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omments1.xml" ContentType="application/vnd.openxmlformats-officedocument.spreadsheetml.comments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charts/chart7.xml" ContentType="application/vnd.openxmlformats-officedocument.drawingml.chart+xml"/>
  <Override PartName="/xl/drawings/drawing5.xml" ContentType="application/vnd.openxmlformats-officedocument.drawing+xml"/>
  <Override PartName="/xl/comments2.xml" ContentType="application/vnd.openxmlformats-officedocument.spreadsheetml.comments+xml"/>
  <Override PartName="/xl/charts/chart8.xml" ContentType="application/vnd.openxmlformats-officedocument.drawingml.chart+xml"/>
  <Override PartName="/xl/charts/chart9.xml" ContentType="application/vnd.openxmlformats-officedocument.drawingml.chart+xml"/>
  <Override PartName="/xl/charts/chart10.xml" ContentType="application/vnd.openxmlformats-officedocument.drawingml.chart+xml"/>
  <Override PartName="/xl/charts/chart11.xml" ContentType="application/vnd.openxmlformats-officedocument.drawingml.chart+xml"/>
  <Override PartName="/xl/charts/chart12.xml" ContentType="application/vnd.openxmlformats-officedocument.drawingml.chart+xml"/>
  <Override PartName="/xl/charts/chart13.xml" ContentType="application/vnd.openxmlformats-officedocument.drawingml.chart+xml"/>
  <Override PartName="/xl/charts/chart14.xml" ContentType="application/vnd.openxmlformats-officedocument.drawingml.chart+xml"/>
  <Override PartName="/xl/drawings/drawing6.xml" ContentType="application/vnd.openxmlformats-officedocument.drawing+xml"/>
  <Override PartName="/xl/comments3.xml" ContentType="application/vnd.openxmlformats-officedocument.spreadsheetml.comments+xml"/>
  <Override PartName="/xl/charts/chart15.xml" ContentType="application/vnd.openxmlformats-officedocument.drawingml.chart+xml"/>
  <Override PartName="/xl/charts/chart16.xml" ContentType="application/vnd.openxmlformats-officedocument.drawingml.chart+xml"/>
  <Override PartName="/xl/charts/chart17.xml" ContentType="application/vnd.openxmlformats-officedocument.drawingml.chart+xml"/>
  <Override PartName="/xl/charts/chart18.xml" ContentType="application/vnd.openxmlformats-officedocument.drawingml.chart+xml"/>
  <Override PartName="/xl/charts/chart19.xml" ContentType="application/vnd.openxmlformats-officedocument.drawingml.chart+xml"/>
  <Override PartName="/xl/charts/chart20.xml" ContentType="application/vnd.openxmlformats-officedocument.drawingml.chart+xml"/>
  <Override PartName="/xl/charts/chart21.xml" ContentType="application/vnd.openxmlformats-officedocument.drawingml.chart+xml"/>
  <Override PartName="/xl/drawings/drawing7.xml" ContentType="application/vnd.openxmlformats-officedocument.drawing+xml"/>
  <Override PartName="/xl/comments4.xml" ContentType="application/vnd.openxmlformats-officedocument.spreadsheetml.comments+xml"/>
  <Override PartName="/xl/charts/chart22.xml" ContentType="application/vnd.openxmlformats-officedocument.drawingml.chart+xml"/>
  <Override PartName="/xl/charts/chart23.xml" ContentType="application/vnd.openxmlformats-officedocument.drawingml.chart+xml"/>
  <Override PartName="/xl/charts/chart24.xml" ContentType="application/vnd.openxmlformats-officedocument.drawingml.chart+xml"/>
  <Override PartName="/xl/charts/chart25.xml" ContentType="application/vnd.openxmlformats-officedocument.drawingml.chart+xml"/>
  <Override PartName="/xl/charts/chart26.xml" ContentType="application/vnd.openxmlformats-officedocument.drawingml.chart+xml"/>
  <Override PartName="/xl/charts/chart27.xml" ContentType="application/vnd.openxmlformats-officedocument.drawingml.chart+xml"/>
  <Override PartName="/xl/charts/chart28.xml" ContentType="application/vnd.openxmlformats-officedocument.drawingml.chart+xml"/>
  <Override PartName="/xl/drawings/drawing8.xml" ContentType="application/vnd.openxmlformats-officedocument.drawing+xml"/>
  <Override PartName="/xl/comments5.xml" ContentType="application/vnd.openxmlformats-officedocument.spreadsheetml.comments+xml"/>
  <Override PartName="/xl/charts/chart29.xml" ContentType="application/vnd.openxmlformats-officedocument.drawingml.chart+xml"/>
  <Override PartName="/xl/charts/chart30.xml" ContentType="application/vnd.openxmlformats-officedocument.drawingml.chart+xml"/>
  <Override PartName="/xl/charts/chart31.xml" ContentType="application/vnd.openxmlformats-officedocument.drawingml.chart+xml"/>
  <Override PartName="/xl/charts/chart32.xml" ContentType="application/vnd.openxmlformats-officedocument.drawingml.chart+xml"/>
  <Override PartName="/xl/charts/chart33.xml" ContentType="application/vnd.openxmlformats-officedocument.drawingml.chart+xml"/>
  <Override PartName="/xl/charts/chart34.xml" ContentType="application/vnd.openxmlformats-officedocument.drawingml.chart+xml"/>
  <Override PartName="/xl/charts/chart35.xml" ContentType="application/vnd.openxmlformats-officedocument.drawingml.chart+xml"/>
  <Override PartName="/xl/drawings/drawing9.xml" ContentType="application/vnd.openxmlformats-officedocument.drawing+xml"/>
  <Override PartName="/xl/comments6.xml" ContentType="application/vnd.openxmlformats-officedocument.spreadsheetml.comments+xml"/>
  <Override PartName="/xl/charts/chart36.xml" ContentType="application/vnd.openxmlformats-officedocument.drawingml.chart+xml"/>
  <Override PartName="/xl/charts/chart37.xml" ContentType="application/vnd.openxmlformats-officedocument.drawingml.chart+xml"/>
  <Override PartName="/xl/charts/chart38.xml" ContentType="application/vnd.openxmlformats-officedocument.drawingml.chart+xml"/>
  <Override PartName="/xl/charts/chart39.xml" ContentType="application/vnd.openxmlformats-officedocument.drawingml.chart+xml"/>
  <Override PartName="/xl/charts/chart40.xml" ContentType="application/vnd.openxmlformats-officedocument.drawingml.chart+xml"/>
  <Override PartName="/xl/charts/chart41.xml" ContentType="application/vnd.openxmlformats-officedocument.drawingml.chart+xml"/>
  <Override PartName="/xl/charts/chart42.xml" ContentType="application/vnd.openxmlformats-officedocument.drawingml.chart+xml"/>
  <Override PartName="/xl/drawings/drawing10.xml" ContentType="application/vnd.openxmlformats-officedocument.drawing+xml"/>
  <Override PartName="/xl/comments7.xml" ContentType="application/vnd.openxmlformats-officedocument.spreadsheetml.comments+xml"/>
  <Override PartName="/xl/charts/chart43.xml" ContentType="application/vnd.openxmlformats-officedocument.drawingml.chart+xml"/>
  <Override PartName="/xl/charts/chart44.xml" ContentType="application/vnd.openxmlformats-officedocument.drawingml.chart+xml"/>
  <Override PartName="/xl/charts/chart45.xml" ContentType="application/vnd.openxmlformats-officedocument.drawingml.chart+xml"/>
  <Override PartName="/xl/charts/chart46.xml" ContentType="application/vnd.openxmlformats-officedocument.drawingml.chart+xml"/>
  <Override PartName="/xl/charts/chart47.xml" ContentType="application/vnd.openxmlformats-officedocument.drawingml.chart+xml"/>
  <Override PartName="/xl/charts/chart48.xml" ContentType="application/vnd.openxmlformats-officedocument.drawingml.chart+xml"/>
  <Override PartName="/xl/charts/chart49.xml" ContentType="application/vnd.openxmlformats-officedocument.drawingml.chart+xml"/>
  <Override PartName="/xl/drawings/drawing11.xml" ContentType="application/vnd.openxmlformats-officedocument.drawing+xml"/>
  <Override PartName="/xl/comments8.xml" ContentType="application/vnd.openxmlformats-officedocument.spreadsheetml.comments+xml"/>
  <Override PartName="/xl/charts/chart50.xml" ContentType="application/vnd.openxmlformats-officedocument.drawingml.chart+xml"/>
  <Override PartName="/xl/charts/chart51.xml" ContentType="application/vnd.openxmlformats-officedocument.drawingml.chart+xml"/>
  <Override PartName="/xl/charts/chart52.xml" ContentType="application/vnd.openxmlformats-officedocument.drawingml.chart+xml"/>
  <Override PartName="/xl/charts/chart53.xml" ContentType="application/vnd.openxmlformats-officedocument.drawingml.chart+xml"/>
  <Override PartName="/xl/charts/chart54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325"/>
  <workbookPr codeName="ThisWorkbook" autoCompressPictures="0"/>
  <mc:AlternateContent xmlns:mc="http://schemas.openxmlformats.org/markup-compatibility/2006">
    <mc:Choice Requires="x15">
      <x15ac:absPath xmlns:x15ac="http://schemas.microsoft.com/office/spreadsheetml/2010/11/ac" url="X:\02. PROGRAMES I SERVEIS\SECTOR PRIMARI_AGROECOLOGIA\PROJECTES\Eina COL\Eina Final\"/>
    </mc:Choice>
  </mc:AlternateContent>
  <xr:revisionPtr revIDLastSave="0" documentId="10_ncr:8100000_{CD755C9E-1500-4211-8382-B5B204B36FFE}" xr6:coauthVersionLast="34" xr6:coauthVersionMax="34" xr10:uidLastSave="{00000000-0000-0000-0000-000000000000}"/>
  <bookViews>
    <workbookView xWindow="0" yWindow="0" windowWidth="28800" windowHeight="12225" xr2:uid="{00000000-000D-0000-FFFF-FFFF00000000}"/>
  </bookViews>
  <sheets>
    <sheet name="Entrada" sheetId="15" r:id="rId1"/>
    <sheet name="Resultats" sheetId="16" r:id="rId2"/>
    <sheet name="Taules" sheetId="17" r:id="rId3"/>
    <sheet name="Cu1" sheetId="5" r:id="rId4"/>
    <sheet name="Cu2" sheetId="6" r:id="rId5"/>
    <sheet name="Cu3" sheetId="8" r:id="rId6"/>
    <sheet name="Cu4" sheetId="9" r:id="rId7"/>
    <sheet name="Cu5" sheetId="10" r:id="rId8"/>
    <sheet name="Cu6" sheetId="11" r:id="rId9"/>
    <sheet name="Cu7" sheetId="12" r:id="rId10"/>
    <sheet name="global" sheetId="14" r:id="rId11"/>
  </sheets>
  <definedNames>
    <definedName name="_xlnm._FilterDatabase" localSheetId="3" hidden="1">'Cu1'!$A$50:$AU$147</definedName>
    <definedName name="_xlnm._FilterDatabase" localSheetId="4" hidden="1">'Cu2'!$A$50:$AU$147</definedName>
    <definedName name="_xlnm._FilterDatabase" localSheetId="5" hidden="1">'Cu3'!$A$50:$AU$147</definedName>
    <definedName name="_xlnm._FilterDatabase" localSheetId="6" hidden="1">'Cu4'!$A$50:$AU$147</definedName>
    <definedName name="_xlnm._FilterDatabase" localSheetId="7" hidden="1">'Cu5'!$A$50:$AU$147</definedName>
    <definedName name="_xlnm._FilterDatabase" localSheetId="8" hidden="1">'Cu6'!$A$50:$AU$147</definedName>
    <definedName name="_xlnm._FilterDatabase" localSheetId="9" hidden="1">'Cu7'!$A$50:$AU$147</definedName>
    <definedName name="_xlnm._FilterDatabase" localSheetId="10" hidden="1">global!$A$50:$AU$147</definedName>
  </definedNames>
  <calcPr calcId="162913"/>
  <extLst>
    <ext xmlns:x15="http://schemas.microsoft.com/office/spreadsheetml/2010/11/main" uri="{140A7094-0E35-4892-8432-C4D2E57EDEB5}">
      <x15:workbookPr chartTrackingRefBase="1"/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L23" i="15" l="1"/>
  <c r="I23" i="15"/>
  <c r="L20" i="15"/>
  <c r="I20" i="15"/>
  <c r="L17" i="15"/>
  <c r="I17" i="15"/>
  <c r="L11" i="15"/>
  <c r="L8" i="15"/>
  <c r="L5" i="15"/>
  <c r="I5" i="15"/>
  <c r="I8" i="15"/>
  <c r="I11" i="15"/>
  <c r="E14" i="15"/>
  <c r="W8" i="5"/>
  <c r="L24" i="15"/>
  <c r="AB9" i="15" s="1"/>
  <c r="Y3" i="15"/>
  <c r="Y4" i="15"/>
  <c r="Y5" i="15"/>
  <c r="Y6" i="15"/>
  <c r="Z3" i="15"/>
  <c r="AA3" i="15"/>
  <c r="L6" i="15"/>
  <c r="AB3" i="15" s="1"/>
  <c r="Z4" i="15"/>
  <c r="AA4" i="15"/>
  <c r="W6" i="5"/>
  <c r="L9" i="15"/>
  <c r="AB4" i="15" s="1"/>
  <c r="Z5" i="15"/>
  <c r="AA5" i="15"/>
  <c r="W9" i="5"/>
  <c r="L12" i="15"/>
  <c r="AB5" i="15"/>
  <c r="Z6" i="15"/>
  <c r="AA6" i="15"/>
  <c r="W10" i="5"/>
  <c r="L15" i="15"/>
  <c r="AB6" i="15" s="1"/>
  <c r="Y7" i="15"/>
  <c r="Z7" i="15"/>
  <c r="AA7" i="15"/>
  <c r="W4" i="5"/>
  <c r="L18" i="15"/>
  <c r="AB7" i="15" s="1"/>
  <c r="Y8" i="15"/>
  <c r="Z8" i="15"/>
  <c r="AA8" i="15"/>
  <c r="W5" i="5"/>
  <c r="L21" i="15"/>
  <c r="AB8" i="15"/>
  <c r="Y9" i="15"/>
  <c r="Z9" i="15"/>
  <c r="AA9" i="15"/>
  <c r="E286" i="5"/>
  <c r="E337" i="5"/>
  <c r="Q8" i="5"/>
  <c r="D683" i="5"/>
  <c r="D286" i="5"/>
  <c r="D287" i="5"/>
  <c r="L51" i="5"/>
  <c r="E287" i="5"/>
  <c r="K52" i="5"/>
  <c r="D288" i="5"/>
  <c r="E288" i="5"/>
  <c r="J53" i="5"/>
  <c r="D289" i="5"/>
  <c r="E289" i="5"/>
  <c r="D290" i="5"/>
  <c r="E290" i="5"/>
  <c r="M55" i="5"/>
  <c r="D291" i="5"/>
  <c r="E291" i="5"/>
  <c r="K56" i="5"/>
  <c r="D292" i="5"/>
  <c r="E292" i="5"/>
  <c r="G57" i="5"/>
  <c r="O57" i="5" s="1"/>
  <c r="N57" i="5"/>
  <c r="D293" i="5"/>
  <c r="E293" i="5"/>
  <c r="G58" i="5"/>
  <c r="N58" i="5"/>
  <c r="D294" i="5"/>
  <c r="E294" i="5"/>
  <c r="D295" i="5"/>
  <c r="E295" i="5"/>
  <c r="D296" i="5"/>
  <c r="E296" i="5"/>
  <c r="D297" i="5"/>
  <c r="E297" i="5"/>
  <c r="D298" i="5"/>
  <c r="E298" i="5"/>
  <c r="Y63" i="5"/>
  <c r="D299" i="5"/>
  <c r="E299" i="5"/>
  <c r="F64" i="5"/>
  <c r="S64" i="5"/>
  <c r="D300" i="5"/>
  <c r="E300" i="5"/>
  <c r="T65" i="5"/>
  <c r="F65" i="5"/>
  <c r="D301" i="5"/>
  <c r="E301" i="5"/>
  <c r="U66" i="5"/>
  <c r="F66" i="5" s="1"/>
  <c r="D302" i="5"/>
  <c r="E302" i="5"/>
  <c r="F67" i="5"/>
  <c r="D303" i="5"/>
  <c r="E303" i="5"/>
  <c r="F68" i="5"/>
  <c r="D304" i="5"/>
  <c r="E304" i="5"/>
  <c r="Y69" i="5"/>
  <c r="D305" i="5"/>
  <c r="E305" i="5"/>
  <c r="Z70" i="5"/>
  <c r="AB70" i="5"/>
  <c r="D306" i="5"/>
  <c r="E306" i="5"/>
  <c r="I71" i="5"/>
  <c r="Z71" i="5"/>
  <c r="AB71" i="5"/>
  <c r="D307" i="5"/>
  <c r="E307" i="5"/>
  <c r="D308" i="5"/>
  <c r="E308" i="5"/>
  <c r="AD73" i="5"/>
  <c r="D309" i="5"/>
  <c r="E309" i="5"/>
  <c r="D310" i="5"/>
  <c r="E310" i="5"/>
  <c r="Z75" i="5"/>
  <c r="D311" i="5"/>
  <c r="E311" i="5"/>
  <c r="G76" i="5"/>
  <c r="AG76" i="5"/>
  <c r="AH76" i="5"/>
  <c r="AI76" i="5"/>
  <c r="D312" i="5"/>
  <c r="E312" i="5"/>
  <c r="F77" i="5"/>
  <c r="G77" i="5"/>
  <c r="AG77" i="5"/>
  <c r="AH77" i="5"/>
  <c r="AI77" i="5"/>
  <c r="D313" i="5"/>
  <c r="E313" i="5"/>
  <c r="G78" i="5"/>
  <c r="AF78" i="5" s="1"/>
  <c r="AE78" i="5"/>
  <c r="AH78" i="5"/>
  <c r="AI78" i="5"/>
  <c r="AJ78" i="5"/>
  <c r="D314" i="5"/>
  <c r="E314" i="5"/>
  <c r="D315" i="5"/>
  <c r="E315" i="5"/>
  <c r="F80" i="5"/>
  <c r="G80" i="5"/>
  <c r="AG80" i="5"/>
  <c r="AL80" i="5"/>
  <c r="D316" i="5"/>
  <c r="E316" i="5"/>
  <c r="F81" i="5"/>
  <c r="G81" i="5"/>
  <c r="AL81" i="5"/>
  <c r="AM81" i="5"/>
  <c r="D317" i="5"/>
  <c r="E317" i="5"/>
  <c r="F82" i="5"/>
  <c r="G82" i="5"/>
  <c r="AL82" i="5"/>
  <c r="D318" i="5"/>
  <c r="E318" i="5"/>
  <c r="AN83" i="5"/>
  <c r="D319" i="5"/>
  <c r="E319" i="5"/>
  <c r="H84" i="5"/>
  <c r="D320" i="5"/>
  <c r="E320" i="5"/>
  <c r="H85" i="5"/>
  <c r="D321" i="5"/>
  <c r="E321" i="5"/>
  <c r="F86" i="5"/>
  <c r="D322" i="5"/>
  <c r="E322" i="5"/>
  <c r="F87" i="5"/>
  <c r="D323" i="5"/>
  <c r="E323" i="5"/>
  <c r="F88" i="5"/>
  <c r="D324" i="5"/>
  <c r="E324" i="5"/>
  <c r="D325" i="5"/>
  <c r="E325" i="5"/>
  <c r="AO90" i="5"/>
  <c r="F90" i="5"/>
  <c r="D326" i="5"/>
  <c r="E326" i="5"/>
  <c r="F91" i="5"/>
  <c r="D327" i="5"/>
  <c r="E327" i="5"/>
  <c r="F92" i="5"/>
  <c r="D328" i="5"/>
  <c r="E328" i="5"/>
  <c r="AQ93" i="5"/>
  <c r="D329" i="5"/>
  <c r="E329" i="5"/>
  <c r="F94" i="5"/>
  <c r="G94" i="5" s="1"/>
  <c r="D330" i="5"/>
  <c r="E330" i="5"/>
  <c r="D331" i="5"/>
  <c r="E331" i="5"/>
  <c r="D332" i="5"/>
  <c r="E332" i="5"/>
  <c r="D333" i="5"/>
  <c r="E333" i="5"/>
  <c r="AU98" i="5"/>
  <c r="F98" i="5" s="1"/>
  <c r="D334" i="5"/>
  <c r="E334" i="5"/>
  <c r="D335" i="5"/>
  <c r="E335" i="5"/>
  <c r="AG8" i="15"/>
  <c r="AT100" i="5" s="1"/>
  <c r="D336" i="5"/>
  <c r="E336" i="5"/>
  <c r="AG9" i="15"/>
  <c r="AT101" i="5" s="1"/>
  <c r="D102" i="5"/>
  <c r="D337" i="5"/>
  <c r="L102" i="5"/>
  <c r="D103" i="5"/>
  <c r="D338" i="5" s="1"/>
  <c r="E338" i="5"/>
  <c r="K103" i="5"/>
  <c r="D104" i="5"/>
  <c r="D339" i="5" s="1"/>
  <c r="E339" i="5"/>
  <c r="J104" i="5"/>
  <c r="D105" i="5"/>
  <c r="D340" i="5" s="1"/>
  <c r="E340" i="5"/>
  <c r="D106" i="5"/>
  <c r="D341" i="5" s="1"/>
  <c r="E341" i="5"/>
  <c r="M106" i="5"/>
  <c r="D107" i="5"/>
  <c r="D342" i="5" s="1"/>
  <c r="E342" i="5"/>
  <c r="K107" i="5"/>
  <c r="D108" i="5"/>
  <c r="D343" i="5" s="1"/>
  <c r="E343" i="5"/>
  <c r="D109" i="5"/>
  <c r="D344" i="5" s="1"/>
  <c r="E344" i="5"/>
  <c r="D110" i="5"/>
  <c r="D345" i="5" s="1"/>
  <c r="E345" i="5"/>
  <c r="D111" i="5"/>
  <c r="D346" i="5" s="1"/>
  <c r="E346" i="5"/>
  <c r="D112" i="5"/>
  <c r="D347" i="5" s="1"/>
  <c r="E347" i="5"/>
  <c r="Q112" i="5"/>
  <c r="D113" i="5"/>
  <c r="D348" i="5" s="1"/>
  <c r="E348" i="5"/>
  <c r="D114" i="5"/>
  <c r="D349" i="5"/>
  <c r="E349" i="5"/>
  <c r="Z114" i="5"/>
  <c r="D115" i="5"/>
  <c r="D350" i="5"/>
  <c r="E350" i="5"/>
  <c r="D116" i="5"/>
  <c r="D351" i="5" s="1"/>
  <c r="E351" i="5"/>
  <c r="Z116" i="5"/>
  <c r="D117" i="5"/>
  <c r="D352" i="5" s="1"/>
  <c r="E352" i="5"/>
  <c r="Z117" i="5"/>
  <c r="D118" i="5"/>
  <c r="D353" i="5" s="1"/>
  <c r="E353" i="5"/>
  <c r="Z118" i="5"/>
  <c r="D119" i="5"/>
  <c r="D354" i="5"/>
  <c r="E354" i="5"/>
  <c r="Z119" i="5"/>
  <c r="D120" i="5"/>
  <c r="D355" i="5"/>
  <c r="E355" i="5"/>
  <c r="Z120" i="5"/>
  <c r="D121" i="5"/>
  <c r="D356" i="5"/>
  <c r="E356" i="5"/>
  <c r="Z121" i="5"/>
  <c r="D122" i="5"/>
  <c r="D357" i="5"/>
  <c r="E357" i="5"/>
  <c r="D123" i="5"/>
  <c r="D358" i="5" s="1"/>
  <c r="E358" i="5"/>
  <c r="D124" i="5"/>
  <c r="D359" i="5"/>
  <c r="E359" i="5"/>
  <c r="D125" i="5"/>
  <c r="D360" i="5" s="1"/>
  <c r="E360" i="5"/>
  <c r="D126" i="5"/>
  <c r="D361" i="5"/>
  <c r="E361" i="5"/>
  <c r="D127" i="5"/>
  <c r="D362" i="5" s="1"/>
  <c r="E362" i="5"/>
  <c r="AE127" i="5"/>
  <c r="AF127" i="5"/>
  <c r="D128" i="5"/>
  <c r="D363" i="5" s="1"/>
  <c r="E363" i="5"/>
  <c r="D129" i="5"/>
  <c r="D364" i="5"/>
  <c r="E364" i="5"/>
  <c r="AE129" i="5"/>
  <c r="AF129" i="5"/>
  <c r="D130" i="5"/>
  <c r="D365" i="5" s="1"/>
  <c r="E365" i="5"/>
  <c r="D131" i="5"/>
  <c r="D366" i="5" s="1"/>
  <c r="E366" i="5"/>
  <c r="D132" i="5"/>
  <c r="D367" i="5" s="1"/>
  <c r="E367" i="5"/>
  <c r="D133" i="5"/>
  <c r="D368" i="5" s="1"/>
  <c r="E368" i="5"/>
  <c r="D134" i="5"/>
  <c r="D369" i="5" s="1"/>
  <c r="E369" i="5"/>
  <c r="D135" i="5"/>
  <c r="D370" i="5" s="1"/>
  <c r="E370" i="5"/>
  <c r="D136" i="5"/>
  <c r="D371" i="5" s="1"/>
  <c r="E371" i="5"/>
  <c r="D137" i="5"/>
  <c r="D372" i="5"/>
  <c r="E372" i="5"/>
  <c r="D138" i="5"/>
  <c r="D373" i="5" s="1"/>
  <c r="E373" i="5"/>
  <c r="D139" i="5"/>
  <c r="D374" i="5" s="1"/>
  <c r="E374" i="5"/>
  <c r="D140" i="5"/>
  <c r="D375" i="5" s="1"/>
  <c r="E375" i="5"/>
  <c r="Q140" i="5"/>
  <c r="D141" i="5"/>
  <c r="D376" i="5" s="1"/>
  <c r="E376" i="5"/>
  <c r="D142" i="5"/>
  <c r="D377" i="5" s="1"/>
  <c r="E377" i="5"/>
  <c r="D143" i="5"/>
  <c r="D378" i="5" s="1"/>
  <c r="E378" i="5"/>
  <c r="D144" i="5"/>
  <c r="D379" i="5" s="1"/>
  <c r="E379" i="5"/>
  <c r="D145" i="5"/>
  <c r="D380" i="5"/>
  <c r="E380" i="5"/>
  <c r="D146" i="5"/>
  <c r="D381" i="5" s="1"/>
  <c r="E381" i="5"/>
  <c r="D147" i="5"/>
  <c r="D382" i="5"/>
  <c r="E382" i="5"/>
  <c r="D148" i="5"/>
  <c r="D383" i="5" s="1"/>
  <c r="E383" i="5"/>
  <c r="D149" i="5"/>
  <c r="D384" i="5"/>
  <c r="E384" i="5"/>
  <c r="D150" i="5"/>
  <c r="D385" i="5" s="1"/>
  <c r="E385" i="5"/>
  <c r="D151" i="5"/>
  <c r="D386" i="5"/>
  <c r="E386" i="5"/>
  <c r="D152" i="5"/>
  <c r="D387" i="5" s="1"/>
  <c r="E387" i="5"/>
  <c r="AE4" i="15"/>
  <c r="E4" i="6" s="1"/>
  <c r="AT304" i="6" s="1"/>
  <c r="F51" i="6"/>
  <c r="E51" i="6"/>
  <c r="E286" i="6" s="1"/>
  <c r="E102" i="6"/>
  <c r="E337" i="6"/>
  <c r="F102" i="6"/>
  <c r="Q8" i="6"/>
  <c r="D683" i="6"/>
  <c r="D51" i="6"/>
  <c r="D286" i="6"/>
  <c r="D52" i="6"/>
  <c r="D287" i="6" s="1"/>
  <c r="G51" i="6"/>
  <c r="H51" i="6"/>
  <c r="I51" i="6"/>
  <c r="J51" i="6"/>
  <c r="K51" i="6"/>
  <c r="L51" i="6"/>
  <c r="M51" i="6"/>
  <c r="N51" i="6"/>
  <c r="O51" i="6"/>
  <c r="P51" i="6"/>
  <c r="Q51" i="6"/>
  <c r="R51" i="6"/>
  <c r="S51" i="6"/>
  <c r="T51" i="6"/>
  <c r="U51" i="6"/>
  <c r="V51" i="6"/>
  <c r="W51" i="6"/>
  <c r="X51" i="6"/>
  <c r="Y51" i="6"/>
  <c r="Z51" i="6"/>
  <c r="AA51" i="6"/>
  <c r="AB51" i="6"/>
  <c r="AC51" i="6"/>
  <c r="AD51" i="6"/>
  <c r="AE51" i="6"/>
  <c r="AF51" i="6"/>
  <c r="AG51" i="6"/>
  <c r="AH51" i="6"/>
  <c r="AI51" i="6"/>
  <c r="AJ51" i="6"/>
  <c r="AK51" i="6"/>
  <c r="AL51" i="6"/>
  <c r="AM51" i="6"/>
  <c r="AN51" i="6"/>
  <c r="AO51" i="6"/>
  <c r="AP51" i="6"/>
  <c r="AQ51" i="6"/>
  <c r="AR51" i="6"/>
  <c r="AT51" i="6"/>
  <c r="AU51" i="6"/>
  <c r="AV51" i="6"/>
  <c r="AW51" i="6"/>
  <c r="AX51" i="6"/>
  <c r="AY51" i="6"/>
  <c r="AZ51" i="6"/>
  <c r="BA51" i="6"/>
  <c r="BB51" i="6"/>
  <c r="BC51" i="6"/>
  <c r="E52" i="6"/>
  <c r="E287" i="6" s="1"/>
  <c r="F52" i="6"/>
  <c r="G52" i="6"/>
  <c r="H52" i="6"/>
  <c r="I52" i="6"/>
  <c r="J52" i="6"/>
  <c r="K52" i="6"/>
  <c r="L52" i="6"/>
  <c r="M52" i="6"/>
  <c r="N52" i="6"/>
  <c r="O52" i="6"/>
  <c r="P52" i="6"/>
  <c r="Q52" i="6"/>
  <c r="R52" i="6"/>
  <c r="S52" i="6"/>
  <c r="T52" i="6"/>
  <c r="U52" i="6"/>
  <c r="V52" i="6"/>
  <c r="W52" i="6"/>
  <c r="X52" i="6"/>
  <c r="Y52" i="6"/>
  <c r="Z52" i="6"/>
  <c r="AA52" i="6"/>
  <c r="AB52" i="6"/>
  <c r="AC52" i="6"/>
  <c r="AD52" i="6"/>
  <c r="AE52" i="6"/>
  <c r="AF52" i="6"/>
  <c r="AG52" i="6"/>
  <c r="AH52" i="6"/>
  <c r="AI52" i="6"/>
  <c r="AJ52" i="6"/>
  <c r="AK52" i="6"/>
  <c r="AL52" i="6"/>
  <c r="AM52" i="6"/>
  <c r="AN52" i="6"/>
  <c r="AO52" i="6"/>
  <c r="AP52" i="6"/>
  <c r="AQ52" i="6"/>
  <c r="AR52" i="6"/>
  <c r="AT52" i="6"/>
  <c r="AU52" i="6"/>
  <c r="AV52" i="6"/>
  <c r="AW52" i="6"/>
  <c r="AX52" i="6"/>
  <c r="AY52" i="6"/>
  <c r="AZ52" i="6"/>
  <c r="BA52" i="6"/>
  <c r="BB52" i="6"/>
  <c r="BC52" i="6"/>
  <c r="D53" i="6"/>
  <c r="D288" i="6"/>
  <c r="E53" i="6"/>
  <c r="E288" i="6"/>
  <c r="F53" i="6"/>
  <c r="G53" i="6"/>
  <c r="H53" i="6"/>
  <c r="I53" i="6"/>
  <c r="J53" i="6"/>
  <c r="K53" i="6"/>
  <c r="L53" i="6"/>
  <c r="M53" i="6"/>
  <c r="N53" i="6"/>
  <c r="O53" i="6"/>
  <c r="P53" i="6"/>
  <c r="Q53" i="6"/>
  <c r="R53" i="6"/>
  <c r="S53" i="6"/>
  <c r="T53" i="6"/>
  <c r="U53" i="6"/>
  <c r="V53" i="6"/>
  <c r="W53" i="6"/>
  <c r="X53" i="6"/>
  <c r="Y53" i="6"/>
  <c r="Z53" i="6"/>
  <c r="AA53" i="6"/>
  <c r="AB53" i="6"/>
  <c r="AC53" i="6"/>
  <c r="AD53" i="6"/>
  <c r="AE53" i="6"/>
  <c r="AF53" i="6"/>
  <c r="AG53" i="6"/>
  <c r="AH53" i="6"/>
  <c r="AI53" i="6"/>
  <c r="AJ53" i="6"/>
  <c r="AK53" i="6"/>
  <c r="AL53" i="6"/>
  <c r="AM53" i="6"/>
  <c r="AN53" i="6"/>
  <c r="AO53" i="6"/>
  <c r="AP53" i="6"/>
  <c r="AQ53" i="6"/>
  <c r="AR53" i="6"/>
  <c r="AT53" i="6"/>
  <c r="AU53" i="6"/>
  <c r="AV53" i="6"/>
  <c r="AW53" i="6"/>
  <c r="AX53" i="6"/>
  <c r="AY53" i="6"/>
  <c r="AZ53" i="6"/>
  <c r="BA53" i="6"/>
  <c r="BB53" i="6"/>
  <c r="BC53" i="6"/>
  <c r="D54" i="6"/>
  <c r="D289" i="6"/>
  <c r="E54" i="6"/>
  <c r="E289" i="6"/>
  <c r="F54" i="6"/>
  <c r="G54" i="6"/>
  <c r="H54" i="6"/>
  <c r="I54" i="6"/>
  <c r="J54" i="6"/>
  <c r="K54" i="6"/>
  <c r="L54" i="6"/>
  <c r="M54" i="6"/>
  <c r="N54" i="6"/>
  <c r="O54" i="6"/>
  <c r="P54" i="6"/>
  <c r="Q54" i="6"/>
  <c r="R54" i="6"/>
  <c r="S54" i="6"/>
  <c r="T54" i="6"/>
  <c r="U54" i="6"/>
  <c r="V54" i="6"/>
  <c r="W54" i="6"/>
  <c r="X54" i="6"/>
  <c r="Y54" i="6"/>
  <c r="Z54" i="6"/>
  <c r="AA54" i="6"/>
  <c r="AB54" i="6"/>
  <c r="AC54" i="6"/>
  <c r="AD54" i="6"/>
  <c r="AE54" i="6"/>
  <c r="AF54" i="6"/>
  <c r="AG54" i="6"/>
  <c r="AH54" i="6"/>
  <c r="AI54" i="6"/>
  <c r="AJ54" i="6"/>
  <c r="AK54" i="6"/>
  <c r="AL54" i="6"/>
  <c r="AM54" i="6"/>
  <c r="AN54" i="6"/>
  <c r="AO54" i="6"/>
  <c r="AP54" i="6"/>
  <c r="AQ54" i="6"/>
  <c r="AR54" i="6"/>
  <c r="AT54" i="6"/>
  <c r="AU54" i="6"/>
  <c r="AV54" i="6"/>
  <c r="AW54" i="6"/>
  <c r="AX54" i="6"/>
  <c r="AY54" i="6"/>
  <c r="AZ54" i="6"/>
  <c r="BA54" i="6"/>
  <c r="BB54" i="6"/>
  <c r="BC54" i="6"/>
  <c r="D55" i="6"/>
  <c r="D290" i="6" s="1"/>
  <c r="E55" i="6"/>
  <c r="E290" i="6"/>
  <c r="F55" i="6"/>
  <c r="G55" i="6"/>
  <c r="H55" i="6"/>
  <c r="I55" i="6"/>
  <c r="J55" i="6"/>
  <c r="K55" i="6"/>
  <c r="L55" i="6"/>
  <c r="M55" i="6"/>
  <c r="N55" i="6"/>
  <c r="O55" i="6"/>
  <c r="P55" i="6"/>
  <c r="Q55" i="6"/>
  <c r="R55" i="6"/>
  <c r="S55" i="6"/>
  <c r="T55" i="6"/>
  <c r="U55" i="6"/>
  <c r="V55" i="6"/>
  <c r="W55" i="6"/>
  <c r="X55" i="6"/>
  <c r="Y55" i="6"/>
  <c r="Z55" i="6"/>
  <c r="AA55" i="6"/>
  <c r="AB55" i="6"/>
  <c r="AC55" i="6"/>
  <c r="AD55" i="6"/>
  <c r="AE55" i="6"/>
  <c r="AF55" i="6"/>
  <c r="AG55" i="6"/>
  <c r="AH55" i="6"/>
  <c r="AI55" i="6"/>
  <c r="AJ55" i="6"/>
  <c r="AK55" i="6"/>
  <c r="AL55" i="6"/>
  <c r="AM55" i="6"/>
  <c r="AN55" i="6"/>
  <c r="AO55" i="6"/>
  <c r="AP55" i="6"/>
  <c r="AQ55" i="6"/>
  <c r="AR55" i="6"/>
  <c r="AT55" i="6"/>
  <c r="AU55" i="6"/>
  <c r="AV55" i="6"/>
  <c r="AW55" i="6"/>
  <c r="AX55" i="6"/>
  <c r="AY55" i="6"/>
  <c r="AZ55" i="6"/>
  <c r="BA55" i="6"/>
  <c r="BB55" i="6"/>
  <c r="BC55" i="6"/>
  <c r="D56" i="6"/>
  <c r="D291" i="6" s="1"/>
  <c r="E56" i="6"/>
  <c r="E291" i="6" s="1"/>
  <c r="F56" i="6"/>
  <c r="G56" i="6"/>
  <c r="H56" i="6"/>
  <c r="I56" i="6"/>
  <c r="J56" i="6"/>
  <c r="K56" i="6"/>
  <c r="L56" i="6"/>
  <c r="M56" i="6"/>
  <c r="N56" i="6"/>
  <c r="O56" i="6"/>
  <c r="P56" i="6"/>
  <c r="Q56" i="6"/>
  <c r="R56" i="6"/>
  <c r="S56" i="6"/>
  <c r="T56" i="6"/>
  <c r="U56" i="6"/>
  <c r="V56" i="6"/>
  <c r="W56" i="6"/>
  <c r="X56" i="6"/>
  <c r="Y56" i="6"/>
  <c r="Z56" i="6"/>
  <c r="AA56" i="6"/>
  <c r="AB56" i="6"/>
  <c r="AC56" i="6"/>
  <c r="AD56" i="6"/>
  <c r="AE56" i="6"/>
  <c r="AF56" i="6"/>
  <c r="AG56" i="6"/>
  <c r="AH56" i="6"/>
  <c r="AI56" i="6"/>
  <c r="AJ56" i="6"/>
  <c r="AK56" i="6"/>
  <c r="AL56" i="6"/>
  <c r="AM56" i="6"/>
  <c r="AN56" i="6"/>
  <c r="AO56" i="6"/>
  <c r="AP56" i="6"/>
  <c r="AQ56" i="6"/>
  <c r="AR56" i="6"/>
  <c r="AT56" i="6"/>
  <c r="AU56" i="6"/>
  <c r="AV56" i="6"/>
  <c r="AW56" i="6"/>
  <c r="AX56" i="6"/>
  <c r="AY56" i="6"/>
  <c r="AZ56" i="6"/>
  <c r="BA56" i="6"/>
  <c r="BB56" i="6"/>
  <c r="BC56" i="6"/>
  <c r="D57" i="6"/>
  <c r="D292" i="6" s="1"/>
  <c r="E57" i="6"/>
  <c r="E292" i="6" s="1"/>
  <c r="F57" i="6"/>
  <c r="G57" i="6"/>
  <c r="H57" i="6"/>
  <c r="I57" i="6"/>
  <c r="J57" i="6"/>
  <c r="K57" i="6"/>
  <c r="L57" i="6"/>
  <c r="M57" i="6"/>
  <c r="N57" i="6"/>
  <c r="O57" i="6"/>
  <c r="P57" i="6"/>
  <c r="Q57" i="6"/>
  <c r="R57" i="6"/>
  <c r="S57" i="6"/>
  <c r="T57" i="6"/>
  <c r="U57" i="6"/>
  <c r="V57" i="6"/>
  <c r="W57" i="6"/>
  <c r="X57" i="6"/>
  <c r="Y57" i="6"/>
  <c r="Z57" i="6"/>
  <c r="AA57" i="6"/>
  <c r="AB57" i="6"/>
  <c r="AC57" i="6"/>
  <c r="AD57" i="6"/>
  <c r="AE57" i="6"/>
  <c r="AF57" i="6"/>
  <c r="AG57" i="6"/>
  <c r="AH57" i="6"/>
  <c r="AI57" i="6"/>
  <c r="AJ57" i="6"/>
  <c r="AK57" i="6"/>
  <c r="AL57" i="6"/>
  <c r="AM57" i="6"/>
  <c r="AN57" i="6"/>
  <c r="AO57" i="6"/>
  <c r="AP57" i="6"/>
  <c r="AQ57" i="6"/>
  <c r="AR57" i="6"/>
  <c r="AT57" i="6"/>
  <c r="AU57" i="6"/>
  <c r="AV57" i="6"/>
  <c r="AW57" i="6"/>
  <c r="AX57" i="6"/>
  <c r="AY57" i="6"/>
  <c r="AZ57" i="6"/>
  <c r="BA57" i="6"/>
  <c r="BB57" i="6"/>
  <c r="BC57" i="6"/>
  <c r="D58" i="6"/>
  <c r="D293" i="6" s="1"/>
  <c r="E58" i="6"/>
  <c r="E293" i="6" s="1"/>
  <c r="F58" i="6"/>
  <c r="G58" i="6"/>
  <c r="H58" i="6"/>
  <c r="I58" i="6"/>
  <c r="J58" i="6"/>
  <c r="K58" i="6"/>
  <c r="L58" i="6"/>
  <c r="M58" i="6"/>
  <c r="N58" i="6"/>
  <c r="P58" i="6"/>
  <c r="Q58" i="6"/>
  <c r="R58" i="6"/>
  <c r="S58" i="6"/>
  <c r="T58" i="6"/>
  <c r="U58" i="6"/>
  <c r="V58" i="6"/>
  <c r="W58" i="6"/>
  <c r="X58" i="6"/>
  <c r="Y58" i="6"/>
  <c r="Z58" i="6"/>
  <c r="AA58" i="6"/>
  <c r="AB58" i="6"/>
  <c r="AC58" i="6"/>
  <c r="AD58" i="6"/>
  <c r="AE58" i="6"/>
  <c r="AF58" i="6"/>
  <c r="AG58" i="6"/>
  <c r="AH58" i="6"/>
  <c r="AI58" i="6"/>
  <c r="AJ58" i="6"/>
  <c r="AK58" i="6"/>
  <c r="AL58" i="6"/>
  <c r="AM58" i="6"/>
  <c r="AN58" i="6"/>
  <c r="AO58" i="6"/>
  <c r="AP58" i="6"/>
  <c r="AQ58" i="6"/>
  <c r="AR58" i="6"/>
  <c r="AT58" i="6"/>
  <c r="AU58" i="6"/>
  <c r="AV58" i="6"/>
  <c r="AW58" i="6"/>
  <c r="AX58" i="6"/>
  <c r="AY58" i="6"/>
  <c r="AZ58" i="6"/>
  <c r="BA58" i="6"/>
  <c r="BB58" i="6"/>
  <c r="BC58" i="6"/>
  <c r="D59" i="6"/>
  <c r="D294" i="6" s="1"/>
  <c r="E59" i="6"/>
  <c r="E294" i="6" s="1"/>
  <c r="F59" i="6"/>
  <c r="G59" i="6"/>
  <c r="H59" i="6"/>
  <c r="I59" i="6"/>
  <c r="J59" i="6"/>
  <c r="K59" i="6"/>
  <c r="L59" i="6"/>
  <c r="M59" i="6"/>
  <c r="N59" i="6"/>
  <c r="O59" i="6"/>
  <c r="P59" i="6"/>
  <c r="Q59" i="6"/>
  <c r="R59" i="6"/>
  <c r="S59" i="6"/>
  <c r="T59" i="6"/>
  <c r="U59" i="6"/>
  <c r="V59" i="6"/>
  <c r="W59" i="6"/>
  <c r="X59" i="6"/>
  <c r="Y59" i="6"/>
  <c r="Z59" i="6"/>
  <c r="AA59" i="6"/>
  <c r="AB59" i="6"/>
  <c r="AC59" i="6"/>
  <c r="AD59" i="6"/>
  <c r="AE59" i="6"/>
  <c r="AF59" i="6"/>
  <c r="AG59" i="6"/>
  <c r="AH59" i="6"/>
  <c r="AI59" i="6"/>
  <c r="AJ59" i="6"/>
  <c r="AK59" i="6"/>
  <c r="AL59" i="6"/>
  <c r="AM59" i="6"/>
  <c r="AN59" i="6"/>
  <c r="AO59" i="6"/>
  <c r="AP59" i="6"/>
  <c r="AQ59" i="6"/>
  <c r="AR59" i="6"/>
  <c r="AT59" i="6"/>
  <c r="AU59" i="6"/>
  <c r="AV59" i="6"/>
  <c r="AW59" i="6"/>
  <c r="AX59" i="6"/>
  <c r="AY59" i="6"/>
  <c r="AZ59" i="6"/>
  <c r="BA59" i="6"/>
  <c r="BB59" i="6"/>
  <c r="BC59" i="6"/>
  <c r="D60" i="6"/>
  <c r="D295" i="6" s="1"/>
  <c r="E60" i="6"/>
  <c r="E295" i="6" s="1"/>
  <c r="F60" i="6"/>
  <c r="G60" i="6"/>
  <c r="H60" i="6"/>
  <c r="I60" i="6"/>
  <c r="J60" i="6"/>
  <c r="K60" i="6"/>
  <c r="L60" i="6"/>
  <c r="M60" i="6"/>
  <c r="N60" i="6"/>
  <c r="O60" i="6"/>
  <c r="P60" i="6"/>
  <c r="Q60" i="6"/>
  <c r="R60" i="6"/>
  <c r="S60" i="6"/>
  <c r="T60" i="6"/>
  <c r="U60" i="6"/>
  <c r="V60" i="6"/>
  <c r="W60" i="6"/>
  <c r="X60" i="6"/>
  <c r="Y60" i="6"/>
  <c r="Z60" i="6"/>
  <c r="AA60" i="6"/>
  <c r="AB60" i="6"/>
  <c r="AC60" i="6"/>
  <c r="AD60" i="6"/>
  <c r="AE60" i="6"/>
  <c r="AF60" i="6"/>
  <c r="AG60" i="6"/>
  <c r="AH60" i="6"/>
  <c r="AI60" i="6"/>
  <c r="AJ60" i="6"/>
  <c r="AK60" i="6"/>
  <c r="AL60" i="6"/>
  <c r="AM60" i="6"/>
  <c r="AN60" i="6"/>
  <c r="AO60" i="6"/>
  <c r="AP60" i="6"/>
  <c r="AQ60" i="6"/>
  <c r="AR60" i="6"/>
  <c r="AT60" i="6"/>
  <c r="AU60" i="6"/>
  <c r="AV60" i="6"/>
  <c r="AW60" i="6"/>
  <c r="AX60" i="6"/>
  <c r="AY60" i="6"/>
  <c r="AZ60" i="6"/>
  <c r="BA60" i="6"/>
  <c r="BB60" i="6"/>
  <c r="BC60" i="6"/>
  <c r="D61" i="6"/>
  <c r="D296" i="6" s="1"/>
  <c r="E61" i="6"/>
  <c r="E296" i="6" s="1"/>
  <c r="F61" i="6"/>
  <c r="G61" i="6"/>
  <c r="H61" i="6"/>
  <c r="I61" i="6"/>
  <c r="J61" i="6"/>
  <c r="K61" i="6"/>
  <c r="L61" i="6"/>
  <c r="M61" i="6"/>
  <c r="N61" i="6"/>
  <c r="O61" i="6"/>
  <c r="P61" i="6"/>
  <c r="Q61" i="6"/>
  <c r="R61" i="6"/>
  <c r="S61" i="6"/>
  <c r="T61" i="6"/>
  <c r="U61" i="6"/>
  <c r="V61" i="6"/>
  <c r="W61" i="6"/>
  <c r="X61" i="6"/>
  <c r="Y61" i="6"/>
  <c r="Z61" i="6"/>
  <c r="AA61" i="6"/>
  <c r="AB61" i="6"/>
  <c r="AC61" i="6"/>
  <c r="AD61" i="6"/>
  <c r="AE61" i="6"/>
  <c r="AF61" i="6"/>
  <c r="AG61" i="6"/>
  <c r="AH61" i="6"/>
  <c r="AI61" i="6"/>
  <c r="AJ61" i="6"/>
  <c r="AK61" i="6"/>
  <c r="AL61" i="6"/>
  <c r="AM61" i="6"/>
  <c r="AN61" i="6"/>
  <c r="AO61" i="6"/>
  <c r="AP61" i="6"/>
  <c r="AQ61" i="6"/>
  <c r="AR61" i="6"/>
  <c r="AT61" i="6"/>
  <c r="AU61" i="6"/>
  <c r="AV61" i="6"/>
  <c r="AW61" i="6"/>
  <c r="AX61" i="6"/>
  <c r="AY61" i="6"/>
  <c r="AZ61" i="6"/>
  <c r="BA61" i="6"/>
  <c r="BB61" i="6"/>
  <c r="BC61" i="6"/>
  <c r="D62" i="6"/>
  <c r="D297" i="6" s="1"/>
  <c r="E62" i="6"/>
  <c r="E297" i="6" s="1"/>
  <c r="F62" i="6"/>
  <c r="G62" i="6"/>
  <c r="H62" i="6"/>
  <c r="I62" i="6"/>
  <c r="J62" i="6"/>
  <c r="K62" i="6"/>
  <c r="L62" i="6"/>
  <c r="M62" i="6"/>
  <c r="N62" i="6"/>
  <c r="O62" i="6"/>
  <c r="P62" i="6"/>
  <c r="Q62" i="6"/>
  <c r="R62" i="6"/>
  <c r="S62" i="6"/>
  <c r="T62" i="6"/>
  <c r="U62" i="6"/>
  <c r="V62" i="6"/>
  <c r="W62" i="6"/>
  <c r="X62" i="6"/>
  <c r="Y62" i="6"/>
  <c r="Z62" i="6"/>
  <c r="AA62" i="6"/>
  <c r="AB62" i="6"/>
  <c r="AC62" i="6"/>
  <c r="AD62" i="6"/>
  <c r="AE62" i="6"/>
  <c r="AF62" i="6"/>
  <c r="AG62" i="6"/>
  <c r="AH62" i="6"/>
  <c r="AI62" i="6"/>
  <c r="AJ62" i="6"/>
  <c r="AK62" i="6"/>
  <c r="AL62" i="6"/>
  <c r="AM62" i="6"/>
  <c r="AN62" i="6"/>
  <c r="AO62" i="6"/>
  <c r="AP62" i="6"/>
  <c r="AQ62" i="6"/>
  <c r="AR62" i="6"/>
  <c r="AT62" i="6"/>
  <c r="AU62" i="6"/>
  <c r="AV62" i="6"/>
  <c r="AW62" i="6"/>
  <c r="AX62" i="6"/>
  <c r="AY62" i="6"/>
  <c r="AZ62" i="6"/>
  <c r="BA62" i="6"/>
  <c r="BB62" i="6"/>
  <c r="BC62" i="6"/>
  <c r="D63" i="6"/>
  <c r="D298" i="6" s="1"/>
  <c r="E63" i="6"/>
  <c r="E298" i="6" s="1"/>
  <c r="F63" i="6"/>
  <c r="G63" i="6"/>
  <c r="H63" i="6"/>
  <c r="I63" i="6"/>
  <c r="J63" i="6"/>
  <c r="K63" i="6"/>
  <c r="L63" i="6"/>
  <c r="M63" i="6"/>
  <c r="N63" i="6"/>
  <c r="O63" i="6"/>
  <c r="P63" i="6"/>
  <c r="Q63" i="6"/>
  <c r="R63" i="6"/>
  <c r="S63" i="6"/>
  <c r="T63" i="6"/>
  <c r="U63" i="6"/>
  <c r="V63" i="6"/>
  <c r="W63" i="6"/>
  <c r="X63" i="6"/>
  <c r="Y63" i="6"/>
  <c r="Z63" i="6"/>
  <c r="AA63" i="6"/>
  <c r="AB63" i="6"/>
  <c r="AC63" i="6"/>
  <c r="AD63" i="6"/>
  <c r="AE63" i="6"/>
  <c r="AF63" i="6"/>
  <c r="AG63" i="6"/>
  <c r="AH63" i="6"/>
  <c r="AI63" i="6"/>
  <c r="AJ63" i="6"/>
  <c r="AK63" i="6"/>
  <c r="AL63" i="6"/>
  <c r="AM63" i="6"/>
  <c r="AN63" i="6"/>
  <c r="AO63" i="6"/>
  <c r="AP63" i="6"/>
  <c r="AQ63" i="6"/>
  <c r="AR63" i="6"/>
  <c r="AT63" i="6"/>
  <c r="AU63" i="6"/>
  <c r="AV63" i="6"/>
  <c r="AW63" i="6"/>
  <c r="AX63" i="6"/>
  <c r="AY63" i="6"/>
  <c r="AZ63" i="6"/>
  <c r="BA63" i="6"/>
  <c r="BB63" i="6"/>
  <c r="BC63" i="6"/>
  <c r="D64" i="6"/>
  <c r="D299" i="6" s="1"/>
  <c r="E64" i="6"/>
  <c r="E299" i="6" s="1"/>
  <c r="F64" i="6"/>
  <c r="G64" i="6"/>
  <c r="H64" i="6"/>
  <c r="I64" i="6"/>
  <c r="J64" i="6"/>
  <c r="K64" i="6"/>
  <c r="L64" i="6"/>
  <c r="M64" i="6"/>
  <c r="N64" i="6"/>
  <c r="O64" i="6"/>
  <c r="P64" i="6"/>
  <c r="Q64" i="6"/>
  <c r="R64" i="6"/>
  <c r="S64" i="6"/>
  <c r="T64" i="6"/>
  <c r="U64" i="6"/>
  <c r="V64" i="6"/>
  <c r="W64" i="6"/>
  <c r="X64" i="6"/>
  <c r="Y64" i="6"/>
  <c r="Z64" i="6"/>
  <c r="AA64" i="6"/>
  <c r="AB64" i="6"/>
  <c r="AC64" i="6"/>
  <c r="AD64" i="6"/>
  <c r="AE64" i="6"/>
  <c r="AF64" i="6"/>
  <c r="AG64" i="6"/>
  <c r="AH64" i="6"/>
  <c r="AI64" i="6"/>
  <c r="AJ64" i="6"/>
  <c r="AK64" i="6"/>
  <c r="AL64" i="6"/>
  <c r="AM64" i="6"/>
  <c r="AN64" i="6"/>
  <c r="AO64" i="6"/>
  <c r="AP64" i="6"/>
  <c r="AQ64" i="6"/>
  <c r="AR64" i="6"/>
  <c r="AT64" i="6"/>
  <c r="AU64" i="6"/>
  <c r="AV64" i="6"/>
  <c r="AW64" i="6"/>
  <c r="AX64" i="6"/>
  <c r="AY64" i="6"/>
  <c r="AZ64" i="6"/>
  <c r="BA64" i="6"/>
  <c r="BB64" i="6"/>
  <c r="BC64" i="6"/>
  <c r="D65" i="6"/>
  <c r="D300" i="6" s="1"/>
  <c r="E65" i="6"/>
  <c r="E300" i="6" s="1"/>
  <c r="F65" i="6"/>
  <c r="G65" i="6"/>
  <c r="H65" i="6"/>
  <c r="I65" i="6"/>
  <c r="J65" i="6"/>
  <c r="K65" i="6"/>
  <c r="L65" i="6"/>
  <c r="M65" i="6"/>
  <c r="N65" i="6"/>
  <c r="O65" i="6"/>
  <c r="P65" i="6"/>
  <c r="Q65" i="6"/>
  <c r="R65" i="6"/>
  <c r="S65" i="6"/>
  <c r="T65" i="6"/>
  <c r="U65" i="6"/>
  <c r="V65" i="6"/>
  <c r="W65" i="6"/>
  <c r="X65" i="6"/>
  <c r="Z65" i="6"/>
  <c r="AA65" i="6"/>
  <c r="AB65" i="6"/>
  <c r="AC65" i="6"/>
  <c r="AD65" i="6"/>
  <c r="AE65" i="6"/>
  <c r="AF65" i="6"/>
  <c r="AG65" i="6"/>
  <c r="AH65" i="6"/>
  <c r="AI65" i="6"/>
  <c r="AJ65" i="6"/>
  <c r="AK65" i="6"/>
  <c r="AL65" i="6"/>
  <c r="AM65" i="6"/>
  <c r="AN65" i="6"/>
  <c r="AO65" i="6"/>
  <c r="AP65" i="6"/>
  <c r="AQ65" i="6"/>
  <c r="AR65" i="6"/>
  <c r="AT65" i="6"/>
  <c r="AU65" i="6"/>
  <c r="AV65" i="6"/>
  <c r="AW65" i="6"/>
  <c r="AX65" i="6"/>
  <c r="AY65" i="6"/>
  <c r="AZ65" i="6"/>
  <c r="BA65" i="6"/>
  <c r="BA300" i="6" s="1"/>
  <c r="BB65" i="6"/>
  <c r="BC65" i="6"/>
  <c r="D66" i="6"/>
  <c r="D301" i="6"/>
  <c r="E66" i="6"/>
  <c r="E301" i="6"/>
  <c r="F66" i="6"/>
  <c r="G66" i="6"/>
  <c r="G301" i="6" s="1"/>
  <c r="H66" i="6"/>
  <c r="I66" i="6"/>
  <c r="J66" i="6"/>
  <c r="K66" i="6"/>
  <c r="L66" i="6"/>
  <c r="M66" i="6"/>
  <c r="N66" i="6"/>
  <c r="O66" i="6"/>
  <c r="P66" i="6"/>
  <c r="Q66" i="6"/>
  <c r="R66" i="6"/>
  <c r="S66" i="6"/>
  <c r="T66" i="6"/>
  <c r="U66" i="6"/>
  <c r="V66" i="6"/>
  <c r="V301" i="6" s="1"/>
  <c r="W66" i="6"/>
  <c r="X66" i="6"/>
  <c r="Z66" i="6"/>
  <c r="AA66" i="6"/>
  <c r="AB66" i="6"/>
  <c r="AC66" i="6"/>
  <c r="AD66" i="6"/>
  <c r="AE66" i="6"/>
  <c r="AF66" i="6"/>
  <c r="AG66" i="6"/>
  <c r="AH66" i="6"/>
  <c r="AI66" i="6"/>
  <c r="AJ66" i="6"/>
  <c r="AK66" i="6"/>
  <c r="AL66" i="6"/>
  <c r="AM66" i="6"/>
  <c r="AN66" i="6"/>
  <c r="AO66" i="6"/>
  <c r="AP66" i="6"/>
  <c r="AQ66" i="6"/>
  <c r="AR66" i="6"/>
  <c r="AT66" i="6"/>
  <c r="AU66" i="6"/>
  <c r="AV66" i="6"/>
  <c r="AW66" i="6"/>
  <c r="AX66" i="6"/>
  <c r="AY66" i="6"/>
  <c r="AZ66" i="6"/>
  <c r="BA66" i="6"/>
  <c r="BB66" i="6"/>
  <c r="BC66" i="6"/>
  <c r="D67" i="6"/>
  <c r="D302" i="6" s="1"/>
  <c r="E67" i="6"/>
  <c r="E302" i="6"/>
  <c r="F67" i="6"/>
  <c r="G67" i="6"/>
  <c r="H67" i="6"/>
  <c r="I67" i="6"/>
  <c r="J67" i="6"/>
  <c r="K67" i="6"/>
  <c r="L67" i="6"/>
  <c r="M67" i="6"/>
  <c r="N67" i="6"/>
  <c r="O67" i="6"/>
  <c r="P67" i="6"/>
  <c r="Q67" i="6"/>
  <c r="R67" i="6"/>
  <c r="S67" i="6"/>
  <c r="T67" i="6"/>
  <c r="U67" i="6"/>
  <c r="V67" i="6"/>
  <c r="W67" i="6"/>
  <c r="X67" i="6"/>
  <c r="Z67" i="6"/>
  <c r="AA67" i="6"/>
  <c r="AB67" i="6"/>
  <c r="AC67" i="6"/>
  <c r="AD67" i="6"/>
  <c r="AE67" i="6"/>
  <c r="AF67" i="6"/>
  <c r="AG67" i="6"/>
  <c r="AH67" i="6"/>
  <c r="AI67" i="6"/>
  <c r="AJ67" i="6"/>
  <c r="AK67" i="6"/>
  <c r="AL67" i="6"/>
  <c r="AM67" i="6"/>
  <c r="AN67" i="6"/>
  <c r="AO67" i="6"/>
  <c r="AP67" i="6"/>
  <c r="AQ67" i="6"/>
  <c r="AR67" i="6"/>
  <c r="AT67" i="6"/>
  <c r="AU67" i="6"/>
  <c r="AV67" i="6"/>
  <c r="AW67" i="6"/>
  <c r="AX67" i="6"/>
  <c r="AY67" i="6"/>
  <c r="AZ67" i="6"/>
  <c r="BA67" i="6"/>
  <c r="BB67" i="6"/>
  <c r="BC67" i="6"/>
  <c r="D68" i="6"/>
  <c r="D303" i="6" s="1"/>
  <c r="E68" i="6"/>
  <c r="E303" i="6"/>
  <c r="F68" i="6"/>
  <c r="G68" i="6"/>
  <c r="H68" i="6"/>
  <c r="I68" i="6"/>
  <c r="J68" i="6"/>
  <c r="K68" i="6"/>
  <c r="L68" i="6"/>
  <c r="M68" i="6"/>
  <c r="N68" i="6"/>
  <c r="O68" i="6"/>
  <c r="P68" i="6"/>
  <c r="Q68" i="6"/>
  <c r="R68" i="6"/>
  <c r="S68" i="6"/>
  <c r="T68" i="6"/>
  <c r="U68" i="6"/>
  <c r="V68" i="6"/>
  <c r="W68" i="6"/>
  <c r="X68" i="6"/>
  <c r="Z68" i="6"/>
  <c r="AA68" i="6"/>
  <c r="AB68" i="6"/>
  <c r="AC68" i="6"/>
  <c r="AD68" i="6"/>
  <c r="AE68" i="6"/>
  <c r="AF68" i="6"/>
  <c r="AG68" i="6"/>
  <c r="AH68" i="6"/>
  <c r="AI68" i="6"/>
  <c r="AJ68" i="6"/>
  <c r="AK68" i="6"/>
  <c r="AL68" i="6"/>
  <c r="AM68" i="6"/>
  <c r="AN68" i="6"/>
  <c r="AO68" i="6"/>
  <c r="AP68" i="6"/>
  <c r="AQ68" i="6"/>
  <c r="AR68" i="6"/>
  <c r="AT68" i="6"/>
  <c r="AU68" i="6"/>
  <c r="AV68" i="6"/>
  <c r="AW68" i="6"/>
  <c r="AX68" i="6"/>
  <c r="AY68" i="6"/>
  <c r="AZ68" i="6"/>
  <c r="BA68" i="6"/>
  <c r="BB68" i="6"/>
  <c r="BC68" i="6"/>
  <c r="D69" i="6"/>
  <c r="D304" i="6"/>
  <c r="E69" i="6"/>
  <c r="E304" i="6"/>
  <c r="F69" i="6"/>
  <c r="G69" i="6"/>
  <c r="H69" i="6"/>
  <c r="I69" i="6"/>
  <c r="J69" i="6"/>
  <c r="K69" i="6"/>
  <c r="L69" i="6"/>
  <c r="M69" i="6"/>
  <c r="N69" i="6"/>
  <c r="O69" i="6"/>
  <c r="P69" i="6"/>
  <c r="Q69" i="6"/>
  <c r="R69" i="6"/>
  <c r="S69" i="6"/>
  <c r="T69" i="6"/>
  <c r="U69" i="6"/>
  <c r="V69" i="6"/>
  <c r="W69" i="6"/>
  <c r="X69" i="6"/>
  <c r="Y69" i="6"/>
  <c r="Z69" i="6"/>
  <c r="AA69" i="6"/>
  <c r="AB69" i="6"/>
  <c r="AC69" i="6"/>
  <c r="AD69" i="6"/>
  <c r="AE69" i="6"/>
  <c r="AF69" i="6"/>
  <c r="AG69" i="6"/>
  <c r="AH69" i="6"/>
  <c r="AI69" i="6"/>
  <c r="AJ69" i="6"/>
  <c r="AK69" i="6"/>
  <c r="AL69" i="6"/>
  <c r="AM69" i="6"/>
  <c r="AN69" i="6"/>
  <c r="AO69" i="6"/>
  <c r="AP69" i="6"/>
  <c r="AQ69" i="6"/>
  <c r="AR69" i="6"/>
  <c r="AT69" i="6"/>
  <c r="AU69" i="6"/>
  <c r="AV69" i="6"/>
  <c r="AW69" i="6"/>
  <c r="AX69" i="6"/>
  <c r="AY69" i="6"/>
  <c r="AZ69" i="6"/>
  <c r="BA69" i="6"/>
  <c r="BB69" i="6"/>
  <c r="BC69" i="6"/>
  <c r="D70" i="6"/>
  <c r="D305" i="6"/>
  <c r="E70" i="6"/>
  <c r="E305" i="6"/>
  <c r="F70" i="6"/>
  <c r="G70" i="6"/>
  <c r="H70" i="6"/>
  <c r="I70" i="6"/>
  <c r="J70" i="6"/>
  <c r="K70" i="6"/>
  <c r="L70" i="6"/>
  <c r="M70" i="6"/>
  <c r="N70" i="6"/>
  <c r="O70" i="6"/>
  <c r="P70" i="6"/>
  <c r="Q70" i="6"/>
  <c r="R70" i="6"/>
  <c r="S70" i="6"/>
  <c r="T70" i="6"/>
  <c r="U70" i="6"/>
  <c r="V70" i="6"/>
  <c r="W70" i="6"/>
  <c r="X70" i="6"/>
  <c r="Y70" i="6"/>
  <c r="Z70" i="6"/>
  <c r="AA70" i="6"/>
  <c r="AB70" i="6"/>
  <c r="AC70" i="6"/>
  <c r="AC305" i="6"/>
  <c r="AD70" i="6"/>
  <c r="AE70" i="6"/>
  <c r="AF70" i="6"/>
  <c r="AG70" i="6"/>
  <c r="AH70" i="6"/>
  <c r="AI70" i="6"/>
  <c r="AJ70" i="6"/>
  <c r="AJ305" i="6"/>
  <c r="AK70" i="6"/>
  <c r="AL70" i="6"/>
  <c r="AM70" i="6"/>
  <c r="AN70" i="6"/>
  <c r="AO70" i="6"/>
  <c r="AP70" i="6"/>
  <c r="AQ70" i="6"/>
  <c r="AR70" i="6"/>
  <c r="AT70" i="6"/>
  <c r="AU70" i="6"/>
  <c r="AV70" i="6"/>
  <c r="AW70" i="6"/>
  <c r="AX70" i="6"/>
  <c r="AY70" i="6"/>
  <c r="AZ70" i="6"/>
  <c r="BA70" i="6"/>
  <c r="BB70" i="6"/>
  <c r="BC70" i="6"/>
  <c r="D71" i="6"/>
  <c r="D306" i="6"/>
  <c r="E71" i="6"/>
  <c r="E306" i="6"/>
  <c r="F71" i="6"/>
  <c r="G71" i="6"/>
  <c r="H71" i="6"/>
  <c r="I71" i="6"/>
  <c r="J71" i="6"/>
  <c r="K71" i="6"/>
  <c r="L71" i="6"/>
  <c r="M71" i="6"/>
  <c r="N71" i="6"/>
  <c r="O71" i="6"/>
  <c r="P71" i="6"/>
  <c r="Q71" i="6"/>
  <c r="R71" i="6"/>
  <c r="S71" i="6"/>
  <c r="T71" i="6"/>
  <c r="U71" i="6"/>
  <c r="V71" i="6"/>
  <c r="W71" i="6"/>
  <c r="X71" i="6"/>
  <c r="Y71" i="6"/>
  <c r="Z71" i="6"/>
  <c r="AA71" i="6"/>
  <c r="AA306" i="6"/>
  <c r="AB71" i="6"/>
  <c r="AC71" i="6"/>
  <c r="AD71" i="6"/>
  <c r="AE71" i="6"/>
  <c r="AF71" i="6"/>
  <c r="AG71" i="6"/>
  <c r="AH71" i="6"/>
  <c r="AI71" i="6"/>
  <c r="AJ71" i="6"/>
  <c r="AK71" i="6"/>
  <c r="AK306" i="6"/>
  <c r="AL71" i="6"/>
  <c r="AM71" i="6"/>
  <c r="AN71" i="6"/>
  <c r="AO71" i="6"/>
  <c r="AP71" i="6"/>
  <c r="AQ71" i="6"/>
  <c r="AR71" i="6"/>
  <c r="AT71" i="6"/>
  <c r="AU71" i="6"/>
  <c r="AV71" i="6"/>
  <c r="AW71" i="6"/>
  <c r="AX71" i="6"/>
  <c r="AY71" i="6"/>
  <c r="AZ71" i="6"/>
  <c r="BA71" i="6"/>
  <c r="BB71" i="6"/>
  <c r="BC71" i="6"/>
  <c r="D72" i="6"/>
  <c r="D307" i="6"/>
  <c r="E72" i="6"/>
  <c r="E307" i="6"/>
  <c r="F72" i="6"/>
  <c r="G72" i="6"/>
  <c r="H72" i="6"/>
  <c r="I72" i="6"/>
  <c r="J72" i="6"/>
  <c r="K72" i="6"/>
  <c r="L72" i="6"/>
  <c r="M72" i="6"/>
  <c r="N72" i="6"/>
  <c r="O72" i="6"/>
  <c r="P72" i="6"/>
  <c r="Q72" i="6"/>
  <c r="R72" i="6"/>
  <c r="S72" i="6"/>
  <c r="T72" i="6"/>
  <c r="U72" i="6"/>
  <c r="V72" i="6"/>
  <c r="W72" i="6"/>
  <c r="X72" i="6"/>
  <c r="Y72" i="6"/>
  <c r="Z72" i="6"/>
  <c r="AA72" i="6"/>
  <c r="AB72" i="6"/>
  <c r="AC72" i="6"/>
  <c r="AD72" i="6"/>
  <c r="AE72" i="6"/>
  <c r="AF72" i="6"/>
  <c r="AG72" i="6"/>
  <c r="AH72" i="6"/>
  <c r="AI72" i="6"/>
  <c r="AJ72" i="6"/>
  <c r="AK72" i="6"/>
  <c r="AL72" i="6"/>
  <c r="AM72" i="6"/>
  <c r="AM307" i="6"/>
  <c r="AN72" i="6"/>
  <c r="AO72" i="6"/>
  <c r="AP72" i="6"/>
  <c r="AQ72" i="6"/>
  <c r="AR72" i="6"/>
  <c r="AT72" i="6"/>
  <c r="AU72" i="6"/>
  <c r="AV72" i="6"/>
  <c r="AW72" i="6"/>
  <c r="AX72" i="6"/>
  <c r="AY72" i="6"/>
  <c r="AZ72" i="6"/>
  <c r="BA72" i="6"/>
  <c r="BB72" i="6"/>
  <c r="BC72" i="6"/>
  <c r="D73" i="6"/>
  <c r="D308" i="6"/>
  <c r="E73" i="6"/>
  <c r="E308" i="6"/>
  <c r="F73" i="6"/>
  <c r="G73" i="6"/>
  <c r="H73" i="6"/>
  <c r="I73" i="6"/>
  <c r="J73" i="6"/>
  <c r="K73" i="6"/>
  <c r="L73" i="6"/>
  <c r="M73" i="6"/>
  <c r="N73" i="6"/>
  <c r="O73" i="6"/>
  <c r="P73" i="6"/>
  <c r="Q73" i="6"/>
  <c r="R73" i="6"/>
  <c r="S73" i="6"/>
  <c r="T73" i="6"/>
  <c r="U73" i="6"/>
  <c r="V73" i="6"/>
  <c r="W73" i="6"/>
  <c r="X73" i="6"/>
  <c r="Y73" i="6"/>
  <c r="Z73" i="6"/>
  <c r="AA73" i="6"/>
  <c r="AB73" i="6"/>
  <c r="AC73" i="6"/>
  <c r="AD73" i="6"/>
  <c r="AE73" i="6"/>
  <c r="AF73" i="6"/>
  <c r="AG73" i="6"/>
  <c r="AH73" i="6"/>
  <c r="AI73" i="6"/>
  <c r="AJ73" i="6"/>
  <c r="AK73" i="6"/>
  <c r="AL73" i="6"/>
  <c r="AM73" i="6"/>
  <c r="AN73" i="6"/>
  <c r="AO73" i="6"/>
  <c r="AP73" i="6"/>
  <c r="AQ73" i="6"/>
  <c r="AR73" i="6"/>
  <c r="AT73" i="6"/>
  <c r="AU73" i="6"/>
  <c r="AV73" i="6"/>
  <c r="AW73" i="6"/>
  <c r="AX73" i="6"/>
  <c r="AY73" i="6"/>
  <c r="AZ73" i="6"/>
  <c r="BA73" i="6"/>
  <c r="BB73" i="6"/>
  <c r="BC73" i="6"/>
  <c r="D74" i="6"/>
  <c r="D309" i="6"/>
  <c r="E74" i="6"/>
  <c r="E309" i="6"/>
  <c r="F74" i="6"/>
  <c r="G74" i="6"/>
  <c r="H74" i="6"/>
  <c r="I74" i="6"/>
  <c r="J74" i="6"/>
  <c r="K74" i="6"/>
  <c r="L74" i="6"/>
  <c r="M74" i="6"/>
  <c r="N74" i="6"/>
  <c r="O74" i="6"/>
  <c r="P74" i="6"/>
  <c r="Q74" i="6"/>
  <c r="R74" i="6"/>
  <c r="S74" i="6"/>
  <c r="T74" i="6"/>
  <c r="T309" i="6"/>
  <c r="U74" i="6"/>
  <c r="V74" i="6"/>
  <c r="W74" i="6"/>
  <c r="X74" i="6"/>
  <c r="Y74" i="6"/>
  <c r="Z74" i="6"/>
  <c r="AA74" i="6"/>
  <c r="AB74" i="6"/>
  <c r="AC74" i="6"/>
  <c r="AD74" i="6"/>
  <c r="AE74" i="6"/>
  <c r="AF74" i="6"/>
  <c r="AG74" i="6"/>
  <c r="AH74" i="6"/>
  <c r="AI74" i="6"/>
  <c r="AJ74" i="6"/>
  <c r="AK74" i="6"/>
  <c r="AL74" i="6"/>
  <c r="AM74" i="6"/>
  <c r="AN74" i="6"/>
  <c r="AO74" i="6"/>
  <c r="AP74" i="6"/>
  <c r="AQ74" i="6"/>
  <c r="AR74" i="6"/>
  <c r="AT74" i="6"/>
  <c r="AU74" i="6"/>
  <c r="AV74" i="6"/>
  <c r="AW74" i="6"/>
  <c r="AX74" i="6"/>
  <c r="AY74" i="6"/>
  <c r="AZ74" i="6"/>
  <c r="BA74" i="6"/>
  <c r="BB74" i="6"/>
  <c r="BC74" i="6"/>
  <c r="D75" i="6"/>
  <c r="D310" i="6"/>
  <c r="E75" i="6"/>
  <c r="E310" i="6"/>
  <c r="F75" i="6"/>
  <c r="G75" i="6"/>
  <c r="H75" i="6"/>
  <c r="I75" i="6"/>
  <c r="J75" i="6"/>
  <c r="K75" i="6"/>
  <c r="L75" i="6"/>
  <c r="M75" i="6"/>
  <c r="N75" i="6"/>
  <c r="O75" i="6"/>
  <c r="P75" i="6"/>
  <c r="Q75" i="6"/>
  <c r="R75" i="6"/>
  <c r="S75" i="6"/>
  <c r="T75" i="6"/>
  <c r="U75" i="6"/>
  <c r="U310" i="6"/>
  <c r="V75" i="6"/>
  <c r="W75" i="6"/>
  <c r="X75" i="6"/>
  <c r="Y75" i="6"/>
  <c r="Z75" i="6"/>
  <c r="AA75" i="6"/>
  <c r="AB75" i="6"/>
  <c r="AC75" i="6"/>
  <c r="AD75" i="6"/>
  <c r="AE75" i="6"/>
  <c r="AF75" i="6"/>
  <c r="AG75" i="6"/>
  <c r="AH75" i="6"/>
  <c r="AI75" i="6"/>
  <c r="AJ75" i="6"/>
  <c r="AK75" i="6"/>
  <c r="AL75" i="6"/>
  <c r="AM75" i="6"/>
  <c r="AN75" i="6"/>
  <c r="AO75" i="6"/>
  <c r="AP75" i="6"/>
  <c r="AQ75" i="6"/>
  <c r="AR75" i="6"/>
  <c r="AT75" i="6"/>
  <c r="AU75" i="6"/>
  <c r="AV75" i="6"/>
  <c r="AW75" i="6"/>
  <c r="AX75" i="6"/>
  <c r="AY75" i="6"/>
  <c r="AZ75" i="6"/>
  <c r="AZ310" i="6"/>
  <c r="BA75" i="6"/>
  <c r="BB75" i="6"/>
  <c r="BC75" i="6"/>
  <c r="D76" i="6"/>
  <c r="D311" i="6"/>
  <c r="E76" i="6"/>
  <c r="E311" i="6"/>
  <c r="F76" i="6"/>
  <c r="G76" i="6"/>
  <c r="H76" i="6"/>
  <c r="I76" i="6"/>
  <c r="J76" i="6"/>
  <c r="K76" i="6"/>
  <c r="L76" i="6"/>
  <c r="M76" i="6"/>
  <c r="N76" i="6"/>
  <c r="O76" i="6"/>
  <c r="P76" i="6"/>
  <c r="Q76" i="6"/>
  <c r="R76" i="6"/>
  <c r="S76" i="6"/>
  <c r="T76" i="6"/>
  <c r="U76" i="6"/>
  <c r="V76" i="6"/>
  <c r="W76" i="6"/>
  <c r="X76" i="6"/>
  <c r="Y76" i="6"/>
  <c r="Z76" i="6"/>
  <c r="AA76" i="6"/>
  <c r="AB76" i="6"/>
  <c r="AC76" i="6"/>
  <c r="AD76" i="6"/>
  <c r="AE76" i="6"/>
  <c r="AE311" i="6"/>
  <c r="AF76" i="6"/>
  <c r="AG76" i="6"/>
  <c r="AH76" i="6"/>
  <c r="AI76" i="6"/>
  <c r="AJ76" i="6"/>
  <c r="AK76" i="6"/>
  <c r="AL76" i="6"/>
  <c r="AM76" i="6"/>
  <c r="AN76" i="6"/>
  <c r="AO76" i="6"/>
  <c r="AO311" i="6"/>
  <c r="AP76" i="6"/>
  <c r="AQ76" i="6"/>
  <c r="AR76" i="6"/>
  <c r="AT76" i="6"/>
  <c r="AU76" i="6"/>
  <c r="AV76" i="6"/>
  <c r="AW76" i="6"/>
  <c r="AX76" i="6"/>
  <c r="AY76" i="6"/>
  <c r="AZ76" i="6"/>
  <c r="BA76" i="6"/>
  <c r="BB76" i="6"/>
  <c r="BC76" i="6"/>
  <c r="D77" i="6"/>
  <c r="D312" i="6"/>
  <c r="E77" i="6"/>
  <c r="E312" i="6"/>
  <c r="F77" i="6"/>
  <c r="G77" i="6"/>
  <c r="H77" i="6"/>
  <c r="I77" i="6"/>
  <c r="J77" i="6"/>
  <c r="K77" i="6"/>
  <c r="L77" i="6"/>
  <c r="M77" i="6"/>
  <c r="N77" i="6"/>
  <c r="O77" i="6"/>
  <c r="P77" i="6"/>
  <c r="Q77" i="6"/>
  <c r="R77" i="6"/>
  <c r="S77" i="6"/>
  <c r="T77" i="6"/>
  <c r="U77" i="6"/>
  <c r="V77" i="6"/>
  <c r="W77" i="6"/>
  <c r="X77" i="6"/>
  <c r="Y77" i="6"/>
  <c r="Z77" i="6"/>
  <c r="AA77" i="6"/>
  <c r="AB77" i="6"/>
  <c r="AC77" i="6"/>
  <c r="AD77" i="6"/>
  <c r="AE77" i="6"/>
  <c r="AF77" i="6"/>
  <c r="AG77" i="6"/>
  <c r="AH77" i="6"/>
  <c r="AI77" i="6"/>
  <c r="AJ77" i="6"/>
  <c r="AK77" i="6"/>
  <c r="AL77" i="6"/>
  <c r="AM77" i="6"/>
  <c r="AN77" i="6"/>
  <c r="AO77" i="6"/>
  <c r="AP77" i="6"/>
  <c r="AQ77" i="6"/>
  <c r="AR77" i="6"/>
  <c r="AT77" i="6"/>
  <c r="AU77" i="6"/>
  <c r="AV77" i="6"/>
  <c r="AW77" i="6"/>
  <c r="AX77" i="6"/>
  <c r="AY77" i="6"/>
  <c r="AZ77" i="6"/>
  <c r="BA77" i="6"/>
  <c r="BB77" i="6"/>
  <c r="BC77" i="6"/>
  <c r="D78" i="6"/>
  <c r="D313" i="6"/>
  <c r="E78" i="6"/>
  <c r="E313" i="6"/>
  <c r="F78" i="6"/>
  <c r="G78" i="6"/>
  <c r="H78" i="6"/>
  <c r="I78" i="6"/>
  <c r="J78" i="6"/>
  <c r="K78" i="6"/>
  <c r="L78" i="6"/>
  <c r="M78" i="6"/>
  <c r="N78" i="6"/>
  <c r="O78" i="6"/>
  <c r="P78" i="6"/>
  <c r="Q78" i="6"/>
  <c r="R78" i="6"/>
  <c r="R313" i="6"/>
  <c r="S78" i="6"/>
  <c r="T78" i="6"/>
  <c r="U78" i="6"/>
  <c r="V78" i="6"/>
  <c r="W78" i="6"/>
  <c r="X78" i="6"/>
  <c r="Y78" i="6"/>
  <c r="Z78" i="6"/>
  <c r="AA78" i="6"/>
  <c r="AB78" i="6"/>
  <c r="AC78" i="6"/>
  <c r="AD78" i="6"/>
  <c r="AE78" i="6"/>
  <c r="AF78" i="6"/>
  <c r="AG78" i="6"/>
  <c r="AH78" i="6"/>
  <c r="AI78" i="6"/>
  <c r="AJ78" i="6"/>
  <c r="AK78" i="6"/>
  <c r="AL78" i="6"/>
  <c r="AM78" i="6"/>
  <c r="AN78" i="6"/>
  <c r="AO78" i="6"/>
  <c r="AP78" i="6"/>
  <c r="AQ78" i="6"/>
  <c r="AR78" i="6"/>
  <c r="AT78" i="6"/>
  <c r="AU78" i="6"/>
  <c r="AV78" i="6"/>
  <c r="AW78" i="6"/>
  <c r="AX78" i="6"/>
  <c r="AY78" i="6"/>
  <c r="AZ78" i="6"/>
  <c r="BA78" i="6"/>
  <c r="BB78" i="6"/>
  <c r="BC78" i="6"/>
  <c r="D79" i="6"/>
  <c r="D314" i="6"/>
  <c r="E79" i="6"/>
  <c r="E314" i="6"/>
  <c r="F79" i="6"/>
  <c r="G79" i="6"/>
  <c r="H79" i="6"/>
  <c r="I79" i="6"/>
  <c r="J79" i="6"/>
  <c r="K79" i="6"/>
  <c r="L79" i="6"/>
  <c r="M79" i="6"/>
  <c r="N79" i="6"/>
  <c r="O79" i="6"/>
  <c r="P79" i="6"/>
  <c r="Q79" i="6"/>
  <c r="R79" i="6"/>
  <c r="S79" i="6"/>
  <c r="T79" i="6"/>
  <c r="U79" i="6"/>
  <c r="V79" i="6"/>
  <c r="W79" i="6"/>
  <c r="X79" i="6"/>
  <c r="Y79" i="6"/>
  <c r="Z79" i="6"/>
  <c r="AA79" i="6"/>
  <c r="AB79" i="6"/>
  <c r="AC79" i="6"/>
  <c r="AD79" i="6"/>
  <c r="AE79" i="6"/>
  <c r="AF79" i="6"/>
  <c r="AG79" i="6"/>
  <c r="AH79" i="6"/>
  <c r="AI79" i="6"/>
  <c r="AJ79" i="6"/>
  <c r="AK79" i="6"/>
  <c r="AL79" i="6"/>
  <c r="AM79" i="6"/>
  <c r="AN79" i="6"/>
  <c r="AO79" i="6"/>
  <c r="AP79" i="6"/>
  <c r="AQ79" i="6"/>
  <c r="AR79" i="6"/>
  <c r="AT79" i="6"/>
  <c r="AU79" i="6"/>
  <c r="AV79" i="6"/>
  <c r="AW79" i="6"/>
  <c r="AX79" i="6"/>
  <c r="AY79" i="6"/>
  <c r="AZ79" i="6"/>
  <c r="BA79" i="6"/>
  <c r="BB79" i="6"/>
  <c r="BC79" i="6"/>
  <c r="D80" i="6"/>
  <c r="D315" i="6"/>
  <c r="E80" i="6"/>
  <c r="E315" i="6"/>
  <c r="F80" i="6"/>
  <c r="G80" i="6"/>
  <c r="H80" i="6"/>
  <c r="I80" i="6"/>
  <c r="J80" i="6"/>
  <c r="K80" i="6"/>
  <c r="L80" i="6"/>
  <c r="M80" i="6"/>
  <c r="N80" i="6"/>
  <c r="O80" i="6"/>
  <c r="P80" i="6"/>
  <c r="Q80" i="6"/>
  <c r="R80" i="6"/>
  <c r="S80" i="6"/>
  <c r="T80" i="6"/>
  <c r="U80" i="6"/>
  <c r="V80" i="6"/>
  <c r="W80" i="6"/>
  <c r="X80" i="6"/>
  <c r="Y80" i="6"/>
  <c r="Z80" i="6"/>
  <c r="AA80" i="6"/>
  <c r="AB80" i="6"/>
  <c r="AC80" i="6"/>
  <c r="AD80" i="6"/>
  <c r="AE80" i="6"/>
  <c r="AF80" i="6"/>
  <c r="AG80" i="6"/>
  <c r="AH80" i="6"/>
  <c r="AI80" i="6"/>
  <c r="AJ80" i="6"/>
  <c r="AK80" i="6"/>
  <c r="AL80" i="6"/>
  <c r="AM80" i="6"/>
  <c r="AN80" i="6"/>
  <c r="AO80" i="6"/>
  <c r="AP80" i="6"/>
  <c r="AQ80" i="6"/>
  <c r="AR80" i="6"/>
  <c r="AT80" i="6"/>
  <c r="AU80" i="6"/>
  <c r="AV80" i="6"/>
  <c r="AW80" i="6"/>
  <c r="AX80" i="6"/>
  <c r="AY80" i="6"/>
  <c r="AZ80" i="6"/>
  <c r="BA80" i="6"/>
  <c r="BB80" i="6"/>
  <c r="BC80" i="6"/>
  <c r="D81" i="6"/>
  <c r="D316" i="6"/>
  <c r="E81" i="6"/>
  <c r="E316" i="6"/>
  <c r="F81" i="6"/>
  <c r="G81" i="6"/>
  <c r="H81" i="6"/>
  <c r="I81" i="6"/>
  <c r="J81" i="6"/>
  <c r="K81" i="6"/>
  <c r="L81" i="6"/>
  <c r="M81" i="6"/>
  <c r="N81" i="6"/>
  <c r="O81" i="6"/>
  <c r="P81" i="6"/>
  <c r="Q81" i="6"/>
  <c r="R81" i="6"/>
  <c r="S81" i="6"/>
  <c r="T81" i="6"/>
  <c r="U81" i="6"/>
  <c r="V81" i="6"/>
  <c r="W81" i="6"/>
  <c r="X81" i="6"/>
  <c r="Y81" i="6"/>
  <c r="Z81" i="6"/>
  <c r="AA81" i="6"/>
  <c r="AB81" i="6"/>
  <c r="AC81" i="6"/>
  <c r="AD81" i="6"/>
  <c r="AE81" i="6"/>
  <c r="AF81" i="6"/>
  <c r="AG81" i="6"/>
  <c r="AG316" i="6"/>
  <c r="AH81" i="6"/>
  <c r="AI81" i="6"/>
  <c r="AJ81" i="6"/>
  <c r="AK81" i="6"/>
  <c r="AL81" i="6"/>
  <c r="AM81" i="6"/>
  <c r="AN81" i="6"/>
  <c r="AO81" i="6"/>
  <c r="AP81" i="6"/>
  <c r="AQ81" i="6"/>
  <c r="AR81" i="6"/>
  <c r="AT81" i="6"/>
  <c r="AU81" i="6"/>
  <c r="AV81" i="6"/>
  <c r="AW81" i="6"/>
  <c r="AX81" i="6"/>
  <c r="AY81" i="6"/>
  <c r="AZ81" i="6"/>
  <c r="BA81" i="6"/>
  <c r="BB81" i="6"/>
  <c r="BC81" i="6"/>
  <c r="D82" i="6"/>
  <c r="D317" i="6"/>
  <c r="E82" i="6"/>
  <c r="E317" i="6"/>
  <c r="F82" i="6"/>
  <c r="G82" i="6"/>
  <c r="H82" i="6"/>
  <c r="I82" i="6"/>
  <c r="J82" i="6"/>
  <c r="K82" i="6"/>
  <c r="L82" i="6"/>
  <c r="M82" i="6"/>
  <c r="N82" i="6"/>
  <c r="O82" i="6"/>
  <c r="P82" i="6"/>
  <c r="Q82" i="6"/>
  <c r="R82" i="6"/>
  <c r="S82" i="6"/>
  <c r="T82" i="6"/>
  <c r="U82" i="6"/>
  <c r="V82" i="6"/>
  <c r="W82" i="6"/>
  <c r="X82" i="6"/>
  <c r="X317" i="6"/>
  <c r="Y82" i="6"/>
  <c r="Z82" i="6"/>
  <c r="AA82" i="6"/>
  <c r="AB82" i="6"/>
  <c r="AC82" i="6"/>
  <c r="AD82" i="6"/>
  <c r="AE82" i="6"/>
  <c r="AF82" i="6"/>
  <c r="AG82" i="6"/>
  <c r="AH82" i="6"/>
  <c r="AI82" i="6"/>
  <c r="AJ82" i="6"/>
  <c r="AK82" i="6"/>
  <c r="AK317" i="6"/>
  <c r="AL82" i="6"/>
  <c r="AM82" i="6"/>
  <c r="AN82" i="6"/>
  <c r="AO82" i="6"/>
  <c r="AP82" i="6"/>
  <c r="AQ82" i="6"/>
  <c r="AR82" i="6"/>
  <c r="AT82" i="6"/>
  <c r="AT317" i="6"/>
  <c r="AU82" i="6"/>
  <c r="AV82" i="6"/>
  <c r="AW82" i="6"/>
  <c r="AX82" i="6"/>
  <c r="AY82" i="6"/>
  <c r="AZ82" i="6"/>
  <c r="BA82" i="6"/>
  <c r="BB82" i="6"/>
  <c r="BC82" i="6"/>
  <c r="D83" i="6"/>
  <c r="D318" i="6"/>
  <c r="E83" i="6"/>
  <c r="E318" i="6"/>
  <c r="F83" i="6"/>
  <c r="G83" i="6"/>
  <c r="H83" i="6"/>
  <c r="I83" i="6"/>
  <c r="J83" i="6"/>
  <c r="K83" i="6"/>
  <c r="L83" i="6"/>
  <c r="M83" i="6"/>
  <c r="N83" i="6"/>
  <c r="O83" i="6"/>
  <c r="P83" i="6"/>
  <c r="Q83" i="6"/>
  <c r="R83" i="6"/>
  <c r="S83" i="6"/>
  <c r="T83" i="6"/>
  <c r="U83" i="6"/>
  <c r="V83" i="6"/>
  <c r="W83" i="6"/>
  <c r="W318" i="6"/>
  <c r="X83" i="6"/>
  <c r="Y83" i="6"/>
  <c r="Y318" i="6"/>
  <c r="Z83" i="6"/>
  <c r="AA83" i="6"/>
  <c r="AB83" i="6"/>
  <c r="AC83" i="6"/>
  <c r="AC318" i="6"/>
  <c r="AD83" i="6"/>
  <c r="AE83" i="6"/>
  <c r="AE318" i="6"/>
  <c r="AF83" i="6"/>
  <c r="AG83" i="6"/>
  <c r="AH83" i="6"/>
  <c r="AI83" i="6"/>
  <c r="AJ83" i="6"/>
  <c r="AK83" i="6"/>
  <c r="AL83" i="6"/>
  <c r="AM83" i="6"/>
  <c r="AN83" i="6"/>
  <c r="AO83" i="6"/>
  <c r="AP83" i="6"/>
  <c r="AQ83" i="6"/>
  <c r="AR83" i="6"/>
  <c r="AT83" i="6"/>
  <c r="AU83" i="6"/>
  <c r="AV83" i="6"/>
  <c r="AW83" i="6"/>
  <c r="AX83" i="6"/>
  <c r="AY83" i="6"/>
  <c r="AZ83" i="6"/>
  <c r="BA83" i="6"/>
  <c r="BB83" i="6"/>
  <c r="BC83" i="6"/>
  <c r="D84" i="6"/>
  <c r="D319" i="6"/>
  <c r="E84" i="6"/>
  <c r="E319" i="6"/>
  <c r="F84" i="6"/>
  <c r="G84" i="6"/>
  <c r="H84" i="6"/>
  <c r="I84" i="6"/>
  <c r="J84" i="6"/>
  <c r="K84" i="6"/>
  <c r="L84" i="6"/>
  <c r="L319" i="6"/>
  <c r="M84" i="6"/>
  <c r="N84" i="6"/>
  <c r="O84" i="6"/>
  <c r="P84" i="6"/>
  <c r="Q84" i="6"/>
  <c r="R84" i="6"/>
  <c r="R319" i="6"/>
  <c r="S84" i="6"/>
  <c r="T84" i="6"/>
  <c r="U84" i="6"/>
  <c r="V84" i="6"/>
  <c r="W84" i="6"/>
  <c r="X84" i="6"/>
  <c r="Y84" i="6"/>
  <c r="Z84" i="6"/>
  <c r="AA84" i="6"/>
  <c r="AB84" i="6"/>
  <c r="AB319" i="6"/>
  <c r="AC84" i="6"/>
  <c r="AD84" i="6"/>
  <c r="AE84" i="6"/>
  <c r="AF84" i="6"/>
  <c r="AG84" i="6"/>
  <c r="AH84" i="6"/>
  <c r="AH319" i="6"/>
  <c r="AI84" i="6"/>
  <c r="AJ84" i="6"/>
  <c r="AK84" i="6"/>
  <c r="AL84" i="6"/>
  <c r="AM84" i="6"/>
  <c r="AN84" i="6"/>
  <c r="AO84" i="6"/>
  <c r="AP84" i="6"/>
  <c r="AQ84" i="6"/>
  <c r="AR84" i="6"/>
  <c r="AT84" i="6"/>
  <c r="AU84" i="6"/>
  <c r="AU319" i="6"/>
  <c r="AV84" i="6"/>
  <c r="AW84" i="6"/>
  <c r="AX84" i="6"/>
  <c r="AY84" i="6"/>
  <c r="AZ84" i="6"/>
  <c r="BA84" i="6"/>
  <c r="BA319" i="6"/>
  <c r="BB84" i="6"/>
  <c r="BC84" i="6"/>
  <c r="D85" i="6"/>
  <c r="D320" i="6"/>
  <c r="E85" i="6"/>
  <c r="E320" i="6"/>
  <c r="F85" i="6"/>
  <c r="G85" i="6"/>
  <c r="H85" i="6"/>
  <c r="I85" i="6"/>
  <c r="I320" i="6"/>
  <c r="J85" i="6"/>
  <c r="K85" i="6"/>
  <c r="L85" i="6"/>
  <c r="M85" i="6"/>
  <c r="M320" i="6"/>
  <c r="N85" i="6"/>
  <c r="O85" i="6"/>
  <c r="P85" i="6"/>
  <c r="Q85" i="6"/>
  <c r="R85" i="6"/>
  <c r="S85" i="6"/>
  <c r="T85" i="6"/>
  <c r="U85" i="6"/>
  <c r="V85" i="6"/>
  <c r="W85" i="6"/>
  <c r="X85" i="6"/>
  <c r="Y85" i="6"/>
  <c r="Z85" i="6"/>
  <c r="AA85" i="6"/>
  <c r="AB85" i="6"/>
  <c r="AC85" i="6"/>
  <c r="AD85" i="6"/>
  <c r="AE85" i="6"/>
  <c r="AF85" i="6"/>
  <c r="AG85" i="6"/>
  <c r="AG320" i="6"/>
  <c r="AH85" i="6"/>
  <c r="AI85" i="6"/>
  <c r="AJ85" i="6"/>
  <c r="AK85" i="6"/>
  <c r="AL85" i="6"/>
  <c r="AM85" i="6"/>
  <c r="AN85" i="6"/>
  <c r="AO85" i="6"/>
  <c r="AP85" i="6"/>
  <c r="AQ85" i="6"/>
  <c r="AQ320" i="6"/>
  <c r="AR85" i="6"/>
  <c r="AT85" i="6"/>
  <c r="AU85" i="6"/>
  <c r="AV85" i="6"/>
  <c r="AW85" i="6"/>
  <c r="AX85" i="6"/>
  <c r="AY85" i="6"/>
  <c r="AZ85" i="6"/>
  <c r="BA85" i="6"/>
  <c r="BB85" i="6"/>
  <c r="BC85" i="6"/>
  <c r="D86" i="6"/>
  <c r="D321" i="6"/>
  <c r="E86" i="6"/>
  <c r="E321" i="6"/>
  <c r="F86" i="6"/>
  <c r="F321" i="6"/>
  <c r="G86" i="6"/>
  <c r="H86" i="6"/>
  <c r="I86" i="6"/>
  <c r="J86" i="6"/>
  <c r="K86" i="6"/>
  <c r="L86" i="6"/>
  <c r="M86" i="6"/>
  <c r="M321" i="6"/>
  <c r="N86" i="6"/>
  <c r="O86" i="6"/>
  <c r="P86" i="6"/>
  <c r="Q86" i="6"/>
  <c r="R86" i="6"/>
  <c r="R321" i="6"/>
  <c r="S86" i="6"/>
  <c r="T86" i="6"/>
  <c r="T321" i="6"/>
  <c r="U86" i="6"/>
  <c r="V86" i="6"/>
  <c r="W86" i="6"/>
  <c r="X86" i="6"/>
  <c r="Y86" i="6"/>
  <c r="Z86" i="6"/>
  <c r="AA86" i="6"/>
  <c r="AB86" i="6"/>
  <c r="AC86" i="6"/>
  <c r="AD86" i="6"/>
  <c r="AE86" i="6"/>
  <c r="AF86" i="6"/>
  <c r="AF321" i="6"/>
  <c r="AG86" i="6"/>
  <c r="AH86" i="6"/>
  <c r="AI86" i="6"/>
  <c r="AJ86" i="6"/>
  <c r="AK86" i="6"/>
  <c r="AL86" i="6"/>
  <c r="AM86" i="6"/>
  <c r="AN86" i="6"/>
  <c r="AO86" i="6"/>
  <c r="AO321" i="6"/>
  <c r="AP86" i="6"/>
  <c r="AQ86" i="6"/>
  <c r="AR86" i="6"/>
  <c r="AT86" i="6"/>
  <c r="AU86" i="6"/>
  <c r="AU321" i="6"/>
  <c r="AV86" i="6"/>
  <c r="AW86" i="6"/>
  <c r="AX86" i="6"/>
  <c r="AX321" i="6"/>
  <c r="AY86" i="6"/>
  <c r="AZ86" i="6"/>
  <c r="BA86" i="6"/>
  <c r="BA321" i="6"/>
  <c r="BB86" i="6"/>
  <c r="BC86" i="6"/>
  <c r="D87" i="6"/>
  <c r="D322" i="6"/>
  <c r="E87" i="6"/>
  <c r="E322" i="6"/>
  <c r="F87" i="6"/>
  <c r="G87" i="6"/>
  <c r="H87" i="6"/>
  <c r="I87" i="6"/>
  <c r="I322" i="6"/>
  <c r="J87" i="6"/>
  <c r="K87" i="6"/>
  <c r="L87" i="6"/>
  <c r="M87" i="6"/>
  <c r="N87" i="6"/>
  <c r="O87" i="6"/>
  <c r="P87" i="6"/>
  <c r="Q87" i="6"/>
  <c r="R87" i="6"/>
  <c r="S87" i="6"/>
  <c r="T87" i="6"/>
  <c r="U87" i="6"/>
  <c r="U322" i="6"/>
  <c r="V87" i="6"/>
  <c r="W87" i="6"/>
  <c r="X87" i="6"/>
  <c r="Y87" i="6"/>
  <c r="Z87" i="6"/>
  <c r="AA87" i="6"/>
  <c r="AB87" i="6"/>
  <c r="AC87" i="6"/>
  <c r="AD87" i="6"/>
  <c r="AE87" i="6"/>
  <c r="AF87" i="6"/>
  <c r="AG87" i="6"/>
  <c r="AH87" i="6"/>
  <c r="AI87" i="6"/>
  <c r="AJ87" i="6"/>
  <c r="AK87" i="6"/>
  <c r="AK322" i="6"/>
  <c r="AL87" i="6"/>
  <c r="AM87" i="6"/>
  <c r="AN87" i="6"/>
  <c r="AO87" i="6"/>
  <c r="AP87" i="6"/>
  <c r="AQ87" i="6"/>
  <c r="AQ322" i="6"/>
  <c r="AR87" i="6"/>
  <c r="AT87" i="6"/>
  <c r="AU87" i="6"/>
  <c r="AV87" i="6"/>
  <c r="AW87" i="6"/>
  <c r="AX87" i="6"/>
  <c r="AX322" i="6"/>
  <c r="AY87" i="6"/>
  <c r="AZ87" i="6"/>
  <c r="BA87" i="6"/>
  <c r="BB87" i="6"/>
  <c r="BC87" i="6"/>
  <c r="D88" i="6"/>
  <c r="D323" i="6"/>
  <c r="E88" i="6"/>
  <c r="E323" i="6"/>
  <c r="F88" i="6"/>
  <c r="G88" i="6"/>
  <c r="H88" i="6"/>
  <c r="I88" i="6"/>
  <c r="J88" i="6"/>
  <c r="K88" i="6"/>
  <c r="K323" i="6"/>
  <c r="L88" i="6"/>
  <c r="M88" i="6"/>
  <c r="M323" i="6"/>
  <c r="N88" i="6"/>
  <c r="O88" i="6"/>
  <c r="O323" i="6"/>
  <c r="P88" i="6"/>
  <c r="Q88" i="6"/>
  <c r="Q323" i="6"/>
  <c r="R88" i="6"/>
  <c r="S88" i="6"/>
  <c r="T88" i="6"/>
  <c r="U88" i="6"/>
  <c r="V88" i="6"/>
  <c r="W88" i="6"/>
  <c r="X88" i="6"/>
  <c r="X323" i="6"/>
  <c r="Y88" i="6"/>
  <c r="Z88" i="6"/>
  <c r="AA88" i="6"/>
  <c r="AA323" i="6"/>
  <c r="AB88" i="6"/>
  <c r="AC88" i="6"/>
  <c r="AC323" i="6"/>
  <c r="AD88" i="6"/>
  <c r="AE88" i="6"/>
  <c r="AF88" i="6"/>
  <c r="AG88" i="6"/>
  <c r="AG323" i="6"/>
  <c r="AH88" i="6"/>
  <c r="AI88" i="6"/>
  <c r="AJ88" i="6"/>
  <c r="AJ323" i="6"/>
  <c r="AK88" i="6"/>
  <c r="AL88" i="6"/>
  <c r="AM88" i="6"/>
  <c r="AN88" i="6"/>
  <c r="AN323" i="6"/>
  <c r="AO88" i="6"/>
  <c r="AP88" i="6"/>
  <c r="AQ88" i="6"/>
  <c r="AR88" i="6"/>
  <c r="AT88" i="6"/>
  <c r="AT323" i="6"/>
  <c r="AU88" i="6"/>
  <c r="AV88" i="6"/>
  <c r="AV323" i="6"/>
  <c r="AW88" i="6"/>
  <c r="AX88" i="6"/>
  <c r="AY88" i="6"/>
  <c r="AZ88" i="6"/>
  <c r="BA88" i="6"/>
  <c r="BA323" i="6"/>
  <c r="BB88" i="6"/>
  <c r="BC88" i="6"/>
  <c r="D89" i="6"/>
  <c r="D324" i="6"/>
  <c r="E89" i="6"/>
  <c r="E324" i="6"/>
  <c r="F324" i="6" s="1"/>
  <c r="F89" i="6"/>
  <c r="G89" i="6"/>
  <c r="H89" i="6"/>
  <c r="I89" i="6"/>
  <c r="J89" i="6"/>
  <c r="K89" i="6"/>
  <c r="L89" i="6"/>
  <c r="M89" i="6"/>
  <c r="N89" i="6"/>
  <c r="O89" i="6"/>
  <c r="P89" i="6"/>
  <c r="Q89" i="6"/>
  <c r="R89" i="6"/>
  <c r="S89" i="6"/>
  <c r="T89" i="6"/>
  <c r="U89" i="6"/>
  <c r="V89" i="6"/>
  <c r="W89" i="6"/>
  <c r="X89" i="6"/>
  <c r="Y89" i="6"/>
  <c r="Z89" i="6"/>
  <c r="AA89" i="6"/>
  <c r="AB89" i="6"/>
  <c r="AC89" i="6"/>
  <c r="AC324" i="6"/>
  <c r="AD89" i="6"/>
  <c r="AE89" i="6"/>
  <c r="AF89" i="6"/>
  <c r="AG89" i="6"/>
  <c r="AH89" i="6"/>
  <c r="AI89" i="6"/>
  <c r="AJ89" i="6"/>
  <c r="AK89" i="6"/>
  <c r="AK324" i="6"/>
  <c r="AL89" i="6"/>
  <c r="AM89" i="6"/>
  <c r="AN89" i="6"/>
  <c r="AO89" i="6"/>
  <c r="AP89" i="6"/>
  <c r="AQ89" i="6"/>
  <c r="AR89" i="6"/>
  <c r="AT89" i="6"/>
  <c r="AU89" i="6"/>
  <c r="AV89" i="6"/>
  <c r="AW89" i="6"/>
  <c r="AX89" i="6"/>
  <c r="AY89" i="6"/>
  <c r="AZ89" i="6"/>
  <c r="BA89" i="6"/>
  <c r="BB89" i="6"/>
  <c r="BC89" i="6"/>
  <c r="D90" i="6"/>
  <c r="D325" i="6"/>
  <c r="E90" i="6"/>
  <c r="E325" i="6"/>
  <c r="G325" i="6" s="1"/>
  <c r="F90" i="6"/>
  <c r="G90" i="6"/>
  <c r="H90" i="6"/>
  <c r="H325" i="6"/>
  <c r="I90" i="6"/>
  <c r="J90" i="6"/>
  <c r="J325" i="6"/>
  <c r="K90" i="6"/>
  <c r="L90" i="6"/>
  <c r="M90" i="6"/>
  <c r="N90" i="6"/>
  <c r="O90" i="6"/>
  <c r="P90" i="6"/>
  <c r="Q90" i="6"/>
  <c r="R90" i="6"/>
  <c r="R325" i="6"/>
  <c r="S90" i="6"/>
  <c r="T90" i="6"/>
  <c r="U90" i="6"/>
  <c r="U325" i="6"/>
  <c r="V90" i="6"/>
  <c r="W90" i="6"/>
  <c r="X90" i="6"/>
  <c r="X325" i="6"/>
  <c r="Y90" i="6"/>
  <c r="Z90" i="6"/>
  <c r="AA90" i="6"/>
  <c r="AB90" i="6"/>
  <c r="AC90" i="6"/>
  <c r="AD90" i="6"/>
  <c r="AD325" i="6"/>
  <c r="AE90" i="6"/>
  <c r="AF90" i="6"/>
  <c r="AF325" i="6"/>
  <c r="AG90" i="6"/>
  <c r="AH90" i="6"/>
  <c r="AI90" i="6"/>
  <c r="AJ90" i="6"/>
  <c r="AK90" i="6"/>
  <c r="AL90" i="6"/>
  <c r="AM90" i="6"/>
  <c r="AN90" i="6"/>
  <c r="AO90" i="6"/>
  <c r="AO325" i="6"/>
  <c r="AP90" i="6"/>
  <c r="AQ90" i="6"/>
  <c r="AR90" i="6"/>
  <c r="AT90" i="6"/>
  <c r="AU90" i="6"/>
  <c r="AU325" i="6"/>
  <c r="AV90" i="6"/>
  <c r="AW90" i="6"/>
  <c r="AX90" i="6"/>
  <c r="AY90" i="6"/>
  <c r="AZ90" i="6"/>
  <c r="BA90" i="6"/>
  <c r="BB90" i="6"/>
  <c r="BC90" i="6"/>
  <c r="D91" i="6"/>
  <c r="D326" i="6"/>
  <c r="E91" i="6"/>
  <c r="E326" i="6"/>
  <c r="F91" i="6"/>
  <c r="G91" i="6"/>
  <c r="H91" i="6"/>
  <c r="I91" i="6"/>
  <c r="J91" i="6"/>
  <c r="K91" i="6"/>
  <c r="L91" i="6"/>
  <c r="M91" i="6"/>
  <c r="N91" i="6"/>
  <c r="O91" i="6"/>
  <c r="O326" i="6"/>
  <c r="P91" i="6"/>
  <c r="Q91" i="6"/>
  <c r="R91" i="6"/>
  <c r="S91" i="6"/>
  <c r="T91" i="6"/>
  <c r="U91" i="6"/>
  <c r="V91" i="6"/>
  <c r="W91" i="6"/>
  <c r="W326" i="6"/>
  <c r="X91" i="6"/>
  <c r="Y91" i="6"/>
  <c r="Z91" i="6"/>
  <c r="AA91" i="6"/>
  <c r="AB91" i="6"/>
  <c r="AC91" i="6"/>
  <c r="AD91" i="6"/>
  <c r="AE91" i="6"/>
  <c r="AF91" i="6"/>
  <c r="AG91" i="6"/>
  <c r="AG326" i="6"/>
  <c r="AH91" i="6"/>
  <c r="AI91" i="6"/>
  <c r="AI326" i="6"/>
  <c r="AJ91" i="6"/>
  <c r="AK91" i="6"/>
  <c r="AL91" i="6"/>
  <c r="AM91" i="6"/>
  <c r="AM326" i="6"/>
  <c r="AN91" i="6"/>
  <c r="AO91" i="6"/>
  <c r="AO326" i="6"/>
  <c r="AP91" i="6"/>
  <c r="AQ91" i="6"/>
  <c r="AR91" i="6"/>
  <c r="AT91" i="6"/>
  <c r="AU91" i="6"/>
  <c r="AV91" i="6"/>
  <c r="AW91" i="6"/>
  <c r="AX91" i="6"/>
  <c r="AY91" i="6"/>
  <c r="AZ91" i="6"/>
  <c r="BA91" i="6"/>
  <c r="BB91" i="6"/>
  <c r="BC91" i="6"/>
  <c r="D92" i="6"/>
  <c r="D327" i="6"/>
  <c r="E92" i="6"/>
  <c r="E327" i="6"/>
  <c r="F92" i="6"/>
  <c r="G92" i="6"/>
  <c r="H92" i="6"/>
  <c r="H327" i="6"/>
  <c r="I92" i="6"/>
  <c r="J92" i="6"/>
  <c r="J327" i="6"/>
  <c r="K92" i="6"/>
  <c r="L92" i="6"/>
  <c r="M92" i="6"/>
  <c r="N92" i="6"/>
  <c r="N327" i="6"/>
  <c r="O92" i="6"/>
  <c r="P92" i="6"/>
  <c r="Q92" i="6"/>
  <c r="R92" i="6"/>
  <c r="S92" i="6"/>
  <c r="T92" i="6"/>
  <c r="U92" i="6"/>
  <c r="U327" i="6"/>
  <c r="V92" i="6"/>
  <c r="W92" i="6"/>
  <c r="X92" i="6"/>
  <c r="Y92" i="6"/>
  <c r="Z92" i="6"/>
  <c r="Z327" i="6"/>
  <c r="AA92" i="6"/>
  <c r="AB92" i="6"/>
  <c r="AB327" i="6"/>
  <c r="AC92" i="6"/>
  <c r="AD92" i="6"/>
  <c r="AD327" i="6"/>
  <c r="AE92" i="6"/>
  <c r="AF92" i="6"/>
  <c r="AG92" i="6"/>
  <c r="AG327" i="6"/>
  <c r="AH92" i="6"/>
  <c r="AI92" i="6"/>
  <c r="AJ92" i="6"/>
  <c r="AK92" i="6"/>
  <c r="AK327" i="6"/>
  <c r="AL92" i="6"/>
  <c r="AM92" i="6"/>
  <c r="AN92" i="6"/>
  <c r="AN327" i="6"/>
  <c r="AO92" i="6"/>
  <c r="AP92" i="6"/>
  <c r="AP327" i="6"/>
  <c r="AQ92" i="6"/>
  <c r="AR92" i="6"/>
  <c r="AR327" i="6"/>
  <c r="AT92" i="6"/>
  <c r="AU92" i="6"/>
  <c r="AV92" i="6"/>
  <c r="AW92" i="6"/>
  <c r="AX92" i="6"/>
  <c r="AX327" i="6"/>
  <c r="AY92" i="6"/>
  <c r="AZ92" i="6"/>
  <c r="BA92" i="6"/>
  <c r="BB92" i="6"/>
  <c r="BC92" i="6"/>
  <c r="D93" i="6"/>
  <c r="D328" i="6"/>
  <c r="E93" i="6"/>
  <c r="E328" i="6"/>
  <c r="F93" i="6"/>
  <c r="G93" i="6"/>
  <c r="H93" i="6"/>
  <c r="I93" i="6"/>
  <c r="J93" i="6"/>
  <c r="K93" i="6"/>
  <c r="L93" i="6"/>
  <c r="M93" i="6"/>
  <c r="N93" i="6"/>
  <c r="O93" i="6"/>
  <c r="P93" i="6"/>
  <c r="Q93" i="6"/>
  <c r="Q328" i="6"/>
  <c r="R93" i="6"/>
  <c r="S93" i="6"/>
  <c r="T93" i="6"/>
  <c r="U93" i="6"/>
  <c r="V93" i="6"/>
  <c r="W93" i="6"/>
  <c r="X93" i="6"/>
  <c r="Y93" i="6"/>
  <c r="Z93" i="6"/>
  <c r="AA93" i="6"/>
  <c r="AB93" i="6"/>
  <c r="AC93" i="6"/>
  <c r="AD93" i="6"/>
  <c r="AE93" i="6"/>
  <c r="AF93" i="6"/>
  <c r="AG93" i="6"/>
  <c r="AH93" i="6"/>
  <c r="AI93" i="6"/>
  <c r="AJ93" i="6"/>
  <c r="AK93" i="6"/>
  <c r="AL93" i="6"/>
  <c r="AM93" i="6"/>
  <c r="AN93" i="6"/>
  <c r="AO93" i="6"/>
  <c r="AP93" i="6"/>
  <c r="AQ93" i="6"/>
  <c r="AR93" i="6"/>
  <c r="AT93" i="6"/>
  <c r="AU93" i="6"/>
  <c r="AV93" i="6"/>
  <c r="AW93" i="6"/>
  <c r="AX93" i="6"/>
  <c r="AX328" i="6"/>
  <c r="AY93" i="6"/>
  <c r="AZ93" i="6"/>
  <c r="BA93" i="6"/>
  <c r="BB93" i="6"/>
  <c r="BC93" i="6"/>
  <c r="D94" i="6"/>
  <c r="D329" i="6"/>
  <c r="E94" i="6"/>
  <c r="E329" i="6"/>
  <c r="F94" i="6"/>
  <c r="G94" i="6"/>
  <c r="H94" i="6"/>
  <c r="I94" i="6"/>
  <c r="I329" i="6"/>
  <c r="J94" i="6"/>
  <c r="K94" i="6"/>
  <c r="L94" i="6"/>
  <c r="M94" i="6"/>
  <c r="O94" i="6"/>
  <c r="P94" i="6"/>
  <c r="Q94" i="6"/>
  <c r="Q329" i="6"/>
  <c r="R94" i="6"/>
  <c r="S94" i="6"/>
  <c r="T94" i="6"/>
  <c r="U94" i="6"/>
  <c r="U329" i="6"/>
  <c r="V94" i="6"/>
  <c r="W94" i="6"/>
  <c r="X94" i="6"/>
  <c r="X329" i="6"/>
  <c r="Y94" i="6"/>
  <c r="Z94" i="6"/>
  <c r="AA94" i="6"/>
  <c r="AB94" i="6"/>
  <c r="AB329" i="6"/>
  <c r="AC94" i="6"/>
  <c r="AD94" i="6"/>
  <c r="AE94" i="6"/>
  <c r="AF94" i="6"/>
  <c r="AG94" i="6"/>
  <c r="AH94" i="6"/>
  <c r="AH329" i="6"/>
  <c r="AI94" i="6"/>
  <c r="AJ94" i="6"/>
  <c r="AK94" i="6"/>
  <c r="AK329" i="6"/>
  <c r="AL94" i="6"/>
  <c r="AM94" i="6"/>
  <c r="AN94" i="6"/>
  <c r="AN329" i="6"/>
  <c r="AO94" i="6"/>
  <c r="AP94" i="6"/>
  <c r="AP329" i="6"/>
  <c r="AQ94" i="6"/>
  <c r="AT94" i="6"/>
  <c r="AW94" i="6"/>
  <c r="AX94" i="6"/>
  <c r="AY94" i="6"/>
  <c r="AZ94" i="6"/>
  <c r="BA94" i="6"/>
  <c r="BB94" i="6"/>
  <c r="BC94" i="6"/>
  <c r="D95" i="6"/>
  <c r="D330" i="6"/>
  <c r="E95" i="6"/>
  <c r="E330" i="6"/>
  <c r="H330" i="6" s="1"/>
  <c r="H95" i="6"/>
  <c r="I95" i="6"/>
  <c r="I330" i="6"/>
  <c r="J95" i="6"/>
  <c r="K95" i="6"/>
  <c r="L95" i="6"/>
  <c r="M95" i="6"/>
  <c r="O95" i="6"/>
  <c r="P95" i="6"/>
  <c r="Q95" i="6"/>
  <c r="R95" i="6"/>
  <c r="S95" i="6"/>
  <c r="T95" i="6"/>
  <c r="U95" i="6"/>
  <c r="V95" i="6"/>
  <c r="W95" i="6"/>
  <c r="X95" i="6"/>
  <c r="Y95" i="6"/>
  <c r="Z95" i="6"/>
  <c r="AA95" i="6"/>
  <c r="AB95" i="6"/>
  <c r="AC95" i="6"/>
  <c r="AC330" i="6"/>
  <c r="AD95" i="6"/>
  <c r="AE95" i="6"/>
  <c r="AE330" i="6"/>
  <c r="AF95" i="6"/>
  <c r="AG95" i="6"/>
  <c r="AH95" i="6"/>
  <c r="AI95" i="6"/>
  <c r="AJ95" i="6"/>
  <c r="AK95" i="6"/>
  <c r="AK330" i="6"/>
  <c r="AL95" i="6"/>
  <c r="AM95" i="6"/>
  <c r="AN95" i="6"/>
  <c r="AO95" i="6"/>
  <c r="AP95" i="6"/>
  <c r="AQ95" i="6"/>
  <c r="AU95" i="6"/>
  <c r="AV95" i="6"/>
  <c r="AX95" i="6"/>
  <c r="AY95" i="6"/>
  <c r="AZ95" i="6"/>
  <c r="BA95" i="6"/>
  <c r="BB95" i="6"/>
  <c r="BB330" i="6"/>
  <c r="BC95" i="6"/>
  <c r="D96" i="6"/>
  <c r="D331" i="6"/>
  <c r="E96" i="6"/>
  <c r="E331" i="6"/>
  <c r="G96" i="6"/>
  <c r="H96" i="6"/>
  <c r="I96" i="6"/>
  <c r="J96" i="6"/>
  <c r="K96" i="6"/>
  <c r="K331" i="6"/>
  <c r="L96" i="6"/>
  <c r="M96" i="6"/>
  <c r="N96" i="6"/>
  <c r="O96" i="6"/>
  <c r="P96" i="6"/>
  <c r="Q96" i="6"/>
  <c r="R96" i="6"/>
  <c r="S96" i="6"/>
  <c r="T96" i="6"/>
  <c r="U96" i="6"/>
  <c r="U331" i="6"/>
  <c r="V96" i="6"/>
  <c r="W96" i="6"/>
  <c r="X96" i="6"/>
  <c r="Y96" i="6"/>
  <c r="Z96" i="6"/>
  <c r="AA96" i="6"/>
  <c r="AA331" i="6"/>
  <c r="AB96" i="6"/>
  <c r="AC96" i="6"/>
  <c r="AC331" i="6"/>
  <c r="AD96" i="6"/>
  <c r="AE96" i="6"/>
  <c r="AF96" i="6"/>
  <c r="AG96" i="6"/>
  <c r="AH96" i="6"/>
  <c r="AI96" i="6"/>
  <c r="AI331" i="6"/>
  <c r="AJ96" i="6"/>
  <c r="AK96" i="6"/>
  <c r="AK331" i="6"/>
  <c r="AL96" i="6"/>
  <c r="AM96" i="6"/>
  <c r="AN96" i="6"/>
  <c r="AO96" i="6"/>
  <c r="AP96" i="6"/>
  <c r="AQ96" i="6"/>
  <c r="AQ331" i="6"/>
  <c r="AT96" i="6"/>
  <c r="AV96" i="6"/>
  <c r="AW96" i="6"/>
  <c r="AY96" i="6"/>
  <c r="AZ96" i="6"/>
  <c r="BA96" i="6"/>
  <c r="BB96" i="6"/>
  <c r="BC96" i="6"/>
  <c r="D97" i="6"/>
  <c r="D332" i="6"/>
  <c r="E97" i="6"/>
  <c r="E332" i="6"/>
  <c r="J332" i="6" s="1"/>
  <c r="G97" i="6"/>
  <c r="H97" i="6"/>
  <c r="I97" i="6"/>
  <c r="J97" i="6"/>
  <c r="K97" i="6"/>
  <c r="L97" i="6"/>
  <c r="M97" i="6"/>
  <c r="N97" i="6"/>
  <c r="O97" i="6"/>
  <c r="P97" i="6"/>
  <c r="Q97" i="6"/>
  <c r="R97" i="6"/>
  <c r="S97" i="6"/>
  <c r="T97" i="6"/>
  <c r="U97" i="6"/>
  <c r="V97" i="6"/>
  <c r="W97" i="6"/>
  <c r="X97" i="6"/>
  <c r="Y97" i="6"/>
  <c r="Z97" i="6"/>
  <c r="AA97" i="6"/>
  <c r="AB97" i="6"/>
  <c r="AC97" i="6"/>
  <c r="AC332" i="6"/>
  <c r="AD97" i="6"/>
  <c r="AE97" i="6"/>
  <c r="AF97" i="6"/>
  <c r="AG97" i="6"/>
  <c r="AH97" i="6"/>
  <c r="AI97" i="6"/>
  <c r="AJ97" i="6"/>
  <c r="AK97" i="6"/>
  <c r="AL97" i="6"/>
  <c r="AM97" i="6"/>
  <c r="AN97" i="6"/>
  <c r="AO97" i="6"/>
  <c r="AP97" i="6"/>
  <c r="AQ97" i="6"/>
  <c r="AT97" i="6"/>
  <c r="AV97" i="6"/>
  <c r="AW97" i="6"/>
  <c r="AX97" i="6"/>
  <c r="AZ97" i="6"/>
  <c r="BA97" i="6"/>
  <c r="BB97" i="6"/>
  <c r="BC97" i="6"/>
  <c r="D98" i="6"/>
  <c r="D333" i="6"/>
  <c r="E98" i="6"/>
  <c r="E333" i="6"/>
  <c r="F98" i="6"/>
  <c r="G98" i="6"/>
  <c r="H98" i="6"/>
  <c r="I98" i="6"/>
  <c r="I333" i="6"/>
  <c r="J98" i="6"/>
  <c r="K98" i="6"/>
  <c r="L98" i="6"/>
  <c r="M98" i="6"/>
  <c r="N98" i="6"/>
  <c r="N333" i="6"/>
  <c r="O98" i="6"/>
  <c r="P98" i="6"/>
  <c r="Q98" i="6"/>
  <c r="Q333" i="6"/>
  <c r="R98" i="6"/>
  <c r="S98" i="6"/>
  <c r="T98" i="6"/>
  <c r="U98" i="6"/>
  <c r="V98" i="6"/>
  <c r="W98" i="6"/>
  <c r="X98" i="6"/>
  <c r="Y98" i="6"/>
  <c r="Z98" i="6"/>
  <c r="AA98" i="6"/>
  <c r="AB98" i="6"/>
  <c r="AB333" i="6"/>
  <c r="AC98" i="6"/>
  <c r="AD98" i="6"/>
  <c r="AD333" i="6"/>
  <c r="AE98" i="6"/>
  <c r="AF98" i="6"/>
  <c r="AG98" i="6"/>
  <c r="AG333" i="6"/>
  <c r="AH98" i="6"/>
  <c r="AI98" i="6"/>
  <c r="AJ98" i="6"/>
  <c r="AK98" i="6"/>
  <c r="AL98" i="6"/>
  <c r="AM98" i="6"/>
  <c r="AN98" i="6"/>
  <c r="AO98" i="6"/>
  <c r="AO333" i="6"/>
  <c r="AP98" i="6"/>
  <c r="AQ98" i="6"/>
  <c r="AT98" i="6"/>
  <c r="AT333" i="6"/>
  <c r="AU98" i="6"/>
  <c r="AV98" i="6"/>
  <c r="AW98" i="6"/>
  <c r="AW333" i="6"/>
  <c r="AX98" i="6"/>
  <c r="AY98" i="6"/>
  <c r="AY333" i="6"/>
  <c r="BA98" i="6"/>
  <c r="BB98" i="6"/>
  <c r="BC98" i="6"/>
  <c r="D99" i="6"/>
  <c r="D334" i="6"/>
  <c r="E99" i="6"/>
  <c r="E334" i="6"/>
  <c r="H334" i="6" s="1"/>
  <c r="G99" i="6"/>
  <c r="H99" i="6"/>
  <c r="I99" i="6"/>
  <c r="J99" i="6"/>
  <c r="K99" i="6"/>
  <c r="K334" i="6"/>
  <c r="L99" i="6"/>
  <c r="M99" i="6"/>
  <c r="N99" i="6"/>
  <c r="O99" i="6"/>
  <c r="P99" i="6"/>
  <c r="Q99" i="6"/>
  <c r="Q334" i="6"/>
  <c r="R99" i="6"/>
  <c r="S99" i="6"/>
  <c r="T99" i="6"/>
  <c r="U99" i="6"/>
  <c r="V99" i="6"/>
  <c r="W99" i="6"/>
  <c r="W334" i="6"/>
  <c r="X99" i="6"/>
  <c r="Y99" i="6"/>
  <c r="Z99" i="6"/>
  <c r="AA99" i="6"/>
  <c r="AB99" i="6"/>
  <c r="AC99" i="6"/>
  <c r="AD99" i="6"/>
  <c r="AE99" i="6"/>
  <c r="AF99" i="6"/>
  <c r="AG99" i="6"/>
  <c r="AH99" i="6"/>
  <c r="AI99" i="6"/>
  <c r="AI334" i="6"/>
  <c r="AJ99" i="6"/>
  <c r="AK99" i="6"/>
  <c r="AL99" i="6"/>
  <c r="AM99" i="6"/>
  <c r="AN99" i="6"/>
  <c r="AO99" i="6"/>
  <c r="AO334" i="6"/>
  <c r="AP99" i="6"/>
  <c r="AQ99" i="6"/>
  <c r="AU99" i="6"/>
  <c r="AV99" i="6"/>
  <c r="AW99" i="6"/>
  <c r="AX99" i="6"/>
  <c r="AX334" i="6"/>
  <c r="AY99" i="6"/>
  <c r="AZ99" i="6"/>
  <c r="BB99" i="6"/>
  <c r="BC99" i="6"/>
  <c r="D100" i="6"/>
  <c r="D335" i="6"/>
  <c r="E100" i="6"/>
  <c r="E335" i="6"/>
  <c r="G100" i="6"/>
  <c r="H100" i="6"/>
  <c r="I100" i="6"/>
  <c r="I335" i="6"/>
  <c r="J100" i="6"/>
  <c r="K100" i="6"/>
  <c r="K335" i="6"/>
  <c r="L100" i="6"/>
  <c r="M100" i="6"/>
  <c r="M335" i="6"/>
  <c r="N100" i="6"/>
  <c r="O100" i="6"/>
  <c r="O335" i="6"/>
  <c r="P100" i="6"/>
  <c r="Q100" i="6"/>
  <c r="R100" i="6"/>
  <c r="S100" i="6"/>
  <c r="S335" i="6"/>
  <c r="T100" i="6"/>
  <c r="U100" i="6"/>
  <c r="U335" i="6"/>
  <c r="V100" i="6"/>
  <c r="W100" i="6"/>
  <c r="X100" i="6"/>
  <c r="Y100" i="6"/>
  <c r="Y335" i="6"/>
  <c r="Z100" i="6"/>
  <c r="AA100" i="6"/>
  <c r="AA335" i="6"/>
  <c r="AB100" i="6"/>
  <c r="AC100" i="6"/>
  <c r="AC335" i="6"/>
  <c r="AD100" i="6"/>
  <c r="AE100" i="6"/>
  <c r="AE335" i="6"/>
  <c r="AF100" i="6"/>
  <c r="AG100" i="6"/>
  <c r="AH100" i="6"/>
  <c r="AI100" i="6"/>
  <c r="AI335" i="6"/>
  <c r="AJ100" i="6"/>
  <c r="AK100" i="6"/>
  <c r="AK335" i="6"/>
  <c r="AL100" i="6"/>
  <c r="AM100" i="6"/>
  <c r="AN100" i="6"/>
  <c r="AO100" i="6"/>
  <c r="AO335" i="6"/>
  <c r="AP100" i="6"/>
  <c r="AQ100" i="6"/>
  <c r="AQ335" i="6"/>
  <c r="AU100" i="6"/>
  <c r="AV100" i="6"/>
  <c r="AV335" i="6"/>
  <c r="AW100" i="6"/>
  <c r="AX100" i="6"/>
  <c r="AX335" i="6"/>
  <c r="AY100" i="6"/>
  <c r="AZ100" i="6"/>
  <c r="BA100" i="6"/>
  <c r="BC100" i="6"/>
  <c r="BC335" i="6"/>
  <c r="D101" i="6"/>
  <c r="D336" i="6"/>
  <c r="E101" i="6"/>
  <c r="E336" i="6"/>
  <c r="J336" i="6" s="1"/>
  <c r="G101" i="6"/>
  <c r="H101" i="6"/>
  <c r="I101" i="6"/>
  <c r="I336" i="6"/>
  <c r="J101" i="6"/>
  <c r="K101" i="6"/>
  <c r="L101" i="6"/>
  <c r="M101" i="6"/>
  <c r="N101" i="6"/>
  <c r="O101" i="6"/>
  <c r="P101" i="6"/>
  <c r="Q101" i="6"/>
  <c r="Q336" i="6"/>
  <c r="R101" i="6"/>
  <c r="S101" i="6"/>
  <c r="T101" i="6"/>
  <c r="U101" i="6"/>
  <c r="V101" i="6"/>
  <c r="W101" i="6"/>
  <c r="X101" i="6"/>
  <c r="Y101" i="6"/>
  <c r="Z101" i="6"/>
  <c r="AA101" i="6"/>
  <c r="AB101" i="6"/>
  <c r="AC101" i="6"/>
  <c r="AD101" i="6"/>
  <c r="AE101" i="6"/>
  <c r="AF101" i="6"/>
  <c r="AG101" i="6"/>
  <c r="AG336" i="6"/>
  <c r="AH101" i="6"/>
  <c r="AI101" i="6"/>
  <c r="AJ101" i="6"/>
  <c r="AK101" i="6"/>
  <c r="AK336" i="6"/>
  <c r="AL101" i="6"/>
  <c r="AM101" i="6"/>
  <c r="AN101" i="6"/>
  <c r="AO101" i="6"/>
  <c r="AP101" i="6"/>
  <c r="AQ101" i="6"/>
  <c r="AR101" i="6"/>
  <c r="AT101" i="6"/>
  <c r="AU101" i="6"/>
  <c r="AV101" i="6"/>
  <c r="AW101" i="6"/>
  <c r="AX101" i="6"/>
  <c r="AY101" i="6"/>
  <c r="AZ101" i="6"/>
  <c r="BA101" i="6"/>
  <c r="BB101" i="6"/>
  <c r="D102" i="6"/>
  <c r="D337" i="6"/>
  <c r="G102" i="6"/>
  <c r="H102" i="6"/>
  <c r="H337" i="6"/>
  <c r="I102" i="6"/>
  <c r="J102" i="6"/>
  <c r="J337" i="6"/>
  <c r="K102" i="6"/>
  <c r="L102" i="6"/>
  <c r="L337" i="6"/>
  <c r="M102" i="6"/>
  <c r="N102" i="6"/>
  <c r="O102" i="6"/>
  <c r="P102" i="6"/>
  <c r="P337" i="6"/>
  <c r="Q102" i="6"/>
  <c r="R102" i="6"/>
  <c r="R337" i="6"/>
  <c r="S102" i="6"/>
  <c r="T102" i="6"/>
  <c r="U102" i="6"/>
  <c r="V102" i="6"/>
  <c r="V337" i="6"/>
  <c r="W102" i="6"/>
  <c r="X102" i="6"/>
  <c r="X337" i="6"/>
  <c r="Y102" i="6"/>
  <c r="Z102" i="6"/>
  <c r="Z337" i="6"/>
  <c r="AA102" i="6"/>
  <c r="AB102" i="6"/>
  <c r="AB337" i="6"/>
  <c r="AC102" i="6"/>
  <c r="AD102" i="6"/>
  <c r="AE102" i="6"/>
  <c r="AF102" i="6"/>
  <c r="AF337" i="6"/>
  <c r="AG102" i="6"/>
  <c r="AH102" i="6"/>
  <c r="AH337" i="6"/>
  <c r="AI102" i="6"/>
  <c r="AJ102" i="6"/>
  <c r="AK102" i="6"/>
  <c r="AL102" i="6"/>
  <c r="AL337" i="6"/>
  <c r="AM102" i="6"/>
  <c r="AN102" i="6"/>
  <c r="AN337" i="6"/>
  <c r="AO102" i="6"/>
  <c r="AP102" i="6"/>
  <c r="AP337" i="6"/>
  <c r="AQ102" i="6"/>
  <c r="AR102" i="6"/>
  <c r="AR337" i="6"/>
  <c r="AT102" i="6"/>
  <c r="AU102" i="6"/>
  <c r="AV102" i="6"/>
  <c r="AW102" i="6"/>
  <c r="AW337" i="6"/>
  <c r="AX102" i="6"/>
  <c r="AY102" i="6"/>
  <c r="AY337" i="6"/>
  <c r="AZ102" i="6"/>
  <c r="BA102" i="6"/>
  <c r="BB102" i="6"/>
  <c r="BC102" i="6"/>
  <c r="BC337" i="6"/>
  <c r="D103" i="6"/>
  <c r="D338" i="6"/>
  <c r="E103" i="6"/>
  <c r="E338" i="6"/>
  <c r="F103" i="6"/>
  <c r="G103" i="6"/>
  <c r="H103" i="6"/>
  <c r="I103" i="6"/>
  <c r="J103" i="6"/>
  <c r="K103" i="6"/>
  <c r="L103" i="6"/>
  <c r="M103" i="6"/>
  <c r="N103" i="6"/>
  <c r="O103" i="6"/>
  <c r="P103" i="6"/>
  <c r="Q103" i="6"/>
  <c r="R103" i="6"/>
  <c r="S103" i="6"/>
  <c r="T103" i="6"/>
  <c r="U103" i="6"/>
  <c r="V103" i="6"/>
  <c r="W103" i="6"/>
  <c r="X103" i="6"/>
  <c r="Y103" i="6"/>
  <c r="Z103" i="6"/>
  <c r="AA103" i="6"/>
  <c r="AB103" i="6"/>
  <c r="AC103" i="6"/>
  <c r="AD103" i="6"/>
  <c r="AE103" i="6"/>
  <c r="AF103" i="6"/>
  <c r="AG103" i="6"/>
  <c r="AH103" i="6"/>
  <c r="AI103" i="6"/>
  <c r="AJ103" i="6"/>
  <c r="AK103" i="6"/>
  <c r="AL103" i="6"/>
  <c r="AM103" i="6"/>
  <c r="AN103" i="6"/>
  <c r="AO103" i="6"/>
  <c r="AP103" i="6"/>
  <c r="AQ103" i="6"/>
  <c r="AR103" i="6"/>
  <c r="AT103" i="6"/>
  <c r="AU103" i="6"/>
  <c r="AV103" i="6"/>
  <c r="AW103" i="6"/>
  <c r="AX103" i="6"/>
  <c r="AY103" i="6"/>
  <c r="AZ103" i="6"/>
  <c r="BA103" i="6"/>
  <c r="BB103" i="6"/>
  <c r="BC103" i="6"/>
  <c r="D104" i="6"/>
  <c r="D339" i="6"/>
  <c r="E104" i="6"/>
  <c r="E339" i="6"/>
  <c r="F104" i="6"/>
  <c r="G104" i="6"/>
  <c r="H104" i="6"/>
  <c r="I104" i="6"/>
  <c r="I339" i="6"/>
  <c r="J104" i="6"/>
  <c r="K104" i="6"/>
  <c r="L104" i="6"/>
  <c r="M104" i="6"/>
  <c r="N104" i="6"/>
  <c r="O104" i="6"/>
  <c r="P104" i="6"/>
  <c r="Q104" i="6"/>
  <c r="Q339" i="6"/>
  <c r="R104" i="6"/>
  <c r="S104" i="6"/>
  <c r="T104" i="6"/>
  <c r="U104" i="6"/>
  <c r="V104" i="6"/>
  <c r="V339" i="6"/>
  <c r="W104" i="6"/>
  <c r="X104" i="6"/>
  <c r="Y104" i="6"/>
  <c r="Y339" i="6"/>
  <c r="Z104" i="6"/>
  <c r="AA104" i="6"/>
  <c r="AB104" i="6"/>
  <c r="AC104" i="6"/>
  <c r="AD104" i="6"/>
  <c r="AE104" i="6"/>
  <c r="AF104" i="6"/>
  <c r="AG104" i="6"/>
  <c r="AH104" i="6"/>
  <c r="AI104" i="6"/>
  <c r="AJ104" i="6"/>
  <c r="AK104" i="6"/>
  <c r="AL104" i="6"/>
  <c r="AL339" i="6"/>
  <c r="AM104" i="6"/>
  <c r="AN104" i="6"/>
  <c r="AO104" i="6"/>
  <c r="AP104" i="6"/>
  <c r="AP339" i="6"/>
  <c r="AQ104" i="6"/>
  <c r="AR104" i="6"/>
  <c r="AT104" i="6"/>
  <c r="AU104" i="6"/>
  <c r="AV104" i="6"/>
  <c r="AW104" i="6"/>
  <c r="AW339" i="6"/>
  <c r="AX104" i="6"/>
  <c r="AY104" i="6"/>
  <c r="AY339" i="6"/>
  <c r="AZ104" i="6"/>
  <c r="BA104" i="6"/>
  <c r="BA339" i="6"/>
  <c r="BB104" i="6"/>
  <c r="BC104" i="6"/>
  <c r="BC339" i="6"/>
  <c r="D105" i="6"/>
  <c r="D340" i="6"/>
  <c r="E105" i="6"/>
  <c r="E340" i="6"/>
  <c r="F105" i="6"/>
  <c r="G105" i="6"/>
  <c r="H105" i="6"/>
  <c r="I105" i="6"/>
  <c r="J105" i="6"/>
  <c r="K105" i="6"/>
  <c r="L105" i="6"/>
  <c r="M105" i="6"/>
  <c r="N105" i="6"/>
  <c r="O105" i="6"/>
  <c r="O340" i="6"/>
  <c r="P105" i="6"/>
  <c r="Q105" i="6"/>
  <c r="R105" i="6"/>
  <c r="S105" i="6"/>
  <c r="T105" i="6"/>
  <c r="U105" i="6"/>
  <c r="U340" i="6"/>
  <c r="V105" i="6"/>
  <c r="W105" i="6"/>
  <c r="W340" i="6"/>
  <c r="X105" i="6"/>
  <c r="Y105" i="6"/>
  <c r="Z105" i="6"/>
  <c r="AA105" i="6"/>
  <c r="AA340" i="6"/>
  <c r="AB105" i="6"/>
  <c r="AC105" i="6"/>
  <c r="AD105" i="6"/>
  <c r="AE105" i="6"/>
  <c r="AF105" i="6"/>
  <c r="AG105" i="6"/>
  <c r="AH105" i="6"/>
  <c r="AI105" i="6"/>
  <c r="AJ105" i="6"/>
  <c r="AK105" i="6"/>
  <c r="AL105" i="6"/>
  <c r="AM105" i="6"/>
  <c r="AN105" i="6"/>
  <c r="AO105" i="6"/>
  <c r="AP105" i="6"/>
  <c r="AQ105" i="6"/>
  <c r="AR105" i="6"/>
  <c r="AT105" i="6"/>
  <c r="AU105" i="6"/>
  <c r="AV105" i="6"/>
  <c r="AV340" i="6"/>
  <c r="AW105" i="6"/>
  <c r="AX105" i="6"/>
  <c r="AY105" i="6"/>
  <c r="AZ105" i="6"/>
  <c r="BA105" i="6"/>
  <c r="BB105" i="6"/>
  <c r="BB340" i="6"/>
  <c r="BC105" i="6"/>
  <c r="D106" i="6"/>
  <c r="D341" i="6"/>
  <c r="E106" i="6"/>
  <c r="E341" i="6"/>
  <c r="F106" i="6"/>
  <c r="G106" i="6"/>
  <c r="G341" i="6"/>
  <c r="H106" i="6"/>
  <c r="I106" i="6"/>
  <c r="I341" i="6"/>
  <c r="J106" i="6"/>
  <c r="K106" i="6"/>
  <c r="L106" i="6"/>
  <c r="M106" i="6"/>
  <c r="M341" i="6"/>
  <c r="N106" i="6"/>
  <c r="O106" i="6"/>
  <c r="O341" i="6"/>
  <c r="P106" i="6"/>
  <c r="Q106" i="6"/>
  <c r="Q341" i="6"/>
  <c r="R106" i="6"/>
  <c r="S106" i="6"/>
  <c r="S341" i="6"/>
  <c r="T106" i="6"/>
  <c r="U106" i="6"/>
  <c r="V106" i="6"/>
  <c r="W106" i="6"/>
  <c r="W341" i="6"/>
  <c r="X106" i="6"/>
  <c r="Y106" i="6"/>
  <c r="Y341" i="6"/>
  <c r="Z106" i="6"/>
  <c r="AA106" i="6"/>
  <c r="AB106" i="6"/>
  <c r="AC106" i="6"/>
  <c r="AC341" i="6"/>
  <c r="AD106" i="6"/>
  <c r="AE106" i="6"/>
  <c r="AE341" i="6"/>
  <c r="AF106" i="6"/>
  <c r="AG106" i="6"/>
  <c r="AG341" i="6"/>
  <c r="AH106" i="6"/>
  <c r="AI106" i="6"/>
  <c r="AI341" i="6"/>
  <c r="AJ106" i="6"/>
  <c r="AK106" i="6"/>
  <c r="AL106" i="6"/>
  <c r="AM106" i="6"/>
  <c r="AM341" i="6"/>
  <c r="AN106" i="6"/>
  <c r="AO106" i="6"/>
  <c r="AO341" i="6"/>
  <c r="AP106" i="6"/>
  <c r="AQ106" i="6"/>
  <c r="AR106" i="6"/>
  <c r="AR341" i="6"/>
  <c r="AT106" i="6"/>
  <c r="AT341" i="6"/>
  <c r="AU106" i="6"/>
  <c r="AV106" i="6"/>
  <c r="AW106" i="6"/>
  <c r="AW341" i="6"/>
  <c r="AX106" i="6"/>
  <c r="AX341" i="6"/>
  <c r="AY106" i="6"/>
  <c r="AZ106" i="6"/>
  <c r="AZ341" i="6"/>
  <c r="BA106" i="6"/>
  <c r="BB106" i="6"/>
  <c r="BB341" i="6"/>
  <c r="BC106" i="6"/>
  <c r="D107" i="6"/>
  <c r="D342" i="6"/>
  <c r="E107" i="6"/>
  <c r="E342" i="6"/>
  <c r="F107" i="6"/>
  <c r="G107" i="6"/>
  <c r="H107" i="6"/>
  <c r="I107" i="6"/>
  <c r="J107" i="6"/>
  <c r="K107" i="6"/>
  <c r="L107" i="6"/>
  <c r="M107" i="6"/>
  <c r="N107" i="6"/>
  <c r="O107" i="6"/>
  <c r="P107" i="6"/>
  <c r="Q107" i="6"/>
  <c r="R107" i="6"/>
  <c r="S107" i="6"/>
  <c r="T107" i="6"/>
  <c r="U107" i="6"/>
  <c r="V107" i="6"/>
  <c r="W107" i="6"/>
  <c r="X107" i="6"/>
  <c r="Y107" i="6"/>
  <c r="Z107" i="6"/>
  <c r="AA107" i="6"/>
  <c r="AB107" i="6"/>
  <c r="AC107" i="6"/>
  <c r="AD107" i="6"/>
  <c r="AE107" i="6"/>
  <c r="AF107" i="6"/>
  <c r="AG107" i="6"/>
  <c r="AH107" i="6"/>
  <c r="AI107" i="6"/>
  <c r="AJ107" i="6"/>
  <c r="AK107" i="6"/>
  <c r="AL107" i="6"/>
  <c r="AM107" i="6"/>
  <c r="AN107" i="6"/>
  <c r="AO107" i="6"/>
  <c r="AP107" i="6"/>
  <c r="AQ107" i="6"/>
  <c r="AR107" i="6"/>
  <c r="AR342" i="6"/>
  <c r="AT107" i="6"/>
  <c r="AU107" i="6"/>
  <c r="AV107" i="6"/>
  <c r="AW107" i="6"/>
  <c r="AX107" i="6"/>
  <c r="AY107" i="6"/>
  <c r="AZ107" i="6"/>
  <c r="BA107" i="6"/>
  <c r="BB107" i="6"/>
  <c r="BC107" i="6"/>
  <c r="D108" i="6"/>
  <c r="D343" i="6"/>
  <c r="E108" i="6"/>
  <c r="E343" i="6"/>
  <c r="F108" i="6"/>
  <c r="G108" i="6"/>
  <c r="H108" i="6"/>
  <c r="H343" i="6"/>
  <c r="I108" i="6"/>
  <c r="J108" i="6"/>
  <c r="J343" i="6"/>
  <c r="K108" i="6"/>
  <c r="L108" i="6"/>
  <c r="M108" i="6"/>
  <c r="N108" i="6"/>
  <c r="N343" i="6"/>
  <c r="O108" i="6"/>
  <c r="P108" i="6"/>
  <c r="P343" i="6"/>
  <c r="Q108" i="6"/>
  <c r="R108" i="6"/>
  <c r="R343" i="6"/>
  <c r="S108" i="6"/>
  <c r="T108" i="6"/>
  <c r="U108" i="6"/>
  <c r="V108" i="6"/>
  <c r="W108" i="6"/>
  <c r="X108" i="6"/>
  <c r="Y108" i="6"/>
  <c r="Y343" i="6"/>
  <c r="Z108" i="6"/>
  <c r="Z343" i="6"/>
  <c r="AA108" i="6"/>
  <c r="AB108" i="6"/>
  <c r="AC108" i="6"/>
  <c r="AD108" i="6"/>
  <c r="AE108" i="6"/>
  <c r="AF108" i="6"/>
  <c r="AF343" i="6"/>
  <c r="AG108" i="6"/>
  <c r="AG343" i="6"/>
  <c r="AH108" i="6"/>
  <c r="AI108" i="6"/>
  <c r="AJ108" i="6"/>
  <c r="AK108" i="6"/>
  <c r="AK343" i="6"/>
  <c r="AL108" i="6"/>
  <c r="AM108" i="6"/>
  <c r="AN108" i="6"/>
  <c r="AO108" i="6"/>
  <c r="AO343" i="6"/>
  <c r="AP108" i="6"/>
  <c r="AQ108" i="6"/>
  <c r="AR108" i="6"/>
  <c r="AT108" i="6"/>
  <c r="AT343" i="6"/>
  <c r="AU108" i="6"/>
  <c r="AV108" i="6"/>
  <c r="AW108" i="6"/>
  <c r="AX108" i="6"/>
  <c r="AY108" i="6"/>
  <c r="AY343" i="6"/>
  <c r="AZ108" i="6"/>
  <c r="BA108" i="6"/>
  <c r="BB108" i="6"/>
  <c r="BC108" i="6"/>
  <c r="D109" i="6"/>
  <c r="D344" i="6"/>
  <c r="E109" i="6"/>
  <c r="E344" i="6"/>
  <c r="F109" i="6"/>
  <c r="F344" i="6"/>
  <c r="G109" i="6"/>
  <c r="H109" i="6"/>
  <c r="I109" i="6"/>
  <c r="J109" i="6"/>
  <c r="J344" i="6"/>
  <c r="K109" i="6"/>
  <c r="L109" i="6"/>
  <c r="M109" i="6"/>
  <c r="N109" i="6"/>
  <c r="N344" i="6"/>
  <c r="O109" i="6"/>
  <c r="O344" i="6"/>
  <c r="P109" i="6"/>
  <c r="Q109" i="6"/>
  <c r="Q344" i="6"/>
  <c r="R109" i="6"/>
  <c r="S109" i="6"/>
  <c r="S344" i="6"/>
  <c r="T109" i="6"/>
  <c r="U109" i="6"/>
  <c r="V109" i="6"/>
  <c r="V344" i="6"/>
  <c r="W109" i="6"/>
  <c r="X109" i="6"/>
  <c r="Y109" i="6"/>
  <c r="Z109" i="6"/>
  <c r="Z344" i="6"/>
  <c r="AA109" i="6"/>
  <c r="AB109" i="6"/>
  <c r="AC109" i="6"/>
  <c r="AD109" i="6"/>
  <c r="AE109" i="6"/>
  <c r="AE344" i="6"/>
  <c r="AF109" i="6"/>
  <c r="AG109" i="6"/>
  <c r="AG344" i="6"/>
  <c r="AH109" i="6"/>
  <c r="AI109" i="6"/>
  <c r="AJ109" i="6"/>
  <c r="AK109" i="6"/>
  <c r="AK344" i="6"/>
  <c r="AL109" i="6"/>
  <c r="AL344" i="6"/>
  <c r="AM109" i="6"/>
  <c r="AN109" i="6"/>
  <c r="AO109" i="6"/>
  <c r="AP109" i="6"/>
  <c r="AP344" i="6"/>
  <c r="AQ109" i="6"/>
  <c r="AR109" i="6"/>
  <c r="AT109" i="6"/>
  <c r="AT344" i="6"/>
  <c r="AU109" i="6"/>
  <c r="AV109" i="6"/>
  <c r="AV344" i="6"/>
  <c r="AW109" i="6"/>
  <c r="AX109" i="6"/>
  <c r="AX344" i="6"/>
  <c r="AY109" i="6"/>
  <c r="AZ109" i="6"/>
  <c r="BA109" i="6"/>
  <c r="BB109" i="6"/>
  <c r="BC109" i="6"/>
  <c r="BC344" i="6"/>
  <c r="D110" i="6"/>
  <c r="D345" i="6"/>
  <c r="E110" i="6"/>
  <c r="E345" i="6"/>
  <c r="F110" i="6"/>
  <c r="G110" i="6"/>
  <c r="G345" i="6"/>
  <c r="H110" i="6"/>
  <c r="H345" i="6"/>
  <c r="I110" i="6"/>
  <c r="J110" i="6"/>
  <c r="K110" i="6"/>
  <c r="K345" i="6"/>
  <c r="L110" i="6"/>
  <c r="L345" i="6"/>
  <c r="M110" i="6"/>
  <c r="M345" i="6"/>
  <c r="N110" i="6"/>
  <c r="O110" i="6"/>
  <c r="O345" i="6"/>
  <c r="P110" i="6"/>
  <c r="P345" i="6"/>
  <c r="Q110" i="6"/>
  <c r="Q345" i="6"/>
  <c r="R110" i="6"/>
  <c r="S110" i="6"/>
  <c r="T110" i="6"/>
  <c r="T345" i="6"/>
  <c r="U110" i="6"/>
  <c r="U345" i="6"/>
  <c r="V110" i="6"/>
  <c r="W110" i="6"/>
  <c r="X110" i="6"/>
  <c r="X345" i="6"/>
  <c r="Y110" i="6"/>
  <c r="Y345" i="6"/>
  <c r="Z110" i="6"/>
  <c r="AA110" i="6"/>
  <c r="AA345" i="6"/>
  <c r="AB110" i="6"/>
  <c r="AC110" i="6"/>
  <c r="AC345" i="6"/>
  <c r="AD110" i="6"/>
  <c r="AE110" i="6"/>
  <c r="AE345" i="6"/>
  <c r="AF110" i="6"/>
  <c r="AG110" i="6"/>
  <c r="AG345" i="6"/>
  <c r="AH110" i="6"/>
  <c r="AI110" i="6"/>
  <c r="AI345" i="6"/>
  <c r="AJ110" i="6"/>
  <c r="AJ345" i="6"/>
  <c r="AK110" i="6"/>
  <c r="AL110" i="6"/>
  <c r="AM110" i="6"/>
  <c r="AM345" i="6"/>
  <c r="AN110" i="6"/>
  <c r="AN345" i="6"/>
  <c r="AO110" i="6"/>
  <c r="AP110" i="6"/>
  <c r="AQ110" i="6"/>
  <c r="AQ345" i="6"/>
  <c r="AR110" i="6"/>
  <c r="AR345" i="6"/>
  <c r="AT110" i="6"/>
  <c r="AT345" i="6"/>
  <c r="AU110" i="6"/>
  <c r="AV110" i="6"/>
  <c r="AV345" i="6"/>
  <c r="AW110" i="6"/>
  <c r="AW345" i="6"/>
  <c r="AX110" i="6"/>
  <c r="AX345" i="6"/>
  <c r="AY110" i="6"/>
  <c r="AZ110" i="6"/>
  <c r="BA110" i="6"/>
  <c r="BA345" i="6"/>
  <c r="BB110" i="6"/>
  <c r="BB345" i="6"/>
  <c r="BC110" i="6"/>
  <c r="D111" i="6"/>
  <c r="D346" i="6"/>
  <c r="E111" i="6"/>
  <c r="E346" i="6"/>
  <c r="K346" i="6" s="1"/>
  <c r="F111" i="6"/>
  <c r="G111" i="6"/>
  <c r="H111" i="6"/>
  <c r="H346" i="6"/>
  <c r="I111" i="6"/>
  <c r="J111" i="6"/>
  <c r="K111" i="6"/>
  <c r="L111" i="6"/>
  <c r="L346" i="6"/>
  <c r="M111" i="6"/>
  <c r="N111" i="6"/>
  <c r="O111" i="6"/>
  <c r="O346" i="6"/>
  <c r="P111" i="6"/>
  <c r="Q111" i="6"/>
  <c r="Q346" i="6"/>
  <c r="R111" i="6"/>
  <c r="S111" i="6"/>
  <c r="S346" i="6"/>
  <c r="T111" i="6"/>
  <c r="U111" i="6"/>
  <c r="V111" i="6"/>
  <c r="W111" i="6"/>
  <c r="W346" i="6" s="1"/>
  <c r="X111" i="6"/>
  <c r="Y111" i="6"/>
  <c r="Y346" i="6"/>
  <c r="Z111" i="6"/>
  <c r="AA111" i="6"/>
  <c r="AB111" i="6"/>
  <c r="AB346" i="6"/>
  <c r="AC111" i="6"/>
  <c r="AD111" i="6"/>
  <c r="AE111" i="6"/>
  <c r="AE346" i="6"/>
  <c r="AF111" i="6"/>
  <c r="AG111" i="6"/>
  <c r="AG346" i="6"/>
  <c r="AH111" i="6"/>
  <c r="AI111" i="6"/>
  <c r="AI346" i="6"/>
  <c r="AJ111" i="6"/>
  <c r="AK111" i="6"/>
  <c r="AK346" i="6" s="1"/>
  <c r="AL111" i="6"/>
  <c r="AM111" i="6"/>
  <c r="AN111" i="6"/>
  <c r="AN346" i="6"/>
  <c r="AO111" i="6"/>
  <c r="AO346" i="6" s="1"/>
  <c r="AP111" i="6"/>
  <c r="AQ111" i="6"/>
  <c r="AR111" i="6"/>
  <c r="AT111" i="6"/>
  <c r="AU111" i="6"/>
  <c r="AV111" i="6"/>
  <c r="AV346" i="6"/>
  <c r="AW111" i="6"/>
  <c r="AW346" i="6"/>
  <c r="AX111" i="6"/>
  <c r="AY111" i="6"/>
  <c r="AZ111" i="6"/>
  <c r="BA111" i="6"/>
  <c r="BA346" i="6"/>
  <c r="BB111" i="6"/>
  <c r="BB346" i="6"/>
  <c r="BC111" i="6"/>
  <c r="D112" i="6"/>
  <c r="D347" i="6" s="1"/>
  <c r="E112" i="6"/>
  <c r="E347" i="6"/>
  <c r="F112" i="6"/>
  <c r="G112" i="6"/>
  <c r="H112" i="6"/>
  <c r="I112" i="6"/>
  <c r="J112" i="6"/>
  <c r="K112" i="6"/>
  <c r="L112" i="6"/>
  <c r="M112" i="6"/>
  <c r="N112" i="6"/>
  <c r="O112" i="6"/>
  <c r="P112" i="6"/>
  <c r="Q112" i="6"/>
  <c r="R112" i="6"/>
  <c r="S112" i="6"/>
  <c r="T112" i="6"/>
  <c r="U112" i="6"/>
  <c r="V112" i="6"/>
  <c r="W112" i="6"/>
  <c r="X112" i="6"/>
  <c r="Y112" i="6"/>
  <c r="Z112" i="6"/>
  <c r="AA112" i="6"/>
  <c r="AB112" i="6"/>
  <c r="AC112" i="6"/>
  <c r="AD112" i="6"/>
  <c r="AD347" i="6"/>
  <c r="AE112" i="6"/>
  <c r="AF112" i="6"/>
  <c r="AG112" i="6"/>
  <c r="AH112" i="6"/>
  <c r="AI112" i="6"/>
  <c r="AJ112" i="6"/>
  <c r="AK112" i="6"/>
  <c r="AK347" i="6"/>
  <c r="AL112" i="6"/>
  <c r="AM112" i="6"/>
  <c r="AN112" i="6"/>
  <c r="AO112" i="6"/>
  <c r="AP112" i="6"/>
  <c r="AQ112" i="6"/>
  <c r="AR112" i="6"/>
  <c r="AR347" i="6"/>
  <c r="AT112" i="6"/>
  <c r="AU112" i="6"/>
  <c r="AU347" i="6"/>
  <c r="AV112" i="6"/>
  <c r="AW112" i="6"/>
  <c r="AX112" i="6"/>
  <c r="AY112" i="6"/>
  <c r="AZ112" i="6"/>
  <c r="BA112" i="6"/>
  <c r="BB112" i="6"/>
  <c r="BB347" i="6"/>
  <c r="BC112" i="6"/>
  <c r="D113" i="6"/>
  <c r="D348" i="6"/>
  <c r="E113" i="6"/>
  <c r="E348" i="6"/>
  <c r="F113" i="6"/>
  <c r="G113" i="6"/>
  <c r="H113" i="6"/>
  <c r="I113" i="6"/>
  <c r="J113" i="6"/>
  <c r="J348" i="6"/>
  <c r="K113" i="6"/>
  <c r="K348" i="6" s="1"/>
  <c r="L113" i="6"/>
  <c r="M113" i="6"/>
  <c r="M348" i="6"/>
  <c r="N113" i="6"/>
  <c r="O113" i="6"/>
  <c r="P113" i="6"/>
  <c r="Q113" i="6"/>
  <c r="R113" i="6"/>
  <c r="S113" i="6"/>
  <c r="S348" i="6"/>
  <c r="T113" i="6"/>
  <c r="U113" i="6"/>
  <c r="V113" i="6"/>
  <c r="V348" i="6"/>
  <c r="W113" i="6"/>
  <c r="X113" i="6"/>
  <c r="Y113" i="6"/>
  <c r="Y348" i="6" s="1"/>
  <c r="Z113" i="6"/>
  <c r="AA113" i="6"/>
  <c r="AB113" i="6"/>
  <c r="AC113" i="6"/>
  <c r="AD113" i="6"/>
  <c r="AE113" i="6"/>
  <c r="AE348" i="6"/>
  <c r="AF113" i="6"/>
  <c r="AF348" i="6"/>
  <c r="AG113" i="6"/>
  <c r="AH113" i="6"/>
  <c r="AI113" i="6"/>
  <c r="AI348" i="6"/>
  <c r="AJ113" i="6"/>
  <c r="AK113" i="6"/>
  <c r="AK348" i="6"/>
  <c r="AL113" i="6"/>
  <c r="AM113" i="6"/>
  <c r="AN113" i="6"/>
  <c r="AN348" i="6"/>
  <c r="AO113" i="6"/>
  <c r="AO348" i="6"/>
  <c r="AP113" i="6"/>
  <c r="AQ113" i="6"/>
  <c r="AR113" i="6"/>
  <c r="AT113" i="6"/>
  <c r="AU113" i="6"/>
  <c r="AV113" i="6"/>
  <c r="AV348" i="6"/>
  <c r="AW113" i="6"/>
  <c r="AX113" i="6"/>
  <c r="AX348" i="6"/>
  <c r="AY113" i="6"/>
  <c r="AZ113" i="6"/>
  <c r="AZ348" i="6"/>
  <c r="BA113" i="6"/>
  <c r="BB113" i="6"/>
  <c r="BB348" i="6"/>
  <c r="BC113" i="6"/>
  <c r="D114" i="6"/>
  <c r="D349" i="6"/>
  <c r="E114" i="6"/>
  <c r="E349" i="6"/>
  <c r="G349" i="6" s="1"/>
  <c r="F114" i="6"/>
  <c r="G114" i="6"/>
  <c r="H114" i="6"/>
  <c r="I114" i="6"/>
  <c r="I349" i="6"/>
  <c r="J114" i="6"/>
  <c r="K114" i="6"/>
  <c r="L114" i="6"/>
  <c r="L349" i="6"/>
  <c r="M114" i="6"/>
  <c r="M349" i="6"/>
  <c r="N114" i="6"/>
  <c r="N349" i="6"/>
  <c r="O114" i="6"/>
  <c r="P114" i="6"/>
  <c r="P349" i="6"/>
  <c r="Q114" i="6"/>
  <c r="R114" i="6"/>
  <c r="R349" i="6"/>
  <c r="S114" i="6"/>
  <c r="T114" i="6"/>
  <c r="U114" i="6"/>
  <c r="V114" i="6"/>
  <c r="V349" i="6"/>
  <c r="W114" i="6"/>
  <c r="X114" i="6"/>
  <c r="Y114" i="6"/>
  <c r="Y349" i="6"/>
  <c r="Z114" i="6"/>
  <c r="AA114" i="6"/>
  <c r="AB114" i="6"/>
  <c r="AB349" i="6"/>
  <c r="AC114" i="6"/>
  <c r="AD114" i="6"/>
  <c r="AD349" i="6"/>
  <c r="AE114" i="6"/>
  <c r="AF114" i="6"/>
  <c r="AG114" i="6"/>
  <c r="AH114" i="6"/>
  <c r="AH349" i="6"/>
  <c r="AI114" i="6"/>
  <c r="AJ114" i="6"/>
  <c r="AJ349" i="6"/>
  <c r="AK114" i="6"/>
  <c r="AL114" i="6"/>
  <c r="AM114" i="6"/>
  <c r="AN114" i="6"/>
  <c r="AO114" i="6"/>
  <c r="AO349" i="6"/>
  <c r="AP114" i="6"/>
  <c r="AQ114" i="6"/>
  <c r="AR114" i="6"/>
  <c r="AR349" i="6"/>
  <c r="AT114" i="6"/>
  <c r="AT349" i="6"/>
  <c r="AU114" i="6"/>
  <c r="AU349" i="6"/>
  <c r="AV114" i="6"/>
  <c r="AW114" i="6"/>
  <c r="AX114" i="6"/>
  <c r="AY114" i="6"/>
  <c r="AY349" i="6"/>
  <c r="AZ114" i="6"/>
  <c r="BA114" i="6"/>
  <c r="BB114" i="6"/>
  <c r="BC114" i="6"/>
  <c r="BC349" i="6"/>
  <c r="D115" i="6"/>
  <c r="D350" i="6"/>
  <c r="E115" i="6"/>
  <c r="E350" i="6"/>
  <c r="F115" i="6"/>
  <c r="G115" i="6"/>
  <c r="H115" i="6"/>
  <c r="I115" i="6"/>
  <c r="I350" i="6"/>
  <c r="J115" i="6"/>
  <c r="K115" i="6"/>
  <c r="K350" i="6"/>
  <c r="L115" i="6"/>
  <c r="M115" i="6"/>
  <c r="N115" i="6"/>
  <c r="O115" i="6"/>
  <c r="P115" i="6"/>
  <c r="Q115" i="6"/>
  <c r="Q350" i="6"/>
  <c r="R115" i="6"/>
  <c r="S115" i="6"/>
  <c r="T115" i="6"/>
  <c r="U115" i="6"/>
  <c r="U350" i="6"/>
  <c r="V115" i="6"/>
  <c r="W115" i="6"/>
  <c r="X115" i="6"/>
  <c r="Y115" i="6"/>
  <c r="Z115" i="6"/>
  <c r="AA115" i="6"/>
  <c r="AA350" i="6"/>
  <c r="AB115" i="6"/>
  <c r="AC115" i="6"/>
  <c r="AC350" i="6"/>
  <c r="AD115" i="6"/>
  <c r="AE115" i="6"/>
  <c r="AF115" i="6"/>
  <c r="AG115" i="6"/>
  <c r="AG350" i="6"/>
  <c r="AH115" i="6"/>
  <c r="AI115" i="6"/>
  <c r="AI350" i="6"/>
  <c r="AJ115" i="6"/>
  <c r="AK115" i="6"/>
  <c r="AK350" i="6"/>
  <c r="AL115" i="6"/>
  <c r="AM115" i="6"/>
  <c r="AN115" i="6"/>
  <c r="AO115" i="6"/>
  <c r="AO350" i="6"/>
  <c r="AP115" i="6"/>
  <c r="AQ115" i="6"/>
  <c r="AQ350" i="6"/>
  <c r="AR115" i="6"/>
  <c r="AT115" i="6"/>
  <c r="AT350" i="6"/>
  <c r="AU115" i="6"/>
  <c r="AV115" i="6"/>
  <c r="AW115" i="6"/>
  <c r="AX115" i="6"/>
  <c r="AX350" i="6"/>
  <c r="AY115" i="6"/>
  <c r="AZ115" i="6"/>
  <c r="AZ350" i="6"/>
  <c r="BA115" i="6"/>
  <c r="BB115" i="6"/>
  <c r="BC115" i="6"/>
  <c r="D116" i="6"/>
  <c r="D351" i="6"/>
  <c r="E116" i="6"/>
  <c r="E351" i="6" s="1"/>
  <c r="F116" i="6"/>
  <c r="G116" i="6"/>
  <c r="H116" i="6"/>
  <c r="I116" i="6"/>
  <c r="J116" i="6"/>
  <c r="K116" i="6"/>
  <c r="L116" i="6"/>
  <c r="M116" i="6"/>
  <c r="N116" i="6"/>
  <c r="O116" i="6"/>
  <c r="P116" i="6"/>
  <c r="Q116" i="6"/>
  <c r="R116" i="6"/>
  <c r="S116" i="6"/>
  <c r="T116" i="6"/>
  <c r="U116" i="6"/>
  <c r="V116" i="6"/>
  <c r="W116" i="6"/>
  <c r="X116" i="6"/>
  <c r="Y116" i="6"/>
  <c r="Z116" i="6"/>
  <c r="AA116" i="6"/>
  <c r="AB116" i="6"/>
  <c r="AC116" i="6"/>
  <c r="AD116" i="6"/>
  <c r="AE116" i="6"/>
  <c r="AF116" i="6"/>
  <c r="AG116" i="6"/>
  <c r="AH116" i="6"/>
  <c r="AI116" i="6"/>
  <c r="AJ116" i="6"/>
  <c r="AK116" i="6"/>
  <c r="AL116" i="6"/>
  <c r="AM116" i="6"/>
  <c r="AN116" i="6"/>
  <c r="AO116" i="6"/>
  <c r="AP116" i="6"/>
  <c r="AQ116" i="6"/>
  <c r="AR116" i="6"/>
  <c r="AT116" i="6"/>
  <c r="AU116" i="6"/>
  <c r="AV116" i="6"/>
  <c r="AW116" i="6"/>
  <c r="AX116" i="6"/>
  <c r="AY116" i="6"/>
  <c r="AZ116" i="6"/>
  <c r="BA116" i="6"/>
  <c r="BB116" i="6"/>
  <c r="BC116" i="6"/>
  <c r="D117" i="6"/>
  <c r="D352" i="6"/>
  <c r="E117" i="6"/>
  <c r="E352" i="6"/>
  <c r="F117" i="6"/>
  <c r="G117" i="6"/>
  <c r="H117" i="6"/>
  <c r="I117" i="6"/>
  <c r="I352" i="6"/>
  <c r="J117" i="6"/>
  <c r="K117" i="6"/>
  <c r="L117" i="6"/>
  <c r="M117" i="6"/>
  <c r="N117" i="6"/>
  <c r="O117" i="6"/>
  <c r="P117" i="6"/>
  <c r="Q117" i="6"/>
  <c r="Q352" i="6"/>
  <c r="R117" i="6"/>
  <c r="S117" i="6"/>
  <c r="T117" i="6"/>
  <c r="U117" i="6"/>
  <c r="U352" i="6"/>
  <c r="V117" i="6"/>
  <c r="W117" i="6"/>
  <c r="X117" i="6"/>
  <c r="Y117" i="6"/>
  <c r="Z117" i="6"/>
  <c r="AA117" i="6"/>
  <c r="AB117" i="6"/>
  <c r="AC117" i="6"/>
  <c r="AD117" i="6"/>
  <c r="AE117" i="6"/>
  <c r="AF117" i="6"/>
  <c r="AG117" i="6"/>
  <c r="AG352" i="6"/>
  <c r="AH117" i="6"/>
  <c r="AI117" i="6"/>
  <c r="AJ117" i="6"/>
  <c r="AK117" i="6"/>
  <c r="AK352" i="6"/>
  <c r="AL117" i="6"/>
  <c r="AM117" i="6"/>
  <c r="AN117" i="6"/>
  <c r="AO117" i="6"/>
  <c r="AO352" i="6"/>
  <c r="AP117" i="6"/>
  <c r="AQ117" i="6"/>
  <c r="AR117" i="6"/>
  <c r="AT117" i="6"/>
  <c r="AU117" i="6"/>
  <c r="AV117" i="6"/>
  <c r="AW117" i="6"/>
  <c r="AX117" i="6"/>
  <c r="AX352" i="6"/>
  <c r="AY117" i="6"/>
  <c r="AZ117" i="6"/>
  <c r="BA117" i="6"/>
  <c r="BB117" i="6"/>
  <c r="BB352" i="6"/>
  <c r="BC117" i="6"/>
  <c r="D118" i="6"/>
  <c r="D353" i="6"/>
  <c r="E118" i="6"/>
  <c r="E353" i="6"/>
  <c r="G353" i="6" s="1"/>
  <c r="F118" i="6"/>
  <c r="G118" i="6"/>
  <c r="H118" i="6"/>
  <c r="I118" i="6"/>
  <c r="I353" i="6"/>
  <c r="J118" i="6"/>
  <c r="K118" i="6"/>
  <c r="L118" i="6"/>
  <c r="M118" i="6"/>
  <c r="M353" i="6"/>
  <c r="N118" i="6"/>
  <c r="N353" i="6"/>
  <c r="O118" i="6"/>
  <c r="P118" i="6"/>
  <c r="Q118" i="6"/>
  <c r="R118" i="6"/>
  <c r="R353" i="6"/>
  <c r="S118" i="6"/>
  <c r="T118" i="6"/>
  <c r="T353" i="6"/>
  <c r="U118" i="6"/>
  <c r="V118" i="6"/>
  <c r="V353" i="6"/>
  <c r="W118" i="6"/>
  <c r="X118" i="6"/>
  <c r="Y118" i="6"/>
  <c r="Y353" i="6"/>
  <c r="Z118" i="6"/>
  <c r="AA118" i="6"/>
  <c r="AB118" i="6"/>
  <c r="AB353" i="6"/>
  <c r="AC118" i="6"/>
  <c r="AC353" i="6"/>
  <c r="AD118" i="6"/>
  <c r="AD353" i="6"/>
  <c r="AE118" i="6"/>
  <c r="AF118" i="6"/>
  <c r="AG118" i="6"/>
  <c r="AH118" i="6"/>
  <c r="AH353" i="6"/>
  <c r="AI118" i="6"/>
  <c r="AJ118" i="6"/>
  <c r="AJ353" i="6"/>
  <c r="AK118" i="6"/>
  <c r="AL118" i="6"/>
  <c r="AL353" i="6"/>
  <c r="AM118" i="6"/>
  <c r="AN118" i="6"/>
  <c r="AO118" i="6"/>
  <c r="AO353" i="6"/>
  <c r="AP118" i="6"/>
  <c r="AQ118" i="6"/>
  <c r="AR118" i="6"/>
  <c r="AR353" i="6"/>
  <c r="AT118" i="6"/>
  <c r="AT353" i="6"/>
  <c r="AU118" i="6"/>
  <c r="AU353" i="6"/>
  <c r="AV118" i="6"/>
  <c r="AW118" i="6"/>
  <c r="AW353" i="6"/>
  <c r="AX118" i="6"/>
  <c r="AY118" i="6"/>
  <c r="AY353" i="6"/>
  <c r="AZ118" i="6"/>
  <c r="BA118" i="6"/>
  <c r="BB118" i="6"/>
  <c r="BB353" i="6"/>
  <c r="BC118" i="6"/>
  <c r="BC353" i="6"/>
  <c r="D119" i="6"/>
  <c r="D354" i="6" s="1"/>
  <c r="E119" i="6"/>
  <c r="E354" i="6"/>
  <c r="F119" i="6"/>
  <c r="G119" i="6"/>
  <c r="G354" i="6"/>
  <c r="H119" i="6"/>
  <c r="I119" i="6"/>
  <c r="I354" i="6"/>
  <c r="J119" i="6"/>
  <c r="K119" i="6"/>
  <c r="L119" i="6"/>
  <c r="M119" i="6"/>
  <c r="N119" i="6"/>
  <c r="O119" i="6"/>
  <c r="O354" i="6"/>
  <c r="P119" i="6"/>
  <c r="Q119" i="6"/>
  <c r="R119" i="6"/>
  <c r="S119" i="6"/>
  <c r="S354" i="6"/>
  <c r="T119" i="6"/>
  <c r="U119" i="6"/>
  <c r="V119" i="6"/>
  <c r="W119" i="6"/>
  <c r="X119" i="6"/>
  <c r="Y119" i="6"/>
  <c r="Y354" i="6"/>
  <c r="Z119" i="6"/>
  <c r="AA119" i="6"/>
  <c r="AA354" i="6"/>
  <c r="AB119" i="6"/>
  <c r="AC119" i="6"/>
  <c r="AD119" i="6"/>
  <c r="AE119" i="6"/>
  <c r="AE354" i="6"/>
  <c r="AF119" i="6"/>
  <c r="AG119" i="6"/>
  <c r="AG354" i="6"/>
  <c r="AH119" i="6"/>
  <c r="AI119" i="6"/>
  <c r="AJ119" i="6"/>
  <c r="AK119" i="6"/>
  <c r="AL119" i="6"/>
  <c r="AM119" i="6"/>
  <c r="AM354" i="6"/>
  <c r="AN119" i="6"/>
  <c r="AO119" i="6"/>
  <c r="AP119" i="6"/>
  <c r="AQ119" i="6"/>
  <c r="AQ354" i="6"/>
  <c r="AR119" i="6"/>
  <c r="AT119" i="6"/>
  <c r="AU119" i="6"/>
  <c r="AV119" i="6"/>
  <c r="AW119" i="6"/>
  <c r="AX119" i="6"/>
  <c r="AX354" i="6"/>
  <c r="AY119" i="6"/>
  <c r="AZ119" i="6"/>
  <c r="AZ354" i="6"/>
  <c r="BA119" i="6"/>
  <c r="BB119" i="6"/>
  <c r="BC119" i="6"/>
  <c r="D120" i="6"/>
  <c r="D355" i="6"/>
  <c r="E120" i="6"/>
  <c r="E355" i="6" s="1"/>
  <c r="F120" i="6"/>
  <c r="F355" i="6"/>
  <c r="G120" i="6"/>
  <c r="H120" i="6"/>
  <c r="H355" i="6"/>
  <c r="I120" i="6"/>
  <c r="J120" i="6"/>
  <c r="K120" i="6"/>
  <c r="L120" i="6"/>
  <c r="L355" i="6"/>
  <c r="M120" i="6"/>
  <c r="N120" i="6"/>
  <c r="N355" i="6"/>
  <c r="O120" i="6"/>
  <c r="P120" i="6"/>
  <c r="P355" i="6"/>
  <c r="Q120" i="6"/>
  <c r="R120" i="6"/>
  <c r="S120" i="6"/>
  <c r="T120" i="6"/>
  <c r="T355" i="6"/>
  <c r="U120" i="6"/>
  <c r="V120" i="6"/>
  <c r="V355" i="6"/>
  <c r="W120" i="6"/>
  <c r="X120" i="6"/>
  <c r="Y120" i="6"/>
  <c r="Z120" i="6"/>
  <c r="AA120" i="6"/>
  <c r="AB120" i="6"/>
  <c r="AB355" i="6"/>
  <c r="AC120" i="6"/>
  <c r="AD120" i="6"/>
  <c r="AE120" i="6"/>
  <c r="AF120" i="6"/>
  <c r="AF355" i="6"/>
  <c r="AG120" i="6"/>
  <c r="AH120" i="6"/>
  <c r="AI120" i="6"/>
  <c r="AJ120" i="6"/>
  <c r="AK120" i="6"/>
  <c r="AL120" i="6"/>
  <c r="AL355" i="6"/>
  <c r="AM120" i="6"/>
  <c r="AN120" i="6"/>
  <c r="AN355" i="6"/>
  <c r="AO120" i="6"/>
  <c r="AP120" i="6"/>
  <c r="AQ120" i="6"/>
  <c r="AR120" i="6"/>
  <c r="AR355" i="6"/>
  <c r="AT120" i="6"/>
  <c r="AU120" i="6"/>
  <c r="AU355" i="6"/>
  <c r="AV120" i="6"/>
  <c r="AW120" i="6"/>
  <c r="AX120" i="6"/>
  <c r="AY120" i="6"/>
  <c r="AZ120" i="6"/>
  <c r="BA120" i="6"/>
  <c r="BA355" i="6"/>
  <c r="BB120" i="6"/>
  <c r="BC120" i="6"/>
  <c r="D121" i="6"/>
  <c r="D356" i="6"/>
  <c r="E121" i="6"/>
  <c r="E356" i="6"/>
  <c r="F121" i="6"/>
  <c r="G121" i="6"/>
  <c r="H121" i="6"/>
  <c r="I121" i="6"/>
  <c r="J121" i="6"/>
  <c r="K121" i="6"/>
  <c r="K356" i="6"/>
  <c r="L121" i="6"/>
  <c r="M121" i="6"/>
  <c r="N121" i="6"/>
  <c r="O121" i="6"/>
  <c r="O356" i="6"/>
  <c r="P121" i="6"/>
  <c r="Q121" i="6"/>
  <c r="R121" i="6"/>
  <c r="S121" i="6"/>
  <c r="T121" i="6"/>
  <c r="U121" i="6"/>
  <c r="U356" i="6"/>
  <c r="V121" i="6"/>
  <c r="W121" i="6"/>
  <c r="X121" i="6"/>
  <c r="Y121" i="6"/>
  <c r="Z121" i="6"/>
  <c r="AA121" i="6"/>
  <c r="AA356" i="6"/>
  <c r="AB121" i="6"/>
  <c r="AC121" i="6"/>
  <c r="AC356" i="6"/>
  <c r="AD121" i="6"/>
  <c r="AE121" i="6"/>
  <c r="AF121" i="6"/>
  <c r="AG121" i="6"/>
  <c r="AH121" i="6"/>
  <c r="AI121" i="6"/>
  <c r="AI356" i="6"/>
  <c r="AJ121" i="6"/>
  <c r="AK121" i="6"/>
  <c r="AK356" i="6" s="1"/>
  <c r="AL121" i="6"/>
  <c r="AM121" i="6"/>
  <c r="AM356" i="6"/>
  <c r="AN121" i="6"/>
  <c r="AO121" i="6"/>
  <c r="AO356" i="6"/>
  <c r="AP121" i="6"/>
  <c r="AQ121" i="6"/>
  <c r="AR121" i="6"/>
  <c r="AT121" i="6"/>
  <c r="AU121" i="6"/>
  <c r="AV121" i="6"/>
  <c r="AV356" i="6"/>
  <c r="AW121" i="6"/>
  <c r="AX121" i="6"/>
  <c r="AY121" i="6"/>
  <c r="AZ121" i="6"/>
  <c r="BA121" i="6"/>
  <c r="BB121" i="6"/>
  <c r="BC121" i="6"/>
  <c r="D122" i="6"/>
  <c r="D357" i="6"/>
  <c r="E122" i="6"/>
  <c r="E357" i="6"/>
  <c r="F122" i="6"/>
  <c r="G122" i="6"/>
  <c r="H122" i="6"/>
  <c r="H357" i="6"/>
  <c r="I122" i="6"/>
  <c r="I357" i="6"/>
  <c r="J122" i="6"/>
  <c r="K122" i="6"/>
  <c r="L122" i="6"/>
  <c r="M122" i="6"/>
  <c r="M357" i="6"/>
  <c r="N122" i="6"/>
  <c r="O122" i="6"/>
  <c r="P122" i="6"/>
  <c r="Q122" i="6"/>
  <c r="Q357" i="6"/>
  <c r="R122" i="6"/>
  <c r="R357" i="6" s="1"/>
  <c r="S122" i="6"/>
  <c r="T122" i="6"/>
  <c r="T357" i="6"/>
  <c r="U122" i="6"/>
  <c r="V122" i="6"/>
  <c r="V357" i="6"/>
  <c r="W122" i="6"/>
  <c r="X122" i="6"/>
  <c r="Y122" i="6"/>
  <c r="Y357" i="6"/>
  <c r="Z122" i="6"/>
  <c r="Z357" i="6" s="1"/>
  <c r="AA122" i="6"/>
  <c r="AB122" i="6"/>
  <c r="AB357" i="6"/>
  <c r="AC122" i="6"/>
  <c r="AD122" i="6"/>
  <c r="AD357" i="6"/>
  <c r="AE122" i="6"/>
  <c r="AF122" i="6"/>
  <c r="AG122" i="6"/>
  <c r="AH122" i="6"/>
  <c r="AH357" i="6" s="1"/>
  <c r="AI122" i="6"/>
  <c r="AJ122" i="6"/>
  <c r="AJ357" i="6"/>
  <c r="AK122" i="6"/>
  <c r="AL122" i="6"/>
  <c r="AL357" i="6" s="1"/>
  <c r="AM122" i="6"/>
  <c r="AN122" i="6"/>
  <c r="AO122" i="6"/>
  <c r="AO357" i="6"/>
  <c r="AP122" i="6"/>
  <c r="AP357" i="6"/>
  <c r="AQ122" i="6"/>
  <c r="AR122" i="6"/>
  <c r="AT122" i="6"/>
  <c r="AU122" i="6"/>
  <c r="AU357" i="6"/>
  <c r="AV122" i="6"/>
  <c r="AW122" i="6"/>
  <c r="AX122" i="6"/>
  <c r="AX357" i="6"/>
  <c r="AY122" i="6"/>
  <c r="AZ122" i="6"/>
  <c r="BA122" i="6"/>
  <c r="BA357" i="6" s="1"/>
  <c r="BB122" i="6"/>
  <c r="BB357" i="6"/>
  <c r="BC122" i="6"/>
  <c r="BC357" i="6"/>
  <c r="D123" i="6"/>
  <c r="D358" i="6" s="1"/>
  <c r="E123" i="6"/>
  <c r="E358" i="6"/>
  <c r="F123" i="6"/>
  <c r="G123" i="6"/>
  <c r="H123" i="6"/>
  <c r="I123" i="6"/>
  <c r="J123" i="6"/>
  <c r="K123" i="6"/>
  <c r="L123" i="6"/>
  <c r="M123" i="6"/>
  <c r="N123" i="6"/>
  <c r="N358" i="6"/>
  <c r="O123" i="6"/>
  <c r="P123" i="6"/>
  <c r="Q123" i="6"/>
  <c r="Q358" i="6"/>
  <c r="R123" i="6"/>
  <c r="S123" i="6"/>
  <c r="T123" i="6"/>
  <c r="U123" i="6"/>
  <c r="V123" i="6"/>
  <c r="W123" i="6"/>
  <c r="W358" i="6"/>
  <c r="X123" i="6"/>
  <c r="Y123" i="6"/>
  <c r="Z123" i="6"/>
  <c r="Z358" i="6"/>
  <c r="AA123" i="6"/>
  <c r="AB123" i="6"/>
  <c r="AC123" i="6"/>
  <c r="AD123" i="6"/>
  <c r="AE123" i="6"/>
  <c r="AF123" i="6"/>
  <c r="AG123" i="6"/>
  <c r="AH123" i="6"/>
  <c r="AI123" i="6"/>
  <c r="AI358" i="6"/>
  <c r="AJ123" i="6"/>
  <c r="AK123" i="6"/>
  <c r="AK358" i="6"/>
  <c r="AL123" i="6"/>
  <c r="AM123" i="6"/>
  <c r="AN123" i="6"/>
  <c r="AO123" i="6"/>
  <c r="AP123" i="6"/>
  <c r="AQ123" i="6"/>
  <c r="AR123" i="6"/>
  <c r="AT123" i="6"/>
  <c r="AU123" i="6"/>
  <c r="AV123" i="6"/>
  <c r="AW123" i="6"/>
  <c r="AX123" i="6"/>
  <c r="AY123" i="6"/>
  <c r="AZ123" i="6"/>
  <c r="BA123" i="6"/>
  <c r="BB123" i="6"/>
  <c r="BC123" i="6"/>
  <c r="D124" i="6"/>
  <c r="D359" i="6"/>
  <c r="E124" i="6"/>
  <c r="E359" i="6" s="1"/>
  <c r="F124" i="6"/>
  <c r="G124" i="6"/>
  <c r="G359" i="6"/>
  <c r="H124" i="6"/>
  <c r="I124" i="6"/>
  <c r="J124" i="6"/>
  <c r="K124" i="6"/>
  <c r="L124" i="6"/>
  <c r="M124" i="6"/>
  <c r="N124" i="6"/>
  <c r="N359" i="6" s="1"/>
  <c r="O124" i="6"/>
  <c r="P124" i="6"/>
  <c r="Q124" i="6"/>
  <c r="R124" i="6"/>
  <c r="S124" i="6"/>
  <c r="T124" i="6"/>
  <c r="U124" i="6"/>
  <c r="V124" i="6"/>
  <c r="W124" i="6"/>
  <c r="X124" i="6"/>
  <c r="Y124" i="6"/>
  <c r="Z124" i="6"/>
  <c r="Z359" i="6" s="1"/>
  <c r="AA124" i="6"/>
  <c r="AA359" i="6"/>
  <c r="AB124" i="6"/>
  <c r="AC124" i="6"/>
  <c r="AD124" i="6"/>
  <c r="AE124" i="6"/>
  <c r="AE359" i="6"/>
  <c r="AF124" i="6"/>
  <c r="AF359" i="6" s="1"/>
  <c r="AG124" i="6"/>
  <c r="AH124" i="6"/>
  <c r="AI124" i="6"/>
  <c r="AJ124" i="6"/>
  <c r="AK124" i="6"/>
  <c r="AL124" i="6"/>
  <c r="AL359" i="6"/>
  <c r="AM124" i="6"/>
  <c r="AM359" i="6"/>
  <c r="AN124" i="6"/>
  <c r="AN359" i="6" s="1"/>
  <c r="AO124" i="6"/>
  <c r="AP124" i="6"/>
  <c r="AQ124" i="6"/>
  <c r="AR124" i="6"/>
  <c r="AR359" i="6" s="1"/>
  <c r="AT124" i="6"/>
  <c r="AU124" i="6"/>
  <c r="AV124" i="6"/>
  <c r="AV359" i="6"/>
  <c r="AW124" i="6"/>
  <c r="AX124" i="6"/>
  <c r="AY124" i="6"/>
  <c r="AY359" i="6"/>
  <c r="AZ124" i="6"/>
  <c r="BA124" i="6"/>
  <c r="BB124" i="6"/>
  <c r="BC124" i="6"/>
  <c r="BC359" i="6" s="1"/>
  <c r="D125" i="6"/>
  <c r="D360" i="6" s="1"/>
  <c r="E125" i="6"/>
  <c r="E360" i="6"/>
  <c r="F125" i="6"/>
  <c r="G125" i="6"/>
  <c r="H125" i="6"/>
  <c r="H360" i="6"/>
  <c r="I125" i="6"/>
  <c r="J125" i="6"/>
  <c r="K125" i="6"/>
  <c r="K360" i="6"/>
  <c r="L125" i="6"/>
  <c r="L360" i="6" s="1"/>
  <c r="M125" i="6"/>
  <c r="N125" i="6"/>
  <c r="O125" i="6"/>
  <c r="P125" i="6"/>
  <c r="P360" i="6" s="1"/>
  <c r="Q125" i="6"/>
  <c r="R125" i="6"/>
  <c r="S125" i="6"/>
  <c r="T125" i="6"/>
  <c r="T360" i="6"/>
  <c r="U125" i="6"/>
  <c r="U360" i="6" s="1"/>
  <c r="V125" i="6"/>
  <c r="W125" i="6"/>
  <c r="X125" i="6"/>
  <c r="Y125" i="6"/>
  <c r="Y360" i="6" s="1"/>
  <c r="Z125" i="6"/>
  <c r="AA125" i="6"/>
  <c r="AA360" i="6" s="1"/>
  <c r="AB125" i="6"/>
  <c r="AB360" i="6"/>
  <c r="AC125" i="6"/>
  <c r="AD125" i="6"/>
  <c r="AE125" i="6"/>
  <c r="AF125" i="6"/>
  <c r="AG125" i="6"/>
  <c r="AH125" i="6"/>
  <c r="AH360" i="6" s="1"/>
  <c r="AI125" i="6"/>
  <c r="AI360" i="6"/>
  <c r="AJ125" i="6"/>
  <c r="AK125" i="6"/>
  <c r="AL125" i="6"/>
  <c r="AM125" i="6"/>
  <c r="AM360" i="6"/>
  <c r="AN125" i="6"/>
  <c r="AN360" i="6" s="1"/>
  <c r="AO125" i="6"/>
  <c r="AP125" i="6"/>
  <c r="AP360" i="6" s="1"/>
  <c r="AQ125" i="6"/>
  <c r="AR125" i="6"/>
  <c r="AT125" i="6"/>
  <c r="AU125" i="6"/>
  <c r="AU360" i="6" s="1"/>
  <c r="AV125" i="6"/>
  <c r="AW125" i="6"/>
  <c r="AW360" i="6" s="1"/>
  <c r="AX125" i="6"/>
  <c r="AY125" i="6"/>
  <c r="AZ125" i="6"/>
  <c r="AZ360" i="6"/>
  <c r="BA125" i="6"/>
  <c r="BA360" i="6" s="1"/>
  <c r="BB125" i="6"/>
  <c r="BC125" i="6"/>
  <c r="D126" i="6"/>
  <c r="D361" i="6"/>
  <c r="E126" i="6"/>
  <c r="E361" i="6" s="1"/>
  <c r="F126" i="6"/>
  <c r="G126" i="6"/>
  <c r="H126" i="6"/>
  <c r="I126" i="6"/>
  <c r="J126" i="6"/>
  <c r="K126" i="6"/>
  <c r="L126" i="6"/>
  <c r="M126" i="6"/>
  <c r="N126" i="6"/>
  <c r="O126" i="6"/>
  <c r="P126" i="6"/>
  <c r="Q126" i="6"/>
  <c r="R126" i="6"/>
  <c r="S126" i="6"/>
  <c r="T126" i="6"/>
  <c r="U126" i="6"/>
  <c r="V126" i="6"/>
  <c r="W126" i="6"/>
  <c r="X126" i="6"/>
  <c r="Y126" i="6"/>
  <c r="Z126" i="6"/>
  <c r="AA126" i="6"/>
  <c r="AB126" i="6"/>
  <c r="AC126" i="6"/>
  <c r="AD126" i="6"/>
  <c r="AE126" i="6"/>
  <c r="AF126" i="6"/>
  <c r="AG126" i="6"/>
  <c r="AH126" i="6"/>
  <c r="AI126" i="6"/>
  <c r="AJ126" i="6"/>
  <c r="AK126" i="6"/>
  <c r="AL126" i="6"/>
  <c r="AM126" i="6"/>
  <c r="AN126" i="6"/>
  <c r="AO126" i="6"/>
  <c r="AP126" i="6"/>
  <c r="AQ126" i="6"/>
  <c r="AR126" i="6"/>
  <c r="AT126" i="6"/>
  <c r="AU126" i="6"/>
  <c r="AV126" i="6"/>
  <c r="AW126" i="6"/>
  <c r="AX126" i="6"/>
  <c r="AY126" i="6"/>
  <c r="AZ126" i="6"/>
  <c r="BA126" i="6"/>
  <c r="BB126" i="6"/>
  <c r="BC126" i="6"/>
  <c r="D127" i="6"/>
  <c r="D362" i="6" s="1"/>
  <c r="E127" i="6"/>
  <c r="E362" i="6"/>
  <c r="G362" i="6" s="1"/>
  <c r="F127" i="6"/>
  <c r="G127" i="6"/>
  <c r="H127" i="6"/>
  <c r="I127" i="6"/>
  <c r="J127" i="6"/>
  <c r="K127" i="6"/>
  <c r="L127" i="6"/>
  <c r="M127" i="6"/>
  <c r="M362" i="6"/>
  <c r="N127" i="6"/>
  <c r="O127" i="6"/>
  <c r="P127" i="6"/>
  <c r="Q127" i="6"/>
  <c r="Q362" i="6"/>
  <c r="R127" i="6"/>
  <c r="S127" i="6"/>
  <c r="T127" i="6"/>
  <c r="U127" i="6"/>
  <c r="U362" i="6"/>
  <c r="V127" i="6"/>
  <c r="W127" i="6"/>
  <c r="X127" i="6"/>
  <c r="Y127" i="6"/>
  <c r="Z127" i="6"/>
  <c r="AA127" i="6"/>
  <c r="AB127" i="6"/>
  <c r="AC127" i="6"/>
  <c r="AD127" i="6"/>
  <c r="AE127" i="6"/>
  <c r="AF127" i="6"/>
  <c r="AG127" i="6"/>
  <c r="AG362" i="6"/>
  <c r="AH127" i="6"/>
  <c r="AI127" i="6"/>
  <c r="AJ127" i="6"/>
  <c r="AK127" i="6"/>
  <c r="AK362" i="6"/>
  <c r="AL127" i="6"/>
  <c r="AM127" i="6"/>
  <c r="AN127" i="6"/>
  <c r="AO127" i="6"/>
  <c r="AP127" i="6"/>
  <c r="AQ127" i="6"/>
  <c r="AR127" i="6"/>
  <c r="AT127" i="6"/>
  <c r="AT362" i="6"/>
  <c r="AU127" i="6"/>
  <c r="AV127" i="6"/>
  <c r="AW127" i="6"/>
  <c r="AX127" i="6"/>
  <c r="AY127" i="6"/>
  <c r="AZ127" i="6"/>
  <c r="BA127" i="6"/>
  <c r="BB127" i="6"/>
  <c r="BB362" i="6"/>
  <c r="BC127" i="6"/>
  <c r="D128" i="6"/>
  <c r="D363" i="6" s="1"/>
  <c r="E128" i="6"/>
  <c r="E363" i="6" s="1"/>
  <c r="F128" i="6"/>
  <c r="G128" i="6"/>
  <c r="H128" i="6"/>
  <c r="I128" i="6"/>
  <c r="J128" i="6"/>
  <c r="K128" i="6"/>
  <c r="L128" i="6"/>
  <c r="M128" i="6"/>
  <c r="N128" i="6"/>
  <c r="O128" i="6"/>
  <c r="P128" i="6"/>
  <c r="Q128" i="6"/>
  <c r="R128" i="6"/>
  <c r="S128" i="6"/>
  <c r="T128" i="6"/>
  <c r="U128" i="6"/>
  <c r="V128" i="6"/>
  <c r="W128" i="6"/>
  <c r="X128" i="6"/>
  <c r="Y128" i="6"/>
  <c r="Z128" i="6"/>
  <c r="AA128" i="6"/>
  <c r="AB128" i="6"/>
  <c r="AC128" i="6"/>
  <c r="AD128" i="6"/>
  <c r="AE128" i="6"/>
  <c r="AF128" i="6"/>
  <c r="AG128" i="6"/>
  <c r="AH128" i="6"/>
  <c r="AI128" i="6"/>
  <c r="AJ128" i="6"/>
  <c r="AK128" i="6"/>
  <c r="AL128" i="6"/>
  <c r="AM128" i="6"/>
  <c r="AN128" i="6"/>
  <c r="AO128" i="6"/>
  <c r="AP128" i="6"/>
  <c r="AQ128" i="6"/>
  <c r="AR128" i="6"/>
  <c r="AT128" i="6"/>
  <c r="AU128" i="6"/>
  <c r="AV128" i="6"/>
  <c r="AW128" i="6"/>
  <c r="AX128" i="6"/>
  <c r="AY128" i="6"/>
  <c r="AZ128" i="6"/>
  <c r="BA128" i="6"/>
  <c r="BB128" i="6"/>
  <c r="BC128" i="6"/>
  <c r="D129" i="6"/>
  <c r="D364" i="6" s="1"/>
  <c r="E129" i="6"/>
  <c r="E364" i="6" s="1"/>
  <c r="F129" i="6"/>
  <c r="G129" i="6"/>
  <c r="H129" i="6"/>
  <c r="I129" i="6"/>
  <c r="J129" i="6"/>
  <c r="K129" i="6"/>
  <c r="L129" i="6"/>
  <c r="M129" i="6"/>
  <c r="N129" i="6"/>
  <c r="O129" i="6"/>
  <c r="P129" i="6"/>
  <c r="Q129" i="6"/>
  <c r="R129" i="6"/>
  <c r="S129" i="6"/>
  <c r="T129" i="6"/>
  <c r="U129" i="6"/>
  <c r="V129" i="6"/>
  <c r="W129" i="6"/>
  <c r="X129" i="6"/>
  <c r="Y129" i="6"/>
  <c r="Z129" i="6"/>
  <c r="AA129" i="6"/>
  <c r="AB129" i="6"/>
  <c r="AC129" i="6"/>
  <c r="AD129" i="6"/>
  <c r="AE129" i="6"/>
  <c r="AF129" i="6"/>
  <c r="AG129" i="6"/>
  <c r="AH129" i="6"/>
  <c r="AI129" i="6"/>
  <c r="AJ129" i="6"/>
  <c r="AK129" i="6"/>
  <c r="AL129" i="6"/>
  <c r="AM129" i="6"/>
  <c r="AN129" i="6"/>
  <c r="AO129" i="6"/>
  <c r="AP129" i="6"/>
  <c r="AQ129" i="6"/>
  <c r="AR129" i="6"/>
  <c r="AT129" i="6"/>
  <c r="AU129" i="6"/>
  <c r="AV129" i="6"/>
  <c r="AW129" i="6"/>
  <c r="AX129" i="6"/>
  <c r="AY129" i="6"/>
  <c r="AZ129" i="6"/>
  <c r="BA129" i="6"/>
  <c r="BB129" i="6"/>
  <c r="BC129" i="6"/>
  <c r="D130" i="6"/>
  <c r="D365" i="6"/>
  <c r="E130" i="6"/>
  <c r="E365" i="6" s="1"/>
  <c r="T365" i="6" s="1"/>
  <c r="F130" i="6"/>
  <c r="G130" i="6"/>
  <c r="H130" i="6"/>
  <c r="I130" i="6"/>
  <c r="J130" i="6"/>
  <c r="K130" i="6"/>
  <c r="L130" i="6"/>
  <c r="M130" i="6"/>
  <c r="N130" i="6"/>
  <c r="O130" i="6"/>
  <c r="P130" i="6"/>
  <c r="P365" i="6"/>
  <c r="Q130" i="6"/>
  <c r="R130" i="6"/>
  <c r="S130" i="6"/>
  <c r="T130" i="6"/>
  <c r="U130" i="6"/>
  <c r="V130" i="6"/>
  <c r="W130" i="6"/>
  <c r="X130" i="6"/>
  <c r="Y130" i="6"/>
  <c r="Z130" i="6"/>
  <c r="AA130" i="6"/>
  <c r="AB130" i="6"/>
  <c r="AC130" i="6"/>
  <c r="AD130" i="6"/>
  <c r="AE130" i="6"/>
  <c r="AF130" i="6"/>
  <c r="AF365" i="6"/>
  <c r="AG130" i="6"/>
  <c r="AH130" i="6"/>
  <c r="AI130" i="6"/>
  <c r="AJ130" i="6"/>
  <c r="AK130" i="6"/>
  <c r="AL130" i="6"/>
  <c r="AM130" i="6"/>
  <c r="AN130" i="6"/>
  <c r="AO130" i="6"/>
  <c r="AP130" i="6"/>
  <c r="AQ130" i="6"/>
  <c r="AR130" i="6"/>
  <c r="AT130" i="6"/>
  <c r="AU130" i="6"/>
  <c r="AV130" i="6"/>
  <c r="AW130" i="6"/>
  <c r="AW365" i="6"/>
  <c r="AX130" i="6"/>
  <c r="AY130" i="6"/>
  <c r="AZ130" i="6"/>
  <c r="BA130" i="6"/>
  <c r="BB130" i="6"/>
  <c r="BC130" i="6"/>
  <c r="D131" i="6"/>
  <c r="D366" i="6" s="1"/>
  <c r="E131" i="6"/>
  <c r="E366" i="6"/>
  <c r="AG366" i="6" s="1"/>
  <c r="F131" i="6"/>
  <c r="G131" i="6"/>
  <c r="H131" i="6"/>
  <c r="I131" i="6"/>
  <c r="I366" i="6"/>
  <c r="J131" i="6"/>
  <c r="K131" i="6"/>
  <c r="L131" i="6"/>
  <c r="M131" i="6"/>
  <c r="N131" i="6"/>
  <c r="O131" i="6"/>
  <c r="P131" i="6"/>
  <c r="Q131" i="6"/>
  <c r="R131" i="6"/>
  <c r="S131" i="6"/>
  <c r="T131" i="6"/>
  <c r="U131" i="6"/>
  <c r="U366" i="6"/>
  <c r="V131" i="6"/>
  <c r="W131" i="6"/>
  <c r="X131" i="6"/>
  <c r="Y131" i="6"/>
  <c r="Y366" i="6"/>
  <c r="Z131" i="6"/>
  <c r="AA131" i="6"/>
  <c r="AB131" i="6"/>
  <c r="AC131" i="6"/>
  <c r="AC366" i="6"/>
  <c r="AD131" i="6"/>
  <c r="AE131" i="6"/>
  <c r="AF131" i="6"/>
  <c r="AG131" i="6"/>
  <c r="AH131" i="6"/>
  <c r="AI131" i="6"/>
  <c r="AJ131" i="6"/>
  <c r="AK131" i="6"/>
  <c r="AK366" i="6"/>
  <c r="AL131" i="6"/>
  <c r="AM131" i="6"/>
  <c r="AN131" i="6"/>
  <c r="AO131" i="6"/>
  <c r="AO366" i="6"/>
  <c r="AP131" i="6"/>
  <c r="AQ131" i="6"/>
  <c r="AR131" i="6"/>
  <c r="AT131" i="6"/>
  <c r="AT366" i="6" s="1"/>
  <c r="AU131" i="6"/>
  <c r="AV131" i="6"/>
  <c r="AW131" i="6"/>
  <c r="AX131" i="6"/>
  <c r="AY131" i="6"/>
  <c r="AZ131" i="6"/>
  <c r="BA131" i="6"/>
  <c r="BB131" i="6"/>
  <c r="BB366" i="6"/>
  <c r="BC131" i="6"/>
  <c r="D132" i="6"/>
  <c r="D367" i="6" s="1"/>
  <c r="E132" i="6"/>
  <c r="E367" i="6" s="1"/>
  <c r="F132" i="6"/>
  <c r="F367" i="6"/>
  <c r="G132" i="6"/>
  <c r="H132" i="6"/>
  <c r="I132" i="6"/>
  <c r="J132" i="6"/>
  <c r="K132" i="6"/>
  <c r="L132" i="6"/>
  <c r="M132" i="6"/>
  <c r="N132" i="6"/>
  <c r="N367" i="6" s="1"/>
  <c r="O132" i="6"/>
  <c r="P132" i="6"/>
  <c r="Q132" i="6"/>
  <c r="R132" i="6"/>
  <c r="R367" i="6"/>
  <c r="S132" i="6"/>
  <c r="T132" i="6"/>
  <c r="U132" i="6"/>
  <c r="V132" i="6"/>
  <c r="V367" i="6"/>
  <c r="W132" i="6"/>
  <c r="X132" i="6"/>
  <c r="Y132" i="6"/>
  <c r="Z132" i="6"/>
  <c r="Z367" i="6" s="1"/>
  <c r="AA132" i="6"/>
  <c r="AB132" i="6"/>
  <c r="AC132" i="6"/>
  <c r="AD132" i="6"/>
  <c r="AD367" i="6" s="1"/>
  <c r="AE132" i="6"/>
  <c r="AF132" i="6"/>
  <c r="AG132" i="6"/>
  <c r="AH132" i="6"/>
  <c r="AH367" i="6"/>
  <c r="AI132" i="6"/>
  <c r="AJ132" i="6"/>
  <c r="AK132" i="6"/>
  <c r="AL132" i="6"/>
  <c r="AM132" i="6"/>
  <c r="AN132" i="6"/>
  <c r="AO132" i="6"/>
  <c r="AP132" i="6"/>
  <c r="AP367" i="6"/>
  <c r="AQ132" i="6"/>
  <c r="AR132" i="6"/>
  <c r="AT132" i="6"/>
  <c r="AU132" i="6"/>
  <c r="AU367" i="6" s="1"/>
  <c r="AV132" i="6"/>
  <c r="AW132" i="6"/>
  <c r="AX132" i="6"/>
  <c r="AY132" i="6"/>
  <c r="AY367" i="6"/>
  <c r="AZ132" i="6"/>
  <c r="BA132" i="6"/>
  <c r="BB132" i="6"/>
  <c r="BC132" i="6"/>
  <c r="BC367" i="6"/>
  <c r="D133" i="6"/>
  <c r="D368" i="6" s="1"/>
  <c r="E133" i="6"/>
  <c r="E368" i="6" s="1"/>
  <c r="F133" i="6"/>
  <c r="G133" i="6"/>
  <c r="H133" i="6"/>
  <c r="I133" i="6"/>
  <c r="J133" i="6"/>
  <c r="K133" i="6"/>
  <c r="K368" i="6" s="1"/>
  <c r="L133" i="6"/>
  <c r="M133" i="6"/>
  <c r="N133" i="6"/>
  <c r="O133" i="6"/>
  <c r="P133" i="6"/>
  <c r="Q133" i="6"/>
  <c r="R133" i="6"/>
  <c r="S133" i="6"/>
  <c r="S368" i="6"/>
  <c r="T133" i="6"/>
  <c r="U133" i="6"/>
  <c r="V133" i="6"/>
  <c r="W133" i="6"/>
  <c r="W368" i="6"/>
  <c r="X133" i="6"/>
  <c r="Y133" i="6"/>
  <c r="Z133" i="6"/>
  <c r="AA133" i="6"/>
  <c r="AA368" i="6" s="1"/>
  <c r="AB133" i="6"/>
  <c r="AC133" i="6"/>
  <c r="AD133" i="6"/>
  <c r="AE133" i="6"/>
  <c r="AE368" i="6"/>
  <c r="AF133" i="6"/>
  <c r="AG133" i="6"/>
  <c r="AH133" i="6"/>
  <c r="AI133" i="6"/>
  <c r="AJ133" i="6"/>
  <c r="AK133" i="6"/>
  <c r="AL133" i="6"/>
  <c r="AM133" i="6"/>
  <c r="AM368" i="6" s="1"/>
  <c r="AN133" i="6"/>
  <c r="AO133" i="6"/>
  <c r="AP133" i="6"/>
  <c r="AQ133" i="6"/>
  <c r="AR133" i="6"/>
  <c r="AT133" i="6"/>
  <c r="AU133" i="6"/>
  <c r="AV133" i="6"/>
  <c r="AV368" i="6"/>
  <c r="AW133" i="6"/>
  <c r="AX133" i="6"/>
  <c r="AY133" i="6"/>
  <c r="AZ133" i="6"/>
  <c r="AZ368" i="6"/>
  <c r="BA133" i="6"/>
  <c r="BB133" i="6"/>
  <c r="BC133" i="6"/>
  <c r="D134" i="6"/>
  <c r="D369" i="6"/>
  <c r="E134" i="6"/>
  <c r="E369" i="6" s="1"/>
  <c r="F134" i="6"/>
  <c r="G134" i="6"/>
  <c r="G369" i="6" s="1"/>
  <c r="H134" i="6"/>
  <c r="H369" i="6"/>
  <c r="I134" i="6"/>
  <c r="J134" i="6"/>
  <c r="K134" i="6"/>
  <c r="L134" i="6"/>
  <c r="L369" i="6" s="1"/>
  <c r="M134" i="6"/>
  <c r="N134" i="6"/>
  <c r="O134" i="6"/>
  <c r="O369" i="6"/>
  <c r="P134" i="6"/>
  <c r="Q134" i="6"/>
  <c r="R134" i="6"/>
  <c r="S134" i="6"/>
  <c r="S369" i="6"/>
  <c r="T134" i="6"/>
  <c r="T369" i="6"/>
  <c r="U134" i="6"/>
  <c r="V134" i="6"/>
  <c r="W134" i="6"/>
  <c r="X134" i="6"/>
  <c r="X369" i="6"/>
  <c r="Y134" i="6"/>
  <c r="Z134" i="6"/>
  <c r="AA134" i="6"/>
  <c r="AA369" i="6"/>
  <c r="AB134" i="6"/>
  <c r="AC134" i="6"/>
  <c r="AD134" i="6"/>
  <c r="AE134" i="6"/>
  <c r="AE369" i="6"/>
  <c r="AF134" i="6"/>
  <c r="AF369" i="6"/>
  <c r="AG134" i="6"/>
  <c r="AH134" i="6"/>
  <c r="AI134" i="6"/>
  <c r="AI369" i="6"/>
  <c r="AJ134" i="6"/>
  <c r="AJ369" i="6"/>
  <c r="AK134" i="6"/>
  <c r="AL134" i="6"/>
  <c r="AM134" i="6"/>
  <c r="AM369" i="6" s="1"/>
  <c r="AN134" i="6"/>
  <c r="AO134" i="6"/>
  <c r="AP134" i="6"/>
  <c r="AQ134" i="6"/>
  <c r="AQ369" i="6"/>
  <c r="AR134" i="6"/>
  <c r="AR369" i="6" s="1"/>
  <c r="AT134" i="6"/>
  <c r="AU134" i="6"/>
  <c r="AV134" i="6"/>
  <c r="AV369" i="6"/>
  <c r="AW134" i="6"/>
  <c r="AW369" i="6"/>
  <c r="AX134" i="6"/>
  <c r="AY134" i="6"/>
  <c r="AZ134" i="6"/>
  <c r="BA134" i="6"/>
  <c r="BA369" i="6"/>
  <c r="BB134" i="6"/>
  <c r="BC134" i="6"/>
  <c r="D135" i="6"/>
  <c r="D370" i="6" s="1"/>
  <c r="E135" i="6"/>
  <c r="E370" i="6"/>
  <c r="F135" i="6"/>
  <c r="G135" i="6"/>
  <c r="H135" i="6"/>
  <c r="H370" i="6"/>
  <c r="I135" i="6"/>
  <c r="I370" i="6" s="1"/>
  <c r="J135" i="6"/>
  <c r="K135" i="6"/>
  <c r="L135" i="6"/>
  <c r="M135" i="6"/>
  <c r="M370" i="6"/>
  <c r="N135" i="6"/>
  <c r="O135" i="6"/>
  <c r="P135" i="6"/>
  <c r="P370" i="6"/>
  <c r="Q135" i="6"/>
  <c r="R135" i="6"/>
  <c r="S135" i="6"/>
  <c r="T135" i="6"/>
  <c r="T370" i="6" s="1"/>
  <c r="U135" i="6"/>
  <c r="U370" i="6"/>
  <c r="V135" i="6"/>
  <c r="W135" i="6"/>
  <c r="X135" i="6"/>
  <c r="Y135" i="6"/>
  <c r="Y370" i="6" s="1"/>
  <c r="Z135" i="6"/>
  <c r="AA135" i="6"/>
  <c r="AB135" i="6"/>
  <c r="AB370" i="6"/>
  <c r="AC135" i="6"/>
  <c r="AD135" i="6"/>
  <c r="AE135" i="6"/>
  <c r="AF135" i="6"/>
  <c r="AF370" i="6"/>
  <c r="AG135" i="6"/>
  <c r="AG370" i="6"/>
  <c r="AH135" i="6"/>
  <c r="AI135" i="6"/>
  <c r="AJ135" i="6"/>
  <c r="AK135" i="6"/>
  <c r="AK370" i="6"/>
  <c r="AL135" i="6"/>
  <c r="AM135" i="6"/>
  <c r="AN135" i="6"/>
  <c r="AN370" i="6"/>
  <c r="AO135" i="6"/>
  <c r="AP135" i="6"/>
  <c r="AQ135" i="6"/>
  <c r="AR135" i="6"/>
  <c r="AR370" i="6"/>
  <c r="AT135" i="6"/>
  <c r="AT370" i="6"/>
  <c r="AU135" i="6"/>
  <c r="AV135" i="6"/>
  <c r="AW135" i="6"/>
  <c r="AW370" i="6"/>
  <c r="AX135" i="6"/>
  <c r="AX370" i="6"/>
  <c r="AY135" i="6"/>
  <c r="AZ135" i="6"/>
  <c r="BA135" i="6"/>
  <c r="BA370" i="6" s="1"/>
  <c r="BB135" i="6"/>
  <c r="BC135" i="6"/>
  <c r="D136" i="6"/>
  <c r="D371" i="6" s="1"/>
  <c r="E136" i="6"/>
  <c r="E371" i="6"/>
  <c r="F371" i="6" s="1"/>
  <c r="F136" i="6"/>
  <c r="G136" i="6"/>
  <c r="H136" i="6"/>
  <c r="I136" i="6"/>
  <c r="I371" i="6"/>
  <c r="J136" i="6"/>
  <c r="J371" i="6"/>
  <c r="K136" i="6"/>
  <c r="L136" i="6"/>
  <c r="M136" i="6"/>
  <c r="N136" i="6"/>
  <c r="O136" i="6"/>
  <c r="P136" i="6"/>
  <c r="Q136" i="6"/>
  <c r="R136" i="6"/>
  <c r="S136" i="6"/>
  <c r="T136" i="6"/>
  <c r="U136" i="6"/>
  <c r="V136" i="6"/>
  <c r="W136" i="6"/>
  <c r="X136" i="6"/>
  <c r="Y136" i="6"/>
  <c r="Y371" i="6"/>
  <c r="Z136" i="6"/>
  <c r="AA136" i="6"/>
  <c r="AB136" i="6"/>
  <c r="AC136" i="6"/>
  <c r="AD136" i="6"/>
  <c r="AD371" i="6"/>
  <c r="AE136" i="6"/>
  <c r="AF136" i="6"/>
  <c r="AG136" i="6"/>
  <c r="AH136" i="6"/>
  <c r="AI136" i="6"/>
  <c r="AJ136" i="6"/>
  <c r="AK136" i="6"/>
  <c r="AK371" i="6"/>
  <c r="AL136" i="6"/>
  <c r="AL371" i="6" s="1"/>
  <c r="AM136" i="6"/>
  <c r="AN136" i="6"/>
  <c r="AO136" i="6"/>
  <c r="AO371" i="6"/>
  <c r="AP136" i="6"/>
  <c r="AP371" i="6"/>
  <c r="AQ136" i="6"/>
  <c r="AQ371" i="6" s="1"/>
  <c r="AR136" i="6"/>
  <c r="AT136" i="6"/>
  <c r="AU136" i="6"/>
  <c r="AV136" i="6"/>
  <c r="AV371" i="6"/>
  <c r="AW136" i="6"/>
  <c r="AX136" i="6"/>
  <c r="AY136" i="6"/>
  <c r="AY371" i="6"/>
  <c r="AZ136" i="6"/>
  <c r="BA136" i="6"/>
  <c r="BB136" i="6"/>
  <c r="BC136" i="6"/>
  <c r="BC371" i="6"/>
  <c r="D137" i="6"/>
  <c r="D372" i="6" s="1"/>
  <c r="E137" i="6"/>
  <c r="E372" i="6" s="1"/>
  <c r="F372" i="6" s="1"/>
  <c r="F137" i="6"/>
  <c r="G137" i="6"/>
  <c r="H137" i="6"/>
  <c r="H372" i="6"/>
  <c r="I137" i="6"/>
  <c r="J137" i="6"/>
  <c r="J372" i="6"/>
  <c r="K137" i="6"/>
  <c r="L137" i="6"/>
  <c r="M137" i="6"/>
  <c r="N137" i="6"/>
  <c r="N372" i="6"/>
  <c r="O137" i="6"/>
  <c r="P137" i="6"/>
  <c r="Q137" i="6"/>
  <c r="R137" i="6"/>
  <c r="S137" i="6"/>
  <c r="T137" i="6"/>
  <c r="U137" i="6"/>
  <c r="V137" i="6"/>
  <c r="V372" i="6"/>
  <c r="W137" i="6"/>
  <c r="W372" i="6"/>
  <c r="X137" i="6"/>
  <c r="Y137" i="6"/>
  <c r="Z137" i="6"/>
  <c r="AA137" i="6"/>
  <c r="AB137" i="6"/>
  <c r="AB372" i="6"/>
  <c r="AC137" i="6"/>
  <c r="AD137" i="6"/>
  <c r="AE137" i="6"/>
  <c r="AF137" i="6"/>
  <c r="AF372" i="6"/>
  <c r="AG137" i="6"/>
  <c r="AH137" i="6"/>
  <c r="AI137" i="6"/>
  <c r="AI372" i="6"/>
  <c r="AJ137" i="6"/>
  <c r="AK137" i="6"/>
  <c r="AL137" i="6"/>
  <c r="AM137" i="6"/>
  <c r="AM372" i="6"/>
  <c r="AN137" i="6"/>
  <c r="AN372" i="6"/>
  <c r="AO137" i="6"/>
  <c r="AP137" i="6"/>
  <c r="AQ137" i="6"/>
  <c r="AQ372" i="6"/>
  <c r="AR137" i="6"/>
  <c r="AR372" i="6"/>
  <c r="AT137" i="6"/>
  <c r="AU137" i="6"/>
  <c r="AV137" i="6"/>
  <c r="AW137" i="6"/>
  <c r="AW372" i="6"/>
  <c r="AX137" i="6"/>
  <c r="AX372" i="6" s="1"/>
  <c r="AY137" i="6"/>
  <c r="AZ137" i="6"/>
  <c r="AZ372" i="6"/>
  <c r="BA137" i="6"/>
  <c r="BB137" i="6"/>
  <c r="BB372" i="6" s="1"/>
  <c r="BC137" i="6"/>
  <c r="D138" i="6"/>
  <c r="D373" i="6"/>
  <c r="E138" i="6"/>
  <c r="E373" i="6"/>
  <c r="F373" i="6" s="1"/>
  <c r="F138" i="6"/>
  <c r="G138" i="6"/>
  <c r="H138" i="6"/>
  <c r="H373" i="6"/>
  <c r="I138" i="6"/>
  <c r="I373" i="6"/>
  <c r="J138" i="6"/>
  <c r="K138" i="6"/>
  <c r="L138" i="6"/>
  <c r="M138" i="6"/>
  <c r="M373" i="6"/>
  <c r="N138" i="6"/>
  <c r="O138" i="6"/>
  <c r="P138" i="6"/>
  <c r="P373" i="6"/>
  <c r="Q138" i="6"/>
  <c r="R138" i="6"/>
  <c r="S138" i="6"/>
  <c r="T138" i="6"/>
  <c r="T373" i="6"/>
  <c r="U138" i="6"/>
  <c r="U373" i="6"/>
  <c r="V138" i="6"/>
  <c r="W138" i="6"/>
  <c r="X138" i="6"/>
  <c r="X373" i="6"/>
  <c r="Y138" i="6"/>
  <c r="Y373" i="6"/>
  <c r="Z138" i="6"/>
  <c r="AA138" i="6"/>
  <c r="AB138" i="6"/>
  <c r="AC138" i="6"/>
  <c r="AC373" i="6"/>
  <c r="AD138" i="6"/>
  <c r="AE138" i="6"/>
  <c r="AF138" i="6"/>
  <c r="AF373" i="6"/>
  <c r="AG138" i="6"/>
  <c r="AH138" i="6"/>
  <c r="AI138" i="6"/>
  <c r="AJ138" i="6"/>
  <c r="AJ373" i="6"/>
  <c r="AK138" i="6"/>
  <c r="AK373" i="6"/>
  <c r="AL138" i="6"/>
  <c r="AM138" i="6"/>
  <c r="AN138" i="6"/>
  <c r="AN373" i="6"/>
  <c r="AO138" i="6"/>
  <c r="AO373" i="6"/>
  <c r="AP138" i="6"/>
  <c r="AQ138" i="6"/>
  <c r="AR138" i="6"/>
  <c r="AT138" i="6"/>
  <c r="AT373" i="6"/>
  <c r="AU138" i="6"/>
  <c r="AV138" i="6"/>
  <c r="AW138" i="6"/>
  <c r="AW373" i="6"/>
  <c r="AX138" i="6"/>
  <c r="AY138" i="6"/>
  <c r="AZ138" i="6"/>
  <c r="BA138" i="6"/>
  <c r="BA373" i="6"/>
  <c r="BB138" i="6"/>
  <c r="BB373" i="6"/>
  <c r="BC138" i="6"/>
  <c r="D139" i="6"/>
  <c r="D374" i="6"/>
  <c r="E139" i="6"/>
  <c r="E374" i="6"/>
  <c r="F374" i="6" s="1"/>
  <c r="F139" i="6"/>
  <c r="G139" i="6"/>
  <c r="H139" i="6"/>
  <c r="I139" i="6"/>
  <c r="J139" i="6"/>
  <c r="K139" i="6"/>
  <c r="L139" i="6"/>
  <c r="M139" i="6"/>
  <c r="M374" i="6"/>
  <c r="N139" i="6"/>
  <c r="O139" i="6"/>
  <c r="P139" i="6"/>
  <c r="Q139" i="6"/>
  <c r="Q374" i="6"/>
  <c r="R139" i="6"/>
  <c r="S139" i="6"/>
  <c r="T139" i="6"/>
  <c r="U139" i="6"/>
  <c r="V139" i="6"/>
  <c r="W139" i="6"/>
  <c r="X139" i="6"/>
  <c r="Y139" i="6"/>
  <c r="Y374" i="6"/>
  <c r="Z139" i="6"/>
  <c r="AA139" i="6"/>
  <c r="AB139" i="6"/>
  <c r="AC139" i="6"/>
  <c r="AC374" i="6"/>
  <c r="AD139" i="6"/>
  <c r="AE139" i="6"/>
  <c r="AF139" i="6"/>
  <c r="AG139" i="6"/>
  <c r="AG374" i="6"/>
  <c r="AH139" i="6"/>
  <c r="AI139" i="6"/>
  <c r="AJ139" i="6"/>
  <c r="AK139" i="6"/>
  <c r="AK374" i="6"/>
  <c r="AL139" i="6"/>
  <c r="AM139" i="6"/>
  <c r="AN139" i="6"/>
  <c r="AO139" i="6"/>
  <c r="AP139" i="6"/>
  <c r="AQ139" i="6"/>
  <c r="AR139" i="6"/>
  <c r="AT139" i="6"/>
  <c r="AT374" i="6"/>
  <c r="AU139" i="6"/>
  <c r="AV139" i="6"/>
  <c r="AW139" i="6"/>
  <c r="AX139" i="6"/>
  <c r="AX374" i="6"/>
  <c r="AY139" i="6"/>
  <c r="AZ139" i="6"/>
  <c r="BA139" i="6"/>
  <c r="BB139" i="6"/>
  <c r="BC139" i="6"/>
  <c r="D140" i="6"/>
  <c r="D375" i="6" s="1"/>
  <c r="E140" i="6"/>
  <c r="E375" i="6"/>
  <c r="F140" i="6"/>
  <c r="F375" i="6"/>
  <c r="G140" i="6"/>
  <c r="H140" i="6"/>
  <c r="I140" i="6"/>
  <c r="I375" i="6"/>
  <c r="J140" i="6"/>
  <c r="J375" i="6"/>
  <c r="K140" i="6"/>
  <c r="K375" i="6"/>
  <c r="L140" i="6"/>
  <c r="M140" i="6"/>
  <c r="M375" i="6"/>
  <c r="N140" i="6"/>
  <c r="N375" i="6"/>
  <c r="O140" i="6"/>
  <c r="O375" i="6"/>
  <c r="P140" i="6"/>
  <c r="P375" i="6" s="1"/>
  <c r="Q140" i="6"/>
  <c r="R140" i="6"/>
  <c r="R375" i="6"/>
  <c r="S140" i="6"/>
  <c r="S375" i="6"/>
  <c r="T140" i="6"/>
  <c r="T375" i="6" s="1"/>
  <c r="U140" i="6"/>
  <c r="V140" i="6"/>
  <c r="V375" i="6"/>
  <c r="W140" i="6"/>
  <c r="W375" i="6"/>
  <c r="X140" i="6"/>
  <c r="X375" i="6" s="1"/>
  <c r="Y140" i="6"/>
  <c r="Y375" i="6"/>
  <c r="Z140" i="6"/>
  <c r="AA140" i="6"/>
  <c r="AA375" i="6"/>
  <c r="AB140" i="6"/>
  <c r="AB375" i="6" s="1"/>
  <c r="AC140" i="6"/>
  <c r="AC375" i="6"/>
  <c r="AD140" i="6"/>
  <c r="AE140" i="6"/>
  <c r="AE375" i="6"/>
  <c r="AF140" i="6"/>
  <c r="AF375" i="6" s="1"/>
  <c r="AG140" i="6"/>
  <c r="AG375" i="6"/>
  <c r="AH140" i="6"/>
  <c r="AH375" i="6"/>
  <c r="AI140" i="6"/>
  <c r="AJ140" i="6"/>
  <c r="AJ375" i="6" s="1"/>
  <c r="AK140" i="6"/>
  <c r="AK375" i="6"/>
  <c r="AL140" i="6"/>
  <c r="AL375" i="6"/>
  <c r="AM140" i="6"/>
  <c r="AN140" i="6"/>
  <c r="AO140" i="6"/>
  <c r="AO375" i="6"/>
  <c r="AP140" i="6"/>
  <c r="AP375" i="6"/>
  <c r="AQ140" i="6"/>
  <c r="AQ375" i="6"/>
  <c r="AR140" i="6"/>
  <c r="AT140" i="6"/>
  <c r="AT375" i="6"/>
  <c r="AU140" i="6"/>
  <c r="AU375" i="6"/>
  <c r="AV140" i="6"/>
  <c r="AV375" i="6"/>
  <c r="AW140" i="6"/>
  <c r="AW375" i="6" s="1"/>
  <c r="AX140" i="6"/>
  <c r="AY140" i="6"/>
  <c r="AY375" i="6"/>
  <c r="AZ140" i="6"/>
  <c r="AZ375" i="6"/>
  <c r="BA140" i="6"/>
  <c r="BA375" i="6" s="1"/>
  <c r="BB140" i="6"/>
  <c r="BC140" i="6"/>
  <c r="BC375" i="6"/>
  <c r="D141" i="6"/>
  <c r="D376" i="6"/>
  <c r="E141" i="6"/>
  <c r="E376" i="6" s="1"/>
  <c r="AE376" i="6" s="1"/>
  <c r="F141" i="6"/>
  <c r="G141" i="6"/>
  <c r="H141" i="6"/>
  <c r="I141" i="6"/>
  <c r="J141" i="6"/>
  <c r="K141" i="6"/>
  <c r="K376" i="6"/>
  <c r="L141" i="6"/>
  <c r="M141" i="6"/>
  <c r="N141" i="6"/>
  <c r="O141" i="6"/>
  <c r="O376" i="6"/>
  <c r="P141" i="6"/>
  <c r="Q141" i="6"/>
  <c r="R141" i="6"/>
  <c r="S141" i="6"/>
  <c r="S376" i="6"/>
  <c r="T141" i="6"/>
  <c r="U141" i="6"/>
  <c r="V141" i="6"/>
  <c r="W141" i="6"/>
  <c r="X141" i="6"/>
  <c r="Y141" i="6"/>
  <c r="Z141" i="6"/>
  <c r="AA141" i="6"/>
  <c r="AB141" i="6"/>
  <c r="AC141" i="6"/>
  <c r="AD141" i="6"/>
  <c r="AE141" i="6"/>
  <c r="AF141" i="6"/>
  <c r="AG141" i="6"/>
  <c r="AH141" i="6"/>
  <c r="AI141" i="6"/>
  <c r="AJ141" i="6"/>
  <c r="AK141" i="6"/>
  <c r="AL141" i="6"/>
  <c r="AM141" i="6"/>
  <c r="AM376" i="6"/>
  <c r="AN141" i="6"/>
  <c r="AO141" i="6"/>
  <c r="AP141" i="6"/>
  <c r="AQ141" i="6"/>
  <c r="AQ376" i="6"/>
  <c r="AR141" i="6"/>
  <c r="AT141" i="6"/>
  <c r="AU141" i="6"/>
  <c r="AV141" i="6"/>
  <c r="AW141" i="6"/>
  <c r="AX141" i="6"/>
  <c r="AY141" i="6"/>
  <c r="AZ141" i="6"/>
  <c r="AZ376" i="6"/>
  <c r="BA141" i="6"/>
  <c r="BB141" i="6"/>
  <c r="BC141" i="6"/>
  <c r="D142" i="6"/>
  <c r="D377" i="6"/>
  <c r="E142" i="6"/>
  <c r="E377" i="6"/>
  <c r="F377" i="6" s="1"/>
  <c r="F142" i="6"/>
  <c r="G142" i="6"/>
  <c r="H142" i="6"/>
  <c r="I142" i="6"/>
  <c r="I377" i="6"/>
  <c r="J142" i="6"/>
  <c r="K142" i="6"/>
  <c r="L142" i="6"/>
  <c r="L377" i="6"/>
  <c r="M142" i="6"/>
  <c r="N142" i="6"/>
  <c r="O142" i="6"/>
  <c r="P142" i="6"/>
  <c r="P377" i="6"/>
  <c r="Q142" i="6"/>
  <c r="Q377" i="6"/>
  <c r="R142" i="6"/>
  <c r="S142" i="6"/>
  <c r="T142" i="6"/>
  <c r="T377" i="6"/>
  <c r="U142" i="6"/>
  <c r="U377" i="6"/>
  <c r="V142" i="6"/>
  <c r="W142" i="6"/>
  <c r="X142" i="6"/>
  <c r="Y142" i="6"/>
  <c r="Y377" i="6"/>
  <c r="Z142" i="6"/>
  <c r="AA142" i="6"/>
  <c r="AB142" i="6"/>
  <c r="AB377" i="6"/>
  <c r="AC142" i="6"/>
  <c r="AD142" i="6"/>
  <c r="AE142" i="6"/>
  <c r="AF142" i="6"/>
  <c r="AF377" i="6"/>
  <c r="AG142" i="6"/>
  <c r="AG377" i="6"/>
  <c r="AH142" i="6"/>
  <c r="AI142" i="6"/>
  <c r="AJ142" i="6"/>
  <c r="AJ377" i="6"/>
  <c r="AK142" i="6"/>
  <c r="AK377" i="6"/>
  <c r="AL142" i="6"/>
  <c r="AM142" i="6"/>
  <c r="AN142" i="6"/>
  <c r="AO142" i="6"/>
  <c r="AO377" i="6"/>
  <c r="AP142" i="6"/>
  <c r="AQ142" i="6"/>
  <c r="AR142" i="6"/>
  <c r="AR377" i="6"/>
  <c r="AT142" i="6"/>
  <c r="AU142" i="6"/>
  <c r="AV142" i="6"/>
  <c r="AW142" i="6"/>
  <c r="AW377" i="6"/>
  <c r="AX142" i="6"/>
  <c r="AX377" i="6"/>
  <c r="AY142" i="6"/>
  <c r="AZ142" i="6"/>
  <c r="BA142" i="6"/>
  <c r="BA377" i="6"/>
  <c r="BB142" i="6"/>
  <c r="BB377" i="6"/>
  <c r="BC142" i="6"/>
  <c r="D143" i="6"/>
  <c r="D378" i="6"/>
  <c r="E143" i="6"/>
  <c r="E378" i="6"/>
  <c r="F143" i="6"/>
  <c r="G143" i="6"/>
  <c r="H143" i="6"/>
  <c r="I143" i="6"/>
  <c r="J143" i="6"/>
  <c r="K143" i="6"/>
  <c r="L143" i="6"/>
  <c r="M143" i="6"/>
  <c r="N143" i="6"/>
  <c r="O143" i="6"/>
  <c r="P143" i="6"/>
  <c r="Q143" i="6"/>
  <c r="R143" i="6"/>
  <c r="S143" i="6"/>
  <c r="T143" i="6"/>
  <c r="U143" i="6"/>
  <c r="U378" i="6"/>
  <c r="V143" i="6"/>
  <c r="W143" i="6"/>
  <c r="X143" i="6"/>
  <c r="Y143" i="6"/>
  <c r="Z143" i="6"/>
  <c r="AA143" i="6"/>
  <c r="AB143" i="6"/>
  <c r="AC143" i="6"/>
  <c r="AC378" i="6"/>
  <c r="AD143" i="6"/>
  <c r="AE143" i="6"/>
  <c r="AF143" i="6"/>
  <c r="AG143" i="6"/>
  <c r="AH143" i="6"/>
  <c r="AI143" i="6"/>
  <c r="AJ143" i="6"/>
  <c r="AK143" i="6"/>
  <c r="AK378" i="6"/>
  <c r="AL143" i="6"/>
  <c r="AM143" i="6"/>
  <c r="AN143" i="6"/>
  <c r="AO143" i="6"/>
  <c r="AP143" i="6"/>
  <c r="AQ143" i="6"/>
  <c r="AR143" i="6"/>
  <c r="AT143" i="6"/>
  <c r="AU143" i="6"/>
  <c r="AV143" i="6"/>
  <c r="AW143" i="6"/>
  <c r="AX143" i="6"/>
  <c r="AY143" i="6"/>
  <c r="AZ143" i="6"/>
  <c r="BA143" i="6"/>
  <c r="BB143" i="6"/>
  <c r="BB378" i="6"/>
  <c r="BC143" i="6"/>
  <c r="BC378" i="6"/>
  <c r="D144" i="6"/>
  <c r="D379" i="6" s="1"/>
  <c r="E144" i="6"/>
  <c r="E379" i="6"/>
  <c r="F144" i="6"/>
  <c r="F379" i="6"/>
  <c r="G144" i="6"/>
  <c r="G379" i="6"/>
  <c r="H144" i="6"/>
  <c r="I144" i="6"/>
  <c r="J144" i="6"/>
  <c r="J379" i="6"/>
  <c r="K144" i="6"/>
  <c r="K379" i="6"/>
  <c r="L144" i="6"/>
  <c r="M144" i="6"/>
  <c r="N144" i="6"/>
  <c r="N379" i="6"/>
  <c r="O144" i="6"/>
  <c r="O379" i="6"/>
  <c r="P144" i="6"/>
  <c r="Q144" i="6"/>
  <c r="Q379" i="6"/>
  <c r="R144" i="6"/>
  <c r="S144" i="6"/>
  <c r="S379" i="6"/>
  <c r="T144" i="6"/>
  <c r="U144" i="6"/>
  <c r="U379" i="6"/>
  <c r="V144" i="6"/>
  <c r="W144" i="6"/>
  <c r="W379" i="6"/>
  <c r="X144" i="6"/>
  <c r="Y144" i="6"/>
  <c r="Y379" i="6"/>
  <c r="Z144" i="6"/>
  <c r="Z379" i="6"/>
  <c r="AA144" i="6"/>
  <c r="AB144" i="6"/>
  <c r="AC144" i="6"/>
  <c r="AC379" i="6"/>
  <c r="AD144" i="6"/>
  <c r="AD379" i="6"/>
  <c r="AE144" i="6"/>
  <c r="AF144" i="6"/>
  <c r="AG144" i="6"/>
  <c r="AG379" i="6"/>
  <c r="AH144" i="6"/>
  <c r="AH379" i="6"/>
  <c r="AI144" i="6"/>
  <c r="AI379" i="6"/>
  <c r="AJ144" i="6"/>
  <c r="AK144" i="6"/>
  <c r="AK379" i="6"/>
  <c r="AL144" i="6"/>
  <c r="AL379" i="6"/>
  <c r="AM144" i="6"/>
  <c r="AM379" i="6"/>
  <c r="AN144" i="6"/>
  <c r="AO144" i="6"/>
  <c r="AP144" i="6"/>
  <c r="AP379" i="6"/>
  <c r="AQ144" i="6"/>
  <c r="AQ379" i="6"/>
  <c r="AR144" i="6"/>
  <c r="AT144" i="6"/>
  <c r="AU144" i="6"/>
  <c r="AU379" i="6"/>
  <c r="AV144" i="6"/>
  <c r="AV379" i="6"/>
  <c r="AW144" i="6"/>
  <c r="AX144" i="6"/>
  <c r="AX379" i="6"/>
  <c r="AY144" i="6"/>
  <c r="AZ144" i="6"/>
  <c r="AZ379" i="6"/>
  <c r="BA144" i="6"/>
  <c r="BA379" i="6" s="1"/>
  <c r="BB144" i="6"/>
  <c r="BB379" i="6"/>
  <c r="BC144" i="6"/>
  <c r="D145" i="6"/>
  <c r="D380" i="6"/>
  <c r="E145" i="6"/>
  <c r="E380" i="6" s="1"/>
  <c r="F145" i="6"/>
  <c r="G145" i="6"/>
  <c r="G380" i="6"/>
  <c r="H145" i="6"/>
  <c r="I145" i="6"/>
  <c r="J145" i="6"/>
  <c r="K145" i="6"/>
  <c r="K380" i="6"/>
  <c r="L145" i="6"/>
  <c r="L380" i="6"/>
  <c r="M145" i="6"/>
  <c r="N145" i="6"/>
  <c r="O145" i="6"/>
  <c r="O380" i="6"/>
  <c r="P145" i="6"/>
  <c r="P380" i="6"/>
  <c r="Q145" i="6"/>
  <c r="R145" i="6"/>
  <c r="S145" i="6"/>
  <c r="S380" i="6" s="1"/>
  <c r="T145" i="6"/>
  <c r="U145" i="6"/>
  <c r="V145" i="6"/>
  <c r="W145" i="6"/>
  <c r="W380" i="6" s="1"/>
  <c r="X145" i="6"/>
  <c r="X380" i="6"/>
  <c r="Y145" i="6"/>
  <c r="Z145" i="6"/>
  <c r="AA145" i="6"/>
  <c r="AA380" i="6"/>
  <c r="AB145" i="6"/>
  <c r="AB380" i="6"/>
  <c r="AC145" i="6"/>
  <c r="AD145" i="6"/>
  <c r="AE145" i="6"/>
  <c r="AE380" i="6" s="1"/>
  <c r="AF145" i="6"/>
  <c r="AG145" i="6"/>
  <c r="AH145" i="6"/>
  <c r="AI145" i="6"/>
  <c r="AI380" i="6" s="1"/>
  <c r="AJ145" i="6"/>
  <c r="AJ380" i="6"/>
  <c r="AK145" i="6"/>
  <c r="AL145" i="6"/>
  <c r="AM145" i="6"/>
  <c r="AN145" i="6"/>
  <c r="AN380" i="6"/>
  <c r="AO145" i="6"/>
  <c r="AP145" i="6"/>
  <c r="AQ145" i="6"/>
  <c r="AQ380" i="6"/>
  <c r="AR145" i="6"/>
  <c r="AT145" i="6"/>
  <c r="AU145" i="6"/>
  <c r="AV145" i="6"/>
  <c r="AV380" i="6" s="1"/>
  <c r="AW145" i="6"/>
  <c r="AW380" i="6"/>
  <c r="AX145" i="6"/>
  <c r="AY145" i="6"/>
  <c r="AZ145" i="6"/>
  <c r="BA145" i="6"/>
  <c r="BA380" i="6"/>
  <c r="BB145" i="6"/>
  <c r="BC145" i="6"/>
  <c r="D146" i="6"/>
  <c r="D381" i="6" s="1"/>
  <c r="E146" i="6"/>
  <c r="E381" i="6"/>
  <c r="F146" i="6"/>
  <c r="G146" i="6"/>
  <c r="H146" i="6"/>
  <c r="I146" i="6"/>
  <c r="I381" i="6"/>
  <c r="J146" i="6"/>
  <c r="K146" i="6"/>
  <c r="L146" i="6"/>
  <c r="M146" i="6"/>
  <c r="N146" i="6"/>
  <c r="O146" i="6"/>
  <c r="P146" i="6"/>
  <c r="P381" i="6" s="1"/>
  <c r="Q146" i="6"/>
  <c r="Q381" i="6"/>
  <c r="R146" i="6"/>
  <c r="S146" i="6"/>
  <c r="T146" i="6"/>
  <c r="U146" i="6"/>
  <c r="U381" i="6"/>
  <c r="V146" i="6"/>
  <c r="W146" i="6"/>
  <c r="X146" i="6"/>
  <c r="Y146" i="6"/>
  <c r="Z146" i="6"/>
  <c r="AA146" i="6"/>
  <c r="AB146" i="6"/>
  <c r="AB381" i="6" s="1"/>
  <c r="AC146" i="6"/>
  <c r="AD146" i="6"/>
  <c r="AE146" i="6"/>
  <c r="AE381" i="6"/>
  <c r="AF146" i="6"/>
  <c r="AG146" i="6"/>
  <c r="AH146" i="6"/>
  <c r="AI146" i="6"/>
  <c r="AI381" i="6"/>
  <c r="AJ146" i="6"/>
  <c r="AJ381" i="6" s="1"/>
  <c r="AK146" i="6"/>
  <c r="AL146" i="6"/>
  <c r="AM146" i="6"/>
  <c r="AM381" i="6"/>
  <c r="AN146" i="6"/>
  <c r="AN381" i="6"/>
  <c r="AO146" i="6"/>
  <c r="AO381" i="6"/>
  <c r="AP146" i="6"/>
  <c r="AQ146" i="6"/>
  <c r="AR146" i="6"/>
  <c r="AR381" i="6" s="1"/>
  <c r="AT146" i="6"/>
  <c r="AT381" i="6"/>
  <c r="AU146" i="6"/>
  <c r="AV146" i="6"/>
  <c r="AW146" i="6"/>
  <c r="AX146" i="6"/>
  <c r="AX381" i="6"/>
  <c r="AY146" i="6"/>
  <c r="AZ146" i="6"/>
  <c r="AZ381" i="6"/>
  <c r="BA146" i="6"/>
  <c r="BB146" i="6"/>
  <c r="BC146" i="6"/>
  <c r="D147" i="6"/>
  <c r="D382" i="6"/>
  <c r="E147" i="6"/>
  <c r="E382" i="6" s="1"/>
  <c r="AD382" i="6" s="1"/>
  <c r="F147" i="6"/>
  <c r="G147" i="6"/>
  <c r="H147" i="6"/>
  <c r="I147" i="6"/>
  <c r="J147" i="6"/>
  <c r="K147" i="6"/>
  <c r="L147" i="6"/>
  <c r="L382" i="6"/>
  <c r="M147" i="6"/>
  <c r="N147" i="6"/>
  <c r="O147" i="6"/>
  <c r="P147" i="6"/>
  <c r="Q147" i="6"/>
  <c r="R147" i="6"/>
  <c r="S147" i="6"/>
  <c r="T147" i="6"/>
  <c r="U147" i="6"/>
  <c r="U382" i="6"/>
  <c r="V147" i="6"/>
  <c r="W147" i="6"/>
  <c r="X147" i="6"/>
  <c r="Y147" i="6"/>
  <c r="Z147" i="6"/>
  <c r="AA147" i="6"/>
  <c r="AB147" i="6"/>
  <c r="AC147" i="6"/>
  <c r="AD147" i="6"/>
  <c r="AE147" i="6"/>
  <c r="AF147" i="6"/>
  <c r="AG147" i="6"/>
  <c r="AH147" i="6"/>
  <c r="AI147" i="6"/>
  <c r="AJ147" i="6"/>
  <c r="AK147" i="6"/>
  <c r="AL147" i="6"/>
  <c r="AM147" i="6"/>
  <c r="AN147" i="6"/>
  <c r="AO147" i="6"/>
  <c r="AP147" i="6"/>
  <c r="AQ147" i="6"/>
  <c r="AR147" i="6"/>
  <c r="AR382" i="6"/>
  <c r="AT147" i="6"/>
  <c r="AU147" i="6"/>
  <c r="AV147" i="6"/>
  <c r="AW147" i="6"/>
  <c r="AX147" i="6"/>
  <c r="AY147" i="6"/>
  <c r="AZ147" i="6"/>
  <c r="BA147" i="6"/>
  <c r="BB147" i="6"/>
  <c r="BC147" i="6"/>
  <c r="D148" i="6"/>
  <c r="D383" i="6" s="1"/>
  <c r="E148" i="6"/>
  <c r="E383" i="6"/>
  <c r="F148" i="6"/>
  <c r="F383" i="6" s="1"/>
  <c r="G148" i="6"/>
  <c r="G383" i="6"/>
  <c r="H148" i="6"/>
  <c r="I148" i="6"/>
  <c r="J148" i="6"/>
  <c r="J383" i="6"/>
  <c r="K148" i="6"/>
  <c r="K383" i="6"/>
  <c r="L148" i="6"/>
  <c r="M148" i="6"/>
  <c r="N148" i="6"/>
  <c r="N383" i="6"/>
  <c r="O148" i="6"/>
  <c r="O383" i="6"/>
  <c r="P148" i="6"/>
  <c r="Q148" i="6"/>
  <c r="Q383" i="6"/>
  <c r="R148" i="6"/>
  <c r="S148" i="6"/>
  <c r="S383" i="6"/>
  <c r="T148" i="6"/>
  <c r="U148" i="6"/>
  <c r="U383" i="6" s="1"/>
  <c r="V148" i="6"/>
  <c r="V383" i="6" s="1"/>
  <c r="W148" i="6"/>
  <c r="W383" i="6"/>
  <c r="X148" i="6"/>
  <c r="Y148" i="6"/>
  <c r="Y383" i="6"/>
  <c r="Z148" i="6"/>
  <c r="Z383" i="6"/>
  <c r="AA148" i="6"/>
  <c r="AB148" i="6"/>
  <c r="AC148" i="6"/>
  <c r="AC383" i="6" s="1"/>
  <c r="AD148" i="6"/>
  <c r="AE148" i="6"/>
  <c r="AE383" i="6"/>
  <c r="AF148" i="6"/>
  <c r="AG148" i="6"/>
  <c r="AG383" i="6"/>
  <c r="AH148" i="6"/>
  <c r="AH383" i="6"/>
  <c r="AI148" i="6"/>
  <c r="AJ148" i="6"/>
  <c r="AK148" i="6"/>
  <c r="AK383" i="6"/>
  <c r="AL148" i="6"/>
  <c r="AL383" i="6" s="1"/>
  <c r="AM148" i="6"/>
  <c r="AM383" i="6"/>
  <c r="AN148" i="6"/>
  <c r="AO148" i="6"/>
  <c r="AP148" i="6"/>
  <c r="AP383" i="6"/>
  <c r="AQ148" i="6"/>
  <c r="AQ383" i="6"/>
  <c r="AR148" i="6"/>
  <c r="AT148" i="6"/>
  <c r="AT383" i="6" s="1"/>
  <c r="AU148" i="6"/>
  <c r="AV148" i="6"/>
  <c r="AV383" i="6"/>
  <c r="AW148" i="6"/>
  <c r="AW383" i="6" s="1"/>
  <c r="AX148" i="6"/>
  <c r="AX383" i="6" s="1"/>
  <c r="AY148" i="6"/>
  <c r="AY383" i="6"/>
  <c r="AZ148" i="6"/>
  <c r="BA148" i="6"/>
  <c r="BA383" i="6" s="1"/>
  <c r="BB148" i="6"/>
  <c r="BB383" i="6" s="1"/>
  <c r="BC148" i="6"/>
  <c r="BC383" i="6"/>
  <c r="D149" i="6"/>
  <c r="D384" i="6" s="1"/>
  <c r="E149" i="6"/>
  <c r="E384" i="6" s="1"/>
  <c r="F149" i="6"/>
  <c r="G149" i="6"/>
  <c r="H149" i="6"/>
  <c r="I149" i="6"/>
  <c r="J149" i="6"/>
  <c r="K149" i="6"/>
  <c r="L149" i="6"/>
  <c r="M149" i="6"/>
  <c r="N149" i="6"/>
  <c r="O149" i="6"/>
  <c r="P149" i="6"/>
  <c r="Q149" i="6"/>
  <c r="R149" i="6"/>
  <c r="S149" i="6"/>
  <c r="T149" i="6"/>
  <c r="U149" i="6"/>
  <c r="V149" i="6"/>
  <c r="W149" i="6"/>
  <c r="X149" i="6"/>
  <c r="Y149" i="6"/>
  <c r="Z149" i="6"/>
  <c r="AA149" i="6"/>
  <c r="AB149" i="6"/>
  <c r="AC149" i="6"/>
  <c r="AD149" i="6"/>
  <c r="AE149" i="6"/>
  <c r="AF149" i="6"/>
  <c r="AG149" i="6"/>
  <c r="AH149" i="6"/>
  <c r="AI149" i="6"/>
  <c r="AJ149" i="6"/>
  <c r="AK149" i="6"/>
  <c r="AL149" i="6"/>
  <c r="AM149" i="6"/>
  <c r="AN149" i="6"/>
  <c r="AO149" i="6"/>
  <c r="AP149" i="6"/>
  <c r="AQ149" i="6"/>
  <c r="AR149" i="6"/>
  <c r="AT149" i="6"/>
  <c r="AU149" i="6"/>
  <c r="AV149" i="6"/>
  <c r="AW149" i="6"/>
  <c r="AX149" i="6"/>
  <c r="AY149" i="6"/>
  <c r="AZ149" i="6"/>
  <c r="BA149" i="6"/>
  <c r="BB149" i="6"/>
  <c r="BC149" i="6"/>
  <c r="D150" i="6"/>
  <c r="D385" i="6"/>
  <c r="E150" i="6"/>
  <c r="E385" i="6" s="1"/>
  <c r="F150" i="6"/>
  <c r="G150" i="6"/>
  <c r="H150" i="6"/>
  <c r="I150" i="6"/>
  <c r="J150" i="6"/>
  <c r="K150" i="6"/>
  <c r="L150" i="6"/>
  <c r="M150" i="6"/>
  <c r="N150" i="6"/>
  <c r="O150" i="6"/>
  <c r="P150" i="6"/>
  <c r="Q150" i="6"/>
  <c r="R150" i="6"/>
  <c r="S150" i="6"/>
  <c r="T150" i="6"/>
  <c r="U150" i="6"/>
  <c r="V150" i="6"/>
  <c r="W150" i="6"/>
  <c r="X150" i="6"/>
  <c r="Y150" i="6"/>
  <c r="Z150" i="6"/>
  <c r="AA150" i="6"/>
  <c r="AB150" i="6"/>
  <c r="AC150" i="6"/>
  <c r="AD150" i="6"/>
  <c r="AE150" i="6"/>
  <c r="AF150" i="6"/>
  <c r="AG150" i="6"/>
  <c r="AH150" i="6"/>
  <c r="AI150" i="6"/>
  <c r="AJ150" i="6"/>
  <c r="AK150" i="6"/>
  <c r="AL150" i="6"/>
  <c r="AM150" i="6"/>
  <c r="AN150" i="6"/>
  <c r="AO150" i="6"/>
  <c r="AP150" i="6"/>
  <c r="AQ150" i="6"/>
  <c r="AR150" i="6"/>
  <c r="AT150" i="6"/>
  <c r="AU150" i="6"/>
  <c r="AV150" i="6"/>
  <c r="AW150" i="6"/>
  <c r="AX150" i="6"/>
  <c r="AY150" i="6"/>
  <c r="AZ150" i="6"/>
  <c r="BA150" i="6"/>
  <c r="BB150" i="6"/>
  <c r="BC150" i="6"/>
  <c r="D151" i="6"/>
  <c r="D386" i="6" s="1"/>
  <c r="E151" i="6"/>
  <c r="E386" i="6"/>
  <c r="F151" i="6"/>
  <c r="G151" i="6"/>
  <c r="H151" i="6"/>
  <c r="H386" i="6" s="1"/>
  <c r="I151" i="6"/>
  <c r="I386" i="6"/>
  <c r="J151" i="6"/>
  <c r="J386" i="6" s="1"/>
  <c r="K151" i="6"/>
  <c r="K386" i="6" s="1"/>
  <c r="L151" i="6"/>
  <c r="L386" i="6" s="1"/>
  <c r="M151" i="6"/>
  <c r="N151" i="6"/>
  <c r="N386" i="6" s="1"/>
  <c r="O151" i="6"/>
  <c r="O386" i="6" s="1"/>
  <c r="P151" i="6"/>
  <c r="P386" i="6" s="1"/>
  <c r="Q151" i="6"/>
  <c r="Q386" i="6"/>
  <c r="R151" i="6"/>
  <c r="R386" i="6" s="1"/>
  <c r="S151" i="6"/>
  <c r="T151" i="6"/>
  <c r="U151" i="6"/>
  <c r="U386" i="6"/>
  <c r="V151" i="6"/>
  <c r="V386" i="6" s="1"/>
  <c r="W151" i="6"/>
  <c r="W386" i="6" s="1"/>
  <c r="X151" i="6"/>
  <c r="X386" i="6" s="1"/>
  <c r="Y151" i="6"/>
  <c r="Z151" i="6"/>
  <c r="AA151" i="6"/>
  <c r="AA386" i="6" s="1"/>
  <c r="AB151" i="6"/>
  <c r="AB386" i="6" s="1"/>
  <c r="AC151" i="6"/>
  <c r="AC386" i="6"/>
  <c r="AD151" i="6"/>
  <c r="AD386" i="6" s="1"/>
  <c r="AE151" i="6"/>
  <c r="AE386" i="6" s="1"/>
  <c r="AF151" i="6"/>
  <c r="AG151" i="6"/>
  <c r="AG386" i="6"/>
  <c r="AH151" i="6"/>
  <c r="AH386" i="6" s="1"/>
  <c r="AI151" i="6"/>
  <c r="AI386" i="6" s="1"/>
  <c r="AJ151" i="6"/>
  <c r="AJ386" i="6" s="1"/>
  <c r="AK151" i="6"/>
  <c r="AK386" i="6"/>
  <c r="AL151" i="6"/>
  <c r="AM151" i="6"/>
  <c r="AN151" i="6"/>
  <c r="AN386" i="6" s="1"/>
  <c r="AO151" i="6"/>
  <c r="AO386" i="6"/>
  <c r="AP151" i="6"/>
  <c r="AP386" i="6" s="1"/>
  <c r="AQ151" i="6"/>
  <c r="AQ386" i="6" s="1"/>
  <c r="AR151" i="6"/>
  <c r="AR386" i="6" s="1"/>
  <c r="AT151" i="6"/>
  <c r="AU151" i="6"/>
  <c r="AU386" i="6" s="1"/>
  <c r="AV151" i="6"/>
  <c r="AV386" i="6" s="1"/>
  <c r="AW151" i="6"/>
  <c r="AW386" i="6" s="1"/>
  <c r="AX151" i="6"/>
  <c r="AX386" i="6"/>
  <c r="AY151" i="6"/>
  <c r="AY386" i="6" s="1"/>
  <c r="AZ151" i="6"/>
  <c r="BA151" i="6"/>
  <c r="BB151" i="6"/>
  <c r="BB386" i="6"/>
  <c r="BC151" i="6"/>
  <c r="BC386" i="6"/>
  <c r="D152" i="6"/>
  <c r="D387" i="6" s="1"/>
  <c r="E152" i="6"/>
  <c r="E387" i="6" s="1"/>
  <c r="F152" i="6"/>
  <c r="G152" i="6"/>
  <c r="H152" i="6"/>
  <c r="I152" i="6"/>
  <c r="J152" i="6"/>
  <c r="K152" i="6"/>
  <c r="L152" i="6"/>
  <c r="M152" i="6"/>
  <c r="N152" i="6"/>
  <c r="O152" i="6"/>
  <c r="P152" i="6"/>
  <c r="Q152" i="6"/>
  <c r="R152" i="6"/>
  <c r="S152" i="6"/>
  <c r="T152" i="6"/>
  <c r="U152" i="6"/>
  <c r="V152" i="6"/>
  <c r="W152" i="6"/>
  <c r="X152" i="6"/>
  <c r="Y152" i="6"/>
  <c r="Z152" i="6"/>
  <c r="AA152" i="6"/>
  <c r="AB152" i="6"/>
  <c r="AC152" i="6"/>
  <c r="AD152" i="6"/>
  <c r="AE152" i="6"/>
  <c r="AF152" i="6"/>
  <c r="AG152" i="6"/>
  <c r="AH152" i="6"/>
  <c r="AI152" i="6"/>
  <c r="AJ152" i="6"/>
  <c r="AK152" i="6"/>
  <c r="AL152" i="6"/>
  <c r="AM152" i="6"/>
  <c r="AN152" i="6"/>
  <c r="AO152" i="6"/>
  <c r="AP152" i="6"/>
  <c r="AQ152" i="6"/>
  <c r="AR152" i="6"/>
  <c r="AT152" i="6"/>
  <c r="AU152" i="6"/>
  <c r="AV152" i="6"/>
  <c r="AW152" i="6"/>
  <c r="AX152" i="6"/>
  <c r="AY152" i="6"/>
  <c r="AZ152" i="6"/>
  <c r="BA152" i="6"/>
  <c r="BB152" i="6"/>
  <c r="BC152" i="6"/>
  <c r="AE5" i="15"/>
  <c r="E4" i="8"/>
  <c r="AU316" i="8" s="1"/>
  <c r="F51" i="8"/>
  <c r="E51" i="8"/>
  <c r="E286" i="8" s="1"/>
  <c r="E102" i="8"/>
  <c r="E337" i="8"/>
  <c r="F102" i="8"/>
  <c r="Q8" i="8"/>
  <c r="D683" i="8"/>
  <c r="D51" i="8"/>
  <c r="D286" i="8" s="1"/>
  <c r="D52" i="8"/>
  <c r="D287" i="8"/>
  <c r="G51" i="8"/>
  <c r="H51" i="8"/>
  <c r="I51" i="8"/>
  <c r="J51" i="8"/>
  <c r="K51" i="8"/>
  <c r="L51" i="8"/>
  <c r="M51" i="8"/>
  <c r="N51" i="8"/>
  <c r="O51" i="8"/>
  <c r="P51" i="8"/>
  <c r="Q51" i="8"/>
  <c r="R51" i="8"/>
  <c r="S51" i="8"/>
  <c r="T51" i="8"/>
  <c r="U51" i="8"/>
  <c r="V51" i="8"/>
  <c r="W51" i="8"/>
  <c r="X51" i="8"/>
  <c r="Y51" i="8"/>
  <c r="Z51" i="8"/>
  <c r="AA51" i="8"/>
  <c r="AB51" i="8"/>
  <c r="AC51" i="8"/>
  <c r="AD51" i="8"/>
  <c r="AE51" i="8"/>
  <c r="AF51" i="8"/>
  <c r="AG51" i="8"/>
  <c r="AH51" i="8"/>
  <c r="AI51" i="8"/>
  <c r="AI286" i="8"/>
  <c r="AJ51" i="8"/>
  <c r="AK51" i="8"/>
  <c r="AL51" i="8"/>
  <c r="AM51" i="8"/>
  <c r="AN51" i="8"/>
  <c r="AO51" i="8"/>
  <c r="AP51" i="8"/>
  <c r="AQ51" i="8"/>
  <c r="AR51" i="8"/>
  <c r="AT51" i="8"/>
  <c r="AU51" i="8"/>
  <c r="AV51" i="8"/>
  <c r="AW51" i="8"/>
  <c r="AX51" i="8"/>
  <c r="AY51" i="8"/>
  <c r="AZ51" i="8"/>
  <c r="BA51" i="8"/>
  <c r="BB51" i="8"/>
  <c r="BC51" i="8"/>
  <c r="E52" i="8"/>
  <c r="E287" i="8"/>
  <c r="F52" i="8"/>
  <c r="G52" i="8"/>
  <c r="H52" i="8"/>
  <c r="I52" i="8"/>
  <c r="J52" i="8"/>
  <c r="K52" i="8"/>
  <c r="L52" i="8"/>
  <c r="M52" i="8"/>
  <c r="N52" i="8"/>
  <c r="O52" i="8"/>
  <c r="P52" i="8"/>
  <c r="Q52" i="8"/>
  <c r="R52" i="8"/>
  <c r="S52" i="8"/>
  <c r="T52" i="8"/>
  <c r="U52" i="8"/>
  <c r="V52" i="8"/>
  <c r="W52" i="8"/>
  <c r="X52" i="8"/>
  <c r="Y52" i="8"/>
  <c r="Z52" i="8"/>
  <c r="AA52" i="8"/>
  <c r="AB52" i="8"/>
  <c r="AC52" i="8"/>
  <c r="AD52" i="8"/>
  <c r="AE52" i="8"/>
  <c r="AF52" i="8"/>
  <c r="AG52" i="8"/>
  <c r="AH52" i="8"/>
  <c r="AI52" i="8"/>
  <c r="AJ52" i="8"/>
  <c r="AK52" i="8"/>
  <c r="AL52" i="8"/>
  <c r="AM52" i="8"/>
  <c r="AN52" i="8"/>
  <c r="AO52" i="8"/>
  <c r="AP52" i="8"/>
  <c r="AQ52" i="8"/>
  <c r="AR52" i="8"/>
  <c r="AT52" i="8"/>
  <c r="AU52" i="8"/>
  <c r="AV52" i="8"/>
  <c r="AW52" i="8"/>
  <c r="AX52" i="8"/>
  <c r="AY52" i="8"/>
  <c r="AZ52" i="8"/>
  <c r="BA52" i="8"/>
  <c r="BB52" i="8"/>
  <c r="BC52" i="8"/>
  <c r="D53" i="8"/>
  <c r="D288" i="8" s="1"/>
  <c r="E53" i="8"/>
  <c r="E288" i="8"/>
  <c r="F53" i="8"/>
  <c r="G53" i="8"/>
  <c r="H53" i="8"/>
  <c r="I53" i="8"/>
  <c r="J53" i="8"/>
  <c r="K53" i="8"/>
  <c r="L53" i="8"/>
  <c r="M53" i="8"/>
  <c r="N53" i="8"/>
  <c r="O53" i="8"/>
  <c r="P53" i="8"/>
  <c r="Q53" i="8"/>
  <c r="R53" i="8"/>
  <c r="S53" i="8"/>
  <c r="T53" i="8"/>
  <c r="U53" i="8"/>
  <c r="V53" i="8"/>
  <c r="W53" i="8"/>
  <c r="X53" i="8"/>
  <c r="Y53" i="8"/>
  <c r="Z53" i="8"/>
  <c r="AA53" i="8"/>
  <c r="AB53" i="8"/>
  <c r="AC53" i="8"/>
  <c r="AD53" i="8"/>
  <c r="AE53" i="8"/>
  <c r="AF53" i="8"/>
  <c r="AG53" i="8"/>
  <c r="AH53" i="8"/>
  <c r="AI53" i="8"/>
  <c r="AJ53" i="8"/>
  <c r="AK53" i="8"/>
  <c r="AL53" i="8"/>
  <c r="AM53" i="8"/>
  <c r="AN53" i="8"/>
  <c r="AO53" i="8"/>
  <c r="AP53" i="8"/>
  <c r="AQ53" i="8"/>
  <c r="AR53" i="8"/>
  <c r="AT53" i="8"/>
  <c r="AU53" i="8"/>
  <c r="AV53" i="8"/>
  <c r="AW53" i="8"/>
  <c r="AX53" i="8"/>
  <c r="AY53" i="8"/>
  <c r="AZ53" i="8"/>
  <c r="BA53" i="8"/>
  <c r="BB53" i="8"/>
  <c r="BC53" i="8"/>
  <c r="D54" i="8"/>
  <c r="D289" i="8"/>
  <c r="E54" i="8"/>
  <c r="E289" i="8" s="1"/>
  <c r="F54" i="8"/>
  <c r="G54" i="8"/>
  <c r="H54" i="8"/>
  <c r="I54" i="8"/>
  <c r="J54" i="8"/>
  <c r="K54" i="8"/>
  <c r="L54" i="8"/>
  <c r="M54" i="8"/>
  <c r="N54" i="8"/>
  <c r="O54" i="8"/>
  <c r="P54" i="8"/>
  <c r="Q54" i="8"/>
  <c r="R54" i="8"/>
  <c r="S54" i="8"/>
  <c r="T54" i="8"/>
  <c r="U54" i="8"/>
  <c r="V54" i="8"/>
  <c r="W54" i="8"/>
  <c r="X54" i="8"/>
  <c r="Y54" i="8"/>
  <c r="Z54" i="8"/>
  <c r="AA54" i="8"/>
  <c r="AB54" i="8"/>
  <c r="AC54" i="8"/>
  <c r="AD54" i="8"/>
  <c r="AE54" i="8"/>
  <c r="AF54" i="8"/>
  <c r="AG54" i="8"/>
  <c r="AH54" i="8"/>
  <c r="AI54" i="8"/>
  <c r="AJ54" i="8"/>
  <c r="AK54" i="8"/>
  <c r="AL54" i="8"/>
  <c r="AM54" i="8"/>
  <c r="AN54" i="8"/>
  <c r="AO54" i="8"/>
  <c r="AP54" i="8"/>
  <c r="AQ54" i="8"/>
  <c r="AR54" i="8"/>
  <c r="AT54" i="8"/>
  <c r="AU54" i="8"/>
  <c r="AV54" i="8"/>
  <c r="AW54" i="8"/>
  <c r="AX54" i="8"/>
  <c r="AY54" i="8"/>
  <c r="AZ54" i="8"/>
  <c r="BA54" i="8"/>
  <c r="BB54" i="8"/>
  <c r="BC54" i="8"/>
  <c r="D55" i="8"/>
  <c r="D290" i="8"/>
  <c r="E55" i="8"/>
  <c r="E290" i="8"/>
  <c r="F55" i="8"/>
  <c r="G55" i="8"/>
  <c r="H55" i="8"/>
  <c r="I55" i="8"/>
  <c r="J55" i="8"/>
  <c r="K55" i="8"/>
  <c r="L55" i="8"/>
  <c r="M55" i="8"/>
  <c r="N55" i="8"/>
  <c r="O55" i="8"/>
  <c r="P55" i="8"/>
  <c r="Q55" i="8"/>
  <c r="R55" i="8"/>
  <c r="S55" i="8"/>
  <c r="T55" i="8"/>
  <c r="U55" i="8"/>
  <c r="V55" i="8"/>
  <c r="W55" i="8"/>
  <c r="X55" i="8"/>
  <c r="Y55" i="8"/>
  <c r="Z55" i="8"/>
  <c r="AA55" i="8"/>
  <c r="AB55" i="8"/>
  <c r="AC55" i="8"/>
  <c r="AD55" i="8"/>
  <c r="AE55" i="8"/>
  <c r="AF55" i="8"/>
  <c r="AG55" i="8"/>
  <c r="AH55" i="8"/>
  <c r="AI55" i="8"/>
  <c r="AJ55" i="8"/>
  <c r="AK55" i="8"/>
  <c r="AL55" i="8"/>
  <c r="AM55" i="8"/>
  <c r="AN55" i="8"/>
  <c r="AO55" i="8"/>
  <c r="AP55" i="8"/>
  <c r="AQ55" i="8"/>
  <c r="AR55" i="8"/>
  <c r="AT55" i="8"/>
  <c r="AU55" i="8"/>
  <c r="AV55" i="8"/>
  <c r="AW55" i="8"/>
  <c r="AX55" i="8"/>
  <c r="AY55" i="8"/>
  <c r="AZ55" i="8"/>
  <c r="BA55" i="8"/>
  <c r="BB55" i="8"/>
  <c r="BC55" i="8"/>
  <c r="D56" i="8"/>
  <c r="D291" i="8"/>
  <c r="E56" i="8"/>
  <c r="E291" i="8"/>
  <c r="F56" i="8"/>
  <c r="G56" i="8"/>
  <c r="H56" i="8"/>
  <c r="I56" i="8"/>
  <c r="J56" i="8"/>
  <c r="K56" i="8"/>
  <c r="L56" i="8"/>
  <c r="M56" i="8"/>
  <c r="N56" i="8"/>
  <c r="O56" i="8"/>
  <c r="P56" i="8"/>
  <c r="Q56" i="8"/>
  <c r="R56" i="8"/>
  <c r="S56" i="8"/>
  <c r="T56" i="8"/>
  <c r="U56" i="8"/>
  <c r="V56" i="8"/>
  <c r="W56" i="8"/>
  <c r="X56" i="8"/>
  <c r="Y56" i="8"/>
  <c r="Z56" i="8"/>
  <c r="AA56" i="8"/>
  <c r="AB56" i="8"/>
  <c r="AC56" i="8"/>
  <c r="AD56" i="8"/>
  <c r="AE56" i="8"/>
  <c r="AF56" i="8"/>
  <c r="AG56" i="8"/>
  <c r="AH56" i="8"/>
  <c r="AI56" i="8"/>
  <c r="AJ56" i="8"/>
  <c r="AK56" i="8"/>
  <c r="AL56" i="8"/>
  <c r="AM56" i="8"/>
  <c r="AN56" i="8"/>
  <c r="AO56" i="8"/>
  <c r="AP56" i="8"/>
  <c r="AQ56" i="8"/>
  <c r="AR56" i="8"/>
  <c r="AT56" i="8"/>
  <c r="AU56" i="8"/>
  <c r="AV56" i="8"/>
  <c r="AW56" i="8"/>
  <c r="AX56" i="8"/>
  <c r="AY56" i="8"/>
  <c r="AZ56" i="8"/>
  <c r="BA56" i="8"/>
  <c r="BB56" i="8"/>
  <c r="BC56" i="8"/>
  <c r="D57" i="8"/>
  <c r="D292" i="8" s="1"/>
  <c r="E57" i="8"/>
  <c r="E292" i="8"/>
  <c r="F57" i="8"/>
  <c r="G57" i="8"/>
  <c r="H57" i="8"/>
  <c r="I57" i="8"/>
  <c r="J57" i="8"/>
  <c r="K57" i="8"/>
  <c r="L57" i="8"/>
  <c r="M57" i="8"/>
  <c r="N57" i="8"/>
  <c r="O57" i="8"/>
  <c r="P57" i="8"/>
  <c r="Q57" i="8"/>
  <c r="R57" i="8"/>
  <c r="S57" i="8"/>
  <c r="T57" i="8"/>
  <c r="U57" i="8"/>
  <c r="V57" i="8"/>
  <c r="W57" i="8"/>
  <c r="X57" i="8"/>
  <c r="Y57" i="8"/>
  <c r="Z57" i="8"/>
  <c r="AA57" i="8"/>
  <c r="AB57" i="8"/>
  <c r="AC57" i="8"/>
  <c r="AD57" i="8"/>
  <c r="AE57" i="8"/>
  <c r="AF57" i="8"/>
  <c r="AG57" i="8"/>
  <c r="AH57" i="8"/>
  <c r="AI57" i="8"/>
  <c r="AJ57" i="8"/>
  <c r="AK57" i="8"/>
  <c r="AL57" i="8"/>
  <c r="AM57" i="8"/>
  <c r="AN57" i="8"/>
  <c r="AO57" i="8"/>
  <c r="AP57" i="8"/>
  <c r="AQ57" i="8"/>
  <c r="AR57" i="8"/>
  <c r="AT57" i="8"/>
  <c r="AU57" i="8"/>
  <c r="AV57" i="8"/>
  <c r="AW57" i="8"/>
  <c r="AX57" i="8"/>
  <c r="AY57" i="8"/>
  <c r="AZ57" i="8"/>
  <c r="BA57" i="8"/>
  <c r="BB57" i="8"/>
  <c r="BC57" i="8"/>
  <c r="D58" i="8"/>
  <c r="D293" i="8" s="1"/>
  <c r="E58" i="8"/>
  <c r="E293" i="8" s="1"/>
  <c r="F58" i="8"/>
  <c r="G58" i="8"/>
  <c r="H58" i="8"/>
  <c r="I58" i="8"/>
  <c r="J58" i="8"/>
  <c r="K58" i="8"/>
  <c r="L58" i="8"/>
  <c r="M58" i="8"/>
  <c r="N58" i="8"/>
  <c r="P58" i="8"/>
  <c r="Q58" i="8"/>
  <c r="R58" i="8"/>
  <c r="S58" i="8"/>
  <c r="T58" i="8"/>
  <c r="U58" i="8"/>
  <c r="V58" i="8"/>
  <c r="W58" i="8"/>
  <c r="X58" i="8"/>
  <c r="Y58" i="8"/>
  <c r="Y293" i="8" s="1"/>
  <c r="Z58" i="8"/>
  <c r="AA58" i="8"/>
  <c r="AB58" i="8"/>
  <c r="AC58" i="8"/>
  <c r="AD58" i="8"/>
  <c r="AE58" i="8"/>
  <c r="AF58" i="8"/>
  <c r="AG58" i="8"/>
  <c r="AG293" i="8" s="1"/>
  <c r="AH58" i="8"/>
  <c r="AI58" i="8"/>
  <c r="AJ58" i="8"/>
  <c r="AK58" i="8"/>
  <c r="AL58" i="8"/>
  <c r="AM58" i="8"/>
  <c r="AN58" i="8"/>
  <c r="AO58" i="8"/>
  <c r="AP58" i="8"/>
  <c r="AQ58" i="8"/>
  <c r="AR58" i="8"/>
  <c r="AT58" i="8"/>
  <c r="AU58" i="8"/>
  <c r="AV58" i="8"/>
  <c r="AW58" i="8"/>
  <c r="AX58" i="8"/>
  <c r="AY58" i="8"/>
  <c r="AZ58" i="8"/>
  <c r="BA58" i="8"/>
  <c r="BB58" i="8"/>
  <c r="BC58" i="8"/>
  <c r="D59" i="8"/>
  <c r="D294" i="8"/>
  <c r="E59" i="8"/>
  <c r="E294" i="8" s="1"/>
  <c r="F59" i="8"/>
  <c r="G59" i="8"/>
  <c r="H59" i="8"/>
  <c r="I59" i="8"/>
  <c r="J59" i="8"/>
  <c r="K59" i="8"/>
  <c r="L59" i="8"/>
  <c r="M59" i="8"/>
  <c r="N59" i="8"/>
  <c r="O59" i="8"/>
  <c r="P59" i="8"/>
  <c r="Q59" i="8"/>
  <c r="R59" i="8"/>
  <c r="S59" i="8"/>
  <c r="T59" i="8"/>
  <c r="U59" i="8"/>
  <c r="V59" i="8"/>
  <c r="W59" i="8"/>
  <c r="X59" i="8"/>
  <c r="Y59" i="8"/>
  <c r="Z59" i="8"/>
  <c r="AA59" i="8"/>
  <c r="AB59" i="8"/>
  <c r="AC59" i="8"/>
  <c r="AD59" i="8"/>
  <c r="AE59" i="8"/>
  <c r="AF59" i="8"/>
  <c r="AG59" i="8"/>
  <c r="AH59" i="8"/>
  <c r="AI59" i="8"/>
  <c r="AJ59" i="8"/>
  <c r="AK59" i="8"/>
  <c r="AL59" i="8"/>
  <c r="AM59" i="8"/>
  <c r="AN59" i="8"/>
  <c r="AO59" i="8"/>
  <c r="AP59" i="8"/>
  <c r="AQ59" i="8"/>
  <c r="AR59" i="8"/>
  <c r="AT59" i="8"/>
  <c r="AU59" i="8"/>
  <c r="AV59" i="8"/>
  <c r="AW59" i="8"/>
  <c r="AX59" i="8"/>
  <c r="AY59" i="8"/>
  <c r="AZ59" i="8"/>
  <c r="BA59" i="8"/>
  <c r="BB59" i="8"/>
  <c r="BC59" i="8"/>
  <c r="D60" i="8"/>
  <c r="D295" i="8" s="1"/>
  <c r="E60" i="8"/>
  <c r="E295" i="8"/>
  <c r="F60" i="8"/>
  <c r="G60" i="8"/>
  <c r="H60" i="8"/>
  <c r="I60" i="8"/>
  <c r="J60" i="8"/>
  <c r="K60" i="8"/>
  <c r="L60" i="8"/>
  <c r="M60" i="8"/>
  <c r="N60" i="8"/>
  <c r="O60" i="8"/>
  <c r="P60" i="8"/>
  <c r="Q60" i="8"/>
  <c r="R60" i="8"/>
  <c r="S60" i="8"/>
  <c r="T60" i="8"/>
  <c r="U60" i="8"/>
  <c r="V60" i="8"/>
  <c r="W60" i="8"/>
  <c r="X60" i="8"/>
  <c r="Y60" i="8"/>
  <c r="Z60" i="8"/>
  <c r="AA60" i="8"/>
  <c r="AB60" i="8"/>
  <c r="AC60" i="8"/>
  <c r="AD60" i="8"/>
  <c r="AE60" i="8"/>
  <c r="AF60" i="8"/>
  <c r="AG60" i="8"/>
  <c r="AH60" i="8"/>
  <c r="AI60" i="8"/>
  <c r="AJ60" i="8"/>
  <c r="AK60" i="8"/>
  <c r="AL60" i="8"/>
  <c r="AM60" i="8"/>
  <c r="AN60" i="8"/>
  <c r="AO60" i="8"/>
  <c r="AP60" i="8"/>
  <c r="AQ60" i="8"/>
  <c r="AR60" i="8"/>
  <c r="AT60" i="8"/>
  <c r="AU60" i="8"/>
  <c r="AV60" i="8"/>
  <c r="AW60" i="8"/>
  <c r="AX60" i="8"/>
  <c r="AY60" i="8"/>
  <c r="AZ60" i="8"/>
  <c r="BA60" i="8"/>
  <c r="BB60" i="8"/>
  <c r="BC60" i="8"/>
  <c r="D61" i="8"/>
  <c r="D296" i="8" s="1"/>
  <c r="E61" i="8"/>
  <c r="E296" i="8" s="1"/>
  <c r="F61" i="8"/>
  <c r="G61" i="8"/>
  <c r="H61" i="8"/>
  <c r="I61" i="8"/>
  <c r="J61" i="8"/>
  <c r="K61" i="8"/>
  <c r="L61" i="8"/>
  <c r="M61" i="8"/>
  <c r="N61" i="8"/>
  <c r="O61" i="8"/>
  <c r="P61" i="8"/>
  <c r="Q61" i="8"/>
  <c r="R61" i="8"/>
  <c r="S61" i="8"/>
  <c r="T61" i="8"/>
  <c r="U61" i="8"/>
  <c r="V61" i="8"/>
  <c r="W61" i="8"/>
  <c r="X61" i="8"/>
  <c r="Y61" i="8"/>
  <c r="Z61" i="8"/>
  <c r="AA61" i="8"/>
  <c r="AB61" i="8"/>
  <c r="AC61" i="8"/>
  <c r="AD61" i="8"/>
  <c r="AE61" i="8"/>
  <c r="AF61" i="8"/>
  <c r="AG61" i="8"/>
  <c r="AH61" i="8"/>
  <c r="AI61" i="8"/>
  <c r="AJ61" i="8"/>
  <c r="AK61" i="8"/>
  <c r="AL61" i="8"/>
  <c r="AM61" i="8"/>
  <c r="AN61" i="8"/>
  <c r="AO61" i="8"/>
  <c r="AP61" i="8"/>
  <c r="AQ61" i="8"/>
  <c r="AR61" i="8"/>
  <c r="AT61" i="8"/>
  <c r="AU61" i="8"/>
  <c r="AV61" i="8"/>
  <c r="AW61" i="8"/>
  <c r="AX61" i="8"/>
  <c r="AY61" i="8"/>
  <c r="AZ61" i="8"/>
  <c r="BA61" i="8"/>
  <c r="BB61" i="8"/>
  <c r="BC61" i="8"/>
  <c r="D62" i="8"/>
  <c r="D297" i="8" s="1"/>
  <c r="E62" i="8"/>
  <c r="E297" i="8" s="1"/>
  <c r="F62" i="8"/>
  <c r="G62" i="8"/>
  <c r="H62" i="8"/>
  <c r="I62" i="8"/>
  <c r="J62" i="8"/>
  <c r="K62" i="8"/>
  <c r="L62" i="8"/>
  <c r="M62" i="8"/>
  <c r="N62" i="8"/>
  <c r="O62" i="8"/>
  <c r="P62" i="8"/>
  <c r="Q62" i="8"/>
  <c r="R62" i="8"/>
  <c r="S62" i="8"/>
  <c r="T62" i="8"/>
  <c r="U62" i="8"/>
  <c r="V62" i="8"/>
  <c r="W62" i="8"/>
  <c r="X62" i="8"/>
  <c r="Y62" i="8"/>
  <c r="Z62" i="8"/>
  <c r="AA62" i="8"/>
  <c r="AB62" i="8"/>
  <c r="AC62" i="8"/>
  <c r="AD62" i="8"/>
  <c r="AE62" i="8"/>
  <c r="AF62" i="8"/>
  <c r="AG62" i="8"/>
  <c r="AH62" i="8"/>
  <c r="AI62" i="8"/>
  <c r="AJ62" i="8"/>
  <c r="AK62" i="8"/>
  <c r="AL62" i="8"/>
  <c r="AM62" i="8"/>
  <c r="AN62" i="8"/>
  <c r="AO62" i="8"/>
  <c r="AP62" i="8"/>
  <c r="AQ62" i="8"/>
  <c r="AR62" i="8"/>
  <c r="AT62" i="8"/>
  <c r="AU62" i="8"/>
  <c r="AV62" i="8"/>
  <c r="AW62" i="8"/>
  <c r="AX62" i="8"/>
  <c r="AY62" i="8"/>
  <c r="AZ62" i="8"/>
  <c r="BA62" i="8"/>
  <c r="BB62" i="8"/>
  <c r="BC62" i="8"/>
  <c r="D63" i="8"/>
  <c r="D298" i="8"/>
  <c r="E63" i="8"/>
  <c r="E298" i="8" s="1"/>
  <c r="F63" i="8"/>
  <c r="G63" i="8"/>
  <c r="H63" i="8"/>
  <c r="I63" i="8"/>
  <c r="J63" i="8"/>
  <c r="K63" i="8"/>
  <c r="L63" i="8"/>
  <c r="M63" i="8"/>
  <c r="N63" i="8"/>
  <c r="O63" i="8"/>
  <c r="P63" i="8"/>
  <c r="Q63" i="8"/>
  <c r="R63" i="8"/>
  <c r="S63" i="8"/>
  <c r="T63" i="8"/>
  <c r="U63" i="8"/>
  <c r="V63" i="8"/>
  <c r="W63" i="8"/>
  <c r="X63" i="8"/>
  <c r="Y63" i="8"/>
  <c r="Z63" i="8"/>
  <c r="AA63" i="8"/>
  <c r="AB63" i="8"/>
  <c r="AC63" i="8"/>
  <c r="AD63" i="8"/>
  <c r="AE63" i="8"/>
  <c r="AF63" i="8"/>
  <c r="AG63" i="8"/>
  <c r="AH63" i="8"/>
  <c r="AI63" i="8"/>
  <c r="AJ63" i="8"/>
  <c r="AK63" i="8"/>
  <c r="AL63" i="8"/>
  <c r="AM63" i="8"/>
  <c r="AN63" i="8"/>
  <c r="AO63" i="8"/>
  <c r="AP63" i="8"/>
  <c r="AQ63" i="8"/>
  <c r="AR63" i="8"/>
  <c r="AT63" i="8"/>
  <c r="AU63" i="8"/>
  <c r="AV63" i="8"/>
  <c r="AW63" i="8"/>
  <c r="AX63" i="8"/>
  <c r="AY63" i="8"/>
  <c r="AZ63" i="8"/>
  <c r="BA63" i="8"/>
  <c r="BB63" i="8"/>
  <c r="BC63" i="8"/>
  <c r="D64" i="8"/>
  <c r="D299" i="8" s="1"/>
  <c r="E64" i="8"/>
  <c r="E299" i="8"/>
  <c r="F64" i="8"/>
  <c r="G64" i="8"/>
  <c r="H64" i="8"/>
  <c r="I64" i="8"/>
  <c r="J64" i="8"/>
  <c r="K64" i="8"/>
  <c r="L64" i="8"/>
  <c r="M64" i="8"/>
  <c r="N64" i="8"/>
  <c r="O64" i="8"/>
  <c r="P64" i="8"/>
  <c r="Q64" i="8"/>
  <c r="R64" i="8"/>
  <c r="S64" i="8"/>
  <c r="T64" i="8"/>
  <c r="U64" i="8"/>
  <c r="V64" i="8"/>
  <c r="W64" i="8"/>
  <c r="X64" i="8"/>
  <c r="Y64" i="8"/>
  <c r="Z64" i="8"/>
  <c r="AA64" i="8"/>
  <c r="AB64" i="8"/>
  <c r="AC64" i="8"/>
  <c r="AD64" i="8"/>
  <c r="AE64" i="8"/>
  <c r="AF64" i="8"/>
  <c r="AG64" i="8"/>
  <c r="AH64" i="8"/>
  <c r="AI64" i="8"/>
  <c r="AJ64" i="8"/>
  <c r="AK64" i="8"/>
  <c r="AL64" i="8"/>
  <c r="AM64" i="8"/>
  <c r="AN64" i="8"/>
  <c r="AO64" i="8"/>
  <c r="AP64" i="8"/>
  <c r="AQ64" i="8"/>
  <c r="AR64" i="8"/>
  <c r="AT64" i="8"/>
  <c r="AU64" i="8"/>
  <c r="AV64" i="8"/>
  <c r="AW64" i="8"/>
  <c r="AX64" i="8"/>
  <c r="AY64" i="8"/>
  <c r="AZ64" i="8"/>
  <c r="BA64" i="8"/>
  <c r="BB64" i="8"/>
  <c r="BC64" i="8"/>
  <c r="D65" i="8"/>
  <c r="D300" i="8" s="1"/>
  <c r="E65" i="8"/>
  <c r="E300" i="8" s="1"/>
  <c r="F65" i="8"/>
  <c r="G65" i="8"/>
  <c r="H65" i="8"/>
  <c r="I65" i="8"/>
  <c r="J65" i="8"/>
  <c r="K65" i="8"/>
  <c r="L65" i="8"/>
  <c r="M65" i="8"/>
  <c r="N65" i="8"/>
  <c r="O65" i="8"/>
  <c r="P65" i="8"/>
  <c r="Q65" i="8"/>
  <c r="R65" i="8"/>
  <c r="S65" i="8"/>
  <c r="T65" i="8"/>
  <c r="U65" i="8"/>
  <c r="V65" i="8"/>
  <c r="W65" i="8"/>
  <c r="X65" i="8"/>
  <c r="Z65" i="8"/>
  <c r="AA65" i="8"/>
  <c r="AB65" i="8"/>
  <c r="AC65" i="8"/>
  <c r="AD65" i="8"/>
  <c r="AE65" i="8"/>
  <c r="AF65" i="8"/>
  <c r="AG65" i="8"/>
  <c r="AH65" i="8"/>
  <c r="AI65" i="8"/>
  <c r="AJ65" i="8"/>
  <c r="AK65" i="8"/>
  <c r="AL65" i="8"/>
  <c r="AM65" i="8"/>
  <c r="AN65" i="8"/>
  <c r="AO65" i="8"/>
  <c r="AP65" i="8"/>
  <c r="AQ65" i="8"/>
  <c r="AR65" i="8"/>
  <c r="AT65" i="8"/>
  <c r="AU65" i="8"/>
  <c r="AV65" i="8"/>
  <c r="AW65" i="8"/>
  <c r="AX65" i="8"/>
  <c r="AY65" i="8"/>
  <c r="AZ65" i="8"/>
  <c r="BA65" i="8"/>
  <c r="BB65" i="8"/>
  <c r="BC65" i="8"/>
  <c r="D66" i="8"/>
  <c r="D301" i="8" s="1"/>
  <c r="E66" i="8"/>
  <c r="E301" i="8" s="1"/>
  <c r="F66" i="8"/>
  <c r="G66" i="8"/>
  <c r="H66" i="8"/>
  <c r="I66" i="8"/>
  <c r="J66" i="8"/>
  <c r="K66" i="8"/>
  <c r="L66" i="8"/>
  <c r="M66" i="8"/>
  <c r="N66" i="8"/>
  <c r="O66" i="8"/>
  <c r="P66" i="8"/>
  <c r="Q66" i="8"/>
  <c r="R66" i="8"/>
  <c r="S66" i="8"/>
  <c r="T66" i="8"/>
  <c r="U66" i="8"/>
  <c r="V66" i="8"/>
  <c r="W66" i="8"/>
  <c r="X66" i="8"/>
  <c r="Z66" i="8"/>
  <c r="AA66" i="8"/>
  <c r="AB66" i="8"/>
  <c r="AC66" i="8"/>
  <c r="AD66" i="8"/>
  <c r="AE66" i="8"/>
  <c r="AF66" i="8"/>
  <c r="AG66" i="8"/>
  <c r="AH66" i="8"/>
  <c r="AI66" i="8"/>
  <c r="AJ66" i="8"/>
  <c r="AK66" i="8"/>
  <c r="AL66" i="8"/>
  <c r="AM66" i="8"/>
  <c r="AN66" i="8"/>
  <c r="AO66" i="8"/>
  <c r="AP66" i="8"/>
  <c r="AQ66" i="8"/>
  <c r="AR66" i="8"/>
  <c r="AT66" i="8"/>
  <c r="AU66" i="8"/>
  <c r="AV66" i="8"/>
  <c r="AW66" i="8"/>
  <c r="AX66" i="8"/>
  <c r="AY66" i="8"/>
  <c r="AZ66" i="8"/>
  <c r="BA66" i="8"/>
  <c r="BB66" i="8"/>
  <c r="BC66" i="8"/>
  <c r="D67" i="8"/>
  <c r="D302" i="8"/>
  <c r="E67" i="8"/>
  <c r="E302" i="8" s="1"/>
  <c r="F67" i="8"/>
  <c r="G67" i="8"/>
  <c r="H67" i="8"/>
  <c r="I67" i="8"/>
  <c r="J67" i="8"/>
  <c r="K67" i="8"/>
  <c r="L67" i="8"/>
  <c r="M67" i="8"/>
  <c r="N67" i="8"/>
  <c r="O67" i="8"/>
  <c r="P67" i="8"/>
  <c r="Q67" i="8"/>
  <c r="R67" i="8"/>
  <c r="S67" i="8"/>
  <c r="T67" i="8"/>
  <c r="U67" i="8"/>
  <c r="V67" i="8"/>
  <c r="W67" i="8"/>
  <c r="X67" i="8"/>
  <c r="Z67" i="8"/>
  <c r="AA67" i="8"/>
  <c r="AB67" i="8"/>
  <c r="AC67" i="8"/>
  <c r="AD67" i="8"/>
  <c r="AE67" i="8"/>
  <c r="AF67" i="8"/>
  <c r="AG67" i="8"/>
  <c r="AH67" i="8"/>
  <c r="AI67" i="8"/>
  <c r="AJ67" i="8"/>
  <c r="AK67" i="8"/>
  <c r="AL67" i="8"/>
  <c r="AM67" i="8"/>
  <c r="AN67" i="8"/>
  <c r="AO67" i="8"/>
  <c r="AP67" i="8"/>
  <c r="AQ67" i="8"/>
  <c r="AQ302" i="8" s="1"/>
  <c r="AR67" i="8"/>
  <c r="AT67" i="8"/>
  <c r="AU67" i="8"/>
  <c r="AV67" i="8"/>
  <c r="AW67" i="8"/>
  <c r="AX67" i="8"/>
  <c r="AY67" i="8"/>
  <c r="AZ67" i="8"/>
  <c r="BA67" i="8"/>
  <c r="BB67" i="8"/>
  <c r="BC67" i="8"/>
  <c r="D68" i="8"/>
  <c r="D303" i="8" s="1"/>
  <c r="E68" i="8"/>
  <c r="E303" i="8" s="1"/>
  <c r="F68" i="8"/>
  <c r="G68" i="8"/>
  <c r="H68" i="8"/>
  <c r="I68" i="8"/>
  <c r="J68" i="8"/>
  <c r="K68" i="8"/>
  <c r="L68" i="8"/>
  <c r="M68" i="8"/>
  <c r="N68" i="8"/>
  <c r="O68" i="8"/>
  <c r="P68" i="8"/>
  <c r="Q68" i="8"/>
  <c r="R68" i="8"/>
  <c r="S68" i="8"/>
  <c r="T68" i="8"/>
  <c r="U68" i="8"/>
  <c r="V68" i="8"/>
  <c r="W68" i="8"/>
  <c r="X68" i="8"/>
  <c r="Z68" i="8"/>
  <c r="AA68" i="8"/>
  <c r="AB68" i="8"/>
  <c r="AC68" i="8"/>
  <c r="AD68" i="8"/>
  <c r="AE68" i="8"/>
  <c r="AF68" i="8"/>
  <c r="AG68" i="8"/>
  <c r="AH68" i="8"/>
  <c r="AI68" i="8"/>
  <c r="AJ68" i="8"/>
  <c r="AK68" i="8"/>
  <c r="AL68" i="8"/>
  <c r="AM68" i="8"/>
  <c r="AN68" i="8"/>
  <c r="AO68" i="8"/>
  <c r="AP68" i="8"/>
  <c r="AQ68" i="8"/>
  <c r="AR68" i="8"/>
  <c r="AT68" i="8"/>
  <c r="AU68" i="8"/>
  <c r="AV68" i="8"/>
  <c r="AW68" i="8"/>
  <c r="AX68" i="8"/>
  <c r="AY68" i="8"/>
  <c r="AZ68" i="8"/>
  <c r="BA68" i="8"/>
  <c r="BB68" i="8"/>
  <c r="BC68" i="8"/>
  <c r="D69" i="8"/>
  <c r="D304" i="8" s="1"/>
  <c r="E69" i="8"/>
  <c r="E304" i="8" s="1"/>
  <c r="F69" i="8"/>
  <c r="G69" i="8"/>
  <c r="H69" i="8"/>
  <c r="I69" i="8"/>
  <c r="J69" i="8"/>
  <c r="K69" i="8"/>
  <c r="L69" i="8"/>
  <c r="M69" i="8"/>
  <c r="N69" i="8"/>
  <c r="O69" i="8"/>
  <c r="P69" i="8"/>
  <c r="Q69" i="8"/>
  <c r="R69" i="8"/>
  <c r="S69" i="8"/>
  <c r="T69" i="8"/>
  <c r="U69" i="8"/>
  <c r="V69" i="8"/>
  <c r="W69" i="8"/>
  <c r="X69" i="8"/>
  <c r="Y69" i="8"/>
  <c r="Z69" i="8"/>
  <c r="AA69" i="8"/>
  <c r="AB69" i="8"/>
  <c r="AC69" i="8"/>
  <c r="AD69" i="8"/>
  <c r="AE69" i="8"/>
  <c r="AF69" i="8"/>
  <c r="AG69" i="8"/>
  <c r="AH69" i="8"/>
  <c r="AI69" i="8"/>
  <c r="AJ69" i="8"/>
  <c r="AK69" i="8"/>
  <c r="AL69" i="8"/>
  <c r="AM69" i="8"/>
  <c r="AN69" i="8"/>
  <c r="AO69" i="8"/>
  <c r="AO304" i="8" s="1"/>
  <c r="AP69" i="8"/>
  <c r="AQ69" i="8"/>
  <c r="AR69" i="8"/>
  <c r="AT69" i="8"/>
  <c r="AU69" i="8"/>
  <c r="AV69" i="8"/>
  <c r="AW69" i="8"/>
  <c r="AX69" i="8"/>
  <c r="AX304" i="8" s="1"/>
  <c r="AY69" i="8"/>
  <c r="AZ69" i="8"/>
  <c r="BA69" i="8"/>
  <c r="BB69" i="8"/>
  <c r="BC69" i="8"/>
  <c r="D70" i="8"/>
  <c r="D305" i="8" s="1"/>
  <c r="E70" i="8"/>
  <c r="E305" i="8" s="1"/>
  <c r="F70" i="8"/>
  <c r="G70" i="8"/>
  <c r="H70" i="8"/>
  <c r="I70" i="8"/>
  <c r="J70" i="8"/>
  <c r="K70" i="8"/>
  <c r="L70" i="8"/>
  <c r="M70" i="8"/>
  <c r="N70" i="8"/>
  <c r="O70" i="8"/>
  <c r="P70" i="8"/>
  <c r="Q70" i="8"/>
  <c r="R70" i="8"/>
  <c r="S70" i="8"/>
  <c r="T70" i="8"/>
  <c r="U70" i="8"/>
  <c r="V70" i="8"/>
  <c r="W70" i="8"/>
  <c r="X70" i="8"/>
  <c r="Y70" i="8"/>
  <c r="Z70" i="8"/>
  <c r="AA70" i="8"/>
  <c r="AB70" i="8"/>
  <c r="AC70" i="8"/>
  <c r="AD70" i="8"/>
  <c r="AE70" i="8"/>
  <c r="AF70" i="8"/>
  <c r="AG70" i="8"/>
  <c r="AH70" i="8"/>
  <c r="AI70" i="8"/>
  <c r="AJ70" i="8"/>
  <c r="AK70" i="8"/>
  <c r="AL70" i="8"/>
  <c r="AM70" i="8"/>
  <c r="AN70" i="8"/>
  <c r="AO70" i="8"/>
  <c r="AP70" i="8"/>
  <c r="AQ70" i="8"/>
  <c r="AR70" i="8"/>
  <c r="AT70" i="8"/>
  <c r="AU70" i="8"/>
  <c r="AV70" i="8"/>
  <c r="AW70" i="8"/>
  <c r="AX70" i="8"/>
  <c r="AY70" i="8"/>
  <c r="AZ70" i="8"/>
  <c r="AZ305" i="8"/>
  <c r="BA70" i="8"/>
  <c r="BB70" i="8"/>
  <c r="BC70" i="8"/>
  <c r="D71" i="8"/>
  <c r="D306" i="8"/>
  <c r="E71" i="8"/>
  <c r="E306" i="8" s="1"/>
  <c r="F71" i="8"/>
  <c r="G71" i="8"/>
  <c r="G306" i="8" s="1"/>
  <c r="H71" i="8"/>
  <c r="I71" i="8"/>
  <c r="J71" i="8"/>
  <c r="K71" i="8"/>
  <c r="L71" i="8"/>
  <c r="M71" i="8"/>
  <c r="N71" i="8"/>
  <c r="O71" i="8"/>
  <c r="P71" i="8"/>
  <c r="Q71" i="8"/>
  <c r="R71" i="8"/>
  <c r="S71" i="8"/>
  <c r="T71" i="8"/>
  <c r="U71" i="8"/>
  <c r="V71" i="8"/>
  <c r="W71" i="8"/>
  <c r="X71" i="8"/>
  <c r="Y71" i="8"/>
  <c r="Z71" i="8"/>
  <c r="AA71" i="8"/>
  <c r="AB71" i="8"/>
  <c r="AC71" i="8"/>
  <c r="AD71" i="8"/>
  <c r="AE71" i="8"/>
  <c r="AF71" i="8"/>
  <c r="AG71" i="8"/>
  <c r="AH71" i="8"/>
  <c r="AI71" i="8"/>
  <c r="AJ71" i="8"/>
  <c r="AK71" i="8"/>
  <c r="AL71" i="8"/>
  <c r="AM71" i="8"/>
  <c r="AN71" i="8"/>
  <c r="AO71" i="8"/>
  <c r="AP71" i="8"/>
  <c r="AQ71" i="8"/>
  <c r="AR71" i="8"/>
  <c r="AT71" i="8"/>
  <c r="AU71" i="8"/>
  <c r="AV71" i="8"/>
  <c r="AW71" i="8"/>
  <c r="AX71" i="8"/>
  <c r="AY71" i="8"/>
  <c r="AZ71" i="8"/>
  <c r="BA71" i="8"/>
  <c r="BB71" i="8"/>
  <c r="BC71" i="8"/>
  <c r="D72" i="8"/>
  <c r="D307" i="8" s="1"/>
  <c r="E72" i="8"/>
  <c r="E307" i="8"/>
  <c r="F72" i="8"/>
  <c r="G72" i="8"/>
  <c r="H72" i="8"/>
  <c r="I72" i="8"/>
  <c r="J72" i="8"/>
  <c r="K72" i="8"/>
  <c r="L72" i="8"/>
  <c r="M72" i="8"/>
  <c r="N72" i="8"/>
  <c r="O72" i="8"/>
  <c r="P72" i="8"/>
  <c r="Q72" i="8"/>
  <c r="R72" i="8"/>
  <c r="S72" i="8"/>
  <c r="T72" i="8"/>
  <c r="U72" i="8"/>
  <c r="V72" i="8"/>
  <c r="W72" i="8"/>
  <c r="X72" i="8"/>
  <c r="Y72" i="8"/>
  <c r="Z72" i="8"/>
  <c r="AA72" i="8"/>
  <c r="AB72" i="8"/>
  <c r="AC72" i="8"/>
  <c r="AD72" i="8"/>
  <c r="AE72" i="8"/>
  <c r="AF72" i="8"/>
  <c r="AG72" i="8"/>
  <c r="AH72" i="8"/>
  <c r="AI72" i="8"/>
  <c r="AI307" i="8" s="1"/>
  <c r="AJ72" i="8"/>
  <c r="AK72" i="8"/>
  <c r="AL72" i="8"/>
  <c r="AM72" i="8"/>
  <c r="AN72" i="8"/>
  <c r="AO72" i="8"/>
  <c r="AO307" i="8"/>
  <c r="AP72" i="8"/>
  <c r="AQ72" i="8"/>
  <c r="AR72" i="8"/>
  <c r="AT72" i="8"/>
  <c r="AU72" i="8"/>
  <c r="AV72" i="8"/>
  <c r="AW72" i="8"/>
  <c r="AX72" i="8"/>
  <c r="AY72" i="8"/>
  <c r="AZ72" i="8"/>
  <c r="BA72" i="8"/>
  <c r="BB72" i="8"/>
  <c r="BC72" i="8"/>
  <c r="D73" i="8"/>
  <c r="D308" i="8" s="1"/>
  <c r="E73" i="8"/>
  <c r="E308" i="8" s="1"/>
  <c r="F73" i="8"/>
  <c r="G73" i="8"/>
  <c r="H73" i="8"/>
  <c r="I73" i="8"/>
  <c r="J73" i="8"/>
  <c r="K73" i="8"/>
  <c r="L73" i="8"/>
  <c r="M73" i="8"/>
  <c r="N73" i="8"/>
  <c r="O73" i="8"/>
  <c r="P73" i="8"/>
  <c r="Q73" i="8"/>
  <c r="R73" i="8"/>
  <c r="S73" i="8"/>
  <c r="T73" i="8"/>
  <c r="U73" i="8"/>
  <c r="V73" i="8"/>
  <c r="W73" i="8"/>
  <c r="X73" i="8"/>
  <c r="Y73" i="8"/>
  <c r="Z73" i="8"/>
  <c r="AA73" i="8"/>
  <c r="AB73" i="8"/>
  <c r="AC73" i="8"/>
  <c r="AD73" i="8"/>
  <c r="AE73" i="8"/>
  <c r="AF73" i="8"/>
  <c r="AG73" i="8"/>
  <c r="AH73" i="8"/>
  <c r="AI73" i="8"/>
  <c r="AJ73" i="8"/>
  <c r="AK73" i="8"/>
  <c r="AL73" i="8"/>
  <c r="AM73" i="8"/>
  <c r="AN73" i="8"/>
  <c r="AO73" i="8"/>
  <c r="AP73" i="8"/>
  <c r="AQ73" i="8"/>
  <c r="AR73" i="8"/>
  <c r="AT73" i="8"/>
  <c r="AU73" i="8"/>
  <c r="AV73" i="8"/>
  <c r="AW73" i="8"/>
  <c r="AX73" i="8"/>
  <c r="AY73" i="8"/>
  <c r="AZ73" i="8"/>
  <c r="BA73" i="8"/>
  <c r="BB73" i="8"/>
  <c r="BC73" i="8"/>
  <c r="BC308" i="8"/>
  <c r="D74" i="8"/>
  <c r="D309" i="8" s="1"/>
  <c r="E74" i="8"/>
  <c r="E309" i="8" s="1"/>
  <c r="F74" i="8"/>
  <c r="G74" i="8"/>
  <c r="H74" i="8"/>
  <c r="I74" i="8"/>
  <c r="J74" i="8"/>
  <c r="K74" i="8"/>
  <c r="L74" i="8"/>
  <c r="M74" i="8"/>
  <c r="N74" i="8"/>
  <c r="O74" i="8"/>
  <c r="P74" i="8"/>
  <c r="Q74" i="8"/>
  <c r="R74" i="8"/>
  <c r="S74" i="8"/>
  <c r="T74" i="8"/>
  <c r="U74" i="8"/>
  <c r="V74" i="8"/>
  <c r="W74" i="8"/>
  <c r="X74" i="8"/>
  <c r="Y74" i="8"/>
  <c r="Z74" i="8"/>
  <c r="AA74" i="8"/>
  <c r="AB74" i="8"/>
  <c r="AC74" i="8"/>
  <c r="AD74" i="8"/>
  <c r="AE74" i="8"/>
  <c r="AF74" i="8"/>
  <c r="AG74" i="8"/>
  <c r="AH74" i="8"/>
  <c r="AI74" i="8"/>
  <c r="AJ74" i="8"/>
  <c r="AK74" i="8"/>
  <c r="AL74" i="8"/>
  <c r="AM74" i="8"/>
  <c r="AN74" i="8"/>
  <c r="AO74" i="8"/>
  <c r="AP74" i="8"/>
  <c r="AP309" i="8" s="1"/>
  <c r="AQ74" i="8"/>
  <c r="AR74" i="8"/>
  <c r="AT74" i="8"/>
  <c r="AU74" i="8"/>
  <c r="AV74" i="8"/>
  <c r="AW74" i="8"/>
  <c r="AX74" i="8"/>
  <c r="AY74" i="8"/>
  <c r="AZ74" i="8"/>
  <c r="BA74" i="8"/>
  <c r="BB74" i="8"/>
  <c r="BC74" i="8"/>
  <c r="D75" i="8"/>
  <c r="D310" i="8"/>
  <c r="E75" i="8"/>
  <c r="E310" i="8" s="1"/>
  <c r="F75" i="8"/>
  <c r="G75" i="8"/>
  <c r="H75" i="8"/>
  <c r="I75" i="8"/>
  <c r="J75" i="8"/>
  <c r="K75" i="8"/>
  <c r="L75" i="8"/>
  <c r="M75" i="8"/>
  <c r="N75" i="8"/>
  <c r="O75" i="8"/>
  <c r="P75" i="8"/>
  <c r="Q75" i="8"/>
  <c r="R75" i="8"/>
  <c r="S75" i="8"/>
  <c r="T75" i="8"/>
  <c r="U75" i="8"/>
  <c r="U310" i="8" s="1"/>
  <c r="V75" i="8"/>
  <c r="W75" i="8"/>
  <c r="X75" i="8"/>
  <c r="Y75" i="8"/>
  <c r="Z75" i="8"/>
  <c r="AA75" i="8"/>
  <c r="AB75" i="8"/>
  <c r="AC75" i="8"/>
  <c r="AD75" i="8"/>
  <c r="AE75" i="8"/>
  <c r="AF75" i="8"/>
  <c r="AG75" i="8"/>
  <c r="AH75" i="8"/>
  <c r="AI75" i="8"/>
  <c r="AJ75" i="8"/>
  <c r="AK75" i="8"/>
  <c r="AL75" i="8"/>
  <c r="AM75" i="8"/>
  <c r="AN75" i="8"/>
  <c r="AO75" i="8"/>
  <c r="AP75" i="8"/>
  <c r="AQ75" i="8"/>
  <c r="AR75" i="8"/>
  <c r="AT75" i="8"/>
  <c r="AU75" i="8"/>
  <c r="AV75" i="8"/>
  <c r="AW75" i="8"/>
  <c r="AX75" i="8"/>
  <c r="AY75" i="8"/>
  <c r="AZ75" i="8"/>
  <c r="BA75" i="8"/>
  <c r="BB75" i="8"/>
  <c r="BC75" i="8"/>
  <c r="D76" i="8"/>
  <c r="D311" i="8" s="1"/>
  <c r="E76" i="8"/>
  <c r="E311" i="8"/>
  <c r="F76" i="8"/>
  <c r="G76" i="8"/>
  <c r="H76" i="8"/>
  <c r="I76" i="8"/>
  <c r="J76" i="8"/>
  <c r="K76" i="8"/>
  <c r="L76" i="8"/>
  <c r="M76" i="8"/>
  <c r="N76" i="8"/>
  <c r="O76" i="8"/>
  <c r="P76" i="8"/>
  <c r="Q76" i="8"/>
  <c r="R76" i="8"/>
  <c r="S76" i="8"/>
  <c r="T76" i="8"/>
  <c r="U76" i="8"/>
  <c r="V76" i="8"/>
  <c r="W76" i="8"/>
  <c r="X76" i="8"/>
  <c r="Y76" i="8"/>
  <c r="Z76" i="8"/>
  <c r="AA76" i="8"/>
  <c r="AB76" i="8"/>
  <c r="AC76" i="8"/>
  <c r="AD76" i="8"/>
  <c r="AE76" i="8"/>
  <c r="AF76" i="8"/>
  <c r="AG76" i="8"/>
  <c r="AH76" i="8"/>
  <c r="AI76" i="8"/>
  <c r="AJ76" i="8"/>
  <c r="AK76" i="8"/>
  <c r="AL76" i="8"/>
  <c r="AM76" i="8"/>
  <c r="AN76" i="8"/>
  <c r="AO76" i="8"/>
  <c r="AP76" i="8"/>
  <c r="AQ76" i="8"/>
  <c r="AR76" i="8"/>
  <c r="AT76" i="8"/>
  <c r="AU76" i="8"/>
  <c r="AV76" i="8"/>
  <c r="AW76" i="8"/>
  <c r="AX76" i="8"/>
  <c r="AX311" i="8" s="1"/>
  <c r="AY76" i="8"/>
  <c r="AZ76" i="8"/>
  <c r="BA76" i="8"/>
  <c r="BB76" i="8"/>
  <c r="BC76" i="8"/>
  <c r="D77" i="8"/>
  <c r="D312" i="8" s="1"/>
  <c r="E77" i="8"/>
  <c r="E312" i="8" s="1"/>
  <c r="F77" i="8"/>
  <c r="G77" i="8"/>
  <c r="H77" i="8"/>
  <c r="I77" i="8"/>
  <c r="J77" i="8"/>
  <c r="K77" i="8"/>
  <c r="L77" i="8"/>
  <c r="M77" i="8"/>
  <c r="M312" i="8" s="1"/>
  <c r="N77" i="8"/>
  <c r="O77" i="8"/>
  <c r="P77" i="8"/>
  <c r="Q77" i="8"/>
  <c r="R77" i="8"/>
  <c r="S77" i="8"/>
  <c r="T77" i="8"/>
  <c r="T312" i="8"/>
  <c r="U77" i="8"/>
  <c r="V77" i="8"/>
  <c r="W77" i="8"/>
  <c r="X77" i="8"/>
  <c r="Y77" i="8"/>
  <c r="Z77" i="8"/>
  <c r="AA77" i="8"/>
  <c r="AB77" i="8"/>
  <c r="AC77" i="8"/>
  <c r="AD77" i="8"/>
  <c r="AE77" i="8"/>
  <c r="AF77" i="8"/>
  <c r="AG77" i="8"/>
  <c r="AH77" i="8"/>
  <c r="AI77" i="8"/>
  <c r="AJ77" i="8"/>
  <c r="AK77" i="8"/>
  <c r="AL77" i="8"/>
  <c r="AM77" i="8"/>
  <c r="AN77" i="8"/>
  <c r="AO77" i="8"/>
  <c r="AP77" i="8"/>
  <c r="AQ77" i="8"/>
  <c r="AR77" i="8"/>
  <c r="AT77" i="8"/>
  <c r="AT312" i="8" s="1"/>
  <c r="AU77" i="8"/>
  <c r="AV77" i="8"/>
  <c r="AW77" i="8"/>
  <c r="AW312" i="8" s="1"/>
  <c r="AX77" i="8"/>
  <c r="AY77" i="8"/>
  <c r="AZ77" i="8"/>
  <c r="BA77" i="8"/>
  <c r="BB77" i="8"/>
  <c r="BC77" i="8"/>
  <c r="D78" i="8"/>
  <c r="D313" i="8" s="1"/>
  <c r="E78" i="8"/>
  <c r="E313" i="8" s="1"/>
  <c r="F78" i="8"/>
  <c r="G78" i="8"/>
  <c r="H78" i="8"/>
  <c r="I78" i="8"/>
  <c r="J78" i="8"/>
  <c r="K78" i="8"/>
  <c r="L78" i="8"/>
  <c r="M78" i="8"/>
  <c r="N78" i="8"/>
  <c r="O78" i="8"/>
  <c r="P78" i="8"/>
  <c r="Q78" i="8"/>
  <c r="R78" i="8"/>
  <c r="S78" i="8"/>
  <c r="T78" i="8"/>
  <c r="U78" i="8"/>
  <c r="V78" i="8"/>
  <c r="W78" i="8"/>
  <c r="X78" i="8"/>
  <c r="Y78" i="8"/>
  <c r="Z78" i="8"/>
  <c r="AA78" i="8"/>
  <c r="AB78" i="8"/>
  <c r="AC78" i="8"/>
  <c r="AD78" i="8"/>
  <c r="AE78" i="8"/>
  <c r="AF78" i="8"/>
  <c r="AG78" i="8"/>
  <c r="AH78" i="8"/>
  <c r="AI78" i="8"/>
  <c r="AJ78" i="8"/>
  <c r="AK78" i="8"/>
  <c r="AL78" i="8"/>
  <c r="AM78" i="8"/>
  <c r="AN78" i="8"/>
  <c r="AO78" i="8"/>
  <c r="AP78" i="8"/>
  <c r="AQ78" i="8"/>
  <c r="AR78" i="8"/>
  <c r="AT78" i="8"/>
  <c r="AU78" i="8"/>
  <c r="AV78" i="8"/>
  <c r="AW78" i="8"/>
  <c r="AX78" i="8"/>
  <c r="AY78" i="8"/>
  <c r="AZ78" i="8"/>
  <c r="BA78" i="8"/>
  <c r="BB78" i="8"/>
  <c r="BC78" i="8"/>
  <c r="D79" i="8"/>
  <c r="D314" i="8"/>
  <c r="E79" i="8"/>
  <c r="E314" i="8" s="1"/>
  <c r="F79" i="8"/>
  <c r="G79" i="8"/>
  <c r="H79" i="8"/>
  <c r="I79" i="8"/>
  <c r="J79" i="8"/>
  <c r="K79" i="8"/>
  <c r="L79" i="8"/>
  <c r="M79" i="8"/>
  <c r="N79" i="8"/>
  <c r="O79" i="8"/>
  <c r="P79" i="8"/>
  <c r="Q79" i="8"/>
  <c r="R79" i="8"/>
  <c r="S79" i="8"/>
  <c r="T79" i="8"/>
  <c r="U79" i="8"/>
  <c r="V79" i="8"/>
  <c r="W79" i="8"/>
  <c r="X79" i="8"/>
  <c r="Y79" i="8"/>
  <c r="Z79" i="8"/>
  <c r="AA79" i="8"/>
  <c r="AB79" i="8"/>
  <c r="AC79" i="8"/>
  <c r="AD79" i="8"/>
  <c r="AE79" i="8"/>
  <c r="AF79" i="8"/>
  <c r="AG79" i="8"/>
  <c r="AH79" i="8"/>
  <c r="AI79" i="8"/>
  <c r="AJ79" i="8"/>
  <c r="AK79" i="8"/>
  <c r="AL79" i="8"/>
  <c r="AM79" i="8"/>
  <c r="AN79" i="8"/>
  <c r="AO79" i="8"/>
  <c r="AP79" i="8"/>
  <c r="AQ79" i="8"/>
  <c r="AR79" i="8"/>
  <c r="AT79" i="8"/>
  <c r="AU79" i="8"/>
  <c r="AV79" i="8"/>
  <c r="AW79" i="8"/>
  <c r="AX79" i="8"/>
  <c r="AY79" i="8"/>
  <c r="AZ79" i="8"/>
  <c r="BA79" i="8"/>
  <c r="BB79" i="8"/>
  <c r="BC79" i="8"/>
  <c r="D80" i="8"/>
  <c r="D315" i="8" s="1"/>
  <c r="E80" i="8"/>
  <c r="E315" i="8"/>
  <c r="F80" i="8"/>
  <c r="G80" i="8"/>
  <c r="H80" i="8"/>
  <c r="I80" i="8"/>
  <c r="J80" i="8"/>
  <c r="K80" i="8"/>
  <c r="L80" i="8"/>
  <c r="M80" i="8"/>
  <c r="N80" i="8"/>
  <c r="O80" i="8"/>
  <c r="P80" i="8"/>
  <c r="Q80" i="8"/>
  <c r="R80" i="8"/>
  <c r="S80" i="8"/>
  <c r="T80" i="8"/>
  <c r="U80" i="8"/>
  <c r="V80" i="8"/>
  <c r="W80" i="8"/>
  <c r="X80" i="8"/>
  <c r="Y80" i="8"/>
  <c r="Z80" i="8"/>
  <c r="Z315" i="8" s="1"/>
  <c r="AA80" i="8"/>
  <c r="AB80" i="8"/>
  <c r="AC80" i="8"/>
  <c r="AD80" i="8"/>
  <c r="AE80" i="8"/>
  <c r="AF80" i="8"/>
  <c r="AG80" i="8"/>
  <c r="AH80" i="8"/>
  <c r="AI80" i="8"/>
  <c r="AJ80" i="8"/>
  <c r="AK80" i="8"/>
  <c r="AL80" i="8"/>
  <c r="AM80" i="8"/>
  <c r="AN80" i="8"/>
  <c r="AO80" i="8"/>
  <c r="AP80" i="8"/>
  <c r="AQ80" i="8"/>
  <c r="AR80" i="8"/>
  <c r="AR315" i="8" s="1"/>
  <c r="AT80" i="8"/>
  <c r="AU80" i="8"/>
  <c r="AV80" i="8"/>
  <c r="AW80" i="8"/>
  <c r="AX80" i="8"/>
  <c r="AY80" i="8"/>
  <c r="AZ80" i="8"/>
  <c r="BA80" i="8"/>
  <c r="BB80" i="8"/>
  <c r="BC80" i="8"/>
  <c r="D81" i="8"/>
  <c r="D316" i="8" s="1"/>
  <c r="E81" i="8"/>
  <c r="E316" i="8" s="1"/>
  <c r="F81" i="8"/>
  <c r="G81" i="8"/>
  <c r="H81" i="8"/>
  <c r="I81" i="8"/>
  <c r="J81" i="8"/>
  <c r="K81" i="8"/>
  <c r="L81" i="8"/>
  <c r="M81" i="8"/>
  <c r="N81" i="8"/>
  <c r="O81" i="8"/>
  <c r="P81" i="8"/>
  <c r="Q81" i="8"/>
  <c r="R81" i="8"/>
  <c r="S81" i="8"/>
  <c r="T81" i="8"/>
  <c r="U81" i="8"/>
  <c r="V81" i="8"/>
  <c r="W81" i="8"/>
  <c r="X81" i="8"/>
  <c r="Y81" i="8"/>
  <c r="Y316" i="8" s="1"/>
  <c r="Z81" i="8"/>
  <c r="AA81" i="8"/>
  <c r="AB81" i="8"/>
  <c r="AC81" i="8"/>
  <c r="AD81" i="8"/>
  <c r="AE81" i="8"/>
  <c r="AF81" i="8"/>
  <c r="AG81" i="8"/>
  <c r="AH81" i="8"/>
  <c r="AI81" i="8"/>
  <c r="AJ81" i="8"/>
  <c r="AK81" i="8"/>
  <c r="AL81" i="8"/>
  <c r="AL316" i="8"/>
  <c r="AM81" i="8"/>
  <c r="AN81" i="8"/>
  <c r="AN316" i="8" s="1"/>
  <c r="AO81" i="8"/>
  <c r="AP81" i="8"/>
  <c r="AQ81" i="8"/>
  <c r="AR81" i="8"/>
  <c r="AT81" i="8"/>
  <c r="AU81" i="8"/>
  <c r="AV81" i="8"/>
  <c r="AV316" i="8" s="1"/>
  <c r="AW81" i="8"/>
  <c r="AX81" i="8"/>
  <c r="AY81" i="8"/>
  <c r="AZ81" i="8"/>
  <c r="BA81" i="8"/>
  <c r="BB81" i="8"/>
  <c r="BB316" i="8" s="1"/>
  <c r="BC81" i="8"/>
  <c r="BC316" i="8"/>
  <c r="D82" i="8"/>
  <c r="D317" i="8" s="1"/>
  <c r="E82" i="8"/>
  <c r="E317" i="8" s="1"/>
  <c r="F82" i="8"/>
  <c r="G82" i="8"/>
  <c r="H82" i="8"/>
  <c r="I82" i="8"/>
  <c r="J82" i="8"/>
  <c r="K82" i="8"/>
  <c r="L82" i="8"/>
  <c r="M82" i="8"/>
  <c r="N82" i="8"/>
  <c r="O82" i="8"/>
  <c r="P82" i="8"/>
  <c r="Q82" i="8"/>
  <c r="R82" i="8"/>
  <c r="S82" i="8"/>
  <c r="T82" i="8"/>
  <c r="U82" i="8"/>
  <c r="V82" i="8"/>
  <c r="W82" i="8"/>
  <c r="W317" i="8"/>
  <c r="X82" i="8"/>
  <c r="Y82" i="8"/>
  <c r="Z82" i="8"/>
  <c r="AA82" i="8"/>
  <c r="AB82" i="8"/>
  <c r="AC82" i="8"/>
  <c r="AD82" i="8"/>
  <c r="AE82" i="8"/>
  <c r="AF82" i="8"/>
  <c r="AF317" i="8" s="1"/>
  <c r="AG82" i="8"/>
  <c r="AH82" i="8"/>
  <c r="AI82" i="8"/>
  <c r="AJ82" i="8"/>
  <c r="AK82" i="8"/>
  <c r="AL82" i="8"/>
  <c r="AL317" i="8" s="1"/>
  <c r="AM82" i="8"/>
  <c r="AN82" i="8"/>
  <c r="AO82" i="8"/>
  <c r="AP82" i="8"/>
  <c r="AQ82" i="8"/>
  <c r="AR82" i="8"/>
  <c r="AT82" i="8"/>
  <c r="AU82" i="8"/>
  <c r="AU317" i="8" s="1"/>
  <c r="AV82" i="8"/>
  <c r="AW82" i="8"/>
  <c r="AX82" i="8"/>
  <c r="AY82" i="8"/>
  <c r="AZ82" i="8"/>
  <c r="BA82" i="8"/>
  <c r="BA317" i="8" s="1"/>
  <c r="BB82" i="8"/>
  <c r="BB317" i="8" s="1"/>
  <c r="BC82" i="8"/>
  <c r="D83" i="8"/>
  <c r="D318" i="8"/>
  <c r="E83" i="8"/>
  <c r="E318" i="8" s="1"/>
  <c r="F83" i="8"/>
  <c r="G83" i="8"/>
  <c r="G318" i="8"/>
  <c r="H83" i="8"/>
  <c r="I83" i="8"/>
  <c r="J83" i="8"/>
  <c r="K83" i="8"/>
  <c r="L83" i="8"/>
  <c r="M83" i="8"/>
  <c r="N83" i="8"/>
  <c r="O83" i="8"/>
  <c r="P83" i="8"/>
  <c r="Q83" i="8"/>
  <c r="R83" i="8"/>
  <c r="R318" i="8" s="1"/>
  <c r="S83" i="8"/>
  <c r="T83" i="8"/>
  <c r="U83" i="8"/>
  <c r="V83" i="8"/>
  <c r="V318" i="8" s="1"/>
  <c r="W83" i="8"/>
  <c r="X83" i="8"/>
  <c r="Y83" i="8"/>
  <c r="Z83" i="8"/>
  <c r="AA83" i="8"/>
  <c r="AB83" i="8"/>
  <c r="AC83" i="8"/>
  <c r="AC318" i="8" s="1"/>
  <c r="AD83" i="8"/>
  <c r="AD318" i="8" s="1"/>
  <c r="AE83" i="8"/>
  <c r="AF83" i="8"/>
  <c r="AF318" i="8"/>
  <c r="AG83" i="8"/>
  <c r="AH83" i="8"/>
  <c r="AI83" i="8"/>
  <c r="AJ83" i="8"/>
  <c r="AJ318" i="8"/>
  <c r="AK83" i="8"/>
  <c r="AL83" i="8"/>
  <c r="AM83" i="8"/>
  <c r="AN83" i="8"/>
  <c r="AO83" i="8"/>
  <c r="AP83" i="8"/>
  <c r="AP318" i="8" s="1"/>
  <c r="AQ83" i="8"/>
  <c r="AR83" i="8"/>
  <c r="AT83" i="8"/>
  <c r="AU83" i="8"/>
  <c r="AU318" i="8" s="1"/>
  <c r="AV83" i="8"/>
  <c r="AW83" i="8"/>
  <c r="AX83" i="8"/>
  <c r="AX318" i="8" s="1"/>
  <c r="AY83" i="8"/>
  <c r="AZ83" i="8"/>
  <c r="BA83" i="8"/>
  <c r="BA318" i="8"/>
  <c r="BB83" i="8"/>
  <c r="BC83" i="8"/>
  <c r="D84" i="8"/>
  <c r="D319" i="8"/>
  <c r="E84" i="8"/>
  <c r="E319" i="8"/>
  <c r="F84" i="8"/>
  <c r="G84" i="8"/>
  <c r="G319" i="8" s="1"/>
  <c r="H84" i="8"/>
  <c r="I84" i="8"/>
  <c r="J84" i="8"/>
  <c r="K84" i="8"/>
  <c r="L84" i="8"/>
  <c r="M84" i="8"/>
  <c r="N84" i="8"/>
  <c r="O84" i="8"/>
  <c r="P84" i="8"/>
  <c r="Q84" i="8"/>
  <c r="Q319" i="8"/>
  <c r="R84" i="8"/>
  <c r="S84" i="8"/>
  <c r="T84" i="8"/>
  <c r="U84" i="8"/>
  <c r="V84" i="8"/>
  <c r="W84" i="8"/>
  <c r="X84" i="8"/>
  <c r="X319" i="8"/>
  <c r="Y84" i="8"/>
  <c r="Z84" i="8"/>
  <c r="AA84" i="8"/>
  <c r="AB84" i="8"/>
  <c r="AC84" i="8"/>
  <c r="AD84" i="8"/>
  <c r="AE84" i="8"/>
  <c r="AF84" i="8"/>
  <c r="AG84" i="8"/>
  <c r="AH84" i="8"/>
  <c r="AI84" i="8"/>
  <c r="AJ84" i="8"/>
  <c r="AK84" i="8"/>
  <c r="AK319" i="8"/>
  <c r="AL84" i="8"/>
  <c r="AM84" i="8"/>
  <c r="AN84" i="8"/>
  <c r="AO84" i="8"/>
  <c r="AP84" i="8"/>
  <c r="AQ84" i="8"/>
  <c r="AR84" i="8"/>
  <c r="AT84" i="8"/>
  <c r="AU84" i="8"/>
  <c r="AV84" i="8"/>
  <c r="AW84" i="8"/>
  <c r="AX84" i="8"/>
  <c r="AY84" i="8"/>
  <c r="AZ84" i="8"/>
  <c r="BA84" i="8"/>
  <c r="BB84" i="8"/>
  <c r="BC84" i="8"/>
  <c r="D85" i="8"/>
  <c r="D320" i="8" s="1"/>
  <c r="E85" i="8"/>
  <c r="E320" i="8"/>
  <c r="R320" i="8" s="1"/>
  <c r="F85" i="8"/>
  <c r="G85" i="8"/>
  <c r="H85" i="8"/>
  <c r="I85" i="8"/>
  <c r="J85" i="8"/>
  <c r="J320" i="8"/>
  <c r="K85" i="8"/>
  <c r="L85" i="8"/>
  <c r="L320" i="8" s="1"/>
  <c r="M85" i="8"/>
  <c r="N85" i="8"/>
  <c r="O85" i="8"/>
  <c r="P85" i="8"/>
  <c r="Q85" i="8"/>
  <c r="Q320" i="8"/>
  <c r="R85" i="8"/>
  <c r="S85" i="8"/>
  <c r="T85" i="8"/>
  <c r="U85" i="8"/>
  <c r="V85" i="8"/>
  <c r="W85" i="8"/>
  <c r="W320" i="8" s="1"/>
  <c r="X85" i="8"/>
  <c r="Y85" i="8"/>
  <c r="Z85" i="8"/>
  <c r="AA85" i="8"/>
  <c r="AB85" i="8"/>
  <c r="AC85" i="8"/>
  <c r="AD85" i="8"/>
  <c r="AE85" i="8"/>
  <c r="AF85" i="8"/>
  <c r="AF320" i="8" s="1"/>
  <c r="AG85" i="8"/>
  <c r="AH85" i="8"/>
  <c r="AI85" i="8"/>
  <c r="AJ85" i="8"/>
  <c r="AK85" i="8"/>
  <c r="AL85" i="8"/>
  <c r="AM85" i="8"/>
  <c r="AN85" i="8"/>
  <c r="AN320" i="8" s="1"/>
  <c r="AO85" i="8"/>
  <c r="AP85" i="8"/>
  <c r="AQ85" i="8"/>
  <c r="AR85" i="8"/>
  <c r="AT85" i="8"/>
  <c r="AU85" i="8"/>
  <c r="AU320" i="8"/>
  <c r="AV85" i="8"/>
  <c r="AW85" i="8"/>
  <c r="AX85" i="8"/>
  <c r="AX320" i="8"/>
  <c r="AY85" i="8"/>
  <c r="AZ85" i="8"/>
  <c r="BA85" i="8"/>
  <c r="BB85" i="8"/>
  <c r="BC85" i="8"/>
  <c r="D86" i="8"/>
  <c r="D321" i="8" s="1"/>
  <c r="E86" i="8"/>
  <c r="E321" i="8" s="1"/>
  <c r="F86" i="8"/>
  <c r="G86" i="8"/>
  <c r="H86" i="8"/>
  <c r="I86" i="8"/>
  <c r="I321" i="8" s="1"/>
  <c r="J86" i="8"/>
  <c r="K86" i="8"/>
  <c r="L86" i="8"/>
  <c r="M86" i="8"/>
  <c r="N86" i="8"/>
  <c r="O86" i="8"/>
  <c r="P86" i="8"/>
  <c r="Q86" i="8"/>
  <c r="R86" i="8"/>
  <c r="S86" i="8"/>
  <c r="T86" i="8"/>
  <c r="U86" i="8"/>
  <c r="V86" i="8"/>
  <c r="V321" i="8"/>
  <c r="W86" i="8"/>
  <c r="W321" i="8"/>
  <c r="X86" i="8"/>
  <c r="Y86" i="8"/>
  <c r="Z86" i="8"/>
  <c r="AA86" i="8"/>
  <c r="AB86" i="8"/>
  <c r="AC86" i="8"/>
  <c r="AC321" i="8" s="1"/>
  <c r="AD86" i="8"/>
  <c r="AE86" i="8"/>
  <c r="AF86" i="8"/>
  <c r="AG86" i="8"/>
  <c r="AH86" i="8"/>
  <c r="AI86" i="8"/>
  <c r="AJ86" i="8"/>
  <c r="AK86" i="8"/>
  <c r="AK321" i="8" s="1"/>
  <c r="AL86" i="8"/>
  <c r="AM86" i="8"/>
  <c r="AM321" i="8"/>
  <c r="AN86" i="8"/>
  <c r="AO86" i="8"/>
  <c r="AP86" i="8"/>
  <c r="AQ86" i="8"/>
  <c r="AR86" i="8"/>
  <c r="AT86" i="8"/>
  <c r="AT321" i="8" s="1"/>
  <c r="AU86" i="8"/>
  <c r="AU321" i="8"/>
  <c r="AV86" i="8"/>
  <c r="AW86" i="8"/>
  <c r="AX86" i="8"/>
  <c r="AY86" i="8"/>
  <c r="AY321" i="8"/>
  <c r="AZ86" i="8"/>
  <c r="BA86" i="8"/>
  <c r="BB86" i="8"/>
  <c r="BC86" i="8"/>
  <c r="D87" i="8"/>
  <c r="D322" i="8"/>
  <c r="E87" i="8"/>
  <c r="E322" i="8" s="1"/>
  <c r="F87" i="8"/>
  <c r="F322" i="8" s="1"/>
  <c r="G87" i="8"/>
  <c r="H87" i="8"/>
  <c r="I87" i="8"/>
  <c r="J87" i="8"/>
  <c r="K87" i="8"/>
  <c r="K322" i="8"/>
  <c r="L87" i="8"/>
  <c r="M87" i="8"/>
  <c r="N87" i="8"/>
  <c r="N322" i="8" s="1"/>
  <c r="O87" i="8"/>
  <c r="P87" i="8"/>
  <c r="Q87" i="8"/>
  <c r="R87" i="8"/>
  <c r="S87" i="8"/>
  <c r="S322" i="8"/>
  <c r="T87" i="8"/>
  <c r="U87" i="8"/>
  <c r="U322" i="8" s="1"/>
  <c r="V87" i="8"/>
  <c r="W87" i="8"/>
  <c r="X87" i="8"/>
  <c r="Y87" i="8"/>
  <c r="Y322" i="8" s="1"/>
  <c r="Z87" i="8"/>
  <c r="AA87" i="8"/>
  <c r="AB87" i="8"/>
  <c r="AB322" i="8" s="1"/>
  <c r="AC87" i="8"/>
  <c r="AD87" i="8"/>
  <c r="AE87" i="8"/>
  <c r="AE322" i="8"/>
  <c r="AF87" i="8"/>
  <c r="AG87" i="8"/>
  <c r="AG322" i="8" s="1"/>
  <c r="AH87" i="8"/>
  <c r="AI87" i="8"/>
  <c r="AJ87" i="8"/>
  <c r="AK87" i="8"/>
  <c r="AL87" i="8"/>
  <c r="AM87" i="8"/>
  <c r="AM322" i="8" s="1"/>
  <c r="AN87" i="8"/>
  <c r="AN322" i="8"/>
  <c r="AO87" i="8"/>
  <c r="AP87" i="8"/>
  <c r="AQ87" i="8"/>
  <c r="AR87" i="8"/>
  <c r="AT87" i="8"/>
  <c r="AU87" i="8"/>
  <c r="AU322" i="8" s="1"/>
  <c r="AV87" i="8"/>
  <c r="AW87" i="8"/>
  <c r="AX87" i="8"/>
  <c r="AY87" i="8"/>
  <c r="AZ87" i="8"/>
  <c r="BA87" i="8"/>
  <c r="BB87" i="8"/>
  <c r="BC87" i="8"/>
  <c r="BC322" i="8" s="1"/>
  <c r="D88" i="8"/>
  <c r="D323" i="8" s="1"/>
  <c r="E88" i="8"/>
  <c r="E323" i="8"/>
  <c r="F88" i="8"/>
  <c r="G88" i="8"/>
  <c r="H88" i="8"/>
  <c r="I88" i="8"/>
  <c r="J88" i="8"/>
  <c r="K88" i="8"/>
  <c r="L88" i="8"/>
  <c r="M88" i="8"/>
  <c r="N88" i="8"/>
  <c r="O88" i="8"/>
  <c r="P88" i="8"/>
  <c r="Q88" i="8"/>
  <c r="R88" i="8"/>
  <c r="S88" i="8"/>
  <c r="T88" i="8"/>
  <c r="U88" i="8"/>
  <c r="V88" i="8"/>
  <c r="W88" i="8"/>
  <c r="X88" i="8"/>
  <c r="Y88" i="8"/>
  <c r="Z88" i="8"/>
  <c r="AA88" i="8"/>
  <c r="AB88" i="8"/>
  <c r="AC88" i="8"/>
  <c r="AD88" i="8"/>
  <c r="AE88" i="8"/>
  <c r="AF88" i="8"/>
  <c r="AF323" i="8"/>
  <c r="AG88" i="8"/>
  <c r="AH88" i="8"/>
  <c r="AI88" i="8"/>
  <c r="AJ88" i="8"/>
  <c r="AK88" i="8"/>
  <c r="AL88" i="8"/>
  <c r="AM88" i="8"/>
  <c r="AM323" i="8" s="1"/>
  <c r="AN88" i="8"/>
  <c r="AO88" i="8"/>
  <c r="AP88" i="8"/>
  <c r="AQ88" i="8"/>
  <c r="AR88" i="8"/>
  <c r="AT88" i="8"/>
  <c r="AT323" i="8"/>
  <c r="AU88" i="8"/>
  <c r="AV88" i="8"/>
  <c r="AW88" i="8"/>
  <c r="AX88" i="8"/>
  <c r="AY88" i="8"/>
  <c r="AZ88" i="8"/>
  <c r="AZ323" i="8" s="1"/>
  <c r="BA88" i="8"/>
  <c r="BB88" i="8"/>
  <c r="BC88" i="8"/>
  <c r="D89" i="8"/>
  <c r="D324" i="8" s="1"/>
  <c r="E89" i="8"/>
  <c r="E324" i="8"/>
  <c r="F89" i="8"/>
  <c r="F324" i="8" s="1"/>
  <c r="G89" i="8"/>
  <c r="H89" i="8"/>
  <c r="I89" i="8"/>
  <c r="J89" i="8"/>
  <c r="K89" i="8"/>
  <c r="L89" i="8"/>
  <c r="M89" i="8"/>
  <c r="N89" i="8"/>
  <c r="O89" i="8"/>
  <c r="P89" i="8"/>
  <c r="P324" i="8" s="1"/>
  <c r="Q89" i="8"/>
  <c r="R89" i="8"/>
  <c r="S89" i="8"/>
  <c r="T89" i="8"/>
  <c r="U89" i="8"/>
  <c r="V89" i="8"/>
  <c r="V324" i="8" s="1"/>
  <c r="W89" i="8"/>
  <c r="X89" i="8"/>
  <c r="X324" i="8" s="1"/>
  <c r="Y89" i="8"/>
  <c r="Z89" i="8"/>
  <c r="AA89" i="8"/>
  <c r="AB89" i="8"/>
  <c r="AC89" i="8"/>
  <c r="AC324" i="8"/>
  <c r="AD89" i="8"/>
  <c r="AE89" i="8"/>
  <c r="AF89" i="8"/>
  <c r="AG89" i="8"/>
  <c r="AH89" i="8"/>
  <c r="AI89" i="8"/>
  <c r="AJ89" i="8"/>
  <c r="AK89" i="8"/>
  <c r="AK324" i="8"/>
  <c r="AL89" i="8"/>
  <c r="AM89" i="8"/>
  <c r="AN89" i="8"/>
  <c r="AO89" i="8"/>
  <c r="AP89" i="8"/>
  <c r="AQ89" i="8"/>
  <c r="AQ324" i="8" s="1"/>
  <c r="AR89" i="8"/>
  <c r="AT89" i="8"/>
  <c r="AU89" i="8"/>
  <c r="AV89" i="8"/>
  <c r="AW89" i="8"/>
  <c r="AX89" i="8"/>
  <c r="AX324" i="8" s="1"/>
  <c r="AY89" i="8"/>
  <c r="AZ89" i="8"/>
  <c r="BA89" i="8"/>
  <c r="BB89" i="8"/>
  <c r="BC89" i="8"/>
  <c r="D90" i="8"/>
  <c r="D325" i="8" s="1"/>
  <c r="E90" i="8"/>
  <c r="E325" i="8" s="1"/>
  <c r="F90" i="8"/>
  <c r="F325" i="8"/>
  <c r="G90" i="8"/>
  <c r="H90" i="8"/>
  <c r="I90" i="8"/>
  <c r="J90" i="8"/>
  <c r="K90" i="8"/>
  <c r="L90" i="8"/>
  <c r="M90" i="8"/>
  <c r="M325" i="8" s="1"/>
  <c r="N90" i="8"/>
  <c r="O90" i="8"/>
  <c r="P90" i="8"/>
  <c r="Q90" i="8"/>
  <c r="R90" i="8"/>
  <c r="S90" i="8"/>
  <c r="S325" i="8" s="1"/>
  <c r="T90" i="8"/>
  <c r="U90" i="8"/>
  <c r="V90" i="8"/>
  <c r="V325" i="8"/>
  <c r="W90" i="8"/>
  <c r="X90" i="8"/>
  <c r="Y90" i="8"/>
  <c r="Z90" i="8"/>
  <c r="AA90" i="8"/>
  <c r="AB90" i="8"/>
  <c r="AC90" i="8"/>
  <c r="AD90" i="8"/>
  <c r="AD325" i="8" s="1"/>
  <c r="AE90" i="8"/>
  <c r="AF90" i="8"/>
  <c r="AG90" i="8"/>
  <c r="AH90" i="8"/>
  <c r="AI90" i="8"/>
  <c r="AJ90" i="8"/>
  <c r="AK90" i="8"/>
  <c r="AK325" i="8" s="1"/>
  <c r="AL90" i="8"/>
  <c r="AM90" i="8"/>
  <c r="AN90" i="8"/>
  <c r="AN325" i="8" s="1"/>
  <c r="AO90" i="8"/>
  <c r="AP90" i="8"/>
  <c r="AQ90" i="8"/>
  <c r="AR90" i="8"/>
  <c r="AT90" i="8"/>
  <c r="AU90" i="8"/>
  <c r="AV90" i="8"/>
  <c r="AW90" i="8"/>
  <c r="AX90" i="8"/>
  <c r="AY90" i="8"/>
  <c r="AZ90" i="8"/>
  <c r="BA90" i="8"/>
  <c r="BB90" i="8"/>
  <c r="BC90" i="8"/>
  <c r="D91" i="8"/>
  <c r="D326" i="8"/>
  <c r="E91" i="8"/>
  <c r="E326" i="8" s="1"/>
  <c r="F91" i="8"/>
  <c r="G91" i="8"/>
  <c r="H91" i="8"/>
  <c r="I91" i="8"/>
  <c r="J91" i="8"/>
  <c r="K91" i="8"/>
  <c r="L91" i="8"/>
  <c r="M91" i="8"/>
  <c r="N91" i="8"/>
  <c r="O91" i="8"/>
  <c r="P91" i="8"/>
  <c r="Q91" i="8"/>
  <c r="R91" i="8"/>
  <c r="S91" i="8"/>
  <c r="T91" i="8"/>
  <c r="T326" i="8"/>
  <c r="U91" i="8"/>
  <c r="V91" i="8"/>
  <c r="W91" i="8"/>
  <c r="X91" i="8"/>
  <c r="Y91" i="8"/>
  <c r="Z91" i="8"/>
  <c r="AA91" i="8"/>
  <c r="AA326" i="8" s="1"/>
  <c r="AB91" i="8"/>
  <c r="AC91" i="8"/>
  <c r="AD91" i="8"/>
  <c r="AE91" i="8"/>
  <c r="AF91" i="8"/>
  <c r="AG91" i="8"/>
  <c r="AH91" i="8"/>
  <c r="AI91" i="8"/>
  <c r="AJ91" i="8"/>
  <c r="AK91" i="8"/>
  <c r="AL91" i="8"/>
  <c r="AM91" i="8"/>
  <c r="AN91" i="8"/>
  <c r="AO91" i="8"/>
  <c r="AP91" i="8"/>
  <c r="AQ91" i="8"/>
  <c r="AR91" i="8"/>
  <c r="AT91" i="8"/>
  <c r="AU91" i="8"/>
  <c r="AV91" i="8"/>
  <c r="AW91" i="8"/>
  <c r="AW326" i="8" s="1"/>
  <c r="AX91" i="8"/>
  <c r="AY91" i="8"/>
  <c r="AZ91" i="8"/>
  <c r="BA91" i="8"/>
  <c r="BB91" i="8"/>
  <c r="BC91" i="8"/>
  <c r="D92" i="8"/>
  <c r="D327" i="8" s="1"/>
  <c r="E92" i="8"/>
  <c r="E327" i="8" s="1"/>
  <c r="F92" i="8"/>
  <c r="G92" i="8"/>
  <c r="H92" i="8"/>
  <c r="I92" i="8"/>
  <c r="J92" i="8"/>
  <c r="K92" i="8"/>
  <c r="L92" i="8"/>
  <c r="L327" i="8" s="1"/>
  <c r="M92" i="8"/>
  <c r="N92" i="8"/>
  <c r="O92" i="8"/>
  <c r="P92" i="8"/>
  <c r="Q92" i="8"/>
  <c r="R92" i="8"/>
  <c r="S92" i="8"/>
  <c r="T92" i="8"/>
  <c r="T327" i="8" s="1"/>
  <c r="U92" i="8"/>
  <c r="V92" i="8"/>
  <c r="W92" i="8"/>
  <c r="X92" i="8"/>
  <c r="Y92" i="8"/>
  <c r="Z92" i="8"/>
  <c r="AA92" i="8"/>
  <c r="AB92" i="8"/>
  <c r="AB327" i="8" s="1"/>
  <c r="AC92" i="8"/>
  <c r="AD92" i="8"/>
  <c r="AE92" i="8"/>
  <c r="AF92" i="8"/>
  <c r="AG92" i="8"/>
  <c r="AH92" i="8"/>
  <c r="AI92" i="8"/>
  <c r="AJ92" i="8"/>
  <c r="AJ327" i="8" s="1"/>
  <c r="AK92" i="8"/>
  <c r="AL92" i="8"/>
  <c r="AM92" i="8"/>
  <c r="AN92" i="8"/>
  <c r="AO92" i="8"/>
  <c r="AP92" i="8"/>
  <c r="AQ92" i="8"/>
  <c r="AR92" i="8"/>
  <c r="AR327" i="8" s="1"/>
  <c r="AT92" i="8"/>
  <c r="AU92" i="8"/>
  <c r="AV92" i="8"/>
  <c r="AW92" i="8"/>
  <c r="AX92" i="8"/>
  <c r="AY92" i="8"/>
  <c r="AZ92" i="8"/>
  <c r="BA92" i="8"/>
  <c r="BA327" i="8" s="1"/>
  <c r="BB92" i="8"/>
  <c r="BC92" i="8"/>
  <c r="D93" i="8"/>
  <c r="D328" i="8"/>
  <c r="E93" i="8"/>
  <c r="E328" i="8"/>
  <c r="F93" i="8"/>
  <c r="G93" i="8"/>
  <c r="H93" i="8"/>
  <c r="I93" i="8"/>
  <c r="J93" i="8"/>
  <c r="K93" i="8"/>
  <c r="L93" i="8"/>
  <c r="M93" i="8"/>
  <c r="N93" i="8"/>
  <c r="O93" i="8"/>
  <c r="P93" i="8"/>
  <c r="Q93" i="8"/>
  <c r="Q328" i="8" s="1"/>
  <c r="R93" i="8"/>
  <c r="S93" i="8"/>
  <c r="T93" i="8"/>
  <c r="U93" i="8"/>
  <c r="V93" i="8"/>
  <c r="V328" i="8"/>
  <c r="W93" i="8"/>
  <c r="X93" i="8"/>
  <c r="X328" i="8" s="1"/>
  <c r="Y93" i="8"/>
  <c r="Z93" i="8"/>
  <c r="AA93" i="8"/>
  <c r="AB93" i="8"/>
  <c r="AC93" i="8"/>
  <c r="AC328" i="8"/>
  <c r="AD93" i="8"/>
  <c r="AE93" i="8"/>
  <c r="AF93" i="8"/>
  <c r="AG93" i="8"/>
  <c r="AH93" i="8"/>
  <c r="AI93" i="8"/>
  <c r="AJ93" i="8"/>
  <c r="AJ328" i="8"/>
  <c r="AK93" i="8"/>
  <c r="AL93" i="8"/>
  <c r="AM93" i="8"/>
  <c r="AN93" i="8"/>
  <c r="AO93" i="8"/>
  <c r="AP93" i="8"/>
  <c r="AP328" i="8" s="1"/>
  <c r="AQ93" i="8"/>
  <c r="AQ328" i="8" s="1"/>
  <c r="AR93" i="8"/>
  <c r="AT93" i="8"/>
  <c r="AU93" i="8"/>
  <c r="AV93" i="8"/>
  <c r="AW93" i="8"/>
  <c r="AX93" i="8"/>
  <c r="AX328" i="8" s="1"/>
  <c r="AY93" i="8"/>
  <c r="AZ93" i="8"/>
  <c r="BA93" i="8"/>
  <c r="BB93" i="8"/>
  <c r="BC93" i="8"/>
  <c r="D94" i="8"/>
  <c r="D329" i="8" s="1"/>
  <c r="E94" i="8"/>
  <c r="E329" i="8" s="1"/>
  <c r="F94" i="8"/>
  <c r="G94" i="8"/>
  <c r="H94" i="8"/>
  <c r="I94" i="8"/>
  <c r="J94" i="8"/>
  <c r="K94" i="8"/>
  <c r="L94" i="8"/>
  <c r="M94" i="8"/>
  <c r="O94" i="8"/>
  <c r="P94" i="8"/>
  <c r="Q94" i="8"/>
  <c r="R94" i="8"/>
  <c r="S94" i="8"/>
  <c r="T94" i="8"/>
  <c r="U94" i="8"/>
  <c r="V94" i="8"/>
  <c r="W94" i="8"/>
  <c r="X94" i="8"/>
  <c r="Y94" i="8"/>
  <c r="Y329" i="8" s="1"/>
  <c r="Z94" i="8"/>
  <c r="AA94" i="8"/>
  <c r="AB94" i="8"/>
  <c r="AC94" i="8"/>
  <c r="AD94" i="8"/>
  <c r="AE94" i="8"/>
  <c r="AF94" i="8"/>
  <c r="AG94" i="8"/>
  <c r="AH94" i="8"/>
  <c r="AI94" i="8"/>
  <c r="AJ94" i="8"/>
  <c r="AK94" i="8"/>
  <c r="AK329" i="8" s="1"/>
  <c r="AL94" i="8"/>
  <c r="AM94" i="8"/>
  <c r="AN94" i="8"/>
  <c r="AO94" i="8"/>
  <c r="AP94" i="8"/>
  <c r="AQ94" i="8"/>
  <c r="AT94" i="8"/>
  <c r="AW94" i="8"/>
  <c r="AX94" i="8"/>
  <c r="AY94" i="8"/>
  <c r="AZ94" i="8"/>
  <c r="BA94" i="8"/>
  <c r="BB94" i="8"/>
  <c r="BC94" i="8"/>
  <c r="D95" i="8"/>
  <c r="D330" i="8" s="1"/>
  <c r="E95" i="8"/>
  <c r="E330" i="8" s="1"/>
  <c r="H95" i="8"/>
  <c r="I95" i="8"/>
  <c r="J95" i="8"/>
  <c r="J330" i="8" s="1"/>
  <c r="K95" i="8"/>
  <c r="L95" i="8"/>
  <c r="M95" i="8"/>
  <c r="M330" i="8"/>
  <c r="O95" i="8"/>
  <c r="P95" i="8"/>
  <c r="Q95" i="8"/>
  <c r="R95" i="8"/>
  <c r="S95" i="8"/>
  <c r="S330" i="8"/>
  <c r="T95" i="8"/>
  <c r="U95" i="8"/>
  <c r="V95" i="8"/>
  <c r="W95" i="8"/>
  <c r="X95" i="8"/>
  <c r="X330" i="8"/>
  <c r="Y95" i="8"/>
  <c r="Y330" i="8"/>
  <c r="Z95" i="8"/>
  <c r="AA95" i="8"/>
  <c r="AB95" i="8"/>
  <c r="AC95" i="8"/>
  <c r="AC330" i="8"/>
  <c r="AD95" i="8"/>
  <c r="AE95" i="8"/>
  <c r="AF95" i="8"/>
  <c r="AG95" i="8"/>
  <c r="AH95" i="8"/>
  <c r="AI95" i="8"/>
  <c r="AJ95" i="8"/>
  <c r="AK95" i="8"/>
  <c r="AL95" i="8"/>
  <c r="AL330" i="8" s="1"/>
  <c r="AM95" i="8"/>
  <c r="AM330" i="8"/>
  <c r="AN95" i="8"/>
  <c r="AO95" i="8"/>
  <c r="AO330" i="8"/>
  <c r="AP95" i="8"/>
  <c r="AQ95" i="8"/>
  <c r="AU95" i="8"/>
  <c r="AU330" i="8" s="1"/>
  <c r="AV95" i="8"/>
  <c r="AX95" i="8"/>
  <c r="AX330" i="8"/>
  <c r="AY95" i="8"/>
  <c r="AZ95" i="8"/>
  <c r="BA95" i="8"/>
  <c r="BB95" i="8"/>
  <c r="BC95" i="8"/>
  <c r="D96" i="8"/>
  <c r="D331" i="8"/>
  <c r="E96" i="8"/>
  <c r="E331" i="8"/>
  <c r="G96" i="8"/>
  <c r="G331" i="8" s="1"/>
  <c r="H96" i="8"/>
  <c r="I96" i="8"/>
  <c r="J96" i="8"/>
  <c r="K96" i="8"/>
  <c r="L96" i="8"/>
  <c r="M96" i="8"/>
  <c r="N96" i="8"/>
  <c r="O96" i="8"/>
  <c r="P96" i="8"/>
  <c r="Q96" i="8"/>
  <c r="Q331" i="8"/>
  <c r="R96" i="8"/>
  <c r="S96" i="8"/>
  <c r="T96" i="8"/>
  <c r="U96" i="8"/>
  <c r="V96" i="8"/>
  <c r="W96" i="8"/>
  <c r="X96" i="8"/>
  <c r="X331" i="8"/>
  <c r="Y96" i="8"/>
  <c r="Z96" i="8"/>
  <c r="AA96" i="8"/>
  <c r="AA331" i="8" s="1"/>
  <c r="AB96" i="8"/>
  <c r="AC96" i="8"/>
  <c r="AC331" i="8"/>
  <c r="AD96" i="8"/>
  <c r="AE96" i="8"/>
  <c r="AF96" i="8"/>
  <c r="AF331" i="8"/>
  <c r="AG96" i="8"/>
  <c r="AH96" i="8"/>
  <c r="AI96" i="8"/>
  <c r="AI331" i="8" s="1"/>
  <c r="AJ96" i="8"/>
  <c r="AK96" i="8"/>
  <c r="AL96" i="8"/>
  <c r="AM96" i="8"/>
  <c r="AN96" i="8"/>
  <c r="AO96" i="8"/>
  <c r="AP96" i="8"/>
  <c r="AQ96" i="8"/>
  <c r="AQ331" i="8" s="1"/>
  <c r="AT96" i="8"/>
  <c r="AT331" i="8"/>
  <c r="AV96" i="8"/>
  <c r="AV331" i="8" s="1"/>
  <c r="AW96" i="8"/>
  <c r="AY96" i="8"/>
  <c r="AZ96" i="8"/>
  <c r="BA96" i="8"/>
  <c r="BA331" i="8"/>
  <c r="BB96" i="8"/>
  <c r="BB331" i="8"/>
  <c r="BC96" i="8"/>
  <c r="D97" i="8"/>
  <c r="D332" i="8" s="1"/>
  <c r="E97" i="8"/>
  <c r="E332" i="8"/>
  <c r="G97" i="8"/>
  <c r="H97" i="8"/>
  <c r="H332" i="8" s="1"/>
  <c r="I97" i="8"/>
  <c r="I332" i="8"/>
  <c r="J97" i="8"/>
  <c r="K97" i="8"/>
  <c r="L97" i="8"/>
  <c r="M97" i="8"/>
  <c r="M332" i="8"/>
  <c r="N97" i="8"/>
  <c r="N332" i="8"/>
  <c r="O97" i="8"/>
  <c r="P97" i="8"/>
  <c r="Q97" i="8"/>
  <c r="R97" i="8"/>
  <c r="R332" i="8"/>
  <c r="S97" i="8"/>
  <c r="T97" i="8"/>
  <c r="T332" i="8" s="1"/>
  <c r="U97" i="8"/>
  <c r="V97" i="8"/>
  <c r="W97" i="8"/>
  <c r="X97" i="8"/>
  <c r="Y97" i="8"/>
  <c r="Y332" i="8"/>
  <c r="Z97" i="8"/>
  <c r="AA97" i="8"/>
  <c r="AB97" i="8"/>
  <c r="AB332" i="8" s="1"/>
  <c r="AC97" i="8"/>
  <c r="AD97" i="8"/>
  <c r="AE97" i="8"/>
  <c r="AF97" i="8"/>
  <c r="AG97" i="8"/>
  <c r="AG332" i="8"/>
  <c r="AH97" i="8"/>
  <c r="AI97" i="8"/>
  <c r="AJ97" i="8"/>
  <c r="AJ332" i="8" s="1"/>
  <c r="AK97" i="8"/>
  <c r="AL97" i="8"/>
  <c r="AL332" i="8"/>
  <c r="AM97" i="8"/>
  <c r="AN97" i="8"/>
  <c r="AO97" i="8"/>
  <c r="AP97" i="8"/>
  <c r="AQ97" i="8"/>
  <c r="AT97" i="8"/>
  <c r="AT332" i="8"/>
  <c r="AV97" i="8"/>
  <c r="AW97" i="8"/>
  <c r="AX97" i="8"/>
  <c r="AZ97" i="8"/>
  <c r="BA97" i="8"/>
  <c r="BB97" i="8"/>
  <c r="BB332" i="8"/>
  <c r="BC97" i="8"/>
  <c r="D98" i="8"/>
  <c r="D333" i="8"/>
  <c r="E98" i="8"/>
  <c r="E333" i="8" s="1"/>
  <c r="F98" i="8"/>
  <c r="G98" i="8"/>
  <c r="H98" i="8"/>
  <c r="I98" i="8"/>
  <c r="I333" i="8" s="1"/>
  <c r="J98" i="8"/>
  <c r="K98" i="8"/>
  <c r="L98" i="8"/>
  <c r="M98" i="8"/>
  <c r="N98" i="8"/>
  <c r="O98" i="8"/>
  <c r="P98" i="8"/>
  <c r="Q98" i="8"/>
  <c r="Q333" i="8" s="1"/>
  <c r="R98" i="8"/>
  <c r="S98" i="8"/>
  <c r="T98" i="8"/>
  <c r="U98" i="8"/>
  <c r="V98" i="8"/>
  <c r="W98" i="8"/>
  <c r="X98" i="8"/>
  <c r="Y98" i="8"/>
  <c r="Y333" i="8" s="1"/>
  <c r="Z98" i="8"/>
  <c r="AA98" i="8"/>
  <c r="AB98" i="8"/>
  <c r="AC98" i="8"/>
  <c r="AD98" i="8"/>
  <c r="AE98" i="8"/>
  <c r="AF98" i="8"/>
  <c r="AG98" i="8"/>
  <c r="AG333" i="8" s="1"/>
  <c r="AH98" i="8"/>
  <c r="AI98" i="8"/>
  <c r="AJ98" i="8"/>
  <c r="AK98" i="8"/>
  <c r="AL98" i="8"/>
  <c r="AM98" i="8"/>
  <c r="AN98" i="8"/>
  <c r="AO98" i="8"/>
  <c r="AO333" i="8" s="1"/>
  <c r="AP98" i="8"/>
  <c r="AQ98" i="8"/>
  <c r="AT98" i="8"/>
  <c r="AU98" i="8"/>
  <c r="AV98" i="8"/>
  <c r="AW98" i="8"/>
  <c r="AX98" i="8"/>
  <c r="AX333" i="8" s="1"/>
  <c r="AY98" i="8"/>
  <c r="BA98" i="8"/>
  <c r="BB98" i="8"/>
  <c r="BB333" i="8" s="1"/>
  <c r="BC98" i="8"/>
  <c r="D99" i="8"/>
  <c r="D334" i="8"/>
  <c r="E99" i="8"/>
  <c r="E334" i="8"/>
  <c r="G99" i="8"/>
  <c r="H99" i="8"/>
  <c r="H334" i="8"/>
  <c r="I99" i="8"/>
  <c r="J99" i="8"/>
  <c r="K99" i="8"/>
  <c r="K334" i="8"/>
  <c r="L99" i="8"/>
  <c r="M99" i="8"/>
  <c r="M334" i="8"/>
  <c r="N99" i="8"/>
  <c r="O99" i="8"/>
  <c r="P99" i="8"/>
  <c r="P334" i="8"/>
  <c r="Q99" i="8"/>
  <c r="Q334" i="8"/>
  <c r="R99" i="8"/>
  <c r="R334" i="8" s="1"/>
  <c r="S99" i="8"/>
  <c r="T99" i="8"/>
  <c r="T334" i="8"/>
  <c r="U99" i="8"/>
  <c r="V99" i="8"/>
  <c r="V334" i="8" s="1"/>
  <c r="W99" i="8"/>
  <c r="X99" i="8"/>
  <c r="X334" i="8"/>
  <c r="Y99" i="8"/>
  <c r="Z99" i="8"/>
  <c r="Z334" i="8" s="1"/>
  <c r="AA99" i="8"/>
  <c r="AA334" i="8"/>
  <c r="AB99" i="8"/>
  <c r="AC99" i="8"/>
  <c r="AC334" i="8"/>
  <c r="AD99" i="8"/>
  <c r="AE99" i="8"/>
  <c r="AE334" i="8"/>
  <c r="AF99" i="8"/>
  <c r="AG99" i="8"/>
  <c r="AH99" i="8"/>
  <c r="AH334" i="8" s="1"/>
  <c r="AI99" i="8"/>
  <c r="AI334" i="8"/>
  <c r="AJ99" i="8"/>
  <c r="AK99" i="8"/>
  <c r="AL99" i="8"/>
  <c r="AM99" i="8"/>
  <c r="AM334" i="8"/>
  <c r="AN99" i="8"/>
  <c r="AN334" i="8"/>
  <c r="AO99" i="8"/>
  <c r="AP99" i="8"/>
  <c r="AQ99" i="8"/>
  <c r="AU99" i="8"/>
  <c r="AU334" i="8" s="1"/>
  <c r="AV99" i="8"/>
  <c r="AV334" i="8"/>
  <c r="AW99" i="8"/>
  <c r="AX99" i="8"/>
  <c r="AY99" i="8"/>
  <c r="AZ99" i="8"/>
  <c r="AZ334" i="8"/>
  <c r="BB99" i="8"/>
  <c r="BB334" i="8"/>
  <c r="BC99" i="8"/>
  <c r="D100" i="8"/>
  <c r="D335" i="8"/>
  <c r="E100" i="8"/>
  <c r="E335" i="8"/>
  <c r="G100" i="8"/>
  <c r="G335" i="8" s="1"/>
  <c r="H100" i="8"/>
  <c r="I100" i="8"/>
  <c r="J100" i="8"/>
  <c r="K100" i="8"/>
  <c r="K335" i="8" s="1"/>
  <c r="L100" i="8"/>
  <c r="M100" i="8"/>
  <c r="N100" i="8"/>
  <c r="O100" i="8"/>
  <c r="O335" i="8" s="1"/>
  <c r="P100" i="8"/>
  <c r="Q100" i="8"/>
  <c r="Q335" i="8"/>
  <c r="R100" i="8"/>
  <c r="S100" i="8"/>
  <c r="T100" i="8"/>
  <c r="U100" i="8"/>
  <c r="U335" i="8"/>
  <c r="V100" i="8"/>
  <c r="W100" i="8"/>
  <c r="W335" i="8" s="1"/>
  <c r="X100" i="8"/>
  <c r="Y100" i="8"/>
  <c r="Z100" i="8"/>
  <c r="AA100" i="8"/>
  <c r="AB100" i="8"/>
  <c r="AC100" i="8"/>
  <c r="AC335" i="8"/>
  <c r="AD100" i="8"/>
  <c r="AE100" i="8"/>
  <c r="AE335" i="8" s="1"/>
  <c r="AF100" i="8"/>
  <c r="AG100" i="8"/>
  <c r="AH100" i="8"/>
  <c r="AI100" i="8"/>
  <c r="AJ100" i="8"/>
  <c r="AK100" i="8"/>
  <c r="AK335" i="8"/>
  <c r="AL100" i="8"/>
  <c r="AM100" i="8"/>
  <c r="AN100" i="8"/>
  <c r="AO100" i="8"/>
  <c r="AO335" i="8"/>
  <c r="AP100" i="8"/>
  <c r="AQ100" i="8"/>
  <c r="AQ335" i="8" s="1"/>
  <c r="AU100" i="8"/>
  <c r="AV100" i="8"/>
  <c r="AV335" i="8" s="1"/>
  <c r="AW100" i="8"/>
  <c r="AX100" i="8"/>
  <c r="AX335" i="8"/>
  <c r="AY100" i="8"/>
  <c r="AZ100" i="8"/>
  <c r="AZ335" i="8" s="1"/>
  <c r="BA100" i="8"/>
  <c r="BC100" i="8"/>
  <c r="D101" i="8"/>
  <c r="D336" i="8" s="1"/>
  <c r="E101" i="8"/>
  <c r="E336" i="8"/>
  <c r="G101" i="8"/>
  <c r="H101" i="8"/>
  <c r="H336" i="8" s="1"/>
  <c r="I101" i="8"/>
  <c r="I336" i="8"/>
  <c r="J101" i="8"/>
  <c r="J336" i="8"/>
  <c r="K101" i="8"/>
  <c r="L101" i="8"/>
  <c r="M101" i="8"/>
  <c r="M336" i="8"/>
  <c r="N101" i="8"/>
  <c r="N336" i="8"/>
  <c r="O101" i="8"/>
  <c r="P101" i="8"/>
  <c r="P336" i="8" s="1"/>
  <c r="Q101" i="8"/>
  <c r="R101" i="8"/>
  <c r="R336" i="8"/>
  <c r="S101" i="8"/>
  <c r="T101" i="8"/>
  <c r="T336" i="8" s="1"/>
  <c r="U101" i="8"/>
  <c r="U336" i="8"/>
  <c r="V101" i="8"/>
  <c r="W101" i="8"/>
  <c r="X101" i="8"/>
  <c r="Y101" i="8"/>
  <c r="Y336" i="8"/>
  <c r="Z101" i="8"/>
  <c r="Z336" i="8"/>
  <c r="AA101" i="8"/>
  <c r="AB101" i="8"/>
  <c r="AC101" i="8"/>
  <c r="AD101" i="8"/>
  <c r="AD336" i="8"/>
  <c r="AE101" i="8"/>
  <c r="AF101" i="8"/>
  <c r="AF336" i="8" s="1"/>
  <c r="AG101" i="8"/>
  <c r="AH101" i="8"/>
  <c r="AI101" i="8"/>
  <c r="AJ101" i="8"/>
  <c r="AJ336" i="8" s="1"/>
  <c r="AK101" i="8"/>
  <c r="AK336" i="8"/>
  <c r="AL101" i="8"/>
  <c r="AM101" i="8"/>
  <c r="AN101" i="8"/>
  <c r="AN336" i="8" s="1"/>
  <c r="AO101" i="8"/>
  <c r="AP101" i="8"/>
  <c r="AP336" i="8"/>
  <c r="AQ101" i="8"/>
  <c r="AR101" i="8"/>
  <c r="AT101" i="8"/>
  <c r="AT336" i="8" s="1"/>
  <c r="AU101" i="8"/>
  <c r="AV101" i="8"/>
  <c r="AW101" i="8"/>
  <c r="AW336" i="8" s="1"/>
  <c r="AX101" i="8"/>
  <c r="AY101" i="8"/>
  <c r="AZ101" i="8"/>
  <c r="BA101" i="8"/>
  <c r="BA336" i="8" s="1"/>
  <c r="BB101" i="8"/>
  <c r="D102" i="8"/>
  <c r="D337" i="8"/>
  <c r="G102" i="8"/>
  <c r="G337" i="8" s="1"/>
  <c r="H102" i="8"/>
  <c r="H337" i="8"/>
  <c r="I102" i="8"/>
  <c r="I337" i="8"/>
  <c r="J102" i="8"/>
  <c r="K102" i="8"/>
  <c r="L102" i="8"/>
  <c r="M102" i="8"/>
  <c r="M337" i="8"/>
  <c r="N102" i="8"/>
  <c r="N337" i="8"/>
  <c r="O102" i="8"/>
  <c r="P102" i="8"/>
  <c r="P337" i="8"/>
  <c r="Q102" i="8"/>
  <c r="Q337" i="8"/>
  <c r="R102" i="8"/>
  <c r="R337" i="8"/>
  <c r="S102" i="8"/>
  <c r="S337" i="8" s="1"/>
  <c r="T102" i="8"/>
  <c r="U102" i="8"/>
  <c r="U337" i="8"/>
  <c r="V102" i="8"/>
  <c r="V337" i="8"/>
  <c r="W102" i="8"/>
  <c r="W337" i="8" s="1"/>
  <c r="X102" i="8"/>
  <c r="X337" i="8"/>
  <c r="Y102" i="8"/>
  <c r="Z102" i="8"/>
  <c r="AA102" i="8"/>
  <c r="AA337" i="8" s="1"/>
  <c r="AB102" i="8"/>
  <c r="AB337" i="8"/>
  <c r="AC102" i="8"/>
  <c r="AD102" i="8"/>
  <c r="AE102" i="8"/>
  <c r="AF102" i="8"/>
  <c r="AF337" i="8"/>
  <c r="AG102" i="8"/>
  <c r="AG337" i="8"/>
  <c r="AH102" i="8"/>
  <c r="AH337" i="8"/>
  <c r="AI102" i="8"/>
  <c r="AJ102" i="8"/>
  <c r="AK102" i="8"/>
  <c r="AK337" i="8"/>
  <c r="AL102" i="8"/>
  <c r="AM102" i="8"/>
  <c r="AM337" i="8" s="1"/>
  <c r="AN102" i="8"/>
  <c r="AN337" i="8"/>
  <c r="AO102" i="8"/>
  <c r="AP102" i="8"/>
  <c r="AP337" i="8"/>
  <c r="AQ102" i="8"/>
  <c r="AR102" i="8"/>
  <c r="AR337" i="8"/>
  <c r="AT102" i="8"/>
  <c r="AT337" i="8"/>
  <c r="AU102" i="8"/>
  <c r="AV102" i="8"/>
  <c r="AV337" i="8" s="1"/>
  <c r="AW102" i="8"/>
  <c r="AW337" i="8"/>
  <c r="AX102" i="8"/>
  <c r="AX337" i="8"/>
  <c r="AY102" i="8"/>
  <c r="AZ102" i="8"/>
  <c r="BA102" i="8"/>
  <c r="BB102" i="8"/>
  <c r="BB337" i="8"/>
  <c r="BC102" i="8"/>
  <c r="BC337" i="8"/>
  <c r="D103" i="8"/>
  <c r="D338" i="8" s="1"/>
  <c r="E103" i="8"/>
  <c r="E338" i="8"/>
  <c r="F103" i="8"/>
  <c r="F338" i="8"/>
  <c r="G103" i="8"/>
  <c r="H103" i="8"/>
  <c r="I103" i="8"/>
  <c r="I338" i="8"/>
  <c r="J103" i="8"/>
  <c r="K103" i="8"/>
  <c r="L103" i="8"/>
  <c r="M103" i="8"/>
  <c r="M338" i="8"/>
  <c r="N103" i="8"/>
  <c r="N338" i="8"/>
  <c r="O103" i="8"/>
  <c r="P103" i="8"/>
  <c r="Q103" i="8"/>
  <c r="Q338" i="8"/>
  <c r="R103" i="8"/>
  <c r="R338" i="8"/>
  <c r="S103" i="8"/>
  <c r="T103" i="8"/>
  <c r="U103" i="8"/>
  <c r="V103" i="8"/>
  <c r="V338" i="8"/>
  <c r="W103" i="8"/>
  <c r="X103" i="8"/>
  <c r="Y103" i="8"/>
  <c r="Y338" i="8"/>
  <c r="Z103" i="8"/>
  <c r="AA103" i="8"/>
  <c r="AB103" i="8"/>
  <c r="AC103" i="8"/>
  <c r="AC338" i="8"/>
  <c r="AD103" i="8"/>
  <c r="AD338" i="8"/>
  <c r="AE103" i="8"/>
  <c r="AF103" i="8"/>
  <c r="AG103" i="8"/>
  <c r="AG338" i="8"/>
  <c r="AH103" i="8"/>
  <c r="AH338" i="8"/>
  <c r="AI103" i="8"/>
  <c r="AJ103" i="8"/>
  <c r="AK103" i="8"/>
  <c r="AL103" i="8"/>
  <c r="AL338" i="8"/>
  <c r="AM103" i="8"/>
  <c r="AN103" i="8"/>
  <c r="AO103" i="8"/>
  <c r="AO338" i="8"/>
  <c r="AP103" i="8"/>
  <c r="AQ103" i="8"/>
  <c r="AR103" i="8"/>
  <c r="AT103" i="8"/>
  <c r="AT338" i="8"/>
  <c r="AU103" i="8"/>
  <c r="AU338" i="8"/>
  <c r="AV103" i="8"/>
  <c r="AW103" i="8"/>
  <c r="AX103" i="8"/>
  <c r="AX338" i="8"/>
  <c r="AY103" i="8"/>
  <c r="AY338" i="8"/>
  <c r="AZ103" i="8"/>
  <c r="BA103" i="8"/>
  <c r="BB103" i="8"/>
  <c r="BC103" i="8"/>
  <c r="BC338" i="8"/>
  <c r="D104" i="8"/>
  <c r="D339" i="8"/>
  <c r="E104" i="8"/>
  <c r="E339" i="8" s="1"/>
  <c r="F339" i="8" s="1"/>
  <c r="F104" i="8"/>
  <c r="G104" i="8"/>
  <c r="H104" i="8"/>
  <c r="I104" i="8"/>
  <c r="J104" i="8"/>
  <c r="J339" i="8"/>
  <c r="K104" i="8"/>
  <c r="L104" i="8"/>
  <c r="M104" i="8"/>
  <c r="N104" i="8"/>
  <c r="O104" i="8"/>
  <c r="O339" i="8"/>
  <c r="P104" i="8"/>
  <c r="Q104" i="8"/>
  <c r="R104" i="8"/>
  <c r="R339" i="8"/>
  <c r="S104" i="8"/>
  <c r="T104" i="8"/>
  <c r="U104" i="8"/>
  <c r="V104" i="8"/>
  <c r="W104" i="8"/>
  <c r="W339" i="8"/>
  <c r="X104" i="8"/>
  <c r="Y104" i="8"/>
  <c r="Z104" i="8"/>
  <c r="AA104" i="8"/>
  <c r="AB104" i="8"/>
  <c r="AC104" i="8"/>
  <c r="AD104" i="8"/>
  <c r="AD339" i="8"/>
  <c r="AE104" i="8"/>
  <c r="AF104" i="8"/>
  <c r="AG104" i="8"/>
  <c r="AH104" i="8"/>
  <c r="AH339" i="8"/>
  <c r="AI104" i="8"/>
  <c r="AI339" i="8"/>
  <c r="AJ104" i="8"/>
  <c r="AK104" i="8"/>
  <c r="AL104" i="8"/>
  <c r="AM104" i="8"/>
  <c r="AN104" i="8"/>
  <c r="AO104" i="8"/>
  <c r="AP104" i="8"/>
  <c r="AP339" i="8"/>
  <c r="AQ104" i="8"/>
  <c r="AR104" i="8"/>
  <c r="AT104" i="8"/>
  <c r="AU104" i="8"/>
  <c r="AU339" i="8"/>
  <c r="AV104" i="8"/>
  <c r="AV339" i="8"/>
  <c r="AW104" i="8"/>
  <c r="AX104" i="8"/>
  <c r="AY104" i="8"/>
  <c r="AZ104" i="8"/>
  <c r="AZ339" i="8"/>
  <c r="BA104" i="8"/>
  <c r="BB104" i="8"/>
  <c r="BC104" i="8"/>
  <c r="D105" i="8"/>
  <c r="D340" i="8"/>
  <c r="E105" i="8"/>
  <c r="E340" i="8"/>
  <c r="F105" i="8"/>
  <c r="G105" i="8"/>
  <c r="G340" i="8"/>
  <c r="H105" i="8"/>
  <c r="I105" i="8"/>
  <c r="J105" i="8"/>
  <c r="K105" i="8"/>
  <c r="L105" i="8"/>
  <c r="L340" i="8"/>
  <c r="M105" i="8"/>
  <c r="M340" i="8"/>
  <c r="N105" i="8"/>
  <c r="O105" i="8"/>
  <c r="P105" i="8"/>
  <c r="P340" i="8"/>
  <c r="Q105" i="8"/>
  <c r="R105" i="8"/>
  <c r="S105" i="8"/>
  <c r="T105" i="8"/>
  <c r="T340" i="8"/>
  <c r="U105" i="8"/>
  <c r="V105" i="8"/>
  <c r="W105" i="8"/>
  <c r="W340" i="8"/>
  <c r="X105" i="8"/>
  <c r="X340" i="8"/>
  <c r="Y105" i="8"/>
  <c r="Z105" i="8"/>
  <c r="AA105" i="8"/>
  <c r="AA340" i="8"/>
  <c r="AB105" i="8"/>
  <c r="AB340" i="8"/>
  <c r="AC105" i="8"/>
  <c r="AC340" i="8"/>
  <c r="AD105" i="8"/>
  <c r="AE105" i="8"/>
  <c r="AF105" i="8"/>
  <c r="AF340" i="8"/>
  <c r="AG105" i="8"/>
  <c r="AG340" i="8"/>
  <c r="AH105" i="8"/>
  <c r="AI105" i="8"/>
  <c r="AJ105" i="8"/>
  <c r="AJ340" i="8"/>
  <c r="AK105" i="8"/>
  <c r="AK340" i="8"/>
  <c r="AL105" i="8"/>
  <c r="AM105" i="8"/>
  <c r="AM340" i="8"/>
  <c r="AN105" i="8"/>
  <c r="AO105" i="8"/>
  <c r="AO340" i="8"/>
  <c r="AP105" i="8"/>
  <c r="AQ105" i="8"/>
  <c r="AQ340" i="8"/>
  <c r="AR105" i="8"/>
  <c r="AR340" i="8"/>
  <c r="AT105" i="8"/>
  <c r="AU105" i="8"/>
  <c r="AV105" i="8"/>
  <c r="AV340" i="8"/>
  <c r="AW105" i="8"/>
  <c r="AW340" i="8"/>
  <c r="AX105" i="8"/>
  <c r="AY105" i="8"/>
  <c r="AZ105" i="8"/>
  <c r="AZ340" i="8"/>
  <c r="BA105" i="8"/>
  <c r="BA340" i="8"/>
  <c r="BB105" i="8"/>
  <c r="BB340" i="8"/>
  <c r="BC105" i="8"/>
  <c r="D106" i="8"/>
  <c r="D341" i="8"/>
  <c r="E106" i="8"/>
  <c r="E341" i="8"/>
  <c r="F106" i="8"/>
  <c r="G106" i="8"/>
  <c r="H106" i="8"/>
  <c r="I106" i="8"/>
  <c r="J106" i="8"/>
  <c r="J341" i="8"/>
  <c r="K106" i="8"/>
  <c r="L106" i="8"/>
  <c r="L341" i="8"/>
  <c r="M106" i="8"/>
  <c r="M341" i="8"/>
  <c r="N106" i="8"/>
  <c r="O106" i="8"/>
  <c r="P106" i="8"/>
  <c r="P341" i="8"/>
  <c r="Q106" i="8"/>
  <c r="R106" i="8"/>
  <c r="R341" i="8"/>
  <c r="S106" i="8"/>
  <c r="T106" i="8"/>
  <c r="T341" i="8"/>
  <c r="U106" i="8"/>
  <c r="U341" i="8"/>
  <c r="V106" i="8"/>
  <c r="V341" i="8"/>
  <c r="W106" i="8"/>
  <c r="X106" i="8"/>
  <c r="Y106" i="8"/>
  <c r="Y341" i="8"/>
  <c r="Z106" i="8"/>
  <c r="AA106" i="8"/>
  <c r="AB106" i="8"/>
  <c r="AB341" i="8"/>
  <c r="AC106" i="8"/>
  <c r="AD106" i="8"/>
  <c r="AD341" i="8"/>
  <c r="AE106" i="8"/>
  <c r="AF106" i="8"/>
  <c r="AF341" i="8"/>
  <c r="AG106" i="8"/>
  <c r="AH106" i="8"/>
  <c r="AH341" i="8"/>
  <c r="AI106" i="8"/>
  <c r="AJ106" i="8"/>
  <c r="AJ341" i="8"/>
  <c r="AK106" i="8"/>
  <c r="AK341" i="8"/>
  <c r="AL106" i="8"/>
  <c r="AM106" i="8"/>
  <c r="AN106" i="8"/>
  <c r="AO106" i="8"/>
  <c r="AO341" i="8"/>
  <c r="AP106" i="8"/>
  <c r="AP341" i="8"/>
  <c r="AQ106" i="8"/>
  <c r="AR106" i="8"/>
  <c r="AR341" i="8"/>
  <c r="AT106" i="8"/>
  <c r="AT341" i="8"/>
  <c r="AU106" i="8"/>
  <c r="AU341" i="8"/>
  <c r="AV106" i="8"/>
  <c r="AW106" i="8"/>
  <c r="AX106" i="8"/>
  <c r="AY106" i="8"/>
  <c r="AY341" i="8"/>
  <c r="AZ106" i="8"/>
  <c r="BA106" i="8"/>
  <c r="BA341" i="8"/>
  <c r="BB106" i="8"/>
  <c r="BC106" i="8"/>
  <c r="BC341" i="8"/>
  <c r="D107" i="8"/>
  <c r="D342" i="8" s="1"/>
  <c r="E107" i="8"/>
  <c r="E342" i="8"/>
  <c r="F107" i="8"/>
  <c r="G107" i="8"/>
  <c r="H107" i="8"/>
  <c r="I107" i="8"/>
  <c r="I342" i="8"/>
  <c r="J107" i="8"/>
  <c r="J342" i="8"/>
  <c r="K107" i="8"/>
  <c r="L107" i="8"/>
  <c r="M107" i="8"/>
  <c r="M342" i="8"/>
  <c r="N107" i="8"/>
  <c r="N342" i="8"/>
  <c r="O107" i="8"/>
  <c r="O342" i="8"/>
  <c r="P107" i="8"/>
  <c r="Q107" i="8"/>
  <c r="Q342" i="8"/>
  <c r="R107" i="8"/>
  <c r="R342" i="8"/>
  <c r="S107" i="8"/>
  <c r="S342" i="8"/>
  <c r="T107" i="8"/>
  <c r="U107" i="8"/>
  <c r="V107" i="8"/>
  <c r="V342" i="8"/>
  <c r="W107" i="8"/>
  <c r="W342" i="8"/>
  <c r="X107" i="8"/>
  <c r="Y107" i="8"/>
  <c r="Y342" i="8"/>
  <c r="Z107" i="8"/>
  <c r="AA107" i="8"/>
  <c r="AA342" i="8"/>
  <c r="AB107" i="8"/>
  <c r="AC107" i="8"/>
  <c r="AC342" i="8"/>
  <c r="AD107" i="8"/>
  <c r="AE107" i="8"/>
  <c r="AF107" i="8"/>
  <c r="AG107" i="8"/>
  <c r="AG342" i="8"/>
  <c r="AH107" i="8"/>
  <c r="AH342" i="8"/>
  <c r="AI107" i="8"/>
  <c r="AJ107" i="8"/>
  <c r="AK107" i="8"/>
  <c r="AK342" i="8"/>
  <c r="AL107" i="8"/>
  <c r="AL342" i="8"/>
  <c r="AM107" i="8"/>
  <c r="AN107" i="8"/>
  <c r="AO107" i="8"/>
  <c r="AP107" i="8"/>
  <c r="AP342" i="8"/>
  <c r="AQ107" i="8"/>
  <c r="AQ342" i="8"/>
  <c r="AR107" i="8"/>
  <c r="AT107" i="8"/>
  <c r="AU107" i="8"/>
  <c r="AU342" i="8"/>
  <c r="AV107" i="8"/>
  <c r="AV342" i="8"/>
  <c r="AW107" i="8"/>
  <c r="AX107" i="8"/>
  <c r="AX342" i="8"/>
  <c r="AY107" i="8"/>
  <c r="AZ107" i="8"/>
  <c r="AZ342" i="8"/>
  <c r="BA107" i="8"/>
  <c r="BB107" i="8"/>
  <c r="BB342" i="8"/>
  <c r="BC107" i="8"/>
  <c r="D108" i="8"/>
  <c r="D343" i="8"/>
  <c r="E108" i="8"/>
  <c r="E343" i="8" s="1"/>
  <c r="F343" i="8" s="1"/>
  <c r="F108" i="8"/>
  <c r="G108" i="8"/>
  <c r="G343" i="8"/>
  <c r="H108" i="8"/>
  <c r="I108" i="8"/>
  <c r="J108" i="8"/>
  <c r="J343" i="8"/>
  <c r="K108" i="8"/>
  <c r="K343" i="8"/>
  <c r="L108" i="8"/>
  <c r="L343" i="8"/>
  <c r="M108" i="8"/>
  <c r="N108" i="8"/>
  <c r="N343" i="8"/>
  <c r="O108" i="8"/>
  <c r="P108" i="8"/>
  <c r="P343" i="8"/>
  <c r="Q108" i="8"/>
  <c r="R108" i="8"/>
  <c r="S108" i="8"/>
  <c r="T108" i="8"/>
  <c r="T343" i="8"/>
  <c r="U108" i="8"/>
  <c r="V108" i="8"/>
  <c r="V343" i="8"/>
  <c r="W108" i="8"/>
  <c r="X108" i="8"/>
  <c r="Y108" i="8"/>
  <c r="Z108" i="8"/>
  <c r="Z343" i="8"/>
  <c r="AA108" i="8"/>
  <c r="AB108" i="8"/>
  <c r="AB343" i="8"/>
  <c r="AC108" i="8"/>
  <c r="AD108" i="8"/>
  <c r="AD343" i="8"/>
  <c r="AE108" i="8"/>
  <c r="AE343" i="8"/>
  <c r="AF108" i="8"/>
  <c r="AF343" i="8"/>
  <c r="AG108" i="8"/>
  <c r="AH108" i="8"/>
  <c r="AI108" i="8"/>
  <c r="AI343" i="8"/>
  <c r="AJ108" i="8"/>
  <c r="AK108" i="8"/>
  <c r="AL108" i="8"/>
  <c r="AM108" i="8"/>
  <c r="AN108" i="8"/>
  <c r="AN343" i="8"/>
  <c r="AO108" i="8"/>
  <c r="AP108" i="8"/>
  <c r="AP343" i="8"/>
  <c r="AQ108" i="8"/>
  <c r="AQ343" i="8"/>
  <c r="AR108" i="8"/>
  <c r="AT108" i="8"/>
  <c r="AU108" i="8"/>
  <c r="AU343" i="8"/>
  <c r="AV108" i="8"/>
  <c r="AW108" i="8"/>
  <c r="AW343" i="8"/>
  <c r="AX108" i="8"/>
  <c r="AY108" i="8"/>
  <c r="AZ108" i="8"/>
  <c r="AZ343" i="8"/>
  <c r="BA108" i="8"/>
  <c r="BA343" i="8"/>
  <c r="BB108" i="8"/>
  <c r="BC108" i="8"/>
  <c r="D109" i="8"/>
  <c r="D344" i="8"/>
  <c r="E109" i="8"/>
  <c r="E344" i="8"/>
  <c r="F109" i="8"/>
  <c r="G109" i="8"/>
  <c r="G344" i="8"/>
  <c r="H109" i="8"/>
  <c r="I109" i="8"/>
  <c r="I344" i="8"/>
  <c r="J109" i="8"/>
  <c r="K109" i="8"/>
  <c r="K344" i="8"/>
  <c r="L109" i="8"/>
  <c r="L344" i="8"/>
  <c r="M109" i="8"/>
  <c r="N109" i="8"/>
  <c r="O109" i="8"/>
  <c r="O344" i="8"/>
  <c r="P109" i="8"/>
  <c r="P344" i="8"/>
  <c r="Q109" i="8"/>
  <c r="R109" i="8"/>
  <c r="S109" i="8"/>
  <c r="S344" i="8"/>
  <c r="T109" i="8"/>
  <c r="T344" i="8"/>
  <c r="U109" i="8"/>
  <c r="U344" i="8"/>
  <c r="V109" i="8"/>
  <c r="W109" i="8"/>
  <c r="W344" i="8"/>
  <c r="X109" i="8"/>
  <c r="X344" i="8"/>
  <c r="Y109" i="8"/>
  <c r="Y344" i="8"/>
  <c r="Z109" i="8"/>
  <c r="AA109" i="8"/>
  <c r="AB109" i="8"/>
  <c r="AB344" i="8"/>
  <c r="AC109" i="8"/>
  <c r="AC344" i="8"/>
  <c r="AD109" i="8"/>
  <c r="AE109" i="8"/>
  <c r="AF109" i="8"/>
  <c r="AF344" i="8"/>
  <c r="AG109" i="8"/>
  <c r="AG344" i="8"/>
  <c r="AH109" i="8"/>
  <c r="AI109" i="8"/>
  <c r="AI344" i="8"/>
  <c r="AJ109" i="8"/>
  <c r="AK109" i="8"/>
  <c r="AK344" i="8"/>
  <c r="AL109" i="8"/>
  <c r="AM109" i="8"/>
  <c r="AM344" i="8"/>
  <c r="AN109" i="8"/>
  <c r="AO109" i="8"/>
  <c r="AO344" i="8"/>
  <c r="AP109" i="8"/>
  <c r="AQ109" i="8"/>
  <c r="AQ344" i="8"/>
  <c r="AR109" i="8"/>
  <c r="AR344" i="8"/>
  <c r="AT109" i="8"/>
  <c r="AU109" i="8"/>
  <c r="AV109" i="8"/>
  <c r="AV344" i="8"/>
  <c r="AW109" i="8"/>
  <c r="AW344" i="8"/>
  <c r="AX109" i="8"/>
  <c r="AY109" i="8"/>
  <c r="AZ109" i="8"/>
  <c r="AZ344" i="8"/>
  <c r="BA109" i="8"/>
  <c r="BA344" i="8"/>
  <c r="BB109" i="8"/>
  <c r="BB344" i="8"/>
  <c r="BC109" i="8"/>
  <c r="D110" i="8"/>
  <c r="D345" i="8"/>
  <c r="E110" i="8"/>
  <c r="E345" i="8"/>
  <c r="J345" i="8" s="1"/>
  <c r="F110" i="8"/>
  <c r="G110" i="8"/>
  <c r="H110" i="8"/>
  <c r="I110" i="8"/>
  <c r="J110" i="8"/>
  <c r="K110" i="8"/>
  <c r="L110" i="8"/>
  <c r="M110" i="8"/>
  <c r="N110" i="8"/>
  <c r="N345" i="8"/>
  <c r="O110" i="8"/>
  <c r="P110" i="8"/>
  <c r="Q110" i="8"/>
  <c r="R110" i="8"/>
  <c r="S110" i="8"/>
  <c r="T110" i="8"/>
  <c r="U110" i="8"/>
  <c r="V110" i="8"/>
  <c r="W110" i="8"/>
  <c r="X110" i="8"/>
  <c r="Y110" i="8"/>
  <c r="Z110" i="8"/>
  <c r="AA110" i="8"/>
  <c r="AB110" i="8"/>
  <c r="AB345" i="8"/>
  <c r="AC110" i="8"/>
  <c r="AD110" i="8"/>
  <c r="AE110" i="8"/>
  <c r="AF110" i="8"/>
  <c r="AG110" i="8"/>
  <c r="AH110" i="8"/>
  <c r="AI110" i="8"/>
  <c r="AJ110" i="8"/>
  <c r="AJ345" i="8"/>
  <c r="AK110" i="8"/>
  <c r="AL110" i="8"/>
  <c r="AM110" i="8"/>
  <c r="AN110" i="8"/>
  <c r="AO110" i="8"/>
  <c r="AP110" i="8"/>
  <c r="AQ110" i="8"/>
  <c r="AR110" i="8"/>
  <c r="AT110" i="8"/>
  <c r="AU110" i="8"/>
  <c r="AU345" i="8"/>
  <c r="AV110" i="8"/>
  <c r="AW110" i="8"/>
  <c r="AW345" i="8"/>
  <c r="AX110" i="8"/>
  <c r="AY110" i="8"/>
  <c r="AZ110" i="8"/>
  <c r="BA110" i="8"/>
  <c r="BB110" i="8"/>
  <c r="BC110" i="8"/>
  <c r="BC345" i="8"/>
  <c r="D111" i="8"/>
  <c r="D346" i="8" s="1"/>
  <c r="E111" i="8"/>
  <c r="E346" i="8" s="1"/>
  <c r="F111" i="8"/>
  <c r="G111" i="8"/>
  <c r="H111" i="8"/>
  <c r="I111" i="8"/>
  <c r="J111" i="8"/>
  <c r="K111" i="8"/>
  <c r="L111" i="8"/>
  <c r="M111" i="8"/>
  <c r="N111" i="8"/>
  <c r="O111" i="8"/>
  <c r="P111" i="8"/>
  <c r="Q111" i="8"/>
  <c r="R111" i="8"/>
  <c r="S111" i="8"/>
  <c r="T111" i="8"/>
  <c r="U111" i="8"/>
  <c r="V111" i="8"/>
  <c r="W111" i="8"/>
  <c r="X111" i="8"/>
  <c r="Y111" i="8"/>
  <c r="Z111" i="8"/>
  <c r="AA111" i="8"/>
  <c r="AB111" i="8"/>
  <c r="AC111" i="8"/>
  <c r="AD111" i="8"/>
  <c r="AE111" i="8"/>
  <c r="AF111" i="8"/>
  <c r="AG111" i="8"/>
  <c r="AH111" i="8"/>
  <c r="AI111" i="8"/>
  <c r="AJ111" i="8"/>
  <c r="AK111" i="8"/>
  <c r="AL111" i="8"/>
  <c r="AM111" i="8"/>
  <c r="AN111" i="8"/>
  <c r="AO111" i="8"/>
  <c r="AP111" i="8"/>
  <c r="AQ111" i="8"/>
  <c r="AR111" i="8"/>
  <c r="AT111" i="8"/>
  <c r="AU111" i="8"/>
  <c r="AV111" i="8"/>
  <c r="AW111" i="8"/>
  <c r="AX111" i="8"/>
  <c r="AY111" i="8"/>
  <c r="AZ111" i="8"/>
  <c r="BA111" i="8"/>
  <c r="BB111" i="8"/>
  <c r="BC111" i="8"/>
  <c r="D112" i="8"/>
  <c r="D347" i="8"/>
  <c r="E112" i="8"/>
  <c r="E347" i="8" s="1"/>
  <c r="F347" i="8" s="1"/>
  <c r="F112" i="8"/>
  <c r="G112" i="8"/>
  <c r="G347" i="8"/>
  <c r="H112" i="8"/>
  <c r="I112" i="8"/>
  <c r="J112" i="8"/>
  <c r="J347" i="8" s="1"/>
  <c r="K112" i="8"/>
  <c r="L112" i="8"/>
  <c r="M112" i="8"/>
  <c r="N112" i="8"/>
  <c r="N347" i="8"/>
  <c r="O112" i="8"/>
  <c r="P112" i="8"/>
  <c r="P347" i="8"/>
  <c r="Q112" i="8"/>
  <c r="R112" i="8"/>
  <c r="R347" i="8" s="1"/>
  <c r="S112" i="8"/>
  <c r="S347" i="8" s="1"/>
  <c r="T112" i="8"/>
  <c r="U112" i="8"/>
  <c r="V112" i="8"/>
  <c r="W112" i="8"/>
  <c r="W347" i="8"/>
  <c r="X112" i="8"/>
  <c r="Y112" i="8"/>
  <c r="Z112" i="8"/>
  <c r="AA112" i="8"/>
  <c r="AA347" i="8" s="1"/>
  <c r="AB112" i="8"/>
  <c r="AC112" i="8"/>
  <c r="AD112" i="8"/>
  <c r="AD347" i="8"/>
  <c r="AE112" i="8"/>
  <c r="AE347" i="8"/>
  <c r="AF112" i="8"/>
  <c r="AF347" i="8"/>
  <c r="AG112" i="8"/>
  <c r="AH112" i="8"/>
  <c r="AI112" i="8"/>
  <c r="AJ112" i="8"/>
  <c r="AJ347" i="8" s="1"/>
  <c r="AK112" i="8"/>
  <c r="AL112" i="8"/>
  <c r="AM112" i="8"/>
  <c r="AM347" i="8"/>
  <c r="AN112" i="8"/>
  <c r="AO112" i="8"/>
  <c r="AP112" i="8"/>
  <c r="AP347" i="8" s="1"/>
  <c r="AQ112" i="8"/>
  <c r="AR112" i="8"/>
  <c r="AT112" i="8"/>
  <c r="AU112" i="8"/>
  <c r="AV112" i="8"/>
  <c r="AW112" i="8"/>
  <c r="AW347" i="8"/>
  <c r="AX112" i="8"/>
  <c r="AY112" i="8"/>
  <c r="AY347" i="8" s="1"/>
  <c r="AZ112" i="8"/>
  <c r="AZ347" i="8" s="1"/>
  <c r="BA112" i="8"/>
  <c r="BB112" i="8"/>
  <c r="BC112" i="8"/>
  <c r="BC347" i="8"/>
  <c r="D113" i="8"/>
  <c r="D348" i="8"/>
  <c r="E113" i="8"/>
  <c r="E348" i="8" s="1"/>
  <c r="F113" i="8"/>
  <c r="G113" i="8"/>
  <c r="H113" i="8"/>
  <c r="I113" i="8"/>
  <c r="J113" i="8"/>
  <c r="K113" i="8"/>
  <c r="L113" i="8"/>
  <c r="M113" i="8"/>
  <c r="N113" i="8"/>
  <c r="O113" i="8"/>
  <c r="P113" i="8"/>
  <c r="Q113" i="8"/>
  <c r="R113" i="8"/>
  <c r="S113" i="8"/>
  <c r="T113" i="8"/>
  <c r="U113" i="8"/>
  <c r="V113" i="8"/>
  <c r="W113" i="8"/>
  <c r="X113" i="8"/>
  <c r="Y113" i="8"/>
  <c r="Z113" i="8"/>
  <c r="AA113" i="8"/>
  <c r="AB113" i="8"/>
  <c r="AC113" i="8"/>
  <c r="AD113" i="8"/>
  <c r="AE113" i="8"/>
  <c r="AF113" i="8"/>
  <c r="AG113" i="8"/>
  <c r="AH113" i="8"/>
  <c r="AI113" i="8"/>
  <c r="AJ113" i="8"/>
  <c r="AK113" i="8"/>
  <c r="AL113" i="8"/>
  <c r="AM113" i="8"/>
  <c r="AN113" i="8"/>
  <c r="AO113" i="8"/>
  <c r="AP113" i="8"/>
  <c r="AQ113" i="8"/>
  <c r="AR113" i="8"/>
  <c r="AT113" i="8"/>
  <c r="AU113" i="8"/>
  <c r="AV113" i="8"/>
  <c r="AW113" i="8"/>
  <c r="AX113" i="8"/>
  <c r="AY113" i="8"/>
  <c r="AZ113" i="8"/>
  <c r="BA113" i="8"/>
  <c r="BB113" i="8"/>
  <c r="BC113" i="8"/>
  <c r="D114" i="8"/>
  <c r="D349" i="8"/>
  <c r="E114" i="8"/>
  <c r="E349" i="8"/>
  <c r="F349" i="8" s="1"/>
  <c r="F114" i="8"/>
  <c r="G114" i="8"/>
  <c r="H114" i="8"/>
  <c r="I114" i="8"/>
  <c r="I349" i="8"/>
  <c r="J114" i="8"/>
  <c r="K114" i="8"/>
  <c r="L114" i="8"/>
  <c r="M114" i="8"/>
  <c r="M349" i="8"/>
  <c r="N114" i="8"/>
  <c r="N349" i="8"/>
  <c r="O114" i="8"/>
  <c r="P114" i="8"/>
  <c r="Q114" i="8"/>
  <c r="Q349" i="8"/>
  <c r="R114" i="8"/>
  <c r="R349" i="8"/>
  <c r="S114" i="8"/>
  <c r="T114" i="8"/>
  <c r="U114" i="8"/>
  <c r="U349" i="8"/>
  <c r="V114" i="8"/>
  <c r="V349" i="8"/>
  <c r="W114" i="8"/>
  <c r="X114" i="8"/>
  <c r="X349" i="8"/>
  <c r="Y114" i="8"/>
  <c r="Z114" i="8"/>
  <c r="Z349" i="8"/>
  <c r="AA114" i="8"/>
  <c r="AB114" i="8"/>
  <c r="AB349" i="8"/>
  <c r="AC114" i="8"/>
  <c r="AD114" i="8"/>
  <c r="AD349" i="8"/>
  <c r="AE114" i="8"/>
  <c r="AF114" i="8"/>
  <c r="AF349" i="8"/>
  <c r="AG114" i="8"/>
  <c r="AG349" i="8"/>
  <c r="AH114" i="8"/>
  <c r="AI114" i="8"/>
  <c r="AJ114" i="8"/>
  <c r="AJ349" i="8"/>
  <c r="AK114" i="8"/>
  <c r="AK349" i="8"/>
  <c r="AL114" i="8"/>
  <c r="AM114" i="8"/>
  <c r="AN114" i="8"/>
  <c r="AN349" i="8"/>
  <c r="AO114" i="8"/>
  <c r="AO349" i="8"/>
  <c r="AP114" i="8"/>
  <c r="AP349" i="8"/>
  <c r="AQ114" i="8"/>
  <c r="AR114" i="8"/>
  <c r="AR349" i="8"/>
  <c r="AT114" i="8"/>
  <c r="AT349" i="8"/>
  <c r="AU114" i="8"/>
  <c r="AU349" i="8"/>
  <c r="AV114" i="8"/>
  <c r="AW114" i="8"/>
  <c r="AX114" i="8"/>
  <c r="AX349" i="8"/>
  <c r="AY114" i="8"/>
  <c r="AY349" i="8"/>
  <c r="AZ114" i="8"/>
  <c r="BA114" i="8"/>
  <c r="BB114" i="8"/>
  <c r="BB349" i="8"/>
  <c r="BC114" i="8"/>
  <c r="BC349" i="8"/>
  <c r="D115" i="8"/>
  <c r="D350" i="8" s="1"/>
  <c r="E115" i="8"/>
  <c r="E350" i="8"/>
  <c r="H350" i="8" s="1"/>
  <c r="F115" i="8"/>
  <c r="G115" i="8"/>
  <c r="G350" i="8"/>
  <c r="H115" i="8"/>
  <c r="I115" i="8"/>
  <c r="I350" i="8"/>
  <c r="J115" i="8"/>
  <c r="K115" i="8"/>
  <c r="K350" i="8"/>
  <c r="L115" i="8"/>
  <c r="M115" i="8"/>
  <c r="M350" i="8"/>
  <c r="N115" i="8"/>
  <c r="N350" i="8"/>
  <c r="O115" i="8"/>
  <c r="P115" i="8"/>
  <c r="Q115" i="8"/>
  <c r="Q350" i="8"/>
  <c r="R115" i="8"/>
  <c r="R350" i="8"/>
  <c r="S115" i="8"/>
  <c r="T115" i="8"/>
  <c r="U115" i="8"/>
  <c r="U350" i="8"/>
  <c r="V115" i="8"/>
  <c r="V350" i="8"/>
  <c r="W115" i="8"/>
  <c r="W350" i="8"/>
  <c r="X115" i="8"/>
  <c r="Y115" i="8"/>
  <c r="Y350" i="8"/>
  <c r="Z115" i="8"/>
  <c r="Z350" i="8"/>
  <c r="AA115" i="8"/>
  <c r="AA350" i="8"/>
  <c r="AB115" i="8"/>
  <c r="AC115" i="8"/>
  <c r="AD115" i="8"/>
  <c r="AD350" i="8"/>
  <c r="AE115" i="8"/>
  <c r="AE350" i="8"/>
  <c r="AF115" i="8"/>
  <c r="AG115" i="8"/>
  <c r="AH115" i="8"/>
  <c r="AH350" i="8"/>
  <c r="AI115" i="8"/>
  <c r="AI350" i="8"/>
  <c r="AJ115" i="8"/>
  <c r="AK115" i="8"/>
  <c r="AK350" i="8"/>
  <c r="AL115" i="8"/>
  <c r="AM115" i="8"/>
  <c r="AM350" i="8"/>
  <c r="AN115" i="8"/>
  <c r="AO115" i="8"/>
  <c r="AO350" i="8"/>
  <c r="AP115" i="8"/>
  <c r="AQ115" i="8"/>
  <c r="AQ350" i="8"/>
  <c r="AR115" i="8"/>
  <c r="AT115" i="8"/>
  <c r="AT350" i="8"/>
  <c r="AU115" i="8"/>
  <c r="AU350" i="8"/>
  <c r="AV115" i="8"/>
  <c r="AW115" i="8"/>
  <c r="AX115" i="8"/>
  <c r="AX350" i="8"/>
  <c r="AY115" i="8"/>
  <c r="AY350" i="8"/>
  <c r="AZ115" i="8"/>
  <c r="BA115" i="8"/>
  <c r="BB115" i="8"/>
  <c r="BB350" i="8"/>
  <c r="BC115" i="8"/>
  <c r="BC350" i="8"/>
  <c r="D116" i="8"/>
  <c r="D351" i="8"/>
  <c r="E116" i="8"/>
  <c r="E351" i="8" s="1"/>
  <c r="F116" i="8"/>
  <c r="G116" i="8"/>
  <c r="H116" i="8"/>
  <c r="I116" i="8"/>
  <c r="J116" i="8"/>
  <c r="K116" i="8"/>
  <c r="L116" i="8"/>
  <c r="M116" i="8"/>
  <c r="N116" i="8"/>
  <c r="O116" i="8"/>
  <c r="P116" i="8"/>
  <c r="Q116" i="8"/>
  <c r="R116" i="8"/>
  <c r="S116" i="8"/>
  <c r="T116" i="8"/>
  <c r="U116" i="8"/>
  <c r="V116" i="8"/>
  <c r="W116" i="8"/>
  <c r="X116" i="8"/>
  <c r="Y116" i="8"/>
  <c r="Z116" i="8"/>
  <c r="AA116" i="8"/>
  <c r="AB116" i="8"/>
  <c r="AC116" i="8"/>
  <c r="AD116" i="8"/>
  <c r="AE116" i="8"/>
  <c r="AF116" i="8"/>
  <c r="AG116" i="8"/>
  <c r="AH116" i="8"/>
  <c r="AI116" i="8"/>
  <c r="AJ116" i="8"/>
  <c r="AK116" i="8"/>
  <c r="AL116" i="8"/>
  <c r="AM116" i="8"/>
  <c r="AN116" i="8"/>
  <c r="AO116" i="8"/>
  <c r="AP116" i="8"/>
  <c r="AQ116" i="8"/>
  <c r="AR116" i="8"/>
  <c r="AT116" i="8"/>
  <c r="AU116" i="8"/>
  <c r="AV116" i="8"/>
  <c r="AW116" i="8"/>
  <c r="AX116" i="8"/>
  <c r="AY116" i="8"/>
  <c r="AZ116" i="8"/>
  <c r="BA116" i="8"/>
  <c r="BB116" i="8"/>
  <c r="BC116" i="8"/>
  <c r="D117" i="8"/>
  <c r="D352" i="8"/>
  <c r="E117" i="8"/>
  <c r="E352" i="8"/>
  <c r="F352" i="8" s="1"/>
  <c r="F117" i="8"/>
  <c r="G117" i="8"/>
  <c r="H117" i="8"/>
  <c r="H352" i="8"/>
  <c r="I117" i="8"/>
  <c r="I352" i="8"/>
  <c r="J117" i="8"/>
  <c r="K117" i="8"/>
  <c r="K352" i="8"/>
  <c r="L117" i="8"/>
  <c r="M117" i="8"/>
  <c r="M352" i="8"/>
  <c r="N117" i="8"/>
  <c r="O117" i="8"/>
  <c r="O352" i="8"/>
  <c r="P117" i="8"/>
  <c r="Q117" i="8"/>
  <c r="Q352" i="8"/>
  <c r="R117" i="8"/>
  <c r="S117" i="8"/>
  <c r="S352" i="8"/>
  <c r="T117" i="8"/>
  <c r="T352" i="8"/>
  <c r="U117" i="8"/>
  <c r="V117" i="8"/>
  <c r="W117" i="8"/>
  <c r="W352" i="8"/>
  <c r="X117" i="8"/>
  <c r="X352" i="8"/>
  <c r="Y117" i="8"/>
  <c r="Z117" i="8"/>
  <c r="AA117" i="8"/>
  <c r="AA352" i="8"/>
  <c r="AB117" i="8"/>
  <c r="AB352" i="8"/>
  <c r="AC117" i="8"/>
  <c r="AC352" i="8"/>
  <c r="AD117" i="8"/>
  <c r="AE117" i="8"/>
  <c r="AE352" i="8"/>
  <c r="AF117" i="8"/>
  <c r="AF352" i="8"/>
  <c r="AG117" i="8"/>
  <c r="AG352" i="8"/>
  <c r="AH117" i="8"/>
  <c r="AI117" i="8"/>
  <c r="AJ117" i="8"/>
  <c r="AJ352" i="8"/>
  <c r="AK117" i="8"/>
  <c r="AK352" i="8"/>
  <c r="AL117" i="8"/>
  <c r="AM117" i="8"/>
  <c r="AN117" i="8"/>
  <c r="AN352" i="8"/>
  <c r="AO117" i="8"/>
  <c r="AO352" i="8"/>
  <c r="AP117" i="8"/>
  <c r="AQ117" i="8"/>
  <c r="AQ352" i="8"/>
  <c r="AR117" i="8"/>
  <c r="AT117" i="8"/>
  <c r="AT352" i="8"/>
  <c r="AU117" i="8"/>
  <c r="AV117" i="8"/>
  <c r="AV352" i="8"/>
  <c r="AW117" i="8"/>
  <c r="AX117" i="8"/>
  <c r="AX352" i="8"/>
  <c r="AY117" i="8"/>
  <c r="AZ117" i="8"/>
  <c r="AZ352" i="8"/>
  <c r="BA117" i="8"/>
  <c r="BA352" i="8"/>
  <c r="BB117" i="8"/>
  <c r="BC117" i="8"/>
  <c r="D118" i="8"/>
  <c r="D353" i="8"/>
  <c r="E118" i="8"/>
  <c r="E353" i="8"/>
  <c r="F353" i="8" s="1"/>
  <c r="F118" i="8"/>
  <c r="G118" i="8"/>
  <c r="H118" i="8"/>
  <c r="H353" i="8"/>
  <c r="I118" i="8"/>
  <c r="I353" i="8"/>
  <c r="J118" i="8"/>
  <c r="K118" i="8"/>
  <c r="L118" i="8"/>
  <c r="M118" i="8"/>
  <c r="M353" i="8"/>
  <c r="N118" i="8"/>
  <c r="O118" i="8"/>
  <c r="P118" i="8"/>
  <c r="P353" i="8"/>
  <c r="Q118" i="8"/>
  <c r="R118" i="8"/>
  <c r="R353" i="8"/>
  <c r="S118" i="8"/>
  <c r="T118" i="8"/>
  <c r="T353" i="8"/>
  <c r="U118" i="8"/>
  <c r="U353" i="8"/>
  <c r="V118" i="8"/>
  <c r="W118" i="8"/>
  <c r="X118" i="8"/>
  <c r="X353" i="8"/>
  <c r="Y118" i="8"/>
  <c r="Y353" i="8"/>
  <c r="Z118" i="8"/>
  <c r="AA118" i="8"/>
  <c r="AB118" i="8"/>
  <c r="AB353" i="8"/>
  <c r="AC118" i="8"/>
  <c r="AC353" i="8"/>
  <c r="AD118" i="8"/>
  <c r="AD353" i="8"/>
  <c r="AE118" i="8"/>
  <c r="AF118" i="8"/>
  <c r="AF353" i="8"/>
  <c r="AG118" i="8"/>
  <c r="AG353" i="8"/>
  <c r="AH118" i="8"/>
  <c r="AH353" i="8"/>
  <c r="AI118" i="8"/>
  <c r="AJ118" i="8"/>
  <c r="AK118" i="8"/>
  <c r="AK353" i="8"/>
  <c r="AL118" i="8"/>
  <c r="AL353" i="8"/>
  <c r="AM118" i="8"/>
  <c r="AN118" i="8"/>
  <c r="AO118" i="8"/>
  <c r="AO353" i="8"/>
  <c r="AP118" i="8"/>
  <c r="AP353" i="8"/>
  <c r="AQ118" i="8"/>
  <c r="AR118" i="8"/>
  <c r="AR353" i="8"/>
  <c r="AT118" i="8"/>
  <c r="AU118" i="8"/>
  <c r="AU353" i="8"/>
  <c r="AV118" i="8"/>
  <c r="AW118" i="8"/>
  <c r="AW353" i="8"/>
  <c r="AX118" i="8"/>
  <c r="AY118" i="8"/>
  <c r="AY353" i="8"/>
  <c r="AZ118" i="8"/>
  <c r="BA118" i="8"/>
  <c r="BA353" i="8"/>
  <c r="BB118" i="8"/>
  <c r="BB353" i="8"/>
  <c r="BC118" i="8"/>
  <c r="D119" i="8"/>
  <c r="D354" i="8" s="1"/>
  <c r="E119" i="8"/>
  <c r="E354" i="8"/>
  <c r="G354" i="8" s="1"/>
  <c r="F119" i="8"/>
  <c r="G119" i="8"/>
  <c r="H119" i="8"/>
  <c r="I119" i="8"/>
  <c r="J119" i="8"/>
  <c r="J354" i="8"/>
  <c r="K119" i="8"/>
  <c r="L119" i="8"/>
  <c r="M119" i="8"/>
  <c r="M354" i="8"/>
  <c r="N119" i="8"/>
  <c r="O119" i="8"/>
  <c r="P119" i="8"/>
  <c r="Q119" i="8"/>
  <c r="Q354" i="8"/>
  <c r="R119" i="8"/>
  <c r="R354" i="8"/>
  <c r="S119" i="8"/>
  <c r="T119" i="8"/>
  <c r="U119" i="8"/>
  <c r="U354" i="8"/>
  <c r="V119" i="8"/>
  <c r="V354" i="8"/>
  <c r="W119" i="8"/>
  <c r="X119" i="8"/>
  <c r="Y119" i="8"/>
  <c r="Z119" i="8"/>
  <c r="Z354" i="8"/>
  <c r="AA119" i="8"/>
  <c r="AB119" i="8"/>
  <c r="AC119" i="8"/>
  <c r="AC354" i="8"/>
  <c r="AD119" i="8"/>
  <c r="AE119" i="8"/>
  <c r="AF119" i="8"/>
  <c r="AG119" i="8"/>
  <c r="AG354" i="8"/>
  <c r="AH119" i="8"/>
  <c r="AH354" i="8"/>
  <c r="AI119" i="8"/>
  <c r="AJ119" i="8"/>
  <c r="AK119" i="8"/>
  <c r="AK354" i="8"/>
  <c r="AL119" i="8"/>
  <c r="AL354" i="8"/>
  <c r="AM119" i="8"/>
  <c r="AN119" i="8"/>
  <c r="AO119" i="8"/>
  <c r="AO354" i="8"/>
  <c r="AP119" i="8"/>
  <c r="AP354" i="8"/>
  <c r="AQ119" i="8"/>
  <c r="AQ354" i="8"/>
  <c r="AR119" i="8"/>
  <c r="AT119" i="8"/>
  <c r="AT354" i="8"/>
  <c r="AU119" i="8"/>
  <c r="AU354" i="8"/>
  <c r="AV119" i="8"/>
  <c r="AV354" i="8"/>
  <c r="AW119" i="8"/>
  <c r="AX119" i="8"/>
  <c r="AY119" i="8"/>
  <c r="AY354" i="8"/>
  <c r="AZ119" i="8"/>
  <c r="AZ354" i="8"/>
  <c r="BA119" i="8"/>
  <c r="BB119" i="8"/>
  <c r="BC119" i="8"/>
  <c r="BC354" i="8"/>
  <c r="D120" i="8"/>
  <c r="D355" i="8"/>
  <c r="E120" i="8"/>
  <c r="E355" i="8" s="1"/>
  <c r="F120" i="8"/>
  <c r="G120" i="8"/>
  <c r="H120" i="8"/>
  <c r="I120" i="8"/>
  <c r="J120" i="8"/>
  <c r="K120" i="8"/>
  <c r="L120" i="8"/>
  <c r="M120" i="8"/>
  <c r="N120" i="8"/>
  <c r="O120" i="8"/>
  <c r="P120" i="8"/>
  <c r="Q120" i="8"/>
  <c r="R120" i="8"/>
  <c r="S120" i="8"/>
  <c r="T120" i="8"/>
  <c r="U120" i="8"/>
  <c r="V120" i="8"/>
  <c r="W120" i="8"/>
  <c r="X120" i="8"/>
  <c r="Y120" i="8"/>
  <c r="Z120" i="8"/>
  <c r="AA120" i="8"/>
  <c r="AB120" i="8"/>
  <c r="AC120" i="8"/>
  <c r="AD120" i="8"/>
  <c r="AE120" i="8"/>
  <c r="AF120" i="8"/>
  <c r="AG120" i="8"/>
  <c r="AH120" i="8"/>
  <c r="AI120" i="8"/>
  <c r="AJ120" i="8"/>
  <c r="AK120" i="8"/>
  <c r="AL120" i="8"/>
  <c r="AM120" i="8"/>
  <c r="AN120" i="8"/>
  <c r="AO120" i="8"/>
  <c r="AP120" i="8"/>
  <c r="AQ120" i="8"/>
  <c r="AR120" i="8"/>
  <c r="AT120" i="8"/>
  <c r="AU120" i="8"/>
  <c r="AV120" i="8"/>
  <c r="AW120" i="8"/>
  <c r="AX120" i="8"/>
  <c r="AY120" i="8"/>
  <c r="AZ120" i="8"/>
  <c r="BA120" i="8"/>
  <c r="BB120" i="8"/>
  <c r="BC120" i="8"/>
  <c r="D121" i="8"/>
  <c r="D356" i="8"/>
  <c r="E121" i="8"/>
  <c r="E356" i="8"/>
  <c r="F356" i="8" s="1"/>
  <c r="F121" i="8"/>
  <c r="G121" i="8"/>
  <c r="G356" i="8"/>
  <c r="H121" i="8"/>
  <c r="H356" i="8"/>
  <c r="I121" i="8"/>
  <c r="J121" i="8"/>
  <c r="K121" i="8"/>
  <c r="K356" i="8"/>
  <c r="L121" i="8"/>
  <c r="L356" i="8"/>
  <c r="M121" i="8"/>
  <c r="N121" i="8"/>
  <c r="O121" i="8"/>
  <c r="O356" i="8"/>
  <c r="P121" i="8"/>
  <c r="P356" i="8"/>
  <c r="Q121" i="8"/>
  <c r="Q356" i="8"/>
  <c r="R121" i="8"/>
  <c r="S121" i="8"/>
  <c r="S356" i="8"/>
  <c r="T121" i="8"/>
  <c r="T356" i="8"/>
  <c r="U121" i="8"/>
  <c r="U356" i="8"/>
  <c r="V121" i="8"/>
  <c r="W121" i="8"/>
  <c r="X121" i="8"/>
  <c r="X356" i="8"/>
  <c r="Y121" i="8"/>
  <c r="Y356" i="8"/>
  <c r="Z121" i="8"/>
  <c r="AA121" i="8"/>
  <c r="AB121" i="8"/>
  <c r="AB356" i="8"/>
  <c r="AC121" i="8"/>
  <c r="AC356" i="8"/>
  <c r="AD121" i="8"/>
  <c r="AE121" i="8"/>
  <c r="AE356" i="8"/>
  <c r="AF121" i="8"/>
  <c r="AG121" i="8"/>
  <c r="AG356" i="8"/>
  <c r="AH121" i="8"/>
  <c r="AI121" i="8"/>
  <c r="AI356" i="8"/>
  <c r="AJ121" i="8"/>
  <c r="AK121" i="8"/>
  <c r="AK356" i="8"/>
  <c r="AL121" i="8"/>
  <c r="AM121" i="8"/>
  <c r="AM356" i="8"/>
  <c r="AN121" i="8"/>
  <c r="AN356" i="8"/>
  <c r="AO121" i="8"/>
  <c r="AP121" i="8"/>
  <c r="AQ121" i="8"/>
  <c r="AQ356" i="8"/>
  <c r="AR121" i="8"/>
  <c r="AR356" i="8"/>
  <c r="AT121" i="8"/>
  <c r="AU121" i="8"/>
  <c r="AV121" i="8"/>
  <c r="AV356" i="8"/>
  <c r="AW121" i="8"/>
  <c r="AW356" i="8"/>
  <c r="AX121" i="8"/>
  <c r="AX356" i="8"/>
  <c r="AY121" i="8"/>
  <c r="AZ121" i="8"/>
  <c r="AZ356" i="8"/>
  <c r="BA121" i="8"/>
  <c r="BA356" i="8"/>
  <c r="BB121" i="8"/>
  <c r="BB356" i="8"/>
  <c r="BC121" i="8"/>
  <c r="D122" i="8"/>
  <c r="D357" i="8"/>
  <c r="E122" i="8"/>
  <c r="E357" i="8"/>
  <c r="F357" i="8" s="1"/>
  <c r="F122" i="8"/>
  <c r="G122" i="8"/>
  <c r="H122" i="8"/>
  <c r="H357" i="8"/>
  <c r="I122" i="8"/>
  <c r="J122" i="8"/>
  <c r="K122" i="8"/>
  <c r="L122" i="8"/>
  <c r="L357" i="8"/>
  <c r="M122" i="8"/>
  <c r="M357" i="8"/>
  <c r="N122" i="8"/>
  <c r="O122" i="8"/>
  <c r="P122" i="8"/>
  <c r="P357" i="8"/>
  <c r="Q122" i="8"/>
  <c r="Q357" i="8"/>
  <c r="R122" i="8"/>
  <c r="S122" i="8"/>
  <c r="T122" i="8"/>
  <c r="U122" i="8"/>
  <c r="U357" i="8"/>
  <c r="V122" i="8"/>
  <c r="W122" i="8"/>
  <c r="X122" i="8"/>
  <c r="X357" i="8"/>
  <c r="Y122" i="8"/>
  <c r="Z122" i="8"/>
  <c r="AA122" i="8"/>
  <c r="AB122" i="8"/>
  <c r="AB357" i="8"/>
  <c r="AC122" i="8"/>
  <c r="AC357" i="8"/>
  <c r="AD122" i="8"/>
  <c r="AE122" i="8"/>
  <c r="AF122" i="8"/>
  <c r="AF357" i="8"/>
  <c r="AG122" i="8"/>
  <c r="AG357" i="8"/>
  <c r="AH122" i="8"/>
  <c r="AI122" i="8"/>
  <c r="AJ122" i="8"/>
  <c r="AK122" i="8"/>
  <c r="AK357" i="8"/>
  <c r="AL122" i="8"/>
  <c r="AM122" i="8"/>
  <c r="AN122" i="8"/>
  <c r="AN357" i="8"/>
  <c r="AO122" i="8"/>
  <c r="AP122" i="8"/>
  <c r="AQ122" i="8"/>
  <c r="AR122" i="8"/>
  <c r="AR357" i="8"/>
  <c r="AT122" i="8"/>
  <c r="AT357" i="8"/>
  <c r="AU122" i="8"/>
  <c r="AV122" i="8"/>
  <c r="AW122" i="8"/>
  <c r="AW357" i="8"/>
  <c r="AX122" i="8"/>
  <c r="AX357" i="8"/>
  <c r="AY122" i="8"/>
  <c r="AZ122" i="8"/>
  <c r="BA122" i="8"/>
  <c r="BB122" i="8"/>
  <c r="BB357" i="8"/>
  <c r="BC122" i="8"/>
  <c r="D123" i="8"/>
  <c r="D358" i="8" s="1"/>
  <c r="E123" i="8"/>
  <c r="E358" i="8"/>
  <c r="F123" i="8"/>
  <c r="G123" i="8"/>
  <c r="H123" i="8"/>
  <c r="I123" i="8"/>
  <c r="J123" i="8"/>
  <c r="J358" i="8"/>
  <c r="K123" i="8"/>
  <c r="L123" i="8"/>
  <c r="M123" i="8"/>
  <c r="N123" i="8"/>
  <c r="O123" i="8"/>
  <c r="P123" i="8"/>
  <c r="Q123" i="8"/>
  <c r="R123" i="8"/>
  <c r="S123" i="8"/>
  <c r="T123" i="8"/>
  <c r="U123" i="8"/>
  <c r="V123" i="8"/>
  <c r="W123" i="8"/>
  <c r="X123" i="8"/>
  <c r="Y123" i="8"/>
  <c r="Z123" i="8"/>
  <c r="Z358" i="8"/>
  <c r="AA123" i="8"/>
  <c r="AB123" i="8"/>
  <c r="AC123" i="8"/>
  <c r="AD123" i="8"/>
  <c r="AE123" i="8"/>
  <c r="AF123" i="8"/>
  <c r="AG123" i="8"/>
  <c r="AH123" i="8"/>
  <c r="AI123" i="8"/>
  <c r="AJ123" i="8"/>
  <c r="AK123" i="8"/>
  <c r="AK358" i="8"/>
  <c r="AL123" i="8"/>
  <c r="AM123" i="8"/>
  <c r="AN123" i="8"/>
  <c r="AO123" i="8"/>
  <c r="AP123" i="8"/>
  <c r="AQ123" i="8"/>
  <c r="AR123" i="8"/>
  <c r="AT123" i="8"/>
  <c r="AU123" i="8"/>
  <c r="AV123" i="8"/>
  <c r="AW123" i="8"/>
  <c r="AX123" i="8"/>
  <c r="AY123" i="8"/>
  <c r="AZ123" i="8"/>
  <c r="BA123" i="8"/>
  <c r="BB123" i="8"/>
  <c r="BB358" i="8"/>
  <c r="BC123" i="8"/>
  <c r="D124" i="8"/>
  <c r="D359" i="8"/>
  <c r="E124" i="8"/>
  <c r="E359" i="8" s="1"/>
  <c r="F124" i="8"/>
  <c r="G124" i="8"/>
  <c r="H124" i="8"/>
  <c r="I124" i="8"/>
  <c r="J124" i="8"/>
  <c r="J359" i="8"/>
  <c r="K124" i="8"/>
  <c r="L124" i="8"/>
  <c r="M124" i="8"/>
  <c r="N124" i="8"/>
  <c r="O124" i="8"/>
  <c r="O359" i="8"/>
  <c r="P124" i="8"/>
  <c r="Q124" i="8"/>
  <c r="R124" i="8"/>
  <c r="S124" i="8"/>
  <c r="T124" i="8"/>
  <c r="U124" i="8"/>
  <c r="V124" i="8"/>
  <c r="W124" i="8"/>
  <c r="X124" i="8"/>
  <c r="Y124" i="8"/>
  <c r="Z124" i="8"/>
  <c r="AA124" i="8"/>
  <c r="AB124" i="8"/>
  <c r="AC124" i="8"/>
  <c r="AD124" i="8"/>
  <c r="AE124" i="8"/>
  <c r="AE359" i="8"/>
  <c r="AF124" i="8"/>
  <c r="AG124" i="8"/>
  <c r="AH124" i="8"/>
  <c r="AI124" i="8"/>
  <c r="AJ124" i="8"/>
  <c r="AK124" i="8"/>
  <c r="AL124" i="8"/>
  <c r="AM124" i="8"/>
  <c r="AN124" i="8"/>
  <c r="AO124" i="8"/>
  <c r="AP124" i="8"/>
  <c r="AP359" i="8"/>
  <c r="AQ124" i="8"/>
  <c r="AR124" i="8"/>
  <c r="AT124" i="8"/>
  <c r="AU124" i="8"/>
  <c r="AV124" i="8"/>
  <c r="AW124" i="8"/>
  <c r="AX124" i="8"/>
  <c r="AY124" i="8"/>
  <c r="AZ124" i="8"/>
  <c r="BA124" i="8"/>
  <c r="BB124" i="8"/>
  <c r="BC124" i="8"/>
  <c r="D125" i="8"/>
  <c r="D360" i="8"/>
  <c r="E125" i="8"/>
  <c r="E360" i="8"/>
  <c r="F360" i="8" s="1"/>
  <c r="F125" i="8"/>
  <c r="G125" i="8"/>
  <c r="G360" i="8"/>
  <c r="H125" i="8"/>
  <c r="I125" i="8"/>
  <c r="I360" i="8"/>
  <c r="J125" i="8"/>
  <c r="K125" i="8"/>
  <c r="K360" i="8"/>
  <c r="L125" i="8"/>
  <c r="M125" i="8"/>
  <c r="M360" i="8"/>
  <c r="N125" i="8"/>
  <c r="O125" i="8"/>
  <c r="O360" i="8"/>
  <c r="P125" i="8"/>
  <c r="P360" i="8"/>
  <c r="Q125" i="8"/>
  <c r="R125" i="8"/>
  <c r="S125" i="8"/>
  <c r="S360" i="8"/>
  <c r="T125" i="8"/>
  <c r="T360" i="8"/>
  <c r="U125" i="8"/>
  <c r="V125" i="8"/>
  <c r="W125" i="8"/>
  <c r="W360" i="8"/>
  <c r="X125" i="8"/>
  <c r="X360" i="8"/>
  <c r="Y125" i="8"/>
  <c r="Y360" i="8"/>
  <c r="Z125" i="8"/>
  <c r="AA125" i="8"/>
  <c r="AA360" i="8"/>
  <c r="AB125" i="8"/>
  <c r="AB360" i="8"/>
  <c r="AC125" i="8"/>
  <c r="AC360" i="8"/>
  <c r="AD125" i="8"/>
  <c r="AE125" i="8"/>
  <c r="AF125" i="8"/>
  <c r="AF360" i="8"/>
  <c r="AG125" i="8"/>
  <c r="AG360" i="8"/>
  <c r="AH125" i="8"/>
  <c r="AI125" i="8"/>
  <c r="AJ125" i="8"/>
  <c r="AJ360" i="8"/>
  <c r="AK125" i="8"/>
  <c r="AK360" i="8"/>
  <c r="AL125" i="8"/>
  <c r="AM125" i="8"/>
  <c r="AM360" i="8"/>
  <c r="AN125" i="8"/>
  <c r="AO125" i="8"/>
  <c r="AO360" i="8"/>
  <c r="AP125" i="8"/>
  <c r="AQ125" i="8"/>
  <c r="AQ360" i="8"/>
  <c r="AR125" i="8"/>
  <c r="AT125" i="8"/>
  <c r="AT360" i="8"/>
  <c r="AU125" i="8"/>
  <c r="AV125" i="8"/>
  <c r="AV360" i="8"/>
  <c r="AW125" i="8"/>
  <c r="AW360" i="8"/>
  <c r="AX125" i="8"/>
  <c r="AY125" i="8"/>
  <c r="AZ125" i="8"/>
  <c r="AZ360" i="8"/>
  <c r="BA125" i="8"/>
  <c r="BA360" i="8"/>
  <c r="BB125" i="8"/>
  <c r="BC125" i="8"/>
  <c r="D126" i="8"/>
  <c r="D361" i="8"/>
  <c r="E126" i="8"/>
  <c r="E361" i="8"/>
  <c r="J361" i="8" s="1"/>
  <c r="F126" i="8"/>
  <c r="G126" i="8"/>
  <c r="H126" i="8"/>
  <c r="I126" i="8"/>
  <c r="J126" i="8"/>
  <c r="K126" i="8"/>
  <c r="L126" i="8"/>
  <c r="L361" i="8"/>
  <c r="M126" i="8"/>
  <c r="N126" i="8"/>
  <c r="O126" i="8"/>
  <c r="P126" i="8"/>
  <c r="Q126" i="8"/>
  <c r="R126" i="8"/>
  <c r="S126" i="8"/>
  <c r="T126" i="8"/>
  <c r="U126" i="8"/>
  <c r="V126" i="8"/>
  <c r="W126" i="8"/>
  <c r="X126" i="8"/>
  <c r="Y126" i="8"/>
  <c r="Z126" i="8"/>
  <c r="AA126" i="8"/>
  <c r="AB126" i="8"/>
  <c r="AC126" i="8"/>
  <c r="AD126" i="8"/>
  <c r="AD361" i="8"/>
  <c r="AE126" i="8"/>
  <c r="AF126" i="8"/>
  <c r="AG126" i="8"/>
  <c r="AH126" i="8"/>
  <c r="AI126" i="8"/>
  <c r="AJ126" i="8"/>
  <c r="AK126" i="8"/>
  <c r="AK361" i="8"/>
  <c r="AL126" i="8"/>
  <c r="AM126" i="8"/>
  <c r="AN126" i="8"/>
  <c r="AO126" i="8"/>
  <c r="AP126" i="8"/>
  <c r="AQ126" i="8"/>
  <c r="AR126" i="8"/>
  <c r="AR361" i="8"/>
  <c r="AT126" i="8"/>
  <c r="AU126" i="8"/>
  <c r="AU361" i="8"/>
  <c r="AV126" i="8"/>
  <c r="AW126" i="8"/>
  <c r="AX126" i="8"/>
  <c r="AY126" i="8"/>
  <c r="AZ126" i="8"/>
  <c r="BA126" i="8"/>
  <c r="BB126" i="8"/>
  <c r="BB361" i="8"/>
  <c r="BC126" i="8"/>
  <c r="D127" i="8"/>
  <c r="D362" i="8" s="1"/>
  <c r="E127" i="8"/>
  <c r="E362" i="8"/>
  <c r="J362" i="8" s="1"/>
  <c r="F127" i="8"/>
  <c r="G127" i="8"/>
  <c r="H127" i="8"/>
  <c r="I127" i="8"/>
  <c r="I362" i="8"/>
  <c r="J127" i="8"/>
  <c r="K127" i="8"/>
  <c r="K362" i="8"/>
  <c r="L127" i="8"/>
  <c r="M127" i="8"/>
  <c r="N127" i="8"/>
  <c r="N362" i="8"/>
  <c r="O127" i="8"/>
  <c r="P127" i="8"/>
  <c r="Q127" i="8"/>
  <c r="Q362" i="8"/>
  <c r="R127" i="8"/>
  <c r="R362" i="8"/>
  <c r="S127" i="8"/>
  <c r="T127" i="8"/>
  <c r="U127" i="8"/>
  <c r="V127" i="8"/>
  <c r="W127" i="8"/>
  <c r="X127" i="8"/>
  <c r="Y127" i="8"/>
  <c r="Y362" i="8"/>
  <c r="Z127" i="8"/>
  <c r="Z362" i="8"/>
  <c r="AA127" i="8"/>
  <c r="AB127" i="8"/>
  <c r="AC127" i="8"/>
  <c r="AD127" i="8"/>
  <c r="AE127" i="8"/>
  <c r="AF127" i="8"/>
  <c r="AG127" i="8"/>
  <c r="AH127" i="8"/>
  <c r="AI127" i="8"/>
  <c r="AI362" i="8"/>
  <c r="AJ127" i="8"/>
  <c r="AK127" i="8"/>
  <c r="AK362" i="8"/>
  <c r="AL127" i="8"/>
  <c r="AM127" i="8"/>
  <c r="AN127" i="8"/>
  <c r="AO127" i="8"/>
  <c r="AO362" i="8"/>
  <c r="AP127" i="8"/>
  <c r="AQ127" i="8"/>
  <c r="AQ362" i="8"/>
  <c r="AR127" i="8"/>
  <c r="AT127" i="8"/>
  <c r="AU127" i="8"/>
  <c r="AV127" i="8"/>
  <c r="AW127" i="8"/>
  <c r="AX127" i="8"/>
  <c r="AX362" i="8"/>
  <c r="AY127" i="8"/>
  <c r="AY362" i="8"/>
  <c r="AZ127" i="8"/>
  <c r="BA127" i="8"/>
  <c r="BB127" i="8"/>
  <c r="BC127" i="8"/>
  <c r="D128" i="8"/>
  <c r="D363" i="8" s="1"/>
  <c r="E128" i="8"/>
  <c r="E363" i="8" s="1"/>
  <c r="J363" i="8" s="1"/>
  <c r="F128" i="8"/>
  <c r="F363" i="8"/>
  <c r="G128" i="8"/>
  <c r="H128" i="8"/>
  <c r="H363" i="8"/>
  <c r="I128" i="8"/>
  <c r="J128" i="8"/>
  <c r="K128" i="8"/>
  <c r="L128" i="8"/>
  <c r="M128" i="8"/>
  <c r="N128" i="8"/>
  <c r="N363" i="8"/>
  <c r="O128" i="8"/>
  <c r="O363" i="8"/>
  <c r="P128" i="8"/>
  <c r="P363" i="8"/>
  <c r="Q128" i="8"/>
  <c r="R128" i="8"/>
  <c r="S128" i="8"/>
  <c r="T128" i="8"/>
  <c r="U128" i="8"/>
  <c r="V128" i="8"/>
  <c r="V363" i="8"/>
  <c r="W128" i="8"/>
  <c r="X128" i="8"/>
  <c r="X363" i="8"/>
  <c r="Y128" i="8"/>
  <c r="Z128" i="8"/>
  <c r="AA128" i="8"/>
  <c r="AA363" i="8"/>
  <c r="AB128" i="8"/>
  <c r="AC128" i="8"/>
  <c r="AD128" i="8"/>
  <c r="AD363" i="8"/>
  <c r="AE128" i="8"/>
  <c r="AE363" i="8"/>
  <c r="AF128" i="8"/>
  <c r="AF363" i="8" s="1"/>
  <c r="AG128" i="8"/>
  <c r="AH128" i="8"/>
  <c r="AI128" i="8"/>
  <c r="AJ128" i="8"/>
  <c r="AK128" i="8"/>
  <c r="AL128" i="8"/>
  <c r="AL363" i="8"/>
  <c r="AM128" i="8"/>
  <c r="AM363" i="8"/>
  <c r="AN128" i="8"/>
  <c r="AO128" i="8"/>
  <c r="AP128" i="8"/>
  <c r="AQ128" i="8"/>
  <c r="AR128" i="8"/>
  <c r="AT128" i="8"/>
  <c r="AU128" i="8"/>
  <c r="AU363" i="8"/>
  <c r="AV128" i="8"/>
  <c r="AW128" i="8"/>
  <c r="AW363" i="8"/>
  <c r="AX128" i="8"/>
  <c r="AY128" i="8"/>
  <c r="AY363" i="8"/>
  <c r="AZ128" i="8"/>
  <c r="BA128" i="8"/>
  <c r="BB128" i="8"/>
  <c r="BC128" i="8"/>
  <c r="BC363" i="8"/>
  <c r="D129" i="8"/>
  <c r="D364" i="8"/>
  <c r="E129" i="8"/>
  <c r="E364" i="8"/>
  <c r="F129" i="8"/>
  <c r="G129" i="8"/>
  <c r="H129" i="8"/>
  <c r="I129" i="8"/>
  <c r="J129" i="8"/>
  <c r="K129" i="8"/>
  <c r="L129" i="8"/>
  <c r="M129" i="8"/>
  <c r="N129" i="8"/>
  <c r="O129" i="8"/>
  <c r="P129" i="8"/>
  <c r="Q129" i="8"/>
  <c r="R129" i="8"/>
  <c r="S129" i="8"/>
  <c r="S364" i="8"/>
  <c r="T129" i="8"/>
  <c r="U129" i="8"/>
  <c r="V129" i="8"/>
  <c r="W129" i="8"/>
  <c r="X129" i="8"/>
  <c r="Y129" i="8"/>
  <c r="Z129" i="8"/>
  <c r="AA129" i="8"/>
  <c r="AB129" i="8"/>
  <c r="AC129" i="8"/>
  <c r="AD129" i="8"/>
  <c r="AE129" i="8"/>
  <c r="AF129" i="8"/>
  <c r="AG129" i="8"/>
  <c r="AH129" i="8"/>
  <c r="AI129" i="8"/>
  <c r="AJ129" i="8"/>
  <c r="AK129" i="8"/>
  <c r="AL129" i="8"/>
  <c r="AM129" i="8"/>
  <c r="AN129" i="8"/>
  <c r="AO129" i="8"/>
  <c r="AP129" i="8"/>
  <c r="AQ129" i="8"/>
  <c r="AR129" i="8"/>
  <c r="AT129" i="8"/>
  <c r="AU129" i="8"/>
  <c r="AV129" i="8"/>
  <c r="AW129" i="8"/>
  <c r="AX129" i="8"/>
  <c r="AY129" i="8"/>
  <c r="AZ129" i="8"/>
  <c r="BA129" i="8"/>
  <c r="BB129" i="8"/>
  <c r="BC129" i="8"/>
  <c r="D130" i="8"/>
  <c r="D365" i="8" s="1"/>
  <c r="E130" i="8"/>
  <c r="E365" i="8"/>
  <c r="F365" i="8" s="1"/>
  <c r="F130" i="8"/>
  <c r="G130" i="8"/>
  <c r="H130" i="8"/>
  <c r="I130" i="8"/>
  <c r="I365" i="8"/>
  <c r="J130" i="8"/>
  <c r="J365" i="8"/>
  <c r="K130" i="8"/>
  <c r="L130" i="8"/>
  <c r="L365" i="8" s="1"/>
  <c r="M130" i="8"/>
  <c r="N130" i="8"/>
  <c r="O130" i="8"/>
  <c r="P130" i="8"/>
  <c r="P365" i="8"/>
  <c r="Q130" i="8"/>
  <c r="Q365" i="8"/>
  <c r="R130" i="8"/>
  <c r="S130" i="8"/>
  <c r="T130" i="8"/>
  <c r="U130" i="8"/>
  <c r="U365" i="8"/>
  <c r="V130" i="8"/>
  <c r="W130" i="8"/>
  <c r="X130" i="8"/>
  <c r="Y130" i="8"/>
  <c r="Y365" i="8"/>
  <c r="Z130" i="8"/>
  <c r="Z365" i="8" s="1"/>
  <c r="AA130" i="8"/>
  <c r="AB130" i="8"/>
  <c r="AB365" i="8" s="1"/>
  <c r="AC130" i="8"/>
  <c r="AD130" i="8"/>
  <c r="AD365" i="8" s="1"/>
  <c r="AE130" i="8"/>
  <c r="AF130" i="8"/>
  <c r="AF365" i="8"/>
  <c r="AG130" i="8"/>
  <c r="AG365" i="8"/>
  <c r="AH130" i="8"/>
  <c r="AH365" i="8"/>
  <c r="AI130" i="8"/>
  <c r="AJ130" i="8"/>
  <c r="AK130" i="8"/>
  <c r="AK365" i="8"/>
  <c r="AL130" i="8"/>
  <c r="AM130" i="8"/>
  <c r="AN130" i="8"/>
  <c r="AN365" i="8" s="1"/>
  <c r="AO130" i="8"/>
  <c r="AO365" i="8"/>
  <c r="AP130" i="8"/>
  <c r="AQ130" i="8"/>
  <c r="AR130" i="8"/>
  <c r="AR365" i="8" s="1"/>
  <c r="AT130" i="8"/>
  <c r="AU130" i="8"/>
  <c r="AU365" i="8" s="1"/>
  <c r="AV130" i="8"/>
  <c r="AW130" i="8"/>
  <c r="AX130" i="8"/>
  <c r="AX365" i="8"/>
  <c r="AY130" i="8"/>
  <c r="AY365" i="8"/>
  <c r="AZ130" i="8"/>
  <c r="BA130" i="8"/>
  <c r="BB130" i="8"/>
  <c r="BC130" i="8"/>
  <c r="D131" i="8"/>
  <c r="D366" i="8" s="1"/>
  <c r="E131" i="8"/>
  <c r="E366" i="8"/>
  <c r="J366" i="8" s="1"/>
  <c r="F131" i="8"/>
  <c r="F366" i="8"/>
  <c r="G131" i="8"/>
  <c r="H131" i="8"/>
  <c r="I131" i="8"/>
  <c r="J131" i="8"/>
  <c r="K131" i="8"/>
  <c r="L131" i="8"/>
  <c r="M131" i="8"/>
  <c r="M366" i="8"/>
  <c r="N131" i="8"/>
  <c r="O131" i="8"/>
  <c r="O366" i="8"/>
  <c r="P131" i="8"/>
  <c r="Q131" i="8"/>
  <c r="R131" i="8"/>
  <c r="S131" i="8"/>
  <c r="T131" i="8"/>
  <c r="U131" i="8"/>
  <c r="V131" i="8"/>
  <c r="V366" i="8"/>
  <c r="W131" i="8"/>
  <c r="W366" i="8"/>
  <c r="X131" i="8"/>
  <c r="Y131" i="8"/>
  <c r="Y366" i="8" s="1"/>
  <c r="Z131" i="8"/>
  <c r="AA131" i="8"/>
  <c r="AB131" i="8"/>
  <c r="AC131" i="8"/>
  <c r="AC366" i="8"/>
  <c r="AD131" i="8"/>
  <c r="AE131" i="8"/>
  <c r="AE366" i="8"/>
  <c r="AF131" i="8"/>
  <c r="AG131" i="8"/>
  <c r="AH131" i="8"/>
  <c r="AH366" i="8"/>
  <c r="AI131" i="8"/>
  <c r="AJ131" i="8"/>
  <c r="AK131" i="8"/>
  <c r="AK366" i="8"/>
  <c r="AL131" i="8"/>
  <c r="AM131" i="8"/>
  <c r="AN131" i="8"/>
  <c r="AO131" i="8"/>
  <c r="AP131" i="8"/>
  <c r="AQ131" i="8"/>
  <c r="AQ366" i="8" s="1"/>
  <c r="AR131" i="8"/>
  <c r="AT131" i="8"/>
  <c r="AU131" i="8"/>
  <c r="AU366" i="8"/>
  <c r="AV131" i="8"/>
  <c r="AV366" i="8"/>
  <c r="AW131" i="8"/>
  <c r="AX131" i="8"/>
  <c r="AY131" i="8"/>
  <c r="AZ131" i="8"/>
  <c r="BA131" i="8"/>
  <c r="BB131" i="8"/>
  <c r="BC131" i="8"/>
  <c r="BC366" i="8"/>
  <c r="D132" i="8"/>
  <c r="D367" i="8"/>
  <c r="E132" i="8"/>
  <c r="E367" i="8" s="1"/>
  <c r="G367" i="8" s="1"/>
  <c r="F132" i="8"/>
  <c r="G132" i="8"/>
  <c r="H132" i="8"/>
  <c r="H367" i="8" s="1"/>
  <c r="I132" i="8"/>
  <c r="J132" i="8"/>
  <c r="J367" i="8"/>
  <c r="K132" i="8"/>
  <c r="K367" i="8"/>
  <c r="L132" i="8"/>
  <c r="M132" i="8"/>
  <c r="N132" i="8"/>
  <c r="N367" i="8" s="1"/>
  <c r="O132" i="8"/>
  <c r="O367" i="8"/>
  <c r="P132" i="8"/>
  <c r="Q132" i="8"/>
  <c r="R132" i="8"/>
  <c r="S132" i="8"/>
  <c r="S367" i="8"/>
  <c r="T132" i="8"/>
  <c r="T367" i="8" s="1"/>
  <c r="U132" i="8"/>
  <c r="V132" i="8"/>
  <c r="V367" i="8" s="1"/>
  <c r="W132" i="8"/>
  <c r="X132" i="8"/>
  <c r="Y132" i="8"/>
  <c r="Z132" i="8"/>
  <c r="Z367" i="8"/>
  <c r="AA132" i="8"/>
  <c r="AA367" i="8"/>
  <c r="AB132" i="8"/>
  <c r="AC132" i="8"/>
  <c r="AD132" i="8"/>
  <c r="AD367" i="8" s="1"/>
  <c r="AE132" i="8"/>
  <c r="AE367" i="8"/>
  <c r="AF132" i="8"/>
  <c r="AF367" i="8" s="1"/>
  <c r="AG132" i="8"/>
  <c r="AH132" i="8"/>
  <c r="AH367" i="8" s="1"/>
  <c r="AI132" i="8"/>
  <c r="AJ132" i="8"/>
  <c r="AJ367" i="8"/>
  <c r="AK132" i="8"/>
  <c r="AL132" i="8"/>
  <c r="AL367" i="8" s="1"/>
  <c r="AM132" i="8"/>
  <c r="AM367" i="8"/>
  <c r="AN132" i="8"/>
  <c r="AO132" i="8"/>
  <c r="AP132" i="8"/>
  <c r="AP367" i="8"/>
  <c r="AQ132" i="8"/>
  <c r="AQ367" i="8"/>
  <c r="AR132" i="8"/>
  <c r="AR367" i="8"/>
  <c r="AT132" i="8"/>
  <c r="AU132" i="8"/>
  <c r="AV132" i="8"/>
  <c r="AV367" i="8"/>
  <c r="AW132" i="8"/>
  <c r="AW367" i="8" s="1"/>
  <c r="AX132" i="8"/>
  <c r="AY132" i="8"/>
  <c r="AY367" i="8"/>
  <c r="AZ132" i="8"/>
  <c r="BA132" i="8"/>
  <c r="BA367" i="8" s="1"/>
  <c r="BB132" i="8"/>
  <c r="BC132" i="8"/>
  <c r="BC367" i="8" s="1"/>
  <c r="D133" i="8"/>
  <c r="D368" i="8"/>
  <c r="E133" i="8"/>
  <c r="E368" i="8" s="1"/>
  <c r="Y368" i="8" s="1"/>
  <c r="F133" i="8"/>
  <c r="G133" i="8"/>
  <c r="G368" i="8"/>
  <c r="H133" i="8"/>
  <c r="I133" i="8"/>
  <c r="J133" i="8"/>
  <c r="K133" i="8"/>
  <c r="L133" i="8"/>
  <c r="M133" i="8"/>
  <c r="N133" i="8"/>
  <c r="O133" i="8"/>
  <c r="P133" i="8"/>
  <c r="P368" i="8"/>
  <c r="Q133" i="8"/>
  <c r="R133" i="8"/>
  <c r="S133" i="8"/>
  <c r="T133" i="8"/>
  <c r="U133" i="8"/>
  <c r="V133" i="8"/>
  <c r="W133" i="8"/>
  <c r="X133" i="8"/>
  <c r="Y133" i="8"/>
  <c r="Z133" i="8"/>
  <c r="AA133" i="8"/>
  <c r="AB133" i="8"/>
  <c r="AC133" i="8"/>
  <c r="AD133" i="8"/>
  <c r="AE133" i="8"/>
  <c r="AF133" i="8"/>
  <c r="AG133" i="8"/>
  <c r="AH133" i="8"/>
  <c r="AI133" i="8"/>
  <c r="AJ133" i="8"/>
  <c r="AK133" i="8"/>
  <c r="AL133" i="8"/>
  <c r="AM133" i="8"/>
  <c r="AM368" i="8"/>
  <c r="AN133" i="8"/>
  <c r="AO133" i="8"/>
  <c r="AP133" i="8"/>
  <c r="AQ133" i="8"/>
  <c r="AR133" i="8"/>
  <c r="AT133" i="8"/>
  <c r="AU133" i="8"/>
  <c r="AV133" i="8"/>
  <c r="AW133" i="8"/>
  <c r="AW368" i="8"/>
  <c r="AX133" i="8"/>
  <c r="AY133" i="8"/>
  <c r="AZ133" i="8"/>
  <c r="BA133" i="8"/>
  <c r="BB133" i="8"/>
  <c r="BC133" i="8"/>
  <c r="D134" i="8"/>
  <c r="D369" i="8"/>
  <c r="E134" i="8"/>
  <c r="E369" i="8" s="1"/>
  <c r="T369" i="8" s="1"/>
  <c r="F134" i="8"/>
  <c r="G134" i="8"/>
  <c r="H134" i="8"/>
  <c r="I134" i="8"/>
  <c r="J134" i="8"/>
  <c r="K134" i="8"/>
  <c r="L134" i="8"/>
  <c r="M134" i="8"/>
  <c r="N134" i="8"/>
  <c r="O134" i="8"/>
  <c r="P134" i="8"/>
  <c r="Q134" i="8"/>
  <c r="R134" i="8"/>
  <c r="S134" i="8"/>
  <c r="T134" i="8"/>
  <c r="U134" i="8"/>
  <c r="V134" i="8"/>
  <c r="W134" i="8"/>
  <c r="X134" i="8"/>
  <c r="Y134" i="8"/>
  <c r="Z134" i="8"/>
  <c r="AA134" i="8"/>
  <c r="AB134" i="8"/>
  <c r="AC134" i="8"/>
  <c r="AD134" i="8"/>
  <c r="AE134" i="8"/>
  <c r="AF134" i="8"/>
  <c r="AG134" i="8"/>
  <c r="AH134" i="8"/>
  <c r="AI134" i="8"/>
  <c r="AJ134" i="8"/>
  <c r="AK134" i="8"/>
  <c r="AL134" i="8"/>
  <c r="AM134" i="8"/>
  <c r="AN134" i="8"/>
  <c r="AO134" i="8"/>
  <c r="AP134" i="8"/>
  <c r="AQ134" i="8"/>
  <c r="AR134" i="8"/>
  <c r="AT134" i="8"/>
  <c r="AU134" i="8"/>
  <c r="AV134" i="8"/>
  <c r="AW134" i="8"/>
  <c r="AX134" i="8"/>
  <c r="AY134" i="8"/>
  <c r="AZ134" i="8"/>
  <c r="BA134" i="8"/>
  <c r="BB134" i="8"/>
  <c r="BC134" i="8"/>
  <c r="D135" i="8"/>
  <c r="D370" i="8" s="1"/>
  <c r="E135" i="8"/>
  <c r="E370" i="8" s="1"/>
  <c r="AP370" i="8" s="1"/>
  <c r="F135" i="8"/>
  <c r="G135" i="8"/>
  <c r="H135" i="8"/>
  <c r="I135" i="8"/>
  <c r="J135" i="8"/>
  <c r="K135" i="8"/>
  <c r="L135" i="8"/>
  <c r="M135" i="8"/>
  <c r="N135" i="8"/>
  <c r="O135" i="8"/>
  <c r="P135" i="8"/>
  <c r="Q135" i="8"/>
  <c r="R135" i="8"/>
  <c r="S135" i="8"/>
  <c r="S370" i="8"/>
  <c r="T135" i="8"/>
  <c r="U135" i="8"/>
  <c r="V135" i="8"/>
  <c r="W135" i="8"/>
  <c r="X135" i="8"/>
  <c r="Y135" i="8"/>
  <c r="Z135" i="8"/>
  <c r="AA135" i="8"/>
  <c r="AB135" i="8"/>
  <c r="AC135" i="8"/>
  <c r="AD135" i="8"/>
  <c r="AE135" i="8"/>
  <c r="AF135" i="8"/>
  <c r="AG135" i="8"/>
  <c r="AH135" i="8"/>
  <c r="AI135" i="8"/>
  <c r="AJ135" i="8"/>
  <c r="AK135" i="8"/>
  <c r="AL135" i="8"/>
  <c r="AM135" i="8"/>
  <c r="AN135" i="8"/>
  <c r="AO135" i="8"/>
  <c r="AP135" i="8"/>
  <c r="AQ135" i="8"/>
  <c r="AR135" i="8"/>
  <c r="AT135" i="8"/>
  <c r="AU135" i="8"/>
  <c r="AV135" i="8"/>
  <c r="AW135" i="8"/>
  <c r="AX135" i="8"/>
  <c r="AY135" i="8"/>
  <c r="AZ135" i="8"/>
  <c r="BA135" i="8"/>
  <c r="BB135" i="8"/>
  <c r="BC135" i="8"/>
  <c r="D136" i="8"/>
  <c r="D371" i="8" s="1"/>
  <c r="E136" i="8"/>
  <c r="E371" i="8" s="1"/>
  <c r="N371" i="8" s="1"/>
  <c r="F136" i="8"/>
  <c r="G136" i="8"/>
  <c r="H136" i="8"/>
  <c r="I136" i="8"/>
  <c r="J136" i="8"/>
  <c r="K136" i="8"/>
  <c r="L136" i="8"/>
  <c r="M136" i="8"/>
  <c r="N136" i="8"/>
  <c r="O136" i="8"/>
  <c r="P136" i="8"/>
  <c r="Q136" i="8"/>
  <c r="R136" i="8"/>
  <c r="S136" i="8"/>
  <c r="T136" i="8"/>
  <c r="U136" i="8"/>
  <c r="V136" i="8"/>
  <c r="W136" i="8"/>
  <c r="X136" i="8"/>
  <c r="Y136" i="8"/>
  <c r="Z136" i="8"/>
  <c r="AA136" i="8"/>
  <c r="AB136" i="8"/>
  <c r="AC136" i="8"/>
  <c r="AD136" i="8"/>
  <c r="AE136" i="8"/>
  <c r="AF136" i="8"/>
  <c r="AG136" i="8"/>
  <c r="AH136" i="8"/>
  <c r="AI136" i="8"/>
  <c r="AJ136" i="8"/>
  <c r="AK136" i="8"/>
  <c r="AL136" i="8"/>
  <c r="AM136" i="8"/>
  <c r="AN136" i="8"/>
  <c r="AO136" i="8"/>
  <c r="AP136" i="8"/>
  <c r="AQ136" i="8"/>
  <c r="AR136" i="8"/>
  <c r="AT136" i="8"/>
  <c r="AU136" i="8"/>
  <c r="AV136" i="8"/>
  <c r="AW136" i="8"/>
  <c r="AX136" i="8"/>
  <c r="AY136" i="8"/>
  <c r="AZ136" i="8"/>
  <c r="BA136" i="8"/>
  <c r="BB136" i="8"/>
  <c r="BC136" i="8"/>
  <c r="D137" i="8"/>
  <c r="D372" i="8"/>
  <c r="E137" i="8"/>
  <c r="E372" i="8"/>
  <c r="O372" i="8" s="1"/>
  <c r="F137" i="8"/>
  <c r="G137" i="8"/>
  <c r="H137" i="8"/>
  <c r="I137" i="8"/>
  <c r="J137" i="8"/>
  <c r="K137" i="8"/>
  <c r="K372" i="8"/>
  <c r="L137" i="8"/>
  <c r="M137" i="8"/>
  <c r="M372" i="8"/>
  <c r="N137" i="8"/>
  <c r="O137" i="8"/>
  <c r="P137" i="8"/>
  <c r="P372" i="8" s="1"/>
  <c r="Q137" i="8"/>
  <c r="R137" i="8"/>
  <c r="S137" i="8"/>
  <c r="S372" i="8"/>
  <c r="T137" i="8"/>
  <c r="U137" i="8"/>
  <c r="V137" i="8"/>
  <c r="W137" i="8"/>
  <c r="X137" i="8"/>
  <c r="Y137" i="8"/>
  <c r="Y372" i="8" s="1"/>
  <c r="Z137" i="8"/>
  <c r="AA137" i="8"/>
  <c r="AB137" i="8"/>
  <c r="AB372" i="8"/>
  <c r="AC137" i="8"/>
  <c r="AC372" i="8"/>
  <c r="AD137" i="8"/>
  <c r="AE137" i="8"/>
  <c r="AF137" i="8"/>
  <c r="AG137" i="8"/>
  <c r="AH137" i="8"/>
  <c r="AI137" i="8"/>
  <c r="AJ137" i="8"/>
  <c r="AJ372" i="8"/>
  <c r="AK137" i="8"/>
  <c r="AK372" i="8"/>
  <c r="AL137" i="8"/>
  <c r="AM137" i="8"/>
  <c r="AN137" i="8"/>
  <c r="AO137" i="8"/>
  <c r="AP137" i="8"/>
  <c r="AQ137" i="8"/>
  <c r="AQ372" i="8"/>
  <c r="AR137" i="8"/>
  <c r="AT137" i="8"/>
  <c r="AU137" i="8"/>
  <c r="AV137" i="8"/>
  <c r="AW137" i="8"/>
  <c r="AW372" i="8" s="1"/>
  <c r="AX137" i="8"/>
  <c r="AY137" i="8"/>
  <c r="AZ137" i="8"/>
  <c r="AZ372" i="8"/>
  <c r="BA137" i="8"/>
  <c r="BB137" i="8"/>
  <c r="BC137" i="8"/>
  <c r="D138" i="8"/>
  <c r="D373" i="8" s="1"/>
  <c r="E138" i="8"/>
  <c r="E373" i="8" s="1"/>
  <c r="F138" i="8"/>
  <c r="G138" i="8"/>
  <c r="H138" i="8"/>
  <c r="I138" i="8"/>
  <c r="J138" i="8"/>
  <c r="K138" i="8"/>
  <c r="L138" i="8"/>
  <c r="M138" i="8"/>
  <c r="N138" i="8"/>
  <c r="O138" i="8"/>
  <c r="P138" i="8"/>
  <c r="Q138" i="8"/>
  <c r="Q373" i="8"/>
  <c r="R138" i="8"/>
  <c r="S138" i="8"/>
  <c r="T138" i="8"/>
  <c r="U138" i="8"/>
  <c r="V138" i="8"/>
  <c r="W138" i="8"/>
  <c r="X138" i="8"/>
  <c r="Y138" i="8"/>
  <c r="Z138" i="8"/>
  <c r="AA138" i="8"/>
  <c r="AB138" i="8"/>
  <c r="AC138" i="8"/>
  <c r="AD138" i="8"/>
  <c r="AE138" i="8"/>
  <c r="AF138" i="8"/>
  <c r="AG138" i="8"/>
  <c r="AH138" i="8"/>
  <c r="AI138" i="8"/>
  <c r="AJ138" i="8"/>
  <c r="AK138" i="8"/>
  <c r="AL138" i="8"/>
  <c r="AM138" i="8"/>
  <c r="AN138" i="8"/>
  <c r="AO138" i="8"/>
  <c r="AP138" i="8"/>
  <c r="AQ138" i="8"/>
  <c r="AR138" i="8"/>
  <c r="AT138" i="8"/>
  <c r="AU138" i="8"/>
  <c r="AV138" i="8"/>
  <c r="AW138" i="8"/>
  <c r="AX138" i="8"/>
  <c r="AY138" i="8"/>
  <c r="AZ138" i="8"/>
  <c r="BA138" i="8"/>
  <c r="BB138" i="8"/>
  <c r="BC138" i="8"/>
  <c r="D139" i="8"/>
  <c r="D374" i="8" s="1"/>
  <c r="E139" i="8"/>
  <c r="E374" i="8" s="1"/>
  <c r="F139" i="8"/>
  <c r="G139" i="8"/>
  <c r="H139" i="8"/>
  <c r="I139" i="8"/>
  <c r="J139" i="8"/>
  <c r="K139" i="8"/>
  <c r="L139" i="8"/>
  <c r="M139" i="8"/>
  <c r="N139" i="8"/>
  <c r="O139" i="8"/>
  <c r="P139" i="8"/>
  <c r="Q139" i="8"/>
  <c r="R139" i="8"/>
  <c r="S139" i="8"/>
  <c r="T139" i="8"/>
  <c r="U139" i="8"/>
  <c r="V139" i="8"/>
  <c r="W139" i="8"/>
  <c r="X139" i="8"/>
  <c r="Y139" i="8"/>
  <c r="Z139" i="8"/>
  <c r="AA139" i="8"/>
  <c r="AB139" i="8"/>
  <c r="AC139" i="8"/>
  <c r="AD139" i="8"/>
  <c r="AE139" i="8"/>
  <c r="AF139" i="8"/>
  <c r="AG139" i="8"/>
  <c r="AH139" i="8"/>
  <c r="AI139" i="8"/>
  <c r="AJ139" i="8"/>
  <c r="AK139" i="8"/>
  <c r="AL139" i="8"/>
  <c r="AM139" i="8"/>
  <c r="AN139" i="8"/>
  <c r="AO139" i="8"/>
  <c r="AP139" i="8"/>
  <c r="AQ139" i="8"/>
  <c r="AR139" i="8"/>
  <c r="AT139" i="8"/>
  <c r="AU139" i="8"/>
  <c r="AV139" i="8"/>
  <c r="AW139" i="8"/>
  <c r="AX139" i="8"/>
  <c r="AY139" i="8"/>
  <c r="AZ139" i="8"/>
  <c r="BA139" i="8"/>
  <c r="BB139" i="8"/>
  <c r="BC139" i="8"/>
  <c r="D140" i="8"/>
  <c r="D375" i="8" s="1"/>
  <c r="E140" i="8"/>
  <c r="E375" i="8" s="1"/>
  <c r="F140" i="8"/>
  <c r="G140" i="8"/>
  <c r="H140" i="8"/>
  <c r="I140" i="8"/>
  <c r="J140" i="8"/>
  <c r="K140" i="8"/>
  <c r="L140" i="8"/>
  <c r="M140" i="8"/>
  <c r="N140" i="8"/>
  <c r="O140" i="8"/>
  <c r="P140" i="8"/>
  <c r="Q140" i="8"/>
  <c r="R140" i="8"/>
  <c r="S140" i="8"/>
  <c r="T140" i="8"/>
  <c r="U140" i="8"/>
  <c r="V140" i="8"/>
  <c r="W140" i="8"/>
  <c r="X140" i="8"/>
  <c r="Y140" i="8"/>
  <c r="Z140" i="8"/>
  <c r="AA140" i="8"/>
  <c r="AB140" i="8"/>
  <c r="AC140" i="8"/>
  <c r="AD140" i="8"/>
  <c r="AE140" i="8"/>
  <c r="AF140" i="8"/>
  <c r="AG140" i="8"/>
  <c r="AH140" i="8"/>
  <c r="AI140" i="8"/>
  <c r="AJ140" i="8"/>
  <c r="AK140" i="8"/>
  <c r="AL140" i="8"/>
  <c r="AM140" i="8"/>
  <c r="AN140" i="8"/>
  <c r="AO140" i="8"/>
  <c r="AP140" i="8"/>
  <c r="AQ140" i="8"/>
  <c r="AR140" i="8"/>
  <c r="AT140" i="8"/>
  <c r="AU140" i="8"/>
  <c r="AV140" i="8"/>
  <c r="AW140" i="8"/>
  <c r="AX140" i="8"/>
  <c r="AY140" i="8"/>
  <c r="AZ140" i="8"/>
  <c r="BA140" i="8"/>
  <c r="BB140" i="8"/>
  <c r="BC140" i="8"/>
  <c r="D141" i="8"/>
  <c r="D376" i="8" s="1"/>
  <c r="E141" i="8"/>
  <c r="E376" i="8" s="1"/>
  <c r="F141" i="8"/>
  <c r="G141" i="8"/>
  <c r="H141" i="8"/>
  <c r="I141" i="8"/>
  <c r="J141" i="8"/>
  <c r="K141" i="8"/>
  <c r="L141" i="8"/>
  <c r="M141" i="8"/>
  <c r="N141" i="8"/>
  <c r="O141" i="8"/>
  <c r="P141" i="8"/>
  <c r="Q141" i="8"/>
  <c r="R141" i="8"/>
  <c r="S141" i="8"/>
  <c r="T141" i="8"/>
  <c r="U141" i="8"/>
  <c r="V141" i="8"/>
  <c r="W141" i="8"/>
  <c r="X141" i="8"/>
  <c r="Y141" i="8"/>
  <c r="Z141" i="8"/>
  <c r="AA141" i="8"/>
  <c r="AB141" i="8"/>
  <c r="AC141" i="8"/>
  <c r="AD141" i="8"/>
  <c r="AE141" i="8"/>
  <c r="AF141" i="8"/>
  <c r="AG141" i="8"/>
  <c r="AH141" i="8"/>
  <c r="AI141" i="8"/>
  <c r="AJ141" i="8"/>
  <c r="AK141" i="8"/>
  <c r="AL141" i="8"/>
  <c r="AM141" i="8"/>
  <c r="AN141" i="8"/>
  <c r="AO141" i="8"/>
  <c r="AP141" i="8"/>
  <c r="AQ141" i="8"/>
  <c r="AR141" i="8"/>
  <c r="AT141" i="8"/>
  <c r="AU141" i="8"/>
  <c r="AV141" i="8"/>
  <c r="AW141" i="8"/>
  <c r="AX141" i="8"/>
  <c r="AY141" i="8"/>
  <c r="AZ141" i="8"/>
  <c r="BA141" i="8"/>
  <c r="BB141" i="8"/>
  <c r="BC141" i="8"/>
  <c r="D142" i="8"/>
  <c r="D377" i="8" s="1"/>
  <c r="E142" i="8"/>
  <c r="E377" i="8" s="1"/>
  <c r="F142" i="8"/>
  <c r="G142" i="8"/>
  <c r="H142" i="8"/>
  <c r="I142" i="8"/>
  <c r="J142" i="8"/>
  <c r="K142" i="8"/>
  <c r="L142" i="8"/>
  <c r="M142" i="8"/>
  <c r="N142" i="8"/>
  <c r="O142" i="8"/>
  <c r="P142" i="8"/>
  <c r="Q142" i="8"/>
  <c r="R142" i="8"/>
  <c r="S142" i="8"/>
  <c r="T142" i="8"/>
  <c r="U142" i="8"/>
  <c r="V142" i="8"/>
  <c r="W142" i="8"/>
  <c r="X142" i="8"/>
  <c r="Y142" i="8"/>
  <c r="Z142" i="8"/>
  <c r="AA142" i="8"/>
  <c r="AB142" i="8"/>
  <c r="AC142" i="8"/>
  <c r="AD142" i="8"/>
  <c r="AE142" i="8"/>
  <c r="AF142" i="8"/>
  <c r="AG142" i="8"/>
  <c r="AH142" i="8"/>
  <c r="AI142" i="8"/>
  <c r="AJ142" i="8"/>
  <c r="AK142" i="8"/>
  <c r="AL142" i="8"/>
  <c r="AM142" i="8"/>
  <c r="AN142" i="8"/>
  <c r="AO142" i="8"/>
  <c r="AP142" i="8"/>
  <c r="AQ142" i="8"/>
  <c r="AR142" i="8"/>
  <c r="AT142" i="8"/>
  <c r="AU142" i="8"/>
  <c r="AV142" i="8"/>
  <c r="AW142" i="8"/>
  <c r="AX142" i="8"/>
  <c r="AY142" i="8"/>
  <c r="AZ142" i="8"/>
  <c r="BA142" i="8"/>
  <c r="BB142" i="8"/>
  <c r="BC142" i="8"/>
  <c r="D143" i="8"/>
  <c r="D378" i="8" s="1"/>
  <c r="E143" i="8"/>
  <c r="E378" i="8" s="1"/>
  <c r="F143" i="8"/>
  <c r="G143" i="8"/>
  <c r="H143" i="8"/>
  <c r="I143" i="8"/>
  <c r="J143" i="8"/>
  <c r="K143" i="8"/>
  <c r="L143" i="8"/>
  <c r="M143" i="8"/>
  <c r="N143" i="8"/>
  <c r="O143" i="8"/>
  <c r="P143" i="8"/>
  <c r="Q143" i="8"/>
  <c r="R143" i="8"/>
  <c r="S143" i="8"/>
  <c r="T143" i="8"/>
  <c r="U143" i="8"/>
  <c r="V143" i="8"/>
  <c r="W143" i="8"/>
  <c r="X143" i="8"/>
  <c r="Y143" i="8"/>
  <c r="Z143" i="8"/>
  <c r="AA143" i="8"/>
  <c r="AB143" i="8"/>
  <c r="AC143" i="8"/>
  <c r="AD143" i="8"/>
  <c r="AE143" i="8"/>
  <c r="AF143" i="8"/>
  <c r="AG143" i="8"/>
  <c r="AH143" i="8"/>
  <c r="AI143" i="8"/>
  <c r="AJ143" i="8"/>
  <c r="AK143" i="8"/>
  <c r="AL143" i="8"/>
  <c r="AM143" i="8"/>
  <c r="AN143" i="8"/>
  <c r="AO143" i="8"/>
  <c r="AP143" i="8"/>
  <c r="AQ143" i="8"/>
  <c r="AR143" i="8"/>
  <c r="AT143" i="8"/>
  <c r="AU143" i="8"/>
  <c r="AV143" i="8"/>
  <c r="AW143" i="8"/>
  <c r="AX143" i="8"/>
  <c r="AY143" i="8"/>
  <c r="AZ143" i="8"/>
  <c r="BA143" i="8"/>
  <c r="BB143" i="8"/>
  <c r="BC143" i="8"/>
  <c r="D144" i="8"/>
  <c r="D379" i="8" s="1"/>
  <c r="E144" i="8"/>
  <c r="E379" i="8" s="1"/>
  <c r="F144" i="8"/>
  <c r="G144" i="8"/>
  <c r="H144" i="8"/>
  <c r="I144" i="8"/>
  <c r="J144" i="8"/>
  <c r="K144" i="8"/>
  <c r="L144" i="8"/>
  <c r="M144" i="8"/>
  <c r="N144" i="8"/>
  <c r="O144" i="8"/>
  <c r="P144" i="8"/>
  <c r="Q144" i="8"/>
  <c r="R144" i="8"/>
  <c r="S144" i="8"/>
  <c r="T144" i="8"/>
  <c r="U144" i="8"/>
  <c r="V144" i="8"/>
  <c r="W144" i="8"/>
  <c r="X144" i="8"/>
  <c r="Y144" i="8"/>
  <c r="Z144" i="8"/>
  <c r="AA144" i="8"/>
  <c r="AB144" i="8"/>
  <c r="AC144" i="8"/>
  <c r="AD144" i="8"/>
  <c r="AE144" i="8"/>
  <c r="AF144" i="8"/>
  <c r="AG144" i="8"/>
  <c r="AH144" i="8"/>
  <c r="AI144" i="8"/>
  <c r="AJ144" i="8"/>
  <c r="AK144" i="8"/>
  <c r="AL144" i="8"/>
  <c r="AM144" i="8"/>
  <c r="AN144" i="8"/>
  <c r="AO144" i="8"/>
  <c r="AP144" i="8"/>
  <c r="AQ144" i="8"/>
  <c r="AR144" i="8"/>
  <c r="AT144" i="8"/>
  <c r="AU144" i="8"/>
  <c r="AV144" i="8"/>
  <c r="AW144" i="8"/>
  <c r="AX144" i="8"/>
  <c r="AY144" i="8"/>
  <c r="AZ144" i="8"/>
  <c r="BA144" i="8"/>
  <c r="BB144" i="8"/>
  <c r="BC144" i="8"/>
  <c r="D145" i="8"/>
  <c r="D380" i="8" s="1"/>
  <c r="E145" i="8"/>
  <c r="E380" i="8" s="1"/>
  <c r="F145" i="8"/>
  <c r="G145" i="8"/>
  <c r="H145" i="8"/>
  <c r="I145" i="8"/>
  <c r="J145" i="8"/>
  <c r="K145" i="8"/>
  <c r="L145" i="8"/>
  <c r="M145" i="8"/>
  <c r="N145" i="8"/>
  <c r="O145" i="8"/>
  <c r="P145" i="8"/>
  <c r="Q145" i="8"/>
  <c r="R145" i="8"/>
  <c r="S145" i="8"/>
  <c r="T145" i="8"/>
  <c r="U145" i="8"/>
  <c r="V145" i="8"/>
  <c r="W145" i="8"/>
  <c r="X145" i="8"/>
  <c r="Y145" i="8"/>
  <c r="Z145" i="8"/>
  <c r="AA145" i="8"/>
  <c r="AB145" i="8"/>
  <c r="AC145" i="8"/>
  <c r="AD145" i="8"/>
  <c r="AE145" i="8"/>
  <c r="AF145" i="8"/>
  <c r="AG145" i="8"/>
  <c r="AH145" i="8"/>
  <c r="AI145" i="8"/>
  <c r="AJ145" i="8"/>
  <c r="AK145" i="8"/>
  <c r="AL145" i="8"/>
  <c r="AM145" i="8"/>
  <c r="AN145" i="8"/>
  <c r="AO145" i="8"/>
  <c r="AP145" i="8"/>
  <c r="AQ145" i="8"/>
  <c r="AR145" i="8"/>
  <c r="AT145" i="8"/>
  <c r="AU145" i="8"/>
  <c r="AV145" i="8"/>
  <c r="AW145" i="8"/>
  <c r="AX145" i="8"/>
  <c r="AY145" i="8"/>
  <c r="AZ145" i="8"/>
  <c r="BA145" i="8"/>
  <c r="BB145" i="8"/>
  <c r="BC145" i="8"/>
  <c r="D146" i="8"/>
  <c r="D381" i="8" s="1"/>
  <c r="E146" i="8"/>
  <c r="E381" i="8" s="1"/>
  <c r="F146" i="8"/>
  <c r="G146" i="8"/>
  <c r="H146" i="8"/>
  <c r="I146" i="8"/>
  <c r="J146" i="8"/>
  <c r="K146" i="8"/>
  <c r="L146" i="8"/>
  <c r="M146" i="8"/>
  <c r="N146" i="8"/>
  <c r="O146" i="8"/>
  <c r="P146" i="8"/>
  <c r="Q146" i="8"/>
  <c r="R146" i="8"/>
  <c r="S146" i="8"/>
  <c r="T146" i="8"/>
  <c r="U146" i="8"/>
  <c r="V146" i="8"/>
  <c r="W146" i="8"/>
  <c r="X146" i="8"/>
  <c r="Y146" i="8"/>
  <c r="Z146" i="8"/>
  <c r="AA146" i="8"/>
  <c r="AB146" i="8"/>
  <c r="AC146" i="8"/>
  <c r="AD146" i="8"/>
  <c r="AE146" i="8"/>
  <c r="AF146" i="8"/>
  <c r="AG146" i="8"/>
  <c r="AH146" i="8"/>
  <c r="AI146" i="8"/>
  <c r="AJ146" i="8"/>
  <c r="AK146" i="8"/>
  <c r="AL146" i="8"/>
  <c r="AM146" i="8"/>
  <c r="AN146" i="8"/>
  <c r="AO146" i="8"/>
  <c r="AP146" i="8"/>
  <c r="AQ146" i="8"/>
  <c r="AR146" i="8"/>
  <c r="AT146" i="8"/>
  <c r="AU146" i="8"/>
  <c r="AV146" i="8"/>
  <c r="AW146" i="8"/>
  <c r="AX146" i="8"/>
  <c r="AY146" i="8"/>
  <c r="AZ146" i="8"/>
  <c r="BA146" i="8"/>
  <c r="BB146" i="8"/>
  <c r="BC146" i="8"/>
  <c r="D147" i="8"/>
  <c r="D382" i="8" s="1"/>
  <c r="E147" i="8"/>
  <c r="E382" i="8" s="1"/>
  <c r="F147" i="8"/>
  <c r="G147" i="8"/>
  <c r="H147" i="8"/>
  <c r="I147" i="8"/>
  <c r="J147" i="8"/>
  <c r="K147" i="8"/>
  <c r="L147" i="8"/>
  <c r="M147" i="8"/>
  <c r="N147" i="8"/>
  <c r="O147" i="8"/>
  <c r="P147" i="8"/>
  <c r="Q147" i="8"/>
  <c r="R147" i="8"/>
  <c r="S147" i="8"/>
  <c r="T147" i="8"/>
  <c r="U147" i="8"/>
  <c r="V147" i="8"/>
  <c r="W147" i="8"/>
  <c r="X147" i="8"/>
  <c r="Y147" i="8"/>
  <c r="Z147" i="8"/>
  <c r="AA147" i="8"/>
  <c r="AB147" i="8"/>
  <c r="AC147" i="8"/>
  <c r="AD147" i="8"/>
  <c r="AE147" i="8"/>
  <c r="AF147" i="8"/>
  <c r="AG147" i="8"/>
  <c r="AH147" i="8"/>
  <c r="AI147" i="8"/>
  <c r="AJ147" i="8"/>
  <c r="AK147" i="8"/>
  <c r="AL147" i="8"/>
  <c r="AM147" i="8"/>
  <c r="AN147" i="8"/>
  <c r="AO147" i="8"/>
  <c r="AP147" i="8"/>
  <c r="AQ147" i="8"/>
  <c r="AR147" i="8"/>
  <c r="AT147" i="8"/>
  <c r="AU147" i="8"/>
  <c r="AV147" i="8"/>
  <c r="AW147" i="8"/>
  <c r="AX147" i="8"/>
  <c r="AY147" i="8"/>
  <c r="AZ147" i="8"/>
  <c r="BA147" i="8"/>
  <c r="BB147" i="8"/>
  <c r="BC147" i="8"/>
  <c r="D148" i="8"/>
  <c r="D383" i="8" s="1"/>
  <c r="E148" i="8"/>
  <c r="E383" i="8" s="1"/>
  <c r="F148" i="8"/>
  <c r="G148" i="8"/>
  <c r="H148" i="8"/>
  <c r="I148" i="8"/>
  <c r="J148" i="8"/>
  <c r="K148" i="8"/>
  <c r="L148" i="8"/>
  <c r="M148" i="8"/>
  <c r="N148" i="8"/>
  <c r="O148" i="8"/>
  <c r="P148" i="8"/>
  <c r="Q148" i="8"/>
  <c r="R148" i="8"/>
  <c r="S148" i="8"/>
  <c r="T148" i="8"/>
  <c r="U148" i="8"/>
  <c r="V148" i="8"/>
  <c r="W148" i="8"/>
  <c r="X148" i="8"/>
  <c r="Y148" i="8"/>
  <c r="Z148" i="8"/>
  <c r="AA148" i="8"/>
  <c r="AB148" i="8"/>
  <c r="AC148" i="8"/>
  <c r="AD148" i="8"/>
  <c r="AE148" i="8"/>
  <c r="AF148" i="8"/>
  <c r="AG148" i="8"/>
  <c r="AH148" i="8"/>
  <c r="AI148" i="8"/>
  <c r="AJ148" i="8"/>
  <c r="AK148" i="8"/>
  <c r="AL148" i="8"/>
  <c r="AM148" i="8"/>
  <c r="AN148" i="8"/>
  <c r="AO148" i="8"/>
  <c r="AP148" i="8"/>
  <c r="AQ148" i="8"/>
  <c r="AR148" i="8"/>
  <c r="AT148" i="8"/>
  <c r="AU148" i="8"/>
  <c r="AV148" i="8"/>
  <c r="AW148" i="8"/>
  <c r="AX148" i="8"/>
  <c r="AY148" i="8"/>
  <c r="AZ148" i="8"/>
  <c r="BA148" i="8"/>
  <c r="BB148" i="8"/>
  <c r="BC148" i="8"/>
  <c r="D149" i="8"/>
  <c r="D384" i="8" s="1"/>
  <c r="E149" i="8"/>
  <c r="E384" i="8" s="1"/>
  <c r="F149" i="8"/>
  <c r="G149" i="8"/>
  <c r="H149" i="8"/>
  <c r="I149" i="8"/>
  <c r="J149" i="8"/>
  <c r="K149" i="8"/>
  <c r="L149" i="8"/>
  <c r="M149" i="8"/>
  <c r="N149" i="8"/>
  <c r="O149" i="8"/>
  <c r="P149" i="8"/>
  <c r="Q149" i="8"/>
  <c r="R149" i="8"/>
  <c r="S149" i="8"/>
  <c r="T149" i="8"/>
  <c r="U149" i="8"/>
  <c r="V149" i="8"/>
  <c r="W149" i="8"/>
  <c r="X149" i="8"/>
  <c r="Y149" i="8"/>
  <c r="Z149" i="8"/>
  <c r="AA149" i="8"/>
  <c r="AB149" i="8"/>
  <c r="AC149" i="8"/>
  <c r="AD149" i="8"/>
  <c r="AE149" i="8"/>
  <c r="AF149" i="8"/>
  <c r="AG149" i="8"/>
  <c r="AH149" i="8"/>
  <c r="AI149" i="8"/>
  <c r="AJ149" i="8"/>
  <c r="AK149" i="8"/>
  <c r="AL149" i="8"/>
  <c r="AM149" i="8"/>
  <c r="AN149" i="8"/>
  <c r="AO149" i="8"/>
  <c r="AP149" i="8"/>
  <c r="AQ149" i="8"/>
  <c r="AR149" i="8"/>
  <c r="AT149" i="8"/>
  <c r="AU149" i="8"/>
  <c r="AV149" i="8"/>
  <c r="AW149" i="8"/>
  <c r="AX149" i="8"/>
  <c r="AY149" i="8"/>
  <c r="AZ149" i="8"/>
  <c r="BA149" i="8"/>
  <c r="BB149" i="8"/>
  <c r="BC149" i="8"/>
  <c r="D150" i="8"/>
  <c r="D385" i="8" s="1"/>
  <c r="E150" i="8"/>
  <c r="E385" i="8" s="1"/>
  <c r="F150" i="8"/>
  <c r="G150" i="8"/>
  <c r="H150" i="8"/>
  <c r="I150" i="8"/>
  <c r="J150" i="8"/>
  <c r="K150" i="8"/>
  <c r="L150" i="8"/>
  <c r="M150" i="8"/>
  <c r="N150" i="8"/>
  <c r="O150" i="8"/>
  <c r="P150" i="8"/>
  <c r="Q150" i="8"/>
  <c r="R150" i="8"/>
  <c r="S150" i="8"/>
  <c r="T150" i="8"/>
  <c r="U150" i="8"/>
  <c r="V150" i="8"/>
  <c r="W150" i="8"/>
  <c r="X150" i="8"/>
  <c r="Y150" i="8"/>
  <c r="Z150" i="8"/>
  <c r="AA150" i="8"/>
  <c r="AB150" i="8"/>
  <c r="AC150" i="8"/>
  <c r="AD150" i="8"/>
  <c r="AE150" i="8"/>
  <c r="AF150" i="8"/>
  <c r="AG150" i="8"/>
  <c r="AH150" i="8"/>
  <c r="AI150" i="8"/>
  <c r="AJ150" i="8"/>
  <c r="AK150" i="8"/>
  <c r="AL150" i="8"/>
  <c r="AM150" i="8"/>
  <c r="AN150" i="8"/>
  <c r="AO150" i="8"/>
  <c r="AP150" i="8"/>
  <c r="AQ150" i="8"/>
  <c r="AR150" i="8"/>
  <c r="AT150" i="8"/>
  <c r="AU150" i="8"/>
  <c r="AV150" i="8"/>
  <c r="AW150" i="8"/>
  <c r="AX150" i="8"/>
  <c r="AY150" i="8"/>
  <c r="AZ150" i="8"/>
  <c r="BA150" i="8"/>
  <c r="BB150" i="8"/>
  <c r="BC150" i="8"/>
  <c r="D151" i="8"/>
  <c r="D386" i="8" s="1"/>
  <c r="E151" i="8"/>
  <c r="E386" i="8" s="1"/>
  <c r="F151" i="8"/>
  <c r="G151" i="8"/>
  <c r="H151" i="8"/>
  <c r="I151" i="8"/>
  <c r="J151" i="8"/>
  <c r="K151" i="8"/>
  <c r="L151" i="8"/>
  <c r="M151" i="8"/>
  <c r="N151" i="8"/>
  <c r="O151" i="8"/>
  <c r="P151" i="8"/>
  <c r="Q151" i="8"/>
  <c r="R151" i="8"/>
  <c r="S151" i="8"/>
  <c r="T151" i="8"/>
  <c r="U151" i="8"/>
  <c r="V151" i="8"/>
  <c r="W151" i="8"/>
  <c r="X151" i="8"/>
  <c r="Y151" i="8"/>
  <c r="Z151" i="8"/>
  <c r="AA151" i="8"/>
  <c r="AB151" i="8"/>
  <c r="AC151" i="8"/>
  <c r="AD151" i="8"/>
  <c r="AE151" i="8"/>
  <c r="AF151" i="8"/>
  <c r="AG151" i="8"/>
  <c r="AH151" i="8"/>
  <c r="AI151" i="8"/>
  <c r="AJ151" i="8"/>
  <c r="AK151" i="8"/>
  <c r="AL151" i="8"/>
  <c r="AM151" i="8"/>
  <c r="AN151" i="8"/>
  <c r="AO151" i="8"/>
  <c r="AP151" i="8"/>
  <c r="AQ151" i="8"/>
  <c r="AR151" i="8"/>
  <c r="AT151" i="8"/>
  <c r="AU151" i="8"/>
  <c r="AV151" i="8"/>
  <c r="AW151" i="8"/>
  <c r="AX151" i="8"/>
  <c r="AY151" i="8"/>
  <c r="AZ151" i="8"/>
  <c r="BA151" i="8"/>
  <c r="BB151" i="8"/>
  <c r="BC151" i="8"/>
  <c r="D152" i="8"/>
  <c r="D387" i="8" s="1"/>
  <c r="E152" i="8"/>
  <c r="E387" i="8" s="1"/>
  <c r="F152" i="8"/>
  <c r="G152" i="8"/>
  <c r="H152" i="8"/>
  <c r="I152" i="8"/>
  <c r="J152" i="8"/>
  <c r="K152" i="8"/>
  <c r="L152" i="8"/>
  <c r="M152" i="8"/>
  <c r="N152" i="8"/>
  <c r="O152" i="8"/>
  <c r="P152" i="8"/>
  <c r="Q152" i="8"/>
  <c r="R152" i="8"/>
  <c r="S152" i="8"/>
  <c r="T152" i="8"/>
  <c r="U152" i="8"/>
  <c r="V152" i="8"/>
  <c r="W152" i="8"/>
  <c r="X152" i="8"/>
  <c r="Y152" i="8"/>
  <c r="Z152" i="8"/>
  <c r="AA152" i="8"/>
  <c r="AB152" i="8"/>
  <c r="AC152" i="8"/>
  <c r="AD152" i="8"/>
  <c r="AE152" i="8"/>
  <c r="AF152" i="8"/>
  <c r="AG152" i="8"/>
  <c r="AH152" i="8"/>
  <c r="AI152" i="8"/>
  <c r="AJ152" i="8"/>
  <c r="AK152" i="8"/>
  <c r="AL152" i="8"/>
  <c r="AM152" i="8"/>
  <c r="AN152" i="8"/>
  <c r="AO152" i="8"/>
  <c r="AP152" i="8"/>
  <c r="AQ152" i="8"/>
  <c r="AR152" i="8"/>
  <c r="AT152" i="8"/>
  <c r="AU152" i="8"/>
  <c r="AV152" i="8"/>
  <c r="AW152" i="8"/>
  <c r="AX152" i="8"/>
  <c r="AY152" i="8"/>
  <c r="AZ152" i="8"/>
  <c r="BA152" i="8"/>
  <c r="BB152" i="8"/>
  <c r="BC152" i="8"/>
  <c r="AE6" i="15"/>
  <c r="E4" i="9"/>
  <c r="N316" i="9" s="1"/>
  <c r="F51" i="9"/>
  <c r="E51" i="9"/>
  <c r="E286" i="9" s="1"/>
  <c r="E102" i="9"/>
  <c r="E337" i="9"/>
  <c r="F102" i="9"/>
  <c r="Q8" i="9"/>
  <c r="D683" i="9"/>
  <c r="D51" i="9"/>
  <c r="D286" i="9"/>
  <c r="D52" i="9"/>
  <c r="D287" i="9"/>
  <c r="G51" i="9"/>
  <c r="H51" i="9"/>
  <c r="I51" i="9"/>
  <c r="J51" i="9"/>
  <c r="K51" i="9"/>
  <c r="L51" i="9"/>
  <c r="M51" i="9"/>
  <c r="N51" i="9"/>
  <c r="O51" i="9"/>
  <c r="P51" i="9"/>
  <c r="Q51" i="9"/>
  <c r="R51" i="9"/>
  <c r="S51" i="9"/>
  <c r="T51" i="9"/>
  <c r="U51" i="9"/>
  <c r="V51" i="9"/>
  <c r="W51" i="9"/>
  <c r="X51" i="9"/>
  <c r="Y51" i="9"/>
  <c r="Z51" i="9"/>
  <c r="AA51" i="9"/>
  <c r="AB51" i="9"/>
  <c r="AC51" i="9"/>
  <c r="AD51" i="9"/>
  <c r="AE51" i="9"/>
  <c r="AF51" i="9"/>
  <c r="AG51" i="9"/>
  <c r="AH51" i="9"/>
  <c r="AI51" i="9"/>
  <c r="AJ51" i="9"/>
  <c r="AK51" i="9"/>
  <c r="AL51" i="9"/>
  <c r="AM51" i="9"/>
  <c r="AN51" i="9"/>
  <c r="AO51" i="9"/>
  <c r="AP51" i="9"/>
  <c r="AQ51" i="9"/>
  <c r="AR51" i="9"/>
  <c r="AT51" i="9"/>
  <c r="AU51" i="9"/>
  <c r="AV51" i="9"/>
  <c r="AW51" i="9"/>
  <c r="AX51" i="9"/>
  <c r="AY51" i="9"/>
  <c r="AZ51" i="9"/>
  <c r="BA51" i="9"/>
  <c r="BB51" i="9"/>
  <c r="BC51" i="9"/>
  <c r="E52" i="9"/>
  <c r="E287" i="9"/>
  <c r="F52" i="9"/>
  <c r="G52" i="9"/>
  <c r="H52" i="9"/>
  <c r="I52" i="9"/>
  <c r="J52" i="9"/>
  <c r="K52" i="9"/>
  <c r="L52" i="9"/>
  <c r="M52" i="9"/>
  <c r="N52" i="9"/>
  <c r="O52" i="9"/>
  <c r="P52" i="9"/>
  <c r="Q52" i="9"/>
  <c r="R52" i="9"/>
  <c r="S52" i="9"/>
  <c r="T52" i="9"/>
  <c r="U52" i="9"/>
  <c r="V52" i="9"/>
  <c r="W52" i="9"/>
  <c r="X52" i="9"/>
  <c r="Y52" i="9"/>
  <c r="Z52" i="9"/>
  <c r="AA52" i="9"/>
  <c r="AB52" i="9"/>
  <c r="AC52" i="9"/>
  <c r="AD52" i="9"/>
  <c r="AE52" i="9"/>
  <c r="AF52" i="9"/>
  <c r="AG52" i="9"/>
  <c r="AH52" i="9"/>
  <c r="AI52" i="9"/>
  <c r="AJ52" i="9"/>
  <c r="AK52" i="9"/>
  <c r="AL52" i="9"/>
  <c r="AM52" i="9"/>
  <c r="AN52" i="9"/>
  <c r="AO52" i="9"/>
  <c r="AP52" i="9"/>
  <c r="AQ52" i="9"/>
  <c r="AR52" i="9"/>
  <c r="AT52" i="9"/>
  <c r="AU52" i="9"/>
  <c r="AV52" i="9"/>
  <c r="AW52" i="9"/>
  <c r="AX52" i="9"/>
  <c r="AY52" i="9"/>
  <c r="AZ52" i="9"/>
  <c r="BA52" i="9"/>
  <c r="BB52" i="9"/>
  <c r="BC52" i="9"/>
  <c r="D53" i="9"/>
  <c r="D288" i="9"/>
  <c r="E53" i="9"/>
  <c r="E288" i="9"/>
  <c r="F53" i="9"/>
  <c r="G53" i="9"/>
  <c r="H53" i="9"/>
  <c r="I53" i="9"/>
  <c r="J53" i="9"/>
  <c r="K53" i="9"/>
  <c r="L53" i="9"/>
  <c r="M53" i="9"/>
  <c r="N53" i="9"/>
  <c r="O53" i="9"/>
  <c r="P53" i="9"/>
  <c r="Q53" i="9"/>
  <c r="R53" i="9"/>
  <c r="S53" i="9"/>
  <c r="T53" i="9"/>
  <c r="U53" i="9"/>
  <c r="V53" i="9"/>
  <c r="W53" i="9"/>
  <c r="X53" i="9"/>
  <c r="Y53" i="9"/>
  <c r="Z53" i="9"/>
  <c r="AA53" i="9"/>
  <c r="AB53" i="9"/>
  <c r="AC53" i="9"/>
  <c r="AD53" i="9"/>
  <c r="AE53" i="9"/>
  <c r="AF53" i="9"/>
  <c r="AG53" i="9"/>
  <c r="AH53" i="9"/>
  <c r="AI53" i="9"/>
  <c r="AJ53" i="9"/>
  <c r="AK53" i="9"/>
  <c r="AL53" i="9"/>
  <c r="AM53" i="9"/>
  <c r="AN53" i="9"/>
  <c r="AO53" i="9"/>
  <c r="AP53" i="9"/>
  <c r="AQ53" i="9"/>
  <c r="AR53" i="9"/>
  <c r="AT53" i="9"/>
  <c r="AU53" i="9"/>
  <c r="AV53" i="9"/>
  <c r="AW53" i="9"/>
  <c r="AX53" i="9"/>
  <c r="AY53" i="9"/>
  <c r="AZ53" i="9"/>
  <c r="BA53" i="9"/>
  <c r="BB53" i="9"/>
  <c r="BC53" i="9"/>
  <c r="D54" i="9"/>
  <c r="D289" i="9"/>
  <c r="E54" i="9"/>
  <c r="E289" i="9"/>
  <c r="F54" i="9"/>
  <c r="G54" i="9"/>
  <c r="H54" i="9"/>
  <c r="I54" i="9"/>
  <c r="J54" i="9"/>
  <c r="K54" i="9"/>
  <c r="L54" i="9"/>
  <c r="M54" i="9"/>
  <c r="N54" i="9"/>
  <c r="O54" i="9"/>
  <c r="P54" i="9"/>
  <c r="Q54" i="9"/>
  <c r="R54" i="9"/>
  <c r="S54" i="9"/>
  <c r="T54" i="9"/>
  <c r="U54" i="9"/>
  <c r="V54" i="9"/>
  <c r="W54" i="9"/>
  <c r="X54" i="9"/>
  <c r="Y54" i="9"/>
  <c r="Z54" i="9"/>
  <c r="AA54" i="9"/>
  <c r="AB54" i="9"/>
  <c r="AC54" i="9"/>
  <c r="AD54" i="9"/>
  <c r="AE54" i="9"/>
  <c r="AF54" i="9"/>
  <c r="AG54" i="9"/>
  <c r="AH54" i="9"/>
  <c r="AI54" i="9"/>
  <c r="AJ54" i="9"/>
  <c r="AK54" i="9"/>
  <c r="AL54" i="9"/>
  <c r="AM54" i="9"/>
  <c r="AN54" i="9"/>
  <c r="AO54" i="9"/>
  <c r="AP54" i="9"/>
  <c r="AQ54" i="9"/>
  <c r="AR54" i="9"/>
  <c r="AT54" i="9"/>
  <c r="AU54" i="9"/>
  <c r="AV54" i="9"/>
  <c r="AW54" i="9"/>
  <c r="AX54" i="9"/>
  <c r="AY54" i="9"/>
  <c r="AZ54" i="9"/>
  <c r="BA54" i="9"/>
  <c r="BB54" i="9"/>
  <c r="BC54" i="9"/>
  <c r="D55" i="9"/>
  <c r="D290" i="9"/>
  <c r="E55" i="9"/>
  <c r="E290" i="9"/>
  <c r="F55" i="9"/>
  <c r="G55" i="9"/>
  <c r="H55" i="9"/>
  <c r="I55" i="9"/>
  <c r="J55" i="9"/>
  <c r="K55" i="9"/>
  <c r="L55" i="9"/>
  <c r="M55" i="9"/>
  <c r="N55" i="9"/>
  <c r="O55" i="9"/>
  <c r="P55" i="9"/>
  <c r="Q55" i="9"/>
  <c r="R55" i="9"/>
  <c r="S55" i="9"/>
  <c r="T55" i="9"/>
  <c r="U55" i="9"/>
  <c r="V55" i="9"/>
  <c r="W55" i="9"/>
  <c r="X55" i="9"/>
  <c r="Y55" i="9"/>
  <c r="Z55" i="9"/>
  <c r="AA55" i="9"/>
  <c r="AB55" i="9"/>
  <c r="AC55" i="9"/>
  <c r="AD55" i="9"/>
  <c r="AE55" i="9"/>
  <c r="AF55" i="9"/>
  <c r="AG55" i="9"/>
  <c r="AH55" i="9"/>
  <c r="AI55" i="9"/>
  <c r="AJ55" i="9"/>
  <c r="AK55" i="9"/>
  <c r="AL55" i="9"/>
  <c r="AM55" i="9"/>
  <c r="AN55" i="9"/>
  <c r="AO55" i="9"/>
  <c r="AP55" i="9"/>
  <c r="AQ55" i="9"/>
  <c r="AR55" i="9"/>
  <c r="AT55" i="9"/>
  <c r="AU55" i="9"/>
  <c r="AV55" i="9"/>
  <c r="AW55" i="9"/>
  <c r="AX55" i="9"/>
  <c r="AY55" i="9"/>
  <c r="AZ55" i="9"/>
  <c r="BA55" i="9"/>
  <c r="BB55" i="9"/>
  <c r="BC55" i="9"/>
  <c r="D56" i="9"/>
  <c r="D291" i="9"/>
  <c r="E56" i="9"/>
  <c r="E291" i="9"/>
  <c r="F56" i="9"/>
  <c r="G56" i="9"/>
  <c r="H56" i="9"/>
  <c r="I56" i="9"/>
  <c r="J56" i="9"/>
  <c r="K56" i="9"/>
  <c r="L56" i="9"/>
  <c r="M56" i="9"/>
  <c r="N56" i="9"/>
  <c r="O56" i="9"/>
  <c r="P56" i="9"/>
  <c r="Q56" i="9"/>
  <c r="R56" i="9"/>
  <c r="S56" i="9"/>
  <c r="T56" i="9"/>
  <c r="U56" i="9"/>
  <c r="V56" i="9"/>
  <c r="W56" i="9"/>
  <c r="X56" i="9"/>
  <c r="Y56" i="9"/>
  <c r="Z56" i="9"/>
  <c r="AA56" i="9"/>
  <c r="AB56" i="9"/>
  <c r="AC56" i="9"/>
  <c r="AD56" i="9"/>
  <c r="AE56" i="9"/>
  <c r="AF56" i="9"/>
  <c r="AG56" i="9"/>
  <c r="AH56" i="9"/>
  <c r="AI56" i="9"/>
  <c r="AJ56" i="9"/>
  <c r="AK56" i="9"/>
  <c r="AL56" i="9"/>
  <c r="AM56" i="9"/>
  <c r="AN56" i="9"/>
  <c r="AO56" i="9"/>
  <c r="AP56" i="9"/>
  <c r="AQ56" i="9"/>
  <c r="AR56" i="9"/>
  <c r="AT56" i="9"/>
  <c r="AU56" i="9"/>
  <c r="AV56" i="9"/>
  <c r="AW56" i="9"/>
  <c r="AX56" i="9"/>
  <c r="AY56" i="9"/>
  <c r="AZ56" i="9"/>
  <c r="BA56" i="9"/>
  <c r="BB56" i="9"/>
  <c r="BC56" i="9"/>
  <c r="D57" i="9"/>
  <c r="D292" i="9"/>
  <c r="E57" i="9"/>
  <c r="E292" i="9"/>
  <c r="F57" i="9"/>
  <c r="G57" i="9"/>
  <c r="H57" i="9"/>
  <c r="I57" i="9"/>
  <c r="J57" i="9"/>
  <c r="K57" i="9"/>
  <c r="L57" i="9"/>
  <c r="M57" i="9"/>
  <c r="N57" i="9"/>
  <c r="O57" i="9"/>
  <c r="P57" i="9"/>
  <c r="Q57" i="9"/>
  <c r="R57" i="9"/>
  <c r="S57" i="9"/>
  <c r="T57" i="9"/>
  <c r="U57" i="9"/>
  <c r="V57" i="9"/>
  <c r="W57" i="9"/>
  <c r="X57" i="9"/>
  <c r="Y57" i="9"/>
  <c r="Z57" i="9"/>
  <c r="AA57" i="9"/>
  <c r="AB57" i="9"/>
  <c r="AC57" i="9"/>
  <c r="AD57" i="9"/>
  <c r="AE57" i="9"/>
  <c r="AF57" i="9"/>
  <c r="AG57" i="9"/>
  <c r="AH57" i="9"/>
  <c r="AI57" i="9"/>
  <c r="AJ57" i="9"/>
  <c r="AK57" i="9"/>
  <c r="AL57" i="9"/>
  <c r="AM57" i="9"/>
  <c r="AN57" i="9"/>
  <c r="AO57" i="9"/>
  <c r="AP57" i="9"/>
  <c r="AQ57" i="9"/>
  <c r="AR57" i="9"/>
  <c r="AT57" i="9"/>
  <c r="AU57" i="9"/>
  <c r="AV57" i="9"/>
  <c r="AW57" i="9"/>
  <c r="AX57" i="9"/>
  <c r="AY57" i="9"/>
  <c r="AZ57" i="9"/>
  <c r="BA57" i="9"/>
  <c r="BB57" i="9"/>
  <c r="BC57" i="9"/>
  <c r="D58" i="9"/>
  <c r="D293" i="9"/>
  <c r="E58" i="9"/>
  <c r="E293" i="9"/>
  <c r="F58" i="9"/>
  <c r="G58" i="9"/>
  <c r="H58" i="9"/>
  <c r="I58" i="9"/>
  <c r="J58" i="9"/>
  <c r="K58" i="9"/>
  <c r="L58" i="9"/>
  <c r="M58" i="9"/>
  <c r="N58" i="9"/>
  <c r="P58" i="9"/>
  <c r="Q58" i="9"/>
  <c r="R58" i="9"/>
  <c r="S58" i="9"/>
  <c r="T58" i="9"/>
  <c r="U58" i="9"/>
  <c r="V58" i="9"/>
  <c r="W58" i="9"/>
  <c r="X58" i="9"/>
  <c r="Y58" i="9"/>
  <c r="Z58" i="9"/>
  <c r="AA58" i="9"/>
  <c r="AB58" i="9"/>
  <c r="AC58" i="9"/>
  <c r="AD58" i="9"/>
  <c r="AE58" i="9"/>
  <c r="AF58" i="9"/>
  <c r="AG58" i="9"/>
  <c r="AH58" i="9"/>
  <c r="AI58" i="9"/>
  <c r="AJ58" i="9"/>
  <c r="AK58" i="9"/>
  <c r="AL58" i="9"/>
  <c r="AM58" i="9"/>
  <c r="AN58" i="9"/>
  <c r="AO58" i="9"/>
  <c r="AP58" i="9"/>
  <c r="AQ58" i="9"/>
  <c r="AR58" i="9"/>
  <c r="AT58" i="9"/>
  <c r="AU58" i="9"/>
  <c r="AV58" i="9"/>
  <c r="AW58" i="9"/>
  <c r="AX58" i="9"/>
  <c r="AY58" i="9"/>
  <c r="AZ58" i="9"/>
  <c r="BA58" i="9"/>
  <c r="BB58" i="9"/>
  <c r="BC58" i="9"/>
  <c r="D59" i="9"/>
  <c r="D294" i="9"/>
  <c r="E59" i="9"/>
  <c r="E294" i="9"/>
  <c r="F59" i="9"/>
  <c r="G59" i="9"/>
  <c r="H59" i="9"/>
  <c r="I59" i="9"/>
  <c r="J59" i="9"/>
  <c r="K59" i="9"/>
  <c r="L59" i="9"/>
  <c r="M59" i="9"/>
  <c r="N59" i="9"/>
  <c r="O59" i="9"/>
  <c r="P59" i="9"/>
  <c r="Q59" i="9"/>
  <c r="R59" i="9"/>
  <c r="S59" i="9"/>
  <c r="T59" i="9"/>
  <c r="U59" i="9"/>
  <c r="V59" i="9"/>
  <c r="W59" i="9"/>
  <c r="X59" i="9"/>
  <c r="Y59" i="9"/>
  <c r="Z59" i="9"/>
  <c r="AA59" i="9"/>
  <c r="AB59" i="9"/>
  <c r="AC59" i="9"/>
  <c r="AD59" i="9"/>
  <c r="AE59" i="9"/>
  <c r="AF59" i="9"/>
  <c r="AG59" i="9"/>
  <c r="AH59" i="9"/>
  <c r="AI59" i="9"/>
  <c r="AJ59" i="9"/>
  <c r="AK59" i="9"/>
  <c r="AL59" i="9"/>
  <c r="AM59" i="9"/>
  <c r="AN59" i="9"/>
  <c r="AO59" i="9"/>
  <c r="AP59" i="9"/>
  <c r="AQ59" i="9"/>
  <c r="AR59" i="9"/>
  <c r="AT59" i="9"/>
  <c r="AU59" i="9"/>
  <c r="AV59" i="9"/>
  <c r="AW59" i="9"/>
  <c r="AX59" i="9"/>
  <c r="AY59" i="9"/>
  <c r="AZ59" i="9"/>
  <c r="BA59" i="9"/>
  <c r="BB59" i="9"/>
  <c r="BC59" i="9"/>
  <c r="D60" i="9"/>
  <c r="D295" i="9" s="1"/>
  <c r="E60" i="9"/>
  <c r="E295" i="9"/>
  <c r="F60" i="9"/>
  <c r="G60" i="9"/>
  <c r="H60" i="9"/>
  <c r="I60" i="9"/>
  <c r="J60" i="9"/>
  <c r="K60" i="9"/>
  <c r="L60" i="9"/>
  <c r="M60" i="9"/>
  <c r="N60" i="9"/>
  <c r="O60" i="9"/>
  <c r="P60" i="9"/>
  <c r="Q60" i="9"/>
  <c r="R60" i="9"/>
  <c r="S60" i="9"/>
  <c r="T60" i="9"/>
  <c r="U60" i="9"/>
  <c r="V60" i="9"/>
  <c r="W60" i="9"/>
  <c r="X60" i="9"/>
  <c r="Y60" i="9"/>
  <c r="Z60" i="9"/>
  <c r="AA60" i="9"/>
  <c r="AB60" i="9"/>
  <c r="AC60" i="9"/>
  <c r="AD60" i="9"/>
  <c r="AE60" i="9"/>
  <c r="AF60" i="9"/>
  <c r="AG60" i="9"/>
  <c r="AH60" i="9"/>
  <c r="AI60" i="9"/>
  <c r="AJ60" i="9"/>
  <c r="AK60" i="9"/>
  <c r="AL60" i="9"/>
  <c r="AM60" i="9"/>
  <c r="AN60" i="9"/>
  <c r="AO60" i="9"/>
  <c r="AP60" i="9"/>
  <c r="AQ60" i="9"/>
  <c r="AR60" i="9"/>
  <c r="AT60" i="9"/>
  <c r="AU60" i="9"/>
  <c r="AV60" i="9"/>
  <c r="AW60" i="9"/>
  <c r="AX60" i="9"/>
  <c r="AY60" i="9"/>
  <c r="AZ60" i="9"/>
  <c r="BA60" i="9"/>
  <c r="BB60" i="9"/>
  <c r="BC60" i="9"/>
  <c r="D61" i="9"/>
  <c r="D296" i="9"/>
  <c r="E61" i="9"/>
  <c r="E296" i="9" s="1"/>
  <c r="F61" i="9"/>
  <c r="G61" i="9"/>
  <c r="H61" i="9"/>
  <c r="I61" i="9"/>
  <c r="J61" i="9"/>
  <c r="K61" i="9"/>
  <c r="L61" i="9"/>
  <c r="M61" i="9"/>
  <c r="N61" i="9"/>
  <c r="O61" i="9"/>
  <c r="P61" i="9"/>
  <c r="Q61" i="9"/>
  <c r="R61" i="9"/>
  <c r="S61" i="9"/>
  <c r="T61" i="9"/>
  <c r="U61" i="9"/>
  <c r="V61" i="9"/>
  <c r="W61" i="9"/>
  <c r="X61" i="9"/>
  <c r="Y61" i="9"/>
  <c r="Z61" i="9"/>
  <c r="AA61" i="9"/>
  <c r="AB61" i="9"/>
  <c r="AC61" i="9"/>
  <c r="AD61" i="9"/>
  <c r="AE61" i="9"/>
  <c r="AF61" i="9"/>
  <c r="AG61" i="9"/>
  <c r="AH61" i="9"/>
  <c r="AI61" i="9"/>
  <c r="AJ61" i="9"/>
  <c r="AK61" i="9"/>
  <c r="AL61" i="9"/>
  <c r="AM61" i="9"/>
  <c r="AN61" i="9"/>
  <c r="AO61" i="9"/>
  <c r="AP61" i="9"/>
  <c r="AQ61" i="9"/>
  <c r="AR61" i="9"/>
  <c r="AT61" i="9"/>
  <c r="AU61" i="9"/>
  <c r="AV61" i="9"/>
  <c r="AW61" i="9"/>
  <c r="AX61" i="9"/>
  <c r="AY61" i="9"/>
  <c r="AZ61" i="9"/>
  <c r="BA61" i="9"/>
  <c r="BB61" i="9"/>
  <c r="BC61" i="9"/>
  <c r="D62" i="9"/>
  <c r="D297" i="9" s="1"/>
  <c r="E62" i="9"/>
  <c r="E297" i="9"/>
  <c r="F62" i="9"/>
  <c r="G62" i="9"/>
  <c r="H62" i="9"/>
  <c r="I62" i="9"/>
  <c r="J62" i="9"/>
  <c r="K62" i="9"/>
  <c r="L62" i="9"/>
  <c r="M62" i="9"/>
  <c r="N62" i="9"/>
  <c r="O62" i="9"/>
  <c r="P62" i="9"/>
  <c r="Q62" i="9"/>
  <c r="R62" i="9"/>
  <c r="S62" i="9"/>
  <c r="T62" i="9"/>
  <c r="U62" i="9"/>
  <c r="V62" i="9"/>
  <c r="W62" i="9"/>
  <c r="X62" i="9"/>
  <c r="Y62" i="9"/>
  <c r="Z62" i="9"/>
  <c r="AA62" i="9"/>
  <c r="AB62" i="9"/>
  <c r="AC62" i="9"/>
  <c r="AD62" i="9"/>
  <c r="AE62" i="9"/>
  <c r="AF62" i="9"/>
  <c r="AG62" i="9"/>
  <c r="AH62" i="9"/>
  <c r="AI62" i="9"/>
  <c r="AJ62" i="9"/>
  <c r="AK62" i="9"/>
  <c r="AL62" i="9"/>
  <c r="AM62" i="9"/>
  <c r="AN62" i="9"/>
  <c r="AO62" i="9"/>
  <c r="AP62" i="9"/>
  <c r="AQ62" i="9"/>
  <c r="AR62" i="9"/>
  <c r="AT62" i="9"/>
  <c r="AU62" i="9"/>
  <c r="AV62" i="9"/>
  <c r="AW62" i="9"/>
  <c r="AX62" i="9"/>
  <c r="AY62" i="9"/>
  <c r="AZ62" i="9"/>
  <c r="BA62" i="9"/>
  <c r="BB62" i="9"/>
  <c r="BC62" i="9"/>
  <c r="D63" i="9"/>
  <c r="D298" i="9"/>
  <c r="E63" i="9"/>
  <c r="E298" i="9" s="1"/>
  <c r="F63" i="9"/>
  <c r="G63" i="9"/>
  <c r="H63" i="9"/>
  <c r="I63" i="9"/>
  <c r="J63" i="9"/>
  <c r="K63" i="9"/>
  <c r="L63" i="9"/>
  <c r="M63" i="9"/>
  <c r="N63" i="9"/>
  <c r="O63" i="9"/>
  <c r="P63" i="9"/>
  <c r="Q63" i="9"/>
  <c r="R63" i="9"/>
  <c r="S63" i="9"/>
  <c r="T63" i="9"/>
  <c r="U63" i="9"/>
  <c r="V63" i="9"/>
  <c r="W63" i="9"/>
  <c r="X63" i="9"/>
  <c r="Y63" i="9"/>
  <c r="Z63" i="9"/>
  <c r="AA63" i="9"/>
  <c r="AB63" i="9"/>
  <c r="AC63" i="9"/>
  <c r="AD63" i="9"/>
  <c r="AE63" i="9"/>
  <c r="AF63" i="9"/>
  <c r="AG63" i="9"/>
  <c r="AH63" i="9"/>
  <c r="AI63" i="9"/>
  <c r="AJ63" i="9"/>
  <c r="AK63" i="9"/>
  <c r="AL63" i="9"/>
  <c r="AM63" i="9"/>
  <c r="AN63" i="9"/>
  <c r="AO63" i="9"/>
  <c r="AP63" i="9"/>
  <c r="AQ63" i="9"/>
  <c r="AR63" i="9"/>
  <c r="AT63" i="9"/>
  <c r="AU63" i="9"/>
  <c r="AV63" i="9"/>
  <c r="AW63" i="9"/>
  <c r="AX63" i="9"/>
  <c r="AY63" i="9"/>
  <c r="AZ63" i="9"/>
  <c r="BA63" i="9"/>
  <c r="BB63" i="9"/>
  <c r="BC63" i="9"/>
  <c r="D64" i="9"/>
  <c r="D299" i="9" s="1"/>
  <c r="E64" i="9"/>
  <c r="E299" i="9"/>
  <c r="F64" i="9"/>
  <c r="G64" i="9"/>
  <c r="H64" i="9"/>
  <c r="I64" i="9"/>
  <c r="J64" i="9"/>
  <c r="K64" i="9"/>
  <c r="L64" i="9"/>
  <c r="M64" i="9"/>
  <c r="N64" i="9"/>
  <c r="O64" i="9"/>
  <c r="P64" i="9"/>
  <c r="Q64" i="9"/>
  <c r="R64" i="9"/>
  <c r="S64" i="9"/>
  <c r="T64" i="9"/>
  <c r="U64" i="9"/>
  <c r="V64" i="9"/>
  <c r="W64" i="9"/>
  <c r="X64" i="9"/>
  <c r="Y64" i="9"/>
  <c r="Z64" i="9"/>
  <c r="AA64" i="9"/>
  <c r="AB64" i="9"/>
  <c r="AC64" i="9"/>
  <c r="AD64" i="9"/>
  <c r="AE64" i="9"/>
  <c r="AF64" i="9"/>
  <c r="AG64" i="9"/>
  <c r="AH64" i="9"/>
  <c r="AI64" i="9"/>
  <c r="AJ64" i="9"/>
  <c r="AK64" i="9"/>
  <c r="AL64" i="9"/>
  <c r="AM64" i="9"/>
  <c r="AN64" i="9"/>
  <c r="AO64" i="9"/>
  <c r="AP64" i="9"/>
  <c r="AQ64" i="9"/>
  <c r="AR64" i="9"/>
  <c r="AT64" i="9"/>
  <c r="AU64" i="9"/>
  <c r="AV64" i="9"/>
  <c r="AW64" i="9"/>
  <c r="AX64" i="9"/>
  <c r="AY64" i="9"/>
  <c r="AZ64" i="9"/>
  <c r="BA64" i="9"/>
  <c r="BB64" i="9"/>
  <c r="BC64" i="9"/>
  <c r="D65" i="9"/>
  <c r="D300" i="9"/>
  <c r="E65" i="9"/>
  <c r="E300" i="9" s="1"/>
  <c r="F65" i="9"/>
  <c r="G65" i="9"/>
  <c r="H65" i="9"/>
  <c r="I65" i="9"/>
  <c r="J65" i="9"/>
  <c r="K65" i="9"/>
  <c r="L65" i="9"/>
  <c r="M65" i="9"/>
  <c r="N65" i="9"/>
  <c r="O65" i="9"/>
  <c r="P65" i="9"/>
  <c r="Q65" i="9"/>
  <c r="R65" i="9"/>
  <c r="S65" i="9"/>
  <c r="T65" i="9"/>
  <c r="U65" i="9"/>
  <c r="V65" i="9"/>
  <c r="W65" i="9"/>
  <c r="X65" i="9"/>
  <c r="Z65" i="9"/>
  <c r="AA65" i="9"/>
  <c r="AB65" i="9"/>
  <c r="AC65" i="9"/>
  <c r="AD65" i="9"/>
  <c r="AE65" i="9"/>
  <c r="AF65" i="9"/>
  <c r="AG65" i="9"/>
  <c r="AH65" i="9"/>
  <c r="AI65" i="9"/>
  <c r="AJ65" i="9"/>
  <c r="AK65" i="9"/>
  <c r="AL65" i="9"/>
  <c r="AM65" i="9"/>
  <c r="AN65" i="9"/>
  <c r="AO65" i="9"/>
  <c r="AP65" i="9"/>
  <c r="AQ65" i="9"/>
  <c r="AR65" i="9"/>
  <c r="AT65" i="9"/>
  <c r="AU65" i="9"/>
  <c r="AV65" i="9"/>
  <c r="AW65" i="9"/>
  <c r="AX65" i="9"/>
  <c r="AY65" i="9"/>
  <c r="AZ65" i="9"/>
  <c r="BA65" i="9"/>
  <c r="BB65" i="9"/>
  <c r="BC65" i="9"/>
  <c r="D66" i="9"/>
  <c r="D301" i="9" s="1"/>
  <c r="E66" i="9"/>
  <c r="E301" i="9"/>
  <c r="F66" i="9"/>
  <c r="G66" i="9"/>
  <c r="H66" i="9"/>
  <c r="I66" i="9"/>
  <c r="J66" i="9"/>
  <c r="K66" i="9"/>
  <c r="L66" i="9"/>
  <c r="M66" i="9"/>
  <c r="N66" i="9"/>
  <c r="O66" i="9"/>
  <c r="P66" i="9"/>
  <c r="Q66" i="9"/>
  <c r="R66" i="9"/>
  <c r="S66" i="9"/>
  <c r="T66" i="9"/>
  <c r="U66" i="9"/>
  <c r="V66" i="9"/>
  <c r="W66" i="9"/>
  <c r="X66" i="9"/>
  <c r="Z66" i="9"/>
  <c r="AA66" i="9"/>
  <c r="AB66" i="9"/>
  <c r="AC66" i="9"/>
  <c r="AD66" i="9"/>
  <c r="AE66" i="9"/>
  <c r="AF66" i="9"/>
  <c r="AG66" i="9"/>
  <c r="AH66" i="9"/>
  <c r="AI66" i="9"/>
  <c r="AJ66" i="9"/>
  <c r="AK66" i="9"/>
  <c r="AL66" i="9"/>
  <c r="AM66" i="9"/>
  <c r="AN66" i="9"/>
  <c r="AO66" i="9"/>
  <c r="AP66" i="9"/>
  <c r="AQ66" i="9"/>
  <c r="AR66" i="9"/>
  <c r="AT66" i="9"/>
  <c r="AU66" i="9"/>
  <c r="AV66" i="9"/>
  <c r="AW66" i="9"/>
  <c r="AX66" i="9"/>
  <c r="AY66" i="9"/>
  <c r="AZ66" i="9"/>
  <c r="BA66" i="9"/>
  <c r="BB66" i="9"/>
  <c r="BC66" i="9"/>
  <c r="D67" i="9"/>
  <c r="D302" i="9"/>
  <c r="E67" i="9"/>
  <c r="E302" i="9" s="1"/>
  <c r="F67" i="9"/>
  <c r="G67" i="9"/>
  <c r="H67" i="9"/>
  <c r="I67" i="9"/>
  <c r="J67" i="9"/>
  <c r="K67" i="9"/>
  <c r="L67" i="9"/>
  <c r="M67" i="9"/>
  <c r="N67" i="9"/>
  <c r="O67" i="9"/>
  <c r="P67" i="9"/>
  <c r="Q67" i="9"/>
  <c r="R67" i="9"/>
  <c r="S67" i="9"/>
  <c r="T67" i="9"/>
  <c r="U67" i="9"/>
  <c r="V67" i="9"/>
  <c r="W67" i="9"/>
  <c r="X67" i="9"/>
  <c r="Z67" i="9"/>
  <c r="AA67" i="9"/>
  <c r="AB67" i="9"/>
  <c r="AC67" i="9"/>
  <c r="AD67" i="9"/>
  <c r="AE67" i="9"/>
  <c r="AF67" i="9"/>
  <c r="AG67" i="9"/>
  <c r="AH67" i="9"/>
  <c r="AI67" i="9"/>
  <c r="AJ67" i="9"/>
  <c r="AK67" i="9"/>
  <c r="AL67" i="9"/>
  <c r="AM67" i="9"/>
  <c r="AN67" i="9"/>
  <c r="AO67" i="9"/>
  <c r="AP67" i="9"/>
  <c r="AQ67" i="9"/>
  <c r="AR67" i="9"/>
  <c r="AT67" i="9"/>
  <c r="AU67" i="9"/>
  <c r="AV67" i="9"/>
  <c r="AW67" i="9"/>
  <c r="AX67" i="9"/>
  <c r="AY67" i="9"/>
  <c r="AZ67" i="9"/>
  <c r="BA67" i="9"/>
  <c r="BB67" i="9"/>
  <c r="BC67" i="9"/>
  <c r="D68" i="9"/>
  <c r="D303" i="9" s="1"/>
  <c r="E68" i="9"/>
  <c r="E303" i="9"/>
  <c r="F68" i="9"/>
  <c r="G68" i="9"/>
  <c r="H68" i="9"/>
  <c r="I68" i="9"/>
  <c r="J68" i="9"/>
  <c r="K68" i="9"/>
  <c r="L68" i="9"/>
  <c r="M68" i="9"/>
  <c r="N68" i="9"/>
  <c r="O68" i="9"/>
  <c r="P68" i="9"/>
  <c r="Q68" i="9"/>
  <c r="R68" i="9"/>
  <c r="S68" i="9"/>
  <c r="T68" i="9"/>
  <c r="U68" i="9"/>
  <c r="V68" i="9"/>
  <c r="W68" i="9"/>
  <c r="X68" i="9"/>
  <c r="Z68" i="9"/>
  <c r="AA68" i="9"/>
  <c r="AB68" i="9"/>
  <c r="AC68" i="9"/>
  <c r="AD68" i="9"/>
  <c r="AE68" i="9"/>
  <c r="AF68" i="9"/>
  <c r="AG68" i="9"/>
  <c r="AH68" i="9"/>
  <c r="AI68" i="9"/>
  <c r="AJ68" i="9"/>
  <c r="AK68" i="9"/>
  <c r="AL68" i="9"/>
  <c r="AM68" i="9"/>
  <c r="AN68" i="9"/>
  <c r="AO68" i="9"/>
  <c r="AP68" i="9"/>
  <c r="AQ68" i="9"/>
  <c r="AR68" i="9"/>
  <c r="AT68" i="9"/>
  <c r="AU68" i="9"/>
  <c r="AV68" i="9"/>
  <c r="AW68" i="9"/>
  <c r="AX68" i="9"/>
  <c r="AY68" i="9"/>
  <c r="AZ68" i="9"/>
  <c r="BA68" i="9"/>
  <c r="BB68" i="9"/>
  <c r="BC68" i="9"/>
  <c r="D69" i="9"/>
  <c r="D304" i="9"/>
  <c r="E69" i="9"/>
  <c r="E304" i="9" s="1"/>
  <c r="F69" i="9"/>
  <c r="G69" i="9"/>
  <c r="H69" i="9"/>
  <c r="I69" i="9"/>
  <c r="J69" i="9"/>
  <c r="K69" i="9"/>
  <c r="L69" i="9"/>
  <c r="M69" i="9"/>
  <c r="N69" i="9"/>
  <c r="O69" i="9"/>
  <c r="P69" i="9"/>
  <c r="Q69" i="9"/>
  <c r="R69" i="9"/>
  <c r="S69" i="9"/>
  <c r="T69" i="9"/>
  <c r="U69" i="9"/>
  <c r="V69" i="9"/>
  <c r="W69" i="9"/>
  <c r="X69" i="9"/>
  <c r="Y69" i="9"/>
  <c r="Z69" i="9"/>
  <c r="AA69" i="9"/>
  <c r="AB69" i="9"/>
  <c r="AC69" i="9"/>
  <c r="AD69" i="9"/>
  <c r="AE69" i="9"/>
  <c r="AF69" i="9"/>
  <c r="AG69" i="9"/>
  <c r="AH69" i="9"/>
  <c r="AI69" i="9"/>
  <c r="AJ69" i="9"/>
  <c r="AK69" i="9"/>
  <c r="AL69" i="9"/>
  <c r="AM69" i="9"/>
  <c r="AN69" i="9"/>
  <c r="AO69" i="9"/>
  <c r="AP69" i="9"/>
  <c r="AQ69" i="9"/>
  <c r="AR69" i="9"/>
  <c r="AT69" i="9"/>
  <c r="AU69" i="9"/>
  <c r="AV69" i="9"/>
  <c r="AW69" i="9"/>
  <c r="AX69" i="9"/>
  <c r="AY69" i="9"/>
  <c r="AZ69" i="9"/>
  <c r="BA69" i="9"/>
  <c r="BB69" i="9"/>
  <c r="BC69" i="9"/>
  <c r="D70" i="9"/>
  <c r="D305" i="9" s="1"/>
  <c r="E70" i="9"/>
  <c r="E305" i="9"/>
  <c r="F70" i="9"/>
  <c r="G70" i="9"/>
  <c r="H70" i="9"/>
  <c r="I70" i="9"/>
  <c r="J70" i="9"/>
  <c r="K70" i="9"/>
  <c r="L70" i="9"/>
  <c r="M70" i="9"/>
  <c r="N70" i="9"/>
  <c r="O70" i="9"/>
  <c r="P70" i="9"/>
  <c r="Q70" i="9"/>
  <c r="R70" i="9"/>
  <c r="S70" i="9"/>
  <c r="T70" i="9"/>
  <c r="U70" i="9"/>
  <c r="V70" i="9"/>
  <c r="W70" i="9"/>
  <c r="X70" i="9"/>
  <c r="Y70" i="9"/>
  <c r="Z70" i="9"/>
  <c r="AA70" i="9"/>
  <c r="AB70" i="9"/>
  <c r="AC70" i="9"/>
  <c r="AD70" i="9"/>
  <c r="AE70" i="9"/>
  <c r="AF70" i="9"/>
  <c r="AG70" i="9"/>
  <c r="AH70" i="9"/>
  <c r="AI70" i="9"/>
  <c r="AJ70" i="9"/>
  <c r="AK70" i="9"/>
  <c r="AL70" i="9"/>
  <c r="AM70" i="9"/>
  <c r="AN70" i="9"/>
  <c r="AO70" i="9"/>
  <c r="AP70" i="9"/>
  <c r="AQ70" i="9"/>
  <c r="AR70" i="9"/>
  <c r="AT70" i="9"/>
  <c r="AU70" i="9"/>
  <c r="AV70" i="9"/>
  <c r="AW70" i="9"/>
  <c r="AX70" i="9"/>
  <c r="AY70" i="9"/>
  <c r="AZ70" i="9"/>
  <c r="BA70" i="9"/>
  <c r="BB70" i="9"/>
  <c r="BC70" i="9"/>
  <c r="D71" i="9"/>
  <c r="D306" i="9"/>
  <c r="E71" i="9"/>
  <c r="E306" i="9" s="1"/>
  <c r="F71" i="9"/>
  <c r="G71" i="9"/>
  <c r="H71" i="9"/>
  <c r="I71" i="9"/>
  <c r="J71" i="9"/>
  <c r="K71" i="9"/>
  <c r="L71" i="9"/>
  <c r="M71" i="9"/>
  <c r="N71" i="9"/>
  <c r="O71" i="9"/>
  <c r="P71" i="9"/>
  <c r="Q71" i="9"/>
  <c r="R71" i="9"/>
  <c r="S71" i="9"/>
  <c r="T71" i="9"/>
  <c r="U71" i="9"/>
  <c r="V71" i="9"/>
  <c r="W71" i="9"/>
  <c r="X71" i="9"/>
  <c r="Y71" i="9"/>
  <c r="Z71" i="9"/>
  <c r="AA71" i="9"/>
  <c r="AB71" i="9"/>
  <c r="AC71" i="9"/>
  <c r="AD71" i="9"/>
  <c r="AE71" i="9"/>
  <c r="AF71" i="9"/>
  <c r="AG71" i="9"/>
  <c r="AH71" i="9"/>
  <c r="AI71" i="9"/>
  <c r="AJ71" i="9"/>
  <c r="AK71" i="9"/>
  <c r="AL71" i="9"/>
  <c r="AM71" i="9"/>
  <c r="AN71" i="9"/>
  <c r="AO71" i="9"/>
  <c r="AP71" i="9"/>
  <c r="AQ71" i="9"/>
  <c r="AR71" i="9"/>
  <c r="AT71" i="9"/>
  <c r="AU71" i="9"/>
  <c r="AV71" i="9"/>
  <c r="AW71" i="9"/>
  <c r="AX71" i="9"/>
  <c r="AY71" i="9"/>
  <c r="AZ71" i="9"/>
  <c r="BA71" i="9"/>
  <c r="BB71" i="9"/>
  <c r="BC71" i="9"/>
  <c r="D72" i="9"/>
  <c r="D307" i="9" s="1"/>
  <c r="E72" i="9"/>
  <c r="E307" i="9"/>
  <c r="F72" i="9"/>
  <c r="G72" i="9"/>
  <c r="H72" i="9"/>
  <c r="I72" i="9"/>
  <c r="J72" i="9"/>
  <c r="K72" i="9"/>
  <c r="L72" i="9"/>
  <c r="M72" i="9"/>
  <c r="N72" i="9"/>
  <c r="O72" i="9"/>
  <c r="P72" i="9"/>
  <c r="Q72" i="9"/>
  <c r="R72" i="9"/>
  <c r="S72" i="9"/>
  <c r="T72" i="9"/>
  <c r="U72" i="9"/>
  <c r="V72" i="9"/>
  <c r="W72" i="9"/>
  <c r="X72" i="9"/>
  <c r="Y72" i="9"/>
  <c r="Z72" i="9"/>
  <c r="AA72" i="9"/>
  <c r="AB72" i="9"/>
  <c r="AC72" i="9"/>
  <c r="AD72" i="9"/>
  <c r="AE72" i="9"/>
  <c r="AF72" i="9"/>
  <c r="AG72" i="9"/>
  <c r="AH72" i="9"/>
  <c r="AI72" i="9"/>
  <c r="AJ72" i="9"/>
  <c r="AK72" i="9"/>
  <c r="AL72" i="9"/>
  <c r="AM72" i="9"/>
  <c r="AN72" i="9"/>
  <c r="AO72" i="9"/>
  <c r="AP72" i="9"/>
  <c r="AQ72" i="9"/>
  <c r="AR72" i="9"/>
  <c r="AT72" i="9"/>
  <c r="AU72" i="9"/>
  <c r="AV72" i="9"/>
  <c r="AW72" i="9"/>
  <c r="AX72" i="9"/>
  <c r="AX307" i="9" s="1"/>
  <c r="AY72" i="9"/>
  <c r="AZ72" i="9"/>
  <c r="BA72" i="9"/>
  <c r="BB72" i="9"/>
  <c r="BC72" i="9"/>
  <c r="D73" i="9"/>
  <c r="D308" i="9"/>
  <c r="E73" i="9"/>
  <c r="E308" i="9" s="1"/>
  <c r="H308" i="9" s="1"/>
  <c r="F73" i="9"/>
  <c r="G73" i="9"/>
  <c r="H73" i="9"/>
  <c r="I73" i="9"/>
  <c r="J73" i="9"/>
  <c r="K73" i="9"/>
  <c r="L73" i="9"/>
  <c r="M73" i="9"/>
  <c r="N73" i="9"/>
  <c r="O73" i="9"/>
  <c r="P73" i="9"/>
  <c r="Q73" i="9"/>
  <c r="R73" i="9"/>
  <c r="S73" i="9"/>
  <c r="T73" i="9"/>
  <c r="U73" i="9"/>
  <c r="V73" i="9"/>
  <c r="W73" i="9"/>
  <c r="X73" i="9"/>
  <c r="Y73" i="9"/>
  <c r="Z73" i="9"/>
  <c r="AA73" i="9"/>
  <c r="AB73" i="9"/>
  <c r="AC73" i="9"/>
  <c r="AD73" i="9"/>
  <c r="AE73" i="9"/>
  <c r="AF73" i="9"/>
  <c r="AG73" i="9"/>
  <c r="AH73" i="9"/>
  <c r="AI73" i="9"/>
  <c r="AJ73" i="9"/>
  <c r="AK73" i="9"/>
  <c r="AK308" i="9" s="1"/>
  <c r="AL73" i="9"/>
  <c r="AM73" i="9"/>
  <c r="AN73" i="9"/>
  <c r="AO73" i="9"/>
  <c r="AP73" i="9"/>
  <c r="AQ73" i="9"/>
  <c r="AR73" i="9"/>
  <c r="AT73" i="9"/>
  <c r="AU73" i="9"/>
  <c r="AV73" i="9"/>
  <c r="AW73" i="9"/>
  <c r="AX73" i="9"/>
  <c r="AY73" i="9"/>
  <c r="AZ73" i="9"/>
  <c r="BA73" i="9"/>
  <c r="BB73" i="9"/>
  <c r="BC73" i="9"/>
  <c r="D74" i="9"/>
  <c r="D309" i="9" s="1"/>
  <c r="E74" i="9"/>
  <c r="E309" i="9"/>
  <c r="F74" i="9"/>
  <c r="G74" i="9"/>
  <c r="H74" i="9"/>
  <c r="I74" i="9"/>
  <c r="J74" i="9"/>
  <c r="K74" i="9"/>
  <c r="L74" i="9"/>
  <c r="M74" i="9"/>
  <c r="N74" i="9"/>
  <c r="O74" i="9"/>
  <c r="P74" i="9"/>
  <c r="Q74" i="9"/>
  <c r="R74" i="9"/>
  <c r="S74" i="9"/>
  <c r="T74" i="9"/>
  <c r="U74" i="9"/>
  <c r="V74" i="9"/>
  <c r="W74" i="9"/>
  <c r="X74" i="9"/>
  <c r="Y74" i="9"/>
  <c r="Z74" i="9"/>
  <c r="AA74" i="9"/>
  <c r="AB74" i="9"/>
  <c r="AC74" i="9"/>
  <c r="AD74" i="9"/>
  <c r="AE74" i="9"/>
  <c r="AF74" i="9"/>
  <c r="AG74" i="9"/>
  <c r="AH74" i="9"/>
  <c r="AI74" i="9"/>
  <c r="AJ74" i="9"/>
  <c r="AK74" i="9"/>
  <c r="AL74" i="9"/>
  <c r="AM74" i="9"/>
  <c r="AN74" i="9"/>
  <c r="AO74" i="9"/>
  <c r="AP74" i="9"/>
  <c r="AQ74" i="9"/>
  <c r="AR74" i="9"/>
  <c r="AT74" i="9"/>
  <c r="AU74" i="9"/>
  <c r="AV74" i="9"/>
  <c r="AW74" i="9"/>
  <c r="AX74" i="9"/>
  <c r="AY74" i="9"/>
  <c r="AZ74" i="9"/>
  <c r="BA74" i="9"/>
  <c r="BB74" i="9"/>
  <c r="BC74" i="9"/>
  <c r="D75" i="9"/>
  <c r="D310" i="9"/>
  <c r="E75" i="9"/>
  <c r="E310" i="9" s="1"/>
  <c r="F75" i="9"/>
  <c r="G75" i="9"/>
  <c r="H75" i="9"/>
  <c r="I75" i="9"/>
  <c r="J75" i="9"/>
  <c r="K75" i="9"/>
  <c r="L75" i="9"/>
  <c r="M75" i="9"/>
  <c r="N75" i="9"/>
  <c r="O75" i="9"/>
  <c r="P75" i="9"/>
  <c r="Q75" i="9"/>
  <c r="R75" i="9"/>
  <c r="S75" i="9"/>
  <c r="T75" i="9"/>
  <c r="U75" i="9"/>
  <c r="V75" i="9"/>
  <c r="W75" i="9"/>
  <c r="X75" i="9"/>
  <c r="Y75" i="9"/>
  <c r="Z75" i="9"/>
  <c r="AA75" i="9"/>
  <c r="AB75" i="9"/>
  <c r="AC75" i="9"/>
  <c r="AD75" i="9"/>
  <c r="AE75" i="9"/>
  <c r="AF75" i="9"/>
  <c r="AG75" i="9"/>
  <c r="AH75" i="9"/>
  <c r="AI75" i="9"/>
  <c r="AJ75" i="9"/>
  <c r="AK75" i="9"/>
  <c r="AL75" i="9"/>
  <c r="AM75" i="9"/>
  <c r="AN75" i="9"/>
  <c r="AO75" i="9"/>
  <c r="AP75" i="9"/>
  <c r="AQ75" i="9"/>
  <c r="AR75" i="9"/>
  <c r="AT75" i="9"/>
  <c r="AU75" i="9"/>
  <c r="AV75" i="9"/>
  <c r="AW75" i="9"/>
  <c r="AX75" i="9"/>
  <c r="AY75" i="9"/>
  <c r="AZ75" i="9"/>
  <c r="BA75" i="9"/>
  <c r="BB75" i="9"/>
  <c r="BC75" i="9"/>
  <c r="D76" i="9"/>
  <c r="D311" i="9" s="1"/>
  <c r="E76" i="9"/>
  <c r="E311" i="9"/>
  <c r="F76" i="9"/>
  <c r="G76" i="9"/>
  <c r="H76" i="9"/>
  <c r="I76" i="9"/>
  <c r="J76" i="9"/>
  <c r="K76" i="9"/>
  <c r="L76" i="9"/>
  <c r="M76" i="9"/>
  <c r="N76" i="9"/>
  <c r="O76" i="9"/>
  <c r="P76" i="9"/>
  <c r="Q76" i="9"/>
  <c r="R76" i="9"/>
  <c r="S76" i="9"/>
  <c r="T76" i="9"/>
  <c r="U76" i="9"/>
  <c r="V76" i="9"/>
  <c r="W76" i="9"/>
  <c r="X76" i="9"/>
  <c r="Y76" i="9"/>
  <c r="Z76" i="9"/>
  <c r="AA76" i="9"/>
  <c r="AB76" i="9"/>
  <c r="AC76" i="9"/>
  <c r="AD76" i="9"/>
  <c r="AE76" i="9"/>
  <c r="AF76" i="9"/>
  <c r="AG76" i="9"/>
  <c r="AH76" i="9"/>
  <c r="AI76" i="9"/>
  <c r="AJ76" i="9"/>
  <c r="AK76" i="9"/>
  <c r="AL76" i="9"/>
  <c r="AM76" i="9"/>
  <c r="AN76" i="9"/>
  <c r="AO76" i="9"/>
  <c r="AP76" i="9"/>
  <c r="AQ76" i="9"/>
  <c r="AR76" i="9"/>
  <c r="AT76" i="9"/>
  <c r="AU76" i="9"/>
  <c r="AV76" i="9"/>
  <c r="AW76" i="9"/>
  <c r="AX76" i="9"/>
  <c r="AY76" i="9"/>
  <c r="AZ76" i="9"/>
  <c r="BA76" i="9"/>
  <c r="BB76" i="9"/>
  <c r="BC76" i="9"/>
  <c r="D77" i="9"/>
  <c r="D312" i="9"/>
  <c r="E77" i="9"/>
  <c r="E312" i="9" s="1"/>
  <c r="F77" i="9"/>
  <c r="G77" i="9"/>
  <c r="H77" i="9"/>
  <c r="I77" i="9"/>
  <c r="J77" i="9"/>
  <c r="K77" i="9"/>
  <c r="L77" i="9"/>
  <c r="L312" i="9"/>
  <c r="M77" i="9"/>
  <c r="N77" i="9"/>
  <c r="O77" i="9"/>
  <c r="P77" i="9"/>
  <c r="Q77" i="9"/>
  <c r="R77" i="9"/>
  <c r="S77" i="9"/>
  <c r="T77" i="9"/>
  <c r="U77" i="9"/>
  <c r="V77" i="9"/>
  <c r="W77" i="9"/>
  <c r="X77" i="9"/>
  <c r="Y77" i="9"/>
  <c r="Z77" i="9"/>
  <c r="AA77" i="9"/>
  <c r="AB77" i="9"/>
  <c r="AC77" i="9"/>
  <c r="AD77" i="9"/>
  <c r="AE77" i="9"/>
  <c r="AF77" i="9"/>
  <c r="AG77" i="9"/>
  <c r="AH77" i="9"/>
  <c r="AI77" i="9"/>
  <c r="AI312" i="9"/>
  <c r="AJ77" i="9"/>
  <c r="AK77" i="9"/>
  <c r="AL77" i="9"/>
  <c r="AM77" i="9"/>
  <c r="AN77" i="9"/>
  <c r="AO77" i="9"/>
  <c r="AP77" i="9"/>
  <c r="AQ77" i="9"/>
  <c r="AR77" i="9"/>
  <c r="AT77" i="9"/>
  <c r="AU77" i="9"/>
  <c r="AV77" i="9"/>
  <c r="AW77" i="9"/>
  <c r="AX77" i="9"/>
  <c r="AY77" i="9"/>
  <c r="AZ77" i="9"/>
  <c r="BA77" i="9"/>
  <c r="BB77" i="9"/>
  <c r="BC77" i="9"/>
  <c r="D78" i="9"/>
  <c r="D313" i="9"/>
  <c r="E78" i="9"/>
  <c r="E313" i="9"/>
  <c r="F78" i="9"/>
  <c r="G78" i="9"/>
  <c r="H78" i="9"/>
  <c r="I78" i="9"/>
  <c r="J78" i="9"/>
  <c r="K78" i="9"/>
  <c r="L78" i="9"/>
  <c r="M78" i="9"/>
  <c r="N78" i="9"/>
  <c r="O78" i="9"/>
  <c r="P78" i="9"/>
  <c r="Q78" i="9"/>
  <c r="R78" i="9"/>
  <c r="S78" i="9"/>
  <c r="T78" i="9"/>
  <c r="U78" i="9"/>
  <c r="V78" i="9"/>
  <c r="W78" i="9"/>
  <c r="X78" i="9"/>
  <c r="Y78" i="9"/>
  <c r="Z78" i="9"/>
  <c r="AA78" i="9"/>
  <c r="AB78" i="9"/>
  <c r="AC78" i="9"/>
  <c r="AD78" i="9"/>
  <c r="AE78" i="9"/>
  <c r="AF78" i="9"/>
  <c r="AG78" i="9"/>
  <c r="AH78" i="9"/>
  <c r="AI78" i="9"/>
  <c r="AJ78" i="9"/>
  <c r="AK78" i="9"/>
  <c r="AL78" i="9"/>
  <c r="AM78" i="9"/>
  <c r="AN78" i="9"/>
  <c r="AO78" i="9"/>
  <c r="AP78" i="9"/>
  <c r="AQ78" i="9"/>
  <c r="AR78" i="9"/>
  <c r="AT78" i="9"/>
  <c r="AU78" i="9"/>
  <c r="AV78" i="9"/>
  <c r="AW78" i="9"/>
  <c r="AX78" i="9"/>
  <c r="AY78" i="9"/>
  <c r="AZ78" i="9"/>
  <c r="BA78" i="9"/>
  <c r="BB78" i="9"/>
  <c r="BC78" i="9"/>
  <c r="D79" i="9"/>
  <c r="D314" i="9"/>
  <c r="E79" i="9"/>
  <c r="E314" i="9" s="1"/>
  <c r="F79" i="9"/>
  <c r="G79" i="9"/>
  <c r="H79" i="9"/>
  <c r="I79" i="9"/>
  <c r="J79" i="9"/>
  <c r="K79" i="9"/>
  <c r="L79" i="9"/>
  <c r="M79" i="9"/>
  <c r="N79" i="9"/>
  <c r="O79" i="9"/>
  <c r="P79" i="9"/>
  <c r="P314" i="9" s="1"/>
  <c r="Q79" i="9"/>
  <c r="R79" i="9"/>
  <c r="S79" i="9"/>
  <c r="T79" i="9"/>
  <c r="U79" i="9"/>
  <c r="V79" i="9"/>
  <c r="W79" i="9"/>
  <c r="X79" i="9"/>
  <c r="Y79" i="9"/>
  <c r="Z79" i="9"/>
  <c r="AA79" i="9"/>
  <c r="AB79" i="9"/>
  <c r="AC79" i="9"/>
  <c r="AD79" i="9"/>
  <c r="AE79" i="9"/>
  <c r="AF79" i="9"/>
  <c r="AG79" i="9"/>
  <c r="AH79" i="9"/>
  <c r="AI79" i="9"/>
  <c r="AJ79" i="9"/>
  <c r="AK79" i="9"/>
  <c r="AL79" i="9"/>
  <c r="AM79" i="9"/>
  <c r="AN79" i="9"/>
  <c r="AO79" i="9"/>
  <c r="AP79" i="9"/>
  <c r="AQ79" i="9"/>
  <c r="AR79" i="9"/>
  <c r="AT79" i="9"/>
  <c r="AU79" i="9"/>
  <c r="AV79" i="9"/>
  <c r="AW79" i="9"/>
  <c r="AX79" i="9"/>
  <c r="AY79" i="9"/>
  <c r="AZ79" i="9"/>
  <c r="BA79" i="9"/>
  <c r="BB79" i="9"/>
  <c r="BC79" i="9"/>
  <c r="D80" i="9"/>
  <c r="D315" i="9" s="1"/>
  <c r="E80" i="9"/>
  <c r="E315" i="9"/>
  <c r="F80" i="9"/>
  <c r="G80" i="9"/>
  <c r="H80" i="9"/>
  <c r="I80" i="9"/>
  <c r="J80" i="9"/>
  <c r="K80" i="9"/>
  <c r="L80" i="9"/>
  <c r="M80" i="9"/>
  <c r="N80" i="9"/>
  <c r="O80" i="9"/>
  <c r="P80" i="9"/>
  <c r="Q80" i="9"/>
  <c r="R80" i="9"/>
  <c r="S80" i="9"/>
  <c r="T80" i="9"/>
  <c r="U80" i="9"/>
  <c r="V80" i="9"/>
  <c r="W80" i="9"/>
  <c r="X80" i="9"/>
  <c r="Y80" i="9"/>
  <c r="Z80" i="9"/>
  <c r="AA80" i="9"/>
  <c r="AB80" i="9"/>
  <c r="AC80" i="9"/>
  <c r="AD80" i="9"/>
  <c r="AE80" i="9"/>
  <c r="AF80" i="9"/>
  <c r="AG80" i="9"/>
  <c r="AH80" i="9"/>
  <c r="AI80" i="9"/>
  <c r="AI315" i="9"/>
  <c r="AJ80" i="9"/>
  <c r="AK80" i="9"/>
  <c r="AL80" i="9"/>
  <c r="AM80" i="9"/>
  <c r="AN80" i="9"/>
  <c r="AO80" i="9"/>
  <c r="AP80" i="9"/>
  <c r="AP315" i="9"/>
  <c r="AQ80" i="9"/>
  <c r="AR80" i="9"/>
  <c r="AT80" i="9"/>
  <c r="AU80" i="9"/>
  <c r="AV80" i="9"/>
  <c r="AW80" i="9"/>
  <c r="AX80" i="9"/>
  <c r="AY80" i="9"/>
  <c r="AZ80" i="9"/>
  <c r="BA80" i="9"/>
  <c r="BB80" i="9"/>
  <c r="BC80" i="9"/>
  <c r="D81" i="9"/>
  <c r="D316" i="9"/>
  <c r="E81" i="9"/>
  <c r="E316" i="9" s="1"/>
  <c r="F81" i="9"/>
  <c r="G81" i="9"/>
  <c r="H81" i="9"/>
  <c r="I81" i="9"/>
  <c r="J81" i="9"/>
  <c r="K81" i="9"/>
  <c r="L81" i="9"/>
  <c r="M81" i="9"/>
  <c r="N81" i="9"/>
  <c r="O81" i="9"/>
  <c r="P81" i="9"/>
  <c r="Q81" i="9"/>
  <c r="R81" i="9"/>
  <c r="S81" i="9"/>
  <c r="T81" i="9"/>
  <c r="U81" i="9"/>
  <c r="V81" i="9"/>
  <c r="W81" i="9"/>
  <c r="X81" i="9"/>
  <c r="Y81" i="9"/>
  <c r="Z81" i="9"/>
  <c r="AA81" i="9"/>
  <c r="AB81" i="9"/>
  <c r="AC81" i="9"/>
  <c r="AD81" i="9"/>
  <c r="AE81" i="9"/>
  <c r="AF81" i="9"/>
  <c r="AG81" i="9"/>
  <c r="AH81" i="9"/>
  <c r="AI81" i="9"/>
  <c r="AJ81" i="9"/>
  <c r="AK81" i="9"/>
  <c r="AL81" i="9"/>
  <c r="AM81" i="9"/>
  <c r="AN81" i="9"/>
  <c r="AO81" i="9"/>
  <c r="AP81" i="9"/>
  <c r="AQ81" i="9"/>
  <c r="AR81" i="9"/>
  <c r="AT81" i="9"/>
  <c r="AU81" i="9"/>
  <c r="AV81" i="9"/>
  <c r="AW81" i="9"/>
  <c r="AX81" i="9"/>
  <c r="AY81" i="9"/>
  <c r="AZ81" i="9"/>
  <c r="BA81" i="9"/>
  <c r="BB81" i="9"/>
  <c r="BC81" i="9"/>
  <c r="D82" i="9"/>
  <c r="D317" i="9"/>
  <c r="E82" i="9"/>
  <c r="E317" i="9"/>
  <c r="F82" i="9"/>
  <c r="G82" i="9"/>
  <c r="G317" i="9"/>
  <c r="H82" i="9"/>
  <c r="I82" i="9"/>
  <c r="J82" i="9"/>
  <c r="K82" i="9"/>
  <c r="L82" i="9"/>
  <c r="M82" i="9"/>
  <c r="N82" i="9"/>
  <c r="O82" i="9"/>
  <c r="P82" i="9"/>
  <c r="Q82" i="9"/>
  <c r="R82" i="9"/>
  <c r="S82" i="9"/>
  <c r="T82" i="9"/>
  <c r="U82" i="9"/>
  <c r="V82" i="9"/>
  <c r="W82" i="9"/>
  <c r="X82" i="9"/>
  <c r="Y82" i="9"/>
  <c r="Z82" i="9"/>
  <c r="AA82" i="9"/>
  <c r="AB82" i="9"/>
  <c r="AC82" i="9"/>
  <c r="AD82" i="9"/>
  <c r="AE82" i="9"/>
  <c r="AF82" i="9"/>
  <c r="AG82" i="9"/>
  <c r="AH82" i="9"/>
  <c r="AI82" i="9"/>
  <c r="AJ82" i="9"/>
  <c r="AK82" i="9"/>
  <c r="AL82" i="9"/>
  <c r="AM82" i="9"/>
  <c r="AN82" i="9"/>
  <c r="AO82" i="9"/>
  <c r="AP82" i="9"/>
  <c r="AQ82" i="9"/>
  <c r="AR82" i="9"/>
  <c r="AT82" i="9"/>
  <c r="AU82" i="9"/>
  <c r="AV82" i="9"/>
  <c r="AW82" i="9"/>
  <c r="AX82" i="9"/>
  <c r="AY82" i="9"/>
  <c r="AZ82" i="9"/>
  <c r="BA82" i="9"/>
  <c r="BB82" i="9"/>
  <c r="BC82" i="9"/>
  <c r="D83" i="9"/>
  <c r="D318" i="9" s="1"/>
  <c r="E83" i="9"/>
  <c r="E318" i="9"/>
  <c r="F83" i="9"/>
  <c r="G83" i="9"/>
  <c r="H83" i="9"/>
  <c r="I83" i="9"/>
  <c r="J83" i="9"/>
  <c r="K83" i="9"/>
  <c r="L83" i="9"/>
  <c r="M83" i="9"/>
  <c r="N83" i="9"/>
  <c r="O83" i="9"/>
  <c r="P83" i="9"/>
  <c r="Q83" i="9"/>
  <c r="R83" i="9"/>
  <c r="S83" i="9"/>
  <c r="T83" i="9"/>
  <c r="U83" i="9"/>
  <c r="V83" i="9"/>
  <c r="W83" i="9"/>
  <c r="X83" i="9"/>
  <c r="Y83" i="9"/>
  <c r="Z83" i="9"/>
  <c r="AA83" i="9"/>
  <c r="AB83" i="9"/>
  <c r="AC83" i="9"/>
  <c r="AD83" i="9"/>
  <c r="AE83" i="9"/>
  <c r="AF83" i="9"/>
  <c r="AG83" i="9"/>
  <c r="AH83" i="9"/>
  <c r="AI83" i="9"/>
  <c r="AJ83" i="9"/>
  <c r="AK83" i="9"/>
  <c r="AL83" i="9"/>
  <c r="AM83" i="9"/>
  <c r="AN83" i="9"/>
  <c r="AO83" i="9"/>
  <c r="AP83" i="9"/>
  <c r="AQ83" i="9"/>
  <c r="AR83" i="9"/>
  <c r="AT83" i="9"/>
  <c r="AU83" i="9"/>
  <c r="AV83" i="9"/>
  <c r="AW83" i="9"/>
  <c r="AW318" i="9" s="1"/>
  <c r="AX83" i="9"/>
  <c r="AY83" i="9"/>
  <c r="AZ83" i="9"/>
  <c r="BA83" i="9"/>
  <c r="BB83" i="9"/>
  <c r="BC83" i="9"/>
  <c r="D84" i="9"/>
  <c r="D319" i="9" s="1"/>
  <c r="E84" i="9"/>
  <c r="E319" i="9"/>
  <c r="F84" i="9"/>
  <c r="G84" i="9"/>
  <c r="H84" i="9"/>
  <c r="I84" i="9"/>
  <c r="J84" i="9"/>
  <c r="K84" i="9"/>
  <c r="L84" i="9"/>
  <c r="M84" i="9"/>
  <c r="N84" i="9"/>
  <c r="O84" i="9"/>
  <c r="P84" i="9"/>
  <c r="Q84" i="9"/>
  <c r="R84" i="9"/>
  <c r="S84" i="9"/>
  <c r="T84" i="9"/>
  <c r="U84" i="9"/>
  <c r="V84" i="9"/>
  <c r="W84" i="9"/>
  <c r="X84" i="9"/>
  <c r="Y84" i="9"/>
  <c r="Z84" i="9"/>
  <c r="AA84" i="9"/>
  <c r="AB84" i="9"/>
  <c r="AC84" i="9"/>
  <c r="AD84" i="9"/>
  <c r="AE84" i="9"/>
  <c r="AF84" i="9"/>
  <c r="AG84" i="9"/>
  <c r="AH84" i="9"/>
  <c r="AI84" i="9"/>
  <c r="AJ84" i="9"/>
  <c r="AK84" i="9"/>
  <c r="AL84" i="9"/>
  <c r="AM84" i="9"/>
  <c r="AN84" i="9"/>
  <c r="AO84" i="9"/>
  <c r="AP84" i="9"/>
  <c r="AQ84" i="9"/>
  <c r="AR84" i="9"/>
  <c r="AT84" i="9"/>
  <c r="AU84" i="9"/>
  <c r="AV84" i="9"/>
  <c r="AW84" i="9"/>
  <c r="AX84" i="9"/>
  <c r="AY84" i="9"/>
  <c r="AZ84" i="9"/>
  <c r="BA84" i="9"/>
  <c r="BB84" i="9"/>
  <c r="BC84" i="9"/>
  <c r="D85" i="9"/>
  <c r="D320" i="9"/>
  <c r="E85" i="9"/>
  <c r="E320" i="9" s="1"/>
  <c r="F85" i="9"/>
  <c r="G85" i="9"/>
  <c r="H85" i="9"/>
  <c r="I85" i="9"/>
  <c r="J85" i="9"/>
  <c r="K85" i="9"/>
  <c r="L85" i="9"/>
  <c r="M85" i="9"/>
  <c r="N85" i="9"/>
  <c r="O85" i="9"/>
  <c r="P85" i="9"/>
  <c r="Q85" i="9"/>
  <c r="R85" i="9"/>
  <c r="S85" i="9"/>
  <c r="T85" i="9"/>
  <c r="U85" i="9"/>
  <c r="V85" i="9"/>
  <c r="W85" i="9"/>
  <c r="X85" i="9"/>
  <c r="Y85" i="9"/>
  <c r="Z85" i="9"/>
  <c r="AA85" i="9"/>
  <c r="AB85" i="9"/>
  <c r="AC85" i="9"/>
  <c r="AD85" i="9"/>
  <c r="AE85" i="9"/>
  <c r="AF85" i="9"/>
  <c r="AG85" i="9"/>
  <c r="AH85" i="9"/>
  <c r="AI85" i="9"/>
  <c r="AJ85" i="9"/>
  <c r="AK85" i="9"/>
  <c r="AL85" i="9"/>
  <c r="AM85" i="9"/>
  <c r="AN85" i="9"/>
  <c r="AO85" i="9"/>
  <c r="AP85" i="9"/>
  <c r="AQ85" i="9"/>
  <c r="AR85" i="9"/>
  <c r="AT85" i="9"/>
  <c r="AU85" i="9"/>
  <c r="AV85" i="9"/>
  <c r="AW85" i="9"/>
  <c r="AX85" i="9"/>
  <c r="AY85" i="9"/>
  <c r="AZ85" i="9"/>
  <c r="BA85" i="9"/>
  <c r="BA320" i="9"/>
  <c r="BB85" i="9"/>
  <c r="BC85" i="9"/>
  <c r="D86" i="9"/>
  <c r="D321" i="9"/>
  <c r="E86" i="9"/>
  <c r="E321" i="9"/>
  <c r="F86" i="9"/>
  <c r="G86" i="9"/>
  <c r="H86" i="9"/>
  <c r="I86" i="9"/>
  <c r="J86" i="9"/>
  <c r="K86" i="9"/>
  <c r="L86" i="9"/>
  <c r="M86" i="9"/>
  <c r="N86" i="9"/>
  <c r="O86" i="9"/>
  <c r="P86" i="9"/>
  <c r="Q86" i="9"/>
  <c r="R86" i="9"/>
  <c r="S86" i="9"/>
  <c r="T86" i="9"/>
  <c r="U86" i="9"/>
  <c r="V86" i="9"/>
  <c r="W86" i="9"/>
  <c r="X86" i="9"/>
  <c r="Y86" i="9"/>
  <c r="Z86" i="9"/>
  <c r="AA86" i="9"/>
  <c r="AB86" i="9"/>
  <c r="AC86" i="9"/>
  <c r="AD86" i="9"/>
  <c r="AE86" i="9"/>
  <c r="AF86" i="9"/>
  <c r="AF321" i="9" s="1"/>
  <c r="AG86" i="9"/>
  <c r="AH86" i="9"/>
  <c r="AI86" i="9"/>
  <c r="AJ86" i="9"/>
  <c r="AK86" i="9"/>
  <c r="AL86" i="9"/>
  <c r="AM86" i="9"/>
  <c r="AN86" i="9"/>
  <c r="AO86" i="9"/>
  <c r="AP86" i="9"/>
  <c r="AQ86" i="9"/>
  <c r="AR86" i="9"/>
  <c r="AT86" i="9"/>
  <c r="AU86" i="9"/>
  <c r="AV86" i="9"/>
  <c r="AW86" i="9"/>
  <c r="AX86" i="9"/>
  <c r="AY86" i="9"/>
  <c r="AZ86" i="9"/>
  <c r="BA86" i="9"/>
  <c r="BB86" i="9"/>
  <c r="BC86" i="9"/>
  <c r="D87" i="9"/>
  <c r="D322" i="9" s="1"/>
  <c r="E87" i="9"/>
  <c r="E322" i="9"/>
  <c r="F87" i="9"/>
  <c r="G87" i="9"/>
  <c r="H87" i="9"/>
  <c r="I87" i="9"/>
  <c r="J87" i="9"/>
  <c r="K87" i="9"/>
  <c r="L87" i="9"/>
  <c r="M87" i="9"/>
  <c r="N87" i="9"/>
  <c r="O87" i="9"/>
  <c r="P87" i="9"/>
  <c r="Q87" i="9"/>
  <c r="R87" i="9"/>
  <c r="S87" i="9"/>
  <c r="T87" i="9"/>
  <c r="U87" i="9"/>
  <c r="V87" i="9"/>
  <c r="W87" i="9"/>
  <c r="X87" i="9"/>
  <c r="Y87" i="9"/>
  <c r="Z87" i="9"/>
  <c r="AA87" i="9"/>
  <c r="AB87" i="9"/>
  <c r="AC87" i="9"/>
  <c r="AD87" i="9"/>
  <c r="AE87" i="9"/>
  <c r="AF87" i="9"/>
  <c r="AG87" i="9"/>
  <c r="AH87" i="9"/>
  <c r="AI87" i="9"/>
  <c r="AJ87" i="9"/>
  <c r="AK87" i="9"/>
  <c r="AL87" i="9"/>
  <c r="AM87" i="9"/>
  <c r="AN87" i="9"/>
  <c r="AO87" i="9"/>
  <c r="AP87" i="9"/>
  <c r="AQ87" i="9"/>
  <c r="AR87" i="9"/>
  <c r="AT87" i="9"/>
  <c r="AU87" i="9"/>
  <c r="AV87" i="9"/>
  <c r="AW87" i="9"/>
  <c r="AX87" i="9"/>
  <c r="AY87" i="9"/>
  <c r="AZ87" i="9"/>
  <c r="BA87" i="9"/>
  <c r="BB87" i="9"/>
  <c r="BC87" i="9"/>
  <c r="D88" i="9"/>
  <c r="D323" i="9" s="1"/>
  <c r="E88" i="9"/>
  <c r="E323" i="9" s="1"/>
  <c r="F88" i="9"/>
  <c r="G88" i="9"/>
  <c r="H88" i="9"/>
  <c r="I88" i="9"/>
  <c r="J88" i="9"/>
  <c r="K88" i="9"/>
  <c r="L88" i="9"/>
  <c r="M88" i="9"/>
  <c r="N88" i="9"/>
  <c r="O88" i="9"/>
  <c r="P88" i="9"/>
  <c r="Q88" i="9"/>
  <c r="R88" i="9"/>
  <c r="S88" i="9"/>
  <c r="T88" i="9"/>
  <c r="U88" i="9"/>
  <c r="V88" i="9"/>
  <c r="W88" i="9"/>
  <c r="W323" i="9" s="1"/>
  <c r="X88" i="9"/>
  <c r="Y88" i="9"/>
  <c r="Z88" i="9"/>
  <c r="AA88" i="9"/>
  <c r="AB88" i="9"/>
  <c r="AC88" i="9"/>
  <c r="AD88" i="9"/>
  <c r="AE88" i="9"/>
  <c r="AF88" i="9"/>
  <c r="AG88" i="9"/>
  <c r="AH88" i="9"/>
  <c r="AI88" i="9"/>
  <c r="AJ88" i="9"/>
  <c r="AK88" i="9"/>
  <c r="AL88" i="9"/>
  <c r="AM88" i="9"/>
  <c r="AN88" i="9"/>
  <c r="AO88" i="9"/>
  <c r="AP88" i="9"/>
  <c r="AQ88" i="9"/>
  <c r="AR88" i="9"/>
  <c r="AT88" i="9"/>
  <c r="AU88" i="9"/>
  <c r="AV88" i="9"/>
  <c r="AW88" i="9"/>
  <c r="AX88" i="9"/>
  <c r="AY88" i="9"/>
  <c r="AZ88" i="9"/>
  <c r="BA88" i="9"/>
  <c r="BB88" i="9"/>
  <c r="BC88" i="9"/>
  <c r="D89" i="9"/>
  <c r="D324" i="9" s="1"/>
  <c r="E89" i="9"/>
  <c r="E324" i="9" s="1"/>
  <c r="F89" i="9"/>
  <c r="G89" i="9"/>
  <c r="H89" i="9"/>
  <c r="I89" i="9"/>
  <c r="J89" i="9"/>
  <c r="K89" i="9"/>
  <c r="L89" i="9"/>
  <c r="M89" i="9"/>
  <c r="N89" i="9"/>
  <c r="O89" i="9"/>
  <c r="P89" i="9"/>
  <c r="Q89" i="9"/>
  <c r="R89" i="9"/>
  <c r="S89" i="9"/>
  <c r="T89" i="9"/>
  <c r="U89" i="9"/>
  <c r="V89" i="9"/>
  <c r="W89" i="9"/>
  <c r="X89" i="9"/>
  <c r="Y89" i="9"/>
  <c r="Z89" i="9"/>
  <c r="AA89" i="9"/>
  <c r="AB89" i="9"/>
  <c r="AC89" i="9"/>
  <c r="AD89" i="9"/>
  <c r="AE89" i="9"/>
  <c r="AF89" i="9"/>
  <c r="AG89" i="9"/>
  <c r="AH89" i="9"/>
  <c r="AI89" i="9"/>
  <c r="AJ89" i="9"/>
  <c r="AK89" i="9"/>
  <c r="AL89" i="9"/>
  <c r="AM89" i="9"/>
  <c r="AN89" i="9"/>
  <c r="AO89" i="9"/>
  <c r="AP89" i="9"/>
  <c r="AQ89" i="9"/>
  <c r="AR89" i="9"/>
  <c r="AR324" i="9" s="1"/>
  <c r="AT89" i="9"/>
  <c r="AU89" i="9"/>
  <c r="AV89" i="9"/>
  <c r="AW89" i="9"/>
  <c r="AX89" i="9"/>
  <c r="AY89" i="9"/>
  <c r="AZ89" i="9"/>
  <c r="AZ324" i="9"/>
  <c r="BA89" i="9"/>
  <c r="BB89" i="9"/>
  <c r="BC89" i="9"/>
  <c r="D90" i="9"/>
  <c r="D325" i="9"/>
  <c r="E90" i="9"/>
  <c r="E325" i="9" s="1"/>
  <c r="F90" i="9"/>
  <c r="G90" i="9"/>
  <c r="H90" i="9"/>
  <c r="I90" i="9"/>
  <c r="J90" i="9"/>
  <c r="K90" i="9"/>
  <c r="L90" i="9"/>
  <c r="M90" i="9"/>
  <c r="N90" i="9"/>
  <c r="O90" i="9"/>
  <c r="P90" i="9"/>
  <c r="Q90" i="9"/>
  <c r="R90" i="9"/>
  <c r="S90" i="9"/>
  <c r="T90" i="9"/>
  <c r="U90" i="9"/>
  <c r="V90" i="9"/>
  <c r="W90" i="9"/>
  <c r="X90" i="9"/>
  <c r="Y90" i="9"/>
  <c r="Y325" i="9" s="1"/>
  <c r="Z90" i="9"/>
  <c r="AA90" i="9"/>
  <c r="AB90" i="9"/>
  <c r="AC90" i="9"/>
  <c r="AD90" i="9"/>
  <c r="AE90" i="9"/>
  <c r="AE325" i="9"/>
  <c r="AF90" i="9"/>
  <c r="AG90" i="9"/>
  <c r="AH90" i="9"/>
  <c r="AI90" i="9"/>
  <c r="AJ90" i="9"/>
  <c r="AK90" i="9"/>
  <c r="AL90" i="9"/>
  <c r="AM90" i="9"/>
  <c r="AN90" i="9"/>
  <c r="AO90" i="9"/>
  <c r="AP90" i="9"/>
  <c r="AQ90" i="9"/>
  <c r="AR90" i="9"/>
  <c r="AT90" i="9"/>
  <c r="AU90" i="9"/>
  <c r="AV90" i="9"/>
  <c r="AW90" i="9"/>
  <c r="AX90" i="9"/>
  <c r="AY90" i="9"/>
  <c r="AZ90" i="9"/>
  <c r="BA90" i="9"/>
  <c r="BB90" i="9"/>
  <c r="BC90" i="9"/>
  <c r="D91" i="9"/>
  <c r="D326" i="9"/>
  <c r="E91" i="9"/>
  <c r="E326" i="9"/>
  <c r="F91" i="9"/>
  <c r="G91" i="9"/>
  <c r="H91" i="9"/>
  <c r="I91" i="9"/>
  <c r="J91" i="9"/>
  <c r="K91" i="9"/>
  <c r="L91" i="9"/>
  <c r="M91" i="9"/>
  <c r="N91" i="9"/>
  <c r="O91" i="9"/>
  <c r="P91" i="9"/>
  <c r="P326" i="9"/>
  <c r="Q91" i="9"/>
  <c r="R91" i="9"/>
  <c r="S91" i="9"/>
  <c r="T91" i="9"/>
  <c r="U91" i="9"/>
  <c r="V91" i="9"/>
  <c r="W91" i="9"/>
  <c r="X91" i="9"/>
  <c r="Y91" i="9"/>
  <c r="Z91" i="9"/>
  <c r="Z326" i="9" s="1"/>
  <c r="AA91" i="9"/>
  <c r="AB91" i="9"/>
  <c r="AC91" i="9"/>
  <c r="AD91" i="9"/>
  <c r="AE91" i="9"/>
  <c r="AF91" i="9"/>
  <c r="AF326" i="9"/>
  <c r="AG91" i="9"/>
  <c r="AH91" i="9"/>
  <c r="AI91" i="9"/>
  <c r="AJ91" i="9"/>
  <c r="AK91" i="9"/>
  <c r="AL91" i="9"/>
  <c r="AM91" i="9"/>
  <c r="AN91" i="9"/>
  <c r="AO91" i="9"/>
  <c r="AP91" i="9"/>
  <c r="AQ91" i="9"/>
  <c r="AR91" i="9"/>
  <c r="AT91" i="9"/>
  <c r="AU91" i="9"/>
  <c r="AV91" i="9"/>
  <c r="AW91" i="9"/>
  <c r="AX91" i="9"/>
  <c r="AY91" i="9"/>
  <c r="AZ91" i="9"/>
  <c r="AZ326" i="9"/>
  <c r="BA91" i="9"/>
  <c r="BB91" i="9"/>
  <c r="BC91" i="9"/>
  <c r="D92" i="9"/>
  <c r="D327" i="9"/>
  <c r="E92" i="9"/>
  <c r="E327" i="9"/>
  <c r="F92" i="9"/>
  <c r="G92" i="9"/>
  <c r="H92" i="9"/>
  <c r="I92" i="9"/>
  <c r="I327" i="9"/>
  <c r="J92" i="9"/>
  <c r="K92" i="9"/>
  <c r="L92" i="9"/>
  <c r="M92" i="9"/>
  <c r="N92" i="9"/>
  <c r="O92" i="9"/>
  <c r="O327" i="9" s="1"/>
  <c r="P92" i="9"/>
  <c r="Q92" i="9"/>
  <c r="R92" i="9"/>
  <c r="S92" i="9"/>
  <c r="T92" i="9"/>
  <c r="U92" i="9"/>
  <c r="U327" i="9"/>
  <c r="V92" i="9"/>
  <c r="W92" i="9"/>
  <c r="X92" i="9"/>
  <c r="Y92" i="9"/>
  <c r="Z92" i="9"/>
  <c r="AA92" i="9"/>
  <c r="AB92" i="9"/>
  <c r="AC92" i="9"/>
  <c r="AD92" i="9"/>
  <c r="AE92" i="9"/>
  <c r="AF92" i="9"/>
  <c r="AG92" i="9"/>
  <c r="AH92" i="9"/>
  <c r="AI92" i="9"/>
  <c r="AJ92" i="9"/>
  <c r="AK92" i="9"/>
  <c r="AK327" i="9"/>
  <c r="AL92" i="9"/>
  <c r="AM92" i="9"/>
  <c r="AN92" i="9"/>
  <c r="AO92" i="9"/>
  <c r="AP92" i="9"/>
  <c r="AQ92" i="9"/>
  <c r="AQ327" i="9" s="1"/>
  <c r="AR92" i="9"/>
  <c r="AT92" i="9"/>
  <c r="AT327" i="9"/>
  <c r="AU92" i="9"/>
  <c r="AV92" i="9"/>
  <c r="AW92" i="9"/>
  <c r="AX92" i="9"/>
  <c r="AX327" i="9"/>
  <c r="AY92" i="9"/>
  <c r="AZ92" i="9"/>
  <c r="BA92" i="9"/>
  <c r="BB92" i="9"/>
  <c r="BC92" i="9"/>
  <c r="D93" i="9"/>
  <c r="D328" i="9" s="1"/>
  <c r="E93" i="9"/>
  <c r="E328" i="9"/>
  <c r="F93" i="9"/>
  <c r="F328" i="9"/>
  <c r="G93" i="9"/>
  <c r="H93" i="9"/>
  <c r="I93" i="9"/>
  <c r="I328" i="9"/>
  <c r="J93" i="9"/>
  <c r="K93" i="9"/>
  <c r="L93" i="9"/>
  <c r="L328" i="9" s="1"/>
  <c r="M93" i="9"/>
  <c r="N93" i="9"/>
  <c r="O93" i="9"/>
  <c r="O328" i="9"/>
  <c r="P93" i="9"/>
  <c r="Q93" i="9"/>
  <c r="Q328" i="9"/>
  <c r="R93" i="9"/>
  <c r="S93" i="9"/>
  <c r="T93" i="9"/>
  <c r="U93" i="9"/>
  <c r="U328" i="9"/>
  <c r="V93" i="9"/>
  <c r="W93" i="9"/>
  <c r="X93" i="9"/>
  <c r="X328" i="9" s="1"/>
  <c r="Y93" i="9"/>
  <c r="Z93" i="9"/>
  <c r="AA93" i="9"/>
  <c r="AA328" i="9"/>
  <c r="AB93" i="9"/>
  <c r="AB328" i="9" s="1"/>
  <c r="AC93" i="9"/>
  <c r="AC328" i="9"/>
  <c r="AD93" i="9"/>
  <c r="AD328" i="9"/>
  <c r="AE93" i="9"/>
  <c r="AF93" i="9"/>
  <c r="AG93" i="9"/>
  <c r="AG328" i="9"/>
  <c r="AH93" i="9"/>
  <c r="AI93" i="9"/>
  <c r="AI328" i="9"/>
  <c r="AJ93" i="9"/>
  <c r="AK93" i="9"/>
  <c r="AL93" i="9"/>
  <c r="AL328" i="9"/>
  <c r="AM93" i="9"/>
  <c r="AM328" i="9"/>
  <c r="AN93" i="9"/>
  <c r="AN328" i="9" s="1"/>
  <c r="AO93" i="9"/>
  <c r="AP93" i="9"/>
  <c r="AQ93" i="9"/>
  <c r="AR93" i="9"/>
  <c r="AT93" i="9"/>
  <c r="AU93" i="9"/>
  <c r="AU328" i="9"/>
  <c r="AV93" i="9"/>
  <c r="AW93" i="9"/>
  <c r="AX93" i="9"/>
  <c r="AY93" i="9"/>
  <c r="AZ93" i="9"/>
  <c r="BA93" i="9"/>
  <c r="BA328" i="9" s="1"/>
  <c r="BB93" i="9"/>
  <c r="BC93" i="9"/>
  <c r="D94" i="9"/>
  <c r="D329" i="9"/>
  <c r="E94" i="9"/>
  <c r="E329" i="9" s="1"/>
  <c r="F94" i="9"/>
  <c r="G94" i="9"/>
  <c r="G329" i="9"/>
  <c r="H94" i="9"/>
  <c r="I94" i="9"/>
  <c r="J94" i="9"/>
  <c r="K94" i="9"/>
  <c r="L94" i="9"/>
  <c r="M94" i="9"/>
  <c r="O94" i="9"/>
  <c r="P94" i="9"/>
  <c r="Q94" i="9"/>
  <c r="Q329" i="9" s="1"/>
  <c r="R94" i="9"/>
  <c r="S94" i="9"/>
  <c r="T94" i="9"/>
  <c r="U94" i="9"/>
  <c r="V94" i="9"/>
  <c r="W94" i="9"/>
  <c r="X94" i="9"/>
  <c r="Y94" i="9"/>
  <c r="Y329" i="9" s="1"/>
  <c r="Z94" i="9"/>
  <c r="AA94" i="9"/>
  <c r="AB94" i="9"/>
  <c r="AC94" i="9"/>
  <c r="AD94" i="9"/>
  <c r="AE94" i="9"/>
  <c r="AE329" i="9"/>
  <c r="AF94" i="9"/>
  <c r="AG94" i="9"/>
  <c r="AH94" i="9"/>
  <c r="AI94" i="9"/>
  <c r="AJ94" i="9"/>
  <c r="AK94" i="9"/>
  <c r="AL94" i="9"/>
  <c r="AM94" i="9"/>
  <c r="AN94" i="9"/>
  <c r="AO94" i="9"/>
  <c r="AO329" i="9" s="1"/>
  <c r="AP94" i="9"/>
  <c r="AQ94" i="9"/>
  <c r="AT94" i="9"/>
  <c r="AW94" i="9"/>
  <c r="AX94" i="9"/>
  <c r="AX329" i="9" s="1"/>
  <c r="AY94" i="9"/>
  <c r="AZ94" i="9"/>
  <c r="AZ329" i="9"/>
  <c r="BA94" i="9"/>
  <c r="BB94" i="9"/>
  <c r="BC94" i="9"/>
  <c r="D95" i="9"/>
  <c r="D330" i="9"/>
  <c r="E95" i="9"/>
  <c r="E330" i="9"/>
  <c r="H95" i="9"/>
  <c r="I95" i="9"/>
  <c r="J95" i="9"/>
  <c r="K95" i="9"/>
  <c r="L95" i="9"/>
  <c r="L330" i="9"/>
  <c r="M95" i="9"/>
  <c r="O95" i="9"/>
  <c r="P95" i="9"/>
  <c r="Q95" i="9"/>
  <c r="R95" i="9"/>
  <c r="S95" i="9"/>
  <c r="T95" i="9"/>
  <c r="U95" i="9"/>
  <c r="U330" i="9"/>
  <c r="V95" i="9"/>
  <c r="W95" i="9"/>
  <c r="X95" i="9"/>
  <c r="Y95" i="9"/>
  <c r="Z95" i="9"/>
  <c r="Z330" i="9" s="1"/>
  <c r="AA95" i="9"/>
  <c r="AB95" i="9"/>
  <c r="AC95" i="9"/>
  <c r="AD95" i="9"/>
  <c r="AE95" i="9"/>
  <c r="AF95" i="9"/>
  <c r="AF330" i="9"/>
  <c r="AG95" i="9"/>
  <c r="AH95" i="9"/>
  <c r="AH330" i="9" s="1"/>
  <c r="AI95" i="9"/>
  <c r="AJ95" i="9"/>
  <c r="AK95" i="9"/>
  <c r="AL95" i="9"/>
  <c r="AL330" i="9" s="1"/>
  <c r="AM95" i="9"/>
  <c r="AN95" i="9"/>
  <c r="AN330" i="9"/>
  <c r="AO95" i="9"/>
  <c r="AO330" i="9"/>
  <c r="AP95" i="9"/>
  <c r="AQ95" i="9"/>
  <c r="AU95" i="9"/>
  <c r="AU330" i="9" s="1"/>
  <c r="AV95" i="9"/>
  <c r="AX95" i="9"/>
  <c r="AX330" i="9"/>
  <c r="AY95" i="9"/>
  <c r="AZ95" i="9"/>
  <c r="BA95" i="9"/>
  <c r="BB95" i="9"/>
  <c r="BC95" i="9"/>
  <c r="BC330" i="9" s="1"/>
  <c r="D96" i="9"/>
  <c r="D331" i="9" s="1"/>
  <c r="E96" i="9"/>
  <c r="E331" i="9"/>
  <c r="G96" i="9"/>
  <c r="G331" i="9" s="1"/>
  <c r="H96" i="9"/>
  <c r="H331" i="9" s="1"/>
  <c r="I96" i="9"/>
  <c r="J96" i="9"/>
  <c r="K96" i="9"/>
  <c r="K331" i="9" s="1"/>
  <c r="L96" i="9"/>
  <c r="M96" i="9"/>
  <c r="M331" i="9"/>
  <c r="N96" i="9"/>
  <c r="O96" i="9"/>
  <c r="P96" i="9"/>
  <c r="Q96" i="9"/>
  <c r="Q331" i="9"/>
  <c r="R96" i="9"/>
  <c r="S96" i="9"/>
  <c r="S331" i="9" s="1"/>
  <c r="T96" i="9"/>
  <c r="T331" i="9" s="1"/>
  <c r="U96" i="9"/>
  <c r="V96" i="9"/>
  <c r="W96" i="9"/>
  <c r="X96" i="9"/>
  <c r="Y96" i="9"/>
  <c r="Z96" i="9"/>
  <c r="AA96" i="9"/>
  <c r="AA331" i="9" s="1"/>
  <c r="AB96" i="9"/>
  <c r="AC96" i="9"/>
  <c r="AD96" i="9"/>
  <c r="AE96" i="9"/>
  <c r="AF96" i="9"/>
  <c r="AG96" i="9"/>
  <c r="AG331" i="9"/>
  <c r="AH96" i="9"/>
  <c r="AI96" i="9"/>
  <c r="AI331" i="9" s="1"/>
  <c r="AJ96" i="9"/>
  <c r="AK96" i="9"/>
  <c r="AL96" i="9"/>
  <c r="AM96" i="9"/>
  <c r="AN96" i="9"/>
  <c r="AN331" i="9" s="1"/>
  <c r="AO96" i="9"/>
  <c r="AO331" i="9"/>
  <c r="AP96" i="9"/>
  <c r="AQ96" i="9"/>
  <c r="AQ331" i="9" s="1"/>
  <c r="AT96" i="9"/>
  <c r="AV96" i="9"/>
  <c r="AW96" i="9"/>
  <c r="AY96" i="9"/>
  <c r="AZ96" i="9"/>
  <c r="AZ331" i="9" s="1"/>
  <c r="BA96" i="9"/>
  <c r="BB96" i="9"/>
  <c r="BB331" i="9"/>
  <c r="BC96" i="9"/>
  <c r="D97" i="9"/>
  <c r="D332" i="9" s="1"/>
  <c r="E97" i="9"/>
  <c r="E332" i="9" s="1"/>
  <c r="G97" i="9"/>
  <c r="H97" i="9"/>
  <c r="H332" i="9" s="1"/>
  <c r="I97" i="9"/>
  <c r="J97" i="9"/>
  <c r="J332" i="9"/>
  <c r="K97" i="9"/>
  <c r="L97" i="9"/>
  <c r="M97" i="9"/>
  <c r="N97" i="9"/>
  <c r="N332" i="9"/>
  <c r="O97" i="9"/>
  <c r="P97" i="9"/>
  <c r="P332" i="9" s="1"/>
  <c r="Q97" i="9"/>
  <c r="Q332" i="9" s="1"/>
  <c r="R97" i="9"/>
  <c r="S97" i="9"/>
  <c r="T97" i="9"/>
  <c r="U97" i="9"/>
  <c r="U332" i="9" s="1"/>
  <c r="V97" i="9"/>
  <c r="V332" i="9"/>
  <c r="W97" i="9"/>
  <c r="X97" i="9"/>
  <c r="Y97" i="9"/>
  <c r="Z97" i="9"/>
  <c r="AA97" i="9"/>
  <c r="AB97" i="9"/>
  <c r="AC97" i="9"/>
  <c r="AC332" i="9" s="1"/>
  <c r="AD97" i="9"/>
  <c r="AE97" i="9"/>
  <c r="AF97" i="9"/>
  <c r="AG97" i="9"/>
  <c r="AH97" i="9"/>
  <c r="AI97" i="9"/>
  <c r="AJ97" i="9"/>
  <c r="AJ332" i="9" s="1"/>
  <c r="AK97" i="9"/>
  <c r="AL97" i="9"/>
  <c r="AM97" i="9"/>
  <c r="AN97" i="9"/>
  <c r="AO97" i="9"/>
  <c r="AP97" i="9"/>
  <c r="AP332" i="9"/>
  <c r="AQ97" i="9"/>
  <c r="AT97" i="9"/>
  <c r="AT332" i="9" s="1"/>
  <c r="AV97" i="9"/>
  <c r="AW97" i="9"/>
  <c r="AW332" i="9" s="1"/>
  <c r="AX97" i="9"/>
  <c r="AZ97" i="9"/>
  <c r="BA97" i="9"/>
  <c r="BB97" i="9"/>
  <c r="BB332" i="9" s="1"/>
  <c r="BC97" i="9"/>
  <c r="BC332" i="9"/>
  <c r="D98" i="9"/>
  <c r="D333" i="9"/>
  <c r="E98" i="9"/>
  <c r="E333" i="9" s="1"/>
  <c r="F98" i="9"/>
  <c r="G98" i="9"/>
  <c r="H98" i="9"/>
  <c r="I98" i="9"/>
  <c r="J98" i="9"/>
  <c r="K98" i="9"/>
  <c r="K333" i="9"/>
  <c r="L98" i="9"/>
  <c r="M98" i="9"/>
  <c r="N98" i="9"/>
  <c r="O98" i="9"/>
  <c r="P98" i="9"/>
  <c r="Q98" i="9"/>
  <c r="R98" i="9"/>
  <c r="S98" i="9"/>
  <c r="S333" i="9" s="1"/>
  <c r="T98" i="9"/>
  <c r="U98" i="9"/>
  <c r="V98" i="9"/>
  <c r="W98" i="9"/>
  <c r="X98" i="9"/>
  <c r="Y98" i="9"/>
  <c r="Y333" i="9" s="1"/>
  <c r="Z98" i="9"/>
  <c r="AA98" i="9"/>
  <c r="AB98" i="9"/>
  <c r="AC98" i="9"/>
  <c r="AD98" i="9"/>
  <c r="AE98" i="9"/>
  <c r="AE333" i="9"/>
  <c r="AF98" i="9"/>
  <c r="AG98" i="9"/>
  <c r="AH98" i="9"/>
  <c r="AI98" i="9"/>
  <c r="AJ98" i="9"/>
  <c r="AK98" i="9"/>
  <c r="AL98" i="9"/>
  <c r="AL333" i="9" s="1"/>
  <c r="AM98" i="9"/>
  <c r="AN98" i="9"/>
  <c r="AO98" i="9"/>
  <c r="AP98" i="9"/>
  <c r="AQ98" i="9"/>
  <c r="AT98" i="9"/>
  <c r="AU98" i="9"/>
  <c r="AV98" i="9"/>
  <c r="AV333" i="9"/>
  <c r="AW98" i="9"/>
  <c r="AX98" i="9"/>
  <c r="AY98" i="9"/>
  <c r="BA98" i="9"/>
  <c r="BB98" i="9"/>
  <c r="BC98" i="9"/>
  <c r="D99" i="9"/>
  <c r="D334" i="9" s="1"/>
  <c r="E99" i="9"/>
  <c r="E334" i="9"/>
  <c r="G99" i="9"/>
  <c r="H99" i="9"/>
  <c r="I99" i="9"/>
  <c r="J99" i="9"/>
  <c r="K99" i="9"/>
  <c r="K334" i="9" s="1"/>
  <c r="L99" i="9"/>
  <c r="M99" i="9"/>
  <c r="N99" i="9"/>
  <c r="O99" i="9"/>
  <c r="O334" i="9" s="1"/>
  <c r="P99" i="9"/>
  <c r="Q99" i="9"/>
  <c r="R99" i="9"/>
  <c r="S99" i="9"/>
  <c r="S334" i="9" s="1"/>
  <c r="T99" i="9"/>
  <c r="U99" i="9"/>
  <c r="U334" i="9"/>
  <c r="V99" i="9"/>
  <c r="V334" i="9" s="1"/>
  <c r="W99" i="9"/>
  <c r="X99" i="9"/>
  <c r="Y99" i="9"/>
  <c r="Z99" i="9"/>
  <c r="Z334" i="9" s="1"/>
  <c r="AA99" i="9"/>
  <c r="AB99" i="9"/>
  <c r="AB334" i="9"/>
  <c r="AC99" i="9"/>
  <c r="AD99" i="9"/>
  <c r="AE99" i="9"/>
  <c r="AF99" i="9"/>
  <c r="AG99" i="9"/>
  <c r="AG334" i="9"/>
  <c r="AH99" i="9"/>
  <c r="AI99" i="9"/>
  <c r="AI334" i="9" s="1"/>
  <c r="AJ99" i="9"/>
  <c r="AK99" i="9"/>
  <c r="AK334" i="9"/>
  <c r="AL99" i="9"/>
  <c r="AM99" i="9"/>
  <c r="AN99" i="9"/>
  <c r="AO99" i="9"/>
  <c r="AO334" i="9"/>
  <c r="AP99" i="9"/>
  <c r="AQ99" i="9"/>
  <c r="AU99" i="9"/>
  <c r="AU334" i="9" s="1"/>
  <c r="AV99" i="9"/>
  <c r="AW99" i="9"/>
  <c r="AX99" i="9"/>
  <c r="AX334" i="9"/>
  <c r="AY99" i="9"/>
  <c r="AY334" i="9" s="1"/>
  <c r="AZ99" i="9"/>
  <c r="BB99" i="9"/>
  <c r="BB334" i="9"/>
  <c r="BC99" i="9"/>
  <c r="D100" i="9"/>
  <c r="D335" i="9" s="1"/>
  <c r="E100" i="9"/>
  <c r="E335" i="9"/>
  <c r="J335" i="9" s="1"/>
  <c r="G100" i="9"/>
  <c r="G335" i="9" s="1"/>
  <c r="H100" i="9"/>
  <c r="I100" i="9"/>
  <c r="I335" i="9"/>
  <c r="J100" i="9"/>
  <c r="K100" i="9"/>
  <c r="L100" i="9"/>
  <c r="M100" i="9"/>
  <c r="M335" i="9" s="1"/>
  <c r="N100" i="9"/>
  <c r="O100" i="9"/>
  <c r="P100" i="9"/>
  <c r="Q100" i="9"/>
  <c r="R100" i="9"/>
  <c r="R335" i="9"/>
  <c r="S100" i="9"/>
  <c r="S335" i="9" s="1"/>
  <c r="T100" i="9"/>
  <c r="U100" i="9"/>
  <c r="V100" i="9"/>
  <c r="W100" i="9"/>
  <c r="X100" i="9"/>
  <c r="Y100" i="9"/>
  <c r="Y335" i="9"/>
  <c r="Z100" i="9"/>
  <c r="AA100" i="9"/>
  <c r="AB100" i="9"/>
  <c r="AC100" i="9"/>
  <c r="AD100" i="9"/>
  <c r="AE100" i="9"/>
  <c r="AF100" i="9"/>
  <c r="AG100" i="9"/>
  <c r="AG335" i="9"/>
  <c r="AH100" i="9"/>
  <c r="AI100" i="9"/>
  <c r="AJ100" i="9"/>
  <c r="AK100" i="9"/>
  <c r="AL100" i="9"/>
  <c r="AM100" i="9"/>
  <c r="AM335" i="9" s="1"/>
  <c r="AN100" i="9"/>
  <c r="AN335" i="9" s="1"/>
  <c r="AO100" i="9"/>
  <c r="AP100" i="9"/>
  <c r="AQ100" i="9"/>
  <c r="AU100" i="9"/>
  <c r="AU335" i="9"/>
  <c r="AV100" i="9"/>
  <c r="AV335" i="9" s="1"/>
  <c r="AW100" i="9"/>
  <c r="AW335" i="9" s="1"/>
  <c r="AX100" i="9"/>
  <c r="AY100" i="9"/>
  <c r="AZ100" i="9"/>
  <c r="BA100" i="9"/>
  <c r="BC100" i="9"/>
  <c r="BC335" i="9"/>
  <c r="D101" i="9"/>
  <c r="D336" i="9" s="1"/>
  <c r="E101" i="9"/>
  <c r="E336" i="9" s="1"/>
  <c r="G101" i="9"/>
  <c r="H101" i="9"/>
  <c r="I101" i="9"/>
  <c r="J101" i="9"/>
  <c r="J336" i="9"/>
  <c r="K101" i="9"/>
  <c r="L101" i="9"/>
  <c r="M101" i="9"/>
  <c r="N101" i="9"/>
  <c r="O101" i="9"/>
  <c r="P101" i="9"/>
  <c r="Q101" i="9"/>
  <c r="R101" i="9"/>
  <c r="S101" i="9"/>
  <c r="T101" i="9"/>
  <c r="U101" i="9"/>
  <c r="V101" i="9"/>
  <c r="W101" i="9"/>
  <c r="W336" i="9"/>
  <c r="X101" i="9"/>
  <c r="Y101" i="9"/>
  <c r="Z101" i="9"/>
  <c r="Z336" i="9"/>
  <c r="AA101" i="9"/>
  <c r="AB101" i="9"/>
  <c r="AC101" i="9"/>
  <c r="AD101" i="9"/>
  <c r="AE101" i="9"/>
  <c r="AF101" i="9"/>
  <c r="AG101" i="9"/>
  <c r="AH101" i="9"/>
  <c r="AI101" i="9"/>
  <c r="AJ101" i="9"/>
  <c r="AK101" i="9"/>
  <c r="AK336" i="9" s="1"/>
  <c r="AL101" i="9"/>
  <c r="AL336" i="9" s="1"/>
  <c r="AM101" i="9"/>
  <c r="AN101" i="9"/>
  <c r="AO101" i="9"/>
  <c r="AP101" i="9"/>
  <c r="AQ101" i="9"/>
  <c r="AR101" i="9"/>
  <c r="AR336" i="9" s="1"/>
  <c r="AT101" i="9"/>
  <c r="AT336" i="9" s="1"/>
  <c r="AU101" i="9"/>
  <c r="AV101" i="9"/>
  <c r="AV336" i="9"/>
  <c r="AW101" i="9"/>
  <c r="AX101" i="9"/>
  <c r="AY101" i="9"/>
  <c r="AY336" i="9"/>
  <c r="AZ101" i="9"/>
  <c r="BA101" i="9"/>
  <c r="BB101" i="9"/>
  <c r="D102" i="9"/>
  <c r="D337" i="9"/>
  <c r="G102" i="9"/>
  <c r="H102" i="9"/>
  <c r="I102" i="9"/>
  <c r="I337" i="9"/>
  <c r="J102" i="9"/>
  <c r="J337" i="9"/>
  <c r="K102" i="9"/>
  <c r="K337" i="9" s="1"/>
  <c r="L102" i="9"/>
  <c r="L337" i="9" s="1"/>
  <c r="M102" i="9"/>
  <c r="N102" i="9"/>
  <c r="N337" i="9"/>
  <c r="O102" i="9"/>
  <c r="P102" i="9"/>
  <c r="P337" i="9" s="1"/>
  <c r="Q102" i="9"/>
  <c r="Q337" i="9"/>
  <c r="R102" i="9"/>
  <c r="S102" i="9"/>
  <c r="T102" i="9"/>
  <c r="U102" i="9"/>
  <c r="V102" i="9"/>
  <c r="V337" i="9"/>
  <c r="W102" i="9"/>
  <c r="W337" i="9" s="1"/>
  <c r="X102" i="9"/>
  <c r="Y102" i="9"/>
  <c r="Z102" i="9"/>
  <c r="AA102" i="9"/>
  <c r="AA337" i="9" s="1"/>
  <c r="AB102" i="9"/>
  <c r="AB337" i="9" s="1"/>
  <c r="AC102" i="9"/>
  <c r="AC337" i="9"/>
  <c r="AD102" i="9"/>
  <c r="AE102" i="9"/>
  <c r="AE337" i="9" s="1"/>
  <c r="AF102" i="9"/>
  <c r="AG102" i="9"/>
  <c r="AG337" i="9"/>
  <c r="AH102" i="9"/>
  <c r="AH337" i="9"/>
  <c r="AI102" i="9"/>
  <c r="AJ102" i="9"/>
  <c r="AK102" i="9"/>
  <c r="AK337" i="9" s="1"/>
  <c r="AL102" i="9"/>
  <c r="AM102" i="9"/>
  <c r="AM337" i="9" s="1"/>
  <c r="AN102" i="9"/>
  <c r="AN337" i="9" s="1"/>
  <c r="AO102" i="9"/>
  <c r="AP102" i="9"/>
  <c r="AP337" i="9"/>
  <c r="AQ102" i="9"/>
  <c r="AR102" i="9"/>
  <c r="AT102" i="9"/>
  <c r="AT337" i="9"/>
  <c r="AU102" i="9"/>
  <c r="AV102" i="9"/>
  <c r="AW102" i="9"/>
  <c r="AW337" i="9" s="1"/>
  <c r="AX102" i="9"/>
  <c r="AX337" i="9"/>
  <c r="AY102" i="9"/>
  <c r="AZ102" i="9"/>
  <c r="AZ337" i="9" s="1"/>
  <c r="BA102" i="9"/>
  <c r="BB102" i="9"/>
  <c r="BC102" i="9"/>
  <c r="D103" i="9"/>
  <c r="D338" i="9" s="1"/>
  <c r="E103" i="9"/>
  <c r="E338" i="9" s="1"/>
  <c r="F103" i="9"/>
  <c r="G103" i="9"/>
  <c r="H103" i="9"/>
  <c r="I103" i="9"/>
  <c r="J103" i="9"/>
  <c r="J338" i="9"/>
  <c r="K103" i="9"/>
  <c r="L103" i="9"/>
  <c r="M103" i="9"/>
  <c r="N103" i="9"/>
  <c r="O103" i="9"/>
  <c r="O338" i="9"/>
  <c r="P103" i="9"/>
  <c r="Q103" i="9"/>
  <c r="R103" i="9"/>
  <c r="S103" i="9"/>
  <c r="T103" i="9"/>
  <c r="U103" i="9"/>
  <c r="V103" i="9"/>
  <c r="V338" i="9"/>
  <c r="W103" i="9"/>
  <c r="X103" i="9"/>
  <c r="Y103" i="9"/>
  <c r="Z103" i="9"/>
  <c r="Z338" i="9"/>
  <c r="AA103" i="9"/>
  <c r="AA338" i="9"/>
  <c r="AB103" i="9"/>
  <c r="AC103" i="9"/>
  <c r="AD103" i="9"/>
  <c r="AE103" i="9"/>
  <c r="AF103" i="9"/>
  <c r="AG103" i="9"/>
  <c r="AH103" i="9"/>
  <c r="AH338" i="9"/>
  <c r="AI103" i="9"/>
  <c r="AJ103" i="9"/>
  <c r="AK103" i="9"/>
  <c r="AL103" i="9"/>
  <c r="AL338" i="9"/>
  <c r="AM103" i="9"/>
  <c r="AM338" i="9"/>
  <c r="AN103" i="9"/>
  <c r="AO103" i="9"/>
  <c r="AP103" i="9"/>
  <c r="AQ103" i="9"/>
  <c r="AQ338" i="9"/>
  <c r="AR103" i="9"/>
  <c r="AT103" i="9"/>
  <c r="AU103" i="9"/>
  <c r="AV103" i="9"/>
  <c r="AV338" i="9"/>
  <c r="AW103" i="9"/>
  <c r="AX103" i="9"/>
  <c r="AY103" i="9"/>
  <c r="AY338" i="9"/>
  <c r="AZ103" i="9"/>
  <c r="BA103" i="9"/>
  <c r="BB103" i="9"/>
  <c r="BC103" i="9"/>
  <c r="D104" i="9"/>
  <c r="D339" i="9"/>
  <c r="E104" i="9"/>
  <c r="E339" i="9" s="1"/>
  <c r="F104" i="9"/>
  <c r="G104" i="9"/>
  <c r="H104" i="9"/>
  <c r="H339" i="9"/>
  <c r="I104" i="9"/>
  <c r="J104" i="9"/>
  <c r="K104" i="9"/>
  <c r="L104" i="9"/>
  <c r="L339" i="9"/>
  <c r="M104" i="9"/>
  <c r="N104" i="9"/>
  <c r="O104" i="9"/>
  <c r="P104" i="9"/>
  <c r="Q104" i="9"/>
  <c r="R104" i="9"/>
  <c r="S104" i="9"/>
  <c r="S339" i="9"/>
  <c r="T104" i="9"/>
  <c r="U104" i="9"/>
  <c r="V104" i="9"/>
  <c r="W104" i="9"/>
  <c r="X104" i="9"/>
  <c r="X339" i="9"/>
  <c r="Y104" i="9"/>
  <c r="Z104" i="9"/>
  <c r="AA104" i="9"/>
  <c r="AB104" i="9"/>
  <c r="AC104" i="9"/>
  <c r="AD104" i="9"/>
  <c r="AE104" i="9"/>
  <c r="AE339" i="9"/>
  <c r="AF104" i="9"/>
  <c r="AG104" i="9"/>
  <c r="AH104" i="9"/>
  <c r="AI104" i="9"/>
  <c r="AJ104" i="9"/>
  <c r="AK104" i="9"/>
  <c r="AL104" i="9"/>
  <c r="AL339" i="9"/>
  <c r="AM104" i="9"/>
  <c r="AN104" i="9"/>
  <c r="AN339" i="9"/>
  <c r="AO104" i="9"/>
  <c r="AP104" i="9"/>
  <c r="AP339" i="9"/>
  <c r="AQ104" i="9"/>
  <c r="AR104" i="9"/>
  <c r="AT104" i="9"/>
  <c r="AU104" i="9"/>
  <c r="AV104" i="9"/>
  <c r="AW104" i="9"/>
  <c r="AX104" i="9"/>
  <c r="AY104" i="9"/>
  <c r="AZ104" i="9"/>
  <c r="BA104" i="9"/>
  <c r="BB104" i="9"/>
  <c r="BC104" i="9"/>
  <c r="D105" i="9"/>
  <c r="D340" i="9"/>
  <c r="E105" i="9"/>
  <c r="E340" i="9"/>
  <c r="F105" i="9"/>
  <c r="G105" i="9"/>
  <c r="H105" i="9"/>
  <c r="I105" i="9"/>
  <c r="J105" i="9"/>
  <c r="K105" i="9"/>
  <c r="L105" i="9"/>
  <c r="M105" i="9"/>
  <c r="N105" i="9"/>
  <c r="O105" i="9"/>
  <c r="P105" i="9"/>
  <c r="Q105" i="9"/>
  <c r="R105" i="9"/>
  <c r="S105" i="9"/>
  <c r="S340" i="9"/>
  <c r="T105" i="9"/>
  <c r="U105" i="9"/>
  <c r="U340" i="9"/>
  <c r="V105" i="9"/>
  <c r="W105" i="9"/>
  <c r="X105" i="9"/>
  <c r="Y105" i="9"/>
  <c r="Z105" i="9"/>
  <c r="AA105" i="9"/>
  <c r="AB105" i="9"/>
  <c r="AB340" i="9"/>
  <c r="AC105" i="9"/>
  <c r="AD105" i="9"/>
  <c r="AE105" i="9"/>
  <c r="AF105" i="9"/>
  <c r="AG105" i="9"/>
  <c r="AH105" i="9"/>
  <c r="AI105" i="9"/>
  <c r="AI340" i="9"/>
  <c r="AJ105" i="9"/>
  <c r="AK105" i="9"/>
  <c r="AL105" i="9"/>
  <c r="AM105" i="9"/>
  <c r="AN105" i="9"/>
  <c r="AO105" i="9"/>
  <c r="AP105" i="9"/>
  <c r="AQ105" i="9"/>
  <c r="AR105" i="9"/>
  <c r="AT105" i="9"/>
  <c r="AU105" i="9"/>
  <c r="AV105" i="9"/>
  <c r="AW105" i="9"/>
  <c r="AX105" i="9"/>
  <c r="AY105" i="9"/>
  <c r="AZ105" i="9"/>
  <c r="BA105" i="9"/>
  <c r="BB105" i="9"/>
  <c r="BB340" i="9"/>
  <c r="BC105" i="9"/>
  <c r="D106" i="9"/>
  <c r="D341" i="9"/>
  <c r="E106" i="9"/>
  <c r="E341" i="9" s="1"/>
  <c r="F106" i="9"/>
  <c r="G106" i="9"/>
  <c r="H106" i="9"/>
  <c r="I106" i="9"/>
  <c r="J106" i="9"/>
  <c r="K106" i="9"/>
  <c r="L106" i="9"/>
  <c r="M106" i="9"/>
  <c r="N106" i="9"/>
  <c r="O106" i="9"/>
  <c r="P106" i="9"/>
  <c r="Q106" i="9"/>
  <c r="R106" i="9"/>
  <c r="S106" i="9"/>
  <c r="T106" i="9"/>
  <c r="U106" i="9"/>
  <c r="V106" i="9"/>
  <c r="W106" i="9"/>
  <c r="X106" i="9"/>
  <c r="Y106" i="9"/>
  <c r="Z106" i="9"/>
  <c r="AA106" i="9"/>
  <c r="AB106" i="9"/>
  <c r="AC106" i="9"/>
  <c r="AD106" i="9"/>
  <c r="AE106" i="9"/>
  <c r="AF106" i="9"/>
  <c r="AG106" i="9"/>
  <c r="AH106" i="9"/>
  <c r="AI106" i="9"/>
  <c r="AJ106" i="9"/>
  <c r="AK106" i="9"/>
  <c r="AL106" i="9"/>
  <c r="AM106" i="9"/>
  <c r="AN106" i="9"/>
  <c r="AO106" i="9"/>
  <c r="AP106" i="9"/>
  <c r="AQ106" i="9"/>
  <c r="AR106" i="9"/>
  <c r="AT106" i="9"/>
  <c r="AU106" i="9"/>
  <c r="AV106" i="9"/>
  <c r="AW106" i="9"/>
  <c r="AX106" i="9"/>
  <c r="AY106" i="9"/>
  <c r="AZ106" i="9"/>
  <c r="BA106" i="9"/>
  <c r="BB106" i="9"/>
  <c r="BC106" i="9"/>
  <c r="D107" i="9"/>
  <c r="D342" i="9" s="1"/>
  <c r="E107" i="9"/>
  <c r="E342" i="9"/>
  <c r="F107" i="9"/>
  <c r="F342" i="9"/>
  <c r="G107" i="9"/>
  <c r="H107" i="9"/>
  <c r="I107" i="9"/>
  <c r="J107" i="9"/>
  <c r="J342" i="9"/>
  <c r="K107" i="9"/>
  <c r="K342" i="9" s="1"/>
  <c r="L107" i="9"/>
  <c r="M107" i="9"/>
  <c r="N107" i="9"/>
  <c r="N342" i="9"/>
  <c r="O107" i="9"/>
  <c r="O342" i="9"/>
  <c r="P107" i="9"/>
  <c r="Q107" i="9"/>
  <c r="Q342" i="9"/>
  <c r="R107" i="9"/>
  <c r="S107" i="9"/>
  <c r="S342" i="9"/>
  <c r="T107" i="9"/>
  <c r="U107" i="9"/>
  <c r="U342" i="9"/>
  <c r="V107" i="9"/>
  <c r="V342" i="9"/>
  <c r="W107" i="9"/>
  <c r="X107" i="9"/>
  <c r="Y107" i="9"/>
  <c r="Y342" i="9" s="1"/>
  <c r="Z107" i="9"/>
  <c r="Z342" i="9"/>
  <c r="AA107" i="9"/>
  <c r="AB107" i="9"/>
  <c r="AC107" i="9"/>
  <c r="AD107" i="9"/>
  <c r="AD342" i="9"/>
  <c r="AE107" i="9"/>
  <c r="AE342" i="9"/>
  <c r="AF107" i="9"/>
  <c r="AG107" i="9"/>
  <c r="AH107" i="9"/>
  <c r="AI107" i="9"/>
  <c r="AI342" i="9"/>
  <c r="AJ107" i="9"/>
  <c r="AK107" i="9"/>
  <c r="AK342" i="9"/>
  <c r="AL107" i="9"/>
  <c r="AM107" i="9"/>
  <c r="AM342" i="9"/>
  <c r="AN107" i="9"/>
  <c r="AO107" i="9"/>
  <c r="AP107" i="9"/>
  <c r="AP342" i="9"/>
  <c r="AQ107" i="9"/>
  <c r="AQ342" i="9" s="1"/>
  <c r="AR107" i="9"/>
  <c r="AT107" i="9"/>
  <c r="AT342" i="9"/>
  <c r="AU107" i="9"/>
  <c r="AU342" i="9"/>
  <c r="AV107" i="9"/>
  <c r="AV342" i="9"/>
  <c r="AW107" i="9"/>
  <c r="AX107" i="9"/>
  <c r="AY107" i="9"/>
  <c r="AZ107" i="9"/>
  <c r="AZ342" i="9"/>
  <c r="BA107" i="9"/>
  <c r="BB107" i="9"/>
  <c r="BB342" i="9"/>
  <c r="BC107" i="9"/>
  <c r="D108" i="9"/>
  <c r="D343" i="9"/>
  <c r="E108" i="9"/>
  <c r="E343" i="9" s="1"/>
  <c r="F343" i="9" s="1"/>
  <c r="F108" i="9"/>
  <c r="G108" i="9"/>
  <c r="H108" i="9"/>
  <c r="I108" i="9"/>
  <c r="J108" i="9"/>
  <c r="J343" i="9"/>
  <c r="K108" i="9"/>
  <c r="L108" i="9"/>
  <c r="L343" i="9"/>
  <c r="M108" i="9"/>
  <c r="N108" i="9"/>
  <c r="O108" i="9"/>
  <c r="P108" i="9"/>
  <c r="Q108" i="9"/>
  <c r="R108" i="9"/>
  <c r="S108" i="9"/>
  <c r="S343" i="9"/>
  <c r="T108" i="9"/>
  <c r="U108" i="9"/>
  <c r="V108" i="9"/>
  <c r="W108" i="9"/>
  <c r="W343" i="9"/>
  <c r="X108" i="9"/>
  <c r="Y108" i="9"/>
  <c r="Z108" i="9"/>
  <c r="Z343" i="9"/>
  <c r="AA108" i="9"/>
  <c r="AB108" i="9"/>
  <c r="AB343" i="9"/>
  <c r="AC108" i="9"/>
  <c r="AD108" i="9"/>
  <c r="AD343" i="9"/>
  <c r="AE108" i="9"/>
  <c r="AF108" i="9"/>
  <c r="AG108" i="9"/>
  <c r="AH108" i="9"/>
  <c r="AI108" i="9"/>
  <c r="AI343" i="9"/>
  <c r="AJ108" i="9"/>
  <c r="AK108" i="9"/>
  <c r="AL108" i="9"/>
  <c r="AM108" i="9"/>
  <c r="AN108" i="9"/>
  <c r="AO108" i="9"/>
  <c r="AP108" i="9"/>
  <c r="AP343" i="9"/>
  <c r="AQ108" i="9"/>
  <c r="AR108" i="9"/>
  <c r="AT108" i="9"/>
  <c r="AU108" i="9"/>
  <c r="AU343" i="9"/>
  <c r="AV108" i="9"/>
  <c r="AW108" i="9"/>
  <c r="AW343" i="9"/>
  <c r="AX108" i="9"/>
  <c r="AY108" i="9"/>
  <c r="AZ108" i="9"/>
  <c r="AZ343" i="9"/>
  <c r="BA108" i="9"/>
  <c r="BB108" i="9"/>
  <c r="BC108" i="9"/>
  <c r="D109" i="9"/>
  <c r="D344" i="9"/>
  <c r="E109" i="9"/>
  <c r="E344" i="9" s="1"/>
  <c r="F109" i="9"/>
  <c r="G109" i="9"/>
  <c r="H109" i="9"/>
  <c r="I109" i="9"/>
  <c r="J109" i="9"/>
  <c r="K109" i="9"/>
  <c r="L109" i="9"/>
  <c r="M109" i="9"/>
  <c r="N109" i="9"/>
  <c r="O109" i="9"/>
  <c r="P109" i="9"/>
  <c r="Q109" i="9"/>
  <c r="R109" i="9"/>
  <c r="S109" i="9"/>
  <c r="T109" i="9"/>
  <c r="U109" i="9"/>
  <c r="V109" i="9"/>
  <c r="W109" i="9"/>
  <c r="X109" i="9"/>
  <c r="Y109" i="9"/>
  <c r="Z109" i="9"/>
  <c r="AA109" i="9"/>
  <c r="AB109" i="9"/>
  <c r="AC109" i="9"/>
  <c r="AD109" i="9"/>
  <c r="AE109" i="9"/>
  <c r="AF109" i="9"/>
  <c r="AG109" i="9"/>
  <c r="AH109" i="9"/>
  <c r="AI109" i="9"/>
  <c r="AJ109" i="9"/>
  <c r="AK109" i="9"/>
  <c r="AL109" i="9"/>
  <c r="AM109" i="9"/>
  <c r="AN109" i="9"/>
  <c r="AO109" i="9"/>
  <c r="AP109" i="9"/>
  <c r="AQ109" i="9"/>
  <c r="AR109" i="9"/>
  <c r="AT109" i="9"/>
  <c r="AU109" i="9"/>
  <c r="AV109" i="9"/>
  <c r="AW109" i="9"/>
  <c r="AX109" i="9"/>
  <c r="AY109" i="9"/>
  <c r="AZ109" i="9"/>
  <c r="BA109" i="9"/>
  <c r="BB109" i="9"/>
  <c r="BC109" i="9"/>
  <c r="D110" i="9"/>
  <c r="D345" i="9"/>
  <c r="E110" i="9"/>
  <c r="E345" i="9"/>
  <c r="F110" i="9"/>
  <c r="F345" i="9"/>
  <c r="G110" i="9"/>
  <c r="H110" i="9"/>
  <c r="H345" i="9"/>
  <c r="I110" i="9"/>
  <c r="J110" i="9"/>
  <c r="J345" i="9"/>
  <c r="K110" i="9"/>
  <c r="L110" i="9"/>
  <c r="M110" i="9"/>
  <c r="N110" i="9"/>
  <c r="N345" i="9"/>
  <c r="O110" i="9"/>
  <c r="P110" i="9"/>
  <c r="Q110" i="9"/>
  <c r="Q345" i="9"/>
  <c r="R110" i="9"/>
  <c r="S110" i="9"/>
  <c r="T110" i="9"/>
  <c r="T345" i="9"/>
  <c r="U110" i="9"/>
  <c r="V110" i="9"/>
  <c r="V345" i="9"/>
  <c r="W110" i="9"/>
  <c r="X110" i="9"/>
  <c r="Y110" i="9"/>
  <c r="Z110" i="9"/>
  <c r="Z345" i="9"/>
  <c r="AA110" i="9"/>
  <c r="AB110" i="9"/>
  <c r="AB345" i="9"/>
  <c r="AC110" i="9"/>
  <c r="AD110" i="9"/>
  <c r="AE110" i="9"/>
  <c r="AF110" i="9"/>
  <c r="AG110" i="9"/>
  <c r="AG345" i="9"/>
  <c r="AH110" i="9"/>
  <c r="AI110" i="9"/>
  <c r="AJ110" i="9"/>
  <c r="AJ345" i="9"/>
  <c r="AK110" i="9"/>
  <c r="AK345" i="9"/>
  <c r="AL110" i="9"/>
  <c r="AL345" i="9"/>
  <c r="AM110" i="9"/>
  <c r="AN110" i="9"/>
  <c r="AO110" i="9"/>
  <c r="AO345" i="9" s="1"/>
  <c r="AP110" i="9"/>
  <c r="AP345" i="9"/>
  <c r="AQ110" i="9"/>
  <c r="AR110" i="9"/>
  <c r="AT110" i="9"/>
  <c r="AU110" i="9"/>
  <c r="AU345" i="9"/>
  <c r="AV110" i="9"/>
  <c r="AW110" i="9"/>
  <c r="AX110" i="9"/>
  <c r="AX345" i="9"/>
  <c r="AY110" i="9"/>
  <c r="AY345" i="9" s="1"/>
  <c r="AZ110" i="9"/>
  <c r="BA110" i="9"/>
  <c r="BA345" i="9"/>
  <c r="BB110" i="9"/>
  <c r="BB345" i="9"/>
  <c r="BC110" i="9"/>
  <c r="BC345" i="9"/>
  <c r="D111" i="9"/>
  <c r="D346" i="9" s="1"/>
  <c r="E111" i="9"/>
  <c r="E346" i="9"/>
  <c r="F111" i="9"/>
  <c r="G111" i="9"/>
  <c r="G346" i="9"/>
  <c r="H111" i="9"/>
  <c r="I111" i="9"/>
  <c r="J111" i="9"/>
  <c r="K111" i="9"/>
  <c r="L111" i="9"/>
  <c r="M111" i="9"/>
  <c r="N111" i="9"/>
  <c r="N346" i="9"/>
  <c r="O111" i="9"/>
  <c r="P111" i="9"/>
  <c r="Q111" i="9"/>
  <c r="R111" i="9"/>
  <c r="S111" i="9"/>
  <c r="S346" i="9"/>
  <c r="T111" i="9"/>
  <c r="U111" i="9"/>
  <c r="U346" i="9"/>
  <c r="V111" i="9"/>
  <c r="W111" i="9"/>
  <c r="W346" i="9"/>
  <c r="X111" i="9"/>
  <c r="Y111" i="9"/>
  <c r="Z111" i="9"/>
  <c r="Z346" i="9"/>
  <c r="AA111" i="9"/>
  <c r="AB111" i="9"/>
  <c r="AC111" i="9"/>
  <c r="AD111" i="9"/>
  <c r="AD346" i="9"/>
  <c r="AE111" i="9"/>
  <c r="AF111" i="9"/>
  <c r="AG111" i="9"/>
  <c r="AG346" i="9"/>
  <c r="AH111" i="9"/>
  <c r="AI111" i="9"/>
  <c r="AI346" i="9"/>
  <c r="AJ111" i="9"/>
  <c r="AK111" i="9"/>
  <c r="AK346" i="9"/>
  <c r="AL111" i="9"/>
  <c r="AM111" i="9"/>
  <c r="AN111" i="9"/>
  <c r="AO111" i="9"/>
  <c r="AP111" i="9"/>
  <c r="AP346" i="9"/>
  <c r="AQ111" i="9"/>
  <c r="AR111" i="9"/>
  <c r="AT111" i="9"/>
  <c r="AU111" i="9"/>
  <c r="AV111" i="9"/>
  <c r="AW111" i="9"/>
  <c r="AX111" i="9"/>
  <c r="AX346" i="9"/>
  <c r="AY111" i="9"/>
  <c r="AY346" i="9"/>
  <c r="AZ111" i="9"/>
  <c r="BA111" i="9"/>
  <c r="BB111" i="9"/>
  <c r="BB346" i="9"/>
  <c r="BC111" i="9"/>
  <c r="D112" i="9"/>
  <c r="D347" i="9"/>
  <c r="E112" i="9"/>
  <c r="E347" i="9" s="1"/>
  <c r="F112" i="9"/>
  <c r="G112" i="9"/>
  <c r="H112" i="9"/>
  <c r="I112" i="9"/>
  <c r="J112" i="9"/>
  <c r="K112" i="9"/>
  <c r="L112" i="9"/>
  <c r="M112" i="9"/>
  <c r="N112" i="9"/>
  <c r="N347" i="9"/>
  <c r="O112" i="9"/>
  <c r="P112" i="9"/>
  <c r="Q112" i="9"/>
  <c r="R112" i="9"/>
  <c r="S112" i="9"/>
  <c r="T112" i="9"/>
  <c r="U112" i="9"/>
  <c r="V112" i="9"/>
  <c r="W112" i="9"/>
  <c r="W347" i="9"/>
  <c r="X112" i="9"/>
  <c r="Y112" i="9"/>
  <c r="Z112" i="9"/>
  <c r="AA112" i="9"/>
  <c r="AB112" i="9"/>
  <c r="AC112" i="9"/>
  <c r="AD112" i="9"/>
  <c r="AE112" i="9"/>
  <c r="AF112" i="9"/>
  <c r="AF347" i="9"/>
  <c r="AG112" i="9"/>
  <c r="AH112" i="9"/>
  <c r="AI112" i="9"/>
  <c r="AJ112" i="9"/>
  <c r="AK112" i="9"/>
  <c r="AL112" i="9"/>
  <c r="AM112" i="9"/>
  <c r="AM347" i="9"/>
  <c r="AN112" i="9"/>
  <c r="AO112" i="9"/>
  <c r="AP112" i="9"/>
  <c r="AQ112" i="9"/>
  <c r="AR112" i="9"/>
  <c r="AT112" i="9"/>
  <c r="AU112" i="9"/>
  <c r="AU347" i="9"/>
  <c r="AV112" i="9"/>
  <c r="AW112" i="9"/>
  <c r="AX112" i="9"/>
  <c r="AY112" i="9"/>
  <c r="AZ112" i="9"/>
  <c r="BA112" i="9"/>
  <c r="BB112" i="9"/>
  <c r="BC112" i="9"/>
  <c r="D113" i="9"/>
  <c r="D348" i="9"/>
  <c r="E113" i="9"/>
  <c r="E348" i="9"/>
  <c r="F113" i="9"/>
  <c r="G113" i="9"/>
  <c r="G348" i="9" s="1"/>
  <c r="H113" i="9"/>
  <c r="H348" i="9"/>
  <c r="I113" i="9"/>
  <c r="J113" i="9"/>
  <c r="K113" i="9"/>
  <c r="K348" i="9"/>
  <c r="L113" i="9"/>
  <c r="L348" i="9"/>
  <c r="M113" i="9"/>
  <c r="M348" i="9"/>
  <c r="N113" i="9"/>
  <c r="O113" i="9"/>
  <c r="O348" i="9"/>
  <c r="P113" i="9"/>
  <c r="P348" i="9" s="1"/>
  <c r="Q113" i="9"/>
  <c r="Q348" i="9"/>
  <c r="R113" i="9"/>
  <c r="S113" i="9"/>
  <c r="T113" i="9"/>
  <c r="T348" i="9"/>
  <c r="U113" i="9"/>
  <c r="U348" i="9"/>
  <c r="V113" i="9"/>
  <c r="W113" i="9"/>
  <c r="X113" i="9"/>
  <c r="Y113" i="9"/>
  <c r="Z113" i="9"/>
  <c r="AA113" i="9"/>
  <c r="AA348" i="9"/>
  <c r="AB113" i="9"/>
  <c r="AB348" i="9"/>
  <c r="AC113" i="9"/>
  <c r="AD113" i="9"/>
  <c r="AE113" i="9"/>
  <c r="AE348" i="9"/>
  <c r="AF113" i="9"/>
  <c r="AG113" i="9"/>
  <c r="AG348" i="9"/>
  <c r="AH113" i="9"/>
  <c r="AI113" i="9"/>
  <c r="AJ113" i="9"/>
  <c r="AJ348" i="9"/>
  <c r="AK113" i="9"/>
  <c r="AK348" i="9"/>
  <c r="AL113" i="9"/>
  <c r="AM113" i="9"/>
  <c r="AM348" i="9" s="1"/>
  <c r="AN113" i="9"/>
  <c r="AO113" i="9"/>
  <c r="AP113" i="9"/>
  <c r="AQ113" i="9"/>
  <c r="AQ348" i="9"/>
  <c r="AR113" i="9"/>
  <c r="AR348" i="9"/>
  <c r="AT113" i="9"/>
  <c r="AU113" i="9"/>
  <c r="AV113" i="9"/>
  <c r="AV348" i="9"/>
  <c r="AW113" i="9"/>
  <c r="AW348" i="9" s="1"/>
  <c r="AX113" i="9"/>
  <c r="AX348" i="9"/>
  <c r="AY113" i="9"/>
  <c r="AZ113" i="9"/>
  <c r="AZ348" i="9"/>
  <c r="BA113" i="9"/>
  <c r="BA348" i="9"/>
  <c r="BB113" i="9"/>
  <c r="BB348" i="9"/>
  <c r="BC113" i="9"/>
  <c r="D114" i="9"/>
  <c r="D349" i="9" s="1"/>
  <c r="E114" i="9"/>
  <c r="E349" i="9"/>
  <c r="F349" i="9" s="1"/>
  <c r="F114" i="9"/>
  <c r="G114" i="9"/>
  <c r="H114" i="9"/>
  <c r="H349" i="9"/>
  <c r="I114" i="9"/>
  <c r="J114" i="9"/>
  <c r="K114" i="9"/>
  <c r="L114" i="9"/>
  <c r="M114" i="9"/>
  <c r="N114" i="9"/>
  <c r="N349" i="9"/>
  <c r="O114" i="9"/>
  <c r="P114" i="9"/>
  <c r="Q114" i="9"/>
  <c r="Q349" i="9"/>
  <c r="R114" i="9"/>
  <c r="S114" i="9"/>
  <c r="T114" i="9"/>
  <c r="U114" i="9"/>
  <c r="V114" i="9"/>
  <c r="W114" i="9"/>
  <c r="X114" i="9"/>
  <c r="X349" i="9"/>
  <c r="Y114" i="9"/>
  <c r="Z114" i="9"/>
  <c r="Z349" i="9"/>
  <c r="AA114" i="9"/>
  <c r="AB114" i="9"/>
  <c r="AC114" i="9"/>
  <c r="AD114" i="9"/>
  <c r="AE114" i="9"/>
  <c r="AF114" i="9"/>
  <c r="AG114" i="9"/>
  <c r="AG349" i="9"/>
  <c r="AH114" i="9"/>
  <c r="AI114" i="9"/>
  <c r="AJ114" i="9"/>
  <c r="AK114" i="9"/>
  <c r="AK349" i="9"/>
  <c r="AL114" i="9"/>
  <c r="AM114" i="9"/>
  <c r="AN114" i="9"/>
  <c r="AN349" i="9"/>
  <c r="AO114" i="9"/>
  <c r="AP114" i="9"/>
  <c r="AP349" i="9"/>
  <c r="AQ114" i="9"/>
  <c r="AR114" i="9"/>
  <c r="AT114" i="9"/>
  <c r="AU114" i="9"/>
  <c r="AU349" i="9"/>
  <c r="AV114" i="9"/>
  <c r="AW114" i="9"/>
  <c r="AX114" i="9"/>
  <c r="AX349" i="9"/>
  <c r="AY114" i="9"/>
  <c r="AZ114" i="9"/>
  <c r="BA114" i="9"/>
  <c r="BB114" i="9"/>
  <c r="BC114" i="9"/>
  <c r="D115" i="9"/>
  <c r="D350" i="9" s="1"/>
  <c r="E115" i="9"/>
  <c r="E350" i="9"/>
  <c r="J350" i="9" s="1"/>
  <c r="F115" i="9"/>
  <c r="G115" i="9"/>
  <c r="G350" i="9"/>
  <c r="H115" i="9"/>
  <c r="I115" i="9"/>
  <c r="J115" i="9"/>
  <c r="K115" i="9"/>
  <c r="L115" i="9"/>
  <c r="M115" i="9"/>
  <c r="N115" i="9"/>
  <c r="N350" i="9"/>
  <c r="O115" i="9"/>
  <c r="P115" i="9"/>
  <c r="Q115" i="9"/>
  <c r="R115" i="9"/>
  <c r="R350" i="9"/>
  <c r="S115" i="9"/>
  <c r="T115" i="9"/>
  <c r="T350" i="9"/>
  <c r="U115" i="9"/>
  <c r="V115" i="9"/>
  <c r="V350" i="9"/>
  <c r="W115" i="9"/>
  <c r="X115" i="9"/>
  <c r="X350" i="9"/>
  <c r="Y115" i="9"/>
  <c r="Z115" i="9"/>
  <c r="AA115" i="9"/>
  <c r="AB115" i="9"/>
  <c r="AB350" i="9"/>
  <c r="AC115" i="9"/>
  <c r="AD115" i="9"/>
  <c r="AD350" i="9"/>
  <c r="AE115" i="9"/>
  <c r="AF115" i="9"/>
  <c r="AG115" i="9"/>
  <c r="AH115" i="9"/>
  <c r="AH350" i="9"/>
  <c r="AI115" i="9"/>
  <c r="AJ115" i="9"/>
  <c r="AJ350" i="9"/>
  <c r="AK115" i="9"/>
  <c r="AL115" i="9"/>
  <c r="AL350" i="9"/>
  <c r="AM115" i="9"/>
  <c r="AN115" i="9"/>
  <c r="AN350" i="9"/>
  <c r="AO115" i="9"/>
  <c r="AP115" i="9"/>
  <c r="AQ115" i="9"/>
  <c r="AR115" i="9"/>
  <c r="AR350" i="9"/>
  <c r="AT115" i="9"/>
  <c r="AU115" i="9"/>
  <c r="AU350" i="9"/>
  <c r="AV115" i="9"/>
  <c r="AW115" i="9"/>
  <c r="AX115" i="9"/>
  <c r="AY115" i="9"/>
  <c r="AY350" i="9"/>
  <c r="AZ115" i="9"/>
  <c r="BA115" i="9"/>
  <c r="BA350" i="9"/>
  <c r="BB115" i="9"/>
  <c r="BC115" i="9"/>
  <c r="BC350" i="9"/>
  <c r="D116" i="9"/>
  <c r="D351" i="9"/>
  <c r="E116" i="9"/>
  <c r="E351" i="9"/>
  <c r="F351" i="9" s="1"/>
  <c r="F116" i="9"/>
  <c r="G116" i="9"/>
  <c r="H116" i="9"/>
  <c r="I116" i="9"/>
  <c r="I351" i="9"/>
  <c r="J116" i="9"/>
  <c r="K116" i="9"/>
  <c r="L116" i="9"/>
  <c r="M116" i="9"/>
  <c r="N116" i="9"/>
  <c r="O116" i="9"/>
  <c r="P116" i="9"/>
  <c r="Q116" i="9"/>
  <c r="Q351" i="9"/>
  <c r="R116" i="9"/>
  <c r="S116" i="9"/>
  <c r="T116" i="9"/>
  <c r="U116" i="9"/>
  <c r="U351" i="9"/>
  <c r="V116" i="9"/>
  <c r="W116" i="9"/>
  <c r="X116" i="9"/>
  <c r="Y116" i="9"/>
  <c r="Y351" i="9"/>
  <c r="Z116" i="9"/>
  <c r="AA116" i="9"/>
  <c r="AB116" i="9"/>
  <c r="AC116" i="9"/>
  <c r="AC351" i="9"/>
  <c r="AD116" i="9"/>
  <c r="AE116" i="9"/>
  <c r="AF116" i="9"/>
  <c r="AG116" i="9"/>
  <c r="AH116" i="9"/>
  <c r="AI116" i="9"/>
  <c r="AJ116" i="9"/>
  <c r="AK116" i="9"/>
  <c r="AK351" i="9"/>
  <c r="AL116" i="9"/>
  <c r="AM116" i="9"/>
  <c r="AN116" i="9"/>
  <c r="AO116" i="9"/>
  <c r="AO351" i="9"/>
  <c r="AP116" i="9"/>
  <c r="AQ116" i="9"/>
  <c r="AR116" i="9"/>
  <c r="AT116" i="9"/>
  <c r="AU116" i="9"/>
  <c r="AV116" i="9"/>
  <c r="AW116" i="9"/>
  <c r="AX116" i="9"/>
  <c r="AX351" i="9"/>
  <c r="AY116" i="9"/>
  <c r="AZ116" i="9"/>
  <c r="BA116" i="9"/>
  <c r="BB116" i="9"/>
  <c r="BB351" i="9"/>
  <c r="BC116" i="9"/>
  <c r="D117" i="9"/>
  <c r="D352" i="9"/>
  <c r="E117" i="9"/>
  <c r="E352" i="9"/>
  <c r="G352" i="9" s="1"/>
  <c r="F117" i="9"/>
  <c r="G117" i="9"/>
  <c r="H117" i="9"/>
  <c r="H352" i="9"/>
  <c r="I117" i="9"/>
  <c r="I352" i="9"/>
  <c r="J117" i="9"/>
  <c r="K117" i="9"/>
  <c r="L117" i="9"/>
  <c r="L352" i="9"/>
  <c r="M117" i="9"/>
  <c r="M352" i="9"/>
  <c r="N117" i="9"/>
  <c r="N352" i="9"/>
  <c r="O117" i="9"/>
  <c r="P117" i="9"/>
  <c r="P352" i="9"/>
  <c r="Q117" i="9"/>
  <c r="Q352" i="9"/>
  <c r="R117" i="9"/>
  <c r="R352" i="9"/>
  <c r="S117" i="9"/>
  <c r="T117" i="9"/>
  <c r="U117" i="9"/>
  <c r="U352" i="9"/>
  <c r="V117" i="9"/>
  <c r="V352" i="9"/>
  <c r="W117" i="9"/>
  <c r="X117" i="9"/>
  <c r="Y117" i="9"/>
  <c r="Y352" i="9"/>
  <c r="Z117" i="9"/>
  <c r="Z352" i="9"/>
  <c r="AA117" i="9"/>
  <c r="AB117" i="9"/>
  <c r="AB352" i="9"/>
  <c r="AC117" i="9"/>
  <c r="AD117" i="9"/>
  <c r="AD352" i="9"/>
  <c r="AE117" i="9"/>
  <c r="AF117" i="9"/>
  <c r="AF352" i="9"/>
  <c r="AG117" i="9"/>
  <c r="AH117" i="9"/>
  <c r="AH352" i="9"/>
  <c r="AI117" i="9"/>
  <c r="AJ117" i="9"/>
  <c r="AJ352" i="9"/>
  <c r="AK117" i="9"/>
  <c r="AK352" i="9"/>
  <c r="AL117" i="9"/>
  <c r="AM117" i="9"/>
  <c r="AN117" i="9"/>
  <c r="AN352" i="9"/>
  <c r="AO117" i="9"/>
  <c r="AO352" i="9"/>
  <c r="AP117" i="9"/>
  <c r="AQ117" i="9"/>
  <c r="AR117" i="9"/>
  <c r="AR352" i="9"/>
  <c r="AT117" i="9"/>
  <c r="AT352" i="9"/>
  <c r="AU117" i="9"/>
  <c r="AU352" i="9"/>
  <c r="AV117" i="9"/>
  <c r="AW117" i="9"/>
  <c r="AW352" i="9"/>
  <c r="AX117" i="9"/>
  <c r="AX352" i="9"/>
  <c r="AY117" i="9"/>
  <c r="AY352" i="9"/>
  <c r="AZ117" i="9"/>
  <c r="BA117" i="9"/>
  <c r="BB117" i="9"/>
  <c r="BB352" i="9"/>
  <c r="BC117" i="9"/>
  <c r="BC352" i="9"/>
  <c r="D118" i="9"/>
  <c r="D353" i="9"/>
  <c r="E118" i="9"/>
  <c r="E353" i="9"/>
  <c r="F118" i="9"/>
  <c r="G118" i="9"/>
  <c r="G353" i="9"/>
  <c r="H118" i="9"/>
  <c r="I118" i="9"/>
  <c r="I353" i="9"/>
  <c r="J118" i="9"/>
  <c r="K118" i="9"/>
  <c r="K353" i="9"/>
  <c r="L118" i="9"/>
  <c r="M118" i="9"/>
  <c r="M353" i="9"/>
  <c r="N118" i="9"/>
  <c r="O118" i="9"/>
  <c r="P118" i="9"/>
  <c r="Q118" i="9"/>
  <c r="Q353" i="9"/>
  <c r="R118" i="9"/>
  <c r="S118" i="9"/>
  <c r="S353" i="9"/>
  <c r="T118" i="9"/>
  <c r="U118" i="9"/>
  <c r="V118" i="9"/>
  <c r="W118" i="9"/>
  <c r="W353" i="9"/>
  <c r="X118" i="9"/>
  <c r="Y118" i="9"/>
  <c r="Y353" i="9"/>
  <c r="Z118" i="9"/>
  <c r="AA118" i="9"/>
  <c r="AA353" i="9"/>
  <c r="AB118" i="9"/>
  <c r="AC118" i="9"/>
  <c r="AC353" i="9"/>
  <c r="AD118" i="9"/>
  <c r="AE118" i="9"/>
  <c r="AF118" i="9"/>
  <c r="AG118" i="9"/>
  <c r="AG353" i="9"/>
  <c r="AH118" i="9"/>
  <c r="AI118" i="9"/>
  <c r="AI353" i="9"/>
  <c r="AJ118" i="9"/>
  <c r="AK118" i="9"/>
  <c r="AL118" i="9"/>
  <c r="AM118" i="9"/>
  <c r="AM353" i="9"/>
  <c r="AN118" i="9"/>
  <c r="AO118" i="9"/>
  <c r="AO353" i="9"/>
  <c r="AP118" i="9"/>
  <c r="AQ118" i="9"/>
  <c r="AQ353" i="9"/>
  <c r="AR118" i="9"/>
  <c r="AT118" i="9"/>
  <c r="AT353" i="9"/>
  <c r="AU118" i="9"/>
  <c r="AV118" i="9"/>
  <c r="AW118" i="9"/>
  <c r="AX118" i="9"/>
  <c r="AX353" i="9"/>
  <c r="AY118" i="9"/>
  <c r="AZ118" i="9"/>
  <c r="AZ353" i="9"/>
  <c r="BA118" i="9"/>
  <c r="BB118" i="9"/>
  <c r="BC118" i="9"/>
  <c r="D119" i="9"/>
  <c r="D354" i="9"/>
  <c r="E119" i="9"/>
  <c r="E354" i="9"/>
  <c r="F119" i="9"/>
  <c r="G119" i="9"/>
  <c r="G354" i="9"/>
  <c r="H119" i="9"/>
  <c r="H354" i="9"/>
  <c r="I119" i="9"/>
  <c r="I354" i="9"/>
  <c r="J119" i="9"/>
  <c r="K119" i="9"/>
  <c r="K354" i="9"/>
  <c r="L119" i="9"/>
  <c r="L354" i="9"/>
  <c r="M119" i="9"/>
  <c r="M354" i="9"/>
  <c r="N119" i="9"/>
  <c r="O119" i="9"/>
  <c r="O354" i="9"/>
  <c r="P119" i="9"/>
  <c r="P354" i="9"/>
  <c r="Q119" i="9"/>
  <c r="Q354" i="9"/>
  <c r="R119" i="9"/>
  <c r="S119" i="9"/>
  <c r="S354" i="9"/>
  <c r="T119" i="9"/>
  <c r="T354" i="9"/>
  <c r="U119" i="9"/>
  <c r="U354" i="9"/>
  <c r="V119" i="9"/>
  <c r="W119" i="9"/>
  <c r="W354" i="9"/>
  <c r="X119" i="9"/>
  <c r="X354" i="9"/>
  <c r="Y119" i="9"/>
  <c r="Y354" i="9"/>
  <c r="Z119" i="9"/>
  <c r="AA119" i="9"/>
  <c r="AA354" i="9"/>
  <c r="AB119" i="9"/>
  <c r="AB354" i="9"/>
  <c r="AC119" i="9"/>
  <c r="AC354" i="9"/>
  <c r="AD119" i="9"/>
  <c r="AE119" i="9"/>
  <c r="AE354" i="9"/>
  <c r="AF119" i="9"/>
  <c r="AF354" i="9"/>
  <c r="AG119" i="9"/>
  <c r="AG354" i="9"/>
  <c r="AH119" i="9"/>
  <c r="AI119" i="9"/>
  <c r="AI354" i="9"/>
  <c r="AJ119" i="9"/>
  <c r="AJ354" i="9"/>
  <c r="AK119" i="9"/>
  <c r="AK354" i="9"/>
  <c r="AL119" i="9"/>
  <c r="AM119" i="9"/>
  <c r="AM354" i="9"/>
  <c r="AN119" i="9"/>
  <c r="AN354" i="9"/>
  <c r="AO119" i="9"/>
  <c r="AO354" i="9"/>
  <c r="AP119" i="9"/>
  <c r="AQ119" i="9"/>
  <c r="AQ354" i="9"/>
  <c r="AR119" i="9"/>
  <c r="AR354" i="9"/>
  <c r="AT119" i="9"/>
  <c r="AT354" i="9"/>
  <c r="AU119" i="9"/>
  <c r="AV119" i="9"/>
  <c r="AV354" i="9"/>
  <c r="AW119" i="9"/>
  <c r="AW354" i="9"/>
  <c r="AX119" i="9"/>
  <c r="AX354" i="9"/>
  <c r="AY119" i="9"/>
  <c r="AZ119" i="9"/>
  <c r="AZ354" i="9"/>
  <c r="BA119" i="9"/>
  <c r="BA354" i="9"/>
  <c r="BB119" i="9"/>
  <c r="BB354" i="9"/>
  <c r="BC119" i="9"/>
  <c r="D120" i="9"/>
  <c r="D355" i="9"/>
  <c r="E120" i="9"/>
  <c r="E355" i="9"/>
  <c r="F355" i="9" s="1"/>
  <c r="F120" i="9"/>
  <c r="G120" i="9"/>
  <c r="H120" i="9"/>
  <c r="I120" i="9"/>
  <c r="J120" i="9"/>
  <c r="K120" i="9"/>
  <c r="L120" i="9"/>
  <c r="M120" i="9"/>
  <c r="M355" i="9"/>
  <c r="N120" i="9"/>
  <c r="O120" i="9"/>
  <c r="P120" i="9"/>
  <c r="Q120" i="9"/>
  <c r="Q355" i="9"/>
  <c r="R120" i="9"/>
  <c r="S120" i="9"/>
  <c r="T120" i="9"/>
  <c r="U120" i="9"/>
  <c r="V120" i="9"/>
  <c r="W120" i="9"/>
  <c r="X120" i="9"/>
  <c r="Y120" i="9"/>
  <c r="Y355" i="9"/>
  <c r="Z120" i="9"/>
  <c r="AA120" i="9"/>
  <c r="AB120" i="9"/>
  <c r="AC120" i="9"/>
  <c r="AC355" i="9"/>
  <c r="AD120" i="9"/>
  <c r="AE120" i="9"/>
  <c r="AF120" i="9"/>
  <c r="AG120" i="9"/>
  <c r="AG355" i="9"/>
  <c r="AH120" i="9"/>
  <c r="AI120" i="9"/>
  <c r="AJ120" i="9"/>
  <c r="AK120" i="9"/>
  <c r="AK355" i="9"/>
  <c r="AL120" i="9"/>
  <c r="AM120" i="9"/>
  <c r="AN120" i="9"/>
  <c r="AO120" i="9"/>
  <c r="AP120" i="9"/>
  <c r="AQ120" i="9"/>
  <c r="AR120" i="9"/>
  <c r="AT120" i="9"/>
  <c r="AT355" i="9"/>
  <c r="AU120" i="9"/>
  <c r="AV120" i="9"/>
  <c r="AW120" i="9"/>
  <c r="AX120" i="9"/>
  <c r="AX355" i="9"/>
  <c r="AY120" i="9"/>
  <c r="AZ120" i="9"/>
  <c r="BA120" i="9"/>
  <c r="BB120" i="9"/>
  <c r="BC120" i="9"/>
  <c r="D121" i="9"/>
  <c r="D356" i="9"/>
  <c r="E121" i="9"/>
  <c r="E356" i="9"/>
  <c r="G356" i="9" s="1"/>
  <c r="F121" i="9"/>
  <c r="F356" i="9"/>
  <c r="G121" i="9"/>
  <c r="H121" i="9"/>
  <c r="H356" i="9"/>
  <c r="I121" i="9"/>
  <c r="I356" i="9"/>
  <c r="J121" i="9"/>
  <c r="J356" i="9"/>
  <c r="K121" i="9"/>
  <c r="L121" i="9"/>
  <c r="M121" i="9"/>
  <c r="M356" i="9"/>
  <c r="N121" i="9"/>
  <c r="N356" i="9"/>
  <c r="O121" i="9"/>
  <c r="P121" i="9"/>
  <c r="Q121" i="9"/>
  <c r="Q356" i="9"/>
  <c r="R121" i="9"/>
  <c r="R356" i="9"/>
  <c r="S121" i="9"/>
  <c r="T121" i="9"/>
  <c r="T356" i="9"/>
  <c r="U121" i="9"/>
  <c r="V121" i="9"/>
  <c r="V356" i="9"/>
  <c r="W121" i="9"/>
  <c r="X121" i="9"/>
  <c r="X356" i="9"/>
  <c r="Y121" i="9"/>
  <c r="Z121" i="9"/>
  <c r="Z356" i="9"/>
  <c r="AA121" i="9"/>
  <c r="AB121" i="9"/>
  <c r="AB356" i="9"/>
  <c r="AC121" i="9"/>
  <c r="AC356" i="9"/>
  <c r="AD121" i="9"/>
  <c r="AE121" i="9"/>
  <c r="AF121" i="9"/>
  <c r="AF356" i="9"/>
  <c r="AG121" i="9"/>
  <c r="AG356" i="9"/>
  <c r="AH121" i="9"/>
  <c r="AI121" i="9"/>
  <c r="AJ121" i="9"/>
  <c r="AJ356" i="9"/>
  <c r="AK121" i="9"/>
  <c r="AK356" i="9"/>
  <c r="AL121" i="9"/>
  <c r="AL356" i="9"/>
  <c r="AM121" i="9"/>
  <c r="AN121" i="9"/>
  <c r="AN356" i="9"/>
  <c r="AO121" i="9"/>
  <c r="AO356" i="9"/>
  <c r="AP121" i="9"/>
  <c r="AP356" i="9"/>
  <c r="AQ121" i="9"/>
  <c r="AR121" i="9"/>
  <c r="AT121" i="9"/>
  <c r="AT356" i="9"/>
  <c r="AU121" i="9"/>
  <c r="AU356" i="9"/>
  <c r="AV121" i="9"/>
  <c r="AW121" i="9"/>
  <c r="AX121" i="9"/>
  <c r="AX356" i="9"/>
  <c r="AY121" i="9"/>
  <c r="AY356" i="9"/>
  <c r="AZ121" i="9"/>
  <c r="BA121" i="9"/>
  <c r="BA356" i="9"/>
  <c r="BB121" i="9"/>
  <c r="BC121" i="9"/>
  <c r="BC356" i="9"/>
  <c r="D122" i="9"/>
  <c r="D357" i="9"/>
  <c r="E122" i="9"/>
  <c r="E357" i="9"/>
  <c r="H357" i="9" s="1"/>
  <c r="F122" i="9"/>
  <c r="G122" i="9"/>
  <c r="G357" i="9"/>
  <c r="H122" i="9"/>
  <c r="I122" i="9"/>
  <c r="I357" i="9"/>
  <c r="J122" i="9"/>
  <c r="K122" i="9"/>
  <c r="L122" i="9"/>
  <c r="M122" i="9"/>
  <c r="M357" i="9"/>
  <c r="N122" i="9"/>
  <c r="O122" i="9"/>
  <c r="O357" i="9"/>
  <c r="P122" i="9"/>
  <c r="Q122" i="9"/>
  <c r="R122" i="9"/>
  <c r="S122" i="9"/>
  <c r="S357" i="9"/>
  <c r="T122" i="9"/>
  <c r="U122" i="9"/>
  <c r="U357" i="9"/>
  <c r="V122" i="9"/>
  <c r="W122" i="9"/>
  <c r="W357" i="9"/>
  <c r="X122" i="9"/>
  <c r="Y122" i="9"/>
  <c r="Y357" i="9"/>
  <c r="Z122" i="9"/>
  <c r="AA122" i="9"/>
  <c r="AB122" i="9"/>
  <c r="AC122" i="9"/>
  <c r="AC357" i="9"/>
  <c r="AD122" i="9"/>
  <c r="AE122" i="9"/>
  <c r="AE357" i="9"/>
  <c r="AF122" i="9"/>
  <c r="AG122" i="9"/>
  <c r="AH122" i="9"/>
  <c r="AI122" i="9"/>
  <c r="AI357" i="9"/>
  <c r="AJ122" i="9"/>
  <c r="AK122" i="9"/>
  <c r="AK357" i="9"/>
  <c r="AL122" i="9"/>
  <c r="AM122" i="9"/>
  <c r="AM357" i="9"/>
  <c r="AN122" i="9"/>
  <c r="AO122" i="9"/>
  <c r="AO357" i="9"/>
  <c r="AP122" i="9"/>
  <c r="AQ122" i="9"/>
  <c r="AR122" i="9"/>
  <c r="AT122" i="9"/>
  <c r="AT357" i="9"/>
  <c r="AU122" i="9"/>
  <c r="AV122" i="9"/>
  <c r="AV357" i="9"/>
  <c r="AW122" i="9"/>
  <c r="AX122" i="9"/>
  <c r="AY122" i="9"/>
  <c r="AZ122" i="9"/>
  <c r="AZ357" i="9"/>
  <c r="BA122" i="9"/>
  <c r="BB122" i="9"/>
  <c r="BB357" i="9"/>
  <c r="BC122" i="9"/>
  <c r="D123" i="9"/>
  <c r="D358" i="9"/>
  <c r="E123" i="9"/>
  <c r="E358" i="9"/>
  <c r="F123" i="9"/>
  <c r="F358" i="9"/>
  <c r="G123" i="9"/>
  <c r="H123" i="9"/>
  <c r="H358" i="9"/>
  <c r="I123" i="9"/>
  <c r="I358" i="9"/>
  <c r="J123" i="9"/>
  <c r="J358" i="9"/>
  <c r="K123" i="9"/>
  <c r="L123" i="9"/>
  <c r="L358" i="9"/>
  <c r="M123" i="9"/>
  <c r="M358" i="9"/>
  <c r="N123" i="9"/>
  <c r="N358" i="9"/>
  <c r="O123" i="9"/>
  <c r="P123" i="9"/>
  <c r="P358" i="9"/>
  <c r="Q123" i="9"/>
  <c r="Q358" i="9"/>
  <c r="R123" i="9"/>
  <c r="R358" i="9"/>
  <c r="S123" i="9"/>
  <c r="T123" i="9"/>
  <c r="T358" i="9"/>
  <c r="U123" i="9"/>
  <c r="U358" i="9"/>
  <c r="V123" i="9"/>
  <c r="V358" i="9"/>
  <c r="W123" i="9"/>
  <c r="X123" i="9"/>
  <c r="X358" i="9"/>
  <c r="Y123" i="9"/>
  <c r="Y358" i="9"/>
  <c r="Z123" i="9"/>
  <c r="Z358" i="9"/>
  <c r="AA123" i="9"/>
  <c r="AB123" i="9"/>
  <c r="AB358" i="9"/>
  <c r="AC123" i="9"/>
  <c r="AC358" i="9"/>
  <c r="AD123" i="9"/>
  <c r="AD358" i="9"/>
  <c r="AE123" i="9"/>
  <c r="AF123" i="9"/>
  <c r="AF358" i="9"/>
  <c r="AG123" i="9"/>
  <c r="AG358" i="9"/>
  <c r="AH123" i="9"/>
  <c r="AH358" i="9"/>
  <c r="AI123" i="9"/>
  <c r="AJ123" i="9"/>
  <c r="AJ358" i="9"/>
  <c r="AK123" i="9"/>
  <c r="AK358" i="9"/>
  <c r="AL123" i="9"/>
  <c r="AL358" i="9"/>
  <c r="AM123" i="9"/>
  <c r="AN123" i="9"/>
  <c r="AN358" i="9"/>
  <c r="AO123" i="9"/>
  <c r="AO358" i="9"/>
  <c r="AP123" i="9"/>
  <c r="AP358" i="9"/>
  <c r="AQ123" i="9"/>
  <c r="AR123" i="9"/>
  <c r="AR358" i="9"/>
  <c r="AT123" i="9"/>
  <c r="AT358" i="9"/>
  <c r="AU123" i="9"/>
  <c r="AU358" i="9"/>
  <c r="AV123" i="9"/>
  <c r="AW123" i="9"/>
  <c r="AW358" i="9"/>
  <c r="AX123" i="9"/>
  <c r="AX358" i="9"/>
  <c r="AY123" i="9"/>
  <c r="AY358" i="9"/>
  <c r="AZ123" i="9"/>
  <c r="BA123" i="9"/>
  <c r="BA358" i="9"/>
  <c r="BB123" i="9"/>
  <c r="BB358" i="9"/>
  <c r="BC123" i="9"/>
  <c r="BC358" i="9"/>
  <c r="D124" i="9"/>
  <c r="D359" i="9"/>
  <c r="E124" i="9"/>
  <c r="E359" i="9"/>
  <c r="F359" i="9" s="1"/>
  <c r="F124" i="9"/>
  <c r="G124" i="9"/>
  <c r="H124" i="9"/>
  <c r="I124" i="9"/>
  <c r="I359" i="9"/>
  <c r="J124" i="9"/>
  <c r="K124" i="9"/>
  <c r="L124" i="9"/>
  <c r="M124" i="9"/>
  <c r="M359" i="9"/>
  <c r="N124" i="9"/>
  <c r="O124" i="9"/>
  <c r="P124" i="9"/>
  <c r="Q124" i="9"/>
  <c r="R124" i="9"/>
  <c r="S124" i="9"/>
  <c r="T124" i="9"/>
  <c r="U124" i="9"/>
  <c r="U359" i="9"/>
  <c r="V124" i="9"/>
  <c r="W124" i="9"/>
  <c r="X124" i="9"/>
  <c r="Y124" i="9"/>
  <c r="Y359" i="9"/>
  <c r="Z124" i="9"/>
  <c r="AA124" i="9"/>
  <c r="AB124" i="9"/>
  <c r="AC124" i="9"/>
  <c r="AD124" i="9"/>
  <c r="AE124" i="9"/>
  <c r="AF124" i="9"/>
  <c r="AG124" i="9"/>
  <c r="AG359" i="9"/>
  <c r="AH124" i="9"/>
  <c r="AI124" i="9"/>
  <c r="AJ124" i="9"/>
  <c r="AK124" i="9"/>
  <c r="AK359" i="9"/>
  <c r="AL124" i="9"/>
  <c r="AM124" i="9"/>
  <c r="AN124" i="9"/>
  <c r="AO124" i="9"/>
  <c r="AO359" i="9"/>
  <c r="AP124" i="9"/>
  <c r="AQ124" i="9"/>
  <c r="AR124" i="9"/>
  <c r="AT124" i="9"/>
  <c r="AT359" i="9"/>
  <c r="AU124" i="9"/>
  <c r="AV124" i="9"/>
  <c r="AW124" i="9"/>
  <c r="AX124" i="9"/>
  <c r="AY124" i="9"/>
  <c r="AZ124" i="9"/>
  <c r="BA124" i="9"/>
  <c r="BB124" i="9"/>
  <c r="BB359" i="9"/>
  <c r="BC124" i="9"/>
  <c r="D125" i="9"/>
  <c r="D360" i="9"/>
  <c r="E125" i="9"/>
  <c r="E360" i="9"/>
  <c r="G360" i="9" s="1"/>
  <c r="F125" i="9"/>
  <c r="F360" i="9"/>
  <c r="G125" i="9"/>
  <c r="H125" i="9"/>
  <c r="I125" i="9"/>
  <c r="I360" i="9"/>
  <c r="J125" i="9"/>
  <c r="J360" i="9"/>
  <c r="K125" i="9"/>
  <c r="L125" i="9"/>
  <c r="L360" i="9"/>
  <c r="M125" i="9"/>
  <c r="N125" i="9"/>
  <c r="N360" i="9"/>
  <c r="O125" i="9"/>
  <c r="P125" i="9"/>
  <c r="P360" i="9"/>
  <c r="Q125" i="9"/>
  <c r="R125" i="9"/>
  <c r="R360" i="9"/>
  <c r="S125" i="9"/>
  <c r="T125" i="9"/>
  <c r="T360" i="9"/>
  <c r="U125" i="9"/>
  <c r="U360" i="9"/>
  <c r="V125" i="9"/>
  <c r="W125" i="9"/>
  <c r="X125" i="9"/>
  <c r="X360" i="9"/>
  <c r="Y125" i="9"/>
  <c r="Y360" i="9"/>
  <c r="Z125" i="9"/>
  <c r="AA125" i="9"/>
  <c r="AB125" i="9"/>
  <c r="AB360" i="9"/>
  <c r="AC125" i="9"/>
  <c r="AC360" i="9"/>
  <c r="AD125" i="9"/>
  <c r="AD360" i="9"/>
  <c r="AE125" i="9"/>
  <c r="AF125" i="9"/>
  <c r="AF360" i="9"/>
  <c r="AG125" i="9"/>
  <c r="AG360" i="9"/>
  <c r="AH125" i="9"/>
  <c r="AH360" i="9"/>
  <c r="AI125" i="9"/>
  <c r="AJ125" i="9"/>
  <c r="AK125" i="9"/>
  <c r="AK360" i="9"/>
  <c r="AL125" i="9"/>
  <c r="AL360" i="9"/>
  <c r="AM125" i="9"/>
  <c r="AN125" i="9"/>
  <c r="AO125" i="9"/>
  <c r="AO360" i="9"/>
  <c r="AP125" i="9"/>
  <c r="AP360" i="9"/>
  <c r="AQ125" i="9"/>
  <c r="AR125" i="9"/>
  <c r="AR360" i="9"/>
  <c r="AT125" i="9"/>
  <c r="AU125" i="9"/>
  <c r="AU360" i="9"/>
  <c r="AV125" i="9"/>
  <c r="AW125" i="9"/>
  <c r="AW360" i="9"/>
  <c r="AX125" i="9"/>
  <c r="AY125" i="9"/>
  <c r="AY360" i="9"/>
  <c r="AZ125" i="9"/>
  <c r="BA125" i="9"/>
  <c r="BA360" i="9"/>
  <c r="BB125" i="9"/>
  <c r="BB360" i="9"/>
  <c r="BC125" i="9"/>
  <c r="D126" i="9"/>
  <c r="D361" i="9"/>
  <c r="E126" i="9"/>
  <c r="E361" i="9"/>
  <c r="H361" i="9" s="1"/>
  <c r="F126" i="9"/>
  <c r="G126" i="9"/>
  <c r="G361" i="9"/>
  <c r="H126" i="9"/>
  <c r="I126" i="9"/>
  <c r="I361" i="9"/>
  <c r="J126" i="9"/>
  <c r="K126" i="9"/>
  <c r="K361" i="9"/>
  <c r="L126" i="9"/>
  <c r="M126" i="9"/>
  <c r="M361" i="9"/>
  <c r="N126" i="9"/>
  <c r="O126" i="9"/>
  <c r="O361" i="9"/>
  <c r="P126" i="9"/>
  <c r="Q126" i="9"/>
  <c r="Q361" i="9"/>
  <c r="R126" i="9"/>
  <c r="S126" i="9"/>
  <c r="S361" i="9"/>
  <c r="T126" i="9"/>
  <c r="U126" i="9"/>
  <c r="U361" i="9"/>
  <c r="V126" i="9"/>
  <c r="W126" i="9"/>
  <c r="W361" i="9"/>
  <c r="X126" i="9"/>
  <c r="Y126" i="9"/>
  <c r="Y361" i="9"/>
  <c r="Z126" i="9"/>
  <c r="AA126" i="9"/>
  <c r="AA361" i="9"/>
  <c r="AB126" i="9"/>
  <c r="AC126" i="9"/>
  <c r="AC361" i="9"/>
  <c r="AD126" i="9"/>
  <c r="AE126" i="9"/>
  <c r="AE361" i="9"/>
  <c r="AF126" i="9"/>
  <c r="AG126" i="9"/>
  <c r="AG361" i="9"/>
  <c r="AH126" i="9"/>
  <c r="AI126" i="9"/>
  <c r="AI361" i="9"/>
  <c r="AJ126" i="9"/>
  <c r="AK126" i="9"/>
  <c r="AK361" i="9"/>
  <c r="AL126" i="9"/>
  <c r="AM126" i="9"/>
  <c r="AM361" i="9"/>
  <c r="AN126" i="9"/>
  <c r="AO126" i="9"/>
  <c r="AO361" i="9"/>
  <c r="AP126" i="9"/>
  <c r="AQ126" i="9"/>
  <c r="AQ361" i="9"/>
  <c r="AR126" i="9"/>
  <c r="AT126" i="9"/>
  <c r="AT361" i="9"/>
  <c r="AU126" i="9"/>
  <c r="AV126" i="9"/>
  <c r="AV361" i="9"/>
  <c r="AW126" i="9"/>
  <c r="AX126" i="9"/>
  <c r="AX361" i="9"/>
  <c r="AY126" i="9"/>
  <c r="AZ126" i="9"/>
  <c r="AZ361" i="9"/>
  <c r="BA126" i="9"/>
  <c r="BB126" i="9"/>
  <c r="BB361" i="9"/>
  <c r="BC126" i="9"/>
  <c r="D127" i="9"/>
  <c r="D362" i="9"/>
  <c r="E127" i="9"/>
  <c r="E362" i="9"/>
  <c r="F127" i="9"/>
  <c r="F362" i="9"/>
  <c r="G127" i="9"/>
  <c r="G362" i="9"/>
  <c r="H127" i="9"/>
  <c r="H362" i="9"/>
  <c r="I127" i="9"/>
  <c r="I362" i="9"/>
  <c r="J127" i="9"/>
  <c r="J362" i="9"/>
  <c r="K127" i="9"/>
  <c r="K362" i="9"/>
  <c r="L127" i="9"/>
  <c r="L362" i="9"/>
  <c r="M127" i="9"/>
  <c r="M362" i="9"/>
  <c r="N127" i="9"/>
  <c r="N362" i="9"/>
  <c r="O127" i="9"/>
  <c r="O362" i="9"/>
  <c r="P127" i="9"/>
  <c r="P362" i="9"/>
  <c r="Q127" i="9"/>
  <c r="Q362" i="9"/>
  <c r="R127" i="9"/>
  <c r="R362" i="9"/>
  <c r="S127" i="9"/>
  <c r="S362" i="9"/>
  <c r="T127" i="9"/>
  <c r="T362" i="9"/>
  <c r="U127" i="9"/>
  <c r="U362" i="9"/>
  <c r="V127" i="9"/>
  <c r="V362" i="9"/>
  <c r="W127" i="9"/>
  <c r="W362" i="9"/>
  <c r="X127" i="9"/>
  <c r="X362" i="9"/>
  <c r="Y127" i="9"/>
  <c r="Y362" i="9"/>
  <c r="Z127" i="9"/>
  <c r="Z362" i="9"/>
  <c r="AA127" i="9"/>
  <c r="AA362" i="9"/>
  <c r="AB127" i="9"/>
  <c r="AB362" i="9"/>
  <c r="AC127" i="9"/>
  <c r="AC362" i="9"/>
  <c r="AD127" i="9"/>
  <c r="AD362" i="9"/>
  <c r="AE127" i="9"/>
  <c r="AE362" i="9"/>
  <c r="AF127" i="9"/>
  <c r="AF362" i="9"/>
  <c r="AG127" i="9"/>
  <c r="AG362" i="9"/>
  <c r="AH127" i="9"/>
  <c r="AH362" i="9"/>
  <c r="AI127" i="9"/>
  <c r="AI362" i="9"/>
  <c r="AJ127" i="9"/>
  <c r="AJ362" i="9"/>
  <c r="AK127" i="9"/>
  <c r="AK362" i="9"/>
  <c r="AL127" i="9"/>
  <c r="AL362" i="9"/>
  <c r="AM127" i="9"/>
  <c r="AM362" i="9"/>
  <c r="AN127" i="9"/>
  <c r="AN362" i="9"/>
  <c r="AO127" i="9"/>
  <c r="AO362" i="9"/>
  <c r="AP127" i="9"/>
  <c r="AP362" i="9"/>
  <c r="AQ127" i="9"/>
  <c r="AQ362" i="9"/>
  <c r="AR127" i="9"/>
  <c r="AR362" i="9"/>
  <c r="AT127" i="9"/>
  <c r="AT362" i="9"/>
  <c r="AU127" i="9"/>
  <c r="AU362" i="9"/>
  <c r="AV127" i="9"/>
  <c r="AV362" i="9"/>
  <c r="AW127" i="9"/>
  <c r="AW362" i="9"/>
  <c r="AX127" i="9"/>
  <c r="AX362" i="9"/>
  <c r="AY127" i="9"/>
  <c r="AY362" i="9"/>
  <c r="AZ127" i="9"/>
  <c r="AZ362" i="9"/>
  <c r="BA127" i="9"/>
  <c r="BA362" i="9"/>
  <c r="BB127" i="9"/>
  <c r="BB362" i="9"/>
  <c r="BC127" i="9"/>
  <c r="BC362" i="9"/>
  <c r="D128" i="9"/>
  <c r="D363" i="9"/>
  <c r="E128" i="9"/>
  <c r="E363" i="9"/>
  <c r="F363" i="9" s="1"/>
  <c r="F128" i="9"/>
  <c r="G128" i="9"/>
  <c r="H128" i="9"/>
  <c r="I128" i="9"/>
  <c r="I363" i="9"/>
  <c r="J128" i="9"/>
  <c r="K128" i="9"/>
  <c r="L128" i="9"/>
  <c r="M128" i="9"/>
  <c r="M363" i="9"/>
  <c r="N128" i="9"/>
  <c r="O128" i="9"/>
  <c r="P128" i="9"/>
  <c r="Q128" i="9"/>
  <c r="Q363" i="9"/>
  <c r="R128" i="9"/>
  <c r="S128" i="9"/>
  <c r="T128" i="9"/>
  <c r="U128" i="9"/>
  <c r="U363" i="9"/>
  <c r="V128" i="9"/>
  <c r="W128" i="9"/>
  <c r="X128" i="9"/>
  <c r="Y128" i="9"/>
  <c r="Y363" i="9"/>
  <c r="Z128" i="9"/>
  <c r="AA128" i="9"/>
  <c r="AB128" i="9"/>
  <c r="AC128" i="9"/>
  <c r="AC363" i="9"/>
  <c r="AD128" i="9"/>
  <c r="AE128" i="9"/>
  <c r="AF128" i="9"/>
  <c r="AG128" i="9"/>
  <c r="AG363" i="9"/>
  <c r="AH128" i="9"/>
  <c r="AI128" i="9"/>
  <c r="AJ128" i="9"/>
  <c r="AK128" i="9"/>
  <c r="AK363" i="9"/>
  <c r="AL128" i="9"/>
  <c r="AM128" i="9"/>
  <c r="AN128" i="9"/>
  <c r="AO128" i="9"/>
  <c r="AO363" i="9"/>
  <c r="AP128" i="9"/>
  <c r="AQ128" i="9"/>
  <c r="AR128" i="9"/>
  <c r="AT128" i="9"/>
  <c r="AT363" i="9"/>
  <c r="AU128" i="9"/>
  <c r="AV128" i="9"/>
  <c r="AW128" i="9"/>
  <c r="AX128" i="9"/>
  <c r="AX363" i="9"/>
  <c r="AY128" i="9"/>
  <c r="AZ128" i="9"/>
  <c r="BA128" i="9"/>
  <c r="BB128" i="9"/>
  <c r="BB363" i="9"/>
  <c r="BC128" i="9"/>
  <c r="D129" i="9"/>
  <c r="D364" i="9"/>
  <c r="E129" i="9"/>
  <c r="E364" i="9"/>
  <c r="G364" i="9" s="1"/>
  <c r="F129" i="9"/>
  <c r="F364" i="9"/>
  <c r="G129" i="9"/>
  <c r="H129" i="9"/>
  <c r="H364" i="9"/>
  <c r="I129" i="9"/>
  <c r="I364" i="9"/>
  <c r="J129" i="9"/>
  <c r="J364" i="9"/>
  <c r="K129" i="9"/>
  <c r="L129" i="9"/>
  <c r="L364" i="9"/>
  <c r="M129" i="9"/>
  <c r="M364" i="9"/>
  <c r="N129" i="9"/>
  <c r="N364" i="9"/>
  <c r="O129" i="9"/>
  <c r="P129" i="9"/>
  <c r="P364" i="9"/>
  <c r="Q129" i="9"/>
  <c r="Q364" i="9"/>
  <c r="R129" i="9"/>
  <c r="R364" i="9"/>
  <c r="S129" i="9"/>
  <c r="T129" i="9"/>
  <c r="T364" i="9"/>
  <c r="U129" i="9"/>
  <c r="U364" i="9"/>
  <c r="V129" i="9"/>
  <c r="V364" i="9"/>
  <c r="W129" i="9"/>
  <c r="X129" i="9"/>
  <c r="X364" i="9"/>
  <c r="Y129" i="9"/>
  <c r="Y364" i="9"/>
  <c r="Z129" i="9"/>
  <c r="Z364" i="9"/>
  <c r="AA129" i="9"/>
  <c r="AB129" i="9"/>
  <c r="AB364" i="9"/>
  <c r="AC129" i="9"/>
  <c r="AC364" i="9"/>
  <c r="AD129" i="9"/>
  <c r="AD364" i="9"/>
  <c r="AE129" i="9"/>
  <c r="AF129" i="9"/>
  <c r="AF364" i="9"/>
  <c r="AG129" i="9"/>
  <c r="AG364" i="9"/>
  <c r="AH129" i="9"/>
  <c r="AH364" i="9"/>
  <c r="AI129" i="9"/>
  <c r="AJ129" i="9"/>
  <c r="AJ364" i="9"/>
  <c r="AK129" i="9"/>
  <c r="AK364" i="9"/>
  <c r="AL129" i="9"/>
  <c r="AL364" i="9"/>
  <c r="AM129" i="9"/>
  <c r="AN129" i="9"/>
  <c r="AN364" i="9"/>
  <c r="AO129" i="9"/>
  <c r="AO364" i="9"/>
  <c r="AP129" i="9"/>
  <c r="AP364" i="9"/>
  <c r="AQ129" i="9"/>
  <c r="AR129" i="9"/>
  <c r="AR364" i="9"/>
  <c r="AT129" i="9"/>
  <c r="AT364" i="9"/>
  <c r="AU129" i="9"/>
  <c r="AU364" i="9"/>
  <c r="AV129" i="9"/>
  <c r="AW129" i="9"/>
  <c r="AW364" i="9"/>
  <c r="AX129" i="9"/>
  <c r="AX364" i="9"/>
  <c r="AY129" i="9"/>
  <c r="AY364" i="9"/>
  <c r="AZ129" i="9"/>
  <c r="BA129" i="9"/>
  <c r="BA364" i="9"/>
  <c r="BB129" i="9"/>
  <c r="BB364" i="9"/>
  <c r="BC129" i="9"/>
  <c r="BC364" i="9"/>
  <c r="D130" i="9"/>
  <c r="D365" i="9"/>
  <c r="E130" i="9"/>
  <c r="E365" i="9"/>
  <c r="H365" i="9" s="1"/>
  <c r="F130" i="9"/>
  <c r="G130" i="9"/>
  <c r="G365" i="9"/>
  <c r="H130" i="9"/>
  <c r="I130" i="9"/>
  <c r="I365" i="9"/>
  <c r="J130" i="9"/>
  <c r="K130" i="9"/>
  <c r="K365" i="9"/>
  <c r="L130" i="9"/>
  <c r="M130" i="9"/>
  <c r="M365" i="9"/>
  <c r="N130" i="9"/>
  <c r="O130" i="9"/>
  <c r="O365" i="9"/>
  <c r="P130" i="9"/>
  <c r="Q130" i="9"/>
  <c r="Q365" i="9"/>
  <c r="R130" i="9"/>
  <c r="S130" i="9"/>
  <c r="S365" i="9"/>
  <c r="T130" i="9"/>
  <c r="U130" i="9"/>
  <c r="U365" i="9"/>
  <c r="V130" i="9"/>
  <c r="W130" i="9"/>
  <c r="W365" i="9"/>
  <c r="X130" i="9"/>
  <c r="Y130" i="9"/>
  <c r="Y365" i="9"/>
  <c r="Z130" i="9"/>
  <c r="AA130" i="9"/>
  <c r="AA365" i="9"/>
  <c r="AB130" i="9"/>
  <c r="AC130" i="9"/>
  <c r="AC365" i="9"/>
  <c r="AD130" i="9"/>
  <c r="AE130" i="9"/>
  <c r="AE365" i="9"/>
  <c r="AF130" i="9"/>
  <c r="AG130" i="9"/>
  <c r="AG365" i="9"/>
  <c r="AH130" i="9"/>
  <c r="AI130" i="9"/>
  <c r="AI365" i="9"/>
  <c r="AJ130" i="9"/>
  <c r="AK130" i="9"/>
  <c r="AK365" i="9"/>
  <c r="AL130" i="9"/>
  <c r="AM130" i="9"/>
  <c r="AM365" i="9"/>
  <c r="AN130" i="9"/>
  <c r="AO130" i="9"/>
  <c r="AO365" i="9"/>
  <c r="AP130" i="9"/>
  <c r="AQ130" i="9"/>
  <c r="AQ365" i="9"/>
  <c r="AR130" i="9"/>
  <c r="AT130" i="9"/>
  <c r="AT365" i="9"/>
  <c r="AU130" i="9"/>
  <c r="AV130" i="9"/>
  <c r="AV365" i="9"/>
  <c r="AW130" i="9"/>
  <c r="AX130" i="9"/>
  <c r="AX365" i="9"/>
  <c r="AY130" i="9"/>
  <c r="AZ130" i="9"/>
  <c r="AZ365" i="9"/>
  <c r="BA130" i="9"/>
  <c r="BB130" i="9"/>
  <c r="BB365" i="9"/>
  <c r="BC130" i="9"/>
  <c r="D131" i="9"/>
  <c r="D366" i="9"/>
  <c r="E131" i="9"/>
  <c r="E366" i="9"/>
  <c r="F131" i="9"/>
  <c r="F366" i="9"/>
  <c r="G131" i="9"/>
  <c r="G366" i="9"/>
  <c r="H131" i="9"/>
  <c r="H366" i="9"/>
  <c r="I131" i="9"/>
  <c r="I366" i="9"/>
  <c r="J131" i="9"/>
  <c r="J366" i="9"/>
  <c r="K131" i="9"/>
  <c r="K366" i="9"/>
  <c r="L131" i="9"/>
  <c r="L366" i="9"/>
  <c r="M131" i="9"/>
  <c r="M366" i="9"/>
  <c r="N131" i="9"/>
  <c r="N366" i="9"/>
  <c r="O131" i="9"/>
  <c r="O366" i="9"/>
  <c r="P131" i="9"/>
  <c r="P366" i="9"/>
  <c r="Q131" i="9"/>
  <c r="Q366" i="9"/>
  <c r="R131" i="9"/>
  <c r="R366" i="9"/>
  <c r="S131" i="9"/>
  <c r="S366" i="9"/>
  <c r="T131" i="9"/>
  <c r="T366" i="9"/>
  <c r="U131" i="9"/>
  <c r="U366" i="9"/>
  <c r="V131" i="9"/>
  <c r="V366" i="9"/>
  <c r="W131" i="9"/>
  <c r="W366" i="9"/>
  <c r="X131" i="9"/>
  <c r="X366" i="9"/>
  <c r="Y131" i="9"/>
  <c r="Y366" i="9"/>
  <c r="Z131" i="9"/>
  <c r="Z366" i="9"/>
  <c r="AA131" i="9"/>
  <c r="AA366" i="9"/>
  <c r="AB131" i="9"/>
  <c r="AB366" i="9"/>
  <c r="AC131" i="9"/>
  <c r="AC366" i="9"/>
  <c r="AD131" i="9"/>
  <c r="AD366" i="9"/>
  <c r="AE131" i="9"/>
  <c r="AE366" i="9"/>
  <c r="AF131" i="9"/>
  <c r="AF366" i="9"/>
  <c r="AG131" i="9"/>
  <c r="AG366" i="9"/>
  <c r="AH131" i="9"/>
  <c r="AH366" i="9"/>
  <c r="AI131" i="9"/>
  <c r="AI366" i="9"/>
  <c r="AJ131" i="9"/>
  <c r="AJ366" i="9"/>
  <c r="AK131" i="9"/>
  <c r="AK366" i="9"/>
  <c r="AL131" i="9"/>
  <c r="AL366" i="9"/>
  <c r="AM131" i="9"/>
  <c r="AM366" i="9"/>
  <c r="AN131" i="9"/>
  <c r="AN366" i="9"/>
  <c r="AO131" i="9"/>
  <c r="AO366" i="9"/>
  <c r="AP131" i="9"/>
  <c r="AP366" i="9"/>
  <c r="AQ131" i="9"/>
  <c r="AQ366" i="9"/>
  <c r="AR131" i="9"/>
  <c r="AR366" i="9"/>
  <c r="AT131" i="9"/>
  <c r="AT366" i="9"/>
  <c r="AU131" i="9"/>
  <c r="AU366" i="9"/>
  <c r="AV131" i="9"/>
  <c r="AV366" i="9"/>
  <c r="AW131" i="9"/>
  <c r="AW366" i="9"/>
  <c r="AX131" i="9"/>
  <c r="AX366" i="9"/>
  <c r="AY131" i="9"/>
  <c r="AY366" i="9"/>
  <c r="AZ131" i="9"/>
  <c r="AZ366" i="9"/>
  <c r="BA131" i="9"/>
  <c r="BA366" i="9"/>
  <c r="BB131" i="9"/>
  <c r="BB366" i="9"/>
  <c r="BC131" i="9"/>
  <c r="BC366" i="9"/>
  <c r="D132" i="9"/>
  <c r="D367" i="9"/>
  <c r="E132" i="9"/>
  <c r="E367" i="9"/>
  <c r="F367" i="9" s="1"/>
  <c r="F132" i="9"/>
  <c r="G132" i="9"/>
  <c r="H132" i="9"/>
  <c r="I132" i="9"/>
  <c r="I367" i="9"/>
  <c r="J132" i="9"/>
  <c r="K132" i="9"/>
  <c r="L132" i="9"/>
  <c r="M132" i="9"/>
  <c r="M367" i="9"/>
  <c r="N132" i="9"/>
  <c r="O132" i="9"/>
  <c r="P132" i="9"/>
  <c r="Q132" i="9"/>
  <c r="Q367" i="9"/>
  <c r="R132" i="9"/>
  <c r="S132" i="9"/>
  <c r="T132" i="9"/>
  <c r="U132" i="9"/>
  <c r="U367" i="9"/>
  <c r="V132" i="9"/>
  <c r="W132" i="9"/>
  <c r="X132" i="9"/>
  <c r="Y132" i="9"/>
  <c r="Y367" i="9"/>
  <c r="Z132" i="9"/>
  <c r="AA132" i="9"/>
  <c r="AB132" i="9"/>
  <c r="AC132" i="9"/>
  <c r="AC367" i="9"/>
  <c r="AD132" i="9"/>
  <c r="AE132" i="9"/>
  <c r="AF132" i="9"/>
  <c r="AG132" i="9"/>
  <c r="AG367" i="9"/>
  <c r="AH132" i="9"/>
  <c r="AI132" i="9"/>
  <c r="AJ132" i="9"/>
  <c r="AK132" i="9"/>
  <c r="AK367" i="9"/>
  <c r="AL132" i="9"/>
  <c r="AM132" i="9"/>
  <c r="AN132" i="9"/>
  <c r="AO132" i="9"/>
  <c r="AO367" i="9"/>
  <c r="AP132" i="9"/>
  <c r="AQ132" i="9"/>
  <c r="AR132" i="9"/>
  <c r="AT132" i="9"/>
  <c r="AT367" i="9"/>
  <c r="AU132" i="9"/>
  <c r="AV132" i="9"/>
  <c r="AW132" i="9"/>
  <c r="AX132" i="9"/>
  <c r="AX367" i="9"/>
  <c r="AY132" i="9"/>
  <c r="AZ132" i="9"/>
  <c r="BA132" i="9"/>
  <c r="BB132" i="9"/>
  <c r="BB367" i="9"/>
  <c r="BC132" i="9"/>
  <c r="D133" i="9"/>
  <c r="D368" i="9"/>
  <c r="E133" i="9"/>
  <c r="E368" i="9"/>
  <c r="G368" i="9" s="1"/>
  <c r="F133" i="9"/>
  <c r="F368" i="9"/>
  <c r="G133" i="9"/>
  <c r="H133" i="9"/>
  <c r="H368" i="9"/>
  <c r="I133" i="9"/>
  <c r="I368" i="9"/>
  <c r="J133" i="9"/>
  <c r="J368" i="9"/>
  <c r="K133" i="9"/>
  <c r="L133" i="9"/>
  <c r="L368" i="9"/>
  <c r="M133" i="9"/>
  <c r="M368" i="9"/>
  <c r="N133" i="9"/>
  <c r="N368" i="9"/>
  <c r="O133" i="9"/>
  <c r="P133" i="9"/>
  <c r="P368" i="9"/>
  <c r="Q133" i="9"/>
  <c r="Q368" i="9"/>
  <c r="R133" i="9"/>
  <c r="R368" i="9"/>
  <c r="S133" i="9"/>
  <c r="T133" i="9"/>
  <c r="T368" i="9"/>
  <c r="U133" i="9"/>
  <c r="U368" i="9"/>
  <c r="V133" i="9"/>
  <c r="V368" i="9"/>
  <c r="W133" i="9"/>
  <c r="X133" i="9"/>
  <c r="X368" i="9"/>
  <c r="Y133" i="9"/>
  <c r="Y368" i="9"/>
  <c r="Z133" i="9"/>
  <c r="Z368" i="9"/>
  <c r="AA133" i="9"/>
  <c r="AB133" i="9"/>
  <c r="AB368" i="9"/>
  <c r="AC133" i="9"/>
  <c r="AC368" i="9"/>
  <c r="AD133" i="9"/>
  <c r="AD368" i="9"/>
  <c r="AE133" i="9"/>
  <c r="AF133" i="9"/>
  <c r="AF368" i="9"/>
  <c r="AG133" i="9"/>
  <c r="AG368" i="9"/>
  <c r="AH133" i="9"/>
  <c r="AH368" i="9"/>
  <c r="AI133" i="9"/>
  <c r="AJ133" i="9"/>
  <c r="AJ368" i="9"/>
  <c r="AK133" i="9"/>
  <c r="AK368" i="9"/>
  <c r="AL133" i="9"/>
  <c r="AL368" i="9"/>
  <c r="AM133" i="9"/>
  <c r="AN133" i="9"/>
  <c r="AN368" i="9"/>
  <c r="AO133" i="9"/>
  <c r="AO368" i="9"/>
  <c r="AP133" i="9"/>
  <c r="AP368" i="9"/>
  <c r="AQ133" i="9"/>
  <c r="AR133" i="9"/>
  <c r="AR368" i="9"/>
  <c r="AT133" i="9"/>
  <c r="AT368" i="9"/>
  <c r="AU133" i="9"/>
  <c r="AU368" i="9"/>
  <c r="AV133" i="9"/>
  <c r="AW133" i="9"/>
  <c r="AW368" i="9"/>
  <c r="AX133" i="9"/>
  <c r="AX368" i="9"/>
  <c r="AY133" i="9"/>
  <c r="AY368" i="9"/>
  <c r="AZ133" i="9"/>
  <c r="BA133" i="9"/>
  <c r="BA368" i="9"/>
  <c r="BB133" i="9"/>
  <c r="BB368" i="9"/>
  <c r="BC133" i="9"/>
  <c r="BC368" i="9"/>
  <c r="D134" i="9"/>
  <c r="D369" i="9"/>
  <c r="E134" i="9"/>
  <c r="E369" i="9"/>
  <c r="H369" i="9" s="1"/>
  <c r="F134" i="9"/>
  <c r="G134" i="9"/>
  <c r="G369" i="9"/>
  <c r="H134" i="9"/>
  <c r="I134" i="9"/>
  <c r="I369" i="9"/>
  <c r="J134" i="9"/>
  <c r="K134" i="9"/>
  <c r="K369" i="9"/>
  <c r="L134" i="9"/>
  <c r="M134" i="9"/>
  <c r="M369" i="9"/>
  <c r="N134" i="9"/>
  <c r="O134" i="9"/>
  <c r="O369" i="9"/>
  <c r="P134" i="9"/>
  <c r="Q134" i="9"/>
  <c r="Q369" i="9"/>
  <c r="R134" i="9"/>
  <c r="S134" i="9"/>
  <c r="S369" i="9"/>
  <c r="T134" i="9"/>
  <c r="U134" i="9"/>
  <c r="U369" i="9"/>
  <c r="V134" i="9"/>
  <c r="W134" i="9"/>
  <c r="W369" i="9"/>
  <c r="X134" i="9"/>
  <c r="Y134" i="9"/>
  <c r="Y369" i="9"/>
  <c r="Z134" i="9"/>
  <c r="AA134" i="9"/>
  <c r="AA369" i="9"/>
  <c r="AB134" i="9"/>
  <c r="AC134" i="9"/>
  <c r="AC369" i="9"/>
  <c r="AD134" i="9"/>
  <c r="AE134" i="9"/>
  <c r="AE369" i="9"/>
  <c r="AF134" i="9"/>
  <c r="AG134" i="9"/>
  <c r="AG369" i="9"/>
  <c r="AH134" i="9"/>
  <c r="AI134" i="9"/>
  <c r="AI369" i="9"/>
  <c r="AJ134" i="9"/>
  <c r="AK134" i="9"/>
  <c r="AK369" i="9"/>
  <c r="AL134" i="9"/>
  <c r="AM134" i="9"/>
  <c r="AM369" i="9"/>
  <c r="AN134" i="9"/>
  <c r="AO134" i="9"/>
  <c r="AO369" i="9"/>
  <c r="AP134" i="9"/>
  <c r="AQ134" i="9"/>
  <c r="AQ369" i="9"/>
  <c r="AR134" i="9"/>
  <c r="AT134" i="9"/>
  <c r="AT369" i="9"/>
  <c r="AU134" i="9"/>
  <c r="AV134" i="9"/>
  <c r="AV369" i="9"/>
  <c r="AW134" i="9"/>
  <c r="AX134" i="9"/>
  <c r="AX369" i="9"/>
  <c r="AY134" i="9"/>
  <c r="AZ134" i="9"/>
  <c r="AZ369" i="9"/>
  <c r="BA134" i="9"/>
  <c r="BB134" i="9"/>
  <c r="BB369" i="9"/>
  <c r="BC134" i="9"/>
  <c r="D135" i="9"/>
  <c r="D370" i="9"/>
  <c r="E135" i="9"/>
  <c r="E370" i="9"/>
  <c r="F135" i="9"/>
  <c r="F370" i="9"/>
  <c r="G135" i="9"/>
  <c r="G370" i="9"/>
  <c r="H135" i="9"/>
  <c r="H370" i="9"/>
  <c r="I135" i="9"/>
  <c r="I370" i="9"/>
  <c r="J135" i="9"/>
  <c r="J370" i="9"/>
  <c r="K135" i="9"/>
  <c r="K370" i="9"/>
  <c r="L135" i="9"/>
  <c r="L370" i="9"/>
  <c r="M135" i="9"/>
  <c r="M370" i="9"/>
  <c r="N135" i="9"/>
  <c r="N370" i="9"/>
  <c r="O135" i="9"/>
  <c r="O370" i="9"/>
  <c r="P135" i="9"/>
  <c r="P370" i="9"/>
  <c r="Q135" i="9"/>
  <c r="Q370" i="9"/>
  <c r="R135" i="9"/>
  <c r="R370" i="9"/>
  <c r="S135" i="9"/>
  <c r="S370" i="9"/>
  <c r="T135" i="9"/>
  <c r="T370" i="9"/>
  <c r="U135" i="9"/>
  <c r="U370" i="9"/>
  <c r="V135" i="9"/>
  <c r="V370" i="9"/>
  <c r="W135" i="9"/>
  <c r="W370" i="9"/>
  <c r="X135" i="9"/>
  <c r="X370" i="9"/>
  <c r="Y135" i="9"/>
  <c r="Y370" i="9"/>
  <c r="Z135" i="9"/>
  <c r="Z370" i="9"/>
  <c r="AA135" i="9"/>
  <c r="AA370" i="9"/>
  <c r="AB135" i="9"/>
  <c r="AB370" i="9"/>
  <c r="AC135" i="9"/>
  <c r="AC370" i="9"/>
  <c r="AD135" i="9"/>
  <c r="AD370" i="9"/>
  <c r="AE135" i="9"/>
  <c r="AE370" i="9"/>
  <c r="AF135" i="9"/>
  <c r="AF370" i="9"/>
  <c r="AG135" i="9"/>
  <c r="AG370" i="9"/>
  <c r="AH135" i="9"/>
  <c r="AH370" i="9"/>
  <c r="AI135" i="9"/>
  <c r="AI370" i="9"/>
  <c r="AJ135" i="9"/>
  <c r="AJ370" i="9"/>
  <c r="AK135" i="9"/>
  <c r="AK370" i="9"/>
  <c r="AL135" i="9"/>
  <c r="AL370" i="9"/>
  <c r="AM135" i="9"/>
  <c r="AM370" i="9"/>
  <c r="AN135" i="9"/>
  <c r="AN370" i="9"/>
  <c r="AO135" i="9"/>
  <c r="AO370" i="9"/>
  <c r="AP135" i="9"/>
  <c r="AP370" i="9"/>
  <c r="AQ135" i="9"/>
  <c r="AQ370" i="9"/>
  <c r="AR135" i="9"/>
  <c r="AR370" i="9"/>
  <c r="AT135" i="9"/>
  <c r="AT370" i="9"/>
  <c r="AU135" i="9"/>
  <c r="AU370" i="9"/>
  <c r="AV135" i="9"/>
  <c r="AV370" i="9"/>
  <c r="AW135" i="9"/>
  <c r="AW370" i="9"/>
  <c r="AX135" i="9"/>
  <c r="AX370" i="9"/>
  <c r="AY135" i="9"/>
  <c r="AY370" i="9"/>
  <c r="AZ135" i="9"/>
  <c r="AZ370" i="9"/>
  <c r="BA135" i="9"/>
  <c r="BA370" i="9"/>
  <c r="BB135" i="9"/>
  <c r="BB370" i="9"/>
  <c r="BC135" i="9"/>
  <c r="BC370" i="9"/>
  <c r="D136" i="9"/>
  <c r="D371" i="9"/>
  <c r="E136" i="9"/>
  <c r="E371" i="9"/>
  <c r="F371" i="9" s="1"/>
  <c r="F136" i="9"/>
  <c r="G136" i="9"/>
  <c r="H136" i="9"/>
  <c r="I136" i="9"/>
  <c r="I371" i="9"/>
  <c r="J136" i="9"/>
  <c r="K136" i="9"/>
  <c r="L136" i="9"/>
  <c r="M136" i="9"/>
  <c r="M371" i="9"/>
  <c r="N136" i="9"/>
  <c r="O136" i="9"/>
  <c r="P136" i="9"/>
  <c r="Q136" i="9"/>
  <c r="Q371" i="9"/>
  <c r="R136" i="9"/>
  <c r="S136" i="9"/>
  <c r="T136" i="9"/>
  <c r="U136" i="9"/>
  <c r="U371" i="9"/>
  <c r="V136" i="9"/>
  <c r="W136" i="9"/>
  <c r="X136" i="9"/>
  <c r="Y136" i="9"/>
  <c r="Y371" i="9"/>
  <c r="Z136" i="9"/>
  <c r="AA136" i="9"/>
  <c r="AB136" i="9"/>
  <c r="AC136" i="9"/>
  <c r="AC371" i="9"/>
  <c r="AD136" i="9"/>
  <c r="AE136" i="9"/>
  <c r="AF136" i="9"/>
  <c r="AG136" i="9"/>
  <c r="AG371" i="9"/>
  <c r="AH136" i="9"/>
  <c r="AI136" i="9"/>
  <c r="AJ136" i="9"/>
  <c r="AK136" i="9"/>
  <c r="AK371" i="9"/>
  <c r="AL136" i="9"/>
  <c r="AM136" i="9"/>
  <c r="AN136" i="9"/>
  <c r="AO136" i="9"/>
  <c r="AO371" i="9"/>
  <c r="AP136" i="9"/>
  <c r="AQ136" i="9"/>
  <c r="AR136" i="9"/>
  <c r="AT136" i="9"/>
  <c r="AT371" i="9"/>
  <c r="AU136" i="9"/>
  <c r="AV136" i="9"/>
  <c r="AW136" i="9"/>
  <c r="AX136" i="9"/>
  <c r="AX371" i="9"/>
  <c r="AY136" i="9"/>
  <c r="AZ136" i="9"/>
  <c r="BA136" i="9"/>
  <c r="BB136" i="9"/>
  <c r="BB371" i="9"/>
  <c r="BC136" i="9"/>
  <c r="D137" i="9"/>
  <c r="D372" i="9"/>
  <c r="E137" i="9"/>
  <c r="E372" i="9"/>
  <c r="G372" i="9" s="1"/>
  <c r="F137" i="9"/>
  <c r="F372" i="9"/>
  <c r="G137" i="9"/>
  <c r="H137" i="9"/>
  <c r="H372" i="9"/>
  <c r="I137" i="9"/>
  <c r="I372" i="9"/>
  <c r="J137" i="9"/>
  <c r="J372" i="9"/>
  <c r="K137" i="9"/>
  <c r="L137" i="9"/>
  <c r="L372" i="9"/>
  <c r="M137" i="9"/>
  <c r="M372" i="9"/>
  <c r="N137" i="9"/>
  <c r="N372" i="9"/>
  <c r="O137" i="9"/>
  <c r="P137" i="9"/>
  <c r="P372" i="9"/>
  <c r="Q137" i="9"/>
  <c r="Q372" i="9"/>
  <c r="R137" i="9"/>
  <c r="R372" i="9"/>
  <c r="S137" i="9"/>
  <c r="T137" i="9"/>
  <c r="T372" i="9"/>
  <c r="U137" i="9"/>
  <c r="U372" i="9"/>
  <c r="V137" i="9"/>
  <c r="V372" i="9"/>
  <c r="W137" i="9"/>
  <c r="X137" i="9"/>
  <c r="X372" i="9"/>
  <c r="Y137" i="9"/>
  <c r="Y372" i="9"/>
  <c r="Z137" i="9"/>
  <c r="Z372" i="9"/>
  <c r="AA137" i="9"/>
  <c r="AB137" i="9"/>
  <c r="AB372" i="9"/>
  <c r="AC137" i="9"/>
  <c r="AC372" i="9"/>
  <c r="AD137" i="9"/>
  <c r="AD372" i="9"/>
  <c r="AE137" i="9"/>
  <c r="AF137" i="9"/>
  <c r="AF372" i="9"/>
  <c r="AG137" i="9"/>
  <c r="AG372" i="9"/>
  <c r="AH137" i="9"/>
  <c r="AH372" i="9"/>
  <c r="AI137" i="9"/>
  <c r="AJ137" i="9"/>
  <c r="AJ372" i="9"/>
  <c r="AK137" i="9"/>
  <c r="AK372" i="9"/>
  <c r="AL137" i="9"/>
  <c r="AL372" i="9"/>
  <c r="AM137" i="9"/>
  <c r="AN137" i="9"/>
  <c r="AN372" i="9"/>
  <c r="AO137" i="9"/>
  <c r="AO372" i="9"/>
  <c r="AP137" i="9"/>
  <c r="AP372" i="9"/>
  <c r="AQ137" i="9"/>
  <c r="AR137" i="9"/>
  <c r="AR372" i="9"/>
  <c r="AT137" i="9"/>
  <c r="AT372" i="9"/>
  <c r="AU137" i="9"/>
  <c r="AU372" i="9"/>
  <c r="AV137" i="9"/>
  <c r="AW137" i="9"/>
  <c r="AW372" i="9"/>
  <c r="AX137" i="9"/>
  <c r="AX372" i="9"/>
  <c r="AY137" i="9"/>
  <c r="AY372" i="9"/>
  <c r="AZ137" i="9"/>
  <c r="BA137" i="9"/>
  <c r="BA372" i="9"/>
  <c r="BB137" i="9"/>
  <c r="BB372" i="9"/>
  <c r="BC137" i="9"/>
  <c r="BC372" i="9"/>
  <c r="D138" i="9"/>
  <c r="D373" i="9"/>
  <c r="E138" i="9"/>
  <c r="E373" i="9"/>
  <c r="H373" i="9" s="1"/>
  <c r="F138" i="9"/>
  <c r="G138" i="9"/>
  <c r="G373" i="9"/>
  <c r="H138" i="9"/>
  <c r="I138" i="9"/>
  <c r="I373" i="9"/>
  <c r="J138" i="9"/>
  <c r="K138" i="9"/>
  <c r="K373" i="9"/>
  <c r="L138" i="9"/>
  <c r="M138" i="9"/>
  <c r="M373" i="9"/>
  <c r="N138" i="9"/>
  <c r="O138" i="9"/>
  <c r="O373" i="9"/>
  <c r="P138" i="9"/>
  <c r="Q138" i="9"/>
  <c r="Q373" i="9"/>
  <c r="R138" i="9"/>
  <c r="S138" i="9"/>
  <c r="S373" i="9"/>
  <c r="T138" i="9"/>
  <c r="U138" i="9"/>
  <c r="U373" i="9"/>
  <c r="V138" i="9"/>
  <c r="W138" i="9"/>
  <c r="W373" i="9"/>
  <c r="X138" i="9"/>
  <c r="Y138" i="9"/>
  <c r="Y373" i="9"/>
  <c r="Z138" i="9"/>
  <c r="AA138" i="9"/>
  <c r="AA373" i="9"/>
  <c r="AB138" i="9"/>
  <c r="AC138" i="9"/>
  <c r="AC373" i="9"/>
  <c r="AD138" i="9"/>
  <c r="AE138" i="9"/>
  <c r="AE373" i="9"/>
  <c r="AF138" i="9"/>
  <c r="AG138" i="9"/>
  <c r="AG373" i="9"/>
  <c r="AH138" i="9"/>
  <c r="AI138" i="9"/>
  <c r="AI373" i="9"/>
  <c r="AJ138" i="9"/>
  <c r="AK138" i="9"/>
  <c r="AK373" i="9"/>
  <c r="AL138" i="9"/>
  <c r="AM138" i="9"/>
  <c r="AM373" i="9"/>
  <c r="AN138" i="9"/>
  <c r="AO138" i="9"/>
  <c r="AO373" i="9"/>
  <c r="AP138" i="9"/>
  <c r="AQ138" i="9"/>
  <c r="AQ373" i="9"/>
  <c r="AR138" i="9"/>
  <c r="AT138" i="9"/>
  <c r="AT373" i="9"/>
  <c r="AU138" i="9"/>
  <c r="AV138" i="9"/>
  <c r="AV373" i="9"/>
  <c r="AW138" i="9"/>
  <c r="AX138" i="9"/>
  <c r="AX373" i="9"/>
  <c r="AY138" i="9"/>
  <c r="AZ138" i="9"/>
  <c r="AZ373" i="9"/>
  <c r="BA138" i="9"/>
  <c r="BB138" i="9"/>
  <c r="BB373" i="9"/>
  <c r="BC138" i="9"/>
  <c r="D139" i="9"/>
  <c r="D374" i="9"/>
  <c r="E139" i="9"/>
  <c r="E374" i="9"/>
  <c r="F139" i="9"/>
  <c r="F374" i="9"/>
  <c r="G139" i="9"/>
  <c r="G374" i="9"/>
  <c r="H139" i="9"/>
  <c r="H374" i="9"/>
  <c r="I139" i="9"/>
  <c r="I374" i="9"/>
  <c r="J139" i="9"/>
  <c r="J374" i="9"/>
  <c r="K139" i="9"/>
  <c r="K374" i="9"/>
  <c r="L139" i="9"/>
  <c r="L374" i="9"/>
  <c r="M139" i="9"/>
  <c r="M374" i="9"/>
  <c r="N139" i="9"/>
  <c r="N374" i="9"/>
  <c r="O139" i="9"/>
  <c r="O374" i="9"/>
  <c r="P139" i="9"/>
  <c r="P374" i="9"/>
  <c r="Q139" i="9"/>
  <c r="Q374" i="9"/>
  <c r="R139" i="9"/>
  <c r="R374" i="9"/>
  <c r="S139" i="9"/>
  <c r="S374" i="9"/>
  <c r="T139" i="9"/>
  <c r="T374" i="9"/>
  <c r="U139" i="9"/>
  <c r="U374" i="9"/>
  <c r="V139" i="9"/>
  <c r="V374" i="9"/>
  <c r="W139" i="9"/>
  <c r="W374" i="9"/>
  <c r="X139" i="9"/>
  <c r="X374" i="9"/>
  <c r="Y139" i="9"/>
  <c r="Y374" i="9"/>
  <c r="Z139" i="9"/>
  <c r="Z374" i="9"/>
  <c r="AA139" i="9"/>
  <c r="AA374" i="9"/>
  <c r="AB139" i="9"/>
  <c r="AB374" i="9"/>
  <c r="AC139" i="9"/>
  <c r="AC374" i="9"/>
  <c r="AD139" i="9"/>
  <c r="AD374" i="9"/>
  <c r="AE139" i="9"/>
  <c r="AE374" i="9"/>
  <c r="AF139" i="9"/>
  <c r="AF374" i="9"/>
  <c r="AG139" i="9"/>
  <c r="AG374" i="9"/>
  <c r="AH139" i="9"/>
  <c r="AH374" i="9"/>
  <c r="AI139" i="9"/>
  <c r="AI374" i="9"/>
  <c r="AJ139" i="9"/>
  <c r="AJ374" i="9"/>
  <c r="AK139" i="9"/>
  <c r="AK374" i="9"/>
  <c r="AL139" i="9"/>
  <c r="AL374" i="9"/>
  <c r="AM139" i="9"/>
  <c r="AM374" i="9"/>
  <c r="AN139" i="9"/>
  <c r="AN374" i="9"/>
  <c r="AO139" i="9"/>
  <c r="AO374" i="9"/>
  <c r="AP139" i="9"/>
  <c r="AP374" i="9"/>
  <c r="AQ139" i="9"/>
  <c r="AQ374" i="9"/>
  <c r="AR139" i="9"/>
  <c r="AR374" i="9"/>
  <c r="AT139" i="9"/>
  <c r="AT374" i="9"/>
  <c r="AU139" i="9"/>
  <c r="AU374" i="9"/>
  <c r="AV139" i="9"/>
  <c r="AV374" i="9"/>
  <c r="AW139" i="9"/>
  <c r="AW374" i="9"/>
  <c r="AX139" i="9"/>
  <c r="AX374" i="9"/>
  <c r="AY139" i="9"/>
  <c r="AY374" i="9"/>
  <c r="AZ139" i="9"/>
  <c r="AZ374" i="9"/>
  <c r="BA139" i="9"/>
  <c r="BA374" i="9"/>
  <c r="BB139" i="9"/>
  <c r="BB374" i="9"/>
  <c r="BC139" i="9"/>
  <c r="BC374" i="9"/>
  <c r="D140" i="9"/>
  <c r="D375" i="9"/>
  <c r="E140" i="9"/>
  <c r="E375" i="9"/>
  <c r="F375" i="9" s="1"/>
  <c r="F140" i="9"/>
  <c r="G140" i="9"/>
  <c r="H140" i="9"/>
  <c r="I140" i="9"/>
  <c r="I375" i="9"/>
  <c r="J140" i="9"/>
  <c r="K140" i="9"/>
  <c r="L140" i="9"/>
  <c r="M140" i="9"/>
  <c r="M375" i="9"/>
  <c r="N140" i="9"/>
  <c r="O140" i="9"/>
  <c r="P140" i="9"/>
  <c r="Q140" i="9"/>
  <c r="Q375" i="9"/>
  <c r="R140" i="9"/>
  <c r="S140" i="9"/>
  <c r="T140" i="9"/>
  <c r="U140" i="9"/>
  <c r="U375" i="9"/>
  <c r="V140" i="9"/>
  <c r="W140" i="9"/>
  <c r="X140" i="9"/>
  <c r="Y140" i="9"/>
  <c r="Y375" i="9"/>
  <c r="Z140" i="9"/>
  <c r="AA140" i="9"/>
  <c r="AB140" i="9"/>
  <c r="AC140" i="9"/>
  <c r="AC375" i="9"/>
  <c r="AD140" i="9"/>
  <c r="AE140" i="9"/>
  <c r="AF140" i="9"/>
  <c r="AG140" i="9"/>
  <c r="AG375" i="9"/>
  <c r="AH140" i="9"/>
  <c r="AI140" i="9"/>
  <c r="AJ140" i="9"/>
  <c r="AK140" i="9"/>
  <c r="AK375" i="9"/>
  <c r="AL140" i="9"/>
  <c r="AM140" i="9"/>
  <c r="AN140" i="9"/>
  <c r="AO140" i="9"/>
  <c r="AO375" i="9"/>
  <c r="AP140" i="9"/>
  <c r="AQ140" i="9"/>
  <c r="AR140" i="9"/>
  <c r="AT140" i="9"/>
  <c r="AT375" i="9"/>
  <c r="AU140" i="9"/>
  <c r="AV140" i="9"/>
  <c r="AW140" i="9"/>
  <c r="AX140" i="9"/>
  <c r="AX375" i="9"/>
  <c r="AY140" i="9"/>
  <c r="AZ140" i="9"/>
  <c r="BA140" i="9"/>
  <c r="BB140" i="9"/>
  <c r="BB375" i="9"/>
  <c r="BC140" i="9"/>
  <c r="D141" i="9"/>
  <c r="D376" i="9"/>
  <c r="E141" i="9"/>
  <c r="E376" i="9"/>
  <c r="G376" i="9" s="1"/>
  <c r="F141" i="9"/>
  <c r="F376" i="9"/>
  <c r="G141" i="9"/>
  <c r="H141" i="9"/>
  <c r="H376" i="9"/>
  <c r="I141" i="9"/>
  <c r="I376" i="9"/>
  <c r="J141" i="9"/>
  <c r="J376" i="9"/>
  <c r="K141" i="9"/>
  <c r="L141" i="9"/>
  <c r="L376" i="9"/>
  <c r="M141" i="9"/>
  <c r="M376" i="9"/>
  <c r="N141" i="9"/>
  <c r="N376" i="9"/>
  <c r="O141" i="9"/>
  <c r="P141" i="9"/>
  <c r="P376" i="9"/>
  <c r="Q141" i="9"/>
  <c r="Q376" i="9"/>
  <c r="R141" i="9"/>
  <c r="R376" i="9"/>
  <c r="S141" i="9"/>
  <c r="T141" i="9"/>
  <c r="T376" i="9"/>
  <c r="U141" i="9"/>
  <c r="U376" i="9"/>
  <c r="V141" i="9"/>
  <c r="V376" i="9"/>
  <c r="W141" i="9"/>
  <c r="X141" i="9"/>
  <c r="X376" i="9"/>
  <c r="Y141" i="9"/>
  <c r="Y376" i="9"/>
  <c r="Z141" i="9"/>
  <c r="Z376" i="9"/>
  <c r="AA141" i="9"/>
  <c r="AB141" i="9"/>
  <c r="AB376" i="9"/>
  <c r="AC141" i="9"/>
  <c r="AC376" i="9"/>
  <c r="AD141" i="9"/>
  <c r="AD376" i="9"/>
  <c r="AE141" i="9"/>
  <c r="AF141" i="9"/>
  <c r="AF376" i="9"/>
  <c r="AG141" i="9"/>
  <c r="AG376" i="9"/>
  <c r="AH141" i="9"/>
  <c r="AH376" i="9"/>
  <c r="AI141" i="9"/>
  <c r="AJ141" i="9"/>
  <c r="AJ376" i="9"/>
  <c r="AK141" i="9"/>
  <c r="AK376" i="9"/>
  <c r="AL141" i="9"/>
  <c r="AL376" i="9"/>
  <c r="AM141" i="9"/>
  <c r="AN141" i="9"/>
  <c r="AN376" i="9"/>
  <c r="AO141" i="9"/>
  <c r="AO376" i="9"/>
  <c r="AP141" i="9"/>
  <c r="AP376" i="9"/>
  <c r="AQ141" i="9"/>
  <c r="AR141" i="9"/>
  <c r="AR376" i="9"/>
  <c r="AT141" i="9"/>
  <c r="AT376" i="9"/>
  <c r="AU141" i="9"/>
  <c r="AU376" i="9"/>
  <c r="AV141" i="9"/>
  <c r="AW141" i="9"/>
  <c r="AW376" i="9"/>
  <c r="AX141" i="9"/>
  <c r="AX376" i="9"/>
  <c r="AY141" i="9"/>
  <c r="AY376" i="9"/>
  <c r="AZ141" i="9"/>
  <c r="BA141" i="9"/>
  <c r="BA376" i="9"/>
  <c r="BB141" i="9"/>
  <c r="BB376" i="9"/>
  <c r="BC141" i="9"/>
  <c r="BC376" i="9"/>
  <c r="D142" i="9"/>
  <c r="D377" i="9"/>
  <c r="E142" i="9"/>
  <c r="E377" i="9"/>
  <c r="H377" i="9" s="1"/>
  <c r="F142" i="9"/>
  <c r="G142" i="9"/>
  <c r="G377" i="9"/>
  <c r="H142" i="9"/>
  <c r="I142" i="9"/>
  <c r="I377" i="9"/>
  <c r="J142" i="9"/>
  <c r="K142" i="9"/>
  <c r="K377" i="9"/>
  <c r="L142" i="9"/>
  <c r="M142" i="9"/>
  <c r="M377" i="9"/>
  <c r="N142" i="9"/>
  <c r="O142" i="9"/>
  <c r="O377" i="9"/>
  <c r="P142" i="9"/>
  <c r="Q142" i="9"/>
  <c r="Q377" i="9"/>
  <c r="R142" i="9"/>
  <c r="S142" i="9"/>
  <c r="S377" i="9"/>
  <c r="T142" i="9"/>
  <c r="U142" i="9"/>
  <c r="U377" i="9"/>
  <c r="V142" i="9"/>
  <c r="W142" i="9"/>
  <c r="W377" i="9"/>
  <c r="X142" i="9"/>
  <c r="Y142" i="9"/>
  <c r="Y377" i="9"/>
  <c r="Z142" i="9"/>
  <c r="AA142" i="9"/>
  <c r="AA377" i="9"/>
  <c r="AB142" i="9"/>
  <c r="AC142" i="9"/>
  <c r="AC377" i="9"/>
  <c r="AD142" i="9"/>
  <c r="AE142" i="9"/>
  <c r="AE377" i="9"/>
  <c r="AF142" i="9"/>
  <c r="AG142" i="9"/>
  <c r="AG377" i="9"/>
  <c r="AH142" i="9"/>
  <c r="AI142" i="9"/>
  <c r="AI377" i="9"/>
  <c r="AJ142" i="9"/>
  <c r="AK142" i="9"/>
  <c r="AK377" i="9"/>
  <c r="AL142" i="9"/>
  <c r="AM142" i="9"/>
  <c r="AM377" i="9"/>
  <c r="AN142" i="9"/>
  <c r="AO142" i="9"/>
  <c r="AO377" i="9"/>
  <c r="AP142" i="9"/>
  <c r="AQ142" i="9"/>
  <c r="AQ377" i="9"/>
  <c r="AR142" i="9"/>
  <c r="AT142" i="9"/>
  <c r="AT377" i="9"/>
  <c r="AU142" i="9"/>
  <c r="AV142" i="9"/>
  <c r="AV377" i="9"/>
  <c r="AW142" i="9"/>
  <c r="AX142" i="9"/>
  <c r="AX377" i="9"/>
  <c r="AY142" i="9"/>
  <c r="AZ142" i="9"/>
  <c r="AZ377" i="9"/>
  <c r="BA142" i="9"/>
  <c r="BB142" i="9"/>
  <c r="BB377" i="9"/>
  <c r="BC142" i="9"/>
  <c r="D143" i="9"/>
  <c r="D378" i="9"/>
  <c r="E143" i="9"/>
  <c r="E378" i="9"/>
  <c r="F143" i="9"/>
  <c r="F378" i="9"/>
  <c r="G143" i="9"/>
  <c r="G378" i="9"/>
  <c r="H143" i="9"/>
  <c r="H378" i="9"/>
  <c r="I143" i="9"/>
  <c r="I378" i="9"/>
  <c r="J143" i="9"/>
  <c r="J378" i="9"/>
  <c r="K143" i="9"/>
  <c r="K378" i="9"/>
  <c r="L143" i="9"/>
  <c r="L378" i="9"/>
  <c r="M143" i="9"/>
  <c r="M378" i="9"/>
  <c r="N143" i="9"/>
  <c r="N378" i="9"/>
  <c r="O143" i="9"/>
  <c r="O378" i="9"/>
  <c r="P143" i="9"/>
  <c r="P378" i="9"/>
  <c r="Q143" i="9"/>
  <c r="Q378" i="9"/>
  <c r="R143" i="9"/>
  <c r="R378" i="9"/>
  <c r="S143" i="9"/>
  <c r="S378" i="9"/>
  <c r="T143" i="9"/>
  <c r="T378" i="9"/>
  <c r="U143" i="9"/>
  <c r="U378" i="9"/>
  <c r="V143" i="9"/>
  <c r="V378" i="9"/>
  <c r="W143" i="9"/>
  <c r="W378" i="9"/>
  <c r="X143" i="9"/>
  <c r="X378" i="9"/>
  <c r="Y143" i="9"/>
  <c r="Y378" i="9"/>
  <c r="Z143" i="9"/>
  <c r="Z378" i="9"/>
  <c r="AA143" i="9"/>
  <c r="AA378" i="9"/>
  <c r="AB143" i="9"/>
  <c r="AB378" i="9"/>
  <c r="AC143" i="9"/>
  <c r="AC378" i="9"/>
  <c r="AD143" i="9"/>
  <c r="AD378" i="9"/>
  <c r="AE143" i="9"/>
  <c r="AE378" i="9"/>
  <c r="AF143" i="9"/>
  <c r="AF378" i="9"/>
  <c r="AG143" i="9"/>
  <c r="AG378" i="9"/>
  <c r="AH143" i="9"/>
  <c r="AH378" i="9"/>
  <c r="AI143" i="9"/>
  <c r="AI378" i="9"/>
  <c r="AJ143" i="9"/>
  <c r="AJ378" i="9"/>
  <c r="AK143" i="9"/>
  <c r="AK378" i="9"/>
  <c r="AL143" i="9"/>
  <c r="AL378" i="9"/>
  <c r="AM143" i="9"/>
  <c r="AM378" i="9"/>
  <c r="AN143" i="9"/>
  <c r="AN378" i="9"/>
  <c r="AO143" i="9"/>
  <c r="AO378" i="9"/>
  <c r="AP143" i="9"/>
  <c r="AP378" i="9"/>
  <c r="AQ143" i="9"/>
  <c r="AQ378" i="9"/>
  <c r="AR143" i="9"/>
  <c r="AR378" i="9"/>
  <c r="AT143" i="9"/>
  <c r="AT378" i="9"/>
  <c r="AU143" i="9"/>
  <c r="AU378" i="9"/>
  <c r="AV143" i="9"/>
  <c r="AV378" i="9"/>
  <c r="AW143" i="9"/>
  <c r="AW378" i="9"/>
  <c r="AX143" i="9"/>
  <c r="AX378" i="9"/>
  <c r="AY143" i="9"/>
  <c r="AY378" i="9"/>
  <c r="AZ143" i="9"/>
  <c r="AZ378" i="9"/>
  <c r="BA143" i="9"/>
  <c r="BA378" i="9"/>
  <c r="BB143" i="9"/>
  <c r="BB378" i="9"/>
  <c r="BC143" i="9"/>
  <c r="BC378" i="9"/>
  <c r="D144" i="9"/>
  <c r="D379" i="9"/>
  <c r="E144" i="9"/>
  <c r="E379" i="9"/>
  <c r="Y379" i="9" s="1"/>
  <c r="F144" i="9"/>
  <c r="G144" i="9"/>
  <c r="H144" i="9"/>
  <c r="I144" i="9"/>
  <c r="J144" i="9"/>
  <c r="K144" i="9"/>
  <c r="L144" i="9"/>
  <c r="M144" i="9"/>
  <c r="N144" i="9"/>
  <c r="O144" i="9"/>
  <c r="P144" i="9"/>
  <c r="Q144" i="9"/>
  <c r="R144" i="9"/>
  <c r="S144" i="9"/>
  <c r="T144" i="9"/>
  <c r="U144" i="9"/>
  <c r="V144" i="9"/>
  <c r="W144" i="9"/>
  <c r="X144" i="9"/>
  <c r="Y144" i="9"/>
  <c r="Z144" i="9"/>
  <c r="AA144" i="9"/>
  <c r="AB144" i="9"/>
  <c r="AC144" i="9"/>
  <c r="AD144" i="9"/>
  <c r="AE144" i="9"/>
  <c r="AF144" i="9"/>
  <c r="AG144" i="9"/>
  <c r="AH144" i="9"/>
  <c r="AI144" i="9"/>
  <c r="AJ144" i="9"/>
  <c r="AK144" i="9"/>
  <c r="AK379" i="9"/>
  <c r="AL144" i="9"/>
  <c r="AM144" i="9"/>
  <c r="AN144" i="9"/>
  <c r="AO144" i="9"/>
  <c r="AP144" i="9"/>
  <c r="AQ144" i="9"/>
  <c r="AR144" i="9"/>
  <c r="AT144" i="9"/>
  <c r="AU144" i="9"/>
  <c r="AV144" i="9"/>
  <c r="AW144" i="9"/>
  <c r="AX144" i="9"/>
  <c r="AY144" i="9"/>
  <c r="AZ144" i="9"/>
  <c r="BA144" i="9"/>
  <c r="BB144" i="9"/>
  <c r="BC144" i="9"/>
  <c r="D145" i="9"/>
  <c r="D380" i="9"/>
  <c r="E145" i="9"/>
  <c r="E380" i="9"/>
  <c r="G380" i="9" s="1"/>
  <c r="F145" i="9"/>
  <c r="F380" i="9"/>
  <c r="G145" i="9"/>
  <c r="H145" i="9"/>
  <c r="H380" i="9"/>
  <c r="I145" i="9"/>
  <c r="I380" i="9"/>
  <c r="J145" i="9"/>
  <c r="J380" i="9"/>
  <c r="K145" i="9"/>
  <c r="L145" i="9"/>
  <c r="L380" i="9"/>
  <c r="M145" i="9"/>
  <c r="M380" i="9"/>
  <c r="N145" i="9"/>
  <c r="N380" i="9"/>
  <c r="O145" i="9"/>
  <c r="P145" i="9"/>
  <c r="P380" i="9"/>
  <c r="Q145" i="9"/>
  <c r="Q380" i="9"/>
  <c r="R145" i="9"/>
  <c r="R380" i="9"/>
  <c r="S145" i="9"/>
  <c r="T145" i="9"/>
  <c r="T380" i="9"/>
  <c r="U145" i="9"/>
  <c r="U380" i="9"/>
  <c r="V145" i="9"/>
  <c r="V380" i="9"/>
  <c r="W145" i="9"/>
  <c r="X145" i="9"/>
  <c r="X380" i="9"/>
  <c r="Y145" i="9"/>
  <c r="Y380" i="9"/>
  <c r="Z145" i="9"/>
  <c r="Z380" i="9"/>
  <c r="AA145" i="9"/>
  <c r="AB145" i="9"/>
  <c r="AB380" i="9"/>
  <c r="AC145" i="9"/>
  <c r="AC380" i="9"/>
  <c r="AD145" i="9"/>
  <c r="AD380" i="9"/>
  <c r="AE145" i="9"/>
  <c r="AF145" i="9"/>
  <c r="AF380" i="9"/>
  <c r="AG145" i="9"/>
  <c r="AG380" i="9"/>
  <c r="AH145" i="9"/>
  <c r="AH380" i="9"/>
  <c r="AI145" i="9"/>
  <c r="AJ145" i="9"/>
  <c r="AJ380" i="9"/>
  <c r="AK145" i="9"/>
  <c r="AK380" i="9"/>
  <c r="AL145" i="9"/>
  <c r="AL380" i="9"/>
  <c r="AM145" i="9"/>
  <c r="AN145" i="9"/>
  <c r="AN380" i="9"/>
  <c r="AO145" i="9"/>
  <c r="AO380" i="9"/>
  <c r="AP145" i="9"/>
  <c r="AP380" i="9"/>
  <c r="AQ145" i="9"/>
  <c r="AR145" i="9"/>
  <c r="AR380" i="9"/>
  <c r="AT145" i="9"/>
  <c r="AT380" i="9"/>
  <c r="AU145" i="9"/>
  <c r="AU380" i="9"/>
  <c r="AV145" i="9"/>
  <c r="AW145" i="9"/>
  <c r="AW380" i="9"/>
  <c r="AX145" i="9"/>
  <c r="AX380" i="9"/>
  <c r="AY145" i="9"/>
  <c r="AY380" i="9"/>
  <c r="AZ145" i="9"/>
  <c r="BA145" i="9"/>
  <c r="BA380" i="9"/>
  <c r="BB145" i="9"/>
  <c r="BB380" i="9"/>
  <c r="BC145" i="9"/>
  <c r="BC380" i="9"/>
  <c r="D146" i="9"/>
  <c r="D381" i="9"/>
  <c r="E146" i="9"/>
  <c r="E381" i="9"/>
  <c r="H381" i="9" s="1"/>
  <c r="F146" i="9"/>
  <c r="G146" i="9"/>
  <c r="G381" i="9"/>
  <c r="H146" i="9"/>
  <c r="I146" i="9"/>
  <c r="I381" i="9"/>
  <c r="J146" i="9"/>
  <c r="K146" i="9"/>
  <c r="K381" i="9"/>
  <c r="L146" i="9"/>
  <c r="M146" i="9"/>
  <c r="M381" i="9"/>
  <c r="N146" i="9"/>
  <c r="O146" i="9"/>
  <c r="O381" i="9"/>
  <c r="P146" i="9"/>
  <c r="Q146" i="9"/>
  <c r="Q381" i="9"/>
  <c r="R146" i="9"/>
  <c r="S146" i="9"/>
  <c r="S381" i="9"/>
  <c r="T146" i="9"/>
  <c r="U146" i="9"/>
  <c r="U381" i="9"/>
  <c r="V146" i="9"/>
  <c r="W146" i="9"/>
  <c r="W381" i="9"/>
  <c r="X146" i="9"/>
  <c r="Y146" i="9"/>
  <c r="Y381" i="9"/>
  <c r="Z146" i="9"/>
  <c r="AA146" i="9"/>
  <c r="AA381" i="9"/>
  <c r="AB146" i="9"/>
  <c r="AC146" i="9"/>
  <c r="AC381" i="9"/>
  <c r="AD146" i="9"/>
  <c r="AE146" i="9"/>
  <c r="AE381" i="9"/>
  <c r="AF146" i="9"/>
  <c r="AG146" i="9"/>
  <c r="AG381" i="9"/>
  <c r="AH146" i="9"/>
  <c r="AI146" i="9"/>
  <c r="AI381" i="9"/>
  <c r="AJ146" i="9"/>
  <c r="AK146" i="9"/>
  <c r="AK381" i="9"/>
  <c r="AL146" i="9"/>
  <c r="AM146" i="9"/>
  <c r="AM381" i="9"/>
  <c r="AN146" i="9"/>
  <c r="AO146" i="9"/>
  <c r="AO381" i="9"/>
  <c r="AP146" i="9"/>
  <c r="AQ146" i="9"/>
  <c r="AQ381" i="9"/>
  <c r="AR146" i="9"/>
  <c r="AT146" i="9"/>
  <c r="AT381" i="9"/>
  <c r="AU146" i="9"/>
  <c r="AV146" i="9"/>
  <c r="AV381" i="9"/>
  <c r="AW146" i="9"/>
  <c r="AX146" i="9"/>
  <c r="AX381" i="9"/>
  <c r="AY146" i="9"/>
  <c r="AZ146" i="9"/>
  <c r="AZ381" i="9"/>
  <c r="BA146" i="9"/>
  <c r="BB146" i="9"/>
  <c r="BB381" i="9"/>
  <c r="BC146" i="9"/>
  <c r="D147" i="9"/>
  <c r="D382" i="9"/>
  <c r="E147" i="9"/>
  <c r="E382" i="9"/>
  <c r="F147" i="9"/>
  <c r="F382" i="9"/>
  <c r="G147" i="9"/>
  <c r="G382" i="9"/>
  <c r="H147" i="9"/>
  <c r="H382" i="9"/>
  <c r="I147" i="9"/>
  <c r="I382" i="9"/>
  <c r="J147" i="9"/>
  <c r="J382" i="9"/>
  <c r="K147" i="9"/>
  <c r="K382" i="9"/>
  <c r="L147" i="9"/>
  <c r="L382" i="9"/>
  <c r="M147" i="9"/>
  <c r="M382" i="9"/>
  <c r="N147" i="9"/>
  <c r="N382" i="9"/>
  <c r="O147" i="9"/>
  <c r="O382" i="9"/>
  <c r="P147" i="9"/>
  <c r="P382" i="9"/>
  <c r="Q147" i="9"/>
  <c r="Q382" i="9"/>
  <c r="R147" i="9"/>
  <c r="R382" i="9"/>
  <c r="S147" i="9"/>
  <c r="S382" i="9"/>
  <c r="T147" i="9"/>
  <c r="T382" i="9"/>
  <c r="U147" i="9"/>
  <c r="U382" i="9"/>
  <c r="V147" i="9"/>
  <c r="V382" i="9"/>
  <c r="W147" i="9"/>
  <c r="W382" i="9"/>
  <c r="X147" i="9"/>
  <c r="X382" i="9"/>
  <c r="Y147" i="9"/>
  <c r="Y382" i="9"/>
  <c r="Z147" i="9"/>
  <c r="Z382" i="9"/>
  <c r="AA147" i="9"/>
  <c r="AA382" i="9"/>
  <c r="AB147" i="9"/>
  <c r="AB382" i="9"/>
  <c r="AC147" i="9"/>
  <c r="AC382" i="9"/>
  <c r="AD147" i="9"/>
  <c r="AD382" i="9"/>
  <c r="AE147" i="9"/>
  <c r="AE382" i="9"/>
  <c r="AF147" i="9"/>
  <c r="AF382" i="9"/>
  <c r="AG147" i="9"/>
  <c r="AG382" i="9"/>
  <c r="AH147" i="9"/>
  <c r="AH382" i="9"/>
  <c r="AI147" i="9"/>
  <c r="AI382" i="9"/>
  <c r="AJ147" i="9"/>
  <c r="AJ382" i="9"/>
  <c r="AK147" i="9"/>
  <c r="AK382" i="9"/>
  <c r="AL147" i="9"/>
  <c r="AL382" i="9"/>
  <c r="AM147" i="9"/>
  <c r="AM382" i="9"/>
  <c r="AN147" i="9"/>
  <c r="AN382" i="9"/>
  <c r="AO147" i="9"/>
  <c r="AO382" i="9"/>
  <c r="AP147" i="9"/>
  <c r="AP382" i="9"/>
  <c r="AQ147" i="9"/>
  <c r="AQ382" i="9"/>
  <c r="AR147" i="9"/>
  <c r="AR382" i="9"/>
  <c r="AT147" i="9"/>
  <c r="AT382" i="9"/>
  <c r="AU147" i="9"/>
  <c r="AU382" i="9"/>
  <c r="AV147" i="9"/>
  <c r="AV382" i="9"/>
  <c r="AW147" i="9"/>
  <c r="AW382" i="9"/>
  <c r="AX147" i="9"/>
  <c r="AX382" i="9"/>
  <c r="AY147" i="9"/>
  <c r="AY382" i="9"/>
  <c r="AZ147" i="9"/>
  <c r="AZ382" i="9"/>
  <c r="BA147" i="9"/>
  <c r="BA382" i="9"/>
  <c r="BB147" i="9"/>
  <c r="BB382" i="9"/>
  <c r="BC147" i="9"/>
  <c r="BC382" i="9"/>
  <c r="D148" i="9"/>
  <c r="D383" i="9"/>
  <c r="E148" i="9"/>
  <c r="E383" i="9"/>
  <c r="Y383" i="9" s="1"/>
  <c r="F148" i="9"/>
  <c r="G148" i="9"/>
  <c r="H148" i="9"/>
  <c r="I148" i="9"/>
  <c r="J148" i="9"/>
  <c r="K148" i="9"/>
  <c r="L148" i="9"/>
  <c r="M148" i="9"/>
  <c r="M383" i="9"/>
  <c r="N148" i="9"/>
  <c r="O148" i="9"/>
  <c r="P148" i="9"/>
  <c r="Q148" i="9"/>
  <c r="R148" i="9"/>
  <c r="S148" i="9"/>
  <c r="T148" i="9"/>
  <c r="U148" i="9"/>
  <c r="V148" i="9"/>
  <c r="W148" i="9"/>
  <c r="X148" i="9"/>
  <c r="Y148" i="9"/>
  <c r="Z148" i="9"/>
  <c r="AA148" i="9"/>
  <c r="AB148" i="9"/>
  <c r="AC148" i="9"/>
  <c r="AD148" i="9"/>
  <c r="AE148" i="9"/>
  <c r="AF148" i="9"/>
  <c r="AG148" i="9"/>
  <c r="AH148" i="9"/>
  <c r="AI148" i="9"/>
  <c r="AJ148" i="9"/>
  <c r="AK148" i="9"/>
  <c r="AK383" i="9"/>
  <c r="AL148" i="9"/>
  <c r="AM148" i="9"/>
  <c r="AN148" i="9"/>
  <c r="AO148" i="9"/>
  <c r="AP148" i="9"/>
  <c r="AQ148" i="9"/>
  <c r="AR148" i="9"/>
  <c r="AT148" i="9"/>
  <c r="AT383" i="9"/>
  <c r="AU148" i="9"/>
  <c r="AV148" i="9"/>
  <c r="AW148" i="9"/>
  <c r="AX148" i="9"/>
  <c r="AY148" i="9"/>
  <c r="AZ148" i="9"/>
  <c r="BA148" i="9"/>
  <c r="BB148" i="9"/>
  <c r="BC148" i="9"/>
  <c r="D149" i="9"/>
  <c r="D384" i="9"/>
  <c r="E149" i="9"/>
  <c r="E384" i="9"/>
  <c r="G384" i="9" s="1"/>
  <c r="F149" i="9"/>
  <c r="F384" i="9"/>
  <c r="G149" i="9"/>
  <c r="H149" i="9"/>
  <c r="H384" i="9"/>
  <c r="I149" i="9"/>
  <c r="I384" i="9"/>
  <c r="J149" i="9"/>
  <c r="J384" i="9"/>
  <c r="K149" i="9"/>
  <c r="L149" i="9"/>
  <c r="L384" i="9"/>
  <c r="M149" i="9"/>
  <c r="M384" i="9"/>
  <c r="N149" i="9"/>
  <c r="N384" i="9"/>
  <c r="O149" i="9"/>
  <c r="P149" i="9"/>
  <c r="P384" i="9"/>
  <c r="Q149" i="9"/>
  <c r="Q384" i="9"/>
  <c r="R149" i="9"/>
  <c r="R384" i="9"/>
  <c r="S149" i="9"/>
  <c r="T149" i="9"/>
  <c r="T384" i="9"/>
  <c r="U149" i="9"/>
  <c r="U384" i="9"/>
  <c r="V149" i="9"/>
  <c r="V384" i="9"/>
  <c r="W149" i="9"/>
  <c r="X149" i="9"/>
  <c r="X384" i="9"/>
  <c r="Y149" i="9"/>
  <c r="Y384" i="9"/>
  <c r="Z149" i="9"/>
  <c r="Z384" i="9"/>
  <c r="AA149" i="9"/>
  <c r="AB149" i="9"/>
  <c r="AB384" i="9"/>
  <c r="AC149" i="9"/>
  <c r="AC384" i="9"/>
  <c r="AD149" i="9"/>
  <c r="AD384" i="9"/>
  <c r="AE149" i="9"/>
  <c r="AF149" i="9"/>
  <c r="AF384" i="9"/>
  <c r="AG149" i="9"/>
  <c r="AG384" i="9"/>
  <c r="AH149" i="9"/>
  <c r="AH384" i="9"/>
  <c r="AI149" i="9"/>
  <c r="AJ149" i="9"/>
  <c r="AJ384" i="9"/>
  <c r="AK149" i="9"/>
  <c r="AK384" i="9"/>
  <c r="AL149" i="9"/>
  <c r="AL384" i="9"/>
  <c r="AM149" i="9"/>
  <c r="AN149" i="9"/>
  <c r="AN384" i="9"/>
  <c r="AO149" i="9"/>
  <c r="AO384" i="9"/>
  <c r="AP149" i="9"/>
  <c r="AP384" i="9"/>
  <c r="AQ149" i="9"/>
  <c r="AR149" i="9"/>
  <c r="AR384" i="9"/>
  <c r="AT149" i="9"/>
  <c r="AT384" i="9"/>
  <c r="AU149" i="9"/>
  <c r="AU384" i="9"/>
  <c r="AV149" i="9"/>
  <c r="AW149" i="9"/>
  <c r="AW384" i="9"/>
  <c r="AX149" i="9"/>
  <c r="AX384" i="9"/>
  <c r="AY149" i="9"/>
  <c r="AY384" i="9"/>
  <c r="AZ149" i="9"/>
  <c r="BA149" i="9"/>
  <c r="BA384" i="9"/>
  <c r="BB149" i="9"/>
  <c r="BB384" i="9"/>
  <c r="BC149" i="9"/>
  <c r="BC384" i="9"/>
  <c r="D150" i="9"/>
  <c r="D385" i="9"/>
  <c r="E150" i="9"/>
  <c r="E385" i="9"/>
  <c r="F150" i="9"/>
  <c r="G150" i="9"/>
  <c r="H150" i="9"/>
  <c r="I150" i="9"/>
  <c r="I385" i="9"/>
  <c r="J150" i="9"/>
  <c r="K150" i="9"/>
  <c r="K385" i="9"/>
  <c r="L150" i="9"/>
  <c r="M150" i="9"/>
  <c r="M385" i="9"/>
  <c r="N150" i="9"/>
  <c r="O150" i="9"/>
  <c r="O385" i="9"/>
  <c r="P150" i="9"/>
  <c r="Q150" i="9"/>
  <c r="Q385" i="9"/>
  <c r="R150" i="9"/>
  <c r="S150" i="9"/>
  <c r="S385" i="9"/>
  <c r="T150" i="9"/>
  <c r="U150" i="9"/>
  <c r="U385" i="9"/>
  <c r="V150" i="9"/>
  <c r="W150" i="9"/>
  <c r="X150" i="9"/>
  <c r="Y150" i="9"/>
  <c r="Y385" i="9"/>
  <c r="Z150" i="9"/>
  <c r="AA150" i="9"/>
  <c r="AA385" i="9"/>
  <c r="AB150" i="9"/>
  <c r="AC150" i="9"/>
  <c r="AC385" i="9"/>
  <c r="AD150" i="9"/>
  <c r="AE150" i="9"/>
  <c r="AE385" i="9"/>
  <c r="AF150" i="9"/>
  <c r="AG150" i="9"/>
  <c r="AG385" i="9"/>
  <c r="AH150" i="9"/>
  <c r="AI150" i="9"/>
  <c r="AI385" i="9"/>
  <c r="AJ150" i="9"/>
  <c r="AK150" i="9"/>
  <c r="AK385" i="9"/>
  <c r="AL150" i="9"/>
  <c r="AM150" i="9"/>
  <c r="AM385" i="9"/>
  <c r="AN150" i="9"/>
  <c r="AO150" i="9"/>
  <c r="AO385" i="9"/>
  <c r="AP150" i="9"/>
  <c r="AQ150" i="9"/>
  <c r="AQ385" i="9"/>
  <c r="AR150" i="9"/>
  <c r="AT150" i="9"/>
  <c r="AT385" i="9"/>
  <c r="AU150" i="9"/>
  <c r="AV150" i="9"/>
  <c r="AV385" i="9"/>
  <c r="AW150" i="9"/>
  <c r="AX150" i="9"/>
  <c r="AX385" i="9"/>
  <c r="AY150" i="9"/>
  <c r="AZ150" i="9"/>
  <c r="AZ385" i="9"/>
  <c r="BA150" i="9"/>
  <c r="BB150" i="9"/>
  <c r="BB385" i="9"/>
  <c r="BC150" i="9"/>
  <c r="D151" i="9"/>
  <c r="D386" i="9"/>
  <c r="E151" i="9"/>
  <c r="E386" i="9"/>
  <c r="F151" i="9"/>
  <c r="F386" i="9"/>
  <c r="G151" i="9"/>
  <c r="G386" i="9"/>
  <c r="H151" i="9"/>
  <c r="H386" i="9"/>
  <c r="I151" i="9"/>
  <c r="I386" i="9"/>
  <c r="J151" i="9"/>
  <c r="J386" i="9"/>
  <c r="K151" i="9"/>
  <c r="K386" i="9"/>
  <c r="L151" i="9"/>
  <c r="L386" i="9"/>
  <c r="M151" i="9"/>
  <c r="M386" i="9"/>
  <c r="N151" i="9"/>
  <c r="N386" i="9"/>
  <c r="O151" i="9"/>
  <c r="O386" i="9"/>
  <c r="P151" i="9"/>
  <c r="P386" i="9"/>
  <c r="Q151" i="9"/>
  <c r="Q386" i="9"/>
  <c r="R151" i="9"/>
  <c r="R386" i="9"/>
  <c r="S151" i="9"/>
  <c r="S386" i="9"/>
  <c r="T151" i="9"/>
  <c r="T386" i="9"/>
  <c r="U151" i="9"/>
  <c r="U386" i="9"/>
  <c r="V151" i="9"/>
  <c r="V386" i="9"/>
  <c r="W151" i="9"/>
  <c r="W386" i="9"/>
  <c r="X151" i="9"/>
  <c r="X386" i="9"/>
  <c r="Y151" i="9"/>
  <c r="Y386" i="9"/>
  <c r="Z151" i="9"/>
  <c r="Z386" i="9"/>
  <c r="AA151" i="9"/>
  <c r="AA386" i="9"/>
  <c r="AB151" i="9"/>
  <c r="AB386" i="9"/>
  <c r="AC151" i="9"/>
  <c r="AC386" i="9"/>
  <c r="AD151" i="9"/>
  <c r="AD386" i="9"/>
  <c r="AE151" i="9"/>
  <c r="AE386" i="9"/>
  <c r="AF151" i="9"/>
  <c r="AF386" i="9"/>
  <c r="AG151" i="9"/>
  <c r="AG386" i="9"/>
  <c r="AH151" i="9"/>
  <c r="AH386" i="9"/>
  <c r="AI151" i="9"/>
  <c r="AI386" i="9"/>
  <c r="AJ151" i="9"/>
  <c r="AJ386" i="9"/>
  <c r="AK151" i="9"/>
  <c r="AK386" i="9"/>
  <c r="AL151" i="9"/>
  <c r="AL386" i="9"/>
  <c r="AM151" i="9"/>
  <c r="AM386" i="9"/>
  <c r="AN151" i="9"/>
  <c r="AN386" i="9"/>
  <c r="AO151" i="9"/>
  <c r="AO386" i="9"/>
  <c r="AP151" i="9"/>
  <c r="AP386" i="9"/>
  <c r="AQ151" i="9"/>
  <c r="AQ386" i="9"/>
  <c r="AR151" i="9"/>
  <c r="AR386" i="9"/>
  <c r="AT151" i="9"/>
  <c r="AT386" i="9"/>
  <c r="AU151" i="9"/>
  <c r="AU386" i="9"/>
  <c r="AV151" i="9"/>
  <c r="AV386" i="9"/>
  <c r="AW151" i="9"/>
  <c r="AW386" i="9"/>
  <c r="AX151" i="9"/>
  <c r="AX386" i="9"/>
  <c r="AY151" i="9"/>
  <c r="AY386" i="9"/>
  <c r="AZ151" i="9"/>
  <c r="AZ386" i="9"/>
  <c r="BA151" i="9"/>
  <c r="BA386" i="9"/>
  <c r="BB151" i="9"/>
  <c r="BB386" i="9"/>
  <c r="BC151" i="9"/>
  <c r="BC386" i="9"/>
  <c r="D152" i="9"/>
  <c r="D387" i="9"/>
  <c r="E152" i="9"/>
  <c r="E387" i="9"/>
  <c r="K387" i="9" s="1"/>
  <c r="F152" i="9"/>
  <c r="G152" i="9"/>
  <c r="H152" i="9"/>
  <c r="I152" i="9"/>
  <c r="J152" i="9"/>
  <c r="K152" i="9"/>
  <c r="L152" i="9"/>
  <c r="M152" i="9"/>
  <c r="M387" i="9"/>
  <c r="N152" i="9"/>
  <c r="O152" i="9"/>
  <c r="P152" i="9"/>
  <c r="Q152" i="9"/>
  <c r="Q387" i="9"/>
  <c r="R152" i="9"/>
  <c r="S152" i="9"/>
  <c r="T152" i="9"/>
  <c r="U152" i="9"/>
  <c r="U387" i="9"/>
  <c r="V152" i="9"/>
  <c r="W152" i="9"/>
  <c r="X152" i="9"/>
  <c r="Y152" i="9"/>
  <c r="Z152" i="9"/>
  <c r="AA152" i="9"/>
  <c r="AB152" i="9"/>
  <c r="AC152" i="9"/>
  <c r="AC387" i="9"/>
  <c r="AD152" i="9"/>
  <c r="AE152" i="9"/>
  <c r="AF152" i="9"/>
  <c r="AG152" i="9"/>
  <c r="AG387" i="9"/>
  <c r="AH152" i="9"/>
  <c r="AI152" i="9"/>
  <c r="AJ152" i="9"/>
  <c r="AK152" i="9"/>
  <c r="AK387" i="9"/>
  <c r="AL152" i="9"/>
  <c r="AM152" i="9"/>
  <c r="AN152" i="9"/>
  <c r="AO152" i="9"/>
  <c r="AP152" i="9"/>
  <c r="AQ152" i="9"/>
  <c r="AR152" i="9"/>
  <c r="AT152" i="9"/>
  <c r="AT387" i="9"/>
  <c r="AU152" i="9"/>
  <c r="AV152" i="9"/>
  <c r="AW152" i="9"/>
  <c r="AX152" i="9"/>
  <c r="AX387" i="9"/>
  <c r="AY152" i="9"/>
  <c r="AZ152" i="9"/>
  <c r="BA152" i="9"/>
  <c r="BB152" i="9"/>
  <c r="BB387" i="9"/>
  <c r="BC152" i="9"/>
  <c r="AE7" i="15"/>
  <c r="E4" i="10" s="1"/>
  <c r="AY301" i="10" s="1"/>
  <c r="F51" i="10"/>
  <c r="E51" i="10"/>
  <c r="E286" i="10"/>
  <c r="E102" i="10"/>
  <c r="E337" i="10"/>
  <c r="F102" i="10"/>
  <c r="Q8" i="10"/>
  <c r="D683" i="10"/>
  <c r="D51" i="10"/>
  <c r="D286" i="10" s="1"/>
  <c r="D52" i="10"/>
  <c r="D287" i="10"/>
  <c r="G51" i="10"/>
  <c r="H51" i="10"/>
  <c r="I51" i="10"/>
  <c r="J51" i="10"/>
  <c r="K51" i="10"/>
  <c r="K286" i="10" s="1"/>
  <c r="L51" i="10"/>
  <c r="M51" i="10"/>
  <c r="N51" i="10"/>
  <c r="O51" i="10"/>
  <c r="P51" i="10"/>
  <c r="Q51" i="10"/>
  <c r="R51" i="10"/>
  <c r="S51" i="10"/>
  <c r="S286" i="10" s="1"/>
  <c r="T51" i="10"/>
  <c r="U51" i="10"/>
  <c r="V51" i="10"/>
  <c r="W51" i="10"/>
  <c r="X51" i="10"/>
  <c r="Y51" i="10"/>
  <c r="Z51" i="10"/>
  <c r="AA51" i="10"/>
  <c r="AA286" i="10" s="1"/>
  <c r="AB51" i="10"/>
  <c r="AC51" i="10"/>
  <c r="AD51" i="10"/>
  <c r="AE51" i="10"/>
  <c r="AF51" i="10"/>
  <c r="AG51" i="10"/>
  <c r="AH51" i="10"/>
  <c r="AI51" i="10"/>
  <c r="AI286" i="10" s="1"/>
  <c r="AJ51" i="10"/>
  <c r="AK51" i="10"/>
  <c r="AL51" i="10"/>
  <c r="AM51" i="10"/>
  <c r="AN51" i="10"/>
  <c r="AO51" i="10"/>
  <c r="AP51" i="10"/>
  <c r="AQ51" i="10"/>
  <c r="AQ286" i="10" s="1"/>
  <c r="AR51" i="10"/>
  <c r="AT51" i="10"/>
  <c r="AU51" i="10"/>
  <c r="AV51" i="10"/>
  <c r="AW51" i="10"/>
  <c r="AX51" i="10"/>
  <c r="AY51" i="10"/>
  <c r="AZ51" i="10"/>
  <c r="AZ286" i="10" s="1"/>
  <c r="BA51" i="10"/>
  <c r="BB51" i="10"/>
  <c r="BC51" i="10"/>
  <c r="E52" i="10"/>
  <c r="E287" i="10" s="1"/>
  <c r="F52" i="10"/>
  <c r="G52" i="10"/>
  <c r="H52" i="10"/>
  <c r="I52" i="10"/>
  <c r="I287" i="10" s="1"/>
  <c r="J52" i="10"/>
  <c r="K52" i="10"/>
  <c r="L52" i="10"/>
  <c r="M52" i="10"/>
  <c r="N52" i="10"/>
  <c r="O52" i="10"/>
  <c r="P52" i="10"/>
  <c r="Q52" i="10"/>
  <c r="Q287" i="10" s="1"/>
  <c r="R52" i="10"/>
  <c r="S52" i="10"/>
  <c r="T52" i="10"/>
  <c r="U52" i="10"/>
  <c r="V52" i="10"/>
  <c r="W52" i="10"/>
  <c r="X52" i="10"/>
  <c r="Y52" i="10"/>
  <c r="Y287" i="10" s="1"/>
  <c r="Z52" i="10"/>
  <c r="AA52" i="10"/>
  <c r="AB52" i="10"/>
  <c r="AC52" i="10"/>
  <c r="AD52" i="10"/>
  <c r="AE52" i="10"/>
  <c r="AF52" i="10"/>
  <c r="AG52" i="10"/>
  <c r="AG287" i="10" s="1"/>
  <c r="AH52" i="10"/>
  <c r="AI52" i="10"/>
  <c r="AJ52" i="10"/>
  <c r="AK52" i="10"/>
  <c r="AL52" i="10"/>
  <c r="AM52" i="10"/>
  <c r="AN52" i="10"/>
  <c r="AO52" i="10"/>
  <c r="AO287" i="10" s="1"/>
  <c r="AP52" i="10"/>
  <c r="AQ52" i="10"/>
  <c r="AR52" i="10"/>
  <c r="AT52" i="10"/>
  <c r="AU52" i="10"/>
  <c r="AV52" i="10"/>
  <c r="AW52" i="10"/>
  <c r="AX52" i="10"/>
  <c r="AX287" i="10" s="1"/>
  <c r="AY52" i="10"/>
  <c r="AZ52" i="10"/>
  <c r="BA52" i="10"/>
  <c r="BB52" i="10"/>
  <c r="BC52" i="10"/>
  <c r="D53" i="10"/>
  <c r="D288" i="10" s="1"/>
  <c r="E53" i="10"/>
  <c r="E288" i="10"/>
  <c r="F53" i="10"/>
  <c r="G53" i="10"/>
  <c r="H53" i="10"/>
  <c r="I53" i="10"/>
  <c r="J53" i="10"/>
  <c r="K53" i="10"/>
  <c r="L53" i="10"/>
  <c r="M53" i="10"/>
  <c r="N53" i="10"/>
  <c r="O53" i="10"/>
  <c r="P53" i="10"/>
  <c r="Q53" i="10"/>
  <c r="R53" i="10"/>
  <c r="S53" i="10"/>
  <c r="T53" i="10"/>
  <c r="U53" i="10"/>
  <c r="V53" i="10"/>
  <c r="W53" i="10"/>
  <c r="X53" i="10"/>
  <c r="Y53" i="10"/>
  <c r="Z53" i="10"/>
  <c r="AA53" i="10"/>
  <c r="AB53" i="10"/>
  <c r="AC53" i="10"/>
  <c r="AD53" i="10"/>
  <c r="AE53" i="10"/>
  <c r="AF53" i="10"/>
  <c r="AG53" i="10"/>
  <c r="AH53" i="10"/>
  <c r="AI53" i="10"/>
  <c r="AJ53" i="10"/>
  <c r="AK53" i="10"/>
  <c r="AL53" i="10"/>
  <c r="AL288" i="10" s="1"/>
  <c r="AM53" i="10"/>
  <c r="AN53" i="10"/>
  <c r="AO53" i="10"/>
  <c r="AP53" i="10"/>
  <c r="AQ53" i="10"/>
  <c r="AR53" i="10"/>
  <c r="AT53" i="10"/>
  <c r="AU53" i="10"/>
  <c r="AU288" i="10" s="1"/>
  <c r="AV53" i="10"/>
  <c r="AW53" i="10"/>
  <c r="AX53" i="10"/>
  <c r="AY53" i="10"/>
  <c r="AZ53" i="10"/>
  <c r="BA53" i="10"/>
  <c r="BB53" i="10"/>
  <c r="BC53" i="10"/>
  <c r="BC288" i="10" s="1"/>
  <c r="D54" i="10"/>
  <c r="D289" i="10" s="1"/>
  <c r="E54" i="10"/>
  <c r="E289" i="10" s="1"/>
  <c r="F54" i="10"/>
  <c r="G54" i="10"/>
  <c r="H54" i="10"/>
  <c r="I54" i="10"/>
  <c r="J54" i="10"/>
  <c r="K54" i="10"/>
  <c r="K289" i="10" s="1"/>
  <c r="L54" i="10"/>
  <c r="M54" i="10"/>
  <c r="N54" i="10"/>
  <c r="O54" i="10"/>
  <c r="P54" i="10"/>
  <c r="Q54" i="10"/>
  <c r="R54" i="10"/>
  <c r="S54" i="10"/>
  <c r="S289" i="10" s="1"/>
  <c r="T54" i="10"/>
  <c r="U54" i="10"/>
  <c r="V54" i="10"/>
  <c r="W54" i="10"/>
  <c r="X54" i="10"/>
  <c r="Y54" i="10"/>
  <c r="Z54" i="10"/>
  <c r="AA54" i="10"/>
  <c r="AA289" i="10" s="1"/>
  <c r="AB54" i="10"/>
  <c r="AC54" i="10"/>
  <c r="AD54" i="10"/>
  <c r="AE54" i="10"/>
  <c r="AF54" i="10"/>
  <c r="AG54" i="10"/>
  <c r="AH54" i="10"/>
  <c r="AI54" i="10"/>
  <c r="AI289" i="10" s="1"/>
  <c r="AJ54" i="10"/>
  <c r="AK54" i="10"/>
  <c r="AL54" i="10"/>
  <c r="AM54" i="10"/>
  <c r="AN54" i="10"/>
  <c r="AO54" i="10"/>
  <c r="AP54" i="10"/>
  <c r="AQ54" i="10"/>
  <c r="AQ289" i="10" s="1"/>
  <c r="AR54" i="10"/>
  <c r="AT54" i="10"/>
  <c r="AU54" i="10"/>
  <c r="AV54" i="10"/>
  <c r="AW54" i="10"/>
  <c r="AX54" i="10"/>
  <c r="AY54" i="10"/>
  <c r="AZ54" i="10"/>
  <c r="AZ289" i="10" s="1"/>
  <c r="BA54" i="10"/>
  <c r="BB54" i="10"/>
  <c r="BC54" i="10"/>
  <c r="D55" i="10"/>
  <c r="D290" i="10" s="1"/>
  <c r="E55" i="10"/>
  <c r="E290" i="10" s="1"/>
  <c r="F55" i="10"/>
  <c r="G55" i="10"/>
  <c r="H55" i="10"/>
  <c r="I55" i="10"/>
  <c r="J55" i="10"/>
  <c r="K55" i="10"/>
  <c r="L55" i="10"/>
  <c r="M55" i="10"/>
  <c r="N55" i="10"/>
  <c r="O55" i="10"/>
  <c r="P55" i="10"/>
  <c r="Q55" i="10"/>
  <c r="R55" i="10"/>
  <c r="S55" i="10"/>
  <c r="T55" i="10"/>
  <c r="U55" i="10"/>
  <c r="V55" i="10"/>
  <c r="W55" i="10"/>
  <c r="X55" i="10"/>
  <c r="X290" i="10" s="1"/>
  <c r="Y55" i="10"/>
  <c r="Z55" i="10"/>
  <c r="AA55" i="10"/>
  <c r="AB55" i="10"/>
  <c r="AC55" i="10"/>
  <c r="AD55" i="10"/>
  <c r="AE55" i="10"/>
  <c r="AF55" i="10"/>
  <c r="AF290" i="10" s="1"/>
  <c r="AG55" i="10"/>
  <c r="AH55" i="10"/>
  <c r="AI55" i="10"/>
  <c r="AJ55" i="10"/>
  <c r="AK55" i="10"/>
  <c r="AL55" i="10"/>
  <c r="AM55" i="10"/>
  <c r="AN55" i="10"/>
  <c r="AN290" i="10" s="1"/>
  <c r="AO55" i="10"/>
  <c r="AP55" i="10"/>
  <c r="AQ55" i="10"/>
  <c r="AR55" i="10"/>
  <c r="AT55" i="10"/>
  <c r="AU55" i="10"/>
  <c r="AV55" i="10"/>
  <c r="AW55" i="10"/>
  <c r="AW290" i="10" s="1"/>
  <c r="AX55" i="10"/>
  <c r="AY55" i="10"/>
  <c r="AZ55" i="10"/>
  <c r="BA55" i="10"/>
  <c r="BB55" i="10"/>
  <c r="BC55" i="10"/>
  <c r="D56" i="10"/>
  <c r="D291" i="10"/>
  <c r="E56" i="10"/>
  <c r="E291" i="10" s="1"/>
  <c r="F56" i="10"/>
  <c r="G56" i="10"/>
  <c r="H56" i="10"/>
  <c r="I56" i="10"/>
  <c r="J56" i="10"/>
  <c r="K56" i="10"/>
  <c r="L56" i="10"/>
  <c r="M56" i="10"/>
  <c r="N56" i="10"/>
  <c r="O56" i="10"/>
  <c r="P56" i="10"/>
  <c r="Q56" i="10"/>
  <c r="R56" i="10"/>
  <c r="S56" i="10"/>
  <c r="T56" i="10"/>
  <c r="U56" i="10"/>
  <c r="V56" i="10"/>
  <c r="W56" i="10"/>
  <c r="X56" i="10"/>
  <c r="Y56" i="10"/>
  <c r="Z56" i="10"/>
  <c r="AA56" i="10"/>
  <c r="AB56" i="10"/>
  <c r="AC56" i="10"/>
  <c r="AD56" i="10"/>
  <c r="AE56" i="10"/>
  <c r="AF56" i="10"/>
  <c r="AG56" i="10"/>
  <c r="AH56" i="10"/>
  <c r="AI56" i="10"/>
  <c r="AJ56" i="10"/>
  <c r="AK56" i="10"/>
  <c r="AL56" i="10"/>
  <c r="AM56" i="10"/>
  <c r="AN56" i="10"/>
  <c r="AO56" i="10"/>
  <c r="AP56" i="10"/>
  <c r="AQ56" i="10"/>
  <c r="AR56" i="10"/>
  <c r="AT56" i="10"/>
  <c r="AU56" i="10"/>
  <c r="AV56" i="10"/>
  <c r="AW56" i="10"/>
  <c r="AX56" i="10"/>
  <c r="AY56" i="10"/>
  <c r="AZ56" i="10"/>
  <c r="BA56" i="10"/>
  <c r="BB56" i="10"/>
  <c r="BC56" i="10"/>
  <c r="D57" i="10"/>
  <c r="D292" i="10" s="1"/>
  <c r="E57" i="10"/>
  <c r="E292" i="10"/>
  <c r="F57" i="10"/>
  <c r="F292" i="10" s="1"/>
  <c r="G57" i="10"/>
  <c r="G292" i="10" s="1"/>
  <c r="H57" i="10"/>
  <c r="H292" i="10" s="1"/>
  <c r="I57" i="10"/>
  <c r="J57" i="10"/>
  <c r="K57" i="10"/>
  <c r="L57" i="10"/>
  <c r="M57" i="10"/>
  <c r="N57" i="10"/>
  <c r="N292" i="10" s="1"/>
  <c r="O57" i="10"/>
  <c r="O292" i="10" s="1"/>
  <c r="P57" i="10"/>
  <c r="P292" i="10" s="1"/>
  <c r="Q57" i="10"/>
  <c r="R57" i="10"/>
  <c r="S57" i="10"/>
  <c r="T57" i="10"/>
  <c r="U57" i="10"/>
  <c r="U292" i="10"/>
  <c r="V57" i="10"/>
  <c r="V292" i="10" s="1"/>
  <c r="W57" i="10"/>
  <c r="W292" i="10" s="1"/>
  <c r="X57" i="10"/>
  <c r="Y57" i="10"/>
  <c r="Z57" i="10"/>
  <c r="AA57" i="10"/>
  <c r="AB57" i="10"/>
  <c r="AC57" i="10"/>
  <c r="AC292" i="10"/>
  <c r="AD57" i="10"/>
  <c r="AE57" i="10"/>
  <c r="AF57" i="10"/>
  <c r="AG57" i="10"/>
  <c r="AH57" i="10"/>
  <c r="AI57" i="10"/>
  <c r="AJ57" i="10"/>
  <c r="AJ292" i="10" s="1"/>
  <c r="AK57" i="10"/>
  <c r="AL57" i="10"/>
  <c r="AL292" i="10" s="1"/>
  <c r="AM57" i="10"/>
  <c r="AN57" i="10"/>
  <c r="AO57" i="10"/>
  <c r="AP57" i="10"/>
  <c r="AQ57" i="10"/>
  <c r="AQ292" i="10" s="1"/>
  <c r="AR57" i="10"/>
  <c r="AT57" i="10"/>
  <c r="AU57" i="10"/>
  <c r="AV57" i="10"/>
  <c r="AW57" i="10"/>
  <c r="AX57" i="10"/>
  <c r="AY57" i="10"/>
  <c r="AZ57" i="10"/>
  <c r="AZ292" i="10" s="1"/>
  <c r="BA57" i="10"/>
  <c r="BB57" i="10"/>
  <c r="BC57" i="10"/>
  <c r="D58" i="10"/>
  <c r="D293" i="10" s="1"/>
  <c r="E58" i="10"/>
  <c r="E293" i="10" s="1"/>
  <c r="F58" i="10"/>
  <c r="G58" i="10"/>
  <c r="H58" i="10"/>
  <c r="I58" i="10"/>
  <c r="J58" i="10"/>
  <c r="K58" i="10"/>
  <c r="L58" i="10"/>
  <c r="M58" i="10"/>
  <c r="N58" i="10"/>
  <c r="P58" i="10"/>
  <c r="Q58" i="10"/>
  <c r="R58" i="10"/>
  <c r="S58" i="10"/>
  <c r="T58" i="10"/>
  <c r="U58" i="10"/>
  <c r="V58" i="10"/>
  <c r="W58" i="10"/>
  <c r="X58" i="10"/>
  <c r="Y58" i="10"/>
  <c r="Z58" i="10"/>
  <c r="AA58" i="10"/>
  <c r="AB58" i="10"/>
  <c r="AC58" i="10"/>
  <c r="AD58" i="10"/>
  <c r="AE58" i="10"/>
  <c r="AF58" i="10"/>
  <c r="AG58" i="10"/>
  <c r="AH58" i="10"/>
  <c r="AI58" i="10"/>
  <c r="AJ58" i="10"/>
  <c r="AK58" i="10"/>
  <c r="AL58" i="10"/>
  <c r="AM58" i="10"/>
  <c r="AN58" i="10"/>
  <c r="AO58" i="10"/>
  <c r="AP58" i="10"/>
  <c r="AQ58" i="10"/>
  <c r="AR58" i="10"/>
  <c r="AT58" i="10"/>
  <c r="AU58" i="10"/>
  <c r="AV58" i="10"/>
  <c r="AW58" i="10"/>
  <c r="AX58" i="10"/>
  <c r="AY58" i="10"/>
  <c r="AZ58" i="10"/>
  <c r="BA58" i="10"/>
  <c r="BB58" i="10"/>
  <c r="BC58" i="10"/>
  <c r="D59" i="10"/>
  <c r="D294" i="10" s="1"/>
  <c r="E59" i="10"/>
  <c r="E294" i="10" s="1"/>
  <c r="F59" i="10"/>
  <c r="G59" i="10"/>
  <c r="H59" i="10"/>
  <c r="I59" i="10"/>
  <c r="J59" i="10"/>
  <c r="K59" i="10"/>
  <c r="L59" i="10"/>
  <c r="M59" i="10"/>
  <c r="N59" i="10"/>
  <c r="O59" i="10"/>
  <c r="P59" i="10"/>
  <c r="Q59" i="10"/>
  <c r="R59" i="10"/>
  <c r="S59" i="10"/>
  <c r="T59" i="10"/>
  <c r="U59" i="10"/>
  <c r="V59" i="10"/>
  <c r="W59" i="10"/>
  <c r="X59" i="10"/>
  <c r="Y59" i="10"/>
  <c r="Z59" i="10"/>
  <c r="AA59" i="10"/>
  <c r="AB59" i="10"/>
  <c r="AC59" i="10"/>
  <c r="AD59" i="10"/>
  <c r="AE59" i="10"/>
  <c r="AF59" i="10"/>
  <c r="AG59" i="10"/>
  <c r="AH59" i="10"/>
  <c r="AI59" i="10"/>
  <c r="AJ59" i="10"/>
  <c r="AK59" i="10"/>
  <c r="AL59" i="10"/>
  <c r="AM59" i="10"/>
  <c r="AN59" i="10"/>
  <c r="AO59" i="10"/>
  <c r="AP59" i="10"/>
  <c r="AQ59" i="10"/>
  <c r="AR59" i="10"/>
  <c r="AT59" i="10"/>
  <c r="AU59" i="10"/>
  <c r="AV59" i="10"/>
  <c r="AW59" i="10"/>
  <c r="AX59" i="10"/>
  <c r="AY59" i="10"/>
  <c r="AZ59" i="10"/>
  <c r="BA59" i="10"/>
  <c r="BB59" i="10"/>
  <c r="BC59" i="10"/>
  <c r="D60" i="10"/>
  <c r="D295" i="10"/>
  <c r="E60" i="10"/>
  <c r="E295" i="10" s="1"/>
  <c r="F60" i="10"/>
  <c r="G60" i="10"/>
  <c r="H60" i="10"/>
  <c r="I60" i="10"/>
  <c r="J60" i="10"/>
  <c r="K60" i="10"/>
  <c r="L60" i="10"/>
  <c r="M60" i="10"/>
  <c r="N60" i="10"/>
  <c r="O60" i="10"/>
  <c r="P60" i="10"/>
  <c r="Q60" i="10"/>
  <c r="R60" i="10"/>
  <c r="R295" i="10" s="1"/>
  <c r="S60" i="10"/>
  <c r="T60" i="10"/>
  <c r="U60" i="10"/>
  <c r="V60" i="10"/>
  <c r="W60" i="10"/>
  <c r="X60" i="10"/>
  <c r="Y60" i="10"/>
  <c r="Z60" i="10"/>
  <c r="AA60" i="10"/>
  <c r="AB60" i="10"/>
  <c r="AC60" i="10"/>
  <c r="AD60" i="10"/>
  <c r="AE60" i="10"/>
  <c r="AF60" i="10"/>
  <c r="AG60" i="10"/>
  <c r="AH60" i="10"/>
  <c r="AI60" i="10"/>
  <c r="AJ60" i="10"/>
  <c r="AK60" i="10"/>
  <c r="AL60" i="10"/>
  <c r="AM60" i="10"/>
  <c r="AN60" i="10"/>
  <c r="AO60" i="10"/>
  <c r="AP60" i="10"/>
  <c r="AQ60" i="10"/>
  <c r="AR60" i="10"/>
  <c r="AT60" i="10"/>
  <c r="AU60" i="10"/>
  <c r="AV60" i="10"/>
  <c r="AW60" i="10"/>
  <c r="AX60" i="10"/>
  <c r="AY60" i="10"/>
  <c r="AY295" i="10" s="1"/>
  <c r="AZ60" i="10"/>
  <c r="BA60" i="10"/>
  <c r="BB60" i="10"/>
  <c r="BC60" i="10"/>
  <c r="D61" i="10"/>
  <c r="D296" i="10" s="1"/>
  <c r="E61" i="10"/>
  <c r="E296" i="10"/>
  <c r="F61" i="10"/>
  <c r="G61" i="10"/>
  <c r="H61" i="10"/>
  <c r="I61" i="10"/>
  <c r="J61" i="10"/>
  <c r="K61" i="10"/>
  <c r="L61" i="10"/>
  <c r="M61" i="10"/>
  <c r="N61" i="10"/>
  <c r="O61" i="10"/>
  <c r="P61" i="10"/>
  <c r="Q61" i="10"/>
  <c r="R61" i="10"/>
  <c r="S61" i="10"/>
  <c r="T61" i="10"/>
  <c r="U61" i="10"/>
  <c r="V61" i="10"/>
  <c r="W61" i="10"/>
  <c r="X61" i="10"/>
  <c r="Y61" i="10"/>
  <c r="Z61" i="10"/>
  <c r="AA61" i="10"/>
  <c r="AB61" i="10"/>
  <c r="AC61" i="10"/>
  <c r="AD61" i="10"/>
  <c r="AE61" i="10"/>
  <c r="AF61" i="10"/>
  <c r="AG61" i="10"/>
  <c r="AH61" i="10"/>
  <c r="AI61" i="10"/>
  <c r="AJ61" i="10"/>
  <c r="AK61" i="10"/>
  <c r="AK296" i="10"/>
  <c r="AL61" i="10"/>
  <c r="AM61" i="10"/>
  <c r="AN61" i="10"/>
  <c r="AO61" i="10"/>
  <c r="AP61" i="10"/>
  <c r="AQ61" i="10"/>
  <c r="AR61" i="10"/>
  <c r="AT61" i="10"/>
  <c r="AU61" i="10"/>
  <c r="AV61" i="10"/>
  <c r="AW61" i="10"/>
  <c r="AX61" i="10"/>
  <c r="AY61" i="10"/>
  <c r="AZ61" i="10"/>
  <c r="BA61" i="10"/>
  <c r="BB61" i="10"/>
  <c r="BC61" i="10"/>
  <c r="D62" i="10"/>
  <c r="D297" i="10" s="1"/>
  <c r="E62" i="10"/>
  <c r="E297" i="10" s="1"/>
  <c r="F62" i="10"/>
  <c r="G62" i="10"/>
  <c r="H62" i="10"/>
  <c r="I62" i="10"/>
  <c r="J62" i="10"/>
  <c r="K62" i="10"/>
  <c r="L62" i="10"/>
  <c r="M62" i="10"/>
  <c r="N62" i="10"/>
  <c r="O62" i="10"/>
  <c r="P62" i="10"/>
  <c r="Q62" i="10"/>
  <c r="R62" i="10"/>
  <c r="S62" i="10"/>
  <c r="T62" i="10"/>
  <c r="U62" i="10"/>
  <c r="V62" i="10"/>
  <c r="W62" i="10"/>
  <c r="X62" i="10"/>
  <c r="Y62" i="10"/>
  <c r="Z62" i="10"/>
  <c r="AA62" i="10"/>
  <c r="AB62" i="10"/>
  <c r="AC62" i="10"/>
  <c r="AD62" i="10"/>
  <c r="AE62" i="10"/>
  <c r="AF62" i="10"/>
  <c r="AG62" i="10"/>
  <c r="AH62" i="10"/>
  <c r="AI62" i="10"/>
  <c r="AJ62" i="10"/>
  <c r="AK62" i="10"/>
  <c r="AL62" i="10"/>
  <c r="AM62" i="10"/>
  <c r="AN62" i="10"/>
  <c r="AO62" i="10"/>
  <c r="AP62" i="10"/>
  <c r="AQ62" i="10"/>
  <c r="AR62" i="10"/>
  <c r="AT62" i="10"/>
  <c r="AU62" i="10"/>
  <c r="AV62" i="10"/>
  <c r="AW62" i="10"/>
  <c r="AX62" i="10"/>
  <c r="AY62" i="10"/>
  <c r="AZ62" i="10"/>
  <c r="BA62" i="10"/>
  <c r="BB62" i="10"/>
  <c r="BC62" i="10"/>
  <c r="D63" i="10"/>
  <c r="D298" i="10" s="1"/>
  <c r="E63" i="10"/>
  <c r="E298" i="10" s="1"/>
  <c r="F63" i="10"/>
  <c r="G63" i="10"/>
  <c r="H63" i="10"/>
  <c r="I63" i="10"/>
  <c r="J63" i="10"/>
  <c r="K63" i="10"/>
  <c r="L63" i="10"/>
  <c r="M63" i="10"/>
  <c r="N63" i="10"/>
  <c r="O63" i="10"/>
  <c r="P63" i="10"/>
  <c r="Q63" i="10"/>
  <c r="R63" i="10"/>
  <c r="R298" i="10" s="1"/>
  <c r="S63" i="10"/>
  <c r="T63" i="10"/>
  <c r="U63" i="10"/>
  <c r="V63" i="10"/>
  <c r="W63" i="10"/>
  <c r="X63" i="10"/>
  <c r="Y63" i="10"/>
  <c r="Y298" i="10" s="1"/>
  <c r="Z63" i="10"/>
  <c r="AA63" i="10"/>
  <c r="AB63" i="10"/>
  <c r="AC63" i="10"/>
  <c r="AD63" i="10"/>
  <c r="AE63" i="10"/>
  <c r="AF63" i="10"/>
  <c r="AG63" i="10"/>
  <c r="AH63" i="10"/>
  <c r="AI63" i="10"/>
  <c r="AJ63" i="10"/>
  <c r="AK63" i="10"/>
  <c r="AL63" i="10"/>
  <c r="AM63" i="10"/>
  <c r="AN63" i="10"/>
  <c r="AO63" i="10"/>
  <c r="AP63" i="10"/>
  <c r="AQ63" i="10"/>
  <c r="AR63" i="10"/>
  <c r="AT63" i="10"/>
  <c r="AU63" i="10"/>
  <c r="AV63" i="10"/>
  <c r="AW63" i="10"/>
  <c r="AX63" i="10"/>
  <c r="AX298" i="10" s="1"/>
  <c r="AY63" i="10"/>
  <c r="AZ63" i="10"/>
  <c r="BA63" i="10"/>
  <c r="BB63" i="10"/>
  <c r="BC63" i="10"/>
  <c r="D64" i="10"/>
  <c r="D299" i="10"/>
  <c r="E64" i="10"/>
  <c r="E299" i="10" s="1"/>
  <c r="AB299" i="10" s="1"/>
  <c r="F64" i="10"/>
  <c r="G64" i="10"/>
  <c r="H64" i="10"/>
  <c r="I64" i="10"/>
  <c r="J64" i="10"/>
  <c r="K64" i="10"/>
  <c r="K299" i="10" s="1"/>
  <c r="L64" i="10"/>
  <c r="L299" i="10"/>
  <c r="M64" i="10"/>
  <c r="N64" i="10"/>
  <c r="O64" i="10"/>
  <c r="P64" i="10"/>
  <c r="Q64" i="10"/>
  <c r="R64" i="10"/>
  <c r="R299" i="10" s="1"/>
  <c r="S64" i="10"/>
  <c r="T64" i="10"/>
  <c r="U64" i="10"/>
  <c r="V64" i="10"/>
  <c r="W64" i="10"/>
  <c r="X64" i="10"/>
  <c r="Y64" i="10"/>
  <c r="Z64" i="10"/>
  <c r="AA64" i="10"/>
  <c r="AB64" i="10"/>
  <c r="AC64" i="10"/>
  <c r="AD64" i="10"/>
  <c r="AE64" i="10"/>
  <c r="AF64" i="10"/>
  <c r="AG64" i="10"/>
  <c r="AH64" i="10"/>
  <c r="AI64" i="10"/>
  <c r="AJ64" i="10"/>
  <c r="AK64" i="10"/>
  <c r="AL64" i="10"/>
  <c r="AM64" i="10"/>
  <c r="AN64" i="10"/>
  <c r="AO64" i="10"/>
  <c r="AP64" i="10"/>
  <c r="AQ64" i="10"/>
  <c r="AR64" i="10"/>
  <c r="AT64" i="10"/>
  <c r="AU64" i="10"/>
  <c r="AV64" i="10"/>
  <c r="AW64" i="10"/>
  <c r="AX64" i="10"/>
  <c r="AY64" i="10"/>
  <c r="AY299" i="10" s="1"/>
  <c r="AZ64" i="10"/>
  <c r="BA64" i="10"/>
  <c r="BB64" i="10"/>
  <c r="BC64" i="10"/>
  <c r="D65" i="10"/>
  <c r="D300" i="10" s="1"/>
  <c r="E65" i="10"/>
  <c r="E300" i="10"/>
  <c r="F65" i="10"/>
  <c r="F300" i="10" s="1"/>
  <c r="G65" i="10"/>
  <c r="H65" i="10"/>
  <c r="I65" i="10"/>
  <c r="J65" i="10"/>
  <c r="K65" i="10"/>
  <c r="L65" i="10"/>
  <c r="M65" i="10"/>
  <c r="N65" i="10"/>
  <c r="O65" i="10"/>
  <c r="P65" i="10"/>
  <c r="Q65" i="10"/>
  <c r="R65" i="10"/>
  <c r="S65" i="10"/>
  <c r="T65" i="10"/>
  <c r="U65" i="10"/>
  <c r="V65" i="10"/>
  <c r="W65" i="10"/>
  <c r="X65" i="10"/>
  <c r="Z65" i="10"/>
  <c r="AA65" i="10"/>
  <c r="AB65" i="10"/>
  <c r="AC65" i="10"/>
  <c r="AD65" i="10"/>
  <c r="AE65" i="10"/>
  <c r="AF65" i="10"/>
  <c r="AG65" i="10"/>
  <c r="AH65" i="10"/>
  <c r="AI65" i="10"/>
  <c r="AJ65" i="10"/>
  <c r="AK65" i="10"/>
  <c r="AL65" i="10"/>
  <c r="AM65" i="10"/>
  <c r="AN65" i="10"/>
  <c r="AO65" i="10"/>
  <c r="AP65" i="10"/>
  <c r="AQ65" i="10"/>
  <c r="AR65" i="10"/>
  <c r="AT65" i="10"/>
  <c r="AU65" i="10"/>
  <c r="AV65" i="10"/>
  <c r="AW65" i="10"/>
  <c r="AX65" i="10"/>
  <c r="AY65" i="10"/>
  <c r="AZ65" i="10"/>
  <c r="BA65" i="10"/>
  <c r="BB65" i="10"/>
  <c r="BC65" i="10"/>
  <c r="D66" i="10"/>
  <c r="D301" i="10" s="1"/>
  <c r="E66" i="10"/>
  <c r="E301" i="10" s="1"/>
  <c r="F66" i="10"/>
  <c r="G66" i="10"/>
  <c r="H66" i="10"/>
  <c r="I66" i="10"/>
  <c r="J66" i="10"/>
  <c r="K66" i="10"/>
  <c r="L66" i="10"/>
  <c r="M66" i="10"/>
  <c r="N66" i="10"/>
  <c r="O66" i="10"/>
  <c r="P66" i="10"/>
  <c r="Q66" i="10"/>
  <c r="R66" i="10"/>
  <c r="S66" i="10"/>
  <c r="T66" i="10"/>
  <c r="U66" i="10"/>
  <c r="V66" i="10"/>
  <c r="W66" i="10"/>
  <c r="X66" i="10"/>
  <c r="Z66" i="10"/>
  <c r="AA66" i="10"/>
  <c r="AB66" i="10"/>
  <c r="AC66" i="10"/>
  <c r="AC301" i="10" s="1"/>
  <c r="AD66" i="10"/>
  <c r="AE66" i="10"/>
  <c r="AF66" i="10"/>
  <c r="AG66" i="10"/>
  <c r="AH66" i="10"/>
  <c r="AI66" i="10"/>
  <c r="AJ66" i="10"/>
  <c r="AJ301" i="10" s="1"/>
  <c r="AK66" i="10"/>
  <c r="AK301" i="10" s="1"/>
  <c r="AL66" i="10"/>
  <c r="AM66" i="10"/>
  <c r="AN66" i="10"/>
  <c r="AO66" i="10"/>
  <c r="AP66" i="10"/>
  <c r="AQ66" i="10"/>
  <c r="AR66" i="10"/>
  <c r="AT66" i="10"/>
  <c r="AU66" i="10"/>
  <c r="AV66" i="10"/>
  <c r="AW66" i="10"/>
  <c r="AX66" i="10"/>
  <c r="AY66" i="10"/>
  <c r="AZ66" i="10"/>
  <c r="BA66" i="10"/>
  <c r="BB66" i="10"/>
  <c r="BC66" i="10"/>
  <c r="D67" i="10"/>
  <c r="D302" i="10" s="1"/>
  <c r="E67" i="10"/>
  <c r="E302" i="10" s="1"/>
  <c r="F67" i="10"/>
  <c r="G67" i="10"/>
  <c r="G302" i="10"/>
  <c r="H67" i="10"/>
  <c r="I67" i="10"/>
  <c r="J67" i="10"/>
  <c r="K67" i="10"/>
  <c r="L67" i="10"/>
  <c r="M67" i="10"/>
  <c r="N67" i="10"/>
  <c r="O67" i="10"/>
  <c r="P67" i="10"/>
  <c r="Q67" i="10"/>
  <c r="R67" i="10"/>
  <c r="S67" i="10"/>
  <c r="T67" i="10"/>
  <c r="U67" i="10"/>
  <c r="V67" i="10"/>
  <c r="W67" i="10"/>
  <c r="X67" i="10"/>
  <c r="Z67" i="10"/>
  <c r="AA67" i="10"/>
  <c r="AB67" i="10"/>
  <c r="AC67" i="10"/>
  <c r="AD67" i="10"/>
  <c r="AD302" i="10" s="1"/>
  <c r="AE67" i="10"/>
  <c r="AF67" i="10"/>
  <c r="AG67" i="10"/>
  <c r="AH67" i="10"/>
  <c r="AI67" i="10"/>
  <c r="AJ67" i="10"/>
  <c r="AK67" i="10"/>
  <c r="AK302" i="10" s="1"/>
  <c r="AL67" i="10"/>
  <c r="AM67" i="10"/>
  <c r="AN67" i="10"/>
  <c r="AO67" i="10"/>
  <c r="AP67" i="10"/>
  <c r="AQ67" i="10"/>
  <c r="AR67" i="10"/>
  <c r="AT67" i="10"/>
  <c r="AU67" i="10"/>
  <c r="AV67" i="10"/>
  <c r="AW67" i="10"/>
  <c r="AX67" i="10"/>
  <c r="AY67" i="10"/>
  <c r="AZ67" i="10"/>
  <c r="BA67" i="10"/>
  <c r="BB67" i="10"/>
  <c r="BC67" i="10"/>
  <c r="D68" i="10"/>
  <c r="D303" i="10"/>
  <c r="E68" i="10"/>
  <c r="E303" i="10" s="1"/>
  <c r="F68" i="10"/>
  <c r="G68" i="10"/>
  <c r="H68" i="10"/>
  <c r="I68" i="10"/>
  <c r="J68" i="10"/>
  <c r="K68" i="10"/>
  <c r="L68" i="10"/>
  <c r="M68" i="10"/>
  <c r="M303" i="10" s="1"/>
  <c r="N68" i="10"/>
  <c r="O68" i="10"/>
  <c r="P68" i="10"/>
  <c r="Q68" i="10"/>
  <c r="R68" i="10"/>
  <c r="S68" i="10"/>
  <c r="T68" i="10"/>
  <c r="U68" i="10"/>
  <c r="V68" i="10"/>
  <c r="W68" i="10"/>
  <c r="X68" i="10"/>
  <c r="Z68" i="10"/>
  <c r="AA68" i="10"/>
  <c r="AB68" i="10"/>
  <c r="AC68" i="10"/>
  <c r="AD68" i="10"/>
  <c r="AE68" i="10"/>
  <c r="AF68" i="10"/>
  <c r="AG68" i="10"/>
  <c r="AH68" i="10"/>
  <c r="AI68" i="10"/>
  <c r="AJ68" i="10"/>
  <c r="AK68" i="10"/>
  <c r="AL68" i="10"/>
  <c r="AM68" i="10"/>
  <c r="AN68" i="10"/>
  <c r="AO68" i="10"/>
  <c r="AP68" i="10"/>
  <c r="AQ68" i="10"/>
  <c r="AR68" i="10"/>
  <c r="AT68" i="10"/>
  <c r="AU68" i="10"/>
  <c r="AV68" i="10"/>
  <c r="AW68" i="10"/>
  <c r="AX68" i="10"/>
  <c r="AX303" i="10" s="1"/>
  <c r="AY68" i="10"/>
  <c r="AY303" i="10" s="1"/>
  <c r="AZ68" i="10"/>
  <c r="BA68" i="10"/>
  <c r="BB68" i="10"/>
  <c r="BC68" i="10"/>
  <c r="D69" i="10"/>
  <c r="D304" i="10" s="1"/>
  <c r="E69" i="10"/>
  <c r="E304" i="10" s="1"/>
  <c r="F69" i="10"/>
  <c r="G69" i="10"/>
  <c r="H69" i="10"/>
  <c r="I69" i="10"/>
  <c r="J69" i="10"/>
  <c r="K69" i="10"/>
  <c r="L69" i="10"/>
  <c r="M69" i="10"/>
  <c r="N69" i="10"/>
  <c r="O69" i="10"/>
  <c r="P69" i="10"/>
  <c r="Q69" i="10"/>
  <c r="R69" i="10"/>
  <c r="S69" i="10"/>
  <c r="T69" i="10"/>
  <c r="U69" i="10"/>
  <c r="V69" i="10"/>
  <c r="W69" i="10"/>
  <c r="X69" i="10"/>
  <c r="Y69" i="10"/>
  <c r="Z69" i="10"/>
  <c r="AA69" i="10"/>
  <c r="AB69" i="10"/>
  <c r="AC69" i="10"/>
  <c r="AD69" i="10"/>
  <c r="AE69" i="10"/>
  <c r="AF69" i="10"/>
  <c r="AG69" i="10"/>
  <c r="AH69" i="10"/>
  <c r="AI69" i="10"/>
  <c r="AJ69" i="10"/>
  <c r="AK69" i="10"/>
  <c r="AL69" i="10"/>
  <c r="AM69" i="10"/>
  <c r="AN69" i="10"/>
  <c r="AO69" i="10"/>
  <c r="AP69" i="10"/>
  <c r="AQ69" i="10"/>
  <c r="AR69" i="10"/>
  <c r="AT69" i="10"/>
  <c r="AU69" i="10"/>
  <c r="AV69" i="10"/>
  <c r="AW69" i="10"/>
  <c r="AX69" i="10"/>
  <c r="AY69" i="10"/>
  <c r="AZ69" i="10"/>
  <c r="BA69" i="10"/>
  <c r="BB69" i="10"/>
  <c r="BC69" i="10"/>
  <c r="D70" i="10"/>
  <c r="D305" i="10" s="1"/>
  <c r="E70" i="10"/>
  <c r="E305" i="10" s="1"/>
  <c r="F70" i="10"/>
  <c r="G70" i="10"/>
  <c r="H70" i="10"/>
  <c r="I70" i="10"/>
  <c r="J70" i="10"/>
  <c r="K70" i="10"/>
  <c r="K305" i="10" s="1"/>
  <c r="L70" i="10"/>
  <c r="M70" i="10"/>
  <c r="N70" i="10"/>
  <c r="O70" i="10"/>
  <c r="P70" i="10"/>
  <c r="Q70" i="10"/>
  <c r="R70" i="10"/>
  <c r="S70" i="10"/>
  <c r="S305" i="10" s="1"/>
  <c r="T70" i="10"/>
  <c r="U70" i="10"/>
  <c r="V70" i="10"/>
  <c r="W70" i="10"/>
  <c r="X70" i="10"/>
  <c r="Y70" i="10"/>
  <c r="Z70" i="10"/>
  <c r="Z305" i="10"/>
  <c r="AA70" i="10"/>
  <c r="AB70" i="10"/>
  <c r="AC70" i="10"/>
  <c r="AD70" i="10"/>
  <c r="AE70" i="10"/>
  <c r="AF70" i="10"/>
  <c r="AG70" i="10"/>
  <c r="AH70" i="10"/>
  <c r="AI70" i="10"/>
  <c r="AJ70" i="10"/>
  <c r="AK70" i="10"/>
  <c r="AL70" i="10"/>
  <c r="AM70" i="10"/>
  <c r="AM305" i="10" s="1"/>
  <c r="AN70" i="10"/>
  <c r="AO70" i="10"/>
  <c r="AP70" i="10"/>
  <c r="AQ70" i="10"/>
  <c r="AR70" i="10"/>
  <c r="AT70" i="10"/>
  <c r="AU70" i="10"/>
  <c r="AV70" i="10"/>
  <c r="AW70" i="10"/>
  <c r="AX70" i="10"/>
  <c r="AY70" i="10"/>
  <c r="AZ70" i="10"/>
  <c r="BA70" i="10"/>
  <c r="BB70" i="10"/>
  <c r="BC70" i="10"/>
  <c r="D71" i="10"/>
  <c r="D306" i="10" s="1"/>
  <c r="E71" i="10"/>
  <c r="E306" i="10" s="1"/>
  <c r="F71" i="10"/>
  <c r="G71" i="10"/>
  <c r="H71" i="10"/>
  <c r="I71" i="10"/>
  <c r="J71" i="10"/>
  <c r="K71" i="10"/>
  <c r="K306" i="10"/>
  <c r="L71" i="10"/>
  <c r="M71" i="10"/>
  <c r="N71" i="10"/>
  <c r="O71" i="10"/>
  <c r="P71" i="10"/>
  <c r="Q71" i="10"/>
  <c r="R71" i="10"/>
  <c r="S71" i="10"/>
  <c r="S306" i="10" s="1"/>
  <c r="T71" i="10"/>
  <c r="U71" i="10"/>
  <c r="V71" i="10"/>
  <c r="W71" i="10"/>
  <c r="X71" i="10"/>
  <c r="Y71" i="10"/>
  <c r="Z71" i="10"/>
  <c r="AA71" i="10"/>
  <c r="AB71" i="10"/>
  <c r="AC71" i="10"/>
  <c r="AD71" i="10"/>
  <c r="AE71" i="10"/>
  <c r="AF71" i="10"/>
  <c r="AG71" i="10"/>
  <c r="AH71" i="10"/>
  <c r="AI71" i="10"/>
  <c r="AJ71" i="10"/>
  <c r="AK71" i="10"/>
  <c r="AL71" i="10"/>
  <c r="AM71" i="10"/>
  <c r="AN71" i="10"/>
  <c r="AO71" i="10"/>
  <c r="AP71" i="10"/>
  <c r="AQ71" i="10"/>
  <c r="AR71" i="10"/>
  <c r="AT71" i="10"/>
  <c r="AU71" i="10"/>
  <c r="AV71" i="10"/>
  <c r="AW71" i="10"/>
  <c r="AX71" i="10"/>
  <c r="AY71" i="10"/>
  <c r="AZ71" i="10"/>
  <c r="BA71" i="10"/>
  <c r="BB71" i="10"/>
  <c r="BC71" i="10"/>
  <c r="D72" i="10"/>
  <c r="D307" i="10"/>
  <c r="E72" i="10"/>
  <c r="E307" i="10" s="1"/>
  <c r="F72" i="10"/>
  <c r="G72" i="10"/>
  <c r="H72" i="10"/>
  <c r="I72" i="10"/>
  <c r="J72" i="10"/>
  <c r="K72" i="10"/>
  <c r="L72" i="10"/>
  <c r="M72" i="10"/>
  <c r="N72" i="10"/>
  <c r="O72" i="10"/>
  <c r="P72" i="10"/>
  <c r="Q72" i="10"/>
  <c r="R72" i="10"/>
  <c r="S72" i="10"/>
  <c r="T72" i="10"/>
  <c r="U72" i="10"/>
  <c r="V72" i="10"/>
  <c r="W72" i="10"/>
  <c r="X72" i="10"/>
  <c r="Y72" i="10"/>
  <c r="Z72" i="10"/>
  <c r="AA72" i="10"/>
  <c r="AB72" i="10"/>
  <c r="AC72" i="10"/>
  <c r="AD72" i="10"/>
  <c r="AE72" i="10"/>
  <c r="AF72" i="10"/>
  <c r="AG72" i="10"/>
  <c r="AH72" i="10"/>
  <c r="AI72" i="10"/>
  <c r="AJ72" i="10"/>
  <c r="AK72" i="10"/>
  <c r="AL72" i="10"/>
  <c r="AM72" i="10"/>
  <c r="AN72" i="10"/>
  <c r="AO72" i="10"/>
  <c r="AP72" i="10"/>
  <c r="AQ72" i="10"/>
  <c r="AR72" i="10"/>
  <c r="AT72" i="10"/>
  <c r="AU72" i="10"/>
  <c r="AV72" i="10"/>
  <c r="AW72" i="10"/>
  <c r="AX72" i="10"/>
  <c r="AY72" i="10"/>
  <c r="AZ72" i="10"/>
  <c r="BA72" i="10"/>
  <c r="BB72" i="10"/>
  <c r="BC72" i="10"/>
  <c r="D73" i="10"/>
  <c r="D308" i="10" s="1"/>
  <c r="E73" i="10"/>
  <c r="E308" i="10"/>
  <c r="F73" i="10"/>
  <c r="G73" i="10"/>
  <c r="H73" i="10"/>
  <c r="I73" i="10"/>
  <c r="J73" i="10"/>
  <c r="K73" i="10"/>
  <c r="K308" i="10" s="1"/>
  <c r="L73" i="10"/>
  <c r="M73" i="10"/>
  <c r="N73" i="10"/>
  <c r="O73" i="10"/>
  <c r="P73" i="10"/>
  <c r="Q73" i="10"/>
  <c r="Q308" i="10"/>
  <c r="R73" i="10"/>
  <c r="R308" i="10" s="1"/>
  <c r="S73" i="10"/>
  <c r="T73" i="10"/>
  <c r="U73" i="10"/>
  <c r="V73" i="10"/>
  <c r="W73" i="10"/>
  <c r="W308" i="10"/>
  <c r="X73" i="10"/>
  <c r="X308" i="10" s="1"/>
  <c r="Y73" i="10"/>
  <c r="Z73" i="10"/>
  <c r="AA73" i="10"/>
  <c r="AB73" i="10"/>
  <c r="AC73" i="10"/>
  <c r="AD73" i="10"/>
  <c r="AE73" i="10"/>
  <c r="AF73" i="10"/>
  <c r="AF308" i="10" s="1"/>
  <c r="AG73" i="10"/>
  <c r="AH73" i="10"/>
  <c r="AI73" i="10"/>
  <c r="AJ73" i="10"/>
  <c r="AK73" i="10"/>
  <c r="AK308" i="10"/>
  <c r="AL73" i="10"/>
  <c r="AM73" i="10"/>
  <c r="AN73" i="10"/>
  <c r="AO73" i="10"/>
  <c r="AP73" i="10"/>
  <c r="AQ73" i="10"/>
  <c r="AR73" i="10"/>
  <c r="AT73" i="10"/>
  <c r="AT308" i="10" s="1"/>
  <c r="AU73" i="10"/>
  <c r="AV73" i="10"/>
  <c r="AW73" i="10"/>
  <c r="AX73" i="10"/>
  <c r="AY73" i="10"/>
  <c r="AZ73" i="10"/>
  <c r="BA73" i="10"/>
  <c r="BB73" i="10"/>
  <c r="BC73" i="10"/>
  <c r="D74" i="10"/>
  <c r="D309" i="10"/>
  <c r="E74" i="10"/>
  <c r="E309" i="10" s="1"/>
  <c r="F74" i="10"/>
  <c r="G74" i="10"/>
  <c r="H74" i="10"/>
  <c r="I74" i="10"/>
  <c r="J74" i="10"/>
  <c r="K74" i="10"/>
  <c r="L74" i="10"/>
  <c r="M74" i="10"/>
  <c r="N74" i="10"/>
  <c r="O74" i="10"/>
  <c r="P74" i="10"/>
  <c r="Q74" i="10"/>
  <c r="R74" i="10"/>
  <c r="S74" i="10"/>
  <c r="T74" i="10"/>
  <c r="U74" i="10"/>
  <c r="V74" i="10"/>
  <c r="W74" i="10"/>
  <c r="X74" i="10"/>
  <c r="Y74" i="10"/>
  <c r="Z74" i="10"/>
  <c r="AA74" i="10"/>
  <c r="AB74" i="10"/>
  <c r="AC74" i="10"/>
  <c r="AD74" i="10"/>
  <c r="AE74" i="10"/>
  <c r="AF74" i="10"/>
  <c r="AG74" i="10"/>
  <c r="AH74" i="10"/>
  <c r="AH309" i="10"/>
  <c r="AI74" i="10"/>
  <c r="AJ74" i="10"/>
  <c r="AK74" i="10"/>
  <c r="AL74" i="10"/>
  <c r="AM74" i="10"/>
  <c r="AN74" i="10"/>
  <c r="AO74" i="10"/>
  <c r="AO309" i="10" s="1"/>
  <c r="AP74" i="10"/>
  <c r="AP309" i="10" s="1"/>
  <c r="AQ74" i="10"/>
  <c r="AR74" i="10"/>
  <c r="AT74" i="10"/>
  <c r="AU74" i="10"/>
  <c r="AV74" i="10"/>
  <c r="AW74" i="10"/>
  <c r="AW309" i="10" s="1"/>
  <c r="AX74" i="10"/>
  <c r="AY74" i="10"/>
  <c r="AZ74" i="10"/>
  <c r="BA74" i="10"/>
  <c r="BB74" i="10"/>
  <c r="BC74" i="10"/>
  <c r="D75" i="10"/>
  <c r="D310" i="10" s="1"/>
  <c r="E75" i="10"/>
  <c r="E310" i="10" s="1"/>
  <c r="F75" i="10"/>
  <c r="G75" i="10"/>
  <c r="H75" i="10"/>
  <c r="I75" i="10"/>
  <c r="J75" i="10"/>
  <c r="K75" i="10"/>
  <c r="L75" i="10"/>
  <c r="M75" i="10"/>
  <c r="M310" i="10" s="1"/>
  <c r="N75" i="10"/>
  <c r="O75" i="10"/>
  <c r="P75" i="10"/>
  <c r="Q75" i="10"/>
  <c r="R75" i="10"/>
  <c r="S75" i="10"/>
  <c r="T75" i="10"/>
  <c r="U75" i="10"/>
  <c r="U310" i="10" s="1"/>
  <c r="V75" i="10"/>
  <c r="W75" i="10"/>
  <c r="X75" i="10"/>
  <c r="Y75" i="10"/>
  <c r="Z75" i="10"/>
  <c r="AA75" i="10"/>
  <c r="AB75" i="10"/>
  <c r="AC75" i="10"/>
  <c r="AC310" i="10" s="1"/>
  <c r="AD75" i="10"/>
  <c r="AE75" i="10"/>
  <c r="AF75" i="10"/>
  <c r="AG75" i="10"/>
  <c r="AH75" i="10"/>
  <c r="AI75" i="10"/>
  <c r="AJ75" i="10"/>
  <c r="AK75" i="10"/>
  <c r="AK310" i="10" s="1"/>
  <c r="AL75" i="10"/>
  <c r="AM75" i="10"/>
  <c r="AN75" i="10"/>
  <c r="AO75" i="10"/>
  <c r="AP75" i="10"/>
  <c r="AQ75" i="10"/>
  <c r="AR75" i="10"/>
  <c r="AT75" i="10"/>
  <c r="AT310" i="10" s="1"/>
  <c r="AU75" i="10"/>
  <c r="AV75" i="10"/>
  <c r="AW75" i="10"/>
  <c r="AX75" i="10"/>
  <c r="AY75" i="10"/>
  <c r="AZ75" i="10"/>
  <c r="BA75" i="10"/>
  <c r="BB75" i="10"/>
  <c r="BB310" i="10" s="1"/>
  <c r="BC75" i="10"/>
  <c r="D76" i="10"/>
  <c r="D311" i="10" s="1"/>
  <c r="E76" i="10"/>
  <c r="E311" i="10" s="1"/>
  <c r="F76" i="10"/>
  <c r="G76" i="10"/>
  <c r="H76" i="10"/>
  <c r="H311" i="10"/>
  <c r="I76" i="10"/>
  <c r="J76" i="10"/>
  <c r="K76" i="10"/>
  <c r="L76" i="10"/>
  <c r="M76" i="10"/>
  <c r="N76" i="10"/>
  <c r="N311" i="10"/>
  <c r="O76" i="10"/>
  <c r="P76" i="10"/>
  <c r="Q76" i="10"/>
  <c r="R76" i="10"/>
  <c r="S76" i="10"/>
  <c r="T76" i="10"/>
  <c r="U76" i="10"/>
  <c r="V76" i="10"/>
  <c r="W76" i="10"/>
  <c r="X76" i="10"/>
  <c r="Y76" i="10"/>
  <c r="Y311" i="10" s="1"/>
  <c r="Z76" i="10"/>
  <c r="Z311" i="10" s="1"/>
  <c r="AA76" i="10"/>
  <c r="AB76" i="10"/>
  <c r="AC76" i="10"/>
  <c r="AD76" i="10"/>
  <c r="AE76" i="10"/>
  <c r="AE311" i="10" s="1"/>
  <c r="AF76" i="10"/>
  <c r="AF311" i="10"/>
  <c r="AG76" i="10"/>
  <c r="AH76" i="10"/>
  <c r="AI76" i="10"/>
  <c r="AJ76" i="10"/>
  <c r="AK76" i="10"/>
  <c r="AL76" i="10"/>
  <c r="AL311" i="10"/>
  <c r="AM76" i="10"/>
  <c r="AM311" i="10" s="1"/>
  <c r="AN76" i="10"/>
  <c r="AO76" i="10"/>
  <c r="AP76" i="10"/>
  <c r="AQ76" i="10"/>
  <c r="AR76" i="10"/>
  <c r="AR311" i="10"/>
  <c r="AT76" i="10"/>
  <c r="AT311" i="10" s="1"/>
  <c r="AU76" i="10"/>
  <c r="AV76" i="10"/>
  <c r="AW76" i="10"/>
  <c r="AX76" i="10"/>
  <c r="AY76" i="10"/>
  <c r="AZ76" i="10"/>
  <c r="AZ311" i="10" s="1"/>
  <c r="BA76" i="10"/>
  <c r="BB76" i="10"/>
  <c r="BC76" i="10"/>
  <c r="D77" i="10"/>
  <c r="D312" i="10" s="1"/>
  <c r="E77" i="10"/>
  <c r="E312" i="10"/>
  <c r="F77" i="10"/>
  <c r="G77" i="10"/>
  <c r="H77" i="10"/>
  <c r="I77" i="10"/>
  <c r="J77" i="10"/>
  <c r="K77" i="10"/>
  <c r="L77" i="10"/>
  <c r="M77" i="10"/>
  <c r="N77" i="10"/>
  <c r="O77" i="10"/>
  <c r="P77" i="10"/>
  <c r="Q77" i="10"/>
  <c r="R77" i="10"/>
  <c r="S77" i="10"/>
  <c r="T77" i="10"/>
  <c r="U77" i="10"/>
  <c r="V77" i="10"/>
  <c r="W77" i="10"/>
  <c r="X77" i="10"/>
  <c r="Y77" i="10"/>
  <c r="Y312" i="10"/>
  <c r="Z77" i="10"/>
  <c r="AA77" i="10"/>
  <c r="AB77" i="10"/>
  <c r="AC77" i="10"/>
  <c r="AD77" i="10"/>
  <c r="AE77" i="10"/>
  <c r="AE312" i="10" s="1"/>
  <c r="AF77" i="10"/>
  <c r="AF312" i="10" s="1"/>
  <c r="AG77" i="10"/>
  <c r="AG312" i="10" s="1"/>
  <c r="AH77" i="10"/>
  <c r="AI77" i="10"/>
  <c r="AJ77" i="10"/>
  <c r="AK77" i="10"/>
  <c r="AL77" i="10"/>
  <c r="AL312" i="10" s="1"/>
  <c r="AM77" i="10"/>
  <c r="AM312" i="10" s="1"/>
  <c r="AN77" i="10"/>
  <c r="AO77" i="10"/>
  <c r="AP77" i="10"/>
  <c r="AQ77" i="10"/>
  <c r="AR77" i="10"/>
  <c r="AT77" i="10"/>
  <c r="AU77" i="10"/>
  <c r="AV77" i="10"/>
  <c r="AW77" i="10"/>
  <c r="AX77" i="10"/>
  <c r="AY77" i="10"/>
  <c r="AZ77" i="10"/>
  <c r="BA77" i="10"/>
  <c r="BB77" i="10"/>
  <c r="BB312" i="10"/>
  <c r="BC77" i="10"/>
  <c r="D78" i="10"/>
  <c r="D313" i="10" s="1"/>
  <c r="E78" i="10"/>
  <c r="E313" i="10" s="1"/>
  <c r="F78" i="10"/>
  <c r="G78" i="10"/>
  <c r="H78" i="10"/>
  <c r="I78" i="10"/>
  <c r="J78" i="10"/>
  <c r="K78" i="10"/>
  <c r="L78" i="10"/>
  <c r="M78" i="10"/>
  <c r="N78" i="10"/>
  <c r="O78" i="10"/>
  <c r="P78" i="10"/>
  <c r="Q78" i="10"/>
  <c r="R78" i="10"/>
  <c r="S78" i="10"/>
  <c r="S313" i="10" s="1"/>
  <c r="T78" i="10"/>
  <c r="T313" i="10" s="1"/>
  <c r="U78" i="10"/>
  <c r="V78" i="10"/>
  <c r="W78" i="10"/>
  <c r="X78" i="10"/>
  <c r="Y78" i="10"/>
  <c r="Y313" i="10" s="1"/>
  <c r="Z78" i="10"/>
  <c r="Z313" i="10"/>
  <c r="AA78" i="10"/>
  <c r="AB78" i="10"/>
  <c r="AC78" i="10"/>
  <c r="AD78" i="10"/>
  <c r="AE78" i="10"/>
  <c r="AF78" i="10"/>
  <c r="AF313" i="10"/>
  <c r="AG78" i="10"/>
  <c r="AG313" i="10" s="1"/>
  <c r="AH78" i="10"/>
  <c r="AI78" i="10"/>
  <c r="AJ78" i="10"/>
  <c r="AK78" i="10"/>
  <c r="AL78" i="10"/>
  <c r="AL313" i="10"/>
  <c r="AM78" i="10"/>
  <c r="AM313" i="10" s="1"/>
  <c r="AN78" i="10"/>
  <c r="AO78" i="10"/>
  <c r="AP78" i="10"/>
  <c r="AQ78" i="10"/>
  <c r="AR78" i="10"/>
  <c r="AT78" i="10"/>
  <c r="AU78" i="10"/>
  <c r="AV78" i="10"/>
  <c r="AW78" i="10"/>
  <c r="AX78" i="10"/>
  <c r="AY78" i="10"/>
  <c r="AZ78" i="10"/>
  <c r="BA78" i="10"/>
  <c r="BB78" i="10"/>
  <c r="BC78" i="10"/>
  <c r="D79" i="10"/>
  <c r="D314" i="10" s="1"/>
  <c r="E79" i="10"/>
  <c r="E314" i="10"/>
  <c r="F79" i="10"/>
  <c r="G79" i="10"/>
  <c r="H79" i="10"/>
  <c r="I79" i="10"/>
  <c r="J79" i="10"/>
  <c r="K79" i="10"/>
  <c r="L79" i="10"/>
  <c r="M79" i="10"/>
  <c r="N79" i="10"/>
  <c r="O79" i="10"/>
  <c r="P79" i="10"/>
  <c r="Q79" i="10"/>
  <c r="R79" i="10"/>
  <c r="S79" i="10"/>
  <c r="T79" i="10"/>
  <c r="U79" i="10"/>
  <c r="V79" i="10"/>
  <c r="W79" i="10"/>
  <c r="X79" i="10"/>
  <c r="Y79" i="10"/>
  <c r="Z79" i="10"/>
  <c r="AA79" i="10"/>
  <c r="AA314" i="10" s="1"/>
  <c r="AB79" i="10"/>
  <c r="AC79" i="10"/>
  <c r="AD79" i="10"/>
  <c r="AE79" i="10"/>
  <c r="AF79" i="10"/>
  <c r="AG79" i="10"/>
  <c r="AH79" i="10"/>
  <c r="AI79" i="10"/>
  <c r="AJ79" i="10"/>
  <c r="AK79" i="10"/>
  <c r="AL79" i="10"/>
  <c r="AM79" i="10"/>
  <c r="AN79" i="10"/>
  <c r="AO79" i="10"/>
  <c r="AP79" i="10"/>
  <c r="AQ79" i="10"/>
  <c r="AQ314" i="10" s="1"/>
  <c r="AR79" i="10"/>
  <c r="AT79" i="10"/>
  <c r="AU79" i="10"/>
  <c r="AV79" i="10"/>
  <c r="AW79" i="10"/>
  <c r="AX79" i="10"/>
  <c r="AY79" i="10"/>
  <c r="AZ79" i="10"/>
  <c r="BA79" i="10"/>
  <c r="BB79" i="10"/>
  <c r="BC79" i="10"/>
  <c r="D80" i="10"/>
  <c r="D315" i="10"/>
  <c r="E80" i="10"/>
  <c r="E315" i="10" s="1"/>
  <c r="F80" i="10"/>
  <c r="F315" i="10" s="1"/>
  <c r="G80" i="10"/>
  <c r="G315" i="10" s="1"/>
  <c r="H80" i="10"/>
  <c r="I80" i="10"/>
  <c r="J80" i="10"/>
  <c r="K80" i="10"/>
  <c r="L80" i="10"/>
  <c r="M80" i="10"/>
  <c r="M315" i="10" s="1"/>
  <c r="N80" i="10"/>
  <c r="O80" i="10"/>
  <c r="P80" i="10"/>
  <c r="Q80" i="10"/>
  <c r="R80" i="10"/>
  <c r="S80" i="10"/>
  <c r="T80" i="10"/>
  <c r="U80" i="10"/>
  <c r="V80" i="10"/>
  <c r="W80" i="10"/>
  <c r="X80" i="10"/>
  <c r="Y80" i="10"/>
  <c r="Z80" i="10"/>
  <c r="AA80" i="10"/>
  <c r="AB80" i="10"/>
  <c r="AC80" i="10"/>
  <c r="AD80" i="10"/>
  <c r="AE80" i="10"/>
  <c r="AF80" i="10"/>
  <c r="AG80" i="10"/>
  <c r="AH80" i="10"/>
  <c r="AI80" i="10"/>
  <c r="AJ80" i="10"/>
  <c r="AK80" i="10"/>
  <c r="AL80" i="10"/>
  <c r="AM80" i="10"/>
  <c r="AM315" i="10" s="1"/>
  <c r="AN80" i="10"/>
  <c r="AO80" i="10"/>
  <c r="AP80" i="10"/>
  <c r="AQ80" i="10"/>
  <c r="AR80" i="10"/>
  <c r="AT80" i="10"/>
  <c r="AU80" i="10"/>
  <c r="AV80" i="10"/>
  <c r="AW80" i="10"/>
  <c r="AX80" i="10"/>
  <c r="AY80" i="10"/>
  <c r="AZ80" i="10"/>
  <c r="BA80" i="10"/>
  <c r="BB80" i="10"/>
  <c r="BC80" i="10"/>
  <c r="D81" i="10"/>
  <c r="D316" i="10" s="1"/>
  <c r="E81" i="10"/>
  <c r="E316" i="10" s="1"/>
  <c r="F81" i="10"/>
  <c r="G81" i="10"/>
  <c r="H81" i="10"/>
  <c r="I81" i="10"/>
  <c r="J81" i="10"/>
  <c r="K81" i="10"/>
  <c r="L81" i="10"/>
  <c r="M81" i="10"/>
  <c r="N81" i="10"/>
  <c r="O81" i="10"/>
  <c r="P81" i="10"/>
  <c r="Q81" i="10"/>
  <c r="R81" i="10"/>
  <c r="S81" i="10"/>
  <c r="T81" i="10"/>
  <c r="U81" i="10"/>
  <c r="V81" i="10"/>
  <c r="W81" i="10"/>
  <c r="X81" i="10"/>
  <c r="Y81" i="10"/>
  <c r="Z81" i="10"/>
  <c r="AA81" i="10"/>
  <c r="AB81" i="10"/>
  <c r="AC81" i="10"/>
  <c r="AD81" i="10"/>
  <c r="AE81" i="10"/>
  <c r="AF81" i="10"/>
  <c r="AG81" i="10"/>
  <c r="AH81" i="10"/>
  <c r="AI81" i="10"/>
  <c r="AJ81" i="10"/>
  <c r="AK81" i="10"/>
  <c r="AL81" i="10"/>
  <c r="AM81" i="10"/>
  <c r="AN81" i="10"/>
  <c r="AO81" i="10"/>
  <c r="AP81" i="10"/>
  <c r="AQ81" i="10"/>
  <c r="AR81" i="10"/>
  <c r="AT81" i="10"/>
  <c r="AU81" i="10"/>
  <c r="AV81" i="10"/>
  <c r="AW81" i="10"/>
  <c r="AX81" i="10"/>
  <c r="AY81" i="10"/>
  <c r="AZ81" i="10"/>
  <c r="BA81" i="10"/>
  <c r="BB81" i="10"/>
  <c r="BC81" i="10"/>
  <c r="D82" i="10"/>
  <c r="D317" i="10"/>
  <c r="E82" i="10"/>
  <c r="E317" i="10" s="1"/>
  <c r="F82" i="10"/>
  <c r="G82" i="10"/>
  <c r="H82" i="10"/>
  <c r="I82" i="10"/>
  <c r="J82" i="10"/>
  <c r="K82" i="10"/>
  <c r="L82" i="10"/>
  <c r="M82" i="10"/>
  <c r="N82" i="10"/>
  <c r="O82" i="10"/>
  <c r="P82" i="10"/>
  <c r="P317" i="10" s="1"/>
  <c r="Q82" i="10"/>
  <c r="R82" i="10"/>
  <c r="S82" i="10"/>
  <c r="T82" i="10"/>
  <c r="U82" i="10"/>
  <c r="V82" i="10"/>
  <c r="W82" i="10"/>
  <c r="X82" i="10"/>
  <c r="X317" i="10" s="1"/>
  <c r="Y82" i="10"/>
  <c r="Z82" i="10"/>
  <c r="AA82" i="10"/>
  <c r="AB82" i="10"/>
  <c r="AC82" i="10"/>
  <c r="AD82" i="10"/>
  <c r="AE82" i="10"/>
  <c r="AF82" i="10"/>
  <c r="AF317" i="10" s="1"/>
  <c r="AG82" i="10"/>
  <c r="AH82" i="10"/>
  <c r="AI82" i="10"/>
  <c r="AJ82" i="10"/>
  <c r="AK82" i="10"/>
  <c r="AL82" i="10"/>
  <c r="AM82" i="10"/>
  <c r="AM317" i="10" s="1"/>
  <c r="AN82" i="10"/>
  <c r="AN317" i="10" s="1"/>
  <c r="AO82" i="10"/>
  <c r="AP82" i="10"/>
  <c r="AQ82" i="10"/>
  <c r="AR82" i="10"/>
  <c r="AR317" i="10"/>
  <c r="AT82" i="10"/>
  <c r="AU82" i="10"/>
  <c r="AV82" i="10"/>
  <c r="AW82" i="10"/>
  <c r="AX82" i="10"/>
  <c r="AY82" i="10"/>
  <c r="AZ82" i="10"/>
  <c r="BA82" i="10"/>
  <c r="BB82" i="10"/>
  <c r="BB317" i="10" s="1"/>
  <c r="BC82" i="10"/>
  <c r="D83" i="10"/>
  <c r="D318" i="10" s="1"/>
  <c r="E83" i="10"/>
  <c r="E318" i="10" s="1"/>
  <c r="F83" i="10"/>
  <c r="G83" i="10"/>
  <c r="H83" i="10"/>
  <c r="I83" i="10"/>
  <c r="J83" i="10"/>
  <c r="K83" i="10"/>
  <c r="L83" i="10"/>
  <c r="M83" i="10"/>
  <c r="N83" i="10"/>
  <c r="O83" i="10"/>
  <c r="P83" i="10"/>
  <c r="Q83" i="10"/>
  <c r="R83" i="10"/>
  <c r="S83" i="10"/>
  <c r="T83" i="10"/>
  <c r="U83" i="10"/>
  <c r="V83" i="10"/>
  <c r="W83" i="10"/>
  <c r="X83" i="10"/>
  <c r="Y83" i="10"/>
  <c r="Z83" i="10"/>
  <c r="AA83" i="10"/>
  <c r="AB83" i="10"/>
  <c r="AC83" i="10"/>
  <c r="AD83" i="10"/>
  <c r="AE83" i="10"/>
  <c r="AF83" i="10"/>
  <c r="AG83" i="10"/>
  <c r="AH83" i="10"/>
  <c r="AI83" i="10"/>
  <c r="AJ83" i="10"/>
  <c r="AK83" i="10"/>
  <c r="AL83" i="10"/>
  <c r="AM83" i="10"/>
  <c r="AN83" i="10"/>
  <c r="AO83" i="10"/>
  <c r="AP83" i="10"/>
  <c r="AQ83" i="10"/>
  <c r="AR83" i="10"/>
  <c r="AT83" i="10"/>
  <c r="AU83" i="10"/>
  <c r="AV83" i="10"/>
  <c r="AW83" i="10"/>
  <c r="AX83" i="10"/>
  <c r="AY83" i="10"/>
  <c r="AZ83" i="10"/>
  <c r="BA83" i="10"/>
  <c r="BB83" i="10"/>
  <c r="BC83" i="10"/>
  <c r="D84" i="10"/>
  <c r="D319" i="10"/>
  <c r="E84" i="10"/>
  <c r="E319" i="10" s="1"/>
  <c r="H319" i="10" s="1"/>
  <c r="F84" i="10"/>
  <c r="F319" i="10"/>
  <c r="G84" i="10"/>
  <c r="H84" i="10"/>
  <c r="I84" i="10"/>
  <c r="J84" i="10"/>
  <c r="K84" i="10"/>
  <c r="L84" i="10"/>
  <c r="L319" i="10" s="1"/>
  <c r="M84" i="10"/>
  <c r="N84" i="10"/>
  <c r="O84" i="10"/>
  <c r="P84" i="10"/>
  <c r="Q84" i="10"/>
  <c r="R84" i="10"/>
  <c r="S84" i="10"/>
  <c r="T84" i="10"/>
  <c r="U84" i="10"/>
  <c r="V84" i="10"/>
  <c r="W84" i="10"/>
  <c r="X84" i="10"/>
  <c r="Y84" i="10"/>
  <c r="Z84" i="10"/>
  <c r="AA84" i="10"/>
  <c r="AB84" i="10"/>
  <c r="AC84" i="10"/>
  <c r="AD84" i="10"/>
  <c r="AD319" i="10"/>
  <c r="AE84" i="10"/>
  <c r="AF84" i="10"/>
  <c r="AG84" i="10"/>
  <c r="AH84" i="10"/>
  <c r="AI84" i="10"/>
  <c r="AJ84" i="10"/>
  <c r="AJ319" i="10"/>
  <c r="AK84" i="10"/>
  <c r="AK319" i="10" s="1"/>
  <c r="AL84" i="10"/>
  <c r="AM84" i="10"/>
  <c r="AN84" i="10"/>
  <c r="AO84" i="10"/>
  <c r="AP84" i="10"/>
  <c r="AP319" i="10" s="1"/>
  <c r="AQ84" i="10"/>
  <c r="AQ319" i="10" s="1"/>
  <c r="AR84" i="10"/>
  <c r="AR319" i="10" s="1"/>
  <c r="AT84" i="10"/>
  <c r="AU84" i="10"/>
  <c r="AV84" i="10"/>
  <c r="AW84" i="10"/>
  <c r="AW319" i="10"/>
  <c r="AX84" i="10"/>
  <c r="AX319" i="10" s="1"/>
  <c r="AY84" i="10"/>
  <c r="AY319" i="10" s="1"/>
  <c r="AZ84" i="10"/>
  <c r="BA84" i="10"/>
  <c r="BB84" i="10"/>
  <c r="BC84" i="10"/>
  <c r="D85" i="10"/>
  <c r="D320" i="10" s="1"/>
  <c r="E85" i="10"/>
  <c r="E320" i="10"/>
  <c r="F85" i="10"/>
  <c r="G85" i="10"/>
  <c r="H85" i="10"/>
  <c r="I85" i="10"/>
  <c r="J85" i="10"/>
  <c r="K85" i="10"/>
  <c r="K320" i="10"/>
  <c r="L85" i="10"/>
  <c r="M85" i="10"/>
  <c r="N85" i="10"/>
  <c r="O85" i="10"/>
  <c r="P85" i="10"/>
  <c r="Q85" i="10"/>
  <c r="Q320" i="10"/>
  <c r="R85" i="10"/>
  <c r="S85" i="10"/>
  <c r="T85" i="10"/>
  <c r="U85" i="10"/>
  <c r="V85" i="10"/>
  <c r="W85" i="10"/>
  <c r="X85" i="10"/>
  <c r="Y85" i="10"/>
  <c r="Z85" i="10"/>
  <c r="AA85" i="10"/>
  <c r="AB85" i="10"/>
  <c r="AB320" i="10" s="1"/>
  <c r="AC85" i="10"/>
  <c r="AD85" i="10"/>
  <c r="AE85" i="10"/>
  <c r="AF85" i="10"/>
  <c r="AG85" i="10"/>
  <c r="AH85" i="10"/>
  <c r="AH320" i="10" s="1"/>
  <c r="AI85" i="10"/>
  <c r="AJ85" i="10"/>
  <c r="AK85" i="10"/>
  <c r="AL85" i="10"/>
  <c r="AM85" i="10"/>
  <c r="AN85" i="10"/>
  <c r="AO85" i="10"/>
  <c r="AO320" i="10" s="1"/>
  <c r="AP85" i="10"/>
  <c r="AQ85" i="10"/>
  <c r="AR85" i="10"/>
  <c r="AT85" i="10"/>
  <c r="AU85" i="10"/>
  <c r="AU320" i="10" s="1"/>
  <c r="AV85" i="10"/>
  <c r="AW85" i="10"/>
  <c r="AX85" i="10"/>
  <c r="AY85" i="10"/>
  <c r="AZ85" i="10"/>
  <c r="BA85" i="10"/>
  <c r="BB85" i="10"/>
  <c r="BB320" i="10"/>
  <c r="BC85" i="10"/>
  <c r="D86" i="10"/>
  <c r="D321" i="10" s="1"/>
  <c r="E86" i="10"/>
  <c r="E321" i="10" s="1"/>
  <c r="F86" i="10"/>
  <c r="G86" i="10"/>
  <c r="H86" i="10"/>
  <c r="I86" i="10"/>
  <c r="J86" i="10"/>
  <c r="K86" i="10"/>
  <c r="L86" i="10"/>
  <c r="M86" i="10"/>
  <c r="N86" i="10"/>
  <c r="O86" i="10"/>
  <c r="P86" i="10"/>
  <c r="Q86" i="10"/>
  <c r="R86" i="10"/>
  <c r="S86" i="10"/>
  <c r="T86" i="10"/>
  <c r="U86" i="10"/>
  <c r="U321" i="10" s="1"/>
  <c r="V86" i="10"/>
  <c r="W86" i="10"/>
  <c r="X86" i="10"/>
  <c r="Y86" i="10"/>
  <c r="Z86" i="10"/>
  <c r="AA86" i="10"/>
  <c r="AB86" i="10"/>
  <c r="AC86" i="10"/>
  <c r="AD86" i="10"/>
  <c r="AE86" i="10"/>
  <c r="AF86" i="10"/>
  <c r="AG86" i="10"/>
  <c r="AH86" i="10"/>
  <c r="AI86" i="10"/>
  <c r="AJ86" i="10"/>
  <c r="AK86" i="10"/>
  <c r="AL86" i="10"/>
  <c r="AM86" i="10"/>
  <c r="AN86" i="10"/>
  <c r="AO86" i="10"/>
  <c r="AP86" i="10"/>
  <c r="AQ86" i="10"/>
  <c r="AR86" i="10"/>
  <c r="AT86" i="10"/>
  <c r="AU86" i="10"/>
  <c r="AV86" i="10"/>
  <c r="AW86" i="10"/>
  <c r="AW321" i="10"/>
  <c r="AX86" i="10"/>
  <c r="AY86" i="10"/>
  <c r="AZ86" i="10"/>
  <c r="BA86" i="10"/>
  <c r="BB86" i="10"/>
  <c r="BC86" i="10"/>
  <c r="D87" i="10"/>
  <c r="D322" i="10" s="1"/>
  <c r="E87" i="10"/>
  <c r="E322" i="10"/>
  <c r="F87" i="10"/>
  <c r="G87" i="10"/>
  <c r="H87" i="10"/>
  <c r="I87" i="10"/>
  <c r="J87" i="10"/>
  <c r="K87" i="10"/>
  <c r="K322" i="10" s="1"/>
  <c r="L87" i="10"/>
  <c r="M87" i="10"/>
  <c r="N87" i="10"/>
  <c r="O87" i="10"/>
  <c r="P87" i="10"/>
  <c r="Q87" i="10"/>
  <c r="R87" i="10"/>
  <c r="S87" i="10"/>
  <c r="T87" i="10"/>
  <c r="U87" i="10"/>
  <c r="V87" i="10"/>
  <c r="W87" i="10"/>
  <c r="X87" i="10"/>
  <c r="Y87" i="10"/>
  <c r="Y322" i="10"/>
  <c r="Z87" i="10"/>
  <c r="AA87" i="10"/>
  <c r="AB87" i="10"/>
  <c r="AC87" i="10"/>
  <c r="AD87" i="10"/>
  <c r="AE87" i="10"/>
  <c r="AF87" i="10"/>
  <c r="AG87" i="10"/>
  <c r="AG322" i="10"/>
  <c r="AH87" i="10"/>
  <c r="AI87" i="10"/>
  <c r="AJ87" i="10"/>
  <c r="AK87" i="10"/>
  <c r="AK322" i="10"/>
  <c r="AL87" i="10"/>
  <c r="AL322" i="10" s="1"/>
  <c r="AM87" i="10"/>
  <c r="AM322" i="10"/>
  <c r="AN87" i="10"/>
  <c r="AO87" i="10"/>
  <c r="AP87" i="10"/>
  <c r="AQ87" i="10"/>
  <c r="AR87" i="10"/>
  <c r="AR322" i="10"/>
  <c r="AT87" i="10"/>
  <c r="AT322" i="10" s="1"/>
  <c r="AU87" i="10"/>
  <c r="AV87" i="10"/>
  <c r="AW87" i="10"/>
  <c r="AX87" i="10"/>
  <c r="AX322" i="10" s="1"/>
  <c r="AY87" i="10"/>
  <c r="AZ87" i="10"/>
  <c r="AZ322" i="10"/>
  <c r="BA87" i="10"/>
  <c r="BA322" i="10" s="1"/>
  <c r="BB87" i="10"/>
  <c r="BC87" i="10"/>
  <c r="D88" i="10"/>
  <c r="D323" i="10"/>
  <c r="E88" i="10"/>
  <c r="E323" i="10"/>
  <c r="F323" i="10" s="1"/>
  <c r="F88" i="10"/>
  <c r="G88" i="10"/>
  <c r="H88" i="10"/>
  <c r="I88" i="10"/>
  <c r="J88" i="10"/>
  <c r="K88" i="10"/>
  <c r="L88" i="10"/>
  <c r="L323" i="10" s="1"/>
  <c r="M88" i="10"/>
  <c r="N88" i="10"/>
  <c r="O88" i="10"/>
  <c r="P88" i="10"/>
  <c r="Q88" i="10"/>
  <c r="Q323" i="10" s="1"/>
  <c r="R88" i="10"/>
  <c r="S88" i="10"/>
  <c r="S323" i="10" s="1"/>
  <c r="T88" i="10"/>
  <c r="U88" i="10"/>
  <c r="V88" i="10"/>
  <c r="W88" i="10"/>
  <c r="X88" i="10"/>
  <c r="Y88" i="10"/>
  <c r="Y323" i="10"/>
  <c r="Z88" i="10"/>
  <c r="Z323" i="10" s="1"/>
  <c r="AA88" i="10"/>
  <c r="AB88" i="10"/>
  <c r="AC88" i="10"/>
  <c r="AD88" i="10"/>
  <c r="AD323" i="10" s="1"/>
  <c r="AE88" i="10"/>
  <c r="AF88" i="10"/>
  <c r="AG88" i="10"/>
  <c r="AG323" i="10" s="1"/>
  <c r="AH88" i="10"/>
  <c r="AI88" i="10"/>
  <c r="AJ88" i="10"/>
  <c r="AK88" i="10"/>
  <c r="AK323" i="10"/>
  <c r="AL88" i="10"/>
  <c r="AM88" i="10"/>
  <c r="AM323" i="10" s="1"/>
  <c r="AN88" i="10"/>
  <c r="AN323" i="10" s="1"/>
  <c r="AO88" i="10"/>
  <c r="AP88" i="10"/>
  <c r="AQ88" i="10"/>
  <c r="AR88" i="10"/>
  <c r="AR323" i="10" s="1"/>
  <c r="AT88" i="10"/>
  <c r="AU88" i="10"/>
  <c r="AU323" i="10"/>
  <c r="AV88" i="10"/>
  <c r="AW88" i="10"/>
  <c r="AX88" i="10"/>
  <c r="AY88" i="10"/>
  <c r="AZ88" i="10"/>
  <c r="AZ323" i="10" s="1"/>
  <c r="BA88" i="10"/>
  <c r="BB88" i="10"/>
  <c r="BB323" i="10" s="1"/>
  <c r="BC88" i="10"/>
  <c r="D89" i="10"/>
  <c r="D324" i="10" s="1"/>
  <c r="E89" i="10"/>
  <c r="E324" i="10" s="1"/>
  <c r="F89" i="10"/>
  <c r="G89" i="10"/>
  <c r="G324" i="10" s="1"/>
  <c r="H89" i="10"/>
  <c r="I89" i="10"/>
  <c r="J89" i="10"/>
  <c r="K89" i="10"/>
  <c r="L89" i="10"/>
  <c r="M89" i="10"/>
  <c r="N89" i="10"/>
  <c r="O89" i="10"/>
  <c r="P89" i="10"/>
  <c r="Q89" i="10"/>
  <c r="R89" i="10"/>
  <c r="S89" i="10"/>
  <c r="T89" i="10"/>
  <c r="U89" i="10"/>
  <c r="V89" i="10"/>
  <c r="W89" i="10"/>
  <c r="W324" i="10" s="1"/>
  <c r="X89" i="10"/>
  <c r="Y89" i="10"/>
  <c r="Y324" i="10" s="1"/>
  <c r="Z89" i="10"/>
  <c r="AA89" i="10"/>
  <c r="AB89" i="10"/>
  <c r="AC89" i="10"/>
  <c r="AD89" i="10"/>
  <c r="AE89" i="10"/>
  <c r="AF89" i="10"/>
  <c r="AG89" i="10"/>
  <c r="AH89" i="10"/>
  <c r="AH324" i="10" s="1"/>
  <c r="AI89" i="10"/>
  <c r="AJ89" i="10"/>
  <c r="AK89" i="10"/>
  <c r="AL89" i="10"/>
  <c r="AM89" i="10"/>
  <c r="AM324" i="10" s="1"/>
  <c r="AN89" i="10"/>
  <c r="AO89" i="10"/>
  <c r="AP89" i="10"/>
  <c r="AQ89" i="10"/>
  <c r="AR89" i="10"/>
  <c r="AT89" i="10"/>
  <c r="AU89" i="10"/>
  <c r="AV89" i="10"/>
  <c r="AW89" i="10"/>
  <c r="AX89" i="10"/>
  <c r="AY89" i="10"/>
  <c r="AZ89" i="10"/>
  <c r="BA89" i="10"/>
  <c r="BB89" i="10"/>
  <c r="BC89" i="10"/>
  <c r="D90" i="10"/>
  <c r="D325" i="10" s="1"/>
  <c r="E90" i="10"/>
  <c r="E325" i="10" s="1"/>
  <c r="G325" i="10" s="1"/>
  <c r="F90" i="10"/>
  <c r="F325" i="10" s="1"/>
  <c r="G90" i="10"/>
  <c r="H90" i="10"/>
  <c r="I90" i="10"/>
  <c r="J90" i="10"/>
  <c r="J325" i="10"/>
  <c r="K90" i="10"/>
  <c r="K325" i="10" s="1"/>
  <c r="L90" i="10"/>
  <c r="M90" i="10"/>
  <c r="M325" i="10" s="1"/>
  <c r="N90" i="10"/>
  <c r="O90" i="10"/>
  <c r="P90" i="10"/>
  <c r="Q90" i="10"/>
  <c r="R90" i="10"/>
  <c r="R325" i="10" s="1"/>
  <c r="S90" i="10"/>
  <c r="S325" i="10"/>
  <c r="T90" i="10"/>
  <c r="T325" i="10" s="1"/>
  <c r="U90" i="10"/>
  <c r="V90" i="10"/>
  <c r="W90" i="10"/>
  <c r="W325" i="10"/>
  <c r="X90" i="10"/>
  <c r="X325" i="10" s="1"/>
  <c r="Y90" i="10"/>
  <c r="Z90" i="10"/>
  <c r="AA90" i="10"/>
  <c r="AB90" i="10"/>
  <c r="AC90" i="10"/>
  <c r="AD90" i="10"/>
  <c r="AE90" i="10"/>
  <c r="AE325" i="10"/>
  <c r="AF90" i="10"/>
  <c r="AG90" i="10"/>
  <c r="AH90" i="10"/>
  <c r="AI90" i="10"/>
  <c r="AJ90" i="10"/>
  <c r="AJ325" i="10" s="1"/>
  <c r="AK90" i="10"/>
  <c r="AK325" i="10" s="1"/>
  <c r="AL90" i="10"/>
  <c r="AL325" i="10" s="1"/>
  <c r="AM90" i="10"/>
  <c r="AN90" i="10"/>
  <c r="AO90" i="10"/>
  <c r="AP90" i="10"/>
  <c r="AP325" i="10"/>
  <c r="AQ90" i="10"/>
  <c r="AQ325" i="10" s="1"/>
  <c r="AR90" i="10"/>
  <c r="AT90" i="10"/>
  <c r="AT325" i="10" s="1"/>
  <c r="AU90" i="10"/>
  <c r="AV90" i="10"/>
  <c r="AW90" i="10"/>
  <c r="AX90" i="10"/>
  <c r="AY90" i="10"/>
  <c r="AY325" i="10" s="1"/>
  <c r="AZ90" i="10"/>
  <c r="AZ325" i="10"/>
  <c r="BA90" i="10"/>
  <c r="BB90" i="10"/>
  <c r="BC90" i="10"/>
  <c r="BC325" i="10"/>
  <c r="D91" i="10"/>
  <c r="D326" i="10"/>
  <c r="E91" i="10"/>
  <c r="E326" i="10" s="1"/>
  <c r="F91" i="10"/>
  <c r="G91" i="10"/>
  <c r="H91" i="10"/>
  <c r="I91" i="10"/>
  <c r="J91" i="10"/>
  <c r="K91" i="10"/>
  <c r="L91" i="10"/>
  <c r="M91" i="10"/>
  <c r="N91" i="10"/>
  <c r="O91" i="10"/>
  <c r="P91" i="10"/>
  <c r="Q91" i="10"/>
  <c r="R91" i="10"/>
  <c r="S91" i="10"/>
  <c r="S326" i="10" s="1"/>
  <c r="T91" i="10"/>
  <c r="U91" i="10"/>
  <c r="V91" i="10"/>
  <c r="W91" i="10"/>
  <c r="X91" i="10"/>
  <c r="Y91" i="10"/>
  <c r="Z91" i="10"/>
  <c r="AA91" i="10"/>
  <c r="AB91" i="10"/>
  <c r="AB326" i="10" s="1"/>
  <c r="AC91" i="10"/>
  <c r="AD91" i="10"/>
  <c r="AE91" i="10"/>
  <c r="AF91" i="10"/>
  <c r="AG91" i="10"/>
  <c r="AH91" i="10"/>
  <c r="AI91" i="10"/>
  <c r="AJ91" i="10"/>
  <c r="AK91" i="10"/>
  <c r="AK326" i="10" s="1"/>
  <c r="AL91" i="10"/>
  <c r="AM91" i="10"/>
  <c r="AN91" i="10"/>
  <c r="AO91" i="10"/>
  <c r="AP91" i="10"/>
  <c r="AQ91" i="10"/>
  <c r="AR91" i="10"/>
  <c r="AT91" i="10"/>
  <c r="AU91" i="10"/>
  <c r="AV91" i="10"/>
  <c r="AW91" i="10"/>
  <c r="AX91" i="10"/>
  <c r="AY91" i="10"/>
  <c r="AZ91" i="10"/>
  <c r="AZ326" i="10" s="1"/>
  <c r="BA91" i="10"/>
  <c r="BB91" i="10"/>
  <c r="BC91" i="10"/>
  <c r="D92" i="10"/>
  <c r="D327" i="10"/>
  <c r="E92" i="10"/>
  <c r="E327" i="10" s="1"/>
  <c r="F92" i="10"/>
  <c r="G92" i="10"/>
  <c r="H92" i="10"/>
  <c r="I92" i="10"/>
  <c r="J92" i="10"/>
  <c r="K92" i="10"/>
  <c r="L92" i="10"/>
  <c r="M92" i="10"/>
  <c r="N92" i="10"/>
  <c r="N327" i="10" s="1"/>
  <c r="O92" i="10"/>
  <c r="P92" i="10"/>
  <c r="Q92" i="10"/>
  <c r="R92" i="10"/>
  <c r="S92" i="10"/>
  <c r="T92" i="10"/>
  <c r="U92" i="10"/>
  <c r="V92" i="10"/>
  <c r="W92" i="10"/>
  <c r="X92" i="10"/>
  <c r="Y92" i="10"/>
  <c r="Z92" i="10"/>
  <c r="AA92" i="10"/>
  <c r="AB92" i="10"/>
  <c r="AC92" i="10"/>
  <c r="AD92" i="10"/>
  <c r="AD327" i="10" s="1"/>
  <c r="AE92" i="10"/>
  <c r="AF92" i="10"/>
  <c r="AF327" i="10" s="1"/>
  <c r="AG92" i="10"/>
  <c r="AH92" i="10"/>
  <c r="AI92" i="10"/>
  <c r="AJ92" i="10"/>
  <c r="AK92" i="10"/>
  <c r="AL92" i="10"/>
  <c r="AM92" i="10"/>
  <c r="AN92" i="10"/>
  <c r="AO92" i="10"/>
  <c r="AP92" i="10"/>
  <c r="AQ92" i="10"/>
  <c r="AR92" i="10"/>
  <c r="AT92" i="10"/>
  <c r="AU92" i="10"/>
  <c r="AU327" i="10" s="1"/>
  <c r="AV92" i="10"/>
  <c r="AW92" i="10"/>
  <c r="AX92" i="10"/>
  <c r="AY92" i="10"/>
  <c r="AZ92" i="10"/>
  <c r="BA92" i="10"/>
  <c r="BB92" i="10"/>
  <c r="BC92" i="10"/>
  <c r="D93" i="10"/>
  <c r="D328" i="10" s="1"/>
  <c r="E93" i="10"/>
  <c r="E328" i="10"/>
  <c r="F93" i="10"/>
  <c r="G93" i="10"/>
  <c r="H93" i="10"/>
  <c r="H328" i="10" s="1"/>
  <c r="I93" i="10"/>
  <c r="I328" i="10" s="1"/>
  <c r="J93" i="10"/>
  <c r="J328" i="10"/>
  <c r="K93" i="10"/>
  <c r="K328" i="10" s="1"/>
  <c r="L93" i="10"/>
  <c r="M93" i="10"/>
  <c r="N93" i="10"/>
  <c r="N328" i="10"/>
  <c r="O93" i="10"/>
  <c r="O328" i="10"/>
  <c r="P93" i="10"/>
  <c r="Q93" i="10"/>
  <c r="R93" i="10"/>
  <c r="S93" i="10"/>
  <c r="S328" i="10"/>
  <c r="T93" i="10"/>
  <c r="T328" i="10" s="1"/>
  <c r="U93" i="10"/>
  <c r="U328" i="10"/>
  <c r="V93" i="10"/>
  <c r="V328" i="10" s="1"/>
  <c r="W93" i="10"/>
  <c r="X93" i="10"/>
  <c r="Y93" i="10"/>
  <c r="Y328" i="10" s="1"/>
  <c r="Z93" i="10"/>
  <c r="Z328" i="10"/>
  <c r="AA93" i="10"/>
  <c r="AA328" i="10" s="1"/>
  <c r="AB93" i="10"/>
  <c r="AB328" i="10" s="1"/>
  <c r="AC93" i="10"/>
  <c r="AD93" i="10"/>
  <c r="AD328" i="10"/>
  <c r="AE93" i="10"/>
  <c r="AE328" i="10" s="1"/>
  <c r="AF93" i="10"/>
  <c r="AG93" i="10"/>
  <c r="AG328" i="10"/>
  <c r="AH93" i="10"/>
  <c r="AI93" i="10"/>
  <c r="AJ93" i="10"/>
  <c r="AJ328" i="10" s="1"/>
  <c r="AK93" i="10"/>
  <c r="AK328" i="10"/>
  <c r="AL93" i="10"/>
  <c r="AL328" i="10"/>
  <c r="AM93" i="10"/>
  <c r="AN93" i="10"/>
  <c r="AO93" i="10"/>
  <c r="AO328" i="10" s="1"/>
  <c r="AP93" i="10"/>
  <c r="AP328" i="10"/>
  <c r="AQ93" i="10"/>
  <c r="AQ328" i="10" s="1"/>
  <c r="AR93" i="10"/>
  <c r="AR328" i="10" s="1"/>
  <c r="AT93" i="10"/>
  <c r="AU93" i="10"/>
  <c r="AV93" i="10"/>
  <c r="AV328" i="10"/>
  <c r="AW93" i="10"/>
  <c r="AW328" i="10" s="1"/>
  <c r="AX93" i="10"/>
  <c r="AX328" i="10"/>
  <c r="AY93" i="10"/>
  <c r="AZ93" i="10"/>
  <c r="BA93" i="10"/>
  <c r="BA328" i="10" s="1"/>
  <c r="BB93" i="10"/>
  <c r="BB328" i="10"/>
  <c r="BC93" i="10"/>
  <c r="BC328" i="10" s="1"/>
  <c r="D94" i="10"/>
  <c r="D329" i="10"/>
  <c r="E94" i="10"/>
  <c r="E329" i="10" s="1"/>
  <c r="F94" i="10"/>
  <c r="G94" i="10"/>
  <c r="G329" i="10"/>
  <c r="H94" i="10"/>
  <c r="H329" i="10" s="1"/>
  <c r="I94" i="10"/>
  <c r="J94" i="10"/>
  <c r="K94" i="10"/>
  <c r="L94" i="10"/>
  <c r="L329" i="10" s="1"/>
  <c r="M94" i="10"/>
  <c r="O94" i="10"/>
  <c r="O329" i="10" s="1"/>
  <c r="P94" i="10"/>
  <c r="P329" i="10"/>
  <c r="Q94" i="10"/>
  <c r="R94" i="10"/>
  <c r="S94" i="10"/>
  <c r="S329" i="10"/>
  <c r="T94" i="10"/>
  <c r="T329" i="10"/>
  <c r="U94" i="10"/>
  <c r="U329" i="10" s="1"/>
  <c r="V94" i="10"/>
  <c r="V329" i="10" s="1"/>
  <c r="W94" i="10"/>
  <c r="X94" i="10"/>
  <c r="Y94" i="10"/>
  <c r="Y329" i="10" s="1"/>
  <c r="Z94" i="10"/>
  <c r="Z329" i="10" s="1"/>
  <c r="AA94" i="10"/>
  <c r="AB94" i="10"/>
  <c r="AB329" i="10"/>
  <c r="AC94" i="10"/>
  <c r="AD94" i="10"/>
  <c r="AE94" i="10"/>
  <c r="AE329" i="10" s="1"/>
  <c r="AF94" i="10"/>
  <c r="AF329" i="10"/>
  <c r="AG94" i="10"/>
  <c r="AG329" i="10" s="1"/>
  <c r="AH94" i="10"/>
  <c r="AI94" i="10"/>
  <c r="AJ94" i="10"/>
  <c r="AK94" i="10"/>
  <c r="AK329" i="10" s="1"/>
  <c r="AL94" i="10"/>
  <c r="AL329" i="10" s="1"/>
  <c r="AM94" i="10"/>
  <c r="AM329" i="10"/>
  <c r="AN94" i="10"/>
  <c r="AN329" i="10" s="1"/>
  <c r="AO94" i="10"/>
  <c r="AP94" i="10"/>
  <c r="AQ94" i="10"/>
  <c r="AQ329" i="10"/>
  <c r="AT94" i="10"/>
  <c r="AW94" i="10"/>
  <c r="AW329" i="10"/>
  <c r="AX94" i="10"/>
  <c r="AY94" i="10"/>
  <c r="AZ94" i="10"/>
  <c r="AZ329" i="10"/>
  <c r="BA94" i="10"/>
  <c r="BA329" i="10"/>
  <c r="BB94" i="10"/>
  <c r="BB329" i="10" s="1"/>
  <c r="BC94" i="10"/>
  <c r="BC329" i="10" s="1"/>
  <c r="D95" i="10"/>
  <c r="D330" i="10"/>
  <c r="E95" i="10"/>
  <c r="E330" i="10" s="1"/>
  <c r="H95" i="10"/>
  <c r="I95" i="10"/>
  <c r="J95" i="10"/>
  <c r="K95" i="10"/>
  <c r="L95" i="10"/>
  <c r="M95" i="10"/>
  <c r="O95" i="10"/>
  <c r="P95" i="10"/>
  <c r="Q95" i="10"/>
  <c r="R95" i="10"/>
  <c r="S95" i="10"/>
  <c r="S330" i="10" s="1"/>
  <c r="T95" i="10"/>
  <c r="U95" i="10"/>
  <c r="V95" i="10"/>
  <c r="W95" i="10"/>
  <c r="X95" i="10"/>
  <c r="Y95" i="10"/>
  <c r="Y330" i="10" s="1"/>
  <c r="Z95" i="10"/>
  <c r="AA95" i="10"/>
  <c r="AB95" i="10"/>
  <c r="AC95" i="10"/>
  <c r="AD95" i="10"/>
  <c r="AE95" i="10"/>
  <c r="AF95" i="10"/>
  <c r="AG95" i="10"/>
  <c r="AH95" i="10"/>
  <c r="AI95" i="10"/>
  <c r="AI330" i="10" s="1"/>
  <c r="AJ95" i="10"/>
  <c r="AK95" i="10"/>
  <c r="AL95" i="10"/>
  <c r="AM95" i="10"/>
  <c r="AN95" i="10"/>
  <c r="AO95" i="10"/>
  <c r="AP95" i="10"/>
  <c r="AQ95" i="10"/>
  <c r="AU95" i="10"/>
  <c r="AV95" i="10"/>
  <c r="AX95" i="10"/>
  <c r="AY95" i="10"/>
  <c r="AZ95" i="10"/>
  <c r="BA95" i="10"/>
  <c r="BB95" i="10"/>
  <c r="BB330" i="10" s="1"/>
  <c r="BC95" i="10"/>
  <c r="D96" i="10"/>
  <c r="D331" i="10"/>
  <c r="E96" i="10"/>
  <c r="E331" i="10"/>
  <c r="G96" i="10"/>
  <c r="H96" i="10"/>
  <c r="I96" i="10"/>
  <c r="I331" i="10" s="1"/>
  <c r="J96" i="10"/>
  <c r="J331" i="10"/>
  <c r="K96" i="10"/>
  <c r="L96" i="10"/>
  <c r="M96" i="10"/>
  <c r="N96" i="10"/>
  <c r="N331" i="10"/>
  <c r="O96" i="10"/>
  <c r="O331" i="10" s="1"/>
  <c r="P96" i="10"/>
  <c r="P331" i="10" s="1"/>
  <c r="Q96" i="10"/>
  <c r="R96" i="10"/>
  <c r="S96" i="10"/>
  <c r="T96" i="10"/>
  <c r="U96" i="10"/>
  <c r="V96" i="10"/>
  <c r="V331" i="10"/>
  <c r="W96" i="10"/>
  <c r="X96" i="10"/>
  <c r="Y96" i="10"/>
  <c r="Z96" i="10"/>
  <c r="AA96" i="10"/>
  <c r="AA331" i="10" s="1"/>
  <c r="AB96" i="10"/>
  <c r="AB331" i="10"/>
  <c r="AC96" i="10"/>
  <c r="AC331" i="10" s="1"/>
  <c r="AD96" i="10"/>
  <c r="AE96" i="10"/>
  <c r="AF96" i="10"/>
  <c r="AG96" i="10"/>
  <c r="AG331" i="10"/>
  <c r="AH96" i="10"/>
  <c r="AH331" i="10" s="1"/>
  <c r="AI96" i="10"/>
  <c r="AJ96" i="10"/>
  <c r="AJ331" i="10"/>
  <c r="AK96" i="10"/>
  <c r="AL96" i="10"/>
  <c r="AM96" i="10"/>
  <c r="AN96" i="10"/>
  <c r="AO96" i="10"/>
  <c r="AO331" i="10" s="1"/>
  <c r="AP96" i="10"/>
  <c r="AP331" i="10"/>
  <c r="AQ96" i="10"/>
  <c r="AT96" i="10"/>
  <c r="AV96" i="10"/>
  <c r="AV331" i="10" s="1"/>
  <c r="AW96" i="10"/>
  <c r="AW331" i="10" s="1"/>
  <c r="AY96" i="10"/>
  <c r="AY331" i="10" s="1"/>
  <c r="AZ96" i="10"/>
  <c r="AZ331" i="10" s="1"/>
  <c r="BA96" i="10"/>
  <c r="BA331" i="10" s="1"/>
  <c r="BB96" i="10"/>
  <c r="BC96" i="10"/>
  <c r="D97" i="10"/>
  <c r="D332" i="10" s="1"/>
  <c r="E97" i="10"/>
  <c r="E332" i="10"/>
  <c r="N332" i="10" s="1"/>
  <c r="G97" i="10"/>
  <c r="H97" i="10"/>
  <c r="I97" i="10"/>
  <c r="J97" i="10"/>
  <c r="K97" i="10"/>
  <c r="L97" i="10"/>
  <c r="M97" i="10"/>
  <c r="N97" i="10"/>
  <c r="O97" i="10"/>
  <c r="P97" i="10"/>
  <c r="Q97" i="10"/>
  <c r="R97" i="10"/>
  <c r="S97" i="10"/>
  <c r="T97" i="10"/>
  <c r="U97" i="10"/>
  <c r="V97" i="10"/>
  <c r="W97" i="10"/>
  <c r="X97" i="10"/>
  <c r="Y97" i="10"/>
  <c r="Z97" i="10"/>
  <c r="AA97" i="10"/>
  <c r="AB97" i="10"/>
  <c r="AC97" i="10"/>
  <c r="AD97" i="10"/>
  <c r="AE97" i="10"/>
  <c r="AF97" i="10"/>
  <c r="AG97" i="10"/>
  <c r="AH97" i="10"/>
  <c r="AI97" i="10"/>
  <c r="AJ97" i="10"/>
  <c r="AK97" i="10"/>
  <c r="AL97" i="10"/>
  <c r="AM97" i="10"/>
  <c r="AN97" i="10"/>
  <c r="AO97" i="10"/>
  <c r="AP97" i="10"/>
  <c r="AQ97" i="10"/>
  <c r="AT97" i="10"/>
  <c r="AV97" i="10"/>
  <c r="AV332" i="10"/>
  <c r="AW97" i="10"/>
  <c r="AX97" i="10"/>
  <c r="AZ97" i="10"/>
  <c r="BA97" i="10"/>
  <c r="BB97" i="10"/>
  <c r="BC97" i="10"/>
  <c r="D98" i="10"/>
  <c r="D333" i="10"/>
  <c r="E98" i="10"/>
  <c r="E333" i="10"/>
  <c r="F98" i="10"/>
  <c r="G98" i="10"/>
  <c r="H98" i="10"/>
  <c r="H333" i="10"/>
  <c r="I98" i="10"/>
  <c r="I333" i="10"/>
  <c r="J98" i="10"/>
  <c r="K98" i="10"/>
  <c r="L98" i="10"/>
  <c r="L333" i="10"/>
  <c r="M98" i="10"/>
  <c r="M333" i="10"/>
  <c r="N98" i="10"/>
  <c r="N333" i="10" s="1"/>
  <c r="O98" i="10"/>
  <c r="P98" i="10"/>
  <c r="Q98" i="10"/>
  <c r="Q333" i="10"/>
  <c r="R98" i="10"/>
  <c r="R333" i="10" s="1"/>
  <c r="S98" i="10"/>
  <c r="T98" i="10"/>
  <c r="T333" i="10"/>
  <c r="U98" i="10"/>
  <c r="V98" i="10"/>
  <c r="W98" i="10"/>
  <c r="X98" i="10"/>
  <c r="X333" i="10"/>
  <c r="Y98" i="10"/>
  <c r="Y333" i="10"/>
  <c r="Z98" i="10"/>
  <c r="AA98" i="10"/>
  <c r="AB98" i="10"/>
  <c r="AB333" i="10"/>
  <c r="AC98" i="10"/>
  <c r="AC333" i="10"/>
  <c r="AD98" i="10"/>
  <c r="AD333" i="10" s="1"/>
  <c r="AE98" i="10"/>
  <c r="AF98" i="10"/>
  <c r="AG98" i="10"/>
  <c r="AG333" i="10"/>
  <c r="AH98" i="10"/>
  <c r="AH333" i="10" s="1"/>
  <c r="AI98" i="10"/>
  <c r="AJ98" i="10"/>
  <c r="AJ333" i="10"/>
  <c r="AK98" i="10"/>
  <c r="AL98" i="10"/>
  <c r="AM98" i="10"/>
  <c r="AN98" i="10"/>
  <c r="AN333" i="10"/>
  <c r="AO98" i="10"/>
  <c r="AO333" i="10"/>
  <c r="AP98" i="10"/>
  <c r="AQ98" i="10"/>
  <c r="AT98" i="10"/>
  <c r="AT333" i="10"/>
  <c r="AU98" i="10"/>
  <c r="AU333" i="10" s="1"/>
  <c r="AV98" i="10"/>
  <c r="AW98" i="10"/>
  <c r="AW333" i="10"/>
  <c r="AX98" i="10"/>
  <c r="AY98" i="10"/>
  <c r="BA98" i="10"/>
  <c r="BA333" i="10"/>
  <c r="BB98" i="10"/>
  <c r="BB333" i="10"/>
  <c r="BC98" i="10"/>
  <c r="BC333" i="10" s="1"/>
  <c r="D99" i="10"/>
  <c r="D334" i="10"/>
  <c r="E99" i="10"/>
  <c r="E334" i="10"/>
  <c r="AG334" i="10" s="1"/>
  <c r="G99" i="10"/>
  <c r="G334" i="10" s="1"/>
  <c r="H99" i="10"/>
  <c r="I99" i="10"/>
  <c r="J99" i="10"/>
  <c r="K99" i="10"/>
  <c r="L99" i="10"/>
  <c r="M99" i="10"/>
  <c r="M334" i="10"/>
  <c r="N99" i="10"/>
  <c r="O99" i="10"/>
  <c r="P99" i="10"/>
  <c r="Q99" i="10"/>
  <c r="R99" i="10"/>
  <c r="S99" i="10"/>
  <c r="T99" i="10"/>
  <c r="U99" i="10"/>
  <c r="V99" i="10"/>
  <c r="W99" i="10"/>
  <c r="X99" i="10"/>
  <c r="Y99" i="10"/>
  <c r="Z99" i="10"/>
  <c r="AA99" i="10"/>
  <c r="AB99" i="10"/>
  <c r="AC99" i="10"/>
  <c r="AD99" i="10"/>
  <c r="AE99" i="10"/>
  <c r="AF99" i="10"/>
  <c r="AG99" i="10"/>
  <c r="AH99" i="10"/>
  <c r="AI99" i="10"/>
  <c r="AJ99" i="10"/>
  <c r="AK99" i="10"/>
  <c r="AL99" i="10"/>
  <c r="AM99" i="10"/>
  <c r="AM334" i="10" s="1"/>
  <c r="AN99" i="10"/>
  <c r="AO99" i="10"/>
  <c r="AP99" i="10"/>
  <c r="AQ99" i="10"/>
  <c r="AU99" i="10"/>
  <c r="AV99" i="10"/>
  <c r="AV334" i="10" s="1"/>
  <c r="AW99" i="10"/>
  <c r="AX99" i="10"/>
  <c r="AY99" i="10"/>
  <c r="AZ99" i="10"/>
  <c r="BB99" i="10"/>
  <c r="BC99" i="10"/>
  <c r="D100" i="10"/>
  <c r="D335" i="10" s="1"/>
  <c r="E100" i="10"/>
  <c r="E335" i="10"/>
  <c r="G100" i="10"/>
  <c r="H100" i="10"/>
  <c r="I100" i="10"/>
  <c r="I335" i="10"/>
  <c r="J100" i="10"/>
  <c r="J335" i="10"/>
  <c r="K100" i="10"/>
  <c r="K335" i="10"/>
  <c r="L100" i="10"/>
  <c r="M100" i="10"/>
  <c r="N100" i="10"/>
  <c r="N335" i="10"/>
  <c r="O100" i="10"/>
  <c r="O335" i="10"/>
  <c r="P100" i="10"/>
  <c r="P335" i="10" s="1"/>
  <c r="Q100" i="10"/>
  <c r="R100" i="10"/>
  <c r="R335" i="10"/>
  <c r="S100" i="10"/>
  <c r="S335" i="10"/>
  <c r="T100" i="10"/>
  <c r="T335" i="10" s="1"/>
  <c r="U100" i="10"/>
  <c r="V100" i="10"/>
  <c r="W100" i="10"/>
  <c r="W335" i="10"/>
  <c r="X100" i="10"/>
  <c r="X335" i="10" s="1"/>
  <c r="Y100" i="10"/>
  <c r="Y335" i="10"/>
  <c r="Z100" i="10"/>
  <c r="AA100" i="10"/>
  <c r="AA335" i="10"/>
  <c r="AB100" i="10"/>
  <c r="AB335" i="10" s="1"/>
  <c r="AC100" i="10"/>
  <c r="AC335" i="10"/>
  <c r="AD100" i="10"/>
  <c r="AE100" i="10"/>
  <c r="AF100" i="10"/>
  <c r="AF335" i="10" s="1"/>
  <c r="AG100" i="10"/>
  <c r="AG335" i="10"/>
  <c r="AH100" i="10"/>
  <c r="AH335" i="10"/>
  <c r="AI100" i="10"/>
  <c r="AJ100" i="10"/>
  <c r="AK100" i="10"/>
  <c r="AK335" i="10"/>
  <c r="AL100" i="10"/>
  <c r="AL335" i="10"/>
  <c r="AM100" i="10"/>
  <c r="AN100" i="10"/>
  <c r="AO100" i="10"/>
  <c r="AO335" i="10"/>
  <c r="AP100" i="10"/>
  <c r="AP335" i="10"/>
  <c r="AQ100" i="10"/>
  <c r="AQ335" i="10"/>
  <c r="AU100" i="10"/>
  <c r="AV100" i="10"/>
  <c r="AV335" i="10"/>
  <c r="AW100" i="10"/>
  <c r="AW335" i="10" s="1"/>
  <c r="AX100" i="10"/>
  <c r="AX335" i="10"/>
  <c r="AY100" i="10"/>
  <c r="AZ100" i="10"/>
  <c r="AZ335" i="10"/>
  <c r="BA100" i="10"/>
  <c r="BA335" i="10" s="1"/>
  <c r="BC100" i="10"/>
  <c r="BC335" i="10"/>
  <c r="D101" i="10"/>
  <c r="D336" i="10"/>
  <c r="E101" i="10"/>
  <c r="E336" i="10" s="1"/>
  <c r="G101" i="10"/>
  <c r="H101" i="10"/>
  <c r="I101" i="10"/>
  <c r="I336" i="10" s="1"/>
  <c r="J101" i="10"/>
  <c r="K101" i="10"/>
  <c r="K336" i="10"/>
  <c r="L101" i="10"/>
  <c r="M101" i="10"/>
  <c r="N101" i="10"/>
  <c r="O101" i="10"/>
  <c r="O336" i="10"/>
  <c r="P101" i="10"/>
  <c r="Q101" i="10"/>
  <c r="Q336" i="10" s="1"/>
  <c r="R101" i="10"/>
  <c r="S101" i="10"/>
  <c r="T101" i="10"/>
  <c r="U101" i="10"/>
  <c r="V101" i="10"/>
  <c r="W101" i="10"/>
  <c r="W336" i="10"/>
  <c r="X101" i="10"/>
  <c r="Y101" i="10"/>
  <c r="Y336" i="10" s="1"/>
  <c r="Z101" i="10"/>
  <c r="AA101" i="10"/>
  <c r="AB101" i="10"/>
  <c r="AC101" i="10"/>
  <c r="AD101" i="10"/>
  <c r="AE101" i="10"/>
  <c r="AE336" i="10"/>
  <c r="AF101" i="10"/>
  <c r="AG101" i="10"/>
  <c r="AH101" i="10"/>
  <c r="AI101" i="10"/>
  <c r="AJ101" i="10"/>
  <c r="AK101" i="10"/>
  <c r="AK336" i="10" s="1"/>
  <c r="AL101" i="10"/>
  <c r="AM101" i="10"/>
  <c r="AN101" i="10"/>
  <c r="AO101" i="10"/>
  <c r="AP101" i="10"/>
  <c r="AQ101" i="10"/>
  <c r="AQ336" i="10"/>
  <c r="AR101" i="10"/>
  <c r="AT101" i="10"/>
  <c r="AU101" i="10"/>
  <c r="AV101" i="10"/>
  <c r="AW101" i="10"/>
  <c r="AX101" i="10"/>
  <c r="AY101" i="10"/>
  <c r="AZ101" i="10"/>
  <c r="BA101" i="10"/>
  <c r="BB101" i="10"/>
  <c r="D102" i="10"/>
  <c r="D337" i="10"/>
  <c r="G102" i="10"/>
  <c r="H102" i="10"/>
  <c r="H337" i="10" s="1"/>
  <c r="I102" i="10"/>
  <c r="I337" i="10"/>
  <c r="J102" i="10"/>
  <c r="J337" i="10"/>
  <c r="K102" i="10"/>
  <c r="L102" i="10"/>
  <c r="M102" i="10"/>
  <c r="M337" i="10"/>
  <c r="N102" i="10"/>
  <c r="N337" i="10"/>
  <c r="O102" i="10"/>
  <c r="P102" i="10"/>
  <c r="Q102" i="10"/>
  <c r="Q337" i="10"/>
  <c r="R102" i="10"/>
  <c r="R337" i="10"/>
  <c r="S102" i="10"/>
  <c r="S337" i="10"/>
  <c r="T102" i="10"/>
  <c r="U102" i="10"/>
  <c r="U337" i="10"/>
  <c r="V102" i="10"/>
  <c r="V337" i="10"/>
  <c r="W102" i="10"/>
  <c r="W337" i="10"/>
  <c r="X102" i="10"/>
  <c r="X337" i="10" s="1"/>
  <c r="Y102" i="10"/>
  <c r="Z102" i="10"/>
  <c r="Z337" i="10"/>
  <c r="AA102" i="10"/>
  <c r="AA337" i="10"/>
  <c r="AB102" i="10"/>
  <c r="AB337" i="10" s="1"/>
  <c r="AC102" i="10"/>
  <c r="AD102" i="10"/>
  <c r="AD337" i="10"/>
  <c r="AE102" i="10"/>
  <c r="AE337" i="10"/>
  <c r="AF102" i="10"/>
  <c r="AF337" i="10" s="1"/>
  <c r="AG102" i="10"/>
  <c r="AG337" i="10"/>
  <c r="AH102" i="10"/>
  <c r="AI102" i="10"/>
  <c r="AI337" i="10"/>
  <c r="AJ102" i="10"/>
  <c r="AJ337" i="10" s="1"/>
  <c r="AK102" i="10"/>
  <c r="AK337" i="10"/>
  <c r="AL102" i="10"/>
  <c r="AM102" i="10"/>
  <c r="AM337" i="10"/>
  <c r="AN102" i="10"/>
  <c r="AN337" i="10" s="1"/>
  <c r="AO102" i="10"/>
  <c r="AO337" i="10"/>
  <c r="AP102" i="10"/>
  <c r="AP337" i="10"/>
  <c r="AQ102" i="10"/>
  <c r="AR102" i="10"/>
  <c r="AR337" i="10" s="1"/>
  <c r="AT102" i="10"/>
  <c r="AT337" i="10"/>
  <c r="AU102" i="10"/>
  <c r="AU337" i="10"/>
  <c r="AV102" i="10"/>
  <c r="AW102" i="10"/>
  <c r="AX102" i="10"/>
  <c r="AX337" i="10"/>
  <c r="AY102" i="10"/>
  <c r="AY337" i="10"/>
  <c r="AZ102" i="10"/>
  <c r="AZ337" i="10"/>
  <c r="BA102" i="10"/>
  <c r="BB102" i="10"/>
  <c r="BB337" i="10"/>
  <c r="BC102" i="10"/>
  <c r="BC337" i="10"/>
  <c r="D103" i="10"/>
  <c r="D338" i="10"/>
  <c r="E103" i="10"/>
  <c r="E338" i="10" s="1"/>
  <c r="K338" i="10" s="1"/>
  <c r="F103" i="10"/>
  <c r="G103" i="10"/>
  <c r="G338" i="10"/>
  <c r="H103" i="10"/>
  <c r="I103" i="10"/>
  <c r="J103" i="10"/>
  <c r="K103" i="10"/>
  <c r="L103" i="10"/>
  <c r="L338" i="10"/>
  <c r="M103" i="10"/>
  <c r="N103" i="10"/>
  <c r="O103" i="10"/>
  <c r="P103" i="10"/>
  <c r="Q103" i="10"/>
  <c r="R103" i="10"/>
  <c r="S103" i="10"/>
  <c r="T103" i="10"/>
  <c r="U103" i="10"/>
  <c r="V103" i="10"/>
  <c r="W103" i="10"/>
  <c r="W338" i="10"/>
  <c r="X103" i="10"/>
  <c r="Y103" i="10"/>
  <c r="Z103" i="10"/>
  <c r="AA103" i="10"/>
  <c r="AB103" i="10"/>
  <c r="AB338" i="10"/>
  <c r="AC103" i="10"/>
  <c r="AD103" i="10"/>
  <c r="AE103" i="10"/>
  <c r="AF103" i="10"/>
  <c r="AG103" i="10"/>
  <c r="AH103" i="10"/>
  <c r="AI103" i="10"/>
  <c r="AJ103" i="10"/>
  <c r="AK103" i="10"/>
  <c r="AL103" i="10"/>
  <c r="AM103" i="10"/>
  <c r="AM338" i="10"/>
  <c r="AN103" i="10"/>
  <c r="AO103" i="10"/>
  <c r="AP103" i="10"/>
  <c r="AQ103" i="10"/>
  <c r="AR103" i="10"/>
  <c r="AR338" i="10"/>
  <c r="AT103" i="10"/>
  <c r="AU103" i="10"/>
  <c r="AV103" i="10"/>
  <c r="AW103" i="10"/>
  <c r="AX103" i="10"/>
  <c r="AY103" i="10"/>
  <c r="AZ103" i="10"/>
  <c r="BA103" i="10"/>
  <c r="BB103" i="10"/>
  <c r="BC103" i="10"/>
  <c r="D104" i="10"/>
  <c r="D339" i="10"/>
  <c r="E104" i="10"/>
  <c r="E339" i="10"/>
  <c r="F104" i="10"/>
  <c r="G104" i="10"/>
  <c r="H104" i="10"/>
  <c r="H339" i="10"/>
  <c r="I104" i="10"/>
  <c r="I339" i="10"/>
  <c r="J104" i="10"/>
  <c r="K104" i="10"/>
  <c r="L104" i="10"/>
  <c r="L339" i="10"/>
  <c r="M104" i="10"/>
  <c r="M339" i="10"/>
  <c r="N104" i="10"/>
  <c r="O104" i="10"/>
  <c r="P104" i="10"/>
  <c r="P339" i="10"/>
  <c r="Q104" i="10"/>
  <c r="Q339" i="10"/>
  <c r="R104" i="10"/>
  <c r="S104" i="10"/>
  <c r="T104" i="10"/>
  <c r="T339" i="10"/>
  <c r="U104" i="10"/>
  <c r="U339" i="10"/>
  <c r="V104" i="10"/>
  <c r="W104" i="10"/>
  <c r="X104" i="10"/>
  <c r="X339" i="10"/>
  <c r="Y104" i="10"/>
  <c r="Y339" i="10"/>
  <c r="Z104" i="10"/>
  <c r="AA104" i="10"/>
  <c r="AB104" i="10"/>
  <c r="AB339" i="10"/>
  <c r="AC104" i="10"/>
  <c r="AC339" i="10"/>
  <c r="AD104" i="10"/>
  <c r="AE104" i="10"/>
  <c r="AF104" i="10"/>
  <c r="AF339" i="10"/>
  <c r="AG104" i="10"/>
  <c r="AG339" i="10"/>
  <c r="AH104" i="10"/>
  <c r="AI104" i="10"/>
  <c r="AJ104" i="10"/>
  <c r="AJ339" i="10"/>
  <c r="AK104" i="10"/>
  <c r="AK339" i="10"/>
  <c r="AL104" i="10"/>
  <c r="AM104" i="10"/>
  <c r="AN104" i="10"/>
  <c r="AN339" i="10"/>
  <c r="AO104" i="10"/>
  <c r="AO339" i="10"/>
  <c r="AP104" i="10"/>
  <c r="AQ104" i="10"/>
  <c r="AR104" i="10"/>
  <c r="AR339" i="10"/>
  <c r="AT104" i="10"/>
  <c r="AT339" i="10"/>
  <c r="AU104" i="10"/>
  <c r="AV104" i="10"/>
  <c r="AW104" i="10"/>
  <c r="AW339" i="10"/>
  <c r="AX104" i="10"/>
  <c r="AX339" i="10"/>
  <c r="AY104" i="10"/>
  <c r="AZ104" i="10"/>
  <c r="BA104" i="10"/>
  <c r="BA339" i="10"/>
  <c r="BB104" i="10"/>
  <c r="BB339" i="10"/>
  <c r="BC104" i="10"/>
  <c r="D105" i="10"/>
  <c r="D340" i="10"/>
  <c r="E105" i="10"/>
  <c r="E340" i="10"/>
  <c r="F340" i="10" s="1"/>
  <c r="F105" i="10"/>
  <c r="G105" i="10"/>
  <c r="H105" i="10"/>
  <c r="I105" i="10"/>
  <c r="J105" i="10"/>
  <c r="J340" i="10"/>
  <c r="K105" i="10"/>
  <c r="L105" i="10"/>
  <c r="M105" i="10"/>
  <c r="N105" i="10"/>
  <c r="O105" i="10"/>
  <c r="O340" i="10"/>
  <c r="P105" i="10"/>
  <c r="Q105" i="10"/>
  <c r="R105" i="10"/>
  <c r="S105" i="10"/>
  <c r="T105" i="10"/>
  <c r="U105" i="10"/>
  <c r="V105" i="10"/>
  <c r="W105" i="10"/>
  <c r="X105" i="10"/>
  <c r="Y105" i="10"/>
  <c r="Y340" i="10"/>
  <c r="Z105" i="10"/>
  <c r="AA105" i="10"/>
  <c r="AB105" i="10"/>
  <c r="AC105" i="10"/>
  <c r="AC340" i="10"/>
  <c r="AD105" i="10"/>
  <c r="AE105" i="10"/>
  <c r="AF105" i="10"/>
  <c r="AG105" i="10"/>
  <c r="AH105" i="10"/>
  <c r="AH340" i="10"/>
  <c r="AI105" i="10"/>
  <c r="AJ105" i="10"/>
  <c r="AK105" i="10"/>
  <c r="AL105" i="10"/>
  <c r="AL340" i="10"/>
  <c r="AM105" i="10"/>
  <c r="AN105" i="10"/>
  <c r="AO105" i="10"/>
  <c r="AP105" i="10"/>
  <c r="AQ105" i="10"/>
  <c r="AQ340" i="10"/>
  <c r="AR105" i="10"/>
  <c r="AT105" i="10"/>
  <c r="AU105" i="10"/>
  <c r="AV105" i="10"/>
  <c r="AV340" i="10"/>
  <c r="AW105" i="10"/>
  <c r="AX105" i="10"/>
  <c r="AY105" i="10"/>
  <c r="AZ105" i="10"/>
  <c r="BA105" i="10"/>
  <c r="BB105" i="10"/>
  <c r="BC105" i="10"/>
  <c r="D106" i="10"/>
  <c r="D341" i="10"/>
  <c r="E106" i="10"/>
  <c r="E341" i="10"/>
  <c r="F106" i="10"/>
  <c r="F341" i="10"/>
  <c r="G106" i="10"/>
  <c r="G341" i="10"/>
  <c r="H106" i="10"/>
  <c r="H341" i="10"/>
  <c r="I106" i="10"/>
  <c r="I341" i="10"/>
  <c r="J106" i="10"/>
  <c r="J341" i="10"/>
  <c r="K106" i="10"/>
  <c r="K341" i="10"/>
  <c r="L106" i="10"/>
  <c r="L341" i="10"/>
  <c r="M106" i="10"/>
  <c r="M341" i="10"/>
  <c r="N106" i="10"/>
  <c r="N341" i="10"/>
  <c r="O106" i="10"/>
  <c r="O341" i="10"/>
  <c r="P106" i="10"/>
  <c r="P341" i="10"/>
  <c r="Q106" i="10"/>
  <c r="Q341" i="10"/>
  <c r="R106" i="10"/>
  <c r="R341" i="10"/>
  <c r="S106" i="10"/>
  <c r="S341" i="10"/>
  <c r="T106" i="10"/>
  <c r="T341" i="10"/>
  <c r="U106" i="10"/>
  <c r="U341" i="10"/>
  <c r="V106" i="10"/>
  <c r="V341" i="10"/>
  <c r="W106" i="10"/>
  <c r="W341" i="10"/>
  <c r="X106" i="10"/>
  <c r="X341" i="10"/>
  <c r="Y106" i="10"/>
  <c r="Y341" i="10"/>
  <c r="Z106" i="10"/>
  <c r="Z341" i="10"/>
  <c r="AA106" i="10"/>
  <c r="AA341" i="10"/>
  <c r="AB106" i="10"/>
  <c r="AB341" i="10"/>
  <c r="AC106" i="10"/>
  <c r="AC341" i="10"/>
  <c r="AD106" i="10"/>
  <c r="AD341" i="10"/>
  <c r="AE106" i="10"/>
  <c r="AE341" i="10"/>
  <c r="AF106" i="10"/>
  <c r="AF341" i="10"/>
  <c r="AG106" i="10"/>
  <c r="AG341" i="10"/>
  <c r="AH106" i="10"/>
  <c r="AH341" i="10"/>
  <c r="AI106" i="10"/>
  <c r="AI341" i="10"/>
  <c r="AJ106" i="10"/>
  <c r="AJ341" i="10"/>
  <c r="AK106" i="10"/>
  <c r="AK341" i="10"/>
  <c r="AL106" i="10"/>
  <c r="AL341" i="10"/>
  <c r="AM106" i="10"/>
  <c r="AM341" i="10"/>
  <c r="AN106" i="10"/>
  <c r="AN341" i="10"/>
  <c r="AO106" i="10"/>
  <c r="AO341" i="10"/>
  <c r="AP106" i="10"/>
  <c r="AP341" i="10"/>
  <c r="AQ106" i="10"/>
  <c r="AQ341" i="10"/>
  <c r="AR106" i="10"/>
  <c r="AR341" i="10"/>
  <c r="AT106" i="10"/>
  <c r="AT341" i="10"/>
  <c r="AU106" i="10"/>
  <c r="AU341" i="10"/>
  <c r="AV106" i="10"/>
  <c r="AV341" i="10"/>
  <c r="AW106" i="10"/>
  <c r="AW341" i="10"/>
  <c r="AX106" i="10"/>
  <c r="AX341" i="10"/>
  <c r="AY106" i="10"/>
  <c r="AY341" i="10"/>
  <c r="AZ106" i="10"/>
  <c r="AZ341" i="10"/>
  <c r="BA106" i="10"/>
  <c r="BA341" i="10"/>
  <c r="BB106" i="10"/>
  <c r="BB341" i="10"/>
  <c r="BC106" i="10"/>
  <c r="BC341" i="10"/>
  <c r="D107" i="10"/>
  <c r="D342" i="10"/>
  <c r="E107" i="10"/>
  <c r="E342" i="10"/>
  <c r="O342" i="10" s="1"/>
  <c r="F107" i="10"/>
  <c r="G107" i="10"/>
  <c r="G342" i="10"/>
  <c r="H107" i="10"/>
  <c r="I107" i="10"/>
  <c r="J107" i="10"/>
  <c r="K107" i="10"/>
  <c r="L107" i="10"/>
  <c r="M107" i="10"/>
  <c r="N107" i="10"/>
  <c r="O107" i="10"/>
  <c r="P107" i="10"/>
  <c r="P342" i="10"/>
  <c r="Q107" i="10"/>
  <c r="R107" i="10"/>
  <c r="S107" i="10"/>
  <c r="S342" i="10"/>
  <c r="T107" i="10"/>
  <c r="U107" i="10"/>
  <c r="V107" i="10"/>
  <c r="W107" i="10"/>
  <c r="X107" i="10"/>
  <c r="Y107" i="10"/>
  <c r="Y342" i="10"/>
  <c r="Z107" i="10"/>
  <c r="AA107" i="10"/>
  <c r="AB107" i="10"/>
  <c r="AB342" i="10"/>
  <c r="AC107" i="10"/>
  <c r="AD107" i="10"/>
  <c r="AE107" i="10"/>
  <c r="AF107" i="10"/>
  <c r="AG107" i="10"/>
  <c r="AH107" i="10"/>
  <c r="AI107" i="10"/>
  <c r="AJ107" i="10"/>
  <c r="AK107" i="10"/>
  <c r="AK342" i="10"/>
  <c r="AL107" i="10"/>
  <c r="AM107" i="10"/>
  <c r="AM342" i="10"/>
  <c r="AN107" i="10"/>
  <c r="AO107" i="10"/>
  <c r="AP107" i="10"/>
  <c r="AQ107" i="10"/>
  <c r="AR107" i="10"/>
  <c r="AT107" i="10"/>
  <c r="AU107" i="10"/>
  <c r="AV107" i="10"/>
  <c r="AW107" i="10"/>
  <c r="AW342" i="10"/>
  <c r="AX107" i="10"/>
  <c r="AY107" i="10"/>
  <c r="AZ107" i="10"/>
  <c r="AZ342" i="10"/>
  <c r="BA107" i="10"/>
  <c r="BB107" i="10"/>
  <c r="BC107" i="10"/>
  <c r="D108" i="10"/>
  <c r="D343" i="10" s="1"/>
  <c r="E108" i="10"/>
  <c r="E343" i="10"/>
  <c r="G343" i="10" s="1"/>
  <c r="F108" i="10"/>
  <c r="F343" i="10"/>
  <c r="G108" i="10"/>
  <c r="H108" i="10"/>
  <c r="H343" i="10"/>
  <c r="I108" i="10"/>
  <c r="I343" i="10"/>
  <c r="J108" i="10"/>
  <c r="J343" i="10"/>
  <c r="K108" i="10"/>
  <c r="K343" i="10"/>
  <c r="L108" i="10"/>
  <c r="L343" i="10"/>
  <c r="M108" i="10"/>
  <c r="M343" i="10"/>
  <c r="N108" i="10"/>
  <c r="N343" i="10"/>
  <c r="O108" i="10"/>
  <c r="O343" i="10"/>
  <c r="P108" i="10"/>
  <c r="P343" i="10"/>
  <c r="Q108" i="10"/>
  <c r="Q343" i="10"/>
  <c r="R108" i="10"/>
  <c r="R343" i="10"/>
  <c r="S108" i="10"/>
  <c r="S343" i="10"/>
  <c r="T108" i="10"/>
  <c r="T343" i="10"/>
  <c r="U108" i="10"/>
  <c r="U343" i="10"/>
  <c r="V108" i="10"/>
  <c r="V343" i="10"/>
  <c r="W108" i="10"/>
  <c r="W343" i="10"/>
  <c r="X108" i="10"/>
  <c r="X343" i="10"/>
  <c r="Y108" i="10"/>
  <c r="Y343" i="10"/>
  <c r="Z108" i="10"/>
  <c r="Z343" i="10"/>
  <c r="AA108" i="10"/>
  <c r="AA343" i="10"/>
  <c r="AB108" i="10"/>
  <c r="AB343" i="10"/>
  <c r="AC108" i="10"/>
  <c r="AC343" i="10"/>
  <c r="AD108" i="10"/>
  <c r="AD343" i="10"/>
  <c r="AE108" i="10"/>
  <c r="AE343" i="10"/>
  <c r="AF108" i="10"/>
  <c r="AF343" i="10"/>
  <c r="AG108" i="10"/>
  <c r="AG343" i="10"/>
  <c r="AH108" i="10"/>
  <c r="AH343" i="10"/>
  <c r="AI108" i="10"/>
  <c r="AI343" i="10"/>
  <c r="AJ108" i="10"/>
  <c r="AJ343" i="10"/>
  <c r="AK108" i="10"/>
  <c r="AK343" i="10"/>
  <c r="AL108" i="10"/>
  <c r="AL343" i="10"/>
  <c r="AM108" i="10"/>
  <c r="AM343" i="10"/>
  <c r="AN108" i="10"/>
  <c r="AN343" i="10"/>
  <c r="AO108" i="10"/>
  <c r="AO343" i="10"/>
  <c r="AP108" i="10"/>
  <c r="AP343" i="10"/>
  <c r="AQ108" i="10"/>
  <c r="AQ343" i="10"/>
  <c r="AR108" i="10"/>
  <c r="AR343" i="10"/>
  <c r="AT108" i="10"/>
  <c r="AT343" i="10"/>
  <c r="AU108" i="10"/>
  <c r="AU343" i="10"/>
  <c r="AV108" i="10"/>
  <c r="AV343" i="10"/>
  <c r="AW108" i="10"/>
  <c r="AW343" i="10"/>
  <c r="AX108" i="10"/>
  <c r="AX343" i="10"/>
  <c r="AY108" i="10"/>
  <c r="AY343" i="10"/>
  <c r="AZ108" i="10"/>
  <c r="AZ343" i="10"/>
  <c r="BA108" i="10"/>
  <c r="BA343" i="10"/>
  <c r="BB108" i="10"/>
  <c r="BB343" i="10"/>
  <c r="BC108" i="10"/>
  <c r="BC343" i="10"/>
  <c r="D109" i="10"/>
  <c r="D344" i="10"/>
  <c r="E109" i="10"/>
  <c r="E344" i="10"/>
  <c r="F109" i="10"/>
  <c r="F344" i="10"/>
  <c r="G109" i="10"/>
  <c r="G344" i="10"/>
  <c r="H109" i="10"/>
  <c r="H344" i="10"/>
  <c r="I109" i="10"/>
  <c r="I344" i="10"/>
  <c r="J109" i="10"/>
  <c r="J344" i="10"/>
  <c r="K109" i="10"/>
  <c r="K344" i="10"/>
  <c r="L109" i="10"/>
  <c r="L344" i="10"/>
  <c r="M109" i="10"/>
  <c r="M344" i="10"/>
  <c r="N109" i="10"/>
  <c r="N344" i="10"/>
  <c r="O109" i="10"/>
  <c r="O344" i="10"/>
  <c r="P109" i="10"/>
  <c r="P344" i="10"/>
  <c r="Q109" i="10"/>
  <c r="Q344" i="10"/>
  <c r="R109" i="10"/>
  <c r="R344" i="10"/>
  <c r="S109" i="10"/>
  <c r="S344" i="10"/>
  <c r="T109" i="10"/>
  <c r="T344" i="10"/>
  <c r="U109" i="10"/>
  <c r="U344" i="10"/>
  <c r="V109" i="10"/>
  <c r="V344" i="10"/>
  <c r="W109" i="10"/>
  <c r="W344" i="10"/>
  <c r="X109" i="10"/>
  <c r="X344" i="10"/>
  <c r="Y109" i="10"/>
  <c r="Y344" i="10"/>
  <c r="Z109" i="10"/>
  <c r="Z344" i="10"/>
  <c r="AA109" i="10"/>
  <c r="AA344" i="10"/>
  <c r="AB109" i="10"/>
  <c r="AB344" i="10"/>
  <c r="AC109" i="10"/>
  <c r="AC344" i="10"/>
  <c r="AD109" i="10"/>
  <c r="AD344" i="10"/>
  <c r="AE109" i="10"/>
  <c r="AE344" i="10"/>
  <c r="AF109" i="10"/>
  <c r="AF344" i="10"/>
  <c r="AG109" i="10"/>
  <c r="AG344" i="10"/>
  <c r="AH109" i="10"/>
  <c r="AH344" i="10"/>
  <c r="AI109" i="10"/>
  <c r="AI344" i="10"/>
  <c r="AJ109" i="10"/>
  <c r="AJ344" i="10"/>
  <c r="AK109" i="10"/>
  <c r="AK344" i="10"/>
  <c r="AL109" i="10"/>
  <c r="AL344" i="10"/>
  <c r="AM109" i="10"/>
  <c r="AM344" i="10"/>
  <c r="AN109" i="10"/>
  <c r="AN344" i="10"/>
  <c r="AO109" i="10"/>
  <c r="AO344" i="10"/>
  <c r="AP109" i="10"/>
  <c r="AP344" i="10"/>
  <c r="AQ109" i="10"/>
  <c r="AQ344" i="10"/>
  <c r="AR109" i="10"/>
  <c r="AR344" i="10"/>
  <c r="AT109" i="10"/>
  <c r="AT344" i="10"/>
  <c r="AU109" i="10"/>
  <c r="AU344" i="10"/>
  <c r="AV109" i="10"/>
  <c r="AV344" i="10"/>
  <c r="AW109" i="10"/>
  <c r="AW344" i="10"/>
  <c r="AX109" i="10"/>
  <c r="AX344" i="10"/>
  <c r="AY109" i="10"/>
  <c r="AY344" i="10"/>
  <c r="AZ109" i="10"/>
  <c r="AZ344" i="10"/>
  <c r="BA109" i="10"/>
  <c r="BA344" i="10"/>
  <c r="BB109" i="10"/>
  <c r="BB344" i="10"/>
  <c r="BC109" i="10"/>
  <c r="BC344" i="10"/>
  <c r="D110" i="10"/>
  <c r="D345" i="10"/>
  <c r="E110" i="10"/>
  <c r="E345" i="10"/>
  <c r="F345" i="10" s="1"/>
  <c r="F110" i="10"/>
  <c r="G110" i="10"/>
  <c r="G345" i="10"/>
  <c r="H110" i="10"/>
  <c r="H345" i="10"/>
  <c r="I110" i="10"/>
  <c r="I345" i="10"/>
  <c r="J110" i="10"/>
  <c r="K110" i="10"/>
  <c r="K345" i="10"/>
  <c r="L110" i="10"/>
  <c r="L345" i="10"/>
  <c r="M110" i="10"/>
  <c r="M345" i="10"/>
  <c r="N110" i="10"/>
  <c r="O110" i="10"/>
  <c r="O345" i="10"/>
  <c r="P110" i="10"/>
  <c r="P345" i="10"/>
  <c r="Q110" i="10"/>
  <c r="Q345" i="10"/>
  <c r="R110" i="10"/>
  <c r="S110" i="10"/>
  <c r="S345" i="10"/>
  <c r="T110" i="10"/>
  <c r="T345" i="10"/>
  <c r="U110" i="10"/>
  <c r="U345" i="10"/>
  <c r="V110" i="10"/>
  <c r="W110" i="10"/>
  <c r="W345" i="10"/>
  <c r="X110" i="10"/>
  <c r="X345" i="10"/>
  <c r="Y110" i="10"/>
  <c r="Y345" i="10"/>
  <c r="Z110" i="10"/>
  <c r="AA110" i="10"/>
  <c r="AA345" i="10"/>
  <c r="AB110" i="10"/>
  <c r="AB345" i="10"/>
  <c r="AC110" i="10"/>
  <c r="AC345" i="10"/>
  <c r="AD110" i="10"/>
  <c r="AE110" i="10"/>
  <c r="AE345" i="10"/>
  <c r="AF110" i="10"/>
  <c r="AF345" i="10"/>
  <c r="AG110" i="10"/>
  <c r="AG345" i="10"/>
  <c r="AH110" i="10"/>
  <c r="AI110" i="10"/>
  <c r="AI345" i="10"/>
  <c r="AJ110" i="10"/>
  <c r="AJ345" i="10"/>
  <c r="AK110" i="10"/>
  <c r="AK345" i="10"/>
  <c r="AL110" i="10"/>
  <c r="AM110" i="10"/>
  <c r="AM345" i="10"/>
  <c r="AN110" i="10"/>
  <c r="AN345" i="10"/>
  <c r="AO110" i="10"/>
  <c r="AO345" i="10"/>
  <c r="AP110" i="10"/>
  <c r="AQ110" i="10"/>
  <c r="AQ345" i="10"/>
  <c r="AR110" i="10"/>
  <c r="AR345" i="10"/>
  <c r="AT110" i="10"/>
  <c r="AT345" i="10"/>
  <c r="AU110" i="10"/>
  <c r="AV110" i="10"/>
  <c r="AV345" i="10"/>
  <c r="AW110" i="10"/>
  <c r="AW345" i="10"/>
  <c r="AX110" i="10"/>
  <c r="AX345" i="10"/>
  <c r="AY110" i="10"/>
  <c r="AZ110" i="10"/>
  <c r="AZ345" i="10"/>
  <c r="BA110" i="10"/>
  <c r="BA345" i="10"/>
  <c r="BB110" i="10"/>
  <c r="BB345" i="10"/>
  <c r="BC110" i="10"/>
  <c r="D111" i="10"/>
  <c r="D346" i="10"/>
  <c r="E111" i="10"/>
  <c r="E346" i="10"/>
  <c r="F346" i="10" s="1"/>
  <c r="F111" i="10"/>
  <c r="G111" i="10"/>
  <c r="H111" i="10"/>
  <c r="H346" i="10"/>
  <c r="I111" i="10"/>
  <c r="I346" i="10"/>
  <c r="J111" i="10"/>
  <c r="J346" i="10"/>
  <c r="K111" i="10"/>
  <c r="L111" i="10"/>
  <c r="L346" i="10"/>
  <c r="M111" i="10"/>
  <c r="M346" i="10"/>
  <c r="N111" i="10"/>
  <c r="N346" i="10"/>
  <c r="O111" i="10"/>
  <c r="P111" i="10"/>
  <c r="P346" i="10"/>
  <c r="Q111" i="10"/>
  <c r="Q346" i="10"/>
  <c r="R111" i="10"/>
  <c r="R346" i="10"/>
  <c r="S111" i="10"/>
  <c r="T111" i="10"/>
  <c r="T346" i="10"/>
  <c r="U111" i="10"/>
  <c r="U346" i="10"/>
  <c r="V111" i="10"/>
  <c r="V346" i="10"/>
  <c r="W111" i="10"/>
  <c r="X111" i="10"/>
  <c r="X346" i="10"/>
  <c r="Y111" i="10"/>
  <c r="Y346" i="10"/>
  <c r="Z111" i="10"/>
  <c r="Z346" i="10"/>
  <c r="AA111" i="10"/>
  <c r="AB111" i="10"/>
  <c r="AB346" i="10"/>
  <c r="AC111" i="10"/>
  <c r="AC346" i="10"/>
  <c r="AD111" i="10"/>
  <c r="AD346" i="10"/>
  <c r="AE111" i="10"/>
  <c r="AF111" i="10"/>
  <c r="AF346" i="10"/>
  <c r="AG111" i="10"/>
  <c r="AG346" i="10"/>
  <c r="AH111" i="10"/>
  <c r="AH346" i="10"/>
  <c r="AI111" i="10"/>
  <c r="AJ111" i="10"/>
  <c r="AJ346" i="10"/>
  <c r="AK111" i="10"/>
  <c r="AK346" i="10"/>
  <c r="AL111" i="10"/>
  <c r="AL346" i="10"/>
  <c r="AM111" i="10"/>
  <c r="AN111" i="10"/>
  <c r="AN346" i="10"/>
  <c r="AO111" i="10"/>
  <c r="AO346" i="10"/>
  <c r="AP111" i="10"/>
  <c r="AP346" i="10"/>
  <c r="AQ111" i="10"/>
  <c r="AR111" i="10"/>
  <c r="AR346" i="10"/>
  <c r="AT111" i="10"/>
  <c r="AT346" i="10"/>
  <c r="AU111" i="10"/>
  <c r="AU346" i="10"/>
  <c r="AV111" i="10"/>
  <c r="AW111" i="10"/>
  <c r="AW346" i="10"/>
  <c r="AX111" i="10"/>
  <c r="AX346" i="10"/>
  <c r="AY111" i="10"/>
  <c r="AY346" i="10"/>
  <c r="AZ111" i="10"/>
  <c r="BA111" i="10"/>
  <c r="BA346" i="10"/>
  <c r="BB111" i="10"/>
  <c r="BB346" i="10"/>
  <c r="BC111" i="10"/>
  <c r="BC346" i="10"/>
  <c r="D112" i="10"/>
  <c r="D347" i="10"/>
  <c r="E112" i="10"/>
  <c r="E347" i="10"/>
  <c r="F347" i="10" s="1"/>
  <c r="F112" i="10"/>
  <c r="G112" i="10"/>
  <c r="H112" i="10"/>
  <c r="I112" i="10"/>
  <c r="I347" i="10"/>
  <c r="J112" i="10"/>
  <c r="K112" i="10"/>
  <c r="L112" i="10"/>
  <c r="M112" i="10"/>
  <c r="M347" i="10"/>
  <c r="N112" i="10"/>
  <c r="O112" i="10"/>
  <c r="P112" i="10"/>
  <c r="Q112" i="10"/>
  <c r="Q347" i="10"/>
  <c r="R112" i="10"/>
  <c r="S112" i="10"/>
  <c r="T112" i="10"/>
  <c r="U112" i="10"/>
  <c r="U347" i="10"/>
  <c r="V112" i="10"/>
  <c r="W112" i="10"/>
  <c r="X112" i="10"/>
  <c r="Y112" i="10"/>
  <c r="Y347" i="10"/>
  <c r="Z112" i="10"/>
  <c r="AA112" i="10"/>
  <c r="AB112" i="10"/>
  <c r="AC112" i="10"/>
  <c r="AC347" i="10"/>
  <c r="AD112" i="10"/>
  <c r="AE112" i="10"/>
  <c r="AF112" i="10"/>
  <c r="AG112" i="10"/>
  <c r="AG347" i="10"/>
  <c r="AH112" i="10"/>
  <c r="AI112" i="10"/>
  <c r="AJ112" i="10"/>
  <c r="AK112" i="10"/>
  <c r="AK347" i="10"/>
  <c r="AL112" i="10"/>
  <c r="AM112" i="10"/>
  <c r="AN112" i="10"/>
  <c r="AO112" i="10"/>
  <c r="AO347" i="10"/>
  <c r="AP112" i="10"/>
  <c r="AQ112" i="10"/>
  <c r="AR112" i="10"/>
  <c r="AT112" i="10"/>
  <c r="AT347" i="10"/>
  <c r="AU112" i="10"/>
  <c r="AV112" i="10"/>
  <c r="AW112" i="10"/>
  <c r="AX112" i="10"/>
  <c r="AX347" i="10"/>
  <c r="AY112" i="10"/>
  <c r="AZ112" i="10"/>
  <c r="BA112" i="10"/>
  <c r="BB112" i="10"/>
  <c r="BB347" i="10"/>
  <c r="BC112" i="10"/>
  <c r="D113" i="10"/>
  <c r="D348" i="10"/>
  <c r="E113" i="10"/>
  <c r="E348" i="10"/>
  <c r="F113" i="10"/>
  <c r="F348" i="10"/>
  <c r="G113" i="10"/>
  <c r="G348" i="10"/>
  <c r="H113" i="10"/>
  <c r="H348" i="10"/>
  <c r="I113" i="10"/>
  <c r="I348" i="10"/>
  <c r="J113" i="10"/>
  <c r="J348" i="10"/>
  <c r="K113" i="10"/>
  <c r="K348" i="10"/>
  <c r="L113" i="10"/>
  <c r="L348" i="10"/>
  <c r="M113" i="10"/>
  <c r="M348" i="10"/>
  <c r="N113" i="10"/>
  <c r="N348" i="10"/>
  <c r="O113" i="10"/>
  <c r="O348" i="10"/>
  <c r="P113" i="10"/>
  <c r="P348" i="10"/>
  <c r="Q113" i="10"/>
  <c r="Q348" i="10"/>
  <c r="R113" i="10"/>
  <c r="R348" i="10"/>
  <c r="S113" i="10"/>
  <c r="S348" i="10"/>
  <c r="T113" i="10"/>
  <c r="T348" i="10"/>
  <c r="U113" i="10"/>
  <c r="U348" i="10"/>
  <c r="V113" i="10"/>
  <c r="V348" i="10"/>
  <c r="W113" i="10"/>
  <c r="W348" i="10"/>
  <c r="X113" i="10"/>
  <c r="X348" i="10"/>
  <c r="Y113" i="10"/>
  <c r="Y348" i="10"/>
  <c r="Z113" i="10"/>
  <c r="Z348" i="10"/>
  <c r="AA113" i="10"/>
  <c r="AA348" i="10"/>
  <c r="AB113" i="10"/>
  <c r="AB348" i="10"/>
  <c r="AC113" i="10"/>
  <c r="AC348" i="10"/>
  <c r="AD113" i="10"/>
  <c r="AD348" i="10"/>
  <c r="AE113" i="10"/>
  <c r="AE348" i="10"/>
  <c r="AF113" i="10"/>
  <c r="AF348" i="10"/>
  <c r="AG113" i="10"/>
  <c r="AG348" i="10"/>
  <c r="AH113" i="10"/>
  <c r="AH348" i="10"/>
  <c r="AI113" i="10"/>
  <c r="AI348" i="10"/>
  <c r="AJ113" i="10"/>
  <c r="AJ348" i="10"/>
  <c r="AK113" i="10"/>
  <c r="AK348" i="10"/>
  <c r="AL113" i="10"/>
  <c r="AL348" i="10"/>
  <c r="AM113" i="10"/>
  <c r="AM348" i="10"/>
  <c r="AN113" i="10"/>
  <c r="AN348" i="10"/>
  <c r="AO113" i="10"/>
  <c r="AO348" i="10"/>
  <c r="AP113" i="10"/>
  <c r="AP348" i="10"/>
  <c r="AQ113" i="10"/>
  <c r="AQ348" i="10"/>
  <c r="AR113" i="10"/>
  <c r="AR348" i="10"/>
  <c r="AT113" i="10"/>
  <c r="AT348" i="10"/>
  <c r="AU113" i="10"/>
  <c r="AU348" i="10"/>
  <c r="AV113" i="10"/>
  <c r="AV348" i="10"/>
  <c r="AW113" i="10"/>
  <c r="AW348" i="10"/>
  <c r="AX113" i="10"/>
  <c r="AX348" i="10"/>
  <c r="AY113" i="10"/>
  <c r="AY348" i="10"/>
  <c r="AZ113" i="10"/>
  <c r="AZ348" i="10"/>
  <c r="BA113" i="10"/>
  <c r="BA348" i="10"/>
  <c r="BB113" i="10"/>
  <c r="BB348" i="10"/>
  <c r="BC113" i="10"/>
  <c r="BC348" i="10"/>
  <c r="D114" i="10"/>
  <c r="D349" i="10"/>
  <c r="E114" i="10"/>
  <c r="E349" i="10"/>
  <c r="H349" i="10" s="1"/>
  <c r="F114" i="10"/>
  <c r="G114" i="10"/>
  <c r="G349" i="10"/>
  <c r="H114" i="10"/>
  <c r="I114" i="10"/>
  <c r="I349" i="10"/>
  <c r="J114" i="10"/>
  <c r="K114" i="10"/>
  <c r="K349" i="10"/>
  <c r="L114" i="10"/>
  <c r="L349" i="10"/>
  <c r="M114" i="10"/>
  <c r="M349" i="10"/>
  <c r="N114" i="10"/>
  <c r="O114" i="10"/>
  <c r="O349" i="10"/>
  <c r="P114" i="10"/>
  <c r="P349" i="10"/>
  <c r="Q114" i="10"/>
  <c r="Q349" i="10"/>
  <c r="R114" i="10"/>
  <c r="S114" i="10"/>
  <c r="S349" i="10"/>
  <c r="T114" i="10"/>
  <c r="T349" i="10"/>
  <c r="U114" i="10"/>
  <c r="U349" i="10"/>
  <c r="V114" i="10"/>
  <c r="W114" i="10"/>
  <c r="W349" i="10"/>
  <c r="X114" i="10"/>
  <c r="X349" i="10"/>
  <c r="Y114" i="10"/>
  <c r="Y349" i="10"/>
  <c r="Z114" i="10"/>
  <c r="AA114" i="10"/>
  <c r="AA349" i="10"/>
  <c r="AB114" i="10"/>
  <c r="AB349" i="10"/>
  <c r="AC114" i="10"/>
  <c r="AC349" i="10"/>
  <c r="AD114" i="10"/>
  <c r="AE114" i="10"/>
  <c r="AE349" i="10"/>
  <c r="AF114" i="10"/>
  <c r="AF349" i="10"/>
  <c r="AG114" i="10"/>
  <c r="AG349" i="10"/>
  <c r="AH114" i="10"/>
  <c r="AI114" i="10"/>
  <c r="AI349" i="10"/>
  <c r="AJ114" i="10"/>
  <c r="AJ349" i="10"/>
  <c r="AK114" i="10"/>
  <c r="AK349" i="10"/>
  <c r="AL114" i="10"/>
  <c r="AM114" i="10"/>
  <c r="AM349" i="10"/>
  <c r="AN114" i="10"/>
  <c r="AN349" i="10"/>
  <c r="AO114" i="10"/>
  <c r="AO349" i="10"/>
  <c r="AP114" i="10"/>
  <c r="AQ114" i="10"/>
  <c r="AQ349" i="10"/>
  <c r="AR114" i="10"/>
  <c r="AR349" i="10"/>
  <c r="AT114" i="10"/>
  <c r="AT349" i="10"/>
  <c r="AU114" i="10"/>
  <c r="AV114" i="10"/>
  <c r="AV349" i="10"/>
  <c r="AW114" i="10"/>
  <c r="AW349" i="10"/>
  <c r="AX114" i="10"/>
  <c r="AX349" i="10"/>
  <c r="AY114" i="10"/>
  <c r="AZ114" i="10"/>
  <c r="AZ349" i="10"/>
  <c r="BA114" i="10"/>
  <c r="BA349" i="10"/>
  <c r="BB114" i="10"/>
  <c r="BB349" i="10"/>
  <c r="BC114" i="10"/>
  <c r="D115" i="10"/>
  <c r="D350" i="10"/>
  <c r="E115" i="10"/>
  <c r="E350" i="10"/>
  <c r="G350" i="10" s="1"/>
  <c r="F115" i="10"/>
  <c r="F350" i="10"/>
  <c r="G115" i="10"/>
  <c r="H115" i="10"/>
  <c r="H350" i="10"/>
  <c r="I115" i="10"/>
  <c r="I350" i="10"/>
  <c r="J115" i="10"/>
  <c r="J350" i="10"/>
  <c r="K115" i="10"/>
  <c r="L115" i="10"/>
  <c r="L350" i="10"/>
  <c r="M115" i="10"/>
  <c r="M350" i="10"/>
  <c r="N115" i="10"/>
  <c r="N350" i="10"/>
  <c r="O115" i="10"/>
  <c r="P115" i="10"/>
  <c r="P350" i="10"/>
  <c r="Q115" i="10"/>
  <c r="Q350" i="10"/>
  <c r="R115" i="10"/>
  <c r="R350" i="10"/>
  <c r="S115" i="10"/>
  <c r="T115" i="10"/>
  <c r="T350" i="10"/>
  <c r="U115" i="10"/>
  <c r="U350" i="10"/>
  <c r="V115" i="10"/>
  <c r="V350" i="10"/>
  <c r="W115" i="10"/>
  <c r="X115" i="10"/>
  <c r="X350" i="10"/>
  <c r="Y115" i="10"/>
  <c r="Y350" i="10"/>
  <c r="Z115" i="10"/>
  <c r="Z350" i="10"/>
  <c r="AA115" i="10"/>
  <c r="AB115" i="10"/>
  <c r="AB350" i="10"/>
  <c r="AC115" i="10"/>
  <c r="AC350" i="10"/>
  <c r="AD115" i="10"/>
  <c r="AD350" i="10"/>
  <c r="AE115" i="10"/>
  <c r="AF115" i="10"/>
  <c r="AF350" i="10"/>
  <c r="AG115" i="10"/>
  <c r="AG350" i="10"/>
  <c r="AH115" i="10"/>
  <c r="AH350" i="10"/>
  <c r="AI115" i="10"/>
  <c r="AJ115" i="10"/>
  <c r="AJ350" i="10"/>
  <c r="AK115" i="10"/>
  <c r="AK350" i="10"/>
  <c r="AL115" i="10"/>
  <c r="AL350" i="10"/>
  <c r="AM115" i="10"/>
  <c r="AN115" i="10"/>
  <c r="AN350" i="10"/>
  <c r="AO115" i="10"/>
  <c r="AO350" i="10"/>
  <c r="AP115" i="10"/>
  <c r="AP350" i="10"/>
  <c r="AQ115" i="10"/>
  <c r="AR115" i="10"/>
  <c r="AR350" i="10"/>
  <c r="AT115" i="10"/>
  <c r="AT350" i="10"/>
  <c r="AU115" i="10"/>
  <c r="AU350" i="10"/>
  <c r="AV115" i="10"/>
  <c r="AW115" i="10"/>
  <c r="AW350" i="10"/>
  <c r="AX115" i="10"/>
  <c r="AX350" i="10"/>
  <c r="AY115" i="10"/>
  <c r="AY350" i="10"/>
  <c r="AZ115" i="10"/>
  <c r="BA115" i="10"/>
  <c r="BA350" i="10"/>
  <c r="BB115" i="10"/>
  <c r="BB350" i="10"/>
  <c r="BC115" i="10"/>
  <c r="BC350" i="10"/>
  <c r="D116" i="10"/>
  <c r="D351" i="10"/>
  <c r="E116" i="10"/>
  <c r="E351" i="10"/>
  <c r="F351" i="10" s="1"/>
  <c r="F116" i="10"/>
  <c r="G116" i="10"/>
  <c r="H116" i="10"/>
  <c r="I116" i="10"/>
  <c r="I351" i="10"/>
  <c r="J116" i="10"/>
  <c r="K116" i="10"/>
  <c r="L116" i="10"/>
  <c r="M116" i="10"/>
  <c r="M351" i="10"/>
  <c r="N116" i="10"/>
  <c r="O116" i="10"/>
  <c r="P116" i="10"/>
  <c r="Q116" i="10"/>
  <c r="Q351" i="10"/>
  <c r="R116" i="10"/>
  <c r="S116" i="10"/>
  <c r="T116" i="10"/>
  <c r="U116" i="10"/>
  <c r="U351" i="10"/>
  <c r="V116" i="10"/>
  <c r="W116" i="10"/>
  <c r="X116" i="10"/>
  <c r="Y116" i="10"/>
  <c r="Y351" i="10"/>
  <c r="Z116" i="10"/>
  <c r="AA116" i="10"/>
  <c r="AB116" i="10"/>
  <c r="AC116" i="10"/>
  <c r="AC351" i="10"/>
  <c r="AD116" i="10"/>
  <c r="AE116" i="10"/>
  <c r="AF116" i="10"/>
  <c r="AG116" i="10"/>
  <c r="AG351" i="10"/>
  <c r="AH116" i="10"/>
  <c r="AI116" i="10"/>
  <c r="AJ116" i="10"/>
  <c r="AK116" i="10"/>
  <c r="AK351" i="10"/>
  <c r="AL116" i="10"/>
  <c r="AM116" i="10"/>
  <c r="AN116" i="10"/>
  <c r="AO116" i="10"/>
  <c r="AO351" i="10"/>
  <c r="AP116" i="10"/>
  <c r="AQ116" i="10"/>
  <c r="AR116" i="10"/>
  <c r="AT116" i="10"/>
  <c r="AT351" i="10"/>
  <c r="AU116" i="10"/>
  <c r="AV116" i="10"/>
  <c r="AW116" i="10"/>
  <c r="AX116" i="10"/>
  <c r="AX351" i="10"/>
  <c r="AY116" i="10"/>
  <c r="AZ116" i="10"/>
  <c r="BA116" i="10"/>
  <c r="BB116" i="10"/>
  <c r="BB351" i="10"/>
  <c r="BC116" i="10"/>
  <c r="D117" i="10"/>
  <c r="D352" i="10"/>
  <c r="E117" i="10"/>
  <c r="E352" i="10"/>
  <c r="F117" i="10"/>
  <c r="F352" i="10"/>
  <c r="G117" i="10"/>
  <c r="G352" i="10"/>
  <c r="H117" i="10"/>
  <c r="H352" i="10"/>
  <c r="I117" i="10"/>
  <c r="I352" i="10"/>
  <c r="J117" i="10"/>
  <c r="J352" i="10"/>
  <c r="K117" i="10"/>
  <c r="K352" i="10"/>
  <c r="L117" i="10"/>
  <c r="L352" i="10"/>
  <c r="M117" i="10"/>
  <c r="M352" i="10"/>
  <c r="N117" i="10"/>
  <c r="N352" i="10"/>
  <c r="O117" i="10"/>
  <c r="O352" i="10"/>
  <c r="P117" i="10"/>
  <c r="P352" i="10"/>
  <c r="Q117" i="10"/>
  <c r="Q352" i="10"/>
  <c r="R117" i="10"/>
  <c r="R352" i="10"/>
  <c r="S117" i="10"/>
  <c r="S352" i="10"/>
  <c r="T117" i="10"/>
  <c r="T352" i="10"/>
  <c r="U117" i="10"/>
  <c r="U352" i="10"/>
  <c r="V117" i="10"/>
  <c r="V352" i="10"/>
  <c r="W117" i="10"/>
  <c r="W352" i="10"/>
  <c r="X117" i="10"/>
  <c r="X352" i="10"/>
  <c r="Y117" i="10"/>
  <c r="Y352" i="10"/>
  <c r="Z117" i="10"/>
  <c r="Z352" i="10"/>
  <c r="AA117" i="10"/>
  <c r="AA352" i="10"/>
  <c r="AB117" i="10"/>
  <c r="AB352" i="10"/>
  <c r="AC117" i="10"/>
  <c r="AC352" i="10"/>
  <c r="AD117" i="10"/>
  <c r="AD352" i="10"/>
  <c r="AE117" i="10"/>
  <c r="AE352" i="10"/>
  <c r="AF117" i="10"/>
  <c r="AF352" i="10"/>
  <c r="AG117" i="10"/>
  <c r="AG352" i="10"/>
  <c r="AH117" i="10"/>
  <c r="AH352" i="10"/>
  <c r="AI117" i="10"/>
  <c r="AI352" i="10"/>
  <c r="AJ117" i="10"/>
  <c r="AJ352" i="10"/>
  <c r="AK117" i="10"/>
  <c r="AK352" i="10"/>
  <c r="AL117" i="10"/>
  <c r="AL352" i="10"/>
  <c r="AM117" i="10"/>
  <c r="AM352" i="10"/>
  <c r="AN117" i="10"/>
  <c r="AN352" i="10"/>
  <c r="AO117" i="10"/>
  <c r="AO352" i="10"/>
  <c r="AP117" i="10"/>
  <c r="AP352" i="10"/>
  <c r="AQ117" i="10"/>
  <c r="AQ352" i="10"/>
  <c r="AR117" i="10"/>
  <c r="AR352" i="10"/>
  <c r="AT117" i="10"/>
  <c r="AT352" i="10"/>
  <c r="AU117" i="10"/>
  <c r="AU352" i="10"/>
  <c r="AV117" i="10"/>
  <c r="AV352" i="10"/>
  <c r="AW117" i="10"/>
  <c r="AW352" i="10"/>
  <c r="AX117" i="10"/>
  <c r="AX352" i="10"/>
  <c r="AY117" i="10"/>
  <c r="AY352" i="10"/>
  <c r="AZ117" i="10"/>
  <c r="AZ352" i="10"/>
  <c r="BA117" i="10"/>
  <c r="BA352" i="10"/>
  <c r="BB117" i="10"/>
  <c r="BB352" i="10"/>
  <c r="BC117" i="10"/>
  <c r="BC352" i="10"/>
  <c r="D118" i="10"/>
  <c r="D353" i="10"/>
  <c r="E118" i="10"/>
  <c r="E353" i="10"/>
  <c r="H353" i="10" s="1"/>
  <c r="F118" i="10"/>
  <c r="G118" i="10"/>
  <c r="G353" i="10"/>
  <c r="H118" i="10"/>
  <c r="I118" i="10"/>
  <c r="I353" i="10"/>
  <c r="J118" i="10"/>
  <c r="K118" i="10"/>
  <c r="K353" i="10"/>
  <c r="L118" i="10"/>
  <c r="M118" i="10"/>
  <c r="M353" i="10"/>
  <c r="N118" i="10"/>
  <c r="O118" i="10"/>
  <c r="O353" i="10"/>
  <c r="P118" i="10"/>
  <c r="P353" i="10"/>
  <c r="Q118" i="10"/>
  <c r="Q353" i="10"/>
  <c r="R118" i="10"/>
  <c r="S118" i="10"/>
  <c r="S353" i="10"/>
  <c r="T118" i="10"/>
  <c r="T353" i="10"/>
  <c r="U118" i="10"/>
  <c r="U353" i="10"/>
  <c r="V118" i="10"/>
  <c r="W118" i="10"/>
  <c r="W353" i="10"/>
  <c r="X118" i="10"/>
  <c r="X353" i="10"/>
  <c r="Y118" i="10"/>
  <c r="Y353" i="10"/>
  <c r="Z118" i="10"/>
  <c r="AA118" i="10"/>
  <c r="AA353" i="10"/>
  <c r="AB118" i="10"/>
  <c r="AB353" i="10"/>
  <c r="AC118" i="10"/>
  <c r="AC353" i="10"/>
  <c r="AD118" i="10"/>
  <c r="AE118" i="10"/>
  <c r="AE353" i="10"/>
  <c r="AF118" i="10"/>
  <c r="AF353" i="10"/>
  <c r="AG118" i="10"/>
  <c r="AG353" i="10"/>
  <c r="AH118" i="10"/>
  <c r="AI118" i="10"/>
  <c r="AI353" i="10"/>
  <c r="AJ118" i="10"/>
  <c r="AJ353" i="10"/>
  <c r="AK118" i="10"/>
  <c r="AK353" i="10"/>
  <c r="AL118" i="10"/>
  <c r="AM118" i="10"/>
  <c r="AM353" i="10"/>
  <c r="AN118" i="10"/>
  <c r="AN353" i="10"/>
  <c r="AO118" i="10"/>
  <c r="AO353" i="10"/>
  <c r="AP118" i="10"/>
  <c r="AQ118" i="10"/>
  <c r="AQ353" i="10"/>
  <c r="AR118" i="10"/>
  <c r="AR353" i="10"/>
  <c r="AT118" i="10"/>
  <c r="AT353" i="10"/>
  <c r="AU118" i="10"/>
  <c r="AV118" i="10"/>
  <c r="AV353" i="10"/>
  <c r="AW118" i="10"/>
  <c r="AW353" i="10"/>
  <c r="AX118" i="10"/>
  <c r="AX353" i="10"/>
  <c r="AY118" i="10"/>
  <c r="AZ118" i="10"/>
  <c r="AZ353" i="10"/>
  <c r="BA118" i="10"/>
  <c r="BA353" i="10"/>
  <c r="BB118" i="10"/>
  <c r="BB353" i="10"/>
  <c r="BC118" i="10"/>
  <c r="D119" i="10"/>
  <c r="D354" i="10"/>
  <c r="E119" i="10"/>
  <c r="E354" i="10"/>
  <c r="G354" i="10" s="1"/>
  <c r="F119" i="10"/>
  <c r="F354" i="10"/>
  <c r="G119" i="10"/>
  <c r="H119" i="10"/>
  <c r="H354" i="10"/>
  <c r="I119" i="10"/>
  <c r="I354" i="10"/>
  <c r="J119" i="10"/>
  <c r="J354" i="10"/>
  <c r="K119" i="10"/>
  <c r="L119" i="10"/>
  <c r="L354" i="10"/>
  <c r="M119" i="10"/>
  <c r="M354" i="10"/>
  <c r="N119" i="10"/>
  <c r="N354" i="10"/>
  <c r="O119" i="10"/>
  <c r="P119" i="10"/>
  <c r="P354" i="10"/>
  <c r="Q119" i="10"/>
  <c r="Q354" i="10"/>
  <c r="R119" i="10"/>
  <c r="R354" i="10"/>
  <c r="S119" i="10"/>
  <c r="T119" i="10"/>
  <c r="T354" i="10"/>
  <c r="U119" i="10"/>
  <c r="U354" i="10"/>
  <c r="V119" i="10"/>
  <c r="V354" i="10"/>
  <c r="W119" i="10"/>
  <c r="X119" i="10"/>
  <c r="X354" i="10"/>
  <c r="Y119" i="10"/>
  <c r="Y354" i="10"/>
  <c r="Z119" i="10"/>
  <c r="Z354" i="10"/>
  <c r="AA119" i="10"/>
  <c r="AB119" i="10"/>
  <c r="AB354" i="10"/>
  <c r="AC119" i="10"/>
  <c r="AC354" i="10"/>
  <c r="AD119" i="10"/>
  <c r="AD354" i="10"/>
  <c r="AE119" i="10"/>
  <c r="AF119" i="10"/>
  <c r="AF354" i="10"/>
  <c r="AG119" i="10"/>
  <c r="AG354" i="10"/>
  <c r="AH119" i="10"/>
  <c r="AH354" i="10"/>
  <c r="AI119" i="10"/>
  <c r="AJ119" i="10"/>
  <c r="AJ354" i="10"/>
  <c r="AK119" i="10"/>
  <c r="AK354" i="10"/>
  <c r="AL119" i="10"/>
  <c r="AL354" i="10"/>
  <c r="AM119" i="10"/>
  <c r="AN119" i="10"/>
  <c r="AN354" i="10"/>
  <c r="AO119" i="10"/>
  <c r="AO354" i="10"/>
  <c r="AP119" i="10"/>
  <c r="AP354" i="10"/>
  <c r="AQ119" i="10"/>
  <c r="AR119" i="10"/>
  <c r="AR354" i="10"/>
  <c r="AT119" i="10"/>
  <c r="AT354" i="10"/>
  <c r="AU119" i="10"/>
  <c r="AU354" i="10"/>
  <c r="AV119" i="10"/>
  <c r="AW119" i="10"/>
  <c r="AW354" i="10"/>
  <c r="AX119" i="10"/>
  <c r="AX354" i="10"/>
  <c r="AY119" i="10"/>
  <c r="AY354" i="10"/>
  <c r="AZ119" i="10"/>
  <c r="BA119" i="10"/>
  <c r="BA354" i="10"/>
  <c r="BB119" i="10"/>
  <c r="BB354" i="10"/>
  <c r="BC119" i="10"/>
  <c r="BC354" i="10"/>
  <c r="D120" i="10"/>
  <c r="D355" i="10"/>
  <c r="E120" i="10"/>
  <c r="E355" i="10"/>
  <c r="F355" i="10" s="1"/>
  <c r="F120" i="10"/>
  <c r="G120" i="10"/>
  <c r="H120" i="10"/>
  <c r="I120" i="10"/>
  <c r="I355" i="10"/>
  <c r="J120" i="10"/>
  <c r="K120" i="10"/>
  <c r="L120" i="10"/>
  <c r="M120" i="10"/>
  <c r="M355" i="10"/>
  <c r="N120" i="10"/>
  <c r="O120" i="10"/>
  <c r="P120" i="10"/>
  <c r="Q120" i="10"/>
  <c r="Q355" i="10"/>
  <c r="R120" i="10"/>
  <c r="S120" i="10"/>
  <c r="T120" i="10"/>
  <c r="U120" i="10"/>
  <c r="U355" i="10"/>
  <c r="V120" i="10"/>
  <c r="W120" i="10"/>
  <c r="X120" i="10"/>
  <c r="Y120" i="10"/>
  <c r="Y355" i="10"/>
  <c r="Z120" i="10"/>
  <c r="AA120" i="10"/>
  <c r="AB120" i="10"/>
  <c r="AC120" i="10"/>
  <c r="AC355" i="10"/>
  <c r="AD120" i="10"/>
  <c r="AE120" i="10"/>
  <c r="AF120" i="10"/>
  <c r="AG120" i="10"/>
  <c r="AG355" i="10"/>
  <c r="AH120" i="10"/>
  <c r="AI120" i="10"/>
  <c r="AJ120" i="10"/>
  <c r="AK120" i="10"/>
  <c r="AK355" i="10"/>
  <c r="AL120" i="10"/>
  <c r="AM120" i="10"/>
  <c r="AN120" i="10"/>
  <c r="AO120" i="10"/>
  <c r="AO355" i="10"/>
  <c r="AP120" i="10"/>
  <c r="AQ120" i="10"/>
  <c r="AR120" i="10"/>
  <c r="AT120" i="10"/>
  <c r="AT355" i="10"/>
  <c r="AU120" i="10"/>
  <c r="AV120" i="10"/>
  <c r="AW120" i="10"/>
  <c r="AX120" i="10"/>
  <c r="AX355" i="10"/>
  <c r="AY120" i="10"/>
  <c r="AZ120" i="10"/>
  <c r="BA120" i="10"/>
  <c r="BB120" i="10"/>
  <c r="BB355" i="10"/>
  <c r="BC120" i="10"/>
  <c r="D121" i="10"/>
  <c r="D356" i="10"/>
  <c r="E121" i="10"/>
  <c r="E356" i="10"/>
  <c r="F121" i="10"/>
  <c r="F356" i="10"/>
  <c r="G121" i="10"/>
  <c r="G356" i="10"/>
  <c r="H121" i="10"/>
  <c r="H356" i="10"/>
  <c r="I121" i="10"/>
  <c r="I356" i="10"/>
  <c r="J121" i="10"/>
  <c r="J356" i="10"/>
  <c r="K121" i="10"/>
  <c r="K356" i="10"/>
  <c r="L121" i="10"/>
  <c r="L356" i="10"/>
  <c r="M121" i="10"/>
  <c r="M356" i="10"/>
  <c r="N121" i="10"/>
  <c r="N356" i="10"/>
  <c r="O121" i="10"/>
  <c r="O356" i="10"/>
  <c r="P121" i="10"/>
  <c r="P356" i="10"/>
  <c r="Q121" i="10"/>
  <c r="Q356" i="10"/>
  <c r="R121" i="10"/>
  <c r="R356" i="10"/>
  <c r="S121" i="10"/>
  <c r="S356" i="10"/>
  <c r="T121" i="10"/>
  <c r="T356" i="10"/>
  <c r="U121" i="10"/>
  <c r="U356" i="10"/>
  <c r="V121" i="10"/>
  <c r="V356" i="10"/>
  <c r="W121" i="10"/>
  <c r="W356" i="10"/>
  <c r="X121" i="10"/>
  <c r="X356" i="10"/>
  <c r="Y121" i="10"/>
  <c r="Y356" i="10"/>
  <c r="Z121" i="10"/>
  <c r="Z356" i="10"/>
  <c r="AA121" i="10"/>
  <c r="AA356" i="10"/>
  <c r="AB121" i="10"/>
  <c r="AB356" i="10"/>
  <c r="AC121" i="10"/>
  <c r="AC356" i="10"/>
  <c r="AD121" i="10"/>
  <c r="AD356" i="10"/>
  <c r="AE121" i="10"/>
  <c r="AE356" i="10"/>
  <c r="AF121" i="10"/>
  <c r="AF356" i="10"/>
  <c r="AG121" i="10"/>
  <c r="AG356" i="10"/>
  <c r="AH121" i="10"/>
  <c r="AH356" i="10"/>
  <c r="AI121" i="10"/>
  <c r="AI356" i="10"/>
  <c r="AJ121" i="10"/>
  <c r="AJ356" i="10"/>
  <c r="AK121" i="10"/>
  <c r="AK356" i="10"/>
  <c r="AL121" i="10"/>
  <c r="AL356" i="10"/>
  <c r="AM121" i="10"/>
  <c r="AM356" i="10"/>
  <c r="AN121" i="10"/>
  <c r="AN356" i="10"/>
  <c r="AO121" i="10"/>
  <c r="AO356" i="10"/>
  <c r="AP121" i="10"/>
  <c r="AP356" i="10"/>
  <c r="AQ121" i="10"/>
  <c r="AQ356" i="10"/>
  <c r="AR121" i="10"/>
  <c r="AR356" i="10"/>
  <c r="AT121" i="10"/>
  <c r="AT356" i="10"/>
  <c r="AU121" i="10"/>
  <c r="AU356" i="10"/>
  <c r="AV121" i="10"/>
  <c r="AV356" i="10"/>
  <c r="AW121" i="10"/>
  <c r="AW356" i="10"/>
  <c r="AX121" i="10"/>
  <c r="AX356" i="10"/>
  <c r="AY121" i="10"/>
  <c r="AY356" i="10"/>
  <c r="AZ121" i="10"/>
  <c r="AZ356" i="10"/>
  <c r="BA121" i="10"/>
  <c r="BA356" i="10"/>
  <c r="BB121" i="10"/>
  <c r="BB356" i="10"/>
  <c r="BC121" i="10"/>
  <c r="BC356" i="10"/>
  <c r="D122" i="10"/>
  <c r="D357" i="10"/>
  <c r="E122" i="10"/>
  <c r="E357" i="10"/>
  <c r="H357" i="10" s="1"/>
  <c r="F122" i="10"/>
  <c r="G122" i="10"/>
  <c r="G357" i="10"/>
  <c r="H122" i="10"/>
  <c r="I122" i="10"/>
  <c r="I357" i="10"/>
  <c r="J122" i="10"/>
  <c r="K122" i="10"/>
  <c r="K357" i="10"/>
  <c r="L122" i="10"/>
  <c r="M122" i="10"/>
  <c r="M357" i="10"/>
  <c r="N122" i="10"/>
  <c r="O122" i="10"/>
  <c r="O357" i="10"/>
  <c r="P122" i="10"/>
  <c r="Q122" i="10"/>
  <c r="Q357" i="10"/>
  <c r="R122" i="10"/>
  <c r="S122" i="10"/>
  <c r="S357" i="10"/>
  <c r="T122" i="10"/>
  <c r="U122" i="10"/>
  <c r="U357" i="10"/>
  <c r="V122" i="10"/>
  <c r="W122" i="10"/>
  <c r="W357" i="10"/>
  <c r="X122" i="10"/>
  <c r="Y122" i="10"/>
  <c r="Y357" i="10"/>
  <c r="Z122" i="10"/>
  <c r="AA122" i="10"/>
  <c r="AA357" i="10"/>
  <c r="AB122" i="10"/>
  <c r="AC122" i="10"/>
  <c r="AC357" i="10"/>
  <c r="AD122" i="10"/>
  <c r="AE122" i="10"/>
  <c r="AE357" i="10"/>
  <c r="AF122" i="10"/>
  <c r="AG122" i="10"/>
  <c r="AG357" i="10"/>
  <c r="AH122" i="10"/>
  <c r="AI122" i="10"/>
  <c r="AI357" i="10"/>
  <c r="AJ122" i="10"/>
  <c r="AK122" i="10"/>
  <c r="AK357" i="10"/>
  <c r="AL122" i="10"/>
  <c r="AM122" i="10"/>
  <c r="AM357" i="10"/>
  <c r="AN122" i="10"/>
  <c r="AN357" i="10"/>
  <c r="AO122" i="10"/>
  <c r="AO357" i="10"/>
  <c r="AP122" i="10"/>
  <c r="AQ122" i="10"/>
  <c r="AQ357" i="10"/>
  <c r="AR122" i="10"/>
  <c r="AR357" i="10"/>
  <c r="AT122" i="10"/>
  <c r="AT357" i="10"/>
  <c r="AU122" i="10"/>
  <c r="AV122" i="10"/>
  <c r="AV357" i="10"/>
  <c r="AW122" i="10"/>
  <c r="AW357" i="10"/>
  <c r="AX122" i="10"/>
  <c r="AX357" i="10"/>
  <c r="AY122" i="10"/>
  <c r="AZ122" i="10"/>
  <c r="AZ357" i="10"/>
  <c r="BA122" i="10"/>
  <c r="BA357" i="10"/>
  <c r="BB122" i="10"/>
  <c r="BB357" i="10"/>
  <c r="BC122" i="10"/>
  <c r="D123" i="10"/>
  <c r="D358" i="10"/>
  <c r="E123" i="10"/>
  <c r="E358" i="10"/>
  <c r="G358" i="10" s="1"/>
  <c r="F123" i="10"/>
  <c r="F358" i="10"/>
  <c r="G123" i="10"/>
  <c r="H123" i="10"/>
  <c r="H358" i="10"/>
  <c r="I123" i="10"/>
  <c r="I358" i="10"/>
  <c r="J123" i="10"/>
  <c r="J358" i="10"/>
  <c r="K123" i="10"/>
  <c r="L123" i="10"/>
  <c r="L358" i="10"/>
  <c r="M123" i="10"/>
  <c r="M358" i="10"/>
  <c r="N123" i="10"/>
  <c r="N358" i="10"/>
  <c r="O123" i="10"/>
  <c r="P123" i="10"/>
  <c r="P358" i="10"/>
  <c r="Q123" i="10"/>
  <c r="Q358" i="10"/>
  <c r="R123" i="10"/>
  <c r="R358" i="10"/>
  <c r="S123" i="10"/>
  <c r="T123" i="10"/>
  <c r="T358" i="10"/>
  <c r="U123" i="10"/>
  <c r="U358" i="10"/>
  <c r="V123" i="10"/>
  <c r="V358" i="10"/>
  <c r="W123" i="10"/>
  <c r="X123" i="10"/>
  <c r="X358" i="10"/>
  <c r="Y123" i="10"/>
  <c r="Y358" i="10"/>
  <c r="Z123" i="10"/>
  <c r="Z358" i="10"/>
  <c r="AA123" i="10"/>
  <c r="AB123" i="10"/>
  <c r="AB358" i="10"/>
  <c r="AC123" i="10"/>
  <c r="AC358" i="10"/>
  <c r="AD123" i="10"/>
  <c r="AD358" i="10"/>
  <c r="AE123" i="10"/>
  <c r="AF123" i="10"/>
  <c r="AF358" i="10"/>
  <c r="AG123" i="10"/>
  <c r="AG358" i="10"/>
  <c r="AH123" i="10"/>
  <c r="AH358" i="10"/>
  <c r="AI123" i="10"/>
  <c r="AJ123" i="10"/>
  <c r="AJ358" i="10"/>
  <c r="AK123" i="10"/>
  <c r="AK358" i="10"/>
  <c r="AL123" i="10"/>
  <c r="AL358" i="10"/>
  <c r="AM123" i="10"/>
  <c r="AN123" i="10"/>
  <c r="AN358" i="10"/>
  <c r="AO123" i="10"/>
  <c r="AO358" i="10"/>
  <c r="AP123" i="10"/>
  <c r="AP358" i="10"/>
  <c r="AQ123" i="10"/>
  <c r="AR123" i="10"/>
  <c r="AR358" i="10"/>
  <c r="AT123" i="10"/>
  <c r="AT358" i="10"/>
  <c r="AU123" i="10"/>
  <c r="AU358" i="10"/>
  <c r="AV123" i="10"/>
  <c r="AW123" i="10"/>
  <c r="AW358" i="10"/>
  <c r="AX123" i="10"/>
  <c r="AX358" i="10"/>
  <c r="AY123" i="10"/>
  <c r="AY358" i="10"/>
  <c r="AZ123" i="10"/>
  <c r="BA123" i="10"/>
  <c r="BA358" i="10"/>
  <c r="BB123" i="10"/>
  <c r="BB358" i="10"/>
  <c r="BC123" i="10"/>
  <c r="BC358" i="10"/>
  <c r="D124" i="10"/>
  <c r="D359" i="10"/>
  <c r="E124" i="10"/>
  <c r="E359" i="10"/>
  <c r="F359" i="10" s="1"/>
  <c r="F124" i="10"/>
  <c r="G124" i="10"/>
  <c r="H124" i="10"/>
  <c r="I124" i="10"/>
  <c r="I359" i="10"/>
  <c r="J124" i="10"/>
  <c r="K124" i="10"/>
  <c r="L124" i="10"/>
  <c r="M124" i="10"/>
  <c r="M359" i="10"/>
  <c r="N124" i="10"/>
  <c r="O124" i="10"/>
  <c r="P124" i="10"/>
  <c r="Q124" i="10"/>
  <c r="Q359" i="10"/>
  <c r="R124" i="10"/>
  <c r="S124" i="10"/>
  <c r="T124" i="10"/>
  <c r="U124" i="10"/>
  <c r="U359" i="10"/>
  <c r="V124" i="10"/>
  <c r="W124" i="10"/>
  <c r="X124" i="10"/>
  <c r="Y124" i="10"/>
  <c r="Y359" i="10"/>
  <c r="Z124" i="10"/>
  <c r="AA124" i="10"/>
  <c r="AB124" i="10"/>
  <c r="AC124" i="10"/>
  <c r="AC359" i="10"/>
  <c r="AD124" i="10"/>
  <c r="AE124" i="10"/>
  <c r="AF124" i="10"/>
  <c r="AG124" i="10"/>
  <c r="AG359" i="10"/>
  <c r="AH124" i="10"/>
  <c r="AI124" i="10"/>
  <c r="AJ124" i="10"/>
  <c r="AK124" i="10"/>
  <c r="AK359" i="10"/>
  <c r="AL124" i="10"/>
  <c r="AM124" i="10"/>
  <c r="AN124" i="10"/>
  <c r="AO124" i="10"/>
  <c r="AO359" i="10"/>
  <c r="AP124" i="10"/>
  <c r="AQ124" i="10"/>
  <c r="AR124" i="10"/>
  <c r="AT124" i="10"/>
  <c r="AT359" i="10"/>
  <c r="AU124" i="10"/>
  <c r="AV124" i="10"/>
  <c r="AW124" i="10"/>
  <c r="AX124" i="10"/>
  <c r="AX359" i="10"/>
  <c r="AY124" i="10"/>
  <c r="AZ124" i="10"/>
  <c r="BA124" i="10"/>
  <c r="BB124" i="10"/>
  <c r="BB359" i="10"/>
  <c r="BC124" i="10"/>
  <c r="D125" i="10"/>
  <c r="D360" i="10"/>
  <c r="E125" i="10"/>
  <c r="E360" i="10"/>
  <c r="F125" i="10"/>
  <c r="F360" i="10"/>
  <c r="G125" i="10"/>
  <c r="G360" i="10"/>
  <c r="H125" i="10"/>
  <c r="H360" i="10"/>
  <c r="I125" i="10"/>
  <c r="I360" i="10"/>
  <c r="J125" i="10"/>
  <c r="J360" i="10"/>
  <c r="K125" i="10"/>
  <c r="K360" i="10"/>
  <c r="L125" i="10"/>
  <c r="L360" i="10"/>
  <c r="M125" i="10"/>
  <c r="M360" i="10"/>
  <c r="N125" i="10"/>
  <c r="N360" i="10"/>
  <c r="O125" i="10"/>
  <c r="O360" i="10"/>
  <c r="P125" i="10"/>
  <c r="P360" i="10"/>
  <c r="Q125" i="10"/>
  <c r="Q360" i="10"/>
  <c r="R125" i="10"/>
  <c r="R360" i="10"/>
  <c r="S125" i="10"/>
  <c r="S360" i="10"/>
  <c r="T125" i="10"/>
  <c r="T360" i="10"/>
  <c r="U125" i="10"/>
  <c r="U360" i="10"/>
  <c r="V125" i="10"/>
  <c r="V360" i="10"/>
  <c r="W125" i="10"/>
  <c r="W360" i="10"/>
  <c r="X125" i="10"/>
  <c r="X360" i="10"/>
  <c r="Y125" i="10"/>
  <c r="Y360" i="10"/>
  <c r="Z125" i="10"/>
  <c r="Z360" i="10"/>
  <c r="AA125" i="10"/>
  <c r="AA360" i="10"/>
  <c r="AB125" i="10"/>
  <c r="AB360" i="10"/>
  <c r="AC125" i="10"/>
  <c r="AC360" i="10"/>
  <c r="AD125" i="10"/>
  <c r="AD360" i="10"/>
  <c r="AE125" i="10"/>
  <c r="AE360" i="10"/>
  <c r="AF125" i="10"/>
  <c r="AF360" i="10"/>
  <c r="AG125" i="10"/>
  <c r="AG360" i="10"/>
  <c r="AH125" i="10"/>
  <c r="AH360" i="10"/>
  <c r="AI125" i="10"/>
  <c r="AI360" i="10"/>
  <c r="AJ125" i="10"/>
  <c r="AJ360" i="10"/>
  <c r="AK125" i="10"/>
  <c r="AK360" i="10"/>
  <c r="AL125" i="10"/>
  <c r="AL360" i="10"/>
  <c r="AM125" i="10"/>
  <c r="AM360" i="10"/>
  <c r="AN125" i="10"/>
  <c r="AN360" i="10"/>
  <c r="AO125" i="10"/>
  <c r="AO360" i="10"/>
  <c r="AP125" i="10"/>
  <c r="AP360" i="10"/>
  <c r="AQ125" i="10"/>
  <c r="AQ360" i="10"/>
  <c r="AR125" i="10"/>
  <c r="AR360" i="10"/>
  <c r="AT125" i="10"/>
  <c r="AT360" i="10"/>
  <c r="AU125" i="10"/>
  <c r="AU360" i="10"/>
  <c r="AV125" i="10"/>
  <c r="AV360" i="10"/>
  <c r="AW125" i="10"/>
  <c r="AW360" i="10"/>
  <c r="AX125" i="10"/>
  <c r="AX360" i="10"/>
  <c r="AY125" i="10"/>
  <c r="AY360" i="10"/>
  <c r="AZ125" i="10"/>
  <c r="AZ360" i="10"/>
  <c r="BA125" i="10"/>
  <c r="BA360" i="10"/>
  <c r="BB125" i="10"/>
  <c r="BB360" i="10"/>
  <c r="BC125" i="10"/>
  <c r="BC360" i="10"/>
  <c r="D126" i="10"/>
  <c r="D361" i="10"/>
  <c r="E126" i="10"/>
  <c r="E361" i="10"/>
  <c r="H361" i="10" s="1"/>
  <c r="F126" i="10"/>
  <c r="G126" i="10"/>
  <c r="G361" i="10"/>
  <c r="H126" i="10"/>
  <c r="I126" i="10"/>
  <c r="I361" i="10"/>
  <c r="J126" i="10"/>
  <c r="K126" i="10"/>
  <c r="K361" i="10"/>
  <c r="L126" i="10"/>
  <c r="M126" i="10"/>
  <c r="M361" i="10"/>
  <c r="N126" i="10"/>
  <c r="O126" i="10"/>
  <c r="O361" i="10"/>
  <c r="P126" i="10"/>
  <c r="Q126" i="10"/>
  <c r="Q361" i="10"/>
  <c r="R126" i="10"/>
  <c r="S126" i="10"/>
  <c r="S361" i="10"/>
  <c r="T126" i="10"/>
  <c r="U126" i="10"/>
  <c r="U361" i="10"/>
  <c r="V126" i="10"/>
  <c r="W126" i="10"/>
  <c r="W361" i="10"/>
  <c r="X126" i="10"/>
  <c r="Y126" i="10"/>
  <c r="Y361" i="10"/>
  <c r="Z126" i="10"/>
  <c r="AA126" i="10"/>
  <c r="AA361" i="10"/>
  <c r="AB126" i="10"/>
  <c r="AC126" i="10"/>
  <c r="AC361" i="10"/>
  <c r="AC700" i="10" s="1"/>
  <c r="AD126" i="10"/>
  <c r="AE126" i="10"/>
  <c r="AE361" i="10"/>
  <c r="AF126" i="10"/>
  <c r="AG126" i="10"/>
  <c r="AG361" i="10"/>
  <c r="AH126" i="10"/>
  <c r="AI126" i="10"/>
  <c r="AI361" i="10"/>
  <c r="AJ126" i="10"/>
  <c r="AK126" i="10"/>
  <c r="AK361" i="10"/>
  <c r="AL126" i="10"/>
  <c r="AM126" i="10"/>
  <c r="AM361" i="10"/>
  <c r="AN126" i="10"/>
  <c r="AO126" i="10"/>
  <c r="AO361" i="10"/>
  <c r="AP126" i="10"/>
  <c r="AQ126" i="10"/>
  <c r="AQ361" i="10"/>
  <c r="AR126" i="10"/>
  <c r="AT126" i="10"/>
  <c r="AT361" i="10"/>
  <c r="AU126" i="10"/>
  <c r="AV126" i="10"/>
  <c r="AV361" i="10"/>
  <c r="AW126" i="10"/>
  <c r="AX126" i="10"/>
  <c r="AX361" i="10"/>
  <c r="AY126" i="10"/>
  <c r="AZ126" i="10"/>
  <c r="AZ361" i="10"/>
  <c r="BA126" i="10"/>
  <c r="BB126" i="10"/>
  <c r="BB361" i="10"/>
  <c r="BC126" i="10"/>
  <c r="D127" i="10"/>
  <c r="D362" i="10"/>
  <c r="E127" i="10"/>
  <c r="E362" i="10"/>
  <c r="G362" i="10" s="1"/>
  <c r="F127" i="10"/>
  <c r="F362" i="10"/>
  <c r="G127" i="10"/>
  <c r="H127" i="10"/>
  <c r="H362" i="10"/>
  <c r="I127" i="10"/>
  <c r="I362" i="10"/>
  <c r="J127" i="10"/>
  <c r="J362" i="10"/>
  <c r="K127" i="10"/>
  <c r="L127" i="10"/>
  <c r="L362" i="10"/>
  <c r="M127" i="10"/>
  <c r="M362" i="10"/>
  <c r="N127" i="10"/>
  <c r="N362" i="10"/>
  <c r="O127" i="10"/>
  <c r="P127" i="10"/>
  <c r="P362" i="10"/>
  <c r="Q127" i="10"/>
  <c r="Q362" i="10"/>
  <c r="R127" i="10"/>
  <c r="R362" i="10"/>
  <c r="S127" i="10"/>
  <c r="T127" i="10"/>
  <c r="T362" i="10"/>
  <c r="U127" i="10"/>
  <c r="U362" i="10"/>
  <c r="V127" i="10"/>
  <c r="V362" i="10"/>
  <c r="W127" i="10"/>
  <c r="X127" i="10"/>
  <c r="X362" i="10"/>
  <c r="Y127" i="10"/>
  <c r="Y362" i="10"/>
  <c r="Z127" i="10"/>
  <c r="Z362" i="10"/>
  <c r="AA127" i="10"/>
  <c r="AB127" i="10"/>
  <c r="AB362" i="10"/>
  <c r="AC127" i="10"/>
  <c r="AC362" i="10"/>
  <c r="AD127" i="10"/>
  <c r="AD362" i="10"/>
  <c r="AE127" i="10"/>
  <c r="AF127" i="10"/>
  <c r="AF362" i="10"/>
  <c r="AG127" i="10"/>
  <c r="AG362" i="10"/>
  <c r="AH127" i="10"/>
  <c r="AH362" i="10"/>
  <c r="AI127" i="10"/>
  <c r="AJ127" i="10"/>
  <c r="AJ362" i="10"/>
  <c r="AK127" i="10"/>
  <c r="AK362" i="10"/>
  <c r="AL127" i="10"/>
  <c r="AL362" i="10"/>
  <c r="AM127" i="10"/>
  <c r="AN127" i="10"/>
  <c r="AN362" i="10"/>
  <c r="AO127" i="10"/>
  <c r="AO362" i="10"/>
  <c r="AP127" i="10"/>
  <c r="AP362" i="10"/>
  <c r="AQ127" i="10"/>
  <c r="AR127" i="10"/>
  <c r="AR362" i="10"/>
  <c r="AT127" i="10"/>
  <c r="AT362" i="10"/>
  <c r="AU127" i="10"/>
  <c r="AU362" i="10"/>
  <c r="AV127" i="10"/>
  <c r="AW127" i="10"/>
  <c r="AW362" i="10"/>
  <c r="AX127" i="10"/>
  <c r="AX362" i="10"/>
  <c r="AY127" i="10"/>
  <c r="AY362" i="10"/>
  <c r="AZ127" i="10"/>
  <c r="BA127" i="10"/>
  <c r="BA362" i="10"/>
  <c r="BB127" i="10"/>
  <c r="BB362" i="10"/>
  <c r="BC127" i="10"/>
  <c r="BC362" i="10"/>
  <c r="D128" i="10"/>
  <c r="D363" i="10"/>
  <c r="E128" i="10"/>
  <c r="E363" i="10"/>
  <c r="F363" i="10" s="1"/>
  <c r="F128" i="10"/>
  <c r="G128" i="10"/>
  <c r="H128" i="10"/>
  <c r="I128" i="10"/>
  <c r="I363" i="10"/>
  <c r="J128" i="10"/>
  <c r="K128" i="10"/>
  <c r="L128" i="10"/>
  <c r="M128" i="10"/>
  <c r="M363" i="10"/>
  <c r="N128" i="10"/>
  <c r="O128" i="10"/>
  <c r="P128" i="10"/>
  <c r="Q128" i="10"/>
  <c r="Q363" i="10"/>
  <c r="R128" i="10"/>
  <c r="S128" i="10"/>
  <c r="T128" i="10"/>
  <c r="U128" i="10"/>
  <c r="U363" i="10"/>
  <c r="V128" i="10"/>
  <c r="W128" i="10"/>
  <c r="X128" i="10"/>
  <c r="Y128" i="10"/>
  <c r="Y363" i="10"/>
  <c r="Z128" i="10"/>
  <c r="AA128" i="10"/>
  <c r="AB128" i="10"/>
  <c r="AC128" i="10"/>
  <c r="AC363" i="10"/>
  <c r="AD128" i="10"/>
  <c r="AE128" i="10"/>
  <c r="AF128" i="10"/>
  <c r="AG128" i="10"/>
  <c r="AG363" i="10"/>
  <c r="AH128" i="10"/>
  <c r="AI128" i="10"/>
  <c r="AJ128" i="10"/>
  <c r="AK128" i="10"/>
  <c r="AK363" i="10"/>
  <c r="AL128" i="10"/>
  <c r="AM128" i="10"/>
  <c r="AN128" i="10"/>
  <c r="AO128" i="10"/>
  <c r="AO363" i="10"/>
  <c r="AP128" i="10"/>
  <c r="AQ128" i="10"/>
  <c r="AR128" i="10"/>
  <c r="AT128" i="10"/>
  <c r="AT363" i="10"/>
  <c r="AU128" i="10"/>
  <c r="AV128" i="10"/>
  <c r="AW128" i="10"/>
  <c r="AX128" i="10"/>
  <c r="AX363" i="10"/>
  <c r="AY128" i="10"/>
  <c r="AZ128" i="10"/>
  <c r="BA128" i="10"/>
  <c r="BB128" i="10"/>
  <c r="BB363" i="10"/>
  <c r="BC128" i="10"/>
  <c r="D129" i="10"/>
  <c r="D364" i="10"/>
  <c r="E129" i="10"/>
  <c r="E364" i="10"/>
  <c r="F129" i="10"/>
  <c r="F364" i="10"/>
  <c r="G129" i="10"/>
  <c r="G364" i="10"/>
  <c r="H129" i="10"/>
  <c r="H364" i="10"/>
  <c r="I129" i="10"/>
  <c r="I364" i="10"/>
  <c r="J129" i="10"/>
  <c r="J364" i="10"/>
  <c r="K129" i="10"/>
  <c r="K364" i="10"/>
  <c r="L129" i="10"/>
  <c r="L364" i="10"/>
  <c r="M129" i="10"/>
  <c r="M364" i="10"/>
  <c r="N129" i="10"/>
  <c r="N364" i="10"/>
  <c r="O129" i="10"/>
  <c r="O364" i="10"/>
  <c r="P129" i="10"/>
  <c r="P364" i="10"/>
  <c r="Q129" i="10"/>
  <c r="Q364" i="10"/>
  <c r="R129" i="10"/>
  <c r="R364" i="10"/>
  <c r="S129" i="10"/>
  <c r="S364" i="10"/>
  <c r="T129" i="10"/>
  <c r="T364" i="10"/>
  <c r="U129" i="10"/>
  <c r="U364" i="10"/>
  <c r="V129" i="10"/>
  <c r="V364" i="10"/>
  <c r="W129" i="10"/>
  <c r="W364" i="10"/>
  <c r="X129" i="10"/>
  <c r="X364" i="10"/>
  <c r="Y129" i="10"/>
  <c r="Y364" i="10"/>
  <c r="Z129" i="10"/>
  <c r="Z364" i="10"/>
  <c r="AA129" i="10"/>
  <c r="AA364" i="10"/>
  <c r="AB129" i="10"/>
  <c r="AB364" i="10"/>
  <c r="AC129" i="10"/>
  <c r="AC364" i="10"/>
  <c r="AD129" i="10"/>
  <c r="AD364" i="10"/>
  <c r="AE129" i="10"/>
  <c r="AE364" i="10"/>
  <c r="AF129" i="10"/>
  <c r="AF364" i="10"/>
  <c r="AG129" i="10"/>
  <c r="AG364" i="10"/>
  <c r="AH129" i="10"/>
  <c r="AH364" i="10"/>
  <c r="AI129" i="10"/>
  <c r="AI364" i="10"/>
  <c r="AJ129" i="10"/>
  <c r="AJ364" i="10"/>
  <c r="AK129" i="10"/>
  <c r="AK364" i="10"/>
  <c r="AL129" i="10"/>
  <c r="AL364" i="10"/>
  <c r="AM129" i="10"/>
  <c r="AM364" i="10"/>
  <c r="AN129" i="10"/>
  <c r="AN364" i="10"/>
  <c r="AO129" i="10"/>
  <c r="AO364" i="10"/>
  <c r="AP129" i="10"/>
  <c r="AP364" i="10"/>
  <c r="AQ129" i="10"/>
  <c r="AQ364" i="10"/>
  <c r="AR129" i="10"/>
  <c r="AR364" i="10"/>
  <c r="AT129" i="10"/>
  <c r="AT364" i="10"/>
  <c r="AU129" i="10"/>
  <c r="AU364" i="10"/>
  <c r="AV129" i="10"/>
  <c r="AV364" i="10"/>
  <c r="AW129" i="10"/>
  <c r="AW364" i="10"/>
  <c r="AX129" i="10"/>
  <c r="AX364" i="10"/>
  <c r="AY129" i="10"/>
  <c r="AY364" i="10"/>
  <c r="AZ129" i="10"/>
  <c r="AZ364" i="10"/>
  <c r="BA129" i="10"/>
  <c r="BA364" i="10"/>
  <c r="BB129" i="10"/>
  <c r="BB364" i="10"/>
  <c r="BC129" i="10"/>
  <c r="BC364" i="10"/>
  <c r="D130" i="10"/>
  <c r="D365" i="10"/>
  <c r="E130" i="10"/>
  <c r="E365" i="10"/>
  <c r="H365" i="10" s="1"/>
  <c r="F130" i="10"/>
  <c r="G130" i="10"/>
  <c r="G365" i="10"/>
  <c r="H130" i="10"/>
  <c r="I130" i="10"/>
  <c r="I365" i="10"/>
  <c r="J130" i="10"/>
  <c r="K130" i="10"/>
  <c r="K365" i="10"/>
  <c r="L130" i="10"/>
  <c r="M130" i="10"/>
  <c r="M365" i="10"/>
  <c r="N130" i="10"/>
  <c r="O130" i="10"/>
  <c r="O365" i="10"/>
  <c r="P130" i="10"/>
  <c r="Q130" i="10"/>
  <c r="Q365" i="10"/>
  <c r="R130" i="10"/>
  <c r="S130" i="10"/>
  <c r="S365" i="10"/>
  <c r="T130" i="10"/>
  <c r="U130" i="10"/>
  <c r="U365" i="10"/>
  <c r="V130" i="10"/>
  <c r="W130" i="10"/>
  <c r="W365" i="10"/>
  <c r="X130" i="10"/>
  <c r="Y130" i="10"/>
  <c r="Y365" i="10"/>
  <c r="Z130" i="10"/>
  <c r="AA130" i="10"/>
  <c r="AA365" i="10"/>
  <c r="AB130" i="10"/>
  <c r="AC130" i="10"/>
  <c r="AC365" i="10"/>
  <c r="AD130" i="10"/>
  <c r="AE130" i="10"/>
  <c r="AE365" i="10"/>
  <c r="AF130" i="10"/>
  <c r="AG130" i="10"/>
  <c r="AG365" i="10"/>
  <c r="AH130" i="10"/>
  <c r="AI130" i="10"/>
  <c r="AI365" i="10"/>
  <c r="AJ130" i="10"/>
  <c r="AK130" i="10"/>
  <c r="AK365" i="10"/>
  <c r="AL130" i="10"/>
  <c r="AM130" i="10"/>
  <c r="AM365" i="10"/>
  <c r="AN130" i="10"/>
  <c r="AO130" i="10"/>
  <c r="AO365" i="10"/>
  <c r="AP130" i="10"/>
  <c r="AQ130" i="10"/>
  <c r="AQ365" i="10"/>
  <c r="AR130" i="10"/>
  <c r="AT130" i="10"/>
  <c r="AT365" i="10"/>
  <c r="AU130" i="10"/>
  <c r="AV130" i="10"/>
  <c r="AV365" i="10"/>
  <c r="AW130" i="10"/>
  <c r="AX130" i="10"/>
  <c r="AX365" i="10"/>
  <c r="AY130" i="10"/>
  <c r="AZ130" i="10"/>
  <c r="AZ365" i="10"/>
  <c r="BA130" i="10"/>
  <c r="BB130" i="10"/>
  <c r="BB365" i="10"/>
  <c r="BC130" i="10"/>
  <c r="D131" i="10"/>
  <c r="D366" i="10"/>
  <c r="E131" i="10"/>
  <c r="E366" i="10"/>
  <c r="G366" i="10" s="1"/>
  <c r="F131" i="10"/>
  <c r="F366" i="10"/>
  <c r="G131" i="10"/>
  <c r="H131" i="10"/>
  <c r="H366" i="10"/>
  <c r="I131" i="10"/>
  <c r="I366" i="10"/>
  <c r="J131" i="10"/>
  <c r="J366" i="10"/>
  <c r="K131" i="10"/>
  <c r="L131" i="10"/>
  <c r="L366" i="10"/>
  <c r="M131" i="10"/>
  <c r="M366" i="10"/>
  <c r="N131" i="10"/>
  <c r="N366" i="10"/>
  <c r="O131" i="10"/>
  <c r="P131" i="10"/>
  <c r="P366" i="10"/>
  <c r="Q131" i="10"/>
  <c r="Q366" i="10"/>
  <c r="R131" i="10"/>
  <c r="R366" i="10"/>
  <c r="S131" i="10"/>
  <c r="T131" i="10"/>
  <c r="T366" i="10"/>
  <c r="U131" i="10"/>
  <c r="U366" i="10"/>
  <c r="V131" i="10"/>
  <c r="V366" i="10"/>
  <c r="W131" i="10"/>
  <c r="X131" i="10"/>
  <c r="X366" i="10"/>
  <c r="Y131" i="10"/>
  <c r="Y366" i="10"/>
  <c r="Z131" i="10"/>
  <c r="Z366" i="10"/>
  <c r="AA131" i="10"/>
  <c r="AB131" i="10"/>
  <c r="AB366" i="10"/>
  <c r="AC131" i="10"/>
  <c r="AC366" i="10"/>
  <c r="AD131" i="10"/>
  <c r="AD366" i="10"/>
  <c r="AE131" i="10"/>
  <c r="AF131" i="10"/>
  <c r="AF366" i="10"/>
  <c r="AG131" i="10"/>
  <c r="AG366" i="10"/>
  <c r="AH131" i="10"/>
  <c r="AH366" i="10"/>
  <c r="AI131" i="10"/>
  <c r="AJ131" i="10"/>
  <c r="AJ366" i="10"/>
  <c r="AK131" i="10"/>
  <c r="AK366" i="10"/>
  <c r="AL131" i="10"/>
  <c r="AL366" i="10"/>
  <c r="AM131" i="10"/>
  <c r="AN131" i="10"/>
  <c r="AN366" i="10"/>
  <c r="AO131" i="10"/>
  <c r="AO366" i="10"/>
  <c r="AP131" i="10"/>
  <c r="AP366" i="10"/>
  <c r="AQ131" i="10"/>
  <c r="AR131" i="10"/>
  <c r="AR366" i="10"/>
  <c r="AT131" i="10"/>
  <c r="AT366" i="10"/>
  <c r="AU131" i="10"/>
  <c r="AU366" i="10"/>
  <c r="AV131" i="10"/>
  <c r="AW131" i="10"/>
  <c r="AW366" i="10"/>
  <c r="AX131" i="10"/>
  <c r="AX366" i="10"/>
  <c r="AY131" i="10"/>
  <c r="AY366" i="10"/>
  <c r="AZ131" i="10"/>
  <c r="BA131" i="10"/>
  <c r="BA366" i="10"/>
  <c r="BB131" i="10"/>
  <c r="BB366" i="10"/>
  <c r="BC131" i="10"/>
  <c r="BC366" i="10"/>
  <c r="D132" i="10"/>
  <c r="D367" i="10"/>
  <c r="E132" i="10"/>
  <c r="E367" i="10"/>
  <c r="F367" i="10" s="1"/>
  <c r="F132" i="10"/>
  <c r="G132" i="10"/>
  <c r="H132" i="10"/>
  <c r="I132" i="10"/>
  <c r="I367" i="10"/>
  <c r="J132" i="10"/>
  <c r="K132" i="10"/>
  <c r="L132" i="10"/>
  <c r="M132" i="10"/>
  <c r="M367" i="10"/>
  <c r="N132" i="10"/>
  <c r="O132" i="10"/>
  <c r="P132" i="10"/>
  <c r="Q132" i="10"/>
  <c r="Q367" i="10"/>
  <c r="R132" i="10"/>
  <c r="S132" i="10"/>
  <c r="T132" i="10"/>
  <c r="U132" i="10"/>
  <c r="U367" i="10"/>
  <c r="V132" i="10"/>
  <c r="W132" i="10"/>
  <c r="X132" i="10"/>
  <c r="Y132" i="10"/>
  <c r="Y367" i="10"/>
  <c r="Z132" i="10"/>
  <c r="AA132" i="10"/>
  <c r="AB132" i="10"/>
  <c r="AC132" i="10"/>
  <c r="AC367" i="10"/>
  <c r="AD132" i="10"/>
  <c r="AE132" i="10"/>
  <c r="AF132" i="10"/>
  <c r="AG132" i="10"/>
  <c r="AG367" i="10"/>
  <c r="AH132" i="10"/>
  <c r="AI132" i="10"/>
  <c r="AJ132" i="10"/>
  <c r="AK132" i="10"/>
  <c r="AK367" i="10"/>
  <c r="AL132" i="10"/>
  <c r="AM132" i="10"/>
  <c r="AN132" i="10"/>
  <c r="AO132" i="10"/>
  <c r="AO367" i="10"/>
  <c r="AP132" i="10"/>
  <c r="AQ132" i="10"/>
  <c r="AR132" i="10"/>
  <c r="AT132" i="10"/>
  <c r="AT367" i="10"/>
  <c r="AU132" i="10"/>
  <c r="AV132" i="10"/>
  <c r="AW132" i="10"/>
  <c r="AX132" i="10"/>
  <c r="AX367" i="10"/>
  <c r="AY132" i="10"/>
  <c r="AZ132" i="10"/>
  <c r="BA132" i="10"/>
  <c r="BB132" i="10"/>
  <c r="BB367" i="10"/>
  <c r="BC132" i="10"/>
  <c r="D133" i="10"/>
  <c r="D368" i="10"/>
  <c r="E133" i="10"/>
  <c r="E368" i="10"/>
  <c r="F133" i="10"/>
  <c r="F368" i="10"/>
  <c r="G133" i="10"/>
  <c r="G368" i="10"/>
  <c r="H133" i="10"/>
  <c r="H368" i="10"/>
  <c r="I133" i="10"/>
  <c r="I368" i="10"/>
  <c r="J133" i="10"/>
  <c r="J368" i="10"/>
  <c r="K133" i="10"/>
  <c r="K368" i="10"/>
  <c r="L133" i="10"/>
  <c r="L368" i="10"/>
  <c r="M133" i="10"/>
  <c r="M368" i="10"/>
  <c r="N133" i="10"/>
  <c r="N368" i="10"/>
  <c r="O133" i="10"/>
  <c r="O368" i="10"/>
  <c r="P133" i="10"/>
  <c r="P368" i="10"/>
  <c r="Q133" i="10"/>
  <c r="Q368" i="10"/>
  <c r="R133" i="10"/>
  <c r="R368" i="10"/>
  <c r="S133" i="10"/>
  <c r="S368" i="10"/>
  <c r="T133" i="10"/>
  <c r="T368" i="10"/>
  <c r="U133" i="10"/>
  <c r="U368" i="10"/>
  <c r="V133" i="10"/>
  <c r="V368" i="10"/>
  <c r="W133" i="10"/>
  <c r="W368" i="10"/>
  <c r="X133" i="10"/>
  <c r="X368" i="10"/>
  <c r="Y133" i="10"/>
  <c r="Y368" i="10"/>
  <c r="Z133" i="10"/>
  <c r="Z368" i="10"/>
  <c r="AA133" i="10"/>
  <c r="AA368" i="10"/>
  <c r="AB133" i="10"/>
  <c r="AB368" i="10"/>
  <c r="AC133" i="10"/>
  <c r="AC368" i="10"/>
  <c r="AD133" i="10"/>
  <c r="AD368" i="10"/>
  <c r="AE133" i="10"/>
  <c r="AE368" i="10"/>
  <c r="AF133" i="10"/>
  <c r="AF368" i="10"/>
  <c r="AG133" i="10"/>
  <c r="AG368" i="10"/>
  <c r="AH133" i="10"/>
  <c r="AH368" i="10"/>
  <c r="AI133" i="10"/>
  <c r="AI368" i="10"/>
  <c r="AJ133" i="10"/>
  <c r="AJ368" i="10"/>
  <c r="AK133" i="10"/>
  <c r="AK368" i="10"/>
  <c r="AL133" i="10"/>
  <c r="AL368" i="10"/>
  <c r="AM133" i="10"/>
  <c r="AM368" i="10"/>
  <c r="AN133" i="10"/>
  <c r="AN368" i="10"/>
  <c r="AO133" i="10"/>
  <c r="AO368" i="10"/>
  <c r="AP133" i="10"/>
  <c r="AP368" i="10"/>
  <c r="AQ133" i="10"/>
  <c r="AQ368" i="10"/>
  <c r="AR133" i="10"/>
  <c r="AR368" i="10"/>
  <c r="AT133" i="10"/>
  <c r="AT368" i="10"/>
  <c r="AU133" i="10"/>
  <c r="AU368" i="10"/>
  <c r="AV133" i="10"/>
  <c r="AV368" i="10"/>
  <c r="AW133" i="10"/>
  <c r="AW368" i="10"/>
  <c r="AX133" i="10"/>
  <c r="AX368" i="10"/>
  <c r="AY133" i="10"/>
  <c r="AY368" i="10"/>
  <c r="AZ133" i="10"/>
  <c r="AZ368" i="10"/>
  <c r="BA133" i="10"/>
  <c r="BA368" i="10"/>
  <c r="BB133" i="10"/>
  <c r="BB368" i="10"/>
  <c r="BC133" i="10"/>
  <c r="BC368" i="10"/>
  <c r="D134" i="10"/>
  <c r="D369" i="10"/>
  <c r="E134" i="10"/>
  <c r="E369" i="10"/>
  <c r="H369" i="10" s="1"/>
  <c r="F134" i="10"/>
  <c r="G134" i="10"/>
  <c r="G369" i="10"/>
  <c r="H134" i="10"/>
  <c r="I134" i="10"/>
  <c r="I369" i="10"/>
  <c r="J134" i="10"/>
  <c r="K134" i="10"/>
  <c r="K369" i="10"/>
  <c r="L134" i="10"/>
  <c r="M134" i="10"/>
  <c r="M369" i="10"/>
  <c r="N134" i="10"/>
  <c r="O134" i="10"/>
  <c r="O369" i="10"/>
  <c r="P134" i="10"/>
  <c r="Q134" i="10"/>
  <c r="Q369" i="10"/>
  <c r="R134" i="10"/>
  <c r="S134" i="10"/>
  <c r="S369" i="10"/>
  <c r="T134" i="10"/>
  <c r="U134" i="10"/>
  <c r="U369" i="10"/>
  <c r="V134" i="10"/>
  <c r="W134" i="10"/>
  <c r="W369" i="10"/>
  <c r="X134" i="10"/>
  <c r="Y134" i="10"/>
  <c r="Y369" i="10"/>
  <c r="Z134" i="10"/>
  <c r="AA134" i="10"/>
  <c r="AA369" i="10"/>
  <c r="AB134" i="10"/>
  <c r="AC134" i="10"/>
  <c r="AC369" i="10"/>
  <c r="AD134" i="10"/>
  <c r="AE134" i="10"/>
  <c r="AE369" i="10"/>
  <c r="AF134" i="10"/>
  <c r="AG134" i="10"/>
  <c r="AG369" i="10"/>
  <c r="AH134" i="10"/>
  <c r="AI134" i="10"/>
  <c r="AI369" i="10"/>
  <c r="AJ134" i="10"/>
  <c r="AK134" i="10"/>
  <c r="AK369" i="10"/>
  <c r="AL134" i="10"/>
  <c r="AM134" i="10"/>
  <c r="AM369" i="10"/>
  <c r="AN134" i="10"/>
  <c r="AO134" i="10"/>
  <c r="AO369" i="10"/>
  <c r="AP134" i="10"/>
  <c r="AQ134" i="10"/>
  <c r="AQ369" i="10"/>
  <c r="AR134" i="10"/>
  <c r="AT134" i="10"/>
  <c r="AT369" i="10"/>
  <c r="AU134" i="10"/>
  <c r="AV134" i="10"/>
  <c r="AV369" i="10"/>
  <c r="AW134" i="10"/>
  <c r="AX134" i="10"/>
  <c r="AX369" i="10"/>
  <c r="AY134" i="10"/>
  <c r="AZ134" i="10"/>
  <c r="AZ369" i="10"/>
  <c r="BA134" i="10"/>
  <c r="BB134" i="10"/>
  <c r="BB369" i="10"/>
  <c r="BC134" i="10"/>
  <c r="D135" i="10"/>
  <c r="D370" i="10"/>
  <c r="E135" i="10"/>
  <c r="E370" i="10"/>
  <c r="G370" i="10" s="1"/>
  <c r="F135" i="10"/>
  <c r="F370" i="10"/>
  <c r="G135" i="10"/>
  <c r="H135" i="10"/>
  <c r="H370" i="10"/>
  <c r="I135" i="10"/>
  <c r="I370" i="10"/>
  <c r="J135" i="10"/>
  <c r="J370" i="10"/>
  <c r="K135" i="10"/>
  <c r="L135" i="10"/>
  <c r="L370" i="10"/>
  <c r="M135" i="10"/>
  <c r="M370" i="10"/>
  <c r="N135" i="10"/>
  <c r="N370" i="10"/>
  <c r="O135" i="10"/>
  <c r="P135" i="10"/>
  <c r="P370" i="10"/>
  <c r="Q135" i="10"/>
  <c r="Q370" i="10"/>
  <c r="R135" i="10"/>
  <c r="R370" i="10"/>
  <c r="S135" i="10"/>
  <c r="T135" i="10"/>
  <c r="T370" i="10"/>
  <c r="U135" i="10"/>
  <c r="U370" i="10"/>
  <c r="V135" i="10"/>
  <c r="V370" i="10"/>
  <c r="W135" i="10"/>
  <c r="X135" i="10"/>
  <c r="X370" i="10"/>
  <c r="Y135" i="10"/>
  <c r="Y370" i="10"/>
  <c r="Z135" i="10"/>
  <c r="Z370" i="10"/>
  <c r="AA135" i="10"/>
  <c r="AB135" i="10"/>
  <c r="AB370" i="10"/>
  <c r="AC135" i="10"/>
  <c r="AC370" i="10"/>
  <c r="AD135" i="10"/>
  <c r="AD370" i="10"/>
  <c r="AE135" i="10"/>
  <c r="AF135" i="10"/>
  <c r="AF370" i="10"/>
  <c r="AG135" i="10"/>
  <c r="AG370" i="10"/>
  <c r="AH135" i="10"/>
  <c r="AH370" i="10"/>
  <c r="AI135" i="10"/>
  <c r="AJ135" i="10"/>
  <c r="AJ370" i="10"/>
  <c r="AK135" i="10"/>
  <c r="AK370" i="10"/>
  <c r="AL135" i="10"/>
  <c r="AL370" i="10"/>
  <c r="AM135" i="10"/>
  <c r="AN135" i="10"/>
  <c r="AN370" i="10"/>
  <c r="AO135" i="10"/>
  <c r="AO370" i="10"/>
  <c r="AP135" i="10"/>
  <c r="AP370" i="10"/>
  <c r="AQ135" i="10"/>
  <c r="AR135" i="10"/>
  <c r="AR370" i="10"/>
  <c r="AT135" i="10"/>
  <c r="AT370" i="10"/>
  <c r="AU135" i="10"/>
  <c r="AU370" i="10"/>
  <c r="AV135" i="10"/>
  <c r="AW135" i="10"/>
  <c r="AW370" i="10"/>
  <c r="AX135" i="10"/>
  <c r="AX370" i="10"/>
  <c r="AY135" i="10"/>
  <c r="AY370" i="10"/>
  <c r="AZ135" i="10"/>
  <c r="BA135" i="10"/>
  <c r="BA370" i="10"/>
  <c r="BB135" i="10"/>
  <c r="BB370" i="10"/>
  <c r="BC135" i="10"/>
  <c r="BC370" i="10"/>
  <c r="D136" i="10"/>
  <c r="D371" i="10"/>
  <c r="E136" i="10"/>
  <c r="E371" i="10"/>
  <c r="F371" i="10" s="1"/>
  <c r="F136" i="10"/>
  <c r="G136" i="10"/>
  <c r="H136" i="10"/>
  <c r="I136" i="10"/>
  <c r="I371" i="10"/>
  <c r="J136" i="10"/>
  <c r="K136" i="10"/>
  <c r="L136" i="10"/>
  <c r="M136" i="10"/>
  <c r="M371" i="10"/>
  <c r="N136" i="10"/>
  <c r="O136" i="10"/>
  <c r="P136" i="10"/>
  <c r="Q136" i="10"/>
  <c r="Q371" i="10"/>
  <c r="R136" i="10"/>
  <c r="S136" i="10"/>
  <c r="T136" i="10"/>
  <c r="U136" i="10"/>
  <c r="U371" i="10"/>
  <c r="V136" i="10"/>
  <c r="W136" i="10"/>
  <c r="X136" i="10"/>
  <c r="Y136" i="10"/>
  <c r="Y371" i="10"/>
  <c r="Z136" i="10"/>
  <c r="AA136" i="10"/>
  <c r="AB136" i="10"/>
  <c r="AC136" i="10"/>
  <c r="AC371" i="10"/>
  <c r="AD136" i="10"/>
  <c r="AE136" i="10"/>
  <c r="AF136" i="10"/>
  <c r="AG136" i="10"/>
  <c r="AG371" i="10"/>
  <c r="AH136" i="10"/>
  <c r="AI136" i="10"/>
  <c r="AJ136" i="10"/>
  <c r="AK136" i="10"/>
  <c r="AK371" i="10"/>
  <c r="AL136" i="10"/>
  <c r="AM136" i="10"/>
  <c r="AN136" i="10"/>
  <c r="AO136" i="10"/>
  <c r="AO371" i="10"/>
  <c r="AP136" i="10"/>
  <c r="AQ136" i="10"/>
  <c r="AR136" i="10"/>
  <c r="AT136" i="10"/>
  <c r="AT371" i="10"/>
  <c r="AU136" i="10"/>
  <c r="AV136" i="10"/>
  <c r="AW136" i="10"/>
  <c r="AX136" i="10"/>
  <c r="AX371" i="10"/>
  <c r="AY136" i="10"/>
  <c r="AZ136" i="10"/>
  <c r="BA136" i="10"/>
  <c r="BB136" i="10"/>
  <c r="BB371" i="10"/>
  <c r="BC136" i="10"/>
  <c r="D137" i="10"/>
  <c r="D372" i="10"/>
  <c r="E137" i="10"/>
  <c r="E372" i="10"/>
  <c r="F137" i="10"/>
  <c r="F372" i="10"/>
  <c r="G137" i="10"/>
  <c r="G372" i="10"/>
  <c r="H137" i="10"/>
  <c r="H372" i="10"/>
  <c r="I137" i="10"/>
  <c r="I372" i="10"/>
  <c r="J137" i="10"/>
  <c r="J372" i="10"/>
  <c r="K137" i="10"/>
  <c r="K372" i="10"/>
  <c r="L137" i="10"/>
  <c r="L372" i="10"/>
  <c r="M137" i="10"/>
  <c r="M372" i="10"/>
  <c r="N137" i="10"/>
  <c r="N372" i="10"/>
  <c r="O137" i="10"/>
  <c r="O372" i="10"/>
  <c r="P137" i="10"/>
  <c r="P372" i="10"/>
  <c r="Q137" i="10"/>
  <c r="Q372" i="10"/>
  <c r="R137" i="10"/>
  <c r="R372" i="10"/>
  <c r="S137" i="10"/>
  <c r="S372" i="10"/>
  <c r="T137" i="10"/>
  <c r="T372" i="10"/>
  <c r="U137" i="10"/>
  <c r="U372" i="10"/>
  <c r="V137" i="10"/>
  <c r="V372" i="10"/>
  <c r="W137" i="10"/>
  <c r="W372" i="10"/>
  <c r="X137" i="10"/>
  <c r="X372" i="10"/>
  <c r="Y137" i="10"/>
  <c r="Y372" i="10"/>
  <c r="Z137" i="10"/>
  <c r="Z372" i="10"/>
  <c r="AA137" i="10"/>
  <c r="AA372" i="10"/>
  <c r="AB137" i="10"/>
  <c r="AB372" i="10"/>
  <c r="AC137" i="10"/>
  <c r="AC372" i="10"/>
  <c r="AD137" i="10"/>
  <c r="AD372" i="10"/>
  <c r="AE137" i="10"/>
  <c r="AE372" i="10"/>
  <c r="AF137" i="10"/>
  <c r="AF372" i="10"/>
  <c r="AG137" i="10"/>
  <c r="AG372" i="10"/>
  <c r="AH137" i="10"/>
  <c r="AH372" i="10"/>
  <c r="AI137" i="10"/>
  <c r="AI372" i="10"/>
  <c r="AJ137" i="10"/>
  <c r="AJ372" i="10"/>
  <c r="AK137" i="10"/>
  <c r="AK372" i="10"/>
  <c r="AL137" i="10"/>
  <c r="AL372" i="10"/>
  <c r="AM137" i="10"/>
  <c r="AM372" i="10"/>
  <c r="AN137" i="10"/>
  <c r="AN372" i="10"/>
  <c r="AO137" i="10"/>
  <c r="AO372" i="10"/>
  <c r="AP137" i="10"/>
  <c r="AP372" i="10"/>
  <c r="AQ137" i="10"/>
  <c r="AQ372" i="10"/>
  <c r="AR137" i="10"/>
  <c r="AR372" i="10"/>
  <c r="AT137" i="10"/>
  <c r="AT372" i="10"/>
  <c r="AU137" i="10"/>
  <c r="AU372" i="10"/>
  <c r="AV137" i="10"/>
  <c r="AV372" i="10"/>
  <c r="AW137" i="10"/>
  <c r="AW372" i="10"/>
  <c r="AX137" i="10"/>
  <c r="AX372" i="10"/>
  <c r="AY137" i="10"/>
  <c r="AY372" i="10"/>
  <c r="AZ137" i="10"/>
  <c r="AZ372" i="10"/>
  <c r="BA137" i="10"/>
  <c r="BA372" i="10"/>
  <c r="BB137" i="10"/>
  <c r="BB372" i="10"/>
  <c r="BC137" i="10"/>
  <c r="BC372" i="10"/>
  <c r="D138" i="10"/>
  <c r="D373" i="10"/>
  <c r="E138" i="10"/>
  <c r="E373" i="10"/>
  <c r="H373" i="10" s="1"/>
  <c r="F138" i="10"/>
  <c r="G138" i="10"/>
  <c r="G373" i="10"/>
  <c r="H138" i="10"/>
  <c r="I138" i="10"/>
  <c r="I373" i="10"/>
  <c r="J138" i="10"/>
  <c r="K138" i="10"/>
  <c r="K373" i="10"/>
  <c r="L138" i="10"/>
  <c r="M138" i="10"/>
  <c r="M373" i="10"/>
  <c r="N138" i="10"/>
  <c r="O138" i="10"/>
  <c r="O373" i="10"/>
  <c r="P138" i="10"/>
  <c r="Q138" i="10"/>
  <c r="Q373" i="10"/>
  <c r="R138" i="10"/>
  <c r="S138" i="10"/>
  <c r="S373" i="10"/>
  <c r="T138" i="10"/>
  <c r="U138" i="10"/>
  <c r="U373" i="10"/>
  <c r="V138" i="10"/>
  <c r="W138" i="10"/>
  <c r="W373" i="10"/>
  <c r="X138" i="10"/>
  <c r="Y138" i="10"/>
  <c r="Y373" i="10"/>
  <c r="Z138" i="10"/>
  <c r="AA138" i="10"/>
  <c r="AA373" i="10"/>
  <c r="AB138" i="10"/>
  <c r="AC138" i="10"/>
  <c r="AC373" i="10"/>
  <c r="AD138" i="10"/>
  <c r="AE138" i="10"/>
  <c r="AE373" i="10"/>
  <c r="AF138" i="10"/>
  <c r="AG138" i="10"/>
  <c r="AG373" i="10"/>
  <c r="AH138" i="10"/>
  <c r="AI138" i="10"/>
  <c r="AI373" i="10"/>
  <c r="AJ138" i="10"/>
  <c r="AK138" i="10"/>
  <c r="AK373" i="10"/>
  <c r="AL138" i="10"/>
  <c r="AM138" i="10"/>
  <c r="AM373" i="10"/>
  <c r="AN138" i="10"/>
  <c r="AO138" i="10"/>
  <c r="AO373" i="10"/>
  <c r="AP138" i="10"/>
  <c r="AQ138" i="10"/>
  <c r="AQ373" i="10"/>
  <c r="AR138" i="10"/>
  <c r="AT138" i="10"/>
  <c r="AT373" i="10"/>
  <c r="AU138" i="10"/>
  <c r="AV138" i="10"/>
  <c r="AV373" i="10"/>
  <c r="AW138" i="10"/>
  <c r="AX138" i="10"/>
  <c r="AX373" i="10"/>
  <c r="AY138" i="10"/>
  <c r="AZ138" i="10"/>
  <c r="AZ373" i="10"/>
  <c r="BA138" i="10"/>
  <c r="BB138" i="10"/>
  <c r="BB373" i="10"/>
  <c r="BC138" i="10"/>
  <c r="D139" i="10"/>
  <c r="D374" i="10"/>
  <c r="E139" i="10"/>
  <c r="E374" i="10"/>
  <c r="G374" i="10" s="1"/>
  <c r="F139" i="10"/>
  <c r="F374" i="10"/>
  <c r="G139" i="10"/>
  <c r="H139" i="10"/>
  <c r="H374" i="10"/>
  <c r="I139" i="10"/>
  <c r="I374" i="10"/>
  <c r="J139" i="10"/>
  <c r="J374" i="10"/>
  <c r="K139" i="10"/>
  <c r="L139" i="10"/>
  <c r="L374" i="10"/>
  <c r="M139" i="10"/>
  <c r="M374" i="10"/>
  <c r="N139" i="10"/>
  <c r="N374" i="10"/>
  <c r="O139" i="10"/>
  <c r="P139" i="10"/>
  <c r="P374" i="10"/>
  <c r="Q139" i="10"/>
  <c r="Q374" i="10"/>
  <c r="R139" i="10"/>
  <c r="R374" i="10"/>
  <c r="S139" i="10"/>
  <c r="T139" i="10"/>
  <c r="T374" i="10"/>
  <c r="U139" i="10"/>
  <c r="U374" i="10"/>
  <c r="V139" i="10"/>
  <c r="V374" i="10"/>
  <c r="W139" i="10"/>
  <c r="X139" i="10"/>
  <c r="X374" i="10"/>
  <c r="Y139" i="10"/>
  <c r="Y374" i="10"/>
  <c r="Z139" i="10"/>
  <c r="Z374" i="10"/>
  <c r="Z708" i="10" s="1"/>
  <c r="AA139" i="10"/>
  <c r="AB139" i="10"/>
  <c r="AB374" i="10"/>
  <c r="AC139" i="10"/>
  <c r="AC374" i="10"/>
  <c r="AD139" i="10"/>
  <c r="AD374" i="10"/>
  <c r="AE139" i="10"/>
  <c r="AF139" i="10"/>
  <c r="AF374" i="10"/>
  <c r="AG139" i="10"/>
  <c r="AG374" i="10"/>
  <c r="AH139" i="10"/>
  <c r="AH374" i="10"/>
  <c r="AI139" i="10"/>
  <c r="AJ139" i="10"/>
  <c r="AJ374" i="10"/>
  <c r="AK139" i="10"/>
  <c r="AK374" i="10"/>
  <c r="AL139" i="10"/>
  <c r="AL374" i="10"/>
  <c r="AM139" i="10"/>
  <c r="AN139" i="10"/>
  <c r="AN374" i="10"/>
  <c r="AO139" i="10"/>
  <c r="AO374" i="10"/>
  <c r="AP139" i="10"/>
  <c r="AP374" i="10"/>
  <c r="AQ139" i="10"/>
  <c r="AR139" i="10"/>
  <c r="AR374" i="10"/>
  <c r="AT139" i="10"/>
  <c r="AT374" i="10"/>
  <c r="AU139" i="10"/>
  <c r="AU374" i="10"/>
  <c r="AV139" i="10"/>
  <c r="AW139" i="10"/>
  <c r="AW374" i="10"/>
  <c r="AX139" i="10"/>
  <c r="AX374" i="10"/>
  <c r="AY139" i="10"/>
  <c r="AY374" i="10"/>
  <c r="AZ139" i="10"/>
  <c r="BA139" i="10"/>
  <c r="BA374" i="10"/>
  <c r="BB139" i="10"/>
  <c r="BB374" i="10"/>
  <c r="BC139" i="10"/>
  <c r="BC374" i="10"/>
  <c r="D140" i="10"/>
  <c r="D375" i="10"/>
  <c r="E140" i="10"/>
  <c r="E375" i="10"/>
  <c r="F375" i="10" s="1"/>
  <c r="F140" i="10"/>
  <c r="G140" i="10"/>
  <c r="H140" i="10"/>
  <c r="I140" i="10"/>
  <c r="I375" i="10"/>
  <c r="J140" i="10"/>
  <c r="K140" i="10"/>
  <c r="L140" i="10"/>
  <c r="M140" i="10"/>
  <c r="M375" i="10"/>
  <c r="N140" i="10"/>
  <c r="O140" i="10"/>
  <c r="P140" i="10"/>
  <c r="Q140" i="10"/>
  <c r="Q375" i="10"/>
  <c r="R140" i="10"/>
  <c r="S140" i="10"/>
  <c r="T140" i="10"/>
  <c r="U140" i="10"/>
  <c r="U375" i="10"/>
  <c r="V140" i="10"/>
  <c r="W140" i="10"/>
  <c r="X140" i="10"/>
  <c r="Y140" i="10"/>
  <c r="Y375" i="10"/>
  <c r="Z140" i="10"/>
  <c r="AA140" i="10"/>
  <c r="AB140" i="10"/>
  <c r="AC140" i="10"/>
  <c r="AC375" i="10"/>
  <c r="AD140" i="10"/>
  <c r="AE140" i="10"/>
  <c r="AF140" i="10"/>
  <c r="AG140" i="10"/>
  <c r="AG375" i="10"/>
  <c r="AH140" i="10"/>
  <c r="AI140" i="10"/>
  <c r="AJ140" i="10"/>
  <c r="AK140" i="10"/>
  <c r="AK375" i="10"/>
  <c r="AL140" i="10"/>
  <c r="AM140" i="10"/>
  <c r="AN140" i="10"/>
  <c r="AO140" i="10"/>
  <c r="AO375" i="10"/>
  <c r="AP140" i="10"/>
  <c r="AQ140" i="10"/>
  <c r="AR140" i="10"/>
  <c r="AT140" i="10"/>
  <c r="AT375" i="10"/>
  <c r="AU140" i="10"/>
  <c r="AV140" i="10"/>
  <c r="AW140" i="10"/>
  <c r="AX140" i="10"/>
  <c r="AX375" i="10"/>
  <c r="AY140" i="10"/>
  <c r="AZ140" i="10"/>
  <c r="BA140" i="10"/>
  <c r="BB140" i="10"/>
  <c r="BB375" i="10"/>
  <c r="BC140" i="10"/>
  <c r="D141" i="10"/>
  <c r="D376" i="10"/>
  <c r="E141" i="10"/>
  <c r="E376" i="10"/>
  <c r="F141" i="10"/>
  <c r="F376" i="10"/>
  <c r="G141" i="10"/>
  <c r="G376" i="10"/>
  <c r="H141" i="10"/>
  <c r="H376" i="10"/>
  <c r="I141" i="10"/>
  <c r="I376" i="10"/>
  <c r="J141" i="10"/>
  <c r="J376" i="10"/>
  <c r="K141" i="10"/>
  <c r="K376" i="10"/>
  <c r="L141" i="10"/>
  <c r="L376" i="10"/>
  <c r="M141" i="10"/>
  <c r="M376" i="10"/>
  <c r="N141" i="10"/>
  <c r="N376" i="10"/>
  <c r="O141" i="10"/>
  <c r="O376" i="10"/>
  <c r="P141" i="10"/>
  <c r="P376" i="10"/>
  <c r="Q141" i="10"/>
  <c r="Q376" i="10"/>
  <c r="R141" i="10"/>
  <c r="R376" i="10"/>
  <c r="S141" i="10"/>
  <c r="S376" i="10"/>
  <c r="T141" i="10"/>
  <c r="T376" i="10"/>
  <c r="U141" i="10"/>
  <c r="U376" i="10"/>
  <c r="V141" i="10"/>
  <c r="V376" i="10"/>
  <c r="W141" i="10"/>
  <c r="W376" i="10"/>
  <c r="X141" i="10"/>
  <c r="X376" i="10"/>
  <c r="Y141" i="10"/>
  <c r="Y376" i="10"/>
  <c r="Z141" i="10"/>
  <c r="Z376" i="10"/>
  <c r="AA141" i="10"/>
  <c r="AA376" i="10"/>
  <c r="AB141" i="10"/>
  <c r="AB376" i="10"/>
  <c r="AC141" i="10"/>
  <c r="AC376" i="10"/>
  <c r="AD141" i="10"/>
  <c r="AD376" i="10"/>
  <c r="AE141" i="10"/>
  <c r="AE376" i="10"/>
  <c r="AF141" i="10"/>
  <c r="AF376" i="10"/>
  <c r="AG141" i="10"/>
  <c r="AG376" i="10"/>
  <c r="AH141" i="10"/>
  <c r="AH376" i="10"/>
  <c r="AI141" i="10"/>
  <c r="AI376" i="10"/>
  <c r="AJ141" i="10"/>
  <c r="AJ376" i="10"/>
  <c r="AK141" i="10"/>
  <c r="AK376" i="10"/>
  <c r="AL141" i="10"/>
  <c r="AL376" i="10"/>
  <c r="AM141" i="10"/>
  <c r="AM376" i="10"/>
  <c r="AN141" i="10"/>
  <c r="AN376" i="10"/>
  <c r="AO141" i="10"/>
  <c r="AO376" i="10"/>
  <c r="AP141" i="10"/>
  <c r="AP376" i="10"/>
  <c r="AQ141" i="10"/>
  <c r="AQ376" i="10"/>
  <c r="AR141" i="10"/>
  <c r="AR376" i="10"/>
  <c r="AT141" i="10"/>
  <c r="AT376" i="10"/>
  <c r="AU141" i="10"/>
  <c r="AU376" i="10"/>
  <c r="AV141" i="10"/>
  <c r="AV376" i="10"/>
  <c r="AW141" i="10"/>
  <c r="AW376" i="10"/>
  <c r="AX141" i="10"/>
  <c r="AX376" i="10"/>
  <c r="AY141" i="10"/>
  <c r="AY376" i="10"/>
  <c r="AZ141" i="10"/>
  <c r="AZ376" i="10"/>
  <c r="BA141" i="10"/>
  <c r="BA376" i="10"/>
  <c r="BB141" i="10"/>
  <c r="BB376" i="10"/>
  <c r="BC141" i="10"/>
  <c r="BC376" i="10"/>
  <c r="D142" i="10"/>
  <c r="D377" i="10"/>
  <c r="E142" i="10"/>
  <c r="E377" i="10"/>
  <c r="H377" i="10" s="1"/>
  <c r="F142" i="10"/>
  <c r="G142" i="10"/>
  <c r="G377" i="10"/>
  <c r="H142" i="10"/>
  <c r="I142" i="10"/>
  <c r="I377" i="10"/>
  <c r="J142" i="10"/>
  <c r="K142" i="10"/>
  <c r="K377" i="10"/>
  <c r="L142" i="10"/>
  <c r="M142" i="10"/>
  <c r="M377" i="10"/>
  <c r="N142" i="10"/>
  <c r="O142" i="10"/>
  <c r="O377" i="10"/>
  <c r="P142" i="10"/>
  <c r="Q142" i="10"/>
  <c r="Q377" i="10"/>
  <c r="R142" i="10"/>
  <c r="S142" i="10"/>
  <c r="S377" i="10"/>
  <c r="T142" i="10"/>
  <c r="U142" i="10"/>
  <c r="U377" i="10"/>
  <c r="V142" i="10"/>
  <c r="W142" i="10"/>
  <c r="W377" i="10"/>
  <c r="X142" i="10"/>
  <c r="Y142" i="10"/>
  <c r="Y377" i="10"/>
  <c r="Z142" i="10"/>
  <c r="AA142" i="10"/>
  <c r="AA377" i="10"/>
  <c r="AB142" i="10"/>
  <c r="AC142" i="10"/>
  <c r="AC377" i="10"/>
  <c r="AD142" i="10"/>
  <c r="AE142" i="10"/>
  <c r="AE377" i="10"/>
  <c r="AF142" i="10"/>
  <c r="AG142" i="10"/>
  <c r="AG377" i="10"/>
  <c r="AH142" i="10"/>
  <c r="AI142" i="10"/>
  <c r="AI377" i="10"/>
  <c r="AJ142" i="10"/>
  <c r="AK142" i="10"/>
  <c r="AK377" i="10"/>
  <c r="AL142" i="10"/>
  <c r="AM142" i="10"/>
  <c r="AM377" i="10"/>
  <c r="AN142" i="10"/>
  <c r="AO142" i="10"/>
  <c r="AO377" i="10"/>
  <c r="AP142" i="10"/>
  <c r="AQ142" i="10"/>
  <c r="AQ377" i="10"/>
  <c r="AR142" i="10"/>
  <c r="AT142" i="10"/>
  <c r="AT377" i="10"/>
  <c r="AU142" i="10"/>
  <c r="AV142" i="10"/>
  <c r="AV377" i="10"/>
  <c r="AW142" i="10"/>
  <c r="AX142" i="10"/>
  <c r="AX377" i="10"/>
  <c r="AY142" i="10"/>
  <c r="AZ142" i="10"/>
  <c r="AZ377" i="10"/>
  <c r="BA142" i="10"/>
  <c r="BB142" i="10"/>
  <c r="BB377" i="10"/>
  <c r="BC142" i="10"/>
  <c r="D143" i="10"/>
  <c r="D378" i="10"/>
  <c r="E143" i="10"/>
  <c r="E378" i="10"/>
  <c r="G378" i="10" s="1"/>
  <c r="F143" i="10"/>
  <c r="F378" i="10"/>
  <c r="G143" i="10"/>
  <c r="H143" i="10"/>
  <c r="H378" i="10"/>
  <c r="I143" i="10"/>
  <c r="I378" i="10"/>
  <c r="J143" i="10"/>
  <c r="J378" i="10"/>
  <c r="K143" i="10"/>
  <c r="L143" i="10"/>
  <c r="L378" i="10"/>
  <c r="M143" i="10"/>
  <c r="M378" i="10"/>
  <c r="N143" i="10"/>
  <c r="N378" i="10"/>
  <c r="O143" i="10"/>
  <c r="P143" i="10"/>
  <c r="P378" i="10"/>
  <c r="Q143" i="10"/>
  <c r="Q378" i="10"/>
  <c r="R143" i="10"/>
  <c r="R378" i="10"/>
  <c r="S143" i="10"/>
  <c r="T143" i="10"/>
  <c r="T378" i="10"/>
  <c r="U143" i="10"/>
  <c r="U378" i="10"/>
  <c r="V143" i="10"/>
  <c r="V378" i="10"/>
  <c r="W143" i="10"/>
  <c r="X143" i="10"/>
  <c r="X378" i="10"/>
  <c r="Y143" i="10"/>
  <c r="Y378" i="10"/>
  <c r="Z143" i="10"/>
  <c r="Z378" i="10"/>
  <c r="AA143" i="10"/>
  <c r="AB143" i="10"/>
  <c r="AB378" i="10"/>
  <c r="AC143" i="10"/>
  <c r="AC378" i="10"/>
  <c r="AD143" i="10"/>
  <c r="AD378" i="10"/>
  <c r="AE143" i="10"/>
  <c r="AF143" i="10"/>
  <c r="AF378" i="10"/>
  <c r="AG143" i="10"/>
  <c r="AG378" i="10"/>
  <c r="AH143" i="10"/>
  <c r="AH378" i="10"/>
  <c r="AI143" i="10"/>
  <c r="AJ143" i="10"/>
  <c r="AJ378" i="10"/>
  <c r="AK143" i="10"/>
  <c r="AK378" i="10"/>
  <c r="AL143" i="10"/>
  <c r="AL378" i="10"/>
  <c r="AM143" i="10"/>
  <c r="AN143" i="10"/>
  <c r="AN378" i="10"/>
  <c r="AO143" i="10"/>
  <c r="AO378" i="10"/>
  <c r="AP143" i="10"/>
  <c r="AP378" i="10"/>
  <c r="AQ143" i="10"/>
  <c r="AR143" i="10"/>
  <c r="AR378" i="10"/>
  <c r="AT143" i="10"/>
  <c r="AT378" i="10"/>
  <c r="AU143" i="10"/>
  <c r="AU378" i="10"/>
  <c r="AV143" i="10"/>
  <c r="AW143" i="10"/>
  <c r="AW378" i="10"/>
  <c r="AX143" i="10"/>
  <c r="AX378" i="10"/>
  <c r="AY143" i="10"/>
  <c r="AY378" i="10"/>
  <c r="AZ143" i="10"/>
  <c r="BA143" i="10"/>
  <c r="BA378" i="10"/>
  <c r="BB143" i="10"/>
  <c r="BB378" i="10"/>
  <c r="BC143" i="10"/>
  <c r="BC378" i="10"/>
  <c r="D144" i="10"/>
  <c r="D379" i="10"/>
  <c r="E144" i="10"/>
  <c r="E379" i="10"/>
  <c r="F144" i="10"/>
  <c r="G144" i="10"/>
  <c r="H144" i="10"/>
  <c r="I144" i="10"/>
  <c r="I379" i="10"/>
  <c r="I711" i="10" s="1"/>
  <c r="J144" i="10"/>
  <c r="K144" i="10"/>
  <c r="L144" i="10"/>
  <c r="M144" i="10"/>
  <c r="M379" i="10"/>
  <c r="N144" i="10"/>
  <c r="O144" i="10"/>
  <c r="P144" i="10"/>
  <c r="Q144" i="10"/>
  <c r="R144" i="10"/>
  <c r="S144" i="10"/>
  <c r="T144" i="10"/>
  <c r="U144" i="10"/>
  <c r="U379" i="10"/>
  <c r="V144" i="10"/>
  <c r="W144" i="10"/>
  <c r="X144" i="10"/>
  <c r="Y144" i="10"/>
  <c r="Y379" i="10"/>
  <c r="Z144" i="10"/>
  <c r="AA144" i="10"/>
  <c r="AB144" i="10"/>
  <c r="AC144" i="10"/>
  <c r="AC379" i="10"/>
  <c r="AD144" i="10"/>
  <c r="AE144" i="10"/>
  <c r="AF144" i="10"/>
  <c r="AG144" i="10"/>
  <c r="AG379" i="10"/>
  <c r="AG711" i="10" s="1"/>
  <c r="AH144" i="10"/>
  <c r="AI144" i="10"/>
  <c r="AJ144" i="10"/>
  <c r="AK144" i="10"/>
  <c r="AK379" i="10"/>
  <c r="AL144" i="10"/>
  <c r="AM144" i="10"/>
  <c r="AN144" i="10"/>
  <c r="AO144" i="10"/>
  <c r="AO379" i="10"/>
  <c r="AP144" i="10"/>
  <c r="AQ144" i="10"/>
  <c r="AR144" i="10"/>
  <c r="AT144" i="10"/>
  <c r="AT379" i="10"/>
  <c r="AU144" i="10"/>
  <c r="AV144" i="10"/>
  <c r="AW144" i="10"/>
  <c r="AX144" i="10"/>
  <c r="AY144" i="10"/>
  <c r="AZ144" i="10"/>
  <c r="BA144" i="10"/>
  <c r="BB144" i="10"/>
  <c r="BB379" i="10"/>
  <c r="BC144" i="10"/>
  <c r="D145" i="10"/>
  <c r="D380" i="10"/>
  <c r="E145" i="10"/>
  <c r="E380" i="10"/>
  <c r="F145" i="10"/>
  <c r="F380" i="10"/>
  <c r="G145" i="10"/>
  <c r="G380" i="10"/>
  <c r="H145" i="10"/>
  <c r="H380" i="10"/>
  <c r="I145" i="10"/>
  <c r="I380" i="10"/>
  <c r="J145" i="10"/>
  <c r="J380" i="10"/>
  <c r="K145" i="10"/>
  <c r="K380" i="10"/>
  <c r="L145" i="10"/>
  <c r="L380" i="10"/>
  <c r="M145" i="10"/>
  <c r="M380" i="10"/>
  <c r="N145" i="10"/>
  <c r="N380" i="10"/>
  <c r="O145" i="10"/>
  <c r="O380" i="10"/>
  <c r="P145" i="10"/>
  <c r="P380" i="10"/>
  <c r="Q145" i="10"/>
  <c r="Q380" i="10"/>
  <c r="R145" i="10"/>
  <c r="R380" i="10"/>
  <c r="S145" i="10"/>
  <c r="S380" i="10"/>
  <c r="T145" i="10"/>
  <c r="T380" i="10"/>
  <c r="U145" i="10"/>
  <c r="U380" i="10"/>
  <c r="V145" i="10"/>
  <c r="V380" i="10"/>
  <c r="W145" i="10"/>
  <c r="W380" i="10"/>
  <c r="X145" i="10"/>
  <c r="X380" i="10"/>
  <c r="Y145" i="10"/>
  <c r="Y380" i="10"/>
  <c r="Z145" i="10"/>
  <c r="Z380" i="10"/>
  <c r="AA145" i="10"/>
  <c r="AA380" i="10"/>
  <c r="AB145" i="10"/>
  <c r="AB380" i="10"/>
  <c r="AC145" i="10"/>
  <c r="AC380" i="10"/>
  <c r="AD145" i="10"/>
  <c r="AD380" i="10"/>
  <c r="AE145" i="10"/>
  <c r="AE380" i="10"/>
  <c r="AF145" i="10"/>
  <c r="AF380" i="10"/>
  <c r="AG145" i="10"/>
  <c r="AG380" i="10"/>
  <c r="AH145" i="10"/>
  <c r="AH380" i="10"/>
  <c r="AI145" i="10"/>
  <c r="AI380" i="10"/>
  <c r="AJ145" i="10"/>
  <c r="AJ380" i="10"/>
  <c r="AK145" i="10"/>
  <c r="AK380" i="10"/>
  <c r="AL145" i="10"/>
  <c r="AL380" i="10"/>
  <c r="AM145" i="10"/>
  <c r="AM380" i="10"/>
  <c r="AN145" i="10"/>
  <c r="AN380" i="10"/>
  <c r="AO145" i="10"/>
  <c r="AO380" i="10"/>
  <c r="AP145" i="10"/>
  <c r="AP380" i="10"/>
  <c r="AQ145" i="10"/>
  <c r="AQ380" i="10"/>
  <c r="AR145" i="10"/>
  <c r="AR380" i="10"/>
  <c r="AT145" i="10"/>
  <c r="AT380" i="10"/>
  <c r="AU145" i="10"/>
  <c r="AU380" i="10"/>
  <c r="AV145" i="10"/>
  <c r="AV380" i="10"/>
  <c r="AW145" i="10"/>
  <c r="AW380" i="10"/>
  <c r="AX145" i="10"/>
  <c r="AX380" i="10"/>
  <c r="AY145" i="10"/>
  <c r="AY380" i="10"/>
  <c r="AZ145" i="10"/>
  <c r="AZ380" i="10"/>
  <c r="BA145" i="10"/>
  <c r="BA380" i="10"/>
  <c r="BB145" i="10"/>
  <c r="BB380" i="10"/>
  <c r="BC145" i="10"/>
  <c r="BC380" i="10"/>
  <c r="D146" i="10"/>
  <c r="D381" i="10"/>
  <c r="E146" i="10"/>
  <c r="E381" i="10"/>
  <c r="H381" i="10" s="1"/>
  <c r="F146" i="10"/>
  <c r="G146" i="10"/>
  <c r="G381" i="10"/>
  <c r="H146" i="10"/>
  <c r="I146" i="10"/>
  <c r="I381" i="10"/>
  <c r="J146" i="10"/>
  <c r="K146" i="10"/>
  <c r="K381" i="10"/>
  <c r="L146" i="10"/>
  <c r="M146" i="10"/>
  <c r="M381" i="10"/>
  <c r="N146" i="10"/>
  <c r="O146" i="10"/>
  <c r="O381" i="10"/>
  <c r="P146" i="10"/>
  <c r="Q146" i="10"/>
  <c r="Q381" i="10"/>
  <c r="R146" i="10"/>
  <c r="S146" i="10"/>
  <c r="S381" i="10"/>
  <c r="T146" i="10"/>
  <c r="U146" i="10"/>
  <c r="U381" i="10"/>
  <c r="V146" i="10"/>
  <c r="W146" i="10"/>
  <c r="W381" i="10"/>
  <c r="X146" i="10"/>
  <c r="Y146" i="10"/>
  <c r="Y381" i="10"/>
  <c r="Z146" i="10"/>
  <c r="AA146" i="10"/>
  <c r="AA381" i="10"/>
  <c r="AB146" i="10"/>
  <c r="AC146" i="10"/>
  <c r="AC381" i="10"/>
  <c r="AD146" i="10"/>
  <c r="AE146" i="10"/>
  <c r="AE381" i="10"/>
  <c r="AF146" i="10"/>
  <c r="AG146" i="10"/>
  <c r="AG381" i="10"/>
  <c r="AH146" i="10"/>
  <c r="AI146" i="10"/>
  <c r="AI381" i="10"/>
  <c r="AJ146" i="10"/>
  <c r="AK146" i="10"/>
  <c r="AK381" i="10"/>
  <c r="AL146" i="10"/>
  <c r="AM146" i="10"/>
  <c r="AM381" i="10"/>
  <c r="AN146" i="10"/>
  <c r="AO146" i="10"/>
  <c r="AO381" i="10"/>
  <c r="AP146" i="10"/>
  <c r="AQ146" i="10"/>
  <c r="AQ381" i="10"/>
  <c r="AR146" i="10"/>
  <c r="AT146" i="10"/>
  <c r="AT381" i="10"/>
  <c r="AU146" i="10"/>
  <c r="AV146" i="10"/>
  <c r="AV381" i="10"/>
  <c r="AW146" i="10"/>
  <c r="AX146" i="10"/>
  <c r="AX381" i="10"/>
  <c r="AY146" i="10"/>
  <c r="AZ146" i="10"/>
  <c r="AZ381" i="10"/>
  <c r="BA146" i="10"/>
  <c r="BB146" i="10"/>
  <c r="BB381" i="10"/>
  <c r="BC146" i="10"/>
  <c r="D147" i="10"/>
  <c r="D382" i="10"/>
  <c r="E147" i="10"/>
  <c r="E382" i="10"/>
  <c r="G382" i="10" s="1"/>
  <c r="F147" i="10"/>
  <c r="F382" i="10"/>
  <c r="G147" i="10"/>
  <c r="H147" i="10"/>
  <c r="H382" i="10"/>
  <c r="I147" i="10"/>
  <c r="I382" i="10"/>
  <c r="J147" i="10"/>
  <c r="J382" i="10"/>
  <c r="K147" i="10"/>
  <c r="L147" i="10"/>
  <c r="L382" i="10"/>
  <c r="M147" i="10"/>
  <c r="M382" i="10"/>
  <c r="N147" i="10"/>
  <c r="N382" i="10"/>
  <c r="O147" i="10"/>
  <c r="P147" i="10"/>
  <c r="P382" i="10"/>
  <c r="Q147" i="10"/>
  <c r="Q382" i="10"/>
  <c r="R147" i="10"/>
  <c r="R382" i="10"/>
  <c r="S147" i="10"/>
  <c r="T147" i="10"/>
  <c r="T382" i="10"/>
  <c r="U147" i="10"/>
  <c r="U382" i="10"/>
  <c r="V147" i="10"/>
  <c r="V382" i="10"/>
  <c r="W147" i="10"/>
  <c r="X147" i="10"/>
  <c r="X382" i="10"/>
  <c r="Y147" i="10"/>
  <c r="Y382" i="10"/>
  <c r="Z147" i="10"/>
  <c r="Z382" i="10"/>
  <c r="AA147" i="10"/>
  <c r="AB147" i="10"/>
  <c r="AB382" i="10"/>
  <c r="AC147" i="10"/>
  <c r="AC382" i="10"/>
  <c r="AD147" i="10"/>
  <c r="AD382" i="10"/>
  <c r="AE147" i="10"/>
  <c r="AF147" i="10"/>
  <c r="AF382" i="10"/>
  <c r="AG147" i="10"/>
  <c r="AG382" i="10"/>
  <c r="AH147" i="10"/>
  <c r="AH382" i="10"/>
  <c r="AI147" i="10"/>
  <c r="AJ147" i="10"/>
  <c r="AJ382" i="10"/>
  <c r="AK147" i="10"/>
  <c r="AK382" i="10"/>
  <c r="AL147" i="10"/>
  <c r="AL382" i="10"/>
  <c r="AM147" i="10"/>
  <c r="AN147" i="10"/>
  <c r="AN382" i="10"/>
  <c r="AO147" i="10"/>
  <c r="AO382" i="10"/>
  <c r="AP147" i="10"/>
  <c r="AP382" i="10"/>
  <c r="AQ147" i="10"/>
  <c r="AR147" i="10"/>
  <c r="AR382" i="10"/>
  <c r="AT147" i="10"/>
  <c r="AT382" i="10"/>
  <c r="AU147" i="10"/>
  <c r="AU382" i="10"/>
  <c r="AV147" i="10"/>
  <c r="AW147" i="10"/>
  <c r="AW382" i="10"/>
  <c r="AX147" i="10"/>
  <c r="AX382" i="10"/>
  <c r="AY147" i="10"/>
  <c r="AY382" i="10"/>
  <c r="AZ147" i="10"/>
  <c r="BA147" i="10"/>
  <c r="BA382" i="10"/>
  <c r="BB147" i="10"/>
  <c r="BB382" i="10"/>
  <c r="BC147" i="10"/>
  <c r="BC382" i="10"/>
  <c r="D148" i="10"/>
  <c r="D383" i="10"/>
  <c r="E148" i="10"/>
  <c r="E383" i="10"/>
  <c r="K383" i="10" s="1"/>
  <c r="F148" i="10"/>
  <c r="G148" i="10"/>
  <c r="H148" i="10"/>
  <c r="I148" i="10"/>
  <c r="I383" i="10"/>
  <c r="J148" i="10"/>
  <c r="K148" i="10"/>
  <c r="L148" i="10"/>
  <c r="M148" i="10"/>
  <c r="M383" i="10"/>
  <c r="N148" i="10"/>
  <c r="O148" i="10"/>
  <c r="O383" i="10"/>
  <c r="P148" i="10"/>
  <c r="Q148" i="10"/>
  <c r="R148" i="10"/>
  <c r="S148" i="10"/>
  <c r="S383" i="10"/>
  <c r="T148" i="10"/>
  <c r="U148" i="10"/>
  <c r="U383" i="10"/>
  <c r="V148" i="10"/>
  <c r="W148" i="10"/>
  <c r="X148" i="10"/>
  <c r="Y148" i="10"/>
  <c r="Y383" i="10"/>
  <c r="Z148" i="10"/>
  <c r="AA148" i="10"/>
  <c r="AB148" i="10"/>
  <c r="AC148" i="10"/>
  <c r="AC383" i="10"/>
  <c r="AD148" i="10"/>
  <c r="AE148" i="10"/>
  <c r="AE383" i="10"/>
  <c r="AF148" i="10"/>
  <c r="AG148" i="10"/>
  <c r="AH148" i="10"/>
  <c r="AI148" i="10"/>
  <c r="AI383" i="10"/>
  <c r="AJ148" i="10"/>
  <c r="AK148" i="10"/>
  <c r="AK383" i="10"/>
  <c r="AL148" i="10"/>
  <c r="AM148" i="10"/>
  <c r="AN148" i="10"/>
  <c r="AO148" i="10"/>
  <c r="AO383" i="10"/>
  <c r="AP148" i="10"/>
  <c r="AQ148" i="10"/>
  <c r="AR148" i="10"/>
  <c r="AT148" i="10"/>
  <c r="AT383" i="10"/>
  <c r="AU148" i="10"/>
  <c r="AV148" i="10"/>
  <c r="AV383" i="10"/>
  <c r="AW148" i="10"/>
  <c r="AX148" i="10"/>
  <c r="AY148" i="10"/>
  <c r="AZ148" i="10"/>
  <c r="AZ383" i="10"/>
  <c r="BA148" i="10"/>
  <c r="BB148" i="10"/>
  <c r="BB383" i="10"/>
  <c r="BC148" i="10"/>
  <c r="D149" i="10"/>
  <c r="D384" i="10"/>
  <c r="E149" i="10"/>
  <c r="E384" i="10"/>
  <c r="F149" i="10"/>
  <c r="F384" i="10"/>
  <c r="G149" i="10"/>
  <c r="G384" i="10"/>
  <c r="H149" i="10"/>
  <c r="H384" i="10"/>
  <c r="I149" i="10"/>
  <c r="I384" i="10"/>
  <c r="J149" i="10"/>
  <c r="J384" i="10"/>
  <c r="K149" i="10"/>
  <c r="K384" i="10"/>
  <c r="L149" i="10"/>
  <c r="L384" i="10"/>
  <c r="M149" i="10"/>
  <c r="M384" i="10"/>
  <c r="N149" i="10"/>
  <c r="N384" i="10"/>
  <c r="O149" i="10"/>
  <c r="O384" i="10"/>
  <c r="P149" i="10"/>
  <c r="P384" i="10"/>
  <c r="Q149" i="10"/>
  <c r="Q384" i="10"/>
  <c r="R149" i="10"/>
  <c r="R384" i="10"/>
  <c r="S149" i="10"/>
  <c r="S384" i="10"/>
  <c r="T149" i="10"/>
  <c r="T384" i="10"/>
  <c r="U149" i="10"/>
  <c r="U384" i="10"/>
  <c r="V149" i="10"/>
  <c r="V384" i="10"/>
  <c r="W149" i="10"/>
  <c r="W384" i="10"/>
  <c r="X149" i="10"/>
  <c r="X384" i="10"/>
  <c r="Y149" i="10"/>
  <c r="Y384" i="10"/>
  <c r="Z149" i="10"/>
  <c r="Z384" i="10"/>
  <c r="AA149" i="10"/>
  <c r="AA384" i="10"/>
  <c r="AB149" i="10"/>
  <c r="AB384" i="10"/>
  <c r="AC149" i="10"/>
  <c r="AC384" i="10"/>
  <c r="AD149" i="10"/>
  <c r="AD384" i="10"/>
  <c r="AE149" i="10"/>
  <c r="AE384" i="10"/>
  <c r="AF149" i="10"/>
  <c r="AF384" i="10"/>
  <c r="AG149" i="10"/>
  <c r="AG384" i="10"/>
  <c r="AH149" i="10"/>
  <c r="AH384" i="10"/>
  <c r="AI149" i="10"/>
  <c r="AI384" i="10"/>
  <c r="AJ149" i="10"/>
  <c r="AJ384" i="10"/>
  <c r="AK149" i="10"/>
  <c r="AK384" i="10"/>
  <c r="AL149" i="10"/>
  <c r="AL384" i="10"/>
  <c r="AM149" i="10"/>
  <c r="AM384" i="10"/>
  <c r="AN149" i="10"/>
  <c r="AN384" i="10"/>
  <c r="AO149" i="10"/>
  <c r="AO384" i="10"/>
  <c r="AP149" i="10"/>
  <c r="AP384" i="10"/>
  <c r="AQ149" i="10"/>
  <c r="AQ384" i="10"/>
  <c r="AR149" i="10"/>
  <c r="AR384" i="10"/>
  <c r="AT149" i="10"/>
  <c r="AT384" i="10"/>
  <c r="AU149" i="10"/>
  <c r="AU384" i="10"/>
  <c r="AV149" i="10"/>
  <c r="AV384" i="10"/>
  <c r="AW149" i="10"/>
  <c r="AW384" i="10"/>
  <c r="AX149" i="10"/>
  <c r="AX384" i="10"/>
  <c r="AY149" i="10"/>
  <c r="AY384" i="10"/>
  <c r="AZ149" i="10"/>
  <c r="AZ384" i="10"/>
  <c r="BA149" i="10"/>
  <c r="BA384" i="10"/>
  <c r="BB149" i="10"/>
  <c r="BB384" i="10"/>
  <c r="BC149" i="10"/>
  <c r="BC384" i="10"/>
  <c r="D150" i="10"/>
  <c r="D385" i="10"/>
  <c r="E150" i="10"/>
  <c r="E385" i="10"/>
  <c r="S385" i="10" s="1"/>
  <c r="F150" i="10"/>
  <c r="G150" i="10"/>
  <c r="G385" i="10"/>
  <c r="H150" i="10"/>
  <c r="I150" i="10"/>
  <c r="J150" i="10"/>
  <c r="K150" i="10"/>
  <c r="K385" i="10"/>
  <c r="L150" i="10"/>
  <c r="M150" i="10"/>
  <c r="M385" i="10"/>
  <c r="N150" i="10"/>
  <c r="O150" i="10"/>
  <c r="P150" i="10"/>
  <c r="Q150" i="10"/>
  <c r="Q385" i="10"/>
  <c r="R150" i="10"/>
  <c r="S150" i="10"/>
  <c r="T150" i="10"/>
  <c r="U150" i="10"/>
  <c r="U385" i="10"/>
  <c r="V150" i="10"/>
  <c r="W150" i="10"/>
  <c r="W385" i="10"/>
  <c r="X150" i="10"/>
  <c r="Y150" i="10"/>
  <c r="Z150" i="10"/>
  <c r="AA150" i="10"/>
  <c r="AA385" i="10"/>
  <c r="AB150" i="10"/>
  <c r="AC150" i="10"/>
  <c r="AC385" i="10"/>
  <c r="AD150" i="10"/>
  <c r="AE150" i="10"/>
  <c r="AF150" i="10"/>
  <c r="AG150" i="10"/>
  <c r="AG385" i="10"/>
  <c r="AH150" i="10"/>
  <c r="AI150" i="10"/>
  <c r="AJ150" i="10"/>
  <c r="AK150" i="10"/>
  <c r="AK385" i="10"/>
  <c r="AL150" i="10"/>
  <c r="AM150" i="10"/>
  <c r="AM385" i="10"/>
  <c r="AN150" i="10"/>
  <c r="AO150" i="10"/>
  <c r="AP150" i="10"/>
  <c r="AQ150" i="10"/>
  <c r="AQ385" i="10"/>
  <c r="AR150" i="10"/>
  <c r="AT150" i="10"/>
  <c r="AT385" i="10"/>
  <c r="AU150" i="10"/>
  <c r="AV150" i="10"/>
  <c r="AW150" i="10"/>
  <c r="AX150" i="10"/>
  <c r="AX385" i="10"/>
  <c r="AY150" i="10"/>
  <c r="AZ150" i="10"/>
  <c r="BA150" i="10"/>
  <c r="BB150" i="10"/>
  <c r="BB385" i="10"/>
  <c r="BC150" i="10"/>
  <c r="D151" i="10"/>
  <c r="D386" i="10"/>
  <c r="E151" i="10"/>
  <c r="E386" i="10"/>
  <c r="G386" i="10" s="1"/>
  <c r="F151" i="10"/>
  <c r="F386" i="10"/>
  <c r="G151" i="10"/>
  <c r="H151" i="10"/>
  <c r="H386" i="10"/>
  <c r="I151" i="10"/>
  <c r="I386" i="10"/>
  <c r="J151" i="10"/>
  <c r="J386" i="10"/>
  <c r="K151" i="10"/>
  <c r="L151" i="10"/>
  <c r="L386" i="10"/>
  <c r="M151" i="10"/>
  <c r="M386" i="10"/>
  <c r="N151" i="10"/>
  <c r="N386" i="10"/>
  <c r="O151" i="10"/>
  <c r="P151" i="10"/>
  <c r="P386" i="10"/>
  <c r="Q151" i="10"/>
  <c r="Q386" i="10"/>
  <c r="R151" i="10"/>
  <c r="R386" i="10"/>
  <c r="S151" i="10"/>
  <c r="T151" i="10"/>
  <c r="T386" i="10"/>
  <c r="U151" i="10"/>
  <c r="U386" i="10"/>
  <c r="V151" i="10"/>
  <c r="V386" i="10"/>
  <c r="W151" i="10"/>
  <c r="X151" i="10"/>
  <c r="X386" i="10"/>
  <c r="Y151" i="10"/>
  <c r="Y386" i="10"/>
  <c r="Z151" i="10"/>
  <c r="Z386" i="10"/>
  <c r="AA151" i="10"/>
  <c r="AB151" i="10"/>
  <c r="AB386" i="10"/>
  <c r="AC151" i="10"/>
  <c r="AC386" i="10"/>
  <c r="AD151" i="10"/>
  <c r="AD386" i="10"/>
  <c r="AE151" i="10"/>
  <c r="AF151" i="10"/>
  <c r="AF386" i="10"/>
  <c r="AG151" i="10"/>
  <c r="AG386" i="10"/>
  <c r="AH151" i="10"/>
  <c r="AH386" i="10"/>
  <c r="AI151" i="10"/>
  <c r="AJ151" i="10"/>
  <c r="AJ386" i="10"/>
  <c r="AK151" i="10"/>
  <c r="AK386" i="10"/>
  <c r="AL151" i="10"/>
  <c r="AL386" i="10"/>
  <c r="AM151" i="10"/>
  <c r="AN151" i="10"/>
  <c r="AN386" i="10"/>
  <c r="AO151" i="10"/>
  <c r="AO386" i="10"/>
  <c r="AP151" i="10"/>
  <c r="AP386" i="10"/>
  <c r="AQ151" i="10"/>
  <c r="AR151" i="10"/>
  <c r="AR386" i="10"/>
  <c r="AT151" i="10"/>
  <c r="AT386" i="10"/>
  <c r="AU151" i="10"/>
  <c r="AU386" i="10"/>
  <c r="AV151" i="10"/>
  <c r="AW151" i="10"/>
  <c r="AW386" i="10"/>
  <c r="AX151" i="10"/>
  <c r="AX386" i="10"/>
  <c r="AY151" i="10"/>
  <c r="AY386" i="10"/>
  <c r="AZ151" i="10"/>
  <c r="BA151" i="10"/>
  <c r="BA386" i="10"/>
  <c r="BB151" i="10"/>
  <c r="BB386" i="10"/>
  <c r="BC151" i="10"/>
  <c r="BC386" i="10"/>
  <c r="D152" i="10"/>
  <c r="D387" i="10"/>
  <c r="E152" i="10"/>
  <c r="E387" i="10"/>
  <c r="F152" i="10"/>
  <c r="G152" i="10"/>
  <c r="G387" i="10"/>
  <c r="H152" i="10"/>
  <c r="I152" i="10"/>
  <c r="I387" i="10"/>
  <c r="J152" i="10"/>
  <c r="K152" i="10"/>
  <c r="K387" i="10"/>
  <c r="L152" i="10"/>
  <c r="M152" i="10"/>
  <c r="M387" i="10"/>
  <c r="N152" i="10"/>
  <c r="O152" i="10"/>
  <c r="P152" i="10"/>
  <c r="Q152" i="10"/>
  <c r="Q387" i="10"/>
  <c r="R152" i="10"/>
  <c r="S152" i="10"/>
  <c r="S387" i="10"/>
  <c r="T152" i="10"/>
  <c r="U152" i="10"/>
  <c r="U387" i="10"/>
  <c r="V152" i="10"/>
  <c r="W152" i="10"/>
  <c r="W387" i="10"/>
  <c r="X152" i="10"/>
  <c r="Y152" i="10"/>
  <c r="Y387" i="10"/>
  <c r="Z152" i="10"/>
  <c r="AA152" i="10"/>
  <c r="AA387" i="10"/>
  <c r="AB152" i="10"/>
  <c r="AC152" i="10"/>
  <c r="AC387" i="10"/>
  <c r="AD152" i="10"/>
  <c r="AE152" i="10"/>
  <c r="AF152" i="10"/>
  <c r="AG152" i="10"/>
  <c r="AG387" i="10"/>
  <c r="AH152" i="10"/>
  <c r="AI152" i="10"/>
  <c r="AI387" i="10"/>
  <c r="AJ152" i="10"/>
  <c r="AK152" i="10"/>
  <c r="AK387" i="10"/>
  <c r="AL152" i="10"/>
  <c r="AM152" i="10"/>
  <c r="AM387" i="10"/>
  <c r="AN152" i="10"/>
  <c r="AO152" i="10"/>
  <c r="AO387" i="10"/>
  <c r="AP152" i="10"/>
  <c r="AQ152" i="10"/>
  <c r="AQ387" i="10"/>
  <c r="AR152" i="10"/>
  <c r="AT152" i="10"/>
  <c r="AT387" i="10"/>
  <c r="AU152" i="10"/>
  <c r="AV152" i="10"/>
  <c r="AW152" i="10"/>
  <c r="AX152" i="10"/>
  <c r="AX387" i="10"/>
  <c r="AY152" i="10"/>
  <c r="AZ152" i="10"/>
  <c r="AZ387" i="10"/>
  <c r="BA152" i="10"/>
  <c r="BB152" i="10"/>
  <c r="BB387" i="10"/>
  <c r="BC152" i="10"/>
  <c r="AE8" i="15"/>
  <c r="E4" i="11" s="1"/>
  <c r="L335" i="11" s="1"/>
  <c r="F55" i="11"/>
  <c r="E55" i="11"/>
  <c r="E290" i="11"/>
  <c r="E106" i="11"/>
  <c r="E341" i="11" s="1"/>
  <c r="F106" i="11"/>
  <c r="Q8" i="11"/>
  <c r="D683" i="11"/>
  <c r="D51" i="11"/>
  <c r="D286" i="11" s="1"/>
  <c r="D52" i="11"/>
  <c r="D287" i="11" s="1"/>
  <c r="E51" i="11"/>
  <c r="E286" i="11" s="1"/>
  <c r="F51" i="11"/>
  <c r="G51" i="11"/>
  <c r="H51" i="11"/>
  <c r="I51" i="11"/>
  <c r="J51" i="11"/>
  <c r="K51" i="11"/>
  <c r="K286" i="11" s="1"/>
  <c r="L51" i="11"/>
  <c r="M51" i="11"/>
  <c r="N51" i="11"/>
  <c r="O51" i="11"/>
  <c r="P51" i="11"/>
  <c r="Q51" i="11"/>
  <c r="R51" i="11"/>
  <c r="S51" i="11"/>
  <c r="S286" i="11" s="1"/>
  <c r="T51" i="11"/>
  <c r="U51" i="11"/>
  <c r="V51" i="11"/>
  <c r="W51" i="11"/>
  <c r="X51" i="11"/>
  <c r="Y51" i="11"/>
  <c r="Z51" i="11"/>
  <c r="AA51" i="11"/>
  <c r="AA286" i="11" s="1"/>
  <c r="AB51" i="11"/>
  <c r="AC51" i="11"/>
  <c r="AD51" i="11"/>
  <c r="AE51" i="11"/>
  <c r="AF51" i="11"/>
  <c r="AG51" i="11"/>
  <c r="AH51" i="11"/>
  <c r="AI51" i="11"/>
  <c r="AI286" i="11" s="1"/>
  <c r="AJ51" i="11"/>
  <c r="AK51" i="11"/>
  <c r="AL51" i="11"/>
  <c r="AM51" i="11"/>
  <c r="AN51" i="11"/>
  <c r="AO51" i="11"/>
  <c r="AP51" i="11"/>
  <c r="AQ51" i="11"/>
  <c r="AQ286" i="11" s="1"/>
  <c r="AR51" i="11"/>
  <c r="AT51" i="11"/>
  <c r="AU51" i="11"/>
  <c r="AV51" i="11"/>
  <c r="AW51" i="11"/>
  <c r="AX51" i="11"/>
  <c r="AY51" i="11"/>
  <c r="AZ51" i="11"/>
  <c r="AZ286" i="11" s="1"/>
  <c r="BA51" i="11"/>
  <c r="BB51" i="11"/>
  <c r="BC51" i="11"/>
  <c r="E52" i="11"/>
  <c r="E287" i="11" s="1"/>
  <c r="F52" i="11"/>
  <c r="G52" i="11"/>
  <c r="H52" i="11"/>
  <c r="I52" i="11"/>
  <c r="I287" i="11" s="1"/>
  <c r="J52" i="11"/>
  <c r="K52" i="11"/>
  <c r="L52" i="11"/>
  <c r="M52" i="11"/>
  <c r="N52" i="11"/>
  <c r="O52" i="11"/>
  <c r="P52" i="11"/>
  <c r="Q52" i="11"/>
  <c r="Q287" i="11" s="1"/>
  <c r="R52" i="11"/>
  <c r="S52" i="11"/>
  <c r="T52" i="11"/>
  <c r="U52" i="11"/>
  <c r="V52" i="11"/>
  <c r="W52" i="11"/>
  <c r="X52" i="11"/>
  <c r="Y52" i="11"/>
  <c r="Y287" i="11" s="1"/>
  <c r="Z52" i="11"/>
  <c r="AA52" i="11"/>
  <c r="AB52" i="11"/>
  <c r="AC52" i="11"/>
  <c r="AD52" i="11"/>
  <c r="AE52" i="11"/>
  <c r="AF52" i="11"/>
  <c r="AG52" i="11"/>
  <c r="AG287" i="11" s="1"/>
  <c r="AH52" i="11"/>
  <c r="AI52" i="11"/>
  <c r="AJ52" i="11"/>
  <c r="AK52" i="11"/>
  <c r="AL52" i="11"/>
  <c r="AM52" i="11"/>
  <c r="AN52" i="11"/>
  <c r="AO52" i="11"/>
  <c r="AO287" i="11" s="1"/>
  <c r="AP52" i="11"/>
  <c r="AQ52" i="11"/>
  <c r="AR52" i="11"/>
  <c r="AT52" i="11"/>
  <c r="AU52" i="11"/>
  <c r="AV52" i="11"/>
  <c r="AW52" i="11"/>
  <c r="AX52" i="11"/>
  <c r="AX287" i="11" s="1"/>
  <c r="AY52" i="11"/>
  <c r="AZ52" i="11"/>
  <c r="BA52" i="11"/>
  <c r="BB52" i="11"/>
  <c r="BC52" i="11"/>
  <c r="D53" i="11"/>
  <c r="D288" i="11" s="1"/>
  <c r="E53" i="11"/>
  <c r="E288" i="11" s="1"/>
  <c r="F53" i="11"/>
  <c r="F288" i="11" s="1"/>
  <c r="G53" i="11"/>
  <c r="H53" i="11"/>
  <c r="I53" i="11"/>
  <c r="J53" i="11"/>
  <c r="K53" i="11"/>
  <c r="L53" i="11"/>
  <c r="M53" i="11"/>
  <c r="N53" i="11"/>
  <c r="N288" i="11" s="1"/>
  <c r="O53" i="11"/>
  <c r="P53" i="11"/>
  <c r="Q53" i="11"/>
  <c r="R53" i="11"/>
  <c r="S53" i="11"/>
  <c r="T53" i="11"/>
  <c r="U53" i="11"/>
  <c r="V53" i="11"/>
  <c r="V288" i="11" s="1"/>
  <c r="W53" i="11"/>
  <c r="X53" i="11"/>
  <c r="Y53" i="11"/>
  <c r="Z53" i="11"/>
  <c r="AA53" i="11"/>
  <c r="AB53" i="11"/>
  <c r="AC53" i="11"/>
  <c r="AD53" i="11"/>
  <c r="AD288" i="11" s="1"/>
  <c r="AE53" i="11"/>
  <c r="AF53" i="11"/>
  <c r="AG53" i="11"/>
  <c r="AH53" i="11"/>
  <c r="AI53" i="11"/>
  <c r="AJ53" i="11"/>
  <c r="AK53" i="11"/>
  <c r="AL53" i="11"/>
  <c r="AL288" i="11" s="1"/>
  <c r="AM53" i="11"/>
  <c r="AN53" i="11"/>
  <c r="AO53" i="11"/>
  <c r="AP53" i="11"/>
  <c r="AQ53" i="11"/>
  <c r="AR53" i="11"/>
  <c r="AT53" i="11"/>
  <c r="AU53" i="11"/>
  <c r="AU288" i="11" s="1"/>
  <c r="AV53" i="11"/>
  <c r="AW53" i="11"/>
  <c r="AX53" i="11"/>
  <c r="AY53" i="11"/>
  <c r="AZ53" i="11"/>
  <c r="BA53" i="11"/>
  <c r="BB53" i="11"/>
  <c r="BC53" i="11"/>
  <c r="BC288" i="11" s="1"/>
  <c r="D54" i="11"/>
  <c r="D289" i="11" s="1"/>
  <c r="E54" i="11"/>
  <c r="E289" i="11" s="1"/>
  <c r="F54" i="11"/>
  <c r="G54" i="11"/>
  <c r="H54" i="11"/>
  <c r="I54" i="11"/>
  <c r="J54" i="11"/>
  <c r="K54" i="11"/>
  <c r="L54" i="11"/>
  <c r="M54" i="11"/>
  <c r="N54" i="11"/>
  <c r="O54" i="11"/>
  <c r="P54" i="11"/>
  <c r="Q54" i="11"/>
  <c r="R54" i="11"/>
  <c r="S54" i="11"/>
  <c r="S289" i="11" s="1"/>
  <c r="T54" i="11"/>
  <c r="U54" i="11"/>
  <c r="V54" i="11"/>
  <c r="W54" i="11"/>
  <c r="X54" i="11"/>
  <c r="Y54" i="11"/>
  <c r="Z54" i="11"/>
  <c r="AA54" i="11"/>
  <c r="AA289" i="11" s="1"/>
  <c r="AB54" i="11"/>
  <c r="AC54" i="11"/>
  <c r="AD54" i="11"/>
  <c r="AE54" i="11"/>
  <c r="AF54" i="11"/>
  <c r="AG54" i="11"/>
  <c r="AH54" i="11"/>
  <c r="AI54" i="11"/>
  <c r="AI289" i="11" s="1"/>
  <c r="AJ54" i="11"/>
  <c r="AK54" i="11"/>
  <c r="AL54" i="11"/>
  <c r="AM54" i="11"/>
  <c r="AN54" i="11"/>
  <c r="AO54" i="11"/>
  <c r="AP54" i="11"/>
  <c r="AQ54" i="11"/>
  <c r="AQ289" i="11" s="1"/>
  <c r="AR54" i="11"/>
  <c r="AT54" i="11"/>
  <c r="AU54" i="11"/>
  <c r="AV54" i="11"/>
  <c r="AW54" i="11"/>
  <c r="AX54" i="11"/>
  <c r="AY54" i="11"/>
  <c r="AZ54" i="11"/>
  <c r="AZ289" i="11" s="1"/>
  <c r="BA54" i="11"/>
  <c r="BB54" i="11"/>
  <c r="BC54" i="11"/>
  <c r="D55" i="11"/>
  <c r="D290" i="11" s="1"/>
  <c r="G55" i="11"/>
  <c r="H55" i="11"/>
  <c r="I55" i="11"/>
  <c r="J55" i="11"/>
  <c r="J290" i="11" s="1"/>
  <c r="K55" i="11"/>
  <c r="L55" i="11"/>
  <c r="M55" i="11"/>
  <c r="N55" i="11"/>
  <c r="O55" i="11"/>
  <c r="P55" i="11"/>
  <c r="Q55" i="11"/>
  <c r="R55" i="11"/>
  <c r="R290" i="11" s="1"/>
  <c r="S55" i="11"/>
  <c r="T55" i="11"/>
  <c r="U55" i="11"/>
  <c r="V55" i="11"/>
  <c r="W55" i="11"/>
  <c r="X55" i="11"/>
  <c r="Y55" i="11"/>
  <c r="Z55" i="11"/>
  <c r="Z290" i="11" s="1"/>
  <c r="AA55" i="11"/>
  <c r="AB55" i="11"/>
  <c r="AC55" i="11"/>
  <c r="AD55" i="11"/>
  <c r="AE55" i="11"/>
  <c r="AF55" i="11"/>
  <c r="AG55" i="11"/>
  <c r="AH55" i="11"/>
  <c r="AH290" i="11" s="1"/>
  <c r="AI55" i="11"/>
  <c r="AJ55" i="11"/>
  <c r="AK55" i="11"/>
  <c r="AL55" i="11"/>
  <c r="AM55" i="11"/>
  <c r="AN55" i="11"/>
  <c r="AO55" i="11"/>
  <c r="AP55" i="11"/>
  <c r="AP290" i="11" s="1"/>
  <c r="AQ55" i="11"/>
  <c r="AR55" i="11"/>
  <c r="AT55" i="11"/>
  <c r="AU55" i="11"/>
  <c r="AV55" i="11"/>
  <c r="AW55" i="11"/>
  <c r="AX55" i="11"/>
  <c r="AY55" i="11"/>
  <c r="AY290" i="11" s="1"/>
  <c r="AZ55" i="11"/>
  <c r="BA55" i="11"/>
  <c r="BB55" i="11"/>
  <c r="BC55" i="11"/>
  <c r="D56" i="11"/>
  <c r="D291" i="11" s="1"/>
  <c r="E56" i="11"/>
  <c r="E291" i="11" s="1"/>
  <c r="F56" i="11"/>
  <c r="G56" i="11"/>
  <c r="G291" i="11" s="1"/>
  <c r="H56" i="11"/>
  <c r="I56" i="11"/>
  <c r="J56" i="11"/>
  <c r="K56" i="11"/>
  <c r="L56" i="11"/>
  <c r="M56" i="11"/>
  <c r="N56" i="11"/>
  <c r="O56" i="11"/>
  <c r="O291" i="11" s="1"/>
  <c r="P56" i="11"/>
  <c r="Q56" i="11"/>
  <c r="R56" i="11"/>
  <c r="S56" i="11"/>
  <c r="T56" i="11"/>
  <c r="U56" i="11"/>
  <c r="V56" i="11"/>
  <c r="W56" i="11"/>
  <c r="W291" i="11" s="1"/>
  <c r="X56" i="11"/>
  <c r="Y56" i="11"/>
  <c r="Z56" i="11"/>
  <c r="AA56" i="11"/>
  <c r="AB56" i="11"/>
  <c r="AC56" i="11"/>
  <c r="AD56" i="11"/>
  <c r="AE56" i="11"/>
  <c r="AE291" i="11" s="1"/>
  <c r="AF56" i="11"/>
  <c r="AG56" i="11"/>
  <c r="AH56" i="11"/>
  <c r="AI56" i="11"/>
  <c r="AJ56" i="11"/>
  <c r="AK56" i="11"/>
  <c r="AL56" i="11"/>
  <c r="AM56" i="11"/>
  <c r="AM291" i="11" s="1"/>
  <c r="AN56" i="11"/>
  <c r="AO56" i="11"/>
  <c r="AP56" i="11"/>
  <c r="AQ56" i="11"/>
  <c r="AR56" i="11"/>
  <c r="AT56" i="11"/>
  <c r="AU56" i="11"/>
  <c r="AV56" i="11"/>
  <c r="AV291" i="11" s="1"/>
  <c r="AW56" i="11"/>
  <c r="AX56" i="11"/>
  <c r="AY56" i="11"/>
  <c r="AZ56" i="11"/>
  <c r="BA56" i="11"/>
  <c r="BB56" i="11"/>
  <c r="BC56" i="11"/>
  <c r="D57" i="11"/>
  <c r="D292" i="11" s="1"/>
  <c r="E57" i="11"/>
  <c r="E292" i="11" s="1"/>
  <c r="F57" i="11"/>
  <c r="G57" i="11"/>
  <c r="H57" i="11"/>
  <c r="I57" i="11"/>
  <c r="J57" i="11"/>
  <c r="K57" i="11"/>
  <c r="L57" i="11"/>
  <c r="M57" i="11"/>
  <c r="N57" i="11"/>
  <c r="O57" i="11"/>
  <c r="P57" i="11"/>
  <c r="Q57" i="11"/>
  <c r="R57" i="11"/>
  <c r="S57" i="11"/>
  <c r="T57" i="11"/>
  <c r="U57" i="11"/>
  <c r="V57" i="11"/>
  <c r="W57" i="11"/>
  <c r="X57" i="11"/>
  <c r="Y57" i="11"/>
  <c r="Z57" i="11"/>
  <c r="AA57" i="11"/>
  <c r="AB57" i="11"/>
  <c r="AC57" i="11"/>
  <c r="AD57" i="11"/>
  <c r="AE57" i="11"/>
  <c r="AF57" i="11"/>
  <c r="AG57" i="11"/>
  <c r="AH57" i="11"/>
  <c r="AI57" i="11"/>
  <c r="AJ57" i="11"/>
  <c r="AK57" i="11"/>
  <c r="AL57" i="11"/>
  <c r="AM57" i="11"/>
  <c r="AN57" i="11"/>
  <c r="AO57" i="11"/>
  <c r="AP57" i="11"/>
  <c r="AQ57" i="11"/>
  <c r="AR57" i="11"/>
  <c r="AT57" i="11"/>
  <c r="AU57" i="11"/>
  <c r="AV57" i="11"/>
  <c r="AW57" i="11"/>
  <c r="AX57" i="11"/>
  <c r="AY57" i="11"/>
  <c r="AZ57" i="11"/>
  <c r="BA57" i="11"/>
  <c r="BA292" i="11" s="1"/>
  <c r="BB57" i="11"/>
  <c r="BC57" i="11"/>
  <c r="D58" i="11"/>
  <c r="D293" i="11" s="1"/>
  <c r="E58" i="11"/>
  <c r="E293" i="11" s="1"/>
  <c r="F58" i="11"/>
  <c r="G58" i="11"/>
  <c r="H58" i="11"/>
  <c r="I58" i="11"/>
  <c r="I293" i="11" s="1"/>
  <c r="J58" i="11"/>
  <c r="K58" i="11"/>
  <c r="L58" i="11"/>
  <c r="M58" i="11"/>
  <c r="N58" i="11"/>
  <c r="P58" i="11"/>
  <c r="Q58" i="11"/>
  <c r="R58" i="11"/>
  <c r="R293" i="11" s="1"/>
  <c r="S58" i="11"/>
  <c r="T58" i="11"/>
  <c r="U58" i="11"/>
  <c r="V58" i="11"/>
  <c r="W58" i="11"/>
  <c r="X58" i="11"/>
  <c r="Y58" i="11"/>
  <c r="Z58" i="11"/>
  <c r="Z293" i="11" s="1"/>
  <c r="AA58" i="11"/>
  <c r="AB58" i="11"/>
  <c r="AC58" i="11"/>
  <c r="AD58" i="11"/>
  <c r="AE58" i="11"/>
  <c r="AF58" i="11"/>
  <c r="AG58" i="11"/>
  <c r="AH58" i="11"/>
  <c r="AH293" i="11" s="1"/>
  <c r="AI58" i="11"/>
  <c r="AJ58" i="11"/>
  <c r="AK58" i="11"/>
  <c r="AL58" i="11"/>
  <c r="AM58" i="11"/>
  <c r="AN58" i="11"/>
  <c r="AO58" i="11"/>
  <c r="AP58" i="11"/>
  <c r="AP293" i="11" s="1"/>
  <c r="AQ58" i="11"/>
  <c r="AR58" i="11"/>
  <c r="AT58" i="11"/>
  <c r="AU58" i="11"/>
  <c r="AV58" i="11"/>
  <c r="AW58" i="11"/>
  <c r="AX58" i="11"/>
  <c r="AY58" i="11"/>
  <c r="AY293" i="11" s="1"/>
  <c r="AZ58" i="11"/>
  <c r="BA58" i="11"/>
  <c r="BB58" i="11"/>
  <c r="BC58" i="11"/>
  <c r="D59" i="11"/>
  <c r="D294" i="11" s="1"/>
  <c r="E59" i="11"/>
  <c r="E294" i="11" s="1"/>
  <c r="F59" i="11"/>
  <c r="G59" i="11"/>
  <c r="G294" i="11" s="1"/>
  <c r="H59" i="11"/>
  <c r="I59" i="11"/>
  <c r="J59" i="11"/>
  <c r="K59" i="11"/>
  <c r="L59" i="11"/>
  <c r="M59" i="11"/>
  <c r="N59" i="11"/>
  <c r="O59" i="11"/>
  <c r="O294" i="11" s="1"/>
  <c r="P59" i="11"/>
  <c r="Q59" i="11"/>
  <c r="R59" i="11"/>
  <c r="S59" i="11"/>
  <c r="T59" i="11"/>
  <c r="U59" i="11"/>
  <c r="V59" i="11"/>
  <c r="W59" i="11"/>
  <c r="W294" i="11" s="1"/>
  <c r="X59" i="11"/>
  <c r="Y59" i="11"/>
  <c r="Z59" i="11"/>
  <c r="AA59" i="11"/>
  <c r="AB59" i="11"/>
  <c r="AC59" i="11"/>
  <c r="AD59" i="11"/>
  <c r="AE59" i="11"/>
  <c r="AE294" i="11" s="1"/>
  <c r="AF59" i="11"/>
  <c r="AG59" i="11"/>
  <c r="AH59" i="11"/>
  <c r="AI59" i="11"/>
  <c r="AJ59" i="11"/>
  <c r="AK59" i="11"/>
  <c r="AL59" i="11"/>
  <c r="AM59" i="11"/>
  <c r="AM294" i="11" s="1"/>
  <c r="AN59" i="11"/>
  <c r="AO59" i="11"/>
  <c r="AP59" i="11"/>
  <c r="AQ59" i="11"/>
  <c r="AR59" i="11"/>
  <c r="AT59" i="11"/>
  <c r="AU59" i="11"/>
  <c r="AV59" i="11"/>
  <c r="AV294" i="11" s="1"/>
  <c r="AW59" i="11"/>
  <c r="AX59" i="11"/>
  <c r="AY59" i="11"/>
  <c r="AZ59" i="11"/>
  <c r="BA59" i="11"/>
  <c r="BB59" i="11"/>
  <c r="BC59" i="11"/>
  <c r="D60" i="11"/>
  <c r="D295" i="11" s="1"/>
  <c r="E60" i="11"/>
  <c r="E295" i="11" s="1"/>
  <c r="F60" i="11"/>
  <c r="G60" i="11"/>
  <c r="H60" i="11"/>
  <c r="I60" i="11"/>
  <c r="J60" i="11"/>
  <c r="K60" i="11"/>
  <c r="L60" i="11"/>
  <c r="L295" i="11" s="1"/>
  <c r="M60" i="11"/>
  <c r="N60" i="11"/>
  <c r="O60" i="11"/>
  <c r="P60" i="11"/>
  <c r="Q60" i="11"/>
  <c r="R60" i="11"/>
  <c r="S60" i="11"/>
  <c r="T60" i="11"/>
  <c r="T295" i="11" s="1"/>
  <c r="U60" i="11"/>
  <c r="V60" i="11"/>
  <c r="W60" i="11"/>
  <c r="X60" i="11"/>
  <c r="Y60" i="11"/>
  <c r="Z60" i="11"/>
  <c r="AA60" i="11"/>
  <c r="AB60" i="11"/>
  <c r="AB295" i="11" s="1"/>
  <c r="AC60" i="11"/>
  <c r="AD60" i="11"/>
  <c r="AE60" i="11"/>
  <c r="AF60" i="11"/>
  <c r="AG60" i="11"/>
  <c r="AH60" i="11"/>
  <c r="AI60" i="11"/>
  <c r="AJ60" i="11"/>
  <c r="AJ295" i="11" s="1"/>
  <c r="AK60" i="11"/>
  <c r="AL60" i="11"/>
  <c r="AM60" i="11"/>
  <c r="AN60" i="11"/>
  <c r="AO60" i="11"/>
  <c r="AP60" i="11"/>
  <c r="AQ60" i="11"/>
  <c r="AR60" i="11"/>
  <c r="AR295" i="11" s="1"/>
  <c r="AT60" i="11"/>
  <c r="AU60" i="11"/>
  <c r="AV60" i="11"/>
  <c r="AW60" i="11"/>
  <c r="AX60" i="11"/>
  <c r="AY60" i="11"/>
  <c r="AZ60" i="11"/>
  <c r="BA60" i="11"/>
  <c r="BA295" i="11" s="1"/>
  <c r="BB60" i="11"/>
  <c r="BC60" i="11"/>
  <c r="D61" i="11"/>
  <c r="D296" i="11" s="1"/>
  <c r="E61" i="11"/>
  <c r="E296" i="11" s="1"/>
  <c r="F61" i="11"/>
  <c r="G61" i="11"/>
  <c r="H61" i="11"/>
  <c r="I61" i="11"/>
  <c r="I296" i="11" s="1"/>
  <c r="J61" i="11"/>
  <c r="K61" i="11"/>
  <c r="L61" i="11"/>
  <c r="M61" i="11"/>
  <c r="N61" i="11"/>
  <c r="O61" i="11"/>
  <c r="P61" i="11"/>
  <c r="Q61" i="11"/>
  <c r="Q296" i="11" s="1"/>
  <c r="R61" i="11"/>
  <c r="S61" i="11"/>
  <c r="T61" i="11"/>
  <c r="U61" i="11"/>
  <c r="V61" i="11"/>
  <c r="W61" i="11"/>
  <c r="X61" i="11"/>
  <c r="Y61" i="11"/>
  <c r="Y296" i="11" s="1"/>
  <c r="Z61" i="11"/>
  <c r="AA61" i="11"/>
  <c r="AB61" i="11"/>
  <c r="AC61" i="11"/>
  <c r="AD61" i="11"/>
  <c r="AE61" i="11"/>
  <c r="AF61" i="11"/>
  <c r="AG61" i="11"/>
  <c r="AG296" i="11" s="1"/>
  <c r="AH61" i="11"/>
  <c r="AI61" i="11"/>
  <c r="AJ61" i="11"/>
  <c r="AK61" i="11"/>
  <c r="AL61" i="11"/>
  <c r="AM61" i="11"/>
  <c r="AN61" i="11"/>
  <c r="AO61" i="11"/>
  <c r="AO296" i="11" s="1"/>
  <c r="AP61" i="11"/>
  <c r="AQ61" i="11"/>
  <c r="AR61" i="11"/>
  <c r="AT61" i="11"/>
  <c r="AU61" i="11"/>
  <c r="AV61" i="11"/>
  <c r="AW61" i="11"/>
  <c r="AX61" i="11"/>
  <c r="AX296" i="11" s="1"/>
  <c r="AY61" i="11"/>
  <c r="AZ61" i="11"/>
  <c r="BA61" i="11"/>
  <c r="BB61" i="11"/>
  <c r="BC61" i="11"/>
  <c r="D62" i="11"/>
  <c r="D297" i="11" s="1"/>
  <c r="E62" i="11"/>
  <c r="E297" i="11" s="1"/>
  <c r="F62" i="11"/>
  <c r="F297" i="11" s="1"/>
  <c r="G62" i="11"/>
  <c r="H62" i="11"/>
  <c r="I62" i="11"/>
  <c r="J62" i="11"/>
  <c r="K62" i="11"/>
  <c r="L62" i="11"/>
  <c r="M62" i="11"/>
  <c r="N62" i="11"/>
  <c r="N297" i="11" s="1"/>
  <c r="O62" i="11"/>
  <c r="P62" i="11"/>
  <c r="Q62" i="11"/>
  <c r="R62" i="11"/>
  <c r="S62" i="11"/>
  <c r="T62" i="11"/>
  <c r="U62" i="11"/>
  <c r="V62" i="11"/>
  <c r="V297" i="11" s="1"/>
  <c r="W62" i="11"/>
  <c r="X62" i="11"/>
  <c r="Y62" i="11"/>
  <c r="Z62" i="11"/>
  <c r="AA62" i="11"/>
  <c r="AB62" i="11"/>
  <c r="AC62" i="11"/>
  <c r="AD62" i="11"/>
  <c r="AD297" i="11" s="1"/>
  <c r="AE62" i="11"/>
  <c r="AF62" i="11"/>
  <c r="AG62" i="11"/>
  <c r="AH62" i="11"/>
  <c r="AI62" i="11"/>
  <c r="AJ62" i="11"/>
  <c r="AK62" i="11"/>
  <c r="AL62" i="11"/>
  <c r="AL297" i="11" s="1"/>
  <c r="AM62" i="11"/>
  <c r="AN62" i="11"/>
  <c r="AO62" i="11"/>
  <c r="AP62" i="11"/>
  <c r="AQ62" i="11"/>
  <c r="AR62" i="11"/>
  <c r="AT62" i="11"/>
  <c r="AU62" i="11"/>
  <c r="AU297" i="11" s="1"/>
  <c r="AV62" i="11"/>
  <c r="AW62" i="11"/>
  <c r="AX62" i="11"/>
  <c r="AY62" i="11"/>
  <c r="AZ62" i="11"/>
  <c r="BA62" i="11"/>
  <c r="BB62" i="11"/>
  <c r="BC62" i="11"/>
  <c r="BC297" i="11" s="1"/>
  <c r="D63" i="11"/>
  <c r="D298" i="11" s="1"/>
  <c r="E63" i="11"/>
  <c r="E298" i="11" s="1"/>
  <c r="F63" i="11"/>
  <c r="G63" i="11"/>
  <c r="H63" i="11"/>
  <c r="I63" i="11"/>
  <c r="J63" i="11"/>
  <c r="K63" i="11"/>
  <c r="K298" i="11" s="1"/>
  <c r="L63" i="11"/>
  <c r="M63" i="11"/>
  <c r="N63" i="11"/>
  <c r="O63" i="11"/>
  <c r="P63" i="11"/>
  <c r="Q63" i="11"/>
  <c r="R63" i="11"/>
  <c r="S63" i="11"/>
  <c r="S298" i="11" s="1"/>
  <c r="T63" i="11"/>
  <c r="U63" i="11"/>
  <c r="V63" i="11"/>
  <c r="W63" i="11"/>
  <c r="X63" i="11"/>
  <c r="Y63" i="11"/>
  <c r="Z63" i="11"/>
  <c r="AA63" i="11"/>
  <c r="AA298" i="11" s="1"/>
  <c r="AB63" i="11"/>
  <c r="AC63" i="11"/>
  <c r="AD63" i="11"/>
  <c r="AE63" i="11"/>
  <c r="AF63" i="11"/>
  <c r="AG63" i="11"/>
  <c r="AH63" i="11"/>
  <c r="AI63" i="11"/>
  <c r="AI298" i="11" s="1"/>
  <c r="AJ63" i="11"/>
  <c r="AK63" i="11"/>
  <c r="AL63" i="11"/>
  <c r="AM63" i="11"/>
  <c r="AN63" i="11"/>
  <c r="AO63" i="11"/>
  <c r="AP63" i="11"/>
  <c r="AQ63" i="11"/>
  <c r="AQ298" i="11" s="1"/>
  <c r="AR63" i="11"/>
  <c r="AT63" i="11"/>
  <c r="AU63" i="11"/>
  <c r="AV63" i="11"/>
  <c r="AW63" i="11"/>
  <c r="AX63" i="11"/>
  <c r="AY63" i="11"/>
  <c r="AZ63" i="11"/>
  <c r="AZ298" i="11" s="1"/>
  <c r="BA63" i="11"/>
  <c r="BB63" i="11"/>
  <c r="BC63" i="11"/>
  <c r="D64" i="11"/>
  <c r="D299" i="11" s="1"/>
  <c r="E64" i="11"/>
  <c r="E299" i="11" s="1"/>
  <c r="F64" i="11"/>
  <c r="G64" i="11"/>
  <c r="H64" i="11"/>
  <c r="H299" i="11" s="1"/>
  <c r="I64" i="11"/>
  <c r="J64" i="11"/>
  <c r="K64" i="11"/>
  <c r="L64" i="11"/>
  <c r="M64" i="11"/>
  <c r="N64" i="11"/>
  <c r="O64" i="11"/>
  <c r="P64" i="11"/>
  <c r="P299" i="11" s="1"/>
  <c r="Q64" i="11"/>
  <c r="R64" i="11"/>
  <c r="S64" i="11"/>
  <c r="T64" i="11"/>
  <c r="U64" i="11"/>
  <c r="V64" i="11"/>
  <c r="W64" i="11"/>
  <c r="X64" i="11"/>
  <c r="X299" i="11" s="1"/>
  <c r="Y64" i="11"/>
  <c r="Z64" i="11"/>
  <c r="AA64" i="11"/>
  <c r="AB64" i="11"/>
  <c r="AC64" i="11"/>
  <c r="AD64" i="11"/>
  <c r="AE64" i="11"/>
  <c r="AF64" i="11"/>
  <c r="AF299" i="11" s="1"/>
  <c r="AG64" i="11"/>
  <c r="AH64" i="11"/>
  <c r="AI64" i="11"/>
  <c r="AJ64" i="11"/>
  <c r="AK64" i="11"/>
  <c r="AL64" i="11"/>
  <c r="AM64" i="11"/>
  <c r="AN64" i="11"/>
  <c r="AN299" i="11" s="1"/>
  <c r="AO64" i="11"/>
  <c r="AP64" i="11"/>
  <c r="AQ64" i="11"/>
  <c r="AR64" i="11"/>
  <c r="AT64" i="11"/>
  <c r="AU64" i="11"/>
  <c r="AV64" i="11"/>
  <c r="AW64" i="11"/>
  <c r="AW299" i="11" s="1"/>
  <c r="AX64" i="11"/>
  <c r="AY64" i="11"/>
  <c r="AZ64" i="11"/>
  <c r="BA64" i="11"/>
  <c r="BB64" i="11"/>
  <c r="BC64" i="11"/>
  <c r="D65" i="11"/>
  <c r="D300" i="11" s="1"/>
  <c r="E65" i="11"/>
  <c r="E300" i="11" s="1"/>
  <c r="F65" i="11"/>
  <c r="G65" i="11"/>
  <c r="H65" i="11"/>
  <c r="I65" i="11"/>
  <c r="J65" i="11"/>
  <c r="K65" i="11"/>
  <c r="L65" i="11"/>
  <c r="M65" i="11"/>
  <c r="M300" i="11" s="1"/>
  <c r="N65" i="11"/>
  <c r="O65" i="11"/>
  <c r="P65" i="11"/>
  <c r="Q65" i="11"/>
  <c r="R65" i="11"/>
  <c r="S65" i="11"/>
  <c r="T65" i="11"/>
  <c r="U65" i="11"/>
  <c r="U300" i="11" s="1"/>
  <c r="V65" i="11"/>
  <c r="W65" i="11"/>
  <c r="X65" i="11"/>
  <c r="Z65" i="11"/>
  <c r="AA65" i="11"/>
  <c r="AB65" i="11"/>
  <c r="AC65" i="11"/>
  <c r="AD65" i="11"/>
  <c r="AD300" i="11" s="1"/>
  <c r="AE65" i="11"/>
  <c r="AF65" i="11"/>
  <c r="AG65" i="11"/>
  <c r="AH65" i="11"/>
  <c r="AI65" i="11"/>
  <c r="AJ65" i="11"/>
  <c r="AK65" i="11"/>
  <c r="AL65" i="11"/>
  <c r="AL300" i="11" s="1"/>
  <c r="AM65" i="11"/>
  <c r="AN65" i="11"/>
  <c r="AO65" i="11"/>
  <c r="AP65" i="11"/>
  <c r="AQ65" i="11"/>
  <c r="AR65" i="11"/>
  <c r="AT65" i="11"/>
  <c r="AU65" i="11"/>
  <c r="AU300" i="11" s="1"/>
  <c r="AV65" i="11"/>
  <c r="AW65" i="11"/>
  <c r="AX65" i="11"/>
  <c r="AY65" i="11"/>
  <c r="AZ65" i="11"/>
  <c r="BA65" i="11"/>
  <c r="BB65" i="11"/>
  <c r="BC65" i="11"/>
  <c r="BC300" i="11" s="1"/>
  <c r="D66" i="11"/>
  <c r="D301" i="11" s="1"/>
  <c r="E66" i="11"/>
  <c r="E301" i="11" s="1"/>
  <c r="F66" i="11"/>
  <c r="G66" i="11"/>
  <c r="H66" i="11"/>
  <c r="I66" i="11"/>
  <c r="J66" i="11"/>
  <c r="K66" i="11"/>
  <c r="K301" i="11" s="1"/>
  <c r="L66" i="11"/>
  <c r="M66" i="11"/>
  <c r="N66" i="11"/>
  <c r="O66" i="11"/>
  <c r="P66" i="11"/>
  <c r="Q66" i="11"/>
  <c r="R66" i="11"/>
  <c r="S66" i="11"/>
  <c r="S301" i="11" s="1"/>
  <c r="T66" i="11"/>
  <c r="U66" i="11"/>
  <c r="V66" i="11"/>
  <c r="W66" i="11"/>
  <c r="X66" i="11"/>
  <c r="Z66" i="11"/>
  <c r="AA66" i="11"/>
  <c r="AB66" i="11"/>
  <c r="AB301" i="11" s="1"/>
  <c r="AC66" i="11"/>
  <c r="AD66" i="11"/>
  <c r="AE66" i="11"/>
  <c r="AF66" i="11"/>
  <c r="AG66" i="11"/>
  <c r="AH66" i="11"/>
  <c r="AI66" i="11"/>
  <c r="AJ66" i="11"/>
  <c r="AJ301" i="11" s="1"/>
  <c r="AK66" i="11"/>
  <c r="AL66" i="11"/>
  <c r="AM66" i="11"/>
  <c r="AN66" i="11"/>
  <c r="AO66" i="11"/>
  <c r="AP66" i="11"/>
  <c r="AQ66" i="11"/>
  <c r="AR66" i="11"/>
  <c r="AR301" i="11" s="1"/>
  <c r="AT66" i="11"/>
  <c r="AU66" i="11"/>
  <c r="AV66" i="11"/>
  <c r="AW66" i="11"/>
  <c r="AX66" i="11"/>
  <c r="AY66" i="11"/>
  <c r="AZ66" i="11"/>
  <c r="BA66" i="11"/>
  <c r="BA301" i="11" s="1"/>
  <c r="BB66" i="11"/>
  <c r="BC66" i="11"/>
  <c r="D67" i="11"/>
  <c r="D302" i="11" s="1"/>
  <c r="E67" i="11"/>
  <c r="E302" i="11" s="1"/>
  <c r="F67" i="11"/>
  <c r="G67" i="11"/>
  <c r="H67" i="11"/>
  <c r="I67" i="11"/>
  <c r="I302" i="11" s="1"/>
  <c r="J67" i="11"/>
  <c r="K67" i="11"/>
  <c r="L67" i="11"/>
  <c r="M67" i="11"/>
  <c r="N67" i="11"/>
  <c r="O67" i="11"/>
  <c r="P67" i="11"/>
  <c r="Q67" i="11"/>
  <c r="Q302" i="11" s="1"/>
  <c r="R67" i="11"/>
  <c r="S67" i="11"/>
  <c r="T67" i="11"/>
  <c r="U67" i="11"/>
  <c r="V67" i="11"/>
  <c r="W67" i="11"/>
  <c r="X67" i="11"/>
  <c r="Z67" i="11"/>
  <c r="Z302" i="11" s="1"/>
  <c r="AA67" i="11"/>
  <c r="AB67" i="11"/>
  <c r="AC67" i="11"/>
  <c r="AD67" i="11"/>
  <c r="AE67" i="11"/>
  <c r="AF67" i="11"/>
  <c r="AG67" i="11"/>
  <c r="AH67" i="11"/>
  <c r="AH302" i="11" s="1"/>
  <c r="AI67" i="11"/>
  <c r="AJ67" i="11"/>
  <c r="AK67" i="11"/>
  <c r="AL67" i="11"/>
  <c r="AM67" i="11"/>
  <c r="AN67" i="11"/>
  <c r="AO67" i="11"/>
  <c r="AP67" i="11"/>
  <c r="AP302" i="11" s="1"/>
  <c r="AQ67" i="11"/>
  <c r="AR67" i="11"/>
  <c r="AT67" i="11"/>
  <c r="AU67" i="11"/>
  <c r="AV67" i="11"/>
  <c r="AW67" i="11"/>
  <c r="AX67" i="11"/>
  <c r="AY67" i="11"/>
  <c r="AY302" i="11" s="1"/>
  <c r="AZ67" i="11"/>
  <c r="BA67" i="11"/>
  <c r="BB67" i="11"/>
  <c r="BC67" i="11"/>
  <c r="D68" i="11"/>
  <c r="D303" i="11" s="1"/>
  <c r="E68" i="11"/>
  <c r="E303" i="11" s="1"/>
  <c r="F68" i="11"/>
  <c r="G68" i="11"/>
  <c r="H68" i="11"/>
  <c r="I68" i="11"/>
  <c r="J68" i="11"/>
  <c r="K68" i="11"/>
  <c r="L68" i="11"/>
  <c r="M68" i="11"/>
  <c r="N68" i="11"/>
  <c r="O68" i="11"/>
  <c r="P68" i="11"/>
  <c r="Q68" i="11"/>
  <c r="R68" i="11"/>
  <c r="S68" i="11"/>
  <c r="T68" i="11"/>
  <c r="U68" i="11"/>
  <c r="V68" i="11"/>
  <c r="W68" i="11"/>
  <c r="X68" i="11"/>
  <c r="Z68" i="11"/>
  <c r="AA68" i="11"/>
  <c r="AB68" i="11"/>
  <c r="AC68" i="11"/>
  <c r="AD68" i="11"/>
  <c r="AE68" i="11"/>
  <c r="AF68" i="11"/>
  <c r="AG68" i="11"/>
  <c r="AH68" i="11"/>
  <c r="AI68" i="11"/>
  <c r="AJ68" i="11"/>
  <c r="AK68" i="11"/>
  <c r="AL68" i="11"/>
  <c r="AM68" i="11"/>
  <c r="AN68" i="11"/>
  <c r="AO68" i="11"/>
  <c r="AP68" i="11"/>
  <c r="AQ68" i="11"/>
  <c r="AR68" i="11"/>
  <c r="AT68" i="11"/>
  <c r="AU68" i="11"/>
  <c r="AV68" i="11"/>
  <c r="AW68" i="11"/>
  <c r="AX68" i="11"/>
  <c r="AY68" i="11"/>
  <c r="AZ68" i="11"/>
  <c r="BA68" i="11"/>
  <c r="BB68" i="11"/>
  <c r="BC68" i="11"/>
  <c r="D69" i="11"/>
  <c r="D304" i="11" s="1"/>
  <c r="E69" i="11"/>
  <c r="E304" i="11" s="1"/>
  <c r="F69" i="11"/>
  <c r="G69" i="11"/>
  <c r="H69" i="11"/>
  <c r="I69" i="11"/>
  <c r="J69" i="11"/>
  <c r="K69" i="11"/>
  <c r="L69" i="11"/>
  <c r="M69" i="11"/>
  <c r="M304" i="11" s="1"/>
  <c r="N69" i="11"/>
  <c r="O69" i="11"/>
  <c r="P69" i="11"/>
  <c r="Q69" i="11"/>
  <c r="R69" i="11"/>
  <c r="S69" i="11"/>
  <c r="T69" i="11"/>
  <c r="U69" i="11"/>
  <c r="U304" i="11" s="1"/>
  <c r="V69" i="11"/>
  <c r="W69" i="11"/>
  <c r="X69" i="11"/>
  <c r="Y69" i="11"/>
  <c r="Z69" i="11"/>
  <c r="AA69" i="11"/>
  <c r="AB69" i="11"/>
  <c r="AC69" i="11"/>
  <c r="AC304" i="11" s="1"/>
  <c r="AD69" i="11"/>
  <c r="AE69" i="11"/>
  <c r="AF69" i="11"/>
  <c r="AG69" i="11"/>
  <c r="AH69" i="11"/>
  <c r="AI69" i="11"/>
  <c r="AJ69" i="11"/>
  <c r="AK69" i="11"/>
  <c r="AK304" i="11" s="1"/>
  <c r="AL69" i="11"/>
  <c r="AM69" i="11"/>
  <c r="AN69" i="11"/>
  <c r="AO69" i="11"/>
  <c r="AP69" i="11"/>
  <c r="AQ69" i="11"/>
  <c r="AR69" i="11"/>
  <c r="AT69" i="11"/>
  <c r="AT304" i="11" s="1"/>
  <c r="AU69" i="11"/>
  <c r="AV69" i="11"/>
  <c r="AW69" i="11"/>
  <c r="AX69" i="11"/>
  <c r="AY69" i="11"/>
  <c r="AZ69" i="11"/>
  <c r="BA69" i="11"/>
  <c r="BB69" i="11"/>
  <c r="BB304" i="11" s="1"/>
  <c r="BC69" i="11"/>
  <c r="D70" i="11"/>
  <c r="D305" i="11" s="1"/>
  <c r="E70" i="11"/>
  <c r="E305" i="11" s="1"/>
  <c r="F70" i="11"/>
  <c r="G70" i="11"/>
  <c r="H70" i="11"/>
  <c r="I70" i="11"/>
  <c r="J70" i="11"/>
  <c r="K70" i="11"/>
  <c r="L70" i="11"/>
  <c r="M70" i="11"/>
  <c r="N70" i="11"/>
  <c r="O70" i="11"/>
  <c r="P70" i="11"/>
  <c r="Q70" i="11"/>
  <c r="R70" i="11"/>
  <c r="S70" i="11"/>
  <c r="T70" i="11"/>
  <c r="U70" i="11"/>
  <c r="V70" i="11"/>
  <c r="W70" i="11"/>
  <c r="X70" i="11"/>
  <c r="Y70" i="11"/>
  <c r="Z70" i="11"/>
  <c r="AA70" i="11"/>
  <c r="AB70" i="11"/>
  <c r="AC70" i="11"/>
  <c r="AD70" i="11"/>
  <c r="AE70" i="11"/>
  <c r="AF70" i="11"/>
  <c r="AG70" i="11"/>
  <c r="AH70" i="11"/>
  <c r="AI70" i="11"/>
  <c r="AJ70" i="11"/>
  <c r="AK70" i="11"/>
  <c r="AL70" i="11"/>
  <c r="AM70" i="11"/>
  <c r="AN70" i="11"/>
  <c r="AO70" i="11"/>
  <c r="AP70" i="11"/>
  <c r="AQ70" i="11"/>
  <c r="AR70" i="11"/>
  <c r="AT70" i="11"/>
  <c r="AU70" i="11"/>
  <c r="AV70" i="11"/>
  <c r="AW70" i="11"/>
  <c r="AX70" i="11"/>
  <c r="AY70" i="11"/>
  <c r="AZ70" i="11"/>
  <c r="BA70" i="11"/>
  <c r="BB70" i="11"/>
  <c r="BC70" i="11"/>
  <c r="D71" i="11"/>
  <c r="D306" i="11" s="1"/>
  <c r="E71" i="11"/>
  <c r="E306" i="11" s="1"/>
  <c r="F71" i="11"/>
  <c r="G71" i="11"/>
  <c r="H71" i="11"/>
  <c r="I71" i="11"/>
  <c r="J71" i="11"/>
  <c r="K71" i="11"/>
  <c r="L71" i="11"/>
  <c r="M71" i="11"/>
  <c r="N71" i="11"/>
  <c r="O71" i="11"/>
  <c r="P71" i="11"/>
  <c r="Q71" i="11"/>
  <c r="R71" i="11"/>
  <c r="S71" i="11"/>
  <c r="T71" i="11"/>
  <c r="U71" i="11"/>
  <c r="V71" i="11"/>
  <c r="W71" i="11"/>
  <c r="X71" i="11"/>
  <c r="Y71" i="11"/>
  <c r="Z71" i="11"/>
  <c r="AA71" i="11"/>
  <c r="AB71" i="11"/>
  <c r="AC71" i="11"/>
  <c r="AD71" i="11"/>
  <c r="AE71" i="11"/>
  <c r="AF71" i="11"/>
  <c r="AG71" i="11"/>
  <c r="AH71" i="11"/>
  <c r="AI71" i="11"/>
  <c r="AJ71" i="11"/>
  <c r="AK71" i="11"/>
  <c r="AL71" i="11"/>
  <c r="AM71" i="11"/>
  <c r="AN71" i="11"/>
  <c r="AO71" i="11"/>
  <c r="AP71" i="11"/>
  <c r="AQ71" i="11"/>
  <c r="AR71" i="11"/>
  <c r="AT71" i="11"/>
  <c r="AU71" i="11"/>
  <c r="AV71" i="11"/>
  <c r="AW71" i="11"/>
  <c r="AX71" i="11"/>
  <c r="AY71" i="11"/>
  <c r="AZ71" i="11"/>
  <c r="BA71" i="11"/>
  <c r="BB71" i="11"/>
  <c r="BC71" i="11"/>
  <c r="D72" i="11"/>
  <c r="D307" i="11" s="1"/>
  <c r="E72" i="11"/>
  <c r="E307" i="11" s="1"/>
  <c r="F72" i="11"/>
  <c r="G72" i="11"/>
  <c r="H72" i="11"/>
  <c r="I72" i="11"/>
  <c r="J72" i="11"/>
  <c r="K72" i="11"/>
  <c r="L72" i="11"/>
  <c r="L307" i="11" s="1"/>
  <c r="M72" i="11"/>
  <c r="N72" i="11"/>
  <c r="O72" i="11"/>
  <c r="P72" i="11"/>
  <c r="Q72" i="11"/>
  <c r="R72" i="11"/>
  <c r="S72" i="11"/>
  <c r="T72" i="11"/>
  <c r="T307" i="11" s="1"/>
  <c r="U72" i="11"/>
  <c r="V72" i="11"/>
  <c r="W72" i="11"/>
  <c r="X72" i="11"/>
  <c r="Y72" i="11"/>
  <c r="Z72" i="11"/>
  <c r="AA72" i="11"/>
  <c r="AB72" i="11"/>
  <c r="AB307" i="11" s="1"/>
  <c r="AC72" i="11"/>
  <c r="AD72" i="11"/>
  <c r="AE72" i="11"/>
  <c r="AF72" i="11"/>
  <c r="AG72" i="11"/>
  <c r="AH72" i="11"/>
  <c r="AI72" i="11"/>
  <c r="AJ72" i="11"/>
  <c r="AJ307" i="11" s="1"/>
  <c r="AK72" i="11"/>
  <c r="AL72" i="11"/>
  <c r="AM72" i="11"/>
  <c r="AN72" i="11"/>
  <c r="AO72" i="11"/>
  <c r="AP72" i="11"/>
  <c r="AQ72" i="11"/>
  <c r="AR72" i="11"/>
  <c r="AR307" i="11" s="1"/>
  <c r="AT72" i="11"/>
  <c r="AU72" i="11"/>
  <c r="AV72" i="11"/>
  <c r="AW72" i="11"/>
  <c r="AX72" i="11"/>
  <c r="AY72" i="11"/>
  <c r="AZ72" i="11"/>
  <c r="BA72" i="11"/>
  <c r="BA307" i="11" s="1"/>
  <c r="BB72" i="11"/>
  <c r="BC72" i="11"/>
  <c r="D73" i="11"/>
  <c r="D308" i="11" s="1"/>
  <c r="E73" i="11"/>
  <c r="E308" i="11" s="1"/>
  <c r="F73" i="11"/>
  <c r="G73" i="11"/>
  <c r="H73" i="11"/>
  <c r="I73" i="11"/>
  <c r="J73" i="11"/>
  <c r="K73" i="11"/>
  <c r="L73" i="11"/>
  <c r="M73" i="11"/>
  <c r="N73" i="11"/>
  <c r="O73" i="11"/>
  <c r="P73" i="11"/>
  <c r="Q73" i="11"/>
  <c r="R73" i="11"/>
  <c r="S73" i="11"/>
  <c r="T73" i="11"/>
  <c r="U73" i="11"/>
  <c r="V73" i="11"/>
  <c r="W73" i="11"/>
  <c r="X73" i="11"/>
  <c r="Y73" i="11"/>
  <c r="Z73" i="11"/>
  <c r="AA73" i="11"/>
  <c r="AB73" i="11"/>
  <c r="AC73" i="11"/>
  <c r="AD73" i="11"/>
  <c r="AE73" i="11"/>
  <c r="AF73" i="11"/>
  <c r="AG73" i="11"/>
  <c r="AH73" i="11"/>
  <c r="AI73" i="11"/>
  <c r="AJ73" i="11"/>
  <c r="AK73" i="11"/>
  <c r="AL73" i="11"/>
  <c r="AM73" i="11"/>
  <c r="AN73" i="11"/>
  <c r="AO73" i="11"/>
  <c r="AP73" i="11"/>
  <c r="AQ73" i="11"/>
  <c r="AR73" i="11"/>
  <c r="AT73" i="11"/>
  <c r="AU73" i="11"/>
  <c r="AV73" i="11"/>
  <c r="AW73" i="11"/>
  <c r="AX73" i="11"/>
  <c r="AY73" i="11"/>
  <c r="AZ73" i="11"/>
  <c r="BA73" i="11"/>
  <c r="BB73" i="11"/>
  <c r="BC73" i="11"/>
  <c r="D74" i="11"/>
  <c r="D309" i="11" s="1"/>
  <c r="E74" i="11"/>
  <c r="E309" i="11" s="1"/>
  <c r="F74" i="11"/>
  <c r="G74" i="11"/>
  <c r="H74" i="11"/>
  <c r="I74" i="11"/>
  <c r="J74" i="11"/>
  <c r="K74" i="11"/>
  <c r="L74" i="11"/>
  <c r="M74" i="11"/>
  <c r="N74" i="11"/>
  <c r="O74" i="11"/>
  <c r="P74" i="11"/>
  <c r="Q74" i="11"/>
  <c r="R74" i="11"/>
  <c r="S74" i="11"/>
  <c r="T74" i="11"/>
  <c r="U74" i="11"/>
  <c r="V74" i="11"/>
  <c r="W74" i="11"/>
  <c r="X74" i="11"/>
  <c r="Y74" i="11"/>
  <c r="Z74" i="11"/>
  <c r="AA74" i="11"/>
  <c r="AB74" i="11"/>
  <c r="AC74" i="11"/>
  <c r="AD74" i="11"/>
  <c r="AE74" i="11"/>
  <c r="AF74" i="11"/>
  <c r="AG74" i="11"/>
  <c r="AH74" i="11"/>
  <c r="AI74" i="11"/>
  <c r="AJ74" i="11"/>
  <c r="AK74" i="11"/>
  <c r="AL74" i="11"/>
  <c r="AM74" i="11"/>
  <c r="AN74" i="11"/>
  <c r="AO74" i="11"/>
  <c r="AP74" i="11"/>
  <c r="AQ74" i="11"/>
  <c r="AR74" i="11"/>
  <c r="AT74" i="11"/>
  <c r="AU74" i="11"/>
  <c r="AV74" i="11"/>
  <c r="AW74" i="11"/>
  <c r="AX74" i="11"/>
  <c r="AY74" i="11"/>
  <c r="AZ74" i="11"/>
  <c r="BA74" i="11"/>
  <c r="BB74" i="11"/>
  <c r="BC74" i="11"/>
  <c r="D75" i="11"/>
  <c r="D310" i="11" s="1"/>
  <c r="E75" i="11"/>
  <c r="E310" i="11" s="1"/>
  <c r="F75" i="11"/>
  <c r="G75" i="11"/>
  <c r="H75" i="11"/>
  <c r="I75" i="11"/>
  <c r="J75" i="11"/>
  <c r="K75" i="11"/>
  <c r="L75" i="11"/>
  <c r="M75" i="11"/>
  <c r="N75" i="11"/>
  <c r="O75" i="11"/>
  <c r="P75" i="11"/>
  <c r="Q75" i="11"/>
  <c r="R75" i="11"/>
  <c r="S75" i="11"/>
  <c r="T75" i="11"/>
  <c r="U75" i="11"/>
  <c r="V75" i="11"/>
  <c r="W75" i="11"/>
  <c r="X75" i="11"/>
  <c r="Y75" i="11"/>
  <c r="Z75" i="11"/>
  <c r="AA75" i="11"/>
  <c r="AB75" i="11"/>
  <c r="AC75" i="11"/>
  <c r="AD75" i="11"/>
  <c r="AE75" i="11"/>
  <c r="AF75" i="11"/>
  <c r="AG75" i="11"/>
  <c r="AH75" i="11"/>
  <c r="AI75" i="11"/>
  <c r="AJ75" i="11"/>
  <c r="AK75" i="11"/>
  <c r="AL75" i="11"/>
  <c r="AM75" i="11"/>
  <c r="AN75" i="11"/>
  <c r="AO75" i="11"/>
  <c r="AP75" i="11"/>
  <c r="AQ75" i="11"/>
  <c r="AR75" i="11"/>
  <c r="AT75" i="11"/>
  <c r="AU75" i="11"/>
  <c r="AV75" i="11"/>
  <c r="AW75" i="11"/>
  <c r="AX75" i="11"/>
  <c r="AY75" i="11"/>
  <c r="AZ75" i="11"/>
  <c r="BA75" i="11"/>
  <c r="BB75" i="11"/>
  <c r="BC75" i="11"/>
  <c r="D76" i="11"/>
  <c r="D311" i="11"/>
  <c r="E76" i="11"/>
  <c r="E311" i="11" s="1"/>
  <c r="F76" i="11"/>
  <c r="G76" i="11"/>
  <c r="H76" i="11"/>
  <c r="I76" i="11"/>
  <c r="J76" i="11"/>
  <c r="K76" i="11"/>
  <c r="L76" i="11"/>
  <c r="M76" i="11"/>
  <c r="N76" i="11"/>
  <c r="O76" i="11"/>
  <c r="P76" i="11"/>
  <c r="Q76" i="11"/>
  <c r="R76" i="11"/>
  <c r="S76" i="11"/>
  <c r="T76" i="11"/>
  <c r="U76" i="11"/>
  <c r="V76" i="11"/>
  <c r="W76" i="11"/>
  <c r="X76" i="11"/>
  <c r="Y76" i="11"/>
  <c r="Z76" i="11"/>
  <c r="AA76" i="11"/>
  <c r="AB76" i="11"/>
  <c r="AC76" i="11"/>
  <c r="AD76" i="11"/>
  <c r="AE76" i="11"/>
  <c r="AF76" i="11"/>
  <c r="AG76" i="11"/>
  <c r="AH76" i="11"/>
  <c r="AI76" i="11"/>
  <c r="AJ76" i="11"/>
  <c r="AK76" i="11"/>
  <c r="AL76" i="11"/>
  <c r="AM76" i="11"/>
  <c r="AN76" i="11"/>
  <c r="AO76" i="11"/>
  <c r="AP76" i="11"/>
  <c r="AQ76" i="11"/>
  <c r="AR76" i="11"/>
  <c r="AT76" i="11"/>
  <c r="AU76" i="11"/>
  <c r="AV76" i="11"/>
  <c r="AW76" i="11"/>
  <c r="AX76" i="11"/>
  <c r="AY76" i="11"/>
  <c r="AZ76" i="11"/>
  <c r="BA76" i="11"/>
  <c r="BB76" i="11"/>
  <c r="BC76" i="11"/>
  <c r="D77" i="11"/>
  <c r="D312" i="11" s="1"/>
  <c r="E77" i="11"/>
  <c r="E312" i="11" s="1"/>
  <c r="F77" i="11"/>
  <c r="G77" i="11"/>
  <c r="H77" i="11"/>
  <c r="I77" i="11"/>
  <c r="J77" i="11"/>
  <c r="K77" i="11"/>
  <c r="L77" i="11"/>
  <c r="M77" i="11"/>
  <c r="N77" i="11"/>
  <c r="O77" i="11"/>
  <c r="P77" i="11"/>
  <c r="Q77" i="11"/>
  <c r="R77" i="11"/>
  <c r="S77" i="11"/>
  <c r="T77" i="11"/>
  <c r="U77" i="11"/>
  <c r="V77" i="11"/>
  <c r="W77" i="11"/>
  <c r="X77" i="11"/>
  <c r="Y77" i="11"/>
  <c r="Z77" i="11"/>
  <c r="AA77" i="11"/>
  <c r="AB77" i="11"/>
  <c r="AC77" i="11"/>
  <c r="AD77" i="11"/>
  <c r="AE77" i="11"/>
  <c r="AF77" i="11"/>
  <c r="AG77" i="11"/>
  <c r="AH77" i="11"/>
  <c r="AI77" i="11"/>
  <c r="AJ77" i="11"/>
  <c r="AK77" i="11"/>
  <c r="AL77" i="11"/>
  <c r="AM77" i="11"/>
  <c r="AN77" i="11"/>
  <c r="AO77" i="11"/>
  <c r="AP77" i="11"/>
  <c r="AQ77" i="11"/>
  <c r="AR77" i="11"/>
  <c r="AT77" i="11"/>
  <c r="AU77" i="11"/>
  <c r="AV77" i="11"/>
  <c r="AW77" i="11"/>
  <c r="AX77" i="11"/>
  <c r="AY77" i="11"/>
  <c r="AZ77" i="11"/>
  <c r="BA77" i="11"/>
  <c r="BB77" i="11"/>
  <c r="BC77" i="11"/>
  <c r="D78" i="11"/>
  <c r="D313" i="11"/>
  <c r="E78" i="11"/>
  <c r="E313" i="11" s="1"/>
  <c r="F78" i="11"/>
  <c r="G78" i="11"/>
  <c r="H78" i="11"/>
  <c r="I78" i="11"/>
  <c r="J78" i="11"/>
  <c r="K78" i="11"/>
  <c r="L78" i="11"/>
  <c r="M78" i="11"/>
  <c r="N78" i="11"/>
  <c r="O78" i="11"/>
  <c r="P78" i="11"/>
  <c r="Q78" i="11"/>
  <c r="R78" i="11"/>
  <c r="S78" i="11"/>
  <c r="T78" i="11"/>
  <c r="U78" i="11"/>
  <c r="V78" i="11"/>
  <c r="W78" i="11"/>
  <c r="X78" i="11"/>
  <c r="Y78" i="11"/>
  <c r="Z78" i="11"/>
  <c r="AA78" i="11"/>
  <c r="AB78" i="11"/>
  <c r="AC78" i="11"/>
  <c r="AD78" i="11"/>
  <c r="AE78" i="11"/>
  <c r="AF78" i="11"/>
  <c r="AG78" i="11"/>
  <c r="AH78" i="11"/>
  <c r="AI78" i="11"/>
  <c r="AJ78" i="11"/>
  <c r="AK78" i="11"/>
  <c r="AL78" i="11"/>
  <c r="AM78" i="11"/>
  <c r="AN78" i="11"/>
  <c r="AO78" i="11"/>
  <c r="AP78" i="11"/>
  <c r="AQ78" i="11"/>
  <c r="AR78" i="11"/>
  <c r="AT78" i="11"/>
  <c r="AU78" i="11"/>
  <c r="AV78" i="11"/>
  <c r="AW78" i="11"/>
  <c r="AX78" i="11"/>
  <c r="AY78" i="11"/>
  <c r="AZ78" i="11"/>
  <c r="BA78" i="11"/>
  <c r="BB78" i="11"/>
  <c r="BC78" i="11"/>
  <c r="D79" i="11"/>
  <c r="D314" i="11" s="1"/>
  <c r="E79" i="11"/>
  <c r="E314" i="11"/>
  <c r="F79" i="11"/>
  <c r="G79" i="11"/>
  <c r="H79" i="11"/>
  <c r="I79" i="11"/>
  <c r="J79" i="11"/>
  <c r="K79" i="11"/>
  <c r="L79" i="11"/>
  <c r="M79" i="11"/>
  <c r="N79" i="11"/>
  <c r="O79" i="11"/>
  <c r="P79" i="11"/>
  <c r="Q79" i="11"/>
  <c r="R79" i="11"/>
  <c r="S79" i="11"/>
  <c r="T79" i="11"/>
  <c r="U79" i="11"/>
  <c r="V79" i="11"/>
  <c r="W79" i="11"/>
  <c r="X79" i="11"/>
  <c r="Y79" i="11"/>
  <c r="Z79" i="11"/>
  <c r="AA79" i="11"/>
  <c r="AB79" i="11"/>
  <c r="AC79" i="11"/>
  <c r="AD79" i="11"/>
  <c r="AE79" i="11"/>
  <c r="AF79" i="11"/>
  <c r="AG79" i="11"/>
  <c r="AH79" i="11"/>
  <c r="AI79" i="11"/>
  <c r="AJ79" i="11"/>
  <c r="AK79" i="11"/>
  <c r="AL79" i="11"/>
  <c r="AM79" i="11"/>
  <c r="AN79" i="11"/>
  <c r="AO79" i="11"/>
  <c r="AP79" i="11"/>
  <c r="AQ79" i="11"/>
  <c r="AR79" i="11"/>
  <c r="AT79" i="11"/>
  <c r="AU79" i="11"/>
  <c r="AV79" i="11"/>
  <c r="AW79" i="11"/>
  <c r="AX79" i="11"/>
  <c r="AY79" i="11"/>
  <c r="AZ79" i="11"/>
  <c r="BA79" i="11"/>
  <c r="BB79" i="11"/>
  <c r="BC79" i="11"/>
  <c r="D80" i="11"/>
  <c r="D315" i="11"/>
  <c r="E80" i="11"/>
  <c r="E315" i="11" s="1"/>
  <c r="F80" i="11"/>
  <c r="G80" i="11"/>
  <c r="H80" i="11"/>
  <c r="I80" i="11"/>
  <c r="J80" i="11"/>
  <c r="K80" i="11"/>
  <c r="L80" i="11"/>
  <c r="M80" i="11"/>
  <c r="N80" i="11"/>
  <c r="O80" i="11"/>
  <c r="P80" i="11"/>
  <c r="Q80" i="11"/>
  <c r="R80" i="11"/>
  <c r="S80" i="11"/>
  <c r="T80" i="11"/>
  <c r="U80" i="11"/>
  <c r="V80" i="11"/>
  <c r="W80" i="11"/>
  <c r="X80" i="11"/>
  <c r="Y80" i="11"/>
  <c r="Z80" i="11"/>
  <c r="AA80" i="11"/>
  <c r="AB80" i="11"/>
  <c r="AC80" i="11"/>
  <c r="AD80" i="11"/>
  <c r="AE80" i="11"/>
  <c r="AF80" i="11"/>
  <c r="AG80" i="11"/>
  <c r="AH80" i="11"/>
  <c r="AI80" i="11"/>
  <c r="AJ80" i="11"/>
  <c r="AK80" i="11"/>
  <c r="AL80" i="11"/>
  <c r="AM80" i="11"/>
  <c r="AN80" i="11"/>
  <c r="AO80" i="11"/>
  <c r="AP80" i="11"/>
  <c r="AQ80" i="11"/>
  <c r="AR80" i="11"/>
  <c r="AT80" i="11"/>
  <c r="AU80" i="11"/>
  <c r="AV80" i="11"/>
  <c r="AW80" i="11"/>
  <c r="AX80" i="11"/>
  <c r="AY80" i="11"/>
  <c r="AZ80" i="11"/>
  <c r="BA80" i="11"/>
  <c r="BB80" i="11"/>
  <c r="BC80" i="11"/>
  <c r="D81" i="11"/>
  <c r="D316" i="11" s="1"/>
  <c r="E81" i="11"/>
  <c r="E316" i="11"/>
  <c r="F81" i="11"/>
  <c r="G81" i="11"/>
  <c r="H81" i="11"/>
  <c r="I81" i="11"/>
  <c r="J81" i="11"/>
  <c r="K81" i="11"/>
  <c r="L81" i="11"/>
  <c r="M81" i="11"/>
  <c r="N81" i="11"/>
  <c r="O81" i="11"/>
  <c r="P81" i="11"/>
  <c r="Q81" i="11"/>
  <c r="R81" i="11"/>
  <c r="S81" i="11"/>
  <c r="T81" i="11"/>
  <c r="U81" i="11"/>
  <c r="V81" i="11"/>
  <c r="W81" i="11"/>
  <c r="X81" i="11"/>
  <c r="Y81" i="11"/>
  <c r="Z81" i="11"/>
  <c r="AA81" i="11"/>
  <c r="AB81" i="11"/>
  <c r="AC81" i="11"/>
  <c r="AD81" i="11"/>
  <c r="AE81" i="11"/>
  <c r="AF81" i="11"/>
  <c r="AG81" i="11"/>
  <c r="AH81" i="11"/>
  <c r="AI81" i="11"/>
  <c r="AJ81" i="11"/>
  <c r="AK81" i="11"/>
  <c r="AL81" i="11"/>
  <c r="AM81" i="11"/>
  <c r="AN81" i="11"/>
  <c r="AO81" i="11"/>
  <c r="AP81" i="11"/>
  <c r="AQ81" i="11"/>
  <c r="AR81" i="11"/>
  <c r="AT81" i="11"/>
  <c r="AU81" i="11"/>
  <c r="AV81" i="11"/>
  <c r="AW81" i="11"/>
  <c r="AX81" i="11"/>
  <c r="AY81" i="11"/>
  <c r="AZ81" i="11"/>
  <c r="BA81" i="11"/>
  <c r="BB81" i="11"/>
  <c r="BC81" i="11"/>
  <c r="D82" i="11"/>
  <c r="D317" i="11" s="1"/>
  <c r="E82" i="11"/>
  <c r="E317" i="11" s="1"/>
  <c r="F82" i="11"/>
  <c r="G82" i="11"/>
  <c r="H82" i="11"/>
  <c r="I82" i="11"/>
  <c r="J82" i="11"/>
  <c r="K82" i="11"/>
  <c r="L82" i="11"/>
  <c r="M82" i="11"/>
  <c r="N82" i="11"/>
  <c r="O82" i="11"/>
  <c r="P82" i="11"/>
  <c r="Q82" i="11"/>
  <c r="R82" i="11"/>
  <c r="S82" i="11"/>
  <c r="T82" i="11"/>
  <c r="U82" i="11"/>
  <c r="V82" i="11"/>
  <c r="W82" i="11"/>
  <c r="X82" i="11"/>
  <c r="Y82" i="11"/>
  <c r="Z82" i="11"/>
  <c r="AA82" i="11"/>
  <c r="AB82" i="11"/>
  <c r="AC82" i="11"/>
  <c r="AD82" i="11"/>
  <c r="AE82" i="11"/>
  <c r="AF82" i="11"/>
  <c r="AG82" i="11"/>
  <c r="AH82" i="11"/>
  <c r="AI82" i="11"/>
  <c r="AJ82" i="11"/>
  <c r="AK82" i="11"/>
  <c r="AL82" i="11"/>
  <c r="AM82" i="11"/>
  <c r="AN82" i="11"/>
  <c r="AO82" i="11"/>
  <c r="AP82" i="11"/>
  <c r="AQ82" i="11"/>
  <c r="AR82" i="11"/>
  <c r="AT82" i="11"/>
  <c r="AU82" i="11"/>
  <c r="AV82" i="11"/>
  <c r="AW82" i="11"/>
  <c r="AX82" i="11"/>
  <c r="AY82" i="11"/>
  <c r="AZ82" i="11"/>
  <c r="BA82" i="11"/>
  <c r="BB82" i="11"/>
  <c r="BC82" i="11"/>
  <c r="D83" i="11"/>
  <c r="D318" i="11" s="1"/>
  <c r="E83" i="11"/>
  <c r="E318" i="11"/>
  <c r="F83" i="11"/>
  <c r="G83" i="11"/>
  <c r="H83" i="11"/>
  <c r="I83" i="11"/>
  <c r="J83" i="11"/>
  <c r="K83" i="11"/>
  <c r="L83" i="11"/>
  <c r="M83" i="11"/>
  <c r="N83" i="11"/>
  <c r="O83" i="11"/>
  <c r="P83" i="11"/>
  <c r="Q83" i="11"/>
  <c r="R83" i="11"/>
  <c r="S83" i="11"/>
  <c r="T83" i="11"/>
  <c r="U83" i="11"/>
  <c r="V83" i="11"/>
  <c r="W83" i="11"/>
  <c r="X83" i="11"/>
  <c r="Y83" i="11"/>
  <c r="Z83" i="11"/>
  <c r="AA83" i="11"/>
  <c r="AB83" i="11"/>
  <c r="AC83" i="11"/>
  <c r="AD83" i="11"/>
  <c r="AE83" i="11"/>
  <c r="AF83" i="11"/>
  <c r="AG83" i="11"/>
  <c r="AH83" i="11"/>
  <c r="AI83" i="11"/>
  <c r="AJ83" i="11"/>
  <c r="AK83" i="11"/>
  <c r="AL83" i="11"/>
  <c r="AM83" i="11"/>
  <c r="AN83" i="11"/>
  <c r="AO83" i="11"/>
  <c r="AP83" i="11"/>
  <c r="AQ83" i="11"/>
  <c r="AR83" i="11"/>
  <c r="AT83" i="11"/>
  <c r="AU83" i="11"/>
  <c r="AV83" i="11"/>
  <c r="AW83" i="11"/>
  <c r="AX83" i="11"/>
  <c r="AY83" i="11"/>
  <c r="AZ83" i="11"/>
  <c r="BA83" i="11"/>
  <c r="BB83" i="11"/>
  <c r="BC83" i="11"/>
  <c r="D84" i="11"/>
  <c r="D319" i="11"/>
  <c r="E84" i="11"/>
  <c r="E319" i="11" s="1"/>
  <c r="F84" i="11"/>
  <c r="G84" i="11"/>
  <c r="H84" i="11"/>
  <c r="I84" i="11"/>
  <c r="J84" i="11"/>
  <c r="K84" i="11"/>
  <c r="L84" i="11"/>
  <c r="M84" i="11"/>
  <c r="N84" i="11"/>
  <c r="O84" i="11"/>
  <c r="P84" i="11"/>
  <c r="Q84" i="11"/>
  <c r="R84" i="11"/>
  <c r="S84" i="11"/>
  <c r="T84" i="11"/>
  <c r="U84" i="11"/>
  <c r="V84" i="11"/>
  <c r="W84" i="11"/>
  <c r="X84" i="11"/>
  <c r="Y84" i="11"/>
  <c r="Z84" i="11"/>
  <c r="AA84" i="11"/>
  <c r="AB84" i="11"/>
  <c r="AC84" i="11"/>
  <c r="AD84" i="11"/>
  <c r="AE84" i="11"/>
  <c r="AF84" i="11"/>
  <c r="AG84" i="11"/>
  <c r="AH84" i="11"/>
  <c r="AI84" i="11"/>
  <c r="AJ84" i="11"/>
  <c r="AK84" i="11"/>
  <c r="AL84" i="11"/>
  <c r="AM84" i="11"/>
  <c r="AN84" i="11"/>
  <c r="AO84" i="11"/>
  <c r="AP84" i="11"/>
  <c r="AQ84" i="11"/>
  <c r="AR84" i="11"/>
  <c r="AT84" i="11"/>
  <c r="AU84" i="11"/>
  <c r="AV84" i="11"/>
  <c r="AW84" i="11"/>
  <c r="AX84" i="11"/>
  <c r="AY84" i="11"/>
  <c r="AZ84" i="11"/>
  <c r="BA84" i="11"/>
  <c r="BB84" i="11"/>
  <c r="BC84" i="11"/>
  <c r="D85" i="11"/>
  <c r="D320" i="11"/>
  <c r="E85" i="11"/>
  <c r="E320" i="11" s="1"/>
  <c r="F85" i="11"/>
  <c r="G85" i="11"/>
  <c r="H85" i="11"/>
  <c r="I85" i="11"/>
  <c r="J85" i="11"/>
  <c r="K85" i="11"/>
  <c r="L85" i="11"/>
  <c r="M85" i="11"/>
  <c r="N85" i="11"/>
  <c r="O85" i="11"/>
  <c r="P85" i="11"/>
  <c r="Q85" i="11"/>
  <c r="R85" i="11"/>
  <c r="S85" i="11"/>
  <c r="T85" i="11"/>
  <c r="U85" i="11"/>
  <c r="V85" i="11"/>
  <c r="W85" i="11"/>
  <c r="X85" i="11"/>
  <c r="Y85" i="11"/>
  <c r="Z85" i="11"/>
  <c r="AA85" i="11"/>
  <c r="AB85" i="11"/>
  <c r="AC85" i="11"/>
  <c r="AD85" i="11"/>
  <c r="AE85" i="11"/>
  <c r="AF85" i="11"/>
  <c r="AG85" i="11"/>
  <c r="AH85" i="11"/>
  <c r="AI85" i="11"/>
  <c r="AJ85" i="11"/>
  <c r="AK85" i="11"/>
  <c r="AL85" i="11"/>
  <c r="AM85" i="11"/>
  <c r="AN85" i="11"/>
  <c r="AO85" i="11"/>
  <c r="AP85" i="11"/>
  <c r="AQ85" i="11"/>
  <c r="AR85" i="11"/>
  <c r="AT85" i="11"/>
  <c r="AU85" i="11"/>
  <c r="AV85" i="11"/>
  <c r="AW85" i="11"/>
  <c r="AX85" i="11"/>
  <c r="AY85" i="11"/>
  <c r="AZ85" i="11"/>
  <c r="BA85" i="11"/>
  <c r="BB85" i="11"/>
  <c r="BC85" i="11"/>
  <c r="D86" i="11"/>
  <c r="D321" i="11"/>
  <c r="E86" i="11"/>
  <c r="E321" i="11" s="1"/>
  <c r="F86" i="11"/>
  <c r="G86" i="11"/>
  <c r="H86" i="11"/>
  <c r="I86" i="11"/>
  <c r="J86" i="11"/>
  <c r="K86" i="11"/>
  <c r="L86" i="11"/>
  <c r="M86" i="11"/>
  <c r="N86" i="11"/>
  <c r="O86" i="11"/>
  <c r="P86" i="11"/>
  <c r="Q86" i="11"/>
  <c r="R86" i="11"/>
  <c r="S86" i="11"/>
  <c r="T86" i="11"/>
  <c r="U86" i="11"/>
  <c r="V86" i="11"/>
  <c r="W86" i="11"/>
  <c r="X86" i="11"/>
  <c r="Y86" i="11"/>
  <c r="Z86" i="11"/>
  <c r="AA86" i="11"/>
  <c r="AB86" i="11"/>
  <c r="AC86" i="11"/>
  <c r="AD86" i="11"/>
  <c r="AE86" i="11"/>
  <c r="AF86" i="11"/>
  <c r="AG86" i="11"/>
  <c r="AH86" i="11"/>
  <c r="AI86" i="11"/>
  <c r="AJ86" i="11"/>
  <c r="AK86" i="11"/>
  <c r="AL86" i="11"/>
  <c r="AM86" i="11"/>
  <c r="AN86" i="11"/>
  <c r="AO86" i="11"/>
  <c r="AP86" i="11"/>
  <c r="AQ86" i="11"/>
  <c r="AR86" i="11"/>
  <c r="AT86" i="11"/>
  <c r="AU86" i="11"/>
  <c r="AV86" i="11"/>
  <c r="AW86" i="11"/>
  <c r="AX86" i="11"/>
  <c r="AY86" i="11"/>
  <c r="AZ86" i="11"/>
  <c r="BA86" i="11"/>
  <c r="BB86" i="11"/>
  <c r="BC86" i="11"/>
  <c r="D87" i="11"/>
  <c r="D322" i="11" s="1"/>
  <c r="E87" i="11"/>
  <c r="E322" i="11" s="1"/>
  <c r="F87" i="11"/>
  <c r="G87" i="11"/>
  <c r="H87" i="11"/>
  <c r="I87" i="11"/>
  <c r="J87" i="11"/>
  <c r="K87" i="11"/>
  <c r="L87" i="11"/>
  <c r="M87" i="11"/>
  <c r="N87" i="11"/>
  <c r="O87" i="11"/>
  <c r="P87" i="11"/>
  <c r="Q87" i="11"/>
  <c r="R87" i="11"/>
  <c r="S87" i="11"/>
  <c r="T87" i="11"/>
  <c r="U87" i="11"/>
  <c r="V87" i="11"/>
  <c r="W87" i="11"/>
  <c r="X87" i="11"/>
  <c r="Y87" i="11"/>
  <c r="Z87" i="11"/>
  <c r="AA87" i="11"/>
  <c r="AB87" i="11"/>
  <c r="AC87" i="11"/>
  <c r="AD87" i="11"/>
  <c r="AE87" i="11"/>
  <c r="AF87" i="11"/>
  <c r="AG87" i="11"/>
  <c r="AH87" i="11"/>
  <c r="AI87" i="11"/>
  <c r="AJ87" i="11"/>
  <c r="AK87" i="11"/>
  <c r="AL87" i="11"/>
  <c r="AM87" i="11"/>
  <c r="AN87" i="11"/>
  <c r="AO87" i="11"/>
  <c r="AP87" i="11"/>
  <c r="AQ87" i="11"/>
  <c r="AR87" i="11"/>
  <c r="AT87" i="11"/>
  <c r="AU87" i="11"/>
  <c r="AV87" i="11"/>
  <c r="AW87" i="11"/>
  <c r="AX87" i="11"/>
  <c r="AY87" i="11"/>
  <c r="AZ87" i="11"/>
  <c r="BA87" i="11"/>
  <c r="BB87" i="11"/>
  <c r="BC87" i="11"/>
  <c r="D88" i="11"/>
  <c r="D323" i="11" s="1"/>
  <c r="E88" i="11"/>
  <c r="E323" i="11" s="1"/>
  <c r="F88" i="11"/>
  <c r="G88" i="11"/>
  <c r="H88" i="11"/>
  <c r="I88" i="11"/>
  <c r="J88" i="11"/>
  <c r="K88" i="11"/>
  <c r="L88" i="11"/>
  <c r="M88" i="11"/>
  <c r="N88" i="11"/>
  <c r="O88" i="11"/>
  <c r="P88" i="11"/>
  <c r="Q88" i="11"/>
  <c r="R88" i="11"/>
  <c r="S88" i="11"/>
  <c r="T88" i="11"/>
  <c r="U88" i="11"/>
  <c r="V88" i="11"/>
  <c r="W88" i="11"/>
  <c r="X88" i="11"/>
  <c r="Y88" i="11"/>
  <c r="Z88" i="11"/>
  <c r="AA88" i="11"/>
  <c r="AB88" i="11"/>
  <c r="AC88" i="11"/>
  <c r="AD88" i="11"/>
  <c r="AE88" i="11"/>
  <c r="AF88" i="11"/>
  <c r="AG88" i="11"/>
  <c r="AH88" i="11"/>
  <c r="AI88" i="11"/>
  <c r="AJ88" i="11"/>
  <c r="AK88" i="11"/>
  <c r="AL88" i="11"/>
  <c r="AM88" i="11"/>
  <c r="AN88" i="11"/>
  <c r="AO88" i="11"/>
  <c r="AP88" i="11"/>
  <c r="AQ88" i="11"/>
  <c r="AR88" i="11"/>
  <c r="AT88" i="11"/>
  <c r="AU88" i="11"/>
  <c r="AV88" i="11"/>
  <c r="AW88" i="11"/>
  <c r="AX88" i="11"/>
  <c r="AY88" i="11"/>
  <c r="AZ88" i="11"/>
  <c r="BA88" i="11"/>
  <c r="BB88" i="11"/>
  <c r="BC88" i="11"/>
  <c r="D89" i="11"/>
  <c r="D324" i="11" s="1"/>
  <c r="E89" i="11"/>
  <c r="E324" i="11"/>
  <c r="F89" i="11"/>
  <c r="G89" i="11"/>
  <c r="H89" i="11"/>
  <c r="I89" i="11"/>
  <c r="J89" i="11"/>
  <c r="K89" i="11"/>
  <c r="L89" i="11"/>
  <c r="M89" i="11"/>
  <c r="N89" i="11"/>
  <c r="O89" i="11"/>
  <c r="P89" i="11"/>
  <c r="Q89" i="11"/>
  <c r="R89" i="11"/>
  <c r="S89" i="11"/>
  <c r="T89" i="11"/>
  <c r="U89" i="11"/>
  <c r="V89" i="11"/>
  <c r="W89" i="11"/>
  <c r="X89" i="11"/>
  <c r="Y89" i="11"/>
  <c r="Z89" i="11"/>
  <c r="AA89" i="11"/>
  <c r="AB89" i="11"/>
  <c r="AC89" i="11"/>
  <c r="AD89" i="11"/>
  <c r="AE89" i="11"/>
  <c r="AF89" i="11"/>
  <c r="AG89" i="11"/>
  <c r="AH89" i="11"/>
  <c r="AI89" i="11"/>
  <c r="AJ89" i="11"/>
  <c r="AK89" i="11"/>
  <c r="AL89" i="11"/>
  <c r="AM89" i="11"/>
  <c r="AN89" i="11"/>
  <c r="AO89" i="11"/>
  <c r="AP89" i="11"/>
  <c r="AQ89" i="11"/>
  <c r="AR89" i="11"/>
  <c r="AT89" i="11"/>
  <c r="AU89" i="11"/>
  <c r="AV89" i="11"/>
  <c r="AW89" i="11"/>
  <c r="AX89" i="11"/>
  <c r="AY89" i="11"/>
  <c r="AZ89" i="11"/>
  <c r="BA89" i="11"/>
  <c r="BB89" i="11"/>
  <c r="BC89" i="11"/>
  <c r="D90" i="11"/>
  <c r="D325" i="11"/>
  <c r="E90" i="11"/>
  <c r="E325" i="11"/>
  <c r="F90" i="11"/>
  <c r="G90" i="11"/>
  <c r="H90" i="11"/>
  <c r="I90" i="11"/>
  <c r="J90" i="11"/>
  <c r="K90" i="11"/>
  <c r="L90" i="11"/>
  <c r="M90" i="11"/>
  <c r="N90" i="11"/>
  <c r="O90" i="11"/>
  <c r="P90" i="11"/>
  <c r="Q90" i="11"/>
  <c r="R90" i="11"/>
  <c r="S90" i="11"/>
  <c r="T90" i="11"/>
  <c r="U90" i="11"/>
  <c r="V90" i="11"/>
  <c r="W90" i="11"/>
  <c r="X90" i="11"/>
  <c r="Y90" i="11"/>
  <c r="Z90" i="11"/>
  <c r="AA90" i="11"/>
  <c r="AB90" i="11"/>
  <c r="AC90" i="11"/>
  <c r="AD90" i="11"/>
  <c r="AE90" i="11"/>
  <c r="AF90" i="11"/>
  <c r="AG90" i="11"/>
  <c r="AH90" i="11"/>
  <c r="AI90" i="11"/>
  <c r="AJ90" i="11"/>
  <c r="AK90" i="11"/>
  <c r="AL90" i="11"/>
  <c r="AM90" i="11"/>
  <c r="AN90" i="11"/>
  <c r="AO90" i="11"/>
  <c r="AP90" i="11"/>
  <c r="AQ90" i="11"/>
  <c r="AR90" i="11"/>
  <c r="AT90" i="11"/>
  <c r="AU90" i="11"/>
  <c r="AV90" i="11"/>
  <c r="AW90" i="11"/>
  <c r="AX90" i="11"/>
  <c r="AY90" i="11"/>
  <c r="AZ90" i="11"/>
  <c r="BA90" i="11"/>
  <c r="BB90" i="11"/>
  <c r="BC90" i="11"/>
  <c r="D91" i="11"/>
  <c r="D326" i="11" s="1"/>
  <c r="E91" i="11"/>
  <c r="E326" i="11"/>
  <c r="F91" i="11"/>
  <c r="G91" i="11"/>
  <c r="H91" i="11"/>
  <c r="I91" i="11"/>
  <c r="J91" i="11"/>
  <c r="K91" i="11"/>
  <c r="L91" i="11"/>
  <c r="M91" i="11"/>
  <c r="N91" i="11"/>
  <c r="O91" i="11"/>
  <c r="P91" i="11"/>
  <c r="Q91" i="11"/>
  <c r="R91" i="11"/>
  <c r="S91" i="11"/>
  <c r="T91" i="11"/>
  <c r="U91" i="11"/>
  <c r="V91" i="11"/>
  <c r="W91" i="11"/>
  <c r="X91" i="11"/>
  <c r="Y91" i="11"/>
  <c r="Z91" i="11"/>
  <c r="AA91" i="11"/>
  <c r="AB91" i="11"/>
  <c r="AC91" i="11"/>
  <c r="AD91" i="11"/>
  <c r="AE91" i="11"/>
  <c r="AF91" i="11"/>
  <c r="AG91" i="11"/>
  <c r="AH91" i="11"/>
  <c r="AI91" i="11"/>
  <c r="AJ91" i="11"/>
  <c r="AK91" i="11"/>
  <c r="AL91" i="11"/>
  <c r="AM91" i="11"/>
  <c r="AN91" i="11"/>
  <c r="AO91" i="11"/>
  <c r="AP91" i="11"/>
  <c r="AQ91" i="11"/>
  <c r="AR91" i="11"/>
  <c r="AT91" i="11"/>
  <c r="AU91" i="11"/>
  <c r="AV91" i="11"/>
  <c r="AW91" i="11"/>
  <c r="AX91" i="11"/>
  <c r="AY91" i="11"/>
  <c r="AZ91" i="11"/>
  <c r="BA91" i="11"/>
  <c r="BB91" i="11"/>
  <c r="BC91" i="11"/>
  <c r="D92" i="11"/>
  <c r="D327" i="11"/>
  <c r="E92" i="11"/>
  <c r="E327" i="11" s="1"/>
  <c r="F92" i="11"/>
  <c r="G92" i="11"/>
  <c r="H92" i="11"/>
  <c r="I92" i="11"/>
  <c r="J92" i="11"/>
  <c r="K92" i="11"/>
  <c r="L92" i="11"/>
  <c r="M92" i="11"/>
  <c r="N92" i="11"/>
  <c r="O92" i="11"/>
  <c r="P92" i="11"/>
  <c r="Q92" i="11"/>
  <c r="R92" i="11"/>
  <c r="S92" i="11"/>
  <c r="T92" i="11"/>
  <c r="U92" i="11"/>
  <c r="V92" i="11"/>
  <c r="W92" i="11"/>
  <c r="X92" i="11"/>
  <c r="Y92" i="11"/>
  <c r="Z92" i="11"/>
  <c r="AA92" i="11"/>
  <c r="AB92" i="11"/>
  <c r="AC92" i="11"/>
  <c r="AD92" i="11"/>
  <c r="AE92" i="11"/>
  <c r="AF92" i="11"/>
  <c r="AG92" i="11"/>
  <c r="AH92" i="11"/>
  <c r="AI92" i="11"/>
  <c r="AJ92" i="11"/>
  <c r="AK92" i="11"/>
  <c r="AL92" i="11"/>
  <c r="AM92" i="11"/>
  <c r="AN92" i="11"/>
  <c r="AO92" i="11"/>
  <c r="AP92" i="11"/>
  <c r="AQ92" i="11"/>
  <c r="AR92" i="11"/>
  <c r="AT92" i="11"/>
  <c r="AU92" i="11"/>
  <c r="AV92" i="11"/>
  <c r="AW92" i="11"/>
  <c r="AX92" i="11"/>
  <c r="AY92" i="11"/>
  <c r="AZ92" i="11"/>
  <c r="BA92" i="11"/>
  <c r="BB92" i="11"/>
  <c r="BC92" i="11"/>
  <c r="D93" i="11"/>
  <c r="D328" i="11" s="1"/>
  <c r="E93" i="11"/>
  <c r="E328" i="11" s="1"/>
  <c r="F93" i="11"/>
  <c r="G93" i="11"/>
  <c r="H93" i="11"/>
  <c r="I93" i="11"/>
  <c r="J93" i="11"/>
  <c r="K93" i="11"/>
  <c r="L93" i="11"/>
  <c r="M93" i="11"/>
  <c r="N93" i="11"/>
  <c r="O93" i="11"/>
  <c r="P93" i="11"/>
  <c r="Q93" i="11"/>
  <c r="R93" i="11"/>
  <c r="S93" i="11"/>
  <c r="T93" i="11"/>
  <c r="U93" i="11"/>
  <c r="V93" i="11"/>
  <c r="W93" i="11"/>
  <c r="X93" i="11"/>
  <c r="Y93" i="11"/>
  <c r="Z93" i="11"/>
  <c r="AA93" i="11"/>
  <c r="AB93" i="11"/>
  <c r="AC93" i="11"/>
  <c r="AD93" i="11"/>
  <c r="AE93" i="11"/>
  <c r="AF93" i="11"/>
  <c r="AG93" i="11"/>
  <c r="AH93" i="11"/>
  <c r="AI93" i="11"/>
  <c r="AJ93" i="11"/>
  <c r="AK93" i="11"/>
  <c r="AL93" i="11"/>
  <c r="AM93" i="11"/>
  <c r="AN93" i="11"/>
  <c r="AO93" i="11"/>
  <c r="AP93" i="11"/>
  <c r="AQ93" i="11"/>
  <c r="AR93" i="11"/>
  <c r="AT93" i="11"/>
  <c r="AU93" i="11"/>
  <c r="AV93" i="11"/>
  <c r="AW93" i="11"/>
  <c r="AX93" i="11"/>
  <c r="AY93" i="11"/>
  <c r="AZ93" i="11"/>
  <c r="BA93" i="11"/>
  <c r="BB93" i="11"/>
  <c r="BC93" i="11"/>
  <c r="D94" i="11"/>
  <c r="D329" i="11" s="1"/>
  <c r="E94" i="11"/>
  <c r="E329" i="11"/>
  <c r="F94" i="11"/>
  <c r="G94" i="11"/>
  <c r="H94" i="11"/>
  <c r="I94" i="11"/>
  <c r="J94" i="11"/>
  <c r="K94" i="11"/>
  <c r="L94" i="11"/>
  <c r="M94" i="11"/>
  <c r="O94" i="11"/>
  <c r="P94" i="11"/>
  <c r="Q94" i="11"/>
  <c r="R94" i="11"/>
  <c r="S94" i="11"/>
  <c r="T94" i="11"/>
  <c r="U94" i="11"/>
  <c r="V94" i="11"/>
  <c r="W94" i="11"/>
  <c r="X94" i="11"/>
  <c r="Y94" i="11"/>
  <c r="Z94" i="11"/>
  <c r="AA94" i="11"/>
  <c r="AB94" i="11"/>
  <c r="AC94" i="11"/>
  <c r="AD94" i="11"/>
  <c r="AE94" i="11"/>
  <c r="AF94" i="11"/>
  <c r="AG94" i="11"/>
  <c r="AH94" i="11"/>
  <c r="AI94" i="11"/>
  <c r="AJ94" i="11"/>
  <c r="AK94" i="11"/>
  <c r="AL94" i="11"/>
  <c r="AM94" i="11"/>
  <c r="AN94" i="11"/>
  <c r="AO94" i="11"/>
  <c r="AP94" i="11"/>
  <c r="AQ94" i="11"/>
  <c r="AT94" i="11"/>
  <c r="AW94" i="11"/>
  <c r="AX94" i="11"/>
  <c r="AY94" i="11"/>
  <c r="AZ94" i="11"/>
  <c r="BA94" i="11"/>
  <c r="BB94" i="11"/>
  <c r="BC94" i="11"/>
  <c r="D95" i="11"/>
  <c r="D330" i="11" s="1"/>
  <c r="E95" i="11"/>
  <c r="E330" i="11"/>
  <c r="H95" i="11"/>
  <c r="I95" i="11"/>
  <c r="J95" i="11"/>
  <c r="K95" i="11"/>
  <c r="L95" i="11"/>
  <c r="M95" i="11"/>
  <c r="O95" i="11"/>
  <c r="P95" i="11"/>
  <c r="Q95" i="11"/>
  <c r="R95" i="11"/>
  <c r="S95" i="11"/>
  <c r="T95" i="11"/>
  <c r="U95" i="11"/>
  <c r="V95" i="11"/>
  <c r="W95" i="11"/>
  <c r="X95" i="11"/>
  <c r="Y95" i="11"/>
  <c r="Z95" i="11"/>
  <c r="AA95" i="11"/>
  <c r="AB95" i="11"/>
  <c r="AC95" i="11"/>
  <c r="AD95" i="11"/>
  <c r="AE95" i="11"/>
  <c r="AF95" i="11"/>
  <c r="AG95" i="11"/>
  <c r="AH95" i="11"/>
  <c r="AI95" i="11"/>
  <c r="AJ95" i="11"/>
  <c r="AK95" i="11"/>
  <c r="AL95" i="11"/>
  <c r="AM95" i="11"/>
  <c r="AN95" i="11"/>
  <c r="AO95" i="11"/>
  <c r="AP95" i="11"/>
  <c r="AQ95" i="11"/>
  <c r="AU95" i="11"/>
  <c r="AV95" i="11"/>
  <c r="AX95" i="11"/>
  <c r="AY95" i="11"/>
  <c r="AZ95" i="11"/>
  <c r="BA95" i="11"/>
  <c r="BB95" i="11"/>
  <c r="BC95" i="11"/>
  <c r="D96" i="11"/>
  <c r="D331" i="11"/>
  <c r="E96" i="11"/>
  <c r="E331" i="11" s="1"/>
  <c r="G96" i="11"/>
  <c r="H96" i="11"/>
  <c r="I96" i="11"/>
  <c r="J96" i="11"/>
  <c r="K96" i="11"/>
  <c r="L96" i="11"/>
  <c r="M96" i="11"/>
  <c r="N96" i="11"/>
  <c r="O96" i="11"/>
  <c r="P96" i="11"/>
  <c r="Q96" i="11"/>
  <c r="R96" i="11"/>
  <c r="S96" i="11"/>
  <c r="T96" i="11"/>
  <c r="U96" i="11"/>
  <c r="V96" i="11"/>
  <c r="W96" i="11"/>
  <c r="X96" i="11"/>
  <c r="Y96" i="11"/>
  <c r="Z96" i="11"/>
  <c r="AA96" i="11"/>
  <c r="AB96" i="11"/>
  <c r="AC96" i="11"/>
  <c r="AD96" i="11"/>
  <c r="AE96" i="11"/>
  <c r="AF96" i="11"/>
  <c r="AG96" i="11"/>
  <c r="AH96" i="11"/>
  <c r="AI96" i="11"/>
  <c r="AJ96" i="11"/>
  <c r="AK96" i="11"/>
  <c r="AL96" i="11"/>
  <c r="AM96" i="11"/>
  <c r="AN96" i="11"/>
  <c r="AO96" i="11"/>
  <c r="AP96" i="11"/>
  <c r="AQ96" i="11"/>
  <c r="AT96" i="11"/>
  <c r="AV96" i="11"/>
  <c r="AW96" i="11"/>
  <c r="AY96" i="11"/>
  <c r="AZ96" i="11"/>
  <c r="BA96" i="11"/>
  <c r="BB96" i="11"/>
  <c r="BC96" i="11"/>
  <c r="D97" i="11"/>
  <c r="D332" i="11"/>
  <c r="E97" i="11"/>
  <c r="E332" i="11"/>
  <c r="G97" i="11"/>
  <c r="H97" i="11"/>
  <c r="I97" i="11"/>
  <c r="J97" i="11"/>
  <c r="K97" i="11"/>
  <c r="L97" i="11"/>
  <c r="M97" i="11"/>
  <c r="N97" i="11"/>
  <c r="O97" i="11"/>
  <c r="P97" i="11"/>
  <c r="Q97" i="11"/>
  <c r="R97" i="11"/>
  <c r="S97" i="11"/>
  <c r="T97" i="11"/>
  <c r="U97" i="11"/>
  <c r="V97" i="11"/>
  <c r="W97" i="11"/>
  <c r="X97" i="11"/>
  <c r="Y97" i="11"/>
  <c r="Z97" i="11"/>
  <c r="AA97" i="11"/>
  <c r="AB97" i="11"/>
  <c r="AC97" i="11"/>
  <c r="AD97" i="11"/>
  <c r="AE97" i="11"/>
  <c r="AF97" i="11"/>
  <c r="AG97" i="11"/>
  <c r="AH97" i="11"/>
  <c r="AI97" i="11"/>
  <c r="AJ97" i="11"/>
  <c r="AK97" i="11"/>
  <c r="AL97" i="11"/>
  <c r="AM97" i="11"/>
  <c r="AN97" i="11"/>
  <c r="AO97" i="11"/>
  <c r="AP97" i="11"/>
  <c r="AQ97" i="11"/>
  <c r="AT97" i="11"/>
  <c r="AV97" i="11"/>
  <c r="AW97" i="11"/>
  <c r="AX97" i="11"/>
  <c r="AZ97" i="11"/>
  <c r="BA97" i="11"/>
  <c r="BB97" i="11"/>
  <c r="BC97" i="11"/>
  <c r="D98" i="11"/>
  <c r="D333" i="11"/>
  <c r="E98" i="11"/>
  <c r="E333" i="11" s="1"/>
  <c r="F98" i="11"/>
  <c r="G98" i="11"/>
  <c r="H98" i="11"/>
  <c r="I98" i="11"/>
  <c r="J98" i="11"/>
  <c r="K98" i="11"/>
  <c r="L98" i="11"/>
  <c r="M98" i="11"/>
  <c r="N98" i="11"/>
  <c r="O98" i="11"/>
  <c r="P98" i="11"/>
  <c r="Q98" i="11"/>
  <c r="R98" i="11"/>
  <c r="S98" i="11"/>
  <c r="T98" i="11"/>
  <c r="U98" i="11"/>
  <c r="V98" i="11"/>
  <c r="W98" i="11"/>
  <c r="X98" i="11"/>
  <c r="Y98" i="11"/>
  <c r="Z98" i="11"/>
  <c r="AA98" i="11"/>
  <c r="AB98" i="11"/>
  <c r="AC98" i="11"/>
  <c r="AD98" i="11"/>
  <c r="AE98" i="11"/>
  <c r="AF98" i="11"/>
  <c r="AG98" i="11"/>
  <c r="AH98" i="11"/>
  <c r="AI98" i="11"/>
  <c r="AJ98" i="11"/>
  <c r="AK98" i="11"/>
  <c r="AL98" i="11"/>
  <c r="AM98" i="11"/>
  <c r="AN98" i="11"/>
  <c r="AO98" i="11"/>
  <c r="AP98" i="11"/>
  <c r="AQ98" i="11"/>
  <c r="AT98" i="11"/>
  <c r="AU98" i="11"/>
  <c r="AV98" i="11"/>
  <c r="AW98" i="11"/>
  <c r="AX98" i="11"/>
  <c r="AY98" i="11"/>
  <c r="BA98" i="11"/>
  <c r="BB98" i="11"/>
  <c r="BC98" i="11"/>
  <c r="D99" i="11"/>
  <c r="D334" i="11" s="1"/>
  <c r="E99" i="11"/>
  <c r="E334" i="11" s="1"/>
  <c r="G99" i="11"/>
  <c r="H99" i="11"/>
  <c r="I99" i="11"/>
  <c r="J99" i="11"/>
  <c r="K99" i="11"/>
  <c r="L99" i="11"/>
  <c r="M99" i="11"/>
  <c r="N99" i="11"/>
  <c r="O99" i="11"/>
  <c r="P99" i="11"/>
  <c r="Q99" i="11"/>
  <c r="R99" i="11"/>
  <c r="S99" i="11"/>
  <c r="T99" i="11"/>
  <c r="U99" i="11"/>
  <c r="V99" i="11"/>
  <c r="W99" i="11"/>
  <c r="X99" i="11"/>
  <c r="Y99" i="11"/>
  <c r="Z99" i="11"/>
  <c r="AA99" i="11"/>
  <c r="AB99" i="11"/>
  <c r="AC99" i="11"/>
  <c r="AD99" i="11"/>
  <c r="AE99" i="11"/>
  <c r="AF99" i="11"/>
  <c r="AG99" i="11"/>
  <c r="AH99" i="11"/>
  <c r="AI99" i="11"/>
  <c r="AJ99" i="11"/>
  <c r="AK99" i="11"/>
  <c r="AL99" i="11"/>
  <c r="AM99" i="11"/>
  <c r="AN99" i="11"/>
  <c r="AO99" i="11"/>
  <c r="AP99" i="11"/>
  <c r="AQ99" i="11"/>
  <c r="AU99" i="11"/>
  <c r="AV99" i="11"/>
  <c r="AW99" i="11"/>
  <c r="AX99" i="11"/>
  <c r="AY99" i="11"/>
  <c r="AZ99" i="11"/>
  <c r="BB99" i="11"/>
  <c r="BC99" i="11"/>
  <c r="D100" i="11"/>
  <c r="D335" i="11" s="1"/>
  <c r="E100" i="11"/>
  <c r="E335" i="11" s="1"/>
  <c r="G100" i="11"/>
  <c r="H100" i="11"/>
  <c r="I100" i="11"/>
  <c r="J100" i="11"/>
  <c r="J335" i="11"/>
  <c r="K100" i="11"/>
  <c r="L100" i="11"/>
  <c r="M100" i="11"/>
  <c r="N100" i="11"/>
  <c r="O100" i="11"/>
  <c r="P100" i="11"/>
  <c r="Q100" i="11"/>
  <c r="R100" i="11"/>
  <c r="S100" i="11"/>
  <c r="T100" i="11"/>
  <c r="U100" i="11"/>
  <c r="V100" i="11"/>
  <c r="W100" i="11"/>
  <c r="X100" i="11"/>
  <c r="Y100" i="11"/>
  <c r="Z100" i="11"/>
  <c r="AA100" i="11"/>
  <c r="AB100" i="11"/>
  <c r="AC100" i="11"/>
  <c r="AD100" i="11"/>
  <c r="AE100" i="11"/>
  <c r="AF100" i="11"/>
  <c r="AG100" i="11"/>
  <c r="AH100" i="11"/>
  <c r="AI100" i="11"/>
  <c r="AJ100" i="11"/>
  <c r="AK100" i="11"/>
  <c r="AL100" i="11"/>
  <c r="AM100" i="11"/>
  <c r="AN100" i="11"/>
  <c r="AO100" i="11"/>
  <c r="AP100" i="11"/>
  <c r="AQ100" i="11"/>
  <c r="AT100" i="11"/>
  <c r="AU100" i="11"/>
  <c r="AV100" i="11"/>
  <c r="AW100" i="11"/>
  <c r="AX100" i="11"/>
  <c r="AY100" i="11"/>
  <c r="AZ100" i="11"/>
  <c r="BA100" i="11"/>
  <c r="BC100" i="11"/>
  <c r="D101" i="11"/>
  <c r="D336" i="11" s="1"/>
  <c r="E101" i="11"/>
  <c r="E336" i="11"/>
  <c r="G101" i="11"/>
  <c r="H101" i="11"/>
  <c r="I101" i="11"/>
  <c r="J101" i="11"/>
  <c r="K101" i="11"/>
  <c r="L101" i="11"/>
  <c r="M101" i="11"/>
  <c r="N101" i="11"/>
  <c r="O101" i="11"/>
  <c r="P101" i="11"/>
  <c r="Q101" i="11"/>
  <c r="R101" i="11"/>
  <c r="S101" i="11"/>
  <c r="T101" i="11"/>
  <c r="U101" i="11"/>
  <c r="V101" i="11"/>
  <c r="W101" i="11"/>
  <c r="X101" i="11"/>
  <c r="Y101" i="11"/>
  <c r="Z101" i="11"/>
  <c r="AA101" i="11"/>
  <c r="AB101" i="11"/>
  <c r="AC101" i="11"/>
  <c r="AD101" i="11"/>
  <c r="AE101" i="11"/>
  <c r="AF101" i="11"/>
  <c r="AG101" i="11"/>
  <c r="AH101" i="11"/>
  <c r="AI101" i="11"/>
  <c r="AJ101" i="11"/>
  <c r="AK101" i="11"/>
  <c r="AL101" i="11"/>
  <c r="AM101" i="11"/>
  <c r="AN101" i="11"/>
  <c r="AO101" i="11"/>
  <c r="AP101" i="11"/>
  <c r="AQ101" i="11"/>
  <c r="AR101" i="11"/>
  <c r="AT101" i="11"/>
  <c r="AU101" i="11"/>
  <c r="AV101" i="11"/>
  <c r="AW101" i="11"/>
  <c r="AX101" i="11"/>
  <c r="AY101" i="11"/>
  <c r="AZ101" i="11"/>
  <c r="BA101" i="11"/>
  <c r="BB101" i="11"/>
  <c r="D102" i="11"/>
  <c r="D337" i="11"/>
  <c r="E102" i="11"/>
  <c r="E337" i="11" s="1"/>
  <c r="F102" i="11"/>
  <c r="G102" i="11"/>
  <c r="H102" i="11"/>
  <c r="I102" i="11"/>
  <c r="J102" i="11"/>
  <c r="K102" i="11"/>
  <c r="L102" i="11"/>
  <c r="M102" i="11"/>
  <c r="N102" i="11"/>
  <c r="O102" i="11"/>
  <c r="P102" i="11"/>
  <c r="Q102" i="11"/>
  <c r="R102" i="11"/>
  <c r="S102" i="11"/>
  <c r="T102" i="11"/>
  <c r="U102" i="11"/>
  <c r="V102" i="11"/>
  <c r="W102" i="11"/>
  <c r="X102" i="11"/>
  <c r="Y102" i="11"/>
  <c r="Z102" i="11"/>
  <c r="AA102" i="11"/>
  <c r="AB102" i="11"/>
  <c r="AC102" i="11"/>
  <c r="AD102" i="11"/>
  <c r="AE102" i="11"/>
  <c r="AF102" i="11"/>
  <c r="AG102" i="11"/>
  <c r="AH102" i="11"/>
  <c r="AI102" i="11"/>
  <c r="AJ102" i="11"/>
  <c r="AK102" i="11"/>
  <c r="AL102" i="11"/>
  <c r="AM102" i="11"/>
  <c r="AN102" i="11"/>
  <c r="AO102" i="11"/>
  <c r="AP102" i="11"/>
  <c r="AQ102" i="11"/>
  <c r="AR102" i="11"/>
  <c r="AT102" i="11"/>
  <c r="AU102" i="11"/>
  <c r="AV102" i="11"/>
  <c r="AW102" i="11"/>
  <c r="AX102" i="11"/>
  <c r="AY102" i="11"/>
  <c r="AZ102" i="11"/>
  <c r="BA102" i="11"/>
  <c r="BB102" i="11"/>
  <c r="BC102" i="11"/>
  <c r="D103" i="11"/>
  <c r="D338" i="11"/>
  <c r="E103" i="11"/>
  <c r="E338" i="11"/>
  <c r="F103" i="11"/>
  <c r="G103" i="11"/>
  <c r="H103" i="11"/>
  <c r="I103" i="11"/>
  <c r="J103" i="11"/>
  <c r="K103" i="11"/>
  <c r="L103" i="11"/>
  <c r="M103" i="11"/>
  <c r="N103" i="11"/>
  <c r="O103" i="11"/>
  <c r="P103" i="11"/>
  <c r="Q103" i="11"/>
  <c r="R103" i="11"/>
  <c r="S103" i="11"/>
  <c r="T103" i="11"/>
  <c r="U103" i="11"/>
  <c r="V103" i="11"/>
  <c r="W103" i="11"/>
  <c r="X103" i="11"/>
  <c r="Y103" i="11"/>
  <c r="Z103" i="11"/>
  <c r="AA103" i="11"/>
  <c r="AB103" i="11"/>
  <c r="AC103" i="11"/>
  <c r="AD103" i="11"/>
  <c r="AE103" i="11"/>
  <c r="AF103" i="11"/>
  <c r="AG103" i="11"/>
  <c r="AH103" i="11"/>
  <c r="AI103" i="11"/>
  <c r="AJ103" i="11"/>
  <c r="AK103" i="11"/>
  <c r="AL103" i="11"/>
  <c r="AM103" i="11"/>
  <c r="AN103" i="11"/>
  <c r="AO103" i="11"/>
  <c r="AP103" i="11"/>
  <c r="AQ103" i="11"/>
  <c r="AR103" i="11"/>
  <c r="AT103" i="11"/>
  <c r="AU103" i="11"/>
  <c r="AV103" i="11"/>
  <c r="AW103" i="11"/>
  <c r="AX103" i="11"/>
  <c r="AY103" i="11"/>
  <c r="AZ103" i="11"/>
  <c r="BA103" i="11"/>
  <c r="BB103" i="11"/>
  <c r="BC103" i="11"/>
  <c r="D104" i="11"/>
  <c r="D339" i="11" s="1"/>
  <c r="E104" i="11"/>
  <c r="E339" i="11"/>
  <c r="F104" i="11"/>
  <c r="G104" i="11"/>
  <c r="H104" i="11"/>
  <c r="I104" i="11"/>
  <c r="J104" i="11"/>
  <c r="K104" i="11"/>
  <c r="L104" i="11"/>
  <c r="M104" i="11"/>
  <c r="N104" i="11"/>
  <c r="O104" i="11"/>
  <c r="P104" i="11"/>
  <c r="Q104" i="11"/>
  <c r="R104" i="11"/>
  <c r="S104" i="11"/>
  <c r="T104" i="11"/>
  <c r="U104" i="11"/>
  <c r="V104" i="11"/>
  <c r="W104" i="11"/>
  <c r="X104" i="11"/>
  <c r="Y104" i="11"/>
  <c r="Z104" i="11"/>
  <c r="AA104" i="11"/>
  <c r="AB104" i="11"/>
  <c r="AC104" i="11"/>
  <c r="AD104" i="11"/>
  <c r="AE104" i="11"/>
  <c r="AF104" i="11"/>
  <c r="AG104" i="11"/>
  <c r="AH104" i="11"/>
  <c r="AI104" i="11"/>
  <c r="AJ104" i="11"/>
  <c r="AK104" i="11"/>
  <c r="AL104" i="11"/>
  <c r="AM104" i="11"/>
  <c r="AN104" i="11"/>
  <c r="AO104" i="11"/>
  <c r="AP104" i="11"/>
  <c r="AQ104" i="11"/>
  <c r="AR104" i="11"/>
  <c r="AT104" i="11"/>
  <c r="AU104" i="11"/>
  <c r="AV104" i="11"/>
  <c r="AW104" i="11"/>
  <c r="AX104" i="11"/>
  <c r="AY104" i="11"/>
  <c r="AZ104" i="11"/>
  <c r="BA104" i="11"/>
  <c r="BB104" i="11"/>
  <c r="BC104" i="11"/>
  <c r="D105" i="11"/>
  <c r="D340" i="11" s="1"/>
  <c r="E105" i="11"/>
  <c r="E340" i="11" s="1"/>
  <c r="F105" i="11"/>
  <c r="G105" i="11"/>
  <c r="H105" i="11"/>
  <c r="I105" i="11"/>
  <c r="J105" i="11"/>
  <c r="K105" i="11"/>
  <c r="L105" i="11"/>
  <c r="M105" i="11"/>
  <c r="N105" i="11"/>
  <c r="O105" i="11"/>
  <c r="P105" i="11"/>
  <c r="Q105" i="11"/>
  <c r="R105" i="11"/>
  <c r="S105" i="11"/>
  <c r="T105" i="11"/>
  <c r="U105" i="11"/>
  <c r="V105" i="11"/>
  <c r="W105" i="11"/>
  <c r="X105" i="11"/>
  <c r="Y105" i="11"/>
  <c r="Z105" i="11"/>
  <c r="AA105" i="11"/>
  <c r="AB105" i="11"/>
  <c r="AC105" i="11"/>
  <c r="AD105" i="11"/>
  <c r="AE105" i="11"/>
  <c r="AF105" i="11"/>
  <c r="AG105" i="11"/>
  <c r="AH105" i="11"/>
  <c r="AI105" i="11"/>
  <c r="AJ105" i="11"/>
  <c r="AK105" i="11"/>
  <c r="AL105" i="11"/>
  <c r="AM105" i="11"/>
  <c r="AN105" i="11"/>
  <c r="AO105" i="11"/>
  <c r="AP105" i="11"/>
  <c r="AQ105" i="11"/>
  <c r="AR105" i="11"/>
  <c r="AT105" i="11"/>
  <c r="AU105" i="11"/>
  <c r="AV105" i="11"/>
  <c r="AW105" i="11"/>
  <c r="AX105" i="11"/>
  <c r="AY105" i="11"/>
  <c r="AZ105" i="11"/>
  <c r="BA105" i="11"/>
  <c r="BB105" i="11"/>
  <c r="BC105" i="11"/>
  <c r="D106" i="11"/>
  <c r="D341" i="11"/>
  <c r="G106" i="11"/>
  <c r="H106" i="11"/>
  <c r="I106" i="11"/>
  <c r="J106" i="11"/>
  <c r="K106" i="11"/>
  <c r="L106" i="11"/>
  <c r="M106" i="11"/>
  <c r="N106" i="11"/>
  <c r="O106" i="11"/>
  <c r="P106" i="11"/>
  <c r="Q106" i="11"/>
  <c r="R106" i="11"/>
  <c r="S106" i="11"/>
  <c r="T106" i="11"/>
  <c r="U106" i="11"/>
  <c r="V106" i="11"/>
  <c r="W106" i="11"/>
  <c r="X106" i="11"/>
  <c r="Y106" i="11"/>
  <c r="Z106" i="11"/>
  <c r="AA106" i="11"/>
  <c r="AB106" i="11"/>
  <c r="AC106" i="11"/>
  <c r="AD106" i="11"/>
  <c r="AE106" i="11"/>
  <c r="AF106" i="11"/>
  <c r="AG106" i="11"/>
  <c r="AH106" i="11"/>
  <c r="AI106" i="11"/>
  <c r="AJ106" i="11"/>
  <c r="AK106" i="11"/>
  <c r="AL106" i="11"/>
  <c r="AM106" i="11"/>
  <c r="AN106" i="11"/>
  <c r="AO106" i="11"/>
  <c r="AP106" i="11"/>
  <c r="AQ106" i="11"/>
  <c r="AR106" i="11"/>
  <c r="AT106" i="11"/>
  <c r="AU106" i="11"/>
  <c r="AV106" i="11"/>
  <c r="AW106" i="11"/>
  <c r="AX106" i="11"/>
  <c r="AY106" i="11"/>
  <c r="AZ106" i="11"/>
  <c r="BA106" i="11"/>
  <c r="BB106" i="11"/>
  <c r="BC106" i="11"/>
  <c r="D107" i="11"/>
  <c r="D342" i="11" s="1"/>
  <c r="E107" i="11"/>
  <c r="E342" i="11" s="1"/>
  <c r="F107" i="11"/>
  <c r="G107" i="11"/>
  <c r="H107" i="11"/>
  <c r="I107" i="11"/>
  <c r="J107" i="11"/>
  <c r="K107" i="11"/>
  <c r="L107" i="11"/>
  <c r="M107" i="11"/>
  <c r="N107" i="11"/>
  <c r="O107" i="11"/>
  <c r="P107" i="11"/>
  <c r="Q107" i="11"/>
  <c r="R107" i="11"/>
  <c r="S107" i="11"/>
  <c r="T107" i="11"/>
  <c r="U107" i="11"/>
  <c r="V107" i="11"/>
  <c r="W107" i="11"/>
  <c r="X107" i="11"/>
  <c r="Y107" i="11"/>
  <c r="Z107" i="11"/>
  <c r="AA107" i="11"/>
  <c r="AB107" i="11"/>
  <c r="AC107" i="11"/>
  <c r="AD107" i="11"/>
  <c r="AE107" i="11"/>
  <c r="AF107" i="11"/>
  <c r="AG107" i="11"/>
  <c r="AH107" i="11"/>
  <c r="AI107" i="11"/>
  <c r="AJ107" i="11"/>
  <c r="AK107" i="11"/>
  <c r="AL107" i="11"/>
  <c r="AM107" i="11"/>
  <c r="AN107" i="11"/>
  <c r="AO107" i="11"/>
  <c r="AP107" i="11"/>
  <c r="AQ107" i="11"/>
  <c r="AR107" i="11"/>
  <c r="AT107" i="11"/>
  <c r="AU107" i="11"/>
  <c r="AV107" i="11"/>
  <c r="AW107" i="11"/>
  <c r="AX107" i="11"/>
  <c r="AY107" i="11"/>
  <c r="AZ107" i="11"/>
  <c r="BA107" i="11"/>
  <c r="BB107" i="11"/>
  <c r="BC107" i="11"/>
  <c r="D108" i="11"/>
  <c r="D343" i="11" s="1"/>
  <c r="E108" i="11"/>
  <c r="E343" i="11" s="1"/>
  <c r="F108" i="11"/>
  <c r="G108" i="11"/>
  <c r="H108" i="11"/>
  <c r="I108" i="11"/>
  <c r="J108" i="11"/>
  <c r="K108" i="11"/>
  <c r="L108" i="11"/>
  <c r="M108" i="11"/>
  <c r="N108" i="11"/>
  <c r="O108" i="11"/>
  <c r="P108" i="11"/>
  <c r="Q108" i="11"/>
  <c r="R108" i="11"/>
  <c r="S108" i="11"/>
  <c r="T108" i="11"/>
  <c r="U108" i="11"/>
  <c r="V108" i="11"/>
  <c r="W108" i="11"/>
  <c r="X108" i="11"/>
  <c r="Y108" i="11"/>
  <c r="Z108" i="11"/>
  <c r="AA108" i="11"/>
  <c r="AB108" i="11"/>
  <c r="AC108" i="11"/>
  <c r="AD108" i="11"/>
  <c r="AE108" i="11"/>
  <c r="AF108" i="11"/>
  <c r="AG108" i="11"/>
  <c r="AH108" i="11"/>
  <c r="AI108" i="11"/>
  <c r="AJ108" i="11"/>
  <c r="AK108" i="11"/>
  <c r="AL108" i="11"/>
  <c r="AM108" i="11"/>
  <c r="AN108" i="11"/>
  <c r="AO108" i="11"/>
  <c r="AP108" i="11"/>
  <c r="AQ108" i="11"/>
  <c r="AR108" i="11"/>
  <c r="AT108" i="11"/>
  <c r="AU108" i="11"/>
  <c r="AV108" i="11"/>
  <c r="AW108" i="11"/>
  <c r="AX108" i="11"/>
  <c r="AY108" i="11"/>
  <c r="AZ108" i="11"/>
  <c r="BA108" i="11"/>
  <c r="BB108" i="11"/>
  <c r="BC108" i="11"/>
  <c r="D109" i="11"/>
  <c r="D344" i="11"/>
  <c r="E109" i="11"/>
  <c r="E344" i="11" s="1"/>
  <c r="F109" i="11"/>
  <c r="G109" i="11"/>
  <c r="H109" i="11"/>
  <c r="I109" i="11"/>
  <c r="J109" i="11"/>
  <c r="K109" i="11"/>
  <c r="L109" i="11"/>
  <c r="M109" i="11"/>
  <c r="N109" i="11"/>
  <c r="O109" i="11"/>
  <c r="P109" i="11"/>
  <c r="Q109" i="11"/>
  <c r="R109" i="11"/>
  <c r="S109" i="11"/>
  <c r="T109" i="11"/>
  <c r="U109" i="11"/>
  <c r="V109" i="11"/>
  <c r="W109" i="11"/>
  <c r="X109" i="11"/>
  <c r="Y109" i="11"/>
  <c r="Z109" i="11"/>
  <c r="AA109" i="11"/>
  <c r="AB109" i="11"/>
  <c r="AC109" i="11"/>
  <c r="AD109" i="11"/>
  <c r="AE109" i="11"/>
  <c r="AF109" i="11"/>
  <c r="AG109" i="11"/>
  <c r="AH109" i="11"/>
  <c r="AI109" i="11"/>
  <c r="AJ109" i="11"/>
  <c r="AK109" i="11"/>
  <c r="AL109" i="11"/>
  <c r="AM109" i="11"/>
  <c r="AN109" i="11"/>
  <c r="AO109" i="11"/>
  <c r="AP109" i="11"/>
  <c r="AQ109" i="11"/>
  <c r="AR109" i="11"/>
  <c r="AT109" i="11"/>
  <c r="AU109" i="11"/>
  <c r="AV109" i="11"/>
  <c r="AW109" i="11"/>
  <c r="AX109" i="11"/>
  <c r="AY109" i="11"/>
  <c r="AZ109" i="11"/>
  <c r="BA109" i="11"/>
  <c r="BB109" i="11"/>
  <c r="BC109" i="11"/>
  <c r="D110" i="11"/>
  <c r="D345" i="11" s="1"/>
  <c r="E110" i="11"/>
  <c r="E345" i="11"/>
  <c r="F110" i="11"/>
  <c r="G110" i="11"/>
  <c r="H110" i="11"/>
  <c r="I110" i="11"/>
  <c r="J110" i="11"/>
  <c r="K110" i="11"/>
  <c r="L110" i="11"/>
  <c r="M110" i="11"/>
  <c r="N110" i="11"/>
  <c r="O110" i="11"/>
  <c r="P110" i="11"/>
  <c r="Q110" i="11"/>
  <c r="R110" i="11"/>
  <c r="S110" i="11"/>
  <c r="T110" i="11"/>
  <c r="U110" i="11"/>
  <c r="V110" i="11"/>
  <c r="W110" i="11"/>
  <c r="X110" i="11"/>
  <c r="Y110" i="11"/>
  <c r="Z110" i="11"/>
  <c r="AA110" i="11"/>
  <c r="AB110" i="11"/>
  <c r="AC110" i="11"/>
  <c r="AD110" i="11"/>
  <c r="AE110" i="11"/>
  <c r="AF110" i="11"/>
  <c r="AG110" i="11"/>
  <c r="AH110" i="11"/>
  <c r="AI110" i="11"/>
  <c r="AJ110" i="11"/>
  <c r="AK110" i="11"/>
  <c r="AL110" i="11"/>
  <c r="AM110" i="11"/>
  <c r="AN110" i="11"/>
  <c r="AO110" i="11"/>
  <c r="AP110" i="11"/>
  <c r="AQ110" i="11"/>
  <c r="AR110" i="11"/>
  <c r="AT110" i="11"/>
  <c r="AU110" i="11"/>
  <c r="AV110" i="11"/>
  <c r="AW110" i="11"/>
  <c r="AX110" i="11"/>
  <c r="AY110" i="11"/>
  <c r="AZ110" i="11"/>
  <c r="BA110" i="11"/>
  <c r="BB110" i="11"/>
  <c r="BC110" i="11"/>
  <c r="D111" i="11"/>
  <c r="D346" i="11" s="1"/>
  <c r="E111" i="11"/>
  <c r="E346" i="11" s="1"/>
  <c r="F111" i="11"/>
  <c r="G111" i="11"/>
  <c r="H111" i="11"/>
  <c r="I111" i="11"/>
  <c r="J111" i="11"/>
  <c r="K111" i="11"/>
  <c r="L111" i="11"/>
  <c r="M111" i="11"/>
  <c r="N111" i="11"/>
  <c r="O111" i="11"/>
  <c r="P111" i="11"/>
  <c r="Q111" i="11"/>
  <c r="R111" i="11"/>
  <c r="S111" i="11"/>
  <c r="T111" i="11"/>
  <c r="U111" i="11"/>
  <c r="V111" i="11"/>
  <c r="W111" i="11"/>
  <c r="X111" i="11"/>
  <c r="Y111" i="11"/>
  <c r="Z111" i="11"/>
  <c r="AA111" i="11"/>
  <c r="AB111" i="11"/>
  <c r="AC111" i="11"/>
  <c r="AD111" i="11"/>
  <c r="AE111" i="11"/>
  <c r="AF111" i="11"/>
  <c r="AG111" i="11"/>
  <c r="AH111" i="11"/>
  <c r="AI111" i="11"/>
  <c r="AJ111" i="11"/>
  <c r="AK111" i="11"/>
  <c r="AL111" i="11"/>
  <c r="AM111" i="11"/>
  <c r="AN111" i="11"/>
  <c r="AO111" i="11"/>
  <c r="AP111" i="11"/>
  <c r="AQ111" i="11"/>
  <c r="AR111" i="11"/>
  <c r="AT111" i="11"/>
  <c r="AU111" i="11"/>
  <c r="AV111" i="11"/>
  <c r="AW111" i="11"/>
  <c r="AX111" i="11"/>
  <c r="AY111" i="11"/>
  <c r="AZ111" i="11"/>
  <c r="BA111" i="11"/>
  <c r="BB111" i="11"/>
  <c r="BC111" i="11"/>
  <c r="D112" i="11"/>
  <c r="D347" i="11"/>
  <c r="E112" i="11"/>
  <c r="E347" i="11" s="1"/>
  <c r="F112" i="11"/>
  <c r="G112" i="11"/>
  <c r="H112" i="11"/>
  <c r="I112" i="11"/>
  <c r="J112" i="11"/>
  <c r="K112" i="11"/>
  <c r="L112" i="11"/>
  <c r="M112" i="11"/>
  <c r="N112" i="11"/>
  <c r="O112" i="11"/>
  <c r="P112" i="11"/>
  <c r="Q112" i="11"/>
  <c r="R112" i="11"/>
  <c r="S112" i="11"/>
  <c r="T112" i="11"/>
  <c r="U112" i="11"/>
  <c r="V112" i="11"/>
  <c r="W112" i="11"/>
  <c r="X112" i="11"/>
  <c r="Y112" i="11"/>
  <c r="Z112" i="11"/>
  <c r="AA112" i="11"/>
  <c r="AB112" i="11"/>
  <c r="AC112" i="11"/>
  <c r="AD112" i="11"/>
  <c r="AE112" i="11"/>
  <c r="AF112" i="11"/>
  <c r="AG112" i="11"/>
  <c r="AH112" i="11"/>
  <c r="AI112" i="11"/>
  <c r="AJ112" i="11"/>
  <c r="AK112" i="11"/>
  <c r="AL112" i="11"/>
  <c r="AM112" i="11"/>
  <c r="AN112" i="11"/>
  <c r="AO112" i="11"/>
  <c r="AP112" i="11"/>
  <c r="AQ112" i="11"/>
  <c r="AR112" i="11"/>
  <c r="AT112" i="11"/>
  <c r="AU112" i="11"/>
  <c r="AV112" i="11"/>
  <c r="AW112" i="11"/>
  <c r="AX112" i="11"/>
  <c r="AY112" i="11"/>
  <c r="AZ112" i="11"/>
  <c r="BA112" i="11"/>
  <c r="BB112" i="11"/>
  <c r="BC112" i="11"/>
  <c r="D113" i="11"/>
  <c r="D348" i="11"/>
  <c r="E113" i="11"/>
  <c r="E348" i="11" s="1"/>
  <c r="F113" i="11"/>
  <c r="G113" i="11"/>
  <c r="H113" i="11"/>
  <c r="I113" i="11"/>
  <c r="J113" i="11"/>
  <c r="K113" i="11"/>
  <c r="L113" i="11"/>
  <c r="M113" i="11"/>
  <c r="N113" i="11"/>
  <c r="O113" i="11"/>
  <c r="P113" i="11"/>
  <c r="Q113" i="11"/>
  <c r="R113" i="11"/>
  <c r="S113" i="11"/>
  <c r="T113" i="11"/>
  <c r="U113" i="11"/>
  <c r="V113" i="11"/>
  <c r="W113" i="11"/>
  <c r="X113" i="11"/>
  <c r="Y113" i="11"/>
  <c r="Z113" i="11"/>
  <c r="AA113" i="11"/>
  <c r="AB113" i="11"/>
  <c r="AC113" i="11"/>
  <c r="AD113" i="11"/>
  <c r="AE113" i="11"/>
  <c r="AF113" i="11"/>
  <c r="AG113" i="11"/>
  <c r="AH113" i="11"/>
  <c r="AI113" i="11"/>
  <c r="AJ113" i="11"/>
  <c r="AK113" i="11"/>
  <c r="AL113" i="11"/>
  <c r="AM113" i="11"/>
  <c r="AN113" i="11"/>
  <c r="AO113" i="11"/>
  <c r="AP113" i="11"/>
  <c r="AQ113" i="11"/>
  <c r="AR113" i="11"/>
  <c r="AT113" i="11"/>
  <c r="AU113" i="11"/>
  <c r="AV113" i="11"/>
  <c r="AW113" i="11"/>
  <c r="AX113" i="11"/>
  <c r="AY113" i="11"/>
  <c r="AZ113" i="11"/>
  <c r="BA113" i="11"/>
  <c r="BB113" i="11"/>
  <c r="BC113" i="11"/>
  <c r="D114" i="11"/>
  <c r="D349" i="11" s="1"/>
  <c r="E114" i="11"/>
  <c r="E349" i="11"/>
  <c r="F114" i="11"/>
  <c r="G114" i="11"/>
  <c r="H114" i="11"/>
  <c r="I114" i="11"/>
  <c r="J114" i="11"/>
  <c r="K114" i="11"/>
  <c r="L114" i="11"/>
  <c r="M114" i="11"/>
  <c r="N114" i="11"/>
  <c r="O114" i="11"/>
  <c r="P114" i="11"/>
  <c r="Q114" i="11"/>
  <c r="R114" i="11"/>
  <c r="S114" i="11"/>
  <c r="T114" i="11"/>
  <c r="U114" i="11"/>
  <c r="V114" i="11"/>
  <c r="W114" i="11"/>
  <c r="X114" i="11"/>
  <c r="Y114" i="11"/>
  <c r="Z114" i="11"/>
  <c r="AA114" i="11"/>
  <c r="AB114" i="11"/>
  <c r="AC114" i="11"/>
  <c r="AD114" i="11"/>
  <c r="AE114" i="11"/>
  <c r="AF114" i="11"/>
  <c r="AG114" i="11"/>
  <c r="AH114" i="11"/>
  <c r="AI114" i="11"/>
  <c r="AJ114" i="11"/>
  <c r="AK114" i="11"/>
  <c r="AL114" i="11"/>
  <c r="AM114" i="11"/>
  <c r="AN114" i="11"/>
  <c r="AO114" i="11"/>
  <c r="AP114" i="11"/>
  <c r="AQ114" i="11"/>
  <c r="AR114" i="11"/>
  <c r="AT114" i="11"/>
  <c r="AU114" i="11"/>
  <c r="AV114" i="11"/>
  <c r="AW114" i="11"/>
  <c r="AX114" i="11"/>
  <c r="AY114" i="11"/>
  <c r="AZ114" i="11"/>
  <c r="BA114" i="11"/>
  <c r="BB114" i="11"/>
  <c r="BC114" i="11"/>
  <c r="D115" i="11"/>
  <c r="D350" i="11" s="1"/>
  <c r="E115" i="11"/>
  <c r="E350" i="11" s="1"/>
  <c r="F115" i="11"/>
  <c r="G115" i="11"/>
  <c r="H115" i="11"/>
  <c r="I115" i="11"/>
  <c r="J115" i="11"/>
  <c r="K115" i="11"/>
  <c r="L115" i="11"/>
  <c r="M115" i="11"/>
  <c r="N115" i="11"/>
  <c r="O115" i="11"/>
  <c r="P115" i="11"/>
  <c r="Q115" i="11"/>
  <c r="R115" i="11"/>
  <c r="S115" i="11"/>
  <c r="T115" i="11"/>
  <c r="U115" i="11"/>
  <c r="V115" i="11"/>
  <c r="W115" i="11"/>
  <c r="X115" i="11"/>
  <c r="Y115" i="11"/>
  <c r="Z115" i="11"/>
  <c r="AA115" i="11"/>
  <c r="AB115" i="11"/>
  <c r="AC115" i="11"/>
  <c r="AD115" i="11"/>
  <c r="AE115" i="11"/>
  <c r="AF115" i="11"/>
  <c r="AG115" i="11"/>
  <c r="AH115" i="11"/>
  <c r="AI115" i="11"/>
  <c r="AJ115" i="11"/>
  <c r="AK115" i="11"/>
  <c r="AL115" i="11"/>
  <c r="AM115" i="11"/>
  <c r="AN115" i="11"/>
  <c r="AO115" i="11"/>
  <c r="AP115" i="11"/>
  <c r="AQ115" i="11"/>
  <c r="AR115" i="11"/>
  <c r="AT115" i="11"/>
  <c r="AU115" i="11"/>
  <c r="AV115" i="11"/>
  <c r="AW115" i="11"/>
  <c r="AX115" i="11"/>
  <c r="AY115" i="11"/>
  <c r="AZ115" i="11"/>
  <c r="BA115" i="11"/>
  <c r="BB115" i="11"/>
  <c r="BC115" i="11"/>
  <c r="D116" i="11"/>
  <c r="D351" i="11"/>
  <c r="E116" i="11"/>
  <c r="E351" i="11"/>
  <c r="F116" i="11"/>
  <c r="G116" i="11"/>
  <c r="H116" i="11"/>
  <c r="I116" i="11"/>
  <c r="J116" i="11"/>
  <c r="K116" i="11"/>
  <c r="L116" i="11"/>
  <c r="M116" i="11"/>
  <c r="N116" i="11"/>
  <c r="O116" i="11"/>
  <c r="P116" i="11"/>
  <c r="Q116" i="11"/>
  <c r="R116" i="11"/>
  <c r="S116" i="11"/>
  <c r="T116" i="11"/>
  <c r="U116" i="11"/>
  <c r="V116" i="11"/>
  <c r="W116" i="11"/>
  <c r="X116" i="11"/>
  <c r="Y116" i="11"/>
  <c r="Z116" i="11"/>
  <c r="AA116" i="11"/>
  <c r="AB116" i="11"/>
  <c r="AC116" i="11"/>
  <c r="AD116" i="11"/>
  <c r="AE116" i="11"/>
  <c r="AF116" i="11"/>
  <c r="AG116" i="11"/>
  <c r="AH116" i="11"/>
  <c r="AI116" i="11"/>
  <c r="AJ116" i="11"/>
  <c r="AK116" i="11"/>
  <c r="AL116" i="11"/>
  <c r="AM116" i="11"/>
  <c r="AN116" i="11"/>
  <c r="AO116" i="11"/>
  <c r="AP116" i="11"/>
  <c r="AQ116" i="11"/>
  <c r="AR116" i="11"/>
  <c r="AT116" i="11"/>
  <c r="AU116" i="11"/>
  <c r="AV116" i="11"/>
  <c r="AW116" i="11"/>
  <c r="AX116" i="11"/>
  <c r="AY116" i="11"/>
  <c r="AZ116" i="11"/>
  <c r="BA116" i="11"/>
  <c r="BB116" i="11"/>
  <c r="BC116" i="11"/>
  <c r="D117" i="11"/>
  <c r="D352" i="11"/>
  <c r="E117" i="11"/>
  <c r="E352" i="11" s="1"/>
  <c r="F117" i="11"/>
  <c r="G117" i="11"/>
  <c r="H117" i="11"/>
  <c r="I117" i="11"/>
  <c r="J117" i="11"/>
  <c r="K117" i="11"/>
  <c r="L117" i="11"/>
  <c r="M117" i="11"/>
  <c r="N117" i="11"/>
  <c r="O117" i="11"/>
  <c r="P117" i="11"/>
  <c r="Q117" i="11"/>
  <c r="R117" i="11"/>
  <c r="S117" i="11"/>
  <c r="T117" i="11"/>
  <c r="U117" i="11"/>
  <c r="V117" i="11"/>
  <c r="W117" i="11"/>
  <c r="X117" i="11"/>
  <c r="Y117" i="11"/>
  <c r="Z117" i="11"/>
  <c r="AA117" i="11"/>
  <c r="AB117" i="11"/>
  <c r="AC117" i="11"/>
  <c r="AD117" i="11"/>
  <c r="AE117" i="11"/>
  <c r="AF117" i="11"/>
  <c r="AG117" i="11"/>
  <c r="AH117" i="11"/>
  <c r="AI117" i="11"/>
  <c r="AJ117" i="11"/>
  <c r="AK117" i="11"/>
  <c r="AL117" i="11"/>
  <c r="AM117" i="11"/>
  <c r="AN117" i="11"/>
  <c r="AO117" i="11"/>
  <c r="AP117" i="11"/>
  <c r="AQ117" i="11"/>
  <c r="AR117" i="11"/>
  <c r="AT117" i="11"/>
  <c r="AU117" i="11"/>
  <c r="AV117" i="11"/>
  <c r="AW117" i="11"/>
  <c r="AX117" i="11"/>
  <c r="AY117" i="11"/>
  <c r="AZ117" i="11"/>
  <c r="BA117" i="11"/>
  <c r="BB117" i="11"/>
  <c r="BC117" i="11"/>
  <c r="D118" i="11"/>
  <c r="D353" i="11" s="1"/>
  <c r="E118" i="11"/>
  <c r="E353" i="11"/>
  <c r="F118" i="11"/>
  <c r="G118" i="11"/>
  <c r="H118" i="11"/>
  <c r="I118" i="11"/>
  <c r="J118" i="11"/>
  <c r="K118" i="11"/>
  <c r="L118" i="11"/>
  <c r="M118" i="11"/>
  <c r="N118" i="11"/>
  <c r="O118" i="11"/>
  <c r="P118" i="11"/>
  <c r="Q118" i="11"/>
  <c r="R118" i="11"/>
  <c r="S118" i="11"/>
  <c r="T118" i="11"/>
  <c r="U118" i="11"/>
  <c r="V118" i="11"/>
  <c r="W118" i="11"/>
  <c r="X118" i="11"/>
  <c r="Y118" i="11"/>
  <c r="Z118" i="11"/>
  <c r="AA118" i="11"/>
  <c r="AB118" i="11"/>
  <c r="AC118" i="11"/>
  <c r="AD118" i="11"/>
  <c r="AE118" i="11"/>
  <c r="AF118" i="11"/>
  <c r="AG118" i="11"/>
  <c r="AH118" i="11"/>
  <c r="AI118" i="11"/>
  <c r="AJ118" i="11"/>
  <c r="AK118" i="11"/>
  <c r="AL118" i="11"/>
  <c r="AM118" i="11"/>
  <c r="AN118" i="11"/>
  <c r="AO118" i="11"/>
  <c r="AP118" i="11"/>
  <c r="AQ118" i="11"/>
  <c r="AR118" i="11"/>
  <c r="AT118" i="11"/>
  <c r="AU118" i="11"/>
  <c r="AV118" i="11"/>
  <c r="AW118" i="11"/>
  <c r="AX118" i="11"/>
  <c r="AY118" i="11"/>
  <c r="AZ118" i="11"/>
  <c r="BA118" i="11"/>
  <c r="BB118" i="11"/>
  <c r="BC118" i="11"/>
  <c r="D119" i="11"/>
  <c r="D354" i="11"/>
  <c r="E119" i="11"/>
  <c r="E354" i="11" s="1"/>
  <c r="F119" i="11"/>
  <c r="G119" i="11"/>
  <c r="H119" i="11"/>
  <c r="I119" i="11"/>
  <c r="J119" i="11"/>
  <c r="K119" i="11"/>
  <c r="L119" i="11"/>
  <c r="M119" i="11"/>
  <c r="N119" i="11"/>
  <c r="N354" i="11"/>
  <c r="O119" i="11"/>
  <c r="P119" i="11"/>
  <c r="Q119" i="11"/>
  <c r="R119" i="11"/>
  <c r="S119" i="11"/>
  <c r="T119" i="11"/>
  <c r="U119" i="11"/>
  <c r="V119" i="11"/>
  <c r="W119" i="11"/>
  <c r="X119" i="11"/>
  <c r="Y119" i="11"/>
  <c r="Z119" i="11"/>
  <c r="AA119" i="11"/>
  <c r="AB119" i="11"/>
  <c r="AC119" i="11"/>
  <c r="AD119" i="11"/>
  <c r="AE119" i="11"/>
  <c r="AF119" i="11"/>
  <c r="AG119" i="11"/>
  <c r="AH119" i="11"/>
  <c r="AI119" i="11"/>
  <c r="AJ119" i="11"/>
  <c r="AK119" i="11"/>
  <c r="AL119" i="11"/>
  <c r="AM119" i="11"/>
  <c r="AN119" i="11"/>
  <c r="AO119" i="11"/>
  <c r="AP119" i="11"/>
  <c r="AQ119" i="11"/>
  <c r="AR119" i="11"/>
  <c r="AT119" i="11"/>
  <c r="AU119" i="11"/>
  <c r="AV119" i="11"/>
  <c r="AW119" i="11"/>
  <c r="AX119" i="11"/>
  <c r="AY119" i="11"/>
  <c r="AZ119" i="11"/>
  <c r="BA119" i="11"/>
  <c r="BB119" i="11"/>
  <c r="BC119" i="11"/>
  <c r="D120" i="11"/>
  <c r="D355" i="11"/>
  <c r="E120" i="11"/>
  <c r="E355" i="11" s="1"/>
  <c r="F120" i="11"/>
  <c r="G120" i="11"/>
  <c r="H120" i="11"/>
  <c r="I120" i="11"/>
  <c r="J120" i="11"/>
  <c r="K120" i="11"/>
  <c r="L120" i="11"/>
  <c r="M120" i="11"/>
  <c r="N120" i="11"/>
  <c r="O120" i="11"/>
  <c r="P120" i="11"/>
  <c r="Q120" i="11"/>
  <c r="R120" i="11"/>
  <c r="S120" i="11"/>
  <c r="T120" i="11"/>
  <c r="U120" i="11"/>
  <c r="V120" i="11"/>
  <c r="W120" i="11"/>
  <c r="X120" i="11"/>
  <c r="Y120" i="11"/>
  <c r="Z120" i="11"/>
  <c r="AA120" i="11"/>
  <c r="AB120" i="11"/>
  <c r="AC120" i="11"/>
  <c r="AD120" i="11"/>
  <c r="AE120" i="11"/>
  <c r="AF120" i="11"/>
  <c r="AG120" i="11"/>
  <c r="AH120" i="11"/>
  <c r="AI120" i="11"/>
  <c r="AJ120" i="11"/>
  <c r="AK120" i="11"/>
  <c r="AL120" i="11"/>
  <c r="AM120" i="11"/>
  <c r="AN120" i="11"/>
  <c r="AO120" i="11"/>
  <c r="AP120" i="11"/>
  <c r="AQ120" i="11"/>
  <c r="AR120" i="11"/>
  <c r="AT120" i="11"/>
  <c r="AU120" i="11"/>
  <c r="AV120" i="11"/>
  <c r="AW120" i="11"/>
  <c r="AX120" i="11"/>
  <c r="AY120" i="11"/>
  <c r="AZ120" i="11"/>
  <c r="BA120" i="11"/>
  <c r="BB120" i="11"/>
  <c r="BC120" i="11"/>
  <c r="D121" i="11"/>
  <c r="D356" i="11"/>
  <c r="E121" i="11"/>
  <c r="E356" i="11"/>
  <c r="F121" i="11"/>
  <c r="G121" i="11"/>
  <c r="H121" i="11"/>
  <c r="I121" i="11"/>
  <c r="J121" i="11"/>
  <c r="K121" i="11"/>
  <c r="L121" i="11"/>
  <c r="M121" i="11"/>
  <c r="N121" i="11"/>
  <c r="O121" i="11"/>
  <c r="P121" i="11"/>
  <c r="Q121" i="11"/>
  <c r="R121" i="11"/>
  <c r="S121" i="11"/>
  <c r="T121" i="11"/>
  <c r="U121" i="11"/>
  <c r="V121" i="11"/>
  <c r="W121" i="11"/>
  <c r="X121" i="11"/>
  <c r="Y121" i="11"/>
  <c r="Z121" i="11"/>
  <c r="AA121" i="11"/>
  <c r="AB121" i="11"/>
  <c r="AC121" i="11"/>
  <c r="AD121" i="11"/>
  <c r="AE121" i="11"/>
  <c r="AF121" i="11"/>
  <c r="AG121" i="11"/>
  <c r="AH121" i="11"/>
  <c r="AI121" i="11"/>
  <c r="AJ121" i="11"/>
  <c r="AK121" i="11"/>
  <c r="AL121" i="11"/>
  <c r="AM121" i="11"/>
  <c r="AN121" i="11"/>
  <c r="AO121" i="11"/>
  <c r="AP121" i="11"/>
  <c r="AQ121" i="11"/>
  <c r="AR121" i="11"/>
  <c r="AT121" i="11"/>
  <c r="AU121" i="11"/>
  <c r="AV121" i="11"/>
  <c r="AW121" i="11"/>
  <c r="AX121" i="11"/>
  <c r="AY121" i="11"/>
  <c r="AZ121" i="11"/>
  <c r="BA121" i="11"/>
  <c r="BB121" i="11"/>
  <c r="BC121" i="11"/>
  <c r="D122" i="11"/>
  <c r="D357" i="11" s="1"/>
  <c r="E122" i="11"/>
  <c r="E357" i="11"/>
  <c r="F122" i="11"/>
  <c r="G122" i="11"/>
  <c r="H122" i="11"/>
  <c r="I122" i="11"/>
  <c r="J122" i="11"/>
  <c r="K122" i="11"/>
  <c r="L122" i="11"/>
  <c r="M122" i="11"/>
  <c r="N122" i="11"/>
  <c r="O122" i="11"/>
  <c r="P122" i="11"/>
  <c r="Q122" i="11"/>
  <c r="R122" i="11"/>
  <c r="S122" i="11"/>
  <c r="T122" i="11"/>
  <c r="U122" i="11"/>
  <c r="V122" i="11"/>
  <c r="W122" i="11"/>
  <c r="X122" i="11"/>
  <c r="Y122" i="11"/>
  <c r="Z122" i="11"/>
  <c r="AA122" i="11"/>
  <c r="AB122" i="11"/>
  <c r="AC122" i="11"/>
  <c r="AD122" i="11"/>
  <c r="AE122" i="11"/>
  <c r="AF122" i="11"/>
  <c r="AG122" i="11"/>
  <c r="AH122" i="11"/>
  <c r="AI122" i="11"/>
  <c r="AJ122" i="11"/>
  <c r="AK122" i="11"/>
  <c r="AL122" i="11"/>
  <c r="AM122" i="11"/>
  <c r="AN122" i="11"/>
  <c r="AO122" i="11"/>
  <c r="AP122" i="11"/>
  <c r="AQ122" i="11"/>
  <c r="AR122" i="11"/>
  <c r="AT122" i="11"/>
  <c r="AU122" i="11"/>
  <c r="AV122" i="11"/>
  <c r="AW122" i="11"/>
  <c r="AX122" i="11"/>
  <c r="AY122" i="11"/>
  <c r="AZ122" i="11"/>
  <c r="BA122" i="11"/>
  <c r="BB122" i="11"/>
  <c r="BC122" i="11"/>
  <c r="D123" i="11"/>
  <c r="D358" i="11" s="1"/>
  <c r="E123" i="11"/>
  <c r="E358" i="11" s="1"/>
  <c r="F123" i="11"/>
  <c r="G123" i="11"/>
  <c r="H123" i="11"/>
  <c r="I123" i="11"/>
  <c r="J123" i="11"/>
  <c r="K123" i="11"/>
  <c r="L123" i="11"/>
  <c r="M123" i="11"/>
  <c r="N123" i="11"/>
  <c r="O123" i="11"/>
  <c r="P123" i="11"/>
  <c r="Q123" i="11"/>
  <c r="R123" i="11"/>
  <c r="S123" i="11"/>
  <c r="T123" i="11"/>
  <c r="U123" i="11"/>
  <c r="V123" i="11"/>
  <c r="W123" i="11"/>
  <c r="X123" i="11"/>
  <c r="Y123" i="11"/>
  <c r="Z123" i="11"/>
  <c r="AA123" i="11"/>
  <c r="AB123" i="11"/>
  <c r="AC123" i="11"/>
  <c r="AD123" i="11"/>
  <c r="AE123" i="11"/>
  <c r="AF123" i="11"/>
  <c r="AG123" i="11"/>
  <c r="AH123" i="11"/>
  <c r="AI123" i="11"/>
  <c r="AJ123" i="11"/>
  <c r="AK123" i="11"/>
  <c r="AL123" i="11"/>
  <c r="AM123" i="11"/>
  <c r="AN123" i="11"/>
  <c r="AO123" i="11"/>
  <c r="AP123" i="11"/>
  <c r="AQ123" i="11"/>
  <c r="AR123" i="11"/>
  <c r="AT123" i="11"/>
  <c r="AU123" i="11"/>
  <c r="AV123" i="11"/>
  <c r="AW123" i="11"/>
  <c r="AX123" i="11"/>
  <c r="AY123" i="11"/>
  <c r="AZ123" i="11"/>
  <c r="BA123" i="11"/>
  <c r="BB123" i="11"/>
  <c r="BC123" i="11"/>
  <c r="D124" i="11"/>
  <c r="D359" i="11"/>
  <c r="E124" i="11"/>
  <c r="E359" i="11"/>
  <c r="F124" i="11"/>
  <c r="G124" i="11"/>
  <c r="H124" i="11"/>
  <c r="I124" i="11"/>
  <c r="J124" i="11"/>
  <c r="K124" i="11"/>
  <c r="L124" i="11"/>
  <c r="M124" i="11"/>
  <c r="N124" i="11"/>
  <c r="O124" i="11"/>
  <c r="P124" i="11"/>
  <c r="Q124" i="11"/>
  <c r="R124" i="11"/>
  <c r="S124" i="11"/>
  <c r="T124" i="11"/>
  <c r="U124" i="11"/>
  <c r="V124" i="11"/>
  <c r="W124" i="11"/>
  <c r="X124" i="11"/>
  <c r="Y124" i="11"/>
  <c r="Z124" i="11"/>
  <c r="AA124" i="11"/>
  <c r="AB124" i="11"/>
  <c r="AC124" i="11"/>
  <c r="AD124" i="11"/>
  <c r="AE124" i="11"/>
  <c r="AF124" i="11"/>
  <c r="AG124" i="11"/>
  <c r="AH124" i="11"/>
  <c r="AI124" i="11"/>
  <c r="AJ124" i="11"/>
  <c r="AK124" i="11"/>
  <c r="AL124" i="11"/>
  <c r="AM124" i="11"/>
  <c r="AN124" i="11"/>
  <c r="AO124" i="11"/>
  <c r="AP124" i="11"/>
  <c r="AQ124" i="11"/>
  <c r="AR124" i="11"/>
  <c r="AT124" i="11"/>
  <c r="AU124" i="11"/>
  <c r="AV124" i="11"/>
  <c r="AW124" i="11"/>
  <c r="AX124" i="11"/>
  <c r="AY124" i="11"/>
  <c r="AZ124" i="11"/>
  <c r="BA124" i="11"/>
  <c r="BB124" i="11"/>
  <c r="BC124" i="11"/>
  <c r="D125" i="11"/>
  <c r="D360" i="11" s="1"/>
  <c r="E125" i="11"/>
  <c r="E360" i="11"/>
  <c r="F125" i="11"/>
  <c r="G125" i="11"/>
  <c r="H125" i="11"/>
  <c r="I125" i="11"/>
  <c r="J125" i="11"/>
  <c r="K125" i="11"/>
  <c r="L125" i="11"/>
  <c r="M125" i="11"/>
  <c r="N125" i="11"/>
  <c r="O125" i="11"/>
  <c r="P125" i="11"/>
  <c r="Q125" i="11"/>
  <c r="R125" i="11"/>
  <c r="S125" i="11"/>
  <c r="T125" i="11"/>
  <c r="U125" i="11"/>
  <c r="V125" i="11"/>
  <c r="W125" i="11"/>
  <c r="X125" i="11"/>
  <c r="Y125" i="11"/>
  <c r="Z125" i="11"/>
  <c r="AA125" i="11"/>
  <c r="AB125" i="11"/>
  <c r="AC125" i="11"/>
  <c r="AD125" i="11"/>
  <c r="AE125" i="11"/>
  <c r="AF125" i="11"/>
  <c r="AG125" i="11"/>
  <c r="AH125" i="11"/>
  <c r="AI125" i="11"/>
  <c r="AJ125" i="11"/>
  <c r="AK125" i="11"/>
  <c r="AL125" i="11"/>
  <c r="AM125" i="11"/>
  <c r="AN125" i="11"/>
  <c r="AO125" i="11"/>
  <c r="AP125" i="11"/>
  <c r="AQ125" i="11"/>
  <c r="AR125" i="11"/>
  <c r="AT125" i="11"/>
  <c r="AU125" i="11"/>
  <c r="AV125" i="11"/>
  <c r="AW125" i="11"/>
  <c r="AX125" i="11"/>
  <c r="AY125" i="11"/>
  <c r="AZ125" i="11"/>
  <c r="BA125" i="11"/>
  <c r="BB125" i="11"/>
  <c r="BC125" i="11"/>
  <c r="D126" i="11"/>
  <c r="D361" i="11" s="1"/>
  <c r="E126" i="11"/>
  <c r="E361" i="11" s="1"/>
  <c r="F126" i="11"/>
  <c r="G126" i="11"/>
  <c r="H126" i="11"/>
  <c r="I126" i="11"/>
  <c r="J126" i="11"/>
  <c r="K126" i="11"/>
  <c r="L126" i="11"/>
  <c r="M126" i="11"/>
  <c r="N126" i="11"/>
  <c r="O126" i="11"/>
  <c r="P126" i="11"/>
  <c r="Q126" i="11"/>
  <c r="R126" i="11"/>
  <c r="S126" i="11"/>
  <c r="T126" i="11"/>
  <c r="U126" i="11"/>
  <c r="V126" i="11"/>
  <c r="W126" i="11"/>
  <c r="X126" i="11"/>
  <c r="Y126" i="11"/>
  <c r="Z126" i="11"/>
  <c r="AA126" i="11"/>
  <c r="AB126" i="11"/>
  <c r="AC126" i="11"/>
  <c r="AD126" i="11"/>
  <c r="AE126" i="11"/>
  <c r="AF126" i="11"/>
  <c r="AG126" i="11"/>
  <c r="AH126" i="11"/>
  <c r="AI126" i="11"/>
  <c r="AJ126" i="11"/>
  <c r="AK126" i="11"/>
  <c r="AL126" i="11"/>
  <c r="AM126" i="11"/>
  <c r="AN126" i="11"/>
  <c r="AO126" i="11"/>
  <c r="AP126" i="11"/>
  <c r="AQ126" i="11"/>
  <c r="AR126" i="11"/>
  <c r="AT126" i="11"/>
  <c r="AU126" i="11"/>
  <c r="AV126" i="11"/>
  <c r="AW126" i="11"/>
  <c r="AX126" i="11"/>
  <c r="AY126" i="11"/>
  <c r="AZ126" i="11"/>
  <c r="BA126" i="11"/>
  <c r="BB126" i="11"/>
  <c r="BC126" i="11"/>
  <c r="D127" i="11"/>
  <c r="D362" i="11" s="1"/>
  <c r="E127" i="11"/>
  <c r="E362" i="11" s="1"/>
  <c r="F127" i="11"/>
  <c r="G127" i="11"/>
  <c r="H127" i="11"/>
  <c r="I127" i="11"/>
  <c r="J127" i="11"/>
  <c r="K127" i="11"/>
  <c r="L127" i="11"/>
  <c r="M127" i="11"/>
  <c r="N127" i="11"/>
  <c r="O127" i="11"/>
  <c r="P127" i="11"/>
  <c r="Q127" i="11"/>
  <c r="R127" i="11"/>
  <c r="S127" i="11"/>
  <c r="T127" i="11"/>
  <c r="U127" i="11"/>
  <c r="V127" i="11"/>
  <c r="W127" i="11"/>
  <c r="X127" i="11"/>
  <c r="Y127" i="11"/>
  <c r="Z127" i="11"/>
  <c r="AA127" i="11"/>
  <c r="AB127" i="11"/>
  <c r="AC127" i="11"/>
  <c r="AD127" i="11"/>
  <c r="AE127" i="11"/>
  <c r="AF127" i="11"/>
  <c r="AG127" i="11"/>
  <c r="AH127" i="11"/>
  <c r="AI127" i="11"/>
  <c r="AJ127" i="11"/>
  <c r="AK127" i="11"/>
  <c r="AL127" i="11"/>
  <c r="AM127" i="11"/>
  <c r="AN127" i="11"/>
  <c r="AO127" i="11"/>
  <c r="AP127" i="11"/>
  <c r="AQ127" i="11"/>
  <c r="AR127" i="11"/>
  <c r="AT127" i="11"/>
  <c r="AU127" i="11"/>
  <c r="AV127" i="11"/>
  <c r="AW127" i="11"/>
  <c r="AX127" i="11"/>
  <c r="AY127" i="11"/>
  <c r="AZ127" i="11"/>
  <c r="BA127" i="11"/>
  <c r="BB127" i="11"/>
  <c r="BC127" i="11"/>
  <c r="D128" i="11"/>
  <c r="D363" i="11" s="1"/>
  <c r="E128" i="11"/>
  <c r="E363" i="11" s="1"/>
  <c r="F128" i="11"/>
  <c r="G128" i="11"/>
  <c r="H128" i="11"/>
  <c r="I128" i="11"/>
  <c r="J128" i="11"/>
  <c r="K128" i="11"/>
  <c r="L128" i="11"/>
  <c r="M128" i="11"/>
  <c r="N128" i="11"/>
  <c r="O128" i="11"/>
  <c r="P128" i="11"/>
  <c r="Q128" i="11"/>
  <c r="R128" i="11"/>
  <c r="S128" i="11"/>
  <c r="T128" i="11"/>
  <c r="U128" i="11"/>
  <c r="V128" i="11"/>
  <c r="W128" i="11"/>
  <c r="X128" i="11"/>
  <c r="Y128" i="11"/>
  <c r="Z128" i="11"/>
  <c r="AA128" i="11"/>
  <c r="AB128" i="11"/>
  <c r="AC128" i="11"/>
  <c r="AD128" i="11"/>
  <c r="AE128" i="11"/>
  <c r="AF128" i="11"/>
  <c r="AG128" i="11"/>
  <c r="AH128" i="11"/>
  <c r="AI128" i="11"/>
  <c r="AJ128" i="11"/>
  <c r="AK128" i="11"/>
  <c r="AL128" i="11"/>
  <c r="AM128" i="11"/>
  <c r="AN128" i="11"/>
  <c r="AO128" i="11"/>
  <c r="AP128" i="11"/>
  <c r="AQ128" i="11"/>
  <c r="AR128" i="11"/>
  <c r="AT128" i="11"/>
  <c r="AU128" i="11"/>
  <c r="AV128" i="11"/>
  <c r="AW128" i="11"/>
  <c r="AX128" i="11"/>
  <c r="AY128" i="11"/>
  <c r="AZ128" i="11"/>
  <c r="BA128" i="11"/>
  <c r="BB128" i="11"/>
  <c r="BC128" i="11"/>
  <c r="D129" i="11"/>
  <c r="D364" i="11"/>
  <c r="E129" i="11"/>
  <c r="E364" i="11"/>
  <c r="F129" i="11"/>
  <c r="G129" i="11"/>
  <c r="H129" i="11"/>
  <c r="I129" i="11"/>
  <c r="J129" i="11"/>
  <c r="K129" i="11"/>
  <c r="L129" i="11"/>
  <c r="M129" i="11"/>
  <c r="N129" i="11"/>
  <c r="O129" i="11"/>
  <c r="P129" i="11"/>
  <c r="Q129" i="11"/>
  <c r="R129" i="11"/>
  <c r="S129" i="11"/>
  <c r="T129" i="11"/>
  <c r="U129" i="11"/>
  <c r="V129" i="11"/>
  <c r="W129" i="11"/>
  <c r="X129" i="11"/>
  <c r="Y129" i="11"/>
  <c r="Z129" i="11"/>
  <c r="AA129" i="11"/>
  <c r="AB129" i="11"/>
  <c r="AC129" i="11"/>
  <c r="AD129" i="11"/>
  <c r="AE129" i="11"/>
  <c r="AF129" i="11"/>
  <c r="AG129" i="11"/>
  <c r="AH129" i="11"/>
  <c r="AI129" i="11"/>
  <c r="AJ129" i="11"/>
  <c r="AK129" i="11"/>
  <c r="AL129" i="11"/>
  <c r="AM129" i="11"/>
  <c r="AN129" i="11"/>
  <c r="AO129" i="11"/>
  <c r="AP129" i="11"/>
  <c r="AQ129" i="11"/>
  <c r="AR129" i="11"/>
  <c r="AT129" i="11"/>
  <c r="AU129" i="11"/>
  <c r="AV129" i="11"/>
  <c r="AW129" i="11"/>
  <c r="AX129" i="11"/>
  <c r="AY129" i="11"/>
  <c r="AZ129" i="11"/>
  <c r="BA129" i="11"/>
  <c r="BB129" i="11"/>
  <c r="BC129" i="11"/>
  <c r="D130" i="11"/>
  <c r="D365" i="11" s="1"/>
  <c r="E130" i="11"/>
  <c r="E365" i="11" s="1"/>
  <c r="F130" i="11"/>
  <c r="G130" i="11"/>
  <c r="H130" i="11"/>
  <c r="I130" i="11"/>
  <c r="J130" i="11"/>
  <c r="K130" i="11"/>
  <c r="L130" i="11"/>
  <c r="M130" i="11"/>
  <c r="N130" i="11"/>
  <c r="O130" i="11"/>
  <c r="P130" i="11"/>
  <c r="Q130" i="11"/>
  <c r="R130" i="11"/>
  <c r="S130" i="11"/>
  <c r="T130" i="11"/>
  <c r="U130" i="11"/>
  <c r="V130" i="11"/>
  <c r="W130" i="11"/>
  <c r="X130" i="11"/>
  <c r="Y130" i="11"/>
  <c r="Z130" i="11"/>
  <c r="AA130" i="11"/>
  <c r="AB130" i="11"/>
  <c r="AC130" i="11"/>
  <c r="AD130" i="11"/>
  <c r="AE130" i="11"/>
  <c r="AF130" i="11"/>
  <c r="AG130" i="11"/>
  <c r="AH130" i="11"/>
  <c r="AI130" i="11"/>
  <c r="AJ130" i="11"/>
  <c r="AK130" i="11"/>
  <c r="AL130" i="11"/>
  <c r="AM130" i="11"/>
  <c r="AN130" i="11"/>
  <c r="AO130" i="11"/>
  <c r="AP130" i="11"/>
  <c r="AQ130" i="11"/>
  <c r="AR130" i="11"/>
  <c r="AT130" i="11"/>
  <c r="AU130" i="11"/>
  <c r="AV130" i="11"/>
  <c r="AW130" i="11"/>
  <c r="AX130" i="11"/>
  <c r="AY130" i="11"/>
  <c r="AZ130" i="11"/>
  <c r="BA130" i="11"/>
  <c r="BB130" i="11"/>
  <c r="BC130" i="11"/>
  <c r="D131" i="11"/>
  <c r="D366" i="11" s="1"/>
  <c r="E131" i="11"/>
  <c r="E366" i="11" s="1"/>
  <c r="F131" i="11"/>
  <c r="G131" i="11"/>
  <c r="H131" i="11"/>
  <c r="I131" i="11"/>
  <c r="J131" i="11"/>
  <c r="K131" i="11"/>
  <c r="L131" i="11"/>
  <c r="M131" i="11"/>
  <c r="N131" i="11"/>
  <c r="O131" i="11"/>
  <c r="P131" i="11"/>
  <c r="Q131" i="11"/>
  <c r="R131" i="11"/>
  <c r="S131" i="11"/>
  <c r="T131" i="11"/>
  <c r="U131" i="11"/>
  <c r="V131" i="11"/>
  <c r="W131" i="11"/>
  <c r="X131" i="11"/>
  <c r="Y131" i="11"/>
  <c r="Z131" i="11"/>
  <c r="AA131" i="11"/>
  <c r="AB131" i="11"/>
  <c r="AC131" i="11"/>
  <c r="AD131" i="11"/>
  <c r="AE131" i="11"/>
  <c r="AF131" i="11"/>
  <c r="AG131" i="11"/>
  <c r="AH131" i="11"/>
  <c r="AI131" i="11"/>
  <c r="AJ131" i="11"/>
  <c r="AK131" i="11"/>
  <c r="AL131" i="11"/>
  <c r="AM131" i="11"/>
  <c r="AN131" i="11"/>
  <c r="AO131" i="11"/>
  <c r="AP131" i="11"/>
  <c r="AQ131" i="11"/>
  <c r="AR131" i="11"/>
  <c r="AT131" i="11"/>
  <c r="AU131" i="11"/>
  <c r="AV131" i="11"/>
  <c r="AW131" i="11"/>
  <c r="AX131" i="11"/>
  <c r="AY131" i="11"/>
  <c r="AZ131" i="11"/>
  <c r="BA131" i="11"/>
  <c r="BB131" i="11"/>
  <c r="BC131" i="11"/>
  <c r="D132" i="11"/>
  <c r="D367" i="11" s="1"/>
  <c r="E132" i="11"/>
  <c r="E367" i="11" s="1"/>
  <c r="F132" i="11"/>
  <c r="G132" i="11"/>
  <c r="H132" i="11"/>
  <c r="I132" i="11"/>
  <c r="J132" i="11"/>
  <c r="K132" i="11"/>
  <c r="L132" i="11"/>
  <c r="M132" i="11"/>
  <c r="N132" i="11"/>
  <c r="O132" i="11"/>
  <c r="P132" i="11"/>
  <c r="Q132" i="11"/>
  <c r="R132" i="11"/>
  <c r="S132" i="11"/>
  <c r="T132" i="11"/>
  <c r="U132" i="11"/>
  <c r="V132" i="11"/>
  <c r="W132" i="11"/>
  <c r="X132" i="11"/>
  <c r="Y132" i="11"/>
  <c r="Z132" i="11"/>
  <c r="AA132" i="11"/>
  <c r="AB132" i="11"/>
  <c r="AC132" i="11"/>
  <c r="AD132" i="11"/>
  <c r="AE132" i="11"/>
  <c r="AF132" i="11"/>
  <c r="AG132" i="11"/>
  <c r="AH132" i="11"/>
  <c r="AI132" i="11"/>
  <c r="AJ132" i="11"/>
  <c r="AK132" i="11"/>
  <c r="AL132" i="11"/>
  <c r="AM132" i="11"/>
  <c r="AN132" i="11"/>
  <c r="AO132" i="11"/>
  <c r="AP132" i="11"/>
  <c r="AQ132" i="11"/>
  <c r="AR132" i="11"/>
  <c r="AT132" i="11"/>
  <c r="AU132" i="11"/>
  <c r="AV132" i="11"/>
  <c r="AW132" i="11"/>
  <c r="AX132" i="11"/>
  <c r="AY132" i="11"/>
  <c r="AZ132" i="11"/>
  <c r="BA132" i="11"/>
  <c r="BB132" i="11"/>
  <c r="BC132" i="11"/>
  <c r="D133" i="11"/>
  <c r="D368" i="11" s="1"/>
  <c r="E133" i="11"/>
  <c r="E368" i="11" s="1"/>
  <c r="F133" i="11"/>
  <c r="G133" i="11"/>
  <c r="H133" i="11"/>
  <c r="I133" i="11"/>
  <c r="J133" i="11"/>
  <c r="K133" i="11"/>
  <c r="L133" i="11"/>
  <c r="M133" i="11"/>
  <c r="N133" i="11"/>
  <c r="O133" i="11"/>
  <c r="P133" i="11"/>
  <c r="Q133" i="11"/>
  <c r="R133" i="11"/>
  <c r="S133" i="11"/>
  <c r="T133" i="11"/>
  <c r="U133" i="11"/>
  <c r="V133" i="11"/>
  <c r="W133" i="11"/>
  <c r="X133" i="11"/>
  <c r="Y133" i="11"/>
  <c r="Z133" i="11"/>
  <c r="AA133" i="11"/>
  <c r="AB133" i="11"/>
  <c r="AC133" i="11"/>
  <c r="AD133" i="11"/>
  <c r="AE133" i="11"/>
  <c r="AF133" i="11"/>
  <c r="AG133" i="11"/>
  <c r="AH133" i="11"/>
  <c r="AI133" i="11"/>
  <c r="AJ133" i="11"/>
  <c r="AK133" i="11"/>
  <c r="AL133" i="11"/>
  <c r="AM133" i="11"/>
  <c r="AN133" i="11"/>
  <c r="AO133" i="11"/>
  <c r="AP133" i="11"/>
  <c r="AQ133" i="11"/>
  <c r="AR133" i="11"/>
  <c r="AT133" i="11"/>
  <c r="AU133" i="11"/>
  <c r="AV133" i="11"/>
  <c r="AW133" i="11"/>
  <c r="AX133" i="11"/>
  <c r="AY133" i="11"/>
  <c r="AZ133" i="11"/>
  <c r="BA133" i="11"/>
  <c r="BB133" i="11"/>
  <c r="BC133" i="11"/>
  <c r="D134" i="11"/>
  <c r="D369" i="11"/>
  <c r="E134" i="11"/>
  <c r="E369" i="11" s="1"/>
  <c r="F134" i="11"/>
  <c r="G134" i="11"/>
  <c r="H134" i="11"/>
  <c r="I134" i="11"/>
  <c r="J134" i="11"/>
  <c r="K134" i="11"/>
  <c r="L134" i="11"/>
  <c r="M134" i="11"/>
  <c r="N134" i="11"/>
  <c r="O134" i="11"/>
  <c r="P134" i="11"/>
  <c r="Q134" i="11"/>
  <c r="R134" i="11"/>
  <c r="S134" i="11"/>
  <c r="T134" i="11"/>
  <c r="U134" i="11"/>
  <c r="V134" i="11"/>
  <c r="W134" i="11"/>
  <c r="X134" i="11"/>
  <c r="Y134" i="11"/>
  <c r="Z134" i="11"/>
  <c r="AA134" i="11"/>
  <c r="AB134" i="11"/>
  <c r="AC134" i="11"/>
  <c r="AD134" i="11"/>
  <c r="AE134" i="11"/>
  <c r="AF134" i="11"/>
  <c r="AG134" i="11"/>
  <c r="AH134" i="11"/>
  <c r="AI134" i="11"/>
  <c r="AJ134" i="11"/>
  <c r="AK134" i="11"/>
  <c r="AL134" i="11"/>
  <c r="AM134" i="11"/>
  <c r="AN134" i="11"/>
  <c r="AO134" i="11"/>
  <c r="AP134" i="11"/>
  <c r="AQ134" i="11"/>
  <c r="AR134" i="11"/>
  <c r="AT134" i="11"/>
  <c r="AU134" i="11"/>
  <c r="AV134" i="11"/>
  <c r="AW134" i="11"/>
  <c r="AX134" i="11"/>
  <c r="AY134" i="11"/>
  <c r="AZ134" i="11"/>
  <c r="BA134" i="11"/>
  <c r="BB134" i="11"/>
  <c r="BC134" i="11"/>
  <c r="D135" i="11"/>
  <c r="D370" i="11" s="1"/>
  <c r="E135" i="11"/>
  <c r="E370" i="11"/>
  <c r="F135" i="11"/>
  <c r="G135" i="11"/>
  <c r="H135" i="11"/>
  <c r="I135" i="11"/>
  <c r="J135" i="11"/>
  <c r="K135" i="11"/>
  <c r="L135" i="11"/>
  <c r="M135" i="11"/>
  <c r="N135" i="11"/>
  <c r="O135" i="11"/>
  <c r="P135" i="11"/>
  <c r="Q135" i="11"/>
  <c r="R135" i="11"/>
  <c r="S135" i="11"/>
  <c r="T135" i="11"/>
  <c r="U135" i="11"/>
  <c r="V135" i="11"/>
  <c r="W135" i="11"/>
  <c r="X135" i="11"/>
  <c r="Y135" i="11"/>
  <c r="Z135" i="11"/>
  <c r="AA135" i="11"/>
  <c r="AB135" i="11"/>
  <c r="AC135" i="11"/>
  <c r="AD135" i="11"/>
  <c r="AE135" i="11"/>
  <c r="AF135" i="11"/>
  <c r="AG135" i="11"/>
  <c r="AH135" i="11"/>
  <c r="AI135" i="11"/>
  <c r="AJ135" i="11"/>
  <c r="AK135" i="11"/>
  <c r="AL135" i="11"/>
  <c r="AM135" i="11"/>
  <c r="AN135" i="11"/>
  <c r="AO135" i="11"/>
  <c r="AP135" i="11"/>
  <c r="AQ135" i="11"/>
  <c r="AR135" i="11"/>
  <c r="AT135" i="11"/>
  <c r="AU135" i="11"/>
  <c r="AV135" i="11"/>
  <c r="AW135" i="11"/>
  <c r="AX135" i="11"/>
  <c r="AY135" i="11"/>
  <c r="AZ135" i="11"/>
  <c r="BA135" i="11"/>
  <c r="BB135" i="11"/>
  <c r="BC135" i="11"/>
  <c r="D136" i="11"/>
  <c r="D371" i="11" s="1"/>
  <c r="E136" i="11"/>
  <c r="E371" i="11" s="1"/>
  <c r="F136" i="11"/>
  <c r="G136" i="11"/>
  <c r="H136" i="11"/>
  <c r="I136" i="11"/>
  <c r="J136" i="11"/>
  <c r="K136" i="11"/>
  <c r="L136" i="11"/>
  <c r="M136" i="11"/>
  <c r="N136" i="11"/>
  <c r="O136" i="11"/>
  <c r="P136" i="11"/>
  <c r="Q136" i="11"/>
  <c r="R136" i="11"/>
  <c r="S136" i="11"/>
  <c r="T136" i="11"/>
  <c r="U136" i="11"/>
  <c r="V136" i="11"/>
  <c r="W136" i="11"/>
  <c r="X136" i="11"/>
  <c r="Y136" i="11"/>
  <c r="Z136" i="11"/>
  <c r="AA136" i="11"/>
  <c r="AB136" i="11"/>
  <c r="AC136" i="11"/>
  <c r="AD136" i="11"/>
  <c r="AE136" i="11"/>
  <c r="AF136" i="11"/>
  <c r="AG136" i="11"/>
  <c r="AH136" i="11"/>
  <c r="AI136" i="11"/>
  <c r="AJ136" i="11"/>
  <c r="AK136" i="11"/>
  <c r="AL136" i="11"/>
  <c r="AM136" i="11"/>
  <c r="AN136" i="11"/>
  <c r="AO136" i="11"/>
  <c r="AP136" i="11"/>
  <c r="AQ136" i="11"/>
  <c r="AR136" i="11"/>
  <c r="AT136" i="11"/>
  <c r="AU136" i="11"/>
  <c r="AV136" i="11"/>
  <c r="AW136" i="11"/>
  <c r="AX136" i="11"/>
  <c r="AY136" i="11"/>
  <c r="AZ136" i="11"/>
  <c r="BA136" i="11"/>
  <c r="BB136" i="11"/>
  <c r="BC136" i="11"/>
  <c r="D137" i="11"/>
  <c r="D372" i="11" s="1"/>
  <c r="E137" i="11"/>
  <c r="E372" i="11" s="1"/>
  <c r="F137" i="11"/>
  <c r="G137" i="11"/>
  <c r="H137" i="11"/>
  <c r="I137" i="11"/>
  <c r="J137" i="11"/>
  <c r="K137" i="11"/>
  <c r="L137" i="11"/>
  <c r="M137" i="11"/>
  <c r="N137" i="11"/>
  <c r="O137" i="11"/>
  <c r="P137" i="11"/>
  <c r="Q137" i="11"/>
  <c r="R137" i="11"/>
  <c r="S137" i="11"/>
  <c r="T137" i="11"/>
  <c r="U137" i="11"/>
  <c r="V137" i="11"/>
  <c r="W137" i="11"/>
  <c r="X137" i="11"/>
  <c r="Y137" i="11"/>
  <c r="Z137" i="11"/>
  <c r="AA137" i="11"/>
  <c r="AB137" i="11"/>
  <c r="AC137" i="11"/>
  <c r="AD137" i="11"/>
  <c r="AE137" i="11"/>
  <c r="AF137" i="11"/>
  <c r="AG137" i="11"/>
  <c r="AH137" i="11"/>
  <c r="AI137" i="11"/>
  <c r="AJ137" i="11"/>
  <c r="AK137" i="11"/>
  <c r="AL137" i="11"/>
  <c r="AM137" i="11"/>
  <c r="AN137" i="11"/>
  <c r="AO137" i="11"/>
  <c r="AP137" i="11"/>
  <c r="AQ137" i="11"/>
  <c r="AR137" i="11"/>
  <c r="AT137" i="11"/>
  <c r="AU137" i="11"/>
  <c r="AV137" i="11"/>
  <c r="AW137" i="11"/>
  <c r="AX137" i="11"/>
  <c r="AY137" i="11"/>
  <c r="AZ137" i="11"/>
  <c r="BA137" i="11"/>
  <c r="BB137" i="11"/>
  <c r="BC137" i="11"/>
  <c r="D138" i="11"/>
  <c r="D373" i="11"/>
  <c r="E138" i="11"/>
  <c r="E373" i="11" s="1"/>
  <c r="F138" i="11"/>
  <c r="G138" i="11"/>
  <c r="H138" i="11"/>
  <c r="I138" i="11"/>
  <c r="J138" i="11"/>
  <c r="K138" i="11"/>
  <c r="L138" i="11"/>
  <c r="M138" i="11"/>
  <c r="N138" i="11"/>
  <c r="O138" i="11"/>
  <c r="P138" i="11"/>
  <c r="Q138" i="11"/>
  <c r="R138" i="11"/>
  <c r="S138" i="11"/>
  <c r="T138" i="11"/>
  <c r="U138" i="11"/>
  <c r="V138" i="11"/>
  <c r="W138" i="11"/>
  <c r="X138" i="11"/>
  <c r="Y138" i="11"/>
  <c r="Z138" i="11"/>
  <c r="AA138" i="11"/>
  <c r="AB138" i="11"/>
  <c r="AC138" i="11"/>
  <c r="AD138" i="11"/>
  <c r="AE138" i="11"/>
  <c r="AF138" i="11"/>
  <c r="AG138" i="11"/>
  <c r="AH138" i="11"/>
  <c r="AI138" i="11"/>
  <c r="AJ138" i="11"/>
  <c r="AK138" i="11"/>
  <c r="AL138" i="11"/>
  <c r="AM138" i="11"/>
  <c r="AN138" i="11"/>
  <c r="AO138" i="11"/>
  <c r="AP138" i="11"/>
  <c r="AQ138" i="11"/>
  <c r="AR138" i="11"/>
  <c r="AT138" i="11"/>
  <c r="AU138" i="11"/>
  <c r="AV138" i="11"/>
  <c r="AW138" i="11"/>
  <c r="AX138" i="11"/>
  <c r="AY138" i="11"/>
  <c r="AZ138" i="11"/>
  <c r="BA138" i="11"/>
  <c r="BB138" i="11"/>
  <c r="BC138" i="11"/>
  <c r="D139" i="11"/>
  <c r="D374" i="11" s="1"/>
  <c r="E139" i="11"/>
  <c r="E374" i="11"/>
  <c r="F139" i="11"/>
  <c r="G139" i="11"/>
  <c r="H139" i="11"/>
  <c r="I139" i="11"/>
  <c r="J139" i="11"/>
  <c r="K139" i="11"/>
  <c r="L139" i="11"/>
  <c r="M139" i="11"/>
  <c r="N139" i="11"/>
  <c r="O139" i="11"/>
  <c r="P139" i="11"/>
  <c r="Q139" i="11"/>
  <c r="R139" i="11"/>
  <c r="S139" i="11"/>
  <c r="T139" i="11"/>
  <c r="U139" i="11"/>
  <c r="V139" i="11"/>
  <c r="W139" i="11"/>
  <c r="X139" i="11"/>
  <c r="Y139" i="11"/>
  <c r="Z139" i="11"/>
  <c r="AA139" i="11"/>
  <c r="AB139" i="11"/>
  <c r="AC139" i="11"/>
  <c r="AD139" i="11"/>
  <c r="AE139" i="11"/>
  <c r="AF139" i="11"/>
  <c r="AG139" i="11"/>
  <c r="AH139" i="11"/>
  <c r="AI139" i="11"/>
  <c r="AJ139" i="11"/>
  <c r="AK139" i="11"/>
  <c r="AL139" i="11"/>
  <c r="AM139" i="11"/>
  <c r="AN139" i="11"/>
  <c r="AO139" i="11"/>
  <c r="AP139" i="11"/>
  <c r="AQ139" i="11"/>
  <c r="AR139" i="11"/>
  <c r="AT139" i="11"/>
  <c r="AU139" i="11"/>
  <c r="AV139" i="11"/>
  <c r="AW139" i="11"/>
  <c r="AX139" i="11"/>
  <c r="AY139" i="11"/>
  <c r="AZ139" i="11"/>
  <c r="BA139" i="11"/>
  <c r="BB139" i="11"/>
  <c r="BC139" i="11"/>
  <c r="D140" i="11"/>
  <c r="D375" i="11" s="1"/>
  <c r="E140" i="11"/>
  <c r="E375" i="11" s="1"/>
  <c r="F140" i="11"/>
  <c r="G140" i="11"/>
  <c r="H140" i="11"/>
  <c r="I140" i="11"/>
  <c r="J140" i="11"/>
  <c r="K140" i="11"/>
  <c r="L140" i="11"/>
  <c r="M140" i="11"/>
  <c r="N140" i="11"/>
  <c r="O140" i="11"/>
  <c r="P140" i="11"/>
  <c r="Q140" i="11"/>
  <c r="R140" i="11"/>
  <c r="S140" i="11"/>
  <c r="T140" i="11"/>
  <c r="U140" i="11"/>
  <c r="V140" i="11"/>
  <c r="W140" i="11"/>
  <c r="X140" i="11"/>
  <c r="Y140" i="11"/>
  <c r="Z140" i="11"/>
  <c r="AA140" i="11"/>
  <c r="AB140" i="11"/>
  <c r="AC140" i="11"/>
  <c r="AD140" i="11"/>
  <c r="AE140" i="11"/>
  <c r="AF140" i="11"/>
  <c r="AG140" i="11"/>
  <c r="AH140" i="11"/>
  <c r="AI140" i="11"/>
  <c r="AJ140" i="11"/>
  <c r="AK140" i="11"/>
  <c r="AL140" i="11"/>
  <c r="AM140" i="11"/>
  <c r="AN140" i="11"/>
  <c r="AO140" i="11"/>
  <c r="AP140" i="11"/>
  <c r="AQ140" i="11"/>
  <c r="AR140" i="11"/>
  <c r="AT140" i="11"/>
  <c r="AU140" i="11"/>
  <c r="AV140" i="11"/>
  <c r="AW140" i="11"/>
  <c r="AX140" i="11"/>
  <c r="AY140" i="11"/>
  <c r="AZ140" i="11"/>
  <c r="BA140" i="11"/>
  <c r="BB140" i="11"/>
  <c r="BC140" i="11"/>
  <c r="D141" i="11"/>
  <c r="D376" i="11" s="1"/>
  <c r="E141" i="11"/>
  <c r="E376" i="11" s="1"/>
  <c r="F141" i="11"/>
  <c r="G141" i="11"/>
  <c r="H141" i="11"/>
  <c r="I141" i="11"/>
  <c r="J141" i="11"/>
  <c r="K141" i="11"/>
  <c r="L141" i="11"/>
  <c r="M141" i="11"/>
  <c r="N141" i="11"/>
  <c r="O141" i="11"/>
  <c r="P141" i="11"/>
  <c r="Q141" i="11"/>
  <c r="R141" i="11"/>
  <c r="S141" i="11"/>
  <c r="T141" i="11"/>
  <c r="U141" i="11"/>
  <c r="V141" i="11"/>
  <c r="W141" i="11"/>
  <c r="X141" i="11"/>
  <c r="Y141" i="11"/>
  <c r="Z141" i="11"/>
  <c r="AA141" i="11"/>
  <c r="AB141" i="11"/>
  <c r="AC141" i="11"/>
  <c r="AD141" i="11"/>
  <c r="AE141" i="11"/>
  <c r="AF141" i="11"/>
  <c r="AG141" i="11"/>
  <c r="AH141" i="11"/>
  <c r="AI141" i="11"/>
  <c r="AJ141" i="11"/>
  <c r="AK141" i="11"/>
  <c r="AL141" i="11"/>
  <c r="AM141" i="11"/>
  <c r="AN141" i="11"/>
  <c r="AO141" i="11"/>
  <c r="AP141" i="11"/>
  <c r="AQ141" i="11"/>
  <c r="AR141" i="11"/>
  <c r="AT141" i="11"/>
  <c r="AU141" i="11"/>
  <c r="AV141" i="11"/>
  <c r="AW141" i="11"/>
  <c r="AX141" i="11"/>
  <c r="AY141" i="11"/>
  <c r="AZ141" i="11"/>
  <c r="BA141" i="11"/>
  <c r="BB141" i="11"/>
  <c r="BC141" i="11"/>
  <c r="D142" i="11"/>
  <c r="D377" i="11"/>
  <c r="E142" i="11"/>
  <c r="E377" i="11" s="1"/>
  <c r="F142" i="11"/>
  <c r="G142" i="11"/>
  <c r="H142" i="11"/>
  <c r="I142" i="11"/>
  <c r="J142" i="11"/>
  <c r="K142" i="11"/>
  <c r="L142" i="11"/>
  <c r="M142" i="11"/>
  <c r="N142" i="11"/>
  <c r="O142" i="11"/>
  <c r="P142" i="11"/>
  <c r="Q142" i="11"/>
  <c r="R142" i="11"/>
  <c r="S142" i="11"/>
  <c r="T142" i="11"/>
  <c r="U142" i="11"/>
  <c r="V142" i="11"/>
  <c r="W142" i="11"/>
  <c r="X142" i="11"/>
  <c r="Y142" i="11"/>
  <c r="Z142" i="11"/>
  <c r="AA142" i="11"/>
  <c r="AB142" i="11"/>
  <c r="AC142" i="11"/>
  <c r="AD142" i="11"/>
  <c r="AE142" i="11"/>
  <c r="AF142" i="11"/>
  <c r="AG142" i="11"/>
  <c r="AH142" i="11"/>
  <c r="AI142" i="11"/>
  <c r="AJ142" i="11"/>
  <c r="AK142" i="11"/>
  <c r="AL142" i="11"/>
  <c r="AM142" i="11"/>
  <c r="AN142" i="11"/>
  <c r="AO142" i="11"/>
  <c r="AP142" i="11"/>
  <c r="AQ142" i="11"/>
  <c r="AR142" i="11"/>
  <c r="AT142" i="11"/>
  <c r="AU142" i="11"/>
  <c r="AV142" i="11"/>
  <c r="AW142" i="11"/>
  <c r="AX142" i="11"/>
  <c r="AY142" i="11"/>
  <c r="AZ142" i="11"/>
  <c r="BA142" i="11"/>
  <c r="BB142" i="11"/>
  <c r="BC142" i="11"/>
  <c r="D143" i="11"/>
  <c r="D378" i="11" s="1"/>
  <c r="E143" i="11"/>
  <c r="E378" i="11"/>
  <c r="F143" i="11"/>
  <c r="G143" i="11"/>
  <c r="H143" i="11"/>
  <c r="I143" i="11"/>
  <c r="J143" i="11"/>
  <c r="K143" i="11"/>
  <c r="L143" i="11"/>
  <c r="M143" i="11"/>
  <c r="N143" i="11"/>
  <c r="O143" i="11"/>
  <c r="P143" i="11"/>
  <c r="Q143" i="11"/>
  <c r="R143" i="11"/>
  <c r="S143" i="11"/>
  <c r="T143" i="11"/>
  <c r="U143" i="11"/>
  <c r="V143" i="11"/>
  <c r="W143" i="11"/>
  <c r="X143" i="11"/>
  <c r="Y143" i="11"/>
  <c r="Z143" i="11"/>
  <c r="AA143" i="11"/>
  <c r="AB143" i="11"/>
  <c r="AC143" i="11"/>
  <c r="AD143" i="11"/>
  <c r="AE143" i="11"/>
  <c r="AF143" i="11"/>
  <c r="AG143" i="11"/>
  <c r="AH143" i="11"/>
  <c r="AI143" i="11"/>
  <c r="AJ143" i="11"/>
  <c r="AK143" i="11"/>
  <c r="AL143" i="11"/>
  <c r="AM143" i="11"/>
  <c r="AN143" i="11"/>
  <c r="AO143" i="11"/>
  <c r="AP143" i="11"/>
  <c r="AQ143" i="11"/>
  <c r="AR143" i="11"/>
  <c r="AT143" i="11"/>
  <c r="AU143" i="11"/>
  <c r="AV143" i="11"/>
  <c r="AW143" i="11"/>
  <c r="AX143" i="11"/>
  <c r="AY143" i="11"/>
  <c r="AZ143" i="11"/>
  <c r="BA143" i="11"/>
  <c r="BB143" i="11"/>
  <c r="BC143" i="11"/>
  <c r="D144" i="11"/>
  <c r="D379" i="11" s="1"/>
  <c r="E144" i="11"/>
  <c r="E379" i="11" s="1"/>
  <c r="F144" i="11"/>
  <c r="G144" i="11"/>
  <c r="H144" i="11"/>
  <c r="I144" i="11"/>
  <c r="J144" i="11"/>
  <c r="K144" i="11"/>
  <c r="L144" i="11"/>
  <c r="M144" i="11"/>
  <c r="N144" i="11"/>
  <c r="O144" i="11"/>
  <c r="P144" i="11"/>
  <c r="Q144" i="11"/>
  <c r="R144" i="11"/>
  <c r="S144" i="11"/>
  <c r="T144" i="11"/>
  <c r="U144" i="11"/>
  <c r="V144" i="11"/>
  <c r="W144" i="11"/>
  <c r="X144" i="11"/>
  <c r="Y144" i="11"/>
  <c r="Z144" i="11"/>
  <c r="AA144" i="11"/>
  <c r="AB144" i="11"/>
  <c r="AC144" i="11"/>
  <c r="AD144" i="11"/>
  <c r="AE144" i="11"/>
  <c r="AF144" i="11"/>
  <c r="AG144" i="11"/>
  <c r="AH144" i="11"/>
  <c r="AI144" i="11"/>
  <c r="AJ144" i="11"/>
  <c r="AK144" i="11"/>
  <c r="AL144" i="11"/>
  <c r="AM144" i="11"/>
  <c r="AN144" i="11"/>
  <c r="AO144" i="11"/>
  <c r="AP144" i="11"/>
  <c r="AQ144" i="11"/>
  <c r="AR144" i="11"/>
  <c r="AT144" i="11"/>
  <c r="AU144" i="11"/>
  <c r="AV144" i="11"/>
  <c r="AW144" i="11"/>
  <c r="AX144" i="11"/>
  <c r="AY144" i="11"/>
  <c r="AZ144" i="11"/>
  <c r="BA144" i="11"/>
  <c r="BB144" i="11"/>
  <c r="BC144" i="11"/>
  <c r="D145" i="11"/>
  <c r="D380" i="11" s="1"/>
  <c r="E145" i="11"/>
  <c r="E380" i="11" s="1"/>
  <c r="F145" i="11"/>
  <c r="G145" i="11"/>
  <c r="H145" i="11"/>
  <c r="I145" i="11"/>
  <c r="J145" i="11"/>
  <c r="K145" i="11"/>
  <c r="L145" i="11"/>
  <c r="M145" i="11"/>
  <c r="N145" i="11"/>
  <c r="O145" i="11"/>
  <c r="P145" i="11"/>
  <c r="Q145" i="11"/>
  <c r="R145" i="11"/>
  <c r="S145" i="11"/>
  <c r="T145" i="11"/>
  <c r="U145" i="11"/>
  <c r="V145" i="11"/>
  <c r="W145" i="11"/>
  <c r="X145" i="11"/>
  <c r="Y145" i="11"/>
  <c r="Z145" i="11"/>
  <c r="AA145" i="11"/>
  <c r="AB145" i="11"/>
  <c r="AC145" i="11"/>
  <c r="AD145" i="11"/>
  <c r="AE145" i="11"/>
  <c r="AF145" i="11"/>
  <c r="AG145" i="11"/>
  <c r="AH145" i="11"/>
  <c r="AI145" i="11"/>
  <c r="AJ145" i="11"/>
  <c r="AK145" i="11"/>
  <c r="AL145" i="11"/>
  <c r="AM145" i="11"/>
  <c r="AN145" i="11"/>
  <c r="AO145" i="11"/>
  <c r="AP145" i="11"/>
  <c r="AQ145" i="11"/>
  <c r="AR145" i="11"/>
  <c r="AT145" i="11"/>
  <c r="AU145" i="11"/>
  <c r="AV145" i="11"/>
  <c r="AW145" i="11"/>
  <c r="AX145" i="11"/>
  <c r="AY145" i="11"/>
  <c r="AZ145" i="11"/>
  <c r="BA145" i="11"/>
  <c r="BB145" i="11"/>
  <c r="BC145" i="11"/>
  <c r="D146" i="11"/>
  <c r="D381" i="11"/>
  <c r="E146" i="11"/>
  <c r="E381" i="11" s="1"/>
  <c r="F146" i="11"/>
  <c r="G146" i="11"/>
  <c r="H146" i="11"/>
  <c r="I146" i="11"/>
  <c r="J146" i="11"/>
  <c r="K146" i="11"/>
  <c r="L146" i="11"/>
  <c r="M146" i="11"/>
  <c r="N146" i="11"/>
  <c r="O146" i="11"/>
  <c r="P146" i="11"/>
  <c r="Q146" i="11"/>
  <c r="R146" i="11"/>
  <c r="S146" i="11"/>
  <c r="T146" i="11"/>
  <c r="U146" i="11"/>
  <c r="V146" i="11"/>
  <c r="W146" i="11"/>
  <c r="X146" i="11"/>
  <c r="Y146" i="11"/>
  <c r="Z146" i="11"/>
  <c r="AA146" i="11"/>
  <c r="AB146" i="11"/>
  <c r="AC146" i="11"/>
  <c r="AD146" i="11"/>
  <c r="AE146" i="11"/>
  <c r="AF146" i="11"/>
  <c r="AG146" i="11"/>
  <c r="AH146" i="11"/>
  <c r="AI146" i="11"/>
  <c r="AJ146" i="11"/>
  <c r="AK146" i="11"/>
  <c r="AL146" i="11"/>
  <c r="AM146" i="11"/>
  <c r="AN146" i="11"/>
  <c r="AO146" i="11"/>
  <c r="AP146" i="11"/>
  <c r="AQ146" i="11"/>
  <c r="AR146" i="11"/>
  <c r="AT146" i="11"/>
  <c r="AU146" i="11"/>
  <c r="AV146" i="11"/>
  <c r="AW146" i="11"/>
  <c r="AX146" i="11"/>
  <c r="AY146" i="11"/>
  <c r="AZ146" i="11"/>
  <c r="BA146" i="11"/>
  <c r="BB146" i="11"/>
  <c r="BC146" i="11"/>
  <c r="D147" i="11"/>
  <c r="D382" i="11" s="1"/>
  <c r="E147" i="11"/>
  <c r="E382" i="11"/>
  <c r="F147" i="11"/>
  <c r="G147" i="11"/>
  <c r="H147" i="11"/>
  <c r="I147" i="11"/>
  <c r="J147" i="11"/>
  <c r="K147" i="11"/>
  <c r="L147" i="11"/>
  <c r="M147" i="11"/>
  <c r="N147" i="11"/>
  <c r="O147" i="11"/>
  <c r="P147" i="11"/>
  <c r="Q147" i="11"/>
  <c r="R147" i="11"/>
  <c r="S147" i="11"/>
  <c r="T147" i="11"/>
  <c r="U147" i="11"/>
  <c r="V147" i="11"/>
  <c r="W147" i="11"/>
  <c r="X147" i="11"/>
  <c r="Y147" i="11"/>
  <c r="Z147" i="11"/>
  <c r="AA147" i="11"/>
  <c r="AB147" i="11"/>
  <c r="AC147" i="11"/>
  <c r="AD147" i="11"/>
  <c r="AE147" i="11"/>
  <c r="AF147" i="11"/>
  <c r="AG147" i="11"/>
  <c r="AH147" i="11"/>
  <c r="AI147" i="11"/>
  <c r="AJ147" i="11"/>
  <c r="AK147" i="11"/>
  <c r="AL147" i="11"/>
  <c r="AM147" i="11"/>
  <c r="AN147" i="11"/>
  <c r="AO147" i="11"/>
  <c r="AP147" i="11"/>
  <c r="AQ147" i="11"/>
  <c r="AR147" i="11"/>
  <c r="AT147" i="11"/>
  <c r="AU147" i="11"/>
  <c r="AV147" i="11"/>
  <c r="AW147" i="11"/>
  <c r="AX147" i="11"/>
  <c r="AY147" i="11"/>
  <c r="AZ147" i="11"/>
  <c r="BA147" i="11"/>
  <c r="BB147" i="11"/>
  <c r="BC147" i="11"/>
  <c r="D148" i="11"/>
  <c r="D383" i="11" s="1"/>
  <c r="E148" i="11"/>
  <c r="E383" i="11" s="1"/>
  <c r="F148" i="11"/>
  <c r="G148" i="11"/>
  <c r="H148" i="11"/>
  <c r="I148" i="11"/>
  <c r="J148" i="11"/>
  <c r="K148" i="11"/>
  <c r="L148" i="11"/>
  <c r="M148" i="11"/>
  <c r="N148" i="11"/>
  <c r="O148" i="11"/>
  <c r="P148" i="11"/>
  <c r="Q148" i="11"/>
  <c r="R148" i="11"/>
  <c r="S148" i="11"/>
  <c r="T148" i="11"/>
  <c r="U148" i="11"/>
  <c r="V148" i="11"/>
  <c r="W148" i="11"/>
  <c r="X148" i="11"/>
  <c r="Y148" i="11"/>
  <c r="Z148" i="11"/>
  <c r="AA148" i="11"/>
  <c r="AB148" i="11"/>
  <c r="AC148" i="11"/>
  <c r="AD148" i="11"/>
  <c r="AE148" i="11"/>
  <c r="AF148" i="11"/>
  <c r="AG148" i="11"/>
  <c r="AH148" i="11"/>
  <c r="AI148" i="11"/>
  <c r="AJ148" i="11"/>
  <c r="AK148" i="11"/>
  <c r="AL148" i="11"/>
  <c r="AM148" i="11"/>
  <c r="AN148" i="11"/>
  <c r="AO148" i="11"/>
  <c r="AP148" i="11"/>
  <c r="AQ148" i="11"/>
  <c r="AR148" i="11"/>
  <c r="AT148" i="11"/>
  <c r="AU148" i="11"/>
  <c r="AV148" i="11"/>
  <c r="AW148" i="11"/>
  <c r="AX148" i="11"/>
  <c r="AY148" i="11"/>
  <c r="AZ148" i="11"/>
  <c r="BA148" i="11"/>
  <c r="BB148" i="11"/>
  <c r="BC148" i="11"/>
  <c r="D149" i="11"/>
  <c r="D384" i="11" s="1"/>
  <c r="E149" i="11"/>
  <c r="E384" i="11" s="1"/>
  <c r="F149" i="11"/>
  <c r="G149" i="11"/>
  <c r="H149" i="11"/>
  <c r="I149" i="11"/>
  <c r="J149" i="11"/>
  <c r="K149" i="11"/>
  <c r="L149" i="11"/>
  <c r="M149" i="11"/>
  <c r="N149" i="11"/>
  <c r="O149" i="11"/>
  <c r="P149" i="11"/>
  <c r="Q149" i="11"/>
  <c r="R149" i="11"/>
  <c r="S149" i="11"/>
  <c r="T149" i="11"/>
  <c r="U149" i="11"/>
  <c r="V149" i="11"/>
  <c r="W149" i="11"/>
  <c r="X149" i="11"/>
  <c r="Y149" i="11"/>
  <c r="Z149" i="11"/>
  <c r="AA149" i="11"/>
  <c r="AB149" i="11"/>
  <c r="AC149" i="11"/>
  <c r="AD149" i="11"/>
  <c r="AE149" i="11"/>
  <c r="AF149" i="11"/>
  <c r="AG149" i="11"/>
  <c r="AH149" i="11"/>
  <c r="AI149" i="11"/>
  <c r="AJ149" i="11"/>
  <c r="AK149" i="11"/>
  <c r="AL149" i="11"/>
  <c r="AM149" i="11"/>
  <c r="AN149" i="11"/>
  <c r="AO149" i="11"/>
  <c r="AP149" i="11"/>
  <c r="AQ149" i="11"/>
  <c r="AR149" i="11"/>
  <c r="AT149" i="11"/>
  <c r="AU149" i="11"/>
  <c r="AV149" i="11"/>
  <c r="AW149" i="11"/>
  <c r="AX149" i="11"/>
  <c r="AY149" i="11"/>
  <c r="AZ149" i="11"/>
  <c r="BA149" i="11"/>
  <c r="BB149" i="11"/>
  <c r="BC149" i="11"/>
  <c r="D150" i="11"/>
  <c r="D385" i="11"/>
  <c r="E150" i="11"/>
  <c r="E385" i="11" s="1"/>
  <c r="F150" i="11"/>
  <c r="G150" i="11"/>
  <c r="H150" i="11"/>
  <c r="I150" i="11"/>
  <c r="J150" i="11"/>
  <c r="K150" i="11"/>
  <c r="L150" i="11"/>
  <c r="M150" i="11"/>
  <c r="N150" i="11"/>
  <c r="O150" i="11"/>
  <c r="P150" i="11"/>
  <c r="Q150" i="11"/>
  <c r="R150" i="11"/>
  <c r="S150" i="11"/>
  <c r="T150" i="11"/>
  <c r="U150" i="11"/>
  <c r="V150" i="11"/>
  <c r="W150" i="11"/>
  <c r="X150" i="11"/>
  <c r="Y150" i="11"/>
  <c r="Z150" i="11"/>
  <c r="AA150" i="11"/>
  <c r="AB150" i="11"/>
  <c r="AC150" i="11"/>
  <c r="AD150" i="11"/>
  <c r="AE150" i="11"/>
  <c r="AF150" i="11"/>
  <c r="AG150" i="11"/>
  <c r="AH150" i="11"/>
  <c r="AI150" i="11"/>
  <c r="AJ150" i="11"/>
  <c r="AK150" i="11"/>
  <c r="AL150" i="11"/>
  <c r="AM150" i="11"/>
  <c r="AN150" i="11"/>
  <c r="AO150" i="11"/>
  <c r="AP150" i="11"/>
  <c r="AQ150" i="11"/>
  <c r="AR150" i="11"/>
  <c r="AT150" i="11"/>
  <c r="AU150" i="11"/>
  <c r="AV150" i="11"/>
  <c r="AW150" i="11"/>
  <c r="AX150" i="11"/>
  <c r="AY150" i="11"/>
  <c r="AZ150" i="11"/>
  <c r="BA150" i="11"/>
  <c r="BB150" i="11"/>
  <c r="BC150" i="11"/>
  <c r="D151" i="11"/>
  <c r="D386" i="11" s="1"/>
  <c r="E151" i="11"/>
  <c r="E386" i="11"/>
  <c r="F151" i="11"/>
  <c r="G151" i="11"/>
  <c r="H151" i="11"/>
  <c r="I151" i="11"/>
  <c r="J151" i="11"/>
  <c r="K151" i="11"/>
  <c r="L151" i="11"/>
  <c r="M151" i="11"/>
  <c r="N151" i="11"/>
  <c r="O151" i="11"/>
  <c r="P151" i="11"/>
  <c r="Q151" i="11"/>
  <c r="R151" i="11"/>
  <c r="S151" i="11"/>
  <c r="T151" i="11"/>
  <c r="U151" i="11"/>
  <c r="V151" i="11"/>
  <c r="W151" i="11"/>
  <c r="X151" i="11"/>
  <c r="Y151" i="11"/>
  <c r="Z151" i="11"/>
  <c r="AA151" i="11"/>
  <c r="AB151" i="11"/>
  <c r="AC151" i="11"/>
  <c r="AD151" i="11"/>
  <c r="AE151" i="11"/>
  <c r="AF151" i="11"/>
  <c r="AG151" i="11"/>
  <c r="AH151" i="11"/>
  <c r="AI151" i="11"/>
  <c r="AJ151" i="11"/>
  <c r="AK151" i="11"/>
  <c r="AL151" i="11"/>
  <c r="AM151" i="11"/>
  <c r="AN151" i="11"/>
  <c r="AO151" i="11"/>
  <c r="AP151" i="11"/>
  <c r="AQ151" i="11"/>
  <c r="AR151" i="11"/>
  <c r="AT151" i="11"/>
  <c r="AU151" i="11"/>
  <c r="AV151" i="11"/>
  <c r="AW151" i="11"/>
  <c r="AX151" i="11"/>
  <c r="AY151" i="11"/>
  <c r="AZ151" i="11"/>
  <c r="BA151" i="11"/>
  <c r="BB151" i="11"/>
  <c r="BC151" i="11"/>
  <c r="D152" i="11"/>
  <c r="D387" i="11" s="1"/>
  <c r="E152" i="11"/>
  <c r="E387" i="11" s="1"/>
  <c r="F152" i="11"/>
  <c r="G152" i="11"/>
  <c r="H152" i="11"/>
  <c r="I152" i="11"/>
  <c r="J152" i="11"/>
  <c r="K152" i="11"/>
  <c r="L152" i="11"/>
  <c r="M152" i="11"/>
  <c r="N152" i="11"/>
  <c r="O152" i="11"/>
  <c r="P152" i="11"/>
  <c r="Q152" i="11"/>
  <c r="R152" i="11"/>
  <c r="S152" i="11"/>
  <c r="T152" i="11"/>
  <c r="U152" i="11"/>
  <c r="V152" i="11"/>
  <c r="W152" i="11"/>
  <c r="X152" i="11"/>
  <c r="Y152" i="11"/>
  <c r="Z152" i="11"/>
  <c r="AA152" i="11"/>
  <c r="AB152" i="11"/>
  <c r="AC152" i="11"/>
  <c r="AD152" i="11"/>
  <c r="AE152" i="11"/>
  <c r="AF152" i="11"/>
  <c r="AG152" i="11"/>
  <c r="AH152" i="11"/>
  <c r="AI152" i="11"/>
  <c r="AJ152" i="11"/>
  <c r="AK152" i="11"/>
  <c r="AL152" i="11"/>
  <c r="AM152" i="11"/>
  <c r="AN152" i="11"/>
  <c r="AO152" i="11"/>
  <c r="AP152" i="11"/>
  <c r="AQ152" i="11"/>
  <c r="AR152" i="11"/>
  <c r="AT152" i="11"/>
  <c r="AU152" i="11"/>
  <c r="AV152" i="11"/>
  <c r="AW152" i="11"/>
  <c r="AX152" i="11"/>
  <c r="AY152" i="11"/>
  <c r="AZ152" i="11"/>
  <c r="BA152" i="11"/>
  <c r="BB152" i="11"/>
  <c r="BC152" i="11"/>
  <c r="AE9" i="15"/>
  <c r="E4" i="12"/>
  <c r="Q291" i="12" s="1"/>
  <c r="F55" i="12"/>
  <c r="E55" i="12"/>
  <c r="E290" i="12" s="1"/>
  <c r="E106" i="12"/>
  <c r="E341" i="12" s="1"/>
  <c r="F106" i="12"/>
  <c r="Q8" i="12"/>
  <c r="D683" i="12"/>
  <c r="D51" i="12"/>
  <c r="D286" i="12"/>
  <c r="D52" i="12"/>
  <c r="D287" i="12" s="1"/>
  <c r="E51" i="12"/>
  <c r="E286" i="12"/>
  <c r="F51" i="12"/>
  <c r="G51" i="12"/>
  <c r="H51" i="12"/>
  <c r="I51" i="12"/>
  <c r="I286" i="12"/>
  <c r="J51" i="12"/>
  <c r="K51" i="12"/>
  <c r="L51" i="12"/>
  <c r="M51" i="12"/>
  <c r="N51" i="12"/>
  <c r="O51" i="12"/>
  <c r="P51" i="12"/>
  <c r="Q51" i="12"/>
  <c r="R51" i="12"/>
  <c r="S51" i="12"/>
  <c r="T51" i="12"/>
  <c r="U51" i="12"/>
  <c r="V51" i="12"/>
  <c r="W51" i="12"/>
  <c r="X51" i="12"/>
  <c r="Y51" i="12"/>
  <c r="Z51" i="12"/>
  <c r="AA51" i="12"/>
  <c r="AB51" i="12"/>
  <c r="AC51" i="12"/>
  <c r="AD51" i="12"/>
  <c r="AE51" i="12"/>
  <c r="AF51" i="12"/>
  <c r="AG51" i="12"/>
  <c r="AH51" i="12"/>
  <c r="AI51" i="12"/>
  <c r="AJ51" i="12"/>
  <c r="AK51" i="12"/>
  <c r="AL51" i="12"/>
  <c r="AM51" i="12"/>
  <c r="AN51" i="12"/>
  <c r="AO51" i="12"/>
  <c r="AP51" i="12"/>
  <c r="AQ51" i="12"/>
  <c r="AR51" i="12"/>
  <c r="AT51" i="12"/>
  <c r="AU51" i="12"/>
  <c r="AV51" i="12"/>
  <c r="AW51" i="12"/>
  <c r="AX51" i="12"/>
  <c r="AY51" i="12"/>
  <c r="AZ51" i="12"/>
  <c r="BA51" i="12"/>
  <c r="BB51" i="12"/>
  <c r="BC51" i="12"/>
  <c r="E52" i="12"/>
  <c r="E287" i="12"/>
  <c r="F52" i="12"/>
  <c r="G52" i="12"/>
  <c r="H52" i="12"/>
  <c r="I52" i="12"/>
  <c r="J52" i="12"/>
  <c r="K52" i="12"/>
  <c r="L52" i="12"/>
  <c r="M52" i="12"/>
  <c r="N52" i="12"/>
  <c r="O52" i="12"/>
  <c r="P52" i="12"/>
  <c r="Q52" i="12"/>
  <c r="R52" i="12"/>
  <c r="S52" i="12"/>
  <c r="T52" i="12"/>
  <c r="U52" i="12"/>
  <c r="V52" i="12"/>
  <c r="W52" i="12"/>
  <c r="X52" i="12"/>
  <c r="Y52" i="12"/>
  <c r="Z52" i="12"/>
  <c r="AA52" i="12"/>
  <c r="AB52" i="12"/>
  <c r="AC52" i="12"/>
  <c r="AD52" i="12"/>
  <c r="AE52" i="12"/>
  <c r="AF52" i="12"/>
  <c r="AG52" i="12"/>
  <c r="AH52" i="12"/>
  <c r="AI52" i="12"/>
  <c r="AJ52" i="12"/>
  <c r="AK52" i="12"/>
  <c r="AL52" i="12"/>
  <c r="AM52" i="12"/>
  <c r="AN52" i="12"/>
  <c r="AO52" i="12"/>
  <c r="AP52" i="12"/>
  <c r="AQ52" i="12"/>
  <c r="AR52" i="12"/>
  <c r="AT52" i="12"/>
  <c r="AU52" i="12"/>
  <c r="AV52" i="12"/>
  <c r="AW52" i="12"/>
  <c r="AX52" i="12"/>
  <c r="AY52" i="12"/>
  <c r="AZ52" i="12"/>
  <c r="BA52" i="12"/>
  <c r="BB52" i="12"/>
  <c r="BC52" i="12"/>
  <c r="D53" i="12"/>
  <c r="D288" i="12"/>
  <c r="E53" i="12"/>
  <c r="E288" i="12"/>
  <c r="F53" i="12"/>
  <c r="G53" i="12"/>
  <c r="H53" i="12"/>
  <c r="I53" i="12"/>
  <c r="J53" i="12"/>
  <c r="K53" i="12"/>
  <c r="L53" i="12"/>
  <c r="M53" i="12"/>
  <c r="N53" i="12"/>
  <c r="O53" i="12"/>
  <c r="P53" i="12"/>
  <c r="Q53" i="12"/>
  <c r="R53" i="12"/>
  <c r="S53" i="12"/>
  <c r="T53" i="12"/>
  <c r="U53" i="12"/>
  <c r="V53" i="12"/>
  <c r="W53" i="12"/>
  <c r="X53" i="12"/>
  <c r="Y53" i="12"/>
  <c r="Z53" i="12"/>
  <c r="AA53" i="12"/>
  <c r="AB53" i="12"/>
  <c r="AC53" i="12"/>
  <c r="AD53" i="12"/>
  <c r="AE53" i="12"/>
  <c r="AF53" i="12"/>
  <c r="AG53" i="12"/>
  <c r="AH53" i="12"/>
  <c r="AI53" i="12"/>
  <c r="AJ53" i="12"/>
  <c r="AK53" i="12"/>
  <c r="AL53" i="12"/>
  <c r="AM53" i="12"/>
  <c r="AN53" i="12"/>
  <c r="AO53" i="12"/>
  <c r="AP53" i="12"/>
  <c r="AQ53" i="12"/>
  <c r="AR53" i="12"/>
  <c r="AT53" i="12"/>
  <c r="AU53" i="12"/>
  <c r="AV53" i="12"/>
  <c r="AW53" i="12"/>
  <c r="AX53" i="12"/>
  <c r="AY53" i="12"/>
  <c r="AZ53" i="12"/>
  <c r="BA53" i="12"/>
  <c r="BB53" i="12"/>
  <c r="BC53" i="12"/>
  <c r="D54" i="12"/>
  <c r="D289" i="12" s="1"/>
  <c r="E54" i="12"/>
  <c r="E289" i="12"/>
  <c r="F54" i="12"/>
  <c r="G54" i="12"/>
  <c r="H54" i="12"/>
  <c r="I54" i="12"/>
  <c r="J54" i="12"/>
  <c r="K54" i="12"/>
  <c r="L54" i="12"/>
  <c r="M54" i="12"/>
  <c r="N54" i="12"/>
  <c r="O54" i="12"/>
  <c r="P54" i="12"/>
  <c r="Q54" i="12"/>
  <c r="R54" i="12"/>
  <c r="S54" i="12"/>
  <c r="T54" i="12"/>
  <c r="U54" i="12"/>
  <c r="V54" i="12"/>
  <c r="W54" i="12"/>
  <c r="X54" i="12"/>
  <c r="X289" i="12" s="1"/>
  <c r="Y54" i="12"/>
  <c r="Z54" i="12"/>
  <c r="AA54" i="12"/>
  <c r="AB54" i="12"/>
  <c r="AC54" i="12"/>
  <c r="AD54" i="12"/>
  <c r="AE54" i="12"/>
  <c r="AF54" i="12"/>
  <c r="AG54" i="12"/>
  <c r="AG289" i="12"/>
  <c r="AH54" i="12"/>
  <c r="AI54" i="12"/>
  <c r="AJ54" i="12"/>
  <c r="AK54" i="12"/>
  <c r="AL54" i="12"/>
  <c r="AM54" i="12"/>
  <c r="AN54" i="12"/>
  <c r="AO54" i="12"/>
  <c r="AP54" i="12"/>
  <c r="AQ54" i="12"/>
  <c r="AR54" i="12"/>
  <c r="AT54" i="12"/>
  <c r="AU54" i="12"/>
  <c r="AV54" i="12"/>
  <c r="AW54" i="12"/>
  <c r="AX54" i="12"/>
  <c r="AY54" i="12"/>
  <c r="AZ54" i="12"/>
  <c r="BA54" i="12"/>
  <c r="BB54" i="12"/>
  <c r="BC54" i="12"/>
  <c r="D55" i="12"/>
  <c r="D290" i="12"/>
  <c r="G55" i="12"/>
  <c r="H55" i="12"/>
  <c r="I55" i="12"/>
  <c r="J55" i="12"/>
  <c r="K55" i="12"/>
  <c r="L55" i="12"/>
  <c r="M55" i="12"/>
  <c r="N55" i="12"/>
  <c r="O55" i="12"/>
  <c r="P55" i="12"/>
  <c r="Q55" i="12"/>
  <c r="R55" i="12"/>
  <c r="S55" i="12"/>
  <c r="T55" i="12"/>
  <c r="U55" i="12"/>
  <c r="V55" i="12"/>
  <c r="W55" i="12"/>
  <c r="X55" i="12"/>
  <c r="Y55" i="12"/>
  <c r="Z55" i="12"/>
  <c r="AA55" i="12"/>
  <c r="AB55" i="12"/>
  <c r="AC55" i="12"/>
  <c r="AD55" i="12"/>
  <c r="AE55" i="12"/>
  <c r="AF55" i="12"/>
  <c r="AG55" i="12"/>
  <c r="AH55" i="12"/>
  <c r="AI55" i="12"/>
  <c r="AJ55" i="12"/>
  <c r="AK55" i="12"/>
  <c r="AL55" i="12"/>
  <c r="AM55" i="12"/>
  <c r="AN55" i="12"/>
  <c r="AO55" i="12"/>
  <c r="AP55" i="12"/>
  <c r="AQ55" i="12"/>
  <c r="AR55" i="12"/>
  <c r="AT55" i="12"/>
  <c r="AU55" i="12"/>
  <c r="AV55" i="12"/>
  <c r="AW55" i="12"/>
  <c r="AX55" i="12"/>
  <c r="AY55" i="12"/>
  <c r="AZ55" i="12"/>
  <c r="BA55" i="12"/>
  <c r="BB55" i="12"/>
  <c r="BC55" i="12"/>
  <c r="D56" i="12"/>
  <c r="D291" i="12" s="1"/>
  <c r="E56" i="12"/>
  <c r="E291" i="12"/>
  <c r="F56" i="12"/>
  <c r="G56" i="12"/>
  <c r="H56" i="12"/>
  <c r="I56" i="12"/>
  <c r="J56" i="12"/>
  <c r="K56" i="12"/>
  <c r="L56" i="12"/>
  <c r="M56" i="12"/>
  <c r="N56" i="12"/>
  <c r="O56" i="12"/>
  <c r="P56" i="12"/>
  <c r="Q56" i="12"/>
  <c r="R56" i="12"/>
  <c r="S56" i="12"/>
  <c r="T56" i="12"/>
  <c r="U56" i="12"/>
  <c r="V56" i="12"/>
  <c r="W56" i="12"/>
  <c r="X56" i="12"/>
  <c r="Y56" i="12"/>
  <c r="Z56" i="12"/>
  <c r="AA56" i="12"/>
  <c r="AB56" i="12"/>
  <c r="AC56" i="12"/>
  <c r="AD56" i="12"/>
  <c r="AE56" i="12"/>
  <c r="AF56" i="12"/>
  <c r="AG56" i="12"/>
  <c r="AH56" i="12"/>
  <c r="AI56" i="12"/>
  <c r="AJ56" i="12"/>
  <c r="AK56" i="12"/>
  <c r="AL56" i="12"/>
  <c r="AM56" i="12"/>
  <c r="AN56" i="12"/>
  <c r="AO56" i="12"/>
  <c r="AP56" i="12"/>
  <c r="AQ56" i="12"/>
  <c r="AR56" i="12"/>
  <c r="AT56" i="12"/>
  <c r="AT291" i="12"/>
  <c r="AU56" i="12"/>
  <c r="AV56" i="12"/>
  <c r="AW56" i="12"/>
  <c r="AX56" i="12"/>
  <c r="AY56" i="12"/>
  <c r="AZ56" i="12"/>
  <c r="BA56" i="12"/>
  <c r="BA291" i="12" s="1"/>
  <c r="BB56" i="12"/>
  <c r="BC56" i="12"/>
  <c r="D57" i="12"/>
  <c r="D292" i="12"/>
  <c r="E57" i="12"/>
  <c r="E292" i="12" s="1"/>
  <c r="F57" i="12"/>
  <c r="G57" i="12"/>
  <c r="H57" i="12"/>
  <c r="I57" i="12"/>
  <c r="J57" i="12"/>
  <c r="K57" i="12"/>
  <c r="L57" i="12"/>
  <c r="M57" i="12"/>
  <c r="N57" i="12"/>
  <c r="O57" i="12"/>
  <c r="P57" i="12"/>
  <c r="Q57" i="12"/>
  <c r="R57" i="12"/>
  <c r="S57" i="12"/>
  <c r="T57" i="12"/>
  <c r="U57" i="12"/>
  <c r="V57" i="12"/>
  <c r="W57" i="12"/>
  <c r="X57" i="12"/>
  <c r="Y57" i="12"/>
  <c r="Z57" i="12"/>
  <c r="AA57" i="12"/>
  <c r="AB57" i="12"/>
  <c r="AC57" i="12"/>
  <c r="AD57" i="12"/>
  <c r="AE57" i="12"/>
  <c r="AF57" i="12"/>
  <c r="AG57" i="12"/>
  <c r="AH57" i="12"/>
  <c r="AI57" i="12"/>
  <c r="AJ57" i="12"/>
  <c r="AK57" i="12"/>
  <c r="AL57" i="12"/>
  <c r="AM57" i="12"/>
  <c r="AN57" i="12"/>
  <c r="AO57" i="12"/>
  <c r="AP57" i="12"/>
  <c r="AQ57" i="12"/>
  <c r="AR57" i="12"/>
  <c r="AT57" i="12"/>
  <c r="AU57" i="12"/>
  <c r="AV57" i="12"/>
  <c r="AW57" i="12"/>
  <c r="AX57" i="12"/>
  <c r="AY57" i="12"/>
  <c r="AZ57" i="12"/>
  <c r="BA57" i="12"/>
  <c r="BB57" i="12"/>
  <c r="BC57" i="12"/>
  <c r="D58" i="12"/>
  <c r="D293" i="12"/>
  <c r="E58" i="12"/>
  <c r="E293" i="12"/>
  <c r="F58" i="12"/>
  <c r="G58" i="12"/>
  <c r="H58" i="12"/>
  <c r="I58" i="12"/>
  <c r="J58" i="12"/>
  <c r="K58" i="12"/>
  <c r="L58" i="12"/>
  <c r="M58" i="12"/>
  <c r="N58" i="12"/>
  <c r="P58" i="12"/>
  <c r="Q58" i="12"/>
  <c r="R58" i="12"/>
  <c r="S58" i="12"/>
  <c r="T58" i="12"/>
  <c r="U58" i="12"/>
  <c r="V58" i="12"/>
  <c r="W58" i="12"/>
  <c r="X58" i="12"/>
  <c r="Y58" i="12"/>
  <c r="Z58" i="12"/>
  <c r="AA58" i="12"/>
  <c r="AB58" i="12"/>
  <c r="AC58" i="12"/>
  <c r="AD58" i="12"/>
  <c r="AE58" i="12"/>
  <c r="AF58" i="12"/>
  <c r="AG58" i="12"/>
  <c r="AH58" i="12"/>
  <c r="AI58" i="12"/>
  <c r="AJ58" i="12"/>
  <c r="AK58" i="12"/>
  <c r="AL58" i="12"/>
  <c r="AM58" i="12"/>
  <c r="AN58" i="12"/>
  <c r="AO58" i="12"/>
  <c r="AP58" i="12"/>
  <c r="AQ58" i="12"/>
  <c r="AR58" i="12"/>
  <c r="AT58" i="12"/>
  <c r="AU58" i="12"/>
  <c r="AV58" i="12"/>
  <c r="AW58" i="12"/>
  <c r="AX58" i="12"/>
  <c r="AY58" i="12"/>
  <c r="AZ58" i="12"/>
  <c r="BA58" i="12"/>
  <c r="BB58" i="12"/>
  <c r="BC58" i="12"/>
  <c r="D59" i="12"/>
  <c r="D294" i="12"/>
  <c r="E59" i="12"/>
  <c r="E294" i="12"/>
  <c r="F59" i="12"/>
  <c r="G59" i="12"/>
  <c r="H59" i="12"/>
  <c r="I59" i="12"/>
  <c r="J59" i="12"/>
  <c r="J294" i="12"/>
  <c r="K59" i="12"/>
  <c r="L59" i="12"/>
  <c r="M59" i="12"/>
  <c r="N59" i="12"/>
  <c r="O59" i="12"/>
  <c r="P59" i="12"/>
  <c r="Q59" i="12"/>
  <c r="R59" i="12"/>
  <c r="S59" i="12"/>
  <c r="T59" i="12"/>
  <c r="U59" i="12"/>
  <c r="V59" i="12"/>
  <c r="W59" i="12"/>
  <c r="X59" i="12"/>
  <c r="X294" i="12"/>
  <c r="Y59" i="12"/>
  <c r="Z59" i="12"/>
  <c r="AA59" i="12"/>
  <c r="AB59" i="12"/>
  <c r="AC59" i="12"/>
  <c r="AD59" i="12"/>
  <c r="AE59" i="12"/>
  <c r="AF59" i="12"/>
  <c r="AG59" i="12"/>
  <c r="AH59" i="12"/>
  <c r="AI59" i="12"/>
  <c r="AJ59" i="12"/>
  <c r="AK59" i="12"/>
  <c r="AL59" i="12"/>
  <c r="AM59" i="12"/>
  <c r="AN59" i="12"/>
  <c r="AO59" i="12"/>
  <c r="AP59" i="12"/>
  <c r="AQ59" i="12"/>
  <c r="AR59" i="12"/>
  <c r="AT59" i="12"/>
  <c r="AU59" i="12"/>
  <c r="AV59" i="12"/>
  <c r="AW59" i="12"/>
  <c r="AX59" i="12"/>
  <c r="AY59" i="12"/>
  <c r="AZ59" i="12"/>
  <c r="BA59" i="12"/>
  <c r="BB59" i="12"/>
  <c r="BC59" i="12"/>
  <c r="D60" i="12"/>
  <c r="D295" i="12" s="1"/>
  <c r="E60" i="12"/>
  <c r="E295" i="12"/>
  <c r="F60" i="12"/>
  <c r="G60" i="12"/>
  <c r="H60" i="12"/>
  <c r="I60" i="12"/>
  <c r="J60" i="12"/>
  <c r="K60" i="12"/>
  <c r="L60" i="12"/>
  <c r="M60" i="12"/>
  <c r="N60" i="12"/>
  <c r="O60" i="12"/>
  <c r="P60" i="12"/>
  <c r="Q60" i="12"/>
  <c r="R60" i="12"/>
  <c r="S60" i="12"/>
  <c r="T60" i="12"/>
  <c r="U60" i="12"/>
  <c r="V60" i="12"/>
  <c r="W60" i="12"/>
  <c r="X60" i="12"/>
  <c r="Y60" i="12"/>
  <c r="Z60" i="12"/>
  <c r="AA60" i="12"/>
  <c r="AB60" i="12"/>
  <c r="AC60" i="12"/>
  <c r="AD60" i="12"/>
  <c r="AE60" i="12"/>
  <c r="AF60" i="12"/>
  <c r="AG60" i="12"/>
  <c r="AH60" i="12"/>
  <c r="AI60" i="12"/>
  <c r="AJ60" i="12"/>
  <c r="AK60" i="12"/>
  <c r="AL60" i="12"/>
  <c r="AM60" i="12"/>
  <c r="AN60" i="12"/>
  <c r="AO60" i="12"/>
  <c r="AP60" i="12"/>
  <c r="AQ60" i="12"/>
  <c r="AR60" i="12"/>
  <c r="AT60" i="12"/>
  <c r="AU60" i="12"/>
  <c r="AV60" i="12"/>
  <c r="AW60" i="12"/>
  <c r="AX60" i="12"/>
  <c r="AY60" i="12"/>
  <c r="AZ60" i="12"/>
  <c r="BA60" i="12"/>
  <c r="BB60" i="12"/>
  <c r="BC60" i="12"/>
  <c r="D61" i="12"/>
  <c r="D296" i="12"/>
  <c r="E61" i="12"/>
  <c r="E296" i="12" s="1"/>
  <c r="F61" i="12"/>
  <c r="G61" i="12"/>
  <c r="H61" i="12"/>
  <c r="I61" i="12"/>
  <c r="J61" i="12"/>
  <c r="K61" i="12"/>
  <c r="L61" i="12"/>
  <c r="M61" i="12"/>
  <c r="N61" i="12"/>
  <c r="O61" i="12"/>
  <c r="P61" i="12"/>
  <c r="Q61" i="12"/>
  <c r="R61" i="12"/>
  <c r="S61" i="12"/>
  <c r="T61" i="12"/>
  <c r="U61" i="12"/>
  <c r="V61" i="12"/>
  <c r="W61" i="12"/>
  <c r="X61" i="12"/>
  <c r="Y61" i="12"/>
  <c r="Z61" i="12"/>
  <c r="AA61" i="12"/>
  <c r="AB61" i="12"/>
  <c r="AC61" i="12"/>
  <c r="AD61" i="12"/>
  <c r="AE61" i="12"/>
  <c r="AF61" i="12"/>
  <c r="AG61" i="12"/>
  <c r="AH61" i="12"/>
  <c r="AI61" i="12"/>
  <c r="AJ61" i="12"/>
  <c r="AK61" i="12"/>
  <c r="AL61" i="12"/>
  <c r="AM61" i="12"/>
  <c r="AN61" i="12"/>
  <c r="AO61" i="12"/>
  <c r="AP61" i="12"/>
  <c r="AQ61" i="12"/>
  <c r="AR61" i="12"/>
  <c r="AT61" i="12"/>
  <c r="AU61" i="12"/>
  <c r="AV61" i="12"/>
  <c r="AW61" i="12"/>
  <c r="AX61" i="12"/>
  <c r="AY61" i="12"/>
  <c r="AZ61" i="12"/>
  <c r="BA61" i="12"/>
  <c r="BB61" i="12"/>
  <c r="BC61" i="12"/>
  <c r="D62" i="12"/>
  <c r="D297" i="12"/>
  <c r="E62" i="12"/>
  <c r="E297" i="12"/>
  <c r="F62" i="12"/>
  <c r="G62" i="12"/>
  <c r="H62" i="12"/>
  <c r="I62" i="12"/>
  <c r="J62" i="12"/>
  <c r="K62" i="12"/>
  <c r="L62" i="12"/>
  <c r="M62" i="12"/>
  <c r="N62" i="12"/>
  <c r="O62" i="12"/>
  <c r="P62" i="12"/>
  <c r="Q62" i="12"/>
  <c r="R62" i="12"/>
  <c r="S62" i="12"/>
  <c r="T62" i="12"/>
  <c r="U62" i="12"/>
  <c r="V62" i="12"/>
  <c r="V297" i="12" s="1"/>
  <c r="W62" i="12"/>
  <c r="X62" i="12"/>
  <c r="Y62" i="12"/>
  <c r="Z62" i="12"/>
  <c r="AA62" i="12"/>
  <c r="AB62" i="12"/>
  <c r="AC62" i="12"/>
  <c r="AD62" i="12"/>
  <c r="AD297" i="12" s="1"/>
  <c r="AE62" i="12"/>
  <c r="AF62" i="12"/>
  <c r="AG62" i="12"/>
  <c r="AH62" i="12"/>
  <c r="AI62" i="12"/>
  <c r="AJ62" i="12"/>
  <c r="AK62" i="12"/>
  <c r="AL62" i="12"/>
  <c r="AM62" i="12"/>
  <c r="AN62" i="12"/>
  <c r="AO62" i="12"/>
  <c r="AP62" i="12"/>
  <c r="AQ62" i="12"/>
  <c r="AQ297" i="12"/>
  <c r="AR62" i="12"/>
  <c r="AT62" i="12"/>
  <c r="AU62" i="12"/>
  <c r="AV62" i="12"/>
  <c r="AW62" i="12"/>
  <c r="AX62" i="12"/>
  <c r="AY62" i="12"/>
  <c r="AZ62" i="12"/>
  <c r="BA62" i="12"/>
  <c r="BB62" i="12"/>
  <c r="BC62" i="12"/>
  <c r="D63" i="12"/>
  <c r="D298" i="12"/>
  <c r="E63" i="12"/>
  <c r="E298" i="12"/>
  <c r="F63" i="12"/>
  <c r="G63" i="12"/>
  <c r="H63" i="12"/>
  <c r="I63" i="12"/>
  <c r="J63" i="12"/>
  <c r="K63" i="12"/>
  <c r="L63" i="12"/>
  <c r="M63" i="12"/>
  <c r="N63" i="12"/>
  <c r="O63" i="12"/>
  <c r="P63" i="12"/>
  <c r="Q63" i="12"/>
  <c r="R63" i="12"/>
  <c r="S63" i="12"/>
  <c r="T63" i="12"/>
  <c r="U63" i="12"/>
  <c r="V63" i="12"/>
  <c r="W63" i="12"/>
  <c r="X63" i="12"/>
  <c r="Y63" i="12"/>
  <c r="Z63" i="12"/>
  <c r="AA63" i="12"/>
  <c r="AB63" i="12"/>
  <c r="AC63" i="12"/>
  <c r="AD63" i="12"/>
  <c r="AE63" i="12"/>
  <c r="AF63" i="12"/>
  <c r="AG63" i="12"/>
  <c r="AH63" i="12"/>
  <c r="AI63" i="12"/>
  <c r="AJ63" i="12"/>
  <c r="AK63" i="12"/>
  <c r="AL63" i="12"/>
  <c r="AL298" i="12"/>
  <c r="AM63" i="12"/>
  <c r="AN63" i="12"/>
  <c r="AO63" i="12"/>
  <c r="AP63" i="12"/>
  <c r="AQ63" i="12"/>
  <c r="AR63" i="12"/>
  <c r="AR298" i="12"/>
  <c r="AT63" i="12"/>
  <c r="AU63" i="12"/>
  <c r="AV63" i="12"/>
  <c r="AW63" i="12"/>
  <c r="AX63" i="12"/>
  <c r="AY63" i="12"/>
  <c r="AY298" i="12"/>
  <c r="AZ63" i="12"/>
  <c r="BA63" i="12"/>
  <c r="BB63" i="12"/>
  <c r="BC63" i="12"/>
  <c r="D64" i="12"/>
  <c r="D299" i="12" s="1"/>
  <c r="E64" i="12"/>
  <c r="E299" i="12"/>
  <c r="F64" i="12"/>
  <c r="G64" i="12"/>
  <c r="H64" i="12"/>
  <c r="I64" i="12"/>
  <c r="J64" i="12"/>
  <c r="K64" i="12"/>
  <c r="L64" i="12"/>
  <c r="M64" i="12"/>
  <c r="N64" i="12"/>
  <c r="O64" i="12"/>
  <c r="P64" i="12"/>
  <c r="Q64" i="12"/>
  <c r="R64" i="12"/>
  <c r="S64" i="12"/>
  <c r="T64" i="12"/>
  <c r="U64" i="12"/>
  <c r="V64" i="12"/>
  <c r="W64" i="12"/>
  <c r="X64" i="12"/>
  <c r="Y64" i="12"/>
  <c r="Z64" i="12"/>
  <c r="AA64" i="12"/>
  <c r="AB64" i="12"/>
  <c r="AC64" i="12"/>
  <c r="AD64" i="12"/>
  <c r="AE64" i="12"/>
  <c r="AF64" i="12"/>
  <c r="AG64" i="12"/>
  <c r="AH64" i="12"/>
  <c r="AI64" i="12"/>
  <c r="AJ64" i="12"/>
  <c r="AK64" i="12"/>
  <c r="AL64" i="12"/>
  <c r="AM64" i="12"/>
  <c r="AN64" i="12"/>
  <c r="AO64" i="12"/>
  <c r="AO299" i="12"/>
  <c r="AP64" i="12"/>
  <c r="AQ64" i="12"/>
  <c r="AR64" i="12"/>
  <c r="AT64" i="12"/>
  <c r="AU64" i="12"/>
  <c r="AV64" i="12"/>
  <c r="AW64" i="12"/>
  <c r="AX64" i="12"/>
  <c r="AY64" i="12"/>
  <c r="AZ64" i="12"/>
  <c r="BA64" i="12"/>
  <c r="BB64" i="12"/>
  <c r="BC64" i="12"/>
  <c r="D65" i="12"/>
  <c r="D300" i="12"/>
  <c r="E65" i="12"/>
  <c r="E300" i="12" s="1"/>
  <c r="F65" i="12"/>
  <c r="G65" i="12"/>
  <c r="H65" i="12"/>
  <c r="I65" i="12"/>
  <c r="J65" i="12"/>
  <c r="K65" i="12"/>
  <c r="L65" i="12"/>
  <c r="M65" i="12"/>
  <c r="N65" i="12"/>
  <c r="O65" i="12"/>
  <c r="P65" i="12"/>
  <c r="Q65" i="12"/>
  <c r="R65" i="12"/>
  <c r="S65" i="12"/>
  <c r="T65" i="12"/>
  <c r="U65" i="12"/>
  <c r="V65" i="12"/>
  <c r="W65" i="12"/>
  <c r="X65" i="12"/>
  <c r="Z65" i="12"/>
  <c r="AA65" i="12"/>
  <c r="AB65" i="12"/>
  <c r="AC65" i="12"/>
  <c r="AD65" i="12"/>
  <c r="AE65" i="12"/>
  <c r="AF65" i="12"/>
  <c r="AG65" i="12"/>
  <c r="AH65" i="12"/>
  <c r="AI65" i="12"/>
  <c r="AJ65" i="12"/>
  <c r="AK65" i="12"/>
  <c r="AL65" i="12"/>
  <c r="AM65" i="12"/>
  <c r="AN65" i="12"/>
  <c r="AO65" i="12"/>
  <c r="AP65" i="12"/>
  <c r="AQ65" i="12"/>
  <c r="AR65" i="12"/>
  <c r="AT65" i="12"/>
  <c r="AU65" i="12"/>
  <c r="AV65" i="12"/>
  <c r="AW65" i="12"/>
  <c r="AX65" i="12"/>
  <c r="AY65" i="12"/>
  <c r="AZ65" i="12"/>
  <c r="BA65" i="12"/>
  <c r="BB65" i="12"/>
  <c r="BC65" i="12"/>
  <c r="D66" i="12"/>
  <c r="D301" i="12"/>
  <c r="E66" i="12"/>
  <c r="E301" i="12"/>
  <c r="F66" i="12"/>
  <c r="G66" i="12"/>
  <c r="H66" i="12"/>
  <c r="I66" i="12"/>
  <c r="J66" i="12"/>
  <c r="J301" i="12" s="1"/>
  <c r="K66" i="12"/>
  <c r="L66" i="12"/>
  <c r="M66" i="12"/>
  <c r="N66" i="12"/>
  <c r="O66" i="12"/>
  <c r="P66" i="12"/>
  <c r="Q66" i="12"/>
  <c r="R66" i="12"/>
  <c r="S66" i="12"/>
  <c r="T66" i="12"/>
  <c r="U66" i="12"/>
  <c r="V66" i="12"/>
  <c r="W66" i="12"/>
  <c r="X66" i="12"/>
  <c r="Z66" i="12"/>
  <c r="Z301" i="12" s="1"/>
  <c r="AA66" i="12"/>
  <c r="AB66" i="12"/>
  <c r="AC66" i="12"/>
  <c r="AD66" i="12"/>
  <c r="AE66" i="12"/>
  <c r="AF66" i="12"/>
  <c r="AG66" i="12"/>
  <c r="AH66" i="12"/>
  <c r="AI66" i="12"/>
  <c r="AJ66" i="12"/>
  <c r="AK66" i="12"/>
  <c r="AL66" i="12"/>
  <c r="AM66" i="12"/>
  <c r="AN66" i="12"/>
  <c r="AO66" i="12"/>
  <c r="AP66" i="12"/>
  <c r="AP301" i="12" s="1"/>
  <c r="AQ66" i="12"/>
  <c r="AR66" i="12"/>
  <c r="AT66" i="12"/>
  <c r="AU66" i="12"/>
  <c r="AV66" i="12"/>
  <c r="AV301" i="12"/>
  <c r="AW66" i="12"/>
  <c r="AX66" i="12"/>
  <c r="AY66" i="12"/>
  <c r="AZ66" i="12"/>
  <c r="BA66" i="12"/>
  <c r="BB66" i="12"/>
  <c r="BC66" i="12"/>
  <c r="D67" i="12"/>
  <c r="D302" i="12"/>
  <c r="E67" i="12"/>
  <c r="E302" i="12"/>
  <c r="F67" i="12"/>
  <c r="G67" i="12"/>
  <c r="H67" i="12"/>
  <c r="I67" i="12"/>
  <c r="J67" i="12"/>
  <c r="K67" i="12"/>
  <c r="L67" i="12"/>
  <c r="M67" i="12"/>
  <c r="N67" i="12"/>
  <c r="O67" i="12"/>
  <c r="P67" i="12"/>
  <c r="Q67" i="12"/>
  <c r="R67" i="12"/>
  <c r="R302" i="12"/>
  <c r="S67" i="12"/>
  <c r="T67" i="12"/>
  <c r="U67" i="12"/>
  <c r="V67" i="12"/>
  <c r="W67" i="12"/>
  <c r="X67" i="12"/>
  <c r="Z67" i="12"/>
  <c r="AA67" i="12"/>
  <c r="AB67" i="12"/>
  <c r="AC67" i="12"/>
  <c r="AD67" i="12"/>
  <c r="AE67" i="12"/>
  <c r="AF67" i="12"/>
  <c r="AG67" i="12"/>
  <c r="AH67" i="12"/>
  <c r="AI67" i="12"/>
  <c r="AJ67" i="12"/>
  <c r="AK67" i="12"/>
  <c r="AL67" i="12"/>
  <c r="AM67" i="12"/>
  <c r="AN67" i="12"/>
  <c r="AO67" i="12"/>
  <c r="AP67" i="12"/>
  <c r="AQ67" i="12"/>
  <c r="AR67" i="12"/>
  <c r="AR302" i="12"/>
  <c r="AT67" i="12"/>
  <c r="AU67" i="12"/>
  <c r="AV67" i="12"/>
  <c r="AW67" i="12"/>
  <c r="AX67" i="12"/>
  <c r="AY67" i="12"/>
  <c r="AZ67" i="12"/>
  <c r="BA67" i="12"/>
  <c r="BA302" i="12"/>
  <c r="BB67" i="12"/>
  <c r="BC67" i="12"/>
  <c r="D68" i="12"/>
  <c r="D303" i="12" s="1"/>
  <c r="E68" i="12"/>
  <c r="E303" i="12"/>
  <c r="F68" i="12"/>
  <c r="G68" i="12"/>
  <c r="H68" i="12"/>
  <c r="I68" i="12"/>
  <c r="J68" i="12"/>
  <c r="K68" i="12"/>
  <c r="L68" i="12"/>
  <c r="M68" i="12"/>
  <c r="N68" i="12"/>
  <c r="O68" i="12"/>
  <c r="P68" i="12"/>
  <c r="Q68" i="12"/>
  <c r="R68" i="12"/>
  <c r="S68" i="12"/>
  <c r="T68" i="12"/>
  <c r="U68" i="12"/>
  <c r="V68" i="12"/>
  <c r="W68" i="12"/>
  <c r="X68" i="12"/>
  <c r="Z68" i="12"/>
  <c r="AA68" i="12"/>
  <c r="AB68" i="12"/>
  <c r="AC68" i="12"/>
  <c r="AD68" i="12"/>
  <c r="AE68" i="12"/>
  <c r="AF68" i="12"/>
  <c r="AG68" i="12"/>
  <c r="AH68" i="12"/>
  <c r="AI68" i="12"/>
  <c r="AJ68" i="12"/>
  <c r="AK68" i="12"/>
  <c r="AL68" i="12"/>
  <c r="AM68" i="12"/>
  <c r="AN68" i="12"/>
  <c r="AO68" i="12"/>
  <c r="AP68" i="12"/>
  <c r="AQ68" i="12"/>
  <c r="AR68" i="12"/>
  <c r="AT68" i="12"/>
  <c r="AU68" i="12"/>
  <c r="AV68" i="12"/>
  <c r="AW68" i="12"/>
  <c r="AX68" i="12"/>
  <c r="AY68" i="12"/>
  <c r="AZ68" i="12"/>
  <c r="BA68" i="12"/>
  <c r="BB68" i="12"/>
  <c r="BC68" i="12"/>
  <c r="D69" i="12"/>
  <c r="D304" i="12"/>
  <c r="E69" i="12"/>
  <c r="E304" i="12" s="1"/>
  <c r="F69" i="12"/>
  <c r="G69" i="12"/>
  <c r="H69" i="12"/>
  <c r="I69" i="12"/>
  <c r="J69" i="12"/>
  <c r="K69" i="12"/>
  <c r="L69" i="12"/>
  <c r="M69" i="12"/>
  <c r="N69" i="12"/>
  <c r="O69" i="12"/>
  <c r="P69" i="12"/>
  <c r="Q69" i="12"/>
  <c r="R69" i="12"/>
  <c r="S69" i="12"/>
  <c r="T69" i="12"/>
  <c r="U69" i="12"/>
  <c r="V69" i="12"/>
  <c r="W69" i="12"/>
  <c r="X69" i="12"/>
  <c r="Y69" i="12"/>
  <c r="Z69" i="12"/>
  <c r="AA69" i="12"/>
  <c r="AB69" i="12"/>
  <c r="AC69" i="12"/>
  <c r="AD69" i="12"/>
  <c r="AE69" i="12"/>
  <c r="AF69" i="12"/>
  <c r="AG69" i="12"/>
  <c r="AH69" i="12"/>
  <c r="AI69" i="12"/>
  <c r="AJ69" i="12"/>
  <c r="AK69" i="12"/>
  <c r="AL69" i="12"/>
  <c r="AM69" i="12"/>
  <c r="AN69" i="12"/>
  <c r="AO69" i="12"/>
  <c r="AP69" i="12"/>
  <c r="AQ69" i="12"/>
  <c r="AR69" i="12"/>
  <c r="AT69" i="12"/>
  <c r="AU69" i="12"/>
  <c r="AV69" i="12"/>
  <c r="AW69" i="12"/>
  <c r="AX69" i="12"/>
  <c r="AY69" i="12"/>
  <c r="AZ69" i="12"/>
  <c r="BA69" i="12"/>
  <c r="BB69" i="12"/>
  <c r="BC69" i="12"/>
  <c r="D70" i="12"/>
  <c r="D305" i="12"/>
  <c r="E70" i="12"/>
  <c r="E305" i="12"/>
  <c r="F70" i="12"/>
  <c r="G70" i="12"/>
  <c r="H70" i="12"/>
  <c r="I70" i="12"/>
  <c r="J70" i="12"/>
  <c r="K70" i="12"/>
  <c r="L70" i="12"/>
  <c r="M70" i="12"/>
  <c r="N70" i="12"/>
  <c r="N305" i="12" s="1"/>
  <c r="O70" i="12"/>
  <c r="P70" i="12"/>
  <c r="Q70" i="12"/>
  <c r="R70" i="12"/>
  <c r="S70" i="12"/>
  <c r="T70" i="12"/>
  <c r="U70" i="12"/>
  <c r="V70" i="12"/>
  <c r="W70" i="12"/>
  <c r="X70" i="12"/>
  <c r="Y70" i="12"/>
  <c r="Z70" i="12"/>
  <c r="AA70" i="12"/>
  <c r="AB70" i="12"/>
  <c r="AC70" i="12"/>
  <c r="AC305" i="12"/>
  <c r="AD70" i="12"/>
  <c r="AE70" i="12"/>
  <c r="AF70" i="12"/>
  <c r="AG70" i="12"/>
  <c r="AH70" i="12"/>
  <c r="AI70" i="12"/>
  <c r="AJ70" i="12"/>
  <c r="AK70" i="12"/>
  <c r="AL70" i="12"/>
  <c r="AM70" i="12"/>
  <c r="AN70" i="12"/>
  <c r="AO70" i="12"/>
  <c r="AP70" i="12"/>
  <c r="AQ70" i="12"/>
  <c r="AR70" i="12"/>
  <c r="AT70" i="12"/>
  <c r="AU70" i="12"/>
  <c r="AV70" i="12"/>
  <c r="AW70" i="12"/>
  <c r="AX70" i="12"/>
  <c r="AY70" i="12"/>
  <c r="AZ70" i="12"/>
  <c r="BA70" i="12"/>
  <c r="BB70" i="12"/>
  <c r="BC70" i="12"/>
  <c r="D71" i="12"/>
  <c r="D306" i="12"/>
  <c r="E71" i="12"/>
  <c r="E306" i="12"/>
  <c r="F71" i="12"/>
  <c r="G71" i="12"/>
  <c r="H71" i="12"/>
  <c r="I71" i="12"/>
  <c r="J71" i="12"/>
  <c r="K71" i="12"/>
  <c r="L71" i="12"/>
  <c r="M71" i="12"/>
  <c r="N71" i="12"/>
  <c r="O71" i="12"/>
  <c r="P71" i="12"/>
  <c r="Q71" i="12"/>
  <c r="Q306" i="12"/>
  <c r="R71" i="12"/>
  <c r="S71" i="12"/>
  <c r="T71" i="12"/>
  <c r="U71" i="12"/>
  <c r="V71" i="12"/>
  <c r="W71" i="12"/>
  <c r="X71" i="12"/>
  <c r="X306" i="12"/>
  <c r="Y71" i="12"/>
  <c r="Z71" i="12"/>
  <c r="AA71" i="12"/>
  <c r="AB71" i="12"/>
  <c r="AC71" i="12"/>
  <c r="AD71" i="12"/>
  <c r="AE71" i="12"/>
  <c r="AF71" i="12"/>
  <c r="AG71" i="12"/>
  <c r="AH71" i="12"/>
  <c r="AI71" i="12"/>
  <c r="AJ71" i="12"/>
  <c r="AK71" i="12"/>
  <c r="AL71" i="12"/>
  <c r="AM71" i="12"/>
  <c r="AN71" i="12"/>
  <c r="AO71" i="12"/>
  <c r="AP71" i="12"/>
  <c r="AP306" i="12"/>
  <c r="AQ71" i="12"/>
  <c r="AR71" i="12"/>
  <c r="AT71" i="12"/>
  <c r="AU71" i="12"/>
  <c r="AV71" i="12"/>
  <c r="AW71" i="12"/>
  <c r="AX71" i="12"/>
  <c r="AY71" i="12"/>
  <c r="AY306" i="12"/>
  <c r="AZ71" i="12"/>
  <c r="BA71" i="12"/>
  <c r="BB71" i="12"/>
  <c r="BC71" i="12"/>
  <c r="D72" i="12"/>
  <c r="D307" i="12" s="1"/>
  <c r="E72" i="12"/>
  <c r="E307" i="12"/>
  <c r="F72" i="12"/>
  <c r="G72" i="12"/>
  <c r="H72" i="12"/>
  <c r="I72" i="12"/>
  <c r="J72" i="12"/>
  <c r="K72" i="12"/>
  <c r="L72" i="12"/>
  <c r="M72" i="12"/>
  <c r="N72" i="12"/>
  <c r="O72" i="12"/>
  <c r="P72" i="12"/>
  <c r="Q72" i="12"/>
  <c r="R72" i="12"/>
  <c r="S72" i="12"/>
  <c r="T72" i="12"/>
  <c r="U72" i="12"/>
  <c r="V72" i="12"/>
  <c r="W72" i="12"/>
  <c r="X72" i="12"/>
  <c r="Y72" i="12"/>
  <c r="Z72" i="12"/>
  <c r="AA72" i="12"/>
  <c r="AB72" i="12"/>
  <c r="AC72" i="12"/>
  <c r="AD72" i="12"/>
  <c r="AE72" i="12"/>
  <c r="AF72" i="12"/>
  <c r="AG72" i="12"/>
  <c r="AH72" i="12"/>
  <c r="AI72" i="12"/>
  <c r="AJ72" i="12"/>
  <c r="AK72" i="12"/>
  <c r="AL72" i="12"/>
  <c r="AM72" i="12"/>
  <c r="AN72" i="12"/>
  <c r="AO72" i="12"/>
  <c r="AP72" i="12"/>
  <c r="AQ72" i="12"/>
  <c r="AR72" i="12"/>
  <c r="AT72" i="12"/>
  <c r="AU72" i="12"/>
  <c r="AV72" i="12"/>
  <c r="AW72" i="12"/>
  <c r="AX72" i="12"/>
  <c r="AY72" i="12"/>
  <c r="AZ72" i="12"/>
  <c r="BA72" i="12"/>
  <c r="BB72" i="12"/>
  <c r="BC72" i="12"/>
  <c r="D73" i="12"/>
  <c r="D308" i="12"/>
  <c r="E73" i="12"/>
  <c r="E308" i="12" s="1"/>
  <c r="F73" i="12"/>
  <c r="G73" i="12"/>
  <c r="H73" i="12"/>
  <c r="I73" i="12"/>
  <c r="J73" i="12"/>
  <c r="K73" i="12"/>
  <c r="L73" i="12"/>
  <c r="M73" i="12"/>
  <c r="N73" i="12"/>
  <c r="O73" i="12"/>
  <c r="P73" i="12"/>
  <c r="Q73" i="12"/>
  <c r="R73" i="12"/>
  <c r="S73" i="12"/>
  <c r="T73" i="12"/>
  <c r="U73" i="12"/>
  <c r="V73" i="12"/>
  <c r="W73" i="12"/>
  <c r="X73" i="12"/>
  <c r="Y73" i="12"/>
  <c r="Z73" i="12"/>
  <c r="AA73" i="12"/>
  <c r="AB73" i="12"/>
  <c r="AC73" i="12"/>
  <c r="AD73" i="12"/>
  <c r="AE73" i="12"/>
  <c r="AF73" i="12"/>
  <c r="AG73" i="12"/>
  <c r="AH73" i="12"/>
  <c r="AI73" i="12"/>
  <c r="AJ73" i="12"/>
  <c r="AK73" i="12"/>
  <c r="AL73" i="12"/>
  <c r="AM73" i="12"/>
  <c r="AN73" i="12"/>
  <c r="AO73" i="12"/>
  <c r="AP73" i="12"/>
  <c r="AQ73" i="12"/>
  <c r="AR73" i="12"/>
  <c r="AT73" i="12"/>
  <c r="AU73" i="12"/>
  <c r="AV73" i="12"/>
  <c r="AW73" i="12"/>
  <c r="AX73" i="12"/>
  <c r="AY73" i="12"/>
  <c r="AZ73" i="12"/>
  <c r="BA73" i="12"/>
  <c r="BB73" i="12"/>
  <c r="BC73" i="12"/>
  <c r="D74" i="12"/>
  <c r="D309" i="12"/>
  <c r="E74" i="12"/>
  <c r="E309" i="12"/>
  <c r="F74" i="12"/>
  <c r="G74" i="12"/>
  <c r="H74" i="12"/>
  <c r="I74" i="12"/>
  <c r="J74" i="12"/>
  <c r="K74" i="12"/>
  <c r="L74" i="12"/>
  <c r="M74" i="12"/>
  <c r="N74" i="12"/>
  <c r="O74" i="12"/>
  <c r="P74" i="12"/>
  <c r="Q74" i="12"/>
  <c r="R74" i="12"/>
  <c r="S74" i="12"/>
  <c r="T74" i="12"/>
  <c r="U74" i="12"/>
  <c r="V74" i="12"/>
  <c r="W74" i="12"/>
  <c r="W309" i="12"/>
  <c r="X74" i="12"/>
  <c r="Y74" i="12"/>
  <c r="Z74" i="12"/>
  <c r="AA74" i="12"/>
  <c r="AB74" i="12"/>
  <c r="AC74" i="12"/>
  <c r="AC309" i="12"/>
  <c r="AD74" i="12"/>
  <c r="AE74" i="12"/>
  <c r="AF74" i="12"/>
  <c r="AG74" i="12"/>
  <c r="AH74" i="12"/>
  <c r="AI74" i="12"/>
  <c r="AI309" i="12"/>
  <c r="AJ74" i="12"/>
  <c r="AK74" i="12"/>
  <c r="AL74" i="12"/>
  <c r="AM74" i="12"/>
  <c r="AN74" i="12"/>
  <c r="AO74" i="12"/>
  <c r="AP74" i="12"/>
  <c r="AQ74" i="12"/>
  <c r="AR74" i="12"/>
  <c r="AT74" i="12"/>
  <c r="AU74" i="12"/>
  <c r="AV74" i="12"/>
  <c r="AW74" i="12"/>
  <c r="AX74" i="12"/>
  <c r="AY74" i="12"/>
  <c r="AZ74" i="12"/>
  <c r="BA74" i="12"/>
  <c r="BB74" i="12"/>
  <c r="BC74" i="12"/>
  <c r="D75" i="12"/>
  <c r="D310" i="12"/>
  <c r="E75" i="12"/>
  <c r="E310" i="12"/>
  <c r="F75" i="12"/>
  <c r="F310" i="12"/>
  <c r="G75" i="12"/>
  <c r="H75" i="12"/>
  <c r="I75" i="12"/>
  <c r="J75" i="12"/>
  <c r="K75" i="12"/>
  <c r="K310" i="12" s="1"/>
  <c r="L75" i="12"/>
  <c r="M75" i="12"/>
  <c r="N75" i="12"/>
  <c r="O75" i="12"/>
  <c r="P75" i="12"/>
  <c r="Q75" i="12"/>
  <c r="R75" i="12"/>
  <c r="S75" i="12"/>
  <c r="T75" i="12"/>
  <c r="U75" i="12"/>
  <c r="V75" i="12"/>
  <c r="W75" i="12"/>
  <c r="W310" i="12" s="1"/>
  <c r="X75" i="12"/>
  <c r="Y75" i="12"/>
  <c r="Z75" i="12"/>
  <c r="AA75" i="12"/>
  <c r="AB75" i="12"/>
  <c r="AC75" i="12"/>
  <c r="AD75" i="12"/>
  <c r="AE75" i="12"/>
  <c r="AF75" i="12"/>
  <c r="AG75" i="12"/>
  <c r="AH75" i="12"/>
  <c r="AI75" i="12"/>
  <c r="AJ75" i="12"/>
  <c r="AK75" i="12"/>
  <c r="AL75" i="12"/>
  <c r="AM75" i="12"/>
  <c r="AN75" i="12"/>
  <c r="AO75" i="12"/>
  <c r="AO310" i="12"/>
  <c r="AP75" i="12"/>
  <c r="AQ75" i="12"/>
  <c r="AR75" i="12"/>
  <c r="AT75" i="12"/>
  <c r="AU75" i="12"/>
  <c r="AV75" i="12"/>
  <c r="AW75" i="12"/>
  <c r="AW310" i="12"/>
  <c r="AX75" i="12"/>
  <c r="AY75" i="12"/>
  <c r="AZ75" i="12"/>
  <c r="BA75" i="12"/>
  <c r="BB75" i="12"/>
  <c r="BC75" i="12"/>
  <c r="D76" i="12"/>
  <c r="D311" i="12" s="1"/>
  <c r="E76" i="12"/>
  <c r="E311" i="12"/>
  <c r="F76" i="12"/>
  <c r="G76" i="12"/>
  <c r="H76" i="12"/>
  <c r="I76" i="12"/>
  <c r="J76" i="12"/>
  <c r="K76" i="12"/>
  <c r="L76" i="12"/>
  <c r="L311" i="12" s="1"/>
  <c r="M76" i="12"/>
  <c r="N76" i="12"/>
  <c r="O76" i="12"/>
  <c r="P76" i="12"/>
  <c r="Q76" i="12"/>
  <c r="Q311" i="12"/>
  <c r="R76" i="12"/>
  <c r="S76" i="12"/>
  <c r="T76" i="12"/>
  <c r="U76" i="12"/>
  <c r="V76" i="12"/>
  <c r="W76" i="12"/>
  <c r="X76" i="12"/>
  <c r="Y76" i="12"/>
  <c r="Y311" i="12"/>
  <c r="Z76" i="12"/>
  <c r="AA76" i="12"/>
  <c r="AB76" i="12"/>
  <c r="AC76" i="12"/>
  <c r="AD76" i="12"/>
  <c r="AE76" i="12"/>
  <c r="AF76" i="12"/>
  <c r="AG76" i="12"/>
  <c r="AH76" i="12"/>
  <c r="AI76" i="12"/>
  <c r="AJ76" i="12"/>
  <c r="AJ311" i="12" s="1"/>
  <c r="AK76" i="12"/>
  <c r="AL76" i="12"/>
  <c r="AM76" i="12"/>
  <c r="AN76" i="12"/>
  <c r="AO76" i="12"/>
  <c r="AP76" i="12"/>
  <c r="AQ76" i="12"/>
  <c r="AR76" i="12"/>
  <c r="AR311" i="12" s="1"/>
  <c r="AT76" i="12"/>
  <c r="AU76" i="12"/>
  <c r="AV76" i="12"/>
  <c r="AW76" i="12"/>
  <c r="AX76" i="12"/>
  <c r="AY76" i="12"/>
  <c r="AZ76" i="12"/>
  <c r="BA76" i="12"/>
  <c r="BA311" i="12" s="1"/>
  <c r="BB76" i="12"/>
  <c r="BC76" i="12"/>
  <c r="D77" i="12"/>
  <c r="D312" i="12"/>
  <c r="E77" i="12"/>
  <c r="E312" i="12" s="1"/>
  <c r="F77" i="12"/>
  <c r="G77" i="12"/>
  <c r="H77" i="12"/>
  <c r="I77" i="12"/>
  <c r="J77" i="12"/>
  <c r="K77" i="12"/>
  <c r="L77" i="12"/>
  <c r="M77" i="12"/>
  <c r="N77" i="12"/>
  <c r="O77" i="12"/>
  <c r="P77" i="12"/>
  <c r="Q77" i="12"/>
  <c r="R77" i="12"/>
  <c r="S77" i="12"/>
  <c r="T77" i="12"/>
  <c r="U77" i="12"/>
  <c r="U312" i="12" s="1"/>
  <c r="V77" i="12"/>
  <c r="W77" i="12"/>
  <c r="X77" i="12"/>
  <c r="Y77" i="12"/>
  <c r="Z77" i="12"/>
  <c r="AA77" i="12"/>
  <c r="AB77" i="12"/>
  <c r="AC77" i="12"/>
  <c r="AD77" i="12"/>
  <c r="AE77" i="12"/>
  <c r="AF77" i="12"/>
  <c r="AG77" i="12"/>
  <c r="AH77" i="12"/>
  <c r="AI77" i="12"/>
  <c r="AJ77" i="12"/>
  <c r="AK77" i="12"/>
  <c r="AL77" i="12"/>
  <c r="AM77" i="12"/>
  <c r="AN77" i="12"/>
  <c r="AO77" i="12"/>
  <c r="AP77" i="12"/>
  <c r="AQ77" i="12"/>
  <c r="AR77" i="12"/>
  <c r="AT77" i="12"/>
  <c r="AU77" i="12"/>
  <c r="AV77" i="12"/>
  <c r="AW77" i="12"/>
  <c r="AX77" i="12"/>
  <c r="AY77" i="12"/>
  <c r="AZ77" i="12"/>
  <c r="BA77" i="12"/>
  <c r="BB77" i="12"/>
  <c r="BC77" i="12"/>
  <c r="D78" i="12"/>
  <c r="D313" i="12"/>
  <c r="E78" i="12"/>
  <c r="E313" i="12"/>
  <c r="M313" i="12" s="1"/>
  <c r="F78" i="12"/>
  <c r="G78" i="12"/>
  <c r="H78" i="12"/>
  <c r="I78" i="12"/>
  <c r="J78" i="12"/>
  <c r="K78" i="12"/>
  <c r="L78" i="12"/>
  <c r="M78" i="12"/>
  <c r="N78" i="12"/>
  <c r="O78" i="12"/>
  <c r="P78" i="12"/>
  <c r="Q78" i="12"/>
  <c r="R78" i="12"/>
  <c r="S78" i="12"/>
  <c r="T78" i="12"/>
  <c r="U78" i="12"/>
  <c r="V78" i="12"/>
  <c r="W78" i="12"/>
  <c r="X78" i="12"/>
  <c r="Y78" i="12"/>
  <c r="Z78" i="12"/>
  <c r="AA78" i="12"/>
  <c r="AB78" i="12"/>
  <c r="AC78" i="12"/>
  <c r="AD78" i="12"/>
  <c r="AE78" i="12"/>
  <c r="AF78" i="12"/>
  <c r="AG78" i="12"/>
  <c r="AH78" i="12"/>
  <c r="AI78" i="12"/>
  <c r="AJ78" i="12"/>
  <c r="AK78" i="12"/>
  <c r="AL78" i="12"/>
  <c r="AM78" i="12"/>
  <c r="AN78" i="12"/>
  <c r="AO78" i="12"/>
  <c r="AP78" i="12"/>
  <c r="AQ78" i="12"/>
  <c r="AQ313" i="12"/>
  <c r="AR78" i="12"/>
  <c r="AT78" i="12"/>
  <c r="AU78" i="12"/>
  <c r="AV78" i="12"/>
  <c r="AW78" i="12"/>
  <c r="AX78" i="12"/>
  <c r="AY78" i="12"/>
  <c r="AZ78" i="12"/>
  <c r="BA78" i="12"/>
  <c r="BA313" i="12"/>
  <c r="BB78" i="12"/>
  <c r="BC78" i="12"/>
  <c r="D79" i="12"/>
  <c r="D314" i="12"/>
  <c r="E79" i="12"/>
  <c r="E314" i="12"/>
  <c r="F79" i="12"/>
  <c r="G79" i="12"/>
  <c r="H79" i="12"/>
  <c r="I79" i="12"/>
  <c r="J79" i="12"/>
  <c r="K79" i="12"/>
  <c r="L79" i="12"/>
  <c r="M79" i="12"/>
  <c r="N79" i="12"/>
  <c r="O79" i="12"/>
  <c r="P79" i="12"/>
  <c r="Q79" i="12"/>
  <c r="R79" i="12"/>
  <c r="S79" i="12"/>
  <c r="T79" i="12"/>
  <c r="U79" i="12"/>
  <c r="V79" i="12"/>
  <c r="W79" i="12"/>
  <c r="X79" i="12"/>
  <c r="Y79" i="12"/>
  <c r="Z79" i="12"/>
  <c r="AA79" i="12"/>
  <c r="AB79" i="12"/>
  <c r="AC79" i="12"/>
  <c r="AD79" i="12"/>
  <c r="AE79" i="12"/>
  <c r="AF79" i="12"/>
  <c r="AG79" i="12"/>
  <c r="AH79" i="12"/>
  <c r="AI79" i="12"/>
  <c r="AJ79" i="12"/>
  <c r="AK79" i="12"/>
  <c r="AL79" i="12"/>
  <c r="AM79" i="12"/>
  <c r="AN79" i="12"/>
  <c r="AO79" i="12"/>
  <c r="AP79" i="12"/>
  <c r="AQ79" i="12"/>
  <c r="AR79" i="12"/>
  <c r="AT79" i="12"/>
  <c r="AU79" i="12"/>
  <c r="AV79" i="12"/>
  <c r="AW79" i="12"/>
  <c r="AX79" i="12"/>
  <c r="AY79" i="12"/>
  <c r="AZ79" i="12"/>
  <c r="BA79" i="12"/>
  <c r="BB79" i="12"/>
  <c r="BC79" i="12"/>
  <c r="D80" i="12"/>
  <c r="D315" i="12" s="1"/>
  <c r="E80" i="12"/>
  <c r="E315" i="12"/>
  <c r="F80" i="12"/>
  <c r="G80" i="12"/>
  <c r="H80" i="12"/>
  <c r="I80" i="12"/>
  <c r="J80" i="12"/>
  <c r="K80" i="12"/>
  <c r="L80" i="12"/>
  <c r="M80" i="12"/>
  <c r="N80" i="12"/>
  <c r="O80" i="12"/>
  <c r="P80" i="12"/>
  <c r="Q80" i="12"/>
  <c r="R80" i="12"/>
  <c r="S80" i="12"/>
  <c r="T80" i="12"/>
  <c r="U80" i="12"/>
  <c r="V80" i="12"/>
  <c r="W80" i="12"/>
  <c r="X80" i="12"/>
  <c r="Y80" i="12"/>
  <c r="Z80" i="12"/>
  <c r="AA80" i="12"/>
  <c r="AB80" i="12"/>
  <c r="AC80" i="12"/>
  <c r="AD80" i="12"/>
  <c r="AE80" i="12"/>
  <c r="AF80" i="12"/>
  <c r="AG80" i="12"/>
  <c r="AH80" i="12"/>
  <c r="AI80" i="12"/>
  <c r="AJ80" i="12"/>
  <c r="AK80" i="12"/>
  <c r="AK315" i="12"/>
  <c r="AL80" i="12"/>
  <c r="AM80" i="12"/>
  <c r="AN80" i="12"/>
  <c r="AO80" i="12"/>
  <c r="AP80" i="12"/>
  <c r="AQ80" i="12"/>
  <c r="AR80" i="12"/>
  <c r="AT80" i="12"/>
  <c r="AU80" i="12"/>
  <c r="AV80" i="12"/>
  <c r="AW80" i="12"/>
  <c r="AX80" i="12"/>
  <c r="AY80" i="12"/>
  <c r="AZ80" i="12"/>
  <c r="BA80" i="12"/>
  <c r="BB80" i="12"/>
  <c r="BC80" i="12"/>
  <c r="BC315" i="12"/>
  <c r="D81" i="12"/>
  <c r="D316" i="12"/>
  <c r="E81" i="12"/>
  <c r="E316" i="12" s="1"/>
  <c r="F81" i="12"/>
  <c r="G81" i="12"/>
  <c r="H81" i="12"/>
  <c r="I81" i="12"/>
  <c r="I316" i="12" s="1"/>
  <c r="J81" i="12"/>
  <c r="K81" i="12"/>
  <c r="L81" i="12"/>
  <c r="M81" i="12"/>
  <c r="N81" i="12"/>
  <c r="N316" i="12"/>
  <c r="O81" i="12"/>
  <c r="P81" i="12"/>
  <c r="Q81" i="12"/>
  <c r="R81" i="12"/>
  <c r="S81" i="12"/>
  <c r="T81" i="12"/>
  <c r="U81" i="12"/>
  <c r="V81" i="12"/>
  <c r="V316" i="12"/>
  <c r="W81" i="12"/>
  <c r="X81" i="12"/>
  <c r="Y81" i="12"/>
  <c r="Z81" i="12"/>
  <c r="AA81" i="12"/>
  <c r="AA316" i="12"/>
  <c r="AB81" i="12"/>
  <c r="AC81" i="12"/>
  <c r="AD81" i="12"/>
  <c r="AE81" i="12"/>
  <c r="AF81" i="12"/>
  <c r="AG81" i="12"/>
  <c r="AH81" i="12"/>
  <c r="AH316" i="12"/>
  <c r="AI81" i="12"/>
  <c r="AJ81" i="12"/>
  <c r="AK81" i="12"/>
  <c r="AL81" i="12"/>
  <c r="AM81" i="12"/>
  <c r="AN81" i="12"/>
  <c r="AO81" i="12"/>
  <c r="AP81" i="12"/>
  <c r="AQ81" i="12"/>
  <c r="AR81" i="12"/>
  <c r="AT81" i="12"/>
  <c r="AU81" i="12"/>
  <c r="AV81" i="12"/>
  <c r="AW81" i="12"/>
  <c r="AX81" i="12"/>
  <c r="AY81" i="12"/>
  <c r="AZ81" i="12"/>
  <c r="BA81" i="12"/>
  <c r="BB81" i="12"/>
  <c r="BC81" i="12"/>
  <c r="D82" i="12"/>
  <c r="D317" i="12"/>
  <c r="E82" i="12"/>
  <c r="E317" i="12"/>
  <c r="F82" i="12"/>
  <c r="G82" i="12"/>
  <c r="H82" i="12"/>
  <c r="H317" i="12"/>
  <c r="I82" i="12"/>
  <c r="J82" i="12"/>
  <c r="J317" i="12" s="1"/>
  <c r="K82" i="12"/>
  <c r="L82" i="12"/>
  <c r="M82" i="12"/>
  <c r="N82" i="12"/>
  <c r="O82" i="12"/>
  <c r="P82" i="12"/>
  <c r="Q82" i="12"/>
  <c r="R82" i="12"/>
  <c r="S82" i="12"/>
  <c r="T82" i="12"/>
  <c r="U82" i="12"/>
  <c r="V82" i="12"/>
  <c r="W82" i="12"/>
  <c r="X82" i="12"/>
  <c r="Y82" i="12"/>
  <c r="Z82" i="12"/>
  <c r="AA82" i="12"/>
  <c r="AA317" i="12"/>
  <c r="AB82" i="12"/>
  <c r="AC82" i="12"/>
  <c r="AD82" i="12"/>
  <c r="AE82" i="12"/>
  <c r="AF82" i="12"/>
  <c r="AG82" i="12"/>
  <c r="AH82" i="12"/>
  <c r="AI82" i="12"/>
  <c r="AJ82" i="12"/>
  <c r="AJ317" i="12"/>
  <c r="AK82" i="12"/>
  <c r="AK317" i="12"/>
  <c r="AL82" i="12"/>
  <c r="AM82" i="12"/>
  <c r="AN82" i="12"/>
  <c r="AO82" i="12"/>
  <c r="AP82" i="12"/>
  <c r="AP317" i="12" s="1"/>
  <c r="AQ82" i="12"/>
  <c r="AQ317" i="12"/>
  <c r="AR82" i="12"/>
  <c r="AT82" i="12"/>
  <c r="AU82" i="12"/>
  <c r="AV82" i="12"/>
  <c r="AV317" i="12"/>
  <c r="AW82" i="12"/>
  <c r="AX82" i="12"/>
  <c r="AY82" i="12"/>
  <c r="AZ82" i="12"/>
  <c r="BA82" i="12"/>
  <c r="BA317" i="12"/>
  <c r="BB82" i="12"/>
  <c r="BC82" i="12"/>
  <c r="BC317" i="12" s="1"/>
  <c r="D83" i="12"/>
  <c r="D318" i="12"/>
  <c r="E83" i="12"/>
  <c r="E318" i="12"/>
  <c r="F83" i="12"/>
  <c r="G83" i="12"/>
  <c r="H83" i="12"/>
  <c r="I83" i="12"/>
  <c r="J83" i="12"/>
  <c r="K83" i="12"/>
  <c r="L83" i="12"/>
  <c r="M83" i="12"/>
  <c r="N83" i="12"/>
  <c r="N318" i="12"/>
  <c r="O83" i="12"/>
  <c r="P83" i="12"/>
  <c r="Q83" i="12"/>
  <c r="R83" i="12"/>
  <c r="S83" i="12"/>
  <c r="T83" i="12"/>
  <c r="T318" i="12"/>
  <c r="U83" i="12"/>
  <c r="V83" i="12"/>
  <c r="W83" i="12"/>
  <c r="X83" i="12"/>
  <c r="Y83" i="12"/>
  <c r="Z83" i="12"/>
  <c r="AA83" i="12"/>
  <c r="AB83" i="12"/>
  <c r="AC83" i="12"/>
  <c r="AD83" i="12"/>
  <c r="AD318" i="12"/>
  <c r="AE83" i="12"/>
  <c r="AF83" i="12"/>
  <c r="AG83" i="12"/>
  <c r="AH83" i="12"/>
  <c r="AI83" i="12"/>
  <c r="AJ83" i="12"/>
  <c r="AK83" i="12"/>
  <c r="AL83" i="12"/>
  <c r="AM83" i="12"/>
  <c r="AN83" i="12"/>
  <c r="AO83" i="12"/>
  <c r="AP83" i="12"/>
  <c r="AP318" i="12"/>
  <c r="AQ83" i="12"/>
  <c r="AR83" i="12"/>
  <c r="AT83" i="12"/>
  <c r="AU83" i="12"/>
  <c r="AV83" i="12"/>
  <c r="AW83" i="12"/>
  <c r="AX83" i="12"/>
  <c r="AY83" i="12"/>
  <c r="AZ83" i="12"/>
  <c r="BA83" i="12"/>
  <c r="BB83" i="12"/>
  <c r="BB318" i="12"/>
  <c r="BC83" i="12"/>
  <c r="D84" i="12"/>
  <c r="D319" i="12" s="1"/>
  <c r="E84" i="12"/>
  <c r="E319" i="12"/>
  <c r="F84" i="12"/>
  <c r="G84" i="12"/>
  <c r="H84" i="12"/>
  <c r="I84" i="12"/>
  <c r="J84" i="12"/>
  <c r="K84" i="12"/>
  <c r="L84" i="12"/>
  <c r="M84" i="12"/>
  <c r="N84" i="12"/>
  <c r="N319" i="12"/>
  <c r="O84" i="12"/>
  <c r="O319" i="12"/>
  <c r="P84" i="12"/>
  <c r="Q84" i="12"/>
  <c r="R84" i="12"/>
  <c r="S84" i="12"/>
  <c r="T84" i="12"/>
  <c r="T319" i="12" s="1"/>
  <c r="U84" i="12"/>
  <c r="V84" i="12"/>
  <c r="W84" i="12"/>
  <c r="X84" i="12"/>
  <c r="Y84" i="12"/>
  <c r="Z84" i="12"/>
  <c r="AA84" i="12"/>
  <c r="AB84" i="12"/>
  <c r="AB319" i="12" s="1"/>
  <c r="AC84" i="12"/>
  <c r="AD84" i="12"/>
  <c r="AE84" i="12"/>
  <c r="AF84" i="12"/>
  <c r="AG84" i="12"/>
  <c r="AH84" i="12"/>
  <c r="AI84" i="12"/>
  <c r="AJ84" i="12"/>
  <c r="AK84" i="12"/>
  <c r="AL84" i="12"/>
  <c r="AM84" i="12"/>
  <c r="AN84" i="12"/>
  <c r="AO84" i="12"/>
  <c r="AP84" i="12"/>
  <c r="AQ84" i="12"/>
  <c r="AQ319" i="12"/>
  <c r="AR84" i="12"/>
  <c r="AT84" i="12"/>
  <c r="AU84" i="12"/>
  <c r="AU319" i="12"/>
  <c r="AV84" i="12"/>
  <c r="AW84" i="12"/>
  <c r="AX84" i="12"/>
  <c r="AY84" i="12"/>
  <c r="AZ84" i="12"/>
  <c r="BA84" i="12"/>
  <c r="BA319" i="12" s="1"/>
  <c r="BB84" i="12"/>
  <c r="BC84" i="12"/>
  <c r="D85" i="12"/>
  <c r="D320" i="12"/>
  <c r="E85" i="12"/>
  <c r="E320" i="12" s="1"/>
  <c r="F85" i="12"/>
  <c r="G85" i="12"/>
  <c r="H85" i="12"/>
  <c r="I85" i="12"/>
  <c r="J85" i="12"/>
  <c r="K85" i="12"/>
  <c r="L85" i="12"/>
  <c r="M85" i="12"/>
  <c r="N85" i="12"/>
  <c r="N320" i="12"/>
  <c r="O85" i="12"/>
  <c r="P85" i="12"/>
  <c r="Q85" i="12"/>
  <c r="R85" i="12"/>
  <c r="S85" i="12"/>
  <c r="T85" i="12"/>
  <c r="U85" i="12"/>
  <c r="V85" i="12"/>
  <c r="W85" i="12"/>
  <c r="X85" i="12"/>
  <c r="Y85" i="12"/>
  <c r="Z85" i="12"/>
  <c r="AA85" i="12"/>
  <c r="AB85" i="12"/>
  <c r="AC85" i="12"/>
  <c r="AD85" i="12"/>
  <c r="AE85" i="12"/>
  <c r="AF85" i="12"/>
  <c r="AF320" i="12"/>
  <c r="AG85" i="12"/>
  <c r="AH85" i="12"/>
  <c r="AI85" i="12"/>
  <c r="AJ85" i="12"/>
  <c r="AK85" i="12"/>
  <c r="AL85" i="12"/>
  <c r="AM85" i="12"/>
  <c r="AN85" i="12"/>
  <c r="AO85" i="12"/>
  <c r="AP85" i="12"/>
  <c r="AQ85" i="12"/>
  <c r="AR85" i="12"/>
  <c r="AT85" i="12"/>
  <c r="AU85" i="12"/>
  <c r="AU320" i="12"/>
  <c r="AV85" i="12"/>
  <c r="AV320" i="12"/>
  <c r="AW85" i="12"/>
  <c r="AX85" i="12"/>
  <c r="AY85" i="12"/>
  <c r="AZ85" i="12"/>
  <c r="BA85" i="12"/>
  <c r="BB85" i="12"/>
  <c r="BC85" i="12"/>
  <c r="D86" i="12"/>
  <c r="D321" i="12"/>
  <c r="E86" i="12"/>
  <c r="E321" i="12"/>
  <c r="F86" i="12"/>
  <c r="G86" i="12"/>
  <c r="H86" i="12"/>
  <c r="I86" i="12"/>
  <c r="J86" i="12"/>
  <c r="J321" i="12" s="1"/>
  <c r="K86" i="12"/>
  <c r="L86" i="12"/>
  <c r="M86" i="12"/>
  <c r="M321" i="12"/>
  <c r="N86" i="12"/>
  <c r="O86" i="12"/>
  <c r="P86" i="12"/>
  <c r="Q86" i="12"/>
  <c r="R86" i="12"/>
  <c r="S86" i="12"/>
  <c r="T86" i="12"/>
  <c r="U86" i="12"/>
  <c r="V86" i="12"/>
  <c r="W86" i="12"/>
  <c r="X86" i="12"/>
  <c r="Y86" i="12"/>
  <c r="Z86" i="12"/>
  <c r="AA86" i="12"/>
  <c r="AA321" i="12"/>
  <c r="AB86" i="12"/>
  <c r="AB321" i="12"/>
  <c r="AC86" i="12"/>
  <c r="AD86" i="12"/>
  <c r="AE86" i="12"/>
  <c r="AF86" i="12"/>
  <c r="AG86" i="12"/>
  <c r="AH86" i="12"/>
  <c r="AI86" i="12"/>
  <c r="AJ86" i="12"/>
  <c r="AK86" i="12"/>
  <c r="AL86" i="12"/>
  <c r="AM86" i="12"/>
  <c r="AN86" i="12"/>
  <c r="AO86" i="12"/>
  <c r="AP86" i="12"/>
  <c r="AP321" i="12" s="1"/>
  <c r="AQ86" i="12"/>
  <c r="AR86" i="12"/>
  <c r="AT86" i="12"/>
  <c r="AU86" i="12"/>
  <c r="AV86" i="12"/>
  <c r="AW86" i="12"/>
  <c r="AX86" i="12"/>
  <c r="AY86" i="12"/>
  <c r="AZ86" i="12"/>
  <c r="BA86" i="12"/>
  <c r="BB86" i="12"/>
  <c r="BC86" i="12"/>
  <c r="D87" i="12"/>
  <c r="D322" i="12"/>
  <c r="E87" i="12"/>
  <c r="E322" i="12"/>
  <c r="J322" i="12" s="1"/>
  <c r="F87" i="12"/>
  <c r="G87" i="12"/>
  <c r="H87" i="12"/>
  <c r="H322" i="12"/>
  <c r="I87" i="12"/>
  <c r="I322" i="12"/>
  <c r="J87" i="12"/>
  <c r="K87" i="12"/>
  <c r="L87" i="12"/>
  <c r="M87" i="12"/>
  <c r="M322" i="12"/>
  <c r="N87" i="12"/>
  <c r="N322" i="12"/>
  <c r="O87" i="12"/>
  <c r="P87" i="12"/>
  <c r="Q87" i="12"/>
  <c r="R87" i="12"/>
  <c r="S87" i="12"/>
  <c r="S322" i="12" s="1"/>
  <c r="T87" i="12"/>
  <c r="U87" i="12"/>
  <c r="V87" i="12"/>
  <c r="W87" i="12"/>
  <c r="W322" i="12" s="1"/>
  <c r="X87" i="12"/>
  <c r="Y87" i="12"/>
  <c r="Z87" i="12"/>
  <c r="AA87" i="12"/>
  <c r="AB87" i="12"/>
  <c r="AB322" i="12"/>
  <c r="AC87" i="12"/>
  <c r="AD87" i="12"/>
  <c r="AE87" i="12"/>
  <c r="AE322" i="12" s="1"/>
  <c r="AF87" i="12"/>
  <c r="AG87" i="12"/>
  <c r="AH87" i="12"/>
  <c r="AI87" i="12"/>
  <c r="AI322" i="12" s="1"/>
  <c r="AJ87" i="12"/>
  <c r="AJ322" i="12"/>
  <c r="AK87" i="12"/>
  <c r="AL87" i="12"/>
  <c r="AM87" i="12"/>
  <c r="AM322" i="12" s="1"/>
  <c r="AN87" i="12"/>
  <c r="AN322" i="12"/>
  <c r="AO87" i="12"/>
  <c r="AO322" i="12"/>
  <c r="AP87" i="12"/>
  <c r="AQ87" i="12"/>
  <c r="AR87" i="12"/>
  <c r="AR322" i="12"/>
  <c r="AT87" i="12"/>
  <c r="AT322" i="12"/>
  <c r="AU87" i="12"/>
  <c r="AU322" i="12"/>
  <c r="AV87" i="12"/>
  <c r="AW87" i="12"/>
  <c r="AX87" i="12"/>
  <c r="AY87" i="12"/>
  <c r="AZ87" i="12"/>
  <c r="AZ322" i="12" s="1"/>
  <c r="BA87" i="12"/>
  <c r="BB87" i="12"/>
  <c r="BC87" i="12"/>
  <c r="D88" i="12"/>
  <c r="D323" i="12" s="1"/>
  <c r="E88" i="12"/>
  <c r="E323" i="12"/>
  <c r="F88" i="12"/>
  <c r="G88" i="12"/>
  <c r="G323" i="12"/>
  <c r="H88" i="12"/>
  <c r="I88" i="12"/>
  <c r="J88" i="12"/>
  <c r="K88" i="12"/>
  <c r="L88" i="12"/>
  <c r="L323" i="12" s="1"/>
  <c r="M88" i="12"/>
  <c r="M323" i="12"/>
  <c r="N88" i="12"/>
  <c r="N323" i="12"/>
  <c r="O88" i="12"/>
  <c r="P88" i="12"/>
  <c r="Q88" i="12"/>
  <c r="R88" i="12"/>
  <c r="S88" i="12"/>
  <c r="T88" i="12"/>
  <c r="U88" i="12"/>
  <c r="U323" i="12"/>
  <c r="V88" i="12"/>
  <c r="V323" i="12"/>
  <c r="W88" i="12"/>
  <c r="W323" i="12"/>
  <c r="X88" i="12"/>
  <c r="Y88" i="12"/>
  <c r="Z88" i="12"/>
  <c r="AA88" i="12"/>
  <c r="AB88" i="12"/>
  <c r="AB323" i="12" s="1"/>
  <c r="AC88" i="12"/>
  <c r="AD88" i="12"/>
  <c r="AD323" i="12"/>
  <c r="AE88" i="12"/>
  <c r="AE323" i="12"/>
  <c r="AF88" i="12"/>
  <c r="AG88" i="12"/>
  <c r="AH88" i="12"/>
  <c r="AI88" i="12"/>
  <c r="AJ88" i="12"/>
  <c r="AJ323" i="12" s="1"/>
  <c r="AK88" i="12"/>
  <c r="AK323" i="12"/>
  <c r="AL88" i="12"/>
  <c r="AM88" i="12"/>
  <c r="AM323" i="12"/>
  <c r="AN88" i="12"/>
  <c r="AO88" i="12"/>
  <c r="AP88" i="12"/>
  <c r="AQ88" i="12"/>
  <c r="AR88" i="12"/>
  <c r="AR323" i="12" s="1"/>
  <c r="AT88" i="12"/>
  <c r="AT323" i="12"/>
  <c r="AU88" i="12"/>
  <c r="AU323" i="12"/>
  <c r="AV88" i="12"/>
  <c r="AW88" i="12"/>
  <c r="AX88" i="12"/>
  <c r="AY88" i="12"/>
  <c r="AZ88" i="12"/>
  <c r="BA88" i="12"/>
  <c r="BB88" i="12"/>
  <c r="BB323" i="12"/>
  <c r="BC88" i="12"/>
  <c r="BC323" i="12"/>
  <c r="D89" i="12"/>
  <c r="D324" i="12"/>
  <c r="E89" i="12"/>
  <c r="E324" i="12" s="1"/>
  <c r="F89" i="12"/>
  <c r="G89" i="12"/>
  <c r="H89" i="12"/>
  <c r="I89" i="12"/>
  <c r="I324" i="12" s="1"/>
  <c r="J89" i="12"/>
  <c r="K89" i="12"/>
  <c r="K324" i="12"/>
  <c r="L89" i="12"/>
  <c r="L324" i="12"/>
  <c r="M89" i="12"/>
  <c r="N89" i="12"/>
  <c r="O89" i="12"/>
  <c r="P89" i="12"/>
  <c r="Q89" i="12"/>
  <c r="Q324" i="12" s="1"/>
  <c r="R89" i="12"/>
  <c r="R324" i="12"/>
  <c r="S89" i="12"/>
  <c r="T89" i="12"/>
  <c r="T324" i="12"/>
  <c r="U89" i="12"/>
  <c r="V89" i="12"/>
  <c r="W89" i="12"/>
  <c r="X89" i="12"/>
  <c r="Y89" i="12"/>
  <c r="Y324" i="12" s="1"/>
  <c r="Z89" i="12"/>
  <c r="Z324" i="12"/>
  <c r="AA89" i="12"/>
  <c r="AA324" i="12"/>
  <c r="AB89" i="12"/>
  <c r="AB324" i="12"/>
  <c r="AC89" i="12"/>
  <c r="AD89" i="12"/>
  <c r="AE89" i="12"/>
  <c r="AF89" i="12"/>
  <c r="AG89" i="12"/>
  <c r="AG324" i="12" s="1"/>
  <c r="AH89" i="12"/>
  <c r="AH324" i="12"/>
  <c r="AI89" i="12"/>
  <c r="AI324" i="12"/>
  <c r="AJ89" i="12"/>
  <c r="AJ324" i="12"/>
  <c r="AK89" i="12"/>
  <c r="AL89" i="12"/>
  <c r="AM89" i="12"/>
  <c r="AN89" i="12"/>
  <c r="AO89" i="12"/>
  <c r="AO324" i="12" s="1"/>
  <c r="AP89" i="12"/>
  <c r="AP324" i="12"/>
  <c r="AQ89" i="12"/>
  <c r="AQ324" i="12"/>
  <c r="AR89" i="12"/>
  <c r="AR324" i="12"/>
  <c r="AT89" i="12"/>
  <c r="AU89" i="12"/>
  <c r="AV89" i="12"/>
  <c r="AW89" i="12"/>
  <c r="AX89" i="12"/>
  <c r="AX324" i="12" s="1"/>
  <c r="AY89" i="12"/>
  <c r="AY324" i="12"/>
  <c r="AZ89" i="12"/>
  <c r="AZ324" i="12"/>
  <c r="BA89" i="12"/>
  <c r="BA324" i="12"/>
  <c r="BB89" i="12"/>
  <c r="BC89" i="12"/>
  <c r="D90" i="12"/>
  <c r="D325" i="12"/>
  <c r="E90" i="12"/>
  <c r="E325" i="12"/>
  <c r="F90" i="12"/>
  <c r="F325" i="12" s="1"/>
  <c r="G90" i="12"/>
  <c r="G325" i="12"/>
  <c r="H90" i="12"/>
  <c r="I90" i="12"/>
  <c r="J90" i="12"/>
  <c r="K90" i="12"/>
  <c r="L90" i="12"/>
  <c r="M90" i="12"/>
  <c r="N90" i="12"/>
  <c r="O90" i="12"/>
  <c r="O325" i="12"/>
  <c r="P90" i="12"/>
  <c r="P325" i="12"/>
  <c r="Q90" i="12"/>
  <c r="R90" i="12"/>
  <c r="S90" i="12"/>
  <c r="S325" i="12"/>
  <c r="T90" i="12"/>
  <c r="T325" i="12"/>
  <c r="U90" i="12"/>
  <c r="V90" i="12"/>
  <c r="W90" i="12"/>
  <c r="X90" i="12"/>
  <c r="Y90" i="12"/>
  <c r="Z90" i="12"/>
  <c r="AA90" i="12"/>
  <c r="AB90" i="12"/>
  <c r="AC90" i="12"/>
  <c r="AD90" i="12"/>
  <c r="AD325" i="12" s="1"/>
  <c r="AE90" i="12"/>
  <c r="AF90" i="12"/>
  <c r="AG90" i="12"/>
  <c r="AG325" i="12"/>
  <c r="AH90" i="12"/>
  <c r="AI90" i="12"/>
  <c r="AJ90" i="12"/>
  <c r="AK90" i="12"/>
  <c r="AL90" i="12"/>
  <c r="AL325" i="12" s="1"/>
  <c r="AM90" i="12"/>
  <c r="AM325" i="12"/>
  <c r="AN90" i="12"/>
  <c r="AO90" i="12"/>
  <c r="AP90" i="12"/>
  <c r="AQ90" i="12"/>
  <c r="AR90" i="12"/>
  <c r="AR325" i="12" s="1"/>
  <c r="AT90" i="12"/>
  <c r="AU90" i="12"/>
  <c r="AV90" i="12"/>
  <c r="AV325" i="12"/>
  <c r="AW90" i="12"/>
  <c r="AW325" i="12"/>
  <c r="AX90" i="12"/>
  <c r="AY90" i="12"/>
  <c r="AZ90" i="12"/>
  <c r="AZ325" i="12"/>
  <c r="BA90" i="12"/>
  <c r="BB90" i="12"/>
  <c r="BC90" i="12"/>
  <c r="D91" i="12"/>
  <c r="D326" i="12"/>
  <c r="E91" i="12"/>
  <c r="E326" i="12"/>
  <c r="F91" i="12"/>
  <c r="G91" i="12"/>
  <c r="H91" i="12"/>
  <c r="I91" i="12"/>
  <c r="J91" i="12"/>
  <c r="K91" i="12"/>
  <c r="K326" i="12" s="1"/>
  <c r="L91" i="12"/>
  <c r="M91" i="12"/>
  <c r="N91" i="12"/>
  <c r="N326" i="12"/>
  <c r="O91" i="12"/>
  <c r="P91" i="12"/>
  <c r="Q91" i="12"/>
  <c r="R91" i="12"/>
  <c r="S91" i="12"/>
  <c r="T91" i="12"/>
  <c r="U91" i="12"/>
  <c r="U326" i="12" s="1"/>
  <c r="V91" i="12"/>
  <c r="W91" i="12"/>
  <c r="X91" i="12"/>
  <c r="Y91" i="12"/>
  <c r="Y326" i="12" s="1"/>
  <c r="Z91" i="12"/>
  <c r="AA91" i="12"/>
  <c r="AB91" i="12"/>
  <c r="AB326" i="12"/>
  <c r="AC91" i="12"/>
  <c r="AC326" i="12"/>
  <c r="AD91" i="12"/>
  <c r="AE91" i="12"/>
  <c r="AF91" i="12"/>
  <c r="AG91" i="12"/>
  <c r="AG326" i="12" s="1"/>
  <c r="AH91" i="12"/>
  <c r="AI91" i="12"/>
  <c r="AJ91" i="12"/>
  <c r="AK91" i="12"/>
  <c r="AL91" i="12"/>
  <c r="AM91" i="12"/>
  <c r="AN91" i="12"/>
  <c r="AO91" i="12"/>
  <c r="AP91" i="12"/>
  <c r="AQ91" i="12"/>
  <c r="AQ326" i="12" s="1"/>
  <c r="AR91" i="12"/>
  <c r="AT91" i="12"/>
  <c r="AU91" i="12"/>
  <c r="AU326" i="12"/>
  <c r="AV91" i="12"/>
  <c r="AW91" i="12"/>
  <c r="AX91" i="12"/>
  <c r="AY91" i="12"/>
  <c r="AZ91" i="12"/>
  <c r="BA91" i="12"/>
  <c r="BB91" i="12"/>
  <c r="BB326" i="12" s="1"/>
  <c r="BC91" i="12"/>
  <c r="D92" i="12"/>
  <c r="D327" i="12" s="1"/>
  <c r="E92" i="12"/>
  <c r="E327" i="12"/>
  <c r="Q327" i="12" s="1"/>
  <c r="F92" i="12"/>
  <c r="G92" i="12"/>
  <c r="H92" i="12"/>
  <c r="I92" i="12"/>
  <c r="J92" i="12"/>
  <c r="K92" i="12"/>
  <c r="L92" i="12"/>
  <c r="M92" i="12"/>
  <c r="N92" i="12"/>
  <c r="O92" i="12"/>
  <c r="P92" i="12"/>
  <c r="Q92" i="12"/>
  <c r="R92" i="12"/>
  <c r="R327" i="12"/>
  <c r="S92" i="12"/>
  <c r="S327" i="12"/>
  <c r="T92" i="12"/>
  <c r="U92" i="12"/>
  <c r="V92" i="12"/>
  <c r="W92" i="12"/>
  <c r="X92" i="12"/>
  <c r="X327" i="12" s="1"/>
  <c r="Y92" i="12"/>
  <c r="Z92" i="12"/>
  <c r="AA92" i="12"/>
  <c r="AA327" i="12"/>
  <c r="AB92" i="12"/>
  <c r="AC92" i="12"/>
  <c r="AD92" i="12"/>
  <c r="AE92" i="12"/>
  <c r="AF92" i="12"/>
  <c r="AG92" i="12"/>
  <c r="AH92" i="12"/>
  <c r="AH327" i="12" s="1"/>
  <c r="AI92" i="12"/>
  <c r="AJ92" i="12"/>
  <c r="AK92" i="12"/>
  <c r="AK327" i="12"/>
  <c r="AL92" i="12"/>
  <c r="AM92" i="12"/>
  <c r="AN92" i="12"/>
  <c r="AO92" i="12"/>
  <c r="AP92" i="12"/>
  <c r="AQ92" i="12"/>
  <c r="AR92" i="12"/>
  <c r="AT92" i="12"/>
  <c r="AU92" i="12"/>
  <c r="AV92" i="12"/>
  <c r="AW92" i="12"/>
  <c r="AX92" i="12"/>
  <c r="AY92" i="12"/>
  <c r="AY327" i="12"/>
  <c r="AZ92" i="12"/>
  <c r="AZ327" i="12"/>
  <c r="BA92" i="12"/>
  <c r="BB92" i="12"/>
  <c r="BC92" i="12"/>
  <c r="BC327" i="12"/>
  <c r="D93" i="12"/>
  <c r="D328" i="12"/>
  <c r="E93" i="12"/>
  <c r="E328" i="12" s="1"/>
  <c r="F93" i="12"/>
  <c r="G93" i="12"/>
  <c r="H93" i="12"/>
  <c r="I93" i="12"/>
  <c r="J93" i="12"/>
  <c r="K93" i="12"/>
  <c r="L93" i="12"/>
  <c r="M93" i="12"/>
  <c r="N93" i="12"/>
  <c r="O93" i="12"/>
  <c r="O328" i="12" s="1"/>
  <c r="P93" i="12"/>
  <c r="Q93" i="12"/>
  <c r="R93" i="12"/>
  <c r="S93" i="12"/>
  <c r="S328" i="12" s="1"/>
  <c r="T93" i="12"/>
  <c r="U93" i="12"/>
  <c r="V93" i="12"/>
  <c r="W93" i="12"/>
  <c r="X93" i="12"/>
  <c r="Y93" i="12"/>
  <c r="Z93" i="12"/>
  <c r="AA93" i="12"/>
  <c r="AB93" i="12"/>
  <c r="AC93" i="12"/>
  <c r="AD93" i="12"/>
  <c r="AE93" i="12"/>
  <c r="AE328" i="12"/>
  <c r="AF93" i="12"/>
  <c r="AF328" i="12"/>
  <c r="AG93" i="12"/>
  <c r="AH93" i="12"/>
  <c r="AI93" i="12"/>
  <c r="AJ93" i="12"/>
  <c r="AK93" i="12"/>
  <c r="AL93" i="12"/>
  <c r="AM93" i="12"/>
  <c r="AN93" i="12"/>
  <c r="AO93" i="12"/>
  <c r="AP93" i="12"/>
  <c r="AQ93" i="12"/>
  <c r="AQ328" i="12" s="1"/>
  <c r="AR93" i="12"/>
  <c r="AT93" i="12"/>
  <c r="AT328" i="12" s="1"/>
  <c r="AU93" i="12"/>
  <c r="AU328" i="12"/>
  <c r="AV93" i="12"/>
  <c r="AW93" i="12"/>
  <c r="AX93" i="12"/>
  <c r="AY93" i="12"/>
  <c r="AZ93" i="12"/>
  <c r="BA93" i="12"/>
  <c r="BB93" i="12"/>
  <c r="BC93" i="12"/>
  <c r="D94" i="12"/>
  <c r="D329" i="12"/>
  <c r="E94" i="12"/>
  <c r="E329" i="12"/>
  <c r="F94" i="12"/>
  <c r="F329" i="12" s="1"/>
  <c r="G94" i="12"/>
  <c r="G329" i="12"/>
  <c r="H94" i="12"/>
  <c r="I94" i="12"/>
  <c r="I329" i="12" s="1"/>
  <c r="J94" i="12"/>
  <c r="K94" i="12"/>
  <c r="L94" i="12"/>
  <c r="M94" i="12"/>
  <c r="O94" i="12"/>
  <c r="P94" i="12"/>
  <c r="Q94" i="12"/>
  <c r="Q329" i="12" s="1"/>
  <c r="R94" i="12"/>
  <c r="S94" i="12"/>
  <c r="T94" i="12"/>
  <c r="U94" i="12"/>
  <c r="V94" i="12"/>
  <c r="V329" i="12" s="1"/>
  <c r="W94" i="12"/>
  <c r="W329" i="12"/>
  <c r="X94" i="12"/>
  <c r="Y94" i="12"/>
  <c r="Z94" i="12"/>
  <c r="Z329" i="12" s="1"/>
  <c r="AA94" i="12"/>
  <c r="AA329" i="12"/>
  <c r="AB94" i="12"/>
  <c r="AC94" i="12"/>
  <c r="AD94" i="12"/>
  <c r="AD329" i="12" s="1"/>
  <c r="AE94" i="12"/>
  <c r="AE329" i="12"/>
  <c r="AF94" i="12"/>
  <c r="AG94" i="12"/>
  <c r="AG329" i="12" s="1"/>
  <c r="AH94" i="12"/>
  <c r="AI94" i="12"/>
  <c r="AJ94" i="12"/>
  <c r="AK94" i="12"/>
  <c r="AK329" i="12" s="1"/>
  <c r="AL94" i="12"/>
  <c r="AM94" i="12"/>
  <c r="AN94" i="12"/>
  <c r="AN329" i="12" s="1"/>
  <c r="AO94" i="12"/>
  <c r="AP94" i="12"/>
  <c r="AP329" i="12" s="1"/>
  <c r="AQ94" i="12"/>
  <c r="AQ329" i="12"/>
  <c r="AT94" i="12"/>
  <c r="AT329" i="12"/>
  <c r="AW94" i="12"/>
  <c r="AW329" i="12"/>
  <c r="AX94" i="12"/>
  <c r="AX329" i="12"/>
  <c r="AY94" i="12"/>
  <c r="AZ94" i="12"/>
  <c r="BA94" i="12"/>
  <c r="BA329" i="12" s="1"/>
  <c r="BB94" i="12"/>
  <c r="BB329" i="12"/>
  <c r="BC94" i="12"/>
  <c r="D95" i="12"/>
  <c r="D330" i="12"/>
  <c r="E95" i="12"/>
  <c r="E330" i="12" s="1"/>
  <c r="H95" i="12"/>
  <c r="I95" i="12"/>
  <c r="I330" i="12" s="1"/>
  <c r="J95" i="12"/>
  <c r="K95" i="12"/>
  <c r="L95" i="12"/>
  <c r="M95" i="12"/>
  <c r="O95" i="12"/>
  <c r="P95" i="12"/>
  <c r="Q95" i="12"/>
  <c r="R95" i="12"/>
  <c r="R330" i="12" s="1"/>
  <c r="S95" i="12"/>
  <c r="T95" i="12"/>
  <c r="U95" i="12"/>
  <c r="V95" i="12"/>
  <c r="W95" i="12"/>
  <c r="X95" i="12"/>
  <c r="Y95" i="12"/>
  <c r="Z95" i="12"/>
  <c r="Z330" i="12" s="1"/>
  <c r="AA95" i="12"/>
  <c r="AB95" i="12"/>
  <c r="AC95" i="12"/>
  <c r="AD95" i="12"/>
  <c r="AE95" i="12"/>
  <c r="AF95" i="12"/>
  <c r="AG95" i="12"/>
  <c r="AH95" i="12"/>
  <c r="AI95" i="12"/>
  <c r="AJ95" i="12"/>
  <c r="AK95" i="12"/>
  <c r="AL95" i="12"/>
  <c r="AM95" i="12"/>
  <c r="AN95" i="12"/>
  <c r="AO95" i="12"/>
  <c r="AO330" i="12" s="1"/>
  <c r="AP95" i="12"/>
  <c r="AP330" i="12" s="1"/>
  <c r="AQ95" i="12"/>
  <c r="AU95" i="12"/>
  <c r="AV95" i="12"/>
  <c r="AX95" i="12"/>
  <c r="AY95" i="12"/>
  <c r="AZ95" i="12"/>
  <c r="BA95" i="12"/>
  <c r="BB95" i="12"/>
  <c r="BC95" i="12"/>
  <c r="D96" i="12"/>
  <c r="D331" i="12" s="1"/>
  <c r="E96" i="12"/>
  <c r="E331" i="12"/>
  <c r="AG331" i="12" s="1"/>
  <c r="G96" i="12"/>
  <c r="G331" i="12"/>
  <c r="H96" i="12"/>
  <c r="H331" i="12" s="1"/>
  <c r="I96" i="12"/>
  <c r="J96" i="12"/>
  <c r="J331" i="12" s="1"/>
  <c r="K96" i="12"/>
  <c r="K331" i="12"/>
  <c r="L96" i="12"/>
  <c r="M96" i="12"/>
  <c r="M331" i="12"/>
  <c r="N96" i="12"/>
  <c r="N331" i="12" s="1"/>
  <c r="O96" i="12"/>
  <c r="P96" i="12"/>
  <c r="P331" i="12" s="1"/>
  <c r="Q96" i="12"/>
  <c r="Q331" i="12"/>
  <c r="R96" i="12"/>
  <c r="R331" i="12"/>
  <c r="S96" i="12"/>
  <c r="S331" i="12" s="1"/>
  <c r="T96" i="12"/>
  <c r="U96" i="12"/>
  <c r="U331" i="12"/>
  <c r="V96" i="12"/>
  <c r="V331" i="12" s="1"/>
  <c r="W96" i="12"/>
  <c r="W331" i="12" s="1"/>
  <c r="X96" i="12"/>
  <c r="Y96" i="12"/>
  <c r="Y331" i="12"/>
  <c r="Z96" i="12"/>
  <c r="Z331" i="12"/>
  <c r="AA96" i="12"/>
  <c r="AA331" i="12"/>
  <c r="AB96" i="12"/>
  <c r="AB331" i="12" s="1"/>
  <c r="AC96" i="12"/>
  <c r="AD96" i="12"/>
  <c r="AD331" i="12"/>
  <c r="AE96" i="12"/>
  <c r="AE331" i="12" s="1"/>
  <c r="AF96" i="12"/>
  <c r="AF331" i="12" s="1"/>
  <c r="AG96" i="12"/>
  <c r="AH96" i="12"/>
  <c r="AH331" i="12"/>
  <c r="AI96" i="12"/>
  <c r="AI331" i="12"/>
  <c r="AJ96" i="12"/>
  <c r="AJ331" i="12" s="1"/>
  <c r="AK96" i="12"/>
  <c r="AK331" i="12"/>
  <c r="AL96" i="12"/>
  <c r="AL331" i="12" s="1"/>
  <c r="AM96" i="12"/>
  <c r="AM331" i="12"/>
  <c r="AN96" i="12"/>
  <c r="AN331" i="12" s="1"/>
  <c r="AO96" i="12"/>
  <c r="AO331" i="12"/>
  <c r="AP96" i="12"/>
  <c r="AP331" i="12" s="1"/>
  <c r="AQ96" i="12"/>
  <c r="AQ331" i="12"/>
  <c r="AT96" i="12"/>
  <c r="AT331" i="12"/>
  <c r="AV96" i="12"/>
  <c r="AV331" i="12" s="1"/>
  <c r="AW96" i="12"/>
  <c r="AW331" i="12" s="1"/>
  <c r="AY96" i="12"/>
  <c r="AY331" i="12" s="1"/>
  <c r="AZ96" i="12"/>
  <c r="AZ331" i="12" s="1"/>
  <c r="BA96" i="12"/>
  <c r="BB96" i="12"/>
  <c r="BB331" i="12"/>
  <c r="BC96" i="12"/>
  <c r="BC331" i="12"/>
  <c r="D97" i="12"/>
  <c r="D332" i="12"/>
  <c r="E97" i="12"/>
  <c r="E332" i="12" s="1"/>
  <c r="G97" i="12"/>
  <c r="G332" i="12"/>
  <c r="H97" i="12"/>
  <c r="H332" i="12"/>
  <c r="I97" i="12"/>
  <c r="I332" i="12" s="1"/>
  <c r="J97" i="12"/>
  <c r="J332" i="12"/>
  <c r="K97" i="12"/>
  <c r="K332" i="12" s="1"/>
  <c r="L97" i="12"/>
  <c r="L332" i="12"/>
  <c r="M97" i="12"/>
  <c r="M332" i="12" s="1"/>
  <c r="N97" i="12"/>
  <c r="N332" i="12"/>
  <c r="O97" i="12"/>
  <c r="O332" i="12" s="1"/>
  <c r="P97" i="12"/>
  <c r="P332" i="12"/>
  <c r="Q97" i="12"/>
  <c r="Q332" i="12" s="1"/>
  <c r="R97" i="12"/>
  <c r="R332" i="12"/>
  <c r="S97" i="12"/>
  <c r="S332" i="12" s="1"/>
  <c r="T97" i="12"/>
  <c r="T332" i="12" s="1"/>
  <c r="U97" i="12"/>
  <c r="U332" i="12"/>
  <c r="V97" i="12"/>
  <c r="V332" i="12"/>
  <c r="W97" i="12"/>
  <c r="W332" i="12" s="1"/>
  <c r="X97" i="12"/>
  <c r="X332" i="12" s="1"/>
  <c r="Y97" i="12"/>
  <c r="Y332" i="12"/>
  <c r="Z97" i="12"/>
  <c r="Z332" i="12"/>
  <c r="AA97" i="12"/>
  <c r="AA332" i="12" s="1"/>
  <c r="AB97" i="12"/>
  <c r="AB332" i="12" s="1"/>
  <c r="AC97" i="12"/>
  <c r="AC332" i="12"/>
  <c r="AD97" i="12"/>
  <c r="AD332" i="12"/>
  <c r="AE97" i="12"/>
  <c r="AE332" i="12" s="1"/>
  <c r="AF97" i="12"/>
  <c r="AF332" i="12" s="1"/>
  <c r="AG97" i="12"/>
  <c r="AG332" i="12"/>
  <c r="AH97" i="12"/>
  <c r="AH332" i="12"/>
  <c r="AI97" i="12"/>
  <c r="AI332" i="12" s="1"/>
  <c r="AJ97" i="12"/>
  <c r="AJ332" i="12" s="1"/>
  <c r="AK97" i="12"/>
  <c r="AK332" i="12"/>
  <c r="AL97" i="12"/>
  <c r="AL332" i="12"/>
  <c r="AM97" i="12"/>
  <c r="AM332" i="12" s="1"/>
  <c r="AN97" i="12"/>
  <c r="AN332" i="12" s="1"/>
  <c r="AO97" i="12"/>
  <c r="AO332" i="12"/>
  <c r="AP97" i="12"/>
  <c r="AP332" i="12"/>
  <c r="AQ97" i="12"/>
  <c r="AQ332" i="12" s="1"/>
  <c r="AT97" i="12"/>
  <c r="AT332" i="12"/>
  <c r="AV97" i="12"/>
  <c r="AV332" i="12"/>
  <c r="AW97" i="12"/>
  <c r="AW332" i="12" s="1"/>
  <c r="AX97" i="12"/>
  <c r="AX332" i="12"/>
  <c r="AZ97" i="12"/>
  <c r="AZ332" i="12" s="1"/>
  <c r="BA97" i="12"/>
  <c r="BA332" i="12" s="1"/>
  <c r="BB97" i="12"/>
  <c r="BB332" i="12" s="1"/>
  <c r="BC97" i="12"/>
  <c r="BC332" i="12"/>
  <c r="D98" i="12"/>
  <c r="D333" i="12" s="1"/>
  <c r="E98" i="12"/>
  <c r="E333" i="12" s="1"/>
  <c r="F98" i="12"/>
  <c r="F333" i="12" s="1"/>
  <c r="G98" i="12"/>
  <c r="H98" i="12"/>
  <c r="I98" i="12"/>
  <c r="J98" i="12"/>
  <c r="J333" i="12" s="1"/>
  <c r="K98" i="12"/>
  <c r="L98" i="12"/>
  <c r="M98" i="12"/>
  <c r="M333" i="12" s="1"/>
  <c r="N98" i="12"/>
  <c r="N333" i="12" s="1"/>
  <c r="O98" i="12"/>
  <c r="P98" i="12"/>
  <c r="Q98" i="12"/>
  <c r="R98" i="12"/>
  <c r="R333" i="12" s="1"/>
  <c r="S98" i="12"/>
  <c r="T98" i="12"/>
  <c r="U98" i="12"/>
  <c r="U333" i="12" s="1"/>
  <c r="V98" i="12"/>
  <c r="V333" i="12" s="1"/>
  <c r="W98" i="12"/>
  <c r="X98" i="12"/>
  <c r="Y98" i="12"/>
  <c r="Z98" i="12"/>
  <c r="Z333" i="12" s="1"/>
  <c r="AA98" i="12"/>
  <c r="AB98" i="12"/>
  <c r="AC98" i="12"/>
  <c r="AC333" i="12" s="1"/>
  <c r="AD98" i="12"/>
  <c r="AD333" i="12" s="1"/>
  <c r="AE98" i="12"/>
  <c r="AF98" i="12"/>
  <c r="AG98" i="12"/>
  <c r="AH98" i="12"/>
  <c r="AH333" i="12" s="1"/>
  <c r="AI98" i="12"/>
  <c r="AJ98" i="12"/>
  <c r="AK98" i="12"/>
  <c r="AK333" i="12" s="1"/>
  <c r="AL98" i="12"/>
  <c r="AL333" i="12" s="1"/>
  <c r="AM98" i="12"/>
  <c r="AN98" i="12"/>
  <c r="AO98" i="12"/>
  <c r="AP98" i="12"/>
  <c r="AP333" i="12" s="1"/>
  <c r="AQ98" i="12"/>
  <c r="AT98" i="12"/>
  <c r="AT333" i="12" s="1"/>
  <c r="AU98" i="12"/>
  <c r="AU333" i="12" s="1"/>
  <c r="AV98" i="12"/>
  <c r="AW98" i="12"/>
  <c r="AX98" i="12"/>
  <c r="AY98" i="12"/>
  <c r="AY333" i="12" s="1"/>
  <c r="BA98" i="12"/>
  <c r="BB98" i="12"/>
  <c r="BB333" i="12" s="1"/>
  <c r="BC98" i="12"/>
  <c r="BC333" i="12" s="1"/>
  <c r="D99" i="12"/>
  <c r="D334" i="12"/>
  <c r="E99" i="12"/>
  <c r="E334" i="12" s="1"/>
  <c r="G99" i="12"/>
  <c r="G334" i="12" s="1"/>
  <c r="H99" i="12"/>
  <c r="I99" i="12"/>
  <c r="I334" i="12" s="1"/>
  <c r="J99" i="12"/>
  <c r="J334" i="12" s="1"/>
  <c r="K99" i="12"/>
  <c r="K334" i="12" s="1"/>
  <c r="L99" i="12"/>
  <c r="M99" i="12"/>
  <c r="N99" i="12"/>
  <c r="N334" i="12" s="1"/>
  <c r="O99" i="12"/>
  <c r="O334" i="12" s="1"/>
  <c r="P99" i="12"/>
  <c r="Q99" i="12"/>
  <c r="Q334" i="12" s="1"/>
  <c r="R99" i="12"/>
  <c r="R334" i="12" s="1"/>
  <c r="S99" i="12"/>
  <c r="S334" i="12" s="1"/>
  <c r="T99" i="12"/>
  <c r="U99" i="12"/>
  <c r="U334" i="12" s="1"/>
  <c r="V99" i="12"/>
  <c r="V334" i="12" s="1"/>
  <c r="W99" i="12"/>
  <c r="W334" i="12" s="1"/>
  <c r="X99" i="12"/>
  <c r="Y99" i="12"/>
  <c r="Y334" i="12" s="1"/>
  <c r="Z99" i="12"/>
  <c r="Z334" i="12" s="1"/>
  <c r="AA99" i="12"/>
  <c r="AA334" i="12" s="1"/>
  <c r="AB99" i="12"/>
  <c r="AC99" i="12"/>
  <c r="AC334" i="12" s="1"/>
  <c r="AD99" i="12"/>
  <c r="AD334" i="12" s="1"/>
  <c r="AE99" i="12"/>
  <c r="AE334" i="12" s="1"/>
  <c r="AF99" i="12"/>
  <c r="AG99" i="12"/>
  <c r="AG334" i="12" s="1"/>
  <c r="AH99" i="12"/>
  <c r="AH334" i="12" s="1"/>
  <c r="AI99" i="12"/>
  <c r="AI334" i="12" s="1"/>
  <c r="AJ99" i="12"/>
  <c r="AK99" i="12"/>
  <c r="AK334" i="12" s="1"/>
  <c r="AL99" i="12"/>
  <c r="AL334" i="12" s="1"/>
  <c r="AM99" i="12"/>
  <c r="AM334" i="12" s="1"/>
  <c r="AN99" i="12"/>
  <c r="AO99" i="12"/>
  <c r="AO334" i="12" s="1"/>
  <c r="AP99" i="12"/>
  <c r="AP334" i="12" s="1"/>
  <c r="AQ99" i="12"/>
  <c r="AQ334" i="12" s="1"/>
  <c r="AU99" i="12"/>
  <c r="AV99" i="12"/>
  <c r="AV334" i="12" s="1"/>
  <c r="AW99" i="12"/>
  <c r="AX99" i="12"/>
  <c r="AY99" i="12"/>
  <c r="AZ99" i="12"/>
  <c r="AZ334" i="12" s="1"/>
  <c r="BB99" i="12"/>
  <c r="BC99" i="12"/>
  <c r="BC334" i="12" s="1"/>
  <c r="D100" i="12"/>
  <c r="D335" i="12" s="1"/>
  <c r="E100" i="12"/>
  <c r="E335" i="12"/>
  <c r="G100" i="12"/>
  <c r="G335" i="12" s="1"/>
  <c r="H100" i="12"/>
  <c r="H335" i="12" s="1"/>
  <c r="I100" i="12"/>
  <c r="I335" i="12"/>
  <c r="J100" i="12"/>
  <c r="J335" i="12"/>
  <c r="K100" i="12"/>
  <c r="K335" i="12" s="1"/>
  <c r="L100" i="12"/>
  <c r="L335" i="12" s="1"/>
  <c r="M100" i="12"/>
  <c r="M335" i="12"/>
  <c r="N100" i="12"/>
  <c r="N335" i="12"/>
  <c r="O100" i="12"/>
  <c r="O335" i="12" s="1"/>
  <c r="P100" i="12"/>
  <c r="P335" i="12" s="1"/>
  <c r="Q100" i="12"/>
  <c r="Q335" i="12"/>
  <c r="R100" i="12"/>
  <c r="R335" i="12"/>
  <c r="S100" i="12"/>
  <c r="S335" i="12" s="1"/>
  <c r="T100" i="12"/>
  <c r="T335" i="12" s="1"/>
  <c r="U100" i="12"/>
  <c r="U335" i="12"/>
  <c r="V100" i="12"/>
  <c r="V335" i="12"/>
  <c r="W100" i="12"/>
  <c r="W335" i="12" s="1"/>
  <c r="X100" i="12"/>
  <c r="X335" i="12" s="1"/>
  <c r="Y100" i="12"/>
  <c r="Y335" i="12"/>
  <c r="Z100" i="12"/>
  <c r="Z335" i="12"/>
  <c r="AA100" i="12"/>
  <c r="AA335" i="12" s="1"/>
  <c r="AB100" i="12"/>
  <c r="AB335" i="12" s="1"/>
  <c r="AC100" i="12"/>
  <c r="AC335" i="12"/>
  <c r="AD100" i="12"/>
  <c r="AD335" i="12"/>
  <c r="AE100" i="12"/>
  <c r="AE335" i="12" s="1"/>
  <c r="AF100" i="12"/>
  <c r="AF335" i="12" s="1"/>
  <c r="AG100" i="12"/>
  <c r="AG335" i="12"/>
  <c r="AH100" i="12"/>
  <c r="AH335" i="12"/>
  <c r="AI100" i="12"/>
  <c r="AI335" i="12" s="1"/>
  <c r="AJ100" i="12"/>
  <c r="AJ335" i="12" s="1"/>
  <c r="AK100" i="12"/>
  <c r="AK335" i="12"/>
  <c r="AL100" i="12"/>
  <c r="AL335" i="12"/>
  <c r="AM100" i="12"/>
  <c r="AM335" i="12" s="1"/>
  <c r="AN100" i="12"/>
  <c r="AN335" i="12" s="1"/>
  <c r="AO100" i="12"/>
  <c r="AO335" i="12"/>
  <c r="AP100" i="12"/>
  <c r="AP335" i="12"/>
  <c r="AQ100" i="12"/>
  <c r="AQ335" i="12" s="1"/>
  <c r="AT100" i="12"/>
  <c r="AT335" i="12" s="1"/>
  <c r="AU100" i="12"/>
  <c r="AU335" i="12"/>
  <c r="AV100" i="12"/>
  <c r="AV335" i="12" s="1"/>
  <c r="AW100" i="12"/>
  <c r="AW335" i="12" s="1"/>
  <c r="AX100" i="12"/>
  <c r="AX335" i="12"/>
  <c r="AY100" i="12"/>
  <c r="AY335" i="12"/>
  <c r="AZ100" i="12"/>
  <c r="AZ335" i="12" s="1"/>
  <c r="BA100" i="12"/>
  <c r="BA335" i="12" s="1"/>
  <c r="BC100" i="12"/>
  <c r="BC335" i="12"/>
  <c r="D101" i="12"/>
  <c r="D336" i="12"/>
  <c r="E101" i="12"/>
  <c r="E336" i="12"/>
  <c r="H336" i="12" s="1"/>
  <c r="G101" i="12"/>
  <c r="G336" i="12" s="1"/>
  <c r="H101" i="12"/>
  <c r="I101" i="12"/>
  <c r="I336" i="12" s="1"/>
  <c r="J101" i="12"/>
  <c r="K101" i="12"/>
  <c r="K336" i="12" s="1"/>
  <c r="L101" i="12"/>
  <c r="M101" i="12"/>
  <c r="M336" i="12" s="1"/>
  <c r="N101" i="12"/>
  <c r="O101" i="12"/>
  <c r="O336" i="12" s="1"/>
  <c r="P101" i="12"/>
  <c r="Q101" i="12"/>
  <c r="Q336" i="12" s="1"/>
  <c r="R101" i="12"/>
  <c r="S101" i="12"/>
  <c r="S336" i="12" s="1"/>
  <c r="T101" i="12"/>
  <c r="U101" i="12"/>
  <c r="U336" i="12" s="1"/>
  <c r="V101" i="12"/>
  <c r="W101" i="12"/>
  <c r="W336" i="12" s="1"/>
  <c r="X101" i="12"/>
  <c r="Y101" i="12"/>
  <c r="Y336" i="12" s="1"/>
  <c r="Z101" i="12"/>
  <c r="AA101" i="12"/>
  <c r="AA336" i="12" s="1"/>
  <c r="AB101" i="12"/>
  <c r="AC101" i="12"/>
  <c r="AC336" i="12" s="1"/>
  <c r="AD101" i="12"/>
  <c r="AE101" i="12"/>
  <c r="AE336" i="12" s="1"/>
  <c r="AF101" i="12"/>
  <c r="AG101" i="12"/>
  <c r="AG336" i="12" s="1"/>
  <c r="AH101" i="12"/>
  <c r="AI101" i="12"/>
  <c r="AI336" i="12" s="1"/>
  <c r="AJ101" i="12"/>
  <c r="AK101" i="12"/>
  <c r="AK336" i="12" s="1"/>
  <c r="AL101" i="12"/>
  <c r="AM101" i="12"/>
  <c r="AM336" i="12" s="1"/>
  <c r="AN101" i="12"/>
  <c r="AO101" i="12"/>
  <c r="AO336" i="12" s="1"/>
  <c r="AP101" i="12"/>
  <c r="AQ101" i="12"/>
  <c r="AQ336" i="12" s="1"/>
  <c r="AR101" i="12"/>
  <c r="AT101" i="12"/>
  <c r="AT336" i="12" s="1"/>
  <c r="AU101" i="12"/>
  <c r="AV101" i="12"/>
  <c r="AV336" i="12" s="1"/>
  <c r="AW101" i="12"/>
  <c r="AX101" i="12"/>
  <c r="AX336" i="12" s="1"/>
  <c r="AY101" i="12"/>
  <c r="AZ101" i="12"/>
  <c r="AZ336" i="12" s="1"/>
  <c r="BA101" i="12"/>
  <c r="BB101" i="12"/>
  <c r="BB336" i="12" s="1"/>
  <c r="D102" i="12"/>
  <c r="D337" i="12" s="1"/>
  <c r="E102" i="12"/>
  <c r="E337" i="12"/>
  <c r="H337" i="12" s="1"/>
  <c r="F102" i="12"/>
  <c r="F337" i="12"/>
  <c r="G102" i="12"/>
  <c r="G337" i="12"/>
  <c r="H102" i="12"/>
  <c r="I102" i="12"/>
  <c r="I337" i="12"/>
  <c r="J102" i="12"/>
  <c r="J337" i="12"/>
  <c r="K102" i="12"/>
  <c r="K337" i="12"/>
  <c r="L102" i="12"/>
  <c r="M102" i="12"/>
  <c r="M337" i="12"/>
  <c r="N102" i="12"/>
  <c r="N337" i="12"/>
  <c r="O102" i="12"/>
  <c r="O337" i="12"/>
  <c r="P102" i="12"/>
  <c r="Q102" i="12"/>
  <c r="Q337" i="12"/>
  <c r="R102" i="12"/>
  <c r="R337" i="12"/>
  <c r="S102" i="12"/>
  <c r="S337" i="12"/>
  <c r="T102" i="12"/>
  <c r="U102" i="12"/>
  <c r="U337" i="12"/>
  <c r="V102" i="12"/>
  <c r="V337" i="12"/>
  <c r="W102" i="12"/>
  <c r="W337" i="12"/>
  <c r="X102" i="12"/>
  <c r="Y102" i="12"/>
  <c r="Y337" i="12"/>
  <c r="Z102" i="12"/>
  <c r="Z337" i="12"/>
  <c r="AA102" i="12"/>
  <c r="AA337" i="12"/>
  <c r="AB102" i="12"/>
  <c r="AC102" i="12"/>
  <c r="AC337" i="12"/>
  <c r="AD102" i="12"/>
  <c r="AD337" i="12"/>
  <c r="AE102" i="12"/>
  <c r="AE337" i="12"/>
  <c r="AF102" i="12"/>
  <c r="AG102" i="12"/>
  <c r="AG337" i="12"/>
  <c r="AH102" i="12"/>
  <c r="AH337" i="12"/>
  <c r="AI102" i="12"/>
  <c r="AI337" i="12"/>
  <c r="AJ102" i="12"/>
  <c r="AK102" i="12"/>
  <c r="AK337" i="12"/>
  <c r="AL102" i="12"/>
  <c r="AL337" i="12"/>
  <c r="AM102" i="12"/>
  <c r="AM337" i="12"/>
  <c r="AN102" i="12"/>
  <c r="AO102" i="12"/>
  <c r="AO337" i="12"/>
  <c r="AP102" i="12"/>
  <c r="AP337" i="12"/>
  <c r="AQ102" i="12"/>
  <c r="AQ337" i="12"/>
  <c r="AR102" i="12"/>
  <c r="AT102" i="12"/>
  <c r="AT337" i="12"/>
  <c r="AU102" i="12"/>
  <c r="AU337" i="12"/>
  <c r="AV102" i="12"/>
  <c r="AV337" i="12"/>
  <c r="AW102" i="12"/>
  <c r="AX102" i="12"/>
  <c r="AX337" i="12"/>
  <c r="AY102" i="12"/>
  <c r="AY337" i="12"/>
  <c r="AZ102" i="12"/>
  <c r="AZ337" i="12"/>
  <c r="BA102" i="12"/>
  <c r="BB102" i="12"/>
  <c r="BB337" i="12"/>
  <c r="BC102" i="12"/>
  <c r="BC337" i="12"/>
  <c r="D103" i="12"/>
  <c r="D338" i="12"/>
  <c r="E103" i="12"/>
  <c r="E338" i="12" s="1"/>
  <c r="F103" i="12"/>
  <c r="G103" i="12"/>
  <c r="H103" i="12"/>
  <c r="I103" i="12"/>
  <c r="J103" i="12"/>
  <c r="K103" i="12"/>
  <c r="L103" i="12"/>
  <c r="M103" i="12"/>
  <c r="N103" i="12"/>
  <c r="O103" i="12"/>
  <c r="P103" i="12"/>
  <c r="Q103" i="12"/>
  <c r="R103" i="12"/>
  <c r="S103" i="12"/>
  <c r="T103" i="12"/>
  <c r="U103" i="12"/>
  <c r="V103" i="12"/>
  <c r="W103" i="12"/>
  <c r="X103" i="12"/>
  <c r="Y103" i="12"/>
  <c r="Z103" i="12"/>
  <c r="AA103" i="12"/>
  <c r="AB103" i="12"/>
  <c r="AC103" i="12"/>
  <c r="AD103" i="12"/>
  <c r="AE103" i="12"/>
  <c r="AF103" i="12"/>
  <c r="AG103" i="12"/>
  <c r="AH103" i="12"/>
  <c r="AI103" i="12"/>
  <c r="AJ103" i="12"/>
  <c r="AK103" i="12"/>
  <c r="AL103" i="12"/>
  <c r="AM103" i="12"/>
  <c r="AN103" i="12"/>
  <c r="AO103" i="12"/>
  <c r="AP103" i="12"/>
  <c r="AQ103" i="12"/>
  <c r="AR103" i="12"/>
  <c r="AT103" i="12"/>
  <c r="AU103" i="12"/>
  <c r="AV103" i="12"/>
  <c r="AW103" i="12"/>
  <c r="AX103" i="12"/>
  <c r="AY103" i="12"/>
  <c r="AZ103" i="12"/>
  <c r="BA103" i="12"/>
  <c r="BB103" i="12"/>
  <c r="BC103" i="12"/>
  <c r="D104" i="12"/>
  <c r="D339" i="12"/>
  <c r="E104" i="12"/>
  <c r="E339" i="12"/>
  <c r="G339" i="12" s="1"/>
  <c r="F104" i="12"/>
  <c r="G104" i="12"/>
  <c r="H104" i="12"/>
  <c r="I104" i="12"/>
  <c r="I339" i="12"/>
  <c r="J104" i="12"/>
  <c r="K104" i="12"/>
  <c r="L104" i="12"/>
  <c r="M104" i="12"/>
  <c r="M339" i="12"/>
  <c r="N104" i="12"/>
  <c r="O104" i="12"/>
  <c r="P104" i="12"/>
  <c r="Q104" i="12"/>
  <c r="Q339" i="12"/>
  <c r="R104" i="12"/>
  <c r="S104" i="12"/>
  <c r="T104" i="12"/>
  <c r="T339" i="12"/>
  <c r="U104" i="12"/>
  <c r="U339" i="12"/>
  <c r="V104" i="12"/>
  <c r="W104" i="12"/>
  <c r="X104" i="12"/>
  <c r="X339" i="12"/>
  <c r="Y104" i="12"/>
  <c r="Y339" i="12"/>
  <c r="Z104" i="12"/>
  <c r="AA104" i="12"/>
  <c r="AB104" i="12"/>
  <c r="AB339" i="12"/>
  <c r="AC104" i="12"/>
  <c r="AC339" i="12"/>
  <c r="AD104" i="12"/>
  <c r="AE104" i="12"/>
  <c r="AF104" i="12"/>
  <c r="AF339" i="12"/>
  <c r="AG104" i="12"/>
  <c r="AG339" i="12"/>
  <c r="AH104" i="12"/>
  <c r="AI104" i="12"/>
  <c r="AJ104" i="12"/>
  <c r="AJ339" i="12"/>
  <c r="AK104" i="12"/>
  <c r="AK339" i="12"/>
  <c r="AL104" i="12"/>
  <c r="AM104" i="12"/>
  <c r="AN104" i="12"/>
  <c r="AN339" i="12"/>
  <c r="AO104" i="12"/>
  <c r="AO339" i="12"/>
  <c r="AP104" i="12"/>
  <c r="AQ104" i="12"/>
  <c r="AR104" i="12"/>
  <c r="AR339" i="12"/>
  <c r="AT104" i="12"/>
  <c r="AT339" i="12"/>
  <c r="AU104" i="12"/>
  <c r="AV104" i="12"/>
  <c r="AW104" i="12"/>
  <c r="AW339" i="12"/>
  <c r="AX104" i="12"/>
  <c r="AX339" i="12"/>
  <c r="AY104" i="12"/>
  <c r="AZ104" i="12"/>
  <c r="BA104" i="12"/>
  <c r="BA339" i="12"/>
  <c r="BB104" i="12"/>
  <c r="BB339" i="12"/>
  <c r="BC104" i="12"/>
  <c r="D105" i="12"/>
  <c r="D340" i="12"/>
  <c r="E105" i="12"/>
  <c r="E340" i="12"/>
  <c r="H340" i="12" s="1"/>
  <c r="F105" i="12"/>
  <c r="F340" i="12"/>
  <c r="G105" i="12"/>
  <c r="H105" i="12"/>
  <c r="I105" i="12"/>
  <c r="I340" i="12"/>
  <c r="J105" i="12"/>
  <c r="J340" i="12"/>
  <c r="K105" i="12"/>
  <c r="L105" i="12"/>
  <c r="M105" i="12"/>
  <c r="M340" i="12"/>
  <c r="N105" i="12"/>
  <c r="N340" i="12"/>
  <c r="O105" i="12"/>
  <c r="P105" i="12"/>
  <c r="Q105" i="12"/>
  <c r="Q340" i="12"/>
  <c r="R105" i="12"/>
  <c r="R340" i="12"/>
  <c r="S105" i="12"/>
  <c r="T105" i="12"/>
  <c r="U105" i="12"/>
  <c r="U340" i="12"/>
  <c r="V105" i="12"/>
  <c r="V340" i="12"/>
  <c r="W105" i="12"/>
  <c r="X105" i="12"/>
  <c r="Y105" i="12"/>
  <c r="Y340" i="12"/>
  <c r="Z105" i="12"/>
  <c r="Z340" i="12"/>
  <c r="AA105" i="12"/>
  <c r="AB105" i="12"/>
  <c r="AC105" i="12"/>
  <c r="AC340" i="12"/>
  <c r="AD105" i="12"/>
  <c r="AD340" i="12"/>
  <c r="AE105" i="12"/>
  <c r="AF105" i="12"/>
  <c r="AG105" i="12"/>
  <c r="AG340" i="12"/>
  <c r="AH105" i="12"/>
  <c r="AH340" i="12"/>
  <c r="AI105" i="12"/>
  <c r="AJ105" i="12"/>
  <c r="AK105" i="12"/>
  <c r="AK340" i="12"/>
  <c r="AL105" i="12"/>
  <c r="AL340" i="12"/>
  <c r="AM105" i="12"/>
  <c r="AN105" i="12"/>
  <c r="AO105" i="12"/>
  <c r="AO340" i="12"/>
  <c r="AP105" i="12"/>
  <c r="AP340" i="12"/>
  <c r="AQ105" i="12"/>
  <c r="AR105" i="12"/>
  <c r="AT105" i="12"/>
  <c r="AT340" i="12"/>
  <c r="AU105" i="12"/>
  <c r="AU340" i="12"/>
  <c r="AV105" i="12"/>
  <c r="AW105" i="12"/>
  <c r="AX105" i="12"/>
  <c r="AX340" i="12"/>
  <c r="AY105" i="12"/>
  <c r="AY340" i="12"/>
  <c r="AZ105" i="12"/>
  <c r="BA105" i="12"/>
  <c r="BB105" i="12"/>
  <c r="BB340" i="12"/>
  <c r="BC105" i="12"/>
  <c r="BC340" i="12"/>
  <c r="D106" i="12"/>
  <c r="D341" i="12" s="1"/>
  <c r="G106" i="12"/>
  <c r="G341" i="12"/>
  <c r="H106" i="12"/>
  <c r="H341" i="12"/>
  <c r="I106" i="12"/>
  <c r="I341" i="12"/>
  <c r="J106" i="12"/>
  <c r="J341" i="12" s="1"/>
  <c r="K106" i="12"/>
  <c r="K341" i="12"/>
  <c r="L106" i="12"/>
  <c r="L341" i="12"/>
  <c r="M106" i="12"/>
  <c r="M341" i="12"/>
  <c r="N106" i="12"/>
  <c r="N341" i="12" s="1"/>
  <c r="O106" i="12"/>
  <c r="O341" i="12"/>
  <c r="P106" i="12"/>
  <c r="P341" i="12"/>
  <c r="Q106" i="12"/>
  <c r="Q341" i="12"/>
  <c r="R106" i="12"/>
  <c r="R341" i="12" s="1"/>
  <c r="S106" i="12"/>
  <c r="S341" i="12"/>
  <c r="T106" i="12"/>
  <c r="T341" i="12"/>
  <c r="U106" i="12"/>
  <c r="U341" i="12"/>
  <c r="V106" i="12"/>
  <c r="V341" i="12" s="1"/>
  <c r="W106" i="12"/>
  <c r="W341" i="12"/>
  <c r="X106" i="12"/>
  <c r="X341" i="12"/>
  <c r="Y106" i="12"/>
  <c r="Y341" i="12"/>
  <c r="Z106" i="12"/>
  <c r="Z341" i="12" s="1"/>
  <c r="AA106" i="12"/>
  <c r="AA341" i="12"/>
  <c r="AB106" i="12"/>
  <c r="AB341" i="12"/>
  <c r="AC106" i="12"/>
  <c r="AC341" i="12"/>
  <c r="AD106" i="12"/>
  <c r="AD341" i="12" s="1"/>
  <c r="AE106" i="12"/>
  <c r="AE341" i="12"/>
  <c r="AF106" i="12"/>
  <c r="AF341" i="12"/>
  <c r="AG106" i="12"/>
  <c r="AG341" i="12"/>
  <c r="AH106" i="12"/>
  <c r="AH341" i="12" s="1"/>
  <c r="AI106" i="12"/>
  <c r="AI341" i="12"/>
  <c r="AJ106" i="12"/>
  <c r="AJ341" i="12"/>
  <c r="AK106" i="12"/>
  <c r="AK341" i="12"/>
  <c r="AL106" i="12"/>
  <c r="AL341" i="12" s="1"/>
  <c r="AM106" i="12"/>
  <c r="AM341" i="12"/>
  <c r="AN106" i="12"/>
  <c r="AN341" i="12"/>
  <c r="AO106" i="12"/>
  <c r="AO341" i="12"/>
  <c r="AP106" i="12"/>
  <c r="AP341" i="12" s="1"/>
  <c r="AQ106" i="12"/>
  <c r="AQ341" i="12"/>
  <c r="AR106" i="12"/>
  <c r="AR341" i="12"/>
  <c r="AT106" i="12"/>
  <c r="AT341" i="12"/>
  <c r="AU106" i="12"/>
  <c r="AU341" i="12" s="1"/>
  <c r="AV106" i="12"/>
  <c r="AV341" i="12"/>
  <c r="AW106" i="12"/>
  <c r="AW341" i="12"/>
  <c r="AX106" i="12"/>
  <c r="AX341" i="12"/>
  <c r="AY106" i="12"/>
  <c r="AY341" i="12" s="1"/>
  <c r="AZ106" i="12"/>
  <c r="AZ341" i="12"/>
  <c r="BA106" i="12"/>
  <c r="BA341" i="12"/>
  <c r="BB106" i="12"/>
  <c r="BB341" i="12"/>
  <c r="BC106" i="12"/>
  <c r="BC341" i="12" s="1"/>
  <c r="D107" i="12"/>
  <c r="D342" i="12"/>
  <c r="E107" i="12"/>
  <c r="E342" i="12"/>
  <c r="H342" i="12" s="1"/>
  <c r="F107" i="12"/>
  <c r="F342" i="12"/>
  <c r="G107" i="12"/>
  <c r="H107" i="12"/>
  <c r="I107" i="12"/>
  <c r="I342" i="12"/>
  <c r="J107" i="12"/>
  <c r="J342" i="12"/>
  <c r="K107" i="12"/>
  <c r="L107" i="12"/>
  <c r="M107" i="12"/>
  <c r="M342" i="12"/>
  <c r="N107" i="12"/>
  <c r="N342" i="12"/>
  <c r="O107" i="12"/>
  <c r="P107" i="12"/>
  <c r="Q107" i="12"/>
  <c r="Q342" i="12"/>
  <c r="R107" i="12"/>
  <c r="R342" i="12"/>
  <c r="S107" i="12"/>
  <c r="T107" i="12"/>
  <c r="U107" i="12"/>
  <c r="U342" i="12"/>
  <c r="V107" i="12"/>
  <c r="V342" i="12"/>
  <c r="W107" i="12"/>
  <c r="X107" i="12"/>
  <c r="Y107" i="12"/>
  <c r="Y342" i="12"/>
  <c r="Z107" i="12"/>
  <c r="Z342" i="12"/>
  <c r="AA107" i="12"/>
  <c r="AB107" i="12"/>
  <c r="AC107" i="12"/>
  <c r="AC342" i="12"/>
  <c r="AD107" i="12"/>
  <c r="AD342" i="12"/>
  <c r="AE107" i="12"/>
  <c r="AF107" i="12"/>
  <c r="AG107" i="12"/>
  <c r="AG342" i="12"/>
  <c r="AH107" i="12"/>
  <c r="AH342" i="12"/>
  <c r="AI107" i="12"/>
  <c r="AJ107" i="12"/>
  <c r="AK107" i="12"/>
  <c r="AK342" i="12"/>
  <c r="AL107" i="12"/>
  <c r="AL342" i="12"/>
  <c r="AM107" i="12"/>
  <c r="AN107" i="12"/>
  <c r="AO107" i="12"/>
  <c r="AO342" i="12"/>
  <c r="AP107" i="12"/>
  <c r="AP342" i="12"/>
  <c r="AQ107" i="12"/>
  <c r="AR107" i="12"/>
  <c r="AT107" i="12"/>
  <c r="AT342" i="12"/>
  <c r="AU107" i="12"/>
  <c r="AU342" i="12"/>
  <c r="AV107" i="12"/>
  <c r="AW107" i="12"/>
  <c r="AX107" i="12"/>
  <c r="AX342" i="12"/>
  <c r="AY107" i="12"/>
  <c r="AY342" i="12"/>
  <c r="AZ107" i="12"/>
  <c r="BA107" i="12"/>
  <c r="BB107" i="12"/>
  <c r="BB342" i="12"/>
  <c r="BC107" i="12"/>
  <c r="BC342" i="12"/>
  <c r="D108" i="12"/>
  <c r="D343" i="12" s="1"/>
  <c r="E108" i="12"/>
  <c r="E343" i="12"/>
  <c r="H343" i="12" s="1"/>
  <c r="F108" i="12"/>
  <c r="F343" i="12"/>
  <c r="G108" i="12"/>
  <c r="G343" i="12"/>
  <c r="H108" i="12"/>
  <c r="I108" i="12"/>
  <c r="I343" i="12"/>
  <c r="J108" i="12"/>
  <c r="J343" i="12"/>
  <c r="K108" i="12"/>
  <c r="K343" i="12"/>
  <c r="L108" i="12"/>
  <c r="M108" i="12"/>
  <c r="M343" i="12"/>
  <c r="N108" i="12"/>
  <c r="N343" i="12"/>
  <c r="O108" i="12"/>
  <c r="O343" i="12"/>
  <c r="P108" i="12"/>
  <c r="Q108" i="12"/>
  <c r="Q343" i="12"/>
  <c r="R108" i="12"/>
  <c r="R343" i="12"/>
  <c r="S108" i="12"/>
  <c r="S343" i="12"/>
  <c r="T108" i="12"/>
  <c r="U108" i="12"/>
  <c r="U343" i="12"/>
  <c r="V108" i="12"/>
  <c r="V343" i="12"/>
  <c r="W108" i="12"/>
  <c r="W343" i="12"/>
  <c r="X108" i="12"/>
  <c r="Y108" i="12"/>
  <c r="Y343" i="12"/>
  <c r="Z108" i="12"/>
  <c r="Z343" i="12"/>
  <c r="AA108" i="12"/>
  <c r="AA343" i="12"/>
  <c r="AB108" i="12"/>
  <c r="AC108" i="12"/>
  <c r="AC343" i="12"/>
  <c r="AD108" i="12"/>
  <c r="AD343" i="12"/>
  <c r="AE108" i="12"/>
  <c r="AE343" i="12"/>
  <c r="AF108" i="12"/>
  <c r="AG108" i="12"/>
  <c r="AG343" i="12"/>
  <c r="AH108" i="12"/>
  <c r="AH343" i="12"/>
  <c r="AI108" i="12"/>
  <c r="AI343" i="12"/>
  <c r="AJ108" i="12"/>
  <c r="AK108" i="12"/>
  <c r="AK343" i="12"/>
  <c r="AL108" i="12"/>
  <c r="AL343" i="12"/>
  <c r="AM108" i="12"/>
  <c r="AM343" i="12"/>
  <c r="AN108" i="12"/>
  <c r="AO108" i="12"/>
  <c r="AO343" i="12"/>
  <c r="AP108" i="12"/>
  <c r="AP343" i="12"/>
  <c r="AQ108" i="12"/>
  <c r="AQ343" i="12"/>
  <c r="AR108" i="12"/>
  <c r="AT108" i="12"/>
  <c r="AT343" i="12"/>
  <c r="AU108" i="12"/>
  <c r="AU343" i="12"/>
  <c r="AV108" i="12"/>
  <c r="AV343" i="12"/>
  <c r="AW108" i="12"/>
  <c r="AX108" i="12"/>
  <c r="AX343" i="12"/>
  <c r="AY108" i="12"/>
  <c r="AY343" i="12"/>
  <c r="AZ108" i="12"/>
  <c r="AZ343" i="12"/>
  <c r="BA108" i="12"/>
  <c r="BB108" i="12"/>
  <c r="BB343" i="12"/>
  <c r="BC108" i="12"/>
  <c r="BC343" i="12"/>
  <c r="D109" i="12"/>
  <c r="D344" i="12"/>
  <c r="E109" i="12"/>
  <c r="E344" i="12" s="1"/>
  <c r="F109" i="12"/>
  <c r="G109" i="12"/>
  <c r="H109" i="12"/>
  <c r="I109" i="12"/>
  <c r="J109" i="12"/>
  <c r="K109" i="12"/>
  <c r="L109" i="12"/>
  <c r="M109" i="12"/>
  <c r="N109" i="12"/>
  <c r="O109" i="12"/>
  <c r="P109" i="12"/>
  <c r="Q109" i="12"/>
  <c r="R109" i="12"/>
  <c r="S109" i="12"/>
  <c r="T109" i="12"/>
  <c r="U109" i="12"/>
  <c r="V109" i="12"/>
  <c r="W109" i="12"/>
  <c r="X109" i="12"/>
  <c r="Y109" i="12"/>
  <c r="Z109" i="12"/>
  <c r="AA109" i="12"/>
  <c r="AB109" i="12"/>
  <c r="AC109" i="12"/>
  <c r="AD109" i="12"/>
  <c r="AE109" i="12"/>
  <c r="AF109" i="12"/>
  <c r="AG109" i="12"/>
  <c r="AH109" i="12"/>
  <c r="AI109" i="12"/>
  <c r="AJ109" i="12"/>
  <c r="AK109" i="12"/>
  <c r="AL109" i="12"/>
  <c r="AM109" i="12"/>
  <c r="AN109" i="12"/>
  <c r="AO109" i="12"/>
  <c r="AP109" i="12"/>
  <c r="AQ109" i="12"/>
  <c r="AR109" i="12"/>
  <c r="AT109" i="12"/>
  <c r="AU109" i="12"/>
  <c r="AV109" i="12"/>
  <c r="AW109" i="12"/>
  <c r="AX109" i="12"/>
  <c r="AY109" i="12"/>
  <c r="AZ109" i="12"/>
  <c r="BA109" i="12"/>
  <c r="BB109" i="12"/>
  <c r="BC109" i="12"/>
  <c r="D110" i="12"/>
  <c r="D345" i="12"/>
  <c r="E110" i="12"/>
  <c r="E345" i="12"/>
  <c r="G345" i="12" s="1"/>
  <c r="F110" i="12"/>
  <c r="G110" i="12"/>
  <c r="H110" i="12"/>
  <c r="I110" i="12"/>
  <c r="I345" i="12"/>
  <c r="J110" i="12"/>
  <c r="K110" i="12"/>
  <c r="L110" i="12"/>
  <c r="M110" i="12"/>
  <c r="M345" i="12"/>
  <c r="N110" i="12"/>
  <c r="O110" i="12"/>
  <c r="P110" i="12"/>
  <c r="Q110" i="12"/>
  <c r="Q345" i="12"/>
  <c r="R110" i="12"/>
  <c r="S110" i="12"/>
  <c r="T110" i="12"/>
  <c r="U110" i="12"/>
  <c r="U345" i="12"/>
  <c r="V110" i="12"/>
  <c r="W110" i="12"/>
  <c r="X110" i="12"/>
  <c r="Y110" i="12"/>
  <c r="Y345" i="12"/>
  <c r="Z110" i="12"/>
  <c r="AA110" i="12"/>
  <c r="AB110" i="12"/>
  <c r="AC110" i="12"/>
  <c r="AC345" i="12"/>
  <c r="AD110" i="12"/>
  <c r="AE110" i="12"/>
  <c r="AF110" i="12"/>
  <c r="AG110" i="12"/>
  <c r="AG345" i="12"/>
  <c r="AH110" i="12"/>
  <c r="AI110" i="12"/>
  <c r="AJ110" i="12"/>
  <c r="AK110" i="12"/>
  <c r="AK345" i="12"/>
  <c r="AL110" i="12"/>
  <c r="AM110" i="12"/>
  <c r="AN110" i="12"/>
  <c r="AN345" i="12"/>
  <c r="AO110" i="12"/>
  <c r="AO345" i="12"/>
  <c r="AP110" i="12"/>
  <c r="AQ110" i="12"/>
  <c r="AR110" i="12"/>
  <c r="AR345" i="12"/>
  <c r="AT110" i="12"/>
  <c r="AT345" i="12"/>
  <c r="AU110" i="12"/>
  <c r="AV110" i="12"/>
  <c r="AW110" i="12"/>
  <c r="AW345" i="12"/>
  <c r="AX110" i="12"/>
  <c r="AX345" i="12"/>
  <c r="AY110" i="12"/>
  <c r="AZ110" i="12"/>
  <c r="BA110" i="12"/>
  <c r="BA345" i="12"/>
  <c r="BB110" i="12"/>
  <c r="BB345" i="12"/>
  <c r="BC110" i="12"/>
  <c r="D111" i="12"/>
  <c r="D346" i="12"/>
  <c r="E111" i="12"/>
  <c r="E346" i="12"/>
  <c r="H346" i="12" s="1"/>
  <c r="F111" i="12"/>
  <c r="F346" i="12"/>
  <c r="G111" i="12"/>
  <c r="H111" i="12"/>
  <c r="I111" i="12"/>
  <c r="I346" i="12"/>
  <c r="J111" i="12"/>
  <c r="J346" i="12"/>
  <c r="K111" i="12"/>
  <c r="L111" i="12"/>
  <c r="M111" i="12"/>
  <c r="M346" i="12"/>
  <c r="N111" i="12"/>
  <c r="N346" i="12"/>
  <c r="O111" i="12"/>
  <c r="P111" i="12"/>
  <c r="Q111" i="12"/>
  <c r="Q346" i="12"/>
  <c r="R111" i="12"/>
  <c r="R346" i="12"/>
  <c r="S111" i="12"/>
  <c r="T111" i="12"/>
  <c r="U111" i="12"/>
  <c r="U346" i="12"/>
  <c r="V111" i="12"/>
  <c r="V346" i="12"/>
  <c r="W111" i="12"/>
  <c r="X111" i="12"/>
  <c r="Y111" i="12"/>
  <c r="Y346" i="12"/>
  <c r="Z111" i="12"/>
  <c r="Z346" i="12"/>
  <c r="AA111" i="12"/>
  <c r="AB111" i="12"/>
  <c r="AC111" i="12"/>
  <c r="AC346" i="12"/>
  <c r="AD111" i="12"/>
  <c r="AD346" i="12"/>
  <c r="AE111" i="12"/>
  <c r="AF111" i="12"/>
  <c r="AG111" i="12"/>
  <c r="AG346" i="12"/>
  <c r="AH111" i="12"/>
  <c r="AH346" i="12"/>
  <c r="AI111" i="12"/>
  <c r="AJ111" i="12"/>
  <c r="AK111" i="12"/>
  <c r="AK346" i="12"/>
  <c r="AL111" i="12"/>
  <c r="AL346" i="12"/>
  <c r="AM111" i="12"/>
  <c r="AN111" i="12"/>
  <c r="AO111" i="12"/>
  <c r="AO346" i="12"/>
  <c r="AP111" i="12"/>
  <c r="AP346" i="12"/>
  <c r="AQ111" i="12"/>
  <c r="AR111" i="12"/>
  <c r="AT111" i="12"/>
  <c r="AT346" i="12"/>
  <c r="AU111" i="12"/>
  <c r="AU346" i="12"/>
  <c r="AV111" i="12"/>
  <c r="AW111" i="12"/>
  <c r="AX111" i="12"/>
  <c r="AX346" i="12"/>
  <c r="AY111" i="12"/>
  <c r="AY346" i="12"/>
  <c r="AZ111" i="12"/>
  <c r="BA111" i="12"/>
  <c r="BB111" i="12"/>
  <c r="BB346" i="12"/>
  <c r="BC111" i="12"/>
  <c r="BC346" i="12"/>
  <c r="D112" i="12"/>
  <c r="D347" i="12" s="1"/>
  <c r="E112" i="12"/>
  <c r="E347" i="12"/>
  <c r="H347" i="12" s="1"/>
  <c r="F112" i="12"/>
  <c r="F347" i="12"/>
  <c r="G112" i="12"/>
  <c r="G347" i="12"/>
  <c r="H112" i="12"/>
  <c r="I112" i="12"/>
  <c r="I347" i="12"/>
  <c r="J112" i="12"/>
  <c r="J347" i="12"/>
  <c r="K112" i="12"/>
  <c r="K347" i="12"/>
  <c r="L112" i="12"/>
  <c r="M112" i="12"/>
  <c r="M347" i="12"/>
  <c r="N112" i="12"/>
  <c r="N347" i="12"/>
  <c r="O112" i="12"/>
  <c r="O347" i="12"/>
  <c r="P112" i="12"/>
  <c r="Q112" i="12"/>
  <c r="Q347" i="12"/>
  <c r="R112" i="12"/>
  <c r="R347" i="12"/>
  <c r="S112" i="12"/>
  <c r="S347" i="12"/>
  <c r="T112" i="12"/>
  <c r="U112" i="12"/>
  <c r="U347" i="12"/>
  <c r="V112" i="12"/>
  <c r="V347" i="12"/>
  <c r="W112" i="12"/>
  <c r="W347" i="12"/>
  <c r="X112" i="12"/>
  <c r="Y112" i="12"/>
  <c r="Y347" i="12"/>
  <c r="Z112" i="12"/>
  <c r="Z347" i="12"/>
  <c r="AA112" i="12"/>
  <c r="AA347" i="12"/>
  <c r="AB112" i="12"/>
  <c r="AC112" i="12"/>
  <c r="AC347" i="12"/>
  <c r="AD112" i="12"/>
  <c r="AD347" i="12"/>
  <c r="AE112" i="12"/>
  <c r="AE347" i="12"/>
  <c r="AF112" i="12"/>
  <c r="AG112" i="12"/>
  <c r="AG347" i="12"/>
  <c r="AH112" i="12"/>
  <c r="AH347" i="12"/>
  <c r="AI112" i="12"/>
  <c r="AI347" i="12"/>
  <c r="AJ112" i="12"/>
  <c r="AK112" i="12"/>
  <c r="AK347" i="12"/>
  <c r="AL112" i="12"/>
  <c r="AL347" i="12"/>
  <c r="AM112" i="12"/>
  <c r="AM347" i="12"/>
  <c r="AN112" i="12"/>
  <c r="AO112" i="12"/>
  <c r="AO347" i="12"/>
  <c r="AP112" i="12"/>
  <c r="AP347" i="12"/>
  <c r="AQ112" i="12"/>
  <c r="AQ347" i="12"/>
  <c r="AR112" i="12"/>
  <c r="AT112" i="12"/>
  <c r="AT347" i="12"/>
  <c r="AU112" i="12"/>
  <c r="AU347" i="12"/>
  <c r="AV112" i="12"/>
  <c r="AV347" i="12"/>
  <c r="AW112" i="12"/>
  <c r="AX112" i="12"/>
  <c r="AX347" i="12"/>
  <c r="AY112" i="12"/>
  <c r="AY347" i="12"/>
  <c r="AZ112" i="12"/>
  <c r="AZ347" i="12"/>
  <c r="BA112" i="12"/>
  <c r="BB112" i="12"/>
  <c r="BB347" i="12"/>
  <c r="BC112" i="12"/>
  <c r="BC347" i="12"/>
  <c r="D113" i="12"/>
  <c r="D348" i="12"/>
  <c r="E113" i="12"/>
  <c r="E348" i="12" s="1"/>
  <c r="F113" i="12"/>
  <c r="G113" i="12"/>
  <c r="H113" i="12"/>
  <c r="I113" i="12"/>
  <c r="J113" i="12"/>
  <c r="K113" i="12"/>
  <c r="L113" i="12"/>
  <c r="M113" i="12"/>
  <c r="N113" i="12"/>
  <c r="O113" i="12"/>
  <c r="P113" i="12"/>
  <c r="Q113" i="12"/>
  <c r="R113" i="12"/>
  <c r="S113" i="12"/>
  <c r="T113" i="12"/>
  <c r="U113" i="12"/>
  <c r="V113" i="12"/>
  <c r="W113" i="12"/>
  <c r="X113" i="12"/>
  <c r="Y113" i="12"/>
  <c r="Z113" i="12"/>
  <c r="AA113" i="12"/>
  <c r="AB113" i="12"/>
  <c r="AC113" i="12"/>
  <c r="AD113" i="12"/>
  <c r="AE113" i="12"/>
  <c r="AF113" i="12"/>
  <c r="AG113" i="12"/>
  <c r="AH113" i="12"/>
  <c r="AI113" i="12"/>
  <c r="AJ113" i="12"/>
  <c r="AK113" i="12"/>
  <c r="AL113" i="12"/>
  <c r="AM113" i="12"/>
  <c r="AN113" i="12"/>
  <c r="AO113" i="12"/>
  <c r="AP113" i="12"/>
  <c r="AQ113" i="12"/>
  <c r="AR113" i="12"/>
  <c r="AT113" i="12"/>
  <c r="AU113" i="12"/>
  <c r="AV113" i="12"/>
  <c r="AW113" i="12"/>
  <c r="AX113" i="12"/>
  <c r="AY113" i="12"/>
  <c r="AZ113" i="12"/>
  <c r="BA113" i="12"/>
  <c r="BB113" i="12"/>
  <c r="BC113" i="12"/>
  <c r="D114" i="12"/>
  <c r="D349" i="12"/>
  <c r="E114" i="12"/>
  <c r="E349" i="12"/>
  <c r="G349" i="12" s="1"/>
  <c r="F114" i="12"/>
  <c r="G114" i="12"/>
  <c r="H114" i="12"/>
  <c r="I114" i="12"/>
  <c r="I349" i="12"/>
  <c r="J114" i="12"/>
  <c r="K114" i="12"/>
  <c r="L114" i="12"/>
  <c r="M114" i="12"/>
  <c r="M349" i="12"/>
  <c r="N114" i="12"/>
  <c r="O114" i="12"/>
  <c r="P114" i="12"/>
  <c r="Q114" i="12"/>
  <c r="Q349" i="12"/>
  <c r="R114" i="12"/>
  <c r="S114" i="12"/>
  <c r="T114" i="12"/>
  <c r="U114" i="12"/>
  <c r="U349" i="12"/>
  <c r="V114" i="12"/>
  <c r="W114" i="12"/>
  <c r="X114" i="12"/>
  <c r="Y114" i="12"/>
  <c r="Y349" i="12"/>
  <c r="Z114" i="12"/>
  <c r="AA114" i="12"/>
  <c r="AB114" i="12"/>
  <c r="AC114" i="12"/>
  <c r="AC349" i="12"/>
  <c r="AD114" i="12"/>
  <c r="AE114" i="12"/>
  <c r="AF114" i="12"/>
  <c r="AG114" i="12"/>
  <c r="AG349" i="12"/>
  <c r="AH114" i="12"/>
  <c r="AI114" i="12"/>
  <c r="AJ114" i="12"/>
  <c r="AK114" i="12"/>
  <c r="AK349" i="12"/>
  <c r="AL114" i="12"/>
  <c r="AM114" i="12"/>
  <c r="AN114" i="12"/>
  <c r="AO114" i="12"/>
  <c r="AO349" i="12"/>
  <c r="AP114" i="12"/>
  <c r="AQ114" i="12"/>
  <c r="AR114" i="12"/>
  <c r="AT114" i="12"/>
  <c r="AT349" i="12"/>
  <c r="AU114" i="12"/>
  <c r="AV114" i="12"/>
  <c r="AW114" i="12"/>
  <c r="AX114" i="12"/>
  <c r="AX349" i="12"/>
  <c r="AY114" i="12"/>
  <c r="AZ114" i="12"/>
  <c r="BA114" i="12"/>
  <c r="BB114" i="12"/>
  <c r="BB349" i="12"/>
  <c r="BC114" i="12"/>
  <c r="D115" i="12"/>
  <c r="D350" i="12"/>
  <c r="E115" i="12"/>
  <c r="E350" i="12"/>
  <c r="H350" i="12" s="1"/>
  <c r="F115" i="12"/>
  <c r="F350" i="12"/>
  <c r="G115" i="12"/>
  <c r="H115" i="12"/>
  <c r="I115" i="12"/>
  <c r="I350" i="12"/>
  <c r="J115" i="12"/>
  <c r="J350" i="12"/>
  <c r="K115" i="12"/>
  <c r="L115" i="12"/>
  <c r="M115" i="12"/>
  <c r="M350" i="12"/>
  <c r="N115" i="12"/>
  <c r="N350" i="12"/>
  <c r="O115" i="12"/>
  <c r="P115" i="12"/>
  <c r="Q115" i="12"/>
  <c r="Q350" i="12"/>
  <c r="R115" i="12"/>
  <c r="R350" i="12"/>
  <c r="S115" i="12"/>
  <c r="T115" i="12"/>
  <c r="U115" i="12"/>
  <c r="U350" i="12"/>
  <c r="V115" i="12"/>
  <c r="V350" i="12"/>
  <c r="W115" i="12"/>
  <c r="X115" i="12"/>
  <c r="Y115" i="12"/>
  <c r="Y350" i="12"/>
  <c r="Z115" i="12"/>
  <c r="Z350" i="12"/>
  <c r="AA115" i="12"/>
  <c r="AB115" i="12"/>
  <c r="AC115" i="12"/>
  <c r="AC350" i="12"/>
  <c r="AD115" i="12"/>
  <c r="AD350" i="12"/>
  <c r="AE115" i="12"/>
  <c r="AF115" i="12"/>
  <c r="AG115" i="12"/>
  <c r="AG350" i="12"/>
  <c r="AH115" i="12"/>
  <c r="AH350" i="12"/>
  <c r="AI115" i="12"/>
  <c r="AJ115" i="12"/>
  <c r="AK115" i="12"/>
  <c r="AK350" i="12"/>
  <c r="AL115" i="12"/>
  <c r="AL350" i="12"/>
  <c r="AM115" i="12"/>
  <c r="AN115" i="12"/>
  <c r="AO115" i="12"/>
  <c r="AO350" i="12"/>
  <c r="AP115" i="12"/>
  <c r="AP350" i="12"/>
  <c r="AQ115" i="12"/>
  <c r="AR115" i="12"/>
  <c r="AT115" i="12"/>
  <c r="AT350" i="12"/>
  <c r="AU115" i="12"/>
  <c r="AU350" i="12"/>
  <c r="AV115" i="12"/>
  <c r="AW115" i="12"/>
  <c r="AX115" i="12"/>
  <c r="AX350" i="12"/>
  <c r="AY115" i="12"/>
  <c r="AY350" i="12"/>
  <c r="AZ115" i="12"/>
  <c r="BA115" i="12"/>
  <c r="BB115" i="12"/>
  <c r="BB350" i="12"/>
  <c r="BC115" i="12"/>
  <c r="BC350" i="12"/>
  <c r="D116" i="12"/>
  <c r="D351" i="12" s="1"/>
  <c r="E116" i="12"/>
  <c r="E351" i="12"/>
  <c r="H351" i="12" s="1"/>
  <c r="F116" i="12"/>
  <c r="F351" i="12"/>
  <c r="G116" i="12"/>
  <c r="G351" i="12"/>
  <c r="H116" i="12"/>
  <c r="I116" i="12"/>
  <c r="I351" i="12"/>
  <c r="J116" i="12"/>
  <c r="J351" i="12"/>
  <c r="K116" i="12"/>
  <c r="K351" i="12"/>
  <c r="L116" i="12"/>
  <c r="M116" i="12"/>
  <c r="M351" i="12"/>
  <c r="N116" i="12"/>
  <c r="N351" i="12"/>
  <c r="O116" i="12"/>
  <c r="O351" i="12"/>
  <c r="P116" i="12"/>
  <c r="Q116" i="12"/>
  <c r="Q351" i="12"/>
  <c r="R116" i="12"/>
  <c r="R351" i="12"/>
  <c r="S116" i="12"/>
  <c r="S351" i="12"/>
  <c r="T116" i="12"/>
  <c r="U116" i="12"/>
  <c r="U351" i="12"/>
  <c r="V116" i="12"/>
  <c r="V351" i="12"/>
  <c r="W116" i="12"/>
  <c r="W351" i="12"/>
  <c r="X116" i="12"/>
  <c r="Y116" i="12"/>
  <c r="Y351" i="12"/>
  <c r="Z116" i="12"/>
  <c r="Z351" i="12"/>
  <c r="AA116" i="12"/>
  <c r="AA351" i="12"/>
  <c r="AB116" i="12"/>
  <c r="AC116" i="12"/>
  <c r="AC351" i="12"/>
  <c r="AD116" i="12"/>
  <c r="AD351" i="12"/>
  <c r="AE116" i="12"/>
  <c r="AE351" i="12"/>
  <c r="AF116" i="12"/>
  <c r="AG116" i="12"/>
  <c r="AG351" i="12"/>
  <c r="AH116" i="12"/>
  <c r="AH351" i="12"/>
  <c r="AI116" i="12"/>
  <c r="AI351" i="12"/>
  <c r="AJ116" i="12"/>
  <c r="AK116" i="12"/>
  <c r="AK351" i="12"/>
  <c r="AL116" i="12"/>
  <c r="AL351" i="12"/>
  <c r="AM116" i="12"/>
  <c r="AM351" i="12"/>
  <c r="AN116" i="12"/>
  <c r="AO116" i="12"/>
  <c r="AO351" i="12"/>
  <c r="AP116" i="12"/>
  <c r="AP351" i="12"/>
  <c r="AQ116" i="12"/>
  <c r="AQ351" i="12"/>
  <c r="AR116" i="12"/>
  <c r="AT116" i="12"/>
  <c r="AT351" i="12"/>
  <c r="AU116" i="12"/>
  <c r="AU351" i="12"/>
  <c r="AV116" i="12"/>
  <c r="AV351" i="12"/>
  <c r="AW116" i="12"/>
  <c r="AX116" i="12"/>
  <c r="AX351" i="12"/>
  <c r="AY116" i="12"/>
  <c r="AY351" i="12"/>
  <c r="AZ116" i="12"/>
  <c r="AZ351" i="12"/>
  <c r="BA116" i="12"/>
  <c r="BB116" i="12"/>
  <c r="BB351" i="12"/>
  <c r="BC116" i="12"/>
  <c r="BC351" i="12"/>
  <c r="D117" i="12"/>
  <c r="D352" i="12"/>
  <c r="E117" i="12"/>
  <c r="E352" i="12" s="1"/>
  <c r="F117" i="12"/>
  <c r="G117" i="12"/>
  <c r="H117" i="12"/>
  <c r="H352" i="12"/>
  <c r="I117" i="12"/>
  <c r="J117" i="12"/>
  <c r="K117" i="12"/>
  <c r="L117" i="12"/>
  <c r="L352" i="12"/>
  <c r="M117" i="12"/>
  <c r="N117" i="12"/>
  <c r="O117" i="12"/>
  <c r="P117" i="12"/>
  <c r="P352" i="12"/>
  <c r="Q117" i="12"/>
  <c r="R117" i="12"/>
  <c r="S117" i="12"/>
  <c r="T117" i="12"/>
  <c r="T352" i="12"/>
  <c r="U117" i="12"/>
  <c r="V117" i="12"/>
  <c r="W117" i="12"/>
  <c r="X117" i="12"/>
  <c r="X352" i="12"/>
  <c r="Y117" i="12"/>
  <c r="Z117" i="12"/>
  <c r="AA117" i="12"/>
  <c r="AB117" i="12"/>
  <c r="AB352" i="12"/>
  <c r="AC117" i="12"/>
  <c r="AD117" i="12"/>
  <c r="AE117" i="12"/>
  <c r="AF117" i="12"/>
  <c r="AF352" i="12"/>
  <c r="AG117" i="12"/>
  <c r="AH117" i="12"/>
  <c r="AI117" i="12"/>
  <c r="AJ117" i="12"/>
  <c r="AJ352" i="12"/>
  <c r="AK117" i="12"/>
  <c r="AL117" i="12"/>
  <c r="AM117" i="12"/>
  <c r="AN117" i="12"/>
  <c r="AN352" i="12"/>
  <c r="AO117" i="12"/>
  <c r="AP117" i="12"/>
  <c r="AQ117" i="12"/>
  <c r="AR117" i="12"/>
  <c r="AR352" i="12"/>
  <c r="AT117" i="12"/>
  <c r="AU117" i="12"/>
  <c r="AV117" i="12"/>
  <c r="AW117" i="12"/>
  <c r="AW352" i="12"/>
  <c r="AX117" i="12"/>
  <c r="AY117" i="12"/>
  <c r="AZ117" i="12"/>
  <c r="BA117" i="12"/>
  <c r="BA352" i="12"/>
  <c r="BB117" i="12"/>
  <c r="BC117" i="12"/>
  <c r="D118" i="12"/>
  <c r="D353" i="12"/>
  <c r="E118" i="12"/>
  <c r="E353" i="12"/>
  <c r="Y353" i="12" s="1"/>
  <c r="F118" i="12"/>
  <c r="G118" i="12"/>
  <c r="H118" i="12"/>
  <c r="I118" i="12"/>
  <c r="I353" i="12"/>
  <c r="J118" i="12"/>
  <c r="K118" i="12"/>
  <c r="L118" i="12"/>
  <c r="M118" i="12"/>
  <c r="N118" i="12"/>
  <c r="O118" i="12"/>
  <c r="P118" i="12"/>
  <c r="Q118" i="12"/>
  <c r="R118" i="12"/>
  <c r="S118" i="12"/>
  <c r="T118" i="12"/>
  <c r="U118" i="12"/>
  <c r="U353" i="12"/>
  <c r="V118" i="12"/>
  <c r="W118" i="12"/>
  <c r="X118" i="12"/>
  <c r="Y118" i="12"/>
  <c r="Z118" i="12"/>
  <c r="AA118" i="12"/>
  <c r="AB118" i="12"/>
  <c r="AC118" i="12"/>
  <c r="AD118" i="12"/>
  <c r="AE118" i="12"/>
  <c r="AF118" i="12"/>
  <c r="AG118" i="12"/>
  <c r="AH118" i="12"/>
  <c r="AI118" i="12"/>
  <c r="AJ118" i="12"/>
  <c r="AK118" i="12"/>
  <c r="AK353" i="12"/>
  <c r="AL118" i="12"/>
  <c r="AM118" i="12"/>
  <c r="AN118" i="12"/>
  <c r="AO118" i="12"/>
  <c r="AO353" i="12"/>
  <c r="AP118" i="12"/>
  <c r="AQ118" i="12"/>
  <c r="AR118" i="12"/>
  <c r="AT118" i="12"/>
  <c r="AU118" i="12"/>
  <c r="AV118" i="12"/>
  <c r="AW118" i="12"/>
  <c r="AX118" i="12"/>
  <c r="AY118" i="12"/>
  <c r="AZ118" i="12"/>
  <c r="BA118" i="12"/>
  <c r="BB118" i="12"/>
  <c r="BB353" i="12"/>
  <c r="BC118" i="12"/>
  <c r="D119" i="12"/>
  <c r="D354" i="12"/>
  <c r="E119" i="12"/>
  <c r="E354" i="12"/>
  <c r="H354" i="12" s="1"/>
  <c r="F119" i="12"/>
  <c r="F354" i="12"/>
  <c r="G119" i="12"/>
  <c r="H119" i="12"/>
  <c r="I119" i="12"/>
  <c r="I354" i="12"/>
  <c r="J119" i="12"/>
  <c r="J354" i="12"/>
  <c r="K119" i="12"/>
  <c r="L119" i="12"/>
  <c r="M119" i="12"/>
  <c r="M354" i="12"/>
  <c r="N119" i="12"/>
  <c r="N354" i="12"/>
  <c r="O119" i="12"/>
  <c r="P119" i="12"/>
  <c r="Q119" i="12"/>
  <c r="Q354" i="12"/>
  <c r="R119" i="12"/>
  <c r="R354" i="12"/>
  <c r="S119" i="12"/>
  <c r="T119" i="12"/>
  <c r="U119" i="12"/>
  <c r="U354" i="12"/>
  <c r="V119" i="12"/>
  <c r="V354" i="12"/>
  <c r="W119" i="12"/>
  <c r="X119" i="12"/>
  <c r="Y119" i="12"/>
  <c r="Y354" i="12"/>
  <c r="Z119" i="12"/>
  <c r="Z354" i="12"/>
  <c r="AA119" i="12"/>
  <c r="AB119" i="12"/>
  <c r="AC119" i="12"/>
  <c r="AC354" i="12"/>
  <c r="AD119" i="12"/>
  <c r="AD354" i="12"/>
  <c r="AE119" i="12"/>
  <c r="AF119" i="12"/>
  <c r="AG119" i="12"/>
  <c r="AG354" i="12"/>
  <c r="AH119" i="12"/>
  <c r="AH354" i="12"/>
  <c r="AI119" i="12"/>
  <c r="AJ119" i="12"/>
  <c r="AK119" i="12"/>
  <c r="AK354" i="12"/>
  <c r="AL119" i="12"/>
  <c r="AL354" i="12"/>
  <c r="AM119" i="12"/>
  <c r="AN119" i="12"/>
  <c r="AO119" i="12"/>
  <c r="AO354" i="12"/>
  <c r="AP119" i="12"/>
  <c r="AP354" i="12"/>
  <c r="AQ119" i="12"/>
  <c r="AR119" i="12"/>
  <c r="AT119" i="12"/>
  <c r="AT354" i="12"/>
  <c r="AU119" i="12"/>
  <c r="AU354" i="12"/>
  <c r="AV119" i="12"/>
  <c r="AW119" i="12"/>
  <c r="AX119" i="12"/>
  <c r="AX354" i="12"/>
  <c r="AY119" i="12"/>
  <c r="AY354" i="12"/>
  <c r="AZ119" i="12"/>
  <c r="BA119" i="12"/>
  <c r="BB119" i="12"/>
  <c r="BB354" i="12"/>
  <c r="BC119" i="12"/>
  <c r="BC354" i="12"/>
  <c r="D120" i="12"/>
  <c r="D355" i="12" s="1"/>
  <c r="E120" i="12"/>
  <c r="E355" i="12"/>
  <c r="H355" i="12" s="1"/>
  <c r="F120" i="12"/>
  <c r="F355" i="12"/>
  <c r="G120" i="12"/>
  <c r="G355" i="12"/>
  <c r="H120" i="12"/>
  <c r="I120" i="12"/>
  <c r="I355" i="12"/>
  <c r="J120" i="12"/>
  <c r="J355" i="12"/>
  <c r="K120" i="12"/>
  <c r="K355" i="12"/>
  <c r="L120" i="12"/>
  <c r="M120" i="12"/>
  <c r="M355" i="12"/>
  <c r="N120" i="12"/>
  <c r="N355" i="12"/>
  <c r="O120" i="12"/>
  <c r="O355" i="12"/>
  <c r="P120" i="12"/>
  <c r="Q120" i="12"/>
  <c r="Q355" i="12"/>
  <c r="R120" i="12"/>
  <c r="R355" i="12"/>
  <c r="S120" i="12"/>
  <c r="S355" i="12"/>
  <c r="T120" i="12"/>
  <c r="U120" i="12"/>
  <c r="U355" i="12"/>
  <c r="V120" i="12"/>
  <c r="V355" i="12"/>
  <c r="W120" i="12"/>
  <c r="W355" i="12"/>
  <c r="X120" i="12"/>
  <c r="Y120" i="12"/>
  <c r="Y355" i="12"/>
  <c r="Z120" i="12"/>
  <c r="Z355" i="12"/>
  <c r="AA120" i="12"/>
  <c r="AA355" i="12"/>
  <c r="AB120" i="12"/>
  <c r="AC120" i="12"/>
  <c r="AC355" i="12"/>
  <c r="AD120" i="12"/>
  <c r="AD355" i="12"/>
  <c r="AE120" i="12"/>
  <c r="AE355" i="12"/>
  <c r="AF120" i="12"/>
  <c r="AG120" i="12"/>
  <c r="AG355" i="12"/>
  <c r="AH120" i="12"/>
  <c r="AH355" i="12"/>
  <c r="AI120" i="12"/>
  <c r="AI355" i="12"/>
  <c r="AJ120" i="12"/>
  <c r="AK120" i="12"/>
  <c r="AK355" i="12"/>
  <c r="AL120" i="12"/>
  <c r="AL355" i="12"/>
  <c r="AM120" i="12"/>
  <c r="AM355" i="12"/>
  <c r="AN120" i="12"/>
  <c r="AO120" i="12"/>
  <c r="AO355" i="12"/>
  <c r="AP120" i="12"/>
  <c r="AP355" i="12"/>
  <c r="AQ120" i="12"/>
  <c r="AQ355" i="12"/>
  <c r="AR120" i="12"/>
  <c r="AT120" i="12"/>
  <c r="AT355" i="12"/>
  <c r="AU120" i="12"/>
  <c r="AU355" i="12"/>
  <c r="AV120" i="12"/>
  <c r="AV355" i="12"/>
  <c r="AW120" i="12"/>
  <c r="AX120" i="12"/>
  <c r="AX355" i="12"/>
  <c r="AY120" i="12"/>
  <c r="AY355" i="12"/>
  <c r="AZ120" i="12"/>
  <c r="AZ355" i="12"/>
  <c r="BA120" i="12"/>
  <c r="BB120" i="12"/>
  <c r="BB355" i="12"/>
  <c r="BC120" i="12"/>
  <c r="BC355" i="12"/>
  <c r="D121" i="12"/>
  <c r="D356" i="12"/>
  <c r="E121" i="12"/>
  <c r="E356" i="12" s="1"/>
  <c r="F121" i="12"/>
  <c r="G121" i="12"/>
  <c r="G356" i="12"/>
  <c r="H121" i="12"/>
  <c r="H356" i="12"/>
  <c r="I121" i="12"/>
  <c r="J121" i="12"/>
  <c r="K121" i="12"/>
  <c r="K356" i="12"/>
  <c r="L121" i="12"/>
  <c r="L356" i="12"/>
  <c r="M121" i="12"/>
  <c r="N121" i="12"/>
  <c r="O121" i="12"/>
  <c r="O356" i="12"/>
  <c r="P121" i="12"/>
  <c r="P356" i="12"/>
  <c r="Q121" i="12"/>
  <c r="R121" i="12"/>
  <c r="S121" i="12"/>
  <c r="S356" i="12"/>
  <c r="T121" i="12"/>
  <c r="T356" i="12"/>
  <c r="U121" i="12"/>
  <c r="V121" i="12"/>
  <c r="W121" i="12"/>
  <c r="W356" i="12"/>
  <c r="X121" i="12"/>
  <c r="X356" i="12"/>
  <c r="Y121" i="12"/>
  <c r="Z121" i="12"/>
  <c r="AA121" i="12"/>
  <c r="AA356" i="12"/>
  <c r="AB121" i="12"/>
  <c r="AB356" i="12"/>
  <c r="AC121" i="12"/>
  <c r="AD121" i="12"/>
  <c r="AE121" i="12"/>
  <c r="AE356" i="12"/>
  <c r="AF121" i="12"/>
  <c r="AF356" i="12"/>
  <c r="AG121" i="12"/>
  <c r="AH121" i="12"/>
  <c r="AI121" i="12"/>
  <c r="AI356" i="12"/>
  <c r="AJ121" i="12"/>
  <c r="AJ356" i="12"/>
  <c r="AK121" i="12"/>
  <c r="AL121" i="12"/>
  <c r="AM121" i="12"/>
  <c r="AM356" i="12"/>
  <c r="AN121" i="12"/>
  <c r="AN356" i="12"/>
  <c r="AO121" i="12"/>
  <c r="AP121" i="12"/>
  <c r="AQ121" i="12"/>
  <c r="AQ356" i="12"/>
  <c r="AR121" i="12"/>
  <c r="AR356" i="12"/>
  <c r="AT121" i="12"/>
  <c r="AU121" i="12"/>
  <c r="AV121" i="12"/>
  <c r="AV356" i="12"/>
  <c r="AW121" i="12"/>
  <c r="AW356" i="12"/>
  <c r="AX121" i="12"/>
  <c r="AY121" i="12"/>
  <c r="AZ121" i="12"/>
  <c r="AZ356" i="12"/>
  <c r="BA121" i="12"/>
  <c r="BA356" i="12"/>
  <c r="BB121" i="12"/>
  <c r="BC121" i="12"/>
  <c r="D122" i="12"/>
  <c r="D357" i="12"/>
  <c r="E122" i="12"/>
  <c r="E357" i="12"/>
  <c r="L357" i="12" s="1"/>
  <c r="F122" i="12"/>
  <c r="G122" i="12"/>
  <c r="H122" i="12"/>
  <c r="I122" i="12"/>
  <c r="J122" i="12"/>
  <c r="K122" i="12"/>
  <c r="L122" i="12"/>
  <c r="M122" i="12"/>
  <c r="N122" i="12"/>
  <c r="O122" i="12"/>
  <c r="P122" i="12"/>
  <c r="P357" i="12"/>
  <c r="Q122" i="12"/>
  <c r="R122" i="12"/>
  <c r="S122" i="12"/>
  <c r="T122" i="12"/>
  <c r="U122" i="12"/>
  <c r="U357" i="12"/>
  <c r="V122" i="12"/>
  <c r="W122" i="12"/>
  <c r="X122" i="12"/>
  <c r="Y122" i="12"/>
  <c r="Z122" i="12"/>
  <c r="AA122" i="12"/>
  <c r="AB122" i="12"/>
  <c r="AC122" i="12"/>
  <c r="AD122" i="12"/>
  <c r="AE122" i="12"/>
  <c r="AF122" i="12"/>
  <c r="AF357" i="12"/>
  <c r="AG122" i="12"/>
  <c r="AH122" i="12"/>
  <c r="AI122" i="12"/>
  <c r="AJ122" i="12"/>
  <c r="AK122" i="12"/>
  <c r="AK357" i="12"/>
  <c r="AL122" i="12"/>
  <c r="AM122" i="12"/>
  <c r="AN122" i="12"/>
  <c r="AO122" i="12"/>
  <c r="AP122" i="12"/>
  <c r="AQ122" i="12"/>
  <c r="AR122" i="12"/>
  <c r="AT122" i="12"/>
  <c r="AU122" i="12"/>
  <c r="AV122" i="12"/>
  <c r="AW122" i="12"/>
  <c r="AW357" i="12"/>
  <c r="AX122" i="12"/>
  <c r="AY122" i="12"/>
  <c r="AZ122" i="12"/>
  <c r="BA122" i="12"/>
  <c r="BB122" i="12"/>
  <c r="BB357" i="12"/>
  <c r="BC122" i="12"/>
  <c r="D123" i="12"/>
  <c r="D358" i="12"/>
  <c r="E123" i="12"/>
  <c r="E358" i="12"/>
  <c r="F123" i="12"/>
  <c r="F358" i="12"/>
  <c r="G123" i="12"/>
  <c r="H123" i="12"/>
  <c r="I123" i="12"/>
  <c r="J123" i="12"/>
  <c r="J358" i="12"/>
  <c r="K123" i="12"/>
  <c r="L123" i="12"/>
  <c r="M123" i="12"/>
  <c r="M358" i="12"/>
  <c r="N123" i="12"/>
  <c r="N358" i="12"/>
  <c r="O123" i="12"/>
  <c r="P123" i="12"/>
  <c r="Q123" i="12"/>
  <c r="Q358" i="12"/>
  <c r="R123" i="12"/>
  <c r="R358" i="12"/>
  <c r="S123" i="12"/>
  <c r="T123" i="12"/>
  <c r="U123" i="12"/>
  <c r="U358" i="12"/>
  <c r="V123" i="12"/>
  <c r="V358" i="12"/>
  <c r="W123" i="12"/>
  <c r="X123" i="12"/>
  <c r="Y123" i="12"/>
  <c r="Y358" i="12"/>
  <c r="Z123" i="12"/>
  <c r="Z358" i="12"/>
  <c r="AA123" i="12"/>
  <c r="AB123" i="12"/>
  <c r="AC123" i="12"/>
  <c r="AC358" i="12"/>
  <c r="AD123" i="12"/>
  <c r="AD358" i="12"/>
  <c r="AE123" i="12"/>
  <c r="AF123" i="12"/>
  <c r="AG123" i="12"/>
  <c r="AG358" i="12"/>
  <c r="AH123" i="12"/>
  <c r="AH358" i="12"/>
  <c r="AI123" i="12"/>
  <c r="AJ123" i="12"/>
  <c r="AK123" i="12"/>
  <c r="AK358" i="12"/>
  <c r="AL123" i="12"/>
  <c r="AL358" i="12"/>
  <c r="AM123" i="12"/>
  <c r="AN123" i="12"/>
  <c r="AO123" i="12"/>
  <c r="AO358" i="12"/>
  <c r="AP123" i="12"/>
  <c r="AP358" i="12"/>
  <c r="AQ123" i="12"/>
  <c r="AR123" i="12"/>
  <c r="AT123" i="12"/>
  <c r="AT358" i="12"/>
  <c r="AU123" i="12"/>
  <c r="AU358" i="12"/>
  <c r="AV123" i="12"/>
  <c r="AW123" i="12"/>
  <c r="AX123" i="12"/>
  <c r="AX358" i="12"/>
  <c r="AY123" i="12"/>
  <c r="AY358" i="12"/>
  <c r="AZ123" i="12"/>
  <c r="BA123" i="12"/>
  <c r="BB123" i="12"/>
  <c r="BB358" i="12"/>
  <c r="BC123" i="12"/>
  <c r="BC358" i="12"/>
  <c r="D124" i="12"/>
  <c r="D359" i="12" s="1"/>
  <c r="E124" i="12"/>
  <c r="E359" i="12"/>
  <c r="H359" i="12" s="1"/>
  <c r="F124" i="12"/>
  <c r="F359" i="12"/>
  <c r="G124" i="12"/>
  <c r="G359" i="12"/>
  <c r="H124" i="12"/>
  <c r="I124" i="12"/>
  <c r="I359" i="12"/>
  <c r="J124" i="12"/>
  <c r="J359" i="12"/>
  <c r="K124" i="12"/>
  <c r="K359" i="12"/>
  <c r="L124" i="12"/>
  <c r="M124" i="12"/>
  <c r="M359" i="12"/>
  <c r="N124" i="12"/>
  <c r="N359" i="12"/>
  <c r="O124" i="12"/>
  <c r="O359" i="12"/>
  <c r="P124" i="12"/>
  <c r="Q124" i="12"/>
  <c r="Q359" i="12"/>
  <c r="R124" i="12"/>
  <c r="R359" i="12"/>
  <c r="S124" i="12"/>
  <c r="S359" i="12"/>
  <c r="T124" i="12"/>
  <c r="U124" i="12"/>
  <c r="U359" i="12"/>
  <c r="V124" i="12"/>
  <c r="V359" i="12"/>
  <c r="W124" i="12"/>
  <c r="W359" i="12"/>
  <c r="X124" i="12"/>
  <c r="Y124" i="12"/>
  <c r="Y359" i="12"/>
  <c r="Z124" i="12"/>
  <c r="Z359" i="12"/>
  <c r="AA124" i="12"/>
  <c r="AA359" i="12"/>
  <c r="AB124" i="12"/>
  <c r="AC124" i="12"/>
  <c r="AC359" i="12"/>
  <c r="AD124" i="12"/>
  <c r="AD359" i="12"/>
  <c r="AE124" i="12"/>
  <c r="AE359" i="12"/>
  <c r="AF124" i="12"/>
  <c r="AG124" i="12"/>
  <c r="AG359" i="12"/>
  <c r="AH124" i="12"/>
  <c r="AH359" i="12"/>
  <c r="AI124" i="12"/>
  <c r="AI359" i="12"/>
  <c r="AJ124" i="12"/>
  <c r="AK124" i="12"/>
  <c r="AK359" i="12"/>
  <c r="AL124" i="12"/>
  <c r="AL359" i="12"/>
  <c r="AM124" i="12"/>
  <c r="AM359" i="12"/>
  <c r="AN124" i="12"/>
  <c r="AO124" i="12"/>
  <c r="AO359" i="12"/>
  <c r="AP124" i="12"/>
  <c r="AP359" i="12"/>
  <c r="AQ124" i="12"/>
  <c r="AQ359" i="12"/>
  <c r="AR124" i="12"/>
  <c r="AT124" i="12"/>
  <c r="AT359" i="12"/>
  <c r="AU124" i="12"/>
  <c r="AU359" i="12"/>
  <c r="AV124" i="12"/>
  <c r="AV359" i="12"/>
  <c r="AW124" i="12"/>
  <c r="AX124" i="12"/>
  <c r="AX359" i="12"/>
  <c r="AY124" i="12"/>
  <c r="AY359" i="12"/>
  <c r="AZ124" i="12"/>
  <c r="AZ359" i="12"/>
  <c r="BA124" i="12"/>
  <c r="BB124" i="12"/>
  <c r="BB359" i="12"/>
  <c r="BC124" i="12"/>
  <c r="BC359" i="12"/>
  <c r="D125" i="12"/>
  <c r="D360" i="12"/>
  <c r="E125" i="12"/>
  <c r="E360" i="12" s="1"/>
  <c r="F125" i="12"/>
  <c r="G125" i="12"/>
  <c r="G360" i="12"/>
  <c r="H125" i="12"/>
  <c r="H360" i="12"/>
  <c r="I125" i="12"/>
  <c r="J125" i="12"/>
  <c r="K125" i="12"/>
  <c r="K360" i="12"/>
  <c r="L125" i="12"/>
  <c r="L360" i="12"/>
  <c r="M125" i="12"/>
  <c r="N125" i="12"/>
  <c r="O125" i="12"/>
  <c r="O360" i="12"/>
  <c r="P125" i="12"/>
  <c r="P360" i="12"/>
  <c r="Q125" i="12"/>
  <c r="R125" i="12"/>
  <c r="S125" i="12"/>
  <c r="S360" i="12"/>
  <c r="T125" i="12"/>
  <c r="T360" i="12" s="1"/>
  <c r="U125" i="12"/>
  <c r="V125" i="12"/>
  <c r="W125" i="12"/>
  <c r="W360" i="12"/>
  <c r="X125" i="12"/>
  <c r="X360" i="12"/>
  <c r="Y125" i="12"/>
  <c r="Z125" i="12"/>
  <c r="AA125" i="12"/>
  <c r="AA360" i="12"/>
  <c r="AB125" i="12"/>
  <c r="AB360" i="12"/>
  <c r="AC125" i="12"/>
  <c r="AD125" i="12"/>
  <c r="AE125" i="12"/>
  <c r="AE360" i="12"/>
  <c r="AF125" i="12"/>
  <c r="AF360" i="12"/>
  <c r="AG125" i="12"/>
  <c r="AH125" i="12"/>
  <c r="AI125" i="12"/>
  <c r="AI360" i="12"/>
  <c r="AJ125" i="12"/>
  <c r="AJ360" i="12" s="1"/>
  <c r="AK125" i="12"/>
  <c r="AL125" i="12"/>
  <c r="AM125" i="12"/>
  <c r="AM360" i="12"/>
  <c r="AN125" i="12"/>
  <c r="AN360" i="12"/>
  <c r="AO125" i="12"/>
  <c r="AP125" i="12"/>
  <c r="AQ125" i="12"/>
  <c r="AQ360" i="12"/>
  <c r="AR125" i="12"/>
  <c r="AR360" i="12"/>
  <c r="AT125" i="12"/>
  <c r="AU125" i="12"/>
  <c r="AV125" i="12"/>
  <c r="AV360" i="12"/>
  <c r="AW125" i="12"/>
  <c r="AW360" i="12"/>
  <c r="AX125" i="12"/>
  <c r="AY125" i="12"/>
  <c r="AZ125" i="12"/>
  <c r="AZ360" i="12"/>
  <c r="BA125" i="12"/>
  <c r="BA360" i="12" s="1"/>
  <c r="BB125" i="12"/>
  <c r="BC125" i="12"/>
  <c r="D126" i="12"/>
  <c r="D361" i="12"/>
  <c r="E126" i="12"/>
  <c r="E361" i="12"/>
  <c r="L361" i="12" s="1"/>
  <c r="F126" i="12"/>
  <c r="G126" i="12"/>
  <c r="H126" i="12"/>
  <c r="H361" i="12"/>
  <c r="I126" i="12"/>
  <c r="J126" i="12"/>
  <c r="K126" i="12"/>
  <c r="L126" i="12"/>
  <c r="M126" i="12"/>
  <c r="M361" i="12"/>
  <c r="N126" i="12"/>
  <c r="O126" i="12"/>
  <c r="P126" i="12"/>
  <c r="P361" i="12"/>
  <c r="Q126" i="12"/>
  <c r="R126" i="12"/>
  <c r="S126" i="12"/>
  <c r="T126" i="12"/>
  <c r="U126" i="12"/>
  <c r="U361" i="12"/>
  <c r="V126" i="12"/>
  <c r="W126" i="12"/>
  <c r="X126" i="12"/>
  <c r="X361" i="12"/>
  <c r="Y126" i="12"/>
  <c r="Z126" i="12"/>
  <c r="AA126" i="12"/>
  <c r="AB126" i="12"/>
  <c r="AC126" i="12"/>
  <c r="AC361" i="12"/>
  <c r="AD126" i="12"/>
  <c r="AE126" i="12"/>
  <c r="AF126" i="12"/>
  <c r="AF361" i="12"/>
  <c r="AG126" i="12"/>
  <c r="AH126" i="12"/>
  <c r="AI126" i="12"/>
  <c r="AJ126" i="12"/>
  <c r="AK126" i="12"/>
  <c r="AK361" i="12"/>
  <c r="AL126" i="12"/>
  <c r="AM126" i="12"/>
  <c r="AN126" i="12"/>
  <c r="AN361" i="12"/>
  <c r="AO126" i="12"/>
  <c r="AP126" i="12"/>
  <c r="AQ126" i="12"/>
  <c r="AR126" i="12"/>
  <c r="AT126" i="12"/>
  <c r="AT361" i="12"/>
  <c r="AU126" i="12"/>
  <c r="AV126" i="12"/>
  <c r="AW126" i="12"/>
  <c r="AW361" i="12"/>
  <c r="AX126" i="12"/>
  <c r="AY126" i="12"/>
  <c r="AZ126" i="12"/>
  <c r="BA126" i="12"/>
  <c r="BB126" i="12"/>
  <c r="BB361" i="12"/>
  <c r="BC126" i="12"/>
  <c r="D127" i="12"/>
  <c r="D362" i="12"/>
  <c r="E127" i="12"/>
  <c r="E362" i="12"/>
  <c r="F127" i="12"/>
  <c r="F362" i="12"/>
  <c r="G127" i="12"/>
  <c r="H127" i="12"/>
  <c r="I127" i="12"/>
  <c r="J127" i="12"/>
  <c r="J362" i="12" s="1"/>
  <c r="K127" i="12"/>
  <c r="L127" i="12"/>
  <c r="M127" i="12"/>
  <c r="M362" i="12"/>
  <c r="N127" i="12"/>
  <c r="N362" i="12" s="1"/>
  <c r="O127" i="12"/>
  <c r="P127" i="12"/>
  <c r="Q127" i="12"/>
  <c r="Q362" i="12"/>
  <c r="R127" i="12"/>
  <c r="R362" i="12" s="1"/>
  <c r="S127" i="12"/>
  <c r="T127" i="12"/>
  <c r="U127" i="12"/>
  <c r="U362" i="12"/>
  <c r="V127" i="12"/>
  <c r="V362" i="12"/>
  <c r="W127" i="12"/>
  <c r="X127" i="12"/>
  <c r="Y127" i="12"/>
  <c r="Y362" i="12"/>
  <c r="Z127" i="12"/>
  <c r="Z362" i="12" s="1"/>
  <c r="AA127" i="12"/>
  <c r="AB127" i="12"/>
  <c r="AC127" i="12"/>
  <c r="AC362" i="12"/>
  <c r="AD127" i="12"/>
  <c r="AD362" i="12" s="1"/>
  <c r="AE127" i="12"/>
  <c r="AF127" i="12"/>
  <c r="AG127" i="12"/>
  <c r="AG362" i="12"/>
  <c r="AH127" i="12"/>
  <c r="AH362" i="12" s="1"/>
  <c r="AI127" i="12"/>
  <c r="AJ127" i="12"/>
  <c r="AK127" i="12"/>
  <c r="AK362" i="12"/>
  <c r="AL127" i="12"/>
  <c r="AL362" i="12"/>
  <c r="AM127" i="12"/>
  <c r="AN127" i="12"/>
  <c r="AO127" i="12"/>
  <c r="AO362" i="12"/>
  <c r="AP127" i="12"/>
  <c r="AP362" i="12" s="1"/>
  <c r="AQ127" i="12"/>
  <c r="AR127" i="12"/>
  <c r="AT127" i="12"/>
  <c r="AT362" i="12"/>
  <c r="AU127" i="12"/>
  <c r="AU362" i="12" s="1"/>
  <c r="AV127" i="12"/>
  <c r="AW127" i="12"/>
  <c r="AX127" i="12"/>
  <c r="AX362" i="12"/>
  <c r="AY127" i="12"/>
  <c r="AY362" i="12" s="1"/>
  <c r="AZ127" i="12"/>
  <c r="BA127" i="12"/>
  <c r="BB127" i="12"/>
  <c r="BB362" i="12"/>
  <c r="BC127" i="12"/>
  <c r="BC362" i="12"/>
  <c r="D128" i="12"/>
  <c r="D363" i="12" s="1"/>
  <c r="E128" i="12"/>
  <c r="E363" i="12"/>
  <c r="H363" i="12" s="1"/>
  <c r="F128" i="12"/>
  <c r="F363" i="12"/>
  <c r="G128" i="12"/>
  <c r="G363" i="12"/>
  <c r="H128" i="12"/>
  <c r="I128" i="12"/>
  <c r="I363" i="12"/>
  <c r="J128" i="12"/>
  <c r="J363" i="12"/>
  <c r="K128" i="12"/>
  <c r="K363" i="12" s="1"/>
  <c r="L128" i="12"/>
  <c r="M128" i="12"/>
  <c r="M363" i="12"/>
  <c r="N128" i="12"/>
  <c r="N363" i="12"/>
  <c r="O128" i="12"/>
  <c r="O363" i="12"/>
  <c r="P128" i="12"/>
  <c r="Q128" i="12"/>
  <c r="Q363" i="12"/>
  <c r="R128" i="12"/>
  <c r="R363" i="12"/>
  <c r="S128" i="12"/>
  <c r="S363" i="12" s="1"/>
  <c r="T128" i="12"/>
  <c r="U128" i="12"/>
  <c r="U363" i="12"/>
  <c r="V128" i="12"/>
  <c r="V363" i="12"/>
  <c r="W128" i="12"/>
  <c r="W363" i="12" s="1"/>
  <c r="X128" i="12"/>
  <c r="Y128" i="12"/>
  <c r="Y363" i="12"/>
  <c r="Z128" i="12"/>
  <c r="Z363" i="12"/>
  <c r="AA128" i="12"/>
  <c r="AA363" i="12" s="1"/>
  <c r="AB128" i="12"/>
  <c r="AC128" i="12"/>
  <c r="AC363" i="12"/>
  <c r="AD128" i="12"/>
  <c r="AD363" i="12"/>
  <c r="AE128" i="12"/>
  <c r="AE363" i="12"/>
  <c r="AF128" i="12"/>
  <c r="AG128" i="12"/>
  <c r="AG363" i="12"/>
  <c r="AH128" i="12"/>
  <c r="AH363" i="12"/>
  <c r="AI128" i="12"/>
  <c r="AI363" i="12"/>
  <c r="AJ128" i="12"/>
  <c r="AK128" i="12"/>
  <c r="AK363" i="12"/>
  <c r="AL128" i="12"/>
  <c r="AL363" i="12"/>
  <c r="AM128" i="12"/>
  <c r="AM363" i="12"/>
  <c r="AN128" i="12"/>
  <c r="AO128" i="12"/>
  <c r="AO363" i="12"/>
  <c r="AP128" i="12"/>
  <c r="AP363" i="12"/>
  <c r="AQ128" i="12"/>
  <c r="AQ363" i="12" s="1"/>
  <c r="AR128" i="12"/>
  <c r="AT128" i="12"/>
  <c r="AT363" i="12"/>
  <c r="AU128" i="12"/>
  <c r="AU363" i="12"/>
  <c r="AV128" i="12"/>
  <c r="AV363" i="12"/>
  <c r="AW128" i="12"/>
  <c r="AX128" i="12"/>
  <c r="AX363" i="12"/>
  <c r="AY128" i="12"/>
  <c r="AY363" i="12" s="1"/>
  <c r="AZ128" i="12"/>
  <c r="AZ363" i="12" s="1"/>
  <c r="BA128" i="12"/>
  <c r="BB128" i="12"/>
  <c r="BB363" i="12"/>
  <c r="BC128" i="12"/>
  <c r="BC363" i="12"/>
  <c r="D129" i="12"/>
  <c r="D364" i="12" s="1"/>
  <c r="E129" i="12"/>
  <c r="E364" i="12" s="1"/>
  <c r="F129" i="12"/>
  <c r="G129" i="12"/>
  <c r="G364" i="12"/>
  <c r="H129" i="12"/>
  <c r="H364" i="12"/>
  <c r="I129" i="12"/>
  <c r="J129" i="12"/>
  <c r="K129" i="12"/>
  <c r="K364" i="12"/>
  <c r="L129" i="12"/>
  <c r="L364" i="12"/>
  <c r="M129" i="12"/>
  <c r="N129" i="12"/>
  <c r="O129" i="12"/>
  <c r="O364" i="12" s="1"/>
  <c r="P129" i="12"/>
  <c r="P364" i="12"/>
  <c r="Q129" i="12"/>
  <c r="R129" i="12"/>
  <c r="S129" i="12"/>
  <c r="S364" i="12"/>
  <c r="T129" i="12"/>
  <c r="T364" i="12" s="1"/>
  <c r="U129" i="12"/>
  <c r="V129" i="12"/>
  <c r="W129" i="12"/>
  <c r="W364" i="12"/>
  <c r="X129" i="12"/>
  <c r="X364" i="12"/>
  <c r="Y129" i="12"/>
  <c r="Z129" i="12"/>
  <c r="AA129" i="12"/>
  <c r="AA364" i="12"/>
  <c r="AB129" i="12"/>
  <c r="AB364" i="12"/>
  <c r="AC129" i="12"/>
  <c r="AD129" i="12"/>
  <c r="AE129" i="12"/>
  <c r="AE364" i="12" s="1"/>
  <c r="AF129" i="12"/>
  <c r="AF364" i="12"/>
  <c r="AG129" i="12"/>
  <c r="AH129" i="12"/>
  <c r="AI129" i="12"/>
  <c r="AI364" i="12"/>
  <c r="AJ129" i="12"/>
  <c r="AJ364" i="12" s="1"/>
  <c r="AK129" i="12"/>
  <c r="AL129" i="12"/>
  <c r="AM129" i="12"/>
  <c r="AM364" i="12"/>
  <c r="AN129" i="12"/>
  <c r="AN364" i="12"/>
  <c r="AO129" i="12"/>
  <c r="AP129" i="12"/>
  <c r="AQ129" i="12"/>
  <c r="AQ364" i="12"/>
  <c r="AR129" i="12"/>
  <c r="AR364" i="12"/>
  <c r="AT129" i="12"/>
  <c r="AU129" i="12"/>
  <c r="AV129" i="12"/>
  <c r="AV364" i="12" s="1"/>
  <c r="AW129" i="12"/>
  <c r="AW364" i="12"/>
  <c r="AX129" i="12"/>
  <c r="AY129" i="12"/>
  <c r="AZ129" i="12"/>
  <c r="AZ364" i="12"/>
  <c r="BA129" i="12"/>
  <c r="BA364" i="12" s="1"/>
  <c r="BB129" i="12"/>
  <c r="BC129" i="12"/>
  <c r="D130" i="12"/>
  <c r="D365" i="12" s="1"/>
  <c r="E130" i="12"/>
  <c r="E365" i="12"/>
  <c r="AA365" i="12" s="1"/>
  <c r="F130" i="12"/>
  <c r="G130" i="12"/>
  <c r="H130" i="12"/>
  <c r="H365" i="12"/>
  <c r="I130" i="12"/>
  <c r="J130" i="12"/>
  <c r="K130" i="12"/>
  <c r="L130" i="12"/>
  <c r="M130" i="12"/>
  <c r="M365" i="12"/>
  <c r="N130" i="12"/>
  <c r="O130" i="12"/>
  <c r="P130" i="12"/>
  <c r="P365" i="12"/>
  <c r="Q130" i="12"/>
  <c r="R130" i="12"/>
  <c r="S130" i="12"/>
  <c r="T130" i="12"/>
  <c r="U130" i="12"/>
  <c r="U365" i="12"/>
  <c r="V130" i="12"/>
  <c r="W130" i="12"/>
  <c r="X130" i="12"/>
  <c r="X365" i="12"/>
  <c r="Y130" i="12"/>
  <c r="Z130" i="12"/>
  <c r="AA130" i="12"/>
  <c r="AB130" i="12"/>
  <c r="AC130" i="12"/>
  <c r="AD130" i="12"/>
  <c r="AE130" i="12"/>
  <c r="AE365" i="12"/>
  <c r="AF130" i="12"/>
  <c r="AG130" i="12"/>
  <c r="AG365" i="12"/>
  <c r="AH130" i="12"/>
  <c r="AI130" i="12"/>
  <c r="AJ130" i="12"/>
  <c r="AK130" i="12"/>
  <c r="AL130" i="12"/>
  <c r="AM130" i="12"/>
  <c r="AN130" i="12"/>
  <c r="AN365" i="12"/>
  <c r="AO130" i="12"/>
  <c r="AP130" i="12"/>
  <c r="AQ130" i="12"/>
  <c r="AR130" i="12"/>
  <c r="AT130" i="12"/>
  <c r="AU130" i="12"/>
  <c r="AV130" i="12"/>
  <c r="AV365" i="12"/>
  <c r="AW130" i="12"/>
  <c r="AX130" i="12"/>
  <c r="AX365" i="12"/>
  <c r="AY130" i="12"/>
  <c r="AZ130" i="12"/>
  <c r="BA130" i="12"/>
  <c r="BB130" i="12"/>
  <c r="BC130" i="12"/>
  <c r="D131" i="12"/>
  <c r="D366" i="12"/>
  <c r="E131" i="12"/>
  <c r="E366" i="12"/>
  <c r="J366" i="12" s="1"/>
  <c r="F131" i="12"/>
  <c r="G131" i="12"/>
  <c r="H131" i="12"/>
  <c r="I131" i="12"/>
  <c r="J131" i="12"/>
  <c r="K131" i="12"/>
  <c r="L131" i="12"/>
  <c r="M131" i="12"/>
  <c r="N131" i="12"/>
  <c r="N366" i="12"/>
  <c r="O131" i="12"/>
  <c r="P131" i="12"/>
  <c r="Q131" i="12"/>
  <c r="R131" i="12"/>
  <c r="S131" i="12"/>
  <c r="T131" i="12"/>
  <c r="U131" i="12"/>
  <c r="V131" i="12"/>
  <c r="W131" i="12"/>
  <c r="X131" i="12"/>
  <c r="Y131" i="12"/>
  <c r="Z131" i="12"/>
  <c r="AA131" i="12"/>
  <c r="AB131" i="12"/>
  <c r="AB366" i="12"/>
  <c r="AC131" i="12"/>
  <c r="AD131" i="12"/>
  <c r="AE131" i="12"/>
  <c r="AF131" i="12"/>
  <c r="AG131" i="12"/>
  <c r="AH131" i="12"/>
  <c r="AI131" i="12"/>
  <c r="AJ131" i="12"/>
  <c r="AK131" i="12"/>
  <c r="AK366" i="12"/>
  <c r="AL131" i="12"/>
  <c r="AM131" i="12"/>
  <c r="AN131" i="12"/>
  <c r="AO131" i="12"/>
  <c r="AP131" i="12"/>
  <c r="AQ131" i="12"/>
  <c r="AR131" i="12"/>
  <c r="AT131" i="12"/>
  <c r="AU131" i="12"/>
  <c r="AU366" i="12"/>
  <c r="AV131" i="12"/>
  <c r="AW131" i="12"/>
  <c r="AX131" i="12"/>
  <c r="AY131" i="12"/>
  <c r="AZ131" i="12"/>
  <c r="BA131" i="12"/>
  <c r="BB131" i="12"/>
  <c r="BC131" i="12"/>
  <c r="D132" i="12"/>
  <c r="D367" i="12" s="1"/>
  <c r="E132" i="12"/>
  <c r="E367" i="12"/>
  <c r="F132" i="12"/>
  <c r="F367" i="12"/>
  <c r="G132" i="12"/>
  <c r="G367" i="12" s="1"/>
  <c r="H132" i="12"/>
  <c r="I132" i="12"/>
  <c r="I367" i="12"/>
  <c r="J132" i="12"/>
  <c r="K132" i="12"/>
  <c r="K367" i="12"/>
  <c r="L132" i="12"/>
  <c r="M132" i="12"/>
  <c r="N132" i="12"/>
  <c r="N367" i="12" s="1"/>
  <c r="O132" i="12"/>
  <c r="O367" i="12"/>
  <c r="P132" i="12"/>
  <c r="Q132" i="12"/>
  <c r="Q367" i="12"/>
  <c r="R132" i="12"/>
  <c r="R367" i="12"/>
  <c r="S132" i="12"/>
  <c r="T132" i="12"/>
  <c r="U132" i="12"/>
  <c r="U367" i="12"/>
  <c r="V132" i="12"/>
  <c r="W132" i="12"/>
  <c r="W367" i="12" s="1"/>
  <c r="X132" i="12"/>
  <c r="Y132" i="12"/>
  <c r="Y367" i="12"/>
  <c r="Z132" i="12"/>
  <c r="Z367" i="12" s="1"/>
  <c r="AA132" i="12"/>
  <c r="AA367" i="12"/>
  <c r="AB132" i="12"/>
  <c r="AC132" i="12"/>
  <c r="AC367" i="12"/>
  <c r="AD132" i="12"/>
  <c r="AD367" i="12" s="1"/>
  <c r="AE132" i="12"/>
  <c r="AF132" i="12"/>
  <c r="AG132" i="12"/>
  <c r="AG367" i="12"/>
  <c r="AH132" i="12"/>
  <c r="AH367" i="12"/>
  <c r="AI132" i="12"/>
  <c r="AI367" i="12" s="1"/>
  <c r="AJ132" i="12"/>
  <c r="AK132" i="12"/>
  <c r="AK367" i="12"/>
  <c r="AL132" i="12"/>
  <c r="AL367" i="12"/>
  <c r="AM132" i="12"/>
  <c r="AM367" i="12" s="1"/>
  <c r="AN132" i="12"/>
  <c r="AO132" i="12"/>
  <c r="AO367" i="12"/>
  <c r="AP132" i="12"/>
  <c r="AP367" i="12" s="1"/>
  <c r="AQ132" i="12"/>
  <c r="AQ367" i="12"/>
  <c r="AR132" i="12"/>
  <c r="AT132" i="12"/>
  <c r="AT367" i="12"/>
  <c r="AU132" i="12"/>
  <c r="AU367" i="12" s="1"/>
  <c r="AV132" i="12"/>
  <c r="AV367" i="12"/>
  <c r="AW132" i="12"/>
  <c r="AX132" i="12"/>
  <c r="AX367" i="12"/>
  <c r="AY132" i="12"/>
  <c r="AY367" i="12"/>
  <c r="AZ132" i="12"/>
  <c r="AZ367" i="12" s="1"/>
  <c r="BA132" i="12"/>
  <c r="BB132" i="12"/>
  <c r="BB367" i="12"/>
  <c r="BC132" i="12"/>
  <c r="BC367" i="12" s="1"/>
  <c r="D133" i="12"/>
  <c r="D368" i="12" s="1"/>
  <c r="E133" i="12"/>
  <c r="E368" i="12" s="1"/>
  <c r="L368" i="12" s="1"/>
  <c r="F133" i="12"/>
  <c r="F368" i="12"/>
  <c r="G133" i="12"/>
  <c r="G368" i="12" s="1"/>
  <c r="H133" i="12"/>
  <c r="H368" i="12"/>
  <c r="I133" i="12"/>
  <c r="J133" i="12"/>
  <c r="J368" i="12"/>
  <c r="K133" i="12"/>
  <c r="K368" i="12" s="1"/>
  <c r="L133" i="12"/>
  <c r="M133" i="12"/>
  <c r="N133" i="12"/>
  <c r="N368" i="12"/>
  <c r="O133" i="12"/>
  <c r="O368" i="12"/>
  <c r="P133" i="12"/>
  <c r="P368" i="12" s="1"/>
  <c r="Q133" i="12"/>
  <c r="R133" i="12"/>
  <c r="R368" i="12"/>
  <c r="S133" i="12"/>
  <c r="S368" i="12"/>
  <c r="T133" i="12"/>
  <c r="T368" i="12" s="1"/>
  <c r="U133" i="12"/>
  <c r="V133" i="12"/>
  <c r="V368" i="12"/>
  <c r="W133" i="12"/>
  <c r="W368" i="12" s="1"/>
  <c r="X133" i="12"/>
  <c r="X368" i="12"/>
  <c r="Y133" i="12"/>
  <c r="Z133" i="12"/>
  <c r="AA133" i="12"/>
  <c r="AA368" i="12" s="1"/>
  <c r="AB133" i="12"/>
  <c r="AB368" i="12"/>
  <c r="AC133" i="12"/>
  <c r="AD133" i="12"/>
  <c r="AD368" i="12"/>
  <c r="AE133" i="12"/>
  <c r="AE368" i="12"/>
  <c r="AF133" i="12"/>
  <c r="AF368" i="12" s="1"/>
  <c r="AG133" i="12"/>
  <c r="AH133" i="12"/>
  <c r="AH368" i="12"/>
  <c r="AI133" i="12"/>
  <c r="AJ133" i="12"/>
  <c r="AJ368" i="12" s="1"/>
  <c r="AK133" i="12"/>
  <c r="AL133" i="12"/>
  <c r="AL368" i="12"/>
  <c r="AM133" i="12"/>
  <c r="AM368" i="12" s="1"/>
  <c r="AN133" i="12"/>
  <c r="AN368" i="12"/>
  <c r="AO133" i="12"/>
  <c r="AP133" i="12"/>
  <c r="AP368" i="12"/>
  <c r="AQ133" i="12"/>
  <c r="AQ368" i="12" s="1"/>
  <c r="AR133" i="12"/>
  <c r="AR368" i="12" s="1"/>
  <c r="AT133" i="12"/>
  <c r="AU133" i="12"/>
  <c r="AU368" i="12"/>
  <c r="AV133" i="12"/>
  <c r="AV368" i="12"/>
  <c r="AW133" i="12"/>
  <c r="AW368" i="12" s="1"/>
  <c r="AX133" i="12"/>
  <c r="AY133" i="12"/>
  <c r="AY368" i="12"/>
  <c r="AZ133" i="12"/>
  <c r="AZ368" i="12"/>
  <c r="BA133" i="12"/>
  <c r="BA368" i="12" s="1"/>
  <c r="BB133" i="12"/>
  <c r="BC133" i="12"/>
  <c r="BC368" i="12"/>
  <c r="D134" i="12"/>
  <c r="D369" i="12" s="1"/>
  <c r="E134" i="12"/>
  <c r="E369" i="12"/>
  <c r="O369" i="12" s="1"/>
  <c r="F134" i="12"/>
  <c r="G134" i="12"/>
  <c r="H134" i="12"/>
  <c r="I134" i="12"/>
  <c r="J134" i="12"/>
  <c r="K134" i="12"/>
  <c r="L134" i="12"/>
  <c r="L369" i="12"/>
  <c r="M134" i="12"/>
  <c r="N134" i="12"/>
  <c r="O134" i="12"/>
  <c r="P134" i="12"/>
  <c r="Q134" i="12"/>
  <c r="R134" i="12"/>
  <c r="S134" i="12"/>
  <c r="S369" i="12"/>
  <c r="T134" i="12"/>
  <c r="U134" i="12"/>
  <c r="U369" i="12"/>
  <c r="V134" i="12"/>
  <c r="W134" i="12"/>
  <c r="X134" i="12"/>
  <c r="Y134" i="12"/>
  <c r="Z134" i="12"/>
  <c r="AA134" i="12"/>
  <c r="AB134" i="12"/>
  <c r="AB369" i="12"/>
  <c r="AC134" i="12"/>
  <c r="AD134" i="12"/>
  <c r="AE134" i="12"/>
  <c r="AF134" i="12"/>
  <c r="AG134" i="12"/>
  <c r="AH134" i="12"/>
  <c r="AI134" i="12"/>
  <c r="AI369" i="12"/>
  <c r="AJ134" i="12"/>
  <c r="AK134" i="12"/>
  <c r="AK369" i="12"/>
  <c r="AL134" i="12"/>
  <c r="AM134" i="12"/>
  <c r="AN134" i="12"/>
  <c r="AO134" i="12"/>
  <c r="AP134" i="12"/>
  <c r="AQ134" i="12"/>
  <c r="AR134" i="12"/>
  <c r="AR369" i="12"/>
  <c r="AT134" i="12"/>
  <c r="AU134" i="12"/>
  <c r="AV134" i="12"/>
  <c r="AW134" i="12"/>
  <c r="AX134" i="12"/>
  <c r="AY134" i="12"/>
  <c r="AZ134" i="12"/>
  <c r="AZ369" i="12"/>
  <c r="BA134" i="12"/>
  <c r="BB134" i="12"/>
  <c r="BB369" i="12"/>
  <c r="BC134" i="12"/>
  <c r="D135" i="12"/>
  <c r="D370" i="12"/>
  <c r="E135" i="12"/>
  <c r="E370" i="12" s="1"/>
  <c r="F135" i="12"/>
  <c r="G135" i="12"/>
  <c r="H135" i="12"/>
  <c r="I135" i="12"/>
  <c r="J135" i="12"/>
  <c r="K135" i="12"/>
  <c r="L135" i="12"/>
  <c r="M135" i="12"/>
  <c r="N135" i="12"/>
  <c r="O135" i="12"/>
  <c r="P135" i="12"/>
  <c r="Q135" i="12"/>
  <c r="R135" i="12"/>
  <c r="S135" i="12"/>
  <c r="T135" i="12"/>
  <c r="U135" i="12"/>
  <c r="V135" i="12"/>
  <c r="W135" i="12"/>
  <c r="X135" i="12"/>
  <c r="Y135" i="12"/>
  <c r="Z135" i="12"/>
  <c r="AA135" i="12"/>
  <c r="AB135" i="12"/>
  <c r="AC135" i="12"/>
  <c r="AD135" i="12"/>
  <c r="AE135" i="12"/>
  <c r="AF135" i="12"/>
  <c r="AG135" i="12"/>
  <c r="AH135" i="12"/>
  <c r="AI135" i="12"/>
  <c r="AJ135" i="12"/>
  <c r="AK135" i="12"/>
  <c r="AL135" i="12"/>
  <c r="AM135" i="12"/>
  <c r="AN135" i="12"/>
  <c r="AO135" i="12"/>
  <c r="AP135" i="12"/>
  <c r="AQ135" i="12"/>
  <c r="AR135" i="12"/>
  <c r="AT135" i="12"/>
  <c r="AU135" i="12"/>
  <c r="AV135" i="12"/>
  <c r="AW135" i="12"/>
  <c r="AX135" i="12"/>
  <c r="AY135" i="12"/>
  <c r="AZ135" i="12"/>
  <c r="BA135" i="12"/>
  <c r="BB135" i="12"/>
  <c r="BC135" i="12"/>
  <c r="D136" i="12"/>
  <c r="D371" i="12" s="1"/>
  <c r="E136" i="12"/>
  <c r="E371" i="12"/>
  <c r="J371" i="12" s="1"/>
  <c r="F136" i="12"/>
  <c r="F371" i="12"/>
  <c r="G136" i="12"/>
  <c r="H136" i="12"/>
  <c r="I136" i="12"/>
  <c r="I371" i="12"/>
  <c r="J136" i="12"/>
  <c r="K136" i="12"/>
  <c r="K371" i="12" s="1"/>
  <c r="L136" i="12"/>
  <c r="M136" i="12"/>
  <c r="M371" i="12"/>
  <c r="N136" i="12"/>
  <c r="N371" i="12" s="1"/>
  <c r="O136" i="12"/>
  <c r="O371" i="12"/>
  <c r="P136" i="12"/>
  <c r="Q136" i="12"/>
  <c r="Q371" i="12"/>
  <c r="R136" i="12"/>
  <c r="R371" i="12" s="1"/>
  <c r="S136" i="12"/>
  <c r="T136" i="12"/>
  <c r="U136" i="12"/>
  <c r="V136" i="12"/>
  <c r="V371" i="12"/>
  <c r="W136" i="12"/>
  <c r="W371" i="12" s="1"/>
  <c r="X136" i="12"/>
  <c r="Y136" i="12"/>
  <c r="Y371" i="12"/>
  <c r="Z136" i="12"/>
  <c r="Z371" i="12"/>
  <c r="AA136" i="12"/>
  <c r="AA371" i="12" s="1"/>
  <c r="AB136" i="12"/>
  <c r="AC136" i="12"/>
  <c r="AC371" i="12"/>
  <c r="AD136" i="12"/>
  <c r="AE136" i="12"/>
  <c r="AE371" i="12"/>
  <c r="AF136" i="12"/>
  <c r="AG136" i="12"/>
  <c r="AH136" i="12"/>
  <c r="AH371" i="12" s="1"/>
  <c r="AI136" i="12"/>
  <c r="AI371" i="12"/>
  <c r="AJ136" i="12"/>
  <c r="AK136" i="12"/>
  <c r="AK371" i="12"/>
  <c r="AL136" i="12"/>
  <c r="AL371" i="12"/>
  <c r="AM136" i="12"/>
  <c r="AN136" i="12"/>
  <c r="AO136" i="12"/>
  <c r="AO371" i="12"/>
  <c r="AP136" i="12"/>
  <c r="AQ136" i="12"/>
  <c r="AQ371" i="12" s="1"/>
  <c r="AR136" i="12"/>
  <c r="AT136" i="12"/>
  <c r="AT371" i="12"/>
  <c r="AU136" i="12"/>
  <c r="AU371" i="12" s="1"/>
  <c r="AV136" i="12"/>
  <c r="AV371" i="12"/>
  <c r="AW136" i="12"/>
  <c r="AX136" i="12"/>
  <c r="AX371" i="12"/>
  <c r="AY136" i="12"/>
  <c r="AY371" i="12" s="1"/>
  <c r="AZ136" i="12"/>
  <c r="BA136" i="12"/>
  <c r="BB136" i="12"/>
  <c r="BC136" i="12"/>
  <c r="BC371" i="12"/>
  <c r="D137" i="12"/>
  <c r="D372" i="12" s="1"/>
  <c r="E137" i="12"/>
  <c r="E372" i="12" s="1"/>
  <c r="F137" i="12"/>
  <c r="F372" i="12"/>
  <c r="G137" i="12"/>
  <c r="G372" i="12"/>
  <c r="H137" i="12"/>
  <c r="H372" i="12" s="1"/>
  <c r="I137" i="12"/>
  <c r="J137" i="12"/>
  <c r="J372" i="12"/>
  <c r="K137" i="12"/>
  <c r="K372" i="12" s="1"/>
  <c r="L137" i="12"/>
  <c r="L372" i="12"/>
  <c r="M137" i="12"/>
  <c r="N137" i="12"/>
  <c r="N372" i="12"/>
  <c r="O137" i="12"/>
  <c r="O372" i="12" s="1"/>
  <c r="P137" i="12"/>
  <c r="P372" i="12"/>
  <c r="Q137" i="12"/>
  <c r="R137" i="12"/>
  <c r="R372" i="12"/>
  <c r="S137" i="12"/>
  <c r="S372" i="12"/>
  <c r="T137" i="12"/>
  <c r="T372" i="12" s="1"/>
  <c r="U137" i="12"/>
  <c r="V137" i="12"/>
  <c r="V372" i="12"/>
  <c r="W137" i="12"/>
  <c r="W372" i="12" s="1"/>
  <c r="X137" i="12"/>
  <c r="X372" i="12" s="1"/>
  <c r="Y137" i="12"/>
  <c r="Z137" i="12"/>
  <c r="Z372" i="12"/>
  <c r="AA137" i="12"/>
  <c r="AA372" i="12" s="1"/>
  <c r="AB137" i="12"/>
  <c r="AB372" i="12"/>
  <c r="AC137" i="12"/>
  <c r="AD137" i="12"/>
  <c r="AD372" i="12"/>
  <c r="AE137" i="12"/>
  <c r="AE372" i="12" s="1"/>
  <c r="AF137" i="12"/>
  <c r="AF372" i="12" s="1"/>
  <c r="AG137" i="12"/>
  <c r="AH137" i="12"/>
  <c r="AH372" i="12"/>
  <c r="AI137" i="12"/>
  <c r="AI372" i="12"/>
  <c r="AJ137" i="12"/>
  <c r="AJ372" i="12" s="1"/>
  <c r="AK137" i="12"/>
  <c r="AL137" i="12"/>
  <c r="AL372" i="12"/>
  <c r="AM137" i="12"/>
  <c r="AM372" i="12"/>
  <c r="AN137" i="12"/>
  <c r="AN372" i="12" s="1"/>
  <c r="AO137" i="12"/>
  <c r="AP137" i="12"/>
  <c r="AP372" i="12"/>
  <c r="AQ137" i="12"/>
  <c r="AQ372" i="12" s="1"/>
  <c r="AR137" i="12"/>
  <c r="AR372" i="12"/>
  <c r="AT137" i="12"/>
  <c r="AU137" i="12"/>
  <c r="AU372" i="12"/>
  <c r="AV137" i="12"/>
  <c r="AV372" i="12" s="1"/>
  <c r="AW137" i="12"/>
  <c r="AW372" i="12"/>
  <c r="AX137" i="12"/>
  <c r="AY137" i="12"/>
  <c r="AY372" i="12"/>
  <c r="AZ137" i="12"/>
  <c r="AZ372" i="12"/>
  <c r="BA137" i="12"/>
  <c r="BA372" i="12" s="1"/>
  <c r="BB137" i="12"/>
  <c r="BC137" i="12"/>
  <c r="BC372" i="12"/>
  <c r="D138" i="12"/>
  <c r="D373" i="12" s="1"/>
  <c r="E138" i="12"/>
  <c r="E373" i="12" s="1"/>
  <c r="F138" i="12"/>
  <c r="G138" i="12"/>
  <c r="H138" i="12"/>
  <c r="I138" i="12"/>
  <c r="J138" i="12"/>
  <c r="K138" i="12"/>
  <c r="L138" i="12"/>
  <c r="M138" i="12"/>
  <c r="N138" i="12"/>
  <c r="O138" i="12"/>
  <c r="P138" i="12"/>
  <c r="Q138" i="12"/>
  <c r="R138" i="12"/>
  <c r="S138" i="12"/>
  <c r="T138" i="12"/>
  <c r="U138" i="12"/>
  <c r="V138" i="12"/>
  <c r="W138" i="12"/>
  <c r="X138" i="12"/>
  <c r="Y138" i="12"/>
  <c r="Z138" i="12"/>
  <c r="AA138" i="12"/>
  <c r="AB138" i="12"/>
  <c r="AC138" i="12"/>
  <c r="AD138" i="12"/>
  <c r="AE138" i="12"/>
  <c r="AF138" i="12"/>
  <c r="AG138" i="12"/>
  <c r="AH138" i="12"/>
  <c r="AI138" i="12"/>
  <c r="AJ138" i="12"/>
  <c r="AK138" i="12"/>
  <c r="AL138" i="12"/>
  <c r="AM138" i="12"/>
  <c r="AN138" i="12"/>
  <c r="AO138" i="12"/>
  <c r="AP138" i="12"/>
  <c r="AQ138" i="12"/>
  <c r="AR138" i="12"/>
  <c r="AT138" i="12"/>
  <c r="AU138" i="12"/>
  <c r="AV138" i="12"/>
  <c r="AW138" i="12"/>
  <c r="AX138" i="12"/>
  <c r="AY138" i="12"/>
  <c r="AZ138" i="12"/>
  <c r="BA138" i="12"/>
  <c r="BB138" i="12"/>
  <c r="BC138" i="12"/>
  <c r="D139" i="12"/>
  <c r="D374" i="12"/>
  <c r="E139" i="12"/>
  <c r="E374" i="12" s="1"/>
  <c r="F139" i="12"/>
  <c r="G139" i="12"/>
  <c r="H139" i="12"/>
  <c r="I139" i="12"/>
  <c r="J139" i="12"/>
  <c r="K139" i="12"/>
  <c r="L139" i="12"/>
  <c r="M139" i="12"/>
  <c r="N139" i="12"/>
  <c r="O139" i="12"/>
  <c r="P139" i="12"/>
  <c r="Q139" i="12"/>
  <c r="R139" i="12"/>
  <c r="S139" i="12"/>
  <c r="T139" i="12"/>
  <c r="U139" i="12"/>
  <c r="V139" i="12"/>
  <c r="W139" i="12"/>
  <c r="X139" i="12"/>
  <c r="Y139" i="12"/>
  <c r="Z139" i="12"/>
  <c r="AA139" i="12"/>
  <c r="AB139" i="12"/>
  <c r="AC139" i="12"/>
  <c r="AD139" i="12"/>
  <c r="AE139" i="12"/>
  <c r="AF139" i="12"/>
  <c r="AG139" i="12"/>
  <c r="AH139" i="12"/>
  <c r="AI139" i="12"/>
  <c r="AJ139" i="12"/>
  <c r="AK139" i="12"/>
  <c r="AL139" i="12"/>
  <c r="AM139" i="12"/>
  <c r="AN139" i="12"/>
  <c r="AO139" i="12"/>
  <c r="AP139" i="12"/>
  <c r="AQ139" i="12"/>
  <c r="AR139" i="12"/>
  <c r="AT139" i="12"/>
  <c r="AU139" i="12"/>
  <c r="AV139" i="12"/>
  <c r="AW139" i="12"/>
  <c r="AX139" i="12"/>
  <c r="AY139" i="12"/>
  <c r="AZ139" i="12"/>
  <c r="BA139" i="12"/>
  <c r="BB139" i="12"/>
  <c r="BC139" i="12"/>
  <c r="D140" i="12"/>
  <c r="D375" i="12" s="1"/>
  <c r="E140" i="12"/>
  <c r="E375" i="12"/>
  <c r="G375" i="12" s="1"/>
  <c r="F140" i="12"/>
  <c r="F375" i="12" s="1"/>
  <c r="G140" i="12"/>
  <c r="H140" i="12"/>
  <c r="I140" i="12"/>
  <c r="J140" i="12"/>
  <c r="J375" i="12"/>
  <c r="K140" i="12"/>
  <c r="K375" i="12" s="1"/>
  <c r="L140" i="12"/>
  <c r="M140" i="12"/>
  <c r="M375" i="12" s="1"/>
  <c r="N140" i="12"/>
  <c r="N375" i="12"/>
  <c r="O140" i="12"/>
  <c r="O375" i="12" s="1"/>
  <c r="P140" i="12"/>
  <c r="Q140" i="12"/>
  <c r="Q375" i="12"/>
  <c r="R140" i="12"/>
  <c r="S140" i="12"/>
  <c r="S375" i="12"/>
  <c r="T140" i="12"/>
  <c r="U140" i="12"/>
  <c r="V140" i="12"/>
  <c r="V375" i="12" s="1"/>
  <c r="W140" i="12"/>
  <c r="W375" i="12"/>
  <c r="X140" i="12"/>
  <c r="Y140" i="12"/>
  <c r="Y375" i="12" s="1"/>
  <c r="Z140" i="12"/>
  <c r="Z375" i="12"/>
  <c r="AA140" i="12"/>
  <c r="AB140" i="12"/>
  <c r="AC140" i="12"/>
  <c r="AC375" i="12" s="1"/>
  <c r="AD140" i="12"/>
  <c r="AE140" i="12"/>
  <c r="AE375" i="12" s="1"/>
  <c r="AF140" i="12"/>
  <c r="AG140" i="12"/>
  <c r="AG375" i="12"/>
  <c r="AH140" i="12"/>
  <c r="AH375" i="12" s="1"/>
  <c r="AI140" i="12"/>
  <c r="AI375" i="12"/>
  <c r="AJ140" i="12"/>
  <c r="AK140" i="12"/>
  <c r="AK375" i="12"/>
  <c r="AL140" i="12"/>
  <c r="AL375" i="12" s="1"/>
  <c r="AM140" i="12"/>
  <c r="AN140" i="12"/>
  <c r="AO140" i="12"/>
  <c r="AP140" i="12"/>
  <c r="AP375" i="12"/>
  <c r="AQ140" i="12"/>
  <c r="AQ375" i="12" s="1"/>
  <c r="AR140" i="12"/>
  <c r="AT140" i="12"/>
  <c r="AT375" i="12" s="1"/>
  <c r="AU140" i="12"/>
  <c r="AU375" i="12"/>
  <c r="AV140" i="12"/>
  <c r="AV375" i="12" s="1"/>
  <c r="AW140" i="12"/>
  <c r="AX140" i="12"/>
  <c r="AX375" i="12"/>
  <c r="AY140" i="12"/>
  <c r="AZ140" i="12"/>
  <c r="AZ375" i="12"/>
  <c r="BA140" i="12"/>
  <c r="BB140" i="12"/>
  <c r="BC140" i="12"/>
  <c r="BC375" i="12" s="1"/>
  <c r="D141" i="12"/>
  <c r="D376" i="12"/>
  <c r="E141" i="12"/>
  <c r="E376" i="12" s="1"/>
  <c r="J376" i="12" s="1"/>
  <c r="F141" i="12"/>
  <c r="G141" i="12"/>
  <c r="G376" i="12"/>
  <c r="H141" i="12"/>
  <c r="I141" i="12"/>
  <c r="J141" i="12"/>
  <c r="K141" i="12"/>
  <c r="L141" i="12"/>
  <c r="M141" i="12"/>
  <c r="N141" i="12"/>
  <c r="N376" i="12"/>
  <c r="O141" i="12"/>
  <c r="P141" i="12"/>
  <c r="P376" i="12"/>
  <c r="Q141" i="12"/>
  <c r="R141" i="12"/>
  <c r="S141" i="12"/>
  <c r="T141" i="12"/>
  <c r="U141" i="12"/>
  <c r="V141" i="12"/>
  <c r="W141" i="12"/>
  <c r="W376" i="12"/>
  <c r="X141" i="12"/>
  <c r="Y141" i="12"/>
  <c r="Z141" i="12"/>
  <c r="AA141" i="12"/>
  <c r="AB141" i="12"/>
  <c r="AC141" i="12"/>
  <c r="AD141" i="12"/>
  <c r="AD376" i="12"/>
  <c r="AE141" i="12"/>
  <c r="AF141" i="12"/>
  <c r="AF376" i="12"/>
  <c r="AG141" i="12"/>
  <c r="AH141" i="12"/>
  <c r="AI141" i="12"/>
  <c r="AJ141" i="12"/>
  <c r="AK141" i="12"/>
  <c r="AL141" i="12"/>
  <c r="AM141" i="12"/>
  <c r="AM376" i="12"/>
  <c r="AN141" i="12"/>
  <c r="AO141" i="12"/>
  <c r="AP141" i="12"/>
  <c r="AQ141" i="12"/>
  <c r="AR141" i="12"/>
  <c r="AT141" i="12"/>
  <c r="AU141" i="12"/>
  <c r="AU376" i="12"/>
  <c r="AV141" i="12"/>
  <c r="AW141" i="12"/>
  <c r="AW376" i="12"/>
  <c r="AX141" i="12"/>
  <c r="AY141" i="12"/>
  <c r="AZ141" i="12"/>
  <c r="BA141" i="12"/>
  <c r="BB141" i="12"/>
  <c r="BC141" i="12"/>
  <c r="D142" i="12"/>
  <c r="D377" i="12"/>
  <c r="E142" i="12"/>
  <c r="E377" i="12" s="1"/>
  <c r="F142" i="12"/>
  <c r="G142" i="12"/>
  <c r="H142" i="12"/>
  <c r="I142" i="12"/>
  <c r="J142" i="12"/>
  <c r="K142" i="12"/>
  <c r="L142" i="12"/>
  <c r="M142" i="12"/>
  <c r="N142" i="12"/>
  <c r="O142" i="12"/>
  <c r="P142" i="12"/>
  <c r="Q142" i="12"/>
  <c r="R142" i="12"/>
  <c r="S142" i="12"/>
  <c r="T142" i="12"/>
  <c r="U142" i="12"/>
  <c r="V142" i="12"/>
  <c r="W142" i="12"/>
  <c r="X142" i="12"/>
  <c r="Y142" i="12"/>
  <c r="Z142" i="12"/>
  <c r="AA142" i="12"/>
  <c r="AB142" i="12"/>
  <c r="AC142" i="12"/>
  <c r="AD142" i="12"/>
  <c r="AE142" i="12"/>
  <c r="AF142" i="12"/>
  <c r="AG142" i="12"/>
  <c r="AH142" i="12"/>
  <c r="AI142" i="12"/>
  <c r="AJ142" i="12"/>
  <c r="AK142" i="12"/>
  <c r="AL142" i="12"/>
  <c r="AM142" i="12"/>
  <c r="AN142" i="12"/>
  <c r="AO142" i="12"/>
  <c r="AP142" i="12"/>
  <c r="AQ142" i="12"/>
  <c r="AR142" i="12"/>
  <c r="AT142" i="12"/>
  <c r="AU142" i="12"/>
  <c r="AV142" i="12"/>
  <c r="AW142" i="12"/>
  <c r="AX142" i="12"/>
  <c r="AY142" i="12"/>
  <c r="AZ142" i="12"/>
  <c r="BA142" i="12"/>
  <c r="BB142" i="12"/>
  <c r="BC142" i="12"/>
  <c r="D143" i="12"/>
  <c r="D378" i="12" s="1"/>
  <c r="E143" i="12"/>
  <c r="E378" i="12" s="1"/>
  <c r="F143" i="12"/>
  <c r="G143" i="12"/>
  <c r="H143" i="12"/>
  <c r="I143" i="12"/>
  <c r="J143" i="12"/>
  <c r="K143" i="12"/>
  <c r="L143" i="12"/>
  <c r="M143" i="12"/>
  <c r="N143" i="12"/>
  <c r="O143" i="12"/>
  <c r="P143" i="12"/>
  <c r="Q143" i="12"/>
  <c r="R143" i="12"/>
  <c r="S143" i="12"/>
  <c r="T143" i="12"/>
  <c r="U143" i="12"/>
  <c r="V143" i="12"/>
  <c r="W143" i="12"/>
  <c r="X143" i="12"/>
  <c r="Y143" i="12"/>
  <c r="Z143" i="12"/>
  <c r="AA143" i="12"/>
  <c r="AB143" i="12"/>
  <c r="AC143" i="12"/>
  <c r="AD143" i="12"/>
  <c r="AE143" i="12"/>
  <c r="AF143" i="12"/>
  <c r="AG143" i="12"/>
  <c r="AH143" i="12"/>
  <c r="AI143" i="12"/>
  <c r="AJ143" i="12"/>
  <c r="AK143" i="12"/>
  <c r="AL143" i="12"/>
  <c r="AM143" i="12"/>
  <c r="AN143" i="12"/>
  <c r="AO143" i="12"/>
  <c r="AP143" i="12"/>
  <c r="AQ143" i="12"/>
  <c r="AR143" i="12"/>
  <c r="AT143" i="12"/>
  <c r="AU143" i="12"/>
  <c r="AV143" i="12"/>
  <c r="AW143" i="12"/>
  <c r="AX143" i="12"/>
  <c r="AY143" i="12"/>
  <c r="AZ143" i="12"/>
  <c r="BA143" i="12"/>
  <c r="BB143" i="12"/>
  <c r="BC143" i="12"/>
  <c r="D144" i="12"/>
  <c r="D379" i="12" s="1"/>
  <c r="E144" i="12"/>
  <c r="E379" i="12"/>
  <c r="J379" i="12" s="1"/>
  <c r="F144" i="12"/>
  <c r="G144" i="12"/>
  <c r="H144" i="12"/>
  <c r="I144" i="12"/>
  <c r="J144" i="12"/>
  <c r="K144" i="12"/>
  <c r="L144" i="12"/>
  <c r="M144" i="12"/>
  <c r="N144" i="12"/>
  <c r="N379" i="12"/>
  <c r="O144" i="12"/>
  <c r="P144" i="12"/>
  <c r="Q144" i="12"/>
  <c r="R144" i="12"/>
  <c r="S144" i="12"/>
  <c r="T144" i="12"/>
  <c r="U144" i="12"/>
  <c r="V144" i="12"/>
  <c r="W144" i="12"/>
  <c r="W379" i="12"/>
  <c r="X144" i="12"/>
  <c r="Y144" i="12"/>
  <c r="Z144" i="12"/>
  <c r="AA144" i="12"/>
  <c r="AB144" i="12"/>
  <c r="AC144" i="12"/>
  <c r="AD144" i="12"/>
  <c r="AE144" i="12"/>
  <c r="AF144" i="12"/>
  <c r="AG144" i="12"/>
  <c r="AH144" i="12"/>
  <c r="AI144" i="12"/>
  <c r="AJ144" i="12"/>
  <c r="AK144" i="12"/>
  <c r="AK379" i="12"/>
  <c r="AL144" i="12"/>
  <c r="AM144" i="12"/>
  <c r="AN144" i="12"/>
  <c r="AO144" i="12"/>
  <c r="AP144" i="12"/>
  <c r="AQ144" i="12"/>
  <c r="AR144" i="12"/>
  <c r="AT144" i="12"/>
  <c r="AU144" i="12"/>
  <c r="AU379" i="12"/>
  <c r="AV144" i="12"/>
  <c r="AW144" i="12"/>
  <c r="AX144" i="12"/>
  <c r="AY144" i="12"/>
  <c r="AZ144" i="12"/>
  <c r="BA144" i="12"/>
  <c r="BB144" i="12"/>
  <c r="BC144" i="12"/>
  <c r="D145" i="12"/>
  <c r="D380" i="12"/>
  <c r="E145" i="12"/>
  <c r="E380" i="12" s="1"/>
  <c r="F145" i="12"/>
  <c r="G145" i="12"/>
  <c r="G380" i="12" s="1"/>
  <c r="H145" i="12"/>
  <c r="I145" i="12"/>
  <c r="J145" i="12"/>
  <c r="K145" i="12"/>
  <c r="K380" i="12"/>
  <c r="L145" i="12"/>
  <c r="L380" i="12" s="1"/>
  <c r="M145" i="12"/>
  <c r="N145" i="12"/>
  <c r="N380" i="12" s="1"/>
  <c r="O145" i="12"/>
  <c r="P145" i="12"/>
  <c r="P380" i="12" s="1"/>
  <c r="Q145" i="12"/>
  <c r="R145" i="12"/>
  <c r="R380" i="12"/>
  <c r="S145" i="12"/>
  <c r="T145" i="12"/>
  <c r="T380" i="12"/>
  <c r="U145" i="12"/>
  <c r="V145" i="12"/>
  <c r="W145" i="12"/>
  <c r="W380" i="12" s="1"/>
  <c r="X145" i="12"/>
  <c r="Y145" i="12"/>
  <c r="Z145" i="12"/>
  <c r="Z380" i="12" s="1"/>
  <c r="AA145" i="12"/>
  <c r="AA380" i="12"/>
  <c r="AB145" i="12"/>
  <c r="AC145" i="12"/>
  <c r="AD145" i="12"/>
  <c r="AD380" i="12" s="1"/>
  <c r="AE145" i="12"/>
  <c r="AF145" i="12"/>
  <c r="AF380" i="12" s="1"/>
  <c r="AG145" i="12"/>
  <c r="AH145" i="12"/>
  <c r="AH380" i="12"/>
  <c r="AI145" i="12"/>
  <c r="AI380" i="12" s="1"/>
  <c r="AJ145" i="12"/>
  <c r="AJ380" i="12"/>
  <c r="AK145" i="12"/>
  <c r="AL145" i="12"/>
  <c r="AM145" i="12"/>
  <c r="AM380" i="12" s="1"/>
  <c r="AN145" i="12"/>
  <c r="AO145" i="12"/>
  <c r="AP145" i="12"/>
  <c r="AQ145" i="12"/>
  <c r="AQ380" i="12"/>
  <c r="AR145" i="12"/>
  <c r="AR380" i="12" s="1"/>
  <c r="AT145" i="12"/>
  <c r="AU145" i="12"/>
  <c r="AU380" i="12" s="1"/>
  <c r="AV145" i="12"/>
  <c r="AW145" i="12"/>
  <c r="AW380" i="12" s="1"/>
  <c r="AX145" i="12"/>
  <c r="AY145" i="12"/>
  <c r="AY380" i="12"/>
  <c r="AZ145" i="12"/>
  <c r="BA145" i="12"/>
  <c r="BA380" i="12"/>
  <c r="BB145" i="12"/>
  <c r="BC145" i="12"/>
  <c r="D146" i="12"/>
  <c r="D381" i="12" s="1"/>
  <c r="E146" i="12"/>
  <c r="E381" i="12"/>
  <c r="L381" i="12" s="1"/>
  <c r="F146" i="12"/>
  <c r="G146" i="12"/>
  <c r="G381" i="12" s="1"/>
  <c r="H146" i="12"/>
  <c r="H381" i="12"/>
  <c r="I146" i="12"/>
  <c r="J146" i="12"/>
  <c r="K146" i="12"/>
  <c r="K381" i="12" s="1"/>
  <c r="L146" i="12"/>
  <c r="M146" i="12"/>
  <c r="M381" i="12" s="1"/>
  <c r="N146" i="12"/>
  <c r="O146" i="12"/>
  <c r="O381" i="12"/>
  <c r="P146" i="12"/>
  <c r="P381" i="12" s="1"/>
  <c r="Q146" i="12"/>
  <c r="Q381" i="12"/>
  <c r="R146" i="12"/>
  <c r="S146" i="12"/>
  <c r="S381" i="12"/>
  <c r="T146" i="12"/>
  <c r="T381" i="12" s="1"/>
  <c r="U146" i="12"/>
  <c r="V146" i="12"/>
  <c r="W146" i="12"/>
  <c r="X146" i="12"/>
  <c r="X381" i="12"/>
  <c r="Y146" i="12"/>
  <c r="Y381" i="12" s="1"/>
  <c r="Z146" i="12"/>
  <c r="AA146" i="12"/>
  <c r="AA381" i="12" s="1"/>
  <c r="AB146" i="12"/>
  <c r="AB381" i="12"/>
  <c r="AC146" i="12"/>
  <c r="AC381" i="12" s="1"/>
  <c r="AD146" i="12"/>
  <c r="AE146" i="12"/>
  <c r="AE381" i="12"/>
  <c r="AF146" i="12"/>
  <c r="AG146" i="12"/>
  <c r="AG381" i="12"/>
  <c r="AH146" i="12"/>
  <c r="AI146" i="12"/>
  <c r="AJ146" i="12"/>
  <c r="AJ381" i="12" s="1"/>
  <c r="AK146" i="12"/>
  <c r="AK381" i="12"/>
  <c r="AL146" i="12"/>
  <c r="AM146" i="12"/>
  <c r="AM381" i="12" s="1"/>
  <c r="AN146" i="12"/>
  <c r="AN381" i="12"/>
  <c r="AO146" i="12"/>
  <c r="AP146" i="12"/>
  <c r="AQ146" i="12"/>
  <c r="AQ381" i="12" s="1"/>
  <c r="AR146" i="12"/>
  <c r="AT146" i="12"/>
  <c r="AT381" i="12" s="1"/>
  <c r="AU146" i="12"/>
  <c r="AV146" i="12"/>
  <c r="AV381" i="12"/>
  <c r="AW146" i="12"/>
  <c r="AW381" i="12" s="1"/>
  <c r="AX146" i="12"/>
  <c r="AX381" i="12"/>
  <c r="AY146" i="12"/>
  <c r="AZ146" i="12"/>
  <c r="AZ381" i="12"/>
  <c r="BA146" i="12"/>
  <c r="BA381" i="12" s="1"/>
  <c r="BB146" i="12"/>
  <c r="BC146" i="12"/>
  <c r="D147" i="12"/>
  <c r="D382" i="12" s="1"/>
  <c r="E147" i="12"/>
  <c r="E382" i="12"/>
  <c r="J382" i="12" s="1"/>
  <c r="F147" i="12"/>
  <c r="G147" i="12"/>
  <c r="H147" i="12"/>
  <c r="I147" i="12"/>
  <c r="J147" i="12"/>
  <c r="K147" i="12"/>
  <c r="L147" i="12"/>
  <c r="L382" i="12"/>
  <c r="M147" i="12"/>
  <c r="N147" i="12"/>
  <c r="N382" i="12"/>
  <c r="O147" i="12"/>
  <c r="P147" i="12"/>
  <c r="Q147" i="12"/>
  <c r="R147" i="12"/>
  <c r="S147" i="12"/>
  <c r="T147" i="12"/>
  <c r="U147" i="12"/>
  <c r="V147" i="12"/>
  <c r="W147" i="12"/>
  <c r="X147" i="12"/>
  <c r="Y147" i="12"/>
  <c r="Z147" i="12"/>
  <c r="AA147" i="12"/>
  <c r="AB147" i="12"/>
  <c r="AC147" i="12"/>
  <c r="AD147" i="12"/>
  <c r="AE147" i="12"/>
  <c r="AF147" i="12"/>
  <c r="AG147" i="12"/>
  <c r="AH147" i="12"/>
  <c r="AI147" i="12"/>
  <c r="AJ147" i="12"/>
  <c r="AK147" i="12"/>
  <c r="AL147" i="12"/>
  <c r="AM147" i="12"/>
  <c r="AN147" i="12"/>
  <c r="AO147" i="12"/>
  <c r="AP147" i="12"/>
  <c r="AQ147" i="12"/>
  <c r="AR147" i="12"/>
  <c r="AT147" i="12"/>
  <c r="AU147" i="12"/>
  <c r="AV147" i="12"/>
  <c r="AW147" i="12"/>
  <c r="AX147" i="12"/>
  <c r="AY147" i="12"/>
  <c r="AZ147" i="12"/>
  <c r="BA147" i="12"/>
  <c r="BB147" i="12"/>
  <c r="BC147" i="12"/>
  <c r="D148" i="12"/>
  <c r="D383" i="12" s="1"/>
  <c r="E148" i="12"/>
  <c r="E383" i="12" s="1"/>
  <c r="F148" i="12"/>
  <c r="G148" i="12"/>
  <c r="H148" i="12"/>
  <c r="I148" i="12"/>
  <c r="J148" i="12"/>
  <c r="K148" i="12"/>
  <c r="L148" i="12"/>
  <c r="M148" i="12"/>
  <c r="N148" i="12"/>
  <c r="O148" i="12"/>
  <c r="P148" i="12"/>
  <c r="Q148" i="12"/>
  <c r="R148" i="12"/>
  <c r="S148" i="12"/>
  <c r="T148" i="12"/>
  <c r="U148" i="12"/>
  <c r="V148" i="12"/>
  <c r="W148" i="12"/>
  <c r="X148" i="12"/>
  <c r="Y148" i="12"/>
  <c r="Z148" i="12"/>
  <c r="AA148" i="12"/>
  <c r="AB148" i="12"/>
  <c r="AC148" i="12"/>
  <c r="AD148" i="12"/>
  <c r="AE148" i="12"/>
  <c r="AF148" i="12"/>
  <c r="AG148" i="12"/>
  <c r="AH148" i="12"/>
  <c r="AI148" i="12"/>
  <c r="AJ148" i="12"/>
  <c r="AK148" i="12"/>
  <c r="AL148" i="12"/>
  <c r="AM148" i="12"/>
  <c r="AN148" i="12"/>
  <c r="AO148" i="12"/>
  <c r="AP148" i="12"/>
  <c r="AQ148" i="12"/>
  <c r="AR148" i="12"/>
  <c r="AT148" i="12"/>
  <c r="AU148" i="12"/>
  <c r="AV148" i="12"/>
  <c r="AW148" i="12"/>
  <c r="AX148" i="12"/>
  <c r="AY148" i="12"/>
  <c r="AZ148" i="12"/>
  <c r="BA148" i="12"/>
  <c r="BB148" i="12"/>
  <c r="BC148" i="12"/>
  <c r="D149" i="12"/>
  <c r="D384" i="12"/>
  <c r="E149" i="12"/>
  <c r="E384" i="12" s="1"/>
  <c r="F149" i="12"/>
  <c r="G149" i="12"/>
  <c r="H149" i="12"/>
  <c r="I149" i="12"/>
  <c r="J149" i="12"/>
  <c r="K149" i="12"/>
  <c r="L149" i="12"/>
  <c r="M149" i="12"/>
  <c r="N149" i="12"/>
  <c r="O149" i="12"/>
  <c r="P149" i="12"/>
  <c r="Q149" i="12"/>
  <c r="R149" i="12"/>
  <c r="S149" i="12"/>
  <c r="T149" i="12"/>
  <c r="U149" i="12"/>
  <c r="V149" i="12"/>
  <c r="W149" i="12"/>
  <c r="X149" i="12"/>
  <c r="Y149" i="12"/>
  <c r="Z149" i="12"/>
  <c r="AA149" i="12"/>
  <c r="AB149" i="12"/>
  <c r="AC149" i="12"/>
  <c r="AD149" i="12"/>
  <c r="AE149" i="12"/>
  <c r="AF149" i="12"/>
  <c r="AG149" i="12"/>
  <c r="AH149" i="12"/>
  <c r="AI149" i="12"/>
  <c r="AJ149" i="12"/>
  <c r="AK149" i="12"/>
  <c r="AL149" i="12"/>
  <c r="AM149" i="12"/>
  <c r="AN149" i="12"/>
  <c r="AO149" i="12"/>
  <c r="AP149" i="12"/>
  <c r="AQ149" i="12"/>
  <c r="AR149" i="12"/>
  <c r="AT149" i="12"/>
  <c r="AU149" i="12"/>
  <c r="AV149" i="12"/>
  <c r="AW149" i="12"/>
  <c r="AX149" i="12"/>
  <c r="AY149" i="12"/>
  <c r="AZ149" i="12"/>
  <c r="BA149" i="12"/>
  <c r="BB149" i="12"/>
  <c r="BC149" i="12"/>
  <c r="D150" i="12"/>
  <c r="D385" i="12" s="1"/>
  <c r="E150" i="12"/>
  <c r="E385" i="12"/>
  <c r="G385" i="12" s="1"/>
  <c r="F150" i="12"/>
  <c r="F385" i="12" s="1"/>
  <c r="G150" i="12"/>
  <c r="H150" i="12"/>
  <c r="H385" i="12" s="1"/>
  <c r="I150" i="12"/>
  <c r="I385" i="12"/>
  <c r="J150" i="12"/>
  <c r="J385" i="12" s="1"/>
  <c r="K150" i="12"/>
  <c r="L150" i="12"/>
  <c r="L385" i="12" s="1"/>
  <c r="M150" i="12"/>
  <c r="M385" i="12"/>
  <c r="N150" i="12"/>
  <c r="N385" i="12" s="1"/>
  <c r="O150" i="12"/>
  <c r="P150" i="12"/>
  <c r="P385" i="12" s="1"/>
  <c r="Q150" i="12"/>
  <c r="Q385" i="12"/>
  <c r="R150" i="12"/>
  <c r="R385" i="12" s="1"/>
  <c r="S150" i="12"/>
  <c r="T150" i="12"/>
  <c r="T385" i="12" s="1"/>
  <c r="U150" i="12"/>
  <c r="U385" i="12"/>
  <c r="V150" i="12"/>
  <c r="V385" i="12" s="1"/>
  <c r="W150" i="12"/>
  <c r="X150" i="12"/>
  <c r="X385" i="12" s="1"/>
  <c r="Y150" i="12"/>
  <c r="Y385" i="12"/>
  <c r="Z150" i="12"/>
  <c r="Z385" i="12" s="1"/>
  <c r="AA150" i="12"/>
  <c r="AB150" i="12"/>
  <c r="AB385" i="12" s="1"/>
  <c r="AC150" i="12"/>
  <c r="AC385" i="12"/>
  <c r="AD150" i="12"/>
  <c r="AD385" i="12" s="1"/>
  <c r="AE150" i="12"/>
  <c r="AF150" i="12"/>
  <c r="AF385" i="12" s="1"/>
  <c r="AG150" i="12"/>
  <c r="AG385" i="12"/>
  <c r="AH150" i="12"/>
  <c r="AH385" i="12" s="1"/>
  <c r="AI150" i="12"/>
  <c r="AJ150" i="12"/>
  <c r="AJ385" i="12" s="1"/>
  <c r="AK150" i="12"/>
  <c r="AK385" i="12"/>
  <c r="AL150" i="12"/>
  <c r="AL385" i="12" s="1"/>
  <c r="AM150" i="12"/>
  <c r="AN150" i="12"/>
  <c r="AN385" i="12" s="1"/>
  <c r="AO150" i="12"/>
  <c r="AO385" i="12"/>
  <c r="AP150" i="12"/>
  <c r="AP385" i="12" s="1"/>
  <c r="AQ150" i="12"/>
  <c r="AR150" i="12"/>
  <c r="AR385" i="12" s="1"/>
  <c r="AT150" i="12"/>
  <c r="AT385" i="12"/>
  <c r="AU150" i="12"/>
  <c r="AU385" i="12" s="1"/>
  <c r="AV150" i="12"/>
  <c r="AW150" i="12"/>
  <c r="AW385" i="12" s="1"/>
  <c r="AX150" i="12"/>
  <c r="AX385" i="12"/>
  <c r="AY150" i="12"/>
  <c r="AY385" i="12" s="1"/>
  <c r="AZ150" i="12"/>
  <c r="BA150" i="12"/>
  <c r="BA385" i="12" s="1"/>
  <c r="BB150" i="12"/>
  <c r="BB385" i="12"/>
  <c r="BC150" i="12"/>
  <c r="BC385" i="12" s="1"/>
  <c r="D151" i="12"/>
  <c r="D386" i="12" s="1"/>
  <c r="E151" i="12"/>
  <c r="E386" i="12" s="1"/>
  <c r="F151" i="12"/>
  <c r="G151" i="12"/>
  <c r="H151" i="12"/>
  <c r="I151" i="12"/>
  <c r="J151" i="12"/>
  <c r="K151" i="12"/>
  <c r="L151" i="12"/>
  <c r="M151" i="12"/>
  <c r="N151" i="12"/>
  <c r="O151" i="12"/>
  <c r="P151" i="12"/>
  <c r="Q151" i="12"/>
  <c r="R151" i="12"/>
  <c r="S151" i="12"/>
  <c r="T151" i="12"/>
  <c r="U151" i="12"/>
  <c r="V151" i="12"/>
  <c r="W151" i="12"/>
  <c r="X151" i="12"/>
  <c r="Y151" i="12"/>
  <c r="Z151" i="12"/>
  <c r="AA151" i="12"/>
  <c r="AB151" i="12"/>
  <c r="AC151" i="12"/>
  <c r="AD151" i="12"/>
  <c r="AE151" i="12"/>
  <c r="AF151" i="12"/>
  <c r="AG151" i="12"/>
  <c r="AH151" i="12"/>
  <c r="AI151" i="12"/>
  <c r="AJ151" i="12"/>
  <c r="AK151" i="12"/>
  <c r="AL151" i="12"/>
  <c r="AM151" i="12"/>
  <c r="AN151" i="12"/>
  <c r="AO151" i="12"/>
  <c r="AP151" i="12"/>
  <c r="AQ151" i="12"/>
  <c r="AR151" i="12"/>
  <c r="AT151" i="12"/>
  <c r="AU151" i="12"/>
  <c r="AV151" i="12"/>
  <c r="AW151" i="12"/>
  <c r="AX151" i="12"/>
  <c r="AY151" i="12"/>
  <c r="AZ151" i="12"/>
  <c r="BA151" i="12"/>
  <c r="BB151" i="12"/>
  <c r="BC151" i="12"/>
  <c r="D152" i="12"/>
  <c r="D387" i="12" s="1"/>
  <c r="E152" i="12"/>
  <c r="E387" i="12" s="1"/>
  <c r="F152" i="12"/>
  <c r="G152" i="12"/>
  <c r="H152" i="12"/>
  <c r="I152" i="12"/>
  <c r="J152" i="12"/>
  <c r="K152" i="12"/>
  <c r="L152" i="12"/>
  <c r="M152" i="12"/>
  <c r="N152" i="12"/>
  <c r="O152" i="12"/>
  <c r="P152" i="12"/>
  <c r="Q152" i="12"/>
  <c r="R152" i="12"/>
  <c r="S152" i="12"/>
  <c r="T152" i="12"/>
  <c r="U152" i="12"/>
  <c r="V152" i="12"/>
  <c r="W152" i="12"/>
  <c r="X152" i="12"/>
  <c r="Y152" i="12"/>
  <c r="Z152" i="12"/>
  <c r="AA152" i="12"/>
  <c r="AB152" i="12"/>
  <c r="AC152" i="12"/>
  <c r="AD152" i="12"/>
  <c r="AE152" i="12"/>
  <c r="AF152" i="12"/>
  <c r="AG152" i="12"/>
  <c r="AH152" i="12"/>
  <c r="AI152" i="12"/>
  <c r="AJ152" i="12"/>
  <c r="AK152" i="12"/>
  <c r="AL152" i="12"/>
  <c r="AM152" i="12"/>
  <c r="AN152" i="12"/>
  <c r="AO152" i="12"/>
  <c r="AP152" i="12"/>
  <c r="AQ152" i="12"/>
  <c r="AR152" i="12"/>
  <c r="AT152" i="12"/>
  <c r="AU152" i="12"/>
  <c r="AV152" i="12"/>
  <c r="AW152" i="12"/>
  <c r="AX152" i="12"/>
  <c r="AY152" i="12"/>
  <c r="AZ152" i="12"/>
  <c r="BA152" i="12"/>
  <c r="BB152" i="12"/>
  <c r="BC152" i="12"/>
  <c r="Q9" i="5"/>
  <c r="D684" i="5"/>
  <c r="Q9" i="6"/>
  <c r="D684" i="6"/>
  <c r="Q9" i="8"/>
  <c r="D684" i="8"/>
  <c r="Q9" i="9"/>
  <c r="D684" i="9"/>
  <c r="Q9" i="10"/>
  <c r="D684" i="10"/>
  <c r="Q9" i="11"/>
  <c r="D684" i="11"/>
  <c r="Q9" i="12"/>
  <c r="D684" i="12"/>
  <c r="Q10" i="5"/>
  <c r="D685" i="5"/>
  <c r="Q10" i="6"/>
  <c r="D685" i="6"/>
  <c r="Q10" i="8"/>
  <c r="D685" i="8"/>
  <c r="Q10" i="9"/>
  <c r="D685" i="9"/>
  <c r="Q10" i="10"/>
  <c r="D685" i="10"/>
  <c r="Q10" i="11"/>
  <c r="D685" i="11"/>
  <c r="Q10" i="12"/>
  <c r="D685" i="12"/>
  <c r="Q11" i="5"/>
  <c r="D686" i="5"/>
  <c r="Q11" i="6"/>
  <c r="D686" i="6"/>
  <c r="Q11" i="8"/>
  <c r="D686" i="8"/>
  <c r="Q11" i="9"/>
  <c r="D686" i="9"/>
  <c r="Q11" i="10"/>
  <c r="D686" i="10"/>
  <c r="Q11" i="11"/>
  <c r="D686" i="11"/>
  <c r="Z686" i="11" s="1"/>
  <c r="Q11" i="12"/>
  <c r="D686" i="12"/>
  <c r="Q12" i="5"/>
  <c r="D687" i="5"/>
  <c r="F687" i="5"/>
  <c r="Q12" i="6"/>
  <c r="F687" i="6" s="1"/>
  <c r="D687" i="6"/>
  <c r="Q12" i="8"/>
  <c r="G687" i="8" s="1"/>
  <c r="D687" i="8"/>
  <c r="Q12" i="9"/>
  <c r="D687" i="9"/>
  <c r="T687" i="9" s="1"/>
  <c r="Q12" i="10"/>
  <c r="D687" i="10"/>
  <c r="F687" i="10"/>
  <c r="Q12" i="11"/>
  <c r="F687" i="11" s="1"/>
  <c r="D687" i="11"/>
  <c r="Q12" i="12"/>
  <c r="D687" i="12"/>
  <c r="Q13" i="5"/>
  <c r="F688" i="5" s="1"/>
  <c r="D688" i="5"/>
  <c r="Q13" i="6"/>
  <c r="D688" i="6"/>
  <c r="I688" i="6" s="1"/>
  <c r="Q13" i="8"/>
  <c r="D688" i="8"/>
  <c r="F688" i="8"/>
  <c r="Q13" i="9"/>
  <c r="F688" i="9" s="1"/>
  <c r="D688" i="9"/>
  <c r="Q13" i="10"/>
  <c r="F688" i="10" s="1"/>
  <c r="D688" i="10"/>
  <c r="Q13" i="11"/>
  <c r="D688" i="11"/>
  <c r="F688" i="11" s="1"/>
  <c r="Q13" i="12"/>
  <c r="D688" i="12"/>
  <c r="Q14" i="5"/>
  <c r="D689" i="5"/>
  <c r="F689" i="5"/>
  <c r="Q14" i="6"/>
  <c r="F689" i="6" s="1"/>
  <c r="D689" i="6"/>
  <c r="Q14" i="8"/>
  <c r="F689" i="8" s="1"/>
  <c r="D689" i="8"/>
  <c r="Q14" i="9"/>
  <c r="D689" i="9"/>
  <c r="G689" i="9" s="1"/>
  <c r="Q14" i="10"/>
  <c r="D689" i="10"/>
  <c r="F689" i="10"/>
  <c r="Q14" i="11"/>
  <c r="F689" i="11" s="1"/>
  <c r="D689" i="11"/>
  <c r="Q14" i="12"/>
  <c r="D689" i="12"/>
  <c r="Q15" i="5"/>
  <c r="D690" i="5"/>
  <c r="Q15" i="6"/>
  <c r="D690" i="6"/>
  <c r="Q15" i="8"/>
  <c r="D690" i="8"/>
  <c r="Q15" i="9"/>
  <c r="F690" i="9" s="1"/>
  <c r="D690" i="9"/>
  <c r="Q15" i="10"/>
  <c r="D690" i="10"/>
  <c r="Q15" i="11"/>
  <c r="D690" i="11"/>
  <c r="Q15" i="12"/>
  <c r="D690" i="12"/>
  <c r="Q16" i="5"/>
  <c r="D691" i="5"/>
  <c r="F691" i="5"/>
  <c r="Q16" i="6"/>
  <c r="F691" i="6" s="1"/>
  <c r="D691" i="6"/>
  <c r="Q16" i="8"/>
  <c r="G691" i="8" s="1"/>
  <c r="D691" i="8"/>
  <c r="Q16" i="9"/>
  <c r="D691" i="9"/>
  <c r="T691" i="9" s="1"/>
  <c r="Q16" i="10"/>
  <c r="D691" i="10"/>
  <c r="F691" i="10"/>
  <c r="Q16" i="11"/>
  <c r="F691" i="11" s="1"/>
  <c r="D691" i="11"/>
  <c r="Q16" i="12"/>
  <c r="D691" i="12"/>
  <c r="Q17" i="5"/>
  <c r="F692" i="5" s="1"/>
  <c r="D692" i="5"/>
  <c r="Q17" i="6"/>
  <c r="D692" i="6"/>
  <c r="I692" i="6" s="1"/>
  <c r="Q17" i="8"/>
  <c r="D692" i="8"/>
  <c r="F692" i="8"/>
  <c r="Q17" i="9"/>
  <c r="F692" i="9" s="1"/>
  <c r="D692" i="9"/>
  <c r="Q17" i="10"/>
  <c r="F692" i="10" s="1"/>
  <c r="D692" i="10"/>
  <c r="Q17" i="11"/>
  <c r="D692" i="11"/>
  <c r="F692" i="11" s="1"/>
  <c r="Q17" i="12"/>
  <c r="D692" i="12"/>
  <c r="Q18" i="5"/>
  <c r="D693" i="5"/>
  <c r="F693" i="5"/>
  <c r="Q18" i="6"/>
  <c r="F693" i="6" s="1"/>
  <c r="D693" i="6"/>
  <c r="Q18" i="8"/>
  <c r="F693" i="8" s="1"/>
  <c r="D693" i="8"/>
  <c r="Q18" i="9"/>
  <c r="D693" i="9"/>
  <c r="G693" i="9" s="1"/>
  <c r="Q18" i="10"/>
  <c r="D693" i="10"/>
  <c r="F693" i="10"/>
  <c r="Q18" i="11"/>
  <c r="F693" i="11" s="1"/>
  <c r="D693" i="11"/>
  <c r="Q18" i="12"/>
  <c r="D693" i="12"/>
  <c r="Q19" i="5"/>
  <c r="D694" i="5"/>
  <c r="Q19" i="6"/>
  <c r="D694" i="6"/>
  <c r="Q19" i="8"/>
  <c r="D694" i="8"/>
  <c r="Q19" i="9"/>
  <c r="D694" i="9"/>
  <c r="Q19" i="10"/>
  <c r="D694" i="10"/>
  <c r="Q19" i="11"/>
  <c r="D694" i="11"/>
  <c r="Q19" i="12"/>
  <c r="D694" i="12"/>
  <c r="Q20" i="5"/>
  <c r="D695" i="5"/>
  <c r="F695" i="5"/>
  <c r="Q20" i="6"/>
  <c r="F695" i="6" s="1"/>
  <c r="D695" i="6"/>
  <c r="Q20" i="8"/>
  <c r="D695" i="8"/>
  <c r="Q20" i="9"/>
  <c r="D695" i="9"/>
  <c r="T695" i="9" s="1"/>
  <c r="Q20" i="10"/>
  <c r="D695" i="10"/>
  <c r="F695" i="10"/>
  <c r="Q20" i="11"/>
  <c r="F695" i="11" s="1"/>
  <c r="D695" i="11"/>
  <c r="Q20" i="12"/>
  <c r="D695" i="12"/>
  <c r="Q21" i="5"/>
  <c r="F696" i="5" s="1"/>
  <c r="D696" i="5"/>
  <c r="Q21" i="6"/>
  <c r="D696" i="6"/>
  <c r="I696" i="6" s="1"/>
  <c r="Q21" i="8"/>
  <c r="D696" i="8"/>
  <c r="F696" i="8"/>
  <c r="Q21" i="9"/>
  <c r="F696" i="9" s="1"/>
  <c r="D696" i="9"/>
  <c r="Q21" i="10"/>
  <c r="F696" i="10" s="1"/>
  <c r="D696" i="10"/>
  <c r="Q21" i="11"/>
  <c r="D696" i="11"/>
  <c r="F696" i="11" s="1"/>
  <c r="Q21" i="12"/>
  <c r="D696" i="12"/>
  <c r="Q22" i="5"/>
  <c r="D697" i="5"/>
  <c r="F697" i="5"/>
  <c r="Q22" i="6"/>
  <c r="F697" i="6" s="1"/>
  <c r="D697" i="6"/>
  <c r="Q22" i="8"/>
  <c r="F697" i="8" s="1"/>
  <c r="D697" i="8"/>
  <c r="Q22" i="9"/>
  <c r="D697" i="9"/>
  <c r="G697" i="9" s="1"/>
  <c r="Q22" i="10"/>
  <c r="D697" i="10"/>
  <c r="F697" i="10"/>
  <c r="Q22" i="11"/>
  <c r="F697" i="11" s="1"/>
  <c r="D697" i="11"/>
  <c r="Q22" i="12"/>
  <c r="D697" i="12"/>
  <c r="Q23" i="5"/>
  <c r="D698" i="5"/>
  <c r="Q23" i="6"/>
  <c r="D698" i="6"/>
  <c r="Q23" i="8"/>
  <c r="D698" i="8"/>
  <c r="Q23" i="9"/>
  <c r="D698" i="9"/>
  <c r="Q23" i="10"/>
  <c r="D698" i="10"/>
  <c r="Q23" i="11"/>
  <c r="D698" i="11"/>
  <c r="Q23" i="12"/>
  <c r="D698" i="12"/>
  <c r="Q24" i="5"/>
  <c r="D699" i="5"/>
  <c r="Q24" i="6"/>
  <c r="D699" i="6"/>
  <c r="L24" i="8"/>
  <c r="Q24" i="8" s="1"/>
  <c r="D699" i="8"/>
  <c r="N24" i="9"/>
  <c r="Q24" i="9" s="1"/>
  <c r="O24" i="9"/>
  <c r="P24" i="9"/>
  <c r="D699" i="9"/>
  <c r="Q24" i="10"/>
  <c r="D699" i="10"/>
  <c r="Q24" i="11"/>
  <c r="D699" i="11"/>
  <c r="Q24" i="12"/>
  <c r="D699" i="12"/>
  <c r="Q25" i="5"/>
  <c r="D700" i="5"/>
  <c r="Q25" i="6"/>
  <c r="D700" i="6"/>
  <c r="Q25" i="8"/>
  <c r="D700" i="8"/>
  <c r="F700" i="8"/>
  <c r="Q25" i="9"/>
  <c r="D700" i="9"/>
  <c r="Q25" i="10"/>
  <c r="D700" i="10"/>
  <c r="Q25" i="11"/>
  <c r="D700" i="11"/>
  <c r="Q25" i="12"/>
  <c r="D700" i="12"/>
  <c r="Q26" i="5"/>
  <c r="D701" i="5"/>
  <c r="F701" i="5"/>
  <c r="Q26" i="6"/>
  <c r="F701" i="6" s="1"/>
  <c r="D701" i="6"/>
  <c r="Q26" i="8"/>
  <c r="G701" i="8" s="1"/>
  <c r="D701" i="8"/>
  <c r="Q26" i="9"/>
  <c r="D701" i="9"/>
  <c r="T701" i="9" s="1"/>
  <c r="Q26" i="10"/>
  <c r="D701" i="10"/>
  <c r="F701" i="10"/>
  <c r="Q26" i="11"/>
  <c r="F701" i="11" s="1"/>
  <c r="D701" i="11"/>
  <c r="Q26" i="12"/>
  <c r="D701" i="12"/>
  <c r="Q27" i="5"/>
  <c r="D702" i="5"/>
  <c r="Q27" i="6"/>
  <c r="D702" i="6"/>
  <c r="Q27" i="8"/>
  <c r="D702" i="8"/>
  <c r="Q27" i="9"/>
  <c r="D702" i="9"/>
  <c r="Q27" i="10"/>
  <c r="D702" i="10"/>
  <c r="Q27" i="11"/>
  <c r="D702" i="11"/>
  <c r="Q27" i="12"/>
  <c r="D702" i="12"/>
  <c r="Q28" i="5"/>
  <c r="D703" i="5"/>
  <c r="Q28" i="6"/>
  <c r="D703" i="6"/>
  <c r="Q28" i="8"/>
  <c r="F703" i="8" s="1"/>
  <c r="D703" i="8"/>
  <c r="Q28" i="9"/>
  <c r="D703" i="9"/>
  <c r="Q28" i="10"/>
  <c r="D703" i="10"/>
  <c r="Q28" i="11"/>
  <c r="D703" i="11"/>
  <c r="Q28" i="12"/>
  <c r="D703" i="12"/>
  <c r="Q29" i="5"/>
  <c r="D704" i="5"/>
  <c r="Q29" i="6"/>
  <c r="D704" i="6"/>
  <c r="Q29" i="8"/>
  <c r="D704" i="8"/>
  <c r="F704" i="8"/>
  <c r="Q29" i="9"/>
  <c r="F704" i="9" s="1"/>
  <c r="D704" i="9"/>
  <c r="Q29" i="10"/>
  <c r="D704" i="10"/>
  <c r="Q29" i="11"/>
  <c r="D704" i="11"/>
  <c r="V704" i="11" s="1"/>
  <c r="Q29" i="12"/>
  <c r="D704" i="12"/>
  <c r="Q30" i="5"/>
  <c r="D705" i="5"/>
  <c r="F705" i="5"/>
  <c r="Q30" i="6"/>
  <c r="F705" i="6" s="1"/>
  <c r="D705" i="6"/>
  <c r="Q30" i="8"/>
  <c r="G705" i="8" s="1"/>
  <c r="D705" i="8"/>
  <c r="Q30" i="9"/>
  <c r="D705" i="9"/>
  <c r="T705" i="9" s="1"/>
  <c r="Q30" i="10"/>
  <c r="D705" i="10"/>
  <c r="F705" i="10"/>
  <c r="Q30" i="11"/>
  <c r="F705" i="11" s="1"/>
  <c r="D705" i="11"/>
  <c r="Q30" i="12"/>
  <c r="D705" i="12"/>
  <c r="Q31" i="5"/>
  <c r="F706" i="5" s="1"/>
  <c r="D706" i="5"/>
  <c r="Q31" i="6"/>
  <c r="D706" i="6"/>
  <c r="I706" i="6" s="1"/>
  <c r="Q31" i="8"/>
  <c r="D706" i="8"/>
  <c r="F706" i="8"/>
  <c r="Q31" i="9"/>
  <c r="F706" i="9" s="1"/>
  <c r="D706" i="9"/>
  <c r="Q31" i="10"/>
  <c r="F706" i="10" s="1"/>
  <c r="D706" i="10"/>
  <c r="Q31" i="11"/>
  <c r="D706" i="11"/>
  <c r="F706" i="11" s="1"/>
  <c r="Q31" i="12"/>
  <c r="D706" i="12"/>
  <c r="Q32" i="5"/>
  <c r="D707" i="5"/>
  <c r="Q32" i="6"/>
  <c r="D707" i="6"/>
  <c r="Q32" i="8"/>
  <c r="D707" i="8"/>
  <c r="Q32" i="9"/>
  <c r="D707" i="9"/>
  <c r="Q32" i="10"/>
  <c r="D707" i="10"/>
  <c r="Q32" i="11"/>
  <c r="D707" i="11"/>
  <c r="Q32" i="12"/>
  <c r="D707" i="12"/>
  <c r="Q33" i="5"/>
  <c r="D708" i="5"/>
  <c r="Q33" i="6"/>
  <c r="D708" i="6"/>
  <c r="Q33" i="8"/>
  <c r="D708" i="8"/>
  <c r="F708" i="8"/>
  <c r="Q33" i="9"/>
  <c r="D708" i="9"/>
  <c r="Q33" i="10"/>
  <c r="D708" i="10"/>
  <c r="Q33" i="11"/>
  <c r="D708" i="11"/>
  <c r="Q33" i="12"/>
  <c r="D708" i="12"/>
  <c r="Q34" i="5"/>
  <c r="D709" i="5"/>
  <c r="F709" i="5"/>
  <c r="Q34" i="6"/>
  <c r="F709" i="6" s="1"/>
  <c r="D709" i="6"/>
  <c r="Q34" i="8"/>
  <c r="G709" i="8" s="1"/>
  <c r="D709" i="8"/>
  <c r="Q34" i="9"/>
  <c r="D709" i="9"/>
  <c r="T709" i="9" s="1"/>
  <c r="Q34" i="10"/>
  <c r="D709" i="10"/>
  <c r="F709" i="10"/>
  <c r="Q34" i="11"/>
  <c r="F709" i="11" s="1"/>
  <c r="D709" i="11"/>
  <c r="Q34" i="12"/>
  <c r="D709" i="12"/>
  <c r="Q35" i="5"/>
  <c r="F710" i="5" s="1"/>
  <c r="D710" i="5"/>
  <c r="Q35" i="6"/>
  <c r="D710" i="6"/>
  <c r="I710" i="6" s="1"/>
  <c r="Q35" i="8"/>
  <c r="D710" i="8"/>
  <c r="F710" i="8"/>
  <c r="Q35" i="9"/>
  <c r="F710" i="9" s="1"/>
  <c r="D710" i="9"/>
  <c r="Q35" i="10"/>
  <c r="F710" i="10" s="1"/>
  <c r="D710" i="10"/>
  <c r="Q35" i="11"/>
  <c r="D710" i="11"/>
  <c r="F710" i="11" s="1"/>
  <c r="Q35" i="12"/>
  <c r="D710" i="12"/>
  <c r="Q36" i="5"/>
  <c r="D711" i="5"/>
  <c r="Q36" i="6"/>
  <c r="D711" i="6"/>
  <c r="Q36" i="8"/>
  <c r="D711" i="8"/>
  <c r="Q36" i="9"/>
  <c r="D711" i="9"/>
  <c r="Q36" i="10"/>
  <c r="D711" i="10"/>
  <c r="Q36" i="11"/>
  <c r="D711" i="11"/>
  <c r="Q36" i="12"/>
  <c r="D711" i="12"/>
  <c r="Q37" i="5"/>
  <c r="F712" i="5" s="1"/>
  <c r="D712" i="5"/>
  <c r="Q37" i="6"/>
  <c r="D712" i="6"/>
  <c r="F712" i="6" s="1"/>
  <c r="Q37" i="8"/>
  <c r="D712" i="8"/>
  <c r="F712" i="8"/>
  <c r="Q37" i="9"/>
  <c r="D712" i="9"/>
  <c r="F712" i="9"/>
  <c r="Q37" i="10"/>
  <c r="F712" i="10" s="1"/>
  <c r="D712" i="10"/>
  <c r="Q37" i="11"/>
  <c r="D712" i="11"/>
  <c r="Q37" i="12"/>
  <c r="D712" i="12"/>
  <c r="Q38" i="5"/>
  <c r="D713" i="5"/>
  <c r="F713" i="5"/>
  <c r="Q38" i="6"/>
  <c r="D713" i="6"/>
  <c r="F713" i="6"/>
  <c r="Q38" i="8"/>
  <c r="G713" i="8" s="1"/>
  <c r="D713" i="8"/>
  <c r="Q38" i="9"/>
  <c r="D713" i="9"/>
  <c r="T713" i="9" s="1"/>
  <c r="Q38" i="10"/>
  <c r="D713" i="10"/>
  <c r="F713" i="10"/>
  <c r="Q38" i="11"/>
  <c r="D713" i="11"/>
  <c r="Q38" i="12"/>
  <c r="D713" i="12"/>
  <c r="Q39" i="5"/>
  <c r="F714" i="5" s="1"/>
  <c r="D714" i="5"/>
  <c r="Q39" i="6"/>
  <c r="D714" i="6"/>
  <c r="I714" i="6" s="1"/>
  <c r="Q39" i="8"/>
  <c r="D714" i="8"/>
  <c r="F714" i="8"/>
  <c r="Q39" i="9"/>
  <c r="F714" i="9" s="1"/>
  <c r="D714" i="9"/>
  <c r="Q39" i="10"/>
  <c r="F714" i="10" s="1"/>
  <c r="D714" i="10"/>
  <c r="Q39" i="11"/>
  <c r="D714" i="11"/>
  <c r="F714" i="11" s="1"/>
  <c r="Q39" i="12"/>
  <c r="D714" i="12"/>
  <c r="Q40" i="5"/>
  <c r="D715" i="5"/>
  <c r="F715" i="5"/>
  <c r="Q40" i="6"/>
  <c r="F715" i="6" s="1"/>
  <c r="D715" i="6"/>
  <c r="Q40" i="8"/>
  <c r="F715" i="8" s="1"/>
  <c r="D715" i="8"/>
  <c r="Q40" i="9"/>
  <c r="D715" i="9"/>
  <c r="G715" i="9" s="1"/>
  <c r="Q40" i="10"/>
  <c r="D715" i="10"/>
  <c r="F715" i="10"/>
  <c r="Q40" i="11"/>
  <c r="D715" i="11"/>
  <c r="F715" i="11"/>
  <c r="Q40" i="12"/>
  <c r="D715" i="12"/>
  <c r="Q41" i="5"/>
  <c r="D716" i="5"/>
  <c r="Q41" i="6"/>
  <c r="D716" i="6"/>
  <c r="I716" i="6" s="1"/>
  <c r="Q41" i="8"/>
  <c r="D716" i="8"/>
  <c r="Q41" i="9"/>
  <c r="D716" i="9"/>
  <c r="Q41" i="10"/>
  <c r="D716" i="10"/>
  <c r="Q41" i="11"/>
  <c r="D716" i="11"/>
  <c r="Q41" i="12"/>
  <c r="D716" i="12"/>
  <c r="Q42" i="5"/>
  <c r="D717" i="5"/>
  <c r="F717" i="5"/>
  <c r="Q42" i="6"/>
  <c r="D717" i="6"/>
  <c r="F717" i="6"/>
  <c r="Q42" i="8"/>
  <c r="G717" i="8" s="1"/>
  <c r="D717" i="8"/>
  <c r="Q42" i="9"/>
  <c r="D717" i="9"/>
  <c r="T717" i="9" s="1"/>
  <c r="Q42" i="10"/>
  <c r="D717" i="10"/>
  <c r="F717" i="10"/>
  <c r="Q42" i="11"/>
  <c r="F717" i="11" s="1"/>
  <c r="D717" i="11"/>
  <c r="Q42" i="12"/>
  <c r="D717" i="12"/>
  <c r="F49" i="5"/>
  <c r="F49" i="14" s="1"/>
  <c r="G687" i="5"/>
  <c r="G687" i="6"/>
  <c r="G687" i="10"/>
  <c r="G687" i="11"/>
  <c r="G688" i="5"/>
  <c r="G688" i="8"/>
  <c r="G688" i="9"/>
  <c r="G688" i="11"/>
  <c r="G689" i="5"/>
  <c r="G689" i="10"/>
  <c r="G689" i="11"/>
  <c r="G690" i="9"/>
  <c r="G691" i="5"/>
  <c r="G691" i="6"/>
  <c r="G691" i="10"/>
  <c r="G691" i="11"/>
  <c r="G692" i="5"/>
  <c r="G692" i="8"/>
  <c r="G692" i="9"/>
  <c r="G692" i="11"/>
  <c r="G693" i="5"/>
  <c r="G693" i="10"/>
  <c r="G693" i="11"/>
  <c r="G695" i="5"/>
  <c r="G695" i="6"/>
  <c r="G695" i="10"/>
  <c r="G695" i="11"/>
  <c r="G696" i="5"/>
  <c r="G696" i="8"/>
  <c r="G696" i="9"/>
  <c r="G697" i="5"/>
  <c r="G697" i="10"/>
  <c r="G697" i="11"/>
  <c r="G700" i="8"/>
  <c r="G701" i="5"/>
  <c r="G701" i="6"/>
  <c r="G701" i="10"/>
  <c r="G701" i="11"/>
  <c r="G704" i="8"/>
  <c r="G704" i="9"/>
  <c r="G705" i="5"/>
  <c r="G705" i="6"/>
  <c r="G705" i="10"/>
  <c r="G705" i="11"/>
  <c r="G706" i="5"/>
  <c r="G706" i="8"/>
  <c r="G706" i="9"/>
  <c r="G708" i="8"/>
  <c r="G709" i="5"/>
  <c r="G709" i="6"/>
  <c r="G709" i="10"/>
  <c r="G709" i="11"/>
  <c r="G710" i="5"/>
  <c r="G710" i="8"/>
  <c r="G710" i="9"/>
  <c r="G712" i="5"/>
  <c r="G712" i="8"/>
  <c r="G712" i="9"/>
  <c r="G712" i="10"/>
  <c r="G713" i="5"/>
  <c r="G713" i="6"/>
  <c r="G713" i="10"/>
  <c r="G714" i="5"/>
  <c r="G714" i="8"/>
  <c r="G714" i="9"/>
  <c r="G715" i="5"/>
  <c r="G715" i="10"/>
  <c r="G715" i="11"/>
  <c r="G716" i="10"/>
  <c r="G717" i="5"/>
  <c r="G717" i="6"/>
  <c r="G717" i="10"/>
  <c r="G717" i="11"/>
  <c r="I687" i="5"/>
  <c r="I687" i="6"/>
  <c r="I687" i="8"/>
  <c r="I687" i="10"/>
  <c r="I687" i="11"/>
  <c r="I688" i="5"/>
  <c r="I688" i="8"/>
  <c r="I688" i="9"/>
  <c r="I689" i="5"/>
  <c r="I689" i="6"/>
  <c r="I689" i="9"/>
  <c r="I689" i="10"/>
  <c r="I689" i="11"/>
  <c r="I690" i="9"/>
  <c r="I691" i="5"/>
  <c r="I691" i="6"/>
  <c r="I691" i="8"/>
  <c r="I691" i="10"/>
  <c r="I691" i="11"/>
  <c r="I692" i="8"/>
  <c r="I692" i="9"/>
  <c r="I693" i="5"/>
  <c r="I693" i="6"/>
  <c r="I693" i="9"/>
  <c r="I693" i="10"/>
  <c r="I693" i="11"/>
  <c r="I695" i="5"/>
  <c r="I695" i="6"/>
  <c r="I695" i="10"/>
  <c r="I695" i="11"/>
  <c r="I696" i="8"/>
  <c r="I696" i="9"/>
  <c r="I697" i="5"/>
  <c r="I697" i="6"/>
  <c r="I697" i="9"/>
  <c r="I697" i="10"/>
  <c r="I697" i="11"/>
  <c r="I700" i="8"/>
  <c r="I701" i="5"/>
  <c r="I701" i="6"/>
  <c r="I701" i="8"/>
  <c r="I701" i="10"/>
  <c r="I701" i="11"/>
  <c r="I704" i="8"/>
  <c r="I704" i="9"/>
  <c r="I705" i="5"/>
  <c r="I705" i="6"/>
  <c r="I705" i="8"/>
  <c r="I705" i="10"/>
  <c r="I705" i="11"/>
  <c r="I706" i="8"/>
  <c r="I706" i="9"/>
  <c r="I708" i="6"/>
  <c r="I708" i="8"/>
  <c r="I709" i="5"/>
  <c r="I709" i="6"/>
  <c r="I709" i="8"/>
  <c r="I709" i="10"/>
  <c r="I709" i="11"/>
  <c r="I710" i="8"/>
  <c r="I710" i="9"/>
  <c r="I712" i="6"/>
  <c r="I712" i="8"/>
  <c r="I712" i="9"/>
  <c r="I712" i="10"/>
  <c r="I713" i="5"/>
  <c r="I713" i="6"/>
  <c r="I713" i="8"/>
  <c r="I713" i="10"/>
  <c r="I714" i="8"/>
  <c r="I714" i="9"/>
  <c r="I715" i="5"/>
  <c r="I715" i="6"/>
  <c r="I715" i="9"/>
  <c r="I715" i="10"/>
  <c r="I715" i="11"/>
  <c r="I717" i="5"/>
  <c r="I717" i="6"/>
  <c r="I717" i="8"/>
  <c r="I717" i="10"/>
  <c r="I717" i="11"/>
  <c r="I49" i="5"/>
  <c r="I49" i="14" s="1"/>
  <c r="Z687" i="5"/>
  <c r="Z687" i="6"/>
  <c r="Z687" i="8"/>
  <c r="Z687" i="10"/>
  <c r="Z687" i="11"/>
  <c r="Z688" i="5"/>
  <c r="Z688" i="8"/>
  <c r="Z688" i="9"/>
  <c r="Z688" i="11"/>
  <c r="Z689" i="5"/>
  <c r="Z689" i="6"/>
  <c r="Z689" i="8"/>
  <c r="Z689" i="9"/>
  <c r="Z689" i="10"/>
  <c r="Z689" i="11"/>
  <c r="Z690" i="9"/>
  <c r="Z691" i="5"/>
  <c r="Z691" i="6"/>
  <c r="Z691" i="8"/>
  <c r="Z691" i="10"/>
  <c r="Z691" i="11"/>
  <c r="Z692" i="5"/>
  <c r="Z692" i="8"/>
  <c r="Z692" i="9"/>
  <c r="Z692" i="11"/>
  <c r="Z693" i="5"/>
  <c r="Z693" i="6"/>
  <c r="Z693" i="8"/>
  <c r="Z693" i="9"/>
  <c r="Z693" i="10"/>
  <c r="Z693" i="11"/>
  <c r="Z695" i="5"/>
  <c r="Z695" i="6"/>
  <c r="Z695" i="10"/>
  <c r="Z695" i="11"/>
  <c r="Z696" i="5"/>
  <c r="Z696" i="8"/>
  <c r="Z696" i="9"/>
  <c r="Z696" i="11"/>
  <c r="Z697" i="5"/>
  <c r="Z697" i="6"/>
  <c r="Z697" i="8"/>
  <c r="Z697" i="9"/>
  <c r="Z697" i="10"/>
  <c r="Z697" i="11"/>
  <c r="Z700" i="8"/>
  <c r="Z701" i="5"/>
  <c r="Z701" i="6"/>
  <c r="Z701" i="8"/>
  <c r="Z701" i="10"/>
  <c r="Z701" i="11"/>
  <c r="Z703" i="8"/>
  <c r="Z704" i="8"/>
  <c r="Z704" i="9"/>
  <c r="Z705" i="5"/>
  <c r="Z705" i="6"/>
  <c r="Z705" i="8"/>
  <c r="Z705" i="10"/>
  <c r="Z705" i="11"/>
  <c r="Z706" i="5"/>
  <c r="Z706" i="8"/>
  <c r="Z706" i="9"/>
  <c r="Z706" i="11"/>
  <c r="Z708" i="8"/>
  <c r="Z709" i="5"/>
  <c r="Z709" i="6"/>
  <c r="Z709" i="8"/>
  <c r="Z709" i="10"/>
  <c r="Z709" i="11"/>
  <c r="Z710" i="5"/>
  <c r="Z710" i="8"/>
  <c r="Z710" i="9"/>
  <c r="Z710" i="11"/>
  <c r="Z712" i="8"/>
  <c r="Z712" i="9"/>
  <c r="Z712" i="10"/>
  <c r="Z713" i="5"/>
  <c r="Z713" i="6"/>
  <c r="Z713" i="8"/>
  <c r="Z713" i="10"/>
  <c r="Z714" i="5"/>
  <c r="Z714" i="8"/>
  <c r="Z714" i="9"/>
  <c r="Z714" i="11"/>
  <c r="Z715" i="5"/>
  <c r="Z715" i="6"/>
  <c r="Z715" i="8"/>
  <c r="Z715" i="9"/>
  <c r="Z715" i="10"/>
  <c r="Z715" i="11"/>
  <c r="Z717" i="5"/>
  <c r="Z717" i="6"/>
  <c r="Z717" i="8"/>
  <c r="Z717" i="10"/>
  <c r="Z717" i="11"/>
  <c r="Z49" i="14"/>
  <c r="G49" i="5"/>
  <c r="G49" i="14" s="1"/>
  <c r="P687" i="5"/>
  <c r="P687" i="6"/>
  <c r="P687" i="8"/>
  <c r="P687" i="10"/>
  <c r="P687" i="11"/>
  <c r="P688" i="5"/>
  <c r="P688" i="8"/>
  <c r="P688" i="9"/>
  <c r="P688" i="10"/>
  <c r="P688" i="11"/>
  <c r="P689" i="5"/>
  <c r="P689" i="6"/>
  <c r="P689" i="9"/>
  <c r="P689" i="10"/>
  <c r="P689" i="11"/>
  <c r="P690" i="9"/>
  <c r="P691" i="5"/>
  <c r="P691" i="6"/>
  <c r="P691" i="8"/>
  <c r="P691" i="10"/>
  <c r="P691" i="11"/>
  <c r="P692" i="5"/>
  <c r="P692" i="8"/>
  <c r="P692" i="9"/>
  <c r="P692" i="10"/>
  <c r="P692" i="11"/>
  <c r="P693" i="5"/>
  <c r="P693" i="6"/>
  <c r="P693" i="9"/>
  <c r="P693" i="10"/>
  <c r="P693" i="11"/>
  <c r="P695" i="5"/>
  <c r="P695" i="6"/>
  <c r="P695" i="10"/>
  <c r="P695" i="11"/>
  <c r="P696" i="5"/>
  <c r="P696" i="8"/>
  <c r="P696" i="9"/>
  <c r="P696" i="10"/>
  <c r="P696" i="11"/>
  <c r="P697" i="5"/>
  <c r="P697" i="6"/>
  <c r="P697" i="9"/>
  <c r="P697" i="10"/>
  <c r="P697" i="11"/>
  <c r="P700" i="8"/>
  <c r="P701" i="5"/>
  <c r="P701" i="6"/>
  <c r="P701" i="8"/>
  <c r="P701" i="10"/>
  <c r="P701" i="11"/>
  <c r="P704" i="8"/>
  <c r="P704" i="9"/>
  <c r="P705" i="5"/>
  <c r="P705" i="6"/>
  <c r="P705" i="8"/>
  <c r="P705" i="10"/>
  <c r="P705" i="11"/>
  <c r="P706" i="5"/>
  <c r="P706" i="8"/>
  <c r="P706" i="9"/>
  <c r="P706" i="10"/>
  <c r="P706" i="11"/>
  <c r="P708" i="8"/>
  <c r="P709" i="5"/>
  <c r="P709" i="6"/>
  <c r="P709" i="8"/>
  <c r="P709" i="10"/>
  <c r="P709" i="11"/>
  <c r="P710" i="5"/>
  <c r="P710" i="8"/>
  <c r="P710" i="9"/>
  <c r="P710" i="10"/>
  <c r="P710" i="11"/>
  <c r="P712" i="6"/>
  <c r="P712" i="8"/>
  <c r="P712" i="9"/>
  <c r="P712" i="10"/>
  <c r="P713" i="5"/>
  <c r="P713" i="6"/>
  <c r="P713" i="8"/>
  <c r="P713" i="10"/>
  <c r="P714" i="5"/>
  <c r="P714" i="8"/>
  <c r="P714" i="9"/>
  <c r="P714" i="10"/>
  <c r="P714" i="11"/>
  <c r="P715" i="5"/>
  <c r="P715" i="6"/>
  <c r="P715" i="9"/>
  <c r="P715" i="10"/>
  <c r="P715" i="11"/>
  <c r="P717" i="5"/>
  <c r="P717" i="6"/>
  <c r="P717" i="8"/>
  <c r="P717" i="10"/>
  <c r="P717" i="11"/>
  <c r="P49" i="5"/>
  <c r="P49" i="14" s="1"/>
  <c r="R687" i="5"/>
  <c r="R687" i="6"/>
  <c r="R687" i="8"/>
  <c r="R687" i="10"/>
  <c r="R687" i="11"/>
  <c r="R688" i="5"/>
  <c r="R688" i="8"/>
  <c r="R688" i="9"/>
  <c r="R688" i="11"/>
  <c r="R689" i="5"/>
  <c r="R689" i="6"/>
  <c r="R689" i="9"/>
  <c r="R689" i="10"/>
  <c r="R689" i="11"/>
  <c r="R690" i="9"/>
  <c r="R691" i="5"/>
  <c r="R691" i="6"/>
  <c r="R691" i="8"/>
  <c r="R691" i="10"/>
  <c r="R691" i="11"/>
  <c r="R692" i="5"/>
  <c r="R692" i="8"/>
  <c r="R692" i="9"/>
  <c r="R692" i="11"/>
  <c r="R693" i="5"/>
  <c r="R693" i="6"/>
  <c r="R693" i="9"/>
  <c r="R693" i="10"/>
  <c r="R693" i="11"/>
  <c r="R695" i="5"/>
  <c r="R695" i="6"/>
  <c r="R695" i="10"/>
  <c r="R695" i="11"/>
  <c r="R696" i="5"/>
  <c r="R696" i="8"/>
  <c r="R696" i="9"/>
  <c r="R696" i="11"/>
  <c r="R697" i="5"/>
  <c r="R697" i="6"/>
  <c r="R697" i="9"/>
  <c r="R697" i="10"/>
  <c r="R697" i="11"/>
  <c r="R700" i="8"/>
  <c r="R701" i="5"/>
  <c r="R701" i="6"/>
  <c r="R701" i="8"/>
  <c r="R701" i="10"/>
  <c r="R701" i="11"/>
  <c r="R704" i="8"/>
  <c r="R704" i="9"/>
  <c r="R705" i="5"/>
  <c r="R705" i="6"/>
  <c r="R705" i="8"/>
  <c r="R705" i="10"/>
  <c r="R705" i="11"/>
  <c r="R706" i="5"/>
  <c r="R706" i="8"/>
  <c r="R706" i="9"/>
  <c r="R706" i="11"/>
  <c r="R708" i="8"/>
  <c r="R709" i="5"/>
  <c r="R709" i="6"/>
  <c r="R709" i="8"/>
  <c r="R709" i="10"/>
  <c r="R709" i="11"/>
  <c r="R710" i="5"/>
  <c r="R710" i="8"/>
  <c r="R710" i="9"/>
  <c r="R710" i="11"/>
  <c r="R712" i="6"/>
  <c r="R712" i="8"/>
  <c r="R712" i="9"/>
  <c r="R712" i="10"/>
  <c r="R713" i="5"/>
  <c r="R713" i="6"/>
  <c r="R713" i="8"/>
  <c r="R713" i="10"/>
  <c r="R714" i="5"/>
  <c r="R714" i="8"/>
  <c r="R714" i="9"/>
  <c r="R714" i="11"/>
  <c r="R715" i="5"/>
  <c r="R715" i="6"/>
  <c r="R715" i="9"/>
  <c r="R715" i="10"/>
  <c r="R715" i="11"/>
  <c r="R717" i="5"/>
  <c r="R717" i="6"/>
  <c r="R717" i="8"/>
  <c r="R717" i="10"/>
  <c r="R717" i="11"/>
  <c r="R49" i="14"/>
  <c r="S683" i="10"/>
  <c r="S687" i="5"/>
  <c r="S687" i="6"/>
  <c r="S687" i="8"/>
  <c r="S687" i="10"/>
  <c r="S687" i="11"/>
  <c r="S688" i="5"/>
  <c r="S688" i="8"/>
  <c r="S688" i="9"/>
  <c r="S688" i="10"/>
  <c r="S688" i="11"/>
  <c r="S689" i="5"/>
  <c r="S689" i="6"/>
  <c r="S689" i="9"/>
  <c r="S689" i="10"/>
  <c r="S689" i="11"/>
  <c r="S690" i="9"/>
  <c r="S691" i="5"/>
  <c r="S691" i="6"/>
  <c r="S691" i="8"/>
  <c r="S691" i="10"/>
  <c r="S691" i="11"/>
  <c r="S692" i="5"/>
  <c r="S692" i="8"/>
  <c r="S692" i="9"/>
  <c r="S692" i="10"/>
  <c r="S692" i="11"/>
  <c r="S693" i="5"/>
  <c r="S693" i="6"/>
  <c r="S693" i="9"/>
  <c r="S693" i="10"/>
  <c r="S693" i="11"/>
  <c r="S695" i="5"/>
  <c r="S695" i="6"/>
  <c r="S695" i="10"/>
  <c r="S695" i="11"/>
  <c r="S696" i="5"/>
  <c r="S696" i="8"/>
  <c r="S696" i="9"/>
  <c r="S696" i="10"/>
  <c r="S696" i="11"/>
  <c r="S697" i="5"/>
  <c r="S697" i="6"/>
  <c r="S697" i="9"/>
  <c r="S697" i="10"/>
  <c r="S697" i="11"/>
  <c r="S698" i="10"/>
  <c r="S700" i="8"/>
  <c r="S701" i="5"/>
  <c r="S701" i="6"/>
  <c r="S701" i="8"/>
  <c r="S701" i="10"/>
  <c r="S701" i="11"/>
  <c r="S704" i="8"/>
  <c r="S704" i="9"/>
  <c r="S705" i="5"/>
  <c r="S705" i="6"/>
  <c r="S705" i="8"/>
  <c r="S705" i="10"/>
  <c r="S705" i="11"/>
  <c r="S706" i="5"/>
  <c r="S706" i="6"/>
  <c r="S706" i="8"/>
  <c r="S706" i="9"/>
  <c r="S706" i="10"/>
  <c r="S706" i="11"/>
  <c r="S708" i="8"/>
  <c r="S709" i="5"/>
  <c r="S709" i="6"/>
  <c r="S709" i="8"/>
  <c r="S709" i="10"/>
  <c r="S709" i="11"/>
  <c r="S710" i="5"/>
  <c r="S710" i="6"/>
  <c r="S710" i="8"/>
  <c r="S710" i="9"/>
  <c r="S710" i="10"/>
  <c r="S710" i="11"/>
  <c r="S712" i="6"/>
  <c r="S712" i="8"/>
  <c r="S712" i="9"/>
  <c r="S712" i="10"/>
  <c r="S713" i="5"/>
  <c r="S713" i="6"/>
  <c r="S713" i="8"/>
  <c r="S713" i="10"/>
  <c r="S714" i="5"/>
  <c r="S714" i="6"/>
  <c r="S714" i="8"/>
  <c r="S714" i="9"/>
  <c r="S714" i="10"/>
  <c r="S714" i="11"/>
  <c r="S715" i="5"/>
  <c r="S715" i="6"/>
  <c r="S715" i="9"/>
  <c r="S715" i="10"/>
  <c r="S715" i="11"/>
  <c r="S717" i="5"/>
  <c r="S717" i="6"/>
  <c r="S717" i="8"/>
  <c r="S717" i="10"/>
  <c r="S717" i="11"/>
  <c r="S49" i="14"/>
  <c r="T686" i="11"/>
  <c r="T687" i="5"/>
  <c r="T687" i="6"/>
  <c r="T687" i="8"/>
  <c r="T687" i="10"/>
  <c r="T687" i="11"/>
  <c r="T688" i="5"/>
  <c r="T688" i="6"/>
  <c r="T688" i="8"/>
  <c r="T688" i="9"/>
  <c r="T688" i="11"/>
  <c r="T689" i="5"/>
  <c r="T689" i="6"/>
  <c r="T689" i="9"/>
  <c r="T689" i="10"/>
  <c r="T689" i="11"/>
  <c r="T690" i="9"/>
  <c r="T691" i="5"/>
  <c r="T691" i="6"/>
  <c r="T691" i="8"/>
  <c r="T691" i="10"/>
  <c r="T691" i="11"/>
  <c r="T692" i="5"/>
  <c r="T692" i="6"/>
  <c r="T692" i="8"/>
  <c r="T692" i="9"/>
  <c r="T692" i="11"/>
  <c r="T693" i="5"/>
  <c r="T693" i="6"/>
  <c r="T693" i="9"/>
  <c r="T693" i="10"/>
  <c r="T693" i="11"/>
  <c r="T695" i="5"/>
  <c r="T695" i="6"/>
  <c r="T695" i="10"/>
  <c r="T695" i="11"/>
  <c r="T696" i="5"/>
  <c r="T696" i="6"/>
  <c r="T696" i="8"/>
  <c r="T696" i="9"/>
  <c r="T696" i="11"/>
  <c r="T697" i="5"/>
  <c r="T697" i="6"/>
  <c r="T697" i="9"/>
  <c r="T697" i="10"/>
  <c r="T697" i="11"/>
  <c r="T700" i="8"/>
  <c r="T701" i="5"/>
  <c r="T701" i="6"/>
  <c r="T701" i="8"/>
  <c r="T701" i="10"/>
  <c r="T701" i="11"/>
  <c r="T704" i="8"/>
  <c r="T704" i="9"/>
  <c r="T704" i="11"/>
  <c r="T705" i="5"/>
  <c r="T705" i="6"/>
  <c r="T705" i="8"/>
  <c r="T705" i="10"/>
  <c r="T705" i="11"/>
  <c r="T706" i="5"/>
  <c r="T706" i="6"/>
  <c r="T706" i="8"/>
  <c r="T706" i="9"/>
  <c r="T706" i="11"/>
  <c r="T708" i="8"/>
  <c r="T709" i="5"/>
  <c r="T709" i="6"/>
  <c r="T709" i="8"/>
  <c r="T709" i="10"/>
  <c r="T709" i="11"/>
  <c r="T710" i="5"/>
  <c r="T710" i="6"/>
  <c r="T710" i="8"/>
  <c r="T710" i="9"/>
  <c r="T710" i="11"/>
  <c r="T712" i="6"/>
  <c r="T712" i="8"/>
  <c r="T712" i="9"/>
  <c r="T712" i="10"/>
  <c r="T713" i="5"/>
  <c r="T713" i="6"/>
  <c r="T713" i="8"/>
  <c r="T713" i="10"/>
  <c r="T714" i="5"/>
  <c r="T714" i="6"/>
  <c r="T714" i="8"/>
  <c r="T714" i="9"/>
  <c r="T714" i="11"/>
  <c r="T715" i="5"/>
  <c r="T715" i="6"/>
  <c r="T715" i="9"/>
  <c r="T715" i="10"/>
  <c r="T715" i="11"/>
  <c r="T717" i="5"/>
  <c r="T717" i="6"/>
  <c r="T717" i="8"/>
  <c r="T717" i="10"/>
  <c r="T717" i="11"/>
  <c r="T49" i="14"/>
  <c r="U687" i="5"/>
  <c r="U687" i="6"/>
  <c r="U687" i="8"/>
  <c r="U687" i="9"/>
  <c r="U687" i="10"/>
  <c r="U687" i="11"/>
  <c r="U688" i="5"/>
  <c r="U688" i="8"/>
  <c r="U688" i="9"/>
  <c r="U688" i="11"/>
  <c r="U689" i="5"/>
  <c r="U689" i="6"/>
  <c r="U689" i="8"/>
  <c r="U689" i="9"/>
  <c r="U689" i="10"/>
  <c r="U689" i="11"/>
  <c r="U690" i="9"/>
  <c r="U691" i="5"/>
  <c r="U691" i="6"/>
  <c r="U691" i="8"/>
  <c r="U691" i="9"/>
  <c r="U691" i="10"/>
  <c r="U691" i="11"/>
  <c r="U692" i="5"/>
  <c r="U692" i="8"/>
  <c r="U692" i="9"/>
  <c r="U692" i="11"/>
  <c r="U693" i="5"/>
  <c r="U693" i="6"/>
  <c r="U693" i="8"/>
  <c r="U693" i="9"/>
  <c r="U693" i="10"/>
  <c r="U693" i="11"/>
  <c r="U695" i="5"/>
  <c r="U695" i="6"/>
  <c r="U695" i="9"/>
  <c r="U695" i="10"/>
  <c r="U695" i="11"/>
  <c r="U696" i="5"/>
  <c r="U696" i="8"/>
  <c r="U696" i="9"/>
  <c r="U696" i="11"/>
  <c r="U697" i="5"/>
  <c r="U697" i="6"/>
  <c r="U697" i="8"/>
  <c r="U697" i="9"/>
  <c r="U697" i="10"/>
  <c r="U697" i="11"/>
  <c r="U700" i="8"/>
  <c r="U700" i="10"/>
  <c r="U701" i="5"/>
  <c r="U701" i="6"/>
  <c r="U701" i="8"/>
  <c r="U701" i="9"/>
  <c r="U701" i="10"/>
  <c r="U701" i="11"/>
  <c r="U703" i="8"/>
  <c r="U704" i="8"/>
  <c r="U704" i="9"/>
  <c r="U705" i="5"/>
  <c r="U705" i="6"/>
  <c r="U705" i="8"/>
  <c r="U705" i="9"/>
  <c r="U705" i="10"/>
  <c r="U705" i="11"/>
  <c r="U706" i="5"/>
  <c r="U706" i="8"/>
  <c r="U706" i="9"/>
  <c r="U706" i="11"/>
  <c r="U708" i="6"/>
  <c r="U708" i="8"/>
  <c r="U709" i="5"/>
  <c r="U709" i="6"/>
  <c r="U709" i="8"/>
  <c r="U709" i="9"/>
  <c r="U709" i="10"/>
  <c r="U709" i="11"/>
  <c r="U710" i="5"/>
  <c r="U710" i="8"/>
  <c r="U710" i="9"/>
  <c r="U710" i="11"/>
  <c r="U712" i="6"/>
  <c r="U712" i="8"/>
  <c r="U712" i="9"/>
  <c r="U712" i="10"/>
  <c r="U713" i="5"/>
  <c r="U713" i="6"/>
  <c r="U713" i="8"/>
  <c r="U713" i="9"/>
  <c r="U713" i="10"/>
  <c r="U714" i="5"/>
  <c r="U714" i="8"/>
  <c r="U714" i="9"/>
  <c r="U714" i="11"/>
  <c r="U715" i="5"/>
  <c r="U715" i="6"/>
  <c r="U715" i="8"/>
  <c r="U715" i="9"/>
  <c r="U715" i="10"/>
  <c r="U715" i="11"/>
  <c r="U717" i="5"/>
  <c r="U717" i="6"/>
  <c r="U717" i="8"/>
  <c r="U717" i="9"/>
  <c r="U717" i="10"/>
  <c r="U717" i="11"/>
  <c r="U49" i="14"/>
  <c r="V686" i="11"/>
  <c r="V687" i="5"/>
  <c r="V687" i="6"/>
  <c r="V687" i="8"/>
  <c r="V687" i="9"/>
  <c r="V687" i="10"/>
  <c r="V687" i="11"/>
  <c r="V688" i="5"/>
  <c r="V688" i="8"/>
  <c r="V688" i="9"/>
  <c r="V688" i="11"/>
  <c r="V689" i="5"/>
  <c r="V689" i="6"/>
  <c r="V689" i="9"/>
  <c r="V689" i="10"/>
  <c r="V689" i="11"/>
  <c r="V690" i="9"/>
  <c r="V691" i="5"/>
  <c r="V691" i="6"/>
  <c r="V691" i="8"/>
  <c r="V691" i="9"/>
  <c r="V691" i="10"/>
  <c r="V691" i="11"/>
  <c r="V692" i="5"/>
  <c r="V692" i="8"/>
  <c r="V692" i="9"/>
  <c r="V692" i="11"/>
  <c r="V693" i="5"/>
  <c r="V693" i="6"/>
  <c r="V693" i="9"/>
  <c r="V693" i="10"/>
  <c r="V693" i="11"/>
  <c r="V695" i="5"/>
  <c r="V695" i="6"/>
  <c r="V695" i="9"/>
  <c r="V695" i="10"/>
  <c r="V695" i="11"/>
  <c r="V696" i="5"/>
  <c r="V696" i="8"/>
  <c r="V696" i="9"/>
  <c r="V696" i="11"/>
  <c r="V697" i="5"/>
  <c r="V697" i="6"/>
  <c r="V697" i="9"/>
  <c r="V697" i="10"/>
  <c r="V697" i="11"/>
  <c r="V700" i="8"/>
  <c r="V701" i="5"/>
  <c r="V701" i="6"/>
  <c r="V701" i="8"/>
  <c r="V701" i="9"/>
  <c r="V701" i="10"/>
  <c r="V701" i="11"/>
  <c r="V704" i="8"/>
  <c r="V704" i="9"/>
  <c r="V705" i="5"/>
  <c r="V705" i="6"/>
  <c r="V705" i="8"/>
  <c r="V705" i="9"/>
  <c r="V705" i="10"/>
  <c r="V705" i="11"/>
  <c r="V706" i="5"/>
  <c r="V706" i="8"/>
  <c r="V706" i="9"/>
  <c r="V706" i="11"/>
  <c r="V708" i="8"/>
  <c r="V709" i="5"/>
  <c r="V709" i="6"/>
  <c r="V709" i="8"/>
  <c r="V709" i="9"/>
  <c r="V709" i="10"/>
  <c r="V709" i="11"/>
  <c r="V710" i="5"/>
  <c r="V710" i="8"/>
  <c r="V710" i="9"/>
  <c r="V710" i="11"/>
  <c r="V712" i="5"/>
  <c r="V712" i="6"/>
  <c r="V712" i="8"/>
  <c r="V712" i="9"/>
  <c r="V712" i="10"/>
  <c r="V713" i="5"/>
  <c r="V713" i="6"/>
  <c r="V713" i="8"/>
  <c r="V713" i="9"/>
  <c r="V713" i="10"/>
  <c r="V714" i="5"/>
  <c r="V714" i="8"/>
  <c r="V714" i="9"/>
  <c r="V714" i="11"/>
  <c r="V715" i="5"/>
  <c r="V715" i="6"/>
  <c r="V715" i="9"/>
  <c r="V715" i="10"/>
  <c r="V715" i="11"/>
  <c r="V717" i="5"/>
  <c r="V717" i="6"/>
  <c r="V717" i="8"/>
  <c r="V717" i="9"/>
  <c r="V717" i="10"/>
  <c r="V717" i="11"/>
  <c r="V49" i="14"/>
  <c r="W686" i="11"/>
  <c r="W687" i="5"/>
  <c r="W687" i="6"/>
  <c r="W687" i="8"/>
  <c r="W687" i="9"/>
  <c r="W687" i="10"/>
  <c r="W687" i="11"/>
  <c r="W688" i="5"/>
  <c r="W688" i="6"/>
  <c r="W688" i="8"/>
  <c r="W688" i="9"/>
  <c r="W688" i="10"/>
  <c r="W688" i="11"/>
  <c r="W689" i="5"/>
  <c r="W689" i="6"/>
  <c r="W689" i="8"/>
  <c r="W689" i="9"/>
  <c r="W689" i="10"/>
  <c r="W689" i="11"/>
  <c r="W690" i="9"/>
  <c r="W691" i="5"/>
  <c r="W691" i="6"/>
  <c r="W691" i="8"/>
  <c r="W691" i="9"/>
  <c r="W691" i="10"/>
  <c r="W691" i="11"/>
  <c r="W692" i="5"/>
  <c r="W692" i="6"/>
  <c r="W692" i="8"/>
  <c r="W692" i="9"/>
  <c r="W692" i="10"/>
  <c r="W692" i="11"/>
  <c r="W693" i="5"/>
  <c r="W693" i="6"/>
  <c r="W693" i="8"/>
  <c r="W693" i="9"/>
  <c r="W693" i="10"/>
  <c r="W693" i="11"/>
  <c r="W695" i="5"/>
  <c r="W695" i="6"/>
  <c r="W695" i="9"/>
  <c r="W695" i="10"/>
  <c r="W695" i="11"/>
  <c r="W696" i="5"/>
  <c r="W696" i="6"/>
  <c r="W696" i="8"/>
  <c r="W696" i="9"/>
  <c r="W696" i="10"/>
  <c r="W696" i="11"/>
  <c r="W697" i="5"/>
  <c r="W697" i="6"/>
  <c r="W697" i="8"/>
  <c r="W697" i="9"/>
  <c r="W697" i="10"/>
  <c r="W697" i="11"/>
  <c r="W700" i="8"/>
  <c r="W701" i="5"/>
  <c r="W701" i="6"/>
  <c r="W701" i="8"/>
  <c r="W701" i="9"/>
  <c r="W701" i="10"/>
  <c r="W701" i="11"/>
  <c r="W703" i="8"/>
  <c r="W704" i="8"/>
  <c r="W704" i="9"/>
  <c r="W704" i="11"/>
  <c r="W705" i="5"/>
  <c r="W705" i="6"/>
  <c r="W705" i="8"/>
  <c r="W705" i="9"/>
  <c r="W705" i="10"/>
  <c r="W705" i="11"/>
  <c r="W706" i="5"/>
  <c r="W706" i="6"/>
  <c r="W706" i="8"/>
  <c r="W706" i="9"/>
  <c r="W706" i="10"/>
  <c r="W706" i="11"/>
  <c r="W708" i="8"/>
  <c r="W708" i="9"/>
  <c r="W709" i="5"/>
  <c r="W709" i="6"/>
  <c r="W709" i="8"/>
  <c r="W709" i="10"/>
  <c r="W709" i="11"/>
  <c r="W710" i="5"/>
  <c r="W710" i="6"/>
  <c r="W710" i="8"/>
  <c r="W710" i="9"/>
  <c r="W710" i="10"/>
  <c r="W710" i="11"/>
  <c r="W712" i="5"/>
  <c r="W712" i="6"/>
  <c r="W712" i="8"/>
  <c r="W712" i="9"/>
  <c r="W712" i="10"/>
  <c r="W713" i="5"/>
  <c r="W713" i="6"/>
  <c r="W713" i="8"/>
  <c r="W713" i="10"/>
  <c r="W714" i="5"/>
  <c r="W714" i="8"/>
  <c r="W714" i="9"/>
  <c r="W714" i="10"/>
  <c r="W714" i="11"/>
  <c r="W715" i="5"/>
  <c r="W715" i="6"/>
  <c r="W715" i="8"/>
  <c r="W715" i="9"/>
  <c r="W715" i="10"/>
  <c r="W715" i="11"/>
  <c r="W717" i="5"/>
  <c r="W717" i="6"/>
  <c r="W717" i="8"/>
  <c r="W717" i="10"/>
  <c r="W717" i="11"/>
  <c r="W49" i="14"/>
  <c r="X686" i="11"/>
  <c r="X687" i="5"/>
  <c r="X687" i="6"/>
  <c r="X687" i="8"/>
  <c r="X687" i="9"/>
  <c r="X687" i="10"/>
  <c r="X687" i="11"/>
  <c r="X688" i="5"/>
  <c r="X688" i="6"/>
  <c r="X688" i="8"/>
  <c r="X688" i="9"/>
  <c r="X688" i="11"/>
  <c r="X689" i="5"/>
  <c r="X689" i="6"/>
  <c r="X689" i="8"/>
  <c r="X689" i="9"/>
  <c r="X689" i="10"/>
  <c r="X689" i="11"/>
  <c r="X690" i="9"/>
  <c r="X691" i="5"/>
  <c r="X691" i="6"/>
  <c r="X691" i="8"/>
  <c r="X691" i="9"/>
  <c r="X691" i="10"/>
  <c r="X691" i="11"/>
  <c r="X692" i="5"/>
  <c r="X692" i="6"/>
  <c r="X692" i="8"/>
  <c r="X692" i="9"/>
  <c r="X692" i="11"/>
  <c r="X693" i="5"/>
  <c r="X693" i="6"/>
  <c r="X693" i="8"/>
  <c r="X693" i="9"/>
  <c r="X693" i="10"/>
  <c r="X693" i="11"/>
  <c r="X695" i="5"/>
  <c r="X695" i="6"/>
  <c r="X695" i="9"/>
  <c r="X695" i="10"/>
  <c r="X695" i="11"/>
  <c r="X696" i="5"/>
  <c r="X696" i="6"/>
  <c r="X696" i="8"/>
  <c r="X696" i="9"/>
  <c r="X696" i="11"/>
  <c r="X697" i="5"/>
  <c r="X697" i="6"/>
  <c r="X697" i="8"/>
  <c r="X697" i="9"/>
  <c r="X697" i="10"/>
  <c r="X697" i="11"/>
  <c r="X700" i="8"/>
  <c r="X701" i="5"/>
  <c r="X701" i="6"/>
  <c r="X701" i="8"/>
  <c r="X701" i="9"/>
  <c r="X701" i="10"/>
  <c r="X701" i="11"/>
  <c r="X703" i="8"/>
  <c r="X704" i="8"/>
  <c r="X704" i="9"/>
  <c r="X704" i="11"/>
  <c r="X705" i="5"/>
  <c r="X705" i="6"/>
  <c r="X705" i="8"/>
  <c r="X705" i="9"/>
  <c r="X705" i="10"/>
  <c r="X705" i="11"/>
  <c r="X706" i="5"/>
  <c r="X706" i="6"/>
  <c r="X706" i="8"/>
  <c r="X706" i="9"/>
  <c r="X706" i="11"/>
  <c r="X708" i="8"/>
  <c r="X709" i="5"/>
  <c r="X709" i="6"/>
  <c r="X709" i="8"/>
  <c r="X709" i="9"/>
  <c r="X709" i="10"/>
  <c r="X709" i="11"/>
  <c r="X710" i="5"/>
  <c r="X710" i="6"/>
  <c r="X710" i="8"/>
  <c r="X710" i="9"/>
  <c r="X710" i="11"/>
  <c r="X712" i="5"/>
  <c r="X712" i="6"/>
  <c r="X712" i="8"/>
  <c r="X712" i="9"/>
  <c r="X712" i="10"/>
  <c r="X713" i="5"/>
  <c r="X713" i="6"/>
  <c r="X713" i="8"/>
  <c r="X713" i="9"/>
  <c r="X713" i="10"/>
  <c r="X714" i="5"/>
  <c r="X714" i="6"/>
  <c r="X714" i="8"/>
  <c r="X714" i="9"/>
  <c r="X714" i="11"/>
  <c r="X715" i="5"/>
  <c r="X715" i="6"/>
  <c r="X715" i="8"/>
  <c r="X715" i="9"/>
  <c r="X715" i="10"/>
  <c r="X715" i="11"/>
  <c r="X717" i="5"/>
  <c r="X717" i="6"/>
  <c r="X717" i="8"/>
  <c r="X717" i="9"/>
  <c r="X717" i="10"/>
  <c r="X717" i="11"/>
  <c r="X49" i="14"/>
  <c r="AB686" i="11"/>
  <c r="AB687" i="5"/>
  <c r="AB687" i="6"/>
  <c r="AB687" i="8"/>
  <c r="AB687" i="9"/>
  <c r="AB687" i="10"/>
  <c r="AB687" i="11"/>
  <c r="AB688" i="5"/>
  <c r="AB688" i="6"/>
  <c r="AB688" i="8"/>
  <c r="AB688" i="9"/>
  <c r="AB688" i="10"/>
  <c r="AB688" i="11"/>
  <c r="AB689" i="5"/>
  <c r="AB689" i="6"/>
  <c r="AB689" i="8"/>
  <c r="AB689" i="9"/>
  <c r="AB689" i="10"/>
  <c r="AB689" i="11"/>
  <c r="AB690" i="9"/>
  <c r="AB691" i="5"/>
  <c r="AB691" i="6"/>
  <c r="AB691" i="8"/>
  <c r="AB691" i="9"/>
  <c r="AB691" i="10"/>
  <c r="AB691" i="11"/>
  <c r="AB692" i="5"/>
  <c r="AB692" i="6"/>
  <c r="AB692" i="8"/>
  <c r="AB692" i="9"/>
  <c r="AB692" i="10"/>
  <c r="AB692" i="11"/>
  <c r="AB693" i="5"/>
  <c r="AB693" i="6"/>
  <c r="AB693" i="8"/>
  <c r="AB693" i="9"/>
  <c r="AB693" i="10"/>
  <c r="AB693" i="11"/>
  <c r="AB695" i="5"/>
  <c r="AB695" i="6"/>
  <c r="AB695" i="9"/>
  <c r="AB695" i="10"/>
  <c r="AB695" i="11"/>
  <c r="AB696" i="5"/>
  <c r="AB696" i="6"/>
  <c r="AB696" i="8"/>
  <c r="AB696" i="9"/>
  <c r="AB696" i="10"/>
  <c r="AB696" i="11"/>
  <c r="AB697" i="5"/>
  <c r="AB697" i="6"/>
  <c r="AB697" i="8"/>
  <c r="AB697" i="9"/>
  <c r="AB697" i="10"/>
  <c r="AB697" i="11"/>
  <c r="AB697" i="12"/>
  <c r="AB700" i="8"/>
  <c r="AB701" i="5"/>
  <c r="AB701" i="6"/>
  <c r="AB701" i="8"/>
  <c r="AB701" i="9"/>
  <c r="AB701" i="10"/>
  <c r="AB701" i="11"/>
  <c r="AB703" i="8"/>
  <c r="AB703" i="12"/>
  <c r="AB704" i="8"/>
  <c r="AB704" i="9"/>
  <c r="AB704" i="11"/>
  <c r="AB705" i="5"/>
  <c r="AB705" i="6"/>
  <c r="AB705" i="8"/>
  <c r="AB705" i="9"/>
  <c r="AB705" i="10"/>
  <c r="AB705" i="11"/>
  <c r="AB706" i="5"/>
  <c r="AB706" i="6"/>
  <c r="AB706" i="8"/>
  <c r="AB706" i="9"/>
  <c r="AB706" i="10"/>
  <c r="AB706" i="11"/>
  <c r="AB708" i="8"/>
  <c r="AB709" i="5"/>
  <c r="AB709" i="6"/>
  <c r="AB709" i="8"/>
  <c r="AB709" i="9"/>
  <c r="AB709" i="10"/>
  <c r="AB709" i="11"/>
  <c r="AB710" i="5"/>
  <c r="AB710" i="6"/>
  <c r="AB710" i="8"/>
  <c r="AB710" i="9"/>
  <c r="AB710" i="10"/>
  <c r="AB710" i="11"/>
  <c r="AB712" i="5"/>
  <c r="AB712" i="6"/>
  <c r="AB712" i="8"/>
  <c r="AB712" i="9"/>
  <c r="AB712" i="10"/>
  <c r="AB713" i="5"/>
  <c r="AB713" i="6"/>
  <c r="AB713" i="8"/>
  <c r="AB713" i="9"/>
  <c r="AB713" i="10"/>
  <c r="AB714" i="5"/>
  <c r="AB714" i="6"/>
  <c r="AB714" i="8"/>
  <c r="AB714" i="9"/>
  <c r="AB714" i="10"/>
  <c r="AB714" i="11"/>
  <c r="AB715" i="5"/>
  <c r="AB715" i="6"/>
  <c r="AB715" i="8"/>
  <c r="AB715" i="9"/>
  <c r="AB715" i="10"/>
  <c r="AB715" i="11"/>
  <c r="AB717" i="5"/>
  <c r="AB717" i="6"/>
  <c r="AB717" i="8"/>
  <c r="AB717" i="9"/>
  <c r="AB717" i="10"/>
  <c r="AB717" i="11"/>
  <c r="AB49" i="14"/>
  <c r="AC686" i="11"/>
  <c r="AC687" i="5"/>
  <c r="AC687" i="6"/>
  <c r="AC687" i="8"/>
  <c r="AC687" i="9"/>
  <c r="AC687" i="10"/>
  <c r="AC687" i="11"/>
  <c r="AC688" i="5"/>
  <c r="AC688" i="6"/>
  <c r="AC688" i="8"/>
  <c r="AC688" i="9"/>
  <c r="AC688" i="10"/>
  <c r="AC688" i="11"/>
  <c r="AC689" i="5"/>
  <c r="AC689" i="6"/>
  <c r="AC689" i="8"/>
  <c r="AC689" i="9"/>
  <c r="AC689" i="10"/>
  <c r="AC689" i="11"/>
  <c r="AC690" i="9"/>
  <c r="AC691" i="5"/>
  <c r="AC691" i="6"/>
  <c r="AC691" i="8"/>
  <c r="AC691" i="9"/>
  <c r="AC691" i="10"/>
  <c r="AC691" i="11"/>
  <c r="AC692" i="5"/>
  <c r="AC692" i="6"/>
  <c r="AC692" i="8"/>
  <c r="AC692" i="9"/>
  <c r="AC692" i="10"/>
  <c r="AC692" i="11"/>
  <c r="AC693" i="5"/>
  <c r="AC693" i="6"/>
  <c r="AC693" i="8"/>
  <c r="AC693" i="9"/>
  <c r="AC693" i="10"/>
  <c r="AC693" i="11"/>
  <c r="AC694" i="10"/>
  <c r="AC695" i="5"/>
  <c r="AC695" i="6"/>
  <c r="AC695" i="9"/>
  <c r="AC695" i="10"/>
  <c r="AC695" i="11"/>
  <c r="AC696" i="5"/>
  <c r="AC696" i="6"/>
  <c r="AC696" i="8"/>
  <c r="AC696" i="9"/>
  <c r="AC696" i="10"/>
  <c r="AC696" i="11"/>
  <c r="AC697" i="5"/>
  <c r="AC697" i="6"/>
  <c r="AC697" i="8"/>
  <c r="AC697" i="9"/>
  <c r="AC697" i="10"/>
  <c r="AC697" i="11"/>
  <c r="AC698" i="6"/>
  <c r="AC700" i="8"/>
  <c r="AC701" i="5"/>
  <c r="AC701" i="6"/>
  <c r="AC701" i="8"/>
  <c r="AC701" i="9"/>
  <c r="AC701" i="10"/>
  <c r="AC701" i="11"/>
  <c r="AC703" i="8"/>
  <c r="AC704" i="8"/>
  <c r="AC704" i="9"/>
  <c r="AC704" i="11"/>
  <c r="AC705" i="5"/>
  <c r="AC705" i="6"/>
  <c r="AC705" i="8"/>
  <c r="AC705" i="9"/>
  <c r="AC705" i="10"/>
  <c r="AC705" i="11"/>
  <c r="AC706" i="5"/>
  <c r="AC706" i="6"/>
  <c r="AC706" i="8"/>
  <c r="AC706" i="9"/>
  <c r="AC706" i="10"/>
  <c r="AC706" i="11"/>
  <c r="AC708" i="8"/>
  <c r="AC709" i="5"/>
  <c r="AC709" i="6"/>
  <c r="AC709" i="8"/>
  <c r="AC709" i="9"/>
  <c r="AC709" i="10"/>
  <c r="AC709" i="11"/>
  <c r="AC710" i="5"/>
  <c r="AC710" i="6"/>
  <c r="AC710" i="8"/>
  <c r="AC710" i="9"/>
  <c r="AC710" i="10"/>
  <c r="AC710" i="11"/>
  <c r="AC712" i="5"/>
  <c r="AC712" i="6"/>
  <c r="AC712" i="8"/>
  <c r="AC712" i="9"/>
  <c r="AC712" i="10"/>
  <c r="AC713" i="5"/>
  <c r="AC713" i="6"/>
  <c r="AC713" i="8"/>
  <c r="AC713" i="9"/>
  <c r="AC713" i="10"/>
  <c r="AC714" i="5"/>
  <c r="AC714" i="6"/>
  <c r="AC714" i="8"/>
  <c r="AC714" i="9"/>
  <c r="AC714" i="10"/>
  <c r="AC714" i="11"/>
  <c r="AC715" i="5"/>
  <c r="AC715" i="6"/>
  <c r="AC715" i="8"/>
  <c r="AC715" i="9"/>
  <c r="AC715" i="10"/>
  <c r="AC715" i="11"/>
  <c r="AC717" i="5"/>
  <c r="AC717" i="6"/>
  <c r="AC717" i="8"/>
  <c r="AC717" i="9"/>
  <c r="AC717" i="10"/>
  <c r="AC717" i="11"/>
  <c r="AC49" i="14"/>
  <c r="AD686" i="11"/>
  <c r="AD687" i="5"/>
  <c r="AD687" i="6"/>
  <c r="AD687" i="8"/>
  <c r="AD687" i="9"/>
  <c r="AD687" i="10"/>
  <c r="AD687" i="11"/>
  <c r="AD688" i="5"/>
  <c r="AD688" i="6"/>
  <c r="AD688" i="8"/>
  <c r="AD688" i="9"/>
  <c r="AD688" i="10"/>
  <c r="AD688" i="11"/>
  <c r="AD689" i="5"/>
  <c r="AD689" i="6"/>
  <c r="AD689" i="8"/>
  <c r="AD689" i="9"/>
  <c r="AD689" i="10"/>
  <c r="AD689" i="11"/>
  <c r="AD690" i="9"/>
  <c r="AD691" i="5"/>
  <c r="AD691" i="6"/>
  <c r="AD691" i="8"/>
  <c r="AD691" i="9"/>
  <c r="AD691" i="10"/>
  <c r="AD691" i="11"/>
  <c r="AD692" i="5"/>
  <c r="AD692" i="6"/>
  <c r="AD692" i="8"/>
  <c r="AD692" i="9"/>
  <c r="AD692" i="10"/>
  <c r="AD692" i="11"/>
  <c r="AD693" i="5"/>
  <c r="AD693" i="6"/>
  <c r="AD693" i="8"/>
  <c r="AD693" i="9"/>
  <c r="AD693" i="10"/>
  <c r="AD693" i="11"/>
  <c r="AD695" i="5"/>
  <c r="AD695" i="6"/>
  <c r="AD695" i="9"/>
  <c r="AD695" i="10"/>
  <c r="AD695" i="11"/>
  <c r="AD696" i="5"/>
  <c r="AD696" i="6"/>
  <c r="AD696" i="8"/>
  <c r="AD696" i="9"/>
  <c r="AD696" i="10"/>
  <c r="AD696" i="11"/>
  <c r="AD697" i="5"/>
  <c r="AD697" i="6"/>
  <c r="AD697" i="8"/>
  <c r="AD697" i="9"/>
  <c r="AD697" i="10"/>
  <c r="AD697" i="11"/>
  <c r="AD700" i="8"/>
  <c r="AD701" i="5"/>
  <c r="AD701" i="6"/>
  <c r="AD701" i="8"/>
  <c r="AD701" i="9"/>
  <c r="AD701" i="10"/>
  <c r="AD701" i="11"/>
  <c r="AD703" i="8"/>
  <c r="AD704" i="8"/>
  <c r="AD704" i="9"/>
  <c r="AD704" i="11"/>
  <c r="AD705" i="5"/>
  <c r="AD705" i="6"/>
  <c r="AD705" i="8"/>
  <c r="AD705" i="9"/>
  <c r="AD705" i="10"/>
  <c r="AD705" i="11"/>
  <c r="AD706" i="5"/>
  <c r="AD706" i="6"/>
  <c r="AD706" i="8"/>
  <c r="AD706" i="9"/>
  <c r="AD706" i="10"/>
  <c r="AD706" i="11"/>
  <c r="AD707" i="10"/>
  <c r="AD708" i="8"/>
  <c r="AD708" i="10"/>
  <c r="AD709" i="5"/>
  <c r="AD709" i="6"/>
  <c r="AD709" i="8"/>
  <c r="AD709" i="9"/>
  <c r="AD709" i="10"/>
  <c r="AD709" i="11"/>
  <c r="AD710" i="5"/>
  <c r="AD710" i="6"/>
  <c r="AD710" i="8"/>
  <c r="AD710" i="9"/>
  <c r="AD710" i="10"/>
  <c r="AD710" i="11"/>
  <c r="AD712" i="5"/>
  <c r="AD712" i="6"/>
  <c r="AD712" i="8"/>
  <c r="AD712" i="9"/>
  <c r="AD712" i="10"/>
  <c r="AD713" i="5"/>
  <c r="AD713" i="6"/>
  <c r="AD713" i="8"/>
  <c r="AD713" i="9"/>
  <c r="AD713" i="10"/>
  <c r="AD714" i="5"/>
  <c r="AD714" i="6"/>
  <c r="AD714" i="8"/>
  <c r="AD714" i="9"/>
  <c r="AD714" i="10"/>
  <c r="AD714" i="11"/>
  <c r="AD715" i="5"/>
  <c r="AD715" i="6"/>
  <c r="AD715" i="8"/>
  <c r="AD715" i="9"/>
  <c r="AD715" i="10"/>
  <c r="AD715" i="11"/>
  <c r="AD717" i="5"/>
  <c r="AD717" i="6"/>
  <c r="AD717" i="8"/>
  <c r="AD717" i="9"/>
  <c r="AD717" i="10"/>
  <c r="AD717" i="11"/>
  <c r="AD49" i="14"/>
  <c r="AG686" i="11"/>
  <c r="AG687" i="5"/>
  <c r="AG687" i="6"/>
  <c r="AG687" i="8"/>
  <c r="AG687" i="9"/>
  <c r="AG687" i="10"/>
  <c r="AG687" i="11"/>
  <c r="AG688" i="5"/>
  <c r="AG688" i="6"/>
  <c r="AG688" i="8"/>
  <c r="AG688" i="9"/>
  <c r="AG688" i="10"/>
  <c r="AG688" i="11"/>
  <c r="AG689" i="5"/>
  <c r="AG689" i="6"/>
  <c r="AG689" i="8"/>
  <c r="AG689" i="9"/>
  <c r="AG689" i="10"/>
  <c r="AG689" i="11"/>
  <c r="AG690" i="8"/>
  <c r="AG690" i="9"/>
  <c r="AG691" i="5"/>
  <c r="AG691" i="6"/>
  <c r="AG691" i="8"/>
  <c r="AG691" i="9"/>
  <c r="AG691" i="10"/>
  <c r="AG691" i="11"/>
  <c r="AG692" i="5"/>
  <c r="AG692" i="6"/>
  <c r="AG692" i="8"/>
  <c r="AG692" i="9"/>
  <c r="AG692" i="10"/>
  <c r="AG692" i="11"/>
  <c r="AG693" i="5"/>
  <c r="AG693" i="6"/>
  <c r="AG693" i="8"/>
  <c r="AG693" i="9"/>
  <c r="AG693" i="10"/>
  <c r="AG693" i="11"/>
  <c r="AG695" i="5"/>
  <c r="AG695" i="6"/>
  <c r="AG695" i="9"/>
  <c r="AG695" i="10"/>
  <c r="AG695" i="11"/>
  <c r="AG696" i="5"/>
  <c r="AG696" i="6"/>
  <c r="AG696" i="8"/>
  <c r="AG696" i="9"/>
  <c r="AG696" i="10"/>
  <c r="AG696" i="11"/>
  <c r="AG697" i="5"/>
  <c r="AG697" i="6"/>
  <c r="AG697" i="8"/>
  <c r="AG697" i="9"/>
  <c r="AG697" i="10"/>
  <c r="AG697" i="11"/>
  <c r="AG700" i="8"/>
  <c r="AG701" i="5"/>
  <c r="AG701" i="6"/>
  <c r="AG701" i="8"/>
  <c r="AG701" i="9"/>
  <c r="AG701" i="10"/>
  <c r="AG701" i="11"/>
  <c r="AG703" i="8"/>
  <c r="AG703" i="10"/>
  <c r="AG704" i="8"/>
  <c r="AG704" i="9"/>
  <c r="AG704" i="11"/>
  <c r="AG704" i="12"/>
  <c r="AG705" i="5"/>
  <c r="AG705" i="6"/>
  <c r="AG705" i="8"/>
  <c r="AG705" i="9"/>
  <c r="AG705" i="10"/>
  <c r="AG705" i="11"/>
  <c r="AG706" i="5"/>
  <c r="AG706" i="6"/>
  <c r="AG706" i="8"/>
  <c r="AG706" i="9"/>
  <c r="AG706" i="10"/>
  <c r="AG706" i="11"/>
  <c r="AG708" i="8"/>
  <c r="AG708" i="10"/>
  <c r="AG709" i="5"/>
  <c r="AG709" i="6"/>
  <c r="AG709" i="8"/>
  <c r="AG709" i="9"/>
  <c r="AG709" i="10"/>
  <c r="AG709" i="11"/>
  <c r="AG710" i="5"/>
  <c r="AG710" i="6"/>
  <c r="AG710" i="8"/>
  <c r="AG710" i="9"/>
  <c r="AG710" i="10"/>
  <c r="AG710" i="11"/>
  <c r="AG712" i="5"/>
  <c r="AG712" i="6"/>
  <c r="AG712" i="8"/>
  <c r="AG712" i="9"/>
  <c r="AG712" i="10"/>
  <c r="AG713" i="5"/>
  <c r="AG713" i="6"/>
  <c r="AG713" i="8"/>
  <c r="AG713" i="9"/>
  <c r="AG713" i="10"/>
  <c r="AG714" i="5"/>
  <c r="AG714" i="6"/>
  <c r="AG714" i="8"/>
  <c r="AG714" i="9"/>
  <c r="AG714" i="10"/>
  <c r="AG714" i="11"/>
  <c r="AG715" i="5"/>
  <c r="AG715" i="6"/>
  <c r="AG715" i="8"/>
  <c r="AG715" i="9"/>
  <c r="AG715" i="10"/>
  <c r="AG715" i="11"/>
  <c r="AG716" i="10"/>
  <c r="AG717" i="5"/>
  <c r="AG717" i="6"/>
  <c r="AG717" i="8"/>
  <c r="AG717" i="9"/>
  <c r="AG717" i="10"/>
  <c r="AG717" i="11"/>
  <c r="AG49" i="5"/>
  <c r="AG49" i="14"/>
  <c r="AH686" i="11"/>
  <c r="AH687" i="5"/>
  <c r="AH687" i="6"/>
  <c r="AH687" i="8"/>
  <c r="AH687" i="9"/>
  <c r="AH687" i="10"/>
  <c r="AH687" i="11"/>
  <c r="AH688" i="5"/>
  <c r="AH688" i="6"/>
  <c r="AH688" i="8"/>
  <c r="AH688" i="9"/>
  <c r="AH688" i="10"/>
  <c r="AH688" i="11"/>
  <c r="AH689" i="5"/>
  <c r="AH689" i="6"/>
  <c r="AH689" i="8"/>
  <c r="AH689" i="9"/>
  <c r="AH689" i="10"/>
  <c r="AH689" i="11"/>
  <c r="AH690" i="9"/>
  <c r="AH691" i="5"/>
  <c r="AH691" i="6"/>
  <c r="AH691" i="8"/>
  <c r="AH691" i="9"/>
  <c r="AH691" i="10"/>
  <c r="AH691" i="11"/>
  <c r="AH691" i="12"/>
  <c r="AH692" i="5"/>
  <c r="AH692" i="6"/>
  <c r="AH692" i="8"/>
  <c r="AH692" i="9"/>
  <c r="AH692" i="10"/>
  <c r="AH692" i="11"/>
  <c r="AH692" i="12"/>
  <c r="AH693" i="5"/>
  <c r="AH693" i="6"/>
  <c r="AH693" i="8"/>
  <c r="AH693" i="9"/>
  <c r="AH693" i="10"/>
  <c r="AH693" i="11"/>
  <c r="AH693" i="12"/>
  <c r="AH695" i="5"/>
  <c r="AH695" i="6"/>
  <c r="AH695" i="9"/>
  <c r="AH695" i="10"/>
  <c r="AH695" i="11"/>
  <c r="AH696" i="5"/>
  <c r="AH696" i="6"/>
  <c r="AH696" i="8"/>
  <c r="AH696" i="9"/>
  <c r="AH696" i="10"/>
  <c r="AH696" i="11"/>
  <c r="AH697" i="5"/>
  <c r="AH697" i="6"/>
  <c r="AH697" i="8"/>
  <c r="AH697" i="9"/>
  <c r="AH697" i="10"/>
  <c r="AH697" i="11"/>
  <c r="AH700" i="8"/>
  <c r="AH701" i="5"/>
  <c r="AH701" i="6"/>
  <c r="AH701" i="8"/>
  <c r="AH701" i="9"/>
  <c r="AH701" i="10"/>
  <c r="AH701" i="11"/>
  <c r="AH703" i="8"/>
  <c r="AH704" i="8"/>
  <c r="AH704" i="9"/>
  <c r="AH704" i="11"/>
  <c r="AH705" i="5"/>
  <c r="AH705" i="6"/>
  <c r="AH705" i="8"/>
  <c r="AH705" i="9"/>
  <c r="AH705" i="10"/>
  <c r="AH705" i="11"/>
  <c r="AH706" i="5"/>
  <c r="AH706" i="6"/>
  <c r="AH706" i="8"/>
  <c r="AH706" i="9"/>
  <c r="AH706" i="10"/>
  <c r="AH706" i="11"/>
  <c r="AH708" i="8"/>
  <c r="AH709" i="5"/>
  <c r="AH709" i="6"/>
  <c r="AH709" i="8"/>
  <c r="AH709" i="9"/>
  <c r="AH709" i="10"/>
  <c r="AH709" i="11"/>
  <c r="AH710" i="5"/>
  <c r="AH710" i="6"/>
  <c r="AH710" i="8"/>
  <c r="AH710" i="9"/>
  <c r="AH710" i="10"/>
  <c r="AH710" i="11"/>
  <c r="AH712" i="5"/>
  <c r="AH712" i="6"/>
  <c r="AH712" i="8"/>
  <c r="AH712" i="9"/>
  <c r="AH712" i="10"/>
  <c r="AH713" i="5"/>
  <c r="AH713" i="6"/>
  <c r="AH713" i="8"/>
  <c r="AH713" i="9"/>
  <c r="AH713" i="10"/>
  <c r="AH714" i="5"/>
  <c r="AH714" i="6"/>
  <c r="AH714" i="8"/>
  <c r="AH714" i="9"/>
  <c r="AH714" i="10"/>
  <c r="AH714" i="11"/>
  <c r="AH715" i="5"/>
  <c r="AH715" i="6"/>
  <c r="AH715" i="8"/>
  <c r="AH715" i="9"/>
  <c r="AH715" i="10"/>
  <c r="AH715" i="11"/>
  <c r="AH717" i="5"/>
  <c r="AH717" i="6"/>
  <c r="AH717" i="8"/>
  <c r="AH717" i="9"/>
  <c r="AH717" i="10"/>
  <c r="AH717" i="11"/>
  <c r="AH49" i="5"/>
  <c r="AH49" i="14"/>
  <c r="AI683" i="10"/>
  <c r="AI686" i="11"/>
  <c r="AI687" i="5"/>
  <c r="AI687" i="6"/>
  <c r="AI687" i="8"/>
  <c r="AI687" i="9"/>
  <c r="AI687" i="10"/>
  <c r="AI687" i="11"/>
  <c r="AI688" i="5"/>
  <c r="AI688" i="6"/>
  <c r="AI688" i="8"/>
  <c r="AI688" i="9"/>
  <c r="AI688" i="10"/>
  <c r="AI688" i="11"/>
  <c r="AI689" i="5"/>
  <c r="AI689" i="6"/>
  <c r="AI689" i="8"/>
  <c r="AI689" i="9"/>
  <c r="AI689" i="10"/>
  <c r="AI689" i="11"/>
  <c r="AI690" i="9"/>
  <c r="AI691" i="5"/>
  <c r="AI691" i="6"/>
  <c r="AI691" i="8"/>
  <c r="AI691" i="9"/>
  <c r="AI691" i="10"/>
  <c r="AI691" i="11"/>
  <c r="AI692" i="5"/>
  <c r="AI692" i="6"/>
  <c r="AI692" i="8"/>
  <c r="AI692" i="9"/>
  <c r="AI692" i="10"/>
  <c r="AI692" i="11"/>
  <c r="AI693" i="5"/>
  <c r="AI693" i="6"/>
  <c r="AI693" i="8"/>
  <c r="AI693" i="9"/>
  <c r="AI693" i="10"/>
  <c r="AI693" i="11"/>
  <c r="AI695" i="5"/>
  <c r="AI695" i="6"/>
  <c r="AI695" i="9"/>
  <c r="AI695" i="10"/>
  <c r="AI695" i="11"/>
  <c r="AI696" i="5"/>
  <c r="AI696" i="6"/>
  <c r="AI696" i="8"/>
  <c r="AI696" i="9"/>
  <c r="AI696" i="10"/>
  <c r="AI696" i="11"/>
  <c r="AI697" i="5"/>
  <c r="AI697" i="6"/>
  <c r="AI697" i="8"/>
  <c r="AI697" i="9"/>
  <c r="AI697" i="10"/>
  <c r="AI697" i="11"/>
  <c r="AI700" i="8"/>
  <c r="AI701" i="5"/>
  <c r="AI701" i="6"/>
  <c r="AI701" i="8"/>
  <c r="AI701" i="9"/>
  <c r="AI701" i="10"/>
  <c r="AI701" i="11"/>
  <c r="AI703" i="8"/>
  <c r="AI704" i="8"/>
  <c r="AI704" i="9"/>
  <c r="AI704" i="11"/>
  <c r="AI705" i="5"/>
  <c r="AI705" i="6"/>
  <c r="AI705" i="8"/>
  <c r="AI705" i="9"/>
  <c r="AI705" i="10"/>
  <c r="AI705" i="11"/>
  <c r="AI706" i="5"/>
  <c r="AI706" i="6"/>
  <c r="AI706" i="8"/>
  <c r="AI706" i="9"/>
  <c r="AI706" i="10"/>
  <c r="AI706" i="11"/>
  <c r="AI708" i="8"/>
  <c r="AI709" i="5"/>
  <c r="AI709" i="6"/>
  <c r="AI709" i="8"/>
  <c r="AI709" i="9"/>
  <c r="AI709" i="10"/>
  <c r="AI709" i="11"/>
  <c r="AI710" i="5"/>
  <c r="AI710" i="6"/>
  <c r="AI710" i="8"/>
  <c r="AI710" i="9"/>
  <c r="AI710" i="10"/>
  <c r="AI710" i="11"/>
  <c r="AI712" i="5"/>
  <c r="AI712" i="6"/>
  <c r="AI712" i="8"/>
  <c r="AI712" i="9"/>
  <c r="AI712" i="10"/>
  <c r="AI713" i="5"/>
  <c r="AI713" i="6"/>
  <c r="AI713" i="8"/>
  <c r="AI713" i="9"/>
  <c r="AI713" i="10"/>
  <c r="AI714" i="5"/>
  <c r="AI714" i="6"/>
  <c r="AI714" i="8"/>
  <c r="AI714" i="9"/>
  <c r="AI714" i="10"/>
  <c r="AI714" i="11"/>
  <c r="AI715" i="5"/>
  <c r="AI715" i="6"/>
  <c r="AI715" i="8"/>
  <c r="AI715" i="9"/>
  <c r="AI715" i="10"/>
  <c r="AI715" i="11"/>
  <c r="AI717" i="5"/>
  <c r="AI717" i="6"/>
  <c r="AI717" i="8"/>
  <c r="AI717" i="9"/>
  <c r="AI717" i="10"/>
  <c r="AI717" i="11"/>
  <c r="AI49" i="14"/>
  <c r="AJ686" i="11"/>
  <c r="AJ687" i="5"/>
  <c r="AJ687" i="6"/>
  <c r="AJ687" i="8"/>
  <c r="AJ687" i="9"/>
  <c r="AJ687" i="10"/>
  <c r="AJ687" i="11"/>
  <c r="AJ688" i="5"/>
  <c r="AJ688" i="6"/>
  <c r="AJ688" i="8"/>
  <c r="AJ688" i="9"/>
  <c r="AJ688" i="10"/>
  <c r="AJ688" i="11"/>
  <c r="AJ689" i="5"/>
  <c r="AJ689" i="6"/>
  <c r="AJ689" i="8"/>
  <c r="AJ689" i="9"/>
  <c r="AJ689" i="10"/>
  <c r="AJ689" i="11"/>
  <c r="AJ690" i="9"/>
  <c r="AJ691" i="5"/>
  <c r="AJ691" i="6"/>
  <c r="AJ691" i="8"/>
  <c r="AJ691" i="9"/>
  <c r="AJ691" i="10"/>
  <c r="AJ691" i="11"/>
  <c r="AJ692" i="5"/>
  <c r="AJ692" i="6"/>
  <c r="AJ692" i="8"/>
  <c r="AJ692" i="9"/>
  <c r="AJ692" i="10"/>
  <c r="AJ692" i="11"/>
  <c r="AJ693" i="5"/>
  <c r="AJ693" i="6"/>
  <c r="AJ693" i="8"/>
  <c r="AJ693" i="9"/>
  <c r="AJ693" i="10"/>
  <c r="AJ693" i="11"/>
  <c r="AJ694" i="10"/>
  <c r="AJ695" i="5"/>
  <c r="AJ695" i="6"/>
  <c r="AJ695" i="9"/>
  <c r="AJ695" i="10"/>
  <c r="AJ695" i="11"/>
  <c r="AJ696" i="5"/>
  <c r="AJ696" i="6"/>
  <c r="AJ696" i="8"/>
  <c r="AJ696" i="9"/>
  <c r="AJ696" i="10"/>
  <c r="AJ696" i="11"/>
  <c r="AJ697" i="5"/>
  <c r="AJ697" i="6"/>
  <c r="AJ697" i="8"/>
  <c r="AJ697" i="9"/>
  <c r="AJ697" i="10"/>
  <c r="AJ697" i="11"/>
  <c r="AJ700" i="8"/>
  <c r="AJ701" i="5"/>
  <c r="AJ701" i="6"/>
  <c r="AJ701" i="8"/>
  <c r="AJ701" i="9"/>
  <c r="AJ701" i="10"/>
  <c r="AJ701" i="11"/>
  <c r="AJ703" i="8"/>
  <c r="AJ704" i="8"/>
  <c r="AJ704" i="9"/>
  <c r="AJ704" i="11"/>
  <c r="AJ705" i="5"/>
  <c r="AJ705" i="6"/>
  <c r="AJ705" i="8"/>
  <c r="AJ705" i="9"/>
  <c r="AJ705" i="10"/>
  <c r="AJ705" i="11"/>
  <c r="AJ706" i="5"/>
  <c r="AJ706" i="6"/>
  <c r="AJ706" i="8"/>
  <c r="AJ706" i="9"/>
  <c r="AJ706" i="10"/>
  <c r="AJ706" i="11"/>
  <c r="AJ707" i="10"/>
  <c r="AJ708" i="8"/>
  <c r="AJ709" i="5"/>
  <c r="AJ709" i="6"/>
  <c r="AJ709" i="8"/>
  <c r="AJ709" i="9"/>
  <c r="AJ709" i="10"/>
  <c r="AJ709" i="11"/>
  <c r="AJ710" i="5"/>
  <c r="AJ710" i="6"/>
  <c r="AJ710" i="8"/>
  <c r="AJ710" i="9"/>
  <c r="AJ710" i="10"/>
  <c r="AJ710" i="11"/>
  <c r="AJ712" i="5"/>
  <c r="AJ712" i="6"/>
  <c r="AJ712" i="8"/>
  <c r="AJ712" i="9"/>
  <c r="AJ712" i="10"/>
  <c r="AJ713" i="5"/>
  <c r="AJ713" i="6"/>
  <c r="AJ713" i="8"/>
  <c r="AJ713" i="9"/>
  <c r="AJ713" i="10"/>
  <c r="AJ714" i="5"/>
  <c r="AJ714" i="6"/>
  <c r="AJ714" i="8"/>
  <c r="AJ714" i="9"/>
  <c r="AJ714" i="10"/>
  <c r="AJ714" i="11"/>
  <c r="AJ715" i="5"/>
  <c r="AJ715" i="6"/>
  <c r="AJ715" i="8"/>
  <c r="AJ715" i="9"/>
  <c r="AJ715" i="10"/>
  <c r="AJ715" i="11"/>
  <c r="AJ717" i="5"/>
  <c r="AJ717" i="6"/>
  <c r="AJ717" i="8"/>
  <c r="AJ717" i="9"/>
  <c r="AJ717" i="10"/>
  <c r="AJ717" i="11"/>
  <c r="AJ49" i="14"/>
  <c r="AK686" i="11"/>
  <c r="AK687" i="5"/>
  <c r="AK687" i="6"/>
  <c r="AK687" i="8"/>
  <c r="AK687" i="9"/>
  <c r="AK687" i="10"/>
  <c r="AK687" i="11"/>
  <c r="AK688" i="5"/>
  <c r="AK688" i="6"/>
  <c r="AK688" i="8"/>
  <c r="AK688" i="9"/>
  <c r="AK688" i="10"/>
  <c r="AK688" i="11"/>
  <c r="AK688" i="12"/>
  <c r="AK689" i="5"/>
  <c r="AK689" i="6"/>
  <c r="AK689" i="8"/>
  <c r="AK689" i="9"/>
  <c r="AK689" i="10"/>
  <c r="AK689" i="11"/>
  <c r="AK690" i="9"/>
  <c r="AK691" i="5"/>
  <c r="AK691" i="6"/>
  <c r="AK691" i="8"/>
  <c r="AK691" i="9"/>
  <c r="AK691" i="10"/>
  <c r="AK691" i="11"/>
  <c r="AK692" i="5"/>
  <c r="AK692" i="6"/>
  <c r="AK692" i="8"/>
  <c r="AK692" i="9"/>
  <c r="AK692" i="10"/>
  <c r="AK692" i="11"/>
  <c r="AK693" i="5"/>
  <c r="AK693" i="6"/>
  <c r="AK693" i="8"/>
  <c r="AK693" i="9"/>
  <c r="AK693" i="10"/>
  <c r="AK693" i="11"/>
  <c r="AK694" i="10"/>
  <c r="AK695" i="5"/>
  <c r="AK695" i="6"/>
  <c r="AK695" i="9"/>
  <c r="AK695" i="10"/>
  <c r="AK695" i="11"/>
  <c r="AK695" i="12"/>
  <c r="AK696" i="5"/>
  <c r="AK696" i="6"/>
  <c r="AK696" i="8"/>
  <c r="AK696" i="9"/>
  <c r="AK696" i="10"/>
  <c r="AK696" i="11"/>
  <c r="AK697" i="5"/>
  <c r="AK697" i="6"/>
  <c r="AK697" i="8"/>
  <c r="AK697" i="9"/>
  <c r="AK697" i="10"/>
  <c r="AK697" i="11"/>
  <c r="AK699" i="10"/>
  <c r="AK700" i="8"/>
  <c r="AK700" i="10"/>
  <c r="AK700" i="12"/>
  <c r="AK701" i="5"/>
  <c r="AK701" i="6"/>
  <c r="AK701" i="8"/>
  <c r="AK701" i="9"/>
  <c r="AK701" i="10"/>
  <c r="AK701" i="11"/>
  <c r="AK703" i="8"/>
  <c r="AK704" i="8"/>
  <c r="AK704" i="9"/>
  <c r="AK704" i="11"/>
  <c r="AK705" i="5"/>
  <c r="AK705" i="6"/>
  <c r="AK705" i="8"/>
  <c r="AK705" i="9"/>
  <c r="AK705" i="10"/>
  <c r="AK705" i="11"/>
  <c r="AK705" i="12"/>
  <c r="AK706" i="5"/>
  <c r="AK706" i="6"/>
  <c r="AK706" i="8"/>
  <c r="AK706" i="9"/>
  <c r="AK706" i="10"/>
  <c r="AK706" i="11"/>
  <c r="AK707" i="10"/>
  <c r="AK708" i="6"/>
  <c r="AK708" i="8"/>
  <c r="AK708" i="10"/>
  <c r="AK709" i="5"/>
  <c r="AK709" i="6"/>
  <c r="AK709" i="8"/>
  <c r="AK709" i="9"/>
  <c r="AK709" i="10"/>
  <c r="AK709" i="11"/>
  <c r="AK710" i="5"/>
  <c r="AK710" i="6"/>
  <c r="AK710" i="8"/>
  <c r="AK710" i="9"/>
  <c r="AK710" i="10"/>
  <c r="AK710" i="11"/>
  <c r="AK711" i="10"/>
  <c r="AK712" i="5"/>
  <c r="AK712" i="6"/>
  <c r="AK712" i="8"/>
  <c r="AK712" i="9"/>
  <c r="AK712" i="10"/>
  <c r="AK713" i="5"/>
  <c r="AK713" i="6"/>
  <c r="AK713" i="8"/>
  <c r="AK713" i="9"/>
  <c r="AK713" i="10"/>
  <c r="AK714" i="5"/>
  <c r="AK714" i="6"/>
  <c r="AK714" i="8"/>
  <c r="AK714" i="9"/>
  <c r="AK714" i="10"/>
  <c r="AK714" i="11"/>
  <c r="AK715" i="5"/>
  <c r="AK715" i="6"/>
  <c r="AK715" i="8"/>
  <c r="AK715" i="9"/>
  <c r="AK715" i="10"/>
  <c r="AK715" i="11"/>
  <c r="AK717" i="5"/>
  <c r="AK717" i="6"/>
  <c r="AK717" i="8"/>
  <c r="AK717" i="9"/>
  <c r="AK717" i="10"/>
  <c r="AK717" i="11"/>
  <c r="AK717" i="12"/>
  <c r="AK49" i="5"/>
  <c r="AK49" i="14"/>
  <c r="AL686" i="11"/>
  <c r="AL687" i="5"/>
  <c r="AL687" i="6"/>
  <c r="AL687" i="8"/>
  <c r="AL687" i="9"/>
  <c r="AL687" i="10"/>
  <c r="AL687" i="11"/>
  <c r="AL688" i="5"/>
  <c r="AL688" i="6"/>
  <c r="AL688" i="8"/>
  <c r="AL688" i="9"/>
  <c r="AL688" i="10"/>
  <c r="AL688" i="11"/>
  <c r="AL689" i="5"/>
  <c r="AL689" i="6"/>
  <c r="AL689" i="8"/>
  <c r="AL689" i="9"/>
  <c r="AL689" i="10"/>
  <c r="AL689" i="11"/>
  <c r="AL690" i="9"/>
  <c r="AL691" i="5"/>
  <c r="AL691" i="6"/>
  <c r="AL691" i="8"/>
  <c r="AL691" i="9"/>
  <c r="AL691" i="10"/>
  <c r="AL691" i="11"/>
  <c r="AL692" i="5"/>
  <c r="AL692" i="6"/>
  <c r="AL692" i="8"/>
  <c r="AL692" i="9"/>
  <c r="AL692" i="10"/>
  <c r="AL692" i="11"/>
  <c r="AL693" i="5"/>
  <c r="AL693" i="6"/>
  <c r="AL693" i="8"/>
  <c r="AL693" i="9"/>
  <c r="AL693" i="10"/>
  <c r="AL693" i="11"/>
  <c r="AL695" i="5"/>
  <c r="AL695" i="6"/>
  <c r="AL695" i="9"/>
  <c r="AL695" i="10"/>
  <c r="AL695" i="11"/>
  <c r="AL696" i="5"/>
  <c r="AL696" i="6"/>
  <c r="AL696" i="8"/>
  <c r="AL696" i="9"/>
  <c r="AL696" i="10"/>
  <c r="AL696" i="11"/>
  <c r="AL697" i="5"/>
  <c r="AL697" i="6"/>
  <c r="AL697" i="8"/>
  <c r="AL697" i="9"/>
  <c r="AL697" i="10"/>
  <c r="AL697" i="11"/>
  <c r="AL700" i="8"/>
  <c r="AL701" i="5"/>
  <c r="AL701" i="6"/>
  <c r="AL701" i="8"/>
  <c r="AL701" i="9"/>
  <c r="AL701" i="10"/>
  <c r="AL701" i="11"/>
  <c r="AL702" i="10"/>
  <c r="AL703" i="8"/>
  <c r="AL704" i="8"/>
  <c r="AL704" i="9"/>
  <c r="AL704" i="11"/>
  <c r="AL705" i="5"/>
  <c r="AL705" i="6"/>
  <c r="AL705" i="8"/>
  <c r="AL705" i="9"/>
  <c r="AL705" i="10"/>
  <c r="AL705" i="11"/>
  <c r="AL706" i="5"/>
  <c r="AL706" i="6"/>
  <c r="AL706" i="8"/>
  <c r="AL706" i="9"/>
  <c r="AL706" i="10"/>
  <c r="AL706" i="11"/>
  <c r="AL708" i="8"/>
  <c r="AL709" i="5"/>
  <c r="AL709" i="6"/>
  <c r="AL709" i="8"/>
  <c r="AL709" i="9"/>
  <c r="AL709" i="10"/>
  <c r="AL709" i="11"/>
  <c r="AL710" i="5"/>
  <c r="AL710" i="6"/>
  <c r="AL710" i="8"/>
  <c r="AL710" i="9"/>
  <c r="AL710" i="10"/>
  <c r="AL710" i="11"/>
  <c r="AL712" i="5"/>
  <c r="AL712" i="6"/>
  <c r="AL712" i="8"/>
  <c r="AL712" i="9"/>
  <c r="AL712" i="10"/>
  <c r="AL713" i="5"/>
  <c r="AL713" i="6"/>
  <c r="AL713" i="8"/>
  <c r="AL713" i="9"/>
  <c r="AL713" i="10"/>
  <c r="AL714" i="5"/>
  <c r="AL714" i="6"/>
  <c r="AL714" i="8"/>
  <c r="AL714" i="9"/>
  <c r="AL714" i="10"/>
  <c r="AL714" i="11"/>
  <c r="AL715" i="5"/>
  <c r="AL715" i="6"/>
  <c r="AL715" i="8"/>
  <c r="AL715" i="9"/>
  <c r="AL715" i="10"/>
  <c r="AL715" i="11"/>
  <c r="AL717" i="5"/>
  <c r="AL717" i="6"/>
  <c r="AL717" i="8"/>
  <c r="AL717" i="9"/>
  <c r="AL717" i="10"/>
  <c r="AL717" i="11"/>
  <c r="AL49" i="14"/>
  <c r="AM686" i="11"/>
  <c r="AM687" i="5"/>
  <c r="AM687" i="6"/>
  <c r="AM687" i="8"/>
  <c r="AM687" i="9"/>
  <c r="AM687" i="10"/>
  <c r="AM687" i="11"/>
  <c r="AM688" i="5"/>
  <c r="AM688" i="6"/>
  <c r="AM688" i="8"/>
  <c r="AM688" i="9"/>
  <c r="AM688" i="10"/>
  <c r="AM688" i="11"/>
  <c r="AM689" i="5"/>
  <c r="AM689" i="6"/>
  <c r="AM689" i="8"/>
  <c r="AM689" i="9"/>
  <c r="AM689" i="10"/>
  <c r="AM689" i="11"/>
  <c r="AM690" i="9"/>
  <c r="AM691" i="5"/>
  <c r="AM691" i="6"/>
  <c r="AM691" i="8"/>
  <c r="AM691" i="9"/>
  <c r="AM691" i="10"/>
  <c r="AM691" i="11"/>
  <c r="AM692" i="5"/>
  <c r="AM692" i="6"/>
  <c r="AM692" i="8"/>
  <c r="AM692" i="9"/>
  <c r="AM692" i="10"/>
  <c r="AM692" i="11"/>
  <c r="AM693" i="5"/>
  <c r="AM693" i="6"/>
  <c r="AM693" i="8"/>
  <c r="AM693" i="9"/>
  <c r="AM693" i="10"/>
  <c r="AM693" i="11"/>
  <c r="AM695" i="5"/>
  <c r="AM695" i="6"/>
  <c r="AM695" i="9"/>
  <c r="AM695" i="10"/>
  <c r="AM695" i="11"/>
  <c r="AM696" i="5"/>
  <c r="AM696" i="6"/>
  <c r="AM696" i="8"/>
  <c r="AM696" i="9"/>
  <c r="AM696" i="10"/>
  <c r="AM696" i="11"/>
  <c r="AM697" i="5"/>
  <c r="AM697" i="6"/>
  <c r="AM697" i="8"/>
  <c r="AM697" i="9"/>
  <c r="AM697" i="10"/>
  <c r="AM697" i="11"/>
  <c r="AM700" i="8"/>
  <c r="AM701" i="5"/>
  <c r="AM701" i="6"/>
  <c r="AM701" i="8"/>
  <c r="AM701" i="9"/>
  <c r="AM701" i="10"/>
  <c r="AM701" i="11"/>
  <c r="AM703" i="8"/>
  <c r="AM704" i="8"/>
  <c r="AM704" i="9"/>
  <c r="AM704" i="11"/>
  <c r="AM705" i="5"/>
  <c r="AM705" i="6"/>
  <c r="AM705" i="8"/>
  <c r="AM705" i="9"/>
  <c r="AM705" i="10"/>
  <c r="AM705" i="11"/>
  <c r="AM706" i="5"/>
  <c r="AM706" i="6"/>
  <c r="AM706" i="8"/>
  <c r="AM706" i="9"/>
  <c r="AM706" i="10"/>
  <c r="AM706" i="11"/>
  <c r="AM708" i="8"/>
  <c r="AM709" i="5"/>
  <c r="AM709" i="6"/>
  <c r="AM709" i="8"/>
  <c r="AM709" i="9"/>
  <c r="AM709" i="10"/>
  <c r="AM709" i="11"/>
  <c r="AM710" i="5"/>
  <c r="AM710" i="6"/>
  <c r="AM710" i="8"/>
  <c r="AM710" i="9"/>
  <c r="AM710" i="10"/>
  <c r="AM710" i="11"/>
  <c r="AM712" i="5"/>
  <c r="AM712" i="6"/>
  <c r="AM712" i="8"/>
  <c r="AM712" i="9"/>
  <c r="AM712" i="10"/>
  <c r="AM713" i="5"/>
  <c r="AM713" i="6"/>
  <c r="AM713" i="8"/>
  <c r="AM713" i="9"/>
  <c r="AM713" i="10"/>
  <c r="AM714" i="5"/>
  <c r="AM714" i="6"/>
  <c r="AM714" i="8"/>
  <c r="AM714" i="9"/>
  <c r="AM714" i="10"/>
  <c r="AM714" i="11"/>
  <c r="AM715" i="5"/>
  <c r="AM715" i="6"/>
  <c r="AM715" i="8"/>
  <c r="AM715" i="9"/>
  <c r="AM715" i="10"/>
  <c r="AM715" i="11"/>
  <c r="AM716" i="10"/>
  <c r="AM717" i="5"/>
  <c r="AM717" i="6"/>
  <c r="AM717" i="8"/>
  <c r="AM717" i="9"/>
  <c r="AM717" i="10"/>
  <c r="AM717" i="11"/>
  <c r="AM49" i="14"/>
  <c r="AO686" i="11"/>
  <c r="AO687" i="5"/>
  <c r="AO687" i="6"/>
  <c r="AO687" i="8"/>
  <c r="AO687" i="9"/>
  <c r="AO687" i="10"/>
  <c r="AO687" i="11"/>
  <c r="AO688" i="5"/>
  <c r="AO688" i="6"/>
  <c r="AO688" i="8"/>
  <c r="AO688" i="9"/>
  <c r="AO688" i="10"/>
  <c r="AO688" i="11"/>
  <c r="AO689" i="5"/>
  <c r="AO689" i="6"/>
  <c r="AO689" i="8"/>
  <c r="AO689" i="9"/>
  <c r="AO689" i="10"/>
  <c r="AO689" i="11"/>
  <c r="AO690" i="9"/>
  <c r="AO691" i="5"/>
  <c r="AO691" i="6"/>
  <c r="AO691" i="8"/>
  <c r="AO691" i="9"/>
  <c r="AO691" i="10"/>
  <c r="AO691" i="11"/>
  <c r="AO692" i="5"/>
  <c r="AO692" i="6"/>
  <c r="AO692" i="8"/>
  <c r="AO692" i="9"/>
  <c r="AO692" i="10"/>
  <c r="AO692" i="11"/>
  <c r="AO693" i="5"/>
  <c r="AO693" i="6"/>
  <c r="AO693" i="8"/>
  <c r="AO693" i="9"/>
  <c r="AO693" i="10"/>
  <c r="AO693" i="11"/>
  <c r="AO695" i="5"/>
  <c r="AO695" i="6"/>
  <c r="AO695" i="9"/>
  <c r="AO695" i="10"/>
  <c r="AO695" i="11"/>
  <c r="AO696" i="5"/>
  <c r="AO696" i="6"/>
  <c r="AO696" i="8"/>
  <c r="AO696" i="9"/>
  <c r="AO696" i="10"/>
  <c r="AO696" i="11"/>
  <c r="AO697" i="5"/>
  <c r="AO697" i="6"/>
  <c r="AO697" i="8"/>
  <c r="AO697" i="9"/>
  <c r="AO697" i="10"/>
  <c r="AO697" i="11"/>
  <c r="AO700" i="8"/>
  <c r="AO701" i="5"/>
  <c r="AO701" i="6"/>
  <c r="AO701" i="8"/>
  <c r="AO701" i="9"/>
  <c r="AO701" i="10"/>
  <c r="AO701" i="11"/>
  <c r="AO703" i="8"/>
  <c r="AO704" i="8"/>
  <c r="AO704" i="9"/>
  <c r="AO704" i="11"/>
  <c r="AO705" i="5"/>
  <c r="AO705" i="6"/>
  <c r="AO705" i="8"/>
  <c r="AO705" i="9"/>
  <c r="AO705" i="10"/>
  <c r="AO705" i="11"/>
  <c r="AO706" i="5"/>
  <c r="AO706" i="6"/>
  <c r="AO706" i="8"/>
  <c r="AO706" i="9"/>
  <c r="AO706" i="10"/>
  <c r="AO706" i="11"/>
  <c r="AO708" i="8"/>
  <c r="AO709" i="5"/>
  <c r="AO709" i="6"/>
  <c r="AO709" i="8"/>
  <c r="AO709" i="9"/>
  <c r="AO709" i="10"/>
  <c r="AO709" i="11"/>
  <c r="AO710" i="5"/>
  <c r="AO710" i="6"/>
  <c r="AO710" i="8"/>
  <c r="AO710" i="9"/>
  <c r="AO710" i="10"/>
  <c r="AO710" i="11"/>
  <c r="AO711" i="10"/>
  <c r="AO712" i="5"/>
  <c r="AO712" i="6"/>
  <c r="AO712" i="8"/>
  <c r="AO712" i="9"/>
  <c r="AO712" i="10"/>
  <c r="AO713" i="5"/>
  <c r="AO713" i="6"/>
  <c r="AO713" i="8"/>
  <c r="AO713" i="9"/>
  <c r="AO713" i="10"/>
  <c r="AO714" i="5"/>
  <c r="AO714" i="6"/>
  <c r="AO714" i="8"/>
  <c r="AO714" i="9"/>
  <c r="AO714" i="10"/>
  <c r="AO714" i="11"/>
  <c r="AO715" i="5"/>
  <c r="AO715" i="6"/>
  <c r="AO715" i="8"/>
  <c r="AO715" i="9"/>
  <c r="AO715" i="10"/>
  <c r="AO715" i="11"/>
  <c r="AO717" i="5"/>
  <c r="AO717" i="6"/>
  <c r="AO717" i="8"/>
  <c r="AO717" i="9"/>
  <c r="AO717" i="10"/>
  <c r="AO717" i="11"/>
  <c r="AO49" i="5"/>
  <c r="AO49" i="14" s="1"/>
  <c r="AP686" i="11"/>
  <c r="AP687" i="5"/>
  <c r="AP687" i="6"/>
  <c r="AP687" i="8"/>
  <c r="AP687" i="9"/>
  <c r="AP687" i="10"/>
  <c r="AP687" i="11"/>
  <c r="AP688" i="5"/>
  <c r="AP688" i="6"/>
  <c r="AP688" i="8"/>
  <c r="AP688" i="9"/>
  <c r="AP688" i="10"/>
  <c r="AP688" i="11"/>
  <c r="AP689" i="5"/>
  <c r="AP689" i="6"/>
  <c r="AP689" i="8"/>
  <c r="AP689" i="9"/>
  <c r="AP689" i="10"/>
  <c r="AP689" i="11"/>
  <c r="AP689" i="12"/>
  <c r="AP690" i="9"/>
  <c r="AP691" i="5"/>
  <c r="AP691" i="6"/>
  <c r="AP691" i="8"/>
  <c r="AP691" i="9"/>
  <c r="AP691" i="10"/>
  <c r="AP691" i="11"/>
  <c r="AP692" i="5"/>
  <c r="AP692" i="6"/>
  <c r="AP692" i="8"/>
  <c r="AP692" i="9"/>
  <c r="AP692" i="10"/>
  <c r="AP692" i="11"/>
  <c r="AP693" i="5"/>
  <c r="AP693" i="6"/>
  <c r="AP693" i="8"/>
  <c r="AP693" i="9"/>
  <c r="AP693" i="10"/>
  <c r="AP693" i="11"/>
  <c r="AP695" i="5"/>
  <c r="AP695" i="6"/>
  <c r="AP695" i="9"/>
  <c r="AP695" i="10"/>
  <c r="AP695" i="11"/>
  <c r="AP696" i="5"/>
  <c r="AP696" i="6"/>
  <c r="AP696" i="8"/>
  <c r="AP696" i="9"/>
  <c r="AP696" i="10"/>
  <c r="AP696" i="11"/>
  <c r="AP696" i="12"/>
  <c r="AP697" i="5"/>
  <c r="AP697" i="6"/>
  <c r="AP697" i="8"/>
  <c r="AP697" i="9"/>
  <c r="AP697" i="10"/>
  <c r="AP697" i="11"/>
  <c r="AP700" i="8"/>
  <c r="AP701" i="5"/>
  <c r="AP701" i="6"/>
  <c r="AP701" i="8"/>
  <c r="AP701" i="9"/>
  <c r="AP701" i="10"/>
  <c r="AP701" i="11"/>
  <c r="AP701" i="12"/>
  <c r="AP703" i="8"/>
  <c r="AP704" i="8"/>
  <c r="AP704" i="9"/>
  <c r="AP704" i="11"/>
  <c r="AP705" i="5"/>
  <c r="AP705" i="6"/>
  <c r="AP705" i="8"/>
  <c r="AP705" i="9"/>
  <c r="AP705" i="10"/>
  <c r="AP705" i="11"/>
  <c r="AP706" i="5"/>
  <c r="AP706" i="6"/>
  <c r="AP706" i="8"/>
  <c r="AP706" i="9"/>
  <c r="AP706" i="10"/>
  <c r="AP706" i="11"/>
  <c r="AP706" i="12"/>
  <c r="AP707" i="10"/>
  <c r="AP708" i="8"/>
  <c r="AP709" i="5"/>
  <c r="AP709" i="6"/>
  <c r="AP709" i="8"/>
  <c r="AP709" i="9"/>
  <c r="AP709" i="10"/>
  <c r="AP709" i="11"/>
  <c r="AP710" i="5"/>
  <c r="AP710" i="6"/>
  <c r="AP710" i="8"/>
  <c r="AP710" i="9"/>
  <c r="AP710" i="10"/>
  <c r="AP710" i="11"/>
  <c r="AP712" i="5"/>
  <c r="AP712" i="6"/>
  <c r="AP712" i="8"/>
  <c r="AP712" i="9"/>
  <c r="AP712" i="10"/>
  <c r="AP713" i="5"/>
  <c r="AP713" i="6"/>
  <c r="AP713" i="8"/>
  <c r="AP713" i="9"/>
  <c r="AP713" i="10"/>
  <c r="AP714" i="5"/>
  <c r="AP714" i="6"/>
  <c r="AP714" i="8"/>
  <c r="AP714" i="9"/>
  <c r="AP714" i="10"/>
  <c r="AP714" i="11"/>
  <c r="AP715" i="5"/>
  <c r="AP715" i="6"/>
  <c r="AP715" i="8"/>
  <c r="AP715" i="9"/>
  <c r="AP715" i="10"/>
  <c r="AP715" i="11"/>
  <c r="AP717" i="5"/>
  <c r="AP717" i="6"/>
  <c r="AP717" i="8"/>
  <c r="AP717" i="9"/>
  <c r="AP717" i="10"/>
  <c r="AP717" i="11"/>
  <c r="AP49" i="14"/>
  <c r="AQ686" i="11"/>
  <c r="AQ687" i="5"/>
  <c r="AQ687" i="6"/>
  <c r="AQ687" i="8"/>
  <c r="AQ687" i="9"/>
  <c r="AQ687" i="10"/>
  <c r="AQ687" i="11"/>
  <c r="AQ688" i="5"/>
  <c r="AQ688" i="6"/>
  <c r="AQ688" i="8"/>
  <c r="AQ688" i="9"/>
  <c r="AQ688" i="10"/>
  <c r="AQ688" i="11"/>
  <c r="AQ689" i="5"/>
  <c r="AQ689" i="6"/>
  <c r="AQ689" i="8"/>
  <c r="AQ689" i="9"/>
  <c r="AQ689" i="10"/>
  <c r="AQ689" i="11"/>
  <c r="AQ690" i="9"/>
  <c r="AQ691" i="5"/>
  <c r="AQ691" i="6"/>
  <c r="AQ691" i="8"/>
  <c r="AQ691" i="9"/>
  <c r="AQ691" i="10"/>
  <c r="AQ691" i="11"/>
  <c r="AQ692" i="5"/>
  <c r="AQ692" i="6"/>
  <c r="AQ692" i="8"/>
  <c r="AQ692" i="9"/>
  <c r="AQ692" i="10"/>
  <c r="AQ692" i="11"/>
  <c r="AQ693" i="5"/>
  <c r="AQ693" i="6"/>
  <c r="AQ693" i="8"/>
  <c r="AQ693" i="9"/>
  <c r="AQ693" i="10"/>
  <c r="AQ693" i="11"/>
  <c r="AQ695" i="5"/>
  <c r="AQ695" i="6"/>
  <c r="AQ695" i="9"/>
  <c r="AQ695" i="10"/>
  <c r="AQ695" i="11"/>
  <c r="AQ696" i="5"/>
  <c r="AQ696" i="6"/>
  <c r="AQ696" i="8"/>
  <c r="AQ696" i="9"/>
  <c r="AQ696" i="10"/>
  <c r="AQ696" i="11"/>
  <c r="AQ697" i="5"/>
  <c r="AQ697" i="6"/>
  <c r="AQ697" i="8"/>
  <c r="AQ697" i="9"/>
  <c r="AQ697" i="10"/>
  <c r="AQ697" i="11"/>
  <c r="AQ700" i="8"/>
  <c r="AQ701" i="5"/>
  <c r="AQ701" i="6"/>
  <c r="AQ701" i="8"/>
  <c r="AQ701" i="9"/>
  <c r="AQ701" i="10"/>
  <c r="AQ701" i="11"/>
  <c r="AQ702" i="12"/>
  <c r="AQ703" i="8"/>
  <c r="AQ704" i="8"/>
  <c r="AQ704" i="9"/>
  <c r="AQ704" i="10"/>
  <c r="AQ704" i="11"/>
  <c r="AQ705" i="5"/>
  <c r="AQ705" i="6"/>
  <c r="AQ705" i="8"/>
  <c r="AQ705" i="9"/>
  <c r="AQ705" i="10"/>
  <c r="AQ705" i="11"/>
  <c r="AQ706" i="5"/>
  <c r="AQ706" i="6"/>
  <c r="AQ706" i="8"/>
  <c r="AQ706" i="9"/>
  <c r="AQ706" i="10"/>
  <c r="AQ706" i="11"/>
  <c r="AQ708" i="8"/>
  <c r="AQ709" i="5"/>
  <c r="AQ709" i="6"/>
  <c r="AQ709" i="8"/>
  <c r="AQ709" i="9"/>
  <c r="AQ709" i="10"/>
  <c r="AQ709" i="11"/>
  <c r="AQ710" i="5"/>
  <c r="AQ710" i="6"/>
  <c r="AQ710" i="8"/>
  <c r="AQ710" i="9"/>
  <c r="AQ710" i="10"/>
  <c r="AQ710" i="11"/>
  <c r="AQ712" i="5"/>
  <c r="AQ712" i="6"/>
  <c r="AQ712" i="8"/>
  <c r="AQ712" i="9"/>
  <c r="AQ712" i="10"/>
  <c r="AQ713" i="5"/>
  <c r="AQ713" i="6"/>
  <c r="AQ713" i="8"/>
  <c r="AQ713" i="9"/>
  <c r="AQ713" i="10"/>
  <c r="AQ713" i="12"/>
  <c r="AQ714" i="5"/>
  <c r="AQ714" i="6"/>
  <c r="AQ714" i="8"/>
  <c r="AQ714" i="9"/>
  <c r="AQ714" i="10"/>
  <c r="AQ714" i="11"/>
  <c r="AQ714" i="12"/>
  <c r="AQ715" i="5"/>
  <c r="AQ715" i="6"/>
  <c r="AQ715" i="8"/>
  <c r="AQ715" i="9"/>
  <c r="AQ715" i="10"/>
  <c r="AQ715" i="11"/>
  <c r="AQ715" i="12"/>
  <c r="AQ717" i="5"/>
  <c r="AQ717" i="6"/>
  <c r="AQ717" i="8"/>
  <c r="AQ717" i="9"/>
  <c r="AQ717" i="10"/>
  <c r="AQ717" i="11"/>
  <c r="AQ49" i="5"/>
  <c r="AQ49" i="14" s="1"/>
  <c r="AR686" i="11"/>
  <c r="AR686" i="12"/>
  <c r="AR687" i="5"/>
  <c r="AR687" i="6"/>
  <c r="AR687" i="8"/>
  <c r="AR687" i="9"/>
  <c r="AR687" i="10"/>
  <c r="AR687" i="11"/>
  <c r="AR687" i="12"/>
  <c r="AR688" i="5"/>
  <c r="AR688" i="6"/>
  <c r="AR688" i="8"/>
  <c r="AR688" i="9"/>
  <c r="AR688" i="10"/>
  <c r="AR688" i="11"/>
  <c r="AR688" i="12"/>
  <c r="AR689" i="5"/>
  <c r="AR689" i="6"/>
  <c r="AR689" i="8"/>
  <c r="AR689" i="9"/>
  <c r="AR689" i="10"/>
  <c r="AR689" i="11"/>
  <c r="AR689" i="12"/>
  <c r="AR690" i="9"/>
  <c r="AR691" i="5"/>
  <c r="AR691" i="6"/>
  <c r="AR691" i="8"/>
  <c r="AR691" i="9"/>
  <c r="AR691" i="10"/>
  <c r="AR691" i="11"/>
  <c r="AR692" i="5"/>
  <c r="AR692" i="6"/>
  <c r="AR692" i="8"/>
  <c r="AR692" i="9"/>
  <c r="AR692" i="10"/>
  <c r="AR692" i="11"/>
  <c r="AR693" i="5"/>
  <c r="AR693" i="6"/>
  <c r="AR693" i="8"/>
  <c r="AR693" i="9"/>
  <c r="AR693" i="10"/>
  <c r="AR693" i="11"/>
  <c r="AR695" i="5"/>
  <c r="AR695" i="6"/>
  <c r="AR695" i="9"/>
  <c r="AR695" i="10"/>
  <c r="AR695" i="11"/>
  <c r="AR695" i="12"/>
  <c r="AR696" i="5"/>
  <c r="AR696" i="6"/>
  <c r="AR696" i="8"/>
  <c r="AR696" i="9"/>
  <c r="AR696" i="10"/>
  <c r="AR696" i="11"/>
  <c r="AR696" i="12"/>
  <c r="AR697" i="5"/>
  <c r="AR697" i="6"/>
  <c r="AR697" i="8"/>
  <c r="AR697" i="9"/>
  <c r="AR697" i="10"/>
  <c r="AR697" i="11"/>
  <c r="AR697" i="12"/>
  <c r="AR698" i="12"/>
  <c r="AR699" i="12"/>
  <c r="AR700" i="8"/>
  <c r="AR700" i="12"/>
  <c r="AR701" i="5"/>
  <c r="AR701" i="6"/>
  <c r="AR701" i="8"/>
  <c r="AR701" i="9"/>
  <c r="AR701" i="10"/>
  <c r="AR701" i="11"/>
  <c r="AR701" i="12"/>
  <c r="AR702" i="10"/>
  <c r="AR703" i="8"/>
  <c r="AR703" i="12"/>
  <c r="AR704" i="8"/>
  <c r="AR704" i="9"/>
  <c r="AR704" i="11"/>
  <c r="AR704" i="12"/>
  <c r="AR705" i="5"/>
  <c r="AR705" i="6"/>
  <c r="AR705" i="8"/>
  <c r="AR705" i="9"/>
  <c r="AR705" i="10"/>
  <c r="AR705" i="11"/>
  <c r="AR705" i="12"/>
  <c r="AR706" i="5"/>
  <c r="AR706" i="6"/>
  <c r="AR706" i="8"/>
  <c r="AR706" i="9"/>
  <c r="AR706" i="10"/>
  <c r="AR706" i="11"/>
  <c r="AR706" i="12"/>
  <c r="AR707" i="10"/>
  <c r="AR708" i="8"/>
  <c r="AR708" i="10"/>
  <c r="AR709" i="5"/>
  <c r="AR709" i="6"/>
  <c r="AR709" i="8"/>
  <c r="AR709" i="9"/>
  <c r="AR709" i="10"/>
  <c r="AR709" i="11"/>
  <c r="AR709" i="12"/>
  <c r="AR710" i="5"/>
  <c r="AR710" i="6"/>
  <c r="AR710" i="8"/>
  <c r="AR710" i="9"/>
  <c r="AR710" i="10"/>
  <c r="AR710" i="11"/>
  <c r="AR710" i="12"/>
  <c r="AR712" i="5"/>
  <c r="AR712" i="6"/>
  <c r="AR712" i="8"/>
  <c r="AR712" i="9"/>
  <c r="AR712" i="10"/>
  <c r="AR712" i="12"/>
  <c r="AR713" i="5"/>
  <c r="AR713" i="6"/>
  <c r="AR713" i="8"/>
  <c r="AR713" i="9"/>
  <c r="AR713" i="10"/>
  <c r="AR713" i="12"/>
  <c r="AR714" i="5"/>
  <c r="AR714" i="6"/>
  <c r="AR714" i="8"/>
  <c r="AR714" i="9"/>
  <c r="AR714" i="10"/>
  <c r="AR714" i="11"/>
  <c r="AR714" i="12"/>
  <c r="AR715" i="5"/>
  <c r="AR715" i="6"/>
  <c r="AR715" i="8"/>
  <c r="AR715" i="9"/>
  <c r="AR715" i="10"/>
  <c r="AR715" i="11"/>
  <c r="AR715" i="12"/>
  <c r="AR717" i="5"/>
  <c r="AR717" i="6"/>
  <c r="AR717" i="8"/>
  <c r="AR717" i="9"/>
  <c r="AR717" i="10"/>
  <c r="AR717" i="11"/>
  <c r="AR717" i="12"/>
  <c r="AR49" i="14"/>
  <c r="B92" i="17"/>
  <c r="F49" i="12"/>
  <c r="F201" i="12" s="1"/>
  <c r="I49" i="12"/>
  <c r="I271" i="12" s="1"/>
  <c r="Z49" i="12"/>
  <c r="Z188" i="12" s="1"/>
  <c r="G49" i="12"/>
  <c r="G182" i="12" s="1"/>
  <c r="P49" i="12"/>
  <c r="P177" i="12" s="1"/>
  <c r="R49" i="12"/>
  <c r="R182" i="12" s="1"/>
  <c r="S49" i="12"/>
  <c r="S190" i="12" s="1"/>
  <c r="T49" i="12"/>
  <c r="U49" i="12"/>
  <c r="U178" i="12" s="1"/>
  <c r="V49" i="12"/>
  <c r="W49" i="12"/>
  <c r="X49" i="12"/>
  <c r="X178" i="12" s="1"/>
  <c r="AB49" i="12"/>
  <c r="AC49" i="12"/>
  <c r="AC178" i="12" s="1"/>
  <c r="AD49" i="12"/>
  <c r="AG49" i="12"/>
  <c r="AG176" i="12" s="1"/>
  <c r="AH49" i="12"/>
  <c r="AI49" i="12"/>
  <c r="AJ49" i="12"/>
  <c r="AJ182" i="12" s="1"/>
  <c r="AK49" i="12"/>
  <c r="AK178" i="12" s="1"/>
  <c r="AL49" i="12"/>
  <c r="AM49" i="12"/>
  <c r="AM177" i="12" s="1"/>
  <c r="AO49" i="12"/>
  <c r="AP49" i="12"/>
  <c r="AQ49" i="12"/>
  <c r="AQ181" i="12" s="1"/>
  <c r="AR49" i="12"/>
  <c r="AR186" i="12" s="1"/>
  <c r="AH9" i="15"/>
  <c r="D1020" i="11"/>
  <c r="D1020" i="10"/>
  <c r="D1020" i="9"/>
  <c r="D1020" i="8"/>
  <c r="D1020" i="6"/>
  <c r="D1020" i="5"/>
  <c r="D1020" i="12"/>
  <c r="D845" i="14"/>
  <c r="O96" i="17"/>
  <c r="AH8" i="15"/>
  <c r="F49" i="11"/>
  <c r="F193" i="11" s="1"/>
  <c r="I49" i="11"/>
  <c r="G49" i="11"/>
  <c r="G239" i="11" s="1"/>
  <c r="Z49" i="11"/>
  <c r="P49" i="11"/>
  <c r="R49" i="11"/>
  <c r="S49" i="11"/>
  <c r="T49" i="11"/>
  <c r="U49" i="11"/>
  <c r="V49" i="11"/>
  <c r="W49" i="11"/>
  <c r="X49" i="11"/>
  <c r="AB49" i="11"/>
  <c r="AC49" i="11"/>
  <c r="AD49" i="11"/>
  <c r="AG49" i="11"/>
  <c r="AH49" i="11"/>
  <c r="AI49" i="11"/>
  <c r="AJ49" i="11"/>
  <c r="AK49" i="11"/>
  <c r="AL49" i="11"/>
  <c r="AM49" i="11"/>
  <c r="AO49" i="11"/>
  <c r="AP49" i="11"/>
  <c r="AQ49" i="11"/>
  <c r="AR49" i="11"/>
  <c r="N96" i="17"/>
  <c r="M96" i="17"/>
  <c r="L96" i="17"/>
  <c r="K96" i="17"/>
  <c r="J96" i="17"/>
  <c r="I96" i="17"/>
  <c r="H96" i="17"/>
  <c r="G96" i="17"/>
  <c r="F96" i="17"/>
  <c r="E96" i="17"/>
  <c r="O95" i="17"/>
  <c r="N95" i="17"/>
  <c r="M95" i="17"/>
  <c r="L95" i="17"/>
  <c r="K95" i="17"/>
  <c r="J95" i="17"/>
  <c r="I95" i="17"/>
  <c r="H95" i="17"/>
  <c r="G95" i="17"/>
  <c r="F95" i="17"/>
  <c r="N94" i="17"/>
  <c r="M94" i="17"/>
  <c r="L94" i="17"/>
  <c r="K94" i="17"/>
  <c r="J94" i="17"/>
  <c r="I94" i="17"/>
  <c r="H94" i="17"/>
  <c r="G94" i="17"/>
  <c r="F94" i="17"/>
  <c r="D96" i="17"/>
  <c r="E95" i="17"/>
  <c r="E94" i="17"/>
  <c r="D95" i="17"/>
  <c r="B93" i="17"/>
  <c r="D681" i="11"/>
  <c r="D931" i="11"/>
  <c r="D681" i="14"/>
  <c r="D931" i="14"/>
  <c r="D681" i="12"/>
  <c r="D931" i="12"/>
  <c r="D94" i="17"/>
  <c r="D176" i="12"/>
  <c r="D177" i="12"/>
  <c r="D178" i="12"/>
  <c r="D179" i="12"/>
  <c r="E176" i="12"/>
  <c r="H49" i="12"/>
  <c r="J49" i="12"/>
  <c r="K49" i="12"/>
  <c r="K176" i="12"/>
  <c r="L49" i="12"/>
  <c r="L177" i="12" s="1"/>
  <c r="M49" i="12"/>
  <c r="M178" i="12" s="1"/>
  <c r="N49" i="12"/>
  <c r="O49" i="12"/>
  <c r="O176" i="12"/>
  <c r="P176" i="12"/>
  <c r="Q49" i="12"/>
  <c r="V176" i="12"/>
  <c r="W176" i="12"/>
  <c r="Y49" i="12"/>
  <c r="Y194" i="12" s="1"/>
  <c r="AA49" i="12"/>
  <c r="AC176" i="12"/>
  <c r="AE49" i="12"/>
  <c r="AF49" i="12"/>
  <c r="AF187" i="12" s="1"/>
  <c r="AK176" i="12"/>
  <c r="AL176" i="12"/>
  <c r="AN49" i="12"/>
  <c r="AN180" i="12" s="1"/>
  <c r="AT49" i="12"/>
  <c r="AU49" i="12"/>
  <c r="AF3" i="15"/>
  <c r="AV49" i="5" s="1"/>
  <c r="AV49" i="11" s="1"/>
  <c r="AF4" i="15"/>
  <c r="AW49" i="5"/>
  <c r="AF5" i="15"/>
  <c r="AX49" i="5" s="1"/>
  <c r="AX49" i="6" s="1"/>
  <c r="AF6" i="15"/>
  <c r="AY49" i="5"/>
  <c r="AY49" i="12" s="1"/>
  <c r="AY259" i="12" s="1"/>
  <c r="AZ49" i="12"/>
  <c r="AZ181" i="12" s="1"/>
  <c r="AF7" i="15"/>
  <c r="BA49" i="5" s="1"/>
  <c r="BA49" i="11" s="1"/>
  <c r="BA173" i="11" s="1"/>
  <c r="AF8" i="15"/>
  <c r="BB49" i="5"/>
  <c r="AF9" i="15"/>
  <c r="BC49" i="5"/>
  <c r="BC49" i="12" s="1"/>
  <c r="BC232" i="12" s="1"/>
  <c r="E177" i="12"/>
  <c r="H177" i="12" s="1"/>
  <c r="N177" i="12"/>
  <c r="O177" i="12"/>
  <c r="Q177" i="12"/>
  <c r="Y177" i="12"/>
  <c r="Z177" i="12"/>
  <c r="AG177" i="12"/>
  <c r="AH177" i="12"/>
  <c r="AI177" i="12"/>
  <c r="AQ177" i="12"/>
  <c r="AR177" i="12"/>
  <c r="AZ177" i="12"/>
  <c r="E178" i="12"/>
  <c r="H178" i="12"/>
  <c r="J178" i="12"/>
  <c r="L178" i="12"/>
  <c r="N178" i="12"/>
  <c r="Q178" i="12"/>
  <c r="R178" i="12"/>
  <c r="S178" i="12"/>
  <c r="T178" i="12"/>
  <c r="Y178" i="12"/>
  <c r="Z178" i="12"/>
  <c r="AA178" i="12"/>
  <c r="AB178" i="12"/>
  <c r="AF178" i="12"/>
  <c r="AH178" i="12"/>
  <c r="AI178" i="12"/>
  <c r="AJ178" i="12"/>
  <c r="AL178" i="12"/>
  <c r="AM178" i="12"/>
  <c r="AN178" i="12"/>
  <c r="AO178" i="12"/>
  <c r="AQ178" i="12"/>
  <c r="AT178" i="12"/>
  <c r="AU178" i="12"/>
  <c r="AZ178" i="12"/>
  <c r="E179" i="12"/>
  <c r="M179" i="12" s="1"/>
  <c r="W179" i="12"/>
  <c r="AO179" i="12"/>
  <c r="D180" i="12"/>
  <c r="E180" i="12"/>
  <c r="R180" i="12" s="1"/>
  <c r="H180" i="12"/>
  <c r="O180" i="12"/>
  <c r="P180" i="12"/>
  <c r="Q180" i="12"/>
  <c r="X180" i="12"/>
  <c r="Y180" i="12"/>
  <c r="Z180" i="12"/>
  <c r="AG180" i="12"/>
  <c r="AH180" i="12"/>
  <c r="AI180" i="12"/>
  <c r="AQ180" i="12"/>
  <c r="AR180" i="12"/>
  <c r="AZ180" i="12"/>
  <c r="D181" i="12"/>
  <c r="E181" i="12"/>
  <c r="L181" i="12" s="1"/>
  <c r="H181" i="12"/>
  <c r="K181" i="12"/>
  <c r="N181" i="12"/>
  <c r="Q181" i="12"/>
  <c r="S181" i="12"/>
  <c r="T181" i="12"/>
  <c r="Y181" i="12"/>
  <c r="AA181" i="12"/>
  <c r="AB181" i="12"/>
  <c r="AC181" i="12"/>
  <c r="AF181" i="12"/>
  <c r="AI181" i="12"/>
  <c r="AJ181" i="12"/>
  <c r="AK181" i="12"/>
  <c r="AL181" i="12"/>
  <c r="AO181" i="12"/>
  <c r="AT181" i="12"/>
  <c r="AU181" i="12"/>
  <c r="D182" i="12"/>
  <c r="E182" i="12"/>
  <c r="AA182" i="12" s="1"/>
  <c r="H182" i="12"/>
  <c r="J182" i="12"/>
  <c r="L182" i="12"/>
  <c r="M182" i="12"/>
  <c r="Q182" i="12"/>
  <c r="S182" i="12"/>
  <c r="T182" i="12"/>
  <c r="U182" i="12"/>
  <c r="W182" i="12"/>
  <c r="X182" i="12"/>
  <c r="Y182" i="12"/>
  <c r="Z182" i="12"/>
  <c r="AB182" i="12"/>
  <c r="AC182" i="12"/>
  <c r="AE182" i="12"/>
  <c r="AF182" i="12"/>
  <c r="AG182" i="12"/>
  <c r="AH182" i="12"/>
  <c r="AK182" i="12"/>
  <c r="AM182" i="12"/>
  <c r="AN182" i="12"/>
  <c r="AO182" i="12"/>
  <c r="AQ182" i="12"/>
  <c r="AU182" i="12"/>
  <c r="AZ182" i="12"/>
  <c r="D183" i="12"/>
  <c r="E183" i="12"/>
  <c r="H183" i="12" s="1"/>
  <c r="N183" i="12"/>
  <c r="P183" i="12"/>
  <c r="X183" i="12"/>
  <c r="Y183" i="12"/>
  <c r="AF183" i="12"/>
  <c r="AG183" i="12"/>
  <c r="AI183" i="12"/>
  <c r="AO183" i="12"/>
  <c r="AQ183" i="12"/>
  <c r="AR183" i="12"/>
  <c r="AZ183" i="12"/>
  <c r="D184" i="12"/>
  <c r="E184" i="12"/>
  <c r="H184" i="12"/>
  <c r="J184" i="12"/>
  <c r="L184" i="12"/>
  <c r="M184" i="12"/>
  <c r="Q184" i="12"/>
  <c r="R184" i="12"/>
  <c r="S184" i="12"/>
  <c r="T184" i="12"/>
  <c r="U184" i="12"/>
  <c r="Y184" i="12"/>
  <c r="Z184" i="12"/>
  <c r="AA184" i="12"/>
  <c r="AB184" i="12"/>
  <c r="AC184" i="12"/>
  <c r="AF184" i="12"/>
  <c r="AH184" i="12"/>
  <c r="AI184" i="12"/>
  <c r="AJ184" i="12"/>
  <c r="AK184" i="12"/>
  <c r="AM184" i="12"/>
  <c r="AN184" i="12"/>
  <c r="AO184" i="12"/>
  <c r="AQ184" i="12"/>
  <c r="AU184" i="12"/>
  <c r="AZ184" i="12"/>
  <c r="D185" i="12"/>
  <c r="E185" i="12"/>
  <c r="H185" i="12" s="1"/>
  <c r="L185" i="12"/>
  <c r="M185" i="12"/>
  <c r="N185" i="12"/>
  <c r="S185" i="12"/>
  <c r="T185" i="12"/>
  <c r="U185" i="12"/>
  <c r="V185" i="12"/>
  <c r="X185" i="12"/>
  <c r="Y185" i="12"/>
  <c r="AB185" i="12"/>
  <c r="AC185" i="12"/>
  <c r="AD185" i="12"/>
  <c r="AE185" i="12"/>
  <c r="AG185" i="12"/>
  <c r="AK185" i="12"/>
  <c r="AL185" i="12"/>
  <c r="AM185" i="12"/>
  <c r="AN185" i="12"/>
  <c r="AO185" i="12"/>
  <c r="AQ185" i="12"/>
  <c r="AU185" i="12"/>
  <c r="AZ185" i="12"/>
  <c r="D186" i="12"/>
  <c r="E186" i="12"/>
  <c r="O186" i="12"/>
  <c r="P186" i="12"/>
  <c r="X186" i="12"/>
  <c r="Y186" i="12"/>
  <c r="AP186" i="12"/>
  <c r="AQ186" i="12"/>
  <c r="AZ186" i="12"/>
  <c r="D187" i="12"/>
  <c r="E187" i="12"/>
  <c r="H187" i="12"/>
  <c r="L187" i="12"/>
  <c r="M187" i="12"/>
  <c r="N187" i="12"/>
  <c r="Q187" i="12"/>
  <c r="S187" i="12"/>
  <c r="T187" i="12"/>
  <c r="U187" i="12"/>
  <c r="X187" i="12"/>
  <c r="Y187" i="12"/>
  <c r="AA187" i="12"/>
  <c r="AB187" i="12"/>
  <c r="AC187" i="12"/>
  <c r="AG187" i="12"/>
  <c r="AI187" i="12"/>
  <c r="AJ187" i="12"/>
  <c r="AK187" i="12"/>
  <c r="AM187" i="12"/>
  <c r="AN187" i="12"/>
  <c r="AO187" i="12"/>
  <c r="AQ187" i="12"/>
  <c r="AT187" i="12"/>
  <c r="AU187" i="12"/>
  <c r="AZ187" i="12"/>
  <c r="D188" i="12"/>
  <c r="E188" i="12"/>
  <c r="M188" i="12" s="1"/>
  <c r="J188" i="12"/>
  <c r="L188" i="12"/>
  <c r="R188" i="12"/>
  <c r="S188" i="12"/>
  <c r="T188" i="12"/>
  <c r="U188" i="12"/>
  <c r="X188" i="12"/>
  <c r="Y188" i="12"/>
  <c r="AA188" i="12"/>
  <c r="AB188" i="12"/>
  <c r="AC188" i="12"/>
  <c r="AE188" i="12"/>
  <c r="AG188" i="12"/>
  <c r="AH188" i="12"/>
  <c r="AJ188" i="12"/>
  <c r="AK188" i="12"/>
  <c r="AM188" i="12"/>
  <c r="AN188" i="12"/>
  <c r="AQ188" i="12"/>
  <c r="AU188" i="12"/>
  <c r="AZ188" i="12"/>
  <c r="D189" i="12"/>
  <c r="E189" i="12"/>
  <c r="N189" i="12"/>
  <c r="O189" i="12"/>
  <c r="W189" i="12"/>
  <c r="X189" i="12"/>
  <c r="AO189" i="12"/>
  <c r="AQ189" i="12"/>
  <c r="AZ189" i="12"/>
  <c r="D190" i="12"/>
  <c r="E190" i="12"/>
  <c r="AB190" i="12" s="1"/>
  <c r="H190" i="12"/>
  <c r="O190" i="12"/>
  <c r="Q190" i="12"/>
  <c r="R190" i="12"/>
  <c r="X190" i="12"/>
  <c r="Z190" i="12"/>
  <c r="AA190" i="12"/>
  <c r="AG190" i="12"/>
  <c r="AH190" i="12"/>
  <c r="AI190" i="12"/>
  <c r="AJ190" i="12"/>
  <c r="AQ190" i="12"/>
  <c r="AR190" i="12"/>
  <c r="AZ190" i="12"/>
  <c r="D191" i="12"/>
  <c r="E191" i="12"/>
  <c r="M191" i="12" s="1"/>
  <c r="H191" i="12"/>
  <c r="K191" i="12"/>
  <c r="L191" i="12"/>
  <c r="N191" i="12"/>
  <c r="Q191" i="12"/>
  <c r="S191" i="12"/>
  <c r="T191" i="12"/>
  <c r="U191" i="12"/>
  <c r="X191" i="12"/>
  <c r="AA191" i="12"/>
  <c r="AB191" i="12"/>
  <c r="AC191" i="12"/>
  <c r="AD191" i="12"/>
  <c r="AF191" i="12"/>
  <c r="AG191" i="12"/>
  <c r="AJ191" i="12"/>
  <c r="AK191" i="12"/>
  <c r="AL191" i="12"/>
  <c r="AM191" i="12"/>
  <c r="AO191" i="12"/>
  <c r="AQ191" i="12"/>
  <c r="AU191" i="12"/>
  <c r="AZ191" i="12"/>
  <c r="D192" i="12"/>
  <c r="E192" i="12"/>
  <c r="AP192" i="12"/>
  <c r="D193" i="12"/>
  <c r="E193" i="12"/>
  <c r="AB193" i="12" s="1"/>
  <c r="H193" i="12"/>
  <c r="N193" i="12"/>
  <c r="O193" i="12"/>
  <c r="P193" i="12"/>
  <c r="Q193" i="12"/>
  <c r="X193" i="12"/>
  <c r="AA193" i="12"/>
  <c r="AF193" i="12"/>
  <c r="AG193" i="12"/>
  <c r="AI193" i="12"/>
  <c r="AJ193" i="12"/>
  <c r="AO193" i="12"/>
  <c r="AQ193" i="12"/>
  <c r="AR193" i="12"/>
  <c r="AZ193" i="12"/>
  <c r="D194" i="12"/>
  <c r="E194" i="12"/>
  <c r="L194" i="12" s="1"/>
  <c r="H194" i="12"/>
  <c r="J194" i="12"/>
  <c r="K194" i="12"/>
  <c r="Q194" i="12"/>
  <c r="R194" i="12"/>
  <c r="S194" i="12"/>
  <c r="T194" i="12"/>
  <c r="X194" i="12"/>
  <c r="Z194" i="12"/>
  <c r="AA194" i="12"/>
  <c r="AB194" i="12"/>
  <c r="AC194" i="12"/>
  <c r="AG194" i="12"/>
  <c r="AI194" i="12"/>
  <c r="AJ194" i="12"/>
  <c r="AK194" i="12"/>
  <c r="AM194" i="12"/>
  <c r="AU194" i="12"/>
  <c r="D195" i="12"/>
  <c r="E195" i="12"/>
  <c r="AO195" i="12"/>
  <c r="D196" i="12"/>
  <c r="E196" i="12"/>
  <c r="R196" i="12" s="1"/>
  <c r="H196" i="12"/>
  <c r="O196" i="12"/>
  <c r="P196" i="12"/>
  <c r="Q196" i="12"/>
  <c r="X196" i="12"/>
  <c r="Y196" i="12"/>
  <c r="Z196" i="12"/>
  <c r="AG196" i="12"/>
  <c r="AH196" i="12"/>
  <c r="AI196" i="12"/>
  <c r="AQ196" i="12"/>
  <c r="AR196" i="12"/>
  <c r="AZ196" i="12"/>
  <c r="D197" i="12"/>
  <c r="E197" i="12"/>
  <c r="L197" i="12" s="1"/>
  <c r="H197" i="12"/>
  <c r="N197" i="12"/>
  <c r="Q197" i="12"/>
  <c r="S197" i="12"/>
  <c r="T197" i="12"/>
  <c r="Y197" i="12"/>
  <c r="AA197" i="12"/>
  <c r="AB197" i="12"/>
  <c r="AC197" i="12"/>
  <c r="AF197" i="12"/>
  <c r="AI197" i="12"/>
  <c r="AJ197" i="12"/>
  <c r="AK197" i="12"/>
  <c r="AL197" i="12"/>
  <c r="AO197" i="12"/>
  <c r="AT197" i="12"/>
  <c r="AU197" i="12"/>
  <c r="D198" i="12"/>
  <c r="E198" i="12"/>
  <c r="AA198" i="12" s="1"/>
  <c r="H198" i="12"/>
  <c r="J198" i="12"/>
  <c r="L198" i="12"/>
  <c r="M198" i="12"/>
  <c r="Q198" i="12"/>
  <c r="S198" i="12"/>
  <c r="T198" i="12"/>
  <c r="U198" i="12"/>
  <c r="W198" i="12"/>
  <c r="X198" i="12"/>
  <c r="Y198" i="12"/>
  <c r="Z198" i="12"/>
  <c r="AB198" i="12"/>
  <c r="AC198" i="12"/>
  <c r="AE198" i="12"/>
  <c r="AF198" i="12"/>
  <c r="AG198" i="12"/>
  <c r="AH198" i="12"/>
  <c r="AI198" i="12"/>
  <c r="AK198" i="12"/>
  <c r="AM198" i="12"/>
  <c r="AN198" i="12"/>
  <c r="AO198" i="12"/>
  <c r="AQ198" i="12"/>
  <c r="AU198" i="12"/>
  <c r="AZ198" i="12"/>
  <c r="D199" i="12"/>
  <c r="E199" i="12"/>
  <c r="H199" i="12" s="1"/>
  <c r="N199" i="12"/>
  <c r="O199" i="12"/>
  <c r="P199" i="12"/>
  <c r="X199" i="12"/>
  <c r="Y199" i="12"/>
  <c r="AF199" i="12"/>
  <c r="AG199" i="12"/>
  <c r="AI199" i="12"/>
  <c r="AO199" i="12"/>
  <c r="AQ199" i="12"/>
  <c r="AR199" i="12"/>
  <c r="AZ199" i="12"/>
  <c r="D200" i="12"/>
  <c r="E200" i="12"/>
  <c r="H200" i="12"/>
  <c r="J200" i="12"/>
  <c r="L200" i="12"/>
  <c r="M200" i="12"/>
  <c r="Q200" i="12"/>
  <c r="R200" i="12"/>
  <c r="S200" i="12"/>
  <c r="T200" i="12"/>
  <c r="U200" i="12"/>
  <c r="Y200" i="12"/>
  <c r="Z200" i="12"/>
  <c r="AA200" i="12"/>
  <c r="AB200" i="12"/>
  <c r="AC200" i="12"/>
  <c r="AF200" i="12"/>
  <c r="AG200" i="12"/>
  <c r="AH200" i="12"/>
  <c r="AI200" i="12"/>
  <c r="AJ200" i="12"/>
  <c r="AK200" i="12"/>
  <c r="AM200" i="12"/>
  <c r="AN200" i="12"/>
  <c r="AO200" i="12"/>
  <c r="AQ200" i="12"/>
  <c r="AU200" i="12"/>
  <c r="AZ200" i="12"/>
  <c r="D201" i="12"/>
  <c r="E443" i="12" s="1"/>
  <c r="E201" i="12"/>
  <c r="H201" i="12" s="1"/>
  <c r="L201" i="12"/>
  <c r="M201" i="12"/>
  <c r="N201" i="12"/>
  <c r="S201" i="12"/>
  <c r="T201" i="12"/>
  <c r="U201" i="12"/>
  <c r="V201" i="12"/>
  <c r="X201" i="12"/>
  <c r="Y201" i="12"/>
  <c r="AB201" i="12"/>
  <c r="AC201" i="12"/>
  <c r="AD201" i="12"/>
  <c r="AE201" i="12"/>
  <c r="AF201" i="12"/>
  <c r="AG201" i="12"/>
  <c r="AI201" i="12"/>
  <c r="AK201" i="12"/>
  <c r="AL201" i="12"/>
  <c r="AM201" i="12"/>
  <c r="AN201" i="12"/>
  <c r="AO201" i="12"/>
  <c r="AQ201" i="12"/>
  <c r="AU201" i="12"/>
  <c r="AZ201" i="12"/>
  <c r="D202" i="12"/>
  <c r="E202" i="12"/>
  <c r="X202" i="12" s="1"/>
  <c r="O202" i="12"/>
  <c r="P202" i="12"/>
  <c r="Y202" i="12"/>
  <c r="AP202" i="12"/>
  <c r="AQ202" i="12"/>
  <c r="AZ202" i="12"/>
  <c r="D203" i="12"/>
  <c r="E203" i="12"/>
  <c r="H203" i="12"/>
  <c r="L203" i="12"/>
  <c r="M203" i="12"/>
  <c r="N203" i="12"/>
  <c r="O203" i="12"/>
  <c r="Q203" i="12"/>
  <c r="S203" i="12"/>
  <c r="T203" i="12"/>
  <c r="U203" i="12"/>
  <c r="V203" i="12"/>
  <c r="X203" i="12"/>
  <c r="Y203" i="12"/>
  <c r="AA203" i="12"/>
  <c r="AB203" i="12"/>
  <c r="AC203" i="12"/>
  <c r="AD203" i="12"/>
  <c r="AG203" i="12"/>
  <c r="AI203" i="12"/>
  <c r="AJ203" i="12"/>
  <c r="AK203" i="12"/>
  <c r="AM203" i="12"/>
  <c r="AN203" i="12"/>
  <c r="AO203" i="12"/>
  <c r="AQ203" i="12"/>
  <c r="AT203" i="12"/>
  <c r="AU203" i="12"/>
  <c r="AZ203" i="12"/>
  <c r="D204" i="12"/>
  <c r="E204" i="12"/>
  <c r="M204" i="12" s="1"/>
  <c r="J204" i="12"/>
  <c r="K204" i="12"/>
  <c r="L204" i="12"/>
  <c r="R204" i="12"/>
  <c r="S204" i="12"/>
  <c r="T204" i="12"/>
  <c r="U204" i="12"/>
  <c r="X204" i="12"/>
  <c r="Y204" i="12"/>
  <c r="AA204" i="12"/>
  <c r="AB204" i="12"/>
  <c r="AC204" i="12"/>
  <c r="AE204" i="12"/>
  <c r="AG204" i="12"/>
  <c r="AH204" i="12"/>
  <c r="AJ204" i="12"/>
  <c r="AK204" i="12"/>
  <c r="AM204" i="12"/>
  <c r="AN204" i="12"/>
  <c r="AQ204" i="12"/>
  <c r="AU204" i="12"/>
  <c r="AZ204" i="12"/>
  <c r="D205" i="12"/>
  <c r="E205" i="12"/>
  <c r="N205" i="12"/>
  <c r="AF205" i="12"/>
  <c r="AO205" i="12"/>
  <c r="D206" i="12"/>
  <c r="E206" i="12"/>
  <c r="S206" i="12" s="1"/>
  <c r="H206" i="12"/>
  <c r="O206" i="12"/>
  <c r="Q206" i="12"/>
  <c r="R206" i="12"/>
  <c r="X206" i="12"/>
  <c r="Y206" i="12"/>
  <c r="Z206" i="12"/>
  <c r="AA206" i="12"/>
  <c r="AG206" i="12"/>
  <c r="AH206" i="12"/>
  <c r="AI206" i="12"/>
  <c r="AJ206" i="12"/>
  <c r="AQ206" i="12"/>
  <c r="AR206" i="12"/>
  <c r="AZ206" i="12"/>
  <c r="D207" i="12"/>
  <c r="E207" i="12"/>
  <c r="M207" i="12" s="1"/>
  <c r="H207" i="12"/>
  <c r="K207" i="12"/>
  <c r="L207" i="12"/>
  <c r="N207" i="12"/>
  <c r="Q207" i="12"/>
  <c r="S207" i="12"/>
  <c r="T207" i="12"/>
  <c r="U207" i="12"/>
  <c r="X207" i="12"/>
  <c r="AA207" i="12"/>
  <c r="AB207" i="12"/>
  <c r="AC207" i="12"/>
  <c r="AD207" i="12"/>
  <c r="AF207" i="12"/>
  <c r="AG207" i="12"/>
  <c r="AJ207" i="12"/>
  <c r="AK207" i="12"/>
  <c r="AL207" i="12"/>
  <c r="AM207" i="12"/>
  <c r="AO207" i="12"/>
  <c r="AQ207" i="12"/>
  <c r="AU207" i="12"/>
  <c r="AZ207" i="12"/>
  <c r="D208" i="12"/>
  <c r="E208" i="12"/>
  <c r="M208" i="12" s="1"/>
  <c r="X208" i="12"/>
  <c r="AP208" i="12"/>
  <c r="D209" i="12"/>
  <c r="E209" i="12"/>
  <c r="S209" i="12" s="1"/>
  <c r="H209" i="12"/>
  <c r="N209" i="12"/>
  <c r="O209" i="12"/>
  <c r="P209" i="12"/>
  <c r="Q209" i="12"/>
  <c r="X209" i="12"/>
  <c r="Y209" i="12"/>
  <c r="AA209" i="12"/>
  <c r="AF209" i="12"/>
  <c r="AG209" i="12"/>
  <c r="AI209" i="12"/>
  <c r="AJ209" i="12"/>
  <c r="AO209" i="12"/>
  <c r="AQ209" i="12"/>
  <c r="AR209" i="12"/>
  <c r="AZ209" i="12"/>
  <c r="D210" i="12"/>
  <c r="E210" i="12"/>
  <c r="L210" i="12" s="1"/>
  <c r="H210" i="12"/>
  <c r="J210" i="12"/>
  <c r="Q210" i="12"/>
  <c r="R210" i="12"/>
  <c r="S210" i="12"/>
  <c r="T210" i="12"/>
  <c r="X210" i="12"/>
  <c r="Z210" i="12"/>
  <c r="AA210" i="12"/>
  <c r="AB210" i="12"/>
  <c r="AC210" i="12"/>
  <c r="AG210" i="12"/>
  <c r="AI210" i="12"/>
  <c r="AJ210" i="12"/>
  <c r="AK210" i="12"/>
  <c r="AM210" i="12"/>
  <c r="AU210" i="12"/>
  <c r="D211" i="12"/>
  <c r="E211" i="12"/>
  <c r="M211" i="12" s="1"/>
  <c r="W211" i="12"/>
  <c r="AO211" i="12"/>
  <c r="D212" i="12"/>
  <c r="E212" i="12"/>
  <c r="R212" i="12" s="1"/>
  <c r="H212" i="12"/>
  <c r="O212" i="12"/>
  <c r="P212" i="12"/>
  <c r="Q212" i="12"/>
  <c r="X212" i="12"/>
  <c r="Y212" i="12"/>
  <c r="Z212" i="12"/>
  <c r="AG212" i="12"/>
  <c r="AH212" i="12"/>
  <c r="AI212" i="12"/>
  <c r="AQ212" i="12"/>
  <c r="AR212" i="12"/>
  <c r="AZ212" i="12"/>
  <c r="D213" i="12"/>
  <c r="E213" i="12"/>
  <c r="L213" i="12" s="1"/>
  <c r="H213" i="12"/>
  <c r="K213" i="12"/>
  <c r="N213" i="12"/>
  <c r="Q213" i="12"/>
  <c r="S213" i="12"/>
  <c r="T213" i="12"/>
  <c r="Y213" i="12"/>
  <c r="AA213" i="12"/>
  <c r="AB213" i="12"/>
  <c r="AC213" i="12"/>
  <c r="AF213" i="12"/>
  <c r="AI213" i="12"/>
  <c r="AJ213" i="12"/>
  <c r="AK213" i="12"/>
  <c r="AL213" i="12"/>
  <c r="AO213" i="12"/>
  <c r="AT213" i="12"/>
  <c r="AU213" i="12"/>
  <c r="D214" i="12"/>
  <c r="E214" i="12"/>
  <c r="R214" i="12" s="1"/>
  <c r="H214" i="12"/>
  <c r="J214" i="12"/>
  <c r="L214" i="12"/>
  <c r="M214" i="12"/>
  <c r="Q214" i="12"/>
  <c r="S214" i="12"/>
  <c r="T214" i="12"/>
  <c r="U214" i="12"/>
  <c r="W214" i="12"/>
  <c r="X214" i="12"/>
  <c r="Y214" i="12"/>
  <c r="Z214" i="12"/>
  <c r="AB214" i="12"/>
  <c r="AC214" i="12"/>
  <c r="AE214" i="12"/>
  <c r="AF214" i="12"/>
  <c r="AG214" i="12"/>
  <c r="AH214" i="12"/>
  <c r="AI214" i="12"/>
  <c r="AK214" i="12"/>
  <c r="AM214" i="12"/>
  <c r="AN214" i="12"/>
  <c r="AO214" i="12"/>
  <c r="AQ214" i="12"/>
  <c r="AU214" i="12"/>
  <c r="AZ214" i="12"/>
  <c r="D215" i="12"/>
  <c r="E215" i="12"/>
  <c r="H215" i="12" s="1"/>
  <c r="N215" i="12"/>
  <c r="O215" i="12"/>
  <c r="P215" i="12"/>
  <c r="X215" i="12"/>
  <c r="Y215" i="12"/>
  <c r="AF215" i="12"/>
  <c r="AG215" i="12"/>
  <c r="AI215" i="12"/>
  <c r="AO215" i="12"/>
  <c r="AQ215" i="12"/>
  <c r="AR215" i="12"/>
  <c r="AZ215" i="12"/>
  <c r="D216" i="12"/>
  <c r="E216" i="12"/>
  <c r="H216" i="12"/>
  <c r="J216" i="12"/>
  <c r="L216" i="12"/>
  <c r="M216" i="12"/>
  <c r="Q216" i="12"/>
  <c r="R216" i="12"/>
  <c r="S216" i="12"/>
  <c r="T216" i="12"/>
  <c r="U216" i="12"/>
  <c r="X216" i="12"/>
  <c r="Y216" i="12"/>
  <c r="Z216" i="12"/>
  <c r="AA216" i="12"/>
  <c r="AB216" i="12"/>
  <c r="AC216" i="12"/>
  <c r="AF216" i="12"/>
  <c r="AG216" i="12"/>
  <c r="AH216" i="12"/>
  <c r="AI216" i="12"/>
  <c r="AJ216" i="12"/>
  <c r="AK216" i="12"/>
  <c r="AM216" i="12"/>
  <c r="AN216" i="12"/>
  <c r="AO216" i="12"/>
  <c r="AQ216" i="12"/>
  <c r="AU216" i="12"/>
  <c r="AZ216" i="12"/>
  <c r="D217" i="12"/>
  <c r="E217" i="12"/>
  <c r="H217" i="12" s="1"/>
  <c r="L217" i="12"/>
  <c r="M217" i="12"/>
  <c r="N217" i="12"/>
  <c r="S217" i="12"/>
  <c r="T217" i="12"/>
  <c r="U217" i="12"/>
  <c r="V217" i="12"/>
  <c r="X217" i="12"/>
  <c r="Y217" i="12"/>
  <c r="AB217" i="12"/>
  <c r="AC217" i="12"/>
  <c r="AD217" i="12"/>
  <c r="AE217" i="12"/>
  <c r="AF217" i="12"/>
  <c r="AG217" i="12"/>
  <c r="AI217" i="12"/>
  <c r="AK217" i="12"/>
  <c r="AL217" i="12"/>
  <c r="AM217" i="12"/>
  <c r="AN217" i="12"/>
  <c r="AO217" i="12"/>
  <c r="AQ217" i="12"/>
  <c r="AU217" i="12"/>
  <c r="AZ217" i="12"/>
  <c r="D218" i="12"/>
  <c r="E218" i="12"/>
  <c r="O218" i="12"/>
  <c r="P218" i="12"/>
  <c r="X218" i="12"/>
  <c r="Y218" i="12"/>
  <c r="AG218" i="12"/>
  <c r="AH218" i="12"/>
  <c r="AP218" i="12"/>
  <c r="AQ218" i="12"/>
  <c r="AZ218" i="12"/>
  <c r="D219" i="12"/>
  <c r="E219" i="12"/>
  <c r="H219" i="12"/>
  <c r="L219" i="12"/>
  <c r="M219" i="12"/>
  <c r="O219" i="12"/>
  <c r="Q219" i="12"/>
  <c r="S219" i="12"/>
  <c r="T219" i="12"/>
  <c r="U219" i="12"/>
  <c r="V219" i="12"/>
  <c r="X219" i="12"/>
  <c r="Y219" i="12"/>
  <c r="AA219" i="12"/>
  <c r="AB219" i="12"/>
  <c r="AC219" i="12"/>
  <c r="AD219" i="12"/>
  <c r="AG219" i="12"/>
  <c r="AI219" i="12"/>
  <c r="AJ219" i="12"/>
  <c r="AK219" i="12"/>
  <c r="AL219" i="12"/>
  <c r="AM219" i="12"/>
  <c r="AN219" i="12"/>
  <c r="AO219" i="12"/>
  <c r="AQ219" i="12"/>
  <c r="AT219" i="12"/>
  <c r="AZ219" i="12"/>
  <c r="D220" i="12"/>
  <c r="E220" i="12"/>
  <c r="M220" i="12" s="1"/>
  <c r="J220" i="12"/>
  <c r="L220" i="12"/>
  <c r="O220" i="12"/>
  <c r="R220" i="12"/>
  <c r="S220" i="12"/>
  <c r="T220" i="12"/>
  <c r="U220" i="12"/>
  <c r="X220" i="12"/>
  <c r="Y220" i="12"/>
  <c r="AA220" i="12"/>
  <c r="AB220" i="12"/>
  <c r="AC220" i="12"/>
  <c r="AE220" i="12"/>
  <c r="AG220" i="12"/>
  <c r="AH220" i="12"/>
  <c r="AJ220" i="12"/>
  <c r="AK220" i="12"/>
  <c r="AM220" i="12"/>
  <c r="AN220" i="12"/>
  <c r="AQ220" i="12"/>
  <c r="AU220" i="12"/>
  <c r="AZ220" i="12"/>
  <c r="D221" i="12"/>
  <c r="E221" i="12"/>
  <c r="W221" i="12" s="1"/>
  <c r="N221" i="12"/>
  <c r="O221" i="12"/>
  <c r="X221" i="12"/>
  <c r="AO221" i="12"/>
  <c r="AQ221" i="12"/>
  <c r="AZ221" i="12"/>
  <c r="D222" i="12"/>
  <c r="E222" i="12"/>
  <c r="J222" i="12" s="1"/>
  <c r="H222" i="12"/>
  <c r="O222" i="12"/>
  <c r="Q222" i="12"/>
  <c r="R222" i="12"/>
  <c r="X222" i="12"/>
  <c r="Y222" i="12"/>
  <c r="Z222" i="12"/>
  <c r="AA222" i="12"/>
  <c r="AG222" i="12"/>
  <c r="AH222" i="12"/>
  <c r="AI222" i="12"/>
  <c r="AJ222" i="12"/>
  <c r="AQ222" i="12"/>
  <c r="AZ222" i="12"/>
  <c r="D223" i="12"/>
  <c r="E223" i="12"/>
  <c r="M223" i="12" s="1"/>
  <c r="H223" i="12"/>
  <c r="L223" i="12"/>
  <c r="N223" i="12"/>
  <c r="O223" i="12"/>
  <c r="Q223" i="12"/>
  <c r="S223" i="12"/>
  <c r="T223" i="12"/>
  <c r="U223" i="12"/>
  <c r="X223" i="12"/>
  <c r="AA223" i="12"/>
  <c r="AB223" i="12"/>
  <c r="AC223" i="12"/>
  <c r="AD223" i="12"/>
  <c r="AF223" i="12"/>
  <c r="AG223" i="12"/>
  <c r="AJ223" i="12"/>
  <c r="AK223" i="12"/>
  <c r="AL223" i="12"/>
  <c r="AM223" i="12"/>
  <c r="AO223" i="12"/>
  <c r="AQ223" i="12"/>
  <c r="AU223" i="12"/>
  <c r="D224" i="12"/>
  <c r="E224" i="12"/>
  <c r="M224" i="12"/>
  <c r="O224" i="12"/>
  <c r="W224" i="12"/>
  <c r="X224" i="12"/>
  <c r="AF224" i="12"/>
  <c r="AG224" i="12"/>
  <c r="AP224" i="12"/>
  <c r="D225" i="12"/>
  <c r="E225" i="12"/>
  <c r="S225" i="12" s="1"/>
  <c r="H225" i="12"/>
  <c r="N225" i="12"/>
  <c r="O225" i="12"/>
  <c r="P225" i="12"/>
  <c r="Q225" i="12"/>
  <c r="X225" i="12"/>
  <c r="Y225" i="12"/>
  <c r="AA225" i="12"/>
  <c r="AF225" i="12"/>
  <c r="AG225" i="12"/>
  <c r="AI225" i="12"/>
  <c r="AJ225" i="12"/>
  <c r="AO225" i="12"/>
  <c r="AQ225" i="12"/>
  <c r="AZ225" i="12"/>
  <c r="D226" i="12"/>
  <c r="E226" i="12"/>
  <c r="L226" i="12" s="1"/>
  <c r="H226" i="12"/>
  <c r="J226" i="12"/>
  <c r="K226" i="12"/>
  <c r="O226" i="12"/>
  <c r="Q226" i="12"/>
  <c r="R226" i="12"/>
  <c r="S226" i="12"/>
  <c r="T226" i="12"/>
  <c r="X226" i="12"/>
  <c r="Z226" i="12"/>
  <c r="AA226" i="12"/>
  <c r="AB226" i="12"/>
  <c r="AC226" i="12"/>
  <c r="AG226" i="12"/>
  <c r="AI226" i="12"/>
  <c r="AJ226" i="12"/>
  <c r="AK226" i="12"/>
  <c r="AM226" i="12"/>
  <c r="AU226" i="12"/>
  <c r="D227" i="12"/>
  <c r="E227" i="12"/>
  <c r="M227" i="12"/>
  <c r="N227" i="12"/>
  <c r="V227" i="12"/>
  <c r="W227" i="12"/>
  <c r="AE227" i="12"/>
  <c r="AF227" i="12"/>
  <c r="AO227" i="12"/>
  <c r="D228" i="12"/>
  <c r="E228" i="12"/>
  <c r="H228" i="12"/>
  <c r="O228" i="12"/>
  <c r="P228" i="12"/>
  <c r="Q228" i="12"/>
  <c r="X228" i="12"/>
  <c r="Y228" i="12"/>
  <c r="Z228" i="12"/>
  <c r="AG228" i="12"/>
  <c r="AH228" i="12"/>
  <c r="AI228" i="12"/>
  <c r="AQ228" i="12"/>
  <c r="AR228" i="12"/>
  <c r="AZ228" i="12"/>
  <c r="D229" i="12"/>
  <c r="E229" i="12"/>
  <c r="H229" i="12"/>
  <c r="K229" i="12"/>
  <c r="N229" i="12"/>
  <c r="Q229" i="12"/>
  <c r="S229" i="12"/>
  <c r="T229" i="12"/>
  <c r="Y229" i="12"/>
  <c r="AA229" i="12"/>
  <c r="AB229" i="12"/>
  <c r="AC229" i="12"/>
  <c r="AF229" i="12"/>
  <c r="AI229" i="12"/>
  <c r="AJ229" i="12"/>
  <c r="AK229" i="12"/>
  <c r="AL229" i="12"/>
  <c r="AO229" i="12"/>
  <c r="AT229" i="12"/>
  <c r="AU229" i="12"/>
  <c r="D230" i="12"/>
  <c r="E230" i="12"/>
  <c r="H230" i="12"/>
  <c r="J230" i="12"/>
  <c r="L230" i="12"/>
  <c r="M230" i="12"/>
  <c r="O230" i="12"/>
  <c r="Q230" i="12"/>
  <c r="S230" i="12"/>
  <c r="T230" i="12"/>
  <c r="U230" i="12"/>
  <c r="W230" i="12"/>
  <c r="X230" i="12"/>
  <c r="Y230" i="12"/>
  <c r="Z230" i="12"/>
  <c r="AB230" i="12"/>
  <c r="AC230" i="12"/>
  <c r="AE230" i="12"/>
  <c r="AF230" i="12"/>
  <c r="AG230" i="12"/>
  <c r="AH230" i="12"/>
  <c r="AI230" i="12"/>
  <c r="AK230" i="12"/>
  <c r="AM230" i="12"/>
  <c r="AN230" i="12"/>
  <c r="AO230" i="12"/>
  <c r="AQ230" i="12"/>
  <c r="AU230" i="12"/>
  <c r="AZ230" i="12"/>
  <c r="D231" i="12"/>
  <c r="E231" i="12"/>
  <c r="N231" i="12"/>
  <c r="O231" i="12"/>
  <c r="P231" i="12"/>
  <c r="X231" i="12"/>
  <c r="Y231" i="12"/>
  <c r="AF231" i="12"/>
  <c r="AG231" i="12"/>
  <c r="AI231" i="12"/>
  <c r="AO231" i="12"/>
  <c r="AQ231" i="12"/>
  <c r="AR231" i="12"/>
  <c r="AZ231" i="12"/>
  <c r="D232" i="12"/>
  <c r="E232" i="12"/>
  <c r="H232" i="12"/>
  <c r="J232" i="12"/>
  <c r="L232" i="12"/>
  <c r="M232" i="12"/>
  <c r="Q232" i="12"/>
  <c r="R232" i="12"/>
  <c r="S232" i="12"/>
  <c r="T232" i="12"/>
  <c r="U232" i="12"/>
  <c r="X232" i="12"/>
  <c r="Y232" i="12"/>
  <c r="Z232" i="12"/>
  <c r="AA232" i="12"/>
  <c r="AB232" i="12"/>
  <c r="AC232" i="12"/>
  <c r="AF232" i="12"/>
  <c r="AG232" i="12"/>
  <c r="AH232" i="12"/>
  <c r="AI232" i="12"/>
  <c r="AJ232" i="12"/>
  <c r="AK232" i="12"/>
  <c r="AM232" i="12"/>
  <c r="AN232" i="12"/>
  <c r="AO232" i="12"/>
  <c r="AQ232" i="12"/>
  <c r="AU232" i="12"/>
  <c r="AZ232" i="12"/>
  <c r="D233" i="12"/>
  <c r="E233" i="12"/>
  <c r="H233" i="12" s="1"/>
  <c r="L233" i="12"/>
  <c r="M233" i="12"/>
  <c r="N233" i="12"/>
  <c r="O233" i="12"/>
  <c r="S233" i="12"/>
  <c r="T233" i="12"/>
  <c r="U233" i="12"/>
  <c r="V233" i="12"/>
  <c r="X233" i="12"/>
  <c r="Y233" i="12"/>
  <c r="AB233" i="12"/>
  <c r="AC233" i="12"/>
  <c r="AD233" i="12"/>
  <c r="AE233" i="12"/>
  <c r="AF233" i="12"/>
  <c r="AG233" i="12"/>
  <c r="AI233" i="12"/>
  <c r="AK233" i="12"/>
  <c r="AL233" i="12"/>
  <c r="AM233" i="12"/>
  <c r="AN233" i="12"/>
  <c r="AO233" i="12"/>
  <c r="AQ233" i="12"/>
  <c r="AU233" i="12"/>
  <c r="AZ233" i="12"/>
  <c r="D234" i="12"/>
  <c r="E234" i="12"/>
  <c r="O234" i="12"/>
  <c r="P234" i="12"/>
  <c r="X234" i="12"/>
  <c r="Y234" i="12"/>
  <c r="AG234" i="12"/>
  <c r="AH234" i="12"/>
  <c r="AP234" i="12"/>
  <c r="AQ234" i="12"/>
  <c r="AZ234" i="12"/>
  <c r="D235" i="12"/>
  <c r="E235" i="12"/>
  <c r="H235" i="12"/>
  <c r="L235" i="12"/>
  <c r="M235" i="12"/>
  <c r="N235" i="12"/>
  <c r="O235" i="12"/>
  <c r="Q235" i="12"/>
  <c r="S235" i="12"/>
  <c r="T235" i="12"/>
  <c r="U235" i="12"/>
  <c r="V235" i="12"/>
  <c r="X235" i="12"/>
  <c r="Y235" i="12"/>
  <c r="AA235" i="12"/>
  <c r="AB235" i="12"/>
  <c r="AC235" i="12"/>
  <c r="AD235" i="12"/>
  <c r="AF235" i="12"/>
  <c r="AG235" i="12"/>
  <c r="AI235" i="12"/>
  <c r="AJ235" i="12"/>
  <c r="AK235" i="12"/>
  <c r="AL235" i="12"/>
  <c r="AM235" i="12"/>
  <c r="AN235" i="12"/>
  <c r="AO235" i="12"/>
  <c r="AQ235" i="12"/>
  <c r="AT235" i="12"/>
  <c r="AU235" i="12"/>
  <c r="AZ235" i="12"/>
  <c r="D236" i="12"/>
  <c r="E236" i="12"/>
  <c r="H236" i="12" s="1"/>
  <c r="J236" i="12"/>
  <c r="K236" i="12"/>
  <c r="L236" i="12"/>
  <c r="O236" i="12"/>
  <c r="R236" i="12"/>
  <c r="S236" i="12"/>
  <c r="T236" i="12"/>
  <c r="U236" i="12"/>
  <c r="X236" i="12"/>
  <c r="Y236" i="12"/>
  <c r="AA236" i="12"/>
  <c r="AB236" i="12"/>
  <c r="AC236" i="12"/>
  <c r="AE236" i="12"/>
  <c r="AG236" i="12"/>
  <c r="AH236" i="12"/>
  <c r="AJ236" i="12"/>
  <c r="AK236" i="12"/>
  <c r="AM236" i="12"/>
  <c r="AN236" i="12"/>
  <c r="AQ236" i="12"/>
  <c r="AU236" i="12"/>
  <c r="AZ236" i="12"/>
  <c r="D237" i="12"/>
  <c r="E237" i="12"/>
  <c r="AO237" i="12"/>
  <c r="D238" i="12"/>
  <c r="E238" i="12"/>
  <c r="H238" i="12"/>
  <c r="O238" i="12"/>
  <c r="Q238" i="12"/>
  <c r="R238" i="12"/>
  <c r="X238" i="12"/>
  <c r="Y238" i="12"/>
  <c r="Z238" i="12"/>
  <c r="AA238" i="12"/>
  <c r="AG238" i="12"/>
  <c r="AH238" i="12"/>
  <c r="AI238" i="12"/>
  <c r="AJ238" i="12"/>
  <c r="AQ238" i="12"/>
  <c r="AR238" i="12"/>
  <c r="AZ238" i="12"/>
  <c r="D239" i="12"/>
  <c r="E239" i="12"/>
  <c r="H239" i="12"/>
  <c r="K239" i="12"/>
  <c r="L239" i="12"/>
  <c r="N239" i="12"/>
  <c r="O239" i="12"/>
  <c r="Q239" i="12"/>
  <c r="S239" i="12"/>
  <c r="T239" i="12"/>
  <c r="U239" i="12"/>
  <c r="X239" i="12"/>
  <c r="AA239" i="12"/>
  <c r="AB239" i="12"/>
  <c r="AC239" i="12"/>
  <c r="AD239" i="12"/>
  <c r="AF239" i="12"/>
  <c r="AG239" i="12"/>
  <c r="AJ239" i="12"/>
  <c r="AK239" i="12"/>
  <c r="AL239" i="12"/>
  <c r="AM239" i="12"/>
  <c r="AO239" i="12"/>
  <c r="AQ239" i="12"/>
  <c r="AU239" i="12"/>
  <c r="AZ239" i="12"/>
  <c r="D240" i="12"/>
  <c r="E507" i="12" s="1"/>
  <c r="E240" i="12"/>
  <c r="M240" i="12"/>
  <c r="X240" i="12"/>
  <c r="AF240" i="12"/>
  <c r="AG240" i="12"/>
  <c r="AO240" i="12"/>
  <c r="AP240" i="12"/>
  <c r="D241" i="12"/>
  <c r="E241" i="12"/>
  <c r="H241" i="12"/>
  <c r="N241" i="12"/>
  <c r="O241" i="12"/>
  <c r="P241" i="12"/>
  <c r="Q241" i="12"/>
  <c r="X241" i="12"/>
  <c r="Y241" i="12"/>
  <c r="AA241" i="12"/>
  <c r="AF241" i="12"/>
  <c r="AG241" i="12"/>
  <c r="AI241" i="12"/>
  <c r="AJ241" i="12"/>
  <c r="AO241" i="12"/>
  <c r="AQ241" i="12"/>
  <c r="AR241" i="12"/>
  <c r="AZ241" i="12"/>
  <c r="D242" i="12"/>
  <c r="E242" i="12"/>
  <c r="H242" i="12"/>
  <c r="J242" i="12"/>
  <c r="K242" i="12"/>
  <c r="O242" i="12"/>
  <c r="Q242" i="12"/>
  <c r="R242" i="12"/>
  <c r="S242" i="12"/>
  <c r="T242" i="12"/>
  <c r="X242" i="12"/>
  <c r="Z242" i="12"/>
  <c r="AA242" i="12"/>
  <c r="AB242" i="12"/>
  <c r="AC242" i="12"/>
  <c r="AG242" i="12"/>
  <c r="AI242" i="12"/>
  <c r="AJ242" i="12"/>
  <c r="AK242" i="12"/>
  <c r="AM242" i="12"/>
  <c r="AU242" i="12"/>
  <c r="D243" i="12"/>
  <c r="E243" i="12"/>
  <c r="AO243" i="12"/>
  <c r="D244" i="12"/>
  <c r="E244" i="12"/>
  <c r="H244" i="12"/>
  <c r="O244" i="12"/>
  <c r="P244" i="12"/>
  <c r="Q244" i="12"/>
  <c r="X244" i="12"/>
  <c r="Y244" i="12"/>
  <c r="Z244" i="12"/>
  <c r="AG244" i="12"/>
  <c r="AH244" i="12"/>
  <c r="AI244" i="12"/>
  <c r="AQ244" i="12"/>
  <c r="AR244" i="12"/>
  <c r="AZ244" i="12"/>
  <c r="D245" i="12"/>
  <c r="E245" i="12"/>
  <c r="H245" i="12"/>
  <c r="K245" i="12"/>
  <c r="N245" i="12"/>
  <c r="Q245" i="12"/>
  <c r="S245" i="12"/>
  <c r="T245" i="12"/>
  <c r="Y245" i="12"/>
  <c r="AA245" i="12"/>
  <c r="AB245" i="12"/>
  <c r="AC245" i="12"/>
  <c r="AF245" i="12"/>
  <c r="AI245" i="12"/>
  <c r="AJ245" i="12"/>
  <c r="AK245" i="12"/>
  <c r="AL245" i="12"/>
  <c r="AO245" i="12"/>
  <c r="AT245" i="12"/>
  <c r="AU245" i="12"/>
  <c r="D246" i="12"/>
  <c r="E246" i="12"/>
  <c r="H246" i="12"/>
  <c r="J246" i="12"/>
  <c r="L246" i="12"/>
  <c r="M246" i="12"/>
  <c r="O246" i="12"/>
  <c r="Q246" i="12"/>
  <c r="S246" i="12"/>
  <c r="T246" i="12"/>
  <c r="U246" i="12"/>
  <c r="W246" i="12"/>
  <c r="X246" i="12"/>
  <c r="Y246" i="12"/>
  <c r="Z246" i="12"/>
  <c r="AB246" i="12"/>
  <c r="AC246" i="12"/>
  <c r="AD246" i="12"/>
  <c r="AE246" i="12"/>
  <c r="AF246" i="12"/>
  <c r="AG246" i="12"/>
  <c r="AH246" i="12"/>
  <c r="AJ246" i="12"/>
  <c r="AK246" i="12"/>
  <c r="AL246" i="12"/>
  <c r="AM246" i="12"/>
  <c r="AN246" i="12"/>
  <c r="AO246" i="12"/>
  <c r="AT246" i="12"/>
  <c r="AU246" i="12"/>
  <c r="AZ246" i="12"/>
  <c r="D247" i="12"/>
  <c r="E247" i="12"/>
  <c r="L247" i="12" s="1"/>
  <c r="H247" i="12"/>
  <c r="J247" i="12"/>
  <c r="K247" i="12"/>
  <c r="M247" i="12"/>
  <c r="N247" i="12"/>
  <c r="Q247" i="12"/>
  <c r="R247" i="12"/>
  <c r="S247" i="12"/>
  <c r="U247" i="12"/>
  <c r="V247" i="12"/>
  <c r="X247" i="12"/>
  <c r="Y247" i="12"/>
  <c r="Z247" i="12"/>
  <c r="AA247" i="12"/>
  <c r="AC247" i="12"/>
  <c r="AD247" i="12"/>
  <c r="AF247" i="12"/>
  <c r="AG247" i="12"/>
  <c r="AH247" i="12"/>
  <c r="AI247" i="12"/>
  <c r="AK247" i="12"/>
  <c r="AL247" i="12"/>
  <c r="AN247" i="12"/>
  <c r="AO247" i="12"/>
  <c r="AP247" i="12"/>
  <c r="AQ247" i="12"/>
  <c r="D248" i="12"/>
  <c r="E248" i="12"/>
  <c r="H248" i="12" s="1"/>
  <c r="M248" i="12"/>
  <c r="N248" i="12"/>
  <c r="O248" i="12"/>
  <c r="U248" i="12"/>
  <c r="V248" i="12"/>
  <c r="W248" i="12"/>
  <c r="AC248" i="12"/>
  <c r="AD248" i="12"/>
  <c r="AE248" i="12"/>
  <c r="AK248" i="12"/>
  <c r="AL248" i="12"/>
  <c r="AM248" i="12"/>
  <c r="AT248" i="12"/>
  <c r="AU248" i="12"/>
  <c r="D249" i="12"/>
  <c r="E249" i="12"/>
  <c r="L249" i="12" s="1"/>
  <c r="H249" i="12"/>
  <c r="J249" i="12"/>
  <c r="K249" i="12"/>
  <c r="M249" i="12"/>
  <c r="N249" i="12"/>
  <c r="Q249" i="12"/>
  <c r="R249" i="12"/>
  <c r="S249" i="12"/>
  <c r="U249" i="12"/>
  <c r="V249" i="12"/>
  <c r="X249" i="12"/>
  <c r="Y249" i="12"/>
  <c r="Z249" i="12"/>
  <c r="AA249" i="12"/>
  <c r="AC249" i="12"/>
  <c r="AD249" i="12"/>
  <c r="AF249" i="12"/>
  <c r="AG249" i="12"/>
  <c r="AH249" i="12"/>
  <c r="AI249" i="12"/>
  <c r="AK249" i="12"/>
  <c r="AL249" i="12"/>
  <c r="AN249" i="12"/>
  <c r="AO249" i="12"/>
  <c r="AP249" i="12"/>
  <c r="AQ249" i="12"/>
  <c r="D250" i="12"/>
  <c r="E250" i="12"/>
  <c r="U250" i="12"/>
  <c r="W250" i="12"/>
  <c r="AD250" i="12"/>
  <c r="AM250" i="12"/>
  <c r="AT250" i="12"/>
  <c r="D251" i="12"/>
  <c r="E251" i="12"/>
  <c r="L251" i="12" s="1"/>
  <c r="H251" i="12"/>
  <c r="J251" i="12"/>
  <c r="K251" i="12"/>
  <c r="M251" i="12"/>
  <c r="N251" i="12"/>
  <c r="Q251" i="12"/>
  <c r="R251" i="12"/>
  <c r="S251" i="12"/>
  <c r="U251" i="12"/>
  <c r="V251" i="12"/>
  <c r="X251" i="12"/>
  <c r="Y251" i="12"/>
  <c r="Z251" i="12"/>
  <c r="AA251" i="12"/>
  <c r="AC251" i="12"/>
  <c r="AD251" i="12"/>
  <c r="AF251" i="12"/>
  <c r="AG251" i="12"/>
  <c r="AH251" i="12"/>
  <c r="AI251" i="12"/>
  <c r="AK251" i="12"/>
  <c r="AL251" i="12"/>
  <c r="AN251" i="12"/>
  <c r="AO251" i="12"/>
  <c r="AP251" i="12"/>
  <c r="AQ251" i="12"/>
  <c r="D252" i="12"/>
  <c r="E252" i="12"/>
  <c r="U252" i="12"/>
  <c r="W252" i="12"/>
  <c r="AD252" i="12"/>
  <c r="AM252" i="12"/>
  <c r="AT252" i="12"/>
  <c r="D253" i="12"/>
  <c r="E253" i="12"/>
  <c r="L253" i="12" s="1"/>
  <c r="H253" i="12"/>
  <c r="J253" i="12"/>
  <c r="K253" i="12"/>
  <c r="M253" i="12"/>
  <c r="N253" i="12"/>
  <c r="Q253" i="12"/>
  <c r="R253" i="12"/>
  <c r="S253" i="12"/>
  <c r="U253" i="12"/>
  <c r="V253" i="12"/>
  <c r="X253" i="12"/>
  <c r="Y253" i="12"/>
  <c r="Z253" i="12"/>
  <c r="AA253" i="12"/>
  <c r="AC253" i="12"/>
  <c r="AD253" i="12"/>
  <c r="AF253" i="12"/>
  <c r="AG253" i="12"/>
  <c r="AH253" i="12"/>
  <c r="AI253" i="12"/>
  <c r="AK253" i="12"/>
  <c r="AL253" i="12"/>
  <c r="AN253" i="12"/>
  <c r="AO253" i="12"/>
  <c r="AP253" i="12"/>
  <c r="AQ253" i="12"/>
  <c r="D254" i="12"/>
  <c r="E254" i="12"/>
  <c r="U254" i="12"/>
  <c r="W254" i="12"/>
  <c r="AD254" i="12"/>
  <c r="AM254" i="12"/>
  <c r="AT254" i="12"/>
  <c r="D255" i="12"/>
  <c r="E255" i="12"/>
  <c r="L255" i="12" s="1"/>
  <c r="H255" i="12"/>
  <c r="J255" i="12"/>
  <c r="K255" i="12"/>
  <c r="M255" i="12"/>
  <c r="N255" i="12"/>
  <c r="Q255" i="12"/>
  <c r="R255" i="12"/>
  <c r="S255" i="12"/>
  <c r="U255" i="12"/>
  <c r="V255" i="12"/>
  <c r="X255" i="12"/>
  <c r="Y255" i="12"/>
  <c r="Z255" i="12"/>
  <c r="AA255" i="12"/>
  <c r="AC255" i="12"/>
  <c r="AD255" i="12"/>
  <c r="AF255" i="12"/>
  <c r="AG255" i="12"/>
  <c r="AH255" i="12"/>
  <c r="AI255" i="12"/>
  <c r="AK255" i="12"/>
  <c r="AL255" i="12"/>
  <c r="AN255" i="12"/>
  <c r="AO255" i="12"/>
  <c r="AP255" i="12"/>
  <c r="AQ255" i="12"/>
  <c r="AY255" i="12"/>
  <c r="D256" i="12"/>
  <c r="E256" i="12"/>
  <c r="U256" i="12"/>
  <c r="W256" i="12"/>
  <c r="AD256" i="12"/>
  <c r="AM256" i="12"/>
  <c r="AT256" i="12"/>
  <c r="D257" i="12"/>
  <c r="E257" i="12"/>
  <c r="L257" i="12" s="1"/>
  <c r="H257" i="12"/>
  <c r="J257" i="12"/>
  <c r="K257" i="12"/>
  <c r="M257" i="12"/>
  <c r="N257" i="12"/>
  <c r="Q257" i="12"/>
  <c r="R257" i="12"/>
  <c r="S257" i="12"/>
  <c r="U257" i="12"/>
  <c r="V257" i="12"/>
  <c r="X257" i="12"/>
  <c r="Y257" i="12"/>
  <c r="Z257" i="12"/>
  <c r="AA257" i="12"/>
  <c r="AC257" i="12"/>
  <c r="AD257" i="12"/>
  <c r="AF257" i="12"/>
  <c r="AG257" i="12"/>
  <c r="AH257" i="12"/>
  <c r="AI257" i="12"/>
  <c r="AK257" i="12"/>
  <c r="AL257" i="12"/>
  <c r="AN257" i="12"/>
  <c r="AO257" i="12"/>
  <c r="AP257" i="12"/>
  <c r="AQ257" i="12"/>
  <c r="D258" i="12"/>
  <c r="E258" i="12"/>
  <c r="U258" i="12"/>
  <c r="W258" i="12"/>
  <c r="AD258" i="12"/>
  <c r="AM258" i="12"/>
  <c r="AT258" i="12"/>
  <c r="D259" i="12"/>
  <c r="E259" i="12"/>
  <c r="L259" i="12" s="1"/>
  <c r="H259" i="12"/>
  <c r="J259" i="12"/>
  <c r="K259" i="12"/>
  <c r="M259" i="12"/>
  <c r="N259" i="12"/>
  <c r="Q259" i="12"/>
  <c r="R259" i="12"/>
  <c r="S259" i="12"/>
  <c r="U259" i="12"/>
  <c r="V259" i="12"/>
  <c r="X259" i="12"/>
  <c r="Y259" i="12"/>
  <c r="Z259" i="12"/>
  <c r="AA259" i="12"/>
  <c r="AC259" i="12"/>
  <c r="AD259" i="12"/>
  <c r="AF259" i="12"/>
  <c r="AG259" i="12"/>
  <c r="AH259" i="12"/>
  <c r="AI259" i="12"/>
  <c r="AK259" i="12"/>
  <c r="AL259" i="12"/>
  <c r="AN259" i="12"/>
  <c r="AO259" i="12"/>
  <c r="AP259" i="12"/>
  <c r="AQ259" i="12"/>
  <c r="D260" i="12"/>
  <c r="E260" i="12"/>
  <c r="U260" i="12"/>
  <c r="W260" i="12"/>
  <c r="AD260" i="12"/>
  <c r="AM260" i="12"/>
  <c r="AT260" i="12"/>
  <c r="D261" i="12"/>
  <c r="E261" i="12"/>
  <c r="L261" i="12" s="1"/>
  <c r="H261" i="12"/>
  <c r="J261" i="12"/>
  <c r="K261" i="12"/>
  <c r="M261" i="12"/>
  <c r="N261" i="12"/>
  <c r="Q261" i="12"/>
  <c r="R261" i="12"/>
  <c r="S261" i="12"/>
  <c r="U261" i="12"/>
  <c r="V261" i="12"/>
  <c r="X261" i="12"/>
  <c r="Y261" i="12"/>
  <c r="Z261" i="12"/>
  <c r="AA261" i="12"/>
  <c r="AC261" i="12"/>
  <c r="AD261" i="12"/>
  <c r="AF261" i="12"/>
  <c r="AG261" i="12"/>
  <c r="AH261" i="12"/>
  <c r="AI261" i="12"/>
  <c r="AK261" i="12"/>
  <c r="AL261" i="12"/>
  <c r="AN261" i="12"/>
  <c r="AO261" i="12"/>
  <c r="AP261" i="12"/>
  <c r="AQ261" i="12"/>
  <c r="D262" i="12"/>
  <c r="E262" i="12"/>
  <c r="U262" i="12"/>
  <c r="W262" i="12"/>
  <c r="AD262" i="12"/>
  <c r="AM262" i="12"/>
  <c r="AT262" i="12"/>
  <c r="D263" i="12"/>
  <c r="E263" i="12"/>
  <c r="L263" i="12" s="1"/>
  <c r="H263" i="12"/>
  <c r="J263" i="12"/>
  <c r="K263" i="12"/>
  <c r="M263" i="12"/>
  <c r="N263" i="12"/>
  <c r="P263" i="12"/>
  <c r="Q263" i="12"/>
  <c r="R263" i="12"/>
  <c r="S263" i="12"/>
  <c r="U263" i="12"/>
  <c r="V263" i="12"/>
  <c r="X263" i="12"/>
  <c r="Y263" i="12"/>
  <c r="Z263" i="12"/>
  <c r="AA263" i="12"/>
  <c r="AC263" i="12"/>
  <c r="AD263" i="12"/>
  <c r="AF263" i="12"/>
  <c r="AG263" i="12"/>
  <c r="AH263" i="12"/>
  <c r="AI263" i="12"/>
  <c r="AK263" i="12"/>
  <c r="AL263" i="12"/>
  <c r="AN263" i="12"/>
  <c r="AO263" i="12"/>
  <c r="AP263" i="12"/>
  <c r="AQ263" i="12"/>
  <c r="D264" i="12"/>
  <c r="E264" i="12"/>
  <c r="N264" i="12"/>
  <c r="O264" i="12"/>
  <c r="U264" i="12"/>
  <c r="V264" i="12"/>
  <c r="W264" i="12"/>
  <c r="AC264" i="12"/>
  <c r="AD264" i="12"/>
  <c r="AK264" i="12"/>
  <c r="AL264" i="12"/>
  <c r="AM264" i="12"/>
  <c r="AT264" i="12"/>
  <c r="AU264" i="12"/>
  <c r="D265" i="12"/>
  <c r="E265" i="12"/>
  <c r="L265" i="12" s="1"/>
  <c r="H265" i="12"/>
  <c r="J265" i="12"/>
  <c r="K265" i="12"/>
  <c r="M265" i="12"/>
  <c r="N265" i="12"/>
  <c r="P265" i="12"/>
  <c r="Q265" i="12"/>
  <c r="R265" i="12"/>
  <c r="S265" i="12"/>
  <c r="U265" i="12"/>
  <c r="V265" i="12"/>
  <c r="X265" i="12"/>
  <c r="Y265" i="12"/>
  <c r="Z265" i="12"/>
  <c r="AA265" i="12"/>
  <c r="AC265" i="12"/>
  <c r="AD265" i="12"/>
  <c r="AF265" i="12"/>
  <c r="AG265" i="12"/>
  <c r="AH265" i="12"/>
  <c r="AI265" i="12"/>
  <c r="AK265" i="12"/>
  <c r="AL265" i="12"/>
  <c r="AN265" i="12"/>
  <c r="AO265" i="12"/>
  <c r="AP265" i="12"/>
  <c r="AQ265" i="12"/>
  <c r="D266" i="12"/>
  <c r="E266" i="12"/>
  <c r="U266" i="12"/>
  <c r="AK266" i="12"/>
  <c r="D267" i="12"/>
  <c r="E267" i="12"/>
  <c r="L267" i="12" s="1"/>
  <c r="H267" i="12"/>
  <c r="J267" i="12"/>
  <c r="K267" i="12"/>
  <c r="M267" i="12"/>
  <c r="N267" i="12"/>
  <c r="P267" i="12"/>
  <c r="Q267" i="12"/>
  <c r="R267" i="12"/>
  <c r="S267" i="12"/>
  <c r="U267" i="12"/>
  <c r="V267" i="12"/>
  <c r="X267" i="12"/>
  <c r="Y267" i="12"/>
  <c r="Z267" i="12"/>
  <c r="AA267" i="12"/>
  <c r="AC267" i="12"/>
  <c r="AD267" i="12"/>
  <c r="AF267" i="12"/>
  <c r="AG267" i="12"/>
  <c r="AH267" i="12"/>
  <c r="AI267" i="12"/>
  <c r="AK267" i="12"/>
  <c r="AL267" i="12"/>
  <c r="AN267" i="12"/>
  <c r="AO267" i="12"/>
  <c r="AP267" i="12"/>
  <c r="AQ267" i="12"/>
  <c r="D268" i="12"/>
  <c r="E515" i="12" s="1"/>
  <c r="E268" i="12"/>
  <c r="M268" i="12"/>
  <c r="N268" i="12"/>
  <c r="O268" i="12"/>
  <c r="T268" i="12"/>
  <c r="U268" i="12"/>
  <c r="V268" i="12"/>
  <c r="W268" i="12"/>
  <c r="AC268" i="12"/>
  <c r="AD268" i="12"/>
  <c r="AE268" i="12"/>
  <c r="AJ268" i="12"/>
  <c r="AK268" i="12"/>
  <c r="AL268" i="12"/>
  <c r="AM268" i="12"/>
  <c r="AT268" i="12"/>
  <c r="AU268" i="12"/>
  <c r="AZ268" i="12"/>
  <c r="D269" i="12"/>
  <c r="E269" i="12"/>
  <c r="L269" i="12" s="1"/>
  <c r="H269" i="12"/>
  <c r="J269" i="12"/>
  <c r="K269" i="12"/>
  <c r="M269" i="12"/>
  <c r="N269" i="12"/>
  <c r="P269" i="12"/>
  <c r="Q269" i="12"/>
  <c r="R269" i="12"/>
  <c r="S269" i="12"/>
  <c r="U269" i="12"/>
  <c r="V269" i="12"/>
  <c r="X269" i="12"/>
  <c r="Y269" i="12"/>
  <c r="Z269" i="12"/>
  <c r="AA269" i="12"/>
  <c r="AC269" i="12"/>
  <c r="AD269" i="12"/>
  <c r="AF269" i="12"/>
  <c r="AG269" i="12"/>
  <c r="AH269" i="12"/>
  <c r="AI269" i="12"/>
  <c r="AK269" i="12"/>
  <c r="AL269" i="12"/>
  <c r="AN269" i="12"/>
  <c r="AO269" i="12"/>
  <c r="AP269" i="12"/>
  <c r="AQ269" i="12"/>
  <c r="D270" i="12"/>
  <c r="E270" i="12"/>
  <c r="O270" i="12"/>
  <c r="U270" i="12"/>
  <c r="W270" i="12"/>
  <c r="AE270" i="12"/>
  <c r="AK270" i="12"/>
  <c r="AM270" i="12"/>
  <c r="AU270" i="12"/>
  <c r="D271" i="12"/>
  <c r="E271" i="12"/>
  <c r="L271" i="12" s="1"/>
  <c r="H271" i="12"/>
  <c r="J271" i="12"/>
  <c r="K271" i="12"/>
  <c r="M271" i="12"/>
  <c r="N271" i="12"/>
  <c r="P271" i="12"/>
  <c r="Q271" i="12"/>
  <c r="R271" i="12"/>
  <c r="S271" i="12"/>
  <c r="U271" i="12"/>
  <c r="V271" i="12"/>
  <c r="X271" i="12"/>
  <c r="Y271" i="12"/>
  <c r="Z271" i="12"/>
  <c r="AA271" i="12"/>
  <c r="AC271" i="12"/>
  <c r="AD271" i="12"/>
  <c r="AF271" i="12"/>
  <c r="AG271" i="12"/>
  <c r="AH271" i="12"/>
  <c r="AI271" i="12"/>
  <c r="AK271" i="12"/>
  <c r="AL271" i="12"/>
  <c r="AN271" i="12"/>
  <c r="AO271" i="12"/>
  <c r="AP271" i="12"/>
  <c r="AQ271" i="12"/>
  <c r="D272" i="12"/>
  <c r="G503" i="12" s="1"/>
  <c r="E272" i="12"/>
  <c r="G272" i="12" s="1"/>
  <c r="L272" i="12"/>
  <c r="T272" i="12"/>
  <c r="U272" i="12"/>
  <c r="V272" i="12"/>
  <c r="AB272" i="12"/>
  <c r="AJ272" i="12"/>
  <c r="AK272" i="12"/>
  <c r="AL272" i="12"/>
  <c r="AR272" i="12"/>
  <c r="AZ272" i="12"/>
  <c r="D273" i="12"/>
  <c r="E273" i="12"/>
  <c r="L273" i="12" s="1"/>
  <c r="H273" i="12"/>
  <c r="J273" i="12"/>
  <c r="K273" i="12"/>
  <c r="M273" i="12"/>
  <c r="N273" i="12"/>
  <c r="P273" i="12"/>
  <c r="Q273" i="12"/>
  <c r="R273" i="12"/>
  <c r="S273" i="12"/>
  <c r="U273" i="12"/>
  <c r="V273" i="12"/>
  <c r="X273" i="12"/>
  <c r="Y273" i="12"/>
  <c r="Z273" i="12"/>
  <c r="AA273" i="12"/>
  <c r="AC273" i="12"/>
  <c r="AD273" i="12"/>
  <c r="AF273" i="12"/>
  <c r="AG273" i="12"/>
  <c r="AH273" i="12"/>
  <c r="AI273" i="12"/>
  <c r="AK273" i="12"/>
  <c r="AL273" i="12"/>
  <c r="AN273" i="12"/>
  <c r="AO273" i="12"/>
  <c r="AP273" i="12"/>
  <c r="AQ273" i="12"/>
  <c r="D274" i="12"/>
  <c r="E274" i="12"/>
  <c r="M274" i="12"/>
  <c r="U274" i="12"/>
  <c r="AC274" i="12"/>
  <c r="AK274" i="12"/>
  <c r="D275" i="12"/>
  <c r="E275" i="12"/>
  <c r="L275" i="12" s="1"/>
  <c r="H275" i="12"/>
  <c r="J275" i="12"/>
  <c r="K275" i="12"/>
  <c r="M275" i="12"/>
  <c r="N275" i="12"/>
  <c r="P275" i="12"/>
  <c r="Q275" i="12"/>
  <c r="R275" i="12"/>
  <c r="S275" i="12"/>
  <c r="U275" i="12"/>
  <c r="V275" i="12"/>
  <c r="X275" i="12"/>
  <c r="Y275" i="12"/>
  <c r="Z275" i="12"/>
  <c r="AA275" i="12"/>
  <c r="AC275" i="12"/>
  <c r="AD275" i="12"/>
  <c r="AF275" i="12"/>
  <c r="AG275" i="12"/>
  <c r="AH275" i="12"/>
  <c r="AI275" i="12"/>
  <c r="AK275" i="12"/>
  <c r="AL275" i="12"/>
  <c r="AN275" i="12"/>
  <c r="AO275" i="12"/>
  <c r="AP275" i="12"/>
  <c r="AQ275" i="12"/>
  <c r="D276" i="12"/>
  <c r="E276" i="12"/>
  <c r="M276" i="12" s="1"/>
  <c r="L276" i="12"/>
  <c r="N276" i="12"/>
  <c r="O276" i="12"/>
  <c r="U276" i="12"/>
  <c r="V276" i="12"/>
  <c r="W276" i="12"/>
  <c r="AB276" i="12"/>
  <c r="AD276" i="12"/>
  <c r="AE276" i="12"/>
  <c r="AK276" i="12"/>
  <c r="AL276" i="12"/>
  <c r="AM276" i="12"/>
  <c r="AR276" i="12"/>
  <c r="AT276" i="12"/>
  <c r="AU276" i="12"/>
  <c r="D277" i="12"/>
  <c r="E277" i="12"/>
  <c r="L277" i="12" s="1"/>
  <c r="H277" i="12"/>
  <c r="J277" i="12"/>
  <c r="K277" i="12"/>
  <c r="M277" i="12"/>
  <c r="N277" i="12"/>
  <c r="P277" i="12"/>
  <c r="Q277" i="12"/>
  <c r="R277" i="12"/>
  <c r="S277" i="12"/>
  <c r="U277" i="12"/>
  <c r="V277" i="12"/>
  <c r="X277" i="12"/>
  <c r="Y277" i="12"/>
  <c r="Z277" i="12"/>
  <c r="AA277" i="12"/>
  <c r="AC277" i="12"/>
  <c r="AD277" i="12"/>
  <c r="AF277" i="12"/>
  <c r="AG277" i="12"/>
  <c r="AH277" i="12"/>
  <c r="AI277" i="12"/>
  <c r="AK277" i="12"/>
  <c r="AL277" i="12"/>
  <c r="AN277" i="12"/>
  <c r="AO277" i="12"/>
  <c r="AP277" i="12"/>
  <c r="AQ277" i="12"/>
  <c r="F50" i="12"/>
  <c r="F175" i="12" s="1"/>
  <c r="F171" i="12" s="1"/>
  <c r="G50" i="12"/>
  <c r="G175" i="12" s="1"/>
  <c r="G171" i="12" s="1"/>
  <c r="H50" i="12"/>
  <c r="H175" i="12" s="1"/>
  <c r="H171" i="12"/>
  <c r="I50" i="12"/>
  <c r="I175" i="12"/>
  <c r="I171" i="12" s="1"/>
  <c r="J50" i="12"/>
  <c r="J175" i="12"/>
  <c r="J171" i="12"/>
  <c r="K50" i="12"/>
  <c r="K175" i="12"/>
  <c r="K171" i="12" s="1"/>
  <c r="L50" i="12"/>
  <c r="L175" i="12" s="1"/>
  <c r="L171" i="12" s="1"/>
  <c r="M50" i="12"/>
  <c r="M175" i="12"/>
  <c r="M171" i="12" s="1"/>
  <c r="N50" i="12"/>
  <c r="N175" i="12" s="1"/>
  <c r="N171" i="12" s="1"/>
  <c r="O50" i="12"/>
  <c r="O175" i="12" s="1"/>
  <c r="O171" i="12" s="1"/>
  <c r="P50" i="12"/>
  <c r="P175" i="12" s="1"/>
  <c r="P171" i="12" s="1"/>
  <c r="Q50" i="12"/>
  <c r="Q175" i="12"/>
  <c r="Q171" i="12"/>
  <c r="R50" i="12"/>
  <c r="R175" i="12"/>
  <c r="R171" i="12"/>
  <c r="S50" i="12"/>
  <c r="S175" i="12"/>
  <c r="S171" i="12" s="1"/>
  <c r="T50" i="12"/>
  <c r="T175" i="12"/>
  <c r="T171" i="12" s="1"/>
  <c r="U50" i="12"/>
  <c r="U175" i="12"/>
  <c r="U171" i="12" s="1"/>
  <c r="V50" i="12"/>
  <c r="V175" i="12"/>
  <c r="V171" i="12" s="1"/>
  <c r="W50" i="12"/>
  <c r="W175" i="12" s="1"/>
  <c r="W171" i="12" s="1"/>
  <c r="X50" i="12"/>
  <c r="X175" i="12" s="1"/>
  <c r="X171" i="12"/>
  <c r="Y50" i="12"/>
  <c r="Y175" i="12"/>
  <c r="Y171" i="12" s="1"/>
  <c r="Z50" i="12"/>
  <c r="Z175" i="12"/>
  <c r="Z171" i="12"/>
  <c r="AA50" i="12"/>
  <c r="AA175" i="12"/>
  <c r="AA171" i="12" s="1"/>
  <c r="AB50" i="12"/>
  <c r="AB175" i="12" s="1"/>
  <c r="AB171" i="12" s="1"/>
  <c r="AC50" i="12"/>
  <c r="AC175" i="12"/>
  <c r="AC171" i="12" s="1"/>
  <c r="AD50" i="12"/>
  <c r="AD175" i="12"/>
  <c r="AD171" i="12"/>
  <c r="AE50" i="12"/>
  <c r="AE175" i="12" s="1"/>
  <c r="AE171" i="12" s="1"/>
  <c r="AF50" i="12"/>
  <c r="AF175" i="12" s="1"/>
  <c r="AF171" i="12" s="1"/>
  <c r="AG50" i="12"/>
  <c r="AG175" i="12" s="1"/>
  <c r="AG171" i="12" s="1"/>
  <c r="AH50" i="12"/>
  <c r="AH175" i="12"/>
  <c r="AH171" i="12"/>
  <c r="AI50" i="12"/>
  <c r="AI175" i="12"/>
  <c r="AI171" i="12"/>
  <c r="AJ50" i="12"/>
  <c r="AJ175" i="12" s="1"/>
  <c r="AJ171" i="12" s="1"/>
  <c r="AK50" i="12"/>
  <c r="AK175" i="12"/>
  <c r="AK171" i="12" s="1"/>
  <c r="AL50" i="12"/>
  <c r="AL175" i="12"/>
  <c r="AL171" i="12" s="1"/>
  <c r="AM50" i="12"/>
  <c r="AM175" i="12" s="1"/>
  <c r="AM171" i="12" s="1"/>
  <c r="AN50" i="12"/>
  <c r="AN175" i="12" s="1"/>
  <c r="AN171" i="12" s="1"/>
  <c r="AO50" i="12"/>
  <c r="AO175" i="12"/>
  <c r="AO171" i="12" s="1"/>
  <c r="AP50" i="12"/>
  <c r="AP175" i="12"/>
  <c r="AP171" i="12"/>
  <c r="AR50" i="12"/>
  <c r="AR175" i="12"/>
  <c r="AR171" i="12"/>
  <c r="AT50" i="12"/>
  <c r="AT175" i="12" s="1"/>
  <c r="AT171" i="12" s="1"/>
  <c r="AU50" i="12"/>
  <c r="AU175" i="12"/>
  <c r="AU171" i="12" s="1"/>
  <c r="AV50" i="12"/>
  <c r="AV175" i="12" s="1"/>
  <c r="AV171" i="12" s="1"/>
  <c r="AW50" i="12"/>
  <c r="AW175" i="12" s="1"/>
  <c r="AW171" i="12" s="1"/>
  <c r="AX50" i="12"/>
  <c r="AX175" i="12" s="1"/>
  <c r="AX171" i="12" s="1"/>
  <c r="AY50" i="12"/>
  <c r="AY175" i="12" s="1"/>
  <c r="AY171" i="12" s="1"/>
  <c r="AZ50" i="12"/>
  <c r="AZ175" i="12"/>
  <c r="AZ171" i="12"/>
  <c r="BA50" i="12"/>
  <c r="BA175" i="12"/>
  <c r="BA171" i="12"/>
  <c r="BB50" i="12"/>
  <c r="BB175" i="12"/>
  <c r="BB171" i="12" s="1"/>
  <c r="BC50" i="12"/>
  <c r="BC175" i="12"/>
  <c r="BC171" i="12" s="1"/>
  <c r="D530" i="12"/>
  <c r="AS171" i="12"/>
  <c r="D438" i="12"/>
  <c r="D481" i="12"/>
  <c r="D439" i="12"/>
  <c r="D482" i="12"/>
  <c r="D440" i="12"/>
  <c r="D483" i="12"/>
  <c r="D441" i="12"/>
  <c r="D484" i="12"/>
  <c r="D442" i="12"/>
  <c r="E442" i="12" s="1"/>
  <c r="D485" i="12"/>
  <c r="E485" i="12" s="1"/>
  <c r="D443" i="12"/>
  <c r="K443" i="12" s="1"/>
  <c r="D486" i="12"/>
  <c r="D444" i="12"/>
  <c r="E444" i="12"/>
  <c r="D487" i="12"/>
  <c r="D445" i="12"/>
  <c r="D488" i="12"/>
  <c r="D446" i="12"/>
  <c r="E446" i="12"/>
  <c r="D489" i="12"/>
  <c r="E489" i="12"/>
  <c r="D447" i="12"/>
  <c r="D490" i="12"/>
  <c r="M490" i="12" s="1"/>
  <c r="D448" i="12"/>
  <c r="D491" i="12"/>
  <c r="D449" i="12"/>
  <c r="D492" i="12"/>
  <c r="D450" i="12"/>
  <c r="D493" i="12"/>
  <c r="D451" i="12"/>
  <c r="D494" i="12"/>
  <c r="L494" i="12" s="1"/>
  <c r="D452" i="12"/>
  <c r="D495" i="12"/>
  <c r="D453" i="12"/>
  <c r="H453" i="12" s="1"/>
  <c r="E453" i="12"/>
  <c r="D496" i="12"/>
  <c r="D454" i="12"/>
  <c r="D497" i="12"/>
  <c r="E497" i="12"/>
  <c r="D455" i="12"/>
  <c r="H455" i="12" s="1"/>
  <c r="D498" i="12"/>
  <c r="D456" i="12"/>
  <c r="E456" i="12" s="1"/>
  <c r="D499" i="12"/>
  <c r="F499" i="12" s="1"/>
  <c r="D457" i="12"/>
  <c r="D500" i="12"/>
  <c r="D458" i="12"/>
  <c r="D501" i="12"/>
  <c r="D459" i="12"/>
  <c r="E459" i="12"/>
  <c r="D502" i="12"/>
  <c r="D460" i="12"/>
  <c r="D503" i="12"/>
  <c r="E503" i="12" s="1"/>
  <c r="D461" i="12"/>
  <c r="L461" i="12" s="1"/>
  <c r="D504" i="12"/>
  <c r="E504" i="12"/>
  <c r="D462" i="12"/>
  <c r="D505" i="12"/>
  <c r="D463" i="12"/>
  <c r="D506" i="12"/>
  <c r="D464" i="12"/>
  <c r="D507" i="12"/>
  <c r="J507" i="12" s="1"/>
  <c r="D465" i="12"/>
  <c r="D508" i="12"/>
  <c r="K508" i="12" s="1"/>
  <c r="D466" i="12"/>
  <c r="D509" i="12"/>
  <c r="D467" i="12"/>
  <c r="D510" i="12"/>
  <c r="E510" i="12"/>
  <c r="D468" i="12"/>
  <c r="E468" i="12"/>
  <c r="D511" i="12"/>
  <c r="E511" i="12"/>
  <c r="D469" i="12"/>
  <c r="D512" i="12"/>
  <c r="E512" i="12"/>
  <c r="D470" i="12"/>
  <c r="E470" i="12" s="1"/>
  <c r="D513" i="12"/>
  <c r="K513" i="12" s="1"/>
  <c r="D471" i="12"/>
  <c r="D514" i="12"/>
  <c r="D472" i="12"/>
  <c r="F472" i="12" s="1"/>
  <c r="D515" i="12"/>
  <c r="F484" i="12"/>
  <c r="F442" i="12"/>
  <c r="F446" i="12"/>
  <c r="F450" i="12"/>
  <c r="F496" i="12"/>
  <c r="F455" i="12"/>
  <c r="F456" i="12"/>
  <c r="F501" i="12"/>
  <c r="F459" i="12"/>
  <c r="F460" i="12"/>
  <c r="F465" i="12"/>
  <c r="F511" i="12"/>
  <c r="F469" i="12"/>
  <c r="F470" i="12"/>
  <c r="F515" i="12"/>
  <c r="G442" i="12"/>
  <c r="G446" i="12"/>
  <c r="G447" i="12"/>
  <c r="G450" i="12"/>
  <c r="G452" i="12"/>
  <c r="G495" i="12"/>
  <c r="G496" i="12"/>
  <c r="G455" i="12"/>
  <c r="G498" i="12"/>
  <c r="G456" i="12"/>
  <c r="G501" i="12"/>
  <c r="G502" i="12"/>
  <c r="G460" i="12"/>
  <c r="G465" i="12"/>
  <c r="G511" i="12"/>
  <c r="G512" i="12"/>
  <c r="G470" i="12"/>
  <c r="G472" i="12"/>
  <c r="G515" i="12"/>
  <c r="H484" i="12"/>
  <c r="H442" i="12"/>
  <c r="H485" i="12"/>
  <c r="H443" i="12"/>
  <c r="H446" i="12"/>
  <c r="H447" i="12"/>
  <c r="H493" i="12"/>
  <c r="H452" i="12"/>
  <c r="H495" i="12"/>
  <c r="H496" i="12"/>
  <c r="H498" i="12"/>
  <c r="H456" i="12"/>
  <c r="H458" i="12"/>
  <c r="H501" i="12"/>
  <c r="H502" i="12"/>
  <c r="H503" i="12"/>
  <c r="H504" i="12"/>
  <c r="H508" i="12"/>
  <c r="H468" i="12"/>
  <c r="H511" i="12"/>
  <c r="H512" i="12"/>
  <c r="H513" i="12"/>
  <c r="H472" i="12"/>
  <c r="I442" i="12"/>
  <c r="I485" i="12"/>
  <c r="I443" i="12"/>
  <c r="I444" i="12"/>
  <c r="I489" i="12"/>
  <c r="I447" i="12"/>
  <c r="I448" i="12"/>
  <c r="I493" i="12"/>
  <c r="I452" i="12"/>
  <c r="I495" i="12"/>
  <c r="I454" i="12"/>
  <c r="I497" i="12"/>
  <c r="I498" i="12"/>
  <c r="I499" i="12"/>
  <c r="I458" i="12"/>
  <c r="I459" i="12"/>
  <c r="I502" i="12"/>
  <c r="I503" i="12"/>
  <c r="I504" i="12"/>
  <c r="I464" i="12"/>
  <c r="I507" i="12"/>
  <c r="I508" i="12"/>
  <c r="I467" i="12"/>
  <c r="I468" i="12"/>
  <c r="I469" i="12"/>
  <c r="I512" i="12"/>
  <c r="I513" i="12"/>
  <c r="I472" i="12"/>
  <c r="J484" i="12"/>
  <c r="J485" i="12"/>
  <c r="J443" i="12"/>
  <c r="J444" i="12"/>
  <c r="J487" i="12"/>
  <c r="J489" i="12"/>
  <c r="J490" i="12"/>
  <c r="J448" i="12"/>
  <c r="J493" i="12"/>
  <c r="J494" i="12"/>
  <c r="J495" i="12"/>
  <c r="J454" i="12"/>
  <c r="J455" i="12"/>
  <c r="J498" i="12"/>
  <c r="J499" i="12"/>
  <c r="J458" i="12"/>
  <c r="J459" i="12"/>
  <c r="J503" i="12"/>
  <c r="J504" i="12"/>
  <c r="J464" i="12"/>
  <c r="J465" i="12"/>
  <c r="J508" i="12"/>
  <c r="J467" i="12"/>
  <c r="J510" i="12"/>
  <c r="J468" i="12"/>
  <c r="J469" i="12"/>
  <c r="J513" i="12"/>
  <c r="J472" i="12"/>
  <c r="J515" i="12"/>
  <c r="K441" i="12"/>
  <c r="K484" i="12"/>
  <c r="K485" i="12"/>
  <c r="K486" i="12"/>
  <c r="K444" i="12"/>
  <c r="K487" i="12"/>
  <c r="K446" i="12"/>
  <c r="K489" i="12"/>
  <c r="K447" i="12"/>
  <c r="K490" i="12"/>
  <c r="K451" i="12"/>
  <c r="K494" i="12"/>
  <c r="K452" i="12"/>
  <c r="K495" i="12"/>
  <c r="K453" i="12"/>
  <c r="K496" i="12"/>
  <c r="K454" i="12"/>
  <c r="K497" i="12"/>
  <c r="K455" i="12"/>
  <c r="K456" i="12"/>
  <c r="K499" i="12"/>
  <c r="K458" i="12"/>
  <c r="K501" i="12"/>
  <c r="K459" i="12"/>
  <c r="K502" i="12"/>
  <c r="K460" i="12"/>
  <c r="K461" i="12"/>
  <c r="K504" i="12"/>
  <c r="K464" i="12"/>
  <c r="K507" i="12"/>
  <c r="K465" i="12"/>
  <c r="K467" i="12"/>
  <c r="K510" i="12"/>
  <c r="K468" i="12"/>
  <c r="K511" i="12"/>
  <c r="K469" i="12"/>
  <c r="K512" i="12"/>
  <c r="K470" i="12"/>
  <c r="K472" i="12"/>
  <c r="K515" i="12"/>
  <c r="L441" i="12"/>
  <c r="L442" i="12"/>
  <c r="L485" i="12"/>
  <c r="L443" i="12"/>
  <c r="L486" i="12"/>
  <c r="L487" i="12"/>
  <c r="L446" i="12"/>
  <c r="L447" i="12"/>
  <c r="L490" i="12"/>
  <c r="L448" i="12"/>
  <c r="L450" i="12"/>
  <c r="L493" i="12"/>
  <c r="L451" i="12"/>
  <c r="L452" i="12"/>
  <c r="L495" i="12"/>
  <c r="L453" i="12"/>
  <c r="L496" i="12"/>
  <c r="L454" i="12"/>
  <c r="L497" i="12"/>
  <c r="L455" i="12"/>
  <c r="L498" i="12"/>
  <c r="L456" i="12"/>
  <c r="L458" i="12"/>
  <c r="L501" i="12"/>
  <c r="L459" i="12"/>
  <c r="L502" i="12"/>
  <c r="L460" i="12"/>
  <c r="L503" i="12"/>
  <c r="L464" i="12"/>
  <c r="L507" i="12"/>
  <c r="L465" i="12"/>
  <c r="L508" i="12"/>
  <c r="L467" i="12"/>
  <c r="L510" i="12"/>
  <c r="L468" i="12"/>
  <c r="L511" i="12"/>
  <c r="L469" i="12"/>
  <c r="L512" i="12"/>
  <c r="L470" i="12"/>
  <c r="L513" i="12"/>
  <c r="L472" i="12"/>
  <c r="L515" i="12"/>
  <c r="M441" i="12"/>
  <c r="M484" i="12"/>
  <c r="M442" i="12"/>
  <c r="M443" i="12"/>
  <c r="M486" i="12"/>
  <c r="M444" i="12"/>
  <c r="M487" i="12"/>
  <c r="M446" i="12"/>
  <c r="M489" i="12"/>
  <c r="M447" i="12"/>
  <c r="M448" i="12"/>
  <c r="M450" i="12"/>
  <c r="M493" i="12"/>
  <c r="M451" i="12"/>
  <c r="M494" i="12"/>
  <c r="M452" i="12"/>
  <c r="M453" i="12"/>
  <c r="M496" i="12"/>
  <c r="M454" i="12"/>
  <c r="M497" i="12"/>
  <c r="M455" i="12"/>
  <c r="M498" i="12"/>
  <c r="M456" i="12"/>
  <c r="M499" i="12"/>
  <c r="M458" i="12"/>
  <c r="M501" i="12"/>
  <c r="M459" i="12"/>
  <c r="M502" i="12"/>
  <c r="M503" i="12"/>
  <c r="M461" i="12"/>
  <c r="M504" i="12"/>
  <c r="M464" i="12"/>
  <c r="M507" i="12"/>
  <c r="M465" i="12"/>
  <c r="M508" i="12"/>
  <c r="M510" i="12"/>
  <c r="M468" i="12"/>
  <c r="M511" i="12"/>
  <c r="M469" i="12"/>
  <c r="M512" i="12"/>
  <c r="M470" i="12"/>
  <c r="M513" i="12"/>
  <c r="M515" i="12"/>
  <c r="N441" i="12"/>
  <c r="N484" i="12"/>
  <c r="N442" i="12"/>
  <c r="N485" i="12"/>
  <c r="N443" i="12"/>
  <c r="N444" i="12"/>
  <c r="N487" i="12"/>
  <c r="N446" i="12"/>
  <c r="N489" i="12"/>
  <c r="N447" i="12"/>
  <c r="N490" i="12"/>
  <c r="N448" i="12"/>
  <c r="N493" i="12"/>
  <c r="N451" i="12"/>
  <c r="N494" i="12"/>
  <c r="N452" i="12"/>
  <c r="N495" i="12"/>
  <c r="N496" i="12"/>
  <c r="N454" i="12"/>
  <c r="N497" i="12"/>
  <c r="N455" i="12"/>
  <c r="N498" i="12"/>
  <c r="N456" i="12"/>
  <c r="N499" i="12"/>
  <c r="N501" i="12"/>
  <c r="N459" i="12"/>
  <c r="N502" i="12"/>
  <c r="N503" i="12"/>
  <c r="N461" i="12"/>
  <c r="N504" i="12"/>
  <c r="N464" i="12"/>
  <c r="N507" i="12"/>
  <c r="N465" i="12"/>
  <c r="N508" i="12"/>
  <c r="N467" i="12"/>
  <c r="N510" i="12"/>
  <c r="N511" i="12"/>
  <c r="N469" i="12"/>
  <c r="N512" i="12"/>
  <c r="N470" i="12"/>
  <c r="N513" i="12"/>
  <c r="N472" i="12"/>
  <c r="N515" i="12"/>
  <c r="O441" i="12"/>
  <c r="O484" i="12"/>
  <c r="O442" i="12"/>
  <c r="O485" i="12"/>
  <c r="O443" i="12"/>
  <c r="O486" i="12"/>
  <c r="O444" i="12"/>
  <c r="O446" i="12"/>
  <c r="O489" i="12"/>
  <c r="O447" i="12"/>
  <c r="O490" i="12"/>
  <c r="O448" i="12"/>
  <c r="O491" i="12"/>
  <c r="O450" i="12"/>
  <c r="O493" i="12"/>
  <c r="O451" i="12"/>
  <c r="O494" i="12"/>
  <c r="O452" i="12"/>
  <c r="O495" i="12"/>
  <c r="O453" i="12"/>
  <c r="O496" i="12"/>
  <c r="O497" i="12"/>
  <c r="O455" i="12"/>
  <c r="O498" i="12"/>
  <c r="O456" i="12"/>
  <c r="O499" i="12"/>
  <c r="O458" i="12"/>
  <c r="O501" i="12"/>
  <c r="O502" i="12"/>
  <c r="O503" i="12"/>
  <c r="O461" i="12"/>
  <c r="O504" i="12"/>
  <c r="O507" i="12"/>
  <c r="O465" i="12"/>
  <c r="O508" i="12"/>
  <c r="O467" i="12"/>
  <c r="O510" i="12"/>
  <c r="O468" i="12"/>
  <c r="O511" i="12"/>
  <c r="O512" i="12"/>
  <c r="O470" i="12"/>
  <c r="O428" i="12" s="1"/>
  <c r="O513" i="12"/>
  <c r="O472" i="12"/>
  <c r="O515" i="12"/>
  <c r="P441" i="12"/>
  <c r="P484" i="12"/>
  <c r="P442" i="12"/>
  <c r="P485" i="12"/>
  <c r="P443" i="12"/>
  <c r="P486" i="12"/>
  <c r="P444" i="12"/>
  <c r="P487" i="12"/>
  <c r="P446" i="12"/>
  <c r="P489" i="12"/>
  <c r="P447" i="12"/>
  <c r="P490" i="12"/>
  <c r="P448" i="12"/>
  <c r="P491" i="12"/>
  <c r="P493" i="12"/>
  <c r="P451" i="12"/>
  <c r="P494" i="12"/>
  <c r="P452" i="12"/>
  <c r="P495" i="12"/>
  <c r="P453" i="12"/>
  <c r="P496" i="12"/>
  <c r="P454" i="12"/>
  <c r="P497" i="12"/>
  <c r="P498" i="12"/>
  <c r="P456" i="12"/>
  <c r="P499" i="12"/>
  <c r="P458" i="12"/>
  <c r="P501" i="12"/>
  <c r="P459" i="12"/>
  <c r="P502" i="12"/>
  <c r="P503" i="12"/>
  <c r="P461" i="12"/>
  <c r="P504" i="12"/>
  <c r="P464" i="12"/>
  <c r="P507" i="12"/>
  <c r="P508" i="12"/>
  <c r="P467" i="12"/>
  <c r="P468" i="12"/>
  <c r="P511" i="12"/>
  <c r="P469" i="12"/>
  <c r="P512" i="12"/>
  <c r="P513" i="12"/>
  <c r="P472" i="12"/>
  <c r="D176" i="8"/>
  <c r="D177" i="8"/>
  <c r="D178" i="8"/>
  <c r="D179" i="8"/>
  <c r="E176" i="8"/>
  <c r="F49" i="8"/>
  <c r="G49" i="8"/>
  <c r="G176" i="8" s="1"/>
  <c r="H49" i="8"/>
  <c r="I49" i="8"/>
  <c r="I240" i="8" s="1"/>
  <c r="J49" i="8"/>
  <c r="J179" i="8" s="1"/>
  <c r="J176" i="8"/>
  <c r="K49" i="8"/>
  <c r="K182" i="8" s="1"/>
  <c r="L49" i="8"/>
  <c r="M49" i="8"/>
  <c r="M176" i="8"/>
  <c r="N49" i="8"/>
  <c r="N176" i="8" s="1"/>
  <c r="O49" i="8"/>
  <c r="O177" i="8" s="1"/>
  <c r="O176" i="8"/>
  <c r="P49" i="8"/>
  <c r="P176" i="8" s="1"/>
  <c r="Q49" i="8"/>
  <c r="Q176" i="8" s="1"/>
  <c r="R49" i="8"/>
  <c r="R176" i="8" s="1"/>
  <c r="S49" i="8"/>
  <c r="S179" i="8" s="1"/>
  <c r="S176" i="8"/>
  <c r="T49" i="8"/>
  <c r="T218" i="8" s="1"/>
  <c r="U49" i="8"/>
  <c r="U176" i="8"/>
  <c r="V49" i="8"/>
  <c r="V176" i="8"/>
  <c r="W49" i="8"/>
  <c r="W177" i="8" s="1"/>
  <c r="X49" i="8"/>
  <c r="X176" i="8" s="1"/>
  <c r="Y49" i="8"/>
  <c r="Y176" i="8" s="1"/>
  <c r="Z49" i="8"/>
  <c r="Z178" i="8" s="1"/>
  <c r="AA49" i="8"/>
  <c r="AA176" i="8" s="1"/>
  <c r="AB49" i="8"/>
  <c r="AB179" i="8" s="1"/>
  <c r="AC49" i="8"/>
  <c r="AC177" i="8" s="1"/>
  <c r="AC176" i="8"/>
  <c r="AD49" i="8"/>
  <c r="AD179" i="8" s="1"/>
  <c r="AD176" i="8"/>
  <c r="AE49" i="8"/>
  <c r="AE176" i="8"/>
  <c r="AF49" i="8"/>
  <c r="AF176" i="8" s="1"/>
  <c r="AG49" i="8"/>
  <c r="AG178" i="8" s="1"/>
  <c r="AG176" i="8"/>
  <c r="AH49" i="8"/>
  <c r="AH177" i="8" s="1"/>
  <c r="AI49" i="8"/>
  <c r="AI178" i="8" s="1"/>
  <c r="AJ49" i="8"/>
  <c r="AK49" i="8"/>
  <c r="AK176" i="8" s="1"/>
  <c r="AL49" i="8"/>
  <c r="AL182" i="8" s="1"/>
  <c r="AL176" i="8"/>
  <c r="AM49" i="8"/>
  <c r="AM177" i="8" s="1"/>
  <c r="AM176" i="8"/>
  <c r="AN49" i="8"/>
  <c r="AO49" i="8"/>
  <c r="AP49" i="8"/>
  <c r="AP178" i="8" s="1"/>
  <c r="AP176" i="8"/>
  <c r="AQ49" i="8"/>
  <c r="AQ177" i="8" s="1"/>
  <c r="AR49" i="8"/>
  <c r="AT49" i="8"/>
  <c r="AT176" i="8" s="1"/>
  <c r="AU49" i="8"/>
  <c r="AU176" i="8"/>
  <c r="AY49" i="8"/>
  <c r="AZ49" i="8"/>
  <c r="AZ182" i="8" s="1"/>
  <c r="AZ176" i="8"/>
  <c r="E177" i="8"/>
  <c r="H177" i="8"/>
  <c r="J177" i="8"/>
  <c r="L177" i="8"/>
  <c r="M177" i="8"/>
  <c r="P177" i="8"/>
  <c r="S177" i="8"/>
  <c r="U177" i="8"/>
  <c r="V177" i="8"/>
  <c r="AB177" i="8"/>
  <c r="AD177" i="8"/>
  <c r="AF177" i="8"/>
  <c r="AG177" i="8"/>
  <c r="AK177" i="8"/>
  <c r="AN177" i="8"/>
  <c r="AP177" i="8"/>
  <c r="AZ177" i="8"/>
  <c r="E178" i="8"/>
  <c r="H178" i="8" s="1"/>
  <c r="N178" i="8"/>
  <c r="P178" i="8"/>
  <c r="W178" i="8"/>
  <c r="Y178" i="8"/>
  <c r="AF178" i="8"/>
  <c r="AH178" i="8"/>
  <c r="AQ178" i="8"/>
  <c r="E179" i="8"/>
  <c r="M179" i="8" s="1"/>
  <c r="H179" i="8"/>
  <c r="K179" i="8"/>
  <c r="N179" i="8"/>
  <c r="O179" i="8"/>
  <c r="T179" i="8"/>
  <c r="W179" i="8"/>
  <c r="X179" i="8"/>
  <c r="AC179" i="8"/>
  <c r="AF179" i="8"/>
  <c r="AH179" i="8"/>
  <c r="AL179" i="8"/>
  <c r="AP179" i="8"/>
  <c r="AQ179" i="8"/>
  <c r="AU179" i="8"/>
  <c r="AZ179" i="8"/>
  <c r="D180" i="8"/>
  <c r="E180" i="8"/>
  <c r="H180" i="8"/>
  <c r="J180" i="8"/>
  <c r="L180" i="8"/>
  <c r="N180" i="8"/>
  <c r="P180" i="8"/>
  <c r="S180" i="8"/>
  <c r="V180" i="8"/>
  <c r="W180" i="8"/>
  <c r="AB180" i="8"/>
  <c r="AE180" i="8"/>
  <c r="AF180" i="8"/>
  <c r="AG180" i="8"/>
  <c r="AL180" i="8"/>
  <c r="AN180" i="8"/>
  <c r="AP180" i="8"/>
  <c r="AU180" i="8"/>
  <c r="AZ180" i="8"/>
  <c r="D181" i="8"/>
  <c r="E181" i="8"/>
  <c r="H181" i="8"/>
  <c r="J181" i="8"/>
  <c r="K181" i="8"/>
  <c r="M181" i="8"/>
  <c r="O181" i="8"/>
  <c r="P181" i="8"/>
  <c r="S181" i="8"/>
  <c r="T181" i="8"/>
  <c r="U181" i="8"/>
  <c r="V181" i="8"/>
  <c r="X181" i="8"/>
  <c r="AB181" i="8"/>
  <c r="AC181" i="8"/>
  <c r="AD181" i="8"/>
  <c r="AE181" i="8"/>
  <c r="AH181" i="8"/>
  <c r="AK181" i="8"/>
  <c r="AL181" i="8"/>
  <c r="AM181" i="8"/>
  <c r="AN181" i="8"/>
  <c r="AQ181" i="8"/>
  <c r="AU181" i="8"/>
  <c r="AZ181" i="8"/>
  <c r="D182" i="8"/>
  <c r="E182" i="8"/>
  <c r="H182" i="8"/>
  <c r="J182" i="8"/>
  <c r="N182" i="8"/>
  <c r="O182" i="8"/>
  <c r="Q182" i="8"/>
  <c r="S182" i="8"/>
  <c r="V182" i="8"/>
  <c r="W182" i="8"/>
  <c r="X182" i="8"/>
  <c r="Z182" i="8"/>
  <c r="AB182" i="8"/>
  <c r="AD182" i="8"/>
  <c r="AE182" i="8"/>
  <c r="AF182" i="8"/>
  <c r="AG182" i="8"/>
  <c r="AI182" i="8"/>
  <c r="AM182" i="8"/>
  <c r="AN182" i="8"/>
  <c r="AP182" i="8"/>
  <c r="AR182" i="8"/>
  <c r="AU182" i="8"/>
  <c r="D183" i="8"/>
  <c r="E183" i="8"/>
  <c r="U183" i="8" s="1"/>
  <c r="H183" i="8"/>
  <c r="K183" i="8"/>
  <c r="N183" i="8"/>
  <c r="T183" i="8"/>
  <c r="W183" i="8"/>
  <c r="X183" i="8"/>
  <c r="AC183" i="8"/>
  <c r="AF183" i="8"/>
  <c r="AH183" i="8"/>
  <c r="AL183" i="8"/>
  <c r="AP183" i="8"/>
  <c r="AQ183" i="8"/>
  <c r="AU183" i="8"/>
  <c r="AZ183" i="8"/>
  <c r="D184" i="8"/>
  <c r="E184" i="8"/>
  <c r="H184" i="8"/>
  <c r="J184" i="8"/>
  <c r="L184" i="8"/>
  <c r="N184" i="8"/>
  <c r="P184" i="8"/>
  <c r="S184" i="8"/>
  <c r="V184" i="8"/>
  <c r="W184" i="8"/>
  <c r="AB184" i="8"/>
  <c r="AE184" i="8"/>
  <c r="AF184" i="8"/>
  <c r="AG184" i="8"/>
  <c r="AL184" i="8"/>
  <c r="AN184" i="8"/>
  <c r="AP184" i="8"/>
  <c r="AU184" i="8"/>
  <c r="AZ184" i="8"/>
  <c r="D185" i="8"/>
  <c r="E185" i="8"/>
  <c r="H185" i="8"/>
  <c r="J185" i="8"/>
  <c r="K185" i="8"/>
  <c r="M185" i="8"/>
  <c r="O185" i="8"/>
  <c r="P185" i="8"/>
  <c r="S185" i="8"/>
  <c r="T185" i="8"/>
  <c r="U185" i="8"/>
  <c r="V185" i="8"/>
  <c r="X185" i="8"/>
  <c r="AB185" i="8"/>
  <c r="AC185" i="8"/>
  <c r="AD185" i="8"/>
  <c r="AE185" i="8"/>
  <c r="AH185" i="8"/>
  <c r="AK185" i="8"/>
  <c r="AL185" i="8"/>
  <c r="AM185" i="8"/>
  <c r="AN185" i="8"/>
  <c r="AQ185" i="8"/>
  <c r="AU185" i="8"/>
  <c r="AZ185" i="8"/>
  <c r="D186" i="8"/>
  <c r="E186" i="8"/>
  <c r="H186" i="8"/>
  <c r="J186" i="8"/>
  <c r="N186" i="8"/>
  <c r="O186" i="8"/>
  <c r="Q186" i="8"/>
  <c r="S186" i="8"/>
  <c r="V186" i="8"/>
  <c r="W186" i="8"/>
  <c r="X186" i="8"/>
  <c r="Z186" i="8"/>
  <c r="AB186" i="8"/>
  <c r="AD186" i="8"/>
  <c r="AE186" i="8"/>
  <c r="AF186" i="8"/>
  <c r="AG186" i="8"/>
  <c r="AI186" i="8"/>
  <c r="AM186" i="8"/>
  <c r="AN186" i="8"/>
  <c r="AP186" i="8"/>
  <c r="AR186" i="8"/>
  <c r="AU186" i="8"/>
  <c r="D187" i="8"/>
  <c r="E187" i="8"/>
  <c r="U187" i="8" s="1"/>
  <c r="H187" i="8"/>
  <c r="K187" i="8"/>
  <c r="N187" i="8"/>
  <c r="O187" i="8"/>
  <c r="T187" i="8"/>
  <c r="W187" i="8"/>
  <c r="X187" i="8"/>
  <c r="AC187" i="8"/>
  <c r="AF187" i="8"/>
  <c r="AH187" i="8"/>
  <c r="AL187" i="8"/>
  <c r="AP187" i="8"/>
  <c r="AQ187" i="8"/>
  <c r="AU187" i="8"/>
  <c r="AZ187" i="8"/>
  <c r="D188" i="8"/>
  <c r="E188" i="8"/>
  <c r="H188" i="8"/>
  <c r="J188" i="8"/>
  <c r="L188" i="8"/>
  <c r="N188" i="8"/>
  <c r="P188" i="8"/>
  <c r="S188" i="8"/>
  <c r="V188" i="8"/>
  <c r="W188" i="8"/>
  <c r="AB188" i="8"/>
  <c r="AE188" i="8"/>
  <c r="AF188" i="8"/>
  <c r="AG188" i="8"/>
  <c r="AL188" i="8"/>
  <c r="AN188" i="8"/>
  <c r="AP188" i="8"/>
  <c r="AU188" i="8"/>
  <c r="AZ188" i="8"/>
  <c r="D189" i="8"/>
  <c r="E189" i="8"/>
  <c r="H189" i="8"/>
  <c r="J189" i="8"/>
  <c r="K189" i="8"/>
  <c r="M189" i="8"/>
  <c r="O189" i="8"/>
  <c r="P189" i="8"/>
  <c r="S189" i="8"/>
  <c r="T189" i="8"/>
  <c r="U189" i="8"/>
  <c r="V189" i="8"/>
  <c r="X189" i="8"/>
  <c r="AB189" i="8"/>
  <c r="AC189" i="8"/>
  <c r="AD189" i="8"/>
  <c r="AE189" i="8"/>
  <c r="AH189" i="8"/>
  <c r="AK189" i="8"/>
  <c r="AL189" i="8"/>
  <c r="AM189" i="8"/>
  <c r="AN189" i="8"/>
  <c r="AQ189" i="8"/>
  <c r="AU189" i="8"/>
  <c r="AZ189" i="8"/>
  <c r="D190" i="8"/>
  <c r="E190" i="8"/>
  <c r="H190" i="8"/>
  <c r="J190" i="8"/>
  <c r="N190" i="8"/>
  <c r="O190" i="8"/>
  <c r="Q190" i="8"/>
  <c r="S190" i="8"/>
  <c r="V190" i="8"/>
  <c r="W190" i="8"/>
  <c r="X190" i="8"/>
  <c r="Z190" i="8"/>
  <c r="AB190" i="8"/>
  <c r="AD190" i="8"/>
  <c r="AE190" i="8"/>
  <c r="AF190" i="8"/>
  <c r="AG190" i="8"/>
  <c r="AI190" i="8"/>
  <c r="AM190" i="8"/>
  <c r="AN190" i="8"/>
  <c r="AP190" i="8"/>
  <c r="AR190" i="8"/>
  <c r="AU190" i="8"/>
  <c r="D191" i="8"/>
  <c r="E191" i="8"/>
  <c r="U191" i="8" s="1"/>
  <c r="H191" i="8"/>
  <c r="K191" i="8"/>
  <c r="N191" i="8"/>
  <c r="O191" i="8"/>
  <c r="T191" i="8"/>
  <c r="W191" i="8"/>
  <c r="X191" i="8"/>
  <c r="AC191" i="8"/>
  <c r="AF191" i="8"/>
  <c r="AH191" i="8"/>
  <c r="AL191" i="8"/>
  <c r="AP191" i="8"/>
  <c r="AQ191" i="8"/>
  <c r="AU191" i="8"/>
  <c r="AZ191" i="8"/>
  <c r="D192" i="8"/>
  <c r="E192" i="8"/>
  <c r="H192" i="8"/>
  <c r="J192" i="8"/>
  <c r="L192" i="8"/>
  <c r="N192" i="8"/>
  <c r="O192" i="8"/>
  <c r="P192" i="8"/>
  <c r="Q192" i="8"/>
  <c r="S192" i="8"/>
  <c r="V192" i="8"/>
  <c r="W192" i="8"/>
  <c r="X192" i="8"/>
  <c r="Z192" i="8"/>
  <c r="AB192" i="8"/>
  <c r="AE192" i="8"/>
  <c r="AF192" i="8"/>
  <c r="AG192" i="8"/>
  <c r="AI192" i="8"/>
  <c r="AL192" i="8"/>
  <c r="AN192" i="8"/>
  <c r="AP192" i="8"/>
  <c r="AR192" i="8"/>
  <c r="AU192" i="8"/>
  <c r="AZ192" i="8"/>
  <c r="D193" i="8"/>
  <c r="E193" i="8"/>
  <c r="H193" i="8"/>
  <c r="J193" i="8"/>
  <c r="K193" i="8"/>
  <c r="M193" i="8"/>
  <c r="O193" i="8"/>
  <c r="P193" i="8"/>
  <c r="S193" i="8"/>
  <c r="T193" i="8"/>
  <c r="U193" i="8"/>
  <c r="V193" i="8"/>
  <c r="X193" i="8"/>
  <c r="AB193" i="8"/>
  <c r="AC193" i="8"/>
  <c r="AD193" i="8"/>
  <c r="AE193" i="8"/>
  <c r="AH193" i="8"/>
  <c r="AK193" i="8"/>
  <c r="AL193" i="8"/>
  <c r="AM193" i="8"/>
  <c r="AN193" i="8"/>
  <c r="AQ193" i="8"/>
  <c r="AU193" i="8"/>
  <c r="AZ193" i="8"/>
  <c r="D194" i="8"/>
  <c r="E194" i="8"/>
  <c r="H194" i="8"/>
  <c r="J194" i="8"/>
  <c r="L194" i="8"/>
  <c r="N194" i="8"/>
  <c r="O194" i="8"/>
  <c r="Q194" i="8"/>
  <c r="S194" i="8"/>
  <c r="V194" i="8"/>
  <c r="W194" i="8"/>
  <c r="X194" i="8"/>
  <c r="Z194" i="8"/>
  <c r="AB194" i="8"/>
  <c r="AD194" i="8"/>
  <c r="AE194" i="8"/>
  <c r="AF194" i="8"/>
  <c r="AG194" i="8"/>
  <c r="AI194" i="8"/>
  <c r="AL194" i="8"/>
  <c r="AM194" i="8"/>
  <c r="AN194" i="8"/>
  <c r="AP194" i="8"/>
  <c r="AR194" i="8"/>
  <c r="AU194" i="8"/>
  <c r="D195" i="8"/>
  <c r="E195" i="8"/>
  <c r="U195" i="8" s="1"/>
  <c r="H195" i="8"/>
  <c r="K195" i="8"/>
  <c r="N195" i="8"/>
  <c r="O195" i="8"/>
  <c r="T195" i="8"/>
  <c r="W195" i="8"/>
  <c r="X195" i="8"/>
  <c r="AC195" i="8"/>
  <c r="AF195" i="8"/>
  <c r="AH195" i="8"/>
  <c r="AL195" i="8"/>
  <c r="AP195" i="8"/>
  <c r="AQ195" i="8"/>
  <c r="AU195" i="8"/>
  <c r="AZ195" i="8"/>
  <c r="D196" i="8"/>
  <c r="E196" i="8"/>
  <c r="H196" i="8"/>
  <c r="J196" i="8"/>
  <c r="L196" i="8"/>
  <c r="N196" i="8"/>
  <c r="O196" i="8"/>
  <c r="P196" i="8"/>
  <c r="Q196" i="8"/>
  <c r="S196" i="8"/>
  <c r="V196" i="8"/>
  <c r="W196" i="8"/>
  <c r="X196" i="8"/>
  <c r="Z196" i="8"/>
  <c r="AB196" i="8"/>
  <c r="AE196" i="8"/>
  <c r="AF196" i="8"/>
  <c r="AG196" i="8"/>
  <c r="AI196" i="8"/>
  <c r="AL196" i="8"/>
  <c r="AN196" i="8"/>
  <c r="AP196" i="8"/>
  <c r="AR196" i="8"/>
  <c r="AU196" i="8"/>
  <c r="AZ196" i="8"/>
  <c r="D197" i="8"/>
  <c r="E197" i="8"/>
  <c r="H197" i="8"/>
  <c r="J197" i="8"/>
  <c r="K197" i="8"/>
  <c r="M197" i="8"/>
  <c r="O197" i="8"/>
  <c r="P197" i="8"/>
  <c r="S197" i="8"/>
  <c r="T197" i="8"/>
  <c r="U197" i="8"/>
  <c r="V197" i="8"/>
  <c r="X197" i="8"/>
  <c r="AB197" i="8"/>
  <c r="AC197" i="8"/>
  <c r="AD197" i="8"/>
  <c r="AE197" i="8"/>
  <c r="AH197" i="8"/>
  <c r="AK197" i="8"/>
  <c r="AL197" i="8"/>
  <c r="AM197" i="8"/>
  <c r="AN197" i="8"/>
  <c r="AQ197" i="8"/>
  <c r="AU197" i="8"/>
  <c r="AZ197" i="8"/>
  <c r="D198" i="8"/>
  <c r="E198" i="8"/>
  <c r="H198" i="8"/>
  <c r="J198" i="8"/>
  <c r="L198" i="8"/>
  <c r="N198" i="8"/>
  <c r="O198" i="8"/>
  <c r="Q198" i="8"/>
  <c r="S198" i="8"/>
  <c r="V198" i="8"/>
  <c r="W198" i="8"/>
  <c r="X198" i="8"/>
  <c r="Z198" i="8"/>
  <c r="AB198" i="8"/>
  <c r="AD198" i="8"/>
  <c r="AE198" i="8"/>
  <c r="AF198" i="8"/>
  <c r="AG198" i="8"/>
  <c r="AI198" i="8"/>
  <c r="AL198" i="8"/>
  <c r="AM198" i="8"/>
  <c r="AN198" i="8"/>
  <c r="AP198" i="8"/>
  <c r="AR198" i="8"/>
  <c r="AU198" i="8"/>
  <c r="D199" i="8"/>
  <c r="E199" i="8"/>
  <c r="U199" i="8" s="1"/>
  <c r="H199" i="8"/>
  <c r="K199" i="8"/>
  <c r="N199" i="8"/>
  <c r="O199" i="8"/>
  <c r="T199" i="8"/>
  <c r="W199" i="8"/>
  <c r="X199" i="8"/>
  <c r="AC199" i="8"/>
  <c r="AF199" i="8"/>
  <c r="AH199" i="8"/>
  <c r="AL199" i="8"/>
  <c r="AP199" i="8"/>
  <c r="AQ199" i="8"/>
  <c r="AU199" i="8"/>
  <c r="AZ199" i="8"/>
  <c r="D200" i="8"/>
  <c r="E200" i="8"/>
  <c r="H200" i="8"/>
  <c r="J200" i="8"/>
  <c r="L200" i="8"/>
  <c r="N200" i="8"/>
  <c r="O200" i="8"/>
  <c r="P200" i="8"/>
  <c r="Q200" i="8"/>
  <c r="S200" i="8"/>
  <c r="V200" i="8"/>
  <c r="W200" i="8"/>
  <c r="X200" i="8"/>
  <c r="Y200" i="8"/>
  <c r="Z200" i="8"/>
  <c r="AB200" i="8"/>
  <c r="AE200" i="8"/>
  <c r="AF200" i="8"/>
  <c r="AG200" i="8"/>
  <c r="AH200" i="8"/>
  <c r="AI200" i="8"/>
  <c r="AL200" i="8"/>
  <c r="AN200" i="8"/>
  <c r="AP200" i="8"/>
  <c r="AQ200" i="8"/>
  <c r="AR200" i="8"/>
  <c r="AU200" i="8"/>
  <c r="AZ200" i="8"/>
  <c r="D201" i="8"/>
  <c r="E201" i="8"/>
  <c r="H201" i="8"/>
  <c r="J201" i="8"/>
  <c r="K201" i="8"/>
  <c r="M201" i="8"/>
  <c r="O201" i="8"/>
  <c r="P201" i="8"/>
  <c r="S201" i="8"/>
  <c r="T201" i="8"/>
  <c r="U201" i="8"/>
  <c r="V201" i="8"/>
  <c r="X201" i="8"/>
  <c r="AB201" i="8"/>
  <c r="AC201" i="8"/>
  <c r="AD201" i="8"/>
  <c r="AE201" i="8"/>
  <c r="AH201" i="8"/>
  <c r="AK201" i="8"/>
  <c r="AL201" i="8"/>
  <c r="AM201" i="8"/>
  <c r="AN201" i="8"/>
  <c r="AQ201" i="8"/>
  <c r="AU201" i="8"/>
  <c r="AZ201" i="8"/>
  <c r="D202" i="8"/>
  <c r="E202" i="8"/>
  <c r="H202" i="8"/>
  <c r="J202" i="8"/>
  <c r="K202" i="8"/>
  <c r="L202" i="8"/>
  <c r="N202" i="8"/>
  <c r="O202" i="8"/>
  <c r="Q202" i="8"/>
  <c r="S202" i="8"/>
  <c r="T202" i="8"/>
  <c r="V202" i="8"/>
  <c r="W202" i="8"/>
  <c r="X202" i="8"/>
  <c r="Z202" i="8"/>
  <c r="AB202" i="8"/>
  <c r="AD202" i="8"/>
  <c r="AE202" i="8"/>
  <c r="AF202" i="8"/>
  <c r="AG202" i="8"/>
  <c r="AI202" i="8"/>
  <c r="AL202" i="8"/>
  <c r="AM202" i="8"/>
  <c r="AN202" i="8"/>
  <c r="AP202" i="8"/>
  <c r="AR202" i="8"/>
  <c r="AU202" i="8"/>
  <c r="D203" i="8"/>
  <c r="E203" i="8"/>
  <c r="U203" i="8" s="1"/>
  <c r="H203" i="8"/>
  <c r="K203" i="8"/>
  <c r="N203" i="8"/>
  <c r="O203" i="8"/>
  <c r="T203" i="8"/>
  <c r="W203" i="8"/>
  <c r="X203" i="8"/>
  <c r="AC203" i="8"/>
  <c r="AF203" i="8"/>
  <c r="AH203" i="8"/>
  <c r="AL203" i="8"/>
  <c r="AP203" i="8"/>
  <c r="AQ203" i="8"/>
  <c r="AU203" i="8"/>
  <c r="AZ203" i="8"/>
  <c r="D204" i="8"/>
  <c r="E204" i="8"/>
  <c r="H204" i="8"/>
  <c r="J204" i="8"/>
  <c r="L204" i="8"/>
  <c r="N204" i="8"/>
  <c r="O204" i="8"/>
  <c r="P204" i="8"/>
  <c r="Q204" i="8"/>
  <c r="S204" i="8"/>
  <c r="V204" i="8"/>
  <c r="W204" i="8"/>
  <c r="X204" i="8"/>
  <c r="Y204" i="8"/>
  <c r="Z204" i="8"/>
  <c r="AB204" i="8"/>
  <c r="AE204" i="8"/>
  <c r="AF204" i="8"/>
  <c r="AG204" i="8"/>
  <c r="AH204" i="8"/>
  <c r="AI204" i="8"/>
  <c r="AL204" i="8"/>
  <c r="AN204" i="8"/>
  <c r="AP204" i="8"/>
  <c r="AQ204" i="8"/>
  <c r="AR204" i="8"/>
  <c r="AU204" i="8"/>
  <c r="AZ204" i="8"/>
  <c r="D205" i="8"/>
  <c r="E205" i="8"/>
  <c r="H205" i="8"/>
  <c r="J205" i="8"/>
  <c r="K205" i="8"/>
  <c r="M205" i="8"/>
  <c r="O205" i="8"/>
  <c r="P205" i="8"/>
  <c r="S205" i="8"/>
  <c r="T205" i="8"/>
  <c r="U205" i="8"/>
  <c r="V205" i="8"/>
  <c r="X205" i="8"/>
  <c r="AB205" i="8"/>
  <c r="AC205" i="8"/>
  <c r="AD205" i="8"/>
  <c r="AE205" i="8"/>
  <c r="AH205" i="8"/>
  <c r="AK205" i="8"/>
  <c r="AL205" i="8"/>
  <c r="AM205" i="8"/>
  <c r="AN205" i="8"/>
  <c r="AQ205" i="8"/>
  <c r="AU205" i="8"/>
  <c r="AZ205" i="8"/>
  <c r="D206" i="8"/>
  <c r="E206" i="8"/>
  <c r="H206" i="8"/>
  <c r="J206" i="8"/>
  <c r="K206" i="8"/>
  <c r="L206" i="8"/>
  <c r="N206" i="8"/>
  <c r="O206" i="8"/>
  <c r="Q206" i="8"/>
  <c r="S206" i="8"/>
  <c r="T206" i="8"/>
  <c r="V206" i="8"/>
  <c r="W206" i="8"/>
  <c r="X206" i="8"/>
  <c r="Z206" i="8"/>
  <c r="AB206" i="8"/>
  <c r="AD206" i="8"/>
  <c r="AE206" i="8"/>
  <c r="AF206" i="8"/>
  <c r="AG206" i="8"/>
  <c r="AI206" i="8"/>
  <c r="AL206" i="8"/>
  <c r="AM206" i="8"/>
  <c r="AN206" i="8"/>
  <c r="AP206" i="8"/>
  <c r="AR206" i="8"/>
  <c r="AU206" i="8"/>
  <c r="D207" i="8"/>
  <c r="E207" i="8"/>
  <c r="U207" i="8" s="1"/>
  <c r="H207" i="8"/>
  <c r="K207" i="8"/>
  <c r="N207" i="8"/>
  <c r="O207" i="8"/>
  <c r="T207" i="8"/>
  <c r="W207" i="8"/>
  <c r="X207" i="8"/>
  <c r="AC207" i="8"/>
  <c r="AF207" i="8"/>
  <c r="AH207" i="8"/>
  <c r="AL207" i="8"/>
  <c r="AP207" i="8"/>
  <c r="AQ207" i="8"/>
  <c r="AU207" i="8"/>
  <c r="AZ207" i="8"/>
  <c r="D208" i="8"/>
  <c r="E208" i="8"/>
  <c r="H208" i="8"/>
  <c r="J208" i="8"/>
  <c r="L208" i="8"/>
  <c r="N208" i="8"/>
  <c r="O208" i="8"/>
  <c r="P208" i="8"/>
  <c r="Q208" i="8"/>
  <c r="S208" i="8"/>
  <c r="V208" i="8"/>
  <c r="W208" i="8"/>
  <c r="X208" i="8"/>
  <c r="Y208" i="8"/>
  <c r="Z208" i="8"/>
  <c r="AB208" i="8"/>
  <c r="AE208" i="8"/>
  <c r="AF208" i="8"/>
  <c r="AG208" i="8"/>
  <c r="AH208" i="8"/>
  <c r="AI208" i="8"/>
  <c r="AL208" i="8"/>
  <c r="AN208" i="8"/>
  <c r="AP208" i="8"/>
  <c r="AQ208" i="8"/>
  <c r="AR208" i="8"/>
  <c r="AU208" i="8"/>
  <c r="AZ208" i="8"/>
  <c r="D209" i="8"/>
  <c r="E209" i="8"/>
  <c r="H209" i="8"/>
  <c r="J209" i="8"/>
  <c r="K209" i="8"/>
  <c r="M209" i="8"/>
  <c r="O209" i="8"/>
  <c r="P209" i="8"/>
  <c r="S209" i="8"/>
  <c r="T209" i="8"/>
  <c r="U209" i="8"/>
  <c r="V209" i="8"/>
  <c r="X209" i="8"/>
  <c r="AB209" i="8"/>
  <c r="AC209" i="8"/>
  <c r="AD209" i="8"/>
  <c r="AE209" i="8"/>
  <c r="AH209" i="8"/>
  <c r="AK209" i="8"/>
  <c r="AL209" i="8"/>
  <c r="AM209" i="8"/>
  <c r="AN209" i="8"/>
  <c r="AQ209" i="8"/>
  <c r="AU209" i="8"/>
  <c r="AZ209" i="8"/>
  <c r="D210" i="8"/>
  <c r="E210" i="8"/>
  <c r="H210" i="8"/>
  <c r="J210" i="8"/>
  <c r="K210" i="8"/>
  <c r="L210" i="8"/>
  <c r="N210" i="8"/>
  <c r="O210" i="8"/>
  <c r="Q210" i="8"/>
  <c r="S210" i="8"/>
  <c r="T210" i="8"/>
  <c r="V210" i="8"/>
  <c r="W210" i="8"/>
  <c r="X210" i="8"/>
  <c r="Z210" i="8"/>
  <c r="AB210" i="8"/>
  <c r="AD210" i="8"/>
  <c r="AE210" i="8"/>
  <c r="AF210" i="8"/>
  <c r="AG210" i="8"/>
  <c r="AI210" i="8"/>
  <c r="AL210" i="8"/>
  <c r="AM210" i="8"/>
  <c r="AN210" i="8"/>
  <c r="AP210" i="8"/>
  <c r="AR210" i="8"/>
  <c r="AU210" i="8"/>
  <c r="D211" i="8"/>
  <c r="E211" i="8"/>
  <c r="U211" i="8" s="1"/>
  <c r="H211" i="8"/>
  <c r="K211" i="8"/>
  <c r="N211" i="8"/>
  <c r="O211" i="8"/>
  <c r="T211" i="8"/>
  <c r="W211" i="8"/>
  <c r="X211" i="8"/>
  <c r="AC211" i="8"/>
  <c r="AF211" i="8"/>
  <c r="AH211" i="8"/>
  <c r="AL211" i="8"/>
  <c r="AP211" i="8"/>
  <c r="AQ211" i="8"/>
  <c r="AU211" i="8"/>
  <c r="AZ211" i="8"/>
  <c r="D212" i="8"/>
  <c r="E212" i="8"/>
  <c r="H212" i="8"/>
  <c r="J212" i="8"/>
  <c r="L212" i="8"/>
  <c r="N212" i="8"/>
  <c r="O212" i="8"/>
  <c r="P212" i="8"/>
  <c r="Q212" i="8"/>
  <c r="S212" i="8"/>
  <c r="V212" i="8"/>
  <c r="W212" i="8"/>
  <c r="X212" i="8"/>
  <c r="Y212" i="8"/>
  <c r="Z212" i="8"/>
  <c r="AB212" i="8"/>
  <c r="AE212" i="8"/>
  <c r="AF212" i="8"/>
  <c r="AG212" i="8"/>
  <c r="AH212" i="8"/>
  <c r="AI212" i="8"/>
  <c r="AL212" i="8"/>
  <c r="AN212" i="8"/>
  <c r="AP212" i="8"/>
  <c r="AQ212" i="8"/>
  <c r="AR212" i="8"/>
  <c r="AU212" i="8"/>
  <c r="AZ212" i="8"/>
  <c r="D213" i="8"/>
  <c r="E213" i="8"/>
  <c r="H213" i="8"/>
  <c r="J213" i="8"/>
  <c r="K213" i="8"/>
  <c r="M213" i="8"/>
  <c r="O213" i="8"/>
  <c r="P213" i="8"/>
  <c r="S213" i="8"/>
  <c r="T213" i="8"/>
  <c r="U213" i="8"/>
  <c r="V213" i="8"/>
  <c r="X213" i="8"/>
  <c r="AB213" i="8"/>
  <c r="AC213" i="8"/>
  <c r="AD213" i="8"/>
  <c r="AE213" i="8"/>
  <c r="AH213" i="8"/>
  <c r="AK213" i="8"/>
  <c r="AL213" i="8"/>
  <c r="AM213" i="8"/>
  <c r="AN213" i="8"/>
  <c r="AQ213" i="8"/>
  <c r="AU213" i="8"/>
  <c r="AZ213" i="8"/>
  <c r="D214" i="8"/>
  <c r="E214" i="8"/>
  <c r="H214" i="8"/>
  <c r="J214" i="8"/>
  <c r="K214" i="8"/>
  <c r="L214" i="8"/>
  <c r="N214" i="8"/>
  <c r="O214" i="8"/>
  <c r="Q214" i="8"/>
  <c r="S214" i="8"/>
  <c r="T214" i="8"/>
  <c r="V214" i="8"/>
  <c r="W214" i="8"/>
  <c r="X214" i="8"/>
  <c r="Z214" i="8"/>
  <c r="AB214" i="8"/>
  <c r="AD214" i="8"/>
  <c r="AE214" i="8"/>
  <c r="AF214" i="8"/>
  <c r="AG214" i="8"/>
  <c r="AI214" i="8"/>
  <c r="AL214" i="8"/>
  <c r="AM214" i="8"/>
  <c r="AN214" i="8"/>
  <c r="AP214" i="8"/>
  <c r="AR214" i="8"/>
  <c r="AU214" i="8"/>
  <c r="D215" i="8"/>
  <c r="E215" i="8"/>
  <c r="U215" i="8" s="1"/>
  <c r="H215" i="8"/>
  <c r="K215" i="8"/>
  <c r="N215" i="8"/>
  <c r="O215" i="8"/>
  <c r="T215" i="8"/>
  <c r="W215" i="8"/>
  <c r="X215" i="8"/>
  <c r="AC215" i="8"/>
  <c r="AF215" i="8"/>
  <c r="AH215" i="8"/>
  <c r="AL215" i="8"/>
  <c r="AP215" i="8"/>
  <c r="AQ215" i="8"/>
  <c r="AU215" i="8"/>
  <c r="AZ215" i="8"/>
  <c r="D216" i="8"/>
  <c r="E216" i="8"/>
  <c r="H216" i="8"/>
  <c r="J216" i="8"/>
  <c r="L216" i="8"/>
  <c r="N216" i="8"/>
  <c r="O216" i="8"/>
  <c r="P216" i="8"/>
  <c r="Q216" i="8"/>
  <c r="S216" i="8"/>
  <c r="V216" i="8"/>
  <c r="W216" i="8"/>
  <c r="X216" i="8"/>
  <c r="Y216" i="8"/>
  <c r="Z216" i="8"/>
  <c r="AB216" i="8"/>
  <c r="AE216" i="8"/>
  <c r="AF216" i="8"/>
  <c r="AG216" i="8"/>
  <c r="AH216" i="8"/>
  <c r="AI216" i="8"/>
  <c r="AL216" i="8"/>
  <c r="AN216" i="8"/>
  <c r="AP216" i="8"/>
  <c r="AQ216" i="8"/>
  <c r="AR216" i="8"/>
  <c r="AU216" i="8"/>
  <c r="AZ216" i="8"/>
  <c r="D217" i="8"/>
  <c r="E217" i="8"/>
  <c r="H217" i="8"/>
  <c r="J217" i="8"/>
  <c r="K217" i="8"/>
  <c r="M217" i="8"/>
  <c r="O217" i="8"/>
  <c r="P217" i="8"/>
  <c r="S217" i="8"/>
  <c r="T217" i="8"/>
  <c r="U217" i="8"/>
  <c r="V217" i="8"/>
  <c r="X217" i="8"/>
  <c r="AB217" i="8"/>
  <c r="AC217" i="8"/>
  <c r="AD217" i="8"/>
  <c r="AE217" i="8"/>
  <c r="AH217" i="8"/>
  <c r="AK217" i="8"/>
  <c r="AL217" i="8"/>
  <c r="AM217" i="8"/>
  <c r="AN217" i="8"/>
  <c r="AQ217" i="8"/>
  <c r="AU217" i="8"/>
  <c r="AZ217" i="8"/>
  <c r="D218" i="8"/>
  <c r="E218" i="8"/>
  <c r="H218" i="8" s="1"/>
  <c r="M218" i="8"/>
  <c r="O218" i="8"/>
  <c r="U218" i="8"/>
  <c r="W218" i="8"/>
  <c r="AC218" i="8"/>
  <c r="AE218" i="8"/>
  <c r="AK218" i="8"/>
  <c r="AM218" i="8"/>
  <c r="AU218" i="8"/>
  <c r="D219" i="8"/>
  <c r="E219" i="8"/>
  <c r="AB219" i="8" s="1"/>
  <c r="K219" i="8"/>
  <c r="M219" i="8"/>
  <c r="O219" i="8"/>
  <c r="Q219" i="8"/>
  <c r="S219" i="8"/>
  <c r="U219" i="8"/>
  <c r="V219" i="8"/>
  <c r="W219" i="8"/>
  <c r="Y219" i="8"/>
  <c r="AA219" i="8"/>
  <c r="AC219" i="8"/>
  <c r="AD219" i="8"/>
  <c r="AE219" i="8"/>
  <c r="AG219" i="8"/>
  <c r="AI219" i="8"/>
  <c r="AK219" i="8"/>
  <c r="AL219" i="8"/>
  <c r="AM219" i="8"/>
  <c r="AQ219" i="8"/>
  <c r="D220" i="8"/>
  <c r="E220" i="8"/>
  <c r="H220" i="8" s="1"/>
  <c r="M220" i="8"/>
  <c r="O220" i="8"/>
  <c r="U220" i="8"/>
  <c r="W220" i="8"/>
  <c r="AC220" i="8"/>
  <c r="AE220" i="8"/>
  <c r="AK220" i="8"/>
  <c r="AM220" i="8"/>
  <c r="AU220" i="8"/>
  <c r="D221" i="8"/>
  <c r="E221" i="8"/>
  <c r="AB221" i="8" s="1"/>
  <c r="K221" i="8"/>
  <c r="M221" i="8"/>
  <c r="N221" i="8"/>
  <c r="O221" i="8"/>
  <c r="Q221" i="8"/>
  <c r="S221" i="8"/>
  <c r="U221" i="8"/>
  <c r="V221" i="8"/>
  <c r="W221" i="8"/>
  <c r="Y221" i="8"/>
  <c r="AA221" i="8"/>
  <c r="AC221" i="8"/>
  <c r="AD221" i="8"/>
  <c r="AE221" i="8"/>
  <c r="AG221" i="8"/>
  <c r="AI221" i="8"/>
  <c r="AK221" i="8"/>
  <c r="AL221" i="8"/>
  <c r="AM221" i="8"/>
  <c r="AQ221" i="8"/>
  <c r="D222" i="8"/>
  <c r="E222" i="8"/>
  <c r="H222" i="8" s="1"/>
  <c r="M222" i="8"/>
  <c r="O222" i="8"/>
  <c r="U222" i="8"/>
  <c r="W222" i="8"/>
  <c r="AC222" i="8"/>
  <c r="AE222" i="8"/>
  <c r="AK222" i="8"/>
  <c r="AM222" i="8"/>
  <c r="D223" i="8"/>
  <c r="E223" i="8"/>
  <c r="AB223" i="8" s="1"/>
  <c r="K223" i="8"/>
  <c r="M223" i="8"/>
  <c r="N223" i="8"/>
  <c r="O223" i="8"/>
  <c r="Q223" i="8"/>
  <c r="S223" i="8"/>
  <c r="U223" i="8"/>
  <c r="V223" i="8"/>
  <c r="W223" i="8"/>
  <c r="Y223" i="8"/>
  <c r="AA223" i="8"/>
  <c r="AC223" i="8"/>
  <c r="AD223" i="8"/>
  <c r="AE223" i="8"/>
  <c r="AG223" i="8"/>
  <c r="AI223" i="8"/>
  <c r="AK223" i="8"/>
  <c r="AL223" i="8"/>
  <c r="AM223" i="8"/>
  <c r="AQ223" i="8"/>
  <c r="AU223" i="8"/>
  <c r="D224" i="8"/>
  <c r="E224" i="8"/>
  <c r="H224" i="8" s="1"/>
  <c r="M224" i="8"/>
  <c r="O224" i="8"/>
  <c r="U224" i="8"/>
  <c r="W224" i="8"/>
  <c r="AC224" i="8"/>
  <c r="AE224" i="8"/>
  <c r="AK224" i="8"/>
  <c r="AM224" i="8"/>
  <c r="AU224" i="8"/>
  <c r="D225" i="8"/>
  <c r="E225" i="8"/>
  <c r="H225" i="8" s="1"/>
  <c r="K225" i="8"/>
  <c r="M225" i="8"/>
  <c r="N225" i="8"/>
  <c r="O225" i="8"/>
  <c r="Q225" i="8"/>
  <c r="S225" i="8"/>
  <c r="U225" i="8"/>
  <c r="V225" i="8"/>
  <c r="W225" i="8"/>
  <c r="Y225" i="8"/>
  <c r="AA225" i="8"/>
  <c r="AB225" i="8"/>
  <c r="AC225" i="8"/>
  <c r="AD225" i="8"/>
  <c r="AE225" i="8"/>
  <c r="AG225" i="8"/>
  <c r="AI225" i="8"/>
  <c r="AK225" i="8"/>
  <c r="AL225" i="8"/>
  <c r="AM225" i="8"/>
  <c r="AQ225" i="8"/>
  <c r="AU225" i="8"/>
  <c r="AZ225" i="8"/>
  <c r="D226" i="8"/>
  <c r="E226" i="8"/>
  <c r="H226" i="8" s="1"/>
  <c r="M226" i="8"/>
  <c r="O226" i="8"/>
  <c r="U226" i="8"/>
  <c r="W226" i="8"/>
  <c r="AC226" i="8"/>
  <c r="AE226" i="8"/>
  <c r="AK226" i="8"/>
  <c r="AM226" i="8"/>
  <c r="AU226" i="8"/>
  <c r="D227" i="8"/>
  <c r="E227" i="8"/>
  <c r="H227" i="8" s="1"/>
  <c r="K227" i="8"/>
  <c r="M227" i="8"/>
  <c r="N227" i="8"/>
  <c r="O227" i="8"/>
  <c r="Q227" i="8"/>
  <c r="S227" i="8"/>
  <c r="U227" i="8"/>
  <c r="V227" i="8"/>
  <c r="W227" i="8"/>
  <c r="Y227" i="8"/>
  <c r="AA227" i="8"/>
  <c r="AB227" i="8"/>
  <c r="AC227" i="8"/>
  <c r="AD227" i="8"/>
  <c r="AE227" i="8"/>
  <c r="AG227" i="8"/>
  <c r="AI227" i="8"/>
  <c r="AK227" i="8"/>
  <c r="AL227" i="8"/>
  <c r="AM227" i="8"/>
  <c r="AQ227" i="8"/>
  <c r="AU227" i="8"/>
  <c r="AZ227" i="8"/>
  <c r="D228" i="8"/>
  <c r="E228" i="8"/>
  <c r="H228" i="8" s="1"/>
  <c r="M228" i="8"/>
  <c r="O228" i="8"/>
  <c r="U228" i="8"/>
  <c r="W228" i="8"/>
  <c r="AC228" i="8"/>
  <c r="AE228" i="8"/>
  <c r="AK228" i="8"/>
  <c r="AM228" i="8"/>
  <c r="AU228" i="8"/>
  <c r="D229" i="8"/>
  <c r="E229" i="8"/>
  <c r="H229" i="8" s="1"/>
  <c r="K229" i="8"/>
  <c r="M229" i="8"/>
  <c r="N229" i="8"/>
  <c r="O229" i="8"/>
  <c r="Q229" i="8"/>
  <c r="S229" i="8"/>
  <c r="U229" i="8"/>
  <c r="V229" i="8"/>
  <c r="W229" i="8"/>
  <c r="Y229" i="8"/>
  <c r="AA229" i="8"/>
  <c r="AB229" i="8"/>
  <c r="AC229" i="8"/>
  <c r="AD229" i="8"/>
  <c r="AE229" i="8"/>
  <c r="AG229" i="8"/>
  <c r="AI229" i="8"/>
  <c r="AK229" i="8"/>
  <c r="AL229" i="8"/>
  <c r="AM229" i="8"/>
  <c r="AQ229" i="8"/>
  <c r="AU229" i="8"/>
  <c r="AZ229" i="8"/>
  <c r="D230" i="8"/>
  <c r="E230" i="8"/>
  <c r="H230" i="8" s="1"/>
  <c r="M230" i="8"/>
  <c r="O230" i="8"/>
  <c r="U230" i="8"/>
  <c r="W230" i="8"/>
  <c r="AC230" i="8"/>
  <c r="AE230" i="8"/>
  <c r="AK230" i="8"/>
  <c r="AM230" i="8"/>
  <c r="AU230" i="8"/>
  <c r="D231" i="8"/>
  <c r="E231" i="8"/>
  <c r="H231" i="8" s="1"/>
  <c r="K231" i="8"/>
  <c r="M231" i="8"/>
  <c r="N231" i="8"/>
  <c r="O231" i="8"/>
  <c r="Q231" i="8"/>
  <c r="S231" i="8"/>
  <c r="U231" i="8"/>
  <c r="V231" i="8"/>
  <c r="W231" i="8"/>
  <c r="Y231" i="8"/>
  <c r="AA231" i="8"/>
  <c r="AB231" i="8"/>
  <c r="AC231" i="8"/>
  <c r="AD231" i="8"/>
  <c r="AE231" i="8"/>
  <c r="AG231" i="8"/>
  <c r="AI231" i="8"/>
  <c r="AK231" i="8"/>
  <c r="AL231" i="8"/>
  <c r="AM231" i="8"/>
  <c r="AQ231" i="8"/>
  <c r="AU231" i="8"/>
  <c r="AZ231" i="8"/>
  <c r="D232" i="8"/>
  <c r="E232" i="8"/>
  <c r="H232" i="8" s="1"/>
  <c r="M232" i="8"/>
  <c r="O232" i="8"/>
  <c r="U232" i="8"/>
  <c r="W232" i="8"/>
  <c r="AC232" i="8"/>
  <c r="AE232" i="8"/>
  <c r="AK232" i="8"/>
  <c r="AM232" i="8"/>
  <c r="AU232" i="8"/>
  <c r="D233" i="8"/>
  <c r="E233" i="8"/>
  <c r="H233" i="8" s="1"/>
  <c r="K233" i="8"/>
  <c r="M233" i="8"/>
  <c r="N233" i="8"/>
  <c r="O233" i="8"/>
  <c r="Q233" i="8"/>
  <c r="S233" i="8"/>
  <c r="U233" i="8"/>
  <c r="V233" i="8"/>
  <c r="W233" i="8"/>
  <c r="Y233" i="8"/>
  <c r="AA233" i="8"/>
  <c r="AB233" i="8"/>
  <c r="AC233" i="8"/>
  <c r="AD233" i="8"/>
  <c r="AE233" i="8"/>
  <c r="AG233" i="8"/>
  <c r="AI233" i="8"/>
  <c r="AK233" i="8"/>
  <c r="AL233" i="8"/>
  <c r="AM233" i="8"/>
  <c r="AQ233" i="8"/>
  <c r="AU233" i="8"/>
  <c r="AZ233" i="8"/>
  <c r="D234" i="8"/>
  <c r="E234" i="8"/>
  <c r="H234" i="8" s="1"/>
  <c r="M234" i="8"/>
  <c r="O234" i="8"/>
  <c r="U234" i="8"/>
  <c r="W234" i="8"/>
  <c r="AC234" i="8"/>
  <c r="AE234" i="8"/>
  <c r="AK234" i="8"/>
  <c r="AM234" i="8"/>
  <c r="AU234" i="8"/>
  <c r="D235" i="8"/>
  <c r="E235" i="8"/>
  <c r="H235" i="8" s="1"/>
  <c r="K235" i="8"/>
  <c r="M235" i="8"/>
  <c r="N235" i="8"/>
  <c r="O235" i="8"/>
  <c r="Q235" i="8"/>
  <c r="S235" i="8"/>
  <c r="U235" i="8"/>
  <c r="V235" i="8"/>
  <c r="W235" i="8"/>
  <c r="Y235" i="8"/>
  <c r="AA235" i="8"/>
  <c r="AB235" i="8"/>
  <c r="AC235" i="8"/>
  <c r="AD235" i="8"/>
  <c r="AE235" i="8"/>
  <c r="AG235" i="8"/>
  <c r="AI235" i="8"/>
  <c r="AK235" i="8"/>
  <c r="AL235" i="8"/>
  <c r="AM235" i="8"/>
  <c r="AQ235" i="8"/>
  <c r="AU235" i="8"/>
  <c r="AZ235" i="8"/>
  <c r="D236" i="8"/>
  <c r="E236" i="8"/>
  <c r="H236" i="8" s="1"/>
  <c r="M236" i="8"/>
  <c r="O236" i="8"/>
  <c r="Q236" i="8"/>
  <c r="U236" i="8"/>
  <c r="W236" i="8"/>
  <c r="Y236" i="8"/>
  <c r="AC236" i="8"/>
  <c r="AE236" i="8"/>
  <c r="AG236" i="8"/>
  <c r="AK236" i="8"/>
  <c r="AM236" i="8"/>
  <c r="AO236" i="8"/>
  <c r="AU236" i="8"/>
  <c r="D237" i="8"/>
  <c r="E237" i="8"/>
  <c r="K237" i="8"/>
  <c r="M237" i="8"/>
  <c r="S237" i="8"/>
  <c r="U237" i="8"/>
  <c r="AA237" i="8"/>
  <c r="AC237" i="8"/>
  <c r="AI237" i="8"/>
  <c r="AK237" i="8"/>
  <c r="AQ237" i="8"/>
  <c r="D238" i="8"/>
  <c r="E238" i="8"/>
  <c r="H238" i="8" s="1"/>
  <c r="M238" i="8"/>
  <c r="O238" i="8"/>
  <c r="Q238" i="8"/>
  <c r="U238" i="8"/>
  <c r="W238" i="8"/>
  <c r="Y238" i="8"/>
  <c r="AC238" i="8"/>
  <c r="AE238" i="8"/>
  <c r="AG238" i="8"/>
  <c r="AK238" i="8"/>
  <c r="AM238" i="8"/>
  <c r="AO238" i="8"/>
  <c r="AU238" i="8"/>
  <c r="D239" i="8"/>
  <c r="E239" i="8"/>
  <c r="K239" i="8" s="1"/>
  <c r="S239" i="8"/>
  <c r="U239" i="8"/>
  <c r="AK239" i="8"/>
  <c r="D240" i="8"/>
  <c r="E240" i="8"/>
  <c r="H240" i="8" s="1"/>
  <c r="M240" i="8"/>
  <c r="O240" i="8"/>
  <c r="Q240" i="8"/>
  <c r="U240" i="8"/>
  <c r="W240" i="8"/>
  <c r="Y240" i="8"/>
  <c r="AC240" i="8"/>
  <c r="AE240" i="8"/>
  <c r="AG240" i="8"/>
  <c r="AK240" i="8"/>
  <c r="AM240" i="8"/>
  <c r="AO240" i="8"/>
  <c r="AU240" i="8"/>
  <c r="D241" i="8"/>
  <c r="E241" i="8"/>
  <c r="K241" i="8"/>
  <c r="M241" i="8"/>
  <c r="S241" i="8"/>
  <c r="U241" i="8"/>
  <c r="AA241" i="8"/>
  <c r="AC241" i="8"/>
  <c r="AI241" i="8"/>
  <c r="AK241" i="8"/>
  <c r="AQ241" i="8"/>
  <c r="D242" i="8"/>
  <c r="E242" i="8"/>
  <c r="H242" i="8" s="1"/>
  <c r="M242" i="8"/>
  <c r="O242" i="8"/>
  <c r="Q242" i="8"/>
  <c r="U242" i="8"/>
  <c r="W242" i="8"/>
  <c r="Y242" i="8"/>
  <c r="AC242" i="8"/>
  <c r="AE242" i="8"/>
  <c r="AG242" i="8"/>
  <c r="AK242" i="8"/>
  <c r="AM242" i="8"/>
  <c r="AO242" i="8"/>
  <c r="AU242" i="8"/>
  <c r="D243" i="8"/>
  <c r="E243" i="8"/>
  <c r="K243" i="8"/>
  <c r="M243" i="8"/>
  <c r="S243" i="8"/>
  <c r="U243" i="8"/>
  <c r="AA243" i="8"/>
  <c r="AC243" i="8"/>
  <c r="AI243" i="8"/>
  <c r="AK243" i="8"/>
  <c r="AQ243" i="8"/>
  <c r="D244" i="8"/>
  <c r="E244" i="8"/>
  <c r="H244" i="8" s="1"/>
  <c r="M244" i="8"/>
  <c r="O244" i="8"/>
  <c r="Q244" i="8"/>
  <c r="U244" i="8"/>
  <c r="W244" i="8"/>
  <c r="Y244" i="8"/>
  <c r="AC244" i="8"/>
  <c r="AE244" i="8"/>
  <c r="AG244" i="8"/>
  <c r="AK244" i="8"/>
  <c r="AM244" i="8"/>
  <c r="AO244" i="8"/>
  <c r="AU244" i="8"/>
  <c r="D245" i="8"/>
  <c r="E245" i="8"/>
  <c r="K245" i="8"/>
  <c r="D246" i="8"/>
  <c r="E246" i="8"/>
  <c r="Y246" i="8" s="1"/>
  <c r="W246" i="8"/>
  <c r="AU246" i="8"/>
  <c r="D247" i="8"/>
  <c r="E247" i="8"/>
  <c r="K247" i="8"/>
  <c r="M247" i="8"/>
  <c r="Q247" i="8"/>
  <c r="S247" i="8"/>
  <c r="U247" i="8"/>
  <c r="Y247" i="8"/>
  <c r="AA247" i="8"/>
  <c r="AC247" i="8"/>
  <c r="AG247" i="8"/>
  <c r="AI247" i="8"/>
  <c r="AK247" i="8"/>
  <c r="AO247" i="8"/>
  <c r="AQ247" i="8"/>
  <c r="D248" i="8"/>
  <c r="E248" i="8"/>
  <c r="M248" i="8"/>
  <c r="O248" i="8"/>
  <c r="Q248" i="8"/>
  <c r="U248" i="8"/>
  <c r="W248" i="8"/>
  <c r="Y248" i="8"/>
  <c r="AC248" i="8"/>
  <c r="AE248" i="8"/>
  <c r="AG248" i="8"/>
  <c r="AK248" i="8"/>
  <c r="AM248" i="8"/>
  <c r="AO248" i="8"/>
  <c r="AU248" i="8"/>
  <c r="D249" i="8"/>
  <c r="E249" i="8"/>
  <c r="K249" i="8"/>
  <c r="M249" i="8"/>
  <c r="Q249" i="8"/>
  <c r="S249" i="8"/>
  <c r="U249" i="8"/>
  <c r="Y249" i="8"/>
  <c r="AA249" i="8"/>
  <c r="AC249" i="8"/>
  <c r="AG249" i="8"/>
  <c r="AI249" i="8"/>
  <c r="AK249" i="8"/>
  <c r="AO249" i="8"/>
  <c r="AQ249" i="8"/>
  <c r="D250" i="8"/>
  <c r="E250" i="8"/>
  <c r="O250" i="8"/>
  <c r="Q250" i="8"/>
  <c r="U250" i="8"/>
  <c r="W250" i="8"/>
  <c r="Y250" i="8"/>
  <c r="AC250" i="8"/>
  <c r="AE250" i="8"/>
  <c r="AG250" i="8"/>
  <c r="AK250" i="8"/>
  <c r="AM250" i="8"/>
  <c r="AO250" i="8"/>
  <c r="AU250" i="8"/>
  <c r="D251" i="8"/>
  <c r="E251" i="8"/>
  <c r="D252" i="8"/>
  <c r="E252" i="8"/>
  <c r="O252" i="8"/>
  <c r="Q252" i="8"/>
  <c r="Y252" i="8"/>
  <c r="AC252" i="8"/>
  <c r="AE252" i="8"/>
  <c r="AG252" i="8"/>
  <c r="AK252" i="8"/>
  <c r="AM252" i="8"/>
  <c r="AO252" i="8"/>
  <c r="AU252" i="8"/>
  <c r="D253" i="8"/>
  <c r="E253" i="8"/>
  <c r="D254" i="8"/>
  <c r="E254" i="8"/>
  <c r="M254" i="8"/>
  <c r="O254" i="8"/>
  <c r="Y254" i="8"/>
  <c r="AG254" i="8"/>
  <c r="AK254" i="8"/>
  <c r="AU254" i="8"/>
  <c r="D255" i="8"/>
  <c r="E255" i="8"/>
  <c r="M255" i="8"/>
  <c r="U255" i="8"/>
  <c r="Y255" i="8"/>
  <c r="AA255" i="8"/>
  <c r="AI255" i="8"/>
  <c r="AQ255" i="8"/>
  <c r="D256" i="8"/>
  <c r="E256" i="8"/>
  <c r="M256" i="8"/>
  <c r="O256" i="8"/>
  <c r="U256" i="8"/>
  <c r="W256" i="8"/>
  <c r="Y256" i="8"/>
  <c r="AC256" i="8"/>
  <c r="AE256" i="8"/>
  <c r="AG256" i="8"/>
  <c r="AK256" i="8"/>
  <c r="AM256" i="8"/>
  <c r="AO256" i="8"/>
  <c r="AU256" i="8"/>
  <c r="D257" i="8"/>
  <c r="E257" i="8"/>
  <c r="K257" i="8"/>
  <c r="M257" i="8"/>
  <c r="Q257" i="8"/>
  <c r="S257" i="8"/>
  <c r="U257" i="8"/>
  <c r="Y257" i="8"/>
  <c r="AA257" i="8"/>
  <c r="AC257" i="8"/>
  <c r="AG257" i="8"/>
  <c r="AI257" i="8"/>
  <c r="AK257" i="8"/>
  <c r="AO257" i="8"/>
  <c r="AQ257" i="8"/>
  <c r="D258" i="8"/>
  <c r="E258" i="8"/>
  <c r="M258" i="8"/>
  <c r="O258" i="8"/>
  <c r="Q258" i="8"/>
  <c r="U258" i="8"/>
  <c r="W258" i="8"/>
  <c r="Y258" i="8"/>
  <c r="AC258" i="8"/>
  <c r="AE258" i="8"/>
  <c r="AG258" i="8"/>
  <c r="AK258" i="8"/>
  <c r="AM258" i="8"/>
  <c r="AO258" i="8"/>
  <c r="AU258" i="8"/>
  <c r="D259" i="8"/>
  <c r="E259" i="8"/>
  <c r="K259" i="8"/>
  <c r="M259" i="8"/>
  <c r="Q259" i="8"/>
  <c r="S259" i="8"/>
  <c r="U259" i="8"/>
  <c r="Y259" i="8"/>
  <c r="AA259" i="8"/>
  <c r="AC259" i="8"/>
  <c r="AG259" i="8"/>
  <c r="AI259" i="8"/>
  <c r="AK259" i="8"/>
  <c r="AO259" i="8"/>
  <c r="AQ259" i="8"/>
  <c r="D260" i="8"/>
  <c r="E260" i="8"/>
  <c r="Y260" i="8" s="1"/>
  <c r="AC260" i="8"/>
  <c r="AU260" i="8"/>
  <c r="D261" i="8"/>
  <c r="E261" i="8"/>
  <c r="M261" i="8"/>
  <c r="Q261" i="8"/>
  <c r="AA261" i="8"/>
  <c r="AI261" i="8"/>
  <c r="AK261" i="8"/>
  <c r="D262" i="8"/>
  <c r="E262" i="8"/>
  <c r="W262" i="8"/>
  <c r="Y262" i="8"/>
  <c r="AU262" i="8"/>
  <c r="D263" i="8"/>
  <c r="E263" i="8"/>
  <c r="K263" i="8"/>
  <c r="M263" i="8"/>
  <c r="Q263" i="8"/>
  <c r="S263" i="8"/>
  <c r="U263" i="8"/>
  <c r="Y263" i="8"/>
  <c r="AA263" i="8"/>
  <c r="AC263" i="8"/>
  <c r="AG263" i="8"/>
  <c r="AI263" i="8"/>
  <c r="AK263" i="8"/>
  <c r="AO263" i="8"/>
  <c r="AQ263" i="8"/>
  <c r="D264" i="8"/>
  <c r="E264" i="8"/>
  <c r="M264" i="8"/>
  <c r="U264" i="8"/>
  <c r="W264" i="8"/>
  <c r="Y264" i="8"/>
  <c r="AG264" i="8"/>
  <c r="AK264" i="8"/>
  <c r="AM264" i="8"/>
  <c r="AO264" i="8"/>
  <c r="AU264" i="8"/>
  <c r="D265" i="8"/>
  <c r="E265" i="8"/>
  <c r="K265" i="8"/>
  <c r="M265" i="8"/>
  <c r="Q265" i="8"/>
  <c r="S265" i="8"/>
  <c r="U265" i="8"/>
  <c r="Y265" i="8"/>
  <c r="AA265" i="8"/>
  <c r="AC265" i="8"/>
  <c r="AG265" i="8"/>
  <c r="AI265" i="8"/>
  <c r="AK265" i="8"/>
  <c r="AO265" i="8"/>
  <c r="AQ265" i="8"/>
  <c r="D266" i="8"/>
  <c r="E266" i="8"/>
  <c r="Q266" i="8"/>
  <c r="U266" i="8"/>
  <c r="Y266" i="8"/>
  <c r="AC266" i="8"/>
  <c r="AE266" i="8"/>
  <c r="AG266" i="8"/>
  <c r="AK266" i="8"/>
  <c r="AM266" i="8"/>
  <c r="AO266" i="8"/>
  <c r="AU266" i="8"/>
  <c r="D267" i="8"/>
  <c r="E267" i="8"/>
  <c r="D268" i="8"/>
  <c r="E268" i="8"/>
  <c r="O268" i="8"/>
  <c r="Q268" i="8"/>
  <c r="Y268" i="8"/>
  <c r="AC268" i="8"/>
  <c r="AK268" i="8"/>
  <c r="AM268" i="8"/>
  <c r="AU268" i="8"/>
  <c r="D269" i="8"/>
  <c r="E269" i="8"/>
  <c r="Y269" i="8" s="1"/>
  <c r="AA269" i="8"/>
  <c r="D270" i="8"/>
  <c r="E270" i="8"/>
  <c r="M270" i="8"/>
  <c r="O270" i="8"/>
  <c r="Y270" i="8"/>
  <c r="AG270" i="8"/>
  <c r="AK270" i="8"/>
  <c r="AU270" i="8"/>
  <c r="D271" i="8"/>
  <c r="E271" i="8"/>
  <c r="M271" i="8"/>
  <c r="U271" i="8"/>
  <c r="Y271" i="8"/>
  <c r="AA271" i="8"/>
  <c r="AI271" i="8"/>
  <c r="AK271" i="8"/>
  <c r="AO271" i="8"/>
  <c r="AQ271" i="8"/>
  <c r="D272" i="8"/>
  <c r="E272" i="8"/>
  <c r="M272" i="8"/>
  <c r="O272" i="8"/>
  <c r="W272" i="8"/>
  <c r="Y272" i="8"/>
  <c r="AC272" i="8"/>
  <c r="AE272" i="8"/>
  <c r="AG272" i="8"/>
  <c r="AK272" i="8"/>
  <c r="AM272" i="8"/>
  <c r="AO272" i="8"/>
  <c r="AU272" i="8"/>
  <c r="D273" i="8"/>
  <c r="E273" i="8"/>
  <c r="K273" i="8"/>
  <c r="M273" i="8"/>
  <c r="Q273" i="8"/>
  <c r="S273" i="8"/>
  <c r="U273" i="8"/>
  <c r="Y273" i="8"/>
  <c r="AA273" i="8"/>
  <c r="AC273" i="8"/>
  <c r="AG273" i="8"/>
  <c r="AI273" i="8"/>
  <c r="AK273" i="8"/>
  <c r="AO273" i="8"/>
  <c r="AQ273" i="8"/>
  <c r="D274" i="8"/>
  <c r="E274" i="8"/>
  <c r="M274" i="8"/>
  <c r="O274" i="8"/>
  <c r="Q274" i="8"/>
  <c r="U274" i="8"/>
  <c r="W274" i="8"/>
  <c r="Y274" i="8"/>
  <c r="AC274" i="8"/>
  <c r="AE274" i="8"/>
  <c r="AG274" i="8"/>
  <c r="AK274" i="8"/>
  <c r="AM274" i="8"/>
  <c r="AO274" i="8"/>
  <c r="AQ274" i="8"/>
  <c r="AU274" i="8"/>
  <c r="D275" i="8"/>
  <c r="E275" i="8"/>
  <c r="K275" i="8"/>
  <c r="M275" i="8"/>
  <c r="O275" i="8"/>
  <c r="Q275" i="8"/>
  <c r="S275" i="8"/>
  <c r="U275" i="8"/>
  <c r="W275" i="8"/>
  <c r="Y275" i="8"/>
  <c r="AA275" i="8"/>
  <c r="AC275" i="8"/>
  <c r="AE275" i="8"/>
  <c r="AG275" i="8"/>
  <c r="AI275" i="8"/>
  <c r="AK275" i="8"/>
  <c r="AM275" i="8"/>
  <c r="AO275" i="8"/>
  <c r="AQ275" i="8"/>
  <c r="AU275" i="8"/>
  <c r="D276" i="8"/>
  <c r="E276" i="8"/>
  <c r="S276" i="8" s="1"/>
  <c r="U276" i="8"/>
  <c r="AI276" i="8"/>
  <c r="AK276" i="8"/>
  <c r="D277" i="8"/>
  <c r="E277" i="8"/>
  <c r="M277" i="8"/>
  <c r="O277" i="8"/>
  <c r="U277" i="8"/>
  <c r="W277" i="8"/>
  <c r="AA277" i="8"/>
  <c r="AC277" i="8"/>
  <c r="AE277" i="8"/>
  <c r="AI277" i="8"/>
  <c r="AK277" i="8"/>
  <c r="AM277" i="8"/>
  <c r="AQ277" i="8"/>
  <c r="AU277" i="8"/>
  <c r="F50" i="8"/>
  <c r="F175" i="8"/>
  <c r="F171" i="8" s="1"/>
  <c r="G50" i="8"/>
  <c r="G175" i="8" s="1"/>
  <c r="G171" i="8"/>
  <c r="H50" i="8"/>
  <c r="H175" i="8"/>
  <c r="H171" i="8" s="1"/>
  <c r="I50" i="8"/>
  <c r="I175" i="8" s="1"/>
  <c r="I171" i="8" s="1"/>
  <c r="J50" i="8"/>
  <c r="J175" i="8"/>
  <c r="J171" i="8" s="1"/>
  <c r="K50" i="8"/>
  <c r="K175" i="8" s="1"/>
  <c r="K171" i="8" s="1"/>
  <c r="L50" i="8"/>
  <c r="L175" i="8"/>
  <c r="L171" i="8" s="1"/>
  <c r="M50" i="8"/>
  <c r="M175" i="8" s="1"/>
  <c r="M171" i="8" s="1"/>
  <c r="N50" i="8"/>
  <c r="N175" i="8"/>
  <c r="N171" i="8" s="1"/>
  <c r="O50" i="8"/>
  <c r="O175" i="8" s="1"/>
  <c r="O171" i="8"/>
  <c r="P50" i="8"/>
  <c r="P175" i="8"/>
  <c r="P171" i="8" s="1"/>
  <c r="Q50" i="8"/>
  <c r="Q175" i="8" s="1"/>
  <c r="Q171" i="8" s="1"/>
  <c r="R50" i="8"/>
  <c r="R175" i="8"/>
  <c r="R171" i="8" s="1"/>
  <c r="S50" i="8"/>
  <c r="S175" i="8" s="1"/>
  <c r="S171" i="8" s="1"/>
  <c r="T50" i="8"/>
  <c r="T175" i="8"/>
  <c r="T171" i="8" s="1"/>
  <c r="U50" i="8"/>
  <c r="U175" i="8" s="1"/>
  <c r="U171" i="8" s="1"/>
  <c r="V50" i="8"/>
  <c r="V175" i="8"/>
  <c r="V171" i="8" s="1"/>
  <c r="W50" i="8"/>
  <c r="W175" i="8" s="1"/>
  <c r="W171" i="8" s="1"/>
  <c r="X50" i="8"/>
  <c r="X175" i="8"/>
  <c r="X171" i="8" s="1"/>
  <c r="Y50" i="8"/>
  <c r="Y175" i="8" s="1"/>
  <c r="Y171" i="8" s="1"/>
  <c r="Z50" i="8"/>
  <c r="Z175" i="8"/>
  <c r="Z171" i="8" s="1"/>
  <c r="AA50" i="8"/>
  <c r="AA175" i="8" s="1"/>
  <c r="AA171" i="8"/>
  <c r="AB50" i="8"/>
  <c r="AB175" i="8"/>
  <c r="AB171" i="8" s="1"/>
  <c r="AC50" i="8"/>
  <c r="AC175" i="8" s="1"/>
  <c r="AC171" i="8" s="1"/>
  <c r="AD50" i="8"/>
  <c r="AD175" i="8"/>
  <c r="AD171" i="8" s="1"/>
  <c r="AE50" i="8"/>
  <c r="AE175" i="8" s="1"/>
  <c r="AE171" i="8"/>
  <c r="AF50" i="8"/>
  <c r="AF175" i="8"/>
  <c r="AF171" i="8" s="1"/>
  <c r="AG50" i="8"/>
  <c r="AG175" i="8" s="1"/>
  <c r="AG171" i="8" s="1"/>
  <c r="AH50" i="8"/>
  <c r="AH175" i="8"/>
  <c r="AH171" i="8" s="1"/>
  <c r="AI50" i="8"/>
  <c r="AI175" i="8" s="1"/>
  <c r="AI171" i="8" s="1"/>
  <c r="AJ50" i="8"/>
  <c r="AJ175" i="8"/>
  <c r="AJ171" i="8" s="1"/>
  <c r="AK50" i="8"/>
  <c r="AK175" i="8" s="1"/>
  <c r="AK171" i="8" s="1"/>
  <c r="AL50" i="8"/>
  <c r="AL175" i="8"/>
  <c r="AL171" i="8" s="1"/>
  <c r="AM50" i="8"/>
  <c r="AM175" i="8" s="1"/>
  <c r="AM171" i="8"/>
  <c r="AN50" i="8"/>
  <c r="AN175" i="8"/>
  <c r="AN171" i="8" s="1"/>
  <c r="AO50" i="8"/>
  <c r="AO175" i="8" s="1"/>
  <c r="AO171" i="8" s="1"/>
  <c r="AP50" i="8"/>
  <c r="AP175" i="8"/>
  <c r="AP171" i="8" s="1"/>
  <c r="AR50" i="8"/>
  <c r="AR175" i="8" s="1"/>
  <c r="AR171" i="8" s="1"/>
  <c r="AT50" i="8"/>
  <c r="AT175" i="8"/>
  <c r="AT171" i="8" s="1"/>
  <c r="AU50" i="8"/>
  <c r="AU175" i="8" s="1"/>
  <c r="AU171" i="8" s="1"/>
  <c r="AV50" i="8"/>
  <c r="AV175" i="8"/>
  <c r="AV171" i="8" s="1"/>
  <c r="AW50" i="8"/>
  <c r="AW175" i="8" s="1"/>
  <c r="AW171" i="8"/>
  <c r="AX50" i="8"/>
  <c r="AX175" i="8"/>
  <c r="AX171" i="8" s="1"/>
  <c r="AY50" i="8"/>
  <c r="AY175" i="8" s="1"/>
  <c r="AY171" i="8" s="1"/>
  <c r="AZ50" i="8"/>
  <c r="AZ175" i="8"/>
  <c r="AZ171" i="8" s="1"/>
  <c r="BA50" i="8"/>
  <c r="BA175" i="8" s="1"/>
  <c r="BA171" i="8" s="1"/>
  <c r="BB50" i="8"/>
  <c r="BB175" i="8"/>
  <c r="BB171" i="8" s="1"/>
  <c r="BC50" i="8"/>
  <c r="BC175" i="8" s="1"/>
  <c r="BC171" i="8" s="1"/>
  <c r="D530" i="8"/>
  <c r="AS171" i="8"/>
  <c r="D438" i="8"/>
  <c r="D481" i="8"/>
  <c r="D439" i="8"/>
  <c r="D482" i="8"/>
  <c r="D440" i="8"/>
  <c r="D483" i="8"/>
  <c r="D441" i="8"/>
  <c r="D484" i="8"/>
  <c r="D442" i="8"/>
  <c r="E442" i="8"/>
  <c r="D485" i="8"/>
  <c r="D443" i="8"/>
  <c r="D486" i="8"/>
  <c r="D444" i="8"/>
  <c r="D487" i="8"/>
  <c r="F487" i="8" s="1"/>
  <c r="E487" i="8"/>
  <c r="D445" i="8"/>
  <c r="D488" i="8"/>
  <c r="D446" i="8"/>
  <c r="D489" i="8"/>
  <c r="D447" i="8"/>
  <c r="D490" i="8"/>
  <c r="D448" i="8"/>
  <c r="D491" i="8"/>
  <c r="D449" i="8"/>
  <c r="D492" i="8"/>
  <c r="D450" i="8"/>
  <c r="D493" i="8"/>
  <c r="D451" i="8"/>
  <c r="D494" i="8"/>
  <c r="D452" i="8"/>
  <c r="D495" i="8"/>
  <c r="D453" i="8"/>
  <c r="D496" i="8"/>
  <c r="D454" i="8"/>
  <c r="D497" i="8"/>
  <c r="D455" i="8"/>
  <c r="E455" i="8"/>
  <c r="D498" i="8"/>
  <c r="H498" i="8" s="1"/>
  <c r="D456" i="8"/>
  <c r="D499" i="8"/>
  <c r="D457" i="8"/>
  <c r="D500" i="8"/>
  <c r="D458" i="8"/>
  <c r="M458" i="8" s="1"/>
  <c r="D501" i="8"/>
  <c r="D459" i="8"/>
  <c r="D502" i="8"/>
  <c r="D460" i="8"/>
  <c r="I460" i="8" s="1"/>
  <c r="E460" i="8"/>
  <c r="D503" i="8"/>
  <c r="D461" i="8"/>
  <c r="D504" i="8"/>
  <c r="D462" i="8"/>
  <c r="D505" i="8"/>
  <c r="D463" i="8"/>
  <c r="D506" i="8"/>
  <c r="D464" i="8"/>
  <c r="D507" i="8"/>
  <c r="D465" i="8"/>
  <c r="G465" i="8" s="1"/>
  <c r="D508" i="8"/>
  <c r="D466" i="8"/>
  <c r="D509" i="8"/>
  <c r="D467" i="8"/>
  <c r="D510" i="8"/>
  <c r="D468" i="8"/>
  <c r="D511" i="8"/>
  <c r="E511" i="8"/>
  <c r="D469" i="8"/>
  <c r="D512" i="8"/>
  <c r="D470" i="8"/>
  <c r="D513" i="8"/>
  <c r="D471" i="8"/>
  <c r="D514" i="8"/>
  <c r="D472" i="8"/>
  <c r="D515" i="8"/>
  <c r="F442" i="8"/>
  <c r="F447" i="8"/>
  <c r="F452" i="8"/>
  <c r="F510" i="8"/>
  <c r="F515" i="8"/>
  <c r="G446" i="8"/>
  <c r="G498" i="8"/>
  <c r="G456" i="8"/>
  <c r="G503" i="8"/>
  <c r="G461" i="8"/>
  <c r="G508" i="8"/>
  <c r="G513" i="8"/>
  <c r="H444" i="8"/>
  <c r="H502" i="8"/>
  <c r="H507" i="8"/>
  <c r="H512" i="8"/>
  <c r="I485" i="8"/>
  <c r="I443" i="8"/>
  <c r="I490" i="8"/>
  <c r="I448" i="8"/>
  <c r="I495" i="8"/>
  <c r="I467" i="8"/>
  <c r="I472" i="8"/>
  <c r="J494" i="8"/>
  <c r="J499" i="8"/>
  <c r="J504" i="8"/>
  <c r="K487" i="8"/>
  <c r="K459" i="8"/>
  <c r="K464" i="8"/>
  <c r="K469" i="8"/>
  <c r="L486" i="8"/>
  <c r="L491" i="8"/>
  <c r="L452" i="8"/>
  <c r="L456" i="8"/>
  <c r="L499" i="8"/>
  <c r="L460" i="8"/>
  <c r="L507" i="8"/>
  <c r="L468" i="8"/>
  <c r="L511" i="8"/>
  <c r="L515" i="8"/>
  <c r="M487" i="8"/>
  <c r="M490" i="8"/>
  <c r="M448" i="8"/>
  <c r="M452" i="8"/>
  <c r="M498" i="8"/>
  <c r="M456" i="8"/>
  <c r="M502" i="8"/>
  <c r="M506" i="8"/>
  <c r="M464" i="8"/>
  <c r="M467" i="8"/>
  <c r="N443" i="8"/>
  <c r="N486" i="8"/>
  <c r="N447" i="8"/>
  <c r="N494" i="8"/>
  <c r="N455" i="8"/>
  <c r="N498" i="8"/>
  <c r="N502" i="8"/>
  <c r="N463" i="8"/>
  <c r="N510" i="8"/>
  <c r="O485" i="8"/>
  <c r="O443" i="8"/>
  <c r="O501" i="8"/>
  <c r="O513" i="8"/>
  <c r="P442" i="8"/>
  <c r="P485" i="8"/>
  <c r="P458" i="8"/>
  <c r="P470" i="8"/>
  <c r="O81" i="17"/>
  <c r="D176" i="11"/>
  <c r="D177" i="11"/>
  <c r="D178" i="11"/>
  <c r="D179" i="11"/>
  <c r="E176" i="11"/>
  <c r="H49" i="11"/>
  <c r="J49" i="11"/>
  <c r="J176" i="11"/>
  <c r="K49" i="11"/>
  <c r="K176" i="11"/>
  <c r="L49" i="11"/>
  <c r="L176" i="11"/>
  <c r="M49" i="11"/>
  <c r="M176" i="11"/>
  <c r="N49" i="11"/>
  <c r="N176" i="11"/>
  <c r="O49" i="11"/>
  <c r="O176" i="11"/>
  <c r="P176" i="11"/>
  <c r="Q49" i="11"/>
  <c r="R176" i="11"/>
  <c r="S176" i="11"/>
  <c r="T176" i="11"/>
  <c r="U176" i="11"/>
  <c r="V176" i="11"/>
  <c r="W176" i="11"/>
  <c r="X176" i="11"/>
  <c r="Y49" i="11"/>
  <c r="Y176" i="11"/>
  <c r="Z176" i="11"/>
  <c r="AA49" i="11"/>
  <c r="AB176" i="11"/>
  <c r="AC176" i="11"/>
  <c r="AD176" i="11"/>
  <c r="AE49" i="11"/>
  <c r="AF49" i="11"/>
  <c r="AF176" i="11"/>
  <c r="AG176" i="11"/>
  <c r="AH176" i="11"/>
  <c r="AI176" i="11"/>
  <c r="AJ176" i="11"/>
  <c r="AK176" i="11"/>
  <c r="AL176" i="11"/>
  <c r="AM176" i="11"/>
  <c r="AN49" i="11"/>
  <c r="AO176" i="11"/>
  <c r="AP176" i="11"/>
  <c r="AQ176" i="11"/>
  <c r="AR176" i="11"/>
  <c r="AT49" i="11"/>
  <c r="AT176" i="11"/>
  <c r="AU49" i="11"/>
  <c r="AU176" i="11"/>
  <c r="AZ49" i="11"/>
  <c r="AZ176" i="11"/>
  <c r="E177" i="11"/>
  <c r="H177" i="11"/>
  <c r="J177" i="11"/>
  <c r="L177" i="11"/>
  <c r="N177" i="11"/>
  <c r="O177" i="11"/>
  <c r="P177" i="11"/>
  <c r="R177" i="11"/>
  <c r="T177" i="11"/>
  <c r="U177" i="11"/>
  <c r="V177" i="11"/>
  <c r="W177" i="11"/>
  <c r="X177" i="11"/>
  <c r="Z177" i="11"/>
  <c r="AB177" i="11"/>
  <c r="AC177" i="11"/>
  <c r="AD177" i="11"/>
  <c r="AE177" i="11"/>
  <c r="AF177" i="11"/>
  <c r="AH177" i="11"/>
  <c r="AJ177" i="11"/>
  <c r="AK177" i="11"/>
  <c r="AL177" i="11"/>
  <c r="AM177" i="11"/>
  <c r="AN177" i="11"/>
  <c r="AP177" i="11"/>
  <c r="AR177" i="11"/>
  <c r="AT177" i="11"/>
  <c r="AU177" i="11"/>
  <c r="AZ177" i="11"/>
  <c r="E178" i="11"/>
  <c r="K178" i="11"/>
  <c r="M178" i="11"/>
  <c r="O178" i="11"/>
  <c r="S178" i="11"/>
  <c r="T178" i="11"/>
  <c r="U178" i="11"/>
  <c r="W178" i="11"/>
  <c r="Y178" i="11"/>
  <c r="AA178" i="11"/>
  <c r="AB178" i="11"/>
  <c r="AC178" i="11"/>
  <c r="AG178" i="11"/>
  <c r="AI178" i="11"/>
  <c r="AJ178" i="11"/>
  <c r="AK178" i="11"/>
  <c r="AM178" i="11"/>
  <c r="AO178" i="11"/>
  <c r="AQ178" i="11"/>
  <c r="AR178" i="11"/>
  <c r="AU178" i="11"/>
  <c r="AZ178" i="11"/>
  <c r="E179" i="11"/>
  <c r="J179" i="11"/>
  <c r="K179" i="11"/>
  <c r="L179" i="11"/>
  <c r="N179" i="11"/>
  <c r="O179" i="11"/>
  <c r="P179" i="11"/>
  <c r="R179" i="11"/>
  <c r="S179" i="11"/>
  <c r="T179" i="11"/>
  <c r="U179" i="11"/>
  <c r="V179" i="11"/>
  <c r="W179" i="11"/>
  <c r="X179" i="11"/>
  <c r="Y179" i="11"/>
  <c r="Z179" i="11"/>
  <c r="AB179" i="11"/>
  <c r="AC179" i="11"/>
  <c r="AD179" i="11"/>
  <c r="AF179" i="11"/>
  <c r="AG179" i="11"/>
  <c r="AH179" i="11"/>
  <c r="AI179" i="11"/>
  <c r="AJ179" i="11"/>
  <c r="AK179" i="11"/>
  <c r="AL179" i="11"/>
  <c r="AM179" i="11"/>
  <c r="AN179" i="11"/>
  <c r="AO179" i="11"/>
  <c r="AP179" i="11"/>
  <c r="AQ179" i="11"/>
  <c r="AR179" i="11"/>
  <c r="AT179" i="11"/>
  <c r="AU179" i="11"/>
  <c r="AZ179" i="11"/>
  <c r="D180" i="11"/>
  <c r="E180" i="11"/>
  <c r="D181" i="11"/>
  <c r="E181" i="11"/>
  <c r="J181" i="11"/>
  <c r="K181" i="11"/>
  <c r="L181" i="11"/>
  <c r="N181" i="11"/>
  <c r="O181" i="11"/>
  <c r="P181" i="11"/>
  <c r="R181" i="11"/>
  <c r="S181" i="11"/>
  <c r="T181" i="11"/>
  <c r="U181" i="11"/>
  <c r="V181" i="11"/>
  <c r="W181" i="11"/>
  <c r="X181" i="11"/>
  <c r="Y181" i="11"/>
  <c r="Z181" i="11"/>
  <c r="AB181" i="11"/>
  <c r="AC181" i="11"/>
  <c r="AD181" i="11"/>
  <c r="AF181" i="11"/>
  <c r="AG181" i="11"/>
  <c r="AH181" i="11"/>
  <c r="AI181" i="11"/>
  <c r="AJ181" i="11"/>
  <c r="AK181" i="11"/>
  <c r="AL181" i="11"/>
  <c r="AM181" i="11"/>
  <c r="AN181" i="11"/>
  <c r="AO181" i="11"/>
  <c r="AP181" i="11"/>
  <c r="AQ181" i="11"/>
  <c r="AR181" i="11"/>
  <c r="AT181" i="11"/>
  <c r="AU181" i="11"/>
  <c r="AZ181" i="11"/>
  <c r="D182" i="11"/>
  <c r="E182" i="11"/>
  <c r="R182" i="11" s="1"/>
  <c r="P182" i="11"/>
  <c r="AC182" i="11"/>
  <c r="AD182" i="11"/>
  <c r="AP182" i="11"/>
  <c r="AR182" i="11"/>
  <c r="D183" i="11"/>
  <c r="E183" i="11"/>
  <c r="J183" i="11"/>
  <c r="K183" i="11"/>
  <c r="L183" i="11"/>
  <c r="N183" i="11"/>
  <c r="P183" i="11"/>
  <c r="R183" i="11"/>
  <c r="S183" i="11"/>
  <c r="T183" i="11"/>
  <c r="U183" i="11"/>
  <c r="V183" i="11"/>
  <c r="W183" i="11"/>
  <c r="X183" i="11"/>
  <c r="Y183" i="11"/>
  <c r="Z183" i="11"/>
  <c r="AB183" i="11"/>
  <c r="AC183" i="11"/>
  <c r="AD183" i="11"/>
  <c r="AF183" i="11"/>
  <c r="AG183" i="11"/>
  <c r="AH183" i="11"/>
  <c r="AI183" i="11"/>
  <c r="AJ183" i="11"/>
  <c r="AK183" i="11"/>
  <c r="AL183" i="11"/>
  <c r="AM183" i="11"/>
  <c r="AN183" i="11"/>
  <c r="AO183" i="11"/>
  <c r="AP183" i="11"/>
  <c r="AQ183" i="11"/>
  <c r="AR183" i="11"/>
  <c r="AT183" i="11"/>
  <c r="AU183" i="11"/>
  <c r="AZ183" i="11"/>
  <c r="D184" i="11"/>
  <c r="E184" i="11"/>
  <c r="F184" i="11"/>
  <c r="J184" i="11"/>
  <c r="K184" i="11"/>
  <c r="L184" i="11"/>
  <c r="M184" i="11"/>
  <c r="N184" i="11"/>
  <c r="P184" i="11"/>
  <c r="R184" i="11"/>
  <c r="S184" i="11"/>
  <c r="T184" i="11"/>
  <c r="U184" i="11"/>
  <c r="V184" i="11"/>
  <c r="X184" i="11"/>
  <c r="Z184" i="11"/>
  <c r="AA184" i="11"/>
  <c r="AB184" i="11"/>
  <c r="AC184" i="11"/>
  <c r="AD184" i="11"/>
  <c r="AF184" i="11"/>
  <c r="AH184" i="11"/>
  <c r="AI184" i="11"/>
  <c r="AJ184" i="11"/>
  <c r="AK184" i="11"/>
  <c r="AL184" i="11"/>
  <c r="AN184" i="11"/>
  <c r="AP184" i="11"/>
  <c r="AQ184" i="11"/>
  <c r="AR184" i="11"/>
  <c r="AT184" i="11"/>
  <c r="AZ184" i="11"/>
  <c r="D185" i="11"/>
  <c r="E185" i="11"/>
  <c r="F185" i="11"/>
  <c r="J185" i="11"/>
  <c r="K185" i="11"/>
  <c r="L185" i="11"/>
  <c r="N185" i="11"/>
  <c r="O185" i="11"/>
  <c r="P185" i="11"/>
  <c r="R185" i="11"/>
  <c r="S185" i="11"/>
  <c r="T185" i="11"/>
  <c r="U185" i="11"/>
  <c r="V185" i="11"/>
  <c r="W185" i="11"/>
  <c r="X185" i="11"/>
  <c r="Y185" i="11"/>
  <c r="Z185" i="11"/>
  <c r="AB185" i="11"/>
  <c r="AC185" i="11"/>
  <c r="AD185" i="11"/>
  <c r="AF185" i="11"/>
  <c r="AG185" i="11"/>
  <c r="AH185" i="11"/>
  <c r="AI185" i="11"/>
  <c r="AJ185" i="11"/>
  <c r="AK185" i="11"/>
  <c r="AL185" i="11"/>
  <c r="AM185" i="11"/>
  <c r="AN185" i="11"/>
  <c r="AO185" i="11"/>
  <c r="AP185" i="11"/>
  <c r="AQ185" i="11"/>
  <c r="AR185" i="11"/>
  <c r="AT185" i="11"/>
  <c r="AU185" i="11"/>
  <c r="AZ185" i="11"/>
  <c r="D186" i="11"/>
  <c r="E186" i="11"/>
  <c r="AJ186" i="11"/>
  <c r="D187" i="11"/>
  <c r="E187" i="11"/>
  <c r="J187" i="11"/>
  <c r="K187" i="11"/>
  <c r="L187" i="11"/>
  <c r="N187" i="11"/>
  <c r="O187" i="11"/>
  <c r="P187" i="11"/>
  <c r="R187" i="11"/>
  <c r="S187" i="11"/>
  <c r="T187" i="11"/>
  <c r="U187" i="11"/>
  <c r="V187" i="11"/>
  <c r="W187" i="11"/>
  <c r="X187" i="11"/>
  <c r="Y187" i="11"/>
  <c r="Z187" i="11"/>
  <c r="AB187" i="11"/>
  <c r="AC187" i="11"/>
  <c r="AD187" i="11"/>
  <c r="AE187" i="11"/>
  <c r="AF187" i="11"/>
  <c r="AG187" i="11"/>
  <c r="AH187" i="11"/>
  <c r="AI187" i="11"/>
  <c r="AJ187" i="11"/>
  <c r="AK187" i="11"/>
  <c r="AL187" i="11"/>
  <c r="AM187" i="11"/>
  <c r="AN187" i="11"/>
  <c r="AO187" i="11"/>
  <c r="AP187" i="11"/>
  <c r="AQ187" i="11"/>
  <c r="AR187" i="11"/>
  <c r="AT187" i="11"/>
  <c r="AU187" i="11"/>
  <c r="AZ187" i="11"/>
  <c r="D188" i="11"/>
  <c r="E188" i="11"/>
  <c r="AB188" i="11"/>
  <c r="D189" i="11"/>
  <c r="E189" i="11"/>
  <c r="G189" i="11"/>
  <c r="J189" i="11"/>
  <c r="K189" i="11"/>
  <c r="L189" i="11"/>
  <c r="N189" i="11"/>
  <c r="O189" i="11"/>
  <c r="P189" i="11"/>
  <c r="R189" i="11"/>
  <c r="S189" i="11"/>
  <c r="T189" i="11"/>
  <c r="U189" i="11"/>
  <c r="V189" i="11"/>
  <c r="W189" i="11"/>
  <c r="X189" i="11"/>
  <c r="Y189" i="11"/>
  <c r="Z189" i="11"/>
  <c r="AB189" i="11"/>
  <c r="AC189" i="11"/>
  <c r="AD189" i="11"/>
  <c r="AF189" i="11"/>
  <c r="AG189" i="11"/>
  <c r="AH189" i="11"/>
  <c r="AI189" i="11"/>
  <c r="AJ189" i="11"/>
  <c r="AK189" i="11"/>
  <c r="AL189" i="11"/>
  <c r="AM189" i="11"/>
  <c r="AN189" i="11"/>
  <c r="AO189" i="11"/>
  <c r="AP189" i="11"/>
  <c r="AQ189" i="11"/>
  <c r="AR189" i="11"/>
  <c r="AT189" i="11"/>
  <c r="AU189" i="11"/>
  <c r="AZ189" i="11"/>
  <c r="D190" i="11"/>
  <c r="E190" i="11"/>
  <c r="N190" i="11"/>
  <c r="P190" i="11"/>
  <c r="R190" i="11"/>
  <c r="S190" i="11"/>
  <c r="Z190" i="11"/>
  <c r="AA190" i="11"/>
  <c r="AB190" i="11"/>
  <c r="AC190" i="11"/>
  <c r="AD190" i="11"/>
  <c r="AF190" i="11"/>
  <c r="AH190" i="11"/>
  <c r="AI190" i="11"/>
  <c r="AJ190" i="11"/>
  <c r="AK190" i="11"/>
  <c r="AL190" i="11"/>
  <c r="AN190" i="11"/>
  <c r="AP190" i="11"/>
  <c r="AQ190" i="11"/>
  <c r="AR190" i="11"/>
  <c r="AT190" i="11"/>
  <c r="AZ190" i="11"/>
  <c r="D191" i="11"/>
  <c r="E191" i="11"/>
  <c r="H191" i="11"/>
  <c r="J191" i="11"/>
  <c r="K191" i="11"/>
  <c r="L191" i="11"/>
  <c r="N191" i="11"/>
  <c r="O191" i="11"/>
  <c r="P191" i="11"/>
  <c r="Q191" i="11"/>
  <c r="R191" i="11"/>
  <c r="S191" i="11"/>
  <c r="T191" i="11"/>
  <c r="U191" i="11"/>
  <c r="V191" i="11"/>
  <c r="W191" i="11"/>
  <c r="X191" i="11"/>
  <c r="Z191" i="11"/>
  <c r="AB191" i="11"/>
  <c r="AC191" i="11"/>
  <c r="AD191" i="11"/>
  <c r="AF191" i="11"/>
  <c r="AG191" i="11"/>
  <c r="AH191" i="11"/>
  <c r="AI191" i="11"/>
  <c r="AJ191" i="11"/>
  <c r="AK191" i="11"/>
  <c r="AL191" i="11"/>
  <c r="AM191" i="11"/>
  <c r="AN191" i="11"/>
  <c r="AO191" i="11"/>
  <c r="AP191" i="11"/>
  <c r="AQ191" i="11"/>
  <c r="AR191" i="11"/>
  <c r="AT191" i="11"/>
  <c r="AU191" i="11"/>
  <c r="AZ191" i="11"/>
  <c r="D192" i="11"/>
  <c r="E192" i="11"/>
  <c r="H192" i="11"/>
  <c r="J192" i="11"/>
  <c r="K192" i="11"/>
  <c r="L192" i="11"/>
  <c r="M192" i="11"/>
  <c r="N192" i="11"/>
  <c r="P192" i="11"/>
  <c r="R192" i="11"/>
  <c r="S192" i="11"/>
  <c r="T192" i="11"/>
  <c r="U192" i="11"/>
  <c r="V192" i="11"/>
  <c r="X192" i="11"/>
  <c r="Z192" i="11"/>
  <c r="AA192" i="11"/>
  <c r="AB192" i="11"/>
  <c r="AC192" i="11"/>
  <c r="AD192" i="11"/>
  <c r="AF192" i="11"/>
  <c r="AH192" i="11"/>
  <c r="AI192" i="11"/>
  <c r="AJ192" i="11"/>
  <c r="AK192" i="11"/>
  <c r="AL192" i="11"/>
  <c r="AN192" i="11"/>
  <c r="AP192" i="11"/>
  <c r="AQ192" i="11"/>
  <c r="AR192" i="11"/>
  <c r="AT192" i="11"/>
  <c r="AZ192" i="11"/>
  <c r="D193" i="11"/>
  <c r="E193" i="11"/>
  <c r="J193" i="11"/>
  <c r="K193" i="11"/>
  <c r="L193" i="11"/>
  <c r="N193" i="11"/>
  <c r="O193" i="11"/>
  <c r="P193" i="11"/>
  <c r="R193" i="11"/>
  <c r="S193" i="11"/>
  <c r="T193" i="11"/>
  <c r="U193" i="11"/>
  <c r="V193" i="11"/>
  <c r="W193" i="11"/>
  <c r="X193" i="11"/>
  <c r="Z193" i="11"/>
  <c r="AB193" i="11"/>
  <c r="AC193" i="11"/>
  <c r="AD193" i="11"/>
  <c r="AF193" i="11"/>
  <c r="AG193" i="11"/>
  <c r="AH193" i="11"/>
  <c r="AI193" i="11"/>
  <c r="AJ193" i="11"/>
  <c r="AK193" i="11"/>
  <c r="AL193" i="11"/>
  <c r="AM193" i="11"/>
  <c r="AN193" i="11"/>
  <c r="AO193" i="11"/>
  <c r="AP193" i="11"/>
  <c r="AQ193" i="11"/>
  <c r="AR193" i="11"/>
  <c r="AT193" i="11"/>
  <c r="AU193" i="11"/>
  <c r="AZ193" i="11"/>
  <c r="D194" i="11"/>
  <c r="E194" i="11"/>
  <c r="J194" i="11"/>
  <c r="K194" i="11"/>
  <c r="P194" i="11"/>
  <c r="T194" i="11"/>
  <c r="U194" i="11"/>
  <c r="AA194" i="11"/>
  <c r="AD194" i="11"/>
  <c r="AF194" i="11"/>
  <c r="AK194" i="11"/>
  <c r="AP194" i="11"/>
  <c r="AQ194" i="11"/>
  <c r="AZ194" i="11"/>
  <c r="D195" i="11"/>
  <c r="E195" i="11"/>
  <c r="J195" i="11"/>
  <c r="K195" i="11"/>
  <c r="L195" i="11"/>
  <c r="N195" i="11"/>
  <c r="O195" i="11"/>
  <c r="P195" i="11"/>
  <c r="R195" i="11"/>
  <c r="S195" i="11"/>
  <c r="T195" i="11"/>
  <c r="U195" i="11"/>
  <c r="V195" i="11"/>
  <c r="W195" i="11"/>
  <c r="X195" i="11"/>
  <c r="Y195" i="11"/>
  <c r="Z195" i="11"/>
  <c r="AB195" i="11"/>
  <c r="AC195" i="11"/>
  <c r="AD195" i="11"/>
  <c r="AF195" i="11"/>
  <c r="AG195" i="11"/>
  <c r="AH195" i="11"/>
  <c r="AI195" i="11"/>
  <c r="AJ195" i="11"/>
  <c r="AK195" i="11"/>
  <c r="AL195" i="11"/>
  <c r="AM195" i="11"/>
  <c r="AN195" i="11"/>
  <c r="AO195" i="11"/>
  <c r="AP195" i="11"/>
  <c r="AQ195" i="11"/>
  <c r="AR195" i="11"/>
  <c r="AT195" i="11"/>
  <c r="AU195" i="11"/>
  <c r="AZ195" i="11"/>
  <c r="D196" i="11"/>
  <c r="E196" i="11"/>
  <c r="S196" i="11" s="1"/>
  <c r="K196" i="11"/>
  <c r="L196" i="11"/>
  <c r="N196" i="11"/>
  <c r="P196" i="11"/>
  <c r="R196" i="11"/>
  <c r="U196" i="11"/>
  <c r="V196" i="11"/>
  <c r="Z196" i="11"/>
  <c r="AA196" i="11"/>
  <c r="AB196" i="11"/>
  <c r="AF196" i="11"/>
  <c r="AH196" i="11"/>
  <c r="AJ196" i="11"/>
  <c r="AK196" i="11"/>
  <c r="AL196" i="11"/>
  <c r="AQ196" i="11"/>
  <c r="AR196" i="11"/>
  <c r="AT196" i="11"/>
  <c r="D197" i="11"/>
  <c r="E197" i="11"/>
  <c r="J197" i="11"/>
  <c r="K197" i="11"/>
  <c r="L197" i="11"/>
  <c r="N197" i="11"/>
  <c r="O197" i="11"/>
  <c r="P197" i="11"/>
  <c r="R197" i="11"/>
  <c r="S197" i="11"/>
  <c r="T197" i="11"/>
  <c r="U197" i="11"/>
  <c r="V197" i="11"/>
  <c r="W197" i="11"/>
  <c r="X197" i="11"/>
  <c r="Y197" i="11"/>
  <c r="Z197" i="11"/>
  <c r="AB197" i="11"/>
  <c r="AC197" i="11"/>
  <c r="AD197" i="11"/>
  <c r="AF197" i="11"/>
  <c r="AG197" i="11"/>
  <c r="AH197" i="11"/>
  <c r="AI197" i="11"/>
  <c r="AJ197" i="11"/>
  <c r="AK197" i="11"/>
  <c r="AL197" i="11"/>
  <c r="AM197" i="11"/>
  <c r="AN197" i="11"/>
  <c r="AO197" i="11"/>
  <c r="AP197" i="11"/>
  <c r="AQ197" i="11"/>
  <c r="AR197" i="11"/>
  <c r="AT197" i="11"/>
  <c r="AU197" i="11"/>
  <c r="AZ197" i="11"/>
  <c r="D198" i="11"/>
  <c r="E198" i="11"/>
  <c r="J198" i="11" s="1"/>
  <c r="L198" i="11"/>
  <c r="M198" i="11"/>
  <c r="N198" i="11"/>
  <c r="P198" i="11"/>
  <c r="R198" i="11"/>
  <c r="S198" i="11"/>
  <c r="V198" i="11"/>
  <c r="X198" i="11"/>
  <c r="Z198" i="11"/>
  <c r="AA198" i="11"/>
  <c r="AB198" i="11"/>
  <c r="AC198" i="11"/>
  <c r="AD198" i="11"/>
  <c r="AH198" i="11"/>
  <c r="AI198" i="11"/>
  <c r="AJ198" i="11"/>
  <c r="AK198" i="11"/>
  <c r="AL198" i="11"/>
  <c r="AN198" i="11"/>
  <c r="AP198" i="11"/>
  <c r="AQ198" i="11"/>
  <c r="AR198" i="11"/>
  <c r="AT198" i="11"/>
  <c r="AU198" i="11"/>
  <c r="AZ198" i="11"/>
  <c r="D199" i="11"/>
  <c r="E199" i="11"/>
  <c r="J199" i="11"/>
  <c r="K199" i="11"/>
  <c r="L199" i="11"/>
  <c r="N199" i="11"/>
  <c r="O199" i="11"/>
  <c r="P199" i="11"/>
  <c r="R199" i="11"/>
  <c r="S199" i="11"/>
  <c r="T199" i="11"/>
  <c r="U199" i="11"/>
  <c r="V199" i="11"/>
  <c r="W199" i="11"/>
  <c r="X199" i="11"/>
  <c r="Y199" i="11"/>
  <c r="Z199" i="11"/>
  <c r="AA199" i="11"/>
  <c r="AB199" i="11"/>
  <c r="AC199" i="11"/>
  <c r="AD199" i="11"/>
  <c r="AF199" i="11"/>
  <c r="AG199" i="11"/>
  <c r="AH199" i="11"/>
  <c r="AI199" i="11"/>
  <c r="AJ199" i="11"/>
  <c r="AK199" i="11"/>
  <c r="AL199" i="11"/>
  <c r="AM199" i="11"/>
  <c r="AN199" i="11"/>
  <c r="AO199" i="11"/>
  <c r="AP199" i="11"/>
  <c r="AQ199" i="11"/>
  <c r="AR199" i="11"/>
  <c r="AT199" i="11"/>
  <c r="AU199" i="11"/>
  <c r="AZ199" i="11"/>
  <c r="D200" i="11"/>
  <c r="E200" i="11"/>
  <c r="H200" i="11"/>
  <c r="J200" i="11"/>
  <c r="N200" i="11"/>
  <c r="R200" i="11"/>
  <c r="S200" i="11"/>
  <c r="W200" i="11"/>
  <c r="AA200" i="11"/>
  <c r="AB200" i="11"/>
  <c r="AF200" i="11"/>
  <c r="AJ200" i="11"/>
  <c r="AK200" i="11"/>
  <c r="AP200" i="11"/>
  <c r="AT200" i="11"/>
  <c r="D201" i="11"/>
  <c r="E201" i="11"/>
  <c r="J201" i="11"/>
  <c r="K201" i="11"/>
  <c r="L201" i="11"/>
  <c r="N201" i="11"/>
  <c r="O201" i="11"/>
  <c r="P201" i="11"/>
  <c r="R201" i="11"/>
  <c r="S201" i="11"/>
  <c r="T201" i="11"/>
  <c r="U201" i="11"/>
  <c r="V201" i="11"/>
  <c r="W201" i="11"/>
  <c r="X201" i="11"/>
  <c r="Y201" i="11"/>
  <c r="Z201" i="11"/>
  <c r="AA201" i="11"/>
  <c r="AB201" i="11"/>
  <c r="AC201" i="11"/>
  <c r="AD201" i="11"/>
  <c r="AF201" i="11"/>
  <c r="AG201" i="11"/>
  <c r="AH201" i="11"/>
  <c r="AI201" i="11"/>
  <c r="AJ201" i="11"/>
  <c r="AK201" i="11"/>
  <c r="AL201" i="11"/>
  <c r="AM201" i="11"/>
  <c r="AN201" i="11"/>
  <c r="AO201" i="11"/>
  <c r="AP201" i="11"/>
  <c r="AQ201" i="11"/>
  <c r="AR201" i="11"/>
  <c r="AT201" i="11"/>
  <c r="AU201" i="11"/>
  <c r="AZ201" i="11"/>
  <c r="D202" i="11"/>
  <c r="E202" i="11"/>
  <c r="J202" i="11"/>
  <c r="K202" i="11"/>
  <c r="L202" i="11"/>
  <c r="M202" i="11"/>
  <c r="N202" i="11"/>
  <c r="O202" i="11"/>
  <c r="S202" i="11"/>
  <c r="T202" i="11"/>
  <c r="U202" i="11"/>
  <c r="V202" i="11"/>
  <c r="W202" i="11"/>
  <c r="X202" i="11"/>
  <c r="AB202" i="11"/>
  <c r="AC202" i="11"/>
  <c r="AD202" i="11"/>
  <c r="AF202" i="11"/>
  <c r="AH202" i="11"/>
  <c r="AI202" i="11"/>
  <c r="AJ202" i="11"/>
  <c r="AK202" i="11"/>
  <c r="AL202" i="11"/>
  <c r="AM202" i="11"/>
  <c r="AN202" i="11"/>
  <c r="AP202" i="11"/>
  <c r="AQ202" i="11"/>
  <c r="AR202" i="11"/>
  <c r="AT202" i="11"/>
  <c r="AU202" i="11"/>
  <c r="AZ202" i="11"/>
  <c r="D203" i="11"/>
  <c r="E203" i="11"/>
  <c r="J203" i="11"/>
  <c r="K203" i="11"/>
  <c r="L203" i="11"/>
  <c r="N203" i="11"/>
  <c r="O203" i="11"/>
  <c r="P203" i="11"/>
  <c r="R203" i="11"/>
  <c r="S203" i="11"/>
  <c r="T203" i="11"/>
  <c r="U203" i="11"/>
  <c r="V203" i="11"/>
  <c r="W203" i="11"/>
  <c r="X203" i="11"/>
  <c r="Y203" i="11"/>
  <c r="Z203" i="11"/>
  <c r="AA203" i="11"/>
  <c r="AB203" i="11"/>
  <c r="AC203" i="11"/>
  <c r="AD203" i="11"/>
  <c r="AF203" i="11"/>
  <c r="AG203" i="11"/>
  <c r="AH203" i="11"/>
  <c r="AI203" i="11"/>
  <c r="AJ203" i="11"/>
  <c r="AK203" i="11"/>
  <c r="AL203" i="11"/>
  <c r="AM203" i="11"/>
  <c r="AN203" i="11"/>
  <c r="AO203" i="11"/>
  <c r="AP203" i="11"/>
  <c r="AQ203" i="11"/>
  <c r="AR203" i="11"/>
  <c r="AT203" i="11"/>
  <c r="AU203" i="11"/>
  <c r="AZ203" i="11"/>
  <c r="D204" i="11"/>
  <c r="E204" i="11"/>
  <c r="K204" i="11"/>
  <c r="L204" i="11"/>
  <c r="M204" i="11"/>
  <c r="N204" i="11"/>
  <c r="P204" i="11"/>
  <c r="T204" i="11"/>
  <c r="U204" i="11"/>
  <c r="V204" i="11"/>
  <c r="W204" i="11"/>
  <c r="Z204" i="11"/>
  <c r="AC204" i="11"/>
  <c r="AD204" i="11"/>
  <c r="AF204" i="11"/>
  <c r="AH204" i="11"/>
  <c r="AI204" i="11"/>
  <c r="AL204" i="11"/>
  <c r="AM204" i="11"/>
  <c r="AN204" i="11"/>
  <c r="AP204" i="11"/>
  <c r="AQ204" i="11"/>
  <c r="AR204" i="11"/>
  <c r="AU204" i="11"/>
  <c r="AZ204" i="11"/>
  <c r="D205" i="11"/>
  <c r="E205" i="11"/>
  <c r="J205" i="11"/>
  <c r="K205" i="11"/>
  <c r="L205" i="11"/>
  <c r="N205" i="11"/>
  <c r="O205" i="11"/>
  <c r="P205" i="11"/>
  <c r="R205" i="11"/>
  <c r="S205" i="11"/>
  <c r="T205" i="11"/>
  <c r="U205" i="11"/>
  <c r="V205" i="11"/>
  <c r="W205" i="11"/>
  <c r="X205" i="11"/>
  <c r="Y205" i="11"/>
  <c r="Z205" i="11"/>
  <c r="AA205" i="11"/>
  <c r="AB205" i="11"/>
  <c r="AC205" i="11"/>
  <c r="AD205" i="11"/>
  <c r="AF205" i="11"/>
  <c r="AG205" i="11"/>
  <c r="AH205" i="11"/>
  <c r="AI205" i="11"/>
  <c r="AJ205" i="11"/>
  <c r="AK205" i="11"/>
  <c r="AL205" i="11"/>
  <c r="AM205" i="11"/>
  <c r="AN205" i="11"/>
  <c r="AO205" i="11"/>
  <c r="AP205" i="11"/>
  <c r="AQ205" i="11"/>
  <c r="AR205" i="11"/>
  <c r="AT205" i="11"/>
  <c r="AU205" i="11"/>
  <c r="AZ205" i="11"/>
  <c r="D206" i="11"/>
  <c r="E206" i="11"/>
  <c r="L206" i="11"/>
  <c r="M206" i="11"/>
  <c r="N206" i="11"/>
  <c r="U206" i="11"/>
  <c r="V206" i="11"/>
  <c r="W206" i="11"/>
  <c r="AD206" i="11"/>
  <c r="AE206" i="11"/>
  <c r="AF206" i="11"/>
  <c r="AM206" i="11"/>
  <c r="AN206" i="11"/>
  <c r="AP206" i="11"/>
  <c r="AZ206" i="11"/>
  <c r="D207" i="11"/>
  <c r="E207" i="11"/>
  <c r="J207" i="11"/>
  <c r="K207" i="11"/>
  <c r="L207" i="11"/>
  <c r="N207" i="11"/>
  <c r="O207" i="11"/>
  <c r="P207" i="11"/>
  <c r="R207" i="11"/>
  <c r="S207" i="11"/>
  <c r="T207" i="11"/>
  <c r="U207" i="11"/>
  <c r="V207" i="11"/>
  <c r="W207" i="11"/>
  <c r="X207" i="11"/>
  <c r="Y207" i="11"/>
  <c r="Z207" i="11"/>
  <c r="AA207" i="11"/>
  <c r="AB207" i="11"/>
  <c r="AC207" i="11"/>
  <c r="AD207" i="11"/>
  <c r="AE207" i="11"/>
  <c r="AF207" i="11"/>
  <c r="AG207" i="11"/>
  <c r="AH207" i="11"/>
  <c r="AI207" i="11"/>
  <c r="AJ207" i="11"/>
  <c r="AK207" i="11"/>
  <c r="AL207" i="11"/>
  <c r="AM207" i="11"/>
  <c r="AN207" i="11"/>
  <c r="AO207" i="11"/>
  <c r="AP207" i="11"/>
  <c r="AQ207" i="11"/>
  <c r="AR207" i="11"/>
  <c r="AT207" i="11"/>
  <c r="AU207" i="11"/>
  <c r="AZ207" i="11"/>
  <c r="D208" i="11"/>
  <c r="E208" i="11"/>
  <c r="M208" i="11" s="1"/>
  <c r="N208" i="11"/>
  <c r="W208" i="11"/>
  <c r="AE208" i="11"/>
  <c r="AP208" i="11"/>
  <c r="D209" i="11"/>
  <c r="E209" i="11"/>
  <c r="J209" i="11"/>
  <c r="K209" i="11"/>
  <c r="L209" i="11"/>
  <c r="N209" i="11"/>
  <c r="O209" i="11"/>
  <c r="P209" i="11"/>
  <c r="R209" i="11"/>
  <c r="S209" i="11"/>
  <c r="T209" i="11"/>
  <c r="U209" i="11"/>
  <c r="V209" i="11"/>
  <c r="W209" i="11"/>
  <c r="X209" i="11"/>
  <c r="Y209" i="11"/>
  <c r="Z209" i="11"/>
  <c r="AA209" i="11"/>
  <c r="AB209" i="11"/>
  <c r="AC209" i="11"/>
  <c r="AD209" i="11"/>
  <c r="AE209" i="11"/>
  <c r="AF209" i="11"/>
  <c r="AG209" i="11"/>
  <c r="AH209" i="11"/>
  <c r="AI209" i="11"/>
  <c r="AJ209" i="11"/>
  <c r="AK209" i="11"/>
  <c r="AL209" i="11"/>
  <c r="AM209" i="11"/>
  <c r="AN209" i="11"/>
  <c r="AO209" i="11"/>
  <c r="AP209" i="11"/>
  <c r="AQ209" i="11"/>
  <c r="AR209" i="11"/>
  <c r="AT209" i="11"/>
  <c r="AU209" i="11"/>
  <c r="AZ209" i="11"/>
  <c r="D210" i="11"/>
  <c r="E210" i="11"/>
  <c r="N210" i="11"/>
  <c r="X210" i="11"/>
  <c r="AH210" i="11"/>
  <c r="AP210" i="11"/>
  <c r="AQ210" i="11"/>
  <c r="D211" i="11"/>
  <c r="E211" i="11"/>
  <c r="G211" i="11"/>
  <c r="J211" i="11"/>
  <c r="K211" i="11"/>
  <c r="L211" i="11"/>
  <c r="N211" i="11"/>
  <c r="O211" i="11"/>
  <c r="P211" i="11"/>
  <c r="R211" i="11"/>
  <c r="S211" i="11"/>
  <c r="T211" i="11"/>
  <c r="U211" i="11"/>
  <c r="V211" i="11"/>
  <c r="W211" i="11"/>
  <c r="X211" i="11"/>
  <c r="Y211" i="11"/>
  <c r="Z211" i="11"/>
  <c r="AA211" i="11"/>
  <c r="AB211" i="11"/>
  <c r="AC211" i="11"/>
  <c r="AD211" i="11"/>
  <c r="AF211" i="11"/>
  <c r="AG211" i="11"/>
  <c r="AH211" i="11"/>
  <c r="AI211" i="11"/>
  <c r="AJ211" i="11"/>
  <c r="AK211" i="11"/>
  <c r="AL211" i="11"/>
  <c r="AM211" i="11"/>
  <c r="AN211" i="11"/>
  <c r="AO211" i="11"/>
  <c r="AP211" i="11"/>
  <c r="AQ211" i="11"/>
  <c r="AR211" i="11"/>
  <c r="AT211" i="11"/>
  <c r="AU211" i="11"/>
  <c r="AZ211" i="11"/>
  <c r="D212" i="11"/>
  <c r="E212" i="11"/>
  <c r="J212" i="11"/>
  <c r="K212" i="11"/>
  <c r="L212" i="11"/>
  <c r="M212" i="11"/>
  <c r="N212" i="11"/>
  <c r="O212" i="11"/>
  <c r="P212" i="11"/>
  <c r="R212" i="11"/>
  <c r="S212" i="11"/>
  <c r="T212" i="11"/>
  <c r="U212" i="11"/>
  <c r="V212" i="11"/>
  <c r="W212" i="11"/>
  <c r="X212" i="11"/>
  <c r="Z212" i="11"/>
  <c r="AA212" i="11"/>
  <c r="AB212" i="11"/>
  <c r="AC212" i="11"/>
  <c r="AD212" i="11"/>
  <c r="AF212" i="11"/>
  <c r="AH212" i="11"/>
  <c r="AI212" i="11"/>
  <c r="AJ212" i="11"/>
  <c r="AK212" i="11"/>
  <c r="AL212" i="11"/>
  <c r="AM212" i="11"/>
  <c r="AN212" i="11"/>
  <c r="AP212" i="11"/>
  <c r="AQ212" i="11"/>
  <c r="AR212" i="11"/>
  <c r="AT212" i="11"/>
  <c r="AU212" i="11"/>
  <c r="AZ212" i="11"/>
  <c r="D213" i="11"/>
  <c r="E213" i="11"/>
  <c r="F213" i="11"/>
  <c r="J213" i="11"/>
  <c r="K213" i="11"/>
  <c r="L213" i="11"/>
  <c r="N213" i="11"/>
  <c r="O213" i="11"/>
  <c r="P213" i="11"/>
  <c r="R213" i="11"/>
  <c r="S213" i="11"/>
  <c r="T213" i="11"/>
  <c r="U213" i="11"/>
  <c r="V213" i="11"/>
  <c r="W213" i="11"/>
  <c r="X213" i="11"/>
  <c r="Y213" i="11"/>
  <c r="Z213" i="11"/>
  <c r="AA213" i="11"/>
  <c r="AB213" i="11"/>
  <c r="AC213" i="11"/>
  <c r="AD213" i="11"/>
  <c r="AF213" i="11"/>
  <c r="AG213" i="11"/>
  <c r="AH213" i="11"/>
  <c r="AI213" i="11"/>
  <c r="AJ213" i="11"/>
  <c r="AK213" i="11"/>
  <c r="AL213" i="11"/>
  <c r="AM213" i="11"/>
  <c r="AN213" i="11"/>
  <c r="AO213" i="11"/>
  <c r="AP213" i="11"/>
  <c r="AQ213" i="11"/>
  <c r="AR213" i="11"/>
  <c r="AT213" i="11"/>
  <c r="AU213" i="11"/>
  <c r="AZ213" i="11"/>
  <c r="D214" i="11"/>
  <c r="E214" i="11"/>
  <c r="H214" i="11"/>
  <c r="J214" i="11"/>
  <c r="K214" i="11"/>
  <c r="L214" i="11"/>
  <c r="M214" i="11"/>
  <c r="N214" i="11"/>
  <c r="P214" i="11"/>
  <c r="R214" i="11"/>
  <c r="S214" i="11"/>
  <c r="T214" i="11"/>
  <c r="U214" i="11"/>
  <c r="V214" i="11"/>
  <c r="W214" i="11"/>
  <c r="Z214" i="11"/>
  <c r="AA214" i="11"/>
  <c r="AB214" i="11"/>
  <c r="AC214" i="11"/>
  <c r="AD214" i="11"/>
  <c r="AF214" i="11"/>
  <c r="AH214" i="11"/>
  <c r="AI214" i="11"/>
  <c r="AJ214" i="11"/>
  <c r="AK214" i="11"/>
  <c r="AL214" i="11"/>
  <c r="AM214" i="11"/>
  <c r="AN214" i="11"/>
  <c r="AP214" i="11"/>
  <c r="AQ214" i="11"/>
  <c r="AR214" i="11"/>
  <c r="AT214" i="11"/>
  <c r="AU214" i="11"/>
  <c r="AZ214" i="11"/>
  <c r="D215" i="11"/>
  <c r="E215" i="11"/>
  <c r="F215" i="11"/>
  <c r="J215" i="11"/>
  <c r="K215" i="11"/>
  <c r="L215" i="11"/>
  <c r="N215" i="11"/>
  <c r="O215" i="11"/>
  <c r="P215" i="11"/>
  <c r="R215" i="11"/>
  <c r="S215" i="11"/>
  <c r="T215" i="11"/>
  <c r="U215" i="11"/>
  <c r="V215" i="11"/>
  <c r="W215" i="11"/>
  <c r="X215" i="11"/>
  <c r="Y215" i="11"/>
  <c r="Z215" i="11"/>
  <c r="AA215" i="11"/>
  <c r="AB215" i="11"/>
  <c r="AC215" i="11"/>
  <c r="AD215" i="11"/>
  <c r="AF215" i="11"/>
  <c r="AG215" i="11"/>
  <c r="AH215" i="11"/>
  <c r="AI215" i="11"/>
  <c r="AJ215" i="11"/>
  <c r="AK215" i="11"/>
  <c r="AL215" i="11"/>
  <c r="AM215" i="11"/>
  <c r="AN215" i="11"/>
  <c r="AO215" i="11"/>
  <c r="AP215" i="11"/>
  <c r="AQ215" i="11"/>
  <c r="AR215" i="11"/>
  <c r="AT215" i="11"/>
  <c r="AU215" i="11"/>
  <c r="AZ215" i="11"/>
  <c r="D216" i="11"/>
  <c r="E216" i="11"/>
  <c r="H216" i="11"/>
  <c r="J216" i="11"/>
  <c r="N216" i="11"/>
  <c r="R216" i="11"/>
  <c r="S216" i="11"/>
  <c r="W216" i="11"/>
  <c r="AA216" i="11"/>
  <c r="AB216" i="11"/>
  <c r="AC216" i="11"/>
  <c r="AD216" i="11"/>
  <c r="AF216" i="11"/>
  <c r="AJ216" i="11"/>
  <c r="AK216" i="11"/>
  <c r="AL216" i="11"/>
  <c r="AM216" i="11"/>
  <c r="AP216" i="11"/>
  <c r="AT216" i="11"/>
  <c r="AU216" i="11"/>
  <c r="D217" i="11"/>
  <c r="E217" i="11"/>
  <c r="F217" i="11"/>
  <c r="G217" i="11"/>
  <c r="J217" i="11"/>
  <c r="K217" i="11"/>
  <c r="L217" i="11"/>
  <c r="N217" i="11"/>
  <c r="O217" i="11"/>
  <c r="P217" i="11"/>
  <c r="R217" i="11"/>
  <c r="S217" i="11"/>
  <c r="T217" i="11"/>
  <c r="U217" i="11"/>
  <c r="V217" i="11"/>
  <c r="W217" i="11"/>
  <c r="X217" i="11"/>
  <c r="Y217" i="11"/>
  <c r="Z217" i="11"/>
  <c r="AA217" i="11"/>
  <c r="AB217" i="11"/>
  <c r="AC217" i="11"/>
  <c r="AD217" i="11"/>
  <c r="AF217" i="11"/>
  <c r="AG217" i="11"/>
  <c r="AH217" i="11"/>
  <c r="AI217" i="11"/>
  <c r="AJ217" i="11"/>
  <c r="AK217" i="11"/>
  <c r="AL217" i="11"/>
  <c r="AM217" i="11"/>
  <c r="AN217" i="11"/>
  <c r="AO217" i="11"/>
  <c r="AP217" i="11"/>
  <c r="AQ217" i="11"/>
  <c r="AR217" i="11"/>
  <c r="AT217" i="11"/>
  <c r="AU217" i="11"/>
  <c r="AZ217" i="11"/>
  <c r="D218" i="11"/>
  <c r="E218" i="11"/>
  <c r="F218" i="11"/>
  <c r="J218" i="11"/>
  <c r="K218" i="11"/>
  <c r="L218" i="11"/>
  <c r="M218" i="11"/>
  <c r="N218" i="11"/>
  <c r="O218" i="11"/>
  <c r="S218" i="11"/>
  <c r="T218" i="11"/>
  <c r="U218" i="11"/>
  <c r="V218" i="11"/>
  <c r="W218" i="11"/>
  <c r="X218" i="11"/>
  <c r="AB218" i="11"/>
  <c r="AC218" i="11"/>
  <c r="AD218" i="11"/>
  <c r="AF218" i="11"/>
  <c r="AH218" i="11"/>
  <c r="AK218" i="11"/>
  <c r="AL218" i="11"/>
  <c r="AM218" i="11"/>
  <c r="AN218" i="11"/>
  <c r="AP218" i="11"/>
  <c r="AQ218" i="11"/>
  <c r="AT218" i="11"/>
  <c r="AU218" i="11"/>
  <c r="AZ218" i="11"/>
  <c r="D219" i="11"/>
  <c r="E219" i="11"/>
  <c r="J219" i="11"/>
  <c r="K219" i="11"/>
  <c r="L219" i="11"/>
  <c r="O219" i="11"/>
  <c r="P219" i="11"/>
  <c r="R219" i="11"/>
  <c r="S219" i="11"/>
  <c r="T219" i="11"/>
  <c r="U219" i="11"/>
  <c r="V219" i="11"/>
  <c r="W219" i="11"/>
  <c r="X219" i="11"/>
  <c r="Y219" i="11"/>
  <c r="Z219" i="11"/>
  <c r="AA219" i="11"/>
  <c r="AB219" i="11"/>
  <c r="AC219" i="11"/>
  <c r="AD219" i="11"/>
  <c r="AF219" i="11"/>
  <c r="AG219" i="11"/>
  <c r="AH219" i="11"/>
  <c r="AI219" i="11"/>
  <c r="AJ219" i="11"/>
  <c r="AK219" i="11"/>
  <c r="AL219" i="11"/>
  <c r="AM219" i="11"/>
  <c r="AN219" i="11"/>
  <c r="AO219" i="11"/>
  <c r="AP219" i="11"/>
  <c r="AQ219" i="11"/>
  <c r="AT219" i="11"/>
  <c r="AZ219" i="11"/>
  <c r="D220" i="11"/>
  <c r="E220" i="11"/>
  <c r="P220" i="11" s="1"/>
  <c r="K220" i="11"/>
  <c r="L220" i="11"/>
  <c r="M220" i="11"/>
  <c r="O220" i="11"/>
  <c r="T220" i="11"/>
  <c r="U220" i="11"/>
  <c r="V220" i="11"/>
  <c r="W220" i="11"/>
  <c r="X220" i="11"/>
  <c r="Z220" i="11"/>
  <c r="AC220" i="11"/>
  <c r="AD220" i="11"/>
  <c r="AF220" i="11"/>
  <c r="AH220" i="11"/>
  <c r="AI220" i="11"/>
  <c r="AL220" i="11"/>
  <c r="AM220" i="11"/>
  <c r="AN220" i="11"/>
  <c r="AP220" i="11"/>
  <c r="AQ220" i="11"/>
  <c r="AU220" i="11"/>
  <c r="AZ220" i="11"/>
  <c r="D221" i="11"/>
  <c r="E221" i="11"/>
  <c r="J221" i="11"/>
  <c r="K221" i="11"/>
  <c r="L221" i="11"/>
  <c r="N221" i="11"/>
  <c r="O221" i="11"/>
  <c r="P221" i="11"/>
  <c r="R221" i="11"/>
  <c r="S221" i="11"/>
  <c r="T221" i="11"/>
  <c r="U221" i="11"/>
  <c r="V221" i="11"/>
  <c r="W221" i="11"/>
  <c r="X221" i="11"/>
  <c r="Y221" i="11"/>
  <c r="Z221" i="11"/>
  <c r="AA221" i="11"/>
  <c r="AB221" i="11"/>
  <c r="AC221" i="11"/>
  <c r="AD221" i="11"/>
  <c r="AF221" i="11"/>
  <c r="AG221" i="11"/>
  <c r="AH221" i="11"/>
  <c r="AI221" i="11"/>
  <c r="AJ221" i="11"/>
  <c r="AK221" i="11"/>
  <c r="AL221" i="11"/>
  <c r="AM221" i="11"/>
  <c r="AN221" i="11"/>
  <c r="AO221" i="11"/>
  <c r="AP221" i="11"/>
  <c r="AQ221" i="11"/>
  <c r="AT221" i="11"/>
  <c r="AZ221" i="11"/>
  <c r="D222" i="11"/>
  <c r="E222" i="11"/>
  <c r="J222" i="11" s="1"/>
  <c r="G222" i="11"/>
  <c r="L222" i="11"/>
  <c r="M222" i="11"/>
  <c r="N222" i="11"/>
  <c r="O222" i="11"/>
  <c r="P222" i="11"/>
  <c r="R222" i="11"/>
  <c r="S222" i="11"/>
  <c r="T222" i="11"/>
  <c r="U222" i="11"/>
  <c r="V222" i="11"/>
  <c r="W222" i="11"/>
  <c r="X222" i="11"/>
  <c r="Z222" i="11"/>
  <c r="AA222" i="11"/>
  <c r="AB222" i="11"/>
  <c r="AC222" i="11"/>
  <c r="AD222" i="11"/>
  <c r="AE222" i="11"/>
  <c r="AF222" i="11"/>
  <c r="AH222" i="11"/>
  <c r="AI222" i="11"/>
  <c r="AJ222" i="11"/>
  <c r="AK222" i="11"/>
  <c r="AL222" i="11"/>
  <c r="AM222" i="11"/>
  <c r="AN222" i="11"/>
  <c r="AP222" i="11"/>
  <c r="AQ222" i="11"/>
  <c r="AT222" i="11"/>
  <c r="AZ222" i="11"/>
  <c r="D223" i="11"/>
  <c r="E223" i="11"/>
  <c r="J223" i="11"/>
  <c r="K223" i="11"/>
  <c r="L223" i="11"/>
  <c r="N223" i="11"/>
  <c r="O223" i="11"/>
  <c r="P223" i="11"/>
  <c r="R223" i="11"/>
  <c r="S223" i="11"/>
  <c r="T223" i="11"/>
  <c r="U223" i="11"/>
  <c r="V223" i="11"/>
  <c r="W223" i="11"/>
  <c r="X223" i="11"/>
  <c r="Y223" i="11"/>
  <c r="Z223" i="11"/>
  <c r="AA223" i="11"/>
  <c r="AB223" i="11"/>
  <c r="AC223" i="11"/>
  <c r="AD223" i="11"/>
  <c r="AE223" i="11"/>
  <c r="AF223" i="11"/>
  <c r="AG223" i="11"/>
  <c r="AH223" i="11"/>
  <c r="AI223" i="11"/>
  <c r="AJ223" i="11"/>
  <c r="AK223" i="11"/>
  <c r="AL223" i="11"/>
  <c r="AM223" i="11"/>
  <c r="AN223" i="11"/>
  <c r="AO223" i="11"/>
  <c r="AP223" i="11"/>
  <c r="AQ223" i="11"/>
  <c r="AT223" i="11"/>
  <c r="AU223" i="11"/>
  <c r="D224" i="11"/>
  <c r="E224" i="11"/>
  <c r="M224" i="11"/>
  <c r="N224" i="11"/>
  <c r="AE224" i="11"/>
  <c r="AN224" i="11"/>
  <c r="AP224" i="11"/>
  <c r="D225" i="11"/>
  <c r="E225" i="11"/>
  <c r="J225" i="11"/>
  <c r="K225" i="11"/>
  <c r="L225" i="11"/>
  <c r="N225" i="11"/>
  <c r="O225" i="11"/>
  <c r="P225" i="11"/>
  <c r="R225" i="11"/>
  <c r="S225" i="11"/>
  <c r="T225" i="11"/>
  <c r="U225" i="11"/>
  <c r="V225" i="11"/>
  <c r="W225" i="11"/>
  <c r="X225" i="11"/>
  <c r="Y225" i="11"/>
  <c r="Z225" i="11"/>
  <c r="AA225" i="11"/>
  <c r="AB225" i="11"/>
  <c r="AC225" i="11"/>
  <c r="AD225" i="11"/>
  <c r="AE225" i="11"/>
  <c r="AF225" i="11"/>
  <c r="AG225" i="11"/>
  <c r="AH225" i="11"/>
  <c r="AI225" i="11"/>
  <c r="AJ225" i="11"/>
  <c r="AK225" i="11"/>
  <c r="AL225" i="11"/>
  <c r="AM225" i="11"/>
  <c r="AN225" i="11"/>
  <c r="AO225" i="11"/>
  <c r="AP225" i="11"/>
  <c r="AQ225" i="11"/>
  <c r="AT225" i="11"/>
  <c r="AU225" i="11"/>
  <c r="AZ225" i="11"/>
  <c r="D226" i="11"/>
  <c r="E226" i="11"/>
  <c r="AF226" i="11"/>
  <c r="AP226" i="11"/>
  <c r="AQ226" i="11"/>
  <c r="D227" i="11"/>
  <c r="E227" i="11"/>
  <c r="G227" i="11"/>
  <c r="H227" i="11"/>
  <c r="J227" i="11"/>
  <c r="K227" i="11"/>
  <c r="L227" i="11"/>
  <c r="N227" i="11"/>
  <c r="O227" i="11"/>
  <c r="P227" i="11"/>
  <c r="Q227" i="11"/>
  <c r="R227" i="11"/>
  <c r="S227" i="11"/>
  <c r="T227" i="11"/>
  <c r="U227" i="11"/>
  <c r="V227" i="11"/>
  <c r="W227" i="11"/>
  <c r="X227" i="11"/>
  <c r="Y227" i="11"/>
  <c r="Z227" i="11"/>
  <c r="AA227" i="11"/>
  <c r="AB227" i="11"/>
  <c r="AC227" i="11"/>
  <c r="AD227" i="11"/>
  <c r="AF227" i="11"/>
  <c r="AG227" i="11"/>
  <c r="AH227" i="11"/>
  <c r="AI227" i="11"/>
  <c r="AJ227" i="11"/>
  <c r="AK227" i="11"/>
  <c r="AL227" i="11"/>
  <c r="AM227" i="11"/>
  <c r="AN227" i="11"/>
  <c r="AO227" i="11"/>
  <c r="AP227" i="11"/>
  <c r="AQ227" i="11"/>
  <c r="AR227" i="11"/>
  <c r="AT227" i="11"/>
  <c r="AU227" i="11"/>
  <c r="AZ227" i="11"/>
  <c r="D228" i="11"/>
  <c r="E228" i="11"/>
  <c r="J228" i="11"/>
  <c r="K228" i="11"/>
  <c r="L228" i="11"/>
  <c r="M228" i="11"/>
  <c r="N228" i="11"/>
  <c r="O228" i="11"/>
  <c r="P228" i="11"/>
  <c r="R228" i="11"/>
  <c r="S228" i="11"/>
  <c r="T228" i="11"/>
  <c r="U228" i="11"/>
  <c r="V228" i="11"/>
  <c r="W228" i="11"/>
  <c r="X228" i="11"/>
  <c r="Z228" i="11"/>
  <c r="AA228" i="11"/>
  <c r="AB228" i="11"/>
  <c r="AC228" i="11"/>
  <c r="AD228" i="11"/>
  <c r="AF228" i="11"/>
  <c r="AH228" i="11"/>
  <c r="AI228" i="11"/>
  <c r="AJ228" i="11"/>
  <c r="AK228" i="11"/>
  <c r="AL228" i="11"/>
  <c r="AM228" i="11"/>
  <c r="AN228" i="11"/>
  <c r="AP228" i="11"/>
  <c r="AQ228" i="11"/>
  <c r="AR228" i="11"/>
  <c r="AT228" i="11"/>
  <c r="AU228" i="11"/>
  <c r="AZ228" i="11"/>
  <c r="D229" i="11"/>
  <c r="E229" i="11"/>
  <c r="J229" i="11"/>
  <c r="K229" i="11"/>
  <c r="L229" i="11"/>
  <c r="N229" i="11"/>
  <c r="O229" i="11"/>
  <c r="P229" i="11"/>
  <c r="R229" i="11"/>
  <c r="S229" i="11"/>
  <c r="T229" i="11"/>
  <c r="U229" i="11"/>
  <c r="V229" i="11"/>
  <c r="W229" i="11"/>
  <c r="X229" i="11"/>
  <c r="Y229" i="11"/>
  <c r="Z229" i="11"/>
  <c r="AA229" i="11"/>
  <c r="AB229" i="11"/>
  <c r="AC229" i="11"/>
  <c r="AD229" i="11"/>
  <c r="AF229" i="11"/>
  <c r="AG229" i="11"/>
  <c r="AH229" i="11"/>
  <c r="AI229" i="11"/>
  <c r="AJ229" i="11"/>
  <c r="AK229" i="11"/>
  <c r="AL229" i="11"/>
  <c r="AM229" i="11"/>
  <c r="AN229" i="11"/>
  <c r="AO229" i="11"/>
  <c r="AP229" i="11"/>
  <c r="AQ229" i="11"/>
  <c r="AR229" i="11"/>
  <c r="AT229" i="11"/>
  <c r="AU229" i="11"/>
  <c r="AZ229" i="11"/>
  <c r="D230" i="11"/>
  <c r="E230" i="11"/>
  <c r="F230" i="11" s="1"/>
  <c r="H230" i="11"/>
  <c r="J230" i="11"/>
  <c r="K230" i="11"/>
  <c r="M230" i="11"/>
  <c r="N230" i="11"/>
  <c r="O230" i="11"/>
  <c r="P230" i="11"/>
  <c r="R230" i="11"/>
  <c r="S230" i="11"/>
  <c r="T230" i="11"/>
  <c r="V230" i="11"/>
  <c r="W230" i="11"/>
  <c r="X230" i="11"/>
  <c r="Z230" i="11"/>
  <c r="AA230" i="11"/>
  <c r="AB230" i="11"/>
  <c r="AC230" i="11"/>
  <c r="AF230" i="11"/>
  <c r="AH230" i="11"/>
  <c r="AI230" i="11"/>
  <c r="AJ230" i="11"/>
  <c r="AK230" i="11"/>
  <c r="AL230" i="11"/>
  <c r="AN230" i="11"/>
  <c r="AP230" i="11"/>
  <c r="AQ230" i="11"/>
  <c r="AR230" i="11"/>
  <c r="AT230" i="11"/>
  <c r="AU230" i="11"/>
  <c r="AZ230" i="11"/>
  <c r="D231" i="11"/>
  <c r="E231" i="11"/>
  <c r="G231" i="11"/>
  <c r="J231" i="11"/>
  <c r="K231" i="11"/>
  <c r="L231" i="11"/>
  <c r="N231" i="11"/>
  <c r="O231" i="11"/>
  <c r="P231" i="11"/>
  <c r="R231" i="11"/>
  <c r="S231" i="11"/>
  <c r="T231" i="11"/>
  <c r="U231" i="11"/>
  <c r="V231" i="11"/>
  <c r="W231" i="11"/>
  <c r="X231" i="11"/>
  <c r="Y231" i="11"/>
  <c r="Z231" i="11"/>
  <c r="AA231" i="11"/>
  <c r="AB231" i="11"/>
  <c r="AC231" i="11"/>
  <c r="AD231" i="11"/>
  <c r="AF231" i="11"/>
  <c r="AG231" i="11"/>
  <c r="AH231" i="11"/>
  <c r="AI231" i="11"/>
  <c r="AJ231" i="11"/>
  <c r="AK231" i="11"/>
  <c r="AL231" i="11"/>
  <c r="AM231" i="11"/>
  <c r="AN231" i="11"/>
  <c r="AO231" i="11"/>
  <c r="AP231" i="11"/>
  <c r="AQ231" i="11"/>
  <c r="AR231" i="11"/>
  <c r="AT231" i="11"/>
  <c r="AU231" i="11"/>
  <c r="AZ231" i="11"/>
  <c r="D232" i="11"/>
  <c r="E232" i="11"/>
  <c r="J232" i="11"/>
  <c r="K232" i="11"/>
  <c r="N232" i="11"/>
  <c r="R232" i="11"/>
  <c r="S232" i="11"/>
  <c r="T232" i="11"/>
  <c r="W232" i="11"/>
  <c r="AA232" i="11"/>
  <c r="AB232" i="11"/>
  <c r="AC232" i="11"/>
  <c r="AF232" i="11"/>
  <c r="AJ232" i="11"/>
  <c r="AK232" i="11"/>
  <c r="AL232" i="11"/>
  <c r="AP232" i="11"/>
  <c r="AT232" i="11"/>
  <c r="AU232" i="11"/>
  <c r="D233" i="11"/>
  <c r="E233" i="11"/>
  <c r="J233" i="11"/>
  <c r="K233" i="11"/>
  <c r="L233" i="11"/>
  <c r="N233" i="11"/>
  <c r="O233" i="11"/>
  <c r="P233" i="11"/>
  <c r="R233" i="11"/>
  <c r="S233" i="11"/>
  <c r="T233" i="11"/>
  <c r="U233" i="11"/>
  <c r="V233" i="11"/>
  <c r="W233" i="11"/>
  <c r="X233" i="11"/>
  <c r="Y233" i="11"/>
  <c r="Z233" i="11"/>
  <c r="AA233" i="11"/>
  <c r="AB233" i="11"/>
  <c r="AC233" i="11"/>
  <c r="AD233" i="11"/>
  <c r="AF233" i="11"/>
  <c r="AG233" i="11"/>
  <c r="AH233" i="11"/>
  <c r="AI233" i="11"/>
  <c r="AJ233" i="11"/>
  <c r="AK233" i="11"/>
  <c r="AL233" i="11"/>
  <c r="AM233" i="11"/>
  <c r="AN233" i="11"/>
  <c r="AO233" i="11"/>
  <c r="AP233" i="11"/>
  <c r="AQ233" i="11"/>
  <c r="AR233" i="11"/>
  <c r="AT233" i="11"/>
  <c r="AU233" i="11"/>
  <c r="AZ233" i="11"/>
  <c r="D234" i="11"/>
  <c r="E234" i="11"/>
  <c r="J234" i="11"/>
  <c r="K234" i="11"/>
  <c r="L234" i="11"/>
  <c r="M234" i="11"/>
  <c r="N234" i="11"/>
  <c r="O234" i="11"/>
  <c r="P234" i="11"/>
  <c r="R234" i="11"/>
  <c r="S234" i="11"/>
  <c r="T234" i="11"/>
  <c r="U234" i="11"/>
  <c r="V234" i="11"/>
  <c r="W234" i="11"/>
  <c r="X234" i="11"/>
  <c r="Z234" i="11"/>
  <c r="AA234" i="11"/>
  <c r="AB234" i="11"/>
  <c r="AC234" i="11"/>
  <c r="AD234" i="11"/>
  <c r="AF234" i="11"/>
  <c r="AH234" i="11"/>
  <c r="AI234" i="11"/>
  <c r="AJ234" i="11"/>
  <c r="AK234" i="11"/>
  <c r="AL234" i="11"/>
  <c r="AM234" i="11"/>
  <c r="AN234" i="11"/>
  <c r="AP234" i="11"/>
  <c r="AQ234" i="11"/>
  <c r="AR234" i="11"/>
  <c r="AT234" i="11"/>
  <c r="AU234" i="11"/>
  <c r="AZ234" i="11"/>
  <c r="D235" i="11"/>
  <c r="E235" i="11"/>
  <c r="J235" i="11"/>
  <c r="K235" i="11"/>
  <c r="L235" i="11"/>
  <c r="N235" i="11"/>
  <c r="O235" i="11"/>
  <c r="P235" i="11"/>
  <c r="R235" i="11"/>
  <c r="S235" i="11"/>
  <c r="T235" i="11"/>
  <c r="U235" i="11"/>
  <c r="V235" i="11"/>
  <c r="W235" i="11"/>
  <c r="X235" i="11"/>
  <c r="Y235" i="11"/>
  <c r="Z235" i="11"/>
  <c r="AA235" i="11"/>
  <c r="AB235" i="11"/>
  <c r="AC235" i="11"/>
  <c r="AD235" i="11"/>
  <c r="AF235" i="11"/>
  <c r="AG235" i="11"/>
  <c r="AH235" i="11"/>
  <c r="AI235" i="11"/>
  <c r="AJ235" i="11"/>
  <c r="AK235" i="11"/>
  <c r="AL235" i="11"/>
  <c r="AM235" i="11"/>
  <c r="AN235" i="11"/>
  <c r="AO235" i="11"/>
  <c r="AP235" i="11"/>
  <c r="AQ235" i="11"/>
  <c r="AR235" i="11"/>
  <c r="AT235" i="11"/>
  <c r="AU235" i="11"/>
  <c r="AZ235" i="11"/>
  <c r="D236" i="11"/>
  <c r="E236" i="11"/>
  <c r="G236" i="11"/>
  <c r="J236" i="11"/>
  <c r="K236" i="11"/>
  <c r="L236" i="11"/>
  <c r="M236" i="11"/>
  <c r="N236" i="11"/>
  <c r="O236" i="11"/>
  <c r="P236" i="11"/>
  <c r="R236" i="11"/>
  <c r="S236" i="11"/>
  <c r="T236" i="11"/>
  <c r="U236" i="11"/>
  <c r="V236" i="11"/>
  <c r="W236" i="11"/>
  <c r="X236" i="11"/>
  <c r="Z236" i="11"/>
  <c r="AA236" i="11"/>
  <c r="AB236" i="11"/>
  <c r="AC236" i="11"/>
  <c r="AD236" i="11"/>
  <c r="AF236" i="11"/>
  <c r="AH236" i="11"/>
  <c r="AI236" i="11"/>
  <c r="AJ236" i="11"/>
  <c r="AK236" i="11"/>
  <c r="AL236" i="11"/>
  <c r="AM236" i="11"/>
  <c r="AN236" i="11"/>
  <c r="AP236" i="11"/>
  <c r="AQ236" i="11"/>
  <c r="AR236" i="11"/>
  <c r="AT236" i="11"/>
  <c r="AU236" i="11"/>
  <c r="AZ236" i="11"/>
  <c r="D237" i="11"/>
  <c r="E237" i="11"/>
  <c r="F237" i="11"/>
  <c r="J237" i="11"/>
  <c r="K237" i="11"/>
  <c r="L237" i="11"/>
  <c r="N237" i="11"/>
  <c r="O237" i="11"/>
  <c r="P237" i="11"/>
  <c r="R237" i="11"/>
  <c r="S237" i="11"/>
  <c r="T237" i="11"/>
  <c r="U237" i="11"/>
  <c r="V237" i="11"/>
  <c r="W237" i="11"/>
  <c r="X237" i="11"/>
  <c r="Y237" i="11"/>
  <c r="Z237" i="11"/>
  <c r="AA237" i="11"/>
  <c r="AB237" i="11"/>
  <c r="AC237" i="11"/>
  <c r="AD237" i="11"/>
  <c r="AF237" i="11"/>
  <c r="AG237" i="11"/>
  <c r="AH237" i="11"/>
  <c r="AI237" i="11"/>
  <c r="AJ237" i="11"/>
  <c r="AK237" i="11"/>
  <c r="AL237" i="11"/>
  <c r="AM237" i="11"/>
  <c r="AN237" i="11"/>
  <c r="AO237" i="11"/>
  <c r="AP237" i="11"/>
  <c r="AQ237" i="11"/>
  <c r="AR237" i="11"/>
  <c r="AT237" i="11"/>
  <c r="AU237" i="11"/>
  <c r="AZ237" i="11"/>
  <c r="D238" i="11"/>
  <c r="E238" i="11"/>
  <c r="L238" i="11"/>
  <c r="M238" i="11"/>
  <c r="N238" i="11"/>
  <c r="U238" i="11"/>
  <c r="V238" i="11"/>
  <c r="W238" i="11"/>
  <c r="AD238" i="11"/>
  <c r="AE238" i="11"/>
  <c r="AF238" i="11"/>
  <c r="AM238" i="11"/>
  <c r="AN238" i="11"/>
  <c r="AP238" i="11"/>
  <c r="AQ238" i="11"/>
  <c r="AR238" i="11"/>
  <c r="AT238" i="11"/>
  <c r="AU238" i="11"/>
  <c r="AZ238" i="11"/>
  <c r="D239" i="11"/>
  <c r="E239" i="11"/>
  <c r="J239" i="11"/>
  <c r="K239" i="11"/>
  <c r="L239" i="11"/>
  <c r="N239" i="11"/>
  <c r="O239" i="11"/>
  <c r="P239" i="11"/>
  <c r="R239" i="11"/>
  <c r="S239" i="11"/>
  <c r="T239" i="11"/>
  <c r="U239" i="11"/>
  <c r="V239" i="11"/>
  <c r="W239" i="11"/>
  <c r="X239" i="11"/>
  <c r="Y239" i="11"/>
  <c r="Z239" i="11"/>
  <c r="AA239" i="11"/>
  <c r="AB239" i="11"/>
  <c r="AC239" i="11"/>
  <c r="AD239" i="11"/>
  <c r="AE239" i="11"/>
  <c r="AF239" i="11"/>
  <c r="AG239" i="11"/>
  <c r="AH239" i="11"/>
  <c r="AI239" i="11"/>
  <c r="AJ239" i="11"/>
  <c r="AK239" i="11"/>
  <c r="AL239" i="11"/>
  <c r="AM239" i="11"/>
  <c r="AN239" i="11"/>
  <c r="AO239" i="11"/>
  <c r="AP239" i="11"/>
  <c r="AQ239" i="11"/>
  <c r="AR239" i="11"/>
  <c r="AT239" i="11"/>
  <c r="AU239" i="11"/>
  <c r="AZ239" i="11"/>
  <c r="D240" i="11"/>
  <c r="E240" i="11"/>
  <c r="AP240" i="11"/>
  <c r="D241" i="11"/>
  <c r="E241" i="11"/>
  <c r="F241" i="11"/>
  <c r="J241" i="11"/>
  <c r="K241" i="11"/>
  <c r="L241" i="11"/>
  <c r="N241" i="11"/>
  <c r="O241" i="11"/>
  <c r="P241" i="11"/>
  <c r="R241" i="11"/>
  <c r="S241" i="11"/>
  <c r="T241" i="11"/>
  <c r="U241" i="11"/>
  <c r="V241" i="11"/>
  <c r="W241" i="11"/>
  <c r="X241" i="11"/>
  <c r="Y241" i="11"/>
  <c r="Z241" i="11"/>
  <c r="AA241" i="11"/>
  <c r="AB241" i="11"/>
  <c r="AC241" i="11"/>
  <c r="AD241" i="11"/>
  <c r="AE241" i="11"/>
  <c r="AF241" i="11"/>
  <c r="AG241" i="11"/>
  <c r="AH241" i="11"/>
  <c r="AI241" i="11"/>
  <c r="AJ241" i="11"/>
  <c r="AK241" i="11"/>
  <c r="AL241" i="11"/>
  <c r="AM241" i="11"/>
  <c r="AN241" i="11"/>
  <c r="AO241" i="11"/>
  <c r="AP241" i="11"/>
  <c r="AQ241" i="11"/>
  <c r="AR241" i="11"/>
  <c r="AT241" i="11"/>
  <c r="AU241" i="11"/>
  <c r="AZ241" i="11"/>
  <c r="D242" i="11"/>
  <c r="E242" i="11"/>
  <c r="X242" i="11"/>
  <c r="AP242" i="11"/>
  <c r="D243" i="11"/>
  <c r="E243" i="11"/>
  <c r="H243" i="11"/>
  <c r="J243" i="11"/>
  <c r="K243" i="11"/>
  <c r="L243" i="11"/>
  <c r="N243" i="11"/>
  <c r="O243" i="11"/>
  <c r="P243" i="11"/>
  <c r="Q243" i="11"/>
  <c r="R243" i="11"/>
  <c r="S243" i="11"/>
  <c r="T243" i="11"/>
  <c r="U243" i="11"/>
  <c r="V243" i="11"/>
  <c r="W243" i="11"/>
  <c r="X243" i="11"/>
  <c r="Y243" i="11"/>
  <c r="Z243" i="11"/>
  <c r="AA243" i="11"/>
  <c r="AB243" i="11"/>
  <c r="AC243" i="11"/>
  <c r="AD243" i="11"/>
  <c r="AF243" i="11"/>
  <c r="AG243" i="11"/>
  <c r="AH243" i="11"/>
  <c r="AI243" i="11"/>
  <c r="AJ243" i="11"/>
  <c r="AK243" i="11"/>
  <c r="AL243" i="11"/>
  <c r="AM243" i="11"/>
  <c r="AN243" i="11"/>
  <c r="AO243" i="11"/>
  <c r="AP243" i="11"/>
  <c r="AQ243" i="11"/>
  <c r="AR243" i="11"/>
  <c r="AT243" i="11"/>
  <c r="AU243" i="11"/>
  <c r="AZ243" i="11"/>
  <c r="D244" i="11"/>
  <c r="E244" i="11"/>
  <c r="F244" i="11"/>
  <c r="L244" i="11"/>
  <c r="M244" i="11"/>
  <c r="N244" i="11"/>
  <c r="O244" i="11"/>
  <c r="P244" i="11"/>
  <c r="R244" i="11"/>
  <c r="S244" i="11"/>
  <c r="T244" i="11"/>
  <c r="U244" i="11"/>
  <c r="V244" i="11"/>
  <c r="W244" i="11"/>
  <c r="X244" i="11"/>
  <c r="Z244" i="11"/>
  <c r="AA244" i="11"/>
  <c r="AB244" i="11"/>
  <c r="AC244" i="11"/>
  <c r="AD244" i="11"/>
  <c r="AF244" i="11"/>
  <c r="AH244" i="11"/>
  <c r="AI244" i="11"/>
  <c r="AJ244" i="11"/>
  <c r="AK244" i="11"/>
  <c r="AL244" i="11"/>
  <c r="AM244" i="11"/>
  <c r="AN244" i="11"/>
  <c r="AP244" i="11"/>
  <c r="AQ244" i="11"/>
  <c r="AR244" i="11"/>
  <c r="AT244" i="11"/>
  <c r="AU244" i="11"/>
  <c r="AZ244" i="11"/>
  <c r="D245" i="11"/>
  <c r="E245" i="11"/>
  <c r="J245" i="11"/>
  <c r="K245" i="11"/>
  <c r="L245" i="11"/>
  <c r="N245" i="11"/>
  <c r="O245" i="11"/>
  <c r="P245" i="11"/>
  <c r="R245" i="11"/>
  <c r="S245" i="11"/>
  <c r="T245" i="11"/>
  <c r="U245" i="11"/>
  <c r="V245" i="11"/>
  <c r="W245" i="11"/>
  <c r="X245" i="11"/>
  <c r="Y245" i="11"/>
  <c r="Z245" i="11"/>
  <c r="AA245" i="11"/>
  <c r="AB245" i="11"/>
  <c r="AC245" i="11"/>
  <c r="AD245" i="11"/>
  <c r="AF245" i="11"/>
  <c r="AG245" i="11"/>
  <c r="AH245" i="11"/>
  <c r="AI245" i="11"/>
  <c r="AJ245" i="11"/>
  <c r="AK245" i="11"/>
  <c r="AL245" i="11"/>
  <c r="AM245" i="11"/>
  <c r="AN245" i="11"/>
  <c r="AO245" i="11"/>
  <c r="AP245" i="11"/>
  <c r="AQ245" i="11"/>
  <c r="AR245" i="11"/>
  <c r="AT245" i="11"/>
  <c r="AU245" i="11"/>
  <c r="AZ245" i="11"/>
  <c r="D246" i="11"/>
  <c r="E246" i="11"/>
  <c r="H246" i="11"/>
  <c r="J246" i="11"/>
  <c r="K246" i="11"/>
  <c r="L246" i="11"/>
  <c r="M246" i="11"/>
  <c r="N246" i="11"/>
  <c r="O246" i="11"/>
  <c r="P246" i="11"/>
  <c r="R246" i="11"/>
  <c r="S246" i="11"/>
  <c r="T246" i="11"/>
  <c r="U246" i="11"/>
  <c r="V246" i="11"/>
  <c r="W246" i="11"/>
  <c r="X246" i="11"/>
  <c r="Z246" i="11"/>
  <c r="AA246" i="11"/>
  <c r="AB246" i="11"/>
  <c r="AC246" i="11"/>
  <c r="AD246" i="11"/>
  <c r="AF246" i="11"/>
  <c r="AH246" i="11"/>
  <c r="AI246" i="11"/>
  <c r="AJ246" i="11"/>
  <c r="AK246" i="11"/>
  <c r="AL246" i="11"/>
  <c r="AM246" i="11"/>
  <c r="AN246" i="11"/>
  <c r="AP246" i="11"/>
  <c r="AQ246" i="11"/>
  <c r="AR246" i="11"/>
  <c r="AT246" i="11"/>
  <c r="AU246" i="11"/>
  <c r="AZ246" i="11"/>
  <c r="D247" i="11"/>
  <c r="E247" i="11"/>
  <c r="G247" i="11"/>
  <c r="J247" i="11"/>
  <c r="K247" i="11"/>
  <c r="L247" i="11"/>
  <c r="N247" i="11"/>
  <c r="O247" i="11"/>
  <c r="P247" i="11"/>
  <c r="R247" i="11"/>
  <c r="S247" i="11"/>
  <c r="T247" i="11"/>
  <c r="U247" i="11"/>
  <c r="V247" i="11"/>
  <c r="W247" i="11"/>
  <c r="X247" i="11"/>
  <c r="Y247" i="11"/>
  <c r="Z247" i="11"/>
  <c r="AA247" i="11"/>
  <c r="AB247" i="11"/>
  <c r="AC247" i="11"/>
  <c r="AD247" i="11"/>
  <c r="AF247" i="11"/>
  <c r="AG247" i="11"/>
  <c r="AH247" i="11"/>
  <c r="AI247" i="11"/>
  <c r="AJ247" i="11"/>
  <c r="AK247" i="11"/>
  <c r="AL247" i="11"/>
  <c r="AM247" i="11"/>
  <c r="AN247" i="11"/>
  <c r="AO247" i="11"/>
  <c r="AP247" i="11"/>
  <c r="AQ247" i="11"/>
  <c r="AR247" i="11"/>
  <c r="AT247" i="11"/>
  <c r="AU247" i="11"/>
  <c r="AZ247" i="11"/>
  <c r="D248" i="11"/>
  <c r="E248" i="11"/>
  <c r="F248" i="11" s="1"/>
  <c r="H248" i="11"/>
  <c r="J248" i="11"/>
  <c r="M248" i="11"/>
  <c r="N248" i="11"/>
  <c r="R248" i="11"/>
  <c r="S248" i="11"/>
  <c r="V248" i="11"/>
  <c r="W248" i="11"/>
  <c r="AA248" i="11"/>
  <c r="AB248" i="11"/>
  <c r="AC248" i="11"/>
  <c r="AD248" i="11"/>
  <c r="AF248" i="11"/>
  <c r="AH248" i="11"/>
  <c r="AI248" i="11"/>
  <c r="AJ248" i="11"/>
  <c r="AK248" i="11"/>
  <c r="AL248" i="11"/>
  <c r="AM248" i="11"/>
  <c r="AN248" i="11"/>
  <c r="AP248" i="11"/>
  <c r="AQ248" i="11"/>
  <c r="AR248" i="11"/>
  <c r="AT248" i="11"/>
  <c r="AU248" i="11"/>
  <c r="AZ248" i="11"/>
  <c r="D249" i="11"/>
  <c r="E249" i="11"/>
  <c r="J249" i="11"/>
  <c r="K249" i="11"/>
  <c r="L249" i="11"/>
  <c r="N249" i="11"/>
  <c r="O249" i="11"/>
  <c r="P249" i="11"/>
  <c r="R249" i="11"/>
  <c r="S249" i="11"/>
  <c r="T249" i="11"/>
  <c r="U249" i="11"/>
  <c r="V249" i="11"/>
  <c r="W249" i="11"/>
  <c r="X249" i="11"/>
  <c r="Y249" i="11"/>
  <c r="Z249" i="11"/>
  <c r="AA249" i="11"/>
  <c r="AB249" i="11"/>
  <c r="AC249" i="11"/>
  <c r="AD249" i="11"/>
  <c r="AF249" i="11"/>
  <c r="AG249" i="11"/>
  <c r="AH249" i="11"/>
  <c r="AI249" i="11"/>
  <c r="AJ249" i="11"/>
  <c r="AK249" i="11"/>
  <c r="AL249" i="11"/>
  <c r="AM249" i="11"/>
  <c r="AN249" i="11"/>
  <c r="AO249" i="11"/>
  <c r="AP249" i="11"/>
  <c r="AQ249" i="11"/>
  <c r="AR249" i="11"/>
  <c r="AT249" i="11"/>
  <c r="AU249" i="11"/>
  <c r="AZ249" i="11"/>
  <c r="D250" i="11"/>
  <c r="E250" i="11"/>
  <c r="J250" i="11"/>
  <c r="K250" i="11"/>
  <c r="M250" i="11"/>
  <c r="N250" i="11"/>
  <c r="O250" i="11"/>
  <c r="S250" i="11"/>
  <c r="T250" i="11"/>
  <c r="V250" i="11"/>
  <c r="W250" i="11"/>
  <c r="X250" i="11"/>
  <c r="AA250" i="11"/>
  <c r="AB250" i="11"/>
  <c r="AC250" i="11"/>
  <c r="AD250" i="11"/>
  <c r="AF250" i="11"/>
  <c r="AH250" i="11"/>
  <c r="AI250" i="11"/>
  <c r="AJ250" i="11"/>
  <c r="AK250" i="11"/>
  <c r="AL250" i="11"/>
  <c r="AM250" i="11"/>
  <c r="AN250" i="11"/>
  <c r="AP250" i="11"/>
  <c r="AQ250" i="11"/>
  <c r="AR250" i="11"/>
  <c r="AT250" i="11"/>
  <c r="AU250" i="11"/>
  <c r="AZ250" i="11"/>
  <c r="D251" i="11"/>
  <c r="E251" i="11"/>
  <c r="J251" i="11"/>
  <c r="K251" i="11"/>
  <c r="L251" i="11"/>
  <c r="N251" i="11"/>
  <c r="O251" i="11"/>
  <c r="P251" i="11"/>
  <c r="R251" i="11"/>
  <c r="S251" i="11"/>
  <c r="T251" i="11"/>
  <c r="U251" i="11"/>
  <c r="V251" i="11"/>
  <c r="W251" i="11"/>
  <c r="X251" i="11"/>
  <c r="Y251" i="11"/>
  <c r="Z251" i="11"/>
  <c r="AA251" i="11"/>
  <c r="AB251" i="11"/>
  <c r="AC251" i="11"/>
  <c r="AD251" i="11"/>
  <c r="AF251" i="11"/>
  <c r="AG251" i="11"/>
  <c r="AH251" i="11"/>
  <c r="AI251" i="11"/>
  <c r="AJ251" i="11"/>
  <c r="AK251" i="11"/>
  <c r="AL251" i="11"/>
  <c r="AM251" i="11"/>
  <c r="AN251" i="11"/>
  <c r="AO251" i="11"/>
  <c r="AP251" i="11"/>
  <c r="AQ251" i="11"/>
  <c r="AR251" i="11"/>
  <c r="AT251" i="11"/>
  <c r="AU251" i="11"/>
  <c r="AZ251" i="11"/>
  <c r="D252" i="11"/>
  <c r="E252" i="11"/>
  <c r="K252" i="11"/>
  <c r="L252" i="11"/>
  <c r="M252" i="11"/>
  <c r="N252" i="11"/>
  <c r="O252" i="11"/>
  <c r="P252" i="11"/>
  <c r="T252" i="11"/>
  <c r="U252" i="11"/>
  <c r="V252" i="11"/>
  <c r="W252" i="11"/>
  <c r="X252" i="11"/>
  <c r="Z252" i="11"/>
  <c r="AC252" i="11"/>
  <c r="AD252" i="11"/>
  <c r="AF252" i="11"/>
  <c r="AH252" i="11"/>
  <c r="AI252" i="11"/>
  <c r="AL252" i="11"/>
  <c r="AM252" i="11"/>
  <c r="AN252" i="11"/>
  <c r="AP252" i="11"/>
  <c r="AQ252" i="11"/>
  <c r="AR252" i="11"/>
  <c r="AU252" i="11"/>
  <c r="AZ252" i="11"/>
  <c r="D253" i="11"/>
  <c r="E253" i="11"/>
  <c r="J253" i="11"/>
  <c r="K253" i="11"/>
  <c r="L253" i="11"/>
  <c r="N253" i="11"/>
  <c r="O253" i="11"/>
  <c r="P253" i="11"/>
  <c r="R253" i="11"/>
  <c r="S253" i="11"/>
  <c r="T253" i="11"/>
  <c r="U253" i="11"/>
  <c r="V253" i="11"/>
  <c r="W253" i="11"/>
  <c r="X253" i="11"/>
  <c r="Y253" i="11"/>
  <c r="Z253" i="11"/>
  <c r="AA253" i="11"/>
  <c r="AB253" i="11"/>
  <c r="AC253" i="11"/>
  <c r="AD253" i="11"/>
  <c r="AF253" i="11"/>
  <c r="AG253" i="11"/>
  <c r="AH253" i="11"/>
  <c r="AI253" i="11"/>
  <c r="AJ253" i="11"/>
  <c r="AK253" i="11"/>
  <c r="AL253" i="11"/>
  <c r="AM253" i="11"/>
  <c r="AN253" i="11"/>
  <c r="AO253" i="11"/>
  <c r="AP253" i="11"/>
  <c r="AQ253" i="11"/>
  <c r="AR253" i="11"/>
  <c r="AT253" i="11"/>
  <c r="AU253" i="11"/>
  <c r="AZ253" i="11"/>
  <c r="D254" i="11"/>
  <c r="E254" i="11"/>
  <c r="F254" i="11" s="1"/>
  <c r="J254" i="11"/>
  <c r="K254" i="11"/>
  <c r="L254" i="11"/>
  <c r="M254" i="11"/>
  <c r="R254" i="11"/>
  <c r="S254" i="11"/>
  <c r="T254" i="11"/>
  <c r="U254" i="11"/>
  <c r="Y254" i="11"/>
  <c r="Z254" i="11"/>
  <c r="AA254" i="11"/>
  <c r="AB254" i="11"/>
  <c r="AC254" i="11"/>
  <c r="AD254" i="11"/>
  <c r="AG254" i="11"/>
  <c r="AH254" i="11"/>
  <c r="AI254" i="11"/>
  <c r="AJ254" i="11"/>
  <c r="AK254" i="11"/>
  <c r="AL254" i="11"/>
  <c r="AO254" i="11"/>
  <c r="AP254" i="11"/>
  <c r="AQ254" i="11"/>
  <c r="AR254" i="11"/>
  <c r="AT254" i="11"/>
  <c r="AZ254" i="11"/>
  <c r="D255" i="11"/>
  <c r="E255" i="11"/>
  <c r="V255" i="11"/>
  <c r="AK255" i="11"/>
  <c r="D256" i="11"/>
  <c r="E256" i="11"/>
  <c r="F256" i="11" s="1"/>
  <c r="J256" i="11"/>
  <c r="K256" i="11"/>
  <c r="L256" i="11"/>
  <c r="M256" i="11"/>
  <c r="Q256" i="11"/>
  <c r="R256" i="11"/>
  <c r="S256" i="11"/>
  <c r="T256" i="11"/>
  <c r="U256" i="11"/>
  <c r="Y256" i="11"/>
  <c r="Z256" i="11"/>
  <c r="AA256" i="11"/>
  <c r="AB256" i="11"/>
  <c r="AC256" i="11"/>
  <c r="AG256" i="11"/>
  <c r="AH256" i="11"/>
  <c r="AI256" i="11"/>
  <c r="AJ256" i="11"/>
  <c r="AK256" i="11"/>
  <c r="AO256" i="11"/>
  <c r="AP256" i="11"/>
  <c r="AQ256" i="11"/>
  <c r="AR256" i="11"/>
  <c r="AZ256" i="11"/>
  <c r="D257" i="11"/>
  <c r="E257" i="11"/>
  <c r="AK257" i="11" s="1"/>
  <c r="D258" i="11"/>
  <c r="E258" i="11"/>
  <c r="J258" i="11"/>
  <c r="K258" i="11"/>
  <c r="L258" i="11"/>
  <c r="M258" i="11"/>
  <c r="R258" i="11"/>
  <c r="S258" i="11"/>
  <c r="T258" i="11"/>
  <c r="U258" i="11"/>
  <c r="Y258" i="11"/>
  <c r="Z258" i="11"/>
  <c r="AA258" i="11"/>
  <c r="AB258" i="11"/>
  <c r="AC258" i="11"/>
  <c r="AG258" i="11"/>
  <c r="AH258" i="11"/>
  <c r="AI258" i="11"/>
  <c r="AJ258" i="11"/>
  <c r="AK258" i="11"/>
  <c r="AO258" i="11"/>
  <c r="AP258" i="11"/>
  <c r="AQ258" i="11"/>
  <c r="AR258" i="11"/>
  <c r="AZ258" i="11"/>
  <c r="D259" i="11"/>
  <c r="E259" i="11"/>
  <c r="M259" i="11" s="1"/>
  <c r="F259" i="11"/>
  <c r="N259" i="11"/>
  <c r="U259" i="11"/>
  <c r="V259" i="11"/>
  <c r="AC259" i="11"/>
  <c r="AK259" i="11"/>
  <c r="AL259" i="11"/>
  <c r="AT259" i="11"/>
  <c r="D260" i="11"/>
  <c r="E260" i="11"/>
  <c r="J260" i="11"/>
  <c r="K260" i="11"/>
  <c r="L260" i="11"/>
  <c r="M260" i="11"/>
  <c r="Q260" i="11"/>
  <c r="R260" i="11"/>
  <c r="S260" i="11"/>
  <c r="T260" i="11"/>
  <c r="U260" i="11"/>
  <c r="Y260" i="11"/>
  <c r="Z260" i="11"/>
  <c r="AA260" i="11"/>
  <c r="AB260" i="11"/>
  <c r="AC260" i="11"/>
  <c r="AG260" i="11"/>
  <c r="AH260" i="11"/>
  <c r="AI260" i="11"/>
  <c r="AJ260" i="11"/>
  <c r="AK260" i="11"/>
  <c r="AO260" i="11"/>
  <c r="AP260" i="11"/>
  <c r="AQ260" i="11"/>
  <c r="AR260" i="11"/>
  <c r="AZ260" i="11"/>
  <c r="D261" i="11"/>
  <c r="E261" i="11"/>
  <c r="AC261" i="11"/>
  <c r="AK261" i="11"/>
  <c r="AL261" i="11"/>
  <c r="D262" i="11"/>
  <c r="E262" i="11"/>
  <c r="J262" i="11"/>
  <c r="K262" i="11"/>
  <c r="L262" i="11"/>
  <c r="M262" i="11"/>
  <c r="R262" i="11"/>
  <c r="S262" i="11"/>
  <c r="T262" i="11"/>
  <c r="U262" i="11"/>
  <c r="Y262" i="11"/>
  <c r="Z262" i="11"/>
  <c r="AA262" i="11"/>
  <c r="AB262" i="11"/>
  <c r="AC262" i="11"/>
  <c r="AG262" i="11"/>
  <c r="AH262" i="11"/>
  <c r="AI262" i="11"/>
  <c r="AJ262" i="11"/>
  <c r="AK262" i="11"/>
  <c r="AO262" i="11"/>
  <c r="AP262" i="11"/>
  <c r="AQ262" i="11"/>
  <c r="AR262" i="11"/>
  <c r="AZ262" i="11"/>
  <c r="D263" i="11"/>
  <c r="E263" i="11"/>
  <c r="M263" i="11"/>
  <c r="N263" i="11"/>
  <c r="U263" i="11"/>
  <c r="V263" i="11"/>
  <c r="AC263" i="11"/>
  <c r="AD263" i="11"/>
  <c r="AK263" i="11"/>
  <c r="AL263" i="11"/>
  <c r="AT263" i="11"/>
  <c r="D264" i="11"/>
  <c r="E264" i="11"/>
  <c r="J264" i="11"/>
  <c r="K264" i="11"/>
  <c r="L264" i="11"/>
  <c r="M264" i="11"/>
  <c r="R264" i="11"/>
  <c r="S264" i="11"/>
  <c r="T264" i="11"/>
  <c r="U264" i="11"/>
  <c r="Y264" i="11"/>
  <c r="Z264" i="11"/>
  <c r="AA264" i="11"/>
  <c r="AB264" i="11"/>
  <c r="AC264" i="11"/>
  <c r="AG264" i="11"/>
  <c r="AH264" i="11"/>
  <c r="AI264" i="11"/>
  <c r="AJ264" i="11"/>
  <c r="AK264" i="11"/>
  <c r="AO264" i="11"/>
  <c r="AP264" i="11"/>
  <c r="AQ264" i="11"/>
  <c r="AR264" i="11"/>
  <c r="AZ264" i="11"/>
  <c r="D265" i="11"/>
  <c r="E265" i="11"/>
  <c r="N265" i="11" s="1"/>
  <c r="M265" i="11"/>
  <c r="U265" i="11"/>
  <c r="V265" i="11"/>
  <c r="AC265" i="11"/>
  <c r="AD265" i="11"/>
  <c r="AK265" i="11"/>
  <c r="AL265" i="11"/>
  <c r="AT265" i="11"/>
  <c r="D266" i="11"/>
  <c r="E266" i="11"/>
  <c r="K266" i="11" s="1"/>
  <c r="J266" i="11"/>
  <c r="L266" i="11"/>
  <c r="M266" i="11"/>
  <c r="Q266" i="11"/>
  <c r="R266" i="11"/>
  <c r="T266" i="11"/>
  <c r="U266" i="11"/>
  <c r="Y266" i="11"/>
  <c r="Z266" i="11"/>
  <c r="AB266" i="11"/>
  <c r="AC266" i="11"/>
  <c r="AG266" i="11"/>
  <c r="AH266" i="11"/>
  <c r="AJ266" i="11"/>
  <c r="AK266" i="11"/>
  <c r="AO266" i="11"/>
  <c r="AP266" i="11"/>
  <c r="AR266" i="11"/>
  <c r="AZ266" i="11"/>
  <c r="D267" i="11"/>
  <c r="E267" i="11"/>
  <c r="V267" i="11"/>
  <c r="AK267" i="11"/>
  <c r="D268" i="11"/>
  <c r="E268" i="11"/>
  <c r="K268" i="11" s="1"/>
  <c r="J268" i="11"/>
  <c r="L268" i="11"/>
  <c r="M268" i="11"/>
  <c r="R268" i="11"/>
  <c r="T268" i="11"/>
  <c r="U268" i="11"/>
  <c r="Y268" i="11"/>
  <c r="Z268" i="11"/>
  <c r="AB268" i="11"/>
  <c r="AC268" i="11"/>
  <c r="AG268" i="11"/>
  <c r="AH268" i="11"/>
  <c r="AJ268" i="11"/>
  <c r="AK268" i="11"/>
  <c r="AO268" i="11"/>
  <c r="AP268" i="11"/>
  <c r="AR268" i="11"/>
  <c r="AZ268" i="11"/>
  <c r="D269" i="11"/>
  <c r="E269" i="11"/>
  <c r="F269" i="11"/>
  <c r="AC269" i="11"/>
  <c r="AK269" i="11"/>
  <c r="AL269" i="11"/>
  <c r="D270" i="11"/>
  <c r="E270" i="11"/>
  <c r="K270" i="11" s="1"/>
  <c r="J270" i="11"/>
  <c r="L270" i="11"/>
  <c r="M270" i="11"/>
  <c r="R270" i="11"/>
  <c r="T270" i="11"/>
  <c r="U270" i="11"/>
  <c r="Y270" i="11"/>
  <c r="Z270" i="11"/>
  <c r="AB270" i="11"/>
  <c r="AC270" i="11"/>
  <c r="AG270" i="11"/>
  <c r="AH270" i="11"/>
  <c r="AJ270" i="11"/>
  <c r="AK270" i="11"/>
  <c r="AO270" i="11"/>
  <c r="AP270" i="11"/>
  <c r="AR270" i="11"/>
  <c r="AZ270" i="11"/>
  <c r="D271" i="11"/>
  <c r="E271" i="11"/>
  <c r="M271" i="11"/>
  <c r="AD271" i="11"/>
  <c r="AK271" i="11"/>
  <c r="AL271" i="11"/>
  <c r="D272" i="11"/>
  <c r="E272" i="11"/>
  <c r="K272" i="11" s="1"/>
  <c r="J272" i="11"/>
  <c r="L272" i="11"/>
  <c r="M272" i="11"/>
  <c r="R272" i="11"/>
  <c r="T272" i="11"/>
  <c r="U272" i="11"/>
  <c r="Y272" i="11"/>
  <c r="Z272" i="11"/>
  <c r="AB272" i="11"/>
  <c r="AC272" i="11"/>
  <c r="AG272" i="11"/>
  <c r="AH272" i="11"/>
  <c r="AJ272" i="11"/>
  <c r="AK272" i="11"/>
  <c r="AO272" i="11"/>
  <c r="AP272" i="11"/>
  <c r="AR272" i="11"/>
  <c r="AZ272" i="11"/>
  <c r="D273" i="11"/>
  <c r="E273" i="11"/>
  <c r="D274" i="11"/>
  <c r="E274" i="11"/>
  <c r="K274" i="11" s="1"/>
  <c r="J274" i="11"/>
  <c r="L274" i="11"/>
  <c r="M274" i="11"/>
  <c r="R274" i="11"/>
  <c r="T274" i="11"/>
  <c r="U274" i="11"/>
  <c r="Y274" i="11"/>
  <c r="Z274" i="11"/>
  <c r="AB274" i="11"/>
  <c r="AC274" i="11"/>
  <c r="AG274" i="11"/>
  <c r="AH274" i="11"/>
  <c r="AJ274" i="11"/>
  <c r="AK274" i="11"/>
  <c r="AO274" i="11"/>
  <c r="AP274" i="11"/>
  <c r="AR274" i="11"/>
  <c r="AZ274" i="11"/>
  <c r="D275" i="11"/>
  <c r="E275" i="11"/>
  <c r="M275" i="11"/>
  <c r="N275" i="11"/>
  <c r="U275" i="11"/>
  <c r="V275" i="11"/>
  <c r="AC275" i="11"/>
  <c r="AD275" i="11"/>
  <c r="AK275" i="11"/>
  <c r="AL275" i="11"/>
  <c r="AT275" i="11"/>
  <c r="D276" i="11"/>
  <c r="E276" i="11"/>
  <c r="K276" i="11" s="1"/>
  <c r="J276" i="11"/>
  <c r="L276" i="11"/>
  <c r="M276" i="11"/>
  <c r="Q276" i="11"/>
  <c r="R276" i="11"/>
  <c r="T276" i="11"/>
  <c r="U276" i="11"/>
  <c r="Y276" i="11"/>
  <c r="Z276" i="11"/>
  <c r="AB276" i="11"/>
  <c r="AC276" i="11"/>
  <c r="AG276" i="11"/>
  <c r="AH276" i="11"/>
  <c r="AJ276" i="11"/>
  <c r="AK276" i="11"/>
  <c r="AO276" i="11"/>
  <c r="AP276" i="11"/>
  <c r="AR276" i="11"/>
  <c r="AZ276" i="11"/>
  <c r="D277" i="11"/>
  <c r="E277" i="11"/>
  <c r="M277" i="11"/>
  <c r="N277" i="11"/>
  <c r="U277" i="11"/>
  <c r="V277" i="11"/>
  <c r="AK277" i="11"/>
  <c r="AT277" i="11"/>
  <c r="D530" i="11"/>
  <c r="F50" i="11"/>
  <c r="F175" i="11" s="1"/>
  <c r="F171" i="11" s="1"/>
  <c r="G50" i="11"/>
  <c r="G175" i="11"/>
  <c r="G171" i="11"/>
  <c r="H50" i="11"/>
  <c r="H175" i="11"/>
  <c r="H171" i="11" s="1"/>
  <c r="I50" i="11"/>
  <c r="I175" i="11" s="1"/>
  <c r="I171" i="11" s="1"/>
  <c r="J50" i="11"/>
  <c r="J175" i="11"/>
  <c r="J171" i="11" s="1"/>
  <c r="K50" i="11"/>
  <c r="K175" i="11" s="1"/>
  <c r="K171" i="11" s="1"/>
  <c r="L50" i="11"/>
  <c r="L175" i="11"/>
  <c r="L171" i="11"/>
  <c r="M50" i="11"/>
  <c r="M175" i="11" s="1"/>
  <c r="M171" i="11" s="1"/>
  <c r="N50" i="11"/>
  <c r="N175" i="11" s="1"/>
  <c r="N171" i="11" s="1"/>
  <c r="O50" i="11"/>
  <c r="O175" i="11"/>
  <c r="O171" i="11" s="1"/>
  <c r="P50" i="11"/>
  <c r="P175" i="11"/>
  <c r="P171" i="11" s="1"/>
  <c r="Q50" i="11"/>
  <c r="Q175" i="11" s="1"/>
  <c r="Q171" i="11" s="1"/>
  <c r="R50" i="11"/>
  <c r="R175" i="11"/>
  <c r="R171" i="11" s="1"/>
  <c r="S50" i="11"/>
  <c r="S175" i="11" s="1"/>
  <c r="S171" i="11" s="1"/>
  <c r="T50" i="11"/>
  <c r="T175" i="11"/>
  <c r="T171" i="11"/>
  <c r="U50" i="11"/>
  <c r="U175" i="11" s="1"/>
  <c r="U171" i="11" s="1"/>
  <c r="V50" i="11"/>
  <c r="V175" i="11" s="1"/>
  <c r="V171" i="11" s="1"/>
  <c r="W50" i="11"/>
  <c r="W175" i="11"/>
  <c r="W171" i="11" s="1"/>
  <c r="X50" i="11"/>
  <c r="X175" i="11"/>
  <c r="X171" i="11" s="1"/>
  <c r="Y50" i="11"/>
  <c r="Y175" i="11" s="1"/>
  <c r="Y171" i="11" s="1"/>
  <c r="Z50" i="11"/>
  <c r="Z175" i="11" s="1"/>
  <c r="Z171" i="11" s="1"/>
  <c r="AA50" i="11"/>
  <c r="AA175" i="11" s="1"/>
  <c r="AA171" i="11" s="1"/>
  <c r="AB50" i="11"/>
  <c r="AB175" i="11"/>
  <c r="AB171" i="11"/>
  <c r="AC50" i="11"/>
  <c r="AC175" i="11" s="1"/>
  <c r="AC171" i="11" s="1"/>
  <c r="AD50" i="11"/>
  <c r="AD175" i="11" s="1"/>
  <c r="AD171" i="11" s="1"/>
  <c r="AE50" i="11"/>
  <c r="AE175" i="11"/>
  <c r="AE171" i="11"/>
  <c r="AF50" i="11"/>
  <c r="AF175" i="11"/>
  <c r="AF171" i="11" s="1"/>
  <c r="AG50" i="11"/>
  <c r="AG175" i="11" s="1"/>
  <c r="AG171" i="11" s="1"/>
  <c r="AH50" i="11"/>
  <c r="AH175" i="11" s="1"/>
  <c r="AH171" i="11" s="1"/>
  <c r="AI50" i="11"/>
  <c r="AI175" i="11" s="1"/>
  <c r="AI171" i="11" s="1"/>
  <c r="AJ50" i="11"/>
  <c r="AJ175" i="11"/>
  <c r="AJ171" i="11"/>
  <c r="AK50" i="11"/>
  <c r="AK175" i="11" s="1"/>
  <c r="AK171" i="11" s="1"/>
  <c r="AL50" i="11"/>
  <c r="AL175" i="11" s="1"/>
  <c r="AL171" i="11" s="1"/>
  <c r="AM50" i="11"/>
  <c r="AM175" i="11"/>
  <c r="AM171" i="11"/>
  <c r="AN50" i="11"/>
  <c r="AN175" i="11"/>
  <c r="AN171" i="11" s="1"/>
  <c r="AO50" i="11"/>
  <c r="AO175" i="11" s="1"/>
  <c r="AO171" i="11" s="1"/>
  <c r="AP50" i="11"/>
  <c r="AP175" i="11"/>
  <c r="AP171" i="11" s="1"/>
  <c r="AR50" i="11"/>
  <c r="AR175" i="11" s="1"/>
  <c r="AR171" i="11" s="1"/>
  <c r="AS171" i="11"/>
  <c r="AT50" i="11"/>
  <c r="AT175" i="11"/>
  <c r="AT171" i="11"/>
  <c r="AU50" i="11"/>
  <c r="AU175" i="11"/>
  <c r="AU171" i="11" s="1"/>
  <c r="AV50" i="11"/>
  <c r="AV175" i="11" s="1"/>
  <c r="AV171" i="11" s="1"/>
  <c r="AW50" i="11"/>
  <c r="AW175" i="11" s="1"/>
  <c r="AW171" i="11" s="1"/>
  <c r="AX50" i="11"/>
  <c r="AX175" i="11" s="1"/>
  <c r="AX171" i="11" s="1"/>
  <c r="AY50" i="11"/>
  <c r="AY175" i="11"/>
  <c r="AY171" i="11"/>
  <c r="AZ50" i="11"/>
  <c r="AZ175" i="11" s="1"/>
  <c r="AZ171" i="11" s="1"/>
  <c r="BA50" i="11"/>
  <c r="BA175" i="11" s="1"/>
  <c r="BA171" i="11" s="1"/>
  <c r="BB50" i="11"/>
  <c r="BB175" i="11"/>
  <c r="BB171" i="11"/>
  <c r="BC50" i="11"/>
  <c r="BC175" i="11"/>
  <c r="BC171" i="11" s="1"/>
  <c r="D438" i="11"/>
  <c r="D481" i="11"/>
  <c r="D439" i="11"/>
  <c r="D482" i="11"/>
  <c r="D440" i="11"/>
  <c r="D483" i="11"/>
  <c r="D441" i="11"/>
  <c r="D484" i="11"/>
  <c r="D442" i="11"/>
  <c r="D485" i="11"/>
  <c r="D443" i="11"/>
  <c r="D486" i="11"/>
  <c r="D444" i="11"/>
  <c r="D487" i="11"/>
  <c r="D445" i="11"/>
  <c r="D488" i="11"/>
  <c r="D446" i="11"/>
  <c r="D489" i="11"/>
  <c r="D447" i="11"/>
  <c r="D490" i="11"/>
  <c r="D448" i="11"/>
  <c r="D491" i="11"/>
  <c r="D449" i="11"/>
  <c r="D492" i="11"/>
  <c r="D450" i="11"/>
  <c r="D493" i="11"/>
  <c r="D451" i="11"/>
  <c r="D494" i="11"/>
  <c r="D452" i="11"/>
  <c r="D495" i="11"/>
  <c r="D453" i="11"/>
  <c r="D496" i="11"/>
  <c r="D454" i="11"/>
  <c r="D497" i="11"/>
  <c r="D455" i="11"/>
  <c r="D498" i="11"/>
  <c r="D456" i="11"/>
  <c r="D499" i="11"/>
  <c r="D457" i="11"/>
  <c r="D500" i="11"/>
  <c r="D458" i="11"/>
  <c r="D501" i="11"/>
  <c r="D459" i="11"/>
  <c r="E459" i="11" s="1"/>
  <c r="D502" i="11"/>
  <c r="D460" i="11"/>
  <c r="D503" i="11"/>
  <c r="D461" i="11"/>
  <c r="D504" i="11"/>
  <c r="E504" i="11" s="1"/>
  <c r="D462" i="11"/>
  <c r="D505" i="11"/>
  <c r="D463" i="11"/>
  <c r="D506" i="11"/>
  <c r="D464" i="11"/>
  <c r="D507" i="11"/>
  <c r="E507" i="11" s="1"/>
  <c r="D465" i="11"/>
  <c r="E465" i="11" s="1"/>
  <c r="D508" i="11"/>
  <c r="D466" i="11"/>
  <c r="D509" i="11"/>
  <c r="D467" i="11"/>
  <c r="D510" i="11"/>
  <c r="D468" i="11"/>
  <c r="D511" i="11"/>
  <c r="D469" i="11"/>
  <c r="D512" i="11"/>
  <c r="D470" i="11"/>
  <c r="D513" i="11"/>
  <c r="D471" i="11"/>
  <c r="D514" i="11"/>
  <c r="D472" i="11"/>
  <c r="D515" i="11"/>
  <c r="F450" i="11"/>
  <c r="F460" i="11"/>
  <c r="F470" i="11"/>
  <c r="H447" i="11"/>
  <c r="I493" i="11"/>
  <c r="I503" i="11"/>
  <c r="I513" i="11"/>
  <c r="J444" i="11"/>
  <c r="K490" i="11"/>
  <c r="L456" i="11"/>
  <c r="M502" i="11"/>
  <c r="N443" i="11"/>
  <c r="N450" i="11"/>
  <c r="N470" i="11"/>
  <c r="O489" i="11"/>
  <c r="O460" i="11"/>
  <c r="E219" i="5"/>
  <c r="D176" i="5"/>
  <c r="D177" i="5"/>
  <c r="D178" i="5"/>
  <c r="D179" i="5"/>
  <c r="E176" i="5"/>
  <c r="E177" i="5"/>
  <c r="E178" i="5"/>
  <c r="E179" i="5"/>
  <c r="D180" i="5"/>
  <c r="E180" i="5"/>
  <c r="D181" i="5"/>
  <c r="E181" i="5"/>
  <c r="D182" i="5"/>
  <c r="E182" i="5"/>
  <c r="D183" i="5"/>
  <c r="E183" i="5"/>
  <c r="D184" i="5"/>
  <c r="E184" i="5"/>
  <c r="D185" i="5"/>
  <c r="E185" i="5"/>
  <c r="D186" i="5"/>
  <c r="E186" i="5"/>
  <c r="D187" i="5"/>
  <c r="E187" i="5"/>
  <c r="D188" i="5"/>
  <c r="E188" i="5"/>
  <c r="D189" i="5"/>
  <c r="E189" i="5"/>
  <c r="D190" i="5"/>
  <c r="E190" i="5"/>
  <c r="D191" i="5"/>
  <c r="E191" i="5"/>
  <c r="D192" i="5"/>
  <c r="E192" i="5"/>
  <c r="D193" i="5"/>
  <c r="E193" i="5"/>
  <c r="D194" i="5"/>
  <c r="E194" i="5"/>
  <c r="D195" i="5"/>
  <c r="E195" i="5"/>
  <c r="D196" i="5"/>
  <c r="E196" i="5"/>
  <c r="D197" i="5"/>
  <c r="E197" i="5"/>
  <c r="D198" i="5"/>
  <c r="E198" i="5"/>
  <c r="D199" i="5"/>
  <c r="E199" i="5"/>
  <c r="D200" i="5"/>
  <c r="E200" i="5"/>
  <c r="D201" i="5"/>
  <c r="E201" i="5"/>
  <c r="D202" i="5"/>
  <c r="E202" i="5"/>
  <c r="D203" i="5"/>
  <c r="E203" i="5"/>
  <c r="D204" i="5"/>
  <c r="E204" i="5"/>
  <c r="D205" i="5"/>
  <c r="E205" i="5"/>
  <c r="D206" i="5"/>
  <c r="E206" i="5"/>
  <c r="D207" i="5"/>
  <c r="E207" i="5"/>
  <c r="D208" i="5"/>
  <c r="E208" i="5"/>
  <c r="D209" i="5"/>
  <c r="E209" i="5"/>
  <c r="D210" i="5"/>
  <c r="E210" i="5"/>
  <c r="D211" i="5"/>
  <c r="E211" i="5"/>
  <c r="D212" i="5"/>
  <c r="E212" i="5"/>
  <c r="D213" i="5"/>
  <c r="E213" i="5"/>
  <c r="D214" i="5"/>
  <c r="E214" i="5"/>
  <c r="D215" i="5"/>
  <c r="E215" i="5"/>
  <c r="D216" i="5"/>
  <c r="E216" i="5"/>
  <c r="D217" i="5"/>
  <c r="E217" i="5"/>
  <c r="D218" i="5"/>
  <c r="E218" i="5"/>
  <c r="D219" i="5"/>
  <c r="D220" i="5"/>
  <c r="E220" i="5"/>
  <c r="D221" i="5"/>
  <c r="E221" i="5"/>
  <c r="D222" i="5"/>
  <c r="E222" i="5"/>
  <c r="D223" i="5"/>
  <c r="E223" i="5"/>
  <c r="D224" i="5"/>
  <c r="E224" i="5"/>
  <c r="D225" i="5"/>
  <c r="E225" i="5"/>
  <c r="D226" i="5"/>
  <c r="E226" i="5"/>
  <c r="D227" i="5"/>
  <c r="E227" i="5"/>
  <c r="D228" i="5"/>
  <c r="E228" i="5"/>
  <c r="D229" i="5"/>
  <c r="E229" i="5"/>
  <c r="D230" i="5"/>
  <c r="E230" i="5"/>
  <c r="D231" i="5"/>
  <c r="E231" i="5"/>
  <c r="D232" i="5"/>
  <c r="E232" i="5"/>
  <c r="D233" i="5"/>
  <c r="E233" i="5"/>
  <c r="D234" i="5"/>
  <c r="E234" i="5"/>
  <c r="D235" i="5"/>
  <c r="E235" i="5"/>
  <c r="D236" i="5"/>
  <c r="E236" i="5"/>
  <c r="D237" i="5"/>
  <c r="E237" i="5"/>
  <c r="D238" i="5"/>
  <c r="E238" i="5"/>
  <c r="D239" i="5"/>
  <c r="E239" i="5"/>
  <c r="D240" i="5"/>
  <c r="E240" i="5"/>
  <c r="D241" i="5"/>
  <c r="E241" i="5"/>
  <c r="D242" i="5"/>
  <c r="E242" i="5"/>
  <c r="D243" i="5"/>
  <c r="E243" i="5"/>
  <c r="D244" i="5"/>
  <c r="E244" i="5"/>
  <c r="D245" i="5"/>
  <c r="E245" i="5"/>
  <c r="D246" i="5"/>
  <c r="E246" i="5"/>
  <c r="D247" i="5"/>
  <c r="E247" i="5"/>
  <c r="D248" i="5"/>
  <c r="E248" i="5"/>
  <c r="D249" i="5"/>
  <c r="E249" i="5"/>
  <c r="D250" i="5"/>
  <c r="E250" i="5"/>
  <c r="D251" i="5"/>
  <c r="E251" i="5"/>
  <c r="D252" i="5"/>
  <c r="E252" i="5"/>
  <c r="D253" i="5"/>
  <c r="E253" i="5"/>
  <c r="D254" i="5"/>
  <c r="E254" i="5"/>
  <c r="D255" i="5"/>
  <c r="E255" i="5"/>
  <c r="D256" i="5"/>
  <c r="E256" i="5"/>
  <c r="D257" i="5"/>
  <c r="E257" i="5"/>
  <c r="D258" i="5"/>
  <c r="E258" i="5"/>
  <c r="D259" i="5"/>
  <c r="E259" i="5"/>
  <c r="D260" i="5"/>
  <c r="E260" i="5"/>
  <c r="D261" i="5"/>
  <c r="E261" i="5"/>
  <c r="D262" i="5"/>
  <c r="E262" i="5"/>
  <c r="D263" i="5"/>
  <c r="E263" i="5"/>
  <c r="D264" i="5"/>
  <c r="E264" i="5"/>
  <c r="D265" i="5"/>
  <c r="E265" i="5"/>
  <c r="D266" i="5"/>
  <c r="E266" i="5"/>
  <c r="D267" i="5"/>
  <c r="E267" i="5"/>
  <c r="D268" i="5"/>
  <c r="E268" i="5"/>
  <c r="D269" i="5"/>
  <c r="E269" i="5"/>
  <c r="D270" i="5"/>
  <c r="E270" i="5"/>
  <c r="D271" i="5"/>
  <c r="E271" i="5"/>
  <c r="D272" i="5"/>
  <c r="E272" i="5"/>
  <c r="D273" i="5"/>
  <c r="E273" i="5"/>
  <c r="D274" i="5"/>
  <c r="E274" i="5"/>
  <c r="D275" i="5"/>
  <c r="E275" i="5"/>
  <c r="D276" i="5"/>
  <c r="E276" i="5"/>
  <c r="D277" i="5"/>
  <c r="E277" i="5"/>
  <c r="D530" i="5"/>
  <c r="F175" i="5"/>
  <c r="F171" i="5"/>
  <c r="G175" i="5"/>
  <c r="G171" i="5"/>
  <c r="H175" i="5"/>
  <c r="H171" i="5" s="1"/>
  <c r="I175" i="5"/>
  <c r="I171" i="5"/>
  <c r="J175" i="5"/>
  <c r="J171" i="5" s="1"/>
  <c r="K175" i="5"/>
  <c r="K171" i="5"/>
  <c r="L175" i="5"/>
  <c r="L171" i="5" s="1"/>
  <c r="M175" i="5"/>
  <c r="M171" i="5"/>
  <c r="N175" i="5"/>
  <c r="N171" i="5"/>
  <c r="O175" i="5"/>
  <c r="O171" i="5"/>
  <c r="P175" i="5"/>
  <c r="P171" i="5" s="1"/>
  <c r="Q175" i="5"/>
  <c r="Q171" i="5"/>
  <c r="R175" i="5"/>
  <c r="R171" i="5" s="1"/>
  <c r="S175" i="5"/>
  <c r="S171" i="5"/>
  <c r="T175" i="5"/>
  <c r="T171" i="5" s="1"/>
  <c r="U175" i="5"/>
  <c r="U171" i="5"/>
  <c r="V175" i="5"/>
  <c r="V171" i="5" s="1"/>
  <c r="W175" i="5"/>
  <c r="W171" i="5"/>
  <c r="X175" i="5"/>
  <c r="X171" i="5" s="1"/>
  <c r="Y175" i="5"/>
  <c r="Y171" i="5"/>
  <c r="Z175" i="5"/>
  <c r="Z171" i="5" s="1"/>
  <c r="AA175" i="5"/>
  <c r="AA171" i="5"/>
  <c r="AB175" i="5"/>
  <c r="AB171" i="5" s="1"/>
  <c r="AC175" i="5"/>
  <c r="AC171" i="5"/>
  <c r="AD175" i="5"/>
  <c r="AD171" i="5"/>
  <c r="AE175" i="5"/>
  <c r="AE171" i="5"/>
  <c r="AF175" i="5"/>
  <c r="AF171" i="5" s="1"/>
  <c r="AG175" i="5"/>
  <c r="AG171" i="5"/>
  <c r="AH175" i="5"/>
  <c r="AH171" i="5" s="1"/>
  <c r="AI175" i="5"/>
  <c r="AI171" i="5"/>
  <c r="AJ175" i="5"/>
  <c r="AJ171" i="5" s="1"/>
  <c r="AK175" i="5"/>
  <c r="AK171" i="5"/>
  <c r="AL175" i="5"/>
  <c r="AL171" i="5"/>
  <c r="AM175" i="5"/>
  <c r="AM171" i="5"/>
  <c r="AN175" i="5"/>
  <c r="AN171" i="5" s="1"/>
  <c r="AO175" i="5"/>
  <c r="AO171" i="5"/>
  <c r="AP175" i="5"/>
  <c r="AP171" i="5" s="1"/>
  <c r="AR175" i="5"/>
  <c r="AR171" i="5"/>
  <c r="AS171" i="5"/>
  <c r="AT175" i="5"/>
  <c r="AT171" i="5" s="1"/>
  <c r="AU175" i="5"/>
  <c r="AU171" i="5" s="1"/>
  <c r="AV175" i="5"/>
  <c r="AV171" i="5" s="1"/>
  <c r="AW175" i="5"/>
  <c r="AW171" i="5"/>
  <c r="AX175" i="5"/>
  <c r="AX171" i="5" s="1"/>
  <c r="AY175" i="5"/>
  <c r="AY171" i="5" s="1"/>
  <c r="AZ175" i="5"/>
  <c r="AZ171" i="5" s="1"/>
  <c r="BA175" i="5"/>
  <c r="BA171" i="5"/>
  <c r="BB175" i="5"/>
  <c r="BB171" i="5" s="1"/>
  <c r="BC175" i="5"/>
  <c r="BC171" i="5" s="1"/>
  <c r="E220" i="6"/>
  <c r="D176" i="6"/>
  <c r="D177" i="6"/>
  <c r="D178" i="6"/>
  <c r="D179" i="6"/>
  <c r="E176" i="6"/>
  <c r="F49" i="6"/>
  <c r="F177" i="6" s="1"/>
  <c r="G49" i="6"/>
  <c r="G176" i="6" s="1"/>
  <c r="H49" i="6"/>
  <c r="H176" i="6"/>
  <c r="I49" i="6"/>
  <c r="I176" i="6" s="1"/>
  <c r="J49" i="6"/>
  <c r="J176" i="6"/>
  <c r="K49" i="6"/>
  <c r="K176" i="6" s="1"/>
  <c r="L49" i="6"/>
  <c r="L176" i="6" s="1"/>
  <c r="M49" i="6"/>
  <c r="M177" i="6" s="1"/>
  <c r="N49" i="6"/>
  <c r="O49" i="6"/>
  <c r="O176" i="6" s="1"/>
  <c r="P49" i="6"/>
  <c r="Q49" i="6"/>
  <c r="Q176" i="6"/>
  <c r="R49" i="6"/>
  <c r="R176" i="6"/>
  <c r="S49" i="6"/>
  <c r="S176" i="6" s="1"/>
  <c r="T49" i="6"/>
  <c r="T176" i="6" s="1"/>
  <c r="U49" i="6"/>
  <c r="U177" i="6" s="1"/>
  <c r="V49" i="6"/>
  <c r="V177" i="6" s="1"/>
  <c r="W49" i="6"/>
  <c r="W176" i="6" s="1"/>
  <c r="X49" i="6"/>
  <c r="X176" i="6"/>
  <c r="Y49" i="6"/>
  <c r="Y176" i="6" s="1"/>
  <c r="Z49" i="6"/>
  <c r="Z176" i="6"/>
  <c r="AA49" i="6"/>
  <c r="AA176" i="6" s="1"/>
  <c r="AB49" i="6"/>
  <c r="AC49" i="6"/>
  <c r="AC177" i="6" s="1"/>
  <c r="AD49" i="6"/>
  <c r="AD177" i="6" s="1"/>
  <c r="AE49" i="6"/>
  <c r="AE176" i="6" s="1"/>
  <c r="AF49" i="6"/>
  <c r="AF176" i="6"/>
  <c r="AG49" i="6"/>
  <c r="AG176" i="6"/>
  <c r="AH49" i="6"/>
  <c r="AH178" i="6" s="1"/>
  <c r="AI49" i="6"/>
  <c r="AI176" i="6" s="1"/>
  <c r="AJ49" i="6"/>
  <c r="AJ176" i="6" s="1"/>
  <c r="AK49" i="6"/>
  <c r="AL49" i="6"/>
  <c r="AL177" i="6" s="1"/>
  <c r="AM49" i="6"/>
  <c r="AM176" i="6" s="1"/>
  <c r="AN49" i="6"/>
  <c r="AN176" i="6"/>
  <c r="AO49" i="6"/>
  <c r="AO176" i="6"/>
  <c r="AP49" i="6"/>
  <c r="AP176" i="6"/>
  <c r="AQ49" i="6"/>
  <c r="AQ176" i="6" s="1"/>
  <c r="AR49" i="6"/>
  <c r="AR176" i="6" s="1"/>
  <c r="AT49" i="6"/>
  <c r="AT177" i="6" s="1"/>
  <c r="AT176" i="6"/>
  <c r="AU49" i="6"/>
  <c r="AY49" i="6"/>
  <c r="AY233" i="6" s="1"/>
  <c r="AZ49" i="6"/>
  <c r="AZ176" i="6" s="1"/>
  <c r="E177" i="6"/>
  <c r="H177" i="6"/>
  <c r="J177" i="6"/>
  <c r="K177" i="6"/>
  <c r="L177" i="6"/>
  <c r="O177" i="6"/>
  <c r="P177" i="6"/>
  <c r="Q177" i="6"/>
  <c r="R177" i="6"/>
  <c r="S177" i="6"/>
  <c r="W177" i="6"/>
  <c r="X177" i="6"/>
  <c r="Z177" i="6"/>
  <c r="AA177" i="6"/>
  <c r="AE177" i="6"/>
  <c r="AF177" i="6"/>
  <c r="AG177" i="6"/>
  <c r="AI177" i="6"/>
  <c r="AJ177" i="6"/>
  <c r="AM177" i="6"/>
  <c r="AN177" i="6"/>
  <c r="AO177" i="6"/>
  <c r="AP177" i="6"/>
  <c r="AQ177" i="6"/>
  <c r="AR177" i="6"/>
  <c r="AU177" i="6"/>
  <c r="AZ177" i="6"/>
  <c r="E178" i="6"/>
  <c r="L178" i="6"/>
  <c r="M178" i="6"/>
  <c r="O178" i="6"/>
  <c r="Q178" i="6"/>
  <c r="U178" i="6"/>
  <c r="V178" i="6"/>
  <c r="W178" i="6"/>
  <c r="AC178" i="6"/>
  <c r="AE178" i="6"/>
  <c r="AF178" i="6"/>
  <c r="AG178" i="6"/>
  <c r="AM178" i="6"/>
  <c r="AO178" i="6"/>
  <c r="AR178" i="6"/>
  <c r="AU178" i="6"/>
  <c r="E179" i="6"/>
  <c r="K179" i="6" s="1"/>
  <c r="J179" i="6"/>
  <c r="L179" i="6"/>
  <c r="M179" i="6"/>
  <c r="Q179" i="6"/>
  <c r="R179" i="6"/>
  <c r="S179" i="6"/>
  <c r="T179" i="6"/>
  <c r="V179" i="6"/>
  <c r="Y179" i="6"/>
  <c r="Z179" i="6"/>
  <c r="AA179" i="6"/>
  <c r="AD179" i="6"/>
  <c r="AG179" i="6"/>
  <c r="AH179" i="6"/>
  <c r="AI179" i="6"/>
  <c r="AJ179" i="6"/>
  <c r="AO179" i="6"/>
  <c r="AP179" i="6"/>
  <c r="AQ179" i="6"/>
  <c r="AR179" i="6"/>
  <c r="AT179" i="6"/>
  <c r="AZ179" i="6"/>
  <c r="D180" i="6"/>
  <c r="E180" i="6"/>
  <c r="Z180" i="6" s="1"/>
  <c r="M180" i="6"/>
  <c r="O180" i="6"/>
  <c r="U180" i="6"/>
  <c r="W180" i="6"/>
  <c r="X180" i="6"/>
  <c r="AE180" i="6"/>
  <c r="AG180" i="6"/>
  <c r="AH180" i="6"/>
  <c r="AO180" i="6"/>
  <c r="AT180" i="6"/>
  <c r="AU180" i="6"/>
  <c r="D181" i="6"/>
  <c r="E181" i="6"/>
  <c r="R181" i="6" s="1"/>
  <c r="K181" i="6"/>
  <c r="M181" i="6"/>
  <c r="Q181" i="6"/>
  <c r="U181" i="6"/>
  <c r="Y181" i="6"/>
  <c r="Z181" i="6"/>
  <c r="AA181" i="6"/>
  <c r="AG181" i="6"/>
  <c r="AI181" i="6"/>
  <c r="AJ181" i="6"/>
  <c r="AQ181" i="6"/>
  <c r="AT181" i="6"/>
  <c r="D182" i="6"/>
  <c r="E182" i="6"/>
  <c r="J182" i="6"/>
  <c r="O182" i="6"/>
  <c r="V182" i="6"/>
  <c r="X182" i="6"/>
  <c r="Y182" i="6"/>
  <c r="AF182" i="6"/>
  <c r="AH182" i="6"/>
  <c r="AP182" i="6"/>
  <c r="AT182" i="6"/>
  <c r="AU182" i="6"/>
  <c r="D183" i="6"/>
  <c r="E183" i="6"/>
  <c r="L183" i="6"/>
  <c r="Q183" i="6"/>
  <c r="V183" i="6"/>
  <c r="Z183" i="6"/>
  <c r="AA183" i="6"/>
  <c r="AH183" i="6"/>
  <c r="AJ183" i="6"/>
  <c r="AR183" i="6"/>
  <c r="AT183" i="6"/>
  <c r="D184" i="6"/>
  <c r="E184" i="6"/>
  <c r="K184" i="6"/>
  <c r="M184" i="6"/>
  <c r="S184" i="6"/>
  <c r="U184" i="6"/>
  <c r="AA184" i="6"/>
  <c r="AC184" i="6"/>
  <c r="AI184" i="6"/>
  <c r="AQ184" i="6"/>
  <c r="D185" i="6"/>
  <c r="E185" i="6"/>
  <c r="AZ185" i="6" s="1"/>
  <c r="J185" i="6"/>
  <c r="K185" i="6"/>
  <c r="M185" i="6"/>
  <c r="O185" i="6"/>
  <c r="Q185" i="6"/>
  <c r="R185" i="6"/>
  <c r="S185" i="6"/>
  <c r="U185" i="6"/>
  <c r="W185" i="6"/>
  <c r="Y185" i="6"/>
  <c r="Z185" i="6"/>
  <c r="AA185" i="6"/>
  <c r="AE185" i="6"/>
  <c r="AG185" i="6"/>
  <c r="AH185" i="6"/>
  <c r="AI185" i="6"/>
  <c r="AM185" i="6"/>
  <c r="AO185" i="6"/>
  <c r="AP185" i="6"/>
  <c r="AQ185" i="6"/>
  <c r="AU185" i="6"/>
  <c r="D186" i="6"/>
  <c r="E186" i="6"/>
  <c r="K186" i="6"/>
  <c r="M186" i="6"/>
  <c r="S186" i="6"/>
  <c r="U186" i="6"/>
  <c r="AA186" i="6"/>
  <c r="AC186" i="6"/>
  <c r="AI186" i="6"/>
  <c r="AQ186" i="6"/>
  <c r="D187" i="6"/>
  <c r="E187" i="6"/>
  <c r="AZ187" i="6" s="1"/>
  <c r="J187" i="6"/>
  <c r="K187" i="6"/>
  <c r="M187" i="6"/>
  <c r="O187" i="6"/>
  <c r="Q187" i="6"/>
  <c r="R187" i="6"/>
  <c r="S187" i="6"/>
  <c r="U187" i="6"/>
  <c r="W187" i="6"/>
  <c r="Y187" i="6"/>
  <c r="Z187" i="6"/>
  <c r="AA187" i="6"/>
  <c r="AE187" i="6"/>
  <c r="AG187" i="6"/>
  <c r="AH187" i="6"/>
  <c r="AI187" i="6"/>
  <c r="AM187" i="6"/>
  <c r="AO187" i="6"/>
  <c r="AP187" i="6"/>
  <c r="AQ187" i="6"/>
  <c r="AU187" i="6"/>
  <c r="D188" i="6"/>
  <c r="E188" i="6"/>
  <c r="K188" i="6"/>
  <c r="M188" i="6"/>
  <c r="S188" i="6"/>
  <c r="U188" i="6"/>
  <c r="AC188" i="6"/>
  <c r="AI188" i="6"/>
  <c r="AK188" i="6"/>
  <c r="AQ188" i="6"/>
  <c r="D189" i="6"/>
  <c r="E189" i="6"/>
  <c r="L189" i="6" s="1"/>
  <c r="J189" i="6"/>
  <c r="K189" i="6"/>
  <c r="M189" i="6"/>
  <c r="O189" i="6"/>
  <c r="Q189" i="6"/>
  <c r="R189" i="6"/>
  <c r="S189" i="6"/>
  <c r="U189" i="6"/>
  <c r="W189" i="6"/>
  <c r="Y189" i="6"/>
  <c r="Z189" i="6"/>
  <c r="AA189" i="6"/>
  <c r="AE189" i="6"/>
  <c r="AG189" i="6"/>
  <c r="AH189" i="6"/>
  <c r="AI189" i="6"/>
  <c r="AM189" i="6"/>
  <c r="AO189" i="6"/>
  <c r="AP189" i="6"/>
  <c r="AQ189" i="6"/>
  <c r="AU189" i="6"/>
  <c r="D190" i="6"/>
  <c r="E190" i="6"/>
  <c r="M190" i="6" s="1"/>
  <c r="K190" i="6"/>
  <c r="S190" i="6"/>
  <c r="U190" i="6"/>
  <c r="AC190" i="6"/>
  <c r="AI190" i="6"/>
  <c r="AK190" i="6"/>
  <c r="AQ190" i="6"/>
  <c r="D191" i="6"/>
  <c r="E191" i="6"/>
  <c r="L191" i="6" s="1"/>
  <c r="J191" i="6"/>
  <c r="K191" i="6"/>
  <c r="M191" i="6"/>
  <c r="O191" i="6"/>
  <c r="Q191" i="6"/>
  <c r="R191" i="6"/>
  <c r="S191" i="6"/>
  <c r="U191" i="6"/>
  <c r="W191" i="6"/>
  <c r="Z191" i="6"/>
  <c r="AA191" i="6"/>
  <c r="AE191" i="6"/>
  <c r="AG191" i="6"/>
  <c r="AH191" i="6"/>
  <c r="AI191" i="6"/>
  <c r="AM191" i="6"/>
  <c r="AO191" i="6"/>
  <c r="AP191" i="6"/>
  <c r="AQ191" i="6"/>
  <c r="AU191" i="6"/>
  <c r="D192" i="6"/>
  <c r="E192" i="6"/>
  <c r="K192" i="6" s="1"/>
  <c r="S192" i="6"/>
  <c r="U192" i="6"/>
  <c r="AA192" i="6"/>
  <c r="AD192" i="6"/>
  <c r="AL192" i="6"/>
  <c r="AQ192" i="6"/>
  <c r="AT192" i="6"/>
  <c r="D193" i="6"/>
  <c r="E193" i="6"/>
  <c r="L193" i="6" s="1"/>
  <c r="J193" i="6"/>
  <c r="K193" i="6"/>
  <c r="M193" i="6"/>
  <c r="O193" i="6"/>
  <c r="Q193" i="6"/>
  <c r="R193" i="6"/>
  <c r="S193" i="6"/>
  <c r="U193" i="6"/>
  <c r="W193" i="6"/>
  <c r="Z193" i="6"/>
  <c r="AA193" i="6"/>
  <c r="AE193" i="6"/>
  <c r="AG193" i="6"/>
  <c r="AH193" i="6"/>
  <c r="AI193" i="6"/>
  <c r="AM193" i="6"/>
  <c r="AO193" i="6"/>
  <c r="AP193" i="6"/>
  <c r="AQ193" i="6"/>
  <c r="AU193" i="6"/>
  <c r="D194" i="6"/>
  <c r="E194" i="6"/>
  <c r="M194" i="6"/>
  <c r="N194" i="6"/>
  <c r="U194" i="6"/>
  <c r="AA194" i="6"/>
  <c r="AI194" i="6"/>
  <c r="AK194" i="6"/>
  <c r="AQ194" i="6"/>
  <c r="AT194" i="6"/>
  <c r="D195" i="6"/>
  <c r="E195" i="6"/>
  <c r="L195" i="6" s="1"/>
  <c r="J195" i="6"/>
  <c r="K195" i="6"/>
  <c r="M195" i="6"/>
  <c r="O195" i="6"/>
  <c r="Q195" i="6"/>
  <c r="R195" i="6"/>
  <c r="S195" i="6"/>
  <c r="U195" i="6"/>
  <c r="W195" i="6"/>
  <c r="Y195" i="6"/>
  <c r="Z195" i="6"/>
  <c r="AA195" i="6"/>
  <c r="AE195" i="6"/>
  <c r="AG195" i="6"/>
  <c r="AH195" i="6"/>
  <c r="AI195" i="6"/>
  <c r="AM195" i="6"/>
  <c r="AO195" i="6"/>
  <c r="AP195" i="6"/>
  <c r="AQ195" i="6"/>
  <c r="AU195" i="6"/>
  <c r="D196" i="6"/>
  <c r="E196" i="6"/>
  <c r="K196" i="6"/>
  <c r="M196" i="6"/>
  <c r="N196" i="6"/>
  <c r="U196" i="6"/>
  <c r="V196" i="6"/>
  <c r="AA196" i="6"/>
  <c r="AC196" i="6"/>
  <c r="AD196" i="6"/>
  <c r="AI196" i="6"/>
  <c r="AK196" i="6"/>
  <c r="AQ196" i="6"/>
  <c r="AT196" i="6"/>
  <c r="D197" i="6"/>
  <c r="E197" i="6"/>
  <c r="L197" i="6" s="1"/>
  <c r="J197" i="6"/>
  <c r="K197" i="6"/>
  <c r="M197" i="6"/>
  <c r="O197" i="6"/>
  <c r="Q197" i="6"/>
  <c r="R197" i="6"/>
  <c r="S197" i="6"/>
  <c r="U197" i="6"/>
  <c r="W197" i="6"/>
  <c r="Y197" i="6"/>
  <c r="Z197" i="6"/>
  <c r="AA197" i="6"/>
  <c r="AE197" i="6"/>
  <c r="AG197" i="6"/>
  <c r="AH197" i="6"/>
  <c r="AI197" i="6"/>
  <c r="AM197" i="6"/>
  <c r="AO197" i="6"/>
  <c r="AP197" i="6"/>
  <c r="AQ197" i="6"/>
  <c r="AU197" i="6"/>
  <c r="D198" i="6"/>
  <c r="E198" i="6"/>
  <c r="AA198" i="6" s="1"/>
  <c r="D199" i="6"/>
  <c r="E199" i="6"/>
  <c r="L199" i="6" s="1"/>
  <c r="G199" i="6"/>
  <c r="J199" i="6"/>
  <c r="K199" i="6"/>
  <c r="M199" i="6"/>
  <c r="O199" i="6"/>
  <c r="Q199" i="6"/>
  <c r="R199" i="6"/>
  <c r="S199" i="6"/>
  <c r="U199" i="6"/>
  <c r="W199" i="6"/>
  <c r="Y199" i="6"/>
  <c r="Z199" i="6"/>
  <c r="AA199" i="6"/>
  <c r="AE199" i="6"/>
  <c r="AG199" i="6"/>
  <c r="AH199" i="6"/>
  <c r="AI199" i="6"/>
  <c r="AM199" i="6"/>
  <c r="AO199" i="6"/>
  <c r="AP199" i="6"/>
  <c r="AQ199" i="6"/>
  <c r="AU199" i="6"/>
  <c r="D200" i="6"/>
  <c r="E200" i="6"/>
  <c r="S200" i="6"/>
  <c r="U200" i="6"/>
  <c r="AA200" i="6"/>
  <c r="AL200" i="6"/>
  <c r="AQ200" i="6"/>
  <c r="AT200" i="6"/>
  <c r="D201" i="6"/>
  <c r="E201" i="6"/>
  <c r="L201" i="6" s="1"/>
  <c r="G201" i="6"/>
  <c r="J201" i="6"/>
  <c r="K201" i="6"/>
  <c r="M201" i="6"/>
  <c r="O201" i="6"/>
  <c r="Q201" i="6"/>
  <c r="R201" i="6"/>
  <c r="S201" i="6"/>
  <c r="U201" i="6"/>
  <c r="W201" i="6"/>
  <c r="Y201" i="6"/>
  <c r="Z201" i="6"/>
  <c r="AA201" i="6"/>
  <c r="AE201" i="6"/>
  <c r="AG201" i="6"/>
  <c r="AH201" i="6"/>
  <c r="AI201" i="6"/>
  <c r="AM201" i="6"/>
  <c r="AO201" i="6"/>
  <c r="AP201" i="6"/>
  <c r="AQ201" i="6"/>
  <c r="AU201" i="6"/>
  <c r="D202" i="6"/>
  <c r="E202" i="6"/>
  <c r="M202" i="6"/>
  <c r="N202" i="6"/>
  <c r="U202" i="6"/>
  <c r="AA202" i="6"/>
  <c r="AI202" i="6"/>
  <c r="AK202" i="6"/>
  <c r="AQ202" i="6"/>
  <c r="AT202" i="6"/>
  <c r="D203" i="6"/>
  <c r="E203" i="6"/>
  <c r="L203" i="6" s="1"/>
  <c r="J203" i="6"/>
  <c r="K203" i="6"/>
  <c r="M203" i="6"/>
  <c r="O203" i="6"/>
  <c r="Q203" i="6"/>
  <c r="R203" i="6"/>
  <c r="S203" i="6"/>
  <c r="U203" i="6"/>
  <c r="W203" i="6"/>
  <c r="Y203" i="6"/>
  <c r="Z203" i="6"/>
  <c r="AA203" i="6"/>
  <c r="AE203" i="6"/>
  <c r="AG203" i="6"/>
  <c r="AH203" i="6"/>
  <c r="AI203" i="6"/>
  <c r="AM203" i="6"/>
  <c r="AO203" i="6"/>
  <c r="AP203" i="6"/>
  <c r="AQ203" i="6"/>
  <c r="AU203" i="6"/>
  <c r="D204" i="6"/>
  <c r="E204" i="6"/>
  <c r="K204" i="6"/>
  <c r="N204" i="6"/>
  <c r="U204" i="6"/>
  <c r="AA204" i="6"/>
  <c r="AC204" i="6"/>
  <c r="AD204" i="6"/>
  <c r="AK204" i="6"/>
  <c r="AQ204" i="6"/>
  <c r="AT204" i="6"/>
  <c r="D205" i="6"/>
  <c r="E205" i="6"/>
  <c r="L205" i="6" s="1"/>
  <c r="J205" i="6"/>
  <c r="K205" i="6"/>
  <c r="M205" i="6"/>
  <c r="O205" i="6"/>
  <c r="Q205" i="6"/>
  <c r="R205" i="6"/>
  <c r="S205" i="6"/>
  <c r="U205" i="6"/>
  <c r="W205" i="6"/>
  <c r="Y205" i="6"/>
  <c r="Z205" i="6"/>
  <c r="AA205" i="6"/>
  <c r="AE205" i="6"/>
  <c r="AG205" i="6"/>
  <c r="AH205" i="6"/>
  <c r="AI205" i="6"/>
  <c r="AM205" i="6"/>
  <c r="AO205" i="6"/>
  <c r="AP205" i="6"/>
  <c r="AQ205" i="6"/>
  <c r="AU205" i="6"/>
  <c r="D206" i="6"/>
  <c r="E206" i="6"/>
  <c r="AA206" i="6" s="1"/>
  <c r="AT206" i="6"/>
  <c r="D207" i="6"/>
  <c r="E207" i="6"/>
  <c r="L207" i="6" s="1"/>
  <c r="J207" i="6"/>
  <c r="K207" i="6"/>
  <c r="M207" i="6"/>
  <c r="O207" i="6"/>
  <c r="Q207" i="6"/>
  <c r="R207" i="6"/>
  <c r="S207" i="6"/>
  <c r="U207" i="6"/>
  <c r="W207" i="6"/>
  <c r="Y207" i="6"/>
  <c r="Z207" i="6"/>
  <c r="AA207" i="6"/>
  <c r="AE207" i="6"/>
  <c r="AG207" i="6"/>
  <c r="AH207" i="6"/>
  <c r="AI207" i="6"/>
  <c r="AM207" i="6"/>
  <c r="AO207" i="6"/>
  <c r="AP207" i="6"/>
  <c r="AQ207" i="6"/>
  <c r="AU207" i="6"/>
  <c r="D208" i="6"/>
  <c r="E208" i="6"/>
  <c r="S208" i="6"/>
  <c r="U208" i="6"/>
  <c r="AA208" i="6"/>
  <c r="AL208" i="6"/>
  <c r="AQ208" i="6"/>
  <c r="AT208" i="6"/>
  <c r="D209" i="6"/>
  <c r="E209" i="6"/>
  <c r="L209" i="6" s="1"/>
  <c r="J209" i="6"/>
  <c r="K209" i="6"/>
  <c r="M209" i="6"/>
  <c r="O209" i="6"/>
  <c r="Q209" i="6"/>
  <c r="R209" i="6"/>
  <c r="S209" i="6"/>
  <c r="U209" i="6"/>
  <c r="W209" i="6"/>
  <c r="Y209" i="6"/>
  <c r="Z209" i="6"/>
  <c r="AA209" i="6"/>
  <c r="AE209" i="6"/>
  <c r="AG209" i="6"/>
  <c r="AH209" i="6"/>
  <c r="AI209" i="6"/>
  <c r="AM209" i="6"/>
  <c r="AO209" i="6"/>
  <c r="AP209" i="6"/>
  <c r="AQ209" i="6"/>
  <c r="AU209" i="6"/>
  <c r="D210" i="6"/>
  <c r="E210" i="6"/>
  <c r="M210" i="6"/>
  <c r="N210" i="6"/>
  <c r="U210" i="6"/>
  <c r="AA210" i="6"/>
  <c r="AI210" i="6"/>
  <c r="AK210" i="6"/>
  <c r="AQ210" i="6"/>
  <c r="AT210" i="6"/>
  <c r="D211" i="6"/>
  <c r="E211" i="6"/>
  <c r="L211" i="6" s="1"/>
  <c r="J211" i="6"/>
  <c r="K211" i="6"/>
  <c r="M211" i="6"/>
  <c r="O211" i="6"/>
  <c r="Q211" i="6"/>
  <c r="R211" i="6"/>
  <c r="S211" i="6"/>
  <c r="U211" i="6"/>
  <c r="W211" i="6"/>
  <c r="Y211" i="6"/>
  <c r="Z211" i="6"/>
  <c r="AA211" i="6"/>
  <c r="AE211" i="6"/>
  <c r="AG211" i="6"/>
  <c r="AH211" i="6"/>
  <c r="AI211" i="6"/>
  <c r="AM211" i="6"/>
  <c r="AO211" i="6"/>
  <c r="AP211" i="6"/>
  <c r="AQ211" i="6"/>
  <c r="AU211" i="6"/>
  <c r="D212" i="6"/>
  <c r="E212" i="6"/>
  <c r="K212" i="6"/>
  <c r="N212" i="6"/>
  <c r="U212" i="6"/>
  <c r="AA212" i="6"/>
  <c r="AC212" i="6"/>
  <c r="AD212" i="6"/>
  <c r="AK212" i="6"/>
  <c r="AQ212" i="6"/>
  <c r="AT212" i="6"/>
  <c r="D213" i="6"/>
  <c r="E213" i="6"/>
  <c r="L213" i="6" s="1"/>
  <c r="J213" i="6"/>
  <c r="K213" i="6"/>
  <c r="M213" i="6"/>
  <c r="O213" i="6"/>
  <c r="Q213" i="6"/>
  <c r="R213" i="6"/>
  <c r="S213" i="6"/>
  <c r="U213" i="6"/>
  <c r="W213" i="6"/>
  <c r="Y213" i="6"/>
  <c r="Z213" i="6"/>
  <c r="AA213" i="6"/>
  <c r="AE213" i="6"/>
  <c r="AG213" i="6"/>
  <c r="AH213" i="6"/>
  <c r="AI213" i="6"/>
  <c r="AM213" i="6"/>
  <c r="AO213" i="6"/>
  <c r="AP213" i="6"/>
  <c r="AQ213" i="6"/>
  <c r="AU213" i="6"/>
  <c r="D214" i="6"/>
  <c r="E214" i="6"/>
  <c r="AA214" i="6"/>
  <c r="AT214" i="6"/>
  <c r="D215" i="6"/>
  <c r="E215" i="6"/>
  <c r="L215" i="6" s="1"/>
  <c r="J215" i="6"/>
  <c r="K215" i="6"/>
  <c r="M215" i="6"/>
  <c r="O215" i="6"/>
  <c r="Q215" i="6"/>
  <c r="R215" i="6"/>
  <c r="S215" i="6"/>
  <c r="U215" i="6"/>
  <c r="W215" i="6"/>
  <c r="Y215" i="6"/>
  <c r="Z215" i="6"/>
  <c r="AA215" i="6"/>
  <c r="AE215" i="6"/>
  <c r="AG215" i="6"/>
  <c r="AH215" i="6"/>
  <c r="AI215" i="6"/>
  <c r="AM215" i="6"/>
  <c r="AO215" i="6"/>
  <c r="AP215" i="6"/>
  <c r="AQ215" i="6"/>
  <c r="AU215" i="6"/>
  <c r="D216" i="6"/>
  <c r="E216" i="6"/>
  <c r="S216" i="6"/>
  <c r="U216" i="6"/>
  <c r="AA216" i="6"/>
  <c r="AL216" i="6"/>
  <c r="AQ216" i="6"/>
  <c r="AT216" i="6"/>
  <c r="D217" i="6"/>
  <c r="E217" i="6"/>
  <c r="L217" i="6" s="1"/>
  <c r="J217" i="6"/>
  <c r="K217" i="6"/>
  <c r="M217" i="6"/>
  <c r="O217" i="6"/>
  <c r="Q217" i="6"/>
  <c r="R217" i="6"/>
  <c r="S217" i="6"/>
  <c r="U217" i="6"/>
  <c r="W217" i="6"/>
  <c r="Y217" i="6"/>
  <c r="Z217" i="6"/>
  <c r="AA217" i="6"/>
  <c r="AE217" i="6"/>
  <c r="AG217" i="6"/>
  <c r="AH217" i="6"/>
  <c r="AI217" i="6"/>
  <c r="AM217" i="6"/>
  <c r="AO217" i="6"/>
  <c r="AP217" i="6"/>
  <c r="AQ217" i="6"/>
  <c r="AU217" i="6"/>
  <c r="D218" i="6"/>
  <c r="E218" i="6"/>
  <c r="M218" i="6"/>
  <c r="N218" i="6"/>
  <c r="U218" i="6"/>
  <c r="AA218" i="6"/>
  <c r="AI218" i="6"/>
  <c r="AK218" i="6"/>
  <c r="AQ218" i="6"/>
  <c r="AT218" i="6"/>
  <c r="D219" i="6"/>
  <c r="E219" i="6"/>
  <c r="L219" i="6" s="1"/>
  <c r="G219" i="6"/>
  <c r="J219" i="6"/>
  <c r="K219" i="6"/>
  <c r="M219" i="6"/>
  <c r="O219" i="6"/>
  <c r="Q219" i="6"/>
  <c r="R219" i="6"/>
  <c r="S219" i="6"/>
  <c r="U219" i="6"/>
  <c r="W219" i="6"/>
  <c r="Y219" i="6"/>
  <c r="Z219" i="6"/>
  <c r="AA219" i="6"/>
  <c r="AE219" i="6"/>
  <c r="AG219" i="6"/>
  <c r="AH219" i="6"/>
  <c r="AI219" i="6"/>
  <c r="AM219" i="6"/>
  <c r="AO219" i="6"/>
  <c r="AP219" i="6"/>
  <c r="AQ219" i="6"/>
  <c r="D220" i="6"/>
  <c r="H220" i="6"/>
  <c r="J220" i="6"/>
  <c r="K220" i="6"/>
  <c r="L220" i="6"/>
  <c r="M220" i="6"/>
  <c r="O220" i="6"/>
  <c r="Q220" i="6"/>
  <c r="R220" i="6"/>
  <c r="S220" i="6"/>
  <c r="T220" i="6"/>
  <c r="U220" i="6"/>
  <c r="V220" i="6"/>
  <c r="W220" i="6"/>
  <c r="X220" i="6"/>
  <c r="Z220" i="6"/>
  <c r="AA220" i="6"/>
  <c r="AB220" i="6"/>
  <c r="AD220" i="6"/>
  <c r="AE220" i="6"/>
  <c r="AF220" i="6"/>
  <c r="AG220" i="6"/>
  <c r="AI220" i="6"/>
  <c r="AJ220" i="6"/>
  <c r="AL220" i="6"/>
  <c r="AM220" i="6"/>
  <c r="AN220" i="6"/>
  <c r="AO220" i="6"/>
  <c r="AP220" i="6"/>
  <c r="AQ220" i="6"/>
  <c r="AU220" i="6"/>
  <c r="AZ220" i="6"/>
  <c r="D221" i="6"/>
  <c r="E221" i="6"/>
  <c r="V221" i="6" s="1"/>
  <c r="K221" i="6"/>
  <c r="L221" i="6"/>
  <c r="M221" i="6"/>
  <c r="Q221" i="6"/>
  <c r="S221" i="6"/>
  <c r="T221" i="6"/>
  <c r="U221" i="6"/>
  <c r="Y221" i="6"/>
  <c r="AA221" i="6"/>
  <c r="AB221" i="6"/>
  <c r="AG221" i="6"/>
  <c r="AI221" i="6"/>
  <c r="AJ221" i="6"/>
  <c r="AO221" i="6"/>
  <c r="AQ221" i="6"/>
  <c r="AZ221" i="6"/>
  <c r="D222" i="6"/>
  <c r="E222" i="6"/>
  <c r="X222" i="6"/>
  <c r="D223" i="6"/>
  <c r="E223" i="6"/>
  <c r="V223" i="6" s="1"/>
  <c r="K223" i="6"/>
  <c r="L223" i="6"/>
  <c r="M223" i="6"/>
  <c r="Q223" i="6"/>
  <c r="S223" i="6"/>
  <c r="T223" i="6"/>
  <c r="U223" i="6"/>
  <c r="Y223" i="6"/>
  <c r="AA223" i="6"/>
  <c r="AB223" i="6"/>
  <c r="AG223" i="6"/>
  <c r="AI223" i="6"/>
  <c r="AJ223" i="6"/>
  <c r="AO223" i="6"/>
  <c r="AQ223" i="6"/>
  <c r="D224" i="6"/>
  <c r="E224" i="6"/>
  <c r="H224" i="6"/>
  <c r="M224" i="6"/>
  <c r="O224" i="6"/>
  <c r="P224" i="6"/>
  <c r="U224" i="6"/>
  <c r="W224" i="6"/>
  <c r="X224" i="6"/>
  <c r="AC224" i="6"/>
  <c r="AE224" i="6"/>
  <c r="AF224" i="6"/>
  <c r="AK224" i="6"/>
  <c r="AM224" i="6"/>
  <c r="AN224" i="6"/>
  <c r="AU224" i="6"/>
  <c r="D225" i="6"/>
  <c r="E225" i="6"/>
  <c r="V225" i="6" s="1"/>
  <c r="K225" i="6"/>
  <c r="L225" i="6"/>
  <c r="M225" i="6"/>
  <c r="Q225" i="6"/>
  <c r="S225" i="6"/>
  <c r="T225" i="6"/>
  <c r="U225" i="6"/>
  <c r="Y225" i="6"/>
  <c r="AA225" i="6"/>
  <c r="AB225" i="6"/>
  <c r="AG225" i="6"/>
  <c r="AI225" i="6"/>
  <c r="AJ225" i="6"/>
  <c r="AO225" i="6"/>
  <c r="AQ225" i="6"/>
  <c r="AZ225" i="6"/>
  <c r="D226" i="6"/>
  <c r="E226" i="6"/>
  <c r="H226" i="6"/>
  <c r="O226" i="6"/>
  <c r="U226" i="6"/>
  <c r="X226" i="6"/>
  <c r="AC226" i="6"/>
  <c r="AE226" i="6"/>
  <c r="AK226" i="6"/>
  <c r="AN226" i="6"/>
  <c r="AU226" i="6"/>
  <c r="D227" i="6"/>
  <c r="E227" i="6"/>
  <c r="K227" i="6"/>
  <c r="L227" i="6"/>
  <c r="M227" i="6"/>
  <c r="Q227" i="6"/>
  <c r="S227" i="6"/>
  <c r="T227" i="6"/>
  <c r="U227" i="6"/>
  <c r="Y227" i="6"/>
  <c r="AA227" i="6"/>
  <c r="AB227" i="6"/>
  <c r="AG227" i="6"/>
  <c r="AI227" i="6"/>
  <c r="AJ227" i="6"/>
  <c r="AO227" i="6"/>
  <c r="AQ227" i="6"/>
  <c r="AR227" i="6"/>
  <c r="AZ227" i="6"/>
  <c r="D228" i="6"/>
  <c r="E228" i="6"/>
  <c r="H228" i="6"/>
  <c r="M228" i="6"/>
  <c r="O228" i="6"/>
  <c r="P228" i="6"/>
  <c r="U228" i="6"/>
  <c r="W228" i="6"/>
  <c r="X228" i="6"/>
  <c r="AC228" i="6"/>
  <c r="AE228" i="6"/>
  <c r="AF228" i="6"/>
  <c r="AK228" i="6"/>
  <c r="AM228" i="6"/>
  <c r="AN228" i="6"/>
  <c r="AU228" i="6"/>
  <c r="D229" i="6"/>
  <c r="E229" i="6"/>
  <c r="K229" i="6"/>
  <c r="L229" i="6"/>
  <c r="M229" i="6"/>
  <c r="Q229" i="6"/>
  <c r="S229" i="6"/>
  <c r="T229" i="6"/>
  <c r="U229" i="6"/>
  <c r="Y229" i="6"/>
  <c r="AA229" i="6"/>
  <c r="AB229" i="6"/>
  <c r="AG229" i="6"/>
  <c r="AI229" i="6"/>
  <c r="AJ229" i="6"/>
  <c r="AO229" i="6"/>
  <c r="AQ229" i="6"/>
  <c r="AR229" i="6"/>
  <c r="AZ229" i="6"/>
  <c r="D230" i="6"/>
  <c r="E230" i="6"/>
  <c r="M230" i="6"/>
  <c r="O230" i="6"/>
  <c r="U230" i="6"/>
  <c r="X230" i="6"/>
  <c r="AF230" i="6"/>
  <c r="AK230" i="6"/>
  <c r="AN230" i="6"/>
  <c r="AU230" i="6"/>
  <c r="D231" i="6"/>
  <c r="E231" i="6"/>
  <c r="K231" i="6"/>
  <c r="L231" i="6"/>
  <c r="M231" i="6"/>
  <c r="Q231" i="6"/>
  <c r="S231" i="6"/>
  <c r="T231" i="6"/>
  <c r="U231" i="6"/>
  <c r="Y231" i="6"/>
  <c r="AA231" i="6"/>
  <c r="AB231" i="6"/>
  <c r="AG231" i="6"/>
  <c r="AI231" i="6"/>
  <c r="AJ231" i="6"/>
  <c r="AO231" i="6"/>
  <c r="AQ231" i="6"/>
  <c r="AR231" i="6"/>
  <c r="AZ231" i="6"/>
  <c r="D232" i="6"/>
  <c r="E232" i="6"/>
  <c r="X232" i="6"/>
  <c r="AC232" i="6"/>
  <c r="AU232" i="6"/>
  <c r="D233" i="6"/>
  <c r="E233" i="6"/>
  <c r="K233" i="6"/>
  <c r="L233" i="6"/>
  <c r="M233" i="6"/>
  <c r="Q233" i="6"/>
  <c r="S233" i="6"/>
  <c r="T233" i="6"/>
  <c r="U233" i="6"/>
  <c r="Y233" i="6"/>
  <c r="AA233" i="6"/>
  <c r="AB233" i="6"/>
  <c r="AG233" i="6"/>
  <c r="AI233" i="6"/>
  <c r="AJ233" i="6"/>
  <c r="AO233" i="6"/>
  <c r="AQ233" i="6"/>
  <c r="AR233" i="6"/>
  <c r="AZ233" i="6"/>
  <c r="D234" i="6"/>
  <c r="E234" i="6"/>
  <c r="P234" i="6"/>
  <c r="U234" i="6"/>
  <c r="X234" i="6"/>
  <c r="AM234" i="6"/>
  <c r="AN234" i="6"/>
  <c r="AU234" i="6"/>
  <c r="D235" i="6"/>
  <c r="E235" i="6"/>
  <c r="K235" i="6"/>
  <c r="L235" i="6"/>
  <c r="M235" i="6"/>
  <c r="Q235" i="6"/>
  <c r="S235" i="6"/>
  <c r="T235" i="6"/>
  <c r="U235" i="6"/>
  <c r="Y235" i="6"/>
  <c r="AA235" i="6"/>
  <c r="AB235" i="6"/>
  <c r="AG235" i="6"/>
  <c r="AI235" i="6"/>
  <c r="AJ235" i="6"/>
  <c r="AO235" i="6"/>
  <c r="AQ235" i="6"/>
  <c r="AR235" i="6"/>
  <c r="AZ235" i="6"/>
  <c r="D236" i="6"/>
  <c r="E236" i="6"/>
  <c r="H236" i="6"/>
  <c r="M236" i="6"/>
  <c r="P236" i="6"/>
  <c r="W236" i="6"/>
  <c r="X236" i="6"/>
  <c r="AC236" i="6"/>
  <c r="AE236" i="6"/>
  <c r="AF236" i="6"/>
  <c r="AM236" i="6"/>
  <c r="AU236" i="6"/>
  <c r="D237" i="6"/>
  <c r="E237" i="6"/>
  <c r="K237" i="6"/>
  <c r="L237" i="6"/>
  <c r="M237" i="6"/>
  <c r="Q237" i="6"/>
  <c r="S237" i="6"/>
  <c r="T237" i="6"/>
  <c r="U237" i="6"/>
  <c r="Y237" i="6"/>
  <c r="AA237" i="6"/>
  <c r="AB237" i="6"/>
  <c r="AG237" i="6"/>
  <c r="AI237" i="6"/>
  <c r="AJ237" i="6"/>
  <c r="AO237" i="6"/>
  <c r="AQ237" i="6"/>
  <c r="AR237" i="6"/>
  <c r="AZ237" i="6"/>
  <c r="D238" i="6"/>
  <c r="E238" i="6"/>
  <c r="X238" i="6" s="1"/>
  <c r="D239" i="6"/>
  <c r="E239" i="6"/>
  <c r="K239" i="6"/>
  <c r="L239" i="6"/>
  <c r="M239" i="6"/>
  <c r="Q239" i="6"/>
  <c r="S239" i="6"/>
  <c r="T239" i="6"/>
  <c r="U239" i="6"/>
  <c r="Y239" i="6"/>
  <c r="AA239" i="6"/>
  <c r="AB239" i="6"/>
  <c r="AG239" i="6"/>
  <c r="AI239" i="6"/>
  <c r="AJ239" i="6"/>
  <c r="AO239" i="6"/>
  <c r="AQ239" i="6"/>
  <c r="AR239" i="6"/>
  <c r="AZ239" i="6"/>
  <c r="D240" i="6"/>
  <c r="E240" i="6"/>
  <c r="H240" i="6"/>
  <c r="M240" i="6"/>
  <c r="O240" i="6"/>
  <c r="P240" i="6"/>
  <c r="U240" i="6"/>
  <c r="W240" i="6"/>
  <c r="X240" i="6"/>
  <c r="AC240" i="6"/>
  <c r="AE240" i="6"/>
  <c r="AF240" i="6"/>
  <c r="AK240" i="6"/>
  <c r="AM240" i="6"/>
  <c r="AN240" i="6"/>
  <c r="AU240" i="6"/>
  <c r="D241" i="6"/>
  <c r="E241" i="6"/>
  <c r="K241" i="6"/>
  <c r="L241" i="6"/>
  <c r="M241" i="6"/>
  <c r="Q241" i="6"/>
  <c r="S241" i="6"/>
  <c r="T241" i="6"/>
  <c r="U241" i="6"/>
  <c r="Y241" i="6"/>
  <c r="AA241" i="6"/>
  <c r="AB241" i="6"/>
  <c r="AG241" i="6"/>
  <c r="AI241" i="6"/>
  <c r="AJ241" i="6"/>
  <c r="AO241" i="6"/>
  <c r="AQ241" i="6"/>
  <c r="AR241" i="6"/>
  <c r="AZ241" i="6"/>
  <c r="D242" i="6"/>
  <c r="E242" i="6"/>
  <c r="H242" i="6"/>
  <c r="O242" i="6"/>
  <c r="U242" i="6"/>
  <c r="X242" i="6"/>
  <c r="AC242" i="6"/>
  <c r="AE242" i="6"/>
  <c r="AK242" i="6"/>
  <c r="AN242" i="6"/>
  <c r="AU242" i="6"/>
  <c r="D243" i="6"/>
  <c r="E243" i="6"/>
  <c r="K243" i="6"/>
  <c r="L243" i="6"/>
  <c r="M243" i="6"/>
  <c r="Q243" i="6"/>
  <c r="S243" i="6"/>
  <c r="T243" i="6"/>
  <c r="U243" i="6"/>
  <c r="Y243" i="6"/>
  <c r="AA243" i="6"/>
  <c r="AB243" i="6"/>
  <c r="AG243" i="6"/>
  <c r="AI243" i="6"/>
  <c r="AJ243" i="6"/>
  <c r="AO243" i="6"/>
  <c r="AQ243" i="6"/>
  <c r="AR243" i="6"/>
  <c r="AZ243" i="6"/>
  <c r="D244" i="6"/>
  <c r="E244" i="6"/>
  <c r="H244" i="6"/>
  <c r="M244" i="6"/>
  <c r="O244" i="6"/>
  <c r="P244" i="6"/>
  <c r="U244" i="6"/>
  <c r="W244" i="6"/>
  <c r="X244" i="6"/>
  <c r="AC244" i="6"/>
  <c r="AE244" i="6"/>
  <c r="AF244" i="6"/>
  <c r="AK244" i="6"/>
  <c r="AM244" i="6"/>
  <c r="AN244" i="6"/>
  <c r="AU244" i="6"/>
  <c r="D245" i="6"/>
  <c r="E245" i="6"/>
  <c r="K245" i="6"/>
  <c r="L245" i="6"/>
  <c r="M245" i="6"/>
  <c r="Q245" i="6"/>
  <c r="S245" i="6"/>
  <c r="T245" i="6"/>
  <c r="U245" i="6"/>
  <c r="Y245" i="6"/>
  <c r="AA245" i="6"/>
  <c r="AB245" i="6"/>
  <c r="AG245" i="6"/>
  <c r="AI245" i="6"/>
  <c r="AJ245" i="6"/>
  <c r="AO245" i="6"/>
  <c r="AQ245" i="6"/>
  <c r="AR245" i="6"/>
  <c r="AZ245" i="6"/>
  <c r="D246" i="6"/>
  <c r="E246" i="6"/>
  <c r="M246" i="6"/>
  <c r="O246" i="6"/>
  <c r="U246" i="6"/>
  <c r="X246" i="6"/>
  <c r="AF246" i="6"/>
  <c r="AK246" i="6"/>
  <c r="AN246" i="6"/>
  <c r="AU246" i="6"/>
  <c r="D247" i="6"/>
  <c r="E247" i="6"/>
  <c r="K247" i="6"/>
  <c r="L247" i="6"/>
  <c r="M247" i="6"/>
  <c r="Q247" i="6"/>
  <c r="S247" i="6"/>
  <c r="T247" i="6"/>
  <c r="U247" i="6"/>
  <c r="Y247" i="6"/>
  <c r="AA247" i="6"/>
  <c r="AB247" i="6"/>
  <c r="AG247" i="6"/>
  <c r="AI247" i="6"/>
  <c r="AJ247" i="6"/>
  <c r="AO247" i="6"/>
  <c r="AQ247" i="6"/>
  <c r="AR247" i="6"/>
  <c r="AZ247" i="6"/>
  <c r="D248" i="6"/>
  <c r="E248" i="6"/>
  <c r="X248" i="6"/>
  <c r="AC248" i="6"/>
  <c r="AU248" i="6"/>
  <c r="D249" i="6"/>
  <c r="E249" i="6"/>
  <c r="K249" i="6"/>
  <c r="L249" i="6"/>
  <c r="M249" i="6"/>
  <c r="Q249" i="6"/>
  <c r="S249" i="6"/>
  <c r="T249" i="6"/>
  <c r="U249" i="6"/>
  <c r="Y249" i="6"/>
  <c r="AA249" i="6"/>
  <c r="AB249" i="6"/>
  <c r="AG249" i="6"/>
  <c r="AI249" i="6"/>
  <c r="AJ249" i="6"/>
  <c r="AO249" i="6"/>
  <c r="AQ249" i="6"/>
  <c r="AR249" i="6"/>
  <c r="AZ249" i="6"/>
  <c r="D250" i="6"/>
  <c r="E250" i="6"/>
  <c r="P250" i="6"/>
  <c r="U250" i="6"/>
  <c r="X250" i="6"/>
  <c r="AM250" i="6"/>
  <c r="AN250" i="6"/>
  <c r="AU250" i="6"/>
  <c r="D251" i="6"/>
  <c r="E251" i="6"/>
  <c r="K251" i="6"/>
  <c r="L251" i="6"/>
  <c r="M251" i="6"/>
  <c r="Q251" i="6"/>
  <c r="S251" i="6"/>
  <c r="T251" i="6"/>
  <c r="U251" i="6"/>
  <c r="Y251" i="6"/>
  <c r="AA251" i="6"/>
  <c r="AB251" i="6"/>
  <c r="AG251" i="6"/>
  <c r="AI251" i="6"/>
  <c r="AJ251" i="6"/>
  <c r="AO251" i="6"/>
  <c r="AQ251" i="6"/>
  <c r="AR251" i="6"/>
  <c r="AZ251" i="6"/>
  <c r="D252" i="6"/>
  <c r="E252" i="6"/>
  <c r="H252" i="6"/>
  <c r="M252" i="6"/>
  <c r="P252" i="6"/>
  <c r="W252" i="6"/>
  <c r="X252" i="6"/>
  <c r="AC252" i="6"/>
  <c r="AE252" i="6"/>
  <c r="AF252" i="6"/>
  <c r="AM252" i="6"/>
  <c r="AU252" i="6"/>
  <c r="D253" i="6"/>
  <c r="E253" i="6"/>
  <c r="K253" i="6"/>
  <c r="L253" i="6"/>
  <c r="M253" i="6"/>
  <c r="Q253" i="6"/>
  <c r="S253" i="6"/>
  <c r="T253" i="6"/>
  <c r="U253" i="6"/>
  <c r="Y253" i="6"/>
  <c r="AA253" i="6"/>
  <c r="AB253" i="6"/>
  <c r="AG253" i="6"/>
  <c r="AI253" i="6"/>
  <c r="AJ253" i="6"/>
  <c r="AO253" i="6"/>
  <c r="AQ253" i="6"/>
  <c r="AR253" i="6"/>
  <c r="AZ253" i="6"/>
  <c r="D254" i="6"/>
  <c r="E254" i="6"/>
  <c r="X254" i="6" s="1"/>
  <c r="D255" i="6"/>
  <c r="E255" i="6"/>
  <c r="K255" i="6"/>
  <c r="L255" i="6"/>
  <c r="M255" i="6"/>
  <c r="Q255" i="6"/>
  <c r="S255" i="6"/>
  <c r="T255" i="6"/>
  <c r="U255" i="6"/>
  <c r="Y255" i="6"/>
  <c r="AA255" i="6"/>
  <c r="AB255" i="6"/>
  <c r="AG255" i="6"/>
  <c r="AI255" i="6"/>
  <c r="AJ255" i="6"/>
  <c r="AO255" i="6"/>
  <c r="AQ255" i="6"/>
  <c r="AR255" i="6"/>
  <c r="AZ255" i="6"/>
  <c r="D256" i="6"/>
  <c r="E256" i="6"/>
  <c r="H256" i="6"/>
  <c r="M256" i="6"/>
  <c r="O256" i="6"/>
  <c r="P256" i="6"/>
  <c r="W256" i="6"/>
  <c r="X256" i="6"/>
  <c r="AC256" i="6"/>
  <c r="AE256" i="6"/>
  <c r="AF256" i="6"/>
  <c r="AK256" i="6"/>
  <c r="AM256" i="6"/>
  <c r="AN256" i="6"/>
  <c r="AU256" i="6"/>
  <c r="D257" i="6"/>
  <c r="E257" i="6"/>
  <c r="K257" i="6"/>
  <c r="L257" i="6"/>
  <c r="M257" i="6"/>
  <c r="Q257" i="6"/>
  <c r="S257" i="6"/>
  <c r="T257" i="6"/>
  <c r="U257" i="6"/>
  <c r="Y257" i="6"/>
  <c r="AA257" i="6"/>
  <c r="AB257" i="6"/>
  <c r="AG257" i="6"/>
  <c r="AI257" i="6"/>
  <c r="AJ257" i="6"/>
  <c r="AO257" i="6"/>
  <c r="AQ257" i="6"/>
  <c r="AR257" i="6"/>
  <c r="AY257" i="6"/>
  <c r="AZ257" i="6"/>
  <c r="D258" i="6"/>
  <c r="E258" i="6"/>
  <c r="H258" i="6"/>
  <c r="O258" i="6"/>
  <c r="U258" i="6"/>
  <c r="X258" i="6"/>
  <c r="AC258" i="6"/>
  <c r="AE258" i="6"/>
  <c r="AK258" i="6"/>
  <c r="AN258" i="6"/>
  <c r="AU258" i="6"/>
  <c r="D259" i="6"/>
  <c r="E259" i="6"/>
  <c r="K259" i="6"/>
  <c r="L259" i="6"/>
  <c r="M259" i="6"/>
  <c r="Q259" i="6"/>
  <c r="S259" i="6"/>
  <c r="T259" i="6"/>
  <c r="U259" i="6"/>
  <c r="Y259" i="6"/>
  <c r="AA259" i="6"/>
  <c r="AB259" i="6"/>
  <c r="AG259" i="6"/>
  <c r="AI259" i="6"/>
  <c r="AJ259" i="6"/>
  <c r="AO259" i="6"/>
  <c r="AQ259" i="6"/>
  <c r="AR259" i="6"/>
  <c r="AZ259" i="6"/>
  <c r="D260" i="6"/>
  <c r="E260" i="6"/>
  <c r="H260" i="6"/>
  <c r="M260" i="6"/>
  <c r="O260" i="6"/>
  <c r="P260" i="6"/>
  <c r="U260" i="6"/>
  <c r="W260" i="6"/>
  <c r="X260" i="6"/>
  <c r="AC260" i="6"/>
  <c r="AE260" i="6"/>
  <c r="AF260" i="6"/>
  <c r="AK260" i="6"/>
  <c r="AM260" i="6"/>
  <c r="AN260" i="6"/>
  <c r="AU260" i="6"/>
  <c r="D261" i="6"/>
  <c r="E261" i="6"/>
  <c r="K261" i="6"/>
  <c r="L261" i="6"/>
  <c r="M261" i="6"/>
  <c r="Q261" i="6"/>
  <c r="S261" i="6"/>
  <c r="T261" i="6"/>
  <c r="U261" i="6"/>
  <c r="Y261" i="6"/>
  <c r="AA261" i="6"/>
  <c r="AB261" i="6"/>
  <c r="AG261" i="6"/>
  <c r="AI261" i="6"/>
  <c r="AJ261" i="6"/>
  <c r="AO261" i="6"/>
  <c r="AQ261" i="6"/>
  <c r="AR261" i="6"/>
  <c r="AZ261" i="6"/>
  <c r="D262" i="6"/>
  <c r="E262" i="6"/>
  <c r="M262" i="6"/>
  <c r="O262" i="6"/>
  <c r="U262" i="6"/>
  <c r="X262" i="6"/>
  <c r="AF262" i="6"/>
  <c r="AK262" i="6"/>
  <c r="AN262" i="6"/>
  <c r="AU262" i="6"/>
  <c r="D263" i="6"/>
  <c r="E263" i="6"/>
  <c r="K263" i="6"/>
  <c r="L263" i="6"/>
  <c r="M263" i="6"/>
  <c r="Q263" i="6"/>
  <c r="S263" i="6"/>
  <c r="T263" i="6"/>
  <c r="U263" i="6"/>
  <c r="Y263" i="6"/>
  <c r="AA263" i="6"/>
  <c r="AB263" i="6"/>
  <c r="AG263" i="6"/>
  <c r="AI263" i="6"/>
  <c r="AJ263" i="6"/>
  <c r="AO263" i="6"/>
  <c r="AQ263" i="6"/>
  <c r="AR263" i="6"/>
  <c r="AZ263" i="6"/>
  <c r="D264" i="6"/>
  <c r="E264" i="6"/>
  <c r="X264" i="6"/>
  <c r="AC264" i="6"/>
  <c r="AU264" i="6"/>
  <c r="D265" i="6"/>
  <c r="E265" i="6"/>
  <c r="K265" i="6"/>
  <c r="L265" i="6"/>
  <c r="M265" i="6"/>
  <c r="Q265" i="6"/>
  <c r="S265" i="6"/>
  <c r="T265" i="6"/>
  <c r="U265" i="6"/>
  <c r="Y265" i="6"/>
  <c r="AA265" i="6"/>
  <c r="AB265" i="6"/>
  <c r="AG265" i="6"/>
  <c r="AI265" i="6"/>
  <c r="AJ265" i="6"/>
  <c r="AO265" i="6"/>
  <c r="AQ265" i="6"/>
  <c r="AR265" i="6"/>
  <c r="AZ265" i="6"/>
  <c r="D266" i="6"/>
  <c r="E266" i="6"/>
  <c r="P266" i="6"/>
  <c r="U266" i="6"/>
  <c r="X266" i="6"/>
  <c r="AM266" i="6"/>
  <c r="AN266" i="6"/>
  <c r="AU266" i="6"/>
  <c r="D267" i="6"/>
  <c r="E267" i="6"/>
  <c r="K267" i="6"/>
  <c r="L267" i="6"/>
  <c r="M267" i="6"/>
  <c r="Q267" i="6"/>
  <c r="S267" i="6"/>
  <c r="T267" i="6"/>
  <c r="U267" i="6"/>
  <c r="Y267" i="6"/>
  <c r="AA267" i="6"/>
  <c r="AB267" i="6"/>
  <c r="AC267" i="6"/>
  <c r="AG267" i="6"/>
  <c r="AI267" i="6"/>
  <c r="AJ267" i="6"/>
  <c r="AO267" i="6"/>
  <c r="AQ267" i="6"/>
  <c r="AR267" i="6"/>
  <c r="AZ267" i="6"/>
  <c r="D268" i="6"/>
  <c r="E268" i="6"/>
  <c r="X268" i="6"/>
  <c r="AC268" i="6"/>
  <c r="AU268" i="6"/>
  <c r="D269" i="6"/>
  <c r="E269" i="6"/>
  <c r="K269" i="6"/>
  <c r="L269" i="6"/>
  <c r="M269" i="6"/>
  <c r="Q269" i="6"/>
  <c r="S269" i="6"/>
  <c r="T269" i="6"/>
  <c r="U269" i="6"/>
  <c r="Y269" i="6"/>
  <c r="AA269" i="6"/>
  <c r="AB269" i="6"/>
  <c r="AC269" i="6"/>
  <c r="AG269" i="6"/>
  <c r="AI269" i="6"/>
  <c r="AJ269" i="6"/>
  <c r="AO269" i="6"/>
  <c r="AQ269" i="6"/>
  <c r="AR269" i="6"/>
  <c r="AZ269" i="6"/>
  <c r="D270" i="6"/>
  <c r="E270" i="6"/>
  <c r="M270" i="6"/>
  <c r="O270" i="6"/>
  <c r="U270" i="6"/>
  <c r="X270" i="6"/>
  <c r="AF270" i="6"/>
  <c r="AK270" i="6"/>
  <c r="AN270" i="6"/>
  <c r="AU270" i="6"/>
  <c r="D271" i="6"/>
  <c r="E271" i="6"/>
  <c r="K271" i="6"/>
  <c r="L271" i="6"/>
  <c r="M271" i="6"/>
  <c r="Q271" i="6"/>
  <c r="S271" i="6"/>
  <c r="T271" i="6"/>
  <c r="U271" i="6"/>
  <c r="Y271" i="6"/>
  <c r="AA271" i="6"/>
  <c r="AB271" i="6"/>
  <c r="AC271" i="6"/>
  <c r="AG271" i="6"/>
  <c r="AI271" i="6"/>
  <c r="AJ271" i="6"/>
  <c r="AO271" i="6"/>
  <c r="AQ271" i="6"/>
  <c r="AR271" i="6"/>
  <c r="AZ271" i="6"/>
  <c r="D272" i="6"/>
  <c r="E272" i="6"/>
  <c r="H272" i="6"/>
  <c r="M272" i="6"/>
  <c r="O272" i="6"/>
  <c r="P272" i="6"/>
  <c r="U272" i="6"/>
  <c r="W272" i="6"/>
  <c r="X272" i="6"/>
  <c r="AC272" i="6"/>
  <c r="AE272" i="6"/>
  <c r="AF272" i="6"/>
  <c r="AK272" i="6"/>
  <c r="AM272" i="6"/>
  <c r="AN272" i="6"/>
  <c r="AU272" i="6"/>
  <c r="D273" i="6"/>
  <c r="E273" i="6"/>
  <c r="K273" i="6"/>
  <c r="L273" i="6"/>
  <c r="M273" i="6"/>
  <c r="Q273" i="6"/>
  <c r="S273" i="6"/>
  <c r="T273" i="6"/>
  <c r="U273" i="6"/>
  <c r="Y273" i="6"/>
  <c r="AA273" i="6"/>
  <c r="AB273" i="6"/>
  <c r="AC273" i="6"/>
  <c r="AG273" i="6"/>
  <c r="AI273" i="6"/>
  <c r="AJ273" i="6"/>
  <c r="AO273" i="6"/>
  <c r="AQ273" i="6"/>
  <c r="AR273" i="6"/>
  <c r="AZ273" i="6"/>
  <c r="D274" i="6"/>
  <c r="E274" i="6"/>
  <c r="H274" i="6"/>
  <c r="O274" i="6"/>
  <c r="U274" i="6"/>
  <c r="X274" i="6"/>
  <c r="AC274" i="6"/>
  <c r="AE274" i="6"/>
  <c r="AK274" i="6"/>
  <c r="AN274" i="6"/>
  <c r="AU274" i="6"/>
  <c r="D275" i="6"/>
  <c r="E275" i="6"/>
  <c r="K275" i="6"/>
  <c r="L275" i="6"/>
  <c r="M275" i="6"/>
  <c r="Q275" i="6"/>
  <c r="S275" i="6"/>
  <c r="T275" i="6"/>
  <c r="U275" i="6"/>
  <c r="Y275" i="6"/>
  <c r="AA275" i="6"/>
  <c r="AB275" i="6"/>
  <c r="AC275" i="6"/>
  <c r="AG275" i="6"/>
  <c r="AI275" i="6"/>
  <c r="AJ275" i="6"/>
  <c r="AO275" i="6"/>
  <c r="AQ275" i="6"/>
  <c r="AR275" i="6"/>
  <c r="AZ275" i="6"/>
  <c r="D276" i="6"/>
  <c r="E276" i="6"/>
  <c r="H276" i="6"/>
  <c r="M276" i="6"/>
  <c r="O276" i="6"/>
  <c r="P276" i="6"/>
  <c r="W276" i="6"/>
  <c r="X276" i="6"/>
  <c r="AC276" i="6"/>
  <c r="AE276" i="6"/>
  <c r="AF276" i="6"/>
  <c r="AK276" i="6"/>
  <c r="AM276" i="6"/>
  <c r="AN276" i="6"/>
  <c r="AU276" i="6"/>
  <c r="D277" i="6"/>
  <c r="E277" i="6"/>
  <c r="K277" i="6"/>
  <c r="L277" i="6"/>
  <c r="M277" i="6"/>
  <c r="Q277" i="6"/>
  <c r="S277" i="6"/>
  <c r="T277" i="6"/>
  <c r="U277" i="6"/>
  <c r="Y277" i="6"/>
  <c r="AA277" i="6"/>
  <c r="AB277" i="6"/>
  <c r="AC277" i="6"/>
  <c r="AG277" i="6"/>
  <c r="AI277" i="6"/>
  <c r="AJ277" i="6"/>
  <c r="AK277" i="6"/>
  <c r="AO277" i="6"/>
  <c r="AQ277" i="6"/>
  <c r="AR277" i="6"/>
  <c r="AZ277" i="6"/>
  <c r="D530" i="6"/>
  <c r="F50" i="6"/>
  <c r="F175" i="6" s="1"/>
  <c r="F171" i="6" s="1"/>
  <c r="G50" i="6"/>
  <c r="G175" i="6" s="1"/>
  <c r="G171" i="6" s="1"/>
  <c r="H50" i="6"/>
  <c r="H175" i="6"/>
  <c r="H171" i="6"/>
  <c r="I50" i="6"/>
  <c r="I175" i="6"/>
  <c r="I171" i="6" s="1"/>
  <c r="J50" i="6"/>
  <c r="J175" i="6" s="1"/>
  <c r="J171" i="6" s="1"/>
  <c r="K50" i="6"/>
  <c r="K175" i="6"/>
  <c r="K171" i="6" s="1"/>
  <c r="L50" i="6"/>
  <c r="L175" i="6"/>
  <c r="L171" i="6" s="1"/>
  <c r="M50" i="6"/>
  <c r="M175" i="6"/>
  <c r="M171" i="6"/>
  <c r="N50" i="6"/>
  <c r="N175" i="6" s="1"/>
  <c r="N171" i="6"/>
  <c r="O50" i="6"/>
  <c r="O175" i="6"/>
  <c r="O171" i="6" s="1"/>
  <c r="P50" i="6"/>
  <c r="P175" i="6"/>
  <c r="P171" i="6"/>
  <c r="Q50" i="6"/>
  <c r="Q175" i="6"/>
  <c r="Q171" i="6"/>
  <c r="R50" i="6"/>
  <c r="R175" i="6" s="1"/>
  <c r="R171" i="6" s="1"/>
  <c r="S50" i="6"/>
  <c r="S175" i="6"/>
  <c r="S171" i="6" s="1"/>
  <c r="T50" i="6"/>
  <c r="T175" i="6" s="1"/>
  <c r="T171" i="6" s="1"/>
  <c r="U50" i="6"/>
  <c r="U175" i="6"/>
  <c r="U171" i="6"/>
  <c r="V50" i="6"/>
  <c r="V175" i="6" s="1"/>
  <c r="V171" i="6" s="1"/>
  <c r="W50" i="6"/>
  <c r="W175" i="6" s="1"/>
  <c r="W171" i="6" s="1"/>
  <c r="X50" i="6"/>
  <c r="X175" i="6"/>
  <c r="X171" i="6"/>
  <c r="Y50" i="6"/>
  <c r="Y175" i="6"/>
  <c r="Y171" i="6" s="1"/>
  <c r="Z50" i="6"/>
  <c r="Z175" i="6" s="1"/>
  <c r="Z171" i="6" s="1"/>
  <c r="AA50" i="6"/>
  <c r="AA175" i="6"/>
  <c r="AA171" i="6" s="1"/>
  <c r="AB50" i="6"/>
  <c r="AB175" i="6"/>
  <c r="AB171" i="6"/>
  <c r="AC50" i="6"/>
  <c r="AC175" i="6"/>
  <c r="AC171" i="6"/>
  <c r="AD50" i="6"/>
  <c r="AD175" i="6" s="1"/>
  <c r="AD171" i="6"/>
  <c r="AE50" i="6"/>
  <c r="AE175" i="6"/>
  <c r="AE171" i="6" s="1"/>
  <c r="AF50" i="6"/>
  <c r="AF175" i="6"/>
  <c r="AF171" i="6"/>
  <c r="AG50" i="6"/>
  <c r="AG175" i="6"/>
  <c r="AG171" i="6"/>
  <c r="AH50" i="6"/>
  <c r="AH175" i="6" s="1"/>
  <c r="AH171" i="6" s="1"/>
  <c r="AI50" i="6"/>
  <c r="AI175" i="6"/>
  <c r="AI171" i="6" s="1"/>
  <c r="AJ50" i="6"/>
  <c r="AJ175" i="6" s="1"/>
  <c r="AJ171" i="6" s="1"/>
  <c r="AK50" i="6"/>
  <c r="AK175" i="6"/>
  <c r="AK171" i="6"/>
  <c r="AL50" i="6"/>
  <c r="AL175" i="6" s="1"/>
  <c r="AL171" i="6"/>
  <c r="AM50" i="6"/>
  <c r="AM175" i="6" s="1"/>
  <c r="AM171" i="6" s="1"/>
  <c r="AN50" i="6"/>
  <c r="AN175" i="6"/>
  <c r="AN171" i="6"/>
  <c r="AO50" i="6"/>
  <c r="AO175" i="6"/>
  <c r="AO171" i="6"/>
  <c r="AP50" i="6"/>
  <c r="AP175" i="6" s="1"/>
  <c r="AP171" i="6" s="1"/>
  <c r="AR50" i="6"/>
  <c r="AR175" i="6"/>
  <c r="AR171" i="6" s="1"/>
  <c r="AS171" i="6"/>
  <c r="AT50" i="6"/>
  <c r="AT175" i="6" s="1"/>
  <c r="AT171" i="6" s="1"/>
  <c r="AU50" i="6"/>
  <c r="AU175" i="6"/>
  <c r="AU171" i="6"/>
  <c r="AV50" i="6"/>
  <c r="AV175" i="6"/>
  <c r="AV171" i="6" s="1"/>
  <c r="AW50" i="6"/>
  <c r="AW175" i="6" s="1"/>
  <c r="AW171" i="6" s="1"/>
  <c r="AX50" i="6"/>
  <c r="AX175" i="6"/>
  <c r="AX171" i="6" s="1"/>
  <c r="AY50" i="6"/>
  <c r="AY175" i="6"/>
  <c r="AY171" i="6" s="1"/>
  <c r="AZ50" i="6"/>
  <c r="AZ175" i="6"/>
  <c r="AZ171" i="6"/>
  <c r="BA50" i="6"/>
  <c r="BA175" i="6" s="1"/>
  <c r="BA171" i="6"/>
  <c r="BB50" i="6"/>
  <c r="BB175" i="6"/>
  <c r="BB171" i="6" s="1"/>
  <c r="BC50" i="6"/>
  <c r="BC175" i="6"/>
  <c r="BC171" i="6"/>
  <c r="AY49" i="9"/>
  <c r="AY245" i="9" s="1"/>
  <c r="E222" i="9"/>
  <c r="D176" i="9"/>
  <c r="D177" i="9"/>
  <c r="D178" i="9"/>
  <c r="D179" i="9"/>
  <c r="E176" i="9"/>
  <c r="F49" i="9"/>
  <c r="F191" i="9" s="1"/>
  <c r="G49" i="9"/>
  <c r="H49" i="9"/>
  <c r="H179" i="9" s="1"/>
  <c r="H176" i="9"/>
  <c r="I49" i="9"/>
  <c r="I177" i="9" s="1"/>
  <c r="J49" i="9"/>
  <c r="J176" i="9"/>
  <c r="K49" i="9"/>
  <c r="L49" i="9"/>
  <c r="L180" i="9" s="1"/>
  <c r="L176" i="9"/>
  <c r="M49" i="9"/>
  <c r="N49" i="9"/>
  <c r="N176" i="9" s="1"/>
  <c r="O49" i="9"/>
  <c r="P49" i="9"/>
  <c r="P179" i="9" s="1"/>
  <c r="P176" i="9"/>
  <c r="Q49" i="9"/>
  <c r="Q176" i="9"/>
  <c r="R49" i="9"/>
  <c r="R176" i="9"/>
  <c r="S49" i="9"/>
  <c r="T49" i="9"/>
  <c r="T180" i="9" s="1"/>
  <c r="T176" i="9"/>
  <c r="U49" i="9"/>
  <c r="U176" i="9"/>
  <c r="V49" i="9"/>
  <c r="W49" i="9"/>
  <c r="X49" i="9"/>
  <c r="X176" i="9"/>
  <c r="Y49" i="9"/>
  <c r="Y176" i="9"/>
  <c r="Z49" i="9"/>
  <c r="Z176" i="9"/>
  <c r="AA49" i="9"/>
  <c r="AB49" i="9"/>
  <c r="AB180" i="9" s="1"/>
  <c r="AB176" i="9"/>
  <c r="AC49" i="9"/>
  <c r="AC176" i="9"/>
  <c r="AD49" i="9"/>
  <c r="AD176" i="9"/>
  <c r="AE49" i="9"/>
  <c r="AF49" i="9"/>
  <c r="AF176" i="9"/>
  <c r="AG49" i="9"/>
  <c r="AG176" i="9"/>
  <c r="AH49" i="9"/>
  <c r="AH176" i="9"/>
  <c r="AI49" i="9"/>
  <c r="AJ49" i="9"/>
  <c r="AJ180" i="9" s="1"/>
  <c r="AK49" i="9"/>
  <c r="AK176" i="9"/>
  <c r="AL49" i="9"/>
  <c r="AL176" i="9" s="1"/>
  <c r="AM49" i="9"/>
  <c r="AN49" i="9"/>
  <c r="AN179" i="9" s="1"/>
  <c r="AN176" i="9"/>
  <c r="AO49" i="9"/>
  <c r="AO176" i="9"/>
  <c r="AP49" i="9"/>
  <c r="AP176" i="9"/>
  <c r="AQ49" i="9"/>
  <c r="AR49" i="9"/>
  <c r="AR180" i="9" s="1"/>
  <c r="AR176" i="9"/>
  <c r="AT49" i="9"/>
  <c r="AT182" i="9" s="1"/>
  <c r="AU49" i="9"/>
  <c r="AZ49" i="9"/>
  <c r="E177" i="9"/>
  <c r="H177" i="9"/>
  <c r="J177" i="9"/>
  <c r="K177" i="9"/>
  <c r="L177" i="9"/>
  <c r="M177" i="9"/>
  <c r="O177" i="9"/>
  <c r="P177" i="9"/>
  <c r="Q177" i="9"/>
  <c r="R177" i="9"/>
  <c r="S177" i="9"/>
  <c r="T177" i="9"/>
  <c r="U177" i="9"/>
  <c r="W177" i="9"/>
  <c r="X177" i="9"/>
  <c r="Y177" i="9"/>
  <c r="AA177" i="9"/>
  <c r="AB177" i="9"/>
  <c r="AC177" i="9"/>
  <c r="AE177" i="9"/>
  <c r="AF177" i="9"/>
  <c r="AG177" i="9"/>
  <c r="AH177" i="9"/>
  <c r="AI177" i="9"/>
  <c r="AJ177" i="9"/>
  <c r="AK177" i="9"/>
  <c r="AM177" i="9"/>
  <c r="AN177" i="9"/>
  <c r="AO177" i="9"/>
  <c r="AP177" i="9"/>
  <c r="AQ177" i="9"/>
  <c r="AR177" i="9"/>
  <c r="AZ177" i="9"/>
  <c r="E178" i="9"/>
  <c r="U178" i="9"/>
  <c r="W178" i="9"/>
  <c r="AK178" i="9"/>
  <c r="AM178" i="9"/>
  <c r="E179" i="9"/>
  <c r="J179" i="9"/>
  <c r="L179" i="9"/>
  <c r="M179" i="9"/>
  <c r="R179" i="9"/>
  <c r="T179" i="9"/>
  <c r="U179" i="9"/>
  <c r="AB179" i="9"/>
  <c r="AC179" i="9"/>
  <c r="AD179" i="9"/>
  <c r="AH179" i="9"/>
  <c r="AJ179" i="9"/>
  <c r="AK179" i="9"/>
  <c r="AP179" i="9"/>
  <c r="AR179" i="9"/>
  <c r="AZ179" i="9"/>
  <c r="D180" i="9"/>
  <c r="E180" i="9"/>
  <c r="K180" i="9" s="1"/>
  <c r="H180" i="9"/>
  <c r="J180" i="9"/>
  <c r="M180" i="9"/>
  <c r="N180" i="9"/>
  <c r="P180" i="9"/>
  <c r="Q180" i="9"/>
  <c r="R180" i="9"/>
  <c r="U180" i="9"/>
  <c r="X180" i="9"/>
  <c r="Y180" i="9"/>
  <c r="AC180" i="9"/>
  <c r="AD180" i="9"/>
  <c r="AF180" i="9"/>
  <c r="AG180" i="9"/>
  <c r="AH180" i="9"/>
  <c r="AK180" i="9"/>
  <c r="AN180" i="9"/>
  <c r="AO180" i="9"/>
  <c r="AP180" i="9"/>
  <c r="D181" i="9"/>
  <c r="E181" i="9"/>
  <c r="L181" i="9"/>
  <c r="M181" i="9"/>
  <c r="U181" i="9"/>
  <c r="AB181" i="9"/>
  <c r="AC181" i="9"/>
  <c r="AK181" i="9"/>
  <c r="AR181" i="9"/>
  <c r="D182" i="9"/>
  <c r="E182" i="9"/>
  <c r="K182" i="9" s="1"/>
  <c r="H182" i="9"/>
  <c r="J182" i="9"/>
  <c r="M182" i="9"/>
  <c r="P182" i="9"/>
  <c r="Q182" i="9"/>
  <c r="R182" i="9"/>
  <c r="U182" i="9"/>
  <c r="X182" i="9"/>
  <c r="Y182" i="9"/>
  <c r="AC182" i="9"/>
  <c r="AD182" i="9"/>
  <c r="AF182" i="9"/>
  <c r="AG182" i="9"/>
  <c r="AH182" i="9"/>
  <c r="AK182" i="9"/>
  <c r="AL182" i="9"/>
  <c r="AN182" i="9"/>
  <c r="AO182" i="9"/>
  <c r="AP182" i="9"/>
  <c r="D183" i="9"/>
  <c r="E183" i="9"/>
  <c r="U183" i="9"/>
  <c r="V183" i="9"/>
  <c r="AK183" i="9"/>
  <c r="AL183" i="9"/>
  <c r="D184" i="9"/>
  <c r="E184" i="9"/>
  <c r="K184" i="9" s="1"/>
  <c r="H184" i="9"/>
  <c r="J184" i="9"/>
  <c r="M184" i="9"/>
  <c r="N184" i="9"/>
  <c r="P184" i="9"/>
  <c r="Q184" i="9"/>
  <c r="R184" i="9"/>
  <c r="U184" i="9"/>
  <c r="X184" i="9"/>
  <c r="Y184" i="9"/>
  <c r="Z184" i="9"/>
  <c r="AC184" i="9"/>
  <c r="AD184" i="9"/>
  <c r="AF184" i="9"/>
  <c r="AG184" i="9"/>
  <c r="AH184" i="9"/>
  <c r="AK184" i="9"/>
  <c r="AL184" i="9"/>
  <c r="AN184" i="9"/>
  <c r="AO184" i="9"/>
  <c r="AP184" i="9"/>
  <c r="D185" i="9"/>
  <c r="E185" i="9"/>
  <c r="J185" i="9"/>
  <c r="N185" i="9"/>
  <c r="R185" i="9"/>
  <c r="U185" i="9"/>
  <c r="AD185" i="9"/>
  <c r="AH185" i="9"/>
  <c r="AK185" i="9"/>
  <c r="AP185" i="9"/>
  <c r="D186" i="9"/>
  <c r="E186" i="9"/>
  <c r="K186" i="9" s="1"/>
  <c r="H186" i="9"/>
  <c r="J186" i="9"/>
  <c r="M186" i="9"/>
  <c r="P186" i="9"/>
  <c r="Q186" i="9"/>
  <c r="R186" i="9"/>
  <c r="U186" i="9"/>
  <c r="V186" i="9"/>
  <c r="X186" i="9"/>
  <c r="Y186" i="9"/>
  <c r="AC186" i="9"/>
  <c r="AD186" i="9"/>
  <c r="AF186" i="9"/>
  <c r="AG186" i="9"/>
  <c r="AH186" i="9"/>
  <c r="AK186" i="9"/>
  <c r="AL186" i="9"/>
  <c r="AN186" i="9"/>
  <c r="AO186" i="9"/>
  <c r="AP186" i="9"/>
  <c r="D187" i="9"/>
  <c r="E187" i="9"/>
  <c r="J187" i="9"/>
  <c r="L187" i="9"/>
  <c r="N187" i="9"/>
  <c r="T187" i="9"/>
  <c r="U187" i="9"/>
  <c r="Z187" i="9"/>
  <c r="AB187" i="9"/>
  <c r="AD187" i="9"/>
  <c r="AJ187" i="9"/>
  <c r="AK187" i="9"/>
  <c r="AL187" i="9"/>
  <c r="AP187" i="9"/>
  <c r="AR187" i="9"/>
  <c r="AZ187" i="9"/>
  <c r="D188" i="9"/>
  <c r="E188" i="9"/>
  <c r="K188" i="9" s="1"/>
  <c r="H188" i="9"/>
  <c r="J188" i="9"/>
  <c r="M188" i="9"/>
  <c r="N188" i="9"/>
  <c r="P188" i="9"/>
  <c r="Q188" i="9"/>
  <c r="R188" i="9"/>
  <c r="U188" i="9"/>
  <c r="X188" i="9"/>
  <c r="Y188" i="9"/>
  <c r="AC188" i="9"/>
  <c r="AD188" i="9"/>
  <c r="AF188" i="9"/>
  <c r="AG188" i="9"/>
  <c r="AH188" i="9"/>
  <c r="AK188" i="9"/>
  <c r="AN188" i="9"/>
  <c r="AO188" i="9"/>
  <c r="AP188" i="9"/>
  <c r="D189" i="9"/>
  <c r="E189" i="9"/>
  <c r="AK189" i="9"/>
  <c r="D190" i="9"/>
  <c r="E190" i="9"/>
  <c r="K190" i="9" s="1"/>
  <c r="H190" i="9"/>
  <c r="J190" i="9"/>
  <c r="M190" i="9"/>
  <c r="P190" i="9"/>
  <c r="Q190" i="9"/>
  <c r="R190" i="9"/>
  <c r="U190" i="9"/>
  <c r="X190" i="9"/>
  <c r="AC190" i="9"/>
  <c r="AF190" i="9"/>
  <c r="AG190" i="9"/>
  <c r="AH190" i="9"/>
  <c r="AK190" i="9"/>
  <c r="AL190" i="9"/>
  <c r="AN190" i="9"/>
  <c r="AO190" i="9"/>
  <c r="AP190" i="9"/>
  <c r="D191" i="9"/>
  <c r="E191" i="9"/>
  <c r="J191" i="9"/>
  <c r="L191" i="9"/>
  <c r="M191" i="9"/>
  <c r="N191" i="9"/>
  <c r="R191" i="9"/>
  <c r="T191" i="9"/>
  <c r="U191" i="9"/>
  <c r="AB191" i="9"/>
  <c r="AC191" i="9"/>
  <c r="AD191" i="9"/>
  <c r="AH191" i="9"/>
  <c r="AJ191" i="9"/>
  <c r="AK191" i="9"/>
  <c r="AL191" i="9"/>
  <c r="AP191" i="9"/>
  <c r="AR191" i="9"/>
  <c r="AT191" i="9"/>
  <c r="AZ191" i="9"/>
  <c r="D192" i="9"/>
  <c r="E192" i="9"/>
  <c r="K192" i="9" s="1"/>
  <c r="H192" i="9"/>
  <c r="J192" i="9"/>
  <c r="M192" i="9"/>
  <c r="N192" i="9"/>
  <c r="P192" i="9"/>
  <c r="Q192" i="9"/>
  <c r="R192" i="9"/>
  <c r="U192" i="9"/>
  <c r="X192" i="9"/>
  <c r="AC192" i="9"/>
  <c r="AD192" i="9"/>
  <c r="AF192" i="9"/>
  <c r="AG192" i="9"/>
  <c r="AH192" i="9"/>
  <c r="AK192" i="9"/>
  <c r="AN192" i="9"/>
  <c r="AO192" i="9"/>
  <c r="AP192" i="9"/>
  <c r="D193" i="9"/>
  <c r="E193" i="9"/>
  <c r="J193" i="9"/>
  <c r="M193" i="9"/>
  <c r="R193" i="9"/>
  <c r="U193" i="9"/>
  <c r="Z193" i="9"/>
  <c r="AC193" i="9"/>
  <c r="AH193" i="9"/>
  <c r="AK193" i="9"/>
  <c r="AL193" i="9"/>
  <c r="AP193" i="9"/>
  <c r="D194" i="9"/>
  <c r="E194" i="9"/>
  <c r="K194" i="9" s="1"/>
  <c r="H194" i="9"/>
  <c r="J194" i="9"/>
  <c r="M194" i="9"/>
  <c r="N194" i="9"/>
  <c r="P194" i="9"/>
  <c r="Q194" i="9"/>
  <c r="R194" i="9"/>
  <c r="U194" i="9"/>
  <c r="X194" i="9"/>
  <c r="Y194" i="9"/>
  <c r="Z194" i="9"/>
  <c r="AC194" i="9"/>
  <c r="AD194" i="9"/>
  <c r="AF194" i="9"/>
  <c r="AG194" i="9"/>
  <c r="AH194" i="9"/>
  <c r="AK194" i="9"/>
  <c r="AL194" i="9"/>
  <c r="AN194" i="9"/>
  <c r="AO194" i="9"/>
  <c r="AP194" i="9"/>
  <c r="D195" i="9"/>
  <c r="E195" i="9"/>
  <c r="J195" i="9" s="1"/>
  <c r="L195" i="9"/>
  <c r="M195" i="9"/>
  <c r="N195" i="9"/>
  <c r="R195" i="9"/>
  <c r="T195" i="9"/>
  <c r="U195" i="9"/>
  <c r="AB195" i="9"/>
  <c r="AC195" i="9"/>
  <c r="AD195" i="9"/>
  <c r="AH195" i="9"/>
  <c r="AJ195" i="9"/>
  <c r="AK195" i="9"/>
  <c r="AL195" i="9"/>
  <c r="AP195" i="9"/>
  <c r="AR195" i="9"/>
  <c r="AZ195" i="9"/>
  <c r="D196" i="9"/>
  <c r="E196" i="9"/>
  <c r="K196" i="9" s="1"/>
  <c r="H196" i="9"/>
  <c r="J196" i="9"/>
  <c r="M196" i="9"/>
  <c r="N196" i="9"/>
  <c r="P196" i="9"/>
  <c r="Q196" i="9"/>
  <c r="R196" i="9"/>
  <c r="U196" i="9"/>
  <c r="X196" i="9"/>
  <c r="Y196" i="9"/>
  <c r="AC196" i="9"/>
  <c r="AD196" i="9"/>
  <c r="AF196" i="9"/>
  <c r="AG196" i="9"/>
  <c r="AH196" i="9"/>
  <c r="AK196" i="9"/>
  <c r="AN196" i="9"/>
  <c r="AO196" i="9"/>
  <c r="AP196" i="9"/>
  <c r="D197" i="9"/>
  <c r="E197" i="9"/>
  <c r="L197" i="9"/>
  <c r="M197" i="9"/>
  <c r="U197" i="9"/>
  <c r="AB197" i="9"/>
  <c r="AC197" i="9"/>
  <c r="AK197" i="9"/>
  <c r="AR197" i="9"/>
  <c r="D198" i="9"/>
  <c r="E198" i="9"/>
  <c r="K198" i="9" s="1"/>
  <c r="H198" i="9"/>
  <c r="J198" i="9"/>
  <c r="M198" i="9"/>
  <c r="N198" i="9"/>
  <c r="P198" i="9"/>
  <c r="Q198" i="9"/>
  <c r="R198" i="9"/>
  <c r="U198" i="9"/>
  <c r="X198" i="9"/>
  <c r="Y198" i="9"/>
  <c r="AC198" i="9"/>
  <c r="AD198" i="9"/>
  <c r="AF198" i="9"/>
  <c r="AG198" i="9"/>
  <c r="AH198" i="9"/>
  <c r="AK198" i="9"/>
  <c r="AL198" i="9"/>
  <c r="AN198" i="9"/>
  <c r="AO198" i="9"/>
  <c r="AP198" i="9"/>
  <c r="AT198" i="9"/>
  <c r="D199" i="9"/>
  <c r="E199" i="9"/>
  <c r="U199" i="9"/>
  <c r="V199" i="9"/>
  <c r="AK199" i="9"/>
  <c r="AL199" i="9"/>
  <c r="D200" i="9"/>
  <c r="E200" i="9"/>
  <c r="K200" i="9" s="1"/>
  <c r="H200" i="9"/>
  <c r="J200" i="9"/>
  <c r="M200" i="9"/>
  <c r="N200" i="9"/>
  <c r="P200" i="9"/>
  <c r="Q200" i="9"/>
  <c r="R200" i="9"/>
  <c r="U200" i="9"/>
  <c r="X200" i="9"/>
  <c r="Y200" i="9"/>
  <c r="Z200" i="9"/>
  <c r="AC200" i="9"/>
  <c r="AD200" i="9"/>
  <c r="AF200" i="9"/>
  <c r="AG200" i="9"/>
  <c r="AH200" i="9"/>
  <c r="AK200" i="9"/>
  <c r="AL200" i="9"/>
  <c r="AN200" i="9"/>
  <c r="AO200" i="9"/>
  <c r="AP200" i="9"/>
  <c r="D201" i="9"/>
  <c r="E201" i="9"/>
  <c r="J201" i="9"/>
  <c r="N201" i="9"/>
  <c r="R201" i="9"/>
  <c r="U201" i="9"/>
  <c r="Z201" i="9"/>
  <c r="AD201" i="9"/>
  <c r="AH201" i="9"/>
  <c r="AK201" i="9"/>
  <c r="AP201" i="9"/>
  <c r="D202" i="9"/>
  <c r="E202" i="9"/>
  <c r="K202" i="9" s="1"/>
  <c r="H202" i="9"/>
  <c r="J202" i="9"/>
  <c r="M202" i="9"/>
  <c r="N202" i="9"/>
  <c r="P202" i="9"/>
  <c r="Q202" i="9"/>
  <c r="R202" i="9"/>
  <c r="U202" i="9"/>
  <c r="V202" i="9"/>
  <c r="X202" i="9"/>
  <c r="Y202" i="9"/>
  <c r="AC202" i="9"/>
  <c r="AD202" i="9"/>
  <c r="AF202" i="9"/>
  <c r="AG202" i="9"/>
  <c r="AH202" i="9"/>
  <c r="AK202" i="9"/>
  <c r="AL202" i="9"/>
  <c r="AN202" i="9"/>
  <c r="AO202" i="9"/>
  <c r="AP202" i="9"/>
  <c r="D203" i="9"/>
  <c r="E203" i="9"/>
  <c r="J203" i="9"/>
  <c r="L203" i="9"/>
  <c r="N203" i="9"/>
  <c r="T203" i="9"/>
  <c r="U203" i="9"/>
  <c r="Z203" i="9"/>
  <c r="AB203" i="9"/>
  <c r="AD203" i="9"/>
  <c r="AJ203" i="9"/>
  <c r="AK203" i="9"/>
  <c r="AL203" i="9"/>
  <c r="AP203" i="9"/>
  <c r="AR203" i="9"/>
  <c r="AZ203" i="9"/>
  <c r="D204" i="9"/>
  <c r="E204" i="9"/>
  <c r="K204" i="9" s="1"/>
  <c r="H204" i="9"/>
  <c r="J204" i="9"/>
  <c r="M204" i="9"/>
  <c r="N204" i="9"/>
  <c r="P204" i="9"/>
  <c r="Q204" i="9"/>
  <c r="R204" i="9"/>
  <c r="U204" i="9"/>
  <c r="X204" i="9"/>
  <c r="Y204" i="9"/>
  <c r="AC204" i="9"/>
  <c r="AD204" i="9"/>
  <c r="AF204" i="9"/>
  <c r="AG204" i="9"/>
  <c r="AH204" i="9"/>
  <c r="AK204" i="9"/>
  <c r="AL204" i="9"/>
  <c r="AN204" i="9"/>
  <c r="AO204" i="9"/>
  <c r="AP204" i="9"/>
  <c r="D205" i="9"/>
  <c r="E205" i="9"/>
  <c r="U205" i="9" s="1"/>
  <c r="D206" i="9"/>
  <c r="E206" i="9"/>
  <c r="K206" i="9" s="1"/>
  <c r="H206" i="9"/>
  <c r="J206" i="9"/>
  <c r="M206" i="9"/>
  <c r="N206" i="9"/>
  <c r="P206" i="9"/>
  <c r="Q206" i="9"/>
  <c r="R206" i="9"/>
  <c r="U206" i="9"/>
  <c r="X206" i="9"/>
  <c r="Y206" i="9"/>
  <c r="AC206" i="9"/>
  <c r="AD206" i="9"/>
  <c r="AF206" i="9"/>
  <c r="AG206" i="9"/>
  <c r="AH206" i="9"/>
  <c r="AK206" i="9"/>
  <c r="AL206" i="9"/>
  <c r="AN206" i="9"/>
  <c r="AO206" i="9"/>
  <c r="AP206" i="9"/>
  <c r="D207" i="9"/>
  <c r="E207" i="9"/>
  <c r="J207" i="9"/>
  <c r="L207" i="9"/>
  <c r="M207" i="9"/>
  <c r="N207" i="9"/>
  <c r="R207" i="9"/>
  <c r="T207" i="9"/>
  <c r="U207" i="9"/>
  <c r="AB207" i="9"/>
  <c r="AC207" i="9"/>
  <c r="AD207" i="9"/>
  <c r="AH207" i="9"/>
  <c r="AJ207" i="9"/>
  <c r="AK207" i="9"/>
  <c r="AL207" i="9"/>
  <c r="AP207" i="9"/>
  <c r="AR207" i="9"/>
  <c r="AT207" i="9"/>
  <c r="AZ207" i="9"/>
  <c r="D208" i="9"/>
  <c r="E208" i="9"/>
  <c r="K208" i="9" s="1"/>
  <c r="H208" i="9"/>
  <c r="J208" i="9"/>
  <c r="M208" i="9"/>
  <c r="N208" i="9"/>
  <c r="P208" i="9"/>
  <c r="Q208" i="9"/>
  <c r="R208" i="9"/>
  <c r="U208" i="9"/>
  <c r="X208" i="9"/>
  <c r="Y208" i="9"/>
  <c r="Z208" i="9"/>
  <c r="AC208" i="9"/>
  <c r="AD208" i="9"/>
  <c r="AF208" i="9"/>
  <c r="AG208" i="9"/>
  <c r="AH208" i="9"/>
  <c r="AK208" i="9"/>
  <c r="AL208" i="9"/>
  <c r="AN208" i="9"/>
  <c r="AO208" i="9"/>
  <c r="AP208" i="9"/>
  <c r="D209" i="9"/>
  <c r="E209" i="9"/>
  <c r="J209" i="9"/>
  <c r="M209" i="9"/>
  <c r="R209" i="9"/>
  <c r="U209" i="9"/>
  <c r="Z209" i="9"/>
  <c r="AC209" i="9"/>
  <c r="AH209" i="9"/>
  <c r="AK209" i="9"/>
  <c r="AL209" i="9"/>
  <c r="AP209" i="9"/>
  <c r="D210" i="9"/>
  <c r="E210" i="9"/>
  <c r="K210" i="9" s="1"/>
  <c r="H210" i="9"/>
  <c r="J210" i="9"/>
  <c r="M210" i="9"/>
  <c r="N210" i="9"/>
  <c r="P210" i="9"/>
  <c r="Q210" i="9"/>
  <c r="R210" i="9"/>
  <c r="U210" i="9"/>
  <c r="X210" i="9"/>
  <c r="Y210" i="9"/>
  <c r="Z210" i="9"/>
  <c r="AC210" i="9"/>
  <c r="AD210" i="9"/>
  <c r="AF210" i="9"/>
  <c r="AG210" i="9"/>
  <c r="AH210" i="9"/>
  <c r="AK210" i="9"/>
  <c r="AL210" i="9"/>
  <c r="AN210" i="9"/>
  <c r="AO210" i="9"/>
  <c r="AP210" i="9"/>
  <c r="D211" i="9"/>
  <c r="E211" i="9"/>
  <c r="M211" i="9"/>
  <c r="N211" i="9"/>
  <c r="R211" i="9"/>
  <c r="U211" i="9"/>
  <c r="Z211" i="9"/>
  <c r="AB211" i="9"/>
  <c r="AD211" i="9"/>
  <c r="AH211" i="9"/>
  <c r="AL211" i="9"/>
  <c r="AO211" i="9"/>
  <c r="AR211" i="9"/>
  <c r="AZ211" i="9"/>
  <c r="D212" i="9"/>
  <c r="E212" i="9"/>
  <c r="H212" i="9"/>
  <c r="J212" i="9"/>
  <c r="M212" i="9"/>
  <c r="N212" i="9"/>
  <c r="P212" i="9"/>
  <c r="Q212" i="9"/>
  <c r="R212" i="9"/>
  <c r="U212" i="9"/>
  <c r="X212" i="9"/>
  <c r="Y212" i="9"/>
  <c r="AC212" i="9"/>
  <c r="AD212" i="9"/>
  <c r="AF212" i="9"/>
  <c r="AG212" i="9"/>
  <c r="AH212" i="9"/>
  <c r="AK212" i="9"/>
  <c r="AL212" i="9"/>
  <c r="AN212" i="9"/>
  <c r="AO212" i="9"/>
  <c r="AP212" i="9"/>
  <c r="D213" i="9"/>
  <c r="E213" i="9"/>
  <c r="J213" i="9"/>
  <c r="L213" i="9"/>
  <c r="R213" i="9"/>
  <c r="Y213" i="9"/>
  <c r="AD213" i="9"/>
  <c r="AJ213" i="9"/>
  <c r="AK213" i="9"/>
  <c r="AP213" i="9"/>
  <c r="D214" i="9"/>
  <c r="E214" i="9"/>
  <c r="P214" i="9"/>
  <c r="Q214" i="9"/>
  <c r="Z214" i="9"/>
  <c r="AB214" i="9"/>
  <c r="AK214" i="9"/>
  <c r="AL214" i="9"/>
  <c r="D215" i="9"/>
  <c r="E215" i="9"/>
  <c r="H215" i="9"/>
  <c r="J215" i="9"/>
  <c r="M215" i="9"/>
  <c r="P215" i="9"/>
  <c r="Q215" i="9"/>
  <c r="R215" i="9"/>
  <c r="U215" i="9"/>
  <c r="X215" i="9"/>
  <c r="Z215" i="9"/>
  <c r="AB215" i="9"/>
  <c r="AC215" i="9"/>
  <c r="AF215" i="9"/>
  <c r="AH215" i="9"/>
  <c r="AK215" i="9"/>
  <c r="AL215" i="9"/>
  <c r="AN215" i="9"/>
  <c r="AP215" i="9"/>
  <c r="D216" i="9"/>
  <c r="E216" i="9"/>
  <c r="H216" i="9"/>
  <c r="L216" i="9"/>
  <c r="N216" i="9"/>
  <c r="P216" i="9"/>
  <c r="Q216" i="9"/>
  <c r="R216" i="9"/>
  <c r="T216" i="9"/>
  <c r="Y216" i="9"/>
  <c r="Z216" i="9"/>
  <c r="AB216" i="9"/>
  <c r="AC216" i="9"/>
  <c r="AD216" i="9"/>
  <c r="AG216" i="9"/>
  <c r="AJ216" i="9"/>
  <c r="AK216" i="9"/>
  <c r="AL216" i="9"/>
  <c r="AN216" i="9"/>
  <c r="AO216" i="9"/>
  <c r="AR216" i="9"/>
  <c r="AZ216" i="9"/>
  <c r="D217" i="9"/>
  <c r="E217" i="9"/>
  <c r="J217" i="9"/>
  <c r="P217" i="9"/>
  <c r="T217" i="9"/>
  <c r="U217" i="9"/>
  <c r="Z217" i="9"/>
  <c r="AD217" i="9"/>
  <c r="AF217" i="9"/>
  <c r="AK217" i="9"/>
  <c r="AO217" i="9"/>
  <c r="AP217" i="9"/>
  <c r="AZ217" i="9"/>
  <c r="D218" i="9"/>
  <c r="E218" i="9"/>
  <c r="H218" i="9"/>
  <c r="J218" i="9"/>
  <c r="L218" i="9"/>
  <c r="N218" i="9"/>
  <c r="P218" i="9"/>
  <c r="Q218" i="9"/>
  <c r="R218" i="9"/>
  <c r="T218" i="9"/>
  <c r="U218" i="9"/>
  <c r="V218" i="9"/>
  <c r="X218" i="9"/>
  <c r="Y218" i="9"/>
  <c r="AB218" i="9"/>
  <c r="AC218" i="9"/>
  <c r="AD218" i="9"/>
  <c r="AF218" i="9"/>
  <c r="AG218" i="9"/>
  <c r="AH218" i="9"/>
  <c r="AJ218" i="9"/>
  <c r="AK218" i="9"/>
  <c r="AL218" i="9"/>
  <c r="AN218" i="9"/>
  <c r="AO218" i="9"/>
  <c r="AP218" i="9"/>
  <c r="AR218" i="9"/>
  <c r="AZ218" i="9"/>
  <c r="D219" i="9"/>
  <c r="E219" i="9"/>
  <c r="H219" i="9"/>
  <c r="L219" i="9"/>
  <c r="M219" i="9"/>
  <c r="P219" i="9"/>
  <c r="R219" i="9"/>
  <c r="X219" i="9"/>
  <c r="Z219" i="9"/>
  <c r="AC219" i="9"/>
  <c r="AG219" i="9"/>
  <c r="AH219" i="9"/>
  <c r="AK219" i="9"/>
  <c r="AN219" i="9"/>
  <c r="D220" i="9"/>
  <c r="E220" i="9"/>
  <c r="H220" i="9"/>
  <c r="J220" i="9"/>
  <c r="L220" i="9"/>
  <c r="M220" i="9"/>
  <c r="P220" i="9"/>
  <c r="Q220" i="9"/>
  <c r="R220" i="9"/>
  <c r="T220" i="9"/>
  <c r="U220" i="9"/>
  <c r="X220" i="9"/>
  <c r="Y220" i="9"/>
  <c r="AB220" i="9"/>
  <c r="AC220" i="9"/>
  <c r="AD220" i="9"/>
  <c r="AF220" i="9"/>
  <c r="AG220" i="9"/>
  <c r="AH220" i="9"/>
  <c r="AJ220" i="9"/>
  <c r="AK220" i="9"/>
  <c r="AL220" i="9"/>
  <c r="AN220" i="9"/>
  <c r="AO220" i="9"/>
  <c r="AP220" i="9"/>
  <c r="AZ220" i="9"/>
  <c r="D221" i="9"/>
  <c r="E221" i="9"/>
  <c r="P221" i="9"/>
  <c r="AK221" i="9"/>
  <c r="D222" i="9"/>
  <c r="J222" i="9"/>
  <c r="K222" i="9"/>
  <c r="M222" i="9"/>
  <c r="N222" i="9"/>
  <c r="O222" i="9"/>
  <c r="Q222" i="9"/>
  <c r="R222" i="9"/>
  <c r="S222" i="9"/>
  <c r="U222" i="9"/>
  <c r="W222" i="9"/>
  <c r="Y222" i="9"/>
  <c r="Z222" i="9"/>
  <c r="AA222" i="9"/>
  <c r="AC222" i="9"/>
  <c r="AD222" i="9"/>
  <c r="AE222" i="9"/>
  <c r="AG222" i="9"/>
  <c r="AH222" i="9"/>
  <c r="AI222" i="9"/>
  <c r="AK222" i="9"/>
  <c r="AL222" i="9"/>
  <c r="AM222" i="9"/>
  <c r="AO222" i="9"/>
  <c r="AP222" i="9"/>
  <c r="AQ222" i="9"/>
  <c r="AZ222" i="9"/>
  <c r="D223" i="9"/>
  <c r="E223" i="9"/>
  <c r="H223" i="9"/>
  <c r="J223" i="9"/>
  <c r="K223" i="9"/>
  <c r="L223" i="9"/>
  <c r="M223" i="9"/>
  <c r="N223" i="9"/>
  <c r="O223" i="9"/>
  <c r="P223" i="9"/>
  <c r="Q223" i="9"/>
  <c r="R223" i="9"/>
  <c r="S223" i="9"/>
  <c r="T223" i="9"/>
  <c r="U223" i="9"/>
  <c r="W223" i="9"/>
  <c r="X223" i="9"/>
  <c r="Y223" i="9"/>
  <c r="Z223" i="9"/>
  <c r="AA223" i="9"/>
  <c r="AB223" i="9"/>
  <c r="AC223" i="9"/>
  <c r="AD223" i="9"/>
  <c r="AE223" i="9"/>
  <c r="AF223" i="9"/>
  <c r="AG223" i="9"/>
  <c r="AH223" i="9"/>
  <c r="AI223" i="9"/>
  <c r="AJ223" i="9"/>
  <c r="AK223" i="9"/>
  <c r="AL223" i="9"/>
  <c r="AM223" i="9"/>
  <c r="AN223" i="9"/>
  <c r="AO223" i="9"/>
  <c r="AP223" i="9"/>
  <c r="AQ223" i="9"/>
  <c r="AU223" i="9"/>
  <c r="D224" i="9"/>
  <c r="E224" i="9"/>
  <c r="H224" i="9"/>
  <c r="J224" i="9"/>
  <c r="K224" i="9"/>
  <c r="L224" i="9"/>
  <c r="M224" i="9"/>
  <c r="N224" i="9"/>
  <c r="O224" i="9"/>
  <c r="P224" i="9"/>
  <c r="R224" i="9"/>
  <c r="S224" i="9"/>
  <c r="T224" i="9"/>
  <c r="U224" i="9"/>
  <c r="W224" i="9"/>
  <c r="X224" i="9"/>
  <c r="AA224" i="9"/>
  <c r="AB224" i="9"/>
  <c r="AC224" i="9"/>
  <c r="AD224" i="9"/>
  <c r="AE224" i="9"/>
  <c r="AF224" i="9"/>
  <c r="AH224" i="9"/>
  <c r="AI224" i="9"/>
  <c r="AJ224" i="9"/>
  <c r="AK224" i="9"/>
  <c r="AL224" i="9"/>
  <c r="AM224" i="9"/>
  <c r="AN224" i="9"/>
  <c r="AP224" i="9"/>
  <c r="AQ224" i="9"/>
  <c r="AU224" i="9"/>
  <c r="AZ224" i="9"/>
  <c r="D225" i="9"/>
  <c r="E225" i="9"/>
  <c r="H225" i="9"/>
  <c r="J225" i="9"/>
  <c r="K225" i="9"/>
  <c r="L225" i="9"/>
  <c r="M225" i="9"/>
  <c r="N225" i="9"/>
  <c r="O225" i="9"/>
  <c r="P225" i="9"/>
  <c r="Q225" i="9"/>
  <c r="R225" i="9"/>
  <c r="S225" i="9"/>
  <c r="T225" i="9"/>
  <c r="U225" i="9"/>
  <c r="W225" i="9"/>
  <c r="X225" i="9"/>
  <c r="Y225" i="9"/>
  <c r="Z225" i="9"/>
  <c r="AA225" i="9"/>
  <c r="AB225" i="9"/>
  <c r="AC225" i="9"/>
  <c r="AD225" i="9"/>
  <c r="AE225" i="9"/>
  <c r="AF225" i="9"/>
  <c r="AG225" i="9"/>
  <c r="AH225" i="9"/>
  <c r="AI225" i="9"/>
  <c r="AJ225" i="9"/>
  <c r="AK225" i="9"/>
  <c r="AL225" i="9"/>
  <c r="AM225" i="9"/>
  <c r="AN225" i="9"/>
  <c r="AO225" i="9"/>
  <c r="AP225" i="9"/>
  <c r="AQ225" i="9"/>
  <c r="AU225" i="9"/>
  <c r="AZ225" i="9"/>
  <c r="D226" i="9"/>
  <c r="E226" i="9"/>
  <c r="H226" i="9"/>
  <c r="J226" i="9"/>
  <c r="K226" i="9"/>
  <c r="L226" i="9"/>
  <c r="M226" i="9"/>
  <c r="N226" i="9"/>
  <c r="O226" i="9"/>
  <c r="P226" i="9"/>
  <c r="R226" i="9"/>
  <c r="S226" i="9"/>
  <c r="T226" i="9"/>
  <c r="U226" i="9"/>
  <c r="W226" i="9"/>
  <c r="X226" i="9"/>
  <c r="Z226" i="9"/>
  <c r="AA226" i="9"/>
  <c r="AB226" i="9"/>
  <c r="AC226" i="9"/>
  <c r="AD226" i="9"/>
  <c r="AE226" i="9"/>
  <c r="AF226" i="9"/>
  <c r="AH226" i="9"/>
  <c r="AI226" i="9"/>
  <c r="AJ226" i="9"/>
  <c r="AK226" i="9"/>
  <c r="AL226" i="9"/>
  <c r="AM226" i="9"/>
  <c r="AN226" i="9"/>
  <c r="AP226" i="9"/>
  <c r="AQ226" i="9"/>
  <c r="AR226" i="9"/>
  <c r="AT226" i="9"/>
  <c r="AU226" i="9"/>
  <c r="AZ226" i="9"/>
  <c r="D227" i="9"/>
  <c r="E227" i="9"/>
  <c r="H227" i="9"/>
  <c r="J227" i="9"/>
  <c r="K227" i="9"/>
  <c r="L227" i="9"/>
  <c r="M227" i="9"/>
  <c r="N227" i="9"/>
  <c r="O227" i="9"/>
  <c r="P227" i="9"/>
  <c r="Q227" i="9"/>
  <c r="R227" i="9"/>
  <c r="S227" i="9"/>
  <c r="T227" i="9"/>
  <c r="U227" i="9"/>
  <c r="W227" i="9"/>
  <c r="X227" i="9"/>
  <c r="Y227" i="9"/>
  <c r="Z227" i="9"/>
  <c r="AA227" i="9"/>
  <c r="AB227" i="9"/>
  <c r="AC227" i="9"/>
  <c r="AD227" i="9"/>
  <c r="AE227" i="9"/>
  <c r="AF227" i="9"/>
  <c r="AG227" i="9"/>
  <c r="AH227" i="9"/>
  <c r="AI227" i="9"/>
  <c r="AJ227" i="9"/>
  <c r="AK227" i="9"/>
  <c r="AL227" i="9"/>
  <c r="AM227" i="9"/>
  <c r="AN227" i="9"/>
  <c r="AO227" i="9"/>
  <c r="AP227" i="9"/>
  <c r="AQ227" i="9"/>
  <c r="AR227" i="9"/>
  <c r="AU227" i="9"/>
  <c r="AZ227" i="9"/>
  <c r="D228" i="9"/>
  <c r="E228" i="9"/>
  <c r="H228" i="9"/>
  <c r="J228" i="9"/>
  <c r="K228" i="9"/>
  <c r="L228" i="9"/>
  <c r="M228" i="9"/>
  <c r="N228" i="9"/>
  <c r="O228" i="9"/>
  <c r="P228" i="9"/>
  <c r="R228" i="9"/>
  <c r="S228" i="9"/>
  <c r="T228" i="9"/>
  <c r="U228" i="9"/>
  <c r="W228" i="9"/>
  <c r="X228" i="9"/>
  <c r="Z228" i="9"/>
  <c r="AA228" i="9"/>
  <c r="AB228" i="9"/>
  <c r="AC228" i="9"/>
  <c r="AD228" i="9"/>
  <c r="AE228" i="9"/>
  <c r="AF228" i="9"/>
  <c r="AH228" i="9"/>
  <c r="AI228" i="9"/>
  <c r="AJ228" i="9"/>
  <c r="AK228" i="9"/>
  <c r="AL228" i="9"/>
  <c r="AM228" i="9"/>
  <c r="AN228" i="9"/>
  <c r="AP228" i="9"/>
  <c r="AQ228" i="9"/>
  <c r="AR228" i="9"/>
  <c r="AU228" i="9"/>
  <c r="AZ228" i="9"/>
  <c r="D229" i="9"/>
  <c r="E229" i="9"/>
  <c r="H229" i="9"/>
  <c r="J229" i="9"/>
  <c r="K229" i="9"/>
  <c r="L229" i="9"/>
  <c r="M229" i="9"/>
  <c r="N229" i="9"/>
  <c r="O229" i="9"/>
  <c r="P229" i="9"/>
  <c r="Q229" i="9"/>
  <c r="R229" i="9"/>
  <c r="S229" i="9"/>
  <c r="T229" i="9"/>
  <c r="U229" i="9"/>
  <c r="W229" i="9"/>
  <c r="X229" i="9"/>
  <c r="Y229" i="9"/>
  <c r="Z229" i="9"/>
  <c r="AA229" i="9"/>
  <c r="AB229" i="9"/>
  <c r="AC229" i="9"/>
  <c r="AD229" i="9"/>
  <c r="AE229" i="9"/>
  <c r="AF229" i="9"/>
  <c r="AG229" i="9"/>
  <c r="AH229" i="9"/>
  <c r="AI229" i="9"/>
  <c r="AJ229" i="9"/>
  <c r="AK229" i="9"/>
  <c r="AL229" i="9"/>
  <c r="AM229" i="9"/>
  <c r="AN229" i="9"/>
  <c r="AO229" i="9"/>
  <c r="AP229" i="9"/>
  <c r="AQ229" i="9"/>
  <c r="AR229" i="9"/>
  <c r="AU229" i="9"/>
  <c r="AZ229" i="9"/>
  <c r="D230" i="9"/>
  <c r="E230" i="9"/>
  <c r="H230" i="9"/>
  <c r="J230" i="9"/>
  <c r="K230" i="9"/>
  <c r="L230" i="9"/>
  <c r="M230" i="9"/>
  <c r="N230" i="9"/>
  <c r="O230" i="9"/>
  <c r="P230" i="9"/>
  <c r="R230" i="9"/>
  <c r="S230" i="9"/>
  <c r="T230" i="9"/>
  <c r="U230" i="9"/>
  <c r="W230" i="9"/>
  <c r="X230" i="9"/>
  <c r="Z230" i="9"/>
  <c r="AA230" i="9"/>
  <c r="AB230" i="9"/>
  <c r="AC230" i="9"/>
  <c r="AD230" i="9"/>
  <c r="AE230" i="9"/>
  <c r="AF230" i="9"/>
  <c r="AH230" i="9"/>
  <c r="AI230" i="9"/>
  <c r="AJ230" i="9"/>
  <c r="AK230" i="9"/>
  <c r="AL230" i="9"/>
  <c r="AM230" i="9"/>
  <c r="AN230" i="9"/>
  <c r="AP230" i="9"/>
  <c r="AQ230" i="9"/>
  <c r="AR230" i="9"/>
  <c r="AU230" i="9"/>
  <c r="AZ230" i="9"/>
  <c r="D231" i="9"/>
  <c r="E231" i="9"/>
  <c r="H231" i="9"/>
  <c r="J231" i="9"/>
  <c r="K231" i="9"/>
  <c r="L231" i="9"/>
  <c r="M231" i="9"/>
  <c r="N231" i="9"/>
  <c r="O231" i="9"/>
  <c r="P231" i="9"/>
  <c r="Q231" i="9"/>
  <c r="R231" i="9"/>
  <c r="S231" i="9"/>
  <c r="T231" i="9"/>
  <c r="U231" i="9"/>
  <c r="W231" i="9"/>
  <c r="X231" i="9"/>
  <c r="Y231" i="9"/>
  <c r="Z231" i="9"/>
  <c r="AA231" i="9"/>
  <c r="AB231" i="9"/>
  <c r="AC231" i="9"/>
  <c r="AD231" i="9"/>
  <c r="AE231" i="9"/>
  <c r="AF231" i="9"/>
  <c r="AG231" i="9"/>
  <c r="AH231" i="9"/>
  <c r="AI231" i="9"/>
  <c r="AJ231" i="9"/>
  <c r="AK231" i="9"/>
  <c r="AL231" i="9"/>
  <c r="AM231" i="9"/>
  <c r="AN231" i="9"/>
  <c r="AO231" i="9"/>
  <c r="AP231" i="9"/>
  <c r="AQ231" i="9"/>
  <c r="AR231" i="9"/>
  <c r="AT231" i="9"/>
  <c r="AU231" i="9"/>
  <c r="AZ231" i="9"/>
  <c r="D232" i="9"/>
  <c r="E232" i="9"/>
  <c r="H232" i="9"/>
  <c r="J232" i="9"/>
  <c r="K232" i="9"/>
  <c r="L232" i="9"/>
  <c r="M232" i="9"/>
  <c r="N232" i="9"/>
  <c r="O232" i="9"/>
  <c r="P232" i="9"/>
  <c r="R232" i="9"/>
  <c r="S232" i="9"/>
  <c r="T232" i="9"/>
  <c r="U232" i="9"/>
  <c r="W232" i="9"/>
  <c r="X232" i="9"/>
  <c r="Z232" i="9"/>
  <c r="AA232" i="9"/>
  <c r="AB232" i="9"/>
  <c r="AC232" i="9"/>
  <c r="AD232" i="9"/>
  <c r="AE232" i="9"/>
  <c r="AF232" i="9"/>
  <c r="AH232" i="9"/>
  <c r="AI232" i="9"/>
  <c r="AJ232" i="9"/>
  <c r="AK232" i="9"/>
  <c r="AL232" i="9"/>
  <c r="AM232" i="9"/>
  <c r="AN232" i="9"/>
  <c r="AP232" i="9"/>
  <c r="AQ232" i="9"/>
  <c r="AR232" i="9"/>
  <c r="AU232" i="9"/>
  <c r="AZ232" i="9"/>
  <c r="D233" i="9"/>
  <c r="E233" i="9"/>
  <c r="H233" i="9"/>
  <c r="J233" i="9"/>
  <c r="K233" i="9"/>
  <c r="L233" i="9"/>
  <c r="M233" i="9"/>
  <c r="N233" i="9"/>
  <c r="O233" i="9"/>
  <c r="P233" i="9"/>
  <c r="Q233" i="9"/>
  <c r="R233" i="9"/>
  <c r="S233" i="9"/>
  <c r="T233" i="9"/>
  <c r="U233" i="9"/>
  <c r="V233" i="9"/>
  <c r="W233" i="9"/>
  <c r="X233" i="9"/>
  <c r="Y233" i="9"/>
  <c r="Z233" i="9"/>
  <c r="AA233" i="9"/>
  <c r="AB233" i="9"/>
  <c r="AC233" i="9"/>
  <c r="AD233" i="9"/>
  <c r="AE233" i="9"/>
  <c r="AF233" i="9"/>
  <c r="AG233" i="9"/>
  <c r="AH233" i="9"/>
  <c r="AI233" i="9"/>
  <c r="AJ233" i="9"/>
  <c r="AK233" i="9"/>
  <c r="AL233" i="9"/>
  <c r="AM233" i="9"/>
  <c r="AN233" i="9"/>
  <c r="AO233" i="9"/>
  <c r="AP233" i="9"/>
  <c r="AQ233" i="9"/>
  <c r="AR233" i="9"/>
  <c r="AU233" i="9"/>
  <c r="AZ233" i="9"/>
  <c r="D234" i="9"/>
  <c r="E234" i="9"/>
  <c r="H234" i="9"/>
  <c r="J234" i="9"/>
  <c r="K234" i="9"/>
  <c r="L234" i="9"/>
  <c r="M234" i="9"/>
  <c r="N234" i="9"/>
  <c r="O234" i="9"/>
  <c r="P234" i="9"/>
  <c r="R234" i="9"/>
  <c r="S234" i="9"/>
  <c r="T234" i="9"/>
  <c r="U234" i="9"/>
  <c r="V234" i="9"/>
  <c r="W234" i="9"/>
  <c r="X234" i="9"/>
  <c r="Z234" i="9"/>
  <c r="AA234" i="9"/>
  <c r="AB234" i="9"/>
  <c r="AC234" i="9"/>
  <c r="AD234" i="9"/>
  <c r="AE234" i="9"/>
  <c r="AF234" i="9"/>
  <c r="AH234" i="9"/>
  <c r="AI234" i="9"/>
  <c r="AJ234" i="9"/>
  <c r="AK234" i="9"/>
  <c r="AL234" i="9"/>
  <c r="AM234" i="9"/>
  <c r="AN234" i="9"/>
  <c r="AP234" i="9"/>
  <c r="AQ234" i="9"/>
  <c r="AR234" i="9"/>
  <c r="AU234" i="9"/>
  <c r="AZ234" i="9"/>
  <c r="D235" i="9"/>
  <c r="E235" i="9"/>
  <c r="H235" i="9"/>
  <c r="J235" i="9"/>
  <c r="K235" i="9"/>
  <c r="L235" i="9"/>
  <c r="M235" i="9"/>
  <c r="N235" i="9"/>
  <c r="O235" i="9"/>
  <c r="P235" i="9"/>
  <c r="Q235" i="9"/>
  <c r="R235" i="9"/>
  <c r="S235" i="9"/>
  <c r="T235" i="9"/>
  <c r="U235" i="9"/>
  <c r="W235" i="9"/>
  <c r="X235" i="9"/>
  <c r="Y235" i="9"/>
  <c r="Z235" i="9"/>
  <c r="AA235" i="9"/>
  <c r="AB235" i="9"/>
  <c r="AC235" i="9"/>
  <c r="AD235" i="9"/>
  <c r="AE235" i="9"/>
  <c r="AF235" i="9"/>
  <c r="AG235" i="9"/>
  <c r="AH235" i="9"/>
  <c r="AI235" i="9"/>
  <c r="AJ235" i="9"/>
  <c r="AK235" i="9"/>
  <c r="AL235" i="9"/>
  <c r="AM235" i="9"/>
  <c r="AN235" i="9"/>
  <c r="AO235" i="9"/>
  <c r="AP235" i="9"/>
  <c r="AQ235" i="9"/>
  <c r="AR235" i="9"/>
  <c r="AU235" i="9"/>
  <c r="AZ235" i="9"/>
  <c r="D236" i="9"/>
  <c r="E236" i="9"/>
  <c r="H236" i="9"/>
  <c r="J236" i="9"/>
  <c r="K236" i="9"/>
  <c r="L236" i="9"/>
  <c r="M236" i="9"/>
  <c r="N236" i="9"/>
  <c r="O236" i="9"/>
  <c r="P236" i="9"/>
  <c r="R236" i="9"/>
  <c r="S236" i="9"/>
  <c r="T236" i="9"/>
  <c r="U236" i="9"/>
  <c r="V236" i="9"/>
  <c r="W236" i="9"/>
  <c r="X236" i="9"/>
  <c r="Z236" i="9"/>
  <c r="AA236" i="9"/>
  <c r="AB236" i="9"/>
  <c r="AC236" i="9"/>
  <c r="AD236" i="9"/>
  <c r="AE236" i="9"/>
  <c r="AF236" i="9"/>
  <c r="AH236" i="9"/>
  <c r="AI236" i="9"/>
  <c r="AJ236" i="9"/>
  <c r="AK236" i="9"/>
  <c r="AL236" i="9"/>
  <c r="AM236" i="9"/>
  <c r="AN236" i="9"/>
  <c r="AP236" i="9"/>
  <c r="AQ236" i="9"/>
  <c r="AR236" i="9"/>
  <c r="AU236" i="9"/>
  <c r="AZ236" i="9"/>
  <c r="D237" i="9"/>
  <c r="E237" i="9"/>
  <c r="H237" i="9"/>
  <c r="J237" i="9"/>
  <c r="K237" i="9"/>
  <c r="L237" i="9"/>
  <c r="M237" i="9"/>
  <c r="N237" i="9"/>
  <c r="O237" i="9"/>
  <c r="P237" i="9"/>
  <c r="Q237" i="9"/>
  <c r="R237" i="9"/>
  <c r="S237" i="9"/>
  <c r="T237" i="9"/>
  <c r="U237" i="9"/>
  <c r="V237" i="9"/>
  <c r="W237" i="9"/>
  <c r="X237" i="9"/>
  <c r="Y237" i="9"/>
  <c r="Z237" i="9"/>
  <c r="AA237" i="9"/>
  <c r="AB237" i="9"/>
  <c r="AC237" i="9"/>
  <c r="AD237" i="9"/>
  <c r="AE237" i="9"/>
  <c r="AF237" i="9"/>
  <c r="AG237" i="9"/>
  <c r="AH237" i="9"/>
  <c r="AI237" i="9"/>
  <c r="AJ237" i="9"/>
  <c r="AK237" i="9"/>
  <c r="AL237" i="9"/>
  <c r="AM237" i="9"/>
  <c r="AN237" i="9"/>
  <c r="AO237" i="9"/>
  <c r="AP237" i="9"/>
  <c r="AQ237" i="9"/>
  <c r="AR237" i="9"/>
  <c r="AU237" i="9"/>
  <c r="AZ237" i="9"/>
  <c r="D238" i="9"/>
  <c r="E238" i="9"/>
  <c r="K238" i="9"/>
  <c r="L238" i="9"/>
  <c r="N238" i="9"/>
  <c r="P238" i="9"/>
  <c r="T238" i="9"/>
  <c r="U238" i="9"/>
  <c r="W238" i="9"/>
  <c r="Z238" i="9"/>
  <c r="AC238" i="9"/>
  <c r="AD238" i="9"/>
  <c r="AF238" i="9"/>
  <c r="AI238" i="9"/>
  <c r="AL238" i="9"/>
  <c r="AM238" i="9"/>
  <c r="AP238" i="9"/>
  <c r="AR238" i="9"/>
  <c r="AU238" i="9"/>
  <c r="D239" i="9"/>
  <c r="E239" i="9"/>
  <c r="H239" i="9"/>
  <c r="J239" i="9"/>
  <c r="K239" i="9"/>
  <c r="L239" i="9"/>
  <c r="M239" i="9"/>
  <c r="N239" i="9"/>
  <c r="O239" i="9"/>
  <c r="P239" i="9"/>
  <c r="Q239" i="9"/>
  <c r="R239" i="9"/>
  <c r="S239" i="9"/>
  <c r="T239" i="9"/>
  <c r="U239" i="9"/>
  <c r="W239" i="9"/>
  <c r="X239" i="9"/>
  <c r="Y239" i="9"/>
  <c r="Z239" i="9"/>
  <c r="AA239" i="9"/>
  <c r="AB239" i="9"/>
  <c r="AC239" i="9"/>
  <c r="AD239" i="9"/>
  <c r="AE239" i="9"/>
  <c r="AF239" i="9"/>
  <c r="AG239" i="9"/>
  <c r="AH239" i="9"/>
  <c r="AI239" i="9"/>
  <c r="AJ239" i="9"/>
  <c r="AK239" i="9"/>
  <c r="AL239" i="9"/>
  <c r="AM239" i="9"/>
  <c r="AN239" i="9"/>
  <c r="AO239" i="9"/>
  <c r="AP239" i="9"/>
  <c r="AQ239" i="9"/>
  <c r="AR239" i="9"/>
  <c r="AT239" i="9"/>
  <c r="AU239" i="9"/>
  <c r="AZ239" i="9"/>
  <c r="D240" i="9"/>
  <c r="E240" i="9"/>
  <c r="H240" i="9"/>
  <c r="J240" i="9"/>
  <c r="K240" i="9"/>
  <c r="L240" i="9"/>
  <c r="M240" i="9"/>
  <c r="N240" i="9"/>
  <c r="O240" i="9"/>
  <c r="P240" i="9"/>
  <c r="R240" i="9"/>
  <c r="S240" i="9"/>
  <c r="T240" i="9"/>
  <c r="U240" i="9"/>
  <c r="W240" i="9"/>
  <c r="X240" i="9"/>
  <c r="Z240" i="9"/>
  <c r="AA240" i="9"/>
  <c r="AB240" i="9"/>
  <c r="AC240" i="9"/>
  <c r="AD240" i="9"/>
  <c r="AE240" i="9"/>
  <c r="AF240" i="9"/>
  <c r="AH240" i="9"/>
  <c r="AI240" i="9"/>
  <c r="AJ240" i="9"/>
  <c r="AK240" i="9"/>
  <c r="AL240" i="9"/>
  <c r="AM240" i="9"/>
  <c r="AN240" i="9"/>
  <c r="AP240" i="9"/>
  <c r="AQ240" i="9"/>
  <c r="AR240" i="9"/>
  <c r="AU240" i="9"/>
  <c r="AZ240" i="9"/>
  <c r="D241" i="9"/>
  <c r="E241" i="9"/>
  <c r="L241" i="9" s="1"/>
  <c r="J241" i="9"/>
  <c r="K241" i="9"/>
  <c r="M241" i="9"/>
  <c r="O241" i="9"/>
  <c r="R241" i="9"/>
  <c r="S241" i="9"/>
  <c r="U241" i="9"/>
  <c r="W241" i="9"/>
  <c r="Z241" i="9"/>
  <c r="AA241" i="9"/>
  <c r="AC241" i="9"/>
  <c r="AE241" i="9"/>
  <c r="AH241" i="9"/>
  <c r="AI241" i="9"/>
  <c r="AK241" i="9"/>
  <c r="AM241" i="9"/>
  <c r="AP241" i="9"/>
  <c r="AQ241" i="9"/>
  <c r="AU241" i="9"/>
  <c r="D242" i="9"/>
  <c r="E242" i="9"/>
  <c r="H242" i="9" s="1"/>
  <c r="K242" i="9"/>
  <c r="M242" i="9"/>
  <c r="N242" i="9"/>
  <c r="O242" i="9"/>
  <c r="Q242" i="9"/>
  <c r="S242" i="9"/>
  <c r="U242" i="9"/>
  <c r="W242" i="9"/>
  <c r="Y242" i="9"/>
  <c r="AA242" i="9"/>
  <c r="AC242" i="9"/>
  <c r="AD242" i="9"/>
  <c r="AE242" i="9"/>
  <c r="AG242" i="9"/>
  <c r="AI242" i="9"/>
  <c r="AK242" i="9"/>
  <c r="AL242" i="9"/>
  <c r="AM242" i="9"/>
  <c r="AO242" i="9"/>
  <c r="AQ242" i="9"/>
  <c r="AU242" i="9"/>
  <c r="D243" i="9"/>
  <c r="E243" i="9"/>
  <c r="L243" i="9" s="1"/>
  <c r="J243" i="9"/>
  <c r="K243" i="9"/>
  <c r="M243" i="9"/>
  <c r="O243" i="9"/>
  <c r="R243" i="9"/>
  <c r="S243" i="9"/>
  <c r="U243" i="9"/>
  <c r="W243" i="9"/>
  <c r="Z243" i="9"/>
  <c r="AA243" i="9"/>
  <c r="AC243" i="9"/>
  <c r="AE243" i="9"/>
  <c r="AH243" i="9"/>
  <c r="AI243" i="9"/>
  <c r="AK243" i="9"/>
  <c r="AM243" i="9"/>
  <c r="AP243" i="9"/>
  <c r="AQ243" i="9"/>
  <c r="AU243" i="9"/>
  <c r="D244" i="9"/>
  <c r="E244" i="9"/>
  <c r="H244" i="9" s="1"/>
  <c r="K244" i="9"/>
  <c r="M244" i="9"/>
  <c r="N244" i="9"/>
  <c r="O244" i="9"/>
  <c r="Q244" i="9"/>
  <c r="S244" i="9"/>
  <c r="U244" i="9"/>
  <c r="W244" i="9"/>
  <c r="Y244" i="9"/>
  <c r="AA244" i="9"/>
  <c r="AC244" i="9"/>
  <c r="AD244" i="9"/>
  <c r="AE244" i="9"/>
  <c r="AG244" i="9"/>
  <c r="AI244" i="9"/>
  <c r="AK244" i="9"/>
  <c r="AL244" i="9"/>
  <c r="AM244" i="9"/>
  <c r="AO244" i="9"/>
  <c r="AQ244" i="9"/>
  <c r="AU244" i="9"/>
  <c r="D245" i="9"/>
  <c r="E245" i="9"/>
  <c r="L245" i="9" s="1"/>
  <c r="J245" i="9"/>
  <c r="K245" i="9"/>
  <c r="M245" i="9"/>
  <c r="O245" i="9"/>
  <c r="R245" i="9"/>
  <c r="S245" i="9"/>
  <c r="U245" i="9"/>
  <c r="W245" i="9"/>
  <c r="Z245" i="9"/>
  <c r="AA245" i="9"/>
  <c r="AC245" i="9"/>
  <c r="AE245" i="9"/>
  <c r="AH245" i="9"/>
  <c r="AI245" i="9"/>
  <c r="AK245" i="9"/>
  <c r="AM245" i="9"/>
  <c r="AP245" i="9"/>
  <c r="AQ245" i="9"/>
  <c r="AU245" i="9"/>
  <c r="D246" i="9"/>
  <c r="E246" i="9"/>
  <c r="H246" i="9" s="1"/>
  <c r="K246" i="9"/>
  <c r="M246" i="9"/>
  <c r="N246" i="9"/>
  <c r="O246" i="9"/>
  <c r="Q246" i="9"/>
  <c r="S246" i="9"/>
  <c r="U246" i="9"/>
  <c r="W246" i="9"/>
  <c r="Y246" i="9"/>
  <c r="AA246" i="9"/>
  <c r="AC246" i="9"/>
  <c r="AD246" i="9"/>
  <c r="AE246" i="9"/>
  <c r="AG246" i="9"/>
  <c r="AI246" i="9"/>
  <c r="AK246" i="9"/>
  <c r="AL246" i="9"/>
  <c r="AM246" i="9"/>
  <c r="AO246" i="9"/>
  <c r="AQ246" i="9"/>
  <c r="AU246" i="9"/>
  <c r="D247" i="9"/>
  <c r="E247" i="9"/>
  <c r="L247" i="9" s="1"/>
  <c r="J247" i="9"/>
  <c r="K247" i="9"/>
  <c r="M247" i="9"/>
  <c r="O247" i="9"/>
  <c r="R247" i="9"/>
  <c r="S247" i="9"/>
  <c r="U247" i="9"/>
  <c r="W247" i="9"/>
  <c r="Z247" i="9"/>
  <c r="AA247" i="9"/>
  <c r="AC247" i="9"/>
  <c r="AE247" i="9"/>
  <c r="AH247" i="9"/>
  <c r="AI247" i="9"/>
  <c r="AK247" i="9"/>
  <c r="AM247" i="9"/>
  <c r="AP247" i="9"/>
  <c r="AQ247" i="9"/>
  <c r="AU247" i="9"/>
  <c r="D248" i="9"/>
  <c r="E248" i="9"/>
  <c r="H248" i="9" s="1"/>
  <c r="K248" i="9"/>
  <c r="M248" i="9"/>
  <c r="N248" i="9"/>
  <c r="O248" i="9"/>
  <c r="Q248" i="9"/>
  <c r="S248" i="9"/>
  <c r="U248" i="9"/>
  <c r="W248" i="9"/>
  <c r="Y248" i="9"/>
  <c r="AA248" i="9"/>
  <c r="AC248" i="9"/>
  <c r="AD248" i="9"/>
  <c r="AE248" i="9"/>
  <c r="AG248" i="9"/>
  <c r="AI248" i="9"/>
  <c r="AK248" i="9"/>
  <c r="AL248" i="9"/>
  <c r="AM248" i="9"/>
  <c r="AO248" i="9"/>
  <c r="AQ248" i="9"/>
  <c r="AU248" i="9"/>
  <c r="D249" i="9"/>
  <c r="E249" i="9"/>
  <c r="L249" i="9" s="1"/>
  <c r="J249" i="9"/>
  <c r="K249" i="9"/>
  <c r="M249" i="9"/>
  <c r="O249" i="9"/>
  <c r="R249" i="9"/>
  <c r="S249" i="9"/>
  <c r="U249" i="9"/>
  <c r="W249" i="9"/>
  <c r="Z249" i="9"/>
  <c r="AA249" i="9"/>
  <c r="AC249" i="9"/>
  <c r="AE249" i="9"/>
  <c r="AH249" i="9"/>
  <c r="AI249" i="9"/>
  <c r="AK249" i="9"/>
  <c r="AM249" i="9"/>
  <c r="AP249" i="9"/>
  <c r="AQ249" i="9"/>
  <c r="AU249" i="9"/>
  <c r="D250" i="9"/>
  <c r="E250" i="9"/>
  <c r="H250" i="9" s="1"/>
  <c r="K250" i="9"/>
  <c r="L250" i="9"/>
  <c r="M250" i="9"/>
  <c r="N250" i="9"/>
  <c r="O250" i="9"/>
  <c r="Q250" i="9"/>
  <c r="S250" i="9"/>
  <c r="T250" i="9"/>
  <c r="U250" i="9"/>
  <c r="W250" i="9"/>
  <c r="Y250" i="9"/>
  <c r="AA250" i="9"/>
  <c r="AB250" i="9"/>
  <c r="AC250" i="9"/>
  <c r="AD250" i="9"/>
  <c r="AE250" i="9"/>
  <c r="AG250" i="9"/>
  <c r="AI250" i="9"/>
  <c r="AJ250" i="9"/>
  <c r="AK250" i="9"/>
  <c r="AL250" i="9"/>
  <c r="AM250" i="9"/>
  <c r="AO250" i="9"/>
  <c r="AQ250" i="9"/>
  <c r="AR250" i="9"/>
  <c r="AU250" i="9"/>
  <c r="AZ250" i="9"/>
  <c r="D251" i="9"/>
  <c r="E251" i="9"/>
  <c r="L251" i="9" s="1"/>
  <c r="H251" i="9"/>
  <c r="J251" i="9"/>
  <c r="K251" i="9"/>
  <c r="M251" i="9"/>
  <c r="O251" i="9"/>
  <c r="P251" i="9"/>
  <c r="R251" i="9"/>
  <c r="S251" i="9"/>
  <c r="U251" i="9"/>
  <c r="W251" i="9"/>
  <c r="X251" i="9"/>
  <c r="Z251" i="9"/>
  <c r="AA251" i="9"/>
  <c r="AC251" i="9"/>
  <c r="AE251" i="9"/>
  <c r="AF251" i="9"/>
  <c r="AH251" i="9"/>
  <c r="AI251" i="9"/>
  <c r="AK251" i="9"/>
  <c r="AM251" i="9"/>
  <c r="AN251" i="9"/>
  <c r="AP251" i="9"/>
  <c r="AQ251" i="9"/>
  <c r="AU251" i="9"/>
  <c r="D252" i="9"/>
  <c r="E252" i="9"/>
  <c r="H252" i="9" s="1"/>
  <c r="K252" i="9"/>
  <c r="L252" i="9"/>
  <c r="M252" i="9"/>
  <c r="N252" i="9"/>
  <c r="O252" i="9"/>
  <c r="Q252" i="9"/>
  <c r="S252" i="9"/>
  <c r="T252" i="9"/>
  <c r="U252" i="9"/>
  <c r="W252" i="9"/>
  <c r="Y252" i="9"/>
  <c r="AA252" i="9"/>
  <c r="AB252" i="9"/>
  <c r="AC252" i="9"/>
  <c r="AD252" i="9"/>
  <c r="AE252" i="9"/>
  <c r="AG252" i="9"/>
  <c r="AI252" i="9"/>
  <c r="AJ252" i="9"/>
  <c r="AK252" i="9"/>
  <c r="AL252" i="9"/>
  <c r="AM252" i="9"/>
  <c r="AO252" i="9"/>
  <c r="AQ252" i="9"/>
  <c r="AR252" i="9"/>
  <c r="AU252" i="9"/>
  <c r="AZ252" i="9"/>
  <c r="D253" i="9"/>
  <c r="E253" i="9"/>
  <c r="L253" i="9" s="1"/>
  <c r="H253" i="9"/>
  <c r="J253" i="9"/>
  <c r="K253" i="9"/>
  <c r="M253" i="9"/>
  <c r="O253" i="9"/>
  <c r="P253" i="9"/>
  <c r="R253" i="9"/>
  <c r="S253" i="9"/>
  <c r="U253" i="9"/>
  <c r="W253" i="9"/>
  <c r="X253" i="9"/>
  <c r="Z253" i="9"/>
  <c r="AA253" i="9"/>
  <c r="AC253" i="9"/>
  <c r="AE253" i="9"/>
  <c r="AF253" i="9"/>
  <c r="AH253" i="9"/>
  <c r="AI253" i="9"/>
  <c r="AK253" i="9"/>
  <c r="AM253" i="9"/>
  <c r="AN253" i="9"/>
  <c r="AP253" i="9"/>
  <c r="AQ253" i="9"/>
  <c r="AU253" i="9"/>
  <c r="D254" i="9"/>
  <c r="E254" i="9"/>
  <c r="H254" i="9" s="1"/>
  <c r="K254" i="9"/>
  <c r="L254" i="9"/>
  <c r="M254" i="9"/>
  <c r="N254" i="9"/>
  <c r="O254" i="9"/>
  <c r="Q254" i="9"/>
  <c r="S254" i="9"/>
  <c r="T254" i="9"/>
  <c r="U254" i="9"/>
  <c r="W254" i="9"/>
  <c r="Y254" i="9"/>
  <c r="AA254" i="9"/>
  <c r="AB254" i="9"/>
  <c r="AC254" i="9"/>
  <c r="AD254" i="9"/>
  <c r="AE254" i="9"/>
  <c r="AG254" i="9"/>
  <c r="AI254" i="9"/>
  <c r="AJ254" i="9"/>
  <c r="AK254" i="9"/>
  <c r="AL254" i="9"/>
  <c r="AM254" i="9"/>
  <c r="AO254" i="9"/>
  <c r="AQ254" i="9"/>
  <c r="AR254" i="9"/>
  <c r="AU254" i="9"/>
  <c r="AZ254" i="9"/>
  <c r="D255" i="9"/>
  <c r="E255" i="9"/>
  <c r="L255" i="9" s="1"/>
  <c r="H255" i="9"/>
  <c r="J255" i="9"/>
  <c r="K255" i="9"/>
  <c r="M255" i="9"/>
  <c r="O255" i="9"/>
  <c r="P255" i="9"/>
  <c r="R255" i="9"/>
  <c r="S255" i="9"/>
  <c r="U255" i="9"/>
  <c r="W255" i="9"/>
  <c r="X255" i="9"/>
  <c r="Z255" i="9"/>
  <c r="AA255" i="9"/>
  <c r="AC255" i="9"/>
  <c r="AE255" i="9"/>
  <c r="AF255" i="9"/>
  <c r="AH255" i="9"/>
  <c r="AI255" i="9"/>
  <c r="AK255" i="9"/>
  <c r="AM255" i="9"/>
  <c r="AN255" i="9"/>
  <c r="AP255" i="9"/>
  <c r="AQ255" i="9"/>
  <c r="AU255" i="9"/>
  <c r="D256" i="9"/>
  <c r="E256" i="9"/>
  <c r="H256" i="9" s="1"/>
  <c r="K256" i="9"/>
  <c r="L256" i="9"/>
  <c r="M256" i="9"/>
  <c r="N256" i="9"/>
  <c r="O256" i="9"/>
  <c r="Q256" i="9"/>
  <c r="S256" i="9"/>
  <c r="T256" i="9"/>
  <c r="U256" i="9"/>
  <c r="W256" i="9"/>
  <c r="Y256" i="9"/>
  <c r="AA256" i="9"/>
  <c r="AB256" i="9"/>
  <c r="AC256" i="9"/>
  <c r="AD256" i="9"/>
  <c r="AE256" i="9"/>
  <c r="AG256" i="9"/>
  <c r="AI256" i="9"/>
  <c r="AJ256" i="9"/>
  <c r="AK256" i="9"/>
  <c r="AL256" i="9"/>
  <c r="AM256" i="9"/>
  <c r="AO256" i="9"/>
  <c r="AQ256" i="9"/>
  <c r="AR256" i="9"/>
  <c r="AU256" i="9"/>
  <c r="AZ256" i="9"/>
  <c r="D257" i="9"/>
  <c r="E257" i="9"/>
  <c r="L257" i="9" s="1"/>
  <c r="H257" i="9"/>
  <c r="J257" i="9"/>
  <c r="K257" i="9"/>
  <c r="M257" i="9"/>
  <c r="O257" i="9"/>
  <c r="P257" i="9"/>
  <c r="R257" i="9"/>
  <c r="S257" i="9"/>
  <c r="U257" i="9"/>
  <c r="W257" i="9"/>
  <c r="X257" i="9"/>
  <c r="Z257" i="9"/>
  <c r="AA257" i="9"/>
  <c r="AC257" i="9"/>
  <c r="AE257" i="9"/>
  <c r="AF257" i="9"/>
  <c r="AH257" i="9"/>
  <c r="AI257" i="9"/>
  <c r="AK257" i="9"/>
  <c r="AM257" i="9"/>
  <c r="AN257" i="9"/>
  <c r="AP257" i="9"/>
  <c r="AQ257" i="9"/>
  <c r="AU257" i="9"/>
  <c r="D258" i="9"/>
  <c r="E258" i="9"/>
  <c r="H258" i="9" s="1"/>
  <c r="K258" i="9"/>
  <c r="L258" i="9"/>
  <c r="M258" i="9"/>
  <c r="N258" i="9"/>
  <c r="O258" i="9"/>
  <c r="Q258" i="9"/>
  <c r="S258" i="9"/>
  <c r="T258" i="9"/>
  <c r="U258" i="9"/>
  <c r="W258" i="9"/>
  <c r="Y258" i="9"/>
  <c r="AA258" i="9"/>
  <c r="AB258" i="9"/>
  <c r="AC258" i="9"/>
  <c r="AD258" i="9"/>
  <c r="AE258" i="9"/>
  <c r="AG258" i="9"/>
  <c r="AI258" i="9"/>
  <c r="AJ258" i="9"/>
  <c r="AK258" i="9"/>
  <c r="AL258" i="9"/>
  <c r="AM258" i="9"/>
  <c r="AO258" i="9"/>
  <c r="AQ258" i="9"/>
  <c r="AR258" i="9"/>
  <c r="AU258" i="9"/>
  <c r="AZ258" i="9"/>
  <c r="D259" i="9"/>
  <c r="E259" i="9"/>
  <c r="L259" i="9" s="1"/>
  <c r="H259" i="9"/>
  <c r="J259" i="9"/>
  <c r="K259" i="9"/>
  <c r="M259" i="9"/>
  <c r="O259" i="9"/>
  <c r="P259" i="9"/>
  <c r="R259" i="9"/>
  <c r="S259" i="9"/>
  <c r="U259" i="9"/>
  <c r="W259" i="9"/>
  <c r="X259" i="9"/>
  <c r="Z259" i="9"/>
  <c r="AA259" i="9"/>
  <c r="AC259" i="9"/>
  <c r="AE259" i="9"/>
  <c r="AF259" i="9"/>
  <c r="AH259" i="9"/>
  <c r="AI259" i="9"/>
  <c r="AK259" i="9"/>
  <c r="AM259" i="9"/>
  <c r="AN259" i="9"/>
  <c r="AP259" i="9"/>
  <c r="AQ259" i="9"/>
  <c r="AU259" i="9"/>
  <c r="D260" i="9"/>
  <c r="E260" i="9"/>
  <c r="H260" i="9" s="1"/>
  <c r="K260" i="9"/>
  <c r="L260" i="9"/>
  <c r="M260" i="9"/>
  <c r="N260" i="9"/>
  <c r="O260" i="9"/>
  <c r="Q260" i="9"/>
  <c r="S260" i="9"/>
  <c r="T260" i="9"/>
  <c r="U260" i="9"/>
  <c r="W260" i="9"/>
  <c r="Y260" i="9"/>
  <c r="AA260" i="9"/>
  <c r="AB260" i="9"/>
  <c r="AC260" i="9"/>
  <c r="AD260" i="9"/>
  <c r="AE260" i="9"/>
  <c r="AG260" i="9"/>
  <c r="AI260" i="9"/>
  <c r="AJ260" i="9"/>
  <c r="AK260" i="9"/>
  <c r="AL260" i="9"/>
  <c r="AM260" i="9"/>
  <c r="AO260" i="9"/>
  <c r="AQ260" i="9"/>
  <c r="AR260" i="9"/>
  <c r="AU260" i="9"/>
  <c r="AZ260" i="9"/>
  <c r="D261" i="9"/>
  <c r="E261" i="9"/>
  <c r="L261" i="9" s="1"/>
  <c r="H261" i="9"/>
  <c r="J261" i="9"/>
  <c r="K261" i="9"/>
  <c r="M261" i="9"/>
  <c r="O261" i="9"/>
  <c r="P261" i="9"/>
  <c r="R261" i="9"/>
  <c r="S261" i="9"/>
  <c r="U261" i="9"/>
  <c r="W261" i="9"/>
  <c r="X261" i="9"/>
  <c r="Z261" i="9"/>
  <c r="AA261" i="9"/>
  <c r="AC261" i="9"/>
  <c r="AE261" i="9"/>
  <c r="AF261" i="9"/>
  <c r="AH261" i="9"/>
  <c r="AI261" i="9"/>
  <c r="AK261" i="9"/>
  <c r="AM261" i="9"/>
  <c r="AN261" i="9"/>
  <c r="AP261" i="9"/>
  <c r="AQ261" i="9"/>
  <c r="AU261" i="9"/>
  <c r="D262" i="9"/>
  <c r="E262" i="9"/>
  <c r="H262" i="9" s="1"/>
  <c r="K262" i="9"/>
  <c r="L262" i="9"/>
  <c r="M262" i="9"/>
  <c r="N262" i="9"/>
  <c r="O262" i="9"/>
  <c r="Q262" i="9"/>
  <c r="S262" i="9"/>
  <c r="T262" i="9"/>
  <c r="U262" i="9"/>
  <c r="W262" i="9"/>
  <c r="Y262" i="9"/>
  <c r="AA262" i="9"/>
  <c r="AB262" i="9"/>
  <c r="AC262" i="9"/>
  <c r="AD262" i="9"/>
  <c r="AE262" i="9"/>
  <c r="AG262" i="9"/>
  <c r="AI262" i="9"/>
  <c r="AJ262" i="9"/>
  <c r="AK262" i="9"/>
  <c r="AL262" i="9"/>
  <c r="AM262" i="9"/>
  <c r="AO262" i="9"/>
  <c r="AQ262" i="9"/>
  <c r="AR262" i="9"/>
  <c r="AU262" i="9"/>
  <c r="AZ262" i="9"/>
  <c r="D263" i="9"/>
  <c r="E263" i="9"/>
  <c r="L263" i="9" s="1"/>
  <c r="H263" i="9"/>
  <c r="J263" i="9"/>
  <c r="K263" i="9"/>
  <c r="M263" i="9"/>
  <c r="O263" i="9"/>
  <c r="P263" i="9"/>
  <c r="R263" i="9"/>
  <c r="S263" i="9"/>
  <c r="U263" i="9"/>
  <c r="W263" i="9"/>
  <c r="X263" i="9"/>
  <c r="Z263" i="9"/>
  <c r="AA263" i="9"/>
  <c r="AC263" i="9"/>
  <c r="AE263" i="9"/>
  <c r="AF263" i="9"/>
  <c r="AH263" i="9"/>
  <c r="AI263" i="9"/>
  <c r="AK263" i="9"/>
  <c r="AM263" i="9"/>
  <c r="AN263" i="9"/>
  <c r="AP263" i="9"/>
  <c r="AQ263" i="9"/>
  <c r="AU263" i="9"/>
  <c r="D264" i="9"/>
  <c r="E264" i="9"/>
  <c r="H264" i="9" s="1"/>
  <c r="K264" i="9"/>
  <c r="L264" i="9"/>
  <c r="M264" i="9"/>
  <c r="N264" i="9"/>
  <c r="O264" i="9"/>
  <c r="Q264" i="9"/>
  <c r="S264" i="9"/>
  <c r="T264" i="9"/>
  <c r="U264" i="9"/>
  <c r="W264" i="9"/>
  <c r="Y264" i="9"/>
  <c r="AA264" i="9"/>
  <c r="AB264" i="9"/>
  <c r="AC264" i="9"/>
  <c r="AD264" i="9"/>
  <c r="AE264" i="9"/>
  <c r="AG264" i="9"/>
  <c r="AI264" i="9"/>
  <c r="AJ264" i="9"/>
  <c r="AK264" i="9"/>
  <c r="AL264" i="9"/>
  <c r="AM264" i="9"/>
  <c r="AO264" i="9"/>
  <c r="AQ264" i="9"/>
  <c r="AR264" i="9"/>
  <c r="AU264" i="9"/>
  <c r="AZ264" i="9"/>
  <c r="D265" i="9"/>
  <c r="E265" i="9"/>
  <c r="L265" i="9" s="1"/>
  <c r="H265" i="9"/>
  <c r="J265" i="9"/>
  <c r="K265" i="9"/>
  <c r="M265" i="9"/>
  <c r="O265" i="9"/>
  <c r="P265" i="9"/>
  <c r="R265" i="9"/>
  <c r="S265" i="9"/>
  <c r="U265" i="9"/>
  <c r="W265" i="9"/>
  <c r="X265" i="9"/>
  <c r="Z265" i="9"/>
  <c r="AA265" i="9"/>
  <c r="AC265" i="9"/>
  <c r="AE265" i="9"/>
  <c r="AF265" i="9"/>
  <c r="AH265" i="9"/>
  <c r="AI265" i="9"/>
  <c r="AK265" i="9"/>
  <c r="AM265" i="9"/>
  <c r="AN265" i="9"/>
  <c r="AP265" i="9"/>
  <c r="AQ265" i="9"/>
  <c r="AU265" i="9"/>
  <c r="D266" i="9"/>
  <c r="E266" i="9"/>
  <c r="H266" i="9" s="1"/>
  <c r="K266" i="9"/>
  <c r="L266" i="9"/>
  <c r="M266" i="9"/>
  <c r="N266" i="9"/>
  <c r="O266" i="9"/>
  <c r="Q266" i="9"/>
  <c r="S266" i="9"/>
  <c r="T266" i="9"/>
  <c r="U266" i="9"/>
  <c r="W266" i="9"/>
  <c r="Y266" i="9"/>
  <c r="AA266" i="9"/>
  <c r="AB266" i="9"/>
  <c r="AC266" i="9"/>
  <c r="AD266" i="9"/>
  <c r="AE266" i="9"/>
  <c r="AG266" i="9"/>
  <c r="AI266" i="9"/>
  <c r="AJ266" i="9"/>
  <c r="AK266" i="9"/>
  <c r="AL266" i="9"/>
  <c r="AM266" i="9"/>
  <c r="AO266" i="9"/>
  <c r="AQ266" i="9"/>
  <c r="AR266" i="9"/>
  <c r="AU266" i="9"/>
  <c r="AZ266" i="9"/>
  <c r="D267" i="9"/>
  <c r="E267" i="9"/>
  <c r="L267" i="9" s="1"/>
  <c r="H267" i="9"/>
  <c r="J267" i="9"/>
  <c r="K267" i="9"/>
  <c r="M267" i="9"/>
  <c r="O267" i="9"/>
  <c r="P267" i="9"/>
  <c r="R267" i="9"/>
  <c r="S267" i="9"/>
  <c r="U267" i="9"/>
  <c r="W267" i="9"/>
  <c r="X267" i="9"/>
  <c r="Z267" i="9"/>
  <c r="AA267" i="9"/>
  <c r="AC267" i="9"/>
  <c r="AE267" i="9"/>
  <c r="AF267" i="9"/>
  <c r="AH267" i="9"/>
  <c r="AI267" i="9"/>
  <c r="AK267" i="9"/>
  <c r="AM267" i="9"/>
  <c r="AN267" i="9"/>
  <c r="AP267" i="9"/>
  <c r="AQ267" i="9"/>
  <c r="AU267" i="9"/>
  <c r="D268" i="9"/>
  <c r="E268" i="9"/>
  <c r="H268" i="9" s="1"/>
  <c r="K268" i="9"/>
  <c r="L268" i="9"/>
  <c r="M268" i="9"/>
  <c r="N268" i="9"/>
  <c r="O268" i="9"/>
  <c r="Q268" i="9"/>
  <c r="S268" i="9"/>
  <c r="T268" i="9"/>
  <c r="U268" i="9"/>
  <c r="W268" i="9"/>
  <c r="Y268" i="9"/>
  <c r="AA268" i="9"/>
  <c r="AB268" i="9"/>
  <c r="AC268" i="9"/>
  <c r="AD268" i="9"/>
  <c r="AE268" i="9"/>
  <c r="AG268" i="9"/>
  <c r="AI268" i="9"/>
  <c r="AJ268" i="9"/>
  <c r="AK268" i="9"/>
  <c r="AL268" i="9"/>
  <c r="AM268" i="9"/>
  <c r="AO268" i="9"/>
  <c r="AQ268" i="9"/>
  <c r="AR268" i="9"/>
  <c r="AU268" i="9"/>
  <c r="AZ268" i="9"/>
  <c r="D269" i="9"/>
  <c r="E269" i="9"/>
  <c r="L269" i="9" s="1"/>
  <c r="H269" i="9"/>
  <c r="J269" i="9"/>
  <c r="K269" i="9"/>
  <c r="M269" i="9"/>
  <c r="O269" i="9"/>
  <c r="P269" i="9"/>
  <c r="R269" i="9"/>
  <c r="S269" i="9"/>
  <c r="U269" i="9"/>
  <c r="W269" i="9"/>
  <c r="X269" i="9"/>
  <c r="Z269" i="9"/>
  <c r="AA269" i="9"/>
  <c r="AC269" i="9"/>
  <c r="AE269" i="9"/>
  <c r="AF269" i="9"/>
  <c r="AH269" i="9"/>
  <c r="AI269" i="9"/>
  <c r="AK269" i="9"/>
  <c r="AM269" i="9"/>
  <c r="AN269" i="9"/>
  <c r="AP269" i="9"/>
  <c r="AQ269" i="9"/>
  <c r="AU269" i="9"/>
  <c r="D270" i="9"/>
  <c r="E270" i="9"/>
  <c r="H270" i="9" s="1"/>
  <c r="K270" i="9"/>
  <c r="L270" i="9"/>
  <c r="M270" i="9"/>
  <c r="N270" i="9"/>
  <c r="O270" i="9"/>
  <c r="Q270" i="9"/>
  <c r="S270" i="9"/>
  <c r="T270" i="9"/>
  <c r="U270" i="9"/>
  <c r="W270" i="9"/>
  <c r="Y270" i="9"/>
  <c r="AA270" i="9"/>
  <c r="AB270" i="9"/>
  <c r="AC270" i="9"/>
  <c r="AD270" i="9"/>
  <c r="AE270" i="9"/>
  <c r="AG270" i="9"/>
  <c r="AI270" i="9"/>
  <c r="AJ270" i="9"/>
  <c r="AK270" i="9"/>
  <c r="AL270" i="9"/>
  <c r="AM270" i="9"/>
  <c r="AO270" i="9"/>
  <c r="AQ270" i="9"/>
  <c r="AR270" i="9"/>
  <c r="AU270" i="9"/>
  <c r="AZ270" i="9"/>
  <c r="D271" i="9"/>
  <c r="E271" i="9"/>
  <c r="L271" i="9" s="1"/>
  <c r="H271" i="9"/>
  <c r="J271" i="9"/>
  <c r="K271" i="9"/>
  <c r="M271" i="9"/>
  <c r="O271" i="9"/>
  <c r="P271" i="9"/>
  <c r="R271" i="9"/>
  <c r="S271" i="9"/>
  <c r="U271" i="9"/>
  <c r="W271" i="9"/>
  <c r="X271" i="9"/>
  <c r="Z271" i="9"/>
  <c r="AA271" i="9"/>
  <c r="AC271" i="9"/>
  <c r="AE271" i="9"/>
  <c r="AF271" i="9"/>
  <c r="AH271" i="9"/>
  <c r="AI271" i="9"/>
  <c r="AK271" i="9"/>
  <c r="AM271" i="9"/>
  <c r="AN271" i="9"/>
  <c r="AP271" i="9"/>
  <c r="AQ271" i="9"/>
  <c r="AU271" i="9"/>
  <c r="D272" i="9"/>
  <c r="E272" i="9"/>
  <c r="H272" i="9" s="1"/>
  <c r="K272" i="9"/>
  <c r="L272" i="9"/>
  <c r="M272" i="9"/>
  <c r="N272" i="9"/>
  <c r="O272" i="9"/>
  <c r="Q272" i="9"/>
  <c r="S272" i="9"/>
  <c r="T272" i="9"/>
  <c r="U272" i="9"/>
  <c r="W272" i="9"/>
  <c r="Y272" i="9"/>
  <c r="AA272" i="9"/>
  <c r="AB272" i="9"/>
  <c r="AC272" i="9"/>
  <c r="AD272" i="9"/>
  <c r="AE272" i="9"/>
  <c r="AG272" i="9"/>
  <c r="AI272" i="9"/>
  <c r="AJ272" i="9"/>
  <c r="AK272" i="9"/>
  <c r="AL272" i="9"/>
  <c r="AM272" i="9"/>
  <c r="AO272" i="9"/>
  <c r="AQ272" i="9"/>
  <c r="AR272" i="9"/>
  <c r="AU272" i="9"/>
  <c r="AZ272" i="9"/>
  <c r="D273" i="9"/>
  <c r="E273" i="9"/>
  <c r="L273" i="9" s="1"/>
  <c r="H273" i="9"/>
  <c r="J273" i="9"/>
  <c r="K273" i="9"/>
  <c r="M273" i="9"/>
  <c r="O273" i="9"/>
  <c r="P273" i="9"/>
  <c r="R273" i="9"/>
  <c r="S273" i="9"/>
  <c r="U273" i="9"/>
  <c r="W273" i="9"/>
  <c r="X273" i="9"/>
  <c r="Z273" i="9"/>
  <c r="AA273" i="9"/>
  <c r="AC273" i="9"/>
  <c r="AE273" i="9"/>
  <c r="AF273" i="9"/>
  <c r="AH273" i="9"/>
  <c r="AI273" i="9"/>
  <c r="AK273" i="9"/>
  <c r="AM273" i="9"/>
  <c r="AN273" i="9"/>
  <c r="AP273" i="9"/>
  <c r="AQ273" i="9"/>
  <c r="AU273" i="9"/>
  <c r="D274" i="9"/>
  <c r="E274" i="9"/>
  <c r="H274" i="9" s="1"/>
  <c r="K274" i="9"/>
  <c r="L274" i="9"/>
  <c r="M274" i="9"/>
  <c r="N274" i="9"/>
  <c r="O274" i="9"/>
  <c r="Q274" i="9"/>
  <c r="S274" i="9"/>
  <c r="T274" i="9"/>
  <c r="U274" i="9"/>
  <c r="W274" i="9"/>
  <c r="Y274" i="9"/>
  <c r="AA274" i="9"/>
  <c r="AB274" i="9"/>
  <c r="AC274" i="9"/>
  <c r="AD274" i="9"/>
  <c r="AE274" i="9"/>
  <c r="AG274" i="9"/>
  <c r="AI274" i="9"/>
  <c r="AJ274" i="9"/>
  <c r="AK274" i="9"/>
  <c r="AL274" i="9"/>
  <c r="AM274" i="9"/>
  <c r="AO274" i="9"/>
  <c r="AQ274" i="9"/>
  <c r="AR274" i="9"/>
  <c r="AU274" i="9"/>
  <c r="AZ274" i="9"/>
  <c r="D275" i="9"/>
  <c r="E275" i="9"/>
  <c r="L275" i="9" s="1"/>
  <c r="H275" i="9"/>
  <c r="J275" i="9"/>
  <c r="K275" i="9"/>
  <c r="M275" i="9"/>
  <c r="O275" i="9"/>
  <c r="P275" i="9"/>
  <c r="R275" i="9"/>
  <c r="S275" i="9"/>
  <c r="U275" i="9"/>
  <c r="W275" i="9"/>
  <c r="X275" i="9"/>
  <c r="Z275" i="9"/>
  <c r="AA275" i="9"/>
  <c r="AC275" i="9"/>
  <c r="AE275" i="9"/>
  <c r="AF275" i="9"/>
  <c r="AH275" i="9"/>
  <c r="AI275" i="9"/>
  <c r="AK275" i="9"/>
  <c r="AM275" i="9"/>
  <c r="AN275" i="9"/>
  <c r="AP275" i="9"/>
  <c r="AQ275" i="9"/>
  <c r="AU275" i="9"/>
  <c r="H276" i="9"/>
  <c r="J276" i="9"/>
  <c r="K276" i="9"/>
  <c r="L276" i="9"/>
  <c r="M276" i="9"/>
  <c r="N276" i="9"/>
  <c r="O276" i="9"/>
  <c r="P276" i="9"/>
  <c r="Q276" i="9"/>
  <c r="R276" i="9"/>
  <c r="S276" i="9"/>
  <c r="T276" i="9"/>
  <c r="U276" i="9"/>
  <c r="W276" i="9"/>
  <c r="X276" i="9"/>
  <c r="Y276" i="9"/>
  <c r="Z276" i="9"/>
  <c r="AA276" i="9"/>
  <c r="AB276" i="9"/>
  <c r="AC276" i="9"/>
  <c r="AD276" i="9"/>
  <c r="AE276" i="9"/>
  <c r="AF276" i="9"/>
  <c r="AG276" i="9"/>
  <c r="AH276" i="9"/>
  <c r="AI276" i="9"/>
  <c r="AJ276" i="9"/>
  <c r="AK276" i="9"/>
  <c r="AL276" i="9"/>
  <c r="AM276" i="9"/>
  <c r="AN276" i="9"/>
  <c r="AO276" i="9"/>
  <c r="AP276" i="9"/>
  <c r="AQ276" i="9"/>
  <c r="AR276" i="9"/>
  <c r="AU276" i="9"/>
  <c r="AZ276" i="9"/>
  <c r="D530" i="9"/>
  <c r="F50" i="9"/>
  <c r="F175" i="9"/>
  <c r="F171" i="9" s="1"/>
  <c r="G50" i="9"/>
  <c r="G175" i="9" s="1"/>
  <c r="G171" i="9" s="1"/>
  <c r="H50" i="9"/>
  <c r="H175" i="9" s="1"/>
  <c r="H171" i="9" s="1"/>
  <c r="I50" i="9"/>
  <c r="I175" i="9" s="1"/>
  <c r="I171" i="9" s="1"/>
  <c r="J50" i="9"/>
  <c r="J175" i="9"/>
  <c r="J171" i="9" s="1"/>
  <c r="K50" i="9"/>
  <c r="K175" i="9"/>
  <c r="K171" i="9"/>
  <c r="L50" i="9"/>
  <c r="L175" i="9"/>
  <c r="L171" i="9" s="1"/>
  <c r="M50" i="9"/>
  <c r="M175" i="9" s="1"/>
  <c r="M171" i="9" s="1"/>
  <c r="N50" i="9"/>
  <c r="N175" i="9"/>
  <c r="N171" i="9" s="1"/>
  <c r="O50" i="9"/>
  <c r="O175" i="9" s="1"/>
  <c r="O171" i="9" s="1"/>
  <c r="P50" i="9"/>
  <c r="P175" i="9" s="1"/>
  <c r="P171" i="9" s="1"/>
  <c r="Q50" i="9"/>
  <c r="Q175" i="9" s="1"/>
  <c r="Q171" i="9" s="1"/>
  <c r="R50" i="9"/>
  <c r="R175" i="9"/>
  <c r="R171" i="9" s="1"/>
  <c r="S50" i="9"/>
  <c r="S175" i="9"/>
  <c r="S171" i="9"/>
  <c r="T50" i="9"/>
  <c r="T175" i="9"/>
  <c r="T171" i="9" s="1"/>
  <c r="U50" i="9"/>
  <c r="U175" i="9" s="1"/>
  <c r="U171" i="9" s="1"/>
  <c r="V50" i="9"/>
  <c r="V175" i="9"/>
  <c r="V171" i="9" s="1"/>
  <c r="W50" i="9"/>
  <c r="W175" i="9" s="1"/>
  <c r="W171" i="9" s="1"/>
  <c r="X50" i="9"/>
  <c r="X175" i="9" s="1"/>
  <c r="X171" i="9" s="1"/>
  <c r="Y50" i="9"/>
  <c r="Y175" i="9" s="1"/>
  <c r="Y171" i="9" s="1"/>
  <c r="Z50" i="9"/>
  <c r="Z175" i="9"/>
  <c r="Z171" i="9" s="1"/>
  <c r="AA50" i="9"/>
  <c r="AA175" i="9"/>
  <c r="AA171" i="9"/>
  <c r="AB50" i="9"/>
  <c r="AB175" i="9"/>
  <c r="AB171" i="9" s="1"/>
  <c r="AC50" i="9"/>
  <c r="AC175" i="9" s="1"/>
  <c r="AC171" i="9" s="1"/>
  <c r="AD50" i="9"/>
  <c r="AD175" i="9"/>
  <c r="AD171" i="9" s="1"/>
  <c r="AE50" i="9"/>
  <c r="AE175" i="9" s="1"/>
  <c r="AE171" i="9" s="1"/>
  <c r="AF50" i="9"/>
  <c r="AF175" i="9" s="1"/>
  <c r="AF171" i="9" s="1"/>
  <c r="AG50" i="9"/>
  <c r="AG175" i="9" s="1"/>
  <c r="AG171" i="9" s="1"/>
  <c r="AH50" i="9"/>
  <c r="AH175" i="9"/>
  <c r="AH171" i="9" s="1"/>
  <c r="AI50" i="9"/>
  <c r="AI175" i="9"/>
  <c r="AI171" i="9"/>
  <c r="AJ50" i="9"/>
  <c r="AJ175" i="9"/>
  <c r="AJ171" i="9" s="1"/>
  <c r="AK50" i="9"/>
  <c r="AK175" i="9" s="1"/>
  <c r="AK171" i="9" s="1"/>
  <c r="AL50" i="9"/>
  <c r="AL175" i="9"/>
  <c r="AL171" i="9" s="1"/>
  <c r="AM50" i="9"/>
  <c r="AM175" i="9" s="1"/>
  <c r="AM171" i="9" s="1"/>
  <c r="AN50" i="9"/>
  <c r="AN175" i="9" s="1"/>
  <c r="AN171" i="9" s="1"/>
  <c r="AO50" i="9"/>
  <c r="AO175" i="9" s="1"/>
  <c r="AO171" i="9" s="1"/>
  <c r="AP50" i="9"/>
  <c r="AP175" i="9"/>
  <c r="AP171" i="9" s="1"/>
  <c r="AR50" i="9"/>
  <c r="AR175" i="9"/>
  <c r="AR171" i="9"/>
  <c r="AS171" i="9"/>
  <c r="AT50" i="9"/>
  <c r="AT175" i="9" s="1"/>
  <c r="AT171" i="9" s="1"/>
  <c r="AU50" i="9"/>
  <c r="AU175" i="9" s="1"/>
  <c r="AU171" i="9" s="1"/>
  <c r="AV50" i="9"/>
  <c r="AV175" i="9" s="1"/>
  <c r="AV171" i="9" s="1"/>
  <c r="AW50" i="9"/>
  <c r="AW175" i="9"/>
  <c r="AW171" i="9" s="1"/>
  <c r="AX50" i="9"/>
  <c r="AX175" i="9"/>
  <c r="AX171" i="9"/>
  <c r="AY50" i="9"/>
  <c r="AY175" i="9"/>
  <c r="AY171" i="9" s="1"/>
  <c r="AZ50" i="9"/>
  <c r="AZ175" i="9" s="1"/>
  <c r="AZ171" i="9" s="1"/>
  <c r="BA50" i="9"/>
  <c r="BA175" i="9"/>
  <c r="BA171" i="9" s="1"/>
  <c r="BB50" i="9"/>
  <c r="BB175" i="9" s="1"/>
  <c r="BB171" i="9" s="1"/>
  <c r="BC50" i="9"/>
  <c r="BC175" i="9" s="1"/>
  <c r="BC171" i="9" s="1"/>
  <c r="C531" i="9"/>
  <c r="E224" i="10"/>
  <c r="D176" i="10"/>
  <c r="D177" i="10"/>
  <c r="D178" i="10"/>
  <c r="D179" i="10"/>
  <c r="E176" i="10"/>
  <c r="F49" i="10"/>
  <c r="F433" i="10" s="1"/>
  <c r="G49" i="10"/>
  <c r="G195" i="10" s="1"/>
  <c r="H49" i="10"/>
  <c r="H180" i="10" s="1"/>
  <c r="H176" i="10"/>
  <c r="I49" i="10"/>
  <c r="I262" i="10" s="1"/>
  <c r="J49" i="10"/>
  <c r="J177" i="10" s="1"/>
  <c r="K49" i="10"/>
  <c r="K177" i="10" s="1"/>
  <c r="L49" i="10"/>
  <c r="L179" i="10" s="1"/>
  <c r="L176" i="10"/>
  <c r="M49" i="10"/>
  <c r="N49" i="10"/>
  <c r="O49" i="10"/>
  <c r="O178" i="10" s="1"/>
  <c r="P49" i="10"/>
  <c r="P180" i="10" s="1"/>
  <c r="P176" i="10"/>
  <c r="Q49" i="10"/>
  <c r="R49" i="10"/>
  <c r="R177" i="10" s="1"/>
  <c r="S49" i="10"/>
  <c r="S177" i="10" s="1"/>
  <c r="T49" i="10"/>
  <c r="T179" i="10" s="1"/>
  <c r="T176" i="10"/>
  <c r="U49" i="10"/>
  <c r="V49" i="10"/>
  <c r="W49" i="10"/>
  <c r="W178" i="10" s="1"/>
  <c r="X49" i="10"/>
  <c r="X180" i="10" s="1"/>
  <c r="X176" i="10"/>
  <c r="Y49" i="10"/>
  <c r="Z49" i="10"/>
  <c r="Z177" i="10" s="1"/>
  <c r="AA49" i="10"/>
  <c r="AA177" i="10" s="1"/>
  <c r="AB49" i="10"/>
  <c r="AB179" i="10" s="1"/>
  <c r="AB176" i="10"/>
  <c r="AC49" i="10"/>
  <c r="AD49" i="10"/>
  <c r="AE49" i="10"/>
  <c r="AE178" i="10" s="1"/>
  <c r="AF49" i="10"/>
  <c r="AF180" i="10" s="1"/>
  <c r="AF176" i="10"/>
  <c r="AG49" i="10"/>
  <c r="AH49" i="10"/>
  <c r="AH177" i="10" s="1"/>
  <c r="AI49" i="10"/>
  <c r="AI177" i="10" s="1"/>
  <c r="AJ49" i="10"/>
  <c r="AJ179" i="10" s="1"/>
  <c r="AJ176" i="10"/>
  <c r="AK49" i="10"/>
  <c r="AL49" i="10"/>
  <c r="AM49" i="10"/>
  <c r="AM178" i="10" s="1"/>
  <c r="AN49" i="10"/>
  <c r="AN180" i="10" s="1"/>
  <c r="AN176" i="10"/>
  <c r="AO49" i="10"/>
  <c r="AP49" i="10"/>
  <c r="AP177" i="10" s="1"/>
  <c r="AQ49" i="10"/>
  <c r="AQ177" i="10" s="1"/>
  <c r="AR49" i="10"/>
  <c r="AR179" i="10" s="1"/>
  <c r="AR176" i="10"/>
  <c r="AT49" i="10"/>
  <c r="AT179" i="10" s="1"/>
  <c r="AT176" i="10"/>
  <c r="AU49" i="10"/>
  <c r="AU176" i="10"/>
  <c r="AX49" i="10"/>
  <c r="AX191" i="10" s="1"/>
  <c r="AY49" i="10"/>
  <c r="AY197" i="10" s="1"/>
  <c r="AZ49" i="10"/>
  <c r="AZ179" i="10" s="1"/>
  <c r="BC49" i="10"/>
  <c r="BC179" i="10" s="1"/>
  <c r="E177" i="10"/>
  <c r="H177" i="10"/>
  <c r="P177" i="10"/>
  <c r="Q177" i="10"/>
  <c r="X177" i="10"/>
  <c r="AF177" i="10"/>
  <c r="AN177" i="10"/>
  <c r="AO177" i="10"/>
  <c r="E178" i="10"/>
  <c r="AU178" i="10" s="1"/>
  <c r="N178" i="10"/>
  <c r="V178" i="10"/>
  <c r="AD178" i="10"/>
  <c r="AL178" i="10"/>
  <c r="AT178" i="10"/>
  <c r="E179" i="10"/>
  <c r="H179" i="10"/>
  <c r="J179" i="10"/>
  <c r="K179" i="10"/>
  <c r="O179" i="10"/>
  <c r="P179" i="10"/>
  <c r="R179" i="10"/>
  <c r="S179" i="10"/>
  <c r="W179" i="10"/>
  <c r="X179" i="10"/>
  <c r="Z179" i="10"/>
  <c r="AA179" i="10"/>
  <c r="AE179" i="10"/>
  <c r="AF179" i="10"/>
  <c r="AH179" i="10"/>
  <c r="AI179" i="10"/>
  <c r="AM179" i="10"/>
  <c r="AN179" i="10"/>
  <c r="AP179" i="10"/>
  <c r="AQ179" i="10"/>
  <c r="AU179" i="10"/>
  <c r="D180" i="10"/>
  <c r="E180" i="10"/>
  <c r="K180" i="10"/>
  <c r="L180" i="10"/>
  <c r="N180" i="10"/>
  <c r="O180" i="10"/>
  <c r="S180" i="10"/>
  <c r="T180" i="10"/>
  <c r="V180" i="10"/>
  <c r="W180" i="10"/>
  <c r="AA180" i="10"/>
  <c r="AB180" i="10"/>
  <c r="AD180" i="10"/>
  <c r="AE180" i="10"/>
  <c r="AI180" i="10"/>
  <c r="AJ180" i="10"/>
  <c r="AL180" i="10"/>
  <c r="AM180" i="10"/>
  <c r="AQ180" i="10"/>
  <c r="AR180" i="10"/>
  <c r="AT180" i="10"/>
  <c r="AU180" i="10"/>
  <c r="AZ180" i="10"/>
  <c r="D181" i="10"/>
  <c r="E181" i="10"/>
  <c r="H181" i="10"/>
  <c r="J181" i="10"/>
  <c r="K181" i="10"/>
  <c r="O181" i="10"/>
  <c r="P181" i="10"/>
  <c r="R181" i="10"/>
  <c r="S181" i="10"/>
  <c r="W181" i="10"/>
  <c r="X181" i="10"/>
  <c r="Z181" i="10"/>
  <c r="AA181" i="10"/>
  <c r="AE181" i="10"/>
  <c r="AF181" i="10"/>
  <c r="AH181" i="10"/>
  <c r="AI181" i="10"/>
  <c r="AM181" i="10"/>
  <c r="AN181" i="10"/>
  <c r="AP181" i="10"/>
  <c r="AQ181" i="10"/>
  <c r="AU181" i="10"/>
  <c r="D182" i="10"/>
  <c r="E182" i="10"/>
  <c r="K182" i="10"/>
  <c r="L182" i="10"/>
  <c r="N182" i="10"/>
  <c r="O182" i="10"/>
  <c r="S182" i="10"/>
  <c r="T182" i="10"/>
  <c r="V182" i="10"/>
  <c r="W182" i="10"/>
  <c r="AA182" i="10"/>
  <c r="AB182" i="10"/>
  <c r="AD182" i="10"/>
  <c r="AE182" i="10"/>
  <c r="AI182" i="10"/>
  <c r="AJ182" i="10"/>
  <c r="AL182" i="10"/>
  <c r="AM182" i="10"/>
  <c r="AQ182" i="10"/>
  <c r="AR182" i="10"/>
  <c r="AT182" i="10"/>
  <c r="AU182" i="10"/>
  <c r="AZ182" i="10"/>
  <c r="D183" i="10"/>
  <c r="E183" i="10"/>
  <c r="H183" i="10"/>
  <c r="J183" i="10"/>
  <c r="K183" i="10"/>
  <c r="P183" i="10"/>
  <c r="R183" i="10"/>
  <c r="S183" i="10"/>
  <c r="W183" i="10"/>
  <c r="X183" i="10"/>
  <c r="Z183" i="10"/>
  <c r="AA183" i="10"/>
  <c r="AE183" i="10"/>
  <c r="AF183" i="10"/>
  <c r="AH183" i="10"/>
  <c r="AI183" i="10"/>
  <c r="AM183" i="10"/>
  <c r="AN183" i="10"/>
  <c r="AP183" i="10"/>
  <c r="AQ183" i="10"/>
  <c r="AU183" i="10"/>
  <c r="D184" i="10"/>
  <c r="E184" i="10"/>
  <c r="K184" i="10"/>
  <c r="L184" i="10"/>
  <c r="N184" i="10"/>
  <c r="O184" i="10"/>
  <c r="S184" i="10"/>
  <c r="T184" i="10"/>
  <c r="V184" i="10"/>
  <c r="W184" i="10"/>
  <c r="AA184" i="10"/>
  <c r="AB184" i="10"/>
  <c r="AD184" i="10"/>
  <c r="AE184" i="10"/>
  <c r="AI184" i="10"/>
  <c r="AJ184" i="10"/>
  <c r="AL184" i="10"/>
  <c r="AM184" i="10"/>
  <c r="AQ184" i="10"/>
  <c r="AR184" i="10"/>
  <c r="AT184" i="10"/>
  <c r="AU184" i="10"/>
  <c r="AZ184" i="10"/>
  <c r="D185" i="10"/>
  <c r="E185" i="10"/>
  <c r="AT185" i="10" s="1"/>
  <c r="H185" i="10"/>
  <c r="J185" i="10"/>
  <c r="K185" i="10"/>
  <c r="O185" i="10"/>
  <c r="P185" i="10"/>
  <c r="R185" i="10"/>
  <c r="S185" i="10"/>
  <c r="W185" i="10"/>
  <c r="X185" i="10"/>
  <c r="Z185" i="10"/>
  <c r="AA185" i="10"/>
  <c r="AE185" i="10"/>
  <c r="AF185" i="10"/>
  <c r="AH185" i="10"/>
  <c r="AI185" i="10"/>
  <c r="AM185" i="10"/>
  <c r="AN185" i="10"/>
  <c r="AP185" i="10"/>
  <c r="AQ185" i="10"/>
  <c r="AU185" i="10"/>
  <c r="D186" i="10"/>
  <c r="E186" i="10"/>
  <c r="K186" i="10"/>
  <c r="L186" i="10"/>
  <c r="N186" i="10"/>
  <c r="O186" i="10"/>
  <c r="S186" i="10"/>
  <c r="T186" i="10"/>
  <c r="V186" i="10"/>
  <c r="W186" i="10"/>
  <c r="AA186" i="10"/>
  <c r="AB186" i="10"/>
  <c r="AD186" i="10"/>
  <c r="AE186" i="10"/>
  <c r="AI186" i="10"/>
  <c r="AJ186" i="10"/>
  <c r="AL186" i="10"/>
  <c r="AM186" i="10"/>
  <c r="AQ186" i="10"/>
  <c r="AR186" i="10"/>
  <c r="AT186" i="10"/>
  <c r="AU186" i="10"/>
  <c r="AZ186" i="10"/>
  <c r="D187" i="10"/>
  <c r="E187" i="10"/>
  <c r="AT187" i="10" s="1"/>
  <c r="H187" i="10"/>
  <c r="J187" i="10"/>
  <c r="K187" i="10"/>
  <c r="O187" i="10"/>
  <c r="P187" i="10"/>
  <c r="R187" i="10"/>
  <c r="S187" i="10"/>
  <c r="W187" i="10"/>
  <c r="X187" i="10"/>
  <c r="Z187" i="10"/>
  <c r="AA187" i="10"/>
  <c r="AE187" i="10"/>
  <c r="AF187" i="10"/>
  <c r="AH187" i="10"/>
  <c r="AI187" i="10"/>
  <c r="AM187" i="10"/>
  <c r="AN187" i="10"/>
  <c r="AP187" i="10"/>
  <c r="AQ187" i="10"/>
  <c r="AU187" i="10"/>
  <c r="D188" i="10"/>
  <c r="E188" i="10"/>
  <c r="K188" i="10"/>
  <c r="L188" i="10"/>
  <c r="N188" i="10"/>
  <c r="O188" i="10"/>
  <c r="S188" i="10"/>
  <c r="T188" i="10"/>
  <c r="V188" i="10"/>
  <c r="W188" i="10"/>
  <c r="AA188" i="10"/>
  <c r="AB188" i="10"/>
  <c r="AD188" i="10"/>
  <c r="AE188" i="10"/>
  <c r="AI188" i="10"/>
  <c r="AJ188" i="10"/>
  <c r="AL188" i="10"/>
  <c r="AM188" i="10"/>
  <c r="AQ188" i="10"/>
  <c r="AR188" i="10"/>
  <c r="AT188" i="10"/>
  <c r="AU188" i="10"/>
  <c r="AZ188" i="10"/>
  <c r="D189" i="10"/>
  <c r="E189" i="10"/>
  <c r="AT189" i="10" s="1"/>
  <c r="H189" i="10"/>
  <c r="J189" i="10"/>
  <c r="K189" i="10"/>
  <c r="O189" i="10"/>
  <c r="P189" i="10"/>
  <c r="R189" i="10"/>
  <c r="S189" i="10"/>
  <c r="W189" i="10"/>
  <c r="X189" i="10"/>
  <c r="Z189" i="10"/>
  <c r="AA189" i="10"/>
  <c r="AE189" i="10"/>
  <c r="AF189" i="10"/>
  <c r="AH189" i="10"/>
  <c r="AI189" i="10"/>
  <c r="AM189" i="10"/>
  <c r="AN189" i="10"/>
  <c r="AP189" i="10"/>
  <c r="AQ189" i="10"/>
  <c r="AU189" i="10"/>
  <c r="D190" i="10"/>
  <c r="E190" i="10"/>
  <c r="K190" i="10"/>
  <c r="L190" i="10"/>
  <c r="N190" i="10"/>
  <c r="O190" i="10"/>
  <c r="S190" i="10"/>
  <c r="T190" i="10"/>
  <c r="V190" i="10"/>
  <c r="W190" i="10"/>
  <c r="AA190" i="10"/>
  <c r="AB190" i="10"/>
  <c r="AD190" i="10"/>
  <c r="AE190" i="10"/>
  <c r="AI190" i="10"/>
  <c r="AJ190" i="10"/>
  <c r="AL190" i="10"/>
  <c r="AM190" i="10"/>
  <c r="AQ190" i="10"/>
  <c r="AR190" i="10"/>
  <c r="AT190" i="10"/>
  <c r="AU190" i="10"/>
  <c r="AZ190" i="10"/>
  <c r="D191" i="10"/>
  <c r="E191" i="10"/>
  <c r="AT191" i="10" s="1"/>
  <c r="G191" i="10"/>
  <c r="H191" i="10"/>
  <c r="J191" i="10"/>
  <c r="K191" i="10"/>
  <c r="O191" i="10"/>
  <c r="P191" i="10"/>
  <c r="R191" i="10"/>
  <c r="S191" i="10"/>
  <c r="W191" i="10"/>
  <c r="X191" i="10"/>
  <c r="Z191" i="10"/>
  <c r="AA191" i="10"/>
  <c r="AE191" i="10"/>
  <c r="AF191" i="10"/>
  <c r="AH191" i="10"/>
  <c r="AI191" i="10"/>
  <c r="AM191" i="10"/>
  <c r="AN191" i="10"/>
  <c r="AP191" i="10"/>
  <c r="AQ191" i="10"/>
  <c r="AU191" i="10"/>
  <c r="D192" i="10"/>
  <c r="E192" i="10"/>
  <c r="K192" i="10"/>
  <c r="L192" i="10"/>
  <c r="N192" i="10"/>
  <c r="O192" i="10"/>
  <c r="S192" i="10"/>
  <c r="T192" i="10"/>
  <c r="V192" i="10"/>
  <c r="W192" i="10"/>
  <c r="AA192" i="10"/>
  <c r="AB192" i="10"/>
  <c r="AD192" i="10"/>
  <c r="AE192" i="10"/>
  <c r="AI192" i="10"/>
  <c r="AJ192" i="10"/>
  <c r="AL192" i="10"/>
  <c r="AM192" i="10"/>
  <c r="AQ192" i="10"/>
  <c r="AR192" i="10"/>
  <c r="AT192" i="10"/>
  <c r="AU192" i="10"/>
  <c r="AZ192" i="10"/>
  <c r="D193" i="10"/>
  <c r="E193" i="10"/>
  <c r="AT193" i="10" s="1"/>
  <c r="H193" i="10"/>
  <c r="J193" i="10"/>
  <c r="K193" i="10"/>
  <c r="O193" i="10"/>
  <c r="P193" i="10"/>
  <c r="R193" i="10"/>
  <c r="S193" i="10"/>
  <c r="W193" i="10"/>
  <c r="X193" i="10"/>
  <c r="Z193" i="10"/>
  <c r="AA193" i="10"/>
  <c r="AE193" i="10"/>
  <c r="AF193" i="10"/>
  <c r="AH193" i="10"/>
  <c r="AI193" i="10"/>
  <c r="AM193" i="10"/>
  <c r="AN193" i="10"/>
  <c r="AP193" i="10"/>
  <c r="AQ193" i="10"/>
  <c r="AU193" i="10"/>
  <c r="D194" i="10"/>
  <c r="E194" i="10"/>
  <c r="K194" i="10"/>
  <c r="L194" i="10"/>
  <c r="N194" i="10"/>
  <c r="O194" i="10"/>
  <c r="S194" i="10"/>
  <c r="T194" i="10"/>
  <c r="V194" i="10"/>
  <c r="W194" i="10"/>
  <c r="AA194" i="10"/>
  <c r="AB194" i="10"/>
  <c r="AD194" i="10"/>
  <c r="AE194" i="10"/>
  <c r="AI194" i="10"/>
  <c r="AJ194" i="10"/>
  <c r="AL194" i="10"/>
  <c r="AM194" i="10"/>
  <c r="AQ194" i="10"/>
  <c r="AR194" i="10"/>
  <c r="AT194" i="10"/>
  <c r="AU194" i="10"/>
  <c r="AZ194" i="10"/>
  <c r="D195" i="10"/>
  <c r="E195" i="10"/>
  <c r="AT195" i="10" s="1"/>
  <c r="H195" i="10"/>
  <c r="J195" i="10"/>
  <c r="K195" i="10"/>
  <c r="O195" i="10"/>
  <c r="P195" i="10"/>
  <c r="R195" i="10"/>
  <c r="S195" i="10"/>
  <c r="W195" i="10"/>
  <c r="X195" i="10"/>
  <c r="Z195" i="10"/>
  <c r="AA195" i="10"/>
  <c r="AE195" i="10"/>
  <c r="AF195" i="10"/>
  <c r="AH195" i="10"/>
  <c r="AI195" i="10"/>
  <c r="AM195" i="10"/>
  <c r="AN195" i="10"/>
  <c r="AP195" i="10"/>
  <c r="AQ195" i="10"/>
  <c r="AU195" i="10"/>
  <c r="D196" i="10"/>
  <c r="E196" i="10"/>
  <c r="K196" i="10"/>
  <c r="L196" i="10"/>
  <c r="N196" i="10"/>
  <c r="O196" i="10"/>
  <c r="S196" i="10"/>
  <c r="T196" i="10"/>
  <c r="V196" i="10"/>
  <c r="W196" i="10"/>
  <c r="AA196" i="10"/>
  <c r="AB196" i="10"/>
  <c r="AD196" i="10"/>
  <c r="AE196" i="10"/>
  <c r="AI196" i="10"/>
  <c r="AJ196" i="10"/>
  <c r="AL196" i="10"/>
  <c r="AM196" i="10"/>
  <c r="AQ196" i="10"/>
  <c r="AR196" i="10"/>
  <c r="AT196" i="10"/>
  <c r="AU196" i="10"/>
  <c r="AZ196" i="10"/>
  <c r="D197" i="10"/>
  <c r="E197" i="10"/>
  <c r="AT197" i="10" s="1"/>
  <c r="H197" i="10"/>
  <c r="J197" i="10"/>
  <c r="K197" i="10"/>
  <c r="O197" i="10"/>
  <c r="P197" i="10"/>
  <c r="R197" i="10"/>
  <c r="S197" i="10"/>
  <c r="W197" i="10"/>
  <c r="X197" i="10"/>
  <c r="Z197" i="10"/>
  <c r="AA197" i="10"/>
  <c r="AE197" i="10"/>
  <c r="AF197" i="10"/>
  <c r="AH197" i="10"/>
  <c r="AI197" i="10"/>
  <c r="AM197" i="10"/>
  <c r="AN197" i="10"/>
  <c r="AP197" i="10"/>
  <c r="AQ197" i="10"/>
  <c r="AU197" i="10"/>
  <c r="D198" i="10"/>
  <c r="E198" i="10"/>
  <c r="K198" i="10"/>
  <c r="L198" i="10"/>
  <c r="N198" i="10"/>
  <c r="O198" i="10"/>
  <c r="S198" i="10"/>
  <c r="T198" i="10"/>
  <c r="V198" i="10"/>
  <c r="W198" i="10"/>
  <c r="AA198" i="10"/>
  <c r="AB198" i="10"/>
  <c r="AD198" i="10"/>
  <c r="AE198" i="10"/>
  <c r="AI198" i="10"/>
  <c r="AJ198" i="10"/>
  <c r="AL198" i="10"/>
  <c r="AM198" i="10"/>
  <c r="AQ198" i="10"/>
  <c r="AR198" i="10"/>
  <c r="AT198" i="10"/>
  <c r="AU198" i="10"/>
  <c r="AZ198" i="10"/>
  <c r="D199" i="10"/>
  <c r="E199" i="10"/>
  <c r="AT199" i="10" s="1"/>
  <c r="G199" i="10"/>
  <c r="H199" i="10"/>
  <c r="J199" i="10"/>
  <c r="K199" i="10"/>
  <c r="O199" i="10"/>
  <c r="P199" i="10"/>
  <c r="R199" i="10"/>
  <c r="S199" i="10"/>
  <c r="W199" i="10"/>
  <c r="X199" i="10"/>
  <c r="Z199" i="10"/>
  <c r="AA199" i="10"/>
  <c r="AE199" i="10"/>
  <c r="AF199" i="10"/>
  <c r="AH199" i="10"/>
  <c r="AI199" i="10"/>
  <c r="AM199" i="10"/>
  <c r="AN199" i="10"/>
  <c r="AP199" i="10"/>
  <c r="AQ199" i="10"/>
  <c r="AU199" i="10"/>
  <c r="D200" i="10"/>
  <c r="E200" i="10"/>
  <c r="K200" i="10"/>
  <c r="L200" i="10"/>
  <c r="N200" i="10"/>
  <c r="O200" i="10"/>
  <c r="S200" i="10"/>
  <c r="T200" i="10"/>
  <c r="V200" i="10"/>
  <c r="W200" i="10"/>
  <c r="AA200" i="10"/>
  <c r="AB200" i="10"/>
  <c r="AD200" i="10"/>
  <c r="AE200" i="10"/>
  <c r="AI200" i="10"/>
  <c r="AJ200" i="10"/>
  <c r="AL200" i="10"/>
  <c r="AM200" i="10"/>
  <c r="AQ200" i="10"/>
  <c r="AR200" i="10"/>
  <c r="AT200" i="10"/>
  <c r="AU200" i="10"/>
  <c r="AZ200" i="10"/>
  <c r="D201" i="10"/>
  <c r="E201" i="10"/>
  <c r="AT201" i="10" s="1"/>
  <c r="H201" i="10"/>
  <c r="J201" i="10"/>
  <c r="K201" i="10"/>
  <c r="O201" i="10"/>
  <c r="P201" i="10"/>
  <c r="R201" i="10"/>
  <c r="S201" i="10"/>
  <c r="W201" i="10"/>
  <c r="X201" i="10"/>
  <c r="Z201" i="10"/>
  <c r="AA201" i="10"/>
  <c r="AE201" i="10"/>
  <c r="AF201" i="10"/>
  <c r="AH201" i="10"/>
  <c r="AI201" i="10"/>
  <c r="AM201" i="10"/>
  <c r="AN201" i="10"/>
  <c r="AP201" i="10"/>
  <c r="AQ201" i="10"/>
  <c r="AU201" i="10"/>
  <c r="D202" i="10"/>
  <c r="E202" i="10"/>
  <c r="K202" i="10"/>
  <c r="L202" i="10"/>
  <c r="N202" i="10"/>
  <c r="O202" i="10"/>
  <c r="S202" i="10"/>
  <c r="T202" i="10"/>
  <c r="V202" i="10"/>
  <c r="W202" i="10"/>
  <c r="AA202" i="10"/>
  <c r="AB202" i="10"/>
  <c r="AD202" i="10"/>
  <c r="AE202" i="10"/>
  <c r="AI202" i="10"/>
  <c r="AJ202" i="10"/>
  <c r="AL202" i="10"/>
  <c r="AM202" i="10"/>
  <c r="AQ202" i="10"/>
  <c r="AR202" i="10"/>
  <c r="AT202" i="10"/>
  <c r="AU202" i="10"/>
  <c r="AZ202" i="10"/>
  <c r="D203" i="10"/>
  <c r="E203" i="10"/>
  <c r="AT203" i="10" s="1"/>
  <c r="H203" i="10"/>
  <c r="J203" i="10"/>
  <c r="K203" i="10"/>
  <c r="O203" i="10"/>
  <c r="P203" i="10"/>
  <c r="R203" i="10"/>
  <c r="S203" i="10"/>
  <c r="W203" i="10"/>
  <c r="X203" i="10"/>
  <c r="Z203" i="10"/>
  <c r="AA203" i="10"/>
  <c r="AE203" i="10"/>
  <c r="AF203" i="10"/>
  <c r="AH203" i="10"/>
  <c r="AI203" i="10"/>
  <c r="AM203" i="10"/>
  <c r="AN203" i="10"/>
  <c r="AP203" i="10"/>
  <c r="AQ203" i="10"/>
  <c r="AU203" i="10"/>
  <c r="D204" i="10"/>
  <c r="E204" i="10"/>
  <c r="K204" i="10"/>
  <c r="L204" i="10"/>
  <c r="N204" i="10"/>
  <c r="O204" i="10"/>
  <c r="S204" i="10"/>
  <c r="T204" i="10"/>
  <c r="V204" i="10"/>
  <c r="W204" i="10"/>
  <c r="AA204" i="10"/>
  <c r="AB204" i="10"/>
  <c r="AD204" i="10"/>
  <c r="AE204" i="10"/>
  <c r="AI204" i="10"/>
  <c r="AJ204" i="10"/>
  <c r="AL204" i="10"/>
  <c r="AM204" i="10"/>
  <c r="AQ204" i="10"/>
  <c r="AR204" i="10"/>
  <c r="AT204" i="10"/>
  <c r="AU204" i="10"/>
  <c r="AZ204" i="10"/>
  <c r="D205" i="10"/>
  <c r="E205" i="10"/>
  <c r="AT205" i="10" s="1"/>
  <c r="H205" i="10"/>
  <c r="J205" i="10"/>
  <c r="K205" i="10"/>
  <c r="O205" i="10"/>
  <c r="P205" i="10"/>
  <c r="R205" i="10"/>
  <c r="S205" i="10"/>
  <c r="W205" i="10"/>
  <c r="X205" i="10"/>
  <c r="Z205" i="10"/>
  <c r="AA205" i="10"/>
  <c r="AE205" i="10"/>
  <c r="AF205" i="10"/>
  <c r="AH205" i="10"/>
  <c r="AI205" i="10"/>
  <c r="AM205" i="10"/>
  <c r="AN205" i="10"/>
  <c r="AP205" i="10"/>
  <c r="AQ205" i="10"/>
  <c r="AU205" i="10"/>
  <c r="D206" i="10"/>
  <c r="E206" i="10"/>
  <c r="K206" i="10"/>
  <c r="L206" i="10"/>
  <c r="N206" i="10"/>
  <c r="O206" i="10"/>
  <c r="S206" i="10"/>
  <c r="T206" i="10"/>
  <c r="V206" i="10"/>
  <c r="W206" i="10"/>
  <c r="AA206" i="10"/>
  <c r="AB206" i="10"/>
  <c r="AD206" i="10"/>
  <c r="AE206" i="10"/>
  <c r="AI206" i="10"/>
  <c r="AJ206" i="10"/>
  <c r="AL206" i="10"/>
  <c r="AM206" i="10"/>
  <c r="AQ206" i="10"/>
  <c r="AR206" i="10"/>
  <c r="AT206" i="10"/>
  <c r="AU206" i="10"/>
  <c r="AZ206" i="10"/>
  <c r="D207" i="10"/>
  <c r="E207" i="10"/>
  <c r="AT207" i="10" s="1"/>
  <c r="H207" i="10"/>
  <c r="J207" i="10"/>
  <c r="K207" i="10"/>
  <c r="O207" i="10"/>
  <c r="P207" i="10"/>
  <c r="R207" i="10"/>
  <c r="S207" i="10"/>
  <c r="W207" i="10"/>
  <c r="X207" i="10"/>
  <c r="Z207" i="10"/>
  <c r="AA207" i="10"/>
  <c r="AE207" i="10"/>
  <c r="AF207" i="10"/>
  <c r="AH207" i="10"/>
  <c r="AI207" i="10"/>
  <c r="AM207" i="10"/>
  <c r="AN207" i="10"/>
  <c r="AP207" i="10"/>
  <c r="AQ207" i="10"/>
  <c r="AU207" i="10"/>
  <c r="D208" i="10"/>
  <c r="E208" i="10"/>
  <c r="K208" i="10"/>
  <c r="L208" i="10"/>
  <c r="N208" i="10"/>
  <c r="O208" i="10"/>
  <c r="S208" i="10"/>
  <c r="T208" i="10"/>
  <c r="V208" i="10"/>
  <c r="W208" i="10"/>
  <c r="AA208" i="10"/>
  <c r="AB208" i="10"/>
  <c r="AD208" i="10"/>
  <c r="AE208" i="10"/>
  <c r="AI208" i="10"/>
  <c r="AJ208" i="10"/>
  <c r="AL208" i="10"/>
  <c r="AM208" i="10"/>
  <c r="AQ208" i="10"/>
  <c r="AR208" i="10"/>
  <c r="AT208" i="10"/>
  <c r="AU208" i="10"/>
  <c r="AZ208" i="10"/>
  <c r="D209" i="10"/>
  <c r="E209" i="10"/>
  <c r="L209" i="10" s="1"/>
  <c r="H209" i="10"/>
  <c r="J209" i="10"/>
  <c r="K209" i="10"/>
  <c r="O209" i="10"/>
  <c r="P209" i="10"/>
  <c r="R209" i="10"/>
  <c r="S209" i="10"/>
  <c r="W209" i="10"/>
  <c r="X209" i="10"/>
  <c r="Z209" i="10"/>
  <c r="AA209" i="10"/>
  <c r="AE209" i="10"/>
  <c r="AF209" i="10"/>
  <c r="AH209" i="10"/>
  <c r="AI209" i="10"/>
  <c r="AM209" i="10"/>
  <c r="AN209" i="10"/>
  <c r="AP209" i="10"/>
  <c r="AQ209" i="10"/>
  <c r="AU209" i="10"/>
  <c r="D210" i="10"/>
  <c r="E210" i="10"/>
  <c r="H210" i="10" s="1"/>
  <c r="K210" i="10"/>
  <c r="L210" i="10"/>
  <c r="N210" i="10"/>
  <c r="O210" i="10"/>
  <c r="S210" i="10"/>
  <c r="T210" i="10"/>
  <c r="V210" i="10"/>
  <c r="W210" i="10"/>
  <c r="AA210" i="10"/>
  <c r="AB210" i="10"/>
  <c r="AD210" i="10"/>
  <c r="AE210" i="10"/>
  <c r="AI210" i="10"/>
  <c r="AJ210" i="10"/>
  <c r="AL210" i="10"/>
  <c r="AM210" i="10"/>
  <c r="AQ210" i="10"/>
  <c r="AR210" i="10"/>
  <c r="AT210" i="10"/>
  <c r="AU210" i="10"/>
  <c r="AZ210" i="10"/>
  <c r="D211" i="10"/>
  <c r="E211" i="10"/>
  <c r="L211" i="10" s="1"/>
  <c r="H211" i="10"/>
  <c r="J211" i="10"/>
  <c r="K211" i="10"/>
  <c r="O211" i="10"/>
  <c r="P211" i="10"/>
  <c r="R211" i="10"/>
  <c r="S211" i="10"/>
  <c r="W211" i="10"/>
  <c r="X211" i="10"/>
  <c r="Z211" i="10"/>
  <c r="AA211" i="10"/>
  <c r="AE211" i="10"/>
  <c r="AF211" i="10"/>
  <c r="AH211" i="10"/>
  <c r="AI211" i="10"/>
  <c r="AM211" i="10"/>
  <c r="AN211" i="10"/>
  <c r="AP211" i="10"/>
  <c r="AQ211" i="10"/>
  <c r="AU211" i="10"/>
  <c r="D212" i="10"/>
  <c r="E212" i="10"/>
  <c r="H212" i="10" s="1"/>
  <c r="K212" i="10"/>
  <c r="L212" i="10"/>
  <c r="N212" i="10"/>
  <c r="O212" i="10"/>
  <c r="S212" i="10"/>
  <c r="T212" i="10"/>
  <c r="V212" i="10"/>
  <c r="W212" i="10"/>
  <c r="AA212" i="10"/>
  <c r="AB212" i="10"/>
  <c r="AD212" i="10"/>
  <c r="AE212" i="10"/>
  <c r="AI212" i="10"/>
  <c r="AJ212" i="10"/>
  <c r="AL212" i="10"/>
  <c r="AM212" i="10"/>
  <c r="AQ212" i="10"/>
  <c r="AR212" i="10"/>
  <c r="AT212" i="10"/>
  <c r="AU212" i="10"/>
  <c r="AZ212" i="10"/>
  <c r="D213" i="10"/>
  <c r="E213" i="10"/>
  <c r="L213" i="10" s="1"/>
  <c r="H213" i="10"/>
  <c r="J213" i="10"/>
  <c r="K213" i="10"/>
  <c r="O213" i="10"/>
  <c r="P213" i="10"/>
  <c r="R213" i="10"/>
  <c r="S213" i="10"/>
  <c r="W213" i="10"/>
  <c r="X213" i="10"/>
  <c r="Z213" i="10"/>
  <c r="AA213" i="10"/>
  <c r="AE213" i="10"/>
  <c r="AF213" i="10"/>
  <c r="AH213" i="10"/>
  <c r="AI213" i="10"/>
  <c r="AM213" i="10"/>
  <c r="AN213" i="10"/>
  <c r="AP213" i="10"/>
  <c r="AQ213" i="10"/>
  <c r="AU213" i="10"/>
  <c r="D214" i="10"/>
  <c r="E214" i="10"/>
  <c r="H214" i="10" s="1"/>
  <c r="K214" i="10"/>
  <c r="L214" i="10"/>
  <c r="N214" i="10"/>
  <c r="O214" i="10"/>
  <c r="S214" i="10"/>
  <c r="T214" i="10"/>
  <c r="V214" i="10"/>
  <c r="W214" i="10"/>
  <c r="AA214" i="10"/>
  <c r="AB214" i="10"/>
  <c r="AD214" i="10"/>
  <c r="AE214" i="10"/>
  <c r="AI214" i="10"/>
  <c r="AJ214" i="10"/>
  <c r="AL214" i="10"/>
  <c r="AM214" i="10"/>
  <c r="AQ214" i="10"/>
  <c r="AR214" i="10"/>
  <c r="AT214" i="10"/>
  <c r="AU214" i="10"/>
  <c r="AZ214" i="10"/>
  <c r="D215" i="10"/>
  <c r="E215" i="10"/>
  <c r="L215" i="10" s="1"/>
  <c r="H215" i="10"/>
  <c r="J215" i="10"/>
  <c r="K215" i="10"/>
  <c r="O215" i="10"/>
  <c r="P215" i="10"/>
  <c r="R215" i="10"/>
  <c r="S215" i="10"/>
  <c r="W215" i="10"/>
  <c r="X215" i="10"/>
  <c r="Z215" i="10"/>
  <c r="AA215" i="10"/>
  <c r="AE215" i="10"/>
  <c r="AF215" i="10"/>
  <c r="AH215" i="10"/>
  <c r="AI215" i="10"/>
  <c r="AM215" i="10"/>
  <c r="AN215" i="10"/>
  <c r="AP215" i="10"/>
  <c r="AQ215" i="10"/>
  <c r="AU215" i="10"/>
  <c r="D216" i="10"/>
  <c r="E216" i="10"/>
  <c r="H216" i="10" s="1"/>
  <c r="K216" i="10"/>
  <c r="L216" i="10"/>
  <c r="N216" i="10"/>
  <c r="O216" i="10"/>
  <c r="S216" i="10"/>
  <c r="T216" i="10"/>
  <c r="V216" i="10"/>
  <c r="W216" i="10"/>
  <c r="AA216" i="10"/>
  <c r="AB216" i="10"/>
  <c r="AD216" i="10"/>
  <c r="AE216" i="10"/>
  <c r="AI216" i="10"/>
  <c r="AJ216" i="10"/>
  <c r="AL216" i="10"/>
  <c r="AM216" i="10"/>
  <c r="AQ216" i="10"/>
  <c r="AR216" i="10"/>
  <c r="AT216" i="10"/>
  <c r="AU216" i="10"/>
  <c r="AZ216" i="10"/>
  <c r="D217" i="10"/>
  <c r="E217" i="10"/>
  <c r="L217" i="10" s="1"/>
  <c r="H217" i="10"/>
  <c r="J217" i="10"/>
  <c r="K217" i="10"/>
  <c r="O217" i="10"/>
  <c r="P217" i="10"/>
  <c r="R217" i="10"/>
  <c r="S217" i="10"/>
  <c r="W217" i="10"/>
  <c r="X217" i="10"/>
  <c r="Z217" i="10"/>
  <c r="AA217" i="10"/>
  <c r="AE217" i="10"/>
  <c r="AF217" i="10"/>
  <c r="AH217" i="10"/>
  <c r="AI217" i="10"/>
  <c r="AM217" i="10"/>
  <c r="AN217" i="10"/>
  <c r="AP217" i="10"/>
  <c r="AQ217" i="10"/>
  <c r="AU217" i="10"/>
  <c r="D218" i="10"/>
  <c r="E218" i="10"/>
  <c r="H218" i="10" s="1"/>
  <c r="K218" i="10"/>
  <c r="L218" i="10"/>
  <c r="N218" i="10"/>
  <c r="O218" i="10"/>
  <c r="S218" i="10"/>
  <c r="T218" i="10"/>
  <c r="V218" i="10"/>
  <c r="W218" i="10"/>
  <c r="AA218" i="10"/>
  <c r="AB218" i="10"/>
  <c r="AD218" i="10"/>
  <c r="AE218" i="10"/>
  <c r="AI218" i="10"/>
  <c r="AJ218" i="10"/>
  <c r="AL218" i="10"/>
  <c r="AM218" i="10"/>
  <c r="AQ218" i="10"/>
  <c r="AR218" i="10"/>
  <c r="AT218" i="10"/>
  <c r="AU218" i="10"/>
  <c r="AZ218" i="10"/>
  <c r="D219" i="10"/>
  <c r="E219" i="10"/>
  <c r="L219" i="10" s="1"/>
  <c r="H219" i="10"/>
  <c r="J219" i="10"/>
  <c r="K219" i="10"/>
  <c r="O219" i="10"/>
  <c r="P219" i="10"/>
  <c r="R219" i="10"/>
  <c r="S219" i="10"/>
  <c r="W219" i="10"/>
  <c r="X219" i="10"/>
  <c r="Z219" i="10"/>
  <c r="AA219" i="10"/>
  <c r="AE219" i="10"/>
  <c r="AF219" i="10"/>
  <c r="AH219" i="10"/>
  <c r="AI219" i="10"/>
  <c r="AM219" i="10"/>
  <c r="AN219" i="10"/>
  <c r="AP219" i="10"/>
  <c r="AQ219" i="10"/>
  <c r="D220" i="10"/>
  <c r="E220" i="10"/>
  <c r="H220" i="10" s="1"/>
  <c r="K220" i="10"/>
  <c r="L220" i="10"/>
  <c r="O220" i="10"/>
  <c r="S220" i="10"/>
  <c r="T220" i="10"/>
  <c r="V220" i="10"/>
  <c r="W220" i="10"/>
  <c r="AA220" i="10"/>
  <c r="AB220" i="10"/>
  <c r="AD220" i="10"/>
  <c r="AE220" i="10"/>
  <c r="AI220" i="10"/>
  <c r="AJ220" i="10"/>
  <c r="AL220" i="10"/>
  <c r="AM220" i="10"/>
  <c r="AQ220" i="10"/>
  <c r="AU220" i="10"/>
  <c r="AZ220" i="10"/>
  <c r="D221" i="10"/>
  <c r="E221" i="10"/>
  <c r="L221" i="10" s="1"/>
  <c r="H221" i="10"/>
  <c r="J221" i="10"/>
  <c r="K221" i="10"/>
  <c r="O221" i="10"/>
  <c r="P221" i="10"/>
  <c r="R221" i="10"/>
  <c r="S221" i="10"/>
  <c r="W221" i="10"/>
  <c r="X221" i="10"/>
  <c r="Z221" i="10"/>
  <c r="AA221" i="10"/>
  <c r="AE221" i="10"/>
  <c r="AF221" i="10"/>
  <c r="AH221" i="10"/>
  <c r="AI221" i="10"/>
  <c r="AM221" i="10"/>
  <c r="AN221" i="10"/>
  <c r="AP221" i="10"/>
  <c r="AQ221" i="10"/>
  <c r="D222" i="10"/>
  <c r="E222" i="10"/>
  <c r="H222" i="10" s="1"/>
  <c r="K222" i="10"/>
  <c r="L222" i="10"/>
  <c r="N222" i="10"/>
  <c r="O222" i="10"/>
  <c r="S222" i="10"/>
  <c r="T222" i="10"/>
  <c r="V222" i="10"/>
  <c r="W222" i="10"/>
  <c r="AA222" i="10"/>
  <c r="AB222" i="10"/>
  <c r="AD222" i="10"/>
  <c r="AE222" i="10"/>
  <c r="AI222" i="10"/>
  <c r="AJ222" i="10"/>
  <c r="AL222" i="10"/>
  <c r="AM222" i="10"/>
  <c r="AQ222" i="10"/>
  <c r="AT222" i="10"/>
  <c r="AZ222" i="10"/>
  <c r="D223" i="10"/>
  <c r="E223" i="10"/>
  <c r="L223" i="10" s="1"/>
  <c r="H223" i="10"/>
  <c r="J223" i="10"/>
  <c r="K223" i="10"/>
  <c r="O223" i="10"/>
  <c r="P223" i="10"/>
  <c r="R223" i="10"/>
  <c r="S223" i="10"/>
  <c r="W223" i="10"/>
  <c r="X223" i="10"/>
  <c r="Z223" i="10"/>
  <c r="AA223" i="10"/>
  <c r="AE223" i="10"/>
  <c r="AF223" i="10"/>
  <c r="AH223" i="10"/>
  <c r="AI223" i="10"/>
  <c r="AM223" i="10"/>
  <c r="AN223" i="10"/>
  <c r="AP223" i="10"/>
  <c r="AQ223" i="10"/>
  <c r="AU223" i="10"/>
  <c r="D224" i="10"/>
  <c r="H224" i="10"/>
  <c r="J224" i="10"/>
  <c r="L224" i="10"/>
  <c r="N224" i="10"/>
  <c r="O224" i="10"/>
  <c r="P224" i="10"/>
  <c r="R224" i="10"/>
  <c r="T224" i="10"/>
  <c r="V224" i="10"/>
  <c r="W224" i="10"/>
  <c r="X224" i="10"/>
  <c r="Z224" i="10"/>
  <c r="AB224" i="10"/>
  <c r="AD224" i="10"/>
  <c r="AE224" i="10"/>
  <c r="AF224" i="10"/>
  <c r="AH224" i="10"/>
  <c r="AJ224" i="10"/>
  <c r="AL224" i="10"/>
  <c r="AM224" i="10"/>
  <c r="AN224" i="10"/>
  <c r="AP224" i="10"/>
  <c r="AU224" i="10"/>
  <c r="AZ224" i="10"/>
  <c r="D225" i="10"/>
  <c r="E225" i="10"/>
  <c r="M225" i="10"/>
  <c r="U225" i="10"/>
  <c r="AC225" i="10"/>
  <c r="AK225" i="10"/>
  <c r="D226" i="10"/>
  <c r="E226" i="10"/>
  <c r="H226" i="10"/>
  <c r="P226" i="10"/>
  <c r="Q226" i="10"/>
  <c r="X226" i="10"/>
  <c r="Y226" i="10"/>
  <c r="AF226" i="10"/>
  <c r="AG226" i="10"/>
  <c r="AN226" i="10"/>
  <c r="AO226" i="10"/>
  <c r="D227" i="10"/>
  <c r="E227" i="10"/>
  <c r="M227" i="10" s="1"/>
  <c r="U227" i="10"/>
  <c r="D228" i="10"/>
  <c r="E228" i="10"/>
  <c r="J228" i="10" s="1"/>
  <c r="H228" i="10"/>
  <c r="P228" i="10"/>
  <c r="Q228" i="10"/>
  <c r="X228" i="10"/>
  <c r="Y228" i="10"/>
  <c r="AF228" i="10"/>
  <c r="AG228" i="10"/>
  <c r="AN228" i="10"/>
  <c r="AO228" i="10"/>
  <c r="D229" i="10"/>
  <c r="E229" i="10"/>
  <c r="U229" i="10" s="1"/>
  <c r="M229" i="10"/>
  <c r="AC229" i="10"/>
  <c r="D230" i="10"/>
  <c r="E230" i="10"/>
  <c r="J230" i="10" s="1"/>
  <c r="H230" i="10"/>
  <c r="P230" i="10"/>
  <c r="Q230" i="10"/>
  <c r="X230" i="10"/>
  <c r="Y230" i="10"/>
  <c r="AF230" i="10"/>
  <c r="AG230" i="10"/>
  <c r="AN230" i="10"/>
  <c r="AO230" i="10"/>
  <c r="D231" i="10"/>
  <c r="E231" i="10"/>
  <c r="M231" i="10" s="1"/>
  <c r="U231" i="10"/>
  <c r="AK231" i="10"/>
  <c r="D232" i="10"/>
  <c r="E232" i="10"/>
  <c r="J232" i="10" s="1"/>
  <c r="H232" i="10"/>
  <c r="P232" i="10"/>
  <c r="Q232" i="10"/>
  <c r="X232" i="10"/>
  <c r="Y232" i="10"/>
  <c r="AF232" i="10"/>
  <c r="AG232" i="10"/>
  <c r="AN232" i="10"/>
  <c r="AO232" i="10"/>
  <c r="D233" i="10"/>
  <c r="E233" i="10"/>
  <c r="AK233" i="10" s="1"/>
  <c r="M233" i="10"/>
  <c r="U233" i="10"/>
  <c r="AC233" i="10"/>
  <c r="D234" i="10"/>
  <c r="E234" i="10"/>
  <c r="J234" i="10" s="1"/>
  <c r="H234" i="10"/>
  <c r="P234" i="10"/>
  <c r="Q234" i="10"/>
  <c r="X234" i="10"/>
  <c r="Y234" i="10"/>
  <c r="AF234" i="10"/>
  <c r="AG234" i="10"/>
  <c r="AN234" i="10"/>
  <c r="AO234" i="10"/>
  <c r="D235" i="10"/>
  <c r="E235" i="10"/>
  <c r="M235" i="10" s="1"/>
  <c r="U235" i="10"/>
  <c r="AK235" i="10"/>
  <c r="D236" i="10"/>
  <c r="E236" i="10"/>
  <c r="J236" i="10" s="1"/>
  <c r="H236" i="10"/>
  <c r="P236" i="10"/>
  <c r="Q236" i="10"/>
  <c r="X236" i="10"/>
  <c r="Y236" i="10"/>
  <c r="AF236" i="10"/>
  <c r="AG236" i="10"/>
  <c r="AN236" i="10"/>
  <c r="AO236" i="10"/>
  <c r="D237" i="10"/>
  <c r="E237" i="10"/>
  <c r="M237" i="10"/>
  <c r="U237" i="10"/>
  <c r="AC237" i="10"/>
  <c r="AK237" i="10"/>
  <c r="D238" i="10"/>
  <c r="E238" i="10"/>
  <c r="J238" i="10" s="1"/>
  <c r="H238" i="10"/>
  <c r="P238" i="10"/>
  <c r="Q238" i="10"/>
  <c r="X238" i="10"/>
  <c r="Y238" i="10"/>
  <c r="AF238" i="10"/>
  <c r="AG238" i="10"/>
  <c r="AN238" i="10"/>
  <c r="AO238" i="10"/>
  <c r="D239" i="10"/>
  <c r="E239" i="10"/>
  <c r="M239" i="10" s="1"/>
  <c r="D240" i="10"/>
  <c r="E240" i="10"/>
  <c r="J240" i="10" s="1"/>
  <c r="H240" i="10"/>
  <c r="P240" i="10"/>
  <c r="Q240" i="10"/>
  <c r="X240" i="10"/>
  <c r="Y240" i="10"/>
  <c r="AF240" i="10"/>
  <c r="AG240" i="10"/>
  <c r="AN240" i="10"/>
  <c r="AO240" i="10"/>
  <c r="D241" i="10"/>
  <c r="E241" i="10"/>
  <c r="L241" i="10"/>
  <c r="T241" i="10"/>
  <c r="U241" i="10"/>
  <c r="AB241" i="10"/>
  <c r="AC241" i="10"/>
  <c r="AJ241" i="10"/>
  <c r="AK241" i="10"/>
  <c r="AR241" i="10"/>
  <c r="AZ241" i="10"/>
  <c r="D242" i="10"/>
  <c r="E242" i="10"/>
  <c r="J242" i="10" s="1"/>
  <c r="H242" i="10"/>
  <c r="P242" i="10"/>
  <c r="Q242" i="10"/>
  <c r="X242" i="10"/>
  <c r="Y242" i="10"/>
  <c r="AF242" i="10"/>
  <c r="AG242" i="10"/>
  <c r="AN242" i="10"/>
  <c r="AO242" i="10"/>
  <c r="D243" i="10"/>
  <c r="E243" i="10"/>
  <c r="L243" i="10" s="1"/>
  <c r="M243" i="10"/>
  <c r="U243" i="10"/>
  <c r="AK243" i="10"/>
  <c r="D244" i="10"/>
  <c r="E244" i="10"/>
  <c r="J244" i="10" s="1"/>
  <c r="H244" i="10"/>
  <c r="P244" i="10"/>
  <c r="Q244" i="10"/>
  <c r="X244" i="10"/>
  <c r="Y244" i="10"/>
  <c r="AF244" i="10"/>
  <c r="AG244" i="10"/>
  <c r="AN244" i="10"/>
  <c r="AO244" i="10"/>
  <c r="D245" i="10"/>
  <c r="E245" i="10"/>
  <c r="L245" i="10"/>
  <c r="M245" i="10"/>
  <c r="T245" i="10"/>
  <c r="U245" i="10"/>
  <c r="AB245" i="10"/>
  <c r="AC245" i="10"/>
  <c r="AJ245" i="10"/>
  <c r="AK245" i="10"/>
  <c r="AR245" i="10"/>
  <c r="AZ245" i="10"/>
  <c r="D246" i="10"/>
  <c r="E246" i="10"/>
  <c r="J246" i="10" s="1"/>
  <c r="H246" i="10"/>
  <c r="P246" i="10"/>
  <c r="Q246" i="10"/>
  <c r="X246" i="10"/>
  <c r="Y246" i="10"/>
  <c r="AF246" i="10"/>
  <c r="AG246" i="10"/>
  <c r="AN246" i="10"/>
  <c r="AO246" i="10"/>
  <c r="D247" i="10"/>
  <c r="E247" i="10"/>
  <c r="L247" i="10" s="1"/>
  <c r="M247" i="10"/>
  <c r="AK247" i="10"/>
  <c r="D248" i="10"/>
  <c r="E248" i="10"/>
  <c r="J248" i="10" s="1"/>
  <c r="H248" i="10"/>
  <c r="P248" i="10"/>
  <c r="Q248" i="10"/>
  <c r="X248" i="10"/>
  <c r="Y248" i="10"/>
  <c r="AF248" i="10"/>
  <c r="AG248" i="10"/>
  <c r="AN248" i="10"/>
  <c r="AO248" i="10"/>
  <c r="D249" i="10"/>
  <c r="E249" i="10"/>
  <c r="U249" i="10" s="1"/>
  <c r="L249" i="10"/>
  <c r="M249" i="10"/>
  <c r="T249" i="10"/>
  <c r="AB249" i="10"/>
  <c r="AJ249" i="10"/>
  <c r="AK249" i="10"/>
  <c r="AR249" i="10"/>
  <c r="AZ249" i="10"/>
  <c r="D250" i="10"/>
  <c r="E250" i="10"/>
  <c r="J250" i="10" s="1"/>
  <c r="H250" i="10"/>
  <c r="P250" i="10"/>
  <c r="Q250" i="10"/>
  <c r="X250" i="10"/>
  <c r="Y250" i="10"/>
  <c r="AF250" i="10"/>
  <c r="AG250" i="10"/>
  <c r="AN250" i="10"/>
  <c r="AO250" i="10"/>
  <c r="D251" i="10"/>
  <c r="E251" i="10"/>
  <c r="L251" i="10" s="1"/>
  <c r="AK251" i="10"/>
  <c r="D252" i="10"/>
  <c r="E252" i="10"/>
  <c r="J252" i="10" s="1"/>
  <c r="H252" i="10"/>
  <c r="P252" i="10"/>
  <c r="Q252" i="10"/>
  <c r="X252" i="10"/>
  <c r="Y252" i="10"/>
  <c r="AF252" i="10"/>
  <c r="AG252" i="10"/>
  <c r="AN252" i="10"/>
  <c r="AO252" i="10"/>
  <c r="D253" i="10"/>
  <c r="E253" i="10"/>
  <c r="M253" i="10" s="1"/>
  <c r="L253" i="10"/>
  <c r="T253" i="10"/>
  <c r="AB253" i="10"/>
  <c r="AC253" i="10"/>
  <c r="AJ253" i="10"/>
  <c r="AK253" i="10"/>
  <c r="AR253" i="10"/>
  <c r="AZ253" i="10"/>
  <c r="D254" i="10"/>
  <c r="E254" i="10"/>
  <c r="J254" i="10" s="1"/>
  <c r="H254" i="10"/>
  <c r="P254" i="10"/>
  <c r="Q254" i="10"/>
  <c r="X254" i="10"/>
  <c r="Y254" i="10"/>
  <c r="AF254" i="10"/>
  <c r="AG254" i="10"/>
  <c r="AN254" i="10"/>
  <c r="AO254" i="10"/>
  <c r="D255" i="10"/>
  <c r="E255" i="10"/>
  <c r="L255" i="10" s="1"/>
  <c r="M255" i="10"/>
  <c r="U255" i="10"/>
  <c r="AC255" i="10"/>
  <c r="AK255" i="10"/>
  <c r="D256" i="10"/>
  <c r="E256" i="10"/>
  <c r="J256" i="10" s="1"/>
  <c r="H256" i="10"/>
  <c r="P256" i="10"/>
  <c r="Q256" i="10"/>
  <c r="X256" i="10"/>
  <c r="Y256" i="10"/>
  <c r="AF256" i="10"/>
  <c r="AG256" i="10"/>
  <c r="AN256" i="10"/>
  <c r="AO256" i="10"/>
  <c r="D257" i="10"/>
  <c r="E257" i="10"/>
  <c r="L257" i="10"/>
  <c r="M257" i="10"/>
  <c r="T257" i="10"/>
  <c r="U257" i="10"/>
  <c r="AB257" i="10"/>
  <c r="AC257" i="10"/>
  <c r="AJ257" i="10"/>
  <c r="AK257" i="10"/>
  <c r="AR257" i="10"/>
  <c r="AZ257" i="10"/>
  <c r="D258" i="10"/>
  <c r="E258" i="10"/>
  <c r="J258" i="10" s="1"/>
  <c r="H258" i="10"/>
  <c r="P258" i="10"/>
  <c r="Q258" i="10"/>
  <c r="X258" i="10"/>
  <c r="Y258" i="10"/>
  <c r="AF258" i="10"/>
  <c r="AG258" i="10"/>
  <c r="AN258" i="10"/>
  <c r="AO258" i="10"/>
  <c r="D259" i="10"/>
  <c r="E259" i="10"/>
  <c r="L259" i="10" s="1"/>
  <c r="M259" i="10"/>
  <c r="U259" i="10"/>
  <c r="AK259" i="10"/>
  <c r="D260" i="10"/>
  <c r="E260" i="10"/>
  <c r="J260" i="10" s="1"/>
  <c r="H260" i="10"/>
  <c r="P260" i="10"/>
  <c r="Q260" i="10"/>
  <c r="X260" i="10"/>
  <c r="Y260" i="10"/>
  <c r="AF260" i="10"/>
  <c r="AG260" i="10"/>
  <c r="AN260" i="10"/>
  <c r="AO260" i="10"/>
  <c r="D261" i="10"/>
  <c r="E261" i="10"/>
  <c r="L261" i="10"/>
  <c r="M261" i="10"/>
  <c r="T261" i="10"/>
  <c r="U261" i="10"/>
  <c r="AB261" i="10"/>
  <c r="AC261" i="10"/>
  <c r="AJ261" i="10"/>
  <c r="AK261" i="10"/>
  <c r="AR261" i="10"/>
  <c r="AZ261" i="10"/>
  <c r="D262" i="10"/>
  <c r="E262" i="10"/>
  <c r="J262" i="10" s="1"/>
  <c r="H262" i="10"/>
  <c r="P262" i="10"/>
  <c r="Q262" i="10"/>
  <c r="X262" i="10"/>
  <c r="Y262" i="10"/>
  <c r="AF262" i="10"/>
  <c r="AG262" i="10"/>
  <c r="AN262" i="10"/>
  <c r="AO262" i="10"/>
  <c r="D263" i="10"/>
  <c r="E263" i="10"/>
  <c r="L263" i="10" s="1"/>
  <c r="M263" i="10"/>
  <c r="AK263" i="10"/>
  <c r="D264" i="10"/>
  <c r="E264" i="10"/>
  <c r="J264" i="10" s="1"/>
  <c r="H264" i="10"/>
  <c r="P264" i="10"/>
  <c r="Q264" i="10"/>
  <c r="X264" i="10"/>
  <c r="Y264" i="10"/>
  <c r="AF264" i="10"/>
  <c r="AG264" i="10"/>
  <c r="AN264" i="10"/>
  <c r="AO264" i="10"/>
  <c r="D265" i="10"/>
  <c r="E265" i="10"/>
  <c r="Q265" i="10" s="1"/>
  <c r="L265" i="10"/>
  <c r="M265" i="10"/>
  <c r="T265" i="10"/>
  <c r="Y265" i="10"/>
  <c r="AB265" i="10"/>
  <c r="AC265" i="10"/>
  <c r="AG265" i="10"/>
  <c r="AJ265" i="10"/>
  <c r="AO265" i="10"/>
  <c r="AZ265" i="10"/>
  <c r="D266" i="10"/>
  <c r="E266" i="10"/>
  <c r="H266" i="10"/>
  <c r="M266" i="10"/>
  <c r="P266" i="10"/>
  <c r="Q266" i="10"/>
  <c r="U266" i="10"/>
  <c r="X266" i="10"/>
  <c r="Y266" i="10"/>
  <c r="AC266" i="10"/>
  <c r="AG266" i="10"/>
  <c r="AK266" i="10"/>
  <c r="AN266" i="10"/>
  <c r="AO266" i="10"/>
  <c r="D267" i="10"/>
  <c r="E267" i="10"/>
  <c r="Q267" i="10" s="1"/>
  <c r="L267" i="10"/>
  <c r="M267" i="10"/>
  <c r="T267" i="10"/>
  <c r="Y267" i="10"/>
  <c r="AB267" i="10"/>
  <c r="AC267" i="10"/>
  <c r="AG267" i="10"/>
  <c r="AJ267" i="10"/>
  <c r="AO267" i="10"/>
  <c r="AZ267" i="10"/>
  <c r="D268" i="10"/>
  <c r="E268" i="10"/>
  <c r="H268" i="10"/>
  <c r="M268" i="10"/>
  <c r="P268" i="10"/>
  <c r="Q268" i="10"/>
  <c r="U268" i="10"/>
  <c r="X268" i="10"/>
  <c r="Y268" i="10"/>
  <c r="AC268" i="10"/>
  <c r="AG268" i="10"/>
  <c r="AK268" i="10"/>
  <c r="AN268" i="10"/>
  <c r="AO268" i="10"/>
  <c r="D269" i="10"/>
  <c r="E269" i="10"/>
  <c r="Q269" i="10" s="1"/>
  <c r="L269" i="10"/>
  <c r="M269" i="10"/>
  <c r="T269" i="10"/>
  <c r="Y269" i="10"/>
  <c r="AB269" i="10"/>
  <c r="AC269" i="10"/>
  <c r="AG269" i="10"/>
  <c r="AJ269" i="10"/>
  <c r="AO269" i="10"/>
  <c r="AZ269" i="10"/>
  <c r="D270" i="10"/>
  <c r="E270" i="10"/>
  <c r="H270" i="10"/>
  <c r="M270" i="10"/>
  <c r="P270" i="10"/>
  <c r="Q270" i="10"/>
  <c r="U270" i="10"/>
  <c r="X270" i="10"/>
  <c r="Y270" i="10"/>
  <c r="AC270" i="10"/>
  <c r="AG270" i="10"/>
  <c r="AK270" i="10"/>
  <c r="AN270" i="10"/>
  <c r="AO270" i="10"/>
  <c r="D271" i="10"/>
  <c r="E271" i="10"/>
  <c r="Q271" i="10" s="1"/>
  <c r="L271" i="10"/>
  <c r="M271" i="10"/>
  <c r="T271" i="10"/>
  <c r="Y271" i="10"/>
  <c r="AB271" i="10"/>
  <c r="AC271" i="10"/>
  <c r="AG271" i="10"/>
  <c r="AJ271" i="10"/>
  <c r="AO271" i="10"/>
  <c r="AZ271" i="10"/>
  <c r="D272" i="10"/>
  <c r="E272" i="10"/>
  <c r="H272" i="10"/>
  <c r="M272" i="10"/>
  <c r="P272" i="10"/>
  <c r="Q272" i="10"/>
  <c r="U272" i="10"/>
  <c r="X272" i="10"/>
  <c r="Y272" i="10"/>
  <c r="AC272" i="10"/>
  <c r="AG272" i="10"/>
  <c r="AK272" i="10"/>
  <c r="AN272" i="10"/>
  <c r="AO272" i="10"/>
  <c r="D273" i="10"/>
  <c r="E273" i="10"/>
  <c r="Q273" i="10" s="1"/>
  <c r="L273" i="10"/>
  <c r="M273" i="10"/>
  <c r="T273" i="10"/>
  <c r="Y273" i="10"/>
  <c r="AB273" i="10"/>
  <c r="AC273" i="10"/>
  <c r="AG273" i="10"/>
  <c r="AJ273" i="10"/>
  <c r="AO273" i="10"/>
  <c r="AZ273" i="10"/>
  <c r="D274" i="10"/>
  <c r="E274" i="10"/>
  <c r="H274" i="10"/>
  <c r="M274" i="10"/>
  <c r="P274" i="10"/>
  <c r="Q274" i="10"/>
  <c r="U274" i="10"/>
  <c r="X274" i="10"/>
  <c r="Y274" i="10"/>
  <c r="AC274" i="10"/>
  <c r="AG274" i="10"/>
  <c r="AK274" i="10"/>
  <c r="AN274" i="10"/>
  <c r="AO274" i="10"/>
  <c r="D275" i="10"/>
  <c r="E275" i="10"/>
  <c r="Q275" i="10" s="1"/>
  <c r="L275" i="10"/>
  <c r="M275" i="10"/>
  <c r="T275" i="10"/>
  <c r="Y275" i="10"/>
  <c r="AB275" i="10"/>
  <c r="AC275" i="10"/>
  <c r="AG275" i="10"/>
  <c r="AJ275" i="10"/>
  <c r="AO275" i="10"/>
  <c r="AZ275" i="10"/>
  <c r="D276" i="10"/>
  <c r="E276" i="10"/>
  <c r="H276" i="10"/>
  <c r="M276" i="10"/>
  <c r="P276" i="10"/>
  <c r="Q276" i="10"/>
  <c r="U276" i="10"/>
  <c r="X276" i="10"/>
  <c r="Y276" i="10"/>
  <c r="AC276" i="10"/>
  <c r="AG276" i="10"/>
  <c r="AK276" i="10"/>
  <c r="AN276" i="10"/>
  <c r="AO276" i="10"/>
  <c r="D277" i="10"/>
  <c r="E277" i="10"/>
  <c r="L277" i="10" s="1"/>
  <c r="M277" i="10"/>
  <c r="T277" i="10"/>
  <c r="Y277" i="10"/>
  <c r="AB277" i="10"/>
  <c r="AC277" i="10"/>
  <c r="AG277" i="10"/>
  <c r="AJ277" i="10"/>
  <c r="AO277" i="10"/>
  <c r="AZ277" i="10"/>
  <c r="D530" i="10"/>
  <c r="F50" i="10"/>
  <c r="F175" i="10" s="1"/>
  <c r="F171" i="10" s="1"/>
  <c r="G50" i="10"/>
  <c r="G175" i="10" s="1"/>
  <c r="G171" i="10" s="1"/>
  <c r="H50" i="10"/>
  <c r="H175" i="10" s="1"/>
  <c r="H171" i="10" s="1"/>
  <c r="I50" i="10"/>
  <c r="I175" i="10" s="1"/>
  <c r="I171" i="10" s="1"/>
  <c r="J50" i="10"/>
  <c r="J175" i="10" s="1"/>
  <c r="J171" i="10" s="1"/>
  <c r="K50" i="10"/>
  <c r="K175" i="10"/>
  <c r="K171" i="10" s="1"/>
  <c r="L50" i="10"/>
  <c r="L175" i="10"/>
  <c r="L171" i="10" s="1"/>
  <c r="M50" i="10"/>
  <c r="M175" i="10"/>
  <c r="M171" i="10" s="1"/>
  <c r="N50" i="10"/>
  <c r="N175" i="10" s="1"/>
  <c r="N171" i="10" s="1"/>
  <c r="O50" i="10"/>
  <c r="O175" i="10"/>
  <c r="O171" i="10" s="1"/>
  <c r="P50" i="10"/>
  <c r="P175" i="10" s="1"/>
  <c r="P171" i="10"/>
  <c r="Q50" i="10"/>
  <c r="Q175" i="10" s="1"/>
  <c r="Q171" i="10"/>
  <c r="R50" i="10"/>
  <c r="R175" i="10" s="1"/>
  <c r="R171" i="10" s="1"/>
  <c r="S50" i="10"/>
  <c r="S175" i="10"/>
  <c r="S171" i="10" s="1"/>
  <c r="T50" i="10"/>
  <c r="T175" i="10"/>
  <c r="T171" i="10"/>
  <c r="U50" i="10"/>
  <c r="U175" i="10"/>
  <c r="U171" i="10" s="1"/>
  <c r="V50" i="10"/>
  <c r="V175" i="10" s="1"/>
  <c r="V171" i="10" s="1"/>
  <c r="W50" i="10"/>
  <c r="W175" i="10" s="1"/>
  <c r="W171" i="10" s="1"/>
  <c r="X50" i="10"/>
  <c r="X175" i="10" s="1"/>
  <c r="X171" i="10" s="1"/>
  <c r="Y50" i="10"/>
  <c r="Y175" i="10" s="1"/>
  <c r="Y171" i="10" s="1"/>
  <c r="Z50" i="10"/>
  <c r="Z175" i="10" s="1"/>
  <c r="Z171" i="10" s="1"/>
  <c r="AA50" i="10"/>
  <c r="AA175" i="10"/>
  <c r="AA171" i="10" s="1"/>
  <c r="AB50" i="10"/>
  <c r="AB175" i="10"/>
  <c r="AB171" i="10" s="1"/>
  <c r="AC50" i="10"/>
  <c r="AC175" i="10"/>
  <c r="AC171" i="10" s="1"/>
  <c r="AD50" i="10"/>
  <c r="AD175" i="10" s="1"/>
  <c r="AD171" i="10" s="1"/>
  <c r="AE50" i="10"/>
  <c r="AE175" i="10"/>
  <c r="AE171" i="10" s="1"/>
  <c r="AF50" i="10"/>
  <c r="AF175" i="10" s="1"/>
  <c r="AF171" i="10"/>
  <c r="AG50" i="10"/>
  <c r="AG175" i="10" s="1"/>
  <c r="AG171" i="10"/>
  <c r="AH50" i="10"/>
  <c r="AH175" i="10" s="1"/>
  <c r="AH171" i="10" s="1"/>
  <c r="AI50" i="10"/>
  <c r="AI175" i="10"/>
  <c r="AI171" i="10" s="1"/>
  <c r="AJ50" i="10"/>
  <c r="AJ175" i="10"/>
  <c r="AJ171" i="10"/>
  <c r="AK50" i="10"/>
  <c r="AK175" i="10"/>
  <c r="AK171" i="10" s="1"/>
  <c r="AL50" i="10"/>
  <c r="AL175" i="10" s="1"/>
  <c r="AL171" i="10" s="1"/>
  <c r="AM50" i="10"/>
  <c r="AM175" i="10" s="1"/>
  <c r="AM171" i="10" s="1"/>
  <c r="AN50" i="10"/>
  <c r="AN175" i="10" s="1"/>
  <c r="AN171" i="10" s="1"/>
  <c r="AO50" i="10"/>
  <c r="AO175" i="10" s="1"/>
  <c r="AO171" i="10" s="1"/>
  <c r="AP50" i="10"/>
  <c r="AP175" i="10" s="1"/>
  <c r="AP171" i="10" s="1"/>
  <c r="AR50" i="10"/>
  <c r="AR175" i="10"/>
  <c r="AR171" i="10" s="1"/>
  <c r="AS171" i="10"/>
  <c r="AT50" i="10"/>
  <c r="AT175" i="10" s="1"/>
  <c r="AT171" i="10" s="1"/>
  <c r="AU50" i="10"/>
  <c r="AU175" i="10" s="1"/>
  <c r="AU171" i="10" s="1"/>
  <c r="AV50" i="10"/>
  <c r="AV175" i="10" s="1"/>
  <c r="AV171" i="10" s="1"/>
  <c r="AW50" i="10"/>
  <c r="AW175" i="10" s="1"/>
  <c r="AW171" i="10" s="1"/>
  <c r="AX50" i="10"/>
  <c r="AX175" i="10"/>
  <c r="AX171" i="10" s="1"/>
  <c r="AY50" i="10"/>
  <c r="AY175" i="10"/>
  <c r="AY171" i="10" s="1"/>
  <c r="AZ50" i="10"/>
  <c r="AZ175" i="10"/>
  <c r="AZ171" i="10" s="1"/>
  <c r="BA50" i="10"/>
  <c r="BA175" i="10" s="1"/>
  <c r="BA171" i="10" s="1"/>
  <c r="BB50" i="10"/>
  <c r="BB175" i="10"/>
  <c r="BB171" i="10" s="1"/>
  <c r="BC50" i="10"/>
  <c r="BC175" i="10" s="1"/>
  <c r="BC171" i="10"/>
  <c r="D438" i="5"/>
  <c r="D481" i="5"/>
  <c r="D439" i="5"/>
  <c r="D482" i="5"/>
  <c r="D440" i="5"/>
  <c r="D483" i="5"/>
  <c r="D441" i="5"/>
  <c r="D484" i="5"/>
  <c r="D442" i="5"/>
  <c r="E442" i="5" s="1"/>
  <c r="D485" i="5"/>
  <c r="E485" i="5"/>
  <c r="D443" i="5"/>
  <c r="E443" i="5"/>
  <c r="D486" i="5"/>
  <c r="E486" i="5"/>
  <c r="D444" i="5"/>
  <c r="E444" i="5"/>
  <c r="D487" i="5"/>
  <c r="D438" i="6"/>
  <c r="D481" i="6"/>
  <c r="D439" i="6"/>
  <c r="D482" i="6"/>
  <c r="D440" i="6"/>
  <c r="D483" i="6"/>
  <c r="D441" i="6"/>
  <c r="D484" i="6"/>
  <c r="D442" i="6"/>
  <c r="D485" i="6"/>
  <c r="E485" i="6" s="1"/>
  <c r="D443" i="6"/>
  <c r="F443" i="6" s="1"/>
  <c r="D486" i="6"/>
  <c r="G486" i="6" s="1"/>
  <c r="D444" i="6"/>
  <c r="E444" i="6" s="1"/>
  <c r="D487" i="6"/>
  <c r="D438" i="9"/>
  <c r="D481" i="9"/>
  <c r="D439" i="9"/>
  <c r="D482" i="9"/>
  <c r="D440" i="9"/>
  <c r="D483" i="9"/>
  <c r="D441" i="9"/>
  <c r="D484" i="9"/>
  <c r="D442" i="9"/>
  <c r="E442" i="9" s="1"/>
  <c r="D485" i="9"/>
  <c r="E485" i="9"/>
  <c r="D443" i="9"/>
  <c r="D486" i="9"/>
  <c r="E486" i="9"/>
  <c r="D444" i="9"/>
  <c r="E444" i="9"/>
  <c r="D487" i="9"/>
  <c r="D438" i="10"/>
  <c r="D481" i="10"/>
  <c r="D439" i="10"/>
  <c r="D482" i="10"/>
  <c r="D440" i="10"/>
  <c r="D483" i="10"/>
  <c r="D441" i="10"/>
  <c r="D484" i="10"/>
  <c r="D442" i="10"/>
  <c r="D485" i="10"/>
  <c r="E485" i="10" s="1"/>
  <c r="D443" i="10"/>
  <c r="G443" i="10" s="1"/>
  <c r="D486" i="10"/>
  <c r="F486" i="10" s="1"/>
  <c r="D444" i="10"/>
  <c r="E444" i="10" s="1"/>
  <c r="D487" i="10"/>
  <c r="D445" i="5"/>
  <c r="D488" i="5"/>
  <c r="D446" i="5"/>
  <c r="E446" i="5"/>
  <c r="D489" i="5"/>
  <c r="D447" i="5"/>
  <c r="E447" i="5"/>
  <c r="D490" i="5"/>
  <c r="E490" i="5" s="1"/>
  <c r="D448" i="5"/>
  <c r="D491" i="5"/>
  <c r="E491" i="5" s="1"/>
  <c r="D445" i="6"/>
  <c r="D488" i="6"/>
  <c r="D446" i="6"/>
  <c r="E446" i="6"/>
  <c r="D489" i="6"/>
  <c r="E489" i="6" s="1"/>
  <c r="D447" i="6"/>
  <c r="E447" i="6" s="1"/>
  <c r="D490" i="6"/>
  <c r="F490" i="6" s="1"/>
  <c r="D448" i="6"/>
  <c r="F448" i="6" s="1"/>
  <c r="D491" i="6"/>
  <c r="E491" i="6" s="1"/>
  <c r="D445" i="9"/>
  <c r="E445" i="9"/>
  <c r="D488" i="9"/>
  <c r="E488" i="9" s="1"/>
  <c r="D446" i="9"/>
  <c r="E446" i="9" s="1"/>
  <c r="D489" i="9"/>
  <c r="E489" i="9" s="1"/>
  <c r="D447" i="9"/>
  <c r="G447" i="9" s="1"/>
  <c r="D490" i="9"/>
  <c r="F490" i="9" s="1"/>
  <c r="D448" i="9"/>
  <c r="E448" i="9" s="1"/>
  <c r="D491" i="9"/>
  <c r="D445" i="10"/>
  <c r="D488" i="10"/>
  <c r="D446" i="10"/>
  <c r="G446" i="10" s="1"/>
  <c r="D489" i="10"/>
  <c r="E489" i="10"/>
  <c r="D447" i="10"/>
  <c r="E447" i="10" s="1"/>
  <c r="D490" i="10"/>
  <c r="D448" i="10"/>
  <c r="G448" i="10" s="1"/>
  <c r="E448" i="10"/>
  <c r="D491" i="10"/>
  <c r="D449" i="5"/>
  <c r="D492" i="5"/>
  <c r="D450" i="5"/>
  <c r="E450" i="5"/>
  <c r="D493" i="5"/>
  <c r="E493" i="5" s="1"/>
  <c r="D451" i="5"/>
  <c r="E451" i="5" s="1"/>
  <c r="D494" i="5"/>
  <c r="F494" i="5" s="1"/>
  <c r="D452" i="5"/>
  <c r="F452" i="5" s="1"/>
  <c r="D495" i="5"/>
  <c r="E495" i="5"/>
  <c r="D449" i="6"/>
  <c r="D492" i="6"/>
  <c r="D450" i="6"/>
  <c r="E450" i="6" s="1"/>
  <c r="D493" i="6"/>
  <c r="E493" i="6" s="1"/>
  <c r="D451" i="6"/>
  <c r="G451" i="6" s="1"/>
  <c r="D494" i="6"/>
  <c r="F494" i="6" s="1"/>
  <c r="D452" i="6"/>
  <c r="E452" i="6" s="1"/>
  <c r="D495" i="6"/>
  <c r="D449" i="9"/>
  <c r="D492" i="9"/>
  <c r="D450" i="9"/>
  <c r="G450" i="9" s="1"/>
  <c r="D493" i="9"/>
  <c r="E493" i="9"/>
  <c r="D451" i="9"/>
  <c r="E451" i="9" s="1"/>
  <c r="D494" i="9"/>
  <c r="D452" i="9"/>
  <c r="G452" i="9" s="1"/>
  <c r="E452" i="9"/>
  <c r="D495" i="9"/>
  <c r="D449" i="10"/>
  <c r="D492" i="10"/>
  <c r="D450" i="10"/>
  <c r="E450" i="10" s="1"/>
  <c r="D493" i="10"/>
  <c r="D451" i="10"/>
  <c r="G451" i="10" s="1"/>
  <c r="E451" i="10"/>
  <c r="D494" i="10"/>
  <c r="D452" i="10"/>
  <c r="E452" i="10" s="1"/>
  <c r="D495" i="10"/>
  <c r="E495" i="10"/>
  <c r="D453" i="5"/>
  <c r="D496" i="5"/>
  <c r="D454" i="5"/>
  <c r="D497" i="5"/>
  <c r="D455" i="5"/>
  <c r="D498" i="5"/>
  <c r="D456" i="5"/>
  <c r="E456" i="5" s="1"/>
  <c r="D499" i="5"/>
  <c r="E499" i="5" s="1"/>
  <c r="D453" i="6"/>
  <c r="D496" i="6"/>
  <c r="D454" i="6"/>
  <c r="D497" i="6"/>
  <c r="D455" i="6"/>
  <c r="D498" i="6"/>
  <c r="D456" i="6"/>
  <c r="G456" i="6" s="1"/>
  <c r="D499" i="6"/>
  <c r="D453" i="9"/>
  <c r="D496" i="9"/>
  <c r="D454" i="9"/>
  <c r="D497" i="9"/>
  <c r="D455" i="9"/>
  <c r="D498" i="9"/>
  <c r="D456" i="9"/>
  <c r="E456" i="9"/>
  <c r="D499" i="9"/>
  <c r="E499" i="9"/>
  <c r="D453" i="10"/>
  <c r="D496" i="10"/>
  <c r="D454" i="10"/>
  <c r="D497" i="10"/>
  <c r="D455" i="10"/>
  <c r="D498" i="10"/>
  <c r="D456" i="10"/>
  <c r="D499" i="10"/>
  <c r="E499" i="10"/>
  <c r="D457" i="5"/>
  <c r="D500" i="5"/>
  <c r="D458" i="5"/>
  <c r="D501" i="5"/>
  <c r="D459" i="5"/>
  <c r="D502" i="5"/>
  <c r="D460" i="5"/>
  <c r="G460" i="5" s="1"/>
  <c r="D503" i="5"/>
  <c r="E503" i="5"/>
  <c r="D461" i="5"/>
  <c r="E461" i="5"/>
  <c r="D504" i="5"/>
  <c r="E504" i="5"/>
  <c r="D457" i="6"/>
  <c r="D500" i="6"/>
  <c r="D458" i="6"/>
  <c r="D501" i="6"/>
  <c r="D459" i="6"/>
  <c r="D502" i="6"/>
  <c r="D460" i="6"/>
  <c r="D503" i="6"/>
  <c r="E503" i="6"/>
  <c r="D461" i="6"/>
  <c r="E461" i="6"/>
  <c r="D504" i="6"/>
  <c r="D457" i="9"/>
  <c r="D500" i="9"/>
  <c r="D458" i="9"/>
  <c r="D501" i="9"/>
  <c r="D459" i="9"/>
  <c r="E459" i="9"/>
  <c r="D502" i="9"/>
  <c r="D460" i="9"/>
  <c r="E460" i="9"/>
  <c r="D503" i="9"/>
  <c r="D461" i="9"/>
  <c r="E461" i="9" s="1"/>
  <c r="D504" i="9"/>
  <c r="F504" i="9" s="1"/>
  <c r="D457" i="10"/>
  <c r="D500" i="10"/>
  <c r="D458" i="10"/>
  <c r="D501" i="10"/>
  <c r="D459" i="10"/>
  <c r="D502" i="10"/>
  <c r="D460" i="10"/>
  <c r="D503" i="10"/>
  <c r="F503" i="10" s="1"/>
  <c r="E503" i="10"/>
  <c r="D461" i="10"/>
  <c r="E461" i="10" s="1"/>
  <c r="D504" i="10"/>
  <c r="F504" i="10" s="1"/>
  <c r="D462" i="5"/>
  <c r="D505" i="5"/>
  <c r="D463" i="5"/>
  <c r="D506" i="5"/>
  <c r="D464" i="5"/>
  <c r="E464" i="5"/>
  <c r="D507" i="5"/>
  <c r="E507" i="5" s="1"/>
  <c r="D465" i="5"/>
  <c r="D508" i="5"/>
  <c r="E508" i="5" s="1"/>
  <c r="D462" i="6"/>
  <c r="D505" i="6"/>
  <c r="D463" i="6"/>
  <c r="D506" i="6"/>
  <c r="D464" i="6"/>
  <c r="E464" i="6" s="1"/>
  <c r="D507" i="6"/>
  <c r="F507" i="6" s="1"/>
  <c r="D465" i="6"/>
  <c r="D508" i="6"/>
  <c r="E508" i="6" s="1"/>
  <c r="D462" i="9"/>
  <c r="D505" i="9"/>
  <c r="D463" i="9"/>
  <c r="D506" i="9"/>
  <c r="D464" i="9"/>
  <c r="D507" i="9"/>
  <c r="F507" i="9" s="1"/>
  <c r="D465" i="9"/>
  <c r="E465" i="9" s="1"/>
  <c r="D508" i="9"/>
  <c r="F508" i="9" s="1"/>
  <c r="D462" i="10"/>
  <c r="D505" i="10"/>
  <c r="D463" i="10"/>
  <c r="D506" i="10"/>
  <c r="D464" i="10"/>
  <c r="E464" i="10" s="1"/>
  <c r="D507" i="10"/>
  <c r="F507" i="10" s="1"/>
  <c r="E507" i="10"/>
  <c r="D465" i="10"/>
  <c r="G465" i="10" s="1"/>
  <c r="E465" i="10"/>
  <c r="D508" i="10"/>
  <c r="D466" i="5"/>
  <c r="D509" i="5"/>
  <c r="D467" i="5"/>
  <c r="E467" i="5"/>
  <c r="D510" i="5"/>
  <c r="D468" i="5"/>
  <c r="E468" i="5" s="1"/>
  <c r="D511" i="5"/>
  <c r="F511" i="5" s="1"/>
  <c r="D469" i="5"/>
  <c r="D512" i="5"/>
  <c r="E512" i="5"/>
  <c r="D470" i="5"/>
  <c r="E470" i="5" s="1"/>
  <c r="D513" i="5"/>
  <c r="G513" i="5" s="1"/>
  <c r="E513" i="5"/>
  <c r="D466" i="6"/>
  <c r="D509" i="6"/>
  <c r="D467" i="6"/>
  <c r="D510" i="6"/>
  <c r="F510" i="6" s="1"/>
  <c r="E510" i="6"/>
  <c r="D468" i="6"/>
  <c r="E468" i="6" s="1"/>
  <c r="D511" i="6"/>
  <c r="F511" i="6" s="1"/>
  <c r="E511" i="6"/>
  <c r="D469" i="6"/>
  <c r="F469" i="6" s="1"/>
  <c r="D512" i="6"/>
  <c r="D470" i="6"/>
  <c r="F470" i="6" s="1"/>
  <c r="E470" i="6"/>
  <c r="D513" i="6"/>
  <c r="E513" i="6"/>
  <c r="D466" i="9"/>
  <c r="D509" i="9"/>
  <c r="D467" i="9"/>
  <c r="G467" i="9" s="1"/>
  <c r="E467" i="9"/>
  <c r="D510" i="9"/>
  <c r="D468" i="9"/>
  <c r="E468" i="9"/>
  <c r="D511" i="9"/>
  <c r="E511" i="9"/>
  <c r="D469" i="9"/>
  <c r="D512" i="9"/>
  <c r="E512" i="9"/>
  <c r="D470" i="9"/>
  <c r="E470" i="9"/>
  <c r="D513" i="9"/>
  <c r="D466" i="10"/>
  <c r="D509" i="10"/>
  <c r="D467" i="10"/>
  <c r="D510" i="10"/>
  <c r="E510" i="10"/>
  <c r="D468" i="10"/>
  <c r="E468" i="10"/>
  <c r="D511" i="10"/>
  <c r="D469" i="10"/>
  <c r="E469" i="10"/>
  <c r="D512" i="10"/>
  <c r="E512" i="10" s="1"/>
  <c r="D470" i="10"/>
  <c r="D513" i="10"/>
  <c r="E513" i="10" s="1"/>
  <c r="D471" i="5"/>
  <c r="D514" i="5"/>
  <c r="D472" i="5"/>
  <c r="F472" i="5" s="1"/>
  <c r="E472" i="5"/>
  <c r="D515" i="5"/>
  <c r="E515" i="5"/>
  <c r="D471" i="6"/>
  <c r="D514" i="6"/>
  <c r="D472" i="6"/>
  <c r="G472" i="6" s="1"/>
  <c r="E472" i="6"/>
  <c r="D515" i="6"/>
  <c r="E515" i="6"/>
  <c r="D471" i="9"/>
  <c r="D514" i="9"/>
  <c r="D472" i="9"/>
  <c r="E472" i="9" s="1"/>
  <c r="D515" i="9"/>
  <c r="G515" i="9" s="1"/>
  <c r="D471" i="10"/>
  <c r="D514" i="10"/>
  <c r="D472" i="10"/>
  <c r="D515" i="10"/>
  <c r="E515" i="10"/>
  <c r="F442" i="5"/>
  <c r="F485" i="5"/>
  <c r="F443" i="5"/>
  <c r="F486" i="5"/>
  <c r="F444" i="5"/>
  <c r="F487" i="5"/>
  <c r="F485" i="6"/>
  <c r="F486" i="6"/>
  <c r="F444" i="6"/>
  <c r="F487" i="6"/>
  <c r="F442" i="9"/>
  <c r="F485" i="9"/>
  <c r="F443" i="9"/>
  <c r="F486" i="9"/>
  <c r="F444" i="9"/>
  <c r="F442" i="10"/>
  <c r="F443" i="10"/>
  <c r="F444" i="10"/>
  <c r="F446" i="5"/>
  <c r="F447" i="5"/>
  <c r="F490" i="5"/>
  <c r="F491" i="5"/>
  <c r="F446" i="6"/>
  <c r="F447" i="6"/>
  <c r="F491" i="6"/>
  <c r="F445" i="9"/>
  <c r="F488" i="9"/>
  <c r="F446" i="9"/>
  <c r="F447" i="9"/>
  <c r="F448" i="9"/>
  <c r="F446" i="10"/>
  <c r="F489" i="10"/>
  <c r="F447" i="10"/>
  <c r="F448" i="10"/>
  <c r="F450" i="5"/>
  <c r="F451" i="5"/>
  <c r="F495" i="5"/>
  <c r="F450" i="6"/>
  <c r="F451" i="6"/>
  <c r="F452" i="6"/>
  <c r="F450" i="9"/>
  <c r="F493" i="9"/>
  <c r="F451" i="9"/>
  <c r="F452" i="9"/>
  <c r="F450" i="10"/>
  <c r="F493" i="10"/>
  <c r="F451" i="10"/>
  <c r="F494" i="10"/>
  <c r="F452" i="10"/>
  <c r="F456" i="5"/>
  <c r="F456" i="6"/>
  <c r="F456" i="9"/>
  <c r="F456" i="10"/>
  <c r="F499" i="10"/>
  <c r="F460" i="5"/>
  <c r="F503" i="5"/>
  <c r="F461" i="5"/>
  <c r="F504" i="5"/>
  <c r="F460" i="6"/>
  <c r="F461" i="6"/>
  <c r="F459" i="9"/>
  <c r="F460" i="9"/>
  <c r="F461" i="9"/>
  <c r="F460" i="10"/>
  <c r="F461" i="10"/>
  <c r="F464" i="5"/>
  <c r="F507" i="5"/>
  <c r="F508" i="5"/>
  <c r="F464" i="6"/>
  <c r="F508" i="6"/>
  <c r="F464" i="9"/>
  <c r="F465" i="9"/>
  <c r="F464" i="10"/>
  <c r="F465" i="10"/>
  <c r="F467" i="5"/>
  <c r="F468" i="5"/>
  <c r="F512" i="5"/>
  <c r="F513" i="5"/>
  <c r="F467" i="6"/>
  <c r="F468" i="6"/>
  <c r="F426" i="6" s="1"/>
  <c r="F512" i="6"/>
  <c r="F513" i="6"/>
  <c r="F467" i="9"/>
  <c r="F468" i="9"/>
  <c r="F512" i="9"/>
  <c r="F513" i="9"/>
  <c r="F467" i="10"/>
  <c r="F468" i="10"/>
  <c r="F512" i="10"/>
  <c r="F513" i="10"/>
  <c r="F515" i="5"/>
  <c r="F472" i="6"/>
  <c r="F472" i="9"/>
  <c r="F515" i="9"/>
  <c r="F515" i="10"/>
  <c r="G442" i="5"/>
  <c r="G485" i="5"/>
  <c r="G443" i="5"/>
  <c r="G486" i="5"/>
  <c r="G444" i="5"/>
  <c r="G442" i="6"/>
  <c r="G443" i="6"/>
  <c r="G444" i="6"/>
  <c r="G442" i="9"/>
  <c r="G486" i="9"/>
  <c r="G487" i="9"/>
  <c r="G485" i="10"/>
  <c r="G486" i="10"/>
  <c r="G444" i="10"/>
  <c r="G487" i="10"/>
  <c r="G446" i="5"/>
  <c r="G489" i="5"/>
  <c r="G447" i="5"/>
  <c r="G490" i="5"/>
  <c r="G448" i="5"/>
  <c r="G491" i="5"/>
  <c r="G489" i="6"/>
  <c r="G447" i="6"/>
  <c r="G490" i="6"/>
  <c r="G448" i="6"/>
  <c r="G491" i="6"/>
  <c r="G488" i="9"/>
  <c r="G446" i="9"/>
  <c r="G489" i="9"/>
  <c r="G490" i="9"/>
  <c r="G448" i="9"/>
  <c r="G491" i="9"/>
  <c r="G489" i="10"/>
  <c r="G447" i="10"/>
  <c r="G490" i="10"/>
  <c r="G491" i="10"/>
  <c r="G450" i="5"/>
  <c r="G493" i="5"/>
  <c r="G451" i="5"/>
  <c r="G494" i="5"/>
  <c r="G452" i="5"/>
  <c r="G495" i="5"/>
  <c r="G450" i="6"/>
  <c r="G493" i="6"/>
  <c r="G494" i="6"/>
  <c r="G452" i="6"/>
  <c r="G495" i="6"/>
  <c r="G493" i="9"/>
  <c r="G451" i="9"/>
  <c r="G494" i="9"/>
  <c r="G495" i="9"/>
  <c r="G450" i="10"/>
  <c r="G494" i="10"/>
  <c r="G452" i="10"/>
  <c r="G495" i="10"/>
  <c r="G456" i="5"/>
  <c r="G499" i="5"/>
  <c r="G499" i="6"/>
  <c r="G456" i="9"/>
  <c r="G414" i="9" s="1"/>
  <c r="G499" i="9"/>
  <c r="G499" i="10"/>
  <c r="G503" i="5"/>
  <c r="G461" i="5"/>
  <c r="G504" i="5"/>
  <c r="G503" i="6"/>
  <c r="G461" i="6"/>
  <c r="G504" i="6"/>
  <c r="G459" i="9"/>
  <c r="G502" i="9"/>
  <c r="G503" i="9"/>
  <c r="G461" i="9"/>
  <c r="G504" i="9"/>
  <c r="G503" i="10"/>
  <c r="G461" i="10"/>
  <c r="G504" i="10"/>
  <c r="G464" i="5"/>
  <c r="G507" i="5"/>
  <c r="G465" i="5"/>
  <c r="G464" i="6"/>
  <c r="G507" i="6"/>
  <c r="G465" i="6"/>
  <c r="G508" i="6"/>
  <c r="G507" i="9"/>
  <c r="G465" i="9"/>
  <c r="G508" i="9"/>
  <c r="G464" i="10"/>
  <c r="G507" i="10"/>
  <c r="G508" i="10"/>
  <c r="G467" i="5"/>
  <c r="G510" i="5"/>
  <c r="G468" i="5"/>
  <c r="G511" i="5"/>
  <c r="G469" i="5"/>
  <c r="G512" i="5"/>
  <c r="G470" i="5"/>
  <c r="G510" i="6"/>
  <c r="G468" i="6"/>
  <c r="G511" i="6"/>
  <c r="G469" i="6"/>
  <c r="G512" i="6"/>
  <c r="G470" i="6"/>
  <c r="G510" i="9"/>
  <c r="G468" i="9"/>
  <c r="G511" i="9"/>
  <c r="G469" i="9"/>
  <c r="G512" i="9"/>
  <c r="G470" i="9"/>
  <c r="G510" i="10"/>
  <c r="G468" i="10"/>
  <c r="G511" i="10"/>
  <c r="G469" i="10"/>
  <c r="G512" i="10"/>
  <c r="G470" i="10"/>
  <c r="G472" i="5"/>
  <c r="G515" i="5"/>
  <c r="G515" i="6"/>
  <c r="G472" i="9"/>
  <c r="G472" i="10"/>
  <c r="G515" i="10"/>
  <c r="H442" i="5"/>
  <c r="H485" i="5"/>
  <c r="H443" i="5"/>
  <c r="H486" i="5"/>
  <c r="H444" i="5"/>
  <c r="H487" i="5"/>
  <c r="H442" i="6"/>
  <c r="H485" i="6"/>
  <c r="H486" i="6"/>
  <c r="H444" i="6"/>
  <c r="H487" i="6"/>
  <c r="H442" i="9"/>
  <c r="H400" i="9" s="1"/>
  <c r="H485" i="9"/>
  <c r="H443" i="9"/>
  <c r="H486" i="9"/>
  <c r="H444" i="9"/>
  <c r="H442" i="10"/>
  <c r="H443" i="10"/>
  <c r="H486" i="10"/>
  <c r="H444" i="10"/>
  <c r="H446" i="5"/>
  <c r="H447" i="5"/>
  <c r="H490" i="5"/>
  <c r="H448" i="5"/>
  <c r="H491" i="5"/>
  <c r="H446" i="6"/>
  <c r="H489" i="6"/>
  <c r="H447" i="6"/>
  <c r="H491" i="6"/>
  <c r="H445" i="9"/>
  <c r="H488" i="9"/>
  <c r="H446" i="9"/>
  <c r="H447" i="9"/>
  <c r="H490" i="9"/>
  <c r="H448" i="9"/>
  <c r="H446" i="10"/>
  <c r="H489" i="10"/>
  <c r="H447" i="10"/>
  <c r="H448" i="10"/>
  <c r="H491" i="10"/>
  <c r="H450" i="5"/>
  <c r="H493" i="5"/>
  <c r="H451" i="5"/>
  <c r="H494" i="5"/>
  <c r="H495" i="5"/>
  <c r="H450" i="6"/>
  <c r="H451" i="6"/>
  <c r="H494" i="6"/>
  <c r="H452" i="6"/>
  <c r="H450" i="9"/>
  <c r="H493" i="9"/>
  <c r="H451" i="9"/>
  <c r="H452" i="9"/>
  <c r="H495" i="9"/>
  <c r="H450" i="10"/>
  <c r="H493" i="10"/>
  <c r="H451" i="10"/>
  <c r="H494" i="10"/>
  <c r="H452" i="10"/>
  <c r="H456" i="5"/>
  <c r="H456" i="6"/>
  <c r="H499" i="6"/>
  <c r="H456" i="9"/>
  <c r="H456" i="10"/>
  <c r="H499" i="10"/>
  <c r="H460" i="5"/>
  <c r="H503" i="5"/>
  <c r="H461" i="5"/>
  <c r="H419" i="5" s="1"/>
  <c r="H504" i="5"/>
  <c r="H460" i="6"/>
  <c r="H503" i="6"/>
  <c r="H461" i="6"/>
  <c r="H459" i="9"/>
  <c r="H502" i="9"/>
  <c r="H460" i="9"/>
  <c r="H503" i="9"/>
  <c r="H461" i="9"/>
  <c r="H460" i="10"/>
  <c r="H503" i="10"/>
  <c r="H461" i="10"/>
  <c r="H504" i="10"/>
  <c r="H464" i="5"/>
  <c r="H507" i="5"/>
  <c r="H465" i="5"/>
  <c r="H423" i="5" s="1"/>
  <c r="H508" i="5"/>
  <c r="H464" i="6"/>
  <c r="H507" i="6"/>
  <c r="H465" i="6"/>
  <c r="H508" i="6"/>
  <c r="H464" i="9"/>
  <c r="H507" i="9"/>
  <c r="H465" i="9"/>
  <c r="H508" i="9"/>
  <c r="H464" i="10"/>
  <c r="H507" i="10"/>
  <c r="H465" i="10"/>
  <c r="H508" i="10"/>
  <c r="H467" i="5"/>
  <c r="H510" i="5"/>
  <c r="H468" i="5"/>
  <c r="H511" i="5"/>
  <c r="H469" i="5"/>
  <c r="H512" i="5"/>
  <c r="H470" i="5"/>
  <c r="H513" i="5"/>
  <c r="H467" i="6"/>
  <c r="H510" i="6"/>
  <c r="H468" i="6"/>
  <c r="H511" i="6"/>
  <c r="H469" i="6"/>
  <c r="H512" i="6"/>
  <c r="H470" i="6"/>
  <c r="H513" i="6"/>
  <c r="H467" i="9"/>
  <c r="H510" i="9"/>
  <c r="H468" i="9"/>
  <c r="H511" i="9"/>
  <c r="H469" i="9"/>
  <c r="H512" i="9"/>
  <c r="H470" i="9"/>
  <c r="H513" i="9"/>
  <c r="H467" i="10"/>
  <c r="H510" i="10"/>
  <c r="H468" i="10"/>
  <c r="H511" i="10"/>
  <c r="H469" i="10"/>
  <c r="H512" i="10"/>
  <c r="H470" i="10"/>
  <c r="H513" i="10"/>
  <c r="H472" i="5"/>
  <c r="H515" i="5"/>
  <c r="H472" i="6"/>
  <c r="H430" i="6" s="1"/>
  <c r="H515" i="6"/>
  <c r="H472" i="9"/>
  <c r="H515" i="9"/>
  <c r="H472" i="10"/>
  <c r="H515" i="10"/>
  <c r="I442" i="5"/>
  <c r="I485" i="5"/>
  <c r="I443" i="5"/>
  <c r="I486" i="5"/>
  <c r="I444" i="5"/>
  <c r="I487" i="5"/>
  <c r="I442" i="6"/>
  <c r="I485" i="6"/>
  <c r="I443" i="6"/>
  <c r="I486" i="6"/>
  <c r="I444" i="6"/>
  <c r="I487" i="6"/>
  <c r="I442" i="9"/>
  <c r="I485" i="9"/>
  <c r="I443" i="9"/>
  <c r="I486" i="9"/>
  <c r="I444" i="9"/>
  <c r="I487" i="9"/>
  <c r="I442" i="10"/>
  <c r="I485" i="10"/>
  <c r="I443" i="10"/>
  <c r="I486" i="10"/>
  <c r="I444" i="10"/>
  <c r="I487" i="10"/>
  <c r="I446" i="5"/>
  <c r="I489" i="5"/>
  <c r="I447" i="5"/>
  <c r="I490" i="5"/>
  <c r="I448" i="5"/>
  <c r="I491" i="5"/>
  <c r="I446" i="6"/>
  <c r="I489" i="6"/>
  <c r="I447" i="6"/>
  <c r="I490" i="6"/>
  <c r="I448" i="6"/>
  <c r="I491" i="6"/>
  <c r="I445" i="9"/>
  <c r="I488" i="9"/>
  <c r="I446" i="9"/>
  <c r="I489" i="9"/>
  <c r="I447" i="9"/>
  <c r="I490" i="9"/>
  <c r="I448" i="9"/>
  <c r="I491" i="9"/>
  <c r="I446" i="10"/>
  <c r="I489" i="10"/>
  <c r="I447" i="10"/>
  <c r="I490" i="10"/>
  <c r="I448" i="10"/>
  <c r="I491" i="10"/>
  <c r="I450" i="5"/>
  <c r="I493" i="5"/>
  <c r="I451" i="5"/>
  <c r="I494" i="5"/>
  <c r="I452" i="5"/>
  <c r="I495" i="5"/>
  <c r="I450" i="6"/>
  <c r="I493" i="6"/>
  <c r="I451" i="6"/>
  <c r="I494" i="6"/>
  <c r="I452" i="6"/>
  <c r="I495" i="6"/>
  <c r="I450" i="9"/>
  <c r="I493" i="9"/>
  <c r="I451" i="9"/>
  <c r="I494" i="9"/>
  <c r="I452" i="9"/>
  <c r="I495" i="9"/>
  <c r="I450" i="10"/>
  <c r="I493" i="10"/>
  <c r="I451" i="10"/>
  <c r="I494" i="10"/>
  <c r="I452" i="10"/>
  <c r="I495" i="10"/>
  <c r="I456" i="5"/>
  <c r="I499" i="5"/>
  <c r="I456" i="6"/>
  <c r="I499" i="6"/>
  <c r="I456" i="9"/>
  <c r="I499" i="9"/>
  <c r="I456" i="10"/>
  <c r="I499" i="10"/>
  <c r="I460" i="5"/>
  <c r="I503" i="5"/>
  <c r="I461" i="5"/>
  <c r="I504" i="5"/>
  <c r="I460" i="6"/>
  <c r="I503" i="6"/>
  <c r="I461" i="6"/>
  <c r="I504" i="6"/>
  <c r="I459" i="9"/>
  <c r="I502" i="9"/>
  <c r="I460" i="9"/>
  <c r="I503" i="9"/>
  <c r="I461" i="9"/>
  <c r="I504" i="9"/>
  <c r="I460" i="10"/>
  <c r="I503" i="10"/>
  <c r="I461" i="10"/>
  <c r="I504" i="10"/>
  <c r="I464" i="5"/>
  <c r="I507" i="5"/>
  <c r="I465" i="5"/>
  <c r="I508" i="5"/>
  <c r="I464" i="6"/>
  <c r="I507" i="6"/>
  <c r="I465" i="6"/>
  <c r="I508" i="6"/>
  <c r="I464" i="9"/>
  <c r="I507" i="9"/>
  <c r="I465" i="9"/>
  <c r="I508" i="9"/>
  <c r="I464" i="10"/>
  <c r="I507" i="10"/>
  <c r="I465" i="10"/>
  <c r="I508" i="10"/>
  <c r="I467" i="5"/>
  <c r="I510" i="5"/>
  <c r="I468" i="5"/>
  <c r="I511" i="5"/>
  <c r="I469" i="5"/>
  <c r="I512" i="5"/>
  <c r="I470" i="5"/>
  <c r="I513" i="5"/>
  <c r="I467" i="6"/>
  <c r="I510" i="6"/>
  <c r="I468" i="6"/>
  <c r="I511" i="6"/>
  <c r="I469" i="6"/>
  <c r="I512" i="6"/>
  <c r="I470" i="6"/>
  <c r="I513" i="6"/>
  <c r="I467" i="9"/>
  <c r="I510" i="9"/>
  <c r="I468" i="9"/>
  <c r="I511" i="9"/>
  <c r="I469" i="9"/>
  <c r="I512" i="9"/>
  <c r="I470" i="9"/>
  <c r="I513" i="9"/>
  <c r="I467" i="10"/>
  <c r="I510" i="10"/>
  <c r="I468" i="10"/>
  <c r="I511" i="10"/>
  <c r="I469" i="10"/>
  <c r="I512" i="10"/>
  <c r="I470" i="10"/>
  <c r="I513" i="10"/>
  <c r="I472" i="5"/>
  <c r="I515" i="5"/>
  <c r="I472" i="6"/>
  <c r="I515" i="6"/>
  <c r="I472" i="9"/>
  <c r="I515" i="9"/>
  <c r="I472" i="10"/>
  <c r="I515" i="10"/>
  <c r="J442" i="5"/>
  <c r="J485" i="5"/>
  <c r="J443" i="5"/>
  <c r="J486" i="5"/>
  <c r="J444" i="5"/>
  <c r="J487" i="5"/>
  <c r="J442" i="6"/>
  <c r="J485" i="6"/>
  <c r="J443" i="6"/>
  <c r="J486" i="6"/>
  <c r="J444" i="6"/>
  <c r="J487" i="6"/>
  <c r="J442" i="9"/>
  <c r="J485" i="9"/>
  <c r="J443" i="9"/>
  <c r="J486" i="9"/>
  <c r="J444" i="9"/>
  <c r="J487" i="9"/>
  <c r="J442" i="10"/>
  <c r="J485" i="10"/>
  <c r="J443" i="10"/>
  <c r="J401" i="10" s="1"/>
  <c r="J486" i="10"/>
  <c r="J444" i="10"/>
  <c r="J487" i="10"/>
  <c r="J446" i="5"/>
  <c r="J489" i="5"/>
  <c r="J447" i="5"/>
  <c r="J490" i="5"/>
  <c r="J448" i="5"/>
  <c r="J491" i="5"/>
  <c r="J446" i="6"/>
  <c r="J489" i="6"/>
  <c r="J447" i="6"/>
  <c r="J490" i="6"/>
  <c r="J448" i="6"/>
  <c r="J491" i="6"/>
  <c r="J445" i="9"/>
  <c r="J488" i="9"/>
  <c r="J446" i="9"/>
  <c r="J489" i="9"/>
  <c r="J447" i="9"/>
  <c r="J490" i="9"/>
  <c r="J448" i="9"/>
  <c r="J491" i="9"/>
  <c r="J446" i="10"/>
  <c r="J489" i="10"/>
  <c r="J447" i="10"/>
  <c r="J490" i="10"/>
  <c r="J448" i="10"/>
  <c r="J491" i="10"/>
  <c r="J450" i="5"/>
  <c r="J493" i="5"/>
  <c r="J451" i="5"/>
  <c r="J494" i="5"/>
  <c r="J452" i="5"/>
  <c r="J495" i="5"/>
  <c r="J450" i="6"/>
  <c r="J493" i="6"/>
  <c r="J451" i="6"/>
  <c r="J494" i="6"/>
  <c r="J452" i="6"/>
  <c r="J495" i="6"/>
  <c r="J450" i="9"/>
  <c r="J493" i="9"/>
  <c r="J451" i="9"/>
  <c r="J494" i="9"/>
  <c r="J452" i="9"/>
  <c r="J495" i="9"/>
  <c r="J450" i="10"/>
  <c r="J493" i="10"/>
  <c r="J451" i="10"/>
  <c r="J494" i="10"/>
  <c r="J452" i="10"/>
  <c r="J495" i="10"/>
  <c r="J456" i="5"/>
  <c r="J499" i="5"/>
  <c r="J456" i="6"/>
  <c r="J499" i="6"/>
  <c r="J456" i="9"/>
  <c r="J499" i="9"/>
  <c r="J456" i="10"/>
  <c r="J499" i="10"/>
  <c r="J460" i="5"/>
  <c r="J503" i="5"/>
  <c r="J461" i="5"/>
  <c r="J504" i="5"/>
  <c r="J460" i="6"/>
  <c r="J503" i="6"/>
  <c r="J461" i="6"/>
  <c r="J504" i="6"/>
  <c r="J459" i="9"/>
  <c r="J502" i="9"/>
  <c r="J460" i="9"/>
  <c r="J503" i="9"/>
  <c r="J461" i="9"/>
  <c r="J504" i="9"/>
  <c r="J460" i="10"/>
  <c r="J503" i="10"/>
  <c r="J461" i="10"/>
  <c r="J504" i="10"/>
  <c r="J464" i="5"/>
  <c r="J507" i="5"/>
  <c r="J465" i="5"/>
  <c r="J508" i="5"/>
  <c r="J464" i="6"/>
  <c r="J507" i="6"/>
  <c r="J465" i="6"/>
  <c r="J508" i="6"/>
  <c r="J464" i="9"/>
  <c r="J507" i="9"/>
  <c r="J465" i="9"/>
  <c r="J508" i="9"/>
  <c r="J464" i="10"/>
  <c r="J507" i="10"/>
  <c r="J465" i="10"/>
  <c r="J508" i="10"/>
  <c r="J467" i="5"/>
  <c r="J510" i="5"/>
  <c r="J468" i="5"/>
  <c r="J511" i="5"/>
  <c r="J469" i="5"/>
  <c r="J512" i="5"/>
  <c r="J470" i="5"/>
  <c r="J513" i="5"/>
  <c r="J467" i="6"/>
  <c r="J510" i="6"/>
  <c r="J468" i="6"/>
  <c r="J511" i="6"/>
  <c r="J469" i="6"/>
  <c r="J512" i="6"/>
  <c r="J470" i="6"/>
  <c r="J513" i="6"/>
  <c r="J467" i="9"/>
  <c r="J510" i="9"/>
  <c r="J468" i="9"/>
  <c r="J511" i="9"/>
  <c r="J469" i="9"/>
  <c r="J512" i="9"/>
  <c r="J470" i="9"/>
  <c r="J513" i="9"/>
  <c r="J467" i="10"/>
  <c r="J510" i="10"/>
  <c r="J468" i="10"/>
  <c r="J511" i="10"/>
  <c r="J469" i="10"/>
  <c r="J512" i="10"/>
  <c r="J470" i="10"/>
  <c r="J513" i="10"/>
  <c r="J472" i="5"/>
  <c r="J515" i="5"/>
  <c r="J472" i="6"/>
  <c r="J515" i="6"/>
  <c r="J472" i="9"/>
  <c r="J515" i="9"/>
  <c r="J472" i="10"/>
  <c r="J515" i="10"/>
  <c r="K442" i="5"/>
  <c r="K485" i="5"/>
  <c r="K443" i="5"/>
  <c r="K486" i="5"/>
  <c r="K444" i="5"/>
  <c r="K487" i="5"/>
  <c r="K442" i="6"/>
  <c r="K485" i="6"/>
  <c r="K443" i="6"/>
  <c r="K486" i="6"/>
  <c r="K444" i="6"/>
  <c r="K487" i="6"/>
  <c r="K442" i="9"/>
  <c r="K485" i="9"/>
  <c r="K443" i="9"/>
  <c r="K486" i="9"/>
  <c r="K444" i="9"/>
  <c r="K487" i="9"/>
  <c r="K442" i="10"/>
  <c r="K485" i="10"/>
  <c r="K443" i="10"/>
  <c r="K486" i="10"/>
  <c r="K444" i="10"/>
  <c r="K487" i="10"/>
  <c r="K446" i="5"/>
  <c r="K489" i="5"/>
  <c r="K447" i="5"/>
  <c r="K490" i="5"/>
  <c r="K448" i="5"/>
  <c r="K491" i="5"/>
  <c r="K446" i="6"/>
  <c r="K489" i="6"/>
  <c r="K447" i="6"/>
  <c r="K490" i="6"/>
  <c r="K448" i="6"/>
  <c r="K491" i="6"/>
  <c r="K445" i="9"/>
  <c r="K488" i="9"/>
  <c r="K446" i="9"/>
  <c r="K489" i="9"/>
  <c r="K447" i="9"/>
  <c r="K490" i="9"/>
  <c r="K448" i="9"/>
  <c r="K491" i="9"/>
  <c r="K446" i="10"/>
  <c r="K489" i="10"/>
  <c r="K447" i="10"/>
  <c r="K490" i="10"/>
  <c r="K448" i="10"/>
  <c r="K491" i="10"/>
  <c r="K450" i="5"/>
  <c r="K493" i="5"/>
  <c r="K451" i="5"/>
  <c r="K494" i="5"/>
  <c r="K452" i="5"/>
  <c r="K495" i="5"/>
  <c r="K450" i="6"/>
  <c r="K493" i="6"/>
  <c r="K451" i="6"/>
  <c r="K494" i="6"/>
  <c r="K452" i="6"/>
  <c r="K495" i="6"/>
  <c r="K450" i="9"/>
  <c r="K493" i="9"/>
  <c r="K451" i="9"/>
  <c r="K494" i="9"/>
  <c r="K452" i="9"/>
  <c r="K495" i="9"/>
  <c r="K450" i="10"/>
  <c r="K493" i="10"/>
  <c r="K451" i="10"/>
  <c r="K494" i="10"/>
  <c r="K452" i="10"/>
  <c r="K495" i="10"/>
  <c r="K456" i="5"/>
  <c r="K499" i="5"/>
  <c r="K456" i="6"/>
  <c r="K499" i="6"/>
  <c r="K456" i="9"/>
  <c r="K499" i="9"/>
  <c r="K456" i="10"/>
  <c r="K499" i="10"/>
  <c r="K460" i="5"/>
  <c r="K503" i="5"/>
  <c r="K461" i="5"/>
  <c r="K504" i="5"/>
  <c r="K460" i="6"/>
  <c r="K503" i="6"/>
  <c r="K461" i="6"/>
  <c r="K504" i="6"/>
  <c r="K459" i="9"/>
  <c r="K502" i="9"/>
  <c r="K460" i="9"/>
  <c r="K503" i="9"/>
  <c r="K461" i="9"/>
  <c r="K504" i="9"/>
  <c r="K460" i="10"/>
  <c r="K503" i="10"/>
  <c r="K461" i="10"/>
  <c r="K504" i="10"/>
  <c r="K464" i="5"/>
  <c r="K507" i="5"/>
  <c r="K465" i="5"/>
  <c r="K508" i="5"/>
  <c r="K464" i="6"/>
  <c r="K507" i="6"/>
  <c r="K465" i="6"/>
  <c r="K508" i="6"/>
  <c r="K464" i="9"/>
  <c r="K507" i="9"/>
  <c r="K465" i="9"/>
  <c r="K508" i="9"/>
  <c r="K464" i="10"/>
  <c r="K507" i="10"/>
  <c r="K465" i="10"/>
  <c r="K508" i="10"/>
  <c r="K467" i="5"/>
  <c r="K510" i="5"/>
  <c r="K468" i="5"/>
  <c r="K511" i="5"/>
  <c r="K469" i="5"/>
  <c r="K512" i="5"/>
  <c r="K470" i="5"/>
  <c r="K513" i="5"/>
  <c r="K467" i="6"/>
  <c r="K510" i="6"/>
  <c r="K468" i="6"/>
  <c r="K511" i="6"/>
  <c r="K469" i="6"/>
  <c r="K512" i="6"/>
  <c r="K470" i="6"/>
  <c r="K513" i="6"/>
  <c r="K467" i="9"/>
  <c r="K510" i="9"/>
  <c r="K468" i="9"/>
  <c r="K511" i="9"/>
  <c r="K469" i="9"/>
  <c r="K512" i="9"/>
  <c r="K470" i="9"/>
  <c r="K513" i="9"/>
  <c r="K467" i="10"/>
  <c r="K510" i="10"/>
  <c r="K468" i="10"/>
  <c r="K511" i="10"/>
  <c r="K469" i="10"/>
  <c r="K512" i="10"/>
  <c r="K470" i="10"/>
  <c r="K513" i="10"/>
  <c r="K472" i="5"/>
  <c r="K515" i="5"/>
  <c r="K472" i="6"/>
  <c r="K515" i="6"/>
  <c r="K472" i="9"/>
  <c r="K515" i="9"/>
  <c r="K472" i="10"/>
  <c r="K515" i="10"/>
  <c r="L442" i="5"/>
  <c r="L485" i="5"/>
  <c r="L443" i="5"/>
  <c r="L486" i="5"/>
  <c r="L444" i="5"/>
  <c r="L487" i="5"/>
  <c r="L442" i="6"/>
  <c r="L485" i="6"/>
  <c r="L443" i="6"/>
  <c r="L486" i="6"/>
  <c r="L444" i="6"/>
  <c r="L487" i="6"/>
  <c r="L442" i="9"/>
  <c r="L485" i="9"/>
  <c r="L443" i="9"/>
  <c r="L486" i="9"/>
  <c r="L444" i="9"/>
  <c r="L487" i="9"/>
  <c r="L442" i="10"/>
  <c r="L485" i="10"/>
  <c r="L443" i="10"/>
  <c r="L486" i="10"/>
  <c r="L444" i="10"/>
  <c r="L487" i="10"/>
  <c r="L446" i="5"/>
  <c r="L489" i="5"/>
  <c r="L447" i="5"/>
  <c r="L490" i="5"/>
  <c r="L448" i="5"/>
  <c r="L491" i="5"/>
  <c r="L446" i="6"/>
  <c r="L489" i="6"/>
  <c r="L447" i="6"/>
  <c r="L490" i="6"/>
  <c r="L448" i="6"/>
  <c r="L491" i="6"/>
  <c r="L445" i="9"/>
  <c r="L488" i="9"/>
  <c r="L446" i="9"/>
  <c r="L489" i="9"/>
  <c r="L447" i="9"/>
  <c r="L490" i="9"/>
  <c r="L448" i="9"/>
  <c r="L491" i="9"/>
  <c r="L446" i="10"/>
  <c r="L489" i="10"/>
  <c r="L447" i="10"/>
  <c r="L490" i="10"/>
  <c r="L448" i="10"/>
  <c r="L491" i="10"/>
  <c r="L450" i="5"/>
  <c r="L493" i="5"/>
  <c r="L451" i="5"/>
  <c r="L494" i="5"/>
  <c r="L452" i="5"/>
  <c r="L495" i="5"/>
  <c r="L450" i="6"/>
  <c r="L408" i="6" s="1"/>
  <c r="L493" i="6"/>
  <c r="L451" i="6"/>
  <c r="L494" i="6"/>
  <c r="L452" i="6"/>
  <c r="L495" i="6"/>
  <c r="L450" i="9"/>
  <c r="L493" i="9"/>
  <c r="L451" i="9"/>
  <c r="L409" i="9" s="1"/>
  <c r="L494" i="9"/>
  <c r="L452" i="9"/>
  <c r="L495" i="9"/>
  <c r="L450" i="10"/>
  <c r="L493" i="10"/>
  <c r="L451" i="10"/>
  <c r="L494" i="10"/>
  <c r="L452" i="10"/>
  <c r="L495" i="10"/>
  <c r="L456" i="5"/>
  <c r="L414" i="5" s="1"/>
  <c r="L499" i="5"/>
  <c r="L456" i="6"/>
  <c r="L499" i="6"/>
  <c r="L456" i="9"/>
  <c r="L499" i="9"/>
  <c r="L456" i="10"/>
  <c r="L499" i="10"/>
  <c r="L460" i="5"/>
  <c r="L503" i="5"/>
  <c r="L461" i="5"/>
  <c r="L504" i="5"/>
  <c r="L460" i="6"/>
  <c r="L503" i="6"/>
  <c r="L461" i="6"/>
  <c r="L504" i="6"/>
  <c r="L459" i="9"/>
  <c r="L502" i="9"/>
  <c r="L460" i="9"/>
  <c r="L503" i="9"/>
  <c r="L461" i="9"/>
  <c r="L504" i="9"/>
  <c r="L460" i="10"/>
  <c r="L503" i="10"/>
  <c r="L461" i="10"/>
  <c r="L504" i="10"/>
  <c r="L464" i="5"/>
  <c r="L507" i="5"/>
  <c r="L465" i="5"/>
  <c r="L508" i="5"/>
  <c r="L464" i="6"/>
  <c r="L507" i="6"/>
  <c r="L465" i="6"/>
  <c r="L508" i="6"/>
  <c r="L464" i="9"/>
  <c r="L507" i="9"/>
  <c r="L465" i="9"/>
  <c r="L508" i="9"/>
  <c r="L464" i="10"/>
  <c r="L507" i="10"/>
  <c r="L465" i="10"/>
  <c r="L508" i="10"/>
  <c r="L467" i="5"/>
  <c r="L510" i="5"/>
  <c r="L468" i="5"/>
  <c r="L511" i="5"/>
  <c r="L469" i="5"/>
  <c r="L512" i="5"/>
  <c r="L470" i="5"/>
  <c r="L513" i="5"/>
  <c r="L467" i="6"/>
  <c r="L510" i="6"/>
  <c r="L468" i="6"/>
  <c r="L511" i="6"/>
  <c r="L469" i="6"/>
  <c r="L512" i="6"/>
  <c r="L470" i="6"/>
  <c r="L513" i="6"/>
  <c r="L467" i="9"/>
  <c r="L510" i="9"/>
  <c r="L468" i="9"/>
  <c r="L511" i="9"/>
  <c r="L469" i="9"/>
  <c r="L512" i="9"/>
  <c r="L470" i="9"/>
  <c r="L513" i="9"/>
  <c r="L467" i="10"/>
  <c r="L510" i="10"/>
  <c r="L468" i="10"/>
  <c r="L511" i="10"/>
  <c r="L469" i="10"/>
  <c r="L512" i="10"/>
  <c r="L470" i="10"/>
  <c r="L513" i="10"/>
  <c r="L472" i="5"/>
  <c r="L515" i="5"/>
  <c r="L472" i="6"/>
  <c r="L515" i="6"/>
  <c r="L472" i="9"/>
  <c r="L515" i="9"/>
  <c r="L472" i="10"/>
  <c r="L515" i="10"/>
  <c r="M442" i="5"/>
  <c r="M485" i="5"/>
  <c r="M443" i="5"/>
  <c r="M486" i="5"/>
  <c r="M444" i="5"/>
  <c r="M487" i="5"/>
  <c r="M442" i="6"/>
  <c r="M485" i="6"/>
  <c r="M443" i="6"/>
  <c r="M486" i="6"/>
  <c r="M444" i="6"/>
  <c r="M487" i="6"/>
  <c r="M442" i="9"/>
  <c r="M485" i="9"/>
  <c r="M443" i="9"/>
  <c r="M486" i="9"/>
  <c r="M444" i="9"/>
  <c r="M487" i="9"/>
  <c r="M442" i="10"/>
  <c r="M485" i="10"/>
  <c r="M443" i="10"/>
  <c r="M486" i="10"/>
  <c r="M444" i="10"/>
  <c r="M487" i="10"/>
  <c r="M446" i="5"/>
  <c r="M489" i="5"/>
  <c r="M447" i="5"/>
  <c r="M490" i="5"/>
  <c r="M448" i="5"/>
  <c r="M491" i="5"/>
  <c r="M446" i="6"/>
  <c r="M489" i="6"/>
  <c r="M447" i="6"/>
  <c r="M490" i="6"/>
  <c r="M448" i="6"/>
  <c r="M491" i="6"/>
  <c r="M445" i="9"/>
  <c r="M488" i="9"/>
  <c r="M446" i="9"/>
  <c r="M489" i="9"/>
  <c r="M447" i="9"/>
  <c r="M490" i="9"/>
  <c r="M448" i="9"/>
  <c r="M491" i="9"/>
  <c r="M446" i="10"/>
  <c r="M489" i="10"/>
  <c r="M447" i="10"/>
  <c r="M490" i="10"/>
  <c r="M448" i="10"/>
  <c r="M491" i="10"/>
  <c r="M450" i="5"/>
  <c r="M493" i="5"/>
  <c r="M451" i="5"/>
  <c r="M494" i="5"/>
  <c r="M452" i="5"/>
  <c r="M495" i="5"/>
  <c r="M450" i="6"/>
  <c r="M493" i="6"/>
  <c r="M451" i="6"/>
  <c r="M494" i="6"/>
  <c r="M452" i="6"/>
  <c r="M495" i="6"/>
  <c r="M450" i="9"/>
  <c r="M493" i="9"/>
  <c r="M451" i="9"/>
  <c r="M494" i="9"/>
  <c r="M452" i="9"/>
  <c r="M495" i="9"/>
  <c r="M450" i="10"/>
  <c r="M493" i="10"/>
  <c r="M451" i="10"/>
  <c r="M494" i="10"/>
  <c r="M452" i="10"/>
  <c r="M495" i="10"/>
  <c r="M456" i="5"/>
  <c r="M499" i="5"/>
  <c r="M456" i="6"/>
  <c r="M499" i="6"/>
  <c r="M456" i="9"/>
  <c r="M499" i="9"/>
  <c r="M456" i="10"/>
  <c r="M499" i="10"/>
  <c r="M460" i="5"/>
  <c r="M503" i="5"/>
  <c r="M461" i="5"/>
  <c r="M504" i="5"/>
  <c r="M460" i="6"/>
  <c r="M503" i="6"/>
  <c r="M461" i="6"/>
  <c r="M504" i="6"/>
  <c r="M459" i="9"/>
  <c r="M502" i="9"/>
  <c r="M460" i="9"/>
  <c r="M503" i="9"/>
  <c r="M461" i="9"/>
  <c r="M504" i="9"/>
  <c r="M460" i="10"/>
  <c r="M503" i="10"/>
  <c r="M461" i="10"/>
  <c r="M504" i="10"/>
  <c r="M464" i="5"/>
  <c r="M507" i="5"/>
  <c r="M465" i="5"/>
  <c r="M508" i="5"/>
  <c r="M464" i="6"/>
  <c r="M507" i="6"/>
  <c r="M465" i="6"/>
  <c r="M508" i="6"/>
  <c r="M464" i="9"/>
  <c r="M507" i="9"/>
  <c r="M465" i="9"/>
  <c r="M508" i="9"/>
  <c r="M464" i="10"/>
  <c r="M507" i="10"/>
  <c r="M465" i="10"/>
  <c r="M508" i="10"/>
  <c r="M467" i="5"/>
  <c r="M510" i="5"/>
  <c r="M468" i="5"/>
  <c r="M511" i="5"/>
  <c r="M469" i="5"/>
  <c r="M512" i="5"/>
  <c r="M470" i="5"/>
  <c r="M513" i="5"/>
  <c r="M467" i="6"/>
  <c r="M510" i="6"/>
  <c r="M468" i="6"/>
  <c r="M511" i="6"/>
  <c r="M469" i="6"/>
  <c r="M512" i="6"/>
  <c r="M470" i="6"/>
  <c r="M513" i="6"/>
  <c r="M467" i="9"/>
  <c r="M510" i="9"/>
  <c r="M468" i="9"/>
  <c r="M511" i="9"/>
  <c r="M469" i="9"/>
  <c r="M512" i="9"/>
  <c r="M470" i="9"/>
  <c r="M513" i="9"/>
  <c r="M467" i="10"/>
  <c r="M510" i="10"/>
  <c r="M468" i="10"/>
  <c r="M511" i="10"/>
  <c r="M469" i="10"/>
  <c r="M512" i="10"/>
  <c r="M470" i="10"/>
  <c r="M513" i="10"/>
  <c r="M472" i="5"/>
  <c r="M515" i="5"/>
  <c r="M472" i="6"/>
  <c r="M515" i="6"/>
  <c r="M472" i="9"/>
  <c r="M515" i="9"/>
  <c r="M472" i="10"/>
  <c r="M515" i="10"/>
  <c r="N442" i="5"/>
  <c r="N485" i="5"/>
  <c r="N443" i="5"/>
  <c r="N486" i="5"/>
  <c r="N444" i="5"/>
  <c r="N487" i="5"/>
  <c r="N442" i="6"/>
  <c r="N485" i="6"/>
  <c r="N443" i="6"/>
  <c r="N486" i="6"/>
  <c r="N444" i="6"/>
  <c r="N487" i="6"/>
  <c r="N442" i="9"/>
  <c r="N485" i="9"/>
  <c r="N443" i="9"/>
  <c r="N486" i="9"/>
  <c r="N444" i="9"/>
  <c r="N487" i="9"/>
  <c r="N442" i="10"/>
  <c r="N485" i="10"/>
  <c r="N443" i="10"/>
  <c r="N486" i="10"/>
  <c r="N444" i="10"/>
  <c r="N487" i="10"/>
  <c r="N446" i="5"/>
  <c r="N489" i="5"/>
  <c r="N447" i="5"/>
  <c r="N490" i="5"/>
  <c r="N448" i="5"/>
  <c r="N491" i="5"/>
  <c r="N446" i="6"/>
  <c r="N489" i="6"/>
  <c r="N447" i="6"/>
  <c r="N490" i="6"/>
  <c r="N448" i="6"/>
  <c r="N491" i="6"/>
  <c r="N445" i="9"/>
  <c r="N488" i="9"/>
  <c r="N446" i="9"/>
  <c r="N489" i="9"/>
  <c r="N447" i="9"/>
  <c r="N490" i="9"/>
  <c r="N448" i="9"/>
  <c r="N491" i="9"/>
  <c r="N446" i="10"/>
  <c r="N489" i="10"/>
  <c r="N447" i="10"/>
  <c r="N490" i="10"/>
  <c r="N448" i="10"/>
  <c r="N491" i="10"/>
  <c r="N450" i="5"/>
  <c r="N493" i="5"/>
  <c r="N451" i="5"/>
  <c r="N494" i="5"/>
  <c r="N452" i="5"/>
  <c r="N495" i="5"/>
  <c r="N450" i="6"/>
  <c r="N493" i="6"/>
  <c r="N451" i="6"/>
  <c r="N494" i="6"/>
  <c r="N452" i="6"/>
  <c r="N495" i="6"/>
  <c r="N450" i="9"/>
  <c r="N493" i="9"/>
  <c r="N451" i="9"/>
  <c r="N494" i="9"/>
  <c r="N452" i="9"/>
  <c r="N495" i="9"/>
  <c r="N450" i="10"/>
  <c r="N493" i="10"/>
  <c r="N451" i="10"/>
  <c r="N494" i="10"/>
  <c r="N452" i="10"/>
  <c r="N495" i="10"/>
  <c r="N456" i="5"/>
  <c r="N499" i="5"/>
  <c r="N456" i="6"/>
  <c r="N499" i="6"/>
  <c r="N456" i="9"/>
  <c r="N499" i="9"/>
  <c r="N456" i="10"/>
  <c r="N499" i="10"/>
  <c r="N460" i="5"/>
  <c r="N503" i="5"/>
  <c r="N461" i="5"/>
  <c r="N504" i="5"/>
  <c r="N460" i="6"/>
  <c r="N503" i="6"/>
  <c r="N461" i="6"/>
  <c r="N504" i="6"/>
  <c r="N459" i="9"/>
  <c r="N502" i="9"/>
  <c r="N460" i="9"/>
  <c r="N503" i="9"/>
  <c r="N461" i="9"/>
  <c r="N504" i="9"/>
  <c r="N460" i="10"/>
  <c r="N503" i="10"/>
  <c r="N461" i="10"/>
  <c r="N504" i="10"/>
  <c r="N464" i="5"/>
  <c r="N507" i="5"/>
  <c r="N465" i="5"/>
  <c r="N508" i="5"/>
  <c r="N464" i="6"/>
  <c r="N507" i="6"/>
  <c r="N465" i="6"/>
  <c r="N508" i="6"/>
  <c r="N464" i="9"/>
  <c r="N507" i="9"/>
  <c r="N465" i="9"/>
  <c r="N508" i="9"/>
  <c r="N464" i="10"/>
  <c r="N507" i="10"/>
  <c r="N465" i="10"/>
  <c r="N508" i="10"/>
  <c r="N467" i="5"/>
  <c r="N510" i="5"/>
  <c r="N468" i="5"/>
  <c r="N511" i="5"/>
  <c r="N469" i="5"/>
  <c r="N512" i="5"/>
  <c r="N470" i="5"/>
  <c r="N513" i="5"/>
  <c r="N467" i="6"/>
  <c r="N510" i="6"/>
  <c r="N468" i="6"/>
  <c r="N511" i="6"/>
  <c r="N469" i="6"/>
  <c r="N512" i="6"/>
  <c r="N470" i="6"/>
  <c r="N513" i="6"/>
  <c r="N467" i="9"/>
  <c r="N510" i="9"/>
  <c r="N468" i="9"/>
  <c r="N511" i="9"/>
  <c r="N469" i="9"/>
  <c r="N512" i="9"/>
  <c r="N470" i="9"/>
  <c r="N513" i="9"/>
  <c r="N467" i="10"/>
  <c r="N510" i="10"/>
  <c r="N468" i="10"/>
  <c r="N511" i="10"/>
  <c r="N469" i="10"/>
  <c r="N512" i="10"/>
  <c r="N470" i="10"/>
  <c r="N513" i="10"/>
  <c r="N472" i="5"/>
  <c r="N515" i="5"/>
  <c r="N472" i="6"/>
  <c r="N515" i="6"/>
  <c r="N472" i="9"/>
  <c r="N515" i="9"/>
  <c r="N472" i="10"/>
  <c r="N515" i="10"/>
  <c r="O442" i="5"/>
  <c r="O485" i="5"/>
  <c r="O443" i="5"/>
  <c r="O486" i="5"/>
  <c r="O444" i="5"/>
  <c r="O487" i="5"/>
  <c r="O442" i="6"/>
  <c r="O485" i="6"/>
  <c r="O443" i="6"/>
  <c r="O486" i="6"/>
  <c r="O444" i="6"/>
  <c r="O487" i="6"/>
  <c r="O442" i="9"/>
  <c r="O485" i="9"/>
  <c r="O443" i="9"/>
  <c r="O486" i="9"/>
  <c r="O444" i="9"/>
  <c r="O487" i="9"/>
  <c r="O442" i="10"/>
  <c r="O485" i="10"/>
  <c r="O443" i="10"/>
  <c r="O486" i="10"/>
  <c r="O444" i="10"/>
  <c r="O487" i="10"/>
  <c r="O446" i="5"/>
  <c r="O489" i="5"/>
  <c r="O447" i="5"/>
  <c r="O490" i="5"/>
  <c r="O448" i="5"/>
  <c r="O491" i="5"/>
  <c r="O446" i="6"/>
  <c r="O489" i="6"/>
  <c r="O447" i="6"/>
  <c r="O490" i="6"/>
  <c r="O448" i="6"/>
  <c r="O491" i="6"/>
  <c r="O445" i="9"/>
  <c r="O488" i="9"/>
  <c r="O446" i="9"/>
  <c r="O489" i="9"/>
  <c r="O447" i="9"/>
  <c r="O490" i="9"/>
  <c r="O448" i="9"/>
  <c r="O491" i="9"/>
  <c r="O446" i="10"/>
  <c r="O489" i="10"/>
  <c r="O447" i="10"/>
  <c r="O490" i="10"/>
  <c r="O448" i="10"/>
  <c r="O491" i="10"/>
  <c r="O450" i="5"/>
  <c r="O493" i="5"/>
  <c r="O451" i="5"/>
  <c r="O494" i="5"/>
  <c r="O452" i="5"/>
  <c r="O495" i="5"/>
  <c r="O450" i="6"/>
  <c r="O493" i="6"/>
  <c r="O451" i="6"/>
  <c r="O494" i="6"/>
  <c r="O452" i="6"/>
  <c r="O495" i="6"/>
  <c r="O450" i="9"/>
  <c r="O493" i="9"/>
  <c r="O451" i="9"/>
  <c r="O494" i="9"/>
  <c r="O452" i="9"/>
  <c r="O495" i="9"/>
  <c r="O450" i="10"/>
  <c r="O493" i="10"/>
  <c r="O451" i="10"/>
  <c r="O494" i="10"/>
  <c r="O452" i="10"/>
  <c r="O495" i="10"/>
  <c r="O456" i="5"/>
  <c r="O499" i="5"/>
  <c r="O456" i="6"/>
  <c r="O499" i="6"/>
  <c r="O456" i="9"/>
  <c r="O499" i="9"/>
  <c r="O456" i="10"/>
  <c r="O499" i="10"/>
  <c r="O460" i="5"/>
  <c r="O503" i="5"/>
  <c r="O461" i="5"/>
  <c r="O504" i="5"/>
  <c r="O460" i="6"/>
  <c r="O503" i="6"/>
  <c r="O461" i="6"/>
  <c r="O504" i="6"/>
  <c r="O459" i="9"/>
  <c r="O502" i="9"/>
  <c r="O460" i="9"/>
  <c r="O503" i="9"/>
  <c r="O461" i="9"/>
  <c r="O504" i="9"/>
  <c r="O460" i="10"/>
  <c r="O503" i="10"/>
  <c r="O461" i="10"/>
  <c r="O504" i="10"/>
  <c r="O464" i="5"/>
  <c r="O507" i="5"/>
  <c r="O465" i="5"/>
  <c r="O508" i="5"/>
  <c r="O464" i="6"/>
  <c r="O507" i="6"/>
  <c r="O465" i="6"/>
  <c r="O508" i="6"/>
  <c r="O464" i="9"/>
  <c r="O507" i="9"/>
  <c r="O465" i="9"/>
  <c r="O508" i="9"/>
  <c r="O464" i="10"/>
  <c r="O507" i="10"/>
  <c r="O465" i="10"/>
  <c r="O508" i="10"/>
  <c r="O467" i="5"/>
  <c r="O510" i="5"/>
  <c r="O468" i="5"/>
  <c r="O511" i="5"/>
  <c r="O469" i="5"/>
  <c r="O512" i="5"/>
  <c r="O470" i="5"/>
  <c r="O513" i="5"/>
  <c r="O467" i="6"/>
  <c r="O510" i="6"/>
  <c r="O468" i="6"/>
  <c r="O511" i="6"/>
  <c r="O469" i="6"/>
  <c r="O512" i="6"/>
  <c r="O470" i="6"/>
  <c r="O513" i="6"/>
  <c r="O467" i="9"/>
  <c r="O510" i="9"/>
  <c r="O468" i="9"/>
  <c r="O511" i="9"/>
  <c r="O469" i="9"/>
  <c r="O512" i="9"/>
  <c r="O470" i="9"/>
  <c r="O513" i="9"/>
  <c r="O467" i="10"/>
  <c r="O510" i="10"/>
  <c r="O468" i="10"/>
  <c r="O511" i="10"/>
  <c r="O469" i="10"/>
  <c r="O512" i="10"/>
  <c r="O470" i="10"/>
  <c r="O513" i="10"/>
  <c r="O472" i="5"/>
  <c r="O515" i="5"/>
  <c r="O472" i="6"/>
  <c r="O515" i="6"/>
  <c r="O472" i="9"/>
  <c r="O515" i="9"/>
  <c r="O472" i="10"/>
  <c r="O515" i="10"/>
  <c r="P442" i="5"/>
  <c r="P485" i="5"/>
  <c r="P443" i="5"/>
  <c r="P486" i="5"/>
  <c r="P444" i="5"/>
  <c r="P487" i="5"/>
  <c r="P442" i="6"/>
  <c r="P485" i="6"/>
  <c r="P443" i="6"/>
  <c r="P486" i="6"/>
  <c r="P444" i="6"/>
  <c r="P487" i="6"/>
  <c r="P442" i="9"/>
  <c r="P485" i="9"/>
  <c r="P443" i="9"/>
  <c r="P486" i="9"/>
  <c r="P444" i="9"/>
  <c r="P487" i="9"/>
  <c r="P442" i="10"/>
  <c r="P485" i="10"/>
  <c r="P443" i="10"/>
  <c r="P486" i="10"/>
  <c r="P444" i="10"/>
  <c r="P487" i="10"/>
  <c r="P446" i="5"/>
  <c r="P489" i="5"/>
  <c r="P447" i="5"/>
  <c r="P490" i="5"/>
  <c r="P448" i="5"/>
  <c r="P491" i="5"/>
  <c r="P446" i="6"/>
  <c r="P489" i="6"/>
  <c r="P447" i="6"/>
  <c r="P490" i="6"/>
  <c r="P448" i="6"/>
  <c r="P491" i="6"/>
  <c r="P445" i="9"/>
  <c r="P488" i="9"/>
  <c r="P446" i="9"/>
  <c r="P489" i="9"/>
  <c r="P447" i="9"/>
  <c r="P490" i="9"/>
  <c r="P448" i="9"/>
  <c r="P491" i="9"/>
  <c r="P446" i="10"/>
  <c r="P489" i="10"/>
  <c r="P447" i="10"/>
  <c r="P490" i="10"/>
  <c r="P448" i="10"/>
  <c r="P491" i="10"/>
  <c r="P450" i="5"/>
  <c r="P493" i="5"/>
  <c r="P451" i="5"/>
  <c r="P494" i="5"/>
  <c r="P452" i="5"/>
  <c r="P495" i="5"/>
  <c r="P450" i="6"/>
  <c r="P493" i="6"/>
  <c r="P451" i="6"/>
  <c r="P494" i="6"/>
  <c r="P452" i="6"/>
  <c r="P495" i="6"/>
  <c r="P450" i="9"/>
  <c r="P493" i="9"/>
  <c r="P451" i="9"/>
  <c r="P494" i="9"/>
  <c r="P452" i="9"/>
  <c r="P495" i="9"/>
  <c r="P450" i="10"/>
  <c r="P493" i="10"/>
  <c r="P451" i="10"/>
  <c r="P494" i="10"/>
  <c r="P452" i="10"/>
  <c r="P495" i="10"/>
  <c r="P456" i="5"/>
  <c r="P499" i="5"/>
  <c r="P456" i="6"/>
  <c r="P499" i="6"/>
  <c r="P456" i="9"/>
  <c r="P499" i="9"/>
  <c r="P456" i="10"/>
  <c r="P499" i="10"/>
  <c r="P460" i="5"/>
  <c r="P503" i="5"/>
  <c r="P461" i="5"/>
  <c r="P504" i="5"/>
  <c r="P460" i="6"/>
  <c r="P503" i="6"/>
  <c r="P461" i="6"/>
  <c r="P504" i="6"/>
  <c r="P459" i="9"/>
  <c r="P502" i="9"/>
  <c r="P460" i="9"/>
  <c r="P503" i="9"/>
  <c r="P461" i="9"/>
  <c r="P504" i="9"/>
  <c r="P460" i="10"/>
  <c r="P503" i="10"/>
  <c r="P461" i="10"/>
  <c r="P504" i="10"/>
  <c r="P464" i="5"/>
  <c r="P507" i="5"/>
  <c r="P465" i="5"/>
  <c r="P508" i="5"/>
  <c r="P464" i="6"/>
  <c r="P507" i="6"/>
  <c r="P465" i="6"/>
  <c r="P508" i="6"/>
  <c r="P464" i="9"/>
  <c r="P507" i="9"/>
  <c r="P465" i="9"/>
  <c r="P508" i="9"/>
  <c r="P464" i="10"/>
  <c r="P507" i="10"/>
  <c r="P465" i="10"/>
  <c r="P508" i="10"/>
  <c r="P467" i="5"/>
  <c r="P510" i="5"/>
  <c r="P468" i="5"/>
  <c r="P511" i="5"/>
  <c r="P469" i="5"/>
  <c r="P512" i="5"/>
  <c r="P470" i="5"/>
  <c r="P513" i="5"/>
  <c r="P467" i="6"/>
  <c r="P510" i="6"/>
  <c r="P468" i="6"/>
  <c r="P511" i="6"/>
  <c r="P469" i="6"/>
  <c r="P512" i="6"/>
  <c r="P470" i="6"/>
  <c r="P513" i="6"/>
  <c r="P467" i="9"/>
  <c r="P510" i="9"/>
  <c r="P468" i="9"/>
  <c r="P511" i="9"/>
  <c r="P469" i="9"/>
  <c r="P512" i="9"/>
  <c r="P470" i="9"/>
  <c r="P513" i="9"/>
  <c r="P467" i="10"/>
  <c r="P510" i="10"/>
  <c r="P468" i="10"/>
  <c r="P511" i="10"/>
  <c r="P469" i="10"/>
  <c r="P512" i="10"/>
  <c r="P470" i="10"/>
  <c r="P513" i="10"/>
  <c r="P472" i="5"/>
  <c r="P515" i="5"/>
  <c r="P472" i="6"/>
  <c r="P515" i="6"/>
  <c r="P472" i="9"/>
  <c r="P515" i="9"/>
  <c r="P472" i="10"/>
  <c r="P515" i="10"/>
  <c r="O80" i="17"/>
  <c r="O79" i="17"/>
  <c r="O78" i="17"/>
  <c r="O77" i="17"/>
  <c r="O76" i="17"/>
  <c r="O75" i="17"/>
  <c r="O74" i="17"/>
  <c r="O73" i="17"/>
  <c r="O72" i="17"/>
  <c r="O71" i="17"/>
  <c r="N81" i="17"/>
  <c r="N80" i="17"/>
  <c r="N79" i="17"/>
  <c r="N78" i="17"/>
  <c r="N77" i="17"/>
  <c r="N76" i="17"/>
  <c r="N75" i="17"/>
  <c r="N74" i="17"/>
  <c r="N73" i="17"/>
  <c r="N72" i="17"/>
  <c r="N71" i="17"/>
  <c r="M81" i="17"/>
  <c r="M80" i="17"/>
  <c r="M79" i="17"/>
  <c r="M78" i="17"/>
  <c r="M77" i="17"/>
  <c r="M76" i="17"/>
  <c r="M75" i="17"/>
  <c r="M74" i="17"/>
  <c r="M73" i="17"/>
  <c r="M72" i="17"/>
  <c r="M71" i="17"/>
  <c r="L81" i="17"/>
  <c r="L80" i="17"/>
  <c r="L79" i="17"/>
  <c r="L78" i="17"/>
  <c r="L77" i="17"/>
  <c r="L76" i="17"/>
  <c r="L75" i="17"/>
  <c r="L74" i="17"/>
  <c r="L73" i="17"/>
  <c r="L72" i="17"/>
  <c r="L71" i="17"/>
  <c r="K81" i="17"/>
  <c r="K80" i="17"/>
  <c r="K79" i="17"/>
  <c r="K78" i="17"/>
  <c r="K77" i="17"/>
  <c r="K76" i="17"/>
  <c r="K75" i="17"/>
  <c r="K74" i="17"/>
  <c r="K73" i="17"/>
  <c r="K72" i="17"/>
  <c r="K71" i="17"/>
  <c r="J81" i="17"/>
  <c r="J80" i="17"/>
  <c r="J79" i="17"/>
  <c r="J78" i="17"/>
  <c r="J77" i="17"/>
  <c r="J76" i="17"/>
  <c r="J75" i="17"/>
  <c r="J74" i="17"/>
  <c r="J73" i="17"/>
  <c r="J72" i="17"/>
  <c r="J71" i="17"/>
  <c r="I81" i="17"/>
  <c r="I80" i="17"/>
  <c r="I79" i="17"/>
  <c r="I78" i="17"/>
  <c r="I77" i="17"/>
  <c r="I76" i="17"/>
  <c r="I75" i="17"/>
  <c r="I74" i="17"/>
  <c r="I73" i="17"/>
  <c r="I72" i="17"/>
  <c r="I71" i="17"/>
  <c r="H81" i="17"/>
  <c r="H80" i="17"/>
  <c r="H79" i="17"/>
  <c r="H78" i="17"/>
  <c r="H77" i="17"/>
  <c r="H76" i="17"/>
  <c r="H75" i="17"/>
  <c r="H74" i="17"/>
  <c r="H73" i="17"/>
  <c r="H72" i="17"/>
  <c r="H71" i="17"/>
  <c r="G81" i="17"/>
  <c r="G80" i="17"/>
  <c r="G79" i="17"/>
  <c r="G78" i="17"/>
  <c r="G77" i="17"/>
  <c r="G76" i="17"/>
  <c r="G75" i="17"/>
  <c r="G74" i="17"/>
  <c r="G73" i="17"/>
  <c r="G72" i="17"/>
  <c r="G71" i="17"/>
  <c r="F81" i="17"/>
  <c r="F80" i="17"/>
  <c r="F79" i="17"/>
  <c r="F78" i="17"/>
  <c r="F77" i="17"/>
  <c r="F76" i="17"/>
  <c r="F75" i="17"/>
  <c r="F74" i="17"/>
  <c r="F73" i="17"/>
  <c r="F72" i="17"/>
  <c r="F71" i="17"/>
  <c r="E81" i="17"/>
  <c r="E80" i="17"/>
  <c r="E79" i="17"/>
  <c r="E78" i="17"/>
  <c r="E77" i="17"/>
  <c r="E76" i="17"/>
  <c r="E75" i="17"/>
  <c r="E74" i="17"/>
  <c r="E73" i="17"/>
  <c r="E72" i="17"/>
  <c r="E71" i="17"/>
  <c r="D81" i="17"/>
  <c r="D80" i="17"/>
  <c r="D79" i="17"/>
  <c r="D78" i="17"/>
  <c r="D77" i="17"/>
  <c r="D76" i="17"/>
  <c r="D75" i="17"/>
  <c r="D74" i="17"/>
  <c r="D73" i="17"/>
  <c r="D72" i="17"/>
  <c r="D71" i="17"/>
  <c r="B79" i="17"/>
  <c r="C77" i="17"/>
  <c r="C76" i="17"/>
  <c r="C75" i="17"/>
  <c r="C74" i="17"/>
  <c r="C73" i="17"/>
  <c r="C72" i="17"/>
  <c r="C71" i="17"/>
  <c r="O70" i="17"/>
  <c r="N70" i="17"/>
  <c r="M70" i="17"/>
  <c r="L70" i="17"/>
  <c r="K70" i="17"/>
  <c r="J70" i="17"/>
  <c r="I70" i="17"/>
  <c r="H70" i="17"/>
  <c r="G70" i="17"/>
  <c r="F70" i="17"/>
  <c r="E70" i="17"/>
  <c r="C70" i="17"/>
  <c r="O69" i="17"/>
  <c r="P520" i="11"/>
  <c r="P520" i="14"/>
  <c r="P520" i="12"/>
  <c r="N69" i="17"/>
  <c r="O520" i="11"/>
  <c r="O520" i="14"/>
  <c r="O520" i="12"/>
  <c r="M69" i="17"/>
  <c r="N520" i="11"/>
  <c r="N520" i="14"/>
  <c r="N520" i="12"/>
  <c r="L69" i="17"/>
  <c r="M520" i="11"/>
  <c r="M520" i="14"/>
  <c r="M520" i="12"/>
  <c r="K69" i="17"/>
  <c r="L520" i="11"/>
  <c r="L520" i="14"/>
  <c r="L520" i="12"/>
  <c r="J69" i="17"/>
  <c r="K520" i="11"/>
  <c r="K520" i="14"/>
  <c r="K520" i="12"/>
  <c r="I69" i="17"/>
  <c r="J520" i="11"/>
  <c r="J520" i="14"/>
  <c r="J520" i="12"/>
  <c r="H69" i="17"/>
  <c r="I520" i="11"/>
  <c r="I520" i="14"/>
  <c r="I520" i="12"/>
  <c r="G69" i="17"/>
  <c r="H520" i="11"/>
  <c r="H520" i="14"/>
  <c r="H520" i="12"/>
  <c r="F69" i="17"/>
  <c r="G520" i="11"/>
  <c r="G520" i="14"/>
  <c r="G520" i="12"/>
  <c r="E69" i="17"/>
  <c r="F520" i="11"/>
  <c r="F520" i="14"/>
  <c r="F520" i="12"/>
  <c r="D70" i="17"/>
  <c r="D69" i="17"/>
  <c r="E520" i="11"/>
  <c r="E520" i="14"/>
  <c r="E520" i="12"/>
  <c r="I14" i="15"/>
  <c r="L14" i="15"/>
  <c r="F44" i="16"/>
  <c r="D27" i="16"/>
  <c r="F22" i="16"/>
  <c r="F21" i="16"/>
  <c r="C13" i="16" s="1"/>
  <c r="B70" i="17"/>
  <c r="C396" i="11"/>
  <c r="C521" i="11" s="1"/>
  <c r="C396" i="14"/>
  <c r="C521" i="14"/>
  <c r="C396" i="8"/>
  <c r="C521" i="8"/>
  <c r="C396" i="12"/>
  <c r="C521" i="12"/>
  <c r="B71" i="17"/>
  <c r="C403" i="11"/>
  <c r="C522" i="11"/>
  <c r="C403" i="14"/>
  <c r="C522" i="14"/>
  <c r="C403" i="8"/>
  <c r="C522" i="8"/>
  <c r="C403" i="12"/>
  <c r="C522" i="12" s="1"/>
  <c r="C537" i="12" s="1"/>
  <c r="B72" i="17"/>
  <c r="C407" i="11"/>
  <c r="C523" i="11"/>
  <c r="C407" i="14"/>
  <c r="C523" i="14"/>
  <c r="C407" i="8"/>
  <c r="C523" i="8" s="1"/>
  <c r="C407" i="12"/>
  <c r="C523" i="12"/>
  <c r="B73" i="17"/>
  <c r="C411" i="11"/>
  <c r="C524" i="11"/>
  <c r="C411" i="14"/>
  <c r="C524" i="14" s="1"/>
  <c r="C411" i="8"/>
  <c r="C524" i="8"/>
  <c r="C411" i="12"/>
  <c r="C524" i="12"/>
  <c r="B74" i="17"/>
  <c r="C415" i="11"/>
  <c r="C525" i="11" s="1"/>
  <c r="C415" i="14"/>
  <c r="C525" i="14"/>
  <c r="C415" i="8"/>
  <c r="C525" i="8"/>
  <c r="C415" i="12"/>
  <c r="C525" i="12"/>
  <c r="B75" i="17"/>
  <c r="C420" i="11"/>
  <c r="C526" i="11"/>
  <c r="C420" i="14"/>
  <c r="C526" i="14"/>
  <c r="C420" i="8"/>
  <c r="C526" i="8"/>
  <c r="C420" i="12"/>
  <c r="C526" i="12" s="1"/>
  <c r="C541" i="12" s="1"/>
  <c r="B76" i="17"/>
  <c r="C424" i="11"/>
  <c r="C527" i="11"/>
  <c r="C424" i="14"/>
  <c r="C527" i="14"/>
  <c r="C424" i="8"/>
  <c r="C527" i="8" s="1"/>
  <c r="C424" i="12"/>
  <c r="C527" i="12"/>
  <c r="B77" i="17"/>
  <c r="C429" i="11"/>
  <c r="C528" i="11"/>
  <c r="C429" i="14"/>
  <c r="C528" i="14" s="1"/>
  <c r="C429" i="8"/>
  <c r="C528" i="8"/>
  <c r="C429" i="12"/>
  <c r="C528" i="12"/>
  <c r="B78" i="17"/>
  <c r="C78" i="17"/>
  <c r="C13" i="17"/>
  <c r="B80" i="17"/>
  <c r="D530" i="14"/>
  <c r="F50" i="14"/>
  <c r="F175" i="14" s="1"/>
  <c r="F171" i="14" s="1"/>
  <c r="G50" i="14"/>
  <c r="G175" i="14"/>
  <c r="G171" i="14" s="1"/>
  <c r="H50" i="14"/>
  <c r="H175" i="14"/>
  <c r="H171" i="14"/>
  <c r="I50" i="14"/>
  <c r="I175" i="14"/>
  <c r="I171" i="14" s="1"/>
  <c r="J50" i="14"/>
  <c r="J175" i="14" s="1"/>
  <c r="J171" i="14" s="1"/>
  <c r="K50" i="14"/>
  <c r="K175" i="14"/>
  <c r="K171" i="14" s="1"/>
  <c r="L50" i="14"/>
  <c r="L175" i="14" s="1"/>
  <c r="L171" i="14" s="1"/>
  <c r="M50" i="14"/>
  <c r="M175" i="14" s="1"/>
  <c r="M171" i="14" s="1"/>
  <c r="N50" i="14"/>
  <c r="N175" i="14" s="1"/>
  <c r="N171" i="14" s="1"/>
  <c r="O50" i="14"/>
  <c r="O175" i="14"/>
  <c r="O171" i="14" s="1"/>
  <c r="P50" i="14"/>
  <c r="P175" i="14"/>
  <c r="P171" i="14"/>
  <c r="Q50" i="14"/>
  <c r="Q175" i="14"/>
  <c r="Q171" i="14" s="1"/>
  <c r="R50" i="14"/>
  <c r="R175" i="14" s="1"/>
  <c r="R171" i="14" s="1"/>
  <c r="S50" i="14"/>
  <c r="S175" i="14"/>
  <c r="S171" i="14" s="1"/>
  <c r="T50" i="14"/>
  <c r="T175" i="14" s="1"/>
  <c r="T171" i="14" s="1"/>
  <c r="U50" i="14"/>
  <c r="U175" i="14" s="1"/>
  <c r="U171" i="14" s="1"/>
  <c r="V50" i="14"/>
  <c r="V175" i="14" s="1"/>
  <c r="V171" i="14" s="1"/>
  <c r="W50" i="14"/>
  <c r="W175" i="14"/>
  <c r="W171" i="14" s="1"/>
  <c r="X50" i="14"/>
  <c r="X175" i="14"/>
  <c r="X171" i="14"/>
  <c r="Y50" i="14"/>
  <c r="Y175" i="14"/>
  <c r="Y171" i="14" s="1"/>
  <c r="Z50" i="14"/>
  <c r="Z175" i="14" s="1"/>
  <c r="Z171" i="14" s="1"/>
  <c r="AA50" i="14"/>
  <c r="AA175" i="14"/>
  <c r="AA171" i="14" s="1"/>
  <c r="AB50" i="14"/>
  <c r="AB175" i="14" s="1"/>
  <c r="AB171" i="14" s="1"/>
  <c r="AC50" i="14"/>
  <c r="AC175" i="14" s="1"/>
  <c r="AC171" i="14" s="1"/>
  <c r="AD50" i="14"/>
  <c r="AD175" i="14" s="1"/>
  <c r="AD171" i="14" s="1"/>
  <c r="AE50" i="14"/>
  <c r="AE175" i="14"/>
  <c r="AE171" i="14" s="1"/>
  <c r="AF50" i="14"/>
  <c r="AF175" i="14"/>
  <c r="AF171" i="14"/>
  <c r="AG50" i="14"/>
  <c r="AG175" i="14"/>
  <c r="AG171" i="14" s="1"/>
  <c r="AH50" i="14"/>
  <c r="AH175" i="14" s="1"/>
  <c r="AH171" i="14" s="1"/>
  <c r="AI50" i="14"/>
  <c r="AI175" i="14"/>
  <c r="AI171" i="14" s="1"/>
  <c r="AJ50" i="14"/>
  <c r="AJ175" i="14" s="1"/>
  <c r="AJ171" i="14" s="1"/>
  <c r="AK50" i="14"/>
  <c r="AK175" i="14" s="1"/>
  <c r="AK171" i="14" s="1"/>
  <c r="AL50" i="14"/>
  <c r="AL175" i="14" s="1"/>
  <c r="AL171" i="14" s="1"/>
  <c r="AM50" i="14"/>
  <c r="AM175" i="14"/>
  <c r="AM171" i="14" s="1"/>
  <c r="AN50" i="14"/>
  <c r="AN175" i="14"/>
  <c r="AN171" i="14"/>
  <c r="AO50" i="14"/>
  <c r="AO175" i="14"/>
  <c r="AO171" i="14" s="1"/>
  <c r="AP50" i="14"/>
  <c r="AP175" i="14" s="1"/>
  <c r="AP171" i="14" s="1"/>
  <c r="AR50" i="14"/>
  <c r="AR175" i="14"/>
  <c r="AR171" i="14" s="1"/>
  <c r="AS171" i="14"/>
  <c r="AT50" i="14"/>
  <c r="AT175" i="14"/>
  <c r="AT171" i="14" s="1"/>
  <c r="AU50" i="14"/>
  <c r="AU175" i="14"/>
  <c r="AU171" i="14"/>
  <c r="AV50" i="14"/>
  <c r="AV175" i="14"/>
  <c r="AV171" i="14" s="1"/>
  <c r="AW50" i="14"/>
  <c r="AW175" i="14" s="1"/>
  <c r="AW171" i="14" s="1"/>
  <c r="AX50" i="14"/>
  <c r="AX175" i="14"/>
  <c r="AX171" i="14" s="1"/>
  <c r="AY50" i="14"/>
  <c r="AY175" i="14" s="1"/>
  <c r="AY171" i="14" s="1"/>
  <c r="AZ50" i="14"/>
  <c r="AZ175" i="14" s="1"/>
  <c r="AZ171" i="14" s="1"/>
  <c r="BA50" i="14"/>
  <c r="BA175" i="14" s="1"/>
  <c r="BA171" i="14" s="1"/>
  <c r="BB50" i="14"/>
  <c r="BB175" i="14"/>
  <c r="BB171" i="14" s="1"/>
  <c r="BC50" i="14"/>
  <c r="BC175" i="14"/>
  <c r="BC171" i="14"/>
  <c r="D82" i="17"/>
  <c r="E82" i="17"/>
  <c r="F82" i="17"/>
  <c r="G82" i="17"/>
  <c r="H82" i="17"/>
  <c r="I82" i="17"/>
  <c r="J82" i="17"/>
  <c r="K82" i="17"/>
  <c r="L82" i="17"/>
  <c r="M82" i="17"/>
  <c r="N82" i="17"/>
  <c r="O82" i="17"/>
  <c r="F93" i="17"/>
  <c r="G93" i="17"/>
  <c r="H93" i="17"/>
  <c r="I93" i="17"/>
  <c r="J93" i="17"/>
  <c r="K93" i="17"/>
  <c r="L93" i="17"/>
  <c r="M93" i="17"/>
  <c r="N93" i="17"/>
  <c r="O93" i="17"/>
  <c r="B94" i="17"/>
  <c r="B95" i="17"/>
  <c r="C97" i="17"/>
  <c r="O29" i="17"/>
  <c r="D97" i="17"/>
  <c r="E97" i="17"/>
  <c r="F97" i="17"/>
  <c r="G97" i="17"/>
  <c r="H97" i="17"/>
  <c r="I97" i="17"/>
  <c r="J97" i="17"/>
  <c r="K97" i="17"/>
  <c r="L97" i="17"/>
  <c r="M97" i="17"/>
  <c r="N97" i="17"/>
  <c r="O97" i="17"/>
  <c r="B99" i="17"/>
  <c r="D940" i="11"/>
  <c r="B97" i="17"/>
  <c r="B33" i="17"/>
  <c r="D765" i="10"/>
  <c r="D980" i="12"/>
  <c r="D940" i="12"/>
  <c r="D885" i="12"/>
  <c r="D845" i="12"/>
  <c r="D805" i="12"/>
  <c r="D765" i="12"/>
  <c r="D725" i="12"/>
  <c r="D980" i="11"/>
  <c r="D885" i="11"/>
  <c r="D845" i="11"/>
  <c r="D805" i="11"/>
  <c r="D765" i="11"/>
  <c r="D725" i="11"/>
  <c r="D980" i="10"/>
  <c r="D940" i="10"/>
  <c r="D885" i="10"/>
  <c r="D845" i="10"/>
  <c r="D805" i="10"/>
  <c r="D725" i="10"/>
  <c r="D980" i="9"/>
  <c r="D940" i="9"/>
  <c r="D885" i="9"/>
  <c r="D845" i="9"/>
  <c r="D805" i="9"/>
  <c r="D765" i="9"/>
  <c r="D725" i="9"/>
  <c r="D980" i="8"/>
  <c r="D940" i="8"/>
  <c r="D885" i="8"/>
  <c r="D845" i="8"/>
  <c r="D805" i="8"/>
  <c r="D765" i="8"/>
  <c r="D725" i="8"/>
  <c r="D980" i="6"/>
  <c r="D940" i="6"/>
  <c r="D885" i="6"/>
  <c r="D845" i="6"/>
  <c r="D805" i="6"/>
  <c r="D765" i="6"/>
  <c r="D725" i="6"/>
  <c r="D980" i="5"/>
  <c r="D940" i="5"/>
  <c r="D885" i="5"/>
  <c r="D845" i="5"/>
  <c r="D805" i="5"/>
  <c r="D765" i="5"/>
  <c r="D725" i="5"/>
  <c r="AH6" i="15"/>
  <c r="B98" i="17"/>
  <c r="AT716" i="9"/>
  <c r="C96" i="17"/>
  <c r="D932" i="14"/>
  <c r="D932" i="12"/>
  <c r="D932" i="9"/>
  <c r="D681" i="9"/>
  <c r="D931" i="9"/>
  <c r="O92" i="17"/>
  <c r="N92" i="17"/>
  <c r="M92" i="17"/>
  <c r="L92" i="17"/>
  <c r="K92" i="17"/>
  <c r="J92" i="17"/>
  <c r="I92" i="17"/>
  <c r="H92" i="17"/>
  <c r="G92" i="17"/>
  <c r="F92" i="17"/>
  <c r="C429" i="9"/>
  <c r="C528" i="9" s="1"/>
  <c r="C424" i="9"/>
  <c r="C527" i="9" s="1"/>
  <c r="C420" i="9"/>
  <c r="C526" i="9" s="1"/>
  <c r="C415" i="9"/>
  <c r="C525" i="9" s="1"/>
  <c r="C411" i="9"/>
  <c r="C524" i="9" s="1"/>
  <c r="C407" i="9"/>
  <c r="C523" i="9" s="1"/>
  <c r="C403" i="9"/>
  <c r="C522" i="9" s="1"/>
  <c r="P520" i="9"/>
  <c r="O520" i="9"/>
  <c r="N520" i="9"/>
  <c r="M520" i="9"/>
  <c r="L520" i="9"/>
  <c r="K520" i="9"/>
  <c r="J520" i="9"/>
  <c r="I520" i="9"/>
  <c r="H520" i="9"/>
  <c r="G520" i="9"/>
  <c r="F520" i="9"/>
  <c r="E520" i="9"/>
  <c r="C396" i="9"/>
  <c r="C521" i="9" s="1"/>
  <c r="C536" i="9" s="1"/>
  <c r="B69" i="17"/>
  <c r="B68" i="17"/>
  <c r="D940" i="14"/>
  <c r="D805" i="14"/>
  <c r="D765" i="14"/>
  <c r="D725" i="14"/>
  <c r="O24" i="15"/>
  <c r="C17" i="16"/>
  <c r="O108" i="17"/>
  <c r="N108" i="17"/>
  <c r="M108" i="17"/>
  <c r="L108" i="17"/>
  <c r="K108" i="17"/>
  <c r="J108" i="17"/>
  <c r="I108" i="17"/>
  <c r="H108" i="17"/>
  <c r="G108" i="17"/>
  <c r="F108" i="17"/>
  <c r="E108" i="17"/>
  <c r="D108" i="17"/>
  <c r="C108" i="17"/>
  <c r="B108" i="17"/>
  <c r="O107" i="17"/>
  <c r="N107" i="17"/>
  <c r="M107" i="17"/>
  <c r="L107" i="17"/>
  <c r="K107" i="17"/>
  <c r="J107" i="17"/>
  <c r="I107" i="17"/>
  <c r="H107" i="17"/>
  <c r="G107" i="17"/>
  <c r="F107" i="17"/>
  <c r="E107" i="17"/>
  <c r="D107" i="17"/>
  <c r="C107" i="17"/>
  <c r="B107" i="17"/>
  <c r="O106" i="17"/>
  <c r="N106" i="17"/>
  <c r="M106" i="17"/>
  <c r="L106" i="17"/>
  <c r="K106" i="17"/>
  <c r="J106" i="17"/>
  <c r="I106" i="17"/>
  <c r="H106" i="17"/>
  <c r="G106" i="17"/>
  <c r="F106" i="17"/>
  <c r="E106" i="17"/>
  <c r="D106" i="17"/>
  <c r="C106" i="17"/>
  <c r="B106" i="17"/>
  <c r="O105" i="17"/>
  <c r="N105" i="17"/>
  <c r="M105" i="17"/>
  <c r="L105" i="17"/>
  <c r="K105" i="17"/>
  <c r="J105" i="17"/>
  <c r="I105" i="17"/>
  <c r="H105" i="17"/>
  <c r="G105" i="17"/>
  <c r="F105" i="17"/>
  <c r="E105" i="17"/>
  <c r="D105" i="17"/>
  <c r="C105" i="17"/>
  <c r="B105" i="17"/>
  <c r="O104" i="17"/>
  <c r="N104" i="17"/>
  <c r="M104" i="17"/>
  <c r="L104" i="17"/>
  <c r="K104" i="17"/>
  <c r="J104" i="17"/>
  <c r="I104" i="17"/>
  <c r="H104" i="17"/>
  <c r="G104" i="17"/>
  <c r="F104" i="17"/>
  <c r="E104" i="17"/>
  <c r="D104" i="17"/>
  <c r="C104" i="17"/>
  <c r="B104" i="17"/>
  <c r="O103" i="17"/>
  <c r="N103" i="17"/>
  <c r="M103" i="17"/>
  <c r="L103" i="17"/>
  <c r="K103" i="17"/>
  <c r="J103" i="17"/>
  <c r="I103" i="17"/>
  <c r="H103" i="17"/>
  <c r="G103" i="17"/>
  <c r="F103" i="17"/>
  <c r="E103" i="17"/>
  <c r="D103" i="17"/>
  <c r="C103" i="17"/>
  <c r="B103" i="17"/>
  <c r="O102" i="17"/>
  <c r="N102" i="17"/>
  <c r="M102" i="17"/>
  <c r="L102" i="17"/>
  <c r="K102" i="17"/>
  <c r="J102" i="17"/>
  <c r="I102" i="17"/>
  <c r="H102" i="17"/>
  <c r="G102" i="17"/>
  <c r="F102" i="17"/>
  <c r="E102" i="17"/>
  <c r="D102" i="17"/>
  <c r="C102" i="17"/>
  <c r="B102" i="17"/>
  <c r="O101" i="17"/>
  <c r="N101" i="17"/>
  <c r="M101" i="17"/>
  <c r="L101" i="17"/>
  <c r="K101" i="17"/>
  <c r="J101" i="17"/>
  <c r="I101" i="17"/>
  <c r="H101" i="17"/>
  <c r="G101" i="17"/>
  <c r="F101" i="17"/>
  <c r="E101" i="17"/>
  <c r="D101" i="17"/>
  <c r="C101" i="17"/>
  <c r="B101" i="17"/>
  <c r="O100" i="17"/>
  <c r="N100" i="17"/>
  <c r="M100" i="17"/>
  <c r="L100" i="17"/>
  <c r="K100" i="17"/>
  <c r="J100" i="17"/>
  <c r="I100" i="17"/>
  <c r="H100" i="17"/>
  <c r="G100" i="17"/>
  <c r="F100" i="17"/>
  <c r="E100" i="17"/>
  <c r="D100" i="17"/>
  <c r="C100" i="17"/>
  <c r="B100" i="17"/>
  <c r="O99" i="17"/>
  <c r="N99" i="17"/>
  <c r="M99" i="17"/>
  <c r="L99" i="17"/>
  <c r="K99" i="17"/>
  <c r="J99" i="17"/>
  <c r="I99" i="17"/>
  <c r="H99" i="17"/>
  <c r="G99" i="17"/>
  <c r="F99" i="17"/>
  <c r="E99" i="17"/>
  <c r="D99" i="17"/>
  <c r="C99" i="17"/>
  <c r="O98" i="17"/>
  <c r="N98" i="17"/>
  <c r="M98" i="17"/>
  <c r="L98" i="17"/>
  <c r="K98" i="17"/>
  <c r="J98" i="17"/>
  <c r="I98" i="17"/>
  <c r="H98" i="17"/>
  <c r="G98" i="17"/>
  <c r="F98" i="17"/>
  <c r="E98" i="17"/>
  <c r="D98" i="17"/>
  <c r="C98" i="17"/>
  <c r="B96" i="17"/>
  <c r="C95" i="17"/>
  <c r="O94" i="17"/>
  <c r="C94" i="17"/>
  <c r="E93" i="17"/>
  <c r="D93" i="17"/>
  <c r="C93" i="17"/>
  <c r="E92" i="17"/>
  <c r="D92" i="17"/>
  <c r="C92" i="17"/>
  <c r="C79" i="17"/>
  <c r="C80" i="17"/>
  <c r="B81" i="17"/>
  <c r="C81" i="17"/>
  <c r="B82" i="17"/>
  <c r="C82" i="17"/>
  <c r="B83" i="17"/>
  <c r="C83" i="17"/>
  <c r="D83" i="17"/>
  <c r="E83" i="17"/>
  <c r="F83" i="17"/>
  <c r="G83" i="17"/>
  <c r="H83" i="17"/>
  <c r="I83" i="17"/>
  <c r="J83" i="17"/>
  <c r="K83" i="17"/>
  <c r="L83" i="17"/>
  <c r="M83" i="17"/>
  <c r="N83" i="17"/>
  <c r="O83" i="17"/>
  <c r="B84" i="17"/>
  <c r="C84" i="17"/>
  <c r="D84" i="17"/>
  <c r="E84" i="17"/>
  <c r="F84" i="17"/>
  <c r="G84" i="17"/>
  <c r="H84" i="17"/>
  <c r="I84" i="17"/>
  <c r="J84" i="17"/>
  <c r="K84" i="17"/>
  <c r="L84" i="17"/>
  <c r="M84" i="17"/>
  <c r="N84" i="17"/>
  <c r="O84" i="17"/>
  <c r="C69" i="17"/>
  <c r="C68" i="17"/>
  <c r="D68" i="17"/>
  <c r="E68" i="17"/>
  <c r="F68" i="17"/>
  <c r="G68" i="17"/>
  <c r="H68" i="17"/>
  <c r="I68" i="17"/>
  <c r="J68" i="17"/>
  <c r="K68" i="17"/>
  <c r="L68" i="17"/>
  <c r="M68" i="17"/>
  <c r="N68" i="17"/>
  <c r="O68" i="17"/>
  <c r="AH4" i="15"/>
  <c r="AH5" i="15"/>
  <c r="AH7" i="15"/>
  <c r="AH3" i="15"/>
  <c r="L4" i="15"/>
  <c r="Q9" i="15"/>
  <c r="O9" i="15"/>
  <c r="D28" i="16"/>
  <c r="E932" i="12"/>
  <c r="E931" i="12"/>
  <c r="E932" i="11"/>
  <c r="D932" i="11"/>
  <c r="E931" i="11"/>
  <c r="E932" i="10"/>
  <c r="D932" i="10"/>
  <c r="E931" i="10"/>
  <c r="D681" i="10"/>
  <c r="D931" i="10" s="1"/>
  <c r="E932" i="9"/>
  <c r="E931" i="9"/>
  <c r="E932" i="8"/>
  <c r="D932" i="8"/>
  <c r="E931" i="8"/>
  <c r="D681" i="8"/>
  <c r="D931" i="8" s="1"/>
  <c r="E932" i="6"/>
  <c r="D932" i="6"/>
  <c r="E931" i="6"/>
  <c r="D681" i="6"/>
  <c r="D931" i="6"/>
  <c r="E932" i="5"/>
  <c r="D932" i="5"/>
  <c r="E931" i="5"/>
  <c r="D681" i="5"/>
  <c r="D931" i="5"/>
  <c r="E932" i="14"/>
  <c r="C932" i="14"/>
  <c r="E931" i="14"/>
  <c r="C931" i="14"/>
  <c r="O6" i="15"/>
  <c r="E23" i="15"/>
  <c r="E20" i="15"/>
  <c r="E17" i="15"/>
  <c r="E11" i="15"/>
  <c r="E8" i="15"/>
  <c r="E5" i="15"/>
  <c r="G24" i="15"/>
  <c r="F24" i="15"/>
  <c r="G21" i="15"/>
  <c r="F21" i="15"/>
  <c r="G18" i="15"/>
  <c r="F18" i="15"/>
  <c r="G15" i="15"/>
  <c r="F15" i="15"/>
  <c r="G12" i="15"/>
  <c r="F12" i="15"/>
  <c r="G9" i="15"/>
  <c r="F9" i="15"/>
  <c r="G6" i="15"/>
  <c r="F6" i="15"/>
  <c r="BG169" i="14"/>
  <c r="BF169" i="14"/>
  <c r="BE169" i="14"/>
  <c r="BD169" i="14"/>
  <c r="BC169" i="14"/>
  <c r="BB169" i="14"/>
  <c r="BA169" i="14"/>
  <c r="AZ169" i="14"/>
  <c r="AY169" i="14"/>
  <c r="AX169" i="14"/>
  <c r="AW169" i="14"/>
  <c r="AV169" i="14"/>
  <c r="AU169" i="14"/>
  <c r="AT169" i="14"/>
  <c r="AS169" i="14"/>
  <c r="AR169" i="14"/>
  <c r="AQ169" i="14"/>
  <c r="AP169" i="14"/>
  <c r="AO169" i="14"/>
  <c r="AN169" i="14"/>
  <c r="AM169" i="14"/>
  <c r="AL169" i="14"/>
  <c r="AK169" i="14"/>
  <c r="AJ169" i="14"/>
  <c r="AI169" i="14"/>
  <c r="AH169" i="14"/>
  <c r="AG169" i="14"/>
  <c r="AF169" i="14"/>
  <c r="AE169" i="14"/>
  <c r="AD169" i="14"/>
  <c r="AC169" i="14"/>
  <c r="AB169" i="14"/>
  <c r="AA169" i="14"/>
  <c r="Z169" i="14"/>
  <c r="Y169" i="14"/>
  <c r="X169" i="14"/>
  <c r="W169" i="14"/>
  <c r="V169" i="14"/>
  <c r="U169" i="14"/>
  <c r="T169" i="14"/>
  <c r="S169" i="14"/>
  <c r="R169" i="14"/>
  <c r="Q169" i="14"/>
  <c r="P169" i="14"/>
  <c r="O169" i="14"/>
  <c r="N169" i="14"/>
  <c r="M169" i="14"/>
  <c r="L169" i="14"/>
  <c r="K169" i="14"/>
  <c r="J169" i="14"/>
  <c r="I169" i="14"/>
  <c r="H169" i="14"/>
  <c r="G169" i="14"/>
  <c r="F169" i="14"/>
  <c r="E169" i="14"/>
  <c r="D169" i="14"/>
  <c r="C169" i="14"/>
  <c r="B169" i="14"/>
  <c r="A169" i="14"/>
  <c r="BG168" i="14"/>
  <c r="BF168" i="14"/>
  <c r="BE168" i="14"/>
  <c r="BD168" i="14"/>
  <c r="BC168" i="14"/>
  <c r="BB168" i="14"/>
  <c r="BA168" i="14"/>
  <c r="AZ168" i="14"/>
  <c r="AY168" i="14"/>
  <c r="AX168" i="14"/>
  <c r="AW168" i="14"/>
  <c r="AV168" i="14"/>
  <c r="AU168" i="14"/>
  <c r="AT168" i="14"/>
  <c r="AS168" i="14"/>
  <c r="AR168" i="14"/>
  <c r="AQ168" i="14"/>
  <c r="AP168" i="14"/>
  <c r="AO168" i="14"/>
  <c r="AN168" i="14"/>
  <c r="AM168" i="14"/>
  <c r="AL168" i="14"/>
  <c r="AK168" i="14"/>
  <c r="AJ168" i="14"/>
  <c r="AI168" i="14"/>
  <c r="AH168" i="14"/>
  <c r="AG168" i="14"/>
  <c r="AF168" i="14"/>
  <c r="AE168" i="14"/>
  <c r="AD168" i="14"/>
  <c r="AC168" i="14"/>
  <c r="AB168" i="14"/>
  <c r="AA168" i="14"/>
  <c r="Z168" i="14"/>
  <c r="Y168" i="14"/>
  <c r="X168" i="14"/>
  <c r="W168" i="14"/>
  <c r="V168" i="14"/>
  <c r="U168" i="14"/>
  <c r="T168" i="14"/>
  <c r="S168" i="14"/>
  <c r="R168" i="14"/>
  <c r="Q168" i="14"/>
  <c r="P168" i="14"/>
  <c r="O168" i="14"/>
  <c r="N168" i="14"/>
  <c r="M168" i="14"/>
  <c r="L168" i="14"/>
  <c r="K168" i="14"/>
  <c r="J168" i="14"/>
  <c r="I168" i="14"/>
  <c r="H168" i="14"/>
  <c r="G168" i="14"/>
  <c r="F168" i="14"/>
  <c r="E168" i="14"/>
  <c r="D168" i="14"/>
  <c r="C168" i="14"/>
  <c r="B168" i="14"/>
  <c r="A168" i="14"/>
  <c r="BG167" i="14"/>
  <c r="BF167" i="14"/>
  <c r="BE167" i="14"/>
  <c r="BD167" i="14"/>
  <c r="BC167" i="14"/>
  <c r="BB167" i="14"/>
  <c r="BA167" i="14"/>
  <c r="AZ167" i="14"/>
  <c r="AY167" i="14"/>
  <c r="AX167" i="14"/>
  <c r="AW167" i="14"/>
  <c r="AV167" i="14"/>
  <c r="AU167" i="14"/>
  <c r="AT167" i="14"/>
  <c r="AS167" i="14"/>
  <c r="AR167" i="14"/>
  <c r="AQ167" i="14"/>
  <c r="AP167" i="14"/>
  <c r="AO167" i="14"/>
  <c r="AN167" i="14"/>
  <c r="AM167" i="14"/>
  <c r="AL167" i="14"/>
  <c r="AK167" i="14"/>
  <c r="AJ167" i="14"/>
  <c r="AI167" i="14"/>
  <c r="AH167" i="14"/>
  <c r="AG167" i="14"/>
  <c r="AF167" i="14"/>
  <c r="AE167" i="14"/>
  <c r="AD167" i="14"/>
  <c r="AC167" i="14"/>
  <c r="AB167" i="14"/>
  <c r="AA167" i="14"/>
  <c r="Z167" i="14"/>
  <c r="Y167" i="14"/>
  <c r="X167" i="14"/>
  <c r="W167" i="14"/>
  <c r="V167" i="14"/>
  <c r="U167" i="14"/>
  <c r="T167" i="14"/>
  <c r="S167" i="14"/>
  <c r="R167" i="14"/>
  <c r="Q167" i="14"/>
  <c r="P167" i="14"/>
  <c r="O167" i="14"/>
  <c r="N167" i="14"/>
  <c r="M167" i="14"/>
  <c r="L167" i="14"/>
  <c r="K167" i="14"/>
  <c r="J167" i="14"/>
  <c r="I167" i="14"/>
  <c r="H167" i="14"/>
  <c r="G167" i="14"/>
  <c r="F167" i="14"/>
  <c r="E167" i="14"/>
  <c r="D167" i="14"/>
  <c r="C167" i="14"/>
  <c r="B167" i="14"/>
  <c r="A167" i="14"/>
  <c r="BG166" i="14"/>
  <c r="BF166" i="14"/>
  <c r="BE166" i="14"/>
  <c r="BD166" i="14"/>
  <c r="BC166" i="14"/>
  <c r="BB166" i="14"/>
  <c r="BA166" i="14"/>
  <c r="AZ166" i="14"/>
  <c r="AY166" i="14"/>
  <c r="AX166" i="14"/>
  <c r="AW166" i="14"/>
  <c r="AV166" i="14"/>
  <c r="AU166" i="14"/>
  <c r="AT166" i="14"/>
  <c r="AS166" i="14"/>
  <c r="AR166" i="14"/>
  <c r="AQ166" i="14"/>
  <c r="AP166" i="14"/>
  <c r="AO166" i="14"/>
  <c r="AN166" i="14"/>
  <c r="AM166" i="14"/>
  <c r="AL166" i="14"/>
  <c r="AK166" i="14"/>
  <c r="AJ166" i="14"/>
  <c r="AI166" i="14"/>
  <c r="AH166" i="14"/>
  <c r="AG166" i="14"/>
  <c r="AF166" i="14"/>
  <c r="AE166" i="14"/>
  <c r="AD166" i="14"/>
  <c r="AC166" i="14"/>
  <c r="AB166" i="14"/>
  <c r="AA166" i="14"/>
  <c r="Z166" i="14"/>
  <c r="Y166" i="14"/>
  <c r="X166" i="14"/>
  <c r="W166" i="14"/>
  <c r="V166" i="14"/>
  <c r="U166" i="14"/>
  <c r="T166" i="14"/>
  <c r="S166" i="14"/>
  <c r="R166" i="14"/>
  <c r="Q166" i="14"/>
  <c r="P166" i="14"/>
  <c r="O166" i="14"/>
  <c r="N166" i="14"/>
  <c r="M166" i="14"/>
  <c r="L166" i="14"/>
  <c r="K166" i="14"/>
  <c r="J166" i="14"/>
  <c r="I166" i="14"/>
  <c r="H166" i="14"/>
  <c r="F166" i="14"/>
  <c r="E166" i="14"/>
  <c r="D166" i="14"/>
  <c r="C166" i="14"/>
  <c r="B166" i="14"/>
  <c r="A166" i="14"/>
  <c r="BG165" i="14"/>
  <c r="BF165" i="14"/>
  <c r="BE165" i="14"/>
  <c r="BD165" i="14"/>
  <c r="BC165" i="14"/>
  <c r="BB165" i="14"/>
  <c r="BA165" i="14"/>
  <c r="AZ165" i="14"/>
  <c r="AY165" i="14"/>
  <c r="AX165" i="14"/>
  <c r="AW165" i="14"/>
  <c r="AV165" i="14"/>
  <c r="AU165" i="14"/>
  <c r="AT165" i="14"/>
  <c r="AS165" i="14"/>
  <c r="AR165" i="14"/>
  <c r="AQ165" i="14"/>
  <c r="AP165" i="14"/>
  <c r="AO165" i="14"/>
  <c r="AN165" i="14"/>
  <c r="AM165" i="14"/>
  <c r="AL165" i="14"/>
  <c r="AK165" i="14"/>
  <c r="AJ165" i="14"/>
  <c r="AI165" i="14"/>
  <c r="AH165" i="14"/>
  <c r="AG165" i="14"/>
  <c r="AF165" i="14"/>
  <c r="AE165" i="14"/>
  <c r="AD165" i="14"/>
  <c r="AC165" i="14"/>
  <c r="AB165" i="14"/>
  <c r="AA165" i="14"/>
  <c r="Z165" i="14"/>
  <c r="Y165" i="14"/>
  <c r="X165" i="14"/>
  <c r="W165" i="14"/>
  <c r="V165" i="14"/>
  <c r="U165" i="14"/>
  <c r="T165" i="14"/>
  <c r="S165" i="14"/>
  <c r="R165" i="14"/>
  <c r="Q165" i="14"/>
  <c r="P165" i="14"/>
  <c r="O165" i="14"/>
  <c r="N165" i="14"/>
  <c r="M165" i="14"/>
  <c r="L165" i="14"/>
  <c r="K165" i="14"/>
  <c r="J165" i="14"/>
  <c r="I165" i="14"/>
  <c r="H165" i="14"/>
  <c r="G165" i="14"/>
  <c r="F165" i="14"/>
  <c r="E165" i="14"/>
  <c r="D165" i="14"/>
  <c r="C165" i="14"/>
  <c r="B165" i="14"/>
  <c r="A165" i="14"/>
  <c r="BG164" i="14"/>
  <c r="BF164" i="14"/>
  <c r="BE164" i="14"/>
  <c r="BD164" i="14"/>
  <c r="BC164" i="14"/>
  <c r="BB164" i="14"/>
  <c r="BA164" i="14"/>
  <c r="AZ164" i="14"/>
  <c r="AY164" i="14"/>
  <c r="AX164" i="14"/>
  <c r="AW164" i="14"/>
  <c r="AV164" i="14"/>
  <c r="AU164" i="14"/>
  <c r="AT164" i="14"/>
  <c r="AS164" i="14"/>
  <c r="AR164" i="14"/>
  <c r="AQ164" i="14"/>
  <c r="AP164" i="14"/>
  <c r="AO164" i="14"/>
  <c r="AN164" i="14"/>
  <c r="AM164" i="14"/>
  <c r="AL164" i="14"/>
  <c r="AK164" i="14"/>
  <c r="AJ164" i="14"/>
  <c r="AI164" i="14"/>
  <c r="AH164" i="14"/>
  <c r="AG164" i="14"/>
  <c r="AF164" i="14"/>
  <c r="AE164" i="14"/>
  <c r="AD164" i="14"/>
  <c r="AC164" i="14"/>
  <c r="AB164" i="14"/>
  <c r="AA164" i="14"/>
  <c r="Z164" i="14"/>
  <c r="Y164" i="14"/>
  <c r="X164" i="14"/>
  <c r="W164" i="14"/>
  <c r="V164" i="14"/>
  <c r="U164" i="14"/>
  <c r="T164" i="14"/>
  <c r="S164" i="14"/>
  <c r="R164" i="14"/>
  <c r="Q164" i="14"/>
  <c r="P164" i="14"/>
  <c r="O164" i="14"/>
  <c r="N164" i="14"/>
  <c r="M164" i="14"/>
  <c r="L164" i="14"/>
  <c r="K164" i="14"/>
  <c r="J164" i="14"/>
  <c r="I164" i="14"/>
  <c r="H164" i="14"/>
  <c r="G164" i="14"/>
  <c r="F164" i="14"/>
  <c r="E164" i="14"/>
  <c r="D164" i="14"/>
  <c r="C164" i="14"/>
  <c r="B164" i="14"/>
  <c r="A164" i="14"/>
  <c r="BG163" i="14"/>
  <c r="BF163" i="14"/>
  <c r="BE163" i="14"/>
  <c r="BD163" i="14"/>
  <c r="BC163" i="14"/>
  <c r="BB163" i="14"/>
  <c r="BA163" i="14"/>
  <c r="AZ163" i="14"/>
  <c r="AY163" i="14"/>
  <c r="AX163" i="14"/>
  <c r="AW163" i="14"/>
  <c r="AV163" i="14"/>
  <c r="AU163" i="14"/>
  <c r="AT163" i="14"/>
  <c r="AS163" i="14"/>
  <c r="AR163" i="14"/>
  <c r="AQ163" i="14"/>
  <c r="AP163" i="14"/>
  <c r="AO163" i="14"/>
  <c r="AN163" i="14"/>
  <c r="AM163" i="14"/>
  <c r="AL163" i="14"/>
  <c r="AK163" i="14"/>
  <c r="AJ163" i="14"/>
  <c r="AI163" i="14"/>
  <c r="AH163" i="14"/>
  <c r="AG163" i="14"/>
  <c r="AF163" i="14"/>
  <c r="AE163" i="14"/>
  <c r="AD163" i="14"/>
  <c r="AC163" i="14"/>
  <c r="AB163" i="14"/>
  <c r="AA163" i="14"/>
  <c r="Z163" i="14"/>
  <c r="Y163" i="14"/>
  <c r="X163" i="14"/>
  <c r="W163" i="14"/>
  <c r="V163" i="14"/>
  <c r="U163" i="14"/>
  <c r="T163" i="14"/>
  <c r="S163" i="14"/>
  <c r="R163" i="14"/>
  <c r="Q163" i="14"/>
  <c r="P163" i="14"/>
  <c r="O163" i="14"/>
  <c r="N163" i="14"/>
  <c r="M163" i="14"/>
  <c r="L163" i="14"/>
  <c r="K163" i="14"/>
  <c r="J163" i="14"/>
  <c r="I163" i="14"/>
  <c r="H163" i="14"/>
  <c r="G163" i="14"/>
  <c r="F163" i="14"/>
  <c r="E163" i="14"/>
  <c r="D163" i="14"/>
  <c r="C163" i="14"/>
  <c r="B163" i="14"/>
  <c r="A163" i="14"/>
  <c r="BG162" i="14"/>
  <c r="BF162" i="14"/>
  <c r="BE162" i="14"/>
  <c r="BD162" i="14"/>
  <c r="BC162" i="14"/>
  <c r="BB162" i="14"/>
  <c r="BA162" i="14"/>
  <c r="AZ162" i="14"/>
  <c r="AY162" i="14"/>
  <c r="AX162" i="14"/>
  <c r="AW162" i="14"/>
  <c r="AV162" i="14"/>
  <c r="AU162" i="14"/>
  <c r="AT162" i="14"/>
  <c r="AS162" i="14"/>
  <c r="AR162" i="14"/>
  <c r="AQ162" i="14"/>
  <c r="AP162" i="14"/>
  <c r="AO162" i="14"/>
  <c r="AN162" i="14"/>
  <c r="AM162" i="14"/>
  <c r="AL162" i="14"/>
  <c r="AK162" i="14"/>
  <c r="AJ162" i="14"/>
  <c r="AI162" i="14"/>
  <c r="AH162" i="14"/>
  <c r="AG162" i="14"/>
  <c r="AF162" i="14"/>
  <c r="AE162" i="14"/>
  <c r="AD162" i="14"/>
  <c r="AC162" i="14"/>
  <c r="AB162" i="14"/>
  <c r="AA162" i="14"/>
  <c r="Z162" i="14"/>
  <c r="Y162" i="14"/>
  <c r="X162" i="14"/>
  <c r="W162" i="14"/>
  <c r="V162" i="14"/>
  <c r="U162" i="14"/>
  <c r="T162" i="14"/>
  <c r="S162" i="14"/>
  <c r="R162" i="14"/>
  <c r="Q162" i="14"/>
  <c r="P162" i="14"/>
  <c r="O162" i="14"/>
  <c r="N162" i="14"/>
  <c r="M162" i="14"/>
  <c r="L162" i="14"/>
  <c r="K162" i="14"/>
  <c r="J162" i="14"/>
  <c r="I162" i="14"/>
  <c r="H162" i="14"/>
  <c r="G162" i="14"/>
  <c r="F162" i="14"/>
  <c r="E162" i="14"/>
  <c r="D162" i="14"/>
  <c r="C162" i="14"/>
  <c r="B162" i="14"/>
  <c r="A162" i="14"/>
  <c r="BG161" i="14"/>
  <c r="BF161" i="14"/>
  <c r="BE161" i="14"/>
  <c r="BD161" i="14"/>
  <c r="BC161" i="14"/>
  <c r="BB161" i="14"/>
  <c r="BA161" i="14"/>
  <c r="AZ161" i="14"/>
  <c r="AY161" i="14"/>
  <c r="AX161" i="14"/>
  <c r="AW161" i="14"/>
  <c r="AV161" i="14"/>
  <c r="AU161" i="14"/>
  <c r="AT161" i="14"/>
  <c r="AS161" i="14"/>
  <c r="AR161" i="14"/>
  <c r="AQ161" i="14"/>
  <c r="AP161" i="14"/>
  <c r="AO161" i="14"/>
  <c r="AN161" i="14"/>
  <c r="AM161" i="14"/>
  <c r="AL161" i="14"/>
  <c r="AK161" i="14"/>
  <c r="AJ161" i="14"/>
  <c r="AI161" i="14"/>
  <c r="AH161" i="14"/>
  <c r="AG161" i="14"/>
  <c r="AF161" i="14"/>
  <c r="AE161" i="14"/>
  <c r="AD161" i="14"/>
  <c r="AC161" i="14"/>
  <c r="AB161" i="14"/>
  <c r="AA161" i="14"/>
  <c r="Z161" i="14"/>
  <c r="Y161" i="14"/>
  <c r="X161" i="14"/>
  <c r="W161" i="14"/>
  <c r="V161" i="14"/>
  <c r="U161" i="14"/>
  <c r="T161" i="14"/>
  <c r="S161" i="14"/>
  <c r="R161" i="14"/>
  <c r="Q161" i="14"/>
  <c r="P161" i="14"/>
  <c r="O161" i="14"/>
  <c r="N161" i="14"/>
  <c r="M161" i="14"/>
  <c r="L161" i="14"/>
  <c r="K161" i="14"/>
  <c r="J161" i="14"/>
  <c r="I161" i="14"/>
  <c r="H161" i="14"/>
  <c r="G161" i="14"/>
  <c r="F161" i="14"/>
  <c r="E161" i="14"/>
  <c r="D161" i="14"/>
  <c r="C161" i="14"/>
  <c r="B161" i="14"/>
  <c r="A161" i="14"/>
  <c r="BG160" i="14"/>
  <c r="BF160" i="14"/>
  <c r="BE160" i="14"/>
  <c r="BD160" i="14"/>
  <c r="BC160" i="14"/>
  <c r="BB160" i="14"/>
  <c r="BA160" i="14"/>
  <c r="AZ160" i="14"/>
  <c r="AY160" i="14"/>
  <c r="AX160" i="14"/>
  <c r="AW160" i="14"/>
  <c r="AV160" i="14"/>
  <c r="AU160" i="14"/>
  <c r="AT160" i="14"/>
  <c r="AS160" i="14"/>
  <c r="AR160" i="14"/>
  <c r="AQ160" i="14"/>
  <c r="AP160" i="14"/>
  <c r="AO160" i="14"/>
  <c r="AN160" i="14"/>
  <c r="AM160" i="14"/>
  <c r="AL160" i="14"/>
  <c r="AK160" i="14"/>
  <c r="AJ160" i="14"/>
  <c r="AI160" i="14"/>
  <c r="AH160" i="14"/>
  <c r="AG160" i="14"/>
  <c r="AF160" i="14"/>
  <c r="AE160" i="14"/>
  <c r="AD160" i="14"/>
  <c r="AC160" i="14"/>
  <c r="AB160" i="14"/>
  <c r="AA160" i="14"/>
  <c r="Z160" i="14"/>
  <c r="Y160" i="14"/>
  <c r="X160" i="14"/>
  <c r="W160" i="14"/>
  <c r="V160" i="14"/>
  <c r="U160" i="14"/>
  <c r="T160" i="14"/>
  <c r="S160" i="14"/>
  <c r="R160" i="14"/>
  <c r="Q160" i="14"/>
  <c r="P160" i="14"/>
  <c r="O160" i="14"/>
  <c r="N160" i="14"/>
  <c r="M160" i="14"/>
  <c r="L160" i="14"/>
  <c r="K160" i="14"/>
  <c r="J160" i="14"/>
  <c r="I160" i="14"/>
  <c r="H160" i="14"/>
  <c r="G160" i="14"/>
  <c r="F160" i="14"/>
  <c r="E160" i="14"/>
  <c r="D160" i="14"/>
  <c r="C160" i="14"/>
  <c r="B160" i="14"/>
  <c r="A160" i="14"/>
  <c r="BG159" i="14"/>
  <c r="BF159" i="14"/>
  <c r="BE159" i="14"/>
  <c r="BD159" i="14"/>
  <c r="BC159" i="14"/>
  <c r="BB159" i="14"/>
  <c r="BA159" i="14"/>
  <c r="AZ159" i="14"/>
  <c r="AY159" i="14"/>
  <c r="AX159" i="14"/>
  <c r="AW159" i="14"/>
  <c r="AV159" i="14"/>
  <c r="AU159" i="14"/>
  <c r="AT159" i="14"/>
  <c r="AS159" i="14"/>
  <c r="AR159" i="14"/>
  <c r="AQ159" i="14"/>
  <c r="AP159" i="14"/>
  <c r="AO159" i="14"/>
  <c r="AN159" i="14"/>
  <c r="AM159" i="14"/>
  <c r="AL159" i="14"/>
  <c r="AK159" i="14"/>
  <c r="AJ159" i="14"/>
  <c r="AI159" i="14"/>
  <c r="AH159" i="14"/>
  <c r="AG159" i="14"/>
  <c r="AF159" i="14"/>
  <c r="AE159" i="14"/>
  <c r="AD159" i="14"/>
  <c r="AC159" i="14"/>
  <c r="AB159" i="14"/>
  <c r="AA159" i="14"/>
  <c r="Z159" i="14"/>
  <c r="Y159" i="14"/>
  <c r="X159" i="14"/>
  <c r="W159" i="14"/>
  <c r="V159" i="14"/>
  <c r="U159" i="14"/>
  <c r="T159" i="14"/>
  <c r="S159" i="14"/>
  <c r="R159" i="14"/>
  <c r="Q159" i="14"/>
  <c r="P159" i="14"/>
  <c r="O159" i="14"/>
  <c r="N159" i="14"/>
  <c r="M159" i="14"/>
  <c r="L159" i="14"/>
  <c r="K159" i="14"/>
  <c r="J159" i="14"/>
  <c r="I159" i="14"/>
  <c r="H159" i="14"/>
  <c r="G159" i="14"/>
  <c r="F159" i="14"/>
  <c r="E159" i="14"/>
  <c r="D159" i="14"/>
  <c r="C159" i="14"/>
  <c r="B159" i="14"/>
  <c r="A159" i="14"/>
  <c r="BG158" i="14"/>
  <c r="BF158" i="14"/>
  <c r="BE158" i="14"/>
  <c r="BD158" i="14"/>
  <c r="BC158" i="14"/>
  <c r="BB158" i="14"/>
  <c r="BA158" i="14"/>
  <c r="AZ158" i="14"/>
  <c r="AY158" i="14"/>
  <c r="AX158" i="14"/>
  <c r="AW158" i="14"/>
  <c r="AV158" i="14"/>
  <c r="AU158" i="14"/>
  <c r="AT158" i="14"/>
  <c r="AS158" i="14"/>
  <c r="AR158" i="14"/>
  <c r="AQ158" i="14"/>
  <c r="AP158" i="14"/>
  <c r="AO158" i="14"/>
  <c r="AN158" i="14"/>
  <c r="AM158" i="14"/>
  <c r="AL158" i="14"/>
  <c r="AK158" i="14"/>
  <c r="AJ158" i="14"/>
  <c r="AI158" i="14"/>
  <c r="AH158" i="14"/>
  <c r="AG158" i="14"/>
  <c r="AF158" i="14"/>
  <c r="AE158" i="14"/>
  <c r="AD158" i="14"/>
  <c r="AC158" i="14"/>
  <c r="AB158" i="14"/>
  <c r="AA158" i="14"/>
  <c r="Z158" i="14"/>
  <c r="Y158" i="14"/>
  <c r="X158" i="14"/>
  <c r="W158" i="14"/>
  <c r="V158" i="14"/>
  <c r="U158" i="14"/>
  <c r="T158" i="14"/>
  <c r="S158" i="14"/>
  <c r="R158" i="14"/>
  <c r="Q158" i="14"/>
  <c r="P158" i="14"/>
  <c r="O158" i="14"/>
  <c r="N158" i="14"/>
  <c r="M158" i="14"/>
  <c r="L158" i="14"/>
  <c r="K158" i="14"/>
  <c r="J158" i="14"/>
  <c r="I158" i="14"/>
  <c r="H158" i="14"/>
  <c r="G158" i="14"/>
  <c r="F158" i="14"/>
  <c r="E158" i="14"/>
  <c r="D158" i="14"/>
  <c r="C158" i="14"/>
  <c r="B158" i="14"/>
  <c r="A158" i="14"/>
  <c r="BG157" i="14"/>
  <c r="BF157" i="14"/>
  <c r="BE157" i="14"/>
  <c r="BD157" i="14"/>
  <c r="BC157" i="14"/>
  <c r="BB157" i="14"/>
  <c r="BA157" i="14"/>
  <c r="AZ157" i="14"/>
  <c r="AY157" i="14"/>
  <c r="AX157" i="14"/>
  <c r="AW157" i="14"/>
  <c r="AV157" i="14"/>
  <c r="AU157" i="14"/>
  <c r="AT157" i="14"/>
  <c r="AS157" i="14"/>
  <c r="AR157" i="14"/>
  <c r="AQ157" i="14"/>
  <c r="AP157" i="14"/>
  <c r="AO157" i="14"/>
  <c r="AN157" i="14"/>
  <c r="AM157" i="14"/>
  <c r="AL157" i="14"/>
  <c r="AK157" i="14"/>
  <c r="AJ157" i="14"/>
  <c r="AI157" i="14"/>
  <c r="AH157" i="14"/>
  <c r="AG157" i="14"/>
  <c r="AF157" i="14"/>
  <c r="AE157" i="14"/>
  <c r="AD157" i="14"/>
  <c r="AC157" i="14"/>
  <c r="AB157" i="14"/>
  <c r="AA157" i="14"/>
  <c r="Z157" i="14"/>
  <c r="Y157" i="14"/>
  <c r="X157" i="14"/>
  <c r="W157" i="14"/>
  <c r="V157" i="14"/>
  <c r="U157" i="14"/>
  <c r="T157" i="14"/>
  <c r="S157" i="14"/>
  <c r="R157" i="14"/>
  <c r="Q157" i="14"/>
  <c r="P157" i="14"/>
  <c r="O157" i="14"/>
  <c r="N157" i="14"/>
  <c r="M157" i="14"/>
  <c r="L157" i="14"/>
  <c r="K157" i="14"/>
  <c r="J157" i="14"/>
  <c r="I157" i="14"/>
  <c r="H157" i="14"/>
  <c r="G157" i="14"/>
  <c r="F157" i="14"/>
  <c r="E157" i="14"/>
  <c r="D157" i="14"/>
  <c r="C157" i="14"/>
  <c r="B157" i="14"/>
  <c r="A157" i="14"/>
  <c r="BG156" i="14"/>
  <c r="BF156" i="14"/>
  <c r="BE156" i="14"/>
  <c r="BD156" i="14"/>
  <c r="BC156" i="14"/>
  <c r="BB156" i="14"/>
  <c r="BA156" i="14"/>
  <c r="AZ156" i="14"/>
  <c r="AY156" i="14"/>
  <c r="AX156" i="14"/>
  <c r="AW156" i="14"/>
  <c r="AV156" i="14"/>
  <c r="AU156" i="14"/>
  <c r="AT156" i="14"/>
  <c r="AS156" i="14"/>
  <c r="AR156" i="14"/>
  <c r="AQ156" i="14"/>
  <c r="AP156" i="14"/>
  <c r="AO156" i="14"/>
  <c r="AN156" i="14"/>
  <c r="AM156" i="14"/>
  <c r="AL156" i="14"/>
  <c r="AK156" i="14"/>
  <c r="AJ156" i="14"/>
  <c r="AI156" i="14"/>
  <c r="AH156" i="14"/>
  <c r="AG156" i="14"/>
  <c r="AF156" i="14"/>
  <c r="AE156" i="14"/>
  <c r="AD156" i="14"/>
  <c r="AC156" i="14"/>
  <c r="AB156" i="14"/>
  <c r="AA156" i="14"/>
  <c r="Z156" i="14"/>
  <c r="Y156" i="14"/>
  <c r="X156" i="14"/>
  <c r="W156" i="14"/>
  <c r="V156" i="14"/>
  <c r="U156" i="14"/>
  <c r="T156" i="14"/>
  <c r="S156" i="14"/>
  <c r="R156" i="14"/>
  <c r="Q156" i="14"/>
  <c r="P156" i="14"/>
  <c r="O156" i="14"/>
  <c r="N156" i="14"/>
  <c r="M156" i="14"/>
  <c r="L156" i="14"/>
  <c r="K156" i="14"/>
  <c r="J156" i="14"/>
  <c r="I156" i="14"/>
  <c r="H156" i="14"/>
  <c r="G156" i="14"/>
  <c r="F156" i="14"/>
  <c r="E156" i="14"/>
  <c r="D156" i="14"/>
  <c r="C156" i="14"/>
  <c r="B156" i="14"/>
  <c r="A156" i="14"/>
  <c r="BG155" i="14"/>
  <c r="BF155" i="14"/>
  <c r="BE155" i="14"/>
  <c r="BD155" i="14"/>
  <c r="BC155" i="14"/>
  <c r="BB155" i="14"/>
  <c r="BA155" i="14"/>
  <c r="AZ155" i="14"/>
  <c r="AY155" i="14"/>
  <c r="AX155" i="14"/>
  <c r="AW155" i="14"/>
  <c r="AV155" i="14"/>
  <c r="AU155" i="14"/>
  <c r="AT155" i="14"/>
  <c r="AS155" i="14"/>
  <c r="AR155" i="14"/>
  <c r="AQ155" i="14"/>
  <c r="AP155" i="14"/>
  <c r="AO155" i="14"/>
  <c r="AN155" i="14"/>
  <c r="AM155" i="14"/>
  <c r="AL155" i="14"/>
  <c r="AK155" i="14"/>
  <c r="AJ155" i="14"/>
  <c r="AI155" i="14"/>
  <c r="AH155" i="14"/>
  <c r="AG155" i="14"/>
  <c r="AF155" i="14"/>
  <c r="AE155" i="14"/>
  <c r="AD155" i="14"/>
  <c r="AC155" i="14"/>
  <c r="AB155" i="14"/>
  <c r="AA155" i="14"/>
  <c r="Z155" i="14"/>
  <c r="Y155" i="14"/>
  <c r="X155" i="14"/>
  <c r="W155" i="14"/>
  <c r="V155" i="14"/>
  <c r="U155" i="14"/>
  <c r="T155" i="14"/>
  <c r="S155" i="14"/>
  <c r="R155" i="14"/>
  <c r="Q155" i="14"/>
  <c r="P155" i="14"/>
  <c r="O155" i="14"/>
  <c r="N155" i="14"/>
  <c r="M155" i="14"/>
  <c r="L155" i="14"/>
  <c r="K155" i="14"/>
  <c r="J155" i="14"/>
  <c r="I155" i="14"/>
  <c r="H155" i="14"/>
  <c r="G155" i="14"/>
  <c r="F155" i="14"/>
  <c r="E155" i="14"/>
  <c r="D155" i="14"/>
  <c r="C155" i="14"/>
  <c r="B155" i="14"/>
  <c r="A155" i="14"/>
  <c r="BG154" i="14"/>
  <c r="BF154" i="14"/>
  <c r="BE154" i="14"/>
  <c r="BD154" i="14"/>
  <c r="BC154" i="14"/>
  <c r="BB154" i="14"/>
  <c r="BA154" i="14"/>
  <c r="AZ154" i="14"/>
  <c r="AY154" i="14"/>
  <c r="AX154" i="14"/>
  <c r="AW154" i="14"/>
  <c r="AV154" i="14"/>
  <c r="AU154" i="14"/>
  <c r="AT154" i="14"/>
  <c r="AS154" i="14"/>
  <c r="AR154" i="14"/>
  <c r="AQ154" i="14"/>
  <c r="AP154" i="14"/>
  <c r="AO154" i="14"/>
  <c r="AN154" i="14"/>
  <c r="AM154" i="14"/>
  <c r="AL154" i="14"/>
  <c r="AK154" i="14"/>
  <c r="AJ154" i="14"/>
  <c r="AI154" i="14"/>
  <c r="AH154" i="14"/>
  <c r="AG154" i="14"/>
  <c r="AF154" i="14"/>
  <c r="AE154" i="14"/>
  <c r="AD154" i="14"/>
  <c r="AC154" i="14"/>
  <c r="AB154" i="14"/>
  <c r="AA154" i="14"/>
  <c r="Z154" i="14"/>
  <c r="Y154" i="14"/>
  <c r="X154" i="14"/>
  <c r="W154" i="14"/>
  <c r="V154" i="14"/>
  <c r="U154" i="14"/>
  <c r="T154" i="14"/>
  <c r="S154" i="14"/>
  <c r="R154" i="14"/>
  <c r="Q154" i="14"/>
  <c r="P154" i="14"/>
  <c r="O154" i="14"/>
  <c r="N154" i="14"/>
  <c r="M154" i="14"/>
  <c r="L154" i="14"/>
  <c r="K154" i="14"/>
  <c r="J154" i="14"/>
  <c r="I154" i="14"/>
  <c r="H154" i="14"/>
  <c r="G154" i="14"/>
  <c r="F154" i="14"/>
  <c r="E154" i="14"/>
  <c r="D154" i="14"/>
  <c r="C154" i="14"/>
  <c r="B154" i="14"/>
  <c r="A154" i="14"/>
  <c r="BG153" i="14"/>
  <c r="BF153" i="14"/>
  <c r="BE153" i="14"/>
  <c r="BD153" i="14"/>
  <c r="BC153" i="14"/>
  <c r="BB153" i="14"/>
  <c r="BA153" i="14"/>
  <c r="AZ153" i="14"/>
  <c r="AY153" i="14"/>
  <c r="AX153" i="14"/>
  <c r="AW153" i="14"/>
  <c r="AV153" i="14"/>
  <c r="AU153" i="14"/>
  <c r="AT153" i="14"/>
  <c r="AS153" i="14"/>
  <c r="AR153" i="14"/>
  <c r="AQ153" i="14"/>
  <c r="AP153" i="14"/>
  <c r="AO153" i="14"/>
  <c r="AN153" i="14"/>
  <c r="AM153" i="14"/>
  <c r="AL153" i="14"/>
  <c r="AK153" i="14"/>
  <c r="AJ153" i="14"/>
  <c r="AI153" i="14"/>
  <c r="AH153" i="14"/>
  <c r="AG153" i="14"/>
  <c r="AF153" i="14"/>
  <c r="AE153" i="14"/>
  <c r="AD153" i="14"/>
  <c r="AC153" i="14"/>
  <c r="AB153" i="14"/>
  <c r="AA153" i="14"/>
  <c r="Z153" i="14"/>
  <c r="Y153" i="14"/>
  <c r="X153" i="14"/>
  <c r="W153" i="14"/>
  <c r="V153" i="14"/>
  <c r="U153" i="14"/>
  <c r="T153" i="14"/>
  <c r="S153" i="14"/>
  <c r="R153" i="14"/>
  <c r="Q153" i="14"/>
  <c r="P153" i="14"/>
  <c r="O153" i="14"/>
  <c r="N153" i="14"/>
  <c r="M153" i="14"/>
  <c r="L153" i="14"/>
  <c r="K153" i="14"/>
  <c r="J153" i="14"/>
  <c r="I153" i="14"/>
  <c r="H153" i="14"/>
  <c r="G153" i="14"/>
  <c r="F153" i="14"/>
  <c r="E153" i="14"/>
  <c r="D153" i="14"/>
  <c r="C153" i="14"/>
  <c r="B153" i="14"/>
  <c r="A153" i="14"/>
  <c r="BG152" i="14"/>
  <c r="BF152" i="14"/>
  <c r="BE152" i="14"/>
  <c r="BD152" i="14"/>
  <c r="BC152" i="14"/>
  <c r="BB152" i="14"/>
  <c r="BA152" i="14"/>
  <c r="AZ152" i="14"/>
  <c r="AY152" i="14"/>
  <c r="AX152" i="14"/>
  <c r="AW152" i="14"/>
  <c r="AV152" i="14"/>
  <c r="AU152" i="14"/>
  <c r="AT152" i="14"/>
  <c r="AS152" i="14"/>
  <c r="AR152" i="14"/>
  <c r="AQ152" i="14"/>
  <c r="AP152" i="14"/>
  <c r="AO152" i="14"/>
  <c r="AN152" i="14"/>
  <c r="AM152" i="14"/>
  <c r="AL152" i="14"/>
  <c r="AK152" i="14"/>
  <c r="AJ152" i="14"/>
  <c r="AI152" i="14"/>
  <c r="AH152" i="14"/>
  <c r="AG152" i="14"/>
  <c r="AF152" i="14"/>
  <c r="AE152" i="14"/>
  <c r="AD152" i="14"/>
  <c r="AC152" i="14"/>
  <c r="AB152" i="14"/>
  <c r="AA152" i="14"/>
  <c r="Z152" i="14"/>
  <c r="Y152" i="14"/>
  <c r="X152" i="14"/>
  <c r="W152" i="14"/>
  <c r="V152" i="14"/>
  <c r="U152" i="14"/>
  <c r="T152" i="14"/>
  <c r="S152" i="14"/>
  <c r="R152" i="14"/>
  <c r="Q152" i="14"/>
  <c r="P152" i="14"/>
  <c r="O152" i="14"/>
  <c r="N152" i="14"/>
  <c r="M152" i="14"/>
  <c r="L152" i="14"/>
  <c r="K152" i="14"/>
  <c r="J152" i="14"/>
  <c r="I152" i="14"/>
  <c r="H152" i="14"/>
  <c r="G152" i="14"/>
  <c r="F152" i="14"/>
  <c r="E152" i="14"/>
  <c r="B152" i="14"/>
  <c r="A152" i="14"/>
  <c r="BG151" i="14"/>
  <c r="BF151" i="14"/>
  <c r="BE151" i="14"/>
  <c r="BD151" i="14"/>
  <c r="BC151" i="14"/>
  <c r="BB151" i="14"/>
  <c r="BA151" i="14"/>
  <c r="AZ151" i="14"/>
  <c r="AY151" i="14"/>
  <c r="AX151" i="14"/>
  <c r="AW151" i="14"/>
  <c r="AV151" i="14"/>
  <c r="AU151" i="14"/>
  <c r="AT151" i="14"/>
  <c r="AS151" i="14"/>
  <c r="AR151" i="14"/>
  <c r="AQ151" i="14"/>
  <c r="AP151" i="14"/>
  <c r="AO151" i="14"/>
  <c r="AN151" i="14"/>
  <c r="AM151" i="14"/>
  <c r="AL151" i="14"/>
  <c r="AK151" i="14"/>
  <c r="AJ151" i="14"/>
  <c r="AI151" i="14"/>
  <c r="AH151" i="14"/>
  <c r="AG151" i="14"/>
  <c r="AF151" i="14"/>
  <c r="AE151" i="14"/>
  <c r="AD151" i="14"/>
  <c r="AC151" i="14"/>
  <c r="AB151" i="14"/>
  <c r="AA151" i="14"/>
  <c r="Z151" i="14"/>
  <c r="Y151" i="14"/>
  <c r="X151" i="14"/>
  <c r="W151" i="14"/>
  <c r="V151" i="14"/>
  <c r="U151" i="14"/>
  <c r="T151" i="14"/>
  <c r="S151" i="14"/>
  <c r="R151" i="14"/>
  <c r="Q151" i="14"/>
  <c r="P151" i="14"/>
  <c r="O151" i="14"/>
  <c r="N151" i="14"/>
  <c r="M151" i="14"/>
  <c r="L151" i="14"/>
  <c r="K151" i="14"/>
  <c r="J151" i="14"/>
  <c r="I151" i="14"/>
  <c r="H151" i="14"/>
  <c r="G151" i="14"/>
  <c r="F151" i="14"/>
  <c r="E151" i="14"/>
  <c r="B151" i="14"/>
  <c r="A151" i="14"/>
  <c r="BG150" i="14"/>
  <c r="BF150" i="14"/>
  <c r="BE150" i="14"/>
  <c r="BD150" i="14"/>
  <c r="BC150" i="14"/>
  <c r="BB150" i="14"/>
  <c r="BA150" i="14"/>
  <c r="AZ150" i="14"/>
  <c r="AY150" i="14"/>
  <c r="AX150" i="14"/>
  <c r="AW150" i="14"/>
  <c r="AV150" i="14"/>
  <c r="AU150" i="14"/>
  <c r="AT150" i="14"/>
  <c r="AS150" i="14"/>
  <c r="AR150" i="14"/>
  <c r="AQ150" i="14"/>
  <c r="AP150" i="14"/>
  <c r="AO150" i="14"/>
  <c r="AN150" i="14"/>
  <c r="AM150" i="14"/>
  <c r="AL150" i="14"/>
  <c r="AK150" i="14"/>
  <c r="AJ150" i="14"/>
  <c r="AI150" i="14"/>
  <c r="AH150" i="14"/>
  <c r="AG150" i="14"/>
  <c r="AF150" i="14"/>
  <c r="AE150" i="14"/>
  <c r="AD150" i="14"/>
  <c r="AC150" i="14"/>
  <c r="AB150" i="14"/>
  <c r="AA150" i="14"/>
  <c r="Z150" i="14"/>
  <c r="Y150" i="14"/>
  <c r="X150" i="14"/>
  <c r="W150" i="14"/>
  <c r="V150" i="14"/>
  <c r="U150" i="14"/>
  <c r="T150" i="14"/>
  <c r="S150" i="14"/>
  <c r="R150" i="14"/>
  <c r="Q150" i="14"/>
  <c r="P150" i="14"/>
  <c r="O150" i="14"/>
  <c r="N150" i="14"/>
  <c r="M150" i="14"/>
  <c r="L150" i="14"/>
  <c r="K150" i="14"/>
  <c r="J150" i="14"/>
  <c r="I150" i="14"/>
  <c r="H150" i="14"/>
  <c r="G150" i="14"/>
  <c r="F150" i="14"/>
  <c r="E150" i="14"/>
  <c r="B150" i="14"/>
  <c r="A150" i="14"/>
  <c r="BG149" i="14"/>
  <c r="BF149" i="14"/>
  <c r="BE149" i="14"/>
  <c r="BD149" i="14"/>
  <c r="BC149" i="14"/>
  <c r="BB149" i="14"/>
  <c r="BA149" i="14"/>
  <c r="AZ149" i="14"/>
  <c r="AY149" i="14"/>
  <c r="AX149" i="14"/>
  <c r="AW149" i="14"/>
  <c r="AV149" i="14"/>
  <c r="AU149" i="14"/>
  <c r="AT149" i="14"/>
  <c r="AS149" i="14"/>
  <c r="AR149" i="14"/>
  <c r="AQ149" i="14"/>
  <c r="AP149" i="14"/>
  <c r="AO149" i="14"/>
  <c r="AN149" i="14"/>
  <c r="AM149" i="14"/>
  <c r="AL149" i="14"/>
  <c r="AK149" i="14"/>
  <c r="AJ149" i="14"/>
  <c r="AI149" i="14"/>
  <c r="AH149" i="14"/>
  <c r="AG149" i="14"/>
  <c r="AF149" i="14"/>
  <c r="AE149" i="14"/>
  <c r="AD149" i="14"/>
  <c r="AC149" i="14"/>
  <c r="AB149" i="14"/>
  <c r="AA149" i="14"/>
  <c r="Z149" i="14"/>
  <c r="Y149" i="14"/>
  <c r="X149" i="14"/>
  <c r="W149" i="14"/>
  <c r="V149" i="14"/>
  <c r="U149" i="14"/>
  <c r="T149" i="14"/>
  <c r="S149" i="14"/>
  <c r="R149" i="14"/>
  <c r="Q149" i="14"/>
  <c r="P149" i="14"/>
  <c r="O149" i="14"/>
  <c r="N149" i="14"/>
  <c r="M149" i="14"/>
  <c r="L149" i="14"/>
  <c r="K149" i="14"/>
  <c r="J149" i="14"/>
  <c r="I149" i="14"/>
  <c r="H149" i="14"/>
  <c r="G149" i="14"/>
  <c r="F149" i="14"/>
  <c r="E149" i="14"/>
  <c r="B149" i="14"/>
  <c r="A149" i="14"/>
  <c r="BG148" i="14"/>
  <c r="BF148" i="14"/>
  <c r="BE148" i="14"/>
  <c r="BD148" i="14"/>
  <c r="BC148" i="14"/>
  <c r="BB148" i="14"/>
  <c r="BA148" i="14"/>
  <c r="AZ148" i="14"/>
  <c r="AY148" i="14"/>
  <c r="AX148" i="14"/>
  <c r="AW148" i="14"/>
  <c r="AV148" i="14"/>
  <c r="AU148" i="14"/>
  <c r="AT148" i="14"/>
  <c r="AS148" i="14"/>
  <c r="AR148" i="14"/>
  <c r="AQ148" i="14"/>
  <c r="AP148" i="14"/>
  <c r="AO148" i="14"/>
  <c r="AN148" i="14"/>
  <c r="AM148" i="14"/>
  <c r="AL148" i="14"/>
  <c r="AK148" i="14"/>
  <c r="AJ148" i="14"/>
  <c r="AI148" i="14"/>
  <c r="AH148" i="14"/>
  <c r="AG148" i="14"/>
  <c r="AF148" i="14"/>
  <c r="AE148" i="14"/>
  <c r="AD148" i="14"/>
  <c r="AC148" i="14"/>
  <c r="AB148" i="14"/>
  <c r="AA148" i="14"/>
  <c r="Z148" i="14"/>
  <c r="Y148" i="14"/>
  <c r="X148" i="14"/>
  <c r="W148" i="14"/>
  <c r="V148" i="14"/>
  <c r="U148" i="14"/>
  <c r="T148" i="14"/>
  <c r="S148" i="14"/>
  <c r="R148" i="14"/>
  <c r="Q148" i="14"/>
  <c r="P148" i="14"/>
  <c r="O148" i="14"/>
  <c r="N148" i="14"/>
  <c r="M148" i="14"/>
  <c r="L148" i="14"/>
  <c r="K148" i="14"/>
  <c r="J148" i="14"/>
  <c r="I148" i="14"/>
  <c r="H148" i="14"/>
  <c r="G148" i="14"/>
  <c r="F148" i="14"/>
  <c r="E148" i="14"/>
  <c r="B148" i="14"/>
  <c r="A148" i="14"/>
  <c r="BG147" i="14"/>
  <c r="BF147" i="14"/>
  <c r="BE147" i="14"/>
  <c r="BD147" i="14"/>
  <c r="BC147" i="14"/>
  <c r="BB147" i="14"/>
  <c r="BA147" i="14"/>
  <c r="AZ147" i="14"/>
  <c r="AY147" i="14"/>
  <c r="AX147" i="14"/>
  <c r="AW147" i="14"/>
  <c r="AV147" i="14"/>
  <c r="AU147" i="14"/>
  <c r="AT147" i="14"/>
  <c r="AS147" i="14"/>
  <c r="AR147" i="14"/>
  <c r="AQ147" i="14"/>
  <c r="AP147" i="14"/>
  <c r="AO147" i="14"/>
  <c r="AN147" i="14"/>
  <c r="AM147" i="14"/>
  <c r="AL147" i="14"/>
  <c r="AK147" i="14"/>
  <c r="AJ147" i="14"/>
  <c r="AI147" i="14"/>
  <c r="AH147" i="14"/>
  <c r="AG147" i="14"/>
  <c r="AF147" i="14"/>
  <c r="AE147" i="14"/>
  <c r="AD147" i="14"/>
  <c r="AC147" i="14"/>
  <c r="AB147" i="14"/>
  <c r="AA147" i="14"/>
  <c r="Z147" i="14"/>
  <c r="Y147" i="14"/>
  <c r="X147" i="14"/>
  <c r="W147" i="14"/>
  <c r="V147" i="14"/>
  <c r="U147" i="14"/>
  <c r="T147" i="14"/>
  <c r="S147" i="14"/>
  <c r="R147" i="14"/>
  <c r="Q147" i="14"/>
  <c r="P147" i="14"/>
  <c r="O147" i="14"/>
  <c r="N147" i="14"/>
  <c r="M147" i="14"/>
  <c r="L147" i="14"/>
  <c r="K147" i="14"/>
  <c r="J147" i="14"/>
  <c r="I147" i="14"/>
  <c r="H147" i="14"/>
  <c r="G147" i="14"/>
  <c r="F147" i="14"/>
  <c r="E147" i="14"/>
  <c r="B147" i="14"/>
  <c r="A147" i="14"/>
  <c r="BG146" i="14"/>
  <c r="BF146" i="14"/>
  <c r="BE146" i="14"/>
  <c r="BD146" i="14"/>
  <c r="BC146" i="14"/>
  <c r="BB146" i="14"/>
  <c r="BA146" i="14"/>
  <c r="AZ146" i="14"/>
  <c r="AY146" i="14"/>
  <c r="AX146" i="14"/>
  <c r="AW146" i="14"/>
  <c r="AV146" i="14"/>
  <c r="AU146" i="14"/>
  <c r="AT146" i="14"/>
  <c r="AS146" i="14"/>
  <c r="AR146" i="14"/>
  <c r="AQ146" i="14"/>
  <c r="AP146" i="14"/>
  <c r="AO146" i="14"/>
  <c r="AN146" i="14"/>
  <c r="AM146" i="14"/>
  <c r="AL146" i="14"/>
  <c r="AK146" i="14"/>
  <c r="AJ146" i="14"/>
  <c r="AI146" i="14"/>
  <c r="AH146" i="14"/>
  <c r="AG146" i="14"/>
  <c r="AF146" i="14"/>
  <c r="AE146" i="14"/>
  <c r="AD146" i="14"/>
  <c r="AC146" i="14"/>
  <c r="AB146" i="14"/>
  <c r="AA146" i="14"/>
  <c r="Z146" i="14"/>
  <c r="Y146" i="14"/>
  <c r="X146" i="14"/>
  <c r="W146" i="14"/>
  <c r="V146" i="14"/>
  <c r="U146" i="14"/>
  <c r="T146" i="14"/>
  <c r="S146" i="14"/>
  <c r="R146" i="14"/>
  <c r="Q146" i="14"/>
  <c r="P146" i="14"/>
  <c r="O146" i="14"/>
  <c r="N146" i="14"/>
  <c r="M146" i="14"/>
  <c r="L146" i="14"/>
  <c r="K146" i="14"/>
  <c r="J146" i="14"/>
  <c r="I146" i="14"/>
  <c r="H146" i="14"/>
  <c r="G146" i="14"/>
  <c r="F146" i="14"/>
  <c r="E146" i="14"/>
  <c r="B146" i="14"/>
  <c r="A146" i="14"/>
  <c r="BG145" i="14"/>
  <c r="BF145" i="14"/>
  <c r="BE145" i="14"/>
  <c r="BD145" i="14"/>
  <c r="BC145" i="14"/>
  <c r="BB145" i="14"/>
  <c r="BA145" i="14"/>
  <c r="AZ145" i="14"/>
  <c r="AY145" i="14"/>
  <c r="AX145" i="14"/>
  <c r="AW145" i="14"/>
  <c r="AV145" i="14"/>
  <c r="AU145" i="14"/>
  <c r="AT145" i="14"/>
  <c r="AS145" i="14"/>
  <c r="AR145" i="14"/>
  <c r="AQ145" i="14"/>
  <c r="AP145" i="14"/>
  <c r="AO145" i="14"/>
  <c r="AN145" i="14"/>
  <c r="AM145" i="14"/>
  <c r="AL145" i="14"/>
  <c r="AK145" i="14"/>
  <c r="AJ145" i="14"/>
  <c r="AI145" i="14"/>
  <c r="AH145" i="14"/>
  <c r="AG145" i="14"/>
  <c r="AF145" i="14"/>
  <c r="AE145" i="14"/>
  <c r="AD145" i="14"/>
  <c r="AC145" i="14"/>
  <c r="AB145" i="14"/>
  <c r="AA145" i="14"/>
  <c r="Z145" i="14"/>
  <c r="Y145" i="14"/>
  <c r="X145" i="14"/>
  <c r="W145" i="14"/>
  <c r="V145" i="14"/>
  <c r="U145" i="14"/>
  <c r="T145" i="14"/>
  <c r="S145" i="14"/>
  <c r="R145" i="14"/>
  <c r="Q145" i="14"/>
  <c r="P145" i="14"/>
  <c r="O145" i="14"/>
  <c r="N145" i="14"/>
  <c r="M145" i="14"/>
  <c r="L145" i="14"/>
  <c r="K145" i="14"/>
  <c r="J145" i="14"/>
  <c r="I145" i="14"/>
  <c r="H145" i="14"/>
  <c r="G145" i="14"/>
  <c r="F145" i="14"/>
  <c r="E145" i="14"/>
  <c r="B145" i="14"/>
  <c r="A145" i="14"/>
  <c r="BG144" i="14"/>
  <c r="BF144" i="14"/>
  <c r="BE144" i="14"/>
  <c r="BD144" i="14"/>
  <c r="BC144" i="14"/>
  <c r="BB144" i="14"/>
  <c r="BA144" i="14"/>
  <c r="AZ144" i="14"/>
  <c r="AY144" i="14"/>
  <c r="AX144" i="14"/>
  <c r="AW144" i="14"/>
  <c r="AV144" i="14"/>
  <c r="AU144" i="14"/>
  <c r="AT144" i="14"/>
  <c r="AS144" i="14"/>
  <c r="AR144" i="14"/>
  <c r="AQ144" i="14"/>
  <c r="AP144" i="14"/>
  <c r="AO144" i="14"/>
  <c r="AN144" i="14"/>
  <c r="AM144" i="14"/>
  <c r="AL144" i="14"/>
  <c r="AK144" i="14"/>
  <c r="AJ144" i="14"/>
  <c r="AI144" i="14"/>
  <c r="AH144" i="14"/>
  <c r="AG144" i="14"/>
  <c r="AF144" i="14"/>
  <c r="AE144" i="14"/>
  <c r="AD144" i="14"/>
  <c r="AC144" i="14"/>
  <c r="AB144" i="14"/>
  <c r="AA144" i="14"/>
  <c r="Z144" i="14"/>
  <c r="Y144" i="14"/>
  <c r="X144" i="14"/>
  <c r="W144" i="14"/>
  <c r="V144" i="14"/>
  <c r="U144" i="14"/>
  <c r="T144" i="14"/>
  <c r="S144" i="14"/>
  <c r="R144" i="14"/>
  <c r="Q144" i="14"/>
  <c r="P144" i="14"/>
  <c r="O144" i="14"/>
  <c r="N144" i="14"/>
  <c r="M144" i="14"/>
  <c r="L144" i="14"/>
  <c r="K144" i="14"/>
  <c r="J144" i="14"/>
  <c r="I144" i="14"/>
  <c r="H144" i="14"/>
  <c r="G144" i="14"/>
  <c r="F144" i="14"/>
  <c r="E144" i="14"/>
  <c r="B144" i="14"/>
  <c r="A144" i="14"/>
  <c r="BG143" i="14"/>
  <c r="BF143" i="14"/>
  <c r="BE143" i="14"/>
  <c r="BD143" i="14"/>
  <c r="BC143" i="14"/>
  <c r="BB143" i="14"/>
  <c r="BA143" i="14"/>
  <c r="AZ143" i="14"/>
  <c r="AY143" i="14"/>
  <c r="AX143" i="14"/>
  <c r="AW143" i="14"/>
  <c r="AV143" i="14"/>
  <c r="AU143" i="14"/>
  <c r="AT143" i="14"/>
  <c r="AS143" i="14"/>
  <c r="AR143" i="14"/>
  <c r="AQ143" i="14"/>
  <c r="AP143" i="14"/>
  <c r="AO143" i="14"/>
  <c r="AN143" i="14"/>
  <c r="AM143" i="14"/>
  <c r="AL143" i="14"/>
  <c r="AK143" i="14"/>
  <c r="AJ143" i="14"/>
  <c r="AI143" i="14"/>
  <c r="AH143" i="14"/>
  <c r="AG143" i="14"/>
  <c r="AF143" i="14"/>
  <c r="AE143" i="14"/>
  <c r="AD143" i="14"/>
  <c r="AC143" i="14"/>
  <c r="AB143" i="14"/>
  <c r="AA143" i="14"/>
  <c r="Z143" i="14"/>
  <c r="Y143" i="14"/>
  <c r="X143" i="14"/>
  <c r="W143" i="14"/>
  <c r="V143" i="14"/>
  <c r="U143" i="14"/>
  <c r="T143" i="14"/>
  <c r="S143" i="14"/>
  <c r="R143" i="14"/>
  <c r="Q143" i="14"/>
  <c r="P143" i="14"/>
  <c r="O143" i="14"/>
  <c r="N143" i="14"/>
  <c r="M143" i="14"/>
  <c r="L143" i="14"/>
  <c r="K143" i="14"/>
  <c r="J143" i="14"/>
  <c r="I143" i="14"/>
  <c r="H143" i="14"/>
  <c r="G143" i="14"/>
  <c r="F143" i="14"/>
  <c r="E143" i="14"/>
  <c r="B143" i="14"/>
  <c r="A143" i="14"/>
  <c r="BG142" i="14"/>
  <c r="BF142" i="14"/>
  <c r="BE142" i="14"/>
  <c r="BD142" i="14"/>
  <c r="BC142" i="14"/>
  <c r="BB142" i="14"/>
  <c r="BA142" i="14"/>
  <c r="AZ142" i="14"/>
  <c r="AY142" i="14"/>
  <c r="AX142" i="14"/>
  <c r="AW142" i="14"/>
  <c r="AV142" i="14"/>
  <c r="AU142" i="14"/>
  <c r="AT142" i="14"/>
  <c r="AS142" i="14"/>
  <c r="AR142" i="14"/>
  <c r="AQ142" i="14"/>
  <c r="AP142" i="14"/>
  <c r="AO142" i="14"/>
  <c r="AN142" i="14"/>
  <c r="AM142" i="14"/>
  <c r="AL142" i="14"/>
  <c r="AK142" i="14"/>
  <c r="AJ142" i="14"/>
  <c r="AI142" i="14"/>
  <c r="AH142" i="14"/>
  <c r="AG142" i="14"/>
  <c r="AF142" i="14"/>
  <c r="AE142" i="14"/>
  <c r="AD142" i="14"/>
  <c r="AC142" i="14"/>
  <c r="AB142" i="14"/>
  <c r="AA142" i="14"/>
  <c r="Z142" i="14"/>
  <c r="Y142" i="14"/>
  <c r="X142" i="14"/>
  <c r="W142" i="14"/>
  <c r="V142" i="14"/>
  <c r="U142" i="14"/>
  <c r="T142" i="14"/>
  <c r="S142" i="14"/>
  <c r="R142" i="14"/>
  <c r="Q142" i="14"/>
  <c r="P142" i="14"/>
  <c r="O142" i="14"/>
  <c r="N142" i="14"/>
  <c r="M142" i="14"/>
  <c r="L142" i="14"/>
  <c r="K142" i="14"/>
  <c r="J142" i="14"/>
  <c r="I142" i="14"/>
  <c r="H142" i="14"/>
  <c r="G142" i="14"/>
  <c r="F142" i="14"/>
  <c r="E142" i="14"/>
  <c r="B142" i="14"/>
  <c r="A142" i="14"/>
  <c r="BG141" i="14"/>
  <c r="BF141" i="14"/>
  <c r="BE141" i="14"/>
  <c r="BD141" i="14"/>
  <c r="BC141" i="14"/>
  <c r="BB141" i="14"/>
  <c r="BA141" i="14"/>
  <c r="AZ141" i="14"/>
  <c r="AY141" i="14"/>
  <c r="AX141" i="14"/>
  <c r="AW141" i="14"/>
  <c r="AV141" i="14"/>
  <c r="AU141" i="14"/>
  <c r="AT141" i="14"/>
  <c r="AS141" i="14"/>
  <c r="AR141" i="14"/>
  <c r="AQ141" i="14"/>
  <c r="AP141" i="14"/>
  <c r="AO141" i="14"/>
  <c r="AN141" i="14"/>
  <c r="AM141" i="14"/>
  <c r="AL141" i="14"/>
  <c r="AK141" i="14"/>
  <c r="AJ141" i="14"/>
  <c r="AI141" i="14"/>
  <c r="AH141" i="14"/>
  <c r="AG141" i="14"/>
  <c r="AF141" i="14"/>
  <c r="AE141" i="14"/>
  <c r="AD141" i="14"/>
  <c r="AC141" i="14"/>
  <c r="AB141" i="14"/>
  <c r="AA141" i="14"/>
  <c r="Z141" i="14"/>
  <c r="Y141" i="14"/>
  <c r="X141" i="14"/>
  <c r="W141" i="14"/>
  <c r="V141" i="14"/>
  <c r="U141" i="14"/>
  <c r="T141" i="14"/>
  <c r="S141" i="14"/>
  <c r="R141" i="14"/>
  <c r="Q141" i="14"/>
  <c r="P141" i="14"/>
  <c r="O141" i="14"/>
  <c r="N141" i="14"/>
  <c r="M141" i="14"/>
  <c r="L141" i="14"/>
  <c r="K141" i="14"/>
  <c r="J141" i="14"/>
  <c r="I141" i="14"/>
  <c r="H141" i="14"/>
  <c r="G141" i="14"/>
  <c r="F141" i="14"/>
  <c r="E141" i="14"/>
  <c r="B141" i="14"/>
  <c r="A141" i="14"/>
  <c r="BG140" i="14"/>
  <c r="BF140" i="14"/>
  <c r="BE140" i="14"/>
  <c r="BD140" i="14"/>
  <c r="BC140" i="14"/>
  <c r="BB140" i="14"/>
  <c r="BA140" i="14"/>
  <c r="AZ140" i="14"/>
  <c r="AY140" i="14"/>
  <c r="AX140" i="14"/>
  <c r="AW140" i="14"/>
  <c r="AV140" i="14"/>
  <c r="AU140" i="14"/>
  <c r="AT140" i="14"/>
  <c r="AS140" i="14"/>
  <c r="AR140" i="14"/>
  <c r="AQ140" i="14"/>
  <c r="AP140" i="14"/>
  <c r="AO140" i="14"/>
  <c r="AN140" i="14"/>
  <c r="AM140" i="14"/>
  <c r="AL140" i="14"/>
  <c r="AK140" i="14"/>
  <c r="AJ140" i="14"/>
  <c r="AI140" i="14"/>
  <c r="AH140" i="14"/>
  <c r="AG140" i="14"/>
  <c r="AF140" i="14"/>
  <c r="AE140" i="14"/>
  <c r="AD140" i="14"/>
  <c r="AC140" i="14"/>
  <c r="AB140" i="14"/>
  <c r="AA140" i="14"/>
  <c r="Z140" i="14"/>
  <c r="Y140" i="14"/>
  <c r="X140" i="14"/>
  <c r="W140" i="14"/>
  <c r="V140" i="14"/>
  <c r="U140" i="14"/>
  <c r="T140" i="14"/>
  <c r="S140" i="14"/>
  <c r="R140" i="14"/>
  <c r="P140" i="14"/>
  <c r="O140" i="14"/>
  <c r="N140" i="14"/>
  <c r="M140" i="14"/>
  <c r="L140" i="14"/>
  <c r="K140" i="14"/>
  <c r="J140" i="14"/>
  <c r="I140" i="14"/>
  <c r="H140" i="14"/>
  <c r="G140" i="14"/>
  <c r="F140" i="14"/>
  <c r="E140" i="14"/>
  <c r="B140" i="14"/>
  <c r="A140" i="14"/>
  <c r="BG139" i="14"/>
  <c r="BF139" i="14"/>
  <c r="BE139" i="14"/>
  <c r="BD139" i="14"/>
  <c r="BC139" i="14"/>
  <c r="BB139" i="14"/>
  <c r="BA139" i="14"/>
  <c r="AZ139" i="14"/>
  <c r="AY139" i="14"/>
  <c r="AX139" i="14"/>
  <c r="AW139" i="14"/>
  <c r="AV139" i="14"/>
  <c r="AU139" i="14"/>
  <c r="AT139" i="14"/>
  <c r="AS139" i="14"/>
  <c r="AR139" i="14"/>
  <c r="AQ139" i="14"/>
  <c r="AP139" i="14"/>
  <c r="AO139" i="14"/>
  <c r="AN139" i="14"/>
  <c r="AM139" i="14"/>
  <c r="AL139" i="14"/>
  <c r="AK139" i="14"/>
  <c r="AJ139" i="14"/>
  <c r="AI139" i="14"/>
  <c r="AH139" i="14"/>
  <c r="AG139" i="14"/>
  <c r="AF139" i="14"/>
  <c r="AE139" i="14"/>
  <c r="AD139" i="14"/>
  <c r="AC139" i="14"/>
  <c r="AB139" i="14"/>
  <c r="AA139" i="14"/>
  <c r="Z139" i="14"/>
  <c r="Y139" i="14"/>
  <c r="X139" i="14"/>
  <c r="W139" i="14"/>
  <c r="V139" i="14"/>
  <c r="U139" i="14"/>
  <c r="T139" i="14"/>
  <c r="S139" i="14"/>
  <c r="R139" i="14"/>
  <c r="Q139" i="14"/>
  <c r="P139" i="14"/>
  <c r="O139" i="14"/>
  <c r="N139" i="14"/>
  <c r="M139" i="14"/>
  <c r="L139" i="14"/>
  <c r="K139" i="14"/>
  <c r="J139" i="14"/>
  <c r="I139" i="14"/>
  <c r="H139" i="14"/>
  <c r="G139" i="14"/>
  <c r="F139" i="14"/>
  <c r="E139" i="14"/>
  <c r="B139" i="14"/>
  <c r="A139" i="14"/>
  <c r="BG138" i="14"/>
  <c r="BF138" i="14"/>
  <c r="BE138" i="14"/>
  <c r="BD138" i="14"/>
  <c r="BC138" i="14"/>
  <c r="BB138" i="14"/>
  <c r="BA138" i="14"/>
  <c r="AZ138" i="14"/>
  <c r="AY138" i="14"/>
  <c r="AX138" i="14"/>
  <c r="AW138" i="14"/>
  <c r="AV138" i="14"/>
  <c r="AU138" i="14"/>
  <c r="AT138" i="14"/>
  <c r="AS138" i="14"/>
  <c r="AR138" i="14"/>
  <c r="AQ138" i="14"/>
  <c r="AP138" i="14"/>
  <c r="AO138" i="14"/>
  <c r="AN138" i="14"/>
  <c r="AM138" i="14"/>
  <c r="AL138" i="14"/>
  <c r="AK138" i="14"/>
  <c r="AJ138" i="14"/>
  <c r="AI138" i="14"/>
  <c r="AH138" i="14"/>
  <c r="AG138" i="14"/>
  <c r="AF138" i="14"/>
  <c r="AE138" i="14"/>
  <c r="AD138" i="14"/>
  <c r="AC138" i="14"/>
  <c r="AB138" i="14"/>
  <c r="AA138" i="14"/>
  <c r="Z138" i="14"/>
  <c r="Y138" i="14"/>
  <c r="X138" i="14"/>
  <c r="W138" i="14"/>
  <c r="V138" i="14"/>
  <c r="U138" i="14"/>
  <c r="T138" i="14"/>
  <c r="S138" i="14"/>
  <c r="R138" i="14"/>
  <c r="Q138" i="14"/>
  <c r="P138" i="14"/>
  <c r="O138" i="14"/>
  <c r="N138" i="14"/>
  <c r="M138" i="14"/>
  <c r="L138" i="14"/>
  <c r="K138" i="14"/>
  <c r="J138" i="14"/>
  <c r="I138" i="14"/>
  <c r="H138" i="14"/>
  <c r="G138" i="14"/>
  <c r="F138" i="14"/>
  <c r="E138" i="14"/>
  <c r="B138" i="14"/>
  <c r="A138" i="14"/>
  <c r="BG137" i="14"/>
  <c r="BF137" i="14"/>
  <c r="BE137" i="14"/>
  <c r="BD137" i="14"/>
  <c r="BC137" i="14"/>
  <c r="BB137" i="14"/>
  <c r="BA137" i="14"/>
  <c r="AZ137" i="14"/>
  <c r="AY137" i="14"/>
  <c r="AX137" i="14"/>
  <c r="AW137" i="14"/>
  <c r="AV137" i="14"/>
  <c r="AU137" i="14"/>
  <c r="AT137" i="14"/>
  <c r="AS137" i="14"/>
  <c r="AR137" i="14"/>
  <c r="AQ137" i="14"/>
  <c r="AP137" i="14"/>
  <c r="AO137" i="14"/>
  <c r="AN137" i="14"/>
  <c r="AM137" i="14"/>
  <c r="AL137" i="14"/>
  <c r="AK137" i="14"/>
  <c r="AJ137" i="14"/>
  <c r="AI137" i="14"/>
  <c r="AH137" i="14"/>
  <c r="AG137" i="14"/>
  <c r="AF137" i="14"/>
  <c r="AE137" i="14"/>
  <c r="AD137" i="14"/>
  <c r="AC137" i="14"/>
  <c r="AB137" i="14"/>
  <c r="AA137" i="14"/>
  <c r="Z137" i="14"/>
  <c r="Y137" i="14"/>
  <c r="X137" i="14"/>
  <c r="W137" i="14"/>
  <c r="V137" i="14"/>
  <c r="U137" i="14"/>
  <c r="T137" i="14"/>
  <c r="S137" i="14"/>
  <c r="R137" i="14"/>
  <c r="Q137" i="14"/>
  <c r="P137" i="14"/>
  <c r="O137" i="14"/>
  <c r="N137" i="14"/>
  <c r="M137" i="14"/>
  <c r="L137" i="14"/>
  <c r="K137" i="14"/>
  <c r="J137" i="14"/>
  <c r="I137" i="14"/>
  <c r="H137" i="14"/>
  <c r="G137" i="14"/>
  <c r="F137" i="14"/>
  <c r="E137" i="14"/>
  <c r="B137" i="14"/>
  <c r="A137" i="14"/>
  <c r="BG136" i="14"/>
  <c r="BF136" i="14"/>
  <c r="BE136" i="14"/>
  <c r="BD136" i="14"/>
  <c r="BC136" i="14"/>
  <c r="BB136" i="14"/>
  <c r="BA136" i="14"/>
  <c r="AZ136" i="14"/>
  <c r="AY136" i="14"/>
  <c r="AX136" i="14"/>
  <c r="AW136" i="14"/>
  <c r="AV136" i="14"/>
  <c r="AU136" i="14"/>
  <c r="AT136" i="14"/>
  <c r="AS136" i="14"/>
  <c r="AR136" i="14"/>
  <c r="AQ136" i="14"/>
  <c r="AP136" i="14"/>
  <c r="AO136" i="14"/>
  <c r="AN136" i="14"/>
  <c r="AM136" i="14"/>
  <c r="AL136" i="14"/>
  <c r="AK136" i="14"/>
  <c r="AJ136" i="14"/>
  <c r="AI136" i="14"/>
  <c r="AH136" i="14"/>
  <c r="AG136" i="14"/>
  <c r="AF136" i="14"/>
  <c r="AE136" i="14"/>
  <c r="AD136" i="14"/>
  <c r="AC136" i="14"/>
  <c r="AB136" i="14"/>
  <c r="AA136" i="14"/>
  <c r="Z136" i="14"/>
  <c r="Y136" i="14"/>
  <c r="X136" i="14"/>
  <c r="W136" i="14"/>
  <c r="V136" i="14"/>
  <c r="U136" i="14"/>
  <c r="T136" i="14"/>
  <c r="S136" i="14"/>
  <c r="R136" i="14"/>
  <c r="Q136" i="14"/>
  <c r="P136" i="14"/>
  <c r="O136" i="14"/>
  <c r="N136" i="14"/>
  <c r="M136" i="14"/>
  <c r="L136" i="14"/>
  <c r="K136" i="14"/>
  <c r="J136" i="14"/>
  <c r="I136" i="14"/>
  <c r="H136" i="14"/>
  <c r="G136" i="14"/>
  <c r="F136" i="14"/>
  <c r="E136" i="14"/>
  <c r="B136" i="14"/>
  <c r="A136" i="14"/>
  <c r="BG135" i="14"/>
  <c r="BF135" i="14"/>
  <c r="BE135" i="14"/>
  <c r="BD135" i="14"/>
  <c r="BC135" i="14"/>
  <c r="BB135" i="14"/>
  <c r="BA135" i="14"/>
  <c r="AZ135" i="14"/>
  <c r="AY135" i="14"/>
  <c r="AX135" i="14"/>
  <c r="AW135" i="14"/>
  <c r="AV135" i="14"/>
  <c r="AU135" i="14"/>
  <c r="AT135" i="14"/>
  <c r="AS135" i="14"/>
  <c r="AR135" i="14"/>
  <c r="AQ135" i="14"/>
  <c r="AP135" i="14"/>
  <c r="AO135" i="14"/>
  <c r="AN135" i="14"/>
  <c r="AM135" i="14"/>
  <c r="AL135" i="14"/>
  <c r="AK135" i="14"/>
  <c r="AJ135" i="14"/>
  <c r="AI135" i="14"/>
  <c r="AH135" i="14"/>
  <c r="AG135" i="14"/>
  <c r="AF135" i="14"/>
  <c r="AE135" i="14"/>
  <c r="AD135" i="14"/>
  <c r="AC135" i="14"/>
  <c r="AB135" i="14"/>
  <c r="AA135" i="14"/>
  <c r="Z135" i="14"/>
  <c r="Y135" i="14"/>
  <c r="X135" i="14"/>
  <c r="W135" i="14"/>
  <c r="V135" i="14"/>
  <c r="U135" i="14"/>
  <c r="T135" i="14"/>
  <c r="S135" i="14"/>
  <c r="R135" i="14"/>
  <c r="Q135" i="14"/>
  <c r="P135" i="14"/>
  <c r="O135" i="14"/>
  <c r="N135" i="14"/>
  <c r="M135" i="14"/>
  <c r="L135" i="14"/>
  <c r="K135" i="14"/>
  <c r="J135" i="14"/>
  <c r="I135" i="14"/>
  <c r="H135" i="14"/>
  <c r="G135" i="14"/>
  <c r="F135" i="14"/>
  <c r="E135" i="14"/>
  <c r="B135" i="14"/>
  <c r="A135" i="14"/>
  <c r="BG134" i="14"/>
  <c r="BF134" i="14"/>
  <c r="BE134" i="14"/>
  <c r="BD134" i="14"/>
  <c r="BC134" i="14"/>
  <c r="BB134" i="14"/>
  <c r="BA134" i="14"/>
  <c r="AZ134" i="14"/>
  <c r="AY134" i="14"/>
  <c r="AX134" i="14"/>
  <c r="AW134" i="14"/>
  <c r="AV134" i="14"/>
  <c r="AU134" i="14"/>
  <c r="AT134" i="14"/>
  <c r="AS134" i="14"/>
  <c r="AR134" i="14"/>
  <c r="AQ134" i="14"/>
  <c r="AP134" i="14"/>
  <c r="AO134" i="14"/>
  <c r="AN134" i="14"/>
  <c r="AM134" i="14"/>
  <c r="AL134" i="14"/>
  <c r="AK134" i="14"/>
  <c r="AJ134" i="14"/>
  <c r="AI134" i="14"/>
  <c r="AH134" i="14"/>
  <c r="AG134" i="14"/>
  <c r="AF134" i="14"/>
  <c r="AE134" i="14"/>
  <c r="AD134" i="14"/>
  <c r="AC134" i="14"/>
  <c r="AB134" i="14"/>
  <c r="AA134" i="14"/>
  <c r="Z134" i="14"/>
  <c r="Y134" i="14"/>
  <c r="X134" i="14"/>
  <c r="W134" i="14"/>
  <c r="V134" i="14"/>
  <c r="U134" i="14"/>
  <c r="T134" i="14"/>
  <c r="S134" i="14"/>
  <c r="R134" i="14"/>
  <c r="Q134" i="14"/>
  <c r="P134" i="14"/>
  <c r="O134" i="14"/>
  <c r="N134" i="14"/>
  <c r="M134" i="14"/>
  <c r="L134" i="14"/>
  <c r="K134" i="14"/>
  <c r="J134" i="14"/>
  <c r="I134" i="14"/>
  <c r="H134" i="14"/>
  <c r="G134" i="14"/>
  <c r="F134" i="14"/>
  <c r="E134" i="14"/>
  <c r="B134" i="14"/>
  <c r="A134" i="14"/>
  <c r="BG133" i="14"/>
  <c r="BF133" i="14"/>
  <c r="BE133" i="14"/>
  <c r="BD133" i="14"/>
  <c r="BC133" i="14"/>
  <c r="BB133" i="14"/>
  <c r="BA133" i="14"/>
  <c r="AZ133" i="14"/>
  <c r="AY133" i="14"/>
  <c r="AX133" i="14"/>
  <c r="AW133" i="14"/>
  <c r="AV133" i="14"/>
  <c r="AU133" i="14"/>
  <c r="AT133" i="14"/>
  <c r="AS133" i="14"/>
  <c r="AR133" i="14"/>
  <c r="AQ133" i="14"/>
  <c r="AP133" i="14"/>
  <c r="AO133" i="14"/>
  <c r="AN133" i="14"/>
  <c r="AM133" i="14"/>
  <c r="AL133" i="14"/>
  <c r="AK133" i="14"/>
  <c r="AJ133" i="14"/>
  <c r="AI133" i="14"/>
  <c r="AH133" i="14"/>
  <c r="AG133" i="14"/>
  <c r="AF133" i="14"/>
  <c r="AE133" i="14"/>
  <c r="AD133" i="14"/>
  <c r="AC133" i="14"/>
  <c r="AB133" i="14"/>
  <c r="AA133" i="14"/>
  <c r="Z133" i="14"/>
  <c r="Y133" i="14"/>
  <c r="X133" i="14"/>
  <c r="W133" i="14"/>
  <c r="V133" i="14"/>
  <c r="U133" i="14"/>
  <c r="T133" i="14"/>
  <c r="S133" i="14"/>
  <c r="R133" i="14"/>
  <c r="Q133" i="14"/>
  <c r="P133" i="14"/>
  <c r="O133" i="14"/>
  <c r="N133" i="14"/>
  <c r="M133" i="14"/>
  <c r="L133" i="14"/>
  <c r="K133" i="14"/>
  <c r="J133" i="14"/>
  <c r="I133" i="14"/>
  <c r="H133" i="14"/>
  <c r="G133" i="14"/>
  <c r="F133" i="14"/>
  <c r="E133" i="14"/>
  <c r="B133" i="14"/>
  <c r="A133" i="14"/>
  <c r="BG132" i="14"/>
  <c r="BF132" i="14"/>
  <c r="BE132" i="14"/>
  <c r="BD132" i="14"/>
  <c r="BC132" i="14"/>
  <c r="BB132" i="14"/>
  <c r="BA132" i="14"/>
  <c r="AZ132" i="14"/>
  <c r="AY132" i="14"/>
  <c r="AX132" i="14"/>
  <c r="AW132" i="14"/>
  <c r="AV132" i="14"/>
  <c r="AU132" i="14"/>
  <c r="AT132" i="14"/>
  <c r="AS132" i="14"/>
  <c r="AR132" i="14"/>
  <c r="AQ132" i="14"/>
  <c r="AP132" i="14"/>
  <c r="AO132" i="14"/>
  <c r="AN132" i="14"/>
  <c r="AM132" i="14"/>
  <c r="AL132" i="14"/>
  <c r="AK132" i="14"/>
  <c r="AJ132" i="14"/>
  <c r="AI132" i="14"/>
  <c r="AH132" i="14"/>
  <c r="AG132" i="14"/>
  <c r="AF132" i="14"/>
  <c r="AE132" i="14"/>
  <c r="AD132" i="14"/>
  <c r="AC132" i="14"/>
  <c r="AB132" i="14"/>
  <c r="AA132" i="14"/>
  <c r="Z132" i="14"/>
  <c r="Y132" i="14"/>
  <c r="X132" i="14"/>
  <c r="W132" i="14"/>
  <c r="V132" i="14"/>
  <c r="U132" i="14"/>
  <c r="T132" i="14"/>
  <c r="S132" i="14"/>
  <c r="R132" i="14"/>
  <c r="Q132" i="14"/>
  <c r="P132" i="14"/>
  <c r="O132" i="14"/>
  <c r="N132" i="14"/>
  <c r="M132" i="14"/>
  <c r="L132" i="14"/>
  <c r="K132" i="14"/>
  <c r="J132" i="14"/>
  <c r="I132" i="14"/>
  <c r="H132" i="14"/>
  <c r="G132" i="14"/>
  <c r="F132" i="14"/>
  <c r="E132" i="14"/>
  <c r="B132" i="14"/>
  <c r="A132" i="14"/>
  <c r="BG131" i="14"/>
  <c r="BF131" i="14"/>
  <c r="BE131" i="14"/>
  <c r="BD131" i="14"/>
  <c r="BC131" i="14"/>
  <c r="BB131" i="14"/>
  <c r="BA131" i="14"/>
  <c r="AZ131" i="14"/>
  <c r="AY131" i="14"/>
  <c r="AX131" i="14"/>
  <c r="AW131" i="14"/>
  <c r="AV131" i="14"/>
  <c r="AU131" i="14"/>
  <c r="AT131" i="14"/>
  <c r="AS131" i="14"/>
  <c r="AR131" i="14"/>
  <c r="AQ131" i="14"/>
  <c r="AP131" i="14"/>
  <c r="AO131" i="14"/>
  <c r="AN131" i="14"/>
  <c r="AM131" i="14"/>
  <c r="AL131" i="14"/>
  <c r="AK131" i="14"/>
  <c r="AJ131" i="14"/>
  <c r="AI131" i="14"/>
  <c r="AH131" i="14"/>
  <c r="AG131" i="14"/>
  <c r="AF131" i="14"/>
  <c r="AE131" i="14"/>
  <c r="AD131" i="14"/>
  <c r="AC131" i="14"/>
  <c r="AB131" i="14"/>
  <c r="AA131" i="14"/>
  <c r="Z131" i="14"/>
  <c r="Y131" i="14"/>
  <c r="X131" i="14"/>
  <c r="W131" i="14"/>
  <c r="V131" i="14"/>
  <c r="U131" i="14"/>
  <c r="T131" i="14"/>
  <c r="S131" i="14"/>
  <c r="R131" i="14"/>
  <c r="Q131" i="14"/>
  <c r="P131" i="14"/>
  <c r="O131" i="14"/>
  <c r="N131" i="14"/>
  <c r="M131" i="14"/>
  <c r="L131" i="14"/>
  <c r="K131" i="14"/>
  <c r="J131" i="14"/>
  <c r="I131" i="14"/>
  <c r="H131" i="14"/>
  <c r="G131" i="14"/>
  <c r="F131" i="14"/>
  <c r="E131" i="14"/>
  <c r="B131" i="14"/>
  <c r="A131" i="14"/>
  <c r="BG130" i="14"/>
  <c r="BF130" i="14"/>
  <c r="BE130" i="14"/>
  <c r="BD130" i="14"/>
  <c r="BC130" i="14"/>
  <c r="BB130" i="14"/>
  <c r="BA130" i="14"/>
  <c r="AZ130" i="14"/>
  <c r="AY130" i="14"/>
  <c r="AX130" i="14"/>
  <c r="AW130" i="14"/>
  <c r="AV130" i="14"/>
  <c r="AU130" i="14"/>
  <c r="AT130" i="14"/>
  <c r="AS130" i="14"/>
  <c r="AR130" i="14"/>
  <c r="AQ130" i="14"/>
  <c r="AP130" i="14"/>
  <c r="AO130" i="14"/>
  <c r="AN130" i="14"/>
  <c r="AM130" i="14"/>
  <c r="AL130" i="14"/>
  <c r="AK130" i="14"/>
  <c r="AJ130" i="14"/>
  <c r="AI130" i="14"/>
  <c r="AH130" i="14"/>
  <c r="AG130" i="14"/>
  <c r="AF130" i="14"/>
  <c r="AE130" i="14"/>
  <c r="AD130" i="14"/>
  <c r="AC130" i="14"/>
  <c r="AB130" i="14"/>
  <c r="AA130" i="14"/>
  <c r="Z130" i="14"/>
  <c r="Y130" i="14"/>
  <c r="X130" i="14"/>
  <c r="W130" i="14"/>
  <c r="V130" i="14"/>
  <c r="U130" i="14"/>
  <c r="T130" i="14"/>
  <c r="S130" i="14"/>
  <c r="R130" i="14"/>
  <c r="Q130" i="14"/>
  <c r="P130" i="14"/>
  <c r="O130" i="14"/>
  <c r="N130" i="14"/>
  <c r="M130" i="14"/>
  <c r="L130" i="14"/>
  <c r="K130" i="14"/>
  <c r="J130" i="14"/>
  <c r="I130" i="14"/>
  <c r="H130" i="14"/>
  <c r="G130" i="14"/>
  <c r="F130" i="14"/>
  <c r="E130" i="14"/>
  <c r="B130" i="14"/>
  <c r="A130" i="14"/>
  <c r="BG129" i="14"/>
  <c r="BF129" i="14"/>
  <c r="BE129" i="14"/>
  <c r="BD129" i="14"/>
  <c r="BC129" i="14"/>
  <c r="BB129" i="14"/>
  <c r="BA129" i="14"/>
  <c r="AZ129" i="14"/>
  <c r="AY129" i="14"/>
  <c r="AX129" i="14"/>
  <c r="AW129" i="14"/>
  <c r="AV129" i="14"/>
  <c r="AU129" i="14"/>
  <c r="AT129" i="14"/>
  <c r="AS129" i="14"/>
  <c r="AR129" i="14"/>
  <c r="AQ129" i="14"/>
  <c r="AP129" i="14"/>
  <c r="AO129" i="14"/>
  <c r="AN129" i="14"/>
  <c r="AM129" i="14"/>
  <c r="AL129" i="14"/>
  <c r="AK129" i="14"/>
  <c r="AJ129" i="14"/>
  <c r="AI129" i="14"/>
  <c r="AH129" i="14"/>
  <c r="AG129" i="14"/>
  <c r="AD129" i="14"/>
  <c r="AC129" i="14"/>
  <c r="AB129" i="14"/>
  <c r="AA129" i="14"/>
  <c r="Z129" i="14"/>
  <c r="Y129" i="14"/>
  <c r="X129" i="14"/>
  <c r="W129" i="14"/>
  <c r="V129" i="14"/>
  <c r="U129" i="14"/>
  <c r="T129" i="14"/>
  <c r="S129" i="14"/>
  <c r="R129" i="14"/>
  <c r="Q129" i="14"/>
  <c r="P129" i="14"/>
  <c r="O129" i="14"/>
  <c r="N129" i="14"/>
  <c r="M129" i="14"/>
  <c r="L129" i="14"/>
  <c r="K129" i="14"/>
  <c r="J129" i="14"/>
  <c r="I129" i="14"/>
  <c r="H129" i="14"/>
  <c r="G129" i="14"/>
  <c r="F129" i="14"/>
  <c r="E129" i="14"/>
  <c r="B129" i="14"/>
  <c r="A129" i="14"/>
  <c r="BG128" i="14"/>
  <c r="BF128" i="14"/>
  <c r="BE128" i="14"/>
  <c r="BD128" i="14"/>
  <c r="BC128" i="14"/>
  <c r="BB128" i="14"/>
  <c r="BA128" i="14"/>
  <c r="AZ128" i="14"/>
  <c r="AY128" i="14"/>
  <c r="AX128" i="14"/>
  <c r="AW128" i="14"/>
  <c r="AV128" i="14"/>
  <c r="AU128" i="14"/>
  <c r="AT128" i="14"/>
  <c r="AS128" i="14"/>
  <c r="AR128" i="14"/>
  <c r="AQ128" i="14"/>
  <c r="AP128" i="14"/>
  <c r="AO128" i="14"/>
  <c r="AN128" i="14"/>
  <c r="AM128" i="14"/>
  <c r="AL128" i="14"/>
  <c r="AK128" i="14"/>
  <c r="AJ128" i="14"/>
  <c r="AI128" i="14"/>
  <c r="AH128" i="14"/>
  <c r="AG128" i="14"/>
  <c r="AF128" i="14"/>
  <c r="AE128" i="14"/>
  <c r="AD128" i="14"/>
  <c r="AC128" i="14"/>
  <c r="AB128" i="14"/>
  <c r="AA128" i="14"/>
  <c r="Z128" i="14"/>
  <c r="Y128" i="14"/>
  <c r="X128" i="14"/>
  <c r="W128" i="14"/>
  <c r="V128" i="14"/>
  <c r="U128" i="14"/>
  <c r="T128" i="14"/>
  <c r="S128" i="14"/>
  <c r="R128" i="14"/>
  <c r="Q128" i="14"/>
  <c r="P128" i="14"/>
  <c r="O128" i="14"/>
  <c r="N128" i="14"/>
  <c r="M128" i="14"/>
  <c r="L128" i="14"/>
  <c r="K128" i="14"/>
  <c r="J128" i="14"/>
  <c r="I128" i="14"/>
  <c r="H128" i="14"/>
  <c r="G128" i="14"/>
  <c r="F128" i="14"/>
  <c r="E128" i="14"/>
  <c r="B128" i="14"/>
  <c r="A128" i="14"/>
  <c r="BG127" i="14"/>
  <c r="BF127" i="14"/>
  <c r="BE127" i="14"/>
  <c r="BD127" i="14"/>
  <c r="BC127" i="14"/>
  <c r="BB127" i="14"/>
  <c r="BA127" i="14"/>
  <c r="AZ127" i="14"/>
  <c r="AY127" i="14"/>
  <c r="AX127" i="14"/>
  <c r="AW127" i="14"/>
  <c r="AV127" i="14"/>
  <c r="AU127" i="14"/>
  <c r="AT127" i="14"/>
  <c r="AS127" i="14"/>
  <c r="AR127" i="14"/>
  <c r="AQ127" i="14"/>
  <c r="AP127" i="14"/>
  <c r="AO127" i="14"/>
  <c r="AN127" i="14"/>
  <c r="AM127" i="14"/>
  <c r="AL127" i="14"/>
  <c r="AK127" i="14"/>
  <c r="AJ127" i="14"/>
  <c r="AI127" i="14"/>
  <c r="AH127" i="14"/>
  <c r="AG127" i="14"/>
  <c r="AD127" i="14"/>
  <c r="AC127" i="14"/>
  <c r="AB127" i="14"/>
  <c r="AA127" i="14"/>
  <c r="Z127" i="14"/>
  <c r="Y127" i="14"/>
  <c r="X127" i="14"/>
  <c r="W127" i="14"/>
  <c r="V127" i="14"/>
  <c r="U127" i="14"/>
  <c r="T127" i="14"/>
  <c r="S127" i="14"/>
  <c r="R127" i="14"/>
  <c r="Q127" i="14"/>
  <c r="P127" i="14"/>
  <c r="O127" i="14"/>
  <c r="N127" i="14"/>
  <c r="M127" i="14"/>
  <c r="L127" i="14"/>
  <c r="K127" i="14"/>
  <c r="J127" i="14"/>
  <c r="I127" i="14"/>
  <c r="H127" i="14"/>
  <c r="G127" i="14"/>
  <c r="F127" i="14"/>
  <c r="E127" i="14"/>
  <c r="B127" i="14"/>
  <c r="A127" i="14"/>
  <c r="BG126" i="14"/>
  <c r="BF126" i="14"/>
  <c r="BE126" i="14"/>
  <c r="BD126" i="14"/>
  <c r="BC126" i="14"/>
  <c r="BB126" i="14"/>
  <c r="BA126" i="14"/>
  <c r="AZ126" i="14"/>
  <c r="AY126" i="14"/>
  <c r="AX126" i="14"/>
  <c r="AW126" i="14"/>
  <c r="AV126" i="14"/>
  <c r="AU126" i="14"/>
  <c r="AT126" i="14"/>
  <c r="AS126" i="14"/>
  <c r="AR126" i="14"/>
  <c r="AQ126" i="14"/>
  <c r="AP126" i="14"/>
  <c r="AO126" i="14"/>
  <c r="AN126" i="14"/>
  <c r="AM126" i="14"/>
  <c r="AL126" i="14"/>
  <c r="AK126" i="14"/>
  <c r="AJ126" i="14"/>
  <c r="AI126" i="14"/>
  <c r="AH126" i="14"/>
  <c r="AG126" i="14"/>
  <c r="AF126" i="14"/>
  <c r="AE126" i="14"/>
  <c r="AD126" i="14"/>
  <c r="AC126" i="14"/>
  <c r="AB126" i="14"/>
  <c r="AA126" i="14"/>
  <c r="Z126" i="14"/>
  <c r="Y126" i="14"/>
  <c r="X126" i="14"/>
  <c r="W126" i="14"/>
  <c r="V126" i="14"/>
  <c r="U126" i="14"/>
  <c r="T126" i="14"/>
  <c r="S126" i="14"/>
  <c r="R126" i="14"/>
  <c r="Q126" i="14"/>
  <c r="P126" i="14"/>
  <c r="O126" i="14"/>
  <c r="N126" i="14"/>
  <c r="M126" i="14"/>
  <c r="L126" i="14"/>
  <c r="K126" i="14"/>
  <c r="J126" i="14"/>
  <c r="I126" i="14"/>
  <c r="H126" i="14"/>
  <c r="G126" i="14"/>
  <c r="F126" i="14"/>
  <c r="E126" i="14"/>
  <c r="B126" i="14"/>
  <c r="A126" i="14"/>
  <c r="BG125" i="14"/>
  <c r="BF125" i="14"/>
  <c r="BE125" i="14"/>
  <c r="BD125" i="14"/>
  <c r="BC125" i="14"/>
  <c r="BB125" i="14"/>
  <c r="BA125" i="14"/>
  <c r="AZ125" i="14"/>
  <c r="AY125" i="14"/>
  <c r="AX125" i="14"/>
  <c r="AW125" i="14"/>
  <c r="AV125" i="14"/>
  <c r="AU125" i="14"/>
  <c r="AT125" i="14"/>
  <c r="AS125" i="14"/>
  <c r="AR125" i="14"/>
  <c r="AQ125" i="14"/>
  <c r="AP125" i="14"/>
  <c r="AO125" i="14"/>
  <c r="AN125" i="14"/>
  <c r="AM125" i="14"/>
  <c r="AL125" i="14"/>
  <c r="AK125" i="14"/>
  <c r="AJ125" i="14"/>
  <c r="AI125" i="14"/>
  <c r="AH125" i="14"/>
  <c r="AG125" i="14"/>
  <c r="AF125" i="14"/>
  <c r="AE125" i="14"/>
  <c r="AD125" i="14"/>
  <c r="AC125" i="14"/>
  <c r="AB125" i="14"/>
  <c r="AA125" i="14"/>
  <c r="Z125" i="14"/>
  <c r="Y125" i="14"/>
  <c r="X125" i="14"/>
  <c r="W125" i="14"/>
  <c r="V125" i="14"/>
  <c r="U125" i="14"/>
  <c r="T125" i="14"/>
  <c r="S125" i="14"/>
  <c r="R125" i="14"/>
  <c r="Q125" i="14"/>
  <c r="P125" i="14"/>
  <c r="O125" i="14"/>
  <c r="N125" i="14"/>
  <c r="M125" i="14"/>
  <c r="L125" i="14"/>
  <c r="K125" i="14"/>
  <c r="J125" i="14"/>
  <c r="I125" i="14"/>
  <c r="H125" i="14"/>
  <c r="G125" i="14"/>
  <c r="F125" i="14"/>
  <c r="E125" i="14"/>
  <c r="B125" i="14"/>
  <c r="A125" i="14"/>
  <c r="BG124" i="14"/>
  <c r="BF124" i="14"/>
  <c r="BE124" i="14"/>
  <c r="BD124" i="14"/>
  <c r="BC124" i="14"/>
  <c r="BB124" i="14"/>
  <c r="BA124" i="14"/>
  <c r="AZ124" i="14"/>
  <c r="AY124" i="14"/>
  <c r="AX124" i="14"/>
  <c r="AW124" i="14"/>
  <c r="AV124" i="14"/>
  <c r="AU124" i="14"/>
  <c r="AT124" i="14"/>
  <c r="AS124" i="14"/>
  <c r="AR124" i="14"/>
  <c r="AQ124" i="14"/>
  <c r="AP124" i="14"/>
  <c r="AO124" i="14"/>
  <c r="AN124" i="14"/>
  <c r="AM124" i="14"/>
  <c r="AL124" i="14"/>
  <c r="AK124" i="14"/>
  <c r="AJ124" i="14"/>
  <c r="AI124" i="14"/>
  <c r="AH124" i="14"/>
  <c r="AG124" i="14"/>
  <c r="AF124" i="14"/>
  <c r="AE124" i="14"/>
  <c r="AD124" i="14"/>
  <c r="AC124" i="14"/>
  <c r="AB124" i="14"/>
  <c r="AA124" i="14"/>
  <c r="Z124" i="14"/>
  <c r="Y124" i="14"/>
  <c r="X124" i="14"/>
  <c r="W124" i="14"/>
  <c r="V124" i="14"/>
  <c r="U124" i="14"/>
  <c r="T124" i="14"/>
  <c r="S124" i="14"/>
  <c r="R124" i="14"/>
  <c r="Q124" i="14"/>
  <c r="P124" i="14"/>
  <c r="O124" i="14"/>
  <c r="N124" i="14"/>
  <c r="M124" i="14"/>
  <c r="L124" i="14"/>
  <c r="K124" i="14"/>
  <c r="J124" i="14"/>
  <c r="I124" i="14"/>
  <c r="H124" i="14"/>
  <c r="G124" i="14"/>
  <c r="F124" i="14"/>
  <c r="E124" i="14"/>
  <c r="B124" i="14"/>
  <c r="A124" i="14"/>
  <c r="BG123" i="14"/>
  <c r="BF123" i="14"/>
  <c r="BE123" i="14"/>
  <c r="BD123" i="14"/>
  <c r="BC123" i="14"/>
  <c r="BB123" i="14"/>
  <c r="BA123" i="14"/>
  <c r="AZ123" i="14"/>
  <c r="AY123" i="14"/>
  <c r="AX123" i="14"/>
  <c r="AW123" i="14"/>
  <c r="AV123" i="14"/>
  <c r="AU123" i="14"/>
  <c r="AT123" i="14"/>
  <c r="AS123" i="14"/>
  <c r="AR123" i="14"/>
  <c r="AQ123" i="14"/>
  <c r="AP123" i="14"/>
  <c r="AO123" i="14"/>
  <c r="AN123" i="14"/>
  <c r="AM123" i="14"/>
  <c r="AL123" i="14"/>
  <c r="AK123" i="14"/>
  <c r="AJ123" i="14"/>
  <c r="AI123" i="14"/>
  <c r="AH123" i="14"/>
  <c r="AG123" i="14"/>
  <c r="AF123" i="14"/>
  <c r="AE123" i="14"/>
  <c r="AD123" i="14"/>
  <c r="AC123" i="14"/>
  <c r="AB123" i="14"/>
  <c r="AA123" i="14"/>
  <c r="Z123" i="14"/>
  <c r="Y123" i="14"/>
  <c r="X123" i="14"/>
  <c r="W123" i="14"/>
  <c r="V123" i="14"/>
  <c r="U123" i="14"/>
  <c r="T123" i="14"/>
  <c r="S123" i="14"/>
  <c r="R123" i="14"/>
  <c r="Q123" i="14"/>
  <c r="P123" i="14"/>
  <c r="O123" i="14"/>
  <c r="N123" i="14"/>
  <c r="M123" i="14"/>
  <c r="L123" i="14"/>
  <c r="K123" i="14"/>
  <c r="J123" i="14"/>
  <c r="I123" i="14"/>
  <c r="H123" i="14"/>
  <c r="G123" i="14"/>
  <c r="F123" i="14"/>
  <c r="E123" i="14"/>
  <c r="B123" i="14"/>
  <c r="A123" i="14"/>
  <c r="BG122" i="14"/>
  <c r="BF122" i="14"/>
  <c r="BE122" i="14"/>
  <c r="BD122" i="14"/>
  <c r="BC122" i="14"/>
  <c r="BB122" i="14"/>
  <c r="BA122" i="14"/>
  <c r="AZ122" i="14"/>
  <c r="AY122" i="14"/>
  <c r="AX122" i="14"/>
  <c r="AW122" i="14"/>
  <c r="AV122" i="14"/>
  <c r="AU122" i="14"/>
  <c r="AT122" i="14"/>
  <c r="AS122" i="14"/>
  <c r="AR122" i="14"/>
  <c r="AQ122" i="14"/>
  <c r="AP122" i="14"/>
  <c r="AO122" i="14"/>
  <c r="AN122" i="14"/>
  <c r="AM122" i="14"/>
  <c r="AL122" i="14"/>
  <c r="AK122" i="14"/>
  <c r="AJ122" i="14"/>
  <c r="AI122" i="14"/>
  <c r="AH122" i="14"/>
  <c r="AG122" i="14"/>
  <c r="AF122" i="14"/>
  <c r="AE122" i="14"/>
  <c r="AD122" i="14"/>
  <c r="AC122" i="14"/>
  <c r="AB122" i="14"/>
  <c r="AA122" i="14"/>
  <c r="Z122" i="14"/>
  <c r="Y122" i="14"/>
  <c r="X122" i="14"/>
  <c r="W122" i="14"/>
  <c r="V122" i="14"/>
  <c r="U122" i="14"/>
  <c r="T122" i="14"/>
  <c r="S122" i="14"/>
  <c r="R122" i="14"/>
  <c r="Q122" i="14"/>
  <c r="P122" i="14"/>
  <c r="O122" i="14"/>
  <c r="N122" i="14"/>
  <c r="M122" i="14"/>
  <c r="L122" i="14"/>
  <c r="K122" i="14"/>
  <c r="J122" i="14"/>
  <c r="I122" i="14"/>
  <c r="H122" i="14"/>
  <c r="G122" i="14"/>
  <c r="F122" i="14"/>
  <c r="E122" i="14"/>
  <c r="B122" i="14"/>
  <c r="A122" i="14"/>
  <c r="BG121" i="14"/>
  <c r="BF121" i="14"/>
  <c r="BE121" i="14"/>
  <c r="BD121" i="14"/>
  <c r="BC121" i="14"/>
  <c r="BB121" i="14"/>
  <c r="BA121" i="14"/>
  <c r="AZ121" i="14"/>
  <c r="AY121" i="14"/>
  <c r="AX121" i="14"/>
  <c r="AW121" i="14"/>
  <c r="AV121" i="14"/>
  <c r="AU121" i="14"/>
  <c r="AT121" i="14"/>
  <c r="AS121" i="14"/>
  <c r="AR121" i="14"/>
  <c r="AQ121" i="14"/>
  <c r="AP121" i="14"/>
  <c r="AO121" i="14"/>
  <c r="AN121" i="14"/>
  <c r="AM121" i="14"/>
  <c r="AL121" i="14"/>
  <c r="AK121" i="14"/>
  <c r="AJ121" i="14"/>
  <c r="AI121" i="14"/>
  <c r="AH121" i="14"/>
  <c r="AG121" i="14"/>
  <c r="AF121" i="14"/>
  <c r="AE121" i="14"/>
  <c r="AD121" i="14"/>
  <c r="AC121" i="14"/>
  <c r="AB121" i="14"/>
  <c r="AA121" i="14"/>
  <c r="Y121" i="14"/>
  <c r="X121" i="14"/>
  <c r="W121" i="14"/>
  <c r="V121" i="14"/>
  <c r="U121" i="14"/>
  <c r="T121" i="14"/>
  <c r="S121" i="14"/>
  <c r="R121" i="14"/>
  <c r="Q121" i="14"/>
  <c r="P121" i="14"/>
  <c r="O121" i="14"/>
  <c r="N121" i="14"/>
  <c r="M121" i="14"/>
  <c r="L121" i="14"/>
  <c r="K121" i="14"/>
  <c r="J121" i="14"/>
  <c r="I121" i="14"/>
  <c r="H121" i="14"/>
  <c r="G121" i="14"/>
  <c r="F121" i="14"/>
  <c r="E121" i="14"/>
  <c r="B121" i="14"/>
  <c r="A121" i="14"/>
  <c r="BG120" i="14"/>
  <c r="BF120" i="14"/>
  <c r="BE120" i="14"/>
  <c r="BD120" i="14"/>
  <c r="BC120" i="14"/>
  <c r="BB120" i="14"/>
  <c r="BA120" i="14"/>
  <c r="AZ120" i="14"/>
  <c r="AY120" i="14"/>
  <c r="AX120" i="14"/>
  <c r="AW120" i="14"/>
  <c r="AV120" i="14"/>
  <c r="AU120" i="14"/>
  <c r="AT120" i="14"/>
  <c r="AS120" i="14"/>
  <c r="AR120" i="14"/>
  <c r="AQ120" i="14"/>
  <c r="AP120" i="14"/>
  <c r="AO120" i="14"/>
  <c r="AN120" i="14"/>
  <c r="AM120" i="14"/>
  <c r="AL120" i="14"/>
  <c r="AK120" i="14"/>
  <c r="AJ120" i="14"/>
  <c r="AI120" i="14"/>
  <c r="AH120" i="14"/>
  <c r="AG120" i="14"/>
  <c r="AF120" i="14"/>
  <c r="AE120" i="14"/>
  <c r="AD120" i="14"/>
  <c r="AC120" i="14"/>
  <c r="AB120" i="14"/>
  <c r="AA120" i="14"/>
  <c r="Y120" i="14"/>
  <c r="X120" i="14"/>
  <c r="W120" i="14"/>
  <c r="V120" i="14"/>
  <c r="U120" i="14"/>
  <c r="T120" i="14"/>
  <c r="S120" i="14"/>
  <c r="R120" i="14"/>
  <c r="Q120" i="14"/>
  <c r="P120" i="14"/>
  <c r="O120" i="14"/>
  <c r="N120" i="14"/>
  <c r="M120" i="14"/>
  <c r="L120" i="14"/>
  <c r="K120" i="14"/>
  <c r="J120" i="14"/>
  <c r="I120" i="14"/>
  <c r="H120" i="14"/>
  <c r="G120" i="14"/>
  <c r="F120" i="14"/>
  <c r="E120" i="14"/>
  <c r="B120" i="14"/>
  <c r="A120" i="14"/>
  <c r="BG119" i="14"/>
  <c r="BF119" i="14"/>
  <c r="BE119" i="14"/>
  <c r="BD119" i="14"/>
  <c r="BC119" i="14"/>
  <c r="BB119" i="14"/>
  <c r="BA119" i="14"/>
  <c r="AZ119" i="14"/>
  <c r="AY119" i="14"/>
  <c r="AX119" i="14"/>
  <c r="AW119" i="14"/>
  <c r="AV119" i="14"/>
  <c r="AU119" i="14"/>
  <c r="AT119" i="14"/>
  <c r="AS119" i="14"/>
  <c r="AR119" i="14"/>
  <c r="AQ119" i="14"/>
  <c r="AP119" i="14"/>
  <c r="AO119" i="14"/>
  <c r="AN119" i="14"/>
  <c r="AM119" i="14"/>
  <c r="AL119" i="14"/>
  <c r="AK119" i="14"/>
  <c r="AJ119" i="14"/>
  <c r="AI119" i="14"/>
  <c r="AH119" i="14"/>
  <c r="AG119" i="14"/>
  <c r="AF119" i="14"/>
  <c r="AE119" i="14"/>
  <c r="AD119" i="14"/>
  <c r="AC119" i="14"/>
  <c r="AB119" i="14"/>
  <c r="AA119" i="14"/>
  <c r="Y119" i="14"/>
  <c r="X119" i="14"/>
  <c r="W119" i="14"/>
  <c r="V119" i="14"/>
  <c r="U119" i="14"/>
  <c r="T119" i="14"/>
  <c r="S119" i="14"/>
  <c r="R119" i="14"/>
  <c r="Q119" i="14"/>
  <c r="P119" i="14"/>
  <c r="O119" i="14"/>
  <c r="N119" i="14"/>
  <c r="M119" i="14"/>
  <c r="L119" i="14"/>
  <c r="K119" i="14"/>
  <c r="J119" i="14"/>
  <c r="I119" i="14"/>
  <c r="H119" i="14"/>
  <c r="G119" i="14"/>
  <c r="F119" i="14"/>
  <c r="E119" i="14"/>
  <c r="B119" i="14"/>
  <c r="A119" i="14"/>
  <c r="BG118" i="14"/>
  <c r="BF118" i="14"/>
  <c r="BE118" i="14"/>
  <c r="BD118" i="14"/>
  <c r="BC118" i="14"/>
  <c r="BB118" i="14"/>
  <c r="BA118" i="14"/>
  <c r="AZ118" i="14"/>
  <c r="AY118" i="14"/>
  <c r="AX118" i="14"/>
  <c r="AW118" i="14"/>
  <c r="AV118" i="14"/>
  <c r="AU118" i="14"/>
  <c r="AT118" i="14"/>
  <c r="AS118" i="14"/>
  <c r="AR118" i="14"/>
  <c r="AQ118" i="14"/>
  <c r="AP118" i="14"/>
  <c r="AO118" i="14"/>
  <c r="AN118" i="14"/>
  <c r="AM118" i="14"/>
  <c r="AL118" i="14"/>
  <c r="AK118" i="14"/>
  <c r="AJ118" i="14"/>
  <c r="AI118" i="14"/>
  <c r="AH118" i="14"/>
  <c r="AG118" i="14"/>
  <c r="AF118" i="14"/>
  <c r="AE118" i="14"/>
  <c r="AD118" i="14"/>
  <c r="AC118" i="14"/>
  <c r="AB118" i="14"/>
  <c r="AA118" i="14"/>
  <c r="Y118" i="14"/>
  <c r="X118" i="14"/>
  <c r="W118" i="14"/>
  <c r="V118" i="14"/>
  <c r="U118" i="14"/>
  <c r="T118" i="14"/>
  <c r="S118" i="14"/>
  <c r="R118" i="14"/>
  <c r="Q118" i="14"/>
  <c r="P118" i="14"/>
  <c r="O118" i="14"/>
  <c r="N118" i="14"/>
  <c r="M118" i="14"/>
  <c r="L118" i="14"/>
  <c r="K118" i="14"/>
  <c r="J118" i="14"/>
  <c r="I118" i="14"/>
  <c r="H118" i="14"/>
  <c r="G118" i="14"/>
  <c r="F118" i="14"/>
  <c r="E118" i="14"/>
  <c r="B118" i="14"/>
  <c r="A118" i="14"/>
  <c r="BG117" i="14"/>
  <c r="BF117" i="14"/>
  <c r="BE117" i="14"/>
  <c r="BD117" i="14"/>
  <c r="BC117" i="14"/>
  <c r="BB117" i="14"/>
  <c r="BA117" i="14"/>
  <c r="AZ117" i="14"/>
  <c r="AY117" i="14"/>
  <c r="AX117" i="14"/>
  <c r="AW117" i="14"/>
  <c r="AV117" i="14"/>
  <c r="AU117" i="14"/>
  <c r="AT117" i="14"/>
  <c r="AS117" i="14"/>
  <c r="AR117" i="14"/>
  <c r="AQ117" i="14"/>
  <c r="AP117" i="14"/>
  <c r="AO117" i="14"/>
  <c r="AN117" i="14"/>
  <c r="AM117" i="14"/>
  <c r="AL117" i="14"/>
  <c r="AK117" i="14"/>
  <c r="AJ117" i="14"/>
  <c r="AI117" i="14"/>
  <c r="AH117" i="14"/>
  <c r="AG117" i="14"/>
  <c r="AF117" i="14"/>
  <c r="AE117" i="14"/>
  <c r="AD117" i="14"/>
  <c r="AC117" i="14"/>
  <c r="AB117" i="14"/>
  <c r="AA117" i="14"/>
  <c r="Y117" i="14"/>
  <c r="X117" i="14"/>
  <c r="W117" i="14"/>
  <c r="V117" i="14"/>
  <c r="U117" i="14"/>
  <c r="T117" i="14"/>
  <c r="S117" i="14"/>
  <c r="R117" i="14"/>
  <c r="Q117" i="14"/>
  <c r="P117" i="14"/>
  <c r="O117" i="14"/>
  <c r="N117" i="14"/>
  <c r="M117" i="14"/>
  <c r="L117" i="14"/>
  <c r="K117" i="14"/>
  <c r="J117" i="14"/>
  <c r="I117" i="14"/>
  <c r="H117" i="14"/>
  <c r="G117" i="14"/>
  <c r="F117" i="14"/>
  <c r="E117" i="14"/>
  <c r="B117" i="14"/>
  <c r="A117" i="14"/>
  <c r="BG116" i="14"/>
  <c r="BF116" i="14"/>
  <c r="BE116" i="14"/>
  <c r="BD116" i="14"/>
  <c r="BC116" i="14"/>
  <c r="BB116" i="14"/>
  <c r="BA116" i="14"/>
  <c r="AZ116" i="14"/>
  <c r="AY116" i="14"/>
  <c r="AX116" i="14"/>
  <c r="AW116" i="14"/>
  <c r="AV116" i="14"/>
  <c r="AU116" i="14"/>
  <c r="AT116" i="14"/>
  <c r="AS116" i="14"/>
  <c r="AR116" i="14"/>
  <c r="AQ116" i="14"/>
  <c r="AP116" i="14"/>
  <c r="AO116" i="14"/>
  <c r="AN116" i="14"/>
  <c r="AM116" i="14"/>
  <c r="AL116" i="14"/>
  <c r="AK116" i="14"/>
  <c r="AJ116" i="14"/>
  <c r="AI116" i="14"/>
  <c r="AH116" i="14"/>
  <c r="AG116" i="14"/>
  <c r="AF116" i="14"/>
  <c r="AE116" i="14"/>
  <c r="AD116" i="14"/>
  <c r="AC116" i="14"/>
  <c r="AB116" i="14"/>
  <c r="AA116" i="14"/>
  <c r="Y116" i="14"/>
  <c r="X116" i="14"/>
  <c r="W116" i="14"/>
  <c r="V116" i="14"/>
  <c r="U116" i="14"/>
  <c r="T116" i="14"/>
  <c r="S116" i="14"/>
  <c r="R116" i="14"/>
  <c r="Q116" i="14"/>
  <c r="P116" i="14"/>
  <c r="O116" i="14"/>
  <c r="N116" i="14"/>
  <c r="M116" i="14"/>
  <c r="L116" i="14"/>
  <c r="K116" i="14"/>
  <c r="J116" i="14"/>
  <c r="I116" i="14"/>
  <c r="H116" i="14"/>
  <c r="G116" i="14"/>
  <c r="F116" i="14"/>
  <c r="E116" i="14"/>
  <c r="B116" i="14"/>
  <c r="A116" i="14"/>
  <c r="BG115" i="14"/>
  <c r="BF115" i="14"/>
  <c r="BE115" i="14"/>
  <c r="BD115" i="14"/>
  <c r="BC115" i="14"/>
  <c r="BB115" i="14"/>
  <c r="BA115" i="14"/>
  <c r="AZ115" i="14"/>
  <c r="AY115" i="14"/>
  <c r="AX115" i="14"/>
  <c r="AW115" i="14"/>
  <c r="AV115" i="14"/>
  <c r="AU115" i="14"/>
  <c r="AT115" i="14"/>
  <c r="AS115" i="14"/>
  <c r="AR115" i="14"/>
  <c r="AQ115" i="14"/>
  <c r="AP115" i="14"/>
  <c r="AO115" i="14"/>
  <c r="AN115" i="14"/>
  <c r="AM115" i="14"/>
  <c r="AL115" i="14"/>
  <c r="AK115" i="14"/>
  <c r="AJ115" i="14"/>
  <c r="AI115" i="14"/>
  <c r="AH115" i="14"/>
  <c r="AG115" i="14"/>
  <c r="AF115" i="14"/>
  <c r="AE115" i="14"/>
  <c r="AD115" i="14"/>
  <c r="AC115" i="14"/>
  <c r="AB115" i="14"/>
  <c r="AA115" i="14"/>
  <c r="Z115" i="14"/>
  <c r="Y115" i="14"/>
  <c r="X115" i="14"/>
  <c r="W115" i="14"/>
  <c r="V115" i="14"/>
  <c r="U115" i="14"/>
  <c r="T115" i="14"/>
  <c r="S115" i="14"/>
  <c r="R115" i="14"/>
  <c r="Q115" i="14"/>
  <c r="P115" i="14"/>
  <c r="O115" i="14"/>
  <c r="N115" i="14"/>
  <c r="M115" i="14"/>
  <c r="L115" i="14"/>
  <c r="K115" i="14"/>
  <c r="J115" i="14"/>
  <c r="I115" i="14"/>
  <c r="H115" i="14"/>
  <c r="G115" i="14"/>
  <c r="F115" i="14"/>
  <c r="E115" i="14"/>
  <c r="B115" i="14"/>
  <c r="A115" i="14"/>
  <c r="BG114" i="14"/>
  <c r="BF114" i="14"/>
  <c r="BE114" i="14"/>
  <c r="BD114" i="14"/>
  <c r="BC114" i="14"/>
  <c r="BB114" i="14"/>
  <c r="BA114" i="14"/>
  <c r="AZ114" i="14"/>
  <c r="AY114" i="14"/>
  <c r="AX114" i="14"/>
  <c r="AW114" i="14"/>
  <c r="AV114" i="14"/>
  <c r="AU114" i="14"/>
  <c r="AT114" i="14"/>
  <c r="AS114" i="14"/>
  <c r="AR114" i="14"/>
  <c r="AQ114" i="14"/>
  <c r="AP114" i="14"/>
  <c r="AO114" i="14"/>
  <c r="AN114" i="14"/>
  <c r="AM114" i="14"/>
  <c r="AL114" i="14"/>
  <c r="AK114" i="14"/>
  <c r="AJ114" i="14"/>
  <c r="AI114" i="14"/>
  <c r="AH114" i="14"/>
  <c r="AG114" i="14"/>
  <c r="AF114" i="14"/>
  <c r="AE114" i="14"/>
  <c r="AD114" i="14"/>
  <c r="AC114" i="14"/>
  <c r="AB114" i="14"/>
  <c r="AA114" i="14"/>
  <c r="Y114" i="14"/>
  <c r="X114" i="14"/>
  <c r="W114" i="14"/>
  <c r="V114" i="14"/>
  <c r="U114" i="14"/>
  <c r="T114" i="14"/>
  <c r="S114" i="14"/>
  <c r="R114" i="14"/>
  <c r="Q114" i="14"/>
  <c r="P114" i="14"/>
  <c r="O114" i="14"/>
  <c r="N114" i="14"/>
  <c r="M114" i="14"/>
  <c r="L114" i="14"/>
  <c r="K114" i="14"/>
  <c r="J114" i="14"/>
  <c r="I114" i="14"/>
  <c r="H114" i="14"/>
  <c r="G114" i="14"/>
  <c r="F114" i="14"/>
  <c r="E114" i="14"/>
  <c r="B114" i="14"/>
  <c r="A114" i="14"/>
  <c r="BG113" i="14"/>
  <c r="BF113" i="14"/>
  <c r="BE113" i="14"/>
  <c r="BD113" i="14"/>
  <c r="BC113" i="14"/>
  <c r="BB113" i="14"/>
  <c r="BA113" i="14"/>
  <c r="AZ113" i="14"/>
  <c r="AY113" i="14"/>
  <c r="AX113" i="14"/>
  <c r="AW113" i="14"/>
  <c r="AV113" i="14"/>
  <c r="AU113" i="14"/>
  <c r="AT113" i="14"/>
  <c r="AS113" i="14"/>
  <c r="AR113" i="14"/>
  <c r="AQ113" i="14"/>
  <c r="AP113" i="14"/>
  <c r="AO113" i="14"/>
  <c r="AN113" i="14"/>
  <c r="AM113" i="14"/>
  <c r="AL113" i="14"/>
  <c r="AK113" i="14"/>
  <c r="AJ113" i="14"/>
  <c r="AI113" i="14"/>
  <c r="AH113" i="14"/>
  <c r="AG113" i="14"/>
  <c r="AF113" i="14"/>
  <c r="AE113" i="14"/>
  <c r="AD113" i="14"/>
  <c r="AC113" i="14"/>
  <c r="AB113" i="14"/>
  <c r="AA113" i="14"/>
  <c r="Z113" i="14"/>
  <c r="Y113" i="14"/>
  <c r="X113" i="14"/>
  <c r="W113" i="14"/>
  <c r="V113" i="14"/>
  <c r="U113" i="14"/>
  <c r="T113" i="14"/>
  <c r="S113" i="14"/>
  <c r="R113" i="14"/>
  <c r="Q113" i="14"/>
  <c r="P113" i="14"/>
  <c r="O113" i="14"/>
  <c r="N113" i="14"/>
  <c r="M113" i="14"/>
  <c r="L113" i="14"/>
  <c r="K113" i="14"/>
  <c r="J113" i="14"/>
  <c r="I113" i="14"/>
  <c r="H113" i="14"/>
  <c r="G113" i="14"/>
  <c r="F113" i="14"/>
  <c r="E113" i="14"/>
  <c r="B113" i="14"/>
  <c r="A113" i="14"/>
  <c r="BG112" i="14"/>
  <c r="BF112" i="14"/>
  <c r="BE112" i="14"/>
  <c r="BD112" i="14"/>
  <c r="BC112" i="14"/>
  <c r="BB112" i="14"/>
  <c r="BA112" i="14"/>
  <c r="AZ112" i="14"/>
  <c r="AY112" i="14"/>
  <c r="AX112" i="14"/>
  <c r="AW112" i="14"/>
  <c r="AV112" i="14"/>
  <c r="AU112" i="14"/>
  <c r="AT112" i="14"/>
  <c r="AS112" i="14"/>
  <c r="AR112" i="14"/>
  <c r="AQ112" i="14"/>
  <c r="AP112" i="14"/>
  <c r="AO112" i="14"/>
  <c r="AN112" i="14"/>
  <c r="AM112" i="14"/>
  <c r="AL112" i="14"/>
  <c r="AK112" i="14"/>
  <c r="AJ112" i="14"/>
  <c r="AI112" i="14"/>
  <c r="AH112" i="14"/>
  <c r="AG112" i="14"/>
  <c r="AF112" i="14"/>
  <c r="AE112" i="14"/>
  <c r="AD112" i="14"/>
  <c r="AC112" i="14"/>
  <c r="AB112" i="14"/>
  <c r="AA112" i="14"/>
  <c r="Z112" i="14"/>
  <c r="Y112" i="14"/>
  <c r="X112" i="14"/>
  <c r="W112" i="14"/>
  <c r="V112" i="14"/>
  <c r="U112" i="14"/>
  <c r="T112" i="14"/>
  <c r="S112" i="14"/>
  <c r="R112" i="14"/>
  <c r="P112" i="14"/>
  <c r="O112" i="14"/>
  <c r="N112" i="14"/>
  <c r="M112" i="14"/>
  <c r="L112" i="14"/>
  <c r="K112" i="14"/>
  <c r="J112" i="14"/>
  <c r="I112" i="14"/>
  <c r="H112" i="14"/>
  <c r="G112" i="14"/>
  <c r="F112" i="14"/>
  <c r="E112" i="14"/>
  <c r="B112" i="14"/>
  <c r="A112" i="14"/>
  <c r="BG111" i="14"/>
  <c r="BF111" i="14"/>
  <c r="BE111" i="14"/>
  <c r="BD111" i="14"/>
  <c r="BC111" i="14"/>
  <c r="BB111" i="14"/>
  <c r="BA111" i="14"/>
  <c r="AZ111" i="14"/>
  <c r="AY111" i="14"/>
  <c r="AX111" i="14"/>
  <c r="AW111" i="14"/>
  <c r="AV111" i="14"/>
  <c r="AU111" i="14"/>
  <c r="AT111" i="14"/>
  <c r="AS111" i="14"/>
  <c r="AR111" i="14"/>
  <c r="AQ111" i="14"/>
  <c r="AP111" i="14"/>
  <c r="AO111" i="14"/>
  <c r="AN111" i="14"/>
  <c r="AM111" i="14"/>
  <c r="AL111" i="14"/>
  <c r="AK111" i="14"/>
  <c r="AJ111" i="14"/>
  <c r="AI111" i="14"/>
  <c r="AH111" i="14"/>
  <c r="AG111" i="14"/>
  <c r="AF111" i="14"/>
  <c r="AE111" i="14"/>
  <c r="AD111" i="14"/>
  <c r="AC111" i="14"/>
  <c r="AB111" i="14"/>
  <c r="AA111" i="14"/>
  <c r="Z111" i="14"/>
  <c r="Y111" i="14"/>
  <c r="X111" i="14"/>
  <c r="W111" i="14"/>
  <c r="V111" i="14"/>
  <c r="U111" i="14"/>
  <c r="T111" i="14"/>
  <c r="S111" i="14"/>
  <c r="R111" i="14"/>
  <c r="Q111" i="14"/>
  <c r="P111" i="14"/>
  <c r="O111" i="14"/>
  <c r="N111" i="14"/>
  <c r="M111" i="14"/>
  <c r="L111" i="14"/>
  <c r="K111" i="14"/>
  <c r="J111" i="14"/>
  <c r="I111" i="14"/>
  <c r="H111" i="14"/>
  <c r="G111" i="14"/>
  <c r="F111" i="14"/>
  <c r="E111" i="14"/>
  <c r="B111" i="14"/>
  <c r="A111" i="14"/>
  <c r="BG110" i="14"/>
  <c r="BF110" i="14"/>
  <c r="BE110" i="14"/>
  <c r="BD110" i="14"/>
  <c r="BC110" i="14"/>
  <c r="BB110" i="14"/>
  <c r="BA110" i="14"/>
  <c r="AZ110" i="14"/>
  <c r="AY110" i="14"/>
  <c r="AX110" i="14"/>
  <c r="AW110" i="14"/>
  <c r="AV110" i="14"/>
  <c r="AU110" i="14"/>
  <c r="AT110" i="14"/>
  <c r="AS110" i="14"/>
  <c r="AR110" i="14"/>
  <c r="AQ110" i="14"/>
  <c r="AP110" i="14"/>
  <c r="AO110" i="14"/>
  <c r="AN110" i="14"/>
  <c r="AM110" i="14"/>
  <c r="AL110" i="14"/>
  <c r="AK110" i="14"/>
  <c r="AJ110" i="14"/>
  <c r="AI110" i="14"/>
  <c r="AH110" i="14"/>
  <c r="AG110" i="14"/>
  <c r="AF110" i="14"/>
  <c r="AE110" i="14"/>
  <c r="AD110" i="14"/>
  <c r="AC110" i="14"/>
  <c r="AB110" i="14"/>
  <c r="AA110" i="14"/>
  <c r="Z110" i="14"/>
  <c r="Y110" i="14"/>
  <c r="X110" i="14"/>
  <c r="W110" i="14"/>
  <c r="V110" i="14"/>
  <c r="U110" i="14"/>
  <c r="T110" i="14"/>
  <c r="S110" i="14"/>
  <c r="R110" i="14"/>
  <c r="Q110" i="14"/>
  <c r="P110" i="14"/>
  <c r="O110" i="14"/>
  <c r="N110" i="14"/>
  <c r="M110" i="14"/>
  <c r="L110" i="14"/>
  <c r="K110" i="14"/>
  <c r="J110" i="14"/>
  <c r="I110" i="14"/>
  <c r="H110" i="14"/>
  <c r="G110" i="14"/>
  <c r="F110" i="14"/>
  <c r="E110" i="14"/>
  <c r="B110" i="14"/>
  <c r="A110" i="14"/>
  <c r="BG109" i="14"/>
  <c r="BF109" i="14"/>
  <c r="BE109" i="14"/>
  <c r="BD109" i="14"/>
  <c r="BC109" i="14"/>
  <c r="BB109" i="14"/>
  <c r="BA109" i="14"/>
  <c r="AZ109" i="14"/>
  <c r="AY109" i="14"/>
  <c r="AX109" i="14"/>
  <c r="AW109" i="14"/>
  <c r="AV109" i="14"/>
  <c r="AU109" i="14"/>
  <c r="AT109" i="14"/>
  <c r="AS109" i="14"/>
  <c r="AR109" i="14"/>
  <c r="AQ109" i="14"/>
  <c r="AP109" i="14"/>
  <c r="AO109" i="14"/>
  <c r="AN109" i="14"/>
  <c r="AM109" i="14"/>
  <c r="AL109" i="14"/>
  <c r="AK109" i="14"/>
  <c r="AJ109" i="14"/>
  <c r="AI109" i="14"/>
  <c r="AH109" i="14"/>
  <c r="AG109" i="14"/>
  <c r="AF109" i="14"/>
  <c r="AE109" i="14"/>
  <c r="AD109" i="14"/>
  <c r="AC109" i="14"/>
  <c r="AB109" i="14"/>
  <c r="AA109" i="14"/>
  <c r="Z109" i="14"/>
  <c r="Y109" i="14"/>
  <c r="X109" i="14"/>
  <c r="W109" i="14"/>
  <c r="V109" i="14"/>
  <c r="U109" i="14"/>
  <c r="T109" i="14"/>
  <c r="S109" i="14"/>
  <c r="R109" i="14"/>
  <c r="Q109" i="14"/>
  <c r="P109" i="14"/>
  <c r="O109" i="14"/>
  <c r="N109" i="14"/>
  <c r="M109" i="14"/>
  <c r="L109" i="14"/>
  <c r="K109" i="14"/>
  <c r="J109" i="14"/>
  <c r="I109" i="14"/>
  <c r="H109" i="14"/>
  <c r="G109" i="14"/>
  <c r="F109" i="14"/>
  <c r="E109" i="14"/>
  <c r="B109" i="14"/>
  <c r="A109" i="14"/>
  <c r="BG108" i="14"/>
  <c r="BF108" i="14"/>
  <c r="BE108" i="14"/>
  <c r="BD108" i="14"/>
  <c r="BC108" i="14"/>
  <c r="BB108" i="14"/>
  <c r="BA108" i="14"/>
  <c r="AZ108" i="14"/>
  <c r="AY108" i="14"/>
  <c r="AX108" i="14"/>
  <c r="AW108" i="14"/>
  <c r="AV108" i="14"/>
  <c r="AU108" i="14"/>
  <c r="AT108" i="14"/>
  <c r="AS108" i="14"/>
  <c r="AR108" i="14"/>
  <c r="AQ108" i="14"/>
  <c r="AP108" i="14"/>
  <c r="AO108" i="14"/>
  <c r="AN108" i="14"/>
  <c r="AM108" i="14"/>
  <c r="AL108" i="14"/>
  <c r="AK108" i="14"/>
  <c r="AJ108" i="14"/>
  <c r="AI108" i="14"/>
  <c r="AH108" i="14"/>
  <c r="AG108" i="14"/>
  <c r="AF108" i="14"/>
  <c r="AE108" i="14"/>
  <c r="AD108" i="14"/>
  <c r="AC108" i="14"/>
  <c r="AB108" i="14"/>
  <c r="AA108" i="14"/>
  <c r="Z108" i="14"/>
  <c r="Y108" i="14"/>
  <c r="X108" i="14"/>
  <c r="W108" i="14"/>
  <c r="V108" i="14"/>
  <c r="U108" i="14"/>
  <c r="T108" i="14"/>
  <c r="S108" i="14"/>
  <c r="R108" i="14"/>
  <c r="Q108" i="14"/>
  <c r="P108" i="14"/>
  <c r="O108" i="14"/>
  <c r="N108" i="14"/>
  <c r="M108" i="14"/>
  <c r="L108" i="14"/>
  <c r="K108" i="14"/>
  <c r="J108" i="14"/>
  <c r="I108" i="14"/>
  <c r="H108" i="14"/>
  <c r="G108" i="14"/>
  <c r="F108" i="14"/>
  <c r="E108" i="14"/>
  <c r="B108" i="14"/>
  <c r="A108" i="14"/>
  <c r="BG107" i="14"/>
  <c r="BF107" i="14"/>
  <c r="BE107" i="14"/>
  <c r="BD107" i="14"/>
  <c r="BC107" i="14"/>
  <c r="BB107" i="14"/>
  <c r="BA107" i="14"/>
  <c r="AZ107" i="14"/>
  <c r="AY107" i="14"/>
  <c r="AX107" i="14"/>
  <c r="AW107" i="14"/>
  <c r="AV107" i="14"/>
  <c r="AU107" i="14"/>
  <c r="AT107" i="14"/>
  <c r="AS107" i="14"/>
  <c r="AR107" i="14"/>
  <c r="AQ107" i="14"/>
  <c r="AP107" i="14"/>
  <c r="AO107" i="14"/>
  <c r="AN107" i="14"/>
  <c r="AM107" i="14"/>
  <c r="AL107" i="14"/>
  <c r="AK107" i="14"/>
  <c r="AJ107" i="14"/>
  <c r="AI107" i="14"/>
  <c r="AH107" i="14"/>
  <c r="AG107" i="14"/>
  <c r="AF107" i="14"/>
  <c r="AE107" i="14"/>
  <c r="AD107" i="14"/>
  <c r="AC107" i="14"/>
  <c r="AB107" i="14"/>
  <c r="AA107" i="14"/>
  <c r="Z107" i="14"/>
  <c r="Y107" i="14"/>
  <c r="X107" i="14"/>
  <c r="W107" i="14"/>
  <c r="V107" i="14"/>
  <c r="U107" i="14"/>
  <c r="T107" i="14"/>
  <c r="S107" i="14"/>
  <c r="R107" i="14"/>
  <c r="Q107" i="14"/>
  <c r="P107" i="14"/>
  <c r="O107" i="14"/>
  <c r="N107" i="14"/>
  <c r="M107" i="14"/>
  <c r="L107" i="14"/>
  <c r="J107" i="14"/>
  <c r="I107" i="14"/>
  <c r="H107" i="14"/>
  <c r="G107" i="14"/>
  <c r="F107" i="14"/>
  <c r="E107" i="14"/>
  <c r="B107" i="14"/>
  <c r="A107" i="14"/>
  <c r="BG106" i="14"/>
  <c r="BF106" i="14"/>
  <c r="BE106" i="14"/>
  <c r="BD106" i="14"/>
  <c r="BC106" i="14"/>
  <c r="BB106" i="14"/>
  <c r="BA106" i="14"/>
  <c r="AZ106" i="14"/>
  <c r="AY106" i="14"/>
  <c r="AX106" i="14"/>
  <c r="AW106" i="14"/>
  <c r="AV106" i="14"/>
  <c r="AU106" i="14"/>
  <c r="AT106" i="14"/>
  <c r="AS106" i="14"/>
  <c r="AR106" i="14"/>
  <c r="AQ106" i="14"/>
  <c r="AP106" i="14"/>
  <c r="AO106" i="14"/>
  <c r="AN106" i="14"/>
  <c r="AM106" i="14"/>
  <c r="AL106" i="14"/>
  <c r="AK106" i="14"/>
  <c r="AJ106" i="14"/>
  <c r="AI106" i="14"/>
  <c r="AH106" i="14"/>
  <c r="AG106" i="14"/>
  <c r="AF106" i="14"/>
  <c r="AE106" i="14"/>
  <c r="AD106" i="14"/>
  <c r="AC106" i="14"/>
  <c r="AB106" i="14"/>
  <c r="AA106" i="14"/>
  <c r="Z106" i="14"/>
  <c r="Y106" i="14"/>
  <c r="X106" i="14"/>
  <c r="W106" i="14"/>
  <c r="V106" i="14"/>
  <c r="U106" i="14"/>
  <c r="T106" i="14"/>
  <c r="S106" i="14"/>
  <c r="R106" i="14"/>
  <c r="Q106" i="14"/>
  <c r="P106" i="14"/>
  <c r="O106" i="14"/>
  <c r="N106" i="14"/>
  <c r="L106" i="14"/>
  <c r="K106" i="14"/>
  <c r="J106" i="14"/>
  <c r="I106" i="14"/>
  <c r="H106" i="14"/>
  <c r="G106" i="14"/>
  <c r="F106" i="14"/>
  <c r="E106" i="14"/>
  <c r="B106" i="14"/>
  <c r="A106" i="14"/>
  <c r="BG105" i="14"/>
  <c r="BF105" i="14"/>
  <c r="BE105" i="14"/>
  <c r="BD105" i="14"/>
  <c r="BC105" i="14"/>
  <c r="BB105" i="14"/>
  <c r="BA105" i="14"/>
  <c r="AZ105" i="14"/>
  <c r="AY105" i="14"/>
  <c r="AX105" i="14"/>
  <c r="AW105" i="14"/>
  <c r="AV105" i="14"/>
  <c r="AU105" i="14"/>
  <c r="AT105" i="14"/>
  <c r="AS105" i="14"/>
  <c r="AR105" i="14"/>
  <c r="AQ105" i="14"/>
  <c r="AP105" i="14"/>
  <c r="AO105" i="14"/>
  <c r="AN105" i="14"/>
  <c r="AM105" i="14"/>
  <c r="AL105" i="14"/>
  <c r="AK105" i="14"/>
  <c r="AJ105" i="14"/>
  <c r="AI105" i="14"/>
  <c r="AH105" i="14"/>
  <c r="AG105" i="14"/>
  <c r="AF105" i="14"/>
  <c r="AE105" i="14"/>
  <c r="AD105" i="14"/>
  <c r="AC105" i="14"/>
  <c r="AB105" i="14"/>
  <c r="AA105" i="14"/>
  <c r="Z105" i="14"/>
  <c r="Y105" i="14"/>
  <c r="X105" i="14"/>
  <c r="W105" i="14"/>
  <c r="V105" i="14"/>
  <c r="U105" i="14"/>
  <c r="T105" i="14"/>
  <c r="S105" i="14"/>
  <c r="R105" i="14"/>
  <c r="Q105" i="14"/>
  <c r="P105" i="14"/>
  <c r="O105" i="14"/>
  <c r="N105" i="14"/>
  <c r="M105" i="14"/>
  <c r="L105" i="14"/>
  <c r="K105" i="14"/>
  <c r="J105" i="14"/>
  <c r="I105" i="14"/>
  <c r="H105" i="14"/>
  <c r="G105" i="14"/>
  <c r="F105" i="14"/>
  <c r="E105" i="14"/>
  <c r="B105" i="14"/>
  <c r="A105" i="14"/>
  <c r="BG104" i="14"/>
  <c r="BF104" i="14"/>
  <c r="BE104" i="14"/>
  <c r="BD104" i="14"/>
  <c r="BC104" i="14"/>
  <c r="BB104" i="14"/>
  <c r="BA104" i="14"/>
  <c r="AZ104" i="14"/>
  <c r="AY104" i="14"/>
  <c r="AX104" i="14"/>
  <c r="AW104" i="14"/>
  <c r="AV104" i="14"/>
  <c r="AU104" i="14"/>
  <c r="AT104" i="14"/>
  <c r="AS104" i="14"/>
  <c r="AR104" i="14"/>
  <c r="AQ104" i="14"/>
  <c r="AP104" i="14"/>
  <c r="AO104" i="14"/>
  <c r="AN104" i="14"/>
  <c r="AM104" i="14"/>
  <c r="AL104" i="14"/>
  <c r="AK104" i="14"/>
  <c r="AJ104" i="14"/>
  <c r="AI104" i="14"/>
  <c r="AH104" i="14"/>
  <c r="AG104" i="14"/>
  <c r="AF104" i="14"/>
  <c r="AE104" i="14"/>
  <c r="AD104" i="14"/>
  <c r="AC104" i="14"/>
  <c r="AB104" i="14"/>
  <c r="AA104" i="14"/>
  <c r="Z104" i="14"/>
  <c r="Y104" i="14"/>
  <c r="X104" i="14"/>
  <c r="W104" i="14"/>
  <c r="V104" i="14"/>
  <c r="U104" i="14"/>
  <c r="T104" i="14"/>
  <c r="S104" i="14"/>
  <c r="R104" i="14"/>
  <c r="Q104" i="14"/>
  <c r="P104" i="14"/>
  <c r="O104" i="14"/>
  <c r="N104" i="14"/>
  <c r="M104" i="14"/>
  <c r="L104" i="14"/>
  <c r="K104" i="14"/>
  <c r="I104" i="14"/>
  <c r="H104" i="14"/>
  <c r="G104" i="14"/>
  <c r="F104" i="14"/>
  <c r="E104" i="14"/>
  <c r="B104" i="14"/>
  <c r="A104" i="14"/>
  <c r="BG103" i="14"/>
  <c r="BF103" i="14"/>
  <c r="BE103" i="14"/>
  <c r="BD103" i="14"/>
  <c r="BC103" i="14"/>
  <c r="BB103" i="14"/>
  <c r="BA103" i="14"/>
  <c r="AZ103" i="14"/>
  <c r="AY103" i="14"/>
  <c r="AX103" i="14"/>
  <c r="AW103" i="14"/>
  <c r="AV103" i="14"/>
  <c r="AU103" i="14"/>
  <c r="AT103" i="14"/>
  <c r="AS103" i="14"/>
  <c r="AR103" i="14"/>
  <c r="AQ103" i="14"/>
  <c r="AP103" i="14"/>
  <c r="AO103" i="14"/>
  <c r="AN103" i="14"/>
  <c r="AM103" i="14"/>
  <c r="AL103" i="14"/>
  <c r="AK103" i="14"/>
  <c r="AJ103" i="14"/>
  <c r="AI103" i="14"/>
  <c r="AH103" i="14"/>
  <c r="AG103" i="14"/>
  <c r="AF103" i="14"/>
  <c r="AE103" i="14"/>
  <c r="AD103" i="14"/>
  <c r="AC103" i="14"/>
  <c r="AB103" i="14"/>
  <c r="AA103" i="14"/>
  <c r="Z103" i="14"/>
  <c r="Y103" i="14"/>
  <c r="X103" i="14"/>
  <c r="W103" i="14"/>
  <c r="V103" i="14"/>
  <c r="U103" i="14"/>
  <c r="T103" i="14"/>
  <c r="S103" i="14"/>
  <c r="R103" i="14"/>
  <c r="Q103" i="14"/>
  <c r="P103" i="14"/>
  <c r="O103" i="14"/>
  <c r="N103" i="14"/>
  <c r="M103" i="14"/>
  <c r="L103" i="14"/>
  <c r="J103" i="14"/>
  <c r="I103" i="14"/>
  <c r="H103" i="14"/>
  <c r="G103" i="14"/>
  <c r="F103" i="14"/>
  <c r="E103" i="14"/>
  <c r="B103" i="14"/>
  <c r="A103" i="14"/>
  <c r="BG102" i="14"/>
  <c r="BF102" i="14"/>
  <c r="BE102" i="14"/>
  <c r="BD102" i="14"/>
  <c r="BC102" i="14"/>
  <c r="BB102" i="14"/>
  <c r="BA102" i="14"/>
  <c r="AZ102" i="14"/>
  <c r="AY102" i="14"/>
  <c r="AX102" i="14"/>
  <c r="AW102" i="14"/>
  <c r="AV102" i="14"/>
  <c r="AU102" i="14"/>
  <c r="AT102" i="14"/>
  <c r="AS102" i="14"/>
  <c r="AR102" i="14"/>
  <c r="AQ102" i="14"/>
  <c r="AP102" i="14"/>
  <c r="AO102" i="14"/>
  <c r="AN102" i="14"/>
  <c r="AM102" i="14"/>
  <c r="AL102" i="14"/>
  <c r="AK102" i="14"/>
  <c r="AJ102" i="14"/>
  <c r="AI102" i="14"/>
  <c r="AH102" i="14"/>
  <c r="AG102" i="14"/>
  <c r="AF102" i="14"/>
  <c r="AE102" i="14"/>
  <c r="AD102" i="14"/>
  <c r="AC102" i="14"/>
  <c r="AB102" i="14"/>
  <c r="AA102" i="14"/>
  <c r="Z102" i="14"/>
  <c r="Y102" i="14"/>
  <c r="X102" i="14"/>
  <c r="W102" i="14"/>
  <c r="V102" i="14"/>
  <c r="U102" i="14"/>
  <c r="T102" i="14"/>
  <c r="S102" i="14"/>
  <c r="R102" i="14"/>
  <c r="Q102" i="14"/>
  <c r="P102" i="14"/>
  <c r="O102" i="14"/>
  <c r="N102" i="14"/>
  <c r="M102" i="14"/>
  <c r="K102" i="14"/>
  <c r="J102" i="14"/>
  <c r="I102" i="14"/>
  <c r="H102" i="14"/>
  <c r="G102" i="14"/>
  <c r="F102" i="14"/>
  <c r="E102" i="14"/>
  <c r="B102" i="14"/>
  <c r="A102" i="14"/>
  <c r="BG101" i="14"/>
  <c r="BF101" i="14"/>
  <c r="BE101" i="14"/>
  <c r="BD101" i="14"/>
  <c r="BB101" i="14"/>
  <c r="BA101" i="14"/>
  <c r="AZ101" i="14"/>
  <c r="AY101" i="14"/>
  <c r="AX101" i="14"/>
  <c r="AW101" i="14"/>
  <c r="AV101" i="14"/>
  <c r="AU101" i="14"/>
  <c r="AS101" i="14"/>
  <c r="AR101" i="14"/>
  <c r="AQ101" i="14"/>
  <c r="AP101" i="14"/>
  <c r="AO101" i="14"/>
  <c r="AN101" i="14"/>
  <c r="AM101" i="14"/>
  <c r="AL101" i="14"/>
  <c r="AK101" i="14"/>
  <c r="AJ101" i="14"/>
  <c r="AI101" i="14"/>
  <c r="AH101" i="14"/>
  <c r="AG101" i="14"/>
  <c r="AF101" i="14"/>
  <c r="AE101" i="14"/>
  <c r="AD101" i="14"/>
  <c r="AC101" i="14"/>
  <c r="AB101" i="14"/>
  <c r="AA101" i="14"/>
  <c r="Z101" i="14"/>
  <c r="Y101" i="14"/>
  <c r="X101" i="14"/>
  <c r="W101" i="14"/>
  <c r="V101" i="14"/>
  <c r="U101" i="14"/>
  <c r="T101" i="14"/>
  <c r="S101" i="14"/>
  <c r="R101" i="14"/>
  <c r="Q101" i="14"/>
  <c r="P101" i="14"/>
  <c r="O101" i="14"/>
  <c r="N101" i="14"/>
  <c r="M101" i="14"/>
  <c r="L101" i="14"/>
  <c r="K101" i="14"/>
  <c r="J101" i="14"/>
  <c r="I101" i="14"/>
  <c r="H101" i="14"/>
  <c r="G101" i="14"/>
  <c r="E101" i="14"/>
  <c r="D101" i="14"/>
  <c r="C101" i="14"/>
  <c r="B101" i="14"/>
  <c r="A101" i="14"/>
  <c r="BG100" i="14"/>
  <c r="BF100" i="14"/>
  <c r="BE100" i="14"/>
  <c r="BD100" i="14"/>
  <c r="BC100" i="14"/>
  <c r="BA100" i="14"/>
  <c r="AZ100" i="14"/>
  <c r="AY100" i="14"/>
  <c r="AX100" i="14"/>
  <c r="AW100" i="14"/>
  <c r="AV100" i="14"/>
  <c r="AU100" i="14"/>
  <c r="AS100" i="14"/>
  <c r="AQ100" i="14"/>
  <c r="AP100" i="14"/>
  <c r="AO100" i="14"/>
  <c r="AN100" i="14"/>
  <c r="AM100" i="14"/>
  <c r="AL100" i="14"/>
  <c r="AK100" i="14"/>
  <c r="AJ100" i="14"/>
  <c r="AI100" i="14"/>
  <c r="AH100" i="14"/>
  <c r="AG100" i="14"/>
  <c r="AF100" i="14"/>
  <c r="AE100" i="14"/>
  <c r="AD100" i="14"/>
  <c r="AC100" i="14"/>
  <c r="AB100" i="14"/>
  <c r="AA100" i="14"/>
  <c r="Z100" i="14"/>
  <c r="Y100" i="14"/>
  <c r="X100" i="14"/>
  <c r="W100" i="14"/>
  <c r="V100" i="14"/>
  <c r="U100" i="14"/>
  <c r="T100" i="14"/>
  <c r="S100" i="14"/>
  <c r="R100" i="14"/>
  <c r="Q100" i="14"/>
  <c r="P100" i="14"/>
  <c r="O100" i="14"/>
  <c r="N100" i="14"/>
  <c r="M100" i="14"/>
  <c r="L100" i="14"/>
  <c r="K100" i="14"/>
  <c r="J100" i="14"/>
  <c r="I100" i="14"/>
  <c r="H100" i="14"/>
  <c r="G100" i="14"/>
  <c r="E100" i="14"/>
  <c r="D100" i="14"/>
  <c r="C100" i="14"/>
  <c r="B100" i="14"/>
  <c r="A100" i="14"/>
  <c r="BG99" i="14"/>
  <c r="BF99" i="14"/>
  <c r="BE99" i="14"/>
  <c r="BD99" i="14"/>
  <c r="BC99" i="14"/>
  <c r="BB99" i="14"/>
  <c r="AZ99" i="14"/>
  <c r="AY99" i="14"/>
  <c r="AX99" i="14"/>
  <c r="AW99" i="14"/>
  <c r="AV99" i="14"/>
  <c r="AU99" i="14"/>
  <c r="AS99" i="14"/>
  <c r="AQ99" i="14"/>
  <c r="AP99" i="14"/>
  <c r="AO99" i="14"/>
  <c r="AN99" i="14"/>
  <c r="AM99" i="14"/>
  <c r="AL99" i="14"/>
  <c r="AK99" i="14"/>
  <c r="AJ99" i="14"/>
  <c r="AI99" i="14"/>
  <c r="AH99" i="14"/>
  <c r="AG99" i="14"/>
  <c r="AF99" i="14"/>
  <c r="AE99" i="14"/>
  <c r="AD99" i="14"/>
  <c r="AC99" i="14"/>
  <c r="AB99" i="14"/>
  <c r="AA99" i="14"/>
  <c r="Z99" i="14"/>
  <c r="Y99" i="14"/>
  <c r="X99" i="14"/>
  <c r="W99" i="14"/>
  <c r="V99" i="14"/>
  <c r="U99" i="14"/>
  <c r="T99" i="14"/>
  <c r="S99" i="14"/>
  <c r="R99" i="14"/>
  <c r="Q99" i="14"/>
  <c r="P99" i="14"/>
  <c r="O99" i="14"/>
  <c r="N99" i="14"/>
  <c r="M99" i="14"/>
  <c r="L99" i="14"/>
  <c r="K99" i="14"/>
  <c r="J99" i="14"/>
  <c r="I99" i="14"/>
  <c r="H99" i="14"/>
  <c r="G99" i="14"/>
  <c r="E99" i="14"/>
  <c r="D99" i="14"/>
  <c r="C99" i="14"/>
  <c r="B99" i="14"/>
  <c r="A99" i="14"/>
  <c r="BG98" i="14"/>
  <c r="BF98" i="14"/>
  <c r="BE98" i="14"/>
  <c r="BD98" i="14"/>
  <c r="BC98" i="14"/>
  <c r="BB98" i="14"/>
  <c r="BA98" i="14"/>
  <c r="AY98" i="14"/>
  <c r="AX98" i="14"/>
  <c r="AW98" i="14"/>
  <c r="AV98" i="14"/>
  <c r="AT98" i="14"/>
  <c r="AS98" i="14"/>
  <c r="AQ98" i="14"/>
  <c r="AP98" i="14"/>
  <c r="AO98" i="14"/>
  <c r="AN98" i="14"/>
  <c r="AM98" i="14"/>
  <c r="AL98" i="14"/>
  <c r="AK98" i="14"/>
  <c r="AJ98" i="14"/>
  <c r="AI98" i="14"/>
  <c r="AH98" i="14"/>
  <c r="AG98" i="14"/>
  <c r="AF98" i="14"/>
  <c r="AE98" i="14"/>
  <c r="AD98" i="14"/>
  <c r="AC98" i="14"/>
  <c r="AB98" i="14"/>
  <c r="AA98" i="14"/>
  <c r="Z98" i="14"/>
  <c r="Y98" i="14"/>
  <c r="X98" i="14"/>
  <c r="W98" i="14"/>
  <c r="V98" i="14"/>
  <c r="U98" i="14"/>
  <c r="T98" i="14"/>
  <c r="S98" i="14"/>
  <c r="R98" i="14"/>
  <c r="Q98" i="14"/>
  <c r="P98" i="14"/>
  <c r="O98" i="14"/>
  <c r="N98" i="14"/>
  <c r="M98" i="14"/>
  <c r="L98" i="14"/>
  <c r="K98" i="14"/>
  <c r="J98" i="14"/>
  <c r="I98" i="14"/>
  <c r="H98" i="14"/>
  <c r="G98" i="14"/>
  <c r="E98" i="14"/>
  <c r="D98" i="14"/>
  <c r="C98" i="14"/>
  <c r="B98" i="14"/>
  <c r="A98" i="14"/>
  <c r="BG97" i="14"/>
  <c r="BF97" i="14"/>
  <c r="BE97" i="14"/>
  <c r="BD97" i="14"/>
  <c r="BC97" i="14"/>
  <c r="BB97" i="14"/>
  <c r="BA97" i="14"/>
  <c r="AZ97" i="14"/>
  <c r="AX97" i="14"/>
  <c r="AW97" i="14"/>
  <c r="AV97" i="14"/>
  <c r="AT97" i="14"/>
  <c r="AS97" i="14"/>
  <c r="AQ97" i="14"/>
  <c r="AP97" i="14"/>
  <c r="AO97" i="14"/>
  <c r="AN97" i="14"/>
  <c r="AM97" i="14"/>
  <c r="AL97" i="14"/>
  <c r="AK97" i="14"/>
  <c r="AJ97" i="14"/>
  <c r="AI97" i="14"/>
  <c r="AH97" i="14"/>
  <c r="AG97" i="14"/>
  <c r="AF97" i="14"/>
  <c r="AE97" i="14"/>
  <c r="AD97" i="14"/>
  <c r="AC97" i="14"/>
  <c r="AB97" i="14"/>
  <c r="AA97" i="14"/>
  <c r="Z97" i="14"/>
  <c r="Y97" i="14"/>
  <c r="X97" i="14"/>
  <c r="W97" i="14"/>
  <c r="V97" i="14"/>
  <c r="U97" i="14"/>
  <c r="T97" i="14"/>
  <c r="S97" i="14"/>
  <c r="R97" i="14"/>
  <c r="Q97" i="14"/>
  <c r="P97" i="14"/>
  <c r="O97" i="14"/>
  <c r="N97" i="14"/>
  <c r="M97" i="14"/>
  <c r="L97" i="14"/>
  <c r="K97" i="14"/>
  <c r="J97" i="14"/>
  <c r="I97" i="14"/>
  <c r="H97" i="14"/>
  <c r="G97" i="14"/>
  <c r="E97" i="14"/>
  <c r="D97" i="14"/>
  <c r="C97" i="14"/>
  <c r="B97" i="14"/>
  <c r="A97" i="14"/>
  <c r="BG96" i="14"/>
  <c r="BF96" i="14"/>
  <c r="BE96" i="14"/>
  <c r="BD96" i="14"/>
  <c r="BC96" i="14"/>
  <c r="BB96" i="14"/>
  <c r="BA96" i="14"/>
  <c r="AZ96" i="14"/>
  <c r="AY96" i="14"/>
  <c r="AW96" i="14"/>
  <c r="AV96" i="14"/>
  <c r="AT96" i="14"/>
  <c r="AS96" i="14"/>
  <c r="AQ96" i="14"/>
  <c r="AP96" i="14"/>
  <c r="AO96" i="14"/>
  <c r="AN96" i="14"/>
  <c r="AM96" i="14"/>
  <c r="AL96" i="14"/>
  <c r="AK96" i="14"/>
  <c r="AJ96" i="14"/>
  <c r="AI96" i="14"/>
  <c r="AH96" i="14"/>
  <c r="AG96" i="14"/>
  <c r="AF96" i="14"/>
  <c r="AE96" i="14"/>
  <c r="AD96" i="14"/>
  <c r="AC96" i="14"/>
  <c r="AB96" i="14"/>
  <c r="AA96" i="14"/>
  <c r="Z96" i="14"/>
  <c r="Y96" i="14"/>
  <c r="X96" i="14"/>
  <c r="W96" i="14"/>
  <c r="V96" i="14"/>
  <c r="U96" i="14"/>
  <c r="T96" i="14"/>
  <c r="S96" i="14"/>
  <c r="R96" i="14"/>
  <c r="Q96" i="14"/>
  <c r="P96" i="14"/>
  <c r="O96" i="14"/>
  <c r="N96" i="14"/>
  <c r="M96" i="14"/>
  <c r="L96" i="14"/>
  <c r="K96" i="14"/>
  <c r="J96" i="14"/>
  <c r="I96" i="14"/>
  <c r="H96" i="14"/>
  <c r="G96" i="14"/>
  <c r="E96" i="14"/>
  <c r="D96" i="14"/>
  <c r="C96" i="14"/>
  <c r="B96" i="14"/>
  <c r="A96" i="14"/>
  <c r="BG95" i="14"/>
  <c r="BF95" i="14"/>
  <c r="BE95" i="14"/>
  <c r="BD95" i="14"/>
  <c r="BC95" i="14"/>
  <c r="BB95" i="14"/>
  <c r="BA95" i="14"/>
  <c r="AZ95" i="14"/>
  <c r="AY95" i="14"/>
  <c r="AX95" i="14"/>
  <c r="AV95" i="14"/>
  <c r="AU95" i="14"/>
  <c r="AS95" i="14"/>
  <c r="AQ95" i="14"/>
  <c r="AP95" i="14"/>
  <c r="AO95" i="14"/>
  <c r="AN95" i="14"/>
  <c r="AM95" i="14"/>
  <c r="AL95" i="14"/>
  <c r="AK95" i="14"/>
  <c r="AJ95" i="14"/>
  <c r="AI95" i="14"/>
  <c r="AH95" i="14"/>
  <c r="AG95" i="14"/>
  <c r="AF95" i="14"/>
  <c r="AE95" i="14"/>
  <c r="AD95" i="14"/>
  <c r="AC95" i="14"/>
  <c r="AB95" i="14"/>
  <c r="AA95" i="14"/>
  <c r="Z95" i="14"/>
  <c r="Y95" i="14"/>
  <c r="X95" i="14"/>
  <c r="W95" i="14"/>
  <c r="V95" i="14"/>
  <c r="U95" i="14"/>
  <c r="T95" i="14"/>
  <c r="S95" i="14"/>
  <c r="R95" i="14"/>
  <c r="Q95" i="14"/>
  <c r="P95" i="14"/>
  <c r="O95" i="14"/>
  <c r="M95" i="14"/>
  <c r="L95" i="14"/>
  <c r="K95" i="14"/>
  <c r="J95" i="14"/>
  <c r="I95" i="14"/>
  <c r="H95" i="14"/>
  <c r="E95" i="14"/>
  <c r="D95" i="14"/>
  <c r="C95" i="14"/>
  <c r="B95" i="14"/>
  <c r="A95" i="14"/>
  <c r="BG94" i="14"/>
  <c r="BF94" i="14"/>
  <c r="BE94" i="14"/>
  <c r="BD94" i="14"/>
  <c r="BC94" i="14"/>
  <c r="BB94" i="14"/>
  <c r="BA94" i="14"/>
  <c r="AZ94" i="14"/>
  <c r="AY94" i="14"/>
  <c r="AX94" i="14"/>
  <c r="AW94" i="14"/>
  <c r="AT94" i="14"/>
  <c r="AS94" i="14"/>
  <c r="AQ94" i="14"/>
  <c r="AP94" i="14"/>
  <c r="AO94" i="14"/>
  <c r="AN94" i="14"/>
  <c r="AM94" i="14"/>
  <c r="AL94" i="14"/>
  <c r="AK94" i="14"/>
  <c r="AJ94" i="14"/>
  <c r="AI94" i="14"/>
  <c r="AH94" i="14"/>
  <c r="AG94" i="14"/>
  <c r="AF94" i="14"/>
  <c r="AE94" i="14"/>
  <c r="AD94" i="14"/>
  <c r="AC94" i="14"/>
  <c r="AB94" i="14"/>
  <c r="AA94" i="14"/>
  <c r="Z94" i="14"/>
  <c r="Y94" i="14"/>
  <c r="X94" i="14"/>
  <c r="W94" i="14"/>
  <c r="V94" i="14"/>
  <c r="U94" i="14"/>
  <c r="T94" i="14"/>
  <c r="S94" i="14"/>
  <c r="R94" i="14"/>
  <c r="Q94" i="14"/>
  <c r="P94" i="14"/>
  <c r="O94" i="14"/>
  <c r="M94" i="14"/>
  <c r="L94" i="14"/>
  <c r="K94" i="14"/>
  <c r="J94" i="14"/>
  <c r="I94" i="14"/>
  <c r="H94" i="14"/>
  <c r="E94" i="14"/>
  <c r="D94" i="14"/>
  <c r="C94" i="14"/>
  <c r="B94" i="14"/>
  <c r="A94" i="14"/>
  <c r="BG93" i="14"/>
  <c r="BF93" i="14"/>
  <c r="BE93" i="14"/>
  <c r="BD93" i="14"/>
  <c r="BC93" i="14"/>
  <c r="BB93" i="14"/>
  <c r="BA93" i="14"/>
  <c r="AZ93" i="14"/>
  <c r="AY93" i="14"/>
  <c r="AX93" i="14"/>
  <c r="AW93" i="14"/>
  <c r="AV93" i="14"/>
  <c r="AU93" i="14"/>
  <c r="AT93" i="14"/>
  <c r="AS93" i="14"/>
  <c r="AR93" i="14"/>
  <c r="AP93" i="14"/>
  <c r="AO93" i="14"/>
  <c r="AN93" i="14"/>
  <c r="AM93" i="14"/>
  <c r="AL93" i="14"/>
  <c r="AK93" i="14"/>
  <c r="AJ93" i="14"/>
  <c r="AI93" i="14"/>
  <c r="AH93" i="14"/>
  <c r="AG93" i="14"/>
  <c r="AF93" i="14"/>
  <c r="AE93" i="14"/>
  <c r="AD93" i="14"/>
  <c r="AC93" i="14"/>
  <c r="AB93" i="14"/>
  <c r="AA93" i="14"/>
  <c r="Z93" i="14"/>
  <c r="Y93" i="14"/>
  <c r="X93" i="14"/>
  <c r="W93" i="14"/>
  <c r="V93" i="14"/>
  <c r="U93" i="14"/>
  <c r="T93" i="14"/>
  <c r="S93" i="14"/>
  <c r="R93" i="14"/>
  <c r="Q93" i="14"/>
  <c r="P93" i="14"/>
  <c r="O93" i="14"/>
  <c r="N93" i="14"/>
  <c r="M93" i="14"/>
  <c r="L93" i="14"/>
  <c r="K93" i="14"/>
  <c r="J93" i="14"/>
  <c r="I93" i="14"/>
  <c r="H93" i="14"/>
  <c r="G93" i="14"/>
  <c r="F93" i="14"/>
  <c r="E93" i="14"/>
  <c r="D93" i="14"/>
  <c r="C93" i="14"/>
  <c r="B93" i="14"/>
  <c r="A93" i="14"/>
  <c r="BG92" i="14"/>
  <c r="BF92" i="14"/>
  <c r="BE92" i="14"/>
  <c r="BD92" i="14"/>
  <c r="BC92" i="14"/>
  <c r="BB92" i="14"/>
  <c r="BA92" i="14"/>
  <c r="AZ92" i="14"/>
  <c r="AY92" i="14"/>
  <c r="AX92" i="14"/>
  <c r="AW92" i="14"/>
  <c r="AV92" i="14"/>
  <c r="AU92" i="14"/>
  <c r="AT92" i="14"/>
  <c r="AS92" i="14"/>
  <c r="AR92" i="14"/>
  <c r="AQ92" i="14"/>
  <c r="AP92" i="14"/>
  <c r="AO92" i="14"/>
  <c r="AN92" i="14"/>
  <c r="AM92" i="14"/>
  <c r="AL92" i="14"/>
  <c r="AK92" i="14"/>
  <c r="AJ92" i="14"/>
  <c r="AI92" i="14"/>
  <c r="AH92" i="14"/>
  <c r="AG92" i="14"/>
  <c r="AF92" i="14"/>
  <c r="AE92" i="14"/>
  <c r="AD92" i="14"/>
  <c r="AC92" i="14"/>
  <c r="AB92" i="14"/>
  <c r="AA92" i="14"/>
  <c r="Z92" i="14"/>
  <c r="Y92" i="14"/>
  <c r="X92" i="14"/>
  <c r="W92" i="14"/>
  <c r="V92" i="14"/>
  <c r="U92" i="14"/>
  <c r="T92" i="14"/>
  <c r="S92" i="14"/>
  <c r="R92" i="14"/>
  <c r="Q92" i="14"/>
  <c r="P92" i="14"/>
  <c r="O92" i="14"/>
  <c r="N92" i="14"/>
  <c r="M92" i="14"/>
  <c r="L92" i="14"/>
  <c r="K92" i="14"/>
  <c r="J92" i="14"/>
  <c r="I92" i="14"/>
  <c r="H92" i="14"/>
  <c r="G92" i="14"/>
  <c r="E92" i="14"/>
  <c r="D92" i="14"/>
  <c r="C92" i="14"/>
  <c r="B92" i="14"/>
  <c r="A92" i="14"/>
  <c r="BG91" i="14"/>
  <c r="BF91" i="14"/>
  <c r="BE91" i="14"/>
  <c r="BD91" i="14"/>
  <c r="BC91" i="14"/>
  <c r="BB91" i="14"/>
  <c r="BA91" i="14"/>
  <c r="AZ91" i="14"/>
  <c r="AY91" i="14"/>
  <c r="AX91" i="14"/>
  <c r="AW91" i="14"/>
  <c r="AV91" i="14"/>
  <c r="AU91" i="14"/>
  <c r="AT91" i="14"/>
  <c r="AS91" i="14"/>
  <c r="AR91" i="14"/>
  <c r="AQ91" i="14"/>
  <c r="AP91" i="14"/>
  <c r="AO91" i="14"/>
  <c r="AN91" i="14"/>
  <c r="AM91" i="14"/>
  <c r="AL91" i="14"/>
  <c r="AK91" i="14"/>
  <c r="AJ91" i="14"/>
  <c r="AI91" i="14"/>
  <c r="AH91" i="14"/>
  <c r="AG91" i="14"/>
  <c r="AF91" i="14"/>
  <c r="AE91" i="14"/>
  <c r="AD91" i="14"/>
  <c r="AC91" i="14"/>
  <c r="AB91" i="14"/>
  <c r="AA91" i="14"/>
  <c r="Z91" i="14"/>
  <c r="Y91" i="14"/>
  <c r="X91" i="14"/>
  <c r="W91" i="14"/>
  <c r="V91" i="14"/>
  <c r="U91" i="14"/>
  <c r="T91" i="14"/>
  <c r="S91" i="14"/>
  <c r="R91" i="14"/>
  <c r="Q91" i="14"/>
  <c r="P91" i="14"/>
  <c r="O91" i="14"/>
  <c r="N91" i="14"/>
  <c r="M91" i="14"/>
  <c r="L91" i="14"/>
  <c r="K91" i="14"/>
  <c r="J91" i="14"/>
  <c r="I91" i="14"/>
  <c r="H91" i="14"/>
  <c r="G91" i="14"/>
  <c r="E91" i="14"/>
  <c r="D91" i="14"/>
  <c r="C91" i="14"/>
  <c r="B91" i="14"/>
  <c r="A91" i="14"/>
  <c r="BG90" i="14"/>
  <c r="BF90" i="14"/>
  <c r="BE90" i="14"/>
  <c r="BD90" i="14"/>
  <c r="BC90" i="14"/>
  <c r="BB90" i="14"/>
  <c r="BA90" i="14"/>
  <c r="AZ90" i="14"/>
  <c r="AY90" i="14"/>
  <c r="AX90" i="14"/>
  <c r="AW90" i="14"/>
  <c r="AV90" i="14"/>
  <c r="AU90" i="14"/>
  <c r="AT90" i="14"/>
  <c r="AS90" i="14"/>
  <c r="AR90" i="14"/>
  <c r="AQ90" i="14"/>
  <c r="AP90" i="14"/>
  <c r="AN90" i="14"/>
  <c r="AM90" i="14"/>
  <c r="AL90" i="14"/>
  <c r="AK90" i="14"/>
  <c r="AJ90" i="14"/>
  <c r="AI90" i="14"/>
  <c r="AH90" i="14"/>
  <c r="AG90" i="14"/>
  <c r="AF90" i="14"/>
  <c r="AE90" i="14"/>
  <c r="AD90" i="14"/>
  <c r="AC90" i="14"/>
  <c r="AB90" i="14"/>
  <c r="AA90" i="14"/>
  <c r="Z90" i="14"/>
  <c r="Y90" i="14"/>
  <c r="X90" i="14"/>
  <c r="W90" i="14"/>
  <c r="V90" i="14"/>
  <c r="U90" i="14"/>
  <c r="T90" i="14"/>
  <c r="S90" i="14"/>
  <c r="R90" i="14"/>
  <c r="Q90" i="14"/>
  <c r="P90" i="14"/>
  <c r="O90" i="14"/>
  <c r="N90" i="14"/>
  <c r="M90" i="14"/>
  <c r="L90" i="14"/>
  <c r="K90" i="14"/>
  <c r="J90" i="14"/>
  <c r="I90" i="14"/>
  <c r="H90" i="14"/>
  <c r="G90" i="14"/>
  <c r="E90" i="14"/>
  <c r="D90" i="14"/>
  <c r="C90" i="14"/>
  <c r="B90" i="14"/>
  <c r="A90" i="14"/>
  <c r="BG89" i="14"/>
  <c r="BF89" i="14"/>
  <c r="BE89" i="14"/>
  <c r="BD89" i="14"/>
  <c r="BC89" i="14"/>
  <c r="BB89" i="14"/>
  <c r="BA89" i="14"/>
  <c r="AZ89" i="14"/>
  <c r="AY89" i="14"/>
  <c r="AX89" i="14"/>
  <c r="AW89" i="14"/>
  <c r="AV89" i="14"/>
  <c r="AU89" i="14"/>
  <c r="AT89" i="14"/>
  <c r="AS89" i="14"/>
  <c r="AR89" i="14"/>
  <c r="AQ89" i="14"/>
  <c r="AP89" i="14"/>
  <c r="AO89" i="14"/>
  <c r="AN89" i="14"/>
  <c r="AM89" i="14"/>
  <c r="AL89" i="14"/>
  <c r="AK89" i="14"/>
  <c r="AJ89" i="14"/>
  <c r="AI89" i="14"/>
  <c r="AH89" i="14"/>
  <c r="AG89" i="14"/>
  <c r="AF89" i="14"/>
  <c r="AE89" i="14"/>
  <c r="AD89" i="14"/>
  <c r="AC89" i="14"/>
  <c r="AB89" i="14"/>
  <c r="AA89" i="14"/>
  <c r="Z89" i="14"/>
  <c r="Y89" i="14"/>
  <c r="X89" i="14"/>
  <c r="W89" i="14"/>
  <c r="V89" i="14"/>
  <c r="U89" i="14"/>
  <c r="T89" i="14"/>
  <c r="S89" i="14"/>
  <c r="R89" i="14"/>
  <c r="Q89" i="14"/>
  <c r="P89" i="14"/>
  <c r="O89" i="14"/>
  <c r="N89" i="14"/>
  <c r="M89" i="14"/>
  <c r="L89" i="14"/>
  <c r="K89" i="14"/>
  <c r="J89" i="14"/>
  <c r="I89" i="14"/>
  <c r="H89" i="14"/>
  <c r="G89" i="14"/>
  <c r="F89" i="14"/>
  <c r="E89" i="14"/>
  <c r="D89" i="14"/>
  <c r="C89" i="14"/>
  <c r="B89" i="14"/>
  <c r="A89" i="14"/>
  <c r="BG88" i="14"/>
  <c r="BF88" i="14"/>
  <c r="BE88" i="14"/>
  <c r="BD88" i="14"/>
  <c r="BC88" i="14"/>
  <c r="BB88" i="14"/>
  <c r="BA88" i="14"/>
  <c r="AZ88" i="14"/>
  <c r="AY88" i="14"/>
  <c r="AX88" i="14"/>
  <c r="AW88" i="14"/>
  <c r="AV88" i="14"/>
  <c r="AU88" i="14"/>
  <c r="AT88" i="14"/>
  <c r="AS88" i="14"/>
  <c r="AR88" i="14"/>
  <c r="AQ88" i="14"/>
  <c r="AP88" i="14"/>
  <c r="AO88" i="14"/>
  <c r="AN88" i="14"/>
  <c r="AM88" i="14"/>
  <c r="AL88" i="14"/>
  <c r="AK88" i="14"/>
  <c r="AJ88" i="14"/>
  <c r="AI88" i="14"/>
  <c r="AH88" i="14"/>
  <c r="AG88" i="14"/>
  <c r="AF88" i="14"/>
  <c r="AE88" i="14"/>
  <c r="AD88" i="14"/>
  <c r="AC88" i="14"/>
  <c r="AB88" i="14"/>
  <c r="AA88" i="14"/>
  <c r="Z88" i="14"/>
  <c r="Y88" i="14"/>
  <c r="X88" i="14"/>
  <c r="W88" i="14"/>
  <c r="V88" i="14"/>
  <c r="U88" i="14"/>
  <c r="T88" i="14"/>
  <c r="S88" i="14"/>
  <c r="R88" i="14"/>
  <c r="Q88" i="14"/>
  <c r="P88" i="14"/>
  <c r="O88" i="14"/>
  <c r="N88" i="14"/>
  <c r="M88" i="14"/>
  <c r="L88" i="14"/>
  <c r="K88" i="14"/>
  <c r="J88" i="14"/>
  <c r="I88" i="14"/>
  <c r="H88" i="14"/>
  <c r="G88" i="14"/>
  <c r="E88" i="14"/>
  <c r="D88" i="14"/>
  <c r="C88" i="14"/>
  <c r="B88" i="14"/>
  <c r="A88" i="14"/>
  <c r="BG87" i="14"/>
  <c r="BF87" i="14"/>
  <c r="BE87" i="14"/>
  <c r="BD87" i="14"/>
  <c r="BC87" i="14"/>
  <c r="BB87" i="14"/>
  <c r="BA87" i="14"/>
  <c r="AZ87" i="14"/>
  <c r="AY87" i="14"/>
  <c r="AX87" i="14"/>
  <c r="AW87" i="14"/>
  <c r="AV87" i="14"/>
  <c r="AU87" i="14"/>
  <c r="AT87" i="14"/>
  <c r="AS87" i="14"/>
  <c r="AR87" i="14"/>
  <c r="AQ87" i="14"/>
  <c r="AP87" i="14"/>
  <c r="AO87" i="14"/>
  <c r="AN87" i="14"/>
  <c r="AM87" i="14"/>
  <c r="AL87" i="14"/>
  <c r="AK87" i="14"/>
  <c r="AJ87" i="14"/>
  <c r="AI87" i="14"/>
  <c r="AH87" i="14"/>
  <c r="AG87" i="14"/>
  <c r="AF87" i="14"/>
  <c r="AE87" i="14"/>
  <c r="AD87" i="14"/>
  <c r="AC87" i="14"/>
  <c r="AB87" i="14"/>
  <c r="AA87" i="14"/>
  <c r="Z87" i="14"/>
  <c r="Y87" i="14"/>
  <c r="X87" i="14"/>
  <c r="W87" i="14"/>
  <c r="V87" i="14"/>
  <c r="U87" i="14"/>
  <c r="T87" i="14"/>
  <c r="S87" i="14"/>
  <c r="R87" i="14"/>
  <c r="Q87" i="14"/>
  <c r="P87" i="14"/>
  <c r="O87" i="14"/>
  <c r="N87" i="14"/>
  <c r="M87" i="14"/>
  <c r="L87" i="14"/>
  <c r="K87" i="14"/>
  <c r="J87" i="14"/>
  <c r="I87" i="14"/>
  <c r="H87" i="14"/>
  <c r="G87" i="14"/>
  <c r="E87" i="14"/>
  <c r="D87" i="14"/>
  <c r="C87" i="14"/>
  <c r="B87" i="14"/>
  <c r="A87" i="14"/>
  <c r="BG86" i="14"/>
  <c r="BF86" i="14"/>
  <c r="BE86" i="14"/>
  <c r="BD86" i="14"/>
  <c r="BC86" i="14"/>
  <c r="BB86" i="14"/>
  <c r="BA86" i="14"/>
  <c r="AZ86" i="14"/>
  <c r="AY86" i="14"/>
  <c r="AX86" i="14"/>
  <c r="AW86" i="14"/>
  <c r="AV86" i="14"/>
  <c r="AU86" i="14"/>
  <c r="AT86" i="14"/>
  <c r="AS86" i="14"/>
  <c r="AR86" i="14"/>
  <c r="AQ86" i="14"/>
  <c r="AP86" i="14"/>
  <c r="AO86" i="14"/>
  <c r="AN86" i="14"/>
  <c r="AM86" i="14"/>
  <c r="AL86" i="14"/>
  <c r="AK86" i="14"/>
  <c r="AJ86" i="14"/>
  <c r="AI86" i="14"/>
  <c r="AH86" i="14"/>
  <c r="AG86" i="14"/>
  <c r="AF86" i="14"/>
  <c r="AE86" i="14"/>
  <c r="AD86" i="14"/>
  <c r="AC86" i="14"/>
  <c r="AB86" i="14"/>
  <c r="AA86" i="14"/>
  <c r="Z86" i="14"/>
  <c r="Y86" i="14"/>
  <c r="X86" i="14"/>
  <c r="W86" i="14"/>
  <c r="V86" i="14"/>
  <c r="U86" i="14"/>
  <c r="T86" i="14"/>
  <c r="S86" i="14"/>
  <c r="R86" i="14"/>
  <c r="Q86" i="14"/>
  <c r="P86" i="14"/>
  <c r="O86" i="14"/>
  <c r="N86" i="14"/>
  <c r="M86" i="14"/>
  <c r="L86" i="14"/>
  <c r="K86" i="14"/>
  <c r="J86" i="14"/>
  <c r="I86" i="14"/>
  <c r="H86" i="14"/>
  <c r="G86" i="14"/>
  <c r="E86" i="14"/>
  <c r="D86" i="14"/>
  <c r="C86" i="14"/>
  <c r="B86" i="14"/>
  <c r="A86" i="14"/>
  <c r="BG85" i="14"/>
  <c r="BF85" i="14"/>
  <c r="BE85" i="14"/>
  <c r="BD85" i="14"/>
  <c r="BC85" i="14"/>
  <c r="BB85" i="14"/>
  <c r="BA85" i="14"/>
  <c r="AZ85" i="14"/>
  <c r="AY85" i="14"/>
  <c r="AX85" i="14"/>
  <c r="AW85" i="14"/>
  <c r="AV85" i="14"/>
  <c r="AU85" i="14"/>
  <c r="AT85" i="14"/>
  <c r="AS85" i="14"/>
  <c r="AR85" i="14"/>
  <c r="AQ85" i="14"/>
  <c r="AP85" i="14"/>
  <c r="AO85" i="14"/>
  <c r="AN85" i="14"/>
  <c r="AM85" i="14"/>
  <c r="AL85" i="14"/>
  <c r="AK85" i="14"/>
  <c r="AJ85" i="14"/>
  <c r="AI85" i="14"/>
  <c r="AH85" i="14"/>
  <c r="AG85" i="14"/>
  <c r="AF85" i="14"/>
  <c r="AE85" i="14"/>
  <c r="AD85" i="14"/>
  <c r="AC85" i="14"/>
  <c r="AB85" i="14"/>
  <c r="AA85" i="14"/>
  <c r="Z85" i="14"/>
  <c r="Y85" i="14"/>
  <c r="X85" i="14"/>
  <c r="W85" i="14"/>
  <c r="V85" i="14"/>
  <c r="U85" i="14"/>
  <c r="T85" i="14"/>
  <c r="S85" i="14"/>
  <c r="R85" i="14"/>
  <c r="Q85" i="14"/>
  <c r="P85" i="14"/>
  <c r="O85" i="14"/>
  <c r="N85" i="14"/>
  <c r="M85" i="14"/>
  <c r="L85" i="14"/>
  <c r="K85" i="14"/>
  <c r="J85" i="14"/>
  <c r="I85" i="14"/>
  <c r="G85" i="14"/>
  <c r="F85" i="14"/>
  <c r="E85" i="14"/>
  <c r="D85" i="14"/>
  <c r="C85" i="14"/>
  <c r="B85" i="14"/>
  <c r="A85" i="14"/>
  <c r="BG84" i="14"/>
  <c r="BF84" i="14"/>
  <c r="BE84" i="14"/>
  <c r="BD84" i="14"/>
  <c r="BC84" i="14"/>
  <c r="BB84" i="14"/>
  <c r="BA84" i="14"/>
  <c r="AZ84" i="14"/>
  <c r="AY84" i="14"/>
  <c r="AX84" i="14"/>
  <c r="AW84" i="14"/>
  <c r="AV84" i="14"/>
  <c r="AU84" i="14"/>
  <c r="AT84" i="14"/>
  <c r="AS84" i="14"/>
  <c r="AR84" i="14"/>
  <c r="AQ84" i="14"/>
  <c r="AP84" i="14"/>
  <c r="AO84" i="14"/>
  <c r="AN84" i="14"/>
  <c r="AM84" i="14"/>
  <c r="AL84" i="14"/>
  <c r="AK84" i="14"/>
  <c r="AJ84" i="14"/>
  <c r="AI84" i="14"/>
  <c r="AH84" i="14"/>
  <c r="AG84" i="14"/>
  <c r="AF84" i="14"/>
  <c r="AE84" i="14"/>
  <c r="AD84" i="14"/>
  <c r="AC84" i="14"/>
  <c r="AB84" i="14"/>
  <c r="AA84" i="14"/>
  <c r="Z84" i="14"/>
  <c r="Y84" i="14"/>
  <c r="X84" i="14"/>
  <c r="W84" i="14"/>
  <c r="V84" i="14"/>
  <c r="U84" i="14"/>
  <c r="T84" i="14"/>
  <c r="S84" i="14"/>
  <c r="R84" i="14"/>
  <c r="Q84" i="14"/>
  <c r="P84" i="14"/>
  <c r="O84" i="14"/>
  <c r="N84" i="14"/>
  <c r="M84" i="14"/>
  <c r="L84" i="14"/>
  <c r="K84" i="14"/>
  <c r="J84" i="14"/>
  <c r="I84" i="14"/>
  <c r="G84" i="14"/>
  <c r="F84" i="14"/>
  <c r="E84" i="14"/>
  <c r="D84" i="14"/>
  <c r="C84" i="14"/>
  <c r="B84" i="14"/>
  <c r="A84" i="14"/>
  <c r="BG83" i="14"/>
  <c r="BF83" i="14"/>
  <c r="BE83" i="14"/>
  <c r="BD83" i="14"/>
  <c r="BC83" i="14"/>
  <c r="BB83" i="14"/>
  <c r="BA83" i="14"/>
  <c r="AZ83" i="14"/>
  <c r="AY83" i="14"/>
  <c r="AX83" i="14"/>
  <c r="AW83" i="14"/>
  <c r="AV83" i="14"/>
  <c r="AU83" i="14"/>
  <c r="AT83" i="14"/>
  <c r="AS83" i="14"/>
  <c r="AR83" i="14"/>
  <c r="AQ83" i="14"/>
  <c r="AP83" i="14"/>
  <c r="AO83" i="14"/>
  <c r="AM83" i="14"/>
  <c r="AL83" i="14"/>
  <c r="AK83" i="14"/>
  <c r="AJ83" i="14"/>
  <c r="AI83" i="14"/>
  <c r="AH83" i="14"/>
  <c r="AG83" i="14"/>
  <c r="AF83" i="14"/>
  <c r="AE83" i="14"/>
  <c r="AD83" i="14"/>
  <c r="AC83" i="14"/>
  <c r="AB83" i="14"/>
  <c r="AA83" i="14"/>
  <c r="Z83" i="14"/>
  <c r="Y83" i="14"/>
  <c r="X83" i="14"/>
  <c r="W83" i="14"/>
  <c r="V83" i="14"/>
  <c r="U83" i="14"/>
  <c r="T83" i="14"/>
  <c r="S83" i="14"/>
  <c r="R83" i="14"/>
  <c r="Q83" i="14"/>
  <c r="P83" i="14"/>
  <c r="O83" i="14"/>
  <c r="N83" i="14"/>
  <c r="M83" i="14"/>
  <c r="L83" i="14"/>
  <c r="K83" i="14"/>
  <c r="J83" i="14"/>
  <c r="I83" i="14"/>
  <c r="H83" i="14"/>
  <c r="G83" i="14"/>
  <c r="F83" i="14"/>
  <c r="E83" i="14"/>
  <c r="D83" i="14"/>
  <c r="C83" i="14"/>
  <c r="B83" i="14"/>
  <c r="A83" i="14"/>
  <c r="BG82" i="14"/>
  <c r="BF82" i="14"/>
  <c r="BE82" i="14"/>
  <c r="BD82" i="14"/>
  <c r="BC82" i="14"/>
  <c r="BB82" i="14"/>
  <c r="BA82" i="14"/>
  <c r="AZ82" i="14"/>
  <c r="AY82" i="14"/>
  <c r="AX82" i="14"/>
  <c r="AW82" i="14"/>
  <c r="AV82" i="14"/>
  <c r="AU82" i="14"/>
  <c r="AT82" i="14"/>
  <c r="AS82" i="14"/>
  <c r="AR82" i="14"/>
  <c r="AQ82" i="14"/>
  <c r="AP82" i="14"/>
  <c r="AO82" i="14"/>
  <c r="AN82" i="14"/>
  <c r="AM82" i="14"/>
  <c r="AK82" i="14"/>
  <c r="AJ82" i="14"/>
  <c r="AI82" i="14"/>
  <c r="AH82" i="14"/>
  <c r="AG82" i="14"/>
  <c r="AF82" i="14"/>
  <c r="AE82" i="14"/>
  <c r="AD82" i="14"/>
  <c r="AC82" i="14"/>
  <c r="AB82" i="14"/>
  <c r="AA82" i="14"/>
  <c r="Z82" i="14"/>
  <c r="Y82" i="14"/>
  <c r="X82" i="14"/>
  <c r="W82" i="14"/>
  <c r="V82" i="14"/>
  <c r="U82" i="14"/>
  <c r="T82" i="14"/>
  <c r="S82" i="14"/>
  <c r="R82" i="14"/>
  <c r="Q82" i="14"/>
  <c r="P82" i="14"/>
  <c r="O82" i="14"/>
  <c r="N82" i="14"/>
  <c r="M82" i="14"/>
  <c r="L82" i="14"/>
  <c r="K82" i="14"/>
  <c r="J82" i="14"/>
  <c r="I82" i="14"/>
  <c r="H82" i="14"/>
  <c r="E82" i="14"/>
  <c r="D82" i="14"/>
  <c r="C82" i="14"/>
  <c r="B82" i="14"/>
  <c r="A82" i="14"/>
  <c r="BG81" i="14"/>
  <c r="BF81" i="14"/>
  <c r="BE81" i="14"/>
  <c r="BD81" i="14"/>
  <c r="BC81" i="14"/>
  <c r="BB81" i="14"/>
  <c r="BA81" i="14"/>
  <c r="AZ81" i="14"/>
  <c r="AY81" i="14"/>
  <c r="AX81" i="14"/>
  <c r="AW81" i="14"/>
  <c r="AV81" i="14"/>
  <c r="AU81" i="14"/>
  <c r="AT81" i="14"/>
  <c r="AS81" i="14"/>
  <c r="AR81" i="14"/>
  <c r="AQ81" i="14"/>
  <c r="AP81" i="14"/>
  <c r="AO81" i="14"/>
  <c r="AN81" i="14"/>
  <c r="AK81" i="14"/>
  <c r="AJ81" i="14"/>
  <c r="AI81" i="14"/>
  <c r="AH81" i="14"/>
  <c r="AG81" i="14"/>
  <c r="AF81" i="14"/>
  <c r="AE81" i="14"/>
  <c r="AD81" i="14"/>
  <c r="AC81" i="14"/>
  <c r="AB81" i="14"/>
  <c r="AA81" i="14"/>
  <c r="Z81" i="14"/>
  <c r="Y81" i="14"/>
  <c r="X81" i="14"/>
  <c r="W81" i="14"/>
  <c r="V81" i="14"/>
  <c r="U81" i="14"/>
  <c r="T81" i="14"/>
  <c r="S81" i="14"/>
  <c r="R81" i="14"/>
  <c r="Q81" i="14"/>
  <c r="P81" i="14"/>
  <c r="O81" i="14"/>
  <c r="N81" i="14"/>
  <c r="M81" i="14"/>
  <c r="L81" i="14"/>
  <c r="K81" i="14"/>
  <c r="J81" i="14"/>
  <c r="I81" i="14"/>
  <c r="H81" i="14"/>
  <c r="E81" i="14"/>
  <c r="D81" i="14"/>
  <c r="C81" i="14"/>
  <c r="B81" i="14"/>
  <c r="A81" i="14"/>
  <c r="BG80" i="14"/>
  <c r="BF80" i="14"/>
  <c r="BE80" i="14"/>
  <c r="BD80" i="14"/>
  <c r="BC80" i="14"/>
  <c r="BB80" i="14"/>
  <c r="BA80" i="14"/>
  <c r="AZ80" i="14"/>
  <c r="AY80" i="14"/>
  <c r="AX80" i="14"/>
  <c r="AW80" i="14"/>
  <c r="AV80" i="14"/>
  <c r="AU80" i="14"/>
  <c r="AT80" i="14"/>
  <c r="AS80" i="14"/>
  <c r="AR80" i="14"/>
  <c r="AQ80" i="14"/>
  <c r="AP80" i="14"/>
  <c r="AO80" i="14"/>
  <c r="AN80" i="14"/>
  <c r="AM80" i="14"/>
  <c r="AK80" i="14"/>
  <c r="AJ80" i="14"/>
  <c r="AI80" i="14"/>
  <c r="AH80" i="14"/>
  <c r="AF80" i="14"/>
  <c r="AE80" i="14"/>
  <c r="AD80" i="14"/>
  <c r="AC80" i="14"/>
  <c r="AB80" i="14"/>
  <c r="AA80" i="14"/>
  <c r="Z80" i="14"/>
  <c r="Y80" i="14"/>
  <c r="X80" i="14"/>
  <c r="W80" i="14"/>
  <c r="V80" i="14"/>
  <c r="U80" i="14"/>
  <c r="T80" i="14"/>
  <c r="S80" i="14"/>
  <c r="R80" i="14"/>
  <c r="Q80" i="14"/>
  <c r="P80" i="14"/>
  <c r="O80" i="14"/>
  <c r="N80" i="14"/>
  <c r="M80" i="14"/>
  <c r="L80" i="14"/>
  <c r="K80" i="14"/>
  <c r="J80" i="14"/>
  <c r="I80" i="14"/>
  <c r="H80" i="14"/>
  <c r="E80" i="14"/>
  <c r="D80" i="14"/>
  <c r="C80" i="14"/>
  <c r="B80" i="14"/>
  <c r="A80" i="14"/>
  <c r="BG79" i="14"/>
  <c r="BF79" i="14"/>
  <c r="BE79" i="14"/>
  <c r="BD79" i="14"/>
  <c r="BC79" i="14"/>
  <c r="BB79" i="14"/>
  <c r="BA79" i="14"/>
  <c r="AZ79" i="14"/>
  <c r="AY79" i="14"/>
  <c r="AX79" i="14"/>
  <c r="AW79" i="14"/>
  <c r="AV79" i="14"/>
  <c r="AU79" i="14"/>
  <c r="AT79" i="14"/>
  <c r="AS79" i="14"/>
  <c r="AR79" i="14"/>
  <c r="AQ79" i="14"/>
  <c r="AP79" i="14"/>
  <c r="AO79" i="14"/>
  <c r="AN79" i="14"/>
  <c r="AM79" i="14"/>
  <c r="AL79" i="14"/>
  <c r="AK79" i="14"/>
  <c r="AJ79" i="14"/>
  <c r="AI79" i="14"/>
  <c r="AH79" i="14"/>
  <c r="AG79" i="14"/>
  <c r="AF79" i="14"/>
  <c r="AE79" i="14"/>
  <c r="AD79" i="14"/>
  <c r="AC79" i="14"/>
  <c r="AB79" i="14"/>
  <c r="AA79" i="14"/>
  <c r="Z79" i="14"/>
  <c r="Y79" i="14"/>
  <c r="X79" i="14"/>
  <c r="W79" i="14"/>
  <c r="V79" i="14"/>
  <c r="U79" i="14"/>
  <c r="T79" i="14"/>
  <c r="S79" i="14"/>
  <c r="R79" i="14"/>
  <c r="Q79" i="14"/>
  <c r="P79" i="14"/>
  <c r="O79" i="14"/>
  <c r="N79" i="14"/>
  <c r="M79" i="14"/>
  <c r="L79" i="14"/>
  <c r="K79" i="14"/>
  <c r="J79" i="14"/>
  <c r="I79" i="14"/>
  <c r="H79" i="14"/>
  <c r="G79" i="14"/>
  <c r="F79" i="14"/>
  <c r="E79" i="14"/>
  <c r="D79" i="14"/>
  <c r="C79" i="14"/>
  <c r="B79" i="14"/>
  <c r="A79" i="14"/>
  <c r="BG78" i="14"/>
  <c r="BF78" i="14"/>
  <c r="BE78" i="14"/>
  <c r="BD78" i="14"/>
  <c r="BC78" i="14"/>
  <c r="BB78" i="14"/>
  <c r="BA78" i="14"/>
  <c r="AZ78" i="14"/>
  <c r="AY78" i="14"/>
  <c r="AX78" i="14"/>
  <c r="AW78" i="14"/>
  <c r="AV78" i="14"/>
  <c r="AU78" i="14"/>
  <c r="AT78" i="14"/>
  <c r="AS78" i="14"/>
  <c r="AR78" i="14"/>
  <c r="AQ78" i="14"/>
  <c r="AP78" i="14"/>
  <c r="AO78" i="14"/>
  <c r="AN78" i="14"/>
  <c r="AM78" i="14"/>
  <c r="AL78" i="14"/>
  <c r="AK78" i="14"/>
  <c r="AG78" i="14"/>
  <c r="AD78" i="14"/>
  <c r="AC78" i="14"/>
  <c r="AB78" i="14"/>
  <c r="AA78" i="14"/>
  <c r="Z78" i="14"/>
  <c r="Y78" i="14"/>
  <c r="X78" i="14"/>
  <c r="W78" i="14"/>
  <c r="V78" i="14"/>
  <c r="U78" i="14"/>
  <c r="T78" i="14"/>
  <c r="S78" i="14"/>
  <c r="R78" i="14"/>
  <c r="Q78" i="14"/>
  <c r="P78" i="14"/>
  <c r="O78" i="14"/>
  <c r="N78" i="14"/>
  <c r="M78" i="14"/>
  <c r="L78" i="14"/>
  <c r="K78" i="14"/>
  <c r="J78" i="14"/>
  <c r="I78" i="14"/>
  <c r="H78" i="14"/>
  <c r="F78" i="14"/>
  <c r="E78" i="14"/>
  <c r="D78" i="14"/>
  <c r="C78" i="14"/>
  <c r="B78" i="14"/>
  <c r="A78" i="14"/>
  <c r="BG77" i="14"/>
  <c r="BF77" i="14"/>
  <c r="BE77" i="14"/>
  <c r="BD77" i="14"/>
  <c r="BC77" i="14"/>
  <c r="BB77" i="14"/>
  <c r="BA77" i="14"/>
  <c r="AZ77" i="14"/>
  <c r="AY77" i="14"/>
  <c r="AX77" i="14"/>
  <c r="AW77" i="14"/>
  <c r="AV77" i="14"/>
  <c r="AU77" i="14"/>
  <c r="AT77" i="14"/>
  <c r="AS77" i="14"/>
  <c r="AR77" i="14"/>
  <c r="AQ77" i="14"/>
  <c r="AP77" i="14"/>
  <c r="AO77" i="14"/>
  <c r="AN77" i="14"/>
  <c r="AM77" i="14"/>
  <c r="AL77" i="14"/>
  <c r="AK77" i="14"/>
  <c r="AJ77" i="14"/>
  <c r="AF77" i="14"/>
  <c r="AE77" i="14"/>
  <c r="AD77" i="14"/>
  <c r="AC77" i="14"/>
  <c r="AB77" i="14"/>
  <c r="AA77" i="14"/>
  <c r="Z77" i="14"/>
  <c r="Y77" i="14"/>
  <c r="X77" i="14"/>
  <c r="W77" i="14"/>
  <c r="V77" i="14"/>
  <c r="U77" i="14"/>
  <c r="T77" i="14"/>
  <c r="S77" i="14"/>
  <c r="R77" i="14"/>
  <c r="Q77" i="14"/>
  <c r="P77" i="14"/>
  <c r="O77" i="14"/>
  <c r="N77" i="14"/>
  <c r="M77" i="14"/>
  <c r="L77" i="14"/>
  <c r="K77" i="14"/>
  <c r="J77" i="14"/>
  <c r="I77" i="14"/>
  <c r="H77" i="14"/>
  <c r="E77" i="14"/>
  <c r="D77" i="14"/>
  <c r="C77" i="14"/>
  <c r="B77" i="14"/>
  <c r="A77" i="14"/>
  <c r="BG76" i="14"/>
  <c r="BF76" i="14"/>
  <c r="BE76" i="14"/>
  <c r="BD76" i="14"/>
  <c r="BC76" i="14"/>
  <c r="BB76" i="14"/>
  <c r="BA76" i="14"/>
  <c r="AZ76" i="14"/>
  <c r="AY76" i="14"/>
  <c r="AX76" i="14"/>
  <c r="AW76" i="14"/>
  <c r="AV76" i="14"/>
  <c r="AU76" i="14"/>
  <c r="AT76" i="14"/>
  <c r="AS76" i="14"/>
  <c r="AR76" i="14"/>
  <c r="AQ76" i="14"/>
  <c r="AP76" i="14"/>
  <c r="AO76" i="14"/>
  <c r="AN76" i="14"/>
  <c r="AM76" i="14"/>
  <c r="AL76" i="14"/>
  <c r="AK76" i="14"/>
  <c r="AJ76" i="14"/>
  <c r="AF76" i="14"/>
  <c r="AE76" i="14"/>
  <c r="AD76" i="14"/>
  <c r="AC76" i="14"/>
  <c r="AB76" i="14"/>
  <c r="AA76" i="14"/>
  <c r="Z76" i="14"/>
  <c r="Y76" i="14"/>
  <c r="X76" i="14"/>
  <c r="W76" i="14"/>
  <c r="V76" i="14"/>
  <c r="U76" i="14"/>
  <c r="T76" i="14"/>
  <c r="S76" i="14"/>
  <c r="R76" i="14"/>
  <c r="Q76" i="14"/>
  <c r="P76" i="14"/>
  <c r="O76" i="14"/>
  <c r="N76" i="14"/>
  <c r="M76" i="14"/>
  <c r="L76" i="14"/>
  <c r="K76" i="14"/>
  <c r="J76" i="14"/>
  <c r="I76" i="14"/>
  <c r="H76" i="14"/>
  <c r="F76" i="14"/>
  <c r="E76" i="14"/>
  <c r="D76" i="14"/>
  <c r="C76" i="14"/>
  <c r="B76" i="14"/>
  <c r="A76" i="14"/>
  <c r="BG75" i="14"/>
  <c r="BF75" i="14"/>
  <c r="BE75" i="14"/>
  <c r="BD75" i="14"/>
  <c r="BC75" i="14"/>
  <c r="BB75" i="14"/>
  <c r="BA75" i="14"/>
  <c r="AZ75" i="14"/>
  <c r="AY75" i="14"/>
  <c r="AX75" i="14"/>
  <c r="AW75" i="14"/>
  <c r="AV75" i="14"/>
  <c r="AU75" i="14"/>
  <c r="AT75" i="14"/>
  <c r="AS75" i="14"/>
  <c r="AR75" i="14"/>
  <c r="AQ75" i="14"/>
  <c r="AP75" i="14"/>
  <c r="AO75" i="14"/>
  <c r="AN75" i="14"/>
  <c r="AM75" i="14"/>
  <c r="AL75" i="14"/>
  <c r="AK75" i="14"/>
  <c r="AJ75" i="14"/>
  <c r="AI75" i="14"/>
  <c r="AH75" i="14"/>
  <c r="AG75" i="14"/>
  <c r="AF75" i="14"/>
  <c r="AE75" i="14"/>
  <c r="AD75" i="14"/>
  <c r="AC75" i="14"/>
  <c r="AB75" i="14"/>
  <c r="AA75" i="14"/>
  <c r="Y75" i="14"/>
  <c r="X75" i="14"/>
  <c r="W75" i="14"/>
  <c r="V75" i="14"/>
  <c r="U75" i="14"/>
  <c r="T75" i="14"/>
  <c r="S75" i="14"/>
  <c r="R75" i="14"/>
  <c r="Q75" i="14"/>
  <c r="P75" i="14"/>
  <c r="O75" i="14"/>
  <c r="N75" i="14"/>
  <c r="M75" i="14"/>
  <c r="L75" i="14"/>
  <c r="K75" i="14"/>
  <c r="J75" i="14"/>
  <c r="I75" i="14"/>
  <c r="H75" i="14"/>
  <c r="G75" i="14"/>
  <c r="F75" i="14"/>
  <c r="E75" i="14"/>
  <c r="D75" i="14"/>
  <c r="C75" i="14"/>
  <c r="B75" i="14"/>
  <c r="A75" i="14"/>
  <c r="BG74" i="14"/>
  <c r="BF74" i="14"/>
  <c r="BE74" i="14"/>
  <c r="BD74" i="14"/>
  <c r="BC74" i="14"/>
  <c r="BB74" i="14"/>
  <c r="BA74" i="14"/>
  <c r="AZ74" i="14"/>
  <c r="AY74" i="14"/>
  <c r="AX74" i="14"/>
  <c r="AW74" i="14"/>
  <c r="AV74" i="14"/>
  <c r="AU74" i="14"/>
  <c r="AT74" i="14"/>
  <c r="AS74" i="14"/>
  <c r="AR74" i="14"/>
  <c r="AQ74" i="14"/>
  <c r="AP74" i="14"/>
  <c r="AO74" i="14"/>
  <c r="AN74" i="14"/>
  <c r="AM74" i="14"/>
  <c r="AL74" i="14"/>
  <c r="AK74" i="14"/>
  <c r="AJ74" i="14"/>
  <c r="AI74" i="14"/>
  <c r="AH74" i="14"/>
  <c r="AG74" i="14"/>
  <c r="AF74" i="14"/>
  <c r="AE74" i="14"/>
  <c r="AD74" i="14"/>
  <c r="AC74" i="14"/>
  <c r="AB74" i="14"/>
  <c r="AA74" i="14"/>
  <c r="Z74" i="14"/>
  <c r="Y74" i="14"/>
  <c r="X74" i="14"/>
  <c r="W74" i="14"/>
  <c r="V74" i="14"/>
  <c r="U74" i="14"/>
  <c r="T74" i="14"/>
  <c r="S74" i="14"/>
  <c r="R74" i="14"/>
  <c r="Q74" i="14"/>
  <c r="P74" i="14"/>
  <c r="O74" i="14"/>
  <c r="N74" i="14"/>
  <c r="M74" i="14"/>
  <c r="L74" i="14"/>
  <c r="K74" i="14"/>
  <c r="J74" i="14"/>
  <c r="I74" i="14"/>
  <c r="H74" i="14"/>
  <c r="G74" i="14"/>
  <c r="F74" i="14"/>
  <c r="E74" i="14"/>
  <c r="D74" i="14"/>
  <c r="C74" i="14"/>
  <c r="B74" i="14"/>
  <c r="A74" i="14"/>
  <c r="BG73" i="14"/>
  <c r="BF73" i="14"/>
  <c r="BE73" i="14"/>
  <c r="BD73" i="14"/>
  <c r="BC73" i="14"/>
  <c r="BB73" i="14"/>
  <c r="BA73" i="14"/>
  <c r="AZ73" i="14"/>
  <c r="AY73" i="14"/>
  <c r="AX73" i="14"/>
  <c r="AW73" i="14"/>
  <c r="AV73" i="14"/>
  <c r="AU73" i="14"/>
  <c r="AT73" i="14"/>
  <c r="AS73" i="14"/>
  <c r="AR73" i="14"/>
  <c r="AQ73" i="14"/>
  <c r="AP73" i="14"/>
  <c r="AO73" i="14"/>
  <c r="AN73" i="14"/>
  <c r="AM73" i="14"/>
  <c r="AL73" i="14"/>
  <c r="AK73" i="14"/>
  <c r="AJ73" i="14"/>
  <c r="AI73" i="14"/>
  <c r="AH73" i="14"/>
  <c r="AG73" i="14"/>
  <c r="AF73" i="14"/>
  <c r="AE73" i="14"/>
  <c r="AC73" i="14"/>
  <c r="AB73" i="14"/>
  <c r="AA73" i="14"/>
  <c r="Z73" i="14"/>
  <c r="Y73" i="14"/>
  <c r="X73" i="14"/>
  <c r="W73" i="14"/>
  <c r="V73" i="14"/>
  <c r="U73" i="14"/>
  <c r="T73" i="14"/>
  <c r="S73" i="14"/>
  <c r="R73" i="14"/>
  <c r="Q73" i="14"/>
  <c r="P73" i="14"/>
  <c r="O73" i="14"/>
  <c r="N73" i="14"/>
  <c r="M73" i="14"/>
  <c r="L73" i="14"/>
  <c r="K73" i="14"/>
  <c r="J73" i="14"/>
  <c r="I73" i="14"/>
  <c r="H73" i="14"/>
  <c r="G73" i="14"/>
  <c r="F73" i="14"/>
  <c r="E73" i="14"/>
  <c r="D73" i="14"/>
  <c r="C73" i="14"/>
  <c r="B73" i="14"/>
  <c r="A73" i="14"/>
  <c r="BG72" i="14"/>
  <c r="BF72" i="14"/>
  <c r="BE72" i="14"/>
  <c r="BD72" i="14"/>
  <c r="BC72" i="14"/>
  <c r="BB72" i="14"/>
  <c r="BA72" i="14"/>
  <c r="AZ72" i="14"/>
  <c r="AY72" i="14"/>
  <c r="AX72" i="14"/>
  <c r="AW72" i="14"/>
  <c r="AV72" i="14"/>
  <c r="AU72" i="14"/>
  <c r="AT72" i="14"/>
  <c r="AS72" i="14"/>
  <c r="AR72" i="14"/>
  <c r="AQ72" i="14"/>
  <c r="AP72" i="14"/>
  <c r="AO72" i="14"/>
  <c r="AN72" i="14"/>
  <c r="AM72" i="14"/>
  <c r="AL72" i="14"/>
  <c r="AK72" i="14"/>
  <c r="AJ72" i="14"/>
  <c r="AI72" i="14"/>
  <c r="AH72" i="14"/>
  <c r="AG72" i="14"/>
  <c r="AF72" i="14"/>
  <c r="AE72" i="14"/>
  <c r="AD72" i="14"/>
  <c r="AC72" i="14"/>
  <c r="AB72" i="14"/>
  <c r="AA72" i="14"/>
  <c r="Z72" i="14"/>
  <c r="Y72" i="14"/>
  <c r="X72" i="14"/>
  <c r="W72" i="14"/>
  <c r="V72" i="14"/>
  <c r="U72" i="14"/>
  <c r="T72" i="14"/>
  <c r="S72" i="14"/>
  <c r="R72" i="14"/>
  <c r="Q72" i="14"/>
  <c r="P72" i="14"/>
  <c r="O72" i="14"/>
  <c r="N72" i="14"/>
  <c r="M72" i="14"/>
  <c r="L72" i="14"/>
  <c r="K72" i="14"/>
  <c r="J72" i="14"/>
  <c r="I72" i="14"/>
  <c r="H72" i="14"/>
  <c r="G72" i="14"/>
  <c r="F72" i="14"/>
  <c r="E72" i="14"/>
  <c r="D72" i="14"/>
  <c r="C72" i="14"/>
  <c r="B72" i="14"/>
  <c r="A72" i="14"/>
  <c r="BG71" i="14"/>
  <c r="BF71" i="14"/>
  <c r="BE71" i="14"/>
  <c r="BD71" i="14"/>
  <c r="BC71" i="14"/>
  <c r="BB71" i="14"/>
  <c r="BA71" i="14"/>
  <c r="AZ71" i="14"/>
  <c r="AY71" i="14"/>
  <c r="AX71" i="14"/>
  <c r="AW71" i="14"/>
  <c r="AV71" i="14"/>
  <c r="AU71" i="14"/>
  <c r="AT71" i="14"/>
  <c r="AS71" i="14"/>
  <c r="AR71" i="14"/>
  <c r="AQ71" i="14"/>
  <c r="AP71" i="14"/>
  <c r="AO71" i="14"/>
  <c r="AN71" i="14"/>
  <c r="AM71" i="14"/>
  <c r="AL71" i="14"/>
  <c r="AK71" i="14"/>
  <c r="AJ71" i="14"/>
  <c r="AI71" i="14"/>
  <c r="AH71" i="14"/>
  <c r="AG71" i="14"/>
  <c r="AF71" i="14"/>
  <c r="AE71" i="14"/>
  <c r="AD71" i="14"/>
  <c r="AC71" i="14"/>
  <c r="AA71" i="14"/>
  <c r="Y71" i="14"/>
  <c r="X71" i="14"/>
  <c r="W71" i="14"/>
  <c r="V71" i="14"/>
  <c r="U71" i="14"/>
  <c r="T71" i="14"/>
  <c r="S71" i="14"/>
  <c r="R71" i="14"/>
  <c r="Q71" i="14"/>
  <c r="P71" i="14"/>
  <c r="O71" i="14"/>
  <c r="N71" i="14"/>
  <c r="M71" i="14"/>
  <c r="L71" i="14"/>
  <c r="K71" i="14"/>
  <c r="J71" i="14"/>
  <c r="H71" i="14"/>
  <c r="G71" i="14"/>
  <c r="F71" i="14"/>
  <c r="E71" i="14"/>
  <c r="D71" i="14"/>
  <c r="C71" i="14"/>
  <c r="B71" i="14"/>
  <c r="A71" i="14"/>
  <c r="BG70" i="14"/>
  <c r="BF70" i="14"/>
  <c r="BE70" i="14"/>
  <c r="BD70" i="14"/>
  <c r="BC70" i="14"/>
  <c r="BB70" i="14"/>
  <c r="BA70" i="14"/>
  <c r="AZ70" i="14"/>
  <c r="AY70" i="14"/>
  <c r="AX70" i="14"/>
  <c r="AW70" i="14"/>
  <c r="AV70" i="14"/>
  <c r="AU70" i="14"/>
  <c r="AT70" i="14"/>
  <c r="AS70" i="14"/>
  <c r="AR70" i="14"/>
  <c r="AQ70" i="14"/>
  <c r="AP70" i="14"/>
  <c r="AO70" i="14"/>
  <c r="AN70" i="14"/>
  <c r="AM70" i="14"/>
  <c r="AL70" i="14"/>
  <c r="AK70" i="14"/>
  <c r="AJ70" i="14"/>
  <c r="AI70" i="14"/>
  <c r="AH70" i="14"/>
  <c r="AG70" i="14"/>
  <c r="AF70" i="14"/>
  <c r="AE70" i="14"/>
  <c r="AD70" i="14"/>
  <c r="AC70" i="14"/>
  <c r="AA70" i="14"/>
  <c r="Y70" i="14"/>
  <c r="X70" i="14"/>
  <c r="W70" i="14"/>
  <c r="V70" i="14"/>
  <c r="U70" i="14"/>
  <c r="T70" i="14"/>
  <c r="S70" i="14"/>
  <c r="R70" i="14"/>
  <c r="Q70" i="14"/>
  <c r="P70" i="14"/>
  <c r="O70" i="14"/>
  <c r="N70" i="14"/>
  <c r="M70" i="14"/>
  <c r="L70" i="14"/>
  <c r="K70" i="14"/>
  <c r="J70" i="14"/>
  <c r="I70" i="14"/>
  <c r="H70" i="14"/>
  <c r="G70" i="14"/>
  <c r="F70" i="14"/>
  <c r="E70" i="14"/>
  <c r="D70" i="14"/>
  <c r="C70" i="14"/>
  <c r="B70" i="14"/>
  <c r="A70" i="14"/>
  <c r="BG69" i="14"/>
  <c r="BF69" i="14"/>
  <c r="BE69" i="14"/>
  <c r="BD69" i="14"/>
  <c r="BC69" i="14"/>
  <c r="BB69" i="14"/>
  <c r="BA69" i="14"/>
  <c r="AZ69" i="14"/>
  <c r="AY69" i="14"/>
  <c r="AX69" i="14"/>
  <c r="AW69" i="14"/>
  <c r="AV69" i="14"/>
  <c r="AU69" i="14"/>
  <c r="AT69" i="14"/>
  <c r="AS69" i="14"/>
  <c r="AR69" i="14"/>
  <c r="AQ69" i="14"/>
  <c r="AP69" i="14"/>
  <c r="AO69" i="14"/>
  <c r="AN69" i="14"/>
  <c r="AM69" i="14"/>
  <c r="AL69" i="14"/>
  <c r="AK69" i="14"/>
  <c r="AJ69" i="14"/>
  <c r="AI69" i="14"/>
  <c r="AH69" i="14"/>
  <c r="AG69" i="14"/>
  <c r="AF69" i="14"/>
  <c r="AE69" i="14"/>
  <c r="AD69" i="14"/>
  <c r="AC69" i="14"/>
  <c r="AB69" i="14"/>
  <c r="AA69" i="14"/>
  <c r="Z69" i="14"/>
  <c r="X69" i="14"/>
  <c r="W69" i="14"/>
  <c r="V69" i="14"/>
  <c r="U69" i="14"/>
  <c r="T69" i="14"/>
  <c r="S69" i="14"/>
  <c r="R69" i="14"/>
  <c r="Q69" i="14"/>
  <c r="P69" i="14"/>
  <c r="O69" i="14"/>
  <c r="N69" i="14"/>
  <c r="M69" i="14"/>
  <c r="L69" i="14"/>
  <c r="K69" i="14"/>
  <c r="J69" i="14"/>
  <c r="I69" i="14"/>
  <c r="H69" i="14"/>
  <c r="G69" i="14"/>
  <c r="F69" i="14"/>
  <c r="E69" i="14"/>
  <c r="D69" i="14"/>
  <c r="C69" i="14"/>
  <c r="B69" i="14"/>
  <c r="A69" i="14"/>
  <c r="BG68" i="14"/>
  <c r="BF68" i="14"/>
  <c r="BE68" i="14"/>
  <c r="BD68" i="14"/>
  <c r="BC68" i="14"/>
  <c r="BB68" i="14"/>
  <c r="BA68" i="14"/>
  <c r="AZ68" i="14"/>
  <c r="AY68" i="14"/>
  <c r="AX68" i="14"/>
  <c r="AW68" i="14"/>
  <c r="AV68" i="14"/>
  <c r="AU68" i="14"/>
  <c r="AT68" i="14"/>
  <c r="AS68" i="14"/>
  <c r="AR68" i="14"/>
  <c r="AQ68" i="14"/>
  <c r="AP68" i="14"/>
  <c r="AO68" i="14"/>
  <c r="AN68" i="14"/>
  <c r="AM68" i="14"/>
  <c r="AL68" i="14"/>
  <c r="AK68" i="14"/>
  <c r="AJ68" i="14"/>
  <c r="AI68" i="14"/>
  <c r="AH68" i="14"/>
  <c r="AG68" i="14"/>
  <c r="AF68" i="14"/>
  <c r="AE68" i="14"/>
  <c r="AD68" i="14"/>
  <c r="AC68" i="14"/>
  <c r="AB68" i="14"/>
  <c r="AA68" i="14"/>
  <c r="Z68" i="14"/>
  <c r="X68" i="14"/>
  <c r="W68" i="14"/>
  <c r="V68" i="14"/>
  <c r="U68" i="14"/>
  <c r="T68" i="14"/>
  <c r="S68" i="14"/>
  <c r="R68" i="14"/>
  <c r="Q68" i="14"/>
  <c r="P68" i="14"/>
  <c r="O68" i="14"/>
  <c r="N68" i="14"/>
  <c r="M68" i="14"/>
  <c r="L68" i="14"/>
  <c r="K68" i="14"/>
  <c r="J68" i="14"/>
  <c r="I68" i="14"/>
  <c r="H68" i="14"/>
  <c r="G68" i="14"/>
  <c r="E68" i="14"/>
  <c r="D68" i="14"/>
  <c r="C68" i="14"/>
  <c r="B68" i="14"/>
  <c r="A68" i="14"/>
  <c r="BG67" i="14"/>
  <c r="BF67" i="14"/>
  <c r="BE67" i="14"/>
  <c r="BD67" i="14"/>
  <c r="BC67" i="14"/>
  <c r="BB67" i="14"/>
  <c r="BA67" i="14"/>
  <c r="AZ67" i="14"/>
  <c r="AY67" i="14"/>
  <c r="AX67" i="14"/>
  <c r="AW67" i="14"/>
  <c r="AV67" i="14"/>
  <c r="AU67" i="14"/>
  <c r="AT67" i="14"/>
  <c r="AS67" i="14"/>
  <c r="AR67" i="14"/>
  <c r="AQ67" i="14"/>
  <c r="AP67" i="14"/>
  <c r="AO67" i="14"/>
  <c r="AN67" i="14"/>
  <c r="AM67" i="14"/>
  <c r="AL67" i="14"/>
  <c r="AK67" i="14"/>
  <c r="AJ67" i="14"/>
  <c r="AI67" i="14"/>
  <c r="AH67" i="14"/>
  <c r="AG67" i="14"/>
  <c r="AF67" i="14"/>
  <c r="AE67" i="14"/>
  <c r="AD67" i="14"/>
  <c r="AC67" i="14"/>
  <c r="AB67" i="14"/>
  <c r="AA67" i="14"/>
  <c r="Z67" i="14"/>
  <c r="X67" i="14"/>
  <c r="W67" i="14"/>
  <c r="V67" i="14"/>
  <c r="U67" i="14"/>
  <c r="T67" i="14"/>
  <c r="S67" i="14"/>
  <c r="R67" i="14"/>
  <c r="Q67" i="14"/>
  <c r="P67" i="14"/>
  <c r="O67" i="14"/>
  <c r="N67" i="14"/>
  <c r="M67" i="14"/>
  <c r="L67" i="14"/>
  <c r="K67" i="14"/>
  <c r="J67" i="14"/>
  <c r="I67" i="14"/>
  <c r="H67" i="14"/>
  <c r="G67" i="14"/>
  <c r="E67" i="14"/>
  <c r="D67" i="14"/>
  <c r="C67" i="14"/>
  <c r="B67" i="14"/>
  <c r="A67" i="14"/>
  <c r="BG66" i="14"/>
  <c r="BF66" i="14"/>
  <c r="BE66" i="14"/>
  <c r="BD66" i="14"/>
  <c r="BC66" i="14"/>
  <c r="BB66" i="14"/>
  <c r="BA66" i="14"/>
  <c r="AZ66" i="14"/>
  <c r="AY66" i="14"/>
  <c r="AX66" i="14"/>
  <c r="AW66" i="14"/>
  <c r="AV66" i="14"/>
  <c r="AU66" i="14"/>
  <c r="AT66" i="14"/>
  <c r="AS66" i="14"/>
  <c r="AR66" i="14"/>
  <c r="AQ66" i="14"/>
  <c r="AP66" i="14"/>
  <c r="AO66" i="14"/>
  <c r="AN66" i="14"/>
  <c r="AM66" i="14"/>
  <c r="AL66" i="14"/>
  <c r="AK66" i="14"/>
  <c r="AJ66" i="14"/>
  <c r="AI66" i="14"/>
  <c r="AH66" i="14"/>
  <c r="AG66" i="14"/>
  <c r="AF66" i="14"/>
  <c r="AE66" i="14"/>
  <c r="AD66" i="14"/>
  <c r="AC66" i="14"/>
  <c r="AB66" i="14"/>
  <c r="AA66" i="14"/>
  <c r="Z66" i="14"/>
  <c r="X66" i="14"/>
  <c r="W66" i="14"/>
  <c r="V66" i="14"/>
  <c r="T66" i="14"/>
  <c r="S66" i="14"/>
  <c r="R66" i="14"/>
  <c r="Q66" i="14"/>
  <c r="P66" i="14"/>
  <c r="O66" i="14"/>
  <c r="N66" i="14"/>
  <c r="M66" i="14"/>
  <c r="L66" i="14"/>
  <c r="K66" i="14"/>
  <c r="J66" i="14"/>
  <c r="I66" i="14"/>
  <c r="H66" i="14"/>
  <c r="G66" i="14"/>
  <c r="E66" i="14"/>
  <c r="D66" i="14"/>
  <c r="C66" i="14"/>
  <c r="B66" i="14"/>
  <c r="A66" i="14"/>
  <c r="BG65" i="14"/>
  <c r="BF65" i="14"/>
  <c r="BE65" i="14"/>
  <c r="BD65" i="14"/>
  <c r="BC65" i="14"/>
  <c r="BB65" i="14"/>
  <c r="BA65" i="14"/>
  <c r="AZ65" i="14"/>
  <c r="AY65" i="14"/>
  <c r="AX65" i="14"/>
  <c r="AW65" i="14"/>
  <c r="AV65" i="14"/>
  <c r="AU65" i="14"/>
  <c r="AT65" i="14"/>
  <c r="AS65" i="14"/>
  <c r="AR65" i="14"/>
  <c r="AQ65" i="14"/>
  <c r="AP65" i="14"/>
  <c r="AO65" i="14"/>
  <c r="AN65" i="14"/>
  <c r="AM65" i="14"/>
  <c r="AL65" i="14"/>
  <c r="AK65" i="14"/>
  <c r="AJ65" i="14"/>
  <c r="AI65" i="14"/>
  <c r="AH65" i="14"/>
  <c r="AG65" i="14"/>
  <c r="AF65" i="14"/>
  <c r="AE65" i="14"/>
  <c r="AD65" i="14"/>
  <c r="AC65" i="14"/>
  <c r="AB65" i="14"/>
  <c r="AA65" i="14"/>
  <c r="Z65" i="14"/>
  <c r="X65" i="14"/>
  <c r="W65" i="14"/>
  <c r="V65" i="14"/>
  <c r="U65" i="14"/>
  <c r="S65" i="14"/>
  <c r="R65" i="14"/>
  <c r="Q65" i="14"/>
  <c r="P65" i="14"/>
  <c r="O65" i="14"/>
  <c r="N65" i="14"/>
  <c r="M65" i="14"/>
  <c r="L65" i="14"/>
  <c r="K65" i="14"/>
  <c r="J65" i="14"/>
  <c r="I65" i="14"/>
  <c r="H65" i="14"/>
  <c r="G65" i="14"/>
  <c r="E65" i="14"/>
  <c r="D65" i="14"/>
  <c r="C65" i="14"/>
  <c r="B65" i="14"/>
  <c r="A65" i="14"/>
  <c r="BG64" i="14"/>
  <c r="BF64" i="14"/>
  <c r="BE64" i="14"/>
  <c r="BD64" i="14"/>
  <c r="BC64" i="14"/>
  <c r="BB64" i="14"/>
  <c r="BA64" i="14"/>
  <c r="AZ64" i="14"/>
  <c r="AY64" i="14"/>
  <c r="AX64" i="14"/>
  <c r="AW64" i="14"/>
  <c r="AV64" i="14"/>
  <c r="AU64" i="14"/>
  <c r="AT64" i="14"/>
  <c r="AS64" i="14"/>
  <c r="AR64" i="14"/>
  <c r="AQ64" i="14"/>
  <c r="AP64" i="14"/>
  <c r="AO64" i="14"/>
  <c r="AN64" i="14"/>
  <c r="AM64" i="14"/>
  <c r="AL64" i="14"/>
  <c r="AK64" i="14"/>
  <c r="AJ64" i="14"/>
  <c r="AI64" i="14"/>
  <c r="AH64" i="14"/>
  <c r="AG64" i="14"/>
  <c r="AF64" i="14"/>
  <c r="AE64" i="14"/>
  <c r="AD64" i="14"/>
  <c r="AC64" i="14"/>
  <c r="AB64" i="14"/>
  <c r="AA64" i="14"/>
  <c r="Z64" i="14"/>
  <c r="Y64" i="14"/>
  <c r="X64" i="14"/>
  <c r="W64" i="14"/>
  <c r="V64" i="14"/>
  <c r="U64" i="14"/>
  <c r="T64" i="14"/>
  <c r="R64" i="14"/>
  <c r="Q64" i="14"/>
  <c r="P64" i="14"/>
  <c r="O64" i="14"/>
  <c r="N64" i="14"/>
  <c r="M64" i="14"/>
  <c r="L64" i="14"/>
  <c r="K64" i="14"/>
  <c r="J64" i="14"/>
  <c r="I64" i="14"/>
  <c r="H64" i="14"/>
  <c r="G64" i="14"/>
  <c r="E64" i="14"/>
  <c r="D64" i="14"/>
  <c r="C64" i="14"/>
  <c r="B64" i="14"/>
  <c r="A64" i="14"/>
  <c r="BG63" i="14"/>
  <c r="BF63" i="14"/>
  <c r="BE63" i="14"/>
  <c r="BD63" i="14"/>
  <c r="BC63" i="14"/>
  <c r="BB63" i="14"/>
  <c r="BA63" i="14"/>
  <c r="AZ63" i="14"/>
  <c r="AY63" i="14"/>
  <c r="AX63" i="14"/>
  <c r="AW63" i="14"/>
  <c r="AV63" i="14"/>
  <c r="AU63" i="14"/>
  <c r="AT63" i="14"/>
  <c r="AS63" i="14"/>
  <c r="AR63" i="14"/>
  <c r="AQ63" i="14"/>
  <c r="AP63" i="14"/>
  <c r="AO63" i="14"/>
  <c r="AN63" i="14"/>
  <c r="AM63" i="14"/>
  <c r="AL63" i="14"/>
  <c r="AK63" i="14"/>
  <c r="AJ63" i="14"/>
  <c r="AI63" i="14"/>
  <c r="AH63" i="14"/>
  <c r="AG63" i="14"/>
  <c r="AF63" i="14"/>
  <c r="AE63" i="14"/>
  <c r="AD63" i="14"/>
  <c r="AC63" i="14"/>
  <c r="AB63" i="14"/>
  <c r="AA63" i="14"/>
  <c r="Z63" i="14"/>
  <c r="X63" i="14"/>
  <c r="W63" i="14"/>
  <c r="V63" i="14"/>
  <c r="U63" i="14"/>
  <c r="T63" i="14"/>
  <c r="S63" i="14"/>
  <c r="R63" i="14"/>
  <c r="Q63" i="14"/>
  <c r="P63" i="14"/>
  <c r="O63" i="14"/>
  <c r="N63" i="14"/>
  <c r="M63" i="14"/>
  <c r="L63" i="14"/>
  <c r="K63" i="14"/>
  <c r="J63" i="14"/>
  <c r="I63" i="14"/>
  <c r="H63" i="14"/>
  <c r="G63" i="14"/>
  <c r="F63" i="14"/>
  <c r="E63" i="14"/>
  <c r="D63" i="14"/>
  <c r="C63" i="14"/>
  <c r="B63" i="14"/>
  <c r="A63" i="14"/>
  <c r="BG62" i="14"/>
  <c r="BF62" i="14"/>
  <c r="BE62" i="14"/>
  <c r="BD62" i="14"/>
  <c r="BC62" i="14"/>
  <c r="BB62" i="14"/>
  <c r="BA62" i="14"/>
  <c r="AZ62" i="14"/>
  <c r="AY62" i="14"/>
  <c r="AX62" i="14"/>
  <c r="AW62" i="14"/>
  <c r="AV62" i="14"/>
  <c r="AU62" i="14"/>
  <c r="AT62" i="14"/>
  <c r="AS62" i="14"/>
  <c r="AR62" i="14"/>
  <c r="AQ62" i="14"/>
  <c r="AP62" i="14"/>
  <c r="AO62" i="14"/>
  <c r="AN62" i="14"/>
  <c r="AM62" i="14"/>
  <c r="AL62" i="14"/>
  <c r="AK62" i="14"/>
  <c r="AJ62" i="14"/>
  <c r="AI62" i="14"/>
  <c r="AH62" i="14"/>
  <c r="AG62" i="14"/>
  <c r="AF62" i="14"/>
  <c r="AE62" i="14"/>
  <c r="AD62" i="14"/>
  <c r="AC62" i="14"/>
  <c r="AB62" i="14"/>
  <c r="AA62" i="14"/>
  <c r="Z62" i="14"/>
  <c r="Y62" i="14"/>
  <c r="X62" i="14"/>
  <c r="W62" i="14"/>
  <c r="V62" i="14"/>
  <c r="U62" i="14"/>
  <c r="T62" i="14"/>
  <c r="S62" i="14"/>
  <c r="R62" i="14"/>
  <c r="Q62" i="14"/>
  <c r="P62" i="14"/>
  <c r="O62" i="14"/>
  <c r="N62" i="14"/>
  <c r="M62" i="14"/>
  <c r="L62" i="14"/>
  <c r="K62" i="14"/>
  <c r="J62" i="14"/>
  <c r="I62" i="14"/>
  <c r="H62" i="14"/>
  <c r="G62" i="14"/>
  <c r="F62" i="14"/>
  <c r="E62" i="14"/>
  <c r="D62" i="14"/>
  <c r="C62" i="14"/>
  <c r="B62" i="14"/>
  <c r="A62" i="14"/>
  <c r="BG61" i="14"/>
  <c r="BF61" i="14"/>
  <c r="BE61" i="14"/>
  <c r="BD61" i="14"/>
  <c r="BC61" i="14"/>
  <c r="BB61" i="14"/>
  <c r="BA61" i="14"/>
  <c r="AZ61" i="14"/>
  <c r="AY61" i="14"/>
  <c r="AX61" i="14"/>
  <c r="AW61" i="14"/>
  <c r="AV61" i="14"/>
  <c r="AU61" i="14"/>
  <c r="AT61" i="14"/>
  <c r="AS61" i="14"/>
  <c r="AR61" i="14"/>
  <c r="AQ61" i="14"/>
  <c r="AP61" i="14"/>
  <c r="AO61" i="14"/>
  <c r="AN61" i="14"/>
  <c r="AM61" i="14"/>
  <c r="AL61" i="14"/>
  <c r="AK61" i="14"/>
  <c r="AJ61" i="14"/>
  <c r="AI61" i="14"/>
  <c r="AH61" i="14"/>
  <c r="AG61" i="14"/>
  <c r="AF61" i="14"/>
  <c r="AE61" i="14"/>
  <c r="AD61" i="14"/>
  <c r="AC61" i="14"/>
  <c r="AB61" i="14"/>
  <c r="AA61" i="14"/>
  <c r="Z61" i="14"/>
  <c r="Y61" i="14"/>
  <c r="X61" i="14"/>
  <c r="W61" i="14"/>
  <c r="V61" i="14"/>
  <c r="U61" i="14"/>
  <c r="T61" i="14"/>
  <c r="S61" i="14"/>
  <c r="R61" i="14"/>
  <c r="Q61" i="14"/>
  <c r="P61" i="14"/>
  <c r="O61" i="14"/>
  <c r="N61" i="14"/>
  <c r="M61" i="14"/>
  <c r="L61" i="14"/>
  <c r="K61" i="14"/>
  <c r="J61" i="14"/>
  <c r="I61" i="14"/>
  <c r="H61" i="14"/>
  <c r="G61" i="14"/>
  <c r="F61" i="14"/>
  <c r="E61" i="14"/>
  <c r="D61" i="14"/>
  <c r="C61" i="14"/>
  <c r="B61" i="14"/>
  <c r="A61" i="14"/>
  <c r="BG60" i="14"/>
  <c r="BF60" i="14"/>
  <c r="BE60" i="14"/>
  <c r="BD60" i="14"/>
  <c r="BC60" i="14"/>
  <c r="BB60" i="14"/>
  <c r="BA60" i="14"/>
  <c r="AZ60" i="14"/>
  <c r="AY60" i="14"/>
  <c r="AX60" i="14"/>
  <c r="AW60" i="14"/>
  <c r="AV60" i="14"/>
  <c r="AU60" i="14"/>
  <c r="AT60" i="14"/>
  <c r="AS60" i="14"/>
  <c r="AR60" i="14"/>
  <c r="AQ60" i="14"/>
  <c r="AP60" i="14"/>
  <c r="AO60" i="14"/>
  <c r="AN60" i="14"/>
  <c r="AM60" i="14"/>
  <c r="AL60" i="14"/>
  <c r="AK60" i="14"/>
  <c r="AJ60" i="14"/>
  <c r="AI60" i="14"/>
  <c r="AH60" i="14"/>
  <c r="AG60" i="14"/>
  <c r="AF60" i="14"/>
  <c r="AE60" i="14"/>
  <c r="AD60" i="14"/>
  <c r="AC60" i="14"/>
  <c r="AB60" i="14"/>
  <c r="AA60" i="14"/>
  <c r="Z60" i="14"/>
  <c r="Y60" i="14"/>
  <c r="X60" i="14"/>
  <c r="W60" i="14"/>
  <c r="V60" i="14"/>
  <c r="U60" i="14"/>
  <c r="T60" i="14"/>
  <c r="S60" i="14"/>
  <c r="R60" i="14"/>
  <c r="Q60" i="14"/>
  <c r="P60" i="14"/>
  <c r="O60" i="14"/>
  <c r="N60" i="14"/>
  <c r="M60" i="14"/>
  <c r="L60" i="14"/>
  <c r="K60" i="14"/>
  <c r="J60" i="14"/>
  <c r="I60" i="14"/>
  <c r="H60" i="14"/>
  <c r="G60" i="14"/>
  <c r="F60" i="14"/>
  <c r="E60" i="14"/>
  <c r="D60" i="14"/>
  <c r="C60" i="14"/>
  <c r="B60" i="14"/>
  <c r="A60" i="14"/>
  <c r="BG59" i="14"/>
  <c r="BF59" i="14"/>
  <c r="BE59" i="14"/>
  <c r="BD59" i="14"/>
  <c r="BC59" i="14"/>
  <c r="BB59" i="14"/>
  <c r="BA59" i="14"/>
  <c r="AZ59" i="14"/>
  <c r="AY59" i="14"/>
  <c r="AX59" i="14"/>
  <c r="AW59" i="14"/>
  <c r="AV59" i="14"/>
  <c r="AU59" i="14"/>
  <c r="AT59" i="14"/>
  <c r="AS59" i="14"/>
  <c r="AR59" i="14"/>
  <c r="AQ59" i="14"/>
  <c r="AP59" i="14"/>
  <c r="AO59" i="14"/>
  <c r="AN59" i="14"/>
  <c r="AM59" i="14"/>
  <c r="AL59" i="14"/>
  <c r="AK59" i="14"/>
  <c r="AJ59" i="14"/>
  <c r="AI59" i="14"/>
  <c r="AH59" i="14"/>
  <c r="AG59" i="14"/>
  <c r="AF59" i="14"/>
  <c r="AE59" i="14"/>
  <c r="AD59" i="14"/>
  <c r="AC59" i="14"/>
  <c r="AB59" i="14"/>
  <c r="AA59" i="14"/>
  <c r="Z59" i="14"/>
  <c r="Y59" i="14"/>
  <c r="X59" i="14"/>
  <c r="W59" i="14"/>
  <c r="V59" i="14"/>
  <c r="U59" i="14"/>
  <c r="T59" i="14"/>
  <c r="S59" i="14"/>
  <c r="R59" i="14"/>
  <c r="Q59" i="14"/>
  <c r="P59" i="14"/>
  <c r="O59" i="14"/>
  <c r="N59" i="14"/>
  <c r="M59" i="14"/>
  <c r="L59" i="14"/>
  <c r="K59" i="14"/>
  <c r="J59" i="14"/>
  <c r="I59" i="14"/>
  <c r="H59" i="14"/>
  <c r="G59" i="14"/>
  <c r="F59" i="14"/>
  <c r="E59" i="14"/>
  <c r="D59" i="14"/>
  <c r="C59" i="14"/>
  <c r="B59" i="14"/>
  <c r="A59" i="14"/>
  <c r="BG58" i="14"/>
  <c r="BF58" i="14"/>
  <c r="BE58" i="14"/>
  <c r="BD58" i="14"/>
  <c r="BC58" i="14"/>
  <c r="BB58" i="14"/>
  <c r="BA58" i="14"/>
  <c r="AZ58" i="14"/>
  <c r="AY58" i="14"/>
  <c r="AX58" i="14"/>
  <c r="AW58" i="14"/>
  <c r="AV58" i="14"/>
  <c r="AU58" i="14"/>
  <c r="AT58" i="14"/>
  <c r="AS58" i="14"/>
  <c r="AR58" i="14"/>
  <c r="AQ58" i="14"/>
  <c r="AP58" i="14"/>
  <c r="AO58" i="14"/>
  <c r="AN58" i="14"/>
  <c r="AM58" i="14"/>
  <c r="AL58" i="14"/>
  <c r="AK58" i="14"/>
  <c r="AJ58" i="14"/>
  <c r="AI58" i="14"/>
  <c r="AH58" i="14"/>
  <c r="AG58" i="14"/>
  <c r="AF58" i="14"/>
  <c r="AE58" i="14"/>
  <c r="AD58" i="14"/>
  <c r="AC58" i="14"/>
  <c r="AB58" i="14"/>
  <c r="AA58" i="14"/>
  <c r="Z58" i="14"/>
  <c r="Y58" i="14"/>
  <c r="X58" i="14"/>
  <c r="W58" i="14"/>
  <c r="V58" i="14"/>
  <c r="U58" i="14"/>
  <c r="T58" i="14"/>
  <c r="S58" i="14"/>
  <c r="R58" i="14"/>
  <c r="Q58" i="14"/>
  <c r="P58" i="14"/>
  <c r="M58" i="14"/>
  <c r="L58" i="14"/>
  <c r="K58" i="14"/>
  <c r="J58" i="14"/>
  <c r="I58" i="14"/>
  <c r="H58" i="14"/>
  <c r="F58" i="14"/>
  <c r="E58" i="14"/>
  <c r="D58" i="14"/>
  <c r="C58" i="14"/>
  <c r="B58" i="14"/>
  <c r="A58" i="14"/>
  <c r="BG57" i="14"/>
  <c r="BF57" i="14"/>
  <c r="BE57" i="14"/>
  <c r="BD57" i="14"/>
  <c r="BC57" i="14"/>
  <c r="BB57" i="14"/>
  <c r="BA57" i="14"/>
  <c r="AZ57" i="14"/>
  <c r="AY57" i="14"/>
  <c r="AX57" i="14"/>
  <c r="AW57" i="14"/>
  <c r="AV57" i="14"/>
  <c r="AU57" i="14"/>
  <c r="AT57" i="14"/>
  <c r="AS57" i="14"/>
  <c r="AR57" i="14"/>
  <c r="AQ57" i="14"/>
  <c r="AP57" i="14"/>
  <c r="AO57" i="14"/>
  <c r="AN57" i="14"/>
  <c r="AM57" i="14"/>
  <c r="AL57" i="14"/>
  <c r="AK57" i="14"/>
  <c r="AJ57" i="14"/>
  <c r="AI57" i="14"/>
  <c r="AH57" i="14"/>
  <c r="AG57" i="14"/>
  <c r="AF57" i="14"/>
  <c r="AE57" i="14"/>
  <c r="AD57" i="14"/>
  <c r="AC57" i="14"/>
  <c r="AB57" i="14"/>
  <c r="AA57" i="14"/>
  <c r="Z57" i="14"/>
  <c r="Y57" i="14"/>
  <c r="X57" i="14"/>
  <c r="W57" i="14"/>
  <c r="V57" i="14"/>
  <c r="U57" i="14"/>
  <c r="T57" i="14"/>
  <c r="S57" i="14"/>
  <c r="R57" i="14"/>
  <c r="Q57" i="14"/>
  <c r="P57" i="14"/>
  <c r="M57" i="14"/>
  <c r="L57" i="14"/>
  <c r="K57" i="14"/>
  <c r="J57" i="14"/>
  <c r="I57" i="14"/>
  <c r="H57" i="14"/>
  <c r="F57" i="14"/>
  <c r="E57" i="14"/>
  <c r="D57" i="14"/>
  <c r="C57" i="14"/>
  <c r="B57" i="14"/>
  <c r="A57" i="14"/>
  <c r="BG56" i="14"/>
  <c r="BF56" i="14"/>
  <c r="BE56" i="14"/>
  <c r="BD56" i="14"/>
  <c r="BC56" i="14"/>
  <c r="BB56" i="14"/>
  <c r="BA56" i="14"/>
  <c r="AZ56" i="14"/>
  <c r="AY56" i="14"/>
  <c r="AX56" i="14"/>
  <c r="AW56" i="14"/>
  <c r="AV56" i="14"/>
  <c r="AU56" i="14"/>
  <c r="AT56" i="14"/>
  <c r="AS56" i="14"/>
  <c r="AR56" i="14"/>
  <c r="AQ56" i="14"/>
  <c r="AP56" i="14"/>
  <c r="AO56" i="14"/>
  <c r="AN56" i="14"/>
  <c r="AM56" i="14"/>
  <c r="AL56" i="14"/>
  <c r="AK56" i="14"/>
  <c r="AJ56" i="14"/>
  <c r="AI56" i="14"/>
  <c r="AH56" i="14"/>
  <c r="AG56" i="14"/>
  <c r="AF56" i="14"/>
  <c r="AE56" i="14"/>
  <c r="AD56" i="14"/>
  <c r="AC56" i="14"/>
  <c r="AB56" i="14"/>
  <c r="AA56" i="14"/>
  <c r="Z56" i="14"/>
  <c r="Y56" i="14"/>
  <c r="X56" i="14"/>
  <c r="W56" i="14"/>
  <c r="V56" i="14"/>
  <c r="U56" i="14"/>
  <c r="T56" i="14"/>
  <c r="S56" i="14"/>
  <c r="R56" i="14"/>
  <c r="Q56" i="14"/>
  <c r="P56" i="14"/>
  <c r="O56" i="14"/>
  <c r="N56" i="14"/>
  <c r="M56" i="14"/>
  <c r="L56" i="14"/>
  <c r="J56" i="14"/>
  <c r="I56" i="14"/>
  <c r="H56" i="14"/>
  <c r="G56" i="14"/>
  <c r="F56" i="14"/>
  <c r="E56" i="14"/>
  <c r="D56" i="14"/>
  <c r="C56" i="14"/>
  <c r="B56" i="14"/>
  <c r="A56" i="14"/>
  <c r="BG55" i="14"/>
  <c r="BF55" i="14"/>
  <c r="BE55" i="14"/>
  <c r="BD55" i="14"/>
  <c r="BC55" i="14"/>
  <c r="BB55" i="14"/>
  <c r="BA55" i="14"/>
  <c r="AZ55" i="14"/>
  <c r="AY55" i="14"/>
  <c r="AX55" i="14"/>
  <c r="AW55" i="14"/>
  <c r="AV55" i="14"/>
  <c r="AU55" i="14"/>
  <c r="AT55" i="14"/>
  <c r="AS55" i="14"/>
  <c r="AR55" i="14"/>
  <c r="AQ55" i="14"/>
  <c r="AP55" i="14"/>
  <c r="AO55" i="14"/>
  <c r="AN55" i="14"/>
  <c r="AM55" i="14"/>
  <c r="AL55" i="14"/>
  <c r="AK55" i="14"/>
  <c r="AJ55" i="14"/>
  <c r="AI55" i="14"/>
  <c r="AH55" i="14"/>
  <c r="AG55" i="14"/>
  <c r="AF55" i="14"/>
  <c r="AE55" i="14"/>
  <c r="AD55" i="14"/>
  <c r="AC55" i="14"/>
  <c r="AB55" i="14"/>
  <c r="AA55" i="14"/>
  <c r="Z55" i="14"/>
  <c r="Y55" i="14"/>
  <c r="X55" i="14"/>
  <c r="W55" i="14"/>
  <c r="V55" i="14"/>
  <c r="U55" i="14"/>
  <c r="T55" i="14"/>
  <c r="S55" i="14"/>
  <c r="R55" i="14"/>
  <c r="Q55" i="14"/>
  <c r="P55" i="14"/>
  <c r="O55" i="14"/>
  <c r="N55" i="14"/>
  <c r="L55" i="14"/>
  <c r="K55" i="14"/>
  <c r="J55" i="14"/>
  <c r="I55" i="14"/>
  <c r="H55" i="14"/>
  <c r="G55" i="14"/>
  <c r="F55" i="14"/>
  <c r="E55" i="14"/>
  <c r="D55" i="14"/>
  <c r="C55" i="14"/>
  <c r="B55" i="14"/>
  <c r="A55" i="14"/>
  <c r="BG54" i="14"/>
  <c r="BF54" i="14"/>
  <c r="BE54" i="14"/>
  <c r="BD54" i="14"/>
  <c r="BC54" i="14"/>
  <c r="BB54" i="14"/>
  <c r="BA54" i="14"/>
  <c r="AZ54" i="14"/>
  <c r="AY54" i="14"/>
  <c r="AX54" i="14"/>
  <c r="AW54" i="14"/>
  <c r="AV54" i="14"/>
  <c r="AU54" i="14"/>
  <c r="AT54" i="14"/>
  <c r="AS54" i="14"/>
  <c r="AR54" i="14"/>
  <c r="AQ54" i="14"/>
  <c r="AP54" i="14"/>
  <c r="AO54" i="14"/>
  <c r="AN54" i="14"/>
  <c r="AM54" i="14"/>
  <c r="AL54" i="14"/>
  <c r="AK54" i="14"/>
  <c r="AJ54" i="14"/>
  <c r="AI54" i="14"/>
  <c r="AH54" i="14"/>
  <c r="AG54" i="14"/>
  <c r="AF54" i="14"/>
  <c r="AE54" i="14"/>
  <c r="AD54" i="14"/>
  <c r="AC54" i="14"/>
  <c r="AB54" i="14"/>
  <c r="AA54" i="14"/>
  <c r="Z54" i="14"/>
  <c r="Y54" i="14"/>
  <c r="X54" i="14"/>
  <c r="W54" i="14"/>
  <c r="V54" i="14"/>
  <c r="U54" i="14"/>
  <c r="T54" i="14"/>
  <c r="S54" i="14"/>
  <c r="R54" i="14"/>
  <c r="Q54" i="14"/>
  <c r="P54" i="14"/>
  <c r="O54" i="14"/>
  <c r="N54" i="14"/>
  <c r="M54" i="14"/>
  <c r="L54" i="14"/>
  <c r="K54" i="14"/>
  <c r="J54" i="14"/>
  <c r="I54" i="14"/>
  <c r="H54" i="14"/>
  <c r="G54" i="14"/>
  <c r="F54" i="14"/>
  <c r="E54" i="14"/>
  <c r="D54" i="14"/>
  <c r="C54" i="14"/>
  <c r="B54" i="14"/>
  <c r="A54" i="14"/>
  <c r="BG53" i="14"/>
  <c r="BF53" i="14"/>
  <c r="BE53" i="14"/>
  <c r="BD53" i="14"/>
  <c r="BC53" i="14"/>
  <c r="BB53" i="14"/>
  <c r="BA53" i="14"/>
  <c r="AZ53" i="14"/>
  <c r="AY53" i="14"/>
  <c r="AX53" i="14"/>
  <c r="AW53" i="14"/>
  <c r="AV53" i="14"/>
  <c r="AU53" i="14"/>
  <c r="AT53" i="14"/>
  <c r="AS53" i="14"/>
  <c r="AR53" i="14"/>
  <c r="AQ53" i="14"/>
  <c r="AP53" i="14"/>
  <c r="AO53" i="14"/>
  <c r="AN53" i="14"/>
  <c r="AM53" i="14"/>
  <c r="AL53" i="14"/>
  <c r="AK53" i="14"/>
  <c r="AJ53" i="14"/>
  <c r="AI53" i="14"/>
  <c r="AH53" i="14"/>
  <c r="AG53" i="14"/>
  <c r="AF53" i="14"/>
  <c r="AE53" i="14"/>
  <c r="AD53" i="14"/>
  <c r="AC53" i="14"/>
  <c r="AB53" i="14"/>
  <c r="AA53" i="14"/>
  <c r="Z53" i="14"/>
  <c r="Y53" i="14"/>
  <c r="X53" i="14"/>
  <c r="W53" i="14"/>
  <c r="V53" i="14"/>
  <c r="U53" i="14"/>
  <c r="T53" i="14"/>
  <c r="S53" i="14"/>
  <c r="R53" i="14"/>
  <c r="Q53" i="14"/>
  <c r="P53" i="14"/>
  <c r="O53" i="14"/>
  <c r="N53" i="14"/>
  <c r="M53" i="14"/>
  <c r="L53" i="14"/>
  <c r="K53" i="14"/>
  <c r="I53" i="14"/>
  <c r="H53" i="14"/>
  <c r="G53" i="14"/>
  <c r="F53" i="14"/>
  <c r="E53" i="14"/>
  <c r="D53" i="14"/>
  <c r="C53" i="14"/>
  <c r="B53" i="14"/>
  <c r="A53" i="14"/>
  <c r="BG52" i="14"/>
  <c r="BF52" i="14"/>
  <c r="BE52" i="14"/>
  <c r="BD52" i="14"/>
  <c r="BC52" i="14"/>
  <c r="BB52" i="14"/>
  <c r="BA52" i="14"/>
  <c r="AZ52" i="14"/>
  <c r="AY52" i="14"/>
  <c r="AX52" i="14"/>
  <c r="AW52" i="14"/>
  <c r="AV52" i="14"/>
  <c r="AU52" i="14"/>
  <c r="AT52" i="14"/>
  <c r="AS52" i="14"/>
  <c r="AR52" i="14"/>
  <c r="AQ52" i="14"/>
  <c r="AP52" i="14"/>
  <c r="AO52" i="14"/>
  <c r="AN52" i="14"/>
  <c r="AM52" i="14"/>
  <c r="AL52" i="14"/>
  <c r="AK52" i="14"/>
  <c r="AJ52" i="14"/>
  <c r="AI52" i="14"/>
  <c r="AH52" i="14"/>
  <c r="AG52" i="14"/>
  <c r="AF52" i="14"/>
  <c r="AE52" i="14"/>
  <c r="AD52" i="14"/>
  <c r="AC52" i="14"/>
  <c r="AB52" i="14"/>
  <c r="AA52" i="14"/>
  <c r="Z52" i="14"/>
  <c r="Y52" i="14"/>
  <c r="X52" i="14"/>
  <c r="W52" i="14"/>
  <c r="V52" i="14"/>
  <c r="U52" i="14"/>
  <c r="T52" i="14"/>
  <c r="S52" i="14"/>
  <c r="R52" i="14"/>
  <c r="Q52" i="14"/>
  <c r="P52" i="14"/>
  <c r="O52" i="14"/>
  <c r="N52" i="14"/>
  <c r="M52" i="14"/>
  <c r="L52" i="14"/>
  <c r="J52" i="14"/>
  <c r="I52" i="14"/>
  <c r="H52" i="14"/>
  <c r="G52" i="14"/>
  <c r="F52" i="14"/>
  <c r="E52" i="14"/>
  <c r="D52" i="14"/>
  <c r="C52" i="14"/>
  <c r="B52" i="14"/>
  <c r="A52" i="14"/>
  <c r="BG51" i="14"/>
  <c r="BF51" i="14"/>
  <c r="BE51" i="14"/>
  <c r="BD51" i="14"/>
  <c r="BC51" i="14"/>
  <c r="BB51" i="14"/>
  <c r="BA51" i="14"/>
  <c r="AZ51" i="14"/>
  <c r="AY51" i="14"/>
  <c r="AX51" i="14"/>
  <c r="AW51" i="14"/>
  <c r="AV51" i="14"/>
  <c r="AU51" i="14"/>
  <c r="AT51" i="14"/>
  <c r="AS51" i="14"/>
  <c r="AR51" i="14"/>
  <c r="AQ51" i="14"/>
  <c r="AP51" i="14"/>
  <c r="AO51" i="14"/>
  <c r="AN51" i="14"/>
  <c r="AM51" i="14"/>
  <c r="AL51" i="14"/>
  <c r="AK51" i="14"/>
  <c r="AJ51" i="14"/>
  <c r="AI51" i="14"/>
  <c r="AH51" i="14"/>
  <c r="AG51" i="14"/>
  <c r="AF51" i="14"/>
  <c r="AE51" i="14"/>
  <c r="AD51" i="14"/>
  <c r="AC51" i="14"/>
  <c r="AB51" i="14"/>
  <c r="AA51" i="14"/>
  <c r="Z51" i="14"/>
  <c r="Y51" i="14"/>
  <c r="X51" i="14"/>
  <c r="W51" i="14"/>
  <c r="V51" i="14"/>
  <c r="U51" i="14"/>
  <c r="T51" i="14"/>
  <c r="S51" i="14"/>
  <c r="R51" i="14"/>
  <c r="Q51" i="14"/>
  <c r="P51" i="14"/>
  <c r="O51" i="14"/>
  <c r="N51" i="14"/>
  <c r="M51" i="14"/>
  <c r="K51" i="14"/>
  <c r="J51" i="14"/>
  <c r="I51" i="14"/>
  <c r="H51" i="14"/>
  <c r="G51" i="14"/>
  <c r="F51" i="14"/>
  <c r="E51" i="14"/>
  <c r="D51" i="14"/>
  <c r="C51" i="14"/>
  <c r="B51" i="14"/>
  <c r="A51" i="14"/>
  <c r="BG50" i="14"/>
  <c r="BF50" i="14"/>
  <c r="BE50" i="14"/>
  <c r="BD50" i="14"/>
  <c r="AS50" i="14"/>
  <c r="AQ50" i="14"/>
  <c r="E50" i="14"/>
  <c r="D50" i="14"/>
  <c r="C50" i="14"/>
  <c r="B50" i="14"/>
  <c r="A50" i="14"/>
  <c r="BG49" i="14"/>
  <c r="BF49" i="14"/>
  <c r="BE49" i="14"/>
  <c r="BD49" i="14"/>
  <c r="BC49" i="14"/>
  <c r="BB49" i="14"/>
  <c r="BB173" i="14" s="1"/>
  <c r="BA49" i="14"/>
  <c r="BA173" i="14" s="1"/>
  <c r="AZ49" i="14"/>
  <c r="AY49" i="14"/>
  <c r="AY173" i="14" s="1"/>
  <c r="AX49" i="14"/>
  <c r="AX173" i="14" s="1"/>
  <c r="AW49" i="14"/>
  <c r="AW173" i="14" s="1"/>
  <c r="AV49" i="14"/>
  <c r="AV173" i="14" s="1"/>
  <c r="AU49" i="14"/>
  <c r="AT49" i="14"/>
  <c r="AS49" i="14"/>
  <c r="AN49" i="14"/>
  <c r="AF49" i="14"/>
  <c r="AE49" i="14"/>
  <c r="AA49" i="14"/>
  <c r="Y49" i="14"/>
  <c r="Q49" i="14"/>
  <c r="O49" i="14"/>
  <c r="N49" i="14"/>
  <c r="M49" i="14"/>
  <c r="L49" i="14"/>
  <c r="K49" i="14"/>
  <c r="J49" i="14"/>
  <c r="H49" i="14"/>
  <c r="E49" i="14"/>
  <c r="D49" i="14"/>
  <c r="C49" i="14"/>
  <c r="B49" i="14"/>
  <c r="BG169" i="12"/>
  <c r="BF169" i="12"/>
  <c r="BE169" i="12"/>
  <c r="BD169" i="12"/>
  <c r="BC169" i="12"/>
  <c r="BB169" i="12"/>
  <c r="BA169" i="12"/>
  <c r="AZ169" i="12"/>
  <c r="AY169" i="12"/>
  <c r="AX169" i="12"/>
  <c r="AW169" i="12"/>
  <c r="AV169" i="12"/>
  <c r="AU169" i="12"/>
  <c r="AT169" i="12"/>
  <c r="AS169" i="12"/>
  <c r="AR169" i="12"/>
  <c r="AQ169" i="12"/>
  <c r="AP169" i="12"/>
  <c r="AO169" i="12"/>
  <c r="AN169" i="12"/>
  <c r="AM169" i="12"/>
  <c r="AL169" i="12"/>
  <c r="AK169" i="12"/>
  <c r="AJ169" i="12"/>
  <c r="AI169" i="12"/>
  <c r="AH169" i="12"/>
  <c r="AG169" i="12"/>
  <c r="AF169" i="12"/>
  <c r="AE169" i="12"/>
  <c r="AD169" i="12"/>
  <c r="AC169" i="12"/>
  <c r="AB169" i="12"/>
  <c r="AA169" i="12"/>
  <c r="Z169" i="12"/>
  <c r="Y169" i="12"/>
  <c r="X169" i="12"/>
  <c r="W169" i="12"/>
  <c r="V169" i="12"/>
  <c r="U169" i="12"/>
  <c r="T169" i="12"/>
  <c r="S169" i="12"/>
  <c r="R169" i="12"/>
  <c r="Q169" i="12"/>
  <c r="P169" i="12"/>
  <c r="O169" i="12"/>
  <c r="N169" i="12"/>
  <c r="M169" i="12"/>
  <c r="L169" i="12"/>
  <c r="K169" i="12"/>
  <c r="J169" i="12"/>
  <c r="I169" i="12"/>
  <c r="H169" i="12"/>
  <c r="G169" i="12"/>
  <c r="F169" i="12"/>
  <c r="E169" i="12"/>
  <c r="D169" i="12"/>
  <c r="C169" i="12"/>
  <c r="B169" i="12"/>
  <c r="A169" i="12"/>
  <c r="BG168" i="12"/>
  <c r="BF168" i="12"/>
  <c r="BE168" i="12"/>
  <c r="BD168" i="12"/>
  <c r="BC168" i="12"/>
  <c r="BB168" i="12"/>
  <c r="BA168" i="12"/>
  <c r="AZ168" i="12"/>
  <c r="AY168" i="12"/>
  <c r="AX168" i="12"/>
  <c r="AW168" i="12"/>
  <c r="AV168" i="12"/>
  <c r="AU168" i="12"/>
  <c r="AT168" i="12"/>
  <c r="AS168" i="12"/>
  <c r="AR168" i="12"/>
  <c r="AQ168" i="12"/>
  <c r="AP168" i="12"/>
  <c r="AO168" i="12"/>
  <c r="AN168" i="12"/>
  <c r="AM168" i="12"/>
  <c r="AL168" i="12"/>
  <c r="AK168" i="12"/>
  <c r="AJ168" i="12"/>
  <c r="AI168" i="12"/>
  <c r="AH168" i="12"/>
  <c r="AG168" i="12"/>
  <c r="AF168" i="12"/>
  <c r="AE168" i="12"/>
  <c r="AD168" i="12"/>
  <c r="AC168" i="12"/>
  <c r="AB168" i="12"/>
  <c r="AA168" i="12"/>
  <c r="Z168" i="12"/>
  <c r="Y168" i="12"/>
  <c r="X168" i="12"/>
  <c r="W168" i="12"/>
  <c r="V168" i="12"/>
  <c r="U168" i="12"/>
  <c r="T168" i="12"/>
  <c r="S168" i="12"/>
  <c r="R168" i="12"/>
  <c r="Q168" i="12"/>
  <c r="P168" i="12"/>
  <c r="O168" i="12"/>
  <c r="N168" i="12"/>
  <c r="M168" i="12"/>
  <c r="L168" i="12"/>
  <c r="K168" i="12"/>
  <c r="J168" i="12"/>
  <c r="I168" i="12"/>
  <c r="H168" i="12"/>
  <c r="G168" i="12"/>
  <c r="F168" i="12"/>
  <c r="E168" i="12"/>
  <c r="D168" i="12"/>
  <c r="C168" i="12"/>
  <c r="B168" i="12"/>
  <c r="A168" i="12"/>
  <c r="BG167" i="12"/>
  <c r="BF167" i="12"/>
  <c r="BE167" i="12"/>
  <c r="BD167" i="12"/>
  <c r="BC167" i="12"/>
  <c r="BB167" i="12"/>
  <c r="BA167" i="12"/>
  <c r="AZ167" i="12"/>
  <c r="AY167" i="12"/>
  <c r="AX167" i="12"/>
  <c r="AW167" i="12"/>
  <c r="AV167" i="12"/>
  <c r="AU167" i="12"/>
  <c r="AT167" i="12"/>
  <c r="AS167" i="12"/>
  <c r="AR167" i="12"/>
  <c r="AQ167" i="12"/>
  <c r="AP167" i="12"/>
  <c r="AO167" i="12"/>
  <c r="AN167" i="12"/>
  <c r="AM167" i="12"/>
  <c r="AL167" i="12"/>
  <c r="AK167" i="12"/>
  <c r="AJ167" i="12"/>
  <c r="AI167" i="12"/>
  <c r="AH167" i="12"/>
  <c r="AG167" i="12"/>
  <c r="AF167" i="12"/>
  <c r="AE167" i="12"/>
  <c r="AD167" i="12"/>
  <c r="AC167" i="12"/>
  <c r="AB167" i="12"/>
  <c r="AA167" i="12"/>
  <c r="Z167" i="12"/>
  <c r="Y167" i="12"/>
  <c r="X167" i="12"/>
  <c r="W167" i="12"/>
  <c r="V167" i="12"/>
  <c r="U167" i="12"/>
  <c r="T167" i="12"/>
  <c r="S167" i="12"/>
  <c r="R167" i="12"/>
  <c r="Q167" i="12"/>
  <c r="P167" i="12"/>
  <c r="O167" i="12"/>
  <c r="N167" i="12"/>
  <c r="M167" i="12"/>
  <c r="L167" i="12"/>
  <c r="K167" i="12"/>
  <c r="J167" i="12"/>
  <c r="I167" i="12"/>
  <c r="H167" i="12"/>
  <c r="G167" i="12"/>
  <c r="F167" i="12"/>
  <c r="E167" i="12"/>
  <c r="D167" i="12"/>
  <c r="C167" i="12"/>
  <c r="B167" i="12"/>
  <c r="A167" i="12"/>
  <c r="BG166" i="12"/>
  <c r="BF166" i="12"/>
  <c r="BE166" i="12"/>
  <c r="BD166" i="12"/>
  <c r="BC166" i="12"/>
  <c r="BB166" i="12"/>
  <c r="BA166" i="12"/>
  <c r="AZ166" i="12"/>
  <c r="AY166" i="12"/>
  <c r="AX166" i="12"/>
  <c r="AW166" i="12"/>
  <c r="AV166" i="12"/>
  <c r="AU166" i="12"/>
  <c r="AT166" i="12"/>
  <c r="AS166" i="12"/>
  <c r="AR166" i="12"/>
  <c r="AQ166" i="12"/>
  <c r="AP166" i="12"/>
  <c r="AO166" i="12"/>
  <c r="AN166" i="12"/>
  <c r="AM166" i="12"/>
  <c r="AL166" i="12"/>
  <c r="AK166" i="12"/>
  <c r="AJ166" i="12"/>
  <c r="AI166" i="12"/>
  <c r="AH166" i="12"/>
  <c r="AG166" i="12"/>
  <c r="AF166" i="12"/>
  <c r="AE166" i="12"/>
  <c r="AD166" i="12"/>
  <c r="AC166" i="12"/>
  <c r="AB166" i="12"/>
  <c r="AA166" i="12"/>
  <c r="Z166" i="12"/>
  <c r="Y166" i="12"/>
  <c r="X166" i="12"/>
  <c r="W166" i="12"/>
  <c r="V166" i="12"/>
  <c r="U166" i="12"/>
  <c r="T166" i="12"/>
  <c r="S166" i="12"/>
  <c r="R166" i="12"/>
  <c r="Q166" i="12"/>
  <c r="P166" i="12"/>
  <c r="O166" i="12"/>
  <c r="N166" i="12"/>
  <c r="M166" i="12"/>
  <c r="L166" i="12"/>
  <c r="K166" i="12"/>
  <c r="J166" i="12"/>
  <c r="I166" i="12"/>
  <c r="H166" i="12"/>
  <c r="F166" i="12"/>
  <c r="E166" i="12"/>
  <c r="D166" i="12"/>
  <c r="C166" i="12"/>
  <c r="B166" i="12"/>
  <c r="A166" i="12"/>
  <c r="BG165" i="12"/>
  <c r="BF165" i="12"/>
  <c r="BE165" i="12"/>
  <c r="BD165" i="12"/>
  <c r="BC165" i="12"/>
  <c r="BB165" i="12"/>
  <c r="BA165" i="12"/>
  <c r="AZ165" i="12"/>
  <c r="AY165" i="12"/>
  <c r="AX165" i="12"/>
  <c r="AW165" i="12"/>
  <c r="AV165" i="12"/>
  <c r="AU165" i="12"/>
  <c r="AT165" i="12"/>
  <c r="AS165" i="12"/>
  <c r="AR165" i="12"/>
  <c r="AQ165" i="12"/>
  <c r="AP165" i="12"/>
  <c r="AO165" i="12"/>
  <c r="AN165" i="12"/>
  <c r="AM165" i="12"/>
  <c r="AL165" i="12"/>
  <c r="AK165" i="12"/>
  <c r="AJ165" i="12"/>
  <c r="AI165" i="12"/>
  <c r="AH165" i="12"/>
  <c r="AG165" i="12"/>
  <c r="AF165" i="12"/>
  <c r="AE165" i="12"/>
  <c r="AD165" i="12"/>
  <c r="AC165" i="12"/>
  <c r="AB165" i="12"/>
  <c r="AA165" i="12"/>
  <c r="Z165" i="12"/>
  <c r="Y165" i="12"/>
  <c r="X165" i="12"/>
  <c r="W165" i="12"/>
  <c r="V165" i="12"/>
  <c r="U165" i="12"/>
  <c r="T165" i="12"/>
  <c r="S165" i="12"/>
  <c r="R165" i="12"/>
  <c r="Q165" i="12"/>
  <c r="P165" i="12"/>
  <c r="O165" i="12"/>
  <c r="N165" i="12"/>
  <c r="M165" i="12"/>
  <c r="L165" i="12"/>
  <c r="K165" i="12"/>
  <c r="J165" i="12"/>
  <c r="I165" i="12"/>
  <c r="H165" i="12"/>
  <c r="G165" i="12"/>
  <c r="F165" i="12"/>
  <c r="E165" i="12"/>
  <c r="D165" i="12"/>
  <c r="C165" i="12"/>
  <c r="B165" i="12"/>
  <c r="A165" i="12"/>
  <c r="BG164" i="12"/>
  <c r="BF164" i="12"/>
  <c r="BE164" i="12"/>
  <c r="BD164" i="12"/>
  <c r="BC164" i="12"/>
  <c r="BB164" i="12"/>
  <c r="BA164" i="12"/>
  <c r="AZ164" i="12"/>
  <c r="AY164" i="12"/>
  <c r="AX164" i="12"/>
  <c r="AW164" i="12"/>
  <c r="AV164" i="12"/>
  <c r="AU164" i="12"/>
  <c r="AT164" i="12"/>
  <c r="AS164" i="12"/>
  <c r="AR164" i="12"/>
  <c r="AQ164" i="12"/>
  <c r="AP164" i="12"/>
  <c r="AO164" i="12"/>
  <c r="AN164" i="12"/>
  <c r="AM164" i="12"/>
  <c r="AL164" i="12"/>
  <c r="AK164" i="12"/>
  <c r="AJ164" i="12"/>
  <c r="AI164" i="12"/>
  <c r="AH164" i="12"/>
  <c r="AG164" i="12"/>
  <c r="AF164" i="12"/>
  <c r="AE164" i="12"/>
  <c r="AD164" i="12"/>
  <c r="AC164" i="12"/>
  <c r="AB164" i="12"/>
  <c r="AA164" i="12"/>
  <c r="Z164" i="12"/>
  <c r="Y164" i="12"/>
  <c r="X164" i="12"/>
  <c r="W164" i="12"/>
  <c r="V164" i="12"/>
  <c r="U164" i="12"/>
  <c r="T164" i="12"/>
  <c r="S164" i="12"/>
  <c r="R164" i="12"/>
  <c r="Q164" i="12"/>
  <c r="P164" i="12"/>
  <c r="O164" i="12"/>
  <c r="N164" i="12"/>
  <c r="M164" i="12"/>
  <c r="L164" i="12"/>
  <c r="K164" i="12"/>
  <c r="J164" i="12"/>
  <c r="I164" i="12"/>
  <c r="H164" i="12"/>
  <c r="G164" i="12"/>
  <c r="F164" i="12"/>
  <c r="E164" i="12"/>
  <c r="D164" i="12"/>
  <c r="C164" i="12"/>
  <c r="B164" i="12"/>
  <c r="A164" i="12"/>
  <c r="BG163" i="12"/>
  <c r="BF163" i="12"/>
  <c r="BE163" i="12"/>
  <c r="BD163" i="12"/>
  <c r="BC163" i="12"/>
  <c r="BB163" i="12"/>
  <c r="BA163" i="12"/>
  <c r="AZ163" i="12"/>
  <c r="AY163" i="12"/>
  <c r="AX163" i="12"/>
  <c r="AW163" i="12"/>
  <c r="AV163" i="12"/>
  <c r="AU163" i="12"/>
  <c r="AT163" i="12"/>
  <c r="AS163" i="12"/>
  <c r="AR163" i="12"/>
  <c r="AQ163" i="12"/>
  <c r="AP163" i="12"/>
  <c r="AO163" i="12"/>
  <c r="AN163" i="12"/>
  <c r="AM163" i="12"/>
  <c r="AL163" i="12"/>
  <c r="AK163" i="12"/>
  <c r="AJ163" i="12"/>
  <c r="AI163" i="12"/>
  <c r="AH163" i="12"/>
  <c r="AG163" i="12"/>
  <c r="AF163" i="12"/>
  <c r="AE163" i="12"/>
  <c r="AD163" i="12"/>
  <c r="AC163" i="12"/>
  <c r="AB163" i="12"/>
  <c r="AA163" i="12"/>
  <c r="Z163" i="12"/>
  <c r="Y163" i="12"/>
  <c r="X163" i="12"/>
  <c r="W163" i="12"/>
  <c r="V163" i="12"/>
  <c r="U163" i="12"/>
  <c r="T163" i="12"/>
  <c r="S163" i="12"/>
  <c r="R163" i="12"/>
  <c r="Q163" i="12"/>
  <c r="P163" i="12"/>
  <c r="O163" i="12"/>
  <c r="N163" i="12"/>
  <c r="M163" i="12"/>
  <c r="L163" i="12"/>
  <c r="K163" i="12"/>
  <c r="J163" i="12"/>
  <c r="I163" i="12"/>
  <c r="H163" i="12"/>
  <c r="G163" i="12"/>
  <c r="F163" i="12"/>
  <c r="E163" i="12"/>
  <c r="D163" i="12"/>
  <c r="C163" i="12"/>
  <c r="B163" i="12"/>
  <c r="A163" i="12"/>
  <c r="BG162" i="12"/>
  <c r="BF162" i="12"/>
  <c r="BE162" i="12"/>
  <c r="BD162" i="12"/>
  <c r="BC162" i="12"/>
  <c r="BB162" i="12"/>
  <c r="BA162" i="12"/>
  <c r="AZ162" i="12"/>
  <c r="AY162" i="12"/>
  <c r="AX162" i="12"/>
  <c r="AW162" i="12"/>
  <c r="AV162" i="12"/>
  <c r="AU162" i="12"/>
  <c r="AT162" i="12"/>
  <c r="AS162" i="12"/>
  <c r="AR162" i="12"/>
  <c r="AQ162" i="12"/>
  <c r="AP162" i="12"/>
  <c r="AO162" i="12"/>
  <c r="AN162" i="12"/>
  <c r="AM162" i="12"/>
  <c r="AL162" i="12"/>
  <c r="AK162" i="12"/>
  <c r="AJ162" i="12"/>
  <c r="AI162" i="12"/>
  <c r="AH162" i="12"/>
  <c r="AG162" i="12"/>
  <c r="AF162" i="12"/>
  <c r="AE162" i="12"/>
  <c r="AD162" i="12"/>
  <c r="AC162" i="12"/>
  <c r="AB162" i="12"/>
  <c r="AA162" i="12"/>
  <c r="Z162" i="12"/>
  <c r="Y162" i="12"/>
  <c r="X162" i="12"/>
  <c r="W162" i="12"/>
  <c r="V162" i="12"/>
  <c r="U162" i="12"/>
  <c r="T162" i="12"/>
  <c r="S162" i="12"/>
  <c r="R162" i="12"/>
  <c r="Q162" i="12"/>
  <c r="P162" i="12"/>
  <c r="O162" i="12"/>
  <c r="N162" i="12"/>
  <c r="M162" i="12"/>
  <c r="L162" i="12"/>
  <c r="K162" i="12"/>
  <c r="J162" i="12"/>
  <c r="I162" i="12"/>
  <c r="H162" i="12"/>
  <c r="G162" i="12"/>
  <c r="F162" i="12"/>
  <c r="E162" i="12"/>
  <c r="D162" i="12"/>
  <c r="C162" i="12"/>
  <c r="B162" i="12"/>
  <c r="A162" i="12"/>
  <c r="BG161" i="12"/>
  <c r="BF161" i="12"/>
  <c r="BE161" i="12"/>
  <c r="BD161" i="12"/>
  <c r="BC161" i="12"/>
  <c r="BB161" i="12"/>
  <c r="BA161" i="12"/>
  <c r="AZ161" i="12"/>
  <c r="AY161" i="12"/>
  <c r="AX161" i="12"/>
  <c r="AW161" i="12"/>
  <c r="AV161" i="12"/>
  <c r="AU161" i="12"/>
  <c r="AT161" i="12"/>
  <c r="AS161" i="12"/>
  <c r="AR161" i="12"/>
  <c r="AQ161" i="12"/>
  <c r="AP161" i="12"/>
  <c r="AO161" i="12"/>
  <c r="AN161" i="12"/>
  <c r="AM161" i="12"/>
  <c r="AL161" i="12"/>
  <c r="AK161" i="12"/>
  <c r="AJ161" i="12"/>
  <c r="AI161" i="12"/>
  <c r="AH161" i="12"/>
  <c r="AG161" i="12"/>
  <c r="AF161" i="12"/>
  <c r="AE161" i="12"/>
  <c r="AD161" i="12"/>
  <c r="AC161" i="12"/>
  <c r="AB161" i="12"/>
  <c r="AA161" i="12"/>
  <c r="Z161" i="12"/>
  <c r="Y161" i="12"/>
  <c r="X161" i="12"/>
  <c r="W161" i="12"/>
  <c r="V161" i="12"/>
  <c r="U161" i="12"/>
  <c r="T161" i="12"/>
  <c r="S161" i="12"/>
  <c r="R161" i="12"/>
  <c r="Q161" i="12"/>
  <c r="P161" i="12"/>
  <c r="O161" i="12"/>
  <c r="N161" i="12"/>
  <c r="M161" i="12"/>
  <c r="L161" i="12"/>
  <c r="K161" i="12"/>
  <c r="J161" i="12"/>
  <c r="I161" i="12"/>
  <c r="H161" i="12"/>
  <c r="G161" i="12"/>
  <c r="F161" i="12"/>
  <c r="E161" i="12"/>
  <c r="D161" i="12"/>
  <c r="C161" i="12"/>
  <c r="B161" i="12"/>
  <c r="A161" i="12"/>
  <c r="BG160" i="12"/>
  <c r="BF160" i="12"/>
  <c r="BE160" i="12"/>
  <c r="BD160" i="12"/>
  <c r="BC160" i="12"/>
  <c r="BB160" i="12"/>
  <c r="BA160" i="12"/>
  <c r="AZ160" i="12"/>
  <c r="AY160" i="12"/>
  <c r="AX160" i="12"/>
  <c r="AW160" i="12"/>
  <c r="AV160" i="12"/>
  <c r="AU160" i="12"/>
  <c r="AT160" i="12"/>
  <c r="AS160" i="12"/>
  <c r="AR160" i="12"/>
  <c r="AQ160" i="12"/>
  <c r="AP160" i="12"/>
  <c r="AO160" i="12"/>
  <c r="AN160" i="12"/>
  <c r="AM160" i="12"/>
  <c r="AL160" i="12"/>
  <c r="AK160" i="12"/>
  <c r="AJ160" i="12"/>
  <c r="AI160" i="12"/>
  <c r="AH160" i="12"/>
  <c r="AG160" i="12"/>
  <c r="AF160" i="12"/>
  <c r="AE160" i="12"/>
  <c r="AD160" i="12"/>
  <c r="AC160" i="12"/>
  <c r="AB160" i="12"/>
  <c r="AA160" i="12"/>
  <c r="Z160" i="12"/>
  <c r="Y160" i="12"/>
  <c r="X160" i="12"/>
  <c r="W160" i="12"/>
  <c r="V160" i="12"/>
  <c r="U160" i="12"/>
  <c r="T160" i="12"/>
  <c r="S160" i="12"/>
  <c r="R160" i="12"/>
  <c r="Q160" i="12"/>
  <c r="P160" i="12"/>
  <c r="O160" i="12"/>
  <c r="N160" i="12"/>
  <c r="M160" i="12"/>
  <c r="L160" i="12"/>
  <c r="K160" i="12"/>
  <c r="J160" i="12"/>
  <c r="I160" i="12"/>
  <c r="H160" i="12"/>
  <c r="G160" i="12"/>
  <c r="F160" i="12"/>
  <c r="E160" i="12"/>
  <c r="D160" i="12"/>
  <c r="C160" i="12"/>
  <c r="B160" i="12"/>
  <c r="A160" i="12"/>
  <c r="BG159" i="12"/>
  <c r="BF159" i="12"/>
  <c r="BE159" i="12"/>
  <c r="BD159" i="12"/>
  <c r="BC159" i="12"/>
  <c r="BB159" i="12"/>
  <c r="BA159" i="12"/>
  <c r="AZ159" i="12"/>
  <c r="AY159" i="12"/>
  <c r="AX159" i="12"/>
  <c r="AW159" i="12"/>
  <c r="AV159" i="12"/>
  <c r="AU159" i="12"/>
  <c r="AT159" i="12"/>
  <c r="AS159" i="12"/>
  <c r="AR159" i="12"/>
  <c r="AQ159" i="12"/>
  <c r="AP159" i="12"/>
  <c r="AO159" i="12"/>
  <c r="AN159" i="12"/>
  <c r="AM159" i="12"/>
  <c r="AL159" i="12"/>
  <c r="AK159" i="12"/>
  <c r="AJ159" i="12"/>
  <c r="AI159" i="12"/>
  <c r="AH159" i="12"/>
  <c r="AG159" i="12"/>
  <c r="AF159" i="12"/>
  <c r="AE159" i="12"/>
  <c r="AD159" i="12"/>
  <c r="AC159" i="12"/>
  <c r="AB159" i="12"/>
  <c r="AA159" i="12"/>
  <c r="Z159" i="12"/>
  <c r="Y159" i="12"/>
  <c r="X159" i="12"/>
  <c r="W159" i="12"/>
  <c r="V159" i="12"/>
  <c r="U159" i="12"/>
  <c r="T159" i="12"/>
  <c r="S159" i="12"/>
  <c r="R159" i="12"/>
  <c r="Q159" i="12"/>
  <c r="P159" i="12"/>
  <c r="O159" i="12"/>
  <c r="N159" i="12"/>
  <c r="M159" i="12"/>
  <c r="L159" i="12"/>
  <c r="K159" i="12"/>
  <c r="J159" i="12"/>
  <c r="I159" i="12"/>
  <c r="H159" i="12"/>
  <c r="G159" i="12"/>
  <c r="F159" i="12"/>
  <c r="E159" i="12"/>
  <c r="D159" i="12"/>
  <c r="C159" i="12"/>
  <c r="B159" i="12"/>
  <c r="A159" i="12"/>
  <c r="BG158" i="12"/>
  <c r="BF158" i="12"/>
  <c r="BE158" i="12"/>
  <c r="BD158" i="12"/>
  <c r="BC158" i="12"/>
  <c r="BB158" i="12"/>
  <c r="BA158" i="12"/>
  <c r="AZ158" i="12"/>
  <c r="AY158" i="12"/>
  <c r="AX158" i="12"/>
  <c r="AW158" i="12"/>
  <c r="AV158" i="12"/>
  <c r="AU158" i="12"/>
  <c r="AT158" i="12"/>
  <c r="AS158" i="12"/>
  <c r="AR158" i="12"/>
  <c r="AQ158" i="12"/>
  <c r="AP158" i="12"/>
  <c r="AO158" i="12"/>
  <c r="AN158" i="12"/>
  <c r="AM158" i="12"/>
  <c r="AL158" i="12"/>
  <c r="AK158" i="12"/>
  <c r="AJ158" i="12"/>
  <c r="AI158" i="12"/>
  <c r="AH158" i="12"/>
  <c r="AG158" i="12"/>
  <c r="AF158" i="12"/>
  <c r="AE158" i="12"/>
  <c r="AD158" i="12"/>
  <c r="AC158" i="12"/>
  <c r="AB158" i="12"/>
  <c r="AA158" i="12"/>
  <c r="Z158" i="12"/>
  <c r="Y158" i="12"/>
  <c r="X158" i="12"/>
  <c r="W158" i="12"/>
  <c r="V158" i="12"/>
  <c r="U158" i="12"/>
  <c r="T158" i="12"/>
  <c r="S158" i="12"/>
  <c r="R158" i="12"/>
  <c r="Q158" i="12"/>
  <c r="P158" i="12"/>
  <c r="O158" i="12"/>
  <c r="N158" i="12"/>
  <c r="M158" i="12"/>
  <c r="L158" i="12"/>
  <c r="K158" i="12"/>
  <c r="J158" i="12"/>
  <c r="I158" i="12"/>
  <c r="H158" i="12"/>
  <c r="G158" i="12"/>
  <c r="F158" i="12"/>
  <c r="E158" i="12"/>
  <c r="D158" i="12"/>
  <c r="C158" i="12"/>
  <c r="B158" i="12"/>
  <c r="A158" i="12"/>
  <c r="BG157" i="12"/>
  <c r="BF157" i="12"/>
  <c r="BE157" i="12"/>
  <c r="BD157" i="12"/>
  <c r="BC157" i="12"/>
  <c r="BB157" i="12"/>
  <c r="BA157" i="12"/>
  <c r="AZ157" i="12"/>
  <c r="AY157" i="12"/>
  <c r="AX157" i="12"/>
  <c r="AW157" i="12"/>
  <c r="AV157" i="12"/>
  <c r="AU157" i="12"/>
  <c r="AT157" i="12"/>
  <c r="AS157" i="12"/>
  <c r="AR157" i="12"/>
  <c r="AQ157" i="12"/>
  <c r="AP157" i="12"/>
  <c r="AO157" i="12"/>
  <c r="AN157" i="12"/>
  <c r="AM157" i="12"/>
  <c r="AL157" i="12"/>
  <c r="AK157" i="12"/>
  <c r="AJ157" i="12"/>
  <c r="AI157" i="12"/>
  <c r="AH157" i="12"/>
  <c r="AG157" i="12"/>
  <c r="AF157" i="12"/>
  <c r="AE157" i="12"/>
  <c r="AD157" i="12"/>
  <c r="AC157" i="12"/>
  <c r="AB157" i="12"/>
  <c r="AA157" i="12"/>
  <c r="Z157" i="12"/>
  <c r="Y157" i="12"/>
  <c r="X157" i="12"/>
  <c r="W157" i="12"/>
  <c r="V157" i="12"/>
  <c r="U157" i="12"/>
  <c r="T157" i="12"/>
  <c r="S157" i="12"/>
  <c r="R157" i="12"/>
  <c r="Q157" i="12"/>
  <c r="P157" i="12"/>
  <c r="O157" i="12"/>
  <c r="N157" i="12"/>
  <c r="M157" i="12"/>
  <c r="L157" i="12"/>
  <c r="K157" i="12"/>
  <c r="J157" i="12"/>
  <c r="I157" i="12"/>
  <c r="H157" i="12"/>
  <c r="G157" i="12"/>
  <c r="F157" i="12"/>
  <c r="E157" i="12"/>
  <c r="D157" i="12"/>
  <c r="C157" i="12"/>
  <c r="B157" i="12"/>
  <c r="A157" i="12"/>
  <c r="BG156" i="12"/>
  <c r="BF156" i="12"/>
  <c r="BE156" i="12"/>
  <c r="BD156" i="12"/>
  <c r="BC156" i="12"/>
  <c r="BB156" i="12"/>
  <c r="BA156" i="12"/>
  <c r="AZ156" i="12"/>
  <c r="AY156" i="12"/>
  <c r="AX156" i="12"/>
  <c r="AW156" i="12"/>
  <c r="AV156" i="12"/>
  <c r="AU156" i="12"/>
  <c r="AT156" i="12"/>
  <c r="AS156" i="12"/>
  <c r="AR156" i="12"/>
  <c r="AQ156" i="12"/>
  <c r="AP156" i="12"/>
  <c r="AO156" i="12"/>
  <c r="AN156" i="12"/>
  <c r="AM156" i="12"/>
  <c r="AL156" i="12"/>
  <c r="AK156" i="12"/>
  <c r="AJ156" i="12"/>
  <c r="AI156" i="12"/>
  <c r="AH156" i="12"/>
  <c r="AG156" i="12"/>
  <c r="AF156" i="12"/>
  <c r="AE156" i="12"/>
  <c r="AD156" i="12"/>
  <c r="AC156" i="12"/>
  <c r="AB156" i="12"/>
  <c r="AA156" i="12"/>
  <c r="Z156" i="12"/>
  <c r="Y156" i="12"/>
  <c r="X156" i="12"/>
  <c r="W156" i="12"/>
  <c r="V156" i="12"/>
  <c r="U156" i="12"/>
  <c r="T156" i="12"/>
  <c r="S156" i="12"/>
  <c r="R156" i="12"/>
  <c r="Q156" i="12"/>
  <c r="P156" i="12"/>
  <c r="O156" i="12"/>
  <c r="N156" i="12"/>
  <c r="M156" i="12"/>
  <c r="L156" i="12"/>
  <c r="K156" i="12"/>
  <c r="J156" i="12"/>
  <c r="I156" i="12"/>
  <c r="H156" i="12"/>
  <c r="G156" i="12"/>
  <c r="F156" i="12"/>
  <c r="E156" i="12"/>
  <c r="D156" i="12"/>
  <c r="C156" i="12"/>
  <c r="B156" i="12"/>
  <c r="A156" i="12"/>
  <c r="BG155" i="12"/>
  <c r="BF155" i="12"/>
  <c r="BE155" i="12"/>
  <c r="BD155" i="12"/>
  <c r="BC155" i="12"/>
  <c r="BB155" i="12"/>
  <c r="BA155" i="12"/>
  <c r="AZ155" i="12"/>
  <c r="AY155" i="12"/>
  <c r="AX155" i="12"/>
  <c r="AW155" i="12"/>
  <c r="AV155" i="12"/>
  <c r="AU155" i="12"/>
  <c r="AT155" i="12"/>
  <c r="AS155" i="12"/>
  <c r="AR155" i="12"/>
  <c r="AQ155" i="12"/>
  <c r="AP155" i="12"/>
  <c r="AO155" i="12"/>
  <c r="AN155" i="12"/>
  <c r="AM155" i="12"/>
  <c r="AL155" i="12"/>
  <c r="AK155" i="12"/>
  <c r="AJ155" i="12"/>
  <c r="AI155" i="12"/>
  <c r="AH155" i="12"/>
  <c r="AG155" i="12"/>
  <c r="AF155" i="12"/>
  <c r="AE155" i="12"/>
  <c r="AD155" i="12"/>
  <c r="AC155" i="12"/>
  <c r="AB155" i="12"/>
  <c r="AA155" i="12"/>
  <c r="Z155" i="12"/>
  <c r="Y155" i="12"/>
  <c r="X155" i="12"/>
  <c r="W155" i="12"/>
  <c r="V155" i="12"/>
  <c r="U155" i="12"/>
  <c r="T155" i="12"/>
  <c r="S155" i="12"/>
  <c r="R155" i="12"/>
  <c r="Q155" i="12"/>
  <c r="P155" i="12"/>
  <c r="O155" i="12"/>
  <c r="N155" i="12"/>
  <c r="M155" i="12"/>
  <c r="L155" i="12"/>
  <c r="K155" i="12"/>
  <c r="J155" i="12"/>
  <c r="I155" i="12"/>
  <c r="H155" i="12"/>
  <c r="G155" i="12"/>
  <c r="F155" i="12"/>
  <c r="E155" i="12"/>
  <c r="D155" i="12"/>
  <c r="C155" i="12"/>
  <c r="B155" i="12"/>
  <c r="A155" i="12"/>
  <c r="BG154" i="12"/>
  <c r="BF154" i="12"/>
  <c r="BE154" i="12"/>
  <c r="BD154" i="12"/>
  <c r="BC154" i="12"/>
  <c r="BB154" i="12"/>
  <c r="BA154" i="12"/>
  <c r="AZ154" i="12"/>
  <c r="AY154" i="12"/>
  <c r="AX154" i="12"/>
  <c r="AW154" i="12"/>
  <c r="AV154" i="12"/>
  <c r="AU154" i="12"/>
  <c r="AT154" i="12"/>
  <c r="AS154" i="12"/>
  <c r="AR154" i="12"/>
  <c r="AQ154" i="12"/>
  <c r="AP154" i="12"/>
  <c r="AO154" i="12"/>
  <c r="AN154" i="12"/>
  <c r="AM154" i="12"/>
  <c r="AL154" i="12"/>
  <c r="AK154" i="12"/>
  <c r="AJ154" i="12"/>
  <c r="AI154" i="12"/>
  <c r="AH154" i="12"/>
  <c r="AG154" i="12"/>
  <c r="AF154" i="12"/>
  <c r="AE154" i="12"/>
  <c r="AD154" i="12"/>
  <c r="AC154" i="12"/>
  <c r="AB154" i="12"/>
  <c r="AA154" i="12"/>
  <c r="Z154" i="12"/>
  <c r="Y154" i="12"/>
  <c r="X154" i="12"/>
  <c r="W154" i="12"/>
  <c r="V154" i="12"/>
  <c r="U154" i="12"/>
  <c r="T154" i="12"/>
  <c r="S154" i="12"/>
  <c r="R154" i="12"/>
  <c r="Q154" i="12"/>
  <c r="P154" i="12"/>
  <c r="O154" i="12"/>
  <c r="N154" i="12"/>
  <c r="M154" i="12"/>
  <c r="L154" i="12"/>
  <c r="K154" i="12"/>
  <c r="J154" i="12"/>
  <c r="I154" i="12"/>
  <c r="H154" i="12"/>
  <c r="G154" i="12"/>
  <c r="F154" i="12"/>
  <c r="E154" i="12"/>
  <c r="D154" i="12"/>
  <c r="C154" i="12"/>
  <c r="B154" i="12"/>
  <c r="A154" i="12"/>
  <c r="BG153" i="12"/>
  <c r="BF153" i="12"/>
  <c r="BE153" i="12"/>
  <c r="BD153" i="12"/>
  <c r="BC153" i="12"/>
  <c r="BB153" i="12"/>
  <c r="BA153" i="12"/>
  <c r="AZ153" i="12"/>
  <c r="AY153" i="12"/>
  <c r="AX153" i="12"/>
  <c r="AW153" i="12"/>
  <c r="AV153" i="12"/>
  <c r="AU153" i="12"/>
  <c r="AT153" i="12"/>
  <c r="AS153" i="12"/>
  <c r="AR153" i="12"/>
  <c r="AQ153" i="12"/>
  <c r="AP153" i="12"/>
  <c r="AO153" i="12"/>
  <c r="AN153" i="12"/>
  <c r="AM153" i="12"/>
  <c r="AL153" i="12"/>
  <c r="AK153" i="12"/>
  <c r="AJ153" i="12"/>
  <c r="AI153" i="12"/>
  <c r="AH153" i="12"/>
  <c r="AG153" i="12"/>
  <c r="AF153" i="12"/>
  <c r="AE153" i="12"/>
  <c r="AD153" i="12"/>
  <c r="AC153" i="12"/>
  <c r="AB153" i="12"/>
  <c r="AA153" i="12"/>
  <c r="Z153" i="12"/>
  <c r="Y153" i="12"/>
  <c r="X153" i="12"/>
  <c r="W153" i="12"/>
  <c r="V153" i="12"/>
  <c r="U153" i="12"/>
  <c r="T153" i="12"/>
  <c r="S153" i="12"/>
  <c r="R153" i="12"/>
  <c r="Q153" i="12"/>
  <c r="P153" i="12"/>
  <c r="O153" i="12"/>
  <c r="N153" i="12"/>
  <c r="M153" i="12"/>
  <c r="L153" i="12"/>
  <c r="K153" i="12"/>
  <c r="J153" i="12"/>
  <c r="I153" i="12"/>
  <c r="H153" i="12"/>
  <c r="G153" i="12"/>
  <c r="F153" i="12"/>
  <c r="E153" i="12"/>
  <c r="D153" i="12"/>
  <c r="C153" i="12"/>
  <c r="B153" i="12"/>
  <c r="A153" i="12"/>
  <c r="BG152" i="12"/>
  <c r="BF152" i="12"/>
  <c r="BE152" i="12"/>
  <c r="BD152" i="12"/>
  <c r="AS152" i="12"/>
  <c r="B152" i="12"/>
  <c r="A152" i="12"/>
  <c r="BG151" i="12"/>
  <c r="BF151" i="12"/>
  <c r="BE151" i="12"/>
  <c r="BD151" i="12"/>
  <c r="AS151" i="12"/>
  <c r="B151" i="12"/>
  <c r="A151" i="12"/>
  <c r="BG150" i="12"/>
  <c r="BF150" i="12"/>
  <c r="BE150" i="12"/>
  <c r="BD150" i="12"/>
  <c r="AS150" i="12"/>
  <c r="B150" i="12"/>
  <c r="A150" i="12"/>
  <c r="BG149" i="12"/>
  <c r="BF149" i="12"/>
  <c r="BE149" i="12"/>
  <c r="BD149" i="12"/>
  <c r="AS149" i="12"/>
  <c r="B149" i="12"/>
  <c r="A149" i="12"/>
  <c r="BG148" i="12"/>
  <c r="BF148" i="12"/>
  <c r="BE148" i="12"/>
  <c r="BD148" i="12"/>
  <c r="AS148" i="12"/>
  <c r="B148" i="12"/>
  <c r="A148" i="12"/>
  <c r="BG147" i="12"/>
  <c r="BF147" i="12"/>
  <c r="BE147" i="12"/>
  <c r="BD147" i="12"/>
  <c r="AS147" i="12"/>
  <c r="B147" i="12"/>
  <c r="A147" i="12"/>
  <c r="BG146" i="12"/>
  <c r="BF146" i="12"/>
  <c r="BE146" i="12"/>
  <c r="BD146" i="12"/>
  <c r="AS146" i="12"/>
  <c r="B146" i="12"/>
  <c r="A146" i="12"/>
  <c r="BG145" i="12"/>
  <c r="BF145" i="12"/>
  <c r="BE145" i="12"/>
  <c r="BD145" i="12"/>
  <c r="AS145" i="12"/>
  <c r="B145" i="12"/>
  <c r="A145" i="12"/>
  <c r="BG144" i="12"/>
  <c r="BF144" i="12"/>
  <c r="BE144" i="12"/>
  <c r="BD144" i="12"/>
  <c r="AS144" i="12"/>
  <c r="B144" i="12"/>
  <c r="A144" i="12"/>
  <c r="BG143" i="12"/>
  <c r="BF143" i="12"/>
  <c r="BE143" i="12"/>
  <c r="BD143" i="12"/>
  <c r="AS143" i="12"/>
  <c r="B143" i="12"/>
  <c r="A143" i="12"/>
  <c r="BG142" i="12"/>
  <c r="BF142" i="12"/>
  <c r="BE142" i="12"/>
  <c r="BD142" i="12"/>
  <c r="AS142" i="12"/>
  <c r="B142" i="12"/>
  <c r="A142" i="12"/>
  <c r="BG141" i="12"/>
  <c r="BF141" i="12"/>
  <c r="BE141" i="12"/>
  <c r="BD141" i="12"/>
  <c r="AS141" i="12"/>
  <c r="B141" i="12"/>
  <c r="A141" i="12"/>
  <c r="BG140" i="12"/>
  <c r="BF140" i="12"/>
  <c r="BE140" i="12"/>
  <c r="BD140" i="12"/>
  <c r="AS140" i="12"/>
  <c r="B140" i="12"/>
  <c r="A140" i="12"/>
  <c r="BG139" i="12"/>
  <c r="BF139" i="12"/>
  <c r="BE139" i="12"/>
  <c r="BD139" i="12"/>
  <c r="AS139" i="12"/>
  <c r="B139" i="12"/>
  <c r="A139" i="12"/>
  <c r="BG138" i="12"/>
  <c r="BF138" i="12"/>
  <c r="BE138" i="12"/>
  <c r="BD138" i="12"/>
  <c r="AS138" i="12"/>
  <c r="B138" i="12"/>
  <c r="A138" i="12"/>
  <c r="BG137" i="12"/>
  <c r="BF137" i="12"/>
  <c r="BE137" i="12"/>
  <c r="BD137" i="12"/>
  <c r="AS137" i="12"/>
  <c r="B137" i="12"/>
  <c r="A137" i="12"/>
  <c r="BG136" i="12"/>
  <c r="BF136" i="12"/>
  <c r="BE136" i="12"/>
  <c r="BD136" i="12"/>
  <c r="AS136" i="12"/>
  <c r="B136" i="12"/>
  <c r="A136" i="12"/>
  <c r="BG135" i="12"/>
  <c r="BF135" i="12"/>
  <c r="BE135" i="12"/>
  <c r="BD135" i="12"/>
  <c r="AS135" i="12"/>
  <c r="B135" i="12"/>
  <c r="A135" i="12"/>
  <c r="BG134" i="12"/>
  <c r="BF134" i="12"/>
  <c r="BE134" i="12"/>
  <c r="BD134" i="12"/>
  <c r="AS134" i="12"/>
  <c r="B134" i="12"/>
  <c r="A134" i="12"/>
  <c r="BG133" i="12"/>
  <c r="BF133" i="12"/>
  <c r="BE133" i="12"/>
  <c r="BD133" i="12"/>
  <c r="AS133" i="12"/>
  <c r="B133" i="12"/>
  <c r="A133" i="12"/>
  <c r="BG132" i="12"/>
  <c r="BF132" i="12"/>
  <c r="BE132" i="12"/>
  <c r="BD132" i="12"/>
  <c r="AS132" i="12"/>
  <c r="B132" i="12"/>
  <c r="A132" i="12"/>
  <c r="BG131" i="12"/>
  <c r="BF131" i="12"/>
  <c r="BE131" i="12"/>
  <c r="BD131" i="12"/>
  <c r="AS131" i="12"/>
  <c r="B131" i="12"/>
  <c r="A131" i="12"/>
  <c r="BG130" i="12"/>
  <c r="BF130" i="12"/>
  <c r="BE130" i="12"/>
  <c r="BD130" i="12"/>
  <c r="AS130" i="12"/>
  <c r="B130" i="12"/>
  <c r="A130" i="12"/>
  <c r="BG129" i="12"/>
  <c r="BF129" i="12"/>
  <c r="BE129" i="12"/>
  <c r="BD129" i="12"/>
  <c r="AS129" i="12"/>
  <c r="B129" i="12"/>
  <c r="A129" i="12"/>
  <c r="BG128" i="12"/>
  <c r="BF128" i="12"/>
  <c r="BE128" i="12"/>
  <c r="BD128" i="12"/>
  <c r="AS128" i="12"/>
  <c r="B128" i="12"/>
  <c r="A128" i="12"/>
  <c r="BG127" i="12"/>
  <c r="BF127" i="12"/>
  <c r="BE127" i="12"/>
  <c r="BD127" i="12"/>
  <c r="AS127" i="12"/>
  <c r="B127" i="12"/>
  <c r="A127" i="12"/>
  <c r="BG126" i="12"/>
  <c r="BF126" i="12"/>
  <c r="BE126" i="12"/>
  <c r="BD126" i="12"/>
  <c r="AS126" i="12"/>
  <c r="B126" i="12"/>
  <c r="A126" i="12"/>
  <c r="BG125" i="12"/>
  <c r="BF125" i="12"/>
  <c r="BE125" i="12"/>
  <c r="BD125" i="12"/>
  <c r="AS125" i="12"/>
  <c r="B125" i="12"/>
  <c r="A125" i="12"/>
  <c r="BG124" i="12"/>
  <c r="BF124" i="12"/>
  <c r="BE124" i="12"/>
  <c r="BD124" i="12"/>
  <c r="AS124" i="12"/>
  <c r="B124" i="12"/>
  <c r="A124" i="12"/>
  <c r="BG123" i="12"/>
  <c r="BF123" i="12"/>
  <c r="BE123" i="12"/>
  <c r="BD123" i="12"/>
  <c r="AS123" i="12"/>
  <c r="B123" i="12"/>
  <c r="A123" i="12"/>
  <c r="BG122" i="12"/>
  <c r="BF122" i="12"/>
  <c r="BE122" i="12"/>
  <c r="BD122" i="12"/>
  <c r="AS122" i="12"/>
  <c r="B122" i="12"/>
  <c r="A122" i="12"/>
  <c r="BG121" i="12"/>
  <c r="BF121" i="12"/>
  <c r="BE121" i="12"/>
  <c r="BD121" i="12"/>
  <c r="AS121" i="12"/>
  <c r="B121" i="12"/>
  <c r="A121" i="12"/>
  <c r="BG120" i="12"/>
  <c r="BF120" i="12"/>
  <c r="BE120" i="12"/>
  <c r="BD120" i="12"/>
  <c r="AS120" i="12"/>
  <c r="B120" i="12"/>
  <c r="A120" i="12"/>
  <c r="BG119" i="12"/>
  <c r="BF119" i="12"/>
  <c r="BE119" i="12"/>
  <c r="BD119" i="12"/>
  <c r="AS119" i="12"/>
  <c r="B119" i="12"/>
  <c r="A119" i="12"/>
  <c r="BG118" i="12"/>
  <c r="BF118" i="12"/>
  <c r="BE118" i="12"/>
  <c r="BD118" i="12"/>
  <c r="AS118" i="12"/>
  <c r="B118" i="12"/>
  <c r="A118" i="12"/>
  <c r="BG117" i="12"/>
  <c r="BF117" i="12"/>
  <c r="BE117" i="12"/>
  <c r="BD117" i="12"/>
  <c r="AS117" i="12"/>
  <c r="B117" i="12"/>
  <c r="A117" i="12"/>
  <c r="BG116" i="12"/>
  <c r="BF116" i="12"/>
  <c r="BE116" i="12"/>
  <c r="BD116" i="12"/>
  <c r="AS116" i="12"/>
  <c r="B116" i="12"/>
  <c r="A116" i="12"/>
  <c r="BG115" i="12"/>
  <c r="BF115" i="12"/>
  <c r="BE115" i="12"/>
  <c r="BD115" i="12"/>
  <c r="AS115" i="12"/>
  <c r="B115" i="12"/>
  <c r="A115" i="12"/>
  <c r="BG114" i="12"/>
  <c r="BF114" i="12"/>
  <c r="BE114" i="12"/>
  <c r="BD114" i="12"/>
  <c r="AS114" i="12"/>
  <c r="B114" i="12"/>
  <c r="A114" i="12"/>
  <c r="BG113" i="12"/>
  <c r="BF113" i="12"/>
  <c r="BE113" i="12"/>
  <c r="BD113" i="12"/>
  <c r="AS113" i="12"/>
  <c r="B113" i="12"/>
  <c r="A113" i="12"/>
  <c r="BG112" i="12"/>
  <c r="BF112" i="12"/>
  <c r="BE112" i="12"/>
  <c r="BD112" i="12"/>
  <c r="AS112" i="12"/>
  <c r="B112" i="12"/>
  <c r="A112" i="12"/>
  <c r="BG111" i="12"/>
  <c r="BF111" i="12"/>
  <c r="BE111" i="12"/>
  <c r="BD111" i="12"/>
  <c r="AS111" i="12"/>
  <c r="B111" i="12"/>
  <c r="A111" i="12"/>
  <c r="BG110" i="12"/>
  <c r="BF110" i="12"/>
  <c r="BE110" i="12"/>
  <c r="BD110" i="12"/>
  <c r="AS110" i="12"/>
  <c r="B110" i="12"/>
  <c r="A110" i="12"/>
  <c r="BG109" i="12"/>
  <c r="BF109" i="12"/>
  <c r="BE109" i="12"/>
  <c r="BD109" i="12"/>
  <c r="AS109" i="12"/>
  <c r="B109" i="12"/>
  <c r="A109" i="12"/>
  <c r="BG108" i="12"/>
  <c r="BF108" i="12"/>
  <c r="BE108" i="12"/>
  <c r="BD108" i="12"/>
  <c r="AS108" i="12"/>
  <c r="B108" i="12"/>
  <c r="A108" i="12"/>
  <c r="BG107" i="12"/>
  <c r="BF107" i="12"/>
  <c r="BE107" i="12"/>
  <c r="BD107" i="12"/>
  <c r="AS107" i="12"/>
  <c r="B107" i="12"/>
  <c r="A107" i="12"/>
  <c r="BG106" i="12"/>
  <c r="BF106" i="12"/>
  <c r="BE106" i="12"/>
  <c r="BD106" i="12"/>
  <c r="AS106" i="12"/>
  <c r="B106" i="12"/>
  <c r="A106" i="12"/>
  <c r="BG105" i="12"/>
  <c r="BF105" i="12"/>
  <c r="BE105" i="12"/>
  <c r="BD105" i="12"/>
  <c r="AS105" i="12"/>
  <c r="B105" i="12"/>
  <c r="A105" i="12"/>
  <c r="BG104" i="12"/>
  <c r="BF104" i="12"/>
  <c r="BE104" i="12"/>
  <c r="BD104" i="12"/>
  <c r="AS104" i="12"/>
  <c r="B104" i="12"/>
  <c r="A104" i="12"/>
  <c r="BG103" i="12"/>
  <c r="BF103" i="12"/>
  <c r="BE103" i="12"/>
  <c r="BD103" i="12"/>
  <c r="AS103" i="12"/>
  <c r="B103" i="12"/>
  <c r="A103" i="12"/>
  <c r="BG102" i="12"/>
  <c r="BF102" i="12"/>
  <c r="BE102" i="12"/>
  <c r="BD102" i="12"/>
  <c r="AS102" i="12"/>
  <c r="B102" i="12"/>
  <c r="A102" i="12"/>
  <c r="BG101" i="12"/>
  <c r="BF101" i="12"/>
  <c r="BE101" i="12"/>
  <c r="BD101" i="12"/>
  <c r="AS101" i="12"/>
  <c r="C101" i="12"/>
  <c r="B101" i="12"/>
  <c r="A101" i="12"/>
  <c r="BG100" i="12"/>
  <c r="BF100" i="12"/>
  <c r="BE100" i="12"/>
  <c r="BD100" i="12"/>
  <c r="AS100" i="12"/>
  <c r="C100" i="12"/>
  <c r="B100" i="12"/>
  <c r="A100" i="12"/>
  <c r="BG99" i="12"/>
  <c r="BF99" i="12"/>
  <c r="BE99" i="12"/>
  <c r="BD99" i="12"/>
  <c r="AS99" i="12"/>
  <c r="C99" i="12"/>
  <c r="B99" i="12"/>
  <c r="A99" i="12"/>
  <c r="BG98" i="12"/>
  <c r="BF98" i="12"/>
  <c r="BE98" i="12"/>
  <c r="BD98" i="12"/>
  <c r="AS98" i="12"/>
  <c r="C98" i="12"/>
  <c r="B98" i="12"/>
  <c r="A98" i="12"/>
  <c r="BG97" i="12"/>
  <c r="BF97" i="12"/>
  <c r="BE97" i="12"/>
  <c r="BD97" i="12"/>
  <c r="AS97" i="12"/>
  <c r="C97" i="12"/>
  <c r="B97" i="12"/>
  <c r="A97" i="12"/>
  <c r="BG96" i="12"/>
  <c r="BF96" i="12"/>
  <c r="BE96" i="12"/>
  <c r="BD96" i="12"/>
  <c r="AS96" i="12"/>
  <c r="C96" i="12"/>
  <c r="B96" i="12"/>
  <c r="A96" i="12"/>
  <c r="BG95" i="12"/>
  <c r="BF95" i="12"/>
  <c r="BE95" i="12"/>
  <c r="BD95" i="12"/>
  <c r="AS95" i="12"/>
  <c r="C95" i="12"/>
  <c r="B95" i="12"/>
  <c r="A95" i="12"/>
  <c r="BG94" i="12"/>
  <c r="BF94" i="12"/>
  <c r="BE94" i="12"/>
  <c r="BD94" i="12"/>
  <c r="AS94" i="12"/>
  <c r="C94" i="12"/>
  <c r="B94" i="12"/>
  <c r="A94" i="12"/>
  <c r="BG93" i="12"/>
  <c r="BF93" i="12"/>
  <c r="BE93" i="12"/>
  <c r="BD93" i="12"/>
  <c r="AS93" i="12"/>
  <c r="C93" i="12"/>
  <c r="B93" i="12"/>
  <c r="A93" i="12"/>
  <c r="BG92" i="12"/>
  <c r="BF92" i="12"/>
  <c r="BE92" i="12"/>
  <c r="BD92" i="12"/>
  <c r="AS92" i="12"/>
  <c r="C92" i="12"/>
  <c r="B92" i="12"/>
  <c r="A92" i="12"/>
  <c r="BG91" i="12"/>
  <c r="BF91" i="12"/>
  <c r="BE91" i="12"/>
  <c r="BD91" i="12"/>
  <c r="AS91" i="12"/>
  <c r="C91" i="12"/>
  <c r="B91" i="12"/>
  <c r="A91" i="12"/>
  <c r="BG90" i="12"/>
  <c r="BF90" i="12"/>
  <c r="BE90" i="12"/>
  <c r="BD90" i="12"/>
  <c r="AS90" i="12"/>
  <c r="C90" i="12"/>
  <c r="B90" i="12"/>
  <c r="A90" i="12"/>
  <c r="BG89" i="12"/>
  <c r="BF89" i="12"/>
  <c r="BE89" i="12"/>
  <c r="BD89" i="12"/>
  <c r="AS89" i="12"/>
  <c r="C89" i="12"/>
  <c r="B89" i="12"/>
  <c r="A89" i="12"/>
  <c r="BG88" i="12"/>
  <c r="BF88" i="12"/>
  <c r="BE88" i="12"/>
  <c r="BD88" i="12"/>
  <c r="AS88" i="12"/>
  <c r="C88" i="12"/>
  <c r="B88" i="12"/>
  <c r="A88" i="12"/>
  <c r="BG87" i="12"/>
  <c r="BF87" i="12"/>
  <c r="BE87" i="12"/>
  <c r="BD87" i="12"/>
  <c r="AS87" i="12"/>
  <c r="C87" i="12"/>
  <c r="B87" i="12"/>
  <c r="A87" i="12"/>
  <c r="BG86" i="12"/>
  <c r="BF86" i="12"/>
  <c r="BE86" i="12"/>
  <c r="BD86" i="12"/>
  <c r="AS86" i="12"/>
  <c r="C86" i="12"/>
  <c r="B86" i="12"/>
  <c r="A86" i="12"/>
  <c r="BG85" i="12"/>
  <c r="BF85" i="12"/>
  <c r="BE85" i="12"/>
  <c r="BD85" i="12"/>
  <c r="AS85" i="12"/>
  <c r="C85" i="12"/>
  <c r="B85" i="12"/>
  <c r="A85" i="12"/>
  <c r="BG84" i="12"/>
  <c r="BF84" i="12"/>
  <c r="BE84" i="12"/>
  <c r="BD84" i="12"/>
  <c r="AS84" i="12"/>
  <c r="C84" i="12"/>
  <c r="B84" i="12"/>
  <c r="A84" i="12"/>
  <c r="BG83" i="12"/>
  <c r="BF83" i="12"/>
  <c r="BE83" i="12"/>
  <c r="BD83" i="12"/>
  <c r="AS83" i="12"/>
  <c r="C83" i="12"/>
  <c r="B83" i="12"/>
  <c r="A83" i="12"/>
  <c r="BG82" i="12"/>
  <c r="BF82" i="12"/>
  <c r="BE82" i="12"/>
  <c r="BD82" i="12"/>
  <c r="AS82" i="12"/>
  <c r="C82" i="12"/>
  <c r="B82" i="12"/>
  <c r="A82" i="12"/>
  <c r="BG81" i="12"/>
  <c r="BF81" i="12"/>
  <c r="BE81" i="12"/>
  <c r="BD81" i="12"/>
  <c r="AS81" i="12"/>
  <c r="C81" i="12"/>
  <c r="B81" i="12"/>
  <c r="A81" i="12"/>
  <c r="BG80" i="12"/>
  <c r="BF80" i="12"/>
  <c r="BE80" i="12"/>
  <c r="BD80" i="12"/>
  <c r="AS80" i="12"/>
  <c r="C80" i="12"/>
  <c r="B80" i="12"/>
  <c r="A80" i="12"/>
  <c r="BG79" i="12"/>
  <c r="BF79" i="12"/>
  <c r="BE79" i="12"/>
  <c r="BD79" i="12"/>
  <c r="AS79" i="12"/>
  <c r="C79" i="12"/>
  <c r="B79" i="12"/>
  <c r="A79" i="12"/>
  <c r="BG78" i="12"/>
  <c r="BF78" i="12"/>
  <c r="BE78" i="12"/>
  <c r="BD78" i="12"/>
  <c r="AS78" i="12"/>
  <c r="C78" i="12"/>
  <c r="B78" i="12"/>
  <c r="A78" i="12"/>
  <c r="BG77" i="12"/>
  <c r="BF77" i="12"/>
  <c r="BE77" i="12"/>
  <c r="BD77" i="12"/>
  <c r="AS77" i="12"/>
  <c r="C77" i="12"/>
  <c r="B77" i="12"/>
  <c r="A77" i="12"/>
  <c r="BG76" i="12"/>
  <c r="BF76" i="12"/>
  <c r="BE76" i="12"/>
  <c r="BD76" i="12"/>
  <c r="AS76" i="12"/>
  <c r="C76" i="12"/>
  <c r="B76" i="12"/>
  <c r="A76" i="12"/>
  <c r="BG75" i="12"/>
  <c r="BF75" i="12"/>
  <c r="BE75" i="12"/>
  <c r="BD75" i="12"/>
  <c r="AS75" i="12"/>
  <c r="C75" i="12"/>
  <c r="B75" i="12"/>
  <c r="A75" i="12"/>
  <c r="BG74" i="12"/>
  <c r="BF74" i="12"/>
  <c r="BE74" i="12"/>
  <c r="BD74" i="12"/>
  <c r="AS74" i="12"/>
  <c r="C74" i="12"/>
  <c r="B74" i="12"/>
  <c r="A74" i="12"/>
  <c r="BG73" i="12"/>
  <c r="BF73" i="12"/>
  <c r="BE73" i="12"/>
  <c r="BD73" i="12"/>
  <c r="AS73" i="12"/>
  <c r="C73" i="12"/>
  <c r="B73" i="12"/>
  <c r="A73" i="12"/>
  <c r="BG72" i="12"/>
  <c r="BF72" i="12"/>
  <c r="BE72" i="12"/>
  <c r="BD72" i="12"/>
  <c r="AS72" i="12"/>
  <c r="C72" i="12"/>
  <c r="B72" i="12"/>
  <c r="A72" i="12"/>
  <c r="BG71" i="12"/>
  <c r="BF71" i="12"/>
  <c r="BE71" i="12"/>
  <c r="BD71" i="12"/>
  <c r="AS71" i="12"/>
  <c r="C71" i="12"/>
  <c r="B71" i="12"/>
  <c r="A71" i="12"/>
  <c r="BG70" i="12"/>
  <c r="BF70" i="12"/>
  <c r="BE70" i="12"/>
  <c r="BD70" i="12"/>
  <c r="AS70" i="12"/>
  <c r="C70" i="12"/>
  <c r="B70" i="12"/>
  <c r="A70" i="12"/>
  <c r="BG69" i="12"/>
  <c r="BF69" i="12"/>
  <c r="BE69" i="12"/>
  <c r="BD69" i="12"/>
  <c r="AS69" i="12"/>
  <c r="C69" i="12"/>
  <c r="B69" i="12"/>
  <c r="A69" i="12"/>
  <c r="BG68" i="12"/>
  <c r="BF68" i="12"/>
  <c r="BE68" i="12"/>
  <c r="BD68" i="12"/>
  <c r="AS68" i="12"/>
  <c r="C68" i="12"/>
  <c r="B68" i="12"/>
  <c r="A68" i="12"/>
  <c r="BG67" i="12"/>
  <c r="BF67" i="12"/>
  <c r="BE67" i="12"/>
  <c r="BD67" i="12"/>
  <c r="AS67" i="12"/>
  <c r="C67" i="12"/>
  <c r="B67" i="12"/>
  <c r="A67" i="12"/>
  <c r="BG66" i="12"/>
  <c r="BF66" i="12"/>
  <c r="BE66" i="12"/>
  <c r="BD66" i="12"/>
  <c r="AS66" i="12"/>
  <c r="C66" i="12"/>
  <c r="B66" i="12"/>
  <c r="A66" i="12"/>
  <c r="BG65" i="12"/>
  <c r="BF65" i="12"/>
  <c r="BE65" i="12"/>
  <c r="BD65" i="12"/>
  <c r="AS65" i="12"/>
  <c r="C65" i="12"/>
  <c r="B65" i="12"/>
  <c r="A65" i="12"/>
  <c r="BG64" i="12"/>
  <c r="BF64" i="12"/>
  <c r="BE64" i="12"/>
  <c r="BD64" i="12"/>
  <c r="AS64" i="12"/>
  <c r="C64" i="12"/>
  <c r="B64" i="12"/>
  <c r="A64" i="12"/>
  <c r="BG63" i="12"/>
  <c r="BF63" i="12"/>
  <c r="BE63" i="12"/>
  <c r="BD63" i="12"/>
  <c r="AS63" i="12"/>
  <c r="C63" i="12"/>
  <c r="B63" i="12"/>
  <c r="A63" i="12"/>
  <c r="BG62" i="12"/>
  <c r="BF62" i="12"/>
  <c r="BE62" i="12"/>
  <c r="BD62" i="12"/>
  <c r="AS62" i="12"/>
  <c r="C62" i="12"/>
  <c r="B62" i="12"/>
  <c r="A62" i="12"/>
  <c r="BG61" i="12"/>
  <c r="BF61" i="12"/>
  <c r="BE61" i="12"/>
  <c r="BD61" i="12"/>
  <c r="AS61" i="12"/>
  <c r="C61" i="12"/>
  <c r="B61" i="12"/>
  <c r="A61" i="12"/>
  <c r="BG60" i="12"/>
  <c r="BF60" i="12"/>
  <c r="BE60" i="12"/>
  <c r="BD60" i="12"/>
  <c r="AS60" i="12"/>
  <c r="C60" i="12"/>
  <c r="B60" i="12"/>
  <c r="A60" i="12"/>
  <c r="BG59" i="12"/>
  <c r="BF59" i="12"/>
  <c r="BE59" i="12"/>
  <c r="BD59" i="12"/>
  <c r="AS59" i="12"/>
  <c r="C59" i="12"/>
  <c r="B59" i="12"/>
  <c r="A59" i="12"/>
  <c r="BG58" i="12"/>
  <c r="BF58" i="12"/>
  <c r="BE58" i="12"/>
  <c r="BD58" i="12"/>
  <c r="AS58" i="12"/>
  <c r="C58" i="12"/>
  <c r="B58" i="12"/>
  <c r="A58" i="12"/>
  <c r="BG57" i="12"/>
  <c r="BF57" i="12"/>
  <c r="BE57" i="12"/>
  <c r="BD57" i="12"/>
  <c r="AS57" i="12"/>
  <c r="C57" i="12"/>
  <c r="B57" i="12"/>
  <c r="A57" i="12"/>
  <c r="BG56" i="12"/>
  <c r="BF56" i="12"/>
  <c r="BE56" i="12"/>
  <c r="BD56" i="12"/>
  <c r="AS56" i="12"/>
  <c r="C56" i="12"/>
  <c r="B56" i="12"/>
  <c r="A56" i="12"/>
  <c r="BG55" i="12"/>
  <c r="BF55" i="12"/>
  <c r="BE55" i="12"/>
  <c r="BD55" i="12"/>
  <c r="AS55" i="12"/>
  <c r="C55" i="12"/>
  <c r="B55" i="12"/>
  <c r="A55" i="12"/>
  <c r="BG54" i="12"/>
  <c r="BF54" i="12"/>
  <c r="BE54" i="12"/>
  <c r="BD54" i="12"/>
  <c r="AS54" i="12"/>
  <c r="C54" i="12"/>
  <c r="B54" i="12"/>
  <c r="A54" i="12"/>
  <c r="BG53" i="12"/>
  <c r="BF53" i="12"/>
  <c r="BE53" i="12"/>
  <c r="BD53" i="12"/>
  <c r="AS53" i="12"/>
  <c r="C53" i="12"/>
  <c r="B53" i="12"/>
  <c r="A53" i="12"/>
  <c r="BG52" i="12"/>
  <c r="BF52" i="12"/>
  <c r="BE52" i="12"/>
  <c r="BD52" i="12"/>
  <c r="AS52" i="12"/>
  <c r="C52" i="12"/>
  <c r="B52" i="12"/>
  <c r="A52" i="12"/>
  <c r="BG51" i="12"/>
  <c r="BF51" i="12"/>
  <c r="BE51" i="12"/>
  <c r="BD51" i="12"/>
  <c r="AS51" i="12"/>
  <c r="C51" i="12"/>
  <c r="B51" i="12"/>
  <c r="A51" i="12"/>
  <c r="BG50" i="12"/>
  <c r="BF50" i="12"/>
  <c r="BE50" i="12"/>
  <c r="BD50" i="12"/>
  <c r="AS50" i="12"/>
  <c r="AQ50" i="12"/>
  <c r="E50" i="12"/>
  <c r="D50" i="12"/>
  <c r="C50" i="12"/>
  <c r="B50" i="12"/>
  <c r="A50" i="12"/>
  <c r="BG49" i="12"/>
  <c r="BF49" i="12"/>
  <c r="BE49" i="12"/>
  <c r="BD49" i="12"/>
  <c r="AS49" i="12"/>
  <c r="E49" i="12"/>
  <c r="D49" i="12"/>
  <c r="C49" i="12"/>
  <c r="B49" i="12"/>
  <c r="BG169" i="11"/>
  <c r="BF169" i="11"/>
  <c r="BE169" i="11"/>
  <c r="BD169" i="11"/>
  <c r="BC169" i="11"/>
  <c r="BB169" i="11"/>
  <c r="BA169" i="11"/>
  <c r="AZ169" i="11"/>
  <c r="AY169" i="11"/>
  <c r="AX169" i="11"/>
  <c r="AW169" i="11"/>
  <c r="AV169" i="11"/>
  <c r="AU169" i="11"/>
  <c r="AT169" i="11"/>
  <c r="AS169" i="11"/>
  <c r="AR169" i="11"/>
  <c r="AQ169" i="11"/>
  <c r="AP169" i="11"/>
  <c r="AO169" i="11"/>
  <c r="AN169" i="11"/>
  <c r="AM169" i="11"/>
  <c r="AL169" i="11"/>
  <c r="AK169" i="11"/>
  <c r="AJ169" i="11"/>
  <c r="AI169" i="11"/>
  <c r="AH169" i="11"/>
  <c r="AG169" i="11"/>
  <c r="AF169" i="11"/>
  <c r="AE169" i="11"/>
  <c r="AD169" i="11"/>
  <c r="AC169" i="11"/>
  <c r="AB169" i="11"/>
  <c r="AA169" i="11"/>
  <c r="Z169" i="11"/>
  <c r="Y169" i="11"/>
  <c r="X169" i="11"/>
  <c r="W169" i="11"/>
  <c r="V169" i="11"/>
  <c r="U169" i="11"/>
  <c r="T169" i="11"/>
  <c r="S169" i="11"/>
  <c r="R169" i="11"/>
  <c r="Q169" i="11"/>
  <c r="P169" i="11"/>
  <c r="O169" i="11"/>
  <c r="N169" i="11"/>
  <c r="M169" i="11"/>
  <c r="L169" i="11"/>
  <c r="K169" i="11"/>
  <c r="J169" i="11"/>
  <c r="I169" i="11"/>
  <c r="H169" i="11"/>
  <c r="G169" i="11"/>
  <c r="F169" i="11"/>
  <c r="E169" i="11"/>
  <c r="D169" i="11"/>
  <c r="C169" i="11"/>
  <c r="B169" i="11"/>
  <c r="A169" i="11"/>
  <c r="BG168" i="11"/>
  <c r="BF168" i="11"/>
  <c r="BE168" i="11"/>
  <c r="BD168" i="11"/>
  <c r="BC168" i="11"/>
  <c r="BB168" i="11"/>
  <c r="BA168" i="11"/>
  <c r="AZ168" i="11"/>
  <c r="AY168" i="11"/>
  <c r="AX168" i="11"/>
  <c r="AW168" i="11"/>
  <c r="AV168" i="11"/>
  <c r="AU168" i="11"/>
  <c r="AT168" i="11"/>
  <c r="AS168" i="11"/>
  <c r="AR168" i="11"/>
  <c r="AQ168" i="11"/>
  <c r="AP168" i="11"/>
  <c r="AO168" i="11"/>
  <c r="AN168" i="11"/>
  <c r="AM168" i="11"/>
  <c r="AL168" i="11"/>
  <c r="AK168" i="11"/>
  <c r="AJ168" i="11"/>
  <c r="AI168" i="11"/>
  <c r="AH168" i="11"/>
  <c r="AG168" i="11"/>
  <c r="AF168" i="11"/>
  <c r="AE168" i="11"/>
  <c r="AD168" i="11"/>
  <c r="AC168" i="11"/>
  <c r="AB168" i="11"/>
  <c r="AA168" i="11"/>
  <c r="Z168" i="11"/>
  <c r="Y168" i="11"/>
  <c r="X168" i="11"/>
  <c r="W168" i="11"/>
  <c r="V168" i="11"/>
  <c r="U168" i="11"/>
  <c r="T168" i="11"/>
  <c r="S168" i="11"/>
  <c r="R168" i="11"/>
  <c r="Q168" i="11"/>
  <c r="P168" i="11"/>
  <c r="O168" i="11"/>
  <c r="N168" i="11"/>
  <c r="M168" i="11"/>
  <c r="L168" i="11"/>
  <c r="K168" i="11"/>
  <c r="J168" i="11"/>
  <c r="I168" i="11"/>
  <c r="H168" i="11"/>
  <c r="G168" i="11"/>
  <c r="F168" i="11"/>
  <c r="E168" i="11"/>
  <c r="D168" i="11"/>
  <c r="C168" i="11"/>
  <c r="B168" i="11"/>
  <c r="A168" i="11"/>
  <c r="BG167" i="11"/>
  <c r="BF167" i="11"/>
  <c r="BE167" i="11"/>
  <c r="BD167" i="11"/>
  <c r="BC167" i="11"/>
  <c r="BB167" i="11"/>
  <c r="BA167" i="11"/>
  <c r="AZ167" i="11"/>
  <c r="AY167" i="11"/>
  <c r="AX167" i="11"/>
  <c r="AW167" i="11"/>
  <c r="AV167" i="11"/>
  <c r="AU167" i="11"/>
  <c r="AT167" i="11"/>
  <c r="AS167" i="11"/>
  <c r="AR167" i="11"/>
  <c r="AQ167" i="11"/>
  <c r="AP167" i="11"/>
  <c r="AO167" i="11"/>
  <c r="AN167" i="11"/>
  <c r="AM167" i="11"/>
  <c r="AL167" i="11"/>
  <c r="AK167" i="11"/>
  <c r="AJ167" i="11"/>
  <c r="AI167" i="11"/>
  <c r="AH167" i="11"/>
  <c r="AG167" i="11"/>
  <c r="AF167" i="11"/>
  <c r="AE167" i="11"/>
  <c r="AD167" i="11"/>
  <c r="AC167" i="11"/>
  <c r="AB167" i="11"/>
  <c r="AA167" i="11"/>
  <c r="Z167" i="11"/>
  <c r="Y167" i="11"/>
  <c r="X167" i="11"/>
  <c r="W167" i="11"/>
  <c r="V167" i="11"/>
  <c r="U167" i="11"/>
  <c r="T167" i="11"/>
  <c r="S167" i="11"/>
  <c r="R167" i="11"/>
  <c r="Q167" i="11"/>
  <c r="P167" i="11"/>
  <c r="O167" i="11"/>
  <c r="N167" i="11"/>
  <c r="M167" i="11"/>
  <c r="L167" i="11"/>
  <c r="K167" i="11"/>
  <c r="J167" i="11"/>
  <c r="I167" i="11"/>
  <c r="H167" i="11"/>
  <c r="G167" i="11"/>
  <c r="F167" i="11"/>
  <c r="E167" i="11"/>
  <c r="D167" i="11"/>
  <c r="C167" i="11"/>
  <c r="B167" i="11"/>
  <c r="A167" i="11"/>
  <c r="BG166" i="11"/>
  <c r="BF166" i="11"/>
  <c r="BE166" i="11"/>
  <c r="BD166" i="11"/>
  <c r="BC166" i="11"/>
  <c r="BB166" i="11"/>
  <c r="BA166" i="11"/>
  <c r="AZ166" i="11"/>
  <c r="AY166" i="11"/>
  <c r="AX166" i="11"/>
  <c r="AW166" i="11"/>
  <c r="AV166" i="11"/>
  <c r="AU166" i="11"/>
  <c r="AT166" i="11"/>
  <c r="AS166" i="11"/>
  <c r="AR166" i="11"/>
  <c r="AQ166" i="11"/>
  <c r="AP166" i="11"/>
  <c r="AO166" i="11"/>
  <c r="AN166" i="11"/>
  <c r="AM166" i="11"/>
  <c r="AL166" i="11"/>
  <c r="AK166" i="11"/>
  <c r="AJ166" i="11"/>
  <c r="AI166" i="11"/>
  <c r="AH166" i="11"/>
  <c r="AG166" i="11"/>
  <c r="AF166" i="11"/>
  <c r="AE166" i="11"/>
  <c r="AD166" i="11"/>
  <c r="AC166" i="11"/>
  <c r="AB166" i="11"/>
  <c r="AA166" i="11"/>
  <c r="Z166" i="11"/>
  <c r="Y166" i="11"/>
  <c r="X166" i="11"/>
  <c r="W166" i="11"/>
  <c r="V166" i="11"/>
  <c r="U166" i="11"/>
  <c r="T166" i="11"/>
  <c r="S166" i="11"/>
  <c r="R166" i="11"/>
  <c r="Q166" i="11"/>
  <c r="P166" i="11"/>
  <c r="O166" i="11"/>
  <c r="N166" i="11"/>
  <c r="M166" i="11"/>
  <c r="L166" i="11"/>
  <c r="K166" i="11"/>
  <c r="J166" i="11"/>
  <c r="I166" i="11"/>
  <c r="H166" i="11"/>
  <c r="F166" i="11"/>
  <c r="E166" i="11"/>
  <c r="D166" i="11"/>
  <c r="C166" i="11"/>
  <c r="B166" i="11"/>
  <c r="A166" i="11"/>
  <c r="BG165" i="11"/>
  <c r="BF165" i="11"/>
  <c r="BE165" i="11"/>
  <c r="BD165" i="11"/>
  <c r="BC165" i="11"/>
  <c r="BB165" i="11"/>
  <c r="BA165" i="11"/>
  <c r="AZ165" i="11"/>
  <c r="AY165" i="11"/>
  <c r="AX165" i="11"/>
  <c r="AW165" i="11"/>
  <c r="AV165" i="11"/>
  <c r="AU165" i="11"/>
  <c r="AT165" i="11"/>
  <c r="AS165" i="11"/>
  <c r="AR165" i="11"/>
  <c r="AQ165" i="11"/>
  <c r="AP165" i="11"/>
  <c r="AO165" i="11"/>
  <c r="AN165" i="11"/>
  <c r="AM165" i="11"/>
  <c r="AL165" i="11"/>
  <c r="AK165" i="11"/>
  <c r="AJ165" i="11"/>
  <c r="AI165" i="11"/>
  <c r="AH165" i="11"/>
  <c r="AG165" i="11"/>
  <c r="AF165" i="11"/>
  <c r="AE165" i="11"/>
  <c r="AD165" i="11"/>
  <c r="AC165" i="11"/>
  <c r="AB165" i="11"/>
  <c r="AA165" i="11"/>
  <c r="Z165" i="11"/>
  <c r="Y165" i="11"/>
  <c r="X165" i="11"/>
  <c r="W165" i="11"/>
  <c r="V165" i="11"/>
  <c r="U165" i="11"/>
  <c r="T165" i="11"/>
  <c r="S165" i="11"/>
  <c r="R165" i="11"/>
  <c r="Q165" i="11"/>
  <c r="P165" i="11"/>
  <c r="O165" i="11"/>
  <c r="N165" i="11"/>
  <c r="M165" i="11"/>
  <c r="L165" i="11"/>
  <c r="K165" i="11"/>
  <c r="J165" i="11"/>
  <c r="I165" i="11"/>
  <c r="H165" i="11"/>
  <c r="G165" i="11"/>
  <c r="F165" i="11"/>
  <c r="E165" i="11"/>
  <c r="D165" i="11"/>
  <c r="C165" i="11"/>
  <c r="B165" i="11"/>
  <c r="A165" i="11"/>
  <c r="BG164" i="11"/>
  <c r="BF164" i="11"/>
  <c r="BE164" i="11"/>
  <c r="BD164" i="11"/>
  <c r="BC164" i="11"/>
  <c r="BB164" i="11"/>
  <c r="BA164" i="11"/>
  <c r="AZ164" i="11"/>
  <c r="AY164" i="11"/>
  <c r="AX164" i="11"/>
  <c r="AW164" i="11"/>
  <c r="AV164" i="11"/>
  <c r="AU164" i="11"/>
  <c r="AT164" i="11"/>
  <c r="AS164" i="11"/>
  <c r="AR164" i="11"/>
  <c r="AQ164" i="11"/>
  <c r="AP164" i="11"/>
  <c r="AO164" i="11"/>
  <c r="AN164" i="11"/>
  <c r="AM164" i="11"/>
  <c r="AL164" i="11"/>
  <c r="AK164" i="11"/>
  <c r="AJ164" i="11"/>
  <c r="AI164" i="11"/>
  <c r="AH164" i="11"/>
  <c r="AG164" i="11"/>
  <c r="AF164" i="11"/>
  <c r="AE164" i="11"/>
  <c r="AD164" i="11"/>
  <c r="AC164" i="11"/>
  <c r="AB164" i="11"/>
  <c r="AA164" i="11"/>
  <c r="Z164" i="11"/>
  <c r="Y164" i="11"/>
  <c r="X164" i="11"/>
  <c r="W164" i="11"/>
  <c r="V164" i="11"/>
  <c r="U164" i="11"/>
  <c r="T164" i="11"/>
  <c r="S164" i="11"/>
  <c r="R164" i="11"/>
  <c r="Q164" i="11"/>
  <c r="P164" i="11"/>
  <c r="O164" i="11"/>
  <c r="N164" i="11"/>
  <c r="M164" i="11"/>
  <c r="L164" i="11"/>
  <c r="K164" i="11"/>
  <c r="J164" i="11"/>
  <c r="I164" i="11"/>
  <c r="H164" i="11"/>
  <c r="G164" i="11"/>
  <c r="F164" i="11"/>
  <c r="E164" i="11"/>
  <c r="D164" i="11"/>
  <c r="C164" i="11"/>
  <c r="B164" i="11"/>
  <c r="A164" i="11"/>
  <c r="BG163" i="11"/>
  <c r="BF163" i="11"/>
  <c r="BE163" i="11"/>
  <c r="BD163" i="11"/>
  <c r="BC163" i="11"/>
  <c r="BB163" i="11"/>
  <c r="BA163" i="11"/>
  <c r="AZ163" i="11"/>
  <c r="AY163" i="11"/>
  <c r="AX163" i="11"/>
  <c r="AW163" i="11"/>
  <c r="AV163" i="11"/>
  <c r="AU163" i="11"/>
  <c r="AT163" i="11"/>
  <c r="AS163" i="11"/>
  <c r="AR163" i="11"/>
  <c r="AQ163" i="11"/>
  <c r="AP163" i="11"/>
  <c r="AO163" i="11"/>
  <c r="AN163" i="11"/>
  <c r="AM163" i="11"/>
  <c r="AL163" i="11"/>
  <c r="AK163" i="11"/>
  <c r="AJ163" i="11"/>
  <c r="AI163" i="11"/>
  <c r="AH163" i="11"/>
  <c r="AG163" i="11"/>
  <c r="AF163" i="11"/>
  <c r="AE163" i="11"/>
  <c r="AD163" i="11"/>
  <c r="AC163" i="11"/>
  <c r="AB163" i="11"/>
  <c r="AA163" i="11"/>
  <c r="Z163" i="11"/>
  <c r="Y163" i="11"/>
  <c r="X163" i="11"/>
  <c r="W163" i="11"/>
  <c r="V163" i="11"/>
  <c r="U163" i="11"/>
  <c r="T163" i="11"/>
  <c r="S163" i="11"/>
  <c r="R163" i="11"/>
  <c r="Q163" i="11"/>
  <c r="P163" i="11"/>
  <c r="O163" i="11"/>
  <c r="N163" i="11"/>
  <c r="M163" i="11"/>
  <c r="L163" i="11"/>
  <c r="K163" i="11"/>
  <c r="J163" i="11"/>
  <c r="I163" i="11"/>
  <c r="H163" i="11"/>
  <c r="G163" i="11"/>
  <c r="F163" i="11"/>
  <c r="E163" i="11"/>
  <c r="D163" i="11"/>
  <c r="C163" i="11"/>
  <c r="B163" i="11"/>
  <c r="A163" i="11"/>
  <c r="BG162" i="11"/>
  <c r="BF162" i="11"/>
  <c r="BE162" i="11"/>
  <c r="BD162" i="11"/>
  <c r="BC162" i="11"/>
  <c r="BB162" i="11"/>
  <c r="BA162" i="11"/>
  <c r="AZ162" i="11"/>
  <c r="AY162" i="11"/>
  <c r="AX162" i="11"/>
  <c r="AW162" i="11"/>
  <c r="AV162" i="11"/>
  <c r="AU162" i="11"/>
  <c r="AT162" i="11"/>
  <c r="AS162" i="11"/>
  <c r="AR162" i="11"/>
  <c r="AQ162" i="11"/>
  <c r="AP162" i="11"/>
  <c r="AO162" i="11"/>
  <c r="AN162" i="11"/>
  <c r="AM162" i="11"/>
  <c r="AL162" i="11"/>
  <c r="AK162" i="11"/>
  <c r="AJ162" i="11"/>
  <c r="AI162" i="11"/>
  <c r="AH162" i="11"/>
  <c r="AG162" i="11"/>
  <c r="AF162" i="11"/>
  <c r="AE162" i="11"/>
  <c r="AD162" i="11"/>
  <c r="AC162" i="11"/>
  <c r="AB162" i="11"/>
  <c r="AA162" i="11"/>
  <c r="Z162" i="11"/>
  <c r="Y162" i="11"/>
  <c r="X162" i="11"/>
  <c r="W162" i="11"/>
  <c r="V162" i="11"/>
  <c r="U162" i="11"/>
  <c r="T162" i="11"/>
  <c r="S162" i="11"/>
  <c r="R162" i="11"/>
  <c r="Q162" i="11"/>
  <c r="P162" i="11"/>
  <c r="O162" i="11"/>
  <c r="N162" i="11"/>
  <c r="M162" i="11"/>
  <c r="L162" i="11"/>
  <c r="K162" i="11"/>
  <c r="J162" i="11"/>
  <c r="I162" i="11"/>
  <c r="H162" i="11"/>
  <c r="G162" i="11"/>
  <c r="F162" i="11"/>
  <c r="E162" i="11"/>
  <c r="D162" i="11"/>
  <c r="C162" i="11"/>
  <c r="B162" i="11"/>
  <c r="A162" i="11"/>
  <c r="BG161" i="11"/>
  <c r="BF161" i="11"/>
  <c r="BE161" i="11"/>
  <c r="BD161" i="11"/>
  <c r="BC161" i="11"/>
  <c r="BB161" i="11"/>
  <c r="BA161" i="11"/>
  <c r="AZ161" i="11"/>
  <c r="AY161" i="11"/>
  <c r="AX161" i="11"/>
  <c r="AW161" i="11"/>
  <c r="AV161" i="11"/>
  <c r="AU161" i="11"/>
  <c r="AT161" i="11"/>
  <c r="AS161" i="11"/>
  <c r="AR161" i="11"/>
  <c r="AQ161" i="11"/>
  <c r="AP161" i="11"/>
  <c r="AO161" i="11"/>
  <c r="AN161" i="11"/>
  <c r="AM161" i="11"/>
  <c r="AL161" i="11"/>
  <c r="AK161" i="11"/>
  <c r="AJ161" i="11"/>
  <c r="AI161" i="11"/>
  <c r="AH161" i="11"/>
  <c r="AG161" i="11"/>
  <c r="AF161" i="11"/>
  <c r="AE161" i="11"/>
  <c r="AD161" i="11"/>
  <c r="AC161" i="11"/>
  <c r="AB161" i="11"/>
  <c r="AA161" i="11"/>
  <c r="Z161" i="11"/>
  <c r="Y161" i="11"/>
  <c r="X161" i="11"/>
  <c r="W161" i="11"/>
  <c r="V161" i="11"/>
  <c r="U161" i="11"/>
  <c r="T161" i="11"/>
  <c r="S161" i="11"/>
  <c r="R161" i="11"/>
  <c r="Q161" i="11"/>
  <c r="P161" i="11"/>
  <c r="O161" i="11"/>
  <c r="N161" i="11"/>
  <c r="M161" i="11"/>
  <c r="L161" i="11"/>
  <c r="K161" i="11"/>
  <c r="J161" i="11"/>
  <c r="I161" i="11"/>
  <c r="H161" i="11"/>
  <c r="G161" i="11"/>
  <c r="F161" i="11"/>
  <c r="E161" i="11"/>
  <c r="D161" i="11"/>
  <c r="C161" i="11"/>
  <c r="B161" i="11"/>
  <c r="A161" i="11"/>
  <c r="BG160" i="11"/>
  <c r="BF160" i="11"/>
  <c r="BE160" i="11"/>
  <c r="BD160" i="11"/>
  <c r="BC160" i="11"/>
  <c r="BB160" i="11"/>
  <c r="BA160" i="11"/>
  <c r="AZ160" i="11"/>
  <c r="AY160" i="11"/>
  <c r="AX160" i="11"/>
  <c r="AW160" i="11"/>
  <c r="AV160" i="11"/>
  <c r="AU160" i="11"/>
  <c r="AT160" i="11"/>
  <c r="AS160" i="11"/>
  <c r="AR160" i="11"/>
  <c r="AQ160" i="11"/>
  <c r="AP160" i="11"/>
  <c r="AO160" i="11"/>
  <c r="AN160" i="11"/>
  <c r="AM160" i="11"/>
  <c r="AL160" i="11"/>
  <c r="AK160" i="11"/>
  <c r="AJ160" i="11"/>
  <c r="AI160" i="11"/>
  <c r="AH160" i="11"/>
  <c r="AG160" i="11"/>
  <c r="AF160" i="11"/>
  <c r="AE160" i="11"/>
  <c r="AD160" i="11"/>
  <c r="AC160" i="11"/>
  <c r="AB160" i="11"/>
  <c r="AA160" i="11"/>
  <c r="Z160" i="11"/>
  <c r="Y160" i="11"/>
  <c r="X160" i="11"/>
  <c r="W160" i="11"/>
  <c r="V160" i="11"/>
  <c r="U160" i="11"/>
  <c r="T160" i="11"/>
  <c r="S160" i="11"/>
  <c r="R160" i="11"/>
  <c r="Q160" i="11"/>
  <c r="P160" i="11"/>
  <c r="O160" i="11"/>
  <c r="N160" i="11"/>
  <c r="M160" i="11"/>
  <c r="L160" i="11"/>
  <c r="K160" i="11"/>
  <c r="J160" i="11"/>
  <c r="I160" i="11"/>
  <c r="H160" i="11"/>
  <c r="G160" i="11"/>
  <c r="F160" i="11"/>
  <c r="E160" i="11"/>
  <c r="D160" i="11"/>
  <c r="C160" i="11"/>
  <c r="B160" i="11"/>
  <c r="A160" i="11"/>
  <c r="BG159" i="11"/>
  <c r="BF159" i="11"/>
  <c r="BE159" i="11"/>
  <c r="BD159" i="11"/>
  <c r="BC159" i="11"/>
  <c r="BB159" i="11"/>
  <c r="BA159" i="11"/>
  <c r="AZ159" i="11"/>
  <c r="AY159" i="11"/>
  <c r="AX159" i="11"/>
  <c r="AW159" i="11"/>
  <c r="AV159" i="11"/>
  <c r="AU159" i="11"/>
  <c r="AT159" i="11"/>
  <c r="AS159" i="11"/>
  <c r="AR159" i="11"/>
  <c r="AQ159" i="11"/>
  <c r="AP159" i="11"/>
  <c r="AO159" i="11"/>
  <c r="AN159" i="11"/>
  <c r="AM159" i="11"/>
  <c r="AL159" i="11"/>
  <c r="AK159" i="11"/>
  <c r="AJ159" i="11"/>
  <c r="AI159" i="11"/>
  <c r="AH159" i="11"/>
  <c r="AG159" i="11"/>
  <c r="AF159" i="11"/>
  <c r="AE159" i="11"/>
  <c r="AD159" i="11"/>
  <c r="AC159" i="11"/>
  <c r="AB159" i="11"/>
  <c r="AA159" i="11"/>
  <c r="Z159" i="11"/>
  <c r="Y159" i="11"/>
  <c r="X159" i="11"/>
  <c r="W159" i="11"/>
  <c r="V159" i="11"/>
  <c r="U159" i="11"/>
  <c r="T159" i="11"/>
  <c r="S159" i="11"/>
  <c r="R159" i="11"/>
  <c r="Q159" i="11"/>
  <c r="P159" i="11"/>
  <c r="O159" i="11"/>
  <c r="N159" i="11"/>
  <c r="M159" i="11"/>
  <c r="L159" i="11"/>
  <c r="K159" i="11"/>
  <c r="J159" i="11"/>
  <c r="I159" i="11"/>
  <c r="H159" i="11"/>
  <c r="G159" i="11"/>
  <c r="F159" i="11"/>
  <c r="E159" i="11"/>
  <c r="D159" i="11"/>
  <c r="C159" i="11"/>
  <c r="B159" i="11"/>
  <c r="A159" i="11"/>
  <c r="BG158" i="11"/>
  <c r="BF158" i="11"/>
  <c r="BE158" i="11"/>
  <c r="BD158" i="11"/>
  <c r="BC158" i="11"/>
  <c r="BB158" i="11"/>
  <c r="BA158" i="11"/>
  <c r="AZ158" i="11"/>
  <c r="AY158" i="11"/>
  <c r="AX158" i="11"/>
  <c r="AW158" i="11"/>
  <c r="AV158" i="11"/>
  <c r="AU158" i="11"/>
  <c r="AT158" i="11"/>
  <c r="AS158" i="11"/>
  <c r="AR158" i="11"/>
  <c r="AQ158" i="11"/>
  <c r="AP158" i="11"/>
  <c r="AO158" i="11"/>
  <c r="AN158" i="11"/>
  <c r="AM158" i="11"/>
  <c r="AL158" i="11"/>
  <c r="AK158" i="11"/>
  <c r="AJ158" i="11"/>
  <c r="AI158" i="11"/>
  <c r="AH158" i="11"/>
  <c r="AG158" i="11"/>
  <c r="AF158" i="11"/>
  <c r="AE158" i="11"/>
  <c r="AD158" i="11"/>
  <c r="AC158" i="11"/>
  <c r="AB158" i="11"/>
  <c r="AA158" i="11"/>
  <c r="Z158" i="11"/>
  <c r="Y158" i="11"/>
  <c r="X158" i="11"/>
  <c r="W158" i="11"/>
  <c r="V158" i="11"/>
  <c r="U158" i="11"/>
  <c r="T158" i="11"/>
  <c r="S158" i="11"/>
  <c r="R158" i="11"/>
  <c r="Q158" i="11"/>
  <c r="P158" i="11"/>
  <c r="O158" i="11"/>
  <c r="N158" i="11"/>
  <c r="M158" i="11"/>
  <c r="L158" i="11"/>
  <c r="K158" i="11"/>
  <c r="J158" i="11"/>
  <c r="I158" i="11"/>
  <c r="H158" i="11"/>
  <c r="G158" i="11"/>
  <c r="F158" i="11"/>
  <c r="E158" i="11"/>
  <c r="D158" i="11"/>
  <c r="C158" i="11"/>
  <c r="B158" i="11"/>
  <c r="A158" i="11"/>
  <c r="BG157" i="11"/>
  <c r="BF157" i="11"/>
  <c r="BE157" i="11"/>
  <c r="BD157" i="11"/>
  <c r="BC157" i="11"/>
  <c r="BB157" i="11"/>
  <c r="BA157" i="11"/>
  <c r="AZ157" i="11"/>
  <c r="AY157" i="11"/>
  <c r="AX157" i="11"/>
  <c r="AW157" i="11"/>
  <c r="AV157" i="11"/>
  <c r="AU157" i="11"/>
  <c r="AT157" i="11"/>
  <c r="AS157" i="11"/>
  <c r="AR157" i="11"/>
  <c r="AQ157" i="11"/>
  <c r="AP157" i="11"/>
  <c r="AO157" i="11"/>
  <c r="AN157" i="11"/>
  <c r="AM157" i="11"/>
  <c r="AL157" i="11"/>
  <c r="AK157" i="11"/>
  <c r="AJ157" i="11"/>
  <c r="AI157" i="11"/>
  <c r="AH157" i="11"/>
  <c r="AG157" i="11"/>
  <c r="AF157" i="11"/>
  <c r="AE157" i="11"/>
  <c r="AD157" i="11"/>
  <c r="AC157" i="11"/>
  <c r="AB157" i="11"/>
  <c r="AA157" i="11"/>
  <c r="Z157" i="11"/>
  <c r="Y157" i="11"/>
  <c r="X157" i="11"/>
  <c r="W157" i="11"/>
  <c r="V157" i="11"/>
  <c r="U157" i="11"/>
  <c r="T157" i="11"/>
  <c r="S157" i="11"/>
  <c r="R157" i="11"/>
  <c r="Q157" i="11"/>
  <c r="P157" i="11"/>
  <c r="O157" i="11"/>
  <c r="N157" i="11"/>
  <c r="M157" i="11"/>
  <c r="L157" i="11"/>
  <c r="K157" i="11"/>
  <c r="J157" i="11"/>
  <c r="I157" i="11"/>
  <c r="H157" i="11"/>
  <c r="G157" i="11"/>
  <c r="F157" i="11"/>
  <c r="E157" i="11"/>
  <c r="D157" i="11"/>
  <c r="C157" i="11"/>
  <c r="B157" i="11"/>
  <c r="A157" i="11"/>
  <c r="BG156" i="11"/>
  <c r="BF156" i="11"/>
  <c r="BE156" i="11"/>
  <c r="BD156" i="11"/>
  <c r="BC156" i="11"/>
  <c r="BB156" i="11"/>
  <c r="BA156" i="11"/>
  <c r="AZ156" i="11"/>
  <c r="AY156" i="11"/>
  <c r="AX156" i="11"/>
  <c r="AW156" i="11"/>
  <c r="AV156" i="11"/>
  <c r="AU156" i="11"/>
  <c r="AT156" i="11"/>
  <c r="AS156" i="11"/>
  <c r="AR156" i="11"/>
  <c r="AQ156" i="11"/>
  <c r="AP156" i="11"/>
  <c r="AO156" i="11"/>
  <c r="AN156" i="11"/>
  <c r="AM156" i="11"/>
  <c r="AL156" i="11"/>
  <c r="AK156" i="11"/>
  <c r="AJ156" i="11"/>
  <c r="AI156" i="11"/>
  <c r="AH156" i="11"/>
  <c r="AG156" i="11"/>
  <c r="AF156" i="11"/>
  <c r="AE156" i="11"/>
  <c r="AD156" i="11"/>
  <c r="AC156" i="11"/>
  <c r="AB156" i="11"/>
  <c r="AA156" i="11"/>
  <c r="Z156" i="11"/>
  <c r="Y156" i="11"/>
  <c r="X156" i="11"/>
  <c r="W156" i="11"/>
  <c r="V156" i="11"/>
  <c r="U156" i="11"/>
  <c r="T156" i="11"/>
  <c r="S156" i="11"/>
  <c r="R156" i="11"/>
  <c r="Q156" i="11"/>
  <c r="P156" i="11"/>
  <c r="O156" i="11"/>
  <c r="N156" i="11"/>
  <c r="M156" i="11"/>
  <c r="L156" i="11"/>
  <c r="K156" i="11"/>
  <c r="J156" i="11"/>
  <c r="I156" i="11"/>
  <c r="H156" i="11"/>
  <c r="G156" i="11"/>
  <c r="F156" i="11"/>
  <c r="E156" i="11"/>
  <c r="D156" i="11"/>
  <c r="C156" i="11"/>
  <c r="B156" i="11"/>
  <c r="A156" i="11"/>
  <c r="BG155" i="11"/>
  <c r="BF155" i="11"/>
  <c r="BE155" i="11"/>
  <c r="BD155" i="11"/>
  <c r="BC155" i="11"/>
  <c r="BB155" i="11"/>
  <c r="BA155" i="11"/>
  <c r="AZ155" i="11"/>
  <c r="AY155" i="11"/>
  <c r="AX155" i="11"/>
  <c r="AW155" i="11"/>
  <c r="AV155" i="11"/>
  <c r="AU155" i="11"/>
  <c r="AT155" i="11"/>
  <c r="AS155" i="11"/>
  <c r="AR155" i="11"/>
  <c r="AQ155" i="11"/>
  <c r="AP155" i="11"/>
  <c r="AO155" i="11"/>
  <c r="AN155" i="11"/>
  <c r="AM155" i="11"/>
  <c r="AL155" i="11"/>
  <c r="AK155" i="11"/>
  <c r="AJ155" i="11"/>
  <c r="AI155" i="11"/>
  <c r="AH155" i="11"/>
  <c r="AG155" i="11"/>
  <c r="AF155" i="11"/>
  <c r="AE155" i="11"/>
  <c r="AD155" i="11"/>
  <c r="AC155" i="11"/>
  <c r="AB155" i="11"/>
  <c r="AA155" i="11"/>
  <c r="Z155" i="11"/>
  <c r="Y155" i="11"/>
  <c r="X155" i="11"/>
  <c r="W155" i="11"/>
  <c r="V155" i="11"/>
  <c r="U155" i="11"/>
  <c r="T155" i="11"/>
  <c r="S155" i="11"/>
  <c r="R155" i="11"/>
  <c r="Q155" i="11"/>
  <c r="P155" i="11"/>
  <c r="O155" i="11"/>
  <c r="N155" i="11"/>
  <c r="M155" i="11"/>
  <c r="L155" i="11"/>
  <c r="K155" i="11"/>
  <c r="J155" i="11"/>
  <c r="I155" i="11"/>
  <c r="H155" i="11"/>
  <c r="G155" i="11"/>
  <c r="F155" i="11"/>
  <c r="E155" i="11"/>
  <c r="D155" i="11"/>
  <c r="C155" i="11"/>
  <c r="B155" i="11"/>
  <c r="A155" i="11"/>
  <c r="BG154" i="11"/>
  <c r="BF154" i="11"/>
  <c r="BE154" i="11"/>
  <c r="BD154" i="11"/>
  <c r="BC154" i="11"/>
  <c r="BB154" i="11"/>
  <c r="BA154" i="11"/>
  <c r="AZ154" i="11"/>
  <c r="AY154" i="11"/>
  <c r="AX154" i="11"/>
  <c r="AW154" i="11"/>
  <c r="AV154" i="11"/>
  <c r="AU154" i="11"/>
  <c r="AT154" i="11"/>
  <c r="AS154" i="11"/>
  <c r="AR154" i="11"/>
  <c r="AQ154" i="11"/>
  <c r="AP154" i="11"/>
  <c r="AO154" i="11"/>
  <c r="AN154" i="11"/>
  <c r="AM154" i="11"/>
  <c r="AL154" i="11"/>
  <c r="AK154" i="11"/>
  <c r="AJ154" i="11"/>
  <c r="AI154" i="11"/>
  <c r="AH154" i="11"/>
  <c r="AG154" i="11"/>
  <c r="AF154" i="11"/>
  <c r="AE154" i="11"/>
  <c r="AD154" i="11"/>
  <c r="AC154" i="11"/>
  <c r="AB154" i="11"/>
  <c r="AA154" i="11"/>
  <c r="Z154" i="11"/>
  <c r="Y154" i="11"/>
  <c r="X154" i="11"/>
  <c r="W154" i="11"/>
  <c r="V154" i="11"/>
  <c r="U154" i="11"/>
  <c r="T154" i="11"/>
  <c r="S154" i="11"/>
  <c r="R154" i="11"/>
  <c r="Q154" i="11"/>
  <c r="P154" i="11"/>
  <c r="O154" i="11"/>
  <c r="N154" i="11"/>
  <c r="M154" i="11"/>
  <c r="L154" i="11"/>
  <c r="K154" i="11"/>
  <c r="J154" i="11"/>
  <c r="I154" i="11"/>
  <c r="H154" i="11"/>
  <c r="G154" i="11"/>
  <c r="F154" i="11"/>
  <c r="E154" i="11"/>
  <c r="D154" i="11"/>
  <c r="C154" i="11"/>
  <c r="B154" i="11"/>
  <c r="A154" i="11"/>
  <c r="BG153" i="11"/>
  <c r="BF153" i="11"/>
  <c r="BE153" i="11"/>
  <c r="BD153" i="11"/>
  <c r="BC153" i="11"/>
  <c r="BB153" i="11"/>
  <c r="BA153" i="11"/>
  <c r="AZ153" i="11"/>
  <c r="AY153" i="11"/>
  <c r="AX153" i="11"/>
  <c r="AW153" i="11"/>
  <c r="AV153" i="11"/>
  <c r="AU153" i="11"/>
  <c r="AT153" i="11"/>
  <c r="AS153" i="11"/>
  <c r="AR153" i="11"/>
  <c r="AQ153" i="11"/>
  <c r="AP153" i="11"/>
  <c r="AO153" i="11"/>
  <c r="AN153" i="11"/>
  <c r="AM153" i="11"/>
  <c r="AL153" i="11"/>
  <c r="AK153" i="11"/>
  <c r="AJ153" i="11"/>
  <c r="AI153" i="11"/>
  <c r="AH153" i="11"/>
  <c r="AG153" i="11"/>
  <c r="AF153" i="11"/>
  <c r="AE153" i="11"/>
  <c r="AD153" i="11"/>
  <c r="AC153" i="11"/>
  <c r="AB153" i="11"/>
  <c r="AA153" i="11"/>
  <c r="Z153" i="11"/>
  <c r="Y153" i="11"/>
  <c r="X153" i="11"/>
  <c r="W153" i="11"/>
  <c r="V153" i="11"/>
  <c r="U153" i="11"/>
  <c r="T153" i="11"/>
  <c r="S153" i="11"/>
  <c r="R153" i="11"/>
  <c r="Q153" i="11"/>
  <c r="P153" i="11"/>
  <c r="O153" i="11"/>
  <c r="N153" i="11"/>
  <c r="M153" i="11"/>
  <c r="L153" i="11"/>
  <c r="K153" i="11"/>
  <c r="J153" i="11"/>
  <c r="I153" i="11"/>
  <c r="H153" i="11"/>
  <c r="G153" i="11"/>
  <c r="F153" i="11"/>
  <c r="E153" i="11"/>
  <c r="D153" i="11"/>
  <c r="C153" i="11"/>
  <c r="B153" i="11"/>
  <c r="A153" i="11"/>
  <c r="BG152" i="11"/>
  <c r="BF152" i="11"/>
  <c r="BE152" i="11"/>
  <c r="BD152" i="11"/>
  <c r="AS152" i="11"/>
  <c r="B152" i="11"/>
  <c r="A152" i="11"/>
  <c r="BG151" i="11"/>
  <c r="BF151" i="11"/>
  <c r="BE151" i="11"/>
  <c r="BD151" i="11"/>
  <c r="AS151" i="11"/>
  <c r="B151" i="11"/>
  <c r="A151" i="11"/>
  <c r="BG150" i="11"/>
  <c r="BF150" i="11"/>
  <c r="BE150" i="11"/>
  <c r="BD150" i="11"/>
  <c r="AS150" i="11"/>
  <c r="B150" i="11"/>
  <c r="A150" i="11"/>
  <c r="BG149" i="11"/>
  <c r="BF149" i="11"/>
  <c r="BE149" i="11"/>
  <c r="BD149" i="11"/>
  <c r="AS149" i="11"/>
  <c r="B149" i="11"/>
  <c r="A149" i="11"/>
  <c r="BG148" i="11"/>
  <c r="BF148" i="11"/>
  <c r="BE148" i="11"/>
  <c r="BD148" i="11"/>
  <c r="AS148" i="11"/>
  <c r="B148" i="11"/>
  <c r="A148" i="11"/>
  <c r="BG147" i="11"/>
  <c r="BF147" i="11"/>
  <c r="BE147" i="11"/>
  <c r="BD147" i="11"/>
  <c r="AS147" i="11"/>
  <c r="B147" i="11"/>
  <c r="A147" i="11"/>
  <c r="BG146" i="11"/>
  <c r="BF146" i="11"/>
  <c r="BE146" i="11"/>
  <c r="BD146" i="11"/>
  <c r="AS146" i="11"/>
  <c r="B146" i="11"/>
  <c r="A146" i="11"/>
  <c r="BG145" i="11"/>
  <c r="BF145" i="11"/>
  <c r="BE145" i="11"/>
  <c r="BD145" i="11"/>
  <c r="AS145" i="11"/>
  <c r="B145" i="11"/>
  <c r="A145" i="11"/>
  <c r="BG144" i="11"/>
  <c r="BF144" i="11"/>
  <c r="BE144" i="11"/>
  <c r="BD144" i="11"/>
  <c r="AS144" i="11"/>
  <c r="B144" i="11"/>
  <c r="A144" i="11"/>
  <c r="BG143" i="11"/>
  <c r="BF143" i="11"/>
  <c r="BE143" i="11"/>
  <c r="BD143" i="11"/>
  <c r="AS143" i="11"/>
  <c r="B143" i="11"/>
  <c r="A143" i="11"/>
  <c r="BG142" i="11"/>
  <c r="BF142" i="11"/>
  <c r="BE142" i="11"/>
  <c r="BD142" i="11"/>
  <c r="AS142" i="11"/>
  <c r="B142" i="11"/>
  <c r="A142" i="11"/>
  <c r="BG141" i="11"/>
  <c r="BF141" i="11"/>
  <c r="BE141" i="11"/>
  <c r="BD141" i="11"/>
  <c r="AS141" i="11"/>
  <c r="B141" i="11"/>
  <c r="A141" i="11"/>
  <c r="BG140" i="11"/>
  <c r="BF140" i="11"/>
  <c r="BE140" i="11"/>
  <c r="BD140" i="11"/>
  <c r="AS140" i="11"/>
  <c r="B140" i="11"/>
  <c r="A140" i="11"/>
  <c r="BG139" i="11"/>
  <c r="BF139" i="11"/>
  <c r="BE139" i="11"/>
  <c r="BD139" i="11"/>
  <c r="AS139" i="11"/>
  <c r="B139" i="11"/>
  <c r="A139" i="11"/>
  <c r="BG138" i="11"/>
  <c r="BF138" i="11"/>
  <c r="BE138" i="11"/>
  <c r="BD138" i="11"/>
  <c r="AS138" i="11"/>
  <c r="B138" i="11"/>
  <c r="A138" i="11"/>
  <c r="BG137" i="11"/>
  <c r="BF137" i="11"/>
  <c r="BE137" i="11"/>
  <c r="BD137" i="11"/>
  <c r="AS137" i="11"/>
  <c r="B137" i="11"/>
  <c r="A137" i="11"/>
  <c r="BG136" i="11"/>
  <c r="BF136" i="11"/>
  <c r="BE136" i="11"/>
  <c r="BD136" i="11"/>
  <c r="AS136" i="11"/>
  <c r="B136" i="11"/>
  <c r="A136" i="11"/>
  <c r="BG135" i="11"/>
  <c r="BF135" i="11"/>
  <c r="BE135" i="11"/>
  <c r="BD135" i="11"/>
  <c r="AS135" i="11"/>
  <c r="B135" i="11"/>
  <c r="A135" i="11"/>
  <c r="BG134" i="11"/>
  <c r="BF134" i="11"/>
  <c r="BE134" i="11"/>
  <c r="BD134" i="11"/>
  <c r="AS134" i="11"/>
  <c r="B134" i="11"/>
  <c r="A134" i="11"/>
  <c r="BG133" i="11"/>
  <c r="BF133" i="11"/>
  <c r="BE133" i="11"/>
  <c r="BD133" i="11"/>
  <c r="AS133" i="11"/>
  <c r="B133" i="11"/>
  <c r="A133" i="11"/>
  <c r="BG132" i="11"/>
  <c r="BF132" i="11"/>
  <c r="BE132" i="11"/>
  <c r="BD132" i="11"/>
  <c r="AS132" i="11"/>
  <c r="B132" i="11"/>
  <c r="A132" i="11"/>
  <c r="BG131" i="11"/>
  <c r="BF131" i="11"/>
  <c r="BE131" i="11"/>
  <c r="BD131" i="11"/>
  <c r="AS131" i="11"/>
  <c r="B131" i="11"/>
  <c r="A131" i="11"/>
  <c r="BG130" i="11"/>
  <c r="BF130" i="11"/>
  <c r="BE130" i="11"/>
  <c r="BD130" i="11"/>
  <c r="AS130" i="11"/>
  <c r="B130" i="11"/>
  <c r="A130" i="11"/>
  <c r="BG129" i="11"/>
  <c r="BF129" i="11"/>
  <c r="BE129" i="11"/>
  <c r="BD129" i="11"/>
  <c r="AS129" i="11"/>
  <c r="B129" i="11"/>
  <c r="A129" i="11"/>
  <c r="BG128" i="11"/>
  <c r="BF128" i="11"/>
  <c r="BE128" i="11"/>
  <c r="BD128" i="11"/>
  <c r="AS128" i="11"/>
  <c r="B128" i="11"/>
  <c r="A128" i="11"/>
  <c r="BG127" i="11"/>
  <c r="BF127" i="11"/>
  <c r="BE127" i="11"/>
  <c r="BD127" i="11"/>
  <c r="AS127" i="11"/>
  <c r="B127" i="11"/>
  <c r="A127" i="11"/>
  <c r="BG126" i="11"/>
  <c r="BF126" i="11"/>
  <c r="BE126" i="11"/>
  <c r="BD126" i="11"/>
  <c r="AS126" i="11"/>
  <c r="B126" i="11"/>
  <c r="A126" i="11"/>
  <c r="BG125" i="11"/>
  <c r="BF125" i="11"/>
  <c r="BE125" i="11"/>
  <c r="BD125" i="11"/>
  <c r="AS125" i="11"/>
  <c r="B125" i="11"/>
  <c r="A125" i="11"/>
  <c r="BG124" i="11"/>
  <c r="BF124" i="11"/>
  <c r="BE124" i="11"/>
  <c r="BD124" i="11"/>
  <c r="AS124" i="11"/>
  <c r="B124" i="11"/>
  <c r="A124" i="11"/>
  <c r="BG123" i="11"/>
  <c r="BF123" i="11"/>
  <c r="BE123" i="11"/>
  <c r="BD123" i="11"/>
  <c r="AS123" i="11"/>
  <c r="B123" i="11"/>
  <c r="A123" i="11"/>
  <c r="BG122" i="11"/>
  <c r="BF122" i="11"/>
  <c r="BE122" i="11"/>
  <c r="BD122" i="11"/>
  <c r="AS122" i="11"/>
  <c r="B122" i="11"/>
  <c r="A122" i="11"/>
  <c r="BG121" i="11"/>
  <c r="BF121" i="11"/>
  <c r="BE121" i="11"/>
  <c r="BD121" i="11"/>
  <c r="AS121" i="11"/>
  <c r="B121" i="11"/>
  <c r="A121" i="11"/>
  <c r="BG120" i="11"/>
  <c r="BF120" i="11"/>
  <c r="BE120" i="11"/>
  <c r="BD120" i="11"/>
  <c r="AS120" i="11"/>
  <c r="B120" i="11"/>
  <c r="A120" i="11"/>
  <c r="BG119" i="11"/>
  <c r="BF119" i="11"/>
  <c r="BE119" i="11"/>
  <c r="BD119" i="11"/>
  <c r="AS119" i="11"/>
  <c r="B119" i="11"/>
  <c r="A119" i="11"/>
  <c r="BG118" i="11"/>
  <c r="BF118" i="11"/>
  <c r="BE118" i="11"/>
  <c r="BD118" i="11"/>
  <c r="AS118" i="11"/>
  <c r="B118" i="11"/>
  <c r="A118" i="11"/>
  <c r="BG117" i="11"/>
  <c r="BF117" i="11"/>
  <c r="BE117" i="11"/>
  <c r="BD117" i="11"/>
  <c r="AS117" i="11"/>
  <c r="B117" i="11"/>
  <c r="A117" i="11"/>
  <c r="BG116" i="11"/>
  <c r="BF116" i="11"/>
  <c r="BE116" i="11"/>
  <c r="BD116" i="11"/>
  <c r="AS116" i="11"/>
  <c r="B116" i="11"/>
  <c r="A116" i="11"/>
  <c r="BG115" i="11"/>
  <c r="BF115" i="11"/>
  <c r="BE115" i="11"/>
  <c r="BD115" i="11"/>
  <c r="AS115" i="11"/>
  <c r="B115" i="11"/>
  <c r="A115" i="11"/>
  <c r="BG114" i="11"/>
  <c r="BF114" i="11"/>
  <c r="BE114" i="11"/>
  <c r="BD114" i="11"/>
  <c r="AS114" i="11"/>
  <c r="B114" i="11"/>
  <c r="A114" i="11"/>
  <c r="BG113" i="11"/>
  <c r="BF113" i="11"/>
  <c r="BE113" i="11"/>
  <c r="BD113" i="11"/>
  <c r="AS113" i="11"/>
  <c r="B113" i="11"/>
  <c r="A113" i="11"/>
  <c r="BG112" i="11"/>
  <c r="BF112" i="11"/>
  <c r="BE112" i="11"/>
  <c r="BD112" i="11"/>
  <c r="AS112" i="11"/>
  <c r="B112" i="11"/>
  <c r="A112" i="11"/>
  <c r="BG111" i="11"/>
  <c r="BF111" i="11"/>
  <c r="BE111" i="11"/>
  <c r="BD111" i="11"/>
  <c r="AS111" i="11"/>
  <c r="B111" i="11"/>
  <c r="A111" i="11"/>
  <c r="BG110" i="11"/>
  <c r="BF110" i="11"/>
  <c r="BE110" i="11"/>
  <c r="BD110" i="11"/>
  <c r="AS110" i="11"/>
  <c r="B110" i="11"/>
  <c r="A110" i="11"/>
  <c r="BG109" i="11"/>
  <c r="BF109" i="11"/>
  <c r="BE109" i="11"/>
  <c r="BD109" i="11"/>
  <c r="AS109" i="11"/>
  <c r="B109" i="11"/>
  <c r="A109" i="11"/>
  <c r="BG108" i="11"/>
  <c r="BF108" i="11"/>
  <c r="BE108" i="11"/>
  <c r="BD108" i="11"/>
  <c r="AS108" i="11"/>
  <c r="B108" i="11"/>
  <c r="A108" i="11"/>
  <c r="BG107" i="11"/>
  <c r="BF107" i="11"/>
  <c r="BE107" i="11"/>
  <c r="BD107" i="11"/>
  <c r="AS107" i="11"/>
  <c r="B107" i="11"/>
  <c r="A107" i="11"/>
  <c r="BG106" i="11"/>
  <c r="BF106" i="11"/>
  <c r="BE106" i="11"/>
  <c r="BD106" i="11"/>
  <c r="AS106" i="11"/>
  <c r="B106" i="11"/>
  <c r="A106" i="11"/>
  <c r="BG105" i="11"/>
  <c r="BF105" i="11"/>
  <c r="BE105" i="11"/>
  <c r="BD105" i="11"/>
  <c r="AS105" i="11"/>
  <c r="B105" i="11"/>
  <c r="A105" i="11"/>
  <c r="BG104" i="11"/>
  <c r="BF104" i="11"/>
  <c r="BE104" i="11"/>
  <c r="BD104" i="11"/>
  <c r="AS104" i="11"/>
  <c r="B104" i="11"/>
  <c r="A104" i="11"/>
  <c r="BG103" i="11"/>
  <c r="BF103" i="11"/>
  <c r="BE103" i="11"/>
  <c r="BD103" i="11"/>
  <c r="AS103" i="11"/>
  <c r="B103" i="11"/>
  <c r="A103" i="11"/>
  <c r="BG102" i="11"/>
  <c r="BF102" i="11"/>
  <c r="BE102" i="11"/>
  <c r="BD102" i="11"/>
  <c r="AS102" i="11"/>
  <c r="B102" i="11"/>
  <c r="A102" i="11"/>
  <c r="BG101" i="11"/>
  <c r="BF101" i="11"/>
  <c r="BE101" i="11"/>
  <c r="BD101" i="11"/>
  <c r="AS101" i="11"/>
  <c r="C101" i="11"/>
  <c r="B101" i="11"/>
  <c r="A101" i="11"/>
  <c r="BG100" i="11"/>
  <c r="BF100" i="11"/>
  <c r="BE100" i="11"/>
  <c r="BD100" i="11"/>
  <c r="AS100" i="11"/>
  <c r="C100" i="11"/>
  <c r="B100" i="11"/>
  <c r="A100" i="11"/>
  <c r="BG99" i="11"/>
  <c r="BF99" i="11"/>
  <c r="BE99" i="11"/>
  <c r="BD99" i="11"/>
  <c r="AS99" i="11"/>
  <c r="C99" i="11"/>
  <c r="B99" i="11"/>
  <c r="A99" i="11"/>
  <c r="BG98" i="11"/>
  <c r="BF98" i="11"/>
  <c r="BE98" i="11"/>
  <c r="BD98" i="11"/>
  <c r="AS98" i="11"/>
  <c r="C98" i="11"/>
  <c r="B98" i="11"/>
  <c r="A98" i="11"/>
  <c r="BG97" i="11"/>
  <c r="BF97" i="11"/>
  <c r="BE97" i="11"/>
  <c r="BD97" i="11"/>
  <c r="AS97" i="11"/>
  <c r="C97" i="11"/>
  <c r="B97" i="11"/>
  <c r="A97" i="11"/>
  <c r="BG96" i="11"/>
  <c r="BF96" i="11"/>
  <c r="BE96" i="11"/>
  <c r="BD96" i="11"/>
  <c r="AS96" i="11"/>
  <c r="C96" i="11"/>
  <c r="B96" i="11"/>
  <c r="A96" i="11"/>
  <c r="BG95" i="11"/>
  <c r="BF95" i="11"/>
  <c r="BE95" i="11"/>
  <c r="BD95" i="11"/>
  <c r="AS95" i="11"/>
  <c r="C95" i="11"/>
  <c r="B95" i="11"/>
  <c r="A95" i="11"/>
  <c r="BG94" i="11"/>
  <c r="BF94" i="11"/>
  <c r="BE94" i="11"/>
  <c r="BD94" i="11"/>
  <c r="AS94" i="11"/>
  <c r="C94" i="11"/>
  <c r="B94" i="11"/>
  <c r="A94" i="11"/>
  <c r="BG93" i="11"/>
  <c r="BF93" i="11"/>
  <c r="BE93" i="11"/>
  <c r="BD93" i="11"/>
  <c r="AS93" i="11"/>
  <c r="C93" i="11"/>
  <c r="B93" i="11"/>
  <c r="A93" i="11"/>
  <c r="BG92" i="11"/>
  <c r="BF92" i="11"/>
  <c r="BE92" i="11"/>
  <c r="BD92" i="11"/>
  <c r="AS92" i="11"/>
  <c r="C92" i="11"/>
  <c r="B92" i="11"/>
  <c r="A92" i="11"/>
  <c r="BG91" i="11"/>
  <c r="BF91" i="11"/>
  <c r="BE91" i="11"/>
  <c r="BD91" i="11"/>
  <c r="AS91" i="11"/>
  <c r="C91" i="11"/>
  <c r="B91" i="11"/>
  <c r="A91" i="11"/>
  <c r="BG90" i="11"/>
  <c r="BF90" i="11"/>
  <c r="BE90" i="11"/>
  <c r="BD90" i="11"/>
  <c r="AS90" i="11"/>
  <c r="C90" i="11"/>
  <c r="B90" i="11"/>
  <c r="A90" i="11"/>
  <c r="BG89" i="11"/>
  <c r="BF89" i="11"/>
  <c r="BE89" i="11"/>
  <c r="BD89" i="11"/>
  <c r="AS89" i="11"/>
  <c r="C89" i="11"/>
  <c r="B89" i="11"/>
  <c r="A89" i="11"/>
  <c r="BG88" i="11"/>
  <c r="BF88" i="11"/>
  <c r="BE88" i="11"/>
  <c r="BD88" i="11"/>
  <c r="AS88" i="11"/>
  <c r="C88" i="11"/>
  <c r="B88" i="11"/>
  <c r="A88" i="11"/>
  <c r="BG87" i="11"/>
  <c r="BF87" i="11"/>
  <c r="BE87" i="11"/>
  <c r="BD87" i="11"/>
  <c r="AS87" i="11"/>
  <c r="C87" i="11"/>
  <c r="B87" i="11"/>
  <c r="A87" i="11"/>
  <c r="BG86" i="11"/>
  <c r="BF86" i="11"/>
  <c r="BE86" i="11"/>
  <c r="BD86" i="11"/>
  <c r="AS86" i="11"/>
  <c r="C86" i="11"/>
  <c r="B86" i="11"/>
  <c r="A86" i="11"/>
  <c r="BG85" i="11"/>
  <c r="BF85" i="11"/>
  <c r="BE85" i="11"/>
  <c r="BD85" i="11"/>
  <c r="AS85" i="11"/>
  <c r="C85" i="11"/>
  <c r="B85" i="11"/>
  <c r="A85" i="11"/>
  <c r="BG84" i="11"/>
  <c r="BF84" i="11"/>
  <c r="BE84" i="11"/>
  <c r="BD84" i="11"/>
  <c r="AS84" i="11"/>
  <c r="C84" i="11"/>
  <c r="B84" i="11"/>
  <c r="A84" i="11"/>
  <c r="BG83" i="11"/>
  <c r="BF83" i="11"/>
  <c r="BE83" i="11"/>
  <c r="BD83" i="11"/>
  <c r="AS83" i="11"/>
  <c r="C83" i="11"/>
  <c r="B83" i="11"/>
  <c r="A83" i="11"/>
  <c r="BG82" i="11"/>
  <c r="BF82" i="11"/>
  <c r="BE82" i="11"/>
  <c r="BD82" i="11"/>
  <c r="AS82" i="11"/>
  <c r="C82" i="11"/>
  <c r="B82" i="11"/>
  <c r="A82" i="11"/>
  <c r="BG81" i="11"/>
  <c r="BF81" i="11"/>
  <c r="BE81" i="11"/>
  <c r="BD81" i="11"/>
  <c r="AS81" i="11"/>
  <c r="C81" i="11"/>
  <c r="B81" i="11"/>
  <c r="A81" i="11"/>
  <c r="BG80" i="11"/>
  <c r="BF80" i="11"/>
  <c r="BE80" i="11"/>
  <c r="BD80" i="11"/>
  <c r="AS80" i="11"/>
  <c r="C80" i="11"/>
  <c r="B80" i="11"/>
  <c r="A80" i="11"/>
  <c r="BG79" i="11"/>
  <c r="BF79" i="11"/>
  <c r="BE79" i="11"/>
  <c r="BD79" i="11"/>
  <c r="AS79" i="11"/>
  <c r="C79" i="11"/>
  <c r="B79" i="11"/>
  <c r="A79" i="11"/>
  <c r="BG78" i="11"/>
  <c r="BF78" i="11"/>
  <c r="BE78" i="11"/>
  <c r="BD78" i="11"/>
  <c r="AS78" i="11"/>
  <c r="C78" i="11"/>
  <c r="B78" i="11"/>
  <c r="A78" i="11"/>
  <c r="BG77" i="11"/>
  <c r="BF77" i="11"/>
  <c r="BE77" i="11"/>
  <c r="BD77" i="11"/>
  <c r="AS77" i="11"/>
  <c r="C77" i="11"/>
  <c r="B77" i="11"/>
  <c r="A77" i="11"/>
  <c r="BG76" i="11"/>
  <c r="BF76" i="11"/>
  <c r="BE76" i="11"/>
  <c r="BD76" i="11"/>
  <c r="AS76" i="11"/>
  <c r="C76" i="11"/>
  <c r="B76" i="11"/>
  <c r="A76" i="11"/>
  <c r="BG75" i="11"/>
  <c r="BF75" i="11"/>
  <c r="BE75" i="11"/>
  <c r="BD75" i="11"/>
  <c r="AS75" i="11"/>
  <c r="C75" i="11"/>
  <c r="B75" i="11"/>
  <c r="A75" i="11"/>
  <c r="BG74" i="11"/>
  <c r="BF74" i="11"/>
  <c r="BE74" i="11"/>
  <c r="BD74" i="11"/>
  <c r="AS74" i="11"/>
  <c r="C74" i="11"/>
  <c r="B74" i="11"/>
  <c r="A74" i="11"/>
  <c r="BG73" i="11"/>
  <c r="BF73" i="11"/>
  <c r="BE73" i="11"/>
  <c r="BD73" i="11"/>
  <c r="AS73" i="11"/>
  <c r="C73" i="11"/>
  <c r="B73" i="11"/>
  <c r="A73" i="11"/>
  <c r="BG72" i="11"/>
  <c r="BF72" i="11"/>
  <c r="BE72" i="11"/>
  <c r="BD72" i="11"/>
  <c r="AS72" i="11"/>
  <c r="C72" i="11"/>
  <c r="B72" i="11"/>
  <c r="A72" i="11"/>
  <c r="BG71" i="11"/>
  <c r="BF71" i="11"/>
  <c r="BE71" i="11"/>
  <c r="BD71" i="11"/>
  <c r="AS71" i="11"/>
  <c r="C71" i="11"/>
  <c r="B71" i="11"/>
  <c r="A71" i="11"/>
  <c r="BG70" i="11"/>
  <c r="BF70" i="11"/>
  <c r="BE70" i="11"/>
  <c r="BD70" i="11"/>
  <c r="AS70" i="11"/>
  <c r="C70" i="11"/>
  <c r="B70" i="11"/>
  <c r="A70" i="11"/>
  <c r="BG69" i="11"/>
  <c r="BF69" i="11"/>
  <c r="BE69" i="11"/>
  <c r="BD69" i="11"/>
  <c r="AS69" i="11"/>
  <c r="C69" i="11"/>
  <c r="B69" i="11"/>
  <c r="A69" i="11"/>
  <c r="BG68" i="11"/>
  <c r="BF68" i="11"/>
  <c r="BE68" i="11"/>
  <c r="BD68" i="11"/>
  <c r="AS68" i="11"/>
  <c r="C68" i="11"/>
  <c r="B68" i="11"/>
  <c r="A68" i="11"/>
  <c r="BG67" i="11"/>
  <c r="BF67" i="11"/>
  <c r="BE67" i="11"/>
  <c r="BD67" i="11"/>
  <c r="AS67" i="11"/>
  <c r="C67" i="11"/>
  <c r="B67" i="11"/>
  <c r="A67" i="11"/>
  <c r="BG66" i="11"/>
  <c r="BF66" i="11"/>
  <c r="BE66" i="11"/>
  <c r="BD66" i="11"/>
  <c r="AS66" i="11"/>
  <c r="C66" i="11"/>
  <c r="B66" i="11"/>
  <c r="A66" i="11"/>
  <c r="BG65" i="11"/>
  <c r="BF65" i="11"/>
  <c r="BE65" i="11"/>
  <c r="BD65" i="11"/>
  <c r="AS65" i="11"/>
  <c r="C65" i="11"/>
  <c r="B65" i="11"/>
  <c r="A65" i="11"/>
  <c r="BG64" i="11"/>
  <c r="BF64" i="11"/>
  <c r="BE64" i="11"/>
  <c r="BD64" i="11"/>
  <c r="AS64" i="11"/>
  <c r="C64" i="11"/>
  <c r="B64" i="11"/>
  <c r="A64" i="11"/>
  <c r="BG63" i="11"/>
  <c r="BF63" i="11"/>
  <c r="BE63" i="11"/>
  <c r="BD63" i="11"/>
  <c r="AS63" i="11"/>
  <c r="C63" i="11"/>
  <c r="B63" i="11"/>
  <c r="A63" i="11"/>
  <c r="BG62" i="11"/>
  <c r="BF62" i="11"/>
  <c r="BE62" i="11"/>
  <c r="BD62" i="11"/>
  <c r="AS62" i="11"/>
  <c r="C62" i="11"/>
  <c r="B62" i="11"/>
  <c r="A62" i="11"/>
  <c r="BG61" i="11"/>
  <c r="BF61" i="11"/>
  <c r="BE61" i="11"/>
  <c r="BD61" i="11"/>
  <c r="AS61" i="11"/>
  <c r="C61" i="11"/>
  <c r="B61" i="11"/>
  <c r="A61" i="11"/>
  <c r="BG60" i="11"/>
  <c r="BF60" i="11"/>
  <c r="BE60" i="11"/>
  <c r="BD60" i="11"/>
  <c r="AS60" i="11"/>
  <c r="C60" i="11"/>
  <c r="B60" i="11"/>
  <c r="A60" i="11"/>
  <c r="BG59" i="11"/>
  <c r="BF59" i="11"/>
  <c r="BE59" i="11"/>
  <c r="BD59" i="11"/>
  <c r="AS59" i="11"/>
  <c r="C59" i="11"/>
  <c r="B59" i="11"/>
  <c r="A59" i="11"/>
  <c r="BG58" i="11"/>
  <c r="BF58" i="11"/>
  <c r="BE58" i="11"/>
  <c r="BD58" i="11"/>
  <c r="AS58" i="11"/>
  <c r="C58" i="11"/>
  <c r="B58" i="11"/>
  <c r="A58" i="11"/>
  <c r="BG57" i="11"/>
  <c r="BF57" i="11"/>
  <c r="BE57" i="11"/>
  <c r="BD57" i="11"/>
  <c r="AS57" i="11"/>
  <c r="C57" i="11"/>
  <c r="B57" i="11"/>
  <c r="A57" i="11"/>
  <c r="BG56" i="11"/>
  <c r="BF56" i="11"/>
  <c r="BE56" i="11"/>
  <c r="BD56" i="11"/>
  <c r="AS56" i="11"/>
  <c r="C56" i="11"/>
  <c r="B56" i="11"/>
  <c r="A56" i="11"/>
  <c r="BG55" i="11"/>
  <c r="BF55" i="11"/>
  <c r="BE55" i="11"/>
  <c r="BD55" i="11"/>
  <c r="AS55" i="11"/>
  <c r="C55" i="11"/>
  <c r="B55" i="11"/>
  <c r="A55" i="11"/>
  <c r="BG54" i="11"/>
  <c r="BF54" i="11"/>
  <c r="BE54" i="11"/>
  <c r="BD54" i="11"/>
  <c r="AS54" i="11"/>
  <c r="C54" i="11"/>
  <c r="B54" i="11"/>
  <c r="A54" i="11"/>
  <c r="BG53" i="11"/>
  <c r="BF53" i="11"/>
  <c r="BE53" i="11"/>
  <c r="BD53" i="11"/>
  <c r="AS53" i="11"/>
  <c r="C53" i="11"/>
  <c r="B53" i="11"/>
  <c r="A53" i="11"/>
  <c r="BG52" i="11"/>
  <c r="BF52" i="11"/>
  <c r="BE52" i="11"/>
  <c r="BD52" i="11"/>
  <c r="AS52" i="11"/>
  <c r="C52" i="11"/>
  <c r="B52" i="11"/>
  <c r="A52" i="11"/>
  <c r="BG51" i="11"/>
  <c r="BF51" i="11"/>
  <c r="BE51" i="11"/>
  <c r="BD51" i="11"/>
  <c r="AS51" i="11"/>
  <c r="C51" i="11"/>
  <c r="B51" i="11"/>
  <c r="A51" i="11"/>
  <c r="BG50" i="11"/>
  <c r="BF50" i="11"/>
  <c r="BE50" i="11"/>
  <c r="BD50" i="11"/>
  <c r="AS50" i="11"/>
  <c r="AQ50" i="11"/>
  <c r="E50" i="11"/>
  <c r="D50" i="11"/>
  <c r="C50" i="11"/>
  <c r="B50" i="11"/>
  <c r="A50" i="11"/>
  <c r="BG49" i="11"/>
  <c r="BF49" i="11"/>
  <c r="BE49" i="11"/>
  <c r="BD49" i="11"/>
  <c r="AS49" i="11"/>
  <c r="E49" i="11"/>
  <c r="D49" i="11"/>
  <c r="C49" i="11"/>
  <c r="B49" i="11"/>
  <c r="BG169" i="10"/>
  <c r="BF169" i="10"/>
  <c r="BE169" i="10"/>
  <c r="BD169" i="10"/>
  <c r="BC169" i="10"/>
  <c r="BB169" i="10"/>
  <c r="BA169" i="10"/>
  <c r="AZ169" i="10"/>
  <c r="AY169" i="10"/>
  <c r="AX169" i="10"/>
  <c r="AW169" i="10"/>
  <c r="AV169" i="10"/>
  <c r="AU169" i="10"/>
  <c r="AT169" i="10"/>
  <c r="AS169" i="10"/>
  <c r="AR169" i="10"/>
  <c r="AQ169" i="10"/>
  <c r="AP169" i="10"/>
  <c r="AO169" i="10"/>
  <c r="AN169" i="10"/>
  <c r="AM169" i="10"/>
  <c r="AL169" i="10"/>
  <c r="AK169" i="10"/>
  <c r="AJ169" i="10"/>
  <c r="AI169" i="10"/>
  <c r="AH169" i="10"/>
  <c r="AG169" i="10"/>
  <c r="AF169" i="10"/>
  <c r="AE169" i="10"/>
  <c r="AD169" i="10"/>
  <c r="AC169" i="10"/>
  <c r="AB169" i="10"/>
  <c r="AA169" i="10"/>
  <c r="Z169" i="10"/>
  <c r="Y169" i="10"/>
  <c r="X169" i="10"/>
  <c r="W169" i="10"/>
  <c r="V169" i="10"/>
  <c r="U169" i="10"/>
  <c r="T169" i="10"/>
  <c r="S169" i="10"/>
  <c r="R169" i="10"/>
  <c r="Q169" i="10"/>
  <c r="P169" i="10"/>
  <c r="O169" i="10"/>
  <c r="N169" i="10"/>
  <c r="M169" i="10"/>
  <c r="L169" i="10"/>
  <c r="K169" i="10"/>
  <c r="J169" i="10"/>
  <c r="I169" i="10"/>
  <c r="H169" i="10"/>
  <c r="G169" i="10"/>
  <c r="F169" i="10"/>
  <c r="E169" i="10"/>
  <c r="D169" i="10"/>
  <c r="C169" i="10"/>
  <c r="B169" i="10"/>
  <c r="A169" i="10"/>
  <c r="BG168" i="10"/>
  <c r="BF168" i="10"/>
  <c r="BE168" i="10"/>
  <c r="BD168" i="10"/>
  <c r="BC168" i="10"/>
  <c r="BB168" i="10"/>
  <c r="BA168" i="10"/>
  <c r="AZ168" i="10"/>
  <c r="AY168" i="10"/>
  <c r="AX168" i="10"/>
  <c r="AW168" i="10"/>
  <c r="AV168" i="10"/>
  <c r="AU168" i="10"/>
  <c r="AT168" i="10"/>
  <c r="AS168" i="10"/>
  <c r="AR168" i="10"/>
  <c r="AQ168" i="10"/>
  <c r="AP168" i="10"/>
  <c r="AO168" i="10"/>
  <c r="AN168" i="10"/>
  <c r="AM168" i="10"/>
  <c r="AL168" i="10"/>
  <c r="AK168" i="10"/>
  <c r="AJ168" i="10"/>
  <c r="AI168" i="10"/>
  <c r="AH168" i="10"/>
  <c r="AG168" i="10"/>
  <c r="AF168" i="10"/>
  <c r="AE168" i="10"/>
  <c r="AD168" i="10"/>
  <c r="AC168" i="10"/>
  <c r="AB168" i="10"/>
  <c r="AA168" i="10"/>
  <c r="Z168" i="10"/>
  <c r="Y168" i="10"/>
  <c r="X168" i="10"/>
  <c r="W168" i="10"/>
  <c r="V168" i="10"/>
  <c r="U168" i="10"/>
  <c r="T168" i="10"/>
  <c r="S168" i="10"/>
  <c r="R168" i="10"/>
  <c r="Q168" i="10"/>
  <c r="P168" i="10"/>
  <c r="O168" i="10"/>
  <c r="N168" i="10"/>
  <c r="M168" i="10"/>
  <c r="L168" i="10"/>
  <c r="K168" i="10"/>
  <c r="J168" i="10"/>
  <c r="I168" i="10"/>
  <c r="H168" i="10"/>
  <c r="G168" i="10"/>
  <c r="F168" i="10"/>
  <c r="E168" i="10"/>
  <c r="D168" i="10"/>
  <c r="C168" i="10"/>
  <c r="B168" i="10"/>
  <c r="A168" i="10"/>
  <c r="BG167" i="10"/>
  <c r="BF167" i="10"/>
  <c r="BE167" i="10"/>
  <c r="BD167" i="10"/>
  <c r="BC167" i="10"/>
  <c r="BB167" i="10"/>
  <c r="BA167" i="10"/>
  <c r="AZ167" i="10"/>
  <c r="AY167" i="10"/>
  <c r="AX167" i="10"/>
  <c r="AW167" i="10"/>
  <c r="AV167" i="10"/>
  <c r="AU167" i="10"/>
  <c r="AT167" i="10"/>
  <c r="AS167" i="10"/>
  <c r="AR167" i="10"/>
  <c r="AQ167" i="10"/>
  <c r="AP167" i="10"/>
  <c r="AO167" i="10"/>
  <c r="AN167" i="10"/>
  <c r="AM167" i="10"/>
  <c r="AL167" i="10"/>
  <c r="AK167" i="10"/>
  <c r="AJ167" i="10"/>
  <c r="AI167" i="10"/>
  <c r="AH167" i="10"/>
  <c r="AG167" i="10"/>
  <c r="AF167" i="10"/>
  <c r="AE167" i="10"/>
  <c r="AD167" i="10"/>
  <c r="AC167" i="10"/>
  <c r="AB167" i="10"/>
  <c r="AA167" i="10"/>
  <c r="Z167" i="10"/>
  <c r="Y167" i="10"/>
  <c r="X167" i="10"/>
  <c r="W167" i="10"/>
  <c r="V167" i="10"/>
  <c r="U167" i="10"/>
  <c r="T167" i="10"/>
  <c r="S167" i="10"/>
  <c r="R167" i="10"/>
  <c r="Q167" i="10"/>
  <c r="P167" i="10"/>
  <c r="O167" i="10"/>
  <c r="N167" i="10"/>
  <c r="M167" i="10"/>
  <c r="L167" i="10"/>
  <c r="K167" i="10"/>
  <c r="J167" i="10"/>
  <c r="I167" i="10"/>
  <c r="H167" i="10"/>
  <c r="G167" i="10"/>
  <c r="F167" i="10"/>
  <c r="E167" i="10"/>
  <c r="D167" i="10"/>
  <c r="C167" i="10"/>
  <c r="B167" i="10"/>
  <c r="A167" i="10"/>
  <c r="BG166" i="10"/>
  <c r="BF166" i="10"/>
  <c r="BE166" i="10"/>
  <c r="BD166" i="10"/>
  <c r="BC166" i="10"/>
  <c r="BB166" i="10"/>
  <c r="BA166" i="10"/>
  <c r="AZ166" i="10"/>
  <c r="AY166" i="10"/>
  <c r="AX166" i="10"/>
  <c r="AW166" i="10"/>
  <c r="AV166" i="10"/>
  <c r="AU166" i="10"/>
  <c r="AT166" i="10"/>
  <c r="AS166" i="10"/>
  <c r="AR166" i="10"/>
  <c r="AQ166" i="10"/>
  <c r="AP166" i="10"/>
  <c r="AO166" i="10"/>
  <c r="AN166" i="10"/>
  <c r="AM166" i="10"/>
  <c r="AL166" i="10"/>
  <c r="AK166" i="10"/>
  <c r="AJ166" i="10"/>
  <c r="AI166" i="10"/>
  <c r="AH166" i="10"/>
  <c r="AG166" i="10"/>
  <c r="AF166" i="10"/>
  <c r="AE166" i="10"/>
  <c r="AD166" i="10"/>
  <c r="AC166" i="10"/>
  <c r="AB166" i="10"/>
  <c r="AA166" i="10"/>
  <c r="Z166" i="10"/>
  <c r="Y166" i="10"/>
  <c r="X166" i="10"/>
  <c r="W166" i="10"/>
  <c r="V166" i="10"/>
  <c r="U166" i="10"/>
  <c r="T166" i="10"/>
  <c r="S166" i="10"/>
  <c r="R166" i="10"/>
  <c r="Q166" i="10"/>
  <c r="P166" i="10"/>
  <c r="O166" i="10"/>
  <c r="N166" i="10"/>
  <c r="M166" i="10"/>
  <c r="L166" i="10"/>
  <c r="K166" i="10"/>
  <c r="J166" i="10"/>
  <c r="I166" i="10"/>
  <c r="H166" i="10"/>
  <c r="F166" i="10"/>
  <c r="E166" i="10"/>
  <c r="D166" i="10"/>
  <c r="C166" i="10"/>
  <c r="B166" i="10"/>
  <c r="A166" i="10"/>
  <c r="BG165" i="10"/>
  <c r="BF165" i="10"/>
  <c r="BE165" i="10"/>
  <c r="BD165" i="10"/>
  <c r="BC165" i="10"/>
  <c r="BB165" i="10"/>
  <c r="BA165" i="10"/>
  <c r="AZ165" i="10"/>
  <c r="AY165" i="10"/>
  <c r="AX165" i="10"/>
  <c r="AW165" i="10"/>
  <c r="AV165" i="10"/>
  <c r="AU165" i="10"/>
  <c r="AT165" i="10"/>
  <c r="AS165" i="10"/>
  <c r="AR165" i="10"/>
  <c r="AQ165" i="10"/>
  <c r="AP165" i="10"/>
  <c r="AO165" i="10"/>
  <c r="AN165" i="10"/>
  <c r="AM165" i="10"/>
  <c r="AL165" i="10"/>
  <c r="AK165" i="10"/>
  <c r="AJ165" i="10"/>
  <c r="AI165" i="10"/>
  <c r="AH165" i="10"/>
  <c r="AG165" i="10"/>
  <c r="AF165" i="10"/>
  <c r="AE165" i="10"/>
  <c r="AD165" i="10"/>
  <c r="AC165" i="10"/>
  <c r="AB165" i="10"/>
  <c r="AA165" i="10"/>
  <c r="Z165" i="10"/>
  <c r="Y165" i="10"/>
  <c r="X165" i="10"/>
  <c r="W165" i="10"/>
  <c r="V165" i="10"/>
  <c r="U165" i="10"/>
  <c r="T165" i="10"/>
  <c r="S165" i="10"/>
  <c r="R165" i="10"/>
  <c r="Q165" i="10"/>
  <c r="P165" i="10"/>
  <c r="O165" i="10"/>
  <c r="N165" i="10"/>
  <c r="M165" i="10"/>
  <c r="L165" i="10"/>
  <c r="K165" i="10"/>
  <c r="J165" i="10"/>
  <c r="I165" i="10"/>
  <c r="H165" i="10"/>
  <c r="G165" i="10"/>
  <c r="F165" i="10"/>
  <c r="E165" i="10"/>
  <c r="D165" i="10"/>
  <c r="C165" i="10"/>
  <c r="B165" i="10"/>
  <c r="A165" i="10"/>
  <c r="BG164" i="10"/>
  <c r="BF164" i="10"/>
  <c r="BE164" i="10"/>
  <c r="BD164" i="10"/>
  <c r="BC164" i="10"/>
  <c r="BB164" i="10"/>
  <c r="BA164" i="10"/>
  <c r="AZ164" i="10"/>
  <c r="AY164" i="10"/>
  <c r="AX164" i="10"/>
  <c r="AW164" i="10"/>
  <c r="AV164" i="10"/>
  <c r="AU164" i="10"/>
  <c r="AT164" i="10"/>
  <c r="AS164" i="10"/>
  <c r="AR164" i="10"/>
  <c r="AQ164" i="10"/>
  <c r="AP164" i="10"/>
  <c r="AO164" i="10"/>
  <c r="AN164" i="10"/>
  <c r="AM164" i="10"/>
  <c r="AL164" i="10"/>
  <c r="AK164" i="10"/>
  <c r="AJ164" i="10"/>
  <c r="AI164" i="10"/>
  <c r="AH164" i="10"/>
  <c r="AG164" i="10"/>
  <c r="AF164" i="10"/>
  <c r="AE164" i="10"/>
  <c r="AD164" i="10"/>
  <c r="AC164" i="10"/>
  <c r="AB164" i="10"/>
  <c r="AA164" i="10"/>
  <c r="Z164" i="10"/>
  <c r="Y164" i="10"/>
  <c r="X164" i="10"/>
  <c r="W164" i="10"/>
  <c r="V164" i="10"/>
  <c r="U164" i="10"/>
  <c r="T164" i="10"/>
  <c r="S164" i="10"/>
  <c r="R164" i="10"/>
  <c r="Q164" i="10"/>
  <c r="P164" i="10"/>
  <c r="O164" i="10"/>
  <c r="N164" i="10"/>
  <c r="M164" i="10"/>
  <c r="L164" i="10"/>
  <c r="K164" i="10"/>
  <c r="J164" i="10"/>
  <c r="I164" i="10"/>
  <c r="H164" i="10"/>
  <c r="G164" i="10"/>
  <c r="F164" i="10"/>
  <c r="E164" i="10"/>
  <c r="D164" i="10"/>
  <c r="C164" i="10"/>
  <c r="B164" i="10"/>
  <c r="A164" i="10"/>
  <c r="BG163" i="10"/>
  <c r="BF163" i="10"/>
  <c r="BE163" i="10"/>
  <c r="BD163" i="10"/>
  <c r="BC163" i="10"/>
  <c r="BB163" i="10"/>
  <c r="BA163" i="10"/>
  <c r="AZ163" i="10"/>
  <c r="AY163" i="10"/>
  <c r="AX163" i="10"/>
  <c r="AW163" i="10"/>
  <c r="AV163" i="10"/>
  <c r="AU163" i="10"/>
  <c r="AT163" i="10"/>
  <c r="AS163" i="10"/>
  <c r="AR163" i="10"/>
  <c r="AQ163" i="10"/>
  <c r="AP163" i="10"/>
  <c r="AO163" i="10"/>
  <c r="AN163" i="10"/>
  <c r="AM163" i="10"/>
  <c r="AL163" i="10"/>
  <c r="AK163" i="10"/>
  <c r="AJ163" i="10"/>
  <c r="AI163" i="10"/>
  <c r="AH163" i="10"/>
  <c r="AG163" i="10"/>
  <c r="AF163" i="10"/>
  <c r="AE163" i="10"/>
  <c r="AD163" i="10"/>
  <c r="AC163" i="10"/>
  <c r="AB163" i="10"/>
  <c r="AA163" i="10"/>
  <c r="Z163" i="10"/>
  <c r="Y163" i="10"/>
  <c r="X163" i="10"/>
  <c r="W163" i="10"/>
  <c r="V163" i="10"/>
  <c r="U163" i="10"/>
  <c r="T163" i="10"/>
  <c r="S163" i="10"/>
  <c r="R163" i="10"/>
  <c r="Q163" i="10"/>
  <c r="P163" i="10"/>
  <c r="O163" i="10"/>
  <c r="N163" i="10"/>
  <c r="M163" i="10"/>
  <c r="L163" i="10"/>
  <c r="K163" i="10"/>
  <c r="J163" i="10"/>
  <c r="I163" i="10"/>
  <c r="H163" i="10"/>
  <c r="G163" i="10"/>
  <c r="F163" i="10"/>
  <c r="E163" i="10"/>
  <c r="D163" i="10"/>
  <c r="C163" i="10"/>
  <c r="B163" i="10"/>
  <c r="A163" i="10"/>
  <c r="BG162" i="10"/>
  <c r="BF162" i="10"/>
  <c r="BE162" i="10"/>
  <c r="BD162" i="10"/>
  <c r="BC162" i="10"/>
  <c r="BB162" i="10"/>
  <c r="BA162" i="10"/>
  <c r="AZ162" i="10"/>
  <c r="AY162" i="10"/>
  <c r="AX162" i="10"/>
  <c r="AW162" i="10"/>
  <c r="AV162" i="10"/>
  <c r="AU162" i="10"/>
  <c r="AT162" i="10"/>
  <c r="AS162" i="10"/>
  <c r="AR162" i="10"/>
  <c r="AQ162" i="10"/>
  <c r="AP162" i="10"/>
  <c r="AO162" i="10"/>
  <c r="AN162" i="10"/>
  <c r="AM162" i="10"/>
  <c r="AL162" i="10"/>
  <c r="AK162" i="10"/>
  <c r="AJ162" i="10"/>
  <c r="AI162" i="10"/>
  <c r="AH162" i="10"/>
  <c r="AG162" i="10"/>
  <c r="AF162" i="10"/>
  <c r="AE162" i="10"/>
  <c r="AD162" i="10"/>
  <c r="AC162" i="10"/>
  <c r="AB162" i="10"/>
  <c r="AA162" i="10"/>
  <c r="Z162" i="10"/>
  <c r="Y162" i="10"/>
  <c r="X162" i="10"/>
  <c r="W162" i="10"/>
  <c r="V162" i="10"/>
  <c r="U162" i="10"/>
  <c r="T162" i="10"/>
  <c r="S162" i="10"/>
  <c r="R162" i="10"/>
  <c r="Q162" i="10"/>
  <c r="P162" i="10"/>
  <c r="O162" i="10"/>
  <c r="N162" i="10"/>
  <c r="M162" i="10"/>
  <c r="L162" i="10"/>
  <c r="K162" i="10"/>
  <c r="J162" i="10"/>
  <c r="I162" i="10"/>
  <c r="H162" i="10"/>
  <c r="G162" i="10"/>
  <c r="F162" i="10"/>
  <c r="E162" i="10"/>
  <c r="D162" i="10"/>
  <c r="C162" i="10"/>
  <c r="B162" i="10"/>
  <c r="A162" i="10"/>
  <c r="BG161" i="10"/>
  <c r="BF161" i="10"/>
  <c r="BE161" i="10"/>
  <c r="BD161" i="10"/>
  <c r="BC161" i="10"/>
  <c r="BB161" i="10"/>
  <c r="BA161" i="10"/>
  <c r="AZ161" i="10"/>
  <c r="AY161" i="10"/>
  <c r="AX161" i="10"/>
  <c r="AW161" i="10"/>
  <c r="AV161" i="10"/>
  <c r="AU161" i="10"/>
  <c r="AT161" i="10"/>
  <c r="AS161" i="10"/>
  <c r="AR161" i="10"/>
  <c r="AQ161" i="10"/>
  <c r="AP161" i="10"/>
  <c r="AO161" i="10"/>
  <c r="AN161" i="10"/>
  <c r="AM161" i="10"/>
  <c r="AL161" i="10"/>
  <c r="AK161" i="10"/>
  <c r="AJ161" i="10"/>
  <c r="AI161" i="10"/>
  <c r="AH161" i="10"/>
  <c r="AG161" i="10"/>
  <c r="AF161" i="10"/>
  <c r="AE161" i="10"/>
  <c r="AD161" i="10"/>
  <c r="AC161" i="10"/>
  <c r="AB161" i="10"/>
  <c r="AA161" i="10"/>
  <c r="Z161" i="10"/>
  <c r="Y161" i="10"/>
  <c r="X161" i="10"/>
  <c r="W161" i="10"/>
  <c r="V161" i="10"/>
  <c r="U161" i="10"/>
  <c r="T161" i="10"/>
  <c r="S161" i="10"/>
  <c r="R161" i="10"/>
  <c r="Q161" i="10"/>
  <c r="P161" i="10"/>
  <c r="O161" i="10"/>
  <c r="N161" i="10"/>
  <c r="M161" i="10"/>
  <c r="L161" i="10"/>
  <c r="K161" i="10"/>
  <c r="J161" i="10"/>
  <c r="I161" i="10"/>
  <c r="H161" i="10"/>
  <c r="G161" i="10"/>
  <c r="F161" i="10"/>
  <c r="E161" i="10"/>
  <c r="D161" i="10"/>
  <c r="C161" i="10"/>
  <c r="B161" i="10"/>
  <c r="A161" i="10"/>
  <c r="BG160" i="10"/>
  <c r="BF160" i="10"/>
  <c r="BE160" i="10"/>
  <c r="BD160" i="10"/>
  <c r="BC160" i="10"/>
  <c r="BB160" i="10"/>
  <c r="BA160" i="10"/>
  <c r="AZ160" i="10"/>
  <c r="AY160" i="10"/>
  <c r="AX160" i="10"/>
  <c r="AW160" i="10"/>
  <c r="AV160" i="10"/>
  <c r="AU160" i="10"/>
  <c r="AT160" i="10"/>
  <c r="AS160" i="10"/>
  <c r="AR160" i="10"/>
  <c r="AQ160" i="10"/>
  <c r="AP160" i="10"/>
  <c r="AO160" i="10"/>
  <c r="AN160" i="10"/>
  <c r="AM160" i="10"/>
  <c r="AL160" i="10"/>
  <c r="AK160" i="10"/>
  <c r="AJ160" i="10"/>
  <c r="AI160" i="10"/>
  <c r="AH160" i="10"/>
  <c r="AG160" i="10"/>
  <c r="AF160" i="10"/>
  <c r="AE160" i="10"/>
  <c r="AD160" i="10"/>
  <c r="AC160" i="10"/>
  <c r="AB160" i="10"/>
  <c r="AA160" i="10"/>
  <c r="Z160" i="10"/>
  <c r="Y160" i="10"/>
  <c r="X160" i="10"/>
  <c r="W160" i="10"/>
  <c r="V160" i="10"/>
  <c r="U160" i="10"/>
  <c r="T160" i="10"/>
  <c r="S160" i="10"/>
  <c r="R160" i="10"/>
  <c r="Q160" i="10"/>
  <c r="P160" i="10"/>
  <c r="O160" i="10"/>
  <c r="N160" i="10"/>
  <c r="M160" i="10"/>
  <c r="L160" i="10"/>
  <c r="K160" i="10"/>
  <c r="J160" i="10"/>
  <c r="I160" i="10"/>
  <c r="H160" i="10"/>
  <c r="G160" i="10"/>
  <c r="F160" i="10"/>
  <c r="E160" i="10"/>
  <c r="D160" i="10"/>
  <c r="C160" i="10"/>
  <c r="B160" i="10"/>
  <c r="A160" i="10"/>
  <c r="BG159" i="10"/>
  <c r="BF159" i="10"/>
  <c r="BE159" i="10"/>
  <c r="BD159" i="10"/>
  <c r="BC159" i="10"/>
  <c r="BB159" i="10"/>
  <c r="BA159" i="10"/>
  <c r="AZ159" i="10"/>
  <c r="AY159" i="10"/>
  <c r="AX159" i="10"/>
  <c r="AW159" i="10"/>
  <c r="AV159" i="10"/>
  <c r="AU159" i="10"/>
  <c r="AT159" i="10"/>
  <c r="AS159" i="10"/>
  <c r="AR159" i="10"/>
  <c r="AQ159" i="10"/>
  <c r="AP159" i="10"/>
  <c r="AO159" i="10"/>
  <c r="AN159" i="10"/>
  <c r="AM159" i="10"/>
  <c r="AL159" i="10"/>
  <c r="AK159" i="10"/>
  <c r="AJ159" i="10"/>
  <c r="AI159" i="10"/>
  <c r="AH159" i="10"/>
  <c r="AG159" i="10"/>
  <c r="AF159" i="10"/>
  <c r="AE159" i="10"/>
  <c r="AD159" i="10"/>
  <c r="AC159" i="10"/>
  <c r="AB159" i="10"/>
  <c r="AA159" i="10"/>
  <c r="Z159" i="10"/>
  <c r="Y159" i="10"/>
  <c r="X159" i="10"/>
  <c r="W159" i="10"/>
  <c r="V159" i="10"/>
  <c r="U159" i="10"/>
  <c r="T159" i="10"/>
  <c r="S159" i="10"/>
  <c r="R159" i="10"/>
  <c r="Q159" i="10"/>
  <c r="P159" i="10"/>
  <c r="O159" i="10"/>
  <c r="N159" i="10"/>
  <c r="M159" i="10"/>
  <c r="L159" i="10"/>
  <c r="K159" i="10"/>
  <c r="J159" i="10"/>
  <c r="I159" i="10"/>
  <c r="H159" i="10"/>
  <c r="G159" i="10"/>
  <c r="F159" i="10"/>
  <c r="E159" i="10"/>
  <c r="D159" i="10"/>
  <c r="C159" i="10"/>
  <c r="B159" i="10"/>
  <c r="A159" i="10"/>
  <c r="BG158" i="10"/>
  <c r="BF158" i="10"/>
  <c r="BE158" i="10"/>
  <c r="BD158" i="10"/>
  <c r="BC158" i="10"/>
  <c r="BB158" i="10"/>
  <c r="BA158" i="10"/>
  <c r="AZ158" i="10"/>
  <c r="AY158" i="10"/>
  <c r="AX158" i="10"/>
  <c r="AW158" i="10"/>
  <c r="AV158" i="10"/>
  <c r="AU158" i="10"/>
  <c r="AT158" i="10"/>
  <c r="AS158" i="10"/>
  <c r="AR158" i="10"/>
  <c r="AQ158" i="10"/>
  <c r="AP158" i="10"/>
  <c r="AO158" i="10"/>
  <c r="AN158" i="10"/>
  <c r="AM158" i="10"/>
  <c r="AL158" i="10"/>
  <c r="AK158" i="10"/>
  <c r="AJ158" i="10"/>
  <c r="AI158" i="10"/>
  <c r="AH158" i="10"/>
  <c r="AG158" i="10"/>
  <c r="AF158" i="10"/>
  <c r="AE158" i="10"/>
  <c r="AD158" i="10"/>
  <c r="AC158" i="10"/>
  <c r="AB158" i="10"/>
  <c r="AA158" i="10"/>
  <c r="Z158" i="10"/>
  <c r="Y158" i="10"/>
  <c r="X158" i="10"/>
  <c r="W158" i="10"/>
  <c r="V158" i="10"/>
  <c r="U158" i="10"/>
  <c r="T158" i="10"/>
  <c r="S158" i="10"/>
  <c r="R158" i="10"/>
  <c r="Q158" i="10"/>
  <c r="P158" i="10"/>
  <c r="O158" i="10"/>
  <c r="N158" i="10"/>
  <c r="M158" i="10"/>
  <c r="L158" i="10"/>
  <c r="K158" i="10"/>
  <c r="J158" i="10"/>
  <c r="I158" i="10"/>
  <c r="H158" i="10"/>
  <c r="G158" i="10"/>
  <c r="F158" i="10"/>
  <c r="E158" i="10"/>
  <c r="D158" i="10"/>
  <c r="C158" i="10"/>
  <c r="B158" i="10"/>
  <c r="A158" i="10"/>
  <c r="BG157" i="10"/>
  <c r="BF157" i="10"/>
  <c r="BE157" i="10"/>
  <c r="BD157" i="10"/>
  <c r="BC157" i="10"/>
  <c r="BB157" i="10"/>
  <c r="BA157" i="10"/>
  <c r="AZ157" i="10"/>
  <c r="AY157" i="10"/>
  <c r="AX157" i="10"/>
  <c r="AW157" i="10"/>
  <c r="AV157" i="10"/>
  <c r="AU157" i="10"/>
  <c r="AT157" i="10"/>
  <c r="AS157" i="10"/>
  <c r="AR157" i="10"/>
  <c r="AQ157" i="10"/>
  <c r="AP157" i="10"/>
  <c r="AO157" i="10"/>
  <c r="AN157" i="10"/>
  <c r="AM157" i="10"/>
  <c r="AL157" i="10"/>
  <c r="AK157" i="10"/>
  <c r="AJ157" i="10"/>
  <c r="AI157" i="10"/>
  <c r="AH157" i="10"/>
  <c r="AG157" i="10"/>
  <c r="AF157" i="10"/>
  <c r="AE157" i="10"/>
  <c r="AD157" i="10"/>
  <c r="AC157" i="10"/>
  <c r="AB157" i="10"/>
  <c r="AA157" i="10"/>
  <c r="Z157" i="10"/>
  <c r="Y157" i="10"/>
  <c r="X157" i="10"/>
  <c r="W157" i="10"/>
  <c r="V157" i="10"/>
  <c r="U157" i="10"/>
  <c r="T157" i="10"/>
  <c r="S157" i="10"/>
  <c r="R157" i="10"/>
  <c r="Q157" i="10"/>
  <c r="P157" i="10"/>
  <c r="O157" i="10"/>
  <c r="N157" i="10"/>
  <c r="M157" i="10"/>
  <c r="L157" i="10"/>
  <c r="K157" i="10"/>
  <c r="J157" i="10"/>
  <c r="I157" i="10"/>
  <c r="H157" i="10"/>
  <c r="G157" i="10"/>
  <c r="F157" i="10"/>
  <c r="E157" i="10"/>
  <c r="D157" i="10"/>
  <c r="C157" i="10"/>
  <c r="B157" i="10"/>
  <c r="A157" i="10"/>
  <c r="BG156" i="10"/>
  <c r="BF156" i="10"/>
  <c r="BE156" i="10"/>
  <c r="BD156" i="10"/>
  <c r="BC156" i="10"/>
  <c r="BB156" i="10"/>
  <c r="BA156" i="10"/>
  <c r="AZ156" i="10"/>
  <c r="AY156" i="10"/>
  <c r="AX156" i="10"/>
  <c r="AW156" i="10"/>
  <c r="AV156" i="10"/>
  <c r="AU156" i="10"/>
  <c r="AT156" i="10"/>
  <c r="AS156" i="10"/>
  <c r="AR156" i="10"/>
  <c r="AQ156" i="10"/>
  <c r="AP156" i="10"/>
  <c r="AO156" i="10"/>
  <c r="AN156" i="10"/>
  <c r="AM156" i="10"/>
  <c r="AL156" i="10"/>
  <c r="AK156" i="10"/>
  <c r="AJ156" i="10"/>
  <c r="AI156" i="10"/>
  <c r="AH156" i="10"/>
  <c r="AG156" i="10"/>
  <c r="AF156" i="10"/>
  <c r="AE156" i="10"/>
  <c r="AD156" i="10"/>
  <c r="AC156" i="10"/>
  <c r="AB156" i="10"/>
  <c r="AA156" i="10"/>
  <c r="Z156" i="10"/>
  <c r="Y156" i="10"/>
  <c r="X156" i="10"/>
  <c r="W156" i="10"/>
  <c r="V156" i="10"/>
  <c r="U156" i="10"/>
  <c r="T156" i="10"/>
  <c r="S156" i="10"/>
  <c r="R156" i="10"/>
  <c r="Q156" i="10"/>
  <c r="P156" i="10"/>
  <c r="O156" i="10"/>
  <c r="N156" i="10"/>
  <c r="M156" i="10"/>
  <c r="L156" i="10"/>
  <c r="K156" i="10"/>
  <c r="J156" i="10"/>
  <c r="I156" i="10"/>
  <c r="H156" i="10"/>
  <c r="G156" i="10"/>
  <c r="F156" i="10"/>
  <c r="E156" i="10"/>
  <c r="D156" i="10"/>
  <c r="C156" i="10"/>
  <c r="B156" i="10"/>
  <c r="A156" i="10"/>
  <c r="BG155" i="10"/>
  <c r="BF155" i="10"/>
  <c r="BE155" i="10"/>
  <c r="BD155" i="10"/>
  <c r="BC155" i="10"/>
  <c r="BB155" i="10"/>
  <c r="BA155" i="10"/>
  <c r="AZ155" i="10"/>
  <c r="AY155" i="10"/>
  <c r="AX155" i="10"/>
  <c r="AW155" i="10"/>
  <c r="AV155" i="10"/>
  <c r="AU155" i="10"/>
  <c r="AT155" i="10"/>
  <c r="AS155" i="10"/>
  <c r="AR155" i="10"/>
  <c r="AQ155" i="10"/>
  <c r="AP155" i="10"/>
  <c r="AO155" i="10"/>
  <c r="AN155" i="10"/>
  <c r="AM155" i="10"/>
  <c r="AL155" i="10"/>
  <c r="AK155" i="10"/>
  <c r="AJ155" i="10"/>
  <c r="AI155" i="10"/>
  <c r="AH155" i="10"/>
  <c r="AG155" i="10"/>
  <c r="AF155" i="10"/>
  <c r="AE155" i="10"/>
  <c r="AD155" i="10"/>
  <c r="AC155" i="10"/>
  <c r="AB155" i="10"/>
  <c r="AA155" i="10"/>
  <c r="Z155" i="10"/>
  <c r="Y155" i="10"/>
  <c r="X155" i="10"/>
  <c r="W155" i="10"/>
  <c r="V155" i="10"/>
  <c r="U155" i="10"/>
  <c r="T155" i="10"/>
  <c r="S155" i="10"/>
  <c r="R155" i="10"/>
  <c r="Q155" i="10"/>
  <c r="P155" i="10"/>
  <c r="O155" i="10"/>
  <c r="N155" i="10"/>
  <c r="M155" i="10"/>
  <c r="L155" i="10"/>
  <c r="K155" i="10"/>
  <c r="J155" i="10"/>
  <c r="I155" i="10"/>
  <c r="H155" i="10"/>
  <c r="G155" i="10"/>
  <c r="F155" i="10"/>
  <c r="E155" i="10"/>
  <c r="D155" i="10"/>
  <c r="C155" i="10"/>
  <c r="B155" i="10"/>
  <c r="A155" i="10"/>
  <c r="BG154" i="10"/>
  <c r="BF154" i="10"/>
  <c r="BE154" i="10"/>
  <c r="BD154" i="10"/>
  <c r="BC154" i="10"/>
  <c r="BB154" i="10"/>
  <c r="BA154" i="10"/>
  <c r="AZ154" i="10"/>
  <c r="AY154" i="10"/>
  <c r="AX154" i="10"/>
  <c r="AW154" i="10"/>
  <c r="AV154" i="10"/>
  <c r="AU154" i="10"/>
  <c r="AT154" i="10"/>
  <c r="AS154" i="10"/>
  <c r="AR154" i="10"/>
  <c r="AQ154" i="10"/>
  <c r="AP154" i="10"/>
  <c r="AO154" i="10"/>
  <c r="AN154" i="10"/>
  <c r="AM154" i="10"/>
  <c r="AL154" i="10"/>
  <c r="AK154" i="10"/>
  <c r="AJ154" i="10"/>
  <c r="AI154" i="10"/>
  <c r="AH154" i="10"/>
  <c r="AG154" i="10"/>
  <c r="AF154" i="10"/>
  <c r="AE154" i="10"/>
  <c r="AD154" i="10"/>
  <c r="AC154" i="10"/>
  <c r="AB154" i="10"/>
  <c r="AA154" i="10"/>
  <c r="Z154" i="10"/>
  <c r="Y154" i="10"/>
  <c r="X154" i="10"/>
  <c r="W154" i="10"/>
  <c r="V154" i="10"/>
  <c r="U154" i="10"/>
  <c r="T154" i="10"/>
  <c r="S154" i="10"/>
  <c r="R154" i="10"/>
  <c r="Q154" i="10"/>
  <c r="P154" i="10"/>
  <c r="O154" i="10"/>
  <c r="N154" i="10"/>
  <c r="M154" i="10"/>
  <c r="L154" i="10"/>
  <c r="K154" i="10"/>
  <c r="J154" i="10"/>
  <c r="I154" i="10"/>
  <c r="H154" i="10"/>
  <c r="G154" i="10"/>
  <c r="F154" i="10"/>
  <c r="E154" i="10"/>
  <c r="D154" i="10"/>
  <c r="C154" i="10"/>
  <c r="B154" i="10"/>
  <c r="A154" i="10"/>
  <c r="BG153" i="10"/>
  <c r="BF153" i="10"/>
  <c r="BE153" i="10"/>
  <c r="BD153" i="10"/>
  <c r="BC153" i="10"/>
  <c r="BB153" i="10"/>
  <c r="BA153" i="10"/>
  <c r="AZ153" i="10"/>
  <c r="AY153" i="10"/>
  <c r="AX153" i="10"/>
  <c r="AW153" i="10"/>
  <c r="AV153" i="10"/>
  <c r="AU153" i="10"/>
  <c r="AT153" i="10"/>
  <c r="AS153" i="10"/>
  <c r="AR153" i="10"/>
  <c r="AQ153" i="10"/>
  <c r="AP153" i="10"/>
  <c r="AO153" i="10"/>
  <c r="AN153" i="10"/>
  <c r="AM153" i="10"/>
  <c r="AL153" i="10"/>
  <c r="AK153" i="10"/>
  <c r="AJ153" i="10"/>
  <c r="AI153" i="10"/>
  <c r="AH153" i="10"/>
  <c r="AG153" i="10"/>
  <c r="AF153" i="10"/>
  <c r="AE153" i="10"/>
  <c r="AD153" i="10"/>
  <c r="AC153" i="10"/>
  <c r="AB153" i="10"/>
  <c r="AA153" i="10"/>
  <c r="Z153" i="10"/>
  <c r="Y153" i="10"/>
  <c r="X153" i="10"/>
  <c r="W153" i="10"/>
  <c r="V153" i="10"/>
  <c r="U153" i="10"/>
  <c r="T153" i="10"/>
  <c r="S153" i="10"/>
  <c r="R153" i="10"/>
  <c r="Q153" i="10"/>
  <c r="P153" i="10"/>
  <c r="O153" i="10"/>
  <c r="N153" i="10"/>
  <c r="M153" i="10"/>
  <c r="L153" i="10"/>
  <c r="K153" i="10"/>
  <c r="J153" i="10"/>
  <c r="I153" i="10"/>
  <c r="H153" i="10"/>
  <c r="G153" i="10"/>
  <c r="F153" i="10"/>
  <c r="E153" i="10"/>
  <c r="D153" i="10"/>
  <c r="C153" i="10"/>
  <c r="B153" i="10"/>
  <c r="A153" i="10"/>
  <c r="BG152" i="10"/>
  <c r="BF152" i="10"/>
  <c r="BE152" i="10"/>
  <c r="BD152" i="10"/>
  <c r="AS152" i="10"/>
  <c r="B152" i="10"/>
  <c r="A152" i="10"/>
  <c r="BG151" i="10"/>
  <c r="BF151" i="10"/>
  <c r="BE151" i="10"/>
  <c r="BD151" i="10"/>
  <c r="AS151" i="10"/>
  <c r="B151" i="10"/>
  <c r="A151" i="10"/>
  <c r="BG150" i="10"/>
  <c r="BF150" i="10"/>
  <c r="BE150" i="10"/>
  <c r="BD150" i="10"/>
  <c r="AS150" i="10"/>
  <c r="B150" i="10"/>
  <c r="A150" i="10"/>
  <c r="BG149" i="10"/>
  <c r="BF149" i="10"/>
  <c r="BE149" i="10"/>
  <c r="BD149" i="10"/>
  <c r="AS149" i="10"/>
  <c r="B149" i="10"/>
  <c r="A149" i="10"/>
  <c r="BG148" i="10"/>
  <c r="BF148" i="10"/>
  <c r="BE148" i="10"/>
  <c r="BD148" i="10"/>
  <c r="AS148" i="10"/>
  <c r="B148" i="10"/>
  <c r="A148" i="10"/>
  <c r="BG147" i="10"/>
  <c r="BF147" i="10"/>
  <c r="BE147" i="10"/>
  <c r="BD147" i="10"/>
  <c r="AS147" i="10"/>
  <c r="B147" i="10"/>
  <c r="A147" i="10"/>
  <c r="BG146" i="10"/>
  <c r="BF146" i="10"/>
  <c r="BE146" i="10"/>
  <c r="BD146" i="10"/>
  <c r="AS146" i="10"/>
  <c r="B146" i="10"/>
  <c r="A146" i="10"/>
  <c r="BG145" i="10"/>
  <c r="BF145" i="10"/>
  <c r="BE145" i="10"/>
  <c r="BD145" i="10"/>
  <c r="AS145" i="10"/>
  <c r="B145" i="10"/>
  <c r="A145" i="10"/>
  <c r="BG144" i="10"/>
  <c r="BF144" i="10"/>
  <c r="BE144" i="10"/>
  <c r="BD144" i="10"/>
  <c r="AS144" i="10"/>
  <c r="B144" i="10"/>
  <c r="A144" i="10"/>
  <c r="BG143" i="10"/>
  <c r="BF143" i="10"/>
  <c r="BE143" i="10"/>
  <c r="BD143" i="10"/>
  <c r="AS143" i="10"/>
  <c r="B143" i="10"/>
  <c r="A143" i="10"/>
  <c r="BG142" i="10"/>
  <c r="BF142" i="10"/>
  <c r="BE142" i="10"/>
  <c r="BD142" i="10"/>
  <c r="AS142" i="10"/>
  <c r="B142" i="10"/>
  <c r="A142" i="10"/>
  <c r="BG141" i="10"/>
  <c r="BF141" i="10"/>
  <c r="BE141" i="10"/>
  <c r="BD141" i="10"/>
  <c r="AS141" i="10"/>
  <c r="B141" i="10"/>
  <c r="A141" i="10"/>
  <c r="BG140" i="10"/>
  <c r="BF140" i="10"/>
  <c r="BE140" i="10"/>
  <c r="BD140" i="10"/>
  <c r="AS140" i="10"/>
  <c r="B140" i="10"/>
  <c r="A140" i="10"/>
  <c r="BG139" i="10"/>
  <c r="BF139" i="10"/>
  <c r="BE139" i="10"/>
  <c r="BD139" i="10"/>
  <c r="AS139" i="10"/>
  <c r="B139" i="10"/>
  <c r="A139" i="10"/>
  <c r="BG138" i="10"/>
  <c r="BF138" i="10"/>
  <c r="BE138" i="10"/>
  <c r="BD138" i="10"/>
  <c r="AS138" i="10"/>
  <c r="B138" i="10"/>
  <c r="A138" i="10"/>
  <c r="BG137" i="10"/>
  <c r="BF137" i="10"/>
  <c r="BE137" i="10"/>
  <c r="BD137" i="10"/>
  <c r="AS137" i="10"/>
  <c r="B137" i="10"/>
  <c r="A137" i="10"/>
  <c r="BG136" i="10"/>
  <c r="BF136" i="10"/>
  <c r="BE136" i="10"/>
  <c r="BD136" i="10"/>
  <c r="AS136" i="10"/>
  <c r="B136" i="10"/>
  <c r="A136" i="10"/>
  <c r="BG135" i="10"/>
  <c r="BF135" i="10"/>
  <c r="BE135" i="10"/>
  <c r="BD135" i="10"/>
  <c r="AS135" i="10"/>
  <c r="B135" i="10"/>
  <c r="A135" i="10"/>
  <c r="BG134" i="10"/>
  <c r="BF134" i="10"/>
  <c r="BE134" i="10"/>
  <c r="BD134" i="10"/>
  <c r="AS134" i="10"/>
  <c r="B134" i="10"/>
  <c r="A134" i="10"/>
  <c r="BG133" i="10"/>
  <c r="BF133" i="10"/>
  <c r="BE133" i="10"/>
  <c r="BD133" i="10"/>
  <c r="AS133" i="10"/>
  <c r="B133" i="10"/>
  <c r="A133" i="10"/>
  <c r="BG132" i="10"/>
  <c r="BF132" i="10"/>
  <c r="BE132" i="10"/>
  <c r="BD132" i="10"/>
  <c r="AS132" i="10"/>
  <c r="B132" i="10"/>
  <c r="A132" i="10"/>
  <c r="BG131" i="10"/>
  <c r="BF131" i="10"/>
  <c r="BE131" i="10"/>
  <c r="BD131" i="10"/>
  <c r="AS131" i="10"/>
  <c r="B131" i="10"/>
  <c r="A131" i="10"/>
  <c r="BG130" i="10"/>
  <c r="BF130" i="10"/>
  <c r="BE130" i="10"/>
  <c r="BD130" i="10"/>
  <c r="AS130" i="10"/>
  <c r="B130" i="10"/>
  <c r="A130" i="10"/>
  <c r="BG129" i="10"/>
  <c r="BF129" i="10"/>
  <c r="BE129" i="10"/>
  <c r="BD129" i="10"/>
  <c r="AS129" i="10"/>
  <c r="B129" i="10"/>
  <c r="A129" i="10"/>
  <c r="BG128" i="10"/>
  <c r="BF128" i="10"/>
  <c r="BE128" i="10"/>
  <c r="BD128" i="10"/>
  <c r="AS128" i="10"/>
  <c r="B128" i="10"/>
  <c r="A128" i="10"/>
  <c r="BG127" i="10"/>
  <c r="BF127" i="10"/>
  <c r="BE127" i="10"/>
  <c r="BD127" i="10"/>
  <c r="AS127" i="10"/>
  <c r="B127" i="10"/>
  <c r="A127" i="10"/>
  <c r="BG126" i="10"/>
  <c r="BF126" i="10"/>
  <c r="BE126" i="10"/>
  <c r="BD126" i="10"/>
  <c r="AS126" i="10"/>
  <c r="B126" i="10"/>
  <c r="A126" i="10"/>
  <c r="BG125" i="10"/>
  <c r="BF125" i="10"/>
  <c r="BE125" i="10"/>
  <c r="BD125" i="10"/>
  <c r="AS125" i="10"/>
  <c r="B125" i="10"/>
  <c r="A125" i="10"/>
  <c r="BG124" i="10"/>
  <c r="BF124" i="10"/>
  <c r="BE124" i="10"/>
  <c r="BD124" i="10"/>
  <c r="AS124" i="10"/>
  <c r="B124" i="10"/>
  <c r="A124" i="10"/>
  <c r="BG123" i="10"/>
  <c r="BF123" i="10"/>
  <c r="BE123" i="10"/>
  <c r="BD123" i="10"/>
  <c r="AS123" i="10"/>
  <c r="B123" i="10"/>
  <c r="A123" i="10"/>
  <c r="BG122" i="10"/>
  <c r="BF122" i="10"/>
  <c r="BE122" i="10"/>
  <c r="BD122" i="10"/>
  <c r="AS122" i="10"/>
  <c r="B122" i="10"/>
  <c r="A122" i="10"/>
  <c r="BG121" i="10"/>
  <c r="BF121" i="10"/>
  <c r="BE121" i="10"/>
  <c r="BD121" i="10"/>
  <c r="AS121" i="10"/>
  <c r="B121" i="10"/>
  <c r="A121" i="10"/>
  <c r="BG120" i="10"/>
  <c r="BF120" i="10"/>
  <c r="BE120" i="10"/>
  <c r="BD120" i="10"/>
  <c r="AS120" i="10"/>
  <c r="B120" i="10"/>
  <c r="A120" i="10"/>
  <c r="BG119" i="10"/>
  <c r="BF119" i="10"/>
  <c r="BE119" i="10"/>
  <c r="BD119" i="10"/>
  <c r="AS119" i="10"/>
  <c r="B119" i="10"/>
  <c r="A119" i="10"/>
  <c r="BG118" i="10"/>
  <c r="BF118" i="10"/>
  <c r="BE118" i="10"/>
  <c r="BD118" i="10"/>
  <c r="AS118" i="10"/>
  <c r="B118" i="10"/>
  <c r="A118" i="10"/>
  <c r="BG117" i="10"/>
  <c r="BF117" i="10"/>
  <c r="BE117" i="10"/>
  <c r="BD117" i="10"/>
  <c r="AS117" i="10"/>
  <c r="B117" i="10"/>
  <c r="A117" i="10"/>
  <c r="BG116" i="10"/>
  <c r="BF116" i="10"/>
  <c r="BE116" i="10"/>
  <c r="BD116" i="10"/>
  <c r="AS116" i="10"/>
  <c r="B116" i="10"/>
  <c r="A116" i="10"/>
  <c r="BG115" i="10"/>
  <c r="BF115" i="10"/>
  <c r="BE115" i="10"/>
  <c r="BD115" i="10"/>
  <c r="AS115" i="10"/>
  <c r="B115" i="10"/>
  <c r="A115" i="10"/>
  <c r="BG114" i="10"/>
  <c r="BF114" i="10"/>
  <c r="BE114" i="10"/>
  <c r="BD114" i="10"/>
  <c r="AS114" i="10"/>
  <c r="B114" i="10"/>
  <c r="A114" i="10"/>
  <c r="BG113" i="10"/>
  <c r="BF113" i="10"/>
  <c r="BE113" i="10"/>
  <c r="BD113" i="10"/>
  <c r="AS113" i="10"/>
  <c r="B113" i="10"/>
  <c r="A113" i="10"/>
  <c r="BG112" i="10"/>
  <c r="BF112" i="10"/>
  <c r="BE112" i="10"/>
  <c r="BD112" i="10"/>
  <c r="AS112" i="10"/>
  <c r="B112" i="10"/>
  <c r="A112" i="10"/>
  <c r="BG111" i="10"/>
  <c r="BF111" i="10"/>
  <c r="BE111" i="10"/>
  <c r="BD111" i="10"/>
  <c r="AS111" i="10"/>
  <c r="B111" i="10"/>
  <c r="A111" i="10"/>
  <c r="BG110" i="10"/>
  <c r="BF110" i="10"/>
  <c r="BE110" i="10"/>
  <c r="BD110" i="10"/>
  <c r="AS110" i="10"/>
  <c r="B110" i="10"/>
  <c r="A110" i="10"/>
  <c r="BG109" i="10"/>
  <c r="BF109" i="10"/>
  <c r="BE109" i="10"/>
  <c r="BD109" i="10"/>
  <c r="AS109" i="10"/>
  <c r="B109" i="10"/>
  <c r="A109" i="10"/>
  <c r="BG108" i="10"/>
  <c r="BF108" i="10"/>
  <c r="BE108" i="10"/>
  <c r="BD108" i="10"/>
  <c r="AS108" i="10"/>
  <c r="B108" i="10"/>
  <c r="A108" i="10"/>
  <c r="BG107" i="10"/>
  <c r="BF107" i="10"/>
  <c r="BE107" i="10"/>
  <c r="BD107" i="10"/>
  <c r="AS107" i="10"/>
  <c r="B107" i="10"/>
  <c r="A107" i="10"/>
  <c r="BG106" i="10"/>
  <c r="BF106" i="10"/>
  <c r="BE106" i="10"/>
  <c r="BD106" i="10"/>
  <c r="AS106" i="10"/>
  <c r="B106" i="10"/>
  <c r="A106" i="10"/>
  <c r="BG105" i="10"/>
  <c r="BF105" i="10"/>
  <c r="BE105" i="10"/>
  <c r="BD105" i="10"/>
  <c r="AS105" i="10"/>
  <c r="B105" i="10"/>
  <c r="A105" i="10"/>
  <c r="BG104" i="10"/>
  <c r="BF104" i="10"/>
  <c r="BE104" i="10"/>
  <c r="BD104" i="10"/>
  <c r="AS104" i="10"/>
  <c r="B104" i="10"/>
  <c r="A104" i="10"/>
  <c r="BG103" i="10"/>
  <c r="BF103" i="10"/>
  <c r="BE103" i="10"/>
  <c r="BD103" i="10"/>
  <c r="AS103" i="10"/>
  <c r="B103" i="10"/>
  <c r="A103" i="10"/>
  <c r="BG102" i="10"/>
  <c r="BF102" i="10"/>
  <c r="BE102" i="10"/>
  <c r="BD102" i="10"/>
  <c r="AS102" i="10"/>
  <c r="B102" i="10"/>
  <c r="A102" i="10"/>
  <c r="BG101" i="10"/>
  <c r="BF101" i="10"/>
  <c r="BE101" i="10"/>
  <c r="BD101" i="10"/>
  <c r="AS101" i="10"/>
  <c r="C101" i="10"/>
  <c r="B101" i="10"/>
  <c r="A101" i="10"/>
  <c r="BG100" i="10"/>
  <c r="BF100" i="10"/>
  <c r="BE100" i="10"/>
  <c r="BD100" i="10"/>
  <c r="AS100" i="10"/>
  <c r="C100" i="10"/>
  <c r="B100" i="10"/>
  <c r="A100" i="10"/>
  <c r="BG99" i="10"/>
  <c r="BF99" i="10"/>
  <c r="BE99" i="10"/>
  <c r="BD99" i="10"/>
  <c r="AS99" i="10"/>
  <c r="C99" i="10"/>
  <c r="B99" i="10"/>
  <c r="A99" i="10"/>
  <c r="BG98" i="10"/>
  <c r="BF98" i="10"/>
  <c r="BE98" i="10"/>
  <c r="BD98" i="10"/>
  <c r="AS98" i="10"/>
  <c r="C98" i="10"/>
  <c r="B98" i="10"/>
  <c r="A98" i="10"/>
  <c r="BG97" i="10"/>
  <c r="BF97" i="10"/>
  <c r="BE97" i="10"/>
  <c r="BD97" i="10"/>
  <c r="AS97" i="10"/>
  <c r="C97" i="10"/>
  <c r="B97" i="10"/>
  <c r="A97" i="10"/>
  <c r="BG96" i="10"/>
  <c r="BF96" i="10"/>
  <c r="BE96" i="10"/>
  <c r="BD96" i="10"/>
  <c r="AS96" i="10"/>
  <c r="C96" i="10"/>
  <c r="B96" i="10"/>
  <c r="A96" i="10"/>
  <c r="BG95" i="10"/>
  <c r="BF95" i="10"/>
  <c r="BE95" i="10"/>
  <c r="BD95" i="10"/>
  <c r="AS95" i="10"/>
  <c r="C95" i="10"/>
  <c r="B95" i="10"/>
  <c r="A95" i="10"/>
  <c r="BG94" i="10"/>
  <c r="BF94" i="10"/>
  <c r="BE94" i="10"/>
  <c r="BD94" i="10"/>
  <c r="AS94" i="10"/>
  <c r="C94" i="10"/>
  <c r="B94" i="10"/>
  <c r="A94" i="10"/>
  <c r="BG93" i="10"/>
  <c r="BF93" i="10"/>
  <c r="BE93" i="10"/>
  <c r="BD93" i="10"/>
  <c r="AS93" i="10"/>
  <c r="C93" i="10"/>
  <c r="B93" i="10"/>
  <c r="A93" i="10"/>
  <c r="BG92" i="10"/>
  <c r="BF92" i="10"/>
  <c r="BE92" i="10"/>
  <c r="BD92" i="10"/>
  <c r="AS92" i="10"/>
  <c r="C92" i="10"/>
  <c r="B92" i="10"/>
  <c r="A92" i="10"/>
  <c r="BG91" i="10"/>
  <c r="BF91" i="10"/>
  <c r="BE91" i="10"/>
  <c r="BD91" i="10"/>
  <c r="AS91" i="10"/>
  <c r="C91" i="10"/>
  <c r="B91" i="10"/>
  <c r="A91" i="10"/>
  <c r="BG90" i="10"/>
  <c r="BF90" i="10"/>
  <c r="BE90" i="10"/>
  <c r="BD90" i="10"/>
  <c r="AS90" i="10"/>
  <c r="C90" i="10"/>
  <c r="B90" i="10"/>
  <c r="A90" i="10"/>
  <c r="BG89" i="10"/>
  <c r="BF89" i="10"/>
  <c r="BE89" i="10"/>
  <c r="BD89" i="10"/>
  <c r="AS89" i="10"/>
  <c r="C89" i="10"/>
  <c r="B89" i="10"/>
  <c r="A89" i="10"/>
  <c r="BG88" i="10"/>
  <c r="BF88" i="10"/>
  <c r="BE88" i="10"/>
  <c r="BD88" i="10"/>
  <c r="AS88" i="10"/>
  <c r="C88" i="10"/>
  <c r="B88" i="10"/>
  <c r="A88" i="10"/>
  <c r="BG87" i="10"/>
  <c r="BF87" i="10"/>
  <c r="BE87" i="10"/>
  <c r="BD87" i="10"/>
  <c r="AS87" i="10"/>
  <c r="C87" i="10"/>
  <c r="B87" i="10"/>
  <c r="A87" i="10"/>
  <c r="BG86" i="10"/>
  <c r="BF86" i="10"/>
  <c r="BE86" i="10"/>
  <c r="BD86" i="10"/>
  <c r="AS86" i="10"/>
  <c r="C86" i="10"/>
  <c r="B86" i="10"/>
  <c r="A86" i="10"/>
  <c r="BG85" i="10"/>
  <c r="BF85" i="10"/>
  <c r="BE85" i="10"/>
  <c r="BD85" i="10"/>
  <c r="AS85" i="10"/>
  <c r="C85" i="10"/>
  <c r="B85" i="10"/>
  <c r="A85" i="10"/>
  <c r="BG84" i="10"/>
  <c r="BF84" i="10"/>
  <c r="BE84" i="10"/>
  <c r="BD84" i="10"/>
  <c r="AS84" i="10"/>
  <c r="C84" i="10"/>
  <c r="B84" i="10"/>
  <c r="A84" i="10"/>
  <c r="BG83" i="10"/>
  <c r="BF83" i="10"/>
  <c r="BE83" i="10"/>
  <c r="BD83" i="10"/>
  <c r="AS83" i="10"/>
  <c r="C83" i="10"/>
  <c r="B83" i="10"/>
  <c r="A83" i="10"/>
  <c r="BG82" i="10"/>
  <c r="BF82" i="10"/>
  <c r="BE82" i="10"/>
  <c r="BD82" i="10"/>
  <c r="AS82" i="10"/>
  <c r="C82" i="10"/>
  <c r="B82" i="10"/>
  <c r="A82" i="10"/>
  <c r="BG81" i="10"/>
  <c r="BF81" i="10"/>
  <c r="BE81" i="10"/>
  <c r="BD81" i="10"/>
  <c r="AS81" i="10"/>
  <c r="C81" i="10"/>
  <c r="B81" i="10"/>
  <c r="A81" i="10"/>
  <c r="BG80" i="10"/>
  <c r="BF80" i="10"/>
  <c r="BE80" i="10"/>
  <c r="BD80" i="10"/>
  <c r="AS80" i="10"/>
  <c r="C80" i="10"/>
  <c r="B80" i="10"/>
  <c r="A80" i="10"/>
  <c r="BG79" i="10"/>
  <c r="BF79" i="10"/>
  <c r="BE79" i="10"/>
  <c r="BD79" i="10"/>
  <c r="AS79" i="10"/>
  <c r="C79" i="10"/>
  <c r="B79" i="10"/>
  <c r="A79" i="10"/>
  <c r="BG78" i="10"/>
  <c r="BF78" i="10"/>
  <c r="BE78" i="10"/>
  <c r="BD78" i="10"/>
  <c r="AS78" i="10"/>
  <c r="C78" i="10"/>
  <c r="B78" i="10"/>
  <c r="A78" i="10"/>
  <c r="BG77" i="10"/>
  <c r="BF77" i="10"/>
  <c r="BE77" i="10"/>
  <c r="BD77" i="10"/>
  <c r="AS77" i="10"/>
  <c r="C77" i="10"/>
  <c r="B77" i="10"/>
  <c r="A77" i="10"/>
  <c r="BG76" i="10"/>
  <c r="BF76" i="10"/>
  <c r="BE76" i="10"/>
  <c r="BD76" i="10"/>
  <c r="AS76" i="10"/>
  <c r="C76" i="10"/>
  <c r="B76" i="10"/>
  <c r="A76" i="10"/>
  <c r="BG75" i="10"/>
  <c r="BF75" i="10"/>
  <c r="BE75" i="10"/>
  <c r="BD75" i="10"/>
  <c r="AS75" i="10"/>
  <c r="C75" i="10"/>
  <c r="B75" i="10"/>
  <c r="A75" i="10"/>
  <c r="BG74" i="10"/>
  <c r="BF74" i="10"/>
  <c r="BE74" i="10"/>
  <c r="BD74" i="10"/>
  <c r="AS74" i="10"/>
  <c r="C74" i="10"/>
  <c r="B74" i="10"/>
  <c r="A74" i="10"/>
  <c r="BG73" i="10"/>
  <c r="BF73" i="10"/>
  <c r="BE73" i="10"/>
  <c r="BD73" i="10"/>
  <c r="AS73" i="10"/>
  <c r="C73" i="10"/>
  <c r="B73" i="10"/>
  <c r="A73" i="10"/>
  <c r="BG72" i="10"/>
  <c r="BF72" i="10"/>
  <c r="BE72" i="10"/>
  <c r="BD72" i="10"/>
  <c r="AS72" i="10"/>
  <c r="C72" i="10"/>
  <c r="B72" i="10"/>
  <c r="A72" i="10"/>
  <c r="BG71" i="10"/>
  <c r="BF71" i="10"/>
  <c r="BE71" i="10"/>
  <c r="BD71" i="10"/>
  <c r="AS71" i="10"/>
  <c r="C71" i="10"/>
  <c r="B71" i="10"/>
  <c r="A71" i="10"/>
  <c r="BG70" i="10"/>
  <c r="BF70" i="10"/>
  <c r="BE70" i="10"/>
  <c r="BD70" i="10"/>
  <c r="AS70" i="10"/>
  <c r="C70" i="10"/>
  <c r="B70" i="10"/>
  <c r="A70" i="10"/>
  <c r="BG69" i="10"/>
  <c r="BF69" i="10"/>
  <c r="BE69" i="10"/>
  <c r="BD69" i="10"/>
  <c r="AS69" i="10"/>
  <c r="C69" i="10"/>
  <c r="B69" i="10"/>
  <c r="A69" i="10"/>
  <c r="BG68" i="10"/>
  <c r="BF68" i="10"/>
  <c r="BE68" i="10"/>
  <c r="BD68" i="10"/>
  <c r="AS68" i="10"/>
  <c r="C68" i="10"/>
  <c r="B68" i="10"/>
  <c r="A68" i="10"/>
  <c r="BG67" i="10"/>
  <c r="BF67" i="10"/>
  <c r="BE67" i="10"/>
  <c r="BD67" i="10"/>
  <c r="AS67" i="10"/>
  <c r="C67" i="10"/>
  <c r="B67" i="10"/>
  <c r="A67" i="10"/>
  <c r="BG66" i="10"/>
  <c r="BF66" i="10"/>
  <c r="BE66" i="10"/>
  <c r="BD66" i="10"/>
  <c r="AS66" i="10"/>
  <c r="C66" i="10"/>
  <c r="B66" i="10"/>
  <c r="A66" i="10"/>
  <c r="BG65" i="10"/>
  <c r="BF65" i="10"/>
  <c r="BE65" i="10"/>
  <c r="BD65" i="10"/>
  <c r="AS65" i="10"/>
  <c r="C65" i="10"/>
  <c r="B65" i="10"/>
  <c r="A65" i="10"/>
  <c r="BG64" i="10"/>
  <c r="BF64" i="10"/>
  <c r="BE64" i="10"/>
  <c r="BD64" i="10"/>
  <c r="AS64" i="10"/>
  <c r="C64" i="10"/>
  <c r="B64" i="10"/>
  <c r="A64" i="10"/>
  <c r="BG63" i="10"/>
  <c r="BF63" i="10"/>
  <c r="BE63" i="10"/>
  <c r="BD63" i="10"/>
  <c r="AS63" i="10"/>
  <c r="C63" i="10"/>
  <c r="B63" i="10"/>
  <c r="A63" i="10"/>
  <c r="BG62" i="10"/>
  <c r="BF62" i="10"/>
  <c r="BE62" i="10"/>
  <c r="BD62" i="10"/>
  <c r="AS62" i="10"/>
  <c r="C62" i="10"/>
  <c r="B62" i="10"/>
  <c r="A62" i="10"/>
  <c r="BG61" i="10"/>
  <c r="BF61" i="10"/>
  <c r="BE61" i="10"/>
  <c r="BD61" i="10"/>
  <c r="AS61" i="10"/>
  <c r="C61" i="10"/>
  <c r="B61" i="10"/>
  <c r="A61" i="10"/>
  <c r="BG60" i="10"/>
  <c r="BF60" i="10"/>
  <c r="BE60" i="10"/>
  <c r="BD60" i="10"/>
  <c r="AS60" i="10"/>
  <c r="C60" i="10"/>
  <c r="B60" i="10"/>
  <c r="A60" i="10"/>
  <c r="BG59" i="10"/>
  <c r="BF59" i="10"/>
  <c r="BE59" i="10"/>
  <c r="BD59" i="10"/>
  <c r="AS59" i="10"/>
  <c r="C59" i="10"/>
  <c r="B59" i="10"/>
  <c r="A59" i="10"/>
  <c r="BG58" i="10"/>
  <c r="BF58" i="10"/>
  <c r="BE58" i="10"/>
  <c r="BD58" i="10"/>
  <c r="AS58" i="10"/>
  <c r="C58" i="10"/>
  <c r="B58" i="10"/>
  <c r="A58" i="10"/>
  <c r="BG57" i="10"/>
  <c r="BF57" i="10"/>
  <c r="BE57" i="10"/>
  <c r="BD57" i="10"/>
  <c r="AS57" i="10"/>
  <c r="C57" i="10"/>
  <c r="B57" i="10"/>
  <c r="A57" i="10"/>
  <c r="BG56" i="10"/>
  <c r="BF56" i="10"/>
  <c r="BE56" i="10"/>
  <c r="BD56" i="10"/>
  <c r="AS56" i="10"/>
  <c r="C56" i="10"/>
  <c r="B56" i="10"/>
  <c r="A56" i="10"/>
  <c r="BG55" i="10"/>
  <c r="BF55" i="10"/>
  <c r="BE55" i="10"/>
  <c r="BD55" i="10"/>
  <c r="AS55" i="10"/>
  <c r="C55" i="10"/>
  <c r="B55" i="10"/>
  <c r="A55" i="10"/>
  <c r="BG54" i="10"/>
  <c r="BF54" i="10"/>
  <c r="BE54" i="10"/>
  <c r="BD54" i="10"/>
  <c r="AS54" i="10"/>
  <c r="C54" i="10"/>
  <c r="B54" i="10"/>
  <c r="A54" i="10"/>
  <c r="BG53" i="10"/>
  <c r="BF53" i="10"/>
  <c r="BE53" i="10"/>
  <c r="BD53" i="10"/>
  <c r="AS53" i="10"/>
  <c r="C53" i="10"/>
  <c r="B53" i="10"/>
  <c r="A53" i="10"/>
  <c r="BG52" i="10"/>
  <c r="BF52" i="10"/>
  <c r="BE52" i="10"/>
  <c r="BD52" i="10"/>
  <c r="AS52" i="10"/>
  <c r="C52" i="10"/>
  <c r="B52" i="10"/>
  <c r="A52" i="10"/>
  <c r="BG51" i="10"/>
  <c r="BF51" i="10"/>
  <c r="BE51" i="10"/>
  <c r="BD51" i="10"/>
  <c r="AS51" i="10"/>
  <c r="C51" i="10"/>
  <c r="B51" i="10"/>
  <c r="A51" i="10"/>
  <c r="BG50" i="10"/>
  <c r="BF50" i="10"/>
  <c r="BE50" i="10"/>
  <c r="BD50" i="10"/>
  <c r="AS50" i="10"/>
  <c r="AQ50" i="10"/>
  <c r="E50" i="10"/>
  <c r="D50" i="10"/>
  <c r="C50" i="10"/>
  <c r="B50" i="10"/>
  <c r="A50" i="10"/>
  <c r="BG49" i="10"/>
  <c r="BF49" i="10"/>
  <c r="BE49" i="10"/>
  <c r="BD49" i="10"/>
  <c r="AS49" i="10"/>
  <c r="E49" i="10"/>
  <c r="D49" i="10"/>
  <c r="C49" i="10"/>
  <c r="B49" i="10"/>
  <c r="BG169" i="9"/>
  <c r="BF169" i="9"/>
  <c r="BE169" i="9"/>
  <c r="BD169" i="9"/>
  <c r="BC169" i="9"/>
  <c r="BB169" i="9"/>
  <c r="BA169" i="9"/>
  <c r="AZ169" i="9"/>
  <c r="AY169" i="9"/>
  <c r="AX169" i="9"/>
  <c r="AW169" i="9"/>
  <c r="AV169" i="9"/>
  <c r="AU169" i="9"/>
  <c r="AT169" i="9"/>
  <c r="AS169" i="9"/>
  <c r="AR169" i="9"/>
  <c r="AQ169" i="9"/>
  <c r="AP169" i="9"/>
  <c r="AO169" i="9"/>
  <c r="AN169" i="9"/>
  <c r="AM169" i="9"/>
  <c r="AL169" i="9"/>
  <c r="AK169" i="9"/>
  <c r="AJ169" i="9"/>
  <c r="AI169" i="9"/>
  <c r="AH169" i="9"/>
  <c r="AG169" i="9"/>
  <c r="AF169" i="9"/>
  <c r="AE169" i="9"/>
  <c r="AD169" i="9"/>
  <c r="AC169" i="9"/>
  <c r="AB169" i="9"/>
  <c r="AA169" i="9"/>
  <c r="Z169" i="9"/>
  <c r="Y169" i="9"/>
  <c r="X169" i="9"/>
  <c r="W169" i="9"/>
  <c r="V169" i="9"/>
  <c r="U169" i="9"/>
  <c r="T169" i="9"/>
  <c r="S169" i="9"/>
  <c r="R169" i="9"/>
  <c r="Q169" i="9"/>
  <c r="P169" i="9"/>
  <c r="O169" i="9"/>
  <c r="N169" i="9"/>
  <c r="M169" i="9"/>
  <c r="L169" i="9"/>
  <c r="K169" i="9"/>
  <c r="J169" i="9"/>
  <c r="I169" i="9"/>
  <c r="H169" i="9"/>
  <c r="G169" i="9"/>
  <c r="F169" i="9"/>
  <c r="E169" i="9"/>
  <c r="D169" i="9"/>
  <c r="C169" i="9"/>
  <c r="B169" i="9"/>
  <c r="A169" i="9"/>
  <c r="BG168" i="9"/>
  <c r="BF168" i="9"/>
  <c r="BE168" i="9"/>
  <c r="BD168" i="9"/>
  <c r="BC168" i="9"/>
  <c r="BB168" i="9"/>
  <c r="BA168" i="9"/>
  <c r="AZ168" i="9"/>
  <c r="AY168" i="9"/>
  <c r="AX168" i="9"/>
  <c r="AW168" i="9"/>
  <c r="AV168" i="9"/>
  <c r="AU168" i="9"/>
  <c r="AT168" i="9"/>
  <c r="AS168" i="9"/>
  <c r="AR168" i="9"/>
  <c r="AQ168" i="9"/>
  <c r="AP168" i="9"/>
  <c r="AO168" i="9"/>
  <c r="AN168" i="9"/>
  <c r="AM168" i="9"/>
  <c r="AL168" i="9"/>
  <c r="AK168" i="9"/>
  <c r="AJ168" i="9"/>
  <c r="AI168" i="9"/>
  <c r="AH168" i="9"/>
  <c r="AG168" i="9"/>
  <c r="AF168" i="9"/>
  <c r="AE168" i="9"/>
  <c r="AD168" i="9"/>
  <c r="AC168" i="9"/>
  <c r="AB168" i="9"/>
  <c r="AA168" i="9"/>
  <c r="Z168" i="9"/>
  <c r="Y168" i="9"/>
  <c r="X168" i="9"/>
  <c r="W168" i="9"/>
  <c r="V168" i="9"/>
  <c r="U168" i="9"/>
  <c r="T168" i="9"/>
  <c r="S168" i="9"/>
  <c r="R168" i="9"/>
  <c r="Q168" i="9"/>
  <c r="P168" i="9"/>
  <c r="O168" i="9"/>
  <c r="N168" i="9"/>
  <c r="M168" i="9"/>
  <c r="L168" i="9"/>
  <c r="K168" i="9"/>
  <c r="J168" i="9"/>
  <c r="I168" i="9"/>
  <c r="H168" i="9"/>
  <c r="G168" i="9"/>
  <c r="F168" i="9"/>
  <c r="E168" i="9"/>
  <c r="D168" i="9"/>
  <c r="C168" i="9"/>
  <c r="B168" i="9"/>
  <c r="A168" i="9"/>
  <c r="BG167" i="9"/>
  <c r="BF167" i="9"/>
  <c r="BE167" i="9"/>
  <c r="BD167" i="9"/>
  <c r="BC167" i="9"/>
  <c r="BB167" i="9"/>
  <c r="BA167" i="9"/>
  <c r="AZ167" i="9"/>
  <c r="AY167" i="9"/>
  <c r="AX167" i="9"/>
  <c r="AW167" i="9"/>
  <c r="AV167" i="9"/>
  <c r="AU167" i="9"/>
  <c r="AT167" i="9"/>
  <c r="AS167" i="9"/>
  <c r="AR167" i="9"/>
  <c r="AQ167" i="9"/>
  <c r="AP167" i="9"/>
  <c r="AO167" i="9"/>
  <c r="AN167" i="9"/>
  <c r="AM167" i="9"/>
  <c r="AL167" i="9"/>
  <c r="AK167" i="9"/>
  <c r="AJ167" i="9"/>
  <c r="AI167" i="9"/>
  <c r="AH167" i="9"/>
  <c r="AG167" i="9"/>
  <c r="AF167" i="9"/>
  <c r="AE167" i="9"/>
  <c r="AD167" i="9"/>
  <c r="AC167" i="9"/>
  <c r="AB167" i="9"/>
  <c r="AA167" i="9"/>
  <c r="Z167" i="9"/>
  <c r="Y167" i="9"/>
  <c r="X167" i="9"/>
  <c r="W167" i="9"/>
  <c r="V167" i="9"/>
  <c r="U167" i="9"/>
  <c r="T167" i="9"/>
  <c r="S167" i="9"/>
  <c r="R167" i="9"/>
  <c r="Q167" i="9"/>
  <c r="P167" i="9"/>
  <c r="O167" i="9"/>
  <c r="N167" i="9"/>
  <c r="M167" i="9"/>
  <c r="L167" i="9"/>
  <c r="K167" i="9"/>
  <c r="J167" i="9"/>
  <c r="I167" i="9"/>
  <c r="H167" i="9"/>
  <c r="G167" i="9"/>
  <c r="F167" i="9"/>
  <c r="E167" i="9"/>
  <c r="D167" i="9"/>
  <c r="C167" i="9"/>
  <c r="B167" i="9"/>
  <c r="A167" i="9"/>
  <c r="BG166" i="9"/>
  <c r="BF166" i="9"/>
  <c r="BE166" i="9"/>
  <c r="BD166" i="9"/>
  <c r="BC166" i="9"/>
  <c r="BB166" i="9"/>
  <c r="BA166" i="9"/>
  <c r="AZ166" i="9"/>
  <c r="AY166" i="9"/>
  <c r="AX166" i="9"/>
  <c r="AW166" i="9"/>
  <c r="AV166" i="9"/>
  <c r="AU166" i="9"/>
  <c r="AT166" i="9"/>
  <c r="AS166" i="9"/>
  <c r="AR166" i="9"/>
  <c r="AQ166" i="9"/>
  <c r="AP166" i="9"/>
  <c r="AO166" i="9"/>
  <c r="AN166" i="9"/>
  <c r="AM166" i="9"/>
  <c r="AL166" i="9"/>
  <c r="AK166" i="9"/>
  <c r="AJ166" i="9"/>
  <c r="AI166" i="9"/>
  <c r="AH166" i="9"/>
  <c r="AG166" i="9"/>
  <c r="AF166" i="9"/>
  <c r="AE166" i="9"/>
  <c r="AD166" i="9"/>
  <c r="AC166" i="9"/>
  <c r="AB166" i="9"/>
  <c r="AA166" i="9"/>
  <c r="Z166" i="9"/>
  <c r="Y166" i="9"/>
  <c r="X166" i="9"/>
  <c r="W166" i="9"/>
  <c r="V166" i="9"/>
  <c r="U166" i="9"/>
  <c r="T166" i="9"/>
  <c r="S166" i="9"/>
  <c r="R166" i="9"/>
  <c r="Q166" i="9"/>
  <c r="P166" i="9"/>
  <c r="O166" i="9"/>
  <c r="N166" i="9"/>
  <c r="M166" i="9"/>
  <c r="L166" i="9"/>
  <c r="K166" i="9"/>
  <c r="J166" i="9"/>
  <c r="I166" i="9"/>
  <c r="H166" i="9"/>
  <c r="F166" i="9"/>
  <c r="E166" i="9"/>
  <c r="D166" i="9"/>
  <c r="C166" i="9"/>
  <c r="B166" i="9"/>
  <c r="A166" i="9"/>
  <c r="BG165" i="9"/>
  <c r="BF165" i="9"/>
  <c r="BE165" i="9"/>
  <c r="BD165" i="9"/>
  <c r="BC165" i="9"/>
  <c r="BB165" i="9"/>
  <c r="BA165" i="9"/>
  <c r="AZ165" i="9"/>
  <c r="AY165" i="9"/>
  <c r="AX165" i="9"/>
  <c r="AW165" i="9"/>
  <c r="AV165" i="9"/>
  <c r="AU165" i="9"/>
  <c r="AT165" i="9"/>
  <c r="AS165" i="9"/>
  <c r="AR165" i="9"/>
  <c r="AQ165" i="9"/>
  <c r="AP165" i="9"/>
  <c r="AO165" i="9"/>
  <c r="AN165" i="9"/>
  <c r="AM165" i="9"/>
  <c r="AL165" i="9"/>
  <c r="AK165" i="9"/>
  <c r="AJ165" i="9"/>
  <c r="AI165" i="9"/>
  <c r="AH165" i="9"/>
  <c r="AG165" i="9"/>
  <c r="AF165" i="9"/>
  <c r="AE165" i="9"/>
  <c r="AD165" i="9"/>
  <c r="AC165" i="9"/>
  <c r="AB165" i="9"/>
  <c r="AA165" i="9"/>
  <c r="Z165" i="9"/>
  <c r="Y165" i="9"/>
  <c r="X165" i="9"/>
  <c r="W165" i="9"/>
  <c r="V165" i="9"/>
  <c r="U165" i="9"/>
  <c r="T165" i="9"/>
  <c r="S165" i="9"/>
  <c r="R165" i="9"/>
  <c r="Q165" i="9"/>
  <c r="P165" i="9"/>
  <c r="O165" i="9"/>
  <c r="N165" i="9"/>
  <c r="M165" i="9"/>
  <c r="L165" i="9"/>
  <c r="K165" i="9"/>
  <c r="J165" i="9"/>
  <c r="I165" i="9"/>
  <c r="H165" i="9"/>
  <c r="G165" i="9"/>
  <c r="F165" i="9"/>
  <c r="E165" i="9"/>
  <c r="D165" i="9"/>
  <c r="C165" i="9"/>
  <c r="B165" i="9"/>
  <c r="A165" i="9"/>
  <c r="BG164" i="9"/>
  <c r="BF164" i="9"/>
  <c r="BE164" i="9"/>
  <c r="BD164" i="9"/>
  <c r="BC164" i="9"/>
  <c r="BB164" i="9"/>
  <c r="BA164" i="9"/>
  <c r="AZ164" i="9"/>
  <c r="AY164" i="9"/>
  <c r="AX164" i="9"/>
  <c r="AW164" i="9"/>
  <c r="AV164" i="9"/>
  <c r="AU164" i="9"/>
  <c r="AT164" i="9"/>
  <c r="AS164" i="9"/>
  <c r="AR164" i="9"/>
  <c r="AQ164" i="9"/>
  <c r="AP164" i="9"/>
  <c r="AO164" i="9"/>
  <c r="AN164" i="9"/>
  <c r="AM164" i="9"/>
  <c r="AL164" i="9"/>
  <c r="AK164" i="9"/>
  <c r="AJ164" i="9"/>
  <c r="AI164" i="9"/>
  <c r="AH164" i="9"/>
  <c r="AG164" i="9"/>
  <c r="AF164" i="9"/>
  <c r="AE164" i="9"/>
  <c r="AD164" i="9"/>
  <c r="AC164" i="9"/>
  <c r="AB164" i="9"/>
  <c r="AA164" i="9"/>
  <c r="Z164" i="9"/>
  <c r="Y164" i="9"/>
  <c r="X164" i="9"/>
  <c r="W164" i="9"/>
  <c r="V164" i="9"/>
  <c r="U164" i="9"/>
  <c r="T164" i="9"/>
  <c r="S164" i="9"/>
  <c r="R164" i="9"/>
  <c r="Q164" i="9"/>
  <c r="P164" i="9"/>
  <c r="O164" i="9"/>
  <c r="N164" i="9"/>
  <c r="M164" i="9"/>
  <c r="L164" i="9"/>
  <c r="K164" i="9"/>
  <c r="J164" i="9"/>
  <c r="I164" i="9"/>
  <c r="H164" i="9"/>
  <c r="G164" i="9"/>
  <c r="F164" i="9"/>
  <c r="E164" i="9"/>
  <c r="D164" i="9"/>
  <c r="C164" i="9"/>
  <c r="B164" i="9"/>
  <c r="A164" i="9"/>
  <c r="BG163" i="9"/>
  <c r="BF163" i="9"/>
  <c r="BE163" i="9"/>
  <c r="BD163" i="9"/>
  <c r="BC163" i="9"/>
  <c r="BB163" i="9"/>
  <c r="BA163" i="9"/>
  <c r="AZ163" i="9"/>
  <c r="AY163" i="9"/>
  <c r="AX163" i="9"/>
  <c r="AW163" i="9"/>
  <c r="AV163" i="9"/>
  <c r="AU163" i="9"/>
  <c r="AT163" i="9"/>
  <c r="AS163" i="9"/>
  <c r="AR163" i="9"/>
  <c r="AQ163" i="9"/>
  <c r="AP163" i="9"/>
  <c r="AO163" i="9"/>
  <c r="AN163" i="9"/>
  <c r="AM163" i="9"/>
  <c r="AL163" i="9"/>
  <c r="AK163" i="9"/>
  <c r="AJ163" i="9"/>
  <c r="AI163" i="9"/>
  <c r="AH163" i="9"/>
  <c r="AG163" i="9"/>
  <c r="AF163" i="9"/>
  <c r="AE163" i="9"/>
  <c r="AD163" i="9"/>
  <c r="AC163" i="9"/>
  <c r="AB163" i="9"/>
  <c r="AA163" i="9"/>
  <c r="Z163" i="9"/>
  <c r="Y163" i="9"/>
  <c r="X163" i="9"/>
  <c r="W163" i="9"/>
  <c r="V163" i="9"/>
  <c r="U163" i="9"/>
  <c r="T163" i="9"/>
  <c r="S163" i="9"/>
  <c r="R163" i="9"/>
  <c r="Q163" i="9"/>
  <c r="P163" i="9"/>
  <c r="O163" i="9"/>
  <c r="N163" i="9"/>
  <c r="M163" i="9"/>
  <c r="L163" i="9"/>
  <c r="K163" i="9"/>
  <c r="J163" i="9"/>
  <c r="I163" i="9"/>
  <c r="H163" i="9"/>
  <c r="G163" i="9"/>
  <c r="F163" i="9"/>
  <c r="E163" i="9"/>
  <c r="D163" i="9"/>
  <c r="C163" i="9"/>
  <c r="B163" i="9"/>
  <c r="A163" i="9"/>
  <c r="BG162" i="9"/>
  <c r="BF162" i="9"/>
  <c r="BE162" i="9"/>
  <c r="BD162" i="9"/>
  <c r="BC162" i="9"/>
  <c r="BB162" i="9"/>
  <c r="BA162" i="9"/>
  <c r="AZ162" i="9"/>
  <c r="AY162" i="9"/>
  <c r="AX162" i="9"/>
  <c r="AW162" i="9"/>
  <c r="AV162" i="9"/>
  <c r="AU162" i="9"/>
  <c r="AT162" i="9"/>
  <c r="AS162" i="9"/>
  <c r="AR162" i="9"/>
  <c r="AQ162" i="9"/>
  <c r="AP162" i="9"/>
  <c r="AO162" i="9"/>
  <c r="AN162" i="9"/>
  <c r="AM162" i="9"/>
  <c r="AL162" i="9"/>
  <c r="AK162" i="9"/>
  <c r="AJ162" i="9"/>
  <c r="AI162" i="9"/>
  <c r="AH162" i="9"/>
  <c r="AG162" i="9"/>
  <c r="AF162" i="9"/>
  <c r="AE162" i="9"/>
  <c r="AD162" i="9"/>
  <c r="AC162" i="9"/>
  <c r="AB162" i="9"/>
  <c r="AA162" i="9"/>
  <c r="Z162" i="9"/>
  <c r="Y162" i="9"/>
  <c r="X162" i="9"/>
  <c r="W162" i="9"/>
  <c r="V162" i="9"/>
  <c r="U162" i="9"/>
  <c r="T162" i="9"/>
  <c r="S162" i="9"/>
  <c r="R162" i="9"/>
  <c r="Q162" i="9"/>
  <c r="P162" i="9"/>
  <c r="O162" i="9"/>
  <c r="N162" i="9"/>
  <c r="M162" i="9"/>
  <c r="L162" i="9"/>
  <c r="K162" i="9"/>
  <c r="J162" i="9"/>
  <c r="I162" i="9"/>
  <c r="H162" i="9"/>
  <c r="G162" i="9"/>
  <c r="F162" i="9"/>
  <c r="E162" i="9"/>
  <c r="D162" i="9"/>
  <c r="C162" i="9"/>
  <c r="B162" i="9"/>
  <c r="A162" i="9"/>
  <c r="BG161" i="9"/>
  <c r="BF161" i="9"/>
  <c r="BE161" i="9"/>
  <c r="BD161" i="9"/>
  <c r="BC161" i="9"/>
  <c r="BB161" i="9"/>
  <c r="BA161" i="9"/>
  <c r="AZ161" i="9"/>
  <c r="AY161" i="9"/>
  <c r="AX161" i="9"/>
  <c r="AW161" i="9"/>
  <c r="AV161" i="9"/>
  <c r="AU161" i="9"/>
  <c r="AT161" i="9"/>
  <c r="AS161" i="9"/>
  <c r="AR161" i="9"/>
  <c r="AQ161" i="9"/>
  <c r="AP161" i="9"/>
  <c r="AO161" i="9"/>
  <c r="AN161" i="9"/>
  <c r="AM161" i="9"/>
  <c r="AL161" i="9"/>
  <c r="AK161" i="9"/>
  <c r="AJ161" i="9"/>
  <c r="AI161" i="9"/>
  <c r="AH161" i="9"/>
  <c r="AG161" i="9"/>
  <c r="AF161" i="9"/>
  <c r="AE161" i="9"/>
  <c r="AD161" i="9"/>
  <c r="AC161" i="9"/>
  <c r="AB161" i="9"/>
  <c r="AA161" i="9"/>
  <c r="Z161" i="9"/>
  <c r="Y161" i="9"/>
  <c r="X161" i="9"/>
  <c r="W161" i="9"/>
  <c r="V161" i="9"/>
  <c r="U161" i="9"/>
  <c r="T161" i="9"/>
  <c r="S161" i="9"/>
  <c r="R161" i="9"/>
  <c r="Q161" i="9"/>
  <c r="P161" i="9"/>
  <c r="O161" i="9"/>
  <c r="N161" i="9"/>
  <c r="M161" i="9"/>
  <c r="L161" i="9"/>
  <c r="K161" i="9"/>
  <c r="J161" i="9"/>
  <c r="I161" i="9"/>
  <c r="H161" i="9"/>
  <c r="G161" i="9"/>
  <c r="F161" i="9"/>
  <c r="E161" i="9"/>
  <c r="D161" i="9"/>
  <c r="C161" i="9"/>
  <c r="B161" i="9"/>
  <c r="A161" i="9"/>
  <c r="BG160" i="9"/>
  <c r="BF160" i="9"/>
  <c r="BE160" i="9"/>
  <c r="BD160" i="9"/>
  <c r="BC160" i="9"/>
  <c r="BB160" i="9"/>
  <c r="BA160" i="9"/>
  <c r="AZ160" i="9"/>
  <c r="AY160" i="9"/>
  <c r="AX160" i="9"/>
  <c r="AW160" i="9"/>
  <c r="AV160" i="9"/>
  <c r="AU160" i="9"/>
  <c r="AT160" i="9"/>
  <c r="AS160" i="9"/>
  <c r="AR160" i="9"/>
  <c r="AQ160" i="9"/>
  <c r="AP160" i="9"/>
  <c r="AO160" i="9"/>
  <c r="AN160" i="9"/>
  <c r="AM160" i="9"/>
  <c r="AL160" i="9"/>
  <c r="AK160" i="9"/>
  <c r="AJ160" i="9"/>
  <c r="AI160" i="9"/>
  <c r="AH160" i="9"/>
  <c r="AG160" i="9"/>
  <c r="AF160" i="9"/>
  <c r="AE160" i="9"/>
  <c r="AD160" i="9"/>
  <c r="AC160" i="9"/>
  <c r="AB160" i="9"/>
  <c r="AA160" i="9"/>
  <c r="Z160" i="9"/>
  <c r="Y160" i="9"/>
  <c r="X160" i="9"/>
  <c r="W160" i="9"/>
  <c r="V160" i="9"/>
  <c r="U160" i="9"/>
  <c r="T160" i="9"/>
  <c r="S160" i="9"/>
  <c r="R160" i="9"/>
  <c r="Q160" i="9"/>
  <c r="P160" i="9"/>
  <c r="O160" i="9"/>
  <c r="N160" i="9"/>
  <c r="M160" i="9"/>
  <c r="L160" i="9"/>
  <c r="K160" i="9"/>
  <c r="J160" i="9"/>
  <c r="I160" i="9"/>
  <c r="H160" i="9"/>
  <c r="G160" i="9"/>
  <c r="F160" i="9"/>
  <c r="E160" i="9"/>
  <c r="D160" i="9"/>
  <c r="C160" i="9"/>
  <c r="B160" i="9"/>
  <c r="A160" i="9"/>
  <c r="BG159" i="9"/>
  <c r="BF159" i="9"/>
  <c r="BE159" i="9"/>
  <c r="BD159" i="9"/>
  <c r="BC159" i="9"/>
  <c r="BB159" i="9"/>
  <c r="BA159" i="9"/>
  <c r="AZ159" i="9"/>
  <c r="AY159" i="9"/>
  <c r="AX159" i="9"/>
  <c r="AW159" i="9"/>
  <c r="AV159" i="9"/>
  <c r="AU159" i="9"/>
  <c r="AT159" i="9"/>
  <c r="AS159" i="9"/>
  <c r="AR159" i="9"/>
  <c r="AQ159" i="9"/>
  <c r="AP159" i="9"/>
  <c r="AO159" i="9"/>
  <c r="AN159" i="9"/>
  <c r="AM159" i="9"/>
  <c r="AL159" i="9"/>
  <c r="AK159" i="9"/>
  <c r="AJ159" i="9"/>
  <c r="AI159" i="9"/>
  <c r="AH159" i="9"/>
  <c r="AG159" i="9"/>
  <c r="AF159" i="9"/>
  <c r="AE159" i="9"/>
  <c r="AD159" i="9"/>
  <c r="AC159" i="9"/>
  <c r="AB159" i="9"/>
  <c r="AA159" i="9"/>
  <c r="Z159" i="9"/>
  <c r="Y159" i="9"/>
  <c r="X159" i="9"/>
  <c r="W159" i="9"/>
  <c r="V159" i="9"/>
  <c r="U159" i="9"/>
  <c r="T159" i="9"/>
  <c r="S159" i="9"/>
  <c r="R159" i="9"/>
  <c r="Q159" i="9"/>
  <c r="P159" i="9"/>
  <c r="O159" i="9"/>
  <c r="N159" i="9"/>
  <c r="M159" i="9"/>
  <c r="L159" i="9"/>
  <c r="K159" i="9"/>
  <c r="J159" i="9"/>
  <c r="I159" i="9"/>
  <c r="H159" i="9"/>
  <c r="G159" i="9"/>
  <c r="F159" i="9"/>
  <c r="E159" i="9"/>
  <c r="D159" i="9"/>
  <c r="C159" i="9"/>
  <c r="B159" i="9"/>
  <c r="A159" i="9"/>
  <c r="BG158" i="9"/>
  <c r="BF158" i="9"/>
  <c r="BE158" i="9"/>
  <c r="BD158" i="9"/>
  <c r="BC158" i="9"/>
  <c r="BB158" i="9"/>
  <c r="BA158" i="9"/>
  <c r="AZ158" i="9"/>
  <c r="AY158" i="9"/>
  <c r="AX158" i="9"/>
  <c r="AW158" i="9"/>
  <c r="AV158" i="9"/>
  <c r="AU158" i="9"/>
  <c r="AT158" i="9"/>
  <c r="AS158" i="9"/>
  <c r="AR158" i="9"/>
  <c r="AQ158" i="9"/>
  <c r="AP158" i="9"/>
  <c r="AO158" i="9"/>
  <c r="AN158" i="9"/>
  <c r="AM158" i="9"/>
  <c r="AL158" i="9"/>
  <c r="AK158" i="9"/>
  <c r="AJ158" i="9"/>
  <c r="AI158" i="9"/>
  <c r="AH158" i="9"/>
  <c r="AG158" i="9"/>
  <c r="AF158" i="9"/>
  <c r="AE158" i="9"/>
  <c r="AD158" i="9"/>
  <c r="AC158" i="9"/>
  <c r="AB158" i="9"/>
  <c r="AA158" i="9"/>
  <c r="Z158" i="9"/>
  <c r="Y158" i="9"/>
  <c r="X158" i="9"/>
  <c r="W158" i="9"/>
  <c r="V158" i="9"/>
  <c r="U158" i="9"/>
  <c r="T158" i="9"/>
  <c r="S158" i="9"/>
  <c r="R158" i="9"/>
  <c r="Q158" i="9"/>
  <c r="P158" i="9"/>
  <c r="O158" i="9"/>
  <c r="N158" i="9"/>
  <c r="M158" i="9"/>
  <c r="L158" i="9"/>
  <c r="K158" i="9"/>
  <c r="J158" i="9"/>
  <c r="I158" i="9"/>
  <c r="H158" i="9"/>
  <c r="G158" i="9"/>
  <c r="F158" i="9"/>
  <c r="E158" i="9"/>
  <c r="D158" i="9"/>
  <c r="C158" i="9"/>
  <c r="B158" i="9"/>
  <c r="A158" i="9"/>
  <c r="BG157" i="9"/>
  <c r="BF157" i="9"/>
  <c r="BE157" i="9"/>
  <c r="BD157" i="9"/>
  <c r="BC157" i="9"/>
  <c r="BB157" i="9"/>
  <c r="BA157" i="9"/>
  <c r="AZ157" i="9"/>
  <c r="AY157" i="9"/>
  <c r="AX157" i="9"/>
  <c r="AW157" i="9"/>
  <c r="AV157" i="9"/>
  <c r="AU157" i="9"/>
  <c r="AT157" i="9"/>
  <c r="AS157" i="9"/>
  <c r="AR157" i="9"/>
  <c r="AQ157" i="9"/>
  <c r="AP157" i="9"/>
  <c r="AO157" i="9"/>
  <c r="AN157" i="9"/>
  <c r="AM157" i="9"/>
  <c r="AL157" i="9"/>
  <c r="AK157" i="9"/>
  <c r="AJ157" i="9"/>
  <c r="AI157" i="9"/>
  <c r="AH157" i="9"/>
  <c r="AG157" i="9"/>
  <c r="AF157" i="9"/>
  <c r="AE157" i="9"/>
  <c r="AD157" i="9"/>
  <c r="AC157" i="9"/>
  <c r="AB157" i="9"/>
  <c r="AA157" i="9"/>
  <c r="Z157" i="9"/>
  <c r="Y157" i="9"/>
  <c r="X157" i="9"/>
  <c r="W157" i="9"/>
  <c r="V157" i="9"/>
  <c r="U157" i="9"/>
  <c r="T157" i="9"/>
  <c r="S157" i="9"/>
  <c r="R157" i="9"/>
  <c r="Q157" i="9"/>
  <c r="P157" i="9"/>
  <c r="O157" i="9"/>
  <c r="N157" i="9"/>
  <c r="M157" i="9"/>
  <c r="L157" i="9"/>
  <c r="K157" i="9"/>
  <c r="J157" i="9"/>
  <c r="I157" i="9"/>
  <c r="H157" i="9"/>
  <c r="G157" i="9"/>
  <c r="F157" i="9"/>
  <c r="E157" i="9"/>
  <c r="D157" i="9"/>
  <c r="C157" i="9"/>
  <c r="B157" i="9"/>
  <c r="A157" i="9"/>
  <c r="BG156" i="9"/>
  <c r="BF156" i="9"/>
  <c r="BE156" i="9"/>
  <c r="BD156" i="9"/>
  <c r="BC156" i="9"/>
  <c r="BB156" i="9"/>
  <c r="BA156" i="9"/>
  <c r="AZ156" i="9"/>
  <c r="AY156" i="9"/>
  <c r="AX156" i="9"/>
  <c r="AW156" i="9"/>
  <c r="AV156" i="9"/>
  <c r="AU156" i="9"/>
  <c r="AT156" i="9"/>
  <c r="AS156" i="9"/>
  <c r="AR156" i="9"/>
  <c r="AQ156" i="9"/>
  <c r="AP156" i="9"/>
  <c r="AO156" i="9"/>
  <c r="AN156" i="9"/>
  <c r="AM156" i="9"/>
  <c r="AL156" i="9"/>
  <c r="AK156" i="9"/>
  <c r="AJ156" i="9"/>
  <c r="AI156" i="9"/>
  <c r="AH156" i="9"/>
  <c r="AG156" i="9"/>
  <c r="AF156" i="9"/>
  <c r="AE156" i="9"/>
  <c r="AD156" i="9"/>
  <c r="AC156" i="9"/>
  <c r="AB156" i="9"/>
  <c r="AA156" i="9"/>
  <c r="Z156" i="9"/>
  <c r="Y156" i="9"/>
  <c r="X156" i="9"/>
  <c r="W156" i="9"/>
  <c r="V156" i="9"/>
  <c r="U156" i="9"/>
  <c r="T156" i="9"/>
  <c r="S156" i="9"/>
  <c r="R156" i="9"/>
  <c r="Q156" i="9"/>
  <c r="P156" i="9"/>
  <c r="O156" i="9"/>
  <c r="N156" i="9"/>
  <c r="M156" i="9"/>
  <c r="L156" i="9"/>
  <c r="K156" i="9"/>
  <c r="J156" i="9"/>
  <c r="I156" i="9"/>
  <c r="H156" i="9"/>
  <c r="G156" i="9"/>
  <c r="F156" i="9"/>
  <c r="E156" i="9"/>
  <c r="D156" i="9"/>
  <c r="C156" i="9"/>
  <c r="B156" i="9"/>
  <c r="A156" i="9"/>
  <c r="BG155" i="9"/>
  <c r="BF155" i="9"/>
  <c r="BE155" i="9"/>
  <c r="BD155" i="9"/>
  <c r="BC155" i="9"/>
  <c r="BB155" i="9"/>
  <c r="BA155" i="9"/>
  <c r="AZ155" i="9"/>
  <c r="AY155" i="9"/>
  <c r="AX155" i="9"/>
  <c r="AW155" i="9"/>
  <c r="AV155" i="9"/>
  <c r="AU155" i="9"/>
  <c r="AT155" i="9"/>
  <c r="AS155" i="9"/>
  <c r="AR155" i="9"/>
  <c r="AQ155" i="9"/>
  <c r="AP155" i="9"/>
  <c r="AO155" i="9"/>
  <c r="AN155" i="9"/>
  <c r="AM155" i="9"/>
  <c r="AL155" i="9"/>
  <c r="AK155" i="9"/>
  <c r="AJ155" i="9"/>
  <c r="AI155" i="9"/>
  <c r="AH155" i="9"/>
  <c r="AG155" i="9"/>
  <c r="AF155" i="9"/>
  <c r="AE155" i="9"/>
  <c r="AD155" i="9"/>
  <c r="AC155" i="9"/>
  <c r="AB155" i="9"/>
  <c r="AA155" i="9"/>
  <c r="Z155" i="9"/>
  <c r="Y155" i="9"/>
  <c r="X155" i="9"/>
  <c r="W155" i="9"/>
  <c r="V155" i="9"/>
  <c r="U155" i="9"/>
  <c r="T155" i="9"/>
  <c r="S155" i="9"/>
  <c r="R155" i="9"/>
  <c r="Q155" i="9"/>
  <c r="P155" i="9"/>
  <c r="O155" i="9"/>
  <c r="N155" i="9"/>
  <c r="M155" i="9"/>
  <c r="L155" i="9"/>
  <c r="K155" i="9"/>
  <c r="J155" i="9"/>
  <c r="I155" i="9"/>
  <c r="H155" i="9"/>
  <c r="G155" i="9"/>
  <c r="F155" i="9"/>
  <c r="E155" i="9"/>
  <c r="D155" i="9"/>
  <c r="C155" i="9"/>
  <c r="B155" i="9"/>
  <c r="A155" i="9"/>
  <c r="BG154" i="9"/>
  <c r="BF154" i="9"/>
  <c r="BE154" i="9"/>
  <c r="BD154" i="9"/>
  <c r="BC154" i="9"/>
  <c r="BB154" i="9"/>
  <c r="BA154" i="9"/>
  <c r="AZ154" i="9"/>
  <c r="AY154" i="9"/>
  <c r="AX154" i="9"/>
  <c r="AW154" i="9"/>
  <c r="AV154" i="9"/>
  <c r="AU154" i="9"/>
  <c r="AT154" i="9"/>
  <c r="AS154" i="9"/>
  <c r="AR154" i="9"/>
  <c r="AQ154" i="9"/>
  <c r="AP154" i="9"/>
  <c r="AO154" i="9"/>
  <c r="AN154" i="9"/>
  <c r="AM154" i="9"/>
  <c r="AL154" i="9"/>
  <c r="AK154" i="9"/>
  <c r="AJ154" i="9"/>
  <c r="AI154" i="9"/>
  <c r="AH154" i="9"/>
  <c r="AG154" i="9"/>
  <c r="AF154" i="9"/>
  <c r="AE154" i="9"/>
  <c r="AD154" i="9"/>
  <c r="AC154" i="9"/>
  <c r="AB154" i="9"/>
  <c r="AA154" i="9"/>
  <c r="Z154" i="9"/>
  <c r="Y154" i="9"/>
  <c r="X154" i="9"/>
  <c r="W154" i="9"/>
  <c r="V154" i="9"/>
  <c r="U154" i="9"/>
  <c r="T154" i="9"/>
  <c r="S154" i="9"/>
  <c r="R154" i="9"/>
  <c r="Q154" i="9"/>
  <c r="P154" i="9"/>
  <c r="O154" i="9"/>
  <c r="N154" i="9"/>
  <c r="M154" i="9"/>
  <c r="L154" i="9"/>
  <c r="K154" i="9"/>
  <c r="J154" i="9"/>
  <c r="I154" i="9"/>
  <c r="H154" i="9"/>
  <c r="G154" i="9"/>
  <c r="F154" i="9"/>
  <c r="E154" i="9"/>
  <c r="D154" i="9"/>
  <c r="C154" i="9"/>
  <c r="B154" i="9"/>
  <c r="A154" i="9"/>
  <c r="BG153" i="9"/>
  <c r="BF153" i="9"/>
  <c r="BE153" i="9"/>
  <c r="BD153" i="9"/>
  <c r="BC153" i="9"/>
  <c r="BB153" i="9"/>
  <c r="BA153" i="9"/>
  <c r="AZ153" i="9"/>
  <c r="AY153" i="9"/>
  <c r="AX153" i="9"/>
  <c r="AW153" i="9"/>
  <c r="AV153" i="9"/>
  <c r="AU153" i="9"/>
  <c r="AT153" i="9"/>
  <c r="AS153" i="9"/>
  <c r="AR153" i="9"/>
  <c r="AQ153" i="9"/>
  <c r="AP153" i="9"/>
  <c r="AO153" i="9"/>
  <c r="AN153" i="9"/>
  <c r="AM153" i="9"/>
  <c r="AL153" i="9"/>
  <c r="AK153" i="9"/>
  <c r="AJ153" i="9"/>
  <c r="AI153" i="9"/>
  <c r="AH153" i="9"/>
  <c r="AG153" i="9"/>
  <c r="AF153" i="9"/>
  <c r="AE153" i="9"/>
  <c r="AD153" i="9"/>
  <c r="AC153" i="9"/>
  <c r="AB153" i="9"/>
  <c r="AA153" i="9"/>
  <c r="Z153" i="9"/>
  <c r="Y153" i="9"/>
  <c r="X153" i="9"/>
  <c r="W153" i="9"/>
  <c r="V153" i="9"/>
  <c r="U153" i="9"/>
  <c r="T153" i="9"/>
  <c r="S153" i="9"/>
  <c r="R153" i="9"/>
  <c r="Q153" i="9"/>
  <c r="P153" i="9"/>
  <c r="O153" i="9"/>
  <c r="N153" i="9"/>
  <c r="M153" i="9"/>
  <c r="L153" i="9"/>
  <c r="K153" i="9"/>
  <c r="J153" i="9"/>
  <c r="I153" i="9"/>
  <c r="H153" i="9"/>
  <c r="G153" i="9"/>
  <c r="F153" i="9"/>
  <c r="E153" i="9"/>
  <c r="D153" i="9"/>
  <c r="C153" i="9"/>
  <c r="B153" i="9"/>
  <c r="A153" i="9"/>
  <c r="BG152" i="9"/>
  <c r="BF152" i="9"/>
  <c r="BE152" i="9"/>
  <c r="BD152" i="9"/>
  <c r="AS152" i="9"/>
  <c r="B152" i="9"/>
  <c r="A152" i="9"/>
  <c r="BG151" i="9"/>
  <c r="BF151" i="9"/>
  <c r="BE151" i="9"/>
  <c r="BD151" i="9"/>
  <c r="AS151" i="9"/>
  <c r="B151" i="9"/>
  <c r="A151" i="9"/>
  <c r="BG150" i="9"/>
  <c r="BF150" i="9"/>
  <c r="BE150" i="9"/>
  <c r="BD150" i="9"/>
  <c r="AS150" i="9"/>
  <c r="B150" i="9"/>
  <c r="A150" i="9"/>
  <c r="BG149" i="9"/>
  <c r="BF149" i="9"/>
  <c r="BE149" i="9"/>
  <c r="BD149" i="9"/>
  <c r="AS149" i="9"/>
  <c r="B149" i="9"/>
  <c r="A149" i="9"/>
  <c r="BG148" i="9"/>
  <c r="BF148" i="9"/>
  <c r="BE148" i="9"/>
  <c r="BD148" i="9"/>
  <c r="AS148" i="9"/>
  <c r="B148" i="9"/>
  <c r="A148" i="9"/>
  <c r="BG147" i="9"/>
  <c r="BF147" i="9"/>
  <c r="BE147" i="9"/>
  <c r="BD147" i="9"/>
  <c r="AS147" i="9"/>
  <c r="B147" i="9"/>
  <c r="A147" i="9"/>
  <c r="BG146" i="9"/>
  <c r="BF146" i="9"/>
  <c r="BE146" i="9"/>
  <c r="BD146" i="9"/>
  <c r="AS146" i="9"/>
  <c r="B146" i="9"/>
  <c r="A146" i="9"/>
  <c r="BG145" i="9"/>
  <c r="BF145" i="9"/>
  <c r="BE145" i="9"/>
  <c r="BD145" i="9"/>
  <c r="AS145" i="9"/>
  <c r="B145" i="9"/>
  <c r="A145" i="9"/>
  <c r="BG144" i="9"/>
  <c r="BF144" i="9"/>
  <c r="BE144" i="9"/>
  <c r="BD144" i="9"/>
  <c r="AS144" i="9"/>
  <c r="B144" i="9"/>
  <c r="A144" i="9"/>
  <c r="BG143" i="9"/>
  <c r="BF143" i="9"/>
  <c r="BE143" i="9"/>
  <c r="BD143" i="9"/>
  <c r="AS143" i="9"/>
  <c r="B143" i="9"/>
  <c r="A143" i="9"/>
  <c r="BG142" i="9"/>
  <c r="BF142" i="9"/>
  <c r="BE142" i="9"/>
  <c r="BD142" i="9"/>
  <c r="AS142" i="9"/>
  <c r="B142" i="9"/>
  <c r="A142" i="9"/>
  <c r="BG141" i="9"/>
  <c r="BF141" i="9"/>
  <c r="BE141" i="9"/>
  <c r="BD141" i="9"/>
  <c r="AS141" i="9"/>
  <c r="B141" i="9"/>
  <c r="A141" i="9"/>
  <c r="BG140" i="9"/>
  <c r="BF140" i="9"/>
  <c r="BE140" i="9"/>
  <c r="BD140" i="9"/>
  <c r="AS140" i="9"/>
  <c r="B140" i="9"/>
  <c r="A140" i="9"/>
  <c r="BG139" i="9"/>
  <c r="BF139" i="9"/>
  <c r="BE139" i="9"/>
  <c r="BD139" i="9"/>
  <c r="AS139" i="9"/>
  <c r="B139" i="9"/>
  <c r="A139" i="9"/>
  <c r="BG138" i="9"/>
  <c r="BF138" i="9"/>
  <c r="BE138" i="9"/>
  <c r="BD138" i="9"/>
  <c r="AS138" i="9"/>
  <c r="B138" i="9"/>
  <c r="A138" i="9"/>
  <c r="BG137" i="9"/>
  <c r="BF137" i="9"/>
  <c r="BE137" i="9"/>
  <c r="BD137" i="9"/>
  <c r="AS137" i="9"/>
  <c r="B137" i="9"/>
  <c r="A137" i="9"/>
  <c r="BG136" i="9"/>
  <c r="BF136" i="9"/>
  <c r="BE136" i="9"/>
  <c r="BD136" i="9"/>
  <c r="AS136" i="9"/>
  <c r="B136" i="9"/>
  <c r="A136" i="9"/>
  <c r="BG135" i="9"/>
  <c r="BF135" i="9"/>
  <c r="BE135" i="9"/>
  <c r="BD135" i="9"/>
  <c r="AS135" i="9"/>
  <c r="B135" i="9"/>
  <c r="A135" i="9"/>
  <c r="BG134" i="9"/>
  <c r="BF134" i="9"/>
  <c r="BE134" i="9"/>
  <c r="BD134" i="9"/>
  <c r="AS134" i="9"/>
  <c r="B134" i="9"/>
  <c r="A134" i="9"/>
  <c r="BG133" i="9"/>
  <c r="BF133" i="9"/>
  <c r="BE133" i="9"/>
  <c r="BD133" i="9"/>
  <c r="AS133" i="9"/>
  <c r="B133" i="9"/>
  <c r="A133" i="9"/>
  <c r="BG132" i="9"/>
  <c r="BF132" i="9"/>
  <c r="BE132" i="9"/>
  <c r="BD132" i="9"/>
  <c r="AS132" i="9"/>
  <c r="B132" i="9"/>
  <c r="A132" i="9"/>
  <c r="BG131" i="9"/>
  <c r="BF131" i="9"/>
  <c r="BE131" i="9"/>
  <c r="BD131" i="9"/>
  <c r="AS131" i="9"/>
  <c r="B131" i="9"/>
  <c r="A131" i="9"/>
  <c r="BG130" i="9"/>
  <c r="BF130" i="9"/>
  <c r="BE130" i="9"/>
  <c r="BD130" i="9"/>
  <c r="AS130" i="9"/>
  <c r="B130" i="9"/>
  <c r="A130" i="9"/>
  <c r="BG129" i="9"/>
  <c r="BF129" i="9"/>
  <c r="BE129" i="9"/>
  <c r="BD129" i="9"/>
  <c r="AS129" i="9"/>
  <c r="B129" i="9"/>
  <c r="A129" i="9"/>
  <c r="BG128" i="9"/>
  <c r="BF128" i="9"/>
  <c r="BE128" i="9"/>
  <c r="BD128" i="9"/>
  <c r="AS128" i="9"/>
  <c r="B128" i="9"/>
  <c r="A128" i="9"/>
  <c r="BG127" i="9"/>
  <c r="BF127" i="9"/>
  <c r="BE127" i="9"/>
  <c r="BD127" i="9"/>
  <c r="AS127" i="9"/>
  <c r="B127" i="9"/>
  <c r="A127" i="9"/>
  <c r="BG126" i="9"/>
  <c r="BF126" i="9"/>
  <c r="BE126" i="9"/>
  <c r="BD126" i="9"/>
  <c r="AS126" i="9"/>
  <c r="B126" i="9"/>
  <c r="A126" i="9"/>
  <c r="BG125" i="9"/>
  <c r="BF125" i="9"/>
  <c r="BE125" i="9"/>
  <c r="BD125" i="9"/>
  <c r="AS125" i="9"/>
  <c r="B125" i="9"/>
  <c r="A125" i="9"/>
  <c r="BG124" i="9"/>
  <c r="BF124" i="9"/>
  <c r="BE124" i="9"/>
  <c r="BD124" i="9"/>
  <c r="AS124" i="9"/>
  <c r="B124" i="9"/>
  <c r="A124" i="9"/>
  <c r="BG123" i="9"/>
  <c r="BF123" i="9"/>
  <c r="BE123" i="9"/>
  <c r="BD123" i="9"/>
  <c r="AS123" i="9"/>
  <c r="B123" i="9"/>
  <c r="A123" i="9"/>
  <c r="BG122" i="9"/>
  <c r="BF122" i="9"/>
  <c r="BE122" i="9"/>
  <c r="BD122" i="9"/>
  <c r="AS122" i="9"/>
  <c r="B122" i="9"/>
  <c r="A122" i="9"/>
  <c r="BG121" i="9"/>
  <c r="BF121" i="9"/>
  <c r="BE121" i="9"/>
  <c r="BD121" i="9"/>
  <c r="AS121" i="9"/>
  <c r="B121" i="9"/>
  <c r="A121" i="9"/>
  <c r="BG120" i="9"/>
  <c r="BF120" i="9"/>
  <c r="BE120" i="9"/>
  <c r="BD120" i="9"/>
  <c r="AS120" i="9"/>
  <c r="B120" i="9"/>
  <c r="A120" i="9"/>
  <c r="BG119" i="9"/>
  <c r="BF119" i="9"/>
  <c r="BE119" i="9"/>
  <c r="BD119" i="9"/>
  <c r="AS119" i="9"/>
  <c r="B119" i="9"/>
  <c r="A119" i="9"/>
  <c r="BG118" i="9"/>
  <c r="BF118" i="9"/>
  <c r="BE118" i="9"/>
  <c r="BD118" i="9"/>
  <c r="AS118" i="9"/>
  <c r="B118" i="9"/>
  <c r="A118" i="9"/>
  <c r="BG117" i="9"/>
  <c r="BF117" i="9"/>
  <c r="BE117" i="9"/>
  <c r="BD117" i="9"/>
  <c r="AS117" i="9"/>
  <c r="B117" i="9"/>
  <c r="A117" i="9"/>
  <c r="BG116" i="9"/>
  <c r="BF116" i="9"/>
  <c r="BE116" i="9"/>
  <c r="BD116" i="9"/>
  <c r="AS116" i="9"/>
  <c r="B116" i="9"/>
  <c r="A116" i="9"/>
  <c r="BG115" i="9"/>
  <c r="BF115" i="9"/>
  <c r="BE115" i="9"/>
  <c r="BD115" i="9"/>
  <c r="AS115" i="9"/>
  <c r="B115" i="9"/>
  <c r="A115" i="9"/>
  <c r="BG114" i="9"/>
  <c r="BF114" i="9"/>
  <c r="BE114" i="9"/>
  <c r="BD114" i="9"/>
  <c r="AS114" i="9"/>
  <c r="B114" i="9"/>
  <c r="A114" i="9"/>
  <c r="BG113" i="9"/>
  <c r="BF113" i="9"/>
  <c r="BE113" i="9"/>
  <c r="BD113" i="9"/>
  <c r="AS113" i="9"/>
  <c r="B113" i="9"/>
  <c r="A113" i="9"/>
  <c r="BG112" i="9"/>
  <c r="BF112" i="9"/>
  <c r="BE112" i="9"/>
  <c r="BD112" i="9"/>
  <c r="AS112" i="9"/>
  <c r="B112" i="9"/>
  <c r="A112" i="9"/>
  <c r="BG111" i="9"/>
  <c r="BF111" i="9"/>
  <c r="BE111" i="9"/>
  <c r="BD111" i="9"/>
  <c r="AS111" i="9"/>
  <c r="B111" i="9"/>
  <c r="A111" i="9"/>
  <c r="BG110" i="9"/>
  <c r="BF110" i="9"/>
  <c r="BE110" i="9"/>
  <c r="BD110" i="9"/>
  <c r="AS110" i="9"/>
  <c r="B110" i="9"/>
  <c r="A110" i="9"/>
  <c r="BG109" i="9"/>
  <c r="BF109" i="9"/>
  <c r="BE109" i="9"/>
  <c r="BD109" i="9"/>
  <c r="AS109" i="9"/>
  <c r="B109" i="9"/>
  <c r="A109" i="9"/>
  <c r="BG108" i="9"/>
  <c r="BF108" i="9"/>
  <c r="BE108" i="9"/>
  <c r="BD108" i="9"/>
  <c r="AS108" i="9"/>
  <c r="B108" i="9"/>
  <c r="A108" i="9"/>
  <c r="BG107" i="9"/>
  <c r="BF107" i="9"/>
  <c r="BE107" i="9"/>
  <c r="BD107" i="9"/>
  <c r="AS107" i="9"/>
  <c r="B107" i="9"/>
  <c r="A107" i="9"/>
  <c r="BG106" i="9"/>
  <c r="BF106" i="9"/>
  <c r="BE106" i="9"/>
  <c r="BD106" i="9"/>
  <c r="AS106" i="9"/>
  <c r="B106" i="9"/>
  <c r="A106" i="9"/>
  <c r="BG105" i="9"/>
  <c r="BF105" i="9"/>
  <c r="BE105" i="9"/>
  <c r="BD105" i="9"/>
  <c r="AS105" i="9"/>
  <c r="B105" i="9"/>
  <c r="A105" i="9"/>
  <c r="BG104" i="9"/>
  <c r="BF104" i="9"/>
  <c r="BE104" i="9"/>
  <c r="BD104" i="9"/>
  <c r="AS104" i="9"/>
  <c r="B104" i="9"/>
  <c r="A104" i="9"/>
  <c r="BG103" i="9"/>
  <c r="BF103" i="9"/>
  <c r="BE103" i="9"/>
  <c r="BD103" i="9"/>
  <c r="AS103" i="9"/>
  <c r="B103" i="9"/>
  <c r="A103" i="9"/>
  <c r="BG102" i="9"/>
  <c r="BF102" i="9"/>
  <c r="BE102" i="9"/>
  <c r="BD102" i="9"/>
  <c r="AS102" i="9"/>
  <c r="B102" i="9"/>
  <c r="A102" i="9"/>
  <c r="BG101" i="9"/>
  <c r="BF101" i="9"/>
  <c r="BE101" i="9"/>
  <c r="BD101" i="9"/>
  <c r="AS101" i="9"/>
  <c r="C101" i="9"/>
  <c r="B101" i="9"/>
  <c r="A101" i="9"/>
  <c r="BG100" i="9"/>
  <c r="BF100" i="9"/>
  <c r="BE100" i="9"/>
  <c r="BD100" i="9"/>
  <c r="AS100" i="9"/>
  <c r="C100" i="9"/>
  <c r="B100" i="9"/>
  <c r="A100" i="9"/>
  <c r="BG99" i="9"/>
  <c r="BF99" i="9"/>
  <c r="BE99" i="9"/>
  <c r="BD99" i="9"/>
  <c r="AS99" i="9"/>
  <c r="C99" i="9"/>
  <c r="B99" i="9"/>
  <c r="A99" i="9"/>
  <c r="BG98" i="9"/>
  <c r="BF98" i="9"/>
  <c r="BE98" i="9"/>
  <c r="BD98" i="9"/>
  <c r="AS98" i="9"/>
  <c r="C98" i="9"/>
  <c r="B98" i="9"/>
  <c r="A98" i="9"/>
  <c r="BG97" i="9"/>
  <c r="BF97" i="9"/>
  <c r="BE97" i="9"/>
  <c r="BD97" i="9"/>
  <c r="AS97" i="9"/>
  <c r="C97" i="9"/>
  <c r="B97" i="9"/>
  <c r="A97" i="9"/>
  <c r="BG96" i="9"/>
  <c r="BF96" i="9"/>
  <c r="BE96" i="9"/>
  <c r="BD96" i="9"/>
  <c r="AS96" i="9"/>
  <c r="C96" i="9"/>
  <c r="B96" i="9"/>
  <c r="A96" i="9"/>
  <c r="BG95" i="9"/>
  <c r="BF95" i="9"/>
  <c r="BE95" i="9"/>
  <c r="BD95" i="9"/>
  <c r="AS95" i="9"/>
  <c r="C95" i="9"/>
  <c r="B95" i="9"/>
  <c r="A95" i="9"/>
  <c r="BG94" i="9"/>
  <c r="BF94" i="9"/>
  <c r="BE94" i="9"/>
  <c r="BD94" i="9"/>
  <c r="AS94" i="9"/>
  <c r="C94" i="9"/>
  <c r="B94" i="9"/>
  <c r="A94" i="9"/>
  <c r="BG93" i="9"/>
  <c r="BF93" i="9"/>
  <c r="BE93" i="9"/>
  <c r="BD93" i="9"/>
  <c r="AS93" i="9"/>
  <c r="C93" i="9"/>
  <c r="B93" i="9"/>
  <c r="A93" i="9"/>
  <c r="BG92" i="9"/>
  <c r="BF92" i="9"/>
  <c r="BE92" i="9"/>
  <c r="BD92" i="9"/>
  <c r="AS92" i="9"/>
  <c r="C92" i="9"/>
  <c r="B92" i="9"/>
  <c r="A92" i="9"/>
  <c r="BG91" i="9"/>
  <c r="BF91" i="9"/>
  <c r="BE91" i="9"/>
  <c r="BD91" i="9"/>
  <c r="AS91" i="9"/>
  <c r="C91" i="9"/>
  <c r="B91" i="9"/>
  <c r="A91" i="9"/>
  <c r="BG90" i="9"/>
  <c r="BF90" i="9"/>
  <c r="BE90" i="9"/>
  <c r="BD90" i="9"/>
  <c r="AS90" i="9"/>
  <c r="C90" i="9"/>
  <c r="B90" i="9"/>
  <c r="A90" i="9"/>
  <c r="BG89" i="9"/>
  <c r="BF89" i="9"/>
  <c r="BE89" i="9"/>
  <c r="BD89" i="9"/>
  <c r="AS89" i="9"/>
  <c r="C89" i="9"/>
  <c r="B89" i="9"/>
  <c r="A89" i="9"/>
  <c r="BG88" i="9"/>
  <c r="BF88" i="9"/>
  <c r="BE88" i="9"/>
  <c r="BD88" i="9"/>
  <c r="AS88" i="9"/>
  <c r="C88" i="9"/>
  <c r="B88" i="9"/>
  <c r="A88" i="9"/>
  <c r="BG87" i="9"/>
  <c r="BF87" i="9"/>
  <c r="BE87" i="9"/>
  <c r="BD87" i="9"/>
  <c r="AS87" i="9"/>
  <c r="C87" i="9"/>
  <c r="B87" i="9"/>
  <c r="A87" i="9"/>
  <c r="BG86" i="9"/>
  <c r="BF86" i="9"/>
  <c r="BE86" i="9"/>
  <c r="BD86" i="9"/>
  <c r="AS86" i="9"/>
  <c r="C86" i="9"/>
  <c r="B86" i="9"/>
  <c r="A86" i="9"/>
  <c r="BG85" i="9"/>
  <c r="BF85" i="9"/>
  <c r="BE85" i="9"/>
  <c r="BD85" i="9"/>
  <c r="AS85" i="9"/>
  <c r="C85" i="9"/>
  <c r="B85" i="9"/>
  <c r="A85" i="9"/>
  <c r="BG84" i="9"/>
  <c r="BF84" i="9"/>
  <c r="BE84" i="9"/>
  <c r="BD84" i="9"/>
  <c r="AS84" i="9"/>
  <c r="C84" i="9"/>
  <c r="B84" i="9"/>
  <c r="A84" i="9"/>
  <c r="BG83" i="9"/>
  <c r="BF83" i="9"/>
  <c r="BE83" i="9"/>
  <c r="BD83" i="9"/>
  <c r="AS83" i="9"/>
  <c r="C83" i="9"/>
  <c r="B83" i="9"/>
  <c r="A83" i="9"/>
  <c r="BG82" i="9"/>
  <c r="BF82" i="9"/>
  <c r="BE82" i="9"/>
  <c r="BD82" i="9"/>
  <c r="AS82" i="9"/>
  <c r="C82" i="9"/>
  <c r="B82" i="9"/>
  <c r="A82" i="9"/>
  <c r="BG81" i="9"/>
  <c r="BF81" i="9"/>
  <c r="BE81" i="9"/>
  <c r="BD81" i="9"/>
  <c r="AS81" i="9"/>
  <c r="C81" i="9"/>
  <c r="B81" i="9"/>
  <c r="A81" i="9"/>
  <c r="BG80" i="9"/>
  <c r="BF80" i="9"/>
  <c r="BE80" i="9"/>
  <c r="BD80" i="9"/>
  <c r="AS80" i="9"/>
  <c r="C80" i="9"/>
  <c r="B80" i="9"/>
  <c r="A80" i="9"/>
  <c r="BG79" i="9"/>
  <c r="BF79" i="9"/>
  <c r="BE79" i="9"/>
  <c r="BD79" i="9"/>
  <c r="AS79" i="9"/>
  <c r="C79" i="9"/>
  <c r="B79" i="9"/>
  <c r="A79" i="9"/>
  <c r="BG78" i="9"/>
  <c r="BF78" i="9"/>
  <c r="BE78" i="9"/>
  <c r="BD78" i="9"/>
  <c r="AS78" i="9"/>
  <c r="C78" i="9"/>
  <c r="B78" i="9"/>
  <c r="A78" i="9"/>
  <c r="BG77" i="9"/>
  <c r="BF77" i="9"/>
  <c r="BE77" i="9"/>
  <c r="BD77" i="9"/>
  <c r="AS77" i="9"/>
  <c r="C77" i="9"/>
  <c r="B77" i="9"/>
  <c r="A77" i="9"/>
  <c r="BG76" i="9"/>
  <c r="BF76" i="9"/>
  <c r="BE76" i="9"/>
  <c r="BD76" i="9"/>
  <c r="AS76" i="9"/>
  <c r="C76" i="9"/>
  <c r="B76" i="9"/>
  <c r="A76" i="9"/>
  <c r="BG75" i="9"/>
  <c r="BF75" i="9"/>
  <c r="BE75" i="9"/>
  <c r="BD75" i="9"/>
  <c r="AS75" i="9"/>
  <c r="C75" i="9"/>
  <c r="B75" i="9"/>
  <c r="A75" i="9"/>
  <c r="BG74" i="9"/>
  <c r="BF74" i="9"/>
  <c r="BE74" i="9"/>
  <c r="BD74" i="9"/>
  <c r="AS74" i="9"/>
  <c r="C74" i="9"/>
  <c r="B74" i="9"/>
  <c r="A74" i="9"/>
  <c r="BG73" i="9"/>
  <c r="BF73" i="9"/>
  <c r="BE73" i="9"/>
  <c r="BD73" i="9"/>
  <c r="AS73" i="9"/>
  <c r="C73" i="9"/>
  <c r="B73" i="9"/>
  <c r="A73" i="9"/>
  <c r="BG72" i="9"/>
  <c r="BF72" i="9"/>
  <c r="BE72" i="9"/>
  <c r="BD72" i="9"/>
  <c r="AS72" i="9"/>
  <c r="C72" i="9"/>
  <c r="B72" i="9"/>
  <c r="A72" i="9"/>
  <c r="BG71" i="9"/>
  <c r="BF71" i="9"/>
  <c r="BE71" i="9"/>
  <c r="BD71" i="9"/>
  <c r="AS71" i="9"/>
  <c r="C71" i="9"/>
  <c r="B71" i="9"/>
  <c r="A71" i="9"/>
  <c r="BG70" i="9"/>
  <c r="BF70" i="9"/>
  <c r="BE70" i="9"/>
  <c r="BD70" i="9"/>
  <c r="AS70" i="9"/>
  <c r="C70" i="9"/>
  <c r="B70" i="9"/>
  <c r="A70" i="9"/>
  <c r="BG69" i="9"/>
  <c r="BF69" i="9"/>
  <c r="BE69" i="9"/>
  <c r="BD69" i="9"/>
  <c r="AS69" i="9"/>
  <c r="C69" i="9"/>
  <c r="B69" i="9"/>
  <c r="A69" i="9"/>
  <c r="BG68" i="9"/>
  <c r="BF68" i="9"/>
  <c r="BE68" i="9"/>
  <c r="BD68" i="9"/>
  <c r="AS68" i="9"/>
  <c r="C68" i="9"/>
  <c r="B68" i="9"/>
  <c r="A68" i="9"/>
  <c r="BG67" i="9"/>
  <c r="BF67" i="9"/>
  <c r="BE67" i="9"/>
  <c r="BD67" i="9"/>
  <c r="AS67" i="9"/>
  <c r="C67" i="9"/>
  <c r="B67" i="9"/>
  <c r="A67" i="9"/>
  <c r="BG66" i="9"/>
  <c r="BF66" i="9"/>
  <c r="BE66" i="9"/>
  <c r="BD66" i="9"/>
  <c r="AS66" i="9"/>
  <c r="C66" i="9"/>
  <c r="B66" i="9"/>
  <c r="A66" i="9"/>
  <c r="BG65" i="9"/>
  <c r="BF65" i="9"/>
  <c r="BE65" i="9"/>
  <c r="BD65" i="9"/>
  <c r="AS65" i="9"/>
  <c r="C65" i="9"/>
  <c r="B65" i="9"/>
  <c r="A65" i="9"/>
  <c r="BG64" i="9"/>
  <c r="BF64" i="9"/>
  <c r="BE64" i="9"/>
  <c r="BD64" i="9"/>
  <c r="AS64" i="9"/>
  <c r="C64" i="9"/>
  <c r="B64" i="9"/>
  <c r="A64" i="9"/>
  <c r="BG63" i="9"/>
  <c r="BF63" i="9"/>
  <c r="BE63" i="9"/>
  <c r="BD63" i="9"/>
  <c r="AS63" i="9"/>
  <c r="C63" i="9"/>
  <c r="B63" i="9"/>
  <c r="A63" i="9"/>
  <c r="BG62" i="9"/>
  <c r="BF62" i="9"/>
  <c r="BE62" i="9"/>
  <c r="BD62" i="9"/>
  <c r="AS62" i="9"/>
  <c r="C62" i="9"/>
  <c r="B62" i="9"/>
  <c r="A62" i="9"/>
  <c r="BG61" i="9"/>
  <c r="BF61" i="9"/>
  <c r="BE61" i="9"/>
  <c r="BD61" i="9"/>
  <c r="AS61" i="9"/>
  <c r="C61" i="9"/>
  <c r="B61" i="9"/>
  <c r="A61" i="9"/>
  <c r="BG60" i="9"/>
  <c r="BF60" i="9"/>
  <c r="BE60" i="9"/>
  <c r="BD60" i="9"/>
  <c r="AS60" i="9"/>
  <c r="C60" i="9"/>
  <c r="B60" i="9"/>
  <c r="A60" i="9"/>
  <c r="BG59" i="9"/>
  <c r="BF59" i="9"/>
  <c r="BE59" i="9"/>
  <c r="BD59" i="9"/>
  <c r="AS59" i="9"/>
  <c r="C59" i="9"/>
  <c r="B59" i="9"/>
  <c r="A59" i="9"/>
  <c r="BG58" i="9"/>
  <c r="BF58" i="9"/>
  <c r="BE58" i="9"/>
  <c r="BD58" i="9"/>
  <c r="AS58" i="9"/>
  <c r="C58" i="9"/>
  <c r="B58" i="9"/>
  <c r="A58" i="9"/>
  <c r="BG57" i="9"/>
  <c r="BF57" i="9"/>
  <c r="BE57" i="9"/>
  <c r="BD57" i="9"/>
  <c r="AS57" i="9"/>
  <c r="C57" i="9"/>
  <c r="B57" i="9"/>
  <c r="A57" i="9"/>
  <c r="BG56" i="9"/>
  <c r="BF56" i="9"/>
  <c r="BE56" i="9"/>
  <c r="BD56" i="9"/>
  <c r="AS56" i="9"/>
  <c r="C56" i="9"/>
  <c r="B56" i="9"/>
  <c r="A56" i="9"/>
  <c r="BG55" i="9"/>
  <c r="BF55" i="9"/>
  <c r="BE55" i="9"/>
  <c r="BD55" i="9"/>
  <c r="AS55" i="9"/>
  <c r="C55" i="9"/>
  <c r="B55" i="9"/>
  <c r="A55" i="9"/>
  <c r="BG54" i="9"/>
  <c r="BF54" i="9"/>
  <c r="BE54" i="9"/>
  <c r="BD54" i="9"/>
  <c r="AS54" i="9"/>
  <c r="C54" i="9"/>
  <c r="B54" i="9"/>
  <c r="A54" i="9"/>
  <c r="BG53" i="9"/>
  <c r="BF53" i="9"/>
  <c r="BE53" i="9"/>
  <c r="BD53" i="9"/>
  <c r="AS53" i="9"/>
  <c r="C53" i="9"/>
  <c r="B53" i="9"/>
  <c r="A53" i="9"/>
  <c r="BG52" i="9"/>
  <c r="BF52" i="9"/>
  <c r="BE52" i="9"/>
  <c r="BD52" i="9"/>
  <c r="AS52" i="9"/>
  <c r="C52" i="9"/>
  <c r="B52" i="9"/>
  <c r="A52" i="9"/>
  <c r="BG51" i="9"/>
  <c r="BF51" i="9"/>
  <c r="BE51" i="9"/>
  <c r="BD51" i="9"/>
  <c r="AS51" i="9"/>
  <c r="C51" i="9"/>
  <c r="B51" i="9"/>
  <c r="A51" i="9"/>
  <c r="BG50" i="9"/>
  <c r="BF50" i="9"/>
  <c r="BE50" i="9"/>
  <c r="BD50" i="9"/>
  <c r="AS50" i="9"/>
  <c r="AQ50" i="9"/>
  <c r="E50" i="9"/>
  <c r="D50" i="9"/>
  <c r="C50" i="9"/>
  <c r="B50" i="9"/>
  <c r="A50" i="9"/>
  <c r="BG49" i="9"/>
  <c r="BF49" i="9"/>
  <c r="BE49" i="9"/>
  <c r="BD49" i="9"/>
  <c r="AS49" i="9"/>
  <c r="E49" i="9"/>
  <c r="D49" i="9"/>
  <c r="C49" i="9"/>
  <c r="B49" i="9"/>
  <c r="A49" i="14"/>
  <c r="A49" i="12"/>
  <c r="A49" i="11"/>
  <c r="A49" i="10"/>
  <c r="A49" i="9"/>
  <c r="BG169" i="8"/>
  <c r="BF169" i="8"/>
  <c r="BE169" i="8"/>
  <c r="BD169" i="8"/>
  <c r="BC169" i="8"/>
  <c r="BB169" i="8"/>
  <c r="BA169" i="8"/>
  <c r="AZ169" i="8"/>
  <c r="AY169" i="8"/>
  <c r="AX169" i="8"/>
  <c r="AW169" i="8"/>
  <c r="AV169" i="8"/>
  <c r="AU169" i="8"/>
  <c r="AT169" i="8"/>
  <c r="AS169" i="8"/>
  <c r="AR169" i="8"/>
  <c r="AQ169" i="8"/>
  <c r="AP169" i="8"/>
  <c r="AO169" i="8"/>
  <c r="AN169" i="8"/>
  <c r="AM169" i="8"/>
  <c r="AL169" i="8"/>
  <c r="AK169" i="8"/>
  <c r="AJ169" i="8"/>
  <c r="AI169" i="8"/>
  <c r="AH169" i="8"/>
  <c r="AG169" i="8"/>
  <c r="AF169" i="8"/>
  <c r="AE169" i="8"/>
  <c r="AD169" i="8"/>
  <c r="AC169" i="8"/>
  <c r="AB169" i="8"/>
  <c r="AA169" i="8"/>
  <c r="Z169" i="8"/>
  <c r="Y169" i="8"/>
  <c r="X169" i="8"/>
  <c r="W169" i="8"/>
  <c r="V169" i="8"/>
  <c r="U169" i="8"/>
  <c r="T169" i="8"/>
  <c r="S169" i="8"/>
  <c r="R169" i="8"/>
  <c r="Q169" i="8"/>
  <c r="P169" i="8"/>
  <c r="O169" i="8"/>
  <c r="N169" i="8"/>
  <c r="M169" i="8"/>
  <c r="L169" i="8"/>
  <c r="K169" i="8"/>
  <c r="J169" i="8"/>
  <c r="I169" i="8"/>
  <c r="H169" i="8"/>
  <c r="G169" i="8"/>
  <c r="F169" i="8"/>
  <c r="E169" i="8"/>
  <c r="D169" i="8"/>
  <c r="C169" i="8"/>
  <c r="B169" i="8"/>
  <c r="A169" i="8"/>
  <c r="BG168" i="8"/>
  <c r="BF168" i="8"/>
  <c r="BE168" i="8"/>
  <c r="BD168" i="8"/>
  <c r="BC168" i="8"/>
  <c r="BB168" i="8"/>
  <c r="BA168" i="8"/>
  <c r="AZ168" i="8"/>
  <c r="AY168" i="8"/>
  <c r="AX168" i="8"/>
  <c r="AW168" i="8"/>
  <c r="AV168" i="8"/>
  <c r="AU168" i="8"/>
  <c r="AT168" i="8"/>
  <c r="AS168" i="8"/>
  <c r="AR168" i="8"/>
  <c r="AQ168" i="8"/>
  <c r="AP168" i="8"/>
  <c r="AO168" i="8"/>
  <c r="AN168" i="8"/>
  <c r="AM168" i="8"/>
  <c r="AL168" i="8"/>
  <c r="AK168" i="8"/>
  <c r="AJ168" i="8"/>
  <c r="AI168" i="8"/>
  <c r="AH168" i="8"/>
  <c r="AG168" i="8"/>
  <c r="AF168" i="8"/>
  <c r="AE168" i="8"/>
  <c r="AD168" i="8"/>
  <c r="AC168" i="8"/>
  <c r="AB168" i="8"/>
  <c r="AA168" i="8"/>
  <c r="Z168" i="8"/>
  <c r="Y168" i="8"/>
  <c r="X168" i="8"/>
  <c r="W168" i="8"/>
  <c r="V168" i="8"/>
  <c r="U168" i="8"/>
  <c r="T168" i="8"/>
  <c r="S168" i="8"/>
  <c r="R168" i="8"/>
  <c r="Q168" i="8"/>
  <c r="P168" i="8"/>
  <c r="O168" i="8"/>
  <c r="N168" i="8"/>
  <c r="M168" i="8"/>
  <c r="L168" i="8"/>
  <c r="K168" i="8"/>
  <c r="J168" i="8"/>
  <c r="I168" i="8"/>
  <c r="H168" i="8"/>
  <c r="G168" i="8"/>
  <c r="F168" i="8"/>
  <c r="E168" i="8"/>
  <c r="D168" i="8"/>
  <c r="C168" i="8"/>
  <c r="B168" i="8"/>
  <c r="A168" i="8"/>
  <c r="BG167" i="8"/>
  <c r="BF167" i="8"/>
  <c r="BE167" i="8"/>
  <c r="BD167" i="8"/>
  <c r="BC167" i="8"/>
  <c r="BB167" i="8"/>
  <c r="BA167" i="8"/>
  <c r="AZ167" i="8"/>
  <c r="AY167" i="8"/>
  <c r="AX167" i="8"/>
  <c r="AW167" i="8"/>
  <c r="AV167" i="8"/>
  <c r="AU167" i="8"/>
  <c r="AT167" i="8"/>
  <c r="AS167" i="8"/>
  <c r="AR167" i="8"/>
  <c r="AQ167" i="8"/>
  <c r="AP167" i="8"/>
  <c r="AO167" i="8"/>
  <c r="AN167" i="8"/>
  <c r="AM167" i="8"/>
  <c r="AL167" i="8"/>
  <c r="AK167" i="8"/>
  <c r="AJ167" i="8"/>
  <c r="AI167" i="8"/>
  <c r="AH167" i="8"/>
  <c r="AG167" i="8"/>
  <c r="AF167" i="8"/>
  <c r="AE167" i="8"/>
  <c r="AD167" i="8"/>
  <c r="AC167" i="8"/>
  <c r="AB167" i="8"/>
  <c r="AA167" i="8"/>
  <c r="Z167" i="8"/>
  <c r="Y167" i="8"/>
  <c r="X167" i="8"/>
  <c r="W167" i="8"/>
  <c r="V167" i="8"/>
  <c r="U167" i="8"/>
  <c r="T167" i="8"/>
  <c r="S167" i="8"/>
  <c r="R167" i="8"/>
  <c r="Q167" i="8"/>
  <c r="P167" i="8"/>
  <c r="O167" i="8"/>
  <c r="N167" i="8"/>
  <c r="M167" i="8"/>
  <c r="L167" i="8"/>
  <c r="K167" i="8"/>
  <c r="J167" i="8"/>
  <c r="I167" i="8"/>
  <c r="H167" i="8"/>
  <c r="G167" i="8"/>
  <c r="F167" i="8"/>
  <c r="E167" i="8"/>
  <c r="D167" i="8"/>
  <c r="C167" i="8"/>
  <c r="B167" i="8"/>
  <c r="A167" i="8"/>
  <c r="BG166" i="8"/>
  <c r="BF166" i="8"/>
  <c r="BE166" i="8"/>
  <c r="BD166" i="8"/>
  <c r="BC166" i="8"/>
  <c r="BB166" i="8"/>
  <c r="BA166" i="8"/>
  <c r="AZ166" i="8"/>
  <c r="AY166" i="8"/>
  <c r="AX166" i="8"/>
  <c r="AW166" i="8"/>
  <c r="AV166" i="8"/>
  <c r="AU166" i="8"/>
  <c r="AT166" i="8"/>
  <c r="AS166" i="8"/>
  <c r="AR166" i="8"/>
  <c r="AQ166" i="8"/>
  <c r="AP166" i="8"/>
  <c r="AO166" i="8"/>
  <c r="AN166" i="8"/>
  <c r="AM166" i="8"/>
  <c r="AL166" i="8"/>
  <c r="AK166" i="8"/>
  <c r="AJ166" i="8"/>
  <c r="AI166" i="8"/>
  <c r="AH166" i="8"/>
  <c r="AG166" i="8"/>
  <c r="AF166" i="8"/>
  <c r="AE166" i="8"/>
  <c r="AD166" i="8"/>
  <c r="AC166" i="8"/>
  <c r="AB166" i="8"/>
  <c r="AA166" i="8"/>
  <c r="Z166" i="8"/>
  <c r="Y166" i="8"/>
  <c r="X166" i="8"/>
  <c r="W166" i="8"/>
  <c r="V166" i="8"/>
  <c r="U166" i="8"/>
  <c r="T166" i="8"/>
  <c r="S166" i="8"/>
  <c r="R166" i="8"/>
  <c r="Q166" i="8"/>
  <c r="P166" i="8"/>
  <c r="O166" i="8"/>
  <c r="N166" i="8"/>
  <c r="M166" i="8"/>
  <c r="L166" i="8"/>
  <c r="K166" i="8"/>
  <c r="J166" i="8"/>
  <c r="I166" i="8"/>
  <c r="H166" i="8"/>
  <c r="F166" i="8"/>
  <c r="E166" i="8"/>
  <c r="D166" i="8"/>
  <c r="C166" i="8"/>
  <c r="B166" i="8"/>
  <c r="A166" i="8"/>
  <c r="BG165" i="8"/>
  <c r="BF165" i="8"/>
  <c r="BE165" i="8"/>
  <c r="BD165" i="8"/>
  <c r="BC165" i="8"/>
  <c r="BB165" i="8"/>
  <c r="BA165" i="8"/>
  <c r="AZ165" i="8"/>
  <c r="AY165" i="8"/>
  <c r="AX165" i="8"/>
  <c r="AW165" i="8"/>
  <c r="AV165" i="8"/>
  <c r="AU165" i="8"/>
  <c r="AT165" i="8"/>
  <c r="AS165" i="8"/>
  <c r="AR165" i="8"/>
  <c r="AQ165" i="8"/>
  <c r="AP165" i="8"/>
  <c r="AO165" i="8"/>
  <c r="AN165" i="8"/>
  <c r="AM165" i="8"/>
  <c r="AL165" i="8"/>
  <c r="AK165" i="8"/>
  <c r="AJ165" i="8"/>
  <c r="AI165" i="8"/>
  <c r="AH165" i="8"/>
  <c r="AG165" i="8"/>
  <c r="AF165" i="8"/>
  <c r="AE165" i="8"/>
  <c r="AD165" i="8"/>
  <c r="AC165" i="8"/>
  <c r="AB165" i="8"/>
  <c r="AA165" i="8"/>
  <c r="Z165" i="8"/>
  <c r="Y165" i="8"/>
  <c r="X165" i="8"/>
  <c r="W165" i="8"/>
  <c r="V165" i="8"/>
  <c r="U165" i="8"/>
  <c r="T165" i="8"/>
  <c r="S165" i="8"/>
  <c r="R165" i="8"/>
  <c r="Q165" i="8"/>
  <c r="P165" i="8"/>
  <c r="O165" i="8"/>
  <c r="N165" i="8"/>
  <c r="M165" i="8"/>
  <c r="L165" i="8"/>
  <c r="K165" i="8"/>
  <c r="J165" i="8"/>
  <c r="I165" i="8"/>
  <c r="H165" i="8"/>
  <c r="G165" i="8"/>
  <c r="F165" i="8"/>
  <c r="E165" i="8"/>
  <c r="D165" i="8"/>
  <c r="C165" i="8"/>
  <c r="B165" i="8"/>
  <c r="A165" i="8"/>
  <c r="BG164" i="8"/>
  <c r="BF164" i="8"/>
  <c r="BE164" i="8"/>
  <c r="BD164" i="8"/>
  <c r="BC164" i="8"/>
  <c r="BB164" i="8"/>
  <c r="BA164" i="8"/>
  <c r="AZ164" i="8"/>
  <c r="AY164" i="8"/>
  <c r="AX164" i="8"/>
  <c r="AW164" i="8"/>
  <c r="AV164" i="8"/>
  <c r="AU164" i="8"/>
  <c r="AT164" i="8"/>
  <c r="AS164" i="8"/>
  <c r="AR164" i="8"/>
  <c r="AQ164" i="8"/>
  <c r="AP164" i="8"/>
  <c r="AO164" i="8"/>
  <c r="AN164" i="8"/>
  <c r="AM164" i="8"/>
  <c r="AL164" i="8"/>
  <c r="AK164" i="8"/>
  <c r="AJ164" i="8"/>
  <c r="AI164" i="8"/>
  <c r="AH164" i="8"/>
  <c r="AG164" i="8"/>
  <c r="AF164" i="8"/>
  <c r="AE164" i="8"/>
  <c r="AD164" i="8"/>
  <c r="AC164" i="8"/>
  <c r="AB164" i="8"/>
  <c r="AA164" i="8"/>
  <c r="Z164" i="8"/>
  <c r="Y164" i="8"/>
  <c r="X164" i="8"/>
  <c r="W164" i="8"/>
  <c r="V164" i="8"/>
  <c r="U164" i="8"/>
  <c r="T164" i="8"/>
  <c r="S164" i="8"/>
  <c r="R164" i="8"/>
  <c r="Q164" i="8"/>
  <c r="P164" i="8"/>
  <c r="O164" i="8"/>
  <c r="N164" i="8"/>
  <c r="M164" i="8"/>
  <c r="L164" i="8"/>
  <c r="K164" i="8"/>
  <c r="J164" i="8"/>
  <c r="I164" i="8"/>
  <c r="H164" i="8"/>
  <c r="G164" i="8"/>
  <c r="F164" i="8"/>
  <c r="E164" i="8"/>
  <c r="D164" i="8"/>
  <c r="C164" i="8"/>
  <c r="B164" i="8"/>
  <c r="A164" i="8"/>
  <c r="BG163" i="8"/>
  <c r="BF163" i="8"/>
  <c r="BE163" i="8"/>
  <c r="BD163" i="8"/>
  <c r="BC163" i="8"/>
  <c r="BB163" i="8"/>
  <c r="BA163" i="8"/>
  <c r="AZ163" i="8"/>
  <c r="AY163" i="8"/>
  <c r="AX163" i="8"/>
  <c r="AW163" i="8"/>
  <c r="AV163" i="8"/>
  <c r="AU163" i="8"/>
  <c r="AT163" i="8"/>
  <c r="AS163" i="8"/>
  <c r="AR163" i="8"/>
  <c r="AQ163" i="8"/>
  <c r="AP163" i="8"/>
  <c r="AO163" i="8"/>
  <c r="AN163" i="8"/>
  <c r="AM163" i="8"/>
  <c r="AL163" i="8"/>
  <c r="AK163" i="8"/>
  <c r="AJ163" i="8"/>
  <c r="AI163" i="8"/>
  <c r="AH163" i="8"/>
  <c r="AG163" i="8"/>
  <c r="AF163" i="8"/>
  <c r="AE163" i="8"/>
  <c r="AD163" i="8"/>
  <c r="AC163" i="8"/>
  <c r="AB163" i="8"/>
  <c r="AA163" i="8"/>
  <c r="Z163" i="8"/>
  <c r="Y163" i="8"/>
  <c r="X163" i="8"/>
  <c r="W163" i="8"/>
  <c r="V163" i="8"/>
  <c r="U163" i="8"/>
  <c r="T163" i="8"/>
  <c r="S163" i="8"/>
  <c r="R163" i="8"/>
  <c r="Q163" i="8"/>
  <c r="P163" i="8"/>
  <c r="O163" i="8"/>
  <c r="N163" i="8"/>
  <c r="M163" i="8"/>
  <c r="L163" i="8"/>
  <c r="K163" i="8"/>
  <c r="J163" i="8"/>
  <c r="I163" i="8"/>
  <c r="H163" i="8"/>
  <c r="G163" i="8"/>
  <c r="F163" i="8"/>
  <c r="E163" i="8"/>
  <c r="D163" i="8"/>
  <c r="C163" i="8"/>
  <c r="B163" i="8"/>
  <c r="A163" i="8"/>
  <c r="BG162" i="8"/>
  <c r="BF162" i="8"/>
  <c r="BE162" i="8"/>
  <c r="BD162" i="8"/>
  <c r="BC162" i="8"/>
  <c r="BB162" i="8"/>
  <c r="BA162" i="8"/>
  <c r="AZ162" i="8"/>
  <c r="AY162" i="8"/>
  <c r="AX162" i="8"/>
  <c r="AW162" i="8"/>
  <c r="AV162" i="8"/>
  <c r="AU162" i="8"/>
  <c r="AT162" i="8"/>
  <c r="AS162" i="8"/>
  <c r="AR162" i="8"/>
  <c r="AQ162" i="8"/>
  <c r="AP162" i="8"/>
  <c r="AO162" i="8"/>
  <c r="AN162" i="8"/>
  <c r="AM162" i="8"/>
  <c r="AL162" i="8"/>
  <c r="AK162" i="8"/>
  <c r="AJ162" i="8"/>
  <c r="AI162" i="8"/>
  <c r="AH162" i="8"/>
  <c r="AG162" i="8"/>
  <c r="AF162" i="8"/>
  <c r="AE162" i="8"/>
  <c r="AD162" i="8"/>
  <c r="AC162" i="8"/>
  <c r="AB162" i="8"/>
  <c r="AA162" i="8"/>
  <c r="Z162" i="8"/>
  <c r="Y162" i="8"/>
  <c r="X162" i="8"/>
  <c r="W162" i="8"/>
  <c r="V162" i="8"/>
  <c r="U162" i="8"/>
  <c r="T162" i="8"/>
  <c r="S162" i="8"/>
  <c r="R162" i="8"/>
  <c r="Q162" i="8"/>
  <c r="P162" i="8"/>
  <c r="O162" i="8"/>
  <c r="N162" i="8"/>
  <c r="M162" i="8"/>
  <c r="L162" i="8"/>
  <c r="K162" i="8"/>
  <c r="J162" i="8"/>
  <c r="I162" i="8"/>
  <c r="H162" i="8"/>
  <c r="G162" i="8"/>
  <c r="F162" i="8"/>
  <c r="E162" i="8"/>
  <c r="D162" i="8"/>
  <c r="C162" i="8"/>
  <c r="B162" i="8"/>
  <c r="A162" i="8"/>
  <c r="BG161" i="8"/>
  <c r="BF161" i="8"/>
  <c r="BE161" i="8"/>
  <c r="BD161" i="8"/>
  <c r="BC161" i="8"/>
  <c r="BB161" i="8"/>
  <c r="BA161" i="8"/>
  <c r="AZ161" i="8"/>
  <c r="AY161" i="8"/>
  <c r="AX161" i="8"/>
  <c r="AW161" i="8"/>
  <c r="AV161" i="8"/>
  <c r="AU161" i="8"/>
  <c r="AT161" i="8"/>
  <c r="AS161" i="8"/>
  <c r="AR161" i="8"/>
  <c r="AQ161" i="8"/>
  <c r="AP161" i="8"/>
  <c r="AO161" i="8"/>
  <c r="AN161" i="8"/>
  <c r="AM161" i="8"/>
  <c r="AL161" i="8"/>
  <c r="AK161" i="8"/>
  <c r="AJ161" i="8"/>
  <c r="AI161" i="8"/>
  <c r="AH161" i="8"/>
  <c r="AG161" i="8"/>
  <c r="AF161" i="8"/>
  <c r="AE161" i="8"/>
  <c r="AD161" i="8"/>
  <c r="AC161" i="8"/>
  <c r="AB161" i="8"/>
  <c r="AA161" i="8"/>
  <c r="Z161" i="8"/>
  <c r="Y161" i="8"/>
  <c r="X161" i="8"/>
  <c r="W161" i="8"/>
  <c r="V161" i="8"/>
  <c r="U161" i="8"/>
  <c r="T161" i="8"/>
  <c r="S161" i="8"/>
  <c r="R161" i="8"/>
  <c r="Q161" i="8"/>
  <c r="P161" i="8"/>
  <c r="O161" i="8"/>
  <c r="N161" i="8"/>
  <c r="M161" i="8"/>
  <c r="L161" i="8"/>
  <c r="K161" i="8"/>
  <c r="J161" i="8"/>
  <c r="I161" i="8"/>
  <c r="H161" i="8"/>
  <c r="G161" i="8"/>
  <c r="F161" i="8"/>
  <c r="E161" i="8"/>
  <c r="D161" i="8"/>
  <c r="C161" i="8"/>
  <c r="B161" i="8"/>
  <c r="A161" i="8"/>
  <c r="BG160" i="8"/>
  <c r="BF160" i="8"/>
  <c r="BE160" i="8"/>
  <c r="BD160" i="8"/>
  <c r="BC160" i="8"/>
  <c r="BB160" i="8"/>
  <c r="BA160" i="8"/>
  <c r="AZ160" i="8"/>
  <c r="AY160" i="8"/>
  <c r="AX160" i="8"/>
  <c r="AW160" i="8"/>
  <c r="AV160" i="8"/>
  <c r="AU160" i="8"/>
  <c r="AT160" i="8"/>
  <c r="AS160" i="8"/>
  <c r="AR160" i="8"/>
  <c r="AQ160" i="8"/>
  <c r="AP160" i="8"/>
  <c r="AO160" i="8"/>
  <c r="AN160" i="8"/>
  <c r="AM160" i="8"/>
  <c r="AL160" i="8"/>
  <c r="AK160" i="8"/>
  <c r="AJ160" i="8"/>
  <c r="AI160" i="8"/>
  <c r="AH160" i="8"/>
  <c r="AG160" i="8"/>
  <c r="AF160" i="8"/>
  <c r="AE160" i="8"/>
  <c r="AD160" i="8"/>
  <c r="AC160" i="8"/>
  <c r="AB160" i="8"/>
  <c r="AA160" i="8"/>
  <c r="Z160" i="8"/>
  <c r="Y160" i="8"/>
  <c r="X160" i="8"/>
  <c r="W160" i="8"/>
  <c r="V160" i="8"/>
  <c r="U160" i="8"/>
  <c r="T160" i="8"/>
  <c r="S160" i="8"/>
  <c r="R160" i="8"/>
  <c r="Q160" i="8"/>
  <c r="P160" i="8"/>
  <c r="O160" i="8"/>
  <c r="N160" i="8"/>
  <c r="M160" i="8"/>
  <c r="L160" i="8"/>
  <c r="K160" i="8"/>
  <c r="J160" i="8"/>
  <c r="I160" i="8"/>
  <c r="H160" i="8"/>
  <c r="G160" i="8"/>
  <c r="F160" i="8"/>
  <c r="E160" i="8"/>
  <c r="D160" i="8"/>
  <c r="C160" i="8"/>
  <c r="B160" i="8"/>
  <c r="A160" i="8"/>
  <c r="BG159" i="8"/>
  <c r="BF159" i="8"/>
  <c r="BE159" i="8"/>
  <c r="BD159" i="8"/>
  <c r="BC159" i="8"/>
  <c r="BB159" i="8"/>
  <c r="BA159" i="8"/>
  <c r="AZ159" i="8"/>
  <c r="AY159" i="8"/>
  <c r="AX159" i="8"/>
  <c r="AW159" i="8"/>
  <c r="AV159" i="8"/>
  <c r="AU159" i="8"/>
  <c r="AT159" i="8"/>
  <c r="AS159" i="8"/>
  <c r="AR159" i="8"/>
  <c r="AQ159" i="8"/>
  <c r="AP159" i="8"/>
  <c r="AO159" i="8"/>
  <c r="AN159" i="8"/>
  <c r="AM159" i="8"/>
  <c r="AL159" i="8"/>
  <c r="AK159" i="8"/>
  <c r="AJ159" i="8"/>
  <c r="AI159" i="8"/>
  <c r="AH159" i="8"/>
  <c r="AG159" i="8"/>
  <c r="AF159" i="8"/>
  <c r="AE159" i="8"/>
  <c r="AD159" i="8"/>
  <c r="AC159" i="8"/>
  <c r="AB159" i="8"/>
  <c r="AA159" i="8"/>
  <c r="Z159" i="8"/>
  <c r="Y159" i="8"/>
  <c r="X159" i="8"/>
  <c r="W159" i="8"/>
  <c r="V159" i="8"/>
  <c r="U159" i="8"/>
  <c r="T159" i="8"/>
  <c r="S159" i="8"/>
  <c r="R159" i="8"/>
  <c r="Q159" i="8"/>
  <c r="P159" i="8"/>
  <c r="O159" i="8"/>
  <c r="N159" i="8"/>
  <c r="M159" i="8"/>
  <c r="L159" i="8"/>
  <c r="K159" i="8"/>
  <c r="J159" i="8"/>
  <c r="I159" i="8"/>
  <c r="H159" i="8"/>
  <c r="G159" i="8"/>
  <c r="F159" i="8"/>
  <c r="E159" i="8"/>
  <c r="D159" i="8"/>
  <c r="C159" i="8"/>
  <c r="B159" i="8"/>
  <c r="A159" i="8"/>
  <c r="BG158" i="8"/>
  <c r="BF158" i="8"/>
  <c r="BE158" i="8"/>
  <c r="BD158" i="8"/>
  <c r="BC158" i="8"/>
  <c r="BB158" i="8"/>
  <c r="BA158" i="8"/>
  <c r="AZ158" i="8"/>
  <c r="AY158" i="8"/>
  <c r="AX158" i="8"/>
  <c r="AW158" i="8"/>
  <c r="AV158" i="8"/>
  <c r="AU158" i="8"/>
  <c r="AT158" i="8"/>
  <c r="AS158" i="8"/>
  <c r="AR158" i="8"/>
  <c r="AQ158" i="8"/>
  <c r="AP158" i="8"/>
  <c r="AO158" i="8"/>
  <c r="AN158" i="8"/>
  <c r="AM158" i="8"/>
  <c r="AL158" i="8"/>
  <c r="AK158" i="8"/>
  <c r="AJ158" i="8"/>
  <c r="AI158" i="8"/>
  <c r="AH158" i="8"/>
  <c r="AG158" i="8"/>
  <c r="AF158" i="8"/>
  <c r="AE158" i="8"/>
  <c r="AD158" i="8"/>
  <c r="AC158" i="8"/>
  <c r="AB158" i="8"/>
  <c r="AA158" i="8"/>
  <c r="Z158" i="8"/>
  <c r="Y158" i="8"/>
  <c r="X158" i="8"/>
  <c r="W158" i="8"/>
  <c r="V158" i="8"/>
  <c r="U158" i="8"/>
  <c r="T158" i="8"/>
  <c r="S158" i="8"/>
  <c r="R158" i="8"/>
  <c r="Q158" i="8"/>
  <c r="P158" i="8"/>
  <c r="O158" i="8"/>
  <c r="N158" i="8"/>
  <c r="M158" i="8"/>
  <c r="L158" i="8"/>
  <c r="K158" i="8"/>
  <c r="J158" i="8"/>
  <c r="I158" i="8"/>
  <c r="H158" i="8"/>
  <c r="G158" i="8"/>
  <c r="F158" i="8"/>
  <c r="E158" i="8"/>
  <c r="D158" i="8"/>
  <c r="C158" i="8"/>
  <c r="B158" i="8"/>
  <c r="A158" i="8"/>
  <c r="BG157" i="8"/>
  <c r="BF157" i="8"/>
  <c r="BE157" i="8"/>
  <c r="BD157" i="8"/>
  <c r="BC157" i="8"/>
  <c r="BB157" i="8"/>
  <c r="BA157" i="8"/>
  <c r="AZ157" i="8"/>
  <c r="AY157" i="8"/>
  <c r="AX157" i="8"/>
  <c r="AW157" i="8"/>
  <c r="AV157" i="8"/>
  <c r="AU157" i="8"/>
  <c r="AT157" i="8"/>
  <c r="AS157" i="8"/>
  <c r="AR157" i="8"/>
  <c r="AQ157" i="8"/>
  <c r="AP157" i="8"/>
  <c r="AO157" i="8"/>
  <c r="AN157" i="8"/>
  <c r="AM157" i="8"/>
  <c r="AL157" i="8"/>
  <c r="AK157" i="8"/>
  <c r="AJ157" i="8"/>
  <c r="AI157" i="8"/>
  <c r="AH157" i="8"/>
  <c r="AG157" i="8"/>
  <c r="AF157" i="8"/>
  <c r="AE157" i="8"/>
  <c r="AD157" i="8"/>
  <c r="AC157" i="8"/>
  <c r="AB157" i="8"/>
  <c r="AA157" i="8"/>
  <c r="Z157" i="8"/>
  <c r="Y157" i="8"/>
  <c r="X157" i="8"/>
  <c r="W157" i="8"/>
  <c r="V157" i="8"/>
  <c r="U157" i="8"/>
  <c r="T157" i="8"/>
  <c r="S157" i="8"/>
  <c r="R157" i="8"/>
  <c r="Q157" i="8"/>
  <c r="P157" i="8"/>
  <c r="O157" i="8"/>
  <c r="N157" i="8"/>
  <c r="M157" i="8"/>
  <c r="L157" i="8"/>
  <c r="K157" i="8"/>
  <c r="J157" i="8"/>
  <c r="I157" i="8"/>
  <c r="H157" i="8"/>
  <c r="G157" i="8"/>
  <c r="F157" i="8"/>
  <c r="E157" i="8"/>
  <c r="D157" i="8"/>
  <c r="C157" i="8"/>
  <c r="B157" i="8"/>
  <c r="A157" i="8"/>
  <c r="BG156" i="8"/>
  <c r="BF156" i="8"/>
  <c r="BE156" i="8"/>
  <c r="BD156" i="8"/>
  <c r="BC156" i="8"/>
  <c r="BB156" i="8"/>
  <c r="BA156" i="8"/>
  <c r="AZ156" i="8"/>
  <c r="AY156" i="8"/>
  <c r="AX156" i="8"/>
  <c r="AW156" i="8"/>
  <c r="AV156" i="8"/>
  <c r="AU156" i="8"/>
  <c r="AT156" i="8"/>
  <c r="AS156" i="8"/>
  <c r="AR156" i="8"/>
  <c r="AQ156" i="8"/>
  <c r="AP156" i="8"/>
  <c r="AO156" i="8"/>
  <c r="AN156" i="8"/>
  <c r="AM156" i="8"/>
  <c r="AL156" i="8"/>
  <c r="AK156" i="8"/>
  <c r="AJ156" i="8"/>
  <c r="AI156" i="8"/>
  <c r="AH156" i="8"/>
  <c r="AG156" i="8"/>
  <c r="AF156" i="8"/>
  <c r="AE156" i="8"/>
  <c r="AD156" i="8"/>
  <c r="AC156" i="8"/>
  <c r="AB156" i="8"/>
  <c r="AA156" i="8"/>
  <c r="Z156" i="8"/>
  <c r="Y156" i="8"/>
  <c r="X156" i="8"/>
  <c r="W156" i="8"/>
  <c r="V156" i="8"/>
  <c r="U156" i="8"/>
  <c r="T156" i="8"/>
  <c r="S156" i="8"/>
  <c r="R156" i="8"/>
  <c r="Q156" i="8"/>
  <c r="P156" i="8"/>
  <c r="O156" i="8"/>
  <c r="N156" i="8"/>
  <c r="M156" i="8"/>
  <c r="L156" i="8"/>
  <c r="K156" i="8"/>
  <c r="J156" i="8"/>
  <c r="I156" i="8"/>
  <c r="H156" i="8"/>
  <c r="G156" i="8"/>
  <c r="F156" i="8"/>
  <c r="E156" i="8"/>
  <c r="D156" i="8"/>
  <c r="C156" i="8"/>
  <c r="B156" i="8"/>
  <c r="A156" i="8"/>
  <c r="BG155" i="8"/>
  <c r="BF155" i="8"/>
  <c r="BE155" i="8"/>
  <c r="BD155" i="8"/>
  <c r="BC155" i="8"/>
  <c r="BB155" i="8"/>
  <c r="BA155" i="8"/>
  <c r="AZ155" i="8"/>
  <c r="AY155" i="8"/>
  <c r="AX155" i="8"/>
  <c r="AW155" i="8"/>
  <c r="AV155" i="8"/>
  <c r="AU155" i="8"/>
  <c r="AT155" i="8"/>
  <c r="AS155" i="8"/>
  <c r="AR155" i="8"/>
  <c r="AQ155" i="8"/>
  <c r="AP155" i="8"/>
  <c r="AO155" i="8"/>
  <c r="AN155" i="8"/>
  <c r="AM155" i="8"/>
  <c r="AL155" i="8"/>
  <c r="AK155" i="8"/>
  <c r="AJ155" i="8"/>
  <c r="AI155" i="8"/>
  <c r="AH155" i="8"/>
  <c r="AG155" i="8"/>
  <c r="AF155" i="8"/>
  <c r="AE155" i="8"/>
  <c r="AD155" i="8"/>
  <c r="AC155" i="8"/>
  <c r="AB155" i="8"/>
  <c r="AA155" i="8"/>
  <c r="Z155" i="8"/>
  <c r="Y155" i="8"/>
  <c r="X155" i="8"/>
  <c r="W155" i="8"/>
  <c r="V155" i="8"/>
  <c r="U155" i="8"/>
  <c r="T155" i="8"/>
  <c r="S155" i="8"/>
  <c r="R155" i="8"/>
  <c r="Q155" i="8"/>
  <c r="P155" i="8"/>
  <c r="O155" i="8"/>
  <c r="N155" i="8"/>
  <c r="M155" i="8"/>
  <c r="L155" i="8"/>
  <c r="K155" i="8"/>
  <c r="J155" i="8"/>
  <c r="I155" i="8"/>
  <c r="H155" i="8"/>
  <c r="G155" i="8"/>
  <c r="F155" i="8"/>
  <c r="E155" i="8"/>
  <c r="D155" i="8"/>
  <c r="C155" i="8"/>
  <c r="B155" i="8"/>
  <c r="A155" i="8"/>
  <c r="BG154" i="8"/>
  <c r="BF154" i="8"/>
  <c r="BE154" i="8"/>
  <c r="BD154" i="8"/>
  <c r="BC154" i="8"/>
  <c r="BB154" i="8"/>
  <c r="BA154" i="8"/>
  <c r="AZ154" i="8"/>
  <c r="AY154" i="8"/>
  <c r="AX154" i="8"/>
  <c r="AW154" i="8"/>
  <c r="AV154" i="8"/>
  <c r="AU154" i="8"/>
  <c r="AT154" i="8"/>
  <c r="AS154" i="8"/>
  <c r="AR154" i="8"/>
  <c r="AQ154" i="8"/>
  <c r="AP154" i="8"/>
  <c r="AO154" i="8"/>
  <c r="AN154" i="8"/>
  <c r="AM154" i="8"/>
  <c r="AL154" i="8"/>
  <c r="AK154" i="8"/>
  <c r="AJ154" i="8"/>
  <c r="AI154" i="8"/>
  <c r="AH154" i="8"/>
  <c r="AG154" i="8"/>
  <c r="AF154" i="8"/>
  <c r="AE154" i="8"/>
  <c r="AD154" i="8"/>
  <c r="AC154" i="8"/>
  <c r="AB154" i="8"/>
  <c r="AA154" i="8"/>
  <c r="Z154" i="8"/>
  <c r="Y154" i="8"/>
  <c r="X154" i="8"/>
  <c r="W154" i="8"/>
  <c r="V154" i="8"/>
  <c r="U154" i="8"/>
  <c r="T154" i="8"/>
  <c r="S154" i="8"/>
  <c r="R154" i="8"/>
  <c r="Q154" i="8"/>
  <c r="P154" i="8"/>
  <c r="O154" i="8"/>
  <c r="N154" i="8"/>
  <c r="M154" i="8"/>
  <c r="L154" i="8"/>
  <c r="K154" i="8"/>
  <c r="J154" i="8"/>
  <c r="I154" i="8"/>
  <c r="H154" i="8"/>
  <c r="G154" i="8"/>
  <c r="F154" i="8"/>
  <c r="E154" i="8"/>
  <c r="D154" i="8"/>
  <c r="C154" i="8"/>
  <c r="B154" i="8"/>
  <c r="A154" i="8"/>
  <c r="BG153" i="8"/>
  <c r="BF153" i="8"/>
  <c r="BE153" i="8"/>
  <c r="BD153" i="8"/>
  <c r="BC153" i="8"/>
  <c r="BB153" i="8"/>
  <c r="BA153" i="8"/>
  <c r="AZ153" i="8"/>
  <c r="AY153" i="8"/>
  <c r="AX153" i="8"/>
  <c r="AW153" i="8"/>
  <c r="AV153" i="8"/>
  <c r="AU153" i="8"/>
  <c r="AT153" i="8"/>
  <c r="AS153" i="8"/>
  <c r="AR153" i="8"/>
  <c r="AQ153" i="8"/>
  <c r="AP153" i="8"/>
  <c r="AO153" i="8"/>
  <c r="AN153" i="8"/>
  <c r="AM153" i="8"/>
  <c r="AL153" i="8"/>
  <c r="AK153" i="8"/>
  <c r="AJ153" i="8"/>
  <c r="AI153" i="8"/>
  <c r="AH153" i="8"/>
  <c r="AG153" i="8"/>
  <c r="AF153" i="8"/>
  <c r="AE153" i="8"/>
  <c r="AD153" i="8"/>
  <c r="AC153" i="8"/>
  <c r="AB153" i="8"/>
  <c r="AA153" i="8"/>
  <c r="Z153" i="8"/>
  <c r="Y153" i="8"/>
  <c r="X153" i="8"/>
  <c r="W153" i="8"/>
  <c r="V153" i="8"/>
  <c r="U153" i="8"/>
  <c r="T153" i="8"/>
  <c r="S153" i="8"/>
  <c r="R153" i="8"/>
  <c r="Q153" i="8"/>
  <c r="P153" i="8"/>
  <c r="O153" i="8"/>
  <c r="N153" i="8"/>
  <c r="M153" i="8"/>
  <c r="L153" i="8"/>
  <c r="K153" i="8"/>
  <c r="J153" i="8"/>
  <c r="I153" i="8"/>
  <c r="H153" i="8"/>
  <c r="G153" i="8"/>
  <c r="F153" i="8"/>
  <c r="E153" i="8"/>
  <c r="D153" i="8"/>
  <c r="C153" i="8"/>
  <c r="B153" i="8"/>
  <c r="A153" i="8"/>
  <c r="BG152" i="8"/>
  <c r="BF152" i="8"/>
  <c r="BE152" i="8"/>
  <c r="BD152" i="8"/>
  <c r="AS152" i="8"/>
  <c r="B152" i="8"/>
  <c r="A152" i="8"/>
  <c r="BG151" i="8"/>
  <c r="BF151" i="8"/>
  <c r="BE151" i="8"/>
  <c r="BD151" i="8"/>
  <c r="AS151" i="8"/>
  <c r="B151" i="8"/>
  <c r="A151" i="8"/>
  <c r="BG150" i="8"/>
  <c r="BF150" i="8"/>
  <c r="BE150" i="8"/>
  <c r="BD150" i="8"/>
  <c r="AS150" i="8"/>
  <c r="B150" i="8"/>
  <c r="A150" i="8"/>
  <c r="BG149" i="8"/>
  <c r="BF149" i="8"/>
  <c r="BE149" i="8"/>
  <c r="BD149" i="8"/>
  <c r="AS149" i="8"/>
  <c r="B149" i="8"/>
  <c r="A149" i="8"/>
  <c r="BG148" i="8"/>
  <c r="BF148" i="8"/>
  <c r="BE148" i="8"/>
  <c r="BD148" i="8"/>
  <c r="AS148" i="8"/>
  <c r="B148" i="8"/>
  <c r="A148" i="8"/>
  <c r="BG147" i="8"/>
  <c r="BF147" i="8"/>
  <c r="BE147" i="8"/>
  <c r="BD147" i="8"/>
  <c r="AS147" i="8"/>
  <c r="B147" i="8"/>
  <c r="A147" i="8"/>
  <c r="BG146" i="8"/>
  <c r="BF146" i="8"/>
  <c r="BE146" i="8"/>
  <c r="BD146" i="8"/>
  <c r="AS146" i="8"/>
  <c r="B146" i="8"/>
  <c r="A146" i="8"/>
  <c r="BG145" i="8"/>
  <c r="BF145" i="8"/>
  <c r="BE145" i="8"/>
  <c r="BD145" i="8"/>
  <c r="AS145" i="8"/>
  <c r="B145" i="8"/>
  <c r="A145" i="8"/>
  <c r="BG144" i="8"/>
  <c r="BF144" i="8"/>
  <c r="BE144" i="8"/>
  <c r="BD144" i="8"/>
  <c r="AS144" i="8"/>
  <c r="B144" i="8"/>
  <c r="A144" i="8"/>
  <c r="BG143" i="8"/>
  <c r="BF143" i="8"/>
  <c r="BE143" i="8"/>
  <c r="BD143" i="8"/>
  <c r="AS143" i="8"/>
  <c r="B143" i="8"/>
  <c r="A143" i="8"/>
  <c r="BG142" i="8"/>
  <c r="BF142" i="8"/>
  <c r="BE142" i="8"/>
  <c r="BD142" i="8"/>
  <c r="AS142" i="8"/>
  <c r="B142" i="8"/>
  <c r="A142" i="8"/>
  <c r="BG141" i="8"/>
  <c r="BF141" i="8"/>
  <c r="BE141" i="8"/>
  <c r="BD141" i="8"/>
  <c r="AS141" i="8"/>
  <c r="B141" i="8"/>
  <c r="A141" i="8"/>
  <c r="BG140" i="8"/>
  <c r="BF140" i="8"/>
  <c r="BE140" i="8"/>
  <c r="BD140" i="8"/>
  <c r="AS140" i="8"/>
  <c r="B140" i="8"/>
  <c r="A140" i="8"/>
  <c r="BG139" i="8"/>
  <c r="BF139" i="8"/>
  <c r="BE139" i="8"/>
  <c r="BD139" i="8"/>
  <c r="AS139" i="8"/>
  <c r="B139" i="8"/>
  <c r="A139" i="8"/>
  <c r="BG138" i="8"/>
  <c r="BF138" i="8"/>
  <c r="BE138" i="8"/>
  <c r="BD138" i="8"/>
  <c r="AS138" i="8"/>
  <c r="B138" i="8"/>
  <c r="A138" i="8"/>
  <c r="BG137" i="8"/>
  <c r="BF137" i="8"/>
  <c r="BE137" i="8"/>
  <c r="BD137" i="8"/>
  <c r="AS137" i="8"/>
  <c r="B137" i="8"/>
  <c r="A137" i="8"/>
  <c r="BG136" i="8"/>
  <c r="BF136" i="8"/>
  <c r="BE136" i="8"/>
  <c r="BD136" i="8"/>
  <c r="AS136" i="8"/>
  <c r="B136" i="8"/>
  <c r="A136" i="8"/>
  <c r="BG135" i="8"/>
  <c r="BF135" i="8"/>
  <c r="BE135" i="8"/>
  <c r="BD135" i="8"/>
  <c r="AS135" i="8"/>
  <c r="B135" i="8"/>
  <c r="A135" i="8"/>
  <c r="BG134" i="8"/>
  <c r="BF134" i="8"/>
  <c r="BE134" i="8"/>
  <c r="BD134" i="8"/>
  <c r="AS134" i="8"/>
  <c r="B134" i="8"/>
  <c r="A134" i="8"/>
  <c r="BG133" i="8"/>
  <c r="BF133" i="8"/>
  <c r="BE133" i="8"/>
  <c r="BD133" i="8"/>
  <c r="AS133" i="8"/>
  <c r="B133" i="8"/>
  <c r="A133" i="8"/>
  <c r="BG132" i="8"/>
  <c r="BF132" i="8"/>
  <c r="BE132" i="8"/>
  <c r="BD132" i="8"/>
  <c r="AS132" i="8"/>
  <c r="B132" i="8"/>
  <c r="A132" i="8"/>
  <c r="BG131" i="8"/>
  <c r="BF131" i="8"/>
  <c r="BE131" i="8"/>
  <c r="BD131" i="8"/>
  <c r="AS131" i="8"/>
  <c r="B131" i="8"/>
  <c r="A131" i="8"/>
  <c r="BG130" i="8"/>
  <c r="BF130" i="8"/>
  <c r="BE130" i="8"/>
  <c r="BD130" i="8"/>
  <c r="AS130" i="8"/>
  <c r="B130" i="8"/>
  <c r="A130" i="8"/>
  <c r="BG129" i="8"/>
  <c r="BF129" i="8"/>
  <c r="BE129" i="8"/>
  <c r="BD129" i="8"/>
  <c r="AS129" i="8"/>
  <c r="B129" i="8"/>
  <c r="A129" i="8"/>
  <c r="BG128" i="8"/>
  <c r="BF128" i="8"/>
  <c r="BE128" i="8"/>
  <c r="BD128" i="8"/>
  <c r="AS128" i="8"/>
  <c r="B128" i="8"/>
  <c r="A128" i="8"/>
  <c r="BG127" i="8"/>
  <c r="BF127" i="8"/>
  <c r="BE127" i="8"/>
  <c r="BD127" i="8"/>
  <c r="AS127" i="8"/>
  <c r="B127" i="8"/>
  <c r="A127" i="8"/>
  <c r="BG126" i="8"/>
  <c r="BF126" i="8"/>
  <c r="BE126" i="8"/>
  <c r="BD126" i="8"/>
  <c r="AS126" i="8"/>
  <c r="B126" i="8"/>
  <c r="A126" i="8"/>
  <c r="BG125" i="8"/>
  <c r="BF125" i="8"/>
  <c r="BE125" i="8"/>
  <c r="BD125" i="8"/>
  <c r="AS125" i="8"/>
  <c r="B125" i="8"/>
  <c r="A125" i="8"/>
  <c r="BG124" i="8"/>
  <c r="BF124" i="8"/>
  <c r="BE124" i="8"/>
  <c r="BD124" i="8"/>
  <c r="AS124" i="8"/>
  <c r="B124" i="8"/>
  <c r="A124" i="8"/>
  <c r="BG123" i="8"/>
  <c r="BF123" i="8"/>
  <c r="BE123" i="8"/>
  <c r="BD123" i="8"/>
  <c r="AS123" i="8"/>
  <c r="B123" i="8"/>
  <c r="A123" i="8"/>
  <c r="BG122" i="8"/>
  <c r="BF122" i="8"/>
  <c r="BE122" i="8"/>
  <c r="BD122" i="8"/>
  <c r="AS122" i="8"/>
  <c r="B122" i="8"/>
  <c r="A122" i="8"/>
  <c r="BG121" i="8"/>
  <c r="BF121" i="8"/>
  <c r="BE121" i="8"/>
  <c r="BD121" i="8"/>
  <c r="AS121" i="8"/>
  <c r="B121" i="8"/>
  <c r="A121" i="8"/>
  <c r="BG120" i="8"/>
  <c r="BF120" i="8"/>
  <c r="BE120" i="8"/>
  <c r="BD120" i="8"/>
  <c r="AS120" i="8"/>
  <c r="B120" i="8"/>
  <c r="A120" i="8"/>
  <c r="BG119" i="8"/>
  <c r="BF119" i="8"/>
  <c r="BE119" i="8"/>
  <c r="BD119" i="8"/>
  <c r="AS119" i="8"/>
  <c r="B119" i="8"/>
  <c r="A119" i="8"/>
  <c r="BG118" i="8"/>
  <c r="BF118" i="8"/>
  <c r="BE118" i="8"/>
  <c r="BD118" i="8"/>
  <c r="AS118" i="8"/>
  <c r="B118" i="8"/>
  <c r="A118" i="8"/>
  <c r="BG117" i="8"/>
  <c r="BF117" i="8"/>
  <c r="BE117" i="8"/>
  <c r="BD117" i="8"/>
  <c r="AS117" i="8"/>
  <c r="B117" i="8"/>
  <c r="A117" i="8"/>
  <c r="BG116" i="8"/>
  <c r="BF116" i="8"/>
  <c r="BE116" i="8"/>
  <c r="BD116" i="8"/>
  <c r="AS116" i="8"/>
  <c r="B116" i="8"/>
  <c r="A116" i="8"/>
  <c r="BG115" i="8"/>
  <c r="BF115" i="8"/>
  <c r="BE115" i="8"/>
  <c r="BD115" i="8"/>
  <c r="AS115" i="8"/>
  <c r="B115" i="8"/>
  <c r="A115" i="8"/>
  <c r="BG114" i="8"/>
  <c r="BF114" i="8"/>
  <c r="BE114" i="8"/>
  <c r="BD114" i="8"/>
  <c r="AS114" i="8"/>
  <c r="B114" i="8"/>
  <c r="A114" i="8"/>
  <c r="BG113" i="8"/>
  <c r="BF113" i="8"/>
  <c r="BE113" i="8"/>
  <c r="BD113" i="8"/>
  <c r="AS113" i="8"/>
  <c r="B113" i="8"/>
  <c r="A113" i="8"/>
  <c r="BG112" i="8"/>
  <c r="BF112" i="8"/>
  <c r="BE112" i="8"/>
  <c r="BD112" i="8"/>
  <c r="AS112" i="8"/>
  <c r="B112" i="8"/>
  <c r="A112" i="8"/>
  <c r="BG111" i="8"/>
  <c r="BF111" i="8"/>
  <c r="BE111" i="8"/>
  <c r="BD111" i="8"/>
  <c r="AS111" i="8"/>
  <c r="B111" i="8"/>
  <c r="A111" i="8"/>
  <c r="BG110" i="8"/>
  <c r="BF110" i="8"/>
  <c r="BE110" i="8"/>
  <c r="BD110" i="8"/>
  <c r="AS110" i="8"/>
  <c r="B110" i="8"/>
  <c r="A110" i="8"/>
  <c r="BG109" i="8"/>
  <c r="BF109" i="8"/>
  <c r="BE109" i="8"/>
  <c r="BD109" i="8"/>
  <c r="AS109" i="8"/>
  <c r="B109" i="8"/>
  <c r="A109" i="8"/>
  <c r="BG108" i="8"/>
  <c r="BF108" i="8"/>
  <c r="BE108" i="8"/>
  <c r="BD108" i="8"/>
  <c r="AS108" i="8"/>
  <c r="B108" i="8"/>
  <c r="A108" i="8"/>
  <c r="BG107" i="8"/>
  <c r="BF107" i="8"/>
  <c r="BE107" i="8"/>
  <c r="BD107" i="8"/>
  <c r="AS107" i="8"/>
  <c r="B107" i="8"/>
  <c r="A107" i="8"/>
  <c r="BG106" i="8"/>
  <c r="BF106" i="8"/>
  <c r="BE106" i="8"/>
  <c r="BD106" i="8"/>
  <c r="AS106" i="8"/>
  <c r="B106" i="8"/>
  <c r="A106" i="8"/>
  <c r="BG105" i="8"/>
  <c r="BF105" i="8"/>
  <c r="BE105" i="8"/>
  <c r="BD105" i="8"/>
  <c r="AS105" i="8"/>
  <c r="B105" i="8"/>
  <c r="A105" i="8"/>
  <c r="BG104" i="8"/>
  <c r="BF104" i="8"/>
  <c r="BE104" i="8"/>
  <c r="BD104" i="8"/>
  <c r="AS104" i="8"/>
  <c r="B104" i="8"/>
  <c r="A104" i="8"/>
  <c r="BG103" i="8"/>
  <c r="BF103" i="8"/>
  <c r="BE103" i="8"/>
  <c r="BD103" i="8"/>
  <c r="AS103" i="8"/>
  <c r="B103" i="8"/>
  <c r="A103" i="8"/>
  <c r="BG102" i="8"/>
  <c r="BF102" i="8"/>
  <c r="BE102" i="8"/>
  <c r="BD102" i="8"/>
  <c r="AS102" i="8"/>
  <c r="B102" i="8"/>
  <c r="A102" i="8"/>
  <c r="BG101" i="8"/>
  <c r="BF101" i="8"/>
  <c r="BE101" i="8"/>
  <c r="BD101" i="8"/>
  <c r="AS101" i="8"/>
  <c r="C101" i="8"/>
  <c r="B101" i="8"/>
  <c r="A101" i="8"/>
  <c r="BG100" i="8"/>
  <c r="BF100" i="8"/>
  <c r="BE100" i="8"/>
  <c r="BD100" i="8"/>
  <c r="AS100" i="8"/>
  <c r="C100" i="8"/>
  <c r="B100" i="8"/>
  <c r="A100" i="8"/>
  <c r="BG99" i="8"/>
  <c r="BF99" i="8"/>
  <c r="BE99" i="8"/>
  <c r="BD99" i="8"/>
  <c r="AS99" i="8"/>
  <c r="C99" i="8"/>
  <c r="B99" i="8"/>
  <c r="A99" i="8"/>
  <c r="BG98" i="8"/>
  <c r="BF98" i="8"/>
  <c r="BE98" i="8"/>
  <c r="BD98" i="8"/>
  <c r="AS98" i="8"/>
  <c r="C98" i="8"/>
  <c r="B98" i="8"/>
  <c r="A98" i="8"/>
  <c r="BG97" i="8"/>
  <c r="BF97" i="8"/>
  <c r="BE97" i="8"/>
  <c r="BD97" i="8"/>
  <c r="AS97" i="8"/>
  <c r="C97" i="8"/>
  <c r="B97" i="8"/>
  <c r="A97" i="8"/>
  <c r="BG96" i="8"/>
  <c r="BF96" i="8"/>
  <c r="BE96" i="8"/>
  <c r="BD96" i="8"/>
  <c r="AS96" i="8"/>
  <c r="C96" i="8"/>
  <c r="B96" i="8"/>
  <c r="A96" i="8"/>
  <c r="BG95" i="8"/>
  <c r="BF95" i="8"/>
  <c r="BE95" i="8"/>
  <c r="BD95" i="8"/>
  <c r="AS95" i="8"/>
  <c r="C95" i="8"/>
  <c r="B95" i="8"/>
  <c r="A95" i="8"/>
  <c r="BG94" i="8"/>
  <c r="BF94" i="8"/>
  <c r="BE94" i="8"/>
  <c r="BD94" i="8"/>
  <c r="AS94" i="8"/>
  <c r="C94" i="8"/>
  <c r="B94" i="8"/>
  <c r="A94" i="8"/>
  <c r="BG93" i="8"/>
  <c r="BF93" i="8"/>
  <c r="BE93" i="8"/>
  <c r="BD93" i="8"/>
  <c r="AS93" i="8"/>
  <c r="C93" i="8"/>
  <c r="B93" i="8"/>
  <c r="A93" i="8"/>
  <c r="BG92" i="8"/>
  <c r="BF92" i="8"/>
  <c r="BE92" i="8"/>
  <c r="BD92" i="8"/>
  <c r="AS92" i="8"/>
  <c r="C92" i="8"/>
  <c r="B92" i="8"/>
  <c r="A92" i="8"/>
  <c r="BG91" i="8"/>
  <c r="BF91" i="8"/>
  <c r="BE91" i="8"/>
  <c r="BD91" i="8"/>
  <c r="AS91" i="8"/>
  <c r="C91" i="8"/>
  <c r="B91" i="8"/>
  <c r="A91" i="8"/>
  <c r="BG90" i="8"/>
  <c r="BF90" i="8"/>
  <c r="BE90" i="8"/>
  <c r="BD90" i="8"/>
  <c r="AS90" i="8"/>
  <c r="C90" i="8"/>
  <c r="B90" i="8"/>
  <c r="A90" i="8"/>
  <c r="BG89" i="8"/>
  <c r="BF89" i="8"/>
  <c r="BE89" i="8"/>
  <c r="BD89" i="8"/>
  <c r="AS89" i="8"/>
  <c r="C89" i="8"/>
  <c r="B89" i="8"/>
  <c r="A89" i="8"/>
  <c r="BG88" i="8"/>
  <c r="BF88" i="8"/>
  <c r="BE88" i="8"/>
  <c r="BD88" i="8"/>
  <c r="AS88" i="8"/>
  <c r="C88" i="8"/>
  <c r="B88" i="8"/>
  <c r="A88" i="8"/>
  <c r="BG87" i="8"/>
  <c r="BF87" i="8"/>
  <c r="BE87" i="8"/>
  <c r="BD87" i="8"/>
  <c r="AS87" i="8"/>
  <c r="C87" i="8"/>
  <c r="B87" i="8"/>
  <c r="A87" i="8"/>
  <c r="BG86" i="8"/>
  <c r="BF86" i="8"/>
  <c r="BE86" i="8"/>
  <c r="BD86" i="8"/>
  <c r="AS86" i="8"/>
  <c r="C86" i="8"/>
  <c r="B86" i="8"/>
  <c r="A86" i="8"/>
  <c r="BG85" i="8"/>
  <c r="BF85" i="8"/>
  <c r="BE85" i="8"/>
  <c r="BD85" i="8"/>
  <c r="AS85" i="8"/>
  <c r="C85" i="8"/>
  <c r="B85" i="8"/>
  <c r="A85" i="8"/>
  <c r="BG84" i="8"/>
  <c r="BF84" i="8"/>
  <c r="BE84" i="8"/>
  <c r="BD84" i="8"/>
  <c r="AS84" i="8"/>
  <c r="C84" i="8"/>
  <c r="B84" i="8"/>
  <c r="A84" i="8"/>
  <c r="BG83" i="8"/>
  <c r="BF83" i="8"/>
  <c r="BE83" i="8"/>
  <c r="BD83" i="8"/>
  <c r="AS83" i="8"/>
  <c r="C83" i="8"/>
  <c r="B83" i="8"/>
  <c r="A83" i="8"/>
  <c r="BG82" i="8"/>
  <c r="BF82" i="8"/>
  <c r="BE82" i="8"/>
  <c r="BD82" i="8"/>
  <c r="AS82" i="8"/>
  <c r="C82" i="8"/>
  <c r="B82" i="8"/>
  <c r="A82" i="8"/>
  <c r="BG81" i="8"/>
  <c r="BF81" i="8"/>
  <c r="BE81" i="8"/>
  <c r="BD81" i="8"/>
  <c r="AS81" i="8"/>
  <c r="C81" i="8"/>
  <c r="B81" i="8"/>
  <c r="A81" i="8"/>
  <c r="BG80" i="8"/>
  <c r="BF80" i="8"/>
  <c r="BE80" i="8"/>
  <c r="BD80" i="8"/>
  <c r="AS80" i="8"/>
  <c r="C80" i="8"/>
  <c r="B80" i="8"/>
  <c r="A80" i="8"/>
  <c r="BG79" i="8"/>
  <c r="BF79" i="8"/>
  <c r="BE79" i="8"/>
  <c r="BD79" i="8"/>
  <c r="AS79" i="8"/>
  <c r="C79" i="8"/>
  <c r="B79" i="8"/>
  <c r="A79" i="8"/>
  <c r="BG78" i="8"/>
  <c r="BF78" i="8"/>
  <c r="BE78" i="8"/>
  <c r="BD78" i="8"/>
  <c r="AS78" i="8"/>
  <c r="C78" i="8"/>
  <c r="B78" i="8"/>
  <c r="A78" i="8"/>
  <c r="BG77" i="8"/>
  <c r="BF77" i="8"/>
  <c r="BE77" i="8"/>
  <c r="BD77" i="8"/>
  <c r="AS77" i="8"/>
  <c r="C77" i="8"/>
  <c r="B77" i="8"/>
  <c r="A77" i="8"/>
  <c r="BG76" i="8"/>
  <c r="BF76" i="8"/>
  <c r="BE76" i="8"/>
  <c r="BD76" i="8"/>
  <c r="AS76" i="8"/>
  <c r="C76" i="8"/>
  <c r="B76" i="8"/>
  <c r="A76" i="8"/>
  <c r="BG75" i="8"/>
  <c r="BF75" i="8"/>
  <c r="BE75" i="8"/>
  <c r="BD75" i="8"/>
  <c r="AS75" i="8"/>
  <c r="C75" i="8"/>
  <c r="B75" i="8"/>
  <c r="A75" i="8"/>
  <c r="BG74" i="8"/>
  <c r="BF74" i="8"/>
  <c r="BE74" i="8"/>
  <c r="BD74" i="8"/>
  <c r="AS74" i="8"/>
  <c r="C74" i="8"/>
  <c r="B74" i="8"/>
  <c r="A74" i="8"/>
  <c r="BG73" i="8"/>
  <c r="BF73" i="8"/>
  <c r="BE73" i="8"/>
  <c r="BD73" i="8"/>
  <c r="AS73" i="8"/>
  <c r="C73" i="8"/>
  <c r="B73" i="8"/>
  <c r="A73" i="8"/>
  <c r="BG72" i="8"/>
  <c r="BF72" i="8"/>
  <c r="BE72" i="8"/>
  <c r="BD72" i="8"/>
  <c r="AS72" i="8"/>
  <c r="C72" i="8"/>
  <c r="B72" i="8"/>
  <c r="A72" i="8"/>
  <c r="BG71" i="8"/>
  <c r="BF71" i="8"/>
  <c r="BE71" i="8"/>
  <c r="BD71" i="8"/>
  <c r="AS71" i="8"/>
  <c r="C71" i="8"/>
  <c r="B71" i="8"/>
  <c r="A71" i="8"/>
  <c r="BG70" i="8"/>
  <c r="BF70" i="8"/>
  <c r="BE70" i="8"/>
  <c r="BD70" i="8"/>
  <c r="AS70" i="8"/>
  <c r="C70" i="8"/>
  <c r="B70" i="8"/>
  <c r="A70" i="8"/>
  <c r="BG69" i="8"/>
  <c r="BF69" i="8"/>
  <c r="BE69" i="8"/>
  <c r="BD69" i="8"/>
  <c r="AS69" i="8"/>
  <c r="C69" i="8"/>
  <c r="B69" i="8"/>
  <c r="A69" i="8"/>
  <c r="BG68" i="8"/>
  <c r="BF68" i="8"/>
  <c r="BE68" i="8"/>
  <c r="BD68" i="8"/>
  <c r="AS68" i="8"/>
  <c r="C68" i="8"/>
  <c r="B68" i="8"/>
  <c r="A68" i="8"/>
  <c r="BG67" i="8"/>
  <c r="BF67" i="8"/>
  <c r="BE67" i="8"/>
  <c r="BD67" i="8"/>
  <c r="AS67" i="8"/>
  <c r="C67" i="8"/>
  <c r="B67" i="8"/>
  <c r="A67" i="8"/>
  <c r="BG66" i="8"/>
  <c r="BF66" i="8"/>
  <c r="BE66" i="8"/>
  <c r="BD66" i="8"/>
  <c r="AS66" i="8"/>
  <c r="C66" i="8"/>
  <c r="B66" i="8"/>
  <c r="A66" i="8"/>
  <c r="BG65" i="8"/>
  <c r="BF65" i="8"/>
  <c r="BE65" i="8"/>
  <c r="BD65" i="8"/>
  <c r="AS65" i="8"/>
  <c r="C65" i="8"/>
  <c r="B65" i="8"/>
  <c r="A65" i="8"/>
  <c r="BG64" i="8"/>
  <c r="BF64" i="8"/>
  <c r="BE64" i="8"/>
  <c r="BD64" i="8"/>
  <c r="AS64" i="8"/>
  <c r="C64" i="8"/>
  <c r="B64" i="8"/>
  <c r="A64" i="8"/>
  <c r="BG63" i="8"/>
  <c r="BF63" i="8"/>
  <c r="BE63" i="8"/>
  <c r="BD63" i="8"/>
  <c r="AS63" i="8"/>
  <c r="C63" i="8"/>
  <c r="B63" i="8"/>
  <c r="A63" i="8"/>
  <c r="BG62" i="8"/>
  <c r="BF62" i="8"/>
  <c r="BE62" i="8"/>
  <c r="BD62" i="8"/>
  <c r="AS62" i="8"/>
  <c r="C62" i="8"/>
  <c r="B62" i="8"/>
  <c r="A62" i="8"/>
  <c r="BG61" i="8"/>
  <c r="BF61" i="8"/>
  <c r="BE61" i="8"/>
  <c r="BD61" i="8"/>
  <c r="AS61" i="8"/>
  <c r="C61" i="8"/>
  <c r="B61" i="8"/>
  <c r="A61" i="8"/>
  <c r="BG60" i="8"/>
  <c r="BF60" i="8"/>
  <c r="BE60" i="8"/>
  <c r="BD60" i="8"/>
  <c r="AS60" i="8"/>
  <c r="C60" i="8"/>
  <c r="B60" i="8"/>
  <c r="A60" i="8"/>
  <c r="BG59" i="8"/>
  <c r="BF59" i="8"/>
  <c r="BE59" i="8"/>
  <c r="BD59" i="8"/>
  <c r="AS59" i="8"/>
  <c r="C59" i="8"/>
  <c r="B59" i="8"/>
  <c r="A59" i="8"/>
  <c r="BG58" i="8"/>
  <c r="BF58" i="8"/>
  <c r="BE58" i="8"/>
  <c r="BD58" i="8"/>
  <c r="AS58" i="8"/>
  <c r="C58" i="8"/>
  <c r="B58" i="8"/>
  <c r="A58" i="8"/>
  <c r="BG57" i="8"/>
  <c r="BF57" i="8"/>
  <c r="BE57" i="8"/>
  <c r="BD57" i="8"/>
  <c r="AS57" i="8"/>
  <c r="C57" i="8"/>
  <c r="B57" i="8"/>
  <c r="A57" i="8"/>
  <c r="BG56" i="8"/>
  <c r="BF56" i="8"/>
  <c r="BE56" i="8"/>
  <c r="BD56" i="8"/>
  <c r="AS56" i="8"/>
  <c r="C56" i="8"/>
  <c r="B56" i="8"/>
  <c r="A56" i="8"/>
  <c r="BG55" i="8"/>
  <c r="BF55" i="8"/>
  <c r="BE55" i="8"/>
  <c r="BD55" i="8"/>
  <c r="AS55" i="8"/>
  <c r="C55" i="8"/>
  <c r="B55" i="8"/>
  <c r="A55" i="8"/>
  <c r="BG54" i="8"/>
  <c r="BF54" i="8"/>
  <c r="BE54" i="8"/>
  <c r="BD54" i="8"/>
  <c r="AS54" i="8"/>
  <c r="C54" i="8"/>
  <c r="B54" i="8"/>
  <c r="A54" i="8"/>
  <c r="BG53" i="8"/>
  <c r="BF53" i="8"/>
  <c r="BE53" i="8"/>
  <c r="BD53" i="8"/>
  <c r="AS53" i="8"/>
  <c r="C53" i="8"/>
  <c r="B53" i="8"/>
  <c r="A53" i="8"/>
  <c r="BG52" i="8"/>
  <c r="BF52" i="8"/>
  <c r="BE52" i="8"/>
  <c r="BD52" i="8"/>
  <c r="AS52" i="8"/>
  <c r="C52" i="8"/>
  <c r="B52" i="8"/>
  <c r="A52" i="8"/>
  <c r="BG51" i="8"/>
  <c r="BF51" i="8"/>
  <c r="BE51" i="8"/>
  <c r="BD51" i="8"/>
  <c r="AS51" i="8"/>
  <c r="C51" i="8"/>
  <c r="B51" i="8"/>
  <c r="A51" i="8"/>
  <c r="BG50" i="8"/>
  <c r="BF50" i="8"/>
  <c r="BE50" i="8"/>
  <c r="BD50" i="8"/>
  <c r="AS50" i="8"/>
  <c r="AQ50" i="8"/>
  <c r="E50" i="8"/>
  <c r="D50" i="8"/>
  <c r="C50" i="8"/>
  <c r="B50" i="8"/>
  <c r="A50" i="8"/>
  <c r="BG49" i="8"/>
  <c r="BF49" i="8"/>
  <c r="BE49" i="8"/>
  <c r="BD49" i="8"/>
  <c r="AS49" i="8"/>
  <c r="E49" i="8"/>
  <c r="D49" i="8"/>
  <c r="C49" i="8"/>
  <c r="B49" i="8"/>
  <c r="A49" i="8"/>
  <c r="BG169" i="6"/>
  <c r="BF169" i="6"/>
  <c r="BE169" i="6"/>
  <c r="BD169" i="6"/>
  <c r="BC169" i="6"/>
  <c r="BB169" i="6"/>
  <c r="BA169" i="6"/>
  <c r="AZ169" i="6"/>
  <c r="AY169" i="6"/>
  <c r="AX169" i="6"/>
  <c r="AW169" i="6"/>
  <c r="AV169" i="6"/>
  <c r="AU169" i="6"/>
  <c r="AT169" i="6"/>
  <c r="AS169" i="6"/>
  <c r="AR169" i="6"/>
  <c r="AQ169" i="6"/>
  <c r="AP169" i="6"/>
  <c r="AO169" i="6"/>
  <c r="AN169" i="6"/>
  <c r="AM169" i="6"/>
  <c r="AL169" i="6"/>
  <c r="AK169" i="6"/>
  <c r="AJ169" i="6"/>
  <c r="AI169" i="6"/>
  <c r="AH169" i="6"/>
  <c r="AG169" i="6"/>
  <c r="AF169" i="6"/>
  <c r="AE169" i="6"/>
  <c r="AD169" i="6"/>
  <c r="AC169" i="6"/>
  <c r="AB169" i="6"/>
  <c r="AA169" i="6"/>
  <c r="Z169" i="6"/>
  <c r="Y169" i="6"/>
  <c r="X169" i="6"/>
  <c r="W169" i="6"/>
  <c r="V169" i="6"/>
  <c r="U169" i="6"/>
  <c r="T169" i="6"/>
  <c r="S169" i="6"/>
  <c r="R169" i="6"/>
  <c r="Q169" i="6"/>
  <c r="P169" i="6"/>
  <c r="O169" i="6"/>
  <c r="N169" i="6"/>
  <c r="M169" i="6"/>
  <c r="L169" i="6"/>
  <c r="K169" i="6"/>
  <c r="J169" i="6"/>
  <c r="I169" i="6"/>
  <c r="H169" i="6"/>
  <c r="G169" i="6"/>
  <c r="F169" i="6"/>
  <c r="E169" i="6"/>
  <c r="D169" i="6"/>
  <c r="C169" i="6"/>
  <c r="B169" i="6"/>
  <c r="A169" i="6"/>
  <c r="BG168" i="6"/>
  <c r="BF168" i="6"/>
  <c r="BE168" i="6"/>
  <c r="BD168" i="6"/>
  <c r="BC168" i="6"/>
  <c r="BB168" i="6"/>
  <c r="BA168" i="6"/>
  <c r="AZ168" i="6"/>
  <c r="AY168" i="6"/>
  <c r="AX168" i="6"/>
  <c r="AW168" i="6"/>
  <c r="AV168" i="6"/>
  <c r="AU168" i="6"/>
  <c r="AT168" i="6"/>
  <c r="AS168" i="6"/>
  <c r="AR168" i="6"/>
  <c r="AQ168" i="6"/>
  <c r="AP168" i="6"/>
  <c r="AO168" i="6"/>
  <c r="AN168" i="6"/>
  <c r="AM168" i="6"/>
  <c r="AL168" i="6"/>
  <c r="AK168" i="6"/>
  <c r="AJ168" i="6"/>
  <c r="AI168" i="6"/>
  <c r="AH168" i="6"/>
  <c r="AG168" i="6"/>
  <c r="AF168" i="6"/>
  <c r="AE168" i="6"/>
  <c r="AD168" i="6"/>
  <c r="AC168" i="6"/>
  <c r="AB168" i="6"/>
  <c r="AA168" i="6"/>
  <c r="Z168" i="6"/>
  <c r="Y168" i="6"/>
  <c r="X168" i="6"/>
  <c r="W168" i="6"/>
  <c r="V168" i="6"/>
  <c r="U168" i="6"/>
  <c r="T168" i="6"/>
  <c r="S168" i="6"/>
  <c r="R168" i="6"/>
  <c r="Q168" i="6"/>
  <c r="P168" i="6"/>
  <c r="O168" i="6"/>
  <c r="N168" i="6"/>
  <c r="M168" i="6"/>
  <c r="L168" i="6"/>
  <c r="K168" i="6"/>
  <c r="J168" i="6"/>
  <c r="I168" i="6"/>
  <c r="H168" i="6"/>
  <c r="G168" i="6"/>
  <c r="F168" i="6"/>
  <c r="E168" i="6"/>
  <c r="D168" i="6"/>
  <c r="C168" i="6"/>
  <c r="B168" i="6"/>
  <c r="A168" i="6"/>
  <c r="BG167" i="6"/>
  <c r="BF167" i="6"/>
  <c r="BE167" i="6"/>
  <c r="BD167" i="6"/>
  <c r="BC167" i="6"/>
  <c r="BB167" i="6"/>
  <c r="BA167" i="6"/>
  <c r="AZ167" i="6"/>
  <c r="AY167" i="6"/>
  <c r="AX167" i="6"/>
  <c r="AW167" i="6"/>
  <c r="AV167" i="6"/>
  <c r="AU167" i="6"/>
  <c r="AT167" i="6"/>
  <c r="AS167" i="6"/>
  <c r="AR167" i="6"/>
  <c r="AQ167" i="6"/>
  <c r="AP167" i="6"/>
  <c r="AO167" i="6"/>
  <c r="AN167" i="6"/>
  <c r="AM167" i="6"/>
  <c r="AL167" i="6"/>
  <c r="AK167" i="6"/>
  <c r="AJ167" i="6"/>
  <c r="AI167" i="6"/>
  <c r="AH167" i="6"/>
  <c r="AG167" i="6"/>
  <c r="AF167" i="6"/>
  <c r="AE167" i="6"/>
  <c r="AD167" i="6"/>
  <c r="AC167" i="6"/>
  <c r="AB167" i="6"/>
  <c r="AA167" i="6"/>
  <c r="Z167" i="6"/>
  <c r="Y167" i="6"/>
  <c r="X167" i="6"/>
  <c r="W167" i="6"/>
  <c r="V167" i="6"/>
  <c r="U167" i="6"/>
  <c r="T167" i="6"/>
  <c r="S167" i="6"/>
  <c r="R167" i="6"/>
  <c r="Q167" i="6"/>
  <c r="P167" i="6"/>
  <c r="O167" i="6"/>
  <c r="N167" i="6"/>
  <c r="M167" i="6"/>
  <c r="L167" i="6"/>
  <c r="K167" i="6"/>
  <c r="J167" i="6"/>
  <c r="I167" i="6"/>
  <c r="H167" i="6"/>
  <c r="G167" i="6"/>
  <c r="F167" i="6"/>
  <c r="E167" i="6"/>
  <c r="D167" i="6"/>
  <c r="C167" i="6"/>
  <c r="B167" i="6"/>
  <c r="A167" i="6"/>
  <c r="BG166" i="6"/>
  <c r="BF166" i="6"/>
  <c r="BE166" i="6"/>
  <c r="BD166" i="6"/>
  <c r="BC166" i="6"/>
  <c r="BB166" i="6"/>
  <c r="BA166" i="6"/>
  <c r="AZ166" i="6"/>
  <c r="AY166" i="6"/>
  <c r="AX166" i="6"/>
  <c r="AW166" i="6"/>
  <c r="AV166" i="6"/>
  <c r="AU166" i="6"/>
  <c r="AT166" i="6"/>
  <c r="AS166" i="6"/>
  <c r="AR166" i="6"/>
  <c r="AQ166" i="6"/>
  <c r="AP166" i="6"/>
  <c r="AO166" i="6"/>
  <c r="AN166" i="6"/>
  <c r="AM166" i="6"/>
  <c r="AL166" i="6"/>
  <c r="AK166" i="6"/>
  <c r="AJ166" i="6"/>
  <c r="AI166" i="6"/>
  <c r="AH166" i="6"/>
  <c r="AG166" i="6"/>
  <c r="AF166" i="6"/>
  <c r="AE166" i="6"/>
  <c r="AD166" i="6"/>
  <c r="AC166" i="6"/>
  <c r="AB166" i="6"/>
  <c r="AA166" i="6"/>
  <c r="Z166" i="6"/>
  <c r="Y166" i="6"/>
  <c r="X166" i="6"/>
  <c r="W166" i="6"/>
  <c r="V166" i="6"/>
  <c r="U166" i="6"/>
  <c r="T166" i="6"/>
  <c r="S166" i="6"/>
  <c r="R166" i="6"/>
  <c r="Q166" i="6"/>
  <c r="P166" i="6"/>
  <c r="O166" i="6"/>
  <c r="N166" i="6"/>
  <c r="M166" i="6"/>
  <c r="L166" i="6"/>
  <c r="K166" i="6"/>
  <c r="J166" i="6"/>
  <c r="I166" i="6"/>
  <c r="H166" i="6"/>
  <c r="F166" i="6"/>
  <c r="E166" i="6"/>
  <c r="D166" i="6"/>
  <c r="C166" i="6"/>
  <c r="B166" i="6"/>
  <c r="A166" i="6"/>
  <c r="BG165" i="6"/>
  <c r="BF165" i="6"/>
  <c r="BE165" i="6"/>
  <c r="BD165" i="6"/>
  <c r="BC165" i="6"/>
  <c r="BB165" i="6"/>
  <c r="BA165" i="6"/>
  <c r="AZ165" i="6"/>
  <c r="AY165" i="6"/>
  <c r="AX165" i="6"/>
  <c r="AW165" i="6"/>
  <c r="AV165" i="6"/>
  <c r="AU165" i="6"/>
  <c r="AT165" i="6"/>
  <c r="AS165" i="6"/>
  <c r="AR165" i="6"/>
  <c r="AQ165" i="6"/>
  <c r="AP165" i="6"/>
  <c r="AO165" i="6"/>
  <c r="AN165" i="6"/>
  <c r="AM165" i="6"/>
  <c r="AL165" i="6"/>
  <c r="AK165" i="6"/>
  <c r="AJ165" i="6"/>
  <c r="AI165" i="6"/>
  <c r="AH165" i="6"/>
  <c r="AG165" i="6"/>
  <c r="AF165" i="6"/>
  <c r="AE165" i="6"/>
  <c r="AD165" i="6"/>
  <c r="AC165" i="6"/>
  <c r="AB165" i="6"/>
  <c r="AA165" i="6"/>
  <c r="Z165" i="6"/>
  <c r="Y165" i="6"/>
  <c r="X165" i="6"/>
  <c r="W165" i="6"/>
  <c r="V165" i="6"/>
  <c r="U165" i="6"/>
  <c r="T165" i="6"/>
  <c r="S165" i="6"/>
  <c r="R165" i="6"/>
  <c r="Q165" i="6"/>
  <c r="P165" i="6"/>
  <c r="O165" i="6"/>
  <c r="N165" i="6"/>
  <c r="M165" i="6"/>
  <c r="L165" i="6"/>
  <c r="K165" i="6"/>
  <c r="J165" i="6"/>
  <c r="I165" i="6"/>
  <c r="H165" i="6"/>
  <c r="G165" i="6"/>
  <c r="F165" i="6"/>
  <c r="E165" i="6"/>
  <c r="D165" i="6"/>
  <c r="C165" i="6"/>
  <c r="B165" i="6"/>
  <c r="A165" i="6"/>
  <c r="BG164" i="6"/>
  <c r="BF164" i="6"/>
  <c r="BE164" i="6"/>
  <c r="BD164" i="6"/>
  <c r="BC164" i="6"/>
  <c r="BB164" i="6"/>
  <c r="BA164" i="6"/>
  <c r="AZ164" i="6"/>
  <c r="AY164" i="6"/>
  <c r="AX164" i="6"/>
  <c r="AW164" i="6"/>
  <c r="AV164" i="6"/>
  <c r="AU164" i="6"/>
  <c r="AT164" i="6"/>
  <c r="AS164" i="6"/>
  <c r="AR164" i="6"/>
  <c r="AQ164" i="6"/>
  <c r="AP164" i="6"/>
  <c r="AO164" i="6"/>
  <c r="AN164" i="6"/>
  <c r="AM164" i="6"/>
  <c r="AL164" i="6"/>
  <c r="AK164" i="6"/>
  <c r="AJ164" i="6"/>
  <c r="AI164" i="6"/>
  <c r="AH164" i="6"/>
  <c r="AG164" i="6"/>
  <c r="AF164" i="6"/>
  <c r="AE164" i="6"/>
  <c r="AD164" i="6"/>
  <c r="AC164" i="6"/>
  <c r="AB164" i="6"/>
  <c r="AA164" i="6"/>
  <c r="Z164" i="6"/>
  <c r="Y164" i="6"/>
  <c r="X164" i="6"/>
  <c r="W164" i="6"/>
  <c r="V164" i="6"/>
  <c r="U164" i="6"/>
  <c r="T164" i="6"/>
  <c r="S164" i="6"/>
  <c r="R164" i="6"/>
  <c r="Q164" i="6"/>
  <c r="P164" i="6"/>
  <c r="O164" i="6"/>
  <c r="N164" i="6"/>
  <c r="M164" i="6"/>
  <c r="L164" i="6"/>
  <c r="K164" i="6"/>
  <c r="J164" i="6"/>
  <c r="I164" i="6"/>
  <c r="H164" i="6"/>
  <c r="G164" i="6"/>
  <c r="F164" i="6"/>
  <c r="E164" i="6"/>
  <c r="D164" i="6"/>
  <c r="C164" i="6"/>
  <c r="B164" i="6"/>
  <c r="A164" i="6"/>
  <c r="BG163" i="6"/>
  <c r="BF163" i="6"/>
  <c r="BE163" i="6"/>
  <c r="BD163" i="6"/>
  <c r="BC163" i="6"/>
  <c r="BB163" i="6"/>
  <c r="BA163" i="6"/>
  <c r="AZ163" i="6"/>
  <c r="AY163" i="6"/>
  <c r="AX163" i="6"/>
  <c r="AW163" i="6"/>
  <c r="AV163" i="6"/>
  <c r="AU163" i="6"/>
  <c r="AT163" i="6"/>
  <c r="AS163" i="6"/>
  <c r="AR163" i="6"/>
  <c r="AQ163" i="6"/>
  <c r="AP163" i="6"/>
  <c r="AO163" i="6"/>
  <c r="AN163" i="6"/>
  <c r="AM163" i="6"/>
  <c r="AL163" i="6"/>
  <c r="AK163" i="6"/>
  <c r="AJ163" i="6"/>
  <c r="AI163" i="6"/>
  <c r="AH163" i="6"/>
  <c r="AG163" i="6"/>
  <c r="AF163" i="6"/>
  <c r="AE163" i="6"/>
  <c r="AD163" i="6"/>
  <c r="AC163" i="6"/>
  <c r="AB163" i="6"/>
  <c r="AA163" i="6"/>
  <c r="Z163" i="6"/>
  <c r="Y163" i="6"/>
  <c r="X163" i="6"/>
  <c r="W163" i="6"/>
  <c r="V163" i="6"/>
  <c r="U163" i="6"/>
  <c r="T163" i="6"/>
  <c r="S163" i="6"/>
  <c r="R163" i="6"/>
  <c r="Q163" i="6"/>
  <c r="P163" i="6"/>
  <c r="O163" i="6"/>
  <c r="N163" i="6"/>
  <c r="M163" i="6"/>
  <c r="L163" i="6"/>
  <c r="K163" i="6"/>
  <c r="J163" i="6"/>
  <c r="I163" i="6"/>
  <c r="H163" i="6"/>
  <c r="G163" i="6"/>
  <c r="F163" i="6"/>
  <c r="E163" i="6"/>
  <c r="D163" i="6"/>
  <c r="C163" i="6"/>
  <c r="B163" i="6"/>
  <c r="A163" i="6"/>
  <c r="BG162" i="6"/>
  <c r="BF162" i="6"/>
  <c r="BE162" i="6"/>
  <c r="BD162" i="6"/>
  <c r="BC162" i="6"/>
  <c r="BB162" i="6"/>
  <c r="BA162" i="6"/>
  <c r="AZ162" i="6"/>
  <c r="AY162" i="6"/>
  <c r="AX162" i="6"/>
  <c r="AW162" i="6"/>
  <c r="AV162" i="6"/>
  <c r="AU162" i="6"/>
  <c r="AT162" i="6"/>
  <c r="AS162" i="6"/>
  <c r="AR162" i="6"/>
  <c r="AQ162" i="6"/>
  <c r="AP162" i="6"/>
  <c r="AO162" i="6"/>
  <c r="AN162" i="6"/>
  <c r="AM162" i="6"/>
  <c r="AL162" i="6"/>
  <c r="AK162" i="6"/>
  <c r="AJ162" i="6"/>
  <c r="AI162" i="6"/>
  <c r="AH162" i="6"/>
  <c r="AG162" i="6"/>
  <c r="AF162" i="6"/>
  <c r="AE162" i="6"/>
  <c r="AD162" i="6"/>
  <c r="AC162" i="6"/>
  <c r="AB162" i="6"/>
  <c r="AA162" i="6"/>
  <c r="Z162" i="6"/>
  <c r="Y162" i="6"/>
  <c r="X162" i="6"/>
  <c r="W162" i="6"/>
  <c r="V162" i="6"/>
  <c r="U162" i="6"/>
  <c r="T162" i="6"/>
  <c r="S162" i="6"/>
  <c r="R162" i="6"/>
  <c r="Q162" i="6"/>
  <c r="P162" i="6"/>
  <c r="O162" i="6"/>
  <c r="N162" i="6"/>
  <c r="M162" i="6"/>
  <c r="L162" i="6"/>
  <c r="K162" i="6"/>
  <c r="J162" i="6"/>
  <c r="I162" i="6"/>
  <c r="H162" i="6"/>
  <c r="G162" i="6"/>
  <c r="F162" i="6"/>
  <c r="E162" i="6"/>
  <c r="D162" i="6"/>
  <c r="C162" i="6"/>
  <c r="B162" i="6"/>
  <c r="A162" i="6"/>
  <c r="BG161" i="6"/>
  <c r="BF161" i="6"/>
  <c r="BE161" i="6"/>
  <c r="BD161" i="6"/>
  <c r="BC161" i="6"/>
  <c r="BB161" i="6"/>
  <c r="BA161" i="6"/>
  <c r="AZ161" i="6"/>
  <c r="AY161" i="6"/>
  <c r="AX161" i="6"/>
  <c r="AW161" i="6"/>
  <c r="AV161" i="6"/>
  <c r="AU161" i="6"/>
  <c r="AT161" i="6"/>
  <c r="AS161" i="6"/>
  <c r="AR161" i="6"/>
  <c r="AQ161" i="6"/>
  <c r="AP161" i="6"/>
  <c r="AO161" i="6"/>
  <c r="AN161" i="6"/>
  <c r="AM161" i="6"/>
  <c r="AL161" i="6"/>
  <c r="AK161" i="6"/>
  <c r="AJ161" i="6"/>
  <c r="AI161" i="6"/>
  <c r="AH161" i="6"/>
  <c r="AG161" i="6"/>
  <c r="AF161" i="6"/>
  <c r="AE161" i="6"/>
  <c r="AD161" i="6"/>
  <c r="AC161" i="6"/>
  <c r="AB161" i="6"/>
  <c r="AA161" i="6"/>
  <c r="Z161" i="6"/>
  <c r="Y161" i="6"/>
  <c r="X161" i="6"/>
  <c r="W161" i="6"/>
  <c r="V161" i="6"/>
  <c r="U161" i="6"/>
  <c r="T161" i="6"/>
  <c r="S161" i="6"/>
  <c r="R161" i="6"/>
  <c r="Q161" i="6"/>
  <c r="P161" i="6"/>
  <c r="O161" i="6"/>
  <c r="N161" i="6"/>
  <c r="M161" i="6"/>
  <c r="L161" i="6"/>
  <c r="K161" i="6"/>
  <c r="J161" i="6"/>
  <c r="I161" i="6"/>
  <c r="H161" i="6"/>
  <c r="G161" i="6"/>
  <c r="F161" i="6"/>
  <c r="E161" i="6"/>
  <c r="D161" i="6"/>
  <c r="C161" i="6"/>
  <c r="B161" i="6"/>
  <c r="A161" i="6"/>
  <c r="BG160" i="6"/>
  <c r="BF160" i="6"/>
  <c r="BE160" i="6"/>
  <c r="BD160" i="6"/>
  <c r="BC160" i="6"/>
  <c r="BB160" i="6"/>
  <c r="BA160" i="6"/>
  <c r="AZ160" i="6"/>
  <c r="AY160" i="6"/>
  <c r="AX160" i="6"/>
  <c r="AW160" i="6"/>
  <c r="AV160" i="6"/>
  <c r="AU160" i="6"/>
  <c r="AT160" i="6"/>
  <c r="AS160" i="6"/>
  <c r="AR160" i="6"/>
  <c r="AQ160" i="6"/>
  <c r="AP160" i="6"/>
  <c r="AO160" i="6"/>
  <c r="AN160" i="6"/>
  <c r="AM160" i="6"/>
  <c r="AL160" i="6"/>
  <c r="AK160" i="6"/>
  <c r="AJ160" i="6"/>
  <c r="AI160" i="6"/>
  <c r="AH160" i="6"/>
  <c r="AG160" i="6"/>
  <c r="AF160" i="6"/>
  <c r="AE160" i="6"/>
  <c r="AD160" i="6"/>
  <c r="AC160" i="6"/>
  <c r="AB160" i="6"/>
  <c r="AA160" i="6"/>
  <c r="Z160" i="6"/>
  <c r="Y160" i="6"/>
  <c r="X160" i="6"/>
  <c r="W160" i="6"/>
  <c r="V160" i="6"/>
  <c r="U160" i="6"/>
  <c r="T160" i="6"/>
  <c r="S160" i="6"/>
  <c r="R160" i="6"/>
  <c r="Q160" i="6"/>
  <c r="P160" i="6"/>
  <c r="O160" i="6"/>
  <c r="N160" i="6"/>
  <c r="M160" i="6"/>
  <c r="L160" i="6"/>
  <c r="K160" i="6"/>
  <c r="J160" i="6"/>
  <c r="I160" i="6"/>
  <c r="H160" i="6"/>
  <c r="G160" i="6"/>
  <c r="F160" i="6"/>
  <c r="E160" i="6"/>
  <c r="D160" i="6"/>
  <c r="C160" i="6"/>
  <c r="B160" i="6"/>
  <c r="A160" i="6"/>
  <c r="BG159" i="6"/>
  <c r="BF159" i="6"/>
  <c r="BE159" i="6"/>
  <c r="BD159" i="6"/>
  <c r="BC159" i="6"/>
  <c r="BB159" i="6"/>
  <c r="BA159" i="6"/>
  <c r="AZ159" i="6"/>
  <c r="AY159" i="6"/>
  <c r="AX159" i="6"/>
  <c r="AW159" i="6"/>
  <c r="AV159" i="6"/>
  <c r="AU159" i="6"/>
  <c r="AT159" i="6"/>
  <c r="AS159" i="6"/>
  <c r="AR159" i="6"/>
  <c r="AQ159" i="6"/>
  <c r="AP159" i="6"/>
  <c r="AO159" i="6"/>
  <c r="AN159" i="6"/>
  <c r="AM159" i="6"/>
  <c r="AL159" i="6"/>
  <c r="AK159" i="6"/>
  <c r="AJ159" i="6"/>
  <c r="AI159" i="6"/>
  <c r="AH159" i="6"/>
  <c r="AG159" i="6"/>
  <c r="AF159" i="6"/>
  <c r="AE159" i="6"/>
  <c r="AD159" i="6"/>
  <c r="AC159" i="6"/>
  <c r="AB159" i="6"/>
  <c r="AA159" i="6"/>
  <c r="Z159" i="6"/>
  <c r="Y159" i="6"/>
  <c r="X159" i="6"/>
  <c r="W159" i="6"/>
  <c r="V159" i="6"/>
  <c r="U159" i="6"/>
  <c r="T159" i="6"/>
  <c r="S159" i="6"/>
  <c r="R159" i="6"/>
  <c r="Q159" i="6"/>
  <c r="P159" i="6"/>
  <c r="O159" i="6"/>
  <c r="N159" i="6"/>
  <c r="M159" i="6"/>
  <c r="L159" i="6"/>
  <c r="K159" i="6"/>
  <c r="J159" i="6"/>
  <c r="I159" i="6"/>
  <c r="H159" i="6"/>
  <c r="G159" i="6"/>
  <c r="F159" i="6"/>
  <c r="E159" i="6"/>
  <c r="D159" i="6"/>
  <c r="C159" i="6"/>
  <c r="B159" i="6"/>
  <c r="A159" i="6"/>
  <c r="BG158" i="6"/>
  <c r="BF158" i="6"/>
  <c r="BE158" i="6"/>
  <c r="BD158" i="6"/>
  <c r="BC158" i="6"/>
  <c r="BB158" i="6"/>
  <c r="BA158" i="6"/>
  <c r="AZ158" i="6"/>
  <c r="AY158" i="6"/>
  <c r="AX158" i="6"/>
  <c r="AW158" i="6"/>
  <c r="AV158" i="6"/>
  <c r="AU158" i="6"/>
  <c r="AT158" i="6"/>
  <c r="AS158" i="6"/>
  <c r="AR158" i="6"/>
  <c r="AQ158" i="6"/>
  <c r="AP158" i="6"/>
  <c r="AO158" i="6"/>
  <c r="AN158" i="6"/>
  <c r="AM158" i="6"/>
  <c r="AL158" i="6"/>
  <c r="AK158" i="6"/>
  <c r="AJ158" i="6"/>
  <c r="AI158" i="6"/>
  <c r="AH158" i="6"/>
  <c r="AG158" i="6"/>
  <c r="AF158" i="6"/>
  <c r="AE158" i="6"/>
  <c r="AD158" i="6"/>
  <c r="AC158" i="6"/>
  <c r="AB158" i="6"/>
  <c r="AA158" i="6"/>
  <c r="Z158" i="6"/>
  <c r="Y158" i="6"/>
  <c r="X158" i="6"/>
  <c r="W158" i="6"/>
  <c r="V158" i="6"/>
  <c r="U158" i="6"/>
  <c r="T158" i="6"/>
  <c r="S158" i="6"/>
  <c r="R158" i="6"/>
  <c r="Q158" i="6"/>
  <c r="P158" i="6"/>
  <c r="O158" i="6"/>
  <c r="N158" i="6"/>
  <c r="M158" i="6"/>
  <c r="L158" i="6"/>
  <c r="K158" i="6"/>
  <c r="J158" i="6"/>
  <c r="I158" i="6"/>
  <c r="H158" i="6"/>
  <c r="G158" i="6"/>
  <c r="F158" i="6"/>
  <c r="E158" i="6"/>
  <c r="D158" i="6"/>
  <c r="C158" i="6"/>
  <c r="B158" i="6"/>
  <c r="A158" i="6"/>
  <c r="BG157" i="6"/>
  <c r="BF157" i="6"/>
  <c r="BE157" i="6"/>
  <c r="BD157" i="6"/>
  <c r="BC157" i="6"/>
  <c r="BB157" i="6"/>
  <c r="BA157" i="6"/>
  <c r="AZ157" i="6"/>
  <c r="AY157" i="6"/>
  <c r="AX157" i="6"/>
  <c r="AW157" i="6"/>
  <c r="AV157" i="6"/>
  <c r="AU157" i="6"/>
  <c r="AT157" i="6"/>
  <c r="AS157" i="6"/>
  <c r="AR157" i="6"/>
  <c r="AQ157" i="6"/>
  <c r="AP157" i="6"/>
  <c r="AO157" i="6"/>
  <c r="AN157" i="6"/>
  <c r="AM157" i="6"/>
  <c r="AL157" i="6"/>
  <c r="AK157" i="6"/>
  <c r="AJ157" i="6"/>
  <c r="AI157" i="6"/>
  <c r="AH157" i="6"/>
  <c r="AG157" i="6"/>
  <c r="AF157" i="6"/>
  <c r="AE157" i="6"/>
  <c r="AD157" i="6"/>
  <c r="AC157" i="6"/>
  <c r="AB157" i="6"/>
  <c r="AA157" i="6"/>
  <c r="Z157" i="6"/>
  <c r="Y157" i="6"/>
  <c r="X157" i="6"/>
  <c r="W157" i="6"/>
  <c r="V157" i="6"/>
  <c r="U157" i="6"/>
  <c r="T157" i="6"/>
  <c r="S157" i="6"/>
  <c r="R157" i="6"/>
  <c r="Q157" i="6"/>
  <c r="P157" i="6"/>
  <c r="O157" i="6"/>
  <c r="N157" i="6"/>
  <c r="M157" i="6"/>
  <c r="L157" i="6"/>
  <c r="K157" i="6"/>
  <c r="J157" i="6"/>
  <c r="I157" i="6"/>
  <c r="H157" i="6"/>
  <c r="G157" i="6"/>
  <c r="F157" i="6"/>
  <c r="E157" i="6"/>
  <c r="D157" i="6"/>
  <c r="C157" i="6"/>
  <c r="B157" i="6"/>
  <c r="A157" i="6"/>
  <c r="BG156" i="6"/>
  <c r="BF156" i="6"/>
  <c r="BE156" i="6"/>
  <c r="BD156" i="6"/>
  <c r="BC156" i="6"/>
  <c r="BB156" i="6"/>
  <c r="BA156" i="6"/>
  <c r="AZ156" i="6"/>
  <c r="AY156" i="6"/>
  <c r="AX156" i="6"/>
  <c r="AW156" i="6"/>
  <c r="AV156" i="6"/>
  <c r="AU156" i="6"/>
  <c r="AT156" i="6"/>
  <c r="AS156" i="6"/>
  <c r="AR156" i="6"/>
  <c r="AQ156" i="6"/>
  <c r="AP156" i="6"/>
  <c r="AO156" i="6"/>
  <c r="AN156" i="6"/>
  <c r="AM156" i="6"/>
  <c r="AL156" i="6"/>
  <c r="AK156" i="6"/>
  <c r="AJ156" i="6"/>
  <c r="AI156" i="6"/>
  <c r="AH156" i="6"/>
  <c r="AG156" i="6"/>
  <c r="AF156" i="6"/>
  <c r="AE156" i="6"/>
  <c r="AD156" i="6"/>
  <c r="AC156" i="6"/>
  <c r="AB156" i="6"/>
  <c r="AA156" i="6"/>
  <c r="Z156" i="6"/>
  <c r="Y156" i="6"/>
  <c r="X156" i="6"/>
  <c r="W156" i="6"/>
  <c r="V156" i="6"/>
  <c r="U156" i="6"/>
  <c r="T156" i="6"/>
  <c r="S156" i="6"/>
  <c r="R156" i="6"/>
  <c r="Q156" i="6"/>
  <c r="P156" i="6"/>
  <c r="O156" i="6"/>
  <c r="N156" i="6"/>
  <c r="M156" i="6"/>
  <c r="L156" i="6"/>
  <c r="K156" i="6"/>
  <c r="J156" i="6"/>
  <c r="I156" i="6"/>
  <c r="H156" i="6"/>
  <c r="G156" i="6"/>
  <c r="F156" i="6"/>
  <c r="E156" i="6"/>
  <c r="D156" i="6"/>
  <c r="C156" i="6"/>
  <c r="B156" i="6"/>
  <c r="A156" i="6"/>
  <c r="BG155" i="6"/>
  <c r="BF155" i="6"/>
  <c r="BE155" i="6"/>
  <c r="BD155" i="6"/>
  <c r="BC155" i="6"/>
  <c r="BB155" i="6"/>
  <c r="BA155" i="6"/>
  <c r="AZ155" i="6"/>
  <c r="AY155" i="6"/>
  <c r="AX155" i="6"/>
  <c r="AW155" i="6"/>
  <c r="AV155" i="6"/>
  <c r="AU155" i="6"/>
  <c r="AT155" i="6"/>
  <c r="AS155" i="6"/>
  <c r="AR155" i="6"/>
  <c r="AQ155" i="6"/>
  <c r="AP155" i="6"/>
  <c r="AO155" i="6"/>
  <c r="AN155" i="6"/>
  <c r="AM155" i="6"/>
  <c r="AL155" i="6"/>
  <c r="AK155" i="6"/>
  <c r="AJ155" i="6"/>
  <c r="AI155" i="6"/>
  <c r="AH155" i="6"/>
  <c r="AG155" i="6"/>
  <c r="AF155" i="6"/>
  <c r="AE155" i="6"/>
  <c r="AD155" i="6"/>
  <c r="AC155" i="6"/>
  <c r="AB155" i="6"/>
  <c r="AA155" i="6"/>
  <c r="Z155" i="6"/>
  <c r="Y155" i="6"/>
  <c r="X155" i="6"/>
  <c r="W155" i="6"/>
  <c r="V155" i="6"/>
  <c r="U155" i="6"/>
  <c r="T155" i="6"/>
  <c r="S155" i="6"/>
  <c r="R155" i="6"/>
  <c r="Q155" i="6"/>
  <c r="P155" i="6"/>
  <c r="O155" i="6"/>
  <c r="N155" i="6"/>
  <c r="M155" i="6"/>
  <c r="L155" i="6"/>
  <c r="K155" i="6"/>
  <c r="J155" i="6"/>
  <c r="I155" i="6"/>
  <c r="H155" i="6"/>
  <c r="G155" i="6"/>
  <c r="F155" i="6"/>
  <c r="E155" i="6"/>
  <c r="D155" i="6"/>
  <c r="C155" i="6"/>
  <c r="B155" i="6"/>
  <c r="A155" i="6"/>
  <c r="BG154" i="6"/>
  <c r="BF154" i="6"/>
  <c r="BE154" i="6"/>
  <c r="BD154" i="6"/>
  <c r="BC154" i="6"/>
  <c r="BB154" i="6"/>
  <c r="BA154" i="6"/>
  <c r="AZ154" i="6"/>
  <c r="AY154" i="6"/>
  <c r="AX154" i="6"/>
  <c r="AW154" i="6"/>
  <c r="AV154" i="6"/>
  <c r="AU154" i="6"/>
  <c r="AT154" i="6"/>
  <c r="AS154" i="6"/>
  <c r="AR154" i="6"/>
  <c r="AQ154" i="6"/>
  <c r="AP154" i="6"/>
  <c r="AO154" i="6"/>
  <c r="AN154" i="6"/>
  <c r="AM154" i="6"/>
  <c r="AL154" i="6"/>
  <c r="AK154" i="6"/>
  <c r="AJ154" i="6"/>
  <c r="AI154" i="6"/>
  <c r="AH154" i="6"/>
  <c r="AG154" i="6"/>
  <c r="AF154" i="6"/>
  <c r="AE154" i="6"/>
  <c r="AD154" i="6"/>
  <c r="AC154" i="6"/>
  <c r="AB154" i="6"/>
  <c r="AA154" i="6"/>
  <c r="Z154" i="6"/>
  <c r="Y154" i="6"/>
  <c r="X154" i="6"/>
  <c r="W154" i="6"/>
  <c r="V154" i="6"/>
  <c r="U154" i="6"/>
  <c r="T154" i="6"/>
  <c r="S154" i="6"/>
  <c r="R154" i="6"/>
  <c r="Q154" i="6"/>
  <c r="P154" i="6"/>
  <c r="O154" i="6"/>
  <c r="N154" i="6"/>
  <c r="M154" i="6"/>
  <c r="L154" i="6"/>
  <c r="K154" i="6"/>
  <c r="J154" i="6"/>
  <c r="I154" i="6"/>
  <c r="H154" i="6"/>
  <c r="G154" i="6"/>
  <c r="F154" i="6"/>
  <c r="E154" i="6"/>
  <c r="D154" i="6"/>
  <c r="C154" i="6"/>
  <c r="B154" i="6"/>
  <c r="A154" i="6"/>
  <c r="BG153" i="6"/>
  <c r="BF153" i="6"/>
  <c r="BE153" i="6"/>
  <c r="BD153" i="6"/>
  <c r="BC153" i="6"/>
  <c r="BB153" i="6"/>
  <c r="BA153" i="6"/>
  <c r="AZ153" i="6"/>
  <c r="AY153" i="6"/>
  <c r="AX153" i="6"/>
  <c r="AW153" i="6"/>
  <c r="AV153" i="6"/>
  <c r="AU153" i="6"/>
  <c r="AT153" i="6"/>
  <c r="AS153" i="6"/>
  <c r="AR153" i="6"/>
  <c r="AQ153" i="6"/>
  <c r="AP153" i="6"/>
  <c r="AO153" i="6"/>
  <c r="AN153" i="6"/>
  <c r="AM153" i="6"/>
  <c r="AL153" i="6"/>
  <c r="AK153" i="6"/>
  <c r="AJ153" i="6"/>
  <c r="AI153" i="6"/>
  <c r="AH153" i="6"/>
  <c r="AG153" i="6"/>
  <c r="AF153" i="6"/>
  <c r="AE153" i="6"/>
  <c r="AD153" i="6"/>
  <c r="AC153" i="6"/>
  <c r="AB153" i="6"/>
  <c r="AA153" i="6"/>
  <c r="Z153" i="6"/>
  <c r="Y153" i="6"/>
  <c r="X153" i="6"/>
  <c r="W153" i="6"/>
  <c r="V153" i="6"/>
  <c r="U153" i="6"/>
  <c r="T153" i="6"/>
  <c r="S153" i="6"/>
  <c r="R153" i="6"/>
  <c r="Q153" i="6"/>
  <c r="P153" i="6"/>
  <c r="O153" i="6"/>
  <c r="N153" i="6"/>
  <c r="M153" i="6"/>
  <c r="L153" i="6"/>
  <c r="K153" i="6"/>
  <c r="J153" i="6"/>
  <c r="I153" i="6"/>
  <c r="H153" i="6"/>
  <c r="G153" i="6"/>
  <c r="F153" i="6"/>
  <c r="E153" i="6"/>
  <c r="D153" i="6"/>
  <c r="C153" i="6"/>
  <c r="B153" i="6"/>
  <c r="A153" i="6"/>
  <c r="BG152" i="6"/>
  <c r="BF152" i="6"/>
  <c r="BE152" i="6"/>
  <c r="BD152" i="6"/>
  <c r="AS152" i="6"/>
  <c r="B152" i="6"/>
  <c r="A152" i="6"/>
  <c r="BG151" i="6"/>
  <c r="BF151" i="6"/>
  <c r="BE151" i="6"/>
  <c r="BD151" i="6"/>
  <c r="AS151" i="6"/>
  <c r="B151" i="6"/>
  <c r="A151" i="6"/>
  <c r="BG150" i="6"/>
  <c r="BF150" i="6"/>
  <c r="BE150" i="6"/>
  <c r="BD150" i="6"/>
  <c r="AS150" i="6"/>
  <c r="B150" i="6"/>
  <c r="A150" i="6"/>
  <c r="BG149" i="6"/>
  <c r="BF149" i="6"/>
  <c r="BE149" i="6"/>
  <c r="BD149" i="6"/>
  <c r="AS149" i="6"/>
  <c r="B149" i="6"/>
  <c r="A149" i="6"/>
  <c r="BG148" i="6"/>
  <c r="BF148" i="6"/>
  <c r="BE148" i="6"/>
  <c r="BD148" i="6"/>
  <c r="AS148" i="6"/>
  <c r="B148" i="6"/>
  <c r="A148" i="6"/>
  <c r="BG147" i="6"/>
  <c r="BF147" i="6"/>
  <c r="BE147" i="6"/>
  <c r="BD147" i="6"/>
  <c r="AS147" i="6"/>
  <c r="B147" i="6"/>
  <c r="A147" i="6"/>
  <c r="BG146" i="6"/>
  <c r="BF146" i="6"/>
  <c r="BE146" i="6"/>
  <c r="BD146" i="6"/>
  <c r="AS146" i="6"/>
  <c r="B146" i="6"/>
  <c r="A146" i="6"/>
  <c r="BG145" i="6"/>
  <c r="BF145" i="6"/>
  <c r="BE145" i="6"/>
  <c r="BD145" i="6"/>
  <c r="AS145" i="6"/>
  <c r="B145" i="6"/>
  <c r="A145" i="6"/>
  <c r="BG144" i="6"/>
  <c r="BF144" i="6"/>
  <c r="BE144" i="6"/>
  <c r="BD144" i="6"/>
  <c r="AS144" i="6"/>
  <c r="B144" i="6"/>
  <c r="A144" i="6"/>
  <c r="BG143" i="6"/>
  <c r="BF143" i="6"/>
  <c r="BE143" i="6"/>
  <c r="BD143" i="6"/>
  <c r="AS143" i="6"/>
  <c r="B143" i="6"/>
  <c r="A143" i="6"/>
  <c r="BG142" i="6"/>
  <c r="BF142" i="6"/>
  <c r="BE142" i="6"/>
  <c r="BD142" i="6"/>
  <c r="AS142" i="6"/>
  <c r="B142" i="6"/>
  <c r="A142" i="6"/>
  <c r="BG141" i="6"/>
  <c r="BF141" i="6"/>
  <c r="BE141" i="6"/>
  <c r="BD141" i="6"/>
  <c r="AS141" i="6"/>
  <c r="B141" i="6"/>
  <c r="A141" i="6"/>
  <c r="BG140" i="6"/>
  <c r="BF140" i="6"/>
  <c r="BE140" i="6"/>
  <c r="BD140" i="6"/>
  <c r="AS140" i="6"/>
  <c r="B140" i="6"/>
  <c r="A140" i="6"/>
  <c r="BG139" i="6"/>
  <c r="BF139" i="6"/>
  <c r="BE139" i="6"/>
  <c r="BD139" i="6"/>
  <c r="AS139" i="6"/>
  <c r="B139" i="6"/>
  <c r="A139" i="6"/>
  <c r="BG138" i="6"/>
  <c r="BF138" i="6"/>
  <c r="BE138" i="6"/>
  <c r="BD138" i="6"/>
  <c r="AS138" i="6"/>
  <c r="B138" i="6"/>
  <c r="A138" i="6"/>
  <c r="BG137" i="6"/>
  <c r="BF137" i="6"/>
  <c r="BE137" i="6"/>
  <c r="BD137" i="6"/>
  <c r="AS137" i="6"/>
  <c r="B137" i="6"/>
  <c r="A137" i="6"/>
  <c r="BG136" i="6"/>
  <c r="BF136" i="6"/>
  <c r="BE136" i="6"/>
  <c r="BD136" i="6"/>
  <c r="AS136" i="6"/>
  <c r="B136" i="6"/>
  <c r="A136" i="6"/>
  <c r="BG135" i="6"/>
  <c r="BF135" i="6"/>
  <c r="BE135" i="6"/>
  <c r="BD135" i="6"/>
  <c r="AS135" i="6"/>
  <c r="B135" i="6"/>
  <c r="A135" i="6"/>
  <c r="BG134" i="6"/>
  <c r="BF134" i="6"/>
  <c r="BE134" i="6"/>
  <c r="BD134" i="6"/>
  <c r="AS134" i="6"/>
  <c r="B134" i="6"/>
  <c r="A134" i="6"/>
  <c r="BG133" i="6"/>
  <c r="BF133" i="6"/>
  <c r="BE133" i="6"/>
  <c r="BD133" i="6"/>
  <c r="AS133" i="6"/>
  <c r="B133" i="6"/>
  <c r="A133" i="6"/>
  <c r="BG132" i="6"/>
  <c r="BF132" i="6"/>
  <c r="BE132" i="6"/>
  <c r="BD132" i="6"/>
  <c r="AS132" i="6"/>
  <c r="B132" i="6"/>
  <c r="A132" i="6"/>
  <c r="BG131" i="6"/>
  <c r="BF131" i="6"/>
  <c r="BE131" i="6"/>
  <c r="BD131" i="6"/>
  <c r="AS131" i="6"/>
  <c r="B131" i="6"/>
  <c r="A131" i="6"/>
  <c r="BG130" i="6"/>
  <c r="BF130" i="6"/>
  <c r="BE130" i="6"/>
  <c r="BD130" i="6"/>
  <c r="AS130" i="6"/>
  <c r="B130" i="6"/>
  <c r="A130" i="6"/>
  <c r="BG129" i="6"/>
  <c r="BF129" i="6"/>
  <c r="BE129" i="6"/>
  <c r="BD129" i="6"/>
  <c r="AS129" i="6"/>
  <c r="B129" i="6"/>
  <c r="A129" i="6"/>
  <c r="BG128" i="6"/>
  <c r="BF128" i="6"/>
  <c r="BE128" i="6"/>
  <c r="BD128" i="6"/>
  <c r="AS128" i="6"/>
  <c r="B128" i="6"/>
  <c r="A128" i="6"/>
  <c r="BG127" i="6"/>
  <c r="BF127" i="6"/>
  <c r="BE127" i="6"/>
  <c r="BD127" i="6"/>
  <c r="AS127" i="6"/>
  <c r="B127" i="6"/>
  <c r="A127" i="6"/>
  <c r="BG126" i="6"/>
  <c r="BF126" i="6"/>
  <c r="BE126" i="6"/>
  <c r="BD126" i="6"/>
  <c r="AS126" i="6"/>
  <c r="B126" i="6"/>
  <c r="A126" i="6"/>
  <c r="BG125" i="6"/>
  <c r="BF125" i="6"/>
  <c r="BE125" i="6"/>
  <c r="BD125" i="6"/>
  <c r="AS125" i="6"/>
  <c r="B125" i="6"/>
  <c r="A125" i="6"/>
  <c r="BG124" i="6"/>
  <c r="BF124" i="6"/>
  <c r="BE124" i="6"/>
  <c r="BD124" i="6"/>
  <c r="AS124" i="6"/>
  <c r="B124" i="6"/>
  <c r="A124" i="6"/>
  <c r="BG123" i="6"/>
  <c r="BF123" i="6"/>
  <c r="BE123" i="6"/>
  <c r="BD123" i="6"/>
  <c r="AS123" i="6"/>
  <c r="B123" i="6"/>
  <c r="A123" i="6"/>
  <c r="BG122" i="6"/>
  <c r="BF122" i="6"/>
  <c r="BE122" i="6"/>
  <c r="BD122" i="6"/>
  <c r="AS122" i="6"/>
  <c r="B122" i="6"/>
  <c r="A122" i="6"/>
  <c r="BG121" i="6"/>
  <c r="BF121" i="6"/>
  <c r="BE121" i="6"/>
  <c r="BD121" i="6"/>
  <c r="AS121" i="6"/>
  <c r="B121" i="6"/>
  <c r="A121" i="6"/>
  <c r="BG120" i="6"/>
  <c r="BF120" i="6"/>
  <c r="BE120" i="6"/>
  <c r="BD120" i="6"/>
  <c r="AS120" i="6"/>
  <c r="B120" i="6"/>
  <c r="A120" i="6"/>
  <c r="BG119" i="6"/>
  <c r="BF119" i="6"/>
  <c r="BE119" i="6"/>
  <c r="BD119" i="6"/>
  <c r="AS119" i="6"/>
  <c r="B119" i="6"/>
  <c r="A119" i="6"/>
  <c r="BG118" i="6"/>
  <c r="BF118" i="6"/>
  <c r="BE118" i="6"/>
  <c r="BD118" i="6"/>
  <c r="AS118" i="6"/>
  <c r="B118" i="6"/>
  <c r="A118" i="6"/>
  <c r="BG117" i="6"/>
  <c r="BF117" i="6"/>
  <c r="BE117" i="6"/>
  <c r="BD117" i="6"/>
  <c r="AS117" i="6"/>
  <c r="B117" i="6"/>
  <c r="A117" i="6"/>
  <c r="BG116" i="6"/>
  <c r="BF116" i="6"/>
  <c r="BE116" i="6"/>
  <c r="BD116" i="6"/>
  <c r="AS116" i="6"/>
  <c r="B116" i="6"/>
  <c r="A116" i="6"/>
  <c r="BG115" i="6"/>
  <c r="BF115" i="6"/>
  <c r="BE115" i="6"/>
  <c r="BD115" i="6"/>
  <c r="AS115" i="6"/>
  <c r="B115" i="6"/>
  <c r="A115" i="6"/>
  <c r="BG114" i="6"/>
  <c r="BF114" i="6"/>
  <c r="BE114" i="6"/>
  <c r="BD114" i="6"/>
  <c r="AS114" i="6"/>
  <c r="B114" i="6"/>
  <c r="A114" i="6"/>
  <c r="BG113" i="6"/>
  <c r="BF113" i="6"/>
  <c r="BE113" i="6"/>
  <c r="BD113" i="6"/>
  <c r="AS113" i="6"/>
  <c r="B113" i="6"/>
  <c r="A113" i="6"/>
  <c r="BG112" i="6"/>
  <c r="BF112" i="6"/>
  <c r="BE112" i="6"/>
  <c r="BD112" i="6"/>
  <c r="AS112" i="6"/>
  <c r="B112" i="6"/>
  <c r="A112" i="6"/>
  <c r="BG111" i="6"/>
  <c r="BF111" i="6"/>
  <c r="BE111" i="6"/>
  <c r="BD111" i="6"/>
  <c r="AS111" i="6"/>
  <c r="B111" i="6"/>
  <c r="A111" i="6"/>
  <c r="BG110" i="6"/>
  <c r="BF110" i="6"/>
  <c r="BE110" i="6"/>
  <c r="BD110" i="6"/>
  <c r="AS110" i="6"/>
  <c r="B110" i="6"/>
  <c r="A110" i="6"/>
  <c r="BG109" i="6"/>
  <c r="BF109" i="6"/>
  <c r="BE109" i="6"/>
  <c r="BD109" i="6"/>
  <c r="AS109" i="6"/>
  <c r="B109" i="6"/>
  <c r="A109" i="6"/>
  <c r="BG108" i="6"/>
  <c r="BF108" i="6"/>
  <c r="BE108" i="6"/>
  <c r="BD108" i="6"/>
  <c r="AS108" i="6"/>
  <c r="B108" i="6"/>
  <c r="A108" i="6"/>
  <c r="BG107" i="6"/>
  <c r="BF107" i="6"/>
  <c r="BE107" i="6"/>
  <c r="BD107" i="6"/>
  <c r="AS107" i="6"/>
  <c r="B107" i="6"/>
  <c r="A107" i="6"/>
  <c r="BG106" i="6"/>
  <c r="BF106" i="6"/>
  <c r="BE106" i="6"/>
  <c r="BD106" i="6"/>
  <c r="AS106" i="6"/>
  <c r="B106" i="6"/>
  <c r="A106" i="6"/>
  <c r="BG105" i="6"/>
  <c r="BF105" i="6"/>
  <c r="BE105" i="6"/>
  <c r="BD105" i="6"/>
  <c r="AS105" i="6"/>
  <c r="B105" i="6"/>
  <c r="A105" i="6"/>
  <c r="BG104" i="6"/>
  <c r="BF104" i="6"/>
  <c r="BE104" i="6"/>
  <c r="BD104" i="6"/>
  <c r="AS104" i="6"/>
  <c r="B104" i="6"/>
  <c r="A104" i="6"/>
  <c r="BG103" i="6"/>
  <c r="BF103" i="6"/>
  <c r="BE103" i="6"/>
  <c r="BD103" i="6"/>
  <c r="AS103" i="6"/>
  <c r="B103" i="6"/>
  <c r="A103" i="6"/>
  <c r="BG102" i="6"/>
  <c r="BF102" i="6"/>
  <c r="BE102" i="6"/>
  <c r="BD102" i="6"/>
  <c r="AS102" i="6"/>
  <c r="B102" i="6"/>
  <c r="A102" i="6"/>
  <c r="BG101" i="6"/>
  <c r="BF101" i="6"/>
  <c r="BE101" i="6"/>
  <c r="BD101" i="6"/>
  <c r="AS101" i="6"/>
  <c r="C101" i="6"/>
  <c r="B101" i="6"/>
  <c r="A101" i="6"/>
  <c r="BG100" i="6"/>
  <c r="BF100" i="6"/>
  <c r="BE100" i="6"/>
  <c r="BD100" i="6"/>
  <c r="AS100" i="6"/>
  <c r="C100" i="6"/>
  <c r="B100" i="6"/>
  <c r="A100" i="6"/>
  <c r="BG99" i="6"/>
  <c r="BF99" i="6"/>
  <c r="BE99" i="6"/>
  <c r="BD99" i="6"/>
  <c r="AS99" i="6"/>
  <c r="C99" i="6"/>
  <c r="B99" i="6"/>
  <c r="A99" i="6"/>
  <c r="BG98" i="6"/>
  <c r="BF98" i="6"/>
  <c r="BE98" i="6"/>
  <c r="BD98" i="6"/>
  <c r="AS98" i="6"/>
  <c r="C98" i="6"/>
  <c r="B98" i="6"/>
  <c r="A98" i="6"/>
  <c r="BG97" i="6"/>
  <c r="BF97" i="6"/>
  <c r="BE97" i="6"/>
  <c r="BD97" i="6"/>
  <c r="AS97" i="6"/>
  <c r="C97" i="6"/>
  <c r="B97" i="6"/>
  <c r="A97" i="6"/>
  <c r="BG96" i="6"/>
  <c r="BF96" i="6"/>
  <c r="BE96" i="6"/>
  <c r="BD96" i="6"/>
  <c r="AS96" i="6"/>
  <c r="C96" i="6"/>
  <c r="B96" i="6"/>
  <c r="A96" i="6"/>
  <c r="BG95" i="6"/>
  <c r="BF95" i="6"/>
  <c r="BE95" i="6"/>
  <c r="BD95" i="6"/>
  <c r="AS95" i="6"/>
  <c r="C95" i="6"/>
  <c r="B95" i="6"/>
  <c r="A95" i="6"/>
  <c r="BG94" i="6"/>
  <c r="BF94" i="6"/>
  <c r="BE94" i="6"/>
  <c r="BD94" i="6"/>
  <c r="AS94" i="6"/>
  <c r="C94" i="6"/>
  <c r="B94" i="6"/>
  <c r="A94" i="6"/>
  <c r="BG93" i="6"/>
  <c r="BF93" i="6"/>
  <c r="BE93" i="6"/>
  <c r="BD93" i="6"/>
  <c r="AS93" i="6"/>
  <c r="C93" i="6"/>
  <c r="B93" i="6"/>
  <c r="A93" i="6"/>
  <c r="BG92" i="6"/>
  <c r="BF92" i="6"/>
  <c r="BE92" i="6"/>
  <c r="BD92" i="6"/>
  <c r="AS92" i="6"/>
  <c r="C92" i="6"/>
  <c r="B92" i="6"/>
  <c r="A92" i="6"/>
  <c r="BG91" i="6"/>
  <c r="BF91" i="6"/>
  <c r="BE91" i="6"/>
  <c r="BD91" i="6"/>
  <c r="AS91" i="6"/>
  <c r="C91" i="6"/>
  <c r="B91" i="6"/>
  <c r="A91" i="6"/>
  <c r="BG90" i="6"/>
  <c r="BF90" i="6"/>
  <c r="BE90" i="6"/>
  <c r="BD90" i="6"/>
  <c r="AS90" i="6"/>
  <c r="C90" i="6"/>
  <c r="B90" i="6"/>
  <c r="A90" i="6"/>
  <c r="BG89" i="6"/>
  <c r="BF89" i="6"/>
  <c r="BE89" i="6"/>
  <c r="BD89" i="6"/>
  <c r="AS89" i="6"/>
  <c r="C89" i="6"/>
  <c r="B89" i="6"/>
  <c r="A89" i="6"/>
  <c r="BG88" i="6"/>
  <c r="BF88" i="6"/>
  <c r="BE88" i="6"/>
  <c r="BD88" i="6"/>
  <c r="AS88" i="6"/>
  <c r="C88" i="6"/>
  <c r="B88" i="6"/>
  <c r="A88" i="6"/>
  <c r="BG87" i="6"/>
  <c r="BF87" i="6"/>
  <c r="BE87" i="6"/>
  <c r="BD87" i="6"/>
  <c r="AS87" i="6"/>
  <c r="C87" i="6"/>
  <c r="B87" i="6"/>
  <c r="A87" i="6"/>
  <c r="BG86" i="6"/>
  <c r="BF86" i="6"/>
  <c r="BE86" i="6"/>
  <c r="BD86" i="6"/>
  <c r="AS86" i="6"/>
  <c r="C86" i="6"/>
  <c r="B86" i="6"/>
  <c r="A86" i="6"/>
  <c r="BG85" i="6"/>
  <c r="BF85" i="6"/>
  <c r="BE85" i="6"/>
  <c r="BD85" i="6"/>
  <c r="AS85" i="6"/>
  <c r="C85" i="6"/>
  <c r="B85" i="6"/>
  <c r="A85" i="6"/>
  <c r="BG84" i="6"/>
  <c r="BF84" i="6"/>
  <c r="BE84" i="6"/>
  <c r="BD84" i="6"/>
  <c r="AS84" i="6"/>
  <c r="C84" i="6"/>
  <c r="B84" i="6"/>
  <c r="A84" i="6"/>
  <c r="BG83" i="6"/>
  <c r="BF83" i="6"/>
  <c r="BE83" i="6"/>
  <c r="BD83" i="6"/>
  <c r="AS83" i="6"/>
  <c r="C83" i="6"/>
  <c r="B83" i="6"/>
  <c r="A83" i="6"/>
  <c r="BG82" i="6"/>
  <c r="BF82" i="6"/>
  <c r="BE82" i="6"/>
  <c r="BD82" i="6"/>
  <c r="AS82" i="6"/>
  <c r="C82" i="6"/>
  <c r="B82" i="6"/>
  <c r="A82" i="6"/>
  <c r="BG81" i="6"/>
  <c r="BF81" i="6"/>
  <c r="BE81" i="6"/>
  <c r="BD81" i="6"/>
  <c r="AS81" i="6"/>
  <c r="C81" i="6"/>
  <c r="B81" i="6"/>
  <c r="A81" i="6"/>
  <c r="BG80" i="6"/>
  <c r="BF80" i="6"/>
  <c r="BE80" i="6"/>
  <c r="BD80" i="6"/>
  <c r="AS80" i="6"/>
  <c r="C80" i="6"/>
  <c r="B80" i="6"/>
  <c r="A80" i="6"/>
  <c r="BG79" i="6"/>
  <c r="BF79" i="6"/>
  <c r="BE79" i="6"/>
  <c r="BD79" i="6"/>
  <c r="AS79" i="6"/>
  <c r="C79" i="6"/>
  <c r="B79" i="6"/>
  <c r="A79" i="6"/>
  <c r="BG78" i="6"/>
  <c r="BF78" i="6"/>
  <c r="BE78" i="6"/>
  <c r="BD78" i="6"/>
  <c r="AS78" i="6"/>
  <c r="C78" i="6"/>
  <c r="B78" i="6"/>
  <c r="A78" i="6"/>
  <c r="BG77" i="6"/>
  <c r="BF77" i="6"/>
  <c r="BE77" i="6"/>
  <c r="BD77" i="6"/>
  <c r="AS77" i="6"/>
  <c r="C77" i="6"/>
  <c r="B77" i="6"/>
  <c r="A77" i="6"/>
  <c r="BG76" i="6"/>
  <c r="BF76" i="6"/>
  <c r="BE76" i="6"/>
  <c r="BD76" i="6"/>
  <c r="AS76" i="6"/>
  <c r="C76" i="6"/>
  <c r="B76" i="6"/>
  <c r="A76" i="6"/>
  <c r="BG75" i="6"/>
  <c r="BF75" i="6"/>
  <c r="BE75" i="6"/>
  <c r="BD75" i="6"/>
  <c r="AS75" i="6"/>
  <c r="C75" i="6"/>
  <c r="B75" i="6"/>
  <c r="A75" i="6"/>
  <c r="BG74" i="6"/>
  <c r="BF74" i="6"/>
  <c r="BE74" i="6"/>
  <c r="BD74" i="6"/>
  <c r="AS74" i="6"/>
  <c r="C74" i="6"/>
  <c r="B74" i="6"/>
  <c r="A74" i="6"/>
  <c r="BG73" i="6"/>
  <c r="BF73" i="6"/>
  <c r="BE73" i="6"/>
  <c r="BD73" i="6"/>
  <c r="AS73" i="6"/>
  <c r="C73" i="6"/>
  <c r="B73" i="6"/>
  <c r="A73" i="6"/>
  <c r="BG72" i="6"/>
  <c r="BF72" i="6"/>
  <c r="BE72" i="6"/>
  <c r="BD72" i="6"/>
  <c r="AS72" i="6"/>
  <c r="C72" i="6"/>
  <c r="B72" i="6"/>
  <c r="A72" i="6"/>
  <c r="BG71" i="6"/>
  <c r="BF71" i="6"/>
  <c r="BE71" i="6"/>
  <c r="BD71" i="6"/>
  <c r="AS71" i="6"/>
  <c r="C71" i="6"/>
  <c r="B71" i="6"/>
  <c r="A71" i="6"/>
  <c r="BG70" i="6"/>
  <c r="BF70" i="6"/>
  <c r="BE70" i="6"/>
  <c r="BD70" i="6"/>
  <c r="AS70" i="6"/>
  <c r="C70" i="6"/>
  <c r="B70" i="6"/>
  <c r="A70" i="6"/>
  <c r="BG69" i="6"/>
  <c r="BF69" i="6"/>
  <c r="BE69" i="6"/>
  <c r="BD69" i="6"/>
  <c r="AS69" i="6"/>
  <c r="C69" i="6"/>
  <c r="B69" i="6"/>
  <c r="A69" i="6"/>
  <c r="BG68" i="6"/>
  <c r="BF68" i="6"/>
  <c r="BE68" i="6"/>
  <c r="BD68" i="6"/>
  <c r="AS68" i="6"/>
  <c r="C68" i="6"/>
  <c r="B68" i="6"/>
  <c r="A68" i="6"/>
  <c r="BG67" i="6"/>
  <c r="BF67" i="6"/>
  <c r="BE67" i="6"/>
  <c r="BD67" i="6"/>
  <c r="AS67" i="6"/>
  <c r="C67" i="6"/>
  <c r="B67" i="6"/>
  <c r="A67" i="6"/>
  <c r="BG66" i="6"/>
  <c r="BF66" i="6"/>
  <c r="BE66" i="6"/>
  <c r="BD66" i="6"/>
  <c r="AS66" i="6"/>
  <c r="C66" i="6"/>
  <c r="B66" i="6"/>
  <c r="A66" i="6"/>
  <c r="BG65" i="6"/>
  <c r="BF65" i="6"/>
  <c r="BE65" i="6"/>
  <c r="BD65" i="6"/>
  <c r="AS65" i="6"/>
  <c r="C65" i="6"/>
  <c r="B65" i="6"/>
  <c r="A65" i="6"/>
  <c r="BG64" i="6"/>
  <c r="BF64" i="6"/>
  <c r="BE64" i="6"/>
  <c r="BD64" i="6"/>
  <c r="AS64" i="6"/>
  <c r="C64" i="6"/>
  <c r="B64" i="6"/>
  <c r="A64" i="6"/>
  <c r="BG63" i="6"/>
  <c r="BF63" i="6"/>
  <c r="BE63" i="6"/>
  <c r="BD63" i="6"/>
  <c r="AS63" i="6"/>
  <c r="C63" i="6"/>
  <c r="B63" i="6"/>
  <c r="A63" i="6"/>
  <c r="BG62" i="6"/>
  <c r="BF62" i="6"/>
  <c r="BE62" i="6"/>
  <c r="BD62" i="6"/>
  <c r="AS62" i="6"/>
  <c r="C62" i="6"/>
  <c r="B62" i="6"/>
  <c r="A62" i="6"/>
  <c r="BG61" i="6"/>
  <c r="BF61" i="6"/>
  <c r="BE61" i="6"/>
  <c r="BD61" i="6"/>
  <c r="AS61" i="6"/>
  <c r="C61" i="6"/>
  <c r="B61" i="6"/>
  <c r="A61" i="6"/>
  <c r="BG60" i="6"/>
  <c r="BF60" i="6"/>
  <c r="BE60" i="6"/>
  <c r="BD60" i="6"/>
  <c r="AS60" i="6"/>
  <c r="C60" i="6"/>
  <c r="B60" i="6"/>
  <c r="A60" i="6"/>
  <c r="BG59" i="6"/>
  <c r="BF59" i="6"/>
  <c r="BE59" i="6"/>
  <c r="BD59" i="6"/>
  <c r="AS59" i="6"/>
  <c r="C59" i="6"/>
  <c r="B59" i="6"/>
  <c r="A59" i="6"/>
  <c r="BG58" i="6"/>
  <c r="BF58" i="6"/>
  <c r="BE58" i="6"/>
  <c r="BD58" i="6"/>
  <c r="AS58" i="6"/>
  <c r="C58" i="6"/>
  <c r="B58" i="6"/>
  <c r="A58" i="6"/>
  <c r="BG57" i="6"/>
  <c r="BF57" i="6"/>
  <c r="BE57" i="6"/>
  <c r="BD57" i="6"/>
  <c r="AS57" i="6"/>
  <c r="C57" i="6"/>
  <c r="B57" i="6"/>
  <c r="A57" i="6"/>
  <c r="BG56" i="6"/>
  <c r="BF56" i="6"/>
  <c r="BE56" i="6"/>
  <c r="BD56" i="6"/>
  <c r="AS56" i="6"/>
  <c r="C56" i="6"/>
  <c r="B56" i="6"/>
  <c r="A56" i="6"/>
  <c r="BG55" i="6"/>
  <c r="BF55" i="6"/>
  <c r="BE55" i="6"/>
  <c r="BD55" i="6"/>
  <c r="AS55" i="6"/>
  <c r="C55" i="6"/>
  <c r="B55" i="6"/>
  <c r="A55" i="6"/>
  <c r="BG54" i="6"/>
  <c r="BF54" i="6"/>
  <c r="BE54" i="6"/>
  <c r="BD54" i="6"/>
  <c r="AS54" i="6"/>
  <c r="C54" i="6"/>
  <c r="B54" i="6"/>
  <c r="A54" i="6"/>
  <c r="BG53" i="6"/>
  <c r="BF53" i="6"/>
  <c r="BE53" i="6"/>
  <c r="BD53" i="6"/>
  <c r="AS53" i="6"/>
  <c r="C53" i="6"/>
  <c r="B53" i="6"/>
  <c r="A53" i="6"/>
  <c r="BG52" i="6"/>
  <c r="BF52" i="6"/>
  <c r="BE52" i="6"/>
  <c r="BD52" i="6"/>
  <c r="AS52" i="6"/>
  <c r="C52" i="6"/>
  <c r="B52" i="6"/>
  <c r="A52" i="6"/>
  <c r="BG51" i="6"/>
  <c r="BF51" i="6"/>
  <c r="BE51" i="6"/>
  <c r="BD51" i="6"/>
  <c r="AS51" i="6"/>
  <c r="C51" i="6"/>
  <c r="B51" i="6"/>
  <c r="A51" i="6"/>
  <c r="BG50" i="6"/>
  <c r="BF50" i="6"/>
  <c r="BE50" i="6"/>
  <c r="BD50" i="6"/>
  <c r="AS50" i="6"/>
  <c r="AQ50" i="6"/>
  <c r="E50" i="6"/>
  <c r="D50" i="6"/>
  <c r="C50" i="6"/>
  <c r="B50" i="6"/>
  <c r="A50" i="6"/>
  <c r="BG49" i="6"/>
  <c r="BF49" i="6"/>
  <c r="BE49" i="6"/>
  <c r="BD49" i="6"/>
  <c r="AS49" i="6"/>
  <c r="E49" i="6"/>
  <c r="D49" i="6"/>
  <c r="C49" i="6"/>
  <c r="B49" i="6"/>
  <c r="A49" i="6"/>
  <c r="E341" i="14"/>
  <c r="E718" i="14"/>
  <c r="D717" i="14"/>
  <c r="C717" i="14"/>
  <c r="D716" i="14"/>
  <c r="C716" i="14"/>
  <c r="D715" i="14"/>
  <c r="C715" i="14"/>
  <c r="D714" i="14"/>
  <c r="C714" i="14"/>
  <c r="D713" i="14"/>
  <c r="C713" i="14"/>
  <c r="D712" i="14"/>
  <c r="C712" i="14"/>
  <c r="D711" i="14"/>
  <c r="C711" i="14"/>
  <c r="D710" i="14"/>
  <c r="C710" i="14"/>
  <c r="D709" i="14"/>
  <c r="C709" i="14"/>
  <c r="D708" i="14"/>
  <c r="C708" i="14"/>
  <c r="D707" i="14"/>
  <c r="C707" i="14"/>
  <c r="D706" i="14"/>
  <c r="C706" i="14"/>
  <c r="D705" i="14"/>
  <c r="C705" i="14"/>
  <c r="D704" i="14"/>
  <c r="C704" i="14"/>
  <c r="D703" i="14"/>
  <c r="C703" i="14"/>
  <c r="D702" i="14"/>
  <c r="C702" i="14"/>
  <c r="D701" i="14"/>
  <c r="C701" i="14"/>
  <c r="D700" i="14"/>
  <c r="C700" i="14"/>
  <c r="D699" i="14"/>
  <c r="C699" i="14"/>
  <c r="D698" i="14"/>
  <c r="C698" i="14"/>
  <c r="D697" i="14"/>
  <c r="C697" i="14"/>
  <c r="D696" i="14"/>
  <c r="C696" i="14"/>
  <c r="D695" i="14"/>
  <c r="C695" i="14"/>
  <c r="D694" i="14"/>
  <c r="C694" i="14"/>
  <c r="D693" i="14"/>
  <c r="C693" i="14"/>
  <c r="D692" i="14"/>
  <c r="C692" i="14"/>
  <c r="D691" i="14"/>
  <c r="C691" i="14"/>
  <c r="D690" i="14"/>
  <c r="C690" i="14"/>
  <c r="D689" i="14"/>
  <c r="C689" i="14"/>
  <c r="D688" i="14"/>
  <c r="C688" i="14"/>
  <c r="D687" i="14"/>
  <c r="C687" i="14"/>
  <c r="D686" i="14"/>
  <c r="C686" i="14"/>
  <c r="D685" i="14"/>
  <c r="C685" i="14"/>
  <c r="D684" i="14"/>
  <c r="C684" i="14"/>
  <c r="D683" i="14"/>
  <c r="C683" i="14"/>
  <c r="C675" i="14"/>
  <c r="C674" i="14"/>
  <c r="C673" i="14"/>
  <c r="C672" i="14"/>
  <c r="C671" i="14"/>
  <c r="C670" i="14"/>
  <c r="C669" i="14"/>
  <c r="C668" i="14"/>
  <c r="C667" i="14"/>
  <c r="C666" i="14"/>
  <c r="C665" i="14"/>
  <c r="C664" i="14"/>
  <c r="C663" i="14"/>
  <c r="C662" i="14"/>
  <c r="C661" i="14"/>
  <c r="C660" i="14"/>
  <c r="C659" i="14"/>
  <c r="C658" i="14"/>
  <c r="C657" i="14"/>
  <c r="C656" i="14"/>
  <c r="C655" i="14"/>
  <c r="C654" i="14"/>
  <c r="C653" i="14"/>
  <c r="C652" i="14"/>
  <c r="C651" i="14"/>
  <c r="C650" i="14"/>
  <c r="C649" i="14"/>
  <c r="C648" i="14"/>
  <c r="C647" i="14"/>
  <c r="C646" i="14"/>
  <c r="C645" i="14"/>
  <c r="C644" i="14"/>
  <c r="C643" i="14"/>
  <c r="C642" i="14"/>
  <c r="C641" i="14"/>
  <c r="P640" i="14"/>
  <c r="O640" i="14"/>
  <c r="N640" i="14"/>
  <c r="M640" i="14"/>
  <c r="L640" i="14"/>
  <c r="K640" i="14"/>
  <c r="J640" i="14"/>
  <c r="I640" i="14"/>
  <c r="H640" i="14"/>
  <c r="G640" i="14"/>
  <c r="F640" i="14"/>
  <c r="E640" i="14"/>
  <c r="C629" i="14"/>
  <c r="C628" i="14"/>
  <c r="C627" i="14"/>
  <c r="C626" i="14"/>
  <c r="C625" i="14"/>
  <c r="C624" i="14"/>
  <c r="C623" i="14"/>
  <c r="C622" i="14"/>
  <c r="C621" i="14"/>
  <c r="C620" i="14"/>
  <c r="C619" i="14"/>
  <c r="C618" i="14"/>
  <c r="C617" i="14"/>
  <c r="C616" i="14"/>
  <c r="C615" i="14"/>
  <c r="C614" i="14"/>
  <c r="C613" i="14"/>
  <c r="C612" i="14"/>
  <c r="C611" i="14"/>
  <c r="C610" i="14"/>
  <c r="C609" i="14"/>
  <c r="C608" i="14"/>
  <c r="C607" i="14"/>
  <c r="C606" i="14"/>
  <c r="C605" i="14"/>
  <c r="C604" i="14"/>
  <c r="C603" i="14"/>
  <c r="C602" i="14"/>
  <c r="C601" i="14"/>
  <c r="C600" i="14"/>
  <c r="C599" i="14"/>
  <c r="C598" i="14"/>
  <c r="C597" i="14"/>
  <c r="C596" i="14"/>
  <c r="C595" i="14"/>
  <c r="P594" i="14"/>
  <c r="O594" i="14"/>
  <c r="N594" i="14"/>
  <c r="M594" i="14"/>
  <c r="L594" i="14"/>
  <c r="K594" i="14"/>
  <c r="J594" i="14"/>
  <c r="I594" i="14"/>
  <c r="H594" i="14"/>
  <c r="G594" i="14"/>
  <c r="F594" i="14"/>
  <c r="E594" i="14"/>
  <c r="C583" i="14"/>
  <c r="C582" i="14"/>
  <c r="C581" i="14"/>
  <c r="C580" i="14"/>
  <c r="C579" i="14"/>
  <c r="C578" i="14"/>
  <c r="C577" i="14"/>
  <c r="C576" i="14"/>
  <c r="C575" i="14"/>
  <c r="C574" i="14"/>
  <c r="C573" i="14"/>
  <c r="C572" i="14"/>
  <c r="C571" i="14"/>
  <c r="C570" i="14"/>
  <c r="C569" i="14"/>
  <c r="C568" i="14"/>
  <c r="C567" i="14"/>
  <c r="C566" i="14"/>
  <c r="C565" i="14"/>
  <c r="C564" i="14"/>
  <c r="C563" i="14"/>
  <c r="C562" i="14"/>
  <c r="C561" i="14"/>
  <c r="C560" i="14"/>
  <c r="C559" i="14"/>
  <c r="C558" i="14"/>
  <c r="C557" i="14"/>
  <c r="C556" i="14"/>
  <c r="C555" i="14"/>
  <c r="C554" i="14"/>
  <c r="C553" i="14"/>
  <c r="C552" i="14"/>
  <c r="C551" i="14"/>
  <c r="C550" i="14"/>
  <c r="C549" i="14"/>
  <c r="P548" i="14"/>
  <c r="O548" i="14"/>
  <c r="N548" i="14"/>
  <c r="M548" i="14"/>
  <c r="L548" i="14"/>
  <c r="K548" i="14"/>
  <c r="J548" i="14"/>
  <c r="I548" i="14"/>
  <c r="H548" i="14"/>
  <c r="G548" i="14"/>
  <c r="F548" i="14"/>
  <c r="E548" i="14"/>
  <c r="C515" i="14"/>
  <c r="C514" i="14"/>
  <c r="C513" i="14"/>
  <c r="C512" i="14"/>
  <c r="C511" i="14"/>
  <c r="C510" i="14"/>
  <c r="C509" i="14"/>
  <c r="C508" i="14"/>
  <c r="C507" i="14"/>
  <c r="C506" i="14"/>
  <c r="C505" i="14"/>
  <c r="C504" i="14"/>
  <c r="C503" i="14"/>
  <c r="C502" i="14"/>
  <c r="C501" i="14"/>
  <c r="C500" i="14"/>
  <c r="C499" i="14"/>
  <c r="C498" i="14"/>
  <c r="C497" i="14"/>
  <c r="C496" i="14"/>
  <c r="C495" i="14"/>
  <c r="C494" i="14"/>
  <c r="C493" i="14"/>
  <c r="C492" i="14"/>
  <c r="C491" i="14"/>
  <c r="C490" i="14"/>
  <c r="C489" i="14"/>
  <c r="C488" i="14"/>
  <c r="C487" i="14"/>
  <c r="C486" i="14"/>
  <c r="C485" i="14"/>
  <c r="C484" i="14"/>
  <c r="C483" i="14"/>
  <c r="C482" i="14"/>
  <c r="C481" i="14"/>
  <c r="P480" i="14"/>
  <c r="O480" i="14"/>
  <c r="N480" i="14"/>
  <c r="M480" i="14"/>
  <c r="L480" i="14"/>
  <c r="K480" i="14"/>
  <c r="J480" i="14"/>
  <c r="I480" i="14"/>
  <c r="H480" i="14"/>
  <c r="G480" i="14"/>
  <c r="F480" i="14"/>
  <c r="E480" i="14"/>
  <c r="D477" i="14"/>
  <c r="C472" i="14"/>
  <c r="C471" i="14"/>
  <c r="C470" i="14"/>
  <c r="C469" i="14"/>
  <c r="C468" i="14"/>
  <c r="C467" i="14"/>
  <c r="C466" i="14"/>
  <c r="C465" i="14"/>
  <c r="C464" i="14"/>
  <c r="C463" i="14"/>
  <c r="C462" i="14"/>
  <c r="C461" i="14"/>
  <c r="C460" i="14"/>
  <c r="C459" i="14"/>
  <c r="C458" i="14"/>
  <c r="C457" i="14"/>
  <c r="C456" i="14"/>
  <c r="C455" i="14"/>
  <c r="C454" i="14"/>
  <c r="C453" i="14"/>
  <c r="C452" i="14"/>
  <c r="C451" i="14"/>
  <c r="C450" i="14"/>
  <c r="C449" i="14"/>
  <c r="C448" i="14"/>
  <c r="C447" i="14"/>
  <c r="C446" i="14"/>
  <c r="C445" i="14"/>
  <c r="C444" i="14"/>
  <c r="C443" i="14"/>
  <c r="C442" i="14"/>
  <c r="C441" i="14"/>
  <c r="C440" i="14"/>
  <c r="C439" i="14"/>
  <c r="C438" i="14"/>
  <c r="P437" i="14"/>
  <c r="O437" i="14"/>
  <c r="N437" i="14"/>
  <c r="M437" i="14"/>
  <c r="L437" i="14"/>
  <c r="K437" i="14"/>
  <c r="J437" i="14"/>
  <c r="I437" i="14"/>
  <c r="H437" i="14"/>
  <c r="G437" i="14"/>
  <c r="F437" i="14"/>
  <c r="E437" i="14"/>
  <c r="D434" i="14"/>
  <c r="AU433" i="14"/>
  <c r="AT433" i="14"/>
  <c r="AR433" i="14"/>
  <c r="AP433" i="14"/>
  <c r="AN433" i="14"/>
  <c r="AM433" i="14"/>
  <c r="AL433" i="14"/>
  <c r="AI433" i="14"/>
  <c r="AF433" i="14"/>
  <c r="AE433" i="14"/>
  <c r="AD433" i="14"/>
  <c r="AC433" i="14"/>
  <c r="AB433" i="14"/>
  <c r="AA433" i="14"/>
  <c r="Z433" i="14"/>
  <c r="Y433" i="14"/>
  <c r="X433" i="14"/>
  <c r="W433" i="14"/>
  <c r="V433" i="14"/>
  <c r="U433" i="14"/>
  <c r="T433" i="14"/>
  <c r="S433" i="14"/>
  <c r="R433" i="14"/>
  <c r="Q433" i="14"/>
  <c r="O433" i="14"/>
  <c r="N433" i="14"/>
  <c r="M433" i="14"/>
  <c r="L433" i="14"/>
  <c r="K433" i="14"/>
  <c r="J433" i="14"/>
  <c r="I433" i="14"/>
  <c r="H433" i="14"/>
  <c r="G433" i="14"/>
  <c r="F433" i="14"/>
  <c r="D433" i="14"/>
  <c r="C433" i="14"/>
  <c r="B433" i="14"/>
  <c r="AU432" i="14"/>
  <c r="AT432" i="14"/>
  <c r="AR432" i="14"/>
  <c r="AP432" i="14"/>
  <c r="AN432" i="14"/>
  <c r="AM432" i="14"/>
  <c r="AL432" i="14"/>
  <c r="AI432" i="14"/>
  <c r="AF432" i="14"/>
  <c r="AE432" i="14"/>
  <c r="AD432" i="14"/>
  <c r="AC432" i="14"/>
  <c r="AB432" i="14"/>
  <c r="AA432" i="14"/>
  <c r="Z432" i="14"/>
  <c r="Y432" i="14"/>
  <c r="X432" i="14"/>
  <c r="W432" i="14"/>
  <c r="V432" i="14"/>
  <c r="U432" i="14"/>
  <c r="T432" i="14"/>
  <c r="S432" i="14"/>
  <c r="R432" i="14"/>
  <c r="B432" i="14"/>
  <c r="AU431" i="14"/>
  <c r="AT431" i="14"/>
  <c r="AR431" i="14"/>
  <c r="AP431" i="14"/>
  <c r="AN431" i="14"/>
  <c r="AM431" i="14"/>
  <c r="AL431" i="14"/>
  <c r="AI431" i="14"/>
  <c r="AF431" i="14"/>
  <c r="AE431" i="14"/>
  <c r="AD431" i="14"/>
  <c r="AC431" i="14"/>
  <c r="AB431" i="14"/>
  <c r="AA431" i="14"/>
  <c r="Z431" i="14"/>
  <c r="Y431" i="14"/>
  <c r="X431" i="14"/>
  <c r="W431" i="14"/>
  <c r="V431" i="14"/>
  <c r="U431" i="14"/>
  <c r="T431" i="14"/>
  <c r="S431" i="14"/>
  <c r="R431" i="14"/>
  <c r="B431" i="14"/>
  <c r="D430" i="14"/>
  <c r="C430" i="14"/>
  <c r="D429" i="14"/>
  <c r="D428" i="14"/>
  <c r="C428" i="14"/>
  <c r="D427" i="14"/>
  <c r="C427" i="14"/>
  <c r="D426" i="14"/>
  <c r="C426" i="14"/>
  <c r="D425" i="14"/>
  <c r="C425" i="14"/>
  <c r="D424" i="14"/>
  <c r="D423" i="14"/>
  <c r="C423" i="14"/>
  <c r="D422" i="14"/>
  <c r="C422" i="14"/>
  <c r="D421" i="14"/>
  <c r="C421" i="14"/>
  <c r="D420" i="14"/>
  <c r="D419" i="14"/>
  <c r="C419" i="14"/>
  <c r="D418" i="14"/>
  <c r="C418" i="14"/>
  <c r="D417" i="14"/>
  <c r="C417" i="14"/>
  <c r="D416" i="14"/>
  <c r="C416" i="14"/>
  <c r="D415" i="14"/>
  <c r="D414" i="14"/>
  <c r="C414" i="14"/>
  <c r="D413" i="14"/>
  <c r="C413" i="14"/>
  <c r="D412" i="14"/>
  <c r="C412" i="14"/>
  <c r="D411" i="14"/>
  <c r="D410" i="14"/>
  <c r="C410" i="14"/>
  <c r="D409" i="14"/>
  <c r="C409" i="14"/>
  <c r="D408" i="14"/>
  <c r="C408" i="14"/>
  <c r="D407" i="14"/>
  <c r="D406" i="14"/>
  <c r="C406" i="14"/>
  <c r="D405" i="14"/>
  <c r="C405" i="14"/>
  <c r="D404" i="14"/>
  <c r="C404" i="14"/>
  <c r="D403" i="14"/>
  <c r="D402" i="14"/>
  <c r="C402" i="14"/>
  <c r="D401" i="14"/>
  <c r="C401" i="14"/>
  <c r="D400" i="14"/>
  <c r="C400" i="14"/>
  <c r="D399" i="14"/>
  <c r="C399" i="14"/>
  <c r="D398" i="14"/>
  <c r="C398" i="14"/>
  <c r="D397" i="14"/>
  <c r="C397" i="14"/>
  <c r="D396" i="14"/>
  <c r="P395" i="14"/>
  <c r="O395" i="14"/>
  <c r="N395" i="14"/>
  <c r="M395" i="14"/>
  <c r="L395" i="14"/>
  <c r="K395" i="14"/>
  <c r="J395" i="14"/>
  <c r="I395" i="14"/>
  <c r="H395" i="14"/>
  <c r="G395" i="14"/>
  <c r="F395" i="14"/>
  <c r="E395" i="14"/>
  <c r="D392" i="14"/>
  <c r="E387" i="14"/>
  <c r="B387" i="14"/>
  <c r="E386" i="14"/>
  <c r="B386" i="14"/>
  <c r="E385" i="14"/>
  <c r="B385" i="14"/>
  <c r="E384" i="14"/>
  <c r="B384" i="14"/>
  <c r="E383" i="14"/>
  <c r="B383" i="14"/>
  <c r="E382" i="14"/>
  <c r="B382" i="14"/>
  <c r="E381" i="14"/>
  <c r="B381" i="14"/>
  <c r="E380" i="14"/>
  <c r="B380" i="14"/>
  <c r="E379" i="14"/>
  <c r="B379" i="14"/>
  <c r="E378" i="14"/>
  <c r="B378" i="14"/>
  <c r="E377" i="14"/>
  <c r="B377" i="14"/>
  <c r="E376" i="14"/>
  <c r="B376" i="14"/>
  <c r="E375" i="14"/>
  <c r="B375" i="14"/>
  <c r="E374" i="14"/>
  <c r="B374" i="14"/>
  <c r="E373" i="14"/>
  <c r="B373" i="14"/>
  <c r="E372" i="14"/>
  <c r="B372" i="14"/>
  <c r="E371" i="14"/>
  <c r="B371" i="14"/>
  <c r="E370" i="14"/>
  <c r="B370" i="14"/>
  <c r="E369" i="14"/>
  <c r="B369" i="14"/>
  <c r="E368" i="14"/>
  <c r="B368" i="14"/>
  <c r="E367" i="14"/>
  <c r="B367" i="14"/>
  <c r="E366" i="14"/>
  <c r="B366" i="14"/>
  <c r="E365" i="14"/>
  <c r="B365" i="14"/>
  <c r="E364" i="14"/>
  <c r="B364" i="14"/>
  <c r="E363" i="14"/>
  <c r="B363" i="14"/>
  <c r="E362" i="14"/>
  <c r="B362" i="14"/>
  <c r="E361" i="14"/>
  <c r="B361" i="14"/>
  <c r="E360" i="14"/>
  <c r="B360" i="14"/>
  <c r="E359" i="14"/>
  <c r="B359" i="14"/>
  <c r="E358" i="14"/>
  <c r="B358" i="14"/>
  <c r="E357" i="14"/>
  <c r="B357" i="14"/>
  <c r="E356" i="14"/>
  <c r="B356" i="14"/>
  <c r="E355" i="14"/>
  <c r="B355" i="14"/>
  <c r="E354" i="14"/>
  <c r="B354" i="14"/>
  <c r="E353" i="14"/>
  <c r="B353" i="14"/>
  <c r="E352" i="14"/>
  <c r="B352" i="14"/>
  <c r="E351" i="14"/>
  <c r="B351" i="14"/>
  <c r="E350" i="14"/>
  <c r="B350" i="14"/>
  <c r="E349" i="14"/>
  <c r="B349" i="14"/>
  <c r="E348" i="14"/>
  <c r="B348" i="14"/>
  <c r="E347" i="14"/>
  <c r="B347" i="14"/>
  <c r="E346" i="14"/>
  <c r="B346" i="14"/>
  <c r="E345" i="14"/>
  <c r="B345" i="14"/>
  <c r="E344" i="14"/>
  <c r="B344" i="14"/>
  <c r="E343" i="14"/>
  <c r="B343" i="14"/>
  <c r="E342" i="14"/>
  <c r="B342" i="14"/>
  <c r="B341" i="14"/>
  <c r="E340" i="14"/>
  <c r="B340" i="14"/>
  <c r="E339" i="14"/>
  <c r="B339" i="14"/>
  <c r="E338" i="14"/>
  <c r="B338" i="14"/>
  <c r="E337" i="14"/>
  <c r="B337" i="14"/>
  <c r="E336" i="14"/>
  <c r="D336" i="14"/>
  <c r="C336" i="14"/>
  <c r="B336" i="14"/>
  <c r="E335" i="14"/>
  <c r="D335" i="14"/>
  <c r="C335" i="14"/>
  <c r="B335" i="14"/>
  <c r="E334" i="14"/>
  <c r="D334" i="14"/>
  <c r="C334" i="14"/>
  <c r="B334" i="14"/>
  <c r="E333" i="14"/>
  <c r="D333" i="14"/>
  <c r="C333" i="14"/>
  <c r="B333" i="14"/>
  <c r="E332" i="14"/>
  <c r="D332" i="14"/>
  <c r="C332" i="14"/>
  <c r="B332" i="14"/>
  <c r="E331" i="14"/>
  <c r="D331" i="14"/>
  <c r="C331" i="14"/>
  <c r="B331" i="14"/>
  <c r="E330" i="14"/>
  <c r="D330" i="14"/>
  <c r="C330" i="14"/>
  <c r="B330" i="14"/>
  <c r="E329" i="14"/>
  <c r="D329" i="14"/>
  <c r="C329" i="14"/>
  <c r="B329" i="14"/>
  <c r="E328" i="14"/>
  <c r="D328" i="14"/>
  <c r="C328" i="14"/>
  <c r="B328" i="14"/>
  <c r="E327" i="14"/>
  <c r="D327" i="14"/>
  <c r="C327" i="14"/>
  <c r="B327" i="14"/>
  <c r="E326" i="14"/>
  <c r="D326" i="14"/>
  <c r="C326" i="14"/>
  <c r="B326" i="14"/>
  <c r="E325" i="14"/>
  <c r="D325" i="14"/>
  <c r="C325" i="14"/>
  <c r="B325" i="14"/>
  <c r="E324" i="14"/>
  <c r="D324" i="14"/>
  <c r="C324" i="14"/>
  <c r="B324" i="14"/>
  <c r="E323" i="14"/>
  <c r="D323" i="14"/>
  <c r="C323" i="14"/>
  <c r="B323" i="14"/>
  <c r="E322" i="14"/>
  <c r="D322" i="14"/>
  <c r="C322" i="14"/>
  <c r="B322" i="14"/>
  <c r="E321" i="14"/>
  <c r="D321" i="14"/>
  <c r="C321" i="14"/>
  <c r="B321" i="14"/>
  <c r="E320" i="14"/>
  <c r="D320" i="14"/>
  <c r="C320" i="14"/>
  <c r="B320" i="14"/>
  <c r="E319" i="14"/>
  <c r="D319" i="14"/>
  <c r="C319" i="14"/>
  <c r="B319" i="14"/>
  <c r="E318" i="14"/>
  <c r="D318" i="14"/>
  <c r="C318" i="14"/>
  <c r="B318" i="14"/>
  <c r="E317" i="14"/>
  <c r="D317" i="14"/>
  <c r="C317" i="14"/>
  <c r="B317" i="14"/>
  <c r="E316" i="14"/>
  <c r="D316" i="14"/>
  <c r="C316" i="14"/>
  <c r="B316" i="14"/>
  <c r="E315" i="14"/>
  <c r="D315" i="14"/>
  <c r="C315" i="14"/>
  <c r="B315" i="14"/>
  <c r="E314" i="14"/>
  <c r="D314" i="14"/>
  <c r="C314" i="14"/>
  <c r="B314" i="14"/>
  <c r="E313" i="14"/>
  <c r="D313" i="14"/>
  <c r="C313" i="14"/>
  <c r="B313" i="14"/>
  <c r="E312" i="14"/>
  <c r="D312" i="14"/>
  <c r="C312" i="14"/>
  <c r="B312" i="14"/>
  <c r="E311" i="14"/>
  <c r="D311" i="14"/>
  <c r="C311" i="14"/>
  <c r="B311" i="14"/>
  <c r="E310" i="14"/>
  <c r="D310" i="14"/>
  <c r="C310" i="14"/>
  <c r="B310" i="14"/>
  <c r="E309" i="14"/>
  <c r="D309" i="14"/>
  <c r="C309" i="14"/>
  <c r="B309" i="14"/>
  <c r="E308" i="14"/>
  <c r="D308" i="14"/>
  <c r="C308" i="14"/>
  <c r="B308" i="14"/>
  <c r="E307" i="14"/>
  <c r="D307" i="14"/>
  <c r="C307" i="14"/>
  <c r="B307" i="14"/>
  <c r="E306" i="14"/>
  <c r="D306" i="14"/>
  <c r="C306" i="14"/>
  <c r="B306" i="14"/>
  <c r="E305" i="14"/>
  <c r="D305" i="14"/>
  <c r="C305" i="14"/>
  <c r="B305" i="14"/>
  <c r="E304" i="14"/>
  <c r="D304" i="14"/>
  <c r="C304" i="14"/>
  <c r="B304" i="14"/>
  <c r="E303" i="14"/>
  <c r="D303" i="14"/>
  <c r="C303" i="14"/>
  <c r="B303" i="14"/>
  <c r="E302" i="14"/>
  <c r="D302" i="14"/>
  <c r="C302" i="14"/>
  <c r="B302" i="14"/>
  <c r="E301" i="14"/>
  <c r="D301" i="14"/>
  <c r="C301" i="14"/>
  <c r="B301" i="14"/>
  <c r="E300" i="14"/>
  <c r="D300" i="14"/>
  <c r="C300" i="14"/>
  <c r="B300" i="14"/>
  <c r="E299" i="14"/>
  <c r="D299" i="14"/>
  <c r="C299" i="14"/>
  <c r="B299" i="14"/>
  <c r="E298" i="14"/>
  <c r="D298" i="14"/>
  <c r="C298" i="14"/>
  <c r="B298" i="14"/>
  <c r="E297" i="14"/>
  <c r="D297" i="14"/>
  <c r="C297" i="14"/>
  <c r="B297" i="14"/>
  <c r="E296" i="14"/>
  <c r="D296" i="14"/>
  <c r="C296" i="14"/>
  <c r="B296" i="14"/>
  <c r="E295" i="14"/>
  <c r="D295" i="14"/>
  <c r="C295" i="14"/>
  <c r="B295" i="14"/>
  <c r="E294" i="14"/>
  <c r="D294" i="14"/>
  <c r="C294" i="14"/>
  <c r="B294" i="14"/>
  <c r="E293" i="14"/>
  <c r="D293" i="14"/>
  <c r="C293" i="14"/>
  <c r="B293" i="14"/>
  <c r="E292" i="14"/>
  <c r="D292" i="14"/>
  <c r="C292" i="14"/>
  <c r="B292" i="14"/>
  <c r="E291" i="14"/>
  <c r="D291" i="14"/>
  <c r="C291" i="14"/>
  <c r="B291" i="14"/>
  <c r="E290" i="14"/>
  <c r="D290" i="14"/>
  <c r="C290" i="14"/>
  <c r="B290" i="14"/>
  <c r="E289" i="14"/>
  <c r="D289" i="14"/>
  <c r="C289" i="14"/>
  <c r="B289" i="14"/>
  <c r="E288" i="14"/>
  <c r="D288" i="14"/>
  <c r="C288" i="14"/>
  <c r="B288" i="14"/>
  <c r="E287" i="14"/>
  <c r="D287" i="14"/>
  <c r="C287" i="14"/>
  <c r="B287" i="14"/>
  <c r="E286" i="14"/>
  <c r="D286" i="14"/>
  <c r="C286" i="14"/>
  <c r="B286" i="14"/>
  <c r="BC285" i="14"/>
  <c r="BC682" i="14" s="1"/>
  <c r="BB285" i="14"/>
  <c r="BB682" i="14" s="1"/>
  <c r="BA285" i="14"/>
  <c r="BA682" i="14"/>
  <c r="AZ285" i="14"/>
  <c r="AZ682" i="14" s="1"/>
  <c r="AY285" i="14"/>
  <c r="AY682" i="14" s="1"/>
  <c r="AX285" i="14"/>
  <c r="AX682" i="14" s="1"/>
  <c r="AW285" i="14"/>
  <c r="AW682" i="14"/>
  <c r="AV285" i="14"/>
  <c r="AV682" i="14" s="1"/>
  <c r="AU285" i="14"/>
  <c r="AU682" i="14" s="1"/>
  <c r="AT285" i="14"/>
  <c r="AT682" i="14" s="1"/>
  <c r="AS285" i="14"/>
  <c r="AS682" i="14"/>
  <c r="AR285" i="14"/>
  <c r="AR682" i="14" s="1"/>
  <c r="AQ285" i="14"/>
  <c r="AQ682" i="14" s="1"/>
  <c r="AP285" i="14"/>
  <c r="AP682" i="14" s="1"/>
  <c r="AO285" i="14"/>
  <c r="AO682" i="14"/>
  <c r="AN285" i="14"/>
  <c r="AN682" i="14" s="1"/>
  <c r="AM285" i="14"/>
  <c r="AM682" i="14" s="1"/>
  <c r="AL285" i="14"/>
  <c r="AL682" i="14" s="1"/>
  <c r="AK285" i="14"/>
  <c r="AK682" i="14"/>
  <c r="AJ285" i="14"/>
  <c r="AJ682" i="14" s="1"/>
  <c r="AI285" i="14"/>
  <c r="AI682" i="14" s="1"/>
  <c r="AH285" i="14"/>
  <c r="AH682" i="14" s="1"/>
  <c r="AG285" i="14"/>
  <c r="AG682" i="14"/>
  <c r="AF285" i="14"/>
  <c r="AF682" i="14" s="1"/>
  <c r="AE285" i="14"/>
  <c r="AE682" i="14" s="1"/>
  <c r="AD285" i="14"/>
  <c r="AD682" i="14" s="1"/>
  <c r="AC285" i="14"/>
  <c r="AC682" i="14"/>
  <c r="AB285" i="14"/>
  <c r="AB682" i="14" s="1"/>
  <c r="AA285" i="14"/>
  <c r="AA682" i="14" s="1"/>
  <c r="Z285" i="14"/>
  <c r="Z682" i="14" s="1"/>
  <c r="Y285" i="14"/>
  <c r="Y682" i="14"/>
  <c r="X285" i="14"/>
  <c r="X682" i="14" s="1"/>
  <c r="W285" i="14"/>
  <c r="W682" i="14" s="1"/>
  <c r="V285" i="14"/>
  <c r="V682" i="14" s="1"/>
  <c r="U285" i="14"/>
  <c r="U682" i="14"/>
  <c r="T285" i="14"/>
  <c r="T682" i="14" s="1"/>
  <c r="S285" i="14"/>
  <c r="S682" i="14" s="1"/>
  <c r="R285" i="14"/>
  <c r="R682" i="14" s="1"/>
  <c r="Q285" i="14"/>
  <c r="Q682" i="14"/>
  <c r="P285" i="14"/>
  <c r="P682" i="14" s="1"/>
  <c r="O285" i="14"/>
  <c r="O682" i="14" s="1"/>
  <c r="N285" i="14"/>
  <c r="N682" i="14" s="1"/>
  <c r="M285" i="14"/>
  <c r="M682" i="14"/>
  <c r="L285" i="14"/>
  <c r="L682" i="14" s="1"/>
  <c r="K285" i="14"/>
  <c r="K682" i="14" s="1"/>
  <c r="J285" i="14"/>
  <c r="J682" i="14" s="1"/>
  <c r="I285" i="14"/>
  <c r="I682" i="14"/>
  <c r="H285" i="14"/>
  <c r="H682" i="14" s="1"/>
  <c r="G285" i="14"/>
  <c r="G682" i="14" s="1"/>
  <c r="F285" i="14"/>
  <c r="F682" i="14" s="1"/>
  <c r="E277" i="14"/>
  <c r="B277" i="14"/>
  <c r="E276" i="14"/>
  <c r="B276" i="14"/>
  <c r="E275" i="14"/>
  <c r="B275" i="14"/>
  <c r="E274" i="14"/>
  <c r="B274" i="14"/>
  <c r="E273" i="14"/>
  <c r="B273" i="14"/>
  <c r="E272" i="14"/>
  <c r="B272" i="14"/>
  <c r="E271" i="14"/>
  <c r="B271" i="14"/>
  <c r="E270" i="14"/>
  <c r="B270" i="14"/>
  <c r="E269" i="14"/>
  <c r="B269" i="14"/>
  <c r="E268" i="14"/>
  <c r="B268" i="14"/>
  <c r="E267" i="14"/>
  <c r="B267" i="14"/>
  <c r="E266" i="14"/>
  <c r="B266" i="14"/>
  <c r="E265" i="14"/>
  <c r="B265" i="14"/>
  <c r="E264" i="14"/>
  <c r="B264" i="14"/>
  <c r="E263" i="14"/>
  <c r="B263" i="14"/>
  <c r="E262" i="14"/>
  <c r="B262" i="14"/>
  <c r="E261" i="14"/>
  <c r="B261" i="14"/>
  <c r="E260" i="14"/>
  <c r="B260" i="14"/>
  <c r="E259" i="14"/>
  <c r="B259" i="14"/>
  <c r="E258" i="14"/>
  <c r="B258" i="14"/>
  <c r="E257" i="14"/>
  <c r="B257" i="14"/>
  <c r="E256" i="14"/>
  <c r="B256" i="14"/>
  <c r="E255" i="14"/>
  <c r="B255" i="14"/>
  <c r="E254" i="14"/>
  <c r="B254" i="14"/>
  <c r="E253" i="14"/>
  <c r="B253" i="14"/>
  <c r="E252" i="14"/>
  <c r="B252" i="14"/>
  <c r="E251" i="14"/>
  <c r="B251" i="14"/>
  <c r="E250" i="14"/>
  <c r="B250" i="14"/>
  <c r="E249" i="14"/>
  <c r="B249" i="14"/>
  <c r="E248" i="14"/>
  <c r="B248" i="14"/>
  <c r="E247" i="14"/>
  <c r="B247" i="14"/>
  <c r="E246" i="14"/>
  <c r="B246" i="14"/>
  <c r="E245" i="14"/>
  <c r="B245" i="14"/>
  <c r="E244" i="14"/>
  <c r="B244" i="14"/>
  <c r="E243" i="14"/>
  <c r="B243" i="14"/>
  <c r="E242" i="14"/>
  <c r="B242" i="14"/>
  <c r="E241" i="14"/>
  <c r="B241" i="14"/>
  <c r="E240" i="14"/>
  <c r="B240" i="14"/>
  <c r="E239" i="14"/>
  <c r="B239" i="14"/>
  <c r="E238" i="14"/>
  <c r="B238" i="14"/>
  <c r="E237" i="14"/>
  <c r="B237" i="14"/>
  <c r="E236" i="14"/>
  <c r="B236" i="14"/>
  <c r="E235" i="14"/>
  <c r="B235" i="14"/>
  <c r="E234" i="14"/>
  <c r="B234" i="14"/>
  <c r="E233" i="14"/>
  <c r="B233" i="14"/>
  <c r="E232" i="14"/>
  <c r="B232" i="14"/>
  <c r="E231" i="14"/>
  <c r="B231" i="14"/>
  <c r="E230" i="14"/>
  <c r="B230" i="14"/>
  <c r="E229" i="14"/>
  <c r="B229" i="14"/>
  <c r="E228" i="14"/>
  <c r="B228" i="14"/>
  <c r="E227" i="14"/>
  <c r="B227" i="14"/>
  <c r="E226" i="14"/>
  <c r="D226" i="14"/>
  <c r="C226" i="14"/>
  <c r="B226" i="14"/>
  <c r="E225" i="14"/>
  <c r="D225" i="14"/>
  <c r="C225" i="14"/>
  <c r="B225" i="14"/>
  <c r="E224" i="14"/>
  <c r="D224" i="14"/>
  <c r="C224" i="14"/>
  <c r="B224" i="14"/>
  <c r="E223" i="14"/>
  <c r="D223" i="14"/>
  <c r="C223" i="14"/>
  <c r="B223" i="14"/>
  <c r="E222" i="14"/>
  <c r="D222" i="14"/>
  <c r="C222" i="14"/>
  <c r="B222" i="14"/>
  <c r="E221" i="14"/>
  <c r="D221" i="14"/>
  <c r="C221" i="14"/>
  <c r="B221" i="14"/>
  <c r="E220" i="14"/>
  <c r="D220" i="14"/>
  <c r="C220" i="14"/>
  <c r="B220" i="14"/>
  <c r="E219" i="14"/>
  <c r="D219" i="14"/>
  <c r="C219" i="14"/>
  <c r="B219" i="14"/>
  <c r="E218" i="14"/>
  <c r="D218" i="14"/>
  <c r="C218" i="14"/>
  <c r="B218" i="14"/>
  <c r="E217" i="14"/>
  <c r="D217" i="14"/>
  <c r="C217" i="14"/>
  <c r="B217" i="14"/>
  <c r="E216" i="14"/>
  <c r="D216" i="14"/>
  <c r="C216" i="14"/>
  <c r="B216" i="14"/>
  <c r="E215" i="14"/>
  <c r="D215" i="14"/>
  <c r="C215" i="14"/>
  <c r="B215" i="14"/>
  <c r="E214" i="14"/>
  <c r="D214" i="14"/>
  <c r="C214" i="14"/>
  <c r="B214" i="14"/>
  <c r="E213" i="14"/>
  <c r="D213" i="14"/>
  <c r="C213" i="14"/>
  <c r="B213" i="14"/>
  <c r="E212" i="14"/>
  <c r="D212" i="14"/>
  <c r="C212" i="14"/>
  <c r="B212" i="14"/>
  <c r="E211" i="14"/>
  <c r="D211" i="14"/>
  <c r="C211" i="14"/>
  <c r="B211" i="14"/>
  <c r="E210" i="14"/>
  <c r="D210" i="14"/>
  <c r="C210" i="14"/>
  <c r="B210" i="14"/>
  <c r="E209" i="14"/>
  <c r="D209" i="14"/>
  <c r="C209" i="14"/>
  <c r="B209" i="14"/>
  <c r="E208" i="14"/>
  <c r="D208" i="14"/>
  <c r="C208" i="14"/>
  <c r="B208" i="14"/>
  <c r="E207" i="14"/>
  <c r="D207" i="14"/>
  <c r="C207" i="14"/>
  <c r="B207" i="14"/>
  <c r="E206" i="14"/>
  <c r="D206" i="14"/>
  <c r="C206" i="14"/>
  <c r="B206" i="14"/>
  <c r="E205" i="14"/>
  <c r="D205" i="14"/>
  <c r="C205" i="14"/>
  <c r="B205" i="14"/>
  <c r="E204" i="14"/>
  <c r="D204" i="14"/>
  <c r="C204" i="14"/>
  <c r="B204" i="14"/>
  <c r="E203" i="14"/>
  <c r="D203" i="14"/>
  <c r="C203" i="14"/>
  <c r="B203" i="14"/>
  <c r="E202" i="14"/>
  <c r="D202" i="14"/>
  <c r="C202" i="14"/>
  <c r="B202" i="14"/>
  <c r="E201" i="14"/>
  <c r="D201" i="14"/>
  <c r="C201" i="14"/>
  <c r="B201" i="14"/>
  <c r="E200" i="14"/>
  <c r="D200" i="14"/>
  <c r="C200" i="14"/>
  <c r="B200" i="14"/>
  <c r="E199" i="14"/>
  <c r="D199" i="14"/>
  <c r="C199" i="14"/>
  <c r="B199" i="14"/>
  <c r="E198" i="14"/>
  <c r="D198" i="14"/>
  <c r="C198" i="14"/>
  <c r="B198" i="14"/>
  <c r="E197" i="14"/>
  <c r="D197" i="14"/>
  <c r="C197" i="14"/>
  <c r="B197" i="14"/>
  <c r="E196" i="14"/>
  <c r="D196" i="14"/>
  <c r="C196" i="14"/>
  <c r="B196" i="14"/>
  <c r="E195" i="14"/>
  <c r="D195" i="14"/>
  <c r="C195" i="14"/>
  <c r="B195" i="14"/>
  <c r="E194" i="14"/>
  <c r="D194" i="14"/>
  <c r="C194" i="14"/>
  <c r="B194" i="14"/>
  <c r="E193" i="14"/>
  <c r="D193" i="14"/>
  <c r="C193" i="14"/>
  <c r="B193" i="14"/>
  <c r="E192" i="14"/>
  <c r="D192" i="14"/>
  <c r="C192" i="14"/>
  <c r="B192" i="14"/>
  <c r="E191" i="14"/>
  <c r="D191" i="14"/>
  <c r="C191" i="14"/>
  <c r="B191" i="14"/>
  <c r="E190" i="14"/>
  <c r="D190" i="14"/>
  <c r="C190" i="14"/>
  <c r="B190" i="14"/>
  <c r="E189" i="14"/>
  <c r="D189" i="14"/>
  <c r="C189" i="14"/>
  <c r="B189" i="14"/>
  <c r="E188" i="14"/>
  <c r="D188" i="14"/>
  <c r="C188" i="14"/>
  <c r="B188" i="14"/>
  <c r="E187" i="14"/>
  <c r="D187" i="14"/>
  <c r="C187" i="14"/>
  <c r="B187" i="14"/>
  <c r="E186" i="14"/>
  <c r="D186" i="14"/>
  <c r="C186" i="14"/>
  <c r="B186" i="14"/>
  <c r="E185" i="14"/>
  <c r="D185" i="14"/>
  <c r="C185" i="14"/>
  <c r="B185" i="14"/>
  <c r="E184" i="14"/>
  <c r="D184" i="14"/>
  <c r="C184" i="14"/>
  <c r="B184" i="14"/>
  <c r="E183" i="14"/>
  <c r="D183" i="14"/>
  <c r="C183" i="14"/>
  <c r="B183" i="14"/>
  <c r="E182" i="14"/>
  <c r="D182" i="14"/>
  <c r="C182" i="14"/>
  <c r="B182" i="14"/>
  <c r="E181" i="14"/>
  <c r="D181" i="14"/>
  <c r="C181" i="14"/>
  <c r="B181" i="14"/>
  <c r="E180" i="14"/>
  <c r="D180" i="14"/>
  <c r="C180" i="14"/>
  <c r="B180" i="14"/>
  <c r="E179" i="14"/>
  <c r="D179" i="14"/>
  <c r="C179" i="14"/>
  <c r="B179" i="14"/>
  <c r="E178" i="14"/>
  <c r="D178" i="14"/>
  <c r="C178" i="14"/>
  <c r="B178" i="14"/>
  <c r="E177" i="14"/>
  <c r="D177" i="14"/>
  <c r="C177" i="14"/>
  <c r="B177" i="14"/>
  <c r="E176" i="14"/>
  <c r="D176" i="14"/>
  <c r="C176" i="14"/>
  <c r="B176" i="14"/>
  <c r="AQ175" i="14"/>
  <c r="BC173" i="14"/>
  <c r="AZ173" i="14"/>
  <c r="Q42" i="14"/>
  <c r="Q41" i="14"/>
  <c r="Q40" i="14"/>
  <c r="Q39" i="14"/>
  <c r="Q38" i="14"/>
  <c r="Q37" i="14"/>
  <c r="Q36" i="14"/>
  <c r="Q35" i="14"/>
  <c r="Q34" i="14"/>
  <c r="Q33" i="14"/>
  <c r="Q32" i="14"/>
  <c r="Q31" i="14"/>
  <c r="Q30" i="14"/>
  <c r="Q29" i="14"/>
  <c r="Q28" i="14"/>
  <c r="Q27" i="14"/>
  <c r="Q26" i="14"/>
  <c r="Q25" i="14"/>
  <c r="Q24" i="14"/>
  <c r="Q23" i="14"/>
  <c r="Q22" i="14"/>
  <c r="Q21" i="14"/>
  <c r="Q20" i="14"/>
  <c r="Q19" i="14"/>
  <c r="Q18" i="14"/>
  <c r="Q17" i="14"/>
  <c r="Q16" i="14"/>
  <c r="Q15" i="14"/>
  <c r="Q14" i="14"/>
  <c r="Q13" i="14"/>
  <c r="Q12" i="14"/>
  <c r="Q11" i="14"/>
  <c r="Q10" i="14"/>
  <c r="Q9" i="14"/>
  <c r="Q8" i="14"/>
  <c r="D546" i="12"/>
  <c r="D546" i="11"/>
  <c r="D546" i="10"/>
  <c r="D546" i="9"/>
  <c r="D546" i="8"/>
  <c r="D546" i="6"/>
  <c r="AJ431" i="14"/>
  <c r="AJ433" i="14"/>
  <c r="AJ432" i="14"/>
  <c r="E718" i="12"/>
  <c r="C717" i="12"/>
  <c r="C716" i="12"/>
  <c r="C715" i="12"/>
  <c r="C714" i="12"/>
  <c r="C713" i="12"/>
  <c r="C712" i="12"/>
  <c r="C711" i="12"/>
  <c r="C710" i="12"/>
  <c r="C709" i="12"/>
  <c r="C708" i="12"/>
  <c r="C707" i="12"/>
  <c r="C706" i="12"/>
  <c r="C705" i="12"/>
  <c r="C704" i="12"/>
  <c r="C703" i="12"/>
  <c r="C702" i="12"/>
  <c r="C701" i="12"/>
  <c r="C700" i="12"/>
  <c r="C699" i="12"/>
  <c r="C698" i="12"/>
  <c r="C697" i="12"/>
  <c r="C696" i="12"/>
  <c r="C695" i="12"/>
  <c r="C694" i="12"/>
  <c r="C693" i="12"/>
  <c r="C692" i="12"/>
  <c r="C691" i="12"/>
  <c r="C690" i="12"/>
  <c r="C689" i="12"/>
  <c r="C688" i="12"/>
  <c r="C687" i="12"/>
  <c r="C686" i="12"/>
  <c r="C685" i="12"/>
  <c r="C684" i="12"/>
  <c r="C683" i="12"/>
  <c r="D675" i="12"/>
  <c r="C675" i="12"/>
  <c r="D674" i="12"/>
  <c r="C674" i="12"/>
  <c r="D673" i="12"/>
  <c r="C673" i="12"/>
  <c r="D672" i="12"/>
  <c r="C672" i="12"/>
  <c r="D671" i="12"/>
  <c r="C671" i="12"/>
  <c r="D670" i="12"/>
  <c r="C670" i="12"/>
  <c r="D669" i="12"/>
  <c r="C669" i="12"/>
  <c r="D668" i="12"/>
  <c r="C668" i="12"/>
  <c r="D667" i="12"/>
  <c r="C667" i="12"/>
  <c r="D666" i="12"/>
  <c r="C666" i="12"/>
  <c r="D665" i="12"/>
  <c r="C665" i="12"/>
  <c r="D664" i="12"/>
  <c r="C664" i="12"/>
  <c r="D663" i="12"/>
  <c r="C663" i="12"/>
  <c r="D662" i="12"/>
  <c r="C662" i="12"/>
  <c r="D661" i="12"/>
  <c r="C661" i="12"/>
  <c r="D660" i="12"/>
  <c r="C660" i="12"/>
  <c r="D659" i="12"/>
  <c r="C659" i="12"/>
  <c r="D658" i="12"/>
  <c r="C658" i="12"/>
  <c r="D657" i="12"/>
  <c r="C657" i="12"/>
  <c r="D656" i="12"/>
  <c r="C656" i="12"/>
  <c r="D655" i="12"/>
  <c r="C655" i="12"/>
  <c r="D654" i="12"/>
  <c r="C654" i="12"/>
  <c r="D653" i="12"/>
  <c r="C653" i="12"/>
  <c r="D652" i="12"/>
  <c r="C652" i="12"/>
  <c r="D651" i="12"/>
  <c r="C651" i="12"/>
  <c r="D650" i="12"/>
  <c r="C650" i="12"/>
  <c r="D649" i="12"/>
  <c r="C649" i="12"/>
  <c r="D648" i="12"/>
  <c r="C648" i="12"/>
  <c r="D647" i="12"/>
  <c r="C647" i="12"/>
  <c r="D646" i="12"/>
  <c r="C646" i="12"/>
  <c r="D645" i="12"/>
  <c r="C645" i="12"/>
  <c r="D644" i="12"/>
  <c r="C644" i="12"/>
  <c r="D643" i="12"/>
  <c r="C643" i="12"/>
  <c r="D642" i="12"/>
  <c r="C642" i="12"/>
  <c r="D641" i="12"/>
  <c r="C641" i="12"/>
  <c r="P640" i="12"/>
  <c r="O640" i="12"/>
  <c r="N640" i="12"/>
  <c r="M640" i="12"/>
  <c r="L640" i="12"/>
  <c r="K640" i="12"/>
  <c r="J640" i="12"/>
  <c r="I640" i="12"/>
  <c r="H640" i="12"/>
  <c r="G640" i="12"/>
  <c r="F640" i="12"/>
  <c r="E640" i="12"/>
  <c r="D629" i="12"/>
  <c r="C629" i="12"/>
  <c r="D628" i="12"/>
  <c r="C628" i="12"/>
  <c r="D627" i="12"/>
  <c r="C627" i="12"/>
  <c r="D626" i="12"/>
  <c r="C626" i="12"/>
  <c r="D625" i="12"/>
  <c r="C625" i="12"/>
  <c r="D624" i="12"/>
  <c r="C624" i="12"/>
  <c r="D623" i="12"/>
  <c r="C623" i="12"/>
  <c r="D622" i="12"/>
  <c r="C622" i="12"/>
  <c r="D621" i="12"/>
  <c r="C621" i="12"/>
  <c r="D620" i="12"/>
  <c r="C620" i="12"/>
  <c r="D619" i="12"/>
  <c r="C619" i="12"/>
  <c r="D618" i="12"/>
  <c r="C618" i="12"/>
  <c r="D617" i="12"/>
  <c r="C617" i="12"/>
  <c r="D616" i="12"/>
  <c r="C616" i="12"/>
  <c r="D615" i="12"/>
  <c r="C615" i="12"/>
  <c r="D614" i="12"/>
  <c r="C614" i="12"/>
  <c r="D613" i="12"/>
  <c r="C613" i="12"/>
  <c r="D612" i="12"/>
  <c r="C612" i="12"/>
  <c r="D611" i="12"/>
  <c r="C611" i="12"/>
  <c r="D610" i="12"/>
  <c r="C610" i="12"/>
  <c r="D609" i="12"/>
  <c r="C609" i="12"/>
  <c r="D608" i="12"/>
  <c r="C608" i="12"/>
  <c r="D607" i="12"/>
  <c r="C607" i="12"/>
  <c r="D606" i="12"/>
  <c r="C606" i="12"/>
  <c r="D605" i="12"/>
  <c r="C605" i="12"/>
  <c r="D604" i="12"/>
  <c r="C604" i="12"/>
  <c r="D603" i="12"/>
  <c r="C603" i="12"/>
  <c r="D602" i="12"/>
  <c r="C602" i="12"/>
  <c r="D601" i="12"/>
  <c r="C601" i="12"/>
  <c r="D600" i="12"/>
  <c r="C600" i="12"/>
  <c r="D599" i="12"/>
  <c r="C599" i="12"/>
  <c r="D598" i="12"/>
  <c r="C598" i="12"/>
  <c r="D597" i="12"/>
  <c r="C597" i="12"/>
  <c r="D596" i="12"/>
  <c r="C596" i="12"/>
  <c r="D595" i="12"/>
  <c r="C595" i="12"/>
  <c r="P594" i="12"/>
  <c r="O594" i="12"/>
  <c r="N594" i="12"/>
  <c r="M594" i="12"/>
  <c r="L594" i="12"/>
  <c r="K594" i="12"/>
  <c r="J594" i="12"/>
  <c r="I594" i="12"/>
  <c r="H594" i="12"/>
  <c r="G594" i="12"/>
  <c r="F594" i="12"/>
  <c r="E594" i="12"/>
  <c r="D583" i="12"/>
  <c r="C583" i="12"/>
  <c r="D582" i="12"/>
  <c r="C582" i="12"/>
  <c r="D581" i="12"/>
  <c r="C581" i="12"/>
  <c r="D580" i="12"/>
  <c r="C580" i="12"/>
  <c r="D579" i="12"/>
  <c r="C579" i="12"/>
  <c r="D578" i="12"/>
  <c r="C578" i="12"/>
  <c r="D577" i="12"/>
  <c r="C577" i="12"/>
  <c r="D576" i="12"/>
  <c r="C576" i="12"/>
  <c r="D575" i="12"/>
  <c r="C575" i="12"/>
  <c r="D574" i="12"/>
  <c r="C574" i="12"/>
  <c r="D573" i="12"/>
  <c r="C573" i="12"/>
  <c r="D572" i="12"/>
  <c r="C572" i="12"/>
  <c r="D571" i="12"/>
  <c r="C571" i="12"/>
  <c r="D570" i="12"/>
  <c r="C570" i="12"/>
  <c r="D569" i="12"/>
  <c r="C569" i="12"/>
  <c r="D568" i="12"/>
  <c r="C568" i="12"/>
  <c r="D567" i="12"/>
  <c r="C567" i="12"/>
  <c r="D566" i="12"/>
  <c r="C566" i="12"/>
  <c r="D565" i="12"/>
  <c r="C565" i="12"/>
  <c r="D564" i="12"/>
  <c r="C564" i="12"/>
  <c r="D563" i="12"/>
  <c r="C563" i="12"/>
  <c r="D562" i="12"/>
  <c r="C562" i="12"/>
  <c r="D561" i="12"/>
  <c r="C561" i="12"/>
  <c r="D560" i="12"/>
  <c r="C560" i="12"/>
  <c r="D559" i="12"/>
  <c r="C559" i="12"/>
  <c r="D558" i="12"/>
  <c r="C558" i="12"/>
  <c r="D557" i="12"/>
  <c r="C557" i="12"/>
  <c r="D556" i="12"/>
  <c r="C556" i="12"/>
  <c r="D555" i="12"/>
  <c r="C555" i="12"/>
  <c r="D554" i="12"/>
  <c r="C554" i="12"/>
  <c r="D553" i="12"/>
  <c r="C553" i="12"/>
  <c r="D552" i="12"/>
  <c r="C552" i="12"/>
  <c r="D551" i="12"/>
  <c r="C551" i="12"/>
  <c r="D550" i="12"/>
  <c r="C550" i="12"/>
  <c r="D549" i="12"/>
  <c r="C549" i="12"/>
  <c r="P548" i="12"/>
  <c r="O548" i="12"/>
  <c r="N548" i="12"/>
  <c r="M548" i="12"/>
  <c r="L548" i="12"/>
  <c r="K548" i="12"/>
  <c r="J548" i="12"/>
  <c r="I548" i="12"/>
  <c r="H548" i="12"/>
  <c r="G548" i="12"/>
  <c r="F548" i="12"/>
  <c r="E548" i="12"/>
  <c r="C515" i="12"/>
  <c r="C514" i="12"/>
  <c r="C513" i="12"/>
  <c r="C512" i="12"/>
  <c r="C511" i="12"/>
  <c r="C510" i="12"/>
  <c r="C509" i="12"/>
  <c r="C508" i="12"/>
  <c r="C507" i="12"/>
  <c r="C506" i="12"/>
  <c r="C505" i="12"/>
  <c r="C504" i="12"/>
  <c r="C503" i="12"/>
  <c r="C502" i="12"/>
  <c r="C501" i="12"/>
  <c r="C500" i="12"/>
  <c r="C499" i="12"/>
  <c r="C498" i="12"/>
  <c r="C497" i="12"/>
  <c r="C496" i="12"/>
  <c r="C495" i="12"/>
  <c r="C494" i="12"/>
  <c r="C493" i="12"/>
  <c r="C492" i="12"/>
  <c r="C491" i="12"/>
  <c r="C490" i="12"/>
  <c r="C489" i="12"/>
  <c r="C488" i="12"/>
  <c r="C487" i="12"/>
  <c r="C486" i="12"/>
  <c r="C485" i="12"/>
  <c r="C484" i="12"/>
  <c r="C483" i="12"/>
  <c r="C482" i="12"/>
  <c r="C481" i="12"/>
  <c r="P480" i="12"/>
  <c r="O480" i="12"/>
  <c r="N480" i="12"/>
  <c r="M480" i="12"/>
  <c r="L480" i="12"/>
  <c r="K480" i="12"/>
  <c r="J480" i="12"/>
  <c r="I480" i="12"/>
  <c r="H480" i="12"/>
  <c r="G480" i="12"/>
  <c r="F480" i="12"/>
  <c r="E480" i="12"/>
  <c r="D477" i="12"/>
  <c r="C472" i="12"/>
  <c r="C471" i="12"/>
  <c r="C470" i="12"/>
  <c r="C469" i="12"/>
  <c r="C468" i="12"/>
  <c r="C467" i="12"/>
  <c r="C466" i="12"/>
  <c r="C465" i="12"/>
  <c r="C464" i="12"/>
  <c r="C463" i="12"/>
  <c r="C462" i="12"/>
  <c r="C461" i="12"/>
  <c r="C460" i="12"/>
  <c r="C459" i="12"/>
  <c r="C458" i="12"/>
  <c r="C457" i="12"/>
  <c r="C456" i="12"/>
  <c r="C455" i="12"/>
  <c r="C454" i="12"/>
  <c r="C453" i="12"/>
  <c r="C452" i="12"/>
  <c r="C451" i="12"/>
  <c r="C450" i="12"/>
  <c r="C449" i="12"/>
  <c r="C448" i="12"/>
  <c r="C447" i="12"/>
  <c r="C446" i="12"/>
  <c r="C445" i="12"/>
  <c r="C444" i="12"/>
  <c r="C443" i="12"/>
  <c r="C442" i="12"/>
  <c r="C441" i="12"/>
  <c r="C440" i="12"/>
  <c r="C439" i="12"/>
  <c r="C438" i="12"/>
  <c r="P437" i="12"/>
  <c r="O437" i="12"/>
  <c r="N437" i="12"/>
  <c r="M437" i="12"/>
  <c r="L437" i="12"/>
  <c r="K437" i="12"/>
  <c r="J437" i="12"/>
  <c r="I437" i="12"/>
  <c r="H437" i="12"/>
  <c r="G437" i="12"/>
  <c r="F437" i="12"/>
  <c r="E437" i="12"/>
  <c r="D434" i="12"/>
  <c r="AU433" i="12"/>
  <c r="AT433" i="12"/>
  <c r="AR433" i="12"/>
  <c r="AP433" i="12"/>
  <c r="AN433" i="12"/>
  <c r="AM433" i="12"/>
  <c r="AL433" i="12"/>
  <c r="AI433" i="12"/>
  <c r="AF433" i="12"/>
  <c r="AE433" i="12"/>
  <c r="AD433" i="12"/>
  <c r="AC433" i="12"/>
  <c r="AB433" i="12"/>
  <c r="AA433" i="12"/>
  <c r="Z433" i="12"/>
  <c r="Y433" i="12"/>
  <c r="X433" i="12"/>
  <c r="W433" i="12"/>
  <c r="V433" i="12"/>
  <c r="U433" i="12"/>
  <c r="T433" i="12"/>
  <c r="S433" i="12"/>
  <c r="R433" i="12"/>
  <c r="Q433" i="12"/>
  <c r="O433" i="12"/>
  <c r="N433" i="12"/>
  <c r="M433" i="12"/>
  <c r="L433" i="12"/>
  <c r="K433" i="12"/>
  <c r="J433" i="12"/>
  <c r="I433" i="12"/>
  <c r="H433" i="12"/>
  <c r="G433" i="12"/>
  <c r="F433" i="12"/>
  <c r="D433" i="12"/>
  <c r="C433" i="12"/>
  <c r="B433" i="12"/>
  <c r="AU432" i="12"/>
  <c r="AT432" i="12"/>
  <c r="AR432" i="12"/>
  <c r="AP432" i="12"/>
  <c r="AN432" i="12"/>
  <c r="AM432" i="12"/>
  <c r="AL432" i="12"/>
  <c r="AI432" i="12"/>
  <c r="AF432" i="12"/>
  <c r="AE432" i="12"/>
  <c r="AD432" i="12"/>
  <c r="AC432" i="12"/>
  <c r="AB432" i="12"/>
  <c r="AA432" i="12"/>
  <c r="Z432" i="12"/>
  <c r="Y432" i="12"/>
  <c r="X432" i="12"/>
  <c r="W432" i="12"/>
  <c r="V432" i="12"/>
  <c r="U432" i="12"/>
  <c r="T432" i="12"/>
  <c r="S432" i="12"/>
  <c r="R432" i="12"/>
  <c r="AS432" i="12" s="1"/>
  <c r="B432" i="12"/>
  <c r="AU431" i="12"/>
  <c r="AT431" i="12"/>
  <c r="AR431" i="12"/>
  <c r="AP431" i="12"/>
  <c r="AN431" i="12"/>
  <c r="AM431" i="12"/>
  <c r="AL431" i="12"/>
  <c r="AI431" i="12"/>
  <c r="AF431" i="12"/>
  <c r="AE431" i="12"/>
  <c r="AD431" i="12"/>
  <c r="AC431" i="12"/>
  <c r="AB431" i="12"/>
  <c r="AA431" i="12"/>
  <c r="Z431" i="12"/>
  <c r="Y431" i="12"/>
  <c r="X431" i="12"/>
  <c r="W431" i="12"/>
  <c r="V431" i="12"/>
  <c r="U431" i="12"/>
  <c r="T431" i="12"/>
  <c r="S431" i="12"/>
  <c r="R431" i="12"/>
  <c r="B431" i="12"/>
  <c r="D430" i="12"/>
  <c r="C430" i="12"/>
  <c r="D429" i="12"/>
  <c r="C543" i="12"/>
  <c r="D428" i="12"/>
  <c r="C428" i="12"/>
  <c r="D427" i="12"/>
  <c r="C427" i="12"/>
  <c r="D426" i="12"/>
  <c r="C426" i="12"/>
  <c r="D425" i="12"/>
  <c r="C425" i="12"/>
  <c r="D424" i="12"/>
  <c r="C542" i="12"/>
  <c r="D423" i="12"/>
  <c r="C423" i="12"/>
  <c r="D422" i="12"/>
  <c r="C422" i="12"/>
  <c r="D421" i="12"/>
  <c r="C421" i="12"/>
  <c r="D420" i="12"/>
  <c r="D419" i="12"/>
  <c r="C419" i="12"/>
  <c r="D418" i="12"/>
  <c r="C418" i="12"/>
  <c r="D417" i="12"/>
  <c r="C417" i="12"/>
  <c r="D416" i="12"/>
  <c r="C416" i="12"/>
  <c r="D415" i="12"/>
  <c r="C540" i="12"/>
  <c r="D414" i="12"/>
  <c r="C414" i="12"/>
  <c r="D413" i="12"/>
  <c r="C413" i="12"/>
  <c r="D412" i="12"/>
  <c r="C412" i="12"/>
  <c r="D411" i="12"/>
  <c r="C539" i="12"/>
  <c r="D410" i="12"/>
  <c r="C410" i="12"/>
  <c r="D409" i="12"/>
  <c r="C409" i="12"/>
  <c r="D408" i="12"/>
  <c r="C408" i="12"/>
  <c r="D407" i="12"/>
  <c r="C538" i="12"/>
  <c r="D406" i="12"/>
  <c r="C406" i="12"/>
  <c r="D405" i="12"/>
  <c r="C405" i="12"/>
  <c r="D404" i="12"/>
  <c r="C404" i="12"/>
  <c r="D403" i="12"/>
  <c r="D402" i="12"/>
  <c r="C402" i="12"/>
  <c r="D401" i="12"/>
  <c r="C401" i="12"/>
  <c r="D400" i="12"/>
  <c r="C400" i="12"/>
  <c r="D399" i="12"/>
  <c r="C399" i="12"/>
  <c r="D398" i="12"/>
  <c r="C398" i="12"/>
  <c r="D397" i="12"/>
  <c r="C397" i="12"/>
  <c r="D396" i="12"/>
  <c r="C536" i="12"/>
  <c r="P395" i="12"/>
  <c r="O395" i="12"/>
  <c r="N395" i="12"/>
  <c r="M395" i="12"/>
  <c r="L395" i="12"/>
  <c r="K395" i="12"/>
  <c r="J395" i="12"/>
  <c r="I395" i="12"/>
  <c r="H395" i="12"/>
  <c r="G395" i="12"/>
  <c r="F395" i="12"/>
  <c r="E395" i="12"/>
  <c r="D392" i="12"/>
  <c r="B387" i="12"/>
  <c r="B386" i="12"/>
  <c r="B385" i="12"/>
  <c r="B384" i="12"/>
  <c r="B383" i="12"/>
  <c r="B382" i="12"/>
  <c r="B381" i="12"/>
  <c r="B380" i="12"/>
  <c r="B379" i="12"/>
  <c r="B378" i="12"/>
  <c r="B377" i="12"/>
  <c r="B376" i="12"/>
  <c r="B375" i="12"/>
  <c r="B374" i="12"/>
  <c r="B373" i="12"/>
  <c r="B372" i="12"/>
  <c r="B371" i="12"/>
  <c r="B370" i="12"/>
  <c r="B369" i="12"/>
  <c r="B368" i="12"/>
  <c r="B367" i="12"/>
  <c r="B366" i="12"/>
  <c r="B365" i="12"/>
  <c r="B364" i="12"/>
  <c r="B363" i="12"/>
  <c r="B362" i="12"/>
  <c r="B361" i="12"/>
  <c r="B360" i="12"/>
  <c r="B359" i="12"/>
  <c r="B358" i="12"/>
  <c r="B357" i="12"/>
  <c r="B356" i="12"/>
  <c r="B355" i="12"/>
  <c r="B354" i="12"/>
  <c r="B353" i="12"/>
  <c r="B352" i="12"/>
  <c r="B351" i="12"/>
  <c r="B350" i="12"/>
  <c r="B349" i="12"/>
  <c r="B348" i="12"/>
  <c r="B347" i="12"/>
  <c r="B346" i="12"/>
  <c r="B345" i="12"/>
  <c r="B344" i="12"/>
  <c r="B343" i="12"/>
  <c r="B342" i="12"/>
  <c r="B341" i="12"/>
  <c r="B340" i="12"/>
  <c r="B339" i="12"/>
  <c r="B338" i="12"/>
  <c r="B337" i="12"/>
  <c r="C336" i="12"/>
  <c r="B336" i="12"/>
  <c r="C335" i="12"/>
  <c r="B335" i="12"/>
  <c r="C334" i="12"/>
  <c r="B334" i="12"/>
  <c r="C333" i="12"/>
  <c r="B333" i="12"/>
  <c r="C332" i="12"/>
  <c r="B332" i="12"/>
  <c r="C331" i="12"/>
  <c r="B331" i="12"/>
  <c r="C330" i="12"/>
  <c r="B330" i="12"/>
  <c r="C329" i="12"/>
  <c r="B329" i="12"/>
  <c r="C328" i="12"/>
  <c r="B328" i="12"/>
  <c r="C327" i="12"/>
  <c r="B327" i="12"/>
  <c r="C326" i="12"/>
  <c r="B326" i="12"/>
  <c r="C325" i="12"/>
  <c r="B325" i="12"/>
  <c r="C324" i="12"/>
  <c r="B324" i="12"/>
  <c r="C323" i="12"/>
  <c r="B323" i="12"/>
  <c r="C322" i="12"/>
  <c r="B322" i="12"/>
  <c r="C321" i="12"/>
  <c r="B321" i="12"/>
  <c r="C320" i="12"/>
  <c r="B320" i="12"/>
  <c r="C319" i="12"/>
  <c r="B319" i="12"/>
  <c r="C318" i="12"/>
  <c r="B318" i="12"/>
  <c r="C317" i="12"/>
  <c r="B317" i="12"/>
  <c r="C316" i="12"/>
  <c r="B316" i="12"/>
  <c r="C315" i="12"/>
  <c r="B315" i="12"/>
  <c r="C314" i="12"/>
  <c r="B314" i="12"/>
  <c r="C313" i="12"/>
  <c r="B313" i="12"/>
  <c r="C312" i="12"/>
  <c r="B312" i="12"/>
  <c r="C311" i="12"/>
  <c r="B311" i="12"/>
  <c r="C310" i="12"/>
  <c r="B310" i="12"/>
  <c r="C309" i="12"/>
  <c r="B309" i="12"/>
  <c r="C308" i="12"/>
  <c r="B308" i="12"/>
  <c r="C307" i="12"/>
  <c r="B307" i="12"/>
  <c r="C306" i="12"/>
  <c r="B306" i="12"/>
  <c r="C305" i="12"/>
  <c r="B305" i="12"/>
  <c r="C304" i="12"/>
  <c r="B304" i="12"/>
  <c r="C303" i="12"/>
  <c r="B303" i="12"/>
  <c r="C302" i="12"/>
  <c r="B302" i="12"/>
  <c r="C301" i="12"/>
  <c r="B301" i="12"/>
  <c r="C300" i="12"/>
  <c r="B300" i="12"/>
  <c r="C299" i="12"/>
  <c r="B299" i="12"/>
  <c r="C298" i="12"/>
  <c r="B298" i="12"/>
  <c r="C297" i="12"/>
  <c r="B297" i="12"/>
  <c r="C296" i="12"/>
  <c r="B296" i="12"/>
  <c r="C295" i="12"/>
  <c r="B295" i="12"/>
  <c r="C294" i="12"/>
  <c r="B294" i="12"/>
  <c r="C293" i="12"/>
  <c r="B293" i="12"/>
  <c r="C292" i="12"/>
  <c r="B292" i="12"/>
  <c r="C291" i="12"/>
  <c r="B291" i="12"/>
  <c r="C290" i="12"/>
  <c r="B290" i="12"/>
  <c r="C289" i="12"/>
  <c r="B289" i="12"/>
  <c r="C288" i="12"/>
  <c r="B288" i="12"/>
  <c r="C287" i="12"/>
  <c r="B287" i="12"/>
  <c r="C286" i="12"/>
  <c r="B286" i="12"/>
  <c r="BC285" i="12"/>
  <c r="BC682" i="12" s="1"/>
  <c r="BB285" i="12"/>
  <c r="BB682" i="12" s="1"/>
  <c r="BA285" i="12"/>
  <c r="BA682" i="12"/>
  <c r="AZ285" i="12"/>
  <c r="AZ682" i="12" s="1"/>
  <c r="AY285" i="12"/>
  <c r="AY682" i="12" s="1"/>
  <c r="AX285" i="12"/>
  <c r="AX682" i="12" s="1"/>
  <c r="AW285" i="12"/>
  <c r="AW682" i="12"/>
  <c r="AV285" i="12"/>
  <c r="AV682" i="12" s="1"/>
  <c r="AU285" i="12"/>
  <c r="AU682" i="12" s="1"/>
  <c r="AT285" i="12"/>
  <c r="AT682" i="12" s="1"/>
  <c r="AS285" i="12"/>
  <c r="AS682" i="12"/>
  <c r="AR285" i="12"/>
  <c r="AR682" i="12" s="1"/>
  <c r="AQ285" i="12"/>
  <c r="AQ682" i="12" s="1"/>
  <c r="AP285" i="12"/>
  <c r="AP682" i="12" s="1"/>
  <c r="AO285" i="12"/>
  <c r="AO682" i="12"/>
  <c r="AN285" i="12"/>
  <c r="AN682" i="12" s="1"/>
  <c r="AM285" i="12"/>
  <c r="AM682" i="12" s="1"/>
  <c r="AL285" i="12"/>
  <c r="AL682" i="12" s="1"/>
  <c r="AK285" i="12"/>
  <c r="AK682" i="12"/>
  <c r="AJ285" i="12"/>
  <c r="AJ682" i="12" s="1"/>
  <c r="AI285" i="12"/>
  <c r="AI682" i="12" s="1"/>
  <c r="AH285" i="12"/>
  <c r="AH682" i="12" s="1"/>
  <c r="AG285" i="12"/>
  <c r="AG682" i="12"/>
  <c r="AF285" i="12"/>
  <c r="AF682" i="12" s="1"/>
  <c r="AE285" i="12"/>
  <c r="AE682" i="12" s="1"/>
  <c r="AD285" i="12"/>
  <c r="AD682" i="12" s="1"/>
  <c r="AC285" i="12"/>
  <c r="AC682" i="12"/>
  <c r="AB285" i="12"/>
  <c r="AB682" i="12" s="1"/>
  <c r="AA285" i="12"/>
  <c r="AA682" i="12" s="1"/>
  <c r="Z285" i="12"/>
  <c r="Z682" i="12" s="1"/>
  <c r="Y285" i="12"/>
  <c r="Y682" i="12"/>
  <c r="X285" i="12"/>
  <c r="X682" i="12" s="1"/>
  <c r="W285" i="12"/>
  <c r="W682" i="12" s="1"/>
  <c r="V285" i="12"/>
  <c r="V682" i="12" s="1"/>
  <c r="U285" i="12"/>
  <c r="U682" i="12"/>
  <c r="T285" i="12"/>
  <c r="T682" i="12" s="1"/>
  <c r="S285" i="12"/>
  <c r="S682" i="12" s="1"/>
  <c r="R285" i="12"/>
  <c r="R682" i="12" s="1"/>
  <c r="Q285" i="12"/>
  <c r="Q682" i="12"/>
  <c r="P285" i="12"/>
  <c r="P682" i="12" s="1"/>
  <c r="O285" i="12"/>
  <c r="O682" i="12" s="1"/>
  <c r="N285" i="12"/>
  <c r="N682" i="12" s="1"/>
  <c r="M285" i="12"/>
  <c r="M682" i="12"/>
  <c r="L285" i="12"/>
  <c r="L682" i="12" s="1"/>
  <c r="K285" i="12"/>
  <c r="K682" i="12" s="1"/>
  <c r="J285" i="12"/>
  <c r="J682" i="12" s="1"/>
  <c r="I285" i="12"/>
  <c r="I682" i="12"/>
  <c r="H285" i="12"/>
  <c r="H682" i="12" s="1"/>
  <c r="G285" i="12"/>
  <c r="G682" i="12" s="1"/>
  <c r="F285" i="12"/>
  <c r="F682" i="12" s="1"/>
  <c r="B277" i="12"/>
  <c r="B276" i="12"/>
  <c r="B275" i="12"/>
  <c r="B274" i="12"/>
  <c r="B273" i="12"/>
  <c r="B272" i="12"/>
  <c r="B271" i="12"/>
  <c r="B270" i="12"/>
  <c r="B269" i="12"/>
  <c r="B268" i="12"/>
  <c r="B267" i="12"/>
  <c r="B266" i="12"/>
  <c r="B265" i="12"/>
  <c r="B264" i="12"/>
  <c r="B263" i="12"/>
  <c r="B262" i="12"/>
  <c r="B261" i="12"/>
  <c r="B260" i="12"/>
  <c r="B259" i="12"/>
  <c r="B258" i="12"/>
  <c r="B257" i="12"/>
  <c r="B256" i="12"/>
  <c r="B255" i="12"/>
  <c r="B254" i="12"/>
  <c r="B253" i="12"/>
  <c r="B252" i="12"/>
  <c r="B251" i="12"/>
  <c r="B250" i="12"/>
  <c r="B249" i="12"/>
  <c r="B248" i="12"/>
  <c r="B247" i="12"/>
  <c r="B246" i="12"/>
  <c r="B245" i="12"/>
  <c r="B244" i="12"/>
  <c r="B243" i="12"/>
  <c r="B242" i="12"/>
  <c r="B241" i="12"/>
  <c r="B240" i="12"/>
  <c r="B239" i="12"/>
  <c r="B238" i="12"/>
  <c r="B237" i="12"/>
  <c r="B236" i="12"/>
  <c r="B235" i="12"/>
  <c r="B234" i="12"/>
  <c r="B233" i="12"/>
  <c r="B232" i="12"/>
  <c r="B231" i="12"/>
  <c r="B230" i="12"/>
  <c r="B229" i="12"/>
  <c r="B228" i="12"/>
  <c r="B227" i="12"/>
  <c r="C226" i="12"/>
  <c r="B226" i="12"/>
  <c r="C225" i="12"/>
  <c r="B225" i="12"/>
  <c r="C224" i="12"/>
  <c r="B224" i="12"/>
  <c r="C223" i="12"/>
  <c r="B223" i="12"/>
  <c r="C222" i="12"/>
  <c r="B222" i="12"/>
  <c r="C221" i="12"/>
  <c r="B221" i="12"/>
  <c r="C220" i="12"/>
  <c r="B220" i="12"/>
  <c r="C219" i="12"/>
  <c r="B219" i="12"/>
  <c r="C218" i="12"/>
  <c r="B218" i="12"/>
  <c r="C217" i="12"/>
  <c r="B217" i="12"/>
  <c r="C216" i="12"/>
  <c r="B216" i="12"/>
  <c r="C215" i="12"/>
  <c r="B215" i="12"/>
  <c r="C214" i="12"/>
  <c r="B214" i="12"/>
  <c r="C213" i="12"/>
  <c r="B213" i="12"/>
  <c r="C212" i="12"/>
  <c r="B212" i="12"/>
  <c r="C211" i="12"/>
  <c r="B211" i="12"/>
  <c r="C210" i="12"/>
  <c r="B210" i="12"/>
  <c r="C209" i="12"/>
  <c r="B209" i="12"/>
  <c r="C208" i="12"/>
  <c r="B208" i="12"/>
  <c r="C207" i="12"/>
  <c r="B207" i="12"/>
  <c r="C206" i="12"/>
  <c r="B206" i="12"/>
  <c r="C205" i="12"/>
  <c r="B205" i="12"/>
  <c r="C204" i="12"/>
  <c r="B204" i="12"/>
  <c r="C203" i="12"/>
  <c r="B203" i="12"/>
  <c r="C202" i="12"/>
  <c r="B202" i="12"/>
  <c r="C201" i="12"/>
  <c r="B201" i="12"/>
  <c r="C200" i="12"/>
  <c r="B200" i="12"/>
  <c r="C199" i="12"/>
  <c r="B199" i="12"/>
  <c r="C198" i="12"/>
  <c r="B198" i="12"/>
  <c r="C197" i="12"/>
  <c r="B197" i="12"/>
  <c r="C196" i="12"/>
  <c r="B196" i="12"/>
  <c r="C195" i="12"/>
  <c r="B195" i="12"/>
  <c r="C194" i="12"/>
  <c r="B194" i="12"/>
  <c r="C193" i="12"/>
  <c r="B193" i="12"/>
  <c r="C192" i="12"/>
  <c r="B192" i="12"/>
  <c r="C191" i="12"/>
  <c r="B191" i="12"/>
  <c r="C190" i="12"/>
  <c r="B190" i="12"/>
  <c r="C189" i="12"/>
  <c r="B189" i="12"/>
  <c r="C188" i="12"/>
  <c r="B188" i="12"/>
  <c r="C187" i="12"/>
  <c r="B187" i="12"/>
  <c r="C186" i="12"/>
  <c r="B186" i="12"/>
  <c r="C185" i="12"/>
  <c r="B185" i="12"/>
  <c r="C184" i="12"/>
  <c r="B184" i="12"/>
  <c r="C183" i="12"/>
  <c r="B183" i="12"/>
  <c r="C182" i="12"/>
  <c r="B182" i="12"/>
  <c r="C181" i="12"/>
  <c r="B181" i="12"/>
  <c r="C180" i="12"/>
  <c r="B180" i="12"/>
  <c r="C179" i="12"/>
  <c r="B179" i="12"/>
  <c r="C178" i="12"/>
  <c r="B178" i="12"/>
  <c r="C177" i="12"/>
  <c r="B177" i="12"/>
  <c r="C176" i="12"/>
  <c r="B176" i="12"/>
  <c r="AQ175" i="12"/>
  <c r="BC173" i="12"/>
  <c r="AZ173" i="12"/>
  <c r="AY173" i="12"/>
  <c r="B277" i="10"/>
  <c r="B276" i="10"/>
  <c r="B277" i="5"/>
  <c r="B276" i="5"/>
  <c r="B277" i="11"/>
  <c r="B276" i="11"/>
  <c r="E718" i="11"/>
  <c r="C717" i="11"/>
  <c r="C716" i="11"/>
  <c r="C715" i="11"/>
  <c r="C714" i="11"/>
  <c r="C713" i="11"/>
  <c r="C712" i="11"/>
  <c r="C711" i="11"/>
  <c r="C710" i="11"/>
  <c r="C709" i="11"/>
  <c r="C708" i="11"/>
  <c r="C707" i="11"/>
  <c r="C706" i="11"/>
  <c r="C705" i="11"/>
  <c r="C704" i="11"/>
  <c r="C703" i="11"/>
  <c r="C702" i="11"/>
  <c r="C701" i="11"/>
  <c r="C700" i="11"/>
  <c r="C699" i="11"/>
  <c r="C698" i="11"/>
  <c r="C697" i="11"/>
  <c r="C696" i="11"/>
  <c r="C695" i="11"/>
  <c r="C694" i="11"/>
  <c r="C693" i="11"/>
  <c r="C692" i="11"/>
  <c r="C691" i="11"/>
  <c r="C690" i="11"/>
  <c r="C689" i="11"/>
  <c r="C688" i="11"/>
  <c r="C687" i="11"/>
  <c r="C686" i="11"/>
  <c r="C685" i="11"/>
  <c r="C684" i="11"/>
  <c r="C683" i="11"/>
  <c r="D675" i="11"/>
  <c r="C675" i="11"/>
  <c r="D674" i="11"/>
  <c r="C674" i="11"/>
  <c r="D673" i="11"/>
  <c r="C673" i="11"/>
  <c r="D672" i="11"/>
  <c r="C672" i="11"/>
  <c r="D671" i="11"/>
  <c r="C671" i="11"/>
  <c r="D670" i="11"/>
  <c r="C670" i="11"/>
  <c r="D669" i="11"/>
  <c r="C669" i="11"/>
  <c r="D668" i="11"/>
  <c r="C668" i="11"/>
  <c r="D667" i="11"/>
  <c r="C667" i="11"/>
  <c r="D666" i="11"/>
  <c r="C666" i="11"/>
  <c r="D665" i="11"/>
  <c r="C665" i="11"/>
  <c r="D664" i="11"/>
  <c r="C664" i="11"/>
  <c r="D663" i="11"/>
  <c r="C663" i="11"/>
  <c r="D662" i="11"/>
  <c r="C662" i="11"/>
  <c r="D661" i="11"/>
  <c r="C661" i="11"/>
  <c r="D660" i="11"/>
  <c r="C660" i="11"/>
  <c r="D659" i="11"/>
  <c r="C659" i="11"/>
  <c r="D658" i="11"/>
  <c r="C658" i="11"/>
  <c r="D657" i="11"/>
  <c r="C657" i="11"/>
  <c r="D656" i="11"/>
  <c r="C656" i="11"/>
  <c r="D655" i="11"/>
  <c r="C655" i="11"/>
  <c r="D654" i="11"/>
  <c r="C654" i="11"/>
  <c r="D653" i="11"/>
  <c r="C653" i="11"/>
  <c r="D652" i="11"/>
  <c r="C652" i="11"/>
  <c r="D651" i="11"/>
  <c r="C651" i="11"/>
  <c r="D650" i="11"/>
  <c r="C650" i="11"/>
  <c r="D649" i="11"/>
  <c r="C649" i="11"/>
  <c r="D648" i="11"/>
  <c r="C648" i="11"/>
  <c r="D647" i="11"/>
  <c r="C647" i="11"/>
  <c r="D646" i="11"/>
  <c r="C646" i="11"/>
  <c r="D645" i="11"/>
  <c r="C645" i="11"/>
  <c r="D644" i="11"/>
  <c r="C644" i="11"/>
  <c r="D643" i="11"/>
  <c r="C643" i="11"/>
  <c r="D642" i="11"/>
  <c r="C642" i="11"/>
  <c r="D641" i="11"/>
  <c r="C641" i="11"/>
  <c r="P640" i="11"/>
  <c r="O640" i="11"/>
  <c r="N640" i="11"/>
  <c r="M640" i="11"/>
  <c r="L640" i="11"/>
  <c r="K640" i="11"/>
  <c r="J640" i="11"/>
  <c r="I640" i="11"/>
  <c r="H640" i="11"/>
  <c r="G640" i="11"/>
  <c r="F640" i="11"/>
  <c r="E640" i="11"/>
  <c r="D629" i="11"/>
  <c r="C629" i="11"/>
  <c r="D628" i="11"/>
  <c r="C628" i="11"/>
  <c r="D627" i="11"/>
  <c r="C627" i="11"/>
  <c r="D626" i="11"/>
  <c r="C626" i="11"/>
  <c r="D625" i="11"/>
  <c r="C625" i="11"/>
  <c r="D624" i="11"/>
  <c r="C624" i="11"/>
  <c r="D623" i="11"/>
  <c r="C623" i="11"/>
  <c r="D622" i="11"/>
  <c r="C622" i="11"/>
  <c r="D621" i="11"/>
  <c r="C621" i="11"/>
  <c r="D620" i="11"/>
  <c r="C620" i="11"/>
  <c r="D619" i="11"/>
  <c r="C619" i="11"/>
  <c r="D618" i="11"/>
  <c r="C618" i="11"/>
  <c r="D617" i="11"/>
  <c r="C617" i="11"/>
  <c r="D616" i="11"/>
  <c r="C616" i="11"/>
  <c r="D615" i="11"/>
  <c r="C615" i="11"/>
  <c r="D614" i="11"/>
  <c r="C614" i="11"/>
  <c r="D613" i="11"/>
  <c r="C613" i="11"/>
  <c r="D612" i="11"/>
  <c r="C612" i="11"/>
  <c r="D611" i="11"/>
  <c r="C611" i="11"/>
  <c r="D610" i="11"/>
  <c r="C610" i="11"/>
  <c r="D609" i="11"/>
  <c r="C609" i="11"/>
  <c r="D608" i="11"/>
  <c r="C608" i="11"/>
  <c r="D607" i="11"/>
  <c r="C607" i="11"/>
  <c r="D606" i="11"/>
  <c r="C606" i="11"/>
  <c r="D605" i="11"/>
  <c r="C605" i="11"/>
  <c r="D604" i="11"/>
  <c r="C604" i="11"/>
  <c r="D603" i="11"/>
  <c r="C603" i="11"/>
  <c r="D602" i="11"/>
  <c r="C602" i="11"/>
  <c r="D601" i="11"/>
  <c r="C601" i="11"/>
  <c r="D600" i="11"/>
  <c r="C600" i="11"/>
  <c r="D599" i="11"/>
  <c r="C599" i="11"/>
  <c r="D598" i="11"/>
  <c r="C598" i="11"/>
  <c r="D597" i="11"/>
  <c r="C597" i="11"/>
  <c r="D596" i="11"/>
  <c r="C596" i="11"/>
  <c r="D595" i="11"/>
  <c r="C595" i="11"/>
  <c r="P594" i="11"/>
  <c r="O594" i="11"/>
  <c r="N594" i="11"/>
  <c r="M594" i="11"/>
  <c r="L594" i="11"/>
  <c r="K594" i="11"/>
  <c r="J594" i="11"/>
  <c r="I594" i="11"/>
  <c r="H594" i="11"/>
  <c r="G594" i="11"/>
  <c r="F594" i="11"/>
  <c r="E594" i="11"/>
  <c r="D583" i="11"/>
  <c r="C583" i="11"/>
  <c r="D582" i="11"/>
  <c r="C582" i="11"/>
  <c r="D581" i="11"/>
  <c r="C581" i="11"/>
  <c r="D580" i="11"/>
  <c r="C580" i="11"/>
  <c r="D579" i="11"/>
  <c r="C579" i="11"/>
  <c r="D578" i="11"/>
  <c r="C578" i="11"/>
  <c r="D577" i="11"/>
  <c r="C577" i="11"/>
  <c r="D576" i="11"/>
  <c r="C576" i="11"/>
  <c r="D575" i="11"/>
  <c r="C575" i="11"/>
  <c r="D574" i="11"/>
  <c r="C574" i="11"/>
  <c r="D573" i="11"/>
  <c r="C573" i="11"/>
  <c r="D572" i="11"/>
  <c r="C572" i="11"/>
  <c r="D571" i="11"/>
  <c r="C571" i="11"/>
  <c r="D570" i="11"/>
  <c r="C570" i="11"/>
  <c r="D569" i="11"/>
  <c r="C569" i="11"/>
  <c r="D568" i="11"/>
  <c r="C568" i="11"/>
  <c r="D567" i="11"/>
  <c r="C567" i="11"/>
  <c r="D566" i="11"/>
  <c r="C566" i="11"/>
  <c r="D565" i="11"/>
  <c r="C565" i="11"/>
  <c r="D564" i="11"/>
  <c r="C564" i="11"/>
  <c r="D563" i="11"/>
  <c r="C563" i="11"/>
  <c r="D562" i="11"/>
  <c r="C562" i="11"/>
  <c r="D561" i="11"/>
  <c r="C561" i="11"/>
  <c r="D560" i="11"/>
  <c r="C560" i="11"/>
  <c r="D559" i="11"/>
  <c r="C559" i="11"/>
  <c r="D558" i="11"/>
  <c r="C558" i="11"/>
  <c r="D557" i="11"/>
  <c r="C557" i="11"/>
  <c r="D556" i="11"/>
  <c r="C556" i="11"/>
  <c r="D555" i="11"/>
  <c r="C555" i="11"/>
  <c r="D554" i="11"/>
  <c r="C554" i="11"/>
  <c r="D553" i="11"/>
  <c r="C553" i="11"/>
  <c r="D552" i="11"/>
  <c r="C552" i="11"/>
  <c r="D551" i="11"/>
  <c r="C551" i="11"/>
  <c r="D550" i="11"/>
  <c r="C550" i="11"/>
  <c r="D549" i="11"/>
  <c r="C549" i="11"/>
  <c r="P548" i="11"/>
  <c r="O548" i="11"/>
  <c r="N548" i="11"/>
  <c r="M548" i="11"/>
  <c r="L548" i="11"/>
  <c r="K548" i="11"/>
  <c r="J548" i="11"/>
  <c r="I548" i="11"/>
  <c r="H548" i="11"/>
  <c r="G548" i="11"/>
  <c r="F548" i="11"/>
  <c r="E548" i="11"/>
  <c r="C515" i="11"/>
  <c r="C514" i="11"/>
  <c r="C513" i="11"/>
  <c r="C512" i="11"/>
  <c r="C511" i="11"/>
  <c r="C510" i="11"/>
  <c r="C509" i="11"/>
  <c r="C508" i="11"/>
  <c r="C507" i="11"/>
  <c r="C506" i="11"/>
  <c r="C505" i="11"/>
  <c r="C504" i="11"/>
  <c r="C503" i="11"/>
  <c r="C502" i="11"/>
  <c r="C501" i="11"/>
  <c r="C500" i="11"/>
  <c r="C499" i="11"/>
  <c r="C498" i="11"/>
  <c r="C497" i="11"/>
  <c r="C496" i="11"/>
  <c r="C495" i="11"/>
  <c r="C494" i="11"/>
  <c r="C493" i="11"/>
  <c r="C492" i="11"/>
  <c r="C491" i="11"/>
  <c r="C490" i="11"/>
  <c r="C489" i="11"/>
  <c r="C488" i="11"/>
  <c r="C487" i="11"/>
  <c r="C486" i="11"/>
  <c r="C485" i="11"/>
  <c r="C484" i="11"/>
  <c r="C483" i="11"/>
  <c r="C482" i="11"/>
  <c r="C481" i="11"/>
  <c r="P480" i="11"/>
  <c r="O480" i="11"/>
  <c r="N480" i="11"/>
  <c r="M480" i="11"/>
  <c r="L480" i="11"/>
  <c r="K480" i="11"/>
  <c r="J480" i="11"/>
  <c r="I480" i="11"/>
  <c r="H480" i="11"/>
  <c r="G480" i="11"/>
  <c r="F480" i="11"/>
  <c r="E480" i="11"/>
  <c r="D477" i="11"/>
  <c r="C472" i="11"/>
  <c r="C471" i="11"/>
  <c r="C470" i="11"/>
  <c r="C469" i="11"/>
  <c r="C468" i="11"/>
  <c r="C467" i="11"/>
  <c r="C466" i="11"/>
  <c r="C465" i="11"/>
  <c r="C464" i="11"/>
  <c r="C463" i="11"/>
  <c r="C462" i="11"/>
  <c r="C461" i="11"/>
  <c r="C460" i="11"/>
  <c r="C459" i="11"/>
  <c r="C458" i="11"/>
  <c r="C457" i="11"/>
  <c r="C456" i="11"/>
  <c r="C455" i="11"/>
  <c r="C454" i="11"/>
  <c r="C453" i="11"/>
  <c r="C452" i="11"/>
  <c r="C451" i="11"/>
  <c r="C450" i="11"/>
  <c r="C449" i="11"/>
  <c r="C448" i="11"/>
  <c r="C447" i="11"/>
  <c r="C446" i="11"/>
  <c r="C445" i="11"/>
  <c r="C444" i="11"/>
  <c r="C443" i="11"/>
  <c r="C442" i="11"/>
  <c r="C441" i="11"/>
  <c r="C440" i="11"/>
  <c r="C439" i="11"/>
  <c r="C438" i="11"/>
  <c r="P437" i="11"/>
  <c r="O437" i="11"/>
  <c r="N437" i="11"/>
  <c r="M437" i="11"/>
  <c r="L437" i="11"/>
  <c r="K437" i="11"/>
  <c r="J437" i="11"/>
  <c r="I437" i="11"/>
  <c r="H437" i="11"/>
  <c r="G437" i="11"/>
  <c r="F437" i="11"/>
  <c r="E437" i="11"/>
  <c r="D434" i="11"/>
  <c r="AU433" i="11"/>
  <c r="AT433" i="11"/>
  <c r="AR433" i="11"/>
  <c r="AP433" i="11"/>
  <c r="AN433" i="11"/>
  <c r="AM433" i="11"/>
  <c r="AL433" i="11"/>
  <c r="AI433" i="11"/>
  <c r="AF433" i="11"/>
  <c r="AE433" i="11"/>
  <c r="AD433" i="11"/>
  <c r="AC433" i="11"/>
  <c r="AB433" i="11"/>
  <c r="AA433" i="11"/>
  <c r="Z433" i="11"/>
  <c r="Y433" i="11"/>
  <c r="X433" i="11"/>
  <c r="W433" i="11"/>
  <c r="V433" i="11"/>
  <c r="U433" i="11"/>
  <c r="T433" i="11"/>
  <c r="S433" i="11"/>
  <c r="R433" i="11"/>
  <c r="Q433" i="11"/>
  <c r="O433" i="11"/>
  <c r="N433" i="11"/>
  <c r="M433" i="11"/>
  <c r="L433" i="11"/>
  <c r="K433" i="11"/>
  <c r="J433" i="11"/>
  <c r="I433" i="11"/>
  <c r="H433" i="11"/>
  <c r="G433" i="11"/>
  <c r="F433" i="11"/>
  <c r="D433" i="11"/>
  <c r="C433" i="11"/>
  <c r="B433" i="11"/>
  <c r="AU432" i="11"/>
  <c r="AT432" i="11"/>
  <c r="AR432" i="11"/>
  <c r="AP432" i="11"/>
  <c r="AN432" i="11"/>
  <c r="AM432" i="11"/>
  <c r="AL432" i="11"/>
  <c r="AI432" i="11"/>
  <c r="AF432" i="11"/>
  <c r="AE432" i="11"/>
  <c r="AD432" i="11"/>
  <c r="AC432" i="11"/>
  <c r="AB432" i="11"/>
  <c r="AA432" i="11"/>
  <c r="Z432" i="11"/>
  <c r="Y432" i="11"/>
  <c r="X432" i="11"/>
  <c r="W432" i="11"/>
  <c r="V432" i="11"/>
  <c r="AS432" i="11" s="1"/>
  <c r="U432" i="11"/>
  <c r="T432" i="11"/>
  <c r="S432" i="11"/>
  <c r="R432" i="11"/>
  <c r="B432" i="11"/>
  <c r="AU431" i="11"/>
  <c r="AT431" i="11"/>
  <c r="AR431" i="11"/>
  <c r="AP431" i="11"/>
  <c r="AN431" i="11"/>
  <c r="AM431" i="11"/>
  <c r="AL431" i="11"/>
  <c r="AI431" i="11"/>
  <c r="AF431" i="11"/>
  <c r="AE431" i="11"/>
  <c r="AD431" i="11"/>
  <c r="AC431" i="11"/>
  <c r="AB431" i="11"/>
  <c r="AA431" i="11"/>
  <c r="Z431" i="11"/>
  <c r="Y431" i="11"/>
  <c r="X431" i="11"/>
  <c r="W431" i="11"/>
  <c r="V431" i="11"/>
  <c r="U431" i="11"/>
  <c r="T431" i="11"/>
  <c r="S431" i="11"/>
  <c r="R431" i="11"/>
  <c r="B431" i="11"/>
  <c r="D430" i="11"/>
  <c r="C430" i="11"/>
  <c r="D429" i="11"/>
  <c r="C543" i="11"/>
  <c r="D428" i="11"/>
  <c r="C428" i="11"/>
  <c r="D427" i="11"/>
  <c r="C427" i="11"/>
  <c r="D426" i="11"/>
  <c r="C426" i="11"/>
  <c r="D425" i="11"/>
  <c r="C425" i="11"/>
  <c r="D424" i="11"/>
  <c r="C542" i="11"/>
  <c r="D423" i="11"/>
  <c r="C423" i="11"/>
  <c r="D422" i="11"/>
  <c r="C422" i="11"/>
  <c r="D421" i="11"/>
  <c r="C421" i="11"/>
  <c r="D420" i="11"/>
  <c r="C541" i="11"/>
  <c r="D419" i="11"/>
  <c r="C419" i="11"/>
  <c r="D418" i="11"/>
  <c r="C418" i="11"/>
  <c r="D417" i="11"/>
  <c r="C417" i="11"/>
  <c r="D416" i="11"/>
  <c r="C416" i="11"/>
  <c r="D415" i="11"/>
  <c r="C540" i="11"/>
  <c r="D414" i="11"/>
  <c r="C414" i="11"/>
  <c r="D413" i="11"/>
  <c r="C413" i="11"/>
  <c r="D412" i="11"/>
  <c r="C412" i="11"/>
  <c r="D411" i="11"/>
  <c r="C539" i="11"/>
  <c r="D410" i="11"/>
  <c r="C410" i="11"/>
  <c r="D409" i="11"/>
  <c r="C409" i="11"/>
  <c r="D408" i="11"/>
  <c r="C408" i="11"/>
  <c r="D407" i="11"/>
  <c r="C538" i="11"/>
  <c r="D406" i="11"/>
  <c r="C406" i="11"/>
  <c r="D405" i="11"/>
  <c r="C405" i="11"/>
  <c r="D404" i="11"/>
  <c r="C404" i="11"/>
  <c r="D403" i="11"/>
  <c r="C537" i="11"/>
  <c r="D402" i="11"/>
  <c r="C402" i="11"/>
  <c r="D401" i="11"/>
  <c r="C401" i="11"/>
  <c r="D400" i="11"/>
  <c r="C400" i="11"/>
  <c r="D399" i="11"/>
  <c r="C399" i="11"/>
  <c r="D398" i="11"/>
  <c r="C398" i="11"/>
  <c r="D397" i="11"/>
  <c r="C397" i="11"/>
  <c r="D396" i="11"/>
  <c r="C536" i="11"/>
  <c r="P395" i="11"/>
  <c r="O395" i="11"/>
  <c r="N395" i="11"/>
  <c r="M395" i="11"/>
  <c r="L395" i="11"/>
  <c r="K395" i="11"/>
  <c r="J395" i="11"/>
  <c r="I395" i="11"/>
  <c r="H395" i="11"/>
  <c r="G395" i="11"/>
  <c r="F395" i="11"/>
  <c r="E395" i="11"/>
  <c r="D392" i="11"/>
  <c r="B387" i="11"/>
  <c r="B386" i="11"/>
  <c r="B385" i="11"/>
  <c r="B384" i="11"/>
  <c r="B383" i="11"/>
  <c r="B382" i="11"/>
  <c r="B381" i="11"/>
  <c r="B380" i="11"/>
  <c r="B379" i="11"/>
  <c r="B378" i="11"/>
  <c r="B377" i="11"/>
  <c r="B376" i="11"/>
  <c r="B375" i="11"/>
  <c r="B374" i="11"/>
  <c r="B373" i="11"/>
  <c r="B372" i="11"/>
  <c r="B371" i="11"/>
  <c r="B370" i="11"/>
  <c r="B369" i="11"/>
  <c r="B368" i="11"/>
  <c r="B367" i="11"/>
  <c r="B366" i="11"/>
  <c r="B365" i="11"/>
  <c r="B364" i="11"/>
  <c r="B363" i="11"/>
  <c r="B362" i="11"/>
  <c r="B361" i="11"/>
  <c r="B360" i="11"/>
  <c r="B359" i="11"/>
  <c r="B358" i="11"/>
  <c r="B357" i="11"/>
  <c r="B356" i="11"/>
  <c r="B355" i="11"/>
  <c r="B354" i="11"/>
  <c r="B353" i="11"/>
  <c r="B352" i="11"/>
  <c r="B351" i="11"/>
  <c r="B350" i="11"/>
  <c r="B349" i="11"/>
  <c r="B348" i="11"/>
  <c r="B347" i="11"/>
  <c r="B346" i="11"/>
  <c r="B345" i="11"/>
  <c r="B344" i="11"/>
  <c r="B343" i="11"/>
  <c r="B342" i="11"/>
  <c r="B341" i="11"/>
  <c r="B340" i="11"/>
  <c r="B339" i="11"/>
  <c r="B338" i="11"/>
  <c r="B337" i="11"/>
  <c r="C336" i="11"/>
  <c r="B336" i="11"/>
  <c r="C335" i="11"/>
  <c r="B335" i="11"/>
  <c r="C334" i="11"/>
  <c r="B334" i="11"/>
  <c r="C333" i="11"/>
  <c r="B333" i="11"/>
  <c r="C332" i="11"/>
  <c r="B332" i="11"/>
  <c r="C331" i="11"/>
  <c r="B331" i="11"/>
  <c r="C330" i="11"/>
  <c r="B330" i="11"/>
  <c r="C329" i="11"/>
  <c r="B329" i="11"/>
  <c r="C328" i="11"/>
  <c r="B328" i="11"/>
  <c r="C327" i="11"/>
  <c r="B327" i="11"/>
  <c r="C326" i="11"/>
  <c r="B326" i="11"/>
  <c r="C325" i="11"/>
  <c r="B325" i="11"/>
  <c r="C324" i="11"/>
  <c r="B324" i="11"/>
  <c r="C323" i="11"/>
  <c r="B323" i="11"/>
  <c r="C322" i="11"/>
  <c r="B322" i="11"/>
  <c r="C321" i="11"/>
  <c r="B321" i="11"/>
  <c r="C320" i="11"/>
  <c r="B320" i="11"/>
  <c r="C319" i="11"/>
  <c r="B319" i="11"/>
  <c r="C318" i="11"/>
  <c r="B318" i="11"/>
  <c r="C317" i="11"/>
  <c r="B317" i="11"/>
  <c r="C316" i="11"/>
  <c r="B316" i="11"/>
  <c r="C315" i="11"/>
  <c r="B315" i="11"/>
  <c r="C314" i="11"/>
  <c r="B314" i="11"/>
  <c r="C313" i="11"/>
  <c r="B313" i="11"/>
  <c r="C312" i="11"/>
  <c r="B312" i="11"/>
  <c r="C311" i="11"/>
  <c r="B311" i="11"/>
  <c r="C310" i="11"/>
  <c r="B310" i="11"/>
  <c r="C309" i="11"/>
  <c r="B309" i="11"/>
  <c r="C308" i="11"/>
  <c r="B308" i="11"/>
  <c r="C307" i="11"/>
  <c r="B307" i="11"/>
  <c r="C306" i="11"/>
  <c r="B306" i="11"/>
  <c r="C305" i="11"/>
  <c r="B305" i="11"/>
  <c r="C304" i="11"/>
  <c r="B304" i="11"/>
  <c r="C303" i="11"/>
  <c r="B303" i="11"/>
  <c r="C302" i="11"/>
  <c r="B302" i="11"/>
  <c r="C301" i="11"/>
  <c r="B301" i="11"/>
  <c r="C300" i="11"/>
  <c r="B300" i="11"/>
  <c r="C299" i="11"/>
  <c r="B299" i="11"/>
  <c r="C298" i="11"/>
  <c r="B298" i="11"/>
  <c r="C297" i="11"/>
  <c r="B297" i="11"/>
  <c r="C296" i="11"/>
  <c r="B296" i="11"/>
  <c r="C295" i="11"/>
  <c r="B295" i="11"/>
  <c r="C294" i="11"/>
  <c r="B294" i="11"/>
  <c r="C293" i="11"/>
  <c r="B293" i="11"/>
  <c r="C292" i="11"/>
  <c r="B292" i="11"/>
  <c r="C291" i="11"/>
  <c r="B291" i="11"/>
  <c r="C290" i="11"/>
  <c r="B290" i="11"/>
  <c r="C289" i="11"/>
  <c r="B289" i="11"/>
  <c r="C288" i="11"/>
  <c r="B288" i="11"/>
  <c r="C287" i="11"/>
  <c r="B287" i="11"/>
  <c r="C286" i="11"/>
  <c r="B286" i="11"/>
  <c r="BC285" i="11"/>
  <c r="BC682" i="11" s="1"/>
  <c r="BB285" i="11"/>
  <c r="BB682" i="11"/>
  <c r="BA285" i="11"/>
  <c r="BA682" i="11"/>
  <c r="AZ285" i="11"/>
  <c r="AZ682" i="11" s="1"/>
  <c r="AY285" i="11"/>
  <c r="AY682" i="11" s="1"/>
  <c r="AX285" i="11"/>
  <c r="AX682" i="11"/>
  <c r="AW285" i="11"/>
  <c r="AW682" i="11"/>
  <c r="AV285" i="11"/>
  <c r="AV682" i="11" s="1"/>
  <c r="AU285" i="11"/>
  <c r="AU682" i="11" s="1"/>
  <c r="AT285" i="11"/>
  <c r="AT682" i="11"/>
  <c r="AS285" i="11"/>
  <c r="AS682" i="11"/>
  <c r="AR285" i="11"/>
  <c r="AR682" i="11" s="1"/>
  <c r="AQ285" i="11"/>
  <c r="AQ682" i="11" s="1"/>
  <c r="AP285" i="11"/>
  <c r="AP682" i="11"/>
  <c r="AO285" i="11"/>
  <c r="AO682" i="11"/>
  <c r="AN285" i="11"/>
  <c r="AN682" i="11" s="1"/>
  <c r="AM285" i="11"/>
  <c r="AM682" i="11" s="1"/>
  <c r="AL285" i="11"/>
  <c r="AL682" i="11"/>
  <c r="AK285" i="11"/>
  <c r="AK682" i="11"/>
  <c r="AJ285" i="11"/>
  <c r="AJ682" i="11" s="1"/>
  <c r="AI285" i="11"/>
  <c r="AI682" i="11" s="1"/>
  <c r="AH285" i="11"/>
  <c r="AH682" i="11"/>
  <c r="AG285" i="11"/>
  <c r="AG682" i="11"/>
  <c r="AF285" i="11"/>
  <c r="AF682" i="11" s="1"/>
  <c r="AE285" i="11"/>
  <c r="AE682" i="11" s="1"/>
  <c r="AD285" i="11"/>
  <c r="AD682" i="11"/>
  <c r="AC285" i="11"/>
  <c r="AC682" i="11"/>
  <c r="AB285" i="11"/>
  <c r="AB682" i="11" s="1"/>
  <c r="AA285" i="11"/>
  <c r="AA682" i="11" s="1"/>
  <c r="Z285" i="11"/>
  <c r="Z682" i="11"/>
  <c r="Y285" i="11"/>
  <c r="Y682" i="11"/>
  <c r="X285" i="11"/>
  <c r="X682" i="11" s="1"/>
  <c r="W285" i="11"/>
  <c r="W682" i="11" s="1"/>
  <c r="V285" i="11"/>
  <c r="V682" i="11"/>
  <c r="U285" i="11"/>
  <c r="U682" i="11"/>
  <c r="T285" i="11"/>
  <c r="T682" i="11" s="1"/>
  <c r="S285" i="11"/>
  <c r="S682" i="11" s="1"/>
  <c r="R285" i="11"/>
  <c r="R682" i="11"/>
  <c r="Q285" i="11"/>
  <c r="Q682" i="11"/>
  <c r="P285" i="11"/>
  <c r="P682" i="11" s="1"/>
  <c r="O285" i="11"/>
  <c r="O682" i="11" s="1"/>
  <c r="N285" i="11"/>
  <c r="N682" i="11"/>
  <c r="M285" i="11"/>
  <c r="M682" i="11"/>
  <c r="L285" i="11"/>
  <c r="L682" i="11" s="1"/>
  <c r="K285" i="11"/>
  <c r="K682" i="11" s="1"/>
  <c r="J285" i="11"/>
  <c r="J682" i="11"/>
  <c r="I285" i="11"/>
  <c r="I682" i="11" s="1"/>
  <c r="H285" i="11"/>
  <c r="H682" i="11" s="1"/>
  <c r="G285" i="11"/>
  <c r="G682" i="11" s="1"/>
  <c r="F285" i="11"/>
  <c r="F682" i="11"/>
  <c r="B275" i="11"/>
  <c r="B274" i="11"/>
  <c r="B273" i="11"/>
  <c r="B272" i="11"/>
  <c r="B271" i="11"/>
  <c r="B270" i="11"/>
  <c r="B269" i="11"/>
  <c r="B268" i="11"/>
  <c r="B267" i="11"/>
  <c r="B266" i="11"/>
  <c r="B265" i="11"/>
  <c r="B264" i="11"/>
  <c r="B263" i="11"/>
  <c r="B262" i="11"/>
  <c r="B261" i="11"/>
  <c r="B260" i="11"/>
  <c r="B259" i="11"/>
  <c r="B258" i="11"/>
  <c r="B257" i="11"/>
  <c r="B256" i="11"/>
  <c r="B255" i="11"/>
  <c r="B254" i="11"/>
  <c r="B253" i="11"/>
  <c r="B252" i="11"/>
  <c r="B251" i="11"/>
  <c r="B250" i="11"/>
  <c r="B249" i="11"/>
  <c r="B248" i="11"/>
  <c r="B247" i="11"/>
  <c r="B246" i="11"/>
  <c r="B245" i="11"/>
  <c r="B244" i="11"/>
  <c r="B243" i="11"/>
  <c r="B242" i="11"/>
  <c r="B241" i="11"/>
  <c r="B240" i="11"/>
  <c r="B239" i="11"/>
  <c r="B238" i="11"/>
  <c r="B237" i="11"/>
  <c r="B236" i="11"/>
  <c r="B235" i="11"/>
  <c r="B234" i="11"/>
  <c r="B233" i="11"/>
  <c r="B232" i="11"/>
  <c r="B231" i="11"/>
  <c r="B230" i="11"/>
  <c r="B229" i="11"/>
  <c r="B228" i="11"/>
  <c r="B227" i="11"/>
  <c r="C226" i="11"/>
  <c r="B226" i="11"/>
  <c r="C225" i="11"/>
  <c r="B225" i="11"/>
  <c r="C224" i="11"/>
  <c r="B224" i="11"/>
  <c r="C223" i="11"/>
  <c r="B223" i="11"/>
  <c r="C222" i="11"/>
  <c r="B222" i="11"/>
  <c r="C221" i="11"/>
  <c r="B221" i="11"/>
  <c r="C220" i="11"/>
  <c r="B220" i="11"/>
  <c r="C219" i="11"/>
  <c r="B219" i="11"/>
  <c r="C218" i="11"/>
  <c r="B218" i="11"/>
  <c r="C217" i="11"/>
  <c r="B217" i="11"/>
  <c r="C216" i="11"/>
  <c r="B216" i="11"/>
  <c r="C215" i="11"/>
  <c r="B215" i="11"/>
  <c r="C214" i="11"/>
  <c r="B214" i="11"/>
  <c r="C213" i="11"/>
  <c r="B213" i="11"/>
  <c r="C212" i="11"/>
  <c r="B212" i="11"/>
  <c r="C211" i="11"/>
  <c r="B211" i="11"/>
  <c r="C210" i="11"/>
  <c r="B210" i="11"/>
  <c r="C209" i="11"/>
  <c r="B209" i="11"/>
  <c r="C208" i="11"/>
  <c r="B208" i="11"/>
  <c r="C207" i="11"/>
  <c r="B207" i="11"/>
  <c r="C206" i="11"/>
  <c r="B206" i="11"/>
  <c r="C205" i="11"/>
  <c r="B205" i="11"/>
  <c r="C204" i="11"/>
  <c r="B204" i="11"/>
  <c r="C203" i="11"/>
  <c r="B203" i="11"/>
  <c r="C202" i="11"/>
  <c r="B202" i="11"/>
  <c r="C201" i="11"/>
  <c r="B201" i="11"/>
  <c r="C200" i="11"/>
  <c r="B200" i="11"/>
  <c r="C199" i="11"/>
  <c r="B199" i="11"/>
  <c r="C198" i="11"/>
  <c r="B198" i="11"/>
  <c r="C197" i="11"/>
  <c r="B197" i="11"/>
  <c r="C196" i="11"/>
  <c r="B196" i="11"/>
  <c r="C195" i="11"/>
  <c r="B195" i="11"/>
  <c r="C194" i="11"/>
  <c r="B194" i="11"/>
  <c r="C193" i="11"/>
  <c r="B193" i="11"/>
  <c r="C192" i="11"/>
  <c r="B192" i="11"/>
  <c r="C191" i="11"/>
  <c r="B191" i="11"/>
  <c r="C190" i="11"/>
  <c r="B190" i="11"/>
  <c r="C189" i="11"/>
  <c r="B189" i="11"/>
  <c r="C188" i="11"/>
  <c r="B188" i="11"/>
  <c r="C187" i="11"/>
  <c r="B187" i="11"/>
  <c r="C186" i="11"/>
  <c r="B186" i="11"/>
  <c r="C185" i="11"/>
  <c r="B185" i="11"/>
  <c r="C184" i="11"/>
  <c r="B184" i="11"/>
  <c r="C183" i="11"/>
  <c r="B183" i="11"/>
  <c r="C182" i="11"/>
  <c r="B182" i="11"/>
  <c r="C181" i="11"/>
  <c r="B181" i="11"/>
  <c r="C180" i="11"/>
  <c r="B180" i="11"/>
  <c r="C179" i="11"/>
  <c r="B179" i="11"/>
  <c r="C178" i="11"/>
  <c r="B178" i="11"/>
  <c r="C177" i="11"/>
  <c r="B177" i="11"/>
  <c r="C176" i="11"/>
  <c r="B176" i="11"/>
  <c r="AQ175" i="11"/>
  <c r="AZ173" i="11"/>
  <c r="E546" i="12"/>
  <c r="AJ433" i="12"/>
  <c r="AJ432" i="12"/>
  <c r="AJ431" i="12"/>
  <c r="E546" i="11"/>
  <c r="AJ433" i="11"/>
  <c r="AJ432" i="11"/>
  <c r="AJ431" i="11"/>
  <c r="S531" i="10"/>
  <c r="E718" i="10"/>
  <c r="C717" i="10"/>
  <c r="C716" i="10"/>
  <c r="C715" i="10"/>
  <c r="C714" i="10"/>
  <c r="C713" i="10"/>
  <c r="C712" i="10"/>
  <c r="C711" i="10"/>
  <c r="C710" i="10"/>
  <c r="C709" i="10"/>
  <c r="C708" i="10"/>
  <c r="C707" i="10"/>
  <c r="C706" i="10"/>
  <c r="C705" i="10"/>
  <c r="C704" i="10"/>
  <c r="C703" i="10"/>
  <c r="C702" i="10"/>
  <c r="C701" i="10"/>
  <c r="C700" i="10"/>
  <c r="C699" i="10"/>
  <c r="C698" i="10"/>
  <c r="C697" i="10"/>
  <c r="C696" i="10"/>
  <c r="C695" i="10"/>
  <c r="C694" i="10"/>
  <c r="C693" i="10"/>
  <c r="C692" i="10"/>
  <c r="C691" i="10"/>
  <c r="C690" i="10"/>
  <c r="C689" i="10"/>
  <c r="C688" i="10"/>
  <c r="C687" i="10"/>
  <c r="C686" i="10"/>
  <c r="C685" i="10"/>
  <c r="C684" i="10"/>
  <c r="C683" i="10"/>
  <c r="D675" i="10"/>
  <c r="C675" i="10"/>
  <c r="D674" i="10"/>
  <c r="C674" i="10"/>
  <c r="D673" i="10"/>
  <c r="C673" i="10"/>
  <c r="D672" i="10"/>
  <c r="C672" i="10"/>
  <c r="D671" i="10"/>
  <c r="C671" i="10"/>
  <c r="D670" i="10"/>
  <c r="C670" i="10"/>
  <c r="D669" i="10"/>
  <c r="C669" i="10"/>
  <c r="D668" i="10"/>
  <c r="C668" i="10"/>
  <c r="D667" i="10"/>
  <c r="C667" i="10"/>
  <c r="D666" i="10"/>
  <c r="C666" i="10"/>
  <c r="D665" i="10"/>
  <c r="C665" i="10"/>
  <c r="D664" i="10"/>
  <c r="C664" i="10"/>
  <c r="D663" i="10"/>
  <c r="C663" i="10"/>
  <c r="D662" i="10"/>
  <c r="C662" i="10"/>
  <c r="D661" i="10"/>
  <c r="C661" i="10"/>
  <c r="D660" i="10"/>
  <c r="C660" i="10"/>
  <c r="D659" i="10"/>
  <c r="C659" i="10"/>
  <c r="D658" i="10"/>
  <c r="C658" i="10"/>
  <c r="D657" i="10"/>
  <c r="C657" i="10"/>
  <c r="D656" i="10"/>
  <c r="C656" i="10"/>
  <c r="D655" i="10"/>
  <c r="C655" i="10"/>
  <c r="D654" i="10"/>
  <c r="C654" i="10"/>
  <c r="D653" i="10"/>
  <c r="C653" i="10"/>
  <c r="D652" i="10"/>
  <c r="C652" i="10"/>
  <c r="D651" i="10"/>
  <c r="C651" i="10"/>
  <c r="D650" i="10"/>
  <c r="C650" i="10"/>
  <c r="D649" i="10"/>
  <c r="C649" i="10"/>
  <c r="D648" i="10"/>
  <c r="C648" i="10"/>
  <c r="D647" i="10"/>
  <c r="C647" i="10"/>
  <c r="D646" i="10"/>
  <c r="C646" i="10"/>
  <c r="D645" i="10"/>
  <c r="C645" i="10"/>
  <c r="D644" i="10"/>
  <c r="C644" i="10"/>
  <c r="D643" i="10"/>
  <c r="C643" i="10"/>
  <c r="D642" i="10"/>
  <c r="C642" i="10"/>
  <c r="D641" i="10"/>
  <c r="C641" i="10"/>
  <c r="P640" i="10"/>
  <c r="O640" i="10"/>
  <c r="N640" i="10"/>
  <c r="M640" i="10"/>
  <c r="L640" i="10"/>
  <c r="K640" i="10"/>
  <c r="J640" i="10"/>
  <c r="I640" i="10"/>
  <c r="H640" i="10"/>
  <c r="G640" i="10"/>
  <c r="F640" i="10"/>
  <c r="E640" i="10"/>
  <c r="D629" i="10"/>
  <c r="C629" i="10"/>
  <c r="D628" i="10"/>
  <c r="C628" i="10"/>
  <c r="D627" i="10"/>
  <c r="C627" i="10"/>
  <c r="D626" i="10"/>
  <c r="C626" i="10"/>
  <c r="D625" i="10"/>
  <c r="C625" i="10"/>
  <c r="D624" i="10"/>
  <c r="C624" i="10"/>
  <c r="D623" i="10"/>
  <c r="C623" i="10"/>
  <c r="D622" i="10"/>
  <c r="C622" i="10"/>
  <c r="D621" i="10"/>
  <c r="C621" i="10"/>
  <c r="D620" i="10"/>
  <c r="C620" i="10"/>
  <c r="D619" i="10"/>
  <c r="C619" i="10"/>
  <c r="D618" i="10"/>
  <c r="C618" i="10"/>
  <c r="D617" i="10"/>
  <c r="C617" i="10"/>
  <c r="D616" i="10"/>
  <c r="C616" i="10"/>
  <c r="D615" i="10"/>
  <c r="C615" i="10"/>
  <c r="D614" i="10"/>
  <c r="C614" i="10"/>
  <c r="D613" i="10"/>
  <c r="C613" i="10"/>
  <c r="D612" i="10"/>
  <c r="C612" i="10"/>
  <c r="D611" i="10"/>
  <c r="C611" i="10"/>
  <c r="D610" i="10"/>
  <c r="C610" i="10"/>
  <c r="D609" i="10"/>
  <c r="C609" i="10"/>
  <c r="D608" i="10"/>
  <c r="C608" i="10"/>
  <c r="D607" i="10"/>
  <c r="C607" i="10"/>
  <c r="D606" i="10"/>
  <c r="C606" i="10"/>
  <c r="D605" i="10"/>
  <c r="C605" i="10"/>
  <c r="D604" i="10"/>
  <c r="C604" i="10"/>
  <c r="D603" i="10"/>
  <c r="C603" i="10"/>
  <c r="D602" i="10"/>
  <c r="C602" i="10"/>
  <c r="D601" i="10"/>
  <c r="C601" i="10"/>
  <c r="D600" i="10"/>
  <c r="C600" i="10"/>
  <c r="D599" i="10"/>
  <c r="C599" i="10"/>
  <c r="D598" i="10"/>
  <c r="C598" i="10"/>
  <c r="D597" i="10"/>
  <c r="C597" i="10"/>
  <c r="D596" i="10"/>
  <c r="C596" i="10"/>
  <c r="D595" i="10"/>
  <c r="C595" i="10"/>
  <c r="P594" i="10"/>
  <c r="O594" i="10"/>
  <c r="N594" i="10"/>
  <c r="M594" i="10"/>
  <c r="L594" i="10"/>
  <c r="K594" i="10"/>
  <c r="J594" i="10"/>
  <c r="I594" i="10"/>
  <c r="H594" i="10"/>
  <c r="G594" i="10"/>
  <c r="F594" i="10"/>
  <c r="E594" i="10"/>
  <c r="D583" i="10"/>
  <c r="C583" i="10"/>
  <c r="D582" i="10"/>
  <c r="C582" i="10"/>
  <c r="D581" i="10"/>
  <c r="C581" i="10"/>
  <c r="D580" i="10"/>
  <c r="C580" i="10"/>
  <c r="D579" i="10"/>
  <c r="C579" i="10"/>
  <c r="D578" i="10"/>
  <c r="C578" i="10"/>
  <c r="D577" i="10"/>
  <c r="C577" i="10"/>
  <c r="D576" i="10"/>
  <c r="C576" i="10"/>
  <c r="D575" i="10"/>
  <c r="C575" i="10"/>
  <c r="D574" i="10"/>
  <c r="C574" i="10"/>
  <c r="D573" i="10"/>
  <c r="C573" i="10"/>
  <c r="D572" i="10"/>
  <c r="C572" i="10"/>
  <c r="D571" i="10"/>
  <c r="C571" i="10"/>
  <c r="D570" i="10"/>
  <c r="C570" i="10"/>
  <c r="D569" i="10"/>
  <c r="C569" i="10"/>
  <c r="D568" i="10"/>
  <c r="C568" i="10"/>
  <c r="D567" i="10"/>
  <c r="C567" i="10"/>
  <c r="D566" i="10"/>
  <c r="C566" i="10"/>
  <c r="D565" i="10"/>
  <c r="C565" i="10"/>
  <c r="D564" i="10"/>
  <c r="C564" i="10"/>
  <c r="D563" i="10"/>
  <c r="C563" i="10"/>
  <c r="D562" i="10"/>
  <c r="C562" i="10"/>
  <c r="D561" i="10"/>
  <c r="C561" i="10"/>
  <c r="D560" i="10"/>
  <c r="C560" i="10"/>
  <c r="D559" i="10"/>
  <c r="C559" i="10"/>
  <c r="D558" i="10"/>
  <c r="C558" i="10"/>
  <c r="D557" i="10"/>
  <c r="C557" i="10"/>
  <c r="D556" i="10"/>
  <c r="C556" i="10"/>
  <c r="D555" i="10"/>
  <c r="C555" i="10"/>
  <c r="D554" i="10"/>
  <c r="C554" i="10"/>
  <c r="D553" i="10"/>
  <c r="C553" i="10"/>
  <c r="D552" i="10"/>
  <c r="C552" i="10"/>
  <c r="D551" i="10"/>
  <c r="C551" i="10"/>
  <c r="D550" i="10"/>
  <c r="C550" i="10"/>
  <c r="D549" i="10"/>
  <c r="C549" i="10"/>
  <c r="P548" i="10"/>
  <c r="O548" i="10"/>
  <c r="N548" i="10"/>
  <c r="M548" i="10"/>
  <c r="L548" i="10"/>
  <c r="K548" i="10"/>
  <c r="J548" i="10"/>
  <c r="I548" i="10"/>
  <c r="H548" i="10"/>
  <c r="G548" i="10"/>
  <c r="F548" i="10"/>
  <c r="E548" i="10"/>
  <c r="P520" i="10"/>
  <c r="O520" i="10"/>
  <c r="N520" i="10"/>
  <c r="M520" i="10"/>
  <c r="L520" i="10"/>
  <c r="K520" i="10"/>
  <c r="J520" i="10"/>
  <c r="I520" i="10"/>
  <c r="H520" i="10"/>
  <c r="G520" i="10"/>
  <c r="F520" i="10"/>
  <c r="E520" i="10"/>
  <c r="C515" i="10"/>
  <c r="C514" i="10"/>
  <c r="C513" i="10"/>
  <c r="C512" i="10"/>
  <c r="C511" i="10"/>
  <c r="C510" i="10"/>
  <c r="C509" i="10"/>
  <c r="C508" i="10"/>
  <c r="C507" i="10"/>
  <c r="C506" i="10"/>
  <c r="C505" i="10"/>
  <c r="C504" i="10"/>
  <c r="C503" i="10"/>
  <c r="C502" i="10"/>
  <c r="C501" i="10"/>
  <c r="C500" i="10"/>
  <c r="C499" i="10"/>
  <c r="C498" i="10"/>
  <c r="C497" i="10"/>
  <c r="C496" i="10"/>
  <c r="C495" i="10"/>
  <c r="C494" i="10"/>
  <c r="C493" i="10"/>
  <c r="C492" i="10"/>
  <c r="C491" i="10"/>
  <c r="C490" i="10"/>
  <c r="C489" i="10"/>
  <c r="C488" i="10"/>
  <c r="C487" i="10"/>
  <c r="C486" i="10"/>
  <c r="C485" i="10"/>
  <c r="C484" i="10"/>
  <c r="C483" i="10"/>
  <c r="C482" i="10"/>
  <c r="C481" i="10"/>
  <c r="P480" i="10"/>
  <c r="O480" i="10"/>
  <c r="N480" i="10"/>
  <c r="M480" i="10"/>
  <c r="L480" i="10"/>
  <c r="K480" i="10"/>
  <c r="J480" i="10"/>
  <c r="I480" i="10"/>
  <c r="H480" i="10"/>
  <c r="G480" i="10"/>
  <c r="F480" i="10"/>
  <c r="E480" i="10"/>
  <c r="D477" i="10"/>
  <c r="C472" i="10"/>
  <c r="C471" i="10"/>
  <c r="C470" i="10"/>
  <c r="C469" i="10"/>
  <c r="C468" i="10"/>
  <c r="C467" i="10"/>
  <c r="C466" i="10"/>
  <c r="C465" i="10"/>
  <c r="C464" i="10"/>
  <c r="C463" i="10"/>
  <c r="C462" i="10"/>
  <c r="C461" i="10"/>
  <c r="C460" i="10"/>
  <c r="C459" i="10"/>
  <c r="C458" i="10"/>
  <c r="C457" i="10"/>
  <c r="C456" i="10"/>
  <c r="C455" i="10"/>
  <c r="C454" i="10"/>
  <c r="C453" i="10"/>
  <c r="C452" i="10"/>
  <c r="C451" i="10"/>
  <c r="C450" i="10"/>
  <c r="C449" i="10"/>
  <c r="C448" i="10"/>
  <c r="C447" i="10"/>
  <c r="C446" i="10"/>
  <c r="C445" i="10"/>
  <c r="C444" i="10"/>
  <c r="C443" i="10"/>
  <c r="C442" i="10"/>
  <c r="C441" i="10"/>
  <c r="C440" i="10"/>
  <c r="C439" i="10"/>
  <c r="C438" i="10"/>
  <c r="P437" i="10"/>
  <c r="O437" i="10"/>
  <c r="N437" i="10"/>
  <c r="M437" i="10"/>
  <c r="L437" i="10"/>
  <c r="K437" i="10"/>
  <c r="J437" i="10"/>
  <c r="I437" i="10"/>
  <c r="H437" i="10"/>
  <c r="G437" i="10"/>
  <c r="F437" i="10"/>
  <c r="E437" i="10"/>
  <c r="D434" i="10"/>
  <c r="AU433" i="10"/>
  <c r="AT433" i="10"/>
  <c r="AR433" i="10"/>
  <c r="AP433" i="10"/>
  <c r="AN433" i="10"/>
  <c r="AM433" i="10"/>
  <c r="AL433" i="10"/>
  <c r="AI433" i="10"/>
  <c r="AF433" i="10"/>
  <c r="AE433" i="10"/>
  <c r="AD433" i="10"/>
  <c r="AC433" i="10"/>
  <c r="AB433" i="10"/>
  <c r="AA433" i="10"/>
  <c r="Z433" i="10"/>
  <c r="Y433" i="10"/>
  <c r="X433" i="10"/>
  <c r="W433" i="10"/>
  <c r="V433" i="10"/>
  <c r="U433" i="10"/>
  <c r="T433" i="10"/>
  <c r="S433" i="10"/>
  <c r="R433" i="10"/>
  <c r="Q433" i="10"/>
  <c r="O433" i="10"/>
  <c r="N433" i="10"/>
  <c r="M433" i="10"/>
  <c r="L433" i="10"/>
  <c r="K433" i="10"/>
  <c r="J433" i="10"/>
  <c r="I433" i="10"/>
  <c r="H433" i="10"/>
  <c r="G433" i="10"/>
  <c r="D433" i="10"/>
  <c r="C433" i="10"/>
  <c r="B433" i="10"/>
  <c r="AU432" i="10"/>
  <c r="AT432" i="10"/>
  <c r="AR432" i="10"/>
  <c r="AP432" i="10"/>
  <c r="AN432" i="10"/>
  <c r="AM432" i="10"/>
  <c r="AL432" i="10"/>
  <c r="AI432" i="10"/>
  <c r="AF432" i="10"/>
  <c r="AE432" i="10"/>
  <c r="AD432" i="10"/>
  <c r="AC432" i="10"/>
  <c r="AB432" i="10"/>
  <c r="AA432" i="10"/>
  <c r="Z432" i="10"/>
  <c r="Y432" i="10"/>
  <c r="X432" i="10"/>
  <c r="W432" i="10"/>
  <c r="V432" i="10"/>
  <c r="U432" i="10"/>
  <c r="T432" i="10"/>
  <c r="S432" i="10"/>
  <c r="R432" i="10"/>
  <c r="B432" i="10"/>
  <c r="AU431" i="10"/>
  <c r="AT431" i="10"/>
  <c r="AR431" i="10"/>
  <c r="AP431" i="10"/>
  <c r="AN431" i="10"/>
  <c r="AM431" i="10"/>
  <c r="AL431" i="10"/>
  <c r="AI431" i="10"/>
  <c r="AF431" i="10"/>
  <c r="AE431" i="10"/>
  <c r="AD431" i="10"/>
  <c r="AC431" i="10"/>
  <c r="AB431" i="10"/>
  <c r="AA431" i="10"/>
  <c r="Z431" i="10"/>
  <c r="Y431" i="10"/>
  <c r="X431" i="10"/>
  <c r="W431" i="10"/>
  <c r="V431" i="10"/>
  <c r="U431" i="10"/>
  <c r="T431" i="10"/>
  <c r="S431" i="10"/>
  <c r="R431" i="10"/>
  <c r="B431" i="10"/>
  <c r="D430" i="10"/>
  <c r="C430" i="10"/>
  <c r="D429" i="10"/>
  <c r="C429" i="10"/>
  <c r="C528" i="10" s="1"/>
  <c r="C543" i="10" s="1"/>
  <c r="D428" i="10"/>
  <c r="C428" i="10"/>
  <c r="D427" i="10"/>
  <c r="C427" i="10"/>
  <c r="D426" i="10"/>
  <c r="C426" i="10"/>
  <c r="D425" i="10"/>
  <c r="C425" i="10"/>
  <c r="D424" i="10"/>
  <c r="C424" i="10"/>
  <c r="C527" i="10" s="1"/>
  <c r="C542" i="10" s="1"/>
  <c r="D423" i="10"/>
  <c r="C423" i="10"/>
  <c r="D422" i="10"/>
  <c r="C422" i="10"/>
  <c r="D421" i="10"/>
  <c r="C421" i="10"/>
  <c r="D420" i="10"/>
  <c r="C420" i="10"/>
  <c r="C526" i="10" s="1"/>
  <c r="C541" i="10" s="1"/>
  <c r="D419" i="10"/>
  <c r="C419" i="10"/>
  <c r="D418" i="10"/>
  <c r="C418" i="10"/>
  <c r="D417" i="10"/>
  <c r="C417" i="10"/>
  <c r="D416" i="10"/>
  <c r="C416" i="10"/>
  <c r="D415" i="10"/>
  <c r="C415" i="10"/>
  <c r="C525" i="10"/>
  <c r="C540" i="10" s="1"/>
  <c r="D414" i="10"/>
  <c r="C414" i="10"/>
  <c r="D413" i="10"/>
  <c r="C413" i="10"/>
  <c r="D412" i="10"/>
  <c r="C412" i="10"/>
  <c r="D411" i="10"/>
  <c r="C411" i="10"/>
  <c r="C524" i="10" s="1"/>
  <c r="C539" i="10" s="1"/>
  <c r="D410" i="10"/>
  <c r="C410" i="10"/>
  <c r="D409" i="10"/>
  <c r="C409" i="10"/>
  <c r="D408" i="10"/>
  <c r="C408" i="10"/>
  <c r="D407" i="10"/>
  <c r="C407" i="10"/>
  <c r="C523" i="10" s="1"/>
  <c r="C538" i="10" s="1"/>
  <c r="D406" i="10"/>
  <c r="C406" i="10"/>
  <c r="D405" i="10"/>
  <c r="C405" i="10"/>
  <c r="D404" i="10"/>
  <c r="C404" i="10"/>
  <c r="D403" i="10"/>
  <c r="C403" i="10"/>
  <c r="C522" i="10" s="1"/>
  <c r="C537" i="10" s="1"/>
  <c r="D402" i="10"/>
  <c r="C402" i="10"/>
  <c r="D401" i="10"/>
  <c r="C401" i="10"/>
  <c r="D400" i="10"/>
  <c r="C400" i="10"/>
  <c r="D399" i="10"/>
  <c r="C399" i="10"/>
  <c r="D398" i="10"/>
  <c r="C398" i="10"/>
  <c r="D397" i="10"/>
  <c r="C397" i="10"/>
  <c r="D396" i="10"/>
  <c r="C396" i="10"/>
  <c r="C521" i="10" s="1"/>
  <c r="C536" i="10" s="1"/>
  <c r="P395" i="10"/>
  <c r="O395" i="10"/>
  <c r="N395" i="10"/>
  <c r="M395" i="10"/>
  <c r="L395" i="10"/>
  <c r="K395" i="10"/>
  <c r="J395" i="10"/>
  <c r="I395" i="10"/>
  <c r="H395" i="10"/>
  <c r="G395" i="10"/>
  <c r="F395" i="10"/>
  <c r="E395" i="10"/>
  <c r="D392" i="10"/>
  <c r="B387" i="10"/>
  <c r="B386" i="10"/>
  <c r="B385" i="10"/>
  <c r="B384" i="10"/>
  <c r="B383" i="10"/>
  <c r="B382" i="10"/>
  <c r="B381" i="10"/>
  <c r="B380" i="10"/>
  <c r="B379" i="10"/>
  <c r="B378" i="10"/>
  <c r="B377" i="10"/>
  <c r="B376" i="10"/>
  <c r="B375" i="10"/>
  <c r="B374" i="10"/>
  <c r="B373" i="10"/>
  <c r="B372" i="10"/>
  <c r="B371" i="10"/>
  <c r="B370" i="10"/>
  <c r="B369" i="10"/>
  <c r="B368" i="10"/>
  <c r="B367" i="10"/>
  <c r="B366" i="10"/>
  <c r="B365" i="10"/>
  <c r="B364" i="10"/>
  <c r="B363" i="10"/>
  <c r="B362" i="10"/>
  <c r="B361" i="10"/>
  <c r="B360" i="10"/>
  <c r="B359" i="10"/>
  <c r="B358" i="10"/>
  <c r="B357" i="10"/>
  <c r="B356" i="10"/>
  <c r="B355" i="10"/>
  <c r="B354" i="10"/>
  <c r="B353" i="10"/>
  <c r="B352" i="10"/>
  <c r="B351" i="10"/>
  <c r="B350" i="10"/>
  <c r="B349" i="10"/>
  <c r="B348" i="10"/>
  <c r="B347" i="10"/>
  <c r="B346" i="10"/>
  <c r="B345" i="10"/>
  <c r="B344" i="10"/>
  <c r="B343" i="10"/>
  <c r="B342" i="10"/>
  <c r="B341" i="10"/>
  <c r="B340" i="10"/>
  <c r="B339" i="10"/>
  <c r="B338" i="10"/>
  <c r="B337" i="10"/>
  <c r="C336" i="10"/>
  <c r="B336" i="10"/>
  <c r="C335" i="10"/>
  <c r="B335" i="10"/>
  <c r="C334" i="10"/>
  <c r="B334" i="10"/>
  <c r="C333" i="10"/>
  <c r="B333" i="10"/>
  <c r="C332" i="10"/>
  <c r="B332" i="10"/>
  <c r="C331" i="10"/>
  <c r="B331" i="10"/>
  <c r="C330" i="10"/>
  <c r="B330" i="10"/>
  <c r="C329" i="10"/>
  <c r="B329" i="10"/>
  <c r="C328" i="10"/>
  <c r="B328" i="10"/>
  <c r="C327" i="10"/>
  <c r="B327" i="10"/>
  <c r="C326" i="10"/>
  <c r="B326" i="10"/>
  <c r="C325" i="10"/>
  <c r="B325" i="10"/>
  <c r="C324" i="10"/>
  <c r="B324" i="10"/>
  <c r="C323" i="10"/>
  <c r="B323" i="10"/>
  <c r="C322" i="10"/>
  <c r="B322" i="10"/>
  <c r="C321" i="10"/>
  <c r="B321" i="10"/>
  <c r="C320" i="10"/>
  <c r="B320" i="10"/>
  <c r="C319" i="10"/>
  <c r="B319" i="10"/>
  <c r="C318" i="10"/>
  <c r="B318" i="10"/>
  <c r="C317" i="10"/>
  <c r="B317" i="10"/>
  <c r="C316" i="10"/>
  <c r="B316" i="10"/>
  <c r="C315" i="10"/>
  <c r="B315" i="10"/>
  <c r="C314" i="10"/>
  <c r="B314" i="10"/>
  <c r="C313" i="10"/>
  <c r="B313" i="10"/>
  <c r="C312" i="10"/>
  <c r="B312" i="10"/>
  <c r="C311" i="10"/>
  <c r="B311" i="10"/>
  <c r="C310" i="10"/>
  <c r="B310" i="10"/>
  <c r="C309" i="10"/>
  <c r="B309" i="10"/>
  <c r="C308" i="10"/>
  <c r="B308" i="10"/>
  <c r="C307" i="10"/>
  <c r="B307" i="10"/>
  <c r="C306" i="10"/>
  <c r="B306" i="10"/>
  <c r="C305" i="10"/>
  <c r="B305" i="10"/>
  <c r="C304" i="10"/>
  <c r="B304" i="10"/>
  <c r="C303" i="10"/>
  <c r="B303" i="10"/>
  <c r="C302" i="10"/>
  <c r="B302" i="10"/>
  <c r="C301" i="10"/>
  <c r="B301" i="10"/>
  <c r="C300" i="10"/>
  <c r="B300" i="10"/>
  <c r="C299" i="10"/>
  <c r="B299" i="10"/>
  <c r="C298" i="10"/>
  <c r="B298" i="10"/>
  <c r="C297" i="10"/>
  <c r="B297" i="10"/>
  <c r="C296" i="10"/>
  <c r="B296" i="10"/>
  <c r="C295" i="10"/>
  <c r="B295" i="10"/>
  <c r="C294" i="10"/>
  <c r="B294" i="10"/>
  <c r="C293" i="10"/>
  <c r="B293" i="10"/>
  <c r="C292" i="10"/>
  <c r="B292" i="10"/>
  <c r="C291" i="10"/>
  <c r="B291" i="10"/>
  <c r="C290" i="10"/>
  <c r="B290" i="10"/>
  <c r="C289" i="10"/>
  <c r="B289" i="10"/>
  <c r="C288" i="10"/>
  <c r="B288" i="10"/>
  <c r="C287" i="10"/>
  <c r="B287" i="10"/>
  <c r="C286" i="10"/>
  <c r="B286" i="10"/>
  <c r="BC285" i="10"/>
  <c r="BC682" i="10"/>
  <c r="BB285" i="10"/>
  <c r="BB682" i="10" s="1"/>
  <c r="BA285" i="10"/>
  <c r="BA682" i="10" s="1"/>
  <c r="AZ285" i="10"/>
  <c r="AZ682" i="10"/>
  <c r="AY285" i="10"/>
  <c r="AY682" i="10"/>
  <c r="AX285" i="10"/>
  <c r="AX682" i="10" s="1"/>
  <c r="AW285" i="10"/>
  <c r="AW682" i="10" s="1"/>
  <c r="AV285" i="10"/>
  <c r="AV682" i="10"/>
  <c r="AU285" i="10"/>
  <c r="AU682" i="10"/>
  <c r="AT285" i="10"/>
  <c r="AT682" i="10" s="1"/>
  <c r="AS285" i="10"/>
  <c r="AS682" i="10" s="1"/>
  <c r="AR285" i="10"/>
  <c r="AR682" i="10"/>
  <c r="AQ285" i="10"/>
  <c r="AQ682" i="10"/>
  <c r="AP285" i="10"/>
  <c r="AP682" i="10" s="1"/>
  <c r="AO285" i="10"/>
  <c r="AO682" i="10" s="1"/>
  <c r="AN285" i="10"/>
  <c r="AN682" i="10"/>
  <c r="AM285" i="10"/>
  <c r="AM682" i="10"/>
  <c r="AL285" i="10"/>
  <c r="AL682" i="10" s="1"/>
  <c r="AK285" i="10"/>
  <c r="AK682" i="10" s="1"/>
  <c r="AJ285" i="10"/>
  <c r="AJ682" i="10"/>
  <c r="AI285" i="10"/>
  <c r="AI682" i="10"/>
  <c r="AH285" i="10"/>
  <c r="AH682" i="10" s="1"/>
  <c r="AG285" i="10"/>
  <c r="AG682" i="10" s="1"/>
  <c r="AF285" i="10"/>
  <c r="AF682" i="10"/>
  <c r="AE285" i="10"/>
  <c r="AE682" i="10"/>
  <c r="AD285" i="10"/>
  <c r="AD682" i="10" s="1"/>
  <c r="AC285" i="10"/>
  <c r="AC682" i="10" s="1"/>
  <c r="AB285" i="10"/>
  <c r="AB682" i="10"/>
  <c r="AA285" i="10"/>
  <c r="AA682" i="10"/>
  <c r="Z285" i="10"/>
  <c r="Z682" i="10" s="1"/>
  <c r="Y285" i="10"/>
  <c r="Y682" i="10" s="1"/>
  <c r="X285" i="10"/>
  <c r="X682" i="10"/>
  <c r="W285" i="10"/>
  <c r="W682" i="10"/>
  <c r="V285" i="10"/>
  <c r="V682" i="10" s="1"/>
  <c r="U285" i="10"/>
  <c r="U682" i="10" s="1"/>
  <c r="T285" i="10"/>
  <c r="T682" i="10"/>
  <c r="S285" i="10"/>
  <c r="S682" i="10"/>
  <c r="R285" i="10"/>
  <c r="R682" i="10" s="1"/>
  <c r="Q285" i="10"/>
  <c r="Q682" i="10" s="1"/>
  <c r="P285" i="10"/>
  <c r="P682" i="10"/>
  <c r="O285" i="10"/>
  <c r="O682" i="10"/>
  <c r="N285" i="10"/>
  <c r="N682" i="10" s="1"/>
  <c r="M285" i="10"/>
  <c r="M682" i="10" s="1"/>
  <c r="L285" i="10"/>
  <c r="L682" i="10"/>
  <c r="K285" i="10"/>
  <c r="K682" i="10"/>
  <c r="J285" i="10"/>
  <c r="J682" i="10" s="1"/>
  <c r="I285" i="10"/>
  <c r="I682" i="10" s="1"/>
  <c r="H285" i="10"/>
  <c r="H682" i="10"/>
  <c r="G285" i="10"/>
  <c r="G682" i="10"/>
  <c r="F285" i="10"/>
  <c r="F682" i="10" s="1"/>
  <c r="B275" i="10"/>
  <c r="B274" i="10"/>
  <c r="B273" i="10"/>
  <c r="B272" i="10"/>
  <c r="B271" i="10"/>
  <c r="B270" i="10"/>
  <c r="B269" i="10"/>
  <c r="B268" i="10"/>
  <c r="B267" i="10"/>
  <c r="B266" i="10"/>
  <c r="B265" i="10"/>
  <c r="B264" i="10"/>
  <c r="B263" i="10"/>
  <c r="B262" i="10"/>
  <c r="B261" i="10"/>
  <c r="B260" i="10"/>
  <c r="B259" i="10"/>
  <c r="B258" i="10"/>
  <c r="B257" i="10"/>
  <c r="B256" i="10"/>
  <c r="B255" i="10"/>
  <c r="B254" i="10"/>
  <c r="B253" i="10"/>
  <c r="B252" i="10"/>
  <c r="B251" i="10"/>
  <c r="B250" i="10"/>
  <c r="B249" i="10"/>
  <c r="B248" i="10"/>
  <c r="B247" i="10"/>
  <c r="B246" i="10"/>
  <c r="B245" i="10"/>
  <c r="B244" i="10"/>
  <c r="B243" i="10"/>
  <c r="B242" i="10"/>
  <c r="B241" i="10"/>
  <c r="B240" i="10"/>
  <c r="B239" i="10"/>
  <c r="B238" i="10"/>
  <c r="B237" i="10"/>
  <c r="B236" i="10"/>
  <c r="B235" i="10"/>
  <c r="B234" i="10"/>
  <c r="B233" i="10"/>
  <c r="B232" i="10"/>
  <c r="B231" i="10"/>
  <c r="B230" i="10"/>
  <c r="B229" i="10"/>
  <c r="B228" i="10"/>
  <c r="B227" i="10"/>
  <c r="C226" i="10"/>
  <c r="B226" i="10"/>
  <c r="C225" i="10"/>
  <c r="B225" i="10"/>
  <c r="C224" i="10"/>
  <c r="B224" i="10"/>
  <c r="C223" i="10"/>
  <c r="B223" i="10"/>
  <c r="C222" i="10"/>
  <c r="B222" i="10"/>
  <c r="C221" i="10"/>
  <c r="B221" i="10"/>
  <c r="C220" i="10"/>
  <c r="B220" i="10"/>
  <c r="C219" i="10"/>
  <c r="B219" i="10"/>
  <c r="C218" i="10"/>
  <c r="B218" i="10"/>
  <c r="C217" i="10"/>
  <c r="B217" i="10"/>
  <c r="C216" i="10"/>
  <c r="B216" i="10"/>
  <c r="C215" i="10"/>
  <c r="B215" i="10"/>
  <c r="C214" i="10"/>
  <c r="B214" i="10"/>
  <c r="C213" i="10"/>
  <c r="B213" i="10"/>
  <c r="C212" i="10"/>
  <c r="B212" i="10"/>
  <c r="C211" i="10"/>
  <c r="B211" i="10"/>
  <c r="C210" i="10"/>
  <c r="B210" i="10"/>
  <c r="C209" i="10"/>
  <c r="B209" i="10"/>
  <c r="C208" i="10"/>
  <c r="B208" i="10"/>
  <c r="C207" i="10"/>
  <c r="B207" i="10"/>
  <c r="C206" i="10"/>
  <c r="B206" i="10"/>
  <c r="C205" i="10"/>
  <c r="B205" i="10"/>
  <c r="C204" i="10"/>
  <c r="B204" i="10"/>
  <c r="C203" i="10"/>
  <c r="B203" i="10"/>
  <c r="C202" i="10"/>
  <c r="B202" i="10"/>
  <c r="C201" i="10"/>
  <c r="B201" i="10"/>
  <c r="C200" i="10"/>
  <c r="B200" i="10"/>
  <c r="C199" i="10"/>
  <c r="B199" i="10"/>
  <c r="C198" i="10"/>
  <c r="B198" i="10"/>
  <c r="C197" i="10"/>
  <c r="B197" i="10"/>
  <c r="C196" i="10"/>
  <c r="B196" i="10"/>
  <c r="C195" i="10"/>
  <c r="B195" i="10"/>
  <c r="C194" i="10"/>
  <c r="B194" i="10"/>
  <c r="C193" i="10"/>
  <c r="B193" i="10"/>
  <c r="C192" i="10"/>
  <c r="B192" i="10"/>
  <c r="C191" i="10"/>
  <c r="B191" i="10"/>
  <c r="C190" i="10"/>
  <c r="B190" i="10"/>
  <c r="C189" i="10"/>
  <c r="B189" i="10"/>
  <c r="C188" i="10"/>
  <c r="B188" i="10"/>
  <c r="C187" i="10"/>
  <c r="B187" i="10"/>
  <c r="C186" i="10"/>
  <c r="B186" i="10"/>
  <c r="C185" i="10"/>
  <c r="B185" i="10"/>
  <c r="C184" i="10"/>
  <c r="B184" i="10"/>
  <c r="C183" i="10"/>
  <c r="B183" i="10"/>
  <c r="C182" i="10"/>
  <c r="B182" i="10"/>
  <c r="C181" i="10"/>
  <c r="B181" i="10"/>
  <c r="C180" i="10"/>
  <c r="B180" i="10"/>
  <c r="C179" i="10"/>
  <c r="B179" i="10"/>
  <c r="C178" i="10"/>
  <c r="B178" i="10"/>
  <c r="C177" i="10"/>
  <c r="B177" i="10"/>
  <c r="C176" i="10"/>
  <c r="B176" i="10"/>
  <c r="AQ175" i="10"/>
  <c r="AZ173" i="10"/>
  <c r="AX173" i="10"/>
  <c r="B387" i="8"/>
  <c r="B277" i="8"/>
  <c r="B276" i="8"/>
  <c r="B387" i="6"/>
  <c r="B277" i="6"/>
  <c r="B276" i="6"/>
  <c r="B387" i="9"/>
  <c r="C152" i="5"/>
  <c r="C387" i="5" s="1"/>
  <c r="B387" i="5"/>
  <c r="C151" i="5"/>
  <c r="C150" i="5"/>
  <c r="C150" i="6" s="1"/>
  <c r="C149" i="5"/>
  <c r="C149" i="12" s="1"/>
  <c r="C148" i="5"/>
  <c r="C148" i="12" s="1"/>
  <c r="C151" i="12"/>
  <c r="C276" i="12" s="1"/>
  <c r="C151" i="14"/>
  <c r="C151" i="11"/>
  <c r="C151" i="10"/>
  <c r="C151" i="9"/>
  <c r="C151" i="8"/>
  <c r="C276" i="8" s="1"/>
  <c r="C151" i="6"/>
  <c r="C276" i="6"/>
  <c r="C276" i="5"/>
  <c r="C149" i="14"/>
  <c r="C149" i="10"/>
  <c r="C384" i="10" s="1"/>
  <c r="C149" i="8"/>
  <c r="C149" i="9"/>
  <c r="C149" i="6"/>
  <c r="C274" i="6" s="1"/>
  <c r="D149" i="14"/>
  <c r="D384" i="14" s="1"/>
  <c r="D151" i="14"/>
  <c r="C148" i="11"/>
  <c r="C383" i="11" s="1"/>
  <c r="C148" i="10"/>
  <c r="C273" i="10" s="1"/>
  <c r="C383" i="10"/>
  <c r="C148" i="8"/>
  <c r="C148" i="6"/>
  <c r="C150" i="11"/>
  <c r="C385" i="11" s="1"/>
  <c r="C150" i="8"/>
  <c r="C275" i="8" s="1"/>
  <c r="C152" i="9"/>
  <c r="C387" i="9" s="1"/>
  <c r="C152" i="6"/>
  <c r="C277" i="6" s="1"/>
  <c r="C152" i="8"/>
  <c r="C387" i="8" s="1"/>
  <c r="D148" i="14"/>
  <c r="D150" i="14"/>
  <c r="D152" i="14"/>
  <c r="D387" i="14" s="1"/>
  <c r="AJ433" i="10"/>
  <c r="AJ432" i="10"/>
  <c r="AJ431" i="10"/>
  <c r="E546" i="10"/>
  <c r="C274" i="10"/>
  <c r="E718" i="9"/>
  <c r="C717" i="9"/>
  <c r="C716" i="9"/>
  <c r="C715" i="9"/>
  <c r="C714" i="9"/>
  <c r="C713" i="9"/>
  <c r="C712" i="9"/>
  <c r="C711" i="9"/>
  <c r="C710" i="9"/>
  <c r="C709" i="9"/>
  <c r="C708" i="9"/>
  <c r="C707" i="9"/>
  <c r="C706" i="9"/>
  <c r="C705" i="9"/>
  <c r="C704" i="9"/>
  <c r="C703" i="9"/>
  <c r="C702" i="9"/>
  <c r="C701" i="9"/>
  <c r="C700" i="9"/>
  <c r="C699" i="9"/>
  <c r="C698" i="9"/>
  <c r="C697" i="9"/>
  <c r="C696" i="9"/>
  <c r="C695" i="9"/>
  <c r="C694" i="9"/>
  <c r="C693" i="9"/>
  <c r="C692" i="9"/>
  <c r="C691" i="9"/>
  <c r="C690" i="9"/>
  <c r="C689" i="9"/>
  <c r="C688" i="9"/>
  <c r="C687" i="9"/>
  <c r="C686" i="9"/>
  <c r="C685" i="9"/>
  <c r="C684" i="9"/>
  <c r="C683" i="9"/>
  <c r="D675" i="9"/>
  <c r="C675" i="9"/>
  <c r="D674" i="9"/>
  <c r="C674" i="9"/>
  <c r="D673" i="9"/>
  <c r="C673" i="9"/>
  <c r="D672" i="9"/>
  <c r="C672" i="9"/>
  <c r="D671" i="9"/>
  <c r="C671" i="9"/>
  <c r="D670" i="9"/>
  <c r="C670" i="9"/>
  <c r="D669" i="9"/>
  <c r="C669" i="9"/>
  <c r="D668" i="9"/>
  <c r="C668" i="9"/>
  <c r="D667" i="9"/>
  <c r="C667" i="9"/>
  <c r="D666" i="9"/>
  <c r="C666" i="9"/>
  <c r="D665" i="9"/>
  <c r="C665" i="9"/>
  <c r="D664" i="9"/>
  <c r="C664" i="9"/>
  <c r="D663" i="9"/>
  <c r="C663" i="9"/>
  <c r="D662" i="9"/>
  <c r="C662" i="9"/>
  <c r="D661" i="9"/>
  <c r="C661" i="9"/>
  <c r="D660" i="9"/>
  <c r="C660" i="9"/>
  <c r="D659" i="9"/>
  <c r="C659" i="9"/>
  <c r="D658" i="9"/>
  <c r="C658" i="9"/>
  <c r="D657" i="9"/>
  <c r="C657" i="9"/>
  <c r="D656" i="9"/>
  <c r="C656" i="9"/>
  <c r="D655" i="9"/>
  <c r="C655" i="9"/>
  <c r="D654" i="9"/>
  <c r="C654" i="9"/>
  <c r="D653" i="9"/>
  <c r="C653" i="9"/>
  <c r="D652" i="9"/>
  <c r="C652" i="9"/>
  <c r="D651" i="9"/>
  <c r="C651" i="9"/>
  <c r="D650" i="9"/>
  <c r="C650" i="9"/>
  <c r="D649" i="9"/>
  <c r="C649" i="9"/>
  <c r="D648" i="9"/>
  <c r="C648" i="9"/>
  <c r="D647" i="9"/>
  <c r="C647" i="9"/>
  <c r="D646" i="9"/>
  <c r="C646" i="9"/>
  <c r="D645" i="9"/>
  <c r="C645" i="9"/>
  <c r="D644" i="9"/>
  <c r="C644" i="9"/>
  <c r="D643" i="9"/>
  <c r="C643" i="9"/>
  <c r="D642" i="9"/>
  <c r="C642" i="9"/>
  <c r="D641" i="9"/>
  <c r="C641" i="9"/>
  <c r="P640" i="9"/>
  <c r="O640" i="9"/>
  <c r="N640" i="9"/>
  <c r="M640" i="9"/>
  <c r="L640" i="9"/>
  <c r="K640" i="9"/>
  <c r="J640" i="9"/>
  <c r="I640" i="9"/>
  <c r="H640" i="9"/>
  <c r="G640" i="9"/>
  <c r="F640" i="9"/>
  <c r="E640" i="9"/>
  <c r="D629" i="9"/>
  <c r="C629" i="9"/>
  <c r="D628" i="9"/>
  <c r="C628" i="9"/>
  <c r="D627" i="9"/>
  <c r="C627" i="9"/>
  <c r="D626" i="9"/>
  <c r="C626" i="9"/>
  <c r="D625" i="9"/>
  <c r="C625" i="9"/>
  <c r="D624" i="9"/>
  <c r="C624" i="9"/>
  <c r="D623" i="9"/>
  <c r="C623" i="9"/>
  <c r="D622" i="9"/>
  <c r="C622" i="9"/>
  <c r="D621" i="9"/>
  <c r="C621" i="9"/>
  <c r="D620" i="9"/>
  <c r="C620" i="9"/>
  <c r="D619" i="9"/>
  <c r="C619" i="9"/>
  <c r="D618" i="9"/>
  <c r="C618" i="9"/>
  <c r="D617" i="9"/>
  <c r="O617" i="9" s="1"/>
  <c r="C617" i="9"/>
  <c r="D616" i="9"/>
  <c r="C616" i="9"/>
  <c r="D615" i="9"/>
  <c r="C615" i="9"/>
  <c r="D614" i="9"/>
  <c r="C614" i="9"/>
  <c r="D613" i="9"/>
  <c r="C613" i="9"/>
  <c r="D612" i="9"/>
  <c r="C612" i="9"/>
  <c r="D611" i="9"/>
  <c r="C611" i="9"/>
  <c r="D610" i="9"/>
  <c r="C610" i="9"/>
  <c r="D609" i="9"/>
  <c r="C609" i="9"/>
  <c r="D608" i="9"/>
  <c r="C608" i="9"/>
  <c r="D607" i="9"/>
  <c r="C607" i="9"/>
  <c r="D606" i="9"/>
  <c r="C606" i="9"/>
  <c r="D605" i="9"/>
  <c r="C605" i="9"/>
  <c r="D604" i="9"/>
  <c r="C604" i="9"/>
  <c r="D603" i="9"/>
  <c r="C603" i="9"/>
  <c r="D602" i="9"/>
  <c r="C602" i="9"/>
  <c r="D601" i="9"/>
  <c r="C601" i="9"/>
  <c r="D600" i="9"/>
  <c r="C600" i="9"/>
  <c r="D599" i="9"/>
  <c r="C599" i="9"/>
  <c r="D598" i="9"/>
  <c r="C598" i="9"/>
  <c r="D597" i="9"/>
  <c r="C597" i="9"/>
  <c r="D596" i="9"/>
  <c r="C596" i="9"/>
  <c r="D595" i="9"/>
  <c r="C595" i="9"/>
  <c r="P594" i="9"/>
  <c r="O594" i="9"/>
  <c r="N594" i="9"/>
  <c r="M594" i="9"/>
  <c r="L594" i="9"/>
  <c r="K594" i="9"/>
  <c r="J594" i="9"/>
  <c r="I594" i="9"/>
  <c r="H594" i="9"/>
  <c r="G594" i="9"/>
  <c r="F594" i="9"/>
  <c r="E594" i="9"/>
  <c r="D583" i="9"/>
  <c r="C583" i="9"/>
  <c r="D582" i="9"/>
  <c r="C582" i="9"/>
  <c r="D581" i="9"/>
  <c r="C581" i="9"/>
  <c r="D580" i="9"/>
  <c r="C580" i="9"/>
  <c r="D579" i="9"/>
  <c r="C579" i="9"/>
  <c r="D578" i="9"/>
  <c r="C578" i="9"/>
  <c r="D577" i="9"/>
  <c r="C577" i="9"/>
  <c r="D576" i="9"/>
  <c r="C576" i="9"/>
  <c r="D575" i="9"/>
  <c r="C575" i="9"/>
  <c r="D574" i="9"/>
  <c r="C574" i="9"/>
  <c r="D573" i="9"/>
  <c r="C573" i="9"/>
  <c r="D572" i="9"/>
  <c r="C572" i="9"/>
  <c r="D571" i="9"/>
  <c r="C571" i="9"/>
  <c r="D570" i="9"/>
  <c r="C570" i="9"/>
  <c r="D569" i="9"/>
  <c r="C569" i="9"/>
  <c r="D568" i="9"/>
  <c r="C568" i="9"/>
  <c r="D567" i="9"/>
  <c r="C567" i="9"/>
  <c r="D566" i="9"/>
  <c r="C566" i="9"/>
  <c r="D565" i="9"/>
  <c r="C565" i="9"/>
  <c r="D564" i="9"/>
  <c r="C564" i="9"/>
  <c r="D563" i="9"/>
  <c r="C563" i="9"/>
  <c r="D562" i="9"/>
  <c r="C562" i="9"/>
  <c r="D561" i="9"/>
  <c r="C561" i="9"/>
  <c r="D560" i="9"/>
  <c r="C560" i="9"/>
  <c r="D559" i="9"/>
  <c r="C559" i="9"/>
  <c r="D558" i="9"/>
  <c r="C558" i="9"/>
  <c r="D557" i="9"/>
  <c r="C557" i="9"/>
  <c r="D556" i="9"/>
  <c r="C556" i="9"/>
  <c r="D555" i="9"/>
  <c r="C555" i="9"/>
  <c r="D554" i="9"/>
  <c r="C554" i="9"/>
  <c r="D553" i="9"/>
  <c r="C553" i="9"/>
  <c r="D552" i="9"/>
  <c r="C552" i="9"/>
  <c r="D551" i="9"/>
  <c r="C551" i="9"/>
  <c r="D550" i="9"/>
  <c r="C550" i="9"/>
  <c r="D549" i="9"/>
  <c r="C549" i="9"/>
  <c r="P548" i="9"/>
  <c r="O548" i="9"/>
  <c r="N548" i="9"/>
  <c r="M548" i="9"/>
  <c r="L548" i="9"/>
  <c r="K548" i="9"/>
  <c r="J548" i="9"/>
  <c r="I548" i="9"/>
  <c r="H548" i="9"/>
  <c r="G548" i="9"/>
  <c r="F548" i="9"/>
  <c r="E548" i="9"/>
  <c r="C515" i="9"/>
  <c r="C514" i="9"/>
  <c r="C513" i="9"/>
  <c r="C512" i="9"/>
  <c r="C511" i="9"/>
  <c r="C510" i="9"/>
  <c r="C509" i="9"/>
  <c r="C508" i="9"/>
  <c r="C507" i="9"/>
  <c r="C506" i="9"/>
  <c r="C505" i="9"/>
  <c r="C504" i="9"/>
  <c r="C503" i="9"/>
  <c r="C502" i="9"/>
  <c r="C501" i="9"/>
  <c r="C500" i="9"/>
  <c r="C499" i="9"/>
  <c r="C498" i="9"/>
  <c r="C497" i="9"/>
  <c r="C496" i="9"/>
  <c r="C495" i="9"/>
  <c r="C494" i="9"/>
  <c r="C493" i="9"/>
  <c r="C492" i="9"/>
  <c r="C491" i="9"/>
  <c r="C490" i="9"/>
  <c r="C489" i="9"/>
  <c r="C488" i="9"/>
  <c r="C487" i="9"/>
  <c r="C486" i="9"/>
  <c r="C485" i="9"/>
  <c r="C484" i="9"/>
  <c r="C483" i="9"/>
  <c r="C482" i="9"/>
  <c r="C481" i="9"/>
  <c r="P480" i="9"/>
  <c r="O480" i="9"/>
  <c r="N480" i="9"/>
  <c r="M480" i="9"/>
  <c r="L480" i="9"/>
  <c r="K480" i="9"/>
  <c r="J480" i="9"/>
  <c r="I480" i="9"/>
  <c r="H480" i="9"/>
  <c r="G480" i="9"/>
  <c r="F480" i="9"/>
  <c r="E480" i="9"/>
  <c r="D477" i="9"/>
  <c r="C472" i="9"/>
  <c r="C471" i="9"/>
  <c r="C470" i="9"/>
  <c r="C469" i="9"/>
  <c r="C468" i="9"/>
  <c r="C467" i="9"/>
  <c r="C466" i="9"/>
  <c r="C465" i="9"/>
  <c r="C464" i="9"/>
  <c r="C463" i="9"/>
  <c r="C462" i="9"/>
  <c r="C461" i="9"/>
  <c r="C460" i="9"/>
  <c r="C459" i="9"/>
  <c r="C458" i="9"/>
  <c r="C457" i="9"/>
  <c r="C456" i="9"/>
  <c r="C455" i="9"/>
  <c r="C454" i="9"/>
  <c r="C453" i="9"/>
  <c r="C452" i="9"/>
  <c r="C451" i="9"/>
  <c r="C450" i="9"/>
  <c r="C449" i="9"/>
  <c r="C448" i="9"/>
  <c r="C447" i="9"/>
  <c r="C446" i="9"/>
  <c r="C445" i="9"/>
  <c r="C444" i="9"/>
  <c r="C443" i="9"/>
  <c r="C442" i="9"/>
  <c r="C441" i="9"/>
  <c r="C440" i="9"/>
  <c r="C439" i="9"/>
  <c r="C438" i="9"/>
  <c r="P437" i="9"/>
  <c r="O437" i="9"/>
  <c r="N437" i="9"/>
  <c r="M437" i="9"/>
  <c r="L437" i="9"/>
  <c r="K437" i="9"/>
  <c r="J437" i="9"/>
  <c r="I437" i="9"/>
  <c r="H437" i="9"/>
  <c r="G437" i="9"/>
  <c r="F437" i="9"/>
  <c r="E437" i="9"/>
  <c r="D434" i="9"/>
  <c r="AU433" i="9"/>
  <c r="AT433" i="9"/>
  <c r="AR433" i="9"/>
  <c r="AP433" i="9"/>
  <c r="AN433" i="9"/>
  <c r="AM433" i="9"/>
  <c r="AL433" i="9"/>
  <c r="AI433" i="9"/>
  <c r="AF433" i="9"/>
  <c r="AE433" i="9"/>
  <c r="AD433" i="9"/>
  <c r="AC433" i="9"/>
  <c r="AB433" i="9"/>
  <c r="AA433" i="9"/>
  <c r="Z433" i="9"/>
  <c r="Y433" i="9"/>
  <c r="X433" i="9"/>
  <c r="W433" i="9"/>
  <c r="V433" i="9"/>
  <c r="U433" i="9"/>
  <c r="T433" i="9"/>
  <c r="S433" i="9"/>
  <c r="R433" i="9"/>
  <c r="Q433" i="9"/>
  <c r="O433" i="9"/>
  <c r="N433" i="9"/>
  <c r="M433" i="9"/>
  <c r="L433" i="9"/>
  <c r="K433" i="9"/>
  <c r="J433" i="9"/>
  <c r="I433" i="9"/>
  <c r="H433" i="9"/>
  <c r="G433" i="9"/>
  <c r="F433" i="9"/>
  <c r="D433" i="9"/>
  <c r="C433" i="9"/>
  <c r="B433" i="9"/>
  <c r="AU432" i="9"/>
  <c r="AT432" i="9"/>
  <c r="AR432" i="9"/>
  <c r="AP432" i="9"/>
  <c r="AN432" i="9"/>
  <c r="AM432" i="9"/>
  <c r="AL432" i="9"/>
  <c r="AI432" i="9"/>
  <c r="AF432" i="9"/>
  <c r="AE432" i="9"/>
  <c r="AD432" i="9"/>
  <c r="AC432" i="9"/>
  <c r="AB432" i="9"/>
  <c r="AA432" i="9"/>
  <c r="Z432" i="9"/>
  <c r="Y432" i="9"/>
  <c r="X432" i="9"/>
  <c r="W432" i="9"/>
  <c r="V432" i="9"/>
  <c r="AS432" i="9" s="1"/>
  <c r="U432" i="9"/>
  <c r="T432" i="9"/>
  <c r="S432" i="9"/>
  <c r="R432" i="9"/>
  <c r="B432" i="9"/>
  <c r="AU431" i="9"/>
  <c r="AT431" i="9"/>
  <c r="AR431" i="9"/>
  <c r="AP431" i="9"/>
  <c r="AN431" i="9"/>
  <c r="AM431" i="9"/>
  <c r="AL431" i="9"/>
  <c r="AI431" i="9"/>
  <c r="AF431" i="9"/>
  <c r="AE431" i="9"/>
  <c r="AD431" i="9"/>
  <c r="AC431" i="9"/>
  <c r="AB431" i="9"/>
  <c r="AA431" i="9"/>
  <c r="Z431" i="9"/>
  <c r="Y431" i="9"/>
  <c r="X431" i="9"/>
  <c r="W431" i="9"/>
  <c r="V431" i="9"/>
  <c r="U431" i="9"/>
  <c r="T431" i="9"/>
  <c r="S431" i="9"/>
  <c r="R431" i="9"/>
  <c r="B431" i="9"/>
  <c r="D430" i="9"/>
  <c r="C430" i="9"/>
  <c r="D429" i="9"/>
  <c r="C543" i="9"/>
  <c r="D428" i="9"/>
  <c r="C428" i="9"/>
  <c r="D427" i="9"/>
  <c r="C427" i="9"/>
  <c r="D426" i="9"/>
  <c r="C426" i="9"/>
  <c r="D425" i="9"/>
  <c r="C425" i="9"/>
  <c r="D424" i="9"/>
  <c r="C542" i="9"/>
  <c r="D423" i="9"/>
  <c r="C423" i="9"/>
  <c r="D422" i="9"/>
  <c r="C422" i="9"/>
  <c r="D421" i="9"/>
  <c r="C421" i="9"/>
  <c r="D420" i="9"/>
  <c r="C541" i="9"/>
  <c r="D419" i="9"/>
  <c r="C419" i="9"/>
  <c r="D418" i="9"/>
  <c r="C418" i="9"/>
  <c r="D417" i="9"/>
  <c r="C417" i="9"/>
  <c r="D416" i="9"/>
  <c r="C416" i="9"/>
  <c r="D415" i="9"/>
  <c r="C540" i="9"/>
  <c r="D414" i="9"/>
  <c r="C414" i="9"/>
  <c r="D413" i="9"/>
  <c r="C413" i="9"/>
  <c r="D412" i="9"/>
  <c r="C412" i="9"/>
  <c r="D411" i="9"/>
  <c r="C539" i="9"/>
  <c r="D410" i="9"/>
  <c r="C410" i="9"/>
  <c r="D409" i="9"/>
  <c r="C409" i="9"/>
  <c r="D408" i="9"/>
  <c r="C408" i="9"/>
  <c r="D407" i="9"/>
  <c r="C538" i="9"/>
  <c r="D406" i="9"/>
  <c r="C406" i="9"/>
  <c r="D405" i="9"/>
  <c r="C405" i="9"/>
  <c r="D404" i="9"/>
  <c r="C404" i="9"/>
  <c r="D403" i="9"/>
  <c r="C537" i="9"/>
  <c r="D402" i="9"/>
  <c r="C402" i="9"/>
  <c r="D401" i="9"/>
  <c r="C401" i="9"/>
  <c r="D400" i="9"/>
  <c r="C400" i="9"/>
  <c r="D399" i="9"/>
  <c r="C399" i="9"/>
  <c r="D398" i="9"/>
  <c r="C398" i="9"/>
  <c r="D397" i="9"/>
  <c r="C397" i="9"/>
  <c r="D396" i="9"/>
  <c r="P395" i="9"/>
  <c r="O395" i="9"/>
  <c r="N395" i="9"/>
  <c r="M395" i="9"/>
  <c r="L395" i="9"/>
  <c r="K395" i="9"/>
  <c r="J395" i="9"/>
  <c r="I395" i="9"/>
  <c r="H395" i="9"/>
  <c r="G395" i="9"/>
  <c r="F395" i="9"/>
  <c r="E395" i="9"/>
  <c r="D392" i="9"/>
  <c r="C386" i="9"/>
  <c r="B386" i="9"/>
  <c r="B385" i="9"/>
  <c r="C384" i="9"/>
  <c r="B384" i="9"/>
  <c r="B383" i="9"/>
  <c r="B382" i="9"/>
  <c r="B381" i="9"/>
  <c r="B380" i="9"/>
  <c r="B379" i="9"/>
  <c r="B378" i="9"/>
  <c r="B377" i="9"/>
  <c r="B376" i="9"/>
  <c r="B375" i="9"/>
  <c r="B374" i="9"/>
  <c r="B373" i="9"/>
  <c r="B372" i="9"/>
  <c r="B371" i="9"/>
  <c r="B370" i="9"/>
  <c r="B369" i="9"/>
  <c r="B368" i="9"/>
  <c r="B367" i="9"/>
  <c r="B366" i="9"/>
  <c r="B365" i="9"/>
  <c r="B364" i="9"/>
  <c r="B363" i="9"/>
  <c r="B362" i="9"/>
  <c r="B361" i="9"/>
  <c r="B360" i="9"/>
  <c r="B359" i="9"/>
  <c r="B358" i="9"/>
  <c r="B357" i="9"/>
  <c r="B356" i="9"/>
  <c r="B355" i="9"/>
  <c r="B354" i="9"/>
  <c r="B353" i="9"/>
  <c r="B352" i="9"/>
  <c r="B351" i="9"/>
  <c r="B350" i="9"/>
  <c r="B349" i="9"/>
  <c r="B348" i="9"/>
  <c r="B347" i="9"/>
  <c r="B346" i="9"/>
  <c r="B345" i="9"/>
  <c r="B344" i="9"/>
  <c r="B343" i="9"/>
  <c r="B342" i="9"/>
  <c r="B341" i="9"/>
  <c r="B340" i="9"/>
  <c r="B339" i="9"/>
  <c r="B338" i="9"/>
  <c r="B337" i="9"/>
  <c r="C336" i="9"/>
  <c r="B336" i="9"/>
  <c r="C335" i="9"/>
  <c r="B335" i="9"/>
  <c r="C334" i="9"/>
  <c r="B334" i="9"/>
  <c r="C333" i="9"/>
  <c r="B333" i="9"/>
  <c r="C332" i="9"/>
  <c r="B332" i="9"/>
  <c r="C331" i="9"/>
  <c r="B331" i="9"/>
  <c r="C330" i="9"/>
  <c r="B330" i="9"/>
  <c r="C329" i="9"/>
  <c r="B329" i="9"/>
  <c r="C328" i="9"/>
  <c r="B328" i="9"/>
  <c r="C327" i="9"/>
  <c r="B327" i="9"/>
  <c r="C326" i="9"/>
  <c r="B326" i="9"/>
  <c r="C325" i="9"/>
  <c r="B325" i="9"/>
  <c r="C324" i="9"/>
  <c r="B324" i="9"/>
  <c r="C323" i="9"/>
  <c r="B323" i="9"/>
  <c r="C322" i="9"/>
  <c r="B322" i="9"/>
  <c r="C321" i="9"/>
  <c r="B321" i="9"/>
  <c r="C320" i="9"/>
  <c r="B320" i="9"/>
  <c r="C319" i="9"/>
  <c r="B319" i="9"/>
  <c r="C318" i="9"/>
  <c r="B318" i="9"/>
  <c r="C317" i="9"/>
  <c r="B317" i="9"/>
  <c r="C316" i="9"/>
  <c r="B316" i="9"/>
  <c r="C315" i="9"/>
  <c r="B315" i="9"/>
  <c r="C314" i="9"/>
  <c r="B314" i="9"/>
  <c r="C313" i="9"/>
  <c r="B313" i="9"/>
  <c r="C312" i="9"/>
  <c r="B312" i="9"/>
  <c r="C311" i="9"/>
  <c r="B311" i="9"/>
  <c r="C310" i="9"/>
  <c r="B310" i="9"/>
  <c r="C309" i="9"/>
  <c r="B309" i="9"/>
  <c r="C308" i="9"/>
  <c r="B308" i="9"/>
  <c r="C307" i="9"/>
  <c r="B307" i="9"/>
  <c r="C306" i="9"/>
  <c r="B306" i="9"/>
  <c r="C305" i="9"/>
  <c r="B305" i="9"/>
  <c r="C304" i="9"/>
  <c r="B304" i="9"/>
  <c r="C303" i="9"/>
  <c r="B303" i="9"/>
  <c r="C302" i="9"/>
  <c r="B302" i="9"/>
  <c r="C301" i="9"/>
  <c r="B301" i="9"/>
  <c r="C300" i="9"/>
  <c r="B300" i="9"/>
  <c r="C299" i="9"/>
  <c r="B299" i="9"/>
  <c r="C298" i="9"/>
  <c r="B298" i="9"/>
  <c r="C297" i="9"/>
  <c r="B297" i="9"/>
  <c r="C296" i="9"/>
  <c r="B296" i="9"/>
  <c r="C295" i="9"/>
  <c r="B295" i="9"/>
  <c r="C294" i="9"/>
  <c r="B294" i="9"/>
  <c r="C293" i="9"/>
  <c r="B293" i="9"/>
  <c r="C292" i="9"/>
  <c r="B292" i="9"/>
  <c r="C291" i="9"/>
  <c r="B291" i="9"/>
  <c r="C290" i="9"/>
  <c r="B290" i="9"/>
  <c r="C289" i="9"/>
  <c r="B289" i="9"/>
  <c r="C288" i="9"/>
  <c r="B288" i="9"/>
  <c r="C287" i="9"/>
  <c r="B287" i="9"/>
  <c r="C286" i="9"/>
  <c r="B286" i="9"/>
  <c r="BC285" i="9"/>
  <c r="BC682" i="9" s="1"/>
  <c r="BB285" i="9"/>
  <c r="BB682" i="9"/>
  <c r="BA285" i="9"/>
  <c r="BA682" i="9" s="1"/>
  <c r="AZ285" i="9"/>
  <c r="AZ682" i="9" s="1"/>
  <c r="AY285" i="9"/>
  <c r="AY682" i="9" s="1"/>
  <c r="AX285" i="9"/>
  <c r="AX682" i="9"/>
  <c r="AW285" i="9"/>
  <c r="AW682" i="9" s="1"/>
  <c r="AV285" i="9"/>
  <c r="AV682" i="9" s="1"/>
  <c r="AU285" i="9"/>
  <c r="AU682" i="9" s="1"/>
  <c r="AT285" i="9"/>
  <c r="AT682" i="9"/>
  <c r="AS285" i="9"/>
  <c r="AS682" i="9" s="1"/>
  <c r="AR285" i="9"/>
  <c r="AR682" i="9" s="1"/>
  <c r="AQ285" i="9"/>
  <c r="AQ682" i="9" s="1"/>
  <c r="AP285" i="9"/>
  <c r="AP682" i="9"/>
  <c r="AO285" i="9"/>
  <c r="AO682" i="9" s="1"/>
  <c r="AN285" i="9"/>
  <c r="AN682" i="9" s="1"/>
  <c r="AM285" i="9"/>
  <c r="AM682" i="9" s="1"/>
  <c r="AL285" i="9"/>
  <c r="AL682" i="9"/>
  <c r="AK285" i="9"/>
  <c r="AK682" i="9" s="1"/>
  <c r="AJ285" i="9"/>
  <c r="AJ682" i="9" s="1"/>
  <c r="AI285" i="9"/>
  <c r="AI682" i="9" s="1"/>
  <c r="AH285" i="9"/>
  <c r="AH682" i="9"/>
  <c r="AG285" i="9"/>
  <c r="AG682" i="9" s="1"/>
  <c r="AF285" i="9"/>
  <c r="AF682" i="9" s="1"/>
  <c r="AE285" i="9"/>
  <c r="AE682" i="9" s="1"/>
  <c r="AD285" i="9"/>
  <c r="AD682" i="9"/>
  <c r="AC285" i="9"/>
  <c r="AC682" i="9" s="1"/>
  <c r="AB285" i="9"/>
  <c r="AB682" i="9" s="1"/>
  <c r="AA285" i="9"/>
  <c r="AA682" i="9" s="1"/>
  <c r="Z285" i="9"/>
  <c r="Z682" i="9"/>
  <c r="Y285" i="9"/>
  <c r="Y682" i="9" s="1"/>
  <c r="X285" i="9"/>
  <c r="X682" i="9" s="1"/>
  <c r="W285" i="9"/>
  <c r="W682" i="9" s="1"/>
  <c r="V285" i="9"/>
  <c r="V682" i="9"/>
  <c r="U285" i="9"/>
  <c r="U682" i="9" s="1"/>
  <c r="T285" i="9"/>
  <c r="T682" i="9" s="1"/>
  <c r="S285" i="9"/>
  <c r="S682" i="9" s="1"/>
  <c r="R285" i="9"/>
  <c r="R682" i="9"/>
  <c r="Q285" i="9"/>
  <c r="Q682" i="9" s="1"/>
  <c r="P285" i="9"/>
  <c r="P682" i="9" s="1"/>
  <c r="O285" i="9"/>
  <c r="O682" i="9" s="1"/>
  <c r="N285" i="9"/>
  <c r="N682" i="9"/>
  <c r="M285" i="9"/>
  <c r="M682" i="9" s="1"/>
  <c r="L285" i="9"/>
  <c r="L682" i="9" s="1"/>
  <c r="K285" i="9"/>
  <c r="K682" i="9" s="1"/>
  <c r="J285" i="9"/>
  <c r="J682" i="9"/>
  <c r="I285" i="9"/>
  <c r="I682" i="9" s="1"/>
  <c r="H285" i="9"/>
  <c r="H682" i="9" s="1"/>
  <c r="G285" i="9"/>
  <c r="G682" i="9" s="1"/>
  <c r="F285" i="9"/>
  <c r="F682" i="9"/>
  <c r="B275" i="9"/>
  <c r="C274" i="9"/>
  <c r="B274" i="9"/>
  <c r="B273" i="9"/>
  <c r="B272" i="9"/>
  <c r="B271" i="9"/>
  <c r="B270" i="9"/>
  <c r="B269" i="9"/>
  <c r="B268" i="9"/>
  <c r="B267" i="9"/>
  <c r="B266" i="9"/>
  <c r="B265" i="9"/>
  <c r="B264" i="9"/>
  <c r="B263" i="9"/>
  <c r="B262" i="9"/>
  <c r="B261" i="9"/>
  <c r="B260" i="9"/>
  <c r="B259" i="9"/>
  <c r="B258" i="9"/>
  <c r="B257" i="9"/>
  <c r="B256" i="9"/>
  <c r="B255" i="9"/>
  <c r="B254" i="9"/>
  <c r="B253" i="9"/>
  <c r="B252" i="9"/>
  <c r="B251" i="9"/>
  <c r="B250" i="9"/>
  <c r="B249" i="9"/>
  <c r="B248" i="9"/>
  <c r="B247" i="9"/>
  <c r="B246" i="9"/>
  <c r="B245" i="9"/>
  <c r="B244" i="9"/>
  <c r="B243" i="9"/>
  <c r="B242" i="9"/>
  <c r="B241" i="9"/>
  <c r="B240" i="9"/>
  <c r="B239" i="9"/>
  <c r="B238" i="9"/>
  <c r="B237" i="9"/>
  <c r="B236" i="9"/>
  <c r="B235" i="9"/>
  <c r="B234" i="9"/>
  <c r="B233" i="9"/>
  <c r="B232" i="9"/>
  <c r="B231" i="9"/>
  <c r="B230" i="9"/>
  <c r="B229" i="9"/>
  <c r="B228" i="9"/>
  <c r="B227" i="9"/>
  <c r="C226" i="9"/>
  <c r="B226" i="9"/>
  <c r="C225" i="9"/>
  <c r="B225" i="9"/>
  <c r="C224" i="9"/>
  <c r="B224" i="9"/>
  <c r="C223" i="9"/>
  <c r="B223" i="9"/>
  <c r="C222" i="9"/>
  <c r="B222" i="9"/>
  <c r="C221" i="9"/>
  <c r="B221" i="9"/>
  <c r="C220" i="9"/>
  <c r="B220" i="9"/>
  <c r="C219" i="9"/>
  <c r="B219" i="9"/>
  <c r="C218" i="9"/>
  <c r="B218" i="9"/>
  <c r="C217" i="9"/>
  <c r="B217" i="9"/>
  <c r="C216" i="9"/>
  <c r="B216" i="9"/>
  <c r="C215" i="9"/>
  <c r="B215" i="9"/>
  <c r="C214" i="9"/>
  <c r="B214" i="9"/>
  <c r="C213" i="9"/>
  <c r="B213" i="9"/>
  <c r="C212" i="9"/>
  <c r="B212" i="9"/>
  <c r="C211" i="9"/>
  <c r="B211" i="9"/>
  <c r="C210" i="9"/>
  <c r="B210" i="9"/>
  <c r="C209" i="9"/>
  <c r="B209" i="9"/>
  <c r="C208" i="9"/>
  <c r="B208" i="9"/>
  <c r="C207" i="9"/>
  <c r="B207" i="9"/>
  <c r="C206" i="9"/>
  <c r="B206" i="9"/>
  <c r="C205" i="9"/>
  <c r="B205" i="9"/>
  <c r="C204" i="9"/>
  <c r="B204" i="9"/>
  <c r="C203" i="9"/>
  <c r="B203" i="9"/>
  <c r="C202" i="9"/>
  <c r="B202" i="9"/>
  <c r="C201" i="9"/>
  <c r="B201" i="9"/>
  <c r="C200" i="9"/>
  <c r="B200" i="9"/>
  <c r="C199" i="9"/>
  <c r="B199" i="9"/>
  <c r="C198" i="9"/>
  <c r="B198" i="9"/>
  <c r="C197" i="9"/>
  <c r="B197" i="9"/>
  <c r="C196" i="9"/>
  <c r="B196" i="9"/>
  <c r="C195" i="9"/>
  <c r="B195" i="9"/>
  <c r="C194" i="9"/>
  <c r="B194" i="9"/>
  <c r="C193" i="9"/>
  <c r="B193" i="9"/>
  <c r="C192" i="9"/>
  <c r="B192" i="9"/>
  <c r="C191" i="9"/>
  <c r="B191" i="9"/>
  <c r="C190" i="9"/>
  <c r="B190" i="9"/>
  <c r="C189" i="9"/>
  <c r="B189" i="9"/>
  <c r="C188" i="9"/>
  <c r="B188" i="9"/>
  <c r="C187" i="9"/>
  <c r="B187" i="9"/>
  <c r="C186" i="9"/>
  <c r="B186" i="9"/>
  <c r="C185" i="9"/>
  <c r="B185" i="9"/>
  <c r="C184" i="9"/>
  <c r="B184" i="9"/>
  <c r="C183" i="9"/>
  <c r="B183" i="9"/>
  <c r="C182" i="9"/>
  <c r="B182" i="9"/>
  <c r="C181" i="9"/>
  <c r="B181" i="9"/>
  <c r="C180" i="9"/>
  <c r="B180" i="9"/>
  <c r="C179" i="9"/>
  <c r="B179" i="9"/>
  <c r="C178" i="9"/>
  <c r="B178" i="9"/>
  <c r="C177" i="9"/>
  <c r="B177" i="9"/>
  <c r="C176" i="9"/>
  <c r="B176" i="9"/>
  <c r="AQ175" i="9"/>
  <c r="AZ173" i="9"/>
  <c r="AY173" i="9"/>
  <c r="D277" i="14"/>
  <c r="D385" i="14"/>
  <c r="D275" i="14"/>
  <c r="C273" i="11"/>
  <c r="D386" i="14"/>
  <c r="D276" i="14"/>
  <c r="C384" i="14"/>
  <c r="C274" i="14"/>
  <c r="C276" i="10"/>
  <c r="C386" i="10"/>
  <c r="C275" i="11"/>
  <c r="C386" i="11"/>
  <c r="C276" i="11"/>
  <c r="D383" i="14"/>
  <c r="D273" i="14"/>
  <c r="C277" i="8"/>
  <c r="D274" i="14"/>
  <c r="C386" i="14"/>
  <c r="C276" i="14"/>
  <c r="E546" i="9"/>
  <c r="AJ433" i="9"/>
  <c r="AJ432" i="9"/>
  <c r="AJ431" i="9"/>
  <c r="E718" i="8"/>
  <c r="C717" i="8"/>
  <c r="C716" i="8"/>
  <c r="C715" i="8"/>
  <c r="C714" i="8"/>
  <c r="C713" i="8"/>
  <c r="C712" i="8"/>
  <c r="C711" i="8"/>
  <c r="C710" i="8"/>
  <c r="C709" i="8"/>
  <c r="C708" i="8"/>
  <c r="C707" i="8"/>
  <c r="C706" i="8"/>
  <c r="C705" i="8"/>
  <c r="C704" i="8"/>
  <c r="C703" i="8"/>
  <c r="C702" i="8"/>
  <c r="C701" i="8"/>
  <c r="C700" i="8"/>
  <c r="C699" i="8"/>
  <c r="C698" i="8"/>
  <c r="C697" i="8"/>
  <c r="C696" i="8"/>
  <c r="C695" i="8"/>
  <c r="C694" i="8"/>
  <c r="C693" i="8"/>
  <c r="C692" i="8"/>
  <c r="C691" i="8"/>
  <c r="C690" i="8"/>
  <c r="C689" i="8"/>
  <c r="C688" i="8"/>
  <c r="C687" i="8"/>
  <c r="C686" i="8"/>
  <c r="C685" i="8"/>
  <c r="C684" i="8"/>
  <c r="C683" i="8"/>
  <c r="D675" i="8"/>
  <c r="C675" i="8"/>
  <c r="D674" i="8"/>
  <c r="C674" i="8"/>
  <c r="D673" i="8"/>
  <c r="C673" i="8"/>
  <c r="D672" i="8"/>
  <c r="C672" i="8"/>
  <c r="D671" i="8"/>
  <c r="C671" i="8"/>
  <c r="D670" i="8"/>
  <c r="C670" i="8"/>
  <c r="D669" i="8"/>
  <c r="C669" i="8"/>
  <c r="D668" i="8"/>
  <c r="C668" i="8"/>
  <c r="D667" i="8"/>
  <c r="C667" i="8"/>
  <c r="D666" i="8"/>
  <c r="C666" i="8"/>
  <c r="D665" i="8"/>
  <c r="C665" i="8"/>
  <c r="D664" i="8"/>
  <c r="C664" i="8"/>
  <c r="D663" i="8"/>
  <c r="C663" i="8"/>
  <c r="D662" i="8"/>
  <c r="C662" i="8"/>
  <c r="D661" i="8"/>
  <c r="C661" i="8"/>
  <c r="D660" i="8"/>
  <c r="C660" i="8"/>
  <c r="D659" i="8"/>
  <c r="C659" i="8"/>
  <c r="D658" i="8"/>
  <c r="C658" i="8"/>
  <c r="D657" i="8"/>
  <c r="C657" i="8"/>
  <c r="D656" i="8"/>
  <c r="C656" i="8"/>
  <c r="D655" i="8"/>
  <c r="C655" i="8"/>
  <c r="D654" i="8"/>
  <c r="C654" i="8"/>
  <c r="D653" i="8"/>
  <c r="C653" i="8"/>
  <c r="D652" i="8"/>
  <c r="C652" i="8"/>
  <c r="D651" i="8"/>
  <c r="C651" i="8"/>
  <c r="D650" i="8"/>
  <c r="C650" i="8"/>
  <c r="D649" i="8"/>
  <c r="C649" i="8"/>
  <c r="D648" i="8"/>
  <c r="C648" i="8"/>
  <c r="D647" i="8"/>
  <c r="C647" i="8"/>
  <c r="D646" i="8"/>
  <c r="C646" i="8"/>
  <c r="D645" i="8"/>
  <c r="O645" i="8" s="1"/>
  <c r="C645" i="8"/>
  <c r="D644" i="8"/>
  <c r="C644" i="8"/>
  <c r="D643" i="8"/>
  <c r="C643" i="8"/>
  <c r="D642" i="8"/>
  <c r="C642" i="8"/>
  <c r="D641" i="8"/>
  <c r="C641" i="8"/>
  <c r="P640" i="8"/>
  <c r="O640" i="8"/>
  <c r="N640" i="8"/>
  <c r="M640" i="8"/>
  <c r="L640" i="8"/>
  <c r="K640" i="8"/>
  <c r="J640" i="8"/>
  <c r="I640" i="8"/>
  <c r="H640" i="8"/>
  <c r="G640" i="8"/>
  <c r="F640" i="8"/>
  <c r="E640" i="8"/>
  <c r="D629" i="8"/>
  <c r="C629" i="8"/>
  <c r="D628" i="8"/>
  <c r="C628" i="8"/>
  <c r="D627" i="8"/>
  <c r="C627" i="8"/>
  <c r="D626" i="8"/>
  <c r="C626" i="8"/>
  <c r="D625" i="8"/>
  <c r="C625" i="8"/>
  <c r="D624" i="8"/>
  <c r="C624" i="8"/>
  <c r="D623" i="8"/>
  <c r="C623" i="8"/>
  <c r="D622" i="8"/>
  <c r="C622" i="8"/>
  <c r="D621" i="8"/>
  <c r="C621" i="8"/>
  <c r="D620" i="8"/>
  <c r="C620" i="8"/>
  <c r="D619" i="8"/>
  <c r="C619" i="8"/>
  <c r="D618" i="8"/>
  <c r="C618" i="8"/>
  <c r="D617" i="8"/>
  <c r="C617" i="8"/>
  <c r="D616" i="8"/>
  <c r="C616" i="8"/>
  <c r="D615" i="8"/>
  <c r="C615" i="8"/>
  <c r="D614" i="8"/>
  <c r="C614" i="8"/>
  <c r="D613" i="8"/>
  <c r="C613" i="8"/>
  <c r="D612" i="8"/>
  <c r="C612" i="8"/>
  <c r="D611" i="8"/>
  <c r="C611" i="8"/>
  <c r="D610" i="8"/>
  <c r="C610" i="8"/>
  <c r="D609" i="8"/>
  <c r="C609" i="8"/>
  <c r="D608" i="8"/>
  <c r="C608" i="8"/>
  <c r="D607" i="8"/>
  <c r="C607" i="8"/>
  <c r="D606" i="8"/>
  <c r="C606" i="8"/>
  <c r="D605" i="8"/>
  <c r="C605" i="8"/>
  <c r="D604" i="8"/>
  <c r="C604" i="8"/>
  <c r="D603" i="8"/>
  <c r="C603" i="8"/>
  <c r="D602" i="8"/>
  <c r="C602" i="8"/>
  <c r="D601" i="8"/>
  <c r="C601" i="8"/>
  <c r="D600" i="8"/>
  <c r="C600" i="8"/>
  <c r="D599" i="8"/>
  <c r="C599" i="8"/>
  <c r="D598" i="8"/>
  <c r="C598" i="8"/>
  <c r="D597" i="8"/>
  <c r="C597" i="8"/>
  <c r="D596" i="8"/>
  <c r="C596" i="8"/>
  <c r="D595" i="8"/>
  <c r="C595" i="8"/>
  <c r="P594" i="8"/>
  <c r="O594" i="8"/>
  <c r="N594" i="8"/>
  <c r="M594" i="8"/>
  <c r="L594" i="8"/>
  <c r="K594" i="8"/>
  <c r="J594" i="8"/>
  <c r="I594" i="8"/>
  <c r="H594" i="8"/>
  <c r="G594" i="8"/>
  <c r="F594" i="8"/>
  <c r="E594" i="8"/>
  <c r="D583" i="8"/>
  <c r="C583" i="8"/>
  <c r="D582" i="8"/>
  <c r="C582" i="8"/>
  <c r="D581" i="8"/>
  <c r="C581" i="8"/>
  <c r="D580" i="8"/>
  <c r="C580" i="8"/>
  <c r="D579" i="8"/>
  <c r="C579" i="8"/>
  <c r="D578" i="8"/>
  <c r="C578" i="8"/>
  <c r="D577" i="8"/>
  <c r="C577" i="8"/>
  <c r="D576" i="8"/>
  <c r="C576" i="8"/>
  <c r="D575" i="8"/>
  <c r="C575" i="8"/>
  <c r="D574" i="8"/>
  <c r="C574" i="8"/>
  <c r="D573" i="8"/>
  <c r="C573" i="8"/>
  <c r="D572" i="8"/>
  <c r="C572" i="8"/>
  <c r="D571" i="8"/>
  <c r="C571" i="8"/>
  <c r="D570" i="8"/>
  <c r="C570" i="8"/>
  <c r="D569" i="8"/>
  <c r="C569" i="8"/>
  <c r="D568" i="8"/>
  <c r="C568" i="8"/>
  <c r="D567" i="8"/>
  <c r="C567" i="8"/>
  <c r="D566" i="8"/>
  <c r="C566" i="8"/>
  <c r="D565" i="8"/>
  <c r="C565" i="8"/>
  <c r="D564" i="8"/>
  <c r="C564" i="8"/>
  <c r="D563" i="8"/>
  <c r="C563" i="8"/>
  <c r="D562" i="8"/>
  <c r="C562" i="8"/>
  <c r="D561" i="8"/>
  <c r="C561" i="8"/>
  <c r="D560" i="8"/>
  <c r="C560" i="8"/>
  <c r="D559" i="8"/>
  <c r="C559" i="8"/>
  <c r="D558" i="8"/>
  <c r="C558" i="8"/>
  <c r="D557" i="8"/>
  <c r="C557" i="8"/>
  <c r="D556" i="8"/>
  <c r="C556" i="8"/>
  <c r="D555" i="8"/>
  <c r="C555" i="8"/>
  <c r="D554" i="8"/>
  <c r="C554" i="8"/>
  <c r="D553" i="8"/>
  <c r="C553" i="8"/>
  <c r="D552" i="8"/>
  <c r="C552" i="8"/>
  <c r="D551" i="8"/>
  <c r="C551" i="8"/>
  <c r="D550" i="8"/>
  <c r="C550" i="8"/>
  <c r="D549" i="8"/>
  <c r="C549" i="8"/>
  <c r="P548" i="8"/>
  <c r="O548" i="8"/>
  <c r="N548" i="8"/>
  <c r="M548" i="8"/>
  <c r="L548" i="8"/>
  <c r="K548" i="8"/>
  <c r="J548" i="8"/>
  <c r="I548" i="8"/>
  <c r="H548" i="8"/>
  <c r="G548" i="8"/>
  <c r="F548" i="8"/>
  <c r="E548" i="8"/>
  <c r="P520" i="8"/>
  <c r="O520" i="8"/>
  <c r="N520" i="8"/>
  <c r="M520" i="8"/>
  <c r="L520" i="8"/>
  <c r="K520" i="8"/>
  <c r="J520" i="8"/>
  <c r="I520" i="8"/>
  <c r="H520" i="8"/>
  <c r="G520" i="8"/>
  <c r="F520" i="8"/>
  <c r="E520" i="8"/>
  <c r="C515" i="8"/>
  <c r="C514" i="8"/>
  <c r="C513" i="8"/>
  <c r="C512" i="8"/>
  <c r="C511" i="8"/>
  <c r="C510" i="8"/>
  <c r="C509" i="8"/>
  <c r="C508" i="8"/>
  <c r="C507" i="8"/>
  <c r="C506" i="8"/>
  <c r="C505" i="8"/>
  <c r="C504" i="8"/>
  <c r="C503" i="8"/>
  <c r="C502" i="8"/>
  <c r="C501" i="8"/>
  <c r="C500" i="8"/>
  <c r="C499" i="8"/>
  <c r="C498" i="8"/>
  <c r="C497" i="8"/>
  <c r="C496" i="8"/>
  <c r="C495" i="8"/>
  <c r="C494" i="8"/>
  <c r="C493" i="8"/>
  <c r="C492" i="8"/>
  <c r="C491" i="8"/>
  <c r="C490" i="8"/>
  <c r="C489" i="8"/>
  <c r="C488" i="8"/>
  <c r="C487" i="8"/>
  <c r="C486" i="8"/>
  <c r="C485" i="8"/>
  <c r="C484" i="8"/>
  <c r="C483" i="8"/>
  <c r="C482" i="8"/>
  <c r="C481" i="8"/>
  <c r="P480" i="8"/>
  <c r="O480" i="8"/>
  <c r="N480" i="8"/>
  <c r="M480" i="8"/>
  <c r="L480" i="8"/>
  <c r="K480" i="8"/>
  <c r="J480" i="8"/>
  <c r="I480" i="8"/>
  <c r="H480" i="8"/>
  <c r="G480" i="8"/>
  <c r="F480" i="8"/>
  <c r="E480" i="8"/>
  <c r="D477" i="8"/>
  <c r="C472" i="8"/>
  <c r="C471" i="8"/>
  <c r="C470" i="8"/>
  <c r="C469" i="8"/>
  <c r="C468" i="8"/>
  <c r="C467" i="8"/>
  <c r="C466" i="8"/>
  <c r="C465" i="8"/>
  <c r="C464" i="8"/>
  <c r="C463" i="8"/>
  <c r="C462" i="8"/>
  <c r="C461" i="8"/>
  <c r="C460" i="8"/>
  <c r="C459" i="8"/>
  <c r="C458" i="8"/>
  <c r="C457" i="8"/>
  <c r="C456" i="8"/>
  <c r="C455" i="8"/>
  <c r="C454" i="8"/>
  <c r="C453" i="8"/>
  <c r="C452" i="8"/>
  <c r="C451" i="8"/>
  <c r="C450" i="8"/>
  <c r="C449" i="8"/>
  <c r="C448" i="8"/>
  <c r="C447" i="8"/>
  <c r="C446" i="8"/>
  <c r="C445" i="8"/>
  <c r="C444" i="8"/>
  <c r="C443" i="8"/>
  <c r="C442" i="8"/>
  <c r="C441" i="8"/>
  <c r="C440" i="8"/>
  <c r="C439" i="8"/>
  <c r="C438" i="8"/>
  <c r="P437" i="8"/>
  <c r="O437" i="8"/>
  <c r="N437" i="8"/>
  <c r="M437" i="8"/>
  <c r="L437" i="8"/>
  <c r="K437" i="8"/>
  <c r="J437" i="8"/>
  <c r="I437" i="8"/>
  <c r="H437" i="8"/>
  <c r="G437" i="8"/>
  <c r="F437" i="8"/>
  <c r="E437" i="8"/>
  <c r="D434" i="8"/>
  <c r="AU433" i="8"/>
  <c r="AT433" i="8"/>
  <c r="AR433" i="8"/>
  <c r="AP433" i="8"/>
  <c r="AN433" i="8"/>
  <c r="AM433" i="8"/>
  <c r="AL433" i="8"/>
  <c r="AI433" i="8"/>
  <c r="AF433" i="8"/>
  <c r="AE433" i="8"/>
  <c r="AD433" i="8"/>
  <c r="AC433" i="8"/>
  <c r="AB433" i="8"/>
  <c r="AA433" i="8"/>
  <c r="Z433" i="8"/>
  <c r="Y433" i="8"/>
  <c r="X433" i="8"/>
  <c r="W433" i="8"/>
  <c r="V433" i="8"/>
  <c r="U433" i="8"/>
  <c r="T433" i="8"/>
  <c r="S433" i="8"/>
  <c r="R433" i="8"/>
  <c r="Q433" i="8"/>
  <c r="O433" i="8"/>
  <c r="N433" i="8"/>
  <c r="M433" i="8"/>
  <c r="L433" i="8"/>
  <c r="K433" i="8"/>
  <c r="J433" i="8"/>
  <c r="I433" i="8"/>
  <c r="H433" i="8"/>
  <c r="G433" i="8"/>
  <c r="F433" i="8"/>
  <c r="D433" i="8"/>
  <c r="C433" i="8"/>
  <c r="B433" i="8"/>
  <c r="AU432" i="8"/>
  <c r="AT432" i="8"/>
  <c r="AR432" i="8"/>
  <c r="AP432" i="8"/>
  <c r="AN432" i="8"/>
  <c r="AM432" i="8"/>
  <c r="AL432" i="8"/>
  <c r="AI432" i="8"/>
  <c r="AF432" i="8"/>
  <c r="AE432" i="8"/>
  <c r="AD432" i="8"/>
  <c r="AC432" i="8"/>
  <c r="AB432" i="8"/>
  <c r="AA432" i="8"/>
  <c r="Z432" i="8"/>
  <c r="Y432" i="8"/>
  <c r="X432" i="8"/>
  <c r="W432" i="8"/>
  <c r="V432" i="8"/>
  <c r="U432" i="8"/>
  <c r="T432" i="8"/>
  <c r="S432" i="8"/>
  <c r="AS432" i="8" s="1"/>
  <c r="R432" i="8"/>
  <c r="B432" i="8"/>
  <c r="AU431" i="8"/>
  <c r="AT431" i="8"/>
  <c r="AR431" i="8"/>
  <c r="AP431" i="8"/>
  <c r="AN431" i="8"/>
  <c r="AM431" i="8"/>
  <c r="AL431" i="8"/>
  <c r="AI431" i="8"/>
  <c r="AF431" i="8"/>
  <c r="AE431" i="8"/>
  <c r="AD431" i="8"/>
  <c r="AC431" i="8"/>
  <c r="AB431" i="8"/>
  <c r="AA431" i="8"/>
  <c r="Z431" i="8"/>
  <c r="Y431" i="8"/>
  <c r="X431" i="8"/>
  <c r="W431" i="8"/>
  <c r="V431" i="8"/>
  <c r="U431" i="8"/>
  <c r="T431" i="8"/>
  <c r="S431" i="8"/>
  <c r="R431" i="8"/>
  <c r="B431" i="8"/>
  <c r="D430" i="8"/>
  <c r="C430" i="8"/>
  <c r="D429" i="8"/>
  <c r="C543" i="8"/>
  <c r="D428" i="8"/>
  <c r="C428" i="8"/>
  <c r="D427" i="8"/>
  <c r="C427" i="8"/>
  <c r="D426" i="8"/>
  <c r="C426" i="8"/>
  <c r="D425" i="8"/>
  <c r="C425" i="8"/>
  <c r="D424" i="8"/>
  <c r="C542" i="8"/>
  <c r="D423" i="8"/>
  <c r="C423" i="8"/>
  <c r="D422" i="8"/>
  <c r="C422" i="8"/>
  <c r="D421" i="8"/>
  <c r="C421" i="8"/>
  <c r="D420" i="8"/>
  <c r="C541" i="8"/>
  <c r="D419" i="8"/>
  <c r="C419" i="8"/>
  <c r="D418" i="8"/>
  <c r="C418" i="8"/>
  <c r="D417" i="8"/>
  <c r="C417" i="8"/>
  <c r="D416" i="8"/>
  <c r="C416" i="8"/>
  <c r="D415" i="8"/>
  <c r="C540" i="8"/>
  <c r="D414" i="8"/>
  <c r="C414" i="8"/>
  <c r="D413" i="8"/>
  <c r="C413" i="8"/>
  <c r="D412" i="8"/>
  <c r="C412" i="8"/>
  <c r="D411" i="8"/>
  <c r="C539" i="8"/>
  <c r="D410" i="8"/>
  <c r="C410" i="8"/>
  <c r="D409" i="8"/>
  <c r="C409" i="8"/>
  <c r="D408" i="8"/>
  <c r="C408" i="8"/>
  <c r="D407" i="8"/>
  <c r="C538" i="8"/>
  <c r="D406" i="8"/>
  <c r="C406" i="8"/>
  <c r="D405" i="8"/>
  <c r="C405" i="8"/>
  <c r="D404" i="8"/>
  <c r="C404" i="8"/>
  <c r="D403" i="8"/>
  <c r="C537" i="8"/>
  <c r="D402" i="8"/>
  <c r="C402" i="8"/>
  <c r="D401" i="8"/>
  <c r="C401" i="8"/>
  <c r="D400" i="8"/>
  <c r="C400" i="8"/>
  <c r="D399" i="8"/>
  <c r="C399" i="8"/>
  <c r="D398" i="8"/>
  <c r="C398" i="8"/>
  <c r="D397" i="8"/>
  <c r="C397" i="8"/>
  <c r="D396" i="8"/>
  <c r="C536" i="8"/>
  <c r="P395" i="8"/>
  <c r="O395" i="8"/>
  <c r="N395" i="8"/>
  <c r="M395" i="8"/>
  <c r="L395" i="8"/>
  <c r="K395" i="8"/>
  <c r="J395" i="8"/>
  <c r="I395" i="8"/>
  <c r="H395" i="8"/>
  <c r="G395" i="8"/>
  <c r="F395" i="8"/>
  <c r="E395" i="8"/>
  <c r="D392" i="8"/>
  <c r="B386" i="8"/>
  <c r="C385" i="8"/>
  <c r="B385" i="8"/>
  <c r="C384" i="8"/>
  <c r="B384" i="8"/>
  <c r="C383" i="8"/>
  <c r="B383" i="8"/>
  <c r="B382" i="8"/>
  <c r="B381" i="8"/>
  <c r="B380" i="8"/>
  <c r="B379" i="8"/>
  <c r="B378" i="8"/>
  <c r="B377" i="8"/>
  <c r="B376" i="8"/>
  <c r="B375" i="8"/>
  <c r="B374" i="8"/>
  <c r="B373" i="8"/>
  <c r="B372" i="8"/>
  <c r="B371" i="8"/>
  <c r="B370" i="8"/>
  <c r="B369" i="8"/>
  <c r="B368" i="8"/>
  <c r="B367" i="8"/>
  <c r="B366" i="8"/>
  <c r="B365" i="8"/>
  <c r="B364" i="8"/>
  <c r="B363" i="8"/>
  <c r="B362" i="8"/>
  <c r="B361" i="8"/>
  <c r="B360" i="8"/>
  <c r="B359" i="8"/>
  <c r="B358" i="8"/>
  <c r="B357" i="8"/>
  <c r="B356" i="8"/>
  <c r="B355" i="8"/>
  <c r="B354" i="8"/>
  <c r="B353" i="8"/>
  <c r="B352" i="8"/>
  <c r="B351" i="8"/>
  <c r="B350" i="8"/>
  <c r="B349" i="8"/>
  <c r="B348" i="8"/>
  <c r="B347" i="8"/>
  <c r="B346" i="8"/>
  <c r="B345" i="8"/>
  <c r="B344" i="8"/>
  <c r="B343" i="8"/>
  <c r="B342" i="8"/>
  <c r="B341" i="8"/>
  <c r="B340" i="8"/>
  <c r="B339" i="8"/>
  <c r="B338" i="8"/>
  <c r="B337" i="8"/>
  <c r="C336" i="8"/>
  <c r="B336" i="8"/>
  <c r="C335" i="8"/>
  <c r="B335" i="8"/>
  <c r="C334" i="8"/>
  <c r="B334" i="8"/>
  <c r="C333" i="8"/>
  <c r="B333" i="8"/>
  <c r="C332" i="8"/>
  <c r="B332" i="8"/>
  <c r="C331" i="8"/>
  <c r="B331" i="8"/>
  <c r="C330" i="8"/>
  <c r="B330" i="8"/>
  <c r="C329" i="8"/>
  <c r="B329" i="8"/>
  <c r="C328" i="8"/>
  <c r="B328" i="8"/>
  <c r="C327" i="8"/>
  <c r="B327" i="8"/>
  <c r="C326" i="8"/>
  <c r="B326" i="8"/>
  <c r="C325" i="8"/>
  <c r="B325" i="8"/>
  <c r="C324" i="8"/>
  <c r="B324" i="8"/>
  <c r="C323" i="8"/>
  <c r="B323" i="8"/>
  <c r="C322" i="8"/>
  <c r="B322" i="8"/>
  <c r="C321" i="8"/>
  <c r="B321" i="8"/>
  <c r="C320" i="8"/>
  <c r="B320" i="8"/>
  <c r="C319" i="8"/>
  <c r="B319" i="8"/>
  <c r="C318" i="8"/>
  <c r="B318" i="8"/>
  <c r="C317" i="8"/>
  <c r="B317" i="8"/>
  <c r="C316" i="8"/>
  <c r="B316" i="8"/>
  <c r="C315" i="8"/>
  <c r="B315" i="8"/>
  <c r="C314" i="8"/>
  <c r="B314" i="8"/>
  <c r="C313" i="8"/>
  <c r="B313" i="8"/>
  <c r="C312" i="8"/>
  <c r="B312" i="8"/>
  <c r="C311" i="8"/>
  <c r="B311" i="8"/>
  <c r="C310" i="8"/>
  <c r="B310" i="8"/>
  <c r="C309" i="8"/>
  <c r="B309" i="8"/>
  <c r="C308" i="8"/>
  <c r="B308" i="8"/>
  <c r="C307" i="8"/>
  <c r="B307" i="8"/>
  <c r="C306" i="8"/>
  <c r="B306" i="8"/>
  <c r="C305" i="8"/>
  <c r="B305" i="8"/>
  <c r="C304" i="8"/>
  <c r="B304" i="8"/>
  <c r="C303" i="8"/>
  <c r="B303" i="8"/>
  <c r="C302" i="8"/>
  <c r="B302" i="8"/>
  <c r="C301" i="8"/>
  <c r="B301" i="8"/>
  <c r="C300" i="8"/>
  <c r="B300" i="8"/>
  <c r="C299" i="8"/>
  <c r="B299" i="8"/>
  <c r="C298" i="8"/>
  <c r="B298" i="8"/>
  <c r="C297" i="8"/>
  <c r="B297" i="8"/>
  <c r="C296" i="8"/>
  <c r="B296" i="8"/>
  <c r="C295" i="8"/>
  <c r="B295" i="8"/>
  <c r="C294" i="8"/>
  <c r="B294" i="8"/>
  <c r="C293" i="8"/>
  <c r="B293" i="8"/>
  <c r="C292" i="8"/>
  <c r="B292" i="8"/>
  <c r="C291" i="8"/>
  <c r="B291" i="8"/>
  <c r="C290" i="8"/>
  <c r="B290" i="8"/>
  <c r="C289" i="8"/>
  <c r="B289" i="8"/>
  <c r="C288" i="8"/>
  <c r="B288" i="8"/>
  <c r="C287" i="8"/>
  <c r="B287" i="8"/>
  <c r="C286" i="8"/>
  <c r="B286" i="8"/>
  <c r="BC285" i="8"/>
  <c r="BC682" i="8" s="1"/>
  <c r="BB285" i="8"/>
  <c r="BB682" i="8"/>
  <c r="BA285" i="8"/>
  <c r="BA682" i="8" s="1"/>
  <c r="AZ285" i="8"/>
  <c r="AZ682" i="8" s="1"/>
  <c r="AY285" i="8"/>
  <c r="AY682" i="8" s="1"/>
  <c r="AX285" i="8"/>
  <c r="AX682" i="8"/>
  <c r="AW285" i="8"/>
  <c r="AW682" i="8" s="1"/>
  <c r="AV285" i="8"/>
  <c r="AV682" i="8" s="1"/>
  <c r="AU285" i="8"/>
  <c r="AU682" i="8" s="1"/>
  <c r="AT285" i="8"/>
  <c r="AT682" i="8"/>
  <c r="AS285" i="8"/>
  <c r="AS682" i="8" s="1"/>
  <c r="AR285" i="8"/>
  <c r="AR682" i="8" s="1"/>
  <c r="AQ285" i="8"/>
  <c r="AQ682" i="8" s="1"/>
  <c r="AP285" i="8"/>
  <c r="AP682" i="8"/>
  <c r="AO285" i="8"/>
  <c r="AO682" i="8" s="1"/>
  <c r="AN285" i="8"/>
  <c r="AN682" i="8" s="1"/>
  <c r="AM285" i="8"/>
  <c r="AM682" i="8" s="1"/>
  <c r="AL285" i="8"/>
  <c r="AL682" i="8"/>
  <c r="AK285" i="8"/>
  <c r="AK682" i="8" s="1"/>
  <c r="AJ285" i="8"/>
  <c r="AJ682" i="8" s="1"/>
  <c r="AI285" i="8"/>
  <c r="AI682" i="8" s="1"/>
  <c r="AH285" i="8"/>
  <c r="AH682" i="8"/>
  <c r="AG285" i="8"/>
  <c r="AG682" i="8" s="1"/>
  <c r="AF285" i="8"/>
  <c r="AF682" i="8" s="1"/>
  <c r="AE285" i="8"/>
  <c r="AE682" i="8" s="1"/>
  <c r="AD285" i="8"/>
  <c r="AD682" i="8"/>
  <c r="AC285" i="8"/>
  <c r="AC682" i="8" s="1"/>
  <c r="AB285" i="8"/>
  <c r="AB682" i="8" s="1"/>
  <c r="AA285" i="8"/>
  <c r="AA682" i="8" s="1"/>
  <c r="Z285" i="8"/>
  <c r="Z682" i="8"/>
  <c r="Y285" i="8"/>
  <c r="Y682" i="8" s="1"/>
  <c r="X285" i="8"/>
  <c r="X682" i="8" s="1"/>
  <c r="W285" i="8"/>
  <c r="W682" i="8" s="1"/>
  <c r="V285" i="8"/>
  <c r="V682" i="8"/>
  <c r="U285" i="8"/>
  <c r="U682" i="8" s="1"/>
  <c r="T285" i="8"/>
  <c r="T682" i="8" s="1"/>
  <c r="S285" i="8"/>
  <c r="S682" i="8" s="1"/>
  <c r="R285" i="8"/>
  <c r="R682" i="8"/>
  <c r="Q285" i="8"/>
  <c r="Q682" i="8" s="1"/>
  <c r="P285" i="8"/>
  <c r="P682" i="8" s="1"/>
  <c r="O285" i="8"/>
  <c r="O682" i="8" s="1"/>
  <c r="N285" i="8"/>
  <c r="N682" i="8"/>
  <c r="M285" i="8"/>
  <c r="M682" i="8" s="1"/>
  <c r="L285" i="8"/>
  <c r="L682" i="8" s="1"/>
  <c r="K285" i="8"/>
  <c r="K682" i="8" s="1"/>
  <c r="J285" i="8"/>
  <c r="J682" i="8"/>
  <c r="I285" i="8"/>
  <c r="I682" i="8" s="1"/>
  <c r="H285" i="8"/>
  <c r="H682" i="8" s="1"/>
  <c r="G285" i="8"/>
  <c r="G682" i="8" s="1"/>
  <c r="F285" i="8"/>
  <c r="F682" i="8"/>
  <c r="B275" i="8"/>
  <c r="C274" i="8"/>
  <c r="B274" i="8"/>
  <c r="C273" i="8"/>
  <c r="B273" i="8"/>
  <c r="B272" i="8"/>
  <c r="B271" i="8"/>
  <c r="B270" i="8"/>
  <c r="B269" i="8"/>
  <c r="B268" i="8"/>
  <c r="B267" i="8"/>
  <c r="B266" i="8"/>
  <c r="B265" i="8"/>
  <c r="B264" i="8"/>
  <c r="B263" i="8"/>
  <c r="B262" i="8"/>
  <c r="B261" i="8"/>
  <c r="B260" i="8"/>
  <c r="B259" i="8"/>
  <c r="B258" i="8"/>
  <c r="B257" i="8"/>
  <c r="B256" i="8"/>
  <c r="B255" i="8"/>
  <c r="B254" i="8"/>
  <c r="B253" i="8"/>
  <c r="B252" i="8"/>
  <c r="B251" i="8"/>
  <c r="B250" i="8"/>
  <c r="B249" i="8"/>
  <c r="B248" i="8"/>
  <c r="B247" i="8"/>
  <c r="B246" i="8"/>
  <c r="B245" i="8"/>
  <c r="B244" i="8"/>
  <c r="B243" i="8"/>
  <c r="B242" i="8"/>
  <c r="B241" i="8"/>
  <c r="B240" i="8"/>
  <c r="B239" i="8"/>
  <c r="B238" i="8"/>
  <c r="B237" i="8"/>
  <c r="B236" i="8"/>
  <c r="B235" i="8"/>
  <c r="B234" i="8"/>
  <c r="B233" i="8"/>
  <c r="B232" i="8"/>
  <c r="B231" i="8"/>
  <c r="B230" i="8"/>
  <c r="B229" i="8"/>
  <c r="B228" i="8"/>
  <c r="B227" i="8"/>
  <c r="C226" i="8"/>
  <c r="B226" i="8"/>
  <c r="C225" i="8"/>
  <c r="B225" i="8"/>
  <c r="C224" i="8"/>
  <c r="B224" i="8"/>
  <c r="C223" i="8"/>
  <c r="B223" i="8"/>
  <c r="C222" i="8"/>
  <c r="B222" i="8"/>
  <c r="C221" i="8"/>
  <c r="B221" i="8"/>
  <c r="C220" i="8"/>
  <c r="B220" i="8"/>
  <c r="C219" i="8"/>
  <c r="B219" i="8"/>
  <c r="C218" i="8"/>
  <c r="B218" i="8"/>
  <c r="C217" i="8"/>
  <c r="B217" i="8"/>
  <c r="C216" i="8"/>
  <c r="B216" i="8"/>
  <c r="C215" i="8"/>
  <c r="B215" i="8"/>
  <c r="C214" i="8"/>
  <c r="B214" i="8"/>
  <c r="C213" i="8"/>
  <c r="B213" i="8"/>
  <c r="C212" i="8"/>
  <c r="B212" i="8"/>
  <c r="C211" i="8"/>
  <c r="B211" i="8"/>
  <c r="C210" i="8"/>
  <c r="B210" i="8"/>
  <c r="C209" i="8"/>
  <c r="B209" i="8"/>
  <c r="C208" i="8"/>
  <c r="B208" i="8"/>
  <c r="C207" i="8"/>
  <c r="B207" i="8"/>
  <c r="C206" i="8"/>
  <c r="B206" i="8"/>
  <c r="C205" i="8"/>
  <c r="B205" i="8"/>
  <c r="C204" i="8"/>
  <c r="B204" i="8"/>
  <c r="C203" i="8"/>
  <c r="B203" i="8"/>
  <c r="C202" i="8"/>
  <c r="B202" i="8"/>
  <c r="C201" i="8"/>
  <c r="B201" i="8"/>
  <c r="C200" i="8"/>
  <c r="B200" i="8"/>
  <c r="C199" i="8"/>
  <c r="B199" i="8"/>
  <c r="C198" i="8"/>
  <c r="B198" i="8"/>
  <c r="C197" i="8"/>
  <c r="B197" i="8"/>
  <c r="C196" i="8"/>
  <c r="B196" i="8"/>
  <c r="C195" i="8"/>
  <c r="B195" i="8"/>
  <c r="C194" i="8"/>
  <c r="B194" i="8"/>
  <c r="C193" i="8"/>
  <c r="B193" i="8"/>
  <c r="C192" i="8"/>
  <c r="B192" i="8"/>
  <c r="C191" i="8"/>
  <c r="B191" i="8"/>
  <c r="C190" i="8"/>
  <c r="B190" i="8"/>
  <c r="C189" i="8"/>
  <c r="B189" i="8"/>
  <c r="C188" i="8"/>
  <c r="B188" i="8"/>
  <c r="C187" i="8"/>
  <c r="B187" i="8"/>
  <c r="C186" i="8"/>
  <c r="B186" i="8"/>
  <c r="C185" i="8"/>
  <c r="B185" i="8"/>
  <c r="C184" i="8"/>
  <c r="B184" i="8"/>
  <c r="C183" i="8"/>
  <c r="B183" i="8"/>
  <c r="C182" i="8"/>
  <c r="B182" i="8"/>
  <c r="C181" i="8"/>
  <c r="B181" i="8"/>
  <c r="C180" i="8"/>
  <c r="B180" i="8"/>
  <c r="C179" i="8"/>
  <c r="B179" i="8"/>
  <c r="C178" i="8"/>
  <c r="B178" i="8"/>
  <c r="C177" i="8"/>
  <c r="B177" i="8"/>
  <c r="C176" i="8"/>
  <c r="B176" i="8"/>
  <c r="AQ175" i="8"/>
  <c r="AZ173" i="8"/>
  <c r="AY173" i="8"/>
  <c r="H536" i="6"/>
  <c r="E718" i="6"/>
  <c r="C717" i="6"/>
  <c r="C716" i="6"/>
  <c r="C715" i="6"/>
  <c r="C714" i="6"/>
  <c r="C713" i="6"/>
  <c r="C712" i="6"/>
  <c r="C711" i="6"/>
  <c r="C710" i="6"/>
  <c r="C709" i="6"/>
  <c r="C708" i="6"/>
  <c r="C707" i="6"/>
  <c r="C706" i="6"/>
  <c r="C705" i="6"/>
  <c r="C704" i="6"/>
  <c r="C703" i="6"/>
  <c r="C702" i="6"/>
  <c r="C701" i="6"/>
  <c r="C700" i="6"/>
  <c r="C699" i="6"/>
  <c r="C698" i="6"/>
  <c r="C697" i="6"/>
  <c r="C696" i="6"/>
  <c r="C695" i="6"/>
  <c r="C694" i="6"/>
  <c r="C693" i="6"/>
  <c r="C692" i="6"/>
  <c r="C691" i="6"/>
  <c r="C690" i="6"/>
  <c r="C689" i="6"/>
  <c r="C688" i="6"/>
  <c r="C687" i="6"/>
  <c r="C686" i="6"/>
  <c r="C685" i="6"/>
  <c r="C684" i="6"/>
  <c r="C683" i="6"/>
  <c r="D675" i="6"/>
  <c r="C675" i="6"/>
  <c r="D674" i="6"/>
  <c r="C674" i="6"/>
  <c r="D673" i="6"/>
  <c r="C673" i="6"/>
  <c r="D672" i="6"/>
  <c r="C672" i="6"/>
  <c r="D671" i="6"/>
  <c r="C671" i="6"/>
  <c r="D670" i="6"/>
  <c r="C670" i="6"/>
  <c r="D669" i="6"/>
  <c r="C669" i="6"/>
  <c r="D668" i="6"/>
  <c r="C668" i="6"/>
  <c r="D667" i="6"/>
  <c r="C667" i="6"/>
  <c r="D666" i="6"/>
  <c r="C666" i="6"/>
  <c r="D665" i="6"/>
  <c r="C665" i="6"/>
  <c r="D664" i="6"/>
  <c r="C664" i="6"/>
  <c r="D663" i="6"/>
  <c r="C663" i="6"/>
  <c r="D662" i="6"/>
  <c r="C662" i="6"/>
  <c r="D661" i="6"/>
  <c r="C661" i="6"/>
  <c r="D660" i="6"/>
  <c r="C660" i="6"/>
  <c r="D659" i="6"/>
  <c r="C659" i="6"/>
  <c r="D658" i="6"/>
  <c r="C658" i="6"/>
  <c r="D657" i="6"/>
  <c r="C657" i="6"/>
  <c r="D656" i="6"/>
  <c r="C656" i="6"/>
  <c r="D655" i="6"/>
  <c r="C655" i="6"/>
  <c r="D654" i="6"/>
  <c r="C654" i="6"/>
  <c r="D653" i="6"/>
  <c r="C653" i="6"/>
  <c r="D652" i="6"/>
  <c r="C652" i="6"/>
  <c r="D651" i="6"/>
  <c r="C651" i="6"/>
  <c r="D650" i="6"/>
  <c r="C650" i="6"/>
  <c r="D649" i="6"/>
  <c r="C649" i="6"/>
  <c r="D648" i="6"/>
  <c r="C648" i="6"/>
  <c r="D647" i="6"/>
  <c r="C647" i="6"/>
  <c r="D646" i="6"/>
  <c r="C646" i="6"/>
  <c r="D645" i="6"/>
  <c r="C645" i="6"/>
  <c r="D644" i="6"/>
  <c r="C644" i="6"/>
  <c r="D643" i="6"/>
  <c r="C643" i="6"/>
  <c r="D642" i="6"/>
  <c r="C642" i="6"/>
  <c r="D641" i="6"/>
  <c r="C641" i="6"/>
  <c r="P640" i="6"/>
  <c r="O640" i="6"/>
  <c r="N640" i="6"/>
  <c r="M640" i="6"/>
  <c r="L640" i="6"/>
  <c r="K640" i="6"/>
  <c r="J640" i="6"/>
  <c r="I640" i="6"/>
  <c r="H640" i="6"/>
  <c r="G640" i="6"/>
  <c r="F640" i="6"/>
  <c r="E640" i="6"/>
  <c r="D629" i="6"/>
  <c r="C629" i="6"/>
  <c r="D628" i="6"/>
  <c r="C628" i="6"/>
  <c r="D627" i="6"/>
  <c r="C627" i="6"/>
  <c r="D626" i="6"/>
  <c r="C626" i="6"/>
  <c r="D625" i="6"/>
  <c r="C625" i="6"/>
  <c r="D624" i="6"/>
  <c r="C624" i="6"/>
  <c r="D623" i="6"/>
  <c r="C623" i="6"/>
  <c r="D622" i="6"/>
  <c r="C622" i="6"/>
  <c r="D621" i="6"/>
  <c r="C621" i="6"/>
  <c r="D620" i="6"/>
  <c r="C620" i="6"/>
  <c r="D619" i="6"/>
  <c r="C619" i="6"/>
  <c r="D618" i="6"/>
  <c r="C618" i="6"/>
  <c r="D617" i="6"/>
  <c r="C617" i="6"/>
  <c r="D616" i="6"/>
  <c r="C616" i="6"/>
  <c r="D615" i="6"/>
  <c r="C615" i="6"/>
  <c r="D614" i="6"/>
  <c r="C614" i="6"/>
  <c r="D613" i="6"/>
  <c r="C613" i="6"/>
  <c r="D612" i="6"/>
  <c r="C612" i="6"/>
  <c r="D611" i="6"/>
  <c r="C611" i="6"/>
  <c r="D610" i="6"/>
  <c r="C610" i="6"/>
  <c r="D609" i="6"/>
  <c r="C609" i="6"/>
  <c r="D608" i="6"/>
  <c r="C608" i="6"/>
  <c r="D607" i="6"/>
  <c r="C607" i="6"/>
  <c r="D606" i="6"/>
  <c r="C606" i="6"/>
  <c r="D605" i="6"/>
  <c r="C605" i="6"/>
  <c r="D604" i="6"/>
  <c r="C604" i="6"/>
  <c r="D603" i="6"/>
  <c r="C603" i="6"/>
  <c r="D602" i="6"/>
  <c r="C602" i="6"/>
  <c r="D601" i="6"/>
  <c r="C601" i="6"/>
  <c r="D600" i="6"/>
  <c r="C600" i="6"/>
  <c r="D599" i="6"/>
  <c r="C599" i="6"/>
  <c r="D598" i="6"/>
  <c r="C598" i="6"/>
  <c r="D597" i="6"/>
  <c r="C597" i="6"/>
  <c r="D596" i="6"/>
  <c r="C596" i="6"/>
  <c r="D595" i="6"/>
  <c r="C595" i="6"/>
  <c r="P594" i="6"/>
  <c r="O594" i="6"/>
  <c r="N594" i="6"/>
  <c r="M594" i="6"/>
  <c r="L594" i="6"/>
  <c r="K594" i="6"/>
  <c r="J594" i="6"/>
  <c r="I594" i="6"/>
  <c r="H594" i="6"/>
  <c r="G594" i="6"/>
  <c r="F594" i="6"/>
  <c r="E594" i="6"/>
  <c r="D583" i="6"/>
  <c r="C583" i="6"/>
  <c r="D582" i="6"/>
  <c r="C582" i="6"/>
  <c r="D581" i="6"/>
  <c r="C581" i="6"/>
  <c r="D580" i="6"/>
  <c r="C580" i="6"/>
  <c r="D579" i="6"/>
  <c r="C579" i="6"/>
  <c r="D578" i="6"/>
  <c r="C578" i="6"/>
  <c r="D577" i="6"/>
  <c r="C577" i="6"/>
  <c r="D576" i="6"/>
  <c r="C576" i="6"/>
  <c r="D575" i="6"/>
  <c r="C575" i="6"/>
  <c r="D574" i="6"/>
  <c r="C574" i="6"/>
  <c r="D573" i="6"/>
  <c r="C573" i="6"/>
  <c r="D572" i="6"/>
  <c r="C572" i="6"/>
  <c r="D571" i="6"/>
  <c r="C571" i="6"/>
  <c r="D570" i="6"/>
  <c r="C570" i="6"/>
  <c r="D569" i="6"/>
  <c r="C569" i="6"/>
  <c r="D568" i="6"/>
  <c r="C568" i="6"/>
  <c r="D567" i="6"/>
  <c r="C567" i="6"/>
  <c r="D566" i="6"/>
  <c r="C566" i="6"/>
  <c r="D565" i="6"/>
  <c r="C565" i="6"/>
  <c r="D564" i="6"/>
  <c r="C564" i="6"/>
  <c r="D563" i="6"/>
  <c r="C563" i="6"/>
  <c r="D562" i="6"/>
  <c r="C562" i="6"/>
  <c r="D561" i="6"/>
  <c r="C561" i="6"/>
  <c r="D560" i="6"/>
  <c r="C560" i="6"/>
  <c r="D559" i="6"/>
  <c r="C559" i="6"/>
  <c r="D558" i="6"/>
  <c r="C558" i="6"/>
  <c r="D557" i="6"/>
  <c r="C557" i="6"/>
  <c r="D556" i="6"/>
  <c r="C556" i="6"/>
  <c r="D555" i="6"/>
  <c r="C555" i="6"/>
  <c r="D554" i="6"/>
  <c r="C554" i="6"/>
  <c r="D553" i="6"/>
  <c r="C553" i="6"/>
  <c r="D552" i="6"/>
  <c r="C552" i="6"/>
  <c r="D551" i="6"/>
  <c r="C551" i="6"/>
  <c r="D550" i="6"/>
  <c r="C550" i="6"/>
  <c r="D549" i="6"/>
  <c r="C549" i="6"/>
  <c r="P548" i="6"/>
  <c r="O548" i="6"/>
  <c r="N548" i="6"/>
  <c r="M548" i="6"/>
  <c r="L548" i="6"/>
  <c r="K548" i="6"/>
  <c r="J548" i="6"/>
  <c r="I548" i="6"/>
  <c r="H548" i="6"/>
  <c r="G548" i="6"/>
  <c r="F548" i="6"/>
  <c r="E548" i="6"/>
  <c r="P520" i="6"/>
  <c r="O520" i="6"/>
  <c r="N520" i="6"/>
  <c r="M520" i="6"/>
  <c r="L520" i="6"/>
  <c r="K520" i="6"/>
  <c r="J520" i="6"/>
  <c r="I520" i="6"/>
  <c r="H520" i="6"/>
  <c r="G520" i="6"/>
  <c r="F520" i="6"/>
  <c r="E520" i="6"/>
  <c r="C515" i="6"/>
  <c r="C514" i="6"/>
  <c r="C513" i="6"/>
  <c r="C512" i="6"/>
  <c r="C511" i="6"/>
  <c r="C510" i="6"/>
  <c r="C509" i="6"/>
  <c r="C508" i="6"/>
  <c r="C507" i="6"/>
  <c r="C506" i="6"/>
  <c r="C505" i="6"/>
  <c r="C504" i="6"/>
  <c r="C503" i="6"/>
  <c r="C502" i="6"/>
  <c r="C501" i="6"/>
  <c r="C500" i="6"/>
  <c r="C499" i="6"/>
  <c r="C498" i="6"/>
  <c r="C497" i="6"/>
  <c r="C496" i="6"/>
  <c r="C495" i="6"/>
  <c r="C494" i="6"/>
  <c r="C493" i="6"/>
  <c r="C492" i="6"/>
  <c r="C491" i="6"/>
  <c r="C490" i="6"/>
  <c r="C489" i="6"/>
  <c r="C488" i="6"/>
  <c r="C487" i="6"/>
  <c r="C486" i="6"/>
  <c r="C485" i="6"/>
  <c r="C484" i="6"/>
  <c r="C483" i="6"/>
  <c r="C482" i="6"/>
  <c r="C481" i="6"/>
  <c r="P480" i="6"/>
  <c r="O480" i="6"/>
  <c r="N480" i="6"/>
  <c r="M480" i="6"/>
  <c r="L480" i="6"/>
  <c r="K480" i="6"/>
  <c r="J480" i="6"/>
  <c r="I480" i="6"/>
  <c r="H480" i="6"/>
  <c r="G480" i="6"/>
  <c r="F480" i="6"/>
  <c r="E480" i="6"/>
  <c r="D477" i="6"/>
  <c r="C472" i="6"/>
  <c r="C471" i="6"/>
  <c r="C470" i="6"/>
  <c r="C469" i="6"/>
  <c r="C468" i="6"/>
  <c r="C467" i="6"/>
  <c r="C466" i="6"/>
  <c r="C465" i="6"/>
  <c r="C464" i="6"/>
  <c r="C463" i="6"/>
  <c r="C462" i="6"/>
  <c r="C461" i="6"/>
  <c r="C460" i="6"/>
  <c r="C459" i="6"/>
  <c r="C458" i="6"/>
  <c r="C457" i="6"/>
  <c r="C456" i="6"/>
  <c r="C455" i="6"/>
  <c r="C454" i="6"/>
  <c r="C453" i="6"/>
  <c r="C452" i="6"/>
  <c r="C451" i="6"/>
  <c r="C450" i="6"/>
  <c r="C449" i="6"/>
  <c r="C448" i="6"/>
  <c r="C447" i="6"/>
  <c r="C446" i="6"/>
  <c r="C445" i="6"/>
  <c r="C444" i="6"/>
  <c r="C443" i="6"/>
  <c r="C442" i="6"/>
  <c r="C441" i="6"/>
  <c r="C440" i="6"/>
  <c r="C439" i="6"/>
  <c r="C438" i="6"/>
  <c r="P437" i="6"/>
  <c r="O437" i="6"/>
  <c r="N437" i="6"/>
  <c r="M437" i="6"/>
  <c r="L437" i="6"/>
  <c r="K437" i="6"/>
  <c r="J437" i="6"/>
  <c r="I437" i="6"/>
  <c r="H437" i="6"/>
  <c r="G437" i="6"/>
  <c r="F437" i="6"/>
  <c r="E437" i="6"/>
  <c r="D434" i="6"/>
  <c r="AU433" i="6"/>
  <c r="AT433" i="6"/>
  <c r="AR433" i="6"/>
  <c r="AP433" i="6"/>
  <c r="AN433" i="6"/>
  <c r="AM433" i="6"/>
  <c r="AL433" i="6"/>
  <c r="AI433" i="6"/>
  <c r="AF433" i="6"/>
  <c r="AE433" i="6"/>
  <c r="AD433" i="6"/>
  <c r="AC433" i="6"/>
  <c r="AB433" i="6"/>
  <c r="AA433" i="6"/>
  <c r="Z433" i="6"/>
  <c r="Y433" i="6"/>
  <c r="X433" i="6"/>
  <c r="W433" i="6"/>
  <c r="V433" i="6"/>
  <c r="U433" i="6"/>
  <c r="T433" i="6"/>
  <c r="S433" i="6"/>
  <c r="R433" i="6"/>
  <c r="Q433" i="6"/>
  <c r="O433" i="6"/>
  <c r="N433" i="6"/>
  <c r="M433" i="6"/>
  <c r="L433" i="6"/>
  <c r="K433" i="6"/>
  <c r="J433" i="6"/>
  <c r="I433" i="6"/>
  <c r="H433" i="6"/>
  <c r="G433" i="6"/>
  <c r="F433" i="6"/>
  <c r="D433" i="6"/>
  <c r="C433" i="6"/>
  <c r="B433" i="6"/>
  <c r="AU432" i="6"/>
  <c r="AT432" i="6"/>
  <c r="AR432" i="6"/>
  <c r="AP432" i="6"/>
  <c r="AN432" i="6"/>
  <c r="AM432" i="6"/>
  <c r="AL432" i="6"/>
  <c r="AI432" i="6"/>
  <c r="AF432" i="6"/>
  <c r="AE432" i="6"/>
  <c r="AD432" i="6"/>
  <c r="AC432" i="6"/>
  <c r="AB432" i="6"/>
  <c r="AA432" i="6"/>
  <c r="Z432" i="6"/>
  <c r="Y432" i="6"/>
  <c r="X432" i="6"/>
  <c r="W432" i="6"/>
  <c r="V432" i="6"/>
  <c r="U432" i="6"/>
  <c r="AS432" i="6" s="1"/>
  <c r="T432" i="6"/>
  <c r="S432" i="6"/>
  <c r="R432" i="6"/>
  <c r="B432" i="6"/>
  <c r="AU431" i="6"/>
  <c r="AT431" i="6"/>
  <c r="AR431" i="6"/>
  <c r="AP431" i="6"/>
  <c r="AN431" i="6"/>
  <c r="AM431" i="6"/>
  <c r="AL431" i="6"/>
  <c r="AI431" i="6"/>
  <c r="AF431" i="6"/>
  <c r="AE431" i="6"/>
  <c r="AD431" i="6"/>
  <c r="AC431" i="6"/>
  <c r="AB431" i="6"/>
  <c r="AA431" i="6"/>
  <c r="Z431" i="6"/>
  <c r="Y431" i="6"/>
  <c r="X431" i="6"/>
  <c r="W431" i="6"/>
  <c r="V431" i="6"/>
  <c r="U431" i="6"/>
  <c r="T431" i="6"/>
  <c r="S431" i="6"/>
  <c r="R431" i="6"/>
  <c r="B431" i="6"/>
  <c r="D430" i="6"/>
  <c r="C430" i="6"/>
  <c r="D429" i="6"/>
  <c r="C429" i="6"/>
  <c r="C528" i="6" s="1"/>
  <c r="C543" i="6" s="1"/>
  <c r="D428" i="6"/>
  <c r="C428" i="6"/>
  <c r="D427" i="6"/>
  <c r="C427" i="6"/>
  <c r="D426" i="6"/>
  <c r="C426" i="6"/>
  <c r="D425" i="6"/>
  <c r="C425" i="6"/>
  <c r="D424" i="6"/>
  <c r="C424" i="6"/>
  <c r="C527" i="6"/>
  <c r="C542" i="6" s="1"/>
  <c r="D423" i="6"/>
  <c r="C423" i="6"/>
  <c r="D422" i="6"/>
  <c r="C422" i="6"/>
  <c r="D421" i="6"/>
  <c r="C421" i="6"/>
  <c r="D420" i="6"/>
  <c r="C420" i="6"/>
  <c r="C526" i="6" s="1"/>
  <c r="C541" i="6" s="1"/>
  <c r="D419" i="6"/>
  <c r="C419" i="6"/>
  <c r="D418" i="6"/>
  <c r="C418" i="6"/>
  <c r="D417" i="6"/>
  <c r="C417" i="6"/>
  <c r="D416" i="6"/>
  <c r="C416" i="6"/>
  <c r="D415" i="6"/>
  <c r="C415" i="6"/>
  <c r="C525" i="6" s="1"/>
  <c r="C540" i="6" s="1"/>
  <c r="D414" i="6"/>
  <c r="C414" i="6"/>
  <c r="D413" i="6"/>
  <c r="C413" i="6"/>
  <c r="D412" i="6"/>
  <c r="C412" i="6"/>
  <c r="D411" i="6"/>
  <c r="C411" i="6"/>
  <c r="C524" i="6"/>
  <c r="C539" i="6" s="1"/>
  <c r="D410" i="6"/>
  <c r="C410" i="6"/>
  <c r="D409" i="6"/>
  <c r="C409" i="6"/>
  <c r="D408" i="6"/>
  <c r="C408" i="6"/>
  <c r="D407" i="6"/>
  <c r="C407" i="6"/>
  <c r="C523" i="6" s="1"/>
  <c r="C538" i="6" s="1"/>
  <c r="D406" i="6"/>
  <c r="C406" i="6"/>
  <c r="D405" i="6"/>
  <c r="C405" i="6"/>
  <c r="D404" i="6"/>
  <c r="C404" i="6"/>
  <c r="D403" i="6"/>
  <c r="C403" i="6"/>
  <c r="C522" i="6" s="1"/>
  <c r="C537" i="6" s="1"/>
  <c r="D402" i="6"/>
  <c r="C402" i="6"/>
  <c r="D401" i="6"/>
  <c r="C401" i="6"/>
  <c r="D400" i="6"/>
  <c r="C400" i="6"/>
  <c r="D399" i="6"/>
  <c r="C399" i="6"/>
  <c r="D398" i="6"/>
  <c r="C398" i="6"/>
  <c r="D397" i="6"/>
  <c r="C397" i="6"/>
  <c r="D396" i="6"/>
  <c r="C396" i="6"/>
  <c r="C521" i="6" s="1"/>
  <c r="C536" i="6" s="1"/>
  <c r="P395" i="6"/>
  <c r="O395" i="6"/>
  <c r="N395" i="6"/>
  <c r="M395" i="6"/>
  <c r="L395" i="6"/>
  <c r="K395" i="6"/>
  <c r="J395" i="6"/>
  <c r="I395" i="6"/>
  <c r="H395" i="6"/>
  <c r="G395" i="6"/>
  <c r="F395" i="6"/>
  <c r="E395" i="6"/>
  <c r="D392" i="6"/>
  <c r="C386" i="6"/>
  <c r="B386" i="6"/>
  <c r="B385" i="6"/>
  <c r="B384" i="6"/>
  <c r="C383" i="6"/>
  <c r="B383" i="6"/>
  <c r="B382" i="6"/>
  <c r="B381" i="6"/>
  <c r="B380" i="6"/>
  <c r="B379" i="6"/>
  <c r="B378" i="6"/>
  <c r="B377" i="6"/>
  <c r="B376" i="6"/>
  <c r="B375" i="6"/>
  <c r="B374" i="6"/>
  <c r="B373" i="6"/>
  <c r="B372" i="6"/>
  <c r="B371" i="6"/>
  <c r="B370" i="6"/>
  <c r="B369" i="6"/>
  <c r="B368" i="6"/>
  <c r="B367" i="6"/>
  <c r="B366" i="6"/>
  <c r="B365" i="6"/>
  <c r="B364" i="6"/>
  <c r="B363" i="6"/>
  <c r="B362" i="6"/>
  <c r="B361" i="6"/>
  <c r="B360" i="6"/>
  <c r="B359" i="6"/>
  <c r="B358" i="6"/>
  <c r="B357" i="6"/>
  <c r="B356" i="6"/>
  <c r="B355" i="6"/>
  <c r="B354" i="6"/>
  <c r="B353" i="6"/>
  <c r="B352" i="6"/>
  <c r="B351" i="6"/>
  <c r="B350" i="6"/>
  <c r="B349" i="6"/>
  <c r="B348" i="6"/>
  <c r="B347" i="6"/>
  <c r="B346" i="6"/>
  <c r="B345" i="6"/>
  <c r="B344" i="6"/>
  <c r="B343" i="6"/>
  <c r="B342" i="6"/>
  <c r="B341" i="6"/>
  <c r="B340" i="6"/>
  <c r="B339" i="6"/>
  <c r="B338" i="6"/>
  <c r="B337" i="6"/>
  <c r="C336" i="6"/>
  <c r="B336" i="6"/>
  <c r="C335" i="6"/>
  <c r="B335" i="6"/>
  <c r="C334" i="6"/>
  <c r="B334" i="6"/>
  <c r="C333" i="6"/>
  <c r="B333" i="6"/>
  <c r="C332" i="6"/>
  <c r="B332" i="6"/>
  <c r="C331" i="6"/>
  <c r="B331" i="6"/>
  <c r="C330" i="6"/>
  <c r="B330" i="6"/>
  <c r="C329" i="6"/>
  <c r="B329" i="6"/>
  <c r="C328" i="6"/>
  <c r="B328" i="6"/>
  <c r="C327" i="6"/>
  <c r="B327" i="6"/>
  <c r="C326" i="6"/>
  <c r="B326" i="6"/>
  <c r="C325" i="6"/>
  <c r="B325" i="6"/>
  <c r="C324" i="6"/>
  <c r="B324" i="6"/>
  <c r="C323" i="6"/>
  <c r="B323" i="6"/>
  <c r="C322" i="6"/>
  <c r="B322" i="6"/>
  <c r="C321" i="6"/>
  <c r="B321" i="6"/>
  <c r="C320" i="6"/>
  <c r="B320" i="6"/>
  <c r="C319" i="6"/>
  <c r="B319" i="6"/>
  <c r="C318" i="6"/>
  <c r="B318" i="6"/>
  <c r="C317" i="6"/>
  <c r="B317" i="6"/>
  <c r="C316" i="6"/>
  <c r="B316" i="6"/>
  <c r="C315" i="6"/>
  <c r="B315" i="6"/>
  <c r="C314" i="6"/>
  <c r="B314" i="6"/>
  <c r="C313" i="6"/>
  <c r="B313" i="6"/>
  <c r="C312" i="6"/>
  <c r="B312" i="6"/>
  <c r="C311" i="6"/>
  <c r="B311" i="6"/>
  <c r="C310" i="6"/>
  <c r="B310" i="6"/>
  <c r="C309" i="6"/>
  <c r="B309" i="6"/>
  <c r="C308" i="6"/>
  <c r="B308" i="6"/>
  <c r="C307" i="6"/>
  <c r="B307" i="6"/>
  <c r="C306" i="6"/>
  <c r="B306" i="6"/>
  <c r="C305" i="6"/>
  <c r="B305" i="6"/>
  <c r="C304" i="6"/>
  <c r="B304" i="6"/>
  <c r="C303" i="6"/>
  <c r="B303" i="6"/>
  <c r="C302" i="6"/>
  <c r="B302" i="6"/>
  <c r="C301" i="6"/>
  <c r="B301" i="6"/>
  <c r="C300" i="6"/>
  <c r="B300" i="6"/>
  <c r="C299" i="6"/>
  <c r="B299" i="6"/>
  <c r="C298" i="6"/>
  <c r="B298" i="6"/>
  <c r="C297" i="6"/>
  <c r="B297" i="6"/>
  <c r="C296" i="6"/>
  <c r="B296" i="6"/>
  <c r="C295" i="6"/>
  <c r="B295" i="6"/>
  <c r="C294" i="6"/>
  <c r="B294" i="6"/>
  <c r="C293" i="6"/>
  <c r="B293" i="6"/>
  <c r="C292" i="6"/>
  <c r="B292" i="6"/>
  <c r="C291" i="6"/>
  <c r="B291" i="6"/>
  <c r="C290" i="6"/>
  <c r="B290" i="6"/>
  <c r="C289" i="6"/>
  <c r="B289" i="6"/>
  <c r="C288" i="6"/>
  <c r="B288" i="6"/>
  <c r="C287" i="6"/>
  <c r="B287" i="6"/>
  <c r="C286" i="6"/>
  <c r="B286" i="6"/>
  <c r="BC285" i="6"/>
  <c r="BC682" i="6"/>
  <c r="BB285" i="6"/>
  <c r="BB682" i="6" s="1"/>
  <c r="BA285" i="6"/>
  <c r="BA682" i="6" s="1"/>
  <c r="AZ285" i="6"/>
  <c r="AZ682" i="6" s="1"/>
  <c r="AY285" i="6"/>
  <c r="AY682" i="6"/>
  <c r="AX285" i="6"/>
  <c r="AX682" i="6" s="1"/>
  <c r="AW285" i="6"/>
  <c r="AW682" i="6" s="1"/>
  <c r="AV285" i="6"/>
  <c r="AV682" i="6" s="1"/>
  <c r="AU285" i="6"/>
  <c r="AU682" i="6"/>
  <c r="AT285" i="6"/>
  <c r="AT682" i="6" s="1"/>
  <c r="AS285" i="6"/>
  <c r="AS682" i="6" s="1"/>
  <c r="AR285" i="6"/>
  <c r="AR682" i="6" s="1"/>
  <c r="AQ285" i="6"/>
  <c r="AQ682" i="6"/>
  <c r="AP285" i="6"/>
  <c r="AP682" i="6" s="1"/>
  <c r="AO285" i="6"/>
  <c r="AO682" i="6" s="1"/>
  <c r="AN285" i="6"/>
  <c r="AN682" i="6" s="1"/>
  <c r="AM285" i="6"/>
  <c r="AM682" i="6"/>
  <c r="AL285" i="6"/>
  <c r="AL682" i="6" s="1"/>
  <c r="AK285" i="6"/>
  <c r="AK682" i="6" s="1"/>
  <c r="AJ285" i="6"/>
  <c r="AJ682" i="6" s="1"/>
  <c r="AI285" i="6"/>
  <c r="AI682" i="6"/>
  <c r="AH285" i="6"/>
  <c r="AH682" i="6" s="1"/>
  <c r="AG285" i="6"/>
  <c r="AG682" i="6" s="1"/>
  <c r="AF285" i="6"/>
  <c r="AF682" i="6" s="1"/>
  <c r="AE285" i="6"/>
  <c r="AE682" i="6"/>
  <c r="AD285" i="6"/>
  <c r="AD682" i="6" s="1"/>
  <c r="AC285" i="6"/>
  <c r="AC682" i="6" s="1"/>
  <c r="AB285" i="6"/>
  <c r="AB682" i="6" s="1"/>
  <c r="AA285" i="6"/>
  <c r="AA682" i="6"/>
  <c r="Z285" i="6"/>
  <c r="Z682" i="6" s="1"/>
  <c r="Y285" i="6"/>
  <c r="Y682" i="6" s="1"/>
  <c r="X285" i="6"/>
  <c r="X682" i="6" s="1"/>
  <c r="W285" i="6"/>
  <c r="W682" i="6"/>
  <c r="V285" i="6"/>
  <c r="V682" i="6" s="1"/>
  <c r="U285" i="6"/>
  <c r="U682" i="6" s="1"/>
  <c r="T285" i="6"/>
  <c r="T682" i="6" s="1"/>
  <c r="S285" i="6"/>
  <c r="S682" i="6"/>
  <c r="R285" i="6"/>
  <c r="R682" i="6" s="1"/>
  <c r="Q285" i="6"/>
  <c r="Q682" i="6" s="1"/>
  <c r="P285" i="6"/>
  <c r="P682" i="6" s="1"/>
  <c r="O285" i="6"/>
  <c r="O682" i="6"/>
  <c r="N285" i="6"/>
  <c r="N682" i="6" s="1"/>
  <c r="M285" i="6"/>
  <c r="M682" i="6" s="1"/>
  <c r="L285" i="6"/>
  <c r="L682" i="6" s="1"/>
  <c r="K285" i="6"/>
  <c r="K682" i="6"/>
  <c r="J285" i="6"/>
  <c r="J682" i="6" s="1"/>
  <c r="I285" i="6"/>
  <c r="I682" i="6" s="1"/>
  <c r="H285" i="6"/>
  <c r="H682" i="6" s="1"/>
  <c r="G285" i="6"/>
  <c r="G682" i="6"/>
  <c r="F285" i="6"/>
  <c r="F682" i="6" s="1"/>
  <c r="B275" i="6"/>
  <c r="B274" i="6"/>
  <c r="C273" i="6"/>
  <c r="B273" i="6"/>
  <c r="B272" i="6"/>
  <c r="B271" i="6"/>
  <c r="B270" i="6"/>
  <c r="B269" i="6"/>
  <c r="B268" i="6"/>
  <c r="B267" i="6"/>
  <c r="B266" i="6"/>
  <c r="B265" i="6"/>
  <c r="B264" i="6"/>
  <c r="B263" i="6"/>
  <c r="B262" i="6"/>
  <c r="B261" i="6"/>
  <c r="B260" i="6"/>
  <c r="B259" i="6"/>
  <c r="B258" i="6"/>
  <c r="B257" i="6"/>
  <c r="B256" i="6"/>
  <c r="B255" i="6"/>
  <c r="B254" i="6"/>
  <c r="B253" i="6"/>
  <c r="B252" i="6"/>
  <c r="B251" i="6"/>
  <c r="B250" i="6"/>
  <c r="B249" i="6"/>
  <c r="B248" i="6"/>
  <c r="B247" i="6"/>
  <c r="B246" i="6"/>
  <c r="B245" i="6"/>
  <c r="B244" i="6"/>
  <c r="B243" i="6"/>
  <c r="B242" i="6"/>
  <c r="B241" i="6"/>
  <c r="B240" i="6"/>
  <c r="B239" i="6"/>
  <c r="B238" i="6"/>
  <c r="B237" i="6"/>
  <c r="B236" i="6"/>
  <c r="B235" i="6"/>
  <c r="B234" i="6"/>
  <c r="B233" i="6"/>
  <c r="B232" i="6"/>
  <c r="B231" i="6"/>
  <c r="B230" i="6"/>
  <c r="B229" i="6"/>
  <c r="B228" i="6"/>
  <c r="B227" i="6"/>
  <c r="C226" i="6"/>
  <c r="B226" i="6"/>
  <c r="C225" i="6"/>
  <c r="B225" i="6"/>
  <c r="C224" i="6"/>
  <c r="B224" i="6"/>
  <c r="C223" i="6"/>
  <c r="B223" i="6"/>
  <c r="C222" i="6"/>
  <c r="B222" i="6"/>
  <c r="C221" i="6"/>
  <c r="B221" i="6"/>
  <c r="C220" i="6"/>
  <c r="B220" i="6"/>
  <c r="C219" i="6"/>
  <c r="B219" i="6"/>
  <c r="C218" i="6"/>
  <c r="B218" i="6"/>
  <c r="C217" i="6"/>
  <c r="B217" i="6"/>
  <c r="C216" i="6"/>
  <c r="B216" i="6"/>
  <c r="C215" i="6"/>
  <c r="B215" i="6"/>
  <c r="C214" i="6"/>
  <c r="B214" i="6"/>
  <c r="C213" i="6"/>
  <c r="B213" i="6"/>
  <c r="C212" i="6"/>
  <c r="B212" i="6"/>
  <c r="C211" i="6"/>
  <c r="B211" i="6"/>
  <c r="C210" i="6"/>
  <c r="B210" i="6"/>
  <c r="C209" i="6"/>
  <c r="B209" i="6"/>
  <c r="C208" i="6"/>
  <c r="B208" i="6"/>
  <c r="C207" i="6"/>
  <c r="B207" i="6"/>
  <c r="C206" i="6"/>
  <c r="B206" i="6"/>
  <c r="C205" i="6"/>
  <c r="B205" i="6"/>
  <c r="C204" i="6"/>
  <c r="B204" i="6"/>
  <c r="C203" i="6"/>
  <c r="B203" i="6"/>
  <c r="C202" i="6"/>
  <c r="B202" i="6"/>
  <c r="C201" i="6"/>
  <c r="B201" i="6"/>
  <c r="C200" i="6"/>
  <c r="B200" i="6"/>
  <c r="C199" i="6"/>
  <c r="B199" i="6"/>
  <c r="C198" i="6"/>
  <c r="B198" i="6"/>
  <c r="C197" i="6"/>
  <c r="B197" i="6"/>
  <c r="C196" i="6"/>
  <c r="B196" i="6"/>
  <c r="C195" i="6"/>
  <c r="B195" i="6"/>
  <c r="C194" i="6"/>
  <c r="B194" i="6"/>
  <c r="C193" i="6"/>
  <c r="B193" i="6"/>
  <c r="C192" i="6"/>
  <c r="B192" i="6"/>
  <c r="C191" i="6"/>
  <c r="B191" i="6"/>
  <c r="C190" i="6"/>
  <c r="B190" i="6"/>
  <c r="C189" i="6"/>
  <c r="B189" i="6"/>
  <c r="C188" i="6"/>
  <c r="B188" i="6"/>
  <c r="C187" i="6"/>
  <c r="B187" i="6"/>
  <c r="C186" i="6"/>
  <c r="B186" i="6"/>
  <c r="C185" i="6"/>
  <c r="B185" i="6"/>
  <c r="C184" i="6"/>
  <c r="B184" i="6"/>
  <c r="C183" i="6"/>
  <c r="B183" i="6"/>
  <c r="C182" i="6"/>
  <c r="B182" i="6"/>
  <c r="C181" i="6"/>
  <c r="B181" i="6"/>
  <c r="C180" i="6"/>
  <c r="B180" i="6"/>
  <c r="C179" i="6"/>
  <c r="B179" i="6"/>
  <c r="C178" i="6"/>
  <c r="B178" i="6"/>
  <c r="C177" i="6"/>
  <c r="B177" i="6"/>
  <c r="C176" i="6"/>
  <c r="B176" i="6"/>
  <c r="AQ175" i="6"/>
  <c r="AZ173" i="6"/>
  <c r="AY173" i="6"/>
  <c r="E546" i="8"/>
  <c r="AJ433" i="8"/>
  <c r="AJ432" i="8"/>
  <c r="AJ431" i="8"/>
  <c r="AJ431" i="6"/>
  <c r="AJ432" i="6"/>
  <c r="AJ433" i="6"/>
  <c r="E546" i="6"/>
  <c r="AS285" i="5"/>
  <c r="AS682" i="5"/>
  <c r="AQ285" i="5"/>
  <c r="AQ682" i="5" s="1"/>
  <c r="AQ175" i="5"/>
  <c r="AQ93" i="14"/>
  <c r="AK433" i="8"/>
  <c r="AK432" i="8"/>
  <c r="AG432" i="8"/>
  <c r="AH432" i="8"/>
  <c r="AO432" i="8"/>
  <c r="AK431" i="8"/>
  <c r="AK431" i="12"/>
  <c r="AK433" i="12"/>
  <c r="AK432" i="12"/>
  <c r="AH432" i="6"/>
  <c r="AH431" i="6"/>
  <c r="AH433" i="6"/>
  <c r="AH433" i="14"/>
  <c r="AH432" i="14"/>
  <c r="AS432" i="14" s="1"/>
  <c r="AH431" i="14"/>
  <c r="AG433" i="6"/>
  <c r="AG431" i="6"/>
  <c r="AG432" i="6"/>
  <c r="AG432" i="12"/>
  <c r="AG431" i="12"/>
  <c r="AG433" i="12"/>
  <c r="AO431" i="8"/>
  <c r="AO433" i="8"/>
  <c r="AO431" i="11"/>
  <c r="AO433" i="11"/>
  <c r="AO432" i="11"/>
  <c r="P433" i="10"/>
  <c r="AG433" i="10"/>
  <c r="AH433" i="10"/>
  <c r="AK433" i="10"/>
  <c r="AO433" i="10"/>
  <c r="AK432" i="9"/>
  <c r="AK431" i="9"/>
  <c r="AK433" i="9"/>
  <c r="AK431" i="14"/>
  <c r="AK433" i="14"/>
  <c r="AK432" i="14"/>
  <c r="AH431" i="11"/>
  <c r="AH433" i="11"/>
  <c r="AH432" i="11"/>
  <c r="AG432" i="9"/>
  <c r="AH432" i="9"/>
  <c r="AO432" i="9"/>
  <c r="AG431" i="9"/>
  <c r="AG433" i="9"/>
  <c r="AG431" i="14"/>
  <c r="AG433" i="14"/>
  <c r="AG432" i="14"/>
  <c r="AO432" i="6"/>
  <c r="AO431" i="6"/>
  <c r="AO433" i="6"/>
  <c r="AO431" i="12"/>
  <c r="AO433" i="12"/>
  <c r="AO432" i="12"/>
  <c r="P433" i="6"/>
  <c r="P433" i="11"/>
  <c r="AK431" i="10"/>
  <c r="AK432" i="10"/>
  <c r="AH431" i="9"/>
  <c r="AH433" i="9"/>
  <c r="AH432" i="10"/>
  <c r="AH431" i="10"/>
  <c r="AG432" i="10"/>
  <c r="AG431" i="10"/>
  <c r="AO433" i="9"/>
  <c r="AO431" i="9"/>
  <c r="AO433" i="14"/>
  <c r="AO432" i="14"/>
  <c r="AO431" i="14"/>
  <c r="P433" i="8"/>
  <c r="P433" i="12"/>
  <c r="AK432" i="6"/>
  <c r="AK431" i="6"/>
  <c r="AK433" i="6"/>
  <c r="AK432" i="11"/>
  <c r="AK431" i="11"/>
  <c r="AK433" i="11"/>
  <c r="AH433" i="8"/>
  <c r="AH431" i="8"/>
  <c r="AH433" i="12"/>
  <c r="AH432" i="12"/>
  <c r="AH431" i="12"/>
  <c r="AG431" i="8"/>
  <c r="AG433" i="8"/>
  <c r="AG432" i="11"/>
  <c r="AG431" i="11"/>
  <c r="AG433" i="11"/>
  <c r="AO432" i="10"/>
  <c r="AO431" i="10"/>
  <c r="P433" i="9"/>
  <c r="P433" i="14"/>
  <c r="AW173" i="5"/>
  <c r="AX173" i="5"/>
  <c r="AY173" i="5"/>
  <c r="AZ173" i="5"/>
  <c r="BA173" i="5"/>
  <c r="BB173" i="5"/>
  <c r="BC173" i="5"/>
  <c r="AV173" i="5"/>
  <c r="P520" i="5"/>
  <c r="O520" i="5"/>
  <c r="N520" i="5"/>
  <c r="M520" i="5"/>
  <c r="L520" i="5"/>
  <c r="K520" i="5"/>
  <c r="J520" i="5"/>
  <c r="I520" i="5"/>
  <c r="H520" i="5"/>
  <c r="G520" i="5"/>
  <c r="F520" i="5"/>
  <c r="E520" i="5"/>
  <c r="AS432" i="10"/>
  <c r="BC285" i="5"/>
  <c r="BC682" i="5" s="1"/>
  <c r="BB285" i="5"/>
  <c r="BB682" i="5" s="1"/>
  <c r="BA285" i="5"/>
  <c r="BA682" i="5" s="1"/>
  <c r="AZ285" i="5"/>
  <c r="AZ682" i="5"/>
  <c r="AY285" i="5"/>
  <c r="AY682" i="5" s="1"/>
  <c r="AX285" i="5"/>
  <c r="AX682" i="5" s="1"/>
  <c r="AW285" i="5"/>
  <c r="AW682" i="5" s="1"/>
  <c r="AV285" i="5"/>
  <c r="AV682" i="5"/>
  <c r="AD73" i="14"/>
  <c r="AU285" i="5"/>
  <c r="AU682" i="5" s="1"/>
  <c r="AT285" i="5"/>
  <c r="AT682" i="5" s="1"/>
  <c r="AR285" i="5"/>
  <c r="AR682" i="5"/>
  <c r="AP285" i="5"/>
  <c r="AP682" i="5"/>
  <c r="AO285" i="5"/>
  <c r="AO682" i="5" s="1"/>
  <c r="AN285" i="5"/>
  <c r="AN682" i="5" s="1"/>
  <c r="AM285" i="5"/>
  <c r="AM682" i="5"/>
  <c r="AL285" i="5"/>
  <c r="AL682" i="5"/>
  <c r="AK285" i="5"/>
  <c r="AK682" i="5" s="1"/>
  <c r="AJ285" i="5"/>
  <c r="AJ682" i="5" s="1"/>
  <c r="AI285" i="5"/>
  <c r="AI682" i="5"/>
  <c r="AH285" i="5"/>
  <c r="AH682" i="5"/>
  <c r="AG285" i="5"/>
  <c r="AG682" i="5" s="1"/>
  <c r="AF285" i="5"/>
  <c r="AF682" i="5" s="1"/>
  <c r="AE285" i="5"/>
  <c r="AE682" i="5"/>
  <c r="AD285" i="5"/>
  <c r="AD682" i="5"/>
  <c r="AC285" i="5"/>
  <c r="AC682" i="5" s="1"/>
  <c r="AB285" i="5"/>
  <c r="AB682" i="5" s="1"/>
  <c r="AA285" i="5"/>
  <c r="AA682" i="5"/>
  <c r="Z285" i="5"/>
  <c r="Z682" i="5"/>
  <c r="Y285" i="5"/>
  <c r="Y682" i="5" s="1"/>
  <c r="X285" i="5"/>
  <c r="X682" i="5" s="1"/>
  <c r="W285" i="5"/>
  <c r="W682" i="5"/>
  <c r="V285" i="5"/>
  <c r="V682" i="5"/>
  <c r="U285" i="5"/>
  <c r="U682" i="5" s="1"/>
  <c r="T285" i="5"/>
  <c r="T682" i="5" s="1"/>
  <c r="S285" i="5"/>
  <c r="S682" i="5"/>
  <c r="R285" i="5"/>
  <c r="R682" i="5"/>
  <c r="Q285" i="5"/>
  <c r="Q682" i="5" s="1"/>
  <c r="P285" i="5"/>
  <c r="P682" i="5" s="1"/>
  <c r="O285" i="5"/>
  <c r="O682" i="5"/>
  <c r="N285" i="5"/>
  <c r="N682" i="5"/>
  <c r="M285" i="5"/>
  <c r="M682" i="5" s="1"/>
  <c r="L285" i="5"/>
  <c r="L682" i="5" s="1"/>
  <c r="K285" i="5"/>
  <c r="K682" i="5"/>
  <c r="J285" i="5"/>
  <c r="J682" i="5"/>
  <c r="I285" i="5"/>
  <c r="I682" i="5" s="1"/>
  <c r="H285" i="5"/>
  <c r="H682" i="5" s="1"/>
  <c r="G285" i="5"/>
  <c r="G682" i="5"/>
  <c r="F285" i="5"/>
  <c r="F682" i="5"/>
  <c r="B287" i="5"/>
  <c r="C287" i="5"/>
  <c r="B288" i="5"/>
  <c r="C288" i="5"/>
  <c r="B289" i="5"/>
  <c r="C289" i="5"/>
  <c r="B290" i="5"/>
  <c r="C290" i="5"/>
  <c r="B291" i="5"/>
  <c r="C291" i="5"/>
  <c r="B292" i="5"/>
  <c r="C292" i="5"/>
  <c r="B293" i="5"/>
  <c r="C293" i="5"/>
  <c r="B294" i="5"/>
  <c r="C294" i="5"/>
  <c r="B295" i="5"/>
  <c r="C295" i="5"/>
  <c r="B296" i="5"/>
  <c r="C296" i="5"/>
  <c r="B297" i="5"/>
  <c r="C297" i="5"/>
  <c r="B298" i="5"/>
  <c r="C298" i="5"/>
  <c r="B299" i="5"/>
  <c r="C299" i="5"/>
  <c r="B300" i="5"/>
  <c r="C300" i="5"/>
  <c r="B301" i="5"/>
  <c r="C301" i="5"/>
  <c r="B302" i="5"/>
  <c r="C302" i="5"/>
  <c r="B303" i="5"/>
  <c r="C303" i="5"/>
  <c r="B304" i="5"/>
  <c r="C304" i="5"/>
  <c r="B305" i="5"/>
  <c r="C305" i="5"/>
  <c r="B306" i="5"/>
  <c r="C306" i="5"/>
  <c r="B307" i="5"/>
  <c r="C307" i="5"/>
  <c r="B308" i="5"/>
  <c r="C308" i="5"/>
  <c r="B309" i="5"/>
  <c r="C309" i="5"/>
  <c r="B310" i="5"/>
  <c r="C310" i="5"/>
  <c r="B311" i="5"/>
  <c r="C311" i="5"/>
  <c r="B312" i="5"/>
  <c r="C312" i="5"/>
  <c r="B313" i="5"/>
  <c r="C313" i="5"/>
  <c r="B314" i="5"/>
  <c r="C314" i="5"/>
  <c r="B315" i="5"/>
  <c r="C315" i="5"/>
  <c r="B316" i="5"/>
  <c r="C316" i="5"/>
  <c r="B317" i="5"/>
  <c r="C317" i="5"/>
  <c r="B318" i="5"/>
  <c r="C318" i="5"/>
  <c r="B319" i="5"/>
  <c r="C319" i="5"/>
  <c r="B320" i="5"/>
  <c r="C320" i="5"/>
  <c r="B321" i="5"/>
  <c r="C321" i="5"/>
  <c r="B322" i="5"/>
  <c r="C322" i="5"/>
  <c r="B323" i="5"/>
  <c r="C323" i="5"/>
  <c r="B324" i="5"/>
  <c r="C324" i="5"/>
  <c r="B325" i="5"/>
  <c r="C325" i="5"/>
  <c r="B326" i="5"/>
  <c r="C326" i="5"/>
  <c r="B327" i="5"/>
  <c r="C327" i="5"/>
  <c r="B328" i="5"/>
  <c r="C328" i="5"/>
  <c r="B329" i="5"/>
  <c r="C329" i="5"/>
  <c r="B330" i="5"/>
  <c r="C330" i="5"/>
  <c r="B331" i="5"/>
  <c r="C331" i="5"/>
  <c r="B332" i="5"/>
  <c r="C332" i="5"/>
  <c r="B333" i="5"/>
  <c r="C333" i="5"/>
  <c r="B334" i="5"/>
  <c r="C334" i="5"/>
  <c r="B335" i="5"/>
  <c r="C335" i="5"/>
  <c r="B336" i="5"/>
  <c r="C336" i="5"/>
  <c r="B337" i="5"/>
  <c r="B338" i="5"/>
  <c r="B339" i="5"/>
  <c r="B340" i="5"/>
  <c r="B341" i="5"/>
  <c r="B342" i="5"/>
  <c r="B343" i="5"/>
  <c r="B344" i="5"/>
  <c r="B345" i="5"/>
  <c r="B346" i="5"/>
  <c r="B347" i="5"/>
  <c r="B348" i="5"/>
  <c r="B349" i="5"/>
  <c r="B350" i="5"/>
  <c r="B351" i="5"/>
  <c r="B352" i="5"/>
  <c r="B353" i="5"/>
  <c r="B354" i="5"/>
  <c r="B355" i="5"/>
  <c r="B356" i="5"/>
  <c r="B357" i="5"/>
  <c r="B358" i="5"/>
  <c r="B359" i="5"/>
  <c r="B360" i="5"/>
  <c r="B361" i="5"/>
  <c r="B362" i="5"/>
  <c r="B363" i="5"/>
  <c r="B364" i="5"/>
  <c r="B365" i="5"/>
  <c r="B366" i="5"/>
  <c r="B367" i="5"/>
  <c r="B368" i="5"/>
  <c r="B369" i="5"/>
  <c r="B370" i="5"/>
  <c r="B371" i="5"/>
  <c r="B372" i="5"/>
  <c r="B373" i="5"/>
  <c r="B374" i="5"/>
  <c r="B375" i="5"/>
  <c r="B376" i="5"/>
  <c r="B377" i="5"/>
  <c r="B378" i="5"/>
  <c r="B379" i="5"/>
  <c r="B380" i="5"/>
  <c r="B381" i="5"/>
  <c r="B382" i="5"/>
  <c r="B383" i="5"/>
  <c r="C383" i="5"/>
  <c r="B384" i="5"/>
  <c r="C384" i="5"/>
  <c r="B385" i="5"/>
  <c r="C385" i="5"/>
  <c r="B386" i="5"/>
  <c r="C386" i="5"/>
  <c r="C286" i="5"/>
  <c r="B286" i="5"/>
  <c r="G166" i="5"/>
  <c r="G166" i="11" s="1"/>
  <c r="C717" i="5"/>
  <c r="C716" i="5"/>
  <c r="C715" i="5"/>
  <c r="C714" i="5"/>
  <c r="C713" i="5"/>
  <c r="C712" i="5"/>
  <c r="C711" i="5"/>
  <c r="C710" i="5"/>
  <c r="C709" i="5"/>
  <c r="C708" i="5"/>
  <c r="C707" i="5"/>
  <c r="C706" i="5"/>
  <c r="C705" i="5"/>
  <c r="C704" i="5"/>
  <c r="C703" i="5"/>
  <c r="C702" i="5"/>
  <c r="C701" i="5"/>
  <c r="C700" i="5"/>
  <c r="C699" i="5"/>
  <c r="C698" i="5"/>
  <c r="C697" i="5"/>
  <c r="C696" i="5"/>
  <c r="C695" i="5"/>
  <c r="C694" i="5"/>
  <c r="C693" i="5"/>
  <c r="C692" i="5"/>
  <c r="C691" i="5"/>
  <c r="C690" i="5"/>
  <c r="C689" i="5"/>
  <c r="C688" i="5"/>
  <c r="C687" i="5"/>
  <c r="C686" i="5"/>
  <c r="C685" i="5"/>
  <c r="C684" i="5"/>
  <c r="C683" i="5"/>
  <c r="D392" i="5"/>
  <c r="D434" i="5"/>
  <c r="D477" i="5"/>
  <c r="G166" i="12"/>
  <c r="G166" i="6"/>
  <c r="P640" i="5"/>
  <c r="O640" i="5"/>
  <c r="N640" i="5"/>
  <c r="M640" i="5"/>
  <c r="L640" i="5"/>
  <c r="K640" i="5"/>
  <c r="J640" i="5"/>
  <c r="I640" i="5"/>
  <c r="H640" i="5"/>
  <c r="G640" i="5"/>
  <c r="F640" i="5"/>
  <c r="E640" i="5"/>
  <c r="D675" i="5"/>
  <c r="C675" i="5"/>
  <c r="D674" i="5"/>
  <c r="C674" i="5"/>
  <c r="D673" i="5"/>
  <c r="H673" i="5" s="1"/>
  <c r="C673" i="5"/>
  <c r="D672" i="5"/>
  <c r="C672" i="5"/>
  <c r="D671" i="5"/>
  <c r="C671" i="5"/>
  <c r="D670" i="5"/>
  <c r="C670" i="5"/>
  <c r="D669" i="5"/>
  <c r="C669" i="5"/>
  <c r="D668" i="5"/>
  <c r="C668" i="5"/>
  <c r="D667" i="5"/>
  <c r="C667" i="5"/>
  <c r="D666" i="5"/>
  <c r="C666" i="5"/>
  <c r="D665" i="5"/>
  <c r="C665" i="5"/>
  <c r="D664" i="5"/>
  <c r="C664" i="5"/>
  <c r="D663" i="5"/>
  <c r="C663" i="5"/>
  <c r="D662" i="5"/>
  <c r="C662" i="5"/>
  <c r="D661" i="5"/>
  <c r="C661" i="5"/>
  <c r="D660" i="5"/>
  <c r="C660" i="5"/>
  <c r="D659" i="5"/>
  <c r="C659" i="5"/>
  <c r="D658" i="5"/>
  <c r="C658" i="5"/>
  <c r="D657" i="5"/>
  <c r="C657" i="5"/>
  <c r="D656" i="5"/>
  <c r="C656" i="5"/>
  <c r="D655" i="5"/>
  <c r="C655" i="5"/>
  <c r="D654" i="5"/>
  <c r="C654" i="5"/>
  <c r="D653" i="5"/>
  <c r="J653" i="5" s="1"/>
  <c r="C653" i="5"/>
  <c r="D652" i="5"/>
  <c r="C652" i="5"/>
  <c r="D651" i="5"/>
  <c r="C651" i="5"/>
  <c r="D650" i="5"/>
  <c r="C650" i="5"/>
  <c r="D649" i="5"/>
  <c r="L649" i="5" s="1"/>
  <c r="C649" i="5"/>
  <c r="D648" i="5"/>
  <c r="C648" i="5"/>
  <c r="D647" i="5"/>
  <c r="C647" i="5"/>
  <c r="D646" i="5"/>
  <c r="C646" i="5"/>
  <c r="D645" i="5"/>
  <c r="F645" i="5" s="1"/>
  <c r="C645" i="5"/>
  <c r="D644" i="5"/>
  <c r="C644" i="5"/>
  <c r="D643" i="5"/>
  <c r="C643" i="5"/>
  <c r="D642" i="5"/>
  <c r="C642" i="5"/>
  <c r="D641" i="5"/>
  <c r="C641" i="5"/>
  <c r="P594" i="5"/>
  <c r="O594" i="5"/>
  <c r="N594" i="5"/>
  <c r="M594" i="5"/>
  <c r="L594" i="5"/>
  <c r="K594" i="5"/>
  <c r="J594" i="5"/>
  <c r="I594" i="5"/>
  <c r="H594" i="5"/>
  <c r="G594" i="5"/>
  <c r="F594" i="5"/>
  <c r="E594" i="5"/>
  <c r="D629" i="5"/>
  <c r="C629" i="5"/>
  <c r="D628" i="5"/>
  <c r="C628" i="5"/>
  <c r="D627" i="5"/>
  <c r="C627" i="5"/>
  <c r="D626" i="5"/>
  <c r="C626" i="5"/>
  <c r="D625" i="5"/>
  <c r="C625" i="5"/>
  <c r="D624" i="5"/>
  <c r="H624" i="5" s="1"/>
  <c r="C624" i="5"/>
  <c r="D623" i="5"/>
  <c r="C623" i="5"/>
  <c r="D622" i="5"/>
  <c r="C622" i="5"/>
  <c r="D621" i="5"/>
  <c r="C621" i="5"/>
  <c r="D620" i="5"/>
  <c r="C620" i="5"/>
  <c r="D619" i="5"/>
  <c r="C619" i="5"/>
  <c r="D618" i="5"/>
  <c r="C618" i="5"/>
  <c r="D617" i="5"/>
  <c r="C617" i="5"/>
  <c r="D616" i="5"/>
  <c r="C616" i="5"/>
  <c r="D615" i="5"/>
  <c r="C615" i="5"/>
  <c r="D614" i="5"/>
  <c r="C614" i="5"/>
  <c r="D613" i="5"/>
  <c r="C613" i="5"/>
  <c r="D612" i="5"/>
  <c r="C612" i="5"/>
  <c r="D611" i="5"/>
  <c r="C611" i="5"/>
  <c r="D610" i="5"/>
  <c r="C610" i="5"/>
  <c r="D609" i="5"/>
  <c r="C609" i="5"/>
  <c r="D608" i="5"/>
  <c r="O608" i="5" s="1"/>
  <c r="C608" i="5"/>
  <c r="D607" i="5"/>
  <c r="C607" i="5"/>
  <c r="D606" i="5"/>
  <c r="C606" i="5"/>
  <c r="D605" i="5"/>
  <c r="C605" i="5"/>
  <c r="D604" i="5"/>
  <c r="I604" i="5" s="1"/>
  <c r="C604" i="5"/>
  <c r="D603" i="5"/>
  <c r="C603" i="5"/>
  <c r="D602" i="5"/>
  <c r="C602" i="5"/>
  <c r="D601" i="5"/>
  <c r="C601" i="5"/>
  <c r="D600" i="5"/>
  <c r="M600" i="5" s="1"/>
  <c r="C600" i="5"/>
  <c r="D599" i="5"/>
  <c r="C599" i="5"/>
  <c r="D598" i="5"/>
  <c r="C598" i="5"/>
  <c r="D597" i="5"/>
  <c r="C597" i="5"/>
  <c r="D596" i="5"/>
  <c r="C596" i="5"/>
  <c r="D595" i="5"/>
  <c r="C595" i="5"/>
  <c r="D400" i="5"/>
  <c r="P548" i="5"/>
  <c r="O548" i="5"/>
  <c r="N548" i="5"/>
  <c r="M548" i="5"/>
  <c r="L548" i="5"/>
  <c r="K548" i="5"/>
  <c r="J548" i="5"/>
  <c r="I548" i="5"/>
  <c r="H548" i="5"/>
  <c r="G548" i="5"/>
  <c r="F548" i="5"/>
  <c r="D583" i="5"/>
  <c r="N583" i="5" s="1"/>
  <c r="C583" i="5"/>
  <c r="D582" i="5"/>
  <c r="C582" i="5"/>
  <c r="D581" i="5"/>
  <c r="C581" i="5"/>
  <c r="D580" i="5"/>
  <c r="C580" i="5"/>
  <c r="D579" i="5"/>
  <c r="L579" i="5" s="1"/>
  <c r="C579" i="5"/>
  <c r="D578" i="5"/>
  <c r="C578" i="5"/>
  <c r="D577" i="5"/>
  <c r="C577" i="5"/>
  <c r="D576" i="5"/>
  <c r="C576" i="5"/>
  <c r="D575" i="5"/>
  <c r="I575" i="5" s="1"/>
  <c r="C575" i="5"/>
  <c r="D574" i="5"/>
  <c r="C574" i="5"/>
  <c r="D573" i="5"/>
  <c r="C573" i="5"/>
  <c r="D572" i="5"/>
  <c r="C572" i="5"/>
  <c r="D571" i="5"/>
  <c r="K571" i="5" s="1"/>
  <c r="C571" i="5"/>
  <c r="D570" i="5"/>
  <c r="C570" i="5"/>
  <c r="D569" i="5"/>
  <c r="C569" i="5"/>
  <c r="D568" i="5"/>
  <c r="C568" i="5"/>
  <c r="D567" i="5"/>
  <c r="J567" i="5" s="1"/>
  <c r="C567" i="5"/>
  <c r="D566" i="5"/>
  <c r="C566" i="5"/>
  <c r="D565" i="5"/>
  <c r="C565" i="5"/>
  <c r="D564" i="5"/>
  <c r="C564" i="5"/>
  <c r="D563" i="5"/>
  <c r="F563" i="5" s="1"/>
  <c r="C563" i="5"/>
  <c r="D562" i="5"/>
  <c r="C562" i="5"/>
  <c r="D561" i="5"/>
  <c r="C561" i="5"/>
  <c r="D560" i="5"/>
  <c r="C560" i="5"/>
  <c r="D559" i="5"/>
  <c r="O559" i="5" s="1"/>
  <c r="C559" i="5"/>
  <c r="D558" i="5"/>
  <c r="C558" i="5"/>
  <c r="D557" i="5"/>
  <c r="C557" i="5"/>
  <c r="D556" i="5"/>
  <c r="C556" i="5"/>
  <c r="D555" i="5"/>
  <c r="L555" i="5" s="1"/>
  <c r="C555" i="5"/>
  <c r="D554" i="5"/>
  <c r="C554" i="5"/>
  <c r="D553" i="5"/>
  <c r="C553" i="5"/>
  <c r="D552" i="5"/>
  <c r="C552" i="5"/>
  <c r="D551" i="5"/>
  <c r="C551" i="5"/>
  <c r="D550" i="5"/>
  <c r="C550" i="5"/>
  <c r="D549" i="5"/>
  <c r="C549" i="5"/>
  <c r="E548" i="5"/>
  <c r="E718" i="5"/>
  <c r="B433" i="5"/>
  <c r="C433" i="5"/>
  <c r="D433" i="5"/>
  <c r="F433" i="5"/>
  <c r="G433" i="5"/>
  <c r="H433" i="5"/>
  <c r="I433" i="5"/>
  <c r="J433" i="5"/>
  <c r="K433" i="5"/>
  <c r="L433" i="5"/>
  <c r="M433" i="5"/>
  <c r="N433" i="5"/>
  <c r="O433" i="5"/>
  <c r="Q433" i="5"/>
  <c r="R433" i="5"/>
  <c r="S433" i="5"/>
  <c r="T433" i="5"/>
  <c r="U433" i="5"/>
  <c r="V433" i="5"/>
  <c r="W433" i="5"/>
  <c r="X433" i="5"/>
  <c r="Y433" i="5"/>
  <c r="Z433" i="5"/>
  <c r="AA433" i="5"/>
  <c r="AB433" i="5"/>
  <c r="AC433" i="5"/>
  <c r="AD433" i="5"/>
  <c r="AE433" i="5"/>
  <c r="AF433" i="5"/>
  <c r="AG433" i="5"/>
  <c r="AH433" i="5"/>
  <c r="AI433" i="5"/>
  <c r="AJ433" i="5"/>
  <c r="AK433" i="5"/>
  <c r="AL433" i="5"/>
  <c r="AM433" i="5"/>
  <c r="AN433" i="5"/>
  <c r="AO433" i="5"/>
  <c r="AP433" i="5"/>
  <c r="AR433" i="5"/>
  <c r="AT433" i="5"/>
  <c r="AU433" i="5"/>
  <c r="D430" i="5"/>
  <c r="C430" i="5"/>
  <c r="D429" i="5"/>
  <c r="C429" i="5"/>
  <c r="C528" i="5" s="1"/>
  <c r="C543" i="5" s="1"/>
  <c r="D428" i="5"/>
  <c r="C428" i="5"/>
  <c r="D427" i="5"/>
  <c r="C427" i="5"/>
  <c r="D426" i="5"/>
  <c r="C426" i="5"/>
  <c r="D425" i="5"/>
  <c r="C425" i="5"/>
  <c r="D424" i="5"/>
  <c r="C424" i="5"/>
  <c r="C527" i="5"/>
  <c r="C542" i="5" s="1"/>
  <c r="D423" i="5"/>
  <c r="C423" i="5"/>
  <c r="D422" i="5"/>
  <c r="C422" i="5"/>
  <c r="D421" i="5"/>
  <c r="C421" i="5"/>
  <c r="D420" i="5"/>
  <c r="C420" i="5"/>
  <c r="C526" i="5" s="1"/>
  <c r="C541" i="5" s="1"/>
  <c r="D419" i="5"/>
  <c r="C419" i="5"/>
  <c r="D418" i="5"/>
  <c r="C418" i="5"/>
  <c r="D417" i="5"/>
  <c r="C417" i="5"/>
  <c r="D416" i="5"/>
  <c r="C416" i="5"/>
  <c r="D415" i="5"/>
  <c r="C415" i="5"/>
  <c r="C525" i="5"/>
  <c r="C540" i="5" s="1"/>
  <c r="D414" i="5"/>
  <c r="C414" i="5"/>
  <c r="D413" i="5"/>
  <c r="C413" i="5"/>
  <c r="D412" i="5"/>
  <c r="C412" i="5"/>
  <c r="D411" i="5"/>
  <c r="C411" i="5"/>
  <c r="C524" i="5"/>
  <c r="C539" i="5" s="1"/>
  <c r="D410" i="5"/>
  <c r="C410" i="5"/>
  <c r="D409" i="5"/>
  <c r="C409" i="5"/>
  <c r="D408" i="5"/>
  <c r="C408" i="5"/>
  <c r="D407" i="5"/>
  <c r="C407" i="5"/>
  <c r="C523" i="5"/>
  <c r="C538" i="5"/>
  <c r="D406" i="5"/>
  <c r="C406" i="5"/>
  <c r="D405" i="5"/>
  <c r="C405" i="5"/>
  <c r="D404" i="5"/>
  <c r="C404" i="5"/>
  <c r="D403" i="5"/>
  <c r="C403" i="5"/>
  <c r="C522" i="5" s="1"/>
  <c r="C537" i="5" s="1"/>
  <c r="D402" i="5"/>
  <c r="C402" i="5"/>
  <c r="D401" i="5"/>
  <c r="C401" i="5"/>
  <c r="C400" i="5"/>
  <c r="D399" i="5"/>
  <c r="C399" i="5"/>
  <c r="D398" i="5"/>
  <c r="C398" i="5"/>
  <c r="D397" i="5"/>
  <c r="C397" i="5"/>
  <c r="D396" i="5"/>
  <c r="C396" i="5"/>
  <c r="C521" i="5"/>
  <c r="C536" i="5" s="1"/>
  <c r="C515" i="5"/>
  <c r="C514" i="5"/>
  <c r="C513" i="5"/>
  <c r="C512" i="5"/>
  <c r="C511" i="5"/>
  <c r="C510" i="5"/>
  <c r="C509" i="5"/>
  <c r="C508" i="5"/>
  <c r="C507" i="5"/>
  <c r="C506" i="5"/>
  <c r="C505" i="5"/>
  <c r="C504" i="5"/>
  <c r="C503" i="5"/>
  <c r="C502" i="5"/>
  <c r="C501" i="5"/>
  <c r="C500" i="5"/>
  <c r="C499" i="5"/>
  <c r="C498" i="5"/>
  <c r="C497" i="5"/>
  <c r="C496" i="5"/>
  <c r="C495" i="5"/>
  <c r="C494" i="5"/>
  <c r="C493" i="5"/>
  <c r="C492" i="5"/>
  <c r="C491" i="5"/>
  <c r="C490" i="5"/>
  <c r="C489" i="5"/>
  <c r="C488" i="5"/>
  <c r="C487" i="5"/>
  <c r="C486" i="5"/>
  <c r="C485" i="5"/>
  <c r="C484" i="5"/>
  <c r="C483" i="5"/>
  <c r="C482" i="5"/>
  <c r="C481" i="5"/>
  <c r="P395" i="5"/>
  <c r="O395" i="5"/>
  <c r="N395" i="5"/>
  <c r="M395" i="5"/>
  <c r="L395" i="5"/>
  <c r="K395" i="5"/>
  <c r="J395" i="5"/>
  <c r="I395" i="5"/>
  <c r="H395" i="5"/>
  <c r="G395" i="5"/>
  <c r="F395" i="5"/>
  <c r="E395" i="5"/>
  <c r="P480" i="5"/>
  <c r="O480" i="5"/>
  <c r="N480" i="5"/>
  <c r="M480" i="5"/>
  <c r="L480" i="5"/>
  <c r="K480" i="5"/>
  <c r="J480" i="5"/>
  <c r="I480" i="5"/>
  <c r="H480" i="5"/>
  <c r="G480" i="5"/>
  <c r="F480" i="5"/>
  <c r="E480" i="5"/>
  <c r="P437" i="5"/>
  <c r="O437" i="5"/>
  <c r="N437" i="5"/>
  <c r="M437" i="5"/>
  <c r="L437" i="5"/>
  <c r="K437" i="5"/>
  <c r="J437" i="5"/>
  <c r="I437" i="5"/>
  <c r="H437" i="5"/>
  <c r="G437" i="5"/>
  <c r="F437" i="5"/>
  <c r="E437" i="5"/>
  <c r="C472" i="5"/>
  <c r="C471" i="5"/>
  <c r="C470" i="5"/>
  <c r="C469" i="5"/>
  <c r="C468" i="5"/>
  <c r="C467" i="5"/>
  <c r="C466" i="5"/>
  <c r="C465" i="5"/>
  <c r="C464" i="5"/>
  <c r="C463" i="5"/>
  <c r="C462" i="5"/>
  <c r="C461" i="5"/>
  <c r="C460" i="5"/>
  <c r="C459" i="5"/>
  <c r="C458" i="5"/>
  <c r="C457" i="5"/>
  <c r="C456" i="5"/>
  <c r="C455" i="5"/>
  <c r="C454" i="5"/>
  <c r="C453" i="5"/>
  <c r="C452" i="5"/>
  <c r="C451" i="5"/>
  <c r="C450" i="5"/>
  <c r="C449" i="5"/>
  <c r="C448" i="5"/>
  <c r="C447" i="5"/>
  <c r="C446" i="5"/>
  <c r="C445" i="5"/>
  <c r="C444" i="5"/>
  <c r="C443" i="5"/>
  <c r="C442" i="5"/>
  <c r="C441" i="5"/>
  <c r="C440" i="5"/>
  <c r="C439" i="5"/>
  <c r="C438" i="5"/>
  <c r="AU432" i="5"/>
  <c r="AT432" i="5"/>
  <c r="AR432" i="5"/>
  <c r="AP432" i="5"/>
  <c r="AO432" i="5"/>
  <c r="AN432" i="5"/>
  <c r="AM432" i="5"/>
  <c r="AL432" i="5"/>
  <c r="AK432" i="5"/>
  <c r="AJ432" i="5"/>
  <c r="AI432" i="5"/>
  <c r="AH432" i="5"/>
  <c r="AG432" i="5"/>
  <c r="AF432" i="5"/>
  <c r="AE432" i="5"/>
  <c r="AD432" i="5"/>
  <c r="AC432" i="5"/>
  <c r="AB432" i="5"/>
  <c r="AA432" i="5"/>
  <c r="Z432" i="5"/>
  <c r="Y432" i="5"/>
  <c r="X432" i="5"/>
  <c r="W432" i="5"/>
  <c r="V432" i="5"/>
  <c r="U432" i="5"/>
  <c r="T432" i="5"/>
  <c r="S432" i="5"/>
  <c r="R432" i="5"/>
  <c r="AU431" i="5"/>
  <c r="AT431" i="5"/>
  <c r="AR431" i="5"/>
  <c r="AP431" i="5"/>
  <c r="AO431" i="5"/>
  <c r="AN431" i="5"/>
  <c r="AM431" i="5"/>
  <c r="AL431" i="5"/>
  <c r="AK431" i="5"/>
  <c r="AJ431" i="5"/>
  <c r="AI431" i="5"/>
  <c r="AH431" i="5"/>
  <c r="AG431" i="5"/>
  <c r="AF431" i="5"/>
  <c r="AE431" i="5"/>
  <c r="AD431" i="5"/>
  <c r="AC431" i="5"/>
  <c r="AB431" i="5"/>
  <c r="AA431" i="5"/>
  <c r="Z431" i="5"/>
  <c r="Y431" i="5"/>
  <c r="X431" i="5"/>
  <c r="W431" i="5"/>
  <c r="V431" i="5"/>
  <c r="U431" i="5"/>
  <c r="T431" i="5"/>
  <c r="S431" i="5"/>
  <c r="R431" i="5"/>
  <c r="B248" i="5"/>
  <c r="B249" i="5"/>
  <c r="B250" i="5"/>
  <c r="B251" i="5"/>
  <c r="B252" i="5"/>
  <c r="B253" i="5"/>
  <c r="B254" i="5"/>
  <c r="B255" i="5"/>
  <c r="B256" i="5"/>
  <c r="B257" i="5"/>
  <c r="B258" i="5"/>
  <c r="B259" i="5"/>
  <c r="B260" i="5"/>
  <c r="B261" i="5"/>
  <c r="B262" i="5"/>
  <c r="B263" i="5"/>
  <c r="B264" i="5"/>
  <c r="B265" i="5"/>
  <c r="B266" i="5"/>
  <c r="B267" i="5"/>
  <c r="B268" i="5"/>
  <c r="B269" i="5"/>
  <c r="B270" i="5"/>
  <c r="B271" i="5"/>
  <c r="B272" i="5"/>
  <c r="B273" i="5"/>
  <c r="C273" i="5"/>
  <c r="B274" i="5"/>
  <c r="C274" i="5"/>
  <c r="B275" i="5"/>
  <c r="B431" i="5"/>
  <c r="B432" i="5"/>
  <c r="B177" i="5"/>
  <c r="C177" i="5"/>
  <c r="B178" i="5"/>
  <c r="C178" i="5"/>
  <c r="B179" i="5"/>
  <c r="C179" i="5"/>
  <c r="B180" i="5"/>
  <c r="C180" i="5"/>
  <c r="B181" i="5"/>
  <c r="C181" i="5"/>
  <c r="B182" i="5"/>
  <c r="C182" i="5"/>
  <c r="B183" i="5"/>
  <c r="C183" i="5"/>
  <c r="B184" i="5"/>
  <c r="C184" i="5"/>
  <c r="B185" i="5"/>
  <c r="C185" i="5"/>
  <c r="B186" i="5"/>
  <c r="C186" i="5"/>
  <c r="B187" i="5"/>
  <c r="C187" i="5"/>
  <c r="B188" i="5"/>
  <c r="C188" i="5"/>
  <c r="B189" i="5"/>
  <c r="C189" i="5"/>
  <c r="B190" i="5"/>
  <c r="C190" i="5"/>
  <c r="B191" i="5"/>
  <c r="C191" i="5"/>
  <c r="B192" i="5"/>
  <c r="C192" i="5"/>
  <c r="B193" i="5"/>
  <c r="C193" i="5"/>
  <c r="B194" i="5"/>
  <c r="C194" i="5"/>
  <c r="B195" i="5"/>
  <c r="C195" i="5"/>
  <c r="B196" i="5"/>
  <c r="C196" i="5"/>
  <c r="B197" i="5"/>
  <c r="C197" i="5"/>
  <c r="B198" i="5"/>
  <c r="C198" i="5"/>
  <c r="B199" i="5"/>
  <c r="C199" i="5"/>
  <c r="B200" i="5"/>
  <c r="C200" i="5"/>
  <c r="B201" i="5"/>
  <c r="C201" i="5"/>
  <c r="B202" i="5"/>
  <c r="C202" i="5"/>
  <c r="B203" i="5"/>
  <c r="C203" i="5"/>
  <c r="B204" i="5"/>
  <c r="C204" i="5"/>
  <c r="B205" i="5"/>
  <c r="C205" i="5"/>
  <c r="B206" i="5"/>
  <c r="C206" i="5"/>
  <c r="B207" i="5"/>
  <c r="C207" i="5"/>
  <c r="B208" i="5"/>
  <c r="C208" i="5"/>
  <c r="B209" i="5"/>
  <c r="C209" i="5"/>
  <c r="B210" i="5"/>
  <c r="C210" i="5"/>
  <c r="B211" i="5"/>
  <c r="C211" i="5"/>
  <c r="B212" i="5"/>
  <c r="C212" i="5"/>
  <c r="B213" i="5"/>
  <c r="C213" i="5"/>
  <c r="B214" i="5"/>
  <c r="C214" i="5"/>
  <c r="B215" i="5"/>
  <c r="C215" i="5"/>
  <c r="B216" i="5"/>
  <c r="C216" i="5"/>
  <c r="B217" i="5"/>
  <c r="C217" i="5"/>
  <c r="B218" i="5"/>
  <c r="C218" i="5"/>
  <c r="B219" i="5"/>
  <c r="C219" i="5"/>
  <c r="B220" i="5"/>
  <c r="C220" i="5"/>
  <c r="B221" i="5"/>
  <c r="C221" i="5"/>
  <c r="B222" i="5"/>
  <c r="C222" i="5"/>
  <c r="B223" i="5"/>
  <c r="C223" i="5"/>
  <c r="B224" i="5"/>
  <c r="C224" i="5"/>
  <c r="B225" i="5"/>
  <c r="C225" i="5"/>
  <c r="B226" i="5"/>
  <c r="C226" i="5"/>
  <c r="B227" i="5"/>
  <c r="B228" i="5"/>
  <c r="B229" i="5"/>
  <c r="B230" i="5"/>
  <c r="B231" i="5"/>
  <c r="B232" i="5"/>
  <c r="B233" i="5"/>
  <c r="B234" i="5"/>
  <c r="B235" i="5"/>
  <c r="B236" i="5"/>
  <c r="B237" i="5"/>
  <c r="B238" i="5"/>
  <c r="B239" i="5"/>
  <c r="B240" i="5"/>
  <c r="B241" i="5"/>
  <c r="B242" i="5"/>
  <c r="B243" i="5"/>
  <c r="B244" i="5"/>
  <c r="B245" i="5"/>
  <c r="B246" i="5"/>
  <c r="B247" i="5"/>
  <c r="C176" i="5"/>
  <c r="B176" i="5"/>
  <c r="E546" i="5"/>
  <c r="P433" i="5"/>
  <c r="AS432" i="5"/>
  <c r="C120" i="5"/>
  <c r="C120" i="9" s="1"/>
  <c r="C119" i="5"/>
  <c r="C119" i="12" s="1"/>
  <c r="C119" i="14"/>
  <c r="C119" i="11"/>
  <c r="C354" i="11" s="1"/>
  <c r="C119" i="6"/>
  <c r="C354" i="6" s="1"/>
  <c r="C119" i="8"/>
  <c r="C244" i="8" s="1"/>
  <c r="C119" i="9"/>
  <c r="C354" i="9" s="1"/>
  <c r="F68" i="14"/>
  <c r="Y69" i="14"/>
  <c r="D119" i="14"/>
  <c r="Z119" i="14"/>
  <c r="C120" i="11"/>
  <c r="C355" i="11" s="1"/>
  <c r="C120" i="10"/>
  <c r="C245" i="10" s="1"/>
  <c r="Z120" i="14"/>
  <c r="D120" i="14"/>
  <c r="Y63" i="14"/>
  <c r="C244" i="5"/>
  <c r="C354" i="5"/>
  <c r="F92" i="14"/>
  <c r="C355" i="10"/>
  <c r="C244" i="11"/>
  <c r="D245" i="14"/>
  <c r="D355" i="14"/>
  <c r="D354" i="14"/>
  <c r="D244" i="14"/>
  <c r="C244" i="6"/>
  <c r="C354" i="14"/>
  <c r="C244" i="14"/>
  <c r="C123" i="5"/>
  <c r="C123" i="6" s="1"/>
  <c r="D123" i="14"/>
  <c r="C123" i="12"/>
  <c r="C248" i="12" s="1"/>
  <c r="C123" i="14"/>
  <c r="C358" i="14" s="1"/>
  <c r="C123" i="11"/>
  <c r="C358" i="11" s="1"/>
  <c r="C123" i="10"/>
  <c r="C123" i="9"/>
  <c r="C123" i="8"/>
  <c r="C358" i="8" s="1"/>
  <c r="C248" i="5"/>
  <c r="C358" i="5"/>
  <c r="C133" i="5"/>
  <c r="C132" i="5"/>
  <c r="C137" i="5"/>
  <c r="C137" i="8" s="1"/>
  <c r="C136" i="5"/>
  <c r="C136" i="11" s="1"/>
  <c r="C131" i="5"/>
  <c r="C131" i="12" s="1"/>
  <c r="C141" i="5"/>
  <c r="C141" i="10" s="1"/>
  <c r="D133" i="14"/>
  <c r="D368" i="14" s="1"/>
  <c r="F80" i="14"/>
  <c r="C131" i="11"/>
  <c r="C366" i="11" s="1"/>
  <c r="C131" i="8"/>
  <c r="C256" i="8" s="1"/>
  <c r="C131" i="6"/>
  <c r="C366" i="6" s="1"/>
  <c r="C131" i="9"/>
  <c r="C256" i="9" s="1"/>
  <c r="C136" i="12"/>
  <c r="C136" i="14"/>
  <c r="C136" i="9"/>
  <c r="C261" i="9" s="1"/>
  <c r="C136" i="10"/>
  <c r="C136" i="8"/>
  <c r="C261" i="8" s="1"/>
  <c r="C136" i="6"/>
  <c r="C261" i="6" s="1"/>
  <c r="C132" i="12"/>
  <c r="C367" i="12" s="1"/>
  <c r="C132" i="14"/>
  <c r="C132" i="11"/>
  <c r="C132" i="9"/>
  <c r="C132" i="10"/>
  <c r="C367" i="10" s="1"/>
  <c r="C132" i="8"/>
  <c r="C132" i="6"/>
  <c r="C367" i="6" s="1"/>
  <c r="AL82" i="14"/>
  <c r="D131" i="14"/>
  <c r="D366" i="14" s="1"/>
  <c r="AM81" i="14"/>
  <c r="D136" i="14"/>
  <c r="F86" i="14"/>
  <c r="D132" i="14"/>
  <c r="D257" i="14" s="1"/>
  <c r="AT101" i="14"/>
  <c r="C358" i="10"/>
  <c r="C248" i="10"/>
  <c r="D141" i="14"/>
  <c r="D266" i="14" s="1"/>
  <c r="AL80" i="14"/>
  <c r="C137" i="11"/>
  <c r="C372" i="11" s="1"/>
  <c r="C137" i="6"/>
  <c r="C372" i="6" s="1"/>
  <c r="G82" i="14"/>
  <c r="D137" i="14"/>
  <c r="AO90" i="14"/>
  <c r="G80" i="14"/>
  <c r="C141" i="11"/>
  <c r="C376" i="11" s="1"/>
  <c r="AG80" i="14"/>
  <c r="F81" i="14"/>
  <c r="H84" i="14"/>
  <c r="AT100" i="14"/>
  <c r="F82" i="14"/>
  <c r="C133" i="14"/>
  <c r="C133" i="12"/>
  <c r="C133" i="11"/>
  <c r="C133" i="10"/>
  <c r="C368" i="10" s="1"/>
  <c r="C133" i="9"/>
  <c r="C133" i="6"/>
  <c r="C368" i="6" s="1"/>
  <c r="C133" i="8"/>
  <c r="C258" i="8" s="1"/>
  <c r="G81" i="14"/>
  <c r="H85" i="14"/>
  <c r="D358" i="14"/>
  <c r="D248" i="14"/>
  <c r="AL81" i="14"/>
  <c r="C248" i="9"/>
  <c r="C358" i="9"/>
  <c r="C358" i="12"/>
  <c r="C372" i="5"/>
  <c r="C366" i="5"/>
  <c r="C261" i="5"/>
  <c r="C371" i="5"/>
  <c r="C257" i="5"/>
  <c r="C367" i="5"/>
  <c r="C258" i="5"/>
  <c r="C368" i="5"/>
  <c r="C118" i="5"/>
  <c r="C118" i="14" s="1"/>
  <c r="C109" i="5"/>
  <c r="C109" i="12" s="1"/>
  <c r="F90" i="14"/>
  <c r="C368" i="11"/>
  <c r="C258" i="11"/>
  <c r="D372" i="14"/>
  <c r="D262" i="14"/>
  <c r="D376" i="14"/>
  <c r="D367" i="14"/>
  <c r="C367" i="9"/>
  <c r="C257" i="9"/>
  <c r="C371" i="6"/>
  <c r="C118" i="8"/>
  <c r="C243" i="8" s="1"/>
  <c r="D109" i="14"/>
  <c r="U66" i="14"/>
  <c r="Z118" i="14"/>
  <c r="C258" i="6"/>
  <c r="C368" i="12"/>
  <c r="C258" i="12"/>
  <c r="C257" i="6"/>
  <c r="C367" i="11"/>
  <c r="C257" i="11"/>
  <c r="C371" i="8"/>
  <c r="C371" i="14"/>
  <c r="C261" i="14"/>
  <c r="C366" i="8"/>
  <c r="C109" i="14"/>
  <c r="C344" i="14" s="1"/>
  <c r="C109" i="9"/>
  <c r="C234" i="9" s="1"/>
  <c r="D118" i="14"/>
  <c r="D243" i="14" s="1"/>
  <c r="G58" i="14"/>
  <c r="F67" i="14"/>
  <c r="C368" i="9"/>
  <c r="C258" i="9"/>
  <c r="C368" i="14"/>
  <c r="C258" i="14"/>
  <c r="C262" i="6"/>
  <c r="D371" i="14"/>
  <c r="D261" i="14"/>
  <c r="C367" i="8"/>
  <c r="C257" i="8"/>
  <c r="C367" i="14"/>
  <c r="C257" i="14"/>
  <c r="C371" i="10"/>
  <c r="C261" i="10"/>
  <c r="C371" i="12"/>
  <c r="C261" i="12"/>
  <c r="C371" i="9"/>
  <c r="C366" i="9"/>
  <c r="C234" i="5"/>
  <c r="C117" i="5"/>
  <c r="C117" i="10" s="1"/>
  <c r="C116" i="5"/>
  <c r="C116" i="12" s="1"/>
  <c r="C139" i="5"/>
  <c r="C139" i="9" s="1"/>
  <c r="C135" i="5"/>
  <c r="C138" i="5"/>
  <c r="C147" i="5"/>
  <c r="C146" i="5"/>
  <c r="C146" i="14" s="1"/>
  <c r="C145" i="5"/>
  <c r="C144" i="5"/>
  <c r="C143" i="5"/>
  <c r="C143" i="8" s="1"/>
  <c r="C142" i="5"/>
  <c r="C267" i="5" s="1"/>
  <c r="C140" i="5"/>
  <c r="C134" i="5"/>
  <c r="C130" i="5"/>
  <c r="C129" i="5"/>
  <c r="C129" i="6" s="1"/>
  <c r="C128" i="5"/>
  <c r="C127" i="5"/>
  <c r="C126" i="5"/>
  <c r="C126" i="14" s="1"/>
  <c r="C125" i="5"/>
  <c r="C125" i="6" s="1"/>
  <c r="C124" i="5"/>
  <c r="C122" i="5"/>
  <c r="C121" i="5"/>
  <c r="C115" i="5"/>
  <c r="C115" i="10" s="1"/>
  <c r="C114" i="5"/>
  <c r="C113" i="5"/>
  <c r="C112" i="5"/>
  <c r="C112" i="14" s="1"/>
  <c r="C111" i="5"/>
  <c r="C111" i="10" s="1"/>
  <c r="C110" i="5"/>
  <c r="C108" i="5"/>
  <c r="C107" i="5"/>
  <c r="C106" i="5"/>
  <c r="C106" i="12" s="1"/>
  <c r="C105" i="5"/>
  <c r="C104" i="5"/>
  <c r="C104" i="9" s="1"/>
  <c r="C103" i="5"/>
  <c r="C103" i="10" s="1"/>
  <c r="Q140" i="14"/>
  <c r="C126" i="8"/>
  <c r="C251" i="8" s="1"/>
  <c r="C138" i="14"/>
  <c r="C263" i="14" s="1"/>
  <c r="C138" i="12"/>
  <c r="C138" i="11"/>
  <c r="C138" i="9"/>
  <c r="C138" i="10"/>
  <c r="C263" i="10" s="1"/>
  <c r="C138" i="6"/>
  <c r="C138" i="8"/>
  <c r="C103" i="11"/>
  <c r="C338" i="11" s="1"/>
  <c r="C121" i="14"/>
  <c r="C356" i="14" s="1"/>
  <c r="C121" i="12"/>
  <c r="C121" i="11"/>
  <c r="C121" i="10"/>
  <c r="C356" i="10" s="1"/>
  <c r="C121" i="9"/>
  <c r="C356" i="9" s="1"/>
  <c r="C121" i="6"/>
  <c r="C121" i="8"/>
  <c r="C143" i="9"/>
  <c r="C378" i="9" s="1"/>
  <c r="Z116" i="14"/>
  <c r="D115" i="14"/>
  <c r="C108" i="14"/>
  <c r="C343" i="14" s="1"/>
  <c r="C108" i="12"/>
  <c r="C108" i="11"/>
  <c r="C108" i="10"/>
  <c r="C343" i="10" s="1"/>
  <c r="C108" i="9"/>
  <c r="C343" i="9" s="1"/>
  <c r="C108" i="8"/>
  <c r="C108" i="6"/>
  <c r="C122" i="14"/>
  <c r="C122" i="12"/>
  <c r="C247" i="12" s="1"/>
  <c r="C122" i="11"/>
  <c r="C122" i="9"/>
  <c r="C122" i="10"/>
  <c r="C357" i="10" s="1"/>
  <c r="C122" i="6"/>
  <c r="C357" i="6" s="1"/>
  <c r="C122" i="8"/>
  <c r="C134" i="14"/>
  <c r="C134" i="12"/>
  <c r="C134" i="11"/>
  <c r="C369" i="11" s="1"/>
  <c r="C134" i="9"/>
  <c r="C134" i="10"/>
  <c r="C134" i="6"/>
  <c r="C259" i="6" s="1"/>
  <c r="C134" i="8"/>
  <c r="C369" i="8" s="1"/>
  <c r="D139" i="14"/>
  <c r="S64" i="14"/>
  <c r="D147" i="14"/>
  <c r="D382" i="14" s="1"/>
  <c r="C105" i="14"/>
  <c r="C105" i="12"/>
  <c r="C105" i="11"/>
  <c r="C340" i="11" s="1"/>
  <c r="C105" i="10"/>
  <c r="C230" i="10" s="1"/>
  <c r="C105" i="9"/>
  <c r="C105" i="6"/>
  <c r="C105" i="8"/>
  <c r="C110" i="14"/>
  <c r="C345" i="14" s="1"/>
  <c r="C110" i="12"/>
  <c r="C110" i="11"/>
  <c r="C110" i="9"/>
  <c r="C345" i="9" s="1"/>
  <c r="C110" i="10"/>
  <c r="C235" i="10" s="1"/>
  <c r="C110" i="6"/>
  <c r="C110" i="8"/>
  <c r="C114" i="14"/>
  <c r="C114" i="12"/>
  <c r="C239" i="12" s="1"/>
  <c r="C114" i="11"/>
  <c r="C114" i="9"/>
  <c r="C114" i="10"/>
  <c r="C349" i="10" s="1"/>
  <c r="C114" i="6"/>
  <c r="C239" i="6" s="1"/>
  <c r="C114" i="8"/>
  <c r="C124" i="12"/>
  <c r="C124" i="14"/>
  <c r="C124" i="11"/>
  <c r="C359" i="11" s="1"/>
  <c r="C124" i="10"/>
  <c r="C124" i="9"/>
  <c r="C124" i="8"/>
  <c r="C359" i="8" s="1"/>
  <c r="C124" i="6"/>
  <c r="C249" i="6" s="1"/>
  <c r="C128" i="12"/>
  <c r="C128" i="14"/>
  <c r="C128" i="11"/>
  <c r="C128" i="10"/>
  <c r="C363" i="10" s="1"/>
  <c r="C128" i="9"/>
  <c r="C128" i="8"/>
  <c r="C128" i="6"/>
  <c r="C253" i="6" s="1"/>
  <c r="C140" i="12"/>
  <c r="C265" i="12" s="1"/>
  <c r="C140" i="14"/>
  <c r="C140" i="11"/>
  <c r="C140" i="9"/>
  <c r="C140" i="10"/>
  <c r="C375" i="10" s="1"/>
  <c r="C140" i="8"/>
  <c r="C140" i="6"/>
  <c r="C145" i="14"/>
  <c r="C380" i="14" s="1"/>
  <c r="C145" i="12"/>
  <c r="C270" i="12" s="1"/>
  <c r="C145" i="11"/>
  <c r="C145" i="10"/>
  <c r="C145" i="8"/>
  <c r="C145" i="9"/>
  <c r="C380" i="9" s="1"/>
  <c r="C145" i="6"/>
  <c r="AB71" i="14"/>
  <c r="D135" i="14"/>
  <c r="D370" i="14" s="1"/>
  <c r="C117" i="14"/>
  <c r="C352" i="14" s="1"/>
  <c r="C117" i="12"/>
  <c r="C352" i="12" s="1"/>
  <c r="C117" i="11"/>
  <c r="C117" i="6"/>
  <c r="C352" i="6" s="1"/>
  <c r="C117" i="8"/>
  <c r="C344" i="9"/>
  <c r="D344" i="14"/>
  <c r="D234" i="14"/>
  <c r="F64" i="14"/>
  <c r="C147" i="12"/>
  <c r="C382" i="12" s="1"/>
  <c r="C147" i="14"/>
  <c r="C382" i="14" s="1"/>
  <c r="C147" i="11"/>
  <c r="C147" i="10"/>
  <c r="C147" i="9"/>
  <c r="C147" i="8"/>
  <c r="C272" i="8" s="1"/>
  <c r="C147" i="6"/>
  <c r="Z117" i="14"/>
  <c r="C104" i="14"/>
  <c r="C339" i="14" s="1"/>
  <c r="C104" i="11"/>
  <c r="C104" i="12"/>
  <c r="C104" i="8"/>
  <c r="C339" i="8" s="1"/>
  <c r="C104" i="6"/>
  <c r="C113" i="14"/>
  <c r="C113" i="12"/>
  <c r="C238" i="12" s="1"/>
  <c r="C113" i="11"/>
  <c r="C348" i="11" s="1"/>
  <c r="C113" i="10"/>
  <c r="C113" i="9"/>
  <c r="C113" i="6"/>
  <c r="C113" i="8"/>
  <c r="C238" i="8" s="1"/>
  <c r="C127" i="12"/>
  <c r="C127" i="14"/>
  <c r="C127" i="11"/>
  <c r="C362" i="11" s="1"/>
  <c r="C127" i="10"/>
  <c r="C127" i="8"/>
  <c r="C127" i="9"/>
  <c r="C127" i="6"/>
  <c r="C144" i="12"/>
  <c r="C269" i="12" s="1"/>
  <c r="C144" i="14"/>
  <c r="C144" i="9"/>
  <c r="C144" i="11"/>
  <c r="C379" i="11" s="1"/>
  <c r="C144" i="10"/>
  <c r="C379" i="10" s="1"/>
  <c r="C144" i="6"/>
  <c r="C144" i="8"/>
  <c r="I71" i="14"/>
  <c r="C135" i="12"/>
  <c r="C260" i="12" s="1"/>
  <c r="C135" i="14"/>
  <c r="C135" i="11"/>
  <c r="C135" i="10"/>
  <c r="C370" i="10" s="1"/>
  <c r="C135" i="9"/>
  <c r="C260" i="9" s="1"/>
  <c r="C135" i="6"/>
  <c r="C135" i="8"/>
  <c r="T65" i="14"/>
  <c r="F66" i="14"/>
  <c r="D140" i="14"/>
  <c r="D122" i="14"/>
  <c r="C106" i="14"/>
  <c r="C341" i="14" s="1"/>
  <c r="C106" i="6"/>
  <c r="C341" i="6" s="1"/>
  <c r="C111" i="11"/>
  <c r="C346" i="11" s="1"/>
  <c r="C111" i="12"/>
  <c r="C236" i="12" s="1"/>
  <c r="C111" i="8"/>
  <c r="C346" i="8" s="1"/>
  <c r="C115" i="11"/>
  <c r="C350" i="11" s="1"/>
  <c r="C125" i="14"/>
  <c r="C360" i="14" s="1"/>
  <c r="C125" i="10"/>
  <c r="C360" i="10" s="1"/>
  <c r="C125" i="9"/>
  <c r="C360" i="9" s="1"/>
  <c r="C129" i="12"/>
  <c r="C364" i="12" s="1"/>
  <c r="C129" i="9"/>
  <c r="C254" i="9" s="1"/>
  <c r="C142" i="11"/>
  <c r="C377" i="11" s="1"/>
  <c r="C142" i="8"/>
  <c r="C267" i="8" s="1"/>
  <c r="C142" i="6"/>
  <c r="C267" i="6" s="1"/>
  <c r="C146" i="9"/>
  <c r="C271" i="9" s="1"/>
  <c r="C146" i="8"/>
  <c r="C381" i="8" s="1"/>
  <c r="D138" i="14"/>
  <c r="D263" i="14" s="1"/>
  <c r="F88" i="14"/>
  <c r="D116" i="14"/>
  <c r="D117" i="14"/>
  <c r="AU98" i="14"/>
  <c r="N58" i="14"/>
  <c r="D353" i="14"/>
  <c r="C107" i="14"/>
  <c r="C107" i="12"/>
  <c r="C107" i="11"/>
  <c r="C342" i="11" s="1"/>
  <c r="C107" i="10"/>
  <c r="C232" i="10" s="1"/>
  <c r="C107" i="9"/>
  <c r="C107" i="6"/>
  <c r="C107" i="8"/>
  <c r="C130" i="14"/>
  <c r="C365" i="14" s="1"/>
  <c r="C130" i="12"/>
  <c r="C130" i="9"/>
  <c r="C130" i="11"/>
  <c r="C365" i="11" s="1"/>
  <c r="C130" i="10"/>
  <c r="C365" i="10" s="1"/>
  <c r="C130" i="6"/>
  <c r="C130" i="8"/>
  <c r="C139" i="14"/>
  <c r="C374" i="14" s="1"/>
  <c r="C139" i="8"/>
  <c r="C374" i="8" s="1"/>
  <c r="C139" i="6"/>
  <c r="C264" i="6" s="1"/>
  <c r="C246" i="5"/>
  <c r="C356" i="5"/>
  <c r="C229" i="5"/>
  <c r="C339" i="5"/>
  <c r="C233" i="5"/>
  <c r="C343" i="5"/>
  <c r="C238" i="5"/>
  <c r="C348" i="5"/>
  <c r="C247" i="5"/>
  <c r="C357" i="5"/>
  <c r="C252" i="5"/>
  <c r="C362" i="5"/>
  <c r="C259" i="5"/>
  <c r="C369" i="5"/>
  <c r="C269" i="5"/>
  <c r="C379" i="5"/>
  <c r="C260" i="5"/>
  <c r="C370" i="5"/>
  <c r="C237" i="5"/>
  <c r="C255" i="5"/>
  <c r="C365" i="5"/>
  <c r="C263" i="5"/>
  <c r="C373" i="5"/>
  <c r="C230" i="5"/>
  <c r="C340" i="5"/>
  <c r="C235" i="5"/>
  <c r="C345" i="5"/>
  <c r="C239" i="5"/>
  <c r="C349" i="5"/>
  <c r="C249" i="5"/>
  <c r="C359" i="5"/>
  <c r="C253" i="5"/>
  <c r="C363" i="5"/>
  <c r="C265" i="5"/>
  <c r="C375" i="5"/>
  <c r="C270" i="5"/>
  <c r="C380" i="5"/>
  <c r="C242" i="5"/>
  <c r="C352" i="5"/>
  <c r="C232" i="5"/>
  <c r="C342" i="5"/>
  <c r="C272" i="5"/>
  <c r="C382" i="5"/>
  <c r="C231" i="5"/>
  <c r="C350" i="5"/>
  <c r="C254" i="5"/>
  <c r="C381" i="5"/>
  <c r="G76" i="14"/>
  <c r="AI78" i="14"/>
  <c r="F77" i="14"/>
  <c r="AI77" i="14"/>
  <c r="AG76" i="14"/>
  <c r="F65" i="14"/>
  <c r="C374" i="6"/>
  <c r="C255" i="10"/>
  <c r="C255" i="14"/>
  <c r="C342" i="10"/>
  <c r="C370" i="6"/>
  <c r="C260" i="6"/>
  <c r="C370" i="14"/>
  <c r="C260" i="14"/>
  <c r="C252" i="6"/>
  <c r="C362" i="6"/>
  <c r="C348" i="6"/>
  <c r="C238" i="6"/>
  <c r="C382" i="6"/>
  <c r="C272" i="6"/>
  <c r="C382" i="11"/>
  <c r="C272" i="11"/>
  <c r="C242" i="12"/>
  <c r="C380" i="12"/>
  <c r="C265" i="10"/>
  <c r="C375" i="12"/>
  <c r="C359" i="6"/>
  <c r="C249" i="11"/>
  <c r="C349" i="6"/>
  <c r="C345" i="10"/>
  <c r="C235" i="14"/>
  <c r="C340" i="10"/>
  <c r="C259" i="8"/>
  <c r="C259" i="11"/>
  <c r="C247" i="6"/>
  <c r="C233" i="9"/>
  <c r="C233" i="14"/>
  <c r="C246" i="9"/>
  <c r="C246" i="14"/>
  <c r="C263" i="6"/>
  <c r="C373" i="6"/>
  <c r="C263" i="12"/>
  <c r="C373" i="12"/>
  <c r="AJ78" i="14"/>
  <c r="AF127" i="14"/>
  <c r="Z71" i="14"/>
  <c r="C342" i="8"/>
  <c r="C232" i="8"/>
  <c r="D373" i="14"/>
  <c r="C381" i="9"/>
  <c r="C377" i="6"/>
  <c r="C254" i="12"/>
  <c r="C250" i="9"/>
  <c r="C236" i="8"/>
  <c r="C346" i="12"/>
  <c r="D357" i="14"/>
  <c r="D247" i="14"/>
  <c r="C370" i="9"/>
  <c r="C379" i="8"/>
  <c r="C269" i="8"/>
  <c r="C379" i="9"/>
  <c r="C269" i="9"/>
  <c r="C362" i="9"/>
  <c r="C252" i="9"/>
  <c r="C362" i="14"/>
  <c r="C252" i="14"/>
  <c r="C348" i="9"/>
  <c r="C238" i="9"/>
  <c r="C348" i="14"/>
  <c r="C238" i="14"/>
  <c r="C272" i="14"/>
  <c r="C380" i="8"/>
  <c r="C270" i="8"/>
  <c r="C375" i="9"/>
  <c r="C265" i="9"/>
  <c r="C363" i="6"/>
  <c r="C363" i="11"/>
  <c r="C253" i="11"/>
  <c r="C359" i="14"/>
  <c r="C249" i="14"/>
  <c r="C239" i="10"/>
  <c r="C349" i="14"/>
  <c r="C239" i="14"/>
  <c r="C230" i="8"/>
  <c r="C340" i="8"/>
  <c r="C230" i="11"/>
  <c r="C259" i="12"/>
  <c r="C369" i="12"/>
  <c r="C247" i="10"/>
  <c r="C357" i="14"/>
  <c r="C247" i="14"/>
  <c r="C373" i="10"/>
  <c r="C373" i="14"/>
  <c r="AF129" i="14"/>
  <c r="F94" i="14"/>
  <c r="G77" i="14"/>
  <c r="AH76" i="14"/>
  <c r="F98" i="14"/>
  <c r="G78" i="14"/>
  <c r="AE129" i="14"/>
  <c r="AG77" i="14"/>
  <c r="AE127" i="14"/>
  <c r="AI76" i="14"/>
  <c r="C255" i="8"/>
  <c r="C365" i="8"/>
  <c r="C255" i="9"/>
  <c r="C365" i="9"/>
  <c r="C342" i="6"/>
  <c r="C232" i="6"/>
  <c r="C232" i="12"/>
  <c r="C342" i="12"/>
  <c r="C269" i="6"/>
  <c r="C379" i="6"/>
  <c r="C379" i="14"/>
  <c r="C269" i="14"/>
  <c r="C362" i="8"/>
  <c r="C252" i="8"/>
  <c r="C362" i="12"/>
  <c r="C252" i="12"/>
  <c r="C238" i="10"/>
  <c r="C348" i="10"/>
  <c r="C229" i="6"/>
  <c r="C339" i="6"/>
  <c r="C339" i="12"/>
  <c r="C229" i="12"/>
  <c r="C382" i="9"/>
  <c r="C272" i="9"/>
  <c r="C272" i="12"/>
  <c r="C380" i="10"/>
  <c r="C270" i="10"/>
  <c r="C375" i="6"/>
  <c r="C265" i="6"/>
  <c r="C375" i="11"/>
  <c r="C265" i="11"/>
  <c r="C253" i="8"/>
  <c r="C363" i="8"/>
  <c r="C363" i="14"/>
  <c r="C253" i="14"/>
  <c r="C249" i="9"/>
  <c r="C359" i="9"/>
  <c r="C359" i="12"/>
  <c r="C249" i="12"/>
  <c r="C349" i="9"/>
  <c r="C239" i="9"/>
  <c r="C235" i="8"/>
  <c r="C345" i="8"/>
  <c r="C345" i="11"/>
  <c r="C235" i="11"/>
  <c r="C340" i="6"/>
  <c r="C230" i="6"/>
  <c r="C230" i="12"/>
  <c r="C340" i="12"/>
  <c r="C259" i="10"/>
  <c r="C369" i="10"/>
  <c r="C369" i="14"/>
  <c r="C259" i="14"/>
  <c r="C357" i="9"/>
  <c r="C247" i="9"/>
  <c r="C343" i="6"/>
  <c r="C233" i="6"/>
  <c r="C343" i="11"/>
  <c r="C233" i="11"/>
  <c r="C356" i="8"/>
  <c r="C246" i="8"/>
  <c r="C356" i="11"/>
  <c r="C246" i="11"/>
  <c r="C263" i="9"/>
  <c r="C373" i="9"/>
  <c r="AH78" i="14"/>
  <c r="AH77" i="14"/>
  <c r="C365" i="6"/>
  <c r="C255" i="6"/>
  <c r="C255" i="12"/>
  <c r="C365" i="12"/>
  <c r="C342" i="9"/>
  <c r="C232" i="9"/>
  <c r="C342" i="14"/>
  <c r="C232" i="14"/>
  <c r="D352" i="14"/>
  <c r="D242" i="14"/>
  <c r="D351" i="14"/>
  <c r="D241" i="14"/>
  <c r="D375" i="14"/>
  <c r="D265" i="14"/>
  <c r="C370" i="8"/>
  <c r="C260" i="8"/>
  <c r="C370" i="11"/>
  <c r="C260" i="11"/>
  <c r="C269" i="10"/>
  <c r="C362" i="10"/>
  <c r="C252" i="10"/>
  <c r="C238" i="11"/>
  <c r="C339" i="11"/>
  <c r="C229" i="11"/>
  <c r="C272" i="10"/>
  <c r="C382" i="10"/>
  <c r="C352" i="8"/>
  <c r="C242" i="8"/>
  <c r="C352" i="11"/>
  <c r="C242" i="11"/>
  <c r="C380" i="6"/>
  <c r="C270" i="6"/>
  <c r="C380" i="11"/>
  <c r="C270" i="11"/>
  <c r="C375" i="8"/>
  <c r="C265" i="8"/>
  <c r="C375" i="14"/>
  <c r="C265" i="14"/>
  <c r="C253" i="9"/>
  <c r="C363" i="9"/>
  <c r="C253" i="12"/>
  <c r="C363" i="12"/>
  <c r="C359" i="10"/>
  <c r="C249" i="10"/>
  <c r="C349" i="8"/>
  <c r="C239" i="8"/>
  <c r="C349" i="11"/>
  <c r="C239" i="11"/>
  <c r="C235" i="6"/>
  <c r="C345" i="6"/>
  <c r="C235" i="12"/>
  <c r="C345" i="12"/>
  <c r="C340" i="9"/>
  <c r="C230" i="9"/>
  <c r="C340" i="14"/>
  <c r="C230" i="14"/>
  <c r="D264" i="14"/>
  <c r="D374" i="14"/>
  <c r="C259" i="9"/>
  <c r="C369" i="9"/>
  <c r="C247" i="8"/>
  <c r="C357" i="8"/>
  <c r="C357" i="11"/>
  <c r="C247" i="11"/>
  <c r="C343" i="8"/>
  <c r="C233" i="8"/>
  <c r="C343" i="12"/>
  <c r="C233" i="12"/>
  <c r="D350" i="14"/>
  <c r="D240" i="14"/>
  <c r="C246" i="6"/>
  <c r="C356" i="6"/>
  <c r="C246" i="12"/>
  <c r="C356" i="12"/>
  <c r="C263" i="8"/>
  <c r="C373" i="8"/>
  <c r="C373" i="11"/>
  <c r="C263" i="11"/>
  <c r="D146" i="14"/>
  <c r="D381" i="14" s="1"/>
  <c r="Q112" i="14"/>
  <c r="F87" i="14"/>
  <c r="AF78" i="14"/>
  <c r="AE78" i="14"/>
  <c r="F91" i="14"/>
  <c r="G94" i="14"/>
  <c r="M55" i="14"/>
  <c r="Z121" i="14"/>
  <c r="L51" i="14"/>
  <c r="Z75" i="14"/>
  <c r="J104" i="14"/>
  <c r="K56" i="14"/>
  <c r="G57" i="14"/>
  <c r="K52" i="14"/>
  <c r="Z70" i="14"/>
  <c r="L102" i="14"/>
  <c r="K107" i="14"/>
  <c r="AN83" i="14"/>
  <c r="M106" i="14"/>
  <c r="J53" i="14"/>
  <c r="AB70" i="14"/>
  <c r="K103" i="14"/>
  <c r="Z114" i="14"/>
  <c r="O57" i="14"/>
  <c r="N57" i="14"/>
  <c r="C102" i="5"/>
  <c r="C102" i="6" s="1"/>
  <c r="D142" i="14"/>
  <c r="D127" i="14"/>
  <c r="D144" i="14"/>
  <c r="D379" i="14" s="1"/>
  <c r="D126" i="14"/>
  <c r="D361" i="14" s="1"/>
  <c r="D110" i="14"/>
  <c r="D102" i="14"/>
  <c r="D145" i="14"/>
  <c r="D134" i="14"/>
  <c r="D369" i="14" s="1"/>
  <c r="D111" i="14"/>
  <c r="D346" i="14" s="1"/>
  <c r="D130" i="14"/>
  <c r="D114" i="14"/>
  <c r="D105" i="14"/>
  <c r="C102" i="14"/>
  <c r="C227" i="14" s="1"/>
  <c r="C102" i="9"/>
  <c r="C102" i="12"/>
  <c r="C337" i="12" s="1"/>
  <c r="C102" i="10"/>
  <c r="C337" i="10" s="1"/>
  <c r="C102" i="8"/>
  <c r="D143" i="14"/>
  <c r="D378" i="14" s="1"/>
  <c r="D129" i="14"/>
  <c r="D364" i="14" s="1"/>
  <c r="D125" i="14"/>
  <c r="D113" i="14"/>
  <c r="D108" i="14"/>
  <c r="D343" i="14" s="1"/>
  <c r="D104" i="14"/>
  <c r="D124" i="14"/>
  <c r="D359" i="14" s="1"/>
  <c r="D112" i="14"/>
  <c r="D107" i="14"/>
  <c r="D103" i="14"/>
  <c r="D228" i="14" s="1"/>
  <c r="D128" i="14"/>
  <c r="D363" i="14" s="1"/>
  <c r="D121" i="14"/>
  <c r="D106" i="14"/>
  <c r="AS683" i="5"/>
  <c r="C227" i="5"/>
  <c r="C337" i="5"/>
  <c r="D356" i="14"/>
  <c r="D246" i="14"/>
  <c r="D342" i="14"/>
  <c r="D232" i="14"/>
  <c r="D339" i="14"/>
  <c r="D229" i="14"/>
  <c r="D360" i="14"/>
  <c r="D250" i="14"/>
  <c r="C337" i="8"/>
  <c r="C227" i="8"/>
  <c r="C337" i="9"/>
  <c r="C227" i="9"/>
  <c r="D230" i="14"/>
  <c r="D340" i="14"/>
  <c r="D362" i="14"/>
  <c r="D252" i="14"/>
  <c r="D338" i="14"/>
  <c r="D348" i="14"/>
  <c r="D238" i="14"/>
  <c r="D236" i="14"/>
  <c r="D341" i="14"/>
  <c r="D231" i="14"/>
  <c r="C227" i="10"/>
  <c r="C337" i="14"/>
  <c r="D365" i="14"/>
  <c r="D255" i="14"/>
  <c r="D380" i="14"/>
  <c r="D270" i="14"/>
  <c r="D337" i="14"/>
  <c r="D227" i="14"/>
  <c r="D251" i="14"/>
  <c r="D237" i="14"/>
  <c r="D347" i="14"/>
  <c r="D254" i="14"/>
  <c r="C227" i="12"/>
  <c r="D349" i="14"/>
  <c r="D239" i="14"/>
  <c r="D345" i="14"/>
  <c r="D235" i="14"/>
  <c r="D377" i="14"/>
  <c r="D267" i="14"/>
  <c r="AN710" i="5"/>
  <c r="AU701" i="5"/>
  <c r="AZ712" i="5"/>
  <c r="AN705" i="5"/>
  <c r="AE709" i="5"/>
  <c r="BC687" i="5"/>
  <c r="AX696" i="5"/>
  <c r="BB714" i="5"/>
  <c r="Y717" i="5"/>
  <c r="AN706" i="5"/>
  <c r="BB691" i="5"/>
  <c r="AT717" i="5"/>
  <c r="N567" i="5"/>
  <c r="BA696" i="5"/>
  <c r="M710" i="5"/>
  <c r="J689" i="5"/>
  <c r="AW697" i="5"/>
  <c r="AE715" i="5"/>
  <c r="H562" i="5"/>
  <c r="H712" i="5"/>
  <c r="N710" i="5"/>
  <c r="K706" i="5"/>
  <c r="Q714" i="5"/>
  <c r="H696" i="5"/>
  <c r="AU687" i="5"/>
  <c r="AA713" i="5"/>
  <c r="O687" i="5"/>
  <c r="J713" i="5"/>
  <c r="N575" i="5"/>
  <c r="O575" i="5"/>
  <c r="AE706" i="5"/>
  <c r="N696" i="5"/>
  <c r="AX714" i="5"/>
  <c r="AY689" i="5"/>
  <c r="AU692" i="5"/>
  <c r="Q692" i="5"/>
  <c r="AE717" i="5"/>
  <c r="AN701" i="5"/>
  <c r="H695" i="5"/>
  <c r="AX693" i="5"/>
  <c r="AZ695" i="5"/>
  <c r="AF687" i="5"/>
  <c r="O688" i="5"/>
  <c r="AU717" i="5"/>
  <c r="AF713" i="5"/>
  <c r="BB709" i="5"/>
  <c r="AX695" i="5"/>
  <c r="AT693" i="5"/>
  <c r="Q689" i="5"/>
  <c r="AS687" i="5"/>
  <c r="J717" i="5"/>
  <c r="AS701" i="5"/>
  <c r="AS695" i="5"/>
  <c r="F580" i="5"/>
  <c r="M571" i="5"/>
  <c r="M567" i="5"/>
  <c r="M561" i="5"/>
  <c r="L712" i="5"/>
  <c r="AF706" i="5"/>
  <c r="AT715" i="5"/>
  <c r="M697" i="5"/>
  <c r="AN696" i="5"/>
  <c r="AX710" i="5"/>
  <c r="BC714" i="5"/>
  <c r="BB712" i="5"/>
  <c r="H714" i="5"/>
  <c r="K712" i="5"/>
  <c r="J710" i="5"/>
  <c r="AX701" i="5"/>
  <c r="BA691" i="5"/>
  <c r="N691" i="5"/>
  <c r="AW695" i="5"/>
  <c r="AX689" i="5"/>
  <c r="L692" i="5"/>
  <c r="M715" i="5"/>
  <c r="Q705" i="5"/>
  <c r="J697" i="5"/>
  <c r="BA695" i="5"/>
  <c r="AZ717" i="5"/>
  <c r="AA697" i="5"/>
  <c r="BC693" i="5"/>
  <c r="AE689" i="5"/>
  <c r="AS684" i="5"/>
  <c r="M578" i="5"/>
  <c r="N559" i="5"/>
  <c r="F558" i="5"/>
  <c r="BC712" i="5"/>
  <c r="L696" i="5"/>
  <c r="BC692" i="5"/>
  <c r="AN713" i="5"/>
  <c r="AF695" i="5"/>
  <c r="AT714" i="5"/>
  <c r="AZ706" i="5"/>
  <c r="AW714" i="5"/>
  <c r="AT709" i="5"/>
  <c r="AT696" i="5"/>
  <c r="AW692" i="5"/>
  <c r="BB715" i="5"/>
  <c r="AZ701" i="5"/>
  <c r="AZ691" i="5"/>
  <c r="AA709" i="5"/>
  <c r="AN689" i="5"/>
  <c r="AV715" i="5"/>
  <c r="H697" i="5"/>
  <c r="AV691" i="5"/>
  <c r="AA687" i="5"/>
  <c r="BB696" i="5"/>
  <c r="O715" i="5"/>
  <c r="AT713" i="5"/>
  <c r="AW709" i="5"/>
  <c r="L693" i="5"/>
  <c r="AY691" i="5"/>
  <c r="AV687" i="5"/>
  <c r="BC715" i="5"/>
  <c r="M705" i="5"/>
  <c r="AY695" i="5"/>
  <c r="AW691" i="5"/>
  <c r="BB689" i="5"/>
  <c r="AT687" i="5"/>
  <c r="BA688" i="5"/>
  <c r="Q688" i="5"/>
  <c r="L688" i="5"/>
  <c r="AU688" i="5"/>
  <c r="P580" i="5"/>
  <c r="P581" i="5"/>
  <c r="G557" i="5"/>
  <c r="I555" i="5"/>
  <c r="O578" i="5"/>
  <c r="AV714" i="5"/>
  <c r="AA712" i="5"/>
  <c r="AY710" i="5"/>
  <c r="BC706" i="5"/>
  <c r="N712" i="5"/>
  <c r="AS710" i="5"/>
  <c r="AA696" i="5"/>
  <c r="AW696" i="5"/>
  <c r="AY692" i="5"/>
  <c r="AX705" i="5"/>
  <c r="AZ697" i="5"/>
  <c r="BC689" i="5"/>
  <c r="K687" i="5"/>
  <c r="AY706" i="5"/>
  <c r="AZ696" i="5"/>
  <c r="BC696" i="5"/>
  <c r="AV692" i="5"/>
  <c r="AF714" i="5"/>
  <c r="Q712" i="5"/>
  <c r="AU710" i="5"/>
  <c r="BB710" i="5"/>
  <c r="AF696" i="5"/>
  <c r="K696" i="5"/>
  <c r="AY696" i="5"/>
  <c r="AS714" i="5"/>
  <c r="AA710" i="5"/>
  <c r="BA710" i="5"/>
  <c r="AW706" i="5"/>
  <c r="AZ692" i="5"/>
  <c r="AZ713" i="5"/>
  <c r="AN714" i="5"/>
  <c r="M714" i="5"/>
  <c r="AW712" i="5"/>
  <c r="M696" i="5"/>
  <c r="AS696" i="5"/>
  <c r="O696" i="5"/>
  <c r="N692" i="5"/>
  <c r="AS690" i="5"/>
  <c r="M717" i="5"/>
  <c r="AV713" i="5"/>
  <c r="AY709" i="5"/>
  <c r="AF705" i="5"/>
  <c r="J693" i="5"/>
  <c r="AN691" i="5"/>
  <c r="AZ687" i="5"/>
  <c r="Q715" i="5"/>
  <c r="BB713" i="5"/>
  <c r="AS707" i="5"/>
  <c r="N705" i="5"/>
  <c r="BB705" i="5"/>
  <c r="Q701" i="5"/>
  <c r="AF691" i="5"/>
  <c r="K689" i="5"/>
  <c r="H715" i="5"/>
  <c r="Y715" i="5"/>
  <c r="AY713" i="5"/>
  <c r="BC709" i="5"/>
  <c r="O705" i="5"/>
  <c r="L695" i="5"/>
  <c r="AY693" i="5"/>
  <c r="Y691" i="5"/>
  <c r="AE695" i="5"/>
  <c r="AU695" i="5"/>
  <c r="BB693" i="5"/>
  <c r="AN693" i="5"/>
  <c r="AU691" i="5"/>
  <c r="L689" i="5"/>
  <c r="AS708" i="5"/>
  <c r="Q706" i="5"/>
  <c r="O692" i="5"/>
  <c r="BB692" i="5"/>
  <c r="AS686" i="5"/>
  <c r="AV717" i="5"/>
  <c r="K715" i="5"/>
  <c r="AF715" i="5"/>
  <c r="L713" i="5"/>
  <c r="BA713" i="5"/>
  <c r="Y709" i="5"/>
  <c r="AV709" i="5"/>
  <c r="H705" i="5"/>
  <c r="O697" i="5"/>
  <c r="BB695" i="5"/>
  <c r="N693" i="5"/>
  <c r="AS689" i="5"/>
  <c r="Y687" i="5"/>
  <c r="AS698" i="5"/>
  <c r="AX688" i="5"/>
  <c r="O717" i="5"/>
  <c r="AA715" i="5"/>
  <c r="AW715" i="5"/>
  <c r="AX713" i="5"/>
  <c r="M709" i="5"/>
  <c r="AU709" i="5"/>
  <c r="Q709" i="5"/>
  <c r="AS709" i="5"/>
  <c r="BA705" i="5"/>
  <c r="AT697" i="5"/>
  <c r="AV695" i="5"/>
  <c r="AV693" i="5"/>
  <c r="Q691" i="5"/>
  <c r="H691" i="5"/>
  <c r="AU689" i="5"/>
  <c r="AS688" i="5"/>
  <c r="Y688" i="5"/>
  <c r="H688" i="5"/>
  <c r="J688" i="5"/>
  <c r="BB688" i="5"/>
  <c r="AY688" i="5"/>
  <c r="J562" i="5"/>
  <c r="J554" i="5"/>
  <c r="I578" i="5"/>
  <c r="K572" i="5"/>
  <c r="E558" i="5"/>
  <c r="AE712" i="5"/>
  <c r="J714" i="5"/>
  <c r="N706" i="5"/>
  <c r="H567" i="5"/>
  <c r="M580" i="5"/>
  <c r="G558" i="5"/>
  <c r="J580" i="5"/>
  <c r="E575" i="5"/>
  <c r="M555" i="5"/>
  <c r="P558" i="5"/>
  <c r="L714" i="5"/>
  <c r="AU712" i="5"/>
  <c r="AT712" i="5"/>
  <c r="AY712" i="5"/>
  <c r="M712" i="5"/>
  <c r="BC710" i="5"/>
  <c r="AT710" i="5"/>
  <c r="AS706" i="5"/>
  <c r="AS704" i="5"/>
  <c r="J692" i="5"/>
  <c r="Y689" i="5"/>
  <c r="AS685" i="5"/>
  <c r="H710" i="5"/>
  <c r="AF710" i="5"/>
  <c r="Y696" i="5"/>
  <c r="M692" i="5"/>
  <c r="AU714" i="5"/>
  <c r="AV712" i="5"/>
  <c r="K692" i="5"/>
  <c r="AE714" i="5"/>
  <c r="J712" i="5"/>
  <c r="AE710" i="5"/>
  <c r="L710" i="5"/>
  <c r="BB706" i="5"/>
  <c r="AV706" i="5"/>
  <c r="AU706" i="5"/>
  <c r="AA705" i="5"/>
  <c r="O714" i="5"/>
  <c r="AV710" i="5"/>
  <c r="L706" i="5"/>
  <c r="Q696" i="5"/>
  <c r="AT692" i="5"/>
  <c r="AE692" i="5"/>
  <c r="O709" i="5"/>
  <c r="AV697" i="5"/>
  <c r="H693" i="5"/>
  <c r="AZ715" i="5"/>
  <c r="AS711" i="5"/>
  <c r="AW705" i="5"/>
  <c r="L701" i="5"/>
  <c r="J695" i="5"/>
  <c r="AF693" i="5"/>
  <c r="AS716" i="5"/>
  <c r="BB717" i="5"/>
  <c r="AU715" i="5"/>
  <c r="BA715" i="5"/>
  <c r="Y713" i="5"/>
  <c r="AZ709" i="5"/>
  <c r="L697" i="5"/>
  <c r="M693" i="5"/>
  <c r="AW687" i="5"/>
  <c r="AU697" i="5"/>
  <c r="BA697" i="5"/>
  <c r="K695" i="5"/>
  <c r="K693" i="5"/>
  <c r="Q693" i="5"/>
  <c r="L691" i="5"/>
  <c r="AT691" i="5"/>
  <c r="AA689" i="5"/>
  <c r="Q687" i="5"/>
  <c r="AT688" i="5"/>
  <c r="H706" i="5"/>
  <c r="M706" i="5"/>
  <c r="AS700" i="5"/>
  <c r="AU696" i="5"/>
  <c r="AX692" i="5"/>
  <c r="H692" i="5"/>
  <c r="BA717" i="5"/>
  <c r="BC717" i="5"/>
  <c r="L717" i="5"/>
  <c r="H713" i="5"/>
  <c r="K709" i="5"/>
  <c r="L705" i="5"/>
  <c r="BC705" i="5"/>
  <c r="Y701" i="5"/>
  <c r="O701" i="5"/>
  <c r="Q697" i="5"/>
  <c r="AE697" i="5"/>
  <c r="AY697" i="5"/>
  <c r="Q695" i="5"/>
  <c r="O693" i="5"/>
  <c r="J691" i="5"/>
  <c r="AS691" i="5"/>
  <c r="O689" i="5"/>
  <c r="AW689" i="5"/>
  <c r="J687" i="5"/>
  <c r="AW717" i="5"/>
  <c r="H717" i="5"/>
  <c r="AS715" i="5"/>
  <c r="K713" i="5"/>
  <c r="AN709" i="5"/>
  <c r="AU705" i="5"/>
  <c r="N701" i="5"/>
  <c r="AE701" i="5"/>
  <c r="BA701" i="5"/>
  <c r="Y697" i="5"/>
  <c r="N697" i="5"/>
  <c r="M695" i="5"/>
  <c r="AS693" i="5"/>
  <c r="AE693" i="5"/>
  <c r="AX691" i="5"/>
  <c r="BC691" i="5"/>
  <c r="M691" i="5"/>
  <c r="AV689" i="5"/>
  <c r="N689" i="5"/>
  <c r="AN687" i="5"/>
  <c r="N687" i="5"/>
  <c r="AV688" i="5"/>
  <c r="AS702" i="5"/>
  <c r="AN688" i="5"/>
  <c r="P557" i="5"/>
  <c r="L561" i="5"/>
  <c r="Y714" i="5"/>
  <c r="AA714" i="5"/>
  <c r="AZ710" i="5"/>
  <c r="AX706" i="5"/>
  <c r="O555" i="5"/>
  <c r="L558" i="5"/>
  <c r="M553" i="5"/>
  <c r="J557" i="5"/>
  <c r="N572" i="5"/>
  <c r="L557" i="5"/>
  <c r="G567" i="5"/>
  <c r="F553" i="5"/>
  <c r="H578" i="5"/>
  <c r="J575" i="5"/>
  <c r="E561" i="5"/>
  <c r="L553" i="5"/>
  <c r="P578" i="5"/>
  <c r="AY714" i="5"/>
  <c r="AZ714" i="5"/>
  <c r="BA712" i="5"/>
  <c r="AW710" i="5"/>
  <c r="O706" i="5"/>
  <c r="J706" i="5"/>
  <c r="AS694" i="5"/>
  <c r="AS692" i="5"/>
  <c r="AX712" i="5"/>
  <c r="O710" i="5"/>
  <c r="Q717" i="5"/>
  <c r="N713" i="5"/>
  <c r="L709" i="5"/>
  <c r="AZ705" i="5"/>
  <c r="AT701" i="5"/>
  <c r="BC701" i="5"/>
  <c r="AT695" i="5"/>
  <c r="AY687" i="5"/>
  <c r="AE696" i="5"/>
  <c r="BA692" i="5"/>
  <c r="O712" i="5"/>
  <c r="J696" i="5"/>
  <c r="Y692" i="5"/>
  <c r="N714" i="5"/>
  <c r="K714" i="5"/>
  <c r="AF712" i="5"/>
  <c r="Y712" i="5"/>
  <c r="Y710" i="5"/>
  <c r="Q710" i="5"/>
  <c r="BA706" i="5"/>
  <c r="AA717" i="5"/>
  <c r="AE705" i="5"/>
  <c r="AS699" i="5"/>
  <c r="BA714" i="5"/>
  <c r="AS712" i="5"/>
  <c r="AN712" i="5"/>
  <c r="K710" i="5"/>
  <c r="AA706" i="5"/>
  <c r="AT706" i="5"/>
  <c r="AA692" i="5"/>
  <c r="AN692" i="5"/>
  <c r="N717" i="5"/>
  <c r="J715" i="5"/>
  <c r="AU713" i="5"/>
  <c r="M713" i="5"/>
  <c r="J709" i="5"/>
  <c r="K705" i="5"/>
  <c r="BB701" i="5"/>
  <c r="Y695" i="5"/>
  <c r="AE691" i="5"/>
  <c r="AZ689" i="5"/>
  <c r="K717" i="5"/>
  <c r="L715" i="5"/>
  <c r="Q713" i="5"/>
  <c r="BC713" i="5"/>
  <c r="AX709" i="5"/>
  <c r="H709" i="5"/>
  <c r="AY705" i="5"/>
  <c r="AY701" i="5"/>
  <c r="AW693" i="5"/>
  <c r="AN717" i="5"/>
  <c r="AX715" i="5"/>
  <c r="AS713" i="5"/>
  <c r="O713" i="5"/>
  <c r="AF709" i="5"/>
  <c r="J705" i="5"/>
  <c r="AS703" i="5"/>
  <c r="H701" i="5"/>
  <c r="AV701" i="5"/>
  <c r="O691" i="5"/>
  <c r="BA689" i="5"/>
  <c r="AN697" i="5"/>
  <c r="BB697" i="5"/>
  <c r="AX697" i="5"/>
  <c r="O695" i="5"/>
  <c r="AA695" i="5"/>
  <c r="BA693" i="5"/>
  <c r="H689" i="5"/>
  <c r="AT689" i="5"/>
  <c r="L687" i="5"/>
  <c r="M687" i="5"/>
  <c r="AE687" i="5"/>
  <c r="Y706" i="5"/>
  <c r="AV696" i="5"/>
  <c r="AF692" i="5"/>
  <c r="AY717" i="5"/>
  <c r="AS717" i="5"/>
  <c r="AY715" i="5"/>
  <c r="AE713" i="5"/>
  <c r="AW713" i="5"/>
  <c r="N709" i="5"/>
  <c r="AS705" i="5"/>
  <c r="AV705" i="5"/>
  <c r="Y705" i="5"/>
  <c r="M701" i="5"/>
  <c r="K701" i="5"/>
  <c r="AF701" i="5"/>
  <c r="K697" i="5"/>
  <c r="AS697" i="5"/>
  <c r="N695" i="5"/>
  <c r="AN695" i="5"/>
  <c r="AA693" i="5"/>
  <c r="K691" i="5"/>
  <c r="AF689" i="5"/>
  <c r="BB687" i="5"/>
  <c r="BA687" i="5"/>
  <c r="AA688" i="5"/>
  <c r="AF717" i="5"/>
  <c r="AX717" i="5"/>
  <c r="AN715" i="5"/>
  <c r="N715" i="5"/>
  <c r="BA709" i="5"/>
  <c r="AT705" i="5"/>
  <c r="J701" i="5"/>
  <c r="AA701" i="5"/>
  <c r="AW701" i="5"/>
  <c r="BC697" i="5"/>
  <c r="AF697" i="5"/>
  <c r="BC695" i="5"/>
  <c r="AU693" i="5"/>
  <c r="Y693" i="5"/>
  <c r="AZ693" i="5"/>
  <c r="AA691" i="5"/>
  <c r="M689" i="5"/>
  <c r="H687" i="5"/>
  <c r="AX687" i="5"/>
  <c r="AF688" i="5"/>
  <c r="AW688" i="5"/>
  <c r="AE688" i="5"/>
  <c r="N688" i="5"/>
  <c r="K688" i="5"/>
  <c r="AZ688" i="5"/>
  <c r="M688" i="5"/>
  <c r="BC688" i="5"/>
  <c r="P629" i="5"/>
  <c r="H627" i="5"/>
  <c r="P625" i="5"/>
  <c r="P621" i="5"/>
  <c r="P617" i="5"/>
  <c r="P613" i="5"/>
  <c r="P609" i="5"/>
  <c r="H607" i="5"/>
  <c r="P605" i="5"/>
  <c r="H603" i="5"/>
  <c r="P601" i="5"/>
  <c r="K627" i="5"/>
  <c r="G626" i="5"/>
  <c r="O624" i="5"/>
  <c r="G622" i="5"/>
  <c r="G618" i="5"/>
  <c r="K607" i="5"/>
  <c r="K603" i="5"/>
  <c r="F629" i="5"/>
  <c r="N627" i="5"/>
  <c r="J626" i="5"/>
  <c r="F625" i="5"/>
  <c r="J622" i="5"/>
  <c r="F621" i="5"/>
  <c r="J618" i="5"/>
  <c r="F617" i="5"/>
  <c r="F613" i="5"/>
  <c r="F609" i="5"/>
  <c r="N607" i="5"/>
  <c r="F605" i="5"/>
  <c r="N603" i="5"/>
  <c r="I629" i="5"/>
  <c r="M626" i="5"/>
  <c r="I625" i="5"/>
  <c r="M622" i="5"/>
  <c r="I621" i="5"/>
  <c r="M618" i="5"/>
  <c r="I617" i="5"/>
  <c r="I613" i="5"/>
  <c r="I609" i="5"/>
  <c r="E608" i="5"/>
  <c r="I605" i="5"/>
  <c r="L601" i="5"/>
  <c r="L629" i="5"/>
  <c r="P626" i="5"/>
  <c r="L625" i="5"/>
  <c r="P622" i="5"/>
  <c r="L621" i="5"/>
  <c r="P618" i="5"/>
  <c r="L617" i="5"/>
  <c r="L613" i="5"/>
  <c r="L609" i="5"/>
  <c r="L605" i="5"/>
  <c r="O629" i="5"/>
  <c r="G627" i="5"/>
  <c r="O625" i="5"/>
  <c r="O621" i="5"/>
  <c r="O617" i="5"/>
  <c r="O613" i="5"/>
  <c r="O609" i="5"/>
  <c r="G607" i="5"/>
  <c r="O605" i="5"/>
  <c r="G603" i="5"/>
  <c r="O601" i="5"/>
  <c r="J627" i="5"/>
  <c r="F626" i="5"/>
  <c r="N624" i="5"/>
  <c r="F622" i="5"/>
  <c r="F618" i="5"/>
  <c r="J607" i="5"/>
  <c r="J603" i="5"/>
  <c r="E629" i="5"/>
  <c r="M627" i="5"/>
  <c r="I626" i="5"/>
  <c r="E625" i="5"/>
  <c r="I622" i="5"/>
  <c r="E621" i="5"/>
  <c r="I618" i="5"/>
  <c r="E617" i="5"/>
  <c r="E613" i="5"/>
  <c r="E609" i="5"/>
  <c r="M607" i="5"/>
  <c r="E605" i="5"/>
  <c r="M603" i="5"/>
  <c r="H601" i="5"/>
  <c r="P599" i="5"/>
  <c r="H629" i="5"/>
  <c r="P627" i="5"/>
  <c r="L626" i="5"/>
  <c r="H625" i="5"/>
  <c r="L622" i="5"/>
  <c r="H621" i="5"/>
  <c r="L618" i="5"/>
  <c r="H617" i="5"/>
  <c r="H613" i="5"/>
  <c r="H609" i="5"/>
  <c r="P607" i="5"/>
  <c r="H605" i="5"/>
  <c r="P603" i="5"/>
  <c r="K629" i="5"/>
  <c r="O626" i="5"/>
  <c r="K625" i="5"/>
  <c r="O622" i="5"/>
  <c r="K621" i="5"/>
  <c r="O618" i="5"/>
  <c r="K617" i="5"/>
  <c r="K613" i="5"/>
  <c r="K609" i="5"/>
  <c r="K605" i="5"/>
  <c r="N629" i="5"/>
  <c r="F627" i="5"/>
  <c r="N625" i="5"/>
  <c r="N621" i="5"/>
  <c r="N617" i="5"/>
  <c r="N613" i="5"/>
  <c r="N609" i="5"/>
  <c r="F607" i="5"/>
  <c r="N605" i="5"/>
  <c r="F603" i="5"/>
  <c r="N601" i="5"/>
  <c r="I627" i="5"/>
  <c r="E626" i="5"/>
  <c r="M624" i="5"/>
  <c r="E622" i="5"/>
  <c r="E618" i="5"/>
  <c r="I607" i="5"/>
  <c r="I603" i="5"/>
  <c r="P600" i="5"/>
  <c r="L599" i="5"/>
  <c r="H675" i="5"/>
  <c r="L672" i="5"/>
  <c r="H671" i="5"/>
  <c r="L668" i="5"/>
  <c r="H667" i="5"/>
  <c r="L627" i="5"/>
  <c r="H626" i="5"/>
  <c r="H622" i="5"/>
  <c r="H618" i="5"/>
  <c r="L607" i="5"/>
  <c r="P604" i="5"/>
  <c r="L603" i="5"/>
  <c r="G629" i="5"/>
  <c r="O627" i="5"/>
  <c r="K626" i="5"/>
  <c r="G625" i="5"/>
  <c r="K622" i="5"/>
  <c r="G621" i="5"/>
  <c r="K618" i="5"/>
  <c r="G617" i="5"/>
  <c r="G613" i="5"/>
  <c r="G609" i="5"/>
  <c r="O607" i="5"/>
  <c r="G605" i="5"/>
  <c r="O603" i="5"/>
  <c r="J629" i="5"/>
  <c r="N626" i="5"/>
  <c r="J625" i="5"/>
  <c r="F624" i="5"/>
  <c r="N622" i="5"/>
  <c r="J621" i="5"/>
  <c r="N618" i="5"/>
  <c r="J617" i="5"/>
  <c r="J613" i="5"/>
  <c r="J609" i="5"/>
  <c r="J605" i="5"/>
  <c r="M629" i="5"/>
  <c r="E627" i="5"/>
  <c r="M625" i="5"/>
  <c r="M621" i="5"/>
  <c r="M617" i="5"/>
  <c r="M613" i="5"/>
  <c r="M609" i="5"/>
  <c r="E607" i="5"/>
  <c r="M605" i="5"/>
  <c r="E603" i="5"/>
  <c r="M601" i="5"/>
  <c r="H599" i="5"/>
  <c r="L673" i="5"/>
  <c r="P675" i="5"/>
  <c r="L671" i="5"/>
  <c r="P667" i="5"/>
  <c r="P664" i="5"/>
  <c r="L663" i="5"/>
  <c r="L659" i="5"/>
  <c r="L655" i="5"/>
  <c r="K601" i="5"/>
  <c r="O675" i="5"/>
  <c r="O671" i="5"/>
  <c r="K670" i="5"/>
  <c r="O667" i="5"/>
  <c r="O663" i="5"/>
  <c r="O659" i="5"/>
  <c r="O655" i="5"/>
  <c r="K654" i="5"/>
  <c r="J600" i="5"/>
  <c r="F599" i="5"/>
  <c r="F672" i="5"/>
  <c r="N670" i="5"/>
  <c r="F668" i="5"/>
  <c r="F664" i="5"/>
  <c r="N654" i="5"/>
  <c r="I599" i="5"/>
  <c r="E675" i="5"/>
  <c r="I672" i="5"/>
  <c r="E671" i="5"/>
  <c r="I668" i="5"/>
  <c r="E667" i="5"/>
  <c r="I664" i="5"/>
  <c r="E663" i="5"/>
  <c r="E659" i="5"/>
  <c r="E655" i="5"/>
  <c r="H651" i="5"/>
  <c r="H647" i="5"/>
  <c r="G654" i="5"/>
  <c r="K651" i="5"/>
  <c r="G650" i="5"/>
  <c r="K647" i="5"/>
  <c r="G646" i="5"/>
  <c r="L675" i="5"/>
  <c r="P672" i="5"/>
  <c r="P670" i="5"/>
  <c r="L667" i="5"/>
  <c r="L664" i="5"/>
  <c r="H663" i="5"/>
  <c r="H659" i="5"/>
  <c r="H655" i="5"/>
  <c r="G601" i="5"/>
  <c r="O599" i="5"/>
  <c r="K675" i="5"/>
  <c r="O672" i="5"/>
  <c r="K671" i="5"/>
  <c r="G670" i="5"/>
  <c r="O668" i="5"/>
  <c r="K667" i="5"/>
  <c r="O664" i="5"/>
  <c r="K663" i="5"/>
  <c r="K659" i="5"/>
  <c r="K655" i="5"/>
  <c r="J601" i="5"/>
  <c r="N675" i="5"/>
  <c r="F673" i="5"/>
  <c r="N671" i="5"/>
  <c r="J670" i="5"/>
  <c r="N667" i="5"/>
  <c r="N663" i="5"/>
  <c r="N659" i="5"/>
  <c r="N655" i="5"/>
  <c r="J654" i="5"/>
  <c r="E599" i="5"/>
  <c r="E672" i="5"/>
  <c r="M670" i="5"/>
  <c r="E668" i="5"/>
  <c r="E664" i="5"/>
  <c r="M654" i="5"/>
  <c r="L653" i="5"/>
  <c r="P650" i="5"/>
  <c r="P646" i="5"/>
  <c r="G651" i="5"/>
  <c r="G647" i="5"/>
  <c r="O645" i="5"/>
  <c r="N650" i="5"/>
  <c r="N646" i="5"/>
  <c r="H672" i="5"/>
  <c r="L670" i="5"/>
  <c r="P668" i="5"/>
  <c r="H664" i="5"/>
  <c r="P654" i="5"/>
  <c r="K599" i="5"/>
  <c r="G675" i="5"/>
  <c r="K672" i="5"/>
  <c r="G671" i="5"/>
  <c r="K668" i="5"/>
  <c r="G667" i="5"/>
  <c r="K664" i="5"/>
  <c r="G663" i="5"/>
  <c r="G659" i="5"/>
  <c r="G655" i="5"/>
  <c r="F601" i="5"/>
  <c r="N599" i="5"/>
  <c r="J675" i="5"/>
  <c r="N672" i="5"/>
  <c r="J671" i="5"/>
  <c r="F670" i="5"/>
  <c r="N668" i="5"/>
  <c r="J667" i="5"/>
  <c r="N664" i="5"/>
  <c r="J663" i="5"/>
  <c r="J659" i="5"/>
  <c r="J655" i="5"/>
  <c r="I601" i="5"/>
  <c r="M675" i="5"/>
  <c r="M671" i="5"/>
  <c r="I670" i="5"/>
  <c r="M667" i="5"/>
  <c r="M663" i="5"/>
  <c r="M659" i="5"/>
  <c r="M655" i="5"/>
  <c r="I654" i="5"/>
  <c r="H653" i="5"/>
  <c r="P651" i="5"/>
  <c r="L650" i="5"/>
  <c r="P647" i="5"/>
  <c r="L646" i="5"/>
  <c r="K653" i="5"/>
  <c r="O650" i="5"/>
  <c r="O646" i="5"/>
  <c r="N651" i="5"/>
  <c r="J650" i="5"/>
  <c r="F649" i="5"/>
  <c r="N647" i="5"/>
  <c r="J646" i="5"/>
  <c r="E654" i="5"/>
  <c r="I651" i="5"/>
  <c r="E650" i="5"/>
  <c r="P671" i="5"/>
  <c r="H670" i="5"/>
  <c r="H668" i="5"/>
  <c r="P663" i="5"/>
  <c r="P659" i="5"/>
  <c r="P655" i="5"/>
  <c r="L654" i="5"/>
  <c r="G599" i="5"/>
  <c r="K673" i="5"/>
  <c r="G672" i="5"/>
  <c r="O670" i="5"/>
  <c r="G668" i="5"/>
  <c r="G664" i="5"/>
  <c r="O654" i="5"/>
  <c r="J599" i="5"/>
  <c r="F675" i="5"/>
  <c r="N673" i="5"/>
  <c r="J672" i="5"/>
  <c r="F671" i="5"/>
  <c r="J668" i="5"/>
  <c r="F667" i="5"/>
  <c r="J664" i="5"/>
  <c r="F663" i="5"/>
  <c r="F659" i="5"/>
  <c r="F655" i="5"/>
  <c r="E601" i="5"/>
  <c r="M599" i="5"/>
  <c r="I675" i="5"/>
  <c r="M672" i="5"/>
  <c r="I671" i="5"/>
  <c r="E670" i="5"/>
  <c r="M668" i="5"/>
  <c r="I667" i="5"/>
  <c r="M664" i="5"/>
  <c r="I663" i="5"/>
  <c r="I659" i="5"/>
  <c r="I655" i="5"/>
  <c r="H654" i="5"/>
  <c r="L651" i="5"/>
  <c r="H650" i="5"/>
  <c r="L647" i="5"/>
  <c r="H646" i="5"/>
  <c r="O651" i="5"/>
  <c r="K650" i="5"/>
  <c r="G649" i="5"/>
  <c r="O647" i="5"/>
  <c r="K646" i="5"/>
  <c r="F654" i="5"/>
  <c r="J651" i="5"/>
  <c r="F650" i="5"/>
  <c r="J647" i="5"/>
  <c r="F646" i="5"/>
  <c r="M653" i="5"/>
  <c r="E651" i="5"/>
  <c r="F647" i="5"/>
  <c r="I650" i="5"/>
  <c r="E647" i="5"/>
  <c r="M645" i="5"/>
  <c r="I647" i="5"/>
  <c r="E646" i="5"/>
  <c r="M646" i="5"/>
  <c r="M650" i="5"/>
  <c r="E653" i="5"/>
  <c r="M651" i="5"/>
  <c r="M647" i="5"/>
  <c r="I646" i="5"/>
  <c r="F651" i="5"/>
  <c r="M663" i="9"/>
  <c r="N672" i="9"/>
  <c r="H581" i="9"/>
  <c r="J646" i="9"/>
  <c r="F649" i="9"/>
  <c r="N581" i="9"/>
  <c r="F599" i="9"/>
  <c r="G625" i="9"/>
  <c r="H555" i="9"/>
  <c r="E673" i="9"/>
  <c r="J554" i="9"/>
  <c r="G621" i="9"/>
  <c r="H655" i="9"/>
  <c r="G554" i="9"/>
  <c r="F613" i="9"/>
  <c r="L618" i="9"/>
  <c r="H675" i="9"/>
  <c r="I578" i="9"/>
  <c r="L667" i="9"/>
  <c r="E670" i="9"/>
  <c r="I624" i="9"/>
  <c r="I654" i="9"/>
  <c r="O624" i="9"/>
  <c r="E557" i="9"/>
  <c r="L556" i="9"/>
  <c r="L675" i="9"/>
  <c r="H622" i="9"/>
  <c r="E624" i="9"/>
  <c r="J581" i="9"/>
  <c r="P563" i="9"/>
  <c r="L561" i="9"/>
  <c r="H668" i="9"/>
  <c r="J653" i="9"/>
  <c r="O646" i="9"/>
  <c r="J662" i="9"/>
  <c r="P608" i="9"/>
  <c r="M616" i="9"/>
  <c r="N553" i="9"/>
  <c r="H580" i="9"/>
  <c r="G599" i="9"/>
  <c r="O576" i="9"/>
  <c r="P556" i="9"/>
  <c r="F659" i="9"/>
  <c r="G651" i="9"/>
  <c r="F671" i="9"/>
  <c r="P629" i="9"/>
  <c r="E605" i="9"/>
  <c r="J618" i="9"/>
  <c r="M605" i="9"/>
  <c r="H556" i="9"/>
  <c r="G556" i="9"/>
  <c r="F556" i="9"/>
  <c r="E609" i="9"/>
  <c r="E558" i="9"/>
  <c r="M600" i="9"/>
  <c r="P571" i="9"/>
  <c r="F617" i="9"/>
  <c r="J613" i="9"/>
  <c r="L624" i="9"/>
  <c r="L575" i="9"/>
  <c r="K646" i="9"/>
  <c r="G670" i="9"/>
  <c r="P671" i="9"/>
  <c r="F673" i="9"/>
  <c r="H651" i="9"/>
  <c r="E672" i="9"/>
  <c r="M673" i="9"/>
  <c r="I664" i="9"/>
  <c r="O675" i="9"/>
  <c r="F675" i="9"/>
  <c r="E650" i="9"/>
  <c r="F578" i="9"/>
  <c r="N626" i="9"/>
  <c r="L616" i="9"/>
  <c r="I670" i="9"/>
  <c r="J559" i="9"/>
  <c r="E613" i="9"/>
  <c r="L617" i="9"/>
  <c r="L554" i="9"/>
  <c r="H570" i="9"/>
  <c r="E561" i="9"/>
  <c r="M599" i="9"/>
  <c r="P617" i="9"/>
  <c r="K581" i="9"/>
  <c r="N617" i="9"/>
  <c r="O629" i="9"/>
  <c r="H563" i="9"/>
  <c r="H649" i="9"/>
  <c r="L664" i="9"/>
  <c r="K664" i="9"/>
  <c r="E659" i="9"/>
  <c r="K626" i="9"/>
  <c r="M667" i="9"/>
  <c r="I625" i="9"/>
  <c r="L583" i="9"/>
  <c r="P621" i="9"/>
  <c r="P648" i="9"/>
  <c r="F558" i="9"/>
  <c r="F567" i="9"/>
  <c r="P607" i="9"/>
  <c r="N558" i="9"/>
  <c r="H647" i="9"/>
  <c r="E648" i="9"/>
  <c r="L567" i="9"/>
  <c r="N608" i="9"/>
  <c r="F616" i="9"/>
  <c r="K567" i="9"/>
  <c r="E563" i="9"/>
  <c r="P673" i="9"/>
  <c r="N651" i="9"/>
  <c r="AF704" i="9"/>
  <c r="AX690" i="9"/>
  <c r="H607" i="9"/>
  <c r="F607" i="9"/>
  <c r="O673" i="9"/>
  <c r="N704" i="9"/>
  <c r="M690" i="9"/>
  <c r="AT704" i="9"/>
  <c r="AY704" i="9"/>
  <c r="H704" i="9"/>
  <c r="AZ704" i="9"/>
  <c r="BA715" i="9"/>
  <c r="AS703" i="9"/>
  <c r="AV695" i="9"/>
  <c r="AS695" i="9"/>
  <c r="L691" i="9"/>
  <c r="AX691" i="9"/>
  <c r="Y687" i="9"/>
  <c r="H706" i="9"/>
  <c r="L706" i="9"/>
  <c r="AW706" i="9"/>
  <c r="AW690" i="9"/>
  <c r="AE690" i="9"/>
  <c r="AX710" i="9"/>
  <c r="AX704" i="9"/>
  <c r="AT717" i="9"/>
  <c r="AV713" i="9"/>
  <c r="H709" i="9"/>
  <c r="Y709" i="9"/>
  <c r="AF701" i="9"/>
  <c r="AV701" i="9"/>
  <c r="N701" i="9"/>
  <c r="AE697" i="9"/>
  <c r="AA697" i="9"/>
  <c r="K693" i="9"/>
  <c r="AW693" i="9"/>
  <c r="AW689" i="9"/>
  <c r="BC689" i="9"/>
  <c r="Y712" i="9"/>
  <c r="AV712" i="9"/>
  <c r="O712" i="9"/>
  <c r="AS700" i="9"/>
  <c r="AN692" i="9"/>
  <c r="N692" i="9"/>
  <c r="L688" i="9"/>
  <c r="AN688" i="9"/>
  <c r="K688" i="9"/>
  <c r="M715" i="9"/>
  <c r="BB715" i="9"/>
  <c r="AU695" i="9"/>
  <c r="N695" i="9"/>
  <c r="BC691" i="9"/>
  <c r="AA691" i="9"/>
  <c r="AX687" i="9"/>
  <c r="J714" i="9"/>
  <c r="AN706" i="9"/>
  <c r="BA706" i="9"/>
  <c r="AS698" i="9"/>
  <c r="AS690" i="9"/>
  <c r="AY690" i="9"/>
  <c r="BB710" i="9"/>
  <c r="AE696" i="9"/>
  <c r="AT696" i="9"/>
  <c r="AF713" i="9"/>
  <c r="M709" i="9"/>
  <c r="J705" i="9"/>
  <c r="BA701" i="9"/>
  <c r="AU697" i="9"/>
  <c r="AV697" i="9"/>
  <c r="AS697" i="9"/>
  <c r="AF693" i="9"/>
  <c r="AX693" i="9"/>
  <c r="Y689" i="9"/>
  <c r="AZ712" i="9"/>
  <c r="AS712" i="9"/>
  <c r="AY712" i="9"/>
  <c r="L692" i="9"/>
  <c r="AW688" i="9"/>
  <c r="AE688" i="9"/>
  <c r="I602" i="9"/>
  <c r="H626" i="9"/>
  <c r="M670" i="9"/>
  <c r="L646" i="9"/>
  <c r="H575" i="9"/>
  <c r="P662" i="9"/>
  <c r="N629" i="9"/>
  <c r="L608" i="9"/>
  <c r="G601" i="9"/>
  <c r="E645" i="9"/>
  <c r="P625" i="9"/>
  <c r="J616" i="9"/>
  <c r="J603" i="9"/>
  <c r="M581" i="9"/>
  <c r="O570" i="9"/>
  <c r="K554" i="9"/>
  <c r="M562" i="9"/>
  <c r="P613" i="9"/>
  <c r="O562" i="9"/>
  <c r="P609" i="9"/>
  <c r="F576" i="9"/>
  <c r="P561" i="9"/>
  <c r="G563" i="9"/>
  <c r="K604" i="9"/>
  <c r="G626" i="9"/>
  <c r="O563" i="9"/>
  <c r="F581" i="9"/>
  <c r="N613" i="9"/>
  <c r="I559" i="9"/>
  <c r="G603" i="9"/>
  <c r="E555" i="9"/>
  <c r="L603" i="9"/>
  <c r="N646" i="9"/>
  <c r="M567" i="9"/>
  <c r="I567" i="9"/>
  <c r="E578" i="9"/>
  <c r="L607" i="9"/>
  <c r="F622" i="9"/>
  <c r="G616" i="9"/>
  <c r="G647" i="9"/>
  <c r="L649" i="9"/>
  <c r="J675" i="9"/>
  <c r="P650" i="9"/>
  <c r="E667" i="9"/>
  <c r="F667" i="9"/>
  <c r="P654" i="9"/>
  <c r="M671" i="9"/>
  <c r="K715" i="9"/>
  <c r="J715" i="9"/>
  <c r="L695" i="9"/>
  <c r="BA691" i="9"/>
  <c r="BA687" i="9"/>
  <c r="BC714" i="9"/>
  <c r="AU706" i="9"/>
  <c r="BA690" i="9"/>
  <c r="BC690" i="9"/>
  <c r="AF710" i="9"/>
  <c r="AS704" i="9"/>
  <c r="AE717" i="9"/>
  <c r="AN717" i="9"/>
  <c r="AZ713" i="9"/>
  <c r="AY713" i="9"/>
  <c r="K709" i="9"/>
  <c r="AZ709" i="9"/>
  <c r="BB709" i="9"/>
  <c r="AT705" i="9"/>
  <c r="AA701" i="9"/>
  <c r="Q697" i="9"/>
  <c r="AU693" i="9"/>
  <c r="AZ689" i="9"/>
  <c r="O689" i="9"/>
  <c r="AW712" i="9"/>
  <c r="BA712" i="9"/>
  <c r="BC712" i="9"/>
  <c r="AS692" i="9"/>
  <c r="Q692" i="9"/>
  <c r="AS688" i="9"/>
  <c r="AY688" i="9"/>
  <c r="O649" i="9"/>
  <c r="K654" i="9"/>
  <c r="N670" i="9"/>
  <c r="O648" i="9"/>
  <c r="N621" i="9"/>
  <c r="N605" i="9"/>
  <c r="L563" i="9"/>
  <c r="K662" i="9"/>
  <c r="P624" i="9"/>
  <c r="K617" i="9"/>
  <c r="G629" i="9"/>
  <c r="J608" i="9"/>
  <c r="G579" i="9"/>
  <c r="L645" i="9"/>
  <c r="F627" i="9"/>
  <c r="O625" i="9"/>
  <c r="P578" i="9"/>
  <c r="J553" i="9"/>
  <c r="P580" i="9"/>
  <c r="P558" i="9"/>
  <c r="J599" i="9"/>
  <c r="F557" i="9"/>
  <c r="P579" i="9"/>
  <c r="M553" i="9"/>
  <c r="F559" i="9"/>
  <c r="N601" i="9"/>
  <c r="G559" i="9"/>
  <c r="N578" i="9"/>
  <c r="J563" i="9"/>
  <c r="H605" i="9"/>
  <c r="K555" i="9"/>
  <c r="I600" i="9"/>
  <c r="I629" i="9"/>
  <c r="F563" i="9"/>
  <c r="N567" i="9"/>
  <c r="H604" i="9"/>
  <c r="M622" i="9"/>
  <c r="O647" i="9"/>
  <c r="L670" i="9"/>
  <c r="L650" i="9"/>
  <c r="O622" i="9"/>
  <c r="H653" i="9"/>
  <c r="F647" i="9"/>
  <c r="J672" i="9"/>
  <c r="O663" i="9"/>
  <c r="BC715" i="9"/>
  <c r="Y715" i="9"/>
  <c r="AZ695" i="9"/>
  <c r="BB695" i="9"/>
  <c r="AS691" i="9"/>
  <c r="AZ691" i="9"/>
  <c r="AT691" i="9"/>
  <c r="Q687" i="9"/>
  <c r="BA714" i="9"/>
  <c r="AX714" i="9"/>
  <c r="AN690" i="9"/>
  <c r="AA690" i="9"/>
  <c r="N710" i="9"/>
  <c r="AA710" i="9"/>
  <c r="K696" i="9"/>
  <c r="AU696" i="9"/>
  <c r="BB696" i="9"/>
  <c r="K717" i="9"/>
  <c r="M717" i="9"/>
  <c r="AW713" i="9"/>
  <c r="BC709" i="9"/>
  <c r="BA705" i="9"/>
  <c r="Q701" i="9"/>
  <c r="AS701" i="9"/>
  <c r="AF697" i="9"/>
  <c r="AX697" i="9"/>
  <c r="Q712" i="9"/>
  <c r="H712" i="9"/>
  <c r="AT712" i="9"/>
  <c r="M692" i="9"/>
  <c r="BC692" i="9"/>
  <c r="AF688" i="9"/>
  <c r="G567" i="9"/>
  <c r="L672" i="9"/>
  <c r="G570" i="9"/>
  <c r="H667" i="9"/>
  <c r="P670" i="9"/>
  <c r="I603" i="9"/>
  <c r="J570" i="9"/>
  <c r="AS683" i="9"/>
  <c r="L655" i="9"/>
  <c r="K648" i="9"/>
  <c r="I554" i="9"/>
  <c r="M625" i="9"/>
  <c r="I673" i="9"/>
  <c r="L671" i="9"/>
  <c r="J673" i="9"/>
  <c r="K670" i="9"/>
  <c r="N624" i="9"/>
  <c r="L579" i="9"/>
  <c r="P559" i="9"/>
  <c r="E576" i="9"/>
  <c r="O603" i="9"/>
  <c r="O664" i="9"/>
  <c r="J654" i="9"/>
  <c r="F672" i="9"/>
  <c r="K651" i="9"/>
  <c r="N663" i="9"/>
  <c r="E621" i="9"/>
  <c r="L581" i="9"/>
  <c r="J578" i="9"/>
  <c r="E580" i="9"/>
  <c r="M621" i="9"/>
  <c r="K571" i="9"/>
  <c r="O561" i="9"/>
  <c r="L609" i="9"/>
  <c r="O581" i="9"/>
  <c r="L625" i="9"/>
  <c r="O601" i="9"/>
  <c r="L629" i="9"/>
  <c r="P675" i="9"/>
  <c r="G605" i="9"/>
  <c r="P667" i="9"/>
  <c r="H578" i="9"/>
  <c r="O650" i="9"/>
  <c r="H664" i="9"/>
  <c r="H659" i="9"/>
  <c r="O662" i="9"/>
  <c r="P668" i="9"/>
  <c r="I668" i="9"/>
  <c r="G667" i="9"/>
  <c r="J663" i="9"/>
  <c r="H673" i="9"/>
  <c r="K668" i="9"/>
  <c r="N618" i="9"/>
  <c r="P604" i="9"/>
  <c r="F655" i="9"/>
  <c r="J567" i="9"/>
  <c r="I581" i="9"/>
  <c r="J622" i="9"/>
  <c r="N563" i="9"/>
  <c r="L576" i="9"/>
  <c r="K557" i="9"/>
  <c r="H599" i="9"/>
  <c r="N580" i="9"/>
  <c r="O553" i="9"/>
  <c r="N583" i="9"/>
  <c r="J625" i="9"/>
  <c r="M601" i="9"/>
  <c r="H617" i="9"/>
  <c r="N604" i="9"/>
  <c r="M668" i="9"/>
  <c r="O654" i="9"/>
  <c r="O655" i="9"/>
  <c r="M653" i="9"/>
  <c r="F618" i="9"/>
  <c r="K575" i="9"/>
  <c r="J605" i="9"/>
  <c r="H554" i="9"/>
  <c r="K553" i="9"/>
  <c r="N559" i="9"/>
  <c r="P581" i="9"/>
  <c r="P664" i="9"/>
  <c r="N653" i="9"/>
  <c r="N662" i="9"/>
  <c r="E579" i="9"/>
  <c r="K558" i="9"/>
  <c r="I618" i="9"/>
  <c r="P645" i="9"/>
  <c r="K649" i="9"/>
  <c r="K671" i="9"/>
  <c r="AV690" i="9"/>
  <c r="E570" i="9"/>
  <c r="I557" i="9"/>
  <c r="G571" i="9"/>
  <c r="L621" i="9"/>
  <c r="J655" i="9"/>
  <c r="K704" i="9"/>
  <c r="M704" i="9"/>
  <c r="O704" i="9"/>
  <c r="Y690" i="9"/>
  <c r="BC704" i="9"/>
  <c r="H695" i="9"/>
  <c r="J695" i="9"/>
  <c r="AW691" i="9"/>
  <c r="M687" i="9"/>
  <c r="L687" i="9"/>
  <c r="AT687" i="9"/>
  <c r="O706" i="9"/>
  <c r="N706" i="9"/>
  <c r="AU690" i="9"/>
  <c r="Y710" i="9"/>
  <c r="AV710" i="9"/>
  <c r="O710" i="9"/>
  <c r="AS716" i="9"/>
  <c r="BC696" i="9"/>
  <c r="AS696" i="9"/>
  <c r="AF717" i="9"/>
  <c r="AW717" i="9"/>
  <c r="H713" i="9"/>
  <c r="O713" i="9"/>
  <c r="BB713" i="9"/>
  <c r="AN709" i="9"/>
  <c r="AT709" i="9"/>
  <c r="H705" i="9"/>
  <c r="Y705" i="9"/>
  <c r="AZ701" i="9"/>
  <c r="BC697" i="9"/>
  <c r="O693" i="9"/>
  <c r="N693" i="9"/>
  <c r="AV689" i="9"/>
  <c r="AE712" i="9"/>
  <c r="N688" i="9"/>
  <c r="AA688" i="9"/>
  <c r="AU715" i="9"/>
  <c r="AS711" i="9"/>
  <c r="Q695" i="9"/>
  <c r="AV691" i="9"/>
  <c r="AZ687" i="9"/>
  <c r="O687" i="9"/>
  <c r="AA714" i="9"/>
  <c r="AW714" i="9"/>
  <c r="AE706" i="9"/>
  <c r="AZ706" i="9"/>
  <c r="BB690" i="9"/>
  <c r="AS702" i="9"/>
  <c r="L696" i="9"/>
  <c r="H696" i="9"/>
  <c r="AW696" i="9"/>
  <c r="AU717" i="9"/>
  <c r="AX717" i="9"/>
  <c r="AU713" i="9"/>
  <c r="BA713" i="9"/>
  <c r="AV709" i="9"/>
  <c r="O705" i="9"/>
  <c r="M705" i="9"/>
  <c r="O701" i="9"/>
  <c r="H701" i="9"/>
  <c r="J697" i="9"/>
  <c r="BA693" i="9"/>
  <c r="AS689" i="9"/>
  <c r="L689" i="9"/>
  <c r="AT689" i="9"/>
  <c r="BB712" i="9"/>
  <c r="H692" i="9"/>
  <c r="AX692" i="9"/>
  <c r="AU688" i="9"/>
  <c r="E602" i="9"/>
  <c r="G654" i="9"/>
  <c r="H618" i="9"/>
  <c r="J670" i="9"/>
  <c r="L662" i="9"/>
  <c r="J607" i="9"/>
  <c r="H567" i="9"/>
  <c r="G662" i="9"/>
  <c r="K624" i="9"/>
  <c r="G617" i="9"/>
  <c r="M629" i="9"/>
  <c r="F608" i="9"/>
  <c r="K579" i="9"/>
  <c r="G645" i="9"/>
  <c r="O627" i="9"/>
  <c r="K625" i="9"/>
  <c r="J579" i="9"/>
  <c r="F553" i="9"/>
  <c r="P602" i="9"/>
  <c r="I580" i="9"/>
  <c r="J558" i="9"/>
  <c r="O599" i="9"/>
  <c r="P557" i="9"/>
  <c r="P603" i="9"/>
  <c r="J561" i="9"/>
  <c r="P567" i="9"/>
  <c r="F555" i="9"/>
  <c r="N572" i="9"/>
  <c r="O579" i="9"/>
  <c r="H608" i="9"/>
  <c r="H553" i="9"/>
  <c r="O567" i="9"/>
  <c r="O618" i="9"/>
  <c r="H557" i="9"/>
  <c r="L572" i="9"/>
  <c r="N607" i="9"/>
  <c r="J575" i="9"/>
  <c r="E622" i="9"/>
  <c r="M626" i="9"/>
  <c r="H646" i="9"/>
  <c r="J650" i="9"/>
  <c r="G653" i="9"/>
  <c r="J671" i="9"/>
  <c r="K663" i="9"/>
  <c r="AX695" i="9"/>
  <c r="AU691" i="9"/>
  <c r="AE714" i="9"/>
  <c r="AT714" i="9"/>
  <c r="K706" i="9"/>
  <c r="Y706" i="9"/>
  <c r="AF690" i="9"/>
  <c r="L710" i="9"/>
  <c r="J710" i="9"/>
  <c r="AX696" i="9"/>
  <c r="BC717" i="9"/>
  <c r="AW709" i="9"/>
  <c r="AZ705" i="9"/>
  <c r="K705" i="9"/>
  <c r="AW705" i="9"/>
  <c r="L701" i="9"/>
  <c r="BB701" i="9"/>
  <c r="AT697" i="9"/>
  <c r="H693" i="9"/>
  <c r="Y693" i="9"/>
  <c r="AN689" i="9"/>
  <c r="AE689" i="9"/>
  <c r="AF712" i="9"/>
  <c r="AU692" i="9"/>
  <c r="BB692" i="9"/>
  <c r="Y688" i="9"/>
  <c r="BB688" i="9"/>
  <c r="N673" i="9"/>
  <c r="M664" i="9"/>
  <c r="N649" i="9"/>
  <c r="F653" i="9"/>
  <c r="N648" i="9"/>
  <c r="M649" i="9"/>
  <c r="O621" i="9"/>
  <c r="O605" i="9"/>
  <c r="L555" i="9"/>
  <c r="J624" i="9"/>
  <c r="I617" i="9"/>
  <c r="N603" i="9"/>
  <c r="M579" i="9"/>
  <c r="L627" i="9"/>
  <c r="P618" i="9"/>
  <c r="H583" i="9"/>
  <c r="I572" i="9"/>
  <c r="E556" i="9"/>
  <c r="E600" i="9"/>
  <c r="J580" i="9"/>
  <c r="M557" i="9"/>
  <c r="E599" i="9"/>
  <c r="I609" i="9"/>
  <c r="P576" i="9"/>
  <c r="H561" i="9"/>
  <c r="I575" i="9"/>
  <c r="P605" i="9"/>
  <c r="P600" i="9"/>
  <c r="M570" i="9"/>
  <c r="O557" i="9"/>
  <c r="E604" i="9"/>
  <c r="N647" i="9"/>
  <c r="I571" i="9"/>
  <c r="J571" i="9"/>
  <c r="H627" i="9"/>
  <c r="E647" i="9"/>
  <c r="J651" i="9"/>
  <c r="G602" i="9"/>
  <c r="H654" i="9"/>
  <c r="F626" i="9"/>
  <c r="N664" i="9"/>
  <c r="I655" i="9"/>
  <c r="I651" i="9"/>
  <c r="E663" i="9"/>
  <c r="G671" i="9"/>
  <c r="AY715" i="9"/>
  <c r="AT715" i="9"/>
  <c r="AF695" i="9"/>
  <c r="AE695" i="9"/>
  <c r="AS687" i="9"/>
  <c r="AW687" i="9"/>
  <c r="BC687" i="9"/>
  <c r="Q714" i="9"/>
  <c r="AY714" i="9"/>
  <c r="AY706" i="9"/>
  <c r="AS706" i="9"/>
  <c r="N690" i="9"/>
  <c r="AS694" i="9"/>
  <c r="AA696" i="9"/>
  <c r="L717" i="9"/>
  <c r="Y713" i="9"/>
  <c r="AY705" i="9"/>
  <c r="K701" i="9"/>
  <c r="AN701" i="9"/>
  <c r="J701" i="9"/>
  <c r="AZ697" i="9"/>
  <c r="BA697" i="9"/>
  <c r="L693" i="9"/>
  <c r="AV693" i="9"/>
  <c r="AS693" i="9"/>
  <c r="M689" i="9"/>
  <c r="AY689" i="9"/>
  <c r="AN712" i="9"/>
  <c r="K712" i="9"/>
  <c r="O692" i="9"/>
  <c r="Q688" i="9"/>
  <c r="J688" i="9"/>
  <c r="K613" i="9"/>
  <c r="M576" i="9"/>
  <c r="H672" i="9"/>
  <c r="J609" i="9"/>
  <c r="N655" i="9"/>
  <c r="L673" i="9"/>
  <c r="H601" i="9"/>
  <c r="K609" i="9"/>
  <c r="J621" i="9"/>
  <c r="I675" i="9"/>
  <c r="L663" i="9"/>
  <c r="N650" i="9"/>
  <c r="L648" i="9"/>
  <c r="I607" i="9"/>
  <c r="F645" i="9"/>
  <c r="O572" i="9"/>
  <c r="G558" i="9"/>
  <c r="N557" i="9"/>
  <c r="E567" i="9"/>
  <c r="M604" i="9"/>
  <c r="M646" i="9"/>
  <c r="K667" i="9"/>
  <c r="N675" i="9"/>
  <c r="O651" i="9"/>
  <c r="E626" i="9"/>
  <c r="J648" i="9"/>
  <c r="F572" i="9"/>
  <c r="K563" i="9"/>
  <c r="F570" i="9"/>
  <c r="F601" i="9"/>
  <c r="E601" i="9"/>
  <c r="E617" i="9"/>
  <c r="G553" i="9"/>
  <c r="N576" i="9"/>
  <c r="J557" i="9"/>
  <c r="P599" i="9"/>
  <c r="I553" i="9"/>
  <c r="E583" i="9"/>
  <c r="E627" i="9"/>
  <c r="E603" i="9"/>
  <c r="H662" i="9"/>
  <c r="O607" i="9"/>
  <c r="G648" i="9"/>
  <c r="L626" i="9"/>
  <c r="P651" i="9"/>
  <c r="L668" i="9"/>
  <c r="E664" i="9"/>
  <c r="F646" i="9"/>
  <c r="J649" i="9"/>
  <c r="L651" i="9"/>
  <c r="I672" i="9"/>
  <c r="O668" i="9"/>
  <c r="K647" i="9"/>
  <c r="I647" i="9"/>
  <c r="P646" i="9"/>
  <c r="L653" i="9"/>
  <c r="E581" i="9"/>
  <c r="K607" i="9"/>
  <c r="N627" i="9"/>
  <c r="M558" i="9"/>
  <c r="G572" i="9"/>
  <c r="M613" i="9"/>
  <c r="I562" i="9"/>
  <c r="O609" i="9"/>
  <c r="J562" i="9"/>
  <c r="G557" i="9"/>
  <c r="G580" i="9"/>
  <c r="I556" i="9"/>
  <c r="P627" i="9"/>
  <c r="K603" i="9"/>
  <c r="G624" i="9"/>
  <c r="I605" i="9"/>
  <c r="F670" i="9"/>
  <c r="K650" i="9"/>
  <c r="O671" i="9"/>
  <c r="E653" i="9"/>
  <c r="M655" i="9"/>
  <c r="G618" i="9"/>
  <c r="I646" i="9"/>
  <c r="I645" i="9"/>
  <c r="P570" i="9"/>
  <c r="N571" i="9"/>
  <c r="O608" i="9"/>
  <c r="P616" i="9"/>
  <c r="E554" i="9"/>
  <c r="P562" i="9"/>
  <c r="H671" i="9"/>
  <c r="M672" i="9"/>
  <c r="L602" i="9"/>
  <c r="J645" i="9"/>
  <c r="J572" i="9"/>
  <c r="L600" i="9"/>
  <c r="G576" i="9"/>
  <c r="L580" i="9"/>
  <c r="H621" i="9"/>
  <c r="J626" i="9"/>
  <c r="J704" i="9"/>
  <c r="Q690" i="9"/>
  <c r="J667" i="9"/>
  <c r="F664" i="9"/>
  <c r="AT690" i="9"/>
  <c r="AU704" i="9"/>
  <c r="AE704" i="9"/>
  <c r="O602" i="9"/>
  <c r="O616" i="9"/>
  <c r="AE715" i="9"/>
  <c r="AS699" i="9"/>
  <c r="AA695" i="9"/>
  <c r="M695" i="9"/>
  <c r="H691" i="9"/>
  <c r="K687" i="9"/>
  <c r="M714" i="9"/>
  <c r="AF706" i="9"/>
  <c r="Q706" i="9"/>
  <c r="AE710" i="9"/>
  <c r="AF696" i="9"/>
  <c r="J696" i="9"/>
  <c r="AV717" i="9"/>
  <c r="N717" i="9"/>
  <c r="AE713" i="9"/>
  <c r="J713" i="9"/>
  <c r="AS709" i="9"/>
  <c r="AA709" i="9"/>
  <c r="J709" i="9"/>
  <c r="AN705" i="9"/>
  <c r="BB705" i="9"/>
  <c r="BC701" i="9"/>
  <c r="AY701" i="9"/>
  <c r="AT701" i="9"/>
  <c r="H697" i="9"/>
  <c r="Y697" i="9"/>
  <c r="Q693" i="9"/>
  <c r="H689" i="9"/>
  <c r="J689" i="9"/>
  <c r="AU712" i="9"/>
  <c r="Y692" i="9"/>
  <c r="AT692" i="9"/>
  <c r="AA715" i="9"/>
  <c r="O715" i="9"/>
  <c r="AT695" i="9"/>
  <c r="Y691" i="9"/>
  <c r="AN687" i="9"/>
  <c r="AE687" i="9"/>
  <c r="AV706" i="9"/>
  <c r="AZ690" i="9"/>
  <c r="M710" i="9"/>
  <c r="Y704" i="9"/>
  <c r="AN696" i="9"/>
  <c r="N696" i="9"/>
  <c r="AY717" i="9"/>
  <c r="BA717" i="9"/>
  <c r="AS713" i="9"/>
  <c r="AN713" i="9"/>
  <c r="AE709" i="9"/>
  <c r="AY709" i="9"/>
  <c r="AU709" i="9"/>
  <c r="AX709" i="9"/>
  <c r="L697" i="9"/>
  <c r="M697" i="9"/>
  <c r="AE693" i="9"/>
  <c r="AY693" i="9"/>
  <c r="K689" i="9"/>
  <c r="AE692" i="9"/>
  <c r="BA692" i="9"/>
  <c r="AX688" i="9"/>
  <c r="F602" i="9"/>
  <c r="I653" i="9"/>
  <c r="O670" i="9"/>
  <c r="H648" i="9"/>
  <c r="I662" i="9"/>
  <c r="P622" i="9"/>
  <c r="K605" i="9"/>
  <c r="H559" i="9"/>
  <c r="F624" i="9"/>
  <c r="H603" i="9"/>
  <c r="I579" i="9"/>
  <c r="N645" i="9"/>
  <c r="G627" i="9"/>
  <c r="K583" i="9"/>
  <c r="E572" i="9"/>
  <c r="J556" i="9"/>
  <c r="P659" i="9"/>
  <c r="O600" i="9"/>
  <c r="F580" i="9"/>
  <c r="O558" i="9"/>
  <c r="L599" i="9"/>
  <c r="P583" i="9"/>
  <c r="G555" i="9"/>
  <c r="L570" i="9"/>
  <c r="F603" i="9"/>
  <c r="N575" i="9"/>
  <c r="H624" i="9"/>
  <c r="K559" i="9"/>
  <c r="G578" i="9"/>
  <c r="I555" i="9"/>
  <c r="K602" i="9"/>
  <c r="E571" i="9"/>
  <c r="N602" i="9"/>
  <c r="G622" i="9"/>
  <c r="F650" i="9"/>
  <c r="F654" i="9"/>
  <c r="G673" i="9"/>
  <c r="I622" i="9"/>
  <c r="I659" i="9"/>
  <c r="M651" i="9"/>
  <c r="M647" i="9"/>
  <c r="K659" i="9"/>
  <c r="O667" i="9"/>
  <c r="AS707" i="9"/>
  <c r="AY695" i="9"/>
  <c r="BA695" i="9"/>
  <c r="M691" i="9"/>
  <c r="O691" i="9"/>
  <c r="AY687" i="9"/>
  <c r="AF714" i="9"/>
  <c r="L714" i="9"/>
  <c r="AS714" i="9"/>
  <c r="BB706" i="9"/>
  <c r="J690" i="9"/>
  <c r="BA696" i="9"/>
  <c r="H717" i="9"/>
  <c r="Y717" i="9"/>
  <c r="Q713" i="9"/>
  <c r="Q709" i="9"/>
  <c r="L705" i="9"/>
  <c r="N705" i="9"/>
  <c r="AE701" i="9"/>
  <c r="K697" i="9"/>
  <c r="AW697" i="9"/>
  <c r="AN693" i="9"/>
  <c r="BB693" i="9"/>
  <c r="AU689" i="9"/>
  <c r="L712" i="9"/>
  <c r="J712" i="9"/>
  <c r="AZ692" i="9"/>
  <c r="AA692" i="9"/>
  <c r="H650" i="9"/>
  <c r="L578" i="9"/>
  <c r="P647" i="9"/>
  <c r="G646" i="9"/>
  <c r="J604" i="9"/>
  <c r="E662" i="9"/>
  <c r="G613" i="9"/>
  <c r="J601" i="9"/>
  <c r="N625" i="9"/>
  <c r="H616" i="9"/>
  <c r="M583" i="9"/>
  <c r="I570" i="9"/>
  <c r="N554" i="9"/>
  <c r="M609" i="9"/>
  <c r="H600" i="9"/>
  <c r="P575" i="9"/>
  <c r="L562" i="9"/>
  <c r="G609" i="9"/>
  <c r="J576" i="9"/>
  <c r="G561" i="9"/>
  <c r="K561" i="9"/>
  <c r="K580" i="9"/>
  <c r="P553" i="9"/>
  <c r="L604" i="9"/>
  <c r="O578" i="9"/>
  <c r="H562" i="9"/>
  <c r="N579" i="9"/>
  <c r="G608" i="9"/>
  <c r="O575" i="9"/>
  <c r="K622" i="9"/>
  <c r="P572" i="9"/>
  <c r="E616" i="9"/>
  <c r="F651" i="9"/>
  <c r="G655" i="9"/>
  <c r="N622" i="9"/>
  <c r="G664" i="9"/>
  <c r="E649" i="9"/>
  <c r="N671" i="9"/>
  <c r="O659" i="9"/>
  <c r="P653" i="9"/>
  <c r="G668" i="9"/>
  <c r="K675" i="9"/>
  <c r="L715" i="9"/>
  <c r="AZ715" i="9"/>
  <c r="K695" i="9"/>
  <c r="AN691" i="9"/>
  <c r="N691" i="9"/>
  <c r="AV687" i="9"/>
  <c r="AU714" i="9"/>
  <c r="BC706" i="9"/>
  <c r="J706" i="9"/>
  <c r="L690" i="9"/>
  <c r="Q710" i="9"/>
  <c r="H710" i="9"/>
  <c r="AT710" i="9"/>
  <c r="Q704" i="9"/>
  <c r="AS717" i="9"/>
  <c r="M713" i="9"/>
  <c r="K713" i="9"/>
  <c r="AX713" i="9"/>
  <c r="AF709" i="9"/>
  <c r="AU705" i="9"/>
  <c r="AY697" i="9"/>
  <c r="J693" i="9"/>
  <c r="AF689" i="9"/>
  <c r="BB689" i="9"/>
  <c r="AS685" i="9"/>
  <c r="N712" i="9"/>
  <c r="AA712" i="9"/>
  <c r="AY692" i="9"/>
  <c r="K692" i="9"/>
  <c r="AS684" i="9"/>
  <c r="K562" i="9"/>
  <c r="N654" i="9"/>
  <c r="K673" i="9"/>
  <c r="O604" i="9"/>
  <c r="K570" i="9"/>
  <c r="F609" i="9"/>
  <c r="I649" i="9"/>
  <c r="I604" i="9"/>
  <c r="K627" i="9"/>
  <c r="F600" i="9"/>
  <c r="L647" i="9"/>
  <c r="P663" i="9"/>
  <c r="H571" i="9"/>
  <c r="H629" i="9"/>
  <c r="I627" i="9"/>
  <c r="I608" i="9"/>
  <c r="N556" i="9"/>
  <c r="F575" i="9"/>
  <c r="F668" i="9"/>
  <c r="E671" i="9"/>
  <c r="J664" i="9"/>
  <c r="E646" i="9"/>
  <c r="M602" i="9"/>
  <c r="G649" i="9"/>
  <c r="E618" i="9"/>
  <c r="I626" i="9"/>
  <c r="I663" i="9"/>
  <c r="N562" i="9"/>
  <c r="F571" i="9"/>
  <c r="F579" i="9"/>
  <c r="J602" i="9"/>
  <c r="H576" i="9"/>
  <c r="G562" i="9"/>
  <c r="M624" i="9"/>
  <c r="O580" i="9"/>
  <c r="M556" i="9"/>
  <c r="O645" i="9"/>
  <c r="K608" i="9"/>
  <c r="M617" i="9"/>
  <c r="L559" i="9"/>
  <c r="I621" i="9"/>
  <c r="O653" i="9"/>
  <c r="P672" i="9"/>
  <c r="E668" i="9"/>
  <c r="I648" i="9"/>
  <c r="L659" i="9"/>
  <c r="E654" i="9"/>
  <c r="M659" i="9"/>
  <c r="M618" i="9"/>
  <c r="F648" i="9"/>
  <c r="H625" i="9"/>
  <c r="O571" i="9"/>
  <c r="E575" i="9"/>
  <c r="L601" i="9"/>
  <c r="P554" i="9"/>
  <c r="F554" i="9"/>
  <c r="I563" i="9"/>
  <c r="N599" i="9"/>
  <c r="M559" i="9"/>
  <c r="F561" i="9"/>
  <c r="H609" i="9"/>
  <c r="L558" i="9"/>
  <c r="G600" i="9"/>
  <c r="M572" i="9"/>
  <c r="I613" i="9"/>
  <c r="H645" i="9"/>
  <c r="O613" i="9"/>
  <c r="M662" i="9"/>
  <c r="G663" i="9"/>
  <c r="N668" i="9"/>
  <c r="P649" i="9"/>
  <c r="E675" i="9"/>
  <c r="K645" i="9"/>
  <c r="M654" i="9"/>
  <c r="E559" i="9"/>
  <c r="G575" i="9"/>
  <c r="H579" i="9"/>
  <c r="G583" i="9"/>
  <c r="F621" i="9"/>
  <c r="M555" i="9"/>
  <c r="H663" i="9"/>
  <c r="G650" i="9"/>
  <c r="M607" i="9"/>
  <c r="K629" i="9"/>
  <c r="E625" i="9"/>
  <c r="O556" i="9"/>
  <c r="M580" i="9"/>
  <c r="I599" i="9"/>
  <c r="I561" i="9"/>
  <c r="H572" i="9"/>
  <c r="F583" i="9"/>
  <c r="L654" i="9"/>
  <c r="F605" i="9"/>
  <c r="K655" i="9"/>
  <c r="BB704" i="9"/>
  <c r="BC688" i="9"/>
  <c r="AA704" i="9"/>
  <c r="AW704" i="9"/>
  <c r="AV704" i="9"/>
  <c r="AN704" i="9"/>
  <c r="L704" i="9"/>
  <c r="H715" i="9"/>
  <c r="AN715" i="9"/>
  <c r="AX715" i="9"/>
  <c r="Q691" i="9"/>
  <c r="N687" i="9"/>
  <c r="AA687" i="9"/>
  <c r="K714" i="9"/>
  <c r="AZ714" i="9"/>
  <c r="BB714" i="9"/>
  <c r="AA706" i="9"/>
  <c r="AT706" i="9"/>
  <c r="AU710" i="9"/>
  <c r="BA704" i="9"/>
  <c r="M696" i="9"/>
  <c r="AA717" i="9"/>
  <c r="Q717" i="9"/>
  <c r="AA713" i="9"/>
  <c r="BC713" i="9"/>
  <c r="BC705" i="9"/>
  <c r="AA705" i="9"/>
  <c r="AU701" i="9"/>
  <c r="AW701" i="9"/>
  <c r="O697" i="9"/>
  <c r="AN697" i="9"/>
  <c r="BB697" i="9"/>
  <c r="AT693" i="9"/>
  <c r="Q689" i="9"/>
  <c r="AX712" i="9"/>
  <c r="AW692" i="9"/>
  <c r="AZ688" i="9"/>
  <c r="H688" i="9"/>
  <c r="AT688" i="9"/>
  <c r="Q715" i="9"/>
  <c r="O695" i="9"/>
  <c r="AW695" i="9"/>
  <c r="AY691" i="9"/>
  <c r="K691" i="9"/>
  <c r="BB691" i="9"/>
  <c r="AU687" i="9"/>
  <c r="O714" i="9"/>
  <c r="AN714" i="9"/>
  <c r="AX706" i="9"/>
  <c r="AZ710" i="9"/>
  <c r="AS710" i="9"/>
  <c r="AY710" i="9"/>
  <c r="AZ696" i="9"/>
  <c r="Q696" i="9"/>
  <c r="AZ717" i="9"/>
  <c r="N713" i="9"/>
  <c r="O709" i="9"/>
  <c r="N709" i="9"/>
  <c r="AV705" i="9"/>
  <c r="AS705" i="9"/>
  <c r="AX701" i="9"/>
  <c r="AZ693" i="9"/>
  <c r="N689" i="9"/>
  <c r="AA689" i="9"/>
  <c r="M712" i="9"/>
  <c r="AV688" i="9"/>
  <c r="O688" i="9"/>
  <c r="H602" i="9"/>
  <c r="M648" i="9"/>
  <c r="M650" i="9"/>
  <c r="K621" i="9"/>
  <c r="F604" i="9"/>
  <c r="L613" i="9"/>
  <c r="M603" i="9"/>
  <c r="M627" i="9"/>
  <c r="K616" i="9"/>
  <c r="I583" i="9"/>
  <c r="N570" i="9"/>
  <c r="P555" i="9"/>
  <c r="J600" i="9"/>
  <c r="K576" i="9"/>
  <c r="J629" i="9"/>
  <c r="F562" i="9"/>
  <c r="N609" i="9"/>
  <c r="I576" i="9"/>
  <c r="M561" i="9"/>
  <c r="H558" i="9"/>
  <c r="K600" i="9"/>
  <c r="I558" i="9"/>
  <c r="M575" i="9"/>
  <c r="G607" i="9"/>
  <c r="M554" i="9"/>
  <c r="J583" i="9"/>
  <c r="E553" i="9"/>
  <c r="M563" i="9"/>
  <c r="K599" i="9"/>
  <c r="O559" i="9"/>
  <c r="N659" i="9"/>
  <c r="K572" i="9"/>
  <c r="L605" i="9"/>
  <c r="K618" i="9"/>
  <c r="J627" i="9"/>
  <c r="J668" i="9"/>
  <c r="G659" i="9"/>
  <c r="K578" i="9"/>
  <c r="O626" i="9"/>
  <c r="I671" i="9"/>
  <c r="J647" i="9"/>
  <c r="F663" i="9"/>
  <c r="J659" i="9"/>
  <c r="K653" i="9"/>
  <c r="I667" i="9"/>
  <c r="G675" i="9"/>
  <c r="AS715" i="9"/>
  <c r="AV715" i="9"/>
  <c r="AN695" i="9"/>
  <c r="BC695" i="9"/>
  <c r="J691" i="9"/>
  <c r="AF691" i="9"/>
  <c r="AF687" i="9"/>
  <c r="BB687" i="9"/>
  <c r="Y714" i="9"/>
  <c r="N714" i="9"/>
  <c r="AW710" i="9"/>
  <c r="BA710" i="9"/>
  <c r="BC710" i="9"/>
  <c r="AY696" i="9"/>
  <c r="AV696" i="9"/>
  <c r="O717" i="9"/>
  <c r="BB717" i="9"/>
  <c r="L713" i="9"/>
  <c r="AT713" i="9"/>
  <c r="BA709" i="9"/>
  <c r="AE705" i="9"/>
  <c r="Q705" i="9"/>
  <c r="Y701" i="9"/>
  <c r="M701" i="9"/>
  <c r="N697" i="9"/>
  <c r="BC693" i="9"/>
  <c r="AA693" i="9"/>
  <c r="AX689" i="9"/>
  <c r="AV692" i="9"/>
  <c r="AS708" i="9"/>
  <c r="M688" i="9"/>
  <c r="I650" i="9"/>
  <c r="P655" i="9"/>
  <c r="L622" i="9"/>
  <c r="H670" i="9"/>
  <c r="E607" i="9"/>
  <c r="L571" i="9"/>
  <c r="F662" i="9"/>
  <c r="P626" i="9"/>
  <c r="J617" i="9"/>
  <c r="F629" i="9"/>
  <c r="E608" i="9"/>
  <c r="K601" i="9"/>
  <c r="M645" i="9"/>
  <c r="F625" i="9"/>
  <c r="N616" i="9"/>
  <c r="I601" i="9"/>
  <c r="G581" i="9"/>
  <c r="O554" i="9"/>
  <c r="N600" i="9"/>
  <c r="E562" i="9"/>
  <c r="L557" i="9"/>
  <c r="P601" i="9"/>
  <c r="N561" i="9"/>
  <c r="K556" i="9"/>
  <c r="I616" i="9"/>
  <c r="O555" i="9"/>
  <c r="M571" i="9"/>
  <c r="M608" i="9"/>
  <c r="J555" i="9"/>
  <c r="L553" i="9"/>
  <c r="O583" i="9"/>
  <c r="H613" i="9"/>
  <c r="N555" i="9"/>
  <c r="G604" i="9"/>
  <c r="M578" i="9"/>
  <c r="E629" i="9"/>
  <c r="G672" i="9"/>
  <c r="O672" i="9"/>
  <c r="E651" i="9"/>
  <c r="M675" i="9"/>
  <c r="N667" i="9"/>
  <c r="E655" i="9"/>
  <c r="K672" i="9"/>
  <c r="AF715" i="9"/>
  <c r="AW715" i="9"/>
  <c r="N715" i="9"/>
  <c r="Y695" i="9"/>
  <c r="AE691" i="9"/>
  <c r="H687" i="9"/>
  <c r="J687" i="9"/>
  <c r="AV714" i="9"/>
  <c r="H714" i="9"/>
  <c r="M706" i="9"/>
  <c r="H690" i="9"/>
  <c r="K690" i="9"/>
  <c r="AN710" i="9"/>
  <c r="K710" i="9"/>
  <c r="AS686" i="9"/>
  <c r="O696" i="9"/>
  <c r="Y696" i="9"/>
  <c r="J717" i="9"/>
  <c r="L709" i="9"/>
  <c r="AF705" i="9"/>
  <c r="AX705" i="9"/>
  <c r="M693" i="9"/>
  <c r="BA689" i="9"/>
  <c r="AF692" i="9"/>
  <c r="J692" i="9"/>
  <c r="BA688" i="9"/>
  <c r="O690" i="9"/>
  <c r="AS698" i="11"/>
  <c r="AS699" i="11"/>
  <c r="AS694" i="11"/>
  <c r="AS700" i="11"/>
  <c r="AS685" i="11"/>
  <c r="AS683" i="11"/>
  <c r="AS703" i="11"/>
  <c r="AS684" i="11"/>
  <c r="AS690" i="11"/>
  <c r="AS702" i="11"/>
  <c r="F554" i="11"/>
  <c r="G570" i="11"/>
  <c r="O629" i="11"/>
  <c r="L613" i="11"/>
  <c r="O598" i="11"/>
  <c r="J662" i="11"/>
  <c r="I617" i="11"/>
  <c r="N673" i="11"/>
  <c r="L668" i="11"/>
  <c r="K673" i="11"/>
  <c r="L603" i="11"/>
  <c r="E644" i="11"/>
  <c r="J646" i="11"/>
  <c r="E629" i="11"/>
  <c r="E626" i="11"/>
  <c r="H598" i="11"/>
  <c r="H581" i="11"/>
  <c r="N621" i="11"/>
  <c r="K618" i="11"/>
  <c r="E649" i="11"/>
  <c r="I673" i="11"/>
  <c r="P668" i="11"/>
  <c r="L583" i="11"/>
  <c r="L607" i="11"/>
  <c r="L647" i="11"/>
  <c r="L659" i="11"/>
  <c r="H663" i="11"/>
  <c r="E668" i="11"/>
  <c r="I672" i="11"/>
  <c r="N604" i="11"/>
  <c r="N609" i="11"/>
  <c r="L646" i="11"/>
  <c r="O616" i="11"/>
  <c r="L557" i="11"/>
  <c r="O621" i="11"/>
  <c r="M604" i="11"/>
  <c r="L649" i="11"/>
  <c r="L644" i="11"/>
  <c r="H664" i="11"/>
  <c r="L672" i="11"/>
  <c r="L627" i="11"/>
  <c r="L655" i="11"/>
  <c r="I664" i="11"/>
  <c r="I668" i="11"/>
  <c r="G673" i="11"/>
  <c r="L675" i="11"/>
  <c r="F552" i="11"/>
  <c r="F559" i="11"/>
  <c r="M567" i="11"/>
  <c r="M629" i="11"/>
  <c r="M600" i="11"/>
  <c r="G609" i="11"/>
  <c r="O654" i="11"/>
  <c r="K662" i="11"/>
  <c r="F605" i="11"/>
  <c r="P607" i="11"/>
  <c r="I622" i="11"/>
  <c r="P655" i="11"/>
  <c r="M672" i="11"/>
  <c r="O604" i="11"/>
  <c r="N650" i="11"/>
  <c r="P644" i="11"/>
  <c r="E673" i="11"/>
  <c r="L599" i="11"/>
  <c r="I567" i="11"/>
  <c r="H600" i="11"/>
  <c r="H604" i="11"/>
  <c r="J604" i="11"/>
  <c r="P667" i="11"/>
  <c r="P673" i="11"/>
  <c r="L651" i="11"/>
  <c r="L673" i="11"/>
  <c r="Y704" i="11"/>
  <c r="BC686" i="11"/>
  <c r="AS686" i="11"/>
  <c r="AE697" i="11"/>
  <c r="AE705" i="11"/>
  <c r="K709" i="11"/>
  <c r="AS713" i="11"/>
  <c r="P552" i="11"/>
  <c r="O567" i="11"/>
  <c r="P599" i="11"/>
  <c r="L570" i="11"/>
  <c r="J558" i="11"/>
  <c r="P576" i="11"/>
  <c r="M644" i="11"/>
  <c r="F646" i="11"/>
  <c r="P629" i="11"/>
  <c r="F613" i="11"/>
  <c r="F626" i="11"/>
  <c r="K654" i="11"/>
  <c r="L598" i="11"/>
  <c r="K686" i="11"/>
  <c r="L689" i="11"/>
  <c r="BB697" i="11"/>
  <c r="M572" i="11"/>
  <c r="I554" i="11"/>
  <c r="N563" i="11"/>
  <c r="N580" i="11"/>
  <c r="P653" i="11"/>
  <c r="M608" i="11"/>
  <c r="G618" i="11"/>
  <c r="H603" i="11"/>
  <c r="L663" i="11"/>
  <c r="L697" i="11"/>
  <c r="L580" i="11"/>
  <c r="H616" i="11"/>
  <c r="G622" i="11"/>
  <c r="F649" i="11"/>
  <c r="O673" i="11"/>
  <c r="H627" i="11"/>
  <c r="L667" i="11"/>
  <c r="E575" i="11"/>
  <c r="G552" i="11"/>
  <c r="O646" i="11"/>
  <c r="L662" i="11"/>
  <c r="I601" i="11"/>
  <c r="L650" i="11"/>
  <c r="H672" i="11"/>
  <c r="I644" i="11"/>
  <c r="O555" i="11"/>
  <c r="K701" i="11"/>
  <c r="BB686" i="11"/>
  <c r="AS707" i="11"/>
  <c r="BA709" i="11"/>
  <c r="M554" i="11"/>
  <c r="O563" i="11"/>
  <c r="G567" i="11"/>
  <c r="F571" i="11"/>
  <c r="I609" i="11"/>
  <c r="H629" i="11"/>
  <c r="E646" i="11"/>
  <c r="J609" i="11"/>
  <c r="O626" i="11"/>
  <c r="F654" i="11"/>
  <c r="N689" i="11"/>
  <c r="Q705" i="11"/>
  <c r="J552" i="11"/>
  <c r="E567" i="11"/>
  <c r="P561" i="11"/>
  <c r="I575" i="11"/>
  <c r="P557" i="11"/>
  <c r="I572" i="11"/>
  <c r="P616" i="11"/>
  <c r="L629" i="11"/>
  <c r="G646" i="11"/>
  <c r="J616" i="11"/>
  <c r="M613" i="11"/>
  <c r="P626" i="11"/>
  <c r="O653" i="11"/>
  <c r="G598" i="11"/>
  <c r="G662" i="11"/>
  <c r="H561" i="11"/>
  <c r="I608" i="11"/>
  <c r="N622" i="11"/>
  <c r="O601" i="11"/>
  <c r="I618" i="11"/>
  <c r="J650" i="11"/>
  <c r="J673" i="11"/>
  <c r="AV704" i="11"/>
  <c r="BB701" i="11"/>
  <c r="AX717" i="11"/>
  <c r="L552" i="11"/>
  <c r="J567" i="11"/>
  <c r="F570" i="11"/>
  <c r="K563" i="11"/>
  <c r="I555" i="11"/>
  <c r="N570" i="11"/>
  <c r="G629" i="11"/>
  <c r="N646" i="11"/>
  <c r="E609" i="11"/>
  <c r="G626" i="11"/>
  <c r="E653" i="11"/>
  <c r="M668" i="11"/>
  <c r="G616" i="11"/>
  <c r="J605" i="11"/>
  <c r="K622" i="11"/>
  <c r="E604" i="11"/>
  <c r="F650" i="11"/>
  <c r="H668" i="11"/>
  <c r="H607" i="11"/>
  <c r="H655" i="11"/>
  <c r="E672" i="11"/>
  <c r="O608" i="11"/>
  <c r="O662" i="11"/>
  <c r="L626" i="11"/>
  <c r="P627" i="11"/>
  <c r="K572" i="11"/>
  <c r="P563" i="11"/>
  <c r="F563" i="11"/>
  <c r="BA704" i="11"/>
  <c r="P603" i="11"/>
  <c r="I605" i="11"/>
  <c r="I650" i="11"/>
  <c r="O609" i="11"/>
  <c r="N571" i="11"/>
  <c r="AT697" i="11"/>
  <c r="J704" i="11"/>
  <c r="AA704" i="11"/>
  <c r="Q704" i="11"/>
  <c r="N686" i="11"/>
  <c r="AF704" i="11"/>
  <c r="AN686" i="11"/>
  <c r="J686" i="11"/>
  <c r="Y686" i="11"/>
  <c r="AV686" i="11"/>
  <c r="O704" i="11"/>
  <c r="AZ709" i="11"/>
  <c r="AY717" i="11"/>
  <c r="L554" i="11"/>
  <c r="O580" i="11"/>
  <c r="J575" i="11"/>
  <c r="G572" i="11"/>
  <c r="F616" i="11"/>
  <c r="M645" i="11"/>
  <c r="I600" i="11"/>
  <c r="P609" i="11"/>
  <c r="N626" i="11"/>
  <c r="E654" i="11"/>
  <c r="AA686" i="11"/>
  <c r="AS693" i="11"/>
  <c r="L705" i="11"/>
  <c r="J709" i="11"/>
  <c r="BA717" i="11"/>
  <c r="N552" i="11"/>
  <c r="P554" i="11"/>
  <c r="G580" i="11"/>
  <c r="O562" i="11"/>
  <c r="I576" i="11"/>
  <c r="O558" i="11"/>
  <c r="P575" i="11"/>
  <c r="N645" i="11"/>
  <c r="P646" i="11"/>
  <c r="K645" i="11"/>
  <c r="O613" i="11"/>
  <c r="I629" i="11"/>
  <c r="G654" i="11"/>
  <c r="F598" i="11"/>
  <c r="M662" i="11"/>
  <c r="P583" i="11"/>
  <c r="H617" i="11"/>
  <c r="I604" i="11"/>
  <c r="P675" i="11"/>
  <c r="AN693" i="11"/>
  <c r="M697" i="11"/>
  <c r="M705" i="11"/>
  <c r="Q709" i="11"/>
  <c r="BB717" i="11"/>
  <c r="E552" i="11"/>
  <c r="M570" i="11"/>
  <c r="I580" i="11"/>
  <c r="O575" i="11"/>
  <c r="M558" i="11"/>
  <c r="O571" i="11"/>
  <c r="J645" i="11"/>
  <c r="H646" i="11"/>
  <c r="I646" i="11"/>
  <c r="N613" i="11"/>
  <c r="J626" i="11"/>
  <c r="G653" i="11"/>
  <c r="M598" i="11"/>
  <c r="P659" i="11"/>
  <c r="L553" i="11"/>
  <c r="E608" i="11"/>
  <c r="J617" i="11"/>
  <c r="N649" i="11"/>
  <c r="F673" i="11"/>
  <c r="P672" i="11"/>
  <c r="H659" i="11"/>
  <c r="H675" i="11"/>
  <c r="N616" i="11"/>
  <c r="J613" i="11"/>
  <c r="I558" i="11"/>
  <c r="H555" i="11"/>
  <c r="I570" i="11"/>
  <c r="BC704" i="11"/>
  <c r="G650" i="11"/>
  <c r="F601" i="11"/>
  <c r="L581" i="11"/>
  <c r="H609" i="11"/>
  <c r="K649" i="11"/>
  <c r="P580" i="11"/>
  <c r="M709" i="11"/>
  <c r="M693" i="11"/>
  <c r="H704" i="11"/>
  <c r="K704" i="11"/>
  <c r="AX686" i="11"/>
  <c r="AU704" i="11"/>
  <c r="AT686" i="11"/>
  <c r="AW704" i="11"/>
  <c r="AE686" i="11"/>
  <c r="AT689" i="11"/>
  <c r="AS705" i="11"/>
  <c r="BC709" i="11"/>
  <c r="N558" i="11"/>
  <c r="M571" i="11"/>
  <c r="I559" i="11"/>
  <c r="G576" i="11"/>
  <c r="K575" i="11"/>
  <c r="H645" i="11"/>
  <c r="L600" i="11"/>
  <c r="G613" i="11"/>
  <c r="M653" i="11"/>
  <c r="K598" i="11"/>
  <c r="AS704" i="11"/>
  <c r="AV693" i="11"/>
  <c r="J705" i="11"/>
  <c r="O552" i="11"/>
  <c r="N567" i="11"/>
  <c r="P662" i="11"/>
  <c r="L567" i="11"/>
  <c r="E580" i="11"/>
  <c r="H570" i="11"/>
  <c r="K616" i="11"/>
  <c r="I645" i="11"/>
  <c r="E600" i="11"/>
  <c r="F609" i="11"/>
  <c r="M618" i="11"/>
  <c r="N653" i="11"/>
  <c r="P654" i="11"/>
  <c r="I616" i="11"/>
  <c r="H662" i="11"/>
  <c r="N605" i="11"/>
  <c r="J621" i="11"/>
  <c r="P663" i="11"/>
  <c r="N617" i="11"/>
  <c r="M649" i="11"/>
  <c r="L664" i="11"/>
  <c r="AZ701" i="11"/>
  <c r="AY705" i="11"/>
  <c r="N554" i="11"/>
  <c r="J563" i="11"/>
  <c r="J559" i="11"/>
  <c r="N576" i="11"/>
  <c r="G563" i="11"/>
  <c r="E576" i="11"/>
  <c r="E645" i="11"/>
  <c r="N600" i="11"/>
  <c r="H613" i="11"/>
  <c r="L645" i="11"/>
  <c r="N654" i="11"/>
  <c r="N598" i="11"/>
  <c r="N662" i="11"/>
  <c r="L561" i="11"/>
  <c r="H618" i="11"/>
  <c r="O618" i="11"/>
  <c r="I649" i="11"/>
  <c r="H644" i="11"/>
  <c r="H583" i="11"/>
  <c r="H647" i="11"/>
  <c r="E664" i="11"/>
  <c r="AU717" i="11"/>
  <c r="AU705" i="11"/>
  <c r="H557" i="11"/>
  <c r="M654" i="11"/>
  <c r="E598" i="11"/>
  <c r="H554" i="11"/>
  <c r="BA686" i="11"/>
  <c r="J649" i="11"/>
  <c r="I621" i="11"/>
  <c r="J654" i="11"/>
  <c r="M646" i="11"/>
  <c r="N575" i="11"/>
  <c r="P567" i="11"/>
  <c r="AE704" i="11"/>
  <c r="AW686" i="11"/>
  <c r="BB704" i="11"/>
  <c r="L704" i="11"/>
  <c r="AX704" i="11"/>
  <c r="AY704" i="11"/>
  <c r="AZ686" i="11"/>
  <c r="H686" i="11"/>
  <c r="O686" i="11"/>
  <c r="M552" i="11"/>
  <c r="E570" i="11"/>
  <c r="J562" i="11"/>
  <c r="N555" i="11"/>
  <c r="P598" i="11"/>
  <c r="N629" i="11"/>
  <c r="K646" i="11"/>
  <c r="P651" i="11"/>
  <c r="M617" i="11"/>
  <c r="H653" i="11"/>
  <c r="M616" i="11"/>
  <c r="H552" i="11"/>
  <c r="O570" i="11"/>
  <c r="H558" i="11"/>
  <c r="H571" i="11"/>
  <c r="F555" i="11"/>
  <c r="I571" i="11"/>
  <c r="M601" i="11"/>
  <c r="J629" i="11"/>
  <c r="O645" i="11"/>
  <c r="G600" i="11"/>
  <c r="K609" i="11"/>
  <c r="K626" i="11"/>
  <c r="I653" i="11"/>
  <c r="M664" i="11"/>
  <c r="L616" i="11"/>
  <c r="H553" i="11"/>
  <c r="O605" i="11"/>
  <c r="O622" i="11"/>
  <c r="N601" i="11"/>
  <c r="O617" i="11"/>
  <c r="O650" i="11"/>
  <c r="I552" i="11"/>
  <c r="BB693" i="11"/>
  <c r="AW697" i="11"/>
  <c r="O705" i="11"/>
  <c r="AZ717" i="11"/>
  <c r="K552" i="11"/>
  <c r="K554" i="11"/>
  <c r="K567" i="11"/>
  <c r="M562" i="11"/>
  <c r="J580" i="11"/>
  <c r="H567" i="11"/>
  <c r="F580" i="11"/>
  <c r="F629" i="11"/>
  <c r="G645" i="11"/>
  <c r="O600" i="11"/>
  <c r="L609" i="11"/>
  <c r="J653" i="11"/>
  <c r="H654" i="11"/>
  <c r="E616" i="11"/>
  <c r="I662" i="11"/>
  <c r="H601" i="11"/>
  <c r="F621" i="11"/>
  <c r="J601" i="11"/>
  <c r="N618" i="11"/>
  <c r="K650" i="11"/>
  <c r="P664" i="11"/>
  <c r="H599" i="11"/>
  <c r="H651" i="11"/>
  <c r="H667" i="11"/>
  <c r="E662" i="11"/>
  <c r="F653" i="11"/>
  <c r="P645" i="11"/>
  <c r="O576" i="11"/>
  <c r="P570" i="11"/>
  <c r="AF705" i="11"/>
  <c r="F617" i="11"/>
  <c r="P553" i="11"/>
  <c r="AW705" i="11"/>
  <c r="P647" i="11"/>
  <c r="F645" i="11"/>
  <c r="N704" i="11"/>
  <c r="M686" i="11"/>
  <c r="AZ704" i="11"/>
  <c r="J608" i="11"/>
  <c r="J576" i="11"/>
  <c r="F662" i="11"/>
  <c r="E562" i="11"/>
  <c r="AN704" i="11"/>
  <c r="AF686" i="11"/>
  <c r="L686" i="11"/>
  <c r="I598" i="11"/>
  <c r="O644" i="11"/>
  <c r="AE714" i="11"/>
  <c r="AF696" i="11"/>
  <c r="AS692" i="11"/>
  <c r="AX688" i="11"/>
  <c r="F600" i="11"/>
  <c r="AF689" i="11"/>
  <c r="AX689" i="11"/>
  <c r="K696" i="11"/>
  <c r="AF692" i="11"/>
  <c r="AW688" i="11"/>
  <c r="F558" i="11"/>
  <c r="H575" i="11"/>
  <c r="F604" i="11"/>
  <c r="BA701" i="11"/>
  <c r="H693" i="11"/>
  <c r="Q689" i="11"/>
  <c r="AV696" i="11"/>
  <c r="L559" i="11"/>
  <c r="K553" i="11"/>
  <c r="N608" i="11"/>
  <c r="AT704" i="11"/>
  <c r="G644" i="11"/>
  <c r="N644" i="11"/>
  <c r="N696" i="11"/>
  <c r="L688" i="11"/>
  <c r="E553" i="11"/>
  <c r="I557" i="11"/>
  <c r="I655" i="11"/>
  <c r="AY689" i="11"/>
  <c r="H714" i="11"/>
  <c r="M704" i="11"/>
  <c r="K644" i="11"/>
  <c r="F644" i="11"/>
  <c r="O714" i="11"/>
  <c r="AZ692" i="11"/>
  <c r="AE688" i="11"/>
  <c r="M563" i="11"/>
  <c r="M561" i="11"/>
  <c r="K600" i="11"/>
  <c r="AA714" i="11"/>
  <c r="AN714" i="11"/>
  <c r="AF706" i="11"/>
  <c r="M580" i="11"/>
  <c r="J659" i="11"/>
  <c r="AX701" i="11"/>
  <c r="AU697" i="11"/>
  <c r="Y693" i="11"/>
  <c r="AE689" i="11"/>
  <c r="M714" i="11"/>
  <c r="O696" i="11"/>
  <c r="M692" i="11"/>
  <c r="AV706" i="11"/>
  <c r="K557" i="11"/>
  <c r="E561" i="11"/>
  <c r="M607" i="11"/>
  <c r="J570" i="11"/>
  <c r="BB710" i="11"/>
  <c r="AU710" i="11"/>
  <c r="Y687" i="11"/>
  <c r="BA691" i="11"/>
  <c r="AF691" i="11"/>
  <c r="J695" i="11"/>
  <c r="K695" i="11"/>
  <c r="Q715" i="11"/>
  <c r="K651" i="11"/>
  <c r="G668" i="11"/>
  <c r="P621" i="11"/>
  <c r="F668" i="11"/>
  <c r="G603" i="11"/>
  <c r="M627" i="11"/>
  <c r="E599" i="11"/>
  <c r="L617" i="11"/>
  <c r="M626" i="11"/>
  <c r="E603" i="11"/>
  <c r="E650" i="11"/>
  <c r="I613" i="11"/>
  <c r="N599" i="11"/>
  <c r="L558" i="11"/>
  <c r="L562" i="11"/>
  <c r="J554" i="11"/>
  <c r="AN706" i="11"/>
  <c r="AA706" i="11"/>
  <c r="J706" i="11"/>
  <c r="AU688" i="11"/>
  <c r="BA692" i="11"/>
  <c r="AA692" i="11"/>
  <c r="AX696" i="11"/>
  <c r="Q714" i="11"/>
  <c r="J689" i="11"/>
  <c r="BC689" i="11"/>
  <c r="AY693" i="11"/>
  <c r="AZ693" i="11"/>
  <c r="AA697" i="11"/>
  <c r="BA697" i="11"/>
  <c r="Y697" i="11"/>
  <c r="AT701" i="11"/>
  <c r="K705" i="11"/>
  <c r="AV709" i="11"/>
  <c r="AW709" i="11"/>
  <c r="AV717" i="11"/>
  <c r="J717" i="11"/>
  <c r="G554" i="11"/>
  <c r="N559" i="11"/>
  <c r="H572" i="11"/>
  <c r="L563" i="11"/>
  <c r="K710" i="11"/>
  <c r="Q691" i="11"/>
  <c r="AN691" i="11"/>
  <c r="Y695" i="11"/>
  <c r="AS715" i="11"/>
  <c r="N715" i="11"/>
  <c r="O675" i="11"/>
  <c r="K655" i="11"/>
  <c r="N667" i="11"/>
  <c r="E667" i="11"/>
  <c r="K627" i="11"/>
  <c r="P608" i="11"/>
  <c r="N651" i="11"/>
  <c r="K599" i="11"/>
  <c r="P617" i="11"/>
  <c r="G649" i="11"/>
  <c r="M673" i="11"/>
  <c r="P604" i="11"/>
  <c r="O649" i="11"/>
  <c r="G605" i="11"/>
  <c r="P562" i="11"/>
  <c r="G557" i="11"/>
  <c r="L571" i="11"/>
  <c r="E583" i="11"/>
  <c r="J572" i="11"/>
  <c r="E557" i="11"/>
  <c r="BA706" i="11"/>
  <c r="BB706" i="11"/>
  <c r="BA688" i="11"/>
  <c r="AY688" i="11"/>
  <c r="N692" i="11"/>
  <c r="AN692" i="11"/>
  <c r="Q696" i="11"/>
  <c r="AA696" i="11"/>
  <c r="AV714" i="11"/>
  <c r="AT714" i="11"/>
  <c r="Y689" i="11"/>
  <c r="H689" i="11"/>
  <c r="AT693" i="11"/>
  <c r="BC697" i="11"/>
  <c r="AX697" i="11"/>
  <c r="AE701" i="11"/>
  <c r="AZ705" i="11"/>
  <c r="L709" i="11"/>
  <c r="AX709" i="11"/>
  <c r="Y709" i="11"/>
  <c r="L717" i="11"/>
  <c r="AV710" i="11"/>
  <c r="O710" i="11"/>
  <c r="AF687" i="11"/>
  <c r="M687" i="11"/>
  <c r="AX695" i="11"/>
  <c r="Y715" i="11"/>
  <c r="H715" i="11"/>
  <c r="K715" i="11"/>
  <c r="O647" i="11"/>
  <c r="J667" i="11"/>
  <c r="J668" i="11"/>
  <c r="E607" i="11"/>
  <c r="F651" i="11"/>
  <c r="N583" i="11"/>
  <c r="K629" i="11"/>
  <c r="E613" i="11"/>
  <c r="M659" i="11"/>
  <c r="J710" i="11"/>
  <c r="O687" i="11"/>
  <c r="AX687" i="11"/>
  <c r="Y691" i="11"/>
  <c r="AT695" i="11"/>
  <c r="K675" i="11"/>
  <c r="G659" i="11"/>
  <c r="G675" i="11"/>
  <c r="I651" i="11"/>
  <c r="F608" i="11"/>
  <c r="J664" i="11"/>
  <c r="BA714" i="11"/>
  <c r="J692" i="11"/>
  <c r="BC701" i="11"/>
  <c r="O697" i="11"/>
  <c r="AU714" i="11"/>
  <c r="AN688" i="11"/>
  <c r="O581" i="11"/>
  <c r="AA687" i="11"/>
  <c r="M695" i="11"/>
  <c r="AY695" i="11"/>
  <c r="J715" i="11"/>
  <c r="AA715" i="11"/>
  <c r="O655" i="11"/>
  <c r="O664" i="11"/>
  <c r="G599" i="11"/>
  <c r="M675" i="11"/>
  <c r="G621" i="11"/>
  <c r="M621" i="11"/>
  <c r="F618" i="11"/>
  <c r="E581" i="11"/>
  <c r="F572" i="11"/>
  <c r="M581" i="11"/>
  <c r="P558" i="11"/>
  <c r="Y706" i="11"/>
  <c r="AX714" i="11"/>
  <c r="BC714" i="11"/>
  <c r="AV689" i="11"/>
  <c r="AX693" i="11"/>
  <c r="AE693" i="11"/>
  <c r="Q701" i="11"/>
  <c r="H705" i="11"/>
  <c r="AX705" i="11"/>
  <c r="AY709" i="11"/>
  <c r="AW717" i="11"/>
  <c r="M555" i="11"/>
  <c r="P581" i="11"/>
  <c r="E563" i="11"/>
  <c r="O572" i="11"/>
  <c r="AZ687" i="11"/>
  <c r="AW687" i="11"/>
  <c r="AW691" i="11"/>
  <c r="AE695" i="11"/>
  <c r="M715" i="11"/>
  <c r="BC715" i="11"/>
  <c r="K672" i="11"/>
  <c r="H673" i="11"/>
  <c r="N603" i="11"/>
  <c r="N607" i="11"/>
  <c r="P613" i="11"/>
  <c r="G608" i="11"/>
  <c r="I626" i="11"/>
  <c r="J583" i="11"/>
  <c r="G583" i="11"/>
  <c r="H562" i="11"/>
  <c r="K558" i="11"/>
  <c r="BC706" i="11"/>
  <c r="H692" i="11"/>
  <c r="BC696" i="11"/>
  <c r="BB696" i="11"/>
  <c r="AS708" i="11"/>
  <c r="AS714" i="11"/>
  <c r="N693" i="11"/>
  <c r="K693" i="11"/>
  <c r="AV697" i="11"/>
  <c r="O709" i="11"/>
  <c r="M717" i="11"/>
  <c r="BC717" i="11"/>
  <c r="AT710" i="11"/>
  <c r="AA710" i="11"/>
  <c r="M710" i="11"/>
  <c r="J691" i="11"/>
  <c r="BC695" i="11"/>
  <c r="AN715" i="11"/>
  <c r="BB715" i="11"/>
  <c r="O663" i="11"/>
  <c r="G672" i="11"/>
  <c r="J622" i="11"/>
  <c r="I603" i="11"/>
  <c r="F599" i="11"/>
  <c r="K604" i="11"/>
  <c r="AE687" i="11"/>
  <c r="AZ691" i="11"/>
  <c r="AU695" i="11"/>
  <c r="H695" i="11"/>
  <c r="AZ715" i="11"/>
  <c r="E675" i="11"/>
  <c r="K647" i="11"/>
  <c r="N663" i="11"/>
  <c r="M599" i="11"/>
  <c r="M603" i="11"/>
  <c r="P650" i="11"/>
  <c r="G607" i="11"/>
  <c r="E651" i="11"/>
  <c r="L605" i="11"/>
  <c r="F622" i="11"/>
  <c r="P601" i="11"/>
  <c r="N647" i="11"/>
  <c r="I599" i="11"/>
  <c r="M553" i="11"/>
  <c r="F553" i="11"/>
  <c r="M576" i="11"/>
  <c r="H559" i="11"/>
  <c r="H563" i="11"/>
  <c r="E555" i="11"/>
  <c r="AE706" i="11"/>
  <c r="AS688" i="11"/>
  <c r="BC688" i="11"/>
  <c r="O717" i="11"/>
  <c r="AN717" i="11"/>
  <c r="AA709" i="11"/>
  <c r="AT705" i="11"/>
  <c r="H701" i="11"/>
  <c r="AS697" i="11"/>
  <c r="BA689" i="11"/>
  <c r="L696" i="11"/>
  <c r="Q688" i="11"/>
  <c r="N561" i="11"/>
  <c r="J644" i="11"/>
  <c r="H688" i="11"/>
  <c r="AW706" i="11"/>
  <c r="P559" i="11"/>
  <c r="Q686" i="11"/>
  <c r="AU693" i="11"/>
  <c r="K689" i="11"/>
  <c r="L714" i="11"/>
  <c r="K555" i="11"/>
  <c r="K581" i="11"/>
  <c r="K570" i="11"/>
  <c r="AN687" i="11"/>
  <c r="K687" i="11"/>
  <c r="J687" i="11"/>
  <c r="L691" i="11"/>
  <c r="AV715" i="11"/>
  <c r="F675" i="11"/>
  <c r="G647" i="11"/>
  <c r="J663" i="11"/>
  <c r="F659" i="11"/>
  <c r="K653" i="11"/>
  <c r="E618" i="11"/>
  <c r="H608" i="11"/>
  <c r="K617" i="11"/>
  <c r="L654" i="11"/>
  <c r="O561" i="11"/>
  <c r="M557" i="11"/>
  <c r="N562" i="11"/>
  <c r="L575" i="11"/>
  <c r="J557" i="11"/>
  <c r="K706" i="11"/>
  <c r="AX692" i="11"/>
  <c r="AE696" i="11"/>
  <c r="AW714" i="11"/>
  <c r="AS689" i="11"/>
  <c r="L693" i="11"/>
  <c r="AV701" i="11"/>
  <c r="Y705" i="11"/>
  <c r="BB705" i="11"/>
  <c r="F567" i="11"/>
  <c r="M609" i="11"/>
  <c r="F575" i="11"/>
  <c r="J555" i="11"/>
  <c r="N572" i="11"/>
  <c r="Q687" i="11"/>
  <c r="AZ695" i="11"/>
  <c r="G667" i="11"/>
  <c r="N664" i="11"/>
  <c r="P622" i="11"/>
  <c r="M667" i="11"/>
  <c r="M605" i="11"/>
  <c r="F607" i="11"/>
  <c r="J599" i="11"/>
  <c r="L621" i="11"/>
  <c r="K583" i="11"/>
  <c r="G601" i="11"/>
  <c r="G558" i="11"/>
  <c r="G575" i="11"/>
  <c r="P555" i="11"/>
  <c r="BB688" i="11"/>
  <c r="AZ688" i="11"/>
  <c r="AW692" i="11"/>
  <c r="AE692" i="11"/>
  <c r="BA696" i="11"/>
  <c r="AN696" i="11"/>
  <c r="AF714" i="11"/>
  <c r="J714" i="11"/>
  <c r="BB689" i="11"/>
  <c r="AW693" i="11"/>
  <c r="AS701" i="11"/>
  <c r="L701" i="11"/>
  <c r="J701" i="11"/>
  <c r="N717" i="11"/>
  <c r="N710" i="11"/>
  <c r="AV687" i="11"/>
  <c r="BB687" i="11"/>
  <c r="AS691" i="11"/>
  <c r="K659" i="11"/>
  <c r="O668" i="11"/>
  <c r="E663" i="11"/>
  <c r="E621" i="11"/>
  <c r="J655" i="11"/>
  <c r="F664" i="11"/>
  <c r="H621" i="11"/>
  <c r="J600" i="11"/>
  <c r="BC710" i="11"/>
  <c r="AZ710" i="11"/>
  <c r="AT687" i="11"/>
  <c r="H691" i="11"/>
  <c r="N695" i="11"/>
  <c r="O695" i="11"/>
  <c r="AY715" i="11"/>
  <c r="O667" i="11"/>
  <c r="I675" i="11"/>
  <c r="F672" i="11"/>
  <c r="I583" i="11"/>
  <c r="J603" i="11"/>
  <c r="F647" i="11"/>
  <c r="J618" i="11"/>
  <c r="E659" i="11"/>
  <c r="F581" i="11"/>
  <c r="P600" i="11"/>
  <c r="F603" i="11"/>
  <c r="F557" i="11"/>
  <c r="F576" i="11"/>
  <c r="F561" i="11"/>
  <c r="AS706" i="11"/>
  <c r="O706" i="11"/>
  <c r="AT688" i="11"/>
  <c r="BB692" i="11"/>
  <c r="AU692" i="11"/>
  <c r="J696" i="11"/>
  <c r="K717" i="11"/>
  <c r="Y717" i="11"/>
  <c r="H709" i="11"/>
  <c r="AN701" i="11"/>
  <c r="AN697" i="11"/>
  <c r="AY697" i="11"/>
  <c r="AU689" i="11"/>
  <c r="Y714" i="11"/>
  <c r="AW696" i="11"/>
  <c r="M559" i="11"/>
  <c r="BC692" i="11"/>
  <c r="AX706" i="11"/>
  <c r="M696" i="11"/>
  <c r="L604" i="11"/>
  <c r="AY686" i="11"/>
  <c r="AA693" i="11"/>
  <c r="AW689" i="11"/>
  <c r="M663" i="11"/>
  <c r="AW710" i="11"/>
  <c r="Y710" i="11"/>
  <c r="AX691" i="11"/>
  <c r="AY691" i="11"/>
  <c r="AS695" i="11"/>
  <c r="AF715" i="11"/>
  <c r="AE715" i="11"/>
  <c r="K667" i="11"/>
  <c r="O672" i="11"/>
  <c r="N668" i="11"/>
  <c r="O607" i="11"/>
  <c r="J647" i="11"/>
  <c r="H649" i="11"/>
  <c r="M650" i="11"/>
  <c r="G604" i="11"/>
  <c r="H605" i="11"/>
  <c r="N627" i="11"/>
  <c r="E559" i="11"/>
  <c r="F583" i="11"/>
  <c r="O553" i="11"/>
  <c r="P572" i="11"/>
  <c r="O554" i="11"/>
  <c r="J688" i="11"/>
  <c r="O688" i="11"/>
  <c r="AV692" i="11"/>
  <c r="AZ714" i="11"/>
  <c r="AY714" i="11"/>
  <c r="O689" i="11"/>
  <c r="BA693" i="11"/>
  <c r="AF693" i="11"/>
  <c r="AF697" i="11"/>
  <c r="AZ697" i="11"/>
  <c r="AF701" i="11"/>
  <c r="AA705" i="11"/>
  <c r="AF709" i="11"/>
  <c r="BB709" i="11"/>
  <c r="Q717" i="11"/>
  <c r="I563" i="11"/>
  <c r="O559" i="11"/>
  <c r="K576" i="11"/>
  <c r="E558" i="11"/>
  <c r="AX710" i="11"/>
  <c r="BA710" i="11"/>
  <c r="AS710" i="11"/>
  <c r="BC687" i="11"/>
  <c r="BA687" i="11"/>
  <c r="AT691" i="11"/>
  <c r="AU691" i="11"/>
  <c r="L715" i="11"/>
  <c r="O659" i="11"/>
  <c r="K664" i="11"/>
  <c r="I659" i="11"/>
  <c r="K621" i="11"/>
  <c r="O627" i="11"/>
  <c r="H626" i="11"/>
  <c r="K601" i="11"/>
  <c r="I667" i="11"/>
  <c r="G617" i="11"/>
  <c r="J561" i="11"/>
  <c r="N581" i="11"/>
  <c r="J553" i="11"/>
  <c r="E571" i="11"/>
  <c r="N553" i="11"/>
  <c r="AZ706" i="11"/>
  <c r="AV688" i="11"/>
  <c r="AY692" i="11"/>
  <c r="H696" i="11"/>
  <c r="AS712" i="11"/>
  <c r="AA689" i="11"/>
  <c r="Q693" i="11"/>
  <c r="H697" i="11"/>
  <c r="AU701" i="11"/>
  <c r="BA705" i="11"/>
  <c r="AU709" i="11"/>
  <c r="M691" i="11"/>
  <c r="BA695" i="11"/>
  <c r="L695" i="11"/>
  <c r="G655" i="11"/>
  <c r="G664" i="11"/>
  <c r="E647" i="11"/>
  <c r="K608" i="11"/>
  <c r="J627" i="11"/>
  <c r="J651" i="11"/>
  <c r="E617" i="11"/>
  <c r="N655" i="11"/>
  <c r="AE710" i="11"/>
  <c r="L687" i="11"/>
  <c r="N687" i="11"/>
  <c r="BB691" i="11"/>
  <c r="AV691" i="11"/>
  <c r="AW695" i="11"/>
  <c r="AV695" i="11"/>
  <c r="AS711" i="11"/>
  <c r="BA715" i="11"/>
  <c r="AX715" i="11"/>
  <c r="K663" i="11"/>
  <c r="K668" i="11"/>
  <c r="E622" i="11"/>
  <c r="N659" i="11"/>
  <c r="I663" i="11"/>
  <c r="O599" i="11"/>
  <c r="H622" i="11"/>
  <c r="H650" i="11"/>
  <c r="K613" i="11"/>
  <c r="F655" i="11"/>
  <c r="K607" i="11"/>
  <c r="F562" i="11"/>
  <c r="J581" i="11"/>
  <c r="O583" i="11"/>
  <c r="L572" i="11"/>
  <c r="G555" i="11"/>
  <c r="G559" i="11"/>
  <c r="L706" i="11"/>
  <c r="M688" i="11"/>
  <c r="AA688" i="11"/>
  <c r="Y692" i="11"/>
  <c r="O692" i="11"/>
  <c r="AU696" i="11"/>
  <c r="AT717" i="11"/>
  <c r="N709" i="11"/>
  <c r="AN709" i="11"/>
  <c r="N701" i="11"/>
  <c r="Y701" i="11"/>
  <c r="J693" i="11"/>
  <c r="AT696" i="11"/>
  <c r="AY706" i="11"/>
  <c r="K561" i="11"/>
  <c r="G571" i="11"/>
  <c r="K562" i="11"/>
  <c r="E572" i="11"/>
  <c r="L692" i="11"/>
  <c r="L555" i="11"/>
  <c r="K714" i="11"/>
  <c r="AU686" i="11"/>
  <c r="H710" i="11"/>
  <c r="H687" i="11"/>
  <c r="BC691" i="11"/>
  <c r="K691" i="11"/>
  <c r="AF695" i="11"/>
  <c r="AW715" i="11"/>
  <c r="O715" i="11"/>
  <c r="G663" i="11"/>
  <c r="E655" i="11"/>
  <c r="E605" i="11"/>
  <c r="I627" i="11"/>
  <c r="P649" i="11"/>
  <c r="E601" i="11"/>
  <c r="M622" i="11"/>
  <c r="G553" i="11"/>
  <c r="H576" i="11"/>
  <c r="M583" i="11"/>
  <c r="K571" i="11"/>
  <c r="H706" i="11"/>
  <c r="Y688" i="11"/>
  <c r="K688" i="11"/>
  <c r="AS696" i="11"/>
  <c r="M689" i="11"/>
  <c r="AZ689" i="11"/>
  <c r="BC693" i="11"/>
  <c r="K697" i="11"/>
  <c r="J697" i="11"/>
  <c r="AW701" i="11"/>
  <c r="AY701" i="11"/>
  <c r="AN705" i="11"/>
  <c r="N705" i="11"/>
  <c r="AF717" i="11"/>
  <c r="AE717" i="11"/>
  <c r="E554" i="11"/>
  <c r="K580" i="11"/>
  <c r="I562" i="11"/>
  <c r="J571" i="11"/>
  <c r="AF710" i="11"/>
  <c r="AY710" i="11"/>
  <c r="N691" i="11"/>
  <c r="O691" i="11"/>
  <c r="BB695" i="11"/>
  <c r="AN695" i="11"/>
  <c r="AU715" i="11"/>
  <c r="G651" i="11"/>
  <c r="F663" i="11"/>
  <c r="M647" i="11"/>
  <c r="J607" i="11"/>
  <c r="L622" i="11"/>
  <c r="L653" i="11"/>
  <c r="L601" i="11"/>
  <c r="N557" i="11"/>
  <c r="M575" i="11"/>
  <c r="G581" i="11"/>
  <c r="G562" i="11"/>
  <c r="I553" i="11"/>
  <c r="AT706" i="11"/>
  <c r="AT692" i="11"/>
  <c r="Q692" i="11"/>
  <c r="K692" i="11"/>
  <c r="AZ696" i="11"/>
  <c r="AS716" i="11"/>
  <c r="N714" i="11"/>
  <c r="AN689" i="11"/>
  <c r="O693" i="11"/>
  <c r="Q697" i="11"/>
  <c r="N697" i="11"/>
  <c r="M701" i="11"/>
  <c r="O701" i="11"/>
  <c r="BC705" i="11"/>
  <c r="AE709" i="11"/>
  <c r="AS709" i="11"/>
  <c r="AS717" i="11"/>
  <c r="AA717" i="11"/>
  <c r="Q710" i="11"/>
  <c r="AY687" i="11"/>
  <c r="AS687" i="11"/>
  <c r="AT715" i="11"/>
  <c r="J675" i="11"/>
  <c r="N675" i="11"/>
  <c r="J672" i="11"/>
  <c r="F627" i="11"/>
  <c r="P605" i="11"/>
  <c r="I607" i="11"/>
  <c r="I647" i="11"/>
  <c r="L608" i="11"/>
  <c r="L710" i="11"/>
  <c r="AN710" i="11"/>
  <c r="AU687" i="11"/>
  <c r="AE691" i="11"/>
  <c r="AA691" i="11"/>
  <c r="Q695" i="11"/>
  <c r="AA695" i="11"/>
  <c r="O651" i="11"/>
  <c r="F667" i="11"/>
  <c r="M655" i="11"/>
  <c r="K605" i="11"/>
  <c r="E627" i="11"/>
  <c r="I654" i="11"/>
  <c r="P618" i="11"/>
  <c r="N672" i="11"/>
  <c r="L618" i="11"/>
  <c r="G627" i="11"/>
  <c r="O603" i="11"/>
  <c r="M651" i="11"/>
  <c r="K603" i="11"/>
  <c r="K559" i="11"/>
  <c r="I561" i="11"/>
  <c r="G561" i="11"/>
  <c r="H580" i="11"/>
  <c r="P571" i="11"/>
  <c r="O557" i="11"/>
  <c r="M706" i="11"/>
  <c r="AU706" i="11"/>
  <c r="N706" i="11"/>
  <c r="N688" i="11"/>
  <c r="AF688" i="11"/>
  <c r="Y696" i="11"/>
  <c r="H717" i="11"/>
  <c r="AT709" i="11"/>
  <c r="AV705" i="11"/>
  <c r="AA701" i="11"/>
  <c r="BB714" i="11"/>
  <c r="AY696" i="11"/>
  <c r="Q706" i="11"/>
  <c r="L576" i="11"/>
  <c r="I581" i="11"/>
  <c r="J598" i="11"/>
  <c r="K664" i="10"/>
  <c r="N605" i="10"/>
  <c r="I671" i="10"/>
  <c r="F625" i="10"/>
  <c r="E555" i="10"/>
  <c r="O578" i="10"/>
  <c r="P613" i="10"/>
  <c r="P604" i="10"/>
  <c r="N563" i="10"/>
  <c r="G583" i="10"/>
  <c r="N559" i="10"/>
  <c r="I562" i="10"/>
  <c r="I651" i="10"/>
  <c r="L655" i="10"/>
  <c r="K580" i="10"/>
  <c r="F599" i="10"/>
  <c r="I607" i="10"/>
  <c r="L650" i="10"/>
  <c r="F654" i="10"/>
  <c r="M600" i="10"/>
  <c r="H650" i="10"/>
  <c r="K667" i="10"/>
  <c r="L626" i="10"/>
  <c r="O647" i="10"/>
  <c r="J649" i="10"/>
  <c r="N663" i="10"/>
  <c r="E670" i="10"/>
  <c r="L671" i="10"/>
  <c r="L557" i="10"/>
  <c r="L601" i="10"/>
  <c r="H609" i="10"/>
  <c r="I618" i="10"/>
  <c r="I622" i="10"/>
  <c r="I626" i="10"/>
  <c r="J645" i="10"/>
  <c r="P646" i="10"/>
  <c r="F649" i="10"/>
  <c r="O659" i="10"/>
  <c r="N659" i="10"/>
  <c r="P663" i="10"/>
  <c r="M671" i="10"/>
  <c r="L664" i="10"/>
  <c r="H672" i="10"/>
  <c r="AS685" i="10"/>
  <c r="G629" i="10"/>
  <c r="E621" i="10"/>
  <c r="O622" i="10"/>
  <c r="F580" i="10"/>
  <c r="M558" i="10"/>
  <c r="O554" i="10"/>
  <c r="G675" i="10"/>
  <c r="F563" i="10"/>
  <c r="J559" i="10"/>
  <c r="E563" i="10"/>
  <c r="O575" i="10"/>
  <c r="G627" i="10"/>
  <c r="G653" i="10"/>
  <c r="F655" i="10"/>
  <c r="P581" i="10"/>
  <c r="O600" i="10"/>
  <c r="E607" i="10"/>
  <c r="G624" i="10"/>
  <c r="G650" i="10"/>
  <c r="L654" i="10"/>
  <c r="E608" i="10"/>
  <c r="E654" i="10"/>
  <c r="J667" i="10"/>
  <c r="P618" i="10"/>
  <c r="K647" i="10"/>
  <c r="O649" i="10"/>
  <c r="P664" i="10"/>
  <c r="L670" i="10"/>
  <c r="H561" i="10"/>
  <c r="H617" i="10"/>
  <c r="H621" i="10"/>
  <c r="H625" i="10"/>
  <c r="H629" i="10"/>
  <c r="M645" i="10"/>
  <c r="O645" i="10"/>
  <c r="E647" i="10"/>
  <c r="K649" i="10"/>
  <c r="K659" i="10"/>
  <c r="G670" i="10"/>
  <c r="P672" i="10"/>
  <c r="H673" i="10"/>
  <c r="H668" i="10"/>
  <c r="L672" i="10"/>
  <c r="AS683" i="10"/>
  <c r="AZ683" i="10"/>
  <c r="E659" i="10"/>
  <c r="I621" i="10"/>
  <c r="L647" i="10"/>
  <c r="M567" i="10"/>
  <c r="N578" i="10"/>
  <c r="H603" i="10"/>
  <c r="K604" i="10"/>
  <c r="L675" i="10"/>
  <c r="P567" i="10"/>
  <c r="I627" i="10"/>
  <c r="M562" i="10"/>
  <c r="I576" i="10"/>
  <c r="P651" i="10"/>
  <c r="O655" i="10"/>
  <c r="O580" i="10"/>
  <c r="F600" i="10"/>
  <c r="L624" i="10"/>
  <c r="J654" i="10"/>
  <c r="G599" i="10"/>
  <c r="P617" i="10"/>
  <c r="O667" i="10"/>
  <c r="M673" i="10"/>
  <c r="H626" i="10"/>
  <c r="F646" i="10"/>
  <c r="M649" i="10"/>
  <c r="K663" i="10"/>
  <c r="F670" i="10"/>
  <c r="N671" i="10"/>
  <c r="H553" i="10"/>
  <c r="H601" i="10"/>
  <c r="L605" i="10"/>
  <c r="L613" i="10"/>
  <c r="E618" i="10"/>
  <c r="E622" i="10"/>
  <c r="E626" i="10"/>
  <c r="E645" i="10"/>
  <c r="K646" i="10"/>
  <c r="P647" i="10"/>
  <c r="I659" i="10"/>
  <c r="J663" i="10"/>
  <c r="E671" i="10"/>
  <c r="P673" i="10"/>
  <c r="H664" i="10"/>
  <c r="I673" i="10"/>
  <c r="L571" i="10"/>
  <c r="E567" i="10"/>
  <c r="N624" i="10"/>
  <c r="M608" i="10"/>
  <c r="H622" i="10"/>
  <c r="J670" i="10"/>
  <c r="L621" i="10"/>
  <c r="I645" i="10"/>
  <c r="O670" i="10"/>
  <c r="I567" i="10"/>
  <c r="P605" i="10"/>
  <c r="O576" i="10"/>
  <c r="O582" i="10"/>
  <c r="E650" i="10"/>
  <c r="J646" i="10"/>
  <c r="G671" i="10"/>
  <c r="H605" i="10"/>
  <c r="L625" i="10"/>
  <c r="E646" i="10"/>
  <c r="G659" i="10"/>
  <c r="L668" i="10"/>
  <c r="L580" i="10"/>
  <c r="H675" i="10"/>
  <c r="F651" i="10"/>
  <c r="K600" i="10"/>
  <c r="H667" i="10"/>
  <c r="N647" i="10"/>
  <c r="H613" i="10"/>
  <c r="L629" i="10"/>
  <c r="J647" i="10"/>
  <c r="L673" i="10"/>
  <c r="E673" i="10"/>
  <c r="N664" i="10"/>
  <c r="G572" i="10"/>
  <c r="K653" i="10"/>
  <c r="G608" i="10"/>
  <c r="O663" i="10"/>
  <c r="L617" i="10"/>
  <c r="P649" i="10"/>
  <c r="E663" i="10"/>
  <c r="L645" i="10"/>
  <c r="K558" i="10"/>
  <c r="F604" i="10"/>
  <c r="K554" i="10"/>
  <c r="N627" i="10"/>
  <c r="M576" i="10"/>
  <c r="M651" i="10"/>
  <c r="E655" i="10"/>
  <c r="N599" i="10"/>
  <c r="K608" i="10"/>
  <c r="F624" i="10"/>
  <c r="H654" i="10"/>
  <c r="P667" i="10"/>
  <c r="O646" i="10"/>
  <c r="N670" i="10"/>
  <c r="H557" i="10"/>
  <c r="O605" i="10"/>
  <c r="N553" i="10"/>
  <c r="J555" i="10"/>
  <c r="N604" i="10"/>
  <c r="O563" i="10"/>
  <c r="J575" i="10"/>
  <c r="K651" i="10"/>
  <c r="G655" i="10"/>
  <c r="E582" i="10"/>
  <c r="J607" i="10"/>
  <c r="O624" i="10"/>
  <c r="P609" i="10"/>
  <c r="I667" i="10"/>
  <c r="I646" i="10"/>
  <c r="L553" i="10"/>
  <c r="P601" i="10"/>
  <c r="O650" i="10"/>
  <c r="N607" i="10"/>
  <c r="K655" i="10"/>
  <c r="N575" i="10"/>
  <c r="F627" i="10"/>
  <c r="F572" i="10"/>
  <c r="F561" i="10"/>
  <c r="K617" i="10"/>
  <c r="H582" i="10"/>
  <c r="L714" i="10"/>
  <c r="AN709" i="10"/>
  <c r="L600" i="10"/>
  <c r="N579" i="10"/>
  <c r="P653" i="10"/>
  <c r="G576" i="10"/>
  <c r="L583" i="10"/>
  <c r="F554" i="10"/>
  <c r="M675" i="10"/>
  <c r="J554" i="10"/>
  <c r="G603" i="10"/>
  <c r="J578" i="10"/>
  <c r="P557" i="10"/>
  <c r="H555" i="10"/>
  <c r="E572" i="10"/>
  <c r="N571" i="10"/>
  <c r="M700" i="10"/>
  <c r="E625" i="10"/>
  <c r="M617" i="10"/>
  <c r="K557" i="10"/>
  <c r="E601" i="10"/>
  <c r="N609" i="10"/>
  <c r="J609" i="10"/>
  <c r="O609" i="10"/>
  <c r="N668" i="10"/>
  <c r="AT699" i="10"/>
  <c r="AT702" i="10"/>
  <c r="AF710" i="10"/>
  <c r="AS706" i="10"/>
  <c r="M672" i="10"/>
  <c r="I561" i="10"/>
  <c r="I650" i="10"/>
  <c r="I603" i="10"/>
  <c r="M626" i="10"/>
  <c r="H627" i="10"/>
  <c r="O562" i="10"/>
  <c r="L653" i="10"/>
  <c r="I579" i="10"/>
  <c r="L599" i="10"/>
  <c r="L608" i="10"/>
  <c r="F650" i="10"/>
  <c r="P625" i="10"/>
  <c r="P668" i="10"/>
  <c r="L618" i="10"/>
  <c r="I647" i="10"/>
  <c r="I670" i="10"/>
  <c r="L609" i="10"/>
  <c r="M646" i="10"/>
  <c r="M609" i="10"/>
  <c r="N626" i="10"/>
  <c r="H558" i="10"/>
  <c r="K583" i="10"/>
  <c r="E562" i="10"/>
  <c r="K576" i="10"/>
  <c r="J651" i="10"/>
  <c r="P655" i="10"/>
  <c r="O608" i="10"/>
  <c r="J624" i="10"/>
  <c r="M654" i="10"/>
  <c r="M624" i="10"/>
  <c r="H618" i="10"/>
  <c r="G647" i="10"/>
  <c r="M670" i="10"/>
  <c r="L561" i="10"/>
  <c r="F667" i="10"/>
  <c r="N650" i="10"/>
  <c r="M599" i="10"/>
  <c r="M653" i="10"/>
  <c r="K563" i="10"/>
  <c r="F583" i="10"/>
  <c r="G561" i="10"/>
  <c r="AV714" i="10"/>
  <c r="AX710" i="10"/>
  <c r="J706" i="10"/>
  <c r="N608" i="10"/>
  <c r="G600" i="10"/>
  <c r="I582" i="10"/>
  <c r="I655" i="10"/>
  <c r="I653" i="10"/>
  <c r="I575" i="10"/>
  <c r="P563" i="10"/>
  <c r="F559" i="10"/>
  <c r="P627" i="10"/>
  <c r="F675" i="10"/>
  <c r="P553" i="10"/>
  <c r="P603" i="10"/>
  <c r="E578" i="10"/>
  <c r="N555" i="10"/>
  <c r="L572" i="10"/>
  <c r="I583" i="10"/>
  <c r="P624" i="10"/>
  <c r="F576" i="10"/>
  <c r="I629" i="10"/>
  <c r="N562" i="10"/>
  <c r="J613" i="10"/>
  <c r="N625" i="10"/>
  <c r="M613" i="10"/>
  <c r="F621" i="10"/>
  <c r="H670" i="10"/>
  <c r="K621" i="10"/>
  <c r="I664" i="10"/>
  <c r="K668" i="10"/>
  <c r="H702" i="10"/>
  <c r="J714" i="10"/>
  <c r="M710" i="10"/>
  <c r="O709" i="10"/>
  <c r="AV693" i="10"/>
  <c r="AY709" i="10"/>
  <c r="Q709" i="10"/>
  <c r="J626" i="10"/>
  <c r="E579" i="10"/>
  <c r="E580" i="10"/>
  <c r="I675" i="10"/>
  <c r="N583" i="10"/>
  <c r="L554" i="10"/>
  <c r="M618" i="10"/>
  <c r="N653" i="10"/>
  <c r="N580" i="10"/>
  <c r="J600" i="10"/>
  <c r="M622" i="10"/>
  <c r="K650" i="10"/>
  <c r="E600" i="10"/>
  <c r="P622" i="10"/>
  <c r="E649" i="10"/>
  <c r="K671" i="10"/>
  <c r="L581" i="10"/>
  <c r="E672" i="10"/>
  <c r="J553" i="10"/>
  <c r="E571" i="10"/>
  <c r="N603" i="10"/>
  <c r="J675" i="10"/>
  <c r="K627" i="10"/>
  <c r="L604" i="10"/>
  <c r="E653" i="10"/>
  <c r="F579" i="10"/>
  <c r="I599" i="10"/>
  <c r="F608" i="10"/>
  <c r="J650" i="10"/>
  <c r="O654" i="10"/>
  <c r="O599" i="10"/>
  <c r="P654" i="10"/>
  <c r="L622" i="10"/>
  <c r="I649" i="10"/>
  <c r="O671" i="10"/>
  <c r="H581" i="10"/>
  <c r="M582" i="10"/>
  <c r="O651" i="10"/>
  <c r="J571" i="10"/>
  <c r="I605" i="10"/>
  <c r="AN685" i="10"/>
  <c r="AF685" i="10"/>
  <c r="Q708" i="10"/>
  <c r="F582" i="10"/>
  <c r="AZ706" i="10"/>
  <c r="K709" i="10"/>
  <c r="J693" i="10"/>
  <c r="L607" i="10"/>
  <c r="E599" i="10"/>
  <c r="I580" i="10"/>
  <c r="M655" i="10"/>
  <c r="E651" i="10"/>
  <c r="J562" i="10"/>
  <c r="G554" i="10"/>
  <c r="M627" i="10"/>
  <c r="E604" i="10"/>
  <c r="K675" i="10"/>
  <c r="I604" i="10"/>
  <c r="M603" i="10"/>
  <c r="P558" i="10"/>
  <c r="K572" i="10"/>
  <c r="K571" i="10"/>
  <c r="AT700" i="10"/>
  <c r="E559" i="10"/>
  <c r="M553" i="10"/>
  <c r="O557" i="10"/>
  <c r="G582" i="10"/>
  <c r="M650" i="10"/>
  <c r="H575" i="10"/>
  <c r="M625" i="10"/>
  <c r="G579" i="10"/>
  <c r="I625" i="10"/>
  <c r="E581" i="10"/>
  <c r="O673" i="10"/>
  <c r="N702" i="10"/>
  <c r="BC710" i="10"/>
  <c r="K698" i="10"/>
  <c r="BB709" i="10"/>
  <c r="AF693" i="10"/>
  <c r="AW713" i="10"/>
  <c r="AA683" i="10"/>
  <c r="H649" i="10"/>
  <c r="N655" i="10"/>
  <c r="L555" i="10"/>
  <c r="M554" i="10"/>
  <c r="O583" i="10"/>
  <c r="O559" i="10"/>
  <c r="F575" i="10"/>
  <c r="G651" i="10"/>
  <c r="H655" i="10"/>
  <c r="J582" i="10"/>
  <c r="M607" i="10"/>
  <c r="K624" i="10"/>
  <c r="N654" i="10"/>
  <c r="O607" i="10"/>
  <c r="N667" i="10"/>
  <c r="N646" i="10"/>
  <c r="I663" i="10"/>
  <c r="F671" i="10"/>
  <c r="J664" i="10"/>
  <c r="P670" i="10"/>
  <c r="P599" i="10"/>
  <c r="N572" i="10"/>
  <c r="I559" i="10"/>
  <c r="G567" i="10"/>
  <c r="F653" i="10"/>
  <c r="G580" i="10"/>
  <c r="N600" i="10"/>
  <c r="P650" i="10"/>
  <c r="G607" i="10"/>
  <c r="G667" i="10"/>
  <c r="P626" i="10"/>
  <c r="G663" i="10"/>
  <c r="J671" i="10"/>
  <c r="E624" i="10"/>
  <c r="G654" i="10"/>
  <c r="J608" i="10"/>
  <c r="J579" i="10"/>
  <c r="P576" i="10"/>
  <c r="O675" i="10"/>
  <c r="K599" i="10"/>
  <c r="P582" i="10"/>
  <c r="AW685" i="10"/>
  <c r="Y702" i="10"/>
  <c r="Q699" i="10"/>
  <c r="Y703" i="10"/>
  <c r="O714" i="10"/>
  <c r="AA710" i="10"/>
  <c r="N709" i="10"/>
  <c r="AN697" i="10"/>
  <c r="J599" i="10"/>
  <c r="H583" i="10"/>
  <c r="E583" i="10"/>
  <c r="F567" i="10"/>
  <c r="H571" i="10"/>
  <c r="G601" i="10"/>
  <c r="AS702" i="10"/>
  <c r="AS686" i="10"/>
  <c r="AS710" i="10"/>
  <c r="Q710" i="10"/>
  <c r="K672" i="10"/>
  <c r="H645" i="10"/>
  <c r="G621" i="10"/>
  <c r="J618" i="10"/>
  <c r="M647" i="10"/>
  <c r="G618" i="10"/>
  <c r="G664" i="10"/>
  <c r="H599" i="10"/>
  <c r="F645" i="10"/>
  <c r="N576" i="10"/>
  <c r="N649" i="10"/>
  <c r="F609" i="10"/>
  <c r="G562" i="10"/>
  <c r="L563" i="10"/>
  <c r="M604" i="10"/>
  <c r="H554" i="10"/>
  <c r="E575" i="10"/>
  <c r="E561" i="10"/>
  <c r="H693" i="10"/>
  <c r="AV709" i="10"/>
  <c r="Y709" i="10"/>
  <c r="AS690" i="10"/>
  <c r="AU706" i="10"/>
  <c r="AY710" i="10"/>
  <c r="O710" i="10"/>
  <c r="N714" i="10"/>
  <c r="I672" i="10"/>
  <c r="O617" i="10"/>
  <c r="F673" i="10"/>
  <c r="F613" i="10"/>
  <c r="N673" i="10"/>
  <c r="I617" i="10"/>
  <c r="N581" i="10"/>
  <c r="K553" i="10"/>
  <c r="M559" i="10"/>
  <c r="O627" i="10"/>
  <c r="I600" i="10"/>
  <c r="K561" i="10"/>
  <c r="L627" i="10"/>
  <c r="N557" i="10"/>
  <c r="K581" i="10"/>
  <c r="G553" i="10"/>
  <c r="H567" i="10"/>
  <c r="H653" i="10"/>
  <c r="BA688" i="10"/>
  <c r="AZ688" i="10"/>
  <c r="K692" i="10"/>
  <c r="AW696" i="10"/>
  <c r="AN708" i="10"/>
  <c r="AS708" i="10"/>
  <c r="AF712" i="10"/>
  <c r="BC712" i="10"/>
  <c r="AS716" i="10"/>
  <c r="Q697" i="10"/>
  <c r="AT713" i="10"/>
  <c r="BC713" i="10"/>
  <c r="AA713" i="10"/>
  <c r="M693" i="10"/>
  <c r="L709" i="10"/>
  <c r="N688" i="10"/>
  <c r="O688" i="10"/>
  <c r="AN692" i="10"/>
  <c r="J692" i="10"/>
  <c r="AE696" i="10"/>
  <c r="AZ696" i="10"/>
  <c r="J567" i="10"/>
  <c r="F603" i="10"/>
  <c r="P578" i="10"/>
  <c r="M555" i="10"/>
  <c r="P629" i="10"/>
  <c r="J572" i="10"/>
  <c r="AX707" i="10"/>
  <c r="O561" i="10"/>
  <c r="K626" i="10"/>
  <c r="M667" i="10"/>
  <c r="N621" i="10"/>
  <c r="F672" i="10"/>
  <c r="O621" i="10"/>
  <c r="O668" i="10"/>
  <c r="BC714" i="10"/>
  <c r="AA706" i="10"/>
  <c r="AY706" i="10"/>
  <c r="AA709" i="10"/>
  <c r="N693" i="10"/>
  <c r="AY697" i="10"/>
  <c r="E627" i="10"/>
  <c r="N675" i="10"/>
  <c r="H604" i="10"/>
  <c r="E603" i="10"/>
  <c r="L558" i="10"/>
  <c r="P572" i="10"/>
  <c r="F571" i="10"/>
  <c r="BB708" i="10"/>
  <c r="H646" i="10"/>
  <c r="N618" i="10"/>
  <c r="L667" i="10"/>
  <c r="F605" i="10"/>
  <c r="K605" i="10"/>
  <c r="O672" i="10"/>
  <c r="AW706" i="10"/>
  <c r="H706" i="10"/>
  <c r="AS709" i="10"/>
  <c r="BB697" i="10"/>
  <c r="Q712" i="10"/>
  <c r="Q715" i="10"/>
  <c r="O715" i="10"/>
  <c r="BA715" i="10"/>
  <c r="AV695" i="10"/>
  <c r="AT695" i="10"/>
  <c r="AV691" i="10"/>
  <c r="AY691" i="10"/>
  <c r="K705" i="10"/>
  <c r="AS705" i="10"/>
  <c r="AN701" i="10"/>
  <c r="BC689" i="10"/>
  <c r="J689" i="10"/>
  <c r="AY715" i="10"/>
  <c r="BA695" i="10"/>
  <c r="H695" i="10"/>
  <c r="O695" i="10"/>
  <c r="H687" i="10"/>
  <c r="AW687" i="10"/>
  <c r="O717" i="10"/>
  <c r="Y717" i="10"/>
  <c r="AX705" i="10"/>
  <c r="M701" i="10"/>
  <c r="J701" i="10"/>
  <c r="H689" i="10"/>
  <c r="N689" i="10"/>
  <c r="N697" i="10"/>
  <c r="AA697" i="10"/>
  <c r="J712" i="10"/>
  <c r="AW712" i="10"/>
  <c r="AZ712" i="10"/>
  <c r="L708" i="10"/>
  <c r="AF692" i="10"/>
  <c r="AX692" i="10"/>
  <c r="AE692" i="10"/>
  <c r="AE688" i="10"/>
  <c r="BC715" i="10"/>
  <c r="AW691" i="10"/>
  <c r="AA691" i="10"/>
  <c r="AV687" i="10"/>
  <c r="AF717" i="10"/>
  <c r="J717" i="10"/>
  <c r="M705" i="10"/>
  <c r="AT705" i="10"/>
  <c r="AF701" i="10"/>
  <c r="L701" i="10"/>
  <c r="AT701" i="10"/>
  <c r="AE689" i="10"/>
  <c r="AX689" i="10"/>
  <c r="M713" i="10"/>
  <c r="AS697" i="10"/>
  <c r="AE697" i="10"/>
  <c r="BA712" i="10"/>
  <c r="BB712" i="10"/>
  <c r="M688" i="10"/>
  <c r="M715" i="10"/>
  <c r="AA715" i="10"/>
  <c r="AT715" i="10"/>
  <c r="AS699" i="10"/>
  <c r="Y695" i="10"/>
  <c r="L691" i="10"/>
  <c r="AS691" i="10"/>
  <c r="K687" i="10"/>
  <c r="AU687" i="10"/>
  <c r="BB687" i="10"/>
  <c r="AE717" i="10"/>
  <c r="AT717" i="10"/>
  <c r="AS701" i="10"/>
  <c r="AE701" i="10"/>
  <c r="O579" i="10"/>
  <c r="L567" i="10"/>
  <c r="K567" i="10"/>
  <c r="N558" i="10"/>
  <c r="P580" i="10"/>
  <c r="N645" i="10"/>
  <c r="M716" i="10"/>
  <c r="AY693" i="10"/>
  <c r="AU693" i="10"/>
  <c r="AZ693" i="10"/>
  <c r="BA709" i="10"/>
  <c r="AT706" i="10"/>
  <c r="M706" i="10"/>
  <c r="H710" i="10"/>
  <c r="G668" i="10"/>
  <c r="M659" i="10"/>
  <c r="O613" i="10"/>
  <c r="K670" i="10"/>
  <c r="N613" i="10"/>
  <c r="M664" i="10"/>
  <c r="E613" i="10"/>
  <c r="I624" i="10"/>
  <c r="G581" i="10"/>
  <c r="J629" i="10"/>
  <c r="K607" i="10"/>
  <c r="H562" i="10"/>
  <c r="N601" i="10"/>
  <c r="J557" i="10"/>
  <c r="O558" i="10"/>
  <c r="E576" i="10"/>
  <c r="F562" i="10"/>
  <c r="AA693" i="10"/>
  <c r="AT693" i="10"/>
  <c r="Q693" i="10"/>
  <c r="AF709" i="10"/>
  <c r="BC709" i="10"/>
  <c r="AZ710" i="10"/>
  <c r="K710" i="10"/>
  <c r="AU714" i="10"/>
  <c r="H714" i="10"/>
  <c r="K714" i="10"/>
  <c r="K613" i="10"/>
  <c r="M663" i="10"/>
  <c r="P659" i="10"/>
  <c r="F629" i="10"/>
  <c r="J601" i="10"/>
  <c r="J668" i="10"/>
  <c r="L646" i="10"/>
  <c r="P607" i="10"/>
  <c r="L579" i="10"/>
  <c r="O553" i="10"/>
  <c r="K618" i="10"/>
  <c r="M580" i="10"/>
  <c r="L559" i="10"/>
  <c r="H600" i="10"/>
  <c r="H647" i="10"/>
  <c r="K575" i="10"/>
  <c r="J561" i="10"/>
  <c r="AX688" i="10"/>
  <c r="AF688" i="10"/>
  <c r="BB692" i="10"/>
  <c r="AV692" i="10"/>
  <c r="BB696" i="10"/>
  <c r="AU708" i="10"/>
  <c r="AU712" i="10"/>
  <c r="J697" i="10"/>
  <c r="M697" i="10"/>
  <c r="AU713" i="10"/>
  <c r="BC693" i="10"/>
  <c r="AN693" i="10"/>
  <c r="L693" i="10"/>
  <c r="AW688" i="10"/>
  <c r="K688" i="10"/>
  <c r="Q692" i="10"/>
  <c r="O696" i="10"/>
  <c r="AV696" i="10"/>
  <c r="O712" i="10"/>
  <c r="E554" i="10"/>
  <c r="I578" i="10"/>
  <c r="H572" i="10"/>
  <c r="I571" i="10"/>
  <c r="Y708" i="10"/>
  <c r="L576" i="10"/>
  <c r="N651" i="10"/>
  <c r="M575" i="10"/>
  <c r="F626" i="10"/>
  <c r="M579" i="10"/>
  <c r="J659" i="10"/>
  <c r="G626" i="10"/>
  <c r="J581" i="10"/>
  <c r="E667" i="10"/>
  <c r="BB714" i="10"/>
  <c r="BA706" i="10"/>
  <c r="BA693" i="10"/>
  <c r="AV697" i="10"/>
  <c r="J627" i="10"/>
  <c r="I563" i="10"/>
  <c r="J604" i="10"/>
  <c r="O567" i="10"/>
  <c r="J603" i="10"/>
  <c r="G578" i="10"/>
  <c r="I558" i="10"/>
  <c r="G555" i="10"/>
  <c r="M572" i="10"/>
  <c r="Y711" i="10"/>
  <c r="L707" i="10"/>
  <c r="I555" i="10"/>
  <c r="J655" i="10"/>
  <c r="I553" i="10"/>
  <c r="K579" i="10"/>
  <c r="K654" i="10"/>
  <c r="L582" i="10"/>
  <c r="I609" i="10"/>
  <c r="L663" i="10"/>
  <c r="G617" i="10"/>
  <c r="M668" i="10"/>
  <c r="AA704" i="10"/>
  <c r="AW714" i="10"/>
  <c r="BB710" i="10"/>
  <c r="Y710" i="10"/>
  <c r="K706" i="10"/>
  <c r="AN706" i="10"/>
  <c r="AN715" i="10"/>
  <c r="AW695" i="10"/>
  <c r="K695" i="10"/>
  <c r="Q691" i="10"/>
  <c r="AX691" i="10"/>
  <c r="BC687" i="10"/>
  <c r="AS687" i="10"/>
  <c r="AX717" i="10"/>
  <c r="BB705" i="10"/>
  <c r="N705" i="10"/>
  <c r="AN705" i="10"/>
  <c r="AF689" i="10"/>
  <c r="M689" i="10"/>
  <c r="AE695" i="10"/>
  <c r="J691" i="10"/>
  <c r="AN687" i="10"/>
  <c r="N687" i="10"/>
  <c r="L717" i="10"/>
  <c r="AU717" i="10"/>
  <c r="BB717" i="10"/>
  <c r="O705" i="10"/>
  <c r="Q701" i="10"/>
  <c r="AN689" i="10"/>
  <c r="Q689" i="10"/>
  <c r="O713" i="10"/>
  <c r="H713" i="10"/>
  <c r="AX713" i="10"/>
  <c r="Y697" i="10"/>
  <c r="AY712" i="10"/>
  <c r="Y696" i="10"/>
  <c r="BA696" i="10"/>
  <c r="BC696" i="10"/>
  <c r="Y692" i="10"/>
  <c r="AU692" i="10"/>
  <c r="H688" i="10"/>
  <c r="Y688" i="10"/>
  <c r="AS715" i="10"/>
  <c r="L695" i="10"/>
  <c r="AY695" i="10"/>
  <c r="N691" i="10"/>
  <c r="AA717" i="10"/>
  <c r="M717" i="10"/>
  <c r="AE705" i="10"/>
  <c r="H701" i="10"/>
  <c r="K701" i="10"/>
  <c r="AU689" i="10"/>
  <c r="BA689" i="10"/>
  <c r="BA713" i="10"/>
  <c r="AV713" i="10"/>
  <c r="L713" i="10"/>
  <c r="BB713" i="10"/>
  <c r="AU697" i="10"/>
  <c r="H712" i="10"/>
  <c r="AS704" i="10"/>
  <c r="H696" i="10"/>
  <c r="AT696" i="10"/>
  <c r="AY692" i="10"/>
  <c r="AW715" i="10"/>
  <c r="AV715" i="10"/>
  <c r="O691" i="10"/>
  <c r="AA687" i="10"/>
  <c r="H717" i="10"/>
  <c r="AW717" i="10"/>
  <c r="AZ705" i="10"/>
  <c r="AU701" i="10"/>
  <c r="K689" i="10"/>
  <c r="Y689" i="10"/>
  <c r="J653" i="10"/>
  <c r="P561" i="10"/>
  <c r="J563" i="10"/>
  <c r="K578" i="10"/>
  <c r="F578" i="10"/>
  <c r="K555" i="10"/>
  <c r="L562" i="10"/>
  <c r="AT710" i="10"/>
  <c r="AE693" i="10"/>
  <c r="AZ709" i="10"/>
  <c r="J709" i="10"/>
  <c r="AV706" i="10"/>
  <c r="Y706" i="10"/>
  <c r="Q706" i="10"/>
  <c r="BA710" i="10"/>
  <c r="AZ714" i="10"/>
  <c r="M714" i="10"/>
  <c r="BA714" i="10"/>
  <c r="J672" i="10"/>
  <c r="G673" i="10"/>
  <c r="O629" i="10"/>
  <c r="K609" i="10"/>
  <c r="F664" i="10"/>
  <c r="N629" i="10"/>
  <c r="E629" i="10"/>
  <c r="G557" i="10"/>
  <c r="H624" i="10"/>
  <c r="P600" i="10"/>
  <c r="F557" i="10"/>
  <c r="J622" i="10"/>
  <c r="M581" i="10"/>
  <c r="H651" i="10"/>
  <c r="G563" i="10"/>
  <c r="G622" i="10"/>
  <c r="G649" i="10"/>
  <c r="AS684" i="10"/>
  <c r="K693" i="10"/>
  <c r="Y693" i="10"/>
  <c r="AW709" i="10"/>
  <c r="AX706" i="10"/>
  <c r="AE706" i="10"/>
  <c r="AW710" i="10"/>
  <c r="AT714" i="10"/>
  <c r="Y714" i="10"/>
  <c r="Q714" i="10"/>
  <c r="G672" i="10"/>
  <c r="K629" i="10"/>
  <c r="G609" i="10"/>
  <c r="F659" i="10"/>
  <c r="F622" i="10"/>
  <c r="H663" i="10"/>
  <c r="O626" i="10"/>
  <c r="M605" i="10"/>
  <c r="F663" i="10"/>
  <c r="J580" i="10"/>
  <c r="H576" i="10"/>
  <c r="I613" i="10"/>
  <c r="G575" i="10"/>
  <c r="E557" i="10"/>
  <c r="J576" i="10"/>
  <c r="F618" i="10"/>
  <c r="K562" i="10"/>
  <c r="P645" i="10"/>
  <c r="BC688" i="10"/>
  <c r="L692" i="10"/>
  <c r="AY696" i="10"/>
  <c r="AS696" i="10"/>
  <c r="AT712" i="10"/>
  <c r="M712" i="10"/>
  <c r="BA697" i="10"/>
  <c r="AN713" i="10"/>
  <c r="AZ713" i="10"/>
  <c r="K713" i="10"/>
  <c r="AW693" i="10"/>
  <c r="AT688" i="10"/>
  <c r="BC692" i="10"/>
  <c r="AX696" i="10"/>
  <c r="L696" i="10"/>
  <c r="AX712" i="10"/>
  <c r="L603" i="10"/>
  <c r="G558" i="10"/>
  <c r="O572" i="10"/>
  <c r="P571" i="10"/>
  <c r="N554" i="10"/>
  <c r="G559" i="10"/>
  <c r="M583" i="10"/>
  <c r="N672" i="10"/>
  <c r="F581" i="10"/>
  <c r="I581" i="10"/>
  <c r="G645" i="10"/>
  <c r="K601" i="10"/>
  <c r="AN714" i="10"/>
  <c r="L710" i="10"/>
  <c r="H709" i="10"/>
  <c r="P583" i="10"/>
  <c r="P554" i="10"/>
  <c r="E675" i="10"/>
  <c r="O604" i="10"/>
  <c r="N567" i="10"/>
  <c r="O555" i="10"/>
  <c r="H578" i="10"/>
  <c r="F555" i="10"/>
  <c r="O571" i="10"/>
  <c r="K559" i="10"/>
  <c r="E553" i="10"/>
  <c r="I668" i="10"/>
  <c r="F601" i="10"/>
  <c r="O618" i="10"/>
  <c r="P671" i="10"/>
  <c r="J625" i="10"/>
  <c r="O625" i="10"/>
  <c r="E664" i="10"/>
  <c r="AF702" i="10"/>
  <c r="AS714" i="10"/>
  <c r="AU710" i="10"/>
  <c r="AS693" i="10"/>
  <c r="BB689" i="10"/>
  <c r="K715" i="10"/>
  <c r="BB711" i="10"/>
  <c r="AN695" i="10"/>
  <c r="AA695" i="10"/>
  <c r="AZ691" i="10"/>
  <c r="L687" i="10"/>
  <c r="AF687" i="10"/>
  <c r="J687" i="10"/>
  <c r="BA717" i="10"/>
  <c r="AU705" i="10"/>
  <c r="AV701" i="10"/>
  <c r="AY701" i="10"/>
  <c r="BB715" i="10"/>
  <c r="AU695" i="10"/>
  <c r="BA691" i="10"/>
  <c r="M691" i="10"/>
  <c r="AZ687" i="10"/>
  <c r="Q687" i="10"/>
  <c r="AY717" i="10"/>
  <c r="AW701" i="10"/>
  <c r="BC701" i="10"/>
  <c r="AA689" i="10"/>
  <c r="AT689" i="10"/>
  <c r="J713" i="10"/>
  <c r="AF697" i="10"/>
  <c r="L697" i="10"/>
  <c r="AT697" i="10"/>
  <c r="AF696" i="10"/>
  <c r="H692" i="10"/>
  <c r="AT692" i="10"/>
  <c r="L688" i="10"/>
  <c r="AN688" i="10"/>
  <c r="BB688" i="10"/>
  <c r="Y715" i="10"/>
  <c r="J715" i="10"/>
  <c r="N695" i="10"/>
  <c r="BB695" i="10"/>
  <c r="AN691" i="10"/>
  <c r="AX687" i="10"/>
  <c r="BC705" i="10"/>
  <c r="AF705" i="10"/>
  <c r="N701" i="10"/>
  <c r="AA701" i="10"/>
  <c r="AZ689" i="10"/>
  <c r="AE713" i="10"/>
  <c r="AX697" i="10"/>
  <c r="K712" i="10"/>
  <c r="AS712" i="10"/>
  <c r="Q696" i="10"/>
  <c r="AN696" i="10"/>
  <c r="K696" i="10"/>
  <c r="M692" i="10"/>
  <c r="AZ692" i="10"/>
  <c r="AV688" i="10"/>
  <c r="AS688" i="10"/>
  <c r="AE715" i="10"/>
  <c r="N715" i="10"/>
  <c r="BB703" i="10"/>
  <c r="AF691" i="10"/>
  <c r="BB691" i="10"/>
  <c r="AE691" i="10"/>
  <c r="AN717" i="10"/>
  <c r="N717" i="10"/>
  <c r="AA705" i="10"/>
  <c r="AY705" i="10"/>
  <c r="AX701" i="10"/>
  <c r="F607" i="10"/>
  <c r="L651" i="10"/>
  <c r="P621" i="10"/>
  <c r="G604" i="10"/>
  <c r="N582" i="10"/>
  <c r="L649" i="10"/>
  <c r="BB706" i="10"/>
  <c r="O693" i="10"/>
  <c r="AU709" i="10"/>
  <c r="AS698" i="10"/>
  <c r="AF706" i="10"/>
  <c r="BC706" i="10"/>
  <c r="AN710" i="10"/>
  <c r="N710" i="10"/>
  <c r="J710" i="10"/>
  <c r="AX714" i="10"/>
  <c r="AE714" i="10"/>
  <c r="F668" i="10"/>
  <c r="E668" i="10"/>
  <c r="K625" i="10"/>
  <c r="G605" i="10"/>
  <c r="N622" i="10"/>
  <c r="K622" i="10"/>
  <c r="I608" i="10"/>
  <c r="E617" i="10"/>
  <c r="H580" i="10"/>
  <c r="O653" i="10"/>
  <c r="L575" i="10"/>
  <c r="J621" i="10"/>
  <c r="J558" i="10"/>
  <c r="J605" i="10"/>
  <c r="P559" i="10"/>
  <c r="AX693" i="10"/>
  <c r="BB693" i="10"/>
  <c r="AT709" i="10"/>
  <c r="M709" i="10"/>
  <c r="L706" i="10"/>
  <c r="O706" i="10"/>
  <c r="AY714" i="10"/>
  <c r="AA714" i="10"/>
  <c r="O664" i="10"/>
  <c r="H659" i="10"/>
  <c r="G625" i="10"/>
  <c r="O601" i="10"/>
  <c r="F647" i="10"/>
  <c r="J617" i="10"/>
  <c r="O581" i="10"/>
  <c r="L659" i="10"/>
  <c r="M621" i="10"/>
  <c r="I601" i="10"/>
  <c r="G646" i="10"/>
  <c r="N561" i="10"/>
  <c r="M561" i="10"/>
  <c r="H607" i="10"/>
  <c r="M563" i="10"/>
  <c r="I654" i="10"/>
  <c r="P562" i="10"/>
  <c r="M601" i="10"/>
  <c r="I557" i="10"/>
  <c r="K673" i="10"/>
  <c r="AY688" i="10"/>
  <c r="AA692" i="10"/>
  <c r="AS692" i="10"/>
  <c r="M696" i="10"/>
  <c r="AV712" i="10"/>
  <c r="Y712" i="10"/>
  <c r="AE712" i="10"/>
  <c r="BC697" i="10"/>
  <c r="AW697" i="10"/>
  <c r="N713" i="10"/>
  <c r="AF713" i="10"/>
  <c r="AX709" i="10"/>
  <c r="AE709" i="10"/>
  <c r="Q688" i="10"/>
  <c r="AU688" i="10"/>
  <c r="N692" i="10"/>
  <c r="BA692" i="10"/>
  <c r="AU696" i="10"/>
  <c r="L712" i="10"/>
  <c r="K603" i="10"/>
  <c r="L578" i="10"/>
  <c r="E558" i="10"/>
  <c r="P555" i="10"/>
  <c r="M571" i="10"/>
  <c r="P575" i="10"/>
  <c r="H563" i="10"/>
  <c r="N617" i="10"/>
  <c r="H559" i="10"/>
  <c r="F553" i="10"/>
  <c r="E605" i="10"/>
  <c r="G613" i="10"/>
  <c r="AF714" i="10"/>
  <c r="J583" i="10"/>
  <c r="P675" i="10"/>
  <c r="O603" i="10"/>
  <c r="H579" i="10"/>
  <c r="M629" i="10"/>
  <c r="AV710" i="10"/>
  <c r="AS694" i="10"/>
  <c r="AF715" i="10"/>
  <c r="AS695" i="10"/>
  <c r="H691" i="10"/>
  <c r="AW705" i="10"/>
  <c r="AS689" i="10"/>
  <c r="AY707" i="10"/>
  <c r="AT687" i="10"/>
  <c r="J705" i="10"/>
  <c r="AW689" i="10"/>
  <c r="AS713" i="10"/>
  <c r="BA687" i="10"/>
  <c r="Q705" i="10"/>
  <c r="Y701" i="10"/>
  <c r="O697" i="10"/>
  <c r="AN712" i="10"/>
  <c r="BB700" i="10"/>
  <c r="AW692" i="10"/>
  <c r="AZ715" i="10"/>
  <c r="AF695" i="10"/>
  <c r="Y691" i="10"/>
  <c r="Y687" i="10"/>
  <c r="M578" i="10"/>
  <c r="I572" i="10"/>
  <c r="AW707" i="10"/>
  <c r="P579" i="10"/>
  <c r="H608" i="10"/>
  <c r="K582" i="10"/>
  <c r="J673" i="10"/>
  <c r="N706" i="10"/>
  <c r="AX715" i="10"/>
  <c r="AZ695" i="10"/>
  <c r="AZ717" i="10"/>
  <c r="BB701" i="10"/>
  <c r="AX695" i="10"/>
  <c r="BC691" i="10"/>
  <c r="K717" i="10"/>
  <c r="H697" i="10"/>
  <c r="AA712" i="10"/>
  <c r="J696" i="10"/>
  <c r="O692" i="10"/>
  <c r="AS703" i="10"/>
  <c r="M695" i="10"/>
  <c r="K691" i="10"/>
  <c r="AY713" i="10"/>
  <c r="J688" i="10"/>
  <c r="Q695" i="10"/>
  <c r="BA705" i="10"/>
  <c r="AZ701" i="10"/>
  <c r="G571" i="10"/>
  <c r="E609" i="10"/>
  <c r="M557" i="10"/>
  <c r="K645" i="10"/>
  <c r="AS711" i="10"/>
  <c r="AV717" i="10"/>
  <c r="H705" i="10"/>
  <c r="AE687" i="10"/>
  <c r="L705" i="10"/>
  <c r="O689" i="10"/>
  <c r="Q713" i="10"/>
  <c r="L715" i="10"/>
  <c r="AY687" i="10"/>
  <c r="BC717" i="10"/>
  <c r="Y705" i="10"/>
  <c r="N696" i="10"/>
  <c r="AU691" i="10"/>
  <c r="O701" i="10"/>
  <c r="I554" i="10"/>
  <c r="F558" i="10"/>
  <c r="P608" i="10"/>
  <c r="F617" i="10"/>
  <c r="H671" i="10"/>
  <c r="AE710" i="10"/>
  <c r="M687" i="10"/>
  <c r="AY689" i="10"/>
  <c r="H715" i="10"/>
  <c r="J695" i="10"/>
  <c r="AT691" i="10"/>
  <c r="BA701" i="10"/>
  <c r="L689" i="10"/>
  <c r="K697" i="10"/>
  <c r="AA688" i="10"/>
  <c r="AU715" i="10"/>
  <c r="AS707" i="10"/>
  <c r="AS717" i="10"/>
  <c r="AV705" i="10"/>
  <c r="AV689" i="10"/>
  <c r="Y713" i="10"/>
  <c r="AZ697" i="10"/>
  <c r="N712" i="10"/>
  <c r="AS700" i="10"/>
  <c r="AA696" i="10"/>
  <c r="BC695" i="10"/>
  <c r="O687" i="10"/>
  <c r="Q717" i="10"/>
  <c r="H707" i="10"/>
  <c r="J576" i="6"/>
  <c r="K575" i="6"/>
  <c r="E605" i="6"/>
  <c r="L670" i="6"/>
  <c r="E617" i="6"/>
  <c r="K567" i="6"/>
  <c r="G603" i="6"/>
  <c r="P604" i="6"/>
  <c r="K626" i="6"/>
  <c r="L601" i="6"/>
  <c r="E557" i="6"/>
  <c r="O617" i="6"/>
  <c r="O650" i="6"/>
  <c r="L649" i="6"/>
  <c r="L672" i="6"/>
  <c r="F673" i="6"/>
  <c r="K608" i="6"/>
  <c r="O559" i="6"/>
  <c r="O571" i="6"/>
  <c r="J647" i="6"/>
  <c r="L613" i="6"/>
  <c r="J583" i="6"/>
  <c r="L629" i="6"/>
  <c r="H553" i="6"/>
  <c r="N621" i="6"/>
  <c r="J622" i="6"/>
  <c r="M653" i="6"/>
  <c r="L673" i="6"/>
  <c r="H647" i="6"/>
  <c r="H554" i="6"/>
  <c r="E625" i="6"/>
  <c r="K646" i="6"/>
  <c r="P667" i="6"/>
  <c r="J654" i="6"/>
  <c r="G663" i="6"/>
  <c r="H659" i="6"/>
  <c r="H667" i="6"/>
  <c r="I562" i="6"/>
  <c r="E581" i="6"/>
  <c r="E563" i="6"/>
  <c r="H627" i="6"/>
  <c r="O667" i="6"/>
  <c r="F649" i="6"/>
  <c r="F625" i="6"/>
  <c r="J673" i="6"/>
  <c r="P672" i="6"/>
  <c r="F650" i="6"/>
  <c r="K650" i="6"/>
  <c r="I618" i="6"/>
  <c r="Q618" i="6" s="1"/>
  <c r="F562" i="6"/>
  <c r="P627" i="6"/>
  <c r="N607" i="6"/>
  <c r="J571" i="6"/>
  <c r="J609" i="6"/>
  <c r="P664" i="6"/>
  <c r="E621" i="6"/>
  <c r="J563" i="6"/>
  <c r="I651" i="6"/>
  <c r="K654" i="6"/>
  <c r="M646" i="6"/>
  <c r="P581" i="6"/>
  <c r="N604" i="6"/>
  <c r="M673" i="6"/>
  <c r="M670" i="6"/>
  <c r="J649" i="6"/>
  <c r="I578" i="6"/>
  <c r="N578" i="6"/>
  <c r="F555" i="6"/>
  <c r="E572" i="6"/>
  <c r="N675" i="6"/>
  <c r="L675" i="6"/>
  <c r="I673" i="6"/>
  <c r="H664" i="6"/>
  <c r="E670" i="6"/>
  <c r="K670" i="6"/>
  <c r="I650" i="6"/>
  <c r="J646" i="6"/>
  <c r="K624" i="6"/>
  <c r="G618" i="6"/>
  <c r="L572" i="6"/>
  <c r="I561" i="6"/>
  <c r="G622" i="6"/>
  <c r="H609" i="6"/>
  <c r="E562" i="6"/>
  <c r="J625" i="6"/>
  <c r="L562" i="6"/>
  <c r="F645" i="6"/>
  <c r="M607" i="6"/>
  <c r="E575" i="6"/>
  <c r="I559" i="6"/>
  <c r="I571" i="6"/>
  <c r="J555" i="6"/>
  <c r="J599" i="6"/>
  <c r="P580" i="6"/>
  <c r="N554" i="6"/>
  <c r="K613" i="6"/>
  <c r="I579" i="6"/>
  <c r="N563" i="6"/>
  <c r="O629" i="6"/>
  <c r="N557" i="6"/>
  <c r="M625" i="6"/>
  <c r="K557" i="6"/>
  <c r="K576" i="6"/>
  <c r="J659" i="6"/>
  <c r="AS683" i="6"/>
  <c r="F672" i="6"/>
  <c r="I663" i="6"/>
  <c r="F664" i="6"/>
  <c r="E649" i="6"/>
  <c r="M655" i="6"/>
  <c r="J627" i="6"/>
  <c r="K580" i="6"/>
  <c r="M649" i="6"/>
  <c r="G609" i="6"/>
  <c r="O581" i="6"/>
  <c r="K561" i="6"/>
  <c r="J618" i="6"/>
  <c r="N553" i="6"/>
  <c r="I576" i="6"/>
  <c r="H649" i="6"/>
  <c r="K578" i="6"/>
  <c r="O645" i="6"/>
  <c r="P583" i="6"/>
  <c r="K558" i="6"/>
  <c r="K655" i="6"/>
  <c r="F667" i="6"/>
  <c r="F651" i="6"/>
  <c r="F655" i="6"/>
  <c r="J672" i="6"/>
  <c r="H653" i="6"/>
  <c r="H617" i="6"/>
  <c r="O572" i="6"/>
  <c r="H624" i="6"/>
  <c r="K605" i="6"/>
  <c r="F580" i="6"/>
  <c r="N601" i="6"/>
  <c r="K617" i="6"/>
  <c r="H567" i="6"/>
  <c r="G621" i="6"/>
  <c r="K562" i="6"/>
  <c r="G624" i="6"/>
  <c r="O554" i="6"/>
  <c r="K659" i="6"/>
  <c r="N668" i="6"/>
  <c r="E659" i="6"/>
  <c r="E659" i="14" s="1"/>
  <c r="F663" i="6"/>
  <c r="I647" i="6"/>
  <c r="P654" i="6"/>
  <c r="M618" i="6"/>
  <c r="O576" i="6"/>
  <c r="N627" i="6"/>
  <c r="J608" i="6"/>
  <c r="G581" i="6"/>
  <c r="O557" i="6"/>
  <c r="F609" i="6"/>
  <c r="F622" i="6"/>
  <c r="M626" i="6"/>
  <c r="L575" i="6"/>
  <c r="G627" i="6"/>
  <c r="M580" i="6"/>
  <c r="E668" i="6"/>
  <c r="Q668" i="6" s="1"/>
  <c r="H651" i="6"/>
  <c r="L668" i="6"/>
  <c r="M668" i="6"/>
  <c r="E653" i="6"/>
  <c r="E601" i="6"/>
  <c r="J624" i="6"/>
  <c r="H557" i="6"/>
  <c r="H578" i="6"/>
  <c r="P554" i="6"/>
  <c r="P629" i="6"/>
  <c r="K607" i="6"/>
  <c r="N575" i="6"/>
  <c r="G559" i="6"/>
  <c r="J603" i="6"/>
  <c r="G571" i="6"/>
  <c r="I567" i="6"/>
  <c r="J581" i="6"/>
  <c r="L622" i="6"/>
  <c r="M650" i="6"/>
  <c r="K649" i="6"/>
  <c r="L600" i="6"/>
  <c r="L576" i="6"/>
  <c r="J554" i="6"/>
  <c r="E624" i="6"/>
  <c r="P601" i="6"/>
  <c r="M554" i="6"/>
  <c r="L554" i="6"/>
  <c r="G629" i="6"/>
  <c r="O607" i="6"/>
  <c r="G575" i="6"/>
  <c r="K559" i="6"/>
  <c r="P600" i="6"/>
  <c r="M561" i="6"/>
  <c r="M605" i="6"/>
  <c r="F583" i="6"/>
  <c r="G567" i="6"/>
  <c r="E604" i="6"/>
  <c r="H599" i="6"/>
  <c r="K601" i="6"/>
  <c r="K627" i="6"/>
  <c r="K668" i="6"/>
  <c r="H645" i="6"/>
  <c r="F599" i="6"/>
  <c r="J613" i="6"/>
  <c r="L667" i="6"/>
  <c r="H668" i="6"/>
  <c r="M672" i="6"/>
  <c r="L627" i="6"/>
  <c r="P655" i="6"/>
  <c r="H608" i="6"/>
  <c r="P578" i="6"/>
  <c r="F575" i="6"/>
  <c r="K555" i="6"/>
  <c r="N617" i="6"/>
  <c r="H561" i="6"/>
  <c r="P671" i="6"/>
  <c r="N653" i="6"/>
  <c r="H671" i="6"/>
  <c r="G671" i="6"/>
  <c r="E646" i="6"/>
  <c r="H600" i="6"/>
  <c r="P562" i="6"/>
  <c r="E559" i="6"/>
  <c r="K599" i="6"/>
  <c r="P608" i="6"/>
  <c r="I580" i="6"/>
  <c r="I672" i="6"/>
  <c r="H672" i="6"/>
  <c r="N654" i="6"/>
  <c r="G649" i="6"/>
  <c r="P659" i="6"/>
  <c r="O649" i="6"/>
  <c r="O646" i="6"/>
  <c r="E622" i="6"/>
  <c r="I617" i="6"/>
  <c r="L604" i="6"/>
  <c r="L580" i="6"/>
  <c r="J558" i="6"/>
  <c r="P647" i="6"/>
  <c r="E626" i="6"/>
  <c r="I621" i="6"/>
  <c r="P605" i="6"/>
  <c r="L581" i="6"/>
  <c r="M558" i="6"/>
  <c r="L578" i="6"/>
  <c r="H558" i="6"/>
  <c r="K629" i="6"/>
  <c r="G607" i="6"/>
  <c r="Q607" i="6" s="1"/>
  <c r="J575" i="6"/>
  <c r="N559" i="6"/>
  <c r="F603" i="6"/>
  <c r="N571" i="6"/>
  <c r="O555" i="6"/>
  <c r="O599" i="6"/>
  <c r="E567" i="6"/>
  <c r="H613" i="6"/>
  <c r="M601" i="6"/>
  <c r="N579" i="6"/>
  <c r="G578" i="6"/>
  <c r="M572" i="6"/>
  <c r="N580" i="6"/>
  <c r="H618" i="6"/>
  <c r="I655" i="6"/>
  <c r="O655" i="6"/>
  <c r="N667" i="6"/>
  <c r="K651" i="6"/>
  <c r="N655" i="6"/>
  <c r="G673" i="6"/>
  <c r="P653" i="6"/>
  <c r="M617" i="6"/>
  <c r="G576" i="6"/>
  <c r="N624" i="6"/>
  <c r="O605" i="6"/>
  <c r="J580" i="6"/>
  <c r="G557" i="6"/>
  <c r="J605" i="6"/>
  <c r="E618" i="6"/>
  <c r="L624" i="6"/>
  <c r="I572" i="6"/>
  <c r="H625" i="6"/>
  <c r="H575" i="6"/>
  <c r="F675" i="6"/>
  <c r="O673" i="6"/>
  <c r="K673" i="6"/>
  <c r="J651" i="6"/>
  <c r="O668" i="6"/>
  <c r="G647" i="6"/>
  <c r="O604" i="6"/>
  <c r="Q604" i="6" s="1"/>
  <c r="H621" i="6"/>
  <c r="F604" i="6"/>
  <c r="K553" i="6"/>
  <c r="M604" i="6"/>
  <c r="F557" i="6"/>
  <c r="E608" i="6"/>
  <c r="O558" i="6"/>
  <c r="G655" i="6"/>
  <c r="Q655" i="6" s="1"/>
  <c r="J664" i="6"/>
  <c r="O647" i="6"/>
  <c r="I654" i="6"/>
  <c r="E671" i="6"/>
  <c r="N651" i="6"/>
  <c r="O608" i="6"/>
  <c r="K572" i="6"/>
  <c r="M622" i="6"/>
  <c r="G605" i="6"/>
  <c r="N576" i="6"/>
  <c r="E600" i="6"/>
  <c r="I608" i="6"/>
  <c r="O562" i="6"/>
  <c r="N561" i="6"/>
  <c r="P618" i="6"/>
  <c r="E664" i="6"/>
  <c r="Q664" i="6" s="1"/>
  <c r="K675" i="6"/>
  <c r="G667" i="6"/>
  <c r="N673" i="6"/>
  <c r="J670" i="6"/>
  <c r="J653" i="6"/>
  <c r="H646" i="6"/>
  <c r="L625" i="6"/>
  <c r="E609" i="6"/>
  <c r="Q609" i="6" s="1"/>
  <c r="E553" i="6"/>
  <c r="P553" i="6"/>
  <c r="I626" i="6"/>
  <c r="I645" i="6"/>
  <c r="M629" i="6"/>
  <c r="L599" i="6"/>
  <c r="P572" i="6"/>
  <c r="H555" i="6"/>
  <c r="Q555" i="6" s="1"/>
  <c r="O603" i="6"/>
  <c r="L563" i="6"/>
  <c r="M583" i="6"/>
  <c r="N567" i="6"/>
  <c r="M563" i="6"/>
  <c r="P555" i="6"/>
  <c r="L555" i="6"/>
  <c r="G653" i="6"/>
  <c r="Q653" i="6" s="1"/>
  <c r="O561" i="6"/>
  <c r="O580" i="6"/>
  <c r="N664" i="6"/>
  <c r="G625" i="6"/>
  <c r="N618" i="6"/>
  <c r="L608" i="6"/>
  <c r="J562" i="6"/>
  <c r="N622" i="6"/>
  <c r="P609" i="6"/>
  <c r="M562" i="6"/>
  <c r="L553" i="6"/>
  <c r="G626" i="6"/>
  <c r="L645" i="6"/>
  <c r="F629" i="6"/>
  <c r="H571" i="6"/>
  <c r="M555" i="6"/>
  <c r="M599" i="6"/>
  <c r="K583" i="6"/>
  <c r="H563" i="6"/>
  <c r="F563" i="6"/>
  <c r="F553" i="6"/>
  <c r="F618" i="6"/>
  <c r="I667" i="6"/>
  <c r="K672" i="6"/>
  <c r="K672" i="14" s="1"/>
  <c r="Q711" i="6"/>
  <c r="O583" i="6"/>
  <c r="E579" i="6"/>
  <c r="L659" i="6"/>
  <c r="K663" i="6"/>
  <c r="F654" i="6"/>
  <c r="P675" i="6"/>
  <c r="G646" i="6"/>
  <c r="J626" i="6"/>
  <c r="L558" i="6"/>
  <c r="J559" i="6"/>
  <c r="E583" i="6"/>
  <c r="E613" i="6"/>
  <c r="G572" i="6"/>
  <c r="L663" i="6"/>
  <c r="N670" i="6"/>
  <c r="P651" i="6"/>
  <c r="F578" i="6"/>
  <c r="N558" i="6"/>
  <c r="L671" i="6"/>
  <c r="F554" i="6"/>
  <c r="J629" i="6"/>
  <c r="H663" i="6"/>
  <c r="L664" i="6"/>
  <c r="G670" i="6"/>
  <c r="L626" i="6"/>
  <c r="H576" i="6"/>
  <c r="I622" i="6"/>
  <c r="P557" i="6"/>
  <c r="P645" i="6"/>
  <c r="M609" i="6"/>
  <c r="J579" i="6"/>
  <c r="H622" i="6"/>
  <c r="I668" i="6"/>
  <c r="L651" i="6"/>
  <c r="P668" i="6"/>
  <c r="L653" i="6"/>
  <c r="M664" i="6"/>
  <c r="N649" i="6"/>
  <c r="I601" i="6"/>
  <c r="O624" i="6"/>
  <c r="E578" i="6"/>
  <c r="L557" i="6"/>
  <c r="N626" i="6"/>
  <c r="G645" i="6"/>
  <c r="H629" i="6"/>
  <c r="H603" i="6"/>
  <c r="O575" i="6"/>
  <c r="K603" i="6"/>
  <c r="I613" i="6"/>
  <c r="I583" i="6"/>
  <c r="J567" i="6"/>
  <c r="N613" i="6"/>
  <c r="P576" i="6"/>
  <c r="H626" i="6"/>
  <c r="L621" i="6"/>
  <c r="F608" i="6"/>
  <c r="H654" i="6"/>
  <c r="F668" i="6"/>
  <c r="J675" i="6"/>
  <c r="E675" i="6"/>
  <c r="E647" i="6"/>
  <c r="O651" i="6"/>
  <c r="H670" i="6"/>
  <c r="Q670" i="6" s="1"/>
  <c r="M647" i="6"/>
  <c r="G608" i="6"/>
  <c r="M621" i="6"/>
  <c r="J604" i="6"/>
  <c r="F576" i="6"/>
  <c r="O553" i="6"/>
  <c r="M576" i="6"/>
  <c r="F605" i="6"/>
  <c r="Q605" i="6" s="1"/>
  <c r="P559" i="6"/>
  <c r="N609" i="6"/>
  <c r="L559" i="6"/>
  <c r="H607" i="6"/>
  <c r="L571" i="6"/>
  <c r="N671" i="6"/>
  <c r="E667" i="6"/>
  <c r="J668" i="6"/>
  <c r="E650" i="6"/>
  <c r="M663" i="6"/>
  <c r="N659" i="6"/>
  <c r="K600" i="6"/>
  <c r="O653" i="6"/>
  <c r="G617" i="6"/>
  <c r="N600" i="6"/>
  <c r="J572" i="6"/>
  <c r="Q572" i="6" s="1"/>
  <c r="K647" i="6"/>
  <c r="G558" i="6"/>
  <c r="N581" i="6"/>
  <c r="M600" i="6"/>
  <c r="J561" i="6"/>
  <c r="O672" i="6"/>
  <c r="I671" i="6"/>
  <c r="N672" i="6"/>
  <c r="E651" i="6"/>
  <c r="G668" i="6"/>
  <c r="F647" i="6"/>
  <c r="K604" i="6"/>
  <c r="L618" i="6"/>
  <c r="O601" i="6"/>
  <c r="G553" i="6"/>
  <c r="J601" i="6"/>
  <c r="J601" i="14" s="1"/>
  <c r="L607" i="6"/>
  <c r="N605" i="6"/>
  <c r="P567" i="6"/>
  <c r="H675" i="6"/>
  <c r="E673" i="6"/>
  <c r="O663" i="6"/>
  <c r="O670" i="6"/>
  <c r="L654" i="6"/>
  <c r="L654" i="14" s="1"/>
  <c r="L650" i="6"/>
  <c r="G650" i="6"/>
  <c r="P646" i="6"/>
  <c r="F624" i="6"/>
  <c r="K618" i="6"/>
  <c r="H572" i="6"/>
  <c r="E561" i="6"/>
  <c r="K622" i="6"/>
  <c r="P561" i="6"/>
  <c r="O625" i="6"/>
  <c r="E645" i="6"/>
  <c r="M581" i="6"/>
  <c r="P563" i="6"/>
  <c r="O613" i="6"/>
  <c r="I555" i="6"/>
  <c r="I599" i="6"/>
  <c r="I599" i="14" s="1"/>
  <c r="G583" i="6"/>
  <c r="P613" i="6"/>
  <c r="M579" i="6"/>
  <c r="G563" i="6"/>
  <c r="P603" i="6"/>
  <c r="P599" i="6"/>
  <c r="O578" i="6"/>
  <c r="F600" i="6"/>
  <c r="O627" i="6"/>
  <c r="G664" i="6"/>
  <c r="P622" i="6"/>
  <c r="O618" i="6"/>
  <c r="I605" i="6"/>
  <c r="I581" i="6"/>
  <c r="P626" i="6"/>
  <c r="O622" i="6"/>
  <c r="L561" i="6"/>
  <c r="I625" i="6"/>
  <c r="K645" i="6"/>
  <c r="E607" i="6"/>
  <c r="P579" i="6"/>
  <c r="N562" i="6"/>
  <c r="I603" i="6"/>
  <c r="F571" i="6"/>
  <c r="Q571" i="6" s="1"/>
  <c r="G555" i="6"/>
  <c r="G599" i="6"/>
  <c r="G613" i="6"/>
  <c r="F579" i="6"/>
  <c r="K563" i="6"/>
  <c r="M553" i="6"/>
  <c r="I604" i="6"/>
  <c r="J655" i="6"/>
  <c r="F659" i="6"/>
  <c r="P650" i="6"/>
  <c r="L655" i="6"/>
  <c r="L567" i="6"/>
  <c r="M557" i="6"/>
  <c r="L647" i="6"/>
  <c r="P673" i="6"/>
  <c r="I653" i="6"/>
  <c r="P624" i="6"/>
  <c r="O621" i="6"/>
  <c r="I554" i="6"/>
  <c r="E629" i="6"/>
  <c r="M603" i="6"/>
  <c r="F567" i="6"/>
  <c r="O579" i="6"/>
  <c r="K653" i="6"/>
  <c r="K671" i="6"/>
  <c r="I624" i="6"/>
  <c r="P607" i="6"/>
  <c r="G675" i="6"/>
  <c r="H655" i="6"/>
  <c r="O654" i="6"/>
  <c r="N650" i="6"/>
  <c r="L609" i="6"/>
  <c r="I607" i="6"/>
  <c r="E571" i="6"/>
  <c r="O563" i="6"/>
  <c r="P670" i="6"/>
  <c r="I664" i="6"/>
  <c r="O675" i="6"/>
  <c r="K667" i="6"/>
  <c r="H673" i="6"/>
  <c r="F670" i="6"/>
  <c r="F653" i="6"/>
  <c r="N646" i="6"/>
  <c r="F626" i="6"/>
  <c r="I609" i="6"/>
  <c r="I553" i="6"/>
  <c r="M624" i="6"/>
  <c r="H601" i="6"/>
  <c r="Q601" i="6" s="1"/>
  <c r="E554" i="6"/>
  <c r="O626" i="6"/>
  <c r="M645" i="6"/>
  <c r="N629" i="6"/>
  <c r="L583" i="6"/>
  <c r="L579" i="6"/>
  <c r="E555" i="6"/>
  <c r="E599" i="6"/>
  <c r="Q599" i="6" s="1"/>
  <c r="N583" i="6"/>
  <c r="O567" i="6"/>
  <c r="I563" i="6"/>
  <c r="M608" i="6"/>
  <c r="I627" i="6"/>
  <c r="M675" i="6"/>
  <c r="G659" i="6"/>
  <c r="G672" i="6"/>
  <c r="Q672" i="6" s="1"/>
  <c r="M667" i="6"/>
  <c r="I670" i="6"/>
  <c r="J650" i="6"/>
  <c r="K664" i="6"/>
  <c r="F627" i="6"/>
  <c r="O600" i="6"/>
  <c r="M654" i="6"/>
  <c r="L617" i="6"/>
  <c r="G601" i="6"/>
  <c r="N572" i="6"/>
  <c r="G651" i="6"/>
  <c r="F561" i="6"/>
  <c r="H583" i="6"/>
  <c r="J553" i="6"/>
  <c r="F601" i="6"/>
  <c r="L603" i="6"/>
  <c r="Q603" i="6" s="1"/>
  <c r="G562" i="6"/>
  <c r="O659" i="6"/>
  <c r="M671" i="6"/>
  <c r="M659" i="6"/>
  <c r="N663" i="6"/>
  <c r="N647" i="6"/>
  <c r="E655" i="6"/>
  <c r="E627" i="6"/>
  <c r="Q627" i="6" s="1"/>
  <c r="G580" i="6"/>
  <c r="I646" i="6"/>
  <c r="N608" i="6"/>
  <c r="K581" i="6"/>
  <c r="G561" i="6"/>
  <c r="P617" i="6"/>
  <c r="P575" i="6"/>
  <c r="M627" i="6"/>
  <c r="E576" i="6"/>
  <c r="I629" i="6"/>
  <c r="F581" i="6"/>
  <c r="J671" i="6"/>
  <c r="O664" i="6"/>
  <c r="J667" i="6"/>
  <c r="P649" i="6"/>
  <c r="E663" i="6"/>
  <c r="L646" i="6"/>
  <c r="G600" i="6"/>
  <c r="M651" i="6"/>
  <c r="O609" i="6"/>
  <c r="J600" i="6"/>
  <c r="F572" i="6"/>
  <c r="F646" i="6"/>
  <c r="J557" i="6"/>
  <c r="Q557" i="6" s="1"/>
  <c r="E580" i="6"/>
  <c r="E654" i="6"/>
  <c r="I600" i="6"/>
  <c r="H559" i="6"/>
  <c r="E672" i="6"/>
  <c r="O671" i="6"/>
  <c r="P663" i="6"/>
  <c r="G654" i="6"/>
  <c r="Q654" i="6" s="1"/>
  <c r="I649" i="6"/>
  <c r="P621" i="6"/>
  <c r="F617" i="6"/>
  <c r="H604" i="6"/>
  <c r="H580" i="6"/>
  <c r="F558" i="6"/>
  <c r="P625" i="6"/>
  <c r="F621" i="6"/>
  <c r="Q621" i="6" s="1"/>
  <c r="L605" i="6"/>
  <c r="H581" i="6"/>
  <c r="I558" i="6"/>
  <c r="N625" i="6"/>
  <c r="H562" i="6"/>
  <c r="J645" i="6"/>
  <c r="F607" i="6"/>
  <c r="I575" i="6"/>
  <c r="M559" i="6"/>
  <c r="E603" i="6"/>
  <c r="M571" i="6"/>
  <c r="N555" i="6"/>
  <c r="N599" i="6"/>
  <c r="H579" i="6"/>
  <c r="M613" i="6"/>
  <c r="G579" i="6"/>
  <c r="P571" i="6"/>
  <c r="H650" i="6"/>
  <c r="K554" i="6"/>
  <c r="K609" i="6"/>
  <c r="I659" i="6"/>
  <c r="I675" i="6"/>
  <c r="K621" i="6"/>
  <c r="J617" i="6"/>
  <c r="Q617" i="6" s="1"/>
  <c r="J578" i="6"/>
  <c r="I557" i="6"/>
  <c r="K625" i="6"/>
  <c r="J621" i="6"/>
  <c r="H605" i="6"/>
  <c r="M578" i="6"/>
  <c r="E558" i="6"/>
  <c r="P558" i="6"/>
  <c r="Q558" i="6" s="1"/>
  <c r="N645" i="6"/>
  <c r="J607" i="6"/>
  <c r="M575" i="6"/>
  <c r="F559" i="6"/>
  <c r="N603" i="6"/>
  <c r="K571" i="6"/>
  <c r="M567" i="6"/>
  <c r="F613" i="6"/>
  <c r="Q613" i="6" s="1"/>
  <c r="K579" i="6"/>
  <c r="G554" i="6"/>
  <c r="G604" i="6"/>
  <c r="F671" i="6"/>
  <c r="AX711" i="6"/>
  <c r="AE716" i="6"/>
  <c r="Q696" i="6"/>
  <c r="AN696" i="6"/>
  <c r="K715" i="6"/>
  <c r="AS707" i="6"/>
  <c r="M695" i="6"/>
  <c r="AE695" i="6"/>
  <c r="L695" i="6"/>
  <c r="BA691" i="6"/>
  <c r="BC691" i="6"/>
  <c r="AY687" i="6"/>
  <c r="Q687" i="6"/>
  <c r="AX687" i="6"/>
  <c r="N710" i="6"/>
  <c r="BA710" i="6"/>
  <c r="M706" i="6"/>
  <c r="AX692" i="6"/>
  <c r="H714" i="6"/>
  <c r="AF714" i="6"/>
  <c r="J714" i="6"/>
  <c r="AE712" i="6"/>
  <c r="BA712" i="6"/>
  <c r="AW713" i="6"/>
  <c r="AE713" i="6"/>
  <c r="H705" i="6"/>
  <c r="AE705" i="6"/>
  <c r="AE701" i="6"/>
  <c r="BA701" i="6"/>
  <c r="AA697" i="6"/>
  <c r="AF697" i="6"/>
  <c r="AA693" i="6"/>
  <c r="AV693" i="6"/>
  <c r="N689" i="6"/>
  <c r="AA689" i="6"/>
  <c r="AN689" i="6"/>
  <c r="K688" i="6"/>
  <c r="H715" i="6"/>
  <c r="AS699" i="6"/>
  <c r="AF695" i="6"/>
  <c r="K691" i="6"/>
  <c r="AA710" i="6"/>
  <c r="AV710" i="6"/>
  <c r="N706" i="6"/>
  <c r="AA706" i="6"/>
  <c r="AN706" i="6"/>
  <c r="AS686" i="6"/>
  <c r="J692" i="6"/>
  <c r="AA692" i="6"/>
  <c r="N714" i="6"/>
  <c r="AY717" i="6"/>
  <c r="AN717" i="6"/>
  <c r="AS713" i="6"/>
  <c r="AX709" i="6"/>
  <c r="AT709" i="6"/>
  <c r="AZ709" i="6"/>
  <c r="Y705" i="6"/>
  <c r="H701" i="6"/>
  <c r="Y701" i="6"/>
  <c r="AW697" i="6"/>
  <c r="BC693" i="6"/>
  <c r="Y689" i="6"/>
  <c r="AX689" i="6"/>
  <c r="L689" i="6"/>
  <c r="AF696" i="6"/>
  <c r="AT695" i="6"/>
  <c r="AZ695" i="6"/>
  <c r="AE691" i="6"/>
  <c r="H710" i="6"/>
  <c r="AS698" i="6"/>
  <c r="O701" i="6"/>
  <c r="AE697" i="6"/>
  <c r="AS685" i="6"/>
  <c r="AZ688" i="6"/>
  <c r="AY696" i="6"/>
  <c r="AN715" i="6"/>
  <c r="N695" i="6"/>
  <c r="BA695" i="6"/>
  <c r="M691" i="6"/>
  <c r="AW687" i="6"/>
  <c r="L687" i="6"/>
  <c r="J706" i="6"/>
  <c r="AN692" i="6"/>
  <c r="O714" i="6"/>
  <c r="BA714" i="6"/>
  <c r="AY712" i="6"/>
  <c r="AZ712" i="6"/>
  <c r="AU717" i="6"/>
  <c r="AX717" i="6"/>
  <c r="AZ713" i="6"/>
  <c r="AF709" i="6"/>
  <c r="AF705" i="6"/>
  <c r="N705" i="6"/>
  <c r="AU705" i="6"/>
  <c r="AY701" i="6"/>
  <c r="AZ701" i="6"/>
  <c r="K697" i="6"/>
  <c r="AV697" i="6"/>
  <c r="O693" i="6"/>
  <c r="AW693" i="6"/>
  <c r="AW689" i="6"/>
  <c r="N688" i="6"/>
  <c r="AA688" i="6"/>
  <c r="AN688" i="6"/>
  <c r="AS696" i="6"/>
  <c r="J696" i="6"/>
  <c r="AY715" i="6"/>
  <c r="AS715" i="6"/>
  <c r="AA695" i="6"/>
  <c r="AV695" i="6"/>
  <c r="N691" i="6"/>
  <c r="AA691" i="6"/>
  <c r="AN691" i="6"/>
  <c r="AF687" i="6"/>
  <c r="O710" i="6"/>
  <c r="AW710" i="6"/>
  <c r="AW706" i="6"/>
  <c r="Y692" i="6"/>
  <c r="AZ692" i="6"/>
  <c r="H712" i="6"/>
  <c r="Y712" i="6"/>
  <c r="BC717" i="6"/>
  <c r="Q713" i="6"/>
  <c r="BC709" i="6"/>
  <c r="BB709" i="6"/>
  <c r="AX705" i="6"/>
  <c r="AA701" i="6"/>
  <c r="BB701" i="6"/>
  <c r="O697" i="6"/>
  <c r="AT697" i="6"/>
  <c r="Y693" i="6"/>
  <c r="K693" i="6"/>
  <c r="K693" i="14" s="1"/>
  <c r="AS689" i="6"/>
  <c r="O689" i="6"/>
  <c r="AX688" i="6"/>
  <c r="L688" i="6"/>
  <c r="AS716" i="6"/>
  <c r="AA696" i="6"/>
  <c r="AV696" i="6"/>
  <c r="M715" i="6"/>
  <c r="AT715" i="6"/>
  <c r="AE707" i="6"/>
  <c r="BB695" i="6"/>
  <c r="AU691" i="6"/>
  <c r="AU687" i="6"/>
  <c r="AZ687" i="6"/>
  <c r="AS710" i="6"/>
  <c r="Y706" i="6"/>
  <c r="AX706" i="6"/>
  <c r="L706" i="6"/>
  <c r="AU692" i="6"/>
  <c r="AY714" i="6"/>
  <c r="AS702" i="6"/>
  <c r="AA712" i="6"/>
  <c r="AS712" i="6"/>
  <c r="K717" i="6"/>
  <c r="M717" i="6"/>
  <c r="K713" i="6"/>
  <c r="AV713" i="6"/>
  <c r="H709" i="6"/>
  <c r="Q705" i="6"/>
  <c r="BB705" i="6"/>
  <c r="AS701" i="6"/>
  <c r="AX697" i="6"/>
  <c r="Q693" i="6"/>
  <c r="AN693" i="6"/>
  <c r="AF689" i="6"/>
  <c r="AV688" i="6"/>
  <c r="AT696" i="6"/>
  <c r="AZ696" i="6"/>
  <c r="AE715" i="6"/>
  <c r="AZ715" i="6"/>
  <c r="Q695" i="6"/>
  <c r="AN695" i="6"/>
  <c r="AF691" i="6"/>
  <c r="AS687" i="6"/>
  <c r="N687" i="6"/>
  <c r="AU710" i="6"/>
  <c r="BB706" i="6"/>
  <c r="M692" i="6"/>
  <c r="BA692" i="6"/>
  <c r="AS714" i="6"/>
  <c r="AA714" i="6"/>
  <c r="Q712" i="6"/>
  <c r="AT717" i="6"/>
  <c r="AU713" i="6"/>
  <c r="N709" i="6"/>
  <c r="BA709" i="6"/>
  <c r="J705" i="6"/>
  <c r="AV701" i="6"/>
  <c r="N701" i="6"/>
  <c r="M697" i="6"/>
  <c r="AS693" i="6"/>
  <c r="J693" i="6"/>
  <c r="AZ689" i="6"/>
  <c r="AS708" i="6"/>
  <c r="Y688" i="6"/>
  <c r="L717" i="6"/>
  <c r="L713" i="6"/>
  <c r="J701" i="6"/>
  <c r="BC697" i="6"/>
  <c r="AV689" i="6"/>
  <c r="AY688" i="6"/>
  <c r="AY695" i="6"/>
  <c r="AV691" i="6"/>
  <c r="Q710" i="6"/>
  <c r="AN710" i="6"/>
  <c r="AS684" i="6"/>
  <c r="M693" i="6"/>
  <c r="L693" i="6"/>
  <c r="AS688" i="6"/>
  <c r="BC688" i="6"/>
  <c r="AV715" i="6"/>
  <c r="BB710" i="6"/>
  <c r="AU706" i="6"/>
  <c r="N692" i="6"/>
  <c r="AE692" i="6"/>
  <c r="AW692" i="6"/>
  <c r="BC714" i="6"/>
  <c r="AA713" i="6"/>
  <c r="AV705" i="6"/>
  <c r="AS697" i="6"/>
  <c r="AU693" i="6"/>
  <c r="Y696" i="6"/>
  <c r="K696" i="6"/>
  <c r="AS703" i="6"/>
  <c r="AU695" i="6"/>
  <c r="H687" i="6"/>
  <c r="AV712" i="6"/>
  <c r="N712" i="6"/>
  <c r="AA717" i="6"/>
  <c r="AF701" i="6"/>
  <c r="AX696" i="6"/>
  <c r="H696" i="6"/>
  <c r="AU715" i="6"/>
  <c r="Y715" i="6"/>
  <c r="J691" i="6"/>
  <c r="BA687" i="6"/>
  <c r="M710" i="6"/>
  <c r="J710" i="6"/>
  <c r="AZ706" i="6"/>
  <c r="AV692" i="6"/>
  <c r="BC712" i="6"/>
  <c r="BA717" i="6"/>
  <c r="O713" i="6"/>
  <c r="AN713" i="6"/>
  <c r="AA709" i="6"/>
  <c r="AV709" i="6"/>
  <c r="AN705" i="6"/>
  <c r="BC701" i="6"/>
  <c r="AT689" i="6"/>
  <c r="H689" i="6"/>
  <c r="M696" i="6"/>
  <c r="AE696" i="6"/>
  <c r="L696" i="6"/>
  <c r="Q715" i="6"/>
  <c r="J715" i="6"/>
  <c r="O695" i="6"/>
  <c r="AW695" i="6"/>
  <c r="Q691" i="6"/>
  <c r="K687" i="6"/>
  <c r="AV687" i="6"/>
  <c r="AT706" i="6"/>
  <c r="H706" i="6"/>
  <c r="AS692" i="6"/>
  <c r="L692" i="6"/>
  <c r="AT714" i="6"/>
  <c r="K712" i="6"/>
  <c r="BB712" i="6"/>
  <c r="H717" i="6"/>
  <c r="Y717" i="6"/>
  <c r="H713" i="6"/>
  <c r="AS709" i="6"/>
  <c r="M705" i="6"/>
  <c r="BA705" i="6"/>
  <c r="AU701" i="6"/>
  <c r="AN701" i="6"/>
  <c r="AU697" i="6"/>
  <c r="AT693" i="6"/>
  <c r="AZ693" i="6"/>
  <c r="AE689" i="6"/>
  <c r="BA688" i="6"/>
  <c r="O688" i="6"/>
  <c r="O696" i="6"/>
  <c r="AW696" i="6"/>
  <c r="BC715" i="6"/>
  <c r="AW715" i="6"/>
  <c r="AS711" i="6"/>
  <c r="BC695" i="6"/>
  <c r="Y691" i="6"/>
  <c r="AX691" i="6"/>
  <c r="L691" i="6"/>
  <c r="BC687" i="6"/>
  <c r="Y710" i="6"/>
  <c r="K710" i="6"/>
  <c r="AS706" i="6"/>
  <c r="O706" i="6"/>
  <c r="Q692" i="6"/>
  <c r="AT692" i="6"/>
  <c r="Y714" i="6"/>
  <c r="L714" i="6"/>
  <c r="J712" i="6"/>
  <c r="AU709" i="6"/>
  <c r="AN697" i="6"/>
  <c r="AY693" i="6"/>
  <c r="Q689" i="6"/>
  <c r="BB696" i="6"/>
  <c r="AX715" i="6"/>
  <c r="AF706" i="6"/>
  <c r="AY692" i="6"/>
  <c r="AV714" i="6"/>
  <c r="AT712" i="6"/>
  <c r="AF717" i="6"/>
  <c r="AW717" i="6"/>
  <c r="BC713" i="6"/>
  <c r="N713" i="6"/>
  <c r="BB713" i="6"/>
  <c r="O705" i="6"/>
  <c r="Q701" i="6"/>
  <c r="AE693" i="6"/>
  <c r="BA689" i="6"/>
  <c r="BC689" i="6"/>
  <c r="L697" i="6"/>
  <c r="BA693" i="6"/>
  <c r="M688" i="6"/>
  <c r="AU688" i="6"/>
  <c r="L712" i="6"/>
  <c r="J717" i="6"/>
  <c r="AY713" i="6"/>
  <c r="AY709" i="6"/>
  <c r="BB689" i="6"/>
  <c r="AF688" i="6"/>
  <c r="M687" i="6"/>
  <c r="BB692" i="6"/>
  <c r="AZ714" i="6"/>
  <c r="BB714" i="6"/>
  <c r="Q717" i="6"/>
  <c r="Y713" i="6"/>
  <c r="AE709" i="6"/>
  <c r="AW701" i="6"/>
  <c r="J688" i="6"/>
  <c r="AN687" i="6"/>
  <c r="AU696" i="6"/>
  <c r="BB715" i="6"/>
  <c r="AS695" i="6"/>
  <c r="J695" i="6"/>
  <c r="AW691" i="6"/>
  <c r="AZ691" i="6"/>
  <c r="AE687" i="6"/>
  <c r="AE710" i="6"/>
  <c r="L710" i="6"/>
  <c r="BA706" i="6"/>
  <c r="BC706" i="6"/>
  <c r="H692" i="6"/>
  <c r="K714" i="6"/>
  <c r="AX712" i="6"/>
  <c r="AS700" i="6"/>
  <c r="AZ717" i="6"/>
  <c r="M713" i="6"/>
  <c r="O709" i="6"/>
  <c r="AW709" i="6"/>
  <c r="L705" i="6"/>
  <c r="K705" i="6"/>
  <c r="AT705" i="6"/>
  <c r="K701" i="6"/>
  <c r="AX701" i="6"/>
  <c r="J697" i="6"/>
  <c r="AF693" i="6"/>
  <c r="K689" i="6"/>
  <c r="Q688" i="6"/>
  <c r="AT688" i="6"/>
  <c r="H688" i="6"/>
  <c r="N696" i="6"/>
  <c r="BA696" i="6"/>
  <c r="L715" i="6"/>
  <c r="AT691" i="6"/>
  <c r="H691" i="6"/>
  <c r="AA687" i="6"/>
  <c r="Y687" i="6"/>
  <c r="BB687" i="6"/>
  <c r="AF710" i="6"/>
  <c r="K706" i="6"/>
  <c r="AS704" i="6"/>
  <c r="K692" i="6"/>
  <c r="AN714" i="6"/>
  <c r="AW714" i="6"/>
  <c r="AU712" i="6"/>
  <c r="AN712" i="6"/>
  <c r="O717" i="6"/>
  <c r="BB717" i="6"/>
  <c r="AT713" i="6"/>
  <c r="Y709" i="6"/>
  <c r="K709" i="6"/>
  <c r="AS705" i="6"/>
  <c r="AY705" i="6"/>
  <c r="Q697" i="6"/>
  <c r="AZ697" i="6"/>
  <c r="BB693" i="6"/>
  <c r="AU689" i="6"/>
  <c r="AE688" i="6"/>
  <c r="AA715" i="6"/>
  <c r="AF715" i="6"/>
  <c r="N715" i="6"/>
  <c r="Y695" i="6"/>
  <c r="K695" i="6"/>
  <c r="AS691" i="6"/>
  <c r="O691" i="6"/>
  <c r="J687" i="6"/>
  <c r="AT710" i="6"/>
  <c r="AZ710" i="6"/>
  <c r="AE706" i="6"/>
  <c r="AS694" i="6"/>
  <c r="O692" i="6"/>
  <c r="AF692" i="6"/>
  <c r="M714" i="6"/>
  <c r="AU714" i="6"/>
  <c r="AX714" i="6"/>
  <c r="M712" i="6"/>
  <c r="AE717" i="6"/>
  <c r="AS717" i="6"/>
  <c r="AS717" i="14" s="1"/>
  <c r="J713" i="6"/>
  <c r="AX713" i="6"/>
  <c r="Q709" i="6"/>
  <c r="AN709" i="6"/>
  <c r="BC705" i="6"/>
  <c r="M701" i="6"/>
  <c r="N697" i="6"/>
  <c r="Y697" i="6"/>
  <c r="AX693" i="6"/>
  <c r="H693" i="6"/>
  <c r="AY689" i="6"/>
  <c r="AW688" i="6"/>
  <c r="BB688" i="6"/>
  <c r="BC696" i="6"/>
  <c r="O715" i="6"/>
  <c r="BA715" i="6"/>
  <c r="AX695" i="6"/>
  <c r="H695" i="6"/>
  <c r="AY691" i="6"/>
  <c r="AT687" i="6"/>
  <c r="AX710" i="6"/>
  <c r="AY710" i="6"/>
  <c r="Q706" i="6"/>
  <c r="AV706" i="6"/>
  <c r="BC692" i="6"/>
  <c r="AE714" i="6"/>
  <c r="Q714" i="6"/>
  <c r="AS690" i="6"/>
  <c r="O712" i="6"/>
  <c r="AF712" i="6"/>
  <c r="AW712" i="6"/>
  <c r="AV717" i="6"/>
  <c r="N717" i="6"/>
  <c r="AF713" i="6"/>
  <c r="M709" i="6"/>
  <c r="J709" i="6"/>
  <c r="AW705" i="6"/>
  <c r="AZ705" i="6"/>
  <c r="AT701" i="6"/>
  <c r="BA697" i="6"/>
  <c r="N693" i="6"/>
  <c r="M689" i="6"/>
  <c r="O687" i="6"/>
  <c r="BC710" i="6"/>
  <c r="L701" i="6"/>
  <c r="H697" i="6"/>
  <c r="BB691" i="6"/>
  <c r="AY706" i="6"/>
  <c r="BA713" i="6"/>
  <c r="L709" i="6"/>
  <c r="AA705" i="6"/>
  <c r="AY697" i="6"/>
  <c r="BB697" i="6"/>
  <c r="J689" i="6"/>
  <c r="F653" i="12"/>
  <c r="M561" i="12"/>
  <c r="H562" i="12"/>
  <c r="M601" i="12"/>
  <c r="E578" i="12"/>
  <c r="K607" i="12"/>
  <c r="F618" i="12"/>
  <c r="K561" i="12"/>
  <c r="G624" i="12"/>
  <c r="L617" i="12"/>
  <c r="N562" i="12"/>
  <c r="K581" i="12"/>
  <c r="P629" i="12"/>
  <c r="F675" i="12"/>
  <c r="F575" i="12"/>
  <c r="M658" i="12"/>
  <c r="F651" i="12"/>
  <c r="M607" i="12"/>
  <c r="H552" i="12"/>
  <c r="F659" i="12"/>
  <c r="F616" i="12"/>
  <c r="K571" i="12"/>
  <c r="H627" i="12"/>
  <c r="K662" i="12"/>
  <c r="K675" i="12"/>
  <c r="AU712" i="12"/>
  <c r="AT712" i="12"/>
  <c r="BC698" i="12"/>
  <c r="H698" i="12"/>
  <c r="AZ713" i="12"/>
  <c r="AY700" i="12"/>
  <c r="Y698" i="12"/>
  <c r="L668" i="12"/>
  <c r="K656" i="12"/>
  <c r="K650" i="12"/>
  <c r="I600" i="12"/>
  <c r="N644" i="12"/>
  <c r="K563" i="12"/>
  <c r="O565" i="12"/>
  <c r="N552" i="12"/>
  <c r="AX703" i="12"/>
  <c r="AN713" i="12"/>
  <c r="J579" i="12"/>
  <c r="AZ700" i="12"/>
  <c r="Q698" i="12"/>
  <c r="N553" i="12"/>
  <c r="M565" i="12"/>
  <c r="N612" i="12"/>
  <c r="M554" i="12"/>
  <c r="F649" i="12"/>
  <c r="E605" i="12"/>
  <c r="F671" i="12"/>
  <c r="L601" i="12"/>
  <c r="N616" i="12"/>
  <c r="O610" i="12"/>
  <c r="F598" i="12"/>
  <c r="P555" i="12"/>
  <c r="H610" i="12"/>
  <c r="O698" i="12"/>
  <c r="AU713" i="12"/>
  <c r="E557" i="12"/>
  <c r="L572" i="12"/>
  <c r="E616" i="12"/>
  <c r="J562" i="12"/>
  <c r="M659" i="12"/>
  <c r="K609" i="12"/>
  <c r="K609" i="14" s="1"/>
  <c r="K663" i="12"/>
  <c r="L625" i="12"/>
  <c r="H570" i="12"/>
  <c r="P621" i="12"/>
  <c r="M626" i="12"/>
  <c r="P609" i="12"/>
  <c r="N654" i="12"/>
  <c r="P562" i="12"/>
  <c r="F581" i="12"/>
  <c r="Y703" i="12"/>
  <c r="AX699" i="12"/>
  <c r="AE698" i="12"/>
  <c r="AX712" i="12"/>
  <c r="AU698" i="12"/>
  <c r="AN698" i="12"/>
  <c r="AE713" i="12"/>
  <c r="H647" i="12"/>
  <c r="P647" i="12"/>
  <c r="G570" i="12"/>
  <c r="M599" i="12"/>
  <c r="E645" i="12"/>
  <c r="P658" i="12"/>
  <c r="F567" i="12"/>
  <c r="F626" i="12"/>
  <c r="O659" i="12"/>
  <c r="I607" i="12"/>
  <c r="N565" i="12"/>
  <c r="L575" i="12"/>
  <c r="H672" i="12"/>
  <c r="K583" i="12"/>
  <c r="P554" i="12"/>
  <c r="J615" i="12"/>
  <c r="AT699" i="12"/>
  <c r="H703" i="12"/>
  <c r="BB707" i="12"/>
  <c r="E656" i="12"/>
  <c r="BC713" i="12"/>
  <c r="BB700" i="12"/>
  <c r="J698" i="12"/>
  <c r="H656" i="12"/>
  <c r="E579" i="12"/>
  <c r="G658" i="12"/>
  <c r="P611" i="12"/>
  <c r="G557" i="12"/>
  <c r="H654" i="12"/>
  <c r="P564" i="12"/>
  <c r="Y699" i="12"/>
  <c r="BA703" i="12"/>
  <c r="L699" i="12"/>
  <c r="L698" i="12"/>
  <c r="J713" i="12"/>
  <c r="BC700" i="12"/>
  <c r="G645" i="12"/>
  <c r="O554" i="12"/>
  <c r="F672" i="12"/>
  <c r="K578" i="12"/>
  <c r="I655" i="12"/>
  <c r="L659" i="12"/>
  <c r="F663" i="12"/>
  <c r="P663" i="12"/>
  <c r="J604" i="12"/>
  <c r="N647" i="12"/>
  <c r="K670" i="12"/>
  <c r="I572" i="12"/>
  <c r="L598" i="12"/>
  <c r="J580" i="12"/>
  <c r="G553" i="12"/>
  <c r="M571" i="12"/>
  <c r="N657" i="12"/>
  <c r="AT703" i="12"/>
  <c r="AW703" i="12"/>
  <c r="H699" i="12"/>
  <c r="AA713" i="12"/>
  <c r="J557" i="12"/>
  <c r="L557" i="12"/>
  <c r="F601" i="12"/>
  <c r="F668" i="12"/>
  <c r="J702" i="12"/>
  <c r="J673" i="12"/>
  <c r="G651" i="12"/>
  <c r="O616" i="12"/>
  <c r="F662" i="12"/>
  <c r="N604" i="12"/>
  <c r="M610" i="12"/>
  <c r="K627" i="12"/>
  <c r="N555" i="12"/>
  <c r="N656" i="12"/>
  <c r="Y700" i="12"/>
  <c r="AV713" i="12"/>
  <c r="AU700" i="12"/>
  <c r="AT684" i="12"/>
  <c r="L580" i="12"/>
  <c r="G605" i="12"/>
  <c r="M558" i="12"/>
  <c r="F605" i="12"/>
  <c r="H616" i="12"/>
  <c r="N649" i="12"/>
  <c r="BA702" i="12"/>
  <c r="AS685" i="12"/>
  <c r="O627" i="12"/>
  <c r="M559" i="12"/>
  <c r="E583" i="12"/>
  <c r="K559" i="12"/>
  <c r="F646" i="12"/>
  <c r="N673" i="12"/>
  <c r="F578" i="12"/>
  <c r="O580" i="12"/>
  <c r="P670" i="12"/>
  <c r="N712" i="12"/>
  <c r="M712" i="12"/>
  <c r="AW699" i="12"/>
  <c r="M713" i="12"/>
  <c r="BA713" i="12"/>
  <c r="I672" i="12"/>
  <c r="K672" i="12"/>
  <c r="L609" i="12"/>
  <c r="E618" i="12"/>
  <c r="H554" i="12"/>
  <c r="K610" i="12"/>
  <c r="F607" i="12"/>
  <c r="I569" i="12"/>
  <c r="Q703" i="12"/>
  <c r="Y712" i="12"/>
  <c r="K698" i="12"/>
  <c r="AF698" i="12"/>
  <c r="H713" i="12"/>
  <c r="AT700" i="12"/>
  <c r="N629" i="12"/>
  <c r="N563" i="12"/>
  <c r="F570" i="12"/>
  <c r="H624" i="12"/>
  <c r="N605" i="12"/>
  <c r="M653" i="12"/>
  <c r="G667" i="12"/>
  <c r="F655" i="12"/>
  <c r="E647" i="12"/>
  <c r="O599" i="12"/>
  <c r="O644" i="12"/>
  <c r="E612" i="12"/>
  <c r="E561" i="12"/>
  <c r="I576" i="12"/>
  <c r="J564" i="12"/>
  <c r="AF703" i="12"/>
  <c r="Y713" i="12"/>
  <c r="G653" i="12"/>
  <c r="J570" i="12"/>
  <c r="E663" i="12"/>
  <c r="F613" i="12"/>
  <c r="AV698" i="12"/>
  <c r="K668" i="12"/>
  <c r="P653" i="12"/>
  <c r="E603" i="12"/>
  <c r="L646" i="12"/>
  <c r="P579" i="12"/>
  <c r="I627" i="12"/>
  <c r="N572" i="12"/>
  <c r="I598" i="12"/>
  <c r="E567" i="12"/>
  <c r="K552" i="12"/>
  <c r="P569" i="12"/>
  <c r="AY712" i="12"/>
  <c r="Q699" i="12"/>
  <c r="Q712" i="12"/>
  <c r="AT698" i="12"/>
  <c r="AZ698" i="12"/>
  <c r="AF713" i="12"/>
  <c r="AY713" i="12"/>
  <c r="K700" i="12"/>
  <c r="L559" i="12"/>
  <c r="G579" i="12"/>
  <c r="J613" i="12"/>
  <c r="M663" i="12"/>
  <c r="I649" i="12"/>
  <c r="I612" i="12"/>
  <c r="K612" i="12"/>
  <c r="K646" i="12"/>
  <c r="M569" i="12"/>
  <c r="F565" i="12"/>
  <c r="F650" i="12"/>
  <c r="H618" i="12"/>
  <c r="G566" i="12"/>
  <c r="E608" i="12"/>
  <c r="O604" i="12"/>
  <c r="F667" i="12"/>
  <c r="M699" i="12"/>
  <c r="AN703" i="12"/>
  <c r="AF699" i="12"/>
  <c r="Q700" i="12"/>
  <c r="N700" i="12"/>
  <c r="L700" i="12"/>
  <c r="L667" i="12"/>
  <c r="K664" i="12"/>
  <c r="J603" i="12"/>
  <c r="F670" i="12"/>
  <c r="N627" i="12"/>
  <c r="L608" i="12"/>
  <c r="E580" i="12"/>
  <c r="F553" i="12"/>
  <c r="H571" i="12"/>
  <c r="J712" i="12"/>
  <c r="AA698" i="12"/>
  <c r="AW698" i="12"/>
  <c r="M700" i="12"/>
  <c r="AX698" i="12"/>
  <c r="O575" i="12"/>
  <c r="E599" i="12"/>
  <c r="G618" i="12"/>
  <c r="K629" i="12"/>
  <c r="I664" i="12"/>
  <c r="G626" i="12"/>
  <c r="E575" i="12"/>
  <c r="J622" i="12"/>
  <c r="O626" i="12"/>
  <c r="M611" i="12"/>
  <c r="I654" i="12"/>
  <c r="J563" i="12"/>
  <c r="M581" i="12"/>
  <c r="M703" i="12"/>
  <c r="AN699" i="12"/>
  <c r="BB698" i="12"/>
  <c r="BA698" i="12"/>
  <c r="BB713" i="12"/>
  <c r="K566" i="12"/>
  <c r="L599" i="12"/>
  <c r="E601" i="12"/>
  <c r="H622" i="12"/>
  <c r="P650" i="12"/>
  <c r="L651" i="12"/>
  <c r="J644" i="12"/>
  <c r="N599" i="12"/>
  <c r="P664" i="12"/>
  <c r="L612" i="12"/>
  <c r="O559" i="12"/>
  <c r="N576" i="12"/>
  <c r="BC702" i="12"/>
  <c r="L703" i="12"/>
  <c r="BA699" i="12"/>
  <c r="N698" i="12"/>
  <c r="M698" i="12"/>
  <c r="AW713" i="12"/>
  <c r="O713" i="12"/>
  <c r="J700" i="12"/>
  <c r="AA700" i="12"/>
  <c r="K562" i="12"/>
  <c r="G603" i="12"/>
  <c r="H603" i="12"/>
  <c r="E629" i="12"/>
  <c r="N617" i="12"/>
  <c r="I656" i="12"/>
  <c r="BA695" i="12"/>
  <c r="BB695" i="12"/>
  <c r="AT691" i="12"/>
  <c r="AU687" i="12"/>
  <c r="M687" i="12"/>
  <c r="E625" i="12"/>
  <c r="Q714" i="12"/>
  <c r="BB710" i="12"/>
  <c r="AV706" i="12"/>
  <c r="H686" i="12"/>
  <c r="K713" i="12"/>
  <c r="AU709" i="12"/>
  <c r="AT697" i="12"/>
  <c r="AV689" i="12"/>
  <c r="AF696" i="12"/>
  <c r="AF692" i="12"/>
  <c r="AT692" i="12"/>
  <c r="AN688" i="12"/>
  <c r="AW715" i="12"/>
  <c r="H667" i="12"/>
  <c r="G656" i="12"/>
  <c r="H601" i="12"/>
  <c r="L566" i="12"/>
  <c r="P583" i="12"/>
  <c r="P625" i="12"/>
  <c r="G611" i="12"/>
  <c r="M572" i="12"/>
  <c r="K557" i="12"/>
  <c r="L654" i="12"/>
  <c r="M575" i="12"/>
  <c r="L553" i="12"/>
  <c r="P571" i="12"/>
  <c r="G569" i="12"/>
  <c r="N554" i="12"/>
  <c r="E558" i="12"/>
  <c r="F661" i="12"/>
  <c r="BC703" i="12"/>
  <c r="O699" i="12"/>
  <c r="AU695" i="12"/>
  <c r="AU691" i="12"/>
  <c r="L691" i="12"/>
  <c r="AS691" i="12"/>
  <c r="BB687" i="12"/>
  <c r="F625" i="12"/>
  <c r="AX706" i="12"/>
  <c r="AU686" i="12"/>
  <c r="AV701" i="12"/>
  <c r="Q689" i="12"/>
  <c r="AT689" i="12"/>
  <c r="AW696" i="12"/>
  <c r="Q692" i="12"/>
  <c r="H688" i="12"/>
  <c r="O688" i="12"/>
  <c r="BB688" i="12"/>
  <c r="H651" i="12"/>
  <c r="P672" i="12"/>
  <c r="G600" i="12"/>
  <c r="M675" i="12"/>
  <c r="E622" i="12"/>
  <c r="J610" i="12"/>
  <c r="P607" i="12"/>
  <c r="H581" i="12"/>
  <c r="G555" i="12"/>
  <c r="K553" i="12"/>
  <c r="N571" i="12"/>
  <c r="AZ699" i="12"/>
  <c r="AE699" i="12"/>
  <c r="K695" i="12"/>
  <c r="O691" i="12"/>
  <c r="N691" i="12"/>
  <c r="L687" i="12"/>
  <c r="AY714" i="12"/>
  <c r="J710" i="12"/>
  <c r="BA710" i="12"/>
  <c r="AU706" i="12"/>
  <c r="J701" i="12"/>
  <c r="AZ697" i="12"/>
  <c r="O696" i="12"/>
  <c r="AF715" i="12"/>
  <c r="H617" i="12"/>
  <c r="I599" i="12"/>
  <c r="O662" i="12"/>
  <c r="I604" i="12"/>
  <c r="K658" i="12"/>
  <c r="J670" i="12"/>
  <c r="J607" i="12"/>
  <c r="J559" i="12"/>
  <c r="BC687" i="12"/>
  <c r="AT713" i="12"/>
  <c r="AV697" i="12"/>
  <c r="AE700" i="12"/>
  <c r="N675" i="12"/>
  <c r="L578" i="12"/>
  <c r="M576" i="12"/>
  <c r="E553" i="12"/>
  <c r="K649" i="12"/>
  <c r="E615" i="12"/>
  <c r="H567" i="12"/>
  <c r="O617" i="12"/>
  <c r="M566" i="12"/>
  <c r="G562" i="12"/>
  <c r="N578" i="12"/>
  <c r="H604" i="12"/>
  <c r="F554" i="12"/>
  <c r="K570" i="12"/>
  <c r="P599" i="12"/>
  <c r="F621" i="12"/>
  <c r="O562" i="12"/>
  <c r="G625" i="12"/>
  <c r="L616" i="12"/>
  <c r="J629" i="12"/>
  <c r="O649" i="12"/>
  <c r="J672" i="12"/>
  <c r="H600" i="12"/>
  <c r="M616" i="12"/>
  <c r="K645" i="12"/>
  <c r="E671" i="12"/>
  <c r="E621" i="12"/>
  <c r="O657" i="12"/>
  <c r="M649" i="12"/>
  <c r="E673" i="12"/>
  <c r="AA714" i="12"/>
  <c r="AZ714" i="12"/>
  <c r="AW706" i="12"/>
  <c r="BB706" i="12"/>
  <c r="AS717" i="12"/>
  <c r="H709" i="12"/>
  <c r="Y709" i="12"/>
  <c r="K701" i="12"/>
  <c r="AW697" i="12"/>
  <c r="O697" i="12"/>
  <c r="BA697" i="12"/>
  <c r="AW693" i="12"/>
  <c r="AY693" i="12"/>
  <c r="AN689" i="12"/>
  <c r="AF689" i="12"/>
  <c r="AX689" i="12"/>
  <c r="BC712" i="12"/>
  <c r="N704" i="12"/>
  <c r="AA704" i="12"/>
  <c r="AA696" i="12"/>
  <c r="BC696" i="12"/>
  <c r="AA692" i="12"/>
  <c r="AE692" i="12"/>
  <c r="AX692" i="12"/>
  <c r="L688" i="12"/>
  <c r="K715" i="12"/>
  <c r="AX715" i="12"/>
  <c r="AS703" i="12"/>
  <c r="AA703" i="12"/>
  <c r="AW695" i="12"/>
  <c r="AA687" i="12"/>
  <c r="J687" i="12"/>
  <c r="AV714" i="12"/>
  <c r="Q686" i="12"/>
  <c r="AN717" i="12"/>
  <c r="BB717" i="12"/>
  <c r="BC697" i="12"/>
  <c r="BC693" i="12"/>
  <c r="M689" i="12"/>
  <c r="K712" i="12"/>
  <c r="BC704" i="12"/>
  <c r="O655" i="12"/>
  <c r="G668" i="12"/>
  <c r="O615" i="12"/>
  <c r="L558" i="12"/>
  <c r="L579" i="12"/>
  <c r="E670" i="12"/>
  <c r="M654" i="12"/>
  <c r="J608" i="12"/>
  <c r="L655" i="12"/>
  <c r="H664" i="12"/>
  <c r="O651" i="12"/>
  <c r="H661" i="12"/>
  <c r="H653" i="12"/>
  <c r="L629" i="12"/>
  <c r="L658" i="12"/>
  <c r="G646" i="12"/>
  <c r="F624" i="12"/>
  <c r="M618" i="12"/>
  <c r="K600" i="12"/>
  <c r="H578" i="12"/>
  <c r="P659" i="12"/>
  <c r="N646" i="12"/>
  <c r="J624" i="12"/>
  <c r="O658" i="12"/>
  <c r="N670" i="12"/>
  <c r="L611" i="12"/>
  <c r="N607" i="12"/>
  <c r="G576" i="12"/>
  <c r="P561" i="12"/>
  <c r="O557" i="12"/>
  <c r="F627" i="12"/>
  <c r="J565" i="12"/>
  <c r="O567" i="12"/>
  <c r="P580" i="12"/>
  <c r="N581" i="12"/>
  <c r="I555" i="12"/>
  <c r="G552" i="12"/>
  <c r="E571" i="12"/>
  <c r="L561" i="12"/>
  <c r="K618" i="12"/>
  <c r="I570" i="12"/>
  <c r="M624" i="12"/>
  <c r="N567" i="12"/>
  <c r="E554" i="12"/>
  <c r="M562" i="12"/>
  <c r="F579" i="12"/>
  <c r="K605" i="12"/>
  <c r="M557" i="12"/>
  <c r="K575" i="12"/>
  <c r="J668" i="12"/>
  <c r="L603" i="12"/>
  <c r="F644" i="12"/>
  <c r="G621" i="12"/>
  <c r="M644" i="12"/>
  <c r="P662" i="12"/>
  <c r="J609" i="12"/>
  <c r="O625" i="12"/>
  <c r="O605" i="12"/>
  <c r="F645" i="12"/>
  <c r="O673" i="12"/>
  <c r="M661" i="12"/>
  <c r="N653" i="12"/>
  <c r="AN714" i="12"/>
  <c r="O710" i="12"/>
  <c r="BA706" i="12"/>
  <c r="BC706" i="12"/>
  <c r="AV702" i="12"/>
  <c r="AS690" i="12"/>
  <c r="AT717" i="12"/>
  <c r="AA709" i="12"/>
  <c r="AS709" i="12"/>
  <c r="Q705" i="12"/>
  <c r="AE701" i="12"/>
  <c r="AE693" i="12"/>
  <c r="N693" i="12"/>
  <c r="AU699" i="12"/>
  <c r="K661" i="12"/>
  <c r="L661" i="12"/>
  <c r="E646" i="12"/>
  <c r="I565" i="12"/>
  <c r="H580" i="12"/>
  <c r="J581" i="12"/>
  <c r="P552" i="12"/>
  <c r="P570" i="12"/>
  <c r="G575" i="12"/>
  <c r="P576" i="12"/>
  <c r="L662" i="12"/>
  <c r="O583" i="12"/>
  <c r="I566" i="12"/>
  <c r="J583" i="12"/>
  <c r="M609" i="12"/>
  <c r="H557" i="12"/>
  <c r="O601" i="12"/>
  <c r="N664" i="12"/>
  <c r="M570" i="12"/>
  <c r="L618" i="12"/>
  <c r="K653" i="12"/>
  <c r="N618" i="12"/>
  <c r="I651" i="12"/>
  <c r="K625" i="12"/>
  <c r="J664" i="12"/>
  <c r="E657" i="12"/>
  <c r="J661" i="12"/>
  <c r="M672" i="12"/>
  <c r="AU714" i="12"/>
  <c r="H710" i="12"/>
  <c r="Y710" i="12"/>
  <c r="AA702" i="12"/>
  <c r="AE686" i="12"/>
  <c r="J686" i="12"/>
  <c r="J717" i="12"/>
  <c r="AX713" i="12"/>
  <c r="Y701" i="12"/>
  <c r="N701" i="12"/>
  <c r="AA701" i="12"/>
  <c r="Q697" i="12"/>
  <c r="Q693" i="12"/>
  <c r="Y693" i="12"/>
  <c r="J693" i="12"/>
  <c r="O689" i="12"/>
  <c r="BA689" i="12"/>
  <c r="O712" i="12"/>
  <c r="AN712" i="12"/>
  <c r="J708" i="12"/>
  <c r="BA696" i="12"/>
  <c r="J696" i="12"/>
  <c r="BA692" i="12"/>
  <c r="M692" i="12"/>
  <c r="AZ692" i="12"/>
  <c r="BA715" i="12"/>
  <c r="N703" i="12"/>
  <c r="AY699" i="12"/>
  <c r="AA691" i="12"/>
  <c r="H691" i="12"/>
  <c r="O687" i="12"/>
  <c r="AV687" i="12"/>
  <c r="AS683" i="12"/>
  <c r="AW714" i="12"/>
  <c r="O706" i="12"/>
  <c r="Y717" i="12"/>
  <c r="N713" i="12"/>
  <c r="AA689" i="12"/>
  <c r="BB712" i="12"/>
  <c r="AF704" i="12"/>
  <c r="AW700" i="12"/>
  <c r="AN696" i="12"/>
  <c r="AY692" i="12"/>
  <c r="AW688" i="12"/>
  <c r="O671" i="12"/>
  <c r="L657" i="12"/>
  <c r="E650" i="12"/>
  <c r="E662" i="12"/>
  <c r="H575" i="12"/>
  <c r="L564" i="12"/>
  <c r="G654" i="12"/>
  <c r="K564" i="12"/>
  <c r="G608" i="12"/>
  <c r="I675" i="12"/>
  <c r="H675" i="12"/>
  <c r="N667" i="12"/>
  <c r="N659" i="12"/>
  <c r="N651" i="12"/>
  <c r="L621" i="12"/>
  <c r="I650" i="12"/>
  <c r="K622" i="12"/>
  <c r="G616" i="12"/>
  <c r="P603" i="12"/>
  <c r="F599" i="12"/>
  <c r="F647" i="12"/>
  <c r="G644" i="12"/>
  <c r="L583" i="12"/>
  <c r="E626" i="12"/>
  <c r="E610" i="12"/>
  <c r="P649" i="12"/>
  <c r="P612" i="12"/>
  <c r="J611" i="12"/>
  <c r="F572" i="12"/>
  <c r="P654" i="12"/>
  <c r="O598" i="12"/>
  <c r="L576" i="12"/>
  <c r="E564" i="12"/>
  <c r="P651" i="12"/>
  <c r="M567" i="12"/>
  <c r="M580" i="12"/>
  <c r="J553" i="12"/>
  <c r="F552" i="12"/>
  <c r="E569" i="12"/>
  <c r="M603" i="12"/>
  <c r="H576" i="12"/>
  <c r="L644" i="12"/>
  <c r="J600" i="12"/>
  <c r="N566" i="12"/>
  <c r="N610" i="12"/>
  <c r="N559" i="12"/>
  <c r="M605" i="12"/>
  <c r="J578" i="12"/>
  <c r="P616" i="12"/>
  <c r="N609" i="12"/>
  <c r="I625" i="12"/>
  <c r="E667" i="12"/>
  <c r="H615" i="12"/>
  <c r="M613" i="12"/>
  <c r="M651" i="12"/>
  <c r="M645" i="12"/>
  <c r="F657" i="12"/>
  <c r="I668" i="12"/>
  <c r="M710" i="12"/>
  <c r="Y706" i="12"/>
  <c r="AF706" i="12"/>
  <c r="J703" i="12"/>
  <c r="AF695" i="12"/>
  <c r="BC691" i="12"/>
  <c r="O705" i="12"/>
  <c r="AZ689" i="12"/>
  <c r="AU692" i="12"/>
  <c r="H609" i="12"/>
  <c r="O603" i="12"/>
  <c r="P558" i="12"/>
  <c r="N564" i="12"/>
  <c r="J555" i="12"/>
  <c r="O581" i="12"/>
  <c r="M552" i="12"/>
  <c r="F569" i="12"/>
  <c r="P559" i="12"/>
  <c r="K579" i="12"/>
  <c r="P557" i="12"/>
  <c r="G583" i="12"/>
  <c r="I554" i="12"/>
  <c r="G609" i="12"/>
  <c r="F558" i="12"/>
  <c r="O570" i="12"/>
  <c r="N613" i="12"/>
  <c r="O661" i="12"/>
  <c r="H559" i="12"/>
  <c r="O579" i="12"/>
  <c r="L604" i="12"/>
  <c r="N575" i="12"/>
  <c r="I609" i="12"/>
  <c r="H644" i="12"/>
  <c r="O578" i="12"/>
  <c r="E609" i="12"/>
  <c r="J625" i="12"/>
  <c r="K657" i="12"/>
  <c r="J605" i="12"/>
  <c r="I671" i="12"/>
  <c r="I661" i="12"/>
  <c r="J653" i="12"/>
  <c r="M664" i="12"/>
  <c r="BC714" i="12"/>
  <c r="AX714" i="12"/>
  <c r="M706" i="12"/>
  <c r="H702" i="12"/>
  <c r="AA686" i="12"/>
  <c r="AZ686" i="12"/>
  <c r="K717" i="12"/>
  <c r="M717" i="12"/>
  <c r="AY709" i="12"/>
  <c r="AN709" i="12"/>
  <c r="AY705" i="12"/>
  <c r="K697" i="12"/>
  <c r="H693" i="12"/>
  <c r="AU693" i="12"/>
  <c r="H704" i="12"/>
  <c r="AT704" i="12"/>
  <c r="AS700" i="12"/>
  <c r="L696" i="12"/>
  <c r="AS696" i="12"/>
  <c r="BC688" i="12"/>
  <c r="J688" i="12"/>
  <c r="AS684" i="12"/>
  <c r="AE715" i="12"/>
  <c r="AZ715" i="12"/>
  <c r="AS699" i="12"/>
  <c r="BB699" i="12"/>
  <c r="AN695" i="12"/>
  <c r="AV691" i="12"/>
  <c r="AX691" i="12"/>
  <c r="E661" i="12"/>
  <c r="AT714" i="12"/>
  <c r="Q706" i="12"/>
  <c r="M686" i="12"/>
  <c r="AE717" i="12"/>
  <c r="Q713" i="12"/>
  <c r="AX705" i="12"/>
  <c r="AA697" i="12"/>
  <c r="AZ712" i="12"/>
  <c r="AV700" i="12"/>
  <c r="G663" i="12"/>
  <c r="L673" i="12"/>
  <c r="L653" i="12"/>
  <c r="G647" i="12"/>
  <c r="F658" i="12"/>
  <c r="J612" i="12"/>
  <c r="O564" i="12"/>
  <c r="L671" i="12"/>
  <c r="K671" i="12"/>
  <c r="G659" i="12"/>
  <c r="H673" i="12"/>
  <c r="H657" i="12"/>
  <c r="H649" i="12"/>
  <c r="L613" i="12"/>
  <c r="N650" i="12"/>
  <c r="I615" i="12"/>
  <c r="H566" i="12"/>
  <c r="I662" i="12"/>
  <c r="K647" i="12"/>
  <c r="I622" i="12"/>
  <c r="G604" i="12"/>
  <c r="H579" i="12"/>
  <c r="E658" i="12"/>
  <c r="N624" i="12"/>
  <c r="H670" i="12"/>
  <c r="M612" i="12"/>
  <c r="O607" i="12"/>
  <c r="G567" i="12"/>
  <c r="E559" i="12"/>
  <c r="F654" i="12"/>
  <c r="N598" i="12"/>
  <c r="F576" i="12"/>
  <c r="I563" i="12"/>
  <c r="P608" i="12"/>
  <c r="G565" i="12"/>
  <c r="O571" i="12"/>
  <c r="F555" i="12"/>
  <c r="H553" i="12"/>
  <c r="L569" i="12"/>
  <c r="L622" i="12"/>
  <c r="J558" i="12"/>
  <c r="I613" i="12"/>
  <c r="K558" i="12"/>
  <c r="G572" i="12"/>
  <c r="J566" i="12"/>
  <c r="J616" i="12"/>
  <c r="N558" i="12"/>
  <c r="F583" i="12"/>
  <c r="G622" i="12"/>
  <c r="G615" i="12"/>
  <c r="O629" i="12"/>
  <c r="L650" i="12"/>
  <c r="G673" i="12"/>
  <c r="M600" i="12"/>
  <c r="G617" i="12"/>
  <c r="N672" i="12"/>
  <c r="J621" i="12"/>
  <c r="E659" i="12"/>
  <c r="E653" i="12"/>
  <c r="I673" i="12"/>
  <c r="H714" i="12"/>
  <c r="Y714" i="12"/>
  <c r="L710" i="12"/>
  <c r="J706" i="12"/>
  <c r="K686" i="12"/>
  <c r="O686" i="12"/>
  <c r="AW686" i="12"/>
  <c r="AV717" i="12"/>
  <c r="N717" i="12"/>
  <c r="O709" i="12"/>
  <c r="M709" i="12"/>
  <c r="Q701" i="12"/>
  <c r="AX701" i="12"/>
  <c r="AS697" i="12"/>
  <c r="BB697" i="12"/>
  <c r="AA693" i="12"/>
  <c r="AT693" i="12"/>
  <c r="AA712" i="12"/>
  <c r="M695" i="12"/>
  <c r="AF714" i="12"/>
  <c r="BB686" i="12"/>
  <c r="J704" i="12"/>
  <c r="Q715" i="12"/>
  <c r="N615" i="12"/>
  <c r="J626" i="12"/>
  <c r="E555" i="12"/>
  <c r="K599" i="12"/>
  <c r="J598" i="12"/>
  <c r="G563" i="12"/>
  <c r="J601" i="12"/>
  <c r="H646" i="12"/>
  <c r="J575" i="12"/>
  <c r="L600" i="12"/>
  <c r="P618" i="12"/>
  <c r="J675" i="12"/>
  <c r="E566" i="12"/>
  <c r="P615" i="12"/>
  <c r="I558" i="12"/>
  <c r="K621" i="12"/>
  <c r="O613" i="12"/>
  <c r="N622" i="12"/>
  <c r="I647" i="12"/>
  <c r="K613" i="12"/>
  <c r="F664" i="12"/>
  <c r="G613" i="12"/>
  <c r="J649" i="12"/>
  <c r="I645" i="12"/>
  <c r="M656" i="12"/>
  <c r="E668" i="12"/>
  <c r="BA714" i="12"/>
  <c r="AY710" i="12"/>
  <c r="AN710" i="12"/>
  <c r="AS706" i="12"/>
  <c r="AY706" i="12"/>
  <c r="AY698" i="12"/>
  <c r="L717" i="12"/>
  <c r="BA705" i="12"/>
  <c r="BB705" i="12"/>
  <c r="AS701" i="12"/>
  <c r="L701" i="12"/>
  <c r="AT701" i="12"/>
  <c r="AN697" i="12"/>
  <c r="AF697" i="12"/>
  <c r="AX697" i="12"/>
  <c r="K689" i="12"/>
  <c r="H712" i="12"/>
  <c r="AS708" i="12"/>
  <c r="L704" i="12"/>
  <c r="AN704" i="12"/>
  <c r="K704" i="12"/>
  <c r="AS688" i="12"/>
  <c r="AY715" i="12"/>
  <c r="K703" i="12"/>
  <c r="J695" i="12"/>
  <c r="Q691" i="12"/>
  <c r="AY691" i="12"/>
  <c r="AW687" i="12"/>
  <c r="AN687" i="12"/>
  <c r="AE714" i="12"/>
  <c r="AY686" i="12"/>
  <c r="H717" i="12"/>
  <c r="AS713" i="12"/>
  <c r="AU705" i="12"/>
  <c r="BB693" i="12"/>
  <c r="BA712" i="12"/>
  <c r="AX700" i="12"/>
  <c r="BB696" i="12"/>
  <c r="AU711" i="12"/>
  <c r="K659" i="12"/>
  <c r="G672" i="12"/>
  <c r="H625" i="12"/>
  <c r="N603" i="12"/>
  <c r="K624" i="12"/>
  <c r="F611" i="12"/>
  <c r="M627" i="12"/>
  <c r="L663" i="12"/>
  <c r="O667" i="12"/>
  <c r="K655" i="12"/>
  <c r="N671" i="12"/>
  <c r="N663" i="12"/>
  <c r="N655" i="12"/>
  <c r="L645" i="12"/>
  <c r="L605" i="12"/>
  <c r="O618" i="12"/>
  <c r="L610" i="12"/>
  <c r="P601" i="12"/>
  <c r="H558" i="12"/>
  <c r="N662" i="12"/>
  <c r="I646" i="12"/>
  <c r="P626" i="12"/>
  <c r="I603" i="12"/>
  <c r="J658" i="12"/>
  <c r="O624" i="12"/>
  <c r="I670" i="12"/>
  <c r="E611" i="12"/>
  <c r="G607" i="12"/>
  <c r="P578" i="12"/>
  <c r="G564" i="12"/>
  <c r="N557" i="12"/>
  <c r="K654" i="12"/>
  <c r="G627" i="12"/>
  <c r="M583" i="12"/>
  <c r="P567" i="12"/>
  <c r="I561" i="12"/>
  <c r="K608" i="12"/>
  <c r="I564" i="12"/>
  <c r="L581" i="12"/>
  <c r="I553" i="12"/>
  <c r="P581" i="12"/>
  <c r="L555" i="12"/>
  <c r="O553" i="12"/>
  <c r="G571" i="12"/>
  <c r="K569" i="12"/>
  <c r="O555" i="12"/>
  <c r="F656" i="12"/>
  <c r="H564" i="12"/>
  <c r="L563" i="12"/>
  <c r="I659" i="12"/>
  <c r="K576" i="12"/>
  <c r="K601" i="12"/>
  <c r="O645" i="12"/>
  <c r="K554" i="12"/>
  <c r="H572" i="12"/>
  <c r="E600" i="12"/>
  <c r="F566" i="12"/>
  <c r="G599" i="12"/>
  <c r="H626" i="12"/>
  <c r="F617" i="12"/>
  <c r="J656" i="12"/>
  <c r="I621" i="12"/>
  <c r="O653" i="12"/>
  <c r="I601" i="12"/>
  <c r="G629" i="12"/>
  <c r="I657" i="12"/>
  <c r="N661" i="12"/>
  <c r="F673" i="12"/>
  <c r="AW717" i="12"/>
  <c r="M705" i="12"/>
  <c r="AF701" i="12"/>
  <c r="AU701" i="12"/>
  <c r="M693" i="12"/>
  <c r="AE712" i="12"/>
  <c r="AS712" i="12"/>
  <c r="AA708" i="12"/>
  <c r="AZ704" i="12"/>
  <c r="AE704" i="12"/>
  <c r="Y696" i="12"/>
  <c r="AT696" i="12"/>
  <c r="O692" i="12"/>
  <c r="AA688" i="12"/>
  <c r="AY688" i="12"/>
  <c r="AU715" i="12"/>
  <c r="AZ703" i="12"/>
  <c r="AE703" i="12"/>
  <c r="BC695" i="12"/>
  <c r="K691" i="12"/>
  <c r="AF687" i="12"/>
  <c r="N687" i="12"/>
  <c r="I611" i="12"/>
  <c r="K710" i="12"/>
  <c r="AZ706" i="12"/>
  <c r="AF686" i="12"/>
  <c r="BB709" i="12"/>
  <c r="AZ705" i="12"/>
  <c r="M697" i="12"/>
  <c r="O700" i="12"/>
  <c r="Y692" i="12"/>
  <c r="AV715" i="12"/>
  <c r="L664" i="12"/>
  <c r="O646" i="12"/>
  <c r="I618" i="12"/>
  <c r="J646" i="12"/>
  <c r="F610" i="12"/>
  <c r="P673" i="12"/>
  <c r="O612" i="12"/>
  <c r="L567" i="12"/>
  <c r="P667" i="12"/>
  <c r="H598" i="12"/>
  <c r="N561" i="12"/>
  <c r="G675" i="12"/>
  <c r="L672" i="12"/>
  <c r="L675" i="12"/>
  <c r="J667" i="12"/>
  <c r="J659" i="12"/>
  <c r="J651" i="12"/>
  <c r="H621" i="12"/>
  <c r="M650" i="12"/>
  <c r="F622" i="12"/>
  <c r="F615" i="12"/>
  <c r="I583" i="12"/>
  <c r="L562" i="12"/>
  <c r="G662" i="12"/>
  <c r="M646" i="12"/>
  <c r="K626" i="12"/>
  <c r="K604" i="12"/>
  <c r="P575" i="12"/>
  <c r="I658" i="12"/>
  <c r="I624" i="12"/>
  <c r="L670" i="12"/>
  <c r="G612" i="12"/>
  <c r="E607" i="12"/>
  <c r="L565" i="12"/>
  <c r="I559" i="12"/>
  <c r="J654" i="12"/>
  <c r="E627" i="12"/>
  <c r="E598" i="12"/>
  <c r="J576" i="12"/>
  <c r="M563" i="12"/>
  <c r="F608" i="12"/>
  <c r="K565" i="12"/>
  <c r="N569" i="12"/>
  <c r="E581" i="12"/>
  <c r="K555" i="12"/>
  <c r="M553" i="12"/>
  <c r="J569" i="12"/>
  <c r="H607" i="12"/>
  <c r="H565" i="12"/>
  <c r="N570" i="12"/>
  <c r="J554" i="12"/>
  <c r="H563" i="12"/>
  <c r="N579" i="12"/>
  <c r="O611" i="12"/>
  <c r="M655" i="12"/>
  <c r="G558" i="12"/>
  <c r="I578" i="12"/>
  <c r="E617" i="12"/>
  <c r="E562" i="12"/>
  <c r="M604" i="12"/>
  <c r="H650" i="12"/>
  <c r="M621" i="12"/>
  <c r="E651" i="12"/>
  <c r="P675" i="12"/>
  <c r="G601" i="12"/>
  <c r="M617" i="12"/>
  <c r="G649" i="12"/>
  <c r="K673" i="12"/>
  <c r="O621" i="12"/>
  <c r="I653" i="12"/>
  <c r="M673" i="12"/>
  <c r="M668" i="12"/>
  <c r="J714" i="12"/>
  <c r="AE710" i="12"/>
  <c r="N710" i="12"/>
  <c r="AV710" i="12"/>
  <c r="H706" i="12"/>
  <c r="AT706" i="12"/>
  <c r="AS694" i="12"/>
  <c r="AS686" i="12"/>
  <c r="AU717" i="12"/>
  <c r="AX717" i="12"/>
  <c r="AX709" i="12"/>
  <c r="AN705" i="12"/>
  <c r="N705" i="12"/>
  <c r="AA705" i="12"/>
  <c r="BA701" i="12"/>
  <c r="Y697" i="12"/>
  <c r="J697" i="12"/>
  <c r="O693" i="12"/>
  <c r="BA693" i="12"/>
  <c r="L689" i="12"/>
  <c r="AY689" i="12"/>
  <c r="AS716" i="12"/>
  <c r="AF712" i="12"/>
  <c r="AN700" i="12"/>
  <c r="L692" i="12"/>
  <c r="AS692" i="12"/>
  <c r="M715" i="12"/>
  <c r="AY703" i="12"/>
  <c r="AA695" i="12"/>
  <c r="H695" i="12"/>
  <c r="AW691" i="12"/>
  <c r="AS710" i="12"/>
  <c r="N686" i="12"/>
  <c r="AA717" i="12"/>
  <c r="L709" i="12"/>
  <c r="AF705" i="12"/>
  <c r="AZ701" i="12"/>
  <c r="L697" i="12"/>
  <c r="BC689" i="12"/>
  <c r="AU704" i="12"/>
  <c r="AV696" i="12"/>
  <c r="H696" i="12"/>
  <c r="AU696" i="12"/>
  <c r="AV692" i="12"/>
  <c r="AW692" i="12"/>
  <c r="BB692" i="12"/>
  <c r="Q688" i="12"/>
  <c r="Y688" i="12"/>
  <c r="AT688" i="12"/>
  <c r="H715" i="12"/>
  <c r="Y715" i="12"/>
  <c r="AS711" i="12"/>
  <c r="AU703" i="12"/>
  <c r="BC699" i="12"/>
  <c r="AT695" i="12"/>
  <c r="AF691" i="12"/>
  <c r="M691" i="12"/>
  <c r="Y687" i="12"/>
  <c r="BA687" i="12"/>
  <c r="O717" i="12"/>
  <c r="AZ709" i="12"/>
  <c r="AE697" i="12"/>
  <c r="AS693" i="12"/>
  <c r="Y704" i="12"/>
  <c r="N692" i="12"/>
  <c r="O675" i="12"/>
  <c r="H662" i="12"/>
  <c r="E644" i="12"/>
  <c r="I616" i="12"/>
  <c r="I644" i="12"/>
  <c r="O670" i="12"/>
  <c r="I608" i="12"/>
  <c r="F563" i="12"/>
  <c r="M598" i="12"/>
  <c r="O561" i="12"/>
  <c r="I567" i="12"/>
  <c r="I580" i="12"/>
  <c r="H671" i="12"/>
  <c r="G671" i="12"/>
  <c r="L656" i="12"/>
  <c r="O672" i="12"/>
  <c r="O664" i="12"/>
  <c r="O656" i="12"/>
  <c r="H613" i="12"/>
  <c r="G650" i="12"/>
  <c r="J618" i="12"/>
  <c r="G610" i="12"/>
  <c r="N600" i="12"/>
  <c r="I579" i="12"/>
  <c r="L554" i="12"/>
  <c r="H658" i="12"/>
  <c r="P645" i="12"/>
  <c r="E624" i="12"/>
  <c r="P610" i="12"/>
  <c r="F603" i="12"/>
  <c r="N658" i="12"/>
  <c r="M670" i="12"/>
  <c r="K611" i="12"/>
  <c r="L607" i="12"/>
  <c r="P563" i="12"/>
  <c r="I557" i="12"/>
  <c r="O654" i="12"/>
  <c r="L627" i="12"/>
  <c r="K567" i="12"/>
  <c r="G561" i="12"/>
  <c r="O608" i="12"/>
  <c r="F564" i="12"/>
  <c r="G580" i="12"/>
  <c r="I552" i="12"/>
  <c r="I581" i="12"/>
  <c r="H555" i="12"/>
  <c r="E552" i="12"/>
  <c r="F571" i="12"/>
  <c r="H569" i="12"/>
  <c r="M579" i="12"/>
  <c r="F561" i="12"/>
  <c r="F562" i="12"/>
  <c r="M625" i="12"/>
  <c r="E572" i="12"/>
  <c r="F604" i="12"/>
  <c r="F557" i="12"/>
  <c r="E570" i="12"/>
  <c r="K598" i="12"/>
  <c r="K615" i="12"/>
  <c r="I562" i="12"/>
  <c r="J617" i="12"/>
  <c r="E613" i="12"/>
  <c r="N625" i="12"/>
  <c r="G657" i="12"/>
  <c r="G578" i="12"/>
  <c r="I605" i="12"/>
  <c r="N621" i="12"/>
  <c r="E655" i="12"/>
  <c r="N601" i="12"/>
  <c r="M629" i="12"/>
  <c r="M667" i="12"/>
  <c r="M657" i="12"/>
  <c r="J657" i="12"/>
  <c r="E672" i="12"/>
  <c r="O714" i="12"/>
  <c r="M714" i="12"/>
  <c r="AX710" i="12"/>
  <c r="AT710" i="12"/>
  <c r="Q710" i="12"/>
  <c r="L706" i="12"/>
  <c r="AN706" i="12"/>
  <c r="K706" i="12"/>
  <c r="AS698" i="12"/>
  <c r="AV686" i="12"/>
  <c r="L686" i="12"/>
  <c r="AY717" i="12"/>
  <c r="BA717" i="12"/>
  <c r="AF709" i="12"/>
  <c r="AW709" i="12"/>
  <c r="Y705" i="12"/>
  <c r="H701" i="12"/>
  <c r="H697" i="12"/>
  <c r="AU697" i="12"/>
  <c r="Y689" i="12"/>
  <c r="J689" i="12"/>
  <c r="AV712" i="12"/>
  <c r="M704" i="12"/>
  <c r="AE696" i="12"/>
  <c r="AX696" i="12"/>
  <c r="AV688" i="12"/>
  <c r="L715" i="12"/>
  <c r="AS707" i="12"/>
  <c r="BB703" i="12"/>
  <c r="N699" i="12"/>
  <c r="O695" i="12"/>
  <c r="AV695" i="12"/>
  <c r="AX695" i="12"/>
  <c r="H687" i="12"/>
  <c r="BB714" i="12"/>
  <c r="AT686" i="12"/>
  <c r="AF717" i="12"/>
  <c r="BC709" i="12"/>
  <c r="AW705" i="12"/>
  <c r="BC705" i="12"/>
  <c r="AZ693" i="12"/>
  <c r="AW689" i="12"/>
  <c r="L712" i="12"/>
  <c r="Q704" i="12"/>
  <c r="AX704" i="12"/>
  <c r="BA700" i="12"/>
  <c r="N696" i="12"/>
  <c r="AF688" i="12"/>
  <c r="AU688" i="12"/>
  <c r="BB715" i="12"/>
  <c r="AV699" i="12"/>
  <c r="L695" i="12"/>
  <c r="AS695" i="12"/>
  <c r="BA691" i="12"/>
  <c r="BB691" i="12"/>
  <c r="Q687" i="12"/>
  <c r="AT687" i="12"/>
  <c r="N714" i="12"/>
  <c r="AZ710" i="12"/>
  <c r="Y686" i="12"/>
  <c r="BC717" i="12"/>
  <c r="BA709" i="12"/>
  <c r="AE705" i="12"/>
  <c r="N697" i="12"/>
  <c r="AE689" i="12"/>
  <c r="BA704" i="12"/>
  <c r="O715" i="12"/>
  <c r="N715" i="12"/>
  <c r="H659" i="12"/>
  <c r="L649" i="12"/>
  <c r="J650" i="12"/>
  <c r="L624" i="12"/>
  <c r="J662" i="12"/>
  <c r="P624" i="12"/>
  <c r="P661" i="12"/>
  <c r="P627" i="12"/>
  <c r="P565" i="12"/>
  <c r="N580" i="12"/>
  <c r="H663" i="12"/>
  <c r="K667" i="12"/>
  <c r="G655" i="12"/>
  <c r="J671" i="12"/>
  <c r="J663" i="12"/>
  <c r="J655" i="12"/>
  <c r="H645" i="12"/>
  <c r="H605" i="12"/>
  <c r="M647" i="12"/>
  <c r="L626" i="12"/>
  <c r="P617" i="12"/>
  <c r="P604" i="12"/>
  <c r="O600" i="12"/>
  <c r="I575" i="12"/>
  <c r="P668" i="12"/>
  <c r="J647" i="12"/>
  <c r="K644" i="12"/>
  <c r="O622" i="12"/>
  <c r="P655" i="12"/>
  <c r="G670" i="12"/>
  <c r="P613" i="12"/>
  <c r="H611" i="12"/>
  <c r="P598" i="12"/>
  <c r="K572" i="12"/>
  <c r="J561" i="12"/>
  <c r="P657" i="12"/>
  <c r="J627" i="12"/>
  <c r="E565" i="12"/>
  <c r="J567" i="12"/>
  <c r="K580" i="12"/>
  <c r="G581" i="12"/>
  <c r="M555" i="12"/>
  <c r="L552" i="12"/>
  <c r="L571" i="12"/>
  <c r="O569" i="12"/>
  <c r="M608" i="12"/>
  <c r="M578" i="12"/>
  <c r="O558" i="12"/>
  <c r="G559" i="12"/>
  <c r="O572" i="12"/>
  <c r="O566" i="12"/>
  <c r="P600" i="12"/>
  <c r="M671" i="12"/>
  <c r="N583" i="12"/>
  <c r="L615" i="12"/>
  <c r="J645" i="12"/>
  <c r="I663" i="12"/>
  <c r="O609" i="12"/>
  <c r="F629" i="12"/>
  <c r="G661" i="12"/>
  <c r="F609" i="12"/>
  <c r="N645" i="12"/>
  <c r="E675" i="12"/>
  <c r="L714" i="12"/>
  <c r="BC710" i="12"/>
  <c r="N706" i="12"/>
  <c r="AA706" i="12"/>
  <c r="AN686" i="12"/>
  <c r="AX686" i="12"/>
  <c r="AZ717" i="12"/>
  <c r="J709" i="12"/>
  <c r="N709" i="12"/>
  <c r="AV709" i="12"/>
  <c r="AS705" i="12"/>
  <c r="L705" i="12"/>
  <c r="AT705" i="12"/>
  <c r="M701" i="12"/>
  <c r="AN701" i="12"/>
  <c r="AY701" i="12"/>
  <c r="K693" i="12"/>
  <c r="H689" i="12"/>
  <c r="AU689" i="12"/>
  <c r="AW712" i="12"/>
  <c r="AS704" i="12"/>
  <c r="AY704" i="12"/>
  <c r="K696" i="12"/>
  <c r="M696" i="12"/>
  <c r="AZ696" i="12"/>
  <c r="K692" i="12"/>
  <c r="BC692" i="12"/>
  <c r="BA688" i="12"/>
  <c r="AE688" i="12"/>
  <c r="AX688" i="12"/>
  <c r="AS715" i="12"/>
  <c r="K699" i="12"/>
  <c r="Y695" i="12"/>
  <c r="Q695" i="12"/>
  <c r="AY695" i="12"/>
  <c r="Y691" i="12"/>
  <c r="AN691" i="12"/>
  <c r="AE687" i="12"/>
  <c r="AX687" i="12"/>
  <c r="AA710" i="12"/>
  <c r="Q717" i="12"/>
  <c r="J705" i="12"/>
  <c r="O701" i="12"/>
  <c r="L693" i="12"/>
  <c r="AV693" i="12"/>
  <c r="AS689" i="12"/>
  <c r="BB689" i="12"/>
  <c r="AV704" i="12"/>
  <c r="O704" i="12"/>
  <c r="AF700" i="12"/>
  <c r="Q696" i="12"/>
  <c r="AY696" i="12"/>
  <c r="AN692" i="12"/>
  <c r="M688" i="12"/>
  <c r="N688" i="12"/>
  <c r="BC715" i="12"/>
  <c r="AN715" i="12"/>
  <c r="AV703" i="12"/>
  <c r="O703" i="12"/>
  <c r="J699" i="12"/>
  <c r="AE695" i="12"/>
  <c r="N695" i="12"/>
  <c r="AE691" i="12"/>
  <c r="AZ687" i="12"/>
  <c r="K687" i="12"/>
  <c r="AS687" i="12"/>
  <c r="K714" i="12"/>
  <c r="AU710" i="12"/>
  <c r="AE706" i="12"/>
  <c r="L713" i="12"/>
  <c r="K709" i="12"/>
  <c r="AV705" i="12"/>
  <c r="AW701" i="12"/>
  <c r="BC701" i="12"/>
  <c r="N689" i="12"/>
  <c r="H692" i="12"/>
  <c r="AT715" i="12"/>
  <c r="H668" i="12"/>
  <c r="G664" i="12"/>
  <c r="O650" i="12"/>
  <c r="P622" i="12"/>
  <c r="E604" i="12"/>
  <c r="L647" i="12"/>
  <c r="H612" i="12"/>
  <c r="O576" i="12"/>
  <c r="H608" i="12"/>
  <c r="E563" i="12"/>
  <c r="H655" i="12"/>
  <c r="O663" i="12"/>
  <c r="K651" i="12"/>
  <c r="O668" i="12"/>
  <c r="H629" i="12"/>
  <c r="P656" i="12"/>
  <c r="P644" i="12"/>
  <c r="K616" i="12"/>
  <c r="K603" i="12"/>
  <c r="J599" i="12"/>
  <c r="L570" i="12"/>
  <c r="M662" i="12"/>
  <c r="O647" i="12"/>
  <c r="M622" i="12"/>
  <c r="P605" i="12"/>
  <c r="H583" i="12"/>
  <c r="P671" i="12"/>
  <c r="I626" i="12"/>
  <c r="I610" i="12"/>
  <c r="F612" i="12"/>
  <c r="N611" i="12"/>
  <c r="J572" i="12"/>
  <c r="E654" i="12"/>
  <c r="G598" i="12"/>
  <c r="E576" i="12"/>
  <c r="O563" i="12"/>
  <c r="N608" i="12"/>
  <c r="P566" i="12"/>
  <c r="F580" i="12"/>
  <c r="J571" i="12"/>
  <c r="P553" i="12"/>
  <c r="J552" i="12"/>
  <c r="I571" i="12"/>
  <c r="O552" i="12"/>
  <c r="N626" i="12"/>
  <c r="F559" i="12"/>
  <c r="M564" i="12"/>
  <c r="H561" i="12"/>
  <c r="P646" i="12"/>
  <c r="P572" i="12"/>
  <c r="G554" i="12"/>
  <c r="F600" i="12"/>
  <c r="I629" i="12"/>
  <c r="K617" i="12"/>
  <c r="N668" i="12"/>
  <c r="H599" i="12"/>
  <c r="M615" i="12"/>
  <c r="I667" i="12"/>
  <c r="I617" i="12"/>
  <c r="E649" i="12"/>
  <c r="E664" i="12"/>
  <c r="AS714" i="12"/>
  <c r="AF710" i="12"/>
  <c r="AW710" i="12"/>
  <c r="AS702" i="12"/>
  <c r="BA686" i="12"/>
  <c r="BC686" i="12"/>
  <c r="AE709" i="12"/>
  <c r="AT709" i="12"/>
  <c r="Q709" i="12"/>
  <c r="H705" i="12"/>
  <c r="K705" i="12"/>
  <c r="BB701" i="12"/>
  <c r="AY697" i="12"/>
  <c r="AN693" i="12"/>
  <c r="AF693" i="12"/>
  <c r="AX693" i="12"/>
  <c r="AW704" i="12"/>
  <c r="BB704" i="12"/>
  <c r="H700" i="12"/>
  <c r="J692" i="12"/>
  <c r="K688" i="12"/>
  <c r="AZ688" i="12"/>
  <c r="AA715" i="12"/>
  <c r="J715" i="12"/>
  <c r="AA699" i="12"/>
  <c r="AZ695" i="12"/>
  <c r="AZ691" i="12"/>
  <c r="J691" i="12"/>
  <c r="AY687" i="12"/>
  <c r="J663" i="6"/>
  <c r="N601" i="8"/>
  <c r="AS683" i="8"/>
  <c r="F654" i="8"/>
  <c r="H604" i="8"/>
  <c r="K650" i="8"/>
  <c r="K650" i="14" s="1"/>
  <c r="L599" i="8"/>
  <c r="M621" i="8"/>
  <c r="L620" i="8"/>
  <c r="G667" i="8"/>
  <c r="K670" i="8"/>
  <c r="L569" i="8"/>
  <c r="H616" i="8"/>
  <c r="K661" i="8"/>
  <c r="O621" i="8"/>
  <c r="G659" i="8"/>
  <c r="L668" i="8"/>
  <c r="L668" i="14" s="1"/>
  <c r="G658" i="8"/>
  <c r="H625" i="8"/>
  <c r="I649" i="8"/>
  <c r="H663" i="8"/>
  <c r="H663" i="14" s="1"/>
  <c r="L554" i="8"/>
  <c r="O604" i="8"/>
  <c r="L572" i="8"/>
  <c r="N622" i="8"/>
  <c r="N649" i="8"/>
  <c r="F661" i="8"/>
  <c r="L615" i="8"/>
  <c r="O647" i="8"/>
  <c r="O647" i="14" s="1"/>
  <c r="L672" i="8"/>
  <c r="L659" i="8"/>
  <c r="L675" i="8"/>
  <c r="K651" i="8"/>
  <c r="L664" i="8"/>
  <c r="L579" i="8"/>
  <c r="H600" i="8"/>
  <c r="O625" i="8"/>
  <c r="P664" i="8"/>
  <c r="L670" i="8"/>
  <c r="G627" i="8"/>
  <c r="G671" i="8"/>
  <c r="I618" i="8"/>
  <c r="M625" i="8"/>
  <c r="O629" i="8"/>
  <c r="J645" i="8"/>
  <c r="P601" i="8"/>
  <c r="E609" i="8"/>
  <c r="P617" i="8"/>
  <c r="O668" i="8"/>
  <c r="P563" i="8"/>
  <c r="K617" i="8"/>
  <c r="P649" i="8"/>
  <c r="F617" i="8"/>
  <c r="F617" i="14" s="1"/>
  <c r="L559" i="8"/>
  <c r="J574" i="8"/>
  <c r="P576" i="8"/>
  <c r="P646" i="8"/>
  <c r="J555" i="8"/>
  <c r="K563" i="8"/>
  <c r="E570" i="8"/>
  <c r="F578" i="8"/>
  <c r="M645" i="8"/>
  <c r="M645" i="14" s="1"/>
  <c r="P654" i="8"/>
  <c r="L605" i="8"/>
  <c r="L613" i="8"/>
  <c r="L613" i="14" s="1"/>
  <c r="O627" i="8"/>
  <c r="O601" i="8"/>
  <c r="P583" i="8"/>
  <c r="F558" i="8"/>
  <c r="F558" i="14" s="1"/>
  <c r="I566" i="8"/>
  <c r="O575" i="8"/>
  <c r="P608" i="8"/>
  <c r="O646" i="8"/>
  <c r="O646" i="14" s="1"/>
  <c r="I554" i="8"/>
  <c r="J562" i="8"/>
  <c r="P567" i="8"/>
  <c r="H574" i="8"/>
  <c r="J579" i="8"/>
  <c r="P613" i="8"/>
  <c r="O654" i="8"/>
  <c r="H569" i="8"/>
  <c r="L581" i="8"/>
  <c r="F603" i="8"/>
  <c r="J629" i="8"/>
  <c r="P670" i="8"/>
  <c r="L608" i="8"/>
  <c r="J622" i="8"/>
  <c r="J622" i="14" s="1"/>
  <c r="I608" i="8"/>
  <c r="P572" i="8"/>
  <c r="M558" i="8"/>
  <c r="E566" i="8"/>
  <c r="K575" i="8"/>
  <c r="P615" i="8"/>
  <c r="G555" i="8"/>
  <c r="L562" i="8"/>
  <c r="M570" i="8"/>
  <c r="N578" i="8"/>
  <c r="H670" i="8"/>
  <c r="G670" i="8"/>
  <c r="L655" i="8"/>
  <c r="H672" i="8"/>
  <c r="H672" i="14" s="1"/>
  <c r="H664" i="8"/>
  <c r="H599" i="8"/>
  <c r="O661" i="8"/>
  <c r="J625" i="8"/>
  <c r="P616" i="8"/>
  <c r="K599" i="8"/>
  <c r="N615" i="8"/>
  <c r="N599" i="8"/>
  <c r="N599" i="14" s="1"/>
  <c r="N621" i="8"/>
  <c r="P566" i="8"/>
  <c r="L575" i="8"/>
  <c r="N664" i="8"/>
  <c r="N664" i="14" s="1"/>
  <c r="L658" i="8"/>
  <c r="G666" i="8"/>
  <c r="H647" i="8"/>
  <c r="H647" i="14" s="1"/>
  <c r="J670" i="8"/>
  <c r="J662" i="8"/>
  <c r="L624" i="8"/>
  <c r="P651" i="8"/>
  <c r="P651" i="14" s="1"/>
  <c r="J618" i="8"/>
  <c r="N650" i="8"/>
  <c r="N650" i="14" s="1"/>
  <c r="M673" i="8"/>
  <c r="M629" i="8"/>
  <c r="E645" i="8"/>
  <c r="K571" i="8"/>
  <c r="K571" i="14" s="1"/>
  <c r="H658" i="8"/>
  <c r="L663" i="8"/>
  <c r="F670" i="8"/>
  <c r="F662" i="8"/>
  <c r="O651" i="8"/>
  <c r="O651" i="14" s="1"/>
  <c r="H624" i="8"/>
  <c r="N618" i="8"/>
  <c r="N618" i="14" s="1"/>
  <c r="P667" i="8"/>
  <c r="G650" i="8"/>
  <c r="K583" i="8"/>
  <c r="F673" i="8"/>
  <c r="I627" i="8"/>
  <c r="H609" i="8"/>
  <c r="J583" i="8"/>
  <c r="L557" i="8"/>
  <c r="L557" i="14" s="1"/>
  <c r="F645" i="8"/>
  <c r="F645" i="14" s="1"/>
  <c r="I570" i="8"/>
  <c r="G617" i="8"/>
  <c r="K708" i="8"/>
  <c r="L708" i="8"/>
  <c r="Y704" i="8"/>
  <c r="E615" i="8"/>
  <c r="AE708" i="8"/>
  <c r="AV703" i="8"/>
  <c r="Q700" i="8"/>
  <c r="BA703" i="8"/>
  <c r="H700" i="8"/>
  <c r="O566" i="8"/>
  <c r="N609" i="8"/>
  <c r="N672" i="8"/>
  <c r="M603" i="8"/>
  <c r="M603" i="14" s="1"/>
  <c r="K618" i="8"/>
  <c r="K618" i="14" s="1"/>
  <c r="I557" i="8"/>
  <c r="F605" i="8"/>
  <c r="M571" i="8"/>
  <c r="M571" i="14" s="1"/>
  <c r="F553" i="8"/>
  <c r="E618" i="8"/>
  <c r="E618" i="14" s="1"/>
  <c r="N572" i="8"/>
  <c r="G609" i="8"/>
  <c r="K668" i="8"/>
  <c r="K668" i="14" s="1"/>
  <c r="M613" i="8"/>
  <c r="N655" i="8"/>
  <c r="M600" i="8"/>
  <c r="M600" i="14" s="1"/>
  <c r="F613" i="8"/>
  <c r="G629" i="8"/>
  <c r="L673" i="8"/>
  <c r="M663" i="8"/>
  <c r="E675" i="8"/>
  <c r="M704" i="8"/>
  <c r="Q703" i="8"/>
  <c r="M703" i="8"/>
  <c r="O562" i="8"/>
  <c r="I575" i="8"/>
  <c r="G554" i="8"/>
  <c r="H555" i="8"/>
  <c r="M572" i="8"/>
  <c r="I563" i="8"/>
  <c r="F580" i="8"/>
  <c r="E651" i="8"/>
  <c r="M583" i="8"/>
  <c r="J647" i="8"/>
  <c r="M553" i="8"/>
  <c r="E601" i="8"/>
  <c r="E601" i="14" s="1"/>
  <c r="P626" i="8"/>
  <c r="N671" i="8"/>
  <c r="I604" i="8"/>
  <c r="P622" i="8"/>
  <c r="P622" i="14" s="1"/>
  <c r="O649" i="8"/>
  <c r="E668" i="8"/>
  <c r="I667" i="8"/>
  <c r="N553" i="8"/>
  <c r="L654" i="8"/>
  <c r="K609" i="8"/>
  <c r="F621" i="8"/>
  <c r="H563" i="8"/>
  <c r="E580" i="8"/>
  <c r="N629" i="8"/>
  <c r="N557" i="8"/>
  <c r="O613" i="8"/>
  <c r="O613" i="14" s="1"/>
  <c r="I655" i="8"/>
  <c r="I655" i="14" s="1"/>
  <c r="I601" i="8"/>
  <c r="E627" i="8"/>
  <c r="K672" i="8"/>
  <c r="M604" i="8"/>
  <c r="E624" i="8"/>
  <c r="E650" i="8"/>
  <c r="E650" i="14" s="1"/>
  <c r="I668" i="8"/>
  <c r="M667" i="8"/>
  <c r="AW700" i="8"/>
  <c r="N620" i="8"/>
  <c r="K620" i="8"/>
  <c r="I616" i="8"/>
  <c r="P612" i="8"/>
  <c r="I574" i="8"/>
  <c r="O574" i="8"/>
  <c r="K569" i="8"/>
  <c r="AE717" i="8"/>
  <c r="AS717" i="8"/>
  <c r="J713" i="8"/>
  <c r="AX713" i="8"/>
  <c r="L709" i="8"/>
  <c r="L705" i="8"/>
  <c r="M701" i="8"/>
  <c r="M701" i="14" s="1"/>
  <c r="AY697" i="8"/>
  <c r="AZ697" i="8"/>
  <c r="K693" i="8"/>
  <c r="AE693" i="8"/>
  <c r="J693" i="8"/>
  <c r="K689" i="8"/>
  <c r="K689" i="14" s="1"/>
  <c r="BA689" i="8"/>
  <c r="AY712" i="8"/>
  <c r="AZ712" i="8"/>
  <c r="AN704" i="8"/>
  <c r="BB704" i="8"/>
  <c r="K696" i="8"/>
  <c r="BA696" i="8"/>
  <c r="AY692" i="8"/>
  <c r="AF692" i="8"/>
  <c r="AW692" i="8"/>
  <c r="AW692" i="14" s="1"/>
  <c r="AX688" i="8"/>
  <c r="BB715" i="8"/>
  <c r="AY691" i="8"/>
  <c r="AN691" i="8"/>
  <c r="AF687" i="8"/>
  <c r="AW687" i="8"/>
  <c r="AV714" i="8"/>
  <c r="AV714" i="14" s="1"/>
  <c r="K710" i="8"/>
  <c r="K710" i="14" s="1"/>
  <c r="AV710" i="8"/>
  <c r="N710" i="8"/>
  <c r="BA706" i="8"/>
  <c r="BC706" i="8"/>
  <c r="P570" i="8"/>
  <c r="L661" i="8"/>
  <c r="H608" i="8"/>
  <c r="O608" i="8"/>
  <c r="M562" i="8"/>
  <c r="H575" i="8"/>
  <c r="F600" i="8"/>
  <c r="L662" i="8"/>
  <c r="G663" i="8"/>
  <c r="L583" i="8"/>
  <c r="L612" i="8"/>
  <c r="O612" i="8"/>
  <c r="N570" i="8"/>
  <c r="E659" i="8"/>
  <c r="F675" i="8"/>
  <c r="I576" i="8"/>
  <c r="J617" i="8"/>
  <c r="I581" i="8"/>
  <c r="G562" i="8"/>
  <c r="P580" i="8"/>
  <c r="P580" i="14" s="1"/>
  <c r="F572" i="8"/>
  <c r="J558" i="8"/>
  <c r="M566" i="8"/>
  <c r="L574" i="8"/>
  <c r="P605" i="8"/>
  <c r="P553" i="8"/>
  <c r="P558" i="8"/>
  <c r="F563" i="8"/>
  <c r="G571" i="8"/>
  <c r="L578" i="8"/>
  <c r="P645" i="8"/>
  <c r="H581" i="8"/>
  <c r="G600" i="8"/>
  <c r="G608" i="8"/>
  <c r="G616" i="8"/>
  <c r="N627" i="8"/>
  <c r="N627" i="14" s="1"/>
  <c r="E617" i="8"/>
  <c r="L558" i="8"/>
  <c r="K567" i="8"/>
  <c r="J575" i="8"/>
  <c r="J575" i="14" s="1"/>
  <c r="I650" i="8"/>
  <c r="I650" i="14" s="1"/>
  <c r="J646" i="8"/>
  <c r="J646" i="14" s="1"/>
  <c r="P675" i="8"/>
  <c r="P675" i="14" s="1"/>
  <c r="K555" i="8"/>
  <c r="E562" i="8"/>
  <c r="F570" i="8"/>
  <c r="N645" i="8"/>
  <c r="J654" i="8"/>
  <c r="J654" i="14" s="1"/>
  <c r="O572" i="8"/>
  <c r="K604" i="8"/>
  <c r="K612" i="8"/>
  <c r="F626" i="8"/>
  <c r="N673" i="8"/>
  <c r="N673" i="14" s="1"/>
  <c r="H572" i="8"/>
  <c r="O599" i="8"/>
  <c r="H612" i="8"/>
  <c r="E553" i="8"/>
  <c r="L617" i="8"/>
  <c r="O559" i="8"/>
  <c r="G567" i="8"/>
  <c r="F575" i="8"/>
  <c r="K646" i="8"/>
  <c r="L555" i="8"/>
  <c r="N563" i="8"/>
  <c r="O571" i="8"/>
  <c r="I578" i="8"/>
  <c r="H662" i="8"/>
  <c r="K666" i="8"/>
  <c r="L647" i="8"/>
  <c r="L647" i="14" s="1"/>
  <c r="N670" i="8"/>
  <c r="N662" i="8"/>
  <c r="P662" i="8"/>
  <c r="F618" i="8"/>
  <c r="H583" i="8"/>
  <c r="J650" i="8"/>
  <c r="P624" i="8"/>
  <c r="E673" i="8"/>
  <c r="I629" i="8"/>
  <c r="O580" i="8"/>
  <c r="E654" i="8"/>
  <c r="E654" i="14" s="1"/>
  <c r="E646" i="8"/>
  <c r="N567" i="8"/>
  <c r="K662" i="8"/>
  <c r="K675" i="8"/>
  <c r="K675" i="14" s="1"/>
  <c r="O667" i="8"/>
  <c r="O659" i="8"/>
  <c r="P671" i="8"/>
  <c r="E621" i="8"/>
  <c r="E621" i="14" s="1"/>
  <c r="I661" i="8"/>
  <c r="L649" i="8"/>
  <c r="I622" i="8"/>
  <c r="I622" i="14" s="1"/>
  <c r="L576" i="8"/>
  <c r="K673" i="8"/>
  <c r="I626" i="8"/>
  <c r="K580" i="8"/>
  <c r="L553" i="8"/>
  <c r="O616" i="8"/>
  <c r="J563" i="8"/>
  <c r="G575" i="8"/>
  <c r="H649" i="8"/>
  <c r="G662" i="8"/>
  <c r="G675" i="8"/>
  <c r="K667" i="8"/>
  <c r="K659" i="8"/>
  <c r="P668" i="8"/>
  <c r="I621" i="8"/>
  <c r="M661" i="8"/>
  <c r="E649" i="8"/>
  <c r="F622" i="8"/>
  <c r="L604" i="8"/>
  <c r="H576" i="8"/>
  <c r="O673" i="8"/>
  <c r="N626" i="8"/>
  <c r="H605" i="8"/>
  <c r="O563" i="8"/>
  <c r="E574" i="8"/>
  <c r="E569" i="8"/>
  <c r="AA708" i="8"/>
  <c r="AV708" i="8"/>
  <c r="AF703" i="8"/>
  <c r="AA700" i="8"/>
  <c r="AZ708" i="8"/>
  <c r="AX703" i="8"/>
  <c r="L703" i="8"/>
  <c r="G668" i="8"/>
  <c r="P578" i="8"/>
  <c r="E599" i="8"/>
  <c r="I613" i="8"/>
  <c r="L627" i="8"/>
  <c r="P673" i="8"/>
  <c r="O557" i="8"/>
  <c r="M601" i="8"/>
  <c r="M601" i="14" s="1"/>
  <c r="J624" i="8"/>
  <c r="H627" i="8"/>
  <c r="E571" i="8"/>
  <c r="G578" i="8"/>
  <c r="H562" i="8"/>
  <c r="H562" i="14" s="1"/>
  <c r="H579" i="8"/>
  <c r="M626" i="8"/>
  <c r="O558" i="8"/>
  <c r="M575" i="8"/>
  <c r="P621" i="8"/>
  <c r="E576" i="8"/>
  <c r="P650" i="8"/>
  <c r="P650" i="14" s="1"/>
  <c r="I553" i="8"/>
  <c r="M581" i="8"/>
  <c r="K626" i="8"/>
  <c r="E670" i="8"/>
  <c r="E604" i="8"/>
  <c r="K622" i="8"/>
  <c r="G649" i="8"/>
  <c r="M664" i="8"/>
  <c r="E667" i="8"/>
  <c r="E667" i="14" s="1"/>
  <c r="BC700" i="8"/>
  <c r="M555" i="8"/>
  <c r="J572" i="8"/>
  <c r="E579" i="8"/>
  <c r="N576" i="8"/>
  <c r="K557" i="8"/>
  <c r="K621" i="8"/>
  <c r="K554" i="8"/>
  <c r="M567" i="8"/>
  <c r="K601" i="8"/>
  <c r="K601" i="14" s="1"/>
  <c r="N604" i="8"/>
  <c r="F659" i="8"/>
  <c r="F659" i="14" s="1"/>
  <c r="I605" i="8"/>
  <c r="F629" i="8"/>
  <c r="I580" i="8"/>
  <c r="N605" i="8"/>
  <c r="F625" i="8"/>
  <c r="F655" i="8"/>
  <c r="I672" i="8"/>
  <c r="I672" i="14" s="1"/>
  <c r="N668" i="8"/>
  <c r="K558" i="8"/>
  <c r="N569" i="8"/>
  <c r="L645" i="8"/>
  <c r="O553" i="8"/>
  <c r="H571" i="8"/>
  <c r="G601" i="8"/>
  <c r="M670" i="8"/>
  <c r="M559" i="8"/>
  <c r="I647" i="8"/>
  <c r="I599" i="8"/>
  <c r="F651" i="8"/>
  <c r="F651" i="14" s="1"/>
  <c r="E557" i="8"/>
  <c r="M605" i="8"/>
  <c r="M605" i="14" s="1"/>
  <c r="K629" i="8"/>
  <c r="M580" i="8"/>
  <c r="E608" i="8"/>
  <c r="E608" i="14" s="1"/>
  <c r="K625" i="8"/>
  <c r="N659" i="8"/>
  <c r="M655" i="8"/>
  <c r="M655" i="14" s="1"/>
  <c r="E671" i="8"/>
  <c r="AF700" i="8"/>
  <c r="M620" i="8"/>
  <c r="O620" i="8"/>
  <c r="E620" i="8"/>
  <c r="E616" i="8"/>
  <c r="L700" i="8"/>
  <c r="O703" i="8"/>
  <c r="M700" i="8"/>
  <c r="N574" i="8"/>
  <c r="F569" i="8"/>
  <c r="F612" i="8"/>
  <c r="I569" i="8"/>
  <c r="J717" i="8"/>
  <c r="AY713" i="8"/>
  <c r="AA713" i="8"/>
  <c r="AE709" i="8"/>
  <c r="AS709" i="8"/>
  <c r="AY705" i="8"/>
  <c r="AY705" i="14" s="1"/>
  <c r="L701" i="8"/>
  <c r="L701" i="14" s="1"/>
  <c r="BC697" i="8"/>
  <c r="BC697" i="14" s="1"/>
  <c r="L693" i="8"/>
  <c r="AE689" i="8"/>
  <c r="AZ689" i="8"/>
  <c r="AS685" i="8"/>
  <c r="BC712" i="8"/>
  <c r="AE696" i="8"/>
  <c r="AZ696" i="8"/>
  <c r="K692" i="8"/>
  <c r="K692" i="14" s="1"/>
  <c r="AV692" i="8"/>
  <c r="N692" i="8"/>
  <c r="BA688" i="8"/>
  <c r="K715" i="8"/>
  <c r="AS703" i="8"/>
  <c r="BC691" i="8"/>
  <c r="AV687" i="8"/>
  <c r="AV687" i="14" s="1"/>
  <c r="N687" i="8"/>
  <c r="AE714" i="8"/>
  <c r="AE714" i="14" s="1"/>
  <c r="Q714" i="8"/>
  <c r="AE710" i="8"/>
  <c r="AE710" i="14" s="1"/>
  <c r="Q710" i="8"/>
  <c r="M706" i="8"/>
  <c r="N612" i="8"/>
  <c r="K570" i="8"/>
  <c r="M569" i="8"/>
  <c r="G583" i="8"/>
  <c r="O576" i="8"/>
  <c r="G618" i="8"/>
  <c r="G618" i="14" s="1"/>
  <c r="O666" i="8"/>
  <c r="G655" i="8"/>
  <c r="F650" i="8"/>
  <c r="F583" i="8"/>
  <c r="P625" i="8"/>
  <c r="O578" i="8"/>
  <c r="I664" i="8"/>
  <c r="N651" i="8"/>
  <c r="N651" i="14" s="1"/>
  <c r="M617" i="8"/>
  <c r="J663" i="8"/>
  <c r="E558" i="8"/>
  <c r="E558" i="14" s="1"/>
  <c r="O567" i="8"/>
  <c r="N575" i="8"/>
  <c r="K649" i="8"/>
  <c r="P609" i="8"/>
  <c r="P609" i="14" s="1"/>
  <c r="M554" i="8"/>
  <c r="N562" i="8"/>
  <c r="H567" i="8"/>
  <c r="L571" i="8"/>
  <c r="N579" i="8"/>
  <c r="L646" i="8"/>
  <c r="K572" i="8"/>
  <c r="N583" i="8"/>
  <c r="L601" i="8"/>
  <c r="L601" i="14" s="1"/>
  <c r="L609" i="8"/>
  <c r="H622" i="8"/>
  <c r="E629" i="8"/>
  <c r="N647" i="8"/>
  <c r="O617" i="8"/>
  <c r="N559" i="8"/>
  <c r="N559" i="14" s="1"/>
  <c r="F567" i="8"/>
  <c r="P581" i="8"/>
  <c r="H646" i="8"/>
  <c r="F555" i="8"/>
  <c r="G563" i="8"/>
  <c r="L570" i="8"/>
  <c r="M578" i="8"/>
  <c r="P600" i="8"/>
  <c r="I645" i="8"/>
  <c r="H654" i="8"/>
  <c r="K576" i="8"/>
  <c r="F599" i="8"/>
  <c r="F599" i="14" s="1"/>
  <c r="F615" i="8"/>
  <c r="K627" i="8"/>
  <c r="I673" i="8"/>
  <c r="H580" i="8"/>
  <c r="K603" i="8"/>
  <c r="O615" i="8"/>
  <c r="K613" i="8"/>
  <c r="M618" i="8"/>
  <c r="M618" i="14" s="1"/>
  <c r="J559" i="8"/>
  <c r="L567" i="8"/>
  <c r="F646" i="8"/>
  <c r="J554" i="8"/>
  <c r="P559" i="8"/>
  <c r="H566" i="8"/>
  <c r="J571" i="8"/>
  <c r="K579" i="8"/>
  <c r="H675" i="8"/>
  <c r="O662" i="8"/>
  <c r="O675" i="8"/>
  <c r="H668" i="8"/>
  <c r="G651" i="8"/>
  <c r="H620" i="8"/>
  <c r="J621" i="8"/>
  <c r="H615" i="8"/>
  <c r="E661" i="8"/>
  <c r="O650" i="8"/>
  <c r="O622" i="8"/>
  <c r="L580" i="8"/>
  <c r="G673" i="8"/>
  <c r="O626" i="8"/>
  <c r="O626" i="14" s="1"/>
  <c r="G654" i="8"/>
  <c r="G579" i="8"/>
  <c r="F554" i="8"/>
  <c r="K559" i="8"/>
  <c r="H671" i="8"/>
  <c r="O658" i="8"/>
  <c r="J666" i="8"/>
  <c r="J658" i="8"/>
  <c r="G647" i="8"/>
  <c r="G647" i="14" s="1"/>
  <c r="L603" i="8"/>
  <c r="N661" i="8"/>
  <c r="F649" i="8"/>
  <c r="G603" i="8"/>
  <c r="G603" i="14" s="1"/>
  <c r="G621" i="8"/>
  <c r="J603" i="8"/>
  <c r="M654" i="8"/>
  <c r="H558" i="8"/>
  <c r="I646" i="8"/>
  <c r="L566" i="8"/>
  <c r="O670" i="8"/>
  <c r="K658" i="8"/>
  <c r="P672" i="8"/>
  <c r="F666" i="8"/>
  <c r="F658" i="8"/>
  <c r="H603" i="8"/>
  <c r="G661" i="8"/>
  <c r="J649" i="8"/>
  <c r="L616" i="8"/>
  <c r="L600" i="8"/>
  <c r="L618" i="8"/>
  <c r="L618" i="14" s="1"/>
  <c r="H601" i="8"/>
  <c r="G572" i="8"/>
  <c r="I654" i="8"/>
  <c r="N555" i="8"/>
  <c r="G646" i="8"/>
  <c r="F566" i="8"/>
  <c r="M708" i="8"/>
  <c r="BC708" i="8"/>
  <c r="AN703" i="8"/>
  <c r="N708" i="8"/>
  <c r="K703" i="8"/>
  <c r="BA700" i="8"/>
  <c r="AU700" i="8"/>
  <c r="BB708" i="8"/>
  <c r="AV700" i="8"/>
  <c r="AN700" i="8"/>
  <c r="G613" i="8"/>
  <c r="L625" i="8"/>
  <c r="J580" i="8"/>
  <c r="E655" i="8"/>
  <c r="O672" i="8"/>
  <c r="I559" i="8"/>
  <c r="H554" i="8"/>
  <c r="G558" i="8"/>
  <c r="J608" i="8"/>
  <c r="J627" i="8"/>
  <c r="M650" i="8"/>
  <c r="M650" i="14" s="1"/>
  <c r="E563" i="8"/>
  <c r="I603" i="8"/>
  <c r="I603" i="14" s="1"/>
  <c r="M599" i="8"/>
  <c r="M599" i="14" s="1"/>
  <c r="M579" i="8"/>
  <c r="G569" i="8"/>
  <c r="E583" i="8"/>
  <c r="N663" i="8"/>
  <c r="N663" i="14" s="1"/>
  <c r="K562" i="8"/>
  <c r="I579" i="8"/>
  <c r="H650" i="8"/>
  <c r="G581" i="8"/>
  <c r="M624" i="8"/>
  <c r="M557" i="8"/>
  <c r="E605" i="8"/>
  <c r="E605" i="14" s="1"/>
  <c r="P627" i="8"/>
  <c r="J675" i="8"/>
  <c r="J605" i="8"/>
  <c r="O624" i="8"/>
  <c r="J651" i="8"/>
  <c r="E672" i="8"/>
  <c r="J668" i="8"/>
  <c r="AU708" i="8"/>
  <c r="AT704" i="8"/>
  <c r="BB703" i="8"/>
  <c r="BB700" i="8"/>
  <c r="H626" i="8"/>
  <c r="O605" i="8"/>
  <c r="O605" i="14" s="1"/>
  <c r="N608" i="8"/>
  <c r="P562" i="8"/>
  <c r="P579" i="8"/>
  <c r="M627" i="8"/>
  <c r="F557" i="8"/>
  <c r="F608" i="8"/>
  <c r="I572" i="8"/>
  <c r="P618" i="8"/>
  <c r="J671" i="8"/>
  <c r="M609" i="8"/>
  <c r="M647" i="8"/>
  <c r="M647" i="14" s="1"/>
  <c r="N581" i="8"/>
  <c r="F609" i="8"/>
  <c r="L626" i="8"/>
  <c r="F667" i="8"/>
  <c r="M659" i="8"/>
  <c r="F672" i="8"/>
  <c r="F672" i="14" s="1"/>
  <c r="AY700" i="8"/>
  <c r="AU703" i="8"/>
  <c r="J700" i="8"/>
  <c r="M563" i="8"/>
  <c r="F576" i="8"/>
  <c r="E555" i="8"/>
  <c r="P555" i="8"/>
  <c r="O609" i="8"/>
  <c r="G566" i="8"/>
  <c r="I583" i="8"/>
  <c r="G557" i="8"/>
  <c r="G557" i="14" s="1"/>
  <c r="K605" i="8"/>
  <c r="K605" i="14" s="1"/>
  <c r="O664" i="8"/>
  <c r="E613" i="8"/>
  <c r="I651" i="8"/>
  <c r="I651" i="14" s="1"/>
  <c r="E600" i="8"/>
  <c r="J609" i="8"/>
  <c r="F627" i="8"/>
  <c r="I670" i="8"/>
  <c r="E663" i="8"/>
  <c r="J672" i="8"/>
  <c r="F620" i="8"/>
  <c r="J620" i="8"/>
  <c r="M616" i="8"/>
  <c r="N616" i="8"/>
  <c r="H708" i="8"/>
  <c r="Y703" i="8"/>
  <c r="AX704" i="8"/>
  <c r="AE703" i="8"/>
  <c r="AY703" i="8"/>
  <c r="I662" i="8"/>
  <c r="AN708" i="8"/>
  <c r="Q708" i="8"/>
  <c r="Y700" i="8"/>
  <c r="I658" i="8"/>
  <c r="H661" i="8"/>
  <c r="K717" i="8"/>
  <c r="M717" i="8"/>
  <c r="K713" i="8"/>
  <c r="AV713" i="8"/>
  <c r="J709" i="8"/>
  <c r="BB705" i="8"/>
  <c r="AS701" i="8"/>
  <c r="AA697" i="8"/>
  <c r="AX697" i="8"/>
  <c r="AY689" i="8"/>
  <c r="AX712" i="8"/>
  <c r="AS700" i="8"/>
  <c r="AS700" i="14" s="1"/>
  <c r="AY696" i="8"/>
  <c r="AE692" i="8"/>
  <c r="Q692" i="8"/>
  <c r="Q692" i="14" s="1"/>
  <c r="AA688" i="8"/>
  <c r="AZ688" i="8"/>
  <c r="AS707" i="8"/>
  <c r="H691" i="8"/>
  <c r="H691" i="14" s="1"/>
  <c r="Y691" i="8"/>
  <c r="AA687" i="8"/>
  <c r="Q687" i="8"/>
  <c r="AZ714" i="8"/>
  <c r="BB714" i="8"/>
  <c r="AT710" i="8"/>
  <c r="J706" i="8"/>
  <c r="J706" i="14" s="1"/>
  <c r="J612" i="8"/>
  <c r="I615" i="8"/>
  <c r="M658" i="8"/>
  <c r="AA717" i="8"/>
  <c r="AA717" i="14" s="1"/>
  <c r="Q717" i="8"/>
  <c r="Q717" i="14" s="1"/>
  <c r="Y713" i="8"/>
  <c r="BA713" i="8"/>
  <c r="AV709" i="8"/>
  <c r="N709" i="8"/>
  <c r="AV705" i="8"/>
  <c r="O701" i="8"/>
  <c r="AF701" i="8"/>
  <c r="AF701" i="14" s="1"/>
  <c r="AW701" i="8"/>
  <c r="BB697" i="8"/>
  <c r="AF693" i="8"/>
  <c r="AT693" i="8"/>
  <c r="AT693" i="14" s="1"/>
  <c r="H689" i="8"/>
  <c r="Y689" i="8"/>
  <c r="J704" i="8"/>
  <c r="O700" i="8"/>
  <c r="H696" i="8"/>
  <c r="Y696" i="8"/>
  <c r="Y696" i="14" s="1"/>
  <c r="AU692" i="8"/>
  <c r="AU692" i="14" s="1"/>
  <c r="L715" i="8"/>
  <c r="AV715" i="8"/>
  <c r="AV715" i="14" s="1"/>
  <c r="J673" i="8"/>
  <c r="F559" i="8"/>
  <c r="O600" i="8"/>
  <c r="H651" i="8"/>
  <c r="H651" i="14" s="1"/>
  <c r="H557" i="8"/>
  <c r="F581" i="8"/>
  <c r="G605" i="8"/>
  <c r="G605" i="14" s="1"/>
  <c r="N617" i="8"/>
  <c r="E622" i="8"/>
  <c r="E622" i="14" s="1"/>
  <c r="K578" i="8"/>
  <c r="H617" i="8"/>
  <c r="H617" i="14" s="1"/>
  <c r="P629" i="8"/>
  <c r="P629" i="14" s="1"/>
  <c r="I617" i="8"/>
  <c r="P604" i="8"/>
  <c r="G559" i="8"/>
  <c r="J567" i="8"/>
  <c r="P599" i="8"/>
  <c r="P599" i="14" s="1"/>
  <c r="P666" i="8"/>
  <c r="N646" i="8"/>
  <c r="N646" i="14" s="1"/>
  <c r="M672" i="8"/>
  <c r="M672" i="14" s="1"/>
  <c r="O555" i="8"/>
  <c r="I562" i="8"/>
  <c r="J570" i="8"/>
  <c r="P575" i="8"/>
  <c r="N625" i="8"/>
  <c r="N654" i="8"/>
  <c r="G576" i="8"/>
  <c r="G604" i="8"/>
  <c r="G612" i="8"/>
  <c r="J626" i="8"/>
  <c r="P655" i="8"/>
  <c r="E626" i="8"/>
  <c r="M622" i="8"/>
  <c r="N566" i="8"/>
  <c r="F574" i="8"/>
  <c r="N554" i="8"/>
  <c r="H559" i="8"/>
  <c r="L563" i="8"/>
  <c r="N571" i="8"/>
  <c r="O579" i="8"/>
  <c r="H645" i="8"/>
  <c r="H553" i="8"/>
  <c r="G580" i="8"/>
  <c r="K600" i="8"/>
  <c r="K608" i="8"/>
  <c r="K616" i="8"/>
  <c r="O583" i="8"/>
  <c r="H618" i="8"/>
  <c r="I671" i="8"/>
  <c r="O570" i="8"/>
  <c r="P557" i="8"/>
  <c r="J566" i="8"/>
  <c r="M574" i="8"/>
  <c r="P603" i="8"/>
  <c r="P603" i="14" s="1"/>
  <c r="M646" i="8"/>
  <c r="E554" i="8"/>
  <c r="F562" i="8"/>
  <c r="P569" i="8"/>
  <c r="P574" i="8"/>
  <c r="F579" i="8"/>
  <c r="L671" i="8"/>
  <c r="H659" i="8"/>
  <c r="H659" i="14" s="1"/>
  <c r="N666" i="8"/>
  <c r="N658" i="8"/>
  <c r="K647" i="8"/>
  <c r="K647" i="14" s="1"/>
  <c r="P620" i="8"/>
  <c r="J661" i="8"/>
  <c r="M649" i="8"/>
  <c r="H621" i="8"/>
  <c r="O603" i="8"/>
  <c r="O603" i="14" s="1"/>
  <c r="P663" i="8"/>
  <c r="P663" i="14" s="1"/>
  <c r="L621" i="8"/>
  <c r="N603" i="8"/>
  <c r="N603" i="14" s="1"/>
  <c r="K645" i="8"/>
  <c r="F571" i="8"/>
  <c r="P659" i="8"/>
  <c r="O581" i="8"/>
  <c r="L666" i="8"/>
  <c r="L667" i="8"/>
  <c r="L667" i="14" s="1"/>
  <c r="H655" i="8"/>
  <c r="O671" i="8"/>
  <c r="O663" i="8"/>
  <c r="O655" i="8"/>
  <c r="P658" i="8"/>
  <c r="E625" i="8"/>
  <c r="K615" i="8"/>
  <c r="G599" i="8"/>
  <c r="J615" i="8"/>
  <c r="J599" i="8"/>
  <c r="K654" i="8"/>
  <c r="K654" i="14" s="1"/>
  <c r="E578" i="8"/>
  <c r="I558" i="8"/>
  <c r="H666" i="8"/>
  <c r="H667" i="8"/>
  <c r="H667" i="14" s="1"/>
  <c r="L651" i="8"/>
  <c r="L651" i="14" s="1"/>
  <c r="K671" i="8"/>
  <c r="K663" i="8"/>
  <c r="K663" i="14" s="1"/>
  <c r="K655" i="8"/>
  <c r="O618" i="8"/>
  <c r="O618" i="14" s="1"/>
  <c r="L650" i="8"/>
  <c r="L650" i="14" s="1"/>
  <c r="I625" i="8"/>
  <c r="G615" i="8"/>
  <c r="P647" i="8"/>
  <c r="P647" i="14" s="1"/>
  <c r="H613" i="8"/>
  <c r="H613" i="14" s="1"/>
  <c r="G645" i="8"/>
  <c r="J578" i="8"/>
  <c r="N558" i="8"/>
  <c r="J703" i="8"/>
  <c r="O708" i="8"/>
  <c r="AY708" i="8"/>
  <c r="AA703" i="8"/>
  <c r="F668" i="8"/>
  <c r="F668" i="14" s="1"/>
  <c r="AF708" i="8"/>
  <c r="AT708" i="8"/>
  <c r="AZ703" i="8"/>
  <c r="AX700" i="8"/>
  <c r="K624" i="8"/>
  <c r="G624" i="8"/>
  <c r="I600" i="8"/>
  <c r="I663" i="8"/>
  <c r="I663" i="14" s="1"/>
  <c r="M675" i="8"/>
  <c r="M675" i="14" s="1"/>
  <c r="I567" i="8"/>
  <c r="P571" i="8"/>
  <c r="E575" i="8"/>
  <c r="E575" i="14" s="1"/>
  <c r="N667" i="8"/>
  <c r="N667" i="14" s="1"/>
  <c r="H673" i="8"/>
  <c r="M668" i="8"/>
  <c r="M668" i="14" s="1"/>
  <c r="K664" i="8"/>
  <c r="J557" i="8"/>
  <c r="G625" i="8"/>
  <c r="P554" i="8"/>
  <c r="E572" i="8"/>
  <c r="F604" i="8"/>
  <c r="J553" i="8"/>
  <c r="E567" i="8"/>
  <c r="N600" i="8"/>
  <c r="K553" i="8"/>
  <c r="E603" i="8"/>
  <c r="J655" i="8"/>
  <c r="I609" i="8"/>
  <c r="I609" i="14" s="1"/>
  <c r="E647" i="8"/>
  <c r="J581" i="8"/>
  <c r="M608" i="8"/>
  <c r="G626" i="8"/>
  <c r="G626" i="14" s="1"/>
  <c r="G664" i="8"/>
  <c r="G664" i="14" s="1"/>
  <c r="I659" i="8"/>
  <c r="M671" i="8"/>
  <c r="AW708" i="8"/>
  <c r="Y708" i="8"/>
  <c r="N700" i="8"/>
  <c r="F671" i="8"/>
  <c r="K566" i="8"/>
  <c r="H629" i="8"/>
  <c r="G553" i="8"/>
  <c r="O569" i="8"/>
  <c r="J600" i="8"/>
  <c r="J600" i="14" s="1"/>
  <c r="J667" i="8"/>
  <c r="E559" i="8"/>
  <c r="J576" i="8"/>
  <c r="L622" i="8"/>
  <c r="L622" i="14" s="1"/>
  <c r="M576" i="8"/>
  <c r="M651" i="8"/>
  <c r="I624" i="8"/>
  <c r="J659" i="8"/>
  <c r="J659" i="14" s="1"/>
  <c r="F601" i="8"/>
  <c r="J613" i="8"/>
  <c r="L629" i="8"/>
  <c r="L629" i="14" s="1"/>
  <c r="N675" i="8"/>
  <c r="N675" i="14" s="1"/>
  <c r="F664" i="8"/>
  <c r="F664" i="14" s="1"/>
  <c r="I675" i="8"/>
  <c r="AE700" i="8"/>
  <c r="N703" i="8"/>
  <c r="O554" i="8"/>
  <c r="K581" i="8"/>
  <c r="N580" i="8"/>
  <c r="H578" i="8"/>
  <c r="G622" i="8"/>
  <c r="I555" i="8"/>
  <c r="I571" i="8"/>
  <c r="J604" i="8"/>
  <c r="F624" i="8"/>
  <c r="G672" i="8"/>
  <c r="E581" i="8"/>
  <c r="N624" i="8"/>
  <c r="F663" i="8"/>
  <c r="F663" i="14" s="1"/>
  <c r="J601" i="8"/>
  <c r="N613" i="8"/>
  <c r="F647" i="8"/>
  <c r="E664" i="8"/>
  <c r="J664" i="8"/>
  <c r="H703" i="8"/>
  <c r="G620" i="8"/>
  <c r="I620" i="8"/>
  <c r="J616" i="8"/>
  <c r="F616" i="8"/>
  <c r="AX708" i="8"/>
  <c r="AT703" i="8"/>
  <c r="AT700" i="8"/>
  <c r="J708" i="8"/>
  <c r="Q704" i="8"/>
  <c r="AW703" i="8"/>
  <c r="Y690" i="8"/>
  <c r="P661" i="8"/>
  <c r="H570" i="8"/>
  <c r="J569" i="8"/>
  <c r="I612" i="8"/>
  <c r="L717" i="8"/>
  <c r="L717" i="14" s="1"/>
  <c r="L713" i="8"/>
  <c r="K709" i="8"/>
  <c r="M709" i="8"/>
  <c r="Y705" i="8"/>
  <c r="J701" i="8"/>
  <c r="J701" i="14" s="1"/>
  <c r="AE697" i="8"/>
  <c r="BA697" i="8"/>
  <c r="Y693" i="8"/>
  <c r="Y693" i="14" s="1"/>
  <c r="BA693" i="8"/>
  <c r="AX689" i="8"/>
  <c r="AS716" i="8"/>
  <c r="AE712" i="8"/>
  <c r="BA712" i="8"/>
  <c r="AS708" i="8"/>
  <c r="H704" i="8"/>
  <c r="AY704" i="8"/>
  <c r="BC696" i="8"/>
  <c r="BC696" i="14" s="1"/>
  <c r="AX696" i="8"/>
  <c r="AX696" i="14" s="1"/>
  <c r="AT692" i="8"/>
  <c r="AT692" i="14" s="1"/>
  <c r="AU688" i="8"/>
  <c r="AS684" i="8"/>
  <c r="AS684" i="14" s="1"/>
  <c r="AU715" i="8"/>
  <c r="AU715" i="14" s="1"/>
  <c r="Y715" i="8"/>
  <c r="AU691" i="8"/>
  <c r="AU691" i="14" s="1"/>
  <c r="BB691" i="8"/>
  <c r="BB691" i="14" s="1"/>
  <c r="AT687" i="8"/>
  <c r="AT687" i="14" s="1"/>
  <c r="AS714" i="8"/>
  <c r="AA714" i="8"/>
  <c r="AA714" i="14" s="1"/>
  <c r="AF710" i="8"/>
  <c r="AF710" i="14" s="1"/>
  <c r="AW710" i="8"/>
  <c r="Q706" i="8"/>
  <c r="AZ706" i="8"/>
  <c r="G570" i="8"/>
  <c r="E666" i="8"/>
  <c r="M662" i="8"/>
  <c r="M612" i="8"/>
  <c r="E658" i="8"/>
  <c r="AT717" i="8"/>
  <c r="AU713" i="8"/>
  <c r="AA709" i="8"/>
  <c r="AA709" i="14" s="1"/>
  <c r="Q709" i="8"/>
  <c r="Q709" i="14" s="1"/>
  <c r="J705" i="8"/>
  <c r="AV701" i="8"/>
  <c r="N701" i="8"/>
  <c r="AU697" i="8"/>
  <c r="AN697" i="8"/>
  <c r="H693" i="8"/>
  <c r="AV693" i="8"/>
  <c r="BB689" i="8"/>
  <c r="BB689" i="14" s="1"/>
  <c r="H712" i="8"/>
  <c r="Y712" i="8"/>
  <c r="AZ704" i="8"/>
  <c r="BB696" i="8"/>
  <c r="AX692" i="8"/>
  <c r="H688" i="8"/>
  <c r="Y688" i="8"/>
  <c r="H715" i="8"/>
  <c r="N717" i="8"/>
  <c r="N717" i="14" s="1"/>
  <c r="AW709" i="8"/>
  <c r="AW709" i="14" s="1"/>
  <c r="AZ705" i="8"/>
  <c r="AZ705" i="14" s="1"/>
  <c r="BC705" i="8"/>
  <c r="H697" i="8"/>
  <c r="AU689" i="8"/>
  <c r="AN712" i="8"/>
  <c r="BA708" i="8"/>
  <c r="AU696" i="8"/>
  <c r="AU696" i="14" s="1"/>
  <c r="AZ692" i="8"/>
  <c r="AF715" i="8"/>
  <c r="L691" i="8"/>
  <c r="L691" i="14" s="1"/>
  <c r="O714" i="8"/>
  <c r="BA714" i="8"/>
  <c r="AA710" i="8"/>
  <c r="AZ710" i="8"/>
  <c r="AT706" i="8"/>
  <c r="H706" i="8"/>
  <c r="AZ717" i="8"/>
  <c r="M713" i="8"/>
  <c r="BA709" i="8"/>
  <c r="H705" i="8"/>
  <c r="M705" i="8"/>
  <c r="M705" i="14" s="1"/>
  <c r="AT705" i="8"/>
  <c r="K701" i="8"/>
  <c r="AX701" i="8"/>
  <c r="L697" i="8"/>
  <c r="M689" i="8"/>
  <c r="M689" i="14" s="1"/>
  <c r="M712" i="8"/>
  <c r="AA704" i="8"/>
  <c r="AS696" i="8"/>
  <c r="AS696" i="14" s="1"/>
  <c r="BC692" i="8"/>
  <c r="L688" i="8"/>
  <c r="L688" i="14" s="1"/>
  <c r="M715" i="8"/>
  <c r="AT715" i="8"/>
  <c r="BC703" i="8"/>
  <c r="AV691" i="8"/>
  <c r="N691" i="8"/>
  <c r="N691" i="14" s="1"/>
  <c r="AY687" i="8"/>
  <c r="AN687" i="8"/>
  <c r="AN714" i="8"/>
  <c r="AN714" i="14" s="1"/>
  <c r="AW714" i="8"/>
  <c r="AY710" i="8"/>
  <c r="BB710" i="8"/>
  <c r="AE706" i="8"/>
  <c r="E612" i="8"/>
  <c r="M666" i="8"/>
  <c r="O717" i="8"/>
  <c r="O717" i="14" s="1"/>
  <c r="BB717" i="8"/>
  <c r="BB717" i="14" s="1"/>
  <c r="AT713" i="8"/>
  <c r="H709" i="8"/>
  <c r="Y709" i="8"/>
  <c r="Y709" i="14" s="1"/>
  <c r="AW705" i="8"/>
  <c r="AE705" i="8"/>
  <c r="AV697" i="8"/>
  <c r="AV697" i="14" s="1"/>
  <c r="N697" i="8"/>
  <c r="BC689" i="8"/>
  <c r="BC689" i="14" s="1"/>
  <c r="AF689" i="8"/>
  <c r="AF689" i="14" s="1"/>
  <c r="AW689" i="8"/>
  <c r="AV712" i="8"/>
  <c r="N712" i="8"/>
  <c r="BA704" i="8"/>
  <c r="AF696" i="8"/>
  <c r="AW696" i="8"/>
  <c r="AW696" i="14" s="1"/>
  <c r="AS692" i="8"/>
  <c r="AS692" i="14" s="1"/>
  <c r="BB692" i="8"/>
  <c r="AT688" i="8"/>
  <c r="AT688" i="14" s="1"/>
  <c r="AX715" i="8"/>
  <c r="AX715" i="14" s="1"/>
  <c r="AZ691" i="8"/>
  <c r="J687" i="8"/>
  <c r="J687" i="14" s="1"/>
  <c r="M714" i="8"/>
  <c r="AU714" i="8"/>
  <c r="AX714" i="8"/>
  <c r="AX714" i="14" s="1"/>
  <c r="L710" i="8"/>
  <c r="L710" i="14" s="1"/>
  <c r="AF706" i="8"/>
  <c r="AS702" i="8"/>
  <c r="AF717" i="8"/>
  <c r="AF717" i="14" s="1"/>
  <c r="BC713" i="8"/>
  <c r="N713" i="8"/>
  <c r="AT709" i="8"/>
  <c r="N693" i="8"/>
  <c r="N693" i="14" s="1"/>
  <c r="AN689" i="8"/>
  <c r="K712" i="8"/>
  <c r="BC704" i="8"/>
  <c r="AN696" i="8"/>
  <c r="BA692" i="8"/>
  <c r="BA692" i="14" s="1"/>
  <c r="BB688" i="8"/>
  <c r="BB688" i="14" s="1"/>
  <c r="AS715" i="8"/>
  <c r="O691" i="8"/>
  <c r="AS691" i="8"/>
  <c r="AS691" i="14" s="1"/>
  <c r="AU687" i="8"/>
  <c r="AU687" i="14" s="1"/>
  <c r="AX687" i="8"/>
  <c r="AU710" i="8"/>
  <c r="K706" i="8"/>
  <c r="AS690" i="8"/>
  <c r="AS690" i="14" s="1"/>
  <c r="M615" i="8"/>
  <c r="AW713" i="8"/>
  <c r="AE713" i="8"/>
  <c r="AZ709" i="8"/>
  <c r="AS705" i="8"/>
  <c r="K705" i="8"/>
  <c r="AE701" i="8"/>
  <c r="BA701" i="8"/>
  <c r="K697" i="8"/>
  <c r="AS697" i="8"/>
  <c r="AS697" i="14" s="1"/>
  <c r="Q693" i="8"/>
  <c r="AX693" i="8"/>
  <c r="L689" i="8"/>
  <c r="L689" i="14" s="1"/>
  <c r="L712" i="8"/>
  <c r="N704" i="8"/>
  <c r="J696" i="8"/>
  <c r="J696" i="14" s="1"/>
  <c r="AN692" i="8"/>
  <c r="AS688" i="8"/>
  <c r="AS688" i="14" s="1"/>
  <c r="BC715" i="8"/>
  <c r="AW715" i="8"/>
  <c r="AW715" i="14" s="1"/>
  <c r="AA691" i="8"/>
  <c r="Q691" i="8"/>
  <c r="BC687" i="8"/>
  <c r="BC687" i="14" s="1"/>
  <c r="N714" i="8"/>
  <c r="AN710" i="8"/>
  <c r="AN710" i="14" s="1"/>
  <c r="AU706" i="8"/>
  <c r="I666" i="8"/>
  <c r="AY717" i="8"/>
  <c r="AN717" i="8"/>
  <c r="AN717" i="14" s="1"/>
  <c r="AS713" i="8"/>
  <c r="O709" i="8"/>
  <c r="BB709" i="8"/>
  <c r="BB709" i="14" s="1"/>
  <c r="AU705" i="8"/>
  <c r="AU705" i="14" s="1"/>
  <c r="H701" i="8"/>
  <c r="H701" i="14" s="1"/>
  <c r="Y701" i="8"/>
  <c r="Q697" i="8"/>
  <c r="BC693" i="8"/>
  <c r="O689" i="8"/>
  <c r="O689" i="14" s="1"/>
  <c r="AV689" i="8"/>
  <c r="AV689" i="14" s="1"/>
  <c r="N689" i="8"/>
  <c r="Q712" i="8"/>
  <c r="AF704" i="8"/>
  <c r="O704" i="8"/>
  <c r="O696" i="8"/>
  <c r="AV696" i="8"/>
  <c r="AV696" i="14" s="1"/>
  <c r="N696" i="8"/>
  <c r="J692" i="8"/>
  <c r="AF688" i="8"/>
  <c r="AW688" i="8"/>
  <c r="AW688" i="14" s="1"/>
  <c r="O715" i="8"/>
  <c r="BA715" i="8"/>
  <c r="K687" i="8"/>
  <c r="M687" i="8"/>
  <c r="M687" i="14" s="1"/>
  <c r="BC714" i="8"/>
  <c r="AS710" i="8"/>
  <c r="AS710" i="14" s="1"/>
  <c r="AW706" i="8"/>
  <c r="AW706" i="14" s="1"/>
  <c r="AV706" i="8"/>
  <c r="AV717" i="8"/>
  <c r="AF713" i="8"/>
  <c r="AF709" i="8"/>
  <c r="AF709" i="14" s="1"/>
  <c r="AF705" i="8"/>
  <c r="AF705" i="14" s="1"/>
  <c r="AT701" i="8"/>
  <c r="AT701" i="14" s="1"/>
  <c r="Y697" i="8"/>
  <c r="AY693" i="8"/>
  <c r="AY693" i="14" s="1"/>
  <c r="AU712" i="8"/>
  <c r="AV704" i="8"/>
  <c r="AA692" i="8"/>
  <c r="AN688" i="8"/>
  <c r="AN688" i="14" s="1"/>
  <c r="J715" i="8"/>
  <c r="J691" i="8"/>
  <c r="J691" i="14" s="1"/>
  <c r="BA687" i="8"/>
  <c r="K714" i="8"/>
  <c r="AX710" i="8"/>
  <c r="N706" i="8"/>
  <c r="AA706" i="8"/>
  <c r="AN706" i="8"/>
  <c r="AN706" i="14" s="1"/>
  <c r="AS698" i="8"/>
  <c r="AU717" i="8"/>
  <c r="AX717" i="8"/>
  <c r="AX717" i="14" s="1"/>
  <c r="AZ713" i="8"/>
  <c r="N705" i="8"/>
  <c r="AA705" i="8"/>
  <c r="AY701" i="8"/>
  <c r="AZ701" i="8"/>
  <c r="J697" i="8"/>
  <c r="O693" i="8"/>
  <c r="O693" i="14" s="1"/>
  <c r="AZ693" i="8"/>
  <c r="AZ693" i="14" s="1"/>
  <c r="AS689" i="8"/>
  <c r="AA712" i="8"/>
  <c r="AS712" i="8"/>
  <c r="L704" i="8"/>
  <c r="K700" i="8"/>
  <c r="M696" i="8"/>
  <c r="M696" i="14" s="1"/>
  <c r="BC688" i="8"/>
  <c r="J688" i="8"/>
  <c r="AA715" i="8"/>
  <c r="N715" i="8"/>
  <c r="AT691" i="8"/>
  <c r="AT691" i="14" s="1"/>
  <c r="H687" i="8"/>
  <c r="Y687" i="8"/>
  <c r="Y687" i="14" s="1"/>
  <c r="Y706" i="8"/>
  <c r="Y706" i="14" s="1"/>
  <c r="AX706" i="8"/>
  <c r="AX706" i="14" s="1"/>
  <c r="L706" i="8"/>
  <c r="L706" i="14" s="1"/>
  <c r="E662" i="8"/>
  <c r="BC717" i="8"/>
  <c r="BC717" i="14" s="1"/>
  <c r="Q713" i="8"/>
  <c r="AY709" i="8"/>
  <c r="AN709" i="8"/>
  <c r="AN705" i="8"/>
  <c r="AN705" i="14" s="1"/>
  <c r="AX705" i="8"/>
  <c r="AX705" i="14" s="1"/>
  <c r="AA701" i="8"/>
  <c r="AA701" i="14" s="1"/>
  <c r="BB701" i="8"/>
  <c r="AT697" i="8"/>
  <c r="AT697" i="14" s="1"/>
  <c r="M693" i="8"/>
  <c r="Q689" i="8"/>
  <c r="Q689" i="14" s="1"/>
  <c r="AT712" i="8"/>
  <c r="AW704" i="8"/>
  <c r="AE704" i="8"/>
  <c r="Q696" i="8"/>
  <c r="O692" i="8"/>
  <c r="M692" i="8"/>
  <c r="K688" i="8"/>
  <c r="K688" i="14" s="1"/>
  <c r="AV688" i="8"/>
  <c r="N688" i="8"/>
  <c r="AN715" i="8"/>
  <c r="AS711" i="8"/>
  <c r="AS695" i="8"/>
  <c r="AS695" i="14" s="1"/>
  <c r="AE691" i="8"/>
  <c r="AX691" i="8"/>
  <c r="L687" i="8"/>
  <c r="AY714" i="8"/>
  <c r="AY714" i="14" s="1"/>
  <c r="BC710" i="8"/>
  <c r="BC710" i="14" s="1"/>
  <c r="J710" i="8"/>
  <c r="J710" i="14" s="1"/>
  <c r="AY706" i="8"/>
  <c r="AW717" i="8"/>
  <c r="BB713" i="8"/>
  <c r="Q701" i="8"/>
  <c r="Q701" i="14" s="1"/>
  <c r="AA689" i="8"/>
  <c r="BB712" i="8"/>
  <c r="AA696" i="8"/>
  <c r="AA696" i="14" s="1"/>
  <c r="AY688" i="8"/>
  <c r="AY715" i="8"/>
  <c r="AY715" i="14" s="1"/>
  <c r="AS699" i="8"/>
  <c r="K691" i="8"/>
  <c r="K691" i="14" s="1"/>
  <c r="M691" i="8"/>
  <c r="M691" i="14" s="1"/>
  <c r="AZ687" i="8"/>
  <c r="H714" i="8"/>
  <c r="AF714" i="8"/>
  <c r="J714" i="8"/>
  <c r="J714" i="14" s="1"/>
  <c r="BA710" i="8"/>
  <c r="BA710" i="14" s="1"/>
  <c r="BA717" i="8"/>
  <c r="O713" i="8"/>
  <c r="AN713" i="8"/>
  <c r="AU709" i="8"/>
  <c r="AU709" i="14" s="1"/>
  <c r="AX709" i="8"/>
  <c r="AX709" i="14" s="1"/>
  <c r="BC701" i="8"/>
  <c r="M697" i="8"/>
  <c r="AA693" i="8"/>
  <c r="AA693" i="14" s="1"/>
  <c r="AU693" i="8"/>
  <c r="AU693" i="14" s="1"/>
  <c r="J689" i="8"/>
  <c r="J689" i="14" s="1"/>
  <c r="J712" i="8"/>
  <c r="AS704" i="8"/>
  <c r="K704" i="8"/>
  <c r="AZ700" i="8"/>
  <c r="L696" i="8"/>
  <c r="H692" i="8"/>
  <c r="Y692" i="8"/>
  <c r="Y692" i="14" s="1"/>
  <c r="O688" i="8"/>
  <c r="O688" i="14" s="1"/>
  <c r="M688" i="8"/>
  <c r="M688" i="14" s="1"/>
  <c r="Q715" i="8"/>
  <c r="AZ715" i="8"/>
  <c r="AF691" i="8"/>
  <c r="AF691" i="14" s="1"/>
  <c r="AW691" i="8"/>
  <c r="O687" i="8"/>
  <c r="O687" i="14" s="1"/>
  <c r="BB687" i="8"/>
  <c r="AT714" i="8"/>
  <c r="AT714" i="14" s="1"/>
  <c r="H710" i="8"/>
  <c r="H710" i="14" s="1"/>
  <c r="Y710" i="8"/>
  <c r="Y710" i="14" s="1"/>
  <c r="AS706" i="8"/>
  <c r="O706" i="8"/>
  <c r="K574" i="8"/>
  <c r="G574" i="8"/>
  <c r="H717" i="8"/>
  <c r="Y717" i="8"/>
  <c r="Y717" i="14" s="1"/>
  <c r="H713" i="8"/>
  <c r="BC709" i="8"/>
  <c r="Q705" i="8"/>
  <c r="Q705" i="14" s="1"/>
  <c r="BA705" i="8"/>
  <c r="BA705" i="14" s="1"/>
  <c r="O705" i="8"/>
  <c r="O705" i="14" s="1"/>
  <c r="AU701" i="8"/>
  <c r="AN701" i="8"/>
  <c r="O697" i="8"/>
  <c r="AF697" i="8"/>
  <c r="AF697" i="14" s="1"/>
  <c r="AW697" i="8"/>
  <c r="AW693" i="8"/>
  <c r="AS693" i="8"/>
  <c r="AN693" i="8"/>
  <c r="AN693" i="14" s="1"/>
  <c r="BB693" i="8"/>
  <c r="AT689" i="8"/>
  <c r="AT689" i="14" s="1"/>
  <c r="O712" i="8"/>
  <c r="AF712" i="8"/>
  <c r="AW712" i="8"/>
  <c r="AU704" i="8"/>
  <c r="AT696" i="8"/>
  <c r="AT696" i="14" s="1"/>
  <c r="L692" i="8"/>
  <c r="L692" i="14" s="1"/>
  <c r="AE688" i="8"/>
  <c r="Q688" i="8"/>
  <c r="Q688" i="14" s="1"/>
  <c r="AE715" i="8"/>
  <c r="AE715" i="14" s="1"/>
  <c r="BA691" i="8"/>
  <c r="AE687" i="8"/>
  <c r="AE687" i="14" s="1"/>
  <c r="AS687" i="8"/>
  <c r="Y714" i="8"/>
  <c r="L714" i="8"/>
  <c r="O710" i="8"/>
  <c r="O710" i="14" s="1"/>
  <c r="M710" i="8"/>
  <c r="M710" i="14" s="1"/>
  <c r="BB706" i="8"/>
  <c r="BB706" i="14" s="1"/>
  <c r="AS694" i="8"/>
  <c r="AS686" i="8"/>
  <c r="AS686" i="14" s="1"/>
  <c r="E646" i="14"/>
  <c r="E651" i="14"/>
  <c r="L646" i="14"/>
  <c r="E655" i="14"/>
  <c r="M609" i="14"/>
  <c r="N605" i="14"/>
  <c r="F627" i="14"/>
  <c r="L605" i="14"/>
  <c r="Q710" i="14"/>
  <c r="J693" i="14"/>
  <c r="AZ697" i="14"/>
  <c r="AZ706" i="14"/>
  <c r="Q714" i="14"/>
  <c r="Q618" i="5"/>
  <c r="Q629" i="5"/>
  <c r="Q654" i="5"/>
  <c r="Q603" i="5"/>
  <c r="AS718" i="5"/>
  <c r="AS719" i="5" s="1"/>
  <c r="Q655" i="5"/>
  <c r="Q672" i="5"/>
  <c r="Q664" i="5"/>
  <c r="Q659" i="5"/>
  <c r="Q671" i="5"/>
  <c r="Q609" i="5"/>
  <c r="Q621" i="5"/>
  <c r="Q605" i="5"/>
  <c r="Q613" i="5"/>
  <c r="Q626" i="5"/>
  <c r="Q622" i="5"/>
  <c r="Q627" i="5"/>
  <c r="Q607" i="5"/>
  <c r="Q625" i="5"/>
  <c r="Q617" i="5"/>
  <c r="Q663" i="5"/>
  <c r="Q668" i="5"/>
  <c r="Q670" i="5"/>
  <c r="Q601" i="5"/>
  <c r="Q650" i="5"/>
  <c r="Q647" i="5"/>
  <c r="Q646" i="5"/>
  <c r="Q651" i="5"/>
  <c r="Q599" i="5"/>
  <c r="Q675" i="5"/>
  <c r="Q667" i="5"/>
  <c r="Q490" i="5"/>
  <c r="Q515" i="5"/>
  <c r="Q507" i="5"/>
  <c r="Q485" i="5"/>
  <c r="Q513" i="5"/>
  <c r="Q503" i="5"/>
  <c r="Q464" i="5"/>
  <c r="Q504" i="5"/>
  <c r="Q447" i="5"/>
  <c r="Q468" i="5"/>
  <c r="Q491" i="5"/>
  <c r="Q512" i="5"/>
  <c r="Q451" i="5"/>
  <c r="Q486" i="5"/>
  <c r="Q443" i="5"/>
  <c r="Q495" i="5"/>
  <c r="Q442" i="5"/>
  <c r="Q467" i="5"/>
  <c r="Q450" i="5"/>
  <c r="Q446" i="5"/>
  <c r="Q456" i="5"/>
  <c r="Q444" i="5"/>
  <c r="Q461" i="5"/>
  <c r="Q472" i="5"/>
  <c r="Q629" i="11"/>
  <c r="Q629" i="9"/>
  <c r="Q576" i="6"/>
  <c r="Q554" i="11"/>
  <c r="Q667" i="10"/>
  <c r="Q668" i="10"/>
  <c r="Q558" i="11"/>
  <c r="Q616" i="11"/>
  <c r="Q562" i="9"/>
  <c r="Q646" i="9"/>
  <c r="Q572" i="11"/>
  <c r="Q580" i="6"/>
  <c r="AY697" i="14"/>
  <c r="O709" i="14"/>
  <c r="BB715" i="14"/>
  <c r="M567" i="14"/>
  <c r="I675" i="14"/>
  <c r="AS699" i="14"/>
  <c r="I659" i="14"/>
  <c r="N710" i="14"/>
  <c r="AS685" i="14"/>
  <c r="M706" i="14"/>
  <c r="I627" i="14"/>
  <c r="O654" i="14"/>
  <c r="O672" i="14"/>
  <c r="G617" i="14"/>
  <c r="I668" i="14"/>
  <c r="H603" i="14"/>
  <c r="O555" i="14"/>
  <c r="L659" i="14"/>
  <c r="N654" i="14"/>
  <c r="O599" i="14"/>
  <c r="I621" i="14"/>
  <c r="J613" i="14"/>
  <c r="G649" i="14"/>
  <c r="Q508" i="6"/>
  <c r="M626" i="14"/>
  <c r="I618" i="14"/>
  <c r="Q605" i="10"/>
  <c r="O645" i="14"/>
  <c r="Q491" i="6"/>
  <c r="Q459" i="9"/>
  <c r="Q467" i="9"/>
  <c r="Q493" i="9"/>
  <c r="Q452" i="9"/>
  <c r="Q468" i="9"/>
  <c r="Q650" i="6"/>
  <c r="Q647" i="6"/>
  <c r="Q578" i="6"/>
  <c r="Q608" i="6"/>
  <c r="Q649" i="6"/>
  <c r="Q563" i="6"/>
  <c r="Q625" i="6"/>
  <c r="Q554" i="10"/>
  <c r="Q599" i="10"/>
  <c r="Q626" i="10"/>
  <c r="Q647" i="10"/>
  <c r="Q511" i="6"/>
  <c r="Q470" i="6"/>
  <c r="Q507" i="10"/>
  <c r="Q444" i="10"/>
  <c r="Q450" i="10"/>
  <c r="Q512" i="10"/>
  <c r="Q489" i="10"/>
  <c r="Q461" i="10"/>
  <c r="L456" i="14"/>
  <c r="Q647" i="11"/>
  <c r="Q559" i="11"/>
  <c r="Q659" i="11"/>
  <c r="Q663" i="11"/>
  <c r="Q563" i="11"/>
  <c r="Q570" i="11"/>
  <c r="Q649" i="11"/>
  <c r="Q644" i="11"/>
  <c r="Q655" i="9"/>
  <c r="Q607" i="9"/>
  <c r="Q553" i="9"/>
  <c r="Q581" i="9"/>
  <c r="Q583" i="9"/>
  <c r="Q601" i="9"/>
  <c r="Q556" i="9"/>
  <c r="Q622" i="9"/>
  <c r="Q602" i="9"/>
  <c r="Q576" i="9"/>
  <c r="Q667" i="9"/>
  <c r="Q555" i="9"/>
  <c r="Q613" i="9"/>
  <c r="Q557" i="9"/>
  <c r="Q670" i="9"/>
  <c r="Q673" i="9"/>
  <c r="Q465" i="9"/>
  <c r="Q472" i="9"/>
  <c r="Q442" i="9"/>
  <c r="Q488" i="9"/>
  <c r="Q675" i="6"/>
  <c r="Q553" i="6"/>
  <c r="Q664" i="10"/>
  <c r="Q553" i="10"/>
  <c r="Q675" i="10"/>
  <c r="Q613" i="10"/>
  <c r="Q653" i="10"/>
  <c r="Q561" i="10"/>
  <c r="Q559" i="10"/>
  <c r="Q651" i="10"/>
  <c r="Q672" i="10"/>
  <c r="Q649" i="10"/>
  <c r="Q600" i="10"/>
  <c r="Q578" i="10"/>
  <c r="Q625" i="10"/>
  <c r="Q572" i="10"/>
  <c r="Q645" i="10"/>
  <c r="Q622" i="10"/>
  <c r="Q659" i="10"/>
  <c r="Q452" i="6"/>
  <c r="Q447" i="6"/>
  <c r="Q461" i="6"/>
  <c r="Q510" i="6"/>
  <c r="Q465" i="10"/>
  <c r="Q452" i="10"/>
  <c r="Q468" i="10"/>
  <c r="Q503" i="10"/>
  <c r="Q515" i="10"/>
  <c r="Q601" i="11"/>
  <c r="Q581" i="11"/>
  <c r="Q557" i="11"/>
  <c r="Q667" i="11"/>
  <c r="Q561" i="11"/>
  <c r="Q604" i="11"/>
  <c r="Q609" i="11"/>
  <c r="Q668" i="11"/>
  <c r="Q626" i="11"/>
  <c r="Q608" i="9"/>
  <c r="Q559" i="9"/>
  <c r="Q675" i="9"/>
  <c r="Q654" i="9"/>
  <c r="Q618" i="9"/>
  <c r="Q668" i="9"/>
  <c r="Q649" i="9"/>
  <c r="Q571" i="9"/>
  <c r="Q554" i="9"/>
  <c r="Q604" i="9"/>
  <c r="Q570" i="9"/>
  <c r="Q621" i="9"/>
  <c r="AS718" i="9"/>
  <c r="AS719" i="9" s="1"/>
  <c r="Q567" i="9"/>
  <c r="Q558" i="9"/>
  <c r="Q563" i="9"/>
  <c r="Q648" i="9"/>
  <c r="Q672" i="9"/>
  <c r="Q624" i="9"/>
  <c r="Q486" i="9"/>
  <c r="Q554" i="6"/>
  <c r="Q561" i="6"/>
  <c r="Q667" i="6"/>
  <c r="Q583" i="6"/>
  <c r="Q581" i="6"/>
  <c r="Q654" i="10"/>
  <c r="Q627" i="10"/>
  <c r="Q575" i="10"/>
  <c r="Q624" i="10"/>
  <c r="Q580" i="10"/>
  <c r="Q562" i="10"/>
  <c r="Q650" i="10"/>
  <c r="Q567" i="10"/>
  <c r="Q671" i="10"/>
  <c r="Q563" i="10"/>
  <c r="Q670" i="10"/>
  <c r="Q444" i="6"/>
  <c r="Q450" i="6"/>
  <c r="Q451" i="10"/>
  <c r="Q499" i="10"/>
  <c r="Q627" i="11"/>
  <c r="Q605" i="11"/>
  <c r="Q622" i="11"/>
  <c r="Q650" i="11"/>
  <c r="Q599" i="11"/>
  <c r="Q553" i="11"/>
  <c r="Q562" i="11"/>
  <c r="Q598" i="11"/>
  <c r="Q664" i="11"/>
  <c r="Q645" i="11"/>
  <c r="Q552" i="11"/>
  <c r="Q672" i="11"/>
  <c r="Q673" i="11"/>
  <c r="Q625" i="9"/>
  <c r="Q671" i="9"/>
  <c r="Q664" i="9"/>
  <c r="Q603" i="9"/>
  <c r="Q599" i="9"/>
  <c r="Q600" i="9"/>
  <c r="Q579" i="9"/>
  <c r="Q580" i="9"/>
  <c r="Q645" i="9"/>
  <c r="Q659" i="9"/>
  <c r="Q451" i="9"/>
  <c r="Q446" i="9"/>
  <c r="Q448" i="9"/>
  <c r="Q456" i="9"/>
  <c r="Q461" i="9"/>
  <c r="Q512" i="9"/>
  <c r="N443" i="14"/>
  <c r="Q671" i="6"/>
  <c r="Q567" i="6"/>
  <c r="Q622" i="6"/>
  <c r="Q558" i="10"/>
  <c r="Q576" i="10"/>
  <c r="Q646" i="10"/>
  <c r="Q603" i="10"/>
  <c r="Q581" i="10"/>
  <c r="Q604" i="10"/>
  <c r="Q571" i="10"/>
  <c r="Q579" i="10"/>
  <c r="AS718" i="10"/>
  <c r="AS719" i="10" s="1"/>
  <c r="Q621" i="10"/>
  <c r="Q464" i="6"/>
  <c r="Q468" i="6"/>
  <c r="Q472" i="6"/>
  <c r="Q447" i="10"/>
  <c r="Q448" i="10"/>
  <c r="Q464" i="10"/>
  <c r="Q621" i="11"/>
  <c r="Q618" i="11"/>
  <c r="Q555" i="11"/>
  <c r="Q651" i="11"/>
  <c r="Q607" i="11"/>
  <c r="Q583" i="11"/>
  <c r="Q603" i="11"/>
  <c r="Q662" i="11"/>
  <c r="Q576" i="11"/>
  <c r="Q600" i="11"/>
  <c r="Q580" i="11"/>
  <c r="Q608" i="11"/>
  <c r="Q654" i="11"/>
  <c r="Q653" i="11"/>
  <c r="Q567" i="11"/>
  <c r="Q646" i="11"/>
  <c r="Q575" i="9"/>
  <c r="Q616" i="9"/>
  <c r="Q662" i="9"/>
  <c r="Q572" i="9"/>
  <c r="Q653" i="9"/>
  <c r="Q627" i="9"/>
  <c r="Q617" i="9"/>
  <c r="Q626" i="9"/>
  <c r="Q663" i="9"/>
  <c r="Q647" i="9"/>
  <c r="Q578" i="9"/>
  <c r="Q561" i="9"/>
  <c r="Q650" i="9"/>
  <c r="Q609" i="9"/>
  <c r="Q605" i="9"/>
  <c r="I26" i="17"/>
  <c r="D30" i="17"/>
  <c r="K26" i="17"/>
  <c r="F30" i="17"/>
  <c r="K25" i="17"/>
  <c r="B14" i="17"/>
  <c r="H4" i="17"/>
  <c r="B8" i="17"/>
  <c r="G26" i="17"/>
  <c r="K30" i="17"/>
  <c r="O25" i="17"/>
  <c r="B10" i="17"/>
  <c r="D26" i="17"/>
  <c r="I30" i="17"/>
  <c r="E26" i="17"/>
  <c r="N26" i="17"/>
  <c r="M4" i="17"/>
  <c r="B11" i="17"/>
  <c r="H30" i="17"/>
  <c r="J30" i="17"/>
  <c r="F26" i="17"/>
  <c r="B31" i="17"/>
  <c r="E4" i="17"/>
  <c r="I25" i="17"/>
  <c r="B12" i="17"/>
  <c r="B15" i="17"/>
  <c r="H25" i="17"/>
  <c r="N30" i="17"/>
  <c r="L26" i="17"/>
  <c r="J26" i="17"/>
  <c r="K4" i="17"/>
  <c r="L4" i="17"/>
  <c r="M25" i="17"/>
  <c r="J25" i="17"/>
  <c r="O4" i="17"/>
  <c r="G25" i="17"/>
  <c r="B7" i="17"/>
  <c r="F4" i="17"/>
  <c r="E30" i="17"/>
  <c r="H26" i="17"/>
  <c r="O30" i="17"/>
  <c r="B5" i="17"/>
  <c r="B27" i="17"/>
  <c r="F25" i="17"/>
  <c r="B4" i="17"/>
  <c r="I4" i="17"/>
  <c r="B26" i="17"/>
  <c r="D4" i="17"/>
  <c r="L25" i="17"/>
  <c r="M26" i="17"/>
  <c r="L30" i="17"/>
  <c r="M30" i="17"/>
  <c r="B9" i="17"/>
  <c r="J4" i="17"/>
  <c r="N25" i="17"/>
  <c r="B6" i="17"/>
  <c r="G4" i="17"/>
  <c r="G30" i="17"/>
  <c r="N4" i="17"/>
  <c r="C29" i="17"/>
  <c r="AV253" i="11" l="1"/>
  <c r="AV173" i="11"/>
  <c r="H601" i="14"/>
  <c r="G651" i="14"/>
  <c r="K603" i="14"/>
  <c r="F250" i="12"/>
  <c r="AX370" i="11"/>
  <c r="AW693" i="14"/>
  <c r="AY701" i="14"/>
  <c r="J709" i="14"/>
  <c r="I647" i="14"/>
  <c r="O575" i="14"/>
  <c r="P646" i="14"/>
  <c r="AV49" i="6"/>
  <c r="Q697" i="14"/>
  <c r="AF715" i="14"/>
  <c r="J655" i="14"/>
  <c r="AV701" i="14"/>
  <c r="AW697" i="14"/>
  <c r="BC709" i="14"/>
  <c r="L687" i="14"/>
  <c r="AA705" i="14"/>
  <c r="AV717" i="14"/>
  <c r="J705" i="14"/>
  <c r="H629" i="14"/>
  <c r="J557" i="14"/>
  <c r="AV705" i="14"/>
  <c r="Y691" i="14"/>
  <c r="F646" i="14"/>
  <c r="N575" i="14"/>
  <c r="N687" i="14"/>
  <c r="N668" i="14"/>
  <c r="G668" i="14"/>
  <c r="F622" i="14"/>
  <c r="E617" i="14"/>
  <c r="AX688" i="14"/>
  <c r="M667" i="14"/>
  <c r="P626" i="14"/>
  <c r="E675" i="14"/>
  <c r="N621" i="14"/>
  <c r="H664" i="14"/>
  <c r="P601" i="14"/>
  <c r="AS694" i="14"/>
  <c r="M692" i="14"/>
  <c r="AV706" i="14"/>
  <c r="AX691" i="14"/>
  <c r="AZ710" i="14"/>
  <c r="O650" i="14"/>
  <c r="E599" i="14"/>
  <c r="AF696" i="14"/>
  <c r="AA710" i="14"/>
  <c r="L715" i="14"/>
  <c r="K626" i="14"/>
  <c r="O559" i="14"/>
  <c r="N572" i="14"/>
  <c r="N672" i="14"/>
  <c r="F654" i="14"/>
  <c r="BC173" i="10"/>
  <c r="AN291" i="12"/>
  <c r="AF291" i="12"/>
  <c r="AX710" i="14"/>
  <c r="BA693" i="14"/>
  <c r="K664" i="14"/>
  <c r="F649" i="14"/>
  <c r="BA717" i="14"/>
  <c r="AE705" i="14"/>
  <c r="BA714" i="14"/>
  <c r="H688" i="14"/>
  <c r="H693" i="14"/>
  <c r="BA697" i="14"/>
  <c r="G672" i="14"/>
  <c r="H673" i="14"/>
  <c r="AX697" i="14"/>
  <c r="K717" i="14"/>
  <c r="J672" i="14"/>
  <c r="L603" i="14"/>
  <c r="H567" i="14"/>
  <c r="G655" i="14"/>
  <c r="L709" i="14"/>
  <c r="Y714" i="14"/>
  <c r="O696" i="14"/>
  <c r="AS715" i="14"/>
  <c r="H655" i="14"/>
  <c r="J567" i="14"/>
  <c r="H689" i="14"/>
  <c r="F626" i="14"/>
  <c r="BB687" i="14"/>
  <c r="J688" i="14"/>
  <c r="Y697" i="14"/>
  <c r="AU701" i="14"/>
  <c r="H692" i="14"/>
  <c r="AY706" i="14"/>
  <c r="BC688" i="14"/>
  <c r="N696" i="14"/>
  <c r="AU710" i="14"/>
  <c r="AW705" i="14"/>
  <c r="BA709" i="14"/>
  <c r="AE697" i="14"/>
  <c r="H621" i="14"/>
  <c r="BB714" i="14"/>
  <c r="AA697" i="14"/>
  <c r="J617" i="14"/>
  <c r="G667" i="14"/>
  <c r="N601" i="14"/>
  <c r="Q684" i="12"/>
  <c r="K667" i="14"/>
  <c r="F580" i="14"/>
  <c r="K655" i="14"/>
  <c r="G195" i="6"/>
  <c r="G191" i="6"/>
  <c r="G204" i="12"/>
  <c r="G268" i="12"/>
  <c r="G264" i="6"/>
  <c r="G258" i="6"/>
  <c r="G246" i="6"/>
  <c r="G211" i="6"/>
  <c r="AW289" i="12"/>
  <c r="P654" i="14"/>
  <c r="J650" i="14"/>
  <c r="E609" i="14"/>
  <c r="G193" i="10"/>
  <c r="I232" i="9"/>
  <c r="G242" i="6"/>
  <c r="G230" i="6"/>
  <c r="G209" i="6"/>
  <c r="G246" i="12"/>
  <c r="H291" i="12"/>
  <c r="H684" i="12" s="1"/>
  <c r="G221" i="10"/>
  <c r="G212" i="10"/>
  <c r="G181" i="10"/>
  <c r="F265" i="6"/>
  <c r="G250" i="6"/>
  <c r="G244" i="6"/>
  <c r="AY691" i="14"/>
  <c r="BC223" i="10"/>
  <c r="G207" i="10"/>
  <c r="BC191" i="10"/>
  <c r="BC190" i="10"/>
  <c r="L414" i="8"/>
  <c r="G213" i="6"/>
  <c r="AX195" i="6"/>
  <c r="AX217" i="6"/>
  <c r="AX173" i="6"/>
  <c r="AX220" i="6"/>
  <c r="AX189" i="6"/>
  <c r="J692" i="14"/>
  <c r="AS698" i="14"/>
  <c r="O706" i="14"/>
  <c r="AF714" i="14"/>
  <c r="N688" i="14"/>
  <c r="AN709" i="14"/>
  <c r="AZ709" i="14"/>
  <c r="L697" i="14"/>
  <c r="AZ717" i="14"/>
  <c r="N701" i="14"/>
  <c r="AU688" i="14"/>
  <c r="P557" i="14"/>
  <c r="J603" i="14"/>
  <c r="I664" i="14"/>
  <c r="AE689" i="14"/>
  <c r="L675" i="14"/>
  <c r="G659" i="14"/>
  <c r="BC200" i="10"/>
  <c r="BC199" i="10"/>
  <c r="BC198" i="10"/>
  <c r="BC197" i="10"/>
  <c r="I268" i="9"/>
  <c r="I244" i="9"/>
  <c r="AX49" i="9"/>
  <c r="AV276" i="6"/>
  <c r="G246" i="11"/>
  <c r="G244" i="11"/>
  <c r="G214" i="11"/>
  <c r="G244" i="8"/>
  <c r="F267" i="12"/>
  <c r="F264" i="12"/>
  <c r="AW691" i="14"/>
  <c r="AX687" i="14"/>
  <c r="AS706" i="14"/>
  <c r="AV688" i="14"/>
  <c r="AY709" i="14"/>
  <c r="BA715" i="14"/>
  <c r="BB692" i="14"/>
  <c r="AX701" i="14"/>
  <c r="AS716" i="14"/>
  <c r="M651" i="14"/>
  <c r="J668" i="14"/>
  <c r="H668" i="14"/>
  <c r="H627" i="14"/>
  <c r="M613" i="14"/>
  <c r="G650" i="14"/>
  <c r="I272" i="9"/>
  <c r="G249" i="11"/>
  <c r="G243" i="11"/>
  <c r="G235" i="11"/>
  <c r="G223" i="11"/>
  <c r="F401" i="10"/>
  <c r="I253" i="6"/>
  <c r="I211" i="6"/>
  <c r="BC270" i="12"/>
  <c r="G193" i="12"/>
  <c r="G186" i="12"/>
  <c r="AE691" i="14"/>
  <c r="BB701" i="14"/>
  <c r="AS689" i="14"/>
  <c r="N714" i="14"/>
  <c r="BA701" i="14"/>
  <c r="M714" i="14"/>
  <c r="P655" i="14"/>
  <c r="P558" i="14"/>
  <c r="I667" i="14"/>
  <c r="M553" i="14"/>
  <c r="O629" i="14"/>
  <c r="H599" i="14"/>
  <c r="Q571" i="12"/>
  <c r="Q576" i="12"/>
  <c r="AE688" i="14"/>
  <c r="Q667" i="12"/>
  <c r="Y705" i="14"/>
  <c r="Q605" i="12"/>
  <c r="Q579" i="12"/>
  <c r="AV692" i="14"/>
  <c r="O621" i="14"/>
  <c r="Q650" i="12"/>
  <c r="Q555" i="12"/>
  <c r="AF687" i="14"/>
  <c r="G629" i="14"/>
  <c r="Q566" i="12"/>
  <c r="Q563" i="12"/>
  <c r="Q581" i="12"/>
  <c r="G627" i="14"/>
  <c r="Q659" i="12"/>
  <c r="J675" i="14"/>
  <c r="Q663" i="12"/>
  <c r="Q578" i="12"/>
  <c r="N613" i="14"/>
  <c r="AS683" i="14"/>
  <c r="BA706" i="14"/>
  <c r="Q625" i="12"/>
  <c r="P428" i="5"/>
  <c r="P405" i="5"/>
  <c r="O414" i="9"/>
  <c r="M405" i="10"/>
  <c r="M404" i="9"/>
  <c r="L428" i="5"/>
  <c r="BC220" i="10"/>
  <c r="AV256" i="6"/>
  <c r="G253" i="11"/>
  <c r="G250" i="11"/>
  <c r="BC49" i="8"/>
  <c r="G276" i="12"/>
  <c r="F259" i="12"/>
  <c r="G258" i="12"/>
  <c r="G233" i="12"/>
  <c r="BC49" i="9"/>
  <c r="BC241" i="9" s="1"/>
  <c r="BC49" i="6"/>
  <c r="G251" i="11"/>
  <c r="G234" i="11"/>
  <c r="G218" i="11"/>
  <c r="BC49" i="11"/>
  <c r="F273" i="12"/>
  <c r="AN701" i="14"/>
  <c r="BB693" i="14"/>
  <c r="BC714" i="14"/>
  <c r="Q691" i="14"/>
  <c r="AN696" i="14"/>
  <c r="AZ691" i="14"/>
  <c r="O714" i="14"/>
  <c r="AS708" i="14"/>
  <c r="J667" i="14"/>
  <c r="AA688" i="14"/>
  <c r="F609" i="14"/>
  <c r="G654" i="14"/>
  <c r="F618" i="14"/>
  <c r="P605" i="14"/>
  <c r="Q557" i="12"/>
  <c r="F422" i="6"/>
  <c r="F405" i="9"/>
  <c r="BA49" i="10"/>
  <c r="BA49" i="9"/>
  <c r="F243" i="6"/>
  <c r="BA49" i="6"/>
  <c r="BA173" i="6" s="1"/>
  <c r="G245" i="11"/>
  <c r="F248" i="12"/>
  <c r="G230" i="12"/>
  <c r="G209" i="12"/>
  <c r="G287" i="12"/>
  <c r="AC294" i="12"/>
  <c r="AK295" i="12"/>
  <c r="AD298" i="12"/>
  <c r="BC298" i="12"/>
  <c r="I299" i="12"/>
  <c r="Q303" i="12"/>
  <c r="AG303" i="12"/>
  <c r="AP304" i="12"/>
  <c r="AP694" i="12" s="1"/>
  <c r="S305" i="12"/>
  <c r="BB305" i="12"/>
  <c r="AB306" i="12"/>
  <c r="AH306" i="12"/>
  <c r="AX307" i="12"/>
  <c r="I310" i="12"/>
  <c r="AH310" i="12"/>
  <c r="BA310" i="12"/>
  <c r="AX311" i="12"/>
  <c r="Z312" i="12"/>
  <c r="AO314" i="12"/>
  <c r="BA316" i="12"/>
  <c r="M317" i="12"/>
  <c r="X317" i="12"/>
  <c r="AC317" i="12"/>
  <c r="AN317" i="12"/>
  <c r="AN702" i="12" s="1"/>
  <c r="AZ317" i="12"/>
  <c r="AZ702" i="12" s="1"/>
  <c r="AU318" i="12"/>
  <c r="BA318" i="12"/>
  <c r="F319" i="12"/>
  <c r="AP319" i="12"/>
  <c r="AV319" i="12"/>
  <c r="O320" i="12"/>
  <c r="AT321" i="12"/>
  <c r="L322" i="12"/>
  <c r="AF322" i="12"/>
  <c r="AK322" i="12"/>
  <c r="F323" i="12"/>
  <c r="O323" i="12"/>
  <c r="AC323" i="12"/>
  <c r="AL323" i="12"/>
  <c r="AV323" i="12"/>
  <c r="J324" i="12"/>
  <c r="S324" i="12"/>
  <c r="AI287" i="12"/>
  <c r="Q293" i="12"/>
  <c r="AT295" i="12"/>
  <c r="AG299" i="12"/>
  <c r="G301" i="12"/>
  <c r="AD302" i="12"/>
  <c r="AJ302" i="12"/>
  <c r="AX303" i="12"/>
  <c r="M305" i="12"/>
  <c r="AW306" i="12"/>
  <c r="V310" i="12"/>
  <c r="AC310" i="12"/>
  <c r="AI311" i="12"/>
  <c r="AM316" i="12"/>
  <c r="S317" i="12"/>
  <c r="L318" i="12"/>
  <c r="L707" i="12" s="1"/>
  <c r="S319" i="12"/>
  <c r="Y319" i="12"/>
  <c r="AK319" i="12"/>
  <c r="W320" i="12"/>
  <c r="S321" i="12"/>
  <c r="Q322" i="12"/>
  <c r="V322" i="12"/>
  <c r="AW322" i="12"/>
  <c r="BB322" i="12"/>
  <c r="K323" i="12"/>
  <c r="Y323" i="12"/>
  <c r="AH323" i="12"/>
  <c r="AQ323" i="12"/>
  <c r="F324" i="12"/>
  <c r="O324" i="12"/>
  <c r="X324" i="12"/>
  <c r="AL324" i="12"/>
  <c r="AV324" i="12"/>
  <c r="K325" i="12"/>
  <c r="AB325" i="12"/>
  <c r="F326" i="12"/>
  <c r="T326" i="12"/>
  <c r="I327" i="12"/>
  <c r="AO327" i="12"/>
  <c r="W328" i="12"/>
  <c r="K329" i="12"/>
  <c r="P329" i="12"/>
  <c r="U329" i="12"/>
  <c r="AZ329" i="12"/>
  <c r="R294" i="12"/>
  <c r="AZ297" i="12"/>
  <c r="T298" i="12"/>
  <c r="AI305" i="12"/>
  <c r="AO305" i="12"/>
  <c r="R310" i="12"/>
  <c r="AJ310" i="12"/>
  <c r="AZ311" i="12"/>
  <c r="F312" i="12"/>
  <c r="AC313" i="12"/>
  <c r="W315" i="12"/>
  <c r="H316" i="12"/>
  <c r="O317" i="12"/>
  <c r="O702" i="12" s="1"/>
  <c r="T317" i="12"/>
  <c r="AE317" i="12"/>
  <c r="AE702" i="12" s="1"/>
  <c r="Y318" i="12"/>
  <c r="AK318" i="12"/>
  <c r="AW318" i="12"/>
  <c r="AG319" i="12"/>
  <c r="AL319" i="12"/>
  <c r="X320" i="12"/>
  <c r="AL320" i="12"/>
  <c r="R322" i="12"/>
  <c r="AH322" i="12"/>
  <c r="AX322" i="12"/>
  <c r="BC322" i="12"/>
  <c r="Q323" i="12"/>
  <c r="Z323" i="12"/>
  <c r="AI323" i="12"/>
  <c r="AX323" i="12"/>
  <c r="G324" i="12"/>
  <c r="P324" i="12"/>
  <c r="AD324" i="12"/>
  <c r="AM324" i="12"/>
  <c r="AW324" i="12"/>
  <c r="X325" i="12"/>
  <c r="AC325" i="12"/>
  <c r="J327" i="12"/>
  <c r="W327" i="12"/>
  <c r="AP327" i="12"/>
  <c r="L329" i="12"/>
  <c r="AM329" i="12"/>
  <c r="I331" i="12"/>
  <c r="H288" i="12"/>
  <c r="AO289" i="12"/>
  <c r="Y291" i="12"/>
  <c r="Y684" i="12" s="1"/>
  <c r="M293" i="12"/>
  <c r="O297" i="12"/>
  <c r="AB298" i="12"/>
  <c r="AU298" i="12"/>
  <c r="BA298" i="12"/>
  <c r="AG302" i="12"/>
  <c r="AU302" i="12"/>
  <c r="Z306" i="12"/>
  <c r="AF306" i="12"/>
  <c r="BB309" i="12"/>
  <c r="M310" i="12"/>
  <c r="AF310" i="12"/>
  <c r="AY310" i="12"/>
  <c r="S311" i="12"/>
  <c r="AL312" i="12"/>
  <c r="P316" i="12"/>
  <c r="AJ316" i="12"/>
  <c r="AY316" i="12"/>
  <c r="AX317" i="12"/>
  <c r="AL318" i="12"/>
  <c r="AR318" i="12"/>
  <c r="AR707" i="12" s="1"/>
  <c r="J319" i="12"/>
  <c r="AH319" i="12"/>
  <c r="AZ319" i="12"/>
  <c r="F320" i="12"/>
  <c r="AJ321" i="12"/>
  <c r="Y322" i="12"/>
  <c r="AD322" i="12"/>
  <c r="AY322" i="12"/>
  <c r="I323" i="12"/>
  <c r="R323" i="12"/>
  <c r="AA323" i="12"/>
  <c r="AO323" i="12"/>
  <c r="AY323" i="12"/>
  <c r="H324" i="12"/>
  <c r="V324" i="12"/>
  <c r="AE324" i="12"/>
  <c r="AN324" i="12"/>
  <c r="BC324" i="12"/>
  <c r="Y325" i="12"/>
  <c r="AK325" i="12"/>
  <c r="AQ325" i="12"/>
  <c r="AK326" i="12"/>
  <c r="AN328" i="12"/>
  <c r="BC328" i="12"/>
  <c r="M329" i="12"/>
  <c r="S329" i="12"/>
  <c r="AC329" i="12"/>
  <c r="AI329" i="12"/>
  <c r="AM287" i="12"/>
  <c r="X288" i="12"/>
  <c r="U293" i="12"/>
  <c r="AP294" i="12"/>
  <c r="AX294" i="12"/>
  <c r="V298" i="12"/>
  <c r="AO298" i="12"/>
  <c r="S301" i="12"/>
  <c r="M302" i="12"/>
  <c r="AB302" i="12"/>
  <c r="AK305" i="12"/>
  <c r="AH308" i="12"/>
  <c r="T310" i="12"/>
  <c r="AL310" i="12"/>
  <c r="AG311" i="12"/>
  <c r="AF314" i="12"/>
  <c r="Q317" i="12"/>
  <c r="AB317" i="12"/>
  <c r="AG317" i="12"/>
  <c r="J318" i="12"/>
  <c r="U318" i="12"/>
  <c r="AG318" i="12"/>
  <c r="W319" i="12"/>
  <c r="AC319" i="12"/>
  <c r="U286" i="12"/>
  <c r="AX291" i="12"/>
  <c r="AX684" i="12" s="1"/>
  <c r="H294" i="12"/>
  <c r="M295" i="12"/>
  <c r="I298" i="12"/>
  <c r="AJ298" i="12"/>
  <c r="BC302" i="12"/>
  <c r="I303" i="12"/>
  <c r="AH304" i="12"/>
  <c r="Y305" i="12"/>
  <c r="AN306" i="12"/>
  <c r="U309" i="12"/>
  <c r="AA309" i="12"/>
  <c r="AG309" i="12"/>
  <c r="AA311" i="12"/>
  <c r="AV312" i="12"/>
  <c r="AT317" i="12"/>
  <c r="P318" i="12"/>
  <c r="AB318" i="12"/>
  <c r="AK321" i="12"/>
  <c r="AZ321" i="12"/>
  <c r="AZ708" i="12" s="1"/>
  <c r="P322" i="12"/>
  <c r="U322" i="12"/>
  <c r="Z322" i="12"/>
  <c r="J323" i="12"/>
  <c r="S323" i="12"/>
  <c r="AG323" i="12"/>
  <c r="AP323" i="12"/>
  <c r="AZ323" i="12"/>
  <c r="N324" i="12"/>
  <c r="W324" i="12"/>
  <c r="AF324" i="12"/>
  <c r="AU324" i="12"/>
  <c r="AL326" i="12"/>
  <c r="BA326" i="12"/>
  <c r="AG327" i="12"/>
  <c r="N328" i="12"/>
  <c r="N711" i="12" s="1"/>
  <c r="O329" i="12"/>
  <c r="T329" i="12"/>
  <c r="Y329" i="12"/>
  <c r="AJ329" i="12"/>
  <c r="J627" i="14"/>
  <c r="BC706" i="14"/>
  <c r="K696" i="14"/>
  <c r="AE693" i="14"/>
  <c r="I233" i="6"/>
  <c r="L331" i="12"/>
  <c r="AY329" i="12"/>
  <c r="J329" i="12"/>
  <c r="AU327" i="12"/>
  <c r="N327" i="12"/>
  <c r="S326" i="12"/>
  <c r="M326" i="12"/>
  <c r="J325" i="12"/>
  <c r="AK324" i="12"/>
  <c r="X323" i="12"/>
  <c r="R321" i="12"/>
  <c r="X319" i="12"/>
  <c r="K318" i="12"/>
  <c r="AH317" i="12"/>
  <c r="R317" i="12"/>
  <c r="F317" i="12"/>
  <c r="AT316" i="12"/>
  <c r="Y316" i="12"/>
  <c r="J313" i="12"/>
  <c r="F309" i="12"/>
  <c r="O306" i="12"/>
  <c r="G306" i="12"/>
  <c r="AX304" i="12"/>
  <c r="AX694" i="12" s="1"/>
  <c r="AN303" i="12"/>
  <c r="X303" i="12"/>
  <c r="X299" i="12"/>
  <c r="AQ294" i="12"/>
  <c r="I319" i="12"/>
  <c r="AZ318" i="12"/>
  <c r="AZ707" i="12" s="1"/>
  <c r="AM318" i="12"/>
  <c r="AY317" i="12"/>
  <c r="AY702" i="12" s="1"/>
  <c r="AK316" i="12"/>
  <c r="T311" i="12"/>
  <c r="AA310" i="12"/>
  <c r="X307" i="12"/>
  <c r="AB295" i="12"/>
  <c r="N293" i="12"/>
  <c r="AR286" i="12"/>
  <c r="AJ286" i="12"/>
  <c r="AK330" i="12"/>
  <c r="BC329" i="12"/>
  <c r="AO329" i="12"/>
  <c r="X329" i="12"/>
  <c r="H329" i="12"/>
  <c r="AV328" i="12"/>
  <c r="AA328" i="12"/>
  <c r="G328" i="12"/>
  <c r="AL327" i="12"/>
  <c r="AF327" i="12"/>
  <c r="F327" i="12"/>
  <c r="AZ326" i="12"/>
  <c r="Q326" i="12"/>
  <c r="AT324" i="12"/>
  <c r="M324" i="12"/>
  <c r="AF323" i="12"/>
  <c r="AY321" i="12"/>
  <c r="AY708" i="12" s="1"/>
  <c r="P319" i="12"/>
  <c r="O318" i="12"/>
  <c r="O707" i="12" s="1"/>
  <c r="AL317" i="12"/>
  <c r="V317" i="12"/>
  <c r="G310" i="12"/>
  <c r="AL309" i="12"/>
  <c r="AX308" i="12"/>
  <c r="AX300" i="12"/>
  <c r="AO300" i="12"/>
  <c r="AG300" i="12"/>
  <c r="AU297" i="12"/>
  <c r="AV288" i="12"/>
  <c r="AM288" i="12"/>
  <c r="AE288" i="12"/>
  <c r="BC287" i="12"/>
  <c r="BB359" i="11"/>
  <c r="O331" i="12"/>
  <c r="AH329" i="12"/>
  <c r="AB329" i="12"/>
  <c r="R329" i="12"/>
  <c r="K328" i="12"/>
  <c r="AD327" i="12"/>
  <c r="AX326" i="12"/>
  <c r="AP325" i="12"/>
  <c r="BB324" i="12"/>
  <c r="U324" i="12"/>
  <c r="AN323" i="12"/>
  <c r="H323" i="12"/>
  <c r="H320" i="12"/>
  <c r="AQ318" i="12"/>
  <c r="AD309" i="12"/>
  <c r="R309" i="12"/>
  <c r="K302" i="12"/>
  <c r="F297" i="12"/>
  <c r="AP293" i="12"/>
  <c r="AG330" i="12"/>
  <c r="Q330" i="12"/>
  <c r="AL329" i="12"/>
  <c r="AF329" i="12"/>
  <c r="AZ328" i="12"/>
  <c r="AK328" i="12"/>
  <c r="AB327" i="12"/>
  <c r="BA325" i="12"/>
  <c r="AN325" i="12"/>
  <c r="AH325" i="12"/>
  <c r="I325" i="12"/>
  <c r="AC324" i="12"/>
  <c r="AW323" i="12"/>
  <c r="P323" i="12"/>
  <c r="L321" i="12"/>
  <c r="L708" i="12" s="1"/>
  <c r="AK320" i="12"/>
  <c r="AW319" i="12"/>
  <c r="AV318" i="12"/>
  <c r="BB316" i="12"/>
  <c r="AC304" i="12"/>
  <c r="AC694" i="12" s="1"/>
  <c r="U304" i="12"/>
  <c r="U694" i="12" s="1"/>
  <c r="W302" i="12"/>
  <c r="BC301" i="12"/>
  <c r="V301" i="12"/>
  <c r="AW299" i="12"/>
  <c r="AP287" i="12"/>
  <c r="BA323" i="12"/>
  <c r="T323" i="12"/>
  <c r="AA322" i="12"/>
  <c r="G322" i="12"/>
  <c r="AC320" i="12"/>
  <c r="AI318" i="12"/>
  <c r="H318" i="12"/>
  <c r="AB315" i="12"/>
  <c r="AA314" i="12"/>
  <c r="S314" i="12"/>
  <c r="U308" i="12"/>
  <c r="AH297" i="12"/>
  <c r="R297" i="12"/>
  <c r="BA295" i="12"/>
  <c r="AY689" i="14"/>
  <c r="Q572" i="12"/>
  <c r="Q624" i="12"/>
  <c r="Q706" i="14"/>
  <c r="Y715" i="14"/>
  <c r="J626" i="14"/>
  <c r="E668" i="14"/>
  <c r="H609" i="14"/>
  <c r="F603" i="14"/>
  <c r="BC261" i="9"/>
  <c r="BC252" i="9"/>
  <c r="BC242" i="9"/>
  <c r="AV268" i="6"/>
  <c r="I268" i="8"/>
  <c r="P416" i="12"/>
  <c r="O413" i="12"/>
  <c r="N430" i="12"/>
  <c r="N417" i="12"/>
  <c r="N405" i="12"/>
  <c r="M426" i="12"/>
  <c r="M413" i="12"/>
  <c r="G256" i="12"/>
  <c r="G245" i="12"/>
  <c r="G244" i="12"/>
  <c r="AV349" i="11"/>
  <c r="AM349" i="11"/>
  <c r="W349" i="11"/>
  <c r="AY694" i="10"/>
  <c r="BC360" i="9"/>
  <c r="AT360" i="9"/>
  <c r="AJ360" i="9"/>
  <c r="V360" i="9"/>
  <c r="M360" i="9"/>
  <c r="AX359" i="9"/>
  <c r="Q359" i="9"/>
  <c r="AX357" i="9"/>
  <c r="AG357" i="9"/>
  <c r="Q357" i="9"/>
  <c r="BB356" i="9"/>
  <c r="AR356" i="9"/>
  <c r="AD356" i="9"/>
  <c r="U356" i="9"/>
  <c r="L356" i="9"/>
  <c r="AO355" i="9"/>
  <c r="I355" i="9"/>
  <c r="BB353" i="9"/>
  <c r="AK353" i="9"/>
  <c r="U353" i="9"/>
  <c r="H353" i="9"/>
  <c r="BA352" i="9"/>
  <c r="AL352" i="9"/>
  <c r="AC352" i="9"/>
  <c r="T352" i="9"/>
  <c r="F352" i="9"/>
  <c r="AG351" i="9"/>
  <c r="AW350" i="9"/>
  <c r="AF350" i="9"/>
  <c r="P350" i="9"/>
  <c r="J349" i="9"/>
  <c r="AT348" i="9"/>
  <c r="AN348" i="9"/>
  <c r="AI348" i="9"/>
  <c r="Y348" i="9"/>
  <c r="AW347" i="9"/>
  <c r="AZ346" i="9"/>
  <c r="AU346" i="9"/>
  <c r="Q346" i="9"/>
  <c r="AN345" i="9"/>
  <c r="AC345" i="9"/>
  <c r="X345" i="9"/>
  <c r="M345" i="9"/>
  <c r="AM343" i="9"/>
  <c r="BC342" i="9"/>
  <c r="AX342" i="9"/>
  <c r="AH342" i="9"/>
  <c r="AC342" i="9"/>
  <c r="W342" i="9"/>
  <c r="AZ340" i="9"/>
  <c r="AR340" i="9"/>
  <c r="AK340" i="9"/>
  <c r="J339" i="9"/>
  <c r="R338" i="9"/>
  <c r="F338" i="9"/>
  <c r="AY337" i="9"/>
  <c r="AL337" i="9"/>
  <c r="T337" i="9"/>
  <c r="G336" i="9"/>
  <c r="AY335" i="9"/>
  <c r="AI335" i="9"/>
  <c r="AC335" i="9"/>
  <c r="V335" i="9"/>
  <c r="AQ334" i="9"/>
  <c r="J334" i="9"/>
  <c r="BC333" i="9"/>
  <c r="V333" i="9"/>
  <c r="BA332" i="9"/>
  <c r="Z332" i="9"/>
  <c r="T332" i="9"/>
  <c r="P330" i="9"/>
  <c r="I330" i="9"/>
  <c r="BB329" i="9"/>
  <c r="U329" i="9"/>
  <c r="AY328" i="9"/>
  <c r="G328" i="9"/>
  <c r="BB327" i="9"/>
  <c r="AV327" i="9"/>
  <c r="Y327" i="9"/>
  <c r="S327" i="9"/>
  <c r="AY326" i="9"/>
  <c r="AK326" i="9"/>
  <c r="Q326" i="9"/>
  <c r="AG325" i="9"/>
  <c r="S325" i="9"/>
  <c r="AG324" i="9"/>
  <c r="J422" i="6"/>
  <c r="J414" i="10"/>
  <c r="J406" i="10"/>
  <c r="J405" i="9"/>
  <c r="J405" i="6"/>
  <c r="J404" i="5"/>
  <c r="E410" i="10"/>
  <c r="E400" i="5"/>
  <c r="BC276" i="9"/>
  <c r="BC259" i="9"/>
  <c r="BC250" i="9"/>
  <c r="AY219" i="6"/>
  <c r="AY191" i="6"/>
  <c r="BC203" i="11"/>
  <c r="AX360" i="9"/>
  <c r="AN360" i="9"/>
  <c r="Z360" i="9"/>
  <c r="Q360" i="9"/>
  <c r="H360" i="9"/>
  <c r="AC359" i="9"/>
  <c r="AZ358" i="9"/>
  <c r="AV358" i="9"/>
  <c r="AQ358" i="9"/>
  <c r="AM358" i="9"/>
  <c r="AI358" i="9"/>
  <c r="AE358" i="9"/>
  <c r="AA358" i="9"/>
  <c r="W358" i="9"/>
  <c r="S358" i="9"/>
  <c r="O358" i="9"/>
  <c r="K358" i="9"/>
  <c r="G358" i="9"/>
  <c r="AQ357" i="9"/>
  <c r="AA357" i="9"/>
  <c r="K357" i="9"/>
  <c r="AW356" i="9"/>
  <c r="AH356" i="9"/>
  <c r="Y356" i="9"/>
  <c r="P356" i="9"/>
  <c r="BB355" i="9"/>
  <c r="U355" i="9"/>
  <c r="BC354" i="9"/>
  <c r="AY354" i="9"/>
  <c r="AU354" i="9"/>
  <c r="AP354" i="9"/>
  <c r="AL354" i="9"/>
  <c r="AH354" i="9"/>
  <c r="AD354" i="9"/>
  <c r="Z354" i="9"/>
  <c r="V354" i="9"/>
  <c r="R354" i="9"/>
  <c r="N354" i="9"/>
  <c r="J354" i="9"/>
  <c r="F354" i="9"/>
  <c r="AV353" i="9"/>
  <c r="AE353" i="9"/>
  <c r="O353" i="9"/>
  <c r="AP352" i="9"/>
  <c r="AG352" i="9"/>
  <c r="X352" i="9"/>
  <c r="J352" i="9"/>
  <c r="AT351" i="9"/>
  <c r="M351" i="9"/>
  <c r="AP350" i="9"/>
  <c r="Z350" i="9"/>
  <c r="AB349" i="9"/>
  <c r="AC348" i="9"/>
  <c r="X348" i="9"/>
  <c r="S348" i="9"/>
  <c r="J347" i="9"/>
  <c r="AM346" i="9"/>
  <c r="J346" i="9"/>
  <c r="AT345" i="9"/>
  <c r="AR343" i="9"/>
  <c r="AF343" i="9"/>
  <c r="N343" i="9"/>
  <c r="AL342" i="9"/>
  <c r="AG342" i="9"/>
  <c r="M342" i="9"/>
  <c r="G342" i="9"/>
  <c r="BC339" i="9"/>
  <c r="AV339" i="9"/>
  <c r="AB339" i="9"/>
  <c r="V339" i="9"/>
  <c r="W338" i="9"/>
  <c r="K338" i="9"/>
  <c r="AR337" i="9"/>
  <c r="Y337" i="9"/>
  <c r="S337" i="9"/>
  <c r="AH336" i="9"/>
  <c r="M336" i="9"/>
  <c r="AO335" i="9"/>
  <c r="AH335" i="9"/>
  <c r="AB335" i="9"/>
  <c r="AC334" i="9"/>
  <c r="W334" i="9"/>
  <c r="P334" i="9"/>
  <c r="I334" i="9"/>
  <c r="AC330" i="9"/>
  <c r="V330" i="9"/>
  <c r="AA329" i="9"/>
  <c r="K329" i="9"/>
  <c r="AM327" i="9"/>
  <c r="AX326" i="9"/>
  <c r="AD326" i="9"/>
  <c r="AM325" i="9"/>
  <c r="AI323" i="9"/>
  <c r="AI708" i="9" s="1"/>
  <c r="H696" i="14"/>
  <c r="M654" i="14"/>
  <c r="BC274" i="9"/>
  <c r="BC271" i="9"/>
  <c r="BC262" i="9"/>
  <c r="BC257" i="9"/>
  <c r="BC239" i="9"/>
  <c r="BC232" i="9"/>
  <c r="AY251" i="6"/>
  <c r="G262" i="12"/>
  <c r="G181" i="12"/>
  <c r="G180" i="12"/>
  <c r="AZ696" i="14"/>
  <c r="N709" i="14"/>
  <c r="Q655" i="12"/>
  <c r="N715" i="14"/>
  <c r="M629" i="14"/>
  <c r="E613" i="14"/>
  <c r="Y688" i="14"/>
  <c r="L664" i="14"/>
  <c r="AW717" i="14"/>
  <c r="Q656" i="12"/>
  <c r="K621" i="14"/>
  <c r="Q646" i="12"/>
  <c r="BB697" i="14"/>
  <c r="Q673" i="12"/>
  <c r="Q658" i="12"/>
  <c r="AA691" i="14"/>
  <c r="AT717" i="14"/>
  <c r="Q552" i="12"/>
  <c r="BC272" i="9"/>
  <c r="BC269" i="9"/>
  <c r="BC260" i="9"/>
  <c r="BC246" i="9"/>
  <c r="BC245" i="9"/>
  <c r="BC229" i="9"/>
  <c r="BC228" i="9"/>
  <c r="BC224" i="9"/>
  <c r="BC222" i="9"/>
  <c r="AY261" i="6"/>
  <c r="AY186" i="6"/>
  <c r="BC326" i="9"/>
  <c r="AO326" i="9"/>
  <c r="AB326" i="9"/>
  <c r="BB325" i="9"/>
  <c r="AR319" i="9"/>
  <c r="AR707" i="9" s="1"/>
  <c r="AG318" i="9"/>
  <c r="V316" i="9"/>
  <c r="U313" i="9"/>
  <c r="AE696" i="14"/>
  <c r="AZ701" i="14"/>
  <c r="AS714" i="14"/>
  <c r="O701" i="14"/>
  <c r="J554" i="14"/>
  <c r="J717" i="14"/>
  <c r="P425" i="10"/>
  <c r="P425" i="9"/>
  <c r="P425" i="5"/>
  <c r="P422" i="9"/>
  <c r="P422" i="5"/>
  <c r="P414" i="6"/>
  <c r="P410" i="6"/>
  <c r="O402" i="9"/>
  <c r="O401" i="6"/>
  <c r="O400" i="5"/>
  <c r="M430" i="9"/>
  <c r="M414" i="10"/>
  <c r="M410" i="10"/>
  <c r="M402" i="9"/>
  <c r="L425" i="10"/>
  <c r="L422" i="5"/>
  <c r="L418" i="9"/>
  <c r="L419" i="5"/>
  <c r="H430" i="5"/>
  <c r="F427" i="6"/>
  <c r="BC258" i="9"/>
  <c r="BC255" i="9"/>
  <c r="BC235" i="9"/>
  <c r="BC234" i="9"/>
  <c r="F214" i="9"/>
  <c r="AY269" i="6"/>
  <c r="AV252" i="6"/>
  <c r="O400" i="12"/>
  <c r="M428" i="12"/>
  <c r="M416" i="12"/>
  <c r="M399" i="12"/>
  <c r="K409" i="12"/>
  <c r="AY277" i="12"/>
  <c r="G218" i="12"/>
  <c r="G200" i="12"/>
  <c r="U339" i="11"/>
  <c r="M693" i="14"/>
  <c r="O609" i="14"/>
  <c r="AS433" i="14"/>
  <c r="BC270" i="9"/>
  <c r="BC267" i="9"/>
  <c r="BC256" i="9"/>
  <c r="BC253" i="9"/>
  <c r="BC248" i="9"/>
  <c r="BC247" i="9"/>
  <c r="BC223" i="9"/>
  <c r="AY263" i="6"/>
  <c r="AY184" i="6"/>
  <c r="G275" i="8"/>
  <c r="I274" i="8"/>
  <c r="G196" i="8"/>
  <c r="G203" i="12"/>
  <c r="G184" i="12"/>
  <c r="AG319" i="9"/>
  <c r="AG707" i="9" s="1"/>
  <c r="AF320" i="9"/>
  <c r="G325" i="9"/>
  <c r="N328" i="9"/>
  <c r="S328" i="9"/>
  <c r="AV328" i="9"/>
  <c r="BB328" i="9"/>
  <c r="O329" i="9"/>
  <c r="AJ330" i="9"/>
  <c r="R332" i="9"/>
  <c r="M334" i="9"/>
  <c r="AF334" i="9"/>
  <c r="Q335" i="9"/>
  <c r="AP336" i="9"/>
  <c r="AO337" i="9"/>
  <c r="AU337" i="9"/>
  <c r="G338" i="9"/>
  <c r="AP338" i="9"/>
  <c r="BC338" i="9"/>
  <c r="Z339" i="9"/>
  <c r="AR339" i="9"/>
  <c r="N319" i="9"/>
  <c r="N707" i="9" s="1"/>
  <c r="AO323" i="9"/>
  <c r="AO708" i="9" s="1"/>
  <c r="BA326" i="9"/>
  <c r="M327" i="9"/>
  <c r="AK328" i="9"/>
  <c r="AK711" i="9" s="1"/>
  <c r="AP328" i="9"/>
  <c r="W329" i="9"/>
  <c r="X330" i="9"/>
  <c r="AQ333" i="9"/>
  <c r="H334" i="9"/>
  <c r="O336" i="9"/>
  <c r="M337" i="9"/>
  <c r="R337" i="9"/>
  <c r="AD337" i="9"/>
  <c r="AE338" i="9"/>
  <c r="O339" i="9"/>
  <c r="AZ339" i="9"/>
  <c r="AV693" i="14"/>
  <c r="BC692" i="14"/>
  <c r="F563" i="14"/>
  <c r="J423" i="6"/>
  <c r="BC268" i="9"/>
  <c r="BC265" i="9"/>
  <c r="BC251" i="9"/>
  <c r="BC240" i="9"/>
  <c r="BC237" i="9"/>
  <c r="BC231" i="9"/>
  <c r="AY241" i="6"/>
  <c r="AY235" i="6"/>
  <c r="G266" i="8"/>
  <c r="P411" i="12"/>
  <c r="G260" i="12"/>
  <c r="AY257" i="12"/>
  <c r="G214" i="12"/>
  <c r="L655" i="14"/>
  <c r="K715" i="14"/>
  <c r="O617" i="14"/>
  <c r="AU706" i="14"/>
  <c r="AR326" i="9"/>
  <c r="Y326" i="9"/>
  <c r="AA325" i="9"/>
  <c r="M325" i="9"/>
  <c r="AJ321" i="9"/>
  <c r="M321" i="9"/>
  <c r="BA318" i="9"/>
  <c r="F318" i="9"/>
  <c r="AQ317" i="9"/>
  <c r="O340" i="9"/>
  <c r="BB337" i="9"/>
  <c r="AV337" i="9"/>
  <c r="AJ337" i="9"/>
  <c r="H337" i="9"/>
  <c r="AJ336" i="9"/>
  <c r="AC336" i="9"/>
  <c r="BA335" i="9"/>
  <c r="AK335" i="9"/>
  <c r="AE335" i="9"/>
  <c r="K335" i="9"/>
  <c r="AW334" i="9"/>
  <c r="AM334" i="9"/>
  <c r="AC333" i="9"/>
  <c r="U333" i="9"/>
  <c r="AG332" i="9"/>
  <c r="M332" i="9"/>
  <c r="M716" i="9" s="1"/>
  <c r="AW331" i="9"/>
  <c r="AM331" i="9"/>
  <c r="X331" i="9"/>
  <c r="R330" i="9"/>
  <c r="AF328" i="9"/>
  <c r="T328" i="9"/>
  <c r="G327" i="9"/>
  <c r="AH326" i="9"/>
  <c r="AX323" i="9"/>
  <c r="AX708" i="9" s="1"/>
  <c r="H373" i="8"/>
  <c r="BA372" i="8"/>
  <c r="AU371" i="8"/>
  <c r="AL369" i="8"/>
  <c r="AZ367" i="8"/>
  <c r="AU367" i="8"/>
  <c r="AI367" i="8"/>
  <c r="X367" i="8"/>
  <c r="R367" i="8"/>
  <c r="L367" i="8"/>
  <c r="AP365" i="8"/>
  <c r="N365" i="8"/>
  <c r="H365" i="8"/>
  <c r="AV363" i="8"/>
  <c r="AJ363" i="8"/>
  <c r="R363" i="8"/>
  <c r="G363" i="8"/>
  <c r="AU362" i="8"/>
  <c r="W362" i="8"/>
  <c r="AX360" i="8"/>
  <c r="AN360" i="8"/>
  <c r="AE360" i="8"/>
  <c r="Q360" i="8"/>
  <c r="H360" i="8"/>
  <c r="AV359" i="8"/>
  <c r="Z359" i="8"/>
  <c r="F359" i="8"/>
  <c r="AP358" i="8"/>
  <c r="U358" i="8"/>
  <c r="BA357" i="8"/>
  <c r="AO357" i="8"/>
  <c r="AJ357" i="8"/>
  <c r="Y357" i="8"/>
  <c r="T357" i="8"/>
  <c r="I357" i="8"/>
  <c r="AO356" i="8"/>
  <c r="AF356" i="8"/>
  <c r="W356" i="8"/>
  <c r="I356" i="8"/>
  <c r="AX354" i="8"/>
  <c r="AI354" i="8"/>
  <c r="AD354" i="8"/>
  <c r="Y354" i="8"/>
  <c r="N354" i="8"/>
  <c r="I354" i="8"/>
  <c r="BC353" i="8"/>
  <c r="AT353" i="8"/>
  <c r="AJ353" i="8"/>
  <c r="V353" i="8"/>
  <c r="BB352" i="8"/>
  <c r="AR352" i="8"/>
  <c r="AI352" i="8"/>
  <c r="U352" i="8"/>
  <c r="L352" i="8"/>
  <c r="AV350" i="8"/>
  <c r="AL350" i="8"/>
  <c r="AC350" i="8"/>
  <c r="O350" i="8"/>
  <c r="F350" i="8"/>
  <c r="AW349" i="8"/>
  <c r="AH349" i="8"/>
  <c r="Y349" i="8"/>
  <c r="P349" i="8"/>
  <c r="AN347" i="8"/>
  <c r="V347" i="8"/>
  <c r="AT345" i="8"/>
  <c r="AT344" i="8"/>
  <c r="AJ344" i="8"/>
  <c r="AA344" i="8"/>
  <c r="M344" i="8"/>
  <c r="AR343" i="8"/>
  <c r="AH343" i="8"/>
  <c r="S343" i="8"/>
  <c r="AY342" i="8"/>
  <c r="AO342" i="8"/>
  <c r="AE342" i="8"/>
  <c r="Z342" i="8"/>
  <c r="BB341" i="8"/>
  <c r="AW341" i="8"/>
  <c r="AL341" i="8"/>
  <c r="AC341" i="8"/>
  <c r="X341" i="8"/>
  <c r="N341" i="8"/>
  <c r="AT340" i="8"/>
  <c r="U340" i="8"/>
  <c r="K340" i="8"/>
  <c r="F340" i="8"/>
  <c r="AM339" i="8"/>
  <c r="AU337" i="8"/>
  <c r="AE337" i="8"/>
  <c r="Y337" i="8"/>
  <c r="J337" i="8"/>
  <c r="AO336" i="8"/>
  <c r="AC336" i="8"/>
  <c r="X336" i="8"/>
  <c r="AY334" i="8"/>
  <c r="AP334" i="8"/>
  <c r="AJ334" i="8"/>
  <c r="Y334" i="8"/>
  <c r="O334" i="8"/>
  <c r="J334" i="8"/>
  <c r="AX332" i="8"/>
  <c r="AO332" i="8"/>
  <c r="X332" i="8"/>
  <c r="Q332" i="8"/>
  <c r="L332" i="8"/>
  <c r="AG331" i="8"/>
  <c r="AB331" i="8"/>
  <c r="AV330" i="8"/>
  <c r="AN330" i="8"/>
  <c r="AH330" i="8"/>
  <c r="AB330" i="8"/>
  <c r="W330" i="8"/>
  <c r="Q330" i="8"/>
  <c r="AG328" i="8"/>
  <c r="AZ326" i="8"/>
  <c r="AR326" i="8"/>
  <c r="AL326" i="8"/>
  <c r="W326" i="8"/>
  <c r="AU325" i="8"/>
  <c r="AE325" i="8"/>
  <c r="J325" i="8"/>
  <c r="AH324" i="8"/>
  <c r="T324" i="8"/>
  <c r="AX323" i="8"/>
  <c r="AJ323" i="8"/>
  <c r="AD323" i="8"/>
  <c r="AZ319" i="8"/>
  <c r="AQ319" i="8"/>
  <c r="W319" i="8"/>
  <c r="AV318" i="8"/>
  <c r="AN318" i="8"/>
  <c r="AA318" i="8"/>
  <c r="L318" i="8"/>
  <c r="AI317" i="8"/>
  <c r="R310" i="8"/>
  <c r="J310" i="8"/>
  <c r="BA337" i="9"/>
  <c r="AI337" i="9"/>
  <c r="X337" i="9"/>
  <c r="G337" i="9"/>
  <c r="V336" i="9"/>
  <c r="AQ335" i="9"/>
  <c r="W335" i="9"/>
  <c r="BC334" i="9"/>
  <c r="AV334" i="9"/>
  <c r="AL334" i="9"/>
  <c r="AA334" i="9"/>
  <c r="AY333" i="9"/>
  <c r="AI333" i="9"/>
  <c r="AX332" i="9"/>
  <c r="AN332" i="9"/>
  <c r="AF332" i="9"/>
  <c r="Y332" i="9"/>
  <c r="Y716" i="9" s="1"/>
  <c r="L332" i="9"/>
  <c r="AV331" i="9"/>
  <c r="AP330" i="9"/>
  <c r="J330" i="9"/>
  <c r="AU326" i="9"/>
  <c r="N326" i="9"/>
  <c r="Y320" i="9"/>
  <c r="AT372" i="8"/>
  <c r="AM372" i="8"/>
  <c r="AA372" i="8"/>
  <c r="T372" i="8"/>
  <c r="AN367" i="8"/>
  <c r="AB367" i="8"/>
  <c r="W367" i="8"/>
  <c r="F367" i="8"/>
  <c r="AT366" i="8"/>
  <c r="AL366" i="8"/>
  <c r="N366" i="8"/>
  <c r="BB365" i="8"/>
  <c r="AW365" i="8"/>
  <c r="X365" i="8"/>
  <c r="R365" i="8"/>
  <c r="AZ364" i="8"/>
  <c r="AB364" i="8"/>
  <c r="AN363" i="8"/>
  <c r="W363" i="8"/>
  <c r="AH362" i="8"/>
  <c r="AA362" i="8"/>
  <c r="AB361" i="8"/>
  <c r="U361" i="8"/>
  <c r="N361" i="8"/>
  <c r="BB360" i="8"/>
  <c r="AR360" i="8"/>
  <c r="AI360" i="8"/>
  <c r="U360" i="8"/>
  <c r="L360" i="8"/>
  <c r="AT356" i="8"/>
  <c r="AJ356" i="8"/>
  <c r="AA356" i="8"/>
  <c r="M356" i="8"/>
  <c r="BB354" i="8"/>
  <c r="AM354" i="8"/>
  <c r="AX353" i="8"/>
  <c r="AN353" i="8"/>
  <c r="Z353" i="8"/>
  <c r="Q353" i="8"/>
  <c r="L353" i="8"/>
  <c r="AW352" i="8"/>
  <c r="AM352" i="8"/>
  <c r="Y352" i="8"/>
  <c r="P352" i="8"/>
  <c r="G352" i="8"/>
  <c r="AZ350" i="8"/>
  <c r="AP350" i="8"/>
  <c r="AG350" i="8"/>
  <c r="S350" i="8"/>
  <c r="J350" i="8"/>
  <c r="BA349" i="8"/>
  <c r="AL349" i="8"/>
  <c r="AC349" i="8"/>
  <c r="T349" i="8"/>
  <c r="AU347" i="8"/>
  <c r="AB347" i="8"/>
  <c r="H347" i="8"/>
  <c r="AK345" i="8"/>
  <c r="AX344" i="8"/>
  <c r="AN344" i="8"/>
  <c r="AE344" i="8"/>
  <c r="Q344" i="8"/>
  <c r="BC343" i="8"/>
  <c r="AM343" i="8"/>
  <c r="W343" i="8"/>
  <c r="H343" i="8"/>
  <c r="BC342" i="8"/>
  <c r="AT342" i="8"/>
  <c r="AI342" i="8"/>
  <c r="K342" i="8"/>
  <c r="F342" i="8"/>
  <c r="AG341" i="8"/>
  <c r="I341" i="8"/>
  <c r="AI340" i="8"/>
  <c r="Y340" i="8"/>
  <c r="O340" i="8"/>
  <c r="AY339" i="8"/>
  <c r="Z339" i="8"/>
  <c r="G339" i="8"/>
  <c r="BB338" i="8"/>
  <c r="AP338" i="8"/>
  <c r="AK338" i="8"/>
  <c r="Z338" i="8"/>
  <c r="U338" i="8"/>
  <c r="J338" i="8"/>
  <c r="G338" i="8"/>
  <c r="AZ337" i="8"/>
  <c r="AI337" i="8"/>
  <c r="AI683" i="8" s="1"/>
  <c r="AD337" i="8"/>
  <c r="O337" i="8"/>
  <c r="BB336" i="8"/>
  <c r="AU336" i="8"/>
  <c r="AH336" i="8"/>
  <c r="Y335" i="8"/>
  <c r="S335" i="8"/>
  <c r="AX334" i="8"/>
  <c r="AD334" i="8"/>
  <c r="S334" i="8"/>
  <c r="AT333" i="8"/>
  <c r="AH332" i="8"/>
  <c r="AC332" i="8"/>
  <c r="BA330" i="8"/>
  <c r="AG330" i="8"/>
  <c r="BA328" i="8"/>
  <c r="AT328" i="8"/>
  <c r="AL328" i="8"/>
  <c r="J328" i="8"/>
  <c r="AE327" i="8"/>
  <c r="AD326" i="8"/>
  <c r="H326" i="8"/>
  <c r="AT325" i="8"/>
  <c r="AU324" i="8"/>
  <c r="AN324" i="8"/>
  <c r="K324" i="8"/>
  <c r="H322" i="8"/>
  <c r="Z321" i="8"/>
  <c r="T321" i="8"/>
  <c r="M321" i="8"/>
  <c r="F321" i="8"/>
  <c r="AJ320" i="8"/>
  <c r="AB320" i="8"/>
  <c r="AI319" i="8"/>
  <c r="AB319" i="8"/>
  <c r="O319" i="8"/>
  <c r="AC315" i="8"/>
  <c r="AC311" i="8"/>
  <c r="AK331" i="8"/>
  <c r="S331" i="8"/>
  <c r="M331" i="8"/>
  <c r="H331" i="8"/>
  <c r="AZ330" i="8"/>
  <c r="AQ330" i="8"/>
  <c r="O330" i="8"/>
  <c r="I330" i="8"/>
  <c r="G329" i="8"/>
  <c r="AX326" i="8"/>
  <c r="AP326" i="8"/>
  <c r="AI326" i="8"/>
  <c r="U326" i="8"/>
  <c r="N326" i="8"/>
  <c r="AZ325" i="8"/>
  <c r="BB323" i="8"/>
  <c r="AG323" i="8"/>
  <c r="AA323" i="8"/>
  <c r="AW322" i="8"/>
  <c r="AH322" i="8"/>
  <c r="AA322" i="8"/>
  <c r="AZ321" i="8"/>
  <c r="AE321" i="8"/>
  <c r="R321" i="8"/>
  <c r="K321" i="8"/>
  <c r="AF316" i="8"/>
  <c r="H316" i="8"/>
  <c r="AZ315" i="8"/>
  <c r="T315" i="8"/>
  <c r="AW308" i="8"/>
  <c r="AP310" i="8"/>
  <c r="R316" i="8"/>
  <c r="S317" i="8"/>
  <c r="AV317" i="8"/>
  <c r="AT319" i="8"/>
  <c r="BA319" i="8"/>
  <c r="N320" i="8"/>
  <c r="K330" i="8"/>
  <c r="P330" i="8"/>
  <c r="U330" i="8"/>
  <c r="AE330" i="8"/>
  <c r="AH317" i="8"/>
  <c r="L319" i="8"/>
  <c r="P322" i="8"/>
  <c r="AJ322" i="8"/>
  <c r="J324" i="8"/>
  <c r="AT324" i="8"/>
  <c r="AP325" i="8"/>
  <c r="L326" i="8"/>
  <c r="M328" i="8"/>
  <c r="BC328" i="8"/>
  <c r="AD332" i="8"/>
  <c r="G332" i="8"/>
  <c r="AZ331" i="8"/>
  <c r="P331" i="8"/>
  <c r="L330" i="8"/>
  <c r="AT326" i="8"/>
  <c r="AM326" i="8"/>
  <c r="AF326" i="8"/>
  <c r="R326" i="8"/>
  <c r="AM325" i="8"/>
  <c r="R325" i="8"/>
  <c r="AO324" i="8"/>
  <c r="AR323" i="8"/>
  <c r="AZ322" i="8"/>
  <c r="AC319" i="8"/>
  <c r="I319" i="8"/>
  <c r="AI318" i="8"/>
  <c r="M318" i="8"/>
  <c r="AZ317" i="8"/>
  <c r="AC317" i="8"/>
  <c r="V317" i="8"/>
  <c r="V330" i="8"/>
  <c r="AT329" i="8"/>
  <c r="K329" i="8"/>
  <c r="AW328" i="8"/>
  <c r="AO328" i="8"/>
  <c r="U328" i="8"/>
  <c r="AZ327" i="8"/>
  <c r="AQ327" i="8"/>
  <c r="AI327" i="8"/>
  <c r="AA327" i="8"/>
  <c r="S327" i="8"/>
  <c r="K327" i="8"/>
  <c r="BC326" i="8"/>
  <c r="Z326" i="8"/>
  <c r="BA324" i="8"/>
  <c r="L323" i="8"/>
  <c r="W322" i="8"/>
  <c r="AF319" i="8"/>
  <c r="Z319" i="8"/>
  <c r="S319" i="8"/>
  <c r="AO317" i="8"/>
  <c r="AA316" i="8"/>
  <c r="L316" i="8"/>
  <c r="AM315" i="8"/>
  <c r="AI312" i="8"/>
  <c r="AC308" i="8"/>
  <c r="I302" i="8"/>
  <c r="BA386" i="6"/>
  <c r="AT386" i="6"/>
  <c r="AM386" i="6"/>
  <c r="Z386" i="6"/>
  <c r="T386" i="6"/>
  <c r="M386" i="6"/>
  <c r="G386" i="6"/>
  <c r="AZ383" i="6"/>
  <c r="AU383" i="6"/>
  <c r="AO383" i="6"/>
  <c r="AI383" i="6"/>
  <c r="AF381" i="6"/>
  <c r="T381" i="6"/>
  <c r="AZ380" i="6"/>
  <c r="AR380" i="6"/>
  <c r="AM380" i="6"/>
  <c r="AF380" i="6"/>
  <c r="T380" i="6"/>
  <c r="AY379" i="6"/>
  <c r="AO379" i="6"/>
  <c r="AA379" i="6"/>
  <c r="R379" i="6"/>
  <c r="I379" i="6"/>
  <c r="Y378" i="6"/>
  <c r="AI376" i="6"/>
  <c r="AX375" i="6"/>
  <c r="AN375" i="6"/>
  <c r="AI375" i="6"/>
  <c r="Z375" i="6"/>
  <c r="Q375" i="6"/>
  <c r="H375" i="6"/>
  <c r="AO374" i="6"/>
  <c r="I374" i="6"/>
  <c r="AX373" i="6"/>
  <c r="AX708" i="6" s="1"/>
  <c r="AR373" i="6"/>
  <c r="AG373" i="6"/>
  <c r="AB373" i="6"/>
  <c r="Q373" i="6"/>
  <c r="L373" i="6"/>
  <c r="BA372" i="6"/>
  <c r="AV372" i="6"/>
  <c r="AJ372" i="6"/>
  <c r="AE372" i="6"/>
  <c r="S372" i="6"/>
  <c r="AZ371" i="6"/>
  <c r="U371" i="6"/>
  <c r="N371" i="6"/>
  <c r="BB370" i="6"/>
  <c r="AJ370" i="6"/>
  <c r="X370" i="6"/>
  <c r="AN369" i="6"/>
  <c r="W369" i="6"/>
  <c r="W707" i="6" s="1"/>
  <c r="K369" i="6"/>
  <c r="AQ368" i="6"/>
  <c r="AI368" i="6"/>
  <c r="O368" i="6"/>
  <c r="AL367" i="6"/>
  <c r="J367" i="6"/>
  <c r="M366" i="6"/>
  <c r="AR365" i="6"/>
  <c r="AQ360" i="6"/>
  <c r="Q360" i="6"/>
  <c r="AD359" i="6"/>
  <c r="AN357" i="6"/>
  <c r="AG357" i="6"/>
  <c r="F357" i="6"/>
  <c r="AZ356" i="6"/>
  <c r="AT356" i="6"/>
  <c r="BC355" i="6"/>
  <c r="AW355" i="6"/>
  <c r="AV354" i="6"/>
  <c r="AO354" i="6"/>
  <c r="AI354" i="6"/>
  <c r="AK353" i="6"/>
  <c r="AF353" i="6"/>
  <c r="L353" i="6"/>
  <c r="F353" i="6"/>
  <c r="Y352" i="6"/>
  <c r="F352" i="6"/>
  <c r="Y350" i="6"/>
  <c r="S350" i="6"/>
  <c r="M350" i="6"/>
  <c r="AW349" i="6"/>
  <c r="AK349" i="6"/>
  <c r="AF349" i="6"/>
  <c r="U349" i="6"/>
  <c r="O348" i="6"/>
  <c r="U346" i="6"/>
  <c r="P346" i="6"/>
  <c r="AZ345" i="6"/>
  <c r="AK345" i="6"/>
  <c r="AB345" i="6"/>
  <c r="S345" i="6"/>
  <c r="AZ344" i="6"/>
  <c r="AU344" i="6"/>
  <c r="AI344" i="6"/>
  <c r="AW343" i="6"/>
  <c r="AP343" i="6"/>
  <c r="U342" i="6"/>
  <c r="BA341" i="6"/>
  <c r="AQ341" i="6"/>
  <c r="AA341" i="6"/>
  <c r="K341" i="6"/>
  <c r="AM340" i="6"/>
  <c r="Q340" i="6"/>
  <c r="AN339" i="6"/>
  <c r="AT338" i="6"/>
  <c r="BA337" i="6"/>
  <c r="AJ337" i="6"/>
  <c r="T337" i="6"/>
  <c r="AM335" i="6"/>
  <c r="W335" i="6"/>
  <c r="G335" i="6"/>
  <c r="AZ334" i="6"/>
  <c r="AQ334" i="6"/>
  <c r="BB333" i="6"/>
  <c r="Y332" i="6"/>
  <c r="AV331" i="6"/>
  <c r="M331" i="6"/>
  <c r="Z329" i="6"/>
  <c r="F329" i="6"/>
  <c r="AT328" i="6"/>
  <c r="BB327" i="6"/>
  <c r="X327" i="6"/>
  <c r="L327" i="6"/>
  <c r="AX325" i="6"/>
  <c r="AX323" i="6"/>
  <c r="T323" i="6"/>
  <c r="S322" i="6"/>
  <c r="AX320" i="6"/>
  <c r="AO318" i="6"/>
  <c r="F317" i="6"/>
  <c r="J315" i="6"/>
  <c r="Z330" i="8"/>
  <c r="BC329" i="8"/>
  <c r="AQ329" i="8"/>
  <c r="AC320" i="8"/>
  <c r="AN317" i="8"/>
  <c r="W315" i="8"/>
  <c r="Z312" i="8"/>
  <c r="AY310" i="8"/>
  <c r="I305" i="8"/>
  <c r="AG302" i="8"/>
  <c r="X302" i="8"/>
  <c r="P302" i="8"/>
  <c r="AZ386" i="6"/>
  <c r="AL386" i="6"/>
  <c r="AF386" i="6"/>
  <c r="Y386" i="6"/>
  <c r="S386" i="6"/>
  <c r="F386" i="6"/>
  <c r="AD383" i="6"/>
  <c r="M383" i="6"/>
  <c r="BB382" i="6"/>
  <c r="BB381" i="6"/>
  <c r="BB716" i="6" s="1"/>
  <c r="AW381" i="6"/>
  <c r="AK381" i="6"/>
  <c r="AK716" i="6" s="1"/>
  <c r="Y381" i="6"/>
  <c r="L381" i="6"/>
  <c r="H380" i="6"/>
  <c r="BC379" i="6"/>
  <c r="AT379" i="6"/>
  <c r="AE379" i="6"/>
  <c r="V379" i="6"/>
  <c r="M379" i="6"/>
  <c r="AT377" i="6"/>
  <c r="AN377" i="6"/>
  <c r="AC377" i="6"/>
  <c r="X377" i="6"/>
  <c r="M377" i="6"/>
  <c r="H377" i="6"/>
  <c r="AV376" i="6"/>
  <c r="AA376" i="6"/>
  <c r="G376" i="6"/>
  <c r="BB375" i="6"/>
  <c r="AR375" i="6"/>
  <c r="AM375" i="6"/>
  <c r="AD375" i="6"/>
  <c r="U375" i="6"/>
  <c r="L375" i="6"/>
  <c r="G375" i="6"/>
  <c r="BB374" i="6"/>
  <c r="U374" i="6"/>
  <c r="AT371" i="6"/>
  <c r="AG371" i="6"/>
  <c r="Z371" i="6"/>
  <c r="AO370" i="6"/>
  <c r="AC370" i="6"/>
  <c r="Q370" i="6"/>
  <c r="L370" i="6"/>
  <c r="AZ369" i="6"/>
  <c r="AB369" i="6"/>
  <c r="P369" i="6"/>
  <c r="G368" i="6"/>
  <c r="AX362" i="6"/>
  <c r="AC362" i="6"/>
  <c r="AY360" i="6"/>
  <c r="AC360" i="6"/>
  <c r="AI359" i="6"/>
  <c r="W359" i="6"/>
  <c r="P359" i="6"/>
  <c r="AY357" i="6"/>
  <c r="AR357" i="6"/>
  <c r="U357" i="6"/>
  <c r="P357" i="6"/>
  <c r="J357" i="6"/>
  <c r="G357" i="6"/>
  <c r="Y356" i="6"/>
  <c r="S356" i="6"/>
  <c r="M356" i="6"/>
  <c r="G356" i="6"/>
  <c r="AJ355" i="6"/>
  <c r="AD355" i="6"/>
  <c r="X355" i="6"/>
  <c r="W354" i="6"/>
  <c r="Q354" i="6"/>
  <c r="K354" i="6"/>
  <c r="BA353" i="6"/>
  <c r="U353" i="6"/>
  <c r="P353" i="6"/>
  <c r="BB350" i="6"/>
  <c r="BB349" i="6"/>
  <c r="AR348" i="6"/>
  <c r="AG348" i="6"/>
  <c r="AX346" i="6"/>
  <c r="AR346" i="6"/>
  <c r="AF346" i="6"/>
  <c r="AA346" i="6"/>
  <c r="AO345" i="6"/>
  <c r="AF345" i="6"/>
  <c r="W345" i="6"/>
  <c r="I345" i="6"/>
  <c r="AC344" i="6"/>
  <c r="W344" i="6"/>
  <c r="M344" i="6"/>
  <c r="BB343" i="6"/>
  <c r="F343" i="6"/>
  <c r="AI342" i="6"/>
  <c r="K342" i="6"/>
  <c r="AV341" i="6"/>
  <c r="AK341" i="6"/>
  <c r="U341" i="6"/>
  <c r="AZ340" i="6"/>
  <c r="AT340" i="6"/>
  <c r="K340" i="6"/>
  <c r="AT339" i="6"/>
  <c r="AG339" i="6"/>
  <c r="T339" i="6"/>
  <c r="AU337" i="6"/>
  <c r="AD337" i="6"/>
  <c r="N337" i="6"/>
  <c r="AZ335" i="6"/>
  <c r="AG335" i="6"/>
  <c r="Q335" i="6"/>
  <c r="I332" i="6"/>
  <c r="BC331" i="6"/>
  <c r="S331" i="6"/>
  <c r="BC329" i="6"/>
  <c r="U328" i="6"/>
  <c r="U711" i="6" s="1"/>
  <c r="AU327" i="6"/>
  <c r="Q327" i="6"/>
  <c r="AZ326" i="6"/>
  <c r="Q326" i="6"/>
  <c r="I324" i="6"/>
  <c r="AQ323" i="6"/>
  <c r="AE323" i="6"/>
  <c r="H323" i="6"/>
  <c r="P321" i="6"/>
  <c r="AJ319" i="6"/>
  <c r="AD319" i="6"/>
  <c r="J319" i="6"/>
  <c r="Y311" i="6"/>
  <c r="AR286" i="6"/>
  <c r="AR683" i="6" s="1"/>
  <c r="AF289" i="6"/>
  <c r="R291" i="6"/>
  <c r="BA291" i="6"/>
  <c r="BA286" i="6"/>
  <c r="BA683" i="6" s="1"/>
  <c r="L289" i="6"/>
  <c r="AX290" i="6"/>
  <c r="AX685" i="6" s="1"/>
  <c r="R300" i="6"/>
  <c r="AE300" i="6"/>
  <c r="L301" i="6"/>
  <c r="X301" i="6"/>
  <c r="AQ301" i="6"/>
  <c r="Z303" i="6"/>
  <c r="AF303" i="6"/>
  <c r="AL303" i="6"/>
  <c r="I304" i="6"/>
  <c r="AX304" i="6"/>
  <c r="M305" i="6"/>
  <c r="M698" i="6" s="1"/>
  <c r="R305" i="6"/>
  <c r="AP305" i="6"/>
  <c r="BA305" i="6"/>
  <c r="K306" i="6"/>
  <c r="AG306" i="6"/>
  <c r="H307" i="6"/>
  <c r="L307" i="6"/>
  <c r="P307" i="6"/>
  <c r="T307" i="6"/>
  <c r="X307" i="6"/>
  <c r="AB307" i="6"/>
  <c r="AF307" i="6"/>
  <c r="AJ307" i="6"/>
  <c r="AN307" i="6"/>
  <c r="AR307" i="6"/>
  <c r="AW307" i="6"/>
  <c r="BA307" i="6"/>
  <c r="R309" i="6"/>
  <c r="AF309" i="6"/>
  <c r="AO309" i="6"/>
  <c r="AY309" i="6"/>
  <c r="I310" i="6"/>
  <c r="H311" i="6"/>
  <c r="L311" i="6"/>
  <c r="P311" i="6"/>
  <c r="T311" i="6"/>
  <c r="X311" i="6"/>
  <c r="AB311" i="6"/>
  <c r="AF311" i="6"/>
  <c r="AJ311" i="6"/>
  <c r="AN311" i="6"/>
  <c r="AR311" i="6"/>
  <c r="AW311" i="6"/>
  <c r="K312" i="6"/>
  <c r="P312" i="6"/>
  <c r="U312" i="6"/>
  <c r="AF312" i="6"/>
  <c r="F313" i="6"/>
  <c r="U313" i="6"/>
  <c r="AJ313" i="6"/>
  <c r="AO313" i="6"/>
  <c r="W314" i="6"/>
  <c r="AD314" i="6"/>
  <c r="AK314" i="6"/>
  <c r="I315" i="6"/>
  <c r="M315" i="6"/>
  <c r="Q315" i="6"/>
  <c r="U315" i="6"/>
  <c r="Y315" i="6"/>
  <c r="AC315" i="6"/>
  <c r="AG315" i="6"/>
  <c r="AK315" i="6"/>
  <c r="AO315" i="6"/>
  <c r="AT315" i="6"/>
  <c r="AX315" i="6"/>
  <c r="BB315" i="6"/>
  <c r="AE316" i="6"/>
  <c r="AV316" i="6"/>
  <c r="AP287" i="6"/>
  <c r="N291" i="6"/>
  <c r="AA291" i="6"/>
  <c r="Z300" i="6"/>
  <c r="AL300" i="6"/>
  <c r="AQ300" i="6"/>
  <c r="AK301" i="6"/>
  <c r="AK302" i="6"/>
  <c r="T303" i="6"/>
  <c r="AR303" i="6"/>
  <c r="Q304" i="6"/>
  <c r="AK304" i="6"/>
  <c r="I305" i="6"/>
  <c r="AG305" i="6"/>
  <c r="AL305" i="6"/>
  <c r="AW305" i="6"/>
  <c r="Q306" i="6"/>
  <c r="AM306" i="6"/>
  <c r="AT306" i="6"/>
  <c r="AO308" i="6"/>
  <c r="I309" i="6"/>
  <c r="N309" i="6"/>
  <c r="AB309" i="6"/>
  <c r="AK309" i="6"/>
  <c r="AU309" i="6"/>
  <c r="Q310" i="6"/>
  <c r="AK310" i="6"/>
  <c r="BB311" i="6"/>
  <c r="BB702" i="6" s="1"/>
  <c r="G312" i="6"/>
  <c r="AQ312" i="6"/>
  <c r="AW312" i="6"/>
  <c r="BB312" i="6"/>
  <c r="L313" i="6"/>
  <c r="Q313" i="6"/>
  <c r="Z313" i="6"/>
  <c r="AU313" i="6"/>
  <c r="U316" i="6"/>
  <c r="AK316" i="6"/>
  <c r="BB316" i="6"/>
  <c r="P317" i="6"/>
  <c r="Y317" i="6"/>
  <c r="AH317" i="6"/>
  <c r="AW317" i="6"/>
  <c r="K318" i="6"/>
  <c r="K707" i="6" s="1"/>
  <c r="U288" i="6"/>
  <c r="U290" i="6"/>
  <c r="U685" i="6" s="1"/>
  <c r="AQ291" i="6"/>
  <c r="BA289" i="6"/>
  <c r="AR291" i="6"/>
  <c r="AR686" i="6" s="1"/>
  <c r="O300" i="6"/>
  <c r="AH300" i="6"/>
  <c r="AB301" i="6"/>
  <c r="Z302" i="6"/>
  <c r="AG302" i="6"/>
  <c r="V303" i="6"/>
  <c r="AU303" i="6"/>
  <c r="AG304" i="6"/>
  <c r="F305" i="6"/>
  <c r="P305" i="6"/>
  <c r="Y305" i="6"/>
  <c r="Y698" i="6" s="1"/>
  <c r="AD305" i="6"/>
  <c r="AN305" i="6"/>
  <c r="BC305" i="6"/>
  <c r="S306" i="6"/>
  <c r="AV306" i="6"/>
  <c r="F307" i="6"/>
  <c r="J307" i="6"/>
  <c r="N307" i="6"/>
  <c r="R307" i="6"/>
  <c r="V307" i="6"/>
  <c r="Z307" i="6"/>
  <c r="AD307" i="6"/>
  <c r="AH307" i="6"/>
  <c r="AL307" i="6"/>
  <c r="AP307" i="6"/>
  <c r="AU307" i="6"/>
  <c r="AY307" i="6"/>
  <c r="BC307" i="6"/>
  <c r="AK308" i="6"/>
  <c r="F309" i="6"/>
  <c r="P309" i="6"/>
  <c r="Y309" i="6"/>
  <c r="AH309" i="6"/>
  <c r="AW309" i="6"/>
  <c r="AG310" i="6"/>
  <c r="F311" i="6"/>
  <c r="J311" i="6"/>
  <c r="N311" i="6"/>
  <c r="R311" i="6"/>
  <c r="V311" i="6"/>
  <c r="Z311" i="6"/>
  <c r="AD311" i="6"/>
  <c r="AH311" i="6"/>
  <c r="AL311" i="6"/>
  <c r="AP311" i="6"/>
  <c r="AU311" i="6"/>
  <c r="M312" i="6"/>
  <c r="AC312" i="6"/>
  <c r="AN312" i="6"/>
  <c r="I313" i="6"/>
  <c r="AL313" i="6"/>
  <c r="BB313" i="6"/>
  <c r="G315" i="6"/>
  <c r="K315" i="6"/>
  <c r="O315" i="6"/>
  <c r="S315" i="6"/>
  <c r="W315" i="6"/>
  <c r="AA315" i="6"/>
  <c r="AE315" i="6"/>
  <c r="AI315" i="6"/>
  <c r="AM315" i="6"/>
  <c r="AQ315" i="6"/>
  <c r="AV315" i="6"/>
  <c r="AZ315" i="6"/>
  <c r="W316" i="6"/>
  <c r="AM316" i="6"/>
  <c r="M317" i="6"/>
  <c r="V317" i="6"/>
  <c r="AC288" i="6"/>
  <c r="Q302" i="6"/>
  <c r="X302" i="6"/>
  <c r="U304" i="6"/>
  <c r="J305" i="6"/>
  <c r="AY305" i="6"/>
  <c r="W306" i="6"/>
  <c r="AC306" i="6"/>
  <c r="AI306" i="6"/>
  <c r="M307" i="6"/>
  <c r="AC307" i="6"/>
  <c r="AT307" i="6"/>
  <c r="AG308" i="6"/>
  <c r="AL309" i="6"/>
  <c r="AX309" i="6"/>
  <c r="BC309" i="6"/>
  <c r="K311" i="6"/>
  <c r="AA311" i="6"/>
  <c r="AQ311" i="6"/>
  <c r="H312" i="6"/>
  <c r="T312" i="6"/>
  <c r="AR312" i="6"/>
  <c r="V313" i="6"/>
  <c r="AG313" i="6"/>
  <c r="AY313" i="6"/>
  <c r="AM314" i="6"/>
  <c r="AU314" i="6"/>
  <c r="BB314" i="6"/>
  <c r="L315" i="6"/>
  <c r="AB315" i="6"/>
  <c r="AR315" i="6"/>
  <c r="AC316" i="6"/>
  <c r="AI316" i="6"/>
  <c r="L317" i="6"/>
  <c r="AB317" i="6"/>
  <c r="AP317" i="6"/>
  <c r="BA317" i="6"/>
  <c r="AA318" i="6"/>
  <c r="AA707" i="6" s="1"/>
  <c r="AQ318" i="6"/>
  <c r="AQ707" i="6" s="1"/>
  <c r="G319" i="6"/>
  <c r="K319" i="6"/>
  <c r="O319" i="6"/>
  <c r="S319" i="6"/>
  <c r="W319" i="6"/>
  <c r="AA319" i="6"/>
  <c r="AE319" i="6"/>
  <c r="AI319" i="6"/>
  <c r="AM319" i="6"/>
  <c r="AQ319" i="6"/>
  <c r="AV319" i="6"/>
  <c r="AZ319" i="6"/>
  <c r="X289" i="6"/>
  <c r="AT301" i="6"/>
  <c r="AZ301" i="6"/>
  <c r="AW302" i="6"/>
  <c r="R303" i="6"/>
  <c r="AN303" i="6"/>
  <c r="AC304" i="6"/>
  <c r="Q305" i="6"/>
  <c r="V305" i="6"/>
  <c r="AT305" i="6"/>
  <c r="AT698" i="6" s="1"/>
  <c r="AX306" i="6"/>
  <c r="S307" i="6"/>
  <c r="AI307" i="6"/>
  <c r="AZ307" i="6"/>
  <c r="Q309" i="6"/>
  <c r="V309" i="6"/>
  <c r="AG309" i="6"/>
  <c r="AR309" i="6"/>
  <c r="Q311" i="6"/>
  <c r="Q702" i="6" s="1"/>
  <c r="AG311" i="6"/>
  <c r="AG702" i="6" s="1"/>
  <c r="AX311" i="6"/>
  <c r="AM312" i="6"/>
  <c r="AT313" i="6"/>
  <c r="R315" i="6"/>
  <c r="AH315" i="6"/>
  <c r="AY315" i="6"/>
  <c r="H317" i="6"/>
  <c r="R317" i="6"/>
  <c r="AG317" i="6"/>
  <c r="AL317" i="6"/>
  <c r="Q318" i="6"/>
  <c r="AG318" i="6"/>
  <c r="AX318" i="6"/>
  <c r="Q320" i="6"/>
  <c r="AO320" i="6"/>
  <c r="J321" i="6"/>
  <c r="X321" i="6"/>
  <c r="AG321" i="6"/>
  <c r="AP321" i="6"/>
  <c r="O322" i="6"/>
  <c r="AE322" i="6"/>
  <c r="AV322" i="6"/>
  <c r="F323" i="6"/>
  <c r="J323" i="6"/>
  <c r="AT290" i="6"/>
  <c r="AT685" i="6" s="1"/>
  <c r="M301" i="6"/>
  <c r="S301" i="6"/>
  <c r="AV301" i="6"/>
  <c r="N302" i="6"/>
  <c r="AP303" i="6"/>
  <c r="BB304" i="6"/>
  <c r="X305" i="6"/>
  <c r="BB305" i="6"/>
  <c r="G306" i="6"/>
  <c r="AZ306" i="6"/>
  <c r="U307" i="6"/>
  <c r="AK307" i="6"/>
  <c r="BB307" i="6"/>
  <c r="M309" i="6"/>
  <c r="X309" i="6"/>
  <c r="BA309" i="6"/>
  <c r="AX310" i="6"/>
  <c r="S311" i="6"/>
  <c r="AI311" i="6"/>
  <c r="AZ311" i="6"/>
  <c r="Q312" i="6"/>
  <c r="W312" i="6"/>
  <c r="AJ312" i="6"/>
  <c r="AO312" i="6"/>
  <c r="AD313" i="6"/>
  <c r="AP313" i="6"/>
  <c r="T315" i="6"/>
  <c r="AJ315" i="6"/>
  <c r="BA315" i="6"/>
  <c r="T317" i="6"/>
  <c r="AD317" i="6"/>
  <c r="AN317" i="6"/>
  <c r="BC317" i="6"/>
  <c r="S318" i="6"/>
  <c r="S707" i="6" s="1"/>
  <c r="AI318" i="6"/>
  <c r="AZ318" i="6"/>
  <c r="I319" i="6"/>
  <c r="M319" i="6"/>
  <c r="Q319" i="6"/>
  <c r="U319" i="6"/>
  <c r="Y319" i="6"/>
  <c r="AC319" i="6"/>
  <c r="AG319" i="6"/>
  <c r="AK319" i="6"/>
  <c r="AO319" i="6"/>
  <c r="AT319" i="6"/>
  <c r="AX319" i="6"/>
  <c r="BB319" i="6"/>
  <c r="AW289" i="6"/>
  <c r="AP300" i="6"/>
  <c r="AI301" i="6"/>
  <c r="L305" i="6"/>
  <c r="BB306" i="6"/>
  <c r="G307" i="6"/>
  <c r="Y307" i="6"/>
  <c r="AE307" i="6"/>
  <c r="AQ307" i="6"/>
  <c r="AX307" i="6"/>
  <c r="AD309" i="6"/>
  <c r="AO310" i="6"/>
  <c r="U311" i="6"/>
  <c r="AM311" i="6"/>
  <c r="AT311" i="6"/>
  <c r="AT702" i="6" s="1"/>
  <c r="L312" i="6"/>
  <c r="N313" i="6"/>
  <c r="T313" i="6"/>
  <c r="BA313" i="6"/>
  <c r="BC315" i="6"/>
  <c r="N317" i="6"/>
  <c r="Z317" i="6"/>
  <c r="AF317" i="6"/>
  <c r="AR317" i="6"/>
  <c r="AX317" i="6"/>
  <c r="U318" i="6"/>
  <c r="AM318" i="6"/>
  <c r="AM707" i="6" s="1"/>
  <c r="AT318" i="6"/>
  <c r="P319" i="6"/>
  <c r="AF319" i="6"/>
  <c r="AW319" i="6"/>
  <c r="U320" i="6"/>
  <c r="AM320" i="6"/>
  <c r="AT320" i="6"/>
  <c r="I321" i="6"/>
  <c r="N321" i="6"/>
  <c r="AL321" i="6"/>
  <c r="AW321" i="6"/>
  <c r="K322" i="6"/>
  <c r="Q322" i="6"/>
  <c r="Q708" i="6" s="1"/>
  <c r="AM322" i="6"/>
  <c r="I323" i="6"/>
  <c r="AG324" i="6"/>
  <c r="F325" i="6"/>
  <c r="T325" i="6"/>
  <c r="AC325" i="6"/>
  <c r="AL325" i="6"/>
  <c r="BA325" i="6"/>
  <c r="U326" i="6"/>
  <c r="AK326" i="6"/>
  <c r="BB326" i="6"/>
  <c r="I328" i="6"/>
  <c r="I711" i="6" s="1"/>
  <c r="AO328" i="6"/>
  <c r="AO711" i="6" s="1"/>
  <c r="L329" i="6"/>
  <c r="V329" i="6"/>
  <c r="AJ329" i="6"/>
  <c r="AW329" i="6"/>
  <c r="M330" i="6"/>
  <c r="S330" i="6"/>
  <c r="AI330" i="6"/>
  <c r="AI716" i="6" s="1"/>
  <c r="H331" i="6"/>
  <c r="L331" i="6"/>
  <c r="P331" i="6"/>
  <c r="T331" i="6"/>
  <c r="X331" i="6"/>
  <c r="AB331" i="6"/>
  <c r="AF331" i="6"/>
  <c r="AJ331" i="6"/>
  <c r="AN331" i="6"/>
  <c r="AT331" i="6"/>
  <c r="AZ331" i="6"/>
  <c r="Q332" i="6"/>
  <c r="T333" i="6"/>
  <c r="AC333" i="6"/>
  <c r="AL333" i="6"/>
  <c r="M334" i="6"/>
  <c r="AC334" i="6"/>
  <c r="AV334" i="6"/>
  <c r="BB334" i="6"/>
  <c r="AC336" i="6"/>
  <c r="AX336" i="6"/>
  <c r="L339" i="6"/>
  <c r="U339" i="6"/>
  <c r="AD339" i="6"/>
  <c r="AR339" i="6"/>
  <c r="AC301" i="6"/>
  <c r="T305" i="6"/>
  <c r="Z305" i="6"/>
  <c r="AF305" i="6"/>
  <c r="AR305" i="6"/>
  <c r="M306" i="6"/>
  <c r="L309" i="6"/>
  <c r="I311" i="6"/>
  <c r="O311" i="6"/>
  <c r="BA311" i="6"/>
  <c r="F315" i="6"/>
  <c r="X315" i="6"/>
  <c r="AD315" i="6"/>
  <c r="AP315" i="6"/>
  <c r="AW315" i="6"/>
  <c r="AQ316" i="6"/>
  <c r="AX316" i="6"/>
  <c r="I317" i="6"/>
  <c r="U317" i="6"/>
  <c r="I318" i="6"/>
  <c r="O318" i="6"/>
  <c r="O707" i="6" s="1"/>
  <c r="F319" i="6"/>
  <c r="V319" i="6"/>
  <c r="AL319" i="6"/>
  <c r="BC319" i="6"/>
  <c r="AZ320" i="6"/>
  <c r="AC321" i="6"/>
  <c r="AH321" i="6"/>
  <c r="AR321" i="6"/>
  <c r="BB321" i="6"/>
  <c r="W322" i="6"/>
  <c r="AT322" i="6"/>
  <c r="AT708" i="6" s="1"/>
  <c r="AZ322" i="6"/>
  <c r="N323" i="6"/>
  <c r="R323" i="6"/>
  <c r="V323" i="6"/>
  <c r="Z323" i="6"/>
  <c r="AD323" i="6"/>
  <c r="AH323" i="6"/>
  <c r="AL323" i="6"/>
  <c r="AP323" i="6"/>
  <c r="AU323" i="6"/>
  <c r="AY323" i="6"/>
  <c r="BC323" i="6"/>
  <c r="U324" i="6"/>
  <c r="BB324" i="6"/>
  <c r="P325" i="6"/>
  <c r="Y325" i="6"/>
  <c r="AH325" i="6"/>
  <c r="AW325" i="6"/>
  <c r="K326" i="6"/>
  <c r="AA326" i="6"/>
  <c r="AQ326" i="6"/>
  <c r="G327" i="6"/>
  <c r="K327" i="6"/>
  <c r="O327" i="6"/>
  <c r="S327" i="6"/>
  <c r="W327" i="6"/>
  <c r="AA327" i="6"/>
  <c r="AE327" i="6"/>
  <c r="AI327" i="6"/>
  <c r="AM327" i="6"/>
  <c r="AQ327" i="6"/>
  <c r="AV327" i="6"/>
  <c r="AZ327" i="6"/>
  <c r="AC328" i="6"/>
  <c r="AC711" i="6" s="1"/>
  <c r="H329" i="6"/>
  <c r="R329" i="6"/>
  <c r="AF329" i="6"/>
  <c r="AO329" i="6"/>
  <c r="BB329" i="6"/>
  <c r="Y330" i="6"/>
  <c r="Y716" i="6" s="1"/>
  <c r="AO330" i="6"/>
  <c r="AO716" i="6" s="1"/>
  <c r="AX330" i="6"/>
  <c r="AX716" i="6" s="1"/>
  <c r="AK332" i="6"/>
  <c r="P333" i="6"/>
  <c r="Y333" i="6"/>
  <c r="AH333" i="6"/>
  <c r="AX333" i="6"/>
  <c r="BC333" i="6"/>
  <c r="S334" i="6"/>
  <c r="AM300" i="6"/>
  <c r="AW303" i="6"/>
  <c r="BC303" i="6"/>
  <c r="AH305" i="6"/>
  <c r="O306" i="6"/>
  <c r="H309" i="6"/>
  <c r="U309" i="6"/>
  <c r="AN309" i="6"/>
  <c r="BB309" i="6"/>
  <c r="I312" i="6"/>
  <c r="AK312" i="6"/>
  <c r="AC313" i="6"/>
  <c r="AX313" i="6"/>
  <c r="H315" i="6"/>
  <c r="N315" i="6"/>
  <c r="Z315" i="6"/>
  <c r="AF315" i="6"/>
  <c r="L316" i="6"/>
  <c r="S316" i="6"/>
  <c r="AT316" i="6"/>
  <c r="AZ316" i="6"/>
  <c r="Q317" i="6"/>
  <c r="AC317" i="6"/>
  <c r="AO317" i="6"/>
  <c r="AU317" i="6"/>
  <c r="H319" i="6"/>
  <c r="X319" i="6"/>
  <c r="AN319" i="6"/>
  <c r="BB320" i="6"/>
  <c r="L321" i="6"/>
  <c r="U321" i="6"/>
  <c r="Z321" i="6"/>
  <c r="AJ321" i="6"/>
  <c r="AY321" i="6"/>
  <c r="Y322" i="6"/>
  <c r="Y708" i="6" s="1"/>
  <c r="BB322" i="6"/>
  <c r="BB708" i="6" s="1"/>
  <c r="G323" i="6"/>
  <c r="Q324" i="6"/>
  <c r="AX324" i="6"/>
  <c r="M325" i="6"/>
  <c r="V325" i="6"/>
  <c r="AJ325" i="6"/>
  <c r="AT325" i="6"/>
  <c r="BC325" i="6"/>
  <c r="M326" i="6"/>
  <c r="AC326" i="6"/>
  <c r="AT326" i="6"/>
  <c r="Y328" i="6"/>
  <c r="Y711" i="6" s="1"/>
  <c r="T329" i="6"/>
  <c r="AC329" i="6"/>
  <c r="AL329" i="6"/>
  <c r="AY329" i="6"/>
  <c r="AA330" i="6"/>
  <c r="AQ330" i="6"/>
  <c r="AZ330" i="6"/>
  <c r="AZ716" i="6" s="1"/>
  <c r="J331" i="6"/>
  <c r="N331" i="6"/>
  <c r="R331" i="6"/>
  <c r="V331" i="6"/>
  <c r="Z331" i="6"/>
  <c r="AD331" i="6"/>
  <c r="AH331" i="6"/>
  <c r="AL331" i="6"/>
  <c r="AP331" i="6"/>
  <c r="AW331" i="6"/>
  <c r="BB331" i="6"/>
  <c r="AG332" i="6"/>
  <c r="M333" i="6"/>
  <c r="V333" i="6"/>
  <c r="AJ333" i="6"/>
  <c r="U334" i="6"/>
  <c r="AK334" i="6"/>
  <c r="M336" i="6"/>
  <c r="M338" i="6"/>
  <c r="N339" i="6"/>
  <c r="AB339" i="6"/>
  <c r="AK339" i="6"/>
  <c r="AA300" i="6"/>
  <c r="BA301" i="6"/>
  <c r="AO304" i="6"/>
  <c r="AQ306" i="6"/>
  <c r="AC309" i="6"/>
  <c r="AJ309" i="6"/>
  <c r="AK311" i="6"/>
  <c r="AK702" i="6" s="1"/>
  <c r="AB312" i="6"/>
  <c r="X313" i="6"/>
  <c r="AK313" i="6"/>
  <c r="AR313" i="6"/>
  <c r="O301" i="6"/>
  <c r="BB301" i="6"/>
  <c r="H302" i="6"/>
  <c r="AH303" i="6"/>
  <c r="AE306" i="6"/>
  <c r="AG307" i="6"/>
  <c r="AT312" i="6"/>
  <c r="Y313" i="6"/>
  <c r="G314" i="6"/>
  <c r="N314" i="6"/>
  <c r="U314" i="6"/>
  <c r="AA316" i="6"/>
  <c r="AO316" i="6"/>
  <c r="J317" i="6"/>
  <c r="M318" i="6"/>
  <c r="BB318" i="6"/>
  <c r="Z319" i="6"/>
  <c r="AR319" i="6"/>
  <c r="AY319" i="6"/>
  <c r="Y320" i="6"/>
  <c r="AK320" i="6"/>
  <c r="AT321" i="6"/>
  <c r="AC322" i="6"/>
  <c r="AC708" i="6" s="1"/>
  <c r="AI322" i="6"/>
  <c r="AO322" i="6"/>
  <c r="AO708" i="6" s="1"/>
  <c r="W323" i="6"/>
  <c r="AF323" i="6"/>
  <c r="AO323" i="6"/>
  <c r="Q325" i="6"/>
  <c r="AB325" i="6"/>
  <c r="AG325" i="6"/>
  <c r="AR325" i="6"/>
  <c r="I326" i="6"/>
  <c r="F327" i="6"/>
  <c r="T327" i="6"/>
  <c r="AC327" i="6"/>
  <c r="AL327" i="6"/>
  <c r="BA327" i="6"/>
  <c r="AG328" i="6"/>
  <c r="AG711" i="6" s="1"/>
  <c r="BB328" i="6"/>
  <c r="BB711" i="6" s="1"/>
  <c r="AX329" i="6"/>
  <c r="Q330" i="6"/>
  <c r="Q716" i="6" s="1"/>
  <c r="W330" i="6"/>
  <c r="Q331" i="6"/>
  <c r="AG331" i="6"/>
  <c r="BA331" i="6"/>
  <c r="M332" i="6"/>
  <c r="AO332" i="6"/>
  <c r="AX332" i="6"/>
  <c r="Z333" i="6"/>
  <c r="AK333" i="6"/>
  <c r="AP333" i="6"/>
  <c r="I334" i="6"/>
  <c r="O334" i="6"/>
  <c r="AA334" i="6"/>
  <c r="AG334" i="6"/>
  <c r="AM334" i="6"/>
  <c r="H335" i="6"/>
  <c r="L335" i="6"/>
  <c r="P335" i="6"/>
  <c r="T335" i="6"/>
  <c r="X335" i="6"/>
  <c r="AB335" i="6"/>
  <c r="AF335" i="6"/>
  <c r="AJ335" i="6"/>
  <c r="AN335" i="6"/>
  <c r="AU335" i="6"/>
  <c r="AY335" i="6"/>
  <c r="AC338" i="6"/>
  <c r="J339" i="6"/>
  <c r="P339" i="6"/>
  <c r="AJ339" i="6"/>
  <c r="AO339" i="6"/>
  <c r="AU339" i="6"/>
  <c r="Q343" i="6"/>
  <c r="AB343" i="6"/>
  <c r="AR343" i="6"/>
  <c r="K344" i="6"/>
  <c r="Y344" i="6"/>
  <c r="AH344" i="6"/>
  <c r="AQ344" i="6"/>
  <c r="G346" i="6"/>
  <c r="AM346" i="6"/>
  <c r="AC348" i="6"/>
  <c r="AQ348" i="6"/>
  <c r="BA348" i="6"/>
  <c r="J349" i="6"/>
  <c r="X349" i="6"/>
  <c r="AG349" i="6"/>
  <c r="AP349" i="6"/>
  <c r="O350" i="6"/>
  <c r="AE350" i="6"/>
  <c r="AV350" i="6"/>
  <c r="AC352" i="6"/>
  <c r="H353" i="6"/>
  <c r="Q353" i="6"/>
  <c r="Z353" i="6"/>
  <c r="AN353" i="6"/>
  <c r="AX353" i="6"/>
  <c r="M354" i="6"/>
  <c r="AC354" i="6"/>
  <c r="AT354" i="6"/>
  <c r="J355" i="6"/>
  <c r="Z355" i="6"/>
  <c r="AP355" i="6"/>
  <c r="W356" i="6"/>
  <c r="L357" i="6"/>
  <c r="AK357" i="6"/>
  <c r="AX358" i="6"/>
  <c r="R359" i="6"/>
  <c r="AJ359" i="6"/>
  <c r="AW359" i="6"/>
  <c r="AV360" i="6"/>
  <c r="Y362" i="6"/>
  <c r="Z291" i="6"/>
  <c r="V300" i="6"/>
  <c r="AB303" i="6"/>
  <c r="AY303" i="6"/>
  <c r="AO305" i="6"/>
  <c r="AO698" i="6" s="1"/>
  <c r="AA307" i="6"/>
  <c r="AV307" i="6"/>
  <c r="I308" i="6"/>
  <c r="AT309" i="6"/>
  <c r="M311" i="6"/>
  <c r="M702" i="6" s="1"/>
  <c r="BA312" i="6"/>
  <c r="M313" i="6"/>
  <c r="BC313" i="6"/>
  <c r="V315" i="6"/>
  <c r="BB317" i="6"/>
  <c r="G318" i="6"/>
  <c r="AV318" i="6"/>
  <c r="AV707" i="6" s="1"/>
  <c r="N319" i="6"/>
  <c r="T319" i="6"/>
  <c r="Q321" i="6"/>
  <c r="V321" i="6"/>
  <c r="AB321" i="6"/>
  <c r="AN321" i="6"/>
  <c r="S323" i="6"/>
  <c r="AB323" i="6"/>
  <c r="AK323" i="6"/>
  <c r="AZ323" i="6"/>
  <c r="Y324" i="6"/>
  <c r="AT324" i="6"/>
  <c r="L325" i="6"/>
  <c r="AN325" i="6"/>
  <c r="AY325" i="6"/>
  <c r="AV326" i="6"/>
  <c r="P327" i="6"/>
  <c r="Y327" i="6"/>
  <c r="AH327" i="6"/>
  <c r="AW327" i="6"/>
  <c r="M328" i="6"/>
  <c r="M711" i="6" s="1"/>
  <c r="M329" i="6"/>
  <c r="Y329" i="6"/>
  <c r="AD329" i="6"/>
  <c r="K330" i="6"/>
  <c r="G331" i="6"/>
  <c r="W331" i="6"/>
  <c r="AM331" i="6"/>
  <c r="U332" i="6"/>
  <c r="J333" i="6"/>
  <c r="U333" i="6"/>
  <c r="AF333" i="6"/>
  <c r="Y336" i="6"/>
  <c r="BB336" i="6"/>
  <c r="I337" i="6"/>
  <c r="M337" i="6"/>
  <c r="Q337" i="6"/>
  <c r="U337" i="6"/>
  <c r="Y337" i="6"/>
  <c r="AC337" i="6"/>
  <c r="AG337" i="6"/>
  <c r="AK337" i="6"/>
  <c r="AO337" i="6"/>
  <c r="AT337" i="6"/>
  <c r="AX337" i="6"/>
  <c r="BB337" i="6"/>
  <c r="AK338" i="6"/>
  <c r="F339" i="6"/>
  <c r="Z339" i="6"/>
  <c r="AF339" i="6"/>
  <c r="AI340" i="6"/>
  <c r="F341" i="6"/>
  <c r="J341" i="6"/>
  <c r="N341" i="6"/>
  <c r="R341" i="6"/>
  <c r="V341" i="6"/>
  <c r="Z341" i="6"/>
  <c r="AD341" i="6"/>
  <c r="AH341" i="6"/>
  <c r="AL341" i="6"/>
  <c r="AP341" i="6"/>
  <c r="AU341" i="6"/>
  <c r="AY341" i="6"/>
  <c r="BC341" i="6"/>
  <c r="BB342" i="6"/>
  <c r="X343" i="6"/>
  <c r="AH343" i="6"/>
  <c r="AN343" i="6"/>
  <c r="AX343" i="6"/>
  <c r="BC343" i="6"/>
  <c r="G344" i="6"/>
  <c r="U344" i="6"/>
  <c r="AD344" i="6"/>
  <c r="AM344" i="6"/>
  <c r="BB344" i="6"/>
  <c r="F345" i="6"/>
  <c r="J345" i="6"/>
  <c r="N345" i="6"/>
  <c r="R345" i="6"/>
  <c r="V345" i="6"/>
  <c r="Z345" i="6"/>
  <c r="AD345" i="6"/>
  <c r="AH345" i="6"/>
  <c r="AL345" i="6"/>
  <c r="AP345" i="6"/>
  <c r="AU345" i="6"/>
  <c r="AY345" i="6"/>
  <c r="BC345" i="6"/>
  <c r="X346" i="6"/>
  <c r="L347" i="6"/>
  <c r="F348" i="6"/>
  <c r="W348" i="6"/>
  <c r="AM348" i="6"/>
  <c r="AW348" i="6"/>
  <c r="F349" i="6"/>
  <c r="T349" i="6"/>
  <c r="AC349" i="6"/>
  <c r="AL349" i="6"/>
  <c r="BA349" i="6"/>
  <c r="AY291" i="6"/>
  <c r="AP302" i="6"/>
  <c r="U305" i="6"/>
  <c r="AX305" i="6"/>
  <c r="I307" i="6"/>
  <c r="O307" i="6"/>
  <c r="AO307" i="6"/>
  <c r="Y308" i="6"/>
  <c r="Z309" i="6"/>
  <c r="BB310" i="6"/>
  <c r="G311" i="6"/>
  <c r="AV311" i="6"/>
  <c r="Y312" i="6"/>
  <c r="AH313" i="6"/>
  <c r="P315" i="6"/>
  <c r="AL315" i="6"/>
  <c r="H305" i="6"/>
  <c r="U306" i="6"/>
  <c r="W307" i="6"/>
  <c r="Y310" i="6"/>
  <c r="W311" i="6"/>
  <c r="AC311" i="6"/>
  <c r="AC702" i="6" s="1"/>
  <c r="AU315" i="6"/>
  <c r="AJ317" i="6"/>
  <c r="AV320" i="6"/>
  <c r="AD321" i="6"/>
  <c r="G322" i="6"/>
  <c r="M322" i="6"/>
  <c r="M708" i="6" s="1"/>
  <c r="P323" i="6"/>
  <c r="Y323" i="6"/>
  <c r="AM323" i="6"/>
  <c r="AW323" i="6"/>
  <c r="M324" i="6"/>
  <c r="AO324" i="6"/>
  <c r="I325" i="6"/>
  <c r="N325" i="6"/>
  <c r="AE326" i="6"/>
  <c r="AX326" i="6"/>
  <c r="M327" i="6"/>
  <c r="V327" i="6"/>
  <c r="AJ327" i="6"/>
  <c r="AT327" i="6"/>
  <c r="BC327" i="6"/>
  <c r="P329" i="6"/>
  <c r="BA329" i="6"/>
  <c r="AV330" i="6"/>
  <c r="I331" i="6"/>
  <c r="Y331" i="6"/>
  <c r="AO331" i="6"/>
  <c r="AT332" i="6"/>
  <c r="BB332" i="6"/>
  <c r="L333" i="6"/>
  <c r="AN333" i="6"/>
  <c r="BA333" i="6"/>
  <c r="J335" i="6"/>
  <c r="N335" i="6"/>
  <c r="R335" i="6"/>
  <c r="V335" i="6"/>
  <c r="Z335" i="6"/>
  <c r="AD335" i="6"/>
  <c r="AH335" i="6"/>
  <c r="AL335" i="6"/>
  <c r="AP335" i="6"/>
  <c r="AW335" i="6"/>
  <c r="BA335" i="6"/>
  <c r="U336" i="6"/>
  <c r="AO336" i="6"/>
  <c r="H339" i="6"/>
  <c r="M339" i="6"/>
  <c r="R339" i="6"/>
  <c r="BB339" i="6"/>
  <c r="S340" i="6"/>
  <c r="AE340" i="6"/>
  <c r="AK340" i="6"/>
  <c r="AQ340" i="6"/>
  <c r="I343" i="6"/>
  <c r="AU343" i="6"/>
  <c r="I344" i="6"/>
  <c r="R344" i="6"/>
  <c r="AA344" i="6"/>
  <c r="AO344" i="6"/>
  <c r="AY344" i="6"/>
  <c r="AJ346" i="6"/>
  <c r="N347" i="6"/>
  <c r="U347" i="6"/>
  <c r="AB347" i="6"/>
  <c r="N348" i="6"/>
  <c r="AJ348" i="6"/>
  <c r="AT348" i="6"/>
  <c r="H349" i="6"/>
  <c r="Q349" i="6"/>
  <c r="Z349" i="6"/>
  <c r="AN349" i="6"/>
  <c r="AX349" i="6"/>
  <c r="G350" i="6"/>
  <c r="W350" i="6"/>
  <c r="AM350" i="6"/>
  <c r="M352" i="6"/>
  <c r="AT352" i="6"/>
  <c r="J353" i="6"/>
  <c r="X353" i="6"/>
  <c r="AG353" i="6"/>
  <c r="AP353" i="6"/>
  <c r="U354" i="6"/>
  <c r="AK354" i="6"/>
  <c r="BB354" i="6"/>
  <c r="R355" i="6"/>
  <c r="AH355" i="6"/>
  <c r="AY355" i="6"/>
  <c r="I356" i="6"/>
  <c r="AE356" i="6"/>
  <c r="AQ356" i="6"/>
  <c r="N357" i="6"/>
  <c r="X357" i="6"/>
  <c r="AC357" i="6"/>
  <c r="AT357" i="6"/>
  <c r="AU358" i="6"/>
  <c r="S360" i="6"/>
  <c r="AE360" i="6"/>
  <c r="I362" i="6"/>
  <c r="AO362" i="6"/>
  <c r="AO702" i="6" s="1"/>
  <c r="AJ301" i="6"/>
  <c r="P303" i="6"/>
  <c r="K307" i="6"/>
  <c r="Q307" i="6"/>
  <c r="AP309" i="6"/>
  <c r="AX312" i="6"/>
  <c r="J313" i="6"/>
  <c r="AN315" i="6"/>
  <c r="Y316" i="6"/>
  <c r="AY317" i="6"/>
  <c r="AK318" i="6"/>
  <c r="AP319" i="6"/>
  <c r="AC320" i="6"/>
  <c r="AI320" i="6"/>
  <c r="H321" i="6"/>
  <c r="Y321" i="6"/>
  <c r="AK321" i="6"/>
  <c r="BC321" i="6"/>
  <c r="AA322" i="6"/>
  <c r="AG322" i="6"/>
  <c r="AG708" i="6" s="1"/>
  <c r="L323" i="6"/>
  <c r="U323" i="6"/>
  <c r="AI323" i="6"/>
  <c r="AR323" i="6"/>
  <c r="BB323" i="6"/>
  <c r="Z325" i="6"/>
  <c r="AK325" i="6"/>
  <c r="AP325" i="6"/>
  <c r="BB325" i="6"/>
  <c r="G326" i="6"/>
  <c r="S326" i="6"/>
  <c r="Y326" i="6"/>
  <c r="I327" i="6"/>
  <c r="R327" i="6"/>
  <c r="AF327" i="6"/>
  <c r="AO327" i="6"/>
  <c r="AY327" i="6"/>
  <c r="AK328" i="6"/>
  <c r="AK711" i="6" s="1"/>
  <c r="J329" i="6"/>
  <c r="AG329" i="6"/>
  <c r="AT329" i="6"/>
  <c r="O330" i="6"/>
  <c r="U330" i="6"/>
  <c r="U716" i="6" s="1"/>
  <c r="AG330" i="6"/>
  <c r="AM330" i="6"/>
  <c r="AM716" i="6" s="1"/>
  <c r="O331" i="6"/>
  <c r="AE331" i="6"/>
  <c r="AY331" i="6"/>
  <c r="H333" i="6"/>
  <c r="R333" i="6"/>
  <c r="X333" i="6"/>
  <c r="G334" i="6"/>
  <c r="Y334" i="6"/>
  <c r="AE334" i="6"/>
  <c r="G337" i="6"/>
  <c r="K337" i="6"/>
  <c r="O337" i="6"/>
  <c r="S337" i="6"/>
  <c r="W337" i="6"/>
  <c r="AA337" i="6"/>
  <c r="AE337" i="6"/>
  <c r="AI337" i="6"/>
  <c r="AM337" i="6"/>
  <c r="AQ337" i="6"/>
  <c r="AV337" i="6"/>
  <c r="AZ337" i="6"/>
  <c r="X339" i="6"/>
  <c r="AC339" i="6"/>
  <c r="AH339" i="6"/>
  <c r="AX339" i="6"/>
  <c r="G340" i="6"/>
  <c r="H341" i="6"/>
  <c r="L341" i="6"/>
  <c r="P341" i="6"/>
  <c r="T341" i="6"/>
  <c r="X341" i="6"/>
  <c r="AB341" i="6"/>
  <c r="AF341" i="6"/>
  <c r="AJ341" i="6"/>
  <c r="AN341" i="6"/>
  <c r="J314" i="6"/>
  <c r="AY311" i="6"/>
  <c r="BB302" i="6"/>
  <c r="AT302" i="6"/>
  <c r="AL302" i="6"/>
  <c r="AR360" i="6"/>
  <c r="AL360" i="6"/>
  <c r="M360" i="6"/>
  <c r="G360" i="6"/>
  <c r="AU359" i="6"/>
  <c r="V359" i="6"/>
  <c r="J358" i="6"/>
  <c r="H354" i="6"/>
  <c r="AU333" i="6"/>
  <c r="AX314" i="6"/>
  <c r="P313" i="6"/>
  <c r="AX300" i="6"/>
  <c r="AH301" i="6"/>
  <c r="O290" i="6"/>
  <c r="O685" i="6" s="1"/>
  <c r="G290" i="6"/>
  <c r="H350" i="6"/>
  <c r="J347" i="6"/>
  <c r="AZ346" i="6"/>
  <c r="G333" i="6"/>
  <c r="H322" i="6"/>
  <c r="H708" i="6" s="1"/>
  <c r="F320" i="6"/>
  <c r="AE312" i="6"/>
  <c r="AW301" i="6"/>
  <c r="BB298" i="6"/>
  <c r="BB694" i="6" s="1"/>
  <c r="AT298" i="6"/>
  <c r="AT694" i="6" s="1"/>
  <c r="AK298" i="6"/>
  <c r="AK694" i="6" s="1"/>
  <c r="AC298" i="6"/>
  <c r="AC694" i="6" s="1"/>
  <c r="U298" i="6"/>
  <c r="U694" i="6" s="1"/>
  <c r="M298" i="6"/>
  <c r="M694" i="6" s="1"/>
  <c r="AW297" i="6"/>
  <c r="AN297" i="6"/>
  <c r="AF297" i="6"/>
  <c r="AX294" i="6"/>
  <c r="AO294" i="6"/>
  <c r="AG294" i="6"/>
  <c r="Y294" i="6"/>
  <c r="Q294" i="6"/>
  <c r="I294" i="6"/>
  <c r="BA293" i="6"/>
  <c r="BC360" i="6"/>
  <c r="L359" i="6"/>
  <c r="J359" i="6"/>
  <c r="AW357" i="6"/>
  <c r="AF357" i="6"/>
  <c r="BB356" i="6"/>
  <c r="AT346" i="6"/>
  <c r="M346" i="6"/>
  <c r="AT336" i="6"/>
  <c r="F328" i="6"/>
  <c r="F711" i="6" s="1"/>
  <c r="AM301" i="6"/>
  <c r="H301" i="6"/>
  <c r="BB300" i="6"/>
  <c r="AT300" i="6"/>
  <c r="AM302" i="6"/>
  <c r="G302" i="6"/>
  <c r="T300" i="6"/>
  <c r="AM291" i="6"/>
  <c r="AE291" i="6"/>
  <c r="G339" i="6"/>
  <c r="G329" i="6"/>
  <c r="K316" i="6"/>
  <c r="O302" i="6"/>
  <c r="Q300" i="6"/>
  <c r="I300" i="6"/>
  <c r="AR299" i="6"/>
  <c r="AV298" i="6"/>
  <c r="AM298" i="6"/>
  <c r="AE298" i="6"/>
  <c r="W298" i="6"/>
  <c r="O298" i="6"/>
  <c r="G298" i="6"/>
  <c r="AY297" i="6"/>
  <c r="AP297" i="6"/>
  <c r="M291" i="6"/>
  <c r="AF290" i="6"/>
  <c r="AF685" i="6" s="1"/>
  <c r="S289" i="6"/>
  <c r="U287" i="6"/>
  <c r="G321" i="6"/>
  <c r="AI312" i="6"/>
  <c r="T302" i="6"/>
  <c r="Z289" i="6"/>
  <c r="F333" i="6"/>
  <c r="H326" i="6"/>
  <c r="M314" i="6"/>
  <c r="F304" i="6"/>
  <c r="AJ302" i="6"/>
  <c r="AP301" i="6"/>
  <c r="Y291" i="6"/>
  <c r="BA290" i="6"/>
  <c r="BA685" i="6" s="1"/>
  <c r="I287" i="6"/>
  <c r="G317" i="6"/>
  <c r="AQ314" i="6"/>
  <c r="AW313" i="6"/>
  <c r="H313" i="6"/>
  <c r="AV312" i="6"/>
  <c r="X312" i="6"/>
  <c r="K310" i="6"/>
  <c r="AC302" i="6"/>
  <c r="U302" i="6"/>
  <c r="AO301" i="6"/>
  <c r="AK300" i="6"/>
  <c r="AC300" i="6"/>
  <c r="F300" i="6"/>
  <c r="BA298" i="6"/>
  <c r="BA694" i="6" s="1"/>
  <c r="AR298" i="6"/>
  <c r="AR694" i="6" s="1"/>
  <c r="AJ298" i="6"/>
  <c r="AJ694" i="6" s="1"/>
  <c r="AB298" i="6"/>
  <c r="AB694" i="6" s="1"/>
  <c r="T298" i="6"/>
  <c r="L298" i="6"/>
  <c r="L694" i="6" s="1"/>
  <c r="AV297" i="6"/>
  <c r="AM297" i="6"/>
  <c r="AE297" i="6"/>
  <c r="W297" i="6"/>
  <c r="O297" i="6"/>
  <c r="G297" i="6"/>
  <c r="AY296" i="6"/>
  <c r="AP296" i="6"/>
  <c r="AH296" i="6"/>
  <c r="Z296" i="6"/>
  <c r="R296" i="6"/>
  <c r="J296" i="6"/>
  <c r="BB295" i="6"/>
  <c r="AT295" i="6"/>
  <c r="AK295" i="6"/>
  <c r="AC295" i="6"/>
  <c r="AG291" i="6"/>
  <c r="AG314" i="6"/>
  <c r="Y314" i="6"/>
  <c r="AN313" i="6"/>
  <c r="AZ312" i="6"/>
  <c r="O312" i="6"/>
  <c r="G309" i="6"/>
  <c r="L303" i="6"/>
  <c r="L302" i="6"/>
  <c r="I302" i="6"/>
  <c r="Q301" i="6"/>
  <c r="K290" i="6"/>
  <c r="K685" i="6" s="1"/>
  <c r="H318" i="6"/>
  <c r="H707" i="6" s="1"/>
  <c r="Q316" i="6"/>
  <c r="AB313" i="6"/>
  <c r="BC311" i="6"/>
  <c r="K303" i="6"/>
  <c r="W301" i="6"/>
  <c r="J301" i="6"/>
  <c r="AK299" i="6"/>
  <c r="AC299" i="6"/>
  <c r="U299" i="6"/>
  <c r="M299" i="6"/>
  <c r="AU299" i="6"/>
  <c r="AW298" i="6"/>
  <c r="AN298" i="6"/>
  <c r="AN694" i="6" s="1"/>
  <c r="AF298" i="6"/>
  <c r="AF694" i="6" s="1"/>
  <c r="X298" i="6"/>
  <c r="X694" i="6" s="1"/>
  <c r="P298" i="6"/>
  <c r="P694" i="6" s="1"/>
  <c r="H298" i="6"/>
  <c r="H694" i="6" s="1"/>
  <c r="AZ297" i="6"/>
  <c r="AQ297" i="6"/>
  <c r="AI297" i="6"/>
  <c r="AA297" i="6"/>
  <c r="S297" i="6"/>
  <c r="K297" i="6"/>
  <c r="BC296" i="6"/>
  <c r="AU296" i="6"/>
  <c r="AL296" i="6"/>
  <c r="AD296" i="6"/>
  <c r="V296" i="6"/>
  <c r="N296" i="6"/>
  <c r="F296" i="6"/>
  <c r="AX295" i="6"/>
  <c r="AO295" i="6"/>
  <c r="AG295" i="6"/>
  <c r="Y295" i="6"/>
  <c r="AM289" i="6"/>
  <c r="S312" i="6"/>
  <c r="J303" i="6"/>
  <c r="BC302" i="6"/>
  <c r="AV302" i="6"/>
  <c r="S302" i="6"/>
  <c r="M302" i="6"/>
  <c r="F302" i="6"/>
  <c r="AN301" i="6"/>
  <c r="AB300" i="6"/>
  <c r="H300" i="6"/>
  <c r="AL291" i="6"/>
  <c r="AU289" i="6"/>
  <c r="AL289" i="6"/>
  <c r="BB287" i="6"/>
  <c r="U295" i="6"/>
  <c r="M295" i="6"/>
  <c r="AW294" i="6"/>
  <c r="AN294" i="6"/>
  <c r="AF294" i="6"/>
  <c r="X294" i="6"/>
  <c r="P294" i="6"/>
  <c r="H294" i="6"/>
  <c r="AZ293" i="6"/>
  <c r="AZ690" i="6" s="1"/>
  <c r="AQ293" i="6"/>
  <c r="AQ690" i="6" s="1"/>
  <c r="AI293" i="6"/>
  <c r="AI690" i="6" s="1"/>
  <c r="AA293" i="6"/>
  <c r="AA690" i="6" s="1"/>
  <c r="S293" i="6"/>
  <c r="S690" i="6" s="1"/>
  <c r="J293" i="6"/>
  <c r="J690" i="6" s="1"/>
  <c r="BB292" i="6"/>
  <c r="AT292" i="6"/>
  <c r="AK292" i="6"/>
  <c r="AC292" i="6"/>
  <c r="U292" i="6"/>
  <c r="M292" i="6"/>
  <c r="O316" i="6"/>
  <c r="AT314" i="6"/>
  <c r="AF313" i="6"/>
  <c r="AZ302" i="6"/>
  <c r="AR302" i="6"/>
  <c r="AE302" i="6"/>
  <c r="AF301" i="6"/>
  <c r="Z301" i="6"/>
  <c r="F301" i="6"/>
  <c r="G300" i="6"/>
  <c r="AZ298" i="6"/>
  <c r="AQ298" i="6"/>
  <c r="AI298" i="6"/>
  <c r="AA298" i="6"/>
  <c r="S298" i="6"/>
  <c r="K298" i="6"/>
  <c r="BC297" i="6"/>
  <c r="AU297" i="6"/>
  <c r="AL297" i="6"/>
  <c r="AD297" i="6"/>
  <c r="U291" i="6"/>
  <c r="AR290" i="6"/>
  <c r="AR685" i="6" s="1"/>
  <c r="AB290" i="6"/>
  <c r="AB685" i="6" s="1"/>
  <c r="F289" i="6"/>
  <c r="AZ314" i="6"/>
  <c r="Q314" i="6"/>
  <c r="AA312" i="6"/>
  <c r="M308" i="6"/>
  <c r="H306" i="6"/>
  <c r="BC301" i="6"/>
  <c r="AX301" i="6"/>
  <c r="AE301" i="6"/>
  <c r="R301" i="6"/>
  <c r="L300" i="6"/>
  <c r="AQ290" i="6"/>
  <c r="AQ685" i="6" s="1"/>
  <c r="AP289" i="6"/>
  <c r="AX287" i="6"/>
  <c r="Q295" i="6"/>
  <c r="I295" i="6"/>
  <c r="BA294" i="6"/>
  <c r="AR294" i="6"/>
  <c r="AJ294" i="6"/>
  <c r="AB294" i="6"/>
  <c r="T294" i="6"/>
  <c r="L294" i="6"/>
  <c r="AV293" i="6"/>
  <c r="AV690" i="6" s="1"/>
  <c r="AM293" i="6"/>
  <c r="AM690" i="6" s="1"/>
  <c r="AE293" i="6"/>
  <c r="AE690" i="6" s="1"/>
  <c r="W293" i="6"/>
  <c r="N293" i="6"/>
  <c r="N690" i="6" s="1"/>
  <c r="F293" i="6"/>
  <c r="F690" i="6" s="1"/>
  <c r="AX292" i="6"/>
  <c r="AO292" i="6"/>
  <c r="AG292" i="6"/>
  <c r="Y292" i="6"/>
  <c r="Q292" i="6"/>
  <c r="I292" i="6"/>
  <c r="AF291" i="6"/>
  <c r="L291" i="6"/>
  <c r="R289" i="6"/>
  <c r="O697" i="14"/>
  <c r="AA692" i="14"/>
  <c r="AF706" i="14"/>
  <c r="AE706" i="14"/>
  <c r="AV691" i="14"/>
  <c r="J664" i="14"/>
  <c r="O692" i="14"/>
  <c r="N705" i="14"/>
  <c r="M664" i="14"/>
  <c r="L714" i="14"/>
  <c r="AS707" i="14"/>
  <c r="M717" i="14"/>
  <c r="N659" i="14"/>
  <c r="P581" i="14"/>
  <c r="BA687" i="14"/>
  <c r="M709" i="14"/>
  <c r="M697" i="14"/>
  <c r="AS693" i="14"/>
  <c r="AN715" i="14"/>
  <c r="AU717" i="14"/>
  <c r="AE701" i="14"/>
  <c r="K627" i="14"/>
  <c r="N647" i="14"/>
  <c r="AU714" i="14"/>
  <c r="AZ692" i="14"/>
  <c r="AZ715" i="14"/>
  <c r="H714" i="14"/>
  <c r="AS713" i="14"/>
  <c r="G622" i="14"/>
  <c r="P659" i="14"/>
  <c r="J605" i="14"/>
  <c r="K659" i="14"/>
  <c r="L553" i="14"/>
  <c r="H706" i="14"/>
  <c r="Q715" i="14"/>
  <c r="AS704" i="14"/>
  <c r="BC693" i="14"/>
  <c r="O655" i="14"/>
  <c r="Q687" i="14"/>
  <c r="BB705" i="14"/>
  <c r="AN689" i="14"/>
  <c r="E603" i="14"/>
  <c r="M646" i="14"/>
  <c r="H618" i="14"/>
  <c r="N617" i="14"/>
  <c r="O622" i="14"/>
  <c r="P600" i="14"/>
  <c r="O627" i="14"/>
  <c r="AS433" i="8"/>
  <c r="I422" i="10"/>
  <c r="I244" i="10"/>
  <c r="BC221" i="10"/>
  <c r="BC212" i="10"/>
  <c r="BC210" i="10"/>
  <c r="BC208" i="10"/>
  <c r="BC207" i="10"/>
  <c r="BC206" i="10"/>
  <c r="BC205" i="10"/>
  <c r="BC193" i="10"/>
  <c r="I262" i="9"/>
  <c r="I254" i="9"/>
  <c r="F244" i="9"/>
  <c r="I257" i="6"/>
  <c r="F209" i="12"/>
  <c r="F707" i="10"/>
  <c r="AT329" i="9"/>
  <c r="AX328" i="9"/>
  <c r="AR328" i="9"/>
  <c r="W328" i="9"/>
  <c r="R328" i="9"/>
  <c r="H328" i="9"/>
  <c r="AO327" i="9"/>
  <c r="AI327" i="9"/>
  <c r="AW326" i="9"/>
  <c r="AP326" i="9"/>
  <c r="AJ326" i="9"/>
  <c r="R326" i="9"/>
  <c r="L326" i="9"/>
  <c r="G326" i="9"/>
  <c r="AI325" i="9"/>
  <c r="AC325" i="9"/>
  <c r="BB324" i="9"/>
  <c r="AE324" i="9"/>
  <c r="X324" i="9"/>
  <c r="J322" i="9"/>
  <c r="BC321" i="9"/>
  <c r="G320" i="9"/>
  <c r="O313" i="9"/>
  <c r="G313" i="9"/>
  <c r="V312" i="9"/>
  <c r="W286" i="8"/>
  <c r="W683" i="8" s="1"/>
  <c r="AA289" i="8"/>
  <c r="Z288" i="8"/>
  <c r="Z684" i="8" s="1"/>
  <c r="AI289" i="8"/>
  <c r="BA290" i="8"/>
  <c r="BA685" i="8" s="1"/>
  <c r="AU292" i="8"/>
  <c r="R296" i="8"/>
  <c r="R694" i="8" s="1"/>
  <c r="S297" i="8"/>
  <c r="AN302" i="8"/>
  <c r="AL304" i="8"/>
  <c r="X306" i="8"/>
  <c r="I307" i="8"/>
  <c r="AT307" i="8"/>
  <c r="G309" i="8"/>
  <c r="X310" i="8"/>
  <c r="AG311" i="8"/>
  <c r="N312" i="8"/>
  <c r="AG315" i="8"/>
  <c r="V316" i="8"/>
  <c r="AP316" i="8"/>
  <c r="J317" i="8"/>
  <c r="AX287" i="8"/>
  <c r="AP288" i="8"/>
  <c r="AP684" i="8" s="1"/>
  <c r="AO295" i="8"/>
  <c r="T298" i="8"/>
  <c r="Y299" i="8"/>
  <c r="Y695" i="8" s="1"/>
  <c r="Y695" i="14" s="1"/>
  <c r="K305" i="8"/>
  <c r="AV305" i="8"/>
  <c r="AD308" i="8"/>
  <c r="AQ309" i="8"/>
  <c r="F310" i="8"/>
  <c r="AL310" i="8"/>
  <c r="H312" i="8"/>
  <c r="AU312" i="8"/>
  <c r="U315" i="8"/>
  <c r="BB315" i="8"/>
  <c r="J292" i="8"/>
  <c r="F296" i="8"/>
  <c r="F694" i="8" s="1"/>
  <c r="AP296" i="8"/>
  <c r="AP694" i="8" s="1"/>
  <c r="AQ297" i="8"/>
  <c r="AG299" i="8"/>
  <c r="AG695" i="8" s="1"/>
  <c r="AF306" i="8"/>
  <c r="R308" i="8"/>
  <c r="AE309" i="8"/>
  <c r="T310" i="8"/>
  <c r="BA310" i="8"/>
  <c r="U311" i="8"/>
  <c r="AO311" i="8"/>
  <c r="BB311" i="8"/>
  <c r="V312" i="8"/>
  <c r="AH312" i="8"/>
  <c r="I315" i="8"/>
  <c r="AO315" i="8"/>
  <c r="AY316" i="8"/>
  <c r="M287" i="8"/>
  <c r="AX291" i="8"/>
  <c r="AX686" i="8" s="1"/>
  <c r="AR298" i="8"/>
  <c r="U299" i="8"/>
  <c r="U695" i="8" s="1"/>
  <c r="K301" i="8"/>
  <c r="AA301" i="8"/>
  <c r="AQ305" i="8"/>
  <c r="Z308" i="8"/>
  <c r="AM309" i="8"/>
  <c r="H310" i="8"/>
  <c r="AN310" i="8"/>
  <c r="AP311" i="8"/>
  <c r="W312" i="8"/>
  <c r="AP312" i="8"/>
  <c r="Q315" i="8"/>
  <c r="AX315" i="8"/>
  <c r="G317" i="8"/>
  <c r="AY292" i="8"/>
  <c r="AM293" i="8"/>
  <c r="AM690" i="8" s="1"/>
  <c r="AL296" i="8"/>
  <c r="AM297" i="8"/>
  <c r="BA298" i="8"/>
  <c r="AR302" i="8"/>
  <c r="F304" i="8"/>
  <c r="AB306" i="8"/>
  <c r="M307" i="8"/>
  <c r="AX307" i="8"/>
  <c r="K309" i="8"/>
  <c r="V310" i="8"/>
  <c r="BC310" i="8"/>
  <c r="W311" i="8"/>
  <c r="AY311" i="8"/>
  <c r="AE312" i="8"/>
  <c r="X294" i="8"/>
  <c r="AZ297" i="8"/>
  <c r="L302" i="8"/>
  <c r="AJ302" i="8"/>
  <c r="AD304" i="8"/>
  <c r="AI309" i="8"/>
  <c r="AJ310" i="8"/>
  <c r="AL312" i="8"/>
  <c r="AK315" i="8"/>
  <c r="AD316" i="8"/>
  <c r="Z317" i="8"/>
  <c r="AY317" i="8"/>
  <c r="K318" i="8"/>
  <c r="P318" i="8"/>
  <c r="AM318" i="8"/>
  <c r="AR318" i="8"/>
  <c r="U319" i="8"/>
  <c r="AX319" i="8"/>
  <c r="I320" i="8"/>
  <c r="U320" i="8"/>
  <c r="Z320" i="8"/>
  <c r="AL320" i="8"/>
  <c r="O321" i="8"/>
  <c r="AQ321" i="8"/>
  <c r="BC321" i="8"/>
  <c r="AQ322" i="8"/>
  <c r="AW323" i="8"/>
  <c r="I324" i="8"/>
  <c r="N324" i="8"/>
  <c r="Z324" i="8"/>
  <c r="AH325" i="8"/>
  <c r="AK291" i="8"/>
  <c r="AK686" i="8" s="1"/>
  <c r="AF312" i="8"/>
  <c r="AT315" i="8"/>
  <c r="O317" i="8"/>
  <c r="AM317" i="8"/>
  <c r="W318" i="8"/>
  <c r="AB318" i="8"/>
  <c r="AG319" i="8"/>
  <c r="AR319" i="8"/>
  <c r="AG320" i="8"/>
  <c r="AY320" i="8"/>
  <c r="AA321" i="8"/>
  <c r="AL321" i="8"/>
  <c r="O322" i="8"/>
  <c r="T322" i="8"/>
  <c r="AF322" i="8"/>
  <c r="AK323" i="8"/>
  <c r="U324" i="8"/>
  <c r="AY324" i="8"/>
  <c r="K325" i="8"/>
  <c r="W325" i="8"/>
  <c r="G326" i="8"/>
  <c r="S326" i="8"/>
  <c r="X326" i="8"/>
  <c r="AQ326" i="8"/>
  <c r="N328" i="8"/>
  <c r="AB328" i="8"/>
  <c r="F288" i="8"/>
  <c r="F684" i="8" s="1"/>
  <c r="J296" i="8"/>
  <c r="J694" i="8" s="1"/>
  <c r="X298" i="8"/>
  <c r="AY308" i="8"/>
  <c r="AM311" i="8"/>
  <c r="R292" i="8"/>
  <c r="AY296" i="8"/>
  <c r="AY694" i="8" s="1"/>
  <c r="AF298" i="8"/>
  <c r="H302" i="8"/>
  <c r="S305" i="8"/>
  <c r="M299" i="8"/>
  <c r="M695" i="8" s="1"/>
  <c r="M695" i="14" s="1"/>
  <c r="AH304" i="8"/>
  <c r="V308" i="8"/>
  <c r="Z310" i="8"/>
  <c r="S311" i="8"/>
  <c r="AY312" i="8"/>
  <c r="M315" i="8"/>
  <c r="AH316" i="8"/>
  <c r="R317" i="8"/>
  <c r="AP317" i="8"/>
  <c r="T318" i="8"/>
  <c r="AE318" i="8"/>
  <c r="H319" i="8"/>
  <c r="M319" i="8"/>
  <c r="AJ319" i="8"/>
  <c r="AO319" i="8"/>
  <c r="AD320" i="8"/>
  <c r="BB320" i="8"/>
  <c r="G321" i="8"/>
  <c r="AD321" i="8"/>
  <c r="AI321" i="8"/>
  <c r="L322" i="8"/>
  <c r="AI322" i="8"/>
  <c r="AV322" i="8"/>
  <c r="BA322" i="8"/>
  <c r="AN323" i="8"/>
  <c r="R324" i="8"/>
  <c r="BB324" i="8"/>
  <c r="Z325" i="8"/>
  <c r="AL325" i="8"/>
  <c r="AQ325" i="8"/>
  <c r="AH326" i="8"/>
  <c r="BA326" i="8"/>
  <c r="AK328" i="8"/>
  <c r="X290" i="8"/>
  <c r="X685" i="8" s="1"/>
  <c r="J300" i="8"/>
  <c r="Z300" i="8"/>
  <c r="O305" i="8"/>
  <c r="N316" i="8"/>
  <c r="AE317" i="8"/>
  <c r="O318" i="8"/>
  <c r="AQ318" i="8"/>
  <c r="AW318" i="8"/>
  <c r="T319" i="8"/>
  <c r="Y319" i="8"/>
  <c r="BB319" i="8"/>
  <c r="Y320" i="8"/>
  <c r="AK320" i="8"/>
  <c r="AP320" i="8"/>
  <c r="N321" i="8"/>
  <c r="S321" i="8"/>
  <c r="AV321" i="8"/>
  <c r="X322" i="8"/>
  <c r="P323" i="8"/>
  <c r="AC323" i="8"/>
  <c r="M324" i="8"/>
  <c r="Y324" i="8"/>
  <c r="AD324" i="8"/>
  <c r="AP324" i="8"/>
  <c r="O325" i="8"/>
  <c r="AY325" i="8"/>
  <c r="AB326" i="8"/>
  <c r="H330" i="8"/>
  <c r="AA330" i="8"/>
  <c r="AJ330" i="8"/>
  <c r="BB330" i="8"/>
  <c r="T331" i="8"/>
  <c r="Y331" i="8"/>
  <c r="AJ331" i="8"/>
  <c r="AO331" i="8"/>
  <c r="I334" i="8"/>
  <c r="W334" i="8"/>
  <c r="AF334" i="8"/>
  <c r="AO334" i="8"/>
  <c r="AW334" i="8"/>
  <c r="I335" i="8"/>
  <c r="AK307" i="8"/>
  <c r="AK698" i="8" s="1"/>
  <c r="Y315" i="8"/>
  <c r="X318" i="8"/>
  <c r="F320" i="8"/>
  <c r="AO320" i="8"/>
  <c r="BC320" i="8"/>
  <c r="U323" i="8"/>
  <c r="AB323" i="8"/>
  <c r="AA325" i="8"/>
  <c r="AV325" i="8"/>
  <c r="BC325" i="8"/>
  <c r="O326" i="8"/>
  <c r="AF330" i="8"/>
  <c r="AK330" i="8"/>
  <c r="AN331" i="8"/>
  <c r="AW331" i="8"/>
  <c r="J332" i="8"/>
  <c r="U332" i="8"/>
  <c r="Z332" i="8"/>
  <c r="AK332" i="8"/>
  <c r="AP332" i="8"/>
  <c r="AB334" i="8"/>
  <c r="AG334" i="8"/>
  <c r="AQ334" i="8"/>
  <c r="M335" i="8"/>
  <c r="AX336" i="8"/>
  <c r="T337" i="8"/>
  <c r="AC337" i="8"/>
  <c r="AL337" i="8"/>
  <c r="BA337" i="8"/>
  <c r="N339" i="8"/>
  <c r="S339" i="8"/>
  <c r="AE339" i="8"/>
  <c r="H340" i="8"/>
  <c r="Q340" i="8"/>
  <c r="AE340" i="8"/>
  <c r="AN340" i="8"/>
  <c r="AX340" i="8"/>
  <c r="H341" i="8"/>
  <c r="Q341" i="8"/>
  <c r="Z341" i="8"/>
  <c r="AN341" i="8"/>
  <c r="AX341" i="8"/>
  <c r="G342" i="8"/>
  <c r="U342" i="8"/>
  <c r="AD342" i="8"/>
  <c r="AM342" i="8"/>
  <c r="AN692" i="14"/>
  <c r="K697" i="14"/>
  <c r="O691" i="14"/>
  <c r="H709" i="14"/>
  <c r="AY710" i="14"/>
  <c r="AT715" i="14"/>
  <c r="BC705" i="14"/>
  <c r="BB696" i="14"/>
  <c r="Y689" i="14"/>
  <c r="P627" i="14"/>
  <c r="J580" i="14"/>
  <c r="L617" i="14"/>
  <c r="F621" i="14"/>
  <c r="L409" i="6"/>
  <c r="L406" i="9"/>
  <c r="K408" i="9"/>
  <c r="K410" i="5"/>
  <c r="K405" i="10"/>
  <c r="K404" i="6"/>
  <c r="K402" i="10"/>
  <c r="K401" i="9"/>
  <c r="K400" i="6"/>
  <c r="J430" i="10"/>
  <c r="F425" i="6"/>
  <c r="E426" i="6"/>
  <c r="BC224" i="10"/>
  <c r="BC216" i="10"/>
  <c r="BC215" i="10"/>
  <c r="BC214" i="10"/>
  <c r="BC213" i="10"/>
  <c r="BC211" i="10"/>
  <c r="BC209" i="10"/>
  <c r="BC195" i="10"/>
  <c r="BC184" i="10"/>
  <c r="BC183" i="10"/>
  <c r="I270" i="9"/>
  <c r="I233" i="9"/>
  <c r="I273" i="6"/>
  <c r="I249" i="6"/>
  <c r="P418" i="10"/>
  <c r="P419" i="6"/>
  <c r="P404" i="5"/>
  <c r="P400" i="5"/>
  <c r="O414" i="6"/>
  <c r="O404" i="10"/>
  <c r="N427" i="10"/>
  <c r="N409" i="9"/>
  <c r="N408" i="6"/>
  <c r="N405" i="6"/>
  <c r="N402" i="9"/>
  <c r="N401" i="6"/>
  <c r="M404" i="10"/>
  <c r="M403" i="9"/>
  <c r="M406" i="5"/>
  <c r="M401" i="10"/>
  <c r="L427" i="6"/>
  <c r="L405" i="9"/>
  <c r="I423" i="9"/>
  <c r="I423" i="5"/>
  <c r="I419" i="9"/>
  <c r="I409" i="10"/>
  <c r="I408" i="9"/>
  <c r="I401" i="9"/>
  <c r="H428" i="10"/>
  <c r="H428" i="9"/>
  <c r="H428" i="6"/>
  <c r="H428" i="5"/>
  <c r="H423" i="6"/>
  <c r="BC222" i="10"/>
  <c r="BC218" i="10"/>
  <c r="BC217" i="10"/>
  <c r="I260" i="9"/>
  <c r="I252" i="9"/>
  <c r="I248" i="9"/>
  <c r="I235" i="9"/>
  <c r="I218" i="9"/>
  <c r="I176" i="9"/>
  <c r="O426" i="12"/>
  <c r="F261" i="12"/>
  <c r="U711" i="10"/>
  <c r="K687" i="14"/>
  <c r="AY717" i="14"/>
  <c r="K705" i="14"/>
  <c r="K706" i="14"/>
  <c r="N697" i="14"/>
  <c r="AN687" i="14"/>
  <c r="AT705" i="14"/>
  <c r="F647" i="14"/>
  <c r="O663" i="14"/>
  <c r="AF693" i="14"/>
  <c r="AZ688" i="14"/>
  <c r="M659" i="14"/>
  <c r="E672" i="14"/>
  <c r="J621" i="14"/>
  <c r="H622" i="14"/>
  <c r="BC691" i="14"/>
  <c r="L627" i="14"/>
  <c r="I626" i="14"/>
  <c r="G663" i="14"/>
  <c r="BA689" i="14"/>
  <c r="M663" i="14"/>
  <c r="P667" i="14"/>
  <c r="P404" i="6"/>
  <c r="P402" i="10"/>
  <c r="O430" i="10"/>
  <c r="N426" i="5"/>
  <c r="N423" i="9"/>
  <c r="N414" i="9"/>
  <c r="I250" i="10"/>
  <c r="BC219" i="10"/>
  <c r="BC201" i="10"/>
  <c r="I276" i="9"/>
  <c r="F258" i="9"/>
  <c r="I225" i="9"/>
  <c r="BC266" i="8"/>
  <c r="F252" i="12"/>
  <c r="F205" i="12"/>
  <c r="N302" i="10"/>
  <c r="AQ301" i="10"/>
  <c r="AQ694" i="10" s="1"/>
  <c r="AU339" i="9"/>
  <c r="AI339" i="9"/>
  <c r="AZ338" i="9"/>
  <c r="AU338" i="9"/>
  <c r="AI338" i="9"/>
  <c r="AD338" i="9"/>
  <c r="S338" i="9"/>
  <c r="N338" i="9"/>
  <c r="BC337" i="9"/>
  <c r="AQ337" i="9"/>
  <c r="AF337" i="9"/>
  <c r="Z337" i="9"/>
  <c r="U337" i="9"/>
  <c r="O337" i="9"/>
  <c r="BA336" i="9"/>
  <c r="AM336" i="9"/>
  <c r="AA335" i="9"/>
  <c r="U335" i="9"/>
  <c r="O335" i="9"/>
  <c r="AJ334" i="9"/>
  <c r="AD334" i="9"/>
  <c r="X334" i="9"/>
  <c r="R334" i="9"/>
  <c r="AO333" i="9"/>
  <c r="R333" i="9"/>
  <c r="AL332" i="9"/>
  <c r="AK331" i="9"/>
  <c r="AE331" i="9"/>
  <c r="BA330" i="9"/>
  <c r="AK330" i="9"/>
  <c r="Y330" i="9"/>
  <c r="T330" i="9"/>
  <c r="K330" i="9"/>
  <c r="S329" i="9"/>
  <c r="AZ328" i="9"/>
  <c r="AO328" i="9"/>
  <c r="Z328" i="9"/>
  <c r="J328" i="9"/>
  <c r="AZ327" i="9"/>
  <c r="AE327" i="9"/>
  <c r="Q327" i="9"/>
  <c r="K327" i="9"/>
  <c r="AG326" i="9"/>
  <c r="U326" i="9"/>
  <c r="K325" i="9"/>
  <c r="Q323" i="9"/>
  <c r="Q708" i="9" s="1"/>
  <c r="I323" i="9"/>
  <c r="I708" i="9" s="1"/>
  <c r="AT322" i="9"/>
  <c r="AK322" i="9"/>
  <c r="S320" i="9"/>
  <c r="AM319" i="9"/>
  <c r="AM707" i="9" s="1"/>
  <c r="AZ316" i="9"/>
  <c r="AU314" i="9"/>
  <c r="AL314" i="9"/>
  <c r="S340" i="8"/>
  <c r="I340" i="8"/>
  <c r="AY337" i="8"/>
  <c r="AO337" i="8"/>
  <c r="AJ337" i="8"/>
  <c r="Z337" i="8"/>
  <c r="L337" i="8"/>
  <c r="AY336" i="8"/>
  <c r="AR336" i="8"/>
  <c r="AL336" i="8"/>
  <c r="AG336" i="8"/>
  <c r="AB336" i="8"/>
  <c r="V336" i="8"/>
  <c r="Q336" i="8"/>
  <c r="L336" i="8"/>
  <c r="G336" i="8"/>
  <c r="AG335" i="8"/>
  <c r="AA335" i="8"/>
  <c r="AK334" i="8"/>
  <c r="U334" i="8"/>
  <c r="L334" i="8"/>
  <c r="G334" i="8"/>
  <c r="BC332" i="8"/>
  <c r="AW332" i="8"/>
  <c r="AN332" i="8"/>
  <c r="V332" i="8"/>
  <c r="AM331" i="8"/>
  <c r="U331" i="8"/>
  <c r="I331" i="8"/>
  <c r="BC330" i="8"/>
  <c r="AI330" i="8"/>
  <c r="AD330" i="8"/>
  <c r="T330" i="8"/>
  <c r="BB329" i="8"/>
  <c r="AH329" i="8"/>
  <c r="BB328" i="8"/>
  <c r="AU328" i="8"/>
  <c r="AN328" i="8"/>
  <c r="AH328" i="8"/>
  <c r="AA328" i="8"/>
  <c r="AN326" i="8"/>
  <c r="AG326" i="8"/>
  <c r="AX325" i="8"/>
  <c r="T323" i="8"/>
  <c r="V322" i="8"/>
  <c r="AH321" i="8"/>
  <c r="BA320" i="8"/>
  <c r="V320" i="8"/>
  <c r="AN319" i="8"/>
  <c r="AH319" i="8"/>
  <c r="BB318" i="8"/>
  <c r="S318" i="8"/>
  <c r="AQ317" i="8"/>
  <c r="AD317" i="8"/>
  <c r="P317" i="8"/>
  <c r="O316" i="8"/>
  <c r="S315" i="8"/>
  <c r="BC312" i="8"/>
  <c r="AZ311" i="8"/>
  <c r="AR311" i="8"/>
  <c r="Y701" i="14"/>
  <c r="AY687" i="14"/>
  <c r="J599" i="14"/>
  <c r="F667" i="14"/>
  <c r="J651" i="14"/>
  <c r="G621" i="14"/>
  <c r="K613" i="14"/>
  <c r="H646" i="14"/>
  <c r="L609" i="14"/>
  <c r="AS703" i="14"/>
  <c r="K622" i="14"/>
  <c r="P621" i="14"/>
  <c r="I613" i="14"/>
  <c r="O667" i="14"/>
  <c r="K646" i="14"/>
  <c r="AY692" i="14"/>
  <c r="L410" i="5"/>
  <c r="I267" i="10"/>
  <c r="BC188" i="10"/>
  <c r="I274" i="9"/>
  <c r="I266" i="9"/>
  <c r="F238" i="9"/>
  <c r="I226" i="9"/>
  <c r="I269" i="6"/>
  <c r="I255" i="6"/>
  <c r="BC249" i="11"/>
  <c r="BC245" i="11"/>
  <c r="AV238" i="11"/>
  <c r="BC191" i="11"/>
  <c r="F263" i="12"/>
  <c r="AW701" i="14"/>
  <c r="AZ714" i="14"/>
  <c r="L626" i="14"/>
  <c r="H650" i="14"/>
  <c r="K629" i="14"/>
  <c r="G601" i="14"/>
  <c r="F675" i="14"/>
  <c r="BA696" i="14"/>
  <c r="N629" i="14"/>
  <c r="J629" i="14"/>
  <c r="L410" i="6"/>
  <c r="I216" i="9"/>
  <c r="F209" i="9"/>
  <c r="I198" i="9"/>
  <c r="BC252" i="6"/>
  <c r="I239" i="6"/>
  <c r="AV252" i="11"/>
  <c r="J425" i="12"/>
  <c r="I412" i="12"/>
  <c r="F274" i="12"/>
  <c r="F271" i="12"/>
  <c r="I231" i="9"/>
  <c r="I204" i="9"/>
  <c r="I192" i="9"/>
  <c r="I188" i="9"/>
  <c r="I184" i="9"/>
  <c r="AB708" i="12"/>
  <c r="AQ337" i="8"/>
  <c r="K337" i="8"/>
  <c r="AM335" i="8"/>
  <c r="H335" i="8"/>
  <c r="AL334" i="8"/>
  <c r="AK333" i="8"/>
  <c r="AC333" i="8"/>
  <c r="U333" i="8"/>
  <c r="M333" i="8"/>
  <c r="AF332" i="8"/>
  <c r="P332" i="8"/>
  <c r="W331" i="8"/>
  <c r="K331" i="8"/>
  <c r="AY330" i="8"/>
  <c r="AP330" i="8"/>
  <c r="AL329" i="8"/>
  <c r="AD329" i="8"/>
  <c r="V329" i="8"/>
  <c r="M329" i="8"/>
  <c r="AD328" i="8"/>
  <c r="P328" i="8"/>
  <c r="I328" i="8"/>
  <c r="AJ326" i="8"/>
  <c r="N325" i="8"/>
  <c r="Q324" i="8"/>
  <c r="Q322" i="8"/>
  <c r="Q321" i="8"/>
  <c r="R319" i="8"/>
  <c r="N317" i="8"/>
  <c r="F317" i="8"/>
  <c r="AQ316" i="8"/>
  <c r="AF315" i="8"/>
  <c r="K311" i="8"/>
  <c r="AR307" i="8"/>
  <c r="AD307" i="8"/>
  <c r="V307" i="8"/>
  <c r="AM305" i="8"/>
  <c r="AE305" i="8"/>
  <c r="AI707" i="6"/>
  <c r="U698" i="6"/>
  <c r="AI335" i="8"/>
  <c r="BC334" i="8"/>
  <c r="N334" i="8"/>
  <c r="BA332" i="8"/>
  <c r="AE331" i="8"/>
  <c r="O331" i="8"/>
  <c r="R330" i="8"/>
  <c r="AM329" i="8"/>
  <c r="AE329" i="8"/>
  <c r="W329" i="8"/>
  <c r="O329" i="8"/>
  <c r="F329" i="8"/>
  <c r="AZ328" i="8"/>
  <c r="AF328" i="8"/>
  <c r="Z328" i="8"/>
  <c r="S328" i="8"/>
  <c r="F328" i="8"/>
  <c r="AV326" i="8"/>
  <c r="K326" i="8"/>
  <c r="AG325" i="8"/>
  <c r="BC324" i="8"/>
  <c r="AW324" i="8"/>
  <c r="H324" i="8"/>
  <c r="AO323" i="8"/>
  <c r="AI323" i="8"/>
  <c r="I323" i="8"/>
  <c r="BB322" i="8"/>
  <c r="AP322" i="8"/>
  <c r="BB321" i="8"/>
  <c r="AP321" i="8"/>
  <c r="AJ321" i="8"/>
  <c r="Y321" i="8"/>
  <c r="T320" i="8"/>
  <c r="AW319" i="8"/>
  <c r="AP319" i="8"/>
  <c r="AE319" i="8"/>
  <c r="AL318" i="8"/>
  <c r="U318" i="8"/>
  <c r="J318" i="8"/>
  <c r="AX317" i="8"/>
  <c r="AK317" i="8"/>
  <c r="Y317" i="8"/>
  <c r="M317" i="8"/>
  <c r="K317" i="8"/>
  <c r="AI316" i="8"/>
  <c r="AC316" i="8"/>
  <c r="U316" i="8"/>
  <c r="AY315" i="8"/>
  <c r="AJ315" i="8"/>
  <c r="G315" i="8"/>
  <c r="AZ312" i="8"/>
  <c r="AR312" i="8"/>
  <c r="AD312" i="8"/>
  <c r="G312" i="8"/>
  <c r="AX310" i="8"/>
  <c r="J309" i="8"/>
  <c r="P308" i="8"/>
  <c r="Q307" i="8"/>
  <c r="AX306" i="8"/>
  <c r="AO306" i="8"/>
  <c r="V305" i="8"/>
  <c r="AP304" i="8"/>
  <c r="AY302" i="8"/>
  <c r="AY300" i="8"/>
  <c r="AP300" i="8"/>
  <c r="AH300" i="8"/>
  <c r="R300" i="8"/>
  <c r="BC299" i="8"/>
  <c r="BC695" i="8" s="1"/>
  <c r="BC695" i="14" s="1"/>
  <c r="AZ298" i="8"/>
  <c r="Z297" i="8"/>
  <c r="R297" i="8"/>
  <c r="AY328" i="8"/>
  <c r="AR328" i="8"/>
  <c r="Y328" i="8"/>
  <c r="R328" i="8"/>
  <c r="L328" i="8"/>
  <c r="AU326" i="8"/>
  <c r="P326" i="8"/>
  <c r="J326" i="8"/>
  <c r="U325" i="8"/>
  <c r="AJ324" i="8"/>
  <c r="BA323" i="8"/>
  <c r="AU323" i="8"/>
  <c r="AO322" i="8"/>
  <c r="AD322" i="8"/>
  <c r="R322" i="8"/>
  <c r="G322" i="8"/>
  <c r="BA321" i="8"/>
  <c r="AO321" i="8"/>
  <c r="AW320" i="8"/>
  <c r="M320" i="8"/>
  <c r="G320" i="8"/>
  <c r="AV319" i="8"/>
  <c r="BC318" i="8"/>
  <c r="AK318" i="8"/>
  <c r="Z318" i="8"/>
  <c r="BC317" i="8"/>
  <c r="AW317" i="8"/>
  <c r="AJ317" i="8"/>
  <c r="X317" i="8"/>
  <c r="AW316" i="8"/>
  <c r="AO316" i="8"/>
  <c r="AB316" i="8"/>
  <c r="AP315" i="8"/>
  <c r="F315" i="8"/>
  <c r="F312" i="8"/>
  <c r="AH310" i="8"/>
  <c r="AW309" i="8"/>
  <c r="Y309" i="8"/>
  <c r="G308" i="8"/>
  <c r="AY307" i="8"/>
  <c r="L307" i="8"/>
  <c r="P306" i="8"/>
  <c r="H306" i="8"/>
  <c r="AT305" i="8"/>
  <c r="AB304" i="8"/>
  <c r="AO300" i="8"/>
  <c r="AG300" i="8"/>
  <c r="Q300" i="8"/>
  <c r="F299" i="8"/>
  <c r="AG297" i="8"/>
  <c r="R293" i="8"/>
  <c r="Y311" i="8"/>
  <c r="AU310" i="8"/>
  <c r="Q310" i="8"/>
  <c r="AR308" i="8"/>
  <c r="AW307" i="8"/>
  <c r="AI305" i="8"/>
  <c r="AA305" i="8"/>
  <c r="M305" i="8"/>
  <c r="AM302" i="8"/>
  <c r="AF302" i="8"/>
  <c r="W302" i="8"/>
  <c r="O302" i="8"/>
  <c r="BB301" i="8"/>
  <c r="AA299" i="8"/>
  <c r="AA695" i="8" s="1"/>
  <c r="AA695" i="14" s="1"/>
  <c r="R298" i="8"/>
  <c r="BC311" i="8"/>
  <c r="AF311" i="8"/>
  <c r="BB310" i="8"/>
  <c r="BB309" i="8"/>
  <c r="F309" i="8"/>
  <c r="AQ308" i="8"/>
  <c r="AI308" i="8"/>
  <c r="L308" i="8"/>
  <c r="AT306" i="8"/>
  <c r="AK306" i="8"/>
  <c r="BC302" i="8"/>
  <c r="AU302" i="8"/>
  <c r="AY299" i="8"/>
  <c r="AY695" i="8" s="1"/>
  <c r="AY695" i="14" s="1"/>
  <c r="AP299" i="8"/>
  <c r="AP695" i="8" s="1"/>
  <c r="AH299" i="8"/>
  <c r="AH695" i="8" s="1"/>
  <c r="AM298" i="8"/>
  <c r="H328" i="8"/>
  <c r="BB327" i="8"/>
  <c r="AT327" i="8"/>
  <c r="AK327" i="8"/>
  <c r="AC327" i="8"/>
  <c r="U327" i="8"/>
  <c r="M327" i="8"/>
  <c r="AY326" i="8"/>
  <c r="AE326" i="8"/>
  <c r="BB325" i="8"/>
  <c r="AI325" i="8"/>
  <c r="AC325" i="8"/>
  <c r="AG324" i="8"/>
  <c r="AA324" i="8"/>
  <c r="AY322" i="8"/>
  <c r="AR322" i="8"/>
  <c r="AL322" i="8"/>
  <c r="J322" i="8"/>
  <c r="AG321" i="8"/>
  <c r="AT320" i="8"/>
  <c r="AM320" i="8"/>
  <c r="P320" i="8"/>
  <c r="AY319" i="8"/>
  <c r="AM319" i="8"/>
  <c r="K319" i="8"/>
  <c r="AZ318" i="8"/>
  <c r="AT318" i="8"/>
  <c r="AH318" i="8"/>
  <c r="F318" i="8"/>
  <c r="AT317" i="8"/>
  <c r="U317" i="8"/>
  <c r="H317" i="8"/>
  <c r="AT316" i="8"/>
  <c r="AL315" i="8"/>
  <c r="J315" i="8"/>
  <c r="Y312" i="8"/>
  <c r="J312" i="8"/>
  <c r="P311" i="8"/>
  <c r="AK310" i="8"/>
  <c r="AD310" i="8"/>
  <c r="AC309" i="8"/>
  <c r="BA306" i="8"/>
  <c r="AR306" i="8"/>
  <c r="T306" i="8"/>
  <c r="L306" i="8"/>
  <c r="AX305" i="8"/>
  <c r="X304" i="8"/>
  <c r="BB302" i="8"/>
  <c r="AT302" i="8"/>
  <c r="AU298" i="8"/>
  <c r="Y296" i="8"/>
  <c r="Q296" i="8"/>
  <c r="AL293" i="8"/>
  <c r="AD291" i="8"/>
  <c r="AD686" i="8" s="1"/>
  <c r="Q325" i="8"/>
  <c r="G325" i="8"/>
  <c r="AL324" i="8"/>
  <c r="AF324" i="8"/>
  <c r="AQ323" i="8"/>
  <c r="Y323" i="8"/>
  <c r="K323" i="8"/>
  <c r="AX322" i="8"/>
  <c r="AK322" i="8"/>
  <c r="Z322" i="8"/>
  <c r="I322" i="8"/>
  <c r="AX321" i="8"/>
  <c r="U321" i="8"/>
  <c r="J321" i="8"/>
  <c r="AR320" i="8"/>
  <c r="AA319" i="8"/>
  <c r="P319" i="8"/>
  <c r="J319" i="8"/>
  <c r="AY318" i="8"/>
  <c r="H318" i="8"/>
  <c r="AG317" i="8"/>
  <c r="AZ316" i="8"/>
  <c r="AK316" i="8"/>
  <c r="BA315" i="8"/>
  <c r="AT311" i="8"/>
  <c r="N310" i="8"/>
  <c r="T309" i="8"/>
  <c r="L309" i="8"/>
  <c r="AE307" i="8"/>
  <c r="AT304" i="8"/>
  <c r="AK304" i="8"/>
  <c r="O304" i="8"/>
  <c r="AC302" i="8"/>
  <c r="T302" i="8"/>
  <c r="F302" i="8"/>
  <c r="AH301" i="8"/>
  <c r="G298" i="8"/>
  <c r="AF296" i="8"/>
  <c r="AF694" i="8" s="1"/>
  <c r="L295" i="8"/>
  <c r="AE315" i="8"/>
  <c r="R315" i="8"/>
  <c r="L315" i="8"/>
  <c r="AX314" i="8"/>
  <c r="AO314" i="8"/>
  <c r="AG314" i="8"/>
  <c r="Y314" i="8"/>
  <c r="Q314" i="8"/>
  <c r="I314" i="8"/>
  <c r="BB313" i="8"/>
  <c r="AT313" i="8"/>
  <c r="AK313" i="8"/>
  <c r="AC313" i="8"/>
  <c r="U313" i="8"/>
  <c r="M313" i="8"/>
  <c r="AQ312" i="8"/>
  <c r="AK312" i="8"/>
  <c r="X312" i="8"/>
  <c r="S312" i="8"/>
  <c r="L312" i="8"/>
  <c r="K312" i="8"/>
  <c r="AQ311" i="8"/>
  <c r="AL311" i="8"/>
  <c r="AE311" i="8"/>
  <c r="R311" i="8"/>
  <c r="AW310" i="8"/>
  <c r="AB310" i="8"/>
  <c r="P310" i="8"/>
  <c r="AV309" i="8"/>
  <c r="AA309" i="8"/>
  <c r="S309" i="8"/>
  <c r="AP308" i="8"/>
  <c r="AP699" i="8" s="1"/>
  <c r="AH308" i="8"/>
  <c r="N308" i="8"/>
  <c r="F308" i="8"/>
  <c r="AQ307" i="8"/>
  <c r="AC307" i="8"/>
  <c r="U307" i="8"/>
  <c r="U698" i="8" s="1"/>
  <c r="G307" i="8"/>
  <c r="AQ306" i="8"/>
  <c r="AI306" i="8"/>
  <c r="V306" i="8"/>
  <c r="AK305" i="8"/>
  <c r="AZ304" i="8"/>
  <c r="AQ304" i="8"/>
  <c r="V304" i="8"/>
  <c r="N304" i="8"/>
  <c r="I303" i="8"/>
  <c r="BA302" i="8"/>
  <c r="AL302" i="8"/>
  <c r="AE302" i="8"/>
  <c r="V302" i="8"/>
  <c r="N302" i="8"/>
  <c r="AR301" i="8"/>
  <c r="G301" i="8"/>
  <c r="AW300" i="8"/>
  <c r="AN300" i="8"/>
  <c r="O299" i="8"/>
  <c r="O695" i="8" s="1"/>
  <c r="O695" i="14" s="1"/>
  <c r="H299" i="8"/>
  <c r="H695" i="8" s="1"/>
  <c r="H695" i="14" s="1"/>
  <c r="AT298" i="8"/>
  <c r="AE298" i="8"/>
  <c r="AU297" i="8"/>
  <c r="AF297" i="8"/>
  <c r="X297" i="8"/>
  <c r="AT296" i="8"/>
  <c r="AE296" i="8"/>
  <c r="AE694" i="8" s="1"/>
  <c r="W296" i="8"/>
  <c r="W694" i="8" s="1"/>
  <c r="AR292" i="8"/>
  <c r="AQ291" i="8"/>
  <c r="AQ686" i="8" s="1"/>
  <c r="BA316" i="8"/>
  <c r="Z316" i="8"/>
  <c r="AQ315" i="8"/>
  <c r="AD315" i="8"/>
  <c r="X315" i="8"/>
  <c r="K315" i="8"/>
  <c r="AX312" i="8"/>
  <c r="AJ312" i="8"/>
  <c r="R312" i="8"/>
  <c r="AK311" i="8"/>
  <c r="AD311" i="8"/>
  <c r="I311" i="8"/>
  <c r="AV310" i="8"/>
  <c r="AI310" i="8"/>
  <c r="O310" i="8"/>
  <c r="BC309" i="8"/>
  <c r="AU309" i="8"/>
  <c r="AG309" i="8"/>
  <c r="R309" i="8"/>
  <c r="AG308" i="8"/>
  <c r="T308" i="8"/>
  <c r="T307" i="8"/>
  <c r="AY306" i="8"/>
  <c r="M306" i="8"/>
  <c r="AJ306" i="8"/>
  <c r="AY305" i="8"/>
  <c r="AJ305" i="8"/>
  <c r="AB305" i="8"/>
  <c r="G305" i="8"/>
  <c r="AY304" i="8"/>
  <c r="M304" i="8"/>
  <c r="AO303" i="8"/>
  <c r="AG303" i="8"/>
  <c r="AZ302" i="8"/>
  <c r="AK302" i="8"/>
  <c r="AD302" i="8"/>
  <c r="U302" i="8"/>
  <c r="M302" i="8"/>
  <c r="G302" i="8"/>
  <c r="AZ301" i="8"/>
  <c r="AQ301" i="8"/>
  <c r="AI301" i="8"/>
  <c r="S301" i="8"/>
  <c r="AB299" i="8"/>
  <c r="N299" i="8"/>
  <c r="N695" i="8" s="1"/>
  <c r="N695" i="14" s="1"/>
  <c r="G299" i="8"/>
  <c r="AK298" i="8"/>
  <c r="BA297" i="8"/>
  <c r="AT297" i="8"/>
  <c r="AZ296" i="8"/>
  <c r="AZ694" i="8" s="1"/>
  <c r="AR296" i="8"/>
  <c r="R294" i="8"/>
  <c r="BC293" i="8"/>
  <c r="AU293" i="8"/>
  <c r="L292" i="8"/>
  <c r="AO290" i="8"/>
  <c r="AO685" i="8" s="1"/>
  <c r="AG290" i="8"/>
  <c r="AG685" i="8" s="1"/>
  <c r="R290" i="8"/>
  <c r="AR316" i="8"/>
  <c r="AE316" i="8"/>
  <c r="X316" i="8"/>
  <c r="K316" i="8"/>
  <c r="BC315" i="8"/>
  <c r="AW315" i="8"/>
  <c r="AI315" i="8"/>
  <c r="V315" i="8"/>
  <c r="P315" i="8"/>
  <c r="AV312" i="8"/>
  <c r="AO312" i="8"/>
  <c r="P312" i="8"/>
  <c r="AI311" i="8"/>
  <c r="AB311" i="8"/>
  <c r="O311" i="8"/>
  <c r="AG310" i="8"/>
  <c r="BA309" i="8"/>
  <c r="AR309" i="8"/>
  <c r="AL309" i="8"/>
  <c r="X309" i="8"/>
  <c r="P309" i="8"/>
  <c r="AM308" i="8"/>
  <c r="AE308" i="8"/>
  <c r="AE699" i="8" s="1"/>
  <c r="Y308" i="8"/>
  <c r="K308" i="8"/>
  <c r="BC307" i="8"/>
  <c r="Z307" i="8"/>
  <c r="Z698" i="8" s="1"/>
  <c r="R307" i="8"/>
  <c r="AW306" i="8"/>
  <c r="AN306" i="8"/>
  <c r="Z306" i="8"/>
  <c r="Z305" i="8"/>
  <c r="W305" i="8"/>
  <c r="S304" i="8"/>
  <c r="K304" i="8"/>
  <c r="AX302" i="8"/>
  <c r="AP302" i="8"/>
  <c r="AB302" i="8"/>
  <c r="AX299" i="8"/>
  <c r="AX695" i="8" s="1"/>
  <c r="AX695" i="14" s="1"/>
  <c r="AO299" i="8"/>
  <c r="AO695" i="8" s="1"/>
  <c r="Z299" i="8"/>
  <c r="Z695" i="8" s="1"/>
  <c r="T299" i="8"/>
  <c r="I299" i="8"/>
  <c r="I695" i="8" s="1"/>
  <c r="AY298" i="8"/>
  <c r="N298" i="8"/>
  <c r="AK297" i="8"/>
  <c r="F297" i="8"/>
  <c r="AJ296" i="8"/>
  <c r="AJ694" i="8" s="1"/>
  <c r="M296" i="8"/>
  <c r="AY295" i="8"/>
  <c r="AI295" i="8"/>
  <c r="AE294" i="8"/>
  <c r="AR293" i="8"/>
  <c r="AR690" i="8" s="1"/>
  <c r="BC290" i="8"/>
  <c r="BC685" i="8" s="1"/>
  <c r="AJ288" i="8"/>
  <c r="AB288" i="8"/>
  <c r="W316" i="8"/>
  <c r="AV315" i="8"/>
  <c r="AH315" i="8"/>
  <c r="AB315" i="8"/>
  <c r="O315" i="8"/>
  <c r="BB314" i="8"/>
  <c r="AT314" i="8"/>
  <c r="AK314" i="8"/>
  <c r="AC314" i="8"/>
  <c r="U314" i="8"/>
  <c r="M314" i="8"/>
  <c r="BB312" i="8"/>
  <c r="AN312" i="8"/>
  <c r="AB312" i="8"/>
  <c r="O312" i="8"/>
  <c r="AV311" i="8"/>
  <c r="AH311" i="8"/>
  <c r="AA311" i="8"/>
  <c r="N311" i="8"/>
  <c r="AR310" i="8"/>
  <c r="AF310" i="8"/>
  <c r="L310" i="8"/>
  <c r="AZ309" i="8"/>
  <c r="AK309" i="8"/>
  <c r="W309" i="8"/>
  <c r="O309" i="8"/>
  <c r="AU308" i="8"/>
  <c r="AL308" i="8"/>
  <c r="X308" i="8"/>
  <c r="J308" i="8"/>
  <c r="J699" i="8" s="1"/>
  <c r="BB307" i="8"/>
  <c r="BB698" i="8" s="1"/>
  <c r="AG307" i="8"/>
  <c r="Y307" i="8"/>
  <c r="AM306" i="8"/>
  <c r="R306" i="8"/>
  <c r="BC305" i="8"/>
  <c r="AO305" i="8"/>
  <c r="R305" i="8"/>
  <c r="AV304" i="8"/>
  <c r="Z304" i="8"/>
  <c r="R304" i="8"/>
  <c r="J304" i="8"/>
  <c r="M303" i="8"/>
  <c r="AW302" i="8"/>
  <c r="AO302" i="8"/>
  <c r="AI302" i="8"/>
  <c r="AA302" i="8"/>
  <c r="AB300" i="8"/>
  <c r="T300" i="8"/>
  <c r="AW299" i="8"/>
  <c r="AN299" i="8"/>
  <c r="S299" i="8"/>
  <c r="S695" i="8" s="1"/>
  <c r="AA298" i="8"/>
  <c r="M298" i="8"/>
  <c r="AY297" i="8"/>
  <c r="T297" i="8"/>
  <c r="M297" i="8"/>
  <c r="AX296" i="8"/>
  <c r="S296" i="8"/>
  <c r="S694" i="8" s="1"/>
  <c r="L296" i="8"/>
  <c r="AN292" i="8"/>
  <c r="X292" i="8"/>
  <c r="Q292" i="8"/>
  <c r="AU290" i="8"/>
  <c r="AU685" i="8" s="1"/>
  <c r="AC289" i="8"/>
  <c r="AX316" i="8"/>
  <c r="AJ316" i="8"/>
  <c r="P316" i="8"/>
  <c r="I316" i="8"/>
  <c r="AU315" i="8"/>
  <c r="AN315" i="8"/>
  <c r="AA315" i="8"/>
  <c r="N315" i="8"/>
  <c r="H315" i="8"/>
  <c r="BA312" i="8"/>
  <c r="AM312" i="8"/>
  <c r="AG312" i="8"/>
  <c r="AA312" i="8"/>
  <c r="BA311" i="8"/>
  <c r="AU311" i="8"/>
  <c r="M311" i="8"/>
  <c r="Q311" i="8"/>
  <c r="AZ310" i="8"/>
  <c r="AE310" i="8"/>
  <c r="S310" i="8"/>
  <c r="AY309" i="8"/>
  <c r="N309" i="8"/>
  <c r="BA308" i="8"/>
  <c r="AK308" i="8"/>
  <c r="BA307" i="8"/>
  <c r="AM307" i="8"/>
  <c r="P307" i="8"/>
  <c r="BC306" i="8"/>
  <c r="AE306" i="8"/>
  <c r="I306" i="8"/>
  <c r="AF305" i="8"/>
  <c r="X305" i="8"/>
  <c r="BC304" i="8"/>
  <c r="AU304" i="8"/>
  <c r="AF304" i="8"/>
  <c r="I304" i="8"/>
  <c r="AT303" i="8"/>
  <c r="AK303" i="8"/>
  <c r="AC303" i="8"/>
  <c r="AV302" i="8"/>
  <c r="AH302" i="8"/>
  <c r="Z302" i="8"/>
  <c r="Q302" i="8"/>
  <c r="J302" i="8"/>
  <c r="AQ300" i="8"/>
  <c r="AI300" i="8"/>
  <c r="AA300" i="8"/>
  <c r="S300" i="8"/>
  <c r="K300" i="8"/>
  <c r="AV299" i="8"/>
  <c r="AV695" i="8" s="1"/>
  <c r="AV695" i="14" s="1"/>
  <c r="AM299" i="8"/>
  <c r="AM695" i="8" s="1"/>
  <c r="AF299" i="8"/>
  <c r="AG298" i="8"/>
  <c r="Z298" i="8"/>
  <c r="L297" i="8"/>
  <c r="AK294" i="8"/>
  <c r="BB292" i="8"/>
  <c r="AE292" i="8"/>
  <c r="G291" i="8"/>
  <c r="L427" i="5"/>
  <c r="K414" i="9"/>
  <c r="P430" i="6"/>
  <c r="O400" i="10"/>
  <c r="N400" i="6"/>
  <c r="AW49" i="6"/>
  <c r="AW49" i="11"/>
  <c r="AW173" i="11" s="1"/>
  <c r="AW49" i="9"/>
  <c r="AW49" i="10"/>
  <c r="I187" i="11"/>
  <c r="I181" i="11"/>
  <c r="I251" i="11"/>
  <c r="I213" i="11"/>
  <c r="I249" i="11"/>
  <c r="I274" i="11"/>
  <c r="I276" i="11"/>
  <c r="I229" i="11"/>
  <c r="I272" i="11"/>
  <c r="I243" i="11"/>
  <c r="I193" i="11"/>
  <c r="I254" i="11"/>
  <c r="I266" i="11"/>
  <c r="I176" i="11"/>
  <c r="I191" i="11"/>
  <c r="I237" i="11"/>
  <c r="Q673" i="8"/>
  <c r="F673" i="14"/>
  <c r="Q612" i="12"/>
  <c r="O414" i="10"/>
  <c r="O410" i="10"/>
  <c r="O408" i="6"/>
  <c r="O406" i="10"/>
  <c r="N418" i="9"/>
  <c r="L418" i="6"/>
  <c r="L402" i="9"/>
  <c r="L401" i="6"/>
  <c r="L400" i="5"/>
  <c r="K422" i="9"/>
  <c r="K418" i="9"/>
  <c r="AY277" i="8"/>
  <c r="AY217" i="8"/>
  <c r="G430" i="9"/>
  <c r="AW687" i="14"/>
  <c r="P613" i="14"/>
  <c r="P409" i="6"/>
  <c r="P408" i="5"/>
  <c r="P406" i="9"/>
  <c r="N410" i="9"/>
  <c r="N406" i="6"/>
  <c r="N405" i="5"/>
  <c r="N401" i="5"/>
  <c r="M430" i="6"/>
  <c r="M426" i="10"/>
  <c r="M426" i="9"/>
  <c r="M426" i="6"/>
  <c r="M426" i="5"/>
  <c r="M423" i="9"/>
  <c r="M423" i="5"/>
  <c r="M419" i="9"/>
  <c r="M418" i="6"/>
  <c r="L430" i="10"/>
  <c r="L428" i="10"/>
  <c r="L428" i="9"/>
  <c r="L428" i="6"/>
  <c r="I253" i="11"/>
  <c r="AY257" i="8"/>
  <c r="AN691" i="14"/>
  <c r="P405" i="6"/>
  <c r="O403" i="9"/>
  <c r="O401" i="10"/>
  <c r="N427" i="6"/>
  <c r="L427" i="10"/>
  <c r="K422" i="10"/>
  <c r="I260" i="11"/>
  <c r="I256" i="11"/>
  <c r="G408" i="9"/>
  <c r="F405" i="6"/>
  <c r="I256" i="10"/>
  <c r="I240" i="10"/>
  <c r="I236" i="10"/>
  <c r="BA262" i="9"/>
  <c r="BA261" i="9"/>
  <c r="BA255" i="9"/>
  <c r="BA235" i="9"/>
  <c r="G274" i="6"/>
  <c r="G266" i="6"/>
  <c r="G262" i="6"/>
  <c r="AY255" i="6"/>
  <c r="G228" i="6"/>
  <c r="AY217" i="6"/>
  <c r="G217" i="6"/>
  <c r="G215" i="6"/>
  <c r="AX207" i="6"/>
  <c r="AY203" i="6"/>
  <c r="BC234" i="11"/>
  <c r="BC231" i="11"/>
  <c r="BC229" i="11"/>
  <c r="BC201" i="11"/>
  <c r="F708" i="10"/>
  <c r="AT100" i="8"/>
  <c r="AT335" i="8" s="1"/>
  <c r="AT100" i="6"/>
  <c r="AT335" i="6" s="1"/>
  <c r="AT100" i="10"/>
  <c r="AT335" i="10" s="1"/>
  <c r="AT100" i="9"/>
  <c r="AT335" i="9" s="1"/>
  <c r="J430" i="6"/>
  <c r="J426" i="10"/>
  <c r="J423" i="5"/>
  <c r="J404" i="6"/>
  <c r="J402" i="10"/>
  <c r="I422" i="9"/>
  <c r="I418" i="9"/>
  <c r="I403" i="9"/>
  <c r="H427" i="5"/>
  <c r="I277" i="10"/>
  <c r="AX240" i="9"/>
  <c r="BA232" i="9"/>
  <c r="AY275" i="6"/>
  <c r="G268" i="6"/>
  <c r="AY247" i="6"/>
  <c r="I237" i="6"/>
  <c r="G224" i="6"/>
  <c r="I219" i="6"/>
  <c r="G205" i="6"/>
  <c r="I201" i="6"/>
  <c r="AX193" i="6"/>
  <c r="G186" i="6"/>
  <c r="G185" i="6"/>
  <c r="G178" i="6"/>
  <c r="BC251" i="11"/>
  <c r="BC250" i="11"/>
  <c r="BC244" i="11"/>
  <c r="AV234" i="11"/>
  <c r="BC219" i="11"/>
  <c r="BC217" i="11"/>
  <c r="BC216" i="11"/>
  <c r="BC209" i="11"/>
  <c r="I272" i="8"/>
  <c r="G188" i="8"/>
  <c r="L418" i="12"/>
  <c r="K414" i="12"/>
  <c r="F276" i="12"/>
  <c r="F268" i="12"/>
  <c r="F254" i="12"/>
  <c r="G239" i="12"/>
  <c r="G234" i="12"/>
  <c r="G231" i="12"/>
  <c r="G213" i="12"/>
  <c r="G212" i="12"/>
  <c r="I374" i="11"/>
  <c r="Z350" i="11"/>
  <c r="M341" i="11"/>
  <c r="H336" i="11"/>
  <c r="S326" i="11"/>
  <c r="AX234" i="9"/>
  <c r="I249" i="8"/>
  <c r="I248" i="8"/>
  <c r="AG382" i="11"/>
  <c r="AJ364" i="11"/>
  <c r="X362" i="11"/>
  <c r="AF350" i="11"/>
  <c r="Z346" i="11"/>
  <c r="AN335" i="11"/>
  <c r="AB315" i="11"/>
  <c r="T315" i="11"/>
  <c r="J297" i="10"/>
  <c r="AT300" i="10"/>
  <c r="AL301" i="10"/>
  <c r="AL694" i="10" s="1"/>
  <c r="AJ303" i="10"/>
  <c r="AA306" i="10"/>
  <c r="AA698" i="10" s="1"/>
  <c r="AP307" i="10"/>
  <c r="AG308" i="10"/>
  <c r="AG699" i="10" s="1"/>
  <c r="AM308" i="10"/>
  <c r="BB308" i="10"/>
  <c r="BB699" i="10" s="1"/>
  <c r="AD309" i="10"/>
  <c r="AJ309" i="10"/>
  <c r="AY309" i="10"/>
  <c r="AK314" i="10"/>
  <c r="AK704" i="10" s="1"/>
  <c r="Z317" i="10"/>
  <c r="N319" i="10"/>
  <c r="N707" i="10" s="1"/>
  <c r="T319" i="10"/>
  <c r="T707" i="10" s="1"/>
  <c r="AF319" i="10"/>
  <c r="AF707" i="10" s="1"/>
  <c r="AL319" i="10"/>
  <c r="AL707" i="10" s="1"/>
  <c r="J321" i="10"/>
  <c r="P321" i="10"/>
  <c r="AD321" i="10"/>
  <c r="L322" i="10"/>
  <c r="AI322" i="10"/>
  <c r="AQ298" i="10"/>
  <c r="AJ299" i="10"/>
  <c r="J301" i="10"/>
  <c r="J694" i="10" s="1"/>
  <c r="AR303" i="10"/>
  <c r="G306" i="10"/>
  <c r="M306" i="10"/>
  <c r="M698" i="10" s="1"/>
  <c r="V311" i="10"/>
  <c r="AB311" i="10"/>
  <c r="AB702" i="10" s="1"/>
  <c r="AN311" i="10"/>
  <c r="AN702" i="10" s="1"/>
  <c r="AU311" i="10"/>
  <c r="AU702" i="10" s="1"/>
  <c r="U312" i="10"/>
  <c r="U703" i="10" s="1"/>
  <c r="AA312" i="10"/>
  <c r="AO312" i="10"/>
  <c r="AO703" i="10" s="1"/>
  <c r="P313" i="10"/>
  <c r="V313" i="10"/>
  <c r="AH313" i="10"/>
  <c r="AN313" i="10"/>
  <c r="BB314" i="10"/>
  <c r="BB704" i="10" s="1"/>
  <c r="L317" i="10"/>
  <c r="AQ320" i="10"/>
  <c r="AX320" i="10"/>
  <c r="X322" i="10"/>
  <c r="AY297" i="10"/>
  <c r="R301" i="10"/>
  <c r="R694" i="10" s="1"/>
  <c r="AM302" i="10"/>
  <c r="P303" i="10"/>
  <c r="F305" i="10"/>
  <c r="G308" i="10"/>
  <c r="U308" i="10"/>
  <c r="P311" i="10"/>
  <c r="J313" i="10"/>
  <c r="AB315" i="10"/>
  <c r="AH315" i="10"/>
  <c r="AP317" i="10"/>
  <c r="AU319" i="10"/>
  <c r="AU707" i="10" s="1"/>
  <c r="BA319" i="10"/>
  <c r="BA707" i="10" s="1"/>
  <c r="M320" i="10"/>
  <c r="S320" i="10"/>
  <c r="AK320" i="10"/>
  <c r="G322" i="10"/>
  <c r="S322" i="10"/>
  <c r="AO292" i="10"/>
  <c r="W298" i="10"/>
  <c r="Q300" i="10"/>
  <c r="Z301" i="10"/>
  <c r="Z694" i="10" s="1"/>
  <c r="X303" i="10"/>
  <c r="AF303" i="10"/>
  <c r="AX308" i="10"/>
  <c r="AX699" i="10" s="1"/>
  <c r="AU309" i="10"/>
  <c r="BA309" i="10"/>
  <c r="BC311" i="10"/>
  <c r="BC702" i="10" s="1"/>
  <c r="I312" i="10"/>
  <c r="I703" i="10" s="1"/>
  <c r="AW313" i="10"/>
  <c r="BC313" i="10"/>
  <c r="J315" i="10"/>
  <c r="P315" i="10"/>
  <c r="AP315" i="10"/>
  <c r="AW315" i="10"/>
  <c r="AB317" i="10"/>
  <c r="P319" i="10"/>
  <c r="P707" i="10" s="1"/>
  <c r="V319" i="10"/>
  <c r="V707" i="10" s="1"/>
  <c r="AN319" i="10"/>
  <c r="AN707" i="10" s="1"/>
  <c r="Z321" i="10"/>
  <c r="AF321" i="10"/>
  <c r="AU321" i="10"/>
  <c r="AX292" i="10"/>
  <c r="K294" i="10"/>
  <c r="AE298" i="10"/>
  <c r="X299" i="10"/>
  <c r="K302" i="10"/>
  <c r="AD305" i="10"/>
  <c r="AT306" i="10"/>
  <c r="AT698" i="10" s="1"/>
  <c r="F311" i="10"/>
  <c r="L311" i="10"/>
  <c r="L702" i="10" s="1"/>
  <c r="X311" i="10"/>
  <c r="AD311" i="10"/>
  <c r="AD702" i="10" s="1"/>
  <c r="AW311" i="10"/>
  <c r="AW702" i="10" s="1"/>
  <c r="AK312" i="10"/>
  <c r="AK703" i="10" s="1"/>
  <c r="AQ312" i="10"/>
  <c r="F313" i="10"/>
  <c r="R313" i="10"/>
  <c r="X313" i="10"/>
  <c r="AP313" i="10"/>
  <c r="AA320" i="10"/>
  <c r="AG320" i="10"/>
  <c r="AT320" i="10"/>
  <c r="AZ320" i="10"/>
  <c r="O322" i="10"/>
  <c r="AD297" i="10"/>
  <c r="V301" i="10"/>
  <c r="V694" i="10" s="1"/>
  <c r="AM306" i="10"/>
  <c r="AM698" i="10" s="1"/>
  <c r="J307" i="10"/>
  <c r="T309" i="10"/>
  <c r="K312" i="10"/>
  <c r="AY315" i="10"/>
  <c r="J317" i="10"/>
  <c r="X319" i="10"/>
  <c r="X707" i="10" s="1"/>
  <c r="U320" i="10"/>
  <c r="AI320" i="10"/>
  <c r="N321" i="10"/>
  <c r="AB322" i="10"/>
  <c r="AV322" i="10"/>
  <c r="N323" i="10"/>
  <c r="N708" i="10" s="1"/>
  <c r="AH323" i="10"/>
  <c r="AH708" i="10" s="1"/>
  <c r="H325" i="10"/>
  <c r="N325" i="10"/>
  <c r="AF325" i="10"/>
  <c r="F328" i="10"/>
  <c r="Q328" i="10"/>
  <c r="J329" i="10"/>
  <c r="AH329" i="10"/>
  <c r="X331" i="10"/>
  <c r="AM332" i="10"/>
  <c r="Y334" i="10"/>
  <c r="G335" i="10"/>
  <c r="U335" i="10"/>
  <c r="AD335" i="10"/>
  <c r="AM335" i="10"/>
  <c r="AV336" i="10"/>
  <c r="O337" i="10"/>
  <c r="AC337" i="10"/>
  <c r="AL337" i="10"/>
  <c r="AV337" i="10"/>
  <c r="Z307" i="10"/>
  <c r="N309" i="10"/>
  <c r="AY313" i="10"/>
  <c r="U314" i="10"/>
  <c r="U704" i="10" s="1"/>
  <c r="AR315" i="10"/>
  <c r="AC320" i="10"/>
  <c r="P322" i="10"/>
  <c r="BB322" i="10"/>
  <c r="AB323" i="10"/>
  <c r="AB708" i="10" s="1"/>
  <c r="AW323" i="10"/>
  <c r="AW708" i="10" s="1"/>
  <c r="AN325" i="10"/>
  <c r="AU325" i="10"/>
  <c r="W328" i="10"/>
  <c r="AC328" i="10"/>
  <c r="AC711" i="10" s="1"/>
  <c r="AM328" i="10"/>
  <c r="W329" i="10"/>
  <c r="AK331" i="10"/>
  <c r="P333" i="10"/>
  <c r="U333" i="10"/>
  <c r="AF333" i="10"/>
  <c r="AK333" i="10"/>
  <c r="AX333" i="10"/>
  <c r="Q335" i="10"/>
  <c r="Z335" i="10"/>
  <c r="AI335" i="10"/>
  <c r="AY335" i="10"/>
  <c r="K337" i="10"/>
  <c r="K683" i="10" s="1"/>
  <c r="Y337" i="10"/>
  <c r="AH337" i="10"/>
  <c r="AQ337" i="10"/>
  <c r="AQ683" i="10" s="1"/>
  <c r="L303" i="10"/>
  <c r="BC319" i="10"/>
  <c r="BC707" i="10" s="1"/>
  <c r="AW322" i="10"/>
  <c r="V325" i="10"/>
  <c r="AB325" i="10"/>
  <c r="G328" i="10"/>
  <c r="AI328" i="10"/>
  <c r="AU328" i="10"/>
  <c r="AZ328" i="10"/>
  <c r="K329" i="10"/>
  <c r="AD329" i="10"/>
  <c r="AP329" i="10"/>
  <c r="M331" i="10"/>
  <c r="AT331" i="10"/>
  <c r="BC331" i="10"/>
  <c r="Z332" i="10"/>
  <c r="BB334" i="10"/>
  <c r="BB716" i="10" s="1"/>
  <c r="M335" i="10"/>
  <c r="V335" i="10"/>
  <c r="AE335" i="10"/>
  <c r="AU335" i="10"/>
  <c r="G337" i="10"/>
  <c r="K410" i="10"/>
  <c r="K405" i="9"/>
  <c r="K405" i="6"/>
  <c r="K404" i="5"/>
  <c r="K402" i="9"/>
  <c r="K401" i="6"/>
  <c r="K400" i="5"/>
  <c r="J430" i="5"/>
  <c r="J422" i="5"/>
  <c r="J408" i="10"/>
  <c r="J410" i="6"/>
  <c r="J409" i="5"/>
  <c r="J402" i="5"/>
  <c r="I427" i="5"/>
  <c r="H414" i="6"/>
  <c r="H410" i="9"/>
  <c r="H402" i="5"/>
  <c r="F426" i="5"/>
  <c r="F409" i="5"/>
  <c r="F406" i="6"/>
  <c r="BA263" i="9"/>
  <c r="BA254" i="9"/>
  <c r="BA253" i="9"/>
  <c r="AY273" i="6"/>
  <c r="G260" i="6"/>
  <c r="G256" i="6"/>
  <c r="G234" i="6"/>
  <c r="I209" i="6"/>
  <c r="AY201" i="6"/>
  <c r="G189" i="6"/>
  <c r="AX179" i="6"/>
  <c r="AX176" i="6"/>
  <c r="BC241" i="11"/>
  <c r="BC237" i="11"/>
  <c r="BC236" i="11"/>
  <c r="BC232" i="11"/>
  <c r="BC222" i="11"/>
  <c r="BC211" i="11"/>
  <c r="BC205" i="11"/>
  <c r="BC177" i="11"/>
  <c r="I275" i="8"/>
  <c r="I242" i="8"/>
  <c r="G233" i="8"/>
  <c r="G217" i="8"/>
  <c r="P426" i="12"/>
  <c r="O423" i="12"/>
  <c r="O405" i="12"/>
  <c r="K426" i="12"/>
  <c r="Y382" i="11"/>
  <c r="AB364" i="11"/>
  <c r="AQ357" i="11"/>
  <c r="AK327" i="11"/>
  <c r="AT374" i="11"/>
  <c r="AL362" i="11"/>
  <c r="AW351" i="11"/>
  <c r="J428" i="10"/>
  <c r="I410" i="10"/>
  <c r="I409" i="9"/>
  <c r="I408" i="6"/>
  <c r="I405" i="9"/>
  <c r="I405" i="6"/>
  <c r="I402" i="9"/>
  <c r="I238" i="10"/>
  <c r="BA258" i="9"/>
  <c r="BA208" i="9"/>
  <c r="G276" i="6"/>
  <c r="G270" i="6"/>
  <c r="G248" i="6"/>
  <c r="G207" i="6"/>
  <c r="G197" i="6"/>
  <c r="G187" i="6"/>
  <c r="G184" i="6"/>
  <c r="G177" i="6"/>
  <c r="BC247" i="11"/>
  <c r="BC243" i="11"/>
  <c r="BC233" i="11"/>
  <c r="BC223" i="11"/>
  <c r="BC221" i="11"/>
  <c r="BC214" i="11"/>
  <c r="BC200" i="11"/>
  <c r="BC199" i="11"/>
  <c r="G236" i="8"/>
  <c r="L423" i="12"/>
  <c r="K405" i="12"/>
  <c r="K399" i="12"/>
  <c r="G235" i="12"/>
  <c r="AH694" i="12"/>
  <c r="AZ362" i="11"/>
  <c r="AR362" i="11"/>
  <c r="S357" i="11"/>
  <c r="J349" i="11"/>
  <c r="AR323" i="11"/>
  <c r="J323" i="10"/>
  <c r="J708" i="10" s="1"/>
  <c r="U322" i="10"/>
  <c r="AQ321" i="10"/>
  <c r="AJ321" i="10"/>
  <c r="AB321" i="10"/>
  <c r="AW320" i="10"/>
  <c r="AN320" i="10"/>
  <c r="Z315" i="10"/>
  <c r="S315" i="10"/>
  <c r="L315" i="10"/>
  <c r="T315" i="10"/>
  <c r="AT313" i="10"/>
  <c r="H313" i="10"/>
  <c r="AG305" i="10"/>
  <c r="R305" i="10"/>
  <c r="AQ302" i="10"/>
  <c r="AJ302" i="10"/>
  <c r="AC302" i="10"/>
  <c r="F302" i="10"/>
  <c r="AP301" i="10"/>
  <c r="AP694" i="10" s="1"/>
  <c r="AK300" i="10"/>
  <c r="I300" i="10"/>
  <c r="AX299" i="10"/>
  <c r="Y299" i="10"/>
  <c r="J400" i="10"/>
  <c r="J402" i="6"/>
  <c r="I430" i="6"/>
  <c r="I426" i="10"/>
  <c r="I426" i="9"/>
  <c r="I426" i="6"/>
  <c r="I426" i="5"/>
  <c r="I264" i="10"/>
  <c r="G272" i="6"/>
  <c r="AY253" i="6"/>
  <c r="G252" i="6"/>
  <c r="G240" i="6"/>
  <c r="G236" i="6"/>
  <c r="G232" i="6"/>
  <c r="G226" i="6"/>
  <c r="G203" i="6"/>
  <c r="G193" i="6"/>
  <c r="BC239" i="11"/>
  <c r="BC238" i="11"/>
  <c r="BC230" i="11"/>
  <c r="BC228" i="11"/>
  <c r="BC215" i="11"/>
  <c r="I257" i="8"/>
  <c r="G184" i="8"/>
  <c r="P422" i="12"/>
  <c r="AV359" i="11"/>
  <c r="Y357" i="11"/>
  <c r="AK353" i="11"/>
  <c r="X323" i="10"/>
  <c r="X708" i="10" s="1"/>
  <c r="P323" i="10"/>
  <c r="P708" i="10" s="1"/>
  <c r="AN322" i="10"/>
  <c r="AA322" i="10"/>
  <c r="I322" i="10"/>
  <c r="AX321" i="10"/>
  <c r="AP321" i="10"/>
  <c r="AV320" i="10"/>
  <c r="AF315" i="10"/>
  <c r="R315" i="10"/>
  <c r="S308" i="10"/>
  <c r="L308" i="10"/>
  <c r="AW307" i="10"/>
  <c r="O306" i="10"/>
  <c r="O698" i="10" s="1"/>
  <c r="AN305" i="10"/>
  <c r="AF305" i="10"/>
  <c r="F303" i="10"/>
  <c r="AY302" i="10"/>
  <c r="AI302" i="10"/>
  <c r="S302" i="10"/>
  <c r="L302" i="10"/>
  <c r="L337" i="10"/>
  <c r="AX336" i="10"/>
  <c r="AJ335" i="10"/>
  <c r="AY333" i="10"/>
  <c r="AL333" i="10"/>
  <c r="V333" i="10"/>
  <c r="F333" i="10"/>
  <c r="S332" i="10"/>
  <c r="AL331" i="10"/>
  <c r="T331" i="10"/>
  <c r="AZ330" i="10"/>
  <c r="P330" i="10"/>
  <c r="X329" i="10"/>
  <c r="F329" i="10"/>
  <c r="AN328" i="10"/>
  <c r="X328" i="10"/>
  <c r="BB327" i="10"/>
  <c r="AK327" i="10"/>
  <c r="U327" i="10"/>
  <c r="AX326" i="10"/>
  <c r="AG326" i="10"/>
  <c r="Q326" i="10"/>
  <c r="AV325" i="10"/>
  <c r="AH325" i="10"/>
  <c r="AU324" i="10"/>
  <c r="AD324" i="10"/>
  <c r="N324" i="10"/>
  <c r="AX323" i="10"/>
  <c r="AX708" i="10" s="1"/>
  <c r="BC322" i="10"/>
  <c r="AQ322" i="10"/>
  <c r="Q322" i="10"/>
  <c r="J322" i="10"/>
  <c r="I321" i="10"/>
  <c r="W320" i="10"/>
  <c r="S319" i="10"/>
  <c r="AT315" i="10"/>
  <c r="AL315" i="10"/>
  <c r="AZ313" i="10"/>
  <c r="AR313" i="10"/>
  <c r="BA312" i="10"/>
  <c r="AR312" i="10"/>
  <c r="F312" i="10"/>
  <c r="F703" i="10" s="1"/>
  <c r="AY311" i="10"/>
  <c r="AY702" i="10" s="1"/>
  <c r="U311" i="10"/>
  <c r="G311" i="10"/>
  <c r="O309" i="10"/>
  <c r="H309" i="10"/>
  <c r="AR308" i="10"/>
  <c r="AO306" i="10"/>
  <c r="AO698" i="10" s="1"/>
  <c r="AH306" i="10"/>
  <c r="R306" i="10"/>
  <c r="AC303" i="10"/>
  <c r="H303" i="10"/>
  <c r="AX302" i="10"/>
  <c r="AP302" i="10"/>
  <c r="BA300" i="10"/>
  <c r="AR300" i="10"/>
  <c r="Y297" i="10"/>
  <c r="Q297" i="10"/>
  <c r="AR296" i="10"/>
  <c r="U296" i="10"/>
  <c r="AK294" i="10"/>
  <c r="X293" i="10"/>
  <c r="X690" i="10" s="1"/>
  <c r="AW337" i="10"/>
  <c r="P337" i="10"/>
  <c r="S336" i="10"/>
  <c r="AN335" i="10"/>
  <c r="H335" i="10"/>
  <c r="S334" i="10"/>
  <c r="S716" i="10" s="1"/>
  <c r="G333" i="10"/>
  <c r="AG332" i="10"/>
  <c r="AF331" i="10"/>
  <c r="Y331" i="10"/>
  <c r="S331" i="10"/>
  <c r="L331" i="10"/>
  <c r="AI329" i="10"/>
  <c r="R329" i="10"/>
  <c r="R328" i="10"/>
  <c r="M328" i="10"/>
  <c r="M711" i="10" s="1"/>
  <c r="AG325" i="10"/>
  <c r="O325" i="10"/>
  <c r="BB324" i="10"/>
  <c r="AK324" i="10"/>
  <c r="U324" i="10"/>
  <c r="AP323" i="10"/>
  <c r="AP708" i="10" s="1"/>
  <c r="H323" i="10"/>
  <c r="H708" i="10" s="1"/>
  <c r="AP322" i="10"/>
  <c r="AJ322" i="10"/>
  <c r="BA320" i="10"/>
  <c r="V320" i="10"/>
  <c r="P320" i="10"/>
  <c r="Y319" i="10"/>
  <c r="Y707" i="10" s="1"/>
  <c r="R319" i="10"/>
  <c r="R707" i="10" s="1"/>
  <c r="AZ315" i="10"/>
  <c r="AK315" i="10"/>
  <c r="AQ313" i="10"/>
  <c r="N313" i="10"/>
  <c r="G313" i="10"/>
  <c r="T312" i="10"/>
  <c r="M312" i="10"/>
  <c r="M703" i="10" s="1"/>
  <c r="AX311" i="10"/>
  <c r="AX702" i="10" s="1"/>
  <c r="T311" i="10"/>
  <c r="M311" i="10"/>
  <c r="M702" i="10" s="1"/>
  <c r="AC309" i="10"/>
  <c r="U309" i="10"/>
  <c r="AZ308" i="10"/>
  <c r="Y306" i="10"/>
  <c r="Y698" i="10" s="1"/>
  <c r="Q306" i="10"/>
  <c r="Q698" i="10" s="1"/>
  <c r="S303" i="10"/>
  <c r="P301" i="10"/>
  <c r="P694" i="10" s="1"/>
  <c r="AZ300" i="10"/>
  <c r="L298" i="10"/>
  <c r="AV297" i="10"/>
  <c r="AE297" i="10"/>
  <c r="X297" i="10"/>
  <c r="BA337" i="10"/>
  <c r="T337" i="10"/>
  <c r="AO336" i="10"/>
  <c r="L335" i="10"/>
  <c r="AP333" i="10"/>
  <c r="Z333" i="10"/>
  <c r="J333" i="10"/>
  <c r="R331" i="10"/>
  <c r="AX329" i="10"/>
  <c r="Q329" i="10"/>
  <c r="AY328" i="10"/>
  <c r="AT328" i="10"/>
  <c r="AT711" i="10" s="1"/>
  <c r="AH328" i="10"/>
  <c r="L328" i="10"/>
  <c r="AV326" i="10"/>
  <c r="AE326" i="10"/>
  <c r="BA325" i="10"/>
  <c r="AA325" i="10"/>
  <c r="U323" i="10"/>
  <c r="U708" i="10" s="1"/>
  <c r="G323" i="10"/>
  <c r="V322" i="10"/>
  <c r="V321" i="10"/>
  <c r="AE319" i="10"/>
  <c r="R317" i="10"/>
  <c r="S314" i="10"/>
  <c r="S704" i="10" s="1"/>
  <c r="U313" i="10"/>
  <c r="M313" i="10"/>
  <c r="AA311" i="10"/>
  <c r="S311" i="10"/>
  <c r="I308" i="10"/>
  <c r="I699" i="10" s="1"/>
  <c r="AQ303" i="10"/>
  <c r="AA303" i="10"/>
  <c r="G301" i="10"/>
  <c r="G694" i="10" s="1"/>
  <c r="W297" i="10"/>
  <c r="Z322" i="10"/>
  <c r="BC321" i="10"/>
  <c r="AO321" i="10"/>
  <c r="AG321" i="10"/>
  <c r="AA321" i="10"/>
  <c r="T321" i="10"/>
  <c r="AM320" i="10"/>
  <c r="O320" i="10"/>
  <c r="I320" i="10"/>
  <c r="AO319" i="10"/>
  <c r="AO707" i="10" s="1"/>
  <c r="W319" i="10"/>
  <c r="Q319" i="10"/>
  <c r="Q707" i="10" s="1"/>
  <c r="K319" i="10"/>
  <c r="AK317" i="10"/>
  <c r="W317" i="10"/>
  <c r="BB316" i="10"/>
  <c r="AK316" i="10"/>
  <c r="U316" i="10"/>
  <c r="AQ315" i="10"/>
  <c r="AD315" i="10"/>
  <c r="X315" i="10"/>
  <c r="K315" i="10"/>
  <c r="AX314" i="10"/>
  <c r="AX704" i="10" s="1"/>
  <c r="AO314" i="10"/>
  <c r="AO704" i="10" s="1"/>
  <c r="K314" i="10"/>
  <c r="K704" i="10" s="1"/>
  <c r="AX313" i="10"/>
  <c r="AK313" i="10"/>
  <c r="L313" i="10"/>
  <c r="Q312" i="10"/>
  <c r="Q703" i="10" s="1"/>
  <c r="AQ311" i="10"/>
  <c r="AK311" i="10"/>
  <c r="AK702" i="10" s="1"/>
  <c r="R311" i="10"/>
  <c r="BB309" i="10"/>
  <c r="AV309" i="10"/>
  <c r="AN309" i="10"/>
  <c r="R309" i="10"/>
  <c r="AY308" i="10"/>
  <c r="AQ308" i="10"/>
  <c r="BC307" i="10"/>
  <c r="AU307" i="10"/>
  <c r="P307" i="10"/>
  <c r="X306" i="10"/>
  <c r="X305" i="10"/>
  <c r="H305" i="10"/>
  <c r="AN303" i="10"/>
  <c r="AG303" i="10"/>
  <c r="Z303" i="10"/>
  <c r="R303" i="10"/>
  <c r="AA302" i="10"/>
  <c r="AX301" i="10"/>
  <c r="AX694" i="10" s="1"/>
  <c r="AI301" i="10"/>
  <c r="AI694" i="10" s="1"/>
  <c r="R300" i="10"/>
  <c r="K300" i="10"/>
  <c r="Q299" i="10"/>
  <c r="X298" i="10"/>
  <c r="Q298" i="10"/>
  <c r="AY296" i="10"/>
  <c r="AE295" i="10"/>
  <c r="AP292" i="10"/>
  <c r="AI292" i="10"/>
  <c r="AB292" i="10"/>
  <c r="T322" i="10"/>
  <c r="H322" i="10"/>
  <c r="BB321" i="10"/>
  <c r="F321" i="10"/>
  <c r="AL320" i="10"/>
  <c r="T320" i="10"/>
  <c r="N320" i="10"/>
  <c r="H320" i="10"/>
  <c r="BB319" i="10"/>
  <c r="BB707" i="10" s="1"/>
  <c r="AV319" i="10"/>
  <c r="AI319" i="10"/>
  <c r="J319" i="10"/>
  <c r="J707" i="10" s="1"/>
  <c r="AV318" i="10"/>
  <c r="AE318" i="10"/>
  <c r="O318" i="10"/>
  <c r="AY317" i="10"/>
  <c r="H317" i="10"/>
  <c r="AI315" i="10"/>
  <c r="AC315" i="10"/>
  <c r="W315" i="10"/>
  <c r="AW314" i="10"/>
  <c r="AG314" i="10"/>
  <c r="AG704" i="10" s="1"/>
  <c r="Y314" i="10"/>
  <c r="Y704" i="10" s="1"/>
  <c r="AJ313" i="10"/>
  <c r="AD313" i="10"/>
  <c r="K313" i="10"/>
  <c r="W312" i="10"/>
  <c r="P312" i="10"/>
  <c r="AP311" i="10"/>
  <c r="AP702" i="10" s="1"/>
  <c r="AJ311" i="10"/>
  <c r="AJ702" i="10" s="1"/>
  <c r="Q311" i="10"/>
  <c r="Q702" i="10" s="1"/>
  <c r="Z309" i="10"/>
  <c r="AC308" i="10"/>
  <c r="AC699" i="10" s="1"/>
  <c r="P308" i="10"/>
  <c r="H308" i="10"/>
  <c r="BB307" i="10"/>
  <c r="AL307" i="10"/>
  <c r="AD307" i="10"/>
  <c r="AL306" i="10"/>
  <c r="AD306" i="10"/>
  <c r="BB305" i="10"/>
  <c r="AT305" i="10"/>
  <c r="AK305" i="10"/>
  <c r="G305" i="10"/>
  <c r="AU303" i="10"/>
  <c r="AM303" i="10"/>
  <c r="Z302" i="10"/>
  <c r="R302" i="10"/>
  <c r="S301" i="10"/>
  <c r="S694" i="10" s="1"/>
  <c r="L301" i="10"/>
  <c r="L694" i="10" s="1"/>
  <c r="N301" i="10"/>
  <c r="N694" i="10" s="1"/>
  <c r="Z300" i="10"/>
  <c r="AL299" i="10"/>
  <c r="AE299" i="10"/>
  <c r="AL298" i="10"/>
  <c r="AJ297" i="10"/>
  <c r="AY294" i="10"/>
  <c r="N293" i="10"/>
  <c r="N690" i="10" s="1"/>
  <c r="AH292" i="10"/>
  <c r="T292" i="10"/>
  <c r="L292" i="10"/>
  <c r="AE322" i="10"/>
  <c r="BA321" i="10"/>
  <c r="L321" i="10"/>
  <c r="R321" i="10"/>
  <c r="AY320" i="10"/>
  <c r="AR320" i="10"/>
  <c r="AF320" i="10"/>
  <c r="G320" i="10"/>
  <c r="AH319" i="10"/>
  <c r="AH707" i="10" s="1"/>
  <c r="AB319" i="10"/>
  <c r="I319" i="10"/>
  <c r="I707" i="10" s="1"/>
  <c r="U317" i="10"/>
  <c r="G317" i="10"/>
  <c r="BC315" i="10"/>
  <c r="V315" i="10"/>
  <c r="AF314" i="10"/>
  <c r="Q314" i="10"/>
  <c r="Q704" i="10" s="1"/>
  <c r="I314" i="10"/>
  <c r="AO313" i="10"/>
  <c r="AI313" i="10"/>
  <c r="AC313" i="10"/>
  <c r="W313" i="10"/>
  <c r="Q313" i="10"/>
  <c r="AX312" i="10"/>
  <c r="AX703" i="10" s="1"/>
  <c r="AJ312" i="10"/>
  <c r="AB312" i="10"/>
  <c r="V312" i="10"/>
  <c r="O312" i="10"/>
  <c r="AV311" i="10"/>
  <c r="AO311" i="10"/>
  <c r="AI311" i="10"/>
  <c r="AC311" i="10"/>
  <c r="W311" i="10"/>
  <c r="K311" i="10"/>
  <c r="AF309" i="10"/>
  <c r="Y309" i="10"/>
  <c r="AI308" i="10"/>
  <c r="AB308" i="10"/>
  <c r="AK307" i="10"/>
  <c r="V307" i="10"/>
  <c r="N307" i="10"/>
  <c r="AZ306" i="10"/>
  <c r="AZ698" i="10" s="1"/>
  <c r="V306" i="10"/>
  <c r="N306" i="10"/>
  <c r="H306" i="10"/>
  <c r="H698" i="10" s="1"/>
  <c r="BA305" i="10"/>
  <c r="N305" i="10"/>
  <c r="J303" i="10"/>
  <c r="AU302" i="10"/>
  <c r="AG302" i="10"/>
  <c r="X302" i="10"/>
  <c r="AG301" i="10"/>
  <c r="K301" i="10"/>
  <c r="K694" i="10" s="1"/>
  <c r="X300" i="10"/>
  <c r="AQ297" i="10"/>
  <c r="L297" i="10"/>
  <c r="AH297" i="10"/>
  <c r="AK295" i="10"/>
  <c r="AK293" i="10"/>
  <c r="AW292" i="10"/>
  <c r="Z292" i="10"/>
  <c r="AD322" i="10"/>
  <c r="M322" i="10"/>
  <c r="AL321" i="10"/>
  <c r="Y321" i="10"/>
  <c r="K321" i="10"/>
  <c r="AE320" i="10"/>
  <c r="Y320" i="10"/>
  <c r="F320" i="10"/>
  <c r="AM319" i="10"/>
  <c r="AG319" i="10"/>
  <c r="AG707" i="10" s="1"/>
  <c r="AA319" i="10"/>
  <c r="U319" i="10"/>
  <c r="U707" i="10" s="1"/>
  <c r="O319" i="10"/>
  <c r="BB318" i="10"/>
  <c r="AT318" i="10"/>
  <c r="AK318" i="10"/>
  <c r="AC318" i="10"/>
  <c r="U318" i="10"/>
  <c r="M318" i="10"/>
  <c r="AW317" i="10"/>
  <c r="AH317" i="10"/>
  <c r="BB315" i="10"/>
  <c r="U315" i="10"/>
  <c r="P314" i="10"/>
  <c r="BB313" i="10"/>
  <c r="AB313" i="10"/>
  <c r="AW312" i="10"/>
  <c r="BB311" i="10"/>
  <c r="BB702" i="10" s="1"/>
  <c r="AH311" i="10"/>
  <c r="AH702" i="10" s="1"/>
  <c r="J311" i="10"/>
  <c r="J702" i="10" s="1"/>
  <c r="AM310" i="10"/>
  <c r="AM700" i="10" s="1"/>
  <c r="W310" i="10"/>
  <c r="W700" i="10" s="1"/>
  <c r="G310" i="10"/>
  <c r="AT309" i="10"/>
  <c r="AK309" i="10"/>
  <c r="AE309" i="10"/>
  <c r="X309" i="10"/>
  <c r="J309" i="10"/>
  <c r="AW308" i="10"/>
  <c r="AN308" i="10"/>
  <c r="AH308" i="10"/>
  <c r="AA308" i="10"/>
  <c r="U307" i="10"/>
  <c r="AZ305" i="10"/>
  <c r="AQ305" i="10"/>
  <c r="AK303" i="10"/>
  <c r="AE303" i="10"/>
  <c r="W303" i="10"/>
  <c r="AT302" i="10"/>
  <c r="AF302" i="10"/>
  <c r="P302" i="10"/>
  <c r="AM301" i="10"/>
  <c r="AM694" i="10" s="1"/>
  <c r="AF301" i="10"/>
  <c r="AF694" i="10" s="1"/>
  <c r="X301" i="10"/>
  <c r="X694" i="10" s="1"/>
  <c r="AJ298" i="10"/>
  <c r="X294" i="10"/>
  <c r="K293" i="10"/>
  <c r="K690" i="10" s="1"/>
  <c r="BC292" i="10"/>
  <c r="AN292" i="10"/>
  <c r="AC322" i="10"/>
  <c r="F322" i="10"/>
  <c r="AR321" i="10"/>
  <c r="AK321" i="10"/>
  <c r="BC320" i="10"/>
  <c r="AJ320" i="10"/>
  <c r="AD320" i="10"/>
  <c r="X320" i="10"/>
  <c r="R320" i="10"/>
  <c r="L320" i="10"/>
  <c r="AZ319" i="10"/>
  <c r="Z319" i="10"/>
  <c r="Z707" i="10" s="1"/>
  <c r="G319" i="10"/>
  <c r="F317" i="10"/>
  <c r="AU315" i="10"/>
  <c r="AN315" i="10"/>
  <c r="AA315" i="10"/>
  <c r="N315" i="10"/>
  <c r="H315" i="10"/>
  <c r="BA313" i="10"/>
  <c r="AU313" i="10"/>
  <c r="AA313" i="10"/>
  <c r="I313" i="10"/>
  <c r="BC312" i="10"/>
  <c r="AV312" i="10"/>
  <c r="G312" i="10"/>
  <c r="BA311" i="10"/>
  <c r="BA702" i="10" s="1"/>
  <c r="AG311" i="10"/>
  <c r="AG702" i="10" s="1"/>
  <c r="O311" i="10"/>
  <c r="I311" i="10"/>
  <c r="P309" i="10"/>
  <c r="I309" i="10"/>
  <c r="M308" i="10"/>
  <c r="M699" i="10" s="1"/>
  <c r="H307" i="10"/>
  <c r="AX306" i="10"/>
  <c r="AX698" i="10" s="1"/>
  <c r="AI306" i="10"/>
  <c r="AI698" i="10" s="1"/>
  <c r="AH305" i="10"/>
  <c r="AA305" i="10"/>
  <c r="T305" i="10"/>
  <c r="V305" i="10"/>
  <c r="AZ303" i="10"/>
  <c r="AD303" i="10"/>
  <c r="BA302" i="10"/>
  <c r="BA301" i="10"/>
  <c r="BA694" i="10" s="1"/>
  <c r="AT301" i="10"/>
  <c r="AT694" i="10" s="1"/>
  <c r="AE301" i="10"/>
  <c r="AE694" i="10" s="1"/>
  <c r="AL300" i="10"/>
  <c r="AE300" i="10"/>
  <c r="AZ299" i="10"/>
  <c r="AQ299" i="10"/>
  <c r="F299" i="10"/>
  <c r="O298" i="10"/>
  <c r="AX297" i="10"/>
  <c r="AE296" i="10"/>
  <c r="AQ293" i="10"/>
  <c r="AQ690" i="10" s="1"/>
  <c r="AU292" i="10"/>
  <c r="J647" i="14"/>
  <c r="Q645" i="8"/>
  <c r="Q659" i="8"/>
  <c r="K572" i="14"/>
  <c r="Q666" i="8"/>
  <c r="O409" i="6"/>
  <c r="O408" i="5"/>
  <c r="N427" i="9"/>
  <c r="N408" i="5"/>
  <c r="M414" i="9"/>
  <c r="M409" i="10"/>
  <c r="L401" i="5"/>
  <c r="I404" i="9"/>
  <c r="F428" i="6"/>
  <c r="G428" i="5"/>
  <c r="AW275" i="10"/>
  <c r="AW264" i="10"/>
  <c r="AW254" i="10"/>
  <c r="AW246" i="10"/>
  <c r="AW230" i="10"/>
  <c r="AY223" i="10"/>
  <c r="G186" i="10"/>
  <c r="G179" i="10"/>
  <c r="I206" i="12"/>
  <c r="I232" i="12"/>
  <c r="P430" i="10"/>
  <c r="P409" i="5"/>
  <c r="O405" i="9"/>
  <c r="N418" i="10"/>
  <c r="N414" i="10"/>
  <c r="N410" i="10"/>
  <c r="N400" i="5"/>
  <c r="L408" i="9"/>
  <c r="L405" i="6"/>
  <c r="J400" i="5"/>
  <c r="H425" i="5"/>
  <c r="H422" i="9"/>
  <c r="H422" i="5"/>
  <c r="H418" i="5"/>
  <c r="F422" i="5"/>
  <c r="F402" i="5"/>
  <c r="AW277" i="10"/>
  <c r="BA262" i="10"/>
  <c r="BA259" i="10"/>
  <c r="AW244" i="10"/>
  <c r="BA209" i="10"/>
  <c r="G206" i="10"/>
  <c r="AX184" i="9"/>
  <c r="AX249" i="9"/>
  <c r="AX276" i="9"/>
  <c r="AX245" i="9"/>
  <c r="AX231" i="9"/>
  <c r="G257" i="9"/>
  <c r="G238" i="9"/>
  <c r="G258" i="9"/>
  <c r="G275" i="9"/>
  <c r="F239" i="6"/>
  <c r="F262" i="11"/>
  <c r="F252" i="11"/>
  <c r="F251" i="11"/>
  <c r="F250" i="11"/>
  <c r="F229" i="11"/>
  <c r="F227" i="11"/>
  <c r="F207" i="11"/>
  <c r="F206" i="11"/>
  <c r="F196" i="11"/>
  <c r="I236" i="8"/>
  <c r="I244" i="8"/>
  <c r="I250" i="8"/>
  <c r="I256" i="8"/>
  <c r="I238" i="8"/>
  <c r="I258" i="8"/>
  <c r="I259" i="8"/>
  <c r="I263" i="8"/>
  <c r="I273" i="8"/>
  <c r="I267" i="8"/>
  <c r="P427" i="6"/>
  <c r="P414" i="5"/>
  <c r="P410" i="9"/>
  <c r="J428" i="6"/>
  <c r="J419" i="5"/>
  <c r="AW271" i="10"/>
  <c r="AW266" i="10"/>
  <c r="AW262" i="10"/>
  <c r="AW256" i="10"/>
  <c r="AW236" i="10"/>
  <c r="AY217" i="10"/>
  <c r="AY181" i="10"/>
  <c r="AW176" i="10"/>
  <c r="AW176" i="6"/>
  <c r="AW221" i="6"/>
  <c r="AW237" i="6"/>
  <c r="AW249" i="6"/>
  <c r="AW265" i="6"/>
  <c r="AW187" i="6"/>
  <c r="AW207" i="6"/>
  <c r="AW225" i="6"/>
  <c r="AW253" i="6"/>
  <c r="AW255" i="6"/>
  <c r="AW257" i="6"/>
  <c r="AW201" i="6"/>
  <c r="AW211" i="6"/>
  <c r="AW219" i="6"/>
  <c r="AW247" i="6"/>
  <c r="AW269" i="6"/>
  <c r="AW273" i="6"/>
  <c r="AW178" i="6"/>
  <c r="AW215" i="6"/>
  <c r="AW227" i="6"/>
  <c r="AW229" i="6"/>
  <c r="AW231" i="6"/>
  <c r="AW235" i="6"/>
  <c r="AW261" i="6"/>
  <c r="AW263" i="6"/>
  <c r="AW271" i="6"/>
  <c r="I185" i="11"/>
  <c r="I199" i="11"/>
  <c r="I201" i="11"/>
  <c r="I209" i="11"/>
  <c r="I217" i="11"/>
  <c r="I227" i="11"/>
  <c r="I235" i="11"/>
  <c r="I241" i="11"/>
  <c r="I264" i="11"/>
  <c r="I268" i="11"/>
  <c r="I195" i="11"/>
  <c r="I207" i="11"/>
  <c r="I211" i="11"/>
  <c r="I215" i="11"/>
  <c r="I231" i="11"/>
  <c r="I262" i="11"/>
  <c r="I183" i="11"/>
  <c r="I205" i="11"/>
  <c r="I221" i="11"/>
  <c r="I270" i="11"/>
  <c r="I223" i="11"/>
  <c r="I239" i="11"/>
  <c r="I258" i="11"/>
  <c r="AY208" i="10"/>
  <c r="AV243" i="11"/>
  <c r="AV249" i="11"/>
  <c r="AV232" i="11"/>
  <c r="AV233" i="11"/>
  <c r="AV251" i="11"/>
  <c r="AV230" i="11"/>
  <c r="AV202" i="11"/>
  <c r="AV203" i="11"/>
  <c r="BB49" i="10"/>
  <c r="BB49" i="11"/>
  <c r="BB249" i="11" s="1"/>
  <c r="F187" i="11"/>
  <c r="F203" i="11"/>
  <c r="F210" i="11"/>
  <c r="F211" i="11"/>
  <c r="F231" i="11"/>
  <c r="F271" i="11"/>
  <c r="F183" i="11"/>
  <c r="F205" i="11"/>
  <c r="F223" i="11"/>
  <c r="F239" i="11"/>
  <c r="F265" i="11"/>
  <c r="F176" i="11"/>
  <c r="F189" i="11"/>
  <c r="F190" i="11"/>
  <c r="F191" i="11"/>
  <c r="F198" i="11"/>
  <c r="F245" i="11"/>
  <c r="F249" i="11"/>
  <c r="F275" i="11"/>
  <c r="F179" i="11"/>
  <c r="F181" i="11"/>
  <c r="F192" i="11"/>
  <c r="F197" i="11"/>
  <c r="F243" i="11"/>
  <c r="F247" i="11"/>
  <c r="F253" i="11"/>
  <c r="F261" i="11"/>
  <c r="F263" i="11"/>
  <c r="P409" i="9"/>
  <c r="O409" i="10"/>
  <c r="O408" i="9"/>
  <c r="O410" i="5"/>
  <c r="N405" i="10"/>
  <c r="N404" i="9"/>
  <c r="M410" i="9"/>
  <c r="M408" i="5"/>
  <c r="M400" i="9"/>
  <c r="M402" i="5"/>
  <c r="L404" i="9"/>
  <c r="L404" i="6"/>
  <c r="L402" i="10"/>
  <c r="K430" i="10"/>
  <c r="K408" i="10"/>
  <c r="K409" i="5"/>
  <c r="K404" i="10"/>
  <c r="K403" i="9"/>
  <c r="I408" i="5"/>
  <c r="F418" i="10"/>
  <c r="AW273" i="10"/>
  <c r="AW268" i="10"/>
  <c r="AW260" i="10"/>
  <c r="BA245" i="10"/>
  <c r="BA242" i="10"/>
  <c r="AW234" i="10"/>
  <c r="BA214" i="10"/>
  <c r="F212" i="10"/>
  <c r="BA201" i="10"/>
  <c r="F198" i="10"/>
  <c r="AY186" i="10"/>
  <c r="BA183" i="10"/>
  <c r="F178" i="10"/>
  <c r="AX227" i="9"/>
  <c r="AV176" i="6"/>
  <c r="AV224" i="6"/>
  <c r="AV226" i="6"/>
  <c r="AV260" i="6"/>
  <c r="AV244" i="6"/>
  <c r="AV274" i="6"/>
  <c r="AV220" i="6"/>
  <c r="AV236" i="6"/>
  <c r="AV242" i="6"/>
  <c r="AV248" i="6"/>
  <c r="I233" i="11"/>
  <c r="AV220" i="11"/>
  <c r="F209" i="11"/>
  <c r="F199" i="11"/>
  <c r="I197" i="11"/>
  <c r="F177" i="11"/>
  <c r="I247" i="8"/>
  <c r="AY196" i="8"/>
  <c r="AY202" i="8"/>
  <c r="AY206" i="8"/>
  <c r="AY223" i="8"/>
  <c r="AY235" i="8"/>
  <c r="AY198" i="8"/>
  <c r="AY233" i="8"/>
  <c r="G177" i="8"/>
  <c r="G200" i="8"/>
  <c r="G231" i="8"/>
  <c r="G189" i="8"/>
  <c r="G258" i="8"/>
  <c r="G222" i="8"/>
  <c r="G252" i="8"/>
  <c r="G219" i="8"/>
  <c r="G230" i="8"/>
  <c r="G235" i="8"/>
  <c r="G242" i="8"/>
  <c r="G274" i="8"/>
  <c r="AV49" i="12"/>
  <c r="AV49" i="10"/>
  <c r="AV193" i="10" s="1"/>
  <c r="AV49" i="9"/>
  <c r="P426" i="5"/>
  <c r="P423" i="9"/>
  <c r="P418" i="6"/>
  <c r="P405" i="9"/>
  <c r="N428" i="10"/>
  <c r="N425" i="6"/>
  <c r="N422" i="9"/>
  <c r="N422" i="5"/>
  <c r="N401" i="10"/>
  <c r="N402" i="5"/>
  <c r="M406" i="9"/>
  <c r="M400" i="10"/>
  <c r="L409" i="5"/>
  <c r="L404" i="10"/>
  <c r="L401" i="10"/>
  <c r="L402" i="5"/>
  <c r="K423" i="6"/>
  <c r="K419" i="10"/>
  <c r="K414" i="5"/>
  <c r="J427" i="9"/>
  <c r="J427" i="6"/>
  <c r="J419" i="10"/>
  <c r="J417" i="9"/>
  <c r="J414" i="5"/>
  <c r="J410" i="9"/>
  <c r="J409" i="6"/>
  <c r="J406" i="9"/>
  <c r="J405" i="5"/>
  <c r="I406" i="6"/>
  <c r="I400" i="10"/>
  <c r="H427" i="10"/>
  <c r="H427" i="9"/>
  <c r="G426" i="10"/>
  <c r="G423" i="9"/>
  <c r="F422" i="9"/>
  <c r="F419" i="9"/>
  <c r="F409" i="6"/>
  <c r="AW276" i="10"/>
  <c r="BA275" i="10"/>
  <c r="AW267" i="10"/>
  <c r="BA257" i="10"/>
  <c r="AW242" i="10"/>
  <c r="AW240" i="10"/>
  <c r="BA238" i="10"/>
  <c r="AY205" i="10"/>
  <c r="BA191" i="10"/>
  <c r="F249" i="6"/>
  <c r="AW209" i="6"/>
  <c r="BC224" i="6"/>
  <c r="BC228" i="6"/>
  <c r="BC230" i="6"/>
  <c r="F264" i="11"/>
  <c r="I247" i="11"/>
  <c r="F246" i="11"/>
  <c r="I245" i="11"/>
  <c r="F234" i="11"/>
  <c r="F233" i="11"/>
  <c r="I225" i="11"/>
  <c r="I219" i="11"/>
  <c r="F201" i="11"/>
  <c r="I189" i="11"/>
  <c r="AY273" i="8"/>
  <c r="I261" i="8"/>
  <c r="AY239" i="8"/>
  <c r="G228" i="8"/>
  <c r="AY225" i="8"/>
  <c r="G180" i="8"/>
  <c r="AV49" i="8"/>
  <c r="P414" i="12"/>
  <c r="P404" i="12"/>
  <c r="AY173" i="10"/>
  <c r="P418" i="9"/>
  <c r="P410" i="5"/>
  <c r="N428" i="5"/>
  <c r="N418" i="5"/>
  <c r="M409" i="9"/>
  <c r="M408" i="6"/>
  <c r="M406" i="10"/>
  <c r="L414" i="10"/>
  <c r="AW270" i="10"/>
  <c r="BA269" i="10"/>
  <c r="AW252" i="10"/>
  <c r="AW250" i="10"/>
  <c r="AW248" i="10"/>
  <c r="AW238" i="10"/>
  <c r="AW232" i="10"/>
  <c r="G219" i="10"/>
  <c r="AY212" i="10"/>
  <c r="AY200" i="10"/>
  <c r="AY195" i="10"/>
  <c r="BC202" i="10"/>
  <c r="BC203" i="10"/>
  <c r="BC204" i="10"/>
  <c r="AX273" i="9"/>
  <c r="BB49" i="9"/>
  <c r="BB268" i="9" s="1"/>
  <c r="AV228" i="6"/>
  <c r="AW199" i="6"/>
  <c r="AW193" i="6"/>
  <c r="BB49" i="6"/>
  <c r="BB220" i="6" s="1"/>
  <c r="I178" i="6"/>
  <c r="I180" i="6"/>
  <c r="I217" i="6"/>
  <c r="I271" i="6"/>
  <c r="I203" i="6"/>
  <c r="I227" i="6"/>
  <c r="I229" i="6"/>
  <c r="I231" i="6"/>
  <c r="I261" i="6"/>
  <c r="I263" i="6"/>
  <c r="I187" i="6"/>
  <c r="I241" i="6"/>
  <c r="I251" i="6"/>
  <c r="I259" i="6"/>
  <c r="I267" i="6"/>
  <c r="I277" i="6"/>
  <c r="F236" i="11"/>
  <c r="F235" i="11"/>
  <c r="F228" i="11"/>
  <c r="F219" i="11"/>
  <c r="F212" i="11"/>
  <c r="I203" i="11"/>
  <c r="F202" i="11"/>
  <c r="F200" i="11"/>
  <c r="F195" i="11"/>
  <c r="AV191" i="11"/>
  <c r="I179" i="11"/>
  <c r="G277" i="8"/>
  <c r="BC275" i="8"/>
  <c r="I266" i="8"/>
  <c r="I265" i="8"/>
  <c r="G256" i="8"/>
  <c r="I255" i="8"/>
  <c r="G254" i="8"/>
  <c r="AY249" i="8"/>
  <c r="AY243" i="8"/>
  <c r="G193" i="8"/>
  <c r="L417" i="12"/>
  <c r="G410" i="12"/>
  <c r="AG378" i="11"/>
  <c r="AX374" i="11"/>
  <c r="M374" i="11"/>
  <c r="BB370" i="11"/>
  <c r="Q370" i="11"/>
  <c r="AH364" i="11"/>
  <c r="AD362" i="11"/>
  <c r="P362" i="11"/>
  <c r="X359" i="11"/>
  <c r="BC358" i="11"/>
  <c r="AW358" i="11"/>
  <c r="AH358" i="11"/>
  <c r="W357" i="11"/>
  <c r="AU356" i="11"/>
  <c r="AN356" i="11"/>
  <c r="BA351" i="11"/>
  <c r="AD350" i="11"/>
  <c r="AC349" i="11"/>
  <c r="Y341" i="11"/>
  <c r="P337" i="11"/>
  <c r="W335" i="11"/>
  <c r="AU330" i="11"/>
  <c r="AD330" i="11"/>
  <c r="V330" i="11"/>
  <c r="AC329" i="11"/>
  <c r="V329" i="11"/>
  <c r="AP326" i="11"/>
  <c r="AH326" i="11"/>
  <c r="U324" i="11"/>
  <c r="I324" i="11"/>
  <c r="U318" i="11"/>
  <c r="F318" i="11"/>
  <c r="AY317" i="11"/>
  <c r="W316" i="11"/>
  <c r="AB311" i="11"/>
  <c r="U386" i="11"/>
  <c r="I378" i="11"/>
  <c r="W366" i="11"/>
  <c r="T364" i="11"/>
  <c r="N364" i="11"/>
  <c r="AY362" i="11"/>
  <c r="AQ362" i="11"/>
  <c r="AN358" i="11"/>
  <c r="AH357" i="11"/>
  <c r="G350" i="11"/>
  <c r="U349" i="11"/>
  <c r="BC346" i="11"/>
  <c r="AA342" i="11"/>
  <c r="AE340" i="11"/>
  <c r="J339" i="11"/>
  <c r="AU335" i="11"/>
  <c r="AH331" i="11"/>
  <c r="J331" i="11"/>
  <c r="BC330" i="11"/>
  <c r="AZ327" i="11"/>
  <c r="G327" i="11"/>
  <c r="BB325" i="11"/>
  <c r="AQ324" i="11"/>
  <c r="AJ324" i="11"/>
  <c r="AF323" i="11"/>
  <c r="X323" i="11"/>
  <c r="F245" i="6"/>
  <c r="F277" i="11"/>
  <c r="F238" i="11"/>
  <c r="F214" i="11"/>
  <c r="I178" i="11"/>
  <c r="I177" i="11"/>
  <c r="N401" i="8"/>
  <c r="P419" i="12"/>
  <c r="M408" i="12"/>
  <c r="K411" i="12"/>
  <c r="I410" i="12"/>
  <c r="I400" i="12"/>
  <c r="H410" i="12"/>
  <c r="AC382" i="11"/>
  <c r="AO374" i="11"/>
  <c r="AI362" i="11"/>
  <c r="N362" i="11"/>
  <c r="G362" i="11"/>
  <c r="AZ359" i="11"/>
  <c r="AU358" i="11"/>
  <c r="AA357" i="11"/>
  <c r="U357" i="11"/>
  <c r="G357" i="11"/>
  <c r="AM353" i="11"/>
  <c r="AG353" i="11"/>
  <c r="AH349" i="11"/>
  <c r="AL346" i="11"/>
  <c r="AI340" i="11"/>
  <c r="BA337" i="11"/>
  <c r="AH336" i="11"/>
  <c r="BC335" i="11"/>
  <c r="AQ330" i="11"/>
  <c r="AB325" i="11"/>
  <c r="M325" i="11"/>
  <c r="F267" i="6"/>
  <c r="F241" i="6"/>
  <c r="F258" i="11"/>
  <c r="P402" i="12"/>
  <c r="O416" i="12"/>
  <c r="K422" i="12"/>
  <c r="K404" i="12"/>
  <c r="AY265" i="12"/>
  <c r="AX386" i="11"/>
  <c r="AK378" i="11"/>
  <c r="AK712" i="11" s="1"/>
  <c r="Q374" i="11"/>
  <c r="U370" i="11"/>
  <c r="AK364" i="11"/>
  <c r="M364" i="11"/>
  <c r="F364" i="11"/>
  <c r="T362" i="11"/>
  <c r="AB360" i="11"/>
  <c r="AB359" i="11"/>
  <c r="BA358" i="11"/>
  <c r="AM358" i="11"/>
  <c r="K358" i="11"/>
  <c r="AR356" i="11"/>
  <c r="W354" i="11"/>
  <c r="BB353" i="11"/>
  <c r="AQ351" i="11"/>
  <c r="M349" i="11"/>
  <c r="AV347" i="11"/>
  <c r="G346" i="11"/>
  <c r="L343" i="11"/>
  <c r="AF343" i="11"/>
  <c r="AK341" i="11"/>
  <c r="I339" i="11"/>
  <c r="AJ337" i="11"/>
  <c r="AX336" i="11"/>
  <c r="Y336" i="11"/>
  <c r="T335" i="11"/>
  <c r="P331" i="11"/>
  <c r="AA329" i="11"/>
  <c r="AO327" i="11"/>
  <c r="R327" i="11"/>
  <c r="W323" i="11"/>
  <c r="O323" i="11"/>
  <c r="H317" i="11"/>
  <c r="AR316" i="11"/>
  <c r="AK314" i="11"/>
  <c r="AW309" i="11"/>
  <c r="AN309" i="11"/>
  <c r="AF309" i="11"/>
  <c r="X309" i="11"/>
  <c r="P309" i="11"/>
  <c r="H309" i="11"/>
  <c r="BC307" i="11"/>
  <c r="AU307" i="11"/>
  <c r="F247" i="6"/>
  <c r="BC218" i="11"/>
  <c r="BC213" i="11"/>
  <c r="F194" i="11"/>
  <c r="BC178" i="11"/>
  <c r="I271" i="8"/>
  <c r="G270" i="8"/>
  <c r="I252" i="8"/>
  <c r="L413" i="12"/>
  <c r="L401" i="12"/>
  <c r="K427" i="12"/>
  <c r="Y386" i="11"/>
  <c r="AR364" i="11"/>
  <c r="AV362" i="11"/>
  <c r="Z362" i="11"/>
  <c r="AE358" i="11"/>
  <c r="X358" i="11"/>
  <c r="AI351" i="11"/>
  <c r="J350" i="11"/>
  <c r="S349" i="11"/>
  <c r="F349" i="11"/>
  <c r="Z345" i="11"/>
  <c r="AE342" i="11"/>
  <c r="AE684" i="11" s="1"/>
  <c r="AZ341" i="11"/>
  <c r="AR341" i="11"/>
  <c r="BB339" i="11"/>
  <c r="AN336" i="11"/>
  <c r="AP335" i="11"/>
  <c r="AM331" i="11"/>
  <c r="AZ329" i="11"/>
  <c r="AN329" i="11"/>
  <c r="I329" i="11"/>
  <c r="AH692" i="14"/>
  <c r="AW311" i="11"/>
  <c r="BC309" i="11"/>
  <c r="N315" i="11"/>
  <c r="K316" i="11"/>
  <c r="P323" i="11"/>
  <c r="AB323" i="11"/>
  <c r="AH323" i="11"/>
  <c r="AZ323" i="11"/>
  <c r="S324" i="11"/>
  <c r="AK324" i="11"/>
  <c r="AP313" i="11"/>
  <c r="AD315" i="11"/>
  <c r="AG316" i="11"/>
  <c r="BB316" i="11"/>
  <c r="AB317" i="11"/>
  <c r="AH317" i="11"/>
  <c r="AZ318" i="11"/>
  <c r="AT310" i="11"/>
  <c r="G314" i="11"/>
  <c r="BA315" i="11"/>
  <c r="U316" i="11"/>
  <c r="K318" i="11"/>
  <c r="AB319" i="11"/>
  <c r="AP319" i="11"/>
  <c r="S323" i="11"/>
  <c r="AW323" i="11"/>
  <c r="AB324" i="11"/>
  <c r="AV324" i="11"/>
  <c r="N325" i="11"/>
  <c r="P311" i="11"/>
  <c r="AU315" i="11"/>
  <c r="K310" i="11"/>
  <c r="AA316" i="11"/>
  <c r="X317" i="11"/>
  <c r="S319" i="11"/>
  <c r="G323" i="11"/>
  <c r="AM323" i="11"/>
  <c r="T324" i="11"/>
  <c r="AG324" i="11"/>
  <c r="L327" i="11"/>
  <c r="AJ327" i="11"/>
  <c r="AW327" i="11"/>
  <c r="BC327" i="11"/>
  <c r="F329" i="11"/>
  <c r="L329" i="11"/>
  <c r="S330" i="11"/>
  <c r="Y330" i="11"/>
  <c r="AK330" i="11"/>
  <c r="S331" i="11"/>
  <c r="AL331" i="11"/>
  <c r="X335" i="11"/>
  <c r="AI335" i="11"/>
  <c r="AV335" i="11"/>
  <c r="BA335" i="11"/>
  <c r="O336" i="11"/>
  <c r="T336" i="11"/>
  <c r="X337" i="11"/>
  <c r="AG338" i="11"/>
  <c r="AG685" i="11" s="1"/>
  <c r="BC341" i="11"/>
  <c r="P343" i="11"/>
  <c r="Q314" i="11"/>
  <c r="AJ315" i="11"/>
  <c r="AQ316" i="11"/>
  <c r="AN317" i="11"/>
  <c r="AU317" i="11"/>
  <c r="N319" i="11"/>
  <c r="O324" i="11"/>
  <c r="J325" i="11"/>
  <c r="AK326" i="11"/>
  <c r="AP329" i="11"/>
  <c r="AG330" i="11"/>
  <c r="AL330" i="11"/>
  <c r="I333" i="11"/>
  <c r="M334" i="11"/>
  <c r="Q316" i="11"/>
  <c r="AV318" i="11"/>
  <c r="J319" i="11"/>
  <c r="W319" i="11"/>
  <c r="AD323" i="11"/>
  <c r="K324" i="11"/>
  <c r="X324" i="11"/>
  <c r="J329" i="11"/>
  <c r="AB329" i="11"/>
  <c r="AG329" i="11"/>
  <c r="AL329" i="11"/>
  <c r="BB329" i="11"/>
  <c r="J330" i="11"/>
  <c r="W330" i="11"/>
  <c r="AC330" i="11"/>
  <c r="AV330" i="11"/>
  <c r="W331" i="11"/>
  <c r="AP331" i="11"/>
  <c r="AZ331" i="11"/>
  <c r="AY333" i="11"/>
  <c r="K335" i="11"/>
  <c r="P335" i="11"/>
  <c r="X336" i="11"/>
  <c r="AC336" i="11"/>
  <c r="AV336" i="11"/>
  <c r="AB337" i="11"/>
  <c r="AK338" i="11"/>
  <c r="F339" i="11"/>
  <c r="Q339" i="11"/>
  <c r="V339" i="11"/>
  <c r="AG339" i="11"/>
  <c r="AL339" i="11"/>
  <c r="AX339" i="11"/>
  <c r="BC339" i="11"/>
  <c r="I341" i="11"/>
  <c r="G342" i="11"/>
  <c r="T343" i="11"/>
  <c r="AK345" i="11"/>
  <c r="AD317" i="11"/>
  <c r="AK318" i="11"/>
  <c r="AU319" i="11"/>
  <c r="F323" i="11"/>
  <c r="BA323" i="11"/>
  <c r="BA324" i="11"/>
  <c r="AP325" i="11"/>
  <c r="Z327" i="11"/>
  <c r="AE327" i="11"/>
  <c r="AY327" i="11"/>
  <c r="X329" i="11"/>
  <c r="BA329" i="11"/>
  <c r="X331" i="11"/>
  <c r="AV331" i="11"/>
  <c r="AW335" i="11"/>
  <c r="K336" i="11"/>
  <c r="AK336" i="11"/>
  <c r="AQ336" i="11"/>
  <c r="AF337" i="11"/>
  <c r="M338" i="11"/>
  <c r="AC339" i="11"/>
  <c r="AO339" i="11"/>
  <c r="AU339" i="11"/>
  <c r="AQ340" i="11"/>
  <c r="U341" i="11"/>
  <c r="AG341" i="11"/>
  <c r="AT341" i="11"/>
  <c r="O342" i="11"/>
  <c r="O684" i="11" s="1"/>
  <c r="V346" i="11"/>
  <c r="AH346" i="11"/>
  <c r="AU346" i="11"/>
  <c r="O347" i="11"/>
  <c r="AJ347" i="11"/>
  <c r="I349" i="11"/>
  <c r="Y349" i="11"/>
  <c r="AI349" i="11"/>
  <c r="AO349" i="11"/>
  <c r="AR350" i="11"/>
  <c r="K351" i="11"/>
  <c r="AB351" i="11"/>
  <c r="AM351" i="11"/>
  <c r="AT351" i="11"/>
  <c r="AZ351" i="11"/>
  <c r="AU354" i="11"/>
  <c r="Q356" i="11"/>
  <c r="I357" i="11"/>
  <c r="AF311" i="11"/>
  <c r="AG314" i="11"/>
  <c r="AM314" i="11"/>
  <c r="BB314" i="11"/>
  <c r="H315" i="11"/>
  <c r="T323" i="11"/>
  <c r="AV323" i="11"/>
  <c r="X325" i="11"/>
  <c r="AK325" i="11"/>
  <c r="N326" i="11"/>
  <c r="AA327" i="11"/>
  <c r="AM327" i="11"/>
  <c r="T329" i="11"/>
  <c r="Y329" i="11"/>
  <c r="AK329" i="11"/>
  <c r="K330" i="11"/>
  <c r="AH330" i="11"/>
  <c r="AF331" i="11"/>
  <c r="G335" i="11"/>
  <c r="S335" i="11"/>
  <c r="S336" i="11"/>
  <c r="AN337" i="11"/>
  <c r="AT338" i="11"/>
  <c r="M339" i="11"/>
  <c r="Y339" i="11"/>
  <c r="AD339" i="11"/>
  <c r="AP339" i="11"/>
  <c r="V341" i="11"/>
  <c r="BB341" i="11"/>
  <c r="AP345" i="11"/>
  <c r="W346" i="11"/>
  <c r="J311" i="11"/>
  <c r="AX316" i="11"/>
  <c r="L317" i="11"/>
  <c r="R317" i="11"/>
  <c r="AP323" i="11"/>
  <c r="H327" i="11"/>
  <c r="V327" i="11"/>
  <c r="AW329" i="11"/>
  <c r="AP330" i="11"/>
  <c r="Z335" i="11"/>
  <c r="AL335" i="11"/>
  <c r="AQ335" i="11"/>
  <c r="G336" i="11"/>
  <c r="AG336" i="11"/>
  <c r="AM336" i="11"/>
  <c r="AZ336" i="11"/>
  <c r="T337" i="11"/>
  <c r="BB338" i="11"/>
  <c r="AK339" i="11"/>
  <c r="K340" i="11"/>
  <c r="Q341" i="11"/>
  <c r="AC341" i="11"/>
  <c r="AO341" i="11"/>
  <c r="AM342" i="11"/>
  <c r="AM684" i="11" s="1"/>
  <c r="U345" i="11"/>
  <c r="F346" i="11"/>
  <c r="R346" i="11"/>
  <c r="AD346" i="11"/>
  <c r="AP346" i="11"/>
  <c r="AK349" i="11"/>
  <c r="AU350" i="11"/>
  <c r="G351" i="11"/>
  <c r="M351" i="11"/>
  <c r="S351" i="11"/>
  <c r="Y351" i="11"/>
  <c r="AJ351" i="11"/>
  <c r="Z356" i="11"/>
  <c r="Q357" i="11"/>
  <c r="AG357" i="11"/>
  <c r="AN315" i="11"/>
  <c r="N317" i="11"/>
  <c r="AF319" i="11"/>
  <c r="AQ323" i="11"/>
  <c r="W326" i="11"/>
  <c r="AU326" i="11"/>
  <c r="U329" i="11"/>
  <c r="AH329" i="11"/>
  <c r="AZ330" i="11"/>
  <c r="N331" i="11"/>
  <c r="AB331" i="11"/>
  <c r="V334" i="11"/>
  <c r="AU336" i="11"/>
  <c r="AC338" i="11"/>
  <c r="N339" i="11"/>
  <c r="AH339" i="11"/>
  <c r="S340" i="11"/>
  <c r="AI342" i="11"/>
  <c r="AR343" i="11"/>
  <c r="J345" i="11"/>
  <c r="AM346" i="11"/>
  <c r="AE347" i="11"/>
  <c r="K349" i="11"/>
  <c r="Q349" i="11"/>
  <c r="V349" i="11"/>
  <c r="S353" i="11"/>
  <c r="AZ353" i="11"/>
  <c r="AX357" i="11"/>
  <c r="AF358" i="11"/>
  <c r="AL358" i="11"/>
  <c r="H362" i="11"/>
  <c r="AE362" i="11"/>
  <c r="BC362" i="11"/>
  <c r="AC364" i="11"/>
  <c r="AK366" i="11"/>
  <c r="AC370" i="11"/>
  <c r="U374" i="11"/>
  <c r="BB374" i="11"/>
  <c r="M378" i="11"/>
  <c r="AT378" i="11"/>
  <c r="AK382" i="11"/>
  <c r="AC386" i="11"/>
  <c r="AK316" i="11"/>
  <c r="J323" i="11"/>
  <c r="AL323" i="11"/>
  <c r="AU325" i="11"/>
  <c r="AN327" i="11"/>
  <c r="P329" i="11"/>
  <c r="O331" i="11"/>
  <c r="AB332" i="11"/>
  <c r="R333" i="11"/>
  <c r="AO333" i="11"/>
  <c r="AE334" i="11"/>
  <c r="AM335" i="11"/>
  <c r="AY339" i="11"/>
  <c r="AA340" i="11"/>
  <c r="AP349" i="11"/>
  <c r="BB349" i="11"/>
  <c r="N350" i="11"/>
  <c r="AM350" i="11"/>
  <c r="P351" i="11"/>
  <c r="AC351" i="11"/>
  <c r="N353" i="11"/>
  <c r="AU353" i="11"/>
  <c r="AD356" i="11"/>
  <c r="AK356" i="11"/>
  <c r="AX356" i="11"/>
  <c r="J357" i="11"/>
  <c r="AM357" i="11"/>
  <c r="AY357" i="11"/>
  <c r="V358" i="11"/>
  <c r="S359" i="11"/>
  <c r="AK359" i="11"/>
  <c r="AR359" i="11"/>
  <c r="Y364" i="11"/>
  <c r="AW364" i="11"/>
  <c r="BC364" i="11"/>
  <c r="N366" i="11"/>
  <c r="AF366" i="11"/>
  <c r="AT366" i="11"/>
  <c r="AK370" i="11"/>
  <c r="AC374" i="11"/>
  <c r="U378" i="11"/>
  <c r="BB378" i="11"/>
  <c r="M382" i="11"/>
  <c r="AT382" i="11"/>
  <c r="AK386" i="11"/>
  <c r="AZ319" i="11"/>
  <c r="K323" i="11"/>
  <c r="AG325" i="11"/>
  <c r="AI327" i="11"/>
  <c r="O330" i="11"/>
  <c r="AB335" i="11"/>
  <c r="AH335" i="11"/>
  <c r="L337" i="11"/>
  <c r="AW337" i="11"/>
  <c r="AT339" i="11"/>
  <c r="AZ340" i="11"/>
  <c r="N346" i="11"/>
  <c r="AY346" i="11"/>
  <c r="T347" i="11"/>
  <c r="AE349" i="11"/>
  <c r="AQ349" i="11"/>
  <c r="AX349" i="11"/>
  <c r="BC349" i="11"/>
  <c r="AW350" i="11"/>
  <c r="AK351" i="11"/>
  <c r="L356" i="11"/>
  <c r="K357" i="11"/>
  <c r="R357" i="11"/>
  <c r="AC357" i="11"/>
  <c r="AZ357" i="11"/>
  <c r="F358" i="11"/>
  <c r="W358" i="11"/>
  <c r="AG359" i="11"/>
  <c r="N360" i="11"/>
  <c r="V362" i="11"/>
  <c r="AB362" i="11"/>
  <c r="AH362" i="11"/>
  <c r="AN362" i="11"/>
  <c r="AB366" i="11"/>
  <c r="BB366" i="11"/>
  <c r="M370" i="11"/>
  <c r="AT370" i="11"/>
  <c r="AK374" i="11"/>
  <c r="AC378" i="11"/>
  <c r="U382" i="11"/>
  <c r="BB382" i="11"/>
  <c r="M386" i="11"/>
  <c r="AT386" i="11"/>
  <c r="AP311" i="11"/>
  <c r="J313" i="11"/>
  <c r="AQ314" i="11"/>
  <c r="AA318" i="11"/>
  <c r="AP318" i="11"/>
  <c r="O335" i="11"/>
  <c r="AB336" i="11"/>
  <c r="AY336" i="11"/>
  <c r="R339" i="11"/>
  <c r="W340" i="11"/>
  <c r="AL341" i="11"/>
  <c r="AV342" i="11"/>
  <c r="AV684" i="11" s="1"/>
  <c r="AW343" i="11"/>
  <c r="BB345" i="11"/>
  <c r="Z349" i="11"/>
  <c r="P350" i="11"/>
  <c r="W350" i="11"/>
  <c r="AI350" i="11"/>
  <c r="J353" i="11"/>
  <c r="W353" i="11"/>
  <c r="AD353" i="11"/>
  <c r="AP353" i="11"/>
  <c r="AP694" i="11" s="1"/>
  <c r="AF354" i="11"/>
  <c r="AO357" i="11"/>
  <c r="AV358" i="11"/>
  <c r="O359" i="11"/>
  <c r="U359" i="11"/>
  <c r="AK360" i="11"/>
  <c r="K362" i="11"/>
  <c r="BA362" i="11"/>
  <c r="AL364" i="11"/>
  <c r="AT364" i="11"/>
  <c r="J366" i="11"/>
  <c r="P366" i="11"/>
  <c r="AO366" i="11"/>
  <c r="AG370" i="11"/>
  <c r="Y374" i="11"/>
  <c r="Q378" i="11"/>
  <c r="AX378" i="11"/>
  <c r="I382" i="11"/>
  <c r="AO382" i="11"/>
  <c r="AG386" i="11"/>
  <c r="W314" i="11"/>
  <c r="AR317" i="11"/>
  <c r="AC324" i="11"/>
  <c r="AZ324" i="11"/>
  <c r="AR327" i="11"/>
  <c r="BC334" i="11"/>
  <c r="AD335" i="11"/>
  <c r="AZ335" i="11"/>
  <c r="P336" i="11"/>
  <c r="H337" i="11"/>
  <c r="AR337" i="11"/>
  <c r="Z339" i="11"/>
  <c r="AB343" i="11"/>
  <c r="J346" i="11"/>
  <c r="BA347" i="11"/>
  <c r="AG349" i="11"/>
  <c r="AT349" i="11"/>
  <c r="AZ349" i="11"/>
  <c r="L350" i="11"/>
  <c r="T351" i="11"/>
  <c r="AA351" i="11"/>
  <c r="H356" i="11"/>
  <c r="N356" i="11"/>
  <c r="U356" i="11"/>
  <c r="AB356" i="11"/>
  <c r="BB356" i="11"/>
  <c r="AK357" i="11"/>
  <c r="AP357" i="11"/>
  <c r="BB357" i="11"/>
  <c r="H358" i="11"/>
  <c r="N358" i="11"/>
  <c r="T358" i="11"/>
  <c r="AQ358" i="11"/>
  <c r="AI359" i="11"/>
  <c r="AU360" i="11"/>
  <c r="L362" i="11"/>
  <c r="S362" i="11"/>
  <c r="AP362" i="11"/>
  <c r="AU364" i="11"/>
  <c r="BA364" i="11"/>
  <c r="AD366" i="11"/>
  <c r="AX366" i="11"/>
  <c r="I370" i="11"/>
  <c r="AO370" i="11"/>
  <c r="AG374" i="11"/>
  <c r="Y378" i="11"/>
  <c r="Q382" i="11"/>
  <c r="AX382" i="11"/>
  <c r="I386" i="11"/>
  <c r="AO386" i="11"/>
  <c r="F197" i="9"/>
  <c r="F273" i="6"/>
  <c r="F260" i="11"/>
  <c r="F232" i="11"/>
  <c r="F216" i="11"/>
  <c r="F204" i="11"/>
  <c r="BC197" i="11"/>
  <c r="BC193" i="11"/>
  <c r="BC189" i="11"/>
  <c r="BC181" i="11"/>
  <c r="I277" i="8"/>
  <c r="G248" i="8"/>
  <c r="L430" i="12"/>
  <c r="K419" i="12"/>
  <c r="BB386" i="11"/>
  <c r="Q386" i="11"/>
  <c r="AO378" i="11"/>
  <c r="H378" i="11"/>
  <c r="Y370" i="11"/>
  <c r="S366" i="11"/>
  <c r="V364" i="11"/>
  <c r="P364" i="11"/>
  <c r="AF362" i="11"/>
  <c r="J362" i="11"/>
  <c r="O358" i="11"/>
  <c r="AD357" i="11"/>
  <c r="R349" i="11"/>
  <c r="AX341" i="11"/>
  <c r="AK331" i="11"/>
  <c r="AD329" i="11"/>
  <c r="G329" i="11"/>
  <c r="AD327" i="11"/>
  <c r="AI314" i="11"/>
  <c r="F366" i="11"/>
  <c r="J364" i="11"/>
  <c r="AW362" i="11"/>
  <c r="AJ362" i="11"/>
  <c r="Z357" i="11"/>
  <c r="N357" i="11"/>
  <c r="AJ343" i="11"/>
  <c r="Z341" i="11"/>
  <c r="Z683" i="11" s="1"/>
  <c r="S341" i="11"/>
  <c r="Y338" i="11"/>
  <c r="Y685" i="11" s="1"/>
  <c r="BA336" i="11"/>
  <c r="AD336" i="11"/>
  <c r="AK335" i="11"/>
  <c r="Q335" i="11"/>
  <c r="AU334" i="11"/>
  <c r="AJ334" i="11"/>
  <c r="N334" i="11"/>
  <c r="W333" i="11"/>
  <c r="AQ331" i="11"/>
  <c r="AI331" i="11"/>
  <c r="Z330" i="11"/>
  <c r="X327" i="11"/>
  <c r="I327" i="11"/>
  <c r="AY323" i="11"/>
  <c r="AK317" i="11"/>
  <c r="U317" i="11"/>
  <c r="AE314" i="11"/>
  <c r="AO310" i="11"/>
  <c r="Y310" i="11"/>
  <c r="K317" i="12"/>
  <c r="K702" i="12" s="1"/>
  <c r="AR316" i="12"/>
  <c r="AF316" i="12"/>
  <c r="AT315" i="12"/>
  <c r="AE315" i="12"/>
  <c r="AU314" i="12"/>
  <c r="J314" i="12"/>
  <c r="S313" i="12"/>
  <c r="AQ311" i="12"/>
  <c r="K311" i="12"/>
  <c r="AT310" i="12"/>
  <c r="AM310" i="12"/>
  <c r="P310" i="12"/>
  <c r="AY309" i="12"/>
  <c r="BB308" i="12"/>
  <c r="AJ307" i="12"/>
  <c r="AB307" i="12"/>
  <c r="Y307" i="12"/>
  <c r="AK306" i="12"/>
  <c r="Q305" i="12"/>
  <c r="U302" i="12"/>
  <c r="AL301" i="12"/>
  <c r="AE301" i="12"/>
  <c r="N298" i="12"/>
  <c r="AA297" i="12"/>
  <c r="AV294" i="12"/>
  <c r="AN294" i="12"/>
  <c r="AH294" i="12"/>
  <c r="P294" i="12"/>
  <c r="AG293" i="12"/>
  <c r="AU362" i="11"/>
  <c r="W362" i="11"/>
  <c r="R362" i="11"/>
  <c r="F362" i="11"/>
  <c r="AV357" i="11"/>
  <c r="AY349" i="11"/>
  <c r="AL349" i="11"/>
  <c r="O349" i="11"/>
  <c r="AZ346" i="11"/>
  <c r="AF341" i="11"/>
  <c r="AC335" i="11"/>
  <c r="AC716" i="11" s="1"/>
  <c r="AP334" i="11"/>
  <c r="AA334" i="11"/>
  <c r="AK333" i="11"/>
  <c r="AC333" i="11"/>
  <c r="N333" i="11"/>
  <c r="F333" i="11"/>
  <c r="BA331" i="11"/>
  <c r="L331" i="11"/>
  <c r="AX330" i="11"/>
  <c r="X330" i="11"/>
  <c r="P330" i="11"/>
  <c r="AM329" i="11"/>
  <c r="AZ326" i="11"/>
  <c r="T325" i="11"/>
  <c r="L325" i="11"/>
  <c r="L324" i="11"/>
  <c r="AK319" i="11"/>
  <c r="AD319" i="11"/>
  <c r="AI318" i="11"/>
  <c r="M318" i="11"/>
  <c r="I318" i="11"/>
  <c r="AI317" i="11"/>
  <c r="AW316" i="11"/>
  <c r="V315" i="11"/>
  <c r="O315" i="11"/>
  <c r="AZ314" i="11"/>
  <c r="R313" i="11"/>
  <c r="AV312" i="11"/>
  <c r="AE312" i="11"/>
  <c r="O312" i="11"/>
  <c r="AY311" i="11"/>
  <c r="H374" i="11"/>
  <c r="AD358" i="11"/>
  <c r="AU357" i="11"/>
  <c r="AI357" i="11"/>
  <c r="AR351" i="11"/>
  <c r="K347" i="11"/>
  <c r="AQ346" i="11"/>
  <c r="AE341" i="11"/>
  <c r="AI336" i="11"/>
  <c r="U336" i="11"/>
  <c r="I336" i="11"/>
  <c r="AX335" i="11"/>
  <c r="AX716" i="11" s="1"/>
  <c r="U335" i="11"/>
  <c r="I335" i="11"/>
  <c r="AM330" i="11"/>
  <c r="AE330" i="11"/>
  <c r="I330" i="11"/>
  <c r="AX329" i="11"/>
  <c r="R329" i="11"/>
  <c r="AX327" i="11"/>
  <c r="AX712" i="11" s="1"/>
  <c r="AX712" i="14" s="1"/>
  <c r="AW325" i="11"/>
  <c r="S325" i="11"/>
  <c r="AV320" i="11"/>
  <c r="AM320" i="11"/>
  <c r="O320" i="11"/>
  <c r="G320" i="11"/>
  <c r="AR319" i="11"/>
  <c r="AX318" i="11"/>
  <c r="AP317" i="11"/>
  <c r="F315" i="11"/>
  <c r="AB314" i="11"/>
  <c r="AL307" i="11"/>
  <c r="AD307" i="11"/>
  <c r="V307" i="11"/>
  <c r="N307" i="11"/>
  <c r="F307" i="11"/>
  <c r="AV304" i="11"/>
  <c r="AM304" i="11"/>
  <c r="AE304" i="11"/>
  <c r="W304" i="11"/>
  <c r="O304" i="11"/>
  <c r="G304" i="11"/>
  <c r="U301" i="11"/>
  <c r="M301" i="11"/>
  <c r="AY299" i="11"/>
  <c r="AP299" i="11"/>
  <c r="AH299" i="11"/>
  <c r="Z299" i="11"/>
  <c r="R299" i="11"/>
  <c r="J299" i="11"/>
  <c r="BB298" i="11"/>
  <c r="AT298" i="11"/>
  <c r="AK298" i="11"/>
  <c r="AC298" i="11"/>
  <c r="U298" i="11"/>
  <c r="M298" i="11"/>
  <c r="AZ296" i="11"/>
  <c r="AQ296" i="11"/>
  <c r="AI296" i="11"/>
  <c r="AA296" i="11"/>
  <c r="S296" i="11"/>
  <c r="K296" i="11"/>
  <c r="AX294" i="11"/>
  <c r="AO294" i="11"/>
  <c r="AG294" i="11"/>
  <c r="Y294" i="11"/>
  <c r="Q294" i="11"/>
  <c r="I294" i="11"/>
  <c r="BA293" i="11"/>
  <c r="AR293" i="11"/>
  <c r="AJ293" i="11"/>
  <c r="AB293" i="11"/>
  <c r="T293" i="11"/>
  <c r="K293" i="11"/>
  <c r="BC292" i="11"/>
  <c r="AU292" i="11"/>
  <c r="AL292" i="11"/>
  <c r="AD292" i="11"/>
  <c r="V292" i="11"/>
  <c r="N292" i="11"/>
  <c r="AX291" i="11"/>
  <c r="AO291" i="11"/>
  <c r="AG291" i="11"/>
  <c r="Y291" i="11"/>
  <c r="Q291" i="11"/>
  <c r="I291" i="11"/>
  <c r="BA290" i="11"/>
  <c r="AR290" i="11"/>
  <c r="AR683" i="11" s="1"/>
  <c r="AJ290" i="11"/>
  <c r="AB290" i="11"/>
  <c r="T290" i="11"/>
  <c r="T683" i="11" s="1"/>
  <c r="L290" i="11"/>
  <c r="BB289" i="11"/>
  <c r="AT289" i="11"/>
  <c r="AK289" i="11"/>
  <c r="AC289" i="11"/>
  <c r="U289" i="11"/>
  <c r="M289" i="11"/>
  <c r="AW288" i="11"/>
  <c r="AN288" i="11"/>
  <c r="AF288" i="11"/>
  <c r="X288" i="11"/>
  <c r="P288" i="11"/>
  <c r="H288" i="11"/>
  <c r="AZ287" i="11"/>
  <c r="AQ287" i="11"/>
  <c r="AI287" i="11"/>
  <c r="AA287" i="11"/>
  <c r="S287" i="11"/>
  <c r="K287" i="11"/>
  <c r="BB286" i="11"/>
  <c r="AT286" i="11"/>
  <c r="AK286" i="11"/>
  <c r="AC286" i="11"/>
  <c r="U286" i="11"/>
  <c r="M286" i="11"/>
  <c r="AD316" i="12"/>
  <c r="Q316" i="12"/>
  <c r="K316" i="12"/>
  <c r="N315" i="12"/>
  <c r="AK314" i="12"/>
  <c r="W314" i="12"/>
  <c r="Q312" i="12"/>
  <c r="AO311" i="12"/>
  <c r="AB311" i="12"/>
  <c r="I311" i="12"/>
  <c r="BC310" i="12"/>
  <c r="AQ310" i="12"/>
  <c r="Y310" i="12"/>
  <c r="AP308" i="12"/>
  <c r="Q307" i="12"/>
  <c r="I306" i="12"/>
  <c r="BB304" i="12"/>
  <c r="BB694" i="12" s="1"/>
  <c r="AL302" i="12"/>
  <c r="S302" i="12"/>
  <c r="AY301" i="12"/>
  <c r="AI301" i="12"/>
  <c r="AC301" i="12"/>
  <c r="N301" i="12"/>
  <c r="Q299" i="12"/>
  <c r="L298" i="12"/>
  <c r="F298" i="12"/>
  <c r="AT297" i="12"/>
  <c r="AM297" i="12"/>
  <c r="J297" i="12"/>
  <c r="U295" i="12"/>
  <c r="AL294" i="12"/>
  <c r="AF294" i="12"/>
  <c r="Z294" i="12"/>
  <c r="AT293" i="12"/>
  <c r="H386" i="11"/>
  <c r="H370" i="11"/>
  <c r="AM362" i="11"/>
  <c r="AA362" i="11"/>
  <c r="O362" i="11"/>
  <c r="J360" i="11"/>
  <c r="K359" i="11"/>
  <c r="J358" i="11"/>
  <c r="AD349" i="11"/>
  <c r="G349" i="11"/>
  <c r="AI346" i="11"/>
  <c r="F345" i="11"/>
  <c r="X343" i="11"/>
  <c r="AY341" i="11"/>
  <c r="AY683" i="11" s="1"/>
  <c r="AQ341" i="11"/>
  <c r="N341" i="11"/>
  <c r="G341" i="11"/>
  <c r="AW336" i="11"/>
  <c r="L336" i="11"/>
  <c r="AG335" i="11"/>
  <c r="AA335" i="11"/>
  <c r="AD331" i="11"/>
  <c r="BB330" i="11"/>
  <c r="M330" i="11"/>
  <c r="AT329" i="11"/>
  <c r="AJ328" i="11"/>
  <c r="AB328" i="11"/>
  <c r="AV327" i="11"/>
  <c r="J326" i="11"/>
  <c r="AN324" i="11"/>
  <c r="Q324" i="11"/>
  <c r="AW314" i="11"/>
  <c r="AO314" i="11"/>
  <c r="H382" i="11"/>
  <c r="BB364" i="11"/>
  <c r="BC357" i="11"/>
  <c r="AL357" i="11"/>
  <c r="AV346" i="11"/>
  <c r="S342" i="11"/>
  <c r="T341" i="11"/>
  <c r="Q336" i="11"/>
  <c r="J336" i="11"/>
  <c r="Y335" i="11"/>
  <c r="Y716" i="11" s="1"/>
  <c r="AK334" i="11"/>
  <c r="AK323" i="11"/>
  <c r="AC323" i="11"/>
  <c r="AZ316" i="11"/>
  <c r="L316" i="11"/>
  <c r="AW315" i="11"/>
  <c r="J315" i="11"/>
  <c r="F311" i="11"/>
  <c r="AT309" i="11"/>
  <c r="AK309" i="11"/>
  <c r="AC309" i="11"/>
  <c r="U309" i="11"/>
  <c r="M309" i="11"/>
  <c r="AZ307" i="11"/>
  <c r="AQ307" i="11"/>
  <c r="AI307" i="11"/>
  <c r="AA307" i="11"/>
  <c r="F357" i="11"/>
  <c r="J354" i="11"/>
  <c r="F353" i="11"/>
  <c r="BB351" i="11"/>
  <c r="AA349" i="11"/>
  <c r="K342" i="11"/>
  <c r="AW341" i="11"/>
  <c r="AJ341" i="11"/>
  <c r="W341" i="11"/>
  <c r="K341" i="11"/>
  <c r="AA336" i="11"/>
  <c r="AF335" i="11"/>
  <c r="N335" i="11"/>
  <c r="AB333" i="11"/>
  <c r="T333" i="11"/>
  <c r="T331" i="11"/>
  <c r="AB330" i="11"/>
  <c r="T330" i="11"/>
  <c r="AF329" i="11"/>
  <c r="BB327" i="11"/>
  <c r="AB327" i="11"/>
  <c r="AL326" i="11"/>
  <c r="AX324" i="11"/>
  <c r="AP324" i="11"/>
  <c r="AH319" i="11"/>
  <c r="K319" i="11"/>
  <c r="AW317" i="11"/>
  <c r="F317" i="11"/>
  <c r="S316" i="11"/>
  <c r="AV315" i="11"/>
  <c r="L314" i="11"/>
  <c r="AF313" i="11"/>
  <c r="R311" i="11"/>
  <c r="AV310" i="11"/>
  <c r="K346" i="11"/>
  <c r="AN343" i="11"/>
  <c r="AV341" i="11"/>
  <c r="AI341" i="11"/>
  <c r="J341" i="11"/>
  <c r="J683" i="11" s="1"/>
  <c r="AT336" i="11"/>
  <c r="AY335" i="11"/>
  <c r="AE335" i="11"/>
  <c r="AY334" i="11"/>
  <c r="R334" i="11"/>
  <c r="J334" i="11"/>
  <c r="BA333" i="11"/>
  <c r="AK332" i="11"/>
  <c r="Z331" i="11"/>
  <c r="R331" i="11"/>
  <c r="BC329" i="11"/>
  <c r="M329" i="11"/>
  <c r="AO328" i="11"/>
  <c r="I328" i="11"/>
  <c r="AT327" i="11"/>
  <c r="O327" i="11"/>
  <c r="AC326" i="11"/>
  <c r="AZ325" i="11"/>
  <c r="AR325" i="11"/>
  <c r="AA323" i="11"/>
  <c r="BC318" i="11"/>
  <c r="AM318" i="11"/>
  <c r="AF318" i="11"/>
  <c r="AF317" i="11"/>
  <c r="Y317" i="11"/>
  <c r="AO316" i="11"/>
  <c r="S314" i="11"/>
  <c r="AN311" i="11"/>
  <c r="O357" i="11"/>
  <c r="J356" i="11"/>
  <c r="O351" i="11"/>
  <c r="AU349" i="11"/>
  <c r="N349" i="11"/>
  <c r="H343" i="11"/>
  <c r="AZ342" i="11"/>
  <c r="W342" i="11"/>
  <c r="W684" i="11" s="1"/>
  <c r="BA341" i="11"/>
  <c r="AM341" i="11"/>
  <c r="AA341" i="11"/>
  <c r="O341" i="11"/>
  <c r="H341" i="11"/>
  <c r="AE336" i="11"/>
  <c r="AJ335" i="11"/>
  <c r="R335" i="11"/>
  <c r="AG333" i="11"/>
  <c r="AQ329" i="11"/>
  <c r="AJ329" i="11"/>
  <c r="S329" i="11"/>
  <c r="K329" i="11"/>
  <c r="W328" i="11"/>
  <c r="M327" i="11"/>
  <c r="M712" i="11" s="1"/>
  <c r="M712" i="14" s="1"/>
  <c r="Q326" i="11"/>
  <c r="AC325" i="11"/>
  <c r="O325" i="11"/>
  <c r="AM324" i="11"/>
  <c r="H324" i="11"/>
  <c r="AK321" i="11"/>
  <c r="AC321" i="11"/>
  <c r="X319" i="11"/>
  <c r="P319" i="11"/>
  <c r="W318" i="11"/>
  <c r="P318" i="11"/>
  <c r="AL317" i="11"/>
  <c r="W317" i="11"/>
  <c r="P317" i="11"/>
  <c r="J317" i="11"/>
  <c r="BC316" i="11"/>
  <c r="AE346" i="11"/>
  <c r="S346" i="11"/>
  <c r="AQ342" i="11"/>
  <c r="AU341" i="11"/>
  <c r="AN341" i="11"/>
  <c r="AH341" i="11"/>
  <c r="AH683" i="11" s="1"/>
  <c r="AB341" i="11"/>
  <c r="P341" i="11"/>
  <c r="BB336" i="11"/>
  <c r="AP336" i="11"/>
  <c r="AJ336" i="11"/>
  <c r="M336" i="11"/>
  <c r="AT335" i="11"/>
  <c r="AT716" i="11" s="1"/>
  <c r="V335" i="11"/>
  <c r="W334" i="11"/>
  <c r="I334" i="11"/>
  <c r="AP333" i="11"/>
  <c r="AC331" i="11"/>
  <c r="K331" i="11"/>
  <c r="AI330" i="11"/>
  <c r="Q330" i="11"/>
  <c r="W329" i="11"/>
  <c r="Q329" i="11"/>
  <c r="AF328" i="11"/>
  <c r="AU327" i="11"/>
  <c r="W327" i="11"/>
  <c r="Q327" i="11"/>
  <c r="J327" i="11"/>
  <c r="AV326" i="11"/>
  <c r="AG326" i="11"/>
  <c r="Y326" i="11"/>
  <c r="K326" i="11"/>
  <c r="AV325" i="11"/>
  <c r="AH325" i="11"/>
  <c r="U325" i="11"/>
  <c r="F325" i="11"/>
  <c r="AT324" i="11"/>
  <c r="AL324" i="11"/>
  <c r="AX323" i="11"/>
  <c r="Q323" i="11"/>
  <c r="AL319" i="11"/>
  <c r="AC317" i="11"/>
  <c r="AM316" i="11"/>
  <c r="BC315" i="11"/>
  <c r="K311" i="11"/>
  <c r="AN310" i="11"/>
  <c r="X310" i="11"/>
  <c r="X333" i="11"/>
  <c r="AQ332" i="11"/>
  <c r="AW331" i="11"/>
  <c r="AG331" i="11"/>
  <c r="BA330" i="11"/>
  <c r="U330" i="11"/>
  <c r="AE329" i="11"/>
  <c r="Z329" i="11"/>
  <c r="O329" i="11"/>
  <c r="H329" i="11"/>
  <c r="AT328" i="11"/>
  <c r="AK328" i="11"/>
  <c r="M328" i="11"/>
  <c r="AL327" i="11"/>
  <c r="AF327" i="11"/>
  <c r="U327" i="11"/>
  <c r="N327" i="11"/>
  <c r="O326" i="11"/>
  <c r="BA325" i="11"/>
  <c r="AL325" i="11"/>
  <c r="AI324" i="11"/>
  <c r="BB323" i="11"/>
  <c r="AO323" i="11"/>
  <c r="AI323" i="11"/>
  <c r="U323" i="11"/>
  <c r="I323" i="11"/>
  <c r="AO321" i="11"/>
  <c r="AG321" i="11"/>
  <c r="I321" i="11"/>
  <c r="AK320" i="11"/>
  <c r="AC320" i="11"/>
  <c r="AQ319" i="11"/>
  <c r="BA318" i="11"/>
  <c r="BB317" i="11"/>
  <c r="Z317" i="11"/>
  <c r="S317" i="11"/>
  <c r="M317" i="11"/>
  <c r="G317" i="11"/>
  <c r="AC316" i="11"/>
  <c r="AR314" i="11"/>
  <c r="AL314" i="11"/>
  <c r="AF314" i="11"/>
  <c r="X314" i="11"/>
  <c r="AK699" i="9"/>
  <c r="AA346" i="11"/>
  <c r="O346" i="11"/>
  <c r="BA343" i="11"/>
  <c r="AP341" i="11"/>
  <c r="AP683" i="11" s="1"/>
  <c r="AD341" i="11"/>
  <c r="X341" i="11"/>
  <c r="R341" i="11"/>
  <c r="R683" i="11" s="1"/>
  <c r="L341" i="11"/>
  <c r="AR336" i="11"/>
  <c r="AL336" i="11"/>
  <c r="AO335" i="11"/>
  <c r="AO716" i="11" s="1"/>
  <c r="M335" i="11"/>
  <c r="M716" i="11" s="1"/>
  <c r="H335" i="11"/>
  <c r="AZ334" i="11"/>
  <c r="AO334" i="11"/>
  <c r="AU333" i="11"/>
  <c r="AL333" i="11"/>
  <c r="G331" i="11"/>
  <c r="AY329" i="11"/>
  <c r="AO329" i="11"/>
  <c r="AI329" i="11"/>
  <c r="AZ328" i="11"/>
  <c r="AP327" i="11"/>
  <c r="S327" i="11"/>
  <c r="F327" i="11"/>
  <c r="AQ326" i="11"/>
  <c r="AB326" i="11"/>
  <c r="F326" i="11"/>
  <c r="AD325" i="11"/>
  <c r="P325" i="11"/>
  <c r="AW324" i="11"/>
  <c r="AA324" i="11"/>
  <c r="G324" i="11"/>
  <c r="AT323" i="11"/>
  <c r="AG323" i="11"/>
  <c r="Z323" i="11"/>
  <c r="M323" i="11"/>
  <c r="AZ320" i="11"/>
  <c r="AQ320" i="11"/>
  <c r="S320" i="11"/>
  <c r="K320" i="11"/>
  <c r="AW319" i="11"/>
  <c r="Z319" i="11"/>
  <c r="F319" i="11"/>
  <c r="G318" i="11"/>
  <c r="AZ317" i="11"/>
  <c r="AT317" i="11"/>
  <c r="AM317" i="11"/>
  <c r="AE317" i="11"/>
  <c r="O316" i="11"/>
  <c r="AO315" i="11"/>
  <c r="AO702" i="11" s="1"/>
  <c r="AI315" i="11"/>
  <c r="AB313" i="11"/>
  <c r="L313" i="11"/>
  <c r="AA310" i="11"/>
  <c r="S310" i="11"/>
  <c r="V316" i="11"/>
  <c r="P316" i="11"/>
  <c r="I316" i="11"/>
  <c r="BB315" i="11"/>
  <c r="BB702" i="11" s="1"/>
  <c r="Z315" i="11"/>
  <c r="S315" i="11"/>
  <c r="S702" i="11" s="1"/>
  <c r="L315" i="11"/>
  <c r="R315" i="11"/>
  <c r="AY314" i="11"/>
  <c r="V313" i="11"/>
  <c r="AZ312" i="11"/>
  <c r="AI312" i="11"/>
  <c r="S312" i="11"/>
  <c r="BC311" i="11"/>
  <c r="X311" i="11"/>
  <c r="AU310" i="11"/>
  <c r="AE310" i="11"/>
  <c r="O310" i="11"/>
  <c r="BA309" i="11"/>
  <c r="AR309" i="11"/>
  <c r="AJ309" i="11"/>
  <c r="AB309" i="11"/>
  <c r="T309" i="11"/>
  <c r="L309" i="11"/>
  <c r="AY307" i="11"/>
  <c r="AP307" i="11"/>
  <c r="AH307" i="11"/>
  <c r="Z307" i="11"/>
  <c r="R307" i="11"/>
  <c r="J307" i="11"/>
  <c r="BB306" i="11"/>
  <c r="AT306" i="11"/>
  <c r="AK306" i="11"/>
  <c r="AC306" i="11"/>
  <c r="U306" i="11"/>
  <c r="M306" i="11"/>
  <c r="AZ304" i="11"/>
  <c r="AQ304" i="11"/>
  <c r="AI304" i="11"/>
  <c r="AA304" i="11"/>
  <c r="S304" i="11"/>
  <c r="K304" i="11"/>
  <c r="U303" i="11"/>
  <c r="M303" i="11"/>
  <c r="AW302" i="11"/>
  <c r="AN302" i="11"/>
  <c r="AF302" i="11"/>
  <c r="W302" i="11"/>
  <c r="O302" i="11"/>
  <c r="G302" i="11"/>
  <c r="AY301" i="11"/>
  <c r="AP301" i="11"/>
  <c r="AH301" i="11"/>
  <c r="Z301" i="11"/>
  <c r="Q301" i="11"/>
  <c r="I301" i="11"/>
  <c r="BC299" i="11"/>
  <c r="AU299" i="11"/>
  <c r="AL299" i="11"/>
  <c r="AD299" i="11"/>
  <c r="V299" i="11"/>
  <c r="N299" i="11"/>
  <c r="F299" i="11"/>
  <c r="AV296" i="11"/>
  <c r="AM296" i="11"/>
  <c r="AE296" i="11"/>
  <c r="W296" i="11"/>
  <c r="O296" i="11"/>
  <c r="G296" i="11"/>
  <c r="BB294" i="11"/>
  <c r="AT294" i="11"/>
  <c r="AK294" i="11"/>
  <c r="AC294" i="11"/>
  <c r="U294" i="11"/>
  <c r="M294" i="11"/>
  <c r="AD324" i="9"/>
  <c r="O324" i="9"/>
  <c r="AP321" i="9"/>
  <c r="T321" i="9"/>
  <c r="AK314" i="9"/>
  <c r="AK703" i="9" s="1"/>
  <c r="AC314" i="9"/>
  <c r="AC703" i="9" s="1"/>
  <c r="N314" i="9"/>
  <c r="G309" i="9"/>
  <c r="BB324" i="11"/>
  <c r="AH324" i="11"/>
  <c r="P324" i="11"/>
  <c r="J324" i="11"/>
  <c r="BC323" i="11"/>
  <c r="AE323" i="11"/>
  <c r="Y323" i="11"/>
  <c r="N323" i="11"/>
  <c r="H323" i="11"/>
  <c r="AT322" i="11"/>
  <c r="AK322" i="11"/>
  <c r="M322" i="11"/>
  <c r="AF321" i="11"/>
  <c r="X321" i="11"/>
  <c r="BA320" i="11"/>
  <c r="AB320" i="11"/>
  <c r="T320" i="11"/>
  <c r="AI319" i="11"/>
  <c r="O319" i="11"/>
  <c r="BB318" i="11"/>
  <c r="AG318" i="11"/>
  <c r="S318" i="11"/>
  <c r="AJ317" i="11"/>
  <c r="AI316" i="11"/>
  <c r="AB316" i="11"/>
  <c r="AF315" i="11"/>
  <c r="AF702" i="11" s="1"/>
  <c r="Y315" i="11"/>
  <c r="AC314" i="11"/>
  <c r="V314" i="11"/>
  <c r="AR313" i="11"/>
  <c r="AK313" i="11"/>
  <c r="U313" i="11"/>
  <c r="F313" i="11"/>
  <c r="BB311" i="11"/>
  <c r="AL311" i="11"/>
  <c r="BB310" i="11"/>
  <c r="AD310" i="11"/>
  <c r="O325" i="9"/>
  <c r="I325" i="9"/>
  <c r="BC324" i="9"/>
  <c r="AP324" i="9"/>
  <c r="AJ324" i="9"/>
  <c r="AK323" i="9"/>
  <c r="AK708" i="9" s="1"/>
  <c r="U323" i="9"/>
  <c r="U708" i="9" s="1"/>
  <c r="T320" i="9"/>
  <c r="F320" i="9"/>
  <c r="S319" i="9"/>
  <c r="S707" i="9" s="1"/>
  <c r="O315" i="9"/>
  <c r="Z310" i="9"/>
  <c r="V301" i="9"/>
  <c r="H313" i="11"/>
  <c r="AO312" i="11"/>
  <c r="Y312" i="11"/>
  <c r="I312" i="11"/>
  <c r="AR311" i="11"/>
  <c r="AK311" i="11"/>
  <c r="V311" i="11"/>
  <c r="H311" i="11"/>
  <c r="AP309" i="11"/>
  <c r="AH309" i="11"/>
  <c r="Z309" i="11"/>
  <c r="R309" i="11"/>
  <c r="J309" i="11"/>
  <c r="BB308" i="11"/>
  <c r="BB699" i="11" s="1"/>
  <c r="AT308" i="11"/>
  <c r="AK308" i="11"/>
  <c r="AK699" i="11" s="1"/>
  <c r="AC308" i="11"/>
  <c r="U308" i="11"/>
  <c r="U699" i="11" s="1"/>
  <c r="M308" i="11"/>
  <c r="AW307" i="11"/>
  <c r="AN307" i="11"/>
  <c r="AF307" i="11"/>
  <c r="X307" i="11"/>
  <c r="P307" i="11"/>
  <c r="H307" i="11"/>
  <c r="AZ306" i="11"/>
  <c r="AQ306" i="11"/>
  <c r="AI306" i="11"/>
  <c r="AA306" i="11"/>
  <c r="S306" i="11"/>
  <c r="K306" i="11"/>
  <c r="BC305" i="11"/>
  <c r="AU305" i="11"/>
  <c r="AU698" i="11" s="1"/>
  <c r="AL305" i="11"/>
  <c r="AD305" i="11"/>
  <c r="AD698" i="11" s="1"/>
  <c r="V305" i="11"/>
  <c r="N305" i="11"/>
  <c r="F305" i="11"/>
  <c r="AX304" i="11"/>
  <c r="AO304" i="11"/>
  <c r="AG304" i="11"/>
  <c r="Y304" i="11"/>
  <c r="Q304" i="11"/>
  <c r="I304" i="11"/>
  <c r="BA303" i="11"/>
  <c r="BC302" i="11"/>
  <c r="AU302" i="11"/>
  <c r="AL302" i="11"/>
  <c r="AD302" i="11"/>
  <c r="AD694" i="11" s="1"/>
  <c r="U302" i="11"/>
  <c r="M302" i="11"/>
  <c r="AW301" i="11"/>
  <c r="AN301" i="11"/>
  <c r="AF301" i="11"/>
  <c r="BA299" i="11"/>
  <c r="AR299" i="11"/>
  <c r="AJ299" i="11"/>
  <c r="AB299" i="11"/>
  <c r="T299" i="11"/>
  <c r="L299" i="11"/>
  <c r="BB296" i="11"/>
  <c r="AT296" i="11"/>
  <c r="AK296" i="11"/>
  <c r="AC296" i="11"/>
  <c r="U296" i="11"/>
  <c r="M293" i="11"/>
  <c r="AZ291" i="11"/>
  <c r="AQ291" i="11"/>
  <c r="AI291" i="11"/>
  <c r="AI684" i="11" s="1"/>
  <c r="AA291" i="11"/>
  <c r="AA684" i="11" s="1"/>
  <c r="S291" i="11"/>
  <c r="S684" i="11" s="1"/>
  <c r="K291" i="11"/>
  <c r="BC290" i="11"/>
  <c r="BC683" i="11" s="1"/>
  <c r="AU290" i="11"/>
  <c r="AL290" i="11"/>
  <c r="AL683" i="11" s="1"/>
  <c r="AD290" i="11"/>
  <c r="V290" i="11"/>
  <c r="AW324" i="9"/>
  <c r="N324" i="9"/>
  <c r="AY323" i="9"/>
  <c r="AY708" i="9" s="1"/>
  <c r="AV321" i="9"/>
  <c r="AJ323" i="11"/>
  <c r="R323" i="11"/>
  <c r="L323" i="11"/>
  <c r="AU321" i="11"/>
  <c r="AL321" i="11"/>
  <c r="N321" i="11"/>
  <c r="F321" i="11"/>
  <c r="AV319" i="11"/>
  <c r="AG319" i="11"/>
  <c r="T319" i="11"/>
  <c r="G319" i="11"/>
  <c r="AT318" i="11"/>
  <c r="AL318" i="11"/>
  <c r="Q318" i="11"/>
  <c r="BC317" i="11"/>
  <c r="AV317" i="11"/>
  <c r="AO317" i="11"/>
  <c r="V317" i="11"/>
  <c r="O317" i="11"/>
  <c r="I317" i="11"/>
  <c r="M316" i="11"/>
  <c r="F316" i="11"/>
  <c r="AZ315" i="11"/>
  <c r="AR315" i="11"/>
  <c r="AK315" i="11"/>
  <c r="P315" i="11"/>
  <c r="I315" i="11"/>
  <c r="BC314" i="11"/>
  <c r="AV314" i="11"/>
  <c r="AN314" i="11"/>
  <c r="M314" i="11"/>
  <c r="F314" i="11"/>
  <c r="AY313" i="11"/>
  <c r="K306" i="9"/>
  <c r="K698" i="9" s="1"/>
  <c r="X685" i="10"/>
  <c r="AB707" i="10"/>
  <c r="I704" i="10"/>
  <c r="AO702" i="10"/>
  <c r="AC702" i="10"/>
  <c r="P702" i="10"/>
  <c r="U699" i="10"/>
  <c r="AG694" i="10"/>
  <c r="AK690" i="10"/>
  <c r="AB298" i="9"/>
  <c r="AL304" i="9"/>
  <c r="M307" i="9"/>
  <c r="L310" i="9"/>
  <c r="Q315" i="9"/>
  <c r="U319" i="9"/>
  <c r="U707" i="9" s="1"/>
  <c r="AU319" i="9"/>
  <c r="AU707" i="9" s="1"/>
  <c r="N320" i="9"/>
  <c r="AH320" i="9"/>
  <c r="O321" i="9"/>
  <c r="AA321" i="9"/>
  <c r="AR321" i="9"/>
  <c r="AX321" i="9"/>
  <c r="Q322" i="9"/>
  <c r="AD323" i="9"/>
  <c r="AD708" i="9" s="1"/>
  <c r="F324" i="9"/>
  <c r="K324" i="9"/>
  <c r="Z324" i="9"/>
  <c r="AO324" i="9"/>
  <c r="AY324" i="9"/>
  <c r="I326" i="9"/>
  <c r="T326" i="9"/>
  <c r="AD306" i="9"/>
  <c r="AC307" i="9"/>
  <c r="X318" i="9"/>
  <c r="AD318" i="9"/>
  <c r="AP318" i="9"/>
  <c r="AX318" i="9"/>
  <c r="BB319" i="9"/>
  <c r="BB707" i="9" s="1"/>
  <c r="AG321" i="9"/>
  <c r="R323" i="9"/>
  <c r="R708" i="9" s="1"/>
  <c r="V324" i="9"/>
  <c r="AF324" i="9"/>
  <c r="AK324" i="9"/>
  <c r="AU324" i="9"/>
  <c r="AQ325" i="9"/>
  <c r="AU306" i="9"/>
  <c r="U310" i="9"/>
  <c r="U700" i="9" s="1"/>
  <c r="Y313" i="9"/>
  <c r="AG315" i="9"/>
  <c r="BC315" i="9"/>
  <c r="AF316" i="9"/>
  <c r="J319" i="9"/>
  <c r="J707" i="9" s="1"/>
  <c r="AQ320" i="9"/>
  <c r="AB321" i="9"/>
  <c r="AT321" i="9"/>
  <c r="AM323" i="9"/>
  <c r="AM708" i="9" s="1"/>
  <c r="L324" i="9"/>
  <c r="AC295" i="9"/>
  <c r="AP308" i="9"/>
  <c r="AR310" i="9"/>
  <c r="AW313" i="9"/>
  <c r="M315" i="9"/>
  <c r="S315" i="9"/>
  <c r="AL318" i="9"/>
  <c r="W319" i="9"/>
  <c r="W707" i="9" s="1"/>
  <c r="AD319" i="9"/>
  <c r="AD707" i="9" s="1"/>
  <c r="AP319" i="9"/>
  <c r="AP707" i="9" s="1"/>
  <c r="W320" i="9"/>
  <c r="Q321" i="9"/>
  <c r="AN321" i="9"/>
  <c r="AZ321" i="9"/>
  <c r="BB323" i="9"/>
  <c r="BB708" i="9" s="1"/>
  <c r="H324" i="9"/>
  <c r="W324" i="9"/>
  <c r="AB324" i="9"/>
  <c r="AL324" i="9"/>
  <c r="AV324" i="9"/>
  <c r="AZ325" i="9"/>
  <c r="BB326" i="9"/>
  <c r="AG327" i="9"/>
  <c r="K328" i="9"/>
  <c r="Y328" i="9"/>
  <c r="Y711" i="9" s="1"/>
  <c r="AH328" i="9"/>
  <c r="AQ328" i="9"/>
  <c r="AM329" i="9"/>
  <c r="Q330" i="9"/>
  <c r="AB330" i="9"/>
  <c r="AG330" i="9"/>
  <c r="BB330" i="9"/>
  <c r="I331" i="9"/>
  <c r="AC331" i="9"/>
  <c r="AH332" i="9"/>
  <c r="AA333" i="9"/>
  <c r="L334" i="9"/>
  <c r="Q334" i="9"/>
  <c r="AN334" i="9"/>
  <c r="AD335" i="9"/>
  <c r="AX335" i="9"/>
  <c r="R336" i="9"/>
  <c r="AE336" i="9"/>
  <c r="BB309" i="9"/>
  <c r="T318" i="9"/>
  <c r="Z318" i="9"/>
  <c r="AK319" i="9"/>
  <c r="AK707" i="9" s="1"/>
  <c r="K320" i="9"/>
  <c r="X321" i="9"/>
  <c r="N322" i="9"/>
  <c r="G323" i="9"/>
  <c r="AA323" i="9"/>
  <c r="AA708" i="9" s="1"/>
  <c r="S324" i="9"/>
  <c r="AH324" i="9"/>
  <c r="AQ324" i="9"/>
  <c r="O297" i="9"/>
  <c r="AJ302" i="9"/>
  <c r="AF310" i="9"/>
  <c r="AH311" i="9"/>
  <c r="AH702" i="9" s="1"/>
  <c r="M317" i="9"/>
  <c r="AN318" i="9"/>
  <c r="G319" i="9"/>
  <c r="G707" i="9" s="1"/>
  <c r="AZ319" i="9"/>
  <c r="AZ707" i="9" s="1"/>
  <c r="AU320" i="9"/>
  <c r="S321" i="9"/>
  <c r="AE321" i="9"/>
  <c r="BB321" i="9"/>
  <c r="J324" i="9"/>
  <c r="T324" i="9"/>
  <c r="AI324" i="9"/>
  <c r="AX324" i="9"/>
  <c r="AV325" i="9"/>
  <c r="H326" i="9"/>
  <c r="M326" i="9"/>
  <c r="X326" i="9"/>
  <c r="AC326" i="9"/>
  <c r="AN326" i="9"/>
  <c r="AT326" i="9"/>
  <c r="AC327" i="9"/>
  <c r="M328" i="9"/>
  <c r="V328" i="9"/>
  <c r="AE328" i="9"/>
  <c r="AT328" i="9"/>
  <c r="BC328" i="9"/>
  <c r="AI329" i="9"/>
  <c r="H330" i="9"/>
  <c r="M330" i="9"/>
  <c r="Y331" i="9"/>
  <c r="AT331" i="9"/>
  <c r="AD332" i="9"/>
  <c r="O333" i="9"/>
  <c r="Y334" i="9"/>
  <c r="N335" i="9"/>
  <c r="AL335" i="9"/>
  <c r="Y325" i="11"/>
  <c r="AR324" i="11"/>
  <c r="AE324" i="11"/>
  <c r="Y324" i="11"/>
  <c r="M324" i="11"/>
  <c r="F324" i="11"/>
  <c r="AU323" i="11"/>
  <c r="AN323" i="11"/>
  <c r="V323" i="11"/>
  <c r="BA319" i="11"/>
  <c r="AM319" i="11"/>
  <c r="L319" i="11"/>
  <c r="H319" i="11"/>
  <c r="AQ318" i="11"/>
  <c r="AC318" i="11"/>
  <c r="V318" i="11"/>
  <c r="BA317" i="11"/>
  <c r="T317" i="11"/>
  <c r="AT316" i="11"/>
  <c r="AL316" i="11"/>
  <c r="AF316" i="11"/>
  <c r="Y316" i="11"/>
  <c r="AP315" i="11"/>
  <c r="U315" i="11"/>
  <c r="AT314" i="11"/>
  <c r="AW313" i="11"/>
  <c r="R310" i="11"/>
  <c r="BB307" i="11"/>
  <c r="AT324" i="9"/>
  <c r="AM324" i="9"/>
  <c r="AU322" i="9"/>
  <c r="X322" i="9"/>
  <c r="AK321" i="9"/>
  <c r="H321" i="9"/>
  <c r="AM320" i="9"/>
  <c r="AL319" i="9"/>
  <c r="AL707" i="9" s="1"/>
  <c r="BB318" i="9"/>
  <c r="BB317" i="9"/>
  <c r="AD317" i="9"/>
  <c r="AK313" i="9"/>
  <c r="AD313" i="9"/>
  <c r="AU310" i="9"/>
  <c r="K307" i="9"/>
  <c r="AW306" i="9"/>
  <c r="BB336" i="9"/>
  <c r="U336" i="9"/>
  <c r="AZ335" i="9"/>
  <c r="T335" i="9"/>
  <c r="H335" i="9"/>
  <c r="AZ334" i="9"/>
  <c r="AP334" i="9"/>
  <c r="AE334" i="9"/>
  <c r="T334" i="9"/>
  <c r="N334" i="9"/>
  <c r="BB333" i="9"/>
  <c r="AK333" i="9"/>
  <c r="W333" i="9"/>
  <c r="I333" i="9"/>
  <c r="AK332" i="9"/>
  <c r="AK716" i="9" s="1"/>
  <c r="X332" i="9"/>
  <c r="AF331" i="9"/>
  <c r="L331" i="9"/>
  <c r="AY330" i="9"/>
  <c r="AD330" i="9"/>
  <c r="AC329" i="9"/>
  <c r="I329" i="9"/>
  <c r="AJ328" i="9"/>
  <c r="W327" i="9"/>
  <c r="AO325" i="9"/>
  <c r="U325" i="9"/>
  <c r="AN324" i="9"/>
  <c r="Y324" i="9"/>
  <c r="AE322" i="9"/>
  <c r="AQ321" i="9"/>
  <c r="Z319" i="9"/>
  <c r="Z707" i="9" s="1"/>
  <c r="AV318" i="9"/>
  <c r="AH318" i="9"/>
  <c r="I315" i="9"/>
  <c r="AR313" i="9"/>
  <c r="AN310" i="9"/>
  <c r="AF309" i="9"/>
  <c r="N308" i="9"/>
  <c r="T306" i="9"/>
  <c r="AI300" i="9"/>
  <c r="BC299" i="9"/>
  <c r="F287" i="6"/>
  <c r="AY286" i="6"/>
  <c r="AY683" i="6" s="1"/>
  <c r="AC324" i="9"/>
  <c r="N323" i="9"/>
  <c r="N708" i="9" s="1"/>
  <c r="AZ322" i="9"/>
  <c r="BA321" i="9"/>
  <c r="AO321" i="9"/>
  <c r="R321" i="9"/>
  <c r="F321" i="9"/>
  <c r="X319" i="9"/>
  <c r="X707" i="9" s="1"/>
  <c r="L319" i="9"/>
  <c r="L707" i="9" s="1"/>
  <c r="F319" i="9"/>
  <c r="AT318" i="9"/>
  <c r="AI317" i="9"/>
  <c r="L317" i="9"/>
  <c r="AI313" i="9"/>
  <c r="L313" i="9"/>
  <c r="AW311" i="9"/>
  <c r="AW702" i="9" s="1"/>
  <c r="AN307" i="9"/>
  <c r="N305" i="9"/>
  <c r="Z287" i="6"/>
  <c r="T287" i="6"/>
  <c r="N336" i="9"/>
  <c r="AJ335" i="9"/>
  <c r="X335" i="9"/>
  <c r="L335" i="9"/>
  <c r="AH334" i="9"/>
  <c r="G334" i="9"/>
  <c r="AP333" i="9"/>
  <c r="AH333" i="9"/>
  <c r="F333" i="9"/>
  <c r="AO332" i="9"/>
  <c r="AB332" i="9"/>
  <c r="I332" i="9"/>
  <c r="BA331" i="9"/>
  <c r="AJ331" i="9"/>
  <c r="W331" i="9"/>
  <c r="P331" i="9"/>
  <c r="AG329" i="9"/>
  <c r="M329" i="9"/>
  <c r="AW328" i="9"/>
  <c r="P328" i="9"/>
  <c r="AA327" i="9"/>
  <c r="AL326" i="9"/>
  <c r="V326" i="9"/>
  <c r="F326" i="9"/>
  <c r="AT325" i="9"/>
  <c r="BA324" i="9"/>
  <c r="M324" i="9"/>
  <c r="AC321" i="9"/>
  <c r="G321" i="9"/>
  <c r="AZ320" i="9"/>
  <c r="AK320" i="9"/>
  <c r="AX319" i="9"/>
  <c r="AX707" i="9" s="1"/>
  <c r="R317" i="9"/>
  <c r="AA315" i="9"/>
  <c r="AC309" i="9"/>
  <c r="Y306" i="9"/>
  <c r="Y698" i="9" s="1"/>
  <c r="I306" i="9"/>
  <c r="I698" i="9" s="1"/>
  <c r="O300" i="9"/>
  <c r="BB288" i="6"/>
  <c r="BB684" i="6" s="1"/>
  <c r="BC287" i="6"/>
  <c r="AO287" i="6"/>
  <c r="AG287" i="6"/>
  <c r="R324" i="9"/>
  <c r="AU323" i="9"/>
  <c r="AU708" i="9" s="1"/>
  <c r="AF323" i="9"/>
  <c r="AF708" i="9" s="1"/>
  <c r="Z323" i="9"/>
  <c r="Z708" i="9" s="1"/>
  <c r="Z322" i="9"/>
  <c r="W321" i="9"/>
  <c r="K321" i="9"/>
  <c r="AD320" i="9"/>
  <c r="P320" i="9"/>
  <c r="J320" i="9"/>
  <c r="Q319" i="9"/>
  <c r="Q707" i="9" s="1"/>
  <c r="AQ318" i="9"/>
  <c r="Y318" i="9"/>
  <c r="K318" i="9"/>
  <c r="AO317" i="9"/>
  <c r="AN316" i="9"/>
  <c r="AN315" i="9"/>
  <c r="AH314" i="9"/>
  <c r="J313" i="9"/>
  <c r="BC307" i="9"/>
  <c r="AG304" i="9"/>
  <c r="AK288" i="6"/>
  <c r="AK684" i="6" s="1"/>
  <c r="AU287" i="6"/>
  <c r="AN287" i="6"/>
  <c r="J326" i="9"/>
  <c r="AK325" i="9"/>
  <c r="AA324" i="9"/>
  <c r="Q324" i="9"/>
  <c r="G324" i="9"/>
  <c r="AY321" i="9"/>
  <c r="V321" i="9"/>
  <c r="J321" i="9"/>
  <c r="AV319" i="9"/>
  <c r="AV707" i="9" s="1"/>
  <c r="AI319" i="9"/>
  <c r="AI707" i="9" s="1"/>
  <c r="AC319" i="9"/>
  <c r="AC707" i="9" s="1"/>
  <c r="AF317" i="9"/>
  <c r="AI310" i="9"/>
  <c r="AI700" i="9" s="1"/>
  <c r="AQ309" i="9"/>
  <c r="AA309" i="9"/>
  <c r="AX325" i="9"/>
  <c r="P324" i="9"/>
  <c r="AR323" i="9"/>
  <c r="AR708" i="9" s="1"/>
  <c r="AL321" i="9"/>
  <c r="I321" i="9"/>
  <c r="AW320" i="9"/>
  <c r="AP320" i="9"/>
  <c r="AB320" i="9"/>
  <c r="AB319" i="9"/>
  <c r="AB707" i="9" s="1"/>
  <c r="O319" i="9"/>
  <c r="O707" i="9" s="1"/>
  <c r="BC318" i="9"/>
  <c r="AJ318" i="9"/>
  <c r="AL315" i="9"/>
  <c r="X313" i="9"/>
  <c r="H312" i="9"/>
  <c r="AX310" i="9"/>
  <c r="AX700" i="9" s="1"/>
  <c r="R309" i="9"/>
  <c r="P299" i="9"/>
  <c r="W294" i="9"/>
  <c r="AC287" i="6"/>
  <c r="V287" i="6"/>
  <c r="P430" i="5"/>
  <c r="P423" i="5"/>
  <c r="P401" i="5"/>
  <c r="O430" i="6"/>
  <c r="O426" i="10"/>
  <c r="O426" i="9"/>
  <c r="O426" i="6"/>
  <c r="O426" i="5"/>
  <c r="O423" i="9"/>
  <c r="O423" i="5"/>
  <c r="O419" i="9"/>
  <c r="O418" i="6"/>
  <c r="O404" i="9"/>
  <c r="O404" i="6"/>
  <c r="O402" i="10"/>
  <c r="N430" i="5"/>
  <c r="N422" i="6"/>
  <c r="N409" i="6"/>
  <c r="M428" i="10"/>
  <c r="M428" i="9"/>
  <c r="M428" i="6"/>
  <c r="M428" i="5"/>
  <c r="M423" i="10"/>
  <c r="M423" i="6"/>
  <c r="M419" i="10"/>
  <c r="M418" i="5"/>
  <c r="M410" i="6"/>
  <c r="M409" i="5"/>
  <c r="M404" i="6"/>
  <c r="M402" i="10"/>
  <c r="L426" i="9"/>
  <c r="L422" i="6"/>
  <c r="L418" i="10"/>
  <c r="L419" i="6"/>
  <c r="L410" i="9"/>
  <c r="L405" i="10"/>
  <c r="K423" i="9"/>
  <c r="K423" i="5"/>
  <c r="K419" i="9"/>
  <c r="J427" i="5"/>
  <c r="J418" i="9"/>
  <c r="J414" i="6"/>
  <c r="J410" i="5"/>
  <c r="J401" i="5"/>
  <c r="I419" i="6"/>
  <c r="I414" i="10"/>
  <c r="H400" i="6"/>
  <c r="G422" i="10"/>
  <c r="N689" i="14"/>
  <c r="Q649" i="8"/>
  <c r="AX693" i="14"/>
  <c r="Q664" i="12"/>
  <c r="N626" i="14"/>
  <c r="K651" i="14"/>
  <c r="BC701" i="14"/>
  <c r="AS687" i="14"/>
  <c r="Q696" i="14"/>
  <c r="N706" i="14"/>
  <c r="M555" i="14"/>
  <c r="H605" i="14"/>
  <c r="L649" i="14"/>
  <c r="Q657" i="12"/>
  <c r="Q569" i="12"/>
  <c r="O664" i="14"/>
  <c r="K673" i="14"/>
  <c r="Q598" i="12"/>
  <c r="H626" i="14"/>
  <c r="Q603" i="12"/>
  <c r="Q608" i="10"/>
  <c r="N423" i="5"/>
  <c r="N406" i="10"/>
  <c r="M422" i="10"/>
  <c r="K404" i="9"/>
  <c r="I414" i="9"/>
  <c r="G408" i="5"/>
  <c r="Q601" i="8"/>
  <c r="G558" i="14"/>
  <c r="BA688" i="14"/>
  <c r="I605" i="14"/>
  <c r="Q578" i="8"/>
  <c r="Q575" i="8"/>
  <c r="L705" i="14"/>
  <c r="Q563" i="8"/>
  <c r="K617" i="14"/>
  <c r="P428" i="9"/>
  <c r="P425" i="6"/>
  <c r="L400" i="6"/>
  <c r="I401" i="5"/>
  <c r="I177" i="10"/>
  <c r="I248" i="10"/>
  <c r="I265" i="10"/>
  <c r="I226" i="10"/>
  <c r="I232" i="10"/>
  <c r="I228" i="10"/>
  <c r="I252" i="10"/>
  <c r="I260" i="10"/>
  <c r="I275" i="10"/>
  <c r="I242" i="10"/>
  <c r="I254" i="10"/>
  <c r="I273" i="10"/>
  <c r="I234" i="10"/>
  <c r="I246" i="10"/>
  <c r="I271" i="10"/>
  <c r="I230" i="10"/>
  <c r="I258" i="10"/>
  <c r="I269" i="10"/>
  <c r="AX176" i="9"/>
  <c r="AX200" i="9"/>
  <c r="AX209" i="9"/>
  <c r="AX218" i="9"/>
  <c r="AX223" i="9"/>
  <c r="AX229" i="9"/>
  <c r="AX232" i="9"/>
  <c r="AX237" i="9"/>
  <c r="AX241" i="9"/>
  <c r="AX243" i="9"/>
  <c r="AX269" i="9"/>
  <c r="AX192" i="9"/>
  <c r="AX194" i="9"/>
  <c r="AX206" i="9"/>
  <c r="AX208" i="9"/>
  <c r="AX219" i="9"/>
  <c r="AX239" i="9"/>
  <c r="AX253" i="9"/>
  <c r="AX261" i="9"/>
  <c r="AX191" i="9"/>
  <c r="AX212" i="9"/>
  <c r="AX185" i="9"/>
  <c r="AX195" i="9"/>
  <c r="AX196" i="9"/>
  <c r="AX210" i="9"/>
  <c r="AX224" i="9"/>
  <c r="AX267" i="9"/>
  <c r="AX186" i="9"/>
  <c r="AX188" i="9"/>
  <c r="AX201" i="9"/>
  <c r="AX215" i="9"/>
  <c r="AX216" i="9"/>
  <c r="AX220" i="9"/>
  <c r="AX226" i="9"/>
  <c r="AX233" i="9"/>
  <c r="AX251" i="9"/>
  <c r="AX257" i="9"/>
  <c r="AX259" i="9"/>
  <c r="AX190" i="9"/>
  <c r="AX202" i="9"/>
  <c r="AX225" i="9"/>
  <c r="AX235" i="9"/>
  <c r="AX236" i="9"/>
  <c r="AX247" i="9"/>
  <c r="AX265" i="9"/>
  <c r="AX271" i="9"/>
  <c r="AX204" i="9"/>
  <c r="AX207" i="9"/>
  <c r="AX222" i="9"/>
  <c r="AX228" i="9"/>
  <c r="AX230" i="9"/>
  <c r="AX255" i="9"/>
  <c r="AX263" i="9"/>
  <c r="J715" i="14"/>
  <c r="AS702" i="14"/>
  <c r="Q572" i="8"/>
  <c r="Q626" i="8"/>
  <c r="Q583" i="10"/>
  <c r="AS433" i="5"/>
  <c r="P428" i="6"/>
  <c r="P406" i="6"/>
  <c r="P406" i="5"/>
  <c r="P400" i="6"/>
  <c r="O417" i="9"/>
  <c r="O401" i="9"/>
  <c r="O400" i="6"/>
  <c r="N430" i="10"/>
  <c r="N425" i="9"/>
  <c r="H409" i="5"/>
  <c r="G427" i="6"/>
  <c r="BC176" i="6"/>
  <c r="BC191" i="6"/>
  <c r="BC219" i="6"/>
  <c r="BC244" i="6"/>
  <c r="BC246" i="6"/>
  <c r="BC180" i="6"/>
  <c r="BC195" i="6"/>
  <c r="BC199" i="6"/>
  <c r="BC217" i="6"/>
  <c r="BC178" i="6"/>
  <c r="BC260" i="6"/>
  <c r="BC276" i="6"/>
  <c r="BC189" i="6"/>
  <c r="BC193" i="6"/>
  <c r="BC207" i="6"/>
  <c r="BC262" i="6"/>
  <c r="BC197" i="6"/>
  <c r="BC215" i="6"/>
  <c r="BC220" i="6"/>
  <c r="BC270" i="6"/>
  <c r="BC187" i="6"/>
  <c r="BC205" i="6"/>
  <c r="BC213" i="6"/>
  <c r="BC240" i="6"/>
  <c r="BC272" i="6"/>
  <c r="BC185" i="6"/>
  <c r="BC201" i="6"/>
  <c r="BC203" i="6"/>
  <c r="BC211" i="6"/>
  <c r="BC236" i="6"/>
  <c r="O668" i="14"/>
  <c r="Q601" i="10"/>
  <c r="G409" i="10"/>
  <c r="G401" i="6"/>
  <c r="AX198" i="9"/>
  <c r="AX193" i="9"/>
  <c r="P427" i="10"/>
  <c r="P427" i="9"/>
  <c r="P423" i="10"/>
  <c r="P423" i="6"/>
  <c r="P419" i="5"/>
  <c r="P406" i="10"/>
  <c r="O410" i="9"/>
  <c r="O406" i="9"/>
  <c r="N428" i="9"/>
  <c r="N414" i="6"/>
  <c r="L414" i="6"/>
  <c r="J425" i="5"/>
  <c r="J422" i="9"/>
  <c r="J409" i="9"/>
  <c r="J408" i="5"/>
  <c r="J401" i="9"/>
  <c r="I430" i="10"/>
  <c r="I408" i="10"/>
  <c r="I410" i="5"/>
  <c r="I405" i="10"/>
  <c r="I401" i="6"/>
  <c r="I400" i="5"/>
  <c r="H426" i="10"/>
  <c r="H427" i="6"/>
  <c r="H408" i="5"/>
  <c r="H405" i="9"/>
  <c r="H402" i="6"/>
  <c r="G419" i="10"/>
  <c r="G419" i="6"/>
  <c r="F410" i="5"/>
  <c r="AY176" i="10"/>
  <c r="AY182" i="10"/>
  <c r="AY187" i="10"/>
  <c r="AY199" i="10"/>
  <c r="AY202" i="10"/>
  <c r="AY207" i="10"/>
  <c r="AY210" i="10"/>
  <c r="AY183" i="10"/>
  <c r="AY188" i="10"/>
  <c r="AY191" i="10"/>
  <c r="AY196" i="10"/>
  <c r="AY215" i="10"/>
  <c r="AY218" i="10"/>
  <c r="AY220" i="10"/>
  <c r="AY184" i="10"/>
  <c r="AY192" i="10"/>
  <c r="AY213" i="10"/>
  <c r="AY216" i="10"/>
  <c r="AY219" i="10"/>
  <c r="AY179" i="10"/>
  <c r="AY189" i="10"/>
  <c r="AY193" i="10"/>
  <c r="AY203" i="10"/>
  <c r="AY206" i="10"/>
  <c r="AY211" i="10"/>
  <c r="AY221" i="10"/>
  <c r="AY224" i="10"/>
  <c r="AY190" i="10"/>
  <c r="AY198" i="10"/>
  <c r="AY214" i="10"/>
  <c r="AY180" i="10"/>
  <c r="AY185" i="10"/>
  <c r="AY194" i="10"/>
  <c r="AY201" i="10"/>
  <c r="AY204" i="10"/>
  <c r="AY209" i="10"/>
  <c r="G178" i="10"/>
  <c r="G185" i="10"/>
  <c r="G190" i="10"/>
  <c r="G198" i="10"/>
  <c r="G201" i="10"/>
  <c r="G209" i="10"/>
  <c r="G214" i="10"/>
  <c r="G180" i="10"/>
  <c r="G194" i="10"/>
  <c r="G204" i="10"/>
  <c r="G217" i="10"/>
  <c r="G222" i="10"/>
  <c r="G223" i="10"/>
  <c r="G182" i="10"/>
  <c r="G187" i="10"/>
  <c r="G202" i="10"/>
  <c r="G210" i="10"/>
  <c r="G215" i="10"/>
  <c r="G224" i="10"/>
  <c r="G183" i="10"/>
  <c r="G188" i="10"/>
  <c r="G196" i="10"/>
  <c r="G205" i="10"/>
  <c r="G218" i="10"/>
  <c r="G197" i="10"/>
  <c r="G200" i="10"/>
  <c r="G208" i="10"/>
  <c r="G213" i="10"/>
  <c r="G184" i="10"/>
  <c r="G189" i="10"/>
  <c r="G192" i="10"/>
  <c r="G203" i="10"/>
  <c r="G211" i="10"/>
  <c r="G216" i="10"/>
  <c r="BA180" i="10"/>
  <c r="BA181" i="10"/>
  <c r="BA195" i="10"/>
  <c r="BA204" i="10"/>
  <c r="BA217" i="10"/>
  <c r="BA223" i="10"/>
  <c r="BA234" i="10"/>
  <c r="BA241" i="10"/>
  <c r="BA246" i="10"/>
  <c r="BA273" i="10"/>
  <c r="BA176" i="10"/>
  <c r="BA187" i="10"/>
  <c r="BA199" i="10"/>
  <c r="BA207" i="10"/>
  <c r="BA212" i="10"/>
  <c r="BA230" i="10"/>
  <c r="BA197" i="10"/>
  <c r="BA205" i="10"/>
  <c r="BA218" i="10"/>
  <c r="BA220" i="10"/>
  <c r="BA237" i="10"/>
  <c r="BA248" i="10"/>
  <c r="BA261" i="10"/>
  <c r="BA267" i="10"/>
  <c r="BA177" i="10"/>
  <c r="BA178" i="10"/>
  <c r="BA200" i="10"/>
  <c r="BA208" i="10"/>
  <c r="BA213" i="10"/>
  <c r="BA219" i="10"/>
  <c r="BA226" i="10"/>
  <c r="BA232" i="10"/>
  <c r="BA236" i="10"/>
  <c r="BA240" i="10"/>
  <c r="BA244" i="10"/>
  <c r="BA250" i="10"/>
  <c r="BA265" i="10"/>
  <c r="BA179" i="10"/>
  <c r="BA189" i="10"/>
  <c r="BA193" i="10"/>
  <c r="BA203" i="10"/>
  <c r="BA211" i="10"/>
  <c r="BA216" i="10"/>
  <c r="BA221" i="10"/>
  <c r="BA222" i="10"/>
  <c r="BA225" i="10"/>
  <c r="BA235" i="10"/>
  <c r="BA239" i="10"/>
  <c r="BA243" i="10"/>
  <c r="BA256" i="10"/>
  <c r="BA264" i="10"/>
  <c r="BA277" i="10"/>
  <c r="BA206" i="10"/>
  <c r="BA228" i="10"/>
  <c r="BA252" i="10"/>
  <c r="BA255" i="10"/>
  <c r="BA260" i="10"/>
  <c r="AX179" i="9"/>
  <c r="K714" i="14"/>
  <c r="P604" i="14"/>
  <c r="Q581" i="8"/>
  <c r="Q662" i="12"/>
  <c r="Q609" i="10"/>
  <c r="Q557" i="10"/>
  <c r="P401" i="10"/>
  <c r="P400" i="9"/>
  <c r="O430" i="9"/>
  <c r="O427" i="10"/>
  <c r="O427" i="9"/>
  <c r="O427" i="6"/>
  <c r="O427" i="5"/>
  <c r="O422" i="6"/>
  <c r="O418" i="10"/>
  <c r="O419" i="6"/>
  <c r="N423" i="6"/>
  <c r="N404" i="10"/>
  <c r="N403" i="9"/>
  <c r="N402" i="10"/>
  <c r="M430" i="5"/>
  <c r="M425" i="10"/>
  <c r="M425" i="9"/>
  <c r="M425" i="6"/>
  <c r="M425" i="5"/>
  <c r="M422" i="9"/>
  <c r="M422" i="5"/>
  <c r="M418" i="9"/>
  <c r="M419" i="5"/>
  <c r="M408" i="9"/>
  <c r="M405" i="6"/>
  <c r="M404" i="5"/>
  <c r="L427" i="9"/>
  <c r="L423" i="10"/>
  <c r="L423" i="6"/>
  <c r="L419" i="10"/>
  <c r="L417" i="9"/>
  <c r="L408" i="10"/>
  <c r="L406" i="10"/>
  <c r="K419" i="6"/>
  <c r="K414" i="10"/>
  <c r="K408" i="5"/>
  <c r="J428" i="9"/>
  <c r="J419" i="9"/>
  <c r="J418" i="6"/>
  <c r="I419" i="10"/>
  <c r="I414" i="5"/>
  <c r="I404" i="6"/>
  <c r="H422" i="6"/>
  <c r="H419" i="10"/>
  <c r="E426" i="9"/>
  <c r="AX180" i="9"/>
  <c r="Q672" i="8"/>
  <c r="Q651" i="6"/>
  <c r="P426" i="10"/>
  <c r="P427" i="5"/>
  <c r="P422" i="10"/>
  <c r="P422" i="6"/>
  <c r="P418" i="5"/>
  <c r="P408" i="10"/>
  <c r="P405" i="10"/>
  <c r="O405" i="6"/>
  <c r="O404" i="5"/>
  <c r="N417" i="9"/>
  <c r="L430" i="6"/>
  <c r="K430" i="6"/>
  <c r="K426" i="10"/>
  <c r="K426" i="9"/>
  <c r="K426" i="6"/>
  <c r="K426" i="5"/>
  <c r="K409" i="9"/>
  <c r="K408" i="6"/>
  <c r="K406" i="6"/>
  <c r="K405" i="5"/>
  <c r="K400" i="10"/>
  <c r="J428" i="5"/>
  <c r="J408" i="9"/>
  <c r="J408" i="6"/>
  <c r="J400" i="9"/>
  <c r="I409" i="5"/>
  <c r="I404" i="10"/>
  <c r="I400" i="6"/>
  <c r="H430" i="10"/>
  <c r="G427" i="10"/>
  <c r="G426" i="9"/>
  <c r="BA272" i="9"/>
  <c r="BA271" i="9"/>
  <c r="BA266" i="9"/>
  <c r="BA265" i="9"/>
  <c r="BA247" i="9"/>
  <c r="BA226" i="9"/>
  <c r="BA220" i="9"/>
  <c r="I212" i="9"/>
  <c r="I211" i="9"/>
  <c r="I210" i="9"/>
  <c r="BA197" i="9"/>
  <c r="BA183" i="9"/>
  <c r="BA178" i="9"/>
  <c r="F271" i="6"/>
  <c r="AX219" i="6"/>
  <c r="F216" i="6"/>
  <c r="AX209" i="6"/>
  <c r="AX191" i="6"/>
  <c r="AV246" i="11"/>
  <c r="AV215" i="11"/>
  <c r="AV181" i="11"/>
  <c r="N404" i="12"/>
  <c r="J430" i="12"/>
  <c r="I417" i="12"/>
  <c r="I219" i="12"/>
  <c r="AX49" i="12"/>
  <c r="AX49" i="11"/>
  <c r="AX49" i="8"/>
  <c r="AX208" i="8" s="1"/>
  <c r="G187" i="11"/>
  <c r="G193" i="11"/>
  <c r="G195" i="11"/>
  <c r="G197" i="11"/>
  <c r="G207" i="11"/>
  <c r="G230" i="11"/>
  <c r="G241" i="11"/>
  <c r="G185" i="11"/>
  <c r="G199" i="11"/>
  <c r="G233" i="11"/>
  <c r="G177" i="11"/>
  <c r="G181" i="11"/>
  <c r="G191" i="11"/>
  <c r="G205" i="11"/>
  <c r="G209" i="11"/>
  <c r="G219" i="11"/>
  <c r="G176" i="11"/>
  <c r="G212" i="11"/>
  <c r="G213" i="11"/>
  <c r="G228" i="11"/>
  <c r="G237" i="11"/>
  <c r="G178" i="11"/>
  <c r="G203" i="11"/>
  <c r="G215" i="11"/>
  <c r="G221" i="11"/>
  <c r="G225" i="11"/>
  <c r="G229" i="11"/>
  <c r="F178" i="12"/>
  <c r="F187" i="12"/>
  <c r="F207" i="12"/>
  <c r="F239" i="12"/>
  <c r="F247" i="12"/>
  <c r="F251" i="12"/>
  <c r="F253" i="12"/>
  <c r="F255" i="12"/>
  <c r="F272" i="12"/>
  <c r="F183" i="12"/>
  <c r="F191" i="12"/>
  <c r="F199" i="12"/>
  <c r="F177" i="12"/>
  <c r="F277" i="12"/>
  <c r="F217" i="12"/>
  <c r="F176" i="12"/>
  <c r="F185" i="12"/>
  <c r="F215" i="12"/>
  <c r="F219" i="12"/>
  <c r="F241" i="12"/>
  <c r="F269" i="12"/>
  <c r="F189" i="12"/>
  <c r="F203" i="12"/>
  <c r="F231" i="12"/>
  <c r="F233" i="12"/>
  <c r="F235" i="12"/>
  <c r="F275" i="12"/>
  <c r="BA260" i="9"/>
  <c r="BA259" i="9"/>
  <c r="BA257" i="9"/>
  <c r="BA252" i="9"/>
  <c r="BA251" i="9"/>
  <c r="I228" i="9"/>
  <c r="I220" i="9"/>
  <c r="BA215" i="9"/>
  <c r="I206" i="9"/>
  <c r="BA187" i="9"/>
  <c r="I182" i="9"/>
  <c r="F263" i="6"/>
  <c r="F233" i="6"/>
  <c r="AX211" i="6"/>
  <c r="F208" i="6"/>
  <c r="F194" i="6"/>
  <c r="AX185" i="6"/>
  <c r="AV250" i="11"/>
  <c r="AV229" i="11"/>
  <c r="AV223" i="11"/>
  <c r="AV214" i="11"/>
  <c r="AV205" i="11"/>
  <c r="AV204" i="11"/>
  <c r="AV199" i="11"/>
  <c r="AV189" i="11"/>
  <c r="N422" i="12"/>
  <c r="I275" i="12"/>
  <c r="I269" i="12"/>
  <c r="I246" i="12"/>
  <c r="F422" i="10"/>
  <c r="F419" i="10"/>
  <c r="E430" i="6"/>
  <c r="BA276" i="9"/>
  <c r="BA274" i="9"/>
  <c r="BA268" i="9"/>
  <c r="BA267" i="9"/>
  <c r="I264" i="9"/>
  <c r="I250" i="9"/>
  <c r="BA245" i="9"/>
  <c r="I242" i="9"/>
  <c r="I239" i="9"/>
  <c r="BA234" i="9"/>
  <c r="BA231" i="9"/>
  <c r="I230" i="9"/>
  <c r="I229" i="9"/>
  <c r="I224" i="9"/>
  <c r="I223" i="9"/>
  <c r="I222" i="9"/>
  <c r="F210" i="9"/>
  <c r="I208" i="9"/>
  <c r="BA196" i="9"/>
  <c r="I194" i="9"/>
  <c r="I190" i="9"/>
  <c r="BA185" i="9"/>
  <c r="I180" i="9"/>
  <c r="F277" i="6"/>
  <c r="I275" i="6"/>
  <c r="AV272" i="6"/>
  <c r="F269" i="6"/>
  <c r="F261" i="6"/>
  <c r="F259" i="6"/>
  <c r="F251" i="6"/>
  <c r="AV240" i="6"/>
  <c r="I235" i="6"/>
  <c r="BB218" i="6"/>
  <c r="AX213" i="6"/>
  <c r="AX205" i="6"/>
  <c r="AX203" i="6"/>
  <c r="AX201" i="6"/>
  <c r="F196" i="6"/>
  <c r="AX187" i="6"/>
  <c r="AX177" i="6"/>
  <c r="AV248" i="11"/>
  <c r="AV245" i="11"/>
  <c r="AV235" i="11"/>
  <c r="AV225" i="11"/>
  <c r="G201" i="11"/>
  <c r="G183" i="11"/>
  <c r="F265" i="12"/>
  <c r="F223" i="12"/>
  <c r="I222" i="12"/>
  <c r="BB49" i="12"/>
  <c r="BB49" i="8"/>
  <c r="F430" i="9"/>
  <c r="F423" i="9"/>
  <c r="F408" i="9"/>
  <c r="F403" i="9"/>
  <c r="F401" i="5"/>
  <c r="E419" i="5"/>
  <c r="E408" i="6"/>
  <c r="BA275" i="9"/>
  <c r="BA273" i="9"/>
  <c r="G264" i="9"/>
  <c r="I258" i="9"/>
  <c r="I256" i="9"/>
  <c r="BA239" i="9"/>
  <c r="I237" i="9"/>
  <c r="I227" i="9"/>
  <c r="BA212" i="9"/>
  <c r="I200" i="9"/>
  <c r="F275" i="6"/>
  <c r="I265" i="6"/>
  <c r="I247" i="6"/>
  <c r="I245" i="6"/>
  <c r="I243" i="6"/>
  <c r="F235" i="6"/>
  <c r="AV232" i="6"/>
  <c r="F218" i="6"/>
  <c r="AX215" i="6"/>
  <c r="F200" i="6"/>
  <c r="AX197" i="6"/>
  <c r="I189" i="6"/>
  <c r="AV177" i="6"/>
  <c r="BB277" i="11"/>
  <c r="AV247" i="11"/>
  <c r="G179" i="11"/>
  <c r="AY176" i="8"/>
  <c r="AY186" i="8"/>
  <c r="AY237" i="8"/>
  <c r="AY247" i="8"/>
  <c r="AY265" i="8"/>
  <c r="AY271" i="8"/>
  <c r="AY275" i="8"/>
  <c r="AY190" i="8"/>
  <c r="AY229" i="8"/>
  <c r="AY231" i="8"/>
  <c r="AY241" i="8"/>
  <c r="AY274" i="8"/>
  <c r="AY216" i="8"/>
  <c r="AY227" i="8"/>
  <c r="AY259" i="8"/>
  <c r="AY184" i="8"/>
  <c r="AY212" i="8"/>
  <c r="AY215" i="8"/>
  <c r="AY263" i="8"/>
  <c r="AY182" i="8"/>
  <c r="AY195" i="8"/>
  <c r="AY208" i="8"/>
  <c r="AY211" i="8"/>
  <c r="AY221" i="8"/>
  <c r="L412" i="12"/>
  <c r="F257" i="12"/>
  <c r="F249" i="12"/>
  <c r="F229" i="12"/>
  <c r="F193" i="12"/>
  <c r="I238" i="12"/>
  <c r="I216" i="12"/>
  <c r="BA270" i="9"/>
  <c r="BA269" i="9"/>
  <c r="BA243" i="9"/>
  <c r="BA240" i="9"/>
  <c r="BA227" i="9"/>
  <c r="BA223" i="9"/>
  <c r="BA209" i="9"/>
  <c r="F257" i="6"/>
  <c r="F255" i="6"/>
  <c r="F253" i="6"/>
  <c r="F231" i="6"/>
  <c r="F229" i="6"/>
  <c r="F227" i="6"/>
  <c r="F212" i="6"/>
  <c r="F210" i="6"/>
  <c r="F204" i="6"/>
  <c r="AV176" i="11"/>
  <c r="AV177" i="11"/>
  <c r="AV183" i="11"/>
  <c r="AV209" i="11"/>
  <c r="AV213" i="11"/>
  <c r="AV216" i="11"/>
  <c r="AV237" i="11"/>
  <c r="AV179" i="11"/>
  <c r="AV188" i="11"/>
  <c r="AV193" i="11"/>
  <c r="AV231" i="11"/>
  <c r="AV184" i="11"/>
  <c r="AV192" i="11"/>
  <c r="AV194" i="11"/>
  <c r="AV195" i="11"/>
  <c r="AV197" i="11"/>
  <c r="AV198" i="11"/>
  <c r="AV201" i="11"/>
  <c r="AV206" i="11"/>
  <c r="AV217" i="11"/>
  <c r="AV186" i="11"/>
  <c r="AV187" i="11"/>
  <c r="AV190" i="11"/>
  <c r="AV196" i="11"/>
  <c r="AV218" i="11"/>
  <c r="AV222" i="11"/>
  <c r="AV227" i="11"/>
  <c r="AV236" i="11"/>
  <c r="AV239" i="11"/>
  <c r="AV185" i="11"/>
  <c r="AV207" i="11"/>
  <c r="AV211" i="11"/>
  <c r="AV212" i="11"/>
  <c r="AV228" i="11"/>
  <c r="AV241" i="11"/>
  <c r="E401" i="5"/>
  <c r="BA264" i="9"/>
  <c r="BA249" i="9"/>
  <c r="BA248" i="9"/>
  <c r="I246" i="9"/>
  <c r="BA238" i="9"/>
  <c r="I234" i="9"/>
  <c r="BA230" i="9"/>
  <c r="I217" i="9"/>
  <c r="I202" i="9"/>
  <c r="BA198" i="9"/>
  <c r="I196" i="9"/>
  <c r="BA193" i="9"/>
  <c r="I186" i="9"/>
  <c r="BA184" i="9"/>
  <c r="F237" i="6"/>
  <c r="F202" i="6"/>
  <c r="AX199" i="6"/>
  <c r="I191" i="6"/>
  <c r="AV244" i="11"/>
  <c r="AV221" i="11"/>
  <c r="M401" i="12"/>
  <c r="AY218" i="12"/>
  <c r="AY205" i="12"/>
  <c r="AY275" i="12"/>
  <c r="AY189" i="12"/>
  <c r="AY273" i="12"/>
  <c r="AY251" i="12"/>
  <c r="AY253" i="12"/>
  <c r="AY271" i="12"/>
  <c r="BB198" i="11"/>
  <c r="BB213" i="11"/>
  <c r="BB193" i="11"/>
  <c r="I177" i="12"/>
  <c r="I203" i="12"/>
  <c r="I235" i="12"/>
  <c r="I267" i="12"/>
  <c r="I273" i="12"/>
  <c r="I181" i="12"/>
  <c r="I184" i="12"/>
  <c r="I190" i="12"/>
  <c r="I197" i="12"/>
  <c r="I178" i="12"/>
  <c r="I187" i="12"/>
  <c r="I229" i="12"/>
  <c r="I247" i="12"/>
  <c r="I251" i="12"/>
  <c r="I253" i="12"/>
  <c r="I255" i="12"/>
  <c r="I200" i="12"/>
  <c r="I213" i="12"/>
  <c r="I245" i="12"/>
  <c r="I249" i="12"/>
  <c r="I257" i="12"/>
  <c r="I259" i="12"/>
  <c r="I261" i="12"/>
  <c r="I263" i="12"/>
  <c r="I265" i="12"/>
  <c r="I277" i="12"/>
  <c r="P405" i="12"/>
  <c r="O414" i="12"/>
  <c r="N427" i="12"/>
  <c r="G241" i="12"/>
  <c r="G238" i="12"/>
  <c r="G232" i="12"/>
  <c r="I230" i="12"/>
  <c r="G219" i="12"/>
  <c r="G215" i="12"/>
  <c r="G206" i="12"/>
  <c r="G185" i="12"/>
  <c r="Q289" i="12"/>
  <c r="P427" i="12"/>
  <c r="O409" i="12"/>
  <c r="M411" i="12"/>
  <c r="L427" i="12"/>
  <c r="K417" i="12"/>
  <c r="G413" i="12"/>
  <c r="E400" i="12"/>
  <c r="G270" i="12"/>
  <c r="G222" i="12"/>
  <c r="G217" i="12"/>
  <c r="G216" i="12"/>
  <c r="G202" i="12"/>
  <c r="G198" i="12"/>
  <c r="G188" i="12"/>
  <c r="AD287" i="12"/>
  <c r="V287" i="12"/>
  <c r="N287" i="12"/>
  <c r="F270" i="12"/>
  <c r="G177" i="12"/>
  <c r="AY49" i="11"/>
  <c r="P409" i="12"/>
  <c r="O430" i="12"/>
  <c r="N425" i="12"/>
  <c r="N412" i="12"/>
  <c r="N400" i="12"/>
  <c r="M414" i="12"/>
  <c r="L410" i="12"/>
  <c r="I422" i="12"/>
  <c r="H426" i="12"/>
  <c r="L409" i="12"/>
  <c r="G264" i="12"/>
  <c r="G199" i="12"/>
  <c r="F286" i="12"/>
  <c r="BB286" i="12"/>
  <c r="W287" i="12"/>
  <c r="AN288" i="12"/>
  <c r="BC288" i="12"/>
  <c r="I289" i="12"/>
  <c r="AC289" i="12"/>
  <c r="U291" i="12"/>
  <c r="U684" i="12" s="1"/>
  <c r="BB291" i="12"/>
  <c r="BB684" i="12" s="1"/>
  <c r="AA293" i="12"/>
  <c r="AQ293" i="12"/>
  <c r="L294" i="12"/>
  <c r="U294" i="12"/>
  <c r="AD294" i="12"/>
  <c r="AR294" i="12"/>
  <c r="BB294" i="12"/>
  <c r="AG295" i="12"/>
  <c r="I297" i="12"/>
  <c r="Y297" i="12"/>
  <c r="AO297" i="12"/>
  <c r="J298" i="12"/>
  <c r="X298" i="12"/>
  <c r="AG298" i="12"/>
  <c r="AP298" i="12"/>
  <c r="AK299" i="12"/>
  <c r="M301" i="12"/>
  <c r="AO301" i="12"/>
  <c r="J302" i="12"/>
  <c r="X302" i="12"/>
  <c r="AH302" i="12"/>
  <c r="AW302" i="12"/>
  <c r="M303" i="12"/>
  <c r="BB303" i="12"/>
  <c r="V304" i="12"/>
  <c r="V694" i="12" s="1"/>
  <c r="O305" i="12"/>
  <c r="AE305" i="12"/>
  <c r="AV305" i="12"/>
  <c r="F306" i="12"/>
  <c r="T306" i="12"/>
  <c r="AC306" i="12"/>
  <c r="AL306" i="12"/>
  <c r="BA306" i="12"/>
  <c r="AG307" i="12"/>
  <c r="BB307" i="12"/>
  <c r="V308" i="12"/>
  <c r="M286" i="12"/>
  <c r="AO286" i="12"/>
  <c r="AB288" i="12"/>
  <c r="AK289" i="12"/>
  <c r="AC291" i="12"/>
  <c r="AC684" i="12" s="1"/>
  <c r="K293" i="12"/>
  <c r="W293" i="12"/>
  <c r="AM293" i="12"/>
  <c r="M294" i="12"/>
  <c r="V294" i="12"/>
  <c r="AJ294" i="12"/>
  <c r="AT294" i="12"/>
  <c r="BC294" i="12"/>
  <c r="I295" i="12"/>
  <c r="AO295" i="12"/>
  <c r="U297" i="12"/>
  <c r="AK297" i="12"/>
  <c r="BB297" i="12"/>
  <c r="P298" i="12"/>
  <c r="Y298" i="12"/>
  <c r="AH298" i="12"/>
  <c r="AW298" i="12"/>
  <c r="M299" i="12"/>
  <c r="AT299" i="12"/>
  <c r="I301" i="12"/>
  <c r="AK301" i="12"/>
  <c r="BB301" i="12"/>
  <c r="P302" i="12"/>
  <c r="Z302" i="12"/>
  <c r="AN302" i="12"/>
  <c r="AX302" i="12"/>
  <c r="U303" i="12"/>
  <c r="AC303" i="12"/>
  <c r="J304" i="12"/>
  <c r="J694" i="12" s="1"/>
  <c r="K305" i="12"/>
  <c r="AA305" i="12"/>
  <c r="AQ305" i="12"/>
  <c r="L306" i="12"/>
  <c r="U306" i="12"/>
  <c r="AD306" i="12"/>
  <c r="AR306" i="12"/>
  <c r="BB306" i="12"/>
  <c r="U307" i="12"/>
  <c r="AO307" i="12"/>
  <c r="J308" i="12"/>
  <c r="AD308" i="12"/>
  <c r="AC286" i="12"/>
  <c r="AV287" i="12"/>
  <c r="P288" i="12"/>
  <c r="AT289" i="12"/>
  <c r="AK291" i="12"/>
  <c r="AK684" i="12" s="1"/>
  <c r="G293" i="12"/>
  <c r="S293" i="12"/>
  <c r="AI293" i="12"/>
  <c r="AZ293" i="12"/>
  <c r="N294" i="12"/>
  <c r="AB294" i="12"/>
  <c r="AK294" i="12"/>
  <c r="AU294" i="12"/>
  <c r="Q295" i="12"/>
  <c r="AX295" i="12"/>
  <c r="Q297" i="12"/>
  <c r="AG297" i="12"/>
  <c r="AX297" i="12"/>
  <c r="H298" i="12"/>
  <c r="Q298" i="12"/>
  <c r="Z298" i="12"/>
  <c r="AN298" i="12"/>
  <c r="AX298" i="12"/>
  <c r="U299" i="12"/>
  <c r="BB299" i="12"/>
  <c r="U301" i="12"/>
  <c r="AG301" i="12"/>
  <c r="AX301" i="12"/>
  <c r="H302" i="12"/>
  <c r="Q302" i="12"/>
  <c r="AF302" i="12"/>
  <c r="AO302" i="12"/>
  <c r="AY302" i="12"/>
  <c r="AK303" i="12"/>
  <c r="AU304" i="12"/>
  <c r="AU694" i="12" s="1"/>
  <c r="G305" i="12"/>
  <c r="W305" i="12"/>
  <c r="AM305" i="12"/>
  <c r="M306" i="12"/>
  <c r="V306" i="12"/>
  <c r="AJ306" i="12"/>
  <c r="AT306" i="12"/>
  <c r="BC306" i="12"/>
  <c r="I307" i="12"/>
  <c r="BA308" i="12"/>
  <c r="AK286" i="12"/>
  <c r="O287" i="12"/>
  <c r="U289" i="12"/>
  <c r="AX289" i="12"/>
  <c r="I291" i="12"/>
  <c r="I684" i="12" s="1"/>
  <c r="F294" i="12"/>
  <c r="Q294" i="12"/>
  <c r="AG294" i="12"/>
  <c r="Y295" i="12"/>
  <c r="BB295" i="12"/>
  <c r="R298" i="12"/>
  <c r="AC298" i="12"/>
  <c r="AT298" i="12"/>
  <c r="Y299" i="12"/>
  <c r="K301" i="12"/>
  <c r="Q301" i="12"/>
  <c r="W301" i="12"/>
  <c r="AP302" i="12"/>
  <c r="BB302" i="12"/>
  <c r="N304" i="12"/>
  <c r="N694" i="12" s="1"/>
  <c r="H306" i="12"/>
  <c r="R306" i="12"/>
  <c r="AU306" i="12"/>
  <c r="AC307" i="12"/>
  <c r="N308" i="12"/>
  <c r="AM309" i="12"/>
  <c r="AT309" i="12"/>
  <c r="AZ309" i="12"/>
  <c r="N310" i="12"/>
  <c r="AB310" i="12"/>
  <c r="AK310" i="12"/>
  <c r="AU310" i="12"/>
  <c r="O311" i="12"/>
  <c r="AE311" i="12"/>
  <c r="AV311" i="12"/>
  <c r="AP312" i="12"/>
  <c r="AW312" i="12"/>
  <c r="AK313" i="12"/>
  <c r="AZ313" i="12"/>
  <c r="X314" i="12"/>
  <c r="AJ314" i="12"/>
  <c r="V315" i="12"/>
  <c r="T316" i="12"/>
  <c r="AI316" i="12"/>
  <c r="AN316" i="12"/>
  <c r="I317" i="12"/>
  <c r="W317" i="12"/>
  <c r="AF317" i="12"/>
  <c r="AF702" i="12" s="1"/>
  <c r="AO317" i="12"/>
  <c r="AT286" i="12"/>
  <c r="AE287" i="12"/>
  <c r="I293" i="12"/>
  <c r="AC293" i="12"/>
  <c r="AO293" i="12"/>
  <c r="AV293" i="12"/>
  <c r="BB293" i="12"/>
  <c r="AY294" i="12"/>
  <c r="K297" i="12"/>
  <c r="W297" i="12"/>
  <c r="AC297" i="12"/>
  <c r="AI297" i="12"/>
  <c r="AV297" i="12"/>
  <c r="M298" i="12"/>
  <c r="AQ301" i="12"/>
  <c r="I302" i="12"/>
  <c r="N302" i="12"/>
  <c r="T302" i="12"/>
  <c r="AK302" i="12"/>
  <c r="AT303" i="12"/>
  <c r="AD304" i="12"/>
  <c r="AD694" i="12" s="1"/>
  <c r="AX305" i="12"/>
  <c r="N306" i="12"/>
  <c r="Y306" i="12"/>
  <c r="AO306" i="12"/>
  <c r="AK307" i="12"/>
  <c r="K309" i="12"/>
  <c r="Q309" i="12"/>
  <c r="J310" i="12"/>
  <c r="X310" i="12"/>
  <c r="AG310" i="12"/>
  <c r="AP310" i="12"/>
  <c r="U311" i="12"/>
  <c r="AK311" i="12"/>
  <c r="BB311" i="12"/>
  <c r="V312" i="12"/>
  <c r="K313" i="12"/>
  <c r="R314" i="12"/>
  <c r="AP314" i="12"/>
  <c r="BC314" i="12"/>
  <c r="Z316" i="12"/>
  <c r="AE316" i="12"/>
  <c r="AU316" i="12"/>
  <c r="AF288" i="12"/>
  <c r="AG291" i="12"/>
  <c r="AG684" i="12" s="1"/>
  <c r="Y293" i="12"/>
  <c r="AE293" i="12"/>
  <c r="AK293" i="12"/>
  <c r="AX293" i="12"/>
  <c r="Y294" i="12"/>
  <c r="AO294" i="12"/>
  <c r="BA294" i="12"/>
  <c r="G297" i="12"/>
  <c r="M297" i="12"/>
  <c r="S297" i="12"/>
  <c r="AE297" i="12"/>
  <c r="AK298" i="12"/>
  <c r="BB298" i="12"/>
  <c r="AX299" i="12"/>
  <c r="AA301" i="12"/>
  <c r="AM301" i="12"/>
  <c r="AT301" i="12"/>
  <c r="AZ301" i="12"/>
  <c r="AO303" i="12"/>
  <c r="BC304" i="12"/>
  <c r="BC694" i="12" s="1"/>
  <c r="AG305" i="12"/>
  <c r="AT305" i="12"/>
  <c r="AZ305" i="12"/>
  <c r="J306" i="12"/>
  <c r="P306" i="12"/>
  <c r="AU308" i="12"/>
  <c r="G309" i="12"/>
  <c r="M309" i="12"/>
  <c r="S309" i="12"/>
  <c r="L310" i="12"/>
  <c r="U310" i="12"/>
  <c r="AD310" i="12"/>
  <c r="AR310" i="12"/>
  <c r="BB310" i="12"/>
  <c r="G311" i="12"/>
  <c r="W311" i="12"/>
  <c r="AM311" i="12"/>
  <c r="J312" i="12"/>
  <c r="T313" i="12"/>
  <c r="N314" i="12"/>
  <c r="AG314" i="12"/>
  <c r="AY314" i="12"/>
  <c r="G316" i="12"/>
  <c r="L316" i="12"/>
  <c r="AQ316" i="12"/>
  <c r="AW316" i="12"/>
  <c r="G317" i="12"/>
  <c r="P317" i="12"/>
  <c r="Y317" i="12"/>
  <c r="AM317" i="12"/>
  <c r="AW317" i="12"/>
  <c r="AW702" i="12" s="1"/>
  <c r="F318" i="12"/>
  <c r="AW288" i="12"/>
  <c r="Y289" i="12"/>
  <c r="BB289" i="12"/>
  <c r="M291" i="12"/>
  <c r="M684" i="12" s="1"/>
  <c r="AO291" i="12"/>
  <c r="AO684" i="12" s="1"/>
  <c r="I294" i="12"/>
  <c r="T294" i="12"/>
  <c r="AW294" i="12"/>
  <c r="AC295" i="12"/>
  <c r="U298" i="12"/>
  <c r="AF298" i="12"/>
  <c r="AC299" i="12"/>
  <c r="O301" i="12"/>
  <c r="F302" i="12"/>
  <c r="L302" i="12"/>
  <c r="V302" i="12"/>
  <c r="AC302" i="12"/>
  <c r="AT302" i="12"/>
  <c r="I305" i="12"/>
  <c r="U305" i="12"/>
  <c r="AG306" i="12"/>
  <c r="AX306" i="12"/>
  <c r="Z308" i="12"/>
  <c r="BC308" i="12"/>
  <c r="AK309" i="12"/>
  <c r="AQ309" i="12"/>
  <c r="AX309" i="12"/>
  <c r="H310" i="12"/>
  <c r="Q310" i="12"/>
  <c r="Z310" i="12"/>
  <c r="AN310" i="12"/>
  <c r="AX310" i="12"/>
  <c r="M311" i="12"/>
  <c r="AC311" i="12"/>
  <c r="AT311" i="12"/>
  <c r="AB313" i="12"/>
  <c r="I314" i="12"/>
  <c r="AB314" i="12"/>
  <c r="AT314" i="12"/>
  <c r="M315" i="12"/>
  <c r="AU315" i="12"/>
  <c r="R316" i="12"/>
  <c r="W316" i="12"/>
  <c r="BC316" i="12"/>
  <c r="L317" i="12"/>
  <c r="L702" i="12" s="1"/>
  <c r="U317" i="12"/>
  <c r="AI317" i="12"/>
  <c r="AR317" i="12"/>
  <c r="AR702" i="12" s="1"/>
  <c r="BB317" i="12"/>
  <c r="X318" i="12"/>
  <c r="AC318" i="12"/>
  <c r="AH318" i="12"/>
  <c r="K319" i="12"/>
  <c r="G202" i="11"/>
  <c r="O411" i="12"/>
  <c r="O406" i="12"/>
  <c r="N410" i="12"/>
  <c r="M419" i="12"/>
  <c r="M409" i="12"/>
  <c r="J423" i="12"/>
  <c r="J413" i="12"/>
  <c r="F262" i="12"/>
  <c r="F260" i="12"/>
  <c r="F258" i="12"/>
  <c r="F256" i="12"/>
  <c r="G254" i="12"/>
  <c r="G252" i="12"/>
  <c r="G250" i="12"/>
  <c r="G248" i="12"/>
  <c r="F245" i="12"/>
  <c r="G242" i="12"/>
  <c r="G236" i="12"/>
  <c r="G229" i="12"/>
  <c r="G228" i="12"/>
  <c r="G225" i="12"/>
  <c r="G201" i="12"/>
  <c r="G178" i="12"/>
  <c r="G289" i="12"/>
  <c r="J287" i="12"/>
  <c r="S318" i="12"/>
  <c r="G318" i="12"/>
  <c r="Z317" i="12"/>
  <c r="AX316" i="12"/>
  <c r="M316" i="12"/>
  <c r="AZ314" i="12"/>
  <c r="O314" i="12"/>
  <c r="AP313" i="12"/>
  <c r="BB312" i="12"/>
  <c r="AG312" i="12"/>
  <c r="P312" i="12"/>
  <c r="AN311" i="12"/>
  <c r="X311" i="12"/>
  <c r="H311" i="12"/>
  <c r="AE310" i="12"/>
  <c r="N309" i="12"/>
  <c r="AO308" i="12"/>
  <c r="L307" i="12"/>
  <c r="AM306" i="12"/>
  <c r="W306" i="12"/>
  <c r="AU305" i="12"/>
  <c r="AO304" i="12"/>
  <c r="AO694" i="12" s="1"/>
  <c r="L303" i="12"/>
  <c r="AI302" i="12"/>
  <c r="AU301" i="12"/>
  <c r="AH301" i="12"/>
  <c r="AJ299" i="12"/>
  <c r="P299" i="12"/>
  <c r="K298" i="12"/>
  <c r="N297" i="12"/>
  <c r="AR295" i="12"/>
  <c r="Z293" i="12"/>
  <c r="AW291" i="12"/>
  <c r="T291" i="12"/>
  <c r="AN289" i="12"/>
  <c r="L289" i="12"/>
  <c r="AD317" i="12"/>
  <c r="G315" i="12"/>
  <c r="AH313" i="12"/>
  <c r="AI310" i="12"/>
  <c r="BC309" i="12"/>
  <c r="AG308" i="12"/>
  <c r="AW307" i="12"/>
  <c r="AW303" i="12"/>
  <c r="AZ302" i="12"/>
  <c r="H299" i="12"/>
  <c r="AQ298" i="12"/>
  <c r="AA298" i="12"/>
  <c r="AY297" i="12"/>
  <c r="AL297" i="12"/>
  <c r="Z297" i="12"/>
  <c r="BB296" i="12"/>
  <c r="AT296" i="12"/>
  <c r="AK296" i="12"/>
  <c r="AC296" i="12"/>
  <c r="U296" i="12"/>
  <c r="M296" i="12"/>
  <c r="AJ295" i="12"/>
  <c r="AE294" i="12"/>
  <c r="O294" i="12"/>
  <c r="H293" i="12"/>
  <c r="AF289" i="12"/>
  <c r="AO316" i="12"/>
  <c r="U316" i="12"/>
  <c r="J316" i="12"/>
  <c r="AK312" i="12"/>
  <c r="AW311" i="12"/>
  <c r="AF311" i="12"/>
  <c r="P311" i="12"/>
  <c r="AV310" i="12"/>
  <c r="O310" i="12"/>
  <c r="AU309" i="12"/>
  <c r="I309" i="12"/>
  <c r="AK308" i="12"/>
  <c r="P307" i="12"/>
  <c r="AV306" i="12"/>
  <c r="AE306" i="12"/>
  <c r="S306" i="12"/>
  <c r="AK304" i="12"/>
  <c r="AK694" i="12" s="1"/>
  <c r="BA303" i="12"/>
  <c r="AF303" i="12"/>
  <c r="P303" i="12"/>
  <c r="AQ302" i="12"/>
  <c r="AA302" i="12"/>
  <c r="R301" i="12"/>
  <c r="F301" i="12"/>
  <c r="AN299" i="12"/>
  <c r="S298" i="12"/>
  <c r="BC297" i="12"/>
  <c r="AP297" i="12"/>
  <c r="T295" i="12"/>
  <c r="F295" i="12"/>
  <c r="G294" i="12"/>
  <c r="X291" i="12"/>
  <c r="P289" i="12"/>
  <c r="H289" i="12"/>
  <c r="W288" i="12"/>
  <c r="AL287" i="12"/>
  <c r="P286" i="12"/>
  <c r="AU317" i="12"/>
  <c r="AU702" i="12" s="1"/>
  <c r="N317" i="12"/>
  <c r="N702" i="12" s="1"/>
  <c r="AJ315" i="12"/>
  <c r="AV314" i="12"/>
  <c r="H314" i="12"/>
  <c r="AZ310" i="12"/>
  <c r="S310" i="12"/>
  <c r="AH309" i="12"/>
  <c r="V309" i="12"/>
  <c r="AC308" i="12"/>
  <c r="AR307" i="12"/>
  <c r="AZ306" i="12"/>
  <c r="AD305" i="12"/>
  <c r="H305" i="12"/>
  <c r="H303" i="12"/>
  <c r="AV302" i="12"/>
  <c r="AD301" i="12"/>
  <c r="AF299" i="12"/>
  <c r="AZ298" i="12"/>
  <c r="AI298" i="12"/>
  <c r="W298" i="12"/>
  <c r="AX296" i="12"/>
  <c r="AO296" i="12"/>
  <c r="AG296" i="12"/>
  <c r="Y296" i="12"/>
  <c r="Q296" i="12"/>
  <c r="I296" i="12"/>
  <c r="AF295" i="12"/>
  <c r="L295" i="12"/>
  <c r="AM294" i="12"/>
  <c r="W294" i="12"/>
  <c r="K294" i="12"/>
  <c r="P291" i="12"/>
  <c r="AB289" i="12"/>
  <c r="G288" i="12"/>
  <c r="BA286" i="12"/>
  <c r="R308" i="12"/>
  <c r="AA306" i="12"/>
  <c r="AY305" i="12"/>
  <c r="AH305" i="12"/>
  <c r="R305" i="12"/>
  <c r="R304" i="12"/>
  <c r="R694" i="12" s="1"/>
  <c r="AR303" i="12"/>
  <c r="H301" i="12"/>
  <c r="Q300" i="12"/>
  <c r="I300" i="12"/>
  <c r="AB299" i="12"/>
  <c r="AE298" i="12"/>
  <c r="X295" i="12"/>
  <c r="AZ294" i="12"/>
  <c r="S294" i="12"/>
  <c r="AU293" i="12"/>
  <c r="AD293" i="12"/>
  <c r="BB292" i="12"/>
  <c r="AT292" i="12"/>
  <c r="AK292" i="12"/>
  <c r="AC292" i="12"/>
  <c r="U292" i="12"/>
  <c r="M292" i="12"/>
  <c r="AR291" i="12"/>
  <c r="L291" i="12"/>
  <c r="Z291" i="12"/>
  <c r="Z684" i="12" s="1"/>
  <c r="BA289" i="12"/>
  <c r="T289" i="12"/>
  <c r="F287" i="12"/>
  <c r="AT307" i="11"/>
  <c r="AK307" i="11"/>
  <c r="AC307" i="11"/>
  <c r="U307" i="11"/>
  <c r="M307" i="11"/>
  <c r="BC304" i="11"/>
  <c r="AU304" i="11"/>
  <c r="AL304" i="11"/>
  <c r="AD304" i="11"/>
  <c r="V304" i="11"/>
  <c r="N304" i="11"/>
  <c r="R302" i="11"/>
  <c r="BB301" i="11"/>
  <c r="Q308" i="12"/>
  <c r="H307" i="12"/>
  <c r="AI306" i="12"/>
  <c r="BC305" i="12"/>
  <c r="AL305" i="12"/>
  <c r="V305" i="12"/>
  <c r="F305" i="12"/>
  <c r="Q304" i="12"/>
  <c r="Q694" i="12" s="1"/>
  <c r="AJ303" i="12"/>
  <c r="AE302" i="12"/>
  <c r="G302" i="12"/>
  <c r="BA299" i="12"/>
  <c r="T299" i="12"/>
  <c r="AM298" i="12"/>
  <c r="G298" i="12"/>
  <c r="H297" i="12"/>
  <c r="AW295" i="12"/>
  <c r="P295" i="12"/>
  <c r="AA294" i="12"/>
  <c r="AY293" i="12"/>
  <c r="AH293" i="12"/>
  <c r="R293" i="12"/>
  <c r="F293" i="12"/>
  <c r="AJ291" i="12"/>
  <c r="AV290" i="12"/>
  <c r="AV683" i="12" s="1"/>
  <c r="AM290" i="12"/>
  <c r="AM683" i="12" s="1"/>
  <c r="AE290" i="12"/>
  <c r="AE683" i="12" s="1"/>
  <c r="W290" i="12"/>
  <c r="W683" i="12" s="1"/>
  <c r="O290" i="12"/>
  <c r="O683" i="12" s="1"/>
  <c r="G290" i="12"/>
  <c r="AR289" i="12"/>
  <c r="AI288" i="12"/>
  <c r="O288" i="12"/>
  <c r="AU287" i="12"/>
  <c r="AW286" i="12"/>
  <c r="AB286" i="12"/>
  <c r="T286" i="12"/>
  <c r="I308" i="12"/>
  <c r="AN307" i="12"/>
  <c r="AQ306" i="12"/>
  <c r="K306" i="12"/>
  <c r="AP305" i="12"/>
  <c r="Z305" i="12"/>
  <c r="J305" i="12"/>
  <c r="I304" i="12"/>
  <c r="I694" i="12" s="1"/>
  <c r="AB303" i="12"/>
  <c r="T303" i="12"/>
  <c r="AM302" i="12"/>
  <c r="O302" i="12"/>
  <c r="U300" i="12"/>
  <c r="M300" i="12"/>
  <c r="AR299" i="12"/>
  <c r="L299" i="12"/>
  <c r="F299" i="12"/>
  <c r="AV298" i="12"/>
  <c r="O298" i="12"/>
  <c r="AN295" i="12"/>
  <c r="H295" i="12"/>
  <c r="AI294" i="12"/>
  <c r="BC293" i="12"/>
  <c r="AL293" i="12"/>
  <c r="V293" i="12"/>
  <c r="J293" i="12"/>
  <c r="AB291" i="12"/>
  <c r="AJ289" i="12"/>
  <c r="L286" i="12"/>
  <c r="F341" i="12"/>
  <c r="Y314" i="11"/>
  <c r="R314" i="11"/>
  <c r="K314" i="11"/>
  <c r="AH313" i="11"/>
  <c r="Z313" i="11"/>
  <c r="AQ311" i="11"/>
  <c r="U311" i="11"/>
  <c r="AZ310" i="11"/>
  <c r="AK310" i="11"/>
  <c r="AC310" i="11"/>
  <c r="G310" i="11"/>
  <c r="AI286" i="9"/>
  <c r="AI683" i="9" s="1"/>
  <c r="AC287" i="9"/>
  <c r="P294" i="9"/>
  <c r="S305" i="9"/>
  <c r="AX305" i="9"/>
  <c r="AF306" i="9"/>
  <c r="AK309" i="9"/>
  <c r="BB310" i="9"/>
  <c r="BB700" i="9" s="1"/>
  <c r="V311" i="9"/>
  <c r="V702" i="9" s="1"/>
  <c r="X312" i="9"/>
  <c r="AR312" i="9"/>
  <c r="S313" i="9"/>
  <c r="AM313" i="9"/>
  <c r="T317" i="9"/>
  <c r="AM317" i="9"/>
  <c r="AT317" i="9"/>
  <c r="Y291" i="9"/>
  <c r="Y686" i="9" s="1"/>
  <c r="BC300" i="9"/>
  <c r="Q303" i="9"/>
  <c r="AO303" i="9"/>
  <c r="AI305" i="9"/>
  <c r="AT307" i="9"/>
  <c r="W309" i="9"/>
  <c r="AO310" i="9"/>
  <c r="AO700" i="9" s="1"/>
  <c r="AQ311" i="9"/>
  <c r="AQ702" i="9" s="1"/>
  <c r="AL312" i="9"/>
  <c r="J315" i="9"/>
  <c r="V315" i="9"/>
  <c r="AA317" i="9"/>
  <c r="BA317" i="9"/>
  <c r="P302" i="9"/>
  <c r="F304" i="9"/>
  <c r="AZ305" i="9"/>
  <c r="N306" i="9"/>
  <c r="J308" i="9"/>
  <c r="AM309" i="9"/>
  <c r="I310" i="9"/>
  <c r="I700" i="9" s="1"/>
  <c r="K311" i="9"/>
  <c r="K702" i="9" s="1"/>
  <c r="AE311" i="9"/>
  <c r="AE702" i="9" s="1"/>
  <c r="F312" i="9"/>
  <c r="Z312" i="9"/>
  <c r="AB313" i="9"/>
  <c r="AX315" i="9"/>
  <c r="P317" i="9"/>
  <c r="H318" i="9"/>
  <c r="AR318" i="9"/>
  <c r="AD292" i="9"/>
  <c r="V304" i="9"/>
  <c r="AA307" i="9"/>
  <c r="Z308" i="9"/>
  <c r="AD310" i="9"/>
  <c r="AY310" i="9"/>
  <c r="Y311" i="9"/>
  <c r="Y702" i="9" s="1"/>
  <c r="AT311" i="9"/>
  <c r="AT702" i="9" s="1"/>
  <c r="AV312" i="9"/>
  <c r="P313" i="9"/>
  <c r="AE315" i="9"/>
  <c r="K317" i="9"/>
  <c r="AC317" i="9"/>
  <c r="AJ317" i="9"/>
  <c r="AW317" i="9"/>
  <c r="BC304" i="9"/>
  <c r="P306" i="9"/>
  <c r="AQ307" i="9"/>
  <c r="U309" i="9"/>
  <c r="R310" i="9"/>
  <c r="M311" i="9"/>
  <c r="M702" i="9" s="1"/>
  <c r="BC311" i="9"/>
  <c r="BC702" i="9" s="1"/>
  <c r="O312" i="9"/>
  <c r="AZ313" i="9"/>
  <c r="BA314" i="9"/>
  <c r="Z315" i="9"/>
  <c r="AT315" i="9"/>
  <c r="AZ315" i="9"/>
  <c r="Y317" i="9"/>
  <c r="J318" i="9"/>
  <c r="Q318" i="9"/>
  <c r="AC318" i="9"/>
  <c r="AI318" i="9"/>
  <c r="AY317" i="9"/>
  <c r="AR317" i="9"/>
  <c r="H315" i="9"/>
  <c r="AX312" i="9"/>
  <c r="AQ312" i="9"/>
  <c r="AC312" i="9"/>
  <c r="AO311" i="9"/>
  <c r="AO702" i="9" s="1"/>
  <c r="AA311" i="9"/>
  <c r="AA702" i="9" s="1"/>
  <c r="U311" i="9"/>
  <c r="U702" i="9" s="1"/>
  <c r="G311" i="9"/>
  <c r="AY309" i="9"/>
  <c r="U308" i="9"/>
  <c r="V307" i="9"/>
  <c r="H307" i="9"/>
  <c r="BA306" i="9"/>
  <c r="Q304" i="9"/>
  <c r="AQ302" i="9"/>
  <c r="AC296" i="9"/>
  <c r="AL298" i="8"/>
  <c r="Y298" i="8"/>
  <c r="S298" i="8"/>
  <c r="L298" i="8"/>
  <c r="F298" i="8"/>
  <c r="AR297" i="8"/>
  <c r="AL297" i="8"/>
  <c r="AE297" i="8"/>
  <c r="Y297" i="8"/>
  <c r="K297" i="8"/>
  <c r="O297" i="8"/>
  <c r="AQ296" i="8"/>
  <c r="AK296" i="8"/>
  <c r="AD296" i="8"/>
  <c r="AD694" i="8" s="1"/>
  <c r="X296" i="8"/>
  <c r="K296" i="8"/>
  <c r="AW295" i="8"/>
  <c r="R295" i="8"/>
  <c r="BC294" i="8"/>
  <c r="BA293" i="8"/>
  <c r="BA690" i="8" s="1"/>
  <c r="AE293" i="8"/>
  <c r="AE690" i="8" s="1"/>
  <c r="X293" i="8"/>
  <c r="X690" i="8" s="1"/>
  <c r="H293" i="8"/>
  <c r="AZ292" i="8"/>
  <c r="AT292" i="8"/>
  <c r="AL292" i="8"/>
  <c r="AF292" i="8"/>
  <c r="Y292" i="8"/>
  <c r="K292" i="8"/>
  <c r="AY291" i="8"/>
  <c r="AY686" i="8" s="1"/>
  <c r="U291" i="8"/>
  <c r="U686" i="8" s="1"/>
  <c r="O291" i="8"/>
  <c r="O686" i="8" s="1"/>
  <c r="L290" i="8"/>
  <c r="L685" i="8" s="1"/>
  <c r="U289" i="8"/>
  <c r="M289" i="8"/>
  <c r="V318" i="9"/>
  <c r="P318" i="9"/>
  <c r="AP316" i="9"/>
  <c r="AY315" i="9"/>
  <c r="F315" i="9"/>
  <c r="AQ314" i="9"/>
  <c r="AQ703" i="9" s="1"/>
  <c r="BB311" i="9"/>
  <c r="BB702" i="9" s="1"/>
  <c r="AM311" i="9"/>
  <c r="AM702" i="9" s="1"/>
  <c r="AK310" i="9"/>
  <c r="AK700" i="9" s="1"/>
  <c r="W310" i="9"/>
  <c r="W700" i="9" s="1"/>
  <c r="Q310" i="9"/>
  <c r="Q700" i="9" s="1"/>
  <c r="AW309" i="9"/>
  <c r="AH309" i="9"/>
  <c r="F307" i="9"/>
  <c r="AJ306" i="9"/>
  <c r="AU305" i="9"/>
  <c r="BA303" i="9"/>
  <c r="AX302" i="9"/>
  <c r="AO298" i="9"/>
  <c r="BC297" i="9"/>
  <c r="V297" i="9"/>
  <c r="S302" i="8"/>
  <c r="R301" i="8"/>
  <c r="BC300" i="8"/>
  <c r="AV300" i="8"/>
  <c r="AM300" i="8"/>
  <c r="AE300" i="8"/>
  <c r="X300" i="8"/>
  <c r="I300" i="8"/>
  <c r="BB299" i="8"/>
  <c r="BB695" i="8" s="1"/>
  <c r="BB695" i="14" s="1"/>
  <c r="AU299" i="8"/>
  <c r="AU695" i="8" s="1"/>
  <c r="AU695" i="14" s="1"/>
  <c r="AL299" i="8"/>
  <c r="AL695" i="8" s="1"/>
  <c r="AE299" i="8"/>
  <c r="AE695" i="8" s="1"/>
  <c r="AE695" i="14" s="1"/>
  <c r="R299" i="8"/>
  <c r="R695" i="8" s="1"/>
  <c r="L299" i="8"/>
  <c r="AX298" i="8"/>
  <c r="AQ298" i="8"/>
  <c r="AJ298" i="8"/>
  <c r="AD298" i="8"/>
  <c r="Q298" i="8"/>
  <c r="K298" i="8"/>
  <c r="AX297" i="8"/>
  <c r="AJ297" i="8"/>
  <c r="AD297" i="8"/>
  <c r="W297" i="8"/>
  <c r="Q297" i="8"/>
  <c r="J297" i="8"/>
  <c r="BC296" i="8"/>
  <c r="BC694" i="8" s="1"/>
  <c r="AW296" i="8"/>
  <c r="AW694" i="8" s="1"/>
  <c r="AI296" i="8"/>
  <c r="AC296" i="8"/>
  <c r="V296" i="8"/>
  <c r="V694" i="8" s="1"/>
  <c r="P296" i="8"/>
  <c r="P694" i="8" s="1"/>
  <c r="BC295" i="8"/>
  <c r="P295" i="8"/>
  <c r="AB294" i="8"/>
  <c r="V294" i="8"/>
  <c r="AY293" i="8"/>
  <c r="AQ293" i="8"/>
  <c r="AQ690" i="8" s="1"/>
  <c r="AK293" i="8"/>
  <c r="AK690" i="8" s="1"/>
  <c r="V293" i="8"/>
  <c r="M293" i="8"/>
  <c r="M690" i="8" s="1"/>
  <c r="AQ292" i="8"/>
  <c r="AK292" i="8"/>
  <c r="AD292" i="8"/>
  <c r="W292" i="8"/>
  <c r="M291" i="8"/>
  <c r="M686" i="8" s="1"/>
  <c r="AL290" i="8"/>
  <c r="AL685" i="8" s="1"/>
  <c r="J288" i="8"/>
  <c r="J684" i="8" s="1"/>
  <c r="Y286" i="8"/>
  <c r="Y683" i="8" s="1"/>
  <c r="K319" i="9"/>
  <c r="K707" i="9" s="1"/>
  <c r="O318" i="9"/>
  <c r="W317" i="9"/>
  <c r="AJ315" i="9"/>
  <c r="X315" i="9"/>
  <c r="R315" i="9"/>
  <c r="AB314" i="9"/>
  <c r="AP313" i="9"/>
  <c r="BC312" i="9"/>
  <c r="AN312" i="9"/>
  <c r="AH312" i="9"/>
  <c r="T312" i="9"/>
  <c r="R311" i="9"/>
  <c r="R702" i="9" s="1"/>
  <c r="K309" i="9"/>
  <c r="AG307" i="9"/>
  <c r="AQ306" i="9"/>
  <c r="AQ698" i="9" s="1"/>
  <c r="AD305" i="9"/>
  <c r="AJ303" i="9"/>
  <c r="I298" i="9"/>
  <c r="R302" i="8"/>
  <c r="K302" i="8"/>
  <c r="AN301" i="8"/>
  <c r="AU300" i="8"/>
  <c r="AL300" i="8"/>
  <c r="AD300" i="8"/>
  <c r="W300" i="8"/>
  <c r="O300" i="8"/>
  <c r="AT299" i="8"/>
  <c r="AT695" i="8" s="1"/>
  <c r="AT695" i="14" s="1"/>
  <c r="AK299" i="8"/>
  <c r="AK695" i="8" s="1"/>
  <c r="AD299" i="8"/>
  <c r="AD695" i="8" s="1"/>
  <c r="X299" i="8"/>
  <c r="Q299" i="8"/>
  <c r="Q695" i="8" s="1"/>
  <c r="Q695" i="14" s="1"/>
  <c r="K299" i="8"/>
  <c r="K695" i="8" s="1"/>
  <c r="K695" i="14" s="1"/>
  <c r="AW298" i="8"/>
  <c r="AP298" i="8"/>
  <c r="AC298" i="8"/>
  <c r="W298" i="8"/>
  <c r="P298" i="8"/>
  <c r="J298" i="8"/>
  <c r="AW297" i="8"/>
  <c r="AP297" i="8"/>
  <c r="AI297" i="8"/>
  <c r="AC297" i="8"/>
  <c r="P297" i="8"/>
  <c r="AV296" i="8"/>
  <c r="AO296" i="8"/>
  <c r="AH296" i="8"/>
  <c r="AB296" i="8"/>
  <c r="AB694" i="8" s="1"/>
  <c r="AE295" i="8"/>
  <c r="AI294" i="8"/>
  <c r="P294" i="8"/>
  <c r="AI293" i="8"/>
  <c r="AI690" i="8" s="1"/>
  <c r="AX292" i="8"/>
  <c r="AP292" i="8"/>
  <c r="AJ292" i="8"/>
  <c r="O292" i="8"/>
  <c r="AH291" i="8"/>
  <c r="AH686" i="8" s="1"/>
  <c r="Z291" i="8"/>
  <c r="Z686" i="8" s="1"/>
  <c r="I291" i="8"/>
  <c r="AR290" i="8"/>
  <c r="AR685" i="8" s="1"/>
  <c r="AK290" i="8"/>
  <c r="AK685" i="8" s="1"/>
  <c r="P290" i="8"/>
  <c r="J290" i="8"/>
  <c r="J685" i="8" s="1"/>
  <c r="AF288" i="8"/>
  <c r="AO287" i="8"/>
  <c r="AV301" i="8"/>
  <c r="AM301" i="8"/>
  <c r="AE301" i="8"/>
  <c r="X301" i="8"/>
  <c r="BB300" i="8"/>
  <c r="AK300" i="8"/>
  <c r="V300" i="8"/>
  <c r="N300" i="8"/>
  <c r="G300" i="8"/>
  <c r="BA299" i="8"/>
  <c r="AR299" i="8"/>
  <c r="AJ299" i="8"/>
  <c r="AC299" i="8"/>
  <c r="AC695" i="8" s="1"/>
  <c r="W299" i="8"/>
  <c r="W695" i="8" s="1"/>
  <c r="J299" i="8"/>
  <c r="J695" i="8" s="1"/>
  <c r="J695" i="14" s="1"/>
  <c r="BC298" i="8"/>
  <c r="AO298" i="8"/>
  <c r="AI298" i="8"/>
  <c r="AB298" i="8"/>
  <c r="BC297" i="8"/>
  <c r="AV297" i="8"/>
  <c r="AO297" i="8"/>
  <c r="AB297" i="8"/>
  <c r="H297" i="8"/>
  <c r="BB296" i="8"/>
  <c r="AU296" i="8"/>
  <c r="AU694" i="8" s="1"/>
  <c r="AN296" i="8"/>
  <c r="AN694" i="8" s="1"/>
  <c r="AA296" i="8"/>
  <c r="AA694" i="8" s="1"/>
  <c r="U296" i="8"/>
  <c r="N296" i="8"/>
  <c r="N694" i="8" s="1"/>
  <c r="H296" i="8"/>
  <c r="H694" i="8" s="1"/>
  <c r="AR295" i="8"/>
  <c r="AK295" i="8"/>
  <c r="V295" i="8"/>
  <c r="AY294" i="8"/>
  <c r="AB293" i="8"/>
  <c r="AB690" i="8" s="1"/>
  <c r="T293" i="8"/>
  <c r="T690" i="8" s="1"/>
  <c r="K293" i="8"/>
  <c r="K690" i="8" s="1"/>
  <c r="U292" i="8"/>
  <c r="N292" i="8"/>
  <c r="H292" i="8"/>
  <c r="BB291" i="8"/>
  <c r="BB686" i="8" s="1"/>
  <c r="AV291" i="8"/>
  <c r="AV686" i="8" s="1"/>
  <c r="R291" i="8"/>
  <c r="R686" i="8" s="1"/>
  <c r="AY290" i="8"/>
  <c r="AY685" i="8" s="1"/>
  <c r="AB290" i="8"/>
  <c r="AB685" i="8" s="1"/>
  <c r="V290" i="8"/>
  <c r="AE289" i="8"/>
  <c r="Y289" i="8"/>
  <c r="AL288" i="8"/>
  <c r="Q287" i="8"/>
  <c r="AE318" i="9"/>
  <c r="M318" i="9"/>
  <c r="AH317" i="9"/>
  <c r="U317" i="9"/>
  <c r="I317" i="9"/>
  <c r="AC315" i="9"/>
  <c r="AW314" i="9"/>
  <c r="BA312" i="9"/>
  <c r="AY311" i="9"/>
  <c r="AY702" i="9" s="1"/>
  <c r="AJ311" i="9"/>
  <c r="AJ702" i="9" s="1"/>
  <c r="AD311" i="9"/>
  <c r="AD702" i="9" s="1"/>
  <c r="P311" i="9"/>
  <c r="P702" i="9" s="1"/>
  <c r="AB310" i="9"/>
  <c r="N310" i="9"/>
  <c r="H310" i="9"/>
  <c r="H700" i="9" s="1"/>
  <c r="AT309" i="9"/>
  <c r="AU308" i="9"/>
  <c r="Q307" i="9"/>
  <c r="AO306" i="9"/>
  <c r="AO698" i="9" s="1"/>
  <c r="AA306" i="9"/>
  <c r="AA698" i="9" s="1"/>
  <c r="AL301" i="8"/>
  <c r="W301" i="8"/>
  <c r="O301" i="8"/>
  <c r="BA300" i="8"/>
  <c r="AR300" i="8"/>
  <c r="AC300" i="8"/>
  <c r="U300" i="8"/>
  <c r="M300" i="8"/>
  <c r="F300" i="8"/>
  <c r="AZ299" i="8"/>
  <c r="AZ695" i="8" s="1"/>
  <c r="AZ695" i="14" s="1"/>
  <c r="AQ299" i="8"/>
  <c r="AQ695" i="8" s="1"/>
  <c r="AI299" i="8"/>
  <c r="AI695" i="8" s="1"/>
  <c r="BB298" i="8"/>
  <c r="AV298" i="8"/>
  <c r="AN298" i="8"/>
  <c r="AH298" i="8"/>
  <c r="U298" i="8"/>
  <c r="O298" i="8"/>
  <c r="H298" i="8"/>
  <c r="BB297" i="8"/>
  <c r="AN297" i="8"/>
  <c r="AH297" i="8"/>
  <c r="AA297" i="8"/>
  <c r="U297" i="8"/>
  <c r="N297" i="8"/>
  <c r="G297" i="8"/>
  <c r="BA296" i="8"/>
  <c r="AM296" i="8"/>
  <c r="AM694" i="8" s="1"/>
  <c r="AG296" i="8"/>
  <c r="Z296" i="8"/>
  <c r="T296" i="8"/>
  <c r="G296" i="8"/>
  <c r="BB295" i="8"/>
  <c r="AO294" i="8"/>
  <c r="AV293" i="8"/>
  <c r="AV690" i="8" s="1"/>
  <c r="AO293" i="8"/>
  <c r="AO690" i="8" s="1"/>
  <c r="AV292" i="8"/>
  <c r="AO292" i="8"/>
  <c r="AH292" i="8"/>
  <c r="AB292" i="8"/>
  <c r="AM291" i="8"/>
  <c r="AM686" i="8" s="1"/>
  <c r="Q291" i="8"/>
  <c r="Q686" i="8" s="1"/>
  <c r="K291" i="8"/>
  <c r="K686" i="8" s="1"/>
  <c r="BB289" i="8"/>
  <c r="AT289" i="8"/>
  <c r="AT286" i="8"/>
  <c r="AT683" i="8" s="1"/>
  <c r="BC316" i="9"/>
  <c r="AV315" i="9"/>
  <c r="AO315" i="9"/>
  <c r="Y314" i="9"/>
  <c r="Y703" i="9" s="1"/>
  <c r="BB313" i="9"/>
  <c r="AV313" i="9"/>
  <c r="AG313" i="9"/>
  <c r="AE312" i="9"/>
  <c r="Q312" i="9"/>
  <c r="K312" i="9"/>
  <c r="I311" i="9"/>
  <c r="I702" i="9" s="1"/>
  <c r="P309" i="9"/>
  <c r="BB308" i="9"/>
  <c r="BB699" i="9" s="1"/>
  <c r="AD308" i="9"/>
  <c r="AL307" i="9"/>
  <c r="X307" i="9"/>
  <c r="AX304" i="9"/>
  <c r="X303" i="9"/>
  <c r="AP301" i="9"/>
  <c r="AD293" i="9"/>
  <c r="AA292" i="8"/>
  <c r="S292" i="8"/>
  <c r="M292" i="8"/>
  <c r="F292" i="8"/>
  <c r="AT291" i="8"/>
  <c r="AT686" i="8" s="1"/>
  <c r="AE291" i="8"/>
  <c r="AE686" i="8" s="1"/>
  <c r="AW290" i="8"/>
  <c r="AW685" i="8" s="1"/>
  <c r="AP290" i="8"/>
  <c r="AP685" i="8" s="1"/>
  <c r="T290" i="8"/>
  <c r="N290" i="8"/>
  <c r="N685" i="8" s="1"/>
  <c r="AT287" i="8"/>
  <c r="AC286" i="8"/>
  <c r="AC683" i="8" s="1"/>
  <c r="Q618" i="8"/>
  <c r="P672" i="14"/>
  <c r="Q559" i="8"/>
  <c r="AT709" i="14"/>
  <c r="AU689" i="14"/>
  <c r="Q558" i="8"/>
  <c r="AS705" i="14"/>
  <c r="Q603" i="14"/>
  <c r="Q570" i="12"/>
  <c r="Q566" i="8"/>
  <c r="Q627" i="8"/>
  <c r="Q570" i="8"/>
  <c r="G613" i="14"/>
  <c r="Q613" i="8"/>
  <c r="Q626" i="12"/>
  <c r="E664" i="14"/>
  <c r="Q615" i="8"/>
  <c r="Q624" i="8"/>
  <c r="Q579" i="8"/>
  <c r="Q647" i="8"/>
  <c r="AY688" i="14"/>
  <c r="Q662" i="8"/>
  <c r="Q621" i="8"/>
  <c r="Q663" i="8"/>
  <c r="Q583" i="8"/>
  <c r="Q609" i="8"/>
  <c r="L663" i="14"/>
  <c r="Q616" i="8"/>
  <c r="L693" i="14"/>
  <c r="AA706" i="14"/>
  <c r="Q615" i="12"/>
  <c r="AW714" i="14"/>
  <c r="Q607" i="12"/>
  <c r="F553" i="14"/>
  <c r="AV709" i="14"/>
  <c r="Q626" i="6"/>
  <c r="AN697" i="14"/>
  <c r="AS711" i="14"/>
  <c r="Q655" i="11"/>
  <c r="AA689" i="14"/>
  <c r="Q575" i="11"/>
  <c r="AS433" i="12"/>
  <c r="P428" i="10"/>
  <c r="P426" i="9"/>
  <c r="P408" i="9"/>
  <c r="P408" i="6"/>
  <c r="P404" i="10"/>
  <c r="P404" i="9"/>
  <c r="P402" i="5"/>
  <c r="O430" i="5"/>
  <c r="O425" i="10"/>
  <c r="O425" i="9"/>
  <c r="O425" i="6"/>
  <c r="O425" i="5"/>
  <c r="O422" i="9"/>
  <c r="O422" i="5"/>
  <c r="O418" i="9"/>
  <c r="O419" i="5"/>
  <c r="O405" i="10"/>
  <c r="O400" i="9"/>
  <c r="O402" i="5"/>
  <c r="N430" i="9"/>
  <c r="N426" i="6"/>
  <c r="N408" i="9"/>
  <c r="N410" i="5"/>
  <c r="N400" i="10"/>
  <c r="N402" i="6"/>
  <c r="M401" i="9"/>
  <c r="M400" i="6"/>
  <c r="L423" i="5"/>
  <c r="K414" i="6"/>
  <c r="I430" i="9"/>
  <c r="I427" i="10"/>
  <c r="I427" i="9"/>
  <c r="I427" i="6"/>
  <c r="H426" i="5"/>
  <c r="H423" i="9"/>
  <c r="H408" i="10"/>
  <c r="E422" i="5"/>
  <c r="AX180" i="10"/>
  <c r="AX176" i="10"/>
  <c r="AX183" i="10"/>
  <c r="AX199" i="10"/>
  <c r="AX201" i="10"/>
  <c r="AX203" i="10"/>
  <c r="AX205" i="10"/>
  <c r="AX207" i="10"/>
  <c r="AX209" i="10"/>
  <c r="AX211" i="10"/>
  <c r="AX213" i="10"/>
  <c r="AX197" i="10"/>
  <c r="AX181" i="10"/>
  <c r="AX195" i="10"/>
  <c r="AX189" i="10"/>
  <c r="AX215" i="10"/>
  <c r="AX217" i="10"/>
  <c r="AX185" i="10"/>
  <c r="AX224" i="10"/>
  <c r="AX193" i="10"/>
  <c r="AX223" i="10"/>
  <c r="AX187" i="10"/>
  <c r="AX179" i="10"/>
  <c r="AX219" i="10"/>
  <c r="F176" i="10"/>
  <c r="F182" i="10"/>
  <c r="F196" i="10"/>
  <c r="F180" i="10"/>
  <c r="F194" i="10"/>
  <c r="F192" i="10"/>
  <c r="F186" i="10"/>
  <c r="F184" i="10"/>
  <c r="F210" i="10"/>
  <c r="F188" i="10"/>
  <c r="F208" i="10"/>
  <c r="F206" i="10"/>
  <c r="F204" i="10"/>
  <c r="F202" i="10"/>
  <c r="F200" i="10"/>
  <c r="F190" i="10"/>
  <c r="F214" i="10"/>
  <c r="F216" i="10"/>
  <c r="F218" i="10"/>
  <c r="AW184" i="9"/>
  <c r="AW190" i="9"/>
  <c r="AW194" i="9"/>
  <c r="AW200" i="9"/>
  <c r="AW246" i="9"/>
  <c r="AW260" i="9"/>
  <c r="AW182" i="9"/>
  <c r="AW208" i="9"/>
  <c r="AW218" i="9"/>
  <c r="AW235" i="9"/>
  <c r="AW248" i="9"/>
  <c r="AW254" i="9"/>
  <c r="AW270" i="9"/>
  <c r="AW276" i="9"/>
  <c r="AW196" i="9"/>
  <c r="AW198" i="9"/>
  <c r="AW264" i="9"/>
  <c r="AW180" i="9"/>
  <c r="AW202" i="9"/>
  <c r="AW204" i="9"/>
  <c r="AW206" i="9"/>
  <c r="AW212" i="9"/>
  <c r="AW215" i="9"/>
  <c r="AW252" i="9"/>
  <c r="AW222" i="9"/>
  <c r="AW262" i="9"/>
  <c r="AW186" i="9"/>
  <c r="AW237" i="9"/>
  <c r="AW256" i="9"/>
  <c r="AW242" i="9"/>
  <c r="AW216" i="9"/>
  <c r="AW258" i="9"/>
  <c r="AW240" i="9"/>
  <c r="AW266" i="9"/>
  <c r="AW272" i="9"/>
  <c r="AW214" i="9"/>
  <c r="AW239" i="9"/>
  <c r="AW250" i="9"/>
  <c r="AW268" i="9"/>
  <c r="AW210" i="9"/>
  <c r="AW244" i="9"/>
  <c r="G226" i="9"/>
  <c r="G244" i="9"/>
  <c r="G249" i="9"/>
  <c r="G252" i="9"/>
  <c r="G261" i="9"/>
  <c r="G268" i="9"/>
  <c r="G178" i="9"/>
  <c r="G231" i="9"/>
  <c r="G240" i="9"/>
  <c r="G246" i="9"/>
  <c r="G255" i="9"/>
  <c r="G262" i="9"/>
  <c r="G271" i="9"/>
  <c r="G222" i="9"/>
  <c r="G232" i="9"/>
  <c r="G235" i="9"/>
  <c r="G248" i="9"/>
  <c r="G256" i="9"/>
  <c r="G265" i="9"/>
  <c r="G272" i="9"/>
  <c r="G276" i="9"/>
  <c r="G177" i="9"/>
  <c r="G224" i="9"/>
  <c r="G241" i="9"/>
  <c r="G253" i="9"/>
  <c r="G260" i="9"/>
  <c r="G223" i="9"/>
  <c r="G233" i="9"/>
  <c r="G243" i="9"/>
  <c r="G254" i="9"/>
  <c r="G263" i="9"/>
  <c r="G270" i="9"/>
  <c r="G266" i="9"/>
  <c r="G237" i="9"/>
  <c r="G250" i="9"/>
  <c r="G229" i="9"/>
  <c r="G245" i="9"/>
  <c r="G259" i="9"/>
  <c r="G225" i="9"/>
  <c r="G228" i="9"/>
  <c r="G242" i="9"/>
  <c r="G251" i="9"/>
  <c r="G267" i="9"/>
  <c r="G269" i="9"/>
  <c r="G273" i="9"/>
  <c r="G274" i="9"/>
  <c r="G227" i="9"/>
  <c r="G234" i="9"/>
  <c r="G239" i="9"/>
  <c r="G230" i="9"/>
  <c r="G247" i="9"/>
  <c r="AY237" i="9"/>
  <c r="AY244" i="9"/>
  <c r="AY250" i="9"/>
  <c r="AY263" i="9"/>
  <c r="AY266" i="9"/>
  <c r="AY230" i="9"/>
  <c r="AY239" i="9"/>
  <c r="AY241" i="9"/>
  <c r="AY246" i="9"/>
  <c r="AY257" i="9"/>
  <c r="AY260" i="9"/>
  <c r="AY273" i="9"/>
  <c r="AY176" i="9"/>
  <c r="AY225" i="9"/>
  <c r="AY231" i="9"/>
  <c r="AY234" i="9"/>
  <c r="AY238" i="9"/>
  <c r="AY243" i="9"/>
  <c r="AY248" i="9"/>
  <c r="AY251" i="9"/>
  <c r="AY254" i="9"/>
  <c r="AY267" i="9"/>
  <c r="AY270" i="9"/>
  <c r="AY226" i="9"/>
  <c r="AY247" i="9"/>
  <c r="AY255" i="9"/>
  <c r="AY258" i="9"/>
  <c r="AY177" i="9"/>
  <c r="AY223" i="9"/>
  <c r="AY224" i="9"/>
  <c r="AY232" i="9"/>
  <c r="AY240" i="9"/>
  <c r="AY249" i="9"/>
  <c r="AY252" i="9"/>
  <c r="AY265" i="9"/>
  <c r="AY268" i="9"/>
  <c r="AY233" i="9"/>
  <c r="AY274" i="9"/>
  <c r="AY229" i="9"/>
  <c r="AY256" i="9"/>
  <c r="AY275" i="9"/>
  <c r="AY235" i="9"/>
  <c r="AY242" i="9"/>
  <c r="AY253" i="9"/>
  <c r="AY261" i="9"/>
  <c r="AY262" i="9"/>
  <c r="AY264" i="9"/>
  <c r="AY276" i="9"/>
  <c r="AY227" i="9"/>
  <c r="AY236" i="9"/>
  <c r="AY259" i="9"/>
  <c r="AY271" i="9"/>
  <c r="AY228" i="9"/>
  <c r="AY269" i="9"/>
  <c r="AY272" i="9"/>
  <c r="Q608" i="12"/>
  <c r="Q554" i="12"/>
  <c r="F629" i="14"/>
  <c r="J618" i="14"/>
  <c r="AY696" i="14"/>
  <c r="H715" i="14"/>
  <c r="Q658" i="8"/>
  <c r="Q629" i="8"/>
  <c r="Q620" i="8"/>
  <c r="Q670" i="8"/>
  <c r="Q576" i="8"/>
  <c r="Q661" i="8"/>
  <c r="Q600" i="12"/>
  <c r="P668" i="14"/>
  <c r="Q668" i="14" s="1"/>
  <c r="M715" i="14"/>
  <c r="Q599" i="12"/>
  <c r="AS718" i="12"/>
  <c r="AS719" i="12" s="1"/>
  <c r="Q564" i="12"/>
  <c r="AZ689" i="14"/>
  <c r="M580" i="14"/>
  <c r="J609" i="14"/>
  <c r="F613" i="14"/>
  <c r="AE692" i="14"/>
  <c r="Q663" i="10"/>
  <c r="H687" i="14"/>
  <c r="AS433" i="6"/>
  <c r="AS433" i="9"/>
  <c r="AS433" i="11"/>
  <c r="P430" i="9"/>
  <c r="P426" i="6"/>
  <c r="P419" i="9"/>
  <c r="P403" i="9"/>
  <c r="O428" i="10"/>
  <c r="O428" i="9"/>
  <c r="O428" i="6"/>
  <c r="O428" i="5"/>
  <c r="O423" i="10"/>
  <c r="O423" i="6"/>
  <c r="O419" i="10"/>
  <c r="O418" i="5"/>
  <c r="O408" i="10"/>
  <c r="O402" i="6"/>
  <c r="O401" i="5"/>
  <c r="N410" i="6"/>
  <c r="N409" i="5"/>
  <c r="N404" i="5"/>
  <c r="L425" i="5"/>
  <c r="L422" i="9"/>
  <c r="L408" i="5"/>
  <c r="K417" i="9"/>
  <c r="K418" i="5"/>
  <c r="J418" i="5"/>
  <c r="H425" i="6"/>
  <c r="G409" i="5"/>
  <c r="F405" i="5"/>
  <c r="Q649" i="12"/>
  <c r="Q574" i="8"/>
  <c r="Q664" i="8"/>
  <c r="Q650" i="8"/>
  <c r="Q571" i="8"/>
  <c r="Q562" i="8"/>
  <c r="Q671" i="8"/>
  <c r="Q617" i="12"/>
  <c r="AZ687" i="14"/>
  <c r="BC715" i="14"/>
  <c r="Q672" i="12"/>
  <c r="Q609" i="12"/>
  <c r="Q675" i="12"/>
  <c r="AS709" i="14"/>
  <c r="AX692" i="14"/>
  <c r="AX689" i="14"/>
  <c r="K701" i="14"/>
  <c r="Q562" i="12"/>
  <c r="Q627" i="12"/>
  <c r="F605" i="14"/>
  <c r="Q605" i="14" s="1"/>
  <c r="E629" i="14"/>
  <c r="Q582" i="10"/>
  <c r="I555" i="14"/>
  <c r="Q655" i="10"/>
  <c r="P414" i="10"/>
  <c r="P400" i="10"/>
  <c r="P402" i="6"/>
  <c r="O422" i="10"/>
  <c r="O414" i="5"/>
  <c r="O410" i="6"/>
  <c r="O409" i="5"/>
  <c r="N430" i="6"/>
  <c r="N428" i="6"/>
  <c r="N425" i="5"/>
  <c r="N419" i="6"/>
  <c r="N414" i="5"/>
  <c r="N404" i="6"/>
  <c r="K430" i="9"/>
  <c r="K427" i="10"/>
  <c r="K427" i="9"/>
  <c r="K427" i="6"/>
  <c r="K427" i="5"/>
  <c r="J426" i="5"/>
  <c r="J423" i="9"/>
  <c r="G410" i="10"/>
  <c r="AV710" i="14"/>
  <c r="Q604" i="8"/>
  <c r="K709" i="14"/>
  <c r="AU697" i="14"/>
  <c r="AT710" i="14"/>
  <c r="Q629" i="12"/>
  <c r="Q613" i="12"/>
  <c r="Q670" i="12"/>
  <c r="Q601" i="12"/>
  <c r="Q604" i="12"/>
  <c r="Q644" i="12"/>
  <c r="Q616" i="12"/>
  <c r="AA687" i="14"/>
  <c r="P664" i="14"/>
  <c r="Q559" i="12"/>
  <c r="Q600" i="6"/>
  <c r="I629" i="14"/>
  <c r="I646" i="14"/>
  <c r="O659" i="14"/>
  <c r="Q645" i="6"/>
  <c r="Q559" i="6"/>
  <c r="G646" i="14"/>
  <c r="M617" i="14"/>
  <c r="Q651" i="9"/>
  <c r="Q655" i="8"/>
  <c r="BA691" i="14"/>
  <c r="Q600" i="8"/>
  <c r="Q554" i="8"/>
  <c r="Q557" i="8"/>
  <c r="Q612" i="8"/>
  <c r="Q651" i="14"/>
  <c r="Q654" i="8"/>
  <c r="Q569" i="8"/>
  <c r="Q608" i="8"/>
  <c r="Q603" i="8"/>
  <c r="J663" i="14"/>
  <c r="Q583" i="12"/>
  <c r="AW689" i="14"/>
  <c r="Q610" i="12"/>
  <c r="Q618" i="12"/>
  <c r="H717" i="14"/>
  <c r="K599" i="14"/>
  <c r="G567" i="14"/>
  <c r="Q693" i="14"/>
  <c r="Q561" i="12"/>
  <c r="Q575" i="12"/>
  <c r="H697" i="14"/>
  <c r="O715" i="14"/>
  <c r="Q575" i="6"/>
  <c r="Q562" i="6"/>
  <c r="P419" i="10"/>
  <c r="P414" i="9"/>
  <c r="P410" i="10"/>
  <c r="P402" i="9"/>
  <c r="P401" i="6"/>
  <c r="O409" i="9"/>
  <c r="O406" i="5"/>
  <c r="N426" i="10"/>
  <c r="N418" i="6"/>
  <c r="N406" i="9"/>
  <c r="M408" i="10"/>
  <c r="L426" i="10"/>
  <c r="L418" i="5"/>
  <c r="L400" i="10"/>
  <c r="L402" i="6"/>
  <c r="J425" i="6"/>
  <c r="J403" i="9"/>
  <c r="I414" i="6"/>
  <c r="G430" i="5"/>
  <c r="G426" i="5"/>
  <c r="F418" i="5"/>
  <c r="AA715" i="14"/>
  <c r="Q675" i="8"/>
  <c r="Q555" i="8"/>
  <c r="AW710" i="14"/>
  <c r="M622" i="14"/>
  <c r="Q565" i="12"/>
  <c r="Q645" i="12"/>
  <c r="M627" i="14"/>
  <c r="P618" i="14"/>
  <c r="AE717" i="14"/>
  <c r="L696" i="14"/>
  <c r="L558" i="14"/>
  <c r="AF692" i="14"/>
  <c r="BB710" i="14"/>
  <c r="Q654" i="12"/>
  <c r="Q647" i="12"/>
  <c r="AS701" i="14"/>
  <c r="AS712" i="14"/>
  <c r="Q613" i="11"/>
  <c r="N692" i="14"/>
  <c r="Q571" i="11"/>
  <c r="Q617" i="11"/>
  <c r="Q675" i="11"/>
  <c r="Q567" i="8"/>
  <c r="Q553" i="8"/>
  <c r="Q599" i="8"/>
  <c r="H705" i="14"/>
  <c r="Q661" i="12"/>
  <c r="AF688" i="14"/>
  <c r="AT706" i="14"/>
  <c r="Q653" i="12"/>
  <c r="M621" i="14"/>
  <c r="Q611" i="12"/>
  <c r="N622" i="14"/>
  <c r="N567" i="14"/>
  <c r="Q671" i="12"/>
  <c r="J697" i="14"/>
  <c r="Q624" i="6"/>
  <c r="Q673" i="6"/>
  <c r="Q673" i="10"/>
  <c r="Q607" i="10"/>
  <c r="AE709" i="14"/>
  <c r="AS433" i="10"/>
  <c r="P417" i="9"/>
  <c r="P409" i="10"/>
  <c r="P401" i="9"/>
  <c r="O406" i="6"/>
  <c r="O405" i="5"/>
  <c r="N425" i="10"/>
  <c r="N426" i="9"/>
  <c r="N427" i="5"/>
  <c r="N422" i="10"/>
  <c r="N419" i="5"/>
  <c r="N409" i="10"/>
  <c r="N405" i="9"/>
  <c r="M414" i="5"/>
  <c r="L430" i="5"/>
  <c r="L404" i="5"/>
  <c r="K409" i="10"/>
  <c r="J427" i="10"/>
  <c r="I417" i="9"/>
  <c r="I418" i="5"/>
  <c r="H406" i="5"/>
  <c r="G404" i="10"/>
  <c r="E404" i="9"/>
  <c r="F409" i="10"/>
  <c r="E405" i="5"/>
  <c r="AX198" i="10"/>
  <c r="AV182" i="9"/>
  <c r="AV208" i="9"/>
  <c r="AV217" i="9"/>
  <c r="AV218" i="9"/>
  <c r="AV220" i="9"/>
  <c r="AV225" i="9"/>
  <c r="AV231" i="9"/>
  <c r="AV234" i="9"/>
  <c r="AV235" i="9"/>
  <c r="AV251" i="9"/>
  <c r="AV267" i="9"/>
  <c r="AV276" i="9"/>
  <c r="AV196" i="9"/>
  <c r="AV198" i="9"/>
  <c r="AV227" i="9"/>
  <c r="AV238" i="9"/>
  <c r="AV261" i="9"/>
  <c r="AV180" i="9"/>
  <c r="AV192" i="9"/>
  <c r="AV202" i="9"/>
  <c r="AV204" i="9"/>
  <c r="AV206" i="9"/>
  <c r="AV213" i="9"/>
  <c r="AV226" i="9"/>
  <c r="AV240" i="9"/>
  <c r="AV255" i="9"/>
  <c r="AV271" i="9"/>
  <c r="AV188" i="9"/>
  <c r="AV212" i="9"/>
  <c r="AV177" i="9"/>
  <c r="AV228" i="9"/>
  <c r="AV229" i="9"/>
  <c r="AV233" i="9"/>
  <c r="AV236" i="9"/>
  <c r="AV259" i="9"/>
  <c r="AV184" i="9"/>
  <c r="AV186" i="9"/>
  <c r="AV214" i="9"/>
  <c r="AV237" i="9"/>
  <c r="AV253" i="9"/>
  <c r="AV269" i="9"/>
  <c r="F176" i="9"/>
  <c r="F193" i="9"/>
  <c r="F194" i="9"/>
  <c r="F199" i="9"/>
  <c r="F231" i="9"/>
  <c r="F240" i="9"/>
  <c r="F246" i="9"/>
  <c r="F262" i="9"/>
  <c r="F179" i="9"/>
  <c r="F203" i="9"/>
  <c r="F207" i="9"/>
  <c r="F208" i="9"/>
  <c r="F215" i="9"/>
  <c r="F216" i="9"/>
  <c r="F232" i="9"/>
  <c r="F235" i="9"/>
  <c r="F248" i="9"/>
  <c r="F256" i="9"/>
  <c r="F272" i="9"/>
  <c r="F276" i="9"/>
  <c r="F198" i="9"/>
  <c r="F227" i="9"/>
  <c r="F228" i="9"/>
  <c r="F236" i="9"/>
  <c r="F250" i="9"/>
  <c r="F266" i="9"/>
  <c r="F182" i="9"/>
  <c r="F202" i="9"/>
  <c r="F187" i="9"/>
  <c r="F190" i="9"/>
  <c r="F196" i="9"/>
  <c r="F204" i="9"/>
  <c r="F206" i="9"/>
  <c r="F223" i="9"/>
  <c r="F233" i="9"/>
  <c r="F254" i="9"/>
  <c r="F212" i="9"/>
  <c r="F218" i="9"/>
  <c r="F229" i="9"/>
  <c r="F230" i="9"/>
  <c r="F234" i="9"/>
  <c r="F237" i="9"/>
  <c r="F264" i="9"/>
  <c r="BA177" i="6"/>
  <c r="BA186" i="6"/>
  <c r="BA180" i="6"/>
  <c r="BA181" i="6"/>
  <c r="BA188" i="6"/>
  <c r="BA190" i="6"/>
  <c r="BA226" i="6"/>
  <c r="BA228" i="6"/>
  <c r="BA220" i="6"/>
  <c r="BA192" i="6"/>
  <c r="BA196" i="6"/>
  <c r="BA273" i="6"/>
  <c r="BA276" i="6"/>
  <c r="BA269" i="6"/>
  <c r="BA267" i="6"/>
  <c r="BA277" i="6"/>
  <c r="BA178" i="6"/>
  <c r="BA204" i="6"/>
  <c r="BA242" i="6"/>
  <c r="BA236" i="6"/>
  <c r="BA244" i="6"/>
  <c r="BA258" i="6"/>
  <c r="BA271" i="6"/>
  <c r="BA260" i="6"/>
  <c r="F180" i="8"/>
  <c r="F177" i="8"/>
  <c r="F193" i="8"/>
  <c r="F200" i="8"/>
  <c r="F214" i="8"/>
  <c r="F215" i="8"/>
  <c r="F219" i="8"/>
  <c r="F195" i="8"/>
  <c r="F201" i="8"/>
  <c r="F204" i="8"/>
  <c r="F227" i="8"/>
  <c r="F235" i="8"/>
  <c r="F182" i="8"/>
  <c r="F186" i="8"/>
  <c r="F192" i="8"/>
  <c r="F205" i="8"/>
  <c r="F208" i="8"/>
  <c r="F223" i="8"/>
  <c r="F190" i="8"/>
  <c r="F197" i="8"/>
  <c r="F209" i="8"/>
  <c r="F212" i="8"/>
  <c r="F229" i="8"/>
  <c r="F194" i="8"/>
  <c r="F199" i="8"/>
  <c r="F213" i="8"/>
  <c r="F216" i="8"/>
  <c r="F179" i="8"/>
  <c r="F183" i="8"/>
  <c r="F187" i="8"/>
  <c r="F196" i="8"/>
  <c r="F202" i="8"/>
  <c r="F203" i="8"/>
  <c r="F217" i="8"/>
  <c r="F231" i="8"/>
  <c r="F176" i="8"/>
  <c r="F189" i="8"/>
  <c r="F198" i="8"/>
  <c r="F210" i="8"/>
  <c r="F211" i="8"/>
  <c r="F233" i="8"/>
  <c r="F206" i="8"/>
  <c r="F207" i="8"/>
  <c r="F191" i="8"/>
  <c r="F185" i="8"/>
  <c r="F181" i="8"/>
  <c r="N419" i="10"/>
  <c r="N406" i="5"/>
  <c r="M427" i="10"/>
  <c r="M427" i="9"/>
  <c r="M427" i="6"/>
  <c r="M427" i="5"/>
  <c r="M422" i="6"/>
  <c r="M418" i="10"/>
  <c r="M419" i="6"/>
  <c r="M410" i="5"/>
  <c r="M405" i="9"/>
  <c r="M406" i="6"/>
  <c r="M405" i="5"/>
  <c r="L419" i="9"/>
  <c r="L403" i="9"/>
  <c r="K422" i="6"/>
  <c r="K418" i="10"/>
  <c r="K406" i="10"/>
  <c r="K406" i="9"/>
  <c r="K406" i="5"/>
  <c r="K401" i="10"/>
  <c r="J418" i="10"/>
  <c r="J419" i="6"/>
  <c r="J406" i="6"/>
  <c r="J406" i="5"/>
  <c r="J402" i="9"/>
  <c r="J401" i="6"/>
  <c r="I422" i="6"/>
  <c r="I418" i="10"/>
  <c r="I406" i="10"/>
  <c r="I406" i="9"/>
  <c r="I522" i="9" s="1"/>
  <c r="I406" i="5"/>
  <c r="I401" i="10"/>
  <c r="H418" i="10"/>
  <c r="H418" i="6"/>
  <c r="H409" i="6"/>
  <c r="H406" i="10"/>
  <c r="H405" i="5"/>
  <c r="H400" i="5"/>
  <c r="G426" i="6"/>
  <c r="G417" i="9"/>
  <c r="G410" i="6"/>
  <c r="G406" i="9"/>
  <c r="G405" i="6"/>
  <c r="E428" i="6"/>
  <c r="E414" i="9"/>
  <c r="E404" i="6"/>
  <c r="AX226" i="10"/>
  <c r="AX186" i="10"/>
  <c r="AX177" i="10"/>
  <c r="AV210" i="9"/>
  <c r="BA212" i="6"/>
  <c r="BA184" i="6"/>
  <c r="L430" i="9"/>
  <c r="L406" i="6"/>
  <c r="L406" i="5"/>
  <c r="J400" i="6"/>
  <c r="I405" i="5"/>
  <c r="F414" i="10"/>
  <c r="F408" i="10"/>
  <c r="E403" i="9"/>
  <c r="AX200" i="10"/>
  <c r="BC178" i="10"/>
  <c r="BC182" i="10"/>
  <c r="BC189" i="10"/>
  <c r="BC196" i="10"/>
  <c r="BC180" i="10"/>
  <c r="BC187" i="10"/>
  <c r="BC194" i="10"/>
  <c r="BC185" i="10"/>
  <c r="BC192" i="10"/>
  <c r="BC181" i="10"/>
  <c r="BC186" i="10"/>
  <c r="AV197" i="10"/>
  <c r="AV273" i="9"/>
  <c r="AV239" i="9"/>
  <c r="F239" i="9"/>
  <c r="AV224" i="9"/>
  <c r="F219" i="9"/>
  <c r="F195" i="9"/>
  <c r="F192" i="9"/>
  <c r="F183" i="9"/>
  <c r="BB223" i="9"/>
  <c r="BB228" i="9"/>
  <c r="BB244" i="9"/>
  <c r="BB200" i="9"/>
  <c r="BB248" i="9"/>
  <c r="BB231" i="9"/>
  <c r="BA256" i="6"/>
  <c r="AX202" i="10"/>
  <c r="AX196" i="10"/>
  <c r="BA272" i="6"/>
  <c r="BA252" i="6"/>
  <c r="N401" i="9"/>
  <c r="M409" i="6"/>
  <c r="M402" i="6"/>
  <c r="M401" i="5"/>
  <c r="L425" i="9"/>
  <c r="L426" i="6"/>
  <c r="L422" i="10"/>
  <c r="L414" i="9"/>
  <c r="L410" i="10"/>
  <c r="L405" i="5"/>
  <c r="L401" i="9"/>
  <c r="K430" i="5"/>
  <c r="K425" i="10"/>
  <c r="K425" i="9"/>
  <c r="K425" i="6"/>
  <c r="K425" i="5"/>
  <c r="K422" i="5"/>
  <c r="K418" i="6"/>
  <c r="K410" i="9"/>
  <c r="K410" i="6"/>
  <c r="K400" i="9"/>
  <c r="K402" i="5"/>
  <c r="J430" i="9"/>
  <c r="J425" i="10"/>
  <c r="J426" i="9"/>
  <c r="J423" i="10"/>
  <c r="J414" i="9"/>
  <c r="J410" i="10"/>
  <c r="J405" i="10"/>
  <c r="I430" i="5"/>
  <c r="I425" i="10"/>
  <c r="I425" i="9"/>
  <c r="I425" i="6"/>
  <c r="I425" i="5"/>
  <c r="I422" i="5"/>
  <c r="I418" i="6"/>
  <c r="I410" i="9"/>
  <c r="I410" i="6"/>
  <c r="I404" i="5"/>
  <c r="I400" i="9"/>
  <c r="I402" i="5"/>
  <c r="H430" i="9"/>
  <c r="H425" i="10"/>
  <c r="H426" i="9"/>
  <c r="H423" i="10"/>
  <c r="H418" i="9"/>
  <c r="H404" i="10"/>
  <c r="G423" i="6"/>
  <c r="G408" i="6"/>
  <c r="G404" i="9"/>
  <c r="G406" i="5"/>
  <c r="F402" i="6"/>
  <c r="F400" i="5"/>
  <c r="E408" i="5"/>
  <c r="AX204" i="10"/>
  <c r="F274" i="9"/>
  <c r="F270" i="9"/>
  <c r="AV265" i="9"/>
  <c r="F242" i="9"/>
  <c r="AV232" i="9"/>
  <c r="AV216" i="9"/>
  <c r="AV190" i="9"/>
  <c r="F186" i="9"/>
  <c r="G405" i="10"/>
  <c r="F430" i="5"/>
  <c r="F419" i="5"/>
  <c r="E427" i="10"/>
  <c r="E400" i="9"/>
  <c r="AX206" i="10"/>
  <c r="F268" i="9"/>
  <c r="AV263" i="9"/>
  <c r="F260" i="9"/>
  <c r="F252" i="9"/>
  <c r="AV215" i="9"/>
  <c r="AV200" i="9"/>
  <c r="BA275" i="6"/>
  <c r="BA274" i="6"/>
  <c r="AW241" i="11"/>
  <c r="AW187" i="11"/>
  <c r="AW189" i="11"/>
  <c r="AW227" i="11"/>
  <c r="AW254" i="11"/>
  <c r="AW262" i="11"/>
  <c r="AW272" i="11"/>
  <c r="AW211" i="11"/>
  <c r="AW266" i="11"/>
  <c r="AW274" i="11"/>
  <c r="AW209" i="11"/>
  <c r="AW243" i="11"/>
  <c r="AW270" i="11"/>
  <c r="AW258" i="11"/>
  <c r="AW264" i="11"/>
  <c r="AW176" i="11"/>
  <c r="AW260" i="11"/>
  <c r="AW268" i="11"/>
  <c r="AW225" i="11"/>
  <c r="AW276" i="11"/>
  <c r="AW256" i="11"/>
  <c r="N423" i="10"/>
  <c r="N419" i="9"/>
  <c r="N408" i="10"/>
  <c r="N400" i="9"/>
  <c r="M430" i="10"/>
  <c r="M417" i="9"/>
  <c r="M414" i="6"/>
  <c r="M401" i="6"/>
  <c r="M400" i="5"/>
  <c r="L425" i="6"/>
  <c r="L426" i="5"/>
  <c r="L423" i="9"/>
  <c r="L409" i="10"/>
  <c r="L400" i="9"/>
  <c r="K428" i="10"/>
  <c r="K428" i="9"/>
  <c r="K428" i="6"/>
  <c r="K428" i="5"/>
  <c r="K423" i="10"/>
  <c r="K419" i="5"/>
  <c r="K409" i="6"/>
  <c r="K402" i="6"/>
  <c r="K401" i="5"/>
  <c r="J425" i="9"/>
  <c r="J426" i="6"/>
  <c r="J422" i="10"/>
  <c r="J409" i="10"/>
  <c r="J404" i="10"/>
  <c r="J404" i="9"/>
  <c r="I428" i="10"/>
  <c r="I428" i="9"/>
  <c r="I428" i="6"/>
  <c r="I428" i="5"/>
  <c r="I423" i="10"/>
  <c r="I423" i="6"/>
  <c r="I419" i="5"/>
  <c r="I409" i="6"/>
  <c r="I402" i="10"/>
  <c r="I402" i="6"/>
  <c r="H425" i="9"/>
  <c r="H426" i="6"/>
  <c r="H422" i="10"/>
  <c r="H417" i="9"/>
  <c r="H404" i="6"/>
  <c r="H401" i="10"/>
  <c r="H401" i="5"/>
  <c r="G422" i="6"/>
  <c r="G419" i="9"/>
  <c r="G419" i="5"/>
  <c r="G414" i="5"/>
  <c r="G409" i="9"/>
  <c r="G405" i="5"/>
  <c r="E430" i="5"/>
  <c r="AX208" i="10"/>
  <c r="AX188" i="10"/>
  <c r="AV275" i="9"/>
  <c r="AV257" i="9"/>
  <c r="AV194" i="9"/>
  <c r="BA240" i="6"/>
  <c r="AX184" i="10"/>
  <c r="BA207" i="9"/>
  <c r="BA206" i="9"/>
  <c r="BA204" i="9"/>
  <c r="BA202" i="9"/>
  <c r="BA199" i="9"/>
  <c r="BA188" i="9"/>
  <c r="BA180" i="9"/>
  <c r="BA176" i="9"/>
  <c r="AY177" i="6"/>
  <c r="AY179" i="6"/>
  <c r="AY188" i="6"/>
  <c r="AY190" i="6"/>
  <c r="AY199" i="6"/>
  <c r="AY205" i="6"/>
  <c r="AY207" i="6"/>
  <c r="AY213" i="6"/>
  <c r="AY197" i="6"/>
  <c r="AY215" i="6"/>
  <c r="AY220" i="6"/>
  <c r="AY221" i="6"/>
  <c r="AY231" i="6"/>
  <c r="AY193" i="6"/>
  <c r="AY195" i="6"/>
  <c r="AY223" i="6"/>
  <c r="AY225" i="6"/>
  <c r="AY185" i="6"/>
  <c r="AY196" i="6"/>
  <c r="AY204" i="6"/>
  <c r="AY212" i="6"/>
  <c r="AY176" i="6"/>
  <c r="BC177" i="8"/>
  <c r="BC228" i="8"/>
  <c r="BC248" i="8"/>
  <c r="BC258" i="8"/>
  <c r="BC270" i="8"/>
  <c r="BC242" i="8"/>
  <c r="BC250" i="8"/>
  <c r="BC220" i="8"/>
  <c r="BC230" i="8"/>
  <c r="BC252" i="8"/>
  <c r="BC272" i="8"/>
  <c r="BC238" i="8"/>
  <c r="BC240" i="8"/>
  <c r="BC232" i="8"/>
  <c r="BC268" i="8"/>
  <c r="BC277" i="8"/>
  <c r="BC218" i="8"/>
  <c r="BC236" i="8"/>
  <c r="BC254" i="8"/>
  <c r="BC256" i="8"/>
  <c r="BC222" i="8"/>
  <c r="BC224" i="8"/>
  <c r="BC244" i="8"/>
  <c r="BC264" i="8"/>
  <c r="BC274" i="8"/>
  <c r="F217" i="9"/>
  <c r="F211" i="9"/>
  <c r="BA178" i="11"/>
  <c r="BA194" i="11"/>
  <c r="BA228" i="11"/>
  <c r="BA244" i="11"/>
  <c r="BA198" i="11"/>
  <c r="BA212" i="11"/>
  <c r="BA263" i="11"/>
  <c r="BA275" i="11"/>
  <c r="BA253" i="11"/>
  <c r="BA259" i="11"/>
  <c r="BA196" i="11"/>
  <c r="BA230" i="11"/>
  <c r="BA265" i="11"/>
  <c r="BA277" i="11"/>
  <c r="BA176" i="11"/>
  <c r="BA214" i="11"/>
  <c r="AX190" i="10"/>
  <c r="BA250" i="9"/>
  <c r="BA246" i="9"/>
  <c r="BA241" i="9"/>
  <c r="BA237" i="9"/>
  <c r="BA217" i="9"/>
  <c r="BA211" i="9"/>
  <c r="BA200" i="9"/>
  <c r="BA194" i="9"/>
  <c r="BA191" i="9"/>
  <c r="BA190" i="9"/>
  <c r="BA182" i="9"/>
  <c r="BA179" i="9"/>
  <c r="AY271" i="6"/>
  <c r="AY245" i="6"/>
  <c r="AY239" i="6"/>
  <c r="AY237" i="6"/>
  <c r="AX192" i="10"/>
  <c r="AW177" i="10"/>
  <c r="BA244" i="9"/>
  <c r="G236" i="9"/>
  <c r="F213" i="9"/>
  <c r="BA210" i="9"/>
  <c r="BA205" i="9"/>
  <c r="AY265" i="6"/>
  <c r="AY259" i="6"/>
  <c r="AY229" i="6"/>
  <c r="AY187" i="6"/>
  <c r="BA246" i="11"/>
  <c r="AX194" i="10"/>
  <c r="BA242" i="9"/>
  <c r="BA236" i="9"/>
  <c r="BA233" i="9"/>
  <c r="BA229" i="9"/>
  <c r="BA228" i="9"/>
  <c r="BA203" i="9"/>
  <c r="BA201" i="9"/>
  <c r="BA195" i="9"/>
  <c r="BA186" i="9"/>
  <c r="BA181" i="9"/>
  <c r="AY277" i="6"/>
  <c r="AY267" i="6"/>
  <c r="AY249" i="6"/>
  <c r="AY243" i="6"/>
  <c r="AY227" i="6"/>
  <c r="AY211" i="6"/>
  <c r="AY209" i="6"/>
  <c r="AY189" i="6"/>
  <c r="I199" i="6"/>
  <c r="I205" i="6"/>
  <c r="I207" i="6"/>
  <c r="I213" i="6"/>
  <c r="I221" i="6"/>
  <c r="I223" i="6"/>
  <c r="I179" i="6"/>
  <c r="I197" i="6"/>
  <c r="I215" i="6"/>
  <c r="I220" i="6"/>
  <c r="I225" i="6"/>
  <c r="I195" i="6"/>
  <c r="I185" i="6"/>
  <c r="I193" i="6"/>
  <c r="I177" i="6"/>
  <c r="G185" i="8"/>
  <c r="G181" i="8"/>
  <c r="M423" i="12"/>
  <c r="L425" i="12"/>
  <c r="K423" i="12"/>
  <c r="K412" i="12"/>
  <c r="K402" i="12"/>
  <c r="J402" i="12"/>
  <c r="K428" i="12"/>
  <c r="J422" i="12"/>
  <c r="AV257" i="12"/>
  <c r="AV246" i="12"/>
  <c r="AV233" i="12"/>
  <c r="AY202" i="12"/>
  <c r="AY224" i="12"/>
  <c r="AY186" i="12"/>
  <c r="AY221" i="12"/>
  <c r="BB183" i="6"/>
  <c r="AX244" i="11"/>
  <c r="AX243" i="11"/>
  <c r="BB235" i="11"/>
  <c r="AX234" i="11"/>
  <c r="BB230" i="11"/>
  <c r="AX228" i="11"/>
  <c r="AX224" i="11"/>
  <c r="BB219" i="11"/>
  <c r="BB215" i="11"/>
  <c r="AY214" i="11"/>
  <c r="AY213" i="11"/>
  <c r="AY211" i="11"/>
  <c r="AX209" i="11"/>
  <c r="BB206" i="11"/>
  <c r="AX203" i="11"/>
  <c r="AY199" i="11"/>
  <c r="AX197" i="11"/>
  <c r="BB196" i="11"/>
  <c r="AY193" i="11"/>
  <c r="BB192" i="11"/>
  <c r="AY191" i="11"/>
  <c r="BB187" i="11"/>
  <c r="AX184" i="11"/>
  <c r="L426" i="8"/>
  <c r="G272" i="8"/>
  <c r="G264" i="8"/>
  <c r="G226" i="8"/>
  <c r="G224" i="8"/>
  <c r="G221" i="8"/>
  <c r="AY219" i="8"/>
  <c r="G216" i="8"/>
  <c r="G213" i="8"/>
  <c r="AY207" i="8"/>
  <c r="AY204" i="8"/>
  <c r="AY194" i="8"/>
  <c r="AY191" i="8"/>
  <c r="P406" i="12"/>
  <c r="O425" i="12"/>
  <c r="O404" i="12"/>
  <c r="N414" i="12"/>
  <c r="M427" i="12"/>
  <c r="M422" i="12"/>
  <c r="L428" i="12"/>
  <c r="L408" i="12"/>
  <c r="K416" i="12"/>
  <c r="G430" i="12"/>
  <c r="F414" i="12"/>
  <c r="E404" i="12"/>
  <c r="K401" i="12"/>
  <c r="AY269" i="12"/>
  <c r="AY267" i="12"/>
  <c r="AV265" i="12"/>
  <c r="AY263" i="12"/>
  <c r="AV253" i="12"/>
  <c r="AY249" i="12"/>
  <c r="AY227" i="12"/>
  <c r="AV191" i="12"/>
  <c r="AR706" i="14"/>
  <c r="AR696" i="14"/>
  <c r="BB179" i="6"/>
  <c r="AV178" i="6"/>
  <c r="BB241" i="11"/>
  <c r="BB238" i="11"/>
  <c r="BB237" i="11"/>
  <c r="AX236" i="11"/>
  <c r="BB223" i="11"/>
  <c r="AX222" i="11"/>
  <c r="AX216" i="11"/>
  <c r="AX214" i="11"/>
  <c r="AX213" i="11"/>
  <c r="AX211" i="11"/>
  <c r="AY204" i="11"/>
  <c r="BC202" i="11"/>
  <c r="AY201" i="11"/>
  <c r="AX199" i="11"/>
  <c r="BC195" i="11"/>
  <c r="AX193" i="11"/>
  <c r="AX191" i="11"/>
  <c r="AY189" i="11"/>
  <c r="BC185" i="11"/>
  <c r="BC183" i="11"/>
  <c r="BC179" i="11"/>
  <c r="AX177" i="11"/>
  <c r="G268" i="8"/>
  <c r="G260" i="8"/>
  <c r="AY251" i="8"/>
  <c r="G240" i="8"/>
  <c r="G238" i="8"/>
  <c r="G234" i="8"/>
  <c r="G229" i="8"/>
  <c r="AY214" i="8"/>
  <c r="G212" i="8"/>
  <c r="BB210" i="8"/>
  <c r="G209" i="8"/>
  <c r="AY203" i="8"/>
  <c r="AY200" i="8"/>
  <c r="G197" i="8"/>
  <c r="AY187" i="8"/>
  <c r="AY179" i="8"/>
  <c r="P401" i="12"/>
  <c r="O408" i="12"/>
  <c r="N419" i="12"/>
  <c r="N409" i="12"/>
  <c r="N399" i="12"/>
  <c r="M405" i="12"/>
  <c r="L400" i="12"/>
  <c r="H416" i="12"/>
  <c r="H411" i="12"/>
  <c r="AV251" i="12"/>
  <c r="AX214" i="12"/>
  <c r="AX224" i="12"/>
  <c r="AX230" i="12"/>
  <c r="AX233" i="11"/>
  <c r="AX229" i="11"/>
  <c r="AX227" i="11"/>
  <c r="BB217" i="11"/>
  <c r="AY215" i="11"/>
  <c r="BC212" i="11"/>
  <c r="BC207" i="11"/>
  <c r="AY206" i="11"/>
  <c r="AX204" i="11"/>
  <c r="BB202" i="11"/>
  <c r="AX201" i="11"/>
  <c r="BC198" i="11"/>
  <c r="AX196" i="11"/>
  <c r="BB195" i="11"/>
  <c r="AY192" i="11"/>
  <c r="BB190" i="11"/>
  <c r="AX189" i="11"/>
  <c r="AY187" i="11"/>
  <c r="BB185" i="11"/>
  <c r="BB183" i="11"/>
  <c r="BB179" i="11"/>
  <c r="G250" i="8"/>
  <c r="G223" i="8"/>
  <c r="G218" i="8"/>
  <c r="AY210" i="8"/>
  <c r="AX209" i="8"/>
  <c r="G208" i="8"/>
  <c r="G205" i="8"/>
  <c r="AY199" i="8"/>
  <c r="AY192" i="8"/>
  <c r="G192" i="8"/>
  <c r="AY188" i="8"/>
  <c r="AY183" i="8"/>
  <c r="G178" i="8"/>
  <c r="O401" i="12"/>
  <c r="M404" i="12"/>
  <c r="L422" i="12"/>
  <c r="L405" i="12"/>
  <c r="K410" i="12"/>
  <c r="AV269" i="12"/>
  <c r="AV267" i="12"/>
  <c r="AV263" i="12"/>
  <c r="AY261" i="12"/>
  <c r="AV249" i="12"/>
  <c r="AY234" i="12"/>
  <c r="AX218" i="11"/>
  <c r="AX215" i="11"/>
  <c r="BB212" i="11"/>
  <c r="BB207" i="11"/>
  <c r="AX206" i="11"/>
  <c r="AX192" i="11"/>
  <c r="G232" i="8"/>
  <c r="G227" i="8"/>
  <c r="G225" i="8"/>
  <c r="AV214" i="8"/>
  <c r="G204" i="8"/>
  <c r="G201" i="8"/>
  <c r="N402" i="12"/>
  <c r="F430" i="12"/>
  <c r="H413" i="12"/>
  <c r="AY247" i="12"/>
  <c r="AV226" i="12"/>
  <c r="AV236" i="12"/>
  <c r="AV182" i="12"/>
  <c r="AV185" i="12"/>
  <c r="AV217" i="12"/>
  <c r="AV198" i="12"/>
  <c r="AV204" i="12"/>
  <c r="AV214" i="12"/>
  <c r="AV210" i="12"/>
  <c r="AV216" i="12"/>
  <c r="AV223" i="12"/>
  <c r="AV207" i="12"/>
  <c r="AV232" i="12"/>
  <c r="AV242" i="12"/>
  <c r="P417" i="12"/>
  <c r="P412" i="12"/>
  <c r="P399" i="12"/>
  <c r="O410" i="12"/>
  <c r="M417" i="12"/>
  <c r="M402" i="12"/>
  <c r="K430" i="12"/>
  <c r="I427" i="12"/>
  <c r="H400" i="12"/>
  <c r="AV275" i="12"/>
  <c r="AV273" i="12"/>
  <c r="AV271" i="12"/>
  <c r="AV259" i="12"/>
  <c r="AV247" i="12"/>
  <c r="G183" i="12"/>
  <c r="AZ288" i="12"/>
  <c r="AR288" i="12"/>
  <c r="S288" i="12"/>
  <c r="L288" i="12"/>
  <c r="AZ287" i="12"/>
  <c r="Z287" i="12"/>
  <c r="S287" i="12"/>
  <c r="AF286" i="12"/>
  <c r="Y286" i="12"/>
  <c r="G316" i="11"/>
  <c r="AL315" i="11"/>
  <c r="AE315" i="11"/>
  <c r="X315" i="11"/>
  <c r="AX314" i="11"/>
  <c r="P314" i="11"/>
  <c r="I314" i="11"/>
  <c r="BC313" i="11"/>
  <c r="P313" i="11"/>
  <c r="BB312" i="11"/>
  <c r="AK312" i="11"/>
  <c r="U312" i="11"/>
  <c r="AH311" i="11"/>
  <c r="AA311" i="11"/>
  <c r="L310" i="11"/>
  <c r="AG310" i="11"/>
  <c r="AX309" i="11"/>
  <c r="AO309" i="11"/>
  <c r="AG309" i="11"/>
  <c r="Y309" i="11"/>
  <c r="Q309" i="11"/>
  <c r="I309" i="11"/>
  <c r="AV307" i="11"/>
  <c r="AM307" i="11"/>
  <c r="AE307" i="11"/>
  <c r="W307" i="11"/>
  <c r="O307" i="11"/>
  <c r="G307" i="11"/>
  <c r="AY306" i="11"/>
  <c r="AP306" i="11"/>
  <c r="AH306" i="11"/>
  <c r="Z306" i="11"/>
  <c r="R306" i="11"/>
  <c r="J306" i="11"/>
  <c r="BB305" i="11"/>
  <c r="BB698" i="11" s="1"/>
  <c r="AT305" i="11"/>
  <c r="AK305" i="11"/>
  <c r="AK698" i="11" s="1"/>
  <c r="AC305" i="11"/>
  <c r="U305" i="11"/>
  <c r="M305" i="11"/>
  <c r="AW304" i="11"/>
  <c r="AN304" i="11"/>
  <c r="AF304" i="11"/>
  <c r="X304" i="11"/>
  <c r="P304" i="11"/>
  <c r="H304" i="11"/>
  <c r="BB302" i="11"/>
  <c r="BB694" i="11" s="1"/>
  <c r="AT302" i="11"/>
  <c r="AK302" i="11"/>
  <c r="AK694" i="11" s="1"/>
  <c r="AC302" i="11"/>
  <c r="AZ299" i="11"/>
  <c r="AQ299" i="11"/>
  <c r="AI299" i="11"/>
  <c r="AA299" i="11"/>
  <c r="S299" i="11"/>
  <c r="K299" i="11"/>
  <c r="BA296" i="11"/>
  <c r="AQ288" i="12"/>
  <c r="AJ288" i="12"/>
  <c r="K288" i="12"/>
  <c r="AY287" i="12"/>
  <c r="AQ287" i="12"/>
  <c r="R287" i="12"/>
  <c r="K287" i="12"/>
  <c r="AX286" i="12"/>
  <c r="X286" i="12"/>
  <c r="Q286" i="12"/>
  <c r="AT301" i="11"/>
  <c r="AK301" i="11"/>
  <c r="AC301" i="11"/>
  <c r="T301" i="11"/>
  <c r="L301" i="11"/>
  <c r="V300" i="11"/>
  <c r="N300" i="11"/>
  <c r="F300" i="11"/>
  <c r="G197" i="12"/>
  <c r="G196" i="12"/>
  <c r="AQ715" i="14"/>
  <c r="F341" i="11"/>
  <c r="AY309" i="11"/>
  <c r="AI310" i="11"/>
  <c r="Z311" i="11"/>
  <c r="U314" i="11"/>
  <c r="AA314" i="11"/>
  <c r="AH691" i="14"/>
  <c r="S307" i="11"/>
  <c r="K307" i="11"/>
  <c r="BA304" i="11"/>
  <c r="AR304" i="11"/>
  <c r="AJ304" i="11"/>
  <c r="AB304" i="11"/>
  <c r="G190" i="12"/>
  <c r="G187" i="12"/>
  <c r="AR714" i="14"/>
  <c r="AR697" i="14"/>
  <c r="AH693" i="14"/>
  <c r="M289" i="12"/>
  <c r="BA288" i="12"/>
  <c r="AA288" i="12"/>
  <c r="T288" i="12"/>
  <c r="AH287" i="12"/>
  <c r="AA287" i="12"/>
  <c r="AN286" i="12"/>
  <c r="AG286" i="12"/>
  <c r="H286" i="12"/>
  <c r="AZ309" i="11"/>
  <c r="T304" i="11"/>
  <c r="L304" i="11"/>
  <c r="AX302" i="11"/>
  <c r="AO302" i="11"/>
  <c r="AG302" i="11"/>
  <c r="AG694" i="11" s="1"/>
  <c r="X302" i="11"/>
  <c r="P302" i="11"/>
  <c r="H302" i="11"/>
  <c r="AZ301" i="11"/>
  <c r="AQ301" i="11"/>
  <c r="AI301" i="11"/>
  <c r="AA301" i="11"/>
  <c r="R301" i="11"/>
  <c r="J301" i="11"/>
  <c r="BB300" i="11"/>
  <c r="AT300" i="11"/>
  <c r="AK300" i="11"/>
  <c r="AC300" i="11"/>
  <c r="AV299" i="11"/>
  <c r="AM299" i="11"/>
  <c r="AE299" i="11"/>
  <c r="W299" i="11"/>
  <c r="O299" i="11"/>
  <c r="G299" i="11"/>
  <c r="AY298" i="11"/>
  <c r="AP298" i="11"/>
  <c r="AH298" i="11"/>
  <c r="Z298" i="11"/>
  <c r="R298" i="11"/>
  <c r="J298" i="11"/>
  <c r="BB297" i="11"/>
  <c r="AT297" i="11"/>
  <c r="AK297" i="11"/>
  <c r="AC297" i="11"/>
  <c r="U297" i="11"/>
  <c r="M297" i="11"/>
  <c r="AW296" i="11"/>
  <c r="AN296" i="11"/>
  <c r="AF296" i="11"/>
  <c r="X296" i="11"/>
  <c r="P296" i="11"/>
  <c r="H296" i="11"/>
  <c r="BC294" i="11"/>
  <c r="AU294" i="11"/>
  <c r="AL294" i="11"/>
  <c r="AD294" i="11"/>
  <c r="V294" i="11"/>
  <c r="N294" i="11"/>
  <c r="F294" i="11"/>
  <c r="AX293" i="11"/>
  <c r="AO293" i="11"/>
  <c r="AG293" i="11"/>
  <c r="Y293" i="11"/>
  <c r="Q293" i="11"/>
  <c r="BC291" i="11"/>
  <c r="AU291" i="11"/>
  <c r="AL291" i="11"/>
  <c r="AD291" i="11"/>
  <c r="V291" i="11"/>
  <c r="N291" i="11"/>
  <c r="F291" i="11"/>
  <c r="AH314" i="11"/>
  <c r="O314" i="11"/>
  <c r="H314" i="11"/>
  <c r="BB313" i="11"/>
  <c r="AL313" i="11"/>
  <c r="L311" i="11"/>
  <c r="N311" i="11"/>
  <c r="AQ310" i="11"/>
  <c r="F310" i="11"/>
  <c r="AQ309" i="11"/>
  <c r="AI309" i="11"/>
  <c r="AA309" i="11"/>
  <c r="S309" i="11"/>
  <c r="K309" i="11"/>
  <c r="BC308" i="11"/>
  <c r="AU308" i="11"/>
  <c r="AL308" i="11"/>
  <c r="AD308" i="11"/>
  <c r="V308" i="11"/>
  <c r="N308" i="11"/>
  <c r="F308" i="11"/>
  <c r="AX307" i="11"/>
  <c r="AO307" i="11"/>
  <c r="AG307" i="11"/>
  <c r="Y307" i="11"/>
  <c r="Q307" i="11"/>
  <c r="I307" i="11"/>
  <c r="BA306" i="11"/>
  <c r="AR306" i="11"/>
  <c r="AJ306" i="11"/>
  <c r="AB306" i="11"/>
  <c r="T306" i="11"/>
  <c r="L306" i="11"/>
  <c r="AV305" i="11"/>
  <c r="AM305" i="11"/>
  <c r="AE305" i="11"/>
  <c r="W305" i="11"/>
  <c r="O305" i="11"/>
  <c r="G305" i="11"/>
  <c r="AY304" i="11"/>
  <c r="AP304" i="11"/>
  <c r="AH304" i="11"/>
  <c r="Z304" i="11"/>
  <c r="R304" i="11"/>
  <c r="J304" i="11"/>
  <c r="BB303" i="11"/>
  <c r="AT303" i="11"/>
  <c r="AK303" i="11"/>
  <c r="AC303" i="11"/>
  <c r="AV302" i="11"/>
  <c r="AM302" i="11"/>
  <c r="AM694" i="11" s="1"/>
  <c r="AE302" i="11"/>
  <c r="V302" i="11"/>
  <c r="N302" i="11"/>
  <c r="N694" i="11" s="1"/>
  <c r="F302" i="11"/>
  <c r="AX301" i="11"/>
  <c r="AO301" i="11"/>
  <c r="AG301" i="11"/>
  <c r="X301" i="11"/>
  <c r="BB299" i="11"/>
  <c r="AT299" i="11"/>
  <c r="AK299" i="11"/>
  <c r="AC299" i="11"/>
  <c r="U299" i="11"/>
  <c r="M299" i="11"/>
  <c r="BC296" i="11"/>
  <c r="AU296" i="11"/>
  <c r="AL296" i="11"/>
  <c r="AD296" i="11"/>
  <c r="V296" i="11"/>
  <c r="N296" i="11"/>
  <c r="AR296" i="11"/>
  <c r="AJ296" i="11"/>
  <c r="AB296" i="11"/>
  <c r="T296" i="11"/>
  <c r="L296" i="11"/>
  <c r="AY294" i="11"/>
  <c r="AP294" i="11"/>
  <c r="AH294" i="11"/>
  <c r="Z294" i="11"/>
  <c r="R294" i="11"/>
  <c r="J294" i="11"/>
  <c r="BB293" i="11"/>
  <c r="AT293" i="11"/>
  <c r="AK293" i="11"/>
  <c r="AC293" i="11"/>
  <c r="U293" i="11"/>
  <c r="L293" i="11"/>
  <c r="AY291" i="11"/>
  <c r="AP291" i="11"/>
  <c r="AH291" i="11"/>
  <c r="Z291" i="11"/>
  <c r="R291" i="11"/>
  <c r="J291" i="11"/>
  <c r="BB290" i="11"/>
  <c r="BB683" i="11" s="1"/>
  <c r="AT290" i="11"/>
  <c r="AT683" i="11" s="1"/>
  <c r="AK290" i="11"/>
  <c r="AK683" i="11" s="1"/>
  <c r="AC290" i="11"/>
  <c r="AC683" i="11" s="1"/>
  <c r="U290" i="11"/>
  <c r="U683" i="11" s="1"/>
  <c r="M290" i="11"/>
  <c r="M683" i="11" s="1"/>
  <c r="AX288" i="11"/>
  <c r="AO288" i="11"/>
  <c r="AG288" i="11"/>
  <c r="Y288" i="11"/>
  <c r="Q288" i="11"/>
  <c r="I288" i="11"/>
  <c r="BA287" i="11"/>
  <c r="AR287" i="11"/>
  <c r="AJ287" i="11"/>
  <c r="AB287" i="11"/>
  <c r="T287" i="11"/>
  <c r="L287" i="11"/>
  <c r="BC286" i="11"/>
  <c r="AU286" i="11"/>
  <c r="AL286" i="11"/>
  <c r="AD286" i="11"/>
  <c r="V286" i="11"/>
  <c r="N286" i="11"/>
  <c r="F286" i="11"/>
  <c r="AK292" i="10"/>
  <c r="AG292" i="10"/>
  <c r="BB292" i="10"/>
  <c r="X295" i="10"/>
  <c r="AR299" i="10"/>
  <c r="AD301" i="10"/>
  <c r="AD694" i="10" s="1"/>
  <c r="AD293" i="10"/>
  <c r="AD690" i="10" s="1"/>
  <c r="R297" i="10"/>
  <c r="K298" i="10"/>
  <c r="F301" i="10"/>
  <c r="F694" i="10" s="1"/>
  <c r="BC301" i="10"/>
  <c r="BC694" i="10" s="1"/>
  <c r="W302" i="10"/>
  <c r="AE302" i="10"/>
  <c r="AZ302" i="10"/>
  <c r="T303" i="10"/>
  <c r="AW303" i="10"/>
  <c r="AL305" i="10"/>
  <c r="W306" i="10"/>
  <c r="W698" i="10" s="1"/>
  <c r="AC306" i="10"/>
  <c r="AC698" i="10" s="1"/>
  <c r="AQ306" i="10"/>
  <c r="AQ698" i="10" s="1"/>
  <c r="Y292" i="10"/>
  <c r="AT292" i="10"/>
  <c r="AQ294" i="10"/>
  <c r="AP297" i="10"/>
  <c r="AX299" i="11"/>
  <c r="AO299" i="11"/>
  <c r="AG299" i="11"/>
  <c r="Y299" i="11"/>
  <c r="Q299" i="11"/>
  <c r="I299" i="11"/>
  <c r="BA298" i="11"/>
  <c r="AR298" i="11"/>
  <c r="AJ298" i="11"/>
  <c r="AB298" i="11"/>
  <c r="T298" i="11"/>
  <c r="L298" i="11"/>
  <c r="AV297" i="11"/>
  <c r="AM297" i="11"/>
  <c r="AE297" i="11"/>
  <c r="W297" i="11"/>
  <c r="O297" i="11"/>
  <c r="G297" i="11"/>
  <c r="AY296" i="11"/>
  <c r="AP296" i="11"/>
  <c r="AH296" i="11"/>
  <c r="Z296" i="11"/>
  <c r="R296" i="11"/>
  <c r="J296" i="11"/>
  <c r="BB295" i="11"/>
  <c r="AT295" i="11"/>
  <c r="AK295" i="11"/>
  <c r="AC295" i="11"/>
  <c r="U295" i="11"/>
  <c r="M295" i="11"/>
  <c r="AW294" i="11"/>
  <c r="AN294" i="11"/>
  <c r="AF294" i="11"/>
  <c r="X294" i="11"/>
  <c r="P294" i="11"/>
  <c r="H294" i="11"/>
  <c r="AZ293" i="11"/>
  <c r="AQ293" i="11"/>
  <c r="AI293" i="11"/>
  <c r="AA293" i="11"/>
  <c r="S293" i="11"/>
  <c r="J293" i="11"/>
  <c r="BB292" i="11"/>
  <c r="AT292" i="11"/>
  <c r="AK292" i="11"/>
  <c r="AC292" i="11"/>
  <c r="U292" i="11"/>
  <c r="M292" i="11"/>
  <c r="AW291" i="11"/>
  <c r="AN291" i="11"/>
  <c r="AF291" i="11"/>
  <c r="X291" i="11"/>
  <c r="P291" i="11"/>
  <c r="H291" i="11"/>
  <c r="AZ290" i="11"/>
  <c r="AZ683" i="11" s="1"/>
  <c r="AQ290" i="11"/>
  <c r="AQ683" i="11" s="1"/>
  <c r="AI290" i="11"/>
  <c r="AA290" i="11"/>
  <c r="S290" i="11"/>
  <c r="S683" i="11" s="1"/>
  <c r="K290" i="11"/>
  <c r="K683" i="11" s="1"/>
  <c r="BA289" i="11"/>
  <c r="AR289" i="11"/>
  <c r="AJ289" i="11"/>
  <c r="AB289" i="11"/>
  <c r="T289" i="11"/>
  <c r="L289" i="11"/>
  <c r="AV288" i="11"/>
  <c r="AM288" i="11"/>
  <c r="AE288" i="11"/>
  <c r="W288" i="11"/>
  <c r="O288" i="11"/>
  <c r="G288" i="11"/>
  <c r="AY287" i="11"/>
  <c r="AP287" i="11"/>
  <c r="AH287" i="11"/>
  <c r="Z287" i="11"/>
  <c r="R287" i="11"/>
  <c r="J287" i="11"/>
  <c r="BA286" i="11"/>
  <c r="AR286" i="11"/>
  <c r="AJ286" i="11"/>
  <c r="AB286" i="11"/>
  <c r="T286" i="11"/>
  <c r="L286" i="11"/>
  <c r="AY298" i="10"/>
  <c r="F298" i="10"/>
  <c r="R296" i="10"/>
  <c r="AA294" i="10"/>
  <c r="BA292" i="10"/>
  <c r="AM292" i="10"/>
  <c r="AF292" i="10"/>
  <c r="S292" i="10"/>
  <c r="K292" i="10"/>
  <c r="O286" i="9"/>
  <c r="O683" i="9" s="1"/>
  <c r="AY298" i="6"/>
  <c r="AY694" i="6" s="1"/>
  <c r="AP298" i="6"/>
  <c r="AP694" i="6" s="1"/>
  <c r="AH298" i="6"/>
  <c r="AH694" i="6" s="1"/>
  <c r="Z298" i="6"/>
  <c r="R298" i="6"/>
  <c r="R694" i="6" s="1"/>
  <c r="J298" i="6"/>
  <c r="J694" i="6" s="1"/>
  <c r="BB297" i="6"/>
  <c r="AT297" i="6"/>
  <c r="AK297" i="6"/>
  <c r="AC297" i="6"/>
  <c r="U297" i="6"/>
  <c r="M297" i="6"/>
  <c r="AW296" i="6"/>
  <c r="BC294" i="6"/>
  <c r="AU294" i="6"/>
  <c r="AL294" i="6"/>
  <c r="AD294" i="6"/>
  <c r="V294" i="6"/>
  <c r="N294" i="6"/>
  <c r="F294" i="6"/>
  <c r="BC291" i="6"/>
  <c r="AW291" i="6"/>
  <c r="AP291" i="6"/>
  <c r="I291" i="6"/>
  <c r="BB290" i="6"/>
  <c r="BB685" i="6" s="1"/>
  <c r="AV290" i="6"/>
  <c r="AV685" i="6" s="1"/>
  <c r="AN290" i="6"/>
  <c r="AN685" i="6" s="1"/>
  <c r="AG290" i="6"/>
  <c r="AG685" i="6" s="1"/>
  <c r="T290" i="6"/>
  <c r="T685" i="6" s="1"/>
  <c r="M290" i="6"/>
  <c r="M685" i="6" s="1"/>
  <c r="AY289" i="6"/>
  <c r="AJ289" i="6"/>
  <c r="AD289" i="6"/>
  <c r="W289" i="6"/>
  <c r="P289" i="6"/>
  <c r="J289" i="6"/>
  <c r="AK287" i="6"/>
  <c r="AD287" i="6"/>
  <c r="X287" i="6"/>
  <c r="Q287" i="6"/>
  <c r="J287" i="6"/>
  <c r="BC286" i="6"/>
  <c r="BC683" i="6" s="1"/>
  <c r="AV286" i="6"/>
  <c r="AV683" i="6" s="1"/>
  <c r="AN286" i="6"/>
  <c r="AN683" i="6" s="1"/>
  <c r="Z286" i="6"/>
  <c r="Z683" i="6" s="1"/>
  <c r="R286" i="6"/>
  <c r="R683" i="6" s="1"/>
  <c r="M304" i="6"/>
  <c r="AD303" i="6"/>
  <c r="X303" i="6"/>
  <c r="M303" i="6"/>
  <c r="AX302" i="6"/>
  <c r="AD302" i="6"/>
  <c r="P302" i="6"/>
  <c r="J302" i="6"/>
  <c r="AA301" i="6"/>
  <c r="T301" i="6"/>
  <c r="I301" i="6"/>
  <c r="BC300" i="6"/>
  <c r="AV300" i="6"/>
  <c r="AJ300" i="6"/>
  <c r="W300" i="6"/>
  <c r="K300" i="6"/>
  <c r="BC299" i="6"/>
  <c r="BB294" i="6"/>
  <c r="AT294" i="6"/>
  <c r="AK294" i="6"/>
  <c r="AC294" i="6"/>
  <c r="U294" i="6"/>
  <c r="M294" i="6"/>
  <c r="AV291" i="6"/>
  <c r="AI291" i="6"/>
  <c r="AI686" i="6" s="1"/>
  <c r="H291" i="6"/>
  <c r="AM290" i="6"/>
  <c r="AM685" i="6" s="1"/>
  <c r="Y290" i="6"/>
  <c r="Y685" i="6" s="1"/>
  <c r="S290" i="6"/>
  <c r="S685" i="6" s="1"/>
  <c r="L290" i="6"/>
  <c r="L685" i="6" s="1"/>
  <c r="AQ289" i="6"/>
  <c r="AJ287" i="6"/>
  <c r="P287" i="6"/>
  <c r="AU286" i="6"/>
  <c r="AU683" i="6" s="1"/>
  <c r="AF286" i="6"/>
  <c r="AF683" i="6" s="1"/>
  <c r="F307" i="10"/>
  <c r="AY306" i="10"/>
  <c r="AU305" i="10"/>
  <c r="BB304" i="10"/>
  <c r="AK304" i="10"/>
  <c r="U304" i="10"/>
  <c r="AP303" i="10"/>
  <c r="N303" i="10"/>
  <c r="G303" i="10"/>
  <c r="AR302" i="10"/>
  <c r="AL302" i="10"/>
  <c r="Q302" i="10"/>
  <c r="J302" i="10"/>
  <c r="AW301" i="10"/>
  <c r="AW694" i="10" s="1"/>
  <c r="T301" i="10"/>
  <c r="T694" i="10" s="1"/>
  <c r="M301" i="10"/>
  <c r="M694" i="10" s="1"/>
  <c r="AY300" i="10"/>
  <c r="S300" i="10"/>
  <c r="L300" i="10"/>
  <c r="S299" i="10"/>
  <c r="AO297" i="10"/>
  <c r="K297" i="10"/>
  <c r="H295" i="10"/>
  <c r="R294" i="10"/>
  <c r="AD292" i="10"/>
  <c r="X292" i="10"/>
  <c r="BB291" i="10"/>
  <c r="AT291" i="10"/>
  <c r="AK291" i="10"/>
  <c r="AK686" i="10" s="1"/>
  <c r="AC291" i="10"/>
  <c r="U291" i="10"/>
  <c r="M291" i="10"/>
  <c r="AX290" i="10"/>
  <c r="AX685" i="10" s="1"/>
  <c r="AO290" i="10"/>
  <c r="AO685" i="10" s="1"/>
  <c r="AG290" i="10"/>
  <c r="AG685" i="10" s="1"/>
  <c r="Y290" i="10"/>
  <c r="Y685" i="10" s="1"/>
  <c r="Q290" i="10"/>
  <c r="Q685" i="10" s="1"/>
  <c r="I290" i="10"/>
  <c r="I685" i="10" s="1"/>
  <c r="BA289" i="10"/>
  <c r="AR289" i="10"/>
  <c r="AJ289" i="10"/>
  <c r="AB289" i="10"/>
  <c r="T289" i="10"/>
  <c r="L289" i="10"/>
  <c r="AV288" i="10"/>
  <c r="AM288" i="10"/>
  <c r="AE288" i="10"/>
  <c r="W288" i="10"/>
  <c r="O288" i="10"/>
  <c r="G288" i="10"/>
  <c r="AZ287" i="10"/>
  <c r="AQ287" i="10"/>
  <c r="AI287" i="10"/>
  <c r="AA287" i="10"/>
  <c r="S287" i="10"/>
  <c r="K287" i="10"/>
  <c r="BB286" i="10"/>
  <c r="BB683" i="10" s="1"/>
  <c r="AT286" i="10"/>
  <c r="AT683" i="10" s="1"/>
  <c r="AK286" i="10"/>
  <c r="AK683" i="10" s="1"/>
  <c r="AC286" i="10"/>
  <c r="AC683" i="10" s="1"/>
  <c r="U286" i="10"/>
  <c r="U683" i="10" s="1"/>
  <c r="M286" i="10"/>
  <c r="M683" i="10" s="1"/>
  <c r="AW301" i="9"/>
  <c r="AO299" i="9"/>
  <c r="AI296" i="9"/>
  <c r="AH288" i="9"/>
  <c r="AM286" i="6"/>
  <c r="AM683" i="6" s="1"/>
  <c r="O301" i="9"/>
  <c r="AC300" i="9"/>
  <c r="AC694" i="9" s="1"/>
  <c r="AW299" i="9"/>
  <c r="I299" i="9"/>
  <c r="AB297" i="9"/>
  <c r="F290" i="8"/>
  <c r="AZ289" i="8"/>
  <c r="BA288" i="8"/>
  <c r="AG287" i="8"/>
  <c r="AH297" i="6"/>
  <c r="Z297" i="6"/>
  <c r="R297" i="6"/>
  <c r="J297" i="6"/>
  <c r="BB296" i="6"/>
  <c r="AT296" i="6"/>
  <c r="AK296" i="6"/>
  <c r="AC296" i="6"/>
  <c r="U296" i="6"/>
  <c r="M296" i="6"/>
  <c r="AZ294" i="6"/>
  <c r="AQ294" i="6"/>
  <c r="T291" i="6"/>
  <c r="F291" i="6"/>
  <c r="AZ290" i="6"/>
  <c r="AZ685" i="6" s="1"/>
  <c r="AK290" i="6"/>
  <c r="AK685" i="6" s="1"/>
  <c r="AE290" i="6"/>
  <c r="AE685" i="6" s="1"/>
  <c r="Q290" i="6"/>
  <c r="Q685" i="6" s="1"/>
  <c r="AA289" i="6"/>
  <c r="T289" i="6"/>
  <c r="N289" i="6"/>
  <c r="G289" i="6"/>
  <c r="AT288" i="6"/>
  <c r="AT684" i="6" s="1"/>
  <c r="AW287" i="6"/>
  <c r="AH287" i="6"/>
  <c r="AB287" i="6"/>
  <c r="N287" i="6"/>
  <c r="H287" i="6"/>
  <c r="AZ286" i="6"/>
  <c r="AZ683" i="6" s="1"/>
  <c r="AE286" i="8"/>
  <c r="AE683" i="8" s="1"/>
  <c r="AF307" i="10"/>
  <c r="BC306" i="10"/>
  <c r="AU306" i="10"/>
  <c r="AN306" i="10"/>
  <c r="AN698" i="10" s="1"/>
  <c r="AG306" i="10"/>
  <c r="AG698" i="10" s="1"/>
  <c r="AY305" i="10"/>
  <c r="U305" i="10"/>
  <c r="M305" i="10"/>
  <c r="AG304" i="10"/>
  <c r="BA303" i="10"/>
  <c r="AT303" i="10"/>
  <c r="AL303" i="10"/>
  <c r="Q303" i="10"/>
  <c r="K303" i="10"/>
  <c r="AW302" i="10"/>
  <c r="T302" i="10"/>
  <c r="M302" i="10"/>
  <c r="AZ301" i="10"/>
  <c r="AZ694" i="10" s="1"/>
  <c r="AR301" i="10"/>
  <c r="AR694" i="10" s="1"/>
  <c r="W301" i="10"/>
  <c r="W694" i="10" s="1"/>
  <c r="Q301" i="10"/>
  <c r="Q694" i="10" s="1"/>
  <c r="AM300" i="10"/>
  <c r="AF300" i="10"/>
  <c r="AK299" i="10"/>
  <c r="AD299" i="10"/>
  <c r="AR298" i="10"/>
  <c r="AK298" i="10"/>
  <c r="AD298" i="10"/>
  <c r="AR297" i="10"/>
  <c r="AK297" i="10"/>
  <c r="L296" i="10"/>
  <c r="AV292" i="10"/>
  <c r="AA292" i="10"/>
  <c r="BB290" i="10"/>
  <c r="BB685" i="10" s="1"/>
  <c r="AT290" i="10"/>
  <c r="AT685" i="10" s="1"/>
  <c r="AK290" i="10"/>
  <c r="AK685" i="10" s="1"/>
  <c r="AC290" i="10"/>
  <c r="AC685" i="10" s="1"/>
  <c r="U290" i="10"/>
  <c r="U685" i="10" s="1"/>
  <c r="M290" i="10"/>
  <c r="M685" i="10" s="1"/>
  <c r="AW289" i="10"/>
  <c r="AN289" i="10"/>
  <c r="AF289" i="10"/>
  <c r="X289" i="10"/>
  <c r="P289" i="10"/>
  <c r="H289" i="10"/>
  <c r="AZ288" i="10"/>
  <c r="AQ288" i="10"/>
  <c r="AI288" i="10"/>
  <c r="AA288" i="10"/>
  <c r="S288" i="10"/>
  <c r="K288" i="10"/>
  <c r="W302" i="9"/>
  <c r="I300" i="9"/>
  <c r="I694" i="9" s="1"/>
  <c r="V299" i="9"/>
  <c r="AI298" i="9"/>
  <c r="BC296" i="9"/>
  <c r="AJ295" i="9"/>
  <c r="AM289" i="9"/>
  <c r="AB286" i="6"/>
  <c r="AB683" i="6" s="1"/>
  <c r="AW286" i="6"/>
  <c r="AW683" i="6" s="1"/>
  <c r="AY287" i="6"/>
  <c r="H289" i="6"/>
  <c r="AN289" i="6"/>
  <c r="AO290" i="6"/>
  <c r="AO685" i="6" s="1"/>
  <c r="V291" i="6"/>
  <c r="AH291" i="6"/>
  <c r="AZ291" i="6"/>
  <c r="AY299" i="6"/>
  <c r="AY300" i="6"/>
  <c r="K301" i="6"/>
  <c r="U301" i="6"/>
  <c r="AG301" i="6"/>
  <c r="AR301" i="6"/>
  <c r="AB302" i="6"/>
  <c r="AH302" i="6"/>
  <c r="AN302" i="6"/>
  <c r="AU302" i="6"/>
  <c r="G303" i="6"/>
  <c r="N303" i="6"/>
  <c r="AJ303" i="6"/>
  <c r="BA303" i="6"/>
  <c r="Y304" i="6"/>
  <c r="N305" i="6"/>
  <c r="AB305" i="6"/>
  <c r="AK305" i="6"/>
  <c r="AK698" i="6" s="1"/>
  <c r="AU305" i="6"/>
  <c r="I306" i="6"/>
  <c r="Y306" i="6"/>
  <c r="AO306" i="6"/>
  <c r="J309" i="6"/>
  <c r="N286" i="6"/>
  <c r="N683" i="6" s="1"/>
  <c r="AL287" i="6"/>
  <c r="AB289" i="6"/>
  <c r="I290" i="6"/>
  <c r="AC290" i="6"/>
  <c r="AC685" i="6" s="1"/>
  <c r="J291" i="6"/>
  <c r="AB291" i="6"/>
  <c r="AI301" i="9"/>
  <c r="AV297" i="9"/>
  <c r="V296" i="9"/>
  <c r="AW294" i="9"/>
  <c r="W293" i="9"/>
  <c r="AF290" i="9"/>
  <c r="G289" i="9"/>
  <c r="AV286" i="9"/>
  <c r="AV683" i="9" s="1"/>
  <c r="S289" i="8"/>
  <c r="AH288" i="8"/>
  <c r="AH684" i="8" s="1"/>
  <c r="T288" i="8"/>
  <c r="AZ286" i="8"/>
  <c r="AZ683" i="8" s="1"/>
  <c r="V297" i="6"/>
  <c r="N297" i="6"/>
  <c r="F297" i="6"/>
  <c r="AX296" i="6"/>
  <c r="AO296" i="6"/>
  <c r="AG296" i="6"/>
  <c r="Y296" i="6"/>
  <c r="Q296" i="6"/>
  <c r="I296" i="6"/>
  <c r="AV294" i="6"/>
  <c r="AM294" i="6"/>
  <c r="AE294" i="6"/>
  <c r="W294" i="6"/>
  <c r="O294" i="6"/>
  <c r="G294" i="6"/>
  <c r="AY293" i="6"/>
  <c r="AY690" i="6" s="1"/>
  <c r="AP293" i="6"/>
  <c r="AP690" i="6" s="1"/>
  <c r="AH293" i="6"/>
  <c r="AH690" i="6" s="1"/>
  <c r="Z293" i="6"/>
  <c r="R293" i="6"/>
  <c r="R690" i="6" s="1"/>
  <c r="I293" i="6"/>
  <c r="I690" i="6" s="1"/>
  <c r="AX291" i="6"/>
  <c r="AJ291" i="6"/>
  <c r="AD291" i="6"/>
  <c r="X291" i="6"/>
  <c r="AA290" i="6"/>
  <c r="AA685" i="6" s="1"/>
  <c r="AZ289" i="6"/>
  <c r="AR289" i="6"/>
  <c r="AE289" i="6"/>
  <c r="K289" i="6"/>
  <c r="M288" i="6"/>
  <c r="M684" i="6" s="1"/>
  <c r="BA287" i="6"/>
  <c r="AH286" i="6"/>
  <c r="AH683" i="6" s="1"/>
  <c r="AA286" i="6"/>
  <c r="AA683" i="6" s="1"/>
  <c r="K286" i="6"/>
  <c r="K683" i="6" s="1"/>
  <c r="AI294" i="6"/>
  <c r="AA294" i="6"/>
  <c r="S294" i="6"/>
  <c r="K294" i="6"/>
  <c r="BC293" i="6"/>
  <c r="BC690" i="6" s="1"/>
  <c r="AU293" i="6"/>
  <c r="AU690" i="6" s="1"/>
  <c r="AL293" i="6"/>
  <c r="AL690" i="6" s="1"/>
  <c r="AD293" i="6"/>
  <c r="AD690" i="6" s="1"/>
  <c r="V293" i="6"/>
  <c r="V690" i="6" s="1"/>
  <c r="M293" i="6"/>
  <c r="M690" i="6" s="1"/>
  <c r="AU291" i="6"/>
  <c r="AO291" i="6"/>
  <c r="Q291" i="6"/>
  <c r="AJ290" i="6"/>
  <c r="AJ685" i="6" s="1"/>
  <c r="W290" i="6"/>
  <c r="W685" i="6" s="1"/>
  <c r="BC289" i="6"/>
  <c r="AI289" i="6"/>
  <c r="V289" i="6"/>
  <c r="O288" i="6"/>
  <c r="AT287" i="6"/>
  <c r="AF287" i="6"/>
  <c r="L287" i="6"/>
  <c r="AQ286" i="6"/>
  <c r="AQ683" i="6" s="1"/>
  <c r="G305" i="6"/>
  <c r="BA302" i="6"/>
  <c r="V302" i="6"/>
  <c r="AY301" i="6"/>
  <c r="AL301" i="6"/>
  <c r="P301" i="6"/>
  <c r="AR300" i="6"/>
  <c r="AG300" i="6"/>
  <c r="U300" i="6"/>
  <c r="BC298" i="6"/>
  <c r="BC694" i="6" s="1"/>
  <c r="AU298" i="6"/>
  <c r="AU694" i="6" s="1"/>
  <c r="AL298" i="6"/>
  <c r="AL694" i="6" s="1"/>
  <c r="AD298" i="6"/>
  <c r="AD694" i="6" s="1"/>
  <c r="V298" i="6"/>
  <c r="V694" i="6" s="1"/>
  <c r="N298" i="6"/>
  <c r="N694" i="6" s="1"/>
  <c r="F298" i="6"/>
  <c r="F694" i="6" s="1"/>
  <c r="AX297" i="6"/>
  <c r="AO297" i="6"/>
  <c r="AG297" i="6"/>
  <c r="Y297" i="6"/>
  <c r="Q297" i="6"/>
  <c r="I297" i="6"/>
  <c r="BA296" i="6"/>
  <c r="AR296" i="6"/>
  <c r="AJ296" i="6"/>
  <c r="AB296" i="6"/>
  <c r="T296" i="6"/>
  <c r="L296" i="6"/>
  <c r="AY294" i="6"/>
  <c r="AP294" i="6"/>
  <c r="AH294" i="6"/>
  <c r="Z294" i="6"/>
  <c r="R294" i="6"/>
  <c r="J294" i="6"/>
  <c r="BB293" i="6"/>
  <c r="BB690" i="6" s="1"/>
  <c r="AT293" i="6"/>
  <c r="AT690" i="6" s="1"/>
  <c r="AK293" i="6"/>
  <c r="AK690" i="6" s="1"/>
  <c r="AC293" i="6"/>
  <c r="AC690" i="6" s="1"/>
  <c r="U293" i="6"/>
  <c r="U690" i="6" s="1"/>
  <c r="AN291" i="6"/>
  <c r="P291" i="6"/>
  <c r="AW290" i="6"/>
  <c r="AW685" i="6" s="1"/>
  <c r="AI290" i="6"/>
  <c r="AI685" i="6" s="1"/>
  <c r="P290" i="6"/>
  <c r="P685" i="6" s="1"/>
  <c r="AV289" i="6"/>
  <c r="AH289" i="6"/>
  <c r="O289" i="6"/>
  <c r="AR287" i="6"/>
  <c r="Y287" i="6"/>
  <c r="R287" i="6"/>
  <c r="AP286" i="6"/>
  <c r="AP683" i="6" s="1"/>
  <c r="AI286" i="6"/>
  <c r="AI683" i="6" s="1"/>
  <c r="V286" i="6"/>
  <c r="V683" i="6" s="1"/>
  <c r="AZ98" i="5"/>
  <c r="AR98" i="5"/>
  <c r="J286" i="6"/>
  <c r="J683" i="6" s="1"/>
  <c r="AL286" i="6"/>
  <c r="AL683" i="6" s="1"/>
  <c r="AD286" i="6"/>
  <c r="AD683" i="6" s="1"/>
  <c r="G13" i="17"/>
  <c r="I13" i="17"/>
  <c r="O13" i="17"/>
  <c r="F13" i="17"/>
  <c r="H13" i="17"/>
  <c r="N13" i="17"/>
  <c r="E13" i="17"/>
  <c r="M13" i="17"/>
  <c r="D13" i="17"/>
  <c r="J13" i="17"/>
  <c r="L13" i="17"/>
  <c r="K13" i="17"/>
  <c r="F29" i="17"/>
  <c r="N29" i="17"/>
  <c r="J29" i="17"/>
  <c r="E29" i="17"/>
  <c r="G29" i="17"/>
  <c r="K29" i="17"/>
  <c r="H29" i="17"/>
  <c r="L29" i="17"/>
  <c r="D29" i="17"/>
  <c r="I29" i="17"/>
  <c r="M29" i="17"/>
  <c r="Q646" i="14"/>
  <c r="Q668" i="12"/>
  <c r="E626" i="14"/>
  <c r="Q626" i="14" s="1"/>
  <c r="Q625" i="8"/>
  <c r="Q651" i="8"/>
  <c r="L599" i="14"/>
  <c r="Q618" i="10"/>
  <c r="Q629" i="6"/>
  <c r="Q646" i="8"/>
  <c r="Q621" i="12"/>
  <c r="L672" i="14"/>
  <c r="N655" i="14"/>
  <c r="H654" i="14"/>
  <c r="O675" i="14"/>
  <c r="P617" i="14"/>
  <c r="E627" i="14"/>
  <c r="Q627" i="14" s="1"/>
  <c r="I604" i="14"/>
  <c r="G599" i="14"/>
  <c r="F655" i="14"/>
  <c r="F650" i="14"/>
  <c r="Q650" i="14" s="1"/>
  <c r="C346" i="10"/>
  <c r="C236" i="10"/>
  <c r="C360" i="6"/>
  <c r="C250" i="6"/>
  <c r="C264" i="9"/>
  <c r="C374" i="9"/>
  <c r="C372" i="8"/>
  <c r="C262" i="8"/>
  <c r="C355" i="9"/>
  <c r="C245" i="9"/>
  <c r="C273" i="12"/>
  <c r="C383" i="12"/>
  <c r="C338" i="10"/>
  <c r="C228" i="10"/>
  <c r="C347" i="14"/>
  <c r="C237" i="14"/>
  <c r="C361" i="14"/>
  <c r="C251" i="14"/>
  <c r="C378" i="8"/>
  <c r="C268" i="8"/>
  <c r="C351" i="12"/>
  <c r="C241" i="12"/>
  <c r="C384" i="12"/>
  <c r="C274" i="12"/>
  <c r="AS718" i="8"/>
  <c r="AS719" i="8" s="1"/>
  <c r="Q646" i="6"/>
  <c r="AS718" i="6"/>
  <c r="AS719" i="6" s="1"/>
  <c r="L673" i="14"/>
  <c r="N583" i="14"/>
  <c r="I575" i="14"/>
  <c r="I601" i="14"/>
  <c r="C229" i="9"/>
  <c r="C339" i="9"/>
  <c r="C242" i="10"/>
  <c r="C352" i="10"/>
  <c r="C234" i="12"/>
  <c r="C344" i="12"/>
  <c r="C275" i="6"/>
  <c r="C385" i="6"/>
  <c r="Q553" i="12"/>
  <c r="Q580" i="12"/>
  <c r="Q668" i="8"/>
  <c r="O608" i="14"/>
  <c r="J562" i="14"/>
  <c r="L555" i="14"/>
  <c r="Q659" i="6"/>
  <c r="Q617" i="10"/>
  <c r="Q622" i="8"/>
  <c r="Q555" i="10"/>
  <c r="Q651" i="12"/>
  <c r="Q605" i="8"/>
  <c r="AS718" i="11"/>
  <c r="AS719" i="11" s="1"/>
  <c r="Q567" i="12"/>
  <c r="I617" i="14"/>
  <c r="L621" i="14"/>
  <c r="G675" i="14"/>
  <c r="E647" i="14"/>
  <c r="Q647" i="14" s="1"/>
  <c r="C353" i="14"/>
  <c r="C243" i="14"/>
  <c r="Q663" i="6"/>
  <c r="Q580" i="8"/>
  <c r="G609" i="14"/>
  <c r="I654" i="14"/>
  <c r="F601" i="14"/>
  <c r="C341" i="12"/>
  <c r="C231" i="12"/>
  <c r="C350" i="10"/>
  <c r="C240" i="10"/>
  <c r="C364" i="6"/>
  <c r="C254" i="6"/>
  <c r="C381" i="14"/>
  <c r="C271" i="14"/>
  <c r="C248" i="6"/>
  <c r="C358" i="6"/>
  <c r="Q617" i="8"/>
  <c r="Q558" i="12"/>
  <c r="N609" i="14"/>
  <c r="C376" i="10"/>
  <c r="C266" i="10"/>
  <c r="Q622" i="12"/>
  <c r="Q667" i="8"/>
  <c r="O601" i="14"/>
  <c r="C366" i="12"/>
  <c r="C256" i="12"/>
  <c r="H675" i="14"/>
  <c r="Q579" i="6"/>
  <c r="E663" i="14"/>
  <c r="Q629" i="10"/>
  <c r="C337" i="6"/>
  <c r="C227" i="6"/>
  <c r="C371" i="11"/>
  <c r="C261" i="11"/>
  <c r="C244" i="12"/>
  <c r="C354" i="12"/>
  <c r="J608" i="5"/>
  <c r="J608" i="14" s="1"/>
  <c r="K608" i="5"/>
  <c r="K608" i="14" s="1"/>
  <c r="L608" i="5"/>
  <c r="L608" i="14" s="1"/>
  <c r="I576" i="5"/>
  <c r="I576" i="14" s="1"/>
  <c r="E557" i="5"/>
  <c r="I562" i="5"/>
  <c r="I562" i="14" s="1"/>
  <c r="G562" i="5"/>
  <c r="G562" i="14" s="1"/>
  <c r="P572" i="5"/>
  <c r="P572" i="14" s="1"/>
  <c r="N554" i="5"/>
  <c r="N554" i="14" s="1"/>
  <c r="N562" i="5"/>
  <c r="N562" i="14" s="1"/>
  <c r="E553" i="5"/>
  <c r="P559" i="5"/>
  <c r="P559" i="14" s="1"/>
  <c r="G581" i="5"/>
  <c r="G581" i="14" s="1"/>
  <c r="G580" i="5"/>
  <c r="G580" i="14" s="1"/>
  <c r="L559" i="5"/>
  <c r="L559" i="14" s="1"/>
  <c r="M559" i="5"/>
  <c r="M559" i="14" s="1"/>
  <c r="H572" i="5"/>
  <c r="H572" i="14" s="1"/>
  <c r="I557" i="5"/>
  <c r="I557" i="14" s="1"/>
  <c r="K579" i="5"/>
  <c r="I571" i="5"/>
  <c r="I571" i="14" s="1"/>
  <c r="K558" i="5"/>
  <c r="K558" i="14" s="1"/>
  <c r="O554" i="5"/>
  <c r="O554" i="14" s="1"/>
  <c r="K578" i="5"/>
  <c r="O583" i="5"/>
  <c r="O583" i="14" s="1"/>
  <c r="N558" i="5"/>
  <c r="N558" i="14" s="1"/>
  <c r="M554" i="5"/>
  <c r="M554" i="14" s="1"/>
  <c r="N557" i="5"/>
  <c r="N557" i="14" s="1"/>
  <c r="K553" i="5"/>
  <c r="K553" i="14" s="1"/>
  <c r="L575" i="5"/>
  <c r="L575" i="14" s="1"/>
  <c r="H580" i="5"/>
  <c r="H580" i="14" s="1"/>
  <c r="J571" i="5"/>
  <c r="J571" i="14" s="1"/>
  <c r="K583" i="5"/>
  <c r="K583" i="14" s="1"/>
  <c r="L580" i="5"/>
  <c r="L580" i="14" s="1"/>
  <c r="I553" i="5"/>
  <c r="I553" i="14" s="1"/>
  <c r="F554" i="5"/>
  <c r="F554" i="14" s="1"/>
  <c r="E555" i="5"/>
  <c r="D268" i="14"/>
  <c r="D253" i="14"/>
  <c r="D259" i="14"/>
  <c r="D271" i="14"/>
  <c r="D260" i="14"/>
  <c r="C229" i="8"/>
  <c r="C379" i="12"/>
  <c r="D272" i="14"/>
  <c r="C260" i="10"/>
  <c r="C236" i="11"/>
  <c r="C250" i="10"/>
  <c r="C377" i="8"/>
  <c r="C229" i="14"/>
  <c r="C252" i="11"/>
  <c r="C360" i="5"/>
  <c r="C374" i="5"/>
  <c r="C378" i="5"/>
  <c r="C139" i="10"/>
  <c r="C146" i="6"/>
  <c r="C142" i="10"/>
  <c r="C129" i="10"/>
  <c r="C125" i="11"/>
  <c r="C115" i="12"/>
  <c r="C111" i="14"/>
  <c r="C112" i="6"/>
  <c r="C234" i="14"/>
  <c r="C116" i="6"/>
  <c r="C143" i="10"/>
  <c r="C103" i="12"/>
  <c r="C126" i="6"/>
  <c r="D258" i="14"/>
  <c r="C109" i="8"/>
  <c r="C118" i="6"/>
  <c r="C141" i="12"/>
  <c r="C137" i="9"/>
  <c r="C355" i="5"/>
  <c r="C120" i="14"/>
  <c r="C275" i="5"/>
  <c r="G166" i="14"/>
  <c r="C152" i="10"/>
  <c r="C150" i="10"/>
  <c r="M522" i="9"/>
  <c r="I645" i="5"/>
  <c r="I645" i="14" s="1"/>
  <c r="H645" i="5"/>
  <c r="H645" i="14" s="1"/>
  <c r="E600" i="5"/>
  <c r="O673" i="5"/>
  <c r="O673" i="14" s="1"/>
  <c r="O649" i="5"/>
  <c r="O649" i="14" s="1"/>
  <c r="I600" i="5"/>
  <c r="I600" i="14" s="1"/>
  <c r="P645" i="5"/>
  <c r="P645" i="14" s="1"/>
  <c r="G600" i="5"/>
  <c r="G600" i="14" s="1"/>
  <c r="I608" i="5"/>
  <c r="I608" i="14" s="1"/>
  <c r="P608" i="5"/>
  <c r="P608" i="14" s="1"/>
  <c r="G604" i="5"/>
  <c r="G604" i="14" s="1"/>
  <c r="H604" i="5"/>
  <c r="H604" i="14" s="1"/>
  <c r="G559" i="5"/>
  <c r="G559" i="14" s="1"/>
  <c r="M581" i="5"/>
  <c r="M581" i="14" s="1"/>
  <c r="I554" i="5"/>
  <c r="I554" i="14" s="1"/>
  <c r="M558" i="5"/>
  <c r="M558" i="14" s="1"/>
  <c r="G555" i="5"/>
  <c r="G555" i="14" s="1"/>
  <c r="I567" i="5"/>
  <c r="I567" i="14" s="1"/>
  <c r="O561" i="5"/>
  <c r="F576" i="5"/>
  <c r="F576" i="14" s="1"/>
  <c r="G561" i="5"/>
  <c r="P576" i="5"/>
  <c r="P576" i="14" s="1"/>
  <c r="E559" i="5"/>
  <c r="H581" i="5"/>
  <c r="H581" i="14" s="1"/>
  <c r="L562" i="5"/>
  <c r="L562" i="14" s="1"/>
  <c r="H571" i="5"/>
  <c r="H571" i="14" s="1"/>
  <c r="G563" i="5"/>
  <c r="G563" i="14" s="1"/>
  <c r="F555" i="5"/>
  <c r="F555" i="14" s="1"/>
  <c r="H576" i="5"/>
  <c r="H576" i="14" s="1"/>
  <c r="O576" i="5"/>
  <c r="O576" i="14" s="1"/>
  <c r="J579" i="5"/>
  <c r="I583" i="5"/>
  <c r="I583" i="14" s="1"/>
  <c r="G572" i="5"/>
  <c r="G572" i="14" s="1"/>
  <c r="P579" i="5"/>
  <c r="N553" i="5"/>
  <c r="N553" i="14" s="1"/>
  <c r="G571" i="5"/>
  <c r="G571" i="14" s="1"/>
  <c r="K567" i="5"/>
  <c r="K567" i="14" s="1"/>
  <c r="C102" i="11"/>
  <c r="C228" i="11"/>
  <c r="C268" i="9"/>
  <c r="C242" i="14"/>
  <c r="C255" i="11"/>
  <c r="C250" i="5"/>
  <c r="C264" i="5"/>
  <c r="C268" i="5"/>
  <c r="C139" i="11"/>
  <c r="C146" i="10"/>
  <c r="C142" i="9"/>
  <c r="C129" i="11"/>
  <c r="C125" i="12"/>
  <c r="C115" i="14"/>
  <c r="C106" i="8"/>
  <c r="C112" i="8"/>
  <c r="C116" i="8"/>
  <c r="C143" i="11"/>
  <c r="C103" i="14"/>
  <c r="C126" i="10"/>
  <c r="C344" i="5"/>
  <c r="C109" i="6"/>
  <c r="C118" i="10"/>
  <c r="C368" i="8"/>
  <c r="C256" i="5"/>
  <c r="C141" i="14"/>
  <c r="C137" i="10"/>
  <c r="C131" i="10"/>
  <c r="C245" i="5"/>
  <c r="C120" i="12"/>
  <c r="C119" i="10"/>
  <c r="C386" i="8"/>
  <c r="C150" i="9"/>
  <c r="C148" i="9"/>
  <c r="E645" i="5"/>
  <c r="N600" i="5"/>
  <c r="N600" i="14" s="1"/>
  <c r="J645" i="5"/>
  <c r="J645" i="14" s="1"/>
  <c r="F604" i="5"/>
  <c r="F604" i="14" s="1"/>
  <c r="M604" i="5"/>
  <c r="M604" i="14" s="1"/>
  <c r="N604" i="5"/>
  <c r="N604" i="14" s="1"/>
  <c r="E624" i="5"/>
  <c r="O604" i="5"/>
  <c r="O604" i="14" s="1"/>
  <c r="P583" i="5"/>
  <c r="P583" i="14" s="1"/>
  <c r="H575" i="5"/>
  <c r="H575" i="14" s="1"/>
  <c r="M575" i="5"/>
  <c r="M575" i="14" s="1"/>
  <c r="H579" i="5"/>
  <c r="G575" i="5"/>
  <c r="G575" i="14" s="1"/>
  <c r="H563" i="5"/>
  <c r="H563" i="14" s="1"/>
  <c r="J563" i="5"/>
  <c r="J563" i="14" s="1"/>
  <c r="K563" i="5"/>
  <c r="K563" i="14" s="1"/>
  <c r="F583" i="5"/>
  <c r="F583" i="14" s="1"/>
  <c r="N555" i="5"/>
  <c r="N555" i="14" s="1"/>
  <c r="N579" i="5"/>
  <c r="I579" i="5"/>
  <c r="L571" i="5"/>
  <c r="L571" i="14" s="1"/>
  <c r="F559" i="5"/>
  <c r="F559" i="14" s="1"/>
  <c r="O567" i="5"/>
  <c r="O567" i="14" s="1"/>
  <c r="H559" i="5"/>
  <c r="H559" i="14" s="1"/>
  <c r="L563" i="5"/>
  <c r="L563" i="14" s="1"/>
  <c r="L583" i="5"/>
  <c r="L583" i="14" s="1"/>
  <c r="C351" i="5"/>
  <c r="C112" i="9"/>
  <c r="C353" i="8"/>
  <c r="C116" i="9"/>
  <c r="C143" i="14"/>
  <c r="C126" i="9"/>
  <c r="C266" i="11"/>
  <c r="C118" i="11"/>
  <c r="C256" i="6"/>
  <c r="C376" i="5"/>
  <c r="I649" i="5"/>
  <c r="I649" i="14" s="1"/>
  <c r="G653" i="5"/>
  <c r="K600" i="5"/>
  <c r="K600" i="14" s="1"/>
  <c r="F653" i="5"/>
  <c r="O653" i="5"/>
  <c r="F600" i="5"/>
  <c r="F600" i="14" s="1"/>
  <c r="N653" i="5"/>
  <c r="P649" i="5"/>
  <c r="P649" i="14" s="1"/>
  <c r="M673" i="5"/>
  <c r="M673" i="14" s="1"/>
  <c r="L600" i="5"/>
  <c r="L600" i="14" s="1"/>
  <c r="G608" i="5"/>
  <c r="G608" i="14" s="1"/>
  <c r="H608" i="5"/>
  <c r="H608" i="14" s="1"/>
  <c r="H600" i="5"/>
  <c r="H600" i="14" s="1"/>
  <c r="K580" i="5"/>
  <c r="K580" i="14" s="1"/>
  <c r="J583" i="5"/>
  <c r="J583" i="14" s="1"/>
  <c r="M576" i="5"/>
  <c r="M576" i="14" s="1"/>
  <c r="F557" i="5"/>
  <c r="F557" i="14" s="1"/>
  <c r="L576" i="5"/>
  <c r="L576" i="14" s="1"/>
  <c r="K561" i="5"/>
  <c r="E580" i="5"/>
  <c r="I581" i="5"/>
  <c r="I581" i="14" s="1"/>
  <c r="L572" i="5"/>
  <c r="L572" i="14" s="1"/>
  <c r="E567" i="5"/>
  <c r="P553" i="5"/>
  <c r="P553" i="14" s="1"/>
  <c r="F571" i="5"/>
  <c r="F571" i="14" s="1"/>
  <c r="L578" i="5"/>
  <c r="K555" i="5"/>
  <c r="K555" i="14" s="1"/>
  <c r="O572" i="5"/>
  <c r="O572" i="14" s="1"/>
  <c r="O557" i="5"/>
  <c r="O557" i="14" s="1"/>
  <c r="O581" i="5"/>
  <c r="O581" i="14" s="1"/>
  <c r="N576" i="5"/>
  <c r="N576" i="14" s="1"/>
  <c r="K581" i="5"/>
  <c r="K581" i="14" s="1"/>
  <c r="K557" i="5"/>
  <c r="K557" i="14" s="1"/>
  <c r="G576" i="5"/>
  <c r="G576" i="14" s="1"/>
  <c r="H555" i="5"/>
  <c r="H555" i="14" s="1"/>
  <c r="O558" i="5"/>
  <c r="O558" i="14" s="1"/>
  <c r="F561" i="5"/>
  <c r="K559" i="5"/>
  <c r="K559" i="14" s="1"/>
  <c r="H558" i="5"/>
  <c r="P575" i="5"/>
  <c r="P575" i="14" s="1"/>
  <c r="E572" i="5"/>
  <c r="K575" i="5"/>
  <c r="K575" i="14" s="1"/>
  <c r="K576" i="5"/>
  <c r="K576" i="14" s="1"/>
  <c r="P555" i="5"/>
  <c r="P555" i="14" s="1"/>
  <c r="C361" i="8"/>
  <c r="C233" i="10"/>
  <c r="C369" i="6"/>
  <c r="C235" i="9"/>
  <c r="C249" i="8"/>
  <c r="C270" i="14"/>
  <c r="C382" i="8"/>
  <c r="C370" i="12"/>
  <c r="C231" i="6"/>
  <c r="C250" i="14"/>
  <c r="C267" i="11"/>
  <c r="C357" i="12"/>
  <c r="C349" i="12"/>
  <c r="C253" i="10"/>
  <c r="C270" i="9"/>
  <c r="C242" i="6"/>
  <c r="C264" i="14"/>
  <c r="C271" i="5"/>
  <c r="C240" i="5"/>
  <c r="C241" i="5"/>
  <c r="C139" i="12"/>
  <c r="C146" i="11"/>
  <c r="C142" i="12"/>
  <c r="C129" i="14"/>
  <c r="C115" i="9"/>
  <c r="C111" i="6"/>
  <c r="C106" i="10"/>
  <c r="C104" i="10"/>
  <c r="C112" i="10"/>
  <c r="C117" i="9"/>
  <c r="C116" i="10"/>
  <c r="C143" i="12"/>
  <c r="C103" i="9"/>
  <c r="C126" i="11"/>
  <c r="C353" i="5"/>
  <c r="C257" i="12"/>
  <c r="C109" i="10"/>
  <c r="D256" i="14"/>
  <c r="C118" i="9"/>
  <c r="C266" i="5"/>
  <c r="C262" i="5"/>
  <c r="C248" i="11"/>
  <c r="C141" i="6"/>
  <c r="C137" i="12"/>
  <c r="C131" i="14"/>
  <c r="C120" i="6"/>
  <c r="G166" i="8"/>
  <c r="C384" i="6"/>
  <c r="C152" i="11"/>
  <c r="C150" i="12"/>
  <c r="C148" i="14"/>
  <c r="C149" i="11"/>
  <c r="O522" i="9"/>
  <c r="J522" i="9"/>
  <c r="I653" i="5"/>
  <c r="N649" i="5"/>
  <c r="N649" i="14" s="1"/>
  <c r="K645" i="5"/>
  <c r="K645" i="14" s="1"/>
  <c r="H649" i="5"/>
  <c r="H649" i="14" s="1"/>
  <c r="O600" i="5"/>
  <c r="O600" i="14" s="1"/>
  <c r="J649" i="5"/>
  <c r="J649" i="14" s="1"/>
  <c r="L645" i="5"/>
  <c r="L645" i="14" s="1"/>
  <c r="J673" i="5"/>
  <c r="J673" i="14" s="1"/>
  <c r="F608" i="5"/>
  <c r="P624" i="5"/>
  <c r="M608" i="5"/>
  <c r="M608" i="14" s="1"/>
  <c r="J624" i="5"/>
  <c r="N608" i="5"/>
  <c r="N608" i="14" s="1"/>
  <c r="K624" i="5"/>
  <c r="L624" i="5"/>
  <c r="P567" i="5"/>
  <c r="P567" i="14" s="1"/>
  <c r="N561" i="5"/>
  <c r="J559" i="5"/>
  <c r="J559" i="14" s="1"/>
  <c r="L581" i="5"/>
  <c r="L581" i="14" s="1"/>
  <c r="E563" i="5"/>
  <c r="O562" i="5"/>
  <c r="O562" i="14" s="1"/>
  <c r="M579" i="5"/>
  <c r="I561" i="5"/>
  <c r="I580" i="5"/>
  <c r="I580" i="14" s="1"/>
  <c r="F567" i="5"/>
  <c r="F567" i="14" s="1"/>
  <c r="I563" i="5"/>
  <c r="I563" i="14" s="1"/>
  <c r="J576" i="5"/>
  <c r="J576" i="14" s="1"/>
  <c r="I559" i="5"/>
  <c r="I559" i="14" s="1"/>
  <c r="H583" i="5"/>
  <c r="H583" i="14" s="1"/>
  <c r="F575" i="5"/>
  <c r="M562" i="5"/>
  <c r="M562" i="14" s="1"/>
  <c r="J561" i="5"/>
  <c r="P563" i="5"/>
  <c r="P563" i="14" s="1"/>
  <c r="F581" i="5"/>
  <c r="F581" i="14" s="1"/>
  <c r="O580" i="5"/>
  <c r="O580" i="14" s="1"/>
  <c r="J572" i="5"/>
  <c r="J572" i="14" s="1"/>
  <c r="E581" i="5"/>
  <c r="M563" i="5"/>
  <c r="M563" i="14" s="1"/>
  <c r="N581" i="5"/>
  <c r="N581" i="14" s="1"/>
  <c r="D233" i="14"/>
  <c r="D249" i="14"/>
  <c r="C348" i="8"/>
  <c r="C231" i="14"/>
  <c r="C240" i="11"/>
  <c r="C364" i="9"/>
  <c r="C271" i="8"/>
  <c r="C348" i="12"/>
  <c r="C269" i="11"/>
  <c r="C377" i="5"/>
  <c r="C346" i="5"/>
  <c r="C361" i="5"/>
  <c r="C338" i="5"/>
  <c r="C146" i="12"/>
  <c r="C142" i="14"/>
  <c r="C125" i="8"/>
  <c r="C115" i="6"/>
  <c r="C111" i="9"/>
  <c r="C106" i="9"/>
  <c r="C112" i="11"/>
  <c r="C116" i="11"/>
  <c r="C103" i="8"/>
  <c r="C126" i="12"/>
  <c r="C243" i="5"/>
  <c r="C258" i="10"/>
  <c r="C109" i="11"/>
  <c r="C118" i="12"/>
  <c r="C141" i="9"/>
  <c r="C137" i="14"/>
  <c r="C245" i="11"/>
  <c r="C244" i="9"/>
  <c r="C120" i="8"/>
  <c r="G166" i="9"/>
  <c r="C386" i="12"/>
  <c r="C387" i="6"/>
  <c r="C152" i="14"/>
  <c r="C150" i="14"/>
  <c r="E546" i="14"/>
  <c r="P522" i="9"/>
  <c r="L522" i="9"/>
  <c r="E649" i="5"/>
  <c r="N645" i="5"/>
  <c r="N645" i="14" s="1"/>
  <c r="M649" i="5"/>
  <c r="M649" i="14" s="1"/>
  <c r="G645" i="5"/>
  <c r="G645" i="14" s="1"/>
  <c r="P653" i="5"/>
  <c r="I624" i="5"/>
  <c r="P673" i="5"/>
  <c r="P673" i="14" s="1"/>
  <c r="J604" i="5"/>
  <c r="J604" i="14" s="1"/>
  <c r="K604" i="5"/>
  <c r="K604" i="14" s="1"/>
  <c r="E604" i="5"/>
  <c r="L604" i="5"/>
  <c r="L604" i="14" s="1"/>
  <c r="P562" i="5"/>
  <c r="P562" i="14" s="1"/>
  <c r="G578" i="5"/>
  <c r="P561" i="5"/>
  <c r="G583" i="5"/>
  <c r="G583" i="14" s="1"/>
  <c r="G554" i="5"/>
  <c r="G554" i="14" s="1"/>
  <c r="E583" i="5"/>
  <c r="N578" i="5"/>
  <c r="F572" i="5"/>
  <c r="F572" i="14" s="1"/>
  <c r="E554" i="5"/>
  <c r="E571" i="5"/>
  <c r="O571" i="5"/>
  <c r="O571" i="14" s="1"/>
  <c r="N563" i="5"/>
  <c r="N563" i="14" s="1"/>
  <c r="M583" i="5"/>
  <c r="M583" i="14" s="1"/>
  <c r="M572" i="5"/>
  <c r="M572" i="14" s="1"/>
  <c r="P571" i="5"/>
  <c r="P571" i="14" s="1"/>
  <c r="J581" i="5"/>
  <c r="J581" i="14" s="1"/>
  <c r="E579" i="5"/>
  <c r="N571" i="5"/>
  <c r="N571" i="14" s="1"/>
  <c r="K562" i="5"/>
  <c r="K562" i="14" s="1"/>
  <c r="G579" i="5"/>
  <c r="J555" i="5"/>
  <c r="J555" i="14" s="1"/>
  <c r="I572" i="5"/>
  <c r="I572" i="14" s="1"/>
  <c r="I558" i="5"/>
  <c r="I558" i="14" s="1"/>
  <c r="O563" i="5"/>
  <c r="O563" i="14" s="1"/>
  <c r="E578" i="5"/>
  <c r="O553" i="5"/>
  <c r="O553" i="14" s="1"/>
  <c r="F562" i="5"/>
  <c r="F562" i="14" s="1"/>
  <c r="H554" i="5"/>
  <c r="H554" i="14" s="1"/>
  <c r="D269" i="14"/>
  <c r="C246" i="10"/>
  <c r="C232" i="11"/>
  <c r="C264" i="8"/>
  <c r="C236" i="5"/>
  <c r="C251" i="5"/>
  <c r="C228" i="5"/>
  <c r="C129" i="8"/>
  <c r="C115" i="8"/>
  <c r="C106" i="11"/>
  <c r="C112" i="12"/>
  <c r="C116" i="14"/>
  <c r="C143" i="6"/>
  <c r="C103" i="6"/>
  <c r="C256" i="11"/>
  <c r="C257" i="10"/>
  <c r="C262" i="11"/>
  <c r="C248" i="14"/>
  <c r="C248" i="8"/>
  <c r="C141" i="8"/>
  <c r="C354" i="8"/>
  <c r="G166" i="10"/>
  <c r="C277" i="5"/>
  <c r="C152" i="12"/>
  <c r="C531" i="14"/>
  <c r="K649" i="5"/>
  <c r="K649" i="14" s="1"/>
  <c r="E673" i="5"/>
  <c r="I673" i="5"/>
  <c r="I673" i="14" s="1"/>
  <c r="G673" i="5"/>
  <c r="G673" i="14" s="1"/>
  <c r="G624" i="5"/>
  <c r="P554" i="5"/>
  <c r="P554" i="14" s="1"/>
  <c r="N580" i="5"/>
  <c r="N580" i="14" s="1"/>
  <c r="L554" i="5"/>
  <c r="L554" i="14" s="1"/>
  <c r="H553" i="5"/>
  <c r="H553" i="14" s="1"/>
  <c r="K554" i="5"/>
  <c r="K554" i="14" s="1"/>
  <c r="G553" i="5"/>
  <c r="G553" i="14" s="1"/>
  <c r="E562" i="5"/>
  <c r="O579" i="5"/>
  <c r="F578" i="5"/>
  <c r="L567" i="5"/>
  <c r="L567" i="14" s="1"/>
  <c r="E576" i="5"/>
  <c r="F579" i="5"/>
  <c r="J553" i="5"/>
  <c r="J553" i="14" s="1"/>
  <c r="J578" i="5"/>
  <c r="J558" i="5"/>
  <c r="J558" i="14" s="1"/>
  <c r="H561" i="5"/>
  <c r="H557" i="5"/>
  <c r="H557" i="14" s="1"/>
  <c r="M557" i="5"/>
  <c r="M557" i="14" s="1"/>
  <c r="C364" i="5"/>
  <c r="C341" i="5"/>
  <c r="C347" i="5"/>
  <c r="H401" i="9"/>
  <c r="G430" i="10"/>
  <c r="G422" i="5"/>
  <c r="G402" i="10"/>
  <c r="F401" i="9"/>
  <c r="G430" i="6"/>
  <c r="E513" i="9"/>
  <c r="G513" i="9"/>
  <c r="G428" i="9" s="1"/>
  <c r="E469" i="6"/>
  <c r="G423" i="10"/>
  <c r="G464" i="9"/>
  <c r="G422" i="9" s="1"/>
  <c r="E464" i="9"/>
  <c r="E465" i="5"/>
  <c r="F465" i="5"/>
  <c r="F495" i="6"/>
  <c r="H495" i="6"/>
  <c r="E495" i="6"/>
  <c r="E410" i="6" s="1"/>
  <c r="E490" i="9"/>
  <c r="Q490" i="9" s="1"/>
  <c r="E486" i="10"/>
  <c r="Q486" i="10" s="1"/>
  <c r="E487" i="5"/>
  <c r="G487" i="5"/>
  <c r="C531" i="10"/>
  <c r="AK277" i="10"/>
  <c r="Q277" i="10"/>
  <c r="J276" i="10"/>
  <c r="R276" i="10"/>
  <c r="Z276" i="10"/>
  <c r="AH276" i="10"/>
  <c r="AP276" i="10"/>
  <c r="AX276" i="10"/>
  <c r="K276" i="10"/>
  <c r="S276" i="10"/>
  <c r="AA276" i="10"/>
  <c r="AI276" i="10"/>
  <c r="AQ276" i="10"/>
  <c r="AY276" i="10"/>
  <c r="L276" i="10"/>
  <c r="T276" i="10"/>
  <c r="AB276" i="10"/>
  <c r="AJ276" i="10"/>
  <c r="AR276" i="10"/>
  <c r="AZ276" i="10"/>
  <c r="F276" i="10"/>
  <c r="N276" i="10"/>
  <c r="V276" i="10"/>
  <c r="AD276" i="10"/>
  <c r="AL276" i="10"/>
  <c r="AT276" i="10"/>
  <c r="BB276" i="10"/>
  <c r="G276" i="10"/>
  <c r="O276" i="10"/>
  <c r="W276" i="10"/>
  <c r="AE276" i="10"/>
  <c r="AM276" i="10"/>
  <c r="AU276" i="10"/>
  <c r="BC276" i="10"/>
  <c r="AK275" i="10"/>
  <c r="J274" i="10"/>
  <c r="R274" i="10"/>
  <c r="Z274" i="10"/>
  <c r="AH274" i="10"/>
  <c r="AP274" i="10"/>
  <c r="AX274" i="10"/>
  <c r="K274" i="10"/>
  <c r="S274" i="10"/>
  <c r="AA274" i="10"/>
  <c r="AI274" i="10"/>
  <c r="AQ274" i="10"/>
  <c r="AY274" i="10"/>
  <c r="L274" i="10"/>
  <c r="T274" i="10"/>
  <c r="AB274" i="10"/>
  <c r="AJ274" i="10"/>
  <c r="AR274" i="10"/>
  <c r="AZ274" i="10"/>
  <c r="F274" i="10"/>
  <c r="N274" i="10"/>
  <c r="V274" i="10"/>
  <c r="AD274" i="10"/>
  <c r="AL274" i="10"/>
  <c r="AT274" i="10"/>
  <c r="BB274" i="10"/>
  <c r="G274" i="10"/>
  <c r="O274" i="10"/>
  <c r="W274" i="10"/>
  <c r="AE274" i="10"/>
  <c r="AM274" i="10"/>
  <c r="AU274" i="10"/>
  <c r="BC274" i="10"/>
  <c r="AK273" i="10"/>
  <c r="J272" i="10"/>
  <c r="R272" i="10"/>
  <c r="Z272" i="10"/>
  <c r="AH272" i="10"/>
  <c r="AP272" i="10"/>
  <c r="AX272" i="10"/>
  <c r="K272" i="10"/>
  <c r="S272" i="10"/>
  <c r="AA272" i="10"/>
  <c r="AI272" i="10"/>
  <c r="AQ272" i="10"/>
  <c r="AY272" i="10"/>
  <c r="L272" i="10"/>
  <c r="T272" i="10"/>
  <c r="AB272" i="10"/>
  <c r="AJ272" i="10"/>
  <c r="AR272" i="10"/>
  <c r="AZ272" i="10"/>
  <c r="F272" i="10"/>
  <c r="N272" i="10"/>
  <c r="V272" i="10"/>
  <c r="AD272" i="10"/>
  <c r="AL272" i="10"/>
  <c r="AT272" i="10"/>
  <c r="BB272" i="10"/>
  <c r="G272" i="10"/>
  <c r="O272" i="10"/>
  <c r="W272" i="10"/>
  <c r="AE272" i="10"/>
  <c r="AM272" i="10"/>
  <c r="AU272" i="10"/>
  <c r="BC272" i="10"/>
  <c r="AK271" i="10"/>
  <c r="J270" i="10"/>
  <c r="R270" i="10"/>
  <c r="Z270" i="10"/>
  <c r="AH270" i="10"/>
  <c r="AP270" i="10"/>
  <c r="AX270" i="10"/>
  <c r="K270" i="10"/>
  <c r="S270" i="10"/>
  <c r="AA270" i="10"/>
  <c r="AI270" i="10"/>
  <c r="AQ270" i="10"/>
  <c r="AY270" i="10"/>
  <c r="L270" i="10"/>
  <c r="T270" i="10"/>
  <c r="AB270" i="10"/>
  <c r="AJ270" i="10"/>
  <c r="AR270" i="10"/>
  <c r="AZ270" i="10"/>
  <c r="F270" i="10"/>
  <c r="N270" i="10"/>
  <c r="V270" i="10"/>
  <c r="AD270" i="10"/>
  <c r="AL270" i="10"/>
  <c r="AT270" i="10"/>
  <c r="BB270" i="10"/>
  <c r="G270" i="10"/>
  <c r="O270" i="10"/>
  <c r="W270" i="10"/>
  <c r="AE270" i="10"/>
  <c r="AM270" i="10"/>
  <c r="AU270" i="10"/>
  <c r="BC270" i="10"/>
  <c r="AK269" i="10"/>
  <c r="J268" i="10"/>
  <c r="R268" i="10"/>
  <c r="Z268" i="10"/>
  <c r="AH268" i="10"/>
  <c r="AP268" i="10"/>
  <c r="AX268" i="10"/>
  <c r="K268" i="10"/>
  <c r="S268" i="10"/>
  <c r="AA268" i="10"/>
  <c r="AI268" i="10"/>
  <c r="AQ268" i="10"/>
  <c r="AY268" i="10"/>
  <c r="L268" i="10"/>
  <c r="T268" i="10"/>
  <c r="AB268" i="10"/>
  <c r="AJ268" i="10"/>
  <c r="AR268" i="10"/>
  <c r="AZ268" i="10"/>
  <c r="F268" i="10"/>
  <c r="N268" i="10"/>
  <c r="V268" i="10"/>
  <c r="AD268" i="10"/>
  <c r="AL268" i="10"/>
  <c r="AT268" i="10"/>
  <c r="BB268" i="10"/>
  <c r="G268" i="10"/>
  <c r="O268" i="10"/>
  <c r="W268" i="10"/>
  <c r="AE268" i="10"/>
  <c r="AM268" i="10"/>
  <c r="AU268" i="10"/>
  <c r="BC268" i="10"/>
  <c r="AK267" i="10"/>
  <c r="J266" i="10"/>
  <c r="R266" i="10"/>
  <c r="Z266" i="10"/>
  <c r="AH266" i="10"/>
  <c r="AP266" i="10"/>
  <c r="AX266" i="10"/>
  <c r="K266" i="10"/>
  <c r="S266" i="10"/>
  <c r="AA266" i="10"/>
  <c r="AI266" i="10"/>
  <c r="AQ266" i="10"/>
  <c r="AY266" i="10"/>
  <c r="L266" i="10"/>
  <c r="T266" i="10"/>
  <c r="AB266" i="10"/>
  <c r="AJ266" i="10"/>
  <c r="AR266" i="10"/>
  <c r="AZ266" i="10"/>
  <c r="F266" i="10"/>
  <c r="N266" i="10"/>
  <c r="V266" i="10"/>
  <c r="AD266" i="10"/>
  <c r="AL266" i="10"/>
  <c r="AT266" i="10"/>
  <c r="BB266" i="10"/>
  <c r="G266" i="10"/>
  <c r="O266" i="10"/>
  <c r="W266" i="10"/>
  <c r="AE266" i="10"/>
  <c r="AM266" i="10"/>
  <c r="AU266" i="10"/>
  <c r="BC266" i="10"/>
  <c r="AK265" i="10"/>
  <c r="AR263" i="10"/>
  <c r="AZ259" i="10"/>
  <c r="T259" i="10"/>
  <c r="F257" i="10"/>
  <c r="N257" i="10"/>
  <c r="V257" i="10"/>
  <c r="AD257" i="10"/>
  <c r="AL257" i="10"/>
  <c r="AT257" i="10"/>
  <c r="BB257" i="10"/>
  <c r="G257" i="10"/>
  <c r="O257" i="10"/>
  <c r="W257" i="10"/>
  <c r="AE257" i="10"/>
  <c r="AM257" i="10"/>
  <c r="AU257" i="10"/>
  <c r="BC257" i="10"/>
  <c r="H257" i="10"/>
  <c r="P257" i="10"/>
  <c r="X257" i="10"/>
  <c r="AF257" i="10"/>
  <c r="AN257" i="10"/>
  <c r="I257" i="10"/>
  <c r="Q257" i="10"/>
  <c r="Y257" i="10"/>
  <c r="AG257" i="10"/>
  <c r="AO257" i="10"/>
  <c r="AW257" i="10"/>
  <c r="J257" i="10"/>
  <c r="R257" i="10"/>
  <c r="Z257" i="10"/>
  <c r="AH257" i="10"/>
  <c r="AP257" i="10"/>
  <c r="AX257" i="10"/>
  <c r="K257" i="10"/>
  <c r="S257" i="10"/>
  <c r="AA257" i="10"/>
  <c r="AI257" i="10"/>
  <c r="AQ257" i="10"/>
  <c r="AY257" i="10"/>
  <c r="AB255" i="10"/>
  <c r="AJ251" i="10"/>
  <c r="BA249" i="10"/>
  <c r="AR247" i="10"/>
  <c r="AZ243" i="10"/>
  <c r="T243" i="10"/>
  <c r="F241" i="10"/>
  <c r="N241" i="10"/>
  <c r="V241" i="10"/>
  <c r="AD241" i="10"/>
  <c r="AL241" i="10"/>
  <c r="AT241" i="10"/>
  <c r="BB241" i="10"/>
  <c r="G241" i="10"/>
  <c r="O241" i="10"/>
  <c r="W241" i="10"/>
  <c r="AE241" i="10"/>
  <c r="AM241" i="10"/>
  <c r="AU241" i="10"/>
  <c r="BC241" i="10"/>
  <c r="H241" i="10"/>
  <c r="P241" i="10"/>
  <c r="X241" i="10"/>
  <c r="AF241" i="10"/>
  <c r="AN241" i="10"/>
  <c r="I241" i="10"/>
  <c r="Q241" i="10"/>
  <c r="Y241" i="10"/>
  <c r="AG241" i="10"/>
  <c r="AO241" i="10"/>
  <c r="AW241" i="10"/>
  <c r="J241" i="10"/>
  <c r="R241" i="10"/>
  <c r="Z241" i="10"/>
  <c r="AH241" i="10"/>
  <c r="AP241" i="10"/>
  <c r="AX241" i="10"/>
  <c r="K241" i="10"/>
  <c r="S241" i="10"/>
  <c r="AA241" i="10"/>
  <c r="AI241" i="10"/>
  <c r="AQ241" i="10"/>
  <c r="AY241" i="10"/>
  <c r="AC231" i="10"/>
  <c r="AT225" i="10"/>
  <c r="G225" i="10"/>
  <c r="O225" i="10"/>
  <c r="W225" i="10"/>
  <c r="AE225" i="10"/>
  <c r="AM225" i="10"/>
  <c r="AU225" i="10"/>
  <c r="BC225" i="10"/>
  <c r="H225" i="10"/>
  <c r="P225" i="10"/>
  <c r="X225" i="10"/>
  <c r="AF225" i="10"/>
  <c r="AN225" i="10"/>
  <c r="AW225" i="10"/>
  <c r="J225" i="10"/>
  <c r="R225" i="10"/>
  <c r="Z225" i="10"/>
  <c r="AH225" i="10"/>
  <c r="AP225" i="10"/>
  <c r="AX225" i="10"/>
  <c r="K225" i="10"/>
  <c r="S225" i="10"/>
  <c r="AA225" i="10"/>
  <c r="AI225" i="10"/>
  <c r="AQ225" i="10"/>
  <c r="AY225" i="10"/>
  <c r="L225" i="10"/>
  <c r="T225" i="10"/>
  <c r="AB225" i="10"/>
  <c r="AJ225" i="10"/>
  <c r="AZ225" i="10"/>
  <c r="AO176" i="10"/>
  <c r="AO224" i="10"/>
  <c r="AO180" i="10"/>
  <c r="AO182" i="10"/>
  <c r="AO184" i="10"/>
  <c r="AO186" i="10"/>
  <c r="AO188" i="10"/>
  <c r="AO190" i="10"/>
  <c r="AO192" i="10"/>
  <c r="AO194" i="10"/>
  <c r="AO196" i="10"/>
  <c r="AO198" i="10"/>
  <c r="AO200" i="10"/>
  <c r="AO202" i="10"/>
  <c r="AO204" i="10"/>
  <c r="AO206" i="10"/>
  <c r="AO208" i="10"/>
  <c r="AO210" i="10"/>
  <c r="AO212" i="10"/>
  <c r="AO214" i="10"/>
  <c r="AO216" i="10"/>
  <c r="AO218" i="10"/>
  <c r="AO220" i="10"/>
  <c r="AO222" i="10"/>
  <c r="AO178" i="10"/>
  <c r="AO225" i="10"/>
  <c r="AO179" i="10"/>
  <c r="AO181" i="10"/>
  <c r="AO183" i="10"/>
  <c r="AO185" i="10"/>
  <c r="AO187" i="10"/>
  <c r="AO189" i="10"/>
  <c r="AO191" i="10"/>
  <c r="AO193" i="10"/>
  <c r="AO195" i="10"/>
  <c r="AO197" i="10"/>
  <c r="AO199" i="10"/>
  <c r="AO201" i="10"/>
  <c r="AO203" i="10"/>
  <c r="AO205" i="10"/>
  <c r="AO207" i="10"/>
  <c r="AO209" i="10"/>
  <c r="AO211" i="10"/>
  <c r="AO213" i="10"/>
  <c r="AO215" i="10"/>
  <c r="AO217" i="10"/>
  <c r="AO219" i="10"/>
  <c r="AO221" i="10"/>
  <c r="AO223" i="10"/>
  <c r="V225" i="10"/>
  <c r="I176" i="10"/>
  <c r="I224" i="10"/>
  <c r="I180" i="10"/>
  <c r="I182" i="10"/>
  <c r="I184" i="10"/>
  <c r="I186" i="10"/>
  <c r="I188" i="10"/>
  <c r="I190" i="10"/>
  <c r="I192" i="10"/>
  <c r="I194" i="10"/>
  <c r="I196" i="10"/>
  <c r="I198" i="10"/>
  <c r="I200" i="10"/>
  <c r="I202" i="10"/>
  <c r="I204" i="10"/>
  <c r="I206" i="10"/>
  <c r="I208" i="10"/>
  <c r="I210" i="10"/>
  <c r="I212" i="10"/>
  <c r="I214" i="10"/>
  <c r="I216" i="10"/>
  <c r="I218" i="10"/>
  <c r="I220" i="10"/>
  <c r="I222" i="10"/>
  <c r="I178" i="10"/>
  <c r="I225" i="10"/>
  <c r="I179" i="10"/>
  <c r="I181" i="10"/>
  <c r="I183" i="10"/>
  <c r="I185" i="10"/>
  <c r="I187" i="10"/>
  <c r="I189" i="10"/>
  <c r="I191" i="10"/>
  <c r="I193" i="10"/>
  <c r="I195" i="10"/>
  <c r="I197" i="10"/>
  <c r="I199" i="10"/>
  <c r="I201" i="10"/>
  <c r="I203" i="10"/>
  <c r="I205" i="10"/>
  <c r="I207" i="10"/>
  <c r="I209" i="10"/>
  <c r="I211" i="10"/>
  <c r="I213" i="10"/>
  <c r="I215" i="10"/>
  <c r="I217" i="10"/>
  <c r="I219" i="10"/>
  <c r="I221" i="10"/>
  <c r="I223" i="10"/>
  <c r="G189" i="9"/>
  <c r="O189" i="9"/>
  <c r="W189" i="9"/>
  <c r="AE189" i="9"/>
  <c r="AM189" i="9"/>
  <c r="H189" i="9"/>
  <c r="P189" i="9"/>
  <c r="X189" i="9"/>
  <c r="AF189" i="9"/>
  <c r="AN189" i="9"/>
  <c r="AV189" i="9"/>
  <c r="I189" i="9"/>
  <c r="Q189" i="9"/>
  <c r="Y189" i="9"/>
  <c r="AG189" i="9"/>
  <c r="AO189" i="9"/>
  <c r="K189" i="9"/>
  <c r="S189" i="9"/>
  <c r="AA189" i="9"/>
  <c r="AI189" i="9"/>
  <c r="AQ189" i="9"/>
  <c r="J189" i="9"/>
  <c r="AP189" i="9"/>
  <c r="L189" i="9"/>
  <c r="AB189" i="9"/>
  <c r="AR189" i="9"/>
  <c r="M189" i="9"/>
  <c r="AC189" i="9"/>
  <c r="N189" i="9"/>
  <c r="AD189" i="9"/>
  <c r="R189" i="9"/>
  <c r="AH189" i="9"/>
  <c r="AX189" i="9"/>
  <c r="T189" i="9"/>
  <c r="AJ189" i="9"/>
  <c r="AZ189" i="9"/>
  <c r="G273" i="11"/>
  <c r="O273" i="11"/>
  <c r="W273" i="11"/>
  <c r="AE273" i="11"/>
  <c r="AM273" i="11"/>
  <c r="AU273" i="11"/>
  <c r="BC273" i="11"/>
  <c r="H273" i="11"/>
  <c r="P273" i="11"/>
  <c r="X273" i="11"/>
  <c r="AF273" i="11"/>
  <c r="AN273" i="11"/>
  <c r="AV273" i="11"/>
  <c r="I273" i="11"/>
  <c r="Q273" i="11"/>
  <c r="Y273" i="11"/>
  <c r="AG273" i="11"/>
  <c r="AO273" i="11"/>
  <c r="AW273" i="11"/>
  <c r="J273" i="11"/>
  <c r="R273" i="11"/>
  <c r="Z273" i="11"/>
  <c r="AH273" i="11"/>
  <c r="AP273" i="11"/>
  <c r="AX273" i="11"/>
  <c r="K273" i="11"/>
  <c r="S273" i="11"/>
  <c r="AA273" i="11"/>
  <c r="AI273" i="11"/>
  <c r="AQ273" i="11"/>
  <c r="AY273" i="11"/>
  <c r="L273" i="11"/>
  <c r="T273" i="11"/>
  <c r="AB273" i="11"/>
  <c r="AJ273" i="11"/>
  <c r="AR273" i="11"/>
  <c r="AZ273" i="11"/>
  <c r="U273" i="11"/>
  <c r="BA273" i="11"/>
  <c r="V273" i="11"/>
  <c r="BB273" i="11"/>
  <c r="AC273" i="11"/>
  <c r="AD273" i="11"/>
  <c r="F273" i="11"/>
  <c r="AL273" i="11"/>
  <c r="M273" i="11"/>
  <c r="N273" i="11"/>
  <c r="AT273" i="11"/>
  <c r="AK273" i="11"/>
  <c r="F472" i="10"/>
  <c r="F430" i="10" s="1"/>
  <c r="E472" i="10"/>
  <c r="F469" i="5"/>
  <c r="E469" i="5"/>
  <c r="E448" i="5"/>
  <c r="F448" i="5"/>
  <c r="E442" i="6"/>
  <c r="F442" i="6"/>
  <c r="F263" i="10"/>
  <c r="N263" i="10"/>
  <c r="V263" i="10"/>
  <c r="AD263" i="10"/>
  <c r="AL263" i="10"/>
  <c r="AT263" i="10"/>
  <c r="BB263" i="10"/>
  <c r="G263" i="10"/>
  <c r="O263" i="10"/>
  <c r="W263" i="10"/>
  <c r="AE263" i="10"/>
  <c r="AM263" i="10"/>
  <c r="AU263" i="10"/>
  <c r="BC263" i="10"/>
  <c r="H263" i="10"/>
  <c r="P263" i="10"/>
  <c r="X263" i="10"/>
  <c r="AF263" i="10"/>
  <c r="AN263" i="10"/>
  <c r="I263" i="10"/>
  <c r="Q263" i="10"/>
  <c r="Y263" i="10"/>
  <c r="AG263" i="10"/>
  <c r="AO263" i="10"/>
  <c r="AW263" i="10"/>
  <c r="J263" i="10"/>
  <c r="R263" i="10"/>
  <c r="Z263" i="10"/>
  <c r="AH263" i="10"/>
  <c r="AP263" i="10"/>
  <c r="AX263" i="10"/>
  <c r="K263" i="10"/>
  <c r="S263" i="10"/>
  <c r="AA263" i="10"/>
  <c r="AI263" i="10"/>
  <c r="AQ263" i="10"/>
  <c r="AY263" i="10"/>
  <c r="AC251" i="10"/>
  <c r="F247" i="10"/>
  <c r="N247" i="10"/>
  <c r="V247" i="10"/>
  <c r="AD247" i="10"/>
  <c r="AL247" i="10"/>
  <c r="AT247" i="10"/>
  <c r="BB247" i="10"/>
  <c r="G247" i="10"/>
  <c r="O247" i="10"/>
  <c r="W247" i="10"/>
  <c r="AE247" i="10"/>
  <c r="AM247" i="10"/>
  <c r="AU247" i="10"/>
  <c r="BC247" i="10"/>
  <c r="H247" i="10"/>
  <c r="P247" i="10"/>
  <c r="X247" i="10"/>
  <c r="AF247" i="10"/>
  <c r="AN247" i="10"/>
  <c r="I247" i="10"/>
  <c r="Q247" i="10"/>
  <c r="Y247" i="10"/>
  <c r="AG247" i="10"/>
  <c r="AO247" i="10"/>
  <c r="AW247" i="10"/>
  <c r="J247" i="10"/>
  <c r="R247" i="10"/>
  <c r="Z247" i="10"/>
  <c r="AH247" i="10"/>
  <c r="AP247" i="10"/>
  <c r="AX247" i="10"/>
  <c r="K247" i="10"/>
  <c r="S247" i="10"/>
  <c r="AA247" i="10"/>
  <c r="AI247" i="10"/>
  <c r="AQ247" i="10"/>
  <c r="AY247" i="10"/>
  <c r="F227" i="10"/>
  <c r="N227" i="10"/>
  <c r="V227" i="10"/>
  <c r="AD227" i="10"/>
  <c r="AL227" i="10"/>
  <c r="AT227" i="10"/>
  <c r="BB227" i="10"/>
  <c r="G227" i="10"/>
  <c r="O227" i="10"/>
  <c r="W227" i="10"/>
  <c r="AE227" i="10"/>
  <c r="AM227" i="10"/>
  <c r="AU227" i="10"/>
  <c r="BC227" i="10"/>
  <c r="H227" i="10"/>
  <c r="P227" i="10"/>
  <c r="X227" i="10"/>
  <c r="AF227" i="10"/>
  <c r="AN227" i="10"/>
  <c r="AV227" i="10"/>
  <c r="I227" i="10"/>
  <c r="Q227" i="10"/>
  <c r="Y227" i="10"/>
  <c r="AG227" i="10"/>
  <c r="AO227" i="10"/>
  <c r="AW227" i="10"/>
  <c r="J227" i="10"/>
  <c r="R227" i="10"/>
  <c r="Z227" i="10"/>
  <c r="AH227" i="10"/>
  <c r="AP227" i="10"/>
  <c r="AX227" i="10"/>
  <c r="K227" i="10"/>
  <c r="S227" i="10"/>
  <c r="AA227" i="10"/>
  <c r="AI227" i="10"/>
  <c r="AQ227" i="10"/>
  <c r="AY227" i="10"/>
  <c r="L227" i="10"/>
  <c r="T227" i="10"/>
  <c r="AB227" i="10"/>
  <c r="AJ227" i="10"/>
  <c r="AR227" i="10"/>
  <c r="AZ227" i="10"/>
  <c r="U176" i="10"/>
  <c r="U179" i="10"/>
  <c r="U181" i="10"/>
  <c r="U183" i="10"/>
  <c r="U185" i="10"/>
  <c r="U187" i="10"/>
  <c r="U189" i="10"/>
  <c r="U191" i="10"/>
  <c r="U193" i="10"/>
  <c r="U195" i="10"/>
  <c r="U197" i="10"/>
  <c r="U199" i="10"/>
  <c r="U201" i="10"/>
  <c r="U203" i="10"/>
  <c r="U205" i="10"/>
  <c r="U207" i="10"/>
  <c r="U209" i="10"/>
  <c r="U211" i="10"/>
  <c r="U213" i="10"/>
  <c r="U215" i="10"/>
  <c r="U217" i="10"/>
  <c r="U219" i="10"/>
  <c r="U221" i="10"/>
  <c r="U223" i="10"/>
  <c r="U177" i="10"/>
  <c r="U226" i="10"/>
  <c r="U228" i="10"/>
  <c r="U230" i="10"/>
  <c r="U232" i="10"/>
  <c r="U234" i="10"/>
  <c r="U236" i="10"/>
  <c r="U238" i="10"/>
  <c r="U240" i="10"/>
  <c r="U242" i="10"/>
  <c r="U244" i="10"/>
  <c r="U246" i="10"/>
  <c r="U248" i="10"/>
  <c r="U250" i="10"/>
  <c r="U252" i="10"/>
  <c r="U254" i="10"/>
  <c r="U256" i="10"/>
  <c r="U258" i="10"/>
  <c r="U260" i="10"/>
  <c r="U262" i="10"/>
  <c r="U264" i="10"/>
  <c r="U224" i="10"/>
  <c r="U180" i="10"/>
  <c r="U182" i="10"/>
  <c r="U184" i="10"/>
  <c r="U186" i="10"/>
  <c r="U188" i="10"/>
  <c r="U190" i="10"/>
  <c r="U192" i="10"/>
  <c r="U194" i="10"/>
  <c r="U196" i="10"/>
  <c r="U198" i="10"/>
  <c r="U200" i="10"/>
  <c r="U202" i="10"/>
  <c r="U204" i="10"/>
  <c r="U206" i="10"/>
  <c r="U208" i="10"/>
  <c r="U210" i="10"/>
  <c r="U212" i="10"/>
  <c r="U214" i="10"/>
  <c r="U216" i="10"/>
  <c r="U218" i="10"/>
  <c r="U220" i="10"/>
  <c r="U222" i="10"/>
  <c r="U178" i="10"/>
  <c r="G221" i="9"/>
  <c r="O221" i="9"/>
  <c r="W221" i="9"/>
  <c r="AE221" i="9"/>
  <c r="AM221" i="9"/>
  <c r="K221" i="9"/>
  <c r="S221" i="9"/>
  <c r="AA221" i="9"/>
  <c r="AI221" i="9"/>
  <c r="AQ221" i="9"/>
  <c r="Q221" i="9"/>
  <c r="AB221" i="9"/>
  <c r="AL221" i="9"/>
  <c r="AW221" i="9"/>
  <c r="H221" i="9"/>
  <c r="R221" i="9"/>
  <c r="AC221" i="9"/>
  <c r="AN221" i="9"/>
  <c r="I221" i="9"/>
  <c r="T221" i="9"/>
  <c r="AD221" i="9"/>
  <c r="AO221" i="9"/>
  <c r="AZ221" i="9"/>
  <c r="J221" i="9"/>
  <c r="U221" i="9"/>
  <c r="AF221" i="9"/>
  <c r="AP221" i="9"/>
  <c r="BA221" i="9"/>
  <c r="L221" i="9"/>
  <c r="AG221" i="9"/>
  <c r="BB221" i="9"/>
  <c r="M221" i="9"/>
  <c r="X221" i="9"/>
  <c r="AH221" i="9"/>
  <c r="N221" i="9"/>
  <c r="Y221" i="9"/>
  <c r="AJ221" i="9"/>
  <c r="F511" i="9"/>
  <c r="Q511" i="9" s="1"/>
  <c r="G485" i="9"/>
  <c r="Q485" i="9" s="1"/>
  <c r="G460" i="9"/>
  <c r="H504" i="9"/>
  <c r="H419" i="9" s="1"/>
  <c r="E443" i="9"/>
  <c r="E495" i="9"/>
  <c r="E510" i="9"/>
  <c r="E469" i="9"/>
  <c r="F499" i="9"/>
  <c r="F469" i="9"/>
  <c r="F427" i="9" s="1"/>
  <c r="G443" i="9"/>
  <c r="G401" i="9" s="1"/>
  <c r="G445" i="9"/>
  <c r="H489" i="9"/>
  <c r="H404" i="9" s="1"/>
  <c r="H499" i="9"/>
  <c r="H414" i="9" s="1"/>
  <c r="F495" i="9"/>
  <c r="F410" i="9" s="1"/>
  <c r="F510" i="9"/>
  <c r="F425" i="9" s="1"/>
  <c r="F470" i="9"/>
  <c r="G444" i="9"/>
  <c r="H408" i="9"/>
  <c r="G425" i="5"/>
  <c r="F404" i="10"/>
  <c r="F400" i="9"/>
  <c r="F465" i="6"/>
  <c r="F423" i="6" s="1"/>
  <c r="E465" i="6"/>
  <c r="E504" i="6"/>
  <c r="F504" i="6"/>
  <c r="H504" i="6"/>
  <c r="E494" i="6"/>
  <c r="Q494" i="6" s="1"/>
  <c r="G405" i="9"/>
  <c r="G401" i="10"/>
  <c r="G487" i="6"/>
  <c r="G402" i="6" s="1"/>
  <c r="E487" i="6"/>
  <c r="E402" i="6" s="1"/>
  <c r="AJ263" i="10"/>
  <c r="AR259" i="10"/>
  <c r="AZ255" i="10"/>
  <c r="T255" i="10"/>
  <c r="F253" i="10"/>
  <c r="N253" i="10"/>
  <c r="V253" i="10"/>
  <c r="AD253" i="10"/>
  <c r="AL253" i="10"/>
  <c r="AT253" i="10"/>
  <c r="BB253" i="10"/>
  <c r="G253" i="10"/>
  <c r="O253" i="10"/>
  <c r="W253" i="10"/>
  <c r="AE253" i="10"/>
  <c r="AM253" i="10"/>
  <c r="AU253" i="10"/>
  <c r="BC253" i="10"/>
  <c r="H253" i="10"/>
  <c r="P253" i="10"/>
  <c r="X253" i="10"/>
  <c r="AF253" i="10"/>
  <c r="AN253" i="10"/>
  <c r="I253" i="10"/>
  <c r="Q253" i="10"/>
  <c r="Y253" i="10"/>
  <c r="AG253" i="10"/>
  <c r="AO253" i="10"/>
  <c r="AW253" i="10"/>
  <c r="J253" i="10"/>
  <c r="R253" i="10"/>
  <c r="Z253" i="10"/>
  <c r="AH253" i="10"/>
  <c r="AP253" i="10"/>
  <c r="AX253" i="10"/>
  <c r="K253" i="10"/>
  <c r="S253" i="10"/>
  <c r="AA253" i="10"/>
  <c r="AI253" i="10"/>
  <c r="AQ253" i="10"/>
  <c r="AY253" i="10"/>
  <c r="AB251" i="10"/>
  <c r="AJ247" i="10"/>
  <c r="AR243" i="10"/>
  <c r="AC235" i="10"/>
  <c r="F229" i="10"/>
  <c r="N229" i="10"/>
  <c r="V229" i="10"/>
  <c r="AD229" i="10"/>
  <c r="AL229" i="10"/>
  <c r="AT229" i="10"/>
  <c r="BB229" i="10"/>
  <c r="G229" i="10"/>
  <c r="O229" i="10"/>
  <c r="W229" i="10"/>
  <c r="AE229" i="10"/>
  <c r="AM229" i="10"/>
  <c r="AU229" i="10"/>
  <c r="BC229" i="10"/>
  <c r="H229" i="10"/>
  <c r="P229" i="10"/>
  <c r="X229" i="10"/>
  <c r="AF229" i="10"/>
  <c r="AN229" i="10"/>
  <c r="AV229" i="10"/>
  <c r="I229" i="10"/>
  <c r="Q229" i="10"/>
  <c r="Y229" i="10"/>
  <c r="AG229" i="10"/>
  <c r="AO229" i="10"/>
  <c r="AW229" i="10"/>
  <c r="J229" i="10"/>
  <c r="R229" i="10"/>
  <c r="Z229" i="10"/>
  <c r="AH229" i="10"/>
  <c r="AP229" i="10"/>
  <c r="AX229" i="10"/>
  <c r="K229" i="10"/>
  <c r="S229" i="10"/>
  <c r="AA229" i="10"/>
  <c r="AI229" i="10"/>
  <c r="AQ229" i="10"/>
  <c r="AY229" i="10"/>
  <c r="L229" i="10"/>
  <c r="T229" i="10"/>
  <c r="AB229" i="10"/>
  <c r="AJ229" i="10"/>
  <c r="AR229" i="10"/>
  <c r="AZ229" i="10"/>
  <c r="AG176" i="10"/>
  <c r="AG224" i="10"/>
  <c r="AG180" i="10"/>
  <c r="AG182" i="10"/>
  <c r="AG184" i="10"/>
  <c r="AG186" i="10"/>
  <c r="AG188" i="10"/>
  <c r="AG190" i="10"/>
  <c r="AG192" i="10"/>
  <c r="AG194" i="10"/>
  <c r="AG196" i="10"/>
  <c r="AG198" i="10"/>
  <c r="AG200" i="10"/>
  <c r="AG202" i="10"/>
  <c r="AG204" i="10"/>
  <c r="AG206" i="10"/>
  <c r="AG208" i="10"/>
  <c r="AG210" i="10"/>
  <c r="AG212" i="10"/>
  <c r="AG214" i="10"/>
  <c r="AG216" i="10"/>
  <c r="AG218" i="10"/>
  <c r="AG220" i="10"/>
  <c r="AG222" i="10"/>
  <c r="AG178" i="10"/>
  <c r="AG225" i="10"/>
  <c r="AG179" i="10"/>
  <c r="AG181" i="10"/>
  <c r="AG183" i="10"/>
  <c r="AG185" i="10"/>
  <c r="AG187" i="10"/>
  <c r="AG189" i="10"/>
  <c r="AG191" i="10"/>
  <c r="AG193" i="10"/>
  <c r="AG195" i="10"/>
  <c r="AG197" i="10"/>
  <c r="AG199" i="10"/>
  <c r="AG201" i="10"/>
  <c r="AG203" i="10"/>
  <c r="AG205" i="10"/>
  <c r="AG207" i="10"/>
  <c r="AG209" i="10"/>
  <c r="AG211" i="10"/>
  <c r="AG213" i="10"/>
  <c r="AG215" i="10"/>
  <c r="AG217" i="10"/>
  <c r="AG219" i="10"/>
  <c r="AG221" i="10"/>
  <c r="AG223" i="10"/>
  <c r="N225" i="10"/>
  <c r="AK205" i="9"/>
  <c r="AU238" i="6"/>
  <c r="G214" i="6"/>
  <c r="O214" i="6"/>
  <c r="W214" i="6"/>
  <c r="AE214" i="6"/>
  <c r="AM214" i="6"/>
  <c r="AU214" i="6"/>
  <c r="BC214" i="6"/>
  <c r="H214" i="6"/>
  <c r="X214" i="6"/>
  <c r="AF214" i="6"/>
  <c r="AN214" i="6"/>
  <c r="AV214" i="6"/>
  <c r="I214" i="6"/>
  <c r="Q214" i="6"/>
  <c r="AG214" i="6"/>
  <c r="AO214" i="6"/>
  <c r="J214" i="6"/>
  <c r="R214" i="6"/>
  <c r="Z214" i="6"/>
  <c r="AP214" i="6"/>
  <c r="AX214" i="6"/>
  <c r="L214" i="6"/>
  <c r="AJ214" i="6"/>
  <c r="AR214" i="6"/>
  <c r="AZ214" i="6"/>
  <c r="F214" i="6"/>
  <c r="AC214" i="6"/>
  <c r="AY214" i="6"/>
  <c r="K214" i="6"/>
  <c r="AD214" i="6"/>
  <c r="BA214" i="6"/>
  <c r="M214" i="6"/>
  <c r="AI214" i="6"/>
  <c r="BB214" i="6"/>
  <c r="N214" i="6"/>
  <c r="AK214" i="6"/>
  <c r="S214" i="6"/>
  <c r="AL214" i="6"/>
  <c r="U214" i="6"/>
  <c r="AQ214" i="6"/>
  <c r="V214" i="6"/>
  <c r="AT198" i="6"/>
  <c r="M489" i="8"/>
  <c r="G489" i="8"/>
  <c r="E489" i="8"/>
  <c r="I489" i="8"/>
  <c r="K489" i="8"/>
  <c r="H489" i="8"/>
  <c r="L489" i="8"/>
  <c r="F489" i="8"/>
  <c r="N489" i="8"/>
  <c r="P489" i="8"/>
  <c r="J489" i="8"/>
  <c r="O489" i="8"/>
  <c r="O489" i="14" s="1"/>
  <c r="H414" i="10"/>
  <c r="G404" i="5"/>
  <c r="G401" i="5"/>
  <c r="E422" i="10"/>
  <c r="Q422" i="10" s="1"/>
  <c r="E508" i="9"/>
  <c r="Q508" i="9" s="1"/>
  <c r="G460" i="10"/>
  <c r="G418" i="10" s="1"/>
  <c r="E460" i="10"/>
  <c r="E503" i="9"/>
  <c r="E418" i="9" s="1"/>
  <c r="F503" i="9"/>
  <c r="F418" i="9" s="1"/>
  <c r="E460" i="5"/>
  <c r="F499" i="5"/>
  <c r="F414" i="5" s="1"/>
  <c r="H499" i="5"/>
  <c r="AC263" i="10"/>
  <c r="F259" i="10"/>
  <c r="N259" i="10"/>
  <c r="V259" i="10"/>
  <c r="AD259" i="10"/>
  <c r="AL259" i="10"/>
  <c r="AT259" i="10"/>
  <c r="BB259" i="10"/>
  <c r="G259" i="10"/>
  <c r="O259" i="10"/>
  <c r="W259" i="10"/>
  <c r="AE259" i="10"/>
  <c r="AM259" i="10"/>
  <c r="AU259" i="10"/>
  <c r="BC259" i="10"/>
  <c r="H259" i="10"/>
  <c r="P259" i="10"/>
  <c r="X259" i="10"/>
  <c r="AF259" i="10"/>
  <c r="AN259" i="10"/>
  <c r="I259" i="10"/>
  <c r="Q259" i="10"/>
  <c r="Y259" i="10"/>
  <c r="AG259" i="10"/>
  <c r="AO259" i="10"/>
  <c r="AW259" i="10"/>
  <c r="J259" i="10"/>
  <c r="R259" i="10"/>
  <c r="Z259" i="10"/>
  <c r="AH259" i="10"/>
  <c r="AP259" i="10"/>
  <c r="AX259" i="10"/>
  <c r="K259" i="10"/>
  <c r="S259" i="10"/>
  <c r="AA259" i="10"/>
  <c r="AI259" i="10"/>
  <c r="AQ259" i="10"/>
  <c r="AY259" i="10"/>
  <c r="BA251" i="10"/>
  <c r="U251" i="10"/>
  <c r="AC247" i="10"/>
  <c r="F243" i="10"/>
  <c r="N243" i="10"/>
  <c r="V243" i="10"/>
  <c r="AD243" i="10"/>
  <c r="AL243" i="10"/>
  <c r="AT243" i="10"/>
  <c r="BB243" i="10"/>
  <c r="G243" i="10"/>
  <c r="O243" i="10"/>
  <c r="W243" i="10"/>
  <c r="AE243" i="10"/>
  <c r="AM243" i="10"/>
  <c r="AU243" i="10"/>
  <c r="BC243" i="10"/>
  <c r="H243" i="10"/>
  <c r="P243" i="10"/>
  <c r="X243" i="10"/>
  <c r="AF243" i="10"/>
  <c r="AN243" i="10"/>
  <c r="AV243" i="10"/>
  <c r="I243" i="10"/>
  <c r="Q243" i="10"/>
  <c r="Y243" i="10"/>
  <c r="AG243" i="10"/>
  <c r="AO243" i="10"/>
  <c r="AW243" i="10"/>
  <c r="J243" i="10"/>
  <c r="R243" i="10"/>
  <c r="Z243" i="10"/>
  <c r="AH243" i="10"/>
  <c r="AP243" i="10"/>
  <c r="AX243" i="10"/>
  <c r="K243" i="10"/>
  <c r="S243" i="10"/>
  <c r="AA243" i="10"/>
  <c r="AI243" i="10"/>
  <c r="AQ243" i="10"/>
  <c r="AY243" i="10"/>
  <c r="AK239" i="10"/>
  <c r="F231" i="10"/>
  <c r="N231" i="10"/>
  <c r="V231" i="10"/>
  <c r="AD231" i="10"/>
  <c r="AL231" i="10"/>
  <c r="AT231" i="10"/>
  <c r="BB231" i="10"/>
  <c r="G231" i="10"/>
  <c r="O231" i="10"/>
  <c r="W231" i="10"/>
  <c r="AE231" i="10"/>
  <c r="AM231" i="10"/>
  <c r="AU231" i="10"/>
  <c r="BC231" i="10"/>
  <c r="H231" i="10"/>
  <c r="P231" i="10"/>
  <c r="X231" i="10"/>
  <c r="AF231" i="10"/>
  <c r="AN231" i="10"/>
  <c r="I231" i="10"/>
  <c r="Q231" i="10"/>
  <c r="Y231" i="10"/>
  <c r="AG231" i="10"/>
  <c r="AO231" i="10"/>
  <c r="AW231" i="10"/>
  <c r="J231" i="10"/>
  <c r="R231" i="10"/>
  <c r="Z231" i="10"/>
  <c r="AH231" i="10"/>
  <c r="AP231" i="10"/>
  <c r="AX231" i="10"/>
  <c r="K231" i="10"/>
  <c r="S231" i="10"/>
  <c r="AA231" i="10"/>
  <c r="AI231" i="10"/>
  <c r="AQ231" i="10"/>
  <c r="AY231" i="10"/>
  <c r="L231" i="10"/>
  <c r="T231" i="10"/>
  <c r="AB231" i="10"/>
  <c r="AJ231" i="10"/>
  <c r="AR231" i="10"/>
  <c r="AZ231" i="10"/>
  <c r="BA227" i="10"/>
  <c r="AG177" i="10"/>
  <c r="M176" i="10"/>
  <c r="M179" i="10"/>
  <c r="M181" i="10"/>
  <c r="M183" i="10"/>
  <c r="M185" i="10"/>
  <c r="M187" i="10"/>
  <c r="M189" i="10"/>
  <c r="M191" i="10"/>
  <c r="M193" i="10"/>
  <c r="M195" i="10"/>
  <c r="M197" i="10"/>
  <c r="M199" i="10"/>
  <c r="M201" i="10"/>
  <c r="M203" i="10"/>
  <c r="M205" i="10"/>
  <c r="M207" i="10"/>
  <c r="M209" i="10"/>
  <c r="M211" i="10"/>
  <c r="M213" i="10"/>
  <c r="M215" i="10"/>
  <c r="M217" i="10"/>
  <c r="M219" i="10"/>
  <c r="M221" i="10"/>
  <c r="M223" i="10"/>
  <c r="M177" i="10"/>
  <c r="M226" i="10"/>
  <c r="M228" i="10"/>
  <c r="M230" i="10"/>
  <c r="M232" i="10"/>
  <c r="M234" i="10"/>
  <c r="M236" i="10"/>
  <c r="M238" i="10"/>
  <c r="M240" i="10"/>
  <c r="M242" i="10"/>
  <c r="M244" i="10"/>
  <c r="M246" i="10"/>
  <c r="M248" i="10"/>
  <c r="M250" i="10"/>
  <c r="M252" i="10"/>
  <c r="M254" i="10"/>
  <c r="M256" i="10"/>
  <c r="M258" i="10"/>
  <c r="M260" i="10"/>
  <c r="M262" i="10"/>
  <c r="M264" i="10"/>
  <c r="M224" i="10"/>
  <c r="M180" i="10"/>
  <c r="M182" i="10"/>
  <c r="M184" i="10"/>
  <c r="M186" i="10"/>
  <c r="M188" i="10"/>
  <c r="M190" i="10"/>
  <c r="M192" i="10"/>
  <c r="M194" i="10"/>
  <c r="M196" i="10"/>
  <c r="M198" i="10"/>
  <c r="M200" i="10"/>
  <c r="M202" i="10"/>
  <c r="M204" i="10"/>
  <c r="M206" i="10"/>
  <c r="M208" i="10"/>
  <c r="M210" i="10"/>
  <c r="M212" i="10"/>
  <c r="M214" i="10"/>
  <c r="M216" i="10"/>
  <c r="M218" i="10"/>
  <c r="M220" i="10"/>
  <c r="M222" i="10"/>
  <c r="M178" i="10"/>
  <c r="V177" i="9"/>
  <c r="V178" i="9"/>
  <c r="V176" i="9"/>
  <c r="V189" i="9"/>
  <c r="V192" i="9"/>
  <c r="V205" i="9"/>
  <c r="V208" i="9"/>
  <c r="V217" i="9"/>
  <c r="V231" i="9"/>
  <c r="V232" i="9"/>
  <c r="V239" i="9"/>
  <c r="V179" i="9"/>
  <c r="V182" i="9"/>
  <c r="V195" i="9"/>
  <c r="V198" i="9"/>
  <c r="V216" i="9"/>
  <c r="V229" i="9"/>
  <c r="V230" i="9"/>
  <c r="V240" i="9"/>
  <c r="V185" i="9"/>
  <c r="V188" i="9"/>
  <c r="V201" i="9"/>
  <c r="V204" i="9"/>
  <c r="V215" i="9"/>
  <c r="V222" i="9"/>
  <c r="V227" i="9"/>
  <c r="V228" i="9"/>
  <c r="V191" i="9"/>
  <c r="V194" i="9"/>
  <c r="V207" i="9"/>
  <c r="V210" i="9"/>
  <c r="V214" i="9"/>
  <c r="V225" i="9"/>
  <c r="V226" i="9"/>
  <c r="V181" i="9"/>
  <c r="V184" i="9"/>
  <c r="V197" i="9"/>
  <c r="V200" i="9"/>
  <c r="V211" i="9"/>
  <c r="V221" i="9"/>
  <c r="V276" i="9"/>
  <c r="V187" i="9"/>
  <c r="V190" i="9"/>
  <c r="V203" i="9"/>
  <c r="V206" i="9"/>
  <c r="V212" i="9"/>
  <c r="V220" i="9"/>
  <c r="V223" i="9"/>
  <c r="V224" i="9"/>
  <c r="V180" i="9"/>
  <c r="V193" i="9"/>
  <c r="V196" i="9"/>
  <c r="V209" i="9"/>
  <c r="V213" i="9"/>
  <c r="V219" i="9"/>
  <c r="V235" i="9"/>
  <c r="V242" i="9"/>
  <c r="V244" i="9"/>
  <c r="V246" i="9"/>
  <c r="V248" i="9"/>
  <c r="V250" i="9"/>
  <c r="V252" i="9"/>
  <c r="V254" i="9"/>
  <c r="V256" i="9"/>
  <c r="V258" i="9"/>
  <c r="V260" i="9"/>
  <c r="V262" i="9"/>
  <c r="V264" i="9"/>
  <c r="V266" i="9"/>
  <c r="V268" i="9"/>
  <c r="V270" i="9"/>
  <c r="V272" i="9"/>
  <c r="V274" i="9"/>
  <c r="G206" i="6"/>
  <c r="O206" i="6"/>
  <c r="W206" i="6"/>
  <c r="AE206" i="6"/>
  <c r="AM206" i="6"/>
  <c r="AU206" i="6"/>
  <c r="BC206" i="6"/>
  <c r="H206" i="6"/>
  <c r="X206" i="6"/>
  <c r="AF206" i="6"/>
  <c r="AN206" i="6"/>
  <c r="AV206" i="6"/>
  <c r="I206" i="6"/>
  <c r="Q206" i="6"/>
  <c r="AG206" i="6"/>
  <c r="AO206" i="6"/>
  <c r="J206" i="6"/>
  <c r="R206" i="6"/>
  <c r="Z206" i="6"/>
  <c r="AP206" i="6"/>
  <c r="AX206" i="6"/>
  <c r="L206" i="6"/>
  <c r="AJ206" i="6"/>
  <c r="AR206" i="6"/>
  <c r="AZ206" i="6"/>
  <c r="F206" i="6"/>
  <c r="AC206" i="6"/>
  <c r="AY206" i="6"/>
  <c r="K206" i="6"/>
  <c r="AD206" i="6"/>
  <c r="BA206" i="6"/>
  <c r="M206" i="6"/>
  <c r="AI206" i="6"/>
  <c r="BB206" i="6"/>
  <c r="N206" i="6"/>
  <c r="AK206" i="6"/>
  <c r="S206" i="6"/>
  <c r="AL206" i="6"/>
  <c r="U206" i="6"/>
  <c r="AQ206" i="6"/>
  <c r="V206" i="6"/>
  <c r="E511" i="10"/>
  <c r="E426" i="10" s="1"/>
  <c r="F511" i="10"/>
  <c r="F426" i="10" s="1"/>
  <c r="G418" i="5"/>
  <c r="E414" i="5"/>
  <c r="G409" i="6"/>
  <c r="G406" i="10"/>
  <c r="E487" i="9"/>
  <c r="F487" i="9"/>
  <c r="H487" i="9"/>
  <c r="H402" i="9" s="1"/>
  <c r="E486" i="6"/>
  <c r="F277" i="10"/>
  <c r="N277" i="10"/>
  <c r="V277" i="10"/>
  <c r="AD277" i="10"/>
  <c r="AL277" i="10"/>
  <c r="AT277" i="10"/>
  <c r="BB277" i="10"/>
  <c r="G277" i="10"/>
  <c r="O277" i="10"/>
  <c r="W277" i="10"/>
  <c r="AE277" i="10"/>
  <c r="AM277" i="10"/>
  <c r="AU277" i="10"/>
  <c r="BC277" i="10"/>
  <c r="H277" i="10"/>
  <c r="P277" i="10"/>
  <c r="X277" i="10"/>
  <c r="AF277" i="10"/>
  <c r="AN277" i="10"/>
  <c r="J277" i="10"/>
  <c r="R277" i="10"/>
  <c r="Z277" i="10"/>
  <c r="AH277" i="10"/>
  <c r="AP277" i="10"/>
  <c r="AX277" i="10"/>
  <c r="K277" i="10"/>
  <c r="S277" i="10"/>
  <c r="AA277" i="10"/>
  <c r="AI277" i="10"/>
  <c r="AQ277" i="10"/>
  <c r="AY277" i="10"/>
  <c r="F275" i="10"/>
  <c r="N275" i="10"/>
  <c r="V275" i="10"/>
  <c r="AD275" i="10"/>
  <c r="AL275" i="10"/>
  <c r="AT275" i="10"/>
  <c r="BB275" i="10"/>
  <c r="G275" i="10"/>
  <c r="O275" i="10"/>
  <c r="W275" i="10"/>
  <c r="AE275" i="10"/>
  <c r="AM275" i="10"/>
  <c r="AU275" i="10"/>
  <c r="BC275" i="10"/>
  <c r="H275" i="10"/>
  <c r="P275" i="10"/>
  <c r="X275" i="10"/>
  <c r="AF275" i="10"/>
  <c r="AN275" i="10"/>
  <c r="J275" i="10"/>
  <c r="R275" i="10"/>
  <c r="Z275" i="10"/>
  <c r="AH275" i="10"/>
  <c r="AP275" i="10"/>
  <c r="AX275" i="10"/>
  <c r="K275" i="10"/>
  <c r="S275" i="10"/>
  <c r="AA275" i="10"/>
  <c r="AI275" i="10"/>
  <c r="AQ275" i="10"/>
  <c r="AY275" i="10"/>
  <c r="F273" i="10"/>
  <c r="N273" i="10"/>
  <c r="V273" i="10"/>
  <c r="AD273" i="10"/>
  <c r="AL273" i="10"/>
  <c r="AT273" i="10"/>
  <c r="BB273" i="10"/>
  <c r="G273" i="10"/>
  <c r="O273" i="10"/>
  <c r="W273" i="10"/>
  <c r="AE273" i="10"/>
  <c r="AM273" i="10"/>
  <c r="AU273" i="10"/>
  <c r="BC273" i="10"/>
  <c r="H273" i="10"/>
  <c r="P273" i="10"/>
  <c r="X273" i="10"/>
  <c r="AF273" i="10"/>
  <c r="AN273" i="10"/>
  <c r="J273" i="10"/>
  <c r="R273" i="10"/>
  <c r="Z273" i="10"/>
  <c r="AH273" i="10"/>
  <c r="AP273" i="10"/>
  <c r="AX273" i="10"/>
  <c r="K273" i="10"/>
  <c r="S273" i="10"/>
  <c r="AA273" i="10"/>
  <c r="AI273" i="10"/>
  <c r="AQ273" i="10"/>
  <c r="AY273" i="10"/>
  <c r="F271" i="10"/>
  <c r="N271" i="10"/>
  <c r="V271" i="10"/>
  <c r="AD271" i="10"/>
  <c r="AL271" i="10"/>
  <c r="AT271" i="10"/>
  <c r="BB271" i="10"/>
  <c r="G271" i="10"/>
  <c r="O271" i="10"/>
  <c r="W271" i="10"/>
  <c r="AE271" i="10"/>
  <c r="AM271" i="10"/>
  <c r="AU271" i="10"/>
  <c r="BC271" i="10"/>
  <c r="H271" i="10"/>
  <c r="P271" i="10"/>
  <c r="X271" i="10"/>
  <c r="AF271" i="10"/>
  <c r="AN271" i="10"/>
  <c r="J271" i="10"/>
  <c r="R271" i="10"/>
  <c r="Z271" i="10"/>
  <c r="AH271" i="10"/>
  <c r="AP271" i="10"/>
  <c r="AX271" i="10"/>
  <c r="K271" i="10"/>
  <c r="S271" i="10"/>
  <c r="AA271" i="10"/>
  <c r="AI271" i="10"/>
  <c r="AQ271" i="10"/>
  <c r="AY271" i="10"/>
  <c r="F269" i="10"/>
  <c r="N269" i="10"/>
  <c r="V269" i="10"/>
  <c r="AD269" i="10"/>
  <c r="AL269" i="10"/>
  <c r="AT269" i="10"/>
  <c r="BB269" i="10"/>
  <c r="G269" i="10"/>
  <c r="O269" i="10"/>
  <c r="W269" i="10"/>
  <c r="AE269" i="10"/>
  <c r="AM269" i="10"/>
  <c r="AU269" i="10"/>
  <c r="BC269" i="10"/>
  <c r="H269" i="10"/>
  <c r="P269" i="10"/>
  <c r="X269" i="10"/>
  <c r="AF269" i="10"/>
  <c r="AN269" i="10"/>
  <c r="J269" i="10"/>
  <c r="R269" i="10"/>
  <c r="Z269" i="10"/>
  <c r="AH269" i="10"/>
  <c r="AP269" i="10"/>
  <c r="AX269" i="10"/>
  <c r="K269" i="10"/>
  <c r="S269" i="10"/>
  <c r="AA269" i="10"/>
  <c r="AI269" i="10"/>
  <c r="AQ269" i="10"/>
  <c r="AY269" i="10"/>
  <c r="F267" i="10"/>
  <c r="N267" i="10"/>
  <c r="V267" i="10"/>
  <c r="AD267" i="10"/>
  <c r="AL267" i="10"/>
  <c r="AT267" i="10"/>
  <c r="BB267" i="10"/>
  <c r="G267" i="10"/>
  <c r="O267" i="10"/>
  <c r="W267" i="10"/>
  <c r="AE267" i="10"/>
  <c r="AM267" i="10"/>
  <c r="AU267" i="10"/>
  <c r="BC267" i="10"/>
  <c r="H267" i="10"/>
  <c r="P267" i="10"/>
  <c r="X267" i="10"/>
  <c r="AF267" i="10"/>
  <c r="AN267" i="10"/>
  <c r="J267" i="10"/>
  <c r="R267" i="10"/>
  <c r="Z267" i="10"/>
  <c r="AH267" i="10"/>
  <c r="AP267" i="10"/>
  <c r="AX267" i="10"/>
  <c r="K267" i="10"/>
  <c r="S267" i="10"/>
  <c r="AA267" i="10"/>
  <c r="AI267" i="10"/>
  <c r="AQ267" i="10"/>
  <c r="AY267" i="10"/>
  <c r="F265" i="10"/>
  <c r="N265" i="10"/>
  <c r="V265" i="10"/>
  <c r="AD265" i="10"/>
  <c r="AL265" i="10"/>
  <c r="AT265" i="10"/>
  <c r="BB265" i="10"/>
  <c r="G265" i="10"/>
  <c r="O265" i="10"/>
  <c r="W265" i="10"/>
  <c r="AE265" i="10"/>
  <c r="AM265" i="10"/>
  <c r="AU265" i="10"/>
  <c r="BC265" i="10"/>
  <c r="H265" i="10"/>
  <c r="P265" i="10"/>
  <c r="X265" i="10"/>
  <c r="AF265" i="10"/>
  <c r="AN265" i="10"/>
  <c r="J265" i="10"/>
  <c r="R265" i="10"/>
  <c r="Z265" i="10"/>
  <c r="AH265" i="10"/>
  <c r="AP265" i="10"/>
  <c r="AX265" i="10"/>
  <c r="K265" i="10"/>
  <c r="S265" i="10"/>
  <c r="AA265" i="10"/>
  <c r="AI265" i="10"/>
  <c r="AQ265" i="10"/>
  <c r="AY265" i="10"/>
  <c r="AB263" i="10"/>
  <c r="AJ259" i="10"/>
  <c r="AR255" i="10"/>
  <c r="AZ251" i="10"/>
  <c r="T251" i="10"/>
  <c r="F249" i="10"/>
  <c r="N249" i="10"/>
  <c r="V249" i="10"/>
  <c r="AD249" i="10"/>
  <c r="AL249" i="10"/>
  <c r="AT249" i="10"/>
  <c r="BB249" i="10"/>
  <c r="G249" i="10"/>
  <c r="O249" i="10"/>
  <c r="W249" i="10"/>
  <c r="AE249" i="10"/>
  <c r="AM249" i="10"/>
  <c r="AU249" i="10"/>
  <c r="BC249" i="10"/>
  <c r="H249" i="10"/>
  <c r="P249" i="10"/>
  <c r="X249" i="10"/>
  <c r="AF249" i="10"/>
  <c r="AN249" i="10"/>
  <c r="I249" i="10"/>
  <c r="Q249" i="10"/>
  <c r="Y249" i="10"/>
  <c r="AG249" i="10"/>
  <c r="AO249" i="10"/>
  <c r="AW249" i="10"/>
  <c r="J249" i="10"/>
  <c r="R249" i="10"/>
  <c r="Z249" i="10"/>
  <c r="AH249" i="10"/>
  <c r="AP249" i="10"/>
  <c r="AX249" i="10"/>
  <c r="K249" i="10"/>
  <c r="S249" i="10"/>
  <c r="AA249" i="10"/>
  <c r="AI249" i="10"/>
  <c r="AQ249" i="10"/>
  <c r="AY249" i="10"/>
  <c r="AB247" i="10"/>
  <c r="AJ243" i="10"/>
  <c r="AC239" i="10"/>
  <c r="F233" i="10"/>
  <c r="N233" i="10"/>
  <c r="V233" i="10"/>
  <c r="AD233" i="10"/>
  <c r="AL233" i="10"/>
  <c r="AT233" i="10"/>
  <c r="BB233" i="10"/>
  <c r="G233" i="10"/>
  <c r="O233" i="10"/>
  <c r="W233" i="10"/>
  <c r="AE233" i="10"/>
  <c r="AM233" i="10"/>
  <c r="AU233" i="10"/>
  <c r="BC233" i="10"/>
  <c r="H233" i="10"/>
  <c r="P233" i="10"/>
  <c r="X233" i="10"/>
  <c r="AF233" i="10"/>
  <c r="AN233" i="10"/>
  <c r="AV233" i="10"/>
  <c r="I233" i="10"/>
  <c r="Q233" i="10"/>
  <c r="Y233" i="10"/>
  <c r="AG233" i="10"/>
  <c r="AO233" i="10"/>
  <c r="AW233" i="10"/>
  <c r="J233" i="10"/>
  <c r="R233" i="10"/>
  <c r="Z233" i="10"/>
  <c r="AH233" i="10"/>
  <c r="AP233" i="10"/>
  <c r="AX233" i="10"/>
  <c r="K233" i="10"/>
  <c r="S233" i="10"/>
  <c r="AA233" i="10"/>
  <c r="AI233" i="10"/>
  <c r="AQ233" i="10"/>
  <c r="AY233" i="10"/>
  <c r="L233" i="10"/>
  <c r="T233" i="10"/>
  <c r="AB233" i="10"/>
  <c r="AJ233" i="10"/>
  <c r="AR233" i="10"/>
  <c r="AZ233" i="10"/>
  <c r="BA229" i="10"/>
  <c r="AL225" i="10"/>
  <c r="Y176" i="10"/>
  <c r="Y224" i="10"/>
  <c r="Y180" i="10"/>
  <c r="Y182" i="10"/>
  <c r="Y184" i="10"/>
  <c r="Y186" i="10"/>
  <c r="Y188" i="10"/>
  <c r="Y194" i="10"/>
  <c r="Y196" i="10"/>
  <c r="Y198" i="10"/>
  <c r="Y200" i="10"/>
  <c r="Y202" i="10"/>
  <c r="Y204" i="10"/>
  <c r="Y206" i="10"/>
  <c r="Y208" i="10"/>
  <c r="Y210" i="10"/>
  <c r="Y212" i="10"/>
  <c r="Y214" i="10"/>
  <c r="Y216" i="10"/>
  <c r="Y218" i="10"/>
  <c r="Y220" i="10"/>
  <c r="Y222" i="10"/>
  <c r="Y178" i="10"/>
  <c r="Y225" i="10"/>
  <c r="Y179" i="10"/>
  <c r="Y181" i="10"/>
  <c r="Y183" i="10"/>
  <c r="Y185" i="10"/>
  <c r="Y187" i="10"/>
  <c r="Y189" i="10"/>
  <c r="Y195" i="10"/>
  <c r="Y197" i="10"/>
  <c r="Y199" i="10"/>
  <c r="Y201" i="10"/>
  <c r="Y203" i="10"/>
  <c r="Y205" i="10"/>
  <c r="Y207" i="10"/>
  <c r="Y209" i="10"/>
  <c r="Y211" i="10"/>
  <c r="Y213" i="10"/>
  <c r="Y215" i="10"/>
  <c r="Y217" i="10"/>
  <c r="Y219" i="10"/>
  <c r="Y221" i="10"/>
  <c r="Y223" i="10"/>
  <c r="G205" i="9"/>
  <c r="O205" i="9"/>
  <c r="W205" i="9"/>
  <c r="AE205" i="9"/>
  <c r="AM205" i="9"/>
  <c r="H205" i="9"/>
  <c r="P205" i="9"/>
  <c r="X205" i="9"/>
  <c r="AF205" i="9"/>
  <c r="AN205" i="9"/>
  <c r="AV205" i="9"/>
  <c r="I205" i="9"/>
  <c r="Q205" i="9"/>
  <c r="Y205" i="9"/>
  <c r="AG205" i="9"/>
  <c r="AO205" i="9"/>
  <c r="K205" i="9"/>
  <c r="S205" i="9"/>
  <c r="AA205" i="9"/>
  <c r="AI205" i="9"/>
  <c r="AQ205" i="9"/>
  <c r="F205" i="9"/>
  <c r="AL205" i="9"/>
  <c r="J205" i="9"/>
  <c r="Z205" i="9"/>
  <c r="AP205" i="9"/>
  <c r="L205" i="9"/>
  <c r="AB205" i="9"/>
  <c r="AR205" i="9"/>
  <c r="M205" i="9"/>
  <c r="AC205" i="9"/>
  <c r="N205" i="9"/>
  <c r="AD205" i="9"/>
  <c r="R205" i="9"/>
  <c r="AH205" i="9"/>
  <c r="AX205" i="9"/>
  <c r="T205" i="9"/>
  <c r="AJ205" i="9"/>
  <c r="AZ205" i="9"/>
  <c r="I238" i="6"/>
  <c r="Q238" i="6"/>
  <c r="Y238" i="6"/>
  <c r="AG238" i="6"/>
  <c r="AO238" i="6"/>
  <c r="AW238" i="6"/>
  <c r="J238" i="6"/>
  <c r="R238" i="6"/>
  <c r="Z238" i="6"/>
  <c r="AH238" i="6"/>
  <c r="AP238" i="6"/>
  <c r="AX238" i="6"/>
  <c r="K238" i="6"/>
  <c r="S238" i="6"/>
  <c r="AA238" i="6"/>
  <c r="AI238" i="6"/>
  <c r="AQ238" i="6"/>
  <c r="AY238" i="6"/>
  <c r="L238" i="6"/>
  <c r="T238" i="6"/>
  <c r="AB238" i="6"/>
  <c r="AJ238" i="6"/>
  <c r="AR238" i="6"/>
  <c r="AZ238" i="6"/>
  <c r="F238" i="6"/>
  <c r="N238" i="6"/>
  <c r="V238" i="6"/>
  <c r="AD238" i="6"/>
  <c r="AL238" i="6"/>
  <c r="AT238" i="6"/>
  <c r="BB238" i="6"/>
  <c r="G238" i="6"/>
  <c r="AC238" i="6"/>
  <c r="AV238" i="6"/>
  <c r="H238" i="6"/>
  <c r="AE238" i="6"/>
  <c r="BA238" i="6"/>
  <c r="M238" i="6"/>
  <c r="AF238" i="6"/>
  <c r="BC238" i="6"/>
  <c r="O238" i="6"/>
  <c r="AK238" i="6"/>
  <c r="P238" i="6"/>
  <c r="AM238" i="6"/>
  <c r="U238" i="6"/>
  <c r="AN238" i="6"/>
  <c r="W238" i="6"/>
  <c r="G446" i="6"/>
  <c r="G460" i="6"/>
  <c r="H490" i="6"/>
  <c r="E499" i="6"/>
  <c r="E460" i="6"/>
  <c r="E512" i="6"/>
  <c r="G485" i="6"/>
  <c r="G513" i="6"/>
  <c r="G428" i="6" s="1"/>
  <c r="Q428" i="6" s="1"/>
  <c r="H493" i="6"/>
  <c r="H408" i="6" s="1"/>
  <c r="F499" i="6"/>
  <c r="F414" i="6" s="1"/>
  <c r="F503" i="6"/>
  <c r="F515" i="6"/>
  <c r="G198" i="6"/>
  <c r="O198" i="6"/>
  <c r="W198" i="6"/>
  <c r="AE198" i="6"/>
  <c r="AM198" i="6"/>
  <c r="AU198" i="6"/>
  <c r="BC198" i="6"/>
  <c r="H198" i="6"/>
  <c r="X198" i="6"/>
  <c r="AF198" i="6"/>
  <c r="AN198" i="6"/>
  <c r="AV198" i="6"/>
  <c r="I198" i="6"/>
  <c r="Q198" i="6"/>
  <c r="AG198" i="6"/>
  <c r="AO198" i="6"/>
  <c r="J198" i="6"/>
  <c r="R198" i="6"/>
  <c r="Z198" i="6"/>
  <c r="AP198" i="6"/>
  <c r="AX198" i="6"/>
  <c r="L198" i="6"/>
  <c r="AJ198" i="6"/>
  <c r="AR198" i="6"/>
  <c r="AZ198" i="6"/>
  <c r="F198" i="6"/>
  <c r="AC198" i="6"/>
  <c r="AY198" i="6"/>
  <c r="K198" i="6"/>
  <c r="AD198" i="6"/>
  <c r="BA198" i="6"/>
  <c r="M198" i="6"/>
  <c r="AI198" i="6"/>
  <c r="BB198" i="6"/>
  <c r="N198" i="6"/>
  <c r="AK198" i="6"/>
  <c r="S198" i="6"/>
  <c r="AL198" i="6"/>
  <c r="U198" i="6"/>
  <c r="AQ198" i="6"/>
  <c r="V198" i="6"/>
  <c r="H403" i="9"/>
  <c r="G427" i="9"/>
  <c r="G427" i="5"/>
  <c r="G406" i="6"/>
  <c r="G400" i="5"/>
  <c r="Q400" i="5" s="1"/>
  <c r="E425" i="9"/>
  <c r="F490" i="10"/>
  <c r="F405" i="10" s="1"/>
  <c r="H490" i="10"/>
  <c r="H405" i="10" s="1"/>
  <c r="E490" i="10"/>
  <c r="E405" i="10" s="1"/>
  <c r="E442" i="10"/>
  <c r="G442" i="10"/>
  <c r="G400" i="10" s="1"/>
  <c r="E402" i="9"/>
  <c r="BA263" i="10"/>
  <c r="U263" i="10"/>
  <c r="AC259" i="10"/>
  <c r="F255" i="10"/>
  <c r="N255" i="10"/>
  <c r="V255" i="10"/>
  <c r="AD255" i="10"/>
  <c r="AL255" i="10"/>
  <c r="AT255" i="10"/>
  <c r="BB255" i="10"/>
  <c r="G255" i="10"/>
  <c r="O255" i="10"/>
  <c r="W255" i="10"/>
  <c r="AE255" i="10"/>
  <c r="AM255" i="10"/>
  <c r="AU255" i="10"/>
  <c r="BC255" i="10"/>
  <c r="H255" i="10"/>
  <c r="P255" i="10"/>
  <c r="X255" i="10"/>
  <c r="AF255" i="10"/>
  <c r="AN255" i="10"/>
  <c r="I255" i="10"/>
  <c r="Q255" i="10"/>
  <c r="Y255" i="10"/>
  <c r="AG255" i="10"/>
  <c r="AO255" i="10"/>
  <c r="AW255" i="10"/>
  <c r="J255" i="10"/>
  <c r="R255" i="10"/>
  <c r="Z255" i="10"/>
  <c r="AH255" i="10"/>
  <c r="AP255" i="10"/>
  <c r="AX255" i="10"/>
  <c r="K255" i="10"/>
  <c r="S255" i="10"/>
  <c r="AA255" i="10"/>
  <c r="AI255" i="10"/>
  <c r="AQ255" i="10"/>
  <c r="AY255" i="10"/>
  <c r="M251" i="10"/>
  <c r="BA247" i="10"/>
  <c r="U247" i="10"/>
  <c r="AC243" i="10"/>
  <c r="U239" i="10"/>
  <c r="F235" i="10"/>
  <c r="N235" i="10"/>
  <c r="V235" i="10"/>
  <c r="AD235" i="10"/>
  <c r="AL235" i="10"/>
  <c r="AT235" i="10"/>
  <c r="BB235" i="10"/>
  <c r="G235" i="10"/>
  <c r="O235" i="10"/>
  <c r="W235" i="10"/>
  <c r="AE235" i="10"/>
  <c r="AM235" i="10"/>
  <c r="AU235" i="10"/>
  <c r="BC235" i="10"/>
  <c r="H235" i="10"/>
  <c r="P235" i="10"/>
  <c r="X235" i="10"/>
  <c r="AF235" i="10"/>
  <c r="AN235" i="10"/>
  <c r="I235" i="10"/>
  <c r="Q235" i="10"/>
  <c r="Y235" i="10"/>
  <c r="AG235" i="10"/>
  <c r="AO235" i="10"/>
  <c r="AW235" i="10"/>
  <c r="J235" i="10"/>
  <c r="R235" i="10"/>
  <c r="Z235" i="10"/>
  <c r="AH235" i="10"/>
  <c r="AP235" i="10"/>
  <c r="AX235" i="10"/>
  <c r="K235" i="10"/>
  <c r="S235" i="10"/>
  <c r="AA235" i="10"/>
  <c r="AI235" i="10"/>
  <c r="AQ235" i="10"/>
  <c r="AY235" i="10"/>
  <c r="L235" i="10"/>
  <c r="T235" i="10"/>
  <c r="AB235" i="10"/>
  <c r="AJ235" i="10"/>
  <c r="AR235" i="10"/>
  <c r="AZ235" i="10"/>
  <c r="BA231" i="10"/>
  <c r="AK227" i="10"/>
  <c r="Y177" i="10"/>
  <c r="BB176" i="10"/>
  <c r="BB179" i="10"/>
  <c r="BB181" i="10"/>
  <c r="BB183" i="10"/>
  <c r="BB185" i="10"/>
  <c r="BB187" i="10"/>
  <c r="BB189" i="10"/>
  <c r="BB191" i="10"/>
  <c r="BB193" i="10"/>
  <c r="BB195" i="10"/>
  <c r="BB197" i="10"/>
  <c r="BB199" i="10"/>
  <c r="BB201" i="10"/>
  <c r="BB203" i="10"/>
  <c r="BB205" i="10"/>
  <c r="BB207" i="10"/>
  <c r="BB209" i="10"/>
  <c r="BB211" i="10"/>
  <c r="BB213" i="10"/>
  <c r="BB215" i="10"/>
  <c r="BB217" i="10"/>
  <c r="BB219" i="10"/>
  <c r="BB221" i="10"/>
  <c r="BB223" i="10"/>
  <c r="BB177" i="10"/>
  <c r="BB224" i="10"/>
  <c r="BB226" i="10"/>
  <c r="BB180" i="10"/>
  <c r="BB182" i="10"/>
  <c r="BB184" i="10"/>
  <c r="BB186" i="10"/>
  <c r="BB188" i="10"/>
  <c r="BB190" i="10"/>
  <c r="BB192" i="10"/>
  <c r="BB194" i="10"/>
  <c r="BB196" i="10"/>
  <c r="BB198" i="10"/>
  <c r="BB200" i="10"/>
  <c r="BB202" i="10"/>
  <c r="BB204" i="10"/>
  <c r="BB206" i="10"/>
  <c r="BB208" i="10"/>
  <c r="BB210" i="10"/>
  <c r="BB212" i="10"/>
  <c r="BB214" i="10"/>
  <c r="BB216" i="10"/>
  <c r="BB218" i="10"/>
  <c r="BB220" i="10"/>
  <c r="BB222" i="10"/>
  <c r="AK176" i="10"/>
  <c r="AK179" i="10"/>
  <c r="AK181" i="10"/>
  <c r="AK183" i="10"/>
  <c r="AK185" i="10"/>
  <c r="AK187" i="10"/>
  <c r="AK189" i="10"/>
  <c r="AK191" i="10"/>
  <c r="AK193" i="10"/>
  <c r="AK195" i="10"/>
  <c r="AK197" i="10"/>
  <c r="AK199" i="10"/>
  <c r="AK201" i="10"/>
  <c r="AK203" i="10"/>
  <c r="AK205" i="10"/>
  <c r="AK207" i="10"/>
  <c r="AK209" i="10"/>
  <c r="AK211" i="10"/>
  <c r="AK213" i="10"/>
  <c r="AK215" i="10"/>
  <c r="AK217" i="10"/>
  <c r="AK219" i="10"/>
  <c r="AK221" i="10"/>
  <c r="AK223" i="10"/>
  <c r="AK177" i="10"/>
  <c r="AK226" i="10"/>
  <c r="AK228" i="10"/>
  <c r="AK230" i="10"/>
  <c r="AK232" i="10"/>
  <c r="AK234" i="10"/>
  <c r="AK236" i="10"/>
  <c r="AK238" i="10"/>
  <c r="AK240" i="10"/>
  <c r="AK242" i="10"/>
  <c r="AK244" i="10"/>
  <c r="AK246" i="10"/>
  <c r="AK248" i="10"/>
  <c r="AK250" i="10"/>
  <c r="AK252" i="10"/>
  <c r="AK254" i="10"/>
  <c r="AK256" i="10"/>
  <c r="AK258" i="10"/>
  <c r="AK260" i="10"/>
  <c r="AK262" i="10"/>
  <c r="AK264" i="10"/>
  <c r="AK224" i="10"/>
  <c r="AK180" i="10"/>
  <c r="AK182" i="10"/>
  <c r="AK184" i="10"/>
  <c r="AK186" i="10"/>
  <c r="AK188" i="10"/>
  <c r="AK190" i="10"/>
  <c r="AK192" i="10"/>
  <c r="AK194" i="10"/>
  <c r="AK196" i="10"/>
  <c r="AK198" i="10"/>
  <c r="AK200" i="10"/>
  <c r="AK202" i="10"/>
  <c r="AK204" i="10"/>
  <c r="AK206" i="10"/>
  <c r="AK208" i="10"/>
  <c r="AK210" i="10"/>
  <c r="AK212" i="10"/>
  <c r="AK214" i="10"/>
  <c r="AK216" i="10"/>
  <c r="AK218" i="10"/>
  <c r="AK220" i="10"/>
  <c r="AK222" i="10"/>
  <c r="AK178" i="10"/>
  <c r="AV221" i="9"/>
  <c r="BA189" i="9"/>
  <c r="AU254" i="6"/>
  <c r="H409" i="10"/>
  <c r="G410" i="5"/>
  <c r="E515" i="9"/>
  <c r="Q515" i="9" s="1"/>
  <c r="G425" i="9"/>
  <c r="E428" i="5"/>
  <c r="E510" i="5"/>
  <c r="E425" i="5" s="1"/>
  <c r="F510" i="5"/>
  <c r="E507" i="9"/>
  <c r="Q507" i="9" s="1"/>
  <c r="E504" i="10"/>
  <c r="Q504" i="10" s="1"/>
  <c r="E502" i="9"/>
  <c r="E417" i="9" s="1"/>
  <c r="F502" i="9"/>
  <c r="F417" i="9" s="1"/>
  <c r="E456" i="6"/>
  <c r="G493" i="10"/>
  <c r="G408" i="10" s="1"/>
  <c r="E493" i="10"/>
  <c r="G410" i="9"/>
  <c r="F491" i="9"/>
  <c r="F406" i="9" s="1"/>
  <c r="H491" i="9"/>
  <c r="H406" i="9" s="1"/>
  <c r="E491" i="9"/>
  <c r="E489" i="5"/>
  <c r="E404" i="5" s="1"/>
  <c r="F489" i="5"/>
  <c r="H489" i="5"/>
  <c r="F487" i="10"/>
  <c r="F402" i="10" s="1"/>
  <c r="H487" i="10"/>
  <c r="H402" i="10" s="1"/>
  <c r="E487" i="10"/>
  <c r="F401" i="6"/>
  <c r="AR277" i="10"/>
  <c r="U277" i="10"/>
  <c r="BA276" i="10"/>
  <c r="AF276" i="10"/>
  <c r="I276" i="10"/>
  <c r="AR275" i="10"/>
  <c r="U275" i="10"/>
  <c r="BA274" i="10"/>
  <c r="AF274" i="10"/>
  <c r="I274" i="10"/>
  <c r="AR273" i="10"/>
  <c r="U273" i="10"/>
  <c r="BA272" i="10"/>
  <c r="AF272" i="10"/>
  <c r="I272" i="10"/>
  <c r="AR271" i="10"/>
  <c r="U271" i="10"/>
  <c r="BA270" i="10"/>
  <c r="AF270" i="10"/>
  <c r="I270" i="10"/>
  <c r="AR269" i="10"/>
  <c r="U269" i="10"/>
  <c r="BA268" i="10"/>
  <c r="AF268" i="10"/>
  <c r="I268" i="10"/>
  <c r="AR267" i="10"/>
  <c r="U267" i="10"/>
  <c r="BA266" i="10"/>
  <c r="AF266" i="10"/>
  <c r="I266" i="10"/>
  <c r="AR265" i="10"/>
  <c r="U265" i="10"/>
  <c r="AZ263" i="10"/>
  <c r="T263" i="10"/>
  <c r="F261" i="10"/>
  <c r="N261" i="10"/>
  <c r="V261" i="10"/>
  <c r="AD261" i="10"/>
  <c r="AL261" i="10"/>
  <c r="AT261" i="10"/>
  <c r="BB261" i="10"/>
  <c r="G261" i="10"/>
  <c r="O261" i="10"/>
  <c r="W261" i="10"/>
  <c r="AE261" i="10"/>
  <c r="AM261" i="10"/>
  <c r="AU261" i="10"/>
  <c r="BC261" i="10"/>
  <c r="H261" i="10"/>
  <c r="P261" i="10"/>
  <c r="X261" i="10"/>
  <c r="AF261" i="10"/>
  <c r="AN261" i="10"/>
  <c r="AV261" i="10"/>
  <c r="I261" i="10"/>
  <c r="Q261" i="10"/>
  <c r="Y261" i="10"/>
  <c r="AG261" i="10"/>
  <c r="AO261" i="10"/>
  <c r="AW261" i="10"/>
  <c r="J261" i="10"/>
  <c r="R261" i="10"/>
  <c r="Z261" i="10"/>
  <c r="AH261" i="10"/>
  <c r="AP261" i="10"/>
  <c r="AX261" i="10"/>
  <c r="K261" i="10"/>
  <c r="S261" i="10"/>
  <c r="AA261" i="10"/>
  <c r="AI261" i="10"/>
  <c r="AQ261" i="10"/>
  <c r="AY261" i="10"/>
  <c r="AB259" i="10"/>
  <c r="AJ255" i="10"/>
  <c r="BA253" i="10"/>
  <c r="U253" i="10"/>
  <c r="AR251" i="10"/>
  <c r="AC249" i="10"/>
  <c r="AZ247" i="10"/>
  <c r="T247" i="10"/>
  <c r="F245" i="10"/>
  <c r="N245" i="10"/>
  <c r="V245" i="10"/>
  <c r="AD245" i="10"/>
  <c r="AL245" i="10"/>
  <c r="AT245" i="10"/>
  <c r="BB245" i="10"/>
  <c r="G245" i="10"/>
  <c r="O245" i="10"/>
  <c r="W245" i="10"/>
  <c r="AE245" i="10"/>
  <c r="AM245" i="10"/>
  <c r="AU245" i="10"/>
  <c r="BC245" i="10"/>
  <c r="H245" i="10"/>
  <c r="P245" i="10"/>
  <c r="X245" i="10"/>
  <c r="AF245" i="10"/>
  <c r="AN245" i="10"/>
  <c r="AV245" i="10"/>
  <c r="I245" i="10"/>
  <c r="Q245" i="10"/>
  <c r="Y245" i="10"/>
  <c r="AG245" i="10"/>
  <c r="AO245" i="10"/>
  <c r="AW245" i="10"/>
  <c r="J245" i="10"/>
  <c r="R245" i="10"/>
  <c r="Z245" i="10"/>
  <c r="AH245" i="10"/>
  <c r="AP245" i="10"/>
  <c r="AX245" i="10"/>
  <c r="K245" i="10"/>
  <c r="S245" i="10"/>
  <c r="AA245" i="10"/>
  <c r="AI245" i="10"/>
  <c r="AQ245" i="10"/>
  <c r="AY245" i="10"/>
  <c r="AB243" i="10"/>
  <c r="M241" i="10"/>
  <c r="F237" i="10"/>
  <c r="N237" i="10"/>
  <c r="V237" i="10"/>
  <c r="AD237" i="10"/>
  <c r="AL237" i="10"/>
  <c r="AT237" i="10"/>
  <c r="BB237" i="10"/>
  <c r="G237" i="10"/>
  <c r="O237" i="10"/>
  <c r="W237" i="10"/>
  <c r="AE237" i="10"/>
  <c r="AM237" i="10"/>
  <c r="AU237" i="10"/>
  <c r="BC237" i="10"/>
  <c r="H237" i="10"/>
  <c r="P237" i="10"/>
  <c r="X237" i="10"/>
  <c r="AF237" i="10"/>
  <c r="AN237" i="10"/>
  <c r="AV237" i="10"/>
  <c r="I237" i="10"/>
  <c r="Q237" i="10"/>
  <c r="Y237" i="10"/>
  <c r="AG237" i="10"/>
  <c r="AO237" i="10"/>
  <c r="AW237" i="10"/>
  <c r="J237" i="10"/>
  <c r="R237" i="10"/>
  <c r="Z237" i="10"/>
  <c r="AH237" i="10"/>
  <c r="AP237" i="10"/>
  <c r="AX237" i="10"/>
  <c r="K237" i="10"/>
  <c r="S237" i="10"/>
  <c r="AA237" i="10"/>
  <c r="AI237" i="10"/>
  <c r="AQ237" i="10"/>
  <c r="AY237" i="10"/>
  <c r="L237" i="10"/>
  <c r="T237" i="10"/>
  <c r="AB237" i="10"/>
  <c r="AJ237" i="10"/>
  <c r="AR237" i="10"/>
  <c r="AZ237" i="10"/>
  <c r="BA233" i="10"/>
  <c r="AK229" i="10"/>
  <c r="AC227" i="10"/>
  <c r="AD225" i="10"/>
  <c r="Q176" i="10"/>
  <c r="Q224" i="10"/>
  <c r="Q180" i="10"/>
  <c r="Q182" i="10"/>
  <c r="Q184" i="10"/>
  <c r="Q186" i="10"/>
  <c r="Q188" i="10"/>
  <c r="Q190" i="10"/>
  <c r="Q192" i="10"/>
  <c r="Q194" i="10"/>
  <c r="Q196" i="10"/>
  <c r="Q198" i="10"/>
  <c r="Q200" i="10"/>
  <c r="Q202" i="10"/>
  <c r="Q204" i="10"/>
  <c r="Q206" i="10"/>
  <c r="Q208" i="10"/>
  <c r="Q210" i="10"/>
  <c r="Q212" i="10"/>
  <c r="Q214" i="10"/>
  <c r="Q216" i="10"/>
  <c r="Q218" i="10"/>
  <c r="Q220" i="10"/>
  <c r="Q222" i="10"/>
  <c r="Q178" i="10"/>
  <c r="Q225" i="10"/>
  <c r="Q179" i="10"/>
  <c r="Q181" i="10"/>
  <c r="Q183" i="10"/>
  <c r="Q185" i="10"/>
  <c r="Q187" i="10"/>
  <c r="Q189" i="10"/>
  <c r="Q191" i="10"/>
  <c r="Q193" i="10"/>
  <c r="Q195" i="10"/>
  <c r="Q197" i="10"/>
  <c r="Q199" i="10"/>
  <c r="Q201" i="10"/>
  <c r="Q203" i="10"/>
  <c r="Q205" i="10"/>
  <c r="Q207" i="10"/>
  <c r="Q209" i="10"/>
  <c r="Q211" i="10"/>
  <c r="Q213" i="10"/>
  <c r="Q215" i="10"/>
  <c r="Q217" i="10"/>
  <c r="Q219" i="10"/>
  <c r="Q221" i="10"/>
  <c r="Q223" i="10"/>
  <c r="G467" i="10"/>
  <c r="G425" i="10" s="1"/>
  <c r="E491" i="10"/>
  <c r="E406" i="10" s="1"/>
  <c r="E494" i="10"/>
  <c r="Q494" i="10" s="1"/>
  <c r="E456" i="10"/>
  <c r="E508" i="10"/>
  <c r="E467" i="10"/>
  <c r="F495" i="10"/>
  <c r="F469" i="10"/>
  <c r="G456" i="10"/>
  <c r="H485" i="10"/>
  <c r="H400" i="10" s="1"/>
  <c r="H495" i="10"/>
  <c r="H410" i="10" s="1"/>
  <c r="F491" i="10"/>
  <c r="F406" i="10" s="1"/>
  <c r="F508" i="10"/>
  <c r="F423" i="10" s="1"/>
  <c r="F510" i="10"/>
  <c r="Q510" i="10" s="1"/>
  <c r="AS237" i="9"/>
  <c r="AT177" i="9"/>
  <c r="AT178" i="9"/>
  <c r="AT176" i="9"/>
  <c r="AT181" i="9"/>
  <c r="AT188" i="9"/>
  <c r="AT197" i="9"/>
  <c r="AT204" i="9"/>
  <c r="AT219" i="9"/>
  <c r="AT229" i="9"/>
  <c r="AT187" i="9"/>
  <c r="AT194" i="9"/>
  <c r="AT203" i="9"/>
  <c r="AT218" i="9"/>
  <c r="AT227" i="9"/>
  <c r="AT184" i="9"/>
  <c r="AT193" i="9"/>
  <c r="AT200" i="9"/>
  <c r="AT209" i="9"/>
  <c r="AT210" i="9"/>
  <c r="AT217" i="9"/>
  <c r="AT225" i="9"/>
  <c r="AT183" i="9"/>
  <c r="AT190" i="9"/>
  <c r="AT199" i="9"/>
  <c r="AT206" i="9"/>
  <c r="AT211" i="9"/>
  <c r="AT216" i="9"/>
  <c r="AT234" i="9"/>
  <c r="AT276" i="9"/>
  <c r="AT180" i="9"/>
  <c r="AT189" i="9"/>
  <c r="AT196" i="9"/>
  <c r="AT205" i="9"/>
  <c r="AT212" i="9"/>
  <c r="AT215" i="9"/>
  <c r="AT222" i="9"/>
  <c r="AT223" i="9"/>
  <c r="AT232" i="9"/>
  <c r="AT236" i="9"/>
  <c r="AT179" i="9"/>
  <c r="AT186" i="9"/>
  <c r="AT195" i="9"/>
  <c r="AT202" i="9"/>
  <c r="AT214" i="9"/>
  <c r="AT230" i="9"/>
  <c r="AT235" i="9"/>
  <c r="AT185" i="9"/>
  <c r="AT192" i="9"/>
  <c r="AT201" i="9"/>
  <c r="AT208" i="9"/>
  <c r="AT213" i="9"/>
  <c r="AT221" i="9"/>
  <c r="AT228" i="9"/>
  <c r="AT233" i="9"/>
  <c r="AT237" i="9"/>
  <c r="AT240" i="9"/>
  <c r="AT242" i="9"/>
  <c r="AT244" i="9"/>
  <c r="AT246" i="9"/>
  <c r="AT248" i="9"/>
  <c r="AT250" i="9"/>
  <c r="AT252" i="9"/>
  <c r="AT254" i="9"/>
  <c r="AT256" i="9"/>
  <c r="AT258" i="9"/>
  <c r="AT260" i="9"/>
  <c r="AT262" i="9"/>
  <c r="AT264" i="9"/>
  <c r="AT266" i="9"/>
  <c r="AT268" i="9"/>
  <c r="AT270" i="9"/>
  <c r="AT272" i="9"/>
  <c r="AT274" i="9"/>
  <c r="E470" i="10"/>
  <c r="F470" i="10"/>
  <c r="F428" i="10" s="1"/>
  <c r="G467" i="6"/>
  <c r="E467" i="6"/>
  <c r="G414" i="6"/>
  <c r="F494" i="9"/>
  <c r="F409" i="9" s="1"/>
  <c r="H494" i="9"/>
  <c r="H409" i="9" s="1"/>
  <c r="E494" i="9"/>
  <c r="E409" i="9" s="1"/>
  <c r="E402" i="10"/>
  <c r="F251" i="10"/>
  <c r="N251" i="10"/>
  <c r="V251" i="10"/>
  <c r="AD251" i="10"/>
  <c r="AL251" i="10"/>
  <c r="AT251" i="10"/>
  <c r="BB251" i="10"/>
  <c r="G251" i="10"/>
  <c r="O251" i="10"/>
  <c r="W251" i="10"/>
  <c r="AE251" i="10"/>
  <c r="AM251" i="10"/>
  <c r="AU251" i="10"/>
  <c r="BC251" i="10"/>
  <c r="H251" i="10"/>
  <c r="P251" i="10"/>
  <c r="X251" i="10"/>
  <c r="AF251" i="10"/>
  <c r="AN251" i="10"/>
  <c r="AV251" i="10"/>
  <c r="I251" i="10"/>
  <c r="Q251" i="10"/>
  <c r="Y251" i="10"/>
  <c r="AG251" i="10"/>
  <c r="AO251" i="10"/>
  <c r="AW251" i="10"/>
  <c r="J251" i="10"/>
  <c r="R251" i="10"/>
  <c r="Z251" i="10"/>
  <c r="AH251" i="10"/>
  <c r="AP251" i="10"/>
  <c r="AX251" i="10"/>
  <c r="K251" i="10"/>
  <c r="S251" i="10"/>
  <c r="AA251" i="10"/>
  <c r="AI251" i="10"/>
  <c r="AQ251" i="10"/>
  <c r="AY251" i="10"/>
  <c r="F239" i="10"/>
  <c r="N239" i="10"/>
  <c r="V239" i="10"/>
  <c r="AD239" i="10"/>
  <c r="AL239" i="10"/>
  <c r="AT239" i="10"/>
  <c r="BB239" i="10"/>
  <c r="G239" i="10"/>
  <c r="O239" i="10"/>
  <c r="W239" i="10"/>
  <c r="AE239" i="10"/>
  <c r="AM239" i="10"/>
  <c r="AU239" i="10"/>
  <c r="BC239" i="10"/>
  <c r="H239" i="10"/>
  <c r="P239" i="10"/>
  <c r="X239" i="10"/>
  <c r="AF239" i="10"/>
  <c r="AN239" i="10"/>
  <c r="AV239" i="10"/>
  <c r="I239" i="10"/>
  <c r="Q239" i="10"/>
  <c r="Y239" i="10"/>
  <c r="AG239" i="10"/>
  <c r="AO239" i="10"/>
  <c r="AW239" i="10"/>
  <c r="J239" i="10"/>
  <c r="R239" i="10"/>
  <c r="Z239" i="10"/>
  <c r="AH239" i="10"/>
  <c r="AP239" i="10"/>
  <c r="AX239" i="10"/>
  <c r="K239" i="10"/>
  <c r="S239" i="10"/>
  <c r="AA239" i="10"/>
  <c r="AI239" i="10"/>
  <c r="AQ239" i="10"/>
  <c r="AY239" i="10"/>
  <c r="L239" i="10"/>
  <c r="T239" i="10"/>
  <c r="AB239" i="10"/>
  <c r="AJ239" i="10"/>
  <c r="AR239" i="10"/>
  <c r="AZ239" i="10"/>
  <c r="AC176" i="10"/>
  <c r="AC179" i="10"/>
  <c r="AC181" i="10"/>
  <c r="AC183" i="10"/>
  <c r="AC185" i="10"/>
  <c r="AC187" i="10"/>
  <c r="AC189" i="10"/>
  <c r="AC191" i="10"/>
  <c r="AC193" i="10"/>
  <c r="AC195" i="10"/>
  <c r="AC197" i="10"/>
  <c r="AC199" i="10"/>
  <c r="AC201" i="10"/>
  <c r="AC203" i="10"/>
  <c r="AC205" i="10"/>
  <c r="AC207" i="10"/>
  <c r="AC209" i="10"/>
  <c r="AC211" i="10"/>
  <c r="AC213" i="10"/>
  <c r="AC215" i="10"/>
  <c r="AC217" i="10"/>
  <c r="AC219" i="10"/>
  <c r="AC221" i="10"/>
  <c r="AC223" i="10"/>
  <c r="AC177" i="10"/>
  <c r="AC226" i="10"/>
  <c r="AC228" i="10"/>
  <c r="AC230" i="10"/>
  <c r="AC232" i="10"/>
  <c r="AC234" i="10"/>
  <c r="AC236" i="10"/>
  <c r="AC238" i="10"/>
  <c r="AC240" i="10"/>
  <c r="AC242" i="10"/>
  <c r="AC244" i="10"/>
  <c r="AC246" i="10"/>
  <c r="AC248" i="10"/>
  <c r="AC250" i="10"/>
  <c r="AC252" i="10"/>
  <c r="AC254" i="10"/>
  <c r="AC256" i="10"/>
  <c r="AC258" i="10"/>
  <c r="AC260" i="10"/>
  <c r="AC262" i="10"/>
  <c r="AC264" i="10"/>
  <c r="AC224" i="10"/>
  <c r="AC180" i="10"/>
  <c r="AC182" i="10"/>
  <c r="AC184" i="10"/>
  <c r="AC186" i="10"/>
  <c r="AC188" i="10"/>
  <c r="AC190" i="10"/>
  <c r="AC192" i="10"/>
  <c r="AC194" i="10"/>
  <c r="AC196" i="10"/>
  <c r="AC198" i="10"/>
  <c r="AC200" i="10"/>
  <c r="AC202" i="10"/>
  <c r="AC204" i="10"/>
  <c r="AC206" i="10"/>
  <c r="AC208" i="10"/>
  <c r="AC210" i="10"/>
  <c r="AC212" i="10"/>
  <c r="AC214" i="10"/>
  <c r="AC216" i="10"/>
  <c r="AC218" i="10"/>
  <c r="AC220" i="10"/>
  <c r="AC222" i="10"/>
  <c r="AC178" i="10"/>
  <c r="Z221" i="9"/>
  <c r="U189" i="9"/>
  <c r="I254" i="6"/>
  <c r="Q254" i="6"/>
  <c r="Y254" i="6"/>
  <c r="AG254" i="6"/>
  <c r="AO254" i="6"/>
  <c r="AW254" i="6"/>
  <c r="J254" i="6"/>
  <c r="R254" i="6"/>
  <c r="Z254" i="6"/>
  <c r="AH254" i="6"/>
  <c r="AP254" i="6"/>
  <c r="AX254" i="6"/>
  <c r="K254" i="6"/>
  <c r="S254" i="6"/>
  <c r="AA254" i="6"/>
  <c r="AI254" i="6"/>
  <c r="AQ254" i="6"/>
  <c r="AY254" i="6"/>
  <c r="L254" i="6"/>
  <c r="T254" i="6"/>
  <c r="AB254" i="6"/>
  <c r="AJ254" i="6"/>
  <c r="AR254" i="6"/>
  <c r="AZ254" i="6"/>
  <c r="F254" i="6"/>
  <c r="N254" i="6"/>
  <c r="V254" i="6"/>
  <c r="AD254" i="6"/>
  <c r="AL254" i="6"/>
  <c r="AT254" i="6"/>
  <c r="BB254" i="6"/>
  <c r="G254" i="6"/>
  <c r="AC254" i="6"/>
  <c r="AV254" i="6"/>
  <c r="H254" i="6"/>
  <c r="AE254" i="6"/>
  <c r="BA254" i="6"/>
  <c r="M254" i="6"/>
  <c r="AF254" i="6"/>
  <c r="BC254" i="6"/>
  <c r="O254" i="6"/>
  <c r="AK254" i="6"/>
  <c r="P254" i="6"/>
  <c r="AM254" i="6"/>
  <c r="U254" i="6"/>
  <c r="AN254" i="6"/>
  <c r="W254" i="6"/>
  <c r="I222" i="6"/>
  <c r="Q222" i="6"/>
  <c r="AG222" i="6"/>
  <c r="AO222" i="6"/>
  <c r="J222" i="6"/>
  <c r="R222" i="6"/>
  <c r="Z222" i="6"/>
  <c r="AP222" i="6"/>
  <c r="AX222" i="6"/>
  <c r="K222" i="6"/>
  <c r="S222" i="6"/>
  <c r="AA222" i="6"/>
  <c r="AI222" i="6"/>
  <c r="AQ222" i="6"/>
  <c r="L222" i="6"/>
  <c r="AJ222" i="6"/>
  <c r="AZ222" i="6"/>
  <c r="V222" i="6"/>
  <c r="AD222" i="6"/>
  <c r="AT222" i="6"/>
  <c r="BB222" i="6"/>
  <c r="G222" i="6"/>
  <c r="AC222" i="6"/>
  <c r="AV222" i="6"/>
  <c r="H222" i="6"/>
  <c r="AE222" i="6"/>
  <c r="BA222" i="6"/>
  <c r="M222" i="6"/>
  <c r="AF222" i="6"/>
  <c r="BC222" i="6"/>
  <c r="O222" i="6"/>
  <c r="AK222" i="6"/>
  <c r="P222" i="6"/>
  <c r="AM222" i="6"/>
  <c r="U222" i="6"/>
  <c r="AN222" i="6"/>
  <c r="W222" i="6"/>
  <c r="AS235" i="9"/>
  <c r="K214" i="9"/>
  <c r="S214" i="9"/>
  <c r="AA214" i="9"/>
  <c r="AI214" i="9"/>
  <c r="AQ214" i="9"/>
  <c r="G214" i="9"/>
  <c r="O214" i="9"/>
  <c r="W214" i="9"/>
  <c r="AE214" i="9"/>
  <c r="AM214" i="9"/>
  <c r="G199" i="9"/>
  <c r="O199" i="9"/>
  <c r="W199" i="9"/>
  <c r="AE199" i="9"/>
  <c r="AM199" i="9"/>
  <c r="H199" i="9"/>
  <c r="P199" i="9"/>
  <c r="X199" i="9"/>
  <c r="AF199" i="9"/>
  <c r="AN199" i="9"/>
  <c r="AV199" i="9"/>
  <c r="I199" i="9"/>
  <c r="Q199" i="9"/>
  <c r="Y199" i="9"/>
  <c r="AG199" i="9"/>
  <c r="AO199" i="9"/>
  <c r="K199" i="9"/>
  <c r="S199" i="9"/>
  <c r="AA199" i="9"/>
  <c r="AI199" i="9"/>
  <c r="AQ199" i="9"/>
  <c r="G183" i="9"/>
  <c r="W183" i="9"/>
  <c r="AE183" i="9"/>
  <c r="AM183" i="9"/>
  <c r="H183" i="9"/>
  <c r="P183" i="9"/>
  <c r="X183" i="9"/>
  <c r="AF183" i="9"/>
  <c r="AN183" i="9"/>
  <c r="AV183" i="9"/>
  <c r="I183" i="9"/>
  <c r="Q183" i="9"/>
  <c r="Y183" i="9"/>
  <c r="AG183" i="9"/>
  <c r="AO183" i="9"/>
  <c r="K183" i="9"/>
  <c r="S183" i="9"/>
  <c r="AA183" i="9"/>
  <c r="AI183" i="9"/>
  <c r="AQ183" i="9"/>
  <c r="K178" i="9"/>
  <c r="S178" i="9"/>
  <c r="AA178" i="9"/>
  <c r="AI178" i="9"/>
  <c r="AQ178" i="9"/>
  <c r="L178" i="9"/>
  <c r="T178" i="9"/>
  <c r="AB178" i="9"/>
  <c r="AJ178" i="9"/>
  <c r="AR178" i="9"/>
  <c r="AZ178" i="9"/>
  <c r="BB178" i="9"/>
  <c r="Z178" i="9"/>
  <c r="I268" i="6"/>
  <c r="Q268" i="6"/>
  <c r="Y268" i="6"/>
  <c r="AG268" i="6"/>
  <c r="AO268" i="6"/>
  <c r="AW268" i="6"/>
  <c r="J268" i="6"/>
  <c r="R268" i="6"/>
  <c r="Z268" i="6"/>
  <c r="AH268" i="6"/>
  <c r="AP268" i="6"/>
  <c r="AX268" i="6"/>
  <c r="K268" i="6"/>
  <c r="S268" i="6"/>
  <c r="AA268" i="6"/>
  <c r="AI268" i="6"/>
  <c r="AQ268" i="6"/>
  <c r="AY268" i="6"/>
  <c r="L268" i="6"/>
  <c r="T268" i="6"/>
  <c r="AB268" i="6"/>
  <c r="AJ268" i="6"/>
  <c r="AR268" i="6"/>
  <c r="AZ268" i="6"/>
  <c r="F268" i="6"/>
  <c r="N268" i="6"/>
  <c r="V268" i="6"/>
  <c r="AD268" i="6"/>
  <c r="AL268" i="6"/>
  <c r="AT268" i="6"/>
  <c r="BB268" i="6"/>
  <c r="I264" i="6"/>
  <c r="Q264" i="6"/>
  <c r="Y264" i="6"/>
  <c r="AG264" i="6"/>
  <c r="AO264" i="6"/>
  <c r="AW264" i="6"/>
  <c r="J264" i="6"/>
  <c r="R264" i="6"/>
  <c r="Z264" i="6"/>
  <c r="AH264" i="6"/>
  <c r="AP264" i="6"/>
  <c r="AX264" i="6"/>
  <c r="K264" i="6"/>
  <c r="S264" i="6"/>
  <c r="AA264" i="6"/>
  <c r="AI264" i="6"/>
  <c r="AQ264" i="6"/>
  <c r="AY264" i="6"/>
  <c r="L264" i="6"/>
  <c r="T264" i="6"/>
  <c r="AB264" i="6"/>
  <c r="AJ264" i="6"/>
  <c r="AR264" i="6"/>
  <c r="AZ264" i="6"/>
  <c r="F264" i="6"/>
  <c r="N264" i="6"/>
  <c r="V264" i="6"/>
  <c r="AD264" i="6"/>
  <c r="AL264" i="6"/>
  <c r="AT264" i="6"/>
  <c r="BB264" i="6"/>
  <c r="I248" i="6"/>
  <c r="Q248" i="6"/>
  <c r="Y248" i="6"/>
  <c r="AG248" i="6"/>
  <c r="AO248" i="6"/>
  <c r="AW248" i="6"/>
  <c r="J248" i="6"/>
  <c r="R248" i="6"/>
  <c r="Z248" i="6"/>
  <c r="AH248" i="6"/>
  <c r="AP248" i="6"/>
  <c r="AX248" i="6"/>
  <c r="K248" i="6"/>
  <c r="S248" i="6"/>
  <c r="AA248" i="6"/>
  <c r="AI248" i="6"/>
  <c r="AQ248" i="6"/>
  <c r="AY248" i="6"/>
  <c r="L248" i="6"/>
  <c r="T248" i="6"/>
  <c r="AB248" i="6"/>
  <c r="AJ248" i="6"/>
  <c r="AR248" i="6"/>
  <c r="AZ248" i="6"/>
  <c r="F248" i="6"/>
  <c r="N248" i="6"/>
  <c r="V248" i="6"/>
  <c r="AD248" i="6"/>
  <c r="AL248" i="6"/>
  <c r="AT248" i="6"/>
  <c r="BB248" i="6"/>
  <c r="I232" i="6"/>
  <c r="Q232" i="6"/>
  <c r="Y232" i="6"/>
  <c r="AG232" i="6"/>
  <c r="AO232" i="6"/>
  <c r="AW232" i="6"/>
  <c r="J232" i="6"/>
  <c r="R232" i="6"/>
  <c r="Z232" i="6"/>
  <c r="AH232" i="6"/>
  <c r="AP232" i="6"/>
  <c r="AX232" i="6"/>
  <c r="K232" i="6"/>
  <c r="S232" i="6"/>
  <c r="AA232" i="6"/>
  <c r="AI232" i="6"/>
  <c r="AQ232" i="6"/>
  <c r="AY232" i="6"/>
  <c r="L232" i="6"/>
  <c r="T232" i="6"/>
  <c r="AB232" i="6"/>
  <c r="AJ232" i="6"/>
  <c r="AR232" i="6"/>
  <c r="AZ232" i="6"/>
  <c r="F232" i="6"/>
  <c r="N232" i="6"/>
  <c r="V232" i="6"/>
  <c r="AD232" i="6"/>
  <c r="AL232" i="6"/>
  <c r="AT232" i="6"/>
  <c r="BB232" i="6"/>
  <c r="K443" i="11"/>
  <c r="H443" i="11"/>
  <c r="P443" i="11"/>
  <c r="M443" i="11"/>
  <c r="J443" i="11"/>
  <c r="G443" i="11"/>
  <c r="O443" i="11"/>
  <c r="L443" i="11"/>
  <c r="E443" i="11"/>
  <c r="I443" i="11"/>
  <c r="F443" i="11"/>
  <c r="E452" i="11"/>
  <c r="F465" i="11"/>
  <c r="H442" i="11"/>
  <c r="H452" i="11"/>
  <c r="I508" i="11"/>
  <c r="K485" i="11"/>
  <c r="K495" i="11"/>
  <c r="M486" i="11"/>
  <c r="M512" i="11"/>
  <c r="O450" i="11"/>
  <c r="O499" i="11"/>
  <c r="O470" i="11"/>
  <c r="P447" i="11"/>
  <c r="E484" i="11"/>
  <c r="E487" i="11"/>
  <c r="F508" i="11"/>
  <c r="H485" i="11"/>
  <c r="H495" i="11"/>
  <c r="J459" i="11"/>
  <c r="K515" i="11"/>
  <c r="L446" i="11"/>
  <c r="M487" i="11"/>
  <c r="M487" i="14" s="1"/>
  <c r="M464" i="11"/>
  <c r="N503" i="11"/>
  <c r="O444" i="11"/>
  <c r="O451" i="11"/>
  <c r="P441" i="11"/>
  <c r="P490" i="11"/>
  <c r="P461" i="11"/>
  <c r="E490" i="11"/>
  <c r="G441" i="11"/>
  <c r="G451" i="11"/>
  <c r="G461" i="11"/>
  <c r="H507" i="11"/>
  <c r="I448" i="11"/>
  <c r="J484" i="11"/>
  <c r="J494" i="11"/>
  <c r="J494" i="14" s="1"/>
  <c r="J504" i="11"/>
  <c r="J504" i="14" s="1"/>
  <c r="L491" i="11"/>
  <c r="L461" i="11"/>
  <c r="M507" i="11"/>
  <c r="N448" i="11"/>
  <c r="O494" i="11"/>
  <c r="O465" i="11"/>
  <c r="P442" i="11"/>
  <c r="E493" i="11"/>
  <c r="E513" i="11"/>
  <c r="F448" i="11"/>
  <c r="G484" i="11"/>
  <c r="G494" i="11"/>
  <c r="I491" i="11"/>
  <c r="K465" i="11"/>
  <c r="M452" i="11"/>
  <c r="M459" i="11"/>
  <c r="M417" i="11" s="1"/>
  <c r="O446" i="11"/>
  <c r="O404" i="11" s="1"/>
  <c r="O515" i="11"/>
  <c r="P485" i="11"/>
  <c r="P485" i="14" s="1"/>
  <c r="P456" i="11"/>
  <c r="P512" i="11"/>
  <c r="F493" i="11"/>
  <c r="F408" i="11" s="1"/>
  <c r="F503" i="11"/>
  <c r="F418" i="11" s="1"/>
  <c r="F513" i="11"/>
  <c r="F428" i="11" s="1"/>
  <c r="G444" i="11"/>
  <c r="H490" i="11"/>
  <c r="H405" i="11" s="1"/>
  <c r="J487" i="11"/>
  <c r="J464" i="11"/>
  <c r="L441" i="11"/>
  <c r="M447" i="11"/>
  <c r="N487" i="11"/>
  <c r="N493" i="11"/>
  <c r="N408" i="11" s="1"/>
  <c r="N464" i="11"/>
  <c r="N513" i="11"/>
  <c r="N428" i="11" s="1"/>
  <c r="O441" i="11"/>
  <c r="O461" i="11"/>
  <c r="P451" i="11"/>
  <c r="P507" i="11"/>
  <c r="E446" i="11"/>
  <c r="F515" i="11"/>
  <c r="G446" i="11"/>
  <c r="G456" i="11"/>
  <c r="H502" i="11"/>
  <c r="H512" i="11"/>
  <c r="H512" i="14" s="1"/>
  <c r="J489" i="11"/>
  <c r="J499" i="11"/>
  <c r="J499" i="14" s="1"/>
  <c r="L486" i="11"/>
  <c r="L486" i="14" s="1"/>
  <c r="L451" i="11"/>
  <c r="M491" i="11"/>
  <c r="N465" i="11"/>
  <c r="O484" i="11"/>
  <c r="O504" i="11"/>
  <c r="P452" i="11"/>
  <c r="E469" i="11"/>
  <c r="G489" i="11"/>
  <c r="G499" i="11"/>
  <c r="I486" i="11"/>
  <c r="K450" i="11"/>
  <c r="K460" i="11"/>
  <c r="K470" i="11"/>
  <c r="L495" i="11"/>
  <c r="L472" i="11"/>
  <c r="M442" i="11"/>
  <c r="M469" i="11"/>
  <c r="N459" i="11"/>
  <c r="N508" i="11"/>
  <c r="N515" i="11"/>
  <c r="O456" i="11"/>
  <c r="P446" i="11"/>
  <c r="P495" i="11"/>
  <c r="P502" i="11"/>
  <c r="P472" i="11"/>
  <c r="F470" i="5"/>
  <c r="F493" i="5"/>
  <c r="F489" i="6"/>
  <c r="E450" i="9"/>
  <c r="E451" i="6"/>
  <c r="E452" i="5"/>
  <c r="E446" i="10"/>
  <c r="E447" i="9"/>
  <c r="E448" i="6"/>
  <c r="E443" i="10"/>
  <c r="E443" i="6"/>
  <c r="BC264" i="10"/>
  <c r="AU264" i="10"/>
  <c r="AM264" i="10"/>
  <c r="AE264" i="10"/>
  <c r="W264" i="10"/>
  <c r="O264" i="10"/>
  <c r="G264" i="10"/>
  <c r="BC262" i="10"/>
  <c r="AU262" i="10"/>
  <c r="AM262" i="10"/>
  <c r="AE262" i="10"/>
  <c r="W262" i="10"/>
  <c r="O262" i="10"/>
  <c r="G262" i="10"/>
  <c r="BC260" i="10"/>
  <c r="AU260" i="10"/>
  <c r="AM260" i="10"/>
  <c r="AE260" i="10"/>
  <c r="W260" i="10"/>
  <c r="O260" i="10"/>
  <c r="G260" i="10"/>
  <c r="BC258" i="10"/>
  <c r="AU258" i="10"/>
  <c r="AM258" i="10"/>
  <c r="AE258" i="10"/>
  <c r="W258" i="10"/>
  <c r="O258" i="10"/>
  <c r="G258" i="10"/>
  <c r="BC256" i="10"/>
  <c r="AU256" i="10"/>
  <c r="AM256" i="10"/>
  <c r="AE256" i="10"/>
  <c r="W256" i="10"/>
  <c r="O256" i="10"/>
  <c r="G256" i="10"/>
  <c r="BC254" i="10"/>
  <c r="AU254" i="10"/>
  <c r="AM254" i="10"/>
  <c r="AE254" i="10"/>
  <c r="W254" i="10"/>
  <c r="O254" i="10"/>
  <c r="G254" i="10"/>
  <c r="BC252" i="10"/>
  <c r="AU252" i="10"/>
  <c r="AM252" i="10"/>
  <c r="AE252" i="10"/>
  <c r="W252" i="10"/>
  <c r="O252" i="10"/>
  <c r="G252" i="10"/>
  <c r="BC250" i="10"/>
  <c r="AU250" i="10"/>
  <c r="AM250" i="10"/>
  <c r="AE250" i="10"/>
  <c r="W250" i="10"/>
  <c r="O250" i="10"/>
  <c r="G250" i="10"/>
  <c r="BC248" i="10"/>
  <c r="AU248" i="10"/>
  <c r="AM248" i="10"/>
  <c r="AE248" i="10"/>
  <c r="W248" i="10"/>
  <c r="O248" i="10"/>
  <c r="G248" i="10"/>
  <c r="BC246" i="10"/>
  <c r="AU246" i="10"/>
  <c r="AM246" i="10"/>
  <c r="AE246" i="10"/>
  <c r="W246" i="10"/>
  <c r="O246" i="10"/>
  <c r="G246" i="10"/>
  <c r="BC244" i="10"/>
  <c r="AU244" i="10"/>
  <c r="AM244" i="10"/>
  <c r="AE244" i="10"/>
  <c r="W244" i="10"/>
  <c r="O244" i="10"/>
  <c r="G244" i="10"/>
  <c r="BC242" i="10"/>
  <c r="AU242" i="10"/>
  <c r="AM242" i="10"/>
  <c r="AE242" i="10"/>
  <c r="W242" i="10"/>
  <c r="O242" i="10"/>
  <c r="G242" i="10"/>
  <c r="BC240" i="10"/>
  <c r="AU240" i="10"/>
  <c r="AM240" i="10"/>
  <c r="AE240" i="10"/>
  <c r="W240" i="10"/>
  <c r="O240" i="10"/>
  <c r="G240" i="10"/>
  <c r="BC238" i="10"/>
  <c r="AU238" i="10"/>
  <c r="AM238" i="10"/>
  <c r="AE238" i="10"/>
  <c r="W238" i="10"/>
  <c r="O238" i="10"/>
  <c r="G238" i="10"/>
  <c r="BC236" i="10"/>
  <c r="AU236" i="10"/>
  <c r="AM236" i="10"/>
  <c r="AE236" i="10"/>
  <c r="W236" i="10"/>
  <c r="O236" i="10"/>
  <c r="G236" i="10"/>
  <c r="BC234" i="10"/>
  <c r="AU234" i="10"/>
  <c r="AM234" i="10"/>
  <c r="AE234" i="10"/>
  <c r="W234" i="10"/>
  <c r="O234" i="10"/>
  <c r="G234" i="10"/>
  <c r="BC232" i="10"/>
  <c r="AU232" i="10"/>
  <c r="AM232" i="10"/>
  <c r="AE232" i="10"/>
  <c r="W232" i="10"/>
  <c r="O232" i="10"/>
  <c r="G232" i="10"/>
  <c r="BC230" i="10"/>
  <c r="AU230" i="10"/>
  <c r="AM230" i="10"/>
  <c r="AE230" i="10"/>
  <c r="W230" i="10"/>
  <c r="O230" i="10"/>
  <c r="G230" i="10"/>
  <c r="BC228" i="10"/>
  <c r="AU228" i="10"/>
  <c r="AM228" i="10"/>
  <c r="AE228" i="10"/>
  <c r="W228" i="10"/>
  <c r="O228" i="10"/>
  <c r="G228" i="10"/>
  <c r="AU226" i="10"/>
  <c r="AM226" i="10"/>
  <c r="AE226" i="10"/>
  <c r="W226" i="10"/>
  <c r="O226" i="10"/>
  <c r="G226" i="10"/>
  <c r="AW223" i="10"/>
  <c r="AW221" i="10"/>
  <c r="AW219" i="10"/>
  <c r="AW217" i="10"/>
  <c r="AW215" i="10"/>
  <c r="AW213" i="10"/>
  <c r="AW211" i="10"/>
  <c r="AW209" i="10"/>
  <c r="AW207" i="10"/>
  <c r="AW205" i="10"/>
  <c r="AW203" i="10"/>
  <c r="AW201" i="10"/>
  <c r="AW199" i="10"/>
  <c r="BA198" i="10"/>
  <c r="AW197" i="10"/>
  <c r="BA196" i="10"/>
  <c r="AW195" i="10"/>
  <c r="BA194" i="10"/>
  <c r="AW193" i="10"/>
  <c r="BA192" i="10"/>
  <c r="AW191" i="10"/>
  <c r="BA190" i="10"/>
  <c r="AW189" i="10"/>
  <c r="BA188" i="10"/>
  <c r="AW187" i="10"/>
  <c r="BA186" i="10"/>
  <c r="AW185" i="10"/>
  <c r="BA184" i="10"/>
  <c r="AW183" i="10"/>
  <c r="BA182" i="10"/>
  <c r="AW181" i="10"/>
  <c r="AW179" i="10"/>
  <c r="AZ178" i="10"/>
  <c r="AR178" i="10"/>
  <c r="AJ178" i="10"/>
  <c r="AB178" i="10"/>
  <c r="T178" i="10"/>
  <c r="L178" i="10"/>
  <c r="BC177" i="10"/>
  <c r="AU177" i="10"/>
  <c r="AM177" i="10"/>
  <c r="AE177" i="10"/>
  <c r="W177" i="10"/>
  <c r="O177" i="10"/>
  <c r="G177" i="10"/>
  <c r="AZ176" i="10"/>
  <c r="AV176" i="10"/>
  <c r="AW275" i="9"/>
  <c r="AO275" i="9"/>
  <c r="AG275" i="9"/>
  <c r="Y275" i="9"/>
  <c r="Q275" i="9"/>
  <c r="I275" i="9"/>
  <c r="AW273" i="9"/>
  <c r="AO273" i="9"/>
  <c r="AG273" i="9"/>
  <c r="Y273" i="9"/>
  <c r="Q273" i="9"/>
  <c r="I273" i="9"/>
  <c r="AW271" i="9"/>
  <c r="AO271" i="9"/>
  <c r="AG271" i="9"/>
  <c r="Y271" i="9"/>
  <c r="Q271" i="9"/>
  <c r="I271" i="9"/>
  <c r="AW269" i="9"/>
  <c r="AO269" i="9"/>
  <c r="AG269" i="9"/>
  <c r="Y269" i="9"/>
  <c r="Q269" i="9"/>
  <c r="I269" i="9"/>
  <c r="AW267" i="9"/>
  <c r="AO267" i="9"/>
  <c r="AG267" i="9"/>
  <c r="Y267" i="9"/>
  <c r="Q267" i="9"/>
  <c r="I267" i="9"/>
  <c r="AW265" i="9"/>
  <c r="AO265" i="9"/>
  <c r="AG265" i="9"/>
  <c r="Y265" i="9"/>
  <c r="Q265" i="9"/>
  <c r="I265" i="9"/>
  <c r="AW263" i="9"/>
  <c r="AO263" i="9"/>
  <c r="AG263" i="9"/>
  <c r="Y263" i="9"/>
  <c r="Q263" i="9"/>
  <c r="I263" i="9"/>
  <c r="AW261" i="9"/>
  <c r="AO261" i="9"/>
  <c r="AG261" i="9"/>
  <c r="Y261" i="9"/>
  <c r="Q261" i="9"/>
  <c r="I261" i="9"/>
  <c r="AW259" i="9"/>
  <c r="AO259" i="9"/>
  <c r="AG259" i="9"/>
  <c r="Y259" i="9"/>
  <c r="Q259" i="9"/>
  <c r="I259" i="9"/>
  <c r="AW257" i="9"/>
  <c r="AO257" i="9"/>
  <c r="AG257" i="9"/>
  <c r="Y257" i="9"/>
  <c r="Q257" i="9"/>
  <c r="I257" i="9"/>
  <c r="AW255" i="9"/>
  <c r="AO255" i="9"/>
  <c r="AG255" i="9"/>
  <c r="Y255" i="9"/>
  <c r="Q255" i="9"/>
  <c r="I255" i="9"/>
  <c r="AW253" i="9"/>
  <c r="AO253" i="9"/>
  <c r="AG253" i="9"/>
  <c r="Y253" i="9"/>
  <c r="Q253" i="9"/>
  <c r="I253" i="9"/>
  <c r="AW251" i="9"/>
  <c r="AO251" i="9"/>
  <c r="AG251" i="9"/>
  <c r="Y251" i="9"/>
  <c r="Q251" i="9"/>
  <c r="I251" i="9"/>
  <c r="AW249" i="9"/>
  <c r="AO249" i="9"/>
  <c r="AG249" i="9"/>
  <c r="Y249" i="9"/>
  <c r="Q249" i="9"/>
  <c r="I249" i="9"/>
  <c r="AW247" i="9"/>
  <c r="AO247" i="9"/>
  <c r="AG247" i="9"/>
  <c r="Y247" i="9"/>
  <c r="Q247" i="9"/>
  <c r="I247" i="9"/>
  <c r="AW245" i="9"/>
  <c r="AO245" i="9"/>
  <c r="AG245" i="9"/>
  <c r="Y245" i="9"/>
  <c r="Q245" i="9"/>
  <c r="I245" i="9"/>
  <c r="AW243" i="9"/>
  <c r="AO243" i="9"/>
  <c r="AG243" i="9"/>
  <c r="Y243" i="9"/>
  <c r="Q243" i="9"/>
  <c r="I243" i="9"/>
  <c r="AW241" i="9"/>
  <c r="AO241" i="9"/>
  <c r="AG241" i="9"/>
  <c r="Y241" i="9"/>
  <c r="Q241" i="9"/>
  <c r="I241" i="9"/>
  <c r="BC238" i="9"/>
  <c r="AT238" i="9"/>
  <c r="AK238" i="9"/>
  <c r="AB238" i="9"/>
  <c r="S238" i="9"/>
  <c r="J238" i="9"/>
  <c r="BA219" i="9"/>
  <c r="AP219" i="9"/>
  <c r="AF219" i="9"/>
  <c r="U219" i="9"/>
  <c r="J219" i="9"/>
  <c r="AX217" i="9"/>
  <c r="AN217" i="9"/>
  <c r="AC217" i="9"/>
  <c r="R217" i="9"/>
  <c r="H217" i="9"/>
  <c r="G215" i="9"/>
  <c r="O215" i="9"/>
  <c r="W215" i="9"/>
  <c r="AE215" i="9"/>
  <c r="AM215" i="9"/>
  <c r="K215" i="9"/>
  <c r="S215" i="9"/>
  <c r="AA215" i="9"/>
  <c r="AI215" i="9"/>
  <c r="AQ215" i="9"/>
  <c r="AJ214" i="9"/>
  <c r="Y214" i="9"/>
  <c r="N214" i="9"/>
  <c r="AH213" i="9"/>
  <c r="U213" i="9"/>
  <c r="I213" i="9"/>
  <c r="AX211" i="9"/>
  <c r="AK211" i="9"/>
  <c r="Y211" i="9"/>
  <c r="L211" i="9"/>
  <c r="G209" i="9"/>
  <c r="O209" i="9"/>
  <c r="W209" i="9"/>
  <c r="AE209" i="9"/>
  <c r="AM209" i="9"/>
  <c r="H209" i="9"/>
  <c r="P209" i="9"/>
  <c r="X209" i="9"/>
  <c r="AF209" i="9"/>
  <c r="AN209" i="9"/>
  <c r="AV209" i="9"/>
  <c r="I209" i="9"/>
  <c r="Q209" i="9"/>
  <c r="Y209" i="9"/>
  <c r="AG209" i="9"/>
  <c r="AO209" i="9"/>
  <c r="K209" i="9"/>
  <c r="S209" i="9"/>
  <c r="AA209" i="9"/>
  <c r="AI209" i="9"/>
  <c r="AQ209" i="9"/>
  <c r="Z204" i="9"/>
  <c r="AC201" i="9"/>
  <c r="M201" i="9"/>
  <c r="AZ199" i="9"/>
  <c r="AJ199" i="9"/>
  <c r="T199" i="9"/>
  <c r="AP197" i="9"/>
  <c r="Z197" i="9"/>
  <c r="J197" i="9"/>
  <c r="G193" i="9"/>
  <c r="O193" i="9"/>
  <c r="W193" i="9"/>
  <c r="AE193" i="9"/>
  <c r="AM193" i="9"/>
  <c r="H193" i="9"/>
  <c r="P193" i="9"/>
  <c r="X193" i="9"/>
  <c r="AF193" i="9"/>
  <c r="AN193" i="9"/>
  <c r="AV193" i="9"/>
  <c r="I193" i="9"/>
  <c r="Q193" i="9"/>
  <c r="AG193" i="9"/>
  <c r="AO193" i="9"/>
  <c r="K193" i="9"/>
  <c r="S193" i="9"/>
  <c r="AA193" i="9"/>
  <c r="AI193" i="9"/>
  <c r="AQ193" i="9"/>
  <c r="Z188" i="9"/>
  <c r="AC185" i="9"/>
  <c r="M185" i="9"/>
  <c r="AZ183" i="9"/>
  <c r="AJ183" i="9"/>
  <c r="T183" i="9"/>
  <c r="AP181" i="9"/>
  <c r="Z181" i="9"/>
  <c r="J181" i="9"/>
  <c r="N179" i="9"/>
  <c r="AW178" i="9"/>
  <c r="AG178" i="9"/>
  <c r="Q178" i="9"/>
  <c r="AD177" i="9"/>
  <c r="AD178" i="9"/>
  <c r="L222" i="9"/>
  <c r="T222" i="9"/>
  <c r="AB222" i="9"/>
  <c r="AJ222" i="9"/>
  <c r="BA222" i="9"/>
  <c r="H222" i="9"/>
  <c r="P222" i="9"/>
  <c r="X222" i="9"/>
  <c r="AF222" i="9"/>
  <c r="AN222" i="9"/>
  <c r="AV222" i="9"/>
  <c r="I274" i="6"/>
  <c r="Q274" i="6"/>
  <c r="Y274" i="6"/>
  <c r="AG274" i="6"/>
  <c r="AO274" i="6"/>
  <c r="AW274" i="6"/>
  <c r="J274" i="6"/>
  <c r="R274" i="6"/>
  <c r="Z274" i="6"/>
  <c r="AH274" i="6"/>
  <c r="AP274" i="6"/>
  <c r="AX274" i="6"/>
  <c r="K274" i="6"/>
  <c r="S274" i="6"/>
  <c r="AA274" i="6"/>
  <c r="AI274" i="6"/>
  <c r="AQ274" i="6"/>
  <c r="AY274" i="6"/>
  <c r="L274" i="6"/>
  <c r="T274" i="6"/>
  <c r="AB274" i="6"/>
  <c r="AJ274" i="6"/>
  <c r="AR274" i="6"/>
  <c r="AZ274" i="6"/>
  <c r="F274" i="6"/>
  <c r="N274" i="6"/>
  <c r="V274" i="6"/>
  <c r="AD274" i="6"/>
  <c r="AL274" i="6"/>
  <c r="AT274" i="6"/>
  <c r="BB274" i="6"/>
  <c r="BA270" i="6"/>
  <c r="AE270" i="6"/>
  <c r="H270" i="6"/>
  <c r="W268" i="6"/>
  <c r="AK266" i="6"/>
  <c r="O266" i="6"/>
  <c r="W264" i="6"/>
  <c r="BA262" i="6"/>
  <c r="AE262" i="6"/>
  <c r="H262" i="6"/>
  <c r="I258" i="6"/>
  <c r="Q258" i="6"/>
  <c r="Y258" i="6"/>
  <c r="AG258" i="6"/>
  <c r="AO258" i="6"/>
  <c r="AW258" i="6"/>
  <c r="J258" i="6"/>
  <c r="R258" i="6"/>
  <c r="Z258" i="6"/>
  <c r="AH258" i="6"/>
  <c r="AP258" i="6"/>
  <c r="AX258" i="6"/>
  <c r="K258" i="6"/>
  <c r="S258" i="6"/>
  <c r="AA258" i="6"/>
  <c r="AI258" i="6"/>
  <c r="AQ258" i="6"/>
  <c r="AY258" i="6"/>
  <c r="L258" i="6"/>
  <c r="T258" i="6"/>
  <c r="AB258" i="6"/>
  <c r="AJ258" i="6"/>
  <c r="AR258" i="6"/>
  <c r="AZ258" i="6"/>
  <c r="F258" i="6"/>
  <c r="N258" i="6"/>
  <c r="V258" i="6"/>
  <c r="AD258" i="6"/>
  <c r="AL258" i="6"/>
  <c r="AT258" i="6"/>
  <c r="BB258" i="6"/>
  <c r="AK250" i="6"/>
  <c r="O250" i="6"/>
  <c r="W248" i="6"/>
  <c r="BA246" i="6"/>
  <c r="AE246" i="6"/>
  <c r="H246" i="6"/>
  <c r="I242" i="6"/>
  <c r="Q242" i="6"/>
  <c r="Y242" i="6"/>
  <c r="AG242" i="6"/>
  <c r="AO242" i="6"/>
  <c r="AW242" i="6"/>
  <c r="J242" i="6"/>
  <c r="R242" i="6"/>
  <c r="Z242" i="6"/>
  <c r="AH242" i="6"/>
  <c r="AP242" i="6"/>
  <c r="AX242" i="6"/>
  <c r="K242" i="6"/>
  <c r="S242" i="6"/>
  <c r="AA242" i="6"/>
  <c r="AI242" i="6"/>
  <c r="AQ242" i="6"/>
  <c r="AY242" i="6"/>
  <c r="L242" i="6"/>
  <c r="T242" i="6"/>
  <c r="AB242" i="6"/>
  <c r="AJ242" i="6"/>
  <c r="AR242" i="6"/>
  <c r="AZ242" i="6"/>
  <c r="F242" i="6"/>
  <c r="N242" i="6"/>
  <c r="V242" i="6"/>
  <c r="AD242" i="6"/>
  <c r="AL242" i="6"/>
  <c r="AT242" i="6"/>
  <c r="BB242" i="6"/>
  <c r="AK234" i="6"/>
  <c r="O234" i="6"/>
  <c r="W232" i="6"/>
  <c r="BA230" i="6"/>
  <c r="AE230" i="6"/>
  <c r="H230" i="6"/>
  <c r="I226" i="6"/>
  <c r="Q226" i="6"/>
  <c r="AG226" i="6"/>
  <c r="AO226" i="6"/>
  <c r="J226" i="6"/>
  <c r="R226" i="6"/>
  <c r="Z226" i="6"/>
  <c r="AP226" i="6"/>
  <c r="AX226" i="6"/>
  <c r="K226" i="6"/>
  <c r="S226" i="6"/>
  <c r="AA226" i="6"/>
  <c r="AI226" i="6"/>
  <c r="AQ226" i="6"/>
  <c r="AY226" i="6"/>
  <c r="L226" i="6"/>
  <c r="AJ226" i="6"/>
  <c r="AR226" i="6"/>
  <c r="AZ226" i="6"/>
  <c r="V226" i="6"/>
  <c r="AD226" i="6"/>
  <c r="AT226" i="6"/>
  <c r="BB226" i="6"/>
  <c r="BA218" i="6"/>
  <c r="AD218" i="6"/>
  <c r="K218" i="6"/>
  <c r="AK216" i="6"/>
  <c r="N216" i="6"/>
  <c r="G212" i="6"/>
  <c r="O212" i="6"/>
  <c r="W212" i="6"/>
  <c r="AE212" i="6"/>
  <c r="AM212" i="6"/>
  <c r="AU212" i="6"/>
  <c r="BC212" i="6"/>
  <c r="H212" i="6"/>
  <c r="X212" i="6"/>
  <c r="AF212" i="6"/>
  <c r="AN212" i="6"/>
  <c r="AV212" i="6"/>
  <c r="I212" i="6"/>
  <c r="Q212" i="6"/>
  <c r="AG212" i="6"/>
  <c r="AO212" i="6"/>
  <c r="J212" i="6"/>
  <c r="R212" i="6"/>
  <c r="Z212" i="6"/>
  <c r="AP212" i="6"/>
  <c r="AX212" i="6"/>
  <c r="L212" i="6"/>
  <c r="AJ212" i="6"/>
  <c r="AR212" i="6"/>
  <c r="AZ212" i="6"/>
  <c r="BA210" i="6"/>
  <c r="AD210" i="6"/>
  <c r="K210" i="6"/>
  <c r="AK208" i="6"/>
  <c r="N208" i="6"/>
  <c r="G204" i="6"/>
  <c r="O204" i="6"/>
  <c r="W204" i="6"/>
  <c r="AE204" i="6"/>
  <c r="AM204" i="6"/>
  <c r="AU204" i="6"/>
  <c r="BC204" i="6"/>
  <c r="H204" i="6"/>
  <c r="X204" i="6"/>
  <c r="AF204" i="6"/>
  <c r="AN204" i="6"/>
  <c r="AV204" i="6"/>
  <c r="I204" i="6"/>
  <c r="Q204" i="6"/>
  <c r="AG204" i="6"/>
  <c r="AO204" i="6"/>
  <c r="J204" i="6"/>
  <c r="R204" i="6"/>
  <c r="Z204" i="6"/>
  <c r="AP204" i="6"/>
  <c r="AX204" i="6"/>
  <c r="L204" i="6"/>
  <c r="AJ204" i="6"/>
  <c r="AR204" i="6"/>
  <c r="AZ204" i="6"/>
  <c r="BA202" i="6"/>
  <c r="AD202" i="6"/>
  <c r="K202" i="6"/>
  <c r="AK200" i="6"/>
  <c r="N200" i="6"/>
  <c r="G196" i="6"/>
  <c r="O196" i="6"/>
  <c r="W196" i="6"/>
  <c r="AE196" i="6"/>
  <c r="AM196" i="6"/>
  <c r="AU196" i="6"/>
  <c r="BC196" i="6"/>
  <c r="H196" i="6"/>
  <c r="X196" i="6"/>
  <c r="AF196" i="6"/>
  <c r="AN196" i="6"/>
  <c r="AV196" i="6"/>
  <c r="I196" i="6"/>
  <c r="Q196" i="6"/>
  <c r="AG196" i="6"/>
  <c r="AO196" i="6"/>
  <c r="J196" i="6"/>
  <c r="R196" i="6"/>
  <c r="Z196" i="6"/>
  <c r="AP196" i="6"/>
  <c r="AX196" i="6"/>
  <c r="L196" i="6"/>
  <c r="AJ196" i="6"/>
  <c r="AR196" i="6"/>
  <c r="AZ196" i="6"/>
  <c r="BA194" i="6"/>
  <c r="AD194" i="6"/>
  <c r="K194" i="6"/>
  <c r="AK192" i="6"/>
  <c r="M192" i="6"/>
  <c r="AA190" i="6"/>
  <c r="G188" i="6"/>
  <c r="O188" i="6"/>
  <c r="W188" i="6"/>
  <c r="AE188" i="6"/>
  <c r="AM188" i="6"/>
  <c r="AU188" i="6"/>
  <c r="BC188" i="6"/>
  <c r="H188" i="6"/>
  <c r="X188" i="6"/>
  <c r="AF188" i="6"/>
  <c r="AN188" i="6"/>
  <c r="AV188" i="6"/>
  <c r="I188" i="6"/>
  <c r="Q188" i="6"/>
  <c r="AG188" i="6"/>
  <c r="AO188" i="6"/>
  <c r="J188" i="6"/>
  <c r="R188" i="6"/>
  <c r="Z188" i="6"/>
  <c r="AP188" i="6"/>
  <c r="AX188" i="6"/>
  <c r="L188" i="6"/>
  <c r="AZ188" i="6"/>
  <c r="F188" i="6"/>
  <c r="V188" i="6"/>
  <c r="AD188" i="6"/>
  <c r="AL188" i="6"/>
  <c r="AT188" i="6"/>
  <c r="BB188" i="6"/>
  <c r="AB180" i="6"/>
  <c r="AB182" i="6"/>
  <c r="AB183" i="6"/>
  <c r="AB181" i="6"/>
  <c r="AB185" i="6"/>
  <c r="AB187" i="6"/>
  <c r="AB189" i="6"/>
  <c r="AB191" i="6"/>
  <c r="AB193" i="6"/>
  <c r="AB195" i="6"/>
  <c r="AB197" i="6"/>
  <c r="AB199" i="6"/>
  <c r="AB201" i="6"/>
  <c r="AB203" i="6"/>
  <c r="AB205" i="6"/>
  <c r="AB207" i="6"/>
  <c r="AB209" i="6"/>
  <c r="AB211" i="6"/>
  <c r="AB213" i="6"/>
  <c r="AB215" i="6"/>
  <c r="AB217" i="6"/>
  <c r="AB219" i="6"/>
  <c r="AB179" i="6"/>
  <c r="AB178" i="6"/>
  <c r="AB222" i="6"/>
  <c r="AB224" i="6"/>
  <c r="AB226" i="6"/>
  <c r="AB176" i="6"/>
  <c r="AB184" i="6"/>
  <c r="AB186" i="6"/>
  <c r="AB188" i="6"/>
  <c r="AB190" i="6"/>
  <c r="AB192" i="6"/>
  <c r="AB194" i="6"/>
  <c r="AB196" i="6"/>
  <c r="AB198" i="6"/>
  <c r="AB200" i="6"/>
  <c r="AB202" i="6"/>
  <c r="AB204" i="6"/>
  <c r="AB206" i="6"/>
  <c r="AB208" i="6"/>
  <c r="AB210" i="6"/>
  <c r="AB212" i="6"/>
  <c r="AB214" i="6"/>
  <c r="AB216" i="6"/>
  <c r="AB218" i="6"/>
  <c r="AB177" i="6"/>
  <c r="I240" i="11"/>
  <c r="Q240" i="11"/>
  <c r="Y240" i="11"/>
  <c r="AG240" i="11"/>
  <c r="AO240" i="11"/>
  <c r="AW240" i="11"/>
  <c r="F240" i="11"/>
  <c r="O240" i="11"/>
  <c r="X240" i="11"/>
  <c r="AH240" i="11"/>
  <c r="AQ240" i="11"/>
  <c r="AZ240" i="11"/>
  <c r="G240" i="11"/>
  <c r="P240" i="11"/>
  <c r="Z240" i="11"/>
  <c r="AI240" i="11"/>
  <c r="AR240" i="11"/>
  <c r="BA240" i="11"/>
  <c r="H240" i="11"/>
  <c r="R240" i="11"/>
  <c r="AA240" i="11"/>
  <c r="AJ240" i="11"/>
  <c r="BB240" i="11"/>
  <c r="J240" i="11"/>
  <c r="S240" i="11"/>
  <c r="AB240" i="11"/>
  <c r="AK240" i="11"/>
  <c r="AT240" i="11"/>
  <c r="BC240" i="11"/>
  <c r="K240" i="11"/>
  <c r="T240" i="11"/>
  <c r="AC240" i="11"/>
  <c r="AL240" i="11"/>
  <c r="AU240" i="11"/>
  <c r="L240" i="11"/>
  <c r="U240" i="11"/>
  <c r="AD240" i="11"/>
  <c r="AM240" i="11"/>
  <c r="AV240" i="11"/>
  <c r="W240" i="11"/>
  <c r="AE240" i="11"/>
  <c r="AF240" i="11"/>
  <c r="AN240" i="11"/>
  <c r="M240" i="11"/>
  <c r="AX240" i="11"/>
  <c r="N240" i="11"/>
  <c r="AY240" i="11"/>
  <c r="V240" i="11"/>
  <c r="K180" i="11"/>
  <c r="S180" i="11"/>
  <c r="AI180" i="11"/>
  <c r="AQ180" i="11"/>
  <c r="AY180" i="11"/>
  <c r="G180" i="11"/>
  <c r="O180" i="11"/>
  <c r="W180" i="11"/>
  <c r="AM180" i="11"/>
  <c r="AU180" i="11"/>
  <c r="BC180" i="11"/>
  <c r="I180" i="11"/>
  <c r="AG180" i="11"/>
  <c r="AO180" i="11"/>
  <c r="F180" i="11"/>
  <c r="T180" i="11"/>
  <c r="AF180" i="11"/>
  <c r="U180" i="11"/>
  <c r="AH180" i="11"/>
  <c r="AT180" i="11"/>
  <c r="J180" i="11"/>
  <c r="V180" i="11"/>
  <c r="AJ180" i="11"/>
  <c r="AV180" i="11"/>
  <c r="L180" i="11"/>
  <c r="X180" i="11"/>
  <c r="AK180" i="11"/>
  <c r="AX180" i="11"/>
  <c r="M180" i="11"/>
  <c r="Z180" i="11"/>
  <c r="AL180" i="11"/>
  <c r="AZ180" i="11"/>
  <c r="N180" i="11"/>
  <c r="AB180" i="11"/>
  <c r="AN180" i="11"/>
  <c r="AD180" i="11"/>
  <c r="AP180" i="11"/>
  <c r="AR180" i="11"/>
  <c r="BB180" i="11"/>
  <c r="P180" i="11"/>
  <c r="R180" i="11"/>
  <c r="AC180" i="11"/>
  <c r="BB264" i="10"/>
  <c r="AT264" i="10"/>
  <c r="AL264" i="10"/>
  <c r="AD264" i="10"/>
  <c r="V264" i="10"/>
  <c r="N264" i="10"/>
  <c r="F264" i="10"/>
  <c r="BB262" i="10"/>
  <c r="AT262" i="10"/>
  <c r="AL262" i="10"/>
  <c r="AD262" i="10"/>
  <c r="V262" i="10"/>
  <c r="N262" i="10"/>
  <c r="F262" i="10"/>
  <c r="BB260" i="10"/>
  <c r="AT260" i="10"/>
  <c r="AL260" i="10"/>
  <c r="AD260" i="10"/>
  <c r="V260" i="10"/>
  <c r="N260" i="10"/>
  <c r="F260" i="10"/>
  <c r="BB258" i="10"/>
  <c r="AT258" i="10"/>
  <c r="AL258" i="10"/>
  <c r="AD258" i="10"/>
  <c r="V258" i="10"/>
  <c r="N258" i="10"/>
  <c r="F258" i="10"/>
  <c r="BB256" i="10"/>
  <c r="AT256" i="10"/>
  <c r="AL256" i="10"/>
  <c r="AD256" i="10"/>
  <c r="V256" i="10"/>
  <c r="N256" i="10"/>
  <c r="F256" i="10"/>
  <c r="BB254" i="10"/>
  <c r="AT254" i="10"/>
  <c r="AL254" i="10"/>
  <c r="AD254" i="10"/>
  <c r="V254" i="10"/>
  <c r="N254" i="10"/>
  <c r="F254" i="10"/>
  <c r="BB252" i="10"/>
  <c r="AT252" i="10"/>
  <c r="AL252" i="10"/>
  <c r="AD252" i="10"/>
  <c r="V252" i="10"/>
  <c r="N252" i="10"/>
  <c r="F252" i="10"/>
  <c r="BB250" i="10"/>
  <c r="AT250" i="10"/>
  <c r="AL250" i="10"/>
  <c r="AD250" i="10"/>
  <c r="V250" i="10"/>
  <c r="N250" i="10"/>
  <c r="F250" i="10"/>
  <c r="BB248" i="10"/>
  <c r="AT248" i="10"/>
  <c r="AL248" i="10"/>
  <c r="AD248" i="10"/>
  <c r="V248" i="10"/>
  <c r="N248" i="10"/>
  <c r="F248" i="10"/>
  <c r="BB246" i="10"/>
  <c r="AT246" i="10"/>
  <c r="AL246" i="10"/>
  <c r="AD246" i="10"/>
  <c r="V246" i="10"/>
  <c r="N246" i="10"/>
  <c r="F246" i="10"/>
  <c r="BB244" i="10"/>
  <c r="AT244" i="10"/>
  <c r="AL244" i="10"/>
  <c r="AD244" i="10"/>
  <c r="V244" i="10"/>
  <c r="N244" i="10"/>
  <c r="F244" i="10"/>
  <c r="BB242" i="10"/>
  <c r="AT242" i="10"/>
  <c r="AL242" i="10"/>
  <c r="AD242" i="10"/>
  <c r="V242" i="10"/>
  <c r="N242" i="10"/>
  <c r="F242" i="10"/>
  <c r="BB240" i="10"/>
  <c r="AT240" i="10"/>
  <c r="AL240" i="10"/>
  <c r="AD240" i="10"/>
  <c r="V240" i="10"/>
  <c r="N240" i="10"/>
  <c r="F240" i="10"/>
  <c r="BB238" i="10"/>
  <c r="AT238" i="10"/>
  <c r="AL238" i="10"/>
  <c r="AD238" i="10"/>
  <c r="V238" i="10"/>
  <c r="N238" i="10"/>
  <c r="F238" i="10"/>
  <c r="BB236" i="10"/>
  <c r="AT236" i="10"/>
  <c r="AL236" i="10"/>
  <c r="AD236" i="10"/>
  <c r="V236" i="10"/>
  <c r="N236" i="10"/>
  <c r="F236" i="10"/>
  <c r="BB234" i="10"/>
  <c r="AT234" i="10"/>
  <c r="AL234" i="10"/>
  <c r="AD234" i="10"/>
  <c r="V234" i="10"/>
  <c r="N234" i="10"/>
  <c r="F234" i="10"/>
  <c r="BB232" i="10"/>
  <c r="AT232" i="10"/>
  <c r="AL232" i="10"/>
  <c r="AD232" i="10"/>
  <c r="V232" i="10"/>
  <c r="N232" i="10"/>
  <c r="F232" i="10"/>
  <c r="BB230" i="10"/>
  <c r="AT230" i="10"/>
  <c r="AL230" i="10"/>
  <c r="AD230" i="10"/>
  <c r="V230" i="10"/>
  <c r="N230" i="10"/>
  <c r="F230" i="10"/>
  <c r="BB228" i="10"/>
  <c r="AT228" i="10"/>
  <c r="AL228" i="10"/>
  <c r="AD228" i="10"/>
  <c r="V228" i="10"/>
  <c r="N228" i="10"/>
  <c r="F228" i="10"/>
  <c r="AT226" i="10"/>
  <c r="AL226" i="10"/>
  <c r="AD226" i="10"/>
  <c r="V226" i="10"/>
  <c r="N226" i="10"/>
  <c r="AY178" i="10"/>
  <c r="AQ178" i="10"/>
  <c r="AI178" i="10"/>
  <c r="AA178" i="10"/>
  <c r="S178" i="10"/>
  <c r="K178" i="10"/>
  <c r="AT177" i="10"/>
  <c r="AL177" i="10"/>
  <c r="AD177" i="10"/>
  <c r="V177" i="10"/>
  <c r="N177" i="10"/>
  <c r="F177" i="10"/>
  <c r="AQ176" i="10"/>
  <c r="AM176" i="10"/>
  <c r="AI176" i="10"/>
  <c r="AE176" i="10"/>
  <c r="AA176" i="10"/>
  <c r="W176" i="10"/>
  <c r="S176" i="10"/>
  <c r="O176" i="10"/>
  <c r="K176" i="10"/>
  <c r="G176" i="10"/>
  <c r="AV249" i="9"/>
  <c r="AN249" i="9"/>
  <c r="AF249" i="9"/>
  <c r="X249" i="9"/>
  <c r="P249" i="9"/>
  <c r="H249" i="9"/>
  <c r="AZ248" i="9"/>
  <c r="AR248" i="9"/>
  <c r="AJ248" i="9"/>
  <c r="AB248" i="9"/>
  <c r="T248" i="9"/>
  <c r="L248" i="9"/>
  <c r="AV247" i="9"/>
  <c r="AN247" i="9"/>
  <c r="AF247" i="9"/>
  <c r="X247" i="9"/>
  <c r="P247" i="9"/>
  <c r="H247" i="9"/>
  <c r="AZ246" i="9"/>
  <c r="AR246" i="9"/>
  <c r="AJ246" i="9"/>
  <c r="AB246" i="9"/>
  <c r="T246" i="9"/>
  <c r="L246" i="9"/>
  <c r="AV245" i="9"/>
  <c r="AN245" i="9"/>
  <c r="AF245" i="9"/>
  <c r="X245" i="9"/>
  <c r="P245" i="9"/>
  <c r="H245" i="9"/>
  <c r="AZ244" i="9"/>
  <c r="AR244" i="9"/>
  <c r="AJ244" i="9"/>
  <c r="AB244" i="9"/>
  <c r="T244" i="9"/>
  <c r="L244" i="9"/>
  <c r="AV243" i="9"/>
  <c r="AN243" i="9"/>
  <c r="AF243" i="9"/>
  <c r="X243" i="9"/>
  <c r="P243" i="9"/>
  <c r="H243" i="9"/>
  <c r="AZ242" i="9"/>
  <c r="AR242" i="9"/>
  <c r="AJ242" i="9"/>
  <c r="AB242" i="9"/>
  <c r="T242" i="9"/>
  <c r="L242" i="9"/>
  <c r="AV241" i="9"/>
  <c r="AN241" i="9"/>
  <c r="AF241" i="9"/>
  <c r="X241" i="9"/>
  <c r="P241" i="9"/>
  <c r="H241" i="9"/>
  <c r="BB238" i="9"/>
  <c r="AJ238" i="9"/>
  <c r="AA238" i="9"/>
  <c r="R238" i="9"/>
  <c r="H238" i="9"/>
  <c r="AZ219" i="9"/>
  <c r="AO219" i="9"/>
  <c r="AD219" i="9"/>
  <c r="T219" i="9"/>
  <c r="I219" i="9"/>
  <c r="AW217" i="9"/>
  <c r="AL217" i="9"/>
  <c r="AB217" i="9"/>
  <c r="Q217" i="9"/>
  <c r="K216" i="9"/>
  <c r="S216" i="9"/>
  <c r="AA216" i="9"/>
  <c r="AI216" i="9"/>
  <c r="AQ216" i="9"/>
  <c r="G216" i="9"/>
  <c r="O216" i="9"/>
  <c r="W216" i="9"/>
  <c r="AE216" i="9"/>
  <c r="AM216" i="9"/>
  <c r="AJ215" i="9"/>
  <c r="Y215" i="9"/>
  <c r="N215" i="9"/>
  <c r="AH214" i="9"/>
  <c r="X214" i="9"/>
  <c r="M214" i="9"/>
  <c r="BB213" i="9"/>
  <c r="AR213" i="9"/>
  <c r="AG213" i="9"/>
  <c r="T213" i="9"/>
  <c r="AW211" i="9"/>
  <c r="AJ211" i="9"/>
  <c r="J211" i="9"/>
  <c r="AZ209" i="9"/>
  <c r="AJ209" i="9"/>
  <c r="T209" i="9"/>
  <c r="Z207" i="9"/>
  <c r="G203" i="9"/>
  <c r="O203" i="9"/>
  <c r="W203" i="9"/>
  <c r="AE203" i="9"/>
  <c r="AM203" i="9"/>
  <c r="H203" i="9"/>
  <c r="P203" i="9"/>
  <c r="X203" i="9"/>
  <c r="AF203" i="9"/>
  <c r="AN203" i="9"/>
  <c r="AV203" i="9"/>
  <c r="I203" i="9"/>
  <c r="Q203" i="9"/>
  <c r="Y203" i="9"/>
  <c r="AG203" i="9"/>
  <c r="AO203" i="9"/>
  <c r="K203" i="9"/>
  <c r="S203" i="9"/>
  <c r="AA203" i="9"/>
  <c r="AI203" i="9"/>
  <c r="AQ203" i="9"/>
  <c r="AR201" i="9"/>
  <c r="AB201" i="9"/>
  <c r="L201" i="9"/>
  <c r="AX199" i="9"/>
  <c r="AH199" i="9"/>
  <c r="R199" i="9"/>
  <c r="Z198" i="9"/>
  <c r="BB197" i="9"/>
  <c r="AL197" i="9"/>
  <c r="AZ193" i="9"/>
  <c r="AJ193" i="9"/>
  <c r="T193" i="9"/>
  <c r="Z191" i="9"/>
  <c r="AL188" i="9"/>
  <c r="G187" i="9"/>
  <c r="O187" i="9"/>
  <c r="W187" i="9"/>
  <c r="AE187" i="9"/>
  <c r="AM187" i="9"/>
  <c r="H187" i="9"/>
  <c r="P187" i="9"/>
  <c r="X187" i="9"/>
  <c r="AF187" i="9"/>
  <c r="AN187" i="9"/>
  <c r="AV187" i="9"/>
  <c r="I187" i="9"/>
  <c r="Q187" i="9"/>
  <c r="Y187" i="9"/>
  <c r="AG187" i="9"/>
  <c r="AO187" i="9"/>
  <c r="K187" i="9"/>
  <c r="S187" i="9"/>
  <c r="AA187" i="9"/>
  <c r="AI187" i="9"/>
  <c r="AQ187" i="9"/>
  <c r="AR185" i="9"/>
  <c r="AB185" i="9"/>
  <c r="L185" i="9"/>
  <c r="AX183" i="9"/>
  <c r="AH183" i="9"/>
  <c r="R183" i="9"/>
  <c r="Z182" i="9"/>
  <c r="N182" i="9"/>
  <c r="AL181" i="9"/>
  <c r="F181" i="9"/>
  <c r="F180" i="9"/>
  <c r="AV178" i="9"/>
  <c r="AF178" i="9"/>
  <c r="P178" i="9"/>
  <c r="BC179" i="9"/>
  <c r="BC181" i="9"/>
  <c r="BC183" i="9"/>
  <c r="BC185" i="9"/>
  <c r="BC187" i="9"/>
  <c r="BC189" i="9"/>
  <c r="BC191" i="9"/>
  <c r="BC193" i="9"/>
  <c r="BC195" i="9"/>
  <c r="BC197" i="9"/>
  <c r="BC199" i="9"/>
  <c r="BC201" i="9"/>
  <c r="BC203" i="9"/>
  <c r="BC205" i="9"/>
  <c r="BC207" i="9"/>
  <c r="BC209" i="9"/>
  <c r="BC211" i="9"/>
  <c r="BC213" i="9"/>
  <c r="BC215" i="9"/>
  <c r="BC217" i="9"/>
  <c r="BC219" i="9"/>
  <c r="BC221" i="9"/>
  <c r="BC177" i="9"/>
  <c r="BC180" i="9"/>
  <c r="BC182" i="9"/>
  <c r="BC184" i="9"/>
  <c r="BC186" i="9"/>
  <c r="BC188" i="9"/>
  <c r="BC190" i="9"/>
  <c r="BC192" i="9"/>
  <c r="BC194" i="9"/>
  <c r="BC196" i="9"/>
  <c r="BC198" i="9"/>
  <c r="BC200" i="9"/>
  <c r="BC202" i="9"/>
  <c r="BC204" i="9"/>
  <c r="BC206" i="9"/>
  <c r="BC208" i="9"/>
  <c r="BC210" i="9"/>
  <c r="BC212" i="9"/>
  <c r="BC214" i="9"/>
  <c r="BC216" i="9"/>
  <c r="BC218" i="9"/>
  <c r="BC220" i="9"/>
  <c r="AX178" i="9"/>
  <c r="AH178" i="9"/>
  <c r="AY180" i="9"/>
  <c r="AY182" i="9"/>
  <c r="AY184" i="9"/>
  <c r="AY186" i="9"/>
  <c r="AY188" i="9"/>
  <c r="AY190" i="9"/>
  <c r="AY192" i="9"/>
  <c r="AY194" i="9"/>
  <c r="AY196" i="9"/>
  <c r="AY198" i="9"/>
  <c r="AY200" i="9"/>
  <c r="AY202" i="9"/>
  <c r="AY204" i="9"/>
  <c r="AY206" i="9"/>
  <c r="AY208" i="9"/>
  <c r="AY210" i="9"/>
  <c r="AY212" i="9"/>
  <c r="AY214" i="9"/>
  <c r="AY216" i="9"/>
  <c r="AY218" i="9"/>
  <c r="AY220" i="9"/>
  <c r="AY178" i="9"/>
  <c r="AY179" i="9"/>
  <c r="AY181" i="9"/>
  <c r="AY183" i="9"/>
  <c r="AY185" i="9"/>
  <c r="AY187" i="9"/>
  <c r="AY189" i="9"/>
  <c r="AY191" i="9"/>
  <c r="AY193" i="9"/>
  <c r="AY195" i="9"/>
  <c r="AY197" i="9"/>
  <c r="AY199" i="9"/>
  <c r="AY201" i="9"/>
  <c r="AY203" i="9"/>
  <c r="AY205" i="9"/>
  <c r="AY207" i="9"/>
  <c r="AY209" i="9"/>
  <c r="AY211" i="9"/>
  <c r="AY213" i="9"/>
  <c r="AY215" i="9"/>
  <c r="AY217" i="9"/>
  <c r="AY219" i="9"/>
  <c r="AY221" i="9"/>
  <c r="W274" i="6"/>
  <c r="AV270" i="6"/>
  <c r="AC270" i="6"/>
  <c r="AN268" i="6"/>
  <c r="U268" i="6"/>
  <c r="BC266" i="6"/>
  <c r="AF266" i="6"/>
  <c r="M266" i="6"/>
  <c r="AN264" i="6"/>
  <c r="U264" i="6"/>
  <c r="AV262" i="6"/>
  <c r="AC262" i="6"/>
  <c r="W258" i="6"/>
  <c r="I252" i="6"/>
  <c r="Q252" i="6"/>
  <c r="Y252" i="6"/>
  <c r="AG252" i="6"/>
  <c r="AO252" i="6"/>
  <c r="AW252" i="6"/>
  <c r="J252" i="6"/>
  <c r="R252" i="6"/>
  <c r="Z252" i="6"/>
  <c r="AH252" i="6"/>
  <c r="AP252" i="6"/>
  <c r="AX252" i="6"/>
  <c r="K252" i="6"/>
  <c r="S252" i="6"/>
  <c r="AA252" i="6"/>
  <c r="AI252" i="6"/>
  <c r="AQ252" i="6"/>
  <c r="AY252" i="6"/>
  <c r="L252" i="6"/>
  <c r="T252" i="6"/>
  <c r="AB252" i="6"/>
  <c r="AJ252" i="6"/>
  <c r="AR252" i="6"/>
  <c r="AZ252" i="6"/>
  <c r="F252" i="6"/>
  <c r="N252" i="6"/>
  <c r="V252" i="6"/>
  <c r="AD252" i="6"/>
  <c r="AL252" i="6"/>
  <c r="AT252" i="6"/>
  <c r="BB252" i="6"/>
  <c r="BC250" i="6"/>
  <c r="AF250" i="6"/>
  <c r="M250" i="6"/>
  <c r="AN248" i="6"/>
  <c r="U248" i="6"/>
  <c r="AV246" i="6"/>
  <c r="AC246" i="6"/>
  <c r="W242" i="6"/>
  <c r="I236" i="6"/>
  <c r="Q236" i="6"/>
  <c r="Y236" i="6"/>
  <c r="AG236" i="6"/>
  <c r="AO236" i="6"/>
  <c r="AW236" i="6"/>
  <c r="J236" i="6"/>
  <c r="R236" i="6"/>
  <c r="Z236" i="6"/>
  <c r="AH236" i="6"/>
  <c r="AP236" i="6"/>
  <c r="AX236" i="6"/>
  <c r="K236" i="6"/>
  <c r="S236" i="6"/>
  <c r="AA236" i="6"/>
  <c r="AI236" i="6"/>
  <c r="AQ236" i="6"/>
  <c r="AY236" i="6"/>
  <c r="L236" i="6"/>
  <c r="T236" i="6"/>
  <c r="AB236" i="6"/>
  <c r="AJ236" i="6"/>
  <c r="AR236" i="6"/>
  <c r="AZ236" i="6"/>
  <c r="F236" i="6"/>
  <c r="N236" i="6"/>
  <c r="V236" i="6"/>
  <c r="AD236" i="6"/>
  <c r="AL236" i="6"/>
  <c r="AT236" i="6"/>
  <c r="BB236" i="6"/>
  <c r="BC234" i="6"/>
  <c r="AF234" i="6"/>
  <c r="M234" i="6"/>
  <c r="AN232" i="6"/>
  <c r="U232" i="6"/>
  <c r="AV230" i="6"/>
  <c r="AC230" i="6"/>
  <c r="W226" i="6"/>
  <c r="AY218" i="6"/>
  <c r="AC218" i="6"/>
  <c r="BB216" i="6"/>
  <c r="AI216" i="6"/>
  <c r="M216" i="6"/>
  <c r="V212" i="6"/>
  <c r="AY210" i="6"/>
  <c r="AC210" i="6"/>
  <c r="BB208" i="6"/>
  <c r="AI208" i="6"/>
  <c r="M208" i="6"/>
  <c r="V204" i="6"/>
  <c r="AY202" i="6"/>
  <c r="AC202" i="6"/>
  <c r="BB200" i="6"/>
  <c r="AI200" i="6"/>
  <c r="M200" i="6"/>
  <c r="AY194" i="6"/>
  <c r="AC194" i="6"/>
  <c r="BB192" i="6"/>
  <c r="AI192" i="6"/>
  <c r="J402" i="11"/>
  <c r="AX178" i="10"/>
  <c r="AP178" i="10"/>
  <c r="AH178" i="10"/>
  <c r="Z178" i="10"/>
  <c r="R178" i="10"/>
  <c r="J178" i="10"/>
  <c r="G217" i="9"/>
  <c r="O217" i="9"/>
  <c r="W217" i="9"/>
  <c r="AE217" i="9"/>
  <c r="AM217" i="9"/>
  <c r="K217" i="9"/>
  <c r="S217" i="9"/>
  <c r="AA217" i="9"/>
  <c r="AI217" i="9"/>
  <c r="AQ217" i="9"/>
  <c r="BB214" i="9"/>
  <c r="AR214" i="9"/>
  <c r="AG214" i="9"/>
  <c r="L214" i="9"/>
  <c r="G213" i="9"/>
  <c r="O213" i="9"/>
  <c r="W213" i="9"/>
  <c r="AE213" i="9"/>
  <c r="AM213" i="9"/>
  <c r="H213" i="9"/>
  <c r="P213" i="9"/>
  <c r="X213" i="9"/>
  <c r="AF213" i="9"/>
  <c r="K213" i="9"/>
  <c r="S213" i="9"/>
  <c r="AA213" i="9"/>
  <c r="AI213" i="9"/>
  <c r="AQ213" i="9"/>
  <c r="AD199" i="9"/>
  <c r="N199" i="9"/>
  <c r="G197" i="9"/>
  <c r="O197" i="9"/>
  <c r="W197" i="9"/>
  <c r="AE197" i="9"/>
  <c r="AM197" i="9"/>
  <c r="H197" i="9"/>
  <c r="P197" i="9"/>
  <c r="X197" i="9"/>
  <c r="AF197" i="9"/>
  <c r="AN197" i="9"/>
  <c r="AV197" i="9"/>
  <c r="I197" i="9"/>
  <c r="Q197" i="9"/>
  <c r="Y197" i="9"/>
  <c r="AG197" i="9"/>
  <c r="AO197" i="9"/>
  <c r="K197" i="9"/>
  <c r="S197" i="9"/>
  <c r="AA197" i="9"/>
  <c r="AI197" i="9"/>
  <c r="AQ197" i="9"/>
  <c r="Z192" i="9"/>
  <c r="Z185" i="9"/>
  <c r="AD183" i="9"/>
  <c r="N183" i="9"/>
  <c r="G181" i="9"/>
  <c r="O181" i="9"/>
  <c r="W181" i="9"/>
  <c r="AE181" i="9"/>
  <c r="AM181" i="9"/>
  <c r="H181" i="9"/>
  <c r="P181" i="9"/>
  <c r="X181" i="9"/>
  <c r="AV181" i="9"/>
  <c r="I181" i="9"/>
  <c r="Q181" i="9"/>
  <c r="Y181" i="9"/>
  <c r="AG181" i="9"/>
  <c r="AO181" i="9"/>
  <c r="K181" i="9"/>
  <c r="S181" i="9"/>
  <c r="AA181" i="9"/>
  <c r="AI181" i="9"/>
  <c r="AQ181" i="9"/>
  <c r="AU178" i="9"/>
  <c r="AE178" i="9"/>
  <c r="O178" i="9"/>
  <c r="AW223" i="9"/>
  <c r="AW225" i="9"/>
  <c r="AW227" i="9"/>
  <c r="AW229" i="9"/>
  <c r="AW231" i="9"/>
  <c r="AW233" i="9"/>
  <c r="AW179" i="9"/>
  <c r="AW181" i="9"/>
  <c r="AW183" i="9"/>
  <c r="AW185" i="9"/>
  <c r="AW187" i="9"/>
  <c r="AW189" i="9"/>
  <c r="AW191" i="9"/>
  <c r="AW193" i="9"/>
  <c r="AW195" i="9"/>
  <c r="AW197" i="9"/>
  <c r="AW199" i="9"/>
  <c r="AW201" i="9"/>
  <c r="AW203" i="9"/>
  <c r="AW205" i="9"/>
  <c r="AW207" i="9"/>
  <c r="AW209" i="9"/>
  <c r="AW176" i="9"/>
  <c r="AW177" i="9"/>
  <c r="AW224" i="9"/>
  <c r="AW226" i="9"/>
  <c r="AL177" i="9"/>
  <c r="AL178" i="9"/>
  <c r="F177" i="9"/>
  <c r="F178" i="9"/>
  <c r="I270" i="6"/>
  <c r="Q270" i="6"/>
  <c r="Y270" i="6"/>
  <c r="AG270" i="6"/>
  <c r="AO270" i="6"/>
  <c r="AW270" i="6"/>
  <c r="J270" i="6"/>
  <c r="R270" i="6"/>
  <c r="Z270" i="6"/>
  <c r="AH270" i="6"/>
  <c r="AP270" i="6"/>
  <c r="AX270" i="6"/>
  <c r="K270" i="6"/>
  <c r="S270" i="6"/>
  <c r="AA270" i="6"/>
  <c r="AI270" i="6"/>
  <c r="AQ270" i="6"/>
  <c r="AY270" i="6"/>
  <c r="L270" i="6"/>
  <c r="T270" i="6"/>
  <c r="AB270" i="6"/>
  <c r="AJ270" i="6"/>
  <c r="AR270" i="6"/>
  <c r="AZ270" i="6"/>
  <c r="F270" i="6"/>
  <c r="N270" i="6"/>
  <c r="V270" i="6"/>
  <c r="AD270" i="6"/>
  <c r="AL270" i="6"/>
  <c r="AT270" i="6"/>
  <c r="BB270" i="6"/>
  <c r="AM268" i="6"/>
  <c r="P268" i="6"/>
  <c r="BA266" i="6"/>
  <c r="AE266" i="6"/>
  <c r="H266" i="6"/>
  <c r="AM264" i="6"/>
  <c r="P264" i="6"/>
  <c r="I262" i="6"/>
  <c r="Q262" i="6"/>
  <c r="Y262" i="6"/>
  <c r="AG262" i="6"/>
  <c r="AO262" i="6"/>
  <c r="AW262" i="6"/>
  <c r="J262" i="6"/>
  <c r="R262" i="6"/>
  <c r="Z262" i="6"/>
  <c r="AH262" i="6"/>
  <c r="AP262" i="6"/>
  <c r="AX262" i="6"/>
  <c r="K262" i="6"/>
  <c r="S262" i="6"/>
  <c r="AA262" i="6"/>
  <c r="AI262" i="6"/>
  <c r="AQ262" i="6"/>
  <c r="AY262" i="6"/>
  <c r="L262" i="6"/>
  <c r="T262" i="6"/>
  <c r="AB262" i="6"/>
  <c r="AJ262" i="6"/>
  <c r="AR262" i="6"/>
  <c r="AZ262" i="6"/>
  <c r="F262" i="6"/>
  <c r="N262" i="6"/>
  <c r="V262" i="6"/>
  <c r="AD262" i="6"/>
  <c r="AL262" i="6"/>
  <c r="AT262" i="6"/>
  <c r="BB262" i="6"/>
  <c r="BA250" i="6"/>
  <c r="AE250" i="6"/>
  <c r="H250" i="6"/>
  <c r="AM248" i="6"/>
  <c r="P248" i="6"/>
  <c r="I246" i="6"/>
  <c r="Q246" i="6"/>
  <c r="Y246" i="6"/>
  <c r="AG246" i="6"/>
  <c r="AO246" i="6"/>
  <c r="AW246" i="6"/>
  <c r="J246" i="6"/>
  <c r="R246" i="6"/>
  <c r="Z246" i="6"/>
  <c r="AH246" i="6"/>
  <c r="AP246" i="6"/>
  <c r="AX246" i="6"/>
  <c r="K246" i="6"/>
  <c r="S246" i="6"/>
  <c r="AA246" i="6"/>
  <c r="AI246" i="6"/>
  <c r="AQ246" i="6"/>
  <c r="AY246" i="6"/>
  <c r="L246" i="6"/>
  <c r="T246" i="6"/>
  <c r="AB246" i="6"/>
  <c r="AJ246" i="6"/>
  <c r="AR246" i="6"/>
  <c r="AZ246" i="6"/>
  <c r="F246" i="6"/>
  <c r="N246" i="6"/>
  <c r="V246" i="6"/>
  <c r="AD246" i="6"/>
  <c r="AL246" i="6"/>
  <c r="AT246" i="6"/>
  <c r="BB246" i="6"/>
  <c r="BA234" i="6"/>
  <c r="AE234" i="6"/>
  <c r="H234" i="6"/>
  <c r="AM232" i="6"/>
  <c r="P232" i="6"/>
  <c r="I230" i="6"/>
  <c r="Q230" i="6"/>
  <c r="Y230" i="6"/>
  <c r="AG230" i="6"/>
  <c r="AO230" i="6"/>
  <c r="AW230" i="6"/>
  <c r="J230" i="6"/>
  <c r="R230" i="6"/>
  <c r="Z230" i="6"/>
  <c r="AH230" i="6"/>
  <c r="AP230" i="6"/>
  <c r="AX230" i="6"/>
  <c r="K230" i="6"/>
  <c r="S230" i="6"/>
  <c r="AA230" i="6"/>
  <c r="AI230" i="6"/>
  <c r="AQ230" i="6"/>
  <c r="AY230" i="6"/>
  <c r="L230" i="6"/>
  <c r="T230" i="6"/>
  <c r="AB230" i="6"/>
  <c r="AJ230" i="6"/>
  <c r="AR230" i="6"/>
  <c r="AZ230" i="6"/>
  <c r="F230" i="6"/>
  <c r="N230" i="6"/>
  <c r="V230" i="6"/>
  <c r="AD230" i="6"/>
  <c r="AL230" i="6"/>
  <c r="AT230" i="6"/>
  <c r="BB230" i="6"/>
  <c r="G218" i="6"/>
  <c r="O218" i="6"/>
  <c r="W218" i="6"/>
  <c r="AE218" i="6"/>
  <c r="AM218" i="6"/>
  <c r="AU218" i="6"/>
  <c r="BC218" i="6"/>
  <c r="H218" i="6"/>
  <c r="X218" i="6"/>
  <c r="AF218" i="6"/>
  <c r="AN218" i="6"/>
  <c r="AV218" i="6"/>
  <c r="I218" i="6"/>
  <c r="Q218" i="6"/>
  <c r="AG218" i="6"/>
  <c r="AO218" i="6"/>
  <c r="J218" i="6"/>
  <c r="R218" i="6"/>
  <c r="Z218" i="6"/>
  <c r="AP218" i="6"/>
  <c r="AX218" i="6"/>
  <c r="L218" i="6"/>
  <c r="AJ218" i="6"/>
  <c r="AR218" i="6"/>
  <c r="AZ218" i="6"/>
  <c r="BA216" i="6"/>
  <c r="AD216" i="6"/>
  <c r="K216" i="6"/>
  <c r="G210" i="6"/>
  <c r="O210" i="6"/>
  <c r="W210" i="6"/>
  <c r="AE210" i="6"/>
  <c r="AM210" i="6"/>
  <c r="AU210" i="6"/>
  <c r="BC210" i="6"/>
  <c r="H210" i="6"/>
  <c r="X210" i="6"/>
  <c r="AF210" i="6"/>
  <c r="AN210" i="6"/>
  <c r="AV210" i="6"/>
  <c r="I210" i="6"/>
  <c r="Q210" i="6"/>
  <c r="AG210" i="6"/>
  <c r="AO210" i="6"/>
  <c r="J210" i="6"/>
  <c r="R210" i="6"/>
  <c r="Z210" i="6"/>
  <c r="AP210" i="6"/>
  <c r="AX210" i="6"/>
  <c r="L210" i="6"/>
  <c r="AJ210" i="6"/>
  <c r="AR210" i="6"/>
  <c r="AZ210" i="6"/>
  <c r="BA208" i="6"/>
  <c r="AD208" i="6"/>
  <c r="K208" i="6"/>
  <c r="G202" i="6"/>
  <c r="O202" i="6"/>
  <c r="W202" i="6"/>
  <c r="AE202" i="6"/>
  <c r="AM202" i="6"/>
  <c r="AU202" i="6"/>
  <c r="BC202" i="6"/>
  <c r="H202" i="6"/>
  <c r="X202" i="6"/>
  <c r="AF202" i="6"/>
  <c r="AN202" i="6"/>
  <c r="AV202" i="6"/>
  <c r="I202" i="6"/>
  <c r="Q202" i="6"/>
  <c r="AG202" i="6"/>
  <c r="AO202" i="6"/>
  <c r="J202" i="6"/>
  <c r="R202" i="6"/>
  <c r="Z202" i="6"/>
  <c r="AP202" i="6"/>
  <c r="AX202" i="6"/>
  <c r="L202" i="6"/>
  <c r="AJ202" i="6"/>
  <c r="AR202" i="6"/>
  <c r="AZ202" i="6"/>
  <c r="BA200" i="6"/>
  <c r="AD200" i="6"/>
  <c r="K200" i="6"/>
  <c r="G194" i="6"/>
  <c r="O194" i="6"/>
  <c r="W194" i="6"/>
  <c r="AE194" i="6"/>
  <c r="AM194" i="6"/>
  <c r="AU194" i="6"/>
  <c r="BC194" i="6"/>
  <c r="H194" i="6"/>
  <c r="X194" i="6"/>
  <c r="AF194" i="6"/>
  <c r="AN194" i="6"/>
  <c r="AV194" i="6"/>
  <c r="I194" i="6"/>
  <c r="Q194" i="6"/>
  <c r="AG194" i="6"/>
  <c r="AO194" i="6"/>
  <c r="J194" i="6"/>
  <c r="R194" i="6"/>
  <c r="Z194" i="6"/>
  <c r="AP194" i="6"/>
  <c r="AX194" i="6"/>
  <c r="L194" i="6"/>
  <c r="AJ194" i="6"/>
  <c r="AR194" i="6"/>
  <c r="AZ194" i="6"/>
  <c r="G192" i="6"/>
  <c r="O192" i="6"/>
  <c r="W192" i="6"/>
  <c r="AE192" i="6"/>
  <c r="AM192" i="6"/>
  <c r="AU192" i="6"/>
  <c r="BC192" i="6"/>
  <c r="H192" i="6"/>
  <c r="X192" i="6"/>
  <c r="AF192" i="6"/>
  <c r="AN192" i="6"/>
  <c r="AV192" i="6"/>
  <c r="I192" i="6"/>
  <c r="Q192" i="6"/>
  <c r="AG192" i="6"/>
  <c r="AO192" i="6"/>
  <c r="J192" i="6"/>
  <c r="R192" i="6"/>
  <c r="Z192" i="6"/>
  <c r="AP192" i="6"/>
  <c r="AX192" i="6"/>
  <c r="L192" i="6"/>
  <c r="AJ192" i="6"/>
  <c r="AR192" i="6"/>
  <c r="AZ192" i="6"/>
  <c r="F192" i="6"/>
  <c r="N177" i="6"/>
  <c r="N179" i="6"/>
  <c r="N178" i="6"/>
  <c r="N221" i="6"/>
  <c r="N223" i="6"/>
  <c r="N225" i="6"/>
  <c r="N185" i="6"/>
  <c r="N187" i="6"/>
  <c r="N189" i="6"/>
  <c r="N191" i="6"/>
  <c r="N193" i="6"/>
  <c r="N195" i="6"/>
  <c r="N197" i="6"/>
  <c r="N199" i="6"/>
  <c r="N201" i="6"/>
  <c r="N203" i="6"/>
  <c r="N205" i="6"/>
  <c r="N207" i="6"/>
  <c r="N209" i="6"/>
  <c r="N211" i="6"/>
  <c r="N213" i="6"/>
  <c r="N215" i="6"/>
  <c r="N217" i="6"/>
  <c r="N176" i="6"/>
  <c r="N222" i="6"/>
  <c r="N224" i="6"/>
  <c r="N226" i="6"/>
  <c r="N182" i="6"/>
  <c r="N183" i="6"/>
  <c r="N180" i="6"/>
  <c r="N181" i="6"/>
  <c r="N184" i="6"/>
  <c r="N186" i="6"/>
  <c r="N188" i="6"/>
  <c r="N190" i="6"/>
  <c r="N192" i="6"/>
  <c r="G257" i="11"/>
  <c r="O257" i="11"/>
  <c r="W257" i="11"/>
  <c r="AE257" i="11"/>
  <c r="AM257" i="11"/>
  <c r="AU257" i="11"/>
  <c r="BC257" i="11"/>
  <c r="H257" i="11"/>
  <c r="P257" i="11"/>
  <c r="X257" i="11"/>
  <c r="AF257" i="11"/>
  <c r="AN257" i="11"/>
  <c r="AV257" i="11"/>
  <c r="I257" i="11"/>
  <c r="Q257" i="11"/>
  <c r="Y257" i="11"/>
  <c r="AG257" i="11"/>
  <c r="AO257" i="11"/>
  <c r="AW257" i="11"/>
  <c r="J257" i="11"/>
  <c r="R257" i="11"/>
  <c r="Z257" i="11"/>
  <c r="AH257" i="11"/>
  <c r="AP257" i="11"/>
  <c r="AX257" i="11"/>
  <c r="K257" i="11"/>
  <c r="S257" i="11"/>
  <c r="AA257" i="11"/>
  <c r="AI257" i="11"/>
  <c r="AQ257" i="11"/>
  <c r="AY257" i="11"/>
  <c r="L257" i="11"/>
  <c r="T257" i="11"/>
  <c r="AB257" i="11"/>
  <c r="AJ257" i="11"/>
  <c r="AR257" i="11"/>
  <c r="AZ257" i="11"/>
  <c r="U257" i="11"/>
  <c r="BA257" i="11"/>
  <c r="V257" i="11"/>
  <c r="BB257" i="11"/>
  <c r="AC257" i="11"/>
  <c r="AD257" i="11"/>
  <c r="F257" i="11"/>
  <c r="AL257" i="11"/>
  <c r="M257" i="11"/>
  <c r="N257" i="11"/>
  <c r="AT257" i="11"/>
  <c r="H452" i="5"/>
  <c r="H448" i="6"/>
  <c r="G513" i="10"/>
  <c r="Q513" i="10" s="1"/>
  <c r="G508" i="5"/>
  <c r="F493" i="6"/>
  <c r="Q493" i="6" s="1"/>
  <c r="F489" i="9"/>
  <c r="F485" i="10"/>
  <c r="F400" i="10" s="1"/>
  <c r="E511" i="5"/>
  <c r="E507" i="6"/>
  <c r="E504" i="9"/>
  <c r="Q504" i="9" s="1"/>
  <c r="E494" i="5"/>
  <c r="E409" i="5" s="1"/>
  <c r="Q409" i="5" s="1"/>
  <c r="E490" i="6"/>
  <c r="AZ264" i="10"/>
  <c r="AR264" i="10"/>
  <c r="AJ264" i="10"/>
  <c r="AB264" i="10"/>
  <c r="T264" i="10"/>
  <c r="L264" i="10"/>
  <c r="AZ262" i="10"/>
  <c r="AR262" i="10"/>
  <c r="AJ262" i="10"/>
  <c r="AB262" i="10"/>
  <c r="T262" i="10"/>
  <c r="L262" i="10"/>
  <c r="AZ260" i="10"/>
  <c r="AR260" i="10"/>
  <c r="AJ260" i="10"/>
  <c r="AB260" i="10"/>
  <c r="T260" i="10"/>
  <c r="L260" i="10"/>
  <c r="AZ258" i="10"/>
  <c r="AR258" i="10"/>
  <c r="AJ258" i="10"/>
  <c r="AB258" i="10"/>
  <c r="T258" i="10"/>
  <c r="L258" i="10"/>
  <c r="AZ256" i="10"/>
  <c r="AR256" i="10"/>
  <c r="AJ256" i="10"/>
  <c r="AB256" i="10"/>
  <c r="T256" i="10"/>
  <c r="L256" i="10"/>
  <c r="AZ254" i="10"/>
  <c r="AR254" i="10"/>
  <c r="AJ254" i="10"/>
  <c r="AB254" i="10"/>
  <c r="T254" i="10"/>
  <c r="L254" i="10"/>
  <c r="AZ252" i="10"/>
  <c r="AR252" i="10"/>
  <c r="AJ252" i="10"/>
  <c r="AB252" i="10"/>
  <c r="T252" i="10"/>
  <c r="L252" i="10"/>
  <c r="AZ250" i="10"/>
  <c r="AR250" i="10"/>
  <c r="AJ250" i="10"/>
  <c r="AB250" i="10"/>
  <c r="T250" i="10"/>
  <c r="L250" i="10"/>
  <c r="AZ248" i="10"/>
  <c r="AR248" i="10"/>
  <c r="AJ248" i="10"/>
  <c r="AB248" i="10"/>
  <c r="T248" i="10"/>
  <c r="L248" i="10"/>
  <c r="AZ246" i="10"/>
  <c r="AR246" i="10"/>
  <c r="AJ246" i="10"/>
  <c r="AB246" i="10"/>
  <c r="T246" i="10"/>
  <c r="L246" i="10"/>
  <c r="AZ244" i="10"/>
  <c r="AR244" i="10"/>
  <c r="AJ244" i="10"/>
  <c r="AB244" i="10"/>
  <c r="T244" i="10"/>
  <c r="L244" i="10"/>
  <c r="AZ242" i="10"/>
  <c r="AR242" i="10"/>
  <c r="AJ242" i="10"/>
  <c r="AB242" i="10"/>
  <c r="T242" i="10"/>
  <c r="L242" i="10"/>
  <c r="AZ240" i="10"/>
  <c r="AR240" i="10"/>
  <c r="AJ240" i="10"/>
  <c r="AB240" i="10"/>
  <c r="T240" i="10"/>
  <c r="L240" i="10"/>
  <c r="AZ238" i="10"/>
  <c r="AR238" i="10"/>
  <c r="AJ238" i="10"/>
  <c r="AB238" i="10"/>
  <c r="T238" i="10"/>
  <c r="L238" i="10"/>
  <c r="AZ236" i="10"/>
  <c r="AR236" i="10"/>
  <c r="AJ236" i="10"/>
  <c r="AB236" i="10"/>
  <c r="T236" i="10"/>
  <c r="L236" i="10"/>
  <c r="AZ234" i="10"/>
  <c r="AR234" i="10"/>
  <c r="AJ234" i="10"/>
  <c r="AB234" i="10"/>
  <c r="T234" i="10"/>
  <c r="L234" i="10"/>
  <c r="AZ232" i="10"/>
  <c r="AR232" i="10"/>
  <c r="AJ232" i="10"/>
  <c r="AB232" i="10"/>
  <c r="T232" i="10"/>
  <c r="L232" i="10"/>
  <c r="AZ230" i="10"/>
  <c r="AR230" i="10"/>
  <c r="AJ230" i="10"/>
  <c r="AB230" i="10"/>
  <c r="T230" i="10"/>
  <c r="L230" i="10"/>
  <c r="AZ228" i="10"/>
  <c r="AR228" i="10"/>
  <c r="AJ228" i="10"/>
  <c r="AB228" i="10"/>
  <c r="T228" i="10"/>
  <c r="L228" i="10"/>
  <c r="AZ226" i="10"/>
  <c r="AR226" i="10"/>
  <c r="AJ226" i="10"/>
  <c r="AB226" i="10"/>
  <c r="T226" i="10"/>
  <c r="L226" i="10"/>
  <c r="AV225" i="10"/>
  <c r="AQ224" i="10"/>
  <c r="AI224" i="10"/>
  <c r="AA224" i="10"/>
  <c r="S224" i="10"/>
  <c r="K224" i="10"/>
  <c r="AT223" i="10"/>
  <c r="AL223" i="10"/>
  <c r="AD223" i="10"/>
  <c r="V223" i="10"/>
  <c r="N223" i="10"/>
  <c r="F223" i="10"/>
  <c r="AX222" i="10"/>
  <c r="AP222" i="10"/>
  <c r="AH222" i="10"/>
  <c r="Z222" i="10"/>
  <c r="R222" i="10"/>
  <c r="J222" i="10"/>
  <c r="AT221" i="10"/>
  <c r="AL221" i="10"/>
  <c r="AD221" i="10"/>
  <c r="V221" i="10"/>
  <c r="N221" i="10"/>
  <c r="AX220" i="10"/>
  <c r="AP220" i="10"/>
  <c r="AH220" i="10"/>
  <c r="Z220" i="10"/>
  <c r="R220" i="10"/>
  <c r="J220" i="10"/>
  <c r="AT219" i="10"/>
  <c r="AL219" i="10"/>
  <c r="AD219" i="10"/>
  <c r="V219" i="10"/>
  <c r="F219" i="10"/>
  <c r="AX218" i="10"/>
  <c r="AP218" i="10"/>
  <c r="AH218" i="10"/>
  <c r="Z218" i="10"/>
  <c r="R218" i="10"/>
  <c r="J218" i="10"/>
  <c r="AT217" i="10"/>
  <c r="AL217" i="10"/>
  <c r="AD217" i="10"/>
  <c r="V217" i="10"/>
  <c r="N217" i="10"/>
  <c r="F217" i="10"/>
  <c r="AX216" i="10"/>
  <c r="AP216" i="10"/>
  <c r="AH216" i="10"/>
  <c r="Z216" i="10"/>
  <c r="R216" i="10"/>
  <c r="J216" i="10"/>
  <c r="AT215" i="10"/>
  <c r="AL215" i="10"/>
  <c r="AD215" i="10"/>
  <c r="V215" i="10"/>
  <c r="N215" i="10"/>
  <c r="F215" i="10"/>
  <c r="AX214" i="10"/>
  <c r="AP214" i="10"/>
  <c r="AH214" i="10"/>
  <c r="Z214" i="10"/>
  <c r="R214" i="10"/>
  <c r="J214" i="10"/>
  <c r="AT213" i="10"/>
  <c r="AL213" i="10"/>
  <c r="AD213" i="10"/>
  <c r="V213" i="10"/>
  <c r="N213" i="10"/>
  <c r="F213" i="10"/>
  <c r="AX212" i="10"/>
  <c r="AP212" i="10"/>
  <c r="AH212" i="10"/>
  <c r="Z212" i="10"/>
  <c r="R212" i="10"/>
  <c r="J212" i="10"/>
  <c r="AT211" i="10"/>
  <c r="AL211" i="10"/>
  <c r="AD211" i="10"/>
  <c r="V211" i="10"/>
  <c r="N211" i="10"/>
  <c r="F211" i="10"/>
  <c r="AX210" i="10"/>
  <c r="AP210" i="10"/>
  <c r="AH210" i="10"/>
  <c r="Z210" i="10"/>
  <c r="R210" i="10"/>
  <c r="J210" i="10"/>
  <c r="AT209" i="10"/>
  <c r="AL209" i="10"/>
  <c r="AD209" i="10"/>
  <c r="V209" i="10"/>
  <c r="N209" i="10"/>
  <c r="F209" i="10"/>
  <c r="AP208" i="10"/>
  <c r="AH208" i="10"/>
  <c r="Z208" i="10"/>
  <c r="R208" i="10"/>
  <c r="J208" i="10"/>
  <c r="AL207" i="10"/>
  <c r="AD207" i="10"/>
  <c r="V207" i="10"/>
  <c r="N207" i="10"/>
  <c r="F207" i="10"/>
  <c r="AP206" i="10"/>
  <c r="AH206" i="10"/>
  <c r="Z206" i="10"/>
  <c r="R206" i="10"/>
  <c r="J206" i="10"/>
  <c r="AL205" i="10"/>
  <c r="AD205" i="10"/>
  <c r="V205" i="10"/>
  <c r="N205" i="10"/>
  <c r="F205" i="10"/>
  <c r="AP204" i="10"/>
  <c r="AH204" i="10"/>
  <c r="Z204" i="10"/>
  <c r="R204" i="10"/>
  <c r="J204" i="10"/>
  <c r="AL203" i="10"/>
  <c r="AD203" i="10"/>
  <c r="V203" i="10"/>
  <c r="N203" i="10"/>
  <c r="F203" i="10"/>
  <c r="AP202" i="10"/>
  <c r="AH202" i="10"/>
  <c r="Z202" i="10"/>
  <c r="R202" i="10"/>
  <c r="J202" i="10"/>
  <c r="AL201" i="10"/>
  <c r="AD201" i="10"/>
  <c r="V201" i="10"/>
  <c r="N201" i="10"/>
  <c r="F201" i="10"/>
  <c r="AP200" i="10"/>
  <c r="AH200" i="10"/>
  <c r="Z200" i="10"/>
  <c r="R200" i="10"/>
  <c r="J200" i="10"/>
  <c r="AL199" i="10"/>
  <c r="AD199" i="10"/>
  <c r="V199" i="10"/>
  <c r="N199" i="10"/>
  <c r="F199" i="10"/>
  <c r="AP198" i="10"/>
  <c r="AH198" i="10"/>
  <c r="Z198" i="10"/>
  <c r="R198" i="10"/>
  <c r="J198" i="10"/>
  <c r="AL197" i="10"/>
  <c r="AD197" i="10"/>
  <c r="V197" i="10"/>
  <c r="N197" i="10"/>
  <c r="F197" i="10"/>
  <c r="AP196" i="10"/>
  <c r="AH196" i="10"/>
  <c r="Z196" i="10"/>
  <c r="R196" i="10"/>
  <c r="J196" i="10"/>
  <c r="AL195" i="10"/>
  <c r="AD195" i="10"/>
  <c r="V195" i="10"/>
  <c r="N195" i="10"/>
  <c r="F195" i="10"/>
  <c r="AP194" i="10"/>
  <c r="AH194" i="10"/>
  <c r="Z194" i="10"/>
  <c r="R194" i="10"/>
  <c r="J194" i="10"/>
  <c r="AL193" i="10"/>
  <c r="AD193" i="10"/>
  <c r="V193" i="10"/>
  <c r="N193" i="10"/>
  <c r="F193" i="10"/>
  <c r="AP192" i="10"/>
  <c r="AH192" i="10"/>
  <c r="Z192" i="10"/>
  <c r="R192" i="10"/>
  <c r="J192" i="10"/>
  <c r="AL191" i="10"/>
  <c r="AD191" i="10"/>
  <c r="V191" i="10"/>
  <c r="N191" i="10"/>
  <c r="F191" i="10"/>
  <c r="AP190" i="10"/>
  <c r="AH190" i="10"/>
  <c r="Z190" i="10"/>
  <c r="R190" i="10"/>
  <c r="J190" i="10"/>
  <c r="AL189" i="10"/>
  <c r="AD189" i="10"/>
  <c r="V189" i="10"/>
  <c r="N189" i="10"/>
  <c r="F189" i="10"/>
  <c r="AP188" i="10"/>
  <c r="AH188" i="10"/>
  <c r="Z188" i="10"/>
  <c r="R188" i="10"/>
  <c r="J188" i="10"/>
  <c r="AL187" i="10"/>
  <c r="AD187" i="10"/>
  <c r="V187" i="10"/>
  <c r="N187" i="10"/>
  <c r="F187" i="10"/>
  <c r="AP186" i="10"/>
  <c r="AH186" i="10"/>
  <c r="Z186" i="10"/>
  <c r="R186" i="10"/>
  <c r="J186" i="10"/>
  <c r="AL185" i="10"/>
  <c r="AD185" i="10"/>
  <c r="V185" i="10"/>
  <c r="N185" i="10"/>
  <c r="F185" i="10"/>
  <c r="AP184" i="10"/>
  <c r="AH184" i="10"/>
  <c r="Z184" i="10"/>
  <c r="R184" i="10"/>
  <c r="J184" i="10"/>
  <c r="AT183" i="10"/>
  <c r="AL183" i="10"/>
  <c r="AD183" i="10"/>
  <c r="V183" i="10"/>
  <c r="N183" i="10"/>
  <c r="F183" i="10"/>
  <c r="AX182" i="10"/>
  <c r="AP182" i="10"/>
  <c r="AH182" i="10"/>
  <c r="Z182" i="10"/>
  <c r="R182" i="10"/>
  <c r="J182" i="10"/>
  <c r="AT181" i="10"/>
  <c r="AL181" i="10"/>
  <c r="AD181" i="10"/>
  <c r="V181" i="10"/>
  <c r="N181" i="10"/>
  <c r="F181" i="10"/>
  <c r="AP180" i="10"/>
  <c r="AH180" i="10"/>
  <c r="Z180" i="10"/>
  <c r="R180" i="10"/>
  <c r="J180" i="10"/>
  <c r="AL179" i="10"/>
  <c r="AD179" i="10"/>
  <c r="V179" i="10"/>
  <c r="N179" i="10"/>
  <c r="F179" i="10"/>
  <c r="AW178" i="10"/>
  <c r="AZ177" i="10"/>
  <c r="AR177" i="10"/>
  <c r="AJ177" i="10"/>
  <c r="AB177" i="10"/>
  <c r="T177" i="10"/>
  <c r="L177" i="10"/>
  <c r="BC176" i="10"/>
  <c r="AP176" i="10"/>
  <c r="AL176" i="10"/>
  <c r="AH176" i="10"/>
  <c r="AD176" i="10"/>
  <c r="Z176" i="10"/>
  <c r="V176" i="10"/>
  <c r="R176" i="10"/>
  <c r="N176" i="10"/>
  <c r="J176" i="10"/>
  <c r="BB275" i="9"/>
  <c r="AT275" i="9"/>
  <c r="AL275" i="9"/>
  <c r="AD275" i="9"/>
  <c r="V275" i="9"/>
  <c r="N275" i="9"/>
  <c r="F275" i="9"/>
  <c r="AX274" i="9"/>
  <c r="AP274" i="9"/>
  <c r="AH274" i="9"/>
  <c r="Z274" i="9"/>
  <c r="R274" i="9"/>
  <c r="J274" i="9"/>
  <c r="BB273" i="9"/>
  <c r="AT273" i="9"/>
  <c r="AL273" i="9"/>
  <c r="AD273" i="9"/>
  <c r="V273" i="9"/>
  <c r="N273" i="9"/>
  <c r="F273" i="9"/>
  <c r="AX272" i="9"/>
  <c r="AP272" i="9"/>
  <c r="AH272" i="9"/>
  <c r="Z272" i="9"/>
  <c r="R272" i="9"/>
  <c r="J272" i="9"/>
  <c r="BB271" i="9"/>
  <c r="AT271" i="9"/>
  <c r="AL271" i="9"/>
  <c r="AD271" i="9"/>
  <c r="V271" i="9"/>
  <c r="N271" i="9"/>
  <c r="F271" i="9"/>
  <c r="AX270" i="9"/>
  <c r="AP270" i="9"/>
  <c r="AH270" i="9"/>
  <c r="Z270" i="9"/>
  <c r="R270" i="9"/>
  <c r="J270" i="9"/>
  <c r="BB269" i="9"/>
  <c r="AT269" i="9"/>
  <c r="AL269" i="9"/>
  <c r="AD269" i="9"/>
  <c r="V269" i="9"/>
  <c r="N269" i="9"/>
  <c r="F269" i="9"/>
  <c r="AX268" i="9"/>
  <c r="AP268" i="9"/>
  <c r="AH268" i="9"/>
  <c r="Z268" i="9"/>
  <c r="R268" i="9"/>
  <c r="J268" i="9"/>
  <c r="BB267" i="9"/>
  <c r="AT267" i="9"/>
  <c r="AL267" i="9"/>
  <c r="AD267" i="9"/>
  <c r="V267" i="9"/>
  <c r="N267" i="9"/>
  <c r="F267" i="9"/>
  <c r="AX266" i="9"/>
  <c r="AP266" i="9"/>
  <c r="AH266" i="9"/>
  <c r="Z266" i="9"/>
  <c r="R266" i="9"/>
  <c r="J266" i="9"/>
  <c r="BB265" i="9"/>
  <c r="AT265" i="9"/>
  <c r="AL265" i="9"/>
  <c r="AD265" i="9"/>
  <c r="V265" i="9"/>
  <c r="N265" i="9"/>
  <c r="F265" i="9"/>
  <c r="AX264" i="9"/>
  <c r="AP264" i="9"/>
  <c r="AH264" i="9"/>
  <c r="Z264" i="9"/>
  <c r="R264" i="9"/>
  <c r="J264" i="9"/>
  <c r="BB263" i="9"/>
  <c r="AT263" i="9"/>
  <c r="AL263" i="9"/>
  <c r="AD263" i="9"/>
  <c r="V263" i="9"/>
  <c r="N263" i="9"/>
  <c r="F263" i="9"/>
  <c r="AX262" i="9"/>
  <c r="AP262" i="9"/>
  <c r="AH262" i="9"/>
  <c r="Z262" i="9"/>
  <c r="R262" i="9"/>
  <c r="J262" i="9"/>
  <c r="BB261" i="9"/>
  <c r="AT261" i="9"/>
  <c r="AL261" i="9"/>
  <c r="AD261" i="9"/>
  <c r="V261" i="9"/>
  <c r="N261" i="9"/>
  <c r="F261" i="9"/>
  <c r="AX260" i="9"/>
  <c r="AP260" i="9"/>
  <c r="AH260" i="9"/>
  <c r="Z260" i="9"/>
  <c r="R260" i="9"/>
  <c r="J260" i="9"/>
  <c r="BB259" i="9"/>
  <c r="AT259" i="9"/>
  <c r="AL259" i="9"/>
  <c r="AD259" i="9"/>
  <c r="V259" i="9"/>
  <c r="N259" i="9"/>
  <c r="F259" i="9"/>
  <c r="AX258" i="9"/>
  <c r="AP258" i="9"/>
  <c r="AH258" i="9"/>
  <c r="Z258" i="9"/>
  <c r="R258" i="9"/>
  <c r="J258" i="9"/>
  <c r="BB257" i="9"/>
  <c r="AT257" i="9"/>
  <c r="AL257" i="9"/>
  <c r="AD257" i="9"/>
  <c r="V257" i="9"/>
  <c r="N257" i="9"/>
  <c r="F257" i="9"/>
  <c r="AX256" i="9"/>
  <c r="AP256" i="9"/>
  <c r="AH256" i="9"/>
  <c r="Z256" i="9"/>
  <c r="R256" i="9"/>
  <c r="J256" i="9"/>
  <c r="BB255" i="9"/>
  <c r="AT255" i="9"/>
  <c r="AL255" i="9"/>
  <c r="AD255" i="9"/>
  <c r="V255" i="9"/>
  <c r="N255" i="9"/>
  <c r="F255" i="9"/>
  <c r="AX254" i="9"/>
  <c r="AP254" i="9"/>
  <c r="AH254" i="9"/>
  <c r="Z254" i="9"/>
  <c r="R254" i="9"/>
  <c r="J254" i="9"/>
  <c r="BB253" i="9"/>
  <c r="AT253" i="9"/>
  <c r="AL253" i="9"/>
  <c r="AD253" i="9"/>
  <c r="V253" i="9"/>
  <c r="N253" i="9"/>
  <c r="F253" i="9"/>
  <c r="AX252" i="9"/>
  <c r="AP252" i="9"/>
  <c r="AH252" i="9"/>
  <c r="Z252" i="9"/>
  <c r="R252" i="9"/>
  <c r="J252" i="9"/>
  <c r="BB251" i="9"/>
  <c r="AT251" i="9"/>
  <c r="AL251" i="9"/>
  <c r="AD251" i="9"/>
  <c r="V251" i="9"/>
  <c r="N251" i="9"/>
  <c r="F251" i="9"/>
  <c r="AX250" i="9"/>
  <c r="AP250" i="9"/>
  <c r="AH250" i="9"/>
  <c r="Z250" i="9"/>
  <c r="R250" i="9"/>
  <c r="J250" i="9"/>
  <c r="BB249" i="9"/>
  <c r="AT249" i="9"/>
  <c r="AL249" i="9"/>
  <c r="AD249" i="9"/>
  <c r="V249" i="9"/>
  <c r="N249" i="9"/>
  <c r="F249" i="9"/>
  <c r="AX248" i="9"/>
  <c r="AP248" i="9"/>
  <c r="AH248" i="9"/>
  <c r="Z248" i="9"/>
  <c r="R248" i="9"/>
  <c r="J248" i="9"/>
  <c r="BB247" i="9"/>
  <c r="AT247" i="9"/>
  <c r="AL247" i="9"/>
  <c r="AD247" i="9"/>
  <c r="V247" i="9"/>
  <c r="N247" i="9"/>
  <c r="F247" i="9"/>
  <c r="AX246" i="9"/>
  <c r="AP246" i="9"/>
  <c r="AH246" i="9"/>
  <c r="Z246" i="9"/>
  <c r="R246" i="9"/>
  <c r="J246" i="9"/>
  <c r="BB245" i="9"/>
  <c r="AT245" i="9"/>
  <c r="AL245" i="9"/>
  <c r="AD245" i="9"/>
  <c r="V245" i="9"/>
  <c r="N245" i="9"/>
  <c r="F245" i="9"/>
  <c r="AX244" i="9"/>
  <c r="AP244" i="9"/>
  <c r="AH244" i="9"/>
  <c r="Z244" i="9"/>
  <c r="R244" i="9"/>
  <c r="J244" i="9"/>
  <c r="BB243" i="9"/>
  <c r="AT243" i="9"/>
  <c r="AL243" i="9"/>
  <c r="AD243" i="9"/>
  <c r="V243" i="9"/>
  <c r="N243" i="9"/>
  <c r="F243" i="9"/>
  <c r="AX242" i="9"/>
  <c r="AP242" i="9"/>
  <c r="AH242" i="9"/>
  <c r="Z242" i="9"/>
  <c r="R242" i="9"/>
  <c r="J242" i="9"/>
  <c r="BB241" i="9"/>
  <c r="AT241" i="9"/>
  <c r="AL241" i="9"/>
  <c r="AD241" i="9"/>
  <c r="V241" i="9"/>
  <c r="N241" i="9"/>
  <c r="F241" i="9"/>
  <c r="I240" i="9"/>
  <c r="Q240" i="9"/>
  <c r="Y240" i="9"/>
  <c r="AG240" i="9"/>
  <c r="AO240" i="9"/>
  <c r="AZ238" i="9"/>
  <c r="AQ238" i="9"/>
  <c r="AH238" i="9"/>
  <c r="X238" i="9"/>
  <c r="O238" i="9"/>
  <c r="AS227" i="9"/>
  <c r="F481" i="9" s="1"/>
  <c r="AW219" i="9"/>
  <c r="AL219" i="9"/>
  <c r="AB219" i="9"/>
  <c r="Q219" i="9"/>
  <c r="Z218" i="9"/>
  <c r="K218" i="9"/>
  <c r="S218" i="9"/>
  <c r="AA218" i="9"/>
  <c r="AI218" i="9"/>
  <c r="AQ218" i="9"/>
  <c r="G218" i="9"/>
  <c r="O218" i="9"/>
  <c r="W218" i="9"/>
  <c r="AE218" i="9"/>
  <c r="AM218" i="9"/>
  <c r="AJ217" i="9"/>
  <c r="Y217" i="9"/>
  <c r="N217" i="9"/>
  <c r="AH216" i="9"/>
  <c r="X216" i="9"/>
  <c r="M216" i="9"/>
  <c r="BB215" i="9"/>
  <c r="AR215" i="9"/>
  <c r="AG215" i="9"/>
  <c r="L215" i="9"/>
  <c r="BA214" i="9"/>
  <c r="AP214" i="9"/>
  <c r="AF214" i="9"/>
  <c r="U214" i="9"/>
  <c r="J214" i="9"/>
  <c r="AZ213" i="9"/>
  <c r="AO213" i="9"/>
  <c r="AC213" i="9"/>
  <c r="Q213" i="9"/>
  <c r="K212" i="9"/>
  <c r="S212" i="9"/>
  <c r="AA212" i="9"/>
  <c r="AI212" i="9"/>
  <c r="AQ212" i="9"/>
  <c r="L212" i="9"/>
  <c r="T212" i="9"/>
  <c r="AB212" i="9"/>
  <c r="AJ212" i="9"/>
  <c r="AR212" i="9"/>
  <c r="AZ212" i="9"/>
  <c r="G212" i="9"/>
  <c r="O212" i="9"/>
  <c r="W212" i="9"/>
  <c r="AE212" i="9"/>
  <c r="AM212" i="9"/>
  <c r="AG211" i="9"/>
  <c r="T211" i="9"/>
  <c r="AD209" i="9"/>
  <c r="N209" i="9"/>
  <c r="G207" i="9"/>
  <c r="O207" i="9"/>
  <c r="W207" i="9"/>
  <c r="AE207" i="9"/>
  <c r="AM207" i="9"/>
  <c r="H207" i="9"/>
  <c r="P207" i="9"/>
  <c r="X207" i="9"/>
  <c r="AF207" i="9"/>
  <c r="AN207" i="9"/>
  <c r="AV207" i="9"/>
  <c r="I207" i="9"/>
  <c r="Q207" i="9"/>
  <c r="Y207" i="9"/>
  <c r="AG207" i="9"/>
  <c r="AO207" i="9"/>
  <c r="K207" i="9"/>
  <c r="S207" i="9"/>
  <c r="AA207" i="9"/>
  <c r="AI207" i="9"/>
  <c r="AQ207" i="9"/>
  <c r="AX203" i="9"/>
  <c r="AH203" i="9"/>
  <c r="R203" i="9"/>
  <c r="Z202" i="9"/>
  <c r="AL201" i="9"/>
  <c r="F201" i="9"/>
  <c r="F200" i="9"/>
  <c r="AC199" i="9"/>
  <c r="M199" i="9"/>
  <c r="AZ197" i="9"/>
  <c r="AJ197" i="9"/>
  <c r="T197" i="9"/>
  <c r="Z195" i="9"/>
  <c r="AD193" i="9"/>
  <c r="N193" i="9"/>
  <c r="AL192" i="9"/>
  <c r="G191" i="9"/>
  <c r="O191" i="9"/>
  <c r="W191" i="9"/>
  <c r="AE191" i="9"/>
  <c r="AM191" i="9"/>
  <c r="H191" i="9"/>
  <c r="P191" i="9"/>
  <c r="X191" i="9"/>
  <c r="AF191" i="9"/>
  <c r="AN191" i="9"/>
  <c r="AV191" i="9"/>
  <c r="I191" i="9"/>
  <c r="Q191" i="9"/>
  <c r="AG191" i="9"/>
  <c r="AO191" i="9"/>
  <c r="K191" i="9"/>
  <c r="S191" i="9"/>
  <c r="AA191" i="9"/>
  <c r="AI191" i="9"/>
  <c r="AQ191" i="9"/>
  <c r="AD190" i="9"/>
  <c r="AW188" i="9"/>
  <c r="AX187" i="9"/>
  <c r="AH187" i="9"/>
  <c r="R187" i="9"/>
  <c r="Z186" i="9"/>
  <c r="N186" i="9"/>
  <c r="AL185" i="9"/>
  <c r="F185" i="9"/>
  <c r="F184" i="9"/>
  <c r="AC183" i="9"/>
  <c r="M183" i="9"/>
  <c r="AX182" i="9"/>
  <c r="AZ181" i="9"/>
  <c r="AJ181" i="9"/>
  <c r="T181" i="9"/>
  <c r="Z179" i="9"/>
  <c r="AC178" i="9"/>
  <c r="M178" i="9"/>
  <c r="AX177" i="9"/>
  <c r="AP178" i="9"/>
  <c r="X179" i="9"/>
  <c r="J178" i="9"/>
  <c r="G176" i="9"/>
  <c r="K176" i="9"/>
  <c r="O176" i="9"/>
  <c r="S176" i="9"/>
  <c r="W176" i="9"/>
  <c r="AA176" i="9"/>
  <c r="AE176" i="9"/>
  <c r="AI176" i="9"/>
  <c r="AM176" i="9"/>
  <c r="AQ176" i="9"/>
  <c r="AZ176" i="9"/>
  <c r="AV176" i="9"/>
  <c r="I276" i="6"/>
  <c r="Q276" i="6"/>
  <c r="Y276" i="6"/>
  <c r="AG276" i="6"/>
  <c r="AO276" i="6"/>
  <c r="AW276" i="6"/>
  <c r="J276" i="6"/>
  <c r="R276" i="6"/>
  <c r="Z276" i="6"/>
  <c r="AH276" i="6"/>
  <c r="AP276" i="6"/>
  <c r="AX276" i="6"/>
  <c r="K276" i="6"/>
  <c r="S276" i="6"/>
  <c r="AA276" i="6"/>
  <c r="AI276" i="6"/>
  <c r="AQ276" i="6"/>
  <c r="AY276" i="6"/>
  <c r="L276" i="6"/>
  <c r="T276" i="6"/>
  <c r="AB276" i="6"/>
  <c r="AJ276" i="6"/>
  <c r="AR276" i="6"/>
  <c r="AZ276" i="6"/>
  <c r="F276" i="6"/>
  <c r="N276" i="6"/>
  <c r="V276" i="6"/>
  <c r="AD276" i="6"/>
  <c r="AL276" i="6"/>
  <c r="AT276" i="6"/>
  <c r="BB276" i="6"/>
  <c r="AM274" i="6"/>
  <c r="P274" i="6"/>
  <c r="W270" i="6"/>
  <c r="AK268" i="6"/>
  <c r="O268" i="6"/>
  <c r="AV266" i="6"/>
  <c r="AC266" i="6"/>
  <c r="AK264" i="6"/>
  <c r="O264" i="6"/>
  <c r="W262" i="6"/>
  <c r="AM258" i="6"/>
  <c r="P258" i="6"/>
  <c r="I256" i="6"/>
  <c r="Q256" i="6"/>
  <c r="Y256" i="6"/>
  <c r="AG256" i="6"/>
  <c r="AO256" i="6"/>
  <c r="AW256" i="6"/>
  <c r="J256" i="6"/>
  <c r="R256" i="6"/>
  <c r="Z256" i="6"/>
  <c r="AH256" i="6"/>
  <c r="AP256" i="6"/>
  <c r="AX256" i="6"/>
  <c r="K256" i="6"/>
  <c r="S256" i="6"/>
  <c r="AA256" i="6"/>
  <c r="AI256" i="6"/>
  <c r="AQ256" i="6"/>
  <c r="AY256" i="6"/>
  <c r="L256" i="6"/>
  <c r="T256" i="6"/>
  <c r="AB256" i="6"/>
  <c r="AJ256" i="6"/>
  <c r="AR256" i="6"/>
  <c r="AZ256" i="6"/>
  <c r="F256" i="6"/>
  <c r="N256" i="6"/>
  <c r="V256" i="6"/>
  <c r="AD256" i="6"/>
  <c r="AL256" i="6"/>
  <c r="AT256" i="6"/>
  <c r="BB256" i="6"/>
  <c r="AN252" i="6"/>
  <c r="U252" i="6"/>
  <c r="AV250" i="6"/>
  <c r="AC250" i="6"/>
  <c r="AK248" i="6"/>
  <c r="O248" i="6"/>
  <c r="W246" i="6"/>
  <c r="AM242" i="6"/>
  <c r="P242" i="6"/>
  <c r="I240" i="6"/>
  <c r="Q240" i="6"/>
  <c r="Y240" i="6"/>
  <c r="AG240" i="6"/>
  <c r="AO240" i="6"/>
  <c r="AW240" i="6"/>
  <c r="J240" i="6"/>
  <c r="R240" i="6"/>
  <c r="Z240" i="6"/>
  <c r="AH240" i="6"/>
  <c r="AP240" i="6"/>
  <c r="AX240" i="6"/>
  <c r="K240" i="6"/>
  <c r="S240" i="6"/>
  <c r="AA240" i="6"/>
  <c r="AI240" i="6"/>
  <c r="AQ240" i="6"/>
  <c r="AY240" i="6"/>
  <c r="L240" i="6"/>
  <c r="T240" i="6"/>
  <c r="AB240" i="6"/>
  <c r="AJ240" i="6"/>
  <c r="AR240" i="6"/>
  <c r="AZ240" i="6"/>
  <c r="F240" i="6"/>
  <c r="N240" i="6"/>
  <c r="V240" i="6"/>
  <c r="AD240" i="6"/>
  <c r="AL240" i="6"/>
  <c r="AT240" i="6"/>
  <c r="BB240" i="6"/>
  <c r="AN236" i="6"/>
  <c r="U236" i="6"/>
  <c r="AV234" i="6"/>
  <c r="AC234" i="6"/>
  <c r="AK232" i="6"/>
  <c r="O232" i="6"/>
  <c r="W230" i="6"/>
  <c r="AM226" i="6"/>
  <c r="P226" i="6"/>
  <c r="I224" i="6"/>
  <c r="Q224" i="6"/>
  <c r="AG224" i="6"/>
  <c r="AO224" i="6"/>
  <c r="J224" i="6"/>
  <c r="R224" i="6"/>
  <c r="Z224" i="6"/>
  <c r="AP224" i="6"/>
  <c r="AX224" i="6"/>
  <c r="K224" i="6"/>
  <c r="S224" i="6"/>
  <c r="AA224" i="6"/>
  <c r="AI224" i="6"/>
  <c r="AQ224" i="6"/>
  <c r="AY224" i="6"/>
  <c r="L224" i="6"/>
  <c r="AJ224" i="6"/>
  <c r="AZ224" i="6"/>
  <c r="V224" i="6"/>
  <c r="AD224" i="6"/>
  <c r="BB224" i="6"/>
  <c r="V218" i="6"/>
  <c r="AY216" i="6"/>
  <c r="AC216" i="6"/>
  <c r="AL212" i="6"/>
  <c r="S212" i="6"/>
  <c r="V210" i="6"/>
  <c r="AY208" i="6"/>
  <c r="AC208" i="6"/>
  <c r="AL204" i="6"/>
  <c r="S204" i="6"/>
  <c r="V202" i="6"/>
  <c r="AY200" i="6"/>
  <c r="AC200" i="6"/>
  <c r="AL196" i="6"/>
  <c r="S196" i="6"/>
  <c r="V194" i="6"/>
  <c r="AY192" i="6"/>
  <c r="AC192" i="6"/>
  <c r="AA188" i="6"/>
  <c r="AY264" i="10"/>
  <c r="AQ264" i="10"/>
  <c r="AI264" i="10"/>
  <c r="AA264" i="10"/>
  <c r="S264" i="10"/>
  <c r="K264" i="10"/>
  <c r="AY262" i="10"/>
  <c r="AQ262" i="10"/>
  <c r="AI262" i="10"/>
  <c r="AA262" i="10"/>
  <c r="S262" i="10"/>
  <c r="K262" i="10"/>
  <c r="AY260" i="10"/>
  <c r="AQ260" i="10"/>
  <c r="AI260" i="10"/>
  <c r="AA260" i="10"/>
  <c r="S260" i="10"/>
  <c r="K260" i="10"/>
  <c r="AY258" i="10"/>
  <c r="AQ258" i="10"/>
  <c r="AI258" i="10"/>
  <c r="AA258" i="10"/>
  <c r="S258" i="10"/>
  <c r="K258" i="10"/>
  <c r="AY256" i="10"/>
  <c r="AQ256" i="10"/>
  <c r="AI256" i="10"/>
  <c r="AA256" i="10"/>
  <c r="S256" i="10"/>
  <c r="K256" i="10"/>
  <c r="AY254" i="10"/>
  <c r="AQ254" i="10"/>
  <c r="AI254" i="10"/>
  <c r="AA254" i="10"/>
  <c r="S254" i="10"/>
  <c r="K254" i="10"/>
  <c r="AY252" i="10"/>
  <c r="AQ252" i="10"/>
  <c r="AI252" i="10"/>
  <c r="AA252" i="10"/>
  <c r="S252" i="10"/>
  <c r="K252" i="10"/>
  <c r="AY250" i="10"/>
  <c r="AQ250" i="10"/>
  <c r="AI250" i="10"/>
  <c r="AA250" i="10"/>
  <c r="S250" i="10"/>
  <c r="K250" i="10"/>
  <c r="AY248" i="10"/>
  <c r="AQ248" i="10"/>
  <c r="AI248" i="10"/>
  <c r="AA248" i="10"/>
  <c r="S248" i="10"/>
  <c r="K248" i="10"/>
  <c r="AY246" i="10"/>
  <c r="AQ246" i="10"/>
  <c r="AI246" i="10"/>
  <c r="AA246" i="10"/>
  <c r="S246" i="10"/>
  <c r="K246" i="10"/>
  <c r="AY244" i="10"/>
  <c r="AQ244" i="10"/>
  <c r="AI244" i="10"/>
  <c r="AA244" i="10"/>
  <c r="S244" i="10"/>
  <c r="K244" i="10"/>
  <c r="AY242" i="10"/>
  <c r="AQ242" i="10"/>
  <c r="AI242" i="10"/>
  <c r="AA242" i="10"/>
  <c r="S242" i="10"/>
  <c r="K242" i="10"/>
  <c r="AY240" i="10"/>
  <c r="AQ240" i="10"/>
  <c r="AI240" i="10"/>
  <c r="AA240" i="10"/>
  <c r="S240" i="10"/>
  <c r="K240" i="10"/>
  <c r="AY238" i="10"/>
  <c r="AQ238" i="10"/>
  <c r="AI238" i="10"/>
  <c r="AA238" i="10"/>
  <c r="S238" i="10"/>
  <c r="K238" i="10"/>
  <c r="AY236" i="10"/>
  <c r="AQ236" i="10"/>
  <c r="AI236" i="10"/>
  <c r="AA236" i="10"/>
  <c r="S236" i="10"/>
  <c r="K236" i="10"/>
  <c r="AY234" i="10"/>
  <c r="AQ234" i="10"/>
  <c r="AI234" i="10"/>
  <c r="AA234" i="10"/>
  <c r="S234" i="10"/>
  <c r="K234" i="10"/>
  <c r="AY232" i="10"/>
  <c r="AQ232" i="10"/>
  <c r="AI232" i="10"/>
  <c r="AA232" i="10"/>
  <c r="S232" i="10"/>
  <c r="K232" i="10"/>
  <c r="AY230" i="10"/>
  <c r="AQ230" i="10"/>
  <c r="AI230" i="10"/>
  <c r="AA230" i="10"/>
  <c r="S230" i="10"/>
  <c r="K230" i="10"/>
  <c r="AY228" i="10"/>
  <c r="AQ228" i="10"/>
  <c r="AI228" i="10"/>
  <c r="AA228" i="10"/>
  <c r="S228" i="10"/>
  <c r="K228" i="10"/>
  <c r="AY226" i="10"/>
  <c r="AQ226" i="10"/>
  <c r="AI226" i="10"/>
  <c r="AA226" i="10"/>
  <c r="S226" i="10"/>
  <c r="K226" i="10"/>
  <c r="AW222" i="10"/>
  <c r="AW218" i="10"/>
  <c r="AW216" i="10"/>
  <c r="AW214" i="10"/>
  <c r="AW212" i="10"/>
  <c r="AW210" i="10"/>
  <c r="AW208" i="10"/>
  <c r="AW206" i="10"/>
  <c r="AW204" i="10"/>
  <c r="AW202" i="10"/>
  <c r="AW200" i="10"/>
  <c r="AW198" i="10"/>
  <c r="AW196" i="10"/>
  <c r="AW194" i="10"/>
  <c r="AW192" i="10"/>
  <c r="AW190" i="10"/>
  <c r="AW188" i="10"/>
  <c r="AW186" i="10"/>
  <c r="AW184" i="10"/>
  <c r="AW182" i="10"/>
  <c r="AW180" i="10"/>
  <c r="AV178" i="10"/>
  <c r="AN178" i="10"/>
  <c r="AF178" i="10"/>
  <c r="X178" i="10"/>
  <c r="P178" i="10"/>
  <c r="H178" i="10"/>
  <c r="AY177" i="10"/>
  <c r="I238" i="9"/>
  <c r="Q238" i="9"/>
  <c r="Y238" i="9"/>
  <c r="AG238" i="9"/>
  <c r="AO238" i="9"/>
  <c r="AW238" i="9"/>
  <c r="G219" i="9"/>
  <c r="O219" i="9"/>
  <c r="W219" i="9"/>
  <c r="AE219" i="9"/>
  <c r="AM219" i="9"/>
  <c r="K219" i="9"/>
  <c r="S219" i="9"/>
  <c r="AA219" i="9"/>
  <c r="AI219" i="9"/>
  <c r="AQ219" i="9"/>
  <c r="AH217" i="9"/>
  <c r="X217" i="9"/>
  <c r="M217" i="9"/>
  <c r="AZ214" i="9"/>
  <c r="AO214" i="9"/>
  <c r="AD214" i="9"/>
  <c r="T214" i="9"/>
  <c r="I214" i="9"/>
  <c r="AX213" i="9"/>
  <c r="AN213" i="9"/>
  <c r="AB213" i="9"/>
  <c r="N213" i="9"/>
  <c r="G211" i="9"/>
  <c r="O211" i="9"/>
  <c r="W211" i="9"/>
  <c r="AE211" i="9"/>
  <c r="AM211" i="9"/>
  <c r="H211" i="9"/>
  <c r="P211" i="9"/>
  <c r="X211" i="9"/>
  <c r="AF211" i="9"/>
  <c r="AN211" i="9"/>
  <c r="AV211" i="9"/>
  <c r="K211" i="9"/>
  <c r="S211" i="9"/>
  <c r="AA211" i="9"/>
  <c r="AI211" i="9"/>
  <c r="AQ211" i="9"/>
  <c r="G201" i="9"/>
  <c r="O201" i="9"/>
  <c r="W201" i="9"/>
  <c r="AE201" i="9"/>
  <c r="AM201" i="9"/>
  <c r="H201" i="9"/>
  <c r="P201" i="9"/>
  <c r="X201" i="9"/>
  <c r="AF201" i="9"/>
  <c r="AN201" i="9"/>
  <c r="AV201" i="9"/>
  <c r="I201" i="9"/>
  <c r="Q201" i="9"/>
  <c r="Y201" i="9"/>
  <c r="AG201" i="9"/>
  <c r="AO201" i="9"/>
  <c r="K201" i="9"/>
  <c r="S201" i="9"/>
  <c r="AA201" i="9"/>
  <c r="AI201" i="9"/>
  <c r="AQ201" i="9"/>
  <c r="AR199" i="9"/>
  <c r="AB199" i="9"/>
  <c r="L199" i="9"/>
  <c r="AX197" i="9"/>
  <c r="AH197" i="9"/>
  <c r="R197" i="9"/>
  <c r="Z196" i="9"/>
  <c r="Z189" i="9"/>
  <c r="G185" i="9"/>
  <c r="O185" i="9"/>
  <c r="W185" i="9"/>
  <c r="AE185" i="9"/>
  <c r="AM185" i="9"/>
  <c r="H185" i="9"/>
  <c r="P185" i="9"/>
  <c r="X185" i="9"/>
  <c r="AF185" i="9"/>
  <c r="AN185" i="9"/>
  <c r="AV185" i="9"/>
  <c r="I185" i="9"/>
  <c r="Q185" i="9"/>
  <c r="Y185" i="9"/>
  <c r="AG185" i="9"/>
  <c r="AO185" i="9"/>
  <c r="K185" i="9"/>
  <c r="S185" i="9"/>
  <c r="AA185" i="9"/>
  <c r="AI185" i="9"/>
  <c r="AQ185" i="9"/>
  <c r="AR183" i="9"/>
  <c r="AB183" i="9"/>
  <c r="L183" i="9"/>
  <c r="AX181" i="9"/>
  <c r="AH181" i="9"/>
  <c r="R181" i="9"/>
  <c r="Z180" i="9"/>
  <c r="AL179" i="9"/>
  <c r="AO178" i="9"/>
  <c r="Y178" i="9"/>
  <c r="I178" i="9"/>
  <c r="AU176" i="9"/>
  <c r="AU179" i="9"/>
  <c r="AU181" i="9"/>
  <c r="AU183" i="9"/>
  <c r="AU185" i="9"/>
  <c r="AU187" i="9"/>
  <c r="AU189" i="9"/>
  <c r="AU191" i="9"/>
  <c r="AU193" i="9"/>
  <c r="AU195" i="9"/>
  <c r="AU197" i="9"/>
  <c r="AU199" i="9"/>
  <c r="AU201" i="9"/>
  <c r="AU203" i="9"/>
  <c r="AU205" i="9"/>
  <c r="AU207" i="9"/>
  <c r="AU209" i="9"/>
  <c r="AU211" i="9"/>
  <c r="AU213" i="9"/>
  <c r="AU215" i="9"/>
  <c r="AU217" i="9"/>
  <c r="AU177" i="9"/>
  <c r="AU180" i="9"/>
  <c r="AU182" i="9"/>
  <c r="AU184" i="9"/>
  <c r="AU186" i="9"/>
  <c r="AU188" i="9"/>
  <c r="AU190" i="9"/>
  <c r="AU192" i="9"/>
  <c r="AU194" i="9"/>
  <c r="AU196" i="9"/>
  <c r="AU198" i="9"/>
  <c r="AU200" i="9"/>
  <c r="AU202" i="9"/>
  <c r="AU204" i="9"/>
  <c r="AU206" i="9"/>
  <c r="AU208" i="9"/>
  <c r="AU210" i="9"/>
  <c r="AU212" i="9"/>
  <c r="AU214" i="9"/>
  <c r="AU216" i="9"/>
  <c r="AU218" i="9"/>
  <c r="AU220" i="9"/>
  <c r="N177" i="9"/>
  <c r="N178" i="9"/>
  <c r="BC268" i="6"/>
  <c r="AF268" i="6"/>
  <c r="M268" i="6"/>
  <c r="I266" i="6"/>
  <c r="Q266" i="6"/>
  <c r="Y266" i="6"/>
  <c r="AG266" i="6"/>
  <c r="AO266" i="6"/>
  <c r="AW266" i="6"/>
  <c r="J266" i="6"/>
  <c r="R266" i="6"/>
  <c r="Z266" i="6"/>
  <c r="AH266" i="6"/>
  <c r="AP266" i="6"/>
  <c r="AX266" i="6"/>
  <c r="K266" i="6"/>
  <c r="S266" i="6"/>
  <c r="AA266" i="6"/>
  <c r="AI266" i="6"/>
  <c r="AQ266" i="6"/>
  <c r="AY266" i="6"/>
  <c r="L266" i="6"/>
  <c r="T266" i="6"/>
  <c r="AB266" i="6"/>
  <c r="AJ266" i="6"/>
  <c r="AR266" i="6"/>
  <c r="AZ266" i="6"/>
  <c r="F266" i="6"/>
  <c r="N266" i="6"/>
  <c r="V266" i="6"/>
  <c r="AD266" i="6"/>
  <c r="AL266" i="6"/>
  <c r="AT266" i="6"/>
  <c r="BB266" i="6"/>
  <c r="BC264" i="6"/>
  <c r="AF264" i="6"/>
  <c r="M264" i="6"/>
  <c r="I250" i="6"/>
  <c r="Q250" i="6"/>
  <c r="Y250" i="6"/>
  <c r="AG250" i="6"/>
  <c r="AO250" i="6"/>
  <c r="AW250" i="6"/>
  <c r="J250" i="6"/>
  <c r="R250" i="6"/>
  <c r="Z250" i="6"/>
  <c r="AH250" i="6"/>
  <c r="AP250" i="6"/>
  <c r="AX250" i="6"/>
  <c r="K250" i="6"/>
  <c r="S250" i="6"/>
  <c r="AA250" i="6"/>
  <c r="AI250" i="6"/>
  <c r="AQ250" i="6"/>
  <c r="AY250" i="6"/>
  <c r="L250" i="6"/>
  <c r="T250" i="6"/>
  <c r="AB250" i="6"/>
  <c r="AJ250" i="6"/>
  <c r="AR250" i="6"/>
  <c r="AZ250" i="6"/>
  <c r="F250" i="6"/>
  <c r="N250" i="6"/>
  <c r="V250" i="6"/>
  <c r="AD250" i="6"/>
  <c r="AL250" i="6"/>
  <c r="AT250" i="6"/>
  <c r="BB250" i="6"/>
  <c r="BC248" i="6"/>
  <c r="AF248" i="6"/>
  <c r="M248" i="6"/>
  <c r="I234" i="6"/>
  <c r="Q234" i="6"/>
  <c r="Y234" i="6"/>
  <c r="AG234" i="6"/>
  <c r="AO234" i="6"/>
  <c r="AW234" i="6"/>
  <c r="J234" i="6"/>
  <c r="R234" i="6"/>
  <c r="Z234" i="6"/>
  <c r="AH234" i="6"/>
  <c r="AP234" i="6"/>
  <c r="AX234" i="6"/>
  <c r="K234" i="6"/>
  <c r="S234" i="6"/>
  <c r="AA234" i="6"/>
  <c r="AI234" i="6"/>
  <c r="AQ234" i="6"/>
  <c r="AY234" i="6"/>
  <c r="L234" i="6"/>
  <c r="T234" i="6"/>
  <c r="AB234" i="6"/>
  <c r="AJ234" i="6"/>
  <c r="AR234" i="6"/>
  <c r="AZ234" i="6"/>
  <c r="F234" i="6"/>
  <c r="N234" i="6"/>
  <c r="V234" i="6"/>
  <c r="AD234" i="6"/>
  <c r="AL234" i="6"/>
  <c r="AT234" i="6"/>
  <c r="BB234" i="6"/>
  <c r="BC232" i="6"/>
  <c r="AF232" i="6"/>
  <c r="M232" i="6"/>
  <c r="G216" i="6"/>
  <c r="O216" i="6"/>
  <c r="W216" i="6"/>
  <c r="AE216" i="6"/>
  <c r="AM216" i="6"/>
  <c r="AU216" i="6"/>
  <c r="BC216" i="6"/>
  <c r="H216" i="6"/>
  <c r="X216" i="6"/>
  <c r="AF216" i="6"/>
  <c r="AN216" i="6"/>
  <c r="AV216" i="6"/>
  <c r="I216" i="6"/>
  <c r="Q216" i="6"/>
  <c r="AG216" i="6"/>
  <c r="AO216" i="6"/>
  <c r="J216" i="6"/>
  <c r="R216" i="6"/>
  <c r="Z216" i="6"/>
  <c r="AP216" i="6"/>
  <c r="AX216" i="6"/>
  <c r="L216" i="6"/>
  <c r="AJ216" i="6"/>
  <c r="AR216" i="6"/>
  <c r="AZ216" i="6"/>
  <c r="G208" i="6"/>
  <c r="O208" i="6"/>
  <c r="W208" i="6"/>
  <c r="AE208" i="6"/>
  <c r="AM208" i="6"/>
  <c r="AU208" i="6"/>
  <c r="BC208" i="6"/>
  <c r="H208" i="6"/>
  <c r="X208" i="6"/>
  <c r="AF208" i="6"/>
  <c r="AN208" i="6"/>
  <c r="AV208" i="6"/>
  <c r="I208" i="6"/>
  <c r="Q208" i="6"/>
  <c r="AG208" i="6"/>
  <c r="AO208" i="6"/>
  <c r="J208" i="6"/>
  <c r="R208" i="6"/>
  <c r="Z208" i="6"/>
  <c r="AP208" i="6"/>
  <c r="AX208" i="6"/>
  <c r="L208" i="6"/>
  <c r="AJ208" i="6"/>
  <c r="AR208" i="6"/>
  <c r="AZ208" i="6"/>
  <c r="G200" i="6"/>
  <c r="O200" i="6"/>
  <c r="W200" i="6"/>
  <c r="AE200" i="6"/>
  <c r="AM200" i="6"/>
  <c r="AU200" i="6"/>
  <c r="BC200" i="6"/>
  <c r="H200" i="6"/>
  <c r="X200" i="6"/>
  <c r="AF200" i="6"/>
  <c r="AN200" i="6"/>
  <c r="AV200" i="6"/>
  <c r="I200" i="6"/>
  <c r="Q200" i="6"/>
  <c r="AG200" i="6"/>
  <c r="AO200" i="6"/>
  <c r="J200" i="6"/>
  <c r="R200" i="6"/>
  <c r="Z200" i="6"/>
  <c r="AP200" i="6"/>
  <c r="AX200" i="6"/>
  <c r="L200" i="6"/>
  <c r="AJ200" i="6"/>
  <c r="AR200" i="6"/>
  <c r="AZ200" i="6"/>
  <c r="L253" i="8"/>
  <c r="T253" i="8"/>
  <c r="AB253" i="8"/>
  <c r="AJ253" i="8"/>
  <c r="AR253" i="8"/>
  <c r="AZ253" i="8"/>
  <c r="F253" i="8"/>
  <c r="N253" i="8"/>
  <c r="V253" i="8"/>
  <c r="AD253" i="8"/>
  <c r="AL253" i="8"/>
  <c r="AT253" i="8"/>
  <c r="BB253" i="8"/>
  <c r="G253" i="8"/>
  <c r="O253" i="8"/>
  <c r="W253" i="8"/>
  <c r="AE253" i="8"/>
  <c r="AM253" i="8"/>
  <c r="AU253" i="8"/>
  <c r="BC253" i="8"/>
  <c r="H253" i="8"/>
  <c r="P253" i="8"/>
  <c r="X253" i="8"/>
  <c r="AF253" i="8"/>
  <c r="AN253" i="8"/>
  <c r="AV253" i="8"/>
  <c r="J253" i="8"/>
  <c r="R253" i="8"/>
  <c r="Z253" i="8"/>
  <c r="AH253" i="8"/>
  <c r="AP253" i="8"/>
  <c r="AX253" i="8"/>
  <c r="I253" i="8"/>
  <c r="AC253" i="8"/>
  <c r="AY253" i="8"/>
  <c r="K253" i="8"/>
  <c r="AG253" i="8"/>
  <c r="M253" i="8"/>
  <c r="AI253" i="8"/>
  <c r="Q253" i="8"/>
  <c r="AK253" i="8"/>
  <c r="S253" i="8"/>
  <c r="AO253" i="8"/>
  <c r="U253" i="8"/>
  <c r="AQ253" i="8"/>
  <c r="Y253" i="8"/>
  <c r="AA253" i="8"/>
  <c r="H443" i="6"/>
  <c r="AX264" i="10"/>
  <c r="AP264" i="10"/>
  <c r="AH264" i="10"/>
  <c r="Z264" i="10"/>
  <c r="R264" i="10"/>
  <c r="AX262" i="10"/>
  <c r="AP262" i="10"/>
  <c r="AH262" i="10"/>
  <c r="Z262" i="10"/>
  <c r="R262" i="10"/>
  <c r="AX260" i="10"/>
  <c r="AP260" i="10"/>
  <c r="AH260" i="10"/>
  <c r="Z260" i="10"/>
  <c r="R260" i="10"/>
  <c r="AX258" i="10"/>
  <c r="AP258" i="10"/>
  <c r="AH258" i="10"/>
  <c r="Z258" i="10"/>
  <c r="R258" i="10"/>
  <c r="AX256" i="10"/>
  <c r="AP256" i="10"/>
  <c r="AH256" i="10"/>
  <c r="Z256" i="10"/>
  <c r="R256" i="10"/>
  <c r="AX254" i="10"/>
  <c r="AP254" i="10"/>
  <c r="AH254" i="10"/>
  <c r="Z254" i="10"/>
  <c r="R254" i="10"/>
  <c r="AX252" i="10"/>
  <c r="AP252" i="10"/>
  <c r="AH252" i="10"/>
  <c r="Z252" i="10"/>
  <c r="R252" i="10"/>
  <c r="AX250" i="10"/>
  <c r="AP250" i="10"/>
  <c r="AH250" i="10"/>
  <c r="Z250" i="10"/>
  <c r="R250" i="10"/>
  <c r="AX248" i="10"/>
  <c r="AP248" i="10"/>
  <c r="AH248" i="10"/>
  <c r="Z248" i="10"/>
  <c r="R248" i="10"/>
  <c r="AX246" i="10"/>
  <c r="AP246" i="10"/>
  <c r="AH246" i="10"/>
  <c r="Z246" i="10"/>
  <c r="R246" i="10"/>
  <c r="AX244" i="10"/>
  <c r="AP244" i="10"/>
  <c r="AH244" i="10"/>
  <c r="Z244" i="10"/>
  <c r="R244" i="10"/>
  <c r="AX242" i="10"/>
  <c r="AP242" i="10"/>
  <c r="AH242" i="10"/>
  <c r="Z242" i="10"/>
  <c r="R242" i="10"/>
  <c r="AX240" i="10"/>
  <c r="AP240" i="10"/>
  <c r="AH240" i="10"/>
  <c r="Z240" i="10"/>
  <c r="R240" i="10"/>
  <c r="AX238" i="10"/>
  <c r="AP238" i="10"/>
  <c r="AH238" i="10"/>
  <c r="Z238" i="10"/>
  <c r="R238" i="10"/>
  <c r="AX236" i="10"/>
  <c r="AP236" i="10"/>
  <c r="AH236" i="10"/>
  <c r="Z236" i="10"/>
  <c r="R236" i="10"/>
  <c r="AX234" i="10"/>
  <c r="AP234" i="10"/>
  <c r="AH234" i="10"/>
  <c r="Z234" i="10"/>
  <c r="R234" i="10"/>
  <c r="AX232" i="10"/>
  <c r="AP232" i="10"/>
  <c r="AH232" i="10"/>
  <c r="Z232" i="10"/>
  <c r="R232" i="10"/>
  <c r="AX230" i="10"/>
  <c r="AP230" i="10"/>
  <c r="AH230" i="10"/>
  <c r="Z230" i="10"/>
  <c r="R230" i="10"/>
  <c r="AX228" i="10"/>
  <c r="AP228" i="10"/>
  <c r="AH228" i="10"/>
  <c r="Z228" i="10"/>
  <c r="R228" i="10"/>
  <c r="AP226" i="10"/>
  <c r="AH226" i="10"/>
  <c r="Z226" i="10"/>
  <c r="R226" i="10"/>
  <c r="J226" i="10"/>
  <c r="AJ223" i="10"/>
  <c r="AB223" i="10"/>
  <c r="T223" i="10"/>
  <c r="AV222" i="10"/>
  <c r="AN222" i="10"/>
  <c r="AF222" i="10"/>
  <c r="X222" i="10"/>
  <c r="P222" i="10"/>
  <c r="AZ221" i="10"/>
  <c r="AJ221" i="10"/>
  <c r="AB221" i="10"/>
  <c r="T221" i="10"/>
  <c r="AV220" i="10"/>
  <c r="AN220" i="10"/>
  <c r="AF220" i="10"/>
  <c r="X220" i="10"/>
  <c r="P220" i="10"/>
  <c r="AZ219" i="10"/>
  <c r="AJ219" i="10"/>
  <c r="AB219" i="10"/>
  <c r="T219" i="10"/>
  <c r="AV218" i="10"/>
  <c r="AN218" i="10"/>
  <c r="AF218" i="10"/>
  <c r="X218" i="10"/>
  <c r="P218" i="10"/>
  <c r="AZ217" i="10"/>
  <c r="AR217" i="10"/>
  <c r="AJ217" i="10"/>
  <c r="AB217" i="10"/>
  <c r="T217" i="10"/>
  <c r="AV216" i="10"/>
  <c r="AN216" i="10"/>
  <c r="AF216" i="10"/>
  <c r="X216" i="10"/>
  <c r="P216" i="10"/>
  <c r="AZ215" i="10"/>
  <c r="AR215" i="10"/>
  <c r="AJ215" i="10"/>
  <c r="AB215" i="10"/>
  <c r="T215" i="10"/>
  <c r="AV214" i="10"/>
  <c r="AN214" i="10"/>
  <c r="AF214" i="10"/>
  <c r="X214" i="10"/>
  <c r="P214" i="10"/>
  <c r="AZ213" i="10"/>
  <c r="AR213" i="10"/>
  <c r="AJ213" i="10"/>
  <c r="AB213" i="10"/>
  <c r="T213" i="10"/>
  <c r="AV212" i="10"/>
  <c r="AN212" i="10"/>
  <c r="AF212" i="10"/>
  <c r="X212" i="10"/>
  <c r="P212" i="10"/>
  <c r="AZ211" i="10"/>
  <c r="AR211" i="10"/>
  <c r="AJ211" i="10"/>
  <c r="AB211" i="10"/>
  <c r="T211" i="10"/>
  <c r="AV210" i="10"/>
  <c r="AN210" i="10"/>
  <c r="AF210" i="10"/>
  <c r="X210" i="10"/>
  <c r="P210" i="10"/>
  <c r="AZ209" i="10"/>
  <c r="AR209" i="10"/>
  <c r="AJ209" i="10"/>
  <c r="AB209" i="10"/>
  <c r="T209" i="10"/>
  <c r="AV208" i="10"/>
  <c r="AN208" i="10"/>
  <c r="AF208" i="10"/>
  <c r="X208" i="10"/>
  <c r="P208" i="10"/>
  <c r="H208" i="10"/>
  <c r="AZ207" i="10"/>
  <c r="AR207" i="10"/>
  <c r="AJ207" i="10"/>
  <c r="AB207" i="10"/>
  <c r="T207" i="10"/>
  <c r="L207" i="10"/>
  <c r="AV206" i="10"/>
  <c r="AN206" i="10"/>
  <c r="AF206" i="10"/>
  <c r="X206" i="10"/>
  <c r="P206" i="10"/>
  <c r="H206" i="10"/>
  <c r="AZ205" i="10"/>
  <c r="AR205" i="10"/>
  <c r="AJ205" i="10"/>
  <c r="AB205" i="10"/>
  <c r="T205" i="10"/>
  <c r="L205" i="10"/>
  <c r="AV204" i="10"/>
  <c r="AN204" i="10"/>
  <c r="AF204" i="10"/>
  <c r="X204" i="10"/>
  <c r="P204" i="10"/>
  <c r="H204" i="10"/>
  <c r="AZ203" i="10"/>
  <c r="AR203" i="10"/>
  <c r="AJ203" i="10"/>
  <c r="AB203" i="10"/>
  <c r="T203" i="10"/>
  <c r="L203" i="10"/>
  <c r="AV202" i="10"/>
  <c r="AN202" i="10"/>
  <c r="AF202" i="10"/>
  <c r="X202" i="10"/>
  <c r="P202" i="10"/>
  <c r="H202" i="10"/>
  <c r="AZ201" i="10"/>
  <c r="AR201" i="10"/>
  <c r="AJ201" i="10"/>
  <c r="AB201" i="10"/>
  <c r="T201" i="10"/>
  <c r="L201" i="10"/>
  <c r="AV200" i="10"/>
  <c r="AN200" i="10"/>
  <c r="AF200" i="10"/>
  <c r="X200" i="10"/>
  <c r="P200" i="10"/>
  <c r="H200" i="10"/>
  <c r="AZ199" i="10"/>
  <c r="AR199" i="10"/>
  <c r="AJ199" i="10"/>
  <c r="AB199" i="10"/>
  <c r="T199" i="10"/>
  <c r="L199" i="10"/>
  <c r="AV198" i="10"/>
  <c r="AN198" i="10"/>
  <c r="AF198" i="10"/>
  <c r="X198" i="10"/>
  <c r="P198" i="10"/>
  <c r="H198" i="10"/>
  <c r="AZ197" i="10"/>
  <c r="AR197" i="10"/>
  <c r="AJ197" i="10"/>
  <c r="AB197" i="10"/>
  <c r="T197" i="10"/>
  <c r="L197" i="10"/>
  <c r="AV196" i="10"/>
  <c r="AN196" i="10"/>
  <c r="AF196" i="10"/>
  <c r="X196" i="10"/>
  <c r="P196" i="10"/>
  <c r="H196" i="10"/>
  <c r="AZ195" i="10"/>
  <c r="AR195" i="10"/>
  <c r="AJ195" i="10"/>
  <c r="AB195" i="10"/>
  <c r="T195" i="10"/>
  <c r="L195" i="10"/>
  <c r="AV194" i="10"/>
  <c r="AN194" i="10"/>
  <c r="AF194" i="10"/>
  <c r="X194" i="10"/>
  <c r="P194" i="10"/>
  <c r="H194" i="10"/>
  <c r="AZ193" i="10"/>
  <c r="AR193" i="10"/>
  <c r="AJ193" i="10"/>
  <c r="AB193" i="10"/>
  <c r="T193" i="10"/>
  <c r="L193" i="10"/>
  <c r="AV192" i="10"/>
  <c r="AN192" i="10"/>
  <c r="AF192" i="10"/>
  <c r="X192" i="10"/>
  <c r="P192" i="10"/>
  <c r="H192" i="10"/>
  <c r="AZ191" i="10"/>
  <c r="AR191" i="10"/>
  <c r="AJ191" i="10"/>
  <c r="AB191" i="10"/>
  <c r="T191" i="10"/>
  <c r="L191" i="10"/>
  <c r="AV190" i="10"/>
  <c r="AN190" i="10"/>
  <c r="AF190" i="10"/>
  <c r="X190" i="10"/>
  <c r="P190" i="10"/>
  <c r="H190" i="10"/>
  <c r="AZ189" i="10"/>
  <c r="AR189" i="10"/>
  <c r="AJ189" i="10"/>
  <c r="AB189" i="10"/>
  <c r="T189" i="10"/>
  <c r="L189" i="10"/>
  <c r="AV188" i="10"/>
  <c r="AN188" i="10"/>
  <c r="AF188" i="10"/>
  <c r="X188" i="10"/>
  <c r="P188" i="10"/>
  <c r="H188" i="10"/>
  <c r="AZ187" i="10"/>
  <c r="AR187" i="10"/>
  <c r="AJ187" i="10"/>
  <c r="AB187" i="10"/>
  <c r="T187" i="10"/>
  <c r="L187" i="10"/>
  <c r="AV186" i="10"/>
  <c r="AN186" i="10"/>
  <c r="AF186" i="10"/>
  <c r="X186" i="10"/>
  <c r="P186" i="10"/>
  <c r="H186" i="10"/>
  <c r="AZ185" i="10"/>
  <c r="AR185" i="10"/>
  <c r="AJ185" i="10"/>
  <c r="AB185" i="10"/>
  <c r="T185" i="10"/>
  <c r="L185" i="10"/>
  <c r="AV184" i="10"/>
  <c r="AN184" i="10"/>
  <c r="AF184" i="10"/>
  <c r="X184" i="10"/>
  <c r="P184" i="10"/>
  <c r="H184" i="10"/>
  <c r="AZ183" i="10"/>
  <c r="AR183" i="10"/>
  <c r="AJ183" i="10"/>
  <c r="AB183" i="10"/>
  <c r="T183" i="10"/>
  <c r="L183" i="10"/>
  <c r="AV182" i="10"/>
  <c r="AN182" i="10"/>
  <c r="AF182" i="10"/>
  <c r="X182" i="10"/>
  <c r="P182" i="10"/>
  <c r="H182" i="10"/>
  <c r="AZ181" i="10"/>
  <c r="AR181" i="10"/>
  <c r="AJ181" i="10"/>
  <c r="AB181" i="10"/>
  <c r="T181" i="10"/>
  <c r="L181" i="10"/>
  <c r="AZ275" i="9"/>
  <c r="AR275" i="9"/>
  <c r="AJ275" i="9"/>
  <c r="AB275" i="9"/>
  <c r="T275" i="9"/>
  <c r="AV274" i="9"/>
  <c r="AN274" i="9"/>
  <c r="AF274" i="9"/>
  <c r="X274" i="9"/>
  <c r="P274" i="9"/>
  <c r="AZ273" i="9"/>
  <c r="AR273" i="9"/>
  <c r="AJ273" i="9"/>
  <c r="AB273" i="9"/>
  <c r="T273" i="9"/>
  <c r="AV272" i="9"/>
  <c r="AN272" i="9"/>
  <c r="AF272" i="9"/>
  <c r="X272" i="9"/>
  <c r="P272" i="9"/>
  <c r="AZ271" i="9"/>
  <c r="AR271" i="9"/>
  <c r="AJ271" i="9"/>
  <c r="AB271" i="9"/>
  <c r="T271" i="9"/>
  <c r="AV270" i="9"/>
  <c r="AN270" i="9"/>
  <c r="AF270" i="9"/>
  <c r="X270" i="9"/>
  <c r="P270" i="9"/>
  <c r="AZ269" i="9"/>
  <c r="AR269" i="9"/>
  <c r="AJ269" i="9"/>
  <c r="AB269" i="9"/>
  <c r="T269" i="9"/>
  <c r="AV268" i="9"/>
  <c r="AN268" i="9"/>
  <c r="AF268" i="9"/>
  <c r="X268" i="9"/>
  <c r="P268" i="9"/>
  <c r="AZ267" i="9"/>
  <c r="AR267" i="9"/>
  <c r="AJ267" i="9"/>
  <c r="AB267" i="9"/>
  <c r="T267" i="9"/>
  <c r="AV266" i="9"/>
  <c r="AN266" i="9"/>
  <c r="AF266" i="9"/>
  <c r="X266" i="9"/>
  <c r="P266" i="9"/>
  <c r="AZ265" i="9"/>
  <c r="AR265" i="9"/>
  <c r="AJ265" i="9"/>
  <c r="AB265" i="9"/>
  <c r="T265" i="9"/>
  <c r="AV264" i="9"/>
  <c r="AN264" i="9"/>
  <c r="AF264" i="9"/>
  <c r="X264" i="9"/>
  <c r="P264" i="9"/>
  <c r="AZ263" i="9"/>
  <c r="AR263" i="9"/>
  <c r="AJ263" i="9"/>
  <c r="AB263" i="9"/>
  <c r="T263" i="9"/>
  <c r="AV262" i="9"/>
  <c r="AN262" i="9"/>
  <c r="AF262" i="9"/>
  <c r="X262" i="9"/>
  <c r="P262" i="9"/>
  <c r="AZ261" i="9"/>
  <c r="AR261" i="9"/>
  <c r="AJ261" i="9"/>
  <c r="AB261" i="9"/>
  <c r="T261" i="9"/>
  <c r="AV260" i="9"/>
  <c r="AN260" i="9"/>
  <c r="AF260" i="9"/>
  <c r="X260" i="9"/>
  <c r="P260" i="9"/>
  <c r="AZ259" i="9"/>
  <c r="AR259" i="9"/>
  <c r="AJ259" i="9"/>
  <c r="AB259" i="9"/>
  <c r="T259" i="9"/>
  <c r="AV258" i="9"/>
  <c r="AN258" i="9"/>
  <c r="AF258" i="9"/>
  <c r="X258" i="9"/>
  <c r="P258" i="9"/>
  <c r="AZ257" i="9"/>
  <c r="AR257" i="9"/>
  <c r="AJ257" i="9"/>
  <c r="AB257" i="9"/>
  <c r="T257" i="9"/>
  <c r="AV256" i="9"/>
  <c r="AN256" i="9"/>
  <c r="AF256" i="9"/>
  <c r="X256" i="9"/>
  <c r="P256" i="9"/>
  <c r="AZ255" i="9"/>
  <c r="AR255" i="9"/>
  <c r="AJ255" i="9"/>
  <c r="AB255" i="9"/>
  <c r="T255" i="9"/>
  <c r="AV254" i="9"/>
  <c r="AN254" i="9"/>
  <c r="AF254" i="9"/>
  <c r="X254" i="9"/>
  <c r="P254" i="9"/>
  <c r="AZ253" i="9"/>
  <c r="AR253" i="9"/>
  <c r="AJ253" i="9"/>
  <c r="AB253" i="9"/>
  <c r="T253" i="9"/>
  <c r="AV252" i="9"/>
  <c r="AN252" i="9"/>
  <c r="AF252" i="9"/>
  <c r="X252" i="9"/>
  <c r="P252" i="9"/>
  <c r="AZ251" i="9"/>
  <c r="AR251" i="9"/>
  <c r="AJ251" i="9"/>
  <c r="AB251" i="9"/>
  <c r="T251" i="9"/>
  <c r="AV250" i="9"/>
  <c r="AN250" i="9"/>
  <c r="AF250" i="9"/>
  <c r="X250" i="9"/>
  <c r="P250" i="9"/>
  <c r="AZ249" i="9"/>
  <c r="AR249" i="9"/>
  <c r="AJ249" i="9"/>
  <c r="AB249" i="9"/>
  <c r="T249" i="9"/>
  <c r="AV248" i="9"/>
  <c r="AN248" i="9"/>
  <c r="AF248" i="9"/>
  <c r="X248" i="9"/>
  <c r="P248" i="9"/>
  <c r="AZ247" i="9"/>
  <c r="AR247" i="9"/>
  <c r="AJ247" i="9"/>
  <c r="AB247" i="9"/>
  <c r="T247" i="9"/>
  <c r="AV246" i="9"/>
  <c r="AN246" i="9"/>
  <c r="AF246" i="9"/>
  <c r="X246" i="9"/>
  <c r="P246" i="9"/>
  <c r="AZ245" i="9"/>
  <c r="AR245" i="9"/>
  <c r="AJ245" i="9"/>
  <c r="AB245" i="9"/>
  <c r="T245" i="9"/>
  <c r="AV244" i="9"/>
  <c r="AN244" i="9"/>
  <c r="AF244" i="9"/>
  <c r="X244" i="9"/>
  <c r="P244" i="9"/>
  <c r="AZ243" i="9"/>
  <c r="AR243" i="9"/>
  <c r="AJ243" i="9"/>
  <c r="AB243" i="9"/>
  <c r="T243" i="9"/>
  <c r="AV242" i="9"/>
  <c r="AN242" i="9"/>
  <c r="AF242" i="9"/>
  <c r="X242" i="9"/>
  <c r="P242" i="9"/>
  <c r="AZ241" i="9"/>
  <c r="AR241" i="9"/>
  <c r="AJ241" i="9"/>
  <c r="AB241" i="9"/>
  <c r="T241" i="9"/>
  <c r="AS239" i="9"/>
  <c r="AX238" i="9"/>
  <c r="AN238" i="9"/>
  <c r="AE238" i="9"/>
  <c r="V238" i="9"/>
  <c r="M238" i="9"/>
  <c r="I236" i="9"/>
  <c r="Q236" i="9"/>
  <c r="Y236" i="9"/>
  <c r="AG236" i="9"/>
  <c r="AO236" i="9"/>
  <c r="AW236" i="9"/>
  <c r="AS231" i="9"/>
  <c r="G483" i="9" s="1"/>
  <c r="Z224" i="9"/>
  <c r="Z220" i="9"/>
  <c r="K220" i="9"/>
  <c r="S220" i="9"/>
  <c r="AA220" i="9"/>
  <c r="AI220" i="9"/>
  <c r="AQ220" i="9"/>
  <c r="O220" i="9"/>
  <c r="W220" i="9"/>
  <c r="AE220" i="9"/>
  <c r="AM220" i="9"/>
  <c r="AJ219" i="9"/>
  <c r="Y219" i="9"/>
  <c r="M218" i="9"/>
  <c r="BB217" i="9"/>
  <c r="AR217" i="9"/>
  <c r="AG217" i="9"/>
  <c r="L217" i="9"/>
  <c r="BA216" i="9"/>
  <c r="AP216" i="9"/>
  <c r="AF216" i="9"/>
  <c r="U216" i="9"/>
  <c r="J216" i="9"/>
  <c r="AZ215" i="9"/>
  <c r="AO215" i="9"/>
  <c r="AD215" i="9"/>
  <c r="T215" i="9"/>
  <c r="I215" i="9"/>
  <c r="AX214" i="9"/>
  <c r="AN214" i="9"/>
  <c r="AC214" i="9"/>
  <c r="R214" i="9"/>
  <c r="H214" i="9"/>
  <c r="AW213" i="9"/>
  <c r="AL213" i="9"/>
  <c r="Z213" i="9"/>
  <c r="M213" i="9"/>
  <c r="Z212" i="9"/>
  <c r="BB211" i="9"/>
  <c r="AP211" i="9"/>
  <c r="AC211" i="9"/>
  <c r="Q211" i="9"/>
  <c r="AR209" i="9"/>
  <c r="AB209" i="9"/>
  <c r="L209" i="9"/>
  <c r="Z206" i="9"/>
  <c r="AC203" i="9"/>
  <c r="M203" i="9"/>
  <c r="AZ201" i="9"/>
  <c r="AJ201" i="9"/>
  <c r="T201" i="9"/>
  <c r="AP199" i="9"/>
  <c r="Z199" i="9"/>
  <c r="J199" i="9"/>
  <c r="AD197" i="9"/>
  <c r="N197" i="9"/>
  <c r="AL196" i="9"/>
  <c r="G195" i="9"/>
  <c r="O195" i="9"/>
  <c r="W195" i="9"/>
  <c r="AE195" i="9"/>
  <c r="AM195" i="9"/>
  <c r="H195" i="9"/>
  <c r="P195" i="9"/>
  <c r="X195" i="9"/>
  <c r="AF195" i="9"/>
  <c r="AN195" i="9"/>
  <c r="AV195" i="9"/>
  <c r="I195" i="9"/>
  <c r="Q195" i="9"/>
  <c r="Y195" i="9"/>
  <c r="AG195" i="9"/>
  <c r="AO195" i="9"/>
  <c r="K195" i="9"/>
  <c r="S195" i="9"/>
  <c r="AA195" i="9"/>
  <c r="AI195" i="9"/>
  <c r="AQ195" i="9"/>
  <c r="AR193" i="9"/>
  <c r="AB193" i="9"/>
  <c r="L193" i="9"/>
  <c r="AW192" i="9"/>
  <c r="Z190" i="9"/>
  <c r="N190" i="9"/>
  <c r="AL189" i="9"/>
  <c r="F189" i="9"/>
  <c r="F188" i="9"/>
  <c r="AC187" i="9"/>
  <c r="M187" i="9"/>
  <c r="AZ185" i="9"/>
  <c r="AJ185" i="9"/>
  <c r="T185" i="9"/>
  <c r="AP183" i="9"/>
  <c r="Z183" i="9"/>
  <c r="J183" i="9"/>
  <c r="AD181" i="9"/>
  <c r="N181" i="9"/>
  <c r="AL180" i="9"/>
  <c r="G179" i="9"/>
  <c r="O179" i="9"/>
  <c r="W179" i="9"/>
  <c r="AE179" i="9"/>
  <c r="AM179" i="9"/>
  <c r="AV179" i="9"/>
  <c r="I179" i="9"/>
  <c r="Q179" i="9"/>
  <c r="Y179" i="9"/>
  <c r="AG179" i="9"/>
  <c r="AO179" i="9"/>
  <c r="K179" i="9"/>
  <c r="S179" i="9"/>
  <c r="AA179" i="9"/>
  <c r="AI179" i="9"/>
  <c r="AQ179" i="9"/>
  <c r="AN178" i="9"/>
  <c r="X178" i="9"/>
  <c r="H178" i="9"/>
  <c r="Z177" i="9"/>
  <c r="AJ176" i="9"/>
  <c r="AF179" i="9"/>
  <c r="R178" i="9"/>
  <c r="M176" i="9"/>
  <c r="C531" i="6"/>
  <c r="U276" i="6"/>
  <c r="BC274" i="6"/>
  <c r="AF274" i="6"/>
  <c r="M274" i="6"/>
  <c r="I272" i="6"/>
  <c r="Q272" i="6"/>
  <c r="Y272" i="6"/>
  <c r="AG272" i="6"/>
  <c r="AO272" i="6"/>
  <c r="AW272" i="6"/>
  <c r="J272" i="6"/>
  <c r="R272" i="6"/>
  <c r="Z272" i="6"/>
  <c r="AH272" i="6"/>
  <c r="AP272" i="6"/>
  <c r="AX272" i="6"/>
  <c r="K272" i="6"/>
  <c r="S272" i="6"/>
  <c r="AA272" i="6"/>
  <c r="AI272" i="6"/>
  <c r="AQ272" i="6"/>
  <c r="AY272" i="6"/>
  <c r="L272" i="6"/>
  <c r="T272" i="6"/>
  <c r="AB272" i="6"/>
  <c r="AJ272" i="6"/>
  <c r="AR272" i="6"/>
  <c r="AZ272" i="6"/>
  <c r="F272" i="6"/>
  <c r="N272" i="6"/>
  <c r="V272" i="6"/>
  <c r="AD272" i="6"/>
  <c r="AL272" i="6"/>
  <c r="AT272" i="6"/>
  <c r="BB272" i="6"/>
  <c r="AM270" i="6"/>
  <c r="P270" i="6"/>
  <c r="BA268" i="6"/>
  <c r="AE268" i="6"/>
  <c r="H268" i="6"/>
  <c r="W266" i="6"/>
  <c r="BA264" i="6"/>
  <c r="AE264" i="6"/>
  <c r="H264" i="6"/>
  <c r="AM262" i="6"/>
  <c r="P262" i="6"/>
  <c r="I260" i="6"/>
  <c r="Q260" i="6"/>
  <c r="Y260" i="6"/>
  <c r="AG260" i="6"/>
  <c r="AO260" i="6"/>
  <c r="AW260" i="6"/>
  <c r="J260" i="6"/>
  <c r="R260" i="6"/>
  <c r="Z260" i="6"/>
  <c r="AH260" i="6"/>
  <c r="AP260" i="6"/>
  <c r="AX260" i="6"/>
  <c r="K260" i="6"/>
  <c r="S260" i="6"/>
  <c r="AA260" i="6"/>
  <c r="AI260" i="6"/>
  <c r="AQ260" i="6"/>
  <c r="AY260" i="6"/>
  <c r="L260" i="6"/>
  <c r="T260" i="6"/>
  <c r="AB260" i="6"/>
  <c r="AJ260" i="6"/>
  <c r="AR260" i="6"/>
  <c r="AZ260" i="6"/>
  <c r="F260" i="6"/>
  <c r="N260" i="6"/>
  <c r="V260" i="6"/>
  <c r="AD260" i="6"/>
  <c r="AL260" i="6"/>
  <c r="AT260" i="6"/>
  <c r="BB260" i="6"/>
  <c r="BC258" i="6"/>
  <c r="AF258" i="6"/>
  <c r="M258" i="6"/>
  <c r="U256" i="6"/>
  <c r="AK252" i="6"/>
  <c r="O252" i="6"/>
  <c r="W250" i="6"/>
  <c r="BA248" i="6"/>
  <c r="AE248" i="6"/>
  <c r="H248" i="6"/>
  <c r="AM246" i="6"/>
  <c r="P246" i="6"/>
  <c r="I244" i="6"/>
  <c r="Q244" i="6"/>
  <c r="Y244" i="6"/>
  <c r="AG244" i="6"/>
  <c r="AO244" i="6"/>
  <c r="AW244" i="6"/>
  <c r="J244" i="6"/>
  <c r="R244" i="6"/>
  <c r="Z244" i="6"/>
  <c r="AH244" i="6"/>
  <c r="AP244" i="6"/>
  <c r="AX244" i="6"/>
  <c r="K244" i="6"/>
  <c r="S244" i="6"/>
  <c r="AA244" i="6"/>
  <c r="AI244" i="6"/>
  <c r="AQ244" i="6"/>
  <c r="AY244" i="6"/>
  <c r="L244" i="6"/>
  <c r="T244" i="6"/>
  <c r="AB244" i="6"/>
  <c r="AJ244" i="6"/>
  <c r="AR244" i="6"/>
  <c r="AZ244" i="6"/>
  <c r="F244" i="6"/>
  <c r="N244" i="6"/>
  <c r="V244" i="6"/>
  <c r="AD244" i="6"/>
  <c r="AL244" i="6"/>
  <c r="AT244" i="6"/>
  <c r="BB244" i="6"/>
  <c r="BC242" i="6"/>
  <c r="AF242" i="6"/>
  <c r="M242" i="6"/>
  <c r="AK236" i="6"/>
  <c r="O236" i="6"/>
  <c r="W234" i="6"/>
  <c r="BA232" i="6"/>
  <c r="AE232" i="6"/>
  <c r="H232" i="6"/>
  <c r="AM230" i="6"/>
  <c r="P230" i="6"/>
  <c r="I228" i="6"/>
  <c r="Q228" i="6"/>
  <c r="Y228" i="6"/>
  <c r="AG228" i="6"/>
  <c r="AO228" i="6"/>
  <c r="AW228" i="6"/>
  <c r="J228" i="6"/>
  <c r="R228" i="6"/>
  <c r="Z228" i="6"/>
  <c r="AH228" i="6"/>
  <c r="AP228" i="6"/>
  <c r="AX228" i="6"/>
  <c r="K228" i="6"/>
  <c r="S228" i="6"/>
  <c r="AA228" i="6"/>
  <c r="AI228" i="6"/>
  <c r="AQ228" i="6"/>
  <c r="AY228" i="6"/>
  <c r="L228" i="6"/>
  <c r="T228" i="6"/>
  <c r="AB228" i="6"/>
  <c r="AJ228" i="6"/>
  <c r="AR228" i="6"/>
  <c r="AZ228" i="6"/>
  <c r="F228" i="6"/>
  <c r="N228" i="6"/>
  <c r="V228" i="6"/>
  <c r="AD228" i="6"/>
  <c r="AL228" i="6"/>
  <c r="AT228" i="6"/>
  <c r="BB228" i="6"/>
  <c r="AF226" i="6"/>
  <c r="M226" i="6"/>
  <c r="AL218" i="6"/>
  <c r="S218" i="6"/>
  <c r="V216" i="6"/>
  <c r="BB212" i="6"/>
  <c r="AI212" i="6"/>
  <c r="M212" i="6"/>
  <c r="AL210" i="6"/>
  <c r="S210" i="6"/>
  <c r="V208" i="6"/>
  <c r="BB204" i="6"/>
  <c r="AI204" i="6"/>
  <c r="M204" i="6"/>
  <c r="AL202" i="6"/>
  <c r="S202" i="6"/>
  <c r="V200" i="6"/>
  <c r="AL194" i="6"/>
  <c r="S194" i="6"/>
  <c r="V192" i="6"/>
  <c r="G190" i="6"/>
  <c r="O190" i="6"/>
  <c r="W190" i="6"/>
  <c r="AE190" i="6"/>
  <c r="AM190" i="6"/>
  <c r="AU190" i="6"/>
  <c r="BC190" i="6"/>
  <c r="H190" i="6"/>
  <c r="X190" i="6"/>
  <c r="AF190" i="6"/>
  <c r="AN190" i="6"/>
  <c r="AV190" i="6"/>
  <c r="I190" i="6"/>
  <c r="Q190" i="6"/>
  <c r="AG190" i="6"/>
  <c r="AO190" i="6"/>
  <c r="J190" i="6"/>
  <c r="R190" i="6"/>
  <c r="Z190" i="6"/>
  <c r="AP190" i="6"/>
  <c r="AX190" i="6"/>
  <c r="L190" i="6"/>
  <c r="AJ190" i="6"/>
  <c r="AR190" i="6"/>
  <c r="AZ190" i="6"/>
  <c r="F190" i="6"/>
  <c r="V190" i="6"/>
  <c r="AD190" i="6"/>
  <c r="AL190" i="6"/>
  <c r="AT190" i="6"/>
  <c r="BB190" i="6"/>
  <c r="AK177" i="6"/>
  <c r="AK180" i="6"/>
  <c r="AK181" i="6"/>
  <c r="AK221" i="6"/>
  <c r="AK223" i="6"/>
  <c r="AK225" i="6"/>
  <c r="AK227" i="6"/>
  <c r="AK229" i="6"/>
  <c r="AK231" i="6"/>
  <c r="AK233" i="6"/>
  <c r="AK235" i="6"/>
  <c r="AK237" i="6"/>
  <c r="AK239" i="6"/>
  <c r="AK241" i="6"/>
  <c r="AK243" i="6"/>
  <c r="AK245" i="6"/>
  <c r="AK247" i="6"/>
  <c r="AK249" i="6"/>
  <c r="AK251" i="6"/>
  <c r="AK253" i="6"/>
  <c r="AK255" i="6"/>
  <c r="AK257" i="6"/>
  <c r="AK259" i="6"/>
  <c r="AK261" i="6"/>
  <c r="AK263" i="6"/>
  <c r="AK265" i="6"/>
  <c r="AK267" i="6"/>
  <c r="AK269" i="6"/>
  <c r="AK271" i="6"/>
  <c r="AK273" i="6"/>
  <c r="AK275" i="6"/>
  <c r="AK179" i="6"/>
  <c r="AK178" i="6"/>
  <c r="AK185" i="6"/>
  <c r="AK187" i="6"/>
  <c r="AK189" i="6"/>
  <c r="AK191" i="6"/>
  <c r="AK193" i="6"/>
  <c r="AK195" i="6"/>
  <c r="AK197" i="6"/>
  <c r="AK199" i="6"/>
  <c r="AK201" i="6"/>
  <c r="AK203" i="6"/>
  <c r="AK205" i="6"/>
  <c r="AK207" i="6"/>
  <c r="AK209" i="6"/>
  <c r="AK211" i="6"/>
  <c r="AK213" i="6"/>
  <c r="AK215" i="6"/>
  <c r="AK217" i="6"/>
  <c r="AK219" i="6"/>
  <c r="AK176" i="6"/>
  <c r="AK220" i="6"/>
  <c r="AK184" i="6"/>
  <c r="AK186" i="6"/>
  <c r="AK182" i="6"/>
  <c r="AK183" i="6"/>
  <c r="C531" i="5"/>
  <c r="BB186" i="6"/>
  <c r="AT186" i="6"/>
  <c r="AL186" i="6"/>
  <c r="AD186" i="6"/>
  <c r="V186" i="6"/>
  <c r="F186" i="6"/>
  <c r="BB184" i="6"/>
  <c r="AT184" i="6"/>
  <c r="AL184" i="6"/>
  <c r="AD184" i="6"/>
  <c r="V184" i="6"/>
  <c r="F184" i="6"/>
  <c r="G183" i="6"/>
  <c r="W183" i="6"/>
  <c r="AE183" i="6"/>
  <c r="AM183" i="6"/>
  <c r="AV183" i="6"/>
  <c r="K182" i="6"/>
  <c r="S182" i="6"/>
  <c r="AA182" i="6"/>
  <c r="AI182" i="6"/>
  <c r="AQ182" i="6"/>
  <c r="AZ182" i="6"/>
  <c r="BA176" i="6"/>
  <c r="AL176" i="6"/>
  <c r="AC176" i="6"/>
  <c r="P179" i="6"/>
  <c r="P181" i="6"/>
  <c r="P183" i="6"/>
  <c r="F176" i="6"/>
  <c r="M472" i="11"/>
  <c r="J472" i="11"/>
  <c r="G472" i="11"/>
  <c r="O472" i="11"/>
  <c r="I472" i="11"/>
  <c r="F472" i="11"/>
  <c r="F430" i="11" s="1"/>
  <c r="N472" i="11"/>
  <c r="N430" i="11" s="1"/>
  <c r="E460" i="11"/>
  <c r="H460" i="11"/>
  <c r="P460" i="11"/>
  <c r="M460" i="11"/>
  <c r="J460" i="11"/>
  <c r="G460" i="11"/>
  <c r="L460" i="11"/>
  <c r="I460" i="11"/>
  <c r="E444" i="11"/>
  <c r="E441" i="11"/>
  <c r="G267" i="11"/>
  <c r="O267" i="11"/>
  <c r="W267" i="11"/>
  <c r="AE267" i="11"/>
  <c r="AM267" i="11"/>
  <c r="AU267" i="11"/>
  <c r="BC267" i="11"/>
  <c r="H267" i="11"/>
  <c r="P267" i="11"/>
  <c r="X267" i="11"/>
  <c r="AF267" i="11"/>
  <c r="AN267" i="11"/>
  <c r="AV267" i="11"/>
  <c r="I267" i="11"/>
  <c r="Q267" i="11"/>
  <c r="Y267" i="11"/>
  <c r="AG267" i="11"/>
  <c r="AO267" i="11"/>
  <c r="AW267" i="11"/>
  <c r="J267" i="11"/>
  <c r="R267" i="11"/>
  <c r="Z267" i="11"/>
  <c r="AH267" i="11"/>
  <c r="AP267" i="11"/>
  <c r="AX267" i="11"/>
  <c r="K267" i="11"/>
  <c r="S267" i="11"/>
  <c r="AA267" i="11"/>
  <c r="AI267" i="11"/>
  <c r="AQ267" i="11"/>
  <c r="AY267" i="11"/>
  <c r="L267" i="11"/>
  <c r="T267" i="11"/>
  <c r="AB267" i="11"/>
  <c r="AJ267" i="11"/>
  <c r="AR267" i="11"/>
  <c r="AZ267" i="11"/>
  <c r="G255" i="11"/>
  <c r="O255" i="11"/>
  <c r="W255" i="11"/>
  <c r="AE255" i="11"/>
  <c r="AM255" i="11"/>
  <c r="AU255" i="11"/>
  <c r="BC255" i="11"/>
  <c r="H255" i="11"/>
  <c r="P255" i="11"/>
  <c r="X255" i="11"/>
  <c r="AF255" i="11"/>
  <c r="AN255" i="11"/>
  <c r="AV255" i="11"/>
  <c r="I255" i="11"/>
  <c r="Q255" i="11"/>
  <c r="Y255" i="11"/>
  <c r="AG255" i="11"/>
  <c r="AO255" i="11"/>
  <c r="AW255" i="11"/>
  <c r="J255" i="11"/>
  <c r="R255" i="11"/>
  <c r="Z255" i="11"/>
  <c r="AH255" i="11"/>
  <c r="AP255" i="11"/>
  <c r="AX255" i="11"/>
  <c r="K255" i="11"/>
  <c r="S255" i="11"/>
  <c r="AA255" i="11"/>
  <c r="AI255" i="11"/>
  <c r="AQ255" i="11"/>
  <c r="AY255" i="11"/>
  <c r="L255" i="11"/>
  <c r="T255" i="11"/>
  <c r="AB255" i="11"/>
  <c r="AJ255" i="11"/>
  <c r="AR255" i="11"/>
  <c r="AZ255" i="11"/>
  <c r="I242" i="11"/>
  <c r="Q242" i="11"/>
  <c r="Y242" i="11"/>
  <c r="AG242" i="11"/>
  <c r="AO242" i="11"/>
  <c r="AW242" i="11"/>
  <c r="G242" i="11"/>
  <c r="P242" i="11"/>
  <c r="Z242" i="11"/>
  <c r="AI242" i="11"/>
  <c r="AR242" i="11"/>
  <c r="BA242" i="11"/>
  <c r="H242" i="11"/>
  <c r="R242" i="11"/>
  <c r="AA242" i="11"/>
  <c r="AJ242" i="11"/>
  <c r="BB242" i="11"/>
  <c r="J242" i="11"/>
  <c r="S242" i="11"/>
  <c r="AB242" i="11"/>
  <c r="AK242" i="11"/>
  <c r="AT242" i="11"/>
  <c r="BC242" i="11"/>
  <c r="K242" i="11"/>
  <c r="T242" i="11"/>
  <c r="AC242" i="11"/>
  <c r="AL242" i="11"/>
  <c r="AU242" i="11"/>
  <c r="L242" i="11"/>
  <c r="U242" i="11"/>
  <c r="AD242" i="11"/>
  <c r="AM242" i="11"/>
  <c r="AV242" i="11"/>
  <c r="M242" i="11"/>
  <c r="V242" i="11"/>
  <c r="AE242" i="11"/>
  <c r="AN242" i="11"/>
  <c r="AX242" i="11"/>
  <c r="G188" i="11"/>
  <c r="O188" i="11"/>
  <c r="W188" i="11"/>
  <c r="AM188" i="11"/>
  <c r="AU188" i="11"/>
  <c r="BC188" i="11"/>
  <c r="I188" i="11"/>
  <c r="AG188" i="11"/>
  <c r="AO188" i="11"/>
  <c r="S188" i="11"/>
  <c r="AC188" i="11"/>
  <c r="AN188" i="11"/>
  <c r="AY188" i="11"/>
  <c r="J188" i="11"/>
  <c r="T188" i="11"/>
  <c r="AD188" i="11"/>
  <c r="AP188" i="11"/>
  <c r="AZ188" i="11"/>
  <c r="K188" i="11"/>
  <c r="U188" i="11"/>
  <c r="AF188" i="11"/>
  <c r="AQ188" i="11"/>
  <c r="L188" i="11"/>
  <c r="V188" i="11"/>
  <c r="AH188" i="11"/>
  <c r="AR188" i="11"/>
  <c r="BB188" i="11"/>
  <c r="M188" i="11"/>
  <c r="X188" i="11"/>
  <c r="AI188" i="11"/>
  <c r="N188" i="11"/>
  <c r="Z188" i="11"/>
  <c r="AJ188" i="11"/>
  <c r="AT188" i="11"/>
  <c r="G186" i="11"/>
  <c r="O186" i="11"/>
  <c r="W186" i="11"/>
  <c r="AM186" i="11"/>
  <c r="AU186" i="11"/>
  <c r="BC186" i="11"/>
  <c r="I186" i="11"/>
  <c r="AG186" i="11"/>
  <c r="AO186" i="11"/>
  <c r="F186" i="11"/>
  <c r="R186" i="11"/>
  <c r="AB186" i="11"/>
  <c r="AL186" i="11"/>
  <c r="AX186" i="11"/>
  <c r="S186" i="11"/>
  <c r="AC186" i="11"/>
  <c r="AN186" i="11"/>
  <c r="AY186" i="11"/>
  <c r="J186" i="11"/>
  <c r="T186" i="11"/>
  <c r="AD186" i="11"/>
  <c r="AP186" i="11"/>
  <c r="AZ186" i="11"/>
  <c r="K186" i="11"/>
  <c r="U186" i="11"/>
  <c r="AF186" i="11"/>
  <c r="AQ186" i="11"/>
  <c r="L186" i="11"/>
  <c r="V186" i="11"/>
  <c r="AH186" i="11"/>
  <c r="AR186" i="11"/>
  <c r="BB186" i="11"/>
  <c r="M186" i="11"/>
  <c r="X186" i="11"/>
  <c r="AI186" i="11"/>
  <c r="H178" i="11"/>
  <c r="H176" i="11"/>
  <c r="H188" i="11"/>
  <c r="H189" i="11"/>
  <c r="H209" i="11"/>
  <c r="H212" i="11"/>
  <c r="H225" i="11"/>
  <c r="H228" i="11"/>
  <c r="H241" i="11"/>
  <c r="H180" i="11"/>
  <c r="H182" i="11"/>
  <c r="H186" i="11"/>
  <c r="H187" i="11"/>
  <c r="H207" i="11"/>
  <c r="H210" i="11"/>
  <c r="H223" i="11"/>
  <c r="H226" i="11"/>
  <c r="H239" i="11"/>
  <c r="H184" i="11"/>
  <c r="H185" i="11"/>
  <c r="H205" i="11"/>
  <c r="H208" i="11"/>
  <c r="H221" i="11"/>
  <c r="H224" i="11"/>
  <c r="H237" i="11"/>
  <c r="H253" i="11"/>
  <c r="H179" i="11"/>
  <c r="H181" i="11"/>
  <c r="H183" i="11"/>
  <c r="H198" i="11"/>
  <c r="H203" i="11"/>
  <c r="H206" i="11"/>
  <c r="H219" i="11"/>
  <c r="H222" i="11"/>
  <c r="H235" i="11"/>
  <c r="H251" i="11"/>
  <c r="H196" i="11"/>
  <c r="H197" i="11"/>
  <c r="H201" i="11"/>
  <c r="H204" i="11"/>
  <c r="H217" i="11"/>
  <c r="H220" i="11"/>
  <c r="H233" i="11"/>
  <c r="H236" i="11"/>
  <c r="H249" i="11"/>
  <c r="H194" i="11"/>
  <c r="H195" i="11"/>
  <c r="H199" i="11"/>
  <c r="H202" i="11"/>
  <c r="H215" i="11"/>
  <c r="H218" i="11"/>
  <c r="H231" i="11"/>
  <c r="H234" i="11"/>
  <c r="H247" i="11"/>
  <c r="J451" i="8"/>
  <c r="E451" i="8"/>
  <c r="F451" i="8"/>
  <c r="N451" i="8"/>
  <c r="H451" i="8"/>
  <c r="P451" i="8"/>
  <c r="K451" i="8"/>
  <c r="I451" i="8"/>
  <c r="L451" i="8"/>
  <c r="M451" i="8"/>
  <c r="L251" i="8"/>
  <c r="T251" i="8"/>
  <c r="AB251" i="8"/>
  <c r="AJ251" i="8"/>
  <c r="AR251" i="8"/>
  <c r="AZ251" i="8"/>
  <c r="F251" i="8"/>
  <c r="N251" i="8"/>
  <c r="V251" i="8"/>
  <c r="AD251" i="8"/>
  <c r="AL251" i="8"/>
  <c r="AT251" i="8"/>
  <c r="BB251" i="8"/>
  <c r="G251" i="8"/>
  <c r="O251" i="8"/>
  <c r="W251" i="8"/>
  <c r="AE251" i="8"/>
  <c r="AM251" i="8"/>
  <c r="AU251" i="8"/>
  <c r="BC251" i="8"/>
  <c r="H251" i="8"/>
  <c r="P251" i="8"/>
  <c r="X251" i="8"/>
  <c r="AF251" i="8"/>
  <c r="AN251" i="8"/>
  <c r="AV251" i="8"/>
  <c r="J251" i="8"/>
  <c r="R251" i="8"/>
  <c r="Z251" i="8"/>
  <c r="AH251" i="8"/>
  <c r="AP251" i="8"/>
  <c r="AX251" i="8"/>
  <c r="K251" i="8"/>
  <c r="AG251" i="8"/>
  <c r="M251" i="8"/>
  <c r="AI251" i="8"/>
  <c r="Q251" i="8"/>
  <c r="AK251" i="8"/>
  <c r="S251" i="8"/>
  <c r="AO251" i="8"/>
  <c r="U251" i="8"/>
  <c r="AQ251" i="8"/>
  <c r="Y251" i="8"/>
  <c r="T180" i="6"/>
  <c r="T182" i="6"/>
  <c r="G469" i="11"/>
  <c r="O469" i="11"/>
  <c r="L469" i="11"/>
  <c r="I469" i="11"/>
  <c r="F469" i="11"/>
  <c r="K469" i="11"/>
  <c r="H469" i="11"/>
  <c r="H427" i="11" s="1"/>
  <c r="P469" i="11"/>
  <c r="P427" i="11" s="1"/>
  <c r="E494" i="11"/>
  <c r="G269" i="11"/>
  <c r="O269" i="11"/>
  <c r="W269" i="11"/>
  <c r="AE269" i="11"/>
  <c r="AM269" i="11"/>
  <c r="AU269" i="11"/>
  <c r="BC269" i="11"/>
  <c r="H269" i="11"/>
  <c r="P269" i="11"/>
  <c r="X269" i="11"/>
  <c r="AF269" i="11"/>
  <c r="AN269" i="11"/>
  <c r="AV269" i="11"/>
  <c r="I269" i="11"/>
  <c r="Q269" i="11"/>
  <c r="Y269" i="11"/>
  <c r="AG269" i="11"/>
  <c r="AO269" i="11"/>
  <c r="AW269" i="11"/>
  <c r="J269" i="11"/>
  <c r="R269" i="11"/>
  <c r="Z269" i="11"/>
  <c r="AH269" i="11"/>
  <c r="AP269" i="11"/>
  <c r="AX269" i="11"/>
  <c r="K269" i="11"/>
  <c r="S269" i="11"/>
  <c r="AA269" i="11"/>
  <c r="AI269" i="11"/>
  <c r="AQ269" i="11"/>
  <c r="AY269" i="11"/>
  <c r="L269" i="11"/>
  <c r="T269" i="11"/>
  <c r="AB269" i="11"/>
  <c r="AJ269" i="11"/>
  <c r="AR269" i="11"/>
  <c r="AZ269" i="11"/>
  <c r="AD267" i="11"/>
  <c r="G261" i="11"/>
  <c r="O261" i="11"/>
  <c r="W261" i="11"/>
  <c r="AE261" i="11"/>
  <c r="AM261" i="11"/>
  <c r="AU261" i="11"/>
  <c r="BC261" i="11"/>
  <c r="H261" i="11"/>
  <c r="P261" i="11"/>
  <c r="X261" i="11"/>
  <c r="AF261" i="11"/>
  <c r="AN261" i="11"/>
  <c r="AV261" i="11"/>
  <c r="I261" i="11"/>
  <c r="Q261" i="11"/>
  <c r="Y261" i="11"/>
  <c r="AG261" i="11"/>
  <c r="AO261" i="11"/>
  <c r="AW261" i="11"/>
  <c r="J261" i="11"/>
  <c r="R261" i="11"/>
  <c r="Z261" i="11"/>
  <c r="AH261" i="11"/>
  <c r="AP261" i="11"/>
  <c r="AX261" i="11"/>
  <c r="K261" i="11"/>
  <c r="S261" i="11"/>
  <c r="AA261" i="11"/>
  <c r="AI261" i="11"/>
  <c r="AQ261" i="11"/>
  <c r="AY261" i="11"/>
  <c r="L261" i="11"/>
  <c r="T261" i="11"/>
  <c r="AB261" i="11"/>
  <c r="AJ261" i="11"/>
  <c r="AR261" i="11"/>
  <c r="AZ261" i="11"/>
  <c r="AD255" i="11"/>
  <c r="AH242" i="11"/>
  <c r="I226" i="11"/>
  <c r="AG226" i="11"/>
  <c r="AO226" i="11"/>
  <c r="G226" i="11"/>
  <c r="P226" i="11"/>
  <c r="Z226" i="11"/>
  <c r="AI226" i="11"/>
  <c r="AR226" i="11"/>
  <c r="R226" i="11"/>
  <c r="AA226" i="11"/>
  <c r="AJ226" i="11"/>
  <c r="BB226" i="11"/>
  <c r="J226" i="11"/>
  <c r="S226" i="11"/>
  <c r="AB226" i="11"/>
  <c r="AK226" i="11"/>
  <c r="AT226" i="11"/>
  <c r="K226" i="11"/>
  <c r="T226" i="11"/>
  <c r="AC226" i="11"/>
  <c r="AL226" i="11"/>
  <c r="AU226" i="11"/>
  <c r="L226" i="11"/>
  <c r="U226" i="11"/>
  <c r="AD226" i="11"/>
  <c r="AM226" i="11"/>
  <c r="AV226" i="11"/>
  <c r="M226" i="11"/>
  <c r="V226" i="11"/>
  <c r="AN226" i="11"/>
  <c r="AX226" i="11"/>
  <c r="AL188" i="11"/>
  <c r="AT186" i="11"/>
  <c r="Q177" i="11"/>
  <c r="Q180" i="11"/>
  <c r="Q182" i="11"/>
  <c r="Q184" i="11"/>
  <c r="Q186" i="11"/>
  <c r="Q188" i="11"/>
  <c r="Q190" i="11"/>
  <c r="Q192" i="11"/>
  <c r="Q194" i="11"/>
  <c r="Q196" i="11"/>
  <c r="Q198" i="11"/>
  <c r="Q200" i="11"/>
  <c r="Q202" i="11"/>
  <c r="Q204" i="11"/>
  <c r="Q206" i="11"/>
  <c r="Q208" i="11"/>
  <c r="Q210" i="11"/>
  <c r="Q212" i="11"/>
  <c r="Q214" i="11"/>
  <c r="Q216" i="11"/>
  <c r="Q218" i="11"/>
  <c r="Q220" i="11"/>
  <c r="Q222" i="11"/>
  <c r="Q224" i="11"/>
  <c r="Q226" i="11"/>
  <c r="Q176" i="11"/>
  <c r="Q189" i="11"/>
  <c r="Q209" i="11"/>
  <c r="Q225" i="11"/>
  <c r="Q241" i="11"/>
  <c r="Q187" i="11"/>
  <c r="Q207" i="11"/>
  <c r="Q223" i="11"/>
  <c r="Q239" i="11"/>
  <c r="Q185" i="11"/>
  <c r="Q205" i="11"/>
  <c r="Q221" i="11"/>
  <c r="Q237" i="11"/>
  <c r="Q253" i="11"/>
  <c r="Q179" i="11"/>
  <c r="Q181" i="11"/>
  <c r="Q183" i="11"/>
  <c r="Q203" i="11"/>
  <c r="Q219" i="11"/>
  <c r="Q235" i="11"/>
  <c r="Q251" i="11"/>
  <c r="Q197" i="11"/>
  <c r="Q201" i="11"/>
  <c r="Q217" i="11"/>
  <c r="Q233" i="11"/>
  <c r="Q249" i="11"/>
  <c r="Q195" i="11"/>
  <c r="Q199" i="11"/>
  <c r="Q215" i="11"/>
  <c r="Q231" i="11"/>
  <c r="Q247" i="11"/>
  <c r="P400" i="8"/>
  <c r="L267" i="8"/>
  <c r="T267" i="8"/>
  <c r="AB267" i="8"/>
  <c r="AJ267" i="8"/>
  <c r="AR267" i="8"/>
  <c r="AZ267" i="8"/>
  <c r="F267" i="8"/>
  <c r="N267" i="8"/>
  <c r="V267" i="8"/>
  <c r="AD267" i="8"/>
  <c r="AL267" i="8"/>
  <c r="AT267" i="8"/>
  <c r="BB267" i="8"/>
  <c r="G267" i="8"/>
  <c r="O267" i="8"/>
  <c r="W267" i="8"/>
  <c r="AE267" i="8"/>
  <c r="AM267" i="8"/>
  <c r="AU267" i="8"/>
  <c r="BC267" i="8"/>
  <c r="H267" i="8"/>
  <c r="P267" i="8"/>
  <c r="X267" i="8"/>
  <c r="AF267" i="8"/>
  <c r="AN267" i="8"/>
  <c r="AV267" i="8"/>
  <c r="J267" i="8"/>
  <c r="R267" i="8"/>
  <c r="Z267" i="8"/>
  <c r="AH267" i="8"/>
  <c r="AP267" i="8"/>
  <c r="AX267" i="8"/>
  <c r="K267" i="8"/>
  <c r="AG267" i="8"/>
  <c r="M267" i="8"/>
  <c r="AI267" i="8"/>
  <c r="Q267" i="8"/>
  <c r="AK267" i="8"/>
  <c r="S267" i="8"/>
  <c r="AO267" i="8"/>
  <c r="U267" i="8"/>
  <c r="AQ267" i="8"/>
  <c r="Y267" i="8"/>
  <c r="L245" i="8"/>
  <c r="T245" i="8"/>
  <c r="AB245" i="8"/>
  <c r="AJ245" i="8"/>
  <c r="AR245" i="8"/>
  <c r="AZ245" i="8"/>
  <c r="F245" i="8"/>
  <c r="N245" i="8"/>
  <c r="V245" i="8"/>
  <c r="AD245" i="8"/>
  <c r="AL245" i="8"/>
  <c r="AT245" i="8"/>
  <c r="BB245" i="8"/>
  <c r="G245" i="8"/>
  <c r="O245" i="8"/>
  <c r="W245" i="8"/>
  <c r="AE245" i="8"/>
  <c r="AM245" i="8"/>
  <c r="AU245" i="8"/>
  <c r="BC245" i="8"/>
  <c r="H245" i="8"/>
  <c r="P245" i="8"/>
  <c r="X245" i="8"/>
  <c r="AF245" i="8"/>
  <c r="AN245" i="8"/>
  <c r="AV245" i="8"/>
  <c r="I245" i="8"/>
  <c r="Q245" i="8"/>
  <c r="Y245" i="8"/>
  <c r="J245" i="8"/>
  <c r="R245" i="8"/>
  <c r="Z245" i="8"/>
  <c r="AH245" i="8"/>
  <c r="AP245" i="8"/>
  <c r="AX245" i="8"/>
  <c r="M245" i="8"/>
  <c r="AO245" i="8"/>
  <c r="S245" i="8"/>
  <c r="AQ245" i="8"/>
  <c r="U245" i="8"/>
  <c r="AA245" i="8"/>
  <c r="AC245" i="8"/>
  <c r="AY245" i="8"/>
  <c r="AG245" i="8"/>
  <c r="AW234" i="9"/>
  <c r="AO234" i="9"/>
  <c r="AG234" i="9"/>
  <c r="Y234" i="9"/>
  <c r="Q234" i="9"/>
  <c r="AW232" i="9"/>
  <c r="AO232" i="9"/>
  <c r="AG232" i="9"/>
  <c r="Y232" i="9"/>
  <c r="Q232" i="9"/>
  <c r="AW230" i="9"/>
  <c r="AO230" i="9"/>
  <c r="AG230" i="9"/>
  <c r="Y230" i="9"/>
  <c r="Q230" i="9"/>
  <c r="AW228" i="9"/>
  <c r="AO228" i="9"/>
  <c r="AG228" i="9"/>
  <c r="Y228" i="9"/>
  <c r="Q228" i="9"/>
  <c r="AO226" i="9"/>
  <c r="AG226" i="9"/>
  <c r="Y226" i="9"/>
  <c r="Q226" i="9"/>
  <c r="AO224" i="9"/>
  <c r="AG224" i="9"/>
  <c r="Y224" i="9"/>
  <c r="Q224" i="9"/>
  <c r="AM210" i="9"/>
  <c r="AE210" i="9"/>
  <c r="W210" i="9"/>
  <c r="O210" i="9"/>
  <c r="G210" i="9"/>
  <c r="AM208" i="9"/>
  <c r="AE208" i="9"/>
  <c r="W208" i="9"/>
  <c r="O208" i="9"/>
  <c r="G208" i="9"/>
  <c r="AM206" i="9"/>
  <c r="AE206" i="9"/>
  <c r="W206" i="9"/>
  <c r="O206" i="9"/>
  <c r="G206" i="9"/>
  <c r="AM204" i="9"/>
  <c r="AE204" i="9"/>
  <c r="W204" i="9"/>
  <c r="O204" i="9"/>
  <c r="G204" i="9"/>
  <c r="AM202" i="9"/>
  <c r="AE202" i="9"/>
  <c r="W202" i="9"/>
  <c r="O202" i="9"/>
  <c r="G202" i="9"/>
  <c r="AM200" i="9"/>
  <c r="AE200" i="9"/>
  <c r="W200" i="9"/>
  <c r="O200" i="9"/>
  <c r="G200" i="9"/>
  <c r="AM198" i="9"/>
  <c r="AE198" i="9"/>
  <c r="W198" i="9"/>
  <c r="O198" i="9"/>
  <c r="G198" i="9"/>
  <c r="AM196" i="9"/>
  <c r="AE196" i="9"/>
  <c r="W196" i="9"/>
  <c r="O196" i="9"/>
  <c r="G196" i="9"/>
  <c r="AM194" i="9"/>
  <c r="AE194" i="9"/>
  <c r="W194" i="9"/>
  <c r="O194" i="9"/>
  <c r="G194" i="9"/>
  <c r="AM192" i="9"/>
  <c r="AE192" i="9"/>
  <c r="W192" i="9"/>
  <c r="O192" i="9"/>
  <c r="G192" i="9"/>
  <c r="AM190" i="9"/>
  <c r="AE190" i="9"/>
  <c r="W190" i="9"/>
  <c r="O190" i="9"/>
  <c r="G190" i="9"/>
  <c r="AM188" i="9"/>
  <c r="AE188" i="9"/>
  <c r="W188" i="9"/>
  <c r="O188" i="9"/>
  <c r="G188" i="9"/>
  <c r="AM186" i="9"/>
  <c r="AE186" i="9"/>
  <c r="W186" i="9"/>
  <c r="O186" i="9"/>
  <c r="G186" i="9"/>
  <c r="AM184" i="9"/>
  <c r="AE184" i="9"/>
  <c r="W184" i="9"/>
  <c r="O184" i="9"/>
  <c r="G184" i="9"/>
  <c r="AM182" i="9"/>
  <c r="AE182" i="9"/>
  <c r="W182" i="9"/>
  <c r="O182" i="9"/>
  <c r="G182" i="9"/>
  <c r="AM180" i="9"/>
  <c r="AE180" i="9"/>
  <c r="W180" i="9"/>
  <c r="O180" i="9"/>
  <c r="G180" i="9"/>
  <c r="AX277" i="6"/>
  <c r="AP277" i="6"/>
  <c r="AH277" i="6"/>
  <c r="Z277" i="6"/>
  <c r="R277" i="6"/>
  <c r="J277" i="6"/>
  <c r="AX275" i="6"/>
  <c r="AP275" i="6"/>
  <c r="AH275" i="6"/>
  <c r="Z275" i="6"/>
  <c r="R275" i="6"/>
  <c r="J275" i="6"/>
  <c r="AX273" i="6"/>
  <c r="AP273" i="6"/>
  <c r="AH273" i="6"/>
  <c r="Z273" i="6"/>
  <c r="R273" i="6"/>
  <c r="J273" i="6"/>
  <c r="AX271" i="6"/>
  <c r="AP271" i="6"/>
  <c r="AH271" i="6"/>
  <c r="Z271" i="6"/>
  <c r="R271" i="6"/>
  <c r="J271" i="6"/>
  <c r="AX269" i="6"/>
  <c r="AP269" i="6"/>
  <c r="AH269" i="6"/>
  <c r="Z269" i="6"/>
  <c r="R269" i="6"/>
  <c r="J269" i="6"/>
  <c r="AX267" i="6"/>
  <c r="AP267" i="6"/>
  <c r="AH267" i="6"/>
  <c r="Z267" i="6"/>
  <c r="R267" i="6"/>
  <c r="J267" i="6"/>
  <c r="AX265" i="6"/>
  <c r="AP265" i="6"/>
  <c r="AH265" i="6"/>
  <c r="Z265" i="6"/>
  <c r="R265" i="6"/>
  <c r="J265" i="6"/>
  <c r="AX263" i="6"/>
  <c r="AP263" i="6"/>
  <c r="AH263" i="6"/>
  <c r="Z263" i="6"/>
  <c r="R263" i="6"/>
  <c r="J263" i="6"/>
  <c r="AX261" i="6"/>
  <c r="AP261" i="6"/>
  <c r="AH261" i="6"/>
  <c r="Z261" i="6"/>
  <c r="R261" i="6"/>
  <c r="J261" i="6"/>
  <c r="AX259" i="6"/>
  <c r="AP259" i="6"/>
  <c r="AH259" i="6"/>
  <c r="Z259" i="6"/>
  <c r="R259" i="6"/>
  <c r="J259" i="6"/>
  <c r="AX257" i="6"/>
  <c r="AP257" i="6"/>
  <c r="AH257" i="6"/>
  <c r="Z257" i="6"/>
  <c r="R257" i="6"/>
  <c r="J257" i="6"/>
  <c r="AX255" i="6"/>
  <c r="AP255" i="6"/>
  <c r="AH255" i="6"/>
  <c r="Z255" i="6"/>
  <c r="R255" i="6"/>
  <c r="J255" i="6"/>
  <c r="AX253" i="6"/>
  <c r="AP253" i="6"/>
  <c r="AH253" i="6"/>
  <c r="Z253" i="6"/>
  <c r="R253" i="6"/>
  <c r="J253" i="6"/>
  <c r="AX251" i="6"/>
  <c r="AP251" i="6"/>
  <c r="AH251" i="6"/>
  <c r="Z251" i="6"/>
  <c r="R251" i="6"/>
  <c r="J251" i="6"/>
  <c r="AX249" i="6"/>
  <c r="AP249" i="6"/>
  <c r="AH249" i="6"/>
  <c r="Z249" i="6"/>
  <c r="R249" i="6"/>
  <c r="J249" i="6"/>
  <c r="AX247" i="6"/>
  <c r="AP247" i="6"/>
  <c r="AH247" i="6"/>
  <c r="Z247" i="6"/>
  <c r="R247" i="6"/>
  <c r="J247" i="6"/>
  <c r="AX245" i="6"/>
  <c r="AP245" i="6"/>
  <c r="AH245" i="6"/>
  <c r="Z245" i="6"/>
  <c r="R245" i="6"/>
  <c r="J245" i="6"/>
  <c r="AX243" i="6"/>
  <c r="AP243" i="6"/>
  <c r="AH243" i="6"/>
  <c r="Z243" i="6"/>
  <c r="R243" i="6"/>
  <c r="J243" i="6"/>
  <c r="AX241" i="6"/>
  <c r="AP241" i="6"/>
  <c r="AH241" i="6"/>
  <c r="Z241" i="6"/>
  <c r="R241" i="6"/>
  <c r="J241" i="6"/>
  <c r="AX239" i="6"/>
  <c r="AP239" i="6"/>
  <c r="AH239" i="6"/>
  <c r="Z239" i="6"/>
  <c r="R239" i="6"/>
  <c r="J239" i="6"/>
  <c r="AX237" i="6"/>
  <c r="AP237" i="6"/>
  <c r="AH237" i="6"/>
  <c r="Z237" i="6"/>
  <c r="R237" i="6"/>
  <c r="J237" i="6"/>
  <c r="AX235" i="6"/>
  <c r="AP235" i="6"/>
  <c r="AH235" i="6"/>
  <c r="Z235" i="6"/>
  <c r="R235" i="6"/>
  <c r="J235" i="6"/>
  <c r="AX233" i="6"/>
  <c r="AP233" i="6"/>
  <c r="AH233" i="6"/>
  <c r="Z233" i="6"/>
  <c r="R233" i="6"/>
  <c r="J233" i="6"/>
  <c r="AX231" i="6"/>
  <c r="AP231" i="6"/>
  <c r="AH231" i="6"/>
  <c r="Z231" i="6"/>
  <c r="R231" i="6"/>
  <c r="J231" i="6"/>
  <c r="AX229" i="6"/>
  <c r="AP229" i="6"/>
  <c r="AH229" i="6"/>
  <c r="Z229" i="6"/>
  <c r="R229" i="6"/>
  <c r="J229" i="6"/>
  <c r="AX227" i="6"/>
  <c r="AP227" i="6"/>
  <c r="AH227" i="6"/>
  <c r="Z227" i="6"/>
  <c r="R227" i="6"/>
  <c r="J227" i="6"/>
  <c r="AL226" i="6"/>
  <c r="AX225" i="6"/>
  <c r="AP225" i="6"/>
  <c r="AH225" i="6"/>
  <c r="Z225" i="6"/>
  <c r="R225" i="6"/>
  <c r="J225" i="6"/>
  <c r="AL224" i="6"/>
  <c r="AX223" i="6"/>
  <c r="AP223" i="6"/>
  <c r="AH223" i="6"/>
  <c r="Z223" i="6"/>
  <c r="R223" i="6"/>
  <c r="J223" i="6"/>
  <c r="AL222" i="6"/>
  <c r="AP221" i="6"/>
  <c r="AH221" i="6"/>
  <c r="Z221" i="6"/>
  <c r="R221" i="6"/>
  <c r="J221" i="6"/>
  <c r="AC220" i="6"/>
  <c r="AN219" i="6"/>
  <c r="AF219" i="6"/>
  <c r="X219" i="6"/>
  <c r="P219" i="6"/>
  <c r="H219" i="6"/>
  <c r="T218" i="6"/>
  <c r="AV217" i="6"/>
  <c r="AN217" i="6"/>
  <c r="AF217" i="6"/>
  <c r="X217" i="6"/>
  <c r="P217" i="6"/>
  <c r="H217" i="6"/>
  <c r="T216" i="6"/>
  <c r="AV215" i="6"/>
  <c r="AN215" i="6"/>
  <c r="AF215" i="6"/>
  <c r="X215" i="6"/>
  <c r="P215" i="6"/>
  <c r="H215" i="6"/>
  <c r="T214" i="6"/>
  <c r="AV213" i="6"/>
  <c r="AN213" i="6"/>
  <c r="AF213" i="6"/>
  <c r="X213" i="6"/>
  <c r="P213" i="6"/>
  <c r="H213" i="6"/>
  <c r="T212" i="6"/>
  <c r="AV211" i="6"/>
  <c r="AN211" i="6"/>
  <c r="AF211" i="6"/>
  <c r="X211" i="6"/>
  <c r="P211" i="6"/>
  <c r="H211" i="6"/>
  <c r="T210" i="6"/>
  <c r="AV209" i="6"/>
  <c r="AN209" i="6"/>
  <c r="AF209" i="6"/>
  <c r="X209" i="6"/>
  <c r="P209" i="6"/>
  <c r="H209" i="6"/>
  <c r="T208" i="6"/>
  <c r="AV207" i="6"/>
  <c r="AN207" i="6"/>
  <c r="AF207" i="6"/>
  <c r="X207" i="6"/>
  <c r="P207" i="6"/>
  <c r="H207" i="6"/>
  <c r="T206" i="6"/>
  <c r="AV205" i="6"/>
  <c r="AN205" i="6"/>
  <c r="AF205" i="6"/>
  <c r="X205" i="6"/>
  <c r="P205" i="6"/>
  <c r="H205" i="6"/>
  <c r="T204" i="6"/>
  <c r="AV203" i="6"/>
  <c r="AN203" i="6"/>
  <c r="AF203" i="6"/>
  <c r="X203" i="6"/>
  <c r="P203" i="6"/>
  <c r="H203" i="6"/>
  <c r="T202" i="6"/>
  <c r="AV201" i="6"/>
  <c r="AN201" i="6"/>
  <c r="AF201" i="6"/>
  <c r="X201" i="6"/>
  <c r="P201" i="6"/>
  <c r="H201" i="6"/>
  <c r="T200" i="6"/>
  <c r="AV199" i="6"/>
  <c r="AN199" i="6"/>
  <c r="AF199" i="6"/>
  <c r="X199" i="6"/>
  <c r="P199" i="6"/>
  <c r="H199" i="6"/>
  <c r="T198" i="6"/>
  <c r="AV197" i="6"/>
  <c r="AN197" i="6"/>
  <c r="AF197" i="6"/>
  <c r="X197" i="6"/>
  <c r="P197" i="6"/>
  <c r="H197" i="6"/>
  <c r="T196" i="6"/>
  <c r="AV195" i="6"/>
  <c r="AN195" i="6"/>
  <c r="AF195" i="6"/>
  <c r="X195" i="6"/>
  <c r="P195" i="6"/>
  <c r="H195" i="6"/>
  <c r="T194" i="6"/>
  <c r="AV193" i="6"/>
  <c r="AN193" i="6"/>
  <c r="AF193" i="6"/>
  <c r="X193" i="6"/>
  <c r="P193" i="6"/>
  <c r="H193" i="6"/>
  <c r="T192" i="6"/>
  <c r="AV191" i="6"/>
  <c r="AN191" i="6"/>
  <c r="AF191" i="6"/>
  <c r="X191" i="6"/>
  <c r="P191" i="6"/>
  <c r="H191" i="6"/>
  <c r="T190" i="6"/>
  <c r="AV189" i="6"/>
  <c r="AN189" i="6"/>
  <c r="AF189" i="6"/>
  <c r="X189" i="6"/>
  <c r="P189" i="6"/>
  <c r="H189" i="6"/>
  <c r="AR188" i="6"/>
  <c r="AJ188" i="6"/>
  <c r="T188" i="6"/>
  <c r="AV187" i="6"/>
  <c r="AN187" i="6"/>
  <c r="AF187" i="6"/>
  <c r="X187" i="6"/>
  <c r="P187" i="6"/>
  <c r="H187" i="6"/>
  <c r="AZ186" i="6"/>
  <c r="AR186" i="6"/>
  <c r="AJ186" i="6"/>
  <c r="T186" i="6"/>
  <c r="L186" i="6"/>
  <c r="AV185" i="6"/>
  <c r="AN185" i="6"/>
  <c r="AF185" i="6"/>
  <c r="X185" i="6"/>
  <c r="P185" i="6"/>
  <c r="H185" i="6"/>
  <c r="AZ184" i="6"/>
  <c r="AR184" i="6"/>
  <c r="AJ184" i="6"/>
  <c r="T184" i="6"/>
  <c r="L184" i="6"/>
  <c r="AI183" i="6"/>
  <c r="Y183" i="6"/>
  <c r="M183" i="6"/>
  <c r="BC182" i="6"/>
  <c r="AG182" i="6"/>
  <c r="W182" i="6"/>
  <c r="M182" i="6"/>
  <c r="BB181" i="6"/>
  <c r="AR181" i="6"/>
  <c r="AH181" i="6"/>
  <c r="V181" i="6"/>
  <c r="L181" i="6"/>
  <c r="BB180" i="6"/>
  <c r="AP180" i="6"/>
  <c r="AF180" i="6"/>
  <c r="V180" i="6"/>
  <c r="J180" i="6"/>
  <c r="BA179" i="6"/>
  <c r="U179" i="6"/>
  <c r="AZ178" i="6"/>
  <c r="AN178" i="6"/>
  <c r="AD178" i="6"/>
  <c r="T178" i="6"/>
  <c r="H178" i="6"/>
  <c r="AW177" i="6"/>
  <c r="AU176" i="6"/>
  <c r="AU179" i="6"/>
  <c r="AU181" i="6"/>
  <c r="AU183" i="6"/>
  <c r="AP178" i="6"/>
  <c r="X179" i="6"/>
  <c r="X181" i="6"/>
  <c r="X183" i="6"/>
  <c r="J178" i="6"/>
  <c r="E491" i="11"/>
  <c r="I446" i="11"/>
  <c r="F446" i="11"/>
  <c r="N446" i="11"/>
  <c r="K446" i="11"/>
  <c r="H446" i="11"/>
  <c r="M446" i="11"/>
  <c r="J446" i="11"/>
  <c r="J404" i="11" s="1"/>
  <c r="G271" i="11"/>
  <c r="O271" i="11"/>
  <c r="W271" i="11"/>
  <c r="AE271" i="11"/>
  <c r="AM271" i="11"/>
  <c r="AU271" i="11"/>
  <c r="BC271" i="11"/>
  <c r="H271" i="11"/>
  <c r="P271" i="11"/>
  <c r="X271" i="11"/>
  <c r="AF271" i="11"/>
  <c r="AN271" i="11"/>
  <c r="AV271" i="11"/>
  <c r="I271" i="11"/>
  <c r="Q271" i="11"/>
  <c r="Y271" i="11"/>
  <c r="AG271" i="11"/>
  <c r="AO271" i="11"/>
  <c r="AW271" i="11"/>
  <c r="J271" i="11"/>
  <c r="R271" i="11"/>
  <c r="Z271" i="11"/>
  <c r="AH271" i="11"/>
  <c r="AP271" i="11"/>
  <c r="AX271" i="11"/>
  <c r="K271" i="11"/>
  <c r="S271" i="11"/>
  <c r="AA271" i="11"/>
  <c r="AI271" i="11"/>
  <c r="AQ271" i="11"/>
  <c r="AY271" i="11"/>
  <c r="L271" i="11"/>
  <c r="T271" i="11"/>
  <c r="AB271" i="11"/>
  <c r="AJ271" i="11"/>
  <c r="AR271" i="11"/>
  <c r="AZ271" i="11"/>
  <c r="AD269" i="11"/>
  <c r="AC267" i="11"/>
  <c r="AD261" i="11"/>
  <c r="AC255" i="11"/>
  <c r="AF242" i="11"/>
  <c r="AH226" i="11"/>
  <c r="I224" i="11"/>
  <c r="AG224" i="11"/>
  <c r="AO224" i="11"/>
  <c r="O224" i="11"/>
  <c r="X224" i="11"/>
  <c r="AH224" i="11"/>
  <c r="AQ224" i="11"/>
  <c r="AZ224" i="11"/>
  <c r="G224" i="11"/>
  <c r="P224" i="11"/>
  <c r="Z224" i="11"/>
  <c r="AI224" i="11"/>
  <c r="R224" i="11"/>
  <c r="AA224" i="11"/>
  <c r="AJ224" i="11"/>
  <c r="BB224" i="11"/>
  <c r="J224" i="11"/>
  <c r="S224" i="11"/>
  <c r="AB224" i="11"/>
  <c r="AK224" i="11"/>
  <c r="BC224" i="11"/>
  <c r="K224" i="11"/>
  <c r="T224" i="11"/>
  <c r="AC224" i="11"/>
  <c r="AL224" i="11"/>
  <c r="AU224" i="11"/>
  <c r="L224" i="11"/>
  <c r="U224" i="11"/>
  <c r="AD224" i="11"/>
  <c r="AM224" i="11"/>
  <c r="AV224" i="11"/>
  <c r="Q211" i="11"/>
  <c r="H211" i="11"/>
  <c r="I210" i="11"/>
  <c r="AG210" i="11"/>
  <c r="AO210" i="11"/>
  <c r="G210" i="11"/>
  <c r="P210" i="11"/>
  <c r="Z210" i="11"/>
  <c r="AI210" i="11"/>
  <c r="AR210" i="11"/>
  <c r="R210" i="11"/>
  <c r="AA210" i="11"/>
  <c r="AJ210" i="11"/>
  <c r="BB210" i="11"/>
  <c r="J210" i="11"/>
  <c r="S210" i="11"/>
  <c r="AB210" i="11"/>
  <c r="AK210" i="11"/>
  <c r="AT210" i="11"/>
  <c r="BC210" i="11"/>
  <c r="K210" i="11"/>
  <c r="T210" i="11"/>
  <c r="AC210" i="11"/>
  <c r="AL210" i="11"/>
  <c r="AU210" i="11"/>
  <c r="L210" i="11"/>
  <c r="U210" i="11"/>
  <c r="AD210" i="11"/>
  <c r="AM210" i="11"/>
  <c r="AV210" i="11"/>
  <c r="M210" i="11"/>
  <c r="V210" i="11"/>
  <c r="AN210" i="11"/>
  <c r="AX210" i="11"/>
  <c r="V208" i="11"/>
  <c r="AK188" i="11"/>
  <c r="AK186" i="11"/>
  <c r="AE179" i="11"/>
  <c r="AE181" i="11"/>
  <c r="AE180" i="11"/>
  <c r="AE182" i="11"/>
  <c r="AE184" i="11"/>
  <c r="AE186" i="11"/>
  <c r="AE188" i="11"/>
  <c r="AE190" i="11"/>
  <c r="AE192" i="11"/>
  <c r="AE194" i="11"/>
  <c r="AE196" i="11"/>
  <c r="AE198" i="11"/>
  <c r="AE176" i="11"/>
  <c r="AE178" i="11"/>
  <c r="AE183" i="11"/>
  <c r="AE204" i="11"/>
  <c r="AE205" i="11"/>
  <c r="AE220" i="11"/>
  <c r="AE221" i="11"/>
  <c r="AE236" i="11"/>
  <c r="AE237" i="11"/>
  <c r="AE252" i="11"/>
  <c r="AE253" i="11"/>
  <c r="AE197" i="11"/>
  <c r="AE202" i="11"/>
  <c r="AE203" i="11"/>
  <c r="AE218" i="11"/>
  <c r="AE219" i="11"/>
  <c r="AE234" i="11"/>
  <c r="AE235" i="11"/>
  <c r="AE250" i="11"/>
  <c r="AE251" i="11"/>
  <c r="AE195" i="11"/>
  <c r="AE200" i="11"/>
  <c r="AE201" i="11"/>
  <c r="AE216" i="11"/>
  <c r="AE217" i="11"/>
  <c r="AE233" i="11"/>
  <c r="AE248" i="11"/>
  <c r="AE249" i="11"/>
  <c r="AE193" i="11"/>
  <c r="AE199" i="11"/>
  <c r="AE214" i="11"/>
  <c r="AE215" i="11"/>
  <c r="AE230" i="11"/>
  <c r="AE231" i="11"/>
  <c r="AE246" i="11"/>
  <c r="AE247" i="11"/>
  <c r="AE191" i="11"/>
  <c r="AE212" i="11"/>
  <c r="AE213" i="11"/>
  <c r="AE228" i="11"/>
  <c r="AE229" i="11"/>
  <c r="AE244" i="11"/>
  <c r="AE245" i="11"/>
  <c r="AE189" i="11"/>
  <c r="AE210" i="11"/>
  <c r="AE211" i="11"/>
  <c r="AE226" i="11"/>
  <c r="AE227" i="11"/>
  <c r="AE243" i="11"/>
  <c r="AY276" i="8"/>
  <c r="E485" i="8"/>
  <c r="E498" i="8"/>
  <c r="E413" i="8" s="1"/>
  <c r="E458" i="8"/>
  <c r="E465" i="8"/>
  <c r="F486" i="8"/>
  <c r="F491" i="8"/>
  <c r="F458" i="8"/>
  <c r="F463" i="8"/>
  <c r="F468" i="8"/>
  <c r="H455" i="8"/>
  <c r="H413" i="8" s="1"/>
  <c r="H460" i="8"/>
  <c r="H465" i="8"/>
  <c r="H470" i="8"/>
  <c r="I501" i="8"/>
  <c r="I506" i="8"/>
  <c r="I511" i="8"/>
  <c r="J442" i="8"/>
  <c r="J447" i="8"/>
  <c r="J452" i="8"/>
  <c r="K498" i="8"/>
  <c r="K503" i="8"/>
  <c r="K508" i="8"/>
  <c r="K513" i="8"/>
  <c r="L444" i="8"/>
  <c r="L461" i="8"/>
  <c r="L465" i="8"/>
  <c r="M495" i="8"/>
  <c r="M410" i="8" s="1"/>
  <c r="M503" i="8"/>
  <c r="M507" i="8"/>
  <c r="M507" i="14" s="1"/>
  <c r="M511" i="8"/>
  <c r="M472" i="8"/>
  <c r="N444" i="8"/>
  <c r="N448" i="8"/>
  <c r="N452" i="8"/>
  <c r="N460" i="8"/>
  <c r="O490" i="8"/>
  <c r="O498" i="8"/>
  <c r="O459" i="8"/>
  <c r="O506" i="8"/>
  <c r="O467" i="8"/>
  <c r="P447" i="8"/>
  <c r="E447" i="8"/>
  <c r="E503" i="8"/>
  <c r="E418" i="8" s="1"/>
  <c r="E463" i="8"/>
  <c r="F444" i="8"/>
  <c r="G485" i="8"/>
  <c r="G490" i="8"/>
  <c r="G495" i="8"/>
  <c r="G467" i="8"/>
  <c r="G472" i="8"/>
  <c r="I487" i="8"/>
  <c r="I459" i="8"/>
  <c r="I464" i="8"/>
  <c r="J510" i="8"/>
  <c r="J515" i="8"/>
  <c r="K446" i="8"/>
  <c r="K456" i="8"/>
  <c r="K461" i="8"/>
  <c r="L504" i="8"/>
  <c r="L512" i="8"/>
  <c r="M461" i="8"/>
  <c r="N491" i="8"/>
  <c r="N499" i="8"/>
  <c r="N503" i="8"/>
  <c r="N507" i="8"/>
  <c r="N468" i="8"/>
  <c r="N515" i="8"/>
  <c r="N515" i="14" s="1"/>
  <c r="O444" i="8"/>
  <c r="O448" i="8"/>
  <c r="O456" i="8"/>
  <c r="P486" i="8"/>
  <c r="P490" i="8"/>
  <c r="P455" i="8"/>
  <c r="P502" i="8"/>
  <c r="P463" i="8"/>
  <c r="P467" i="8"/>
  <c r="E452" i="8"/>
  <c r="E501" i="8"/>
  <c r="E508" i="8"/>
  <c r="F502" i="8"/>
  <c r="F507" i="8"/>
  <c r="F512" i="8"/>
  <c r="G443" i="8"/>
  <c r="G448" i="8"/>
  <c r="H499" i="8"/>
  <c r="H504" i="8"/>
  <c r="J486" i="8"/>
  <c r="J491" i="8"/>
  <c r="J458" i="8"/>
  <c r="J463" i="8"/>
  <c r="J468" i="8"/>
  <c r="L458" i="8"/>
  <c r="L470" i="8"/>
  <c r="M508" i="8"/>
  <c r="M512" i="8"/>
  <c r="M512" i="14" s="1"/>
  <c r="N465" i="8"/>
  <c r="O487" i="8"/>
  <c r="O495" i="8"/>
  <c r="O499" i="8"/>
  <c r="O499" i="14" s="1"/>
  <c r="O503" i="8"/>
  <c r="O464" i="8"/>
  <c r="O511" i="8"/>
  <c r="O472" i="8"/>
  <c r="P444" i="8"/>
  <c r="P452" i="8"/>
  <c r="P510" i="8"/>
  <c r="E490" i="8"/>
  <c r="E506" i="8"/>
  <c r="E470" i="8"/>
  <c r="F455" i="8"/>
  <c r="F460" i="8"/>
  <c r="F465" i="8"/>
  <c r="F470" i="8"/>
  <c r="G501" i="8"/>
  <c r="G506" i="8"/>
  <c r="G511" i="8"/>
  <c r="H442" i="8"/>
  <c r="H447" i="8"/>
  <c r="H452" i="8"/>
  <c r="I498" i="8"/>
  <c r="I503" i="8"/>
  <c r="I503" i="14" s="1"/>
  <c r="I508" i="8"/>
  <c r="I508" i="14" s="1"/>
  <c r="I513" i="8"/>
  <c r="I513" i="14" s="1"/>
  <c r="J444" i="8"/>
  <c r="K485" i="8"/>
  <c r="K485" i="14" s="1"/>
  <c r="K490" i="8"/>
  <c r="K490" i="14" s="1"/>
  <c r="K495" i="8"/>
  <c r="K495" i="14" s="1"/>
  <c r="K467" i="8"/>
  <c r="K472" i="8"/>
  <c r="L501" i="8"/>
  <c r="M442" i="8"/>
  <c r="M446" i="8"/>
  <c r="N504" i="8"/>
  <c r="N508" i="8"/>
  <c r="N512" i="8"/>
  <c r="O461" i="8"/>
  <c r="P491" i="8"/>
  <c r="P495" i="8"/>
  <c r="P495" i="14" s="1"/>
  <c r="P499" i="8"/>
  <c r="P460" i="8"/>
  <c r="P507" i="8"/>
  <c r="P468" i="8"/>
  <c r="P472" i="8"/>
  <c r="E495" i="8"/>
  <c r="E468" i="8"/>
  <c r="G487" i="8"/>
  <c r="G459" i="8"/>
  <c r="G464" i="8"/>
  <c r="H510" i="8"/>
  <c r="H515" i="8"/>
  <c r="I446" i="8"/>
  <c r="I456" i="8"/>
  <c r="I461" i="8"/>
  <c r="J502" i="8"/>
  <c r="J507" i="8"/>
  <c r="J512" i="8"/>
  <c r="K443" i="8"/>
  <c r="K448" i="8"/>
  <c r="L455" i="8"/>
  <c r="L463" i="8"/>
  <c r="M485" i="8"/>
  <c r="M501" i="8"/>
  <c r="M416" i="8" s="1"/>
  <c r="M513" i="8"/>
  <c r="N442" i="8"/>
  <c r="N470" i="8"/>
  <c r="O504" i="8"/>
  <c r="O504" i="14" s="1"/>
  <c r="O508" i="8"/>
  <c r="P515" i="8"/>
  <c r="E444" i="8"/>
  <c r="E513" i="8"/>
  <c r="F499" i="8"/>
  <c r="F504" i="8"/>
  <c r="H486" i="8"/>
  <c r="H491" i="8"/>
  <c r="H458" i="8"/>
  <c r="H463" i="8"/>
  <c r="H468" i="8"/>
  <c r="J455" i="8"/>
  <c r="J460" i="8"/>
  <c r="J465" i="8"/>
  <c r="J470" i="8"/>
  <c r="K501" i="8"/>
  <c r="K506" i="8"/>
  <c r="K511" i="8"/>
  <c r="L442" i="8"/>
  <c r="L447" i="8"/>
  <c r="L502" i="8"/>
  <c r="L506" i="8"/>
  <c r="L510" i="8"/>
  <c r="M443" i="8"/>
  <c r="M447" i="8"/>
  <c r="M459" i="8"/>
  <c r="M417" i="8" s="1"/>
  <c r="N458" i="8"/>
  <c r="N513" i="8"/>
  <c r="N513" i="14" s="1"/>
  <c r="O446" i="8"/>
  <c r="P504" i="8"/>
  <c r="P465" i="8"/>
  <c r="P512" i="8"/>
  <c r="P512" i="14" s="1"/>
  <c r="AV277" i="6"/>
  <c r="AN277" i="6"/>
  <c r="AF277" i="6"/>
  <c r="X277" i="6"/>
  <c r="P277" i="6"/>
  <c r="H277" i="6"/>
  <c r="AV275" i="6"/>
  <c r="AN275" i="6"/>
  <c r="AF275" i="6"/>
  <c r="X275" i="6"/>
  <c r="P275" i="6"/>
  <c r="H275" i="6"/>
  <c r="AV273" i="6"/>
  <c r="AN273" i="6"/>
  <c r="AF273" i="6"/>
  <c r="X273" i="6"/>
  <c r="P273" i="6"/>
  <c r="H273" i="6"/>
  <c r="AV271" i="6"/>
  <c r="AN271" i="6"/>
  <c r="AF271" i="6"/>
  <c r="X271" i="6"/>
  <c r="P271" i="6"/>
  <c r="H271" i="6"/>
  <c r="AV269" i="6"/>
  <c r="AN269" i="6"/>
  <c r="AF269" i="6"/>
  <c r="X269" i="6"/>
  <c r="P269" i="6"/>
  <c r="H269" i="6"/>
  <c r="AV267" i="6"/>
  <c r="AN267" i="6"/>
  <c r="AF267" i="6"/>
  <c r="X267" i="6"/>
  <c r="P267" i="6"/>
  <c r="H267" i="6"/>
  <c r="AV265" i="6"/>
  <c r="AN265" i="6"/>
  <c r="AF265" i="6"/>
  <c r="X265" i="6"/>
  <c r="P265" i="6"/>
  <c r="H265" i="6"/>
  <c r="AV263" i="6"/>
  <c r="AN263" i="6"/>
  <c r="AF263" i="6"/>
  <c r="X263" i="6"/>
  <c r="P263" i="6"/>
  <c r="H263" i="6"/>
  <c r="AV261" i="6"/>
  <c r="AN261" i="6"/>
  <c r="AF261" i="6"/>
  <c r="X261" i="6"/>
  <c r="P261" i="6"/>
  <c r="H261" i="6"/>
  <c r="AV259" i="6"/>
  <c r="AN259" i="6"/>
  <c r="AF259" i="6"/>
  <c r="X259" i="6"/>
  <c r="P259" i="6"/>
  <c r="H259" i="6"/>
  <c r="AV257" i="6"/>
  <c r="AN257" i="6"/>
  <c r="AF257" i="6"/>
  <c r="X257" i="6"/>
  <c r="P257" i="6"/>
  <c r="H257" i="6"/>
  <c r="AV255" i="6"/>
  <c r="AN255" i="6"/>
  <c r="AF255" i="6"/>
  <c r="X255" i="6"/>
  <c r="P255" i="6"/>
  <c r="H255" i="6"/>
  <c r="AV253" i="6"/>
  <c r="AN253" i="6"/>
  <c r="AF253" i="6"/>
  <c r="X253" i="6"/>
  <c r="P253" i="6"/>
  <c r="H253" i="6"/>
  <c r="AV251" i="6"/>
  <c r="AN251" i="6"/>
  <c r="AF251" i="6"/>
  <c r="X251" i="6"/>
  <c r="P251" i="6"/>
  <c r="H251" i="6"/>
  <c r="AV249" i="6"/>
  <c r="AN249" i="6"/>
  <c r="AF249" i="6"/>
  <c r="X249" i="6"/>
  <c r="P249" i="6"/>
  <c r="H249" i="6"/>
  <c r="AV247" i="6"/>
  <c r="AN247" i="6"/>
  <c r="AF247" i="6"/>
  <c r="X247" i="6"/>
  <c r="P247" i="6"/>
  <c r="H247" i="6"/>
  <c r="AV245" i="6"/>
  <c r="AN245" i="6"/>
  <c r="AF245" i="6"/>
  <c r="X245" i="6"/>
  <c r="P245" i="6"/>
  <c r="H245" i="6"/>
  <c r="AV243" i="6"/>
  <c r="AN243" i="6"/>
  <c r="AF243" i="6"/>
  <c r="X243" i="6"/>
  <c r="P243" i="6"/>
  <c r="H243" i="6"/>
  <c r="AV241" i="6"/>
  <c r="AN241" i="6"/>
  <c r="AF241" i="6"/>
  <c r="X241" i="6"/>
  <c r="P241" i="6"/>
  <c r="H241" i="6"/>
  <c r="AV239" i="6"/>
  <c r="AN239" i="6"/>
  <c r="AF239" i="6"/>
  <c r="X239" i="6"/>
  <c r="P239" i="6"/>
  <c r="H239" i="6"/>
  <c r="AV237" i="6"/>
  <c r="AN237" i="6"/>
  <c r="AF237" i="6"/>
  <c r="X237" i="6"/>
  <c r="P237" i="6"/>
  <c r="H237" i="6"/>
  <c r="AV235" i="6"/>
  <c r="AN235" i="6"/>
  <c r="AF235" i="6"/>
  <c r="X235" i="6"/>
  <c r="P235" i="6"/>
  <c r="H235" i="6"/>
  <c r="AV233" i="6"/>
  <c r="AN233" i="6"/>
  <c r="AF233" i="6"/>
  <c r="X233" i="6"/>
  <c r="P233" i="6"/>
  <c r="H233" i="6"/>
  <c r="AV231" i="6"/>
  <c r="AN231" i="6"/>
  <c r="AF231" i="6"/>
  <c r="X231" i="6"/>
  <c r="P231" i="6"/>
  <c r="H231" i="6"/>
  <c r="AV229" i="6"/>
  <c r="AN229" i="6"/>
  <c r="AF229" i="6"/>
  <c r="X229" i="6"/>
  <c r="P229" i="6"/>
  <c r="H229" i="6"/>
  <c r="AV227" i="6"/>
  <c r="AN227" i="6"/>
  <c r="AF227" i="6"/>
  <c r="X227" i="6"/>
  <c r="P227" i="6"/>
  <c r="H227" i="6"/>
  <c r="T226" i="6"/>
  <c r="AV225" i="6"/>
  <c r="AN225" i="6"/>
  <c r="AF225" i="6"/>
  <c r="X225" i="6"/>
  <c r="P225" i="6"/>
  <c r="H225" i="6"/>
  <c r="T224" i="6"/>
  <c r="AV223" i="6"/>
  <c r="AN223" i="6"/>
  <c r="AF223" i="6"/>
  <c r="X223" i="6"/>
  <c r="P223" i="6"/>
  <c r="H223" i="6"/>
  <c r="T222" i="6"/>
  <c r="AV221" i="6"/>
  <c r="AN221" i="6"/>
  <c r="AF221" i="6"/>
  <c r="X221" i="6"/>
  <c r="P221" i="6"/>
  <c r="H221" i="6"/>
  <c r="BB219" i="6"/>
  <c r="AT219" i="6"/>
  <c r="AL219" i="6"/>
  <c r="AD219" i="6"/>
  <c r="V219" i="6"/>
  <c r="F219" i="6"/>
  <c r="AH218" i="6"/>
  <c r="BB217" i="6"/>
  <c r="AT217" i="6"/>
  <c r="AL217" i="6"/>
  <c r="AD217" i="6"/>
  <c r="V217" i="6"/>
  <c r="F217" i="6"/>
  <c r="AH216" i="6"/>
  <c r="BB215" i="6"/>
  <c r="AT215" i="6"/>
  <c r="AL215" i="6"/>
  <c r="AD215" i="6"/>
  <c r="V215" i="6"/>
  <c r="F215" i="6"/>
  <c r="AH214" i="6"/>
  <c r="BB213" i="6"/>
  <c r="AT213" i="6"/>
  <c r="AL213" i="6"/>
  <c r="AD213" i="6"/>
  <c r="V213" i="6"/>
  <c r="F213" i="6"/>
  <c r="AH212" i="6"/>
  <c r="BB211" i="6"/>
  <c r="AT211" i="6"/>
  <c r="AL211" i="6"/>
  <c r="AD211" i="6"/>
  <c r="V211" i="6"/>
  <c r="F211" i="6"/>
  <c r="AH210" i="6"/>
  <c r="BB209" i="6"/>
  <c r="AT209" i="6"/>
  <c r="AL209" i="6"/>
  <c r="AD209" i="6"/>
  <c r="V209" i="6"/>
  <c r="F209" i="6"/>
  <c r="AH208" i="6"/>
  <c r="BB207" i="6"/>
  <c r="AT207" i="6"/>
  <c r="AL207" i="6"/>
  <c r="AD207" i="6"/>
  <c r="V207" i="6"/>
  <c r="F207" i="6"/>
  <c r="AH206" i="6"/>
  <c r="BB205" i="6"/>
  <c r="AT205" i="6"/>
  <c r="AL205" i="6"/>
  <c r="AD205" i="6"/>
  <c r="V205" i="6"/>
  <c r="F205" i="6"/>
  <c r="AH204" i="6"/>
  <c r="BB203" i="6"/>
  <c r="AT203" i="6"/>
  <c r="AL203" i="6"/>
  <c r="AD203" i="6"/>
  <c r="V203" i="6"/>
  <c r="F203" i="6"/>
  <c r="AH202" i="6"/>
  <c r="BB201" i="6"/>
  <c r="AT201" i="6"/>
  <c r="AL201" i="6"/>
  <c r="AD201" i="6"/>
  <c r="V201" i="6"/>
  <c r="F201" i="6"/>
  <c r="AH200" i="6"/>
  <c r="BB199" i="6"/>
  <c r="AT199" i="6"/>
  <c r="AL199" i="6"/>
  <c r="AD199" i="6"/>
  <c r="V199" i="6"/>
  <c r="F199" i="6"/>
  <c r="AH198" i="6"/>
  <c r="BB197" i="6"/>
  <c r="AT197" i="6"/>
  <c r="AL197" i="6"/>
  <c r="AD197" i="6"/>
  <c r="V197" i="6"/>
  <c r="F197" i="6"/>
  <c r="AH196" i="6"/>
  <c r="BB195" i="6"/>
  <c r="AT195" i="6"/>
  <c r="AL195" i="6"/>
  <c r="AD195" i="6"/>
  <c r="V195" i="6"/>
  <c r="F195" i="6"/>
  <c r="AH194" i="6"/>
  <c r="BB193" i="6"/>
  <c r="AT193" i="6"/>
  <c r="AL193" i="6"/>
  <c r="AD193" i="6"/>
  <c r="V193" i="6"/>
  <c r="F193" i="6"/>
  <c r="AH192" i="6"/>
  <c r="BB191" i="6"/>
  <c r="AT191" i="6"/>
  <c r="AL191" i="6"/>
  <c r="AD191" i="6"/>
  <c r="V191" i="6"/>
  <c r="F191" i="6"/>
  <c r="AH190" i="6"/>
  <c r="BB189" i="6"/>
  <c r="AT189" i="6"/>
  <c r="AL189" i="6"/>
  <c r="AD189" i="6"/>
  <c r="V189" i="6"/>
  <c r="F189" i="6"/>
  <c r="AH188" i="6"/>
  <c r="BB187" i="6"/>
  <c r="AT187" i="6"/>
  <c r="AL187" i="6"/>
  <c r="AD187" i="6"/>
  <c r="V187" i="6"/>
  <c r="F187" i="6"/>
  <c r="AX186" i="6"/>
  <c r="AP186" i="6"/>
  <c r="AH186" i="6"/>
  <c r="Z186" i="6"/>
  <c r="R186" i="6"/>
  <c r="J186" i="6"/>
  <c r="BB185" i="6"/>
  <c r="AT185" i="6"/>
  <c r="AL185" i="6"/>
  <c r="AD185" i="6"/>
  <c r="V185" i="6"/>
  <c r="F185" i="6"/>
  <c r="AX184" i="6"/>
  <c r="AP184" i="6"/>
  <c r="AH184" i="6"/>
  <c r="Z184" i="6"/>
  <c r="R184" i="6"/>
  <c r="J184" i="6"/>
  <c r="BA183" i="6"/>
  <c r="AQ183" i="6"/>
  <c r="AG183" i="6"/>
  <c r="U183" i="6"/>
  <c r="K183" i="6"/>
  <c r="BA182" i="6"/>
  <c r="AO182" i="6"/>
  <c r="AE182" i="6"/>
  <c r="U182" i="6"/>
  <c r="I182" i="6"/>
  <c r="AZ181" i="6"/>
  <c r="AP181" i="6"/>
  <c r="AD181" i="6"/>
  <c r="T181" i="6"/>
  <c r="J181" i="6"/>
  <c r="AX180" i="6"/>
  <c r="AN180" i="6"/>
  <c r="AD180" i="6"/>
  <c r="R180" i="6"/>
  <c r="H180" i="6"/>
  <c r="AC179" i="6"/>
  <c r="AL178" i="6"/>
  <c r="P178" i="6"/>
  <c r="F178" i="6"/>
  <c r="Y177" i="6"/>
  <c r="AY180" i="6"/>
  <c r="AY182" i="6"/>
  <c r="AY178" i="6"/>
  <c r="AF179" i="6"/>
  <c r="AF181" i="6"/>
  <c r="AF183" i="6"/>
  <c r="V176" i="6"/>
  <c r="R178" i="6"/>
  <c r="M176" i="6"/>
  <c r="N469" i="11"/>
  <c r="G504" i="11"/>
  <c r="E456" i="11"/>
  <c r="E485" i="11"/>
  <c r="AL277" i="11"/>
  <c r="G275" i="11"/>
  <c r="O275" i="11"/>
  <c r="W275" i="11"/>
  <c r="AE275" i="11"/>
  <c r="AM275" i="11"/>
  <c r="AU275" i="11"/>
  <c r="BC275" i="11"/>
  <c r="H275" i="11"/>
  <c r="P275" i="11"/>
  <c r="X275" i="11"/>
  <c r="AF275" i="11"/>
  <c r="AN275" i="11"/>
  <c r="AV275" i="11"/>
  <c r="I275" i="11"/>
  <c r="Q275" i="11"/>
  <c r="Y275" i="11"/>
  <c r="AG275" i="11"/>
  <c r="AO275" i="11"/>
  <c r="AW275" i="11"/>
  <c r="J275" i="11"/>
  <c r="R275" i="11"/>
  <c r="Z275" i="11"/>
  <c r="AH275" i="11"/>
  <c r="AP275" i="11"/>
  <c r="AX275" i="11"/>
  <c r="K275" i="11"/>
  <c r="S275" i="11"/>
  <c r="AA275" i="11"/>
  <c r="AI275" i="11"/>
  <c r="AQ275" i="11"/>
  <c r="AY275" i="11"/>
  <c r="L275" i="11"/>
  <c r="T275" i="11"/>
  <c r="AB275" i="11"/>
  <c r="AJ275" i="11"/>
  <c r="AR275" i="11"/>
  <c r="AZ275" i="11"/>
  <c r="AC271" i="11"/>
  <c r="BB269" i="11"/>
  <c r="V269" i="11"/>
  <c r="Q268" i="11"/>
  <c r="BA267" i="11"/>
  <c r="U267" i="11"/>
  <c r="G263" i="11"/>
  <c r="O263" i="11"/>
  <c r="W263" i="11"/>
  <c r="AE263" i="11"/>
  <c r="AM263" i="11"/>
  <c r="AU263" i="11"/>
  <c r="BC263" i="11"/>
  <c r="H263" i="11"/>
  <c r="P263" i="11"/>
  <c r="X263" i="11"/>
  <c r="AF263" i="11"/>
  <c r="AN263" i="11"/>
  <c r="AV263" i="11"/>
  <c r="I263" i="11"/>
  <c r="Q263" i="11"/>
  <c r="Y263" i="11"/>
  <c r="AG263" i="11"/>
  <c r="AO263" i="11"/>
  <c r="AW263" i="11"/>
  <c r="J263" i="11"/>
  <c r="R263" i="11"/>
  <c r="Z263" i="11"/>
  <c r="AH263" i="11"/>
  <c r="AP263" i="11"/>
  <c r="AX263" i="11"/>
  <c r="K263" i="11"/>
  <c r="S263" i="11"/>
  <c r="AA263" i="11"/>
  <c r="AI263" i="11"/>
  <c r="AQ263" i="11"/>
  <c r="AY263" i="11"/>
  <c r="L263" i="11"/>
  <c r="T263" i="11"/>
  <c r="AB263" i="11"/>
  <c r="AJ263" i="11"/>
  <c r="AR263" i="11"/>
  <c r="AZ263" i="11"/>
  <c r="Q262" i="11"/>
  <c r="BB261" i="11"/>
  <c r="V261" i="11"/>
  <c r="BA255" i="11"/>
  <c r="U255" i="11"/>
  <c r="Q254" i="11"/>
  <c r="W242" i="11"/>
  <c r="H232" i="11"/>
  <c r="X226" i="11"/>
  <c r="AF224" i="11"/>
  <c r="AF210" i="11"/>
  <c r="AX208" i="11"/>
  <c r="AA188" i="11"/>
  <c r="AA186" i="11"/>
  <c r="F486" i="11"/>
  <c r="F491" i="11"/>
  <c r="G487" i="11"/>
  <c r="G459" i="11"/>
  <c r="G464" i="11"/>
  <c r="H450" i="11"/>
  <c r="H465" i="11"/>
  <c r="H470" i="11"/>
  <c r="H515" i="11"/>
  <c r="I441" i="11"/>
  <c r="I451" i="11"/>
  <c r="I456" i="11"/>
  <c r="I461" i="11"/>
  <c r="J442" i="11"/>
  <c r="J447" i="11"/>
  <c r="J452" i="11"/>
  <c r="J502" i="11"/>
  <c r="J512" i="11"/>
  <c r="K448" i="11"/>
  <c r="K493" i="11"/>
  <c r="K503" i="11"/>
  <c r="K508" i="11"/>
  <c r="K513" i="11"/>
  <c r="L444" i="11"/>
  <c r="L489" i="11"/>
  <c r="L494" i="11"/>
  <c r="L499" i="11"/>
  <c r="L414" i="11" s="1"/>
  <c r="M485" i="11"/>
  <c r="M490" i="11"/>
  <c r="M490" i="14" s="1"/>
  <c r="N486" i="11"/>
  <c r="N491" i="11"/>
  <c r="O487" i="11"/>
  <c r="O459" i="11"/>
  <c r="O464" i="11"/>
  <c r="P450" i="11"/>
  <c r="P465" i="11"/>
  <c r="P470" i="11"/>
  <c r="P515" i="11"/>
  <c r="E486" i="11"/>
  <c r="E489" i="11"/>
  <c r="E448" i="11"/>
  <c r="E451" i="11"/>
  <c r="E512" i="11"/>
  <c r="E515" i="11"/>
  <c r="F441" i="11"/>
  <c r="F451" i="11"/>
  <c r="F456" i="11"/>
  <c r="F461" i="11"/>
  <c r="G442" i="11"/>
  <c r="G447" i="11"/>
  <c r="G452" i="11"/>
  <c r="G502" i="11"/>
  <c r="G512" i="11"/>
  <c r="H448" i="11"/>
  <c r="H493" i="11"/>
  <c r="H503" i="11"/>
  <c r="H508" i="11"/>
  <c r="H513" i="11"/>
  <c r="I444" i="11"/>
  <c r="I489" i="11"/>
  <c r="I494" i="11"/>
  <c r="I499" i="11"/>
  <c r="J485" i="11"/>
  <c r="J490" i="11"/>
  <c r="K486" i="11"/>
  <c r="K491" i="11"/>
  <c r="L487" i="11"/>
  <c r="L459" i="11"/>
  <c r="L464" i="11"/>
  <c r="M450" i="11"/>
  <c r="M465" i="11"/>
  <c r="M470" i="11"/>
  <c r="M515" i="11"/>
  <c r="N441" i="11"/>
  <c r="N451" i="11"/>
  <c r="N456" i="11"/>
  <c r="N461" i="11"/>
  <c r="O442" i="11"/>
  <c r="O447" i="11"/>
  <c r="O452" i="11"/>
  <c r="O502" i="11"/>
  <c r="O512" i="11"/>
  <c r="P448" i="11"/>
  <c r="P493" i="11"/>
  <c r="P503" i="11"/>
  <c r="P508" i="11"/>
  <c r="P513" i="11"/>
  <c r="F444" i="11"/>
  <c r="F489" i="11"/>
  <c r="F494" i="11"/>
  <c r="F499" i="11"/>
  <c r="G485" i="11"/>
  <c r="G490" i="11"/>
  <c r="H486" i="11"/>
  <c r="H491" i="11"/>
  <c r="I487" i="11"/>
  <c r="I459" i="11"/>
  <c r="I464" i="11"/>
  <c r="J450" i="11"/>
  <c r="J465" i="11"/>
  <c r="J470" i="11"/>
  <c r="J515" i="11"/>
  <c r="K441" i="11"/>
  <c r="K451" i="11"/>
  <c r="K456" i="11"/>
  <c r="K461" i="11"/>
  <c r="L442" i="11"/>
  <c r="L447" i="11"/>
  <c r="L452" i="11"/>
  <c r="L502" i="11"/>
  <c r="L512" i="11"/>
  <c r="M448" i="11"/>
  <c r="M493" i="11"/>
  <c r="M503" i="11"/>
  <c r="M508" i="11"/>
  <c r="M513" i="11"/>
  <c r="N444" i="11"/>
  <c r="N489" i="11"/>
  <c r="N494" i="11"/>
  <c r="N494" i="14" s="1"/>
  <c r="N499" i="11"/>
  <c r="O485" i="11"/>
  <c r="O485" i="14" s="1"/>
  <c r="O490" i="11"/>
  <c r="P486" i="11"/>
  <c r="P491" i="11"/>
  <c r="F487" i="11"/>
  <c r="F459" i="11"/>
  <c r="F464" i="11"/>
  <c r="G450" i="11"/>
  <c r="G465" i="11"/>
  <c r="G470" i="11"/>
  <c r="G515" i="11"/>
  <c r="H441" i="11"/>
  <c r="H451" i="11"/>
  <c r="H456" i="11"/>
  <c r="H461" i="11"/>
  <c r="I442" i="11"/>
  <c r="I447" i="11"/>
  <c r="I452" i="11"/>
  <c r="I502" i="11"/>
  <c r="I512" i="11"/>
  <c r="J448" i="11"/>
  <c r="J493" i="11"/>
  <c r="J503" i="11"/>
  <c r="J508" i="11"/>
  <c r="J513" i="11"/>
  <c r="K444" i="11"/>
  <c r="K489" i="11"/>
  <c r="K494" i="11"/>
  <c r="K499" i="11"/>
  <c r="L485" i="11"/>
  <c r="L490" i="11"/>
  <c r="E508" i="11"/>
  <c r="F442" i="11"/>
  <c r="F447" i="11"/>
  <c r="F452" i="11"/>
  <c r="F502" i="11"/>
  <c r="F512" i="11"/>
  <c r="G448" i="11"/>
  <c r="G493" i="11"/>
  <c r="G503" i="11"/>
  <c r="G503" i="14" s="1"/>
  <c r="G508" i="11"/>
  <c r="G513" i="11"/>
  <c r="H444" i="11"/>
  <c r="H489" i="11"/>
  <c r="H494" i="11"/>
  <c r="H499" i="11"/>
  <c r="I485" i="11"/>
  <c r="I485" i="14" s="1"/>
  <c r="I490" i="11"/>
  <c r="J486" i="11"/>
  <c r="J491" i="11"/>
  <c r="K487" i="11"/>
  <c r="K487" i="14" s="1"/>
  <c r="K459" i="11"/>
  <c r="K464" i="11"/>
  <c r="L450" i="11"/>
  <c r="L465" i="11"/>
  <c r="L470" i="11"/>
  <c r="L515" i="11"/>
  <c r="L515" i="14" s="1"/>
  <c r="M441" i="11"/>
  <c r="M451" i="11"/>
  <c r="M456" i="11"/>
  <c r="M461" i="11"/>
  <c r="N442" i="11"/>
  <c r="N447" i="11"/>
  <c r="N452" i="11"/>
  <c r="N502" i="11"/>
  <c r="N512" i="11"/>
  <c r="O448" i="11"/>
  <c r="O493" i="11"/>
  <c r="O503" i="11"/>
  <c r="O418" i="11" s="1"/>
  <c r="O508" i="11"/>
  <c r="O513" i="11"/>
  <c r="O513" i="14" s="1"/>
  <c r="P444" i="11"/>
  <c r="P489" i="11"/>
  <c r="P494" i="11"/>
  <c r="P499" i="11"/>
  <c r="E499" i="11"/>
  <c r="E502" i="11"/>
  <c r="E417" i="11" s="1"/>
  <c r="E461" i="11"/>
  <c r="E464" i="11"/>
  <c r="F485" i="11"/>
  <c r="F490" i="11"/>
  <c r="G486" i="11"/>
  <c r="G491" i="11"/>
  <c r="H487" i="11"/>
  <c r="H459" i="11"/>
  <c r="H417" i="11" s="1"/>
  <c r="H464" i="11"/>
  <c r="H422" i="11" s="1"/>
  <c r="I450" i="11"/>
  <c r="I408" i="11" s="1"/>
  <c r="I465" i="11"/>
  <c r="I423" i="11" s="1"/>
  <c r="I470" i="11"/>
  <c r="I428" i="11" s="1"/>
  <c r="I515" i="11"/>
  <c r="J441" i="11"/>
  <c r="J451" i="11"/>
  <c r="J409" i="11" s="1"/>
  <c r="J456" i="11"/>
  <c r="J461" i="11"/>
  <c r="J419" i="11" s="1"/>
  <c r="K442" i="11"/>
  <c r="K400" i="11" s="1"/>
  <c r="K447" i="11"/>
  <c r="K405" i="11" s="1"/>
  <c r="K452" i="11"/>
  <c r="K410" i="11" s="1"/>
  <c r="K502" i="11"/>
  <c r="K512" i="11"/>
  <c r="L448" i="11"/>
  <c r="L406" i="11" s="1"/>
  <c r="L493" i="11"/>
  <c r="L503" i="11"/>
  <c r="L508" i="11"/>
  <c r="L513" i="11"/>
  <c r="M444" i="11"/>
  <c r="M402" i="11" s="1"/>
  <c r="M489" i="11"/>
  <c r="M494" i="11"/>
  <c r="M499" i="11"/>
  <c r="N485" i="11"/>
  <c r="N490" i="11"/>
  <c r="O486" i="11"/>
  <c r="O491" i="11"/>
  <c r="P487" i="11"/>
  <c r="P459" i="11"/>
  <c r="P417" i="11" s="1"/>
  <c r="P464" i="11"/>
  <c r="BA177" i="11"/>
  <c r="BA179" i="11"/>
  <c r="BA181" i="11"/>
  <c r="BA183" i="11"/>
  <c r="BA185" i="11"/>
  <c r="BA187" i="11"/>
  <c r="BA189" i="11"/>
  <c r="BA191" i="11"/>
  <c r="BA193" i="11"/>
  <c r="BA195" i="11"/>
  <c r="BA197" i="11"/>
  <c r="BA199" i="11"/>
  <c r="BA201" i="11"/>
  <c r="BA203" i="11"/>
  <c r="BA205" i="11"/>
  <c r="BA207" i="11"/>
  <c r="BA209" i="11"/>
  <c r="BA211" i="11"/>
  <c r="BA213" i="11"/>
  <c r="BA215" i="11"/>
  <c r="BA217" i="11"/>
  <c r="BA219" i="11"/>
  <c r="BA221" i="11"/>
  <c r="BA223" i="11"/>
  <c r="BA225" i="11"/>
  <c r="BA227" i="11"/>
  <c r="BA229" i="11"/>
  <c r="BA231" i="11"/>
  <c r="BA233" i="11"/>
  <c r="BA235" i="11"/>
  <c r="BA237" i="11"/>
  <c r="BA239" i="11"/>
  <c r="BA241" i="11"/>
  <c r="BA243" i="11"/>
  <c r="BA245" i="11"/>
  <c r="BA247" i="11"/>
  <c r="BA249" i="11"/>
  <c r="BA251" i="11"/>
  <c r="BA192" i="11"/>
  <c r="BA210" i="11"/>
  <c r="BA226" i="11"/>
  <c r="BA190" i="11"/>
  <c r="BA208" i="11"/>
  <c r="BA188" i="11"/>
  <c r="BA206" i="11"/>
  <c r="BA222" i="11"/>
  <c r="BA238" i="11"/>
  <c r="BA254" i="11"/>
  <c r="BA256" i="11"/>
  <c r="BA258" i="11"/>
  <c r="BA260" i="11"/>
  <c r="BA262" i="11"/>
  <c r="BA264" i="11"/>
  <c r="BA266" i="11"/>
  <c r="BA268" i="11"/>
  <c r="BA270" i="11"/>
  <c r="BA272" i="11"/>
  <c r="BA274" i="11"/>
  <c r="BA276" i="11"/>
  <c r="BA186" i="11"/>
  <c r="BA204" i="11"/>
  <c r="BA220" i="11"/>
  <c r="BA236" i="11"/>
  <c r="BA252" i="11"/>
  <c r="BA184" i="11"/>
  <c r="BA202" i="11"/>
  <c r="BA218" i="11"/>
  <c r="BA234" i="11"/>
  <c r="BA250" i="11"/>
  <c r="BA180" i="11"/>
  <c r="BA182" i="11"/>
  <c r="BA200" i="11"/>
  <c r="BA216" i="11"/>
  <c r="BA232" i="11"/>
  <c r="BA248" i="11"/>
  <c r="AW177" i="11"/>
  <c r="AW180" i="11"/>
  <c r="AW182" i="11"/>
  <c r="AW184" i="11"/>
  <c r="AW186" i="11"/>
  <c r="AW188" i="11"/>
  <c r="AW190" i="11"/>
  <c r="AW192" i="11"/>
  <c r="AW194" i="11"/>
  <c r="AW196" i="11"/>
  <c r="AW198" i="11"/>
  <c r="AW200" i="11"/>
  <c r="AW202" i="11"/>
  <c r="AW204" i="11"/>
  <c r="AW206" i="11"/>
  <c r="AW208" i="11"/>
  <c r="AW210" i="11"/>
  <c r="AW212" i="11"/>
  <c r="AW214" i="11"/>
  <c r="AW216" i="11"/>
  <c r="AW218" i="11"/>
  <c r="AW222" i="11"/>
  <c r="AW224" i="11"/>
  <c r="AW226" i="11"/>
  <c r="AW179" i="11"/>
  <c r="AW181" i="11"/>
  <c r="AW185" i="11"/>
  <c r="AW207" i="11"/>
  <c r="AW223" i="11"/>
  <c r="AW239" i="11"/>
  <c r="AW183" i="11"/>
  <c r="AW205" i="11"/>
  <c r="AW221" i="11"/>
  <c r="AW237" i="11"/>
  <c r="AW197" i="11"/>
  <c r="AW203" i="11"/>
  <c r="AW219" i="11"/>
  <c r="AW235" i="11"/>
  <c r="AW251" i="11"/>
  <c r="AW253" i="11"/>
  <c r="AW178" i="11"/>
  <c r="AW195" i="11"/>
  <c r="AW201" i="11"/>
  <c r="AW217" i="11"/>
  <c r="AW233" i="11"/>
  <c r="AW249" i="11"/>
  <c r="AW193" i="11"/>
  <c r="AW199" i="11"/>
  <c r="AW215" i="11"/>
  <c r="AW231" i="11"/>
  <c r="AW247" i="11"/>
  <c r="AW191" i="11"/>
  <c r="AW213" i="11"/>
  <c r="AW229" i="11"/>
  <c r="AW245" i="11"/>
  <c r="M422" i="8"/>
  <c r="H469" i="8"/>
  <c r="P469" i="8"/>
  <c r="E469" i="8"/>
  <c r="J469" i="8"/>
  <c r="L469" i="8"/>
  <c r="F469" i="8"/>
  <c r="N469" i="8"/>
  <c r="I469" i="8"/>
  <c r="M469" i="8"/>
  <c r="G469" i="8"/>
  <c r="O469" i="8"/>
  <c r="AY267" i="8"/>
  <c r="H260" i="8"/>
  <c r="P260" i="8"/>
  <c r="X260" i="8"/>
  <c r="AF260" i="8"/>
  <c r="AN260" i="8"/>
  <c r="AV260" i="8"/>
  <c r="J260" i="8"/>
  <c r="R260" i="8"/>
  <c r="Z260" i="8"/>
  <c r="AH260" i="8"/>
  <c r="AP260" i="8"/>
  <c r="AX260" i="8"/>
  <c r="K260" i="8"/>
  <c r="S260" i="8"/>
  <c r="AA260" i="8"/>
  <c r="AI260" i="8"/>
  <c r="AQ260" i="8"/>
  <c r="AY260" i="8"/>
  <c r="L260" i="8"/>
  <c r="T260" i="8"/>
  <c r="AB260" i="8"/>
  <c r="AJ260" i="8"/>
  <c r="AR260" i="8"/>
  <c r="AZ260" i="8"/>
  <c r="F260" i="8"/>
  <c r="N260" i="8"/>
  <c r="V260" i="8"/>
  <c r="AD260" i="8"/>
  <c r="AL260" i="8"/>
  <c r="AT260" i="8"/>
  <c r="BB260" i="8"/>
  <c r="I260" i="8"/>
  <c r="AE260" i="8"/>
  <c r="M260" i="8"/>
  <c r="AG260" i="8"/>
  <c r="BC260" i="8"/>
  <c r="O260" i="8"/>
  <c r="AK260" i="8"/>
  <c r="Q260" i="8"/>
  <c r="AM260" i="8"/>
  <c r="U260" i="8"/>
  <c r="AO260" i="8"/>
  <c r="W260" i="8"/>
  <c r="H246" i="8"/>
  <c r="P246" i="8"/>
  <c r="X246" i="8"/>
  <c r="AF246" i="8"/>
  <c r="AN246" i="8"/>
  <c r="AV246" i="8"/>
  <c r="J246" i="8"/>
  <c r="R246" i="8"/>
  <c r="Z246" i="8"/>
  <c r="AH246" i="8"/>
  <c r="AP246" i="8"/>
  <c r="AX246" i="8"/>
  <c r="K246" i="8"/>
  <c r="S246" i="8"/>
  <c r="AA246" i="8"/>
  <c r="AI246" i="8"/>
  <c r="AQ246" i="8"/>
  <c r="AY246" i="8"/>
  <c r="L246" i="8"/>
  <c r="T246" i="8"/>
  <c r="AB246" i="8"/>
  <c r="AJ246" i="8"/>
  <c r="AR246" i="8"/>
  <c r="AZ246" i="8"/>
  <c r="F246" i="8"/>
  <c r="N246" i="8"/>
  <c r="V246" i="8"/>
  <c r="AD246" i="8"/>
  <c r="AL246" i="8"/>
  <c r="AT246" i="8"/>
  <c r="BB246" i="8"/>
  <c r="G246" i="8"/>
  <c r="AC246" i="8"/>
  <c r="I246" i="8"/>
  <c r="AE246" i="8"/>
  <c r="M246" i="8"/>
  <c r="AG246" i="8"/>
  <c r="BC246" i="8"/>
  <c r="O246" i="8"/>
  <c r="AK246" i="8"/>
  <c r="Q246" i="8"/>
  <c r="AM246" i="8"/>
  <c r="U246" i="8"/>
  <c r="AO246" i="8"/>
  <c r="AZ210" i="9"/>
  <c r="AR210" i="9"/>
  <c r="AJ210" i="9"/>
  <c r="AB210" i="9"/>
  <c r="T210" i="9"/>
  <c r="L210" i="9"/>
  <c r="AZ208" i="9"/>
  <c r="AR208" i="9"/>
  <c r="AJ208" i="9"/>
  <c r="AB208" i="9"/>
  <c r="T208" i="9"/>
  <c r="L208" i="9"/>
  <c r="AZ206" i="9"/>
  <c r="AR206" i="9"/>
  <c r="AJ206" i="9"/>
  <c r="AB206" i="9"/>
  <c r="T206" i="9"/>
  <c r="L206" i="9"/>
  <c r="AZ204" i="9"/>
  <c r="AR204" i="9"/>
  <c r="AJ204" i="9"/>
  <c r="AB204" i="9"/>
  <c r="T204" i="9"/>
  <c r="L204" i="9"/>
  <c r="AZ202" i="9"/>
  <c r="AR202" i="9"/>
  <c r="AJ202" i="9"/>
  <c r="AB202" i="9"/>
  <c r="T202" i="9"/>
  <c r="L202" i="9"/>
  <c r="AZ200" i="9"/>
  <c r="AR200" i="9"/>
  <c r="AJ200" i="9"/>
  <c r="AB200" i="9"/>
  <c r="T200" i="9"/>
  <c r="L200" i="9"/>
  <c r="AZ198" i="9"/>
  <c r="AR198" i="9"/>
  <c r="AJ198" i="9"/>
  <c r="AB198" i="9"/>
  <c r="T198" i="9"/>
  <c r="L198" i="9"/>
  <c r="AZ196" i="9"/>
  <c r="AR196" i="9"/>
  <c r="AJ196" i="9"/>
  <c r="AB196" i="9"/>
  <c r="T196" i="9"/>
  <c r="L196" i="9"/>
  <c r="AZ194" i="9"/>
  <c r="AR194" i="9"/>
  <c r="AJ194" i="9"/>
  <c r="AB194" i="9"/>
  <c r="T194" i="9"/>
  <c r="L194" i="9"/>
  <c r="AZ192" i="9"/>
  <c r="AR192" i="9"/>
  <c r="AJ192" i="9"/>
  <c r="AB192" i="9"/>
  <c r="T192" i="9"/>
  <c r="L192" i="9"/>
  <c r="AZ190" i="9"/>
  <c r="AR190" i="9"/>
  <c r="AJ190" i="9"/>
  <c r="AB190" i="9"/>
  <c r="T190" i="9"/>
  <c r="L190" i="9"/>
  <c r="AZ188" i="9"/>
  <c r="AR188" i="9"/>
  <c r="AJ188" i="9"/>
  <c r="AB188" i="9"/>
  <c r="T188" i="9"/>
  <c r="L188" i="9"/>
  <c r="AZ186" i="9"/>
  <c r="AR186" i="9"/>
  <c r="AJ186" i="9"/>
  <c r="AB186" i="9"/>
  <c r="T186" i="9"/>
  <c r="L186" i="9"/>
  <c r="AZ184" i="9"/>
  <c r="AR184" i="9"/>
  <c r="AJ184" i="9"/>
  <c r="AB184" i="9"/>
  <c r="T184" i="9"/>
  <c r="L184" i="9"/>
  <c r="AZ182" i="9"/>
  <c r="AR182" i="9"/>
  <c r="AJ182" i="9"/>
  <c r="AB182" i="9"/>
  <c r="T182" i="9"/>
  <c r="L182" i="9"/>
  <c r="AN181" i="9"/>
  <c r="AF181" i="9"/>
  <c r="AZ180" i="9"/>
  <c r="BC277" i="6"/>
  <c r="AU277" i="6"/>
  <c r="AM277" i="6"/>
  <c r="AE277" i="6"/>
  <c r="W277" i="6"/>
  <c r="O277" i="6"/>
  <c r="G277" i="6"/>
  <c r="BC275" i="6"/>
  <c r="AU275" i="6"/>
  <c r="AM275" i="6"/>
  <c r="AE275" i="6"/>
  <c r="W275" i="6"/>
  <c r="O275" i="6"/>
  <c r="G275" i="6"/>
  <c r="BC273" i="6"/>
  <c r="AU273" i="6"/>
  <c r="AM273" i="6"/>
  <c r="AE273" i="6"/>
  <c r="W273" i="6"/>
  <c r="O273" i="6"/>
  <c r="G273" i="6"/>
  <c r="BC271" i="6"/>
  <c r="AU271" i="6"/>
  <c r="AM271" i="6"/>
  <c r="AE271" i="6"/>
  <c r="W271" i="6"/>
  <c r="O271" i="6"/>
  <c r="G271" i="6"/>
  <c r="BC269" i="6"/>
  <c r="AU269" i="6"/>
  <c r="AM269" i="6"/>
  <c r="AE269" i="6"/>
  <c r="W269" i="6"/>
  <c r="O269" i="6"/>
  <c r="G269" i="6"/>
  <c r="BC267" i="6"/>
  <c r="AU267" i="6"/>
  <c r="AM267" i="6"/>
  <c r="AE267" i="6"/>
  <c r="W267" i="6"/>
  <c r="O267" i="6"/>
  <c r="G267" i="6"/>
  <c r="BC265" i="6"/>
  <c r="AU265" i="6"/>
  <c r="AM265" i="6"/>
  <c r="AE265" i="6"/>
  <c r="W265" i="6"/>
  <c r="O265" i="6"/>
  <c r="G265" i="6"/>
  <c r="BC263" i="6"/>
  <c r="AU263" i="6"/>
  <c r="AM263" i="6"/>
  <c r="AE263" i="6"/>
  <c r="W263" i="6"/>
  <c r="O263" i="6"/>
  <c r="G263" i="6"/>
  <c r="BC261" i="6"/>
  <c r="AU261" i="6"/>
  <c r="AM261" i="6"/>
  <c r="AE261" i="6"/>
  <c r="W261" i="6"/>
  <c r="O261" i="6"/>
  <c r="G261" i="6"/>
  <c r="BC259" i="6"/>
  <c r="AU259" i="6"/>
  <c r="AM259" i="6"/>
  <c r="AE259" i="6"/>
  <c r="W259" i="6"/>
  <c r="O259" i="6"/>
  <c r="G259" i="6"/>
  <c r="BC257" i="6"/>
  <c r="AU257" i="6"/>
  <c r="AM257" i="6"/>
  <c r="AE257" i="6"/>
  <c r="W257" i="6"/>
  <c r="O257" i="6"/>
  <c r="G257" i="6"/>
  <c r="BC255" i="6"/>
  <c r="AU255" i="6"/>
  <c r="AM255" i="6"/>
  <c r="AE255" i="6"/>
  <c r="W255" i="6"/>
  <c r="O255" i="6"/>
  <c r="G255" i="6"/>
  <c r="BC253" i="6"/>
  <c r="AU253" i="6"/>
  <c r="AM253" i="6"/>
  <c r="AE253" i="6"/>
  <c r="W253" i="6"/>
  <c r="O253" i="6"/>
  <c r="G253" i="6"/>
  <c r="BC251" i="6"/>
  <c r="AU251" i="6"/>
  <c r="AM251" i="6"/>
  <c r="AE251" i="6"/>
  <c r="W251" i="6"/>
  <c r="O251" i="6"/>
  <c r="G251" i="6"/>
  <c r="BC249" i="6"/>
  <c r="AU249" i="6"/>
  <c r="AM249" i="6"/>
  <c r="AE249" i="6"/>
  <c r="W249" i="6"/>
  <c r="O249" i="6"/>
  <c r="G249" i="6"/>
  <c r="BC247" i="6"/>
  <c r="AU247" i="6"/>
  <c r="AM247" i="6"/>
  <c r="AE247" i="6"/>
  <c r="W247" i="6"/>
  <c r="O247" i="6"/>
  <c r="G247" i="6"/>
  <c r="BC245" i="6"/>
  <c r="AU245" i="6"/>
  <c r="AM245" i="6"/>
  <c r="AE245" i="6"/>
  <c r="W245" i="6"/>
  <c r="O245" i="6"/>
  <c r="G245" i="6"/>
  <c r="BC243" i="6"/>
  <c r="AU243" i="6"/>
  <c r="AM243" i="6"/>
  <c r="AE243" i="6"/>
  <c r="W243" i="6"/>
  <c r="O243" i="6"/>
  <c r="G243" i="6"/>
  <c r="BC241" i="6"/>
  <c r="AU241" i="6"/>
  <c r="AM241" i="6"/>
  <c r="AE241" i="6"/>
  <c r="W241" i="6"/>
  <c r="O241" i="6"/>
  <c r="G241" i="6"/>
  <c r="BC239" i="6"/>
  <c r="AU239" i="6"/>
  <c r="AM239" i="6"/>
  <c r="AE239" i="6"/>
  <c r="W239" i="6"/>
  <c r="O239" i="6"/>
  <c r="G239" i="6"/>
  <c r="BC237" i="6"/>
  <c r="AU237" i="6"/>
  <c r="AM237" i="6"/>
  <c r="AE237" i="6"/>
  <c r="W237" i="6"/>
  <c r="O237" i="6"/>
  <c r="G237" i="6"/>
  <c r="BC235" i="6"/>
  <c r="AU235" i="6"/>
  <c r="AM235" i="6"/>
  <c r="AE235" i="6"/>
  <c r="W235" i="6"/>
  <c r="O235" i="6"/>
  <c r="G235" i="6"/>
  <c r="BC233" i="6"/>
  <c r="AU233" i="6"/>
  <c r="AM233" i="6"/>
  <c r="AE233" i="6"/>
  <c r="W233" i="6"/>
  <c r="O233" i="6"/>
  <c r="G233" i="6"/>
  <c r="BC231" i="6"/>
  <c r="AU231" i="6"/>
  <c r="AM231" i="6"/>
  <c r="AE231" i="6"/>
  <c r="W231" i="6"/>
  <c r="O231" i="6"/>
  <c r="G231" i="6"/>
  <c r="BC229" i="6"/>
  <c r="AU229" i="6"/>
  <c r="AM229" i="6"/>
  <c r="AE229" i="6"/>
  <c r="W229" i="6"/>
  <c r="O229" i="6"/>
  <c r="G229" i="6"/>
  <c r="BC227" i="6"/>
  <c r="AU227" i="6"/>
  <c r="AM227" i="6"/>
  <c r="AE227" i="6"/>
  <c r="W227" i="6"/>
  <c r="O227" i="6"/>
  <c r="G227" i="6"/>
  <c r="BC225" i="6"/>
  <c r="AU225" i="6"/>
  <c r="AM225" i="6"/>
  <c r="AE225" i="6"/>
  <c r="W225" i="6"/>
  <c r="O225" i="6"/>
  <c r="G225" i="6"/>
  <c r="BC223" i="6"/>
  <c r="AU223" i="6"/>
  <c r="AM223" i="6"/>
  <c r="AE223" i="6"/>
  <c r="W223" i="6"/>
  <c r="O223" i="6"/>
  <c r="G223" i="6"/>
  <c r="BC221" i="6"/>
  <c r="AM221" i="6"/>
  <c r="AE221" i="6"/>
  <c r="W221" i="6"/>
  <c r="O221" i="6"/>
  <c r="G221" i="6"/>
  <c r="AH220" i="6"/>
  <c r="BA219" i="6"/>
  <c r="AC219" i="6"/>
  <c r="AW218" i="6"/>
  <c r="Y218" i="6"/>
  <c r="BA217" i="6"/>
  <c r="AC217" i="6"/>
  <c r="AW216" i="6"/>
  <c r="Y216" i="6"/>
  <c r="BA215" i="6"/>
  <c r="AC215" i="6"/>
  <c r="AW214" i="6"/>
  <c r="Y214" i="6"/>
  <c r="BA213" i="6"/>
  <c r="AC213" i="6"/>
  <c r="AW212" i="6"/>
  <c r="Y212" i="6"/>
  <c r="BA211" i="6"/>
  <c r="AC211" i="6"/>
  <c r="AW210" i="6"/>
  <c r="Y210" i="6"/>
  <c r="BA209" i="6"/>
  <c r="AC209" i="6"/>
  <c r="AW208" i="6"/>
  <c r="Y208" i="6"/>
  <c r="BA207" i="6"/>
  <c r="AC207" i="6"/>
  <c r="AW206" i="6"/>
  <c r="Y206" i="6"/>
  <c r="BA205" i="6"/>
  <c r="AC205" i="6"/>
  <c r="AW204" i="6"/>
  <c r="Y204" i="6"/>
  <c r="BA203" i="6"/>
  <c r="AC203" i="6"/>
  <c r="AW202" i="6"/>
  <c r="Y202" i="6"/>
  <c r="BA201" i="6"/>
  <c r="AC201" i="6"/>
  <c r="AW200" i="6"/>
  <c r="Y200" i="6"/>
  <c r="BA199" i="6"/>
  <c r="AC199" i="6"/>
  <c r="AW198" i="6"/>
  <c r="Y198" i="6"/>
  <c r="BA197" i="6"/>
  <c r="AC197" i="6"/>
  <c r="AW196" i="6"/>
  <c r="Y196" i="6"/>
  <c r="BA195" i="6"/>
  <c r="AC195" i="6"/>
  <c r="AW194" i="6"/>
  <c r="Y194" i="6"/>
  <c r="BA193" i="6"/>
  <c r="AC193" i="6"/>
  <c r="AW192" i="6"/>
  <c r="BA191" i="6"/>
  <c r="AC191" i="6"/>
  <c r="AW190" i="6"/>
  <c r="BA189" i="6"/>
  <c r="AC189" i="6"/>
  <c r="AW188" i="6"/>
  <c r="Y188" i="6"/>
  <c r="BA187" i="6"/>
  <c r="AC187" i="6"/>
  <c r="AW186" i="6"/>
  <c r="AO186" i="6"/>
  <c r="AG186" i="6"/>
  <c r="Y186" i="6"/>
  <c r="Q186" i="6"/>
  <c r="I186" i="6"/>
  <c r="BA185" i="6"/>
  <c r="AC185" i="6"/>
  <c r="AW184" i="6"/>
  <c r="AO184" i="6"/>
  <c r="AG184" i="6"/>
  <c r="Y184" i="6"/>
  <c r="Q184" i="6"/>
  <c r="I184" i="6"/>
  <c r="AZ183" i="6"/>
  <c r="AP183" i="6"/>
  <c r="AD183" i="6"/>
  <c r="T183" i="6"/>
  <c r="J183" i="6"/>
  <c r="AX182" i="6"/>
  <c r="AN182" i="6"/>
  <c r="AD182" i="6"/>
  <c r="R182" i="6"/>
  <c r="H182" i="6"/>
  <c r="AY181" i="6"/>
  <c r="AO181" i="6"/>
  <c r="AC181" i="6"/>
  <c r="S181" i="6"/>
  <c r="I181" i="6"/>
  <c r="AW180" i="6"/>
  <c r="AM180" i="6"/>
  <c r="AC180" i="6"/>
  <c r="Q180" i="6"/>
  <c r="G180" i="6"/>
  <c r="AL179" i="6"/>
  <c r="F179" i="6"/>
  <c r="Y178" i="6"/>
  <c r="K178" i="6"/>
  <c r="S178" i="6"/>
  <c r="AA178" i="6"/>
  <c r="AI178" i="6"/>
  <c r="AQ178" i="6"/>
  <c r="AH177" i="6"/>
  <c r="BC179" i="6"/>
  <c r="BC181" i="6"/>
  <c r="BC183" i="6"/>
  <c r="AJ180" i="6"/>
  <c r="AJ182" i="6"/>
  <c r="J507" i="11"/>
  <c r="G507" i="11"/>
  <c r="O507" i="11"/>
  <c r="L507" i="11"/>
  <c r="L507" i="14" s="1"/>
  <c r="I507" i="11"/>
  <c r="F507" i="11"/>
  <c r="N507" i="11"/>
  <c r="K507" i="11"/>
  <c r="L504" i="11"/>
  <c r="I504" i="11"/>
  <c r="F504" i="11"/>
  <c r="N504" i="11"/>
  <c r="K504" i="11"/>
  <c r="H504" i="11"/>
  <c r="P504" i="11"/>
  <c r="M504" i="11"/>
  <c r="E442" i="11"/>
  <c r="G277" i="11"/>
  <c r="O277" i="11"/>
  <c r="W277" i="11"/>
  <c r="AE277" i="11"/>
  <c r="AM277" i="11"/>
  <c r="AU277" i="11"/>
  <c r="BC277" i="11"/>
  <c r="H277" i="11"/>
  <c r="P277" i="11"/>
  <c r="X277" i="11"/>
  <c r="AF277" i="11"/>
  <c r="AN277" i="11"/>
  <c r="AV277" i="11"/>
  <c r="I277" i="11"/>
  <c r="Q277" i="11"/>
  <c r="Y277" i="11"/>
  <c r="AG277" i="11"/>
  <c r="AO277" i="11"/>
  <c r="AW277" i="11"/>
  <c r="J277" i="11"/>
  <c r="R277" i="11"/>
  <c r="Z277" i="11"/>
  <c r="AH277" i="11"/>
  <c r="AP277" i="11"/>
  <c r="AX277" i="11"/>
  <c r="K277" i="11"/>
  <c r="S277" i="11"/>
  <c r="AA277" i="11"/>
  <c r="AI277" i="11"/>
  <c r="AQ277" i="11"/>
  <c r="AY277" i="11"/>
  <c r="L277" i="11"/>
  <c r="T277" i="11"/>
  <c r="AB277" i="11"/>
  <c r="AJ277" i="11"/>
  <c r="AR277" i="11"/>
  <c r="AZ277" i="11"/>
  <c r="BB271" i="11"/>
  <c r="V271" i="11"/>
  <c r="Q270" i="11"/>
  <c r="BA269" i="11"/>
  <c r="U269" i="11"/>
  <c r="AT267" i="11"/>
  <c r="N267" i="11"/>
  <c r="BA261" i="11"/>
  <c r="U261" i="11"/>
  <c r="AT255" i="11"/>
  <c r="N255" i="11"/>
  <c r="AZ242" i="11"/>
  <c r="O242" i="11"/>
  <c r="W226" i="11"/>
  <c r="I208" i="11"/>
  <c r="AG208" i="11"/>
  <c r="AO208" i="11"/>
  <c r="F208" i="11"/>
  <c r="O208" i="11"/>
  <c r="X208" i="11"/>
  <c r="AH208" i="11"/>
  <c r="AQ208" i="11"/>
  <c r="AZ208" i="11"/>
  <c r="G208" i="11"/>
  <c r="P208" i="11"/>
  <c r="Z208" i="11"/>
  <c r="AI208" i="11"/>
  <c r="AR208" i="11"/>
  <c r="R208" i="11"/>
  <c r="AA208" i="11"/>
  <c r="AJ208" i="11"/>
  <c r="BB208" i="11"/>
  <c r="J208" i="11"/>
  <c r="S208" i="11"/>
  <c r="AB208" i="11"/>
  <c r="AK208" i="11"/>
  <c r="AT208" i="11"/>
  <c r="BC208" i="11"/>
  <c r="K208" i="11"/>
  <c r="T208" i="11"/>
  <c r="AC208" i="11"/>
  <c r="AL208" i="11"/>
  <c r="AU208" i="11"/>
  <c r="L208" i="11"/>
  <c r="U208" i="11"/>
  <c r="AD208" i="11"/>
  <c r="AM208" i="11"/>
  <c r="AV208" i="11"/>
  <c r="Q193" i="11"/>
  <c r="H193" i="11"/>
  <c r="R188" i="11"/>
  <c r="Z186" i="11"/>
  <c r="Q178" i="11"/>
  <c r="E400" i="8"/>
  <c r="AC251" i="8"/>
  <c r="AQ210" i="9"/>
  <c r="AI210" i="9"/>
  <c r="AA210" i="9"/>
  <c r="S210" i="9"/>
  <c r="AQ208" i="9"/>
  <c r="AI208" i="9"/>
  <c r="AA208" i="9"/>
  <c r="S208" i="9"/>
  <c r="AQ206" i="9"/>
  <c r="AI206" i="9"/>
  <c r="AA206" i="9"/>
  <c r="S206" i="9"/>
  <c r="AQ204" i="9"/>
  <c r="AI204" i="9"/>
  <c r="AA204" i="9"/>
  <c r="S204" i="9"/>
  <c r="AQ202" i="9"/>
  <c r="AI202" i="9"/>
  <c r="AA202" i="9"/>
  <c r="S202" i="9"/>
  <c r="AQ200" i="9"/>
  <c r="AI200" i="9"/>
  <c r="AA200" i="9"/>
  <c r="S200" i="9"/>
  <c r="AQ198" i="9"/>
  <c r="AI198" i="9"/>
  <c r="AA198" i="9"/>
  <c r="S198" i="9"/>
  <c r="AQ196" i="9"/>
  <c r="AI196" i="9"/>
  <c r="AA196" i="9"/>
  <c r="S196" i="9"/>
  <c r="AQ194" i="9"/>
  <c r="AI194" i="9"/>
  <c r="AA194" i="9"/>
  <c r="S194" i="9"/>
  <c r="AQ192" i="9"/>
  <c r="AI192" i="9"/>
  <c r="AA192" i="9"/>
  <c r="S192" i="9"/>
  <c r="AQ190" i="9"/>
  <c r="AI190" i="9"/>
  <c r="AA190" i="9"/>
  <c r="S190" i="9"/>
  <c r="AQ188" i="9"/>
  <c r="AI188" i="9"/>
  <c r="AA188" i="9"/>
  <c r="S188" i="9"/>
  <c r="AQ186" i="9"/>
  <c r="AI186" i="9"/>
  <c r="AA186" i="9"/>
  <c r="S186" i="9"/>
  <c r="AQ184" i="9"/>
  <c r="AI184" i="9"/>
  <c r="AA184" i="9"/>
  <c r="S184" i="9"/>
  <c r="AQ182" i="9"/>
  <c r="AI182" i="9"/>
  <c r="AA182" i="9"/>
  <c r="S182" i="9"/>
  <c r="AQ180" i="9"/>
  <c r="AI180" i="9"/>
  <c r="AA180" i="9"/>
  <c r="S180" i="9"/>
  <c r="BB277" i="6"/>
  <c r="AT277" i="6"/>
  <c r="AL277" i="6"/>
  <c r="AD277" i="6"/>
  <c r="V277" i="6"/>
  <c r="N277" i="6"/>
  <c r="BB275" i="6"/>
  <c r="AT275" i="6"/>
  <c r="AL275" i="6"/>
  <c r="AD275" i="6"/>
  <c r="V275" i="6"/>
  <c r="N275" i="6"/>
  <c r="BB273" i="6"/>
  <c r="AT273" i="6"/>
  <c r="AL273" i="6"/>
  <c r="AD273" i="6"/>
  <c r="V273" i="6"/>
  <c r="N273" i="6"/>
  <c r="BB271" i="6"/>
  <c r="AT271" i="6"/>
  <c r="AL271" i="6"/>
  <c r="AD271" i="6"/>
  <c r="V271" i="6"/>
  <c r="N271" i="6"/>
  <c r="BB269" i="6"/>
  <c r="AT269" i="6"/>
  <c r="AL269" i="6"/>
  <c r="AD269" i="6"/>
  <c r="V269" i="6"/>
  <c r="N269" i="6"/>
  <c r="BB267" i="6"/>
  <c r="AT267" i="6"/>
  <c r="AL267" i="6"/>
  <c r="AD267" i="6"/>
  <c r="V267" i="6"/>
  <c r="N267" i="6"/>
  <c r="BB265" i="6"/>
  <c r="AT265" i="6"/>
  <c r="AL265" i="6"/>
  <c r="AD265" i="6"/>
  <c r="V265" i="6"/>
  <c r="N265" i="6"/>
  <c r="BB263" i="6"/>
  <c r="AT263" i="6"/>
  <c r="AL263" i="6"/>
  <c r="AD263" i="6"/>
  <c r="V263" i="6"/>
  <c r="N263" i="6"/>
  <c r="BB261" i="6"/>
  <c r="AT261" i="6"/>
  <c r="AL261" i="6"/>
  <c r="AD261" i="6"/>
  <c r="V261" i="6"/>
  <c r="N261" i="6"/>
  <c r="BB259" i="6"/>
  <c r="AT259" i="6"/>
  <c r="AL259" i="6"/>
  <c r="AD259" i="6"/>
  <c r="V259" i="6"/>
  <c r="N259" i="6"/>
  <c r="BB257" i="6"/>
  <c r="AT257" i="6"/>
  <c r="AL257" i="6"/>
  <c r="AD257" i="6"/>
  <c r="V257" i="6"/>
  <c r="N257" i="6"/>
  <c r="BB255" i="6"/>
  <c r="AT255" i="6"/>
  <c r="AL255" i="6"/>
  <c r="AD255" i="6"/>
  <c r="V255" i="6"/>
  <c r="N255" i="6"/>
  <c r="BB253" i="6"/>
  <c r="AT253" i="6"/>
  <c r="AL253" i="6"/>
  <c r="AD253" i="6"/>
  <c r="V253" i="6"/>
  <c r="N253" i="6"/>
  <c r="BB251" i="6"/>
  <c r="AT251" i="6"/>
  <c r="AL251" i="6"/>
  <c r="AD251" i="6"/>
  <c r="V251" i="6"/>
  <c r="N251" i="6"/>
  <c r="BB249" i="6"/>
  <c r="AT249" i="6"/>
  <c r="AL249" i="6"/>
  <c r="AD249" i="6"/>
  <c r="V249" i="6"/>
  <c r="N249" i="6"/>
  <c r="BB247" i="6"/>
  <c r="AT247" i="6"/>
  <c r="AL247" i="6"/>
  <c r="AD247" i="6"/>
  <c r="V247" i="6"/>
  <c r="N247" i="6"/>
  <c r="BB245" i="6"/>
  <c r="AT245" i="6"/>
  <c r="AL245" i="6"/>
  <c r="AD245" i="6"/>
  <c r="V245" i="6"/>
  <c r="N245" i="6"/>
  <c r="BB243" i="6"/>
  <c r="AT243" i="6"/>
  <c r="AL243" i="6"/>
  <c r="AD243" i="6"/>
  <c r="V243" i="6"/>
  <c r="N243" i="6"/>
  <c r="BB241" i="6"/>
  <c r="AT241" i="6"/>
  <c r="AL241" i="6"/>
  <c r="AD241" i="6"/>
  <c r="V241" i="6"/>
  <c r="N241" i="6"/>
  <c r="BB239" i="6"/>
  <c r="AT239" i="6"/>
  <c r="AL239" i="6"/>
  <c r="AD239" i="6"/>
  <c r="V239" i="6"/>
  <c r="N239" i="6"/>
  <c r="BB237" i="6"/>
  <c r="AT237" i="6"/>
  <c r="AL237" i="6"/>
  <c r="AD237" i="6"/>
  <c r="V237" i="6"/>
  <c r="N237" i="6"/>
  <c r="BB235" i="6"/>
  <c r="AT235" i="6"/>
  <c r="AL235" i="6"/>
  <c r="AD235" i="6"/>
  <c r="V235" i="6"/>
  <c r="N235" i="6"/>
  <c r="BB233" i="6"/>
  <c r="AT233" i="6"/>
  <c r="AL233" i="6"/>
  <c r="AD233" i="6"/>
  <c r="V233" i="6"/>
  <c r="N233" i="6"/>
  <c r="BB231" i="6"/>
  <c r="AT231" i="6"/>
  <c r="AL231" i="6"/>
  <c r="AD231" i="6"/>
  <c r="V231" i="6"/>
  <c r="N231" i="6"/>
  <c r="BB229" i="6"/>
  <c r="AT229" i="6"/>
  <c r="AL229" i="6"/>
  <c r="AD229" i="6"/>
  <c r="V229" i="6"/>
  <c r="N229" i="6"/>
  <c r="BB227" i="6"/>
  <c r="AT227" i="6"/>
  <c r="AL227" i="6"/>
  <c r="AD227" i="6"/>
  <c r="V227" i="6"/>
  <c r="N227" i="6"/>
  <c r="AH226" i="6"/>
  <c r="AT225" i="6"/>
  <c r="AL225" i="6"/>
  <c r="AD225" i="6"/>
  <c r="AH224" i="6"/>
  <c r="BB223" i="6"/>
  <c r="AT223" i="6"/>
  <c r="AL223" i="6"/>
  <c r="AD223" i="6"/>
  <c r="F223" i="6"/>
  <c r="AH222" i="6"/>
  <c r="BB221" i="6"/>
  <c r="AT221" i="6"/>
  <c r="AL221" i="6"/>
  <c r="AD221" i="6"/>
  <c r="Y220" i="6"/>
  <c r="AZ219" i="6"/>
  <c r="AJ219" i="6"/>
  <c r="T219" i="6"/>
  <c r="P218" i="6"/>
  <c r="AZ217" i="6"/>
  <c r="AR217" i="6"/>
  <c r="AJ217" i="6"/>
  <c r="T217" i="6"/>
  <c r="P216" i="6"/>
  <c r="AZ215" i="6"/>
  <c r="AR215" i="6"/>
  <c r="AJ215" i="6"/>
  <c r="T215" i="6"/>
  <c r="P214" i="6"/>
  <c r="AZ213" i="6"/>
  <c r="AR213" i="6"/>
  <c r="AJ213" i="6"/>
  <c r="T213" i="6"/>
  <c r="P212" i="6"/>
  <c r="AZ211" i="6"/>
  <c r="AR211" i="6"/>
  <c r="AJ211" i="6"/>
  <c r="T211" i="6"/>
  <c r="P210" i="6"/>
  <c r="AZ209" i="6"/>
  <c r="AR209" i="6"/>
  <c r="AJ209" i="6"/>
  <c r="T209" i="6"/>
  <c r="P208" i="6"/>
  <c r="AZ207" i="6"/>
  <c r="AR207" i="6"/>
  <c r="AJ207" i="6"/>
  <c r="T207" i="6"/>
  <c r="P206" i="6"/>
  <c r="AZ205" i="6"/>
  <c r="AR205" i="6"/>
  <c r="AJ205" i="6"/>
  <c r="T205" i="6"/>
  <c r="P204" i="6"/>
  <c r="AZ203" i="6"/>
  <c r="AR203" i="6"/>
  <c r="AJ203" i="6"/>
  <c r="T203" i="6"/>
  <c r="P202" i="6"/>
  <c r="AZ201" i="6"/>
  <c r="AR201" i="6"/>
  <c r="AJ201" i="6"/>
  <c r="T201" i="6"/>
  <c r="P200" i="6"/>
  <c r="AZ199" i="6"/>
  <c r="AR199" i="6"/>
  <c r="AJ199" i="6"/>
  <c r="T199" i="6"/>
  <c r="P198" i="6"/>
  <c r="AZ197" i="6"/>
  <c r="AR197" i="6"/>
  <c r="AJ197" i="6"/>
  <c r="T197" i="6"/>
  <c r="P196" i="6"/>
  <c r="AZ195" i="6"/>
  <c r="AR195" i="6"/>
  <c r="AJ195" i="6"/>
  <c r="T195" i="6"/>
  <c r="P194" i="6"/>
  <c r="AZ193" i="6"/>
  <c r="AR193" i="6"/>
  <c r="AJ193" i="6"/>
  <c r="T193" i="6"/>
  <c r="P192" i="6"/>
  <c r="AZ191" i="6"/>
  <c r="AR191" i="6"/>
  <c r="AJ191" i="6"/>
  <c r="T191" i="6"/>
  <c r="P190" i="6"/>
  <c r="AZ189" i="6"/>
  <c r="AR189" i="6"/>
  <c r="AJ189" i="6"/>
  <c r="T189" i="6"/>
  <c r="P188" i="6"/>
  <c r="AR187" i="6"/>
  <c r="AJ187" i="6"/>
  <c r="T187" i="6"/>
  <c r="L187" i="6"/>
  <c r="AV186" i="6"/>
  <c r="AN186" i="6"/>
  <c r="AF186" i="6"/>
  <c r="X186" i="6"/>
  <c r="P186" i="6"/>
  <c r="H186" i="6"/>
  <c r="AR185" i="6"/>
  <c r="AJ185" i="6"/>
  <c r="T185" i="6"/>
  <c r="L185" i="6"/>
  <c r="AV184" i="6"/>
  <c r="AN184" i="6"/>
  <c r="AF184" i="6"/>
  <c r="X184" i="6"/>
  <c r="P184" i="6"/>
  <c r="H184" i="6"/>
  <c r="AY183" i="6"/>
  <c r="AO183" i="6"/>
  <c r="AC183" i="6"/>
  <c r="S183" i="6"/>
  <c r="I183" i="6"/>
  <c r="AW182" i="6"/>
  <c r="AM182" i="6"/>
  <c r="AC182" i="6"/>
  <c r="Q182" i="6"/>
  <c r="G182" i="6"/>
  <c r="AX181" i="6"/>
  <c r="AL181" i="6"/>
  <c r="F181" i="6"/>
  <c r="AV180" i="6"/>
  <c r="AL180" i="6"/>
  <c r="P180" i="6"/>
  <c r="F180" i="6"/>
  <c r="AW179" i="6"/>
  <c r="G179" i="6"/>
  <c r="O179" i="6"/>
  <c r="W179" i="6"/>
  <c r="AE179" i="6"/>
  <c r="AM179" i="6"/>
  <c r="AV179" i="6"/>
  <c r="AT178" i="6"/>
  <c r="AJ178" i="6"/>
  <c r="X178" i="6"/>
  <c r="BC177" i="6"/>
  <c r="BB176" i="6"/>
  <c r="AX178" i="6"/>
  <c r="AN179" i="6"/>
  <c r="AN181" i="6"/>
  <c r="AN183" i="6"/>
  <c r="AD176" i="6"/>
  <c r="Z178" i="6"/>
  <c r="U176" i="6"/>
  <c r="H179" i="6"/>
  <c r="H181" i="6"/>
  <c r="H183" i="6"/>
  <c r="J469" i="11"/>
  <c r="H472" i="11"/>
  <c r="H430" i="11" s="1"/>
  <c r="E470" i="11"/>
  <c r="E495" i="11"/>
  <c r="M495" i="11"/>
  <c r="J495" i="11"/>
  <c r="G495" i="11"/>
  <c r="O495" i="11"/>
  <c r="I495" i="11"/>
  <c r="I495" i="14" s="1"/>
  <c r="F495" i="11"/>
  <c r="N495" i="11"/>
  <c r="E450" i="11"/>
  <c r="AD277" i="11"/>
  <c r="Q272" i="11"/>
  <c r="BA271" i="11"/>
  <c r="U271" i="11"/>
  <c r="AT269" i="11"/>
  <c r="N269" i="11"/>
  <c r="M267" i="11"/>
  <c r="AT261" i="11"/>
  <c r="N261" i="11"/>
  <c r="G259" i="11"/>
  <c r="O259" i="11"/>
  <c r="W259" i="11"/>
  <c r="AE259" i="11"/>
  <c r="AM259" i="11"/>
  <c r="AU259" i="11"/>
  <c r="BC259" i="11"/>
  <c r="H259" i="11"/>
  <c r="P259" i="11"/>
  <c r="X259" i="11"/>
  <c r="AF259" i="11"/>
  <c r="AN259" i="11"/>
  <c r="AV259" i="11"/>
  <c r="I259" i="11"/>
  <c r="Q259" i="11"/>
  <c r="Y259" i="11"/>
  <c r="AG259" i="11"/>
  <c r="AO259" i="11"/>
  <c r="AW259" i="11"/>
  <c r="J259" i="11"/>
  <c r="R259" i="11"/>
  <c r="Z259" i="11"/>
  <c r="AH259" i="11"/>
  <c r="AP259" i="11"/>
  <c r="AX259" i="11"/>
  <c r="K259" i="11"/>
  <c r="S259" i="11"/>
  <c r="AA259" i="11"/>
  <c r="AI259" i="11"/>
  <c r="AQ259" i="11"/>
  <c r="AY259" i="11"/>
  <c r="L259" i="11"/>
  <c r="T259" i="11"/>
  <c r="AB259" i="11"/>
  <c r="AJ259" i="11"/>
  <c r="AR259" i="11"/>
  <c r="AZ259" i="11"/>
  <c r="Q258" i="11"/>
  <c r="M255" i="11"/>
  <c r="AY242" i="11"/>
  <c r="N242" i="11"/>
  <c r="Q229" i="11"/>
  <c r="H229" i="11"/>
  <c r="AZ226" i="11"/>
  <c r="O226" i="11"/>
  <c r="W224" i="11"/>
  <c r="W210" i="11"/>
  <c r="AN208" i="11"/>
  <c r="H190" i="11"/>
  <c r="P188" i="11"/>
  <c r="P186" i="11"/>
  <c r="K182" i="11"/>
  <c r="S182" i="11"/>
  <c r="AI182" i="11"/>
  <c r="AQ182" i="11"/>
  <c r="AY182" i="11"/>
  <c r="G182" i="11"/>
  <c r="O182" i="11"/>
  <c r="W182" i="11"/>
  <c r="AM182" i="11"/>
  <c r="AU182" i="11"/>
  <c r="BC182" i="11"/>
  <c r="I182" i="11"/>
  <c r="AG182" i="11"/>
  <c r="AO182" i="11"/>
  <c r="F182" i="11"/>
  <c r="T182" i="11"/>
  <c r="AF182" i="11"/>
  <c r="U182" i="11"/>
  <c r="AH182" i="11"/>
  <c r="AT182" i="11"/>
  <c r="J182" i="11"/>
  <c r="V182" i="11"/>
  <c r="AJ182" i="11"/>
  <c r="AV182" i="11"/>
  <c r="L182" i="11"/>
  <c r="X182" i="11"/>
  <c r="AK182" i="11"/>
  <c r="AX182" i="11"/>
  <c r="M182" i="11"/>
  <c r="Z182" i="11"/>
  <c r="AL182" i="11"/>
  <c r="AZ182" i="11"/>
  <c r="N182" i="11"/>
  <c r="AB182" i="11"/>
  <c r="AN182" i="11"/>
  <c r="O451" i="8"/>
  <c r="G451" i="8"/>
  <c r="G423" i="8"/>
  <c r="AC267" i="8"/>
  <c r="H262" i="8"/>
  <c r="P262" i="8"/>
  <c r="X262" i="8"/>
  <c r="AF262" i="8"/>
  <c r="AN262" i="8"/>
  <c r="AV262" i="8"/>
  <c r="J262" i="8"/>
  <c r="R262" i="8"/>
  <c r="Z262" i="8"/>
  <c r="AH262" i="8"/>
  <c r="AP262" i="8"/>
  <c r="AX262" i="8"/>
  <c r="K262" i="8"/>
  <c r="S262" i="8"/>
  <c r="AA262" i="8"/>
  <c r="AI262" i="8"/>
  <c r="AQ262" i="8"/>
  <c r="AY262" i="8"/>
  <c r="L262" i="8"/>
  <c r="T262" i="8"/>
  <c r="AB262" i="8"/>
  <c r="AJ262" i="8"/>
  <c r="AR262" i="8"/>
  <c r="AZ262" i="8"/>
  <c r="F262" i="8"/>
  <c r="N262" i="8"/>
  <c r="V262" i="8"/>
  <c r="AD262" i="8"/>
  <c r="AL262" i="8"/>
  <c r="AT262" i="8"/>
  <c r="BB262" i="8"/>
  <c r="G262" i="8"/>
  <c r="AC262" i="8"/>
  <c r="I262" i="8"/>
  <c r="AE262" i="8"/>
  <c r="M262" i="8"/>
  <c r="AG262" i="8"/>
  <c r="BC262" i="8"/>
  <c r="O262" i="8"/>
  <c r="AK262" i="8"/>
  <c r="Q262" i="8"/>
  <c r="AM262" i="8"/>
  <c r="U262" i="8"/>
  <c r="AO262" i="8"/>
  <c r="AA251" i="8"/>
  <c r="AK245" i="8"/>
  <c r="BA265" i="6"/>
  <c r="AC265" i="6"/>
  <c r="BA263" i="6"/>
  <c r="AC263" i="6"/>
  <c r="BA261" i="6"/>
  <c r="AC261" i="6"/>
  <c r="BA259" i="6"/>
  <c r="AC259" i="6"/>
  <c r="BA257" i="6"/>
  <c r="AC257" i="6"/>
  <c r="BA255" i="6"/>
  <c r="AC255" i="6"/>
  <c r="BA253" i="6"/>
  <c r="AC253" i="6"/>
  <c r="BA251" i="6"/>
  <c r="AC251" i="6"/>
  <c r="BA249" i="6"/>
  <c r="AC249" i="6"/>
  <c r="BA247" i="6"/>
  <c r="AC247" i="6"/>
  <c r="BA245" i="6"/>
  <c r="AC245" i="6"/>
  <c r="BA243" i="6"/>
  <c r="AC243" i="6"/>
  <c r="BA241" i="6"/>
  <c r="AC241" i="6"/>
  <c r="BA239" i="6"/>
  <c r="AC239" i="6"/>
  <c r="BA237" i="6"/>
  <c r="AC237" i="6"/>
  <c r="BA235" i="6"/>
  <c r="AC235" i="6"/>
  <c r="BA233" i="6"/>
  <c r="AC233" i="6"/>
  <c r="BA231" i="6"/>
  <c r="AC231" i="6"/>
  <c r="BA229" i="6"/>
  <c r="AC229" i="6"/>
  <c r="BA227" i="6"/>
  <c r="AC227" i="6"/>
  <c r="AW226" i="6"/>
  <c r="Y226" i="6"/>
  <c r="BA225" i="6"/>
  <c r="AC225" i="6"/>
  <c r="AW224" i="6"/>
  <c r="Y224" i="6"/>
  <c r="BA223" i="6"/>
  <c r="AC223" i="6"/>
  <c r="AW222" i="6"/>
  <c r="Y222" i="6"/>
  <c r="BA221" i="6"/>
  <c r="AC221" i="6"/>
  <c r="P220" i="6"/>
  <c r="BC186" i="6"/>
  <c r="AU186" i="6"/>
  <c r="AM186" i="6"/>
  <c r="AE186" i="6"/>
  <c r="W186" i="6"/>
  <c r="O186" i="6"/>
  <c r="BC184" i="6"/>
  <c r="AU184" i="6"/>
  <c r="AM184" i="6"/>
  <c r="AE184" i="6"/>
  <c r="W184" i="6"/>
  <c r="O184" i="6"/>
  <c r="AX183" i="6"/>
  <c r="AL183" i="6"/>
  <c r="R183" i="6"/>
  <c r="F183" i="6"/>
  <c r="AV182" i="6"/>
  <c r="AL182" i="6"/>
  <c r="Z182" i="6"/>
  <c r="P182" i="6"/>
  <c r="F182" i="6"/>
  <c r="AW181" i="6"/>
  <c r="G181" i="6"/>
  <c r="O181" i="6"/>
  <c r="W181" i="6"/>
  <c r="AE181" i="6"/>
  <c r="AM181" i="6"/>
  <c r="AV181" i="6"/>
  <c r="Y180" i="6"/>
  <c r="K180" i="6"/>
  <c r="S180" i="6"/>
  <c r="AA180" i="6"/>
  <c r="AI180" i="6"/>
  <c r="AQ180" i="6"/>
  <c r="AZ180" i="6"/>
  <c r="T177" i="6"/>
  <c r="AR180" i="6"/>
  <c r="AR182" i="6"/>
  <c r="AH176" i="6"/>
  <c r="P176" i="6"/>
  <c r="L180" i="6"/>
  <c r="L182" i="6"/>
  <c r="N460" i="11"/>
  <c r="K472" i="11"/>
  <c r="E472" i="11"/>
  <c r="E503" i="11"/>
  <c r="E447" i="11"/>
  <c r="L484" i="11"/>
  <c r="I484" i="11"/>
  <c r="F484" i="11"/>
  <c r="N484" i="11"/>
  <c r="K484" i="11"/>
  <c r="H484" i="11"/>
  <c r="P484" i="11"/>
  <c r="M484" i="11"/>
  <c r="C531" i="11"/>
  <c r="AC277" i="11"/>
  <c r="Q274" i="11"/>
  <c r="AT271" i="11"/>
  <c r="N271" i="11"/>
  <c r="M269" i="11"/>
  <c r="AL267" i="11"/>
  <c r="F267" i="11"/>
  <c r="G265" i="11"/>
  <c r="O265" i="11"/>
  <c r="W265" i="11"/>
  <c r="AE265" i="11"/>
  <c r="AM265" i="11"/>
  <c r="AU265" i="11"/>
  <c r="BC265" i="11"/>
  <c r="H265" i="11"/>
  <c r="P265" i="11"/>
  <c r="X265" i="11"/>
  <c r="AF265" i="11"/>
  <c r="AN265" i="11"/>
  <c r="AV265" i="11"/>
  <c r="I265" i="11"/>
  <c r="Q265" i="11"/>
  <c r="Y265" i="11"/>
  <c r="AG265" i="11"/>
  <c r="AO265" i="11"/>
  <c r="AW265" i="11"/>
  <c r="J265" i="11"/>
  <c r="R265" i="11"/>
  <c r="Z265" i="11"/>
  <c r="AH265" i="11"/>
  <c r="AP265" i="11"/>
  <c r="AX265" i="11"/>
  <c r="K265" i="11"/>
  <c r="S265" i="11"/>
  <c r="AA265" i="11"/>
  <c r="AI265" i="11"/>
  <c r="AQ265" i="11"/>
  <c r="AY265" i="11"/>
  <c r="L265" i="11"/>
  <c r="T265" i="11"/>
  <c r="AB265" i="11"/>
  <c r="AJ265" i="11"/>
  <c r="AR265" i="11"/>
  <c r="AZ265" i="11"/>
  <c r="Q264" i="11"/>
  <c r="M261" i="11"/>
  <c r="AD259" i="11"/>
  <c r="AL255" i="11"/>
  <c r="F255" i="11"/>
  <c r="Q245" i="11"/>
  <c r="H245" i="11"/>
  <c r="AQ242" i="11"/>
  <c r="F242" i="11"/>
  <c r="AY226" i="11"/>
  <c r="N226" i="11"/>
  <c r="V224" i="11"/>
  <c r="Q213" i="11"/>
  <c r="H213" i="11"/>
  <c r="AZ210" i="11"/>
  <c r="O210" i="11"/>
  <c r="AF208" i="11"/>
  <c r="AX188" i="11"/>
  <c r="F188" i="11"/>
  <c r="N186" i="11"/>
  <c r="AE185" i="11"/>
  <c r="BB182" i="11"/>
  <c r="N413" i="8"/>
  <c r="M494" i="8"/>
  <c r="M494" i="14" s="1"/>
  <c r="G494" i="8"/>
  <c r="I494" i="8"/>
  <c r="E494" i="8"/>
  <c r="K494" i="8"/>
  <c r="O494" i="8"/>
  <c r="O494" i="14" s="1"/>
  <c r="P494" i="8"/>
  <c r="P494" i="14" s="1"/>
  <c r="H494" i="8"/>
  <c r="F494" i="8"/>
  <c r="L494" i="8"/>
  <c r="H276" i="8"/>
  <c r="P276" i="8"/>
  <c r="X276" i="8"/>
  <c r="AF276" i="8"/>
  <c r="AN276" i="8"/>
  <c r="AV276" i="8"/>
  <c r="J276" i="8"/>
  <c r="R276" i="8"/>
  <c r="Z276" i="8"/>
  <c r="AH276" i="8"/>
  <c r="AP276" i="8"/>
  <c r="AX276" i="8"/>
  <c r="L276" i="8"/>
  <c r="T276" i="8"/>
  <c r="AB276" i="8"/>
  <c r="AJ276" i="8"/>
  <c r="AR276" i="8"/>
  <c r="AZ276" i="8"/>
  <c r="F276" i="8"/>
  <c r="N276" i="8"/>
  <c r="V276" i="8"/>
  <c r="AD276" i="8"/>
  <c r="AL276" i="8"/>
  <c r="AT276" i="8"/>
  <c r="BB276" i="8"/>
  <c r="G276" i="8"/>
  <c r="W276" i="8"/>
  <c r="AM276" i="8"/>
  <c r="BC276" i="8"/>
  <c r="I276" i="8"/>
  <c r="Y276" i="8"/>
  <c r="AO276" i="8"/>
  <c r="K276" i="8"/>
  <c r="AA276" i="8"/>
  <c r="AQ276" i="8"/>
  <c r="M276" i="8"/>
  <c r="AC276" i="8"/>
  <c r="O276" i="8"/>
  <c r="AE276" i="8"/>
  <c r="AU276" i="8"/>
  <c r="Q276" i="8"/>
  <c r="AG276" i="8"/>
  <c r="L269" i="8"/>
  <c r="T269" i="8"/>
  <c r="AB269" i="8"/>
  <c r="AJ269" i="8"/>
  <c r="AR269" i="8"/>
  <c r="AZ269" i="8"/>
  <c r="F269" i="8"/>
  <c r="N269" i="8"/>
  <c r="V269" i="8"/>
  <c r="AD269" i="8"/>
  <c r="AL269" i="8"/>
  <c r="AT269" i="8"/>
  <c r="BB269" i="8"/>
  <c r="G269" i="8"/>
  <c r="O269" i="8"/>
  <c r="W269" i="8"/>
  <c r="AE269" i="8"/>
  <c r="AM269" i="8"/>
  <c r="AU269" i="8"/>
  <c r="BC269" i="8"/>
  <c r="H269" i="8"/>
  <c r="P269" i="8"/>
  <c r="X269" i="8"/>
  <c r="AF269" i="8"/>
  <c r="AN269" i="8"/>
  <c r="AV269" i="8"/>
  <c r="J269" i="8"/>
  <c r="R269" i="8"/>
  <c r="Z269" i="8"/>
  <c r="AH269" i="8"/>
  <c r="AP269" i="8"/>
  <c r="AX269" i="8"/>
  <c r="I269" i="8"/>
  <c r="AC269" i="8"/>
  <c r="AY269" i="8"/>
  <c r="K269" i="8"/>
  <c r="AG269" i="8"/>
  <c r="M269" i="8"/>
  <c r="AI269" i="8"/>
  <c r="Q269" i="8"/>
  <c r="AK269" i="8"/>
  <c r="S269" i="8"/>
  <c r="AO269" i="8"/>
  <c r="U269" i="8"/>
  <c r="AQ269" i="8"/>
  <c r="AA267" i="8"/>
  <c r="I251" i="8"/>
  <c r="AI245" i="8"/>
  <c r="AV276" i="11"/>
  <c r="AN276" i="11"/>
  <c r="AF276" i="11"/>
  <c r="X276" i="11"/>
  <c r="P276" i="11"/>
  <c r="H276" i="11"/>
  <c r="AV274" i="11"/>
  <c r="AN274" i="11"/>
  <c r="AF274" i="11"/>
  <c r="X274" i="11"/>
  <c r="P274" i="11"/>
  <c r="H274" i="11"/>
  <c r="AV272" i="11"/>
  <c r="AN272" i="11"/>
  <c r="AF272" i="11"/>
  <c r="X272" i="11"/>
  <c r="P272" i="11"/>
  <c r="H272" i="11"/>
  <c r="AV270" i="11"/>
  <c r="AN270" i="11"/>
  <c r="AF270" i="11"/>
  <c r="X270" i="11"/>
  <c r="P270" i="11"/>
  <c r="H270" i="11"/>
  <c r="AV268" i="11"/>
  <c r="AN268" i="11"/>
  <c r="AF268" i="11"/>
  <c r="X268" i="11"/>
  <c r="P268" i="11"/>
  <c r="H268" i="11"/>
  <c r="AV266" i="11"/>
  <c r="AN266" i="11"/>
  <c r="AF266" i="11"/>
  <c r="X266" i="11"/>
  <c r="P266" i="11"/>
  <c r="H266" i="11"/>
  <c r="AV264" i="11"/>
  <c r="AN264" i="11"/>
  <c r="AF264" i="11"/>
  <c r="X264" i="11"/>
  <c r="P264" i="11"/>
  <c r="H264" i="11"/>
  <c r="AV262" i="11"/>
  <c r="AN262" i="11"/>
  <c r="AF262" i="11"/>
  <c r="X262" i="11"/>
  <c r="P262" i="11"/>
  <c r="H262" i="11"/>
  <c r="AV260" i="11"/>
  <c r="AN260" i="11"/>
  <c r="AF260" i="11"/>
  <c r="X260" i="11"/>
  <c r="P260" i="11"/>
  <c r="H260" i="11"/>
  <c r="AV258" i="11"/>
  <c r="AN258" i="11"/>
  <c r="AF258" i="11"/>
  <c r="X258" i="11"/>
  <c r="P258" i="11"/>
  <c r="H258" i="11"/>
  <c r="AV256" i="11"/>
  <c r="AN256" i="11"/>
  <c r="AF256" i="11"/>
  <c r="X256" i="11"/>
  <c r="P256" i="11"/>
  <c r="H256" i="11"/>
  <c r="AV254" i="11"/>
  <c r="AN254" i="11"/>
  <c r="AF254" i="11"/>
  <c r="X254" i="11"/>
  <c r="P254" i="11"/>
  <c r="H254" i="11"/>
  <c r="AT252" i="11"/>
  <c r="AK252" i="11"/>
  <c r="AB252" i="11"/>
  <c r="S252" i="11"/>
  <c r="J252" i="11"/>
  <c r="R250" i="11"/>
  <c r="H250" i="11"/>
  <c r="Z248" i="11"/>
  <c r="P248" i="11"/>
  <c r="G248" i="11"/>
  <c r="I244" i="11"/>
  <c r="Q244" i="11"/>
  <c r="Y244" i="11"/>
  <c r="AG244" i="11"/>
  <c r="AO244" i="11"/>
  <c r="AW244" i="11"/>
  <c r="AL238" i="11"/>
  <c r="AC238" i="11"/>
  <c r="T238" i="11"/>
  <c r="K238" i="11"/>
  <c r="AR232" i="11"/>
  <c r="AI232" i="11"/>
  <c r="Z232" i="11"/>
  <c r="P232" i="11"/>
  <c r="G232" i="11"/>
  <c r="I228" i="11"/>
  <c r="Q228" i="11"/>
  <c r="Y228" i="11"/>
  <c r="AG228" i="11"/>
  <c r="AO228" i="11"/>
  <c r="AW228" i="11"/>
  <c r="K222" i="11"/>
  <c r="BC220" i="11"/>
  <c r="AK220" i="11"/>
  <c r="AB220" i="11"/>
  <c r="S220" i="11"/>
  <c r="J220" i="11"/>
  <c r="BB218" i="11"/>
  <c r="AJ218" i="11"/>
  <c r="AA218" i="11"/>
  <c r="R218" i="11"/>
  <c r="AR216" i="11"/>
  <c r="AI216" i="11"/>
  <c r="Z216" i="11"/>
  <c r="P216" i="11"/>
  <c r="G216" i="11"/>
  <c r="X214" i="11"/>
  <c r="O214" i="11"/>
  <c r="I212" i="11"/>
  <c r="AG212" i="11"/>
  <c r="AO212" i="11"/>
  <c r="AU206" i="11"/>
  <c r="AL206" i="11"/>
  <c r="AC206" i="11"/>
  <c r="T206" i="11"/>
  <c r="K206" i="11"/>
  <c r="BC204" i="11"/>
  <c r="AT204" i="11"/>
  <c r="AK204" i="11"/>
  <c r="AB204" i="11"/>
  <c r="S204" i="11"/>
  <c r="J204" i="11"/>
  <c r="AA202" i="11"/>
  <c r="R202" i="11"/>
  <c r="AR200" i="11"/>
  <c r="AI200" i="11"/>
  <c r="Z200" i="11"/>
  <c r="P200" i="11"/>
  <c r="G200" i="11"/>
  <c r="AF198" i="11"/>
  <c r="U198" i="11"/>
  <c r="K198" i="11"/>
  <c r="AZ196" i="11"/>
  <c r="AP196" i="11"/>
  <c r="AD196" i="11"/>
  <c r="T196" i="11"/>
  <c r="J196" i="11"/>
  <c r="AY194" i="11"/>
  <c r="AN194" i="11"/>
  <c r="AC194" i="11"/>
  <c r="S194" i="11"/>
  <c r="G190" i="11"/>
  <c r="O190" i="11"/>
  <c r="W190" i="11"/>
  <c r="AM190" i="11"/>
  <c r="AU190" i="11"/>
  <c r="BC190" i="11"/>
  <c r="I190" i="11"/>
  <c r="AG190" i="11"/>
  <c r="AO190" i="11"/>
  <c r="K507" i="8"/>
  <c r="E507" i="8"/>
  <c r="G507" i="8"/>
  <c r="O507" i="8"/>
  <c r="I507" i="8"/>
  <c r="G455" i="8"/>
  <c r="G413" i="8" s="1"/>
  <c r="G491" i="8"/>
  <c r="O491" i="8"/>
  <c r="I491" i="8"/>
  <c r="I406" i="8" s="1"/>
  <c r="K491" i="8"/>
  <c r="E491" i="8"/>
  <c r="M491" i="8"/>
  <c r="M406" i="8" s="1"/>
  <c r="J446" i="8"/>
  <c r="E446" i="8"/>
  <c r="L446" i="8"/>
  <c r="F446" i="8"/>
  <c r="N446" i="8"/>
  <c r="H446" i="8"/>
  <c r="P446" i="8"/>
  <c r="I442" i="8"/>
  <c r="K277" i="8"/>
  <c r="H274" i="8"/>
  <c r="P274" i="8"/>
  <c r="X274" i="8"/>
  <c r="AF274" i="8"/>
  <c r="AN274" i="8"/>
  <c r="AV274" i="8"/>
  <c r="J274" i="8"/>
  <c r="R274" i="8"/>
  <c r="Z274" i="8"/>
  <c r="AH274" i="8"/>
  <c r="AP274" i="8"/>
  <c r="AX274" i="8"/>
  <c r="K274" i="8"/>
  <c r="S274" i="8"/>
  <c r="AA274" i="8"/>
  <c r="AI274" i="8"/>
  <c r="L274" i="8"/>
  <c r="T274" i="8"/>
  <c r="AB274" i="8"/>
  <c r="AJ274" i="8"/>
  <c r="AR274" i="8"/>
  <c r="AZ274" i="8"/>
  <c r="F274" i="8"/>
  <c r="N274" i="8"/>
  <c r="V274" i="8"/>
  <c r="AD274" i="8"/>
  <c r="AL274" i="8"/>
  <c r="AT274" i="8"/>
  <c r="BB274" i="8"/>
  <c r="S271" i="8"/>
  <c r="AE270" i="8"/>
  <c r="I270" i="8"/>
  <c r="AG268" i="8"/>
  <c r="M268" i="8"/>
  <c r="O266" i="8"/>
  <c r="L265" i="8"/>
  <c r="T265" i="8"/>
  <c r="AB265" i="8"/>
  <c r="AJ265" i="8"/>
  <c r="AR265" i="8"/>
  <c r="AZ265" i="8"/>
  <c r="F265" i="8"/>
  <c r="N265" i="8"/>
  <c r="V265" i="8"/>
  <c r="AD265" i="8"/>
  <c r="AL265" i="8"/>
  <c r="AT265" i="8"/>
  <c r="BB265" i="8"/>
  <c r="G265" i="8"/>
  <c r="O265" i="8"/>
  <c r="W265" i="8"/>
  <c r="AE265" i="8"/>
  <c r="AM265" i="8"/>
  <c r="AU265" i="8"/>
  <c r="BC265" i="8"/>
  <c r="H265" i="8"/>
  <c r="P265" i="8"/>
  <c r="X265" i="8"/>
  <c r="AF265" i="8"/>
  <c r="AN265" i="8"/>
  <c r="AV265" i="8"/>
  <c r="J265" i="8"/>
  <c r="R265" i="8"/>
  <c r="Z265" i="8"/>
  <c r="AH265" i="8"/>
  <c r="AP265" i="8"/>
  <c r="AX265" i="8"/>
  <c r="Q264" i="8"/>
  <c r="AG261" i="8"/>
  <c r="K261" i="8"/>
  <c r="H258" i="8"/>
  <c r="P258" i="8"/>
  <c r="X258" i="8"/>
  <c r="AF258" i="8"/>
  <c r="AN258" i="8"/>
  <c r="AV258" i="8"/>
  <c r="J258" i="8"/>
  <c r="R258" i="8"/>
  <c r="Z258" i="8"/>
  <c r="AH258" i="8"/>
  <c r="AP258" i="8"/>
  <c r="AX258" i="8"/>
  <c r="K258" i="8"/>
  <c r="S258" i="8"/>
  <c r="AA258" i="8"/>
  <c r="AI258" i="8"/>
  <c r="AQ258" i="8"/>
  <c r="AY258" i="8"/>
  <c r="L258" i="8"/>
  <c r="T258" i="8"/>
  <c r="AB258" i="8"/>
  <c r="AJ258" i="8"/>
  <c r="AR258" i="8"/>
  <c r="AZ258" i="8"/>
  <c r="F258" i="8"/>
  <c r="N258" i="8"/>
  <c r="V258" i="8"/>
  <c r="AD258" i="8"/>
  <c r="AL258" i="8"/>
  <c r="AT258" i="8"/>
  <c r="BB258" i="8"/>
  <c r="AO255" i="8"/>
  <c r="S255" i="8"/>
  <c r="AE254" i="8"/>
  <c r="I254" i="8"/>
  <c r="M252" i="8"/>
  <c r="L249" i="8"/>
  <c r="T249" i="8"/>
  <c r="AB249" i="8"/>
  <c r="AJ249" i="8"/>
  <c r="AR249" i="8"/>
  <c r="AZ249" i="8"/>
  <c r="F249" i="8"/>
  <c r="N249" i="8"/>
  <c r="V249" i="8"/>
  <c r="AD249" i="8"/>
  <c r="AL249" i="8"/>
  <c r="AT249" i="8"/>
  <c r="BB249" i="8"/>
  <c r="G249" i="8"/>
  <c r="O249" i="8"/>
  <c r="W249" i="8"/>
  <c r="AE249" i="8"/>
  <c r="AM249" i="8"/>
  <c r="AU249" i="8"/>
  <c r="BC249" i="8"/>
  <c r="H249" i="8"/>
  <c r="P249" i="8"/>
  <c r="X249" i="8"/>
  <c r="AF249" i="8"/>
  <c r="AN249" i="8"/>
  <c r="AV249" i="8"/>
  <c r="J249" i="8"/>
  <c r="R249" i="8"/>
  <c r="Z249" i="8"/>
  <c r="AH249" i="8"/>
  <c r="AP249" i="8"/>
  <c r="AX249" i="8"/>
  <c r="L243" i="8"/>
  <c r="T243" i="8"/>
  <c r="AB243" i="8"/>
  <c r="AJ243" i="8"/>
  <c r="AR243" i="8"/>
  <c r="AZ243" i="8"/>
  <c r="F243" i="8"/>
  <c r="N243" i="8"/>
  <c r="V243" i="8"/>
  <c r="AD243" i="8"/>
  <c r="AL243" i="8"/>
  <c r="AT243" i="8"/>
  <c r="BB243" i="8"/>
  <c r="G243" i="8"/>
  <c r="O243" i="8"/>
  <c r="W243" i="8"/>
  <c r="AE243" i="8"/>
  <c r="AM243" i="8"/>
  <c r="AU243" i="8"/>
  <c r="BC243" i="8"/>
  <c r="H243" i="8"/>
  <c r="P243" i="8"/>
  <c r="X243" i="8"/>
  <c r="AF243" i="8"/>
  <c r="AN243" i="8"/>
  <c r="AV243" i="8"/>
  <c r="I243" i="8"/>
  <c r="Q243" i="8"/>
  <c r="Y243" i="8"/>
  <c r="AG243" i="8"/>
  <c r="AO243" i="8"/>
  <c r="J243" i="8"/>
  <c r="R243" i="8"/>
  <c r="Z243" i="8"/>
  <c r="AH243" i="8"/>
  <c r="AP243" i="8"/>
  <c r="AX243" i="8"/>
  <c r="M239" i="8"/>
  <c r="C531" i="12"/>
  <c r="BC276" i="11"/>
  <c r="AU276" i="11"/>
  <c r="AM276" i="11"/>
  <c r="AE276" i="11"/>
  <c r="W276" i="11"/>
  <c r="O276" i="11"/>
  <c r="G276" i="11"/>
  <c r="BC274" i="11"/>
  <c r="AU274" i="11"/>
  <c r="AM274" i="11"/>
  <c r="AE274" i="11"/>
  <c r="W274" i="11"/>
  <c r="O274" i="11"/>
  <c r="G274" i="11"/>
  <c r="BC272" i="11"/>
  <c r="AU272" i="11"/>
  <c r="AM272" i="11"/>
  <c r="AE272" i="11"/>
  <c r="W272" i="11"/>
  <c r="O272" i="11"/>
  <c r="G272" i="11"/>
  <c r="BC270" i="11"/>
  <c r="AU270" i="11"/>
  <c r="AM270" i="11"/>
  <c r="AE270" i="11"/>
  <c r="W270" i="11"/>
  <c r="O270" i="11"/>
  <c r="G270" i="11"/>
  <c r="BC268" i="11"/>
  <c r="AU268" i="11"/>
  <c r="AM268" i="11"/>
  <c r="AE268" i="11"/>
  <c r="W268" i="11"/>
  <c r="O268" i="11"/>
  <c r="G268" i="11"/>
  <c r="BC266" i="11"/>
  <c r="AU266" i="11"/>
  <c r="AM266" i="11"/>
  <c r="AE266" i="11"/>
  <c r="W266" i="11"/>
  <c r="O266" i="11"/>
  <c r="G266" i="11"/>
  <c r="BC264" i="11"/>
  <c r="AU264" i="11"/>
  <c r="AM264" i="11"/>
  <c r="AE264" i="11"/>
  <c r="W264" i="11"/>
  <c r="O264" i="11"/>
  <c r="G264" i="11"/>
  <c r="BC262" i="11"/>
  <c r="AU262" i="11"/>
  <c r="AM262" i="11"/>
  <c r="AE262" i="11"/>
  <c r="W262" i="11"/>
  <c r="O262" i="11"/>
  <c r="G262" i="11"/>
  <c r="BC260" i="11"/>
  <c r="AU260" i="11"/>
  <c r="AM260" i="11"/>
  <c r="AE260" i="11"/>
  <c r="W260" i="11"/>
  <c r="O260" i="11"/>
  <c r="G260" i="11"/>
  <c r="BC258" i="11"/>
  <c r="AU258" i="11"/>
  <c r="AM258" i="11"/>
  <c r="AE258" i="11"/>
  <c r="W258" i="11"/>
  <c r="O258" i="11"/>
  <c r="G258" i="11"/>
  <c r="BC256" i="11"/>
  <c r="AU256" i="11"/>
  <c r="AM256" i="11"/>
  <c r="AE256" i="11"/>
  <c r="W256" i="11"/>
  <c r="O256" i="11"/>
  <c r="G256" i="11"/>
  <c r="BC254" i="11"/>
  <c r="AU254" i="11"/>
  <c r="AM254" i="11"/>
  <c r="AE254" i="11"/>
  <c r="W254" i="11"/>
  <c r="O254" i="11"/>
  <c r="G254" i="11"/>
  <c r="AJ252" i="11"/>
  <c r="AA252" i="11"/>
  <c r="R252" i="11"/>
  <c r="H252" i="11"/>
  <c r="Z250" i="11"/>
  <c r="P250" i="11"/>
  <c r="X248" i="11"/>
  <c r="O248" i="11"/>
  <c r="I246" i="11"/>
  <c r="Q246" i="11"/>
  <c r="Y246" i="11"/>
  <c r="AG246" i="11"/>
  <c r="AO246" i="11"/>
  <c r="AW246" i="11"/>
  <c r="AK238" i="11"/>
  <c r="AB238" i="11"/>
  <c r="S238" i="11"/>
  <c r="J238" i="11"/>
  <c r="AZ232" i="11"/>
  <c r="AQ232" i="11"/>
  <c r="AH232" i="11"/>
  <c r="X232" i="11"/>
  <c r="O232" i="11"/>
  <c r="I230" i="11"/>
  <c r="Q230" i="11"/>
  <c r="Y230" i="11"/>
  <c r="AG230" i="11"/>
  <c r="AO230" i="11"/>
  <c r="AW230" i="11"/>
  <c r="BB220" i="11"/>
  <c r="AJ220" i="11"/>
  <c r="AA220" i="11"/>
  <c r="R220" i="11"/>
  <c r="AR218" i="11"/>
  <c r="AI218" i="11"/>
  <c r="Z218" i="11"/>
  <c r="P218" i="11"/>
  <c r="AZ216" i="11"/>
  <c r="AQ216" i="11"/>
  <c r="AH216" i="11"/>
  <c r="X216" i="11"/>
  <c r="O216" i="11"/>
  <c r="I214" i="11"/>
  <c r="AG214" i="11"/>
  <c r="AO214" i="11"/>
  <c r="BC206" i="11"/>
  <c r="AT206" i="11"/>
  <c r="AK206" i="11"/>
  <c r="AB206" i="11"/>
  <c r="S206" i="11"/>
  <c r="J206" i="11"/>
  <c r="BB204" i="11"/>
  <c r="AJ204" i="11"/>
  <c r="AA204" i="11"/>
  <c r="R204" i="11"/>
  <c r="Z202" i="11"/>
  <c r="P202" i="11"/>
  <c r="AZ200" i="11"/>
  <c r="AQ200" i="11"/>
  <c r="AH200" i="11"/>
  <c r="X200" i="11"/>
  <c r="O200" i="11"/>
  <c r="T198" i="11"/>
  <c r="AY196" i="11"/>
  <c r="AN196" i="11"/>
  <c r="AC196" i="11"/>
  <c r="AX194" i="11"/>
  <c r="AL194" i="11"/>
  <c r="AB194" i="11"/>
  <c r="R194" i="11"/>
  <c r="G192" i="11"/>
  <c r="O192" i="11"/>
  <c r="W192" i="11"/>
  <c r="AM192" i="11"/>
  <c r="AU192" i="11"/>
  <c r="BC192" i="11"/>
  <c r="I192" i="11"/>
  <c r="AG192" i="11"/>
  <c r="AO192" i="11"/>
  <c r="L178" i="11"/>
  <c r="AV178" i="11"/>
  <c r="I515" i="8"/>
  <c r="K515" i="8"/>
  <c r="K515" i="14" s="1"/>
  <c r="E515" i="8"/>
  <c r="M515" i="8"/>
  <c r="G515" i="8"/>
  <c r="G515" i="14" s="1"/>
  <c r="O515" i="8"/>
  <c r="H513" i="8"/>
  <c r="E464" i="8"/>
  <c r="H464" i="8"/>
  <c r="P464" i="8"/>
  <c r="J464" i="8"/>
  <c r="L464" i="8"/>
  <c r="F464" i="8"/>
  <c r="N464" i="8"/>
  <c r="E502" i="8"/>
  <c r="K502" i="8"/>
  <c r="K417" i="8" s="1"/>
  <c r="G502" i="8"/>
  <c r="O502" i="8"/>
  <c r="I502" i="8"/>
  <c r="L448" i="8"/>
  <c r="F448" i="8"/>
  <c r="E448" i="8"/>
  <c r="H448" i="8"/>
  <c r="P448" i="8"/>
  <c r="J448" i="8"/>
  <c r="C531" i="8"/>
  <c r="AO277" i="8"/>
  <c r="Y277" i="8"/>
  <c r="L275" i="8"/>
  <c r="T275" i="8"/>
  <c r="AB275" i="8"/>
  <c r="AJ275" i="8"/>
  <c r="AR275" i="8"/>
  <c r="AZ275" i="8"/>
  <c r="F275" i="8"/>
  <c r="N275" i="8"/>
  <c r="V275" i="8"/>
  <c r="AD275" i="8"/>
  <c r="AL275" i="8"/>
  <c r="AT275" i="8"/>
  <c r="BB275" i="8"/>
  <c r="H275" i="8"/>
  <c r="P275" i="8"/>
  <c r="X275" i="8"/>
  <c r="AF275" i="8"/>
  <c r="AN275" i="8"/>
  <c r="AV275" i="8"/>
  <c r="J275" i="8"/>
  <c r="R275" i="8"/>
  <c r="Z275" i="8"/>
  <c r="AH275" i="8"/>
  <c r="AP275" i="8"/>
  <c r="AX275" i="8"/>
  <c r="H272" i="8"/>
  <c r="P272" i="8"/>
  <c r="X272" i="8"/>
  <c r="AF272" i="8"/>
  <c r="AN272" i="8"/>
  <c r="AV272" i="8"/>
  <c r="J272" i="8"/>
  <c r="R272" i="8"/>
  <c r="Z272" i="8"/>
  <c r="AH272" i="8"/>
  <c r="AP272" i="8"/>
  <c r="AX272" i="8"/>
  <c r="K272" i="8"/>
  <c r="S272" i="8"/>
  <c r="AA272" i="8"/>
  <c r="AI272" i="8"/>
  <c r="AQ272" i="8"/>
  <c r="AY272" i="8"/>
  <c r="L272" i="8"/>
  <c r="T272" i="8"/>
  <c r="AB272" i="8"/>
  <c r="AJ272" i="8"/>
  <c r="AR272" i="8"/>
  <c r="AZ272" i="8"/>
  <c r="F272" i="8"/>
  <c r="N272" i="8"/>
  <c r="V272" i="8"/>
  <c r="AD272" i="8"/>
  <c r="AL272" i="8"/>
  <c r="AT272" i="8"/>
  <c r="BB272" i="8"/>
  <c r="Q271" i="8"/>
  <c r="AC270" i="8"/>
  <c r="AE268" i="8"/>
  <c r="M266" i="8"/>
  <c r="O264" i="8"/>
  <c r="L263" i="8"/>
  <c r="T263" i="8"/>
  <c r="AB263" i="8"/>
  <c r="AJ263" i="8"/>
  <c r="AR263" i="8"/>
  <c r="AZ263" i="8"/>
  <c r="F263" i="8"/>
  <c r="N263" i="8"/>
  <c r="V263" i="8"/>
  <c r="AD263" i="8"/>
  <c r="AL263" i="8"/>
  <c r="AT263" i="8"/>
  <c r="BB263" i="8"/>
  <c r="G263" i="8"/>
  <c r="O263" i="8"/>
  <c r="W263" i="8"/>
  <c r="AE263" i="8"/>
  <c r="AM263" i="8"/>
  <c r="AU263" i="8"/>
  <c r="BC263" i="8"/>
  <c r="H263" i="8"/>
  <c r="P263" i="8"/>
  <c r="X263" i="8"/>
  <c r="AF263" i="8"/>
  <c r="AN263" i="8"/>
  <c r="AV263" i="8"/>
  <c r="J263" i="8"/>
  <c r="R263" i="8"/>
  <c r="Z263" i="8"/>
  <c r="AH263" i="8"/>
  <c r="AP263" i="8"/>
  <c r="AX263" i="8"/>
  <c r="AY261" i="8"/>
  <c r="AC261" i="8"/>
  <c r="H256" i="8"/>
  <c r="P256" i="8"/>
  <c r="X256" i="8"/>
  <c r="AF256" i="8"/>
  <c r="AN256" i="8"/>
  <c r="AV256" i="8"/>
  <c r="J256" i="8"/>
  <c r="R256" i="8"/>
  <c r="Z256" i="8"/>
  <c r="AH256" i="8"/>
  <c r="AP256" i="8"/>
  <c r="AX256" i="8"/>
  <c r="K256" i="8"/>
  <c r="S256" i="8"/>
  <c r="AA256" i="8"/>
  <c r="AI256" i="8"/>
  <c r="AQ256" i="8"/>
  <c r="AY256" i="8"/>
  <c r="L256" i="8"/>
  <c r="T256" i="8"/>
  <c r="AB256" i="8"/>
  <c r="AJ256" i="8"/>
  <c r="AR256" i="8"/>
  <c r="AZ256" i="8"/>
  <c r="F256" i="8"/>
  <c r="N256" i="8"/>
  <c r="V256" i="8"/>
  <c r="AD256" i="8"/>
  <c r="AL256" i="8"/>
  <c r="AT256" i="8"/>
  <c r="BB256" i="8"/>
  <c r="AK255" i="8"/>
  <c r="Q255" i="8"/>
  <c r="AC254" i="8"/>
  <c r="M250" i="8"/>
  <c r="L247" i="8"/>
  <c r="T247" i="8"/>
  <c r="AB247" i="8"/>
  <c r="AJ247" i="8"/>
  <c r="AR247" i="8"/>
  <c r="AZ247" i="8"/>
  <c r="F247" i="8"/>
  <c r="N247" i="8"/>
  <c r="V247" i="8"/>
  <c r="AD247" i="8"/>
  <c r="AL247" i="8"/>
  <c r="AT247" i="8"/>
  <c r="BB247" i="8"/>
  <c r="G247" i="8"/>
  <c r="O247" i="8"/>
  <c r="W247" i="8"/>
  <c r="AE247" i="8"/>
  <c r="AM247" i="8"/>
  <c r="AU247" i="8"/>
  <c r="BC247" i="8"/>
  <c r="H247" i="8"/>
  <c r="P247" i="8"/>
  <c r="X247" i="8"/>
  <c r="AF247" i="8"/>
  <c r="AN247" i="8"/>
  <c r="AV247" i="8"/>
  <c r="J247" i="8"/>
  <c r="R247" i="8"/>
  <c r="Z247" i="8"/>
  <c r="AH247" i="8"/>
  <c r="AP247" i="8"/>
  <c r="AX247" i="8"/>
  <c r="L241" i="8"/>
  <c r="T241" i="8"/>
  <c r="AB241" i="8"/>
  <c r="AJ241" i="8"/>
  <c r="AR241" i="8"/>
  <c r="AZ241" i="8"/>
  <c r="F241" i="8"/>
  <c r="N241" i="8"/>
  <c r="V241" i="8"/>
  <c r="AD241" i="8"/>
  <c r="AL241" i="8"/>
  <c r="AT241" i="8"/>
  <c r="BB241" i="8"/>
  <c r="G241" i="8"/>
  <c r="O241" i="8"/>
  <c r="W241" i="8"/>
  <c r="AE241" i="8"/>
  <c r="AM241" i="8"/>
  <c r="AU241" i="8"/>
  <c r="BC241" i="8"/>
  <c r="H241" i="8"/>
  <c r="P241" i="8"/>
  <c r="X241" i="8"/>
  <c r="AF241" i="8"/>
  <c r="AN241" i="8"/>
  <c r="AV241" i="8"/>
  <c r="I241" i="8"/>
  <c r="Q241" i="8"/>
  <c r="Y241" i="8"/>
  <c r="AG241" i="8"/>
  <c r="AO241" i="8"/>
  <c r="J241" i="8"/>
  <c r="R241" i="8"/>
  <c r="Z241" i="8"/>
  <c r="AH241" i="8"/>
  <c r="AP241" i="8"/>
  <c r="AX241" i="8"/>
  <c r="AQ239" i="8"/>
  <c r="BB276" i="11"/>
  <c r="AT276" i="11"/>
  <c r="AL276" i="11"/>
  <c r="AD276" i="11"/>
  <c r="V276" i="11"/>
  <c r="N276" i="11"/>
  <c r="F276" i="11"/>
  <c r="BB274" i="11"/>
  <c r="AT274" i="11"/>
  <c r="AL274" i="11"/>
  <c r="AD274" i="11"/>
  <c r="V274" i="11"/>
  <c r="N274" i="11"/>
  <c r="F274" i="11"/>
  <c r="BB272" i="11"/>
  <c r="AT272" i="11"/>
  <c r="AL272" i="11"/>
  <c r="AD272" i="11"/>
  <c r="V272" i="11"/>
  <c r="N272" i="11"/>
  <c r="F272" i="11"/>
  <c r="BB270" i="11"/>
  <c r="AT270" i="11"/>
  <c r="AL270" i="11"/>
  <c r="AD270" i="11"/>
  <c r="V270" i="11"/>
  <c r="N270" i="11"/>
  <c r="F270" i="11"/>
  <c r="BB268" i="11"/>
  <c r="AT268" i="11"/>
  <c r="AL268" i="11"/>
  <c r="AD268" i="11"/>
  <c r="V268" i="11"/>
  <c r="N268" i="11"/>
  <c r="F268" i="11"/>
  <c r="BB266" i="11"/>
  <c r="AT266" i="11"/>
  <c r="AL266" i="11"/>
  <c r="AD266" i="11"/>
  <c r="V266" i="11"/>
  <c r="N266" i="11"/>
  <c r="F266" i="11"/>
  <c r="BB264" i="11"/>
  <c r="AT264" i="11"/>
  <c r="AL264" i="11"/>
  <c r="AD264" i="11"/>
  <c r="V264" i="11"/>
  <c r="N264" i="11"/>
  <c r="BB262" i="11"/>
  <c r="AT262" i="11"/>
  <c r="AL262" i="11"/>
  <c r="AD262" i="11"/>
  <c r="V262" i="11"/>
  <c r="N262" i="11"/>
  <c r="BB260" i="11"/>
  <c r="AT260" i="11"/>
  <c r="AL260" i="11"/>
  <c r="AD260" i="11"/>
  <c r="V260" i="11"/>
  <c r="N260" i="11"/>
  <c r="BB258" i="11"/>
  <c r="AT258" i="11"/>
  <c r="AL258" i="11"/>
  <c r="AD258" i="11"/>
  <c r="V258" i="11"/>
  <c r="N258" i="11"/>
  <c r="BB256" i="11"/>
  <c r="AT256" i="11"/>
  <c r="AL256" i="11"/>
  <c r="AD256" i="11"/>
  <c r="V256" i="11"/>
  <c r="N256" i="11"/>
  <c r="V254" i="11"/>
  <c r="N254" i="11"/>
  <c r="G252" i="11"/>
  <c r="I248" i="11"/>
  <c r="Q248" i="11"/>
  <c r="Y248" i="11"/>
  <c r="AG248" i="11"/>
  <c r="AO248" i="11"/>
  <c r="AW248" i="11"/>
  <c r="AJ238" i="11"/>
  <c r="AA238" i="11"/>
  <c r="R238" i="11"/>
  <c r="H238" i="11"/>
  <c r="I232" i="11"/>
  <c r="Q232" i="11"/>
  <c r="Y232" i="11"/>
  <c r="AG232" i="11"/>
  <c r="AO232" i="11"/>
  <c r="AW232" i="11"/>
  <c r="I216" i="11"/>
  <c r="AG216" i="11"/>
  <c r="AO216" i="11"/>
  <c r="AJ206" i="11"/>
  <c r="AA206" i="11"/>
  <c r="R206" i="11"/>
  <c r="G204" i="11"/>
  <c r="I200" i="11"/>
  <c r="AG200" i="11"/>
  <c r="AO200" i="11"/>
  <c r="G194" i="11"/>
  <c r="O194" i="11"/>
  <c r="W194" i="11"/>
  <c r="AM194" i="11"/>
  <c r="AU194" i="11"/>
  <c r="BC194" i="11"/>
  <c r="I194" i="11"/>
  <c r="AG194" i="11"/>
  <c r="AO194" i="11"/>
  <c r="X190" i="11"/>
  <c r="M190" i="11"/>
  <c r="AA180" i="11"/>
  <c r="AA182" i="11"/>
  <c r="AA179" i="11"/>
  <c r="AA181" i="11"/>
  <c r="AA183" i="11"/>
  <c r="AA185" i="11"/>
  <c r="AA187" i="11"/>
  <c r="AA189" i="11"/>
  <c r="AA191" i="11"/>
  <c r="AA193" i="11"/>
  <c r="AA195" i="11"/>
  <c r="AA197" i="11"/>
  <c r="AA176" i="11"/>
  <c r="AA177" i="11"/>
  <c r="F472" i="8"/>
  <c r="N472" i="8"/>
  <c r="E472" i="8"/>
  <c r="H472" i="8"/>
  <c r="J472" i="8"/>
  <c r="L472" i="8"/>
  <c r="M468" i="8"/>
  <c r="M504" i="8"/>
  <c r="M504" i="14" s="1"/>
  <c r="E504" i="8"/>
  <c r="G504" i="8"/>
  <c r="I504" i="8"/>
  <c r="I504" i="14" s="1"/>
  <c r="K504" i="8"/>
  <c r="H459" i="8"/>
  <c r="H417" i="8" s="1"/>
  <c r="P459" i="8"/>
  <c r="J459" i="8"/>
  <c r="L459" i="8"/>
  <c r="E459" i="8"/>
  <c r="F459" i="8"/>
  <c r="F417" i="8" s="1"/>
  <c r="N459" i="8"/>
  <c r="N417" i="8" s="1"/>
  <c r="F495" i="8"/>
  <c r="F410" i="8" s="1"/>
  <c r="H270" i="8"/>
  <c r="P270" i="8"/>
  <c r="X270" i="8"/>
  <c r="AF270" i="8"/>
  <c r="AN270" i="8"/>
  <c r="AV270" i="8"/>
  <c r="J270" i="8"/>
  <c r="R270" i="8"/>
  <c r="Z270" i="8"/>
  <c r="AH270" i="8"/>
  <c r="AP270" i="8"/>
  <c r="AX270" i="8"/>
  <c r="K270" i="8"/>
  <c r="S270" i="8"/>
  <c r="AA270" i="8"/>
  <c r="AI270" i="8"/>
  <c r="AQ270" i="8"/>
  <c r="AY270" i="8"/>
  <c r="L270" i="8"/>
  <c r="T270" i="8"/>
  <c r="AB270" i="8"/>
  <c r="AJ270" i="8"/>
  <c r="AR270" i="8"/>
  <c r="AZ270" i="8"/>
  <c r="F270" i="8"/>
  <c r="N270" i="8"/>
  <c r="V270" i="8"/>
  <c r="AD270" i="8"/>
  <c r="AL270" i="8"/>
  <c r="AT270" i="8"/>
  <c r="BB270" i="8"/>
  <c r="L261" i="8"/>
  <c r="T261" i="8"/>
  <c r="AB261" i="8"/>
  <c r="AJ261" i="8"/>
  <c r="AR261" i="8"/>
  <c r="AZ261" i="8"/>
  <c r="F261" i="8"/>
  <c r="N261" i="8"/>
  <c r="V261" i="8"/>
  <c r="AD261" i="8"/>
  <c r="AL261" i="8"/>
  <c r="AT261" i="8"/>
  <c r="BB261" i="8"/>
  <c r="G261" i="8"/>
  <c r="O261" i="8"/>
  <c r="W261" i="8"/>
  <c r="AE261" i="8"/>
  <c r="AM261" i="8"/>
  <c r="AU261" i="8"/>
  <c r="BC261" i="8"/>
  <c r="H261" i="8"/>
  <c r="P261" i="8"/>
  <c r="X261" i="8"/>
  <c r="AF261" i="8"/>
  <c r="AN261" i="8"/>
  <c r="AV261" i="8"/>
  <c r="J261" i="8"/>
  <c r="R261" i="8"/>
  <c r="Z261" i="8"/>
  <c r="AH261" i="8"/>
  <c r="AP261" i="8"/>
  <c r="AX261" i="8"/>
  <c r="H254" i="8"/>
  <c r="P254" i="8"/>
  <c r="X254" i="8"/>
  <c r="AF254" i="8"/>
  <c r="AN254" i="8"/>
  <c r="AV254" i="8"/>
  <c r="J254" i="8"/>
  <c r="R254" i="8"/>
  <c r="Z254" i="8"/>
  <c r="AH254" i="8"/>
  <c r="AP254" i="8"/>
  <c r="AX254" i="8"/>
  <c r="K254" i="8"/>
  <c r="S254" i="8"/>
  <c r="AA254" i="8"/>
  <c r="AI254" i="8"/>
  <c r="AQ254" i="8"/>
  <c r="AY254" i="8"/>
  <c r="L254" i="8"/>
  <c r="T254" i="8"/>
  <c r="AB254" i="8"/>
  <c r="AJ254" i="8"/>
  <c r="AR254" i="8"/>
  <c r="AZ254" i="8"/>
  <c r="F254" i="8"/>
  <c r="N254" i="8"/>
  <c r="V254" i="8"/>
  <c r="AD254" i="8"/>
  <c r="AL254" i="8"/>
  <c r="AT254" i="8"/>
  <c r="BB254" i="8"/>
  <c r="L239" i="8"/>
  <c r="T239" i="8"/>
  <c r="AB239" i="8"/>
  <c r="AJ239" i="8"/>
  <c r="AR239" i="8"/>
  <c r="AZ239" i="8"/>
  <c r="F239" i="8"/>
  <c r="N239" i="8"/>
  <c r="V239" i="8"/>
  <c r="AD239" i="8"/>
  <c r="AL239" i="8"/>
  <c r="AT239" i="8"/>
  <c r="BB239" i="8"/>
  <c r="G239" i="8"/>
  <c r="O239" i="8"/>
  <c r="W239" i="8"/>
  <c r="AE239" i="8"/>
  <c r="AM239" i="8"/>
  <c r="AU239" i="8"/>
  <c r="BC239" i="8"/>
  <c r="H239" i="8"/>
  <c r="P239" i="8"/>
  <c r="X239" i="8"/>
  <c r="AF239" i="8"/>
  <c r="AN239" i="8"/>
  <c r="AV239" i="8"/>
  <c r="I239" i="8"/>
  <c r="Q239" i="8"/>
  <c r="Y239" i="8"/>
  <c r="AG239" i="8"/>
  <c r="AO239" i="8"/>
  <c r="J239" i="8"/>
  <c r="R239" i="8"/>
  <c r="Z239" i="8"/>
  <c r="AH239" i="8"/>
  <c r="AP239" i="8"/>
  <c r="AX239" i="8"/>
  <c r="F485" i="8"/>
  <c r="I250" i="11"/>
  <c r="Q250" i="11"/>
  <c r="Y250" i="11"/>
  <c r="AG250" i="11"/>
  <c r="AO250" i="11"/>
  <c r="AW250" i="11"/>
  <c r="K244" i="11"/>
  <c r="AI238" i="11"/>
  <c r="Z238" i="11"/>
  <c r="P238" i="11"/>
  <c r="G238" i="11"/>
  <c r="I234" i="11"/>
  <c r="Q234" i="11"/>
  <c r="Y234" i="11"/>
  <c r="AG234" i="11"/>
  <c r="AO234" i="11"/>
  <c r="AW234" i="11"/>
  <c r="AX232" i="11"/>
  <c r="AN232" i="11"/>
  <c r="AE232" i="11"/>
  <c r="V232" i="11"/>
  <c r="M232" i="11"/>
  <c r="AM230" i="11"/>
  <c r="AD230" i="11"/>
  <c r="U230" i="11"/>
  <c r="L230" i="11"/>
  <c r="I218" i="11"/>
  <c r="AG218" i="11"/>
  <c r="AO218" i="11"/>
  <c r="AN216" i="11"/>
  <c r="V216" i="11"/>
  <c r="M216" i="11"/>
  <c r="AR206" i="11"/>
  <c r="AI206" i="11"/>
  <c r="Z206" i="11"/>
  <c r="P206" i="11"/>
  <c r="G206" i="11"/>
  <c r="X204" i="11"/>
  <c r="O204" i="11"/>
  <c r="I202" i="11"/>
  <c r="AG202" i="11"/>
  <c r="AO202" i="11"/>
  <c r="AX200" i="11"/>
  <c r="AN200" i="11"/>
  <c r="V200" i="11"/>
  <c r="M200" i="11"/>
  <c r="G196" i="11"/>
  <c r="O196" i="11"/>
  <c r="W196" i="11"/>
  <c r="AM196" i="11"/>
  <c r="AU196" i="11"/>
  <c r="BC196" i="11"/>
  <c r="I196" i="11"/>
  <c r="AG196" i="11"/>
  <c r="AO196" i="11"/>
  <c r="AT194" i="11"/>
  <c r="AJ194" i="11"/>
  <c r="Z194" i="11"/>
  <c r="N194" i="11"/>
  <c r="V190" i="11"/>
  <c r="L190" i="11"/>
  <c r="AN176" i="11"/>
  <c r="AN178" i="11"/>
  <c r="H506" i="8"/>
  <c r="E461" i="8"/>
  <c r="J461" i="8"/>
  <c r="F461" i="8"/>
  <c r="N461" i="8"/>
  <c r="H461" i="8"/>
  <c r="P461" i="8"/>
  <c r="E499" i="8"/>
  <c r="M499" i="8"/>
  <c r="G499" i="8"/>
  <c r="G414" i="8" s="1"/>
  <c r="I499" i="8"/>
  <c r="K499" i="8"/>
  <c r="L490" i="8"/>
  <c r="G486" i="8"/>
  <c r="O486" i="8"/>
  <c r="I486" i="8"/>
  <c r="I401" i="8" s="1"/>
  <c r="E486" i="8"/>
  <c r="K486" i="8"/>
  <c r="K486" i="14" s="1"/>
  <c r="M486" i="8"/>
  <c r="L277" i="8"/>
  <c r="T277" i="8"/>
  <c r="AB277" i="8"/>
  <c r="AJ277" i="8"/>
  <c r="AR277" i="8"/>
  <c r="AZ277" i="8"/>
  <c r="F277" i="8"/>
  <c r="N277" i="8"/>
  <c r="V277" i="8"/>
  <c r="AD277" i="8"/>
  <c r="AL277" i="8"/>
  <c r="AT277" i="8"/>
  <c r="BB277" i="8"/>
  <c r="H277" i="8"/>
  <c r="P277" i="8"/>
  <c r="X277" i="8"/>
  <c r="AF277" i="8"/>
  <c r="AN277" i="8"/>
  <c r="AV277" i="8"/>
  <c r="J277" i="8"/>
  <c r="R277" i="8"/>
  <c r="Z277" i="8"/>
  <c r="AH277" i="8"/>
  <c r="AP277" i="8"/>
  <c r="AX277" i="8"/>
  <c r="U272" i="8"/>
  <c r="AG271" i="8"/>
  <c r="K271" i="8"/>
  <c r="W270" i="8"/>
  <c r="H268" i="8"/>
  <c r="P268" i="8"/>
  <c r="X268" i="8"/>
  <c r="AF268" i="8"/>
  <c r="AN268" i="8"/>
  <c r="AV268" i="8"/>
  <c r="J268" i="8"/>
  <c r="R268" i="8"/>
  <c r="Z268" i="8"/>
  <c r="AH268" i="8"/>
  <c r="AP268" i="8"/>
  <c r="AX268" i="8"/>
  <c r="K268" i="8"/>
  <c r="S268" i="8"/>
  <c r="AA268" i="8"/>
  <c r="AI268" i="8"/>
  <c r="AQ268" i="8"/>
  <c r="AY268" i="8"/>
  <c r="L268" i="8"/>
  <c r="T268" i="8"/>
  <c r="AB268" i="8"/>
  <c r="AJ268" i="8"/>
  <c r="AR268" i="8"/>
  <c r="AZ268" i="8"/>
  <c r="F268" i="8"/>
  <c r="N268" i="8"/>
  <c r="V268" i="8"/>
  <c r="AD268" i="8"/>
  <c r="AL268" i="8"/>
  <c r="AT268" i="8"/>
  <c r="BB268" i="8"/>
  <c r="AE264" i="8"/>
  <c r="I264" i="8"/>
  <c r="Y261" i="8"/>
  <c r="L259" i="8"/>
  <c r="T259" i="8"/>
  <c r="AB259" i="8"/>
  <c r="AJ259" i="8"/>
  <c r="AR259" i="8"/>
  <c r="AZ259" i="8"/>
  <c r="F259" i="8"/>
  <c r="N259" i="8"/>
  <c r="V259" i="8"/>
  <c r="AD259" i="8"/>
  <c r="AL259" i="8"/>
  <c r="AT259" i="8"/>
  <c r="BB259" i="8"/>
  <c r="G259" i="8"/>
  <c r="O259" i="8"/>
  <c r="W259" i="8"/>
  <c r="AE259" i="8"/>
  <c r="AM259" i="8"/>
  <c r="AU259" i="8"/>
  <c r="BC259" i="8"/>
  <c r="H259" i="8"/>
  <c r="P259" i="8"/>
  <c r="X259" i="8"/>
  <c r="AF259" i="8"/>
  <c r="AN259" i="8"/>
  <c r="AV259" i="8"/>
  <c r="J259" i="8"/>
  <c r="R259" i="8"/>
  <c r="Z259" i="8"/>
  <c r="AH259" i="8"/>
  <c r="AP259" i="8"/>
  <c r="AX259" i="8"/>
  <c r="AG255" i="8"/>
  <c r="K255" i="8"/>
  <c r="W254" i="8"/>
  <c r="H252" i="8"/>
  <c r="P252" i="8"/>
  <c r="X252" i="8"/>
  <c r="AF252" i="8"/>
  <c r="AN252" i="8"/>
  <c r="AV252" i="8"/>
  <c r="J252" i="8"/>
  <c r="R252" i="8"/>
  <c r="Z252" i="8"/>
  <c r="AH252" i="8"/>
  <c r="AP252" i="8"/>
  <c r="AX252" i="8"/>
  <c r="K252" i="8"/>
  <c r="S252" i="8"/>
  <c r="AA252" i="8"/>
  <c r="AI252" i="8"/>
  <c r="AQ252" i="8"/>
  <c r="AY252" i="8"/>
  <c r="L252" i="8"/>
  <c r="T252" i="8"/>
  <c r="AB252" i="8"/>
  <c r="AJ252" i="8"/>
  <c r="AR252" i="8"/>
  <c r="AZ252" i="8"/>
  <c r="F252" i="8"/>
  <c r="N252" i="8"/>
  <c r="V252" i="8"/>
  <c r="AD252" i="8"/>
  <c r="AL252" i="8"/>
  <c r="AT252" i="8"/>
  <c r="BB252" i="8"/>
  <c r="AI239" i="8"/>
  <c r="L237" i="8"/>
  <c r="T237" i="8"/>
  <c r="AB237" i="8"/>
  <c r="AJ237" i="8"/>
  <c r="AR237" i="8"/>
  <c r="AZ237" i="8"/>
  <c r="F237" i="8"/>
  <c r="N237" i="8"/>
  <c r="V237" i="8"/>
  <c r="AD237" i="8"/>
  <c r="AL237" i="8"/>
  <c r="AT237" i="8"/>
  <c r="BB237" i="8"/>
  <c r="G237" i="8"/>
  <c r="O237" i="8"/>
  <c r="W237" i="8"/>
  <c r="AE237" i="8"/>
  <c r="AM237" i="8"/>
  <c r="AU237" i="8"/>
  <c r="BC237" i="8"/>
  <c r="H237" i="8"/>
  <c r="P237" i="8"/>
  <c r="X237" i="8"/>
  <c r="AF237" i="8"/>
  <c r="AN237" i="8"/>
  <c r="AV237" i="8"/>
  <c r="I237" i="8"/>
  <c r="Q237" i="8"/>
  <c r="Y237" i="8"/>
  <c r="AG237" i="8"/>
  <c r="AO237" i="8"/>
  <c r="J237" i="8"/>
  <c r="R237" i="8"/>
  <c r="Z237" i="8"/>
  <c r="AH237" i="8"/>
  <c r="AP237" i="8"/>
  <c r="AX237" i="8"/>
  <c r="K460" i="8"/>
  <c r="K465" i="8"/>
  <c r="K470" i="8"/>
  <c r="I252" i="11"/>
  <c r="Q252" i="11"/>
  <c r="Y252" i="11"/>
  <c r="AG252" i="11"/>
  <c r="AO252" i="11"/>
  <c r="AW252" i="11"/>
  <c r="U248" i="11"/>
  <c r="L248" i="11"/>
  <c r="J244" i="11"/>
  <c r="AH238" i="11"/>
  <c r="X238" i="11"/>
  <c r="O238" i="11"/>
  <c r="I236" i="11"/>
  <c r="Q236" i="11"/>
  <c r="Y236" i="11"/>
  <c r="AG236" i="11"/>
  <c r="AO236" i="11"/>
  <c r="AW236" i="11"/>
  <c r="AM232" i="11"/>
  <c r="AD232" i="11"/>
  <c r="U232" i="11"/>
  <c r="L232" i="11"/>
  <c r="I220" i="11"/>
  <c r="AG220" i="11"/>
  <c r="AO220" i="11"/>
  <c r="U216" i="11"/>
  <c r="L216" i="11"/>
  <c r="AQ206" i="11"/>
  <c r="AH206" i="11"/>
  <c r="X206" i="11"/>
  <c r="O206" i="11"/>
  <c r="I204" i="11"/>
  <c r="AG204" i="11"/>
  <c r="AO204" i="11"/>
  <c r="AV200" i="11"/>
  <c r="AM200" i="11"/>
  <c r="AD200" i="11"/>
  <c r="U200" i="11"/>
  <c r="L200" i="11"/>
  <c r="G198" i="11"/>
  <c r="O198" i="11"/>
  <c r="W198" i="11"/>
  <c r="AM198" i="11"/>
  <c r="I198" i="11"/>
  <c r="AG198" i="11"/>
  <c r="AO198" i="11"/>
  <c r="AI194" i="11"/>
  <c r="X194" i="11"/>
  <c r="M194" i="11"/>
  <c r="U190" i="11"/>
  <c r="K190" i="11"/>
  <c r="AF178" i="11"/>
  <c r="I510" i="8"/>
  <c r="I425" i="8" s="1"/>
  <c r="E510" i="8"/>
  <c r="K510" i="8"/>
  <c r="M510" i="8"/>
  <c r="M425" i="8" s="1"/>
  <c r="G510" i="8"/>
  <c r="O510" i="8"/>
  <c r="J501" i="8"/>
  <c r="J456" i="8"/>
  <c r="F456" i="8"/>
  <c r="N456" i="8"/>
  <c r="E456" i="8"/>
  <c r="H456" i="8"/>
  <c r="P456" i="8"/>
  <c r="G452" i="8"/>
  <c r="L443" i="8"/>
  <c r="E443" i="8"/>
  <c r="F443" i="8"/>
  <c r="H443" i="8"/>
  <c r="H401" i="8" s="1"/>
  <c r="P443" i="8"/>
  <c r="J443" i="8"/>
  <c r="S277" i="8"/>
  <c r="L273" i="8"/>
  <c r="T273" i="8"/>
  <c r="AB273" i="8"/>
  <c r="AJ273" i="8"/>
  <c r="AR273" i="8"/>
  <c r="AZ273" i="8"/>
  <c r="F273" i="8"/>
  <c r="N273" i="8"/>
  <c r="V273" i="8"/>
  <c r="AD273" i="8"/>
  <c r="AL273" i="8"/>
  <c r="AT273" i="8"/>
  <c r="BB273" i="8"/>
  <c r="G273" i="8"/>
  <c r="O273" i="8"/>
  <c r="W273" i="8"/>
  <c r="AE273" i="8"/>
  <c r="AM273" i="8"/>
  <c r="AU273" i="8"/>
  <c r="BC273" i="8"/>
  <c r="H273" i="8"/>
  <c r="P273" i="8"/>
  <c r="X273" i="8"/>
  <c r="AF273" i="8"/>
  <c r="AN273" i="8"/>
  <c r="AV273" i="8"/>
  <c r="J273" i="8"/>
  <c r="R273" i="8"/>
  <c r="Z273" i="8"/>
  <c r="AH273" i="8"/>
  <c r="AP273" i="8"/>
  <c r="AX273" i="8"/>
  <c r="Q272" i="8"/>
  <c r="AC271" i="8"/>
  <c r="AO270" i="8"/>
  <c r="U270" i="8"/>
  <c r="W268" i="8"/>
  <c r="H266" i="8"/>
  <c r="P266" i="8"/>
  <c r="X266" i="8"/>
  <c r="AF266" i="8"/>
  <c r="AN266" i="8"/>
  <c r="AV266" i="8"/>
  <c r="J266" i="8"/>
  <c r="R266" i="8"/>
  <c r="Z266" i="8"/>
  <c r="AH266" i="8"/>
  <c r="AP266" i="8"/>
  <c r="AX266" i="8"/>
  <c r="K266" i="8"/>
  <c r="S266" i="8"/>
  <c r="AA266" i="8"/>
  <c r="AI266" i="8"/>
  <c r="AQ266" i="8"/>
  <c r="AY266" i="8"/>
  <c r="L266" i="8"/>
  <c r="T266" i="8"/>
  <c r="AB266" i="8"/>
  <c r="AJ266" i="8"/>
  <c r="AR266" i="8"/>
  <c r="AZ266" i="8"/>
  <c r="F266" i="8"/>
  <c r="N266" i="8"/>
  <c r="V266" i="8"/>
  <c r="AD266" i="8"/>
  <c r="AL266" i="8"/>
  <c r="AT266" i="8"/>
  <c r="BB266" i="8"/>
  <c r="AC264" i="8"/>
  <c r="AQ261" i="8"/>
  <c r="U261" i="8"/>
  <c r="L257" i="8"/>
  <c r="T257" i="8"/>
  <c r="AB257" i="8"/>
  <c r="AJ257" i="8"/>
  <c r="AR257" i="8"/>
  <c r="AZ257" i="8"/>
  <c r="F257" i="8"/>
  <c r="N257" i="8"/>
  <c r="V257" i="8"/>
  <c r="AD257" i="8"/>
  <c r="AL257" i="8"/>
  <c r="AT257" i="8"/>
  <c r="BB257" i="8"/>
  <c r="G257" i="8"/>
  <c r="O257" i="8"/>
  <c r="W257" i="8"/>
  <c r="AE257" i="8"/>
  <c r="AM257" i="8"/>
  <c r="AU257" i="8"/>
  <c r="BC257" i="8"/>
  <c r="H257" i="8"/>
  <c r="P257" i="8"/>
  <c r="X257" i="8"/>
  <c r="AF257" i="8"/>
  <c r="AN257" i="8"/>
  <c r="AV257" i="8"/>
  <c r="J257" i="8"/>
  <c r="R257" i="8"/>
  <c r="Z257" i="8"/>
  <c r="AH257" i="8"/>
  <c r="AP257" i="8"/>
  <c r="AX257" i="8"/>
  <c r="Q256" i="8"/>
  <c r="AY255" i="8"/>
  <c r="AC255" i="8"/>
  <c r="AO254" i="8"/>
  <c r="U254" i="8"/>
  <c r="W252" i="8"/>
  <c r="H250" i="8"/>
  <c r="P250" i="8"/>
  <c r="X250" i="8"/>
  <c r="AF250" i="8"/>
  <c r="AN250" i="8"/>
  <c r="AV250" i="8"/>
  <c r="J250" i="8"/>
  <c r="R250" i="8"/>
  <c r="Z250" i="8"/>
  <c r="AH250" i="8"/>
  <c r="AP250" i="8"/>
  <c r="AX250" i="8"/>
  <c r="K250" i="8"/>
  <c r="S250" i="8"/>
  <c r="AA250" i="8"/>
  <c r="AI250" i="8"/>
  <c r="AQ250" i="8"/>
  <c r="AY250" i="8"/>
  <c r="L250" i="8"/>
  <c r="T250" i="8"/>
  <c r="AB250" i="8"/>
  <c r="AJ250" i="8"/>
  <c r="AR250" i="8"/>
  <c r="AZ250" i="8"/>
  <c r="F250" i="8"/>
  <c r="N250" i="8"/>
  <c r="V250" i="8"/>
  <c r="AD250" i="8"/>
  <c r="AL250" i="8"/>
  <c r="AT250" i="8"/>
  <c r="BB250" i="8"/>
  <c r="AC239" i="8"/>
  <c r="AY276" i="11"/>
  <c r="AQ276" i="11"/>
  <c r="AI276" i="11"/>
  <c r="AA276" i="11"/>
  <c r="S276" i="11"/>
  <c r="AY274" i="11"/>
  <c r="AQ274" i="11"/>
  <c r="AI274" i="11"/>
  <c r="AA274" i="11"/>
  <c r="S274" i="11"/>
  <c r="AY272" i="11"/>
  <c r="AQ272" i="11"/>
  <c r="AI272" i="11"/>
  <c r="AA272" i="11"/>
  <c r="S272" i="11"/>
  <c r="AY270" i="11"/>
  <c r="AQ270" i="11"/>
  <c r="AI270" i="11"/>
  <c r="AA270" i="11"/>
  <c r="S270" i="11"/>
  <c r="AY268" i="11"/>
  <c r="AQ268" i="11"/>
  <c r="AI268" i="11"/>
  <c r="AA268" i="11"/>
  <c r="S268" i="11"/>
  <c r="AY266" i="11"/>
  <c r="AQ266" i="11"/>
  <c r="AI266" i="11"/>
  <c r="AA266" i="11"/>
  <c r="S266" i="11"/>
  <c r="U250" i="11"/>
  <c r="L250" i="11"/>
  <c r="T248" i="11"/>
  <c r="K248" i="11"/>
  <c r="H244" i="11"/>
  <c r="I238" i="11"/>
  <c r="Q238" i="11"/>
  <c r="Y238" i="11"/>
  <c r="AG238" i="11"/>
  <c r="AO238" i="11"/>
  <c r="AW238" i="11"/>
  <c r="I222" i="11"/>
  <c r="AG222" i="11"/>
  <c r="AO222" i="11"/>
  <c r="T216" i="11"/>
  <c r="K216" i="11"/>
  <c r="I206" i="11"/>
  <c r="AG206" i="11"/>
  <c r="AO206" i="11"/>
  <c r="AU200" i="11"/>
  <c r="AL200" i="11"/>
  <c r="AC200" i="11"/>
  <c r="T200" i="11"/>
  <c r="K200" i="11"/>
  <c r="AI196" i="11"/>
  <c r="X196" i="11"/>
  <c r="M196" i="11"/>
  <c r="BB194" i="11"/>
  <c r="AR194" i="11"/>
  <c r="AH194" i="11"/>
  <c r="V194" i="11"/>
  <c r="L194" i="11"/>
  <c r="T190" i="11"/>
  <c r="J190" i="11"/>
  <c r="G184" i="11"/>
  <c r="O184" i="11"/>
  <c r="W184" i="11"/>
  <c r="AM184" i="11"/>
  <c r="AU184" i="11"/>
  <c r="BC184" i="11"/>
  <c r="I184" i="11"/>
  <c r="AG184" i="11"/>
  <c r="AO184" i="11"/>
  <c r="J178" i="11"/>
  <c r="R178" i="11"/>
  <c r="Z178" i="11"/>
  <c r="AH178" i="11"/>
  <c r="AP178" i="11"/>
  <c r="AX178" i="11"/>
  <c r="F178" i="11"/>
  <c r="N178" i="11"/>
  <c r="V178" i="11"/>
  <c r="AD178" i="11"/>
  <c r="AL178" i="11"/>
  <c r="AT178" i="11"/>
  <c r="BB178" i="11"/>
  <c r="P178" i="11"/>
  <c r="X178" i="11"/>
  <c r="Y177" i="11"/>
  <c r="Y180" i="11"/>
  <c r="Y182" i="11"/>
  <c r="Y184" i="11"/>
  <c r="Y186" i="11"/>
  <c r="Y188" i="11"/>
  <c r="Y194" i="11"/>
  <c r="Y196" i="11"/>
  <c r="Y198" i="11"/>
  <c r="Y200" i="11"/>
  <c r="Y202" i="11"/>
  <c r="Y204" i="11"/>
  <c r="Y206" i="11"/>
  <c r="Y208" i="11"/>
  <c r="Y210" i="11"/>
  <c r="Y212" i="11"/>
  <c r="Y214" i="11"/>
  <c r="Y216" i="11"/>
  <c r="Y218" i="11"/>
  <c r="Y220" i="11"/>
  <c r="Y222" i="11"/>
  <c r="Y224" i="11"/>
  <c r="Y226" i="11"/>
  <c r="M177" i="11"/>
  <c r="M179" i="11"/>
  <c r="M181" i="11"/>
  <c r="M183" i="11"/>
  <c r="M185" i="11"/>
  <c r="M187" i="11"/>
  <c r="M189" i="11"/>
  <c r="M191" i="11"/>
  <c r="M193" i="11"/>
  <c r="M195" i="11"/>
  <c r="M197" i="11"/>
  <c r="M199" i="11"/>
  <c r="M201" i="11"/>
  <c r="AS201" i="11" s="1"/>
  <c r="M203" i="11"/>
  <c r="AS203" i="11" s="1"/>
  <c r="M205" i="11"/>
  <c r="M207" i="11"/>
  <c r="AS207" i="11" s="1"/>
  <c r="M209" i="11"/>
  <c r="M211" i="11"/>
  <c r="M213" i="11"/>
  <c r="M215" i="11"/>
  <c r="M217" i="11"/>
  <c r="M219" i="11"/>
  <c r="M221" i="11"/>
  <c r="M223" i="11"/>
  <c r="M225" i="11"/>
  <c r="M227" i="11"/>
  <c r="M229" i="11"/>
  <c r="M231" i="11"/>
  <c r="M233" i="11"/>
  <c r="AS233" i="11" s="1"/>
  <c r="M235" i="11"/>
  <c r="M237" i="11"/>
  <c r="M239" i="11"/>
  <c r="M241" i="11"/>
  <c r="M243" i="11"/>
  <c r="AS243" i="11" s="1"/>
  <c r="M245" i="11"/>
  <c r="M247" i="11"/>
  <c r="M249" i="11"/>
  <c r="M251" i="11"/>
  <c r="M253" i="11"/>
  <c r="K512" i="8"/>
  <c r="K512" i="14" s="1"/>
  <c r="E512" i="8"/>
  <c r="G512" i="8"/>
  <c r="O512" i="8"/>
  <c r="O512" i="14" s="1"/>
  <c r="I512" i="8"/>
  <c r="I512" i="14" s="1"/>
  <c r="E467" i="8"/>
  <c r="F467" i="8"/>
  <c r="N467" i="8"/>
  <c r="H467" i="8"/>
  <c r="J467" i="8"/>
  <c r="L467" i="8"/>
  <c r="G463" i="8"/>
  <c r="J503" i="8"/>
  <c r="AG277" i="8"/>
  <c r="Q277" i="8"/>
  <c r="L271" i="8"/>
  <c r="T271" i="8"/>
  <c r="AB271" i="8"/>
  <c r="AJ271" i="8"/>
  <c r="AR271" i="8"/>
  <c r="AZ271" i="8"/>
  <c r="F271" i="8"/>
  <c r="N271" i="8"/>
  <c r="V271" i="8"/>
  <c r="AD271" i="8"/>
  <c r="AL271" i="8"/>
  <c r="AT271" i="8"/>
  <c r="BB271" i="8"/>
  <c r="G271" i="8"/>
  <c r="O271" i="8"/>
  <c r="W271" i="8"/>
  <c r="AE271" i="8"/>
  <c r="AM271" i="8"/>
  <c r="AU271" i="8"/>
  <c r="BC271" i="8"/>
  <c r="H271" i="8"/>
  <c r="P271" i="8"/>
  <c r="X271" i="8"/>
  <c r="AF271" i="8"/>
  <c r="AN271" i="8"/>
  <c r="AV271" i="8"/>
  <c r="J271" i="8"/>
  <c r="R271" i="8"/>
  <c r="Z271" i="8"/>
  <c r="AH271" i="8"/>
  <c r="AP271" i="8"/>
  <c r="AX271" i="8"/>
  <c r="AM270" i="8"/>
  <c r="Q270" i="8"/>
  <c r="AO268" i="8"/>
  <c r="U268" i="8"/>
  <c r="W266" i="8"/>
  <c r="H264" i="8"/>
  <c r="P264" i="8"/>
  <c r="X264" i="8"/>
  <c r="AF264" i="8"/>
  <c r="AN264" i="8"/>
  <c r="AV264" i="8"/>
  <c r="J264" i="8"/>
  <c r="R264" i="8"/>
  <c r="Z264" i="8"/>
  <c r="AH264" i="8"/>
  <c r="AP264" i="8"/>
  <c r="AX264" i="8"/>
  <c r="K264" i="8"/>
  <c r="S264" i="8"/>
  <c r="AA264" i="8"/>
  <c r="AI264" i="8"/>
  <c r="AQ264" i="8"/>
  <c r="AY264" i="8"/>
  <c r="L264" i="8"/>
  <c r="T264" i="8"/>
  <c r="AB264" i="8"/>
  <c r="AJ264" i="8"/>
  <c r="AR264" i="8"/>
  <c r="AZ264" i="8"/>
  <c r="F264" i="8"/>
  <c r="N264" i="8"/>
  <c r="V264" i="8"/>
  <c r="AD264" i="8"/>
  <c r="AL264" i="8"/>
  <c r="AT264" i="8"/>
  <c r="BB264" i="8"/>
  <c r="AO261" i="8"/>
  <c r="S261" i="8"/>
  <c r="L255" i="8"/>
  <c r="T255" i="8"/>
  <c r="AB255" i="8"/>
  <c r="AJ255" i="8"/>
  <c r="AR255" i="8"/>
  <c r="AZ255" i="8"/>
  <c r="F255" i="8"/>
  <c r="N255" i="8"/>
  <c r="V255" i="8"/>
  <c r="AD255" i="8"/>
  <c r="AL255" i="8"/>
  <c r="AT255" i="8"/>
  <c r="BB255" i="8"/>
  <c r="G255" i="8"/>
  <c r="O255" i="8"/>
  <c r="W255" i="8"/>
  <c r="AE255" i="8"/>
  <c r="AM255" i="8"/>
  <c r="AU255" i="8"/>
  <c r="BC255" i="8"/>
  <c r="H255" i="8"/>
  <c r="P255" i="8"/>
  <c r="X255" i="8"/>
  <c r="AF255" i="8"/>
  <c r="AN255" i="8"/>
  <c r="AV255" i="8"/>
  <c r="J255" i="8"/>
  <c r="R255" i="8"/>
  <c r="Z255" i="8"/>
  <c r="AH255" i="8"/>
  <c r="AP255" i="8"/>
  <c r="AX255" i="8"/>
  <c r="AM254" i="8"/>
  <c r="Q254" i="8"/>
  <c r="U252" i="8"/>
  <c r="H248" i="8"/>
  <c r="P248" i="8"/>
  <c r="X248" i="8"/>
  <c r="AF248" i="8"/>
  <c r="AN248" i="8"/>
  <c r="AV248" i="8"/>
  <c r="J248" i="8"/>
  <c r="R248" i="8"/>
  <c r="Z248" i="8"/>
  <c r="AH248" i="8"/>
  <c r="AP248" i="8"/>
  <c r="AX248" i="8"/>
  <c r="K248" i="8"/>
  <c r="S248" i="8"/>
  <c r="AA248" i="8"/>
  <c r="AI248" i="8"/>
  <c r="AQ248" i="8"/>
  <c r="AY248" i="8"/>
  <c r="L248" i="8"/>
  <c r="T248" i="8"/>
  <c r="AB248" i="8"/>
  <c r="AJ248" i="8"/>
  <c r="AR248" i="8"/>
  <c r="AZ248" i="8"/>
  <c r="F248" i="8"/>
  <c r="N248" i="8"/>
  <c r="V248" i="8"/>
  <c r="AD248" i="8"/>
  <c r="AL248" i="8"/>
  <c r="AT248" i="8"/>
  <c r="BB248" i="8"/>
  <c r="AA239" i="8"/>
  <c r="AO179" i="8"/>
  <c r="AO181" i="8"/>
  <c r="AO183" i="8"/>
  <c r="AO185" i="8"/>
  <c r="AO187" i="8"/>
  <c r="AO189" i="8"/>
  <c r="AO191" i="8"/>
  <c r="AO193" i="8"/>
  <c r="AO195" i="8"/>
  <c r="AO197" i="8"/>
  <c r="AO199" i="8"/>
  <c r="AO201" i="8"/>
  <c r="AO203" i="8"/>
  <c r="AO205" i="8"/>
  <c r="AO207" i="8"/>
  <c r="AO209" i="8"/>
  <c r="AO211" i="8"/>
  <c r="AO213" i="8"/>
  <c r="AO215" i="8"/>
  <c r="AO217" i="8"/>
  <c r="AJ176" i="8"/>
  <c r="AJ178" i="8"/>
  <c r="I179" i="8"/>
  <c r="I181" i="8"/>
  <c r="I183" i="8"/>
  <c r="I185" i="8"/>
  <c r="I187" i="8"/>
  <c r="I189" i="8"/>
  <c r="I191" i="8"/>
  <c r="I193" i="8"/>
  <c r="I195" i="8"/>
  <c r="I197" i="8"/>
  <c r="I199" i="8"/>
  <c r="I201" i="8"/>
  <c r="I203" i="8"/>
  <c r="I205" i="8"/>
  <c r="I207" i="8"/>
  <c r="I209" i="8"/>
  <c r="I211" i="8"/>
  <c r="I213" i="8"/>
  <c r="I215" i="8"/>
  <c r="I217" i="8"/>
  <c r="G418" i="12"/>
  <c r="I460" i="12"/>
  <c r="I418" i="12" s="1"/>
  <c r="E460" i="12"/>
  <c r="H460" i="12"/>
  <c r="H418" i="12" s="1"/>
  <c r="P460" i="12"/>
  <c r="P418" i="12" s="1"/>
  <c r="I450" i="12"/>
  <c r="I408" i="12" s="1"/>
  <c r="H450" i="12"/>
  <c r="H408" i="12" s="1"/>
  <c r="P450" i="12"/>
  <c r="P408" i="12" s="1"/>
  <c r="G491" i="12"/>
  <c r="F491" i="12"/>
  <c r="N491" i="12"/>
  <c r="N406" i="12" s="1"/>
  <c r="H266" i="12"/>
  <c r="P266" i="12"/>
  <c r="X266" i="12"/>
  <c r="AF266" i="12"/>
  <c r="AN266" i="12"/>
  <c r="AV266" i="12"/>
  <c r="I266" i="12"/>
  <c r="Q266" i="12"/>
  <c r="Y266" i="12"/>
  <c r="AG266" i="12"/>
  <c r="AO266" i="12"/>
  <c r="J266" i="12"/>
  <c r="R266" i="12"/>
  <c r="Z266" i="12"/>
  <c r="AH266" i="12"/>
  <c r="AP266" i="12"/>
  <c r="AX266" i="12"/>
  <c r="K266" i="12"/>
  <c r="S266" i="12"/>
  <c r="AA266" i="12"/>
  <c r="AI266" i="12"/>
  <c r="AQ266" i="12"/>
  <c r="AY266" i="12"/>
  <c r="J243" i="12"/>
  <c r="R243" i="12"/>
  <c r="Z243" i="12"/>
  <c r="AH243" i="12"/>
  <c r="AP243" i="12"/>
  <c r="AX243" i="12"/>
  <c r="F243" i="12"/>
  <c r="O243" i="12"/>
  <c r="X243" i="12"/>
  <c r="AG243" i="12"/>
  <c r="AQ243" i="12"/>
  <c r="AZ243" i="12"/>
  <c r="G243" i="12"/>
  <c r="P243" i="12"/>
  <c r="Y243" i="12"/>
  <c r="AI243" i="12"/>
  <c r="AR243" i="12"/>
  <c r="H243" i="12"/>
  <c r="Q243" i="12"/>
  <c r="AA243" i="12"/>
  <c r="AJ243" i="12"/>
  <c r="BB243" i="12"/>
  <c r="I243" i="12"/>
  <c r="S243" i="12"/>
  <c r="AB243" i="12"/>
  <c r="AK243" i="12"/>
  <c r="AT243" i="12"/>
  <c r="BC243" i="12"/>
  <c r="K243" i="12"/>
  <c r="T243" i="12"/>
  <c r="AC243" i="12"/>
  <c r="AL243" i="12"/>
  <c r="AU243" i="12"/>
  <c r="L243" i="12"/>
  <c r="U243" i="12"/>
  <c r="AD243" i="12"/>
  <c r="AM243" i="12"/>
  <c r="AV243" i="12"/>
  <c r="J237" i="12"/>
  <c r="R237" i="12"/>
  <c r="Z237" i="12"/>
  <c r="AH237" i="12"/>
  <c r="AP237" i="12"/>
  <c r="AX237" i="12"/>
  <c r="G237" i="12"/>
  <c r="P237" i="12"/>
  <c r="Y237" i="12"/>
  <c r="AI237" i="12"/>
  <c r="AR237" i="12"/>
  <c r="H237" i="12"/>
  <c r="Q237" i="12"/>
  <c r="AA237" i="12"/>
  <c r="AJ237" i="12"/>
  <c r="BB237" i="12"/>
  <c r="I237" i="12"/>
  <c r="S237" i="12"/>
  <c r="AB237" i="12"/>
  <c r="AK237" i="12"/>
  <c r="AT237" i="12"/>
  <c r="BC237" i="12"/>
  <c r="K237" i="12"/>
  <c r="T237" i="12"/>
  <c r="AC237" i="12"/>
  <c r="AL237" i="12"/>
  <c r="AU237" i="12"/>
  <c r="L237" i="12"/>
  <c r="U237" i="12"/>
  <c r="AD237" i="12"/>
  <c r="AM237" i="12"/>
  <c r="AV237" i="12"/>
  <c r="M237" i="12"/>
  <c r="V237" i="12"/>
  <c r="AE237" i="12"/>
  <c r="AN237" i="12"/>
  <c r="F195" i="12"/>
  <c r="X195" i="12"/>
  <c r="AG195" i="12"/>
  <c r="AQ195" i="12"/>
  <c r="AZ195" i="12"/>
  <c r="G195" i="12"/>
  <c r="Y195" i="12"/>
  <c r="AI195" i="12"/>
  <c r="H195" i="12"/>
  <c r="Q195" i="12"/>
  <c r="AA195" i="12"/>
  <c r="AJ195" i="12"/>
  <c r="AB195" i="12"/>
  <c r="AK195" i="12"/>
  <c r="T195" i="12"/>
  <c r="AC195" i="12"/>
  <c r="AL195" i="12"/>
  <c r="AU195" i="12"/>
  <c r="L195" i="12"/>
  <c r="U195" i="12"/>
  <c r="AD195" i="12"/>
  <c r="AM195" i="12"/>
  <c r="AV195" i="12"/>
  <c r="G192" i="12"/>
  <c r="AH192" i="12"/>
  <c r="AQ192" i="12"/>
  <c r="AZ192" i="12"/>
  <c r="H192" i="12"/>
  <c r="Q192" i="12"/>
  <c r="Z192" i="12"/>
  <c r="R192" i="12"/>
  <c r="AA192" i="12"/>
  <c r="AJ192" i="12"/>
  <c r="AB192" i="12"/>
  <c r="AK192" i="12"/>
  <c r="T192" i="12"/>
  <c r="AC192" i="12"/>
  <c r="AM192" i="12"/>
  <c r="AV192" i="12"/>
  <c r="L192" i="12"/>
  <c r="U192" i="12"/>
  <c r="AN192" i="12"/>
  <c r="BC180" i="12"/>
  <c r="BC193" i="12"/>
  <c r="BC196" i="12"/>
  <c r="BC209" i="12"/>
  <c r="BC212" i="12"/>
  <c r="BC225" i="12"/>
  <c r="BC177" i="12"/>
  <c r="BC183" i="12"/>
  <c r="BC186" i="12"/>
  <c r="BC199" i="12"/>
  <c r="BC202" i="12"/>
  <c r="BC215" i="12"/>
  <c r="BC218" i="12"/>
  <c r="BC189" i="12"/>
  <c r="BC192" i="12"/>
  <c r="BC205" i="12"/>
  <c r="BC208" i="12"/>
  <c r="BC221" i="12"/>
  <c r="BC224" i="12"/>
  <c r="BC179" i="12"/>
  <c r="BC182" i="12"/>
  <c r="BC195" i="12"/>
  <c r="BC198" i="12"/>
  <c r="BC211" i="12"/>
  <c r="BC214" i="12"/>
  <c r="BC176" i="12"/>
  <c r="BC185" i="12"/>
  <c r="BC188" i="12"/>
  <c r="BC201" i="12"/>
  <c r="BC204" i="12"/>
  <c r="BC217" i="12"/>
  <c r="BC220" i="12"/>
  <c r="BC233" i="12"/>
  <c r="BC236" i="12"/>
  <c r="BC191" i="12"/>
  <c r="BC194" i="12"/>
  <c r="BC207" i="12"/>
  <c r="BC210" i="12"/>
  <c r="BC223" i="12"/>
  <c r="BC239" i="12"/>
  <c r="BC242" i="12"/>
  <c r="AY177" i="11"/>
  <c r="AQ177" i="11"/>
  <c r="AI177" i="11"/>
  <c r="S177" i="11"/>
  <c r="K177" i="11"/>
  <c r="P511" i="8"/>
  <c r="P506" i="8"/>
  <c r="P501" i="8"/>
  <c r="P416" i="8" s="1"/>
  <c r="O470" i="8"/>
  <c r="O465" i="8"/>
  <c r="O460" i="8"/>
  <c r="O455" i="8"/>
  <c r="O413" i="8" s="1"/>
  <c r="N487" i="8"/>
  <c r="M463" i="8"/>
  <c r="M421" i="8" s="1"/>
  <c r="L495" i="8"/>
  <c r="L495" i="14" s="1"/>
  <c r="L485" i="8"/>
  <c r="K444" i="8"/>
  <c r="J513" i="8"/>
  <c r="J513" i="14" s="1"/>
  <c r="J508" i="8"/>
  <c r="J508" i="14" s="1"/>
  <c r="J498" i="8"/>
  <c r="I452" i="8"/>
  <c r="I447" i="8"/>
  <c r="H511" i="8"/>
  <c r="H501" i="8"/>
  <c r="G470" i="8"/>
  <c r="G460" i="8"/>
  <c r="G418" i="8" s="1"/>
  <c r="BB244" i="8"/>
  <c r="AT244" i="8"/>
  <c r="AL244" i="8"/>
  <c r="AD244" i="8"/>
  <c r="V244" i="8"/>
  <c r="N244" i="8"/>
  <c r="F244" i="8"/>
  <c r="BB242" i="8"/>
  <c r="AT242" i="8"/>
  <c r="AL242" i="8"/>
  <c r="AD242" i="8"/>
  <c r="V242" i="8"/>
  <c r="N242" i="8"/>
  <c r="F242" i="8"/>
  <c r="BB240" i="8"/>
  <c r="AT240" i="8"/>
  <c r="AL240" i="8"/>
  <c r="AD240" i="8"/>
  <c r="V240" i="8"/>
  <c r="N240" i="8"/>
  <c r="F240" i="8"/>
  <c r="BB238" i="8"/>
  <c r="AT238" i="8"/>
  <c r="AL238" i="8"/>
  <c r="AD238" i="8"/>
  <c r="V238" i="8"/>
  <c r="N238" i="8"/>
  <c r="F238" i="8"/>
  <c r="BB236" i="8"/>
  <c r="AT236" i="8"/>
  <c r="AL236" i="8"/>
  <c r="AD236" i="8"/>
  <c r="V236" i="8"/>
  <c r="N236" i="8"/>
  <c r="F236" i="8"/>
  <c r="AX235" i="8"/>
  <c r="AP235" i="8"/>
  <c r="AH235" i="8"/>
  <c r="Z235" i="8"/>
  <c r="R235" i="8"/>
  <c r="J235" i="8"/>
  <c r="BB234" i="8"/>
  <c r="AT234" i="8"/>
  <c r="AL234" i="8"/>
  <c r="AD234" i="8"/>
  <c r="V234" i="8"/>
  <c r="N234" i="8"/>
  <c r="F234" i="8"/>
  <c r="AX233" i="8"/>
  <c r="AP233" i="8"/>
  <c r="AH233" i="8"/>
  <c r="Z233" i="8"/>
  <c r="R233" i="8"/>
  <c r="J233" i="8"/>
  <c r="BB232" i="8"/>
  <c r="AT232" i="8"/>
  <c r="AL232" i="8"/>
  <c r="AD232" i="8"/>
  <c r="V232" i="8"/>
  <c r="N232" i="8"/>
  <c r="F232" i="8"/>
  <c r="AX231" i="8"/>
  <c r="AP231" i="8"/>
  <c r="AH231" i="8"/>
  <c r="Z231" i="8"/>
  <c r="R231" i="8"/>
  <c r="J231" i="8"/>
  <c r="BB230" i="8"/>
  <c r="AT230" i="8"/>
  <c r="AL230" i="8"/>
  <c r="AD230" i="8"/>
  <c r="V230" i="8"/>
  <c r="N230" i="8"/>
  <c r="F230" i="8"/>
  <c r="AX229" i="8"/>
  <c r="AP229" i="8"/>
  <c r="AH229" i="8"/>
  <c r="Z229" i="8"/>
  <c r="R229" i="8"/>
  <c r="J229" i="8"/>
  <c r="BB228" i="8"/>
  <c r="AT228" i="8"/>
  <c r="AL228" i="8"/>
  <c r="AD228" i="8"/>
  <c r="V228" i="8"/>
  <c r="N228" i="8"/>
  <c r="F228" i="8"/>
  <c r="AX227" i="8"/>
  <c r="AP227" i="8"/>
  <c r="AH227" i="8"/>
  <c r="Z227" i="8"/>
  <c r="R227" i="8"/>
  <c r="J227" i="8"/>
  <c r="BB226" i="8"/>
  <c r="AT226" i="8"/>
  <c r="AL226" i="8"/>
  <c r="AD226" i="8"/>
  <c r="V226" i="8"/>
  <c r="N226" i="8"/>
  <c r="AX225" i="8"/>
  <c r="AP225" i="8"/>
  <c r="AH225" i="8"/>
  <c r="Z225" i="8"/>
  <c r="R225" i="8"/>
  <c r="J225" i="8"/>
  <c r="BB224" i="8"/>
  <c r="AL224" i="8"/>
  <c r="AD224" i="8"/>
  <c r="V224" i="8"/>
  <c r="N224" i="8"/>
  <c r="AX223" i="8"/>
  <c r="AP223" i="8"/>
  <c r="AH223" i="8"/>
  <c r="Z223" i="8"/>
  <c r="R223" i="8"/>
  <c r="J223" i="8"/>
  <c r="BB222" i="8"/>
  <c r="AT222" i="8"/>
  <c r="AL222" i="8"/>
  <c r="AD222" i="8"/>
  <c r="V222" i="8"/>
  <c r="N222" i="8"/>
  <c r="AP221" i="8"/>
  <c r="AH221" i="8"/>
  <c r="Z221" i="8"/>
  <c r="R221" i="8"/>
  <c r="J221" i="8"/>
  <c r="BB220" i="8"/>
  <c r="AL220" i="8"/>
  <c r="AD220" i="8"/>
  <c r="V220" i="8"/>
  <c r="AX219" i="8"/>
  <c r="AP219" i="8"/>
  <c r="AH219" i="8"/>
  <c r="Z219" i="8"/>
  <c r="R219" i="8"/>
  <c r="J219" i="8"/>
  <c r="BB218" i="8"/>
  <c r="AT218" i="8"/>
  <c r="AL218" i="8"/>
  <c r="AD218" i="8"/>
  <c r="V218" i="8"/>
  <c r="N218" i="8"/>
  <c r="F218" i="8"/>
  <c r="AP217" i="8"/>
  <c r="AF217" i="8"/>
  <c r="W217" i="8"/>
  <c r="N217" i="8"/>
  <c r="AV216" i="8"/>
  <c r="AM216" i="8"/>
  <c r="AD216" i="8"/>
  <c r="T216" i="8"/>
  <c r="K216" i="8"/>
  <c r="BC215" i="8"/>
  <c r="AT215" i="8"/>
  <c r="AK215" i="8"/>
  <c r="AB215" i="8"/>
  <c r="S215" i="8"/>
  <c r="J215" i="8"/>
  <c r="AZ214" i="8"/>
  <c r="AQ214" i="8"/>
  <c r="AH214" i="8"/>
  <c r="Y214" i="8"/>
  <c r="P214" i="8"/>
  <c r="G214" i="8"/>
  <c r="AY213" i="8"/>
  <c r="AP213" i="8"/>
  <c r="AF213" i="8"/>
  <c r="W213" i="8"/>
  <c r="N213" i="8"/>
  <c r="AV212" i="8"/>
  <c r="AM212" i="8"/>
  <c r="AD212" i="8"/>
  <c r="T212" i="8"/>
  <c r="K212" i="8"/>
  <c r="BC211" i="8"/>
  <c r="AT211" i="8"/>
  <c r="AK211" i="8"/>
  <c r="AB211" i="8"/>
  <c r="S211" i="8"/>
  <c r="J211" i="8"/>
  <c r="AZ210" i="8"/>
  <c r="AQ210" i="8"/>
  <c r="AH210" i="8"/>
  <c r="Y210" i="8"/>
  <c r="P210" i="8"/>
  <c r="G210" i="8"/>
  <c r="AY209" i="8"/>
  <c r="AP209" i="8"/>
  <c r="AF209" i="8"/>
  <c r="W209" i="8"/>
  <c r="N209" i="8"/>
  <c r="AV208" i="8"/>
  <c r="AM208" i="8"/>
  <c r="AD208" i="8"/>
  <c r="T208" i="8"/>
  <c r="K208" i="8"/>
  <c r="BC207" i="8"/>
  <c r="AT207" i="8"/>
  <c r="AK207" i="8"/>
  <c r="AB207" i="8"/>
  <c r="S207" i="8"/>
  <c r="J207" i="8"/>
  <c r="AZ206" i="8"/>
  <c r="AQ206" i="8"/>
  <c r="AH206" i="8"/>
  <c r="Y206" i="8"/>
  <c r="P206" i="8"/>
  <c r="G206" i="8"/>
  <c r="AY205" i="8"/>
  <c r="AP205" i="8"/>
  <c r="AF205" i="8"/>
  <c r="W205" i="8"/>
  <c r="N205" i="8"/>
  <c r="AV204" i="8"/>
  <c r="AM204" i="8"/>
  <c r="AD204" i="8"/>
  <c r="T204" i="8"/>
  <c r="K204" i="8"/>
  <c r="BC203" i="8"/>
  <c r="AT203" i="8"/>
  <c r="AK203" i="8"/>
  <c r="AB203" i="8"/>
  <c r="S203" i="8"/>
  <c r="J203" i="8"/>
  <c r="AZ202" i="8"/>
  <c r="AQ202" i="8"/>
  <c r="AH202" i="8"/>
  <c r="Y202" i="8"/>
  <c r="P202" i="8"/>
  <c r="G202" i="8"/>
  <c r="AY201" i="8"/>
  <c r="AP201" i="8"/>
  <c r="AF201" i="8"/>
  <c r="W201" i="8"/>
  <c r="N201" i="8"/>
  <c r="AV200" i="8"/>
  <c r="AM200" i="8"/>
  <c r="AD200" i="8"/>
  <c r="T200" i="8"/>
  <c r="K200" i="8"/>
  <c r="BC199" i="8"/>
  <c r="AT199" i="8"/>
  <c r="AK199" i="8"/>
  <c r="AB199" i="8"/>
  <c r="S199" i="8"/>
  <c r="J199" i="8"/>
  <c r="AZ198" i="8"/>
  <c r="AQ198" i="8"/>
  <c r="AH198" i="8"/>
  <c r="Y198" i="8"/>
  <c r="P198" i="8"/>
  <c r="G198" i="8"/>
  <c r="AY197" i="8"/>
  <c r="AP197" i="8"/>
  <c r="AF197" i="8"/>
  <c r="W197" i="8"/>
  <c r="N197" i="8"/>
  <c r="AV196" i="8"/>
  <c r="AM196" i="8"/>
  <c r="AD196" i="8"/>
  <c r="T196" i="8"/>
  <c r="K196" i="8"/>
  <c r="BC195" i="8"/>
  <c r="AT195" i="8"/>
  <c r="AK195" i="8"/>
  <c r="AB195" i="8"/>
  <c r="S195" i="8"/>
  <c r="J195" i="8"/>
  <c r="AZ194" i="8"/>
  <c r="AQ194" i="8"/>
  <c r="AH194" i="8"/>
  <c r="Y194" i="8"/>
  <c r="P194" i="8"/>
  <c r="G194" i="8"/>
  <c r="AY193" i="8"/>
  <c r="AP193" i="8"/>
  <c r="AF193" i="8"/>
  <c r="W193" i="8"/>
  <c r="N193" i="8"/>
  <c r="AV192" i="8"/>
  <c r="AM192" i="8"/>
  <c r="AD192" i="8"/>
  <c r="T192" i="8"/>
  <c r="K192" i="8"/>
  <c r="BC191" i="8"/>
  <c r="AT191" i="8"/>
  <c r="AK191" i="8"/>
  <c r="AB191" i="8"/>
  <c r="S191" i="8"/>
  <c r="J191" i="8"/>
  <c r="AZ190" i="8"/>
  <c r="AQ190" i="8"/>
  <c r="AH190" i="8"/>
  <c r="P190" i="8"/>
  <c r="G190" i="8"/>
  <c r="AY189" i="8"/>
  <c r="AP189" i="8"/>
  <c r="AF189" i="8"/>
  <c r="W189" i="8"/>
  <c r="N189" i="8"/>
  <c r="AV188" i="8"/>
  <c r="AM188" i="8"/>
  <c r="AD188" i="8"/>
  <c r="T188" i="8"/>
  <c r="K188" i="8"/>
  <c r="BC187" i="8"/>
  <c r="AT187" i="8"/>
  <c r="AK187" i="8"/>
  <c r="AB187" i="8"/>
  <c r="S187" i="8"/>
  <c r="J187" i="8"/>
  <c r="AZ186" i="8"/>
  <c r="AQ186" i="8"/>
  <c r="AH186" i="8"/>
  <c r="Y186" i="8"/>
  <c r="P186" i="8"/>
  <c r="G186" i="8"/>
  <c r="AY185" i="8"/>
  <c r="AP185" i="8"/>
  <c r="AF185" i="8"/>
  <c r="W185" i="8"/>
  <c r="N185" i="8"/>
  <c r="AV184" i="8"/>
  <c r="AM184" i="8"/>
  <c r="AD184" i="8"/>
  <c r="T184" i="8"/>
  <c r="K184" i="8"/>
  <c r="BC183" i="8"/>
  <c r="AT183" i="8"/>
  <c r="AK183" i="8"/>
  <c r="AB183" i="8"/>
  <c r="S183" i="8"/>
  <c r="J183" i="8"/>
  <c r="AQ182" i="8"/>
  <c r="AH182" i="8"/>
  <c r="Y182" i="8"/>
  <c r="P182" i="8"/>
  <c r="G182" i="8"/>
  <c r="AY181" i="8"/>
  <c r="AP181" i="8"/>
  <c r="AF181" i="8"/>
  <c r="W181" i="8"/>
  <c r="N181" i="8"/>
  <c r="AV180" i="8"/>
  <c r="AM180" i="8"/>
  <c r="AD180" i="8"/>
  <c r="T180" i="8"/>
  <c r="K180" i="8"/>
  <c r="BC179" i="8"/>
  <c r="AT179" i="8"/>
  <c r="AK179" i="8"/>
  <c r="AY178" i="8"/>
  <c r="X178" i="8"/>
  <c r="O178" i="8"/>
  <c r="F178" i="8"/>
  <c r="AV177" i="8"/>
  <c r="AL177" i="8"/>
  <c r="T177" i="8"/>
  <c r="K177" i="8"/>
  <c r="BB176" i="8"/>
  <c r="AN176" i="8"/>
  <c r="AI176" i="8"/>
  <c r="AE177" i="8"/>
  <c r="Z176" i="8"/>
  <c r="M180" i="8"/>
  <c r="M182" i="8"/>
  <c r="M184" i="8"/>
  <c r="M186" i="8"/>
  <c r="M188" i="8"/>
  <c r="M190" i="8"/>
  <c r="M192" i="8"/>
  <c r="M194" i="8"/>
  <c r="M196" i="8"/>
  <c r="M198" i="8"/>
  <c r="M200" i="8"/>
  <c r="M202" i="8"/>
  <c r="M204" i="8"/>
  <c r="M206" i="8"/>
  <c r="M208" i="8"/>
  <c r="M210" i="8"/>
  <c r="M212" i="8"/>
  <c r="M214" i="8"/>
  <c r="M216" i="8"/>
  <c r="H176" i="8"/>
  <c r="P410" i="12"/>
  <c r="O460" i="12"/>
  <c r="O418" i="12" s="1"/>
  <c r="N423" i="12"/>
  <c r="L416" i="12"/>
  <c r="J470" i="12"/>
  <c r="J428" i="12" s="1"/>
  <c r="J460" i="12"/>
  <c r="J418" i="12" s="1"/>
  <c r="J453" i="12"/>
  <c r="J450" i="12"/>
  <c r="J408" i="12" s="1"/>
  <c r="J486" i="12"/>
  <c r="J401" i="12" s="1"/>
  <c r="I453" i="12"/>
  <c r="I486" i="12"/>
  <c r="H499" i="12"/>
  <c r="H414" i="12" s="1"/>
  <c r="H489" i="12"/>
  <c r="H404" i="12" s="1"/>
  <c r="H486" i="12"/>
  <c r="H401" i="12" s="1"/>
  <c r="G499" i="12"/>
  <c r="G489" i="12"/>
  <c r="G404" i="12" s="1"/>
  <c r="G443" i="12"/>
  <c r="F512" i="12"/>
  <c r="F502" i="12"/>
  <c r="F417" i="12" s="1"/>
  <c r="F489" i="12"/>
  <c r="F443" i="12"/>
  <c r="E472" i="12"/>
  <c r="J511" i="12"/>
  <c r="J426" i="12" s="1"/>
  <c r="I511" i="12"/>
  <c r="E464" i="12"/>
  <c r="H464" i="12"/>
  <c r="G464" i="12"/>
  <c r="O464" i="12"/>
  <c r="O422" i="12" s="1"/>
  <c r="E502" i="12"/>
  <c r="E417" i="12" s="1"/>
  <c r="J502" i="12"/>
  <c r="J417" i="12" s="1"/>
  <c r="E498" i="12"/>
  <c r="K498" i="12"/>
  <c r="K413" i="12" s="1"/>
  <c r="K524" i="12" s="1"/>
  <c r="I496" i="12"/>
  <c r="E494" i="12"/>
  <c r="E448" i="12"/>
  <c r="G487" i="12"/>
  <c r="AC276" i="12"/>
  <c r="AR274" i="12"/>
  <c r="AB274" i="12"/>
  <c r="L274" i="12"/>
  <c r="BC272" i="12"/>
  <c r="AM272" i="12"/>
  <c r="W272" i="12"/>
  <c r="BB270" i="12"/>
  <c r="AL270" i="12"/>
  <c r="V270" i="12"/>
  <c r="H268" i="12"/>
  <c r="P268" i="12"/>
  <c r="X268" i="12"/>
  <c r="AF268" i="12"/>
  <c r="AN268" i="12"/>
  <c r="AV268" i="12"/>
  <c r="I268" i="12"/>
  <c r="Q268" i="12"/>
  <c r="Y268" i="12"/>
  <c r="AG268" i="12"/>
  <c r="AO268" i="12"/>
  <c r="J268" i="12"/>
  <c r="R268" i="12"/>
  <c r="Z268" i="12"/>
  <c r="AH268" i="12"/>
  <c r="AP268" i="12"/>
  <c r="AX268" i="12"/>
  <c r="K268" i="12"/>
  <c r="S268" i="12"/>
  <c r="AA268" i="12"/>
  <c r="AI268" i="12"/>
  <c r="AQ268" i="12"/>
  <c r="AY268" i="12"/>
  <c r="AZ266" i="12"/>
  <c r="AJ266" i="12"/>
  <c r="T266" i="12"/>
  <c r="H264" i="12"/>
  <c r="P264" i="12"/>
  <c r="X264" i="12"/>
  <c r="AF264" i="12"/>
  <c r="AN264" i="12"/>
  <c r="AV264" i="12"/>
  <c r="I264" i="12"/>
  <c r="Q264" i="12"/>
  <c r="Y264" i="12"/>
  <c r="AG264" i="12"/>
  <c r="AO264" i="12"/>
  <c r="J264" i="12"/>
  <c r="R264" i="12"/>
  <c r="Z264" i="12"/>
  <c r="AH264" i="12"/>
  <c r="AP264" i="12"/>
  <c r="AX264" i="12"/>
  <c r="K264" i="12"/>
  <c r="S264" i="12"/>
  <c r="AA264" i="12"/>
  <c r="AI264" i="12"/>
  <c r="AQ264" i="12"/>
  <c r="AY264" i="12"/>
  <c r="L264" i="12"/>
  <c r="T264" i="12"/>
  <c r="AB264" i="12"/>
  <c r="AJ264" i="12"/>
  <c r="AR264" i="12"/>
  <c r="AZ264" i="12"/>
  <c r="AU262" i="12"/>
  <c r="AC262" i="12"/>
  <c r="AU260" i="12"/>
  <c r="AC260" i="12"/>
  <c r="AU258" i="12"/>
  <c r="AC258" i="12"/>
  <c r="AU256" i="12"/>
  <c r="AC256" i="12"/>
  <c r="AU254" i="12"/>
  <c r="AC254" i="12"/>
  <c r="AU252" i="12"/>
  <c r="AC252" i="12"/>
  <c r="AU250" i="12"/>
  <c r="AC250" i="12"/>
  <c r="AN243" i="12"/>
  <c r="F240" i="12"/>
  <c r="N240" i="12"/>
  <c r="V240" i="12"/>
  <c r="AD240" i="12"/>
  <c r="AL240" i="12"/>
  <c r="AT240" i="12"/>
  <c r="BB240" i="12"/>
  <c r="G240" i="12"/>
  <c r="P240" i="12"/>
  <c r="Y240" i="12"/>
  <c r="AH240" i="12"/>
  <c r="AQ240" i="12"/>
  <c r="AZ240" i="12"/>
  <c r="H240" i="12"/>
  <c r="Q240" i="12"/>
  <c r="Z240" i="12"/>
  <c r="AI240" i="12"/>
  <c r="AR240" i="12"/>
  <c r="I240" i="12"/>
  <c r="R240" i="12"/>
  <c r="AA240" i="12"/>
  <c r="AJ240" i="12"/>
  <c r="BC240" i="12"/>
  <c r="J240" i="12"/>
  <c r="S240" i="12"/>
  <c r="AB240" i="12"/>
  <c r="AK240" i="12"/>
  <c r="AU240" i="12"/>
  <c r="K240" i="12"/>
  <c r="T240" i="12"/>
  <c r="AC240" i="12"/>
  <c r="AM240" i="12"/>
  <c r="AV240" i="12"/>
  <c r="L240" i="12"/>
  <c r="U240" i="12"/>
  <c r="AE240" i="12"/>
  <c r="AN240" i="12"/>
  <c r="AG237" i="12"/>
  <c r="V211" i="12"/>
  <c r="W208" i="12"/>
  <c r="BC206" i="12"/>
  <c r="AQ205" i="12"/>
  <c r="AN195" i="12"/>
  <c r="AO192" i="12"/>
  <c r="F490" i="12"/>
  <c r="G486" i="12"/>
  <c r="G458" i="12"/>
  <c r="G416" i="12" s="1"/>
  <c r="H487" i="12"/>
  <c r="H454" i="12"/>
  <c r="I455" i="12"/>
  <c r="I413" i="12" s="1"/>
  <c r="I515" i="12"/>
  <c r="I430" i="12" s="1"/>
  <c r="J446" i="12"/>
  <c r="J404" i="12" s="1"/>
  <c r="J451" i="12"/>
  <c r="J409" i="12" s="1"/>
  <c r="J496" i="12"/>
  <c r="E487" i="12"/>
  <c r="E490" i="12"/>
  <c r="E493" i="12"/>
  <c r="E452" i="12"/>
  <c r="E496" i="12"/>
  <c r="E455" i="12"/>
  <c r="E458" i="12"/>
  <c r="E513" i="12"/>
  <c r="E428" i="12" s="1"/>
  <c r="F486" i="12"/>
  <c r="G454" i="12"/>
  <c r="H515" i="12"/>
  <c r="I451" i="12"/>
  <c r="J512" i="12"/>
  <c r="J427" i="12" s="1"/>
  <c r="K448" i="12"/>
  <c r="L489" i="12"/>
  <c r="L404" i="12" s="1"/>
  <c r="N486" i="12"/>
  <c r="N401" i="12" s="1"/>
  <c r="O454" i="12"/>
  <c r="O412" i="12" s="1"/>
  <c r="O524" i="12" s="1"/>
  <c r="P515" i="12"/>
  <c r="P430" i="12" s="1"/>
  <c r="V179" i="12"/>
  <c r="AX179" i="12"/>
  <c r="AX181" i="12"/>
  <c r="AX183" i="12"/>
  <c r="AX185" i="12"/>
  <c r="AX187" i="12"/>
  <c r="AX189" i="12"/>
  <c r="AX191" i="12"/>
  <c r="AX193" i="12"/>
  <c r="AX195" i="12"/>
  <c r="AX197" i="12"/>
  <c r="AX199" i="12"/>
  <c r="AX201" i="12"/>
  <c r="AX203" i="12"/>
  <c r="AX205" i="12"/>
  <c r="AX207" i="12"/>
  <c r="AX209" i="12"/>
  <c r="AX211" i="12"/>
  <c r="AX213" i="12"/>
  <c r="AX215" i="12"/>
  <c r="AX217" i="12"/>
  <c r="AX219" i="12"/>
  <c r="AX223" i="12"/>
  <c r="AX225" i="12"/>
  <c r="AX188" i="12"/>
  <c r="AX204" i="12"/>
  <c r="AX220" i="12"/>
  <c r="AX194" i="12"/>
  <c r="AX210" i="12"/>
  <c r="AX226" i="12"/>
  <c r="AX178" i="12"/>
  <c r="AX184" i="12"/>
  <c r="AX200" i="12"/>
  <c r="AX216" i="12"/>
  <c r="AX232" i="12"/>
  <c r="AX246" i="12"/>
  <c r="AX190" i="12"/>
  <c r="AX206" i="12"/>
  <c r="AX222" i="12"/>
  <c r="AX176" i="12"/>
  <c r="AX177" i="12"/>
  <c r="AX180" i="12"/>
  <c r="AX196" i="12"/>
  <c r="AX212" i="12"/>
  <c r="AX186" i="12"/>
  <c r="AX202" i="12"/>
  <c r="AX218" i="12"/>
  <c r="AO235" i="8"/>
  <c r="I235" i="8"/>
  <c r="AO233" i="8"/>
  <c r="I233" i="8"/>
  <c r="AO231" i="8"/>
  <c r="I231" i="8"/>
  <c r="AO229" i="8"/>
  <c r="I229" i="8"/>
  <c r="AO227" i="8"/>
  <c r="I227" i="8"/>
  <c r="AO225" i="8"/>
  <c r="I225" i="8"/>
  <c r="AO223" i="8"/>
  <c r="I223" i="8"/>
  <c r="AO221" i="8"/>
  <c r="I221" i="8"/>
  <c r="AO219" i="8"/>
  <c r="I219" i="8"/>
  <c r="AJ215" i="8"/>
  <c r="AA215" i="8"/>
  <c r="R215" i="8"/>
  <c r="AJ211" i="8"/>
  <c r="AA211" i="8"/>
  <c r="R211" i="8"/>
  <c r="AJ207" i="8"/>
  <c r="AA207" i="8"/>
  <c r="R207" i="8"/>
  <c r="AJ203" i="8"/>
  <c r="AA203" i="8"/>
  <c r="R203" i="8"/>
  <c r="AJ199" i="8"/>
  <c r="AA199" i="8"/>
  <c r="R199" i="8"/>
  <c r="AJ195" i="8"/>
  <c r="AA195" i="8"/>
  <c r="R195" i="8"/>
  <c r="AJ191" i="8"/>
  <c r="AA191" i="8"/>
  <c r="R191" i="8"/>
  <c r="AJ187" i="8"/>
  <c r="AA187" i="8"/>
  <c r="R187" i="8"/>
  <c r="AJ183" i="8"/>
  <c r="AA183" i="8"/>
  <c r="R183" i="8"/>
  <c r="AJ179" i="8"/>
  <c r="AA179" i="8"/>
  <c r="R179" i="8"/>
  <c r="AO178" i="8"/>
  <c r="AT177" i="8"/>
  <c r="AR176" i="8"/>
  <c r="AR178" i="8"/>
  <c r="Q179" i="8"/>
  <c r="Q181" i="8"/>
  <c r="Q183" i="8"/>
  <c r="Q185" i="8"/>
  <c r="Q187" i="8"/>
  <c r="Q189" i="8"/>
  <c r="Q191" i="8"/>
  <c r="Q193" i="8"/>
  <c r="Q195" i="8"/>
  <c r="Q197" i="8"/>
  <c r="Q199" i="8"/>
  <c r="Q201" i="8"/>
  <c r="Q203" i="8"/>
  <c r="Q205" i="8"/>
  <c r="Q207" i="8"/>
  <c r="Q209" i="8"/>
  <c r="Q211" i="8"/>
  <c r="Q213" i="8"/>
  <c r="Q215" i="8"/>
  <c r="Q217" i="8"/>
  <c r="L176" i="8"/>
  <c r="L178" i="8"/>
  <c r="I401" i="12"/>
  <c r="G414" i="12"/>
  <c r="I470" i="12"/>
  <c r="I428" i="12" s="1"/>
  <c r="H470" i="12"/>
  <c r="P470" i="12"/>
  <c r="P428" i="12" s="1"/>
  <c r="E426" i="12"/>
  <c r="F485" i="12"/>
  <c r="M485" i="12"/>
  <c r="M400" i="12" s="1"/>
  <c r="BC274" i="12"/>
  <c r="AM274" i="12"/>
  <c r="W274" i="12"/>
  <c r="G274" i="12"/>
  <c r="H270" i="12"/>
  <c r="P270" i="12"/>
  <c r="X270" i="12"/>
  <c r="AF270" i="12"/>
  <c r="AN270" i="12"/>
  <c r="AV270" i="12"/>
  <c r="I270" i="12"/>
  <c r="Q270" i="12"/>
  <c r="Y270" i="12"/>
  <c r="AG270" i="12"/>
  <c r="AO270" i="12"/>
  <c r="J270" i="12"/>
  <c r="R270" i="12"/>
  <c r="Z270" i="12"/>
  <c r="AH270" i="12"/>
  <c r="AP270" i="12"/>
  <c r="AX270" i="12"/>
  <c r="K270" i="12"/>
  <c r="S270" i="12"/>
  <c r="AA270" i="12"/>
  <c r="AI270" i="12"/>
  <c r="AQ270" i="12"/>
  <c r="AY270" i="12"/>
  <c r="AU266" i="12"/>
  <c r="AE266" i="12"/>
  <c r="O266" i="12"/>
  <c r="H262" i="12"/>
  <c r="P262" i="12"/>
  <c r="X262" i="12"/>
  <c r="AF262" i="12"/>
  <c r="AN262" i="12"/>
  <c r="AV262" i="12"/>
  <c r="I262" i="12"/>
  <c r="Q262" i="12"/>
  <c r="Y262" i="12"/>
  <c r="AG262" i="12"/>
  <c r="AO262" i="12"/>
  <c r="J262" i="12"/>
  <c r="R262" i="12"/>
  <c r="Z262" i="12"/>
  <c r="AH262" i="12"/>
  <c r="AP262" i="12"/>
  <c r="AX262" i="12"/>
  <c r="K262" i="12"/>
  <c r="S262" i="12"/>
  <c r="AA262" i="12"/>
  <c r="AI262" i="12"/>
  <c r="AQ262" i="12"/>
  <c r="AY262" i="12"/>
  <c r="L262" i="12"/>
  <c r="T262" i="12"/>
  <c r="AB262" i="12"/>
  <c r="AJ262" i="12"/>
  <c r="AR262" i="12"/>
  <c r="AZ262" i="12"/>
  <c r="H260" i="12"/>
  <c r="P260" i="12"/>
  <c r="X260" i="12"/>
  <c r="AF260" i="12"/>
  <c r="AN260" i="12"/>
  <c r="AV260" i="12"/>
  <c r="I260" i="12"/>
  <c r="Q260" i="12"/>
  <c r="Y260" i="12"/>
  <c r="AG260" i="12"/>
  <c r="AO260" i="12"/>
  <c r="J260" i="12"/>
  <c r="R260" i="12"/>
  <c r="Z260" i="12"/>
  <c r="AH260" i="12"/>
  <c r="AP260" i="12"/>
  <c r="AX260" i="12"/>
  <c r="K260" i="12"/>
  <c r="S260" i="12"/>
  <c r="AA260" i="12"/>
  <c r="AI260" i="12"/>
  <c r="AQ260" i="12"/>
  <c r="AY260" i="12"/>
  <c r="L260" i="12"/>
  <c r="T260" i="12"/>
  <c r="AB260" i="12"/>
  <c r="AJ260" i="12"/>
  <c r="AR260" i="12"/>
  <c r="AZ260" i="12"/>
  <c r="H258" i="12"/>
  <c r="P258" i="12"/>
  <c r="X258" i="12"/>
  <c r="AF258" i="12"/>
  <c r="AN258" i="12"/>
  <c r="AV258" i="12"/>
  <c r="I258" i="12"/>
  <c r="Q258" i="12"/>
  <c r="Y258" i="12"/>
  <c r="AG258" i="12"/>
  <c r="AO258" i="12"/>
  <c r="J258" i="12"/>
  <c r="R258" i="12"/>
  <c r="Z258" i="12"/>
  <c r="AH258" i="12"/>
  <c r="AP258" i="12"/>
  <c r="AX258" i="12"/>
  <c r="K258" i="12"/>
  <c r="S258" i="12"/>
  <c r="AA258" i="12"/>
  <c r="AI258" i="12"/>
  <c r="AQ258" i="12"/>
  <c r="AY258" i="12"/>
  <c r="L258" i="12"/>
  <c r="T258" i="12"/>
  <c r="AB258" i="12"/>
  <c r="AJ258" i="12"/>
  <c r="AR258" i="12"/>
  <c r="AZ258" i="12"/>
  <c r="H256" i="12"/>
  <c r="P256" i="12"/>
  <c r="X256" i="12"/>
  <c r="AF256" i="12"/>
  <c r="AN256" i="12"/>
  <c r="AV256" i="12"/>
  <c r="I256" i="12"/>
  <c r="Q256" i="12"/>
  <c r="Y256" i="12"/>
  <c r="AG256" i="12"/>
  <c r="AO256" i="12"/>
  <c r="J256" i="12"/>
  <c r="R256" i="12"/>
  <c r="Z256" i="12"/>
  <c r="AH256" i="12"/>
  <c r="AP256" i="12"/>
  <c r="AX256" i="12"/>
  <c r="K256" i="12"/>
  <c r="S256" i="12"/>
  <c r="AA256" i="12"/>
  <c r="AI256" i="12"/>
  <c r="AQ256" i="12"/>
  <c r="AY256" i="12"/>
  <c r="L256" i="12"/>
  <c r="T256" i="12"/>
  <c r="AB256" i="12"/>
  <c r="AJ256" i="12"/>
  <c r="AR256" i="12"/>
  <c r="AZ256" i="12"/>
  <c r="H254" i="12"/>
  <c r="P254" i="12"/>
  <c r="X254" i="12"/>
  <c r="AF254" i="12"/>
  <c r="AN254" i="12"/>
  <c r="AV254" i="12"/>
  <c r="I254" i="12"/>
  <c r="Q254" i="12"/>
  <c r="Y254" i="12"/>
  <c r="AG254" i="12"/>
  <c r="AO254" i="12"/>
  <c r="J254" i="12"/>
  <c r="R254" i="12"/>
  <c r="Z254" i="12"/>
  <c r="AH254" i="12"/>
  <c r="AP254" i="12"/>
  <c r="AX254" i="12"/>
  <c r="K254" i="12"/>
  <c r="S254" i="12"/>
  <c r="AA254" i="12"/>
  <c r="AI254" i="12"/>
  <c r="AQ254" i="12"/>
  <c r="AY254" i="12"/>
  <c r="L254" i="12"/>
  <c r="T254" i="12"/>
  <c r="AB254" i="12"/>
  <c r="AJ254" i="12"/>
  <c r="AR254" i="12"/>
  <c r="AZ254" i="12"/>
  <c r="H252" i="12"/>
  <c r="P252" i="12"/>
  <c r="X252" i="12"/>
  <c r="AF252" i="12"/>
  <c r="AN252" i="12"/>
  <c r="AV252" i="12"/>
  <c r="I252" i="12"/>
  <c r="Q252" i="12"/>
  <c r="Y252" i="12"/>
  <c r="AG252" i="12"/>
  <c r="AO252" i="12"/>
  <c r="J252" i="12"/>
  <c r="R252" i="12"/>
  <c r="Z252" i="12"/>
  <c r="AH252" i="12"/>
  <c r="AP252" i="12"/>
  <c r="AX252" i="12"/>
  <c r="K252" i="12"/>
  <c r="S252" i="12"/>
  <c r="AA252" i="12"/>
  <c r="AI252" i="12"/>
  <c r="AQ252" i="12"/>
  <c r="AY252" i="12"/>
  <c r="L252" i="12"/>
  <c r="T252" i="12"/>
  <c r="AB252" i="12"/>
  <c r="AJ252" i="12"/>
  <c r="AR252" i="12"/>
  <c r="AZ252" i="12"/>
  <c r="H250" i="12"/>
  <c r="P250" i="12"/>
  <c r="X250" i="12"/>
  <c r="AF250" i="12"/>
  <c r="AN250" i="12"/>
  <c r="AV250" i="12"/>
  <c r="I250" i="12"/>
  <c r="Q250" i="12"/>
  <c r="Y250" i="12"/>
  <c r="AG250" i="12"/>
  <c r="AO250" i="12"/>
  <c r="J250" i="12"/>
  <c r="R250" i="12"/>
  <c r="Z250" i="12"/>
  <c r="AH250" i="12"/>
  <c r="AP250" i="12"/>
  <c r="AX250" i="12"/>
  <c r="K250" i="12"/>
  <c r="S250" i="12"/>
  <c r="AA250" i="12"/>
  <c r="AI250" i="12"/>
  <c r="AQ250" i="12"/>
  <c r="AY250" i="12"/>
  <c r="L250" i="12"/>
  <c r="T250" i="12"/>
  <c r="AB250" i="12"/>
  <c r="AJ250" i="12"/>
  <c r="AR250" i="12"/>
  <c r="AZ250" i="12"/>
  <c r="AF243" i="12"/>
  <c r="AF237" i="12"/>
  <c r="BC219" i="12"/>
  <c r="BC213" i="12"/>
  <c r="AY211" i="12"/>
  <c r="N211" i="12"/>
  <c r="AY208" i="12"/>
  <c r="O208" i="12"/>
  <c r="G205" i="12"/>
  <c r="Y205" i="12"/>
  <c r="AI205" i="12"/>
  <c r="H205" i="12"/>
  <c r="Q205" i="12"/>
  <c r="AA205" i="12"/>
  <c r="AJ205" i="12"/>
  <c r="S205" i="12"/>
  <c r="AB205" i="12"/>
  <c r="AK205" i="12"/>
  <c r="T205" i="12"/>
  <c r="AC205" i="12"/>
  <c r="L205" i="12"/>
  <c r="U205" i="12"/>
  <c r="AD205" i="12"/>
  <c r="AM205" i="12"/>
  <c r="AV205" i="12"/>
  <c r="M205" i="12"/>
  <c r="V205" i="12"/>
  <c r="AN205" i="12"/>
  <c r="AF195" i="12"/>
  <c r="AG192" i="12"/>
  <c r="BC187" i="12"/>
  <c r="BC181" i="12"/>
  <c r="AY179" i="12"/>
  <c r="N179" i="12"/>
  <c r="BB176" i="12"/>
  <c r="BB180" i="12"/>
  <c r="BB182" i="12"/>
  <c r="BB184" i="12"/>
  <c r="BB186" i="12"/>
  <c r="BB188" i="12"/>
  <c r="BB190" i="12"/>
  <c r="BB192" i="12"/>
  <c r="BB194" i="12"/>
  <c r="BB196" i="12"/>
  <c r="BB198" i="12"/>
  <c r="BB200" i="12"/>
  <c r="BB202" i="12"/>
  <c r="BB204" i="12"/>
  <c r="BB206" i="12"/>
  <c r="BB208" i="12"/>
  <c r="BB210" i="12"/>
  <c r="BB212" i="12"/>
  <c r="BB214" i="12"/>
  <c r="BB216" i="12"/>
  <c r="BB218" i="12"/>
  <c r="BB220" i="12"/>
  <c r="BB222" i="12"/>
  <c r="BB224" i="12"/>
  <c r="BB226" i="12"/>
  <c r="BB177" i="12"/>
  <c r="BB183" i="12"/>
  <c r="BB199" i="12"/>
  <c r="BB215" i="12"/>
  <c r="BB189" i="12"/>
  <c r="BB205" i="12"/>
  <c r="BB221" i="12"/>
  <c r="BB179" i="12"/>
  <c r="BB195" i="12"/>
  <c r="BB211" i="12"/>
  <c r="BB247" i="12"/>
  <c r="BB249" i="12"/>
  <c r="BB251" i="12"/>
  <c r="BB253" i="12"/>
  <c r="BB255" i="12"/>
  <c r="BB257" i="12"/>
  <c r="BB259" i="12"/>
  <c r="BB261" i="12"/>
  <c r="BB263" i="12"/>
  <c r="BB265" i="12"/>
  <c r="BB267" i="12"/>
  <c r="BB269" i="12"/>
  <c r="BB271" i="12"/>
  <c r="BB273" i="12"/>
  <c r="BB275" i="12"/>
  <c r="BB277" i="12"/>
  <c r="BB185" i="12"/>
  <c r="BB201" i="12"/>
  <c r="BB217" i="12"/>
  <c r="BB191" i="12"/>
  <c r="BB207" i="12"/>
  <c r="BB223" i="12"/>
  <c r="BB239" i="12"/>
  <c r="BB178" i="12"/>
  <c r="BB181" i="12"/>
  <c r="BB197" i="12"/>
  <c r="BB213" i="12"/>
  <c r="BB229" i="12"/>
  <c r="BB245" i="12"/>
  <c r="AW49" i="12"/>
  <c r="AW270" i="12" s="1"/>
  <c r="AW49" i="8"/>
  <c r="AW246" i="8" s="1"/>
  <c r="AO177" i="11"/>
  <c r="AG177" i="11"/>
  <c r="P513" i="8"/>
  <c r="P513" i="14" s="1"/>
  <c r="P508" i="8"/>
  <c r="P503" i="8"/>
  <c r="P498" i="8"/>
  <c r="O452" i="8"/>
  <c r="O447" i="8"/>
  <c r="O442" i="8"/>
  <c r="N511" i="8"/>
  <c r="N506" i="8"/>
  <c r="N421" i="8" s="1"/>
  <c r="N501" i="8"/>
  <c r="M470" i="8"/>
  <c r="M465" i="8"/>
  <c r="M460" i="8"/>
  <c r="M455" i="8"/>
  <c r="M413" i="8" s="1"/>
  <c r="L487" i="8"/>
  <c r="L487" i="14" s="1"/>
  <c r="K468" i="8"/>
  <c r="K463" i="8"/>
  <c r="K421" i="8" s="1"/>
  <c r="K458" i="8"/>
  <c r="J495" i="8"/>
  <c r="J490" i="8"/>
  <c r="J485" i="8"/>
  <c r="I444" i="8"/>
  <c r="H508" i="8"/>
  <c r="H503" i="8"/>
  <c r="H503" i="14" s="1"/>
  <c r="G447" i="8"/>
  <c r="G442" i="8"/>
  <c r="F511" i="8"/>
  <c r="F506" i="8"/>
  <c r="F501" i="8"/>
  <c r="AZ244" i="8"/>
  <c r="AR244" i="8"/>
  <c r="AJ244" i="8"/>
  <c r="AB244" i="8"/>
  <c r="T244" i="8"/>
  <c r="L244" i="8"/>
  <c r="AZ242" i="8"/>
  <c r="AR242" i="8"/>
  <c r="AJ242" i="8"/>
  <c r="AB242" i="8"/>
  <c r="T242" i="8"/>
  <c r="L242" i="8"/>
  <c r="AZ240" i="8"/>
  <c r="AR240" i="8"/>
  <c r="AJ240" i="8"/>
  <c r="AB240" i="8"/>
  <c r="T240" i="8"/>
  <c r="L240" i="8"/>
  <c r="AZ238" i="8"/>
  <c r="AR238" i="8"/>
  <c r="AJ238" i="8"/>
  <c r="AB238" i="8"/>
  <c r="T238" i="8"/>
  <c r="L238" i="8"/>
  <c r="AZ236" i="8"/>
  <c r="AR236" i="8"/>
  <c r="AJ236" i="8"/>
  <c r="AB236" i="8"/>
  <c r="T236" i="8"/>
  <c r="L236" i="8"/>
  <c r="AV235" i="8"/>
  <c r="AN235" i="8"/>
  <c r="AF235" i="8"/>
  <c r="X235" i="8"/>
  <c r="P235" i="8"/>
  <c r="AZ234" i="8"/>
  <c r="AR234" i="8"/>
  <c r="AJ234" i="8"/>
  <c r="AB234" i="8"/>
  <c r="T234" i="8"/>
  <c r="L234" i="8"/>
  <c r="AV233" i="8"/>
  <c r="AN233" i="8"/>
  <c r="AF233" i="8"/>
  <c r="X233" i="8"/>
  <c r="P233" i="8"/>
  <c r="AZ232" i="8"/>
  <c r="AR232" i="8"/>
  <c r="AJ232" i="8"/>
  <c r="AB232" i="8"/>
  <c r="T232" i="8"/>
  <c r="L232" i="8"/>
  <c r="AV231" i="8"/>
  <c r="AN231" i="8"/>
  <c r="AF231" i="8"/>
  <c r="X231" i="8"/>
  <c r="P231" i="8"/>
  <c r="AZ230" i="8"/>
  <c r="AR230" i="8"/>
  <c r="AJ230" i="8"/>
  <c r="AB230" i="8"/>
  <c r="T230" i="8"/>
  <c r="L230" i="8"/>
  <c r="AV229" i="8"/>
  <c r="AN229" i="8"/>
  <c r="AF229" i="8"/>
  <c r="X229" i="8"/>
  <c r="P229" i="8"/>
  <c r="AZ228" i="8"/>
  <c r="AR228" i="8"/>
  <c r="AJ228" i="8"/>
  <c r="AB228" i="8"/>
  <c r="T228" i="8"/>
  <c r="L228" i="8"/>
  <c r="AV227" i="8"/>
  <c r="AN227" i="8"/>
  <c r="AF227" i="8"/>
  <c r="X227" i="8"/>
  <c r="P227" i="8"/>
  <c r="AZ226" i="8"/>
  <c r="AR226" i="8"/>
  <c r="AJ226" i="8"/>
  <c r="AB226" i="8"/>
  <c r="T226" i="8"/>
  <c r="L226" i="8"/>
  <c r="AV225" i="8"/>
  <c r="AN225" i="8"/>
  <c r="AF225" i="8"/>
  <c r="X225" i="8"/>
  <c r="P225" i="8"/>
  <c r="AZ224" i="8"/>
  <c r="AJ224" i="8"/>
  <c r="AB224" i="8"/>
  <c r="T224" i="8"/>
  <c r="L224" i="8"/>
  <c r="AV223" i="8"/>
  <c r="AN223" i="8"/>
  <c r="AF223" i="8"/>
  <c r="X223" i="8"/>
  <c r="P223" i="8"/>
  <c r="H223" i="8"/>
  <c r="AZ222" i="8"/>
  <c r="AJ222" i="8"/>
  <c r="AB222" i="8"/>
  <c r="T222" i="8"/>
  <c r="L222" i="8"/>
  <c r="AV221" i="8"/>
  <c r="AN221" i="8"/>
  <c r="AF221" i="8"/>
  <c r="X221" i="8"/>
  <c r="P221" i="8"/>
  <c r="H221" i="8"/>
  <c r="AZ220" i="8"/>
  <c r="AJ220" i="8"/>
  <c r="AB220" i="8"/>
  <c r="T220" i="8"/>
  <c r="L220" i="8"/>
  <c r="AN219" i="8"/>
  <c r="AF219" i="8"/>
  <c r="X219" i="8"/>
  <c r="P219" i="8"/>
  <c r="H219" i="8"/>
  <c r="AZ218" i="8"/>
  <c r="AR218" i="8"/>
  <c r="AJ218" i="8"/>
  <c r="AB218" i="8"/>
  <c r="L218" i="8"/>
  <c r="AV217" i="8"/>
  <c r="L217" i="8"/>
  <c r="BC216" i="8"/>
  <c r="AT216" i="8"/>
  <c r="AJ216" i="8"/>
  <c r="AA216" i="8"/>
  <c r="R216" i="8"/>
  <c r="I216" i="8"/>
  <c r="AR215" i="8"/>
  <c r="AI215" i="8"/>
  <c r="Z215" i="8"/>
  <c r="P215" i="8"/>
  <c r="G215" i="8"/>
  <c r="AO214" i="8"/>
  <c r="AV213" i="8"/>
  <c r="L213" i="8"/>
  <c r="BC212" i="8"/>
  <c r="AT212" i="8"/>
  <c r="AJ212" i="8"/>
  <c r="AA212" i="8"/>
  <c r="R212" i="8"/>
  <c r="I212" i="8"/>
  <c r="AR211" i="8"/>
  <c r="AI211" i="8"/>
  <c r="Z211" i="8"/>
  <c r="P211" i="8"/>
  <c r="G211" i="8"/>
  <c r="AO210" i="8"/>
  <c r="AV209" i="8"/>
  <c r="L209" i="8"/>
  <c r="BC208" i="8"/>
  <c r="AT208" i="8"/>
  <c r="AJ208" i="8"/>
  <c r="AA208" i="8"/>
  <c r="R208" i="8"/>
  <c r="I208" i="8"/>
  <c r="AR207" i="8"/>
  <c r="AI207" i="8"/>
  <c r="Z207" i="8"/>
  <c r="P207" i="8"/>
  <c r="G207" i="8"/>
  <c r="AO206" i="8"/>
  <c r="AV205" i="8"/>
  <c r="L205" i="8"/>
  <c r="BC204" i="8"/>
  <c r="AT204" i="8"/>
  <c r="AJ204" i="8"/>
  <c r="AA204" i="8"/>
  <c r="R204" i="8"/>
  <c r="I204" i="8"/>
  <c r="AR203" i="8"/>
  <c r="AI203" i="8"/>
  <c r="Z203" i="8"/>
  <c r="P203" i="8"/>
  <c r="G203" i="8"/>
  <c r="AO202" i="8"/>
  <c r="AV201" i="8"/>
  <c r="L201" i="8"/>
  <c r="BC200" i="8"/>
  <c r="AT200" i="8"/>
  <c r="AJ200" i="8"/>
  <c r="AA200" i="8"/>
  <c r="R200" i="8"/>
  <c r="I200" i="8"/>
  <c r="AR199" i="8"/>
  <c r="AI199" i="8"/>
  <c r="Z199" i="8"/>
  <c r="P199" i="8"/>
  <c r="G199" i="8"/>
  <c r="AO198" i="8"/>
  <c r="AV197" i="8"/>
  <c r="L197" i="8"/>
  <c r="BC196" i="8"/>
  <c r="AT196" i="8"/>
  <c r="AJ196" i="8"/>
  <c r="AA196" i="8"/>
  <c r="R196" i="8"/>
  <c r="I196" i="8"/>
  <c r="AR195" i="8"/>
  <c r="AI195" i="8"/>
  <c r="Z195" i="8"/>
  <c r="P195" i="8"/>
  <c r="G195" i="8"/>
  <c r="AO194" i="8"/>
  <c r="AV193" i="8"/>
  <c r="L193" i="8"/>
  <c r="BC192" i="8"/>
  <c r="AT192" i="8"/>
  <c r="AJ192" i="8"/>
  <c r="AA192" i="8"/>
  <c r="R192" i="8"/>
  <c r="I192" i="8"/>
  <c r="AR191" i="8"/>
  <c r="AI191" i="8"/>
  <c r="Z191" i="8"/>
  <c r="P191" i="8"/>
  <c r="G191" i="8"/>
  <c r="AO190" i="8"/>
  <c r="AV189" i="8"/>
  <c r="L189" i="8"/>
  <c r="BC188" i="8"/>
  <c r="AT188" i="8"/>
  <c r="AJ188" i="8"/>
  <c r="AA188" i="8"/>
  <c r="R188" i="8"/>
  <c r="I188" i="8"/>
  <c r="AR187" i="8"/>
  <c r="AI187" i="8"/>
  <c r="Z187" i="8"/>
  <c r="P187" i="8"/>
  <c r="G187" i="8"/>
  <c r="AO186" i="8"/>
  <c r="AV185" i="8"/>
  <c r="L185" i="8"/>
  <c r="BC184" i="8"/>
  <c r="AT184" i="8"/>
  <c r="AJ184" i="8"/>
  <c r="AA184" i="8"/>
  <c r="R184" i="8"/>
  <c r="I184" i="8"/>
  <c r="AR183" i="8"/>
  <c r="AI183" i="8"/>
  <c r="Z183" i="8"/>
  <c r="P183" i="8"/>
  <c r="G183" i="8"/>
  <c r="AO182" i="8"/>
  <c r="AV181" i="8"/>
  <c r="L181" i="8"/>
  <c r="BC180" i="8"/>
  <c r="AT180" i="8"/>
  <c r="AJ180" i="8"/>
  <c r="AA180" i="8"/>
  <c r="R180" i="8"/>
  <c r="I180" i="8"/>
  <c r="AR179" i="8"/>
  <c r="AI179" i="8"/>
  <c r="Z179" i="8"/>
  <c r="P179" i="8"/>
  <c r="G179" i="8"/>
  <c r="AN178" i="8"/>
  <c r="AE178" i="8"/>
  <c r="V178" i="8"/>
  <c r="M178" i="8"/>
  <c r="BB177" i="8"/>
  <c r="AJ177" i="8"/>
  <c r="AA177" i="8"/>
  <c r="R177" i="8"/>
  <c r="I177" i="8"/>
  <c r="AV176" i="8"/>
  <c r="AQ176" i="8"/>
  <c r="AH176" i="8"/>
  <c r="U180" i="8"/>
  <c r="U182" i="8"/>
  <c r="U184" i="8"/>
  <c r="U186" i="8"/>
  <c r="U188" i="8"/>
  <c r="U190" i="8"/>
  <c r="U192" i="8"/>
  <c r="U194" i="8"/>
  <c r="U196" i="8"/>
  <c r="U198" i="8"/>
  <c r="U200" i="8"/>
  <c r="U202" i="8"/>
  <c r="U204" i="8"/>
  <c r="U206" i="8"/>
  <c r="U208" i="8"/>
  <c r="U210" i="8"/>
  <c r="U212" i="8"/>
  <c r="U214" i="8"/>
  <c r="U216" i="8"/>
  <c r="K176" i="8"/>
  <c r="N428" i="12"/>
  <c r="N450" i="12"/>
  <c r="N408" i="12" s="1"/>
  <c r="G508" i="12"/>
  <c r="G423" i="12" s="1"/>
  <c r="G485" i="12"/>
  <c r="G400" i="12" s="1"/>
  <c r="F508" i="12"/>
  <c r="F423" i="12" s="1"/>
  <c r="F498" i="12"/>
  <c r="F413" i="12" s="1"/>
  <c r="F452" i="12"/>
  <c r="G468" i="12"/>
  <c r="G426" i="12" s="1"/>
  <c r="F468" i="12"/>
  <c r="N468" i="12"/>
  <c r="N426" i="12" s="1"/>
  <c r="E508" i="12"/>
  <c r="L504" i="12"/>
  <c r="L419" i="12" s="1"/>
  <c r="H459" i="12"/>
  <c r="H417" i="12" s="1"/>
  <c r="G459" i="12"/>
  <c r="O459" i="12"/>
  <c r="O417" i="12" s="1"/>
  <c r="G453" i="12"/>
  <c r="G411" i="12" s="1"/>
  <c r="F453" i="12"/>
  <c r="N453" i="12"/>
  <c r="N411" i="12" s="1"/>
  <c r="E451" i="12"/>
  <c r="I446" i="12"/>
  <c r="L444" i="12"/>
  <c r="L402" i="12" s="1"/>
  <c r="BC276" i="12"/>
  <c r="BB274" i="12"/>
  <c r="AL274" i="12"/>
  <c r="V274" i="12"/>
  <c r="H272" i="12"/>
  <c r="P272" i="12"/>
  <c r="X272" i="12"/>
  <c r="AF272" i="12"/>
  <c r="AN272" i="12"/>
  <c r="AV272" i="12"/>
  <c r="I272" i="12"/>
  <c r="Q272" i="12"/>
  <c r="Y272" i="12"/>
  <c r="AG272" i="12"/>
  <c r="AO272" i="12"/>
  <c r="J272" i="12"/>
  <c r="R272" i="12"/>
  <c r="Z272" i="12"/>
  <c r="AH272" i="12"/>
  <c r="AP272" i="12"/>
  <c r="AX272" i="12"/>
  <c r="K272" i="12"/>
  <c r="S272" i="12"/>
  <c r="AA272" i="12"/>
  <c r="AI272" i="12"/>
  <c r="AQ272" i="12"/>
  <c r="AY272" i="12"/>
  <c r="AZ270" i="12"/>
  <c r="AJ270" i="12"/>
  <c r="T270" i="12"/>
  <c r="AT266" i="12"/>
  <c r="AD266" i="12"/>
  <c r="N266" i="12"/>
  <c r="V262" i="12"/>
  <c r="V260" i="12"/>
  <c r="V258" i="12"/>
  <c r="V256" i="12"/>
  <c r="V254" i="12"/>
  <c r="V252" i="12"/>
  <c r="V250" i="12"/>
  <c r="BC246" i="12"/>
  <c r="AE243" i="12"/>
  <c r="X237" i="12"/>
  <c r="BB219" i="12"/>
  <c r="BB209" i="12"/>
  <c r="AX208" i="12"/>
  <c r="AG205" i="12"/>
  <c r="AE195" i="12"/>
  <c r="AF192" i="12"/>
  <c r="BB187" i="12"/>
  <c r="BC184" i="12"/>
  <c r="K178" i="12"/>
  <c r="K184" i="12"/>
  <c r="K187" i="12"/>
  <c r="K200" i="12"/>
  <c r="K203" i="12"/>
  <c r="K216" i="12"/>
  <c r="K219" i="12"/>
  <c r="K232" i="12"/>
  <c r="K235" i="12"/>
  <c r="K190" i="12"/>
  <c r="K193" i="12"/>
  <c r="K206" i="12"/>
  <c r="K209" i="12"/>
  <c r="K222" i="12"/>
  <c r="K225" i="12"/>
  <c r="K177" i="12"/>
  <c r="K180" i="12"/>
  <c r="K183" i="12"/>
  <c r="K196" i="12"/>
  <c r="K199" i="12"/>
  <c r="K212" i="12"/>
  <c r="K215" i="12"/>
  <c r="K186" i="12"/>
  <c r="K189" i="12"/>
  <c r="K202" i="12"/>
  <c r="K205" i="12"/>
  <c r="K218" i="12"/>
  <c r="K221" i="12"/>
  <c r="K179" i="12"/>
  <c r="K192" i="12"/>
  <c r="K195" i="12"/>
  <c r="K208" i="12"/>
  <c r="K211" i="12"/>
  <c r="K224" i="12"/>
  <c r="K182" i="12"/>
  <c r="K185" i="12"/>
  <c r="K198" i="12"/>
  <c r="K201" i="12"/>
  <c r="K214" i="12"/>
  <c r="K217" i="12"/>
  <c r="K230" i="12"/>
  <c r="K233" i="12"/>
  <c r="K246" i="12"/>
  <c r="AY244" i="8"/>
  <c r="AQ244" i="8"/>
  <c r="AI244" i="8"/>
  <c r="AA244" i="8"/>
  <c r="S244" i="8"/>
  <c r="K244" i="8"/>
  <c r="AY242" i="8"/>
  <c r="AQ242" i="8"/>
  <c r="AI242" i="8"/>
  <c r="AA242" i="8"/>
  <c r="S242" i="8"/>
  <c r="K242" i="8"/>
  <c r="AY240" i="8"/>
  <c r="AQ240" i="8"/>
  <c r="AI240" i="8"/>
  <c r="AA240" i="8"/>
  <c r="S240" i="8"/>
  <c r="K240" i="8"/>
  <c r="AY238" i="8"/>
  <c r="AQ238" i="8"/>
  <c r="AI238" i="8"/>
  <c r="AA238" i="8"/>
  <c r="S238" i="8"/>
  <c r="K238" i="8"/>
  <c r="AY236" i="8"/>
  <c r="AQ236" i="8"/>
  <c r="AI236" i="8"/>
  <c r="AA236" i="8"/>
  <c r="S236" i="8"/>
  <c r="K236" i="8"/>
  <c r="BC235" i="8"/>
  <c r="AY234" i="8"/>
  <c r="AQ234" i="8"/>
  <c r="AI234" i="8"/>
  <c r="AA234" i="8"/>
  <c r="S234" i="8"/>
  <c r="K234" i="8"/>
  <c r="BC233" i="8"/>
  <c r="AY232" i="8"/>
  <c r="AQ232" i="8"/>
  <c r="AI232" i="8"/>
  <c r="AA232" i="8"/>
  <c r="S232" i="8"/>
  <c r="K232" i="8"/>
  <c r="BC231" i="8"/>
  <c r="AY230" i="8"/>
  <c r="AQ230" i="8"/>
  <c r="AI230" i="8"/>
  <c r="AA230" i="8"/>
  <c r="S230" i="8"/>
  <c r="K230" i="8"/>
  <c r="BC229" i="8"/>
  <c r="AY228" i="8"/>
  <c r="AQ228" i="8"/>
  <c r="AI228" i="8"/>
  <c r="AA228" i="8"/>
  <c r="S228" i="8"/>
  <c r="K228" i="8"/>
  <c r="BC227" i="8"/>
  <c r="AY226" i="8"/>
  <c r="AQ226" i="8"/>
  <c r="AI226" i="8"/>
  <c r="AA226" i="8"/>
  <c r="S226" i="8"/>
  <c r="K226" i="8"/>
  <c r="BC225" i="8"/>
  <c r="AY224" i="8"/>
  <c r="AQ224" i="8"/>
  <c r="AI224" i="8"/>
  <c r="AA224" i="8"/>
  <c r="S224" i="8"/>
  <c r="K224" i="8"/>
  <c r="BC223" i="8"/>
  <c r="AQ222" i="8"/>
  <c r="AI222" i="8"/>
  <c r="AA222" i="8"/>
  <c r="S222" i="8"/>
  <c r="K222" i="8"/>
  <c r="BC221" i="8"/>
  <c r="AY220" i="8"/>
  <c r="AQ220" i="8"/>
  <c r="AI220" i="8"/>
  <c r="AA220" i="8"/>
  <c r="S220" i="8"/>
  <c r="K220" i="8"/>
  <c r="BC219" i="8"/>
  <c r="AY218" i="8"/>
  <c r="AQ218" i="8"/>
  <c r="AI218" i="8"/>
  <c r="AA218" i="8"/>
  <c r="S218" i="8"/>
  <c r="K218" i="8"/>
  <c r="BC217" i="8"/>
  <c r="L190" i="8"/>
  <c r="BB188" i="8"/>
  <c r="AR188" i="8"/>
  <c r="AI188" i="8"/>
  <c r="Z188" i="8"/>
  <c r="Q188" i="8"/>
  <c r="L186" i="8"/>
  <c r="BB184" i="8"/>
  <c r="AR184" i="8"/>
  <c r="AI184" i="8"/>
  <c r="Z184" i="8"/>
  <c r="Q184" i="8"/>
  <c r="L182" i="8"/>
  <c r="BB180" i="8"/>
  <c r="AR180" i="8"/>
  <c r="AI180" i="8"/>
  <c r="Z180" i="8"/>
  <c r="Q180" i="8"/>
  <c r="AV178" i="8"/>
  <c r="AM178" i="8"/>
  <c r="AD178" i="8"/>
  <c r="U178" i="8"/>
  <c r="K178" i="8"/>
  <c r="AR177" i="8"/>
  <c r="AI177" i="8"/>
  <c r="Z177" i="8"/>
  <c r="Q177" i="8"/>
  <c r="Y179" i="8"/>
  <c r="Y181" i="8"/>
  <c r="Y183" i="8"/>
  <c r="Y185" i="8"/>
  <c r="Y187" i="8"/>
  <c r="Y189" i="8"/>
  <c r="Y195" i="8"/>
  <c r="Y197" i="8"/>
  <c r="Y199" i="8"/>
  <c r="Y201" i="8"/>
  <c r="Y203" i="8"/>
  <c r="Y205" i="8"/>
  <c r="Y207" i="8"/>
  <c r="Y209" i="8"/>
  <c r="Y211" i="8"/>
  <c r="Y213" i="8"/>
  <c r="Y215" i="8"/>
  <c r="Y217" i="8"/>
  <c r="T176" i="8"/>
  <c r="T178" i="8"/>
  <c r="K491" i="12"/>
  <c r="E461" i="12"/>
  <c r="J461" i="12"/>
  <c r="J419" i="12" s="1"/>
  <c r="I461" i="12"/>
  <c r="I419" i="12" s="1"/>
  <c r="K442" i="12"/>
  <c r="K400" i="12" s="1"/>
  <c r="J442" i="12"/>
  <c r="H274" i="12"/>
  <c r="P274" i="12"/>
  <c r="X274" i="12"/>
  <c r="AF274" i="12"/>
  <c r="AN274" i="12"/>
  <c r="AV274" i="12"/>
  <c r="I274" i="12"/>
  <c r="Q274" i="12"/>
  <c r="Y274" i="12"/>
  <c r="AG274" i="12"/>
  <c r="AO274" i="12"/>
  <c r="J274" i="12"/>
  <c r="R274" i="12"/>
  <c r="Z274" i="12"/>
  <c r="AH274" i="12"/>
  <c r="AP274" i="12"/>
  <c r="AX274" i="12"/>
  <c r="K274" i="12"/>
  <c r="S274" i="12"/>
  <c r="AA274" i="12"/>
  <c r="AI274" i="12"/>
  <c r="AQ274" i="12"/>
  <c r="AY274" i="12"/>
  <c r="AC266" i="12"/>
  <c r="M266" i="12"/>
  <c r="W243" i="12"/>
  <c r="W237" i="12"/>
  <c r="BC229" i="12"/>
  <c r="BC222" i="12"/>
  <c r="F211" i="12"/>
  <c r="X211" i="12"/>
  <c r="AG211" i="12"/>
  <c r="AQ211" i="12"/>
  <c r="AZ211" i="12"/>
  <c r="G211" i="12"/>
  <c r="Y211" i="12"/>
  <c r="AI211" i="12"/>
  <c r="H211" i="12"/>
  <c r="Q211" i="12"/>
  <c r="AA211" i="12"/>
  <c r="AJ211" i="12"/>
  <c r="AB211" i="12"/>
  <c r="AK211" i="12"/>
  <c r="T211" i="12"/>
  <c r="AC211" i="12"/>
  <c r="AL211" i="12"/>
  <c r="AU211" i="12"/>
  <c r="L211" i="12"/>
  <c r="U211" i="12"/>
  <c r="AD211" i="12"/>
  <c r="AM211" i="12"/>
  <c r="AV211" i="12"/>
  <c r="G208" i="12"/>
  <c r="Y208" i="12"/>
  <c r="AH208" i="12"/>
  <c r="AQ208" i="12"/>
  <c r="AZ208" i="12"/>
  <c r="H208" i="12"/>
  <c r="Q208" i="12"/>
  <c r="Z208" i="12"/>
  <c r="AI208" i="12"/>
  <c r="R208" i="12"/>
  <c r="AA208" i="12"/>
  <c r="AJ208" i="12"/>
  <c r="AB208" i="12"/>
  <c r="AK208" i="12"/>
  <c r="T208" i="12"/>
  <c r="AC208" i="12"/>
  <c r="AM208" i="12"/>
  <c r="AV208" i="12"/>
  <c r="L208" i="12"/>
  <c r="U208" i="12"/>
  <c r="AN208" i="12"/>
  <c r="W195" i="12"/>
  <c r="X192" i="12"/>
  <c r="F179" i="12"/>
  <c r="X179" i="12"/>
  <c r="AG179" i="12"/>
  <c r="G179" i="12"/>
  <c r="Y179" i="12"/>
  <c r="H179" i="12"/>
  <c r="Q179" i="12"/>
  <c r="AA179" i="12"/>
  <c r="AJ179" i="12"/>
  <c r="AB179" i="12"/>
  <c r="AK179" i="12"/>
  <c r="T179" i="12"/>
  <c r="AC179" i="12"/>
  <c r="AL179" i="12"/>
  <c r="AU179" i="12"/>
  <c r="L179" i="12"/>
  <c r="U179" i="12"/>
  <c r="AD179" i="12"/>
  <c r="AM179" i="12"/>
  <c r="AV179" i="12"/>
  <c r="BA49" i="8"/>
  <c r="BA49" i="12"/>
  <c r="BA237" i="12" s="1"/>
  <c r="K455" i="8"/>
  <c r="K413" i="8" s="1"/>
  <c r="J487" i="8"/>
  <c r="J487" i="14" s="1"/>
  <c r="I468" i="8"/>
  <c r="I463" i="8"/>
  <c r="I421" i="8" s="1"/>
  <c r="I458" i="8"/>
  <c r="H495" i="8"/>
  <c r="H490" i="8"/>
  <c r="H485" i="8"/>
  <c r="H485" i="14" s="1"/>
  <c r="G444" i="8"/>
  <c r="F513" i="8"/>
  <c r="F508" i="8"/>
  <c r="F503" i="8"/>
  <c r="F498" i="8"/>
  <c r="AX244" i="8"/>
  <c r="AP244" i="8"/>
  <c r="AH244" i="8"/>
  <c r="Z244" i="8"/>
  <c r="R244" i="8"/>
  <c r="J244" i="8"/>
  <c r="AX242" i="8"/>
  <c r="AP242" i="8"/>
  <c r="AH242" i="8"/>
  <c r="Z242" i="8"/>
  <c r="R242" i="8"/>
  <c r="J242" i="8"/>
  <c r="AX240" i="8"/>
  <c r="AP240" i="8"/>
  <c r="AH240" i="8"/>
  <c r="Z240" i="8"/>
  <c r="R240" i="8"/>
  <c r="J240" i="8"/>
  <c r="AX238" i="8"/>
  <c r="AP238" i="8"/>
  <c r="AH238" i="8"/>
  <c r="Z238" i="8"/>
  <c r="R238" i="8"/>
  <c r="J238" i="8"/>
  <c r="AX236" i="8"/>
  <c r="AP236" i="8"/>
  <c r="AH236" i="8"/>
  <c r="Z236" i="8"/>
  <c r="R236" i="8"/>
  <c r="J236" i="8"/>
  <c r="AT235" i="8"/>
  <c r="AX234" i="8"/>
  <c r="AP234" i="8"/>
  <c r="AH234" i="8"/>
  <c r="Z234" i="8"/>
  <c r="R234" i="8"/>
  <c r="J234" i="8"/>
  <c r="AT233" i="8"/>
  <c r="AX232" i="8"/>
  <c r="AP232" i="8"/>
  <c r="AH232" i="8"/>
  <c r="Z232" i="8"/>
  <c r="R232" i="8"/>
  <c r="J232" i="8"/>
  <c r="AT231" i="8"/>
  <c r="AX230" i="8"/>
  <c r="AP230" i="8"/>
  <c r="AH230" i="8"/>
  <c r="Z230" i="8"/>
  <c r="R230" i="8"/>
  <c r="J230" i="8"/>
  <c r="AT229" i="8"/>
  <c r="AX228" i="8"/>
  <c r="AP228" i="8"/>
  <c r="AH228" i="8"/>
  <c r="Z228" i="8"/>
  <c r="R228" i="8"/>
  <c r="J228" i="8"/>
  <c r="AT227" i="8"/>
  <c r="AX226" i="8"/>
  <c r="AP226" i="8"/>
  <c r="AH226" i="8"/>
  <c r="Z226" i="8"/>
  <c r="R226" i="8"/>
  <c r="J226" i="8"/>
  <c r="AT225" i="8"/>
  <c r="AX224" i="8"/>
  <c r="AP224" i="8"/>
  <c r="AH224" i="8"/>
  <c r="Z224" i="8"/>
  <c r="R224" i="8"/>
  <c r="J224" i="8"/>
  <c r="AT223" i="8"/>
  <c r="AX222" i="8"/>
  <c r="AP222" i="8"/>
  <c r="AH222" i="8"/>
  <c r="Z222" i="8"/>
  <c r="R222" i="8"/>
  <c r="J222" i="8"/>
  <c r="AT221" i="8"/>
  <c r="AX220" i="8"/>
  <c r="AP220" i="8"/>
  <c r="AH220" i="8"/>
  <c r="Z220" i="8"/>
  <c r="R220" i="8"/>
  <c r="J220" i="8"/>
  <c r="AT219" i="8"/>
  <c r="AX218" i="8"/>
  <c r="AP218" i="8"/>
  <c r="AH218" i="8"/>
  <c r="Z218" i="8"/>
  <c r="R218" i="8"/>
  <c r="J218" i="8"/>
  <c r="AT217" i="8"/>
  <c r="BC213" i="8"/>
  <c r="AT213" i="8"/>
  <c r="BC209" i="8"/>
  <c r="AT209" i="8"/>
  <c r="BC205" i="8"/>
  <c r="AT205" i="8"/>
  <c r="BC201" i="8"/>
  <c r="AT201" i="8"/>
  <c r="AV198" i="8"/>
  <c r="T198" i="8"/>
  <c r="K198" i="8"/>
  <c r="BC197" i="8"/>
  <c r="AT197" i="8"/>
  <c r="AQ196" i="8"/>
  <c r="AH196" i="8"/>
  <c r="Y196" i="8"/>
  <c r="AV194" i="8"/>
  <c r="T194" i="8"/>
  <c r="K194" i="8"/>
  <c r="BC193" i="8"/>
  <c r="AT193" i="8"/>
  <c r="AQ192" i="8"/>
  <c r="AH192" i="8"/>
  <c r="AV190" i="8"/>
  <c r="T190" i="8"/>
  <c r="K190" i="8"/>
  <c r="BC189" i="8"/>
  <c r="AT189" i="8"/>
  <c r="AQ188" i="8"/>
  <c r="AH188" i="8"/>
  <c r="Y188" i="8"/>
  <c r="AV186" i="8"/>
  <c r="T186" i="8"/>
  <c r="K186" i="8"/>
  <c r="BC185" i="8"/>
  <c r="AT185" i="8"/>
  <c r="AQ184" i="8"/>
  <c r="AH184" i="8"/>
  <c r="Y184" i="8"/>
  <c r="AV182" i="8"/>
  <c r="T182" i="8"/>
  <c r="BC181" i="8"/>
  <c r="AT181" i="8"/>
  <c r="AQ180" i="8"/>
  <c r="AH180" i="8"/>
  <c r="Y180" i="8"/>
  <c r="AU178" i="8"/>
  <c r="AL178" i="8"/>
  <c r="AC178" i="8"/>
  <c r="S178" i="8"/>
  <c r="J178" i="8"/>
  <c r="Y177" i="8"/>
  <c r="AZ178" i="8"/>
  <c r="AC180" i="8"/>
  <c r="AC182" i="8"/>
  <c r="AC184" i="8"/>
  <c r="AC186" i="8"/>
  <c r="AC188" i="8"/>
  <c r="AC190" i="8"/>
  <c r="AC192" i="8"/>
  <c r="AC194" i="8"/>
  <c r="AC196" i="8"/>
  <c r="AC198" i="8"/>
  <c r="AC200" i="8"/>
  <c r="AC202" i="8"/>
  <c r="AC204" i="8"/>
  <c r="AC206" i="8"/>
  <c r="AC208" i="8"/>
  <c r="AC210" i="8"/>
  <c r="AC212" i="8"/>
  <c r="AC214" i="8"/>
  <c r="AC216" i="8"/>
  <c r="P400" i="12"/>
  <c r="N413" i="12"/>
  <c r="L426" i="12"/>
  <c r="L491" i="12"/>
  <c r="L406" i="12" s="1"/>
  <c r="J491" i="12"/>
  <c r="J406" i="12" s="1"/>
  <c r="I491" i="12"/>
  <c r="I406" i="12" s="1"/>
  <c r="H494" i="12"/>
  <c r="H491" i="12"/>
  <c r="G504" i="12"/>
  <c r="G494" i="12"/>
  <c r="G448" i="12"/>
  <c r="G484" i="12"/>
  <c r="F507" i="12"/>
  <c r="F504" i="12"/>
  <c r="F497" i="12"/>
  <c r="F494" i="12"/>
  <c r="F448" i="12"/>
  <c r="F441" i="12"/>
  <c r="F399" i="12" s="1"/>
  <c r="I510" i="12"/>
  <c r="I425" i="12" s="1"/>
  <c r="E465" i="12"/>
  <c r="J501" i="12"/>
  <c r="J416" i="12" s="1"/>
  <c r="E501" i="12"/>
  <c r="I501" i="12"/>
  <c r="I416" i="12" s="1"/>
  <c r="E499" i="12"/>
  <c r="L499" i="12"/>
  <c r="L414" i="12" s="1"/>
  <c r="J497" i="12"/>
  <c r="J412" i="12" s="1"/>
  <c r="E447" i="12"/>
  <c r="E486" i="12"/>
  <c r="E484" i="12"/>
  <c r="H276" i="12"/>
  <c r="P276" i="12"/>
  <c r="X276" i="12"/>
  <c r="AF276" i="12"/>
  <c r="AN276" i="12"/>
  <c r="AV276" i="12"/>
  <c r="I276" i="12"/>
  <c r="Q276" i="12"/>
  <c r="Y276" i="12"/>
  <c r="AG276" i="12"/>
  <c r="AO276" i="12"/>
  <c r="J276" i="12"/>
  <c r="R276" i="12"/>
  <c r="Z276" i="12"/>
  <c r="AH276" i="12"/>
  <c r="AP276" i="12"/>
  <c r="AX276" i="12"/>
  <c r="K276" i="12"/>
  <c r="S276" i="12"/>
  <c r="AA276" i="12"/>
  <c r="AI276" i="12"/>
  <c r="AQ276" i="12"/>
  <c r="AY276" i="12"/>
  <c r="AZ274" i="12"/>
  <c r="AJ274" i="12"/>
  <c r="T274" i="12"/>
  <c r="AU272" i="12"/>
  <c r="AE272" i="12"/>
  <c r="O272" i="12"/>
  <c r="AT270" i="12"/>
  <c r="AD270" i="12"/>
  <c r="N270" i="12"/>
  <c r="AR266" i="12"/>
  <c r="AB266" i="12"/>
  <c r="L266" i="12"/>
  <c r="BC264" i="12"/>
  <c r="AL262" i="12"/>
  <c r="O262" i="12"/>
  <c r="AL260" i="12"/>
  <c r="O260" i="12"/>
  <c r="AL258" i="12"/>
  <c r="O258" i="12"/>
  <c r="AL256" i="12"/>
  <c r="O256" i="12"/>
  <c r="AL254" i="12"/>
  <c r="O254" i="12"/>
  <c r="AL252" i="12"/>
  <c r="O252" i="12"/>
  <c r="AL250" i="12"/>
  <c r="O250" i="12"/>
  <c r="V243" i="12"/>
  <c r="AZ237" i="12"/>
  <c r="O237" i="12"/>
  <c r="G221" i="12"/>
  <c r="Y221" i="12"/>
  <c r="AI221" i="12"/>
  <c r="H221" i="12"/>
  <c r="Q221" i="12"/>
  <c r="AA221" i="12"/>
  <c r="AJ221" i="12"/>
  <c r="S221" i="12"/>
  <c r="AB221" i="12"/>
  <c r="AK221" i="12"/>
  <c r="T221" i="12"/>
  <c r="AC221" i="12"/>
  <c r="L221" i="12"/>
  <c r="U221" i="12"/>
  <c r="AD221" i="12"/>
  <c r="AM221" i="12"/>
  <c r="AV221" i="12"/>
  <c r="M221" i="12"/>
  <c r="V221" i="12"/>
  <c r="AN221" i="12"/>
  <c r="AN211" i="12"/>
  <c r="AO208" i="12"/>
  <c r="X205" i="12"/>
  <c r="H202" i="12"/>
  <c r="Q202" i="12"/>
  <c r="Z202" i="12"/>
  <c r="R202" i="12"/>
  <c r="AA202" i="12"/>
  <c r="AJ202" i="12"/>
  <c r="S202" i="12"/>
  <c r="AB202" i="12"/>
  <c r="AK202" i="12"/>
  <c r="AU202" i="12"/>
  <c r="T202" i="12"/>
  <c r="AC202" i="12"/>
  <c r="AM202" i="12"/>
  <c r="L202" i="12"/>
  <c r="U202" i="12"/>
  <c r="AN202" i="12"/>
  <c r="M202" i="12"/>
  <c r="AF202" i="12"/>
  <c r="AO202" i="12"/>
  <c r="BC200" i="12"/>
  <c r="V195" i="12"/>
  <c r="W192" i="12"/>
  <c r="BC190" i="12"/>
  <c r="G189" i="12"/>
  <c r="Y189" i="12"/>
  <c r="H189" i="12"/>
  <c r="Q189" i="12"/>
  <c r="AA189" i="12"/>
  <c r="AJ189" i="12"/>
  <c r="S189" i="12"/>
  <c r="AB189" i="12"/>
  <c r="AK189" i="12"/>
  <c r="T189" i="12"/>
  <c r="L189" i="12"/>
  <c r="U189" i="12"/>
  <c r="AD189" i="12"/>
  <c r="AM189" i="12"/>
  <c r="AV189" i="12"/>
  <c r="M189" i="12"/>
  <c r="V189" i="12"/>
  <c r="AN189" i="12"/>
  <c r="K188" i="12"/>
  <c r="H186" i="12"/>
  <c r="Q186" i="12"/>
  <c r="Z186" i="12"/>
  <c r="R186" i="12"/>
  <c r="AA186" i="12"/>
  <c r="AJ186" i="12"/>
  <c r="AB186" i="12"/>
  <c r="AK186" i="12"/>
  <c r="AU186" i="12"/>
  <c r="T186" i="12"/>
  <c r="L186" i="12"/>
  <c r="U186" i="12"/>
  <c r="AN186" i="12"/>
  <c r="M186" i="12"/>
  <c r="AF186" i="12"/>
  <c r="AO186" i="12"/>
  <c r="AN179" i="12"/>
  <c r="BC178" i="12"/>
  <c r="AE176" i="12"/>
  <c r="AE191" i="12"/>
  <c r="AE194" i="12"/>
  <c r="AE207" i="12"/>
  <c r="AE210" i="12"/>
  <c r="AE223" i="12"/>
  <c r="AE226" i="12"/>
  <c r="AE178" i="12"/>
  <c r="AE181" i="12"/>
  <c r="AE184" i="12"/>
  <c r="AE197" i="12"/>
  <c r="AE200" i="12"/>
  <c r="AE213" i="12"/>
  <c r="AE216" i="12"/>
  <c r="AE232" i="12"/>
  <c r="AE187" i="12"/>
  <c r="AE190" i="12"/>
  <c r="AE203" i="12"/>
  <c r="AE206" i="12"/>
  <c r="AE219" i="12"/>
  <c r="AE222" i="12"/>
  <c r="AE235" i="12"/>
  <c r="AE180" i="12"/>
  <c r="AE193" i="12"/>
  <c r="AE196" i="12"/>
  <c r="AE209" i="12"/>
  <c r="AE212" i="12"/>
  <c r="AE225" i="12"/>
  <c r="AE177" i="12"/>
  <c r="AE183" i="12"/>
  <c r="AE186" i="12"/>
  <c r="AE199" i="12"/>
  <c r="AE202" i="12"/>
  <c r="AE215" i="12"/>
  <c r="AE218" i="12"/>
  <c r="AE189" i="12"/>
  <c r="AE192" i="12"/>
  <c r="AE205" i="12"/>
  <c r="AE208" i="12"/>
  <c r="AE221" i="12"/>
  <c r="AE224" i="12"/>
  <c r="AO234" i="8"/>
  <c r="AG234" i="8"/>
  <c r="Y234" i="8"/>
  <c r="Q234" i="8"/>
  <c r="I234" i="8"/>
  <c r="AO232" i="8"/>
  <c r="AG232" i="8"/>
  <c r="Y232" i="8"/>
  <c r="Q232" i="8"/>
  <c r="I232" i="8"/>
  <c r="AW230" i="8"/>
  <c r="AO230" i="8"/>
  <c r="AG230" i="8"/>
  <c r="Y230" i="8"/>
  <c r="Q230" i="8"/>
  <c r="I230" i="8"/>
  <c r="AW228" i="8"/>
  <c r="AO228" i="8"/>
  <c r="AG228" i="8"/>
  <c r="Y228" i="8"/>
  <c r="Q228" i="8"/>
  <c r="I228" i="8"/>
  <c r="AO226" i="8"/>
  <c r="AG226" i="8"/>
  <c r="Y226" i="8"/>
  <c r="Q226" i="8"/>
  <c r="I226" i="8"/>
  <c r="AO224" i="8"/>
  <c r="AG224" i="8"/>
  <c r="Y224" i="8"/>
  <c r="Q224" i="8"/>
  <c r="I224" i="8"/>
  <c r="AO222" i="8"/>
  <c r="AG222" i="8"/>
  <c r="Y222" i="8"/>
  <c r="Q222" i="8"/>
  <c r="I222" i="8"/>
  <c r="AO220" i="8"/>
  <c r="AG220" i="8"/>
  <c r="Y220" i="8"/>
  <c r="Q220" i="8"/>
  <c r="I220" i="8"/>
  <c r="AO218" i="8"/>
  <c r="AG218" i="8"/>
  <c r="Y218" i="8"/>
  <c r="Q218" i="8"/>
  <c r="I218" i="8"/>
  <c r="AJ217" i="8"/>
  <c r="AA217" i="8"/>
  <c r="R217" i="8"/>
  <c r="AX215" i="8"/>
  <c r="AN215" i="8"/>
  <c r="AE215" i="8"/>
  <c r="V215" i="8"/>
  <c r="M215" i="8"/>
  <c r="BB213" i="8"/>
  <c r="AJ213" i="8"/>
  <c r="AA213" i="8"/>
  <c r="R213" i="8"/>
  <c r="AX211" i="8"/>
  <c r="AN211" i="8"/>
  <c r="AE211" i="8"/>
  <c r="V211" i="8"/>
  <c r="M211" i="8"/>
  <c r="BB209" i="8"/>
  <c r="AJ209" i="8"/>
  <c r="AA209" i="8"/>
  <c r="R209" i="8"/>
  <c r="AX207" i="8"/>
  <c r="AN207" i="8"/>
  <c r="AE207" i="8"/>
  <c r="V207" i="8"/>
  <c r="M207" i="8"/>
  <c r="BB205" i="8"/>
  <c r="AJ205" i="8"/>
  <c r="AA205" i="8"/>
  <c r="R205" i="8"/>
  <c r="AX203" i="8"/>
  <c r="AN203" i="8"/>
  <c r="AE203" i="8"/>
  <c r="V203" i="8"/>
  <c r="M203" i="8"/>
  <c r="BB201" i="8"/>
  <c r="AJ201" i="8"/>
  <c r="AA201" i="8"/>
  <c r="R201" i="8"/>
  <c r="AX199" i="8"/>
  <c r="AN199" i="8"/>
  <c r="AE199" i="8"/>
  <c r="V199" i="8"/>
  <c r="M199" i="8"/>
  <c r="BB197" i="8"/>
  <c r="AJ197" i="8"/>
  <c r="AA197" i="8"/>
  <c r="R197" i="8"/>
  <c r="AX195" i="8"/>
  <c r="AN195" i="8"/>
  <c r="AE195" i="8"/>
  <c r="V195" i="8"/>
  <c r="M195" i="8"/>
  <c r="BB193" i="8"/>
  <c r="AJ193" i="8"/>
  <c r="AA193" i="8"/>
  <c r="R193" i="8"/>
  <c r="AX191" i="8"/>
  <c r="AN191" i="8"/>
  <c r="AE191" i="8"/>
  <c r="V191" i="8"/>
  <c r="M191" i="8"/>
  <c r="AL190" i="8"/>
  <c r="BB189" i="8"/>
  <c r="AJ189" i="8"/>
  <c r="AA189" i="8"/>
  <c r="R189" i="8"/>
  <c r="X188" i="8"/>
  <c r="O188" i="8"/>
  <c r="F188" i="8"/>
  <c r="AX187" i="8"/>
  <c r="AN187" i="8"/>
  <c r="AE187" i="8"/>
  <c r="V187" i="8"/>
  <c r="M187" i="8"/>
  <c r="AL186" i="8"/>
  <c r="BB185" i="8"/>
  <c r="AJ185" i="8"/>
  <c r="AA185" i="8"/>
  <c r="R185" i="8"/>
  <c r="X184" i="8"/>
  <c r="O184" i="8"/>
  <c r="F184" i="8"/>
  <c r="AX183" i="8"/>
  <c r="AN183" i="8"/>
  <c r="AE183" i="8"/>
  <c r="V183" i="8"/>
  <c r="M183" i="8"/>
  <c r="BB181" i="8"/>
  <c r="AJ181" i="8"/>
  <c r="AA181" i="8"/>
  <c r="R181" i="8"/>
  <c r="AY180" i="8"/>
  <c r="X180" i="8"/>
  <c r="O180" i="8"/>
  <c r="AX179" i="8"/>
  <c r="AN179" i="8"/>
  <c r="AE179" i="8"/>
  <c r="V179" i="8"/>
  <c r="BC178" i="8"/>
  <c r="AT178" i="8"/>
  <c r="AK178" i="8"/>
  <c r="AA178" i="8"/>
  <c r="R178" i="8"/>
  <c r="I178" i="8"/>
  <c r="AY177" i="8"/>
  <c r="X177" i="8"/>
  <c r="N177" i="8"/>
  <c r="AU177" i="8"/>
  <c r="AG179" i="8"/>
  <c r="AG181" i="8"/>
  <c r="AG183" i="8"/>
  <c r="AG185" i="8"/>
  <c r="AG187" i="8"/>
  <c r="AG189" i="8"/>
  <c r="AG191" i="8"/>
  <c r="AG193" i="8"/>
  <c r="AG195" i="8"/>
  <c r="AG197" i="8"/>
  <c r="AG199" i="8"/>
  <c r="AG201" i="8"/>
  <c r="AG203" i="8"/>
  <c r="AG205" i="8"/>
  <c r="AG207" i="8"/>
  <c r="AG209" i="8"/>
  <c r="AG211" i="8"/>
  <c r="AG213" i="8"/>
  <c r="AG215" i="8"/>
  <c r="AG217" i="8"/>
  <c r="AB176" i="8"/>
  <c r="AB178" i="8"/>
  <c r="W176" i="8"/>
  <c r="O419" i="12"/>
  <c r="O399" i="12"/>
  <c r="M460" i="12"/>
  <c r="M418" i="12" s="1"/>
  <c r="M412" i="12"/>
  <c r="M524" i="12" s="1"/>
  <c r="K425" i="12"/>
  <c r="K450" i="12"/>
  <c r="I494" i="12"/>
  <c r="I484" i="12"/>
  <c r="H507" i="12"/>
  <c r="H461" i="12"/>
  <c r="H419" i="12" s="1"/>
  <c r="H497" i="12"/>
  <c r="H451" i="12"/>
  <c r="H448" i="12"/>
  <c r="H441" i="12"/>
  <c r="H399" i="12" s="1"/>
  <c r="G510" i="12"/>
  <c r="G507" i="12"/>
  <c r="G461" i="12"/>
  <c r="G497" i="12"/>
  <c r="G451" i="12"/>
  <c r="G441" i="12"/>
  <c r="F510" i="12"/>
  <c r="F464" i="12"/>
  <c r="F461" i="12"/>
  <c r="F454" i="12"/>
  <c r="F451" i="12"/>
  <c r="F487" i="12"/>
  <c r="E469" i="12"/>
  <c r="E467" i="12"/>
  <c r="F467" i="12"/>
  <c r="M467" i="12"/>
  <c r="M425" i="12" s="1"/>
  <c r="I465" i="12"/>
  <c r="I423" i="12" s="1"/>
  <c r="H465" i="12"/>
  <c r="H423" i="12" s="1"/>
  <c r="P465" i="12"/>
  <c r="P423" i="12" s="1"/>
  <c r="F458" i="12"/>
  <c r="F416" i="12" s="1"/>
  <c r="E454" i="12"/>
  <c r="F495" i="12"/>
  <c r="E495" i="12"/>
  <c r="M495" i="12"/>
  <c r="M410" i="12" s="1"/>
  <c r="K493" i="12"/>
  <c r="J447" i="12"/>
  <c r="J405" i="12" s="1"/>
  <c r="L484" i="12"/>
  <c r="L399" i="12" s="1"/>
  <c r="AZ276" i="12"/>
  <c r="AJ276" i="12"/>
  <c r="T276" i="12"/>
  <c r="AU274" i="12"/>
  <c r="AE274" i="12"/>
  <c r="O274" i="12"/>
  <c r="AT272" i="12"/>
  <c r="AD272" i="12"/>
  <c r="N272" i="12"/>
  <c r="AC270" i="12"/>
  <c r="M270" i="12"/>
  <c r="AR268" i="12"/>
  <c r="AB268" i="12"/>
  <c r="L268" i="12"/>
  <c r="BC266" i="12"/>
  <c r="AM266" i="12"/>
  <c r="W266" i="12"/>
  <c r="G266" i="12"/>
  <c r="BB264" i="12"/>
  <c r="AE264" i="12"/>
  <c r="M264" i="12"/>
  <c r="BC262" i="12"/>
  <c r="AK262" i="12"/>
  <c r="N262" i="12"/>
  <c r="BC260" i="12"/>
  <c r="AK260" i="12"/>
  <c r="N260" i="12"/>
  <c r="BC258" i="12"/>
  <c r="AK258" i="12"/>
  <c r="N258" i="12"/>
  <c r="BC256" i="12"/>
  <c r="AK256" i="12"/>
  <c r="N256" i="12"/>
  <c r="BC254" i="12"/>
  <c r="AK254" i="12"/>
  <c r="N254" i="12"/>
  <c r="BC252" i="12"/>
  <c r="AK252" i="12"/>
  <c r="N252" i="12"/>
  <c r="BC250" i="12"/>
  <c r="AK250" i="12"/>
  <c r="N250" i="12"/>
  <c r="BC248" i="12"/>
  <c r="BC245" i="12"/>
  <c r="AY243" i="12"/>
  <c r="N243" i="12"/>
  <c r="W240" i="12"/>
  <c r="AY237" i="12"/>
  <c r="N237" i="12"/>
  <c r="BC235" i="12"/>
  <c r="J227" i="12"/>
  <c r="R227" i="12"/>
  <c r="Z227" i="12"/>
  <c r="AH227" i="12"/>
  <c r="AP227" i="12"/>
  <c r="AX227" i="12"/>
  <c r="F227" i="12"/>
  <c r="O227" i="12"/>
  <c r="X227" i="12"/>
  <c r="AG227" i="12"/>
  <c r="AQ227" i="12"/>
  <c r="AZ227" i="12"/>
  <c r="G227" i="12"/>
  <c r="P227" i="12"/>
  <c r="Y227" i="12"/>
  <c r="AI227" i="12"/>
  <c r="AR227" i="12"/>
  <c r="H227" i="12"/>
  <c r="Q227" i="12"/>
  <c r="AA227" i="12"/>
  <c r="AJ227" i="12"/>
  <c r="BB227" i="12"/>
  <c r="I227" i="12"/>
  <c r="S227" i="12"/>
  <c r="AB227" i="12"/>
  <c r="AK227" i="12"/>
  <c r="AT227" i="12"/>
  <c r="BC227" i="12"/>
  <c r="K227" i="12"/>
  <c r="T227" i="12"/>
  <c r="AC227" i="12"/>
  <c r="AL227" i="12"/>
  <c r="AU227" i="12"/>
  <c r="L227" i="12"/>
  <c r="U227" i="12"/>
  <c r="AD227" i="12"/>
  <c r="AM227" i="12"/>
  <c r="AV227" i="12"/>
  <c r="G224" i="12"/>
  <c r="Y224" i="12"/>
  <c r="AH224" i="12"/>
  <c r="AQ224" i="12"/>
  <c r="AZ224" i="12"/>
  <c r="H224" i="12"/>
  <c r="Q224" i="12"/>
  <c r="Z224" i="12"/>
  <c r="AI224" i="12"/>
  <c r="R224" i="12"/>
  <c r="AA224" i="12"/>
  <c r="AJ224" i="12"/>
  <c r="AB224" i="12"/>
  <c r="AK224" i="12"/>
  <c r="AU224" i="12"/>
  <c r="T224" i="12"/>
  <c r="AC224" i="12"/>
  <c r="AM224" i="12"/>
  <c r="AV224" i="12"/>
  <c r="L224" i="12"/>
  <c r="U224" i="12"/>
  <c r="AN224" i="12"/>
  <c r="AG221" i="12"/>
  <c r="K220" i="12"/>
  <c r="AF211" i="12"/>
  <c r="K210" i="12"/>
  <c r="AG208" i="12"/>
  <c r="W205" i="12"/>
  <c r="AH202" i="12"/>
  <c r="BC197" i="12"/>
  <c r="AY195" i="12"/>
  <c r="N195" i="12"/>
  <c r="AY192" i="12"/>
  <c r="O192" i="12"/>
  <c r="AG189" i="12"/>
  <c r="AH186" i="12"/>
  <c r="AF179" i="12"/>
  <c r="AY176" i="12"/>
  <c r="AY182" i="12"/>
  <c r="AY185" i="12"/>
  <c r="AY198" i="12"/>
  <c r="AY201" i="12"/>
  <c r="AY214" i="12"/>
  <c r="AY217" i="12"/>
  <c r="AY230" i="12"/>
  <c r="AY233" i="12"/>
  <c r="AY188" i="12"/>
  <c r="AY191" i="12"/>
  <c r="AY204" i="12"/>
  <c r="AY207" i="12"/>
  <c r="AY220" i="12"/>
  <c r="AY223" i="12"/>
  <c r="AY236" i="12"/>
  <c r="AY239" i="12"/>
  <c r="AY181" i="12"/>
  <c r="AY194" i="12"/>
  <c r="AY197" i="12"/>
  <c r="AY210" i="12"/>
  <c r="AY213" i="12"/>
  <c r="AY226" i="12"/>
  <c r="AY229" i="12"/>
  <c r="AY242" i="12"/>
  <c r="AY245" i="12"/>
  <c r="AY178" i="12"/>
  <c r="AY184" i="12"/>
  <c r="AY187" i="12"/>
  <c r="AY200" i="12"/>
  <c r="AY203" i="12"/>
  <c r="AY216" i="12"/>
  <c r="AY219" i="12"/>
  <c r="AY232" i="12"/>
  <c r="AY235" i="12"/>
  <c r="AY190" i="12"/>
  <c r="AY193" i="12"/>
  <c r="AY206" i="12"/>
  <c r="AY209" i="12"/>
  <c r="AY225" i="12"/>
  <c r="AY238" i="12"/>
  <c r="AY241" i="12"/>
  <c r="AY177" i="12"/>
  <c r="AY180" i="12"/>
  <c r="AY183" i="12"/>
  <c r="AY196" i="12"/>
  <c r="AY199" i="12"/>
  <c r="AY212" i="12"/>
  <c r="AY215" i="12"/>
  <c r="AY228" i="12"/>
  <c r="AY231" i="12"/>
  <c r="AY244" i="12"/>
  <c r="AU189" i="12"/>
  <c r="O179" i="12"/>
  <c r="AP179" i="12"/>
  <c r="AP181" i="12"/>
  <c r="AP183" i="12"/>
  <c r="AP185" i="12"/>
  <c r="AP187" i="12"/>
  <c r="AP189" i="12"/>
  <c r="AP191" i="12"/>
  <c r="AP193" i="12"/>
  <c r="AP195" i="12"/>
  <c r="AP197" i="12"/>
  <c r="AP199" i="12"/>
  <c r="AP201" i="12"/>
  <c r="AP203" i="12"/>
  <c r="AP205" i="12"/>
  <c r="AP207" i="12"/>
  <c r="AP209" i="12"/>
  <c r="AP211" i="12"/>
  <c r="AP213" i="12"/>
  <c r="AP215" i="12"/>
  <c r="AP217" i="12"/>
  <c r="AP219" i="12"/>
  <c r="AP221" i="12"/>
  <c r="AP223" i="12"/>
  <c r="AP225" i="12"/>
  <c r="AP182" i="12"/>
  <c r="AP198" i="12"/>
  <c r="AP214" i="12"/>
  <c r="AP230" i="12"/>
  <c r="AP188" i="12"/>
  <c r="AP204" i="12"/>
  <c r="AP220" i="12"/>
  <c r="AP236" i="12"/>
  <c r="AP194" i="12"/>
  <c r="AP210" i="12"/>
  <c r="AP226" i="12"/>
  <c r="AP242" i="12"/>
  <c r="AP246" i="12"/>
  <c r="AP178" i="12"/>
  <c r="AP184" i="12"/>
  <c r="AP200" i="12"/>
  <c r="AP216" i="12"/>
  <c r="AP232" i="12"/>
  <c r="AP176" i="12"/>
  <c r="AP190" i="12"/>
  <c r="AP206" i="12"/>
  <c r="AP222" i="12"/>
  <c r="AP238" i="12"/>
  <c r="AP177" i="12"/>
  <c r="AP180" i="12"/>
  <c r="AP196" i="12"/>
  <c r="AP212" i="12"/>
  <c r="AP228" i="12"/>
  <c r="AP244" i="12"/>
  <c r="AI186" i="12"/>
  <c r="P487" i="8"/>
  <c r="P487" i="14" s="1"/>
  <c r="O468" i="8"/>
  <c r="O463" i="8"/>
  <c r="O421" i="8" s="1"/>
  <c r="O458" i="8"/>
  <c r="O416" i="8" s="1"/>
  <c r="N495" i="8"/>
  <c r="N490" i="8"/>
  <c r="N485" i="8"/>
  <c r="M444" i="8"/>
  <c r="L513" i="8"/>
  <c r="L513" i="14" s="1"/>
  <c r="L508" i="8"/>
  <c r="L503" i="8"/>
  <c r="L498" i="8"/>
  <c r="K452" i="8"/>
  <c r="K447" i="8"/>
  <c r="K442" i="8"/>
  <c r="J511" i="8"/>
  <c r="J506" i="8"/>
  <c r="I470" i="8"/>
  <c r="I465" i="8"/>
  <c r="I455" i="8"/>
  <c r="I413" i="8" s="1"/>
  <c r="H487" i="8"/>
  <c r="G468" i="8"/>
  <c r="G458" i="8"/>
  <c r="F490" i="8"/>
  <c r="F405" i="8" s="1"/>
  <c r="AV244" i="8"/>
  <c r="AN244" i="8"/>
  <c r="AF244" i="8"/>
  <c r="X244" i="8"/>
  <c r="P244" i="8"/>
  <c r="AV242" i="8"/>
  <c r="AN242" i="8"/>
  <c r="AF242" i="8"/>
  <c r="X242" i="8"/>
  <c r="P242" i="8"/>
  <c r="AV240" i="8"/>
  <c r="AN240" i="8"/>
  <c r="AF240" i="8"/>
  <c r="X240" i="8"/>
  <c r="P240" i="8"/>
  <c r="AV238" i="8"/>
  <c r="AN238" i="8"/>
  <c r="AF238" i="8"/>
  <c r="X238" i="8"/>
  <c r="P238" i="8"/>
  <c r="AV236" i="8"/>
  <c r="AN236" i="8"/>
  <c r="AF236" i="8"/>
  <c r="X236" i="8"/>
  <c r="P236" i="8"/>
  <c r="AR235" i="8"/>
  <c r="AJ235" i="8"/>
  <c r="T235" i="8"/>
  <c r="L235" i="8"/>
  <c r="AV234" i="8"/>
  <c r="AN234" i="8"/>
  <c r="AF234" i="8"/>
  <c r="X234" i="8"/>
  <c r="P234" i="8"/>
  <c r="AR233" i="8"/>
  <c r="AJ233" i="8"/>
  <c r="T233" i="8"/>
  <c r="L233" i="8"/>
  <c r="AV232" i="8"/>
  <c r="AN232" i="8"/>
  <c r="AF232" i="8"/>
  <c r="X232" i="8"/>
  <c r="P232" i="8"/>
  <c r="AR231" i="8"/>
  <c r="AJ231" i="8"/>
  <c r="T231" i="8"/>
  <c r="L231" i="8"/>
  <c r="AV230" i="8"/>
  <c r="AN230" i="8"/>
  <c r="AF230" i="8"/>
  <c r="X230" i="8"/>
  <c r="P230" i="8"/>
  <c r="AR229" i="8"/>
  <c r="AJ229" i="8"/>
  <c r="T229" i="8"/>
  <c r="L229" i="8"/>
  <c r="AV228" i="8"/>
  <c r="AN228" i="8"/>
  <c r="AF228" i="8"/>
  <c r="X228" i="8"/>
  <c r="P228" i="8"/>
  <c r="AR227" i="8"/>
  <c r="AJ227" i="8"/>
  <c r="T227" i="8"/>
  <c r="L227" i="8"/>
  <c r="AV226" i="8"/>
  <c r="AN226" i="8"/>
  <c r="AF226" i="8"/>
  <c r="X226" i="8"/>
  <c r="P226" i="8"/>
  <c r="AJ225" i="8"/>
  <c r="T225" i="8"/>
  <c r="L225" i="8"/>
  <c r="AV224" i="8"/>
  <c r="AN224" i="8"/>
  <c r="AF224" i="8"/>
  <c r="X224" i="8"/>
  <c r="P224" i="8"/>
  <c r="AJ223" i="8"/>
  <c r="T223" i="8"/>
  <c r="L223" i="8"/>
  <c r="AV222" i="8"/>
  <c r="AN222" i="8"/>
  <c r="AF222" i="8"/>
  <c r="X222" i="8"/>
  <c r="P222" i="8"/>
  <c r="AZ221" i="8"/>
  <c r="AJ221" i="8"/>
  <c r="T221" i="8"/>
  <c r="L221" i="8"/>
  <c r="AV220" i="8"/>
  <c r="AN220" i="8"/>
  <c r="AF220" i="8"/>
  <c r="X220" i="8"/>
  <c r="P220" i="8"/>
  <c r="AZ219" i="8"/>
  <c r="AJ219" i="8"/>
  <c r="T219" i="8"/>
  <c r="L219" i="8"/>
  <c r="AV218" i="8"/>
  <c r="AN218" i="8"/>
  <c r="AF218" i="8"/>
  <c r="X218" i="8"/>
  <c r="P218" i="8"/>
  <c r="AR217" i="8"/>
  <c r="AI217" i="8"/>
  <c r="Z217" i="8"/>
  <c r="AO216" i="8"/>
  <c r="AV215" i="8"/>
  <c r="AM215" i="8"/>
  <c r="AD215" i="8"/>
  <c r="L215" i="8"/>
  <c r="BC214" i="8"/>
  <c r="AT214" i="8"/>
  <c r="AJ214" i="8"/>
  <c r="AA214" i="8"/>
  <c r="R214" i="8"/>
  <c r="I214" i="8"/>
  <c r="AR213" i="8"/>
  <c r="AI213" i="8"/>
  <c r="Z213" i="8"/>
  <c r="AO212" i="8"/>
  <c r="AV211" i="8"/>
  <c r="AM211" i="8"/>
  <c r="AD211" i="8"/>
  <c r="L211" i="8"/>
  <c r="BC210" i="8"/>
  <c r="AT210" i="8"/>
  <c r="AJ210" i="8"/>
  <c r="AA210" i="8"/>
  <c r="R210" i="8"/>
  <c r="I210" i="8"/>
  <c r="AR209" i="8"/>
  <c r="AI209" i="8"/>
  <c r="Z209" i="8"/>
  <c r="AO208" i="8"/>
  <c r="AV207" i="8"/>
  <c r="AM207" i="8"/>
  <c r="AD207" i="8"/>
  <c r="L207" i="8"/>
  <c r="BC206" i="8"/>
  <c r="AT206" i="8"/>
  <c r="AJ206" i="8"/>
  <c r="AA206" i="8"/>
  <c r="R206" i="8"/>
  <c r="I206" i="8"/>
  <c r="AR205" i="8"/>
  <c r="AI205" i="8"/>
  <c r="Z205" i="8"/>
  <c r="AO204" i="8"/>
  <c r="AV203" i="8"/>
  <c r="AM203" i="8"/>
  <c r="AD203" i="8"/>
  <c r="L203" i="8"/>
  <c r="BC202" i="8"/>
  <c r="AT202" i="8"/>
  <c r="AJ202" i="8"/>
  <c r="AA202" i="8"/>
  <c r="R202" i="8"/>
  <c r="I202" i="8"/>
  <c r="AR201" i="8"/>
  <c r="AI201" i="8"/>
  <c r="Z201" i="8"/>
  <c r="AO200" i="8"/>
  <c r="AV199" i="8"/>
  <c r="AM199" i="8"/>
  <c r="AD199" i="8"/>
  <c r="L199" i="8"/>
  <c r="BC198" i="8"/>
  <c r="AT198" i="8"/>
  <c r="AJ198" i="8"/>
  <c r="AA198" i="8"/>
  <c r="R198" i="8"/>
  <c r="I198" i="8"/>
  <c r="AR197" i="8"/>
  <c r="AI197" i="8"/>
  <c r="Z197" i="8"/>
  <c r="AO196" i="8"/>
  <c r="AV195" i="8"/>
  <c r="AM195" i="8"/>
  <c r="AD195" i="8"/>
  <c r="L195" i="8"/>
  <c r="BC194" i="8"/>
  <c r="AT194" i="8"/>
  <c r="AJ194" i="8"/>
  <c r="AA194" i="8"/>
  <c r="R194" i="8"/>
  <c r="I194" i="8"/>
  <c r="AR193" i="8"/>
  <c r="AI193" i="8"/>
  <c r="Z193" i="8"/>
  <c r="AO192" i="8"/>
  <c r="AV191" i="8"/>
  <c r="AM191" i="8"/>
  <c r="AD191" i="8"/>
  <c r="L191" i="8"/>
  <c r="BC190" i="8"/>
  <c r="AT190" i="8"/>
  <c r="AJ190" i="8"/>
  <c r="AA190" i="8"/>
  <c r="R190" i="8"/>
  <c r="I190" i="8"/>
  <c r="AR189" i="8"/>
  <c r="AI189" i="8"/>
  <c r="Z189" i="8"/>
  <c r="AO188" i="8"/>
  <c r="AV187" i="8"/>
  <c r="AM187" i="8"/>
  <c r="AD187" i="8"/>
  <c r="L187" i="8"/>
  <c r="BC186" i="8"/>
  <c r="AT186" i="8"/>
  <c r="AJ186" i="8"/>
  <c r="AA186" i="8"/>
  <c r="R186" i="8"/>
  <c r="I186" i="8"/>
  <c r="AR185" i="8"/>
  <c r="AI185" i="8"/>
  <c r="Z185" i="8"/>
  <c r="AO184" i="8"/>
  <c r="AV183" i="8"/>
  <c r="AM183" i="8"/>
  <c r="AD183" i="8"/>
  <c r="L183" i="8"/>
  <c r="BC182" i="8"/>
  <c r="AT182" i="8"/>
  <c r="AJ182" i="8"/>
  <c r="AA182" i="8"/>
  <c r="R182" i="8"/>
  <c r="I182" i="8"/>
  <c r="AR181" i="8"/>
  <c r="AI181" i="8"/>
  <c r="Z181" i="8"/>
  <c r="AO180" i="8"/>
  <c r="AM179" i="8"/>
  <c r="U179" i="8"/>
  <c r="L179" i="8"/>
  <c r="Q178" i="8"/>
  <c r="AO177" i="8"/>
  <c r="BC176" i="8"/>
  <c r="AO176" i="8"/>
  <c r="AK180" i="8"/>
  <c r="AK182" i="8"/>
  <c r="AK184" i="8"/>
  <c r="AK186" i="8"/>
  <c r="AK188" i="8"/>
  <c r="AK190" i="8"/>
  <c r="AK192" i="8"/>
  <c r="AK194" i="8"/>
  <c r="AK196" i="8"/>
  <c r="AK198" i="8"/>
  <c r="AK200" i="8"/>
  <c r="AK202" i="8"/>
  <c r="AK204" i="8"/>
  <c r="AK206" i="8"/>
  <c r="AK208" i="8"/>
  <c r="AK210" i="8"/>
  <c r="AK212" i="8"/>
  <c r="AK214" i="8"/>
  <c r="AK216" i="8"/>
  <c r="I176" i="8"/>
  <c r="N460" i="12"/>
  <c r="N418" i="12" s="1"/>
  <c r="M491" i="12"/>
  <c r="M406" i="12" s="1"/>
  <c r="L411" i="12"/>
  <c r="I490" i="12"/>
  <c r="I405" i="12" s="1"/>
  <c r="I487" i="12"/>
  <c r="I402" i="12" s="1"/>
  <c r="H467" i="12"/>
  <c r="H490" i="12"/>
  <c r="H405" i="12" s="1"/>
  <c r="H444" i="12"/>
  <c r="G513" i="12"/>
  <c r="G428" i="12" s="1"/>
  <c r="G467" i="12"/>
  <c r="G493" i="12"/>
  <c r="G408" i="12" s="1"/>
  <c r="G490" i="12"/>
  <c r="G405" i="12" s="1"/>
  <c r="G444" i="12"/>
  <c r="F513" i="12"/>
  <c r="F428" i="12" s="1"/>
  <c r="F503" i="12"/>
  <c r="F493" i="12"/>
  <c r="F408" i="12" s="1"/>
  <c r="F447" i="12"/>
  <c r="F444" i="12"/>
  <c r="H469" i="12"/>
  <c r="H427" i="12" s="1"/>
  <c r="K503" i="12"/>
  <c r="K418" i="12" s="1"/>
  <c r="J456" i="12"/>
  <c r="J414" i="12" s="1"/>
  <c r="I456" i="12"/>
  <c r="J452" i="12"/>
  <c r="J410" i="12" s="1"/>
  <c r="E450" i="12"/>
  <c r="E491" i="12"/>
  <c r="E441" i="12"/>
  <c r="J441" i="12"/>
  <c r="J399" i="12" s="1"/>
  <c r="I441" i="12"/>
  <c r="AT274" i="12"/>
  <c r="AD274" i="12"/>
  <c r="N274" i="12"/>
  <c r="AC272" i="12"/>
  <c r="M272" i="12"/>
  <c r="AR270" i="12"/>
  <c r="AB270" i="12"/>
  <c r="L270" i="12"/>
  <c r="BC268" i="12"/>
  <c r="BB266" i="12"/>
  <c r="AL266" i="12"/>
  <c r="V266" i="12"/>
  <c r="F266" i="12"/>
  <c r="BB262" i="12"/>
  <c r="AE262" i="12"/>
  <c r="M262" i="12"/>
  <c r="BB260" i="12"/>
  <c r="AE260" i="12"/>
  <c r="M260" i="12"/>
  <c r="BB258" i="12"/>
  <c r="AE258" i="12"/>
  <c r="M258" i="12"/>
  <c r="BB256" i="12"/>
  <c r="AE256" i="12"/>
  <c r="M256" i="12"/>
  <c r="BB254" i="12"/>
  <c r="AE254" i="12"/>
  <c r="M254" i="12"/>
  <c r="BB252" i="12"/>
  <c r="AE252" i="12"/>
  <c r="M252" i="12"/>
  <c r="BB250" i="12"/>
  <c r="AE250" i="12"/>
  <c r="M250" i="12"/>
  <c r="BB248" i="12"/>
  <c r="M243" i="12"/>
  <c r="AY240" i="12"/>
  <c r="O240" i="12"/>
  <c r="BC238" i="12"/>
  <c r="AQ237" i="12"/>
  <c r="F237" i="12"/>
  <c r="BB235" i="12"/>
  <c r="F234" i="12"/>
  <c r="N234" i="12"/>
  <c r="V234" i="12"/>
  <c r="AD234" i="12"/>
  <c r="AL234" i="12"/>
  <c r="AT234" i="12"/>
  <c r="BB234" i="12"/>
  <c r="H234" i="12"/>
  <c r="Q234" i="12"/>
  <c r="Z234" i="12"/>
  <c r="AI234" i="12"/>
  <c r="AR234" i="12"/>
  <c r="I234" i="12"/>
  <c r="R234" i="12"/>
  <c r="AA234" i="12"/>
  <c r="AJ234" i="12"/>
  <c r="BC234" i="12"/>
  <c r="J234" i="12"/>
  <c r="S234" i="12"/>
  <c r="AB234" i="12"/>
  <c r="AK234" i="12"/>
  <c r="AU234" i="12"/>
  <c r="K234" i="12"/>
  <c r="T234" i="12"/>
  <c r="AC234" i="12"/>
  <c r="AM234" i="12"/>
  <c r="AV234" i="12"/>
  <c r="L234" i="12"/>
  <c r="U234" i="12"/>
  <c r="AE234" i="12"/>
  <c r="AN234" i="12"/>
  <c r="AW234" i="12"/>
  <c r="M234" i="12"/>
  <c r="W234" i="12"/>
  <c r="AF234" i="12"/>
  <c r="AO234" i="12"/>
  <c r="AX234" i="12"/>
  <c r="AN227" i="12"/>
  <c r="AO224" i="12"/>
  <c r="K223" i="12"/>
  <c r="AF221" i="12"/>
  <c r="H218" i="12"/>
  <c r="Q218" i="12"/>
  <c r="Z218" i="12"/>
  <c r="AI218" i="12"/>
  <c r="R218" i="12"/>
  <c r="AA218" i="12"/>
  <c r="AJ218" i="12"/>
  <c r="J218" i="12"/>
  <c r="S218" i="12"/>
  <c r="AB218" i="12"/>
  <c r="AK218" i="12"/>
  <c r="AU218" i="12"/>
  <c r="T218" i="12"/>
  <c r="AC218" i="12"/>
  <c r="AM218" i="12"/>
  <c r="L218" i="12"/>
  <c r="U218" i="12"/>
  <c r="AN218" i="12"/>
  <c r="M218" i="12"/>
  <c r="AF218" i="12"/>
  <c r="AO218" i="12"/>
  <c r="BC216" i="12"/>
  <c r="AE211" i="12"/>
  <c r="AF208" i="12"/>
  <c r="AZ205" i="12"/>
  <c r="O205" i="12"/>
  <c r="BC203" i="12"/>
  <c r="AG202" i="12"/>
  <c r="AX198" i="12"/>
  <c r="K197" i="12"/>
  <c r="M195" i="12"/>
  <c r="BB193" i="12"/>
  <c r="AX192" i="12"/>
  <c r="M192" i="12"/>
  <c r="AF189" i="12"/>
  <c r="AG186" i="12"/>
  <c r="AE179" i="12"/>
  <c r="AT180" i="12"/>
  <c r="AT182" i="12"/>
  <c r="AT184" i="12"/>
  <c r="AT186" i="12"/>
  <c r="AT188" i="12"/>
  <c r="AT190" i="12"/>
  <c r="AT192" i="12"/>
  <c r="AT194" i="12"/>
  <c r="AT196" i="12"/>
  <c r="AT198" i="12"/>
  <c r="AT200" i="12"/>
  <c r="AT202" i="12"/>
  <c r="AT204" i="12"/>
  <c r="AT206" i="12"/>
  <c r="AT208" i="12"/>
  <c r="AT210" i="12"/>
  <c r="AT212" i="12"/>
  <c r="AT214" i="12"/>
  <c r="AT216" i="12"/>
  <c r="AT218" i="12"/>
  <c r="AT222" i="12"/>
  <c r="AT226" i="12"/>
  <c r="AT176" i="12"/>
  <c r="AT193" i="12"/>
  <c r="AT209" i="12"/>
  <c r="AT225" i="12"/>
  <c r="AT177" i="12"/>
  <c r="AT183" i="12"/>
  <c r="AT199" i="12"/>
  <c r="AT215" i="12"/>
  <c r="AT189" i="12"/>
  <c r="AT205" i="12"/>
  <c r="AT221" i="12"/>
  <c r="AT247" i="12"/>
  <c r="AT249" i="12"/>
  <c r="AT251" i="12"/>
  <c r="AT253" i="12"/>
  <c r="AT255" i="12"/>
  <c r="AT257" i="12"/>
  <c r="AT259" i="12"/>
  <c r="AT261" i="12"/>
  <c r="AT263" i="12"/>
  <c r="AT265" i="12"/>
  <c r="AT267" i="12"/>
  <c r="AT269" i="12"/>
  <c r="AT271" i="12"/>
  <c r="AT273" i="12"/>
  <c r="AT275" i="12"/>
  <c r="AT277" i="12"/>
  <c r="AT179" i="12"/>
  <c r="AT195" i="12"/>
  <c r="AT211" i="12"/>
  <c r="AT185" i="12"/>
  <c r="AT201" i="12"/>
  <c r="AT217" i="12"/>
  <c r="AT233" i="12"/>
  <c r="AT191" i="12"/>
  <c r="AT207" i="12"/>
  <c r="AT223" i="12"/>
  <c r="AT239" i="12"/>
  <c r="G176" i="12"/>
  <c r="AM176" i="12"/>
  <c r="Q176" i="12"/>
  <c r="Y176" i="12"/>
  <c r="H176" i="12"/>
  <c r="M176" i="12"/>
  <c r="R176" i="12"/>
  <c r="Z176" i="12"/>
  <c r="AF176" i="12"/>
  <c r="AN176" i="12"/>
  <c r="AU176" i="12"/>
  <c r="AO176" i="12"/>
  <c r="N176" i="12"/>
  <c r="T176" i="12"/>
  <c r="AA176" i="12"/>
  <c r="AH176" i="12"/>
  <c r="J176" i="12"/>
  <c r="U176" i="12"/>
  <c r="AB176" i="12"/>
  <c r="AI176" i="12"/>
  <c r="AV176" i="12"/>
  <c r="W185" i="12"/>
  <c r="W188" i="12"/>
  <c r="W201" i="12"/>
  <c r="W204" i="12"/>
  <c r="W217" i="12"/>
  <c r="W220" i="12"/>
  <c r="W233" i="12"/>
  <c r="W191" i="12"/>
  <c r="W194" i="12"/>
  <c r="W207" i="12"/>
  <c r="W210" i="12"/>
  <c r="W223" i="12"/>
  <c r="W226" i="12"/>
  <c r="W239" i="12"/>
  <c r="W178" i="12"/>
  <c r="W181" i="12"/>
  <c r="W184" i="12"/>
  <c r="W197" i="12"/>
  <c r="W200" i="12"/>
  <c r="W213" i="12"/>
  <c r="W216" i="12"/>
  <c r="W229" i="12"/>
  <c r="W232" i="12"/>
  <c r="W245" i="12"/>
  <c r="W187" i="12"/>
  <c r="W190" i="12"/>
  <c r="W203" i="12"/>
  <c r="W206" i="12"/>
  <c r="W219" i="12"/>
  <c r="W222" i="12"/>
  <c r="W235" i="12"/>
  <c r="W180" i="12"/>
  <c r="W193" i="12"/>
  <c r="W196" i="12"/>
  <c r="W209" i="12"/>
  <c r="W212" i="12"/>
  <c r="W225" i="12"/>
  <c r="W241" i="12"/>
  <c r="W177" i="12"/>
  <c r="W183" i="12"/>
  <c r="W186" i="12"/>
  <c r="W199" i="12"/>
  <c r="W202" i="12"/>
  <c r="W215" i="12"/>
  <c r="W218" i="12"/>
  <c r="W231" i="12"/>
  <c r="AR715" i="14"/>
  <c r="AR701" i="14"/>
  <c r="F377" i="12"/>
  <c r="J377" i="12"/>
  <c r="N377" i="12"/>
  <c r="R377" i="12"/>
  <c r="V377" i="12"/>
  <c r="Z377" i="12"/>
  <c r="AD377" i="12"/>
  <c r="AH377" i="12"/>
  <c r="AL377" i="12"/>
  <c r="AP377" i="12"/>
  <c r="AU377" i="12"/>
  <c r="AY377" i="12"/>
  <c r="BC377" i="12"/>
  <c r="L377" i="12"/>
  <c r="U377" i="12"/>
  <c r="AI377" i="12"/>
  <c r="AR377" i="12"/>
  <c r="BB377" i="12"/>
  <c r="H377" i="12"/>
  <c r="Q377" i="12"/>
  <c r="AE377" i="12"/>
  <c r="AN377" i="12"/>
  <c r="AX377" i="12"/>
  <c r="M377" i="12"/>
  <c r="AA377" i="12"/>
  <c r="AJ377" i="12"/>
  <c r="AT377" i="12"/>
  <c r="I377" i="12"/>
  <c r="W377" i="12"/>
  <c r="AF377" i="12"/>
  <c r="AO377" i="12"/>
  <c r="S377" i="12"/>
  <c r="AB377" i="12"/>
  <c r="AK377" i="12"/>
  <c r="AZ377" i="12"/>
  <c r="O377" i="12"/>
  <c r="X377" i="12"/>
  <c r="AG377" i="12"/>
  <c r="AV377" i="12"/>
  <c r="K377" i="12"/>
  <c r="T377" i="12"/>
  <c r="AC377" i="12"/>
  <c r="AQ377" i="12"/>
  <c r="BA377" i="12"/>
  <c r="G377" i="12"/>
  <c r="P377" i="12"/>
  <c r="Y377" i="12"/>
  <c r="AM377" i="12"/>
  <c r="AW377" i="12"/>
  <c r="AB688" i="12"/>
  <c r="AB688" i="14" s="1"/>
  <c r="AB692" i="12"/>
  <c r="AB695" i="12"/>
  <c r="AB699" i="12"/>
  <c r="AB706" i="12"/>
  <c r="AB714" i="12"/>
  <c r="AG689" i="12"/>
  <c r="AG693" i="12"/>
  <c r="AG715" i="12"/>
  <c r="AG715" i="14" s="1"/>
  <c r="AH699" i="12"/>
  <c r="AH702" i="12"/>
  <c r="AH704" i="12"/>
  <c r="AH705" i="12"/>
  <c r="AH705" i="14" s="1"/>
  <c r="AH706" i="12"/>
  <c r="AH709" i="12"/>
  <c r="AH710" i="12"/>
  <c r="AH710" i="14" s="1"/>
  <c r="AI688" i="12"/>
  <c r="AI688" i="14" s="1"/>
  <c r="AI693" i="12"/>
  <c r="AI699" i="12"/>
  <c r="AI703" i="12"/>
  <c r="AI714" i="12"/>
  <c r="AJ713" i="12"/>
  <c r="AJ714" i="12"/>
  <c r="AJ715" i="12"/>
  <c r="AK686" i="12"/>
  <c r="AK699" i="12"/>
  <c r="AK709" i="12"/>
  <c r="AP687" i="12"/>
  <c r="AP704" i="12"/>
  <c r="AP710" i="12"/>
  <c r="AB687" i="12"/>
  <c r="AB691" i="12"/>
  <c r="AB691" i="14" s="1"/>
  <c r="AB701" i="12"/>
  <c r="AB701" i="14" s="1"/>
  <c r="AB705" i="12"/>
  <c r="AB713" i="12"/>
  <c r="AG688" i="12"/>
  <c r="AG688" i="14" s="1"/>
  <c r="AG692" i="12"/>
  <c r="AG697" i="12"/>
  <c r="AG701" i="12"/>
  <c r="AG703" i="12"/>
  <c r="AG714" i="12"/>
  <c r="AG714" i="14" s="1"/>
  <c r="AH686" i="12"/>
  <c r="AH687" i="12"/>
  <c r="AH687" i="14" s="1"/>
  <c r="AH688" i="12"/>
  <c r="AH688" i="14" s="1"/>
  <c r="AH689" i="12"/>
  <c r="AH689" i="14" s="1"/>
  <c r="AH713" i="12"/>
  <c r="AH714" i="12"/>
  <c r="AH714" i="14" s="1"/>
  <c r="AH715" i="12"/>
  <c r="AH715" i="14" s="1"/>
  <c r="AI687" i="12"/>
  <c r="AI687" i="14" s="1"/>
  <c r="AI692" i="12"/>
  <c r="AI697" i="12"/>
  <c r="AI697" i="14" s="1"/>
  <c r="AI710" i="12"/>
  <c r="AI713" i="12"/>
  <c r="AJ706" i="12"/>
  <c r="AJ712" i="12"/>
  <c r="AK693" i="12"/>
  <c r="AK693" i="14" s="1"/>
  <c r="AK703" i="12"/>
  <c r="AK715" i="12"/>
  <c r="AM691" i="12"/>
  <c r="AM691" i="14" s="1"/>
  <c r="AM692" i="12"/>
  <c r="AM693" i="12"/>
  <c r="AM699" i="12"/>
  <c r="AM717" i="12"/>
  <c r="AP686" i="12"/>
  <c r="AP693" i="12"/>
  <c r="AP693" i="14" s="1"/>
  <c r="AP699" i="12"/>
  <c r="AP709" i="12"/>
  <c r="AQ698" i="12"/>
  <c r="AB686" i="12"/>
  <c r="AB700" i="12"/>
  <c r="AB704" i="12"/>
  <c r="AG687" i="12"/>
  <c r="AG687" i="14" s="1"/>
  <c r="AG691" i="12"/>
  <c r="AG691" i="14" s="1"/>
  <c r="AG696" i="12"/>
  <c r="AG700" i="12"/>
  <c r="AG710" i="12"/>
  <c r="AG710" i="14" s="1"/>
  <c r="AG713" i="12"/>
  <c r="AH695" i="12"/>
  <c r="AH695" i="14" s="1"/>
  <c r="AH696" i="12"/>
  <c r="AH697" i="12"/>
  <c r="AH697" i="14" s="1"/>
  <c r="AH712" i="12"/>
  <c r="AI686" i="12"/>
  <c r="AI691" i="12"/>
  <c r="AI696" i="12"/>
  <c r="AI696" i="14" s="1"/>
  <c r="AI701" i="12"/>
  <c r="AI701" i="14" s="1"/>
  <c r="AI706" i="12"/>
  <c r="AI706" i="14" s="1"/>
  <c r="AI709" i="12"/>
  <c r="AK692" i="12"/>
  <c r="AK692" i="14" s="1"/>
  <c r="AK707" i="12"/>
  <c r="AK714" i="12"/>
  <c r="AM686" i="12"/>
  <c r="AM687" i="12"/>
  <c r="AM687" i="14" s="1"/>
  <c r="AM688" i="12"/>
  <c r="AM688" i="14" s="1"/>
  <c r="AM689" i="12"/>
  <c r="AM689" i="14" s="1"/>
  <c r="AM704" i="12"/>
  <c r="AM705" i="12"/>
  <c r="AM705" i="14" s="1"/>
  <c r="AM706" i="12"/>
  <c r="AM706" i="14" s="1"/>
  <c r="AP692" i="12"/>
  <c r="AP703" i="12"/>
  <c r="AP708" i="12"/>
  <c r="AP715" i="12"/>
  <c r="AP715" i="14" s="1"/>
  <c r="AQ695" i="12"/>
  <c r="AQ695" i="14" s="1"/>
  <c r="AQ696" i="12"/>
  <c r="AQ697" i="12"/>
  <c r="AQ697" i="14" s="1"/>
  <c r="AB707" i="12"/>
  <c r="AB712" i="12"/>
  <c r="AG686" i="12"/>
  <c r="AG695" i="12"/>
  <c r="AG709" i="12"/>
  <c r="AG709" i="14" s="1"/>
  <c r="AG717" i="12"/>
  <c r="AH700" i="12"/>
  <c r="AH701" i="12"/>
  <c r="AH701" i="14" s="1"/>
  <c r="AH703" i="12"/>
  <c r="AI695" i="12"/>
  <c r="AI700" i="12"/>
  <c r="AI705" i="12"/>
  <c r="AI705" i="14" s="1"/>
  <c r="AI712" i="12"/>
  <c r="AI717" i="12"/>
  <c r="AI717" i="14" s="1"/>
  <c r="AK691" i="12"/>
  <c r="AK698" i="12"/>
  <c r="AK713" i="12"/>
  <c r="AM703" i="12"/>
  <c r="AP691" i="12"/>
  <c r="AP691" i="14" s="1"/>
  <c r="AP698" i="12"/>
  <c r="AP714" i="12"/>
  <c r="AQ703" i="12"/>
  <c r="AQ704" i="12"/>
  <c r="AQ705" i="12"/>
  <c r="AQ705" i="14" s="1"/>
  <c r="AQ706" i="12"/>
  <c r="AQ706" i="14" s="1"/>
  <c r="AQ717" i="12"/>
  <c r="AQ717" i="14" s="1"/>
  <c r="AR691" i="12"/>
  <c r="AR691" i="14" s="1"/>
  <c r="AR692" i="12"/>
  <c r="AR692" i="14" s="1"/>
  <c r="AR693" i="12"/>
  <c r="AR693" i="14" s="1"/>
  <c r="AB702" i="12"/>
  <c r="AB710" i="12"/>
  <c r="AG698" i="12"/>
  <c r="AG706" i="12"/>
  <c r="AG706" i="14" s="1"/>
  <c r="AG712" i="12"/>
  <c r="AH717" i="12"/>
  <c r="AH717" i="14" s="1"/>
  <c r="AI704" i="12"/>
  <c r="AK697" i="12"/>
  <c r="AK712" i="12"/>
  <c r="AM698" i="12"/>
  <c r="AM712" i="12"/>
  <c r="AM713" i="12"/>
  <c r="AM714" i="12"/>
  <c r="AM715" i="12"/>
  <c r="AM715" i="14" s="1"/>
  <c r="AP702" i="12"/>
  <c r="AP713" i="12"/>
  <c r="AQ691" i="12"/>
  <c r="AQ691" i="14" s="1"/>
  <c r="AQ692" i="12"/>
  <c r="AQ692" i="14" s="1"/>
  <c r="AQ693" i="12"/>
  <c r="AQ693" i="14" s="1"/>
  <c r="AB709" i="12"/>
  <c r="AB709" i="14" s="1"/>
  <c r="AG705" i="12"/>
  <c r="AH698" i="12"/>
  <c r="AI698" i="12"/>
  <c r="AJ708" i="12"/>
  <c r="AJ709" i="12"/>
  <c r="AJ709" i="14" s="1"/>
  <c r="AJ710" i="12"/>
  <c r="AJ710" i="14" s="1"/>
  <c r="AJ717" i="12"/>
  <c r="AJ717" i="14" s="1"/>
  <c r="AK689" i="12"/>
  <c r="AK689" i="14" s="1"/>
  <c r="AK696" i="12"/>
  <c r="AK696" i="14" s="1"/>
  <c r="AK701" i="12"/>
  <c r="AK701" i="14" s="1"/>
  <c r="AK706" i="12"/>
  <c r="AK706" i="14" s="1"/>
  <c r="AK711" i="12"/>
  <c r="AM702" i="12"/>
  <c r="AP697" i="12"/>
  <c r="AP712" i="12"/>
  <c r="AQ686" i="12"/>
  <c r="AQ687" i="12"/>
  <c r="AQ687" i="14" s="1"/>
  <c r="AQ688" i="12"/>
  <c r="AQ688" i="14" s="1"/>
  <c r="AQ689" i="12"/>
  <c r="AQ689" i="14" s="1"/>
  <c r="AQ700" i="12"/>
  <c r="AQ701" i="12"/>
  <c r="AQ701" i="14" s="1"/>
  <c r="AQ712" i="12"/>
  <c r="AB689" i="12"/>
  <c r="AB689" i="14" s="1"/>
  <c r="AB693" i="12"/>
  <c r="AB693" i="14" s="1"/>
  <c r="AB696" i="12"/>
  <c r="AB696" i="14" s="1"/>
  <c r="AB698" i="12"/>
  <c r="AB715" i="12"/>
  <c r="AB715" i="14" s="1"/>
  <c r="AB717" i="12"/>
  <c r="AB717" i="14" s="1"/>
  <c r="AG699" i="12"/>
  <c r="AI689" i="12"/>
  <c r="AI707" i="12"/>
  <c r="AI715" i="12"/>
  <c r="AI715" i="14" s="1"/>
  <c r="AK687" i="12"/>
  <c r="AK704" i="12"/>
  <c r="AK710" i="12"/>
  <c r="AK710" i="14" s="1"/>
  <c r="AM695" i="12"/>
  <c r="AM696" i="12"/>
  <c r="AM697" i="12"/>
  <c r="AM697" i="14" s="1"/>
  <c r="AM700" i="12"/>
  <c r="AM701" i="12"/>
  <c r="AM701" i="14" s="1"/>
  <c r="AM709" i="12"/>
  <c r="AM709" i="14" s="1"/>
  <c r="AM710" i="12"/>
  <c r="AM710" i="14" s="1"/>
  <c r="AP688" i="12"/>
  <c r="AP688" i="14" s="1"/>
  <c r="AP695" i="12"/>
  <c r="AP700" i="12"/>
  <c r="AP705" i="12"/>
  <c r="AP717" i="12"/>
  <c r="AP717" i="14" s="1"/>
  <c r="AQ699" i="12"/>
  <c r="AQ709" i="12"/>
  <c r="AQ709" i="14" s="1"/>
  <c r="AQ710" i="12"/>
  <c r="AQ710" i="14" s="1"/>
  <c r="F244" i="12"/>
  <c r="N244" i="12"/>
  <c r="V244" i="12"/>
  <c r="AD244" i="12"/>
  <c r="AL244" i="12"/>
  <c r="AT244" i="12"/>
  <c r="BB244" i="12"/>
  <c r="I242" i="12"/>
  <c r="I239" i="12"/>
  <c r="P238" i="12"/>
  <c r="AR235" i="12"/>
  <c r="P235" i="12"/>
  <c r="AR232" i="12"/>
  <c r="J231" i="12"/>
  <c r="R231" i="12"/>
  <c r="Z231" i="12"/>
  <c r="AH231" i="12"/>
  <c r="AP231" i="12"/>
  <c r="AX231" i="12"/>
  <c r="F228" i="12"/>
  <c r="N228" i="12"/>
  <c r="V228" i="12"/>
  <c r="AD228" i="12"/>
  <c r="AL228" i="12"/>
  <c r="AT228" i="12"/>
  <c r="BB228" i="12"/>
  <c r="I226" i="12"/>
  <c r="I223" i="12"/>
  <c r="P222" i="12"/>
  <c r="P219" i="12"/>
  <c r="AR216" i="12"/>
  <c r="I210" i="12"/>
  <c r="I207" i="12"/>
  <c r="P206" i="12"/>
  <c r="AR203" i="12"/>
  <c r="P203" i="12"/>
  <c r="AR200" i="12"/>
  <c r="I194" i="12"/>
  <c r="I191" i="12"/>
  <c r="P190" i="12"/>
  <c r="AR187" i="12"/>
  <c r="P187" i="12"/>
  <c r="AR184" i="12"/>
  <c r="AR178" i="12"/>
  <c r="AR176" i="12"/>
  <c r="AL180" i="12"/>
  <c r="AL182" i="12"/>
  <c r="AL184" i="12"/>
  <c r="AL186" i="12"/>
  <c r="AL188" i="12"/>
  <c r="AL190" i="12"/>
  <c r="AL192" i="12"/>
  <c r="AL194" i="12"/>
  <c r="AL196" i="12"/>
  <c r="AL198" i="12"/>
  <c r="AL200" i="12"/>
  <c r="AL202" i="12"/>
  <c r="AL204" i="12"/>
  <c r="AL206" i="12"/>
  <c r="AL208" i="12"/>
  <c r="AL210" i="12"/>
  <c r="AL212" i="12"/>
  <c r="AL214" i="12"/>
  <c r="AL216" i="12"/>
  <c r="AL218" i="12"/>
  <c r="AL220" i="12"/>
  <c r="AL222" i="12"/>
  <c r="AL224" i="12"/>
  <c r="AL226" i="12"/>
  <c r="AD176" i="12"/>
  <c r="AD180" i="12"/>
  <c r="AD182" i="12"/>
  <c r="AD184" i="12"/>
  <c r="AD186" i="12"/>
  <c r="AD188" i="12"/>
  <c r="AD190" i="12"/>
  <c r="AD192" i="12"/>
  <c r="AD194" i="12"/>
  <c r="AD196" i="12"/>
  <c r="AD198" i="12"/>
  <c r="AD200" i="12"/>
  <c r="AD202" i="12"/>
  <c r="AD204" i="12"/>
  <c r="AD206" i="12"/>
  <c r="AD208" i="12"/>
  <c r="AD210" i="12"/>
  <c r="AD212" i="12"/>
  <c r="AD214" i="12"/>
  <c r="AD216" i="12"/>
  <c r="AD218" i="12"/>
  <c r="AD220" i="12"/>
  <c r="AD222" i="12"/>
  <c r="AD224" i="12"/>
  <c r="AD226" i="12"/>
  <c r="V180" i="12"/>
  <c r="V182" i="12"/>
  <c r="V184" i="12"/>
  <c r="V186" i="12"/>
  <c r="V188" i="12"/>
  <c r="V190" i="12"/>
  <c r="V192" i="12"/>
  <c r="V194" i="12"/>
  <c r="V196" i="12"/>
  <c r="V198" i="12"/>
  <c r="V200" i="12"/>
  <c r="V202" i="12"/>
  <c r="V204" i="12"/>
  <c r="V206" i="12"/>
  <c r="V208" i="12"/>
  <c r="V210" i="12"/>
  <c r="V212" i="12"/>
  <c r="V214" i="12"/>
  <c r="V216" i="12"/>
  <c r="V218" i="12"/>
  <c r="V220" i="12"/>
  <c r="V222" i="12"/>
  <c r="V224" i="12"/>
  <c r="V226" i="12"/>
  <c r="AR687" i="14"/>
  <c r="AK697" i="14"/>
  <c r="AH709" i="14"/>
  <c r="P261" i="12"/>
  <c r="P259" i="12"/>
  <c r="P257" i="12"/>
  <c r="P255" i="12"/>
  <c r="P253" i="12"/>
  <c r="P251" i="12"/>
  <c r="P249" i="12"/>
  <c r="AZ248" i="12"/>
  <c r="AR248" i="12"/>
  <c r="AJ248" i="12"/>
  <c r="AB248" i="12"/>
  <c r="T248" i="12"/>
  <c r="L248" i="12"/>
  <c r="P247" i="12"/>
  <c r="AR246" i="12"/>
  <c r="AR245" i="12"/>
  <c r="P245" i="12"/>
  <c r="AX244" i="12"/>
  <c r="AO244" i="12"/>
  <c r="AF244" i="12"/>
  <c r="W244" i="12"/>
  <c r="M244" i="12"/>
  <c r="AR242" i="12"/>
  <c r="J241" i="12"/>
  <c r="R241" i="12"/>
  <c r="Z241" i="12"/>
  <c r="AH241" i="12"/>
  <c r="AP241" i="12"/>
  <c r="AX241" i="12"/>
  <c r="F238" i="12"/>
  <c r="N238" i="12"/>
  <c r="V238" i="12"/>
  <c r="AD238" i="12"/>
  <c r="AL238" i="12"/>
  <c r="AT238" i="12"/>
  <c r="BB238" i="12"/>
  <c r="I236" i="12"/>
  <c r="I233" i="12"/>
  <c r="P232" i="12"/>
  <c r="AN231" i="12"/>
  <c r="AE231" i="12"/>
  <c r="V231" i="12"/>
  <c r="M231" i="12"/>
  <c r="AR229" i="12"/>
  <c r="P229" i="12"/>
  <c r="AX228" i="12"/>
  <c r="AO228" i="12"/>
  <c r="AF228" i="12"/>
  <c r="W228" i="12"/>
  <c r="M228" i="12"/>
  <c r="AR226" i="12"/>
  <c r="I220" i="12"/>
  <c r="I217" i="12"/>
  <c r="P216" i="12"/>
  <c r="AN215" i="12"/>
  <c r="V215" i="12"/>
  <c r="M215" i="12"/>
  <c r="AR213" i="12"/>
  <c r="P213" i="12"/>
  <c r="AO212" i="12"/>
  <c r="AF212" i="12"/>
  <c r="M212" i="12"/>
  <c r="AR210" i="12"/>
  <c r="I204" i="12"/>
  <c r="I201" i="12"/>
  <c r="P200" i="12"/>
  <c r="AN199" i="12"/>
  <c r="V199" i="12"/>
  <c r="M199" i="12"/>
  <c r="AR197" i="12"/>
  <c r="P197" i="12"/>
  <c r="AO196" i="12"/>
  <c r="AF196" i="12"/>
  <c r="M196" i="12"/>
  <c r="AR194" i="12"/>
  <c r="I188" i="12"/>
  <c r="O187" i="12"/>
  <c r="I185" i="12"/>
  <c r="P184" i="12"/>
  <c r="AN183" i="12"/>
  <c r="V183" i="12"/>
  <c r="M183" i="12"/>
  <c r="AR181" i="12"/>
  <c r="P181" i="12"/>
  <c r="AO180" i="12"/>
  <c r="AF180" i="12"/>
  <c r="M180" i="12"/>
  <c r="P178" i="12"/>
  <c r="AO177" i="12"/>
  <c r="V177" i="12"/>
  <c r="M177" i="12"/>
  <c r="AV177" i="12"/>
  <c r="J179" i="12"/>
  <c r="J181" i="12"/>
  <c r="J183" i="12"/>
  <c r="J185" i="12"/>
  <c r="J187" i="12"/>
  <c r="J189" i="12"/>
  <c r="J191" i="12"/>
  <c r="J193" i="12"/>
  <c r="J195" i="12"/>
  <c r="J197" i="12"/>
  <c r="J199" i="12"/>
  <c r="J201" i="12"/>
  <c r="J203" i="12"/>
  <c r="J205" i="12"/>
  <c r="J207" i="12"/>
  <c r="J209" i="12"/>
  <c r="J211" i="12"/>
  <c r="J213" i="12"/>
  <c r="J215" i="12"/>
  <c r="J217" i="12"/>
  <c r="J219" i="12"/>
  <c r="J221" i="12"/>
  <c r="J223" i="12"/>
  <c r="J225" i="12"/>
  <c r="AR717" i="14"/>
  <c r="AR709" i="14"/>
  <c r="AR688" i="14"/>
  <c r="AQ696" i="14"/>
  <c r="AH706" i="14"/>
  <c r="AH696" i="14"/>
  <c r="P510" i="12"/>
  <c r="P425" i="12" s="1"/>
  <c r="P455" i="12"/>
  <c r="P413" i="12" s="1"/>
  <c r="P524" i="12" s="1"/>
  <c r="O469" i="12"/>
  <c r="O427" i="12" s="1"/>
  <c r="O487" i="12"/>
  <c r="O402" i="12" s="1"/>
  <c r="N458" i="12"/>
  <c r="N416" i="12" s="1"/>
  <c r="M472" i="12"/>
  <c r="M430" i="12" s="1"/>
  <c r="H510" i="12"/>
  <c r="G469" i="12"/>
  <c r="G427" i="12" s="1"/>
  <c r="BC277" i="12"/>
  <c r="AU277" i="12"/>
  <c r="AM277" i="12"/>
  <c r="AE277" i="12"/>
  <c r="W277" i="12"/>
  <c r="O277" i="12"/>
  <c r="G277" i="12"/>
  <c r="BC275" i="12"/>
  <c r="AU275" i="12"/>
  <c r="AM275" i="12"/>
  <c r="AE275" i="12"/>
  <c r="W275" i="12"/>
  <c r="O275" i="12"/>
  <c r="G275" i="12"/>
  <c r="BC273" i="12"/>
  <c r="AU273" i="12"/>
  <c r="AM273" i="12"/>
  <c r="AE273" i="12"/>
  <c r="W273" i="12"/>
  <c r="O273" i="12"/>
  <c r="G273" i="12"/>
  <c r="BC271" i="12"/>
  <c r="AU271" i="12"/>
  <c r="AM271" i="12"/>
  <c r="AE271" i="12"/>
  <c r="W271" i="12"/>
  <c r="O271" i="12"/>
  <c r="G271" i="12"/>
  <c r="BC269" i="12"/>
  <c r="AU269" i="12"/>
  <c r="AM269" i="12"/>
  <c r="AE269" i="12"/>
  <c r="W269" i="12"/>
  <c r="O269" i="12"/>
  <c r="G269" i="12"/>
  <c r="BC267" i="12"/>
  <c r="AU267" i="12"/>
  <c r="AM267" i="12"/>
  <c r="AE267" i="12"/>
  <c r="W267" i="12"/>
  <c r="O267" i="12"/>
  <c r="G267" i="12"/>
  <c r="BC265" i="12"/>
  <c r="AU265" i="12"/>
  <c r="AM265" i="12"/>
  <c r="AE265" i="12"/>
  <c r="W265" i="12"/>
  <c r="O265" i="12"/>
  <c r="G265" i="12"/>
  <c r="BC263" i="12"/>
  <c r="AU263" i="12"/>
  <c r="AM263" i="12"/>
  <c r="AE263" i="12"/>
  <c r="W263" i="12"/>
  <c r="O263" i="12"/>
  <c r="G263" i="12"/>
  <c r="BC261" i="12"/>
  <c r="AU261" i="12"/>
  <c r="AM261" i="12"/>
  <c r="AE261" i="12"/>
  <c r="W261" i="12"/>
  <c r="O261" i="12"/>
  <c r="G261" i="12"/>
  <c r="BC259" i="12"/>
  <c r="AU259" i="12"/>
  <c r="AM259" i="12"/>
  <c r="AE259" i="12"/>
  <c r="W259" i="12"/>
  <c r="O259" i="12"/>
  <c r="G259" i="12"/>
  <c r="BC257" i="12"/>
  <c r="AU257" i="12"/>
  <c r="AM257" i="12"/>
  <c r="AE257" i="12"/>
  <c r="W257" i="12"/>
  <c r="O257" i="12"/>
  <c r="G257" i="12"/>
  <c r="BC255" i="12"/>
  <c r="AU255" i="12"/>
  <c r="AM255" i="12"/>
  <c r="AE255" i="12"/>
  <c r="W255" i="12"/>
  <c r="O255" i="12"/>
  <c r="G255" i="12"/>
  <c r="BC253" i="12"/>
  <c r="AU253" i="12"/>
  <c r="AM253" i="12"/>
  <c r="AE253" i="12"/>
  <c r="W253" i="12"/>
  <c r="O253" i="12"/>
  <c r="G253" i="12"/>
  <c r="BC251" i="12"/>
  <c r="AU251" i="12"/>
  <c r="AM251" i="12"/>
  <c r="AE251" i="12"/>
  <c r="W251" i="12"/>
  <c r="O251" i="12"/>
  <c r="G251" i="12"/>
  <c r="BC249" i="12"/>
  <c r="AU249" i="12"/>
  <c r="AM249" i="12"/>
  <c r="AE249" i="12"/>
  <c r="W249" i="12"/>
  <c r="O249" i="12"/>
  <c r="G249" i="12"/>
  <c r="AY248" i="12"/>
  <c r="AQ248" i="12"/>
  <c r="AI248" i="12"/>
  <c r="AA248" i="12"/>
  <c r="S248" i="12"/>
  <c r="K248" i="12"/>
  <c r="BC247" i="12"/>
  <c r="AU247" i="12"/>
  <c r="AM247" i="12"/>
  <c r="AE247" i="12"/>
  <c r="W247" i="12"/>
  <c r="O247" i="12"/>
  <c r="G247" i="12"/>
  <c r="AY246" i="12"/>
  <c r="AQ246" i="12"/>
  <c r="AI246" i="12"/>
  <c r="AA246" i="12"/>
  <c r="R246" i="12"/>
  <c r="AZ245" i="12"/>
  <c r="AQ245" i="12"/>
  <c r="AG245" i="12"/>
  <c r="X245" i="12"/>
  <c r="O245" i="12"/>
  <c r="AN244" i="12"/>
  <c r="AE244" i="12"/>
  <c r="U244" i="12"/>
  <c r="L244" i="12"/>
  <c r="AZ242" i="12"/>
  <c r="AQ242" i="12"/>
  <c r="AH242" i="12"/>
  <c r="Y242" i="12"/>
  <c r="P242" i="12"/>
  <c r="AN241" i="12"/>
  <c r="AE241" i="12"/>
  <c r="V241" i="12"/>
  <c r="M241" i="12"/>
  <c r="BA239" i="12"/>
  <c r="AR239" i="12"/>
  <c r="AI239" i="12"/>
  <c r="Y239" i="12"/>
  <c r="P239" i="12"/>
  <c r="AX238" i="12"/>
  <c r="AO238" i="12"/>
  <c r="AF238" i="12"/>
  <c r="W238" i="12"/>
  <c r="M238" i="12"/>
  <c r="BA236" i="12"/>
  <c r="AR236" i="12"/>
  <c r="AI236" i="12"/>
  <c r="Z236" i="12"/>
  <c r="Q236" i="12"/>
  <c r="J235" i="12"/>
  <c r="R235" i="12"/>
  <c r="Z235" i="12"/>
  <c r="AH235" i="12"/>
  <c r="AP235" i="12"/>
  <c r="AX235" i="12"/>
  <c r="BB233" i="12"/>
  <c r="AJ233" i="12"/>
  <c r="AA233" i="12"/>
  <c r="Q233" i="12"/>
  <c r="O232" i="12"/>
  <c r="F232" i="12"/>
  <c r="N232" i="12"/>
  <c r="V232" i="12"/>
  <c r="AD232" i="12"/>
  <c r="AL232" i="12"/>
  <c r="AT232" i="12"/>
  <c r="BB232" i="12"/>
  <c r="AV231" i="12"/>
  <c r="AM231" i="12"/>
  <c r="AD231" i="12"/>
  <c r="U231" i="12"/>
  <c r="L231" i="12"/>
  <c r="BC230" i="12"/>
  <c r="AJ230" i="12"/>
  <c r="AA230" i="12"/>
  <c r="R230" i="12"/>
  <c r="AZ229" i="12"/>
  <c r="AQ229" i="12"/>
  <c r="AG229" i="12"/>
  <c r="X229" i="12"/>
  <c r="O229" i="12"/>
  <c r="AN228" i="12"/>
  <c r="AE228" i="12"/>
  <c r="U228" i="12"/>
  <c r="L228" i="12"/>
  <c r="AZ226" i="12"/>
  <c r="AQ226" i="12"/>
  <c r="AH226" i="12"/>
  <c r="Y226" i="12"/>
  <c r="P226" i="12"/>
  <c r="G226" i="12"/>
  <c r="AN225" i="12"/>
  <c r="V225" i="12"/>
  <c r="M225" i="12"/>
  <c r="S224" i="12"/>
  <c r="J224" i="12"/>
  <c r="AI223" i="12"/>
  <c r="Y223" i="12"/>
  <c r="P223" i="12"/>
  <c r="G223" i="12"/>
  <c r="AO222" i="12"/>
  <c r="AF222" i="12"/>
  <c r="M222" i="12"/>
  <c r="AL221" i="12"/>
  <c r="AI220" i="12"/>
  <c r="Z220" i="12"/>
  <c r="Q220" i="12"/>
  <c r="H220" i="12"/>
  <c r="AF219" i="12"/>
  <c r="AV218" i="12"/>
  <c r="AJ217" i="12"/>
  <c r="AA217" i="12"/>
  <c r="Q217" i="12"/>
  <c r="O216" i="12"/>
  <c r="AV215" i="12"/>
  <c r="AM215" i="12"/>
  <c r="AD215" i="12"/>
  <c r="U215" i="12"/>
  <c r="L215" i="12"/>
  <c r="AJ214" i="12"/>
  <c r="AA214" i="12"/>
  <c r="I214" i="12"/>
  <c r="AZ213" i="12"/>
  <c r="AQ213" i="12"/>
  <c r="AG213" i="12"/>
  <c r="X213" i="12"/>
  <c r="O213" i="12"/>
  <c r="F213" i="12"/>
  <c r="AN212" i="12"/>
  <c r="U212" i="12"/>
  <c r="L212" i="12"/>
  <c r="S211" i="12"/>
  <c r="I211" i="12"/>
  <c r="AZ210" i="12"/>
  <c r="AQ210" i="12"/>
  <c r="AH210" i="12"/>
  <c r="Y210" i="12"/>
  <c r="P210" i="12"/>
  <c r="G210" i="12"/>
  <c r="AN209" i="12"/>
  <c r="V209" i="12"/>
  <c r="M209" i="12"/>
  <c r="AU208" i="12"/>
  <c r="S208" i="12"/>
  <c r="J208" i="12"/>
  <c r="AR207" i="12"/>
  <c r="AI207" i="12"/>
  <c r="Y207" i="12"/>
  <c r="P207" i="12"/>
  <c r="G207" i="12"/>
  <c r="AO206" i="12"/>
  <c r="AF206" i="12"/>
  <c r="M206" i="12"/>
  <c r="AU205" i="12"/>
  <c r="AL205" i="12"/>
  <c r="AR204" i="12"/>
  <c r="AI204" i="12"/>
  <c r="Z204" i="12"/>
  <c r="Q204" i="12"/>
  <c r="H204" i="12"/>
  <c r="AF203" i="12"/>
  <c r="AV202" i="12"/>
  <c r="AJ201" i="12"/>
  <c r="AA201" i="12"/>
  <c r="Q201" i="12"/>
  <c r="X200" i="12"/>
  <c r="O200" i="12"/>
  <c r="AV199" i="12"/>
  <c r="AM199" i="12"/>
  <c r="AD199" i="12"/>
  <c r="U199" i="12"/>
  <c r="L199" i="12"/>
  <c r="AJ198" i="12"/>
  <c r="R198" i="12"/>
  <c r="I198" i="12"/>
  <c r="AZ197" i="12"/>
  <c r="AQ197" i="12"/>
  <c r="AG197" i="12"/>
  <c r="X197" i="12"/>
  <c r="O197" i="12"/>
  <c r="F197" i="12"/>
  <c r="AN196" i="12"/>
  <c r="U196" i="12"/>
  <c r="L196" i="12"/>
  <c r="S195" i="12"/>
  <c r="I195" i="12"/>
  <c r="AZ194" i="12"/>
  <c r="AQ194" i="12"/>
  <c r="AH194" i="12"/>
  <c r="P194" i="12"/>
  <c r="G194" i="12"/>
  <c r="AN193" i="12"/>
  <c r="V193" i="12"/>
  <c r="M193" i="12"/>
  <c r="AU192" i="12"/>
  <c r="S192" i="12"/>
  <c r="J192" i="12"/>
  <c r="AR191" i="12"/>
  <c r="AI191" i="12"/>
  <c r="P191" i="12"/>
  <c r="G191" i="12"/>
  <c r="AO190" i="12"/>
  <c r="AF190" i="12"/>
  <c r="M190" i="12"/>
  <c r="AL189" i="12"/>
  <c r="AC189" i="12"/>
  <c r="AR188" i="12"/>
  <c r="AI188" i="12"/>
  <c r="Q188" i="12"/>
  <c r="H188" i="12"/>
  <c r="AV186" i="12"/>
  <c r="AM186" i="12"/>
  <c r="AC186" i="12"/>
  <c r="AJ185" i="12"/>
  <c r="AA185" i="12"/>
  <c r="Q185" i="12"/>
  <c r="AG184" i="12"/>
  <c r="X184" i="12"/>
  <c r="O184" i="12"/>
  <c r="AV183" i="12"/>
  <c r="AM183" i="12"/>
  <c r="AD183" i="12"/>
  <c r="U183" i="12"/>
  <c r="L183" i="12"/>
  <c r="I182" i="12"/>
  <c r="AG181" i="12"/>
  <c r="X181" i="12"/>
  <c r="O181" i="12"/>
  <c r="F181" i="12"/>
  <c r="U180" i="12"/>
  <c r="L180" i="12"/>
  <c r="S179" i="12"/>
  <c r="I179" i="12"/>
  <c r="AG178" i="12"/>
  <c r="O178" i="12"/>
  <c r="AD177" i="12"/>
  <c r="U177" i="12"/>
  <c r="S176" i="12"/>
  <c r="N180" i="12"/>
  <c r="N182" i="12"/>
  <c r="N184" i="12"/>
  <c r="N186" i="12"/>
  <c r="N188" i="12"/>
  <c r="N190" i="12"/>
  <c r="N192" i="12"/>
  <c r="N194" i="12"/>
  <c r="N196" i="12"/>
  <c r="N198" i="12"/>
  <c r="N200" i="12"/>
  <c r="N202" i="12"/>
  <c r="N204" i="12"/>
  <c r="N206" i="12"/>
  <c r="N208" i="12"/>
  <c r="N210" i="12"/>
  <c r="N212" i="12"/>
  <c r="N214" i="12"/>
  <c r="N216" i="12"/>
  <c r="N218" i="12"/>
  <c r="N222" i="12"/>
  <c r="N224" i="12"/>
  <c r="N226" i="12"/>
  <c r="I176" i="12"/>
  <c r="AH179" i="12"/>
  <c r="AH181" i="12"/>
  <c r="AH183" i="12"/>
  <c r="AH185" i="12"/>
  <c r="AH187" i="12"/>
  <c r="AH189" i="12"/>
  <c r="AH191" i="12"/>
  <c r="AH193" i="12"/>
  <c r="AH195" i="12"/>
  <c r="AH197" i="12"/>
  <c r="AH199" i="12"/>
  <c r="AH201" i="12"/>
  <c r="AH203" i="12"/>
  <c r="AH205" i="12"/>
  <c r="AH207" i="12"/>
  <c r="AH209" i="12"/>
  <c r="AH211" i="12"/>
  <c r="AH213" i="12"/>
  <c r="AH215" i="12"/>
  <c r="AH217" i="12"/>
  <c r="AH219" i="12"/>
  <c r="AH221" i="12"/>
  <c r="AH223" i="12"/>
  <c r="AH225" i="12"/>
  <c r="AR710" i="14"/>
  <c r="AR689" i="14"/>
  <c r="AM717" i="14"/>
  <c r="AM692" i="14"/>
  <c r="AX248" i="12"/>
  <c r="AP248" i="12"/>
  <c r="AH248" i="12"/>
  <c r="Z248" i="12"/>
  <c r="R248" i="12"/>
  <c r="J248" i="12"/>
  <c r="J245" i="12"/>
  <c r="R245" i="12"/>
  <c r="Z245" i="12"/>
  <c r="AH245" i="12"/>
  <c r="AP245" i="12"/>
  <c r="AX245" i="12"/>
  <c r="AV244" i="12"/>
  <c r="AM244" i="12"/>
  <c r="AC244" i="12"/>
  <c r="T244" i="12"/>
  <c r="K244" i="12"/>
  <c r="F242" i="12"/>
  <c r="N242" i="12"/>
  <c r="V242" i="12"/>
  <c r="AD242" i="12"/>
  <c r="AL242" i="12"/>
  <c r="AT242" i="12"/>
  <c r="BB242" i="12"/>
  <c r="AV241" i="12"/>
  <c r="AM241" i="12"/>
  <c r="AD241" i="12"/>
  <c r="U241" i="12"/>
  <c r="L241" i="12"/>
  <c r="AN238" i="12"/>
  <c r="AE238" i="12"/>
  <c r="U238" i="12"/>
  <c r="L238" i="12"/>
  <c r="P236" i="12"/>
  <c r="AR233" i="12"/>
  <c r="P233" i="12"/>
  <c r="AU231" i="12"/>
  <c r="AL231" i="12"/>
  <c r="AC231" i="12"/>
  <c r="T231" i="12"/>
  <c r="K231" i="12"/>
  <c r="AR230" i="12"/>
  <c r="J229" i="12"/>
  <c r="R229" i="12"/>
  <c r="Z229" i="12"/>
  <c r="AH229" i="12"/>
  <c r="AP229" i="12"/>
  <c r="AX229" i="12"/>
  <c r="AV228" i="12"/>
  <c r="AM228" i="12"/>
  <c r="AC228" i="12"/>
  <c r="T228" i="12"/>
  <c r="K228" i="12"/>
  <c r="AV225" i="12"/>
  <c r="AM225" i="12"/>
  <c r="AD225" i="12"/>
  <c r="U225" i="12"/>
  <c r="L225" i="12"/>
  <c r="I224" i="12"/>
  <c r="AN222" i="12"/>
  <c r="U222" i="12"/>
  <c r="L222" i="12"/>
  <c r="I221" i="12"/>
  <c r="P220" i="12"/>
  <c r="AR217" i="12"/>
  <c r="P217" i="12"/>
  <c r="AU215" i="12"/>
  <c r="AL215" i="12"/>
  <c r="AC215" i="12"/>
  <c r="T215" i="12"/>
  <c r="AR214" i="12"/>
  <c r="AV212" i="12"/>
  <c r="AM212" i="12"/>
  <c r="AC212" i="12"/>
  <c r="T212" i="12"/>
  <c r="O210" i="12"/>
  <c r="AV209" i="12"/>
  <c r="AM209" i="12"/>
  <c r="AD209" i="12"/>
  <c r="U209" i="12"/>
  <c r="L209" i="12"/>
  <c r="I208" i="12"/>
  <c r="O207" i="12"/>
  <c r="AN206" i="12"/>
  <c r="U206" i="12"/>
  <c r="L206" i="12"/>
  <c r="I205" i="12"/>
  <c r="P204" i="12"/>
  <c r="J202" i="12"/>
  <c r="AR201" i="12"/>
  <c r="P201" i="12"/>
  <c r="AU199" i="12"/>
  <c r="AL199" i="12"/>
  <c r="AC199" i="12"/>
  <c r="T199" i="12"/>
  <c r="AR198" i="12"/>
  <c r="AV196" i="12"/>
  <c r="AM196" i="12"/>
  <c r="AC196" i="12"/>
  <c r="T196" i="12"/>
  <c r="O194" i="12"/>
  <c r="AV193" i="12"/>
  <c r="AM193" i="12"/>
  <c r="AD193" i="12"/>
  <c r="U193" i="12"/>
  <c r="L193" i="12"/>
  <c r="I192" i="12"/>
  <c r="O191" i="12"/>
  <c r="AN190" i="12"/>
  <c r="U190" i="12"/>
  <c r="L190" i="12"/>
  <c r="I189" i="12"/>
  <c r="P188" i="12"/>
  <c r="V187" i="12"/>
  <c r="S186" i="12"/>
  <c r="J186" i="12"/>
  <c r="AR185" i="12"/>
  <c r="AI185" i="12"/>
  <c r="P185" i="12"/>
  <c r="AU183" i="12"/>
  <c r="AL183" i="12"/>
  <c r="AC183" i="12"/>
  <c r="T183" i="12"/>
  <c r="AR182" i="12"/>
  <c r="AI182" i="12"/>
  <c r="AV180" i="12"/>
  <c r="AM180" i="12"/>
  <c r="AC180" i="12"/>
  <c r="T180" i="12"/>
  <c r="AU177" i="12"/>
  <c r="AL177" i="12"/>
  <c r="AC177" i="12"/>
  <c r="T177" i="12"/>
  <c r="AQ176" i="12"/>
  <c r="X176" i="12"/>
  <c r="X177" i="12"/>
  <c r="F180" i="12"/>
  <c r="F182" i="12"/>
  <c r="F184" i="12"/>
  <c r="F186" i="12"/>
  <c r="F188" i="12"/>
  <c r="F190" i="12"/>
  <c r="F192" i="12"/>
  <c r="F194" i="12"/>
  <c r="F196" i="12"/>
  <c r="F198" i="12"/>
  <c r="F200" i="12"/>
  <c r="F202" i="12"/>
  <c r="F204" i="12"/>
  <c r="F206" i="12"/>
  <c r="F208" i="12"/>
  <c r="F210" i="12"/>
  <c r="F212" i="12"/>
  <c r="F214" i="12"/>
  <c r="F216" i="12"/>
  <c r="F218" i="12"/>
  <c r="AM695" i="14"/>
  <c r="AJ714" i="14"/>
  <c r="AJ706" i="14"/>
  <c r="AO248" i="12"/>
  <c r="AG248" i="12"/>
  <c r="Y248" i="12"/>
  <c r="Q248" i="12"/>
  <c r="I248" i="12"/>
  <c r="P246" i="12"/>
  <c r="AN245" i="12"/>
  <c r="AE245" i="12"/>
  <c r="V245" i="12"/>
  <c r="M245" i="12"/>
  <c r="AU244" i="12"/>
  <c r="AK244" i="12"/>
  <c r="AB244" i="12"/>
  <c r="S244" i="12"/>
  <c r="J244" i="12"/>
  <c r="AX242" i="12"/>
  <c r="AO242" i="12"/>
  <c r="AF242" i="12"/>
  <c r="W242" i="12"/>
  <c r="M242" i="12"/>
  <c r="AU241" i="12"/>
  <c r="AL241" i="12"/>
  <c r="AC241" i="12"/>
  <c r="T241" i="12"/>
  <c r="K241" i="12"/>
  <c r="J239" i="12"/>
  <c r="R239" i="12"/>
  <c r="Z239" i="12"/>
  <c r="AH239" i="12"/>
  <c r="AP239" i="12"/>
  <c r="AX239" i="12"/>
  <c r="AV238" i="12"/>
  <c r="AM238" i="12"/>
  <c r="AC238" i="12"/>
  <c r="T238" i="12"/>
  <c r="K238" i="12"/>
  <c r="F236" i="12"/>
  <c r="N236" i="12"/>
  <c r="V236" i="12"/>
  <c r="AD236" i="12"/>
  <c r="AL236" i="12"/>
  <c r="AT236" i="12"/>
  <c r="BB236" i="12"/>
  <c r="BC231" i="12"/>
  <c r="AT231" i="12"/>
  <c r="AK231" i="12"/>
  <c r="AB231" i="12"/>
  <c r="S231" i="12"/>
  <c r="I231" i="12"/>
  <c r="P230" i="12"/>
  <c r="AW229" i="12"/>
  <c r="AN229" i="12"/>
  <c r="AE229" i="12"/>
  <c r="V229" i="12"/>
  <c r="M229" i="12"/>
  <c r="AU228" i="12"/>
  <c r="AK228" i="12"/>
  <c r="AB228" i="12"/>
  <c r="S228" i="12"/>
  <c r="J228" i="12"/>
  <c r="AO226" i="12"/>
  <c r="AF226" i="12"/>
  <c r="M226" i="12"/>
  <c r="AU225" i="12"/>
  <c r="AL225" i="12"/>
  <c r="AC225" i="12"/>
  <c r="T225" i="12"/>
  <c r="AV222" i="12"/>
  <c r="AM222" i="12"/>
  <c r="AC222" i="12"/>
  <c r="T222" i="12"/>
  <c r="I218" i="12"/>
  <c r="O217" i="12"/>
  <c r="AK215" i="12"/>
  <c r="AB215" i="12"/>
  <c r="S215" i="12"/>
  <c r="I215" i="12"/>
  <c r="P214" i="12"/>
  <c r="AN213" i="12"/>
  <c r="V213" i="12"/>
  <c r="M213" i="12"/>
  <c r="AU212" i="12"/>
  <c r="AK212" i="12"/>
  <c r="AB212" i="12"/>
  <c r="S212" i="12"/>
  <c r="J212" i="12"/>
  <c r="AR211" i="12"/>
  <c r="P211" i="12"/>
  <c r="AO210" i="12"/>
  <c r="AF210" i="12"/>
  <c r="M210" i="12"/>
  <c r="AU209" i="12"/>
  <c r="AL209" i="12"/>
  <c r="AC209" i="12"/>
  <c r="T209" i="12"/>
  <c r="AR208" i="12"/>
  <c r="AV206" i="12"/>
  <c r="AM206" i="12"/>
  <c r="AC206" i="12"/>
  <c r="T206" i="12"/>
  <c r="O204" i="12"/>
  <c r="AV203" i="12"/>
  <c r="I202" i="12"/>
  <c r="O201" i="12"/>
  <c r="AK199" i="12"/>
  <c r="AB199" i="12"/>
  <c r="S199" i="12"/>
  <c r="I199" i="12"/>
  <c r="P198" i="12"/>
  <c r="AN197" i="12"/>
  <c r="V197" i="12"/>
  <c r="M197" i="12"/>
  <c r="AU196" i="12"/>
  <c r="AK196" i="12"/>
  <c r="AB196" i="12"/>
  <c r="S196" i="12"/>
  <c r="J196" i="12"/>
  <c r="AR195" i="12"/>
  <c r="P195" i="12"/>
  <c r="AO194" i="12"/>
  <c r="AF194" i="12"/>
  <c r="M194" i="12"/>
  <c r="AU193" i="12"/>
  <c r="AL193" i="12"/>
  <c r="AC193" i="12"/>
  <c r="T193" i="12"/>
  <c r="AR192" i="12"/>
  <c r="AI192" i="12"/>
  <c r="AV190" i="12"/>
  <c r="AM190" i="12"/>
  <c r="AC190" i="12"/>
  <c r="T190" i="12"/>
  <c r="O188" i="12"/>
  <c r="AV187" i="12"/>
  <c r="AD187" i="12"/>
  <c r="I186" i="12"/>
  <c r="O185" i="12"/>
  <c r="AK183" i="12"/>
  <c r="AB183" i="12"/>
  <c r="S183" i="12"/>
  <c r="I183" i="12"/>
  <c r="P182" i="12"/>
  <c r="AN181" i="12"/>
  <c r="V181" i="12"/>
  <c r="M181" i="12"/>
  <c r="AU180" i="12"/>
  <c r="AK180" i="12"/>
  <c r="AB180" i="12"/>
  <c r="S180" i="12"/>
  <c r="J180" i="12"/>
  <c r="AR179" i="12"/>
  <c r="AI179" i="12"/>
  <c r="P179" i="12"/>
  <c r="V178" i="12"/>
  <c r="AK177" i="12"/>
  <c r="AB177" i="12"/>
  <c r="S177" i="12"/>
  <c r="J177" i="12"/>
  <c r="AZ176" i="12"/>
  <c r="AN177" i="12"/>
  <c r="AF177" i="12"/>
  <c r="R179" i="12"/>
  <c r="R181" i="12"/>
  <c r="R183" i="12"/>
  <c r="R185" i="12"/>
  <c r="R187" i="12"/>
  <c r="R189" i="12"/>
  <c r="R191" i="12"/>
  <c r="R193" i="12"/>
  <c r="R195" i="12"/>
  <c r="R197" i="12"/>
  <c r="R199" i="12"/>
  <c r="R201" i="12"/>
  <c r="R203" i="12"/>
  <c r="R205" i="12"/>
  <c r="R207" i="12"/>
  <c r="R209" i="12"/>
  <c r="R211" i="12"/>
  <c r="R213" i="12"/>
  <c r="R215" i="12"/>
  <c r="R217" i="12"/>
  <c r="R219" i="12"/>
  <c r="R221" i="12"/>
  <c r="R223" i="12"/>
  <c r="R225" i="12"/>
  <c r="Z179" i="12"/>
  <c r="Z181" i="12"/>
  <c r="Z183" i="12"/>
  <c r="Z185" i="12"/>
  <c r="Z187" i="12"/>
  <c r="Z189" i="12"/>
  <c r="Z191" i="12"/>
  <c r="Z193" i="12"/>
  <c r="Z195" i="12"/>
  <c r="Z197" i="12"/>
  <c r="Z199" i="12"/>
  <c r="Z201" i="12"/>
  <c r="Z203" i="12"/>
  <c r="Z205" i="12"/>
  <c r="Z207" i="12"/>
  <c r="Z209" i="12"/>
  <c r="Z211" i="12"/>
  <c r="Z213" i="12"/>
  <c r="Z215" i="12"/>
  <c r="Z217" i="12"/>
  <c r="Z219" i="12"/>
  <c r="Z221" i="12"/>
  <c r="Z223" i="12"/>
  <c r="Z225" i="12"/>
  <c r="AM693" i="14"/>
  <c r="AK712" i="14"/>
  <c r="AZ277" i="12"/>
  <c r="AR277" i="12"/>
  <c r="AJ277" i="12"/>
  <c r="AB277" i="12"/>
  <c r="T277" i="12"/>
  <c r="AZ275" i="12"/>
  <c r="AR275" i="12"/>
  <c r="AJ275" i="12"/>
  <c r="AB275" i="12"/>
  <c r="T275" i="12"/>
  <c r="AZ273" i="12"/>
  <c r="AR273" i="12"/>
  <c r="AJ273" i="12"/>
  <c r="AB273" i="12"/>
  <c r="T273" i="12"/>
  <c r="AZ271" i="12"/>
  <c r="AR271" i="12"/>
  <c r="AJ271" i="12"/>
  <c r="AB271" i="12"/>
  <c r="T271" i="12"/>
  <c r="AZ269" i="12"/>
  <c r="AR269" i="12"/>
  <c r="AJ269" i="12"/>
  <c r="AB269" i="12"/>
  <c r="T269" i="12"/>
  <c r="AZ267" i="12"/>
  <c r="AR267" i="12"/>
  <c r="AJ267" i="12"/>
  <c r="AB267" i="12"/>
  <c r="T267" i="12"/>
  <c r="AZ265" i="12"/>
  <c r="AR265" i="12"/>
  <c r="AJ265" i="12"/>
  <c r="AB265" i="12"/>
  <c r="T265" i="12"/>
  <c r="AZ263" i="12"/>
  <c r="AR263" i="12"/>
  <c r="AJ263" i="12"/>
  <c r="AB263" i="12"/>
  <c r="T263" i="12"/>
  <c r="AZ261" i="12"/>
  <c r="AR261" i="12"/>
  <c r="AJ261" i="12"/>
  <c r="AB261" i="12"/>
  <c r="T261" i="12"/>
  <c r="AZ259" i="12"/>
  <c r="AR259" i="12"/>
  <c r="AJ259" i="12"/>
  <c r="AB259" i="12"/>
  <c r="T259" i="12"/>
  <c r="AZ257" i="12"/>
  <c r="AR257" i="12"/>
  <c r="AJ257" i="12"/>
  <c r="AB257" i="12"/>
  <c r="T257" i="12"/>
  <c r="AZ255" i="12"/>
  <c r="AR255" i="12"/>
  <c r="AJ255" i="12"/>
  <c r="AB255" i="12"/>
  <c r="T255" i="12"/>
  <c r="AZ253" i="12"/>
  <c r="AR253" i="12"/>
  <c r="AJ253" i="12"/>
  <c r="AB253" i="12"/>
  <c r="T253" i="12"/>
  <c r="AZ251" i="12"/>
  <c r="AR251" i="12"/>
  <c r="AJ251" i="12"/>
  <c r="AB251" i="12"/>
  <c r="T251" i="12"/>
  <c r="AZ249" i="12"/>
  <c r="AR249" i="12"/>
  <c r="AJ249" i="12"/>
  <c r="AB249" i="12"/>
  <c r="T249" i="12"/>
  <c r="AV248" i="12"/>
  <c r="AN248" i="12"/>
  <c r="AF248" i="12"/>
  <c r="X248" i="12"/>
  <c r="P248" i="12"/>
  <c r="AZ247" i="12"/>
  <c r="AR247" i="12"/>
  <c r="AJ247" i="12"/>
  <c r="AB247" i="12"/>
  <c r="T247" i="12"/>
  <c r="F246" i="12"/>
  <c r="N246" i="12"/>
  <c r="V246" i="12"/>
  <c r="AV245" i="12"/>
  <c r="AM245" i="12"/>
  <c r="AD245" i="12"/>
  <c r="U245" i="12"/>
  <c r="L245" i="12"/>
  <c r="BC244" i="12"/>
  <c r="AJ244" i="12"/>
  <c r="AA244" i="12"/>
  <c r="R244" i="12"/>
  <c r="I244" i="12"/>
  <c r="AN242" i="12"/>
  <c r="AE242" i="12"/>
  <c r="U242" i="12"/>
  <c r="L242" i="12"/>
  <c r="BC241" i="12"/>
  <c r="AT241" i="12"/>
  <c r="AK241" i="12"/>
  <c r="AB241" i="12"/>
  <c r="S241" i="12"/>
  <c r="I241" i="12"/>
  <c r="AN239" i="12"/>
  <c r="AE239" i="12"/>
  <c r="V239" i="12"/>
  <c r="M239" i="12"/>
  <c r="AU238" i="12"/>
  <c r="AK238" i="12"/>
  <c r="AB238" i="12"/>
  <c r="S238" i="12"/>
  <c r="J238" i="12"/>
  <c r="AX236" i="12"/>
  <c r="AO236" i="12"/>
  <c r="AF236" i="12"/>
  <c r="W236" i="12"/>
  <c r="M236" i="12"/>
  <c r="J233" i="12"/>
  <c r="R233" i="12"/>
  <c r="Z233" i="12"/>
  <c r="AH233" i="12"/>
  <c r="AP233" i="12"/>
  <c r="AX233" i="12"/>
  <c r="BB231" i="12"/>
  <c r="AJ231" i="12"/>
  <c r="AA231" i="12"/>
  <c r="Q231" i="12"/>
  <c r="H231" i="12"/>
  <c r="F230" i="12"/>
  <c r="N230" i="12"/>
  <c r="V230" i="12"/>
  <c r="AD230" i="12"/>
  <c r="AL230" i="12"/>
  <c r="AT230" i="12"/>
  <c r="BB230" i="12"/>
  <c r="AV229" i="12"/>
  <c r="AM229" i="12"/>
  <c r="AD229" i="12"/>
  <c r="U229" i="12"/>
  <c r="L229" i="12"/>
  <c r="BC228" i="12"/>
  <c r="AJ228" i="12"/>
  <c r="AA228" i="12"/>
  <c r="R228" i="12"/>
  <c r="I228" i="12"/>
  <c r="AN226" i="12"/>
  <c r="U226" i="12"/>
  <c r="AK225" i="12"/>
  <c r="AB225" i="12"/>
  <c r="I225" i="12"/>
  <c r="P224" i="12"/>
  <c r="AN223" i="12"/>
  <c r="V223" i="12"/>
  <c r="AK222" i="12"/>
  <c r="AB222" i="12"/>
  <c r="S222" i="12"/>
  <c r="P221" i="12"/>
  <c r="AO220" i="12"/>
  <c r="AF220" i="12"/>
  <c r="AR218" i="12"/>
  <c r="AJ215" i="12"/>
  <c r="AA215" i="12"/>
  <c r="Q215" i="12"/>
  <c r="O214" i="12"/>
  <c r="AV213" i="12"/>
  <c r="AM213" i="12"/>
  <c r="AD213" i="12"/>
  <c r="U213" i="12"/>
  <c r="AJ212" i="12"/>
  <c r="AA212" i="12"/>
  <c r="I212" i="12"/>
  <c r="O211" i="12"/>
  <c r="AN210" i="12"/>
  <c r="U210" i="12"/>
  <c r="AK209" i="12"/>
  <c r="AB209" i="12"/>
  <c r="I209" i="12"/>
  <c r="P208" i="12"/>
  <c r="AN207" i="12"/>
  <c r="V207" i="12"/>
  <c r="AU206" i="12"/>
  <c r="AK206" i="12"/>
  <c r="AB206" i="12"/>
  <c r="J206" i="12"/>
  <c r="AR205" i="12"/>
  <c r="P205" i="12"/>
  <c r="AO204" i="12"/>
  <c r="AF204" i="12"/>
  <c r="AL203" i="12"/>
  <c r="AR202" i="12"/>
  <c r="AI202" i="12"/>
  <c r="AV200" i="12"/>
  <c r="AJ199" i="12"/>
  <c r="AA199" i="12"/>
  <c r="Q199" i="12"/>
  <c r="O198" i="12"/>
  <c r="AV197" i="12"/>
  <c r="AM197" i="12"/>
  <c r="AD197" i="12"/>
  <c r="U197" i="12"/>
  <c r="AJ196" i="12"/>
  <c r="AA196" i="12"/>
  <c r="I196" i="12"/>
  <c r="O195" i="12"/>
  <c r="AN194" i="12"/>
  <c r="U194" i="12"/>
  <c r="AK193" i="12"/>
  <c r="S193" i="12"/>
  <c r="I193" i="12"/>
  <c r="P192" i="12"/>
  <c r="AN191" i="12"/>
  <c r="V191" i="12"/>
  <c r="AU190" i="12"/>
  <c r="AK190" i="12"/>
  <c r="J190" i="12"/>
  <c r="AR189" i="12"/>
  <c r="AI189" i="12"/>
  <c r="P189" i="12"/>
  <c r="AO188" i="12"/>
  <c r="AF188" i="12"/>
  <c r="AL187" i="12"/>
  <c r="AF185" i="12"/>
  <c r="AV184" i="12"/>
  <c r="AJ183" i="12"/>
  <c r="AA183" i="12"/>
  <c r="Q183" i="12"/>
  <c r="O182" i="12"/>
  <c r="AV181" i="12"/>
  <c r="AM181" i="12"/>
  <c r="AD181" i="12"/>
  <c r="U181" i="12"/>
  <c r="AJ180" i="12"/>
  <c r="AA180" i="12"/>
  <c r="I180" i="12"/>
  <c r="AZ179" i="12"/>
  <c r="AQ179" i="12"/>
  <c r="AV178" i="12"/>
  <c r="AD178" i="12"/>
  <c r="AJ177" i="12"/>
  <c r="AA177" i="12"/>
  <c r="R177" i="12"/>
  <c r="L176" i="12"/>
  <c r="AJ176" i="12"/>
  <c r="AR705" i="14"/>
  <c r="AQ714" i="14"/>
  <c r="AM714" i="14"/>
  <c r="AM696" i="14"/>
  <c r="AJ715" i="14"/>
  <c r="AP697" i="14"/>
  <c r="AG705" i="14"/>
  <c r="AB710" i="14"/>
  <c r="F697" i="12"/>
  <c r="F386" i="12"/>
  <c r="J386" i="12"/>
  <c r="N386" i="12"/>
  <c r="R386" i="12"/>
  <c r="V386" i="12"/>
  <c r="Z386" i="12"/>
  <c r="AD386" i="12"/>
  <c r="AH386" i="12"/>
  <c r="AL386" i="12"/>
  <c r="AP386" i="12"/>
  <c r="AU386" i="12"/>
  <c r="AY386" i="12"/>
  <c r="BC386" i="12"/>
  <c r="G386" i="12"/>
  <c r="K386" i="12"/>
  <c r="O386" i="12"/>
  <c r="S386" i="12"/>
  <c r="W386" i="12"/>
  <c r="AA386" i="12"/>
  <c r="AE386" i="12"/>
  <c r="AI386" i="12"/>
  <c r="AM386" i="12"/>
  <c r="AQ386" i="12"/>
  <c r="AV386" i="12"/>
  <c r="AZ386" i="12"/>
  <c r="H386" i="12"/>
  <c r="L386" i="12"/>
  <c r="P386" i="12"/>
  <c r="T386" i="12"/>
  <c r="X386" i="12"/>
  <c r="AB386" i="12"/>
  <c r="AF386" i="12"/>
  <c r="AJ386" i="12"/>
  <c r="AN386" i="12"/>
  <c r="AR386" i="12"/>
  <c r="AW386" i="12"/>
  <c r="BA386" i="12"/>
  <c r="I386" i="12"/>
  <c r="M386" i="12"/>
  <c r="Q386" i="12"/>
  <c r="U386" i="12"/>
  <c r="Y386" i="12"/>
  <c r="AC386" i="12"/>
  <c r="AG386" i="12"/>
  <c r="AK386" i="12"/>
  <c r="AO386" i="12"/>
  <c r="AT386" i="12"/>
  <c r="AX386" i="12"/>
  <c r="BB386" i="12"/>
  <c r="AP714" i="14"/>
  <c r="AK691" i="14"/>
  <c r="AI695" i="14"/>
  <c r="AG717" i="14"/>
  <c r="AG695" i="14"/>
  <c r="F709" i="12"/>
  <c r="F699" i="12"/>
  <c r="U699" i="9"/>
  <c r="F687" i="12"/>
  <c r="G370" i="12"/>
  <c r="K370" i="12"/>
  <c r="O370" i="12"/>
  <c r="S370" i="12"/>
  <c r="W370" i="12"/>
  <c r="AA370" i="12"/>
  <c r="AE370" i="12"/>
  <c r="AI370" i="12"/>
  <c r="AM370" i="12"/>
  <c r="AQ370" i="12"/>
  <c r="AV370" i="12"/>
  <c r="AZ370" i="12"/>
  <c r="H370" i="12"/>
  <c r="Q370" i="12"/>
  <c r="Z370" i="12"/>
  <c r="AN370" i="12"/>
  <c r="AX370" i="12"/>
  <c r="M370" i="12"/>
  <c r="V370" i="12"/>
  <c r="AJ370" i="12"/>
  <c r="AT370" i="12"/>
  <c r="BC370" i="12"/>
  <c r="I370" i="12"/>
  <c r="R370" i="12"/>
  <c r="AF370" i="12"/>
  <c r="AO370" i="12"/>
  <c r="AY370" i="12"/>
  <c r="N370" i="12"/>
  <c r="AB370" i="12"/>
  <c r="AK370" i="12"/>
  <c r="AU370" i="12"/>
  <c r="J370" i="12"/>
  <c r="X370" i="12"/>
  <c r="AG370" i="12"/>
  <c r="AP370" i="12"/>
  <c r="F370" i="12"/>
  <c r="T370" i="12"/>
  <c r="AC370" i="12"/>
  <c r="AL370" i="12"/>
  <c r="BA370" i="12"/>
  <c r="P370" i="12"/>
  <c r="Y370" i="12"/>
  <c r="AH370" i="12"/>
  <c r="AW370" i="12"/>
  <c r="L370" i="12"/>
  <c r="U370" i="12"/>
  <c r="AD370" i="12"/>
  <c r="AR370" i="12"/>
  <c r="BB370" i="12"/>
  <c r="AP692" i="14"/>
  <c r="AK714" i="14"/>
  <c r="AI709" i="14"/>
  <c r="AI691" i="14"/>
  <c r="AG696" i="14"/>
  <c r="AB705" i="14"/>
  <c r="AB687" i="14"/>
  <c r="F701" i="12"/>
  <c r="F689" i="12"/>
  <c r="H384" i="12"/>
  <c r="L384" i="12"/>
  <c r="P384" i="12"/>
  <c r="T384" i="12"/>
  <c r="X384" i="12"/>
  <c r="AB384" i="12"/>
  <c r="AF384" i="12"/>
  <c r="AJ384" i="12"/>
  <c r="AN384" i="12"/>
  <c r="AR384" i="12"/>
  <c r="AW384" i="12"/>
  <c r="BA384" i="12"/>
  <c r="I384" i="12"/>
  <c r="M384" i="12"/>
  <c r="Q384" i="12"/>
  <c r="U384" i="12"/>
  <c r="Y384" i="12"/>
  <c r="AC384" i="12"/>
  <c r="AG384" i="12"/>
  <c r="AK384" i="12"/>
  <c r="AO384" i="12"/>
  <c r="AT384" i="12"/>
  <c r="AX384" i="12"/>
  <c r="BB384" i="12"/>
  <c r="F384" i="12"/>
  <c r="J384" i="12"/>
  <c r="N384" i="12"/>
  <c r="R384" i="12"/>
  <c r="V384" i="12"/>
  <c r="Z384" i="12"/>
  <c r="AD384" i="12"/>
  <c r="AH384" i="12"/>
  <c r="AL384" i="12"/>
  <c r="AP384" i="12"/>
  <c r="AU384" i="12"/>
  <c r="AY384" i="12"/>
  <c r="BC384" i="12"/>
  <c r="G384" i="12"/>
  <c r="K384" i="12"/>
  <c r="O384" i="12"/>
  <c r="S384" i="12"/>
  <c r="W384" i="12"/>
  <c r="AA384" i="12"/>
  <c r="AE384" i="12"/>
  <c r="AI384" i="12"/>
  <c r="AM384" i="12"/>
  <c r="AQ384" i="12"/>
  <c r="AV384" i="12"/>
  <c r="AZ384" i="12"/>
  <c r="G374" i="12"/>
  <c r="K374" i="12"/>
  <c r="O374" i="12"/>
  <c r="S374" i="12"/>
  <c r="W374" i="12"/>
  <c r="AA374" i="12"/>
  <c r="AE374" i="12"/>
  <c r="AI374" i="12"/>
  <c r="AM374" i="12"/>
  <c r="AQ374" i="12"/>
  <c r="AV374" i="12"/>
  <c r="AZ374" i="12"/>
  <c r="N374" i="12"/>
  <c r="AB374" i="12"/>
  <c r="AK374" i="12"/>
  <c r="AU374" i="12"/>
  <c r="J374" i="12"/>
  <c r="X374" i="12"/>
  <c r="AG374" i="12"/>
  <c r="AP374" i="12"/>
  <c r="F374" i="12"/>
  <c r="T374" i="12"/>
  <c r="AC374" i="12"/>
  <c r="AL374" i="12"/>
  <c r="BA374" i="12"/>
  <c r="P374" i="12"/>
  <c r="Y374" i="12"/>
  <c r="AH374" i="12"/>
  <c r="AW374" i="12"/>
  <c r="L374" i="12"/>
  <c r="U374" i="12"/>
  <c r="AD374" i="12"/>
  <c r="AR374" i="12"/>
  <c r="BB374" i="12"/>
  <c r="H374" i="12"/>
  <c r="Q374" i="12"/>
  <c r="Z374" i="12"/>
  <c r="AN374" i="12"/>
  <c r="AX374" i="12"/>
  <c r="M374" i="12"/>
  <c r="V374" i="12"/>
  <c r="AJ374" i="12"/>
  <c r="AT374" i="12"/>
  <c r="BC374" i="12"/>
  <c r="I374" i="12"/>
  <c r="R374" i="12"/>
  <c r="AF374" i="12"/>
  <c r="AO374" i="12"/>
  <c r="AY374" i="12"/>
  <c r="AP709" i="14"/>
  <c r="AK715" i="14"/>
  <c r="AI710" i="14"/>
  <c r="AI692" i="14"/>
  <c r="AG701" i="14"/>
  <c r="AG697" i="14"/>
  <c r="AG692" i="14"/>
  <c r="AB714" i="14"/>
  <c r="AB706" i="14"/>
  <c r="AB692" i="14"/>
  <c r="F715" i="12"/>
  <c r="F713" i="12"/>
  <c r="F699" i="8"/>
  <c r="Z699" i="8"/>
  <c r="AP710" i="14"/>
  <c r="AP687" i="14"/>
  <c r="AK709" i="14"/>
  <c r="AI714" i="14"/>
  <c r="AI693" i="14"/>
  <c r="AG693" i="14"/>
  <c r="AG689" i="14"/>
  <c r="F717" i="12"/>
  <c r="F691" i="12"/>
  <c r="G387" i="12"/>
  <c r="G716" i="12" s="1"/>
  <c r="K387" i="12"/>
  <c r="K716" i="12" s="1"/>
  <c r="O387" i="12"/>
  <c r="O716" i="12" s="1"/>
  <c r="S387" i="12"/>
  <c r="W387" i="12"/>
  <c r="AA387" i="12"/>
  <c r="AA716" i="12" s="1"/>
  <c r="AE387" i="12"/>
  <c r="AE716" i="12" s="1"/>
  <c r="AI387" i="12"/>
  <c r="AI716" i="12" s="1"/>
  <c r="AM387" i="12"/>
  <c r="AM716" i="12" s="1"/>
  <c r="AQ387" i="12"/>
  <c r="AQ716" i="12" s="1"/>
  <c r="AV387" i="12"/>
  <c r="AV716" i="12" s="1"/>
  <c r="AZ387" i="12"/>
  <c r="AZ716" i="12" s="1"/>
  <c r="H387" i="12"/>
  <c r="H716" i="12" s="1"/>
  <c r="L387" i="12"/>
  <c r="P387" i="12"/>
  <c r="T387" i="12"/>
  <c r="X387" i="12"/>
  <c r="AB387" i="12"/>
  <c r="AF387" i="12"/>
  <c r="AJ387" i="12"/>
  <c r="AN387" i="12"/>
  <c r="AR387" i="12"/>
  <c r="AW387" i="12"/>
  <c r="BA387" i="12"/>
  <c r="I387" i="12"/>
  <c r="I716" i="12" s="1"/>
  <c r="M387" i="12"/>
  <c r="M716" i="12" s="1"/>
  <c r="Q387" i="12"/>
  <c r="Q716" i="12" s="1"/>
  <c r="U387" i="12"/>
  <c r="Y387" i="12"/>
  <c r="Y716" i="12" s="1"/>
  <c r="AC387" i="12"/>
  <c r="AG387" i="12"/>
  <c r="AG716" i="12" s="1"/>
  <c r="AK387" i="12"/>
  <c r="AK716" i="12" s="1"/>
  <c r="AO387" i="12"/>
  <c r="AO716" i="12" s="1"/>
  <c r="AT387" i="12"/>
  <c r="AT716" i="12" s="1"/>
  <c r="AX387" i="12"/>
  <c r="AX716" i="12" s="1"/>
  <c r="BB387" i="12"/>
  <c r="BB716" i="12" s="1"/>
  <c r="F387" i="12"/>
  <c r="J387" i="12"/>
  <c r="N387" i="12"/>
  <c r="R387" i="12"/>
  <c r="V387" i="12"/>
  <c r="Z387" i="12"/>
  <c r="AD387" i="12"/>
  <c r="AH387" i="12"/>
  <c r="AL387" i="12"/>
  <c r="AP387" i="12"/>
  <c r="AU387" i="12"/>
  <c r="AY387" i="12"/>
  <c r="BC387" i="12"/>
  <c r="AP705" i="14"/>
  <c r="AP695" i="14"/>
  <c r="AK687" i="14"/>
  <c r="AI689" i="14"/>
  <c r="AB697" i="14"/>
  <c r="F703" i="12"/>
  <c r="F693" i="12"/>
  <c r="G378" i="12"/>
  <c r="K378" i="12"/>
  <c r="O378" i="12"/>
  <c r="S378" i="12"/>
  <c r="W378" i="12"/>
  <c r="AA378" i="12"/>
  <c r="AE378" i="12"/>
  <c r="AI378" i="12"/>
  <c r="AM378" i="12"/>
  <c r="AQ378" i="12"/>
  <c r="AV378" i="12"/>
  <c r="AZ378" i="12"/>
  <c r="P378" i="12"/>
  <c r="Y378" i="12"/>
  <c r="AH378" i="12"/>
  <c r="AW378" i="12"/>
  <c r="L378" i="12"/>
  <c r="U378" i="12"/>
  <c r="AD378" i="12"/>
  <c r="AR378" i="12"/>
  <c r="BB378" i="12"/>
  <c r="H378" i="12"/>
  <c r="Q378" i="12"/>
  <c r="Z378" i="12"/>
  <c r="AN378" i="12"/>
  <c r="AX378" i="12"/>
  <c r="M378" i="12"/>
  <c r="V378" i="12"/>
  <c r="AJ378" i="12"/>
  <c r="AT378" i="12"/>
  <c r="BC378" i="12"/>
  <c r="I378" i="12"/>
  <c r="R378" i="12"/>
  <c r="AF378" i="12"/>
  <c r="AO378" i="12"/>
  <c r="AY378" i="12"/>
  <c r="N378" i="12"/>
  <c r="AB378" i="12"/>
  <c r="AK378" i="12"/>
  <c r="AU378" i="12"/>
  <c r="J378" i="12"/>
  <c r="X378" i="12"/>
  <c r="AG378" i="12"/>
  <c r="AP378" i="12"/>
  <c r="F378" i="12"/>
  <c r="T378" i="12"/>
  <c r="AC378" i="12"/>
  <c r="AL378" i="12"/>
  <c r="BA378" i="12"/>
  <c r="P686" i="12"/>
  <c r="P688" i="12"/>
  <c r="P689" i="12"/>
  <c r="P692" i="12"/>
  <c r="P693" i="12"/>
  <c r="P696" i="12"/>
  <c r="P697" i="12"/>
  <c r="P698" i="12"/>
  <c r="P699" i="12"/>
  <c r="P700" i="12"/>
  <c r="P702" i="12"/>
  <c r="P703" i="12"/>
  <c r="P704" i="12"/>
  <c r="P706" i="12"/>
  <c r="P710" i="12"/>
  <c r="P712" i="12"/>
  <c r="P714" i="12"/>
  <c r="P715" i="12"/>
  <c r="S686" i="12"/>
  <c r="S688" i="12"/>
  <c r="S689" i="12"/>
  <c r="S692" i="12"/>
  <c r="S693" i="12"/>
  <c r="S696" i="12"/>
  <c r="S697" i="12"/>
  <c r="S698" i="12"/>
  <c r="S699" i="12"/>
  <c r="S700" i="12"/>
  <c r="S702" i="12"/>
  <c r="S703" i="12"/>
  <c r="S704" i="12"/>
  <c r="S706" i="12"/>
  <c r="S706" i="14" s="1"/>
  <c r="S707" i="12"/>
  <c r="S708" i="12"/>
  <c r="S710" i="12"/>
  <c r="S710" i="14" s="1"/>
  <c r="S712" i="12"/>
  <c r="S714" i="12"/>
  <c r="S714" i="14" s="1"/>
  <c r="S715" i="12"/>
  <c r="S716" i="12"/>
  <c r="AL686" i="12"/>
  <c r="AL687" i="12"/>
  <c r="AL687" i="14" s="1"/>
  <c r="AL688" i="12"/>
  <c r="AL688" i="14" s="1"/>
  <c r="AL689" i="12"/>
  <c r="AL689" i="14" s="1"/>
  <c r="AL691" i="12"/>
  <c r="AL691" i="14" s="1"/>
  <c r="AL692" i="12"/>
  <c r="AL692" i="14" s="1"/>
  <c r="AL693" i="12"/>
  <c r="AL693" i="14" s="1"/>
  <c r="AL695" i="12"/>
  <c r="AL695" i="14" s="1"/>
  <c r="AL696" i="12"/>
  <c r="AL696" i="14" s="1"/>
  <c r="AL697" i="12"/>
  <c r="AL697" i="14" s="1"/>
  <c r="AL698" i="12"/>
  <c r="AL699" i="12"/>
  <c r="AL700" i="12"/>
  <c r="AL701" i="12"/>
  <c r="AL701" i="14" s="1"/>
  <c r="AL702" i="12"/>
  <c r="AL703" i="12"/>
  <c r="AL704" i="12"/>
  <c r="AL705" i="12"/>
  <c r="AL705" i="14" s="1"/>
  <c r="AL706" i="12"/>
  <c r="AL706" i="14" s="1"/>
  <c r="AL709" i="12"/>
  <c r="AL709" i="14" s="1"/>
  <c r="AL710" i="12"/>
  <c r="AL710" i="14" s="1"/>
  <c r="AL712" i="12"/>
  <c r="AL713" i="12"/>
  <c r="AL714" i="12"/>
  <c r="AL714" i="14" s="1"/>
  <c r="AL715" i="12"/>
  <c r="AL715" i="14" s="1"/>
  <c r="AL717" i="12"/>
  <c r="AL717" i="14" s="1"/>
  <c r="V686" i="12"/>
  <c r="V688" i="12"/>
  <c r="V689" i="12"/>
  <c r="V692" i="12"/>
  <c r="V693" i="12"/>
  <c r="V696" i="12"/>
  <c r="V697" i="12"/>
  <c r="V698" i="12"/>
  <c r="V699" i="12"/>
  <c r="V700" i="12"/>
  <c r="V702" i="12"/>
  <c r="V703" i="12"/>
  <c r="V704" i="12"/>
  <c r="V706" i="12"/>
  <c r="V710" i="12"/>
  <c r="V712" i="12"/>
  <c r="V714" i="12"/>
  <c r="V715" i="12"/>
  <c r="AJ686" i="12"/>
  <c r="AJ687" i="12"/>
  <c r="AJ687" i="14" s="1"/>
  <c r="AJ688" i="12"/>
  <c r="AJ688" i="14" s="1"/>
  <c r="AJ689" i="12"/>
  <c r="AJ689" i="14" s="1"/>
  <c r="AJ691" i="12"/>
  <c r="AJ691" i="14" s="1"/>
  <c r="AJ692" i="12"/>
  <c r="AJ692" i="14" s="1"/>
  <c r="AJ693" i="12"/>
  <c r="AJ693" i="14" s="1"/>
  <c r="AJ695" i="12"/>
  <c r="AJ696" i="12"/>
  <c r="AJ696" i="14" s="1"/>
  <c r="AJ697" i="12"/>
  <c r="AJ697" i="14" s="1"/>
  <c r="AJ698" i="12"/>
  <c r="AJ699" i="12"/>
  <c r="AJ700" i="12"/>
  <c r="AJ701" i="12"/>
  <c r="AJ701" i="14" s="1"/>
  <c r="AJ702" i="12"/>
  <c r="AJ703" i="12"/>
  <c r="AJ704" i="12"/>
  <c r="AJ705" i="12"/>
  <c r="AJ705" i="14" s="1"/>
  <c r="F686" i="12"/>
  <c r="F698" i="12"/>
  <c r="F700" i="12"/>
  <c r="F704" i="12"/>
  <c r="F712" i="12"/>
  <c r="Z686" i="12"/>
  <c r="Z688" i="12"/>
  <c r="Z689" i="12"/>
  <c r="Z689" i="14" s="1"/>
  <c r="Z692" i="12"/>
  <c r="Z693" i="12"/>
  <c r="Z693" i="14" s="1"/>
  <c r="Z696" i="12"/>
  <c r="Z697" i="12"/>
  <c r="Z697" i="14" s="1"/>
  <c r="Z698" i="12"/>
  <c r="Z699" i="12"/>
  <c r="Z700" i="12"/>
  <c r="Z703" i="12"/>
  <c r="Z704" i="12"/>
  <c r="Z706" i="12"/>
  <c r="Z710" i="12"/>
  <c r="Z712" i="12"/>
  <c r="Z714" i="12"/>
  <c r="Z715" i="12"/>
  <c r="Z715" i="14" s="1"/>
  <c r="AD686" i="12"/>
  <c r="AD687" i="12"/>
  <c r="AD687" i="14" s="1"/>
  <c r="AD688" i="12"/>
  <c r="AD688" i="14" s="1"/>
  <c r="AD689" i="12"/>
  <c r="AD689" i="14" s="1"/>
  <c r="AD691" i="12"/>
  <c r="AD691" i="14" s="1"/>
  <c r="AD692" i="12"/>
  <c r="AD692" i="14" s="1"/>
  <c r="AD693" i="12"/>
  <c r="AD693" i="14" s="1"/>
  <c r="AD695" i="12"/>
  <c r="AD695" i="14" s="1"/>
  <c r="AD696" i="12"/>
  <c r="AD696" i="14" s="1"/>
  <c r="AD697" i="12"/>
  <c r="AD697" i="14" s="1"/>
  <c r="AD698" i="12"/>
  <c r="AD699" i="12"/>
  <c r="AD700" i="12"/>
  <c r="AD701" i="12"/>
  <c r="AD701" i="14" s="1"/>
  <c r="AD702" i="12"/>
  <c r="AD703" i="12"/>
  <c r="AD704" i="12"/>
  <c r="AD705" i="12"/>
  <c r="AD705" i="14" s="1"/>
  <c r="AD706" i="12"/>
  <c r="AD706" i="14" s="1"/>
  <c r="AD709" i="12"/>
  <c r="AD709" i="14" s="1"/>
  <c r="AD710" i="12"/>
  <c r="AD710" i="14" s="1"/>
  <c r="AD712" i="12"/>
  <c r="AD713" i="12"/>
  <c r="AD714" i="12"/>
  <c r="AD714" i="14" s="1"/>
  <c r="AD715" i="12"/>
  <c r="AD715" i="14" s="1"/>
  <c r="AD717" i="12"/>
  <c r="AD717" i="14" s="1"/>
  <c r="T686" i="12"/>
  <c r="T687" i="12"/>
  <c r="T687" i="14" s="1"/>
  <c r="T688" i="12"/>
  <c r="T689" i="12"/>
  <c r="T691" i="12"/>
  <c r="T691" i="14" s="1"/>
  <c r="T692" i="12"/>
  <c r="T693" i="12"/>
  <c r="T695" i="12"/>
  <c r="T696" i="12"/>
  <c r="T697" i="12"/>
  <c r="T698" i="12"/>
  <c r="T699" i="12"/>
  <c r="T700" i="12"/>
  <c r="T701" i="12"/>
  <c r="T702" i="12"/>
  <c r="T703" i="12"/>
  <c r="T704" i="12"/>
  <c r="T705" i="12"/>
  <c r="T706" i="12"/>
  <c r="T709" i="12"/>
  <c r="T709" i="14" s="1"/>
  <c r="T710" i="12"/>
  <c r="T712" i="12"/>
  <c r="T713" i="12"/>
  <c r="T714" i="12"/>
  <c r="T715" i="12"/>
  <c r="T717" i="12"/>
  <c r="G686" i="12"/>
  <c r="G688" i="12"/>
  <c r="G692" i="12"/>
  <c r="G696" i="12"/>
  <c r="G698" i="12"/>
  <c r="G700" i="12"/>
  <c r="G702" i="12"/>
  <c r="G704" i="12"/>
  <c r="G706" i="12"/>
  <c r="G710" i="12"/>
  <c r="G712" i="12"/>
  <c r="G714" i="12"/>
  <c r="W686" i="12"/>
  <c r="W687" i="12"/>
  <c r="W687" i="14" s="1"/>
  <c r="W688" i="12"/>
  <c r="W688" i="14" s="1"/>
  <c r="W689" i="12"/>
  <c r="W689" i="14" s="1"/>
  <c r="W691" i="12"/>
  <c r="W691" i="14" s="1"/>
  <c r="W692" i="12"/>
  <c r="W692" i="14" s="1"/>
  <c r="W693" i="12"/>
  <c r="W693" i="14" s="1"/>
  <c r="W695" i="12"/>
  <c r="W695" i="14" s="1"/>
  <c r="W696" i="12"/>
  <c r="W696" i="14" s="1"/>
  <c r="W697" i="12"/>
  <c r="W697" i="14" s="1"/>
  <c r="W698" i="12"/>
  <c r="W699" i="12"/>
  <c r="W700" i="12"/>
  <c r="W701" i="12"/>
  <c r="W701" i="14" s="1"/>
  <c r="W702" i="12"/>
  <c r="W703" i="12"/>
  <c r="W704" i="12"/>
  <c r="W705" i="12"/>
  <c r="W705" i="14" s="1"/>
  <c r="W706" i="12"/>
  <c r="W706" i="14" s="1"/>
  <c r="W710" i="12"/>
  <c r="W710" i="14" s="1"/>
  <c r="W711" i="12"/>
  <c r="W712" i="12"/>
  <c r="W714" i="12"/>
  <c r="W715" i="12"/>
  <c r="W715" i="14" s="1"/>
  <c r="W716" i="12"/>
  <c r="I686" i="12"/>
  <c r="I688" i="12"/>
  <c r="I692" i="12"/>
  <c r="I696" i="12"/>
  <c r="I698" i="12"/>
  <c r="I700" i="12"/>
  <c r="I704" i="12"/>
  <c r="I706" i="12"/>
  <c r="I710" i="12"/>
  <c r="I712" i="12"/>
  <c r="I714" i="12"/>
  <c r="R686" i="12"/>
  <c r="R688" i="12"/>
  <c r="R689" i="12"/>
  <c r="R692" i="12"/>
  <c r="R693" i="12"/>
  <c r="R696" i="12"/>
  <c r="R697" i="12"/>
  <c r="R698" i="12"/>
  <c r="R699" i="12"/>
  <c r="R700" i="12"/>
  <c r="R702" i="12"/>
  <c r="R703" i="12"/>
  <c r="R704" i="12"/>
  <c r="R706" i="12"/>
  <c r="R708" i="12"/>
  <c r="R710" i="12"/>
  <c r="R712" i="12"/>
  <c r="R714" i="12"/>
  <c r="R715" i="12"/>
  <c r="F688" i="12"/>
  <c r="F692" i="12"/>
  <c r="F696" i="12"/>
  <c r="F702" i="12"/>
  <c r="F706" i="12"/>
  <c r="F710" i="12"/>
  <c r="F714" i="12"/>
  <c r="U686" i="12"/>
  <c r="U687" i="12"/>
  <c r="U687" i="14" s="1"/>
  <c r="U688" i="12"/>
  <c r="U689" i="12"/>
  <c r="U689" i="14" s="1"/>
  <c r="U691" i="12"/>
  <c r="U692" i="12"/>
  <c r="U693" i="12"/>
  <c r="U693" i="14" s="1"/>
  <c r="U695" i="12"/>
  <c r="U695" i="14" s="1"/>
  <c r="U696" i="12"/>
  <c r="U697" i="12"/>
  <c r="U697" i="14" s="1"/>
  <c r="U698" i="12"/>
  <c r="U699" i="12"/>
  <c r="U700" i="12"/>
  <c r="U701" i="12"/>
  <c r="U701" i="14" s="1"/>
  <c r="U703" i="12"/>
  <c r="U704" i="12"/>
  <c r="U705" i="12"/>
  <c r="U705" i="14" s="1"/>
  <c r="U706" i="12"/>
  <c r="U707" i="12"/>
  <c r="U709" i="12"/>
  <c r="U709" i="14" s="1"/>
  <c r="U710" i="12"/>
  <c r="U712" i="12"/>
  <c r="U713" i="12"/>
  <c r="U714" i="12"/>
  <c r="U715" i="12"/>
  <c r="U715" i="14" s="1"/>
  <c r="U716" i="12"/>
  <c r="U717" i="12"/>
  <c r="U717" i="14" s="1"/>
  <c r="AC686" i="12"/>
  <c r="AC687" i="12"/>
  <c r="AC687" i="14" s="1"/>
  <c r="AC688" i="12"/>
  <c r="AC688" i="14" s="1"/>
  <c r="AC689" i="12"/>
  <c r="AC689" i="14" s="1"/>
  <c r="AC691" i="12"/>
  <c r="AC691" i="14" s="1"/>
  <c r="AC692" i="12"/>
  <c r="AC692" i="14" s="1"/>
  <c r="AC693" i="12"/>
  <c r="AC693" i="14" s="1"/>
  <c r="AC695" i="12"/>
  <c r="AC695" i="14" s="1"/>
  <c r="AC696" i="12"/>
  <c r="AC696" i="14" s="1"/>
  <c r="AC697" i="12"/>
  <c r="AC697" i="14" s="1"/>
  <c r="AC698" i="12"/>
  <c r="AC699" i="12"/>
  <c r="AC700" i="12"/>
  <c r="AC701" i="12"/>
  <c r="AC701" i="14" s="1"/>
  <c r="AC703" i="12"/>
  <c r="AC704" i="12"/>
  <c r="AC705" i="12"/>
  <c r="AC705" i="14" s="1"/>
  <c r="AC706" i="12"/>
  <c r="AC706" i="14" s="1"/>
  <c r="AC709" i="12"/>
  <c r="AC709" i="14" s="1"/>
  <c r="AC710" i="12"/>
  <c r="AC710" i="14" s="1"/>
  <c r="AC712" i="12"/>
  <c r="AC713" i="12"/>
  <c r="AC714" i="12"/>
  <c r="AC714" i="14" s="1"/>
  <c r="AC715" i="12"/>
  <c r="AC715" i="14" s="1"/>
  <c r="AC716" i="12"/>
  <c r="AC717" i="12"/>
  <c r="AC717" i="14" s="1"/>
  <c r="X686" i="12"/>
  <c r="X687" i="12"/>
  <c r="X687" i="14" s="1"/>
  <c r="X688" i="12"/>
  <c r="X689" i="12"/>
  <c r="X689" i="14" s="1"/>
  <c r="X691" i="12"/>
  <c r="X691" i="14" s="1"/>
  <c r="X692" i="12"/>
  <c r="X693" i="12"/>
  <c r="X693" i="14" s="1"/>
  <c r="X695" i="12"/>
  <c r="X696" i="12"/>
  <c r="X697" i="12"/>
  <c r="X697" i="14" s="1"/>
  <c r="X698" i="12"/>
  <c r="X699" i="12"/>
  <c r="X700" i="12"/>
  <c r="X701" i="12"/>
  <c r="X701" i="14" s="1"/>
  <c r="X702" i="12"/>
  <c r="X703" i="12"/>
  <c r="X704" i="12"/>
  <c r="X705" i="12"/>
  <c r="X705" i="14" s="1"/>
  <c r="X706" i="12"/>
  <c r="X709" i="12"/>
  <c r="X709" i="14" s="1"/>
  <c r="X710" i="12"/>
  <c r="X712" i="12"/>
  <c r="X713" i="12"/>
  <c r="X714" i="12"/>
  <c r="X715" i="12"/>
  <c r="X715" i="14" s="1"/>
  <c r="X717" i="12"/>
  <c r="X717" i="14" s="1"/>
  <c r="AO686" i="12"/>
  <c r="AO687" i="12"/>
  <c r="AO687" i="14" s="1"/>
  <c r="AO688" i="12"/>
  <c r="AO688" i="14" s="1"/>
  <c r="AO689" i="12"/>
  <c r="AO689" i="14" s="1"/>
  <c r="AO691" i="12"/>
  <c r="AO691" i="14" s="1"/>
  <c r="AO692" i="12"/>
  <c r="AO692" i="14" s="1"/>
  <c r="AO693" i="12"/>
  <c r="AO693" i="14" s="1"/>
  <c r="AO695" i="12"/>
  <c r="AO695" i="14" s="1"/>
  <c r="AO696" i="12"/>
  <c r="AO696" i="14" s="1"/>
  <c r="AO697" i="12"/>
  <c r="AO697" i="14" s="1"/>
  <c r="AO698" i="12"/>
  <c r="AO699" i="12"/>
  <c r="AO700" i="12"/>
  <c r="AO701" i="12"/>
  <c r="AO701" i="14" s="1"/>
  <c r="AO703" i="12"/>
  <c r="AO704" i="12"/>
  <c r="AO705" i="12"/>
  <c r="AO705" i="14" s="1"/>
  <c r="AO706" i="12"/>
  <c r="AO706" i="14" s="1"/>
  <c r="AO709" i="12"/>
  <c r="AO709" i="14" s="1"/>
  <c r="AO710" i="12"/>
  <c r="AO710" i="14" s="1"/>
  <c r="AO712" i="12"/>
  <c r="AO713" i="12"/>
  <c r="AO714" i="12"/>
  <c r="AO714" i="14" s="1"/>
  <c r="AO715" i="12"/>
  <c r="AO715" i="14" s="1"/>
  <c r="AO717" i="12"/>
  <c r="AO717" i="14" s="1"/>
  <c r="AP706" i="14"/>
  <c r="AP701" i="14"/>
  <c r="AP696" i="14"/>
  <c r="AP689" i="14"/>
  <c r="AK717" i="14"/>
  <c r="AK705" i="14"/>
  <c r="AK695" i="14"/>
  <c r="AK688" i="14"/>
  <c r="U691" i="14"/>
  <c r="T717" i="14"/>
  <c r="T705" i="14"/>
  <c r="T701" i="14"/>
  <c r="F705" i="12"/>
  <c r="F695" i="12"/>
  <c r="G383" i="12"/>
  <c r="K383" i="12"/>
  <c r="O383" i="12"/>
  <c r="S383" i="12"/>
  <c r="W383" i="12"/>
  <c r="AA383" i="12"/>
  <c r="AE383" i="12"/>
  <c r="AI383" i="12"/>
  <c r="AM383" i="12"/>
  <c r="AQ383" i="12"/>
  <c r="AV383" i="12"/>
  <c r="AZ383" i="12"/>
  <c r="H383" i="12"/>
  <c r="L383" i="12"/>
  <c r="P383" i="12"/>
  <c r="T383" i="12"/>
  <c r="X383" i="12"/>
  <c r="AB383" i="12"/>
  <c r="AF383" i="12"/>
  <c r="AJ383" i="12"/>
  <c r="AN383" i="12"/>
  <c r="AR383" i="12"/>
  <c r="AW383" i="12"/>
  <c r="BA383" i="12"/>
  <c r="I383" i="12"/>
  <c r="M383" i="12"/>
  <c r="Q383" i="12"/>
  <c r="U383" i="12"/>
  <c r="Y383" i="12"/>
  <c r="AC383" i="12"/>
  <c r="AG383" i="12"/>
  <c r="AK383" i="12"/>
  <c r="AO383" i="12"/>
  <c r="AT383" i="12"/>
  <c r="AX383" i="12"/>
  <c r="BB383" i="12"/>
  <c r="F383" i="12"/>
  <c r="J383" i="12"/>
  <c r="N383" i="12"/>
  <c r="R383" i="12"/>
  <c r="V383" i="12"/>
  <c r="Z383" i="12"/>
  <c r="AD383" i="12"/>
  <c r="AH383" i="12"/>
  <c r="AL383" i="12"/>
  <c r="AP383" i="12"/>
  <c r="AU383" i="12"/>
  <c r="AY383" i="12"/>
  <c r="BC383" i="12"/>
  <c r="F373" i="12"/>
  <c r="J373" i="12"/>
  <c r="N373" i="12"/>
  <c r="R373" i="12"/>
  <c r="V373" i="12"/>
  <c r="Z373" i="12"/>
  <c r="AD373" i="12"/>
  <c r="AH373" i="12"/>
  <c r="AL373" i="12"/>
  <c r="AP373" i="12"/>
  <c r="AU373" i="12"/>
  <c r="AY373" i="12"/>
  <c r="BC373" i="12"/>
  <c r="O373" i="12"/>
  <c r="X373" i="12"/>
  <c r="AG373" i="12"/>
  <c r="AV373" i="12"/>
  <c r="K373" i="12"/>
  <c r="T373" i="12"/>
  <c r="AC373" i="12"/>
  <c r="AQ373" i="12"/>
  <c r="BA373" i="12"/>
  <c r="G373" i="12"/>
  <c r="P373" i="12"/>
  <c r="Y373" i="12"/>
  <c r="AM373" i="12"/>
  <c r="AW373" i="12"/>
  <c r="L373" i="12"/>
  <c r="U373" i="12"/>
  <c r="AI373" i="12"/>
  <c r="AR373" i="12"/>
  <c r="BB373" i="12"/>
  <c r="H373" i="12"/>
  <c r="Q373" i="12"/>
  <c r="AE373" i="12"/>
  <c r="AN373" i="12"/>
  <c r="AX373" i="12"/>
  <c r="M373" i="12"/>
  <c r="AA373" i="12"/>
  <c r="AJ373" i="12"/>
  <c r="AT373" i="12"/>
  <c r="I373" i="12"/>
  <c r="W373" i="12"/>
  <c r="AF373" i="12"/>
  <c r="AO373" i="12"/>
  <c r="S373" i="12"/>
  <c r="AB373" i="12"/>
  <c r="AK373" i="12"/>
  <c r="AZ373" i="12"/>
  <c r="W714" i="6"/>
  <c r="W714" i="14" s="1"/>
  <c r="V714" i="10"/>
  <c r="V710" i="10"/>
  <c r="V706" i="10"/>
  <c r="V702" i="10"/>
  <c r="V696" i="10"/>
  <c r="V692" i="10"/>
  <c r="V688" i="10"/>
  <c r="T715" i="8"/>
  <c r="T703" i="8"/>
  <c r="T697" i="8"/>
  <c r="T697" i="14" s="1"/>
  <c r="T693" i="8"/>
  <c r="T689" i="8"/>
  <c r="T689" i="14" s="1"/>
  <c r="T685" i="8"/>
  <c r="S704" i="11"/>
  <c r="S686" i="11"/>
  <c r="R712" i="5"/>
  <c r="P704" i="11"/>
  <c r="P686" i="11"/>
  <c r="Z717" i="9"/>
  <c r="Z713" i="9"/>
  <c r="Z709" i="9"/>
  <c r="Z705" i="9"/>
  <c r="Z701" i="9"/>
  <c r="Z695" i="9"/>
  <c r="Z691" i="9"/>
  <c r="Z687" i="9"/>
  <c r="I714" i="5"/>
  <c r="I712" i="5"/>
  <c r="I710" i="5"/>
  <c r="I706" i="5"/>
  <c r="I696" i="5"/>
  <c r="I692" i="5"/>
  <c r="G715" i="6"/>
  <c r="G714" i="6"/>
  <c r="G712" i="6"/>
  <c r="G710" i="6"/>
  <c r="G707" i="6"/>
  <c r="G706" i="6"/>
  <c r="G702" i="6"/>
  <c r="G698" i="6"/>
  <c r="G697" i="6"/>
  <c r="G696" i="6"/>
  <c r="G694" i="6"/>
  <c r="G693" i="6"/>
  <c r="G692" i="6"/>
  <c r="G689" i="6"/>
  <c r="G688" i="6"/>
  <c r="G685" i="6"/>
  <c r="F717" i="9"/>
  <c r="F714" i="6"/>
  <c r="F713" i="9"/>
  <c r="F710" i="6"/>
  <c r="F710" i="14" s="1"/>
  <c r="F709" i="9"/>
  <c r="F706" i="6"/>
  <c r="F705" i="9"/>
  <c r="F704" i="11"/>
  <c r="F701" i="9"/>
  <c r="F696" i="6"/>
  <c r="F695" i="9"/>
  <c r="F694" i="11"/>
  <c r="F692" i="6"/>
  <c r="F692" i="14" s="1"/>
  <c r="F691" i="9"/>
  <c r="F688" i="6"/>
  <c r="F687" i="9"/>
  <c r="F686" i="11"/>
  <c r="BB382" i="12"/>
  <c r="AX382" i="12"/>
  <c r="AT382" i="12"/>
  <c r="AO382" i="12"/>
  <c r="AK382" i="12"/>
  <c r="AG382" i="12"/>
  <c r="AC382" i="12"/>
  <c r="Y382" i="12"/>
  <c r="U382" i="12"/>
  <c r="Q382" i="12"/>
  <c r="H382" i="12"/>
  <c r="I380" i="12"/>
  <c r="M380" i="12"/>
  <c r="Q380" i="12"/>
  <c r="U380" i="12"/>
  <c r="Y380" i="12"/>
  <c r="AC380" i="12"/>
  <c r="AG380" i="12"/>
  <c r="AK380" i="12"/>
  <c r="AO380" i="12"/>
  <c r="AT380" i="12"/>
  <c r="AX380" i="12"/>
  <c r="BB380" i="12"/>
  <c r="AZ379" i="12"/>
  <c r="AZ711" i="12" s="1"/>
  <c r="AP379" i="12"/>
  <c r="AG379" i="12"/>
  <c r="S379" i="12"/>
  <c r="S711" i="12" s="1"/>
  <c r="AR376" i="12"/>
  <c r="AI376" i="12"/>
  <c r="Z376" i="12"/>
  <c r="L376" i="12"/>
  <c r="AX369" i="12"/>
  <c r="AN369" i="12"/>
  <c r="AE369" i="12"/>
  <c r="Q369" i="12"/>
  <c r="H369" i="12"/>
  <c r="H707" i="12" s="1"/>
  <c r="H367" i="12"/>
  <c r="L367" i="12"/>
  <c r="P367" i="12"/>
  <c r="T367" i="12"/>
  <c r="X367" i="12"/>
  <c r="AB367" i="12"/>
  <c r="AF367" i="12"/>
  <c r="AJ367" i="12"/>
  <c r="AN367" i="12"/>
  <c r="AR367" i="12"/>
  <c r="AW367" i="12"/>
  <c r="BA367" i="12"/>
  <c r="AP366" i="12"/>
  <c r="AG366" i="12"/>
  <c r="X366" i="12"/>
  <c r="BA365" i="12"/>
  <c r="AQ365" i="12"/>
  <c r="AC365" i="12"/>
  <c r="H362" i="12"/>
  <c r="L362" i="12"/>
  <c r="P362" i="12"/>
  <c r="T362" i="12"/>
  <c r="X362" i="12"/>
  <c r="AB362" i="12"/>
  <c r="AF362" i="12"/>
  <c r="AJ362" i="12"/>
  <c r="AN362" i="12"/>
  <c r="AR362" i="12"/>
  <c r="AW362" i="12"/>
  <c r="BA362" i="12"/>
  <c r="G362" i="12"/>
  <c r="K362" i="12"/>
  <c r="O362" i="12"/>
  <c r="S362" i="12"/>
  <c r="W362" i="12"/>
  <c r="AA362" i="12"/>
  <c r="AE362" i="12"/>
  <c r="AI362" i="12"/>
  <c r="AM362" i="12"/>
  <c r="AQ362" i="12"/>
  <c r="AV362" i="12"/>
  <c r="AZ362" i="12"/>
  <c r="H358" i="12"/>
  <c r="L358" i="12"/>
  <c r="P358" i="12"/>
  <c r="T358" i="12"/>
  <c r="X358" i="12"/>
  <c r="AB358" i="12"/>
  <c r="AF358" i="12"/>
  <c r="AJ358" i="12"/>
  <c r="AN358" i="12"/>
  <c r="AR358" i="12"/>
  <c r="AW358" i="12"/>
  <c r="BA358" i="12"/>
  <c r="G358" i="12"/>
  <c r="K358" i="12"/>
  <c r="O358" i="12"/>
  <c r="S358" i="12"/>
  <c r="W358" i="12"/>
  <c r="AA358" i="12"/>
  <c r="AE358" i="12"/>
  <c r="AI358" i="12"/>
  <c r="AM358" i="12"/>
  <c r="AQ358" i="12"/>
  <c r="AV358" i="12"/>
  <c r="AZ358" i="12"/>
  <c r="H379" i="12"/>
  <c r="L379" i="12"/>
  <c r="P379" i="12"/>
  <c r="T379" i="12"/>
  <c r="X379" i="12"/>
  <c r="AB379" i="12"/>
  <c r="AF379" i="12"/>
  <c r="AF711" i="12" s="1"/>
  <c r="AJ379" i="12"/>
  <c r="AN379" i="12"/>
  <c r="AN711" i="12" s="1"/>
  <c r="AR379" i="12"/>
  <c r="AW379" i="12"/>
  <c r="BA379" i="12"/>
  <c r="G366" i="12"/>
  <c r="K366" i="12"/>
  <c r="O366" i="12"/>
  <c r="S366" i="12"/>
  <c r="W366" i="12"/>
  <c r="AA366" i="12"/>
  <c r="AE366" i="12"/>
  <c r="AI366" i="12"/>
  <c r="AM366" i="12"/>
  <c r="AQ366" i="12"/>
  <c r="AV366" i="12"/>
  <c r="AZ366" i="12"/>
  <c r="AT357" i="12"/>
  <c r="AN357" i="12"/>
  <c r="AC357" i="12"/>
  <c r="X357" i="12"/>
  <c r="M357" i="12"/>
  <c r="H357" i="12"/>
  <c r="G353" i="12"/>
  <c r="K353" i="12"/>
  <c r="O353" i="12"/>
  <c r="S353" i="12"/>
  <c r="W353" i="12"/>
  <c r="AA353" i="12"/>
  <c r="AE353" i="12"/>
  <c r="AI353" i="12"/>
  <c r="AM353" i="12"/>
  <c r="AQ353" i="12"/>
  <c r="AV353" i="12"/>
  <c r="AZ353" i="12"/>
  <c r="H353" i="12"/>
  <c r="L353" i="12"/>
  <c r="P353" i="12"/>
  <c r="T353" i="12"/>
  <c r="X353" i="12"/>
  <c r="AB353" i="12"/>
  <c r="AF353" i="12"/>
  <c r="AJ353" i="12"/>
  <c r="AN353" i="12"/>
  <c r="AR353" i="12"/>
  <c r="AW353" i="12"/>
  <c r="BA353" i="12"/>
  <c r="F353" i="12"/>
  <c r="J353" i="12"/>
  <c r="N353" i="12"/>
  <c r="R353" i="12"/>
  <c r="V353" i="12"/>
  <c r="Z353" i="12"/>
  <c r="AD353" i="12"/>
  <c r="AH353" i="12"/>
  <c r="AL353" i="12"/>
  <c r="AP353" i="12"/>
  <c r="AU353" i="12"/>
  <c r="AY353" i="12"/>
  <c r="BC353" i="12"/>
  <c r="X714" i="10"/>
  <c r="X710" i="10"/>
  <c r="X706" i="10"/>
  <c r="X702" i="10"/>
  <c r="X696" i="10"/>
  <c r="X692" i="10"/>
  <c r="X692" i="14" s="1"/>
  <c r="X688" i="10"/>
  <c r="V715" i="8"/>
  <c r="V715" i="14" s="1"/>
  <c r="V703" i="8"/>
  <c r="V697" i="8"/>
  <c r="V693" i="8"/>
  <c r="V689" i="8"/>
  <c r="V685" i="8"/>
  <c r="U716" i="11"/>
  <c r="U712" i="11"/>
  <c r="U704" i="11"/>
  <c r="U698" i="11"/>
  <c r="U686" i="11"/>
  <c r="T712" i="5"/>
  <c r="S717" i="9"/>
  <c r="S713" i="9"/>
  <c r="S709" i="9"/>
  <c r="S705" i="9"/>
  <c r="S701" i="9"/>
  <c r="S695" i="9"/>
  <c r="S691" i="9"/>
  <c r="S687" i="9"/>
  <c r="R717" i="12"/>
  <c r="R713" i="12"/>
  <c r="R709" i="12"/>
  <c r="R705" i="12"/>
  <c r="R701" i="12"/>
  <c r="R695" i="12"/>
  <c r="R691" i="12"/>
  <c r="R687" i="12"/>
  <c r="P717" i="9"/>
  <c r="P713" i="9"/>
  <c r="P709" i="9"/>
  <c r="P705" i="9"/>
  <c r="P701" i="9"/>
  <c r="P695" i="9"/>
  <c r="P691" i="9"/>
  <c r="P687" i="9"/>
  <c r="Z714" i="6"/>
  <c r="Z712" i="6"/>
  <c r="Z710" i="6"/>
  <c r="Z706" i="6"/>
  <c r="Z696" i="6"/>
  <c r="Z694" i="6"/>
  <c r="Z692" i="6"/>
  <c r="Z690" i="6"/>
  <c r="Z688" i="6"/>
  <c r="I717" i="12"/>
  <c r="I715" i="12"/>
  <c r="I713" i="12"/>
  <c r="I709" i="12"/>
  <c r="I705" i="12"/>
  <c r="I703" i="12"/>
  <c r="I701" i="12"/>
  <c r="I699" i="12"/>
  <c r="I697" i="12"/>
  <c r="I695" i="12"/>
  <c r="I693" i="12"/>
  <c r="I691" i="12"/>
  <c r="I689" i="12"/>
  <c r="I687" i="12"/>
  <c r="AZ385" i="12"/>
  <c r="AV385" i="12"/>
  <c r="AQ385" i="12"/>
  <c r="AM385" i="12"/>
  <c r="AI385" i="12"/>
  <c r="AE385" i="12"/>
  <c r="AA385" i="12"/>
  <c r="W385" i="12"/>
  <c r="S385" i="12"/>
  <c r="O385" i="12"/>
  <c r="K385" i="12"/>
  <c r="BA382" i="12"/>
  <c r="AW382" i="12"/>
  <c r="AR382" i="12"/>
  <c r="AN382" i="12"/>
  <c r="AJ382" i="12"/>
  <c r="AF382" i="12"/>
  <c r="AB382" i="12"/>
  <c r="X382" i="12"/>
  <c r="T382" i="12"/>
  <c r="P382" i="12"/>
  <c r="BB381" i="12"/>
  <c r="AR381" i="12"/>
  <c r="AI381" i="12"/>
  <c r="U381" i="12"/>
  <c r="BC380" i="12"/>
  <c r="AN380" i="12"/>
  <c r="AE380" i="12"/>
  <c r="V380" i="12"/>
  <c r="H380" i="12"/>
  <c r="AY379" i="12"/>
  <c r="AO379" i="12"/>
  <c r="AA379" i="12"/>
  <c r="AA711" i="12" s="1"/>
  <c r="R379" i="12"/>
  <c r="I379" i="12"/>
  <c r="BA376" i="12"/>
  <c r="AQ376" i="12"/>
  <c r="AH376" i="12"/>
  <c r="T376" i="12"/>
  <c r="K376" i="12"/>
  <c r="BB375" i="12"/>
  <c r="AM375" i="12"/>
  <c r="AD375" i="12"/>
  <c r="U375" i="12"/>
  <c r="I372" i="12"/>
  <c r="M372" i="12"/>
  <c r="M708" i="12" s="1"/>
  <c r="Q372" i="12"/>
  <c r="U372" i="12"/>
  <c r="Y372" i="12"/>
  <c r="AC372" i="12"/>
  <c r="AG372" i="12"/>
  <c r="AK372" i="12"/>
  <c r="AK708" i="12" s="1"/>
  <c r="AO372" i="12"/>
  <c r="AT372" i="12"/>
  <c r="AT708" i="12" s="1"/>
  <c r="AX372" i="12"/>
  <c r="BB372" i="12"/>
  <c r="AZ371" i="12"/>
  <c r="AP371" i="12"/>
  <c r="AG371" i="12"/>
  <c r="S371" i="12"/>
  <c r="AW369" i="12"/>
  <c r="AW707" i="12" s="1"/>
  <c r="AM369" i="12"/>
  <c r="AM707" i="12" s="1"/>
  <c r="Y369" i="12"/>
  <c r="Y707" i="12" s="1"/>
  <c r="P369" i="12"/>
  <c r="P707" i="12" s="1"/>
  <c r="G369" i="12"/>
  <c r="G707" i="12" s="1"/>
  <c r="AI368" i="12"/>
  <c r="AI702" i="12" s="1"/>
  <c r="Z368" i="12"/>
  <c r="Z702" i="12" s="1"/>
  <c r="AE367" i="12"/>
  <c r="V367" i="12"/>
  <c r="M367" i="12"/>
  <c r="AY366" i="12"/>
  <c r="AO366" i="12"/>
  <c r="AF366" i="12"/>
  <c r="R366" i="12"/>
  <c r="I366" i="12"/>
  <c r="AZ365" i="12"/>
  <c r="AK365" i="12"/>
  <c r="AB365" i="12"/>
  <c r="F364" i="12"/>
  <c r="J364" i="12"/>
  <c r="N364" i="12"/>
  <c r="R364" i="12"/>
  <c r="V364" i="12"/>
  <c r="Z364" i="12"/>
  <c r="AD364" i="12"/>
  <c r="AH364" i="12"/>
  <c r="AL364" i="12"/>
  <c r="AP364" i="12"/>
  <c r="AU364" i="12"/>
  <c r="AY364" i="12"/>
  <c r="BC364" i="12"/>
  <c r="I364" i="12"/>
  <c r="M364" i="12"/>
  <c r="Q364" i="12"/>
  <c r="U364" i="12"/>
  <c r="Y364" i="12"/>
  <c r="AC364" i="12"/>
  <c r="AG364" i="12"/>
  <c r="AK364" i="12"/>
  <c r="AO364" i="12"/>
  <c r="AT364" i="12"/>
  <c r="AX364" i="12"/>
  <c r="BB364" i="12"/>
  <c r="I362" i="12"/>
  <c r="F360" i="12"/>
  <c r="J360" i="12"/>
  <c r="N360" i="12"/>
  <c r="R360" i="12"/>
  <c r="V360" i="12"/>
  <c r="Z360" i="12"/>
  <c r="AD360" i="12"/>
  <c r="AH360" i="12"/>
  <c r="AL360" i="12"/>
  <c r="AP360" i="12"/>
  <c r="AU360" i="12"/>
  <c r="AY360" i="12"/>
  <c r="BC360" i="12"/>
  <c r="I360" i="12"/>
  <c r="M360" i="12"/>
  <c r="Q360" i="12"/>
  <c r="U360" i="12"/>
  <c r="Y360" i="12"/>
  <c r="AC360" i="12"/>
  <c r="AG360" i="12"/>
  <c r="AK360" i="12"/>
  <c r="AO360" i="12"/>
  <c r="AT360" i="12"/>
  <c r="AX360" i="12"/>
  <c r="BB360" i="12"/>
  <c r="I358" i="12"/>
  <c r="F356" i="12"/>
  <c r="J356" i="12"/>
  <c r="N356" i="12"/>
  <c r="R356" i="12"/>
  <c r="V356" i="12"/>
  <c r="Z356" i="12"/>
  <c r="AD356" i="12"/>
  <c r="AH356" i="12"/>
  <c r="AL356" i="12"/>
  <c r="AP356" i="12"/>
  <c r="AU356" i="12"/>
  <c r="AY356" i="12"/>
  <c r="BC356" i="12"/>
  <c r="I356" i="12"/>
  <c r="M356" i="12"/>
  <c r="Q356" i="12"/>
  <c r="U356" i="12"/>
  <c r="Y356" i="12"/>
  <c r="AC356" i="12"/>
  <c r="AG356" i="12"/>
  <c r="AK356" i="12"/>
  <c r="AO356" i="12"/>
  <c r="AT356" i="12"/>
  <c r="AX356" i="12"/>
  <c r="BB356" i="12"/>
  <c r="AX353" i="12"/>
  <c r="Q353" i="12"/>
  <c r="F352" i="12"/>
  <c r="J352" i="12"/>
  <c r="N352" i="12"/>
  <c r="R352" i="12"/>
  <c r="V352" i="12"/>
  <c r="Z352" i="12"/>
  <c r="AD352" i="12"/>
  <c r="AH352" i="12"/>
  <c r="AL352" i="12"/>
  <c r="AP352" i="12"/>
  <c r="AU352" i="12"/>
  <c r="AY352" i="12"/>
  <c r="BC352" i="12"/>
  <c r="G352" i="12"/>
  <c r="K352" i="12"/>
  <c r="O352" i="12"/>
  <c r="S352" i="12"/>
  <c r="W352" i="12"/>
  <c r="AA352" i="12"/>
  <c r="AE352" i="12"/>
  <c r="AI352" i="12"/>
  <c r="AM352" i="12"/>
  <c r="AQ352" i="12"/>
  <c r="AV352" i="12"/>
  <c r="AZ352" i="12"/>
  <c r="I352" i="12"/>
  <c r="M352" i="12"/>
  <c r="Q352" i="12"/>
  <c r="U352" i="12"/>
  <c r="Y352" i="12"/>
  <c r="AC352" i="12"/>
  <c r="AG352" i="12"/>
  <c r="AK352" i="12"/>
  <c r="AO352" i="12"/>
  <c r="AT352" i="12"/>
  <c r="AX352" i="12"/>
  <c r="BB352" i="12"/>
  <c r="AW334" i="12"/>
  <c r="H334" i="12"/>
  <c r="L334" i="12"/>
  <c r="P334" i="12"/>
  <c r="T334" i="12"/>
  <c r="X334" i="12"/>
  <c r="AB334" i="12"/>
  <c r="AF334" i="12"/>
  <c r="AJ334" i="12"/>
  <c r="AN334" i="12"/>
  <c r="BB334" i="12"/>
  <c r="AX334" i="12"/>
  <c r="AU334" i="12"/>
  <c r="AY334" i="12"/>
  <c r="AX333" i="12"/>
  <c r="AO333" i="12"/>
  <c r="AG333" i="12"/>
  <c r="Y333" i="12"/>
  <c r="Q333" i="12"/>
  <c r="I333" i="12"/>
  <c r="AU330" i="12"/>
  <c r="W717" i="12"/>
  <c r="W713" i="12"/>
  <c r="W709" i="12"/>
  <c r="V714" i="6"/>
  <c r="V710" i="6"/>
  <c r="V706" i="6"/>
  <c r="V706" i="14" s="1"/>
  <c r="V696" i="6"/>
  <c r="V692" i="6"/>
  <c r="V688" i="6"/>
  <c r="U714" i="10"/>
  <c r="U710" i="10"/>
  <c r="U706" i="10"/>
  <c r="U702" i="10"/>
  <c r="U696" i="10"/>
  <c r="U692" i="10"/>
  <c r="U688" i="10"/>
  <c r="S715" i="8"/>
  <c r="S703" i="8"/>
  <c r="S697" i="8"/>
  <c r="S697" i="14" s="1"/>
  <c r="S693" i="8"/>
  <c r="S693" i="14" s="1"/>
  <c r="S689" i="8"/>
  <c r="S689" i="14" s="1"/>
  <c r="R704" i="11"/>
  <c r="R686" i="11"/>
  <c r="P715" i="8"/>
  <c r="P715" i="14" s="1"/>
  <c r="P703" i="8"/>
  <c r="P697" i="8"/>
  <c r="P697" i="14" s="1"/>
  <c r="P693" i="8"/>
  <c r="P693" i="14" s="1"/>
  <c r="P689" i="8"/>
  <c r="P689" i="14" s="1"/>
  <c r="P685" i="8"/>
  <c r="Z712" i="5"/>
  <c r="I716" i="11"/>
  <c r="I714" i="11"/>
  <c r="I712" i="11"/>
  <c r="I710" i="11"/>
  <c r="I706" i="11"/>
  <c r="I704" i="11"/>
  <c r="I696" i="11"/>
  <c r="I692" i="11"/>
  <c r="I688" i="11"/>
  <c r="I686" i="11"/>
  <c r="G717" i="12"/>
  <c r="G715" i="12"/>
  <c r="G713" i="12"/>
  <c r="G709" i="12"/>
  <c r="G705" i="12"/>
  <c r="G703" i="12"/>
  <c r="G701" i="12"/>
  <c r="G699" i="12"/>
  <c r="G697" i="12"/>
  <c r="G695" i="12"/>
  <c r="G693" i="12"/>
  <c r="G691" i="12"/>
  <c r="G689" i="12"/>
  <c r="G687" i="12"/>
  <c r="F717" i="8"/>
  <c r="F713" i="8"/>
  <c r="F709" i="8"/>
  <c r="F705" i="8"/>
  <c r="F701" i="8"/>
  <c r="F695" i="8"/>
  <c r="F691" i="8"/>
  <c r="F687" i="8"/>
  <c r="F687" i="14" s="1"/>
  <c r="F382" i="12"/>
  <c r="BC379" i="12"/>
  <c r="BC711" i="12" s="1"/>
  <c r="AT379" i="12"/>
  <c r="AT711" i="12" s="1"/>
  <c r="AE379" i="12"/>
  <c r="AE711" i="12" s="1"/>
  <c r="V379" i="12"/>
  <c r="M379" i="12"/>
  <c r="AV376" i="12"/>
  <c r="AL376" i="12"/>
  <c r="X376" i="12"/>
  <c r="O376" i="12"/>
  <c r="F376" i="12"/>
  <c r="H371" i="12"/>
  <c r="L371" i="12"/>
  <c r="P371" i="12"/>
  <c r="T371" i="12"/>
  <c r="X371" i="12"/>
  <c r="AB371" i="12"/>
  <c r="AF371" i="12"/>
  <c r="AJ371" i="12"/>
  <c r="AN371" i="12"/>
  <c r="AR371" i="12"/>
  <c r="AW371" i="12"/>
  <c r="BA371" i="12"/>
  <c r="BA369" i="12"/>
  <c r="BA707" i="12" s="1"/>
  <c r="AQ369" i="12"/>
  <c r="AQ707" i="12" s="1"/>
  <c r="AC369" i="12"/>
  <c r="AC707" i="12" s="1"/>
  <c r="T369" i="12"/>
  <c r="T707" i="12" s="1"/>
  <c r="K369" i="12"/>
  <c r="K707" i="12" s="1"/>
  <c r="BC366" i="12"/>
  <c r="AT366" i="12"/>
  <c r="AJ366" i="12"/>
  <c r="V366" i="12"/>
  <c r="M366" i="12"/>
  <c r="AO365" i="12"/>
  <c r="AF365" i="12"/>
  <c r="Q365" i="12"/>
  <c r="L365" i="12"/>
  <c r="AX361" i="12"/>
  <c r="AR361" i="12"/>
  <c r="AG361" i="12"/>
  <c r="AB361" i="12"/>
  <c r="Q361" i="12"/>
  <c r="AX357" i="12"/>
  <c r="AR357" i="12"/>
  <c r="AG357" i="12"/>
  <c r="AB357" i="12"/>
  <c r="Q357" i="12"/>
  <c r="AC353" i="12"/>
  <c r="M334" i="12"/>
  <c r="AW333" i="12"/>
  <c r="AN333" i="12"/>
  <c r="AF333" i="12"/>
  <c r="X333" i="12"/>
  <c r="P333" i="12"/>
  <c r="H333" i="12"/>
  <c r="J330" i="12"/>
  <c r="S696" i="6"/>
  <c r="S692" i="6"/>
  <c r="S688" i="6"/>
  <c r="R714" i="10"/>
  <c r="R710" i="10"/>
  <c r="R706" i="10"/>
  <c r="R702" i="10"/>
  <c r="R696" i="10"/>
  <c r="R692" i="10"/>
  <c r="R688" i="10"/>
  <c r="P714" i="6"/>
  <c r="P714" i="14" s="1"/>
  <c r="P710" i="6"/>
  <c r="P710" i="14" s="1"/>
  <c r="P706" i="6"/>
  <c r="P696" i="6"/>
  <c r="P696" i="14" s="1"/>
  <c r="P692" i="6"/>
  <c r="P688" i="6"/>
  <c r="P688" i="14" s="1"/>
  <c r="I714" i="10"/>
  <c r="I710" i="10"/>
  <c r="I706" i="10"/>
  <c r="I702" i="10"/>
  <c r="I696" i="10"/>
  <c r="I692" i="10"/>
  <c r="I688" i="10"/>
  <c r="G714" i="11"/>
  <c r="G710" i="11"/>
  <c r="G706" i="11"/>
  <c r="G704" i="11"/>
  <c r="G696" i="11"/>
  <c r="G686" i="11"/>
  <c r="F715" i="9"/>
  <c r="F715" i="14" s="1"/>
  <c r="F707" i="9"/>
  <c r="F697" i="9"/>
  <c r="F697" i="14" s="1"/>
  <c r="F693" i="9"/>
  <c r="F693" i="14" s="1"/>
  <c r="F689" i="9"/>
  <c r="F689" i="14" s="1"/>
  <c r="AZ382" i="12"/>
  <c r="AV382" i="12"/>
  <c r="AQ382" i="12"/>
  <c r="AM382" i="12"/>
  <c r="AI382" i="12"/>
  <c r="AE382" i="12"/>
  <c r="AA382" i="12"/>
  <c r="W382" i="12"/>
  <c r="S382" i="12"/>
  <c r="AX379" i="12"/>
  <c r="AI379" i="12"/>
  <c r="Z379" i="12"/>
  <c r="Q379" i="12"/>
  <c r="AZ376" i="12"/>
  <c r="AP376" i="12"/>
  <c r="AB376" i="12"/>
  <c r="S376" i="12"/>
  <c r="AV369" i="12"/>
  <c r="AV707" i="12" s="1"/>
  <c r="AG369" i="12"/>
  <c r="AG707" i="12" s="1"/>
  <c r="X369" i="12"/>
  <c r="X707" i="12" s="1"/>
  <c r="AX366" i="12"/>
  <c r="AN366" i="12"/>
  <c r="Z366" i="12"/>
  <c r="Q366" i="12"/>
  <c r="H366" i="12"/>
  <c r="AT365" i="12"/>
  <c r="AJ365" i="12"/>
  <c r="S712" i="5"/>
  <c r="R717" i="9"/>
  <c r="R713" i="9"/>
  <c r="R709" i="9"/>
  <c r="R709" i="14" s="1"/>
  <c r="R705" i="9"/>
  <c r="R701" i="9"/>
  <c r="R701" i="14" s="1"/>
  <c r="R695" i="9"/>
  <c r="R695" i="14" s="1"/>
  <c r="R691" i="9"/>
  <c r="R687" i="9"/>
  <c r="P712" i="5"/>
  <c r="Z717" i="12"/>
  <c r="Z713" i="12"/>
  <c r="Z709" i="12"/>
  <c r="Z705" i="12"/>
  <c r="Z701" i="12"/>
  <c r="Z695" i="12"/>
  <c r="Z691" i="12"/>
  <c r="Z687" i="12"/>
  <c r="I717" i="9"/>
  <c r="I713" i="9"/>
  <c r="I709" i="9"/>
  <c r="I705" i="9"/>
  <c r="I705" i="14" s="1"/>
  <c r="I701" i="9"/>
  <c r="I701" i="14" s="1"/>
  <c r="I695" i="9"/>
  <c r="I695" i="14" s="1"/>
  <c r="I691" i="9"/>
  <c r="I691" i="14" s="1"/>
  <c r="I687" i="9"/>
  <c r="I687" i="14" s="1"/>
  <c r="G714" i="10"/>
  <c r="G710" i="10"/>
  <c r="G706" i="10"/>
  <c r="G702" i="10"/>
  <c r="G696" i="10"/>
  <c r="G692" i="10"/>
  <c r="G688" i="10"/>
  <c r="G382" i="12"/>
  <c r="K382" i="12"/>
  <c r="O382" i="12"/>
  <c r="BB379" i="12"/>
  <c r="AM379" i="12"/>
  <c r="AD379" i="12"/>
  <c r="U379" i="12"/>
  <c r="G379" i="12"/>
  <c r="I376" i="12"/>
  <c r="M376" i="12"/>
  <c r="Q376" i="12"/>
  <c r="U376" i="12"/>
  <c r="Y376" i="12"/>
  <c r="AC376" i="12"/>
  <c r="AG376" i="12"/>
  <c r="AK376" i="12"/>
  <c r="AO376" i="12"/>
  <c r="AT376" i="12"/>
  <c r="AX376" i="12"/>
  <c r="BB376" i="12"/>
  <c r="F369" i="12"/>
  <c r="F707" i="12" s="1"/>
  <c r="J369" i="12"/>
  <c r="J707" i="12" s="1"/>
  <c r="N369" i="12"/>
  <c r="N707" i="12" s="1"/>
  <c r="R369" i="12"/>
  <c r="V369" i="12"/>
  <c r="Z369" i="12"/>
  <c r="AD369" i="12"/>
  <c r="AD707" i="12" s="1"/>
  <c r="AH369" i="12"/>
  <c r="AH707" i="12" s="1"/>
  <c r="AL369" i="12"/>
  <c r="AL707" i="12" s="1"/>
  <c r="AP369" i="12"/>
  <c r="AP707" i="12" s="1"/>
  <c r="AU369" i="12"/>
  <c r="AU707" i="12" s="1"/>
  <c r="AY369" i="12"/>
  <c r="BC369" i="12"/>
  <c r="BB366" i="12"/>
  <c r="AR366" i="12"/>
  <c r="AD366" i="12"/>
  <c r="U366" i="12"/>
  <c r="L366" i="12"/>
  <c r="G365" i="12"/>
  <c r="K365" i="12"/>
  <c r="O365" i="12"/>
  <c r="S365" i="12"/>
  <c r="W365" i="12"/>
  <c r="F365" i="12"/>
  <c r="J365" i="12"/>
  <c r="N365" i="12"/>
  <c r="R365" i="12"/>
  <c r="V365" i="12"/>
  <c r="Z365" i="12"/>
  <c r="AD365" i="12"/>
  <c r="AH365" i="12"/>
  <c r="AL365" i="12"/>
  <c r="AP365" i="12"/>
  <c r="AU365" i="12"/>
  <c r="AY365" i="12"/>
  <c r="BC365" i="12"/>
  <c r="G361" i="12"/>
  <c r="K361" i="12"/>
  <c r="O361" i="12"/>
  <c r="S361" i="12"/>
  <c r="W361" i="12"/>
  <c r="AA361" i="12"/>
  <c r="AE361" i="12"/>
  <c r="AI361" i="12"/>
  <c r="AM361" i="12"/>
  <c r="AQ361" i="12"/>
  <c r="AV361" i="12"/>
  <c r="AZ361" i="12"/>
  <c r="F361" i="12"/>
  <c r="J361" i="12"/>
  <c r="N361" i="12"/>
  <c r="R361" i="12"/>
  <c r="V361" i="12"/>
  <c r="Z361" i="12"/>
  <c r="AD361" i="12"/>
  <c r="AH361" i="12"/>
  <c r="AL361" i="12"/>
  <c r="AP361" i="12"/>
  <c r="AU361" i="12"/>
  <c r="AY361" i="12"/>
  <c r="BC361" i="12"/>
  <c r="G357" i="12"/>
  <c r="K357" i="12"/>
  <c r="O357" i="12"/>
  <c r="S357" i="12"/>
  <c r="W357" i="12"/>
  <c r="AA357" i="12"/>
  <c r="AE357" i="12"/>
  <c r="AI357" i="12"/>
  <c r="AM357" i="12"/>
  <c r="AQ357" i="12"/>
  <c r="AV357" i="12"/>
  <c r="AZ357" i="12"/>
  <c r="F357" i="12"/>
  <c r="J357" i="12"/>
  <c r="N357" i="12"/>
  <c r="R357" i="12"/>
  <c r="V357" i="12"/>
  <c r="Z357" i="12"/>
  <c r="AD357" i="12"/>
  <c r="AH357" i="12"/>
  <c r="AL357" i="12"/>
  <c r="AP357" i="12"/>
  <c r="AU357" i="12"/>
  <c r="AY357" i="12"/>
  <c r="BC357" i="12"/>
  <c r="W717" i="9"/>
  <c r="W713" i="9"/>
  <c r="W709" i="9"/>
  <c r="V717" i="12"/>
  <c r="V717" i="14" s="1"/>
  <c r="V713" i="12"/>
  <c r="V709" i="12"/>
  <c r="V709" i="14" s="1"/>
  <c r="V705" i="12"/>
  <c r="V705" i="14" s="1"/>
  <c r="V701" i="12"/>
  <c r="V701" i="14" s="1"/>
  <c r="V695" i="12"/>
  <c r="V691" i="12"/>
  <c r="V691" i="14" s="1"/>
  <c r="V687" i="12"/>
  <c r="V687" i="14" s="1"/>
  <c r="U714" i="6"/>
  <c r="U714" i="14" s="1"/>
  <c r="U710" i="6"/>
  <c r="U706" i="6"/>
  <c r="U702" i="6"/>
  <c r="U696" i="6"/>
  <c r="U696" i="14" s="1"/>
  <c r="U692" i="6"/>
  <c r="U688" i="6"/>
  <c r="U688" i="14" s="1"/>
  <c r="U684" i="6"/>
  <c r="T714" i="10"/>
  <c r="T714" i="14" s="1"/>
  <c r="T710" i="10"/>
  <c r="T710" i="14" s="1"/>
  <c r="T706" i="10"/>
  <c r="T702" i="10"/>
  <c r="T696" i="10"/>
  <c r="T696" i="14" s="1"/>
  <c r="T692" i="10"/>
  <c r="T692" i="14" s="1"/>
  <c r="T688" i="10"/>
  <c r="R715" i="8"/>
  <c r="R715" i="14" s="1"/>
  <c r="R703" i="8"/>
  <c r="R697" i="8"/>
  <c r="R697" i="14" s="1"/>
  <c r="R693" i="8"/>
  <c r="R693" i="14" s="1"/>
  <c r="R689" i="8"/>
  <c r="R689" i="14" s="1"/>
  <c r="R685" i="8"/>
  <c r="Z704" i="11"/>
  <c r="I715" i="8"/>
  <c r="I715" i="14" s="1"/>
  <c r="I703" i="8"/>
  <c r="I697" i="8"/>
  <c r="I693" i="8"/>
  <c r="I689" i="8"/>
  <c r="I689" i="14" s="1"/>
  <c r="G717" i="9"/>
  <c r="G717" i="14" s="1"/>
  <c r="G713" i="9"/>
  <c r="G709" i="9"/>
  <c r="G705" i="9"/>
  <c r="G705" i="14" s="1"/>
  <c r="G701" i="9"/>
  <c r="G701" i="14" s="1"/>
  <c r="G695" i="9"/>
  <c r="G691" i="9"/>
  <c r="G687" i="9"/>
  <c r="BC382" i="12"/>
  <c r="AY382" i="12"/>
  <c r="AU382" i="12"/>
  <c r="AP382" i="12"/>
  <c r="AL382" i="12"/>
  <c r="AH382" i="12"/>
  <c r="AD382" i="12"/>
  <c r="Z382" i="12"/>
  <c r="V382" i="12"/>
  <c r="R382" i="12"/>
  <c r="I382" i="12"/>
  <c r="F381" i="12"/>
  <c r="J381" i="12"/>
  <c r="N381" i="12"/>
  <c r="R381" i="12"/>
  <c r="V381" i="12"/>
  <c r="Z381" i="12"/>
  <c r="AD381" i="12"/>
  <c r="AH381" i="12"/>
  <c r="AL381" i="12"/>
  <c r="AP381" i="12"/>
  <c r="AU381" i="12"/>
  <c r="AY381" i="12"/>
  <c r="BC381" i="12"/>
  <c r="AV380" i="12"/>
  <c r="AL380" i="12"/>
  <c r="X380" i="12"/>
  <c r="O380" i="12"/>
  <c r="F380" i="12"/>
  <c r="AQ379" i="12"/>
  <c r="AQ711" i="12" s="1"/>
  <c r="AH379" i="12"/>
  <c r="Y379" i="12"/>
  <c r="K379" i="12"/>
  <c r="K711" i="12" s="1"/>
  <c r="AY376" i="12"/>
  <c r="AJ376" i="12"/>
  <c r="AA376" i="12"/>
  <c r="R376" i="12"/>
  <c r="H375" i="12"/>
  <c r="L375" i="12"/>
  <c r="P375" i="12"/>
  <c r="T375" i="12"/>
  <c r="X375" i="12"/>
  <c r="AB375" i="12"/>
  <c r="AF375" i="12"/>
  <c r="AJ375" i="12"/>
  <c r="AN375" i="12"/>
  <c r="AR375" i="12"/>
  <c r="AW375" i="12"/>
  <c r="BA375" i="12"/>
  <c r="AO369" i="12"/>
  <c r="AF369" i="12"/>
  <c r="W369" i="12"/>
  <c r="I369" i="12"/>
  <c r="AW366" i="12"/>
  <c r="AH366" i="12"/>
  <c r="Y366" i="12"/>
  <c r="P366" i="12"/>
  <c r="BB365" i="12"/>
  <c r="AR365" i="12"/>
  <c r="AI365" i="12"/>
  <c r="AG353" i="12"/>
  <c r="F348" i="12"/>
  <c r="J348" i="12"/>
  <c r="N348" i="12"/>
  <c r="R348" i="12"/>
  <c r="V348" i="12"/>
  <c r="Z348" i="12"/>
  <c r="AD348" i="12"/>
  <c r="AH348" i="12"/>
  <c r="AL348" i="12"/>
  <c r="AP348" i="12"/>
  <c r="AU348" i="12"/>
  <c r="AY348" i="12"/>
  <c r="BC348" i="12"/>
  <c r="G348" i="12"/>
  <c r="K348" i="12"/>
  <c r="O348" i="12"/>
  <c r="S348" i="12"/>
  <c r="W348" i="12"/>
  <c r="AA348" i="12"/>
  <c r="AE348" i="12"/>
  <c r="AI348" i="12"/>
  <c r="AM348" i="12"/>
  <c r="AQ348" i="12"/>
  <c r="AV348" i="12"/>
  <c r="AZ348" i="12"/>
  <c r="H348" i="12"/>
  <c r="L348" i="12"/>
  <c r="P348" i="12"/>
  <c r="T348" i="12"/>
  <c r="X348" i="12"/>
  <c r="AB348" i="12"/>
  <c r="AF348" i="12"/>
  <c r="AJ348" i="12"/>
  <c r="AN348" i="12"/>
  <c r="AR348" i="12"/>
  <c r="AW348" i="12"/>
  <c r="BA348" i="12"/>
  <c r="I348" i="12"/>
  <c r="M348" i="12"/>
  <c r="Q348" i="12"/>
  <c r="U348" i="12"/>
  <c r="Y348" i="12"/>
  <c r="AC348" i="12"/>
  <c r="AG348" i="12"/>
  <c r="AK348" i="12"/>
  <c r="AO348" i="12"/>
  <c r="AT348" i="12"/>
  <c r="AX348" i="12"/>
  <c r="BB348" i="12"/>
  <c r="F344" i="12"/>
  <c r="J344" i="12"/>
  <c r="J690" i="12" s="1"/>
  <c r="N344" i="12"/>
  <c r="N690" i="12" s="1"/>
  <c r="R344" i="12"/>
  <c r="R690" i="12" s="1"/>
  <c r="V344" i="12"/>
  <c r="V690" i="12" s="1"/>
  <c r="Z344" i="12"/>
  <c r="Z690" i="12" s="1"/>
  <c r="AD344" i="12"/>
  <c r="AD690" i="12" s="1"/>
  <c r="AH344" i="12"/>
  <c r="AH690" i="12" s="1"/>
  <c r="AL344" i="12"/>
  <c r="AL690" i="12" s="1"/>
  <c r="AP344" i="12"/>
  <c r="AP690" i="12" s="1"/>
  <c r="AU344" i="12"/>
  <c r="AU690" i="12" s="1"/>
  <c r="AY344" i="12"/>
  <c r="AY690" i="12" s="1"/>
  <c r="BC344" i="12"/>
  <c r="BC690" i="12" s="1"/>
  <c r="G344" i="12"/>
  <c r="K344" i="12"/>
  <c r="K690" i="12" s="1"/>
  <c r="O344" i="12"/>
  <c r="S344" i="12"/>
  <c r="S690" i="12" s="1"/>
  <c r="W344" i="12"/>
  <c r="W690" i="12" s="1"/>
  <c r="AA344" i="12"/>
  <c r="AA690" i="12" s="1"/>
  <c r="AE344" i="12"/>
  <c r="AE690" i="12" s="1"/>
  <c r="AI344" i="12"/>
  <c r="AI690" i="12" s="1"/>
  <c r="AM344" i="12"/>
  <c r="AM690" i="12" s="1"/>
  <c r="AQ344" i="12"/>
  <c r="AQ690" i="12" s="1"/>
  <c r="AV344" i="12"/>
  <c r="AV690" i="12" s="1"/>
  <c r="AZ344" i="12"/>
  <c r="AZ690" i="12" s="1"/>
  <c r="H344" i="12"/>
  <c r="H690" i="12" s="1"/>
  <c r="L344" i="12"/>
  <c r="P344" i="12"/>
  <c r="T344" i="12"/>
  <c r="X344" i="12"/>
  <c r="AB344" i="12"/>
  <c r="AF344" i="12"/>
  <c r="AJ344" i="12"/>
  <c r="AN344" i="12"/>
  <c r="AR344" i="12"/>
  <c r="AW344" i="12"/>
  <c r="BA344" i="12"/>
  <c r="I344" i="12"/>
  <c r="I690" i="12" s="1"/>
  <c r="M344" i="12"/>
  <c r="M690" i="12" s="1"/>
  <c r="Q344" i="12"/>
  <c r="Q690" i="12" s="1"/>
  <c r="U344" i="12"/>
  <c r="U690" i="12" s="1"/>
  <c r="Y344" i="12"/>
  <c r="Y690" i="12" s="1"/>
  <c r="AC344" i="12"/>
  <c r="AC690" i="12" s="1"/>
  <c r="AG344" i="12"/>
  <c r="AG690" i="12" s="1"/>
  <c r="AK344" i="12"/>
  <c r="AK690" i="12" s="1"/>
  <c r="AO344" i="12"/>
  <c r="AO690" i="12" s="1"/>
  <c r="AT344" i="12"/>
  <c r="AT690" i="12" s="1"/>
  <c r="AX344" i="12"/>
  <c r="AX690" i="12" s="1"/>
  <c r="BB344" i="12"/>
  <c r="BB690" i="12" s="1"/>
  <c r="F338" i="12"/>
  <c r="J338" i="12"/>
  <c r="J685" i="12" s="1"/>
  <c r="N338" i="12"/>
  <c r="N685" i="12" s="1"/>
  <c r="R338" i="12"/>
  <c r="R685" i="12" s="1"/>
  <c r="V338" i="12"/>
  <c r="V685" i="12" s="1"/>
  <c r="Z338" i="12"/>
  <c r="Z685" i="12" s="1"/>
  <c r="AD338" i="12"/>
  <c r="AD685" i="12" s="1"/>
  <c r="AH338" i="12"/>
  <c r="AH685" i="12" s="1"/>
  <c r="AL338" i="12"/>
  <c r="AL685" i="12" s="1"/>
  <c r="AP338" i="12"/>
  <c r="AP685" i="12" s="1"/>
  <c r="AU338" i="12"/>
  <c r="AU685" i="12" s="1"/>
  <c r="AY338" i="12"/>
  <c r="AY685" i="12" s="1"/>
  <c r="BC338" i="12"/>
  <c r="BC685" i="12" s="1"/>
  <c r="G338" i="12"/>
  <c r="K338" i="12"/>
  <c r="K685" i="12" s="1"/>
  <c r="O338" i="12"/>
  <c r="O685" i="12" s="1"/>
  <c r="S338" i="12"/>
  <c r="S685" i="12" s="1"/>
  <c r="W338" i="12"/>
  <c r="W685" i="12" s="1"/>
  <c r="AA338" i="12"/>
  <c r="AA685" i="12" s="1"/>
  <c r="AE338" i="12"/>
  <c r="AE685" i="12" s="1"/>
  <c r="AI338" i="12"/>
  <c r="AI685" i="12" s="1"/>
  <c r="AM338" i="12"/>
  <c r="AM685" i="12" s="1"/>
  <c r="AQ338" i="12"/>
  <c r="AQ685" i="12" s="1"/>
  <c r="AV338" i="12"/>
  <c r="AV685" i="12" s="1"/>
  <c r="AZ338" i="12"/>
  <c r="AZ685" i="12" s="1"/>
  <c r="H338" i="12"/>
  <c r="L338" i="12"/>
  <c r="P338" i="12"/>
  <c r="T338" i="12"/>
  <c r="X338" i="12"/>
  <c r="AB338" i="12"/>
  <c r="AF338" i="12"/>
  <c r="AJ338" i="12"/>
  <c r="AN338" i="12"/>
  <c r="AR338" i="12"/>
  <c r="AW338" i="12"/>
  <c r="BA338" i="12"/>
  <c r="I338" i="12"/>
  <c r="M338" i="12"/>
  <c r="Q338" i="12"/>
  <c r="U338" i="12"/>
  <c r="Y338" i="12"/>
  <c r="AC338" i="12"/>
  <c r="AG338" i="12"/>
  <c r="AK338" i="12"/>
  <c r="AO338" i="12"/>
  <c r="AT338" i="12"/>
  <c r="AX338" i="12"/>
  <c r="BB338" i="12"/>
  <c r="G333" i="12"/>
  <c r="K333" i="12"/>
  <c r="O333" i="12"/>
  <c r="S333" i="12"/>
  <c r="W333" i="12"/>
  <c r="AA333" i="12"/>
  <c r="AE333" i="12"/>
  <c r="AI333" i="12"/>
  <c r="AM333" i="12"/>
  <c r="AQ333" i="12"/>
  <c r="AV333" i="12"/>
  <c r="T330" i="12"/>
  <c r="AC330" i="12"/>
  <c r="AL330" i="12"/>
  <c r="BB330" i="12"/>
  <c r="P330" i="12"/>
  <c r="Y330" i="12"/>
  <c r="AH330" i="12"/>
  <c r="AX330" i="12"/>
  <c r="L330" i="12"/>
  <c r="U330" i="12"/>
  <c r="AD330" i="12"/>
  <c r="BC330" i="12"/>
  <c r="H330" i="12"/>
  <c r="AN330" i="12"/>
  <c r="M330" i="12"/>
  <c r="V330" i="12"/>
  <c r="AJ330" i="12"/>
  <c r="AF330" i="12"/>
  <c r="AB330" i="12"/>
  <c r="BA330" i="12"/>
  <c r="X330" i="12"/>
  <c r="U712" i="5"/>
  <c r="S717" i="12"/>
  <c r="S713" i="12"/>
  <c r="S709" i="12"/>
  <c r="S705" i="12"/>
  <c r="S701" i="12"/>
  <c r="S695" i="12"/>
  <c r="S691" i="12"/>
  <c r="S687" i="12"/>
  <c r="R714" i="6"/>
  <c r="R710" i="6"/>
  <c r="R706" i="6"/>
  <c r="R696" i="6"/>
  <c r="R692" i="6"/>
  <c r="R692" i="14" s="1"/>
  <c r="R688" i="6"/>
  <c r="P717" i="12"/>
  <c r="P713" i="12"/>
  <c r="P709" i="12"/>
  <c r="P705" i="12"/>
  <c r="P701" i="12"/>
  <c r="P695" i="12"/>
  <c r="P691" i="12"/>
  <c r="P687" i="12"/>
  <c r="Z714" i="10"/>
  <c r="Z710" i="10"/>
  <c r="Z706" i="10"/>
  <c r="Z702" i="10"/>
  <c r="Z696" i="10"/>
  <c r="Z692" i="10"/>
  <c r="Z688" i="10"/>
  <c r="G715" i="8"/>
  <c r="G703" i="8"/>
  <c r="G697" i="8"/>
  <c r="G693" i="8"/>
  <c r="G689" i="8"/>
  <c r="M382" i="12"/>
  <c r="AO381" i="12"/>
  <c r="AF381" i="12"/>
  <c r="W381" i="12"/>
  <c r="I381" i="12"/>
  <c r="AZ380" i="12"/>
  <c r="AP380" i="12"/>
  <c r="AB380" i="12"/>
  <c r="S380" i="12"/>
  <c r="J380" i="12"/>
  <c r="AV379" i="12"/>
  <c r="AV711" i="12" s="1"/>
  <c r="AL379" i="12"/>
  <c r="AC379" i="12"/>
  <c r="O379" i="12"/>
  <c r="O711" i="12" s="1"/>
  <c r="F379" i="12"/>
  <c r="BC376" i="12"/>
  <c r="AN376" i="12"/>
  <c r="AE376" i="12"/>
  <c r="V376" i="12"/>
  <c r="H376" i="12"/>
  <c r="AY375" i="12"/>
  <c r="AO375" i="12"/>
  <c r="AA375" i="12"/>
  <c r="R375" i="12"/>
  <c r="I375" i="12"/>
  <c r="BB371" i="12"/>
  <c r="AM371" i="12"/>
  <c r="AD371" i="12"/>
  <c r="U371" i="12"/>
  <c r="G371" i="12"/>
  <c r="AT369" i="12"/>
  <c r="AJ369" i="12"/>
  <c r="AA369" i="12"/>
  <c r="M369" i="12"/>
  <c r="I368" i="12"/>
  <c r="I702" i="12" s="1"/>
  <c r="M368" i="12"/>
  <c r="M702" i="12" s="1"/>
  <c r="Q368" i="12"/>
  <c r="Q702" i="12" s="1"/>
  <c r="U368" i="12"/>
  <c r="U702" i="12" s="1"/>
  <c r="Y368" i="12"/>
  <c r="Y702" i="12" s="1"/>
  <c r="AC368" i="12"/>
  <c r="AC702" i="12" s="1"/>
  <c r="AG368" i="12"/>
  <c r="AG702" i="12" s="1"/>
  <c r="AK368" i="12"/>
  <c r="AK702" i="12" s="1"/>
  <c r="AO368" i="12"/>
  <c r="AO702" i="12" s="1"/>
  <c r="AT368" i="12"/>
  <c r="AT702" i="12" s="1"/>
  <c r="AX368" i="12"/>
  <c r="AX702" i="12" s="1"/>
  <c r="BB368" i="12"/>
  <c r="BB702" i="12" s="1"/>
  <c r="S367" i="12"/>
  <c r="J367" i="12"/>
  <c r="BA366" i="12"/>
  <c r="AL366" i="12"/>
  <c r="AC366" i="12"/>
  <c r="T366" i="12"/>
  <c r="F366" i="12"/>
  <c r="AW365" i="12"/>
  <c r="AM365" i="12"/>
  <c r="Y365" i="12"/>
  <c r="T365" i="12"/>
  <c r="I365" i="12"/>
  <c r="BA361" i="12"/>
  <c r="AO361" i="12"/>
  <c r="AJ361" i="12"/>
  <c r="Y361" i="12"/>
  <c r="T361" i="12"/>
  <c r="I361" i="12"/>
  <c r="BA357" i="12"/>
  <c r="AO357" i="12"/>
  <c r="AJ357" i="12"/>
  <c r="Y357" i="12"/>
  <c r="T357" i="12"/>
  <c r="I357" i="12"/>
  <c r="AT353" i="12"/>
  <c r="M353" i="12"/>
  <c r="BA333" i="12"/>
  <c r="AJ333" i="12"/>
  <c r="AB333" i="12"/>
  <c r="T333" i="12"/>
  <c r="L333" i="12"/>
  <c r="AY330" i="12"/>
  <c r="AC331" i="12"/>
  <c r="T331" i="12"/>
  <c r="O330" i="12"/>
  <c r="BA328" i="12"/>
  <c r="BA711" i="12" s="1"/>
  <c r="AH328" i="12"/>
  <c r="Y328" i="12"/>
  <c r="T328" i="12"/>
  <c r="T711" i="12" s="1"/>
  <c r="BB327" i="12"/>
  <c r="AR327" i="12"/>
  <c r="AM327" i="12"/>
  <c r="U327" i="12"/>
  <c r="L327" i="12"/>
  <c r="G327" i="12"/>
  <c r="AN326" i="12"/>
  <c r="AE326" i="12"/>
  <c r="Z326" i="12"/>
  <c r="H326" i="12"/>
  <c r="AY325" i="12"/>
  <c r="AT325" i="12"/>
  <c r="AJ325" i="12"/>
  <c r="AA325" i="12"/>
  <c r="R325" i="12"/>
  <c r="M325" i="12"/>
  <c r="BA322" i="12"/>
  <c r="AQ322" i="12"/>
  <c r="AL322" i="12"/>
  <c r="AC322" i="12"/>
  <c r="T322" i="12"/>
  <c r="K322" i="12"/>
  <c r="F322" i="12"/>
  <c r="AW321" i="12"/>
  <c r="AW708" i="12" s="1"/>
  <c r="AM321" i="12"/>
  <c r="AM708" i="12" s="1"/>
  <c r="AD321" i="12"/>
  <c r="AD708" i="12" s="1"/>
  <c r="Y321" i="12"/>
  <c r="P321" i="12"/>
  <c r="P708" i="12" s="1"/>
  <c r="G321" i="12"/>
  <c r="AX320" i="12"/>
  <c r="AR320" i="12"/>
  <c r="AI320" i="12"/>
  <c r="Z320" i="12"/>
  <c r="Q320" i="12"/>
  <c r="L320" i="12"/>
  <c r="BC319" i="12"/>
  <c r="AT319" i="12"/>
  <c r="AJ319" i="12"/>
  <c r="AE319" i="12"/>
  <c r="V319" i="12"/>
  <c r="M319" i="12"/>
  <c r="AY318" i="12"/>
  <c r="AO318" i="12"/>
  <c r="AF318" i="12"/>
  <c r="AF707" i="12" s="1"/>
  <c r="W318" i="12"/>
  <c r="R318" i="12"/>
  <c r="I318" i="12"/>
  <c r="AV316" i="12"/>
  <c r="AL316" i="12"/>
  <c r="AC316" i="12"/>
  <c r="X316" i="12"/>
  <c r="O316" i="12"/>
  <c r="F316" i="12"/>
  <c r="AW315" i="12"/>
  <c r="AQ315" i="12"/>
  <c r="AH315" i="12"/>
  <c r="Y315" i="12"/>
  <c r="P315" i="12"/>
  <c r="K315" i="12"/>
  <c r="BB314" i="12"/>
  <c r="AR314" i="12"/>
  <c r="AI314" i="12"/>
  <c r="AD314" i="12"/>
  <c r="U314" i="12"/>
  <c r="L314" i="12"/>
  <c r="BC313" i="12"/>
  <c r="AX313" i="12"/>
  <c r="AN313" i="12"/>
  <c r="AE313" i="12"/>
  <c r="V313" i="12"/>
  <c r="Q313" i="12"/>
  <c r="H313" i="12"/>
  <c r="AY312" i="12"/>
  <c r="AN312" i="12"/>
  <c r="X312" i="12"/>
  <c r="H312" i="12"/>
  <c r="AV309" i="12"/>
  <c r="AP309" i="12"/>
  <c r="AE309" i="12"/>
  <c r="Z309" i="12"/>
  <c r="O309" i="12"/>
  <c r="J309" i="12"/>
  <c r="AT308" i="12"/>
  <c r="AL308" i="12"/>
  <c r="M308" i="12"/>
  <c r="F308" i="12"/>
  <c r="BA307" i="12"/>
  <c r="AT307" i="12"/>
  <c r="T307" i="12"/>
  <c r="M307" i="12"/>
  <c r="AT304" i="12"/>
  <c r="AT694" i="12" s="1"/>
  <c r="AL304" i="12"/>
  <c r="AL694" i="12" s="1"/>
  <c r="M304" i="12"/>
  <c r="M694" i="12" s="1"/>
  <c r="F304" i="12"/>
  <c r="BB300" i="12"/>
  <c r="AT300" i="12"/>
  <c r="AK300" i="12"/>
  <c r="AC300" i="12"/>
  <c r="I379" i="11"/>
  <c r="I711" i="11" s="1"/>
  <c r="M379" i="11"/>
  <c r="M711" i="11" s="1"/>
  <c r="Q379" i="11"/>
  <c r="U379" i="11"/>
  <c r="Y379" i="11"/>
  <c r="AC379" i="11"/>
  <c r="AG379" i="11"/>
  <c r="AK379" i="11"/>
  <c r="AK711" i="11" s="1"/>
  <c r="AO379" i="11"/>
  <c r="AO711" i="11" s="1"/>
  <c r="AT379" i="11"/>
  <c r="AT711" i="11" s="1"/>
  <c r="AX379" i="11"/>
  <c r="BB379" i="11"/>
  <c r="F379" i="11"/>
  <c r="J379" i="11"/>
  <c r="N379" i="11"/>
  <c r="R379" i="11"/>
  <c r="V379" i="11"/>
  <c r="Z379" i="11"/>
  <c r="AD379" i="11"/>
  <c r="AH379" i="11"/>
  <c r="AL379" i="11"/>
  <c r="AP379" i="11"/>
  <c r="AU379" i="11"/>
  <c r="AY379" i="11"/>
  <c r="BC379" i="11"/>
  <c r="G379" i="11"/>
  <c r="K379" i="11"/>
  <c r="O379" i="11"/>
  <c r="S379" i="11"/>
  <c r="W379" i="11"/>
  <c r="W711" i="11" s="1"/>
  <c r="AA379" i="11"/>
  <c r="AE379" i="11"/>
  <c r="AI379" i="11"/>
  <c r="AM379" i="11"/>
  <c r="AQ379" i="11"/>
  <c r="AV379" i="11"/>
  <c r="AZ379" i="11"/>
  <c r="AZ711" i="11" s="1"/>
  <c r="H379" i="11"/>
  <c r="L379" i="11"/>
  <c r="P379" i="11"/>
  <c r="T379" i="11"/>
  <c r="X379" i="11"/>
  <c r="AB379" i="11"/>
  <c r="AB711" i="11" s="1"/>
  <c r="AF379" i="11"/>
  <c r="AF711" i="11" s="1"/>
  <c r="AJ379" i="11"/>
  <c r="AJ711" i="11" s="1"/>
  <c r="AN379" i="11"/>
  <c r="AR379" i="11"/>
  <c r="AW379" i="11"/>
  <c r="BA379" i="11"/>
  <c r="G352" i="11"/>
  <c r="K352" i="11"/>
  <c r="O352" i="11"/>
  <c r="S352" i="11"/>
  <c r="W352" i="11"/>
  <c r="AA352" i="11"/>
  <c r="AE352" i="11"/>
  <c r="AI352" i="11"/>
  <c r="AM352" i="11"/>
  <c r="AQ352" i="11"/>
  <c r="AV352" i="11"/>
  <c r="AZ352" i="11"/>
  <c r="I352" i="11"/>
  <c r="R352" i="11"/>
  <c r="AF352" i="11"/>
  <c r="AO352" i="11"/>
  <c r="AY352" i="11"/>
  <c r="N352" i="11"/>
  <c r="AB352" i="11"/>
  <c r="AK352" i="11"/>
  <c r="AU352" i="11"/>
  <c r="J352" i="11"/>
  <c r="X352" i="11"/>
  <c r="AG352" i="11"/>
  <c r="AP352" i="11"/>
  <c r="F352" i="11"/>
  <c r="T352" i="11"/>
  <c r="AC352" i="11"/>
  <c r="AL352" i="11"/>
  <c r="BA352" i="11"/>
  <c r="P352" i="11"/>
  <c r="Y352" i="11"/>
  <c r="AH352" i="11"/>
  <c r="AW352" i="11"/>
  <c r="L352" i="11"/>
  <c r="U352" i="11"/>
  <c r="AD352" i="11"/>
  <c r="AR352" i="11"/>
  <c r="BB352" i="11"/>
  <c r="H352" i="11"/>
  <c r="Q352" i="11"/>
  <c r="Z352" i="11"/>
  <c r="AN352" i="11"/>
  <c r="AX352" i="11"/>
  <c r="M352" i="11"/>
  <c r="V352" i="11"/>
  <c r="AJ352" i="11"/>
  <c r="AT352" i="11"/>
  <c r="BC352" i="11"/>
  <c r="F348" i="11"/>
  <c r="J348" i="11"/>
  <c r="N348" i="11"/>
  <c r="R348" i="11"/>
  <c r="V348" i="11"/>
  <c r="Z348" i="11"/>
  <c r="AD348" i="11"/>
  <c r="AH348" i="11"/>
  <c r="AL348" i="11"/>
  <c r="AP348" i="11"/>
  <c r="AU348" i="11"/>
  <c r="AY348" i="11"/>
  <c r="BC348" i="11"/>
  <c r="G348" i="11"/>
  <c r="K348" i="11"/>
  <c r="O348" i="11"/>
  <c r="S348" i="11"/>
  <c r="W348" i="11"/>
  <c r="AA348" i="11"/>
  <c r="AE348" i="11"/>
  <c r="AI348" i="11"/>
  <c r="AM348" i="11"/>
  <c r="AQ348" i="11"/>
  <c r="AV348" i="11"/>
  <c r="AZ348" i="11"/>
  <c r="P348" i="11"/>
  <c r="U348" i="11"/>
  <c r="AF348" i="11"/>
  <c r="AK348" i="11"/>
  <c r="AW348" i="11"/>
  <c r="BB348" i="11"/>
  <c r="L348" i="11"/>
  <c r="Q348" i="11"/>
  <c r="AB348" i="11"/>
  <c r="AG348" i="11"/>
  <c r="AR348" i="11"/>
  <c r="AX348" i="11"/>
  <c r="H348" i="11"/>
  <c r="M348" i="11"/>
  <c r="X348" i="11"/>
  <c r="AC348" i="11"/>
  <c r="AN348" i="11"/>
  <c r="AT348" i="11"/>
  <c r="I348" i="11"/>
  <c r="T348" i="11"/>
  <c r="Y348" i="11"/>
  <c r="AJ348" i="11"/>
  <c r="AO348" i="11"/>
  <c r="BA348" i="11"/>
  <c r="BA363" i="12"/>
  <c r="AW363" i="12"/>
  <c r="AR363" i="12"/>
  <c r="AN363" i="12"/>
  <c r="AJ363" i="12"/>
  <c r="AF363" i="12"/>
  <c r="AB363" i="12"/>
  <c r="X363" i="12"/>
  <c r="T363" i="12"/>
  <c r="P363" i="12"/>
  <c r="L363" i="12"/>
  <c r="BA359" i="12"/>
  <c r="AW359" i="12"/>
  <c r="AR359" i="12"/>
  <c r="AN359" i="12"/>
  <c r="AJ359" i="12"/>
  <c r="AF359" i="12"/>
  <c r="AB359" i="12"/>
  <c r="X359" i="12"/>
  <c r="T359" i="12"/>
  <c r="P359" i="12"/>
  <c r="L359" i="12"/>
  <c r="BA355" i="12"/>
  <c r="AW355" i="12"/>
  <c r="AR355" i="12"/>
  <c r="AN355" i="12"/>
  <c r="AJ355" i="12"/>
  <c r="AF355" i="12"/>
  <c r="AB355" i="12"/>
  <c r="X355" i="12"/>
  <c r="T355" i="12"/>
  <c r="P355" i="12"/>
  <c r="L355" i="12"/>
  <c r="AZ354" i="12"/>
  <c r="AV354" i="12"/>
  <c r="AQ354" i="12"/>
  <c r="AM354" i="12"/>
  <c r="AI354" i="12"/>
  <c r="AE354" i="12"/>
  <c r="AA354" i="12"/>
  <c r="W354" i="12"/>
  <c r="S354" i="12"/>
  <c r="O354" i="12"/>
  <c r="K354" i="12"/>
  <c r="G354" i="12"/>
  <c r="BA351" i="12"/>
  <c r="AW351" i="12"/>
  <c r="AR351" i="12"/>
  <c r="AN351" i="12"/>
  <c r="AJ351" i="12"/>
  <c r="AF351" i="12"/>
  <c r="AB351" i="12"/>
  <c r="X351" i="12"/>
  <c r="T351" i="12"/>
  <c r="P351" i="12"/>
  <c r="L351" i="12"/>
  <c r="AZ350" i="12"/>
  <c r="AV350" i="12"/>
  <c r="AQ350" i="12"/>
  <c r="AM350" i="12"/>
  <c r="AI350" i="12"/>
  <c r="AE350" i="12"/>
  <c r="AA350" i="12"/>
  <c r="W350" i="12"/>
  <c r="S350" i="12"/>
  <c r="O350" i="12"/>
  <c r="K350" i="12"/>
  <c r="G350" i="12"/>
  <c r="BC349" i="12"/>
  <c r="AY349" i="12"/>
  <c r="AU349" i="12"/>
  <c r="AP349" i="12"/>
  <c r="AL349" i="12"/>
  <c r="AH349" i="12"/>
  <c r="AD349" i="12"/>
  <c r="Z349" i="12"/>
  <c r="V349" i="12"/>
  <c r="R349" i="12"/>
  <c r="N349" i="12"/>
  <c r="J349" i="12"/>
  <c r="F349" i="12"/>
  <c r="BA347" i="12"/>
  <c r="AW347" i="12"/>
  <c r="AR347" i="12"/>
  <c r="AN347" i="12"/>
  <c r="AJ347" i="12"/>
  <c r="AF347" i="12"/>
  <c r="AB347" i="12"/>
  <c r="X347" i="12"/>
  <c r="T347" i="12"/>
  <c r="P347" i="12"/>
  <c r="L347" i="12"/>
  <c r="AZ346" i="12"/>
  <c r="AV346" i="12"/>
  <c r="AQ346" i="12"/>
  <c r="AM346" i="12"/>
  <c r="AI346" i="12"/>
  <c r="AE346" i="12"/>
  <c r="AA346" i="12"/>
  <c r="W346" i="12"/>
  <c r="S346" i="12"/>
  <c r="O346" i="12"/>
  <c r="K346" i="12"/>
  <c r="G346" i="12"/>
  <c r="BC345" i="12"/>
  <c r="AY345" i="12"/>
  <c r="AU345" i="12"/>
  <c r="AP345" i="12"/>
  <c r="AL345" i="12"/>
  <c r="AH345" i="12"/>
  <c r="AD345" i="12"/>
  <c r="Z345" i="12"/>
  <c r="V345" i="12"/>
  <c r="R345" i="12"/>
  <c r="N345" i="12"/>
  <c r="J345" i="12"/>
  <c r="F345" i="12"/>
  <c r="BA343" i="12"/>
  <c r="AW343" i="12"/>
  <c r="AR343" i="12"/>
  <c r="AN343" i="12"/>
  <c r="AJ343" i="12"/>
  <c r="AF343" i="12"/>
  <c r="AB343" i="12"/>
  <c r="X343" i="12"/>
  <c r="T343" i="12"/>
  <c r="P343" i="12"/>
  <c r="L343" i="12"/>
  <c r="AZ342" i="12"/>
  <c r="AV342" i="12"/>
  <c r="AQ342" i="12"/>
  <c r="AM342" i="12"/>
  <c r="AI342" i="12"/>
  <c r="AE342" i="12"/>
  <c r="AA342" i="12"/>
  <c r="W342" i="12"/>
  <c r="S342" i="12"/>
  <c r="O342" i="12"/>
  <c r="K342" i="12"/>
  <c r="G342" i="12"/>
  <c r="AZ340" i="12"/>
  <c r="AV340" i="12"/>
  <c r="AQ340" i="12"/>
  <c r="AM340" i="12"/>
  <c r="AI340" i="12"/>
  <c r="AE340" i="12"/>
  <c r="AA340" i="12"/>
  <c r="W340" i="12"/>
  <c r="S340" i="12"/>
  <c r="O340" i="12"/>
  <c r="K340" i="12"/>
  <c r="G340" i="12"/>
  <c r="BC339" i="12"/>
  <c r="AY339" i="12"/>
  <c r="AU339" i="12"/>
  <c r="AP339" i="12"/>
  <c r="AL339" i="12"/>
  <c r="AH339" i="12"/>
  <c r="AD339" i="12"/>
  <c r="Z339" i="12"/>
  <c r="V339" i="12"/>
  <c r="R339" i="12"/>
  <c r="N339" i="12"/>
  <c r="J339" i="12"/>
  <c r="F339" i="12"/>
  <c r="BA337" i="12"/>
  <c r="AW337" i="12"/>
  <c r="AR337" i="12"/>
  <c r="AN337" i="12"/>
  <c r="AJ337" i="12"/>
  <c r="AF337" i="12"/>
  <c r="AB337" i="12"/>
  <c r="X337" i="12"/>
  <c r="T337" i="12"/>
  <c r="P337" i="12"/>
  <c r="L337" i="12"/>
  <c r="BA331" i="12"/>
  <c r="X331" i="12"/>
  <c r="AV330" i="12"/>
  <c r="S330" i="12"/>
  <c r="AL328" i="12"/>
  <c r="AL711" i="12" s="1"/>
  <c r="AC328" i="12"/>
  <c r="X328" i="12"/>
  <c r="X711" i="12" s="1"/>
  <c r="F328" i="12"/>
  <c r="AW327" i="12"/>
  <c r="AQ327" i="12"/>
  <c r="Y327" i="12"/>
  <c r="P327" i="12"/>
  <c r="K327" i="12"/>
  <c r="AR326" i="12"/>
  <c r="AI326" i="12"/>
  <c r="AD326" i="12"/>
  <c r="L326" i="12"/>
  <c r="BC325" i="12"/>
  <c r="AX325" i="12"/>
  <c r="AE325" i="12"/>
  <c r="V325" i="12"/>
  <c r="Q325" i="12"/>
  <c r="H325" i="12"/>
  <c r="AV322" i="12"/>
  <c r="AP322" i="12"/>
  <c r="AG322" i="12"/>
  <c r="X322" i="12"/>
  <c r="O322" i="12"/>
  <c r="BA321" i="12"/>
  <c r="BA708" i="12" s="1"/>
  <c r="AQ321" i="12"/>
  <c r="AQ708" i="12" s="1"/>
  <c r="AH321" i="12"/>
  <c r="AH708" i="12" s="1"/>
  <c r="AC321" i="12"/>
  <c r="T321" i="12"/>
  <c r="T708" i="12" s="1"/>
  <c r="K321" i="12"/>
  <c r="K708" i="12" s="1"/>
  <c r="BB320" i="12"/>
  <c r="AW320" i="12"/>
  <c r="AM320" i="12"/>
  <c r="AD320" i="12"/>
  <c r="U320" i="12"/>
  <c r="P320" i="12"/>
  <c r="G320" i="12"/>
  <c r="AX319" i="12"/>
  <c r="AN319" i="12"/>
  <c r="AI319" i="12"/>
  <c r="Z319" i="12"/>
  <c r="Q319" i="12"/>
  <c r="H319" i="12"/>
  <c r="BC318" i="12"/>
  <c r="BC707" i="12" s="1"/>
  <c r="AT318" i="12"/>
  <c r="AJ318" i="12"/>
  <c r="AA318" i="12"/>
  <c r="AA707" i="12" s="1"/>
  <c r="V318" i="12"/>
  <c r="V707" i="12" s="1"/>
  <c r="M318" i="12"/>
  <c r="AZ316" i="12"/>
  <c r="AP316" i="12"/>
  <c r="AG316" i="12"/>
  <c r="AB316" i="12"/>
  <c r="S316" i="12"/>
  <c r="BA315" i="12"/>
  <c r="AV315" i="12"/>
  <c r="AL315" i="12"/>
  <c r="AC315" i="12"/>
  <c r="T315" i="12"/>
  <c r="O315" i="12"/>
  <c r="F315" i="12"/>
  <c r="AW314" i="12"/>
  <c r="AM314" i="12"/>
  <c r="AH314" i="12"/>
  <c r="Y314" i="12"/>
  <c r="P314" i="12"/>
  <c r="G314" i="12"/>
  <c r="BB313" i="12"/>
  <c r="AR313" i="12"/>
  <c r="AI313" i="12"/>
  <c r="Z313" i="12"/>
  <c r="U313" i="12"/>
  <c r="L313" i="12"/>
  <c r="BC312" i="12"/>
  <c r="AT312" i="12"/>
  <c r="AH312" i="12"/>
  <c r="AC312" i="12"/>
  <c r="R312" i="12"/>
  <c r="M312" i="12"/>
  <c r="F311" i="12"/>
  <c r="J311" i="12"/>
  <c r="N311" i="12"/>
  <c r="R311" i="12"/>
  <c r="V311" i="12"/>
  <c r="Z311" i="12"/>
  <c r="AD311" i="12"/>
  <c r="AH311" i="12"/>
  <c r="AL311" i="12"/>
  <c r="AP311" i="12"/>
  <c r="AU311" i="12"/>
  <c r="AY311" i="12"/>
  <c r="BC311" i="12"/>
  <c r="AO309" i="12"/>
  <c r="Y309" i="12"/>
  <c r="AY308" i="12"/>
  <c r="Y308" i="12"/>
  <c r="AF307" i="12"/>
  <c r="AY304" i="12"/>
  <c r="AY694" i="12" s="1"/>
  <c r="Y304" i="12"/>
  <c r="Y694" i="12" s="1"/>
  <c r="F303" i="12"/>
  <c r="J303" i="12"/>
  <c r="N303" i="12"/>
  <c r="R303" i="12"/>
  <c r="V303" i="12"/>
  <c r="Z303" i="12"/>
  <c r="AD303" i="12"/>
  <c r="AH303" i="12"/>
  <c r="AL303" i="12"/>
  <c r="AP303" i="12"/>
  <c r="AU303" i="12"/>
  <c r="AY303" i="12"/>
  <c r="BC303" i="12"/>
  <c r="G303" i="12"/>
  <c r="K303" i="12"/>
  <c r="O303" i="12"/>
  <c r="S303" i="12"/>
  <c r="W303" i="12"/>
  <c r="AA303" i="12"/>
  <c r="AE303" i="12"/>
  <c r="AI303" i="12"/>
  <c r="AM303" i="12"/>
  <c r="AQ303" i="12"/>
  <c r="AV303" i="12"/>
  <c r="AZ303" i="12"/>
  <c r="AZ290" i="12"/>
  <c r="AZ683" i="12" s="1"/>
  <c r="AQ290" i="12"/>
  <c r="AQ683" i="12" s="1"/>
  <c r="AI290" i="12"/>
  <c r="AI683" i="12" s="1"/>
  <c r="AA290" i="12"/>
  <c r="AA683" i="12" s="1"/>
  <c r="S290" i="12"/>
  <c r="S683" i="12" s="1"/>
  <c r="K290" i="12"/>
  <c r="K683" i="12" s="1"/>
  <c r="G381" i="11"/>
  <c r="K381" i="11"/>
  <c r="O381" i="11"/>
  <c r="S381" i="11"/>
  <c r="W381" i="11"/>
  <c r="AA381" i="11"/>
  <c r="AE381" i="11"/>
  <c r="AI381" i="11"/>
  <c r="AM381" i="11"/>
  <c r="AQ381" i="11"/>
  <c r="AV381" i="11"/>
  <c r="AZ381" i="11"/>
  <c r="H381" i="11"/>
  <c r="L381" i="11"/>
  <c r="P381" i="11"/>
  <c r="T381" i="11"/>
  <c r="X381" i="11"/>
  <c r="AB381" i="11"/>
  <c r="AF381" i="11"/>
  <c r="AJ381" i="11"/>
  <c r="AN381" i="11"/>
  <c r="AR381" i="11"/>
  <c r="AW381" i="11"/>
  <c r="BA381" i="11"/>
  <c r="I381" i="11"/>
  <c r="M381" i="11"/>
  <c r="Q381" i="11"/>
  <c r="U381" i="11"/>
  <c r="Y381" i="11"/>
  <c r="AC381" i="11"/>
  <c r="AG381" i="11"/>
  <c r="AK381" i="11"/>
  <c r="AO381" i="11"/>
  <c r="AT381" i="11"/>
  <c r="AX381" i="11"/>
  <c r="BB381" i="11"/>
  <c r="F381" i="11"/>
  <c r="J381" i="11"/>
  <c r="N381" i="11"/>
  <c r="R381" i="11"/>
  <c r="V381" i="11"/>
  <c r="Z381" i="11"/>
  <c r="AD381" i="11"/>
  <c r="AH381" i="11"/>
  <c r="AL381" i="11"/>
  <c r="AP381" i="11"/>
  <c r="AU381" i="11"/>
  <c r="AY381" i="11"/>
  <c r="BC381" i="11"/>
  <c r="F372" i="11"/>
  <c r="J372" i="11"/>
  <c r="N372" i="11"/>
  <c r="R372" i="11"/>
  <c r="V372" i="11"/>
  <c r="Z372" i="11"/>
  <c r="AD372" i="11"/>
  <c r="AH372" i="11"/>
  <c r="AL372" i="11"/>
  <c r="AP372" i="11"/>
  <c r="AU372" i="11"/>
  <c r="AY372" i="11"/>
  <c r="BC372" i="11"/>
  <c r="G372" i="11"/>
  <c r="K372" i="11"/>
  <c r="O372" i="11"/>
  <c r="S372" i="11"/>
  <c r="W372" i="11"/>
  <c r="AA372" i="11"/>
  <c r="AE372" i="11"/>
  <c r="AI372" i="11"/>
  <c r="AM372" i="11"/>
  <c r="AQ372" i="11"/>
  <c r="AV372" i="11"/>
  <c r="AZ372" i="11"/>
  <c r="H372" i="11"/>
  <c r="L372" i="11"/>
  <c r="P372" i="11"/>
  <c r="T372" i="11"/>
  <c r="X372" i="11"/>
  <c r="AB372" i="11"/>
  <c r="AF372" i="11"/>
  <c r="AJ372" i="11"/>
  <c r="AN372" i="11"/>
  <c r="AR372" i="11"/>
  <c r="AW372" i="11"/>
  <c r="BA372" i="11"/>
  <c r="I372" i="11"/>
  <c r="M372" i="11"/>
  <c r="Q372" i="11"/>
  <c r="U372" i="11"/>
  <c r="Y372" i="11"/>
  <c r="AC372" i="11"/>
  <c r="AG372" i="11"/>
  <c r="AK372" i="11"/>
  <c r="AO372" i="11"/>
  <c r="AT372" i="11"/>
  <c r="AX372" i="11"/>
  <c r="BB372" i="11"/>
  <c r="H365" i="11"/>
  <c r="L365" i="11"/>
  <c r="P365" i="11"/>
  <c r="T365" i="11"/>
  <c r="X365" i="11"/>
  <c r="AB365" i="11"/>
  <c r="AF365" i="11"/>
  <c r="AJ365" i="11"/>
  <c r="AN365" i="11"/>
  <c r="AR365" i="11"/>
  <c r="AW365" i="11"/>
  <c r="BA365" i="11"/>
  <c r="I365" i="11"/>
  <c r="R365" i="11"/>
  <c r="AA365" i="11"/>
  <c r="AO365" i="11"/>
  <c r="AY365" i="11"/>
  <c r="N365" i="11"/>
  <c r="W365" i="11"/>
  <c r="AK365" i="11"/>
  <c r="AU365" i="11"/>
  <c r="J365" i="11"/>
  <c r="S365" i="11"/>
  <c r="AG365" i="11"/>
  <c r="AP365" i="11"/>
  <c r="AZ365" i="11"/>
  <c r="F365" i="11"/>
  <c r="O365" i="11"/>
  <c r="AC365" i="11"/>
  <c r="AL365" i="11"/>
  <c r="AV365" i="11"/>
  <c r="K365" i="11"/>
  <c r="Y365" i="11"/>
  <c r="AH365" i="11"/>
  <c r="AQ365" i="11"/>
  <c r="G365" i="11"/>
  <c r="U365" i="11"/>
  <c r="AD365" i="11"/>
  <c r="AM365" i="11"/>
  <c r="BB365" i="11"/>
  <c r="Q365" i="11"/>
  <c r="Z365" i="11"/>
  <c r="AI365" i="11"/>
  <c r="AX365" i="11"/>
  <c r="M365" i="11"/>
  <c r="V365" i="11"/>
  <c r="AE365" i="11"/>
  <c r="AT365" i="11"/>
  <c r="BC365" i="11"/>
  <c r="AY336" i="12"/>
  <c r="AY716" i="12" s="1"/>
  <c r="AU336" i="12"/>
  <c r="AU716" i="12" s="1"/>
  <c r="AP336" i="12"/>
  <c r="AP716" i="12" s="1"/>
  <c r="AL336" i="12"/>
  <c r="AL716" i="12" s="1"/>
  <c r="AH336" i="12"/>
  <c r="AH716" i="12" s="1"/>
  <c r="AD336" i="12"/>
  <c r="Z336" i="12"/>
  <c r="V336" i="12"/>
  <c r="V716" i="12" s="1"/>
  <c r="R336" i="12"/>
  <c r="R716" i="12" s="1"/>
  <c r="N336" i="12"/>
  <c r="N716" i="12" s="1"/>
  <c r="J336" i="12"/>
  <c r="J716" i="12" s="1"/>
  <c r="W330" i="12"/>
  <c r="AP328" i="12"/>
  <c r="AP711" i="12" s="1"/>
  <c r="AG328" i="12"/>
  <c r="AG711" i="12" s="1"/>
  <c r="AB328" i="12"/>
  <c r="J328" i="12"/>
  <c r="J711" i="12" s="1"/>
  <c r="BA327" i="12"/>
  <c r="AV327" i="12"/>
  <c r="AC327" i="12"/>
  <c r="T327" i="12"/>
  <c r="O327" i="12"/>
  <c r="AW326" i="12"/>
  <c r="AM326" i="12"/>
  <c r="AH326" i="12"/>
  <c r="P326" i="12"/>
  <c r="G326" i="12"/>
  <c r="BB325" i="12"/>
  <c r="AI325" i="12"/>
  <c r="Z325" i="12"/>
  <c r="U325" i="12"/>
  <c r="L325" i="12"/>
  <c r="AV321" i="12"/>
  <c r="AV708" i="12" s="1"/>
  <c r="AL321" i="12"/>
  <c r="AL708" i="12" s="1"/>
  <c r="AG321" i="12"/>
  <c r="AG708" i="12" s="1"/>
  <c r="X321" i="12"/>
  <c r="X708" i="12" s="1"/>
  <c r="O321" i="12"/>
  <c r="O708" i="12" s="1"/>
  <c r="F321" i="12"/>
  <c r="BA320" i="12"/>
  <c r="AQ320" i="12"/>
  <c r="AH320" i="12"/>
  <c r="Y320" i="12"/>
  <c r="T320" i="12"/>
  <c r="K320" i="12"/>
  <c r="BB319" i="12"/>
  <c r="AR319" i="12"/>
  <c r="AM319" i="12"/>
  <c r="AD319" i="12"/>
  <c r="U319" i="12"/>
  <c r="L319" i="12"/>
  <c r="G319" i="12"/>
  <c r="AX318" i="12"/>
  <c r="AN318" i="12"/>
  <c r="AN707" i="12" s="1"/>
  <c r="AE318" i="12"/>
  <c r="AE707" i="12" s="1"/>
  <c r="Z318" i="12"/>
  <c r="Q318" i="12"/>
  <c r="Q707" i="12" s="1"/>
  <c r="AZ315" i="12"/>
  <c r="AP315" i="12"/>
  <c r="AG315" i="12"/>
  <c r="X315" i="12"/>
  <c r="S315" i="12"/>
  <c r="J315" i="12"/>
  <c r="BA314" i="12"/>
  <c r="AQ314" i="12"/>
  <c r="AL314" i="12"/>
  <c r="AC314" i="12"/>
  <c r="T314" i="12"/>
  <c r="K314" i="12"/>
  <c r="F314" i="12"/>
  <c r="AW313" i="12"/>
  <c r="AM313" i="12"/>
  <c r="AD313" i="12"/>
  <c r="Y313" i="12"/>
  <c r="P313" i="12"/>
  <c r="G313" i="12"/>
  <c r="AX312" i="12"/>
  <c r="AR312" i="12"/>
  <c r="AB312" i="12"/>
  <c r="L312" i="12"/>
  <c r="G308" i="12"/>
  <c r="K308" i="12"/>
  <c r="O308" i="12"/>
  <c r="S308" i="12"/>
  <c r="W308" i="12"/>
  <c r="AA308" i="12"/>
  <c r="AE308" i="12"/>
  <c r="AI308" i="12"/>
  <c r="AM308" i="12"/>
  <c r="AQ308" i="12"/>
  <c r="AV308" i="12"/>
  <c r="AZ308" i="12"/>
  <c r="H308" i="12"/>
  <c r="L308" i="12"/>
  <c r="P308" i="12"/>
  <c r="T308" i="12"/>
  <c r="X308" i="12"/>
  <c r="AB308" i="12"/>
  <c r="AF308" i="12"/>
  <c r="AJ308" i="12"/>
  <c r="AN308" i="12"/>
  <c r="AR308" i="12"/>
  <c r="AW308" i="12"/>
  <c r="F307" i="12"/>
  <c r="J307" i="12"/>
  <c r="N307" i="12"/>
  <c r="R307" i="12"/>
  <c r="V307" i="12"/>
  <c r="Z307" i="12"/>
  <c r="AD307" i="12"/>
  <c r="AH307" i="12"/>
  <c r="AL307" i="12"/>
  <c r="AP307" i="12"/>
  <c r="AU307" i="12"/>
  <c r="AY307" i="12"/>
  <c r="BC307" i="12"/>
  <c r="G307" i="12"/>
  <c r="K307" i="12"/>
  <c r="O307" i="12"/>
  <c r="S307" i="12"/>
  <c r="W307" i="12"/>
  <c r="AA307" i="12"/>
  <c r="AE307" i="12"/>
  <c r="AI307" i="12"/>
  <c r="AM307" i="12"/>
  <c r="AQ307" i="12"/>
  <c r="AV307" i="12"/>
  <c r="AZ307" i="12"/>
  <c r="G304" i="12"/>
  <c r="K304" i="12"/>
  <c r="K694" i="12" s="1"/>
  <c r="O304" i="12"/>
  <c r="O694" i="12" s="1"/>
  <c r="S304" i="12"/>
  <c r="S694" i="12" s="1"/>
  <c r="W304" i="12"/>
  <c r="W694" i="12" s="1"/>
  <c r="AA304" i="12"/>
  <c r="AA694" i="12" s="1"/>
  <c r="AE304" i="12"/>
  <c r="AE694" i="12" s="1"/>
  <c r="AI304" i="12"/>
  <c r="AI694" i="12" s="1"/>
  <c r="AM304" i="12"/>
  <c r="AM694" i="12" s="1"/>
  <c r="AQ304" i="12"/>
  <c r="AQ694" i="12" s="1"/>
  <c r="AV304" i="12"/>
  <c r="AV694" i="12" s="1"/>
  <c r="AZ304" i="12"/>
  <c r="AZ694" i="12" s="1"/>
  <c r="H304" i="12"/>
  <c r="H694" i="12" s="1"/>
  <c r="L304" i="12"/>
  <c r="P304" i="12"/>
  <c r="T304" i="12"/>
  <c r="T694" i="12" s="1"/>
  <c r="X304" i="12"/>
  <c r="AB304" i="12"/>
  <c r="AF304" i="12"/>
  <c r="AJ304" i="12"/>
  <c r="AJ694" i="12" s="1"/>
  <c r="AN304" i="12"/>
  <c r="AR304" i="12"/>
  <c r="AW304" i="12"/>
  <c r="BA304" i="12"/>
  <c r="BA694" i="12" s="1"/>
  <c r="G296" i="12"/>
  <c r="K296" i="12"/>
  <c r="O296" i="12"/>
  <c r="S296" i="12"/>
  <c r="W296" i="12"/>
  <c r="AA296" i="12"/>
  <c r="AE296" i="12"/>
  <c r="AI296" i="12"/>
  <c r="AM296" i="12"/>
  <c r="AQ296" i="12"/>
  <c r="AV296" i="12"/>
  <c r="AZ296" i="12"/>
  <c r="H296" i="12"/>
  <c r="L296" i="12"/>
  <c r="P296" i="12"/>
  <c r="T296" i="12"/>
  <c r="X296" i="12"/>
  <c r="AB296" i="12"/>
  <c r="AF296" i="12"/>
  <c r="AJ296" i="12"/>
  <c r="AN296" i="12"/>
  <c r="AR296" i="12"/>
  <c r="AW296" i="12"/>
  <c r="BA296" i="12"/>
  <c r="F296" i="12"/>
  <c r="J296" i="12"/>
  <c r="N296" i="12"/>
  <c r="R296" i="12"/>
  <c r="V296" i="12"/>
  <c r="Z296" i="12"/>
  <c r="AD296" i="12"/>
  <c r="AH296" i="12"/>
  <c r="AL296" i="12"/>
  <c r="AP296" i="12"/>
  <c r="AU296" i="12"/>
  <c r="AY296" i="12"/>
  <c r="BC296" i="12"/>
  <c r="I375" i="11"/>
  <c r="M375" i="11"/>
  <c r="Q375" i="11"/>
  <c r="U375" i="11"/>
  <c r="Y375" i="11"/>
  <c r="AC375" i="11"/>
  <c r="AG375" i="11"/>
  <c r="AK375" i="11"/>
  <c r="AO375" i="11"/>
  <c r="AT375" i="11"/>
  <c r="AX375" i="11"/>
  <c r="BB375" i="11"/>
  <c r="F375" i="11"/>
  <c r="J375" i="11"/>
  <c r="N375" i="11"/>
  <c r="R375" i="11"/>
  <c r="V375" i="11"/>
  <c r="Z375" i="11"/>
  <c r="AD375" i="11"/>
  <c r="AH375" i="11"/>
  <c r="AL375" i="11"/>
  <c r="AP375" i="11"/>
  <c r="AU375" i="11"/>
  <c r="AY375" i="11"/>
  <c r="BC375" i="11"/>
  <c r="G375" i="11"/>
  <c r="K375" i="11"/>
  <c r="O375" i="11"/>
  <c r="S375" i="11"/>
  <c r="W375" i="11"/>
  <c r="AA375" i="11"/>
  <c r="AE375" i="11"/>
  <c r="AI375" i="11"/>
  <c r="AM375" i="11"/>
  <c r="AQ375" i="11"/>
  <c r="AV375" i="11"/>
  <c r="AZ375" i="11"/>
  <c r="H375" i="11"/>
  <c r="L375" i="11"/>
  <c r="P375" i="11"/>
  <c r="T375" i="11"/>
  <c r="X375" i="11"/>
  <c r="AB375" i="11"/>
  <c r="AF375" i="11"/>
  <c r="AJ375" i="11"/>
  <c r="AN375" i="11"/>
  <c r="AR375" i="11"/>
  <c r="AW375" i="11"/>
  <c r="BA375" i="11"/>
  <c r="AZ330" i="12"/>
  <c r="AA330" i="12"/>
  <c r="G292" i="12"/>
  <c r="K292" i="12"/>
  <c r="O292" i="12"/>
  <c r="S292" i="12"/>
  <c r="W292" i="12"/>
  <c r="AA292" i="12"/>
  <c r="AE292" i="12"/>
  <c r="AI292" i="12"/>
  <c r="AM292" i="12"/>
  <c r="AQ292" i="12"/>
  <c r="AV292" i="12"/>
  <c r="AZ292" i="12"/>
  <c r="H292" i="12"/>
  <c r="L292" i="12"/>
  <c r="P292" i="12"/>
  <c r="T292" i="12"/>
  <c r="X292" i="12"/>
  <c r="AB292" i="12"/>
  <c r="AF292" i="12"/>
  <c r="AJ292" i="12"/>
  <c r="AN292" i="12"/>
  <c r="AR292" i="12"/>
  <c r="AW292" i="12"/>
  <c r="BA292" i="12"/>
  <c r="F292" i="12"/>
  <c r="J292" i="12"/>
  <c r="N292" i="12"/>
  <c r="R292" i="12"/>
  <c r="V292" i="12"/>
  <c r="Z292" i="12"/>
  <c r="AD292" i="12"/>
  <c r="AH292" i="12"/>
  <c r="AL292" i="12"/>
  <c r="AP292" i="12"/>
  <c r="AU292" i="12"/>
  <c r="AY292" i="12"/>
  <c r="BC292" i="12"/>
  <c r="F384" i="11"/>
  <c r="J384" i="11"/>
  <c r="N384" i="11"/>
  <c r="R384" i="11"/>
  <c r="V384" i="11"/>
  <c r="Z384" i="11"/>
  <c r="AD384" i="11"/>
  <c r="AH384" i="11"/>
  <c r="AL384" i="11"/>
  <c r="AP384" i="11"/>
  <c r="AU384" i="11"/>
  <c r="AY384" i="11"/>
  <c r="BC384" i="11"/>
  <c r="G384" i="11"/>
  <c r="K384" i="11"/>
  <c r="O384" i="11"/>
  <c r="S384" i="11"/>
  <c r="W384" i="11"/>
  <c r="AA384" i="11"/>
  <c r="AE384" i="11"/>
  <c r="AI384" i="11"/>
  <c r="AM384" i="11"/>
  <c r="AQ384" i="11"/>
  <c r="AV384" i="11"/>
  <c r="AZ384" i="11"/>
  <c r="H384" i="11"/>
  <c r="L384" i="11"/>
  <c r="P384" i="11"/>
  <c r="T384" i="11"/>
  <c r="X384" i="11"/>
  <c r="AB384" i="11"/>
  <c r="AF384" i="11"/>
  <c r="AJ384" i="11"/>
  <c r="AN384" i="11"/>
  <c r="AR384" i="11"/>
  <c r="AW384" i="11"/>
  <c r="BA384" i="11"/>
  <c r="I384" i="11"/>
  <c r="M384" i="11"/>
  <c r="Q384" i="11"/>
  <c r="U384" i="11"/>
  <c r="Y384" i="11"/>
  <c r="AC384" i="11"/>
  <c r="AG384" i="11"/>
  <c r="AK384" i="11"/>
  <c r="AO384" i="11"/>
  <c r="AT384" i="11"/>
  <c r="AX384" i="11"/>
  <c r="BB384" i="11"/>
  <c r="G377" i="11"/>
  <c r="K377" i="11"/>
  <c r="K713" i="11" s="1"/>
  <c r="K713" i="14" s="1"/>
  <c r="O377" i="11"/>
  <c r="O713" i="11" s="1"/>
  <c r="O713" i="14" s="1"/>
  <c r="S377" i="11"/>
  <c r="S713" i="11" s="1"/>
  <c r="W377" i="11"/>
  <c r="W713" i="11" s="1"/>
  <c r="AA377" i="11"/>
  <c r="AE377" i="11"/>
  <c r="AI377" i="11"/>
  <c r="AM377" i="11"/>
  <c r="AQ377" i="11"/>
  <c r="AQ713" i="11" s="1"/>
  <c r="AQ713" i="14" s="1"/>
  <c r="AV377" i="11"/>
  <c r="AV713" i="11" s="1"/>
  <c r="AV713" i="14" s="1"/>
  <c r="AZ377" i="11"/>
  <c r="AZ713" i="11" s="1"/>
  <c r="AZ713" i="14" s="1"/>
  <c r="H377" i="11"/>
  <c r="L377" i="11"/>
  <c r="P377" i="11"/>
  <c r="T377" i="11"/>
  <c r="X377" i="11"/>
  <c r="AB377" i="11"/>
  <c r="AB713" i="11" s="1"/>
  <c r="AB713" i="14" s="1"/>
  <c r="AF377" i="11"/>
  <c r="AJ377" i="11"/>
  <c r="AN377" i="11"/>
  <c r="AR377" i="11"/>
  <c r="AW377" i="11"/>
  <c r="BA377" i="11"/>
  <c r="I377" i="11"/>
  <c r="M377" i="11"/>
  <c r="Q377" i="11"/>
  <c r="Q713" i="11" s="1"/>
  <c r="Q713" i="14" s="1"/>
  <c r="U377" i="11"/>
  <c r="Y377" i="11"/>
  <c r="Y713" i="11" s="1"/>
  <c r="Y713" i="14" s="1"/>
  <c r="AC377" i="11"/>
  <c r="AC713" i="11" s="1"/>
  <c r="AC713" i="14" s="1"/>
  <c r="AG377" i="11"/>
  <c r="AG713" i="11" s="1"/>
  <c r="AG713" i="14" s="1"/>
  <c r="AK377" i="11"/>
  <c r="AK713" i="11" s="1"/>
  <c r="AK713" i="14" s="1"/>
  <c r="AO377" i="11"/>
  <c r="AT377" i="11"/>
  <c r="AX377" i="11"/>
  <c r="BB377" i="11"/>
  <c r="F377" i="11"/>
  <c r="J377" i="11"/>
  <c r="J713" i="11" s="1"/>
  <c r="J713" i="14" s="1"/>
  <c r="N377" i="11"/>
  <c r="N713" i="11" s="1"/>
  <c r="N713" i="14" s="1"/>
  <c r="R377" i="11"/>
  <c r="V377" i="11"/>
  <c r="Z377" i="11"/>
  <c r="AD377" i="11"/>
  <c r="AH377" i="11"/>
  <c r="AH713" i="11" s="1"/>
  <c r="AH713" i="14" s="1"/>
  <c r="AL377" i="11"/>
  <c r="AL713" i="11" s="1"/>
  <c r="AP377" i="11"/>
  <c r="AP713" i="11" s="1"/>
  <c r="AP713" i="14" s="1"/>
  <c r="AU377" i="11"/>
  <c r="AU713" i="11" s="1"/>
  <c r="AU713" i="14" s="1"/>
  <c r="AY377" i="11"/>
  <c r="BC377" i="11"/>
  <c r="F368" i="11"/>
  <c r="J368" i="11"/>
  <c r="N368" i="11"/>
  <c r="R368" i="11"/>
  <c r="V368" i="11"/>
  <c r="Z368" i="11"/>
  <c r="AD368" i="11"/>
  <c r="AH368" i="11"/>
  <c r="AL368" i="11"/>
  <c r="AP368" i="11"/>
  <c r="AU368" i="11"/>
  <c r="AY368" i="11"/>
  <c r="BC368" i="11"/>
  <c r="G368" i="11"/>
  <c r="K368" i="11"/>
  <c r="O368" i="11"/>
  <c r="S368" i="11"/>
  <c r="W368" i="11"/>
  <c r="AA368" i="11"/>
  <c r="AE368" i="11"/>
  <c r="AI368" i="11"/>
  <c r="AM368" i="11"/>
  <c r="AQ368" i="11"/>
  <c r="AV368" i="11"/>
  <c r="AZ368" i="11"/>
  <c r="H368" i="11"/>
  <c r="L368" i="11"/>
  <c r="P368" i="11"/>
  <c r="T368" i="11"/>
  <c r="X368" i="11"/>
  <c r="AB368" i="11"/>
  <c r="AF368" i="11"/>
  <c r="AJ368" i="11"/>
  <c r="AN368" i="11"/>
  <c r="AR368" i="11"/>
  <c r="AW368" i="11"/>
  <c r="BA368" i="11"/>
  <c r="I368" i="11"/>
  <c r="M368" i="11"/>
  <c r="Q368" i="11"/>
  <c r="U368" i="11"/>
  <c r="Y368" i="11"/>
  <c r="AC368" i="11"/>
  <c r="AG368" i="11"/>
  <c r="AK368" i="11"/>
  <c r="AO368" i="11"/>
  <c r="AT368" i="11"/>
  <c r="AX368" i="11"/>
  <c r="BB368" i="11"/>
  <c r="F363" i="11"/>
  <c r="J363" i="11"/>
  <c r="N363" i="11"/>
  <c r="R363" i="11"/>
  <c r="V363" i="11"/>
  <c r="Z363" i="11"/>
  <c r="AD363" i="11"/>
  <c r="AH363" i="11"/>
  <c r="AL363" i="11"/>
  <c r="AP363" i="11"/>
  <c r="AU363" i="11"/>
  <c r="AY363" i="11"/>
  <c r="BC363" i="11"/>
  <c r="O363" i="11"/>
  <c r="X363" i="11"/>
  <c r="AG363" i="11"/>
  <c r="AV363" i="11"/>
  <c r="K363" i="11"/>
  <c r="T363" i="11"/>
  <c r="AC363" i="11"/>
  <c r="AQ363" i="11"/>
  <c r="BA363" i="11"/>
  <c r="G363" i="11"/>
  <c r="P363" i="11"/>
  <c r="Y363" i="11"/>
  <c r="AM363" i="11"/>
  <c r="AW363" i="11"/>
  <c r="L363" i="11"/>
  <c r="U363" i="11"/>
  <c r="AI363" i="11"/>
  <c r="AR363" i="11"/>
  <c r="BB363" i="11"/>
  <c r="H363" i="11"/>
  <c r="Q363" i="11"/>
  <c r="AE363" i="11"/>
  <c r="AN363" i="11"/>
  <c r="AX363" i="11"/>
  <c r="M363" i="11"/>
  <c r="AA363" i="11"/>
  <c r="AJ363" i="11"/>
  <c r="AT363" i="11"/>
  <c r="I363" i="11"/>
  <c r="W363" i="11"/>
  <c r="AF363" i="11"/>
  <c r="AO363" i="11"/>
  <c r="S363" i="11"/>
  <c r="AB363" i="11"/>
  <c r="AK363" i="11"/>
  <c r="AZ363" i="11"/>
  <c r="F344" i="11"/>
  <c r="J344" i="11"/>
  <c r="J690" i="11" s="1"/>
  <c r="N344" i="11"/>
  <c r="R344" i="11"/>
  <c r="R690" i="11" s="1"/>
  <c r="V344" i="11"/>
  <c r="Z344" i="11"/>
  <c r="Z690" i="11" s="1"/>
  <c r="AD344" i="11"/>
  <c r="AH344" i="11"/>
  <c r="AH690" i="11" s="1"/>
  <c r="AL344" i="11"/>
  <c r="AP344" i="11"/>
  <c r="AP690" i="11" s="1"/>
  <c r="AU344" i="11"/>
  <c r="AY344" i="11"/>
  <c r="AY690" i="11" s="1"/>
  <c r="BC344" i="11"/>
  <c r="G344" i="11"/>
  <c r="K344" i="11"/>
  <c r="K690" i="11" s="1"/>
  <c r="O344" i="11"/>
  <c r="S344" i="11"/>
  <c r="S690" i="11" s="1"/>
  <c r="W344" i="11"/>
  <c r="AA344" i="11"/>
  <c r="AA690" i="11" s="1"/>
  <c r="AE344" i="11"/>
  <c r="AI344" i="11"/>
  <c r="AI690" i="11" s="1"/>
  <c r="AM344" i="11"/>
  <c r="AQ344" i="11"/>
  <c r="AQ690" i="11" s="1"/>
  <c r="AV344" i="11"/>
  <c r="AZ344" i="11"/>
  <c r="AZ690" i="11" s="1"/>
  <c r="L344" i="11"/>
  <c r="L690" i="11" s="1"/>
  <c r="Q344" i="11"/>
  <c r="Q690" i="11" s="1"/>
  <c r="AB344" i="11"/>
  <c r="AB690" i="11" s="1"/>
  <c r="AG344" i="11"/>
  <c r="AG690" i="11" s="1"/>
  <c r="AR344" i="11"/>
  <c r="AR690" i="11" s="1"/>
  <c r="AX344" i="11"/>
  <c r="AX690" i="11" s="1"/>
  <c r="H344" i="11"/>
  <c r="M344" i="11"/>
  <c r="M690" i="11" s="1"/>
  <c r="X344" i="11"/>
  <c r="AC344" i="11"/>
  <c r="AC690" i="11" s="1"/>
  <c r="AN344" i="11"/>
  <c r="AT344" i="11"/>
  <c r="AT690" i="11" s="1"/>
  <c r="I344" i="11"/>
  <c r="I690" i="11" s="1"/>
  <c r="T344" i="11"/>
  <c r="T690" i="11" s="1"/>
  <c r="Y344" i="11"/>
  <c r="Y690" i="11" s="1"/>
  <c r="AJ344" i="11"/>
  <c r="AJ690" i="11" s="1"/>
  <c r="AO344" i="11"/>
  <c r="AO690" i="11" s="1"/>
  <c r="BA344" i="11"/>
  <c r="BA690" i="11" s="1"/>
  <c r="P344" i="11"/>
  <c r="U344" i="11"/>
  <c r="U690" i="11" s="1"/>
  <c r="AF344" i="11"/>
  <c r="AK344" i="11"/>
  <c r="AK690" i="11" s="1"/>
  <c r="AW344" i="11"/>
  <c r="BB344" i="11"/>
  <c r="BB690" i="11" s="1"/>
  <c r="AE330" i="12"/>
  <c r="AY328" i="12"/>
  <c r="AY711" i="12" s="1"/>
  <c r="AO328" i="12"/>
  <c r="AO711" i="12" s="1"/>
  <c r="AJ328" i="12"/>
  <c r="AJ711" i="12" s="1"/>
  <c r="R328" i="12"/>
  <c r="R711" i="12" s="1"/>
  <c r="I328" i="12"/>
  <c r="AV326" i="12"/>
  <c r="AP326" i="12"/>
  <c r="X326" i="12"/>
  <c r="O326" i="12"/>
  <c r="J326" i="12"/>
  <c r="AU321" i="12"/>
  <c r="AU708" i="12" s="1"/>
  <c r="AO321" i="12"/>
  <c r="AF321" i="12"/>
  <c r="AF708" i="12" s="1"/>
  <c r="W321" i="12"/>
  <c r="W708" i="12" s="1"/>
  <c r="N321" i="12"/>
  <c r="N708" i="12" s="1"/>
  <c r="I321" i="12"/>
  <c r="AZ320" i="12"/>
  <c r="AP320" i="12"/>
  <c r="AG320" i="12"/>
  <c r="AB320" i="12"/>
  <c r="S320" i="12"/>
  <c r="J320" i="12"/>
  <c r="AY315" i="12"/>
  <c r="AO315" i="12"/>
  <c r="AF315" i="12"/>
  <c r="AA315" i="12"/>
  <c r="R315" i="12"/>
  <c r="I315" i="12"/>
  <c r="AV313" i="12"/>
  <c r="AL313" i="12"/>
  <c r="AG313" i="12"/>
  <c r="X313" i="12"/>
  <c r="O313" i="12"/>
  <c r="F313" i="12"/>
  <c r="BA312" i="12"/>
  <c r="AF312" i="12"/>
  <c r="I387" i="11"/>
  <c r="M387" i="11"/>
  <c r="Q387" i="11"/>
  <c r="U387" i="11"/>
  <c r="Y387" i="11"/>
  <c r="AC387" i="11"/>
  <c r="AG387" i="11"/>
  <c r="AK387" i="11"/>
  <c r="AO387" i="11"/>
  <c r="AT387" i="11"/>
  <c r="AX387" i="11"/>
  <c r="BB387" i="11"/>
  <c r="F387" i="11"/>
  <c r="J387" i="11"/>
  <c r="N387" i="11"/>
  <c r="R387" i="11"/>
  <c r="V387" i="11"/>
  <c r="Z387" i="11"/>
  <c r="AD387" i="11"/>
  <c r="AH387" i="11"/>
  <c r="AL387" i="11"/>
  <c r="AP387" i="11"/>
  <c r="AU387" i="11"/>
  <c r="AY387" i="11"/>
  <c r="BC387" i="11"/>
  <c r="G387" i="11"/>
  <c r="K387" i="11"/>
  <c r="O387" i="11"/>
  <c r="S387" i="11"/>
  <c r="W387" i="11"/>
  <c r="AA387" i="11"/>
  <c r="AE387" i="11"/>
  <c r="AI387" i="11"/>
  <c r="AM387" i="11"/>
  <c r="AQ387" i="11"/>
  <c r="AV387" i="11"/>
  <c r="AZ387" i="11"/>
  <c r="H387" i="11"/>
  <c r="L387" i="11"/>
  <c r="P387" i="11"/>
  <c r="T387" i="11"/>
  <c r="X387" i="11"/>
  <c r="AB387" i="11"/>
  <c r="AF387" i="11"/>
  <c r="AJ387" i="11"/>
  <c r="AN387" i="11"/>
  <c r="AR387" i="11"/>
  <c r="AW387" i="11"/>
  <c r="BA387" i="11"/>
  <c r="I371" i="11"/>
  <c r="M371" i="11"/>
  <c r="Q371" i="11"/>
  <c r="U371" i="11"/>
  <c r="Y371" i="11"/>
  <c r="AC371" i="11"/>
  <c r="AC708" i="11" s="1"/>
  <c r="AG371" i="11"/>
  <c r="AK371" i="11"/>
  <c r="AK708" i="11" s="1"/>
  <c r="AO371" i="11"/>
  <c r="AT371" i="11"/>
  <c r="AX371" i="11"/>
  <c r="BB371" i="11"/>
  <c r="F371" i="11"/>
  <c r="J371" i="11"/>
  <c r="N371" i="11"/>
  <c r="R371" i="11"/>
  <c r="V371" i="11"/>
  <c r="Z371" i="11"/>
  <c r="AD371" i="11"/>
  <c r="AH371" i="11"/>
  <c r="AL371" i="11"/>
  <c r="AP371" i="11"/>
  <c r="AU371" i="11"/>
  <c r="AY371" i="11"/>
  <c r="BC371" i="11"/>
  <c r="G371" i="11"/>
  <c r="K371" i="11"/>
  <c r="K708" i="11" s="1"/>
  <c r="O371" i="11"/>
  <c r="O708" i="11" s="1"/>
  <c r="S371" i="11"/>
  <c r="S708" i="11" s="1"/>
  <c r="W371" i="11"/>
  <c r="AA371" i="11"/>
  <c r="AE371" i="11"/>
  <c r="AI371" i="11"/>
  <c r="AM371" i="11"/>
  <c r="AM708" i="11" s="1"/>
  <c r="AQ371" i="11"/>
  <c r="AQ708" i="11" s="1"/>
  <c r="AV371" i="11"/>
  <c r="AV708" i="11" s="1"/>
  <c r="AZ371" i="11"/>
  <c r="AZ708" i="11" s="1"/>
  <c r="H371" i="11"/>
  <c r="L371" i="11"/>
  <c r="P371" i="11"/>
  <c r="T371" i="11"/>
  <c r="T708" i="11" s="1"/>
  <c r="X371" i="11"/>
  <c r="AB371" i="11"/>
  <c r="AB708" i="11" s="1"/>
  <c r="AF371" i="11"/>
  <c r="AJ371" i="11"/>
  <c r="AN371" i="11"/>
  <c r="AR371" i="11"/>
  <c r="AW371" i="11"/>
  <c r="BA371" i="11"/>
  <c r="BA708" i="11" s="1"/>
  <c r="H361" i="11"/>
  <c r="L361" i="11"/>
  <c r="L700" i="11" s="1"/>
  <c r="P361" i="11"/>
  <c r="T361" i="11"/>
  <c r="X361" i="11"/>
  <c r="X700" i="11" s="1"/>
  <c r="AB361" i="11"/>
  <c r="AF361" i="11"/>
  <c r="AJ361" i="11"/>
  <c r="AN361" i="11"/>
  <c r="AN700" i="11" s="1"/>
  <c r="AR361" i="11"/>
  <c r="AW361" i="11"/>
  <c r="BA361" i="11"/>
  <c r="G361" i="11"/>
  <c r="G700" i="11" s="1"/>
  <c r="U361" i="11"/>
  <c r="AD361" i="11"/>
  <c r="AD700" i="11" s="1"/>
  <c r="AM361" i="11"/>
  <c r="BB361" i="11"/>
  <c r="BB700" i="11" s="1"/>
  <c r="Q361" i="11"/>
  <c r="Z361" i="11"/>
  <c r="AI361" i="11"/>
  <c r="AI700" i="11" s="1"/>
  <c r="AX361" i="11"/>
  <c r="M361" i="11"/>
  <c r="V361" i="11"/>
  <c r="AE361" i="11"/>
  <c r="AE700" i="11" s="1"/>
  <c r="AT361" i="11"/>
  <c r="AT700" i="11" s="1"/>
  <c r="BC361" i="11"/>
  <c r="I361" i="11"/>
  <c r="R361" i="11"/>
  <c r="R700" i="11" s="1"/>
  <c r="AA361" i="11"/>
  <c r="AA700" i="11" s="1"/>
  <c r="AO361" i="11"/>
  <c r="AO700" i="11" s="1"/>
  <c r="AY361" i="11"/>
  <c r="N361" i="11"/>
  <c r="W361" i="11"/>
  <c r="AK361" i="11"/>
  <c r="AK700" i="11" s="1"/>
  <c r="AU361" i="11"/>
  <c r="AU700" i="11" s="1"/>
  <c r="J361" i="11"/>
  <c r="S361" i="11"/>
  <c r="S700" i="11" s="1"/>
  <c r="AG361" i="11"/>
  <c r="AG700" i="11" s="1"/>
  <c r="AP361" i="11"/>
  <c r="AZ361" i="11"/>
  <c r="AZ700" i="11" s="1"/>
  <c r="F361" i="11"/>
  <c r="O361" i="11"/>
  <c r="O700" i="11" s="1"/>
  <c r="AC361" i="11"/>
  <c r="AC700" i="11" s="1"/>
  <c r="AL361" i="11"/>
  <c r="AV361" i="11"/>
  <c r="AV700" i="11" s="1"/>
  <c r="K361" i="11"/>
  <c r="K700" i="11" s="1"/>
  <c r="Y361" i="11"/>
  <c r="Y700" i="11" s="1"/>
  <c r="AH361" i="11"/>
  <c r="AQ361" i="11"/>
  <c r="AQ700" i="11" s="1"/>
  <c r="F355" i="11"/>
  <c r="J355" i="11"/>
  <c r="N355" i="11"/>
  <c r="R355" i="11"/>
  <c r="V355" i="11"/>
  <c r="Z355" i="11"/>
  <c r="AD355" i="11"/>
  <c r="AH355" i="11"/>
  <c r="AL355" i="11"/>
  <c r="AP355" i="11"/>
  <c r="AU355" i="11"/>
  <c r="AY355" i="11"/>
  <c r="BC355" i="11"/>
  <c r="G355" i="11"/>
  <c r="P355" i="11"/>
  <c r="Y355" i="11"/>
  <c r="AM355" i="11"/>
  <c r="AW355" i="11"/>
  <c r="L355" i="11"/>
  <c r="U355" i="11"/>
  <c r="AI355" i="11"/>
  <c r="AR355" i="11"/>
  <c r="BB355" i="11"/>
  <c r="H355" i="11"/>
  <c r="Q355" i="11"/>
  <c r="AE355" i="11"/>
  <c r="AN355" i="11"/>
  <c r="AX355" i="11"/>
  <c r="M355" i="11"/>
  <c r="AA355" i="11"/>
  <c r="AJ355" i="11"/>
  <c r="AT355" i="11"/>
  <c r="I355" i="11"/>
  <c r="W355" i="11"/>
  <c r="AF355" i="11"/>
  <c r="AO355" i="11"/>
  <c r="S355" i="11"/>
  <c r="AB355" i="11"/>
  <c r="AK355" i="11"/>
  <c r="AZ355" i="11"/>
  <c r="O355" i="11"/>
  <c r="X355" i="11"/>
  <c r="AG355" i="11"/>
  <c r="AV355" i="11"/>
  <c r="K355" i="11"/>
  <c r="T355" i="11"/>
  <c r="AC355" i="11"/>
  <c r="AQ355" i="11"/>
  <c r="BA355" i="11"/>
  <c r="BA349" i="12"/>
  <c r="AW349" i="12"/>
  <c r="AR349" i="12"/>
  <c r="AN349" i="12"/>
  <c r="AJ349" i="12"/>
  <c r="AF349" i="12"/>
  <c r="AB349" i="12"/>
  <c r="X349" i="12"/>
  <c r="T349" i="12"/>
  <c r="P349" i="12"/>
  <c r="L349" i="12"/>
  <c r="H349" i="12"/>
  <c r="AJ345" i="12"/>
  <c r="AF345" i="12"/>
  <c r="AB345" i="12"/>
  <c r="X345" i="12"/>
  <c r="T345" i="12"/>
  <c r="P345" i="12"/>
  <c r="L345" i="12"/>
  <c r="H345" i="12"/>
  <c r="P339" i="12"/>
  <c r="L339" i="12"/>
  <c r="H339" i="12"/>
  <c r="AI330" i="12"/>
  <c r="V328" i="12"/>
  <c r="V711" i="12" s="1"/>
  <c r="M328" i="12"/>
  <c r="H328" i="12"/>
  <c r="H711" i="12" s="1"/>
  <c r="G312" i="12"/>
  <c r="K312" i="12"/>
  <c r="O312" i="12"/>
  <c r="S312" i="12"/>
  <c r="W312" i="12"/>
  <c r="AA312" i="12"/>
  <c r="AE312" i="12"/>
  <c r="AI312" i="12"/>
  <c r="AM312" i="12"/>
  <c r="AQ312" i="12"/>
  <c r="F380" i="11"/>
  <c r="J380" i="11"/>
  <c r="N380" i="11"/>
  <c r="R380" i="11"/>
  <c r="V380" i="11"/>
  <c r="Z380" i="11"/>
  <c r="AD380" i="11"/>
  <c r="AH380" i="11"/>
  <c r="AL380" i="11"/>
  <c r="AP380" i="11"/>
  <c r="AU380" i="11"/>
  <c r="AY380" i="11"/>
  <c r="BC380" i="11"/>
  <c r="G380" i="11"/>
  <c r="K380" i="11"/>
  <c r="O380" i="11"/>
  <c r="S380" i="11"/>
  <c r="W380" i="11"/>
  <c r="AA380" i="11"/>
  <c r="AE380" i="11"/>
  <c r="AI380" i="11"/>
  <c r="AM380" i="11"/>
  <c r="AQ380" i="11"/>
  <c r="AV380" i="11"/>
  <c r="AZ380" i="11"/>
  <c r="H380" i="11"/>
  <c r="L380" i="11"/>
  <c r="P380" i="11"/>
  <c r="T380" i="11"/>
  <c r="X380" i="11"/>
  <c r="AB380" i="11"/>
  <c r="AF380" i="11"/>
  <c r="AJ380" i="11"/>
  <c r="AN380" i="11"/>
  <c r="AR380" i="11"/>
  <c r="AW380" i="11"/>
  <c r="BA380" i="11"/>
  <c r="I380" i="11"/>
  <c r="M380" i="11"/>
  <c r="Q380" i="11"/>
  <c r="U380" i="11"/>
  <c r="Y380" i="11"/>
  <c r="AC380" i="11"/>
  <c r="AG380" i="11"/>
  <c r="AK380" i="11"/>
  <c r="AO380" i="11"/>
  <c r="AT380" i="11"/>
  <c r="AX380" i="11"/>
  <c r="BB380" i="11"/>
  <c r="G373" i="11"/>
  <c r="K373" i="11"/>
  <c r="O373" i="11"/>
  <c r="S373" i="11"/>
  <c r="W373" i="11"/>
  <c r="AA373" i="11"/>
  <c r="AE373" i="11"/>
  <c r="AI373" i="11"/>
  <c r="AM373" i="11"/>
  <c r="AQ373" i="11"/>
  <c r="AV373" i="11"/>
  <c r="AZ373" i="11"/>
  <c r="H373" i="11"/>
  <c r="L373" i="11"/>
  <c r="P373" i="11"/>
  <c r="T373" i="11"/>
  <c r="X373" i="11"/>
  <c r="AB373" i="11"/>
  <c r="AF373" i="11"/>
  <c r="AJ373" i="11"/>
  <c r="AN373" i="11"/>
  <c r="AR373" i="11"/>
  <c r="AW373" i="11"/>
  <c r="BA373" i="11"/>
  <c r="I373" i="11"/>
  <c r="M373" i="11"/>
  <c r="Q373" i="11"/>
  <c r="U373" i="11"/>
  <c r="Y373" i="11"/>
  <c r="AC373" i="11"/>
  <c r="AG373" i="11"/>
  <c r="AK373" i="11"/>
  <c r="AO373" i="11"/>
  <c r="AT373" i="11"/>
  <c r="AX373" i="11"/>
  <c r="BB373" i="11"/>
  <c r="F373" i="11"/>
  <c r="J373" i="11"/>
  <c r="N373" i="11"/>
  <c r="R373" i="11"/>
  <c r="V373" i="11"/>
  <c r="Z373" i="11"/>
  <c r="AD373" i="11"/>
  <c r="AH373" i="11"/>
  <c r="AL373" i="11"/>
  <c r="AP373" i="11"/>
  <c r="AU373" i="11"/>
  <c r="AY373" i="11"/>
  <c r="BC373" i="11"/>
  <c r="BA336" i="12"/>
  <c r="BA716" i="12" s="1"/>
  <c r="AW336" i="12"/>
  <c r="AW716" i="12" s="1"/>
  <c r="AR336" i="12"/>
  <c r="AR716" i="12" s="1"/>
  <c r="AN336" i="12"/>
  <c r="AN716" i="12" s="1"/>
  <c r="AJ336" i="12"/>
  <c r="AJ716" i="12" s="1"/>
  <c r="AF336" i="12"/>
  <c r="AB336" i="12"/>
  <c r="AB716" i="12" s="1"/>
  <c r="X336" i="12"/>
  <c r="X716" i="12" s="1"/>
  <c r="T336" i="12"/>
  <c r="T716" i="12" s="1"/>
  <c r="P336" i="12"/>
  <c r="P716" i="12" s="1"/>
  <c r="L336" i="12"/>
  <c r="L716" i="12" s="1"/>
  <c r="AM330" i="12"/>
  <c r="AX328" i="12"/>
  <c r="AR328" i="12"/>
  <c r="AI328" i="12"/>
  <c r="AI711" i="12" s="1"/>
  <c r="Z328" i="12"/>
  <c r="Q328" i="12"/>
  <c r="Q711" i="12" s="1"/>
  <c r="L328" i="12"/>
  <c r="AT327" i="12"/>
  <c r="AJ327" i="12"/>
  <c r="AE327" i="12"/>
  <c r="V327" i="12"/>
  <c r="M327" i="12"/>
  <c r="AY326" i="12"/>
  <c r="AO326" i="12"/>
  <c r="AF326" i="12"/>
  <c r="W326" i="12"/>
  <c r="R326" i="12"/>
  <c r="I326" i="12"/>
  <c r="BC321" i="12"/>
  <c r="BC708" i="12" s="1"/>
  <c r="AX321" i="12"/>
  <c r="AX708" i="12" s="1"/>
  <c r="AN321" i="12"/>
  <c r="AN708" i="12" s="1"/>
  <c r="AE321" i="12"/>
  <c r="AE708" i="12" s="1"/>
  <c r="V321" i="12"/>
  <c r="V708" i="12" s="1"/>
  <c r="Q321" i="12"/>
  <c r="Q708" i="12" s="1"/>
  <c r="H321" i="12"/>
  <c r="H708" i="12" s="1"/>
  <c r="AY320" i="12"/>
  <c r="AO320" i="12"/>
  <c r="AJ320" i="12"/>
  <c r="AA320" i="12"/>
  <c r="R320" i="12"/>
  <c r="I320" i="12"/>
  <c r="AX315" i="12"/>
  <c r="AN315" i="12"/>
  <c r="AI315" i="12"/>
  <c r="Z315" i="12"/>
  <c r="Q315" i="12"/>
  <c r="H315" i="12"/>
  <c r="V314" i="12"/>
  <c r="M314" i="12"/>
  <c r="AU313" i="12"/>
  <c r="AO313" i="12"/>
  <c r="AF313" i="12"/>
  <c r="W313" i="12"/>
  <c r="N313" i="12"/>
  <c r="I313" i="12"/>
  <c r="AZ312" i="12"/>
  <c r="AJ312" i="12"/>
  <c r="T312" i="12"/>
  <c r="I383" i="11"/>
  <c r="M383" i="11"/>
  <c r="Q383" i="11"/>
  <c r="U383" i="11"/>
  <c r="Y383" i="11"/>
  <c r="AC383" i="11"/>
  <c r="AG383" i="11"/>
  <c r="AK383" i="11"/>
  <c r="AO383" i="11"/>
  <c r="AT383" i="11"/>
  <c r="AX383" i="11"/>
  <c r="BB383" i="11"/>
  <c r="F383" i="11"/>
  <c r="J383" i="11"/>
  <c r="N383" i="11"/>
  <c r="R383" i="11"/>
  <c r="V383" i="11"/>
  <c r="Z383" i="11"/>
  <c r="AD383" i="11"/>
  <c r="AH383" i="11"/>
  <c r="AL383" i="11"/>
  <c r="AP383" i="11"/>
  <c r="AU383" i="11"/>
  <c r="AY383" i="11"/>
  <c r="BC383" i="11"/>
  <c r="G383" i="11"/>
  <c r="K383" i="11"/>
  <c r="O383" i="11"/>
  <c r="S383" i="11"/>
  <c r="W383" i="11"/>
  <c r="AA383" i="11"/>
  <c r="AE383" i="11"/>
  <c r="AI383" i="11"/>
  <c r="AM383" i="11"/>
  <c r="AQ383" i="11"/>
  <c r="AV383" i="11"/>
  <c r="AZ383" i="11"/>
  <c r="H383" i="11"/>
  <c r="L383" i="11"/>
  <c r="P383" i="11"/>
  <c r="T383" i="11"/>
  <c r="X383" i="11"/>
  <c r="AB383" i="11"/>
  <c r="AF383" i="11"/>
  <c r="AJ383" i="11"/>
  <c r="AN383" i="11"/>
  <c r="AR383" i="11"/>
  <c r="AW383" i="11"/>
  <c r="BA383" i="11"/>
  <c r="I367" i="11"/>
  <c r="I703" i="11" s="1"/>
  <c r="M367" i="11"/>
  <c r="M703" i="11" s="1"/>
  <c r="Q367" i="11"/>
  <c r="Q703" i="11" s="1"/>
  <c r="U367" i="11"/>
  <c r="U703" i="11" s="1"/>
  <c r="Y367" i="11"/>
  <c r="Y703" i="11" s="1"/>
  <c r="AC367" i="11"/>
  <c r="AC703" i="11" s="1"/>
  <c r="AG367" i="11"/>
  <c r="AG703" i="11" s="1"/>
  <c r="AK367" i="11"/>
  <c r="AK703" i="11" s="1"/>
  <c r="AO367" i="11"/>
  <c r="AO703" i="11" s="1"/>
  <c r="AT367" i="11"/>
  <c r="AT703" i="11" s="1"/>
  <c r="AX367" i="11"/>
  <c r="AX703" i="11" s="1"/>
  <c r="BB367" i="11"/>
  <c r="BB703" i="11" s="1"/>
  <c r="F367" i="11"/>
  <c r="J367" i="11"/>
  <c r="N367" i="11"/>
  <c r="R367" i="11"/>
  <c r="V367" i="11"/>
  <c r="V703" i="11" s="1"/>
  <c r="Z367" i="11"/>
  <c r="AD367" i="11"/>
  <c r="AH367" i="11"/>
  <c r="AL367" i="11"/>
  <c r="AL703" i="11" s="1"/>
  <c r="AP367" i="11"/>
  <c r="AU367" i="11"/>
  <c r="AY367" i="11"/>
  <c r="BC367" i="11"/>
  <c r="BC703" i="11" s="1"/>
  <c r="G367" i="11"/>
  <c r="K367" i="11"/>
  <c r="K703" i="11" s="1"/>
  <c r="O367" i="11"/>
  <c r="O703" i="11" s="1"/>
  <c r="S367" i="11"/>
  <c r="S703" i="11" s="1"/>
  <c r="W367" i="11"/>
  <c r="W703" i="11" s="1"/>
  <c r="AA367" i="11"/>
  <c r="AA703" i="11" s="1"/>
  <c r="AE367" i="11"/>
  <c r="AI367" i="11"/>
  <c r="AI703" i="11" s="1"/>
  <c r="AM367" i="11"/>
  <c r="AM703" i="11" s="1"/>
  <c r="AQ367" i="11"/>
  <c r="AQ703" i="11" s="1"/>
  <c r="AV367" i="11"/>
  <c r="AZ367" i="11"/>
  <c r="AZ703" i="11" s="1"/>
  <c r="H367" i="11"/>
  <c r="L367" i="11"/>
  <c r="L703" i="11" s="1"/>
  <c r="P367" i="11"/>
  <c r="P703" i="11" s="1"/>
  <c r="T367" i="11"/>
  <c r="X367" i="11"/>
  <c r="AB367" i="11"/>
  <c r="AB703" i="11" s="1"/>
  <c r="AF367" i="11"/>
  <c r="AF703" i="11" s="1"/>
  <c r="AJ367" i="11"/>
  <c r="AN367" i="11"/>
  <c r="AR367" i="11"/>
  <c r="AR703" i="11" s="1"/>
  <c r="AW367" i="11"/>
  <c r="AW703" i="11" s="1"/>
  <c r="BA367" i="11"/>
  <c r="BA354" i="12"/>
  <c r="AW354" i="12"/>
  <c r="AR354" i="12"/>
  <c r="AN354" i="12"/>
  <c r="AJ354" i="12"/>
  <c r="AF354" i="12"/>
  <c r="AB354" i="12"/>
  <c r="X354" i="12"/>
  <c r="T354" i="12"/>
  <c r="P354" i="12"/>
  <c r="L354" i="12"/>
  <c r="BA350" i="12"/>
  <c r="AW350" i="12"/>
  <c r="AR350" i="12"/>
  <c r="AN350" i="12"/>
  <c r="AJ350" i="12"/>
  <c r="AF350" i="12"/>
  <c r="AB350" i="12"/>
  <c r="X350" i="12"/>
  <c r="T350" i="12"/>
  <c r="P350" i="12"/>
  <c r="L350" i="12"/>
  <c r="AZ349" i="12"/>
  <c r="AV349" i="12"/>
  <c r="AQ349" i="12"/>
  <c r="AM349" i="12"/>
  <c r="AI349" i="12"/>
  <c r="AE349" i="12"/>
  <c r="AA349" i="12"/>
  <c r="W349" i="12"/>
  <c r="S349" i="12"/>
  <c r="O349" i="12"/>
  <c r="K349" i="12"/>
  <c r="BA346" i="12"/>
  <c r="AW346" i="12"/>
  <c r="AR346" i="12"/>
  <c r="AN346" i="12"/>
  <c r="AJ346" i="12"/>
  <c r="AF346" i="12"/>
  <c r="AB346" i="12"/>
  <c r="X346" i="12"/>
  <c r="T346" i="12"/>
  <c r="P346" i="12"/>
  <c r="L346" i="12"/>
  <c r="AZ345" i="12"/>
  <c r="AV345" i="12"/>
  <c r="AQ345" i="12"/>
  <c r="AM345" i="12"/>
  <c r="AI345" i="12"/>
  <c r="AE345" i="12"/>
  <c r="AA345" i="12"/>
  <c r="W345" i="12"/>
  <c r="S345" i="12"/>
  <c r="O345" i="12"/>
  <c r="K345" i="12"/>
  <c r="BA342" i="12"/>
  <c r="BA684" i="12" s="1"/>
  <c r="AW342" i="12"/>
  <c r="AW684" i="12" s="1"/>
  <c r="AR342" i="12"/>
  <c r="AR684" i="12" s="1"/>
  <c r="AN342" i="12"/>
  <c r="AN684" i="12" s="1"/>
  <c r="AJ342" i="12"/>
  <c r="AJ684" i="12" s="1"/>
  <c r="AF342" i="12"/>
  <c r="AF684" i="12" s="1"/>
  <c r="AB342" i="12"/>
  <c r="AB684" i="12" s="1"/>
  <c r="X342" i="12"/>
  <c r="X684" i="12" s="1"/>
  <c r="T342" i="12"/>
  <c r="T684" i="12" s="1"/>
  <c r="P342" i="12"/>
  <c r="P684" i="12" s="1"/>
  <c r="L342" i="12"/>
  <c r="L684" i="12" s="1"/>
  <c r="BA340" i="12"/>
  <c r="AW340" i="12"/>
  <c r="AR340" i="12"/>
  <c r="AN340" i="12"/>
  <c r="AJ340" i="12"/>
  <c r="AF340" i="12"/>
  <c r="AB340" i="12"/>
  <c r="X340" i="12"/>
  <c r="T340" i="12"/>
  <c r="P340" i="12"/>
  <c r="L340" i="12"/>
  <c r="AZ339" i="12"/>
  <c r="AV339" i="12"/>
  <c r="AQ339" i="12"/>
  <c r="AM339" i="12"/>
  <c r="AI339" i="12"/>
  <c r="AE339" i="12"/>
  <c r="AA339" i="12"/>
  <c r="W339" i="12"/>
  <c r="S339" i="12"/>
  <c r="O339" i="12"/>
  <c r="K339" i="12"/>
  <c r="AQ330" i="12"/>
  <c r="K330" i="12"/>
  <c r="BB328" i="12"/>
  <c r="AW328" i="12"/>
  <c r="AW711" i="12" s="1"/>
  <c r="AM328" i="12"/>
  <c r="AM711" i="12" s="1"/>
  <c r="AD328" i="12"/>
  <c r="U328" i="12"/>
  <c r="U711" i="12" s="1"/>
  <c r="P328" i="12"/>
  <c r="P711" i="12" s="1"/>
  <c r="AX327" i="12"/>
  <c r="AN327" i="12"/>
  <c r="AI327" i="12"/>
  <c r="Z327" i="12"/>
  <c r="H327" i="12"/>
  <c r="BC326" i="12"/>
  <c r="AT326" i="12"/>
  <c r="AJ326" i="12"/>
  <c r="AA326" i="12"/>
  <c r="V326" i="12"/>
  <c r="AU325" i="12"/>
  <c r="AO325" i="12"/>
  <c r="AF325" i="12"/>
  <c r="W325" i="12"/>
  <c r="N325" i="12"/>
  <c r="BB321" i="12"/>
  <c r="BB708" i="12" s="1"/>
  <c r="AR321" i="12"/>
  <c r="AR708" i="12" s="1"/>
  <c r="AI321" i="12"/>
  <c r="AI708" i="12" s="1"/>
  <c r="Z321" i="12"/>
  <c r="Z708" i="12" s="1"/>
  <c r="U321" i="12"/>
  <c r="U708" i="12" s="1"/>
  <c r="BC320" i="12"/>
  <c r="AT320" i="12"/>
  <c r="AN320" i="12"/>
  <c r="AE320" i="12"/>
  <c r="V320" i="12"/>
  <c r="M320" i="12"/>
  <c r="AY319" i="12"/>
  <c r="AO319" i="12"/>
  <c r="AF319" i="12"/>
  <c r="AA319" i="12"/>
  <c r="R319" i="12"/>
  <c r="BB315" i="12"/>
  <c r="AR315" i="12"/>
  <c r="AM315" i="12"/>
  <c r="AD315" i="12"/>
  <c r="U315" i="12"/>
  <c r="L315" i="12"/>
  <c r="AX314" i="12"/>
  <c r="AN314" i="12"/>
  <c r="AE314" i="12"/>
  <c r="Z314" i="12"/>
  <c r="Q314" i="12"/>
  <c r="AY313" i="12"/>
  <c r="AT313" i="12"/>
  <c r="AJ313" i="12"/>
  <c r="AA313" i="12"/>
  <c r="R313" i="12"/>
  <c r="AU312" i="12"/>
  <c r="AO312" i="12"/>
  <c r="AD312" i="12"/>
  <c r="Y312" i="12"/>
  <c r="N312" i="12"/>
  <c r="I312" i="12"/>
  <c r="H309" i="12"/>
  <c r="L309" i="12"/>
  <c r="P309" i="12"/>
  <c r="T309" i="12"/>
  <c r="X309" i="12"/>
  <c r="AB309" i="12"/>
  <c r="AF309" i="12"/>
  <c r="AJ309" i="12"/>
  <c r="AN309" i="12"/>
  <c r="AR309" i="12"/>
  <c r="AW309" i="12"/>
  <c r="BA309" i="12"/>
  <c r="AG304" i="12"/>
  <c r="AG694" i="12" s="1"/>
  <c r="Z304" i="12"/>
  <c r="Z694" i="12" s="1"/>
  <c r="G300" i="12"/>
  <c r="K300" i="12"/>
  <c r="O300" i="12"/>
  <c r="S300" i="12"/>
  <c r="W300" i="12"/>
  <c r="AA300" i="12"/>
  <c r="AE300" i="12"/>
  <c r="AI300" i="12"/>
  <c r="AM300" i="12"/>
  <c r="AQ300" i="12"/>
  <c r="AV300" i="12"/>
  <c r="AZ300" i="12"/>
  <c r="H300" i="12"/>
  <c r="L300" i="12"/>
  <c r="P300" i="12"/>
  <c r="T300" i="12"/>
  <c r="X300" i="12"/>
  <c r="AB300" i="12"/>
  <c r="AF300" i="12"/>
  <c r="AJ300" i="12"/>
  <c r="AN300" i="12"/>
  <c r="AR300" i="12"/>
  <c r="AW300" i="12"/>
  <c r="BA300" i="12"/>
  <c r="F300" i="12"/>
  <c r="J300" i="12"/>
  <c r="N300" i="12"/>
  <c r="R300" i="12"/>
  <c r="V300" i="12"/>
  <c r="Z300" i="12"/>
  <c r="AD300" i="12"/>
  <c r="AH300" i="12"/>
  <c r="AL300" i="12"/>
  <c r="AP300" i="12"/>
  <c r="AU300" i="12"/>
  <c r="AY300" i="12"/>
  <c r="BC300" i="12"/>
  <c r="AX292" i="12"/>
  <c r="AO292" i="12"/>
  <c r="AG292" i="12"/>
  <c r="Y292" i="12"/>
  <c r="Q292" i="12"/>
  <c r="I292" i="12"/>
  <c r="J290" i="12"/>
  <c r="J683" i="12" s="1"/>
  <c r="N290" i="12"/>
  <c r="N683" i="12" s="1"/>
  <c r="R290" i="12"/>
  <c r="R683" i="12" s="1"/>
  <c r="V290" i="12"/>
  <c r="V683" i="12" s="1"/>
  <c r="Z290" i="12"/>
  <c r="Z683" i="12" s="1"/>
  <c r="AD290" i="12"/>
  <c r="AD683" i="12" s="1"/>
  <c r="AH290" i="12"/>
  <c r="AH683" i="12" s="1"/>
  <c r="AL290" i="12"/>
  <c r="AL683" i="12" s="1"/>
  <c r="AP290" i="12"/>
  <c r="AP683" i="12" s="1"/>
  <c r="AU290" i="12"/>
  <c r="AU683" i="12" s="1"/>
  <c r="AY290" i="12"/>
  <c r="AY683" i="12" s="1"/>
  <c r="BC290" i="12"/>
  <c r="BC683" i="12" s="1"/>
  <c r="H290" i="12"/>
  <c r="H683" i="12" s="1"/>
  <c r="L290" i="12"/>
  <c r="L683" i="12" s="1"/>
  <c r="P290" i="12"/>
  <c r="P683" i="12" s="1"/>
  <c r="T290" i="12"/>
  <c r="T683" i="12" s="1"/>
  <c r="X290" i="12"/>
  <c r="X683" i="12" s="1"/>
  <c r="AB290" i="12"/>
  <c r="AB683" i="12" s="1"/>
  <c r="AF290" i="12"/>
  <c r="AF683" i="12" s="1"/>
  <c r="AJ290" i="12"/>
  <c r="AJ683" i="12" s="1"/>
  <c r="AN290" i="12"/>
  <c r="AN683" i="12" s="1"/>
  <c r="AR290" i="12"/>
  <c r="AR683" i="12" s="1"/>
  <c r="AW290" i="12"/>
  <c r="AW683" i="12" s="1"/>
  <c r="BA290" i="12"/>
  <c r="BA683" i="12" s="1"/>
  <c r="G385" i="11"/>
  <c r="K385" i="11"/>
  <c r="O385" i="11"/>
  <c r="S385" i="11"/>
  <c r="W385" i="11"/>
  <c r="AA385" i="11"/>
  <c r="AE385" i="11"/>
  <c r="AI385" i="11"/>
  <c r="AM385" i="11"/>
  <c r="AQ385" i="11"/>
  <c r="AV385" i="11"/>
  <c r="AZ385" i="11"/>
  <c r="H385" i="11"/>
  <c r="L385" i="11"/>
  <c r="P385" i="11"/>
  <c r="T385" i="11"/>
  <c r="X385" i="11"/>
  <c r="AB385" i="11"/>
  <c r="AF385" i="11"/>
  <c r="AJ385" i="11"/>
  <c r="AN385" i="11"/>
  <c r="AR385" i="11"/>
  <c r="AW385" i="11"/>
  <c r="BA385" i="11"/>
  <c r="I385" i="11"/>
  <c r="M385" i="11"/>
  <c r="Q385" i="11"/>
  <c r="U385" i="11"/>
  <c r="Y385" i="11"/>
  <c r="AC385" i="11"/>
  <c r="AG385" i="11"/>
  <c r="AK385" i="11"/>
  <c r="AO385" i="11"/>
  <c r="AT385" i="11"/>
  <c r="AX385" i="11"/>
  <c r="BB385" i="11"/>
  <c r="F385" i="11"/>
  <c r="J385" i="11"/>
  <c r="N385" i="11"/>
  <c r="R385" i="11"/>
  <c r="V385" i="11"/>
  <c r="Z385" i="11"/>
  <c r="AD385" i="11"/>
  <c r="AH385" i="11"/>
  <c r="AL385" i="11"/>
  <c r="AP385" i="11"/>
  <c r="AU385" i="11"/>
  <c r="AY385" i="11"/>
  <c r="BC385" i="11"/>
  <c r="F376" i="11"/>
  <c r="F707" i="11" s="1"/>
  <c r="J376" i="11"/>
  <c r="J707" i="11" s="1"/>
  <c r="N376" i="11"/>
  <c r="N707" i="11" s="1"/>
  <c r="R376" i="11"/>
  <c r="V376" i="11"/>
  <c r="Z376" i="11"/>
  <c r="AD376" i="11"/>
  <c r="AD707" i="11" s="1"/>
  <c r="AH376" i="11"/>
  <c r="AH707" i="11" s="1"/>
  <c r="AL376" i="11"/>
  <c r="AL707" i="11" s="1"/>
  <c r="AP376" i="11"/>
  <c r="AP707" i="11" s="1"/>
  <c r="AU376" i="11"/>
  <c r="AU707" i="11" s="1"/>
  <c r="AY376" i="11"/>
  <c r="BC376" i="11"/>
  <c r="G376" i="11"/>
  <c r="K376" i="11"/>
  <c r="O376" i="11"/>
  <c r="O707" i="11" s="1"/>
  <c r="S376" i="11"/>
  <c r="S707" i="11" s="1"/>
  <c r="W376" i="11"/>
  <c r="AA376" i="11"/>
  <c r="AE376" i="11"/>
  <c r="AI376" i="11"/>
  <c r="AM376" i="11"/>
  <c r="AQ376" i="11"/>
  <c r="AV376" i="11"/>
  <c r="AV707" i="11" s="1"/>
  <c r="AZ376" i="11"/>
  <c r="AZ707" i="11" s="1"/>
  <c r="H376" i="11"/>
  <c r="L376" i="11"/>
  <c r="L707" i="11" s="1"/>
  <c r="P376" i="11"/>
  <c r="P707" i="11" s="1"/>
  <c r="T376" i="11"/>
  <c r="T707" i="11" s="1"/>
  <c r="X376" i="11"/>
  <c r="X707" i="11" s="1"/>
  <c r="AB376" i="11"/>
  <c r="AB707" i="11" s="1"/>
  <c r="AF376" i="11"/>
  <c r="AJ376" i="11"/>
  <c r="AN376" i="11"/>
  <c r="AR376" i="11"/>
  <c r="AR707" i="11" s="1"/>
  <c r="AW376" i="11"/>
  <c r="AW707" i="11" s="1"/>
  <c r="BA376" i="11"/>
  <c r="BA707" i="11" s="1"/>
  <c r="I376" i="11"/>
  <c r="M376" i="11"/>
  <c r="M707" i="11" s="1"/>
  <c r="Q376" i="11"/>
  <c r="U376" i="11"/>
  <c r="U707" i="11" s="1"/>
  <c r="Y376" i="11"/>
  <c r="Y707" i="11" s="1"/>
  <c r="AC376" i="11"/>
  <c r="AC707" i="11" s="1"/>
  <c r="AG376" i="11"/>
  <c r="AG707" i="11" s="1"/>
  <c r="AK376" i="11"/>
  <c r="AK707" i="11" s="1"/>
  <c r="AO376" i="11"/>
  <c r="AT376" i="11"/>
  <c r="AX376" i="11"/>
  <c r="BB376" i="11"/>
  <c r="BB707" i="11" s="1"/>
  <c r="G369" i="11"/>
  <c r="K369" i="11"/>
  <c r="O369" i="11"/>
  <c r="S369" i="11"/>
  <c r="W369" i="11"/>
  <c r="AA369" i="11"/>
  <c r="AE369" i="11"/>
  <c r="AI369" i="11"/>
  <c r="AM369" i="11"/>
  <c r="AQ369" i="11"/>
  <c r="AV369" i="11"/>
  <c r="AZ369" i="11"/>
  <c r="H369" i="11"/>
  <c r="L369" i="11"/>
  <c r="P369" i="11"/>
  <c r="T369" i="11"/>
  <c r="X369" i="11"/>
  <c r="AB369" i="11"/>
  <c r="AF369" i="11"/>
  <c r="AJ369" i="11"/>
  <c r="AN369" i="11"/>
  <c r="AR369" i="11"/>
  <c r="AW369" i="11"/>
  <c r="BA369" i="11"/>
  <c r="I369" i="11"/>
  <c r="M369" i="11"/>
  <c r="Q369" i="11"/>
  <c r="U369" i="11"/>
  <c r="Y369" i="11"/>
  <c r="AC369" i="11"/>
  <c r="AG369" i="11"/>
  <c r="AK369" i="11"/>
  <c r="AO369" i="11"/>
  <c r="AT369" i="11"/>
  <c r="AX369" i="11"/>
  <c r="BB369" i="11"/>
  <c r="F369" i="11"/>
  <c r="J369" i="11"/>
  <c r="N369" i="11"/>
  <c r="R369" i="11"/>
  <c r="V369" i="11"/>
  <c r="Z369" i="11"/>
  <c r="AD369" i="11"/>
  <c r="AH369" i="11"/>
  <c r="AL369" i="11"/>
  <c r="AP369" i="11"/>
  <c r="AU369" i="11"/>
  <c r="AY369" i="11"/>
  <c r="BC369" i="11"/>
  <c r="AZ386" i="11"/>
  <c r="AZ716" i="11" s="1"/>
  <c r="AV386" i="11"/>
  <c r="AV716" i="11" s="1"/>
  <c r="AQ386" i="11"/>
  <c r="AQ716" i="11" s="1"/>
  <c r="AM386" i="11"/>
  <c r="AM716" i="11" s="1"/>
  <c r="AI386" i="11"/>
  <c r="AI716" i="11" s="1"/>
  <c r="AE386" i="11"/>
  <c r="AE716" i="11" s="1"/>
  <c r="AA386" i="11"/>
  <c r="AA716" i="11" s="1"/>
  <c r="W386" i="11"/>
  <c r="W716" i="11" s="1"/>
  <c r="S386" i="11"/>
  <c r="S716" i="11" s="1"/>
  <c r="O386" i="11"/>
  <c r="O716" i="11" s="1"/>
  <c r="K386" i="11"/>
  <c r="K716" i="11" s="1"/>
  <c r="G386" i="11"/>
  <c r="AZ382" i="11"/>
  <c r="AV382" i="11"/>
  <c r="AQ382" i="11"/>
  <c r="AM382" i="11"/>
  <c r="AI382" i="11"/>
  <c r="AE382" i="11"/>
  <c r="AA382" i="11"/>
  <c r="W382" i="11"/>
  <c r="S382" i="11"/>
  <c r="O382" i="11"/>
  <c r="K382" i="11"/>
  <c r="G382" i="11"/>
  <c r="AZ378" i="11"/>
  <c r="AZ712" i="11" s="1"/>
  <c r="AZ712" i="14" s="1"/>
  <c r="AV378" i="11"/>
  <c r="AV712" i="11" s="1"/>
  <c r="AV712" i="14" s="1"/>
  <c r="AQ378" i="11"/>
  <c r="AM378" i="11"/>
  <c r="AM712" i="11" s="1"/>
  <c r="AI378" i="11"/>
  <c r="AI712" i="11" s="1"/>
  <c r="AI712" i="14" s="1"/>
  <c r="AE378" i="11"/>
  <c r="AE712" i="11" s="1"/>
  <c r="AE712" i="14" s="1"/>
  <c r="AA378" i="11"/>
  <c r="AA712" i="11" s="1"/>
  <c r="AA712" i="14" s="1"/>
  <c r="W378" i="11"/>
  <c r="W712" i="11" s="1"/>
  <c r="W712" i="14" s="1"/>
  <c r="S378" i="11"/>
  <c r="S712" i="11" s="1"/>
  <c r="O378" i="11"/>
  <c r="O712" i="11" s="1"/>
  <c r="O712" i="14" s="1"/>
  <c r="K378" i="11"/>
  <c r="G378" i="11"/>
  <c r="AZ374" i="11"/>
  <c r="AV374" i="11"/>
  <c r="AQ374" i="11"/>
  <c r="AM374" i="11"/>
  <c r="AI374" i="11"/>
  <c r="AE374" i="11"/>
  <c r="AA374" i="11"/>
  <c r="W374" i="11"/>
  <c r="S374" i="11"/>
  <c r="O374" i="11"/>
  <c r="K374" i="11"/>
  <c r="G374" i="11"/>
  <c r="AZ370" i="11"/>
  <c r="AV370" i="11"/>
  <c r="AQ370" i="11"/>
  <c r="AM370" i="11"/>
  <c r="AI370" i="11"/>
  <c r="AE370" i="11"/>
  <c r="AA370" i="11"/>
  <c r="W370" i="11"/>
  <c r="S370" i="11"/>
  <c r="O370" i="11"/>
  <c r="K370" i="11"/>
  <c r="G370" i="11"/>
  <c r="AZ366" i="11"/>
  <c r="AZ702" i="11" s="1"/>
  <c r="AV366" i="11"/>
  <c r="AV702" i="11" s="1"/>
  <c r="AQ366" i="11"/>
  <c r="AM366" i="11"/>
  <c r="AI366" i="11"/>
  <c r="AI702" i="11" s="1"/>
  <c r="Z366" i="11"/>
  <c r="Z702" i="11" s="1"/>
  <c r="L366" i="11"/>
  <c r="L702" i="11" s="1"/>
  <c r="AY364" i="11"/>
  <c r="AO364" i="11"/>
  <c r="AF364" i="11"/>
  <c r="R364" i="11"/>
  <c r="I364" i="11"/>
  <c r="BB360" i="11"/>
  <c r="AR360" i="11"/>
  <c r="AD360" i="11"/>
  <c r="U360" i="11"/>
  <c r="L360" i="11"/>
  <c r="AX359" i="11"/>
  <c r="AN359" i="11"/>
  <c r="AE359" i="11"/>
  <c r="Q359" i="11"/>
  <c r="H359" i="11"/>
  <c r="AY358" i="11"/>
  <c r="AJ358" i="11"/>
  <c r="AA358" i="11"/>
  <c r="R358" i="11"/>
  <c r="H357" i="11"/>
  <c r="L357" i="11"/>
  <c r="P357" i="11"/>
  <c r="T357" i="11"/>
  <c r="X357" i="11"/>
  <c r="AB357" i="11"/>
  <c r="AF357" i="11"/>
  <c r="AJ357" i="11"/>
  <c r="AN357" i="11"/>
  <c r="AR357" i="11"/>
  <c r="AW357" i="11"/>
  <c r="BA357" i="11"/>
  <c r="AP356" i="11"/>
  <c r="AG356" i="11"/>
  <c r="X356" i="11"/>
  <c r="AW354" i="11"/>
  <c r="AM354" i="11"/>
  <c r="AD354" i="11"/>
  <c r="P354" i="11"/>
  <c r="G354" i="11"/>
  <c r="AX353" i="11"/>
  <c r="AX694" i="11" s="1"/>
  <c r="AI353" i="11"/>
  <c r="Z353" i="11"/>
  <c r="Z694" i="11" s="1"/>
  <c r="Q353" i="11"/>
  <c r="Q694" i="11" s="1"/>
  <c r="AO351" i="11"/>
  <c r="AF351" i="11"/>
  <c r="W351" i="11"/>
  <c r="I351" i="11"/>
  <c r="AZ350" i="11"/>
  <c r="AP350" i="11"/>
  <c r="AB350" i="11"/>
  <c r="S350" i="11"/>
  <c r="AR347" i="11"/>
  <c r="AM347" i="11"/>
  <c r="AB347" i="11"/>
  <c r="W347" i="11"/>
  <c r="L347" i="11"/>
  <c r="G347" i="11"/>
  <c r="H346" i="11"/>
  <c r="L346" i="11"/>
  <c r="P346" i="11"/>
  <c r="T346" i="11"/>
  <c r="X346" i="11"/>
  <c r="AB346" i="11"/>
  <c r="AF346" i="11"/>
  <c r="AJ346" i="11"/>
  <c r="AN346" i="11"/>
  <c r="AR346" i="11"/>
  <c r="AW346" i="11"/>
  <c r="BA346" i="11"/>
  <c r="I346" i="11"/>
  <c r="M346" i="11"/>
  <c r="Q346" i="11"/>
  <c r="U346" i="11"/>
  <c r="Y346" i="11"/>
  <c r="AC346" i="11"/>
  <c r="AG346" i="11"/>
  <c r="AK346" i="11"/>
  <c r="AO346" i="11"/>
  <c r="AT346" i="11"/>
  <c r="AX346" i="11"/>
  <c r="BB346" i="11"/>
  <c r="AY345" i="11"/>
  <c r="AT345" i="11"/>
  <c r="AH345" i="11"/>
  <c r="AC345" i="11"/>
  <c r="R345" i="11"/>
  <c r="M345" i="11"/>
  <c r="AZ343" i="11"/>
  <c r="AM340" i="11"/>
  <c r="G340" i="11"/>
  <c r="AX338" i="11"/>
  <c r="AX685" i="11" s="1"/>
  <c r="Q338" i="11"/>
  <c r="Q685" i="11" s="1"/>
  <c r="G337" i="11"/>
  <c r="K337" i="11"/>
  <c r="O337" i="11"/>
  <c r="S337" i="11"/>
  <c r="W337" i="11"/>
  <c r="AA337" i="11"/>
  <c r="AE337" i="11"/>
  <c r="AI337" i="11"/>
  <c r="AM337" i="11"/>
  <c r="AQ337" i="11"/>
  <c r="AV337" i="11"/>
  <c r="AZ337" i="11"/>
  <c r="I337" i="11"/>
  <c r="M337" i="11"/>
  <c r="Q337" i="11"/>
  <c r="U337" i="11"/>
  <c r="Y337" i="11"/>
  <c r="AC337" i="11"/>
  <c r="AG337" i="11"/>
  <c r="AK337" i="11"/>
  <c r="AO337" i="11"/>
  <c r="AT337" i="11"/>
  <c r="AX337" i="11"/>
  <c r="BB337" i="11"/>
  <c r="F337" i="11"/>
  <c r="J337" i="11"/>
  <c r="N337" i="11"/>
  <c r="R337" i="11"/>
  <c r="V337" i="11"/>
  <c r="Z337" i="11"/>
  <c r="AD337" i="11"/>
  <c r="AH337" i="11"/>
  <c r="AL337" i="11"/>
  <c r="AP337" i="11"/>
  <c r="AU337" i="11"/>
  <c r="AY337" i="11"/>
  <c r="BC337" i="11"/>
  <c r="K334" i="11"/>
  <c r="Y334" i="11"/>
  <c r="AH334" i="11"/>
  <c r="AQ334" i="11"/>
  <c r="G334" i="11"/>
  <c r="U334" i="11"/>
  <c r="AD334" i="11"/>
  <c r="AM334" i="11"/>
  <c r="BB334" i="11"/>
  <c r="Q334" i="11"/>
  <c r="Z334" i="11"/>
  <c r="AI334" i="11"/>
  <c r="AX334" i="11"/>
  <c r="O334" i="11"/>
  <c r="AC334" i="11"/>
  <c r="AL334" i="11"/>
  <c r="AV334" i="11"/>
  <c r="L333" i="11"/>
  <c r="U333" i="11"/>
  <c r="AD333" i="11"/>
  <c r="BB333" i="11"/>
  <c r="H333" i="11"/>
  <c r="Q333" i="11"/>
  <c r="Z333" i="11"/>
  <c r="AN333" i="11"/>
  <c r="AX333" i="11"/>
  <c r="M333" i="11"/>
  <c r="V333" i="11"/>
  <c r="AJ333" i="11"/>
  <c r="AT333" i="11"/>
  <c r="BC333" i="11"/>
  <c r="P333" i="11"/>
  <c r="Y333" i="11"/>
  <c r="AH333" i="11"/>
  <c r="AW333" i="11"/>
  <c r="AM332" i="11"/>
  <c r="Y332" i="11"/>
  <c r="J332" i="11"/>
  <c r="K328" i="11"/>
  <c r="K711" i="11" s="1"/>
  <c r="T328" i="11"/>
  <c r="T711" i="11" s="1"/>
  <c r="AC328" i="11"/>
  <c r="AQ328" i="11"/>
  <c r="AQ711" i="11" s="1"/>
  <c r="BA328" i="11"/>
  <c r="BA711" i="11" s="1"/>
  <c r="G328" i="11"/>
  <c r="P328" i="11"/>
  <c r="Y328" i="11"/>
  <c r="Y711" i="11" s="1"/>
  <c r="AM328" i="11"/>
  <c r="AM711" i="11" s="1"/>
  <c r="AW328" i="11"/>
  <c r="L328" i="11"/>
  <c r="L711" i="11" s="1"/>
  <c r="U328" i="11"/>
  <c r="AI328" i="11"/>
  <c r="AI711" i="11" s="1"/>
  <c r="AR328" i="11"/>
  <c r="AR711" i="11" s="1"/>
  <c r="BB328" i="11"/>
  <c r="H328" i="11"/>
  <c r="Q328" i="11"/>
  <c r="Q711" i="11" s="1"/>
  <c r="AE328" i="11"/>
  <c r="AN328" i="11"/>
  <c r="AX328" i="11"/>
  <c r="AX711" i="11" s="1"/>
  <c r="O328" i="11"/>
  <c r="X328" i="11"/>
  <c r="X711" i="11" s="1"/>
  <c r="AG328" i="11"/>
  <c r="AG711" i="11" s="1"/>
  <c r="AV328" i="11"/>
  <c r="AV711" i="11" s="1"/>
  <c r="AO322" i="11"/>
  <c r="I322" i="11"/>
  <c r="BA321" i="11"/>
  <c r="AB321" i="11"/>
  <c r="T321" i="11"/>
  <c r="AW320" i="11"/>
  <c r="AW708" i="11" s="1"/>
  <c r="X320" i="11"/>
  <c r="P320" i="11"/>
  <c r="P708" i="11" s="1"/>
  <c r="G366" i="11"/>
  <c r="AW360" i="11"/>
  <c r="AH360" i="11"/>
  <c r="Y360" i="11"/>
  <c r="P360" i="11"/>
  <c r="L359" i="11"/>
  <c r="G356" i="11"/>
  <c r="G698" i="11" s="1"/>
  <c r="K356" i="11"/>
  <c r="O356" i="11"/>
  <c r="O698" i="11" s="1"/>
  <c r="S356" i="11"/>
  <c r="W356" i="11"/>
  <c r="W698" i="11" s="1"/>
  <c r="AA356" i="11"/>
  <c r="AE356" i="11"/>
  <c r="AE698" i="11" s="1"/>
  <c r="AI356" i="11"/>
  <c r="AM356" i="11"/>
  <c r="AM698" i="11" s="1"/>
  <c r="AQ356" i="11"/>
  <c r="AV356" i="11"/>
  <c r="AV698" i="11" s="1"/>
  <c r="AZ356" i="11"/>
  <c r="BA354" i="11"/>
  <c r="AQ354" i="11"/>
  <c r="AH354" i="11"/>
  <c r="T354" i="11"/>
  <c r="K354" i="11"/>
  <c r="U353" i="11"/>
  <c r="U694" i="11" s="1"/>
  <c r="G353" i="11"/>
  <c r="I350" i="11"/>
  <c r="M350" i="11"/>
  <c r="Q350" i="11"/>
  <c r="U350" i="11"/>
  <c r="Y350" i="11"/>
  <c r="AC350" i="11"/>
  <c r="AG350" i="11"/>
  <c r="AK350" i="11"/>
  <c r="AO350" i="11"/>
  <c r="AT350" i="11"/>
  <c r="AX350" i="11"/>
  <c r="BB350" i="11"/>
  <c r="AW332" i="11"/>
  <c r="X332" i="11"/>
  <c r="BC386" i="11"/>
  <c r="BC716" i="11" s="1"/>
  <c r="AY386" i="11"/>
  <c r="AY716" i="11" s="1"/>
  <c r="AU386" i="11"/>
  <c r="AU716" i="11" s="1"/>
  <c r="AP386" i="11"/>
  <c r="AP716" i="11" s="1"/>
  <c r="AL386" i="11"/>
  <c r="AL716" i="11" s="1"/>
  <c r="AH386" i="11"/>
  <c r="AH716" i="11" s="1"/>
  <c r="AD386" i="11"/>
  <c r="AD716" i="11" s="1"/>
  <c r="Z386" i="11"/>
  <c r="Z716" i="11" s="1"/>
  <c r="V386" i="11"/>
  <c r="V716" i="11" s="1"/>
  <c r="R386" i="11"/>
  <c r="R716" i="11" s="1"/>
  <c r="N386" i="11"/>
  <c r="N716" i="11" s="1"/>
  <c r="J386" i="11"/>
  <c r="J716" i="11" s="1"/>
  <c r="F386" i="11"/>
  <c r="BC382" i="11"/>
  <c r="AY382" i="11"/>
  <c r="AU382" i="11"/>
  <c r="AP382" i="11"/>
  <c r="AL382" i="11"/>
  <c r="AH382" i="11"/>
  <c r="AD382" i="11"/>
  <c r="Z382" i="11"/>
  <c r="V382" i="11"/>
  <c r="R382" i="11"/>
  <c r="N382" i="11"/>
  <c r="J382" i="11"/>
  <c r="F382" i="11"/>
  <c r="BC378" i="11"/>
  <c r="BC712" i="11" s="1"/>
  <c r="BC712" i="14" s="1"/>
  <c r="AY378" i="11"/>
  <c r="AY712" i="11" s="1"/>
  <c r="AY712" i="14" s="1"/>
  <c r="AU378" i="11"/>
  <c r="AU712" i="11" s="1"/>
  <c r="AU712" i="14" s="1"/>
  <c r="AP378" i="11"/>
  <c r="AP712" i="11" s="1"/>
  <c r="AP712" i="14" s="1"/>
  <c r="AL378" i="11"/>
  <c r="AL712" i="11" s="1"/>
  <c r="AL712" i="14" s="1"/>
  <c r="AH378" i="11"/>
  <c r="AD378" i="11"/>
  <c r="AD712" i="11" s="1"/>
  <c r="AD712" i="14" s="1"/>
  <c r="Z378" i="11"/>
  <c r="Z712" i="11" s="1"/>
  <c r="V378" i="11"/>
  <c r="V712" i="11" s="1"/>
  <c r="V712" i="14" s="1"/>
  <c r="R378" i="11"/>
  <c r="R712" i="11" s="1"/>
  <c r="N378" i="11"/>
  <c r="N712" i="11" s="1"/>
  <c r="N712" i="14" s="1"/>
  <c r="J378" i="11"/>
  <c r="J712" i="11" s="1"/>
  <c r="J712" i="14" s="1"/>
  <c r="F378" i="11"/>
  <c r="BC374" i="11"/>
  <c r="AY374" i="11"/>
  <c r="AU374" i="11"/>
  <c r="AP374" i="11"/>
  <c r="AL374" i="11"/>
  <c r="AH374" i="11"/>
  <c r="AD374" i="11"/>
  <c r="Z374" i="11"/>
  <c r="V374" i="11"/>
  <c r="R374" i="11"/>
  <c r="N374" i="11"/>
  <c r="J374" i="11"/>
  <c r="F374" i="11"/>
  <c r="BC370" i="11"/>
  <c r="AY370" i="11"/>
  <c r="AU370" i="11"/>
  <c r="AP370" i="11"/>
  <c r="AL370" i="11"/>
  <c r="AH370" i="11"/>
  <c r="AD370" i="11"/>
  <c r="Z370" i="11"/>
  <c r="V370" i="11"/>
  <c r="R370" i="11"/>
  <c r="N370" i="11"/>
  <c r="J370" i="11"/>
  <c r="F370" i="11"/>
  <c r="BC366" i="11"/>
  <c r="BC702" i="11" s="1"/>
  <c r="AY366" i="11"/>
  <c r="AU366" i="11"/>
  <c r="AU702" i="11" s="1"/>
  <c r="AP366" i="11"/>
  <c r="AP702" i="11" s="1"/>
  <c r="AL366" i="11"/>
  <c r="AL702" i="11" s="1"/>
  <c r="AH366" i="11"/>
  <c r="T366" i="11"/>
  <c r="T702" i="11" s="1"/>
  <c r="K366" i="11"/>
  <c r="AX364" i="11"/>
  <c r="AN364" i="11"/>
  <c r="Z364" i="11"/>
  <c r="Q364" i="11"/>
  <c r="H364" i="11"/>
  <c r="I362" i="11"/>
  <c r="M362" i="11"/>
  <c r="Q362" i="11"/>
  <c r="U362" i="11"/>
  <c r="Y362" i="11"/>
  <c r="AC362" i="11"/>
  <c r="AG362" i="11"/>
  <c r="AK362" i="11"/>
  <c r="AO362" i="11"/>
  <c r="AT362" i="11"/>
  <c r="AX362" i="11"/>
  <c r="BB362" i="11"/>
  <c r="BA360" i="11"/>
  <c r="AL360" i="11"/>
  <c r="AC360" i="11"/>
  <c r="T360" i="11"/>
  <c r="F360" i="11"/>
  <c r="AW359" i="11"/>
  <c r="AM359" i="11"/>
  <c r="Y359" i="11"/>
  <c r="P359" i="11"/>
  <c r="G359" i="11"/>
  <c r="AR358" i="11"/>
  <c r="AI358" i="11"/>
  <c r="Z358" i="11"/>
  <c r="L358" i="11"/>
  <c r="AT357" i="11"/>
  <c r="AE357" i="11"/>
  <c r="V357" i="11"/>
  <c r="M357" i="11"/>
  <c r="AY356" i="11"/>
  <c r="AO356" i="11"/>
  <c r="AF356" i="11"/>
  <c r="R356" i="11"/>
  <c r="I356" i="11"/>
  <c r="AV354" i="11"/>
  <c r="AL354" i="11"/>
  <c r="X354" i="11"/>
  <c r="O354" i="11"/>
  <c r="F354" i="11"/>
  <c r="AQ353" i="11"/>
  <c r="AH353" i="11"/>
  <c r="AH694" i="11" s="1"/>
  <c r="Y353" i="11"/>
  <c r="K353" i="11"/>
  <c r="AX351" i="11"/>
  <c r="AN351" i="11"/>
  <c r="AE351" i="11"/>
  <c r="Q351" i="11"/>
  <c r="H351" i="11"/>
  <c r="AY350" i="11"/>
  <c r="AJ350" i="11"/>
  <c r="AA350" i="11"/>
  <c r="R350" i="11"/>
  <c r="H349" i="11"/>
  <c r="L349" i="11"/>
  <c r="P349" i="11"/>
  <c r="T349" i="11"/>
  <c r="X349" i="11"/>
  <c r="AB349" i="11"/>
  <c r="AF349" i="11"/>
  <c r="AJ349" i="11"/>
  <c r="AN349" i="11"/>
  <c r="AR349" i="11"/>
  <c r="AW349" i="11"/>
  <c r="BA349" i="11"/>
  <c r="AW347" i="11"/>
  <c r="AQ347" i="11"/>
  <c r="AF347" i="11"/>
  <c r="AA347" i="11"/>
  <c r="P347" i="11"/>
  <c r="BC345" i="11"/>
  <c r="AX345" i="11"/>
  <c r="AL345" i="11"/>
  <c r="AG345" i="11"/>
  <c r="V345" i="11"/>
  <c r="Q345" i="11"/>
  <c r="G343" i="11"/>
  <c r="K343" i="11"/>
  <c r="O343" i="11"/>
  <c r="S343" i="11"/>
  <c r="W343" i="11"/>
  <c r="AA343" i="11"/>
  <c r="AE343" i="11"/>
  <c r="AI343" i="11"/>
  <c r="AM343" i="11"/>
  <c r="AQ343" i="11"/>
  <c r="AV343" i="11"/>
  <c r="I343" i="11"/>
  <c r="M343" i="11"/>
  <c r="Q343" i="11"/>
  <c r="U343" i="11"/>
  <c r="Y343" i="11"/>
  <c r="AC343" i="11"/>
  <c r="AG343" i="11"/>
  <c r="AK343" i="11"/>
  <c r="AO343" i="11"/>
  <c r="AT343" i="11"/>
  <c r="AX343" i="11"/>
  <c r="BB343" i="11"/>
  <c r="F343" i="11"/>
  <c r="J343" i="11"/>
  <c r="N343" i="11"/>
  <c r="R343" i="11"/>
  <c r="V343" i="11"/>
  <c r="Z343" i="11"/>
  <c r="AD343" i="11"/>
  <c r="AH343" i="11"/>
  <c r="AL343" i="11"/>
  <c r="AP343" i="11"/>
  <c r="AU343" i="11"/>
  <c r="AY343" i="11"/>
  <c r="BC343" i="11"/>
  <c r="F342" i="11"/>
  <c r="J342" i="11"/>
  <c r="J684" i="11" s="1"/>
  <c r="N342" i="11"/>
  <c r="N684" i="11" s="1"/>
  <c r="R342" i="11"/>
  <c r="R684" i="11" s="1"/>
  <c r="V342" i="11"/>
  <c r="V684" i="11" s="1"/>
  <c r="Z342" i="11"/>
  <c r="Z684" i="11" s="1"/>
  <c r="AD342" i="11"/>
  <c r="AD684" i="11" s="1"/>
  <c r="AH342" i="11"/>
  <c r="AH684" i="11" s="1"/>
  <c r="AL342" i="11"/>
  <c r="AL684" i="11" s="1"/>
  <c r="AP342" i="11"/>
  <c r="AP684" i="11" s="1"/>
  <c r="AU342" i="11"/>
  <c r="AU684" i="11" s="1"/>
  <c r="AY342" i="11"/>
  <c r="AY684" i="11" s="1"/>
  <c r="BC342" i="11"/>
  <c r="BC684" i="11" s="1"/>
  <c r="H342" i="11"/>
  <c r="H684" i="11" s="1"/>
  <c r="L342" i="11"/>
  <c r="P342" i="11"/>
  <c r="P684" i="11" s="1"/>
  <c r="T342" i="11"/>
  <c r="X342" i="11"/>
  <c r="X684" i="11" s="1"/>
  <c r="AB342" i="11"/>
  <c r="AF342" i="11"/>
  <c r="AF684" i="11" s="1"/>
  <c r="AJ342" i="11"/>
  <c r="AN342" i="11"/>
  <c r="AN684" i="11" s="1"/>
  <c r="AR342" i="11"/>
  <c r="AW342" i="11"/>
  <c r="AW684" i="11" s="1"/>
  <c r="BA342" i="11"/>
  <c r="I342" i="11"/>
  <c r="I684" i="11" s="1"/>
  <c r="M342" i="11"/>
  <c r="Q342" i="11"/>
  <c r="Q684" i="11" s="1"/>
  <c r="U342" i="11"/>
  <c r="Y342" i="11"/>
  <c r="Y684" i="11" s="1"/>
  <c r="AC342" i="11"/>
  <c r="AG342" i="11"/>
  <c r="AG684" i="11" s="1"/>
  <c r="AK342" i="11"/>
  <c r="AO342" i="11"/>
  <c r="AO684" i="11" s="1"/>
  <c r="AT342" i="11"/>
  <c r="AX342" i="11"/>
  <c r="AX684" i="11" s="1"/>
  <c r="BB342" i="11"/>
  <c r="AO338" i="11"/>
  <c r="AO685" i="11" s="1"/>
  <c r="I338" i="11"/>
  <c r="I685" i="11" s="1"/>
  <c r="AG334" i="11"/>
  <c r="S334" i="11"/>
  <c r="AF333" i="11"/>
  <c r="J333" i="11"/>
  <c r="AV332" i="11"/>
  <c r="P332" i="11"/>
  <c r="AA328" i="11"/>
  <c r="AA711" i="11" s="1"/>
  <c r="S328" i="11"/>
  <c r="S711" i="11" s="1"/>
  <c r="AE322" i="11"/>
  <c r="W322" i="11"/>
  <c r="AY321" i="11"/>
  <c r="AP321" i="11"/>
  <c r="R321" i="11"/>
  <c r="J321" i="11"/>
  <c r="X366" i="11"/>
  <c r="X702" i="11" s="1"/>
  <c r="O366" i="11"/>
  <c r="O702" i="11" s="1"/>
  <c r="AD364" i="11"/>
  <c r="U364" i="11"/>
  <c r="L364" i="11"/>
  <c r="AP360" i="11"/>
  <c r="AG360" i="11"/>
  <c r="X360" i="11"/>
  <c r="BA359" i="11"/>
  <c r="AQ359" i="11"/>
  <c r="AC359" i="11"/>
  <c r="AC699" i="11" s="1"/>
  <c r="T359" i="11"/>
  <c r="P358" i="11"/>
  <c r="G358" i="11"/>
  <c r="BC356" i="11"/>
  <c r="BC698" i="11" s="1"/>
  <c r="AT356" i="11"/>
  <c r="AT698" i="11" s="1"/>
  <c r="AJ356" i="11"/>
  <c r="V356" i="11"/>
  <c r="V698" i="11" s="1"/>
  <c r="M356" i="11"/>
  <c r="M698" i="11" s="1"/>
  <c r="AZ354" i="11"/>
  <c r="AP354" i="11"/>
  <c r="AB354" i="11"/>
  <c r="S354" i="11"/>
  <c r="AV353" i="11"/>
  <c r="AV694" i="11" s="1"/>
  <c r="AL353" i="11"/>
  <c r="AL694" i="11" s="1"/>
  <c r="AC353" i="11"/>
  <c r="AC694" i="11" s="1"/>
  <c r="O353" i="11"/>
  <c r="O694" i="11" s="1"/>
  <c r="U351" i="11"/>
  <c r="L351" i="11"/>
  <c r="BC350" i="11"/>
  <c r="AN350" i="11"/>
  <c r="AE350" i="11"/>
  <c r="V350" i="11"/>
  <c r="H350" i="11"/>
  <c r="I347" i="11"/>
  <c r="M347" i="11"/>
  <c r="Q347" i="11"/>
  <c r="U347" i="11"/>
  <c r="Y347" i="11"/>
  <c r="AC347" i="11"/>
  <c r="AG347" i="11"/>
  <c r="AK347" i="11"/>
  <c r="AO347" i="11"/>
  <c r="AT347" i="11"/>
  <c r="AX347" i="11"/>
  <c r="BB347" i="11"/>
  <c r="F347" i="11"/>
  <c r="J347" i="11"/>
  <c r="N347" i="11"/>
  <c r="R347" i="11"/>
  <c r="V347" i="11"/>
  <c r="Z347" i="11"/>
  <c r="AD347" i="11"/>
  <c r="AH347" i="11"/>
  <c r="AL347" i="11"/>
  <c r="AP347" i="11"/>
  <c r="AU347" i="11"/>
  <c r="AY347" i="11"/>
  <c r="BC347" i="11"/>
  <c r="F340" i="11"/>
  <c r="J340" i="11"/>
  <c r="N340" i="11"/>
  <c r="R340" i="11"/>
  <c r="V340" i="11"/>
  <c r="Z340" i="11"/>
  <c r="AD340" i="11"/>
  <c r="AH340" i="11"/>
  <c r="AL340" i="11"/>
  <c r="AP340" i="11"/>
  <c r="AU340" i="11"/>
  <c r="AY340" i="11"/>
  <c r="BC340" i="11"/>
  <c r="H340" i="11"/>
  <c r="L340" i="11"/>
  <c r="P340" i="11"/>
  <c r="T340" i="11"/>
  <c r="X340" i="11"/>
  <c r="AB340" i="11"/>
  <c r="AF340" i="11"/>
  <c r="AJ340" i="11"/>
  <c r="AN340" i="11"/>
  <c r="AR340" i="11"/>
  <c r="AW340" i="11"/>
  <c r="BA340" i="11"/>
  <c r="I340" i="11"/>
  <c r="M340" i="11"/>
  <c r="Q340" i="11"/>
  <c r="U340" i="11"/>
  <c r="Y340" i="11"/>
  <c r="AC340" i="11"/>
  <c r="AG340" i="11"/>
  <c r="AK340" i="11"/>
  <c r="AO340" i="11"/>
  <c r="AT340" i="11"/>
  <c r="AX340" i="11"/>
  <c r="BB340" i="11"/>
  <c r="U338" i="11"/>
  <c r="AC332" i="11"/>
  <c r="O332" i="11"/>
  <c r="G332" i="11"/>
  <c r="BC322" i="11"/>
  <c r="AU322" i="11"/>
  <c r="V322" i="11"/>
  <c r="N322" i="11"/>
  <c r="L320" i="11"/>
  <c r="L708" i="11" s="1"/>
  <c r="U320" i="11"/>
  <c r="AI320" i="11"/>
  <c r="AI708" i="11" s="1"/>
  <c r="AR320" i="11"/>
  <c r="AR708" i="11" s="1"/>
  <c r="BB320" i="11"/>
  <c r="H320" i="11"/>
  <c r="Q320" i="11"/>
  <c r="Q708" i="11" s="1"/>
  <c r="AE320" i="11"/>
  <c r="AE708" i="11" s="1"/>
  <c r="AN320" i="11"/>
  <c r="AX320" i="11"/>
  <c r="AX708" i="11" s="1"/>
  <c r="M320" i="11"/>
  <c r="AA320" i="11"/>
  <c r="AA708" i="11" s="1"/>
  <c r="AJ320" i="11"/>
  <c r="AJ708" i="11" s="1"/>
  <c r="AT320" i="11"/>
  <c r="AT708" i="11" s="1"/>
  <c r="I320" i="11"/>
  <c r="I708" i="11" s="1"/>
  <c r="W320" i="11"/>
  <c r="AF320" i="11"/>
  <c r="AO320" i="11"/>
  <c r="AO708" i="11" s="1"/>
  <c r="G360" i="11"/>
  <c r="K360" i="11"/>
  <c r="O360" i="11"/>
  <c r="S360" i="11"/>
  <c r="W360" i="11"/>
  <c r="AA360" i="11"/>
  <c r="AE360" i="11"/>
  <c r="AI360" i="11"/>
  <c r="AM360" i="11"/>
  <c r="AQ360" i="11"/>
  <c r="AV360" i="11"/>
  <c r="AZ360" i="11"/>
  <c r="I354" i="11"/>
  <c r="M354" i="11"/>
  <c r="Q354" i="11"/>
  <c r="U354" i="11"/>
  <c r="Y354" i="11"/>
  <c r="AC354" i="11"/>
  <c r="AG354" i="11"/>
  <c r="AK354" i="11"/>
  <c r="AO354" i="11"/>
  <c r="AT354" i="11"/>
  <c r="AX354" i="11"/>
  <c r="BB354" i="11"/>
  <c r="G345" i="11"/>
  <c r="K345" i="11"/>
  <c r="O345" i="11"/>
  <c r="S345" i="11"/>
  <c r="W345" i="11"/>
  <c r="AA345" i="11"/>
  <c r="AE345" i="11"/>
  <c r="AI345" i="11"/>
  <c r="AM345" i="11"/>
  <c r="AQ345" i="11"/>
  <c r="AV345" i="11"/>
  <c r="AZ345" i="11"/>
  <c r="H345" i="11"/>
  <c r="L345" i="11"/>
  <c r="P345" i="11"/>
  <c r="T345" i="11"/>
  <c r="X345" i="11"/>
  <c r="AB345" i="11"/>
  <c r="AF345" i="11"/>
  <c r="AJ345" i="11"/>
  <c r="AN345" i="11"/>
  <c r="AR345" i="11"/>
  <c r="AW345" i="11"/>
  <c r="BA345" i="11"/>
  <c r="H332" i="11"/>
  <c r="Q332" i="11"/>
  <c r="AE332" i="11"/>
  <c r="AN332" i="11"/>
  <c r="AX332" i="11"/>
  <c r="M332" i="11"/>
  <c r="AA332" i="11"/>
  <c r="AJ332" i="11"/>
  <c r="AT332" i="11"/>
  <c r="I332" i="11"/>
  <c r="W332" i="11"/>
  <c r="AF332" i="11"/>
  <c r="AO332" i="11"/>
  <c r="L332" i="11"/>
  <c r="U332" i="11"/>
  <c r="AI332" i="11"/>
  <c r="BB332" i="11"/>
  <c r="F322" i="11"/>
  <c r="O322" i="11"/>
  <c r="AC322" i="11"/>
  <c r="AL322" i="11"/>
  <c r="AV322" i="11"/>
  <c r="K322" i="11"/>
  <c r="Y322" i="11"/>
  <c r="AH322" i="11"/>
  <c r="AQ322" i="11"/>
  <c r="G322" i="11"/>
  <c r="U322" i="11"/>
  <c r="AD322" i="11"/>
  <c r="AM322" i="11"/>
  <c r="BB322" i="11"/>
  <c r="Q322" i="11"/>
  <c r="Z322" i="11"/>
  <c r="AI322" i="11"/>
  <c r="AX322" i="11"/>
  <c r="AG322" i="11"/>
  <c r="AP322" i="11"/>
  <c r="AZ322" i="11"/>
  <c r="AZ299" i="12"/>
  <c r="AV299" i="12"/>
  <c r="AQ299" i="12"/>
  <c r="AM299" i="12"/>
  <c r="AI299" i="12"/>
  <c r="AE299" i="12"/>
  <c r="AA299" i="12"/>
  <c r="W299" i="12"/>
  <c r="S299" i="12"/>
  <c r="O299" i="12"/>
  <c r="K299" i="12"/>
  <c r="G299" i="12"/>
  <c r="AZ295" i="12"/>
  <c r="AV295" i="12"/>
  <c r="AQ295" i="12"/>
  <c r="AM295" i="12"/>
  <c r="AI295" i="12"/>
  <c r="AE295" i="12"/>
  <c r="AA295" i="12"/>
  <c r="W295" i="12"/>
  <c r="S295" i="12"/>
  <c r="O295" i="12"/>
  <c r="K295" i="12"/>
  <c r="G295" i="12"/>
  <c r="AZ291" i="12"/>
  <c r="AV291" i="12"/>
  <c r="AV684" i="12" s="1"/>
  <c r="AQ291" i="12"/>
  <c r="AM291" i="12"/>
  <c r="AM684" i="12" s="1"/>
  <c r="AI291" i="12"/>
  <c r="AE291" i="12"/>
  <c r="AE684" i="12" s="1"/>
  <c r="AA291" i="12"/>
  <c r="AA684" i="12" s="1"/>
  <c r="W291" i="12"/>
  <c r="W684" i="12" s="1"/>
  <c r="S291" i="12"/>
  <c r="O291" i="12"/>
  <c r="O684" i="12" s="1"/>
  <c r="K291" i="12"/>
  <c r="G291" i="12"/>
  <c r="AZ289" i="12"/>
  <c r="AV289" i="12"/>
  <c r="AQ289" i="12"/>
  <c r="AM289" i="12"/>
  <c r="AI289" i="12"/>
  <c r="AE289" i="12"/>
  <c r="AA289" i="12"/>
  <c r="W289" i="12"/>
  <c r="S289" i="12"/>
  <c r="O289" i="12"/>
  <c r="K289" i="12"/>
  <c r="AY288" i="12"/>
  <c r="AU288" i="12"/>
  <c r="AP288" i="12"/>
  <c r="AL288" i="12"/>
  <c r="AH288" i="12"/>
  <c r="AD288" i="12"/>
  <c r="Z288" i="12"/>
  <c r="V288" i="12"/>
  <c r="R288" i="12"/>
  <c r="N288" i="12"/>
  <c r="J288" i="12"/>
  <c r="F288" i="12"/>
  <c r="BB287" i="12"/>
  <c r="AX287" i="12"/>
  <c r="AX685" i="12" s="1"/>
  <c r="AT287" i="12"/>
  <c r="AT685" i="12" s="1"/>
  <c r="AO287" i="12"/>
  <c r="AO685" i="12" s="1"/>
  <c r="AK287" i="12"/>
  <c r="AK685" i="12" s="1"/>
  <c r="AG287" i="12"/>
  <c r="AG685" i="12" s="1"/>
  <c r="AC287" i="12"/>
  <c r="AC685" i="12" s="1"/>
  <c r="Y287" i="12"/>
  <c r="Y685" i="12" s="1"/>
  <c r="U287" i="12"/>
  <c r="Q287" i="12"/>
  <c r="Q685" i="12" s="1"/>
  <c r="M287" i="12"/>
  <c r="M685" i="12" s="1"/>
  <c r="I287" i="12"/>
  <c r="I685" i="12" s="1"/>
  <c r="AZ286" i="12"/>
  <c r="AV286" i="12"/>
  <c r="AQ286" i="12"/>
  <c r="AM286" i="12"/>
  <c r="AI286" i="12"/>
  <c r="AE286" i="12"/>
  <c r="AA286" i="12"/>
  <c r="W286" i="12"/>
  <c r="S286" i="12"/>
  <c r="O286" i="12"/>
  <c r="K286" i="12"/>
  <c r="G286" i="12"/>
  <c r="F290" i="12"/>
  <c r="I366" i="11"/>
  <c r="I702" i="11" s="1"/>
  <c r="M366" i="11"/>
  <c r="Q366" i="11"/>
  <c r="U366" i="11"/>
  <c r="U702" i="11" s="1"/>
  <c r="Y366" i="11"/>
  <c r="Y702" i="11" s="1"/>
  <c r="AC366" i="11"/>
  <c r="AG366" i="11"/>
  <c r="AY360" i="11"/>
  <c r="AO360" i="11"/>
  <c r="AF360" i="11"/>
  <c r="R360" i="11"/>
  <c r="I360" i="11"/>
  <c r="F359" i="11"/>
  <c r="F699" i="11" s="1"/>
  <c r="J359" i="11"/>
  <c r="N359" i="11"/>
  <c r="N699" i="11" s="1"/>
  <c r="R359" i="11"/>
  <c r="V359" i="11"/>
  <c r="V699" i="11" s="1"/>
  <c r="Z359" i="11"/>
  <c r="AD359" i="11"/>
  <c r="AD699" i="11" s="1"/>
  <c r="AH359" i="11"/>
  <c r="AL359" i="11"/>
  <c r="AL699" i="11" s="1"/>
  <c r="AP359" i="11"/>
  <c r="AU359" i="11"/>
  <c r="AU699" i="11" s="1"/>
  <c r="AY359" i="11"/>
  <c r="BC359" i="11"/>
  <c r="BC699" i="11" s="1"/>
  <c r="AY354" i="11"/>
  <c r="AJ354" i="11"/>
  <c r="AA354" i="11"/>
  <c r="R354" i="11"/>
  <c r="H353" i="11"/>
  <c r="H694" i="11" s="1"/>
  <c r="L353" i="11"/>
  <c r="P353" i="11"/>
  <c r="P694" i="11" s="1"/>
  <c r="T353" i="11"/>
  <c r="X353" i="11"/>
  <c r="X694" i="11" s="1"/>
  <c r="AB353" i="11"/>
  <c r="AF353" i="11"/>
  <c r="AF694" i="11" s="1"/>
  <c r="AJ353" i="11"/>
  <c r="AN353" i="11"/>
  <c r="AN694" i="11" s="1"/>
  <c r="AR353" i="11"/>
  <c r="AW353" i="11"/>
  <c r="AW694" i="11" s="1"/>
  <c r="BA353" i="11"/>
  <c r="BA332" i="11"/>
  <c r="AP332" i="11"/>
  <c r="T332" i="11"/>
  <c r="BA386" i="11"/>
  <c r="BA716" i="11" s="1"/>
  <c r="AW386" i="11"/>
  <c r="AW716" i="11" s="1"/>
  <c r="AR386" i="11"/>
  <c r="AN386" i="11"/>
  <c r="AN716" i="11" s="1"/>
  <c r="AJ386" i="11"/>
  <c r="AJ716" i="11" s="1"/>
  <c r="AF386" i="11"/>
  <c r="AF716" i="11" s="1"/>
  <c r="AB386" i="11"/>
  <c r="AB716" i="11" s="1"/>
  <c r="X386" i="11"/>
  <c r="X716" i="11" s="1"/>
  <c r="T386" i="11"/>
  <c r="T716" i="11" s="1"/>
  <c r="P386" i="11"/>
  <c r="P716" i="11" s="1"/>
  <c r="L386" i="11"/>
  <c r="L716" i="11" s="1"/>
  <c r="BA382" i="11"/>
  <c r="AW382" i="11"/>
  <c r="AR382" i="11"/>
  <c r="AN382" i="11"/>
  <c r="AJ382" i="11"/>
  <c r="AF382" i="11"/>
  <c r="AB382" i="11"/>
  <c r="X382" i="11"/>
  <c r="T382" i="11"/>
  <c r="P382" i="11"/>
  <c r="L382" i="11"/>
  <c r="BA378" i="11"/>
  <c r="AW378" i="11"/>
  <c r="AW712" i="11" s="1"/>
  <c r="AW712" i="14" s="1"/>
  <c r="AR378" i="11"/>
  <c r="AR712" i="11" s="1"/>
  <c r="AR712" i="14" s="1"/>
  <c r="AN378" i="11"/>
  <c r="AN712" i="11" s="1"/>
  <c r="AN712" i="14" s="1"/>
  <c r="AJ378" i="11"/>
  <c r="AJ712" i="11" s="1"/>
  <c r="AJ712" i="14" s="1"/>
  <c r="AF378" i="11"/>
  <c r="AF712" i="11" s="1"/>
  <c r="AF712" i="14" s="1"/>
  <c r="AB378" i="11"/>
  <c r="AB712" i="11" s="1"/>
  <c r="AB712" i="14" s="1"/>
  <c r="X378" i="11"/>
  <c r="X712" i="11" s="1"/>
  <c r="X712" i="14" s="1"/>
  <c r="T378" i="11"/>
  <c r="P378" i="11"/>
  <c r="L378" i="11"/>
  <c r="L712" i="11" s="1"/>
  <c r="L712" i="14" s="1"/>
  <c r="BA374" i="11"/>
  <c r="AW374" i="11"/>
  <c r="AR374" i="11"/>
  <c r="AN374" i="11"/>
  <c r="AJ374" i="11"/>
  <c r="AF374" i="11"/>
  <c r="AB374" i="11"/>
  <c r="X374" i="11"/>
  <c r="T374" i="11"/>
  <c r="P374" i="11"/>
  <c r="L374" i="11"/>
  <c r="BA370" i="11"/>
  <c r="AW370" i="11"/>
  <c r="AR370" i="11"/>
  <c r="AN370" i="11"/>
  <c r="AJ370" i="11"/>
  <c r="AF370" i="11"/>
  <c r="AB370" i="11"/>
  <c r="X370" i="11"/>
  <c r="T370" i="11"/>
  <c r="P370" i="11"/>
  <c r="L370" i="11"/>
  <c r="BA366" i="11"/>
  <c r="BA702" i="11" s="1"/>
  <c r="AW366" i="11"/>
  <c r="AW702" i="11" s="1"/>
  <c r="AR366" i="11"/>
  <c r="AR702" i="11" s="1"/>
  <c r="AN366" i="11"/>
  <c r="AN702" i="11" s="1"/>
  <c r="AJ366" i="11"/>
  <c r="AJ702" i="11" s="1"/>
  <c r="AA366" i="11"/>
  <c r="R366" i="11"/>
  <c r="R702" i="11" s="1"/>
  <c r="AP364" i="11"/>
  <c r="AG364" i="11"/>
  <c r="X364" i="11"/>
  <c r="BC360" i="11"/>
  <c r="AT360" i="11"/>
  <c r="AJ360" i="11"/>
  <c r="V360" i="11"/>
  <c r="M360" i="11"/>
  <c r="AO359" i="11"/>
  <c r="AF359" i="11"/>
  <c r="W359" i="11"/>
  <c r="I359" i="11"/>
  <c r="AZ358" i="11"/>
  <c r="AP358" i="11"/>
  <c r="AB358" i="11"/>
  <c r="S358" i="11"/>
  <c r="AW356" i="11"/>
  <c r="AH356" i="11"/>
  <c r="Y356" i="11"/>
  <c r="P356" i="11"/>
  <c r="BC354" i="11"/>
  <c r="AN354" i="11"/>
  <c r="AE354" i="11"/>
  <c r="V354" i="11"/>
  <c r="H354" i="11"/>
  <c r="AY353" i="11"/>
  <c r="AY694" i="11" s="1"/>
  <c r="AO353" i="11"/>
  <c r="AO694" i="11" s="1"/>
  <c r="AA353" i="11"/>
  <c r="R353" i="11"/>
  <c r="R694" i="11" s="1"/>
  <c r="I353" i="11"/>
  <c r="I694" i="11" s="1"/>
  <c r="AV351" i="11"/>
  <c r="AG351" i="11"/>
  <c r="X351" i="11"/>
  <c r="BA350" i="11"/>
  <c r="AQ350" i="11"/>
  <c r="AH350" i="11"/>
  <c r="T350" i="11"/>
  <c r="K350" i="11"/>
  <c r="AZ347" i="11"/>
  <c r="AN347" i="11"/>
  <c r="AI347" i="11"/>
  <c r="X347" i="11"/>
  <c r="S347" i="11"/>
  <c r="H347" i="11"/>
  <c r="AU345" i="11"/>
  <c r="AO345" i="11"/>
  <c r="AD345" i="11"/>
  <c r="Y345" i="11"/>
  <c r="N345" i="11"/>
  <c r="I345" i="11"/>
  <c r="AV340" i="11"/>
  <c r="O340" i="11"/>
  <c r="AZ332" i="11"/>
  <c r="S332" i="11"/>
  <c r="AA322" i="11"/>
  <c r="S322" i="11"/>
  <c r="BA305" i="12"/>
  <c r="AW305" i="12"/>
  <c r="AR305" i="12"/>
  <c r="AN305" i="12"/>
  <c r="AJ305" i="12"/>
  <c r="AF305" i="12"/>
  <c r="AB305" i="12"/>
  <c r="X305" i="12"/>
  <c r="T305" i="12"/>
  <c r="P305" i="12"/>
  <c r="L305" i="12"/>
  <c r="BA301" i="12"/>
  <c r="AW301" i="12"/>
  <c r="AR301" i="12"/>
  <c r="AN301" i="12"/>
  <c r="AJ301" i="12"/>
  <c r="AF301" i="12"/>
  <c r="AB301" i="12"/>
  <c r="X301" i="12"/>
  <c r="T301" i="12"/>
  <c r="P301" i="12"/>
  <c r="L301" i="12"/>
  <c r="BC299" i="12"/>
  <c r="AY299" i="12"/>
  <c r="AU299" i="12"/>
  <c r="AP299" i="12"/>
  <c r="AL299" i="12"/>
  <c r="AH299" i="12"/>
  <c r="AD299" i="12"/>
  <c r="Z299" i="12"/>
  <c r="V299" i="12"/>
  <c r="R299" i="12"/>
  <c r="N299" i="12"/>
  <c r="J299" i="12"/>
  <c r="BA297" i="12"/>
  <c r="AW297" i="12"/>
  <c r="AR297" i="12"/>
  <c r="AN297" i="12"/>
  <c r="AJ297" i="12"/>
  <c r="AF297" i="12"/>
  <c r="AB297" i="12"/>
  <c r="X297" i="12"/>
  <c r="T297" i="12"/>
  <c r="P297" i="12"/>
  <c r="L297" i="12"/>
  <c r="BC295" i="12"/>
  <c r="AY295" i="12"/>
  <c r="AU295" i="12"/>
  <c r="AP295" i="12"/>
  <c r="AL295" i="12"/>
  <c r="AH295" i="12"/>
  <c r="AD295" i="12"/>
  <c r="Z295" i="12"/>
  <c r="V295" i="12"/>
  <c r="R295" i="12"/>
  <c r="N295" i="12"/>
  <c r="J295" i="12"/>
  <c r="BA293" i="12"/>
  <c r="BA690" i="12" s="1"/>
  <c r="AW293" i="12"/>
  <c r="AR293" i="12"/>
  <c r="AR690" i="12" s="1"/>
  <c r="AN293" i="12"/>
  <c r="AJ293" i="12"/>
  <c r="AJ690" i="12" s="1"/>
  <c r="AF293" i="12"/>
  <c r="AB293" i="12"/>
  <c r="AB690" i="12" s="1"/>
  <c r="X293" i="12"/>
  <c r="X690" i="12" s="1"/>
  <c r="T293" i="12"/>
  <c r="T690" i="12" s="1"/>
  <c r="P293" i="12"/>
  <c r="L293" i="12"/>
  <c r="L690" i="12" s="1"/>
  <c r="BC291" i="12"/>
  <c r="BC684" i="12" s="1"/>
  <c r="AY291" i="12"/>
  <c r="AY684" i="12" s="1"/>
  <c r="AU291" i="12"/>
  <c r="AU684" i="12" s="1"/>
  <c r="AP291" i="12"/>
  <c r="AP684" i="12" s="1"/>
  <c r="AL291" i="12"/>
  <c r="AL684" i="12" s="1"/>
  <c r="AH291" i="12"/>
  <c r="AH684" i="12" s="1"/>
  <c r="AD291" i="12"/>
  <c r="AD684" i="12" s="1"/>
  <c r="V291" i="12"/>
  <c r="V684" i="12" s="1"/>
  <c r="R291" i="12"/>
  <c r="R684" i="12" s="1"/>
  <c r="N291" i="12"/>
  <c r="N684" i="12" s="1"/>
  <c r="J291" i="12"/>
  <c r="J684" i="12" s="1"/>
  <c r="F291" i="12"/>
  <c r="BB290" i="12"/>
  <c r="BB683" i="12" s="1"/>
  <c r="AX290" i="12"/>
  <c r="AX683" i="12" s="1"/>
  <c r="AT290" i="12"/>
  <c r="AT683" i="12" s="1"/>
  <c r="AO290" i="12"/>
  <c r="AO683" i="12" s="1"/>
  <c r="AK290" i="12"/>
  <c r="AK683" i="12" s="1"/>
  <c r="AG290" i="12"/>
  <c r="AG683" i="12" s="1"/>
  <c r="AC290" i="12"/>
  <c r="AC683" i="12" s="1"/>
  <c r="Y290" i="12"/>
  <c r="Y683" i="12" s="1"/>
  <c r="U290" i="12"/>
  <c r="U683" i="12" s="1"/>
  <c r="Q290" i="12"/>
  <c r="Q683" i="12" s="1"/>
  <c r="M290" i="12"/>
  <c r="M683" i="12" s="1"/>
  <c r="I290" i="12"/>
  <c r="BC289" i="12"/>
  <c r="AY289" i="12"/>
  <c r="AU289" i="12"/>
  <c r="AP289" i="12"/>
  <c r="AL289" i="12"/>
  <c r="AH289" i="12"/>
  <c r="AD289" i="12"/>
  <c r="Z289" i="12"/>
  <c r="V289" i="12"/>
  <c r="R289" i="12"/>
  <c r="N289" i="12"/>
  <c r="J289" i="12"/>
  <c r="F289" i="12"/>
  <c r="BB288" i="12"/>
  <c r="AX288" i="12"/>
  <c r="AT288" i="12"/>
  <c r="AO288" i="12"/>
  <c r="AK288" i="12"/>
  <c r="AG288" i="12"/>
  <c r="AC288" i="12"/>
  <c r="Y288" i="12"/>
  <c r="U288" i="12"/>
  <c r="Q288" i="12"/>
  <c r="M288" i="12"/>
  <c r="I288" i="12"/>
  <c r="BA287" i="12"/>
  <c r="BA685" i="12" s="1"/>
  <c r="AW287" i="12"/>
  <c r="AW685" i="12" s="1"/>
  <c r="AR287" i="12"/>
  <c r="AN287" i="12"/>
  <c r="AN685" i="12" s="1"/>
  <c r="AJ287" i="12"/>
  <c r="AF287" i="12"/>
  <c r="AF685" i="12" s="1"/>
  <c r="AB287" i="12"/>
  <c r="AB685" i="12" s="1"/>
  <c r="X287" i="12"/>
  <c r="X685" i="12" s="1"/>
  <c r="T287" i="12"/>
  <c r="T685" i="12" s="1"/>
  <c r="P287" i="12"/>
  <c r="P685" i="12" s="1"/>
  <c r="L287" i="12"/>
  <c r="H287" i="12"/>
  <c r="H685" i="12" s="1"/>
  <c r="BC286" i="12"/>
  <c r="AY286" i="12"/>
  <c r="AU286" i="12"/>
  <c r="AP286" i="12"/>
  <c r="AL286" i="12"/>
  <c r="AH286" i="12"/>
  <c r="AD286" i="12"/>
  <c r="Z286" i="12"/>
  <c r="V286" i="12"/>
  <c r="R286" i="12"/>
  <c r="N286" i="12"/>
  <c r="J286" i="12"/>
  <c r="AE366" i="11"/>
  <c r="AE702" i="11" s="1"/>
  <c r="V366" i="11"/>
  <c r="V702" i="11" s="1"/>
  <c r="H366" i="11"/>
  <c r="H702" i="11" s="1"/>
  <c r="G364" i="11"/>
  <c r="K364" i="11"/>
  <c r="O364" i="11"/>
  <c r="S364" i="11"/>
  <c r="W364" i="11"/>
  <c r="AA364" i="11"/>
  <c r="AE364" i="11"/>
  <c r="AI364" i="11"/>
  <c r="AM364" i="11"/>
  <c r="AQ364" i="11"/>
  <c r="AV364" i="11"/>
  <c r="AZ364" i="11"/>
  <c r="AX360" i="11"/>
  <c r="AN360" i="11"/>
  <c r="Z360" i="11"/>
  <c r="Q360" i="11"/>
  <c r="H360" i="11"/>
  <c r="AT359" i="11"/>
  <c r="AT699" i="11" s="1"/>
  <c r="AJ359" i="11"/>
  <c r="AA359" i="11"/>
  <c r="M359" i="11"/>
  <c r="M699" i="11" s="1"/>
  <c r="I358" i="11"/>
  <c r="M358" i="11"/>
  <c r="Q358" i="11"/>
  <c r="U358" i="11"/>
  <c r="Y358" i="11"/>
  <c r="AC358" i="11"/>
  <c r="AG358" i="11"/>
  <c r="AK358" i="11"/>
  <c r="AO358" i="11"/>
  <c r="AT358" i="11"/>
  <c r="AX358" i="11"/>
  <c r="BB358" i="11"/>
  <c r="BA356" i="11"/>
  <c r="AL356" i="11"/>
  <c r="AL698" i="11" s="1"/>
  <c r="AC356" i="11"/>
  <c r="AC698" i="11" s="1"/>
  <c r="T356" i="11"/>
  <c r="F356" i="11"/>
  <c r="F698" i="11" s="1"/>
  <c r="AR354" i="11"/>
  <c r="AI354" i="11"/>
  <c r="Z354" i="11"/>
  <c r="L354" i="11"/>
  <c r="BC353" i="11"/>
  <c r="BC694" i="11" s="1"/>
  <c r="AT353" i="11"/>
  <c r="AT694" i="11" s="1"/>
  <c r="AE353" i="11"/>
  <c r="AE694" i="11" s="1"/>
  <c r="V353" i="11"/>
  <c r="V694" i="11" s="1"/>
  <c r="M353" i="11"/>
  <c r="M694" i="11" s="1"/>
  <c r="F351" i="11"/>
  <c r="J351" i="11"/>
  <c r="N351" i="11"/>
  <c r="R351" i="11"/>
  <c r="V351" i="11"/>
  <c r="Z351" i="11"/>
  <c r="AD351" i="11"/>
  <c r="AH351" i="11"/>
  <c r="AL351" i="11"/>
  <c r="AP351" i="11"/>
  <c r="AU351" i="11"/>
  <c r="AY351" i="11"/>
  <c r="BC351" i="11"/>
  <c r="AV350" i="11"/>
  <c r="AL350" i="11"/>
  <c r="X350" i="11"/>
  <c r="O350" i="11"/>
  <c r="F350" i="11"/>
  <c r="G339" i="11"/>
  <c r="H338" i="11"/>
  <c r="L338" i="11"/>
  <c r="L685" i="11" s="1"/>
  <c r="P338" i="11"/>
  <c r="T338" i="11"/>
  <c r="T685" i="11" s="1"/>
  <c r="X338" i="11"/>
  <c r="AB338" i="11"/>
  <c r="AB685" i="11" s="1"/>
  <c r="AF338" i="11"/>
  <c r="AJ338" i="11"/>
  <c r="AJ685" i="11" s="1"/>
  <c r="AN338" i="11"/>
  <c r="AR338" i="11"/>
  <c r="AR685" i="11" s="1"/>
  <c r="AW338" i="11"/>
  <c r="BA338" i="11"/>
  <c r="BA685" i="11" s="1"/>
  <c r="F338" i="11"/>
  <c r="J338" i="11"/>
  <c r="J685" i="11" s="1"/>
  <c r="N338" i="11"/>
  <c r="R338" i="11"/>
  <c r="R685" i="11" s="1"/>
  <c r="V338" i="11"/>
  <c r="Z338" i="11"/>
  <c r="Z685" i="11" s="1"/>
  <c r="AD338" i="11"/>
  <c r="AH338" i="11"/>
  <c r="AH685" i="11" s="1"/>
  <c r="AL338" i="11"/>
  <c r="AP338" i="11"/>
  <c r="AP685" i="11" s="1"/>
  <c r="AU338" i="11"/>
  <c r="AY338" i="11"/>
  <c r="AY685" i="11" s="1"/>
  <c r="BC338" i="11"/>
  <c r="G338" i="11"/>
  <c r="K338" i="11"/>
  <c r="K685" i="11" s="1"/>
  <c r="O338" i="11"/>
  <c r="S338" i="11"/>
  <c r="S685" i="11" s="1"/>
  <c r="W338" i="11"/>
  <c r="AA338" i="11"/>
  <c r="AA685" i="11" s="1"/>
  <c r="AE338" i="11"/>
  <c r="AI338" i="11"/>
  <c r="AI685" i="11" s="1"/>
  <c r="AM338" i="11"/>
  <c r="AQ338" i="11"/>
  <c r="AQ685" i="11" s="1"/>
  <c r="AV338" i="11"/>
  <c r="AZ338" i="11"/>
  <c r="AZ685" i="11" s="1"/>
  <c r="AG332" i="11"/>
  <c r="K332" i="11"/>
  <c r="AY322" i="11"/>
  <c r="R322" i="11"/>
  <c r="J322" i="11"/>
  <c r="P321" i="11"/>
  <c r="Y321" i="11"/>
  <c r="AH321" i="11"/>
  <c r="AW321" i="11"/>
  <c r="L321" i="11"/>
  <c r="U321" i="11"/>
  <c r="AD321" i="11"/>
  <c r="AR321" i="11"/>
  <c r="BB321" i="11"/>
  <c r="H321" i="11"/>
  <c r="Q321" i="11"/>
  <c r="Z321" i="11"/>
  <c r="AN321" i="11"/>
  <c r="AX321" i="11"/>
  <c r="M321" i="11"/>
  <c r="V321" i="11"/>
  <c r="AJ321" i="11"/>
  <c r="AT321" i="11"/>
  <c r="BC321" i="11"/>
  <c r="AG320" i="11"/>
  <c r="AG708" i="11" s="1"/>
  <c r="Y320" i="11"/>
  <c r="Y708" i="11" s="1"/>
  <c r="K312" i="11"/>
  <c r="AA312" i="11"/>
  <c r="AQ312" i="11"/>
  <c r="Q312" i="11"/>
  <c r="AG312" i="11"/>
  <c r="AX312" i="11"/>
  <c r="G312" i="11"/>
  <c r="W312" i="11"/>
  <c r="AM312" i="11"/>
  <c r="M312" i="11"/>
  <c r="AC312" i="11"/>
  <c r="AT312" i="11"/>
  <c r="AO336" i="11"/>
  <c r="AF336" i="11"/>
  <c r="W336" i="11"/>
  <c r="N336" i="11"/>
  <c r="T334" i="11"/>
  <c r="AM333" i="11"/>
  <c r="G333" i="11"/>
  <c r="Z332" i="11"/>
  <c r="BC331" i="11"/>
  <c r="AT331" i="11"/>
  <c r="AN331" i="11"/>
  <c r="AE331" i="11"/>
  <c r="V331" i="11"/>
  <c r="M331" i="11"/>
  <c r="H331" i="11"/>
  <c r="AY330" i="11"/>
  <c r="AO330" i="11"/>
  <c r="AF330" i="11"/>
  <c r="AA330" i="11"/>
  <c r="R330" i="11"/>
  <c r="AL328" i="11"/>
  <c r="AL711" i="11" s="1"/>
  <c r="F328" i="11"/>
  <c r="BA327" i="11"/>
  <c r="AQ327" i="11"/>
  <c r="AQ712" i="11" s="1"/>
  <c r="AQ712" i="14" s="1"/>
  <c r="AH327" i="11"/>
  <c r="Y327" i="11"/>
  <c r="Y712" i="11" s="1"/>
  <c r="Y712" i="14" s="1"/>
  <c r="T327" i="11"/>
  <c r="K327" i="11"/>
  <c r="K712" i="11" s="1"/>
  <c r="K712" i="14" s="1"/>
  <c r="BB326" i="11"/>
  <c r="AR326" i="11"/>
  <c r="AM326" i="11"/>
  <c r="AM713" i="11" s="1"/>
  <c r="AM713" i="14" s="1"/>
  <c r="AD326" i="11"/>
  <c r="AD713" i="11" s="1"/>
  <c r="AD713" i="14" s="1"/>
  <c r="U326" i="11"/>
  <c r="L326" i="11"/>
  <c r="G326" i="11"/>
  <c r="AX325" i="11"/>
  <c r="AN325" i="11"/>
  <c r="AN707" i="11" s="1"/>
  <c r="AE325" i="11"/>
  <c r="Z325" i="11"/>
  <c r="Q325" i="11"/>
  <c r="H325" i="11"/>
  <c r="H707" i="11" s="1"/>
  <c r="AY324" i="11"/>
  <c r="R324" i="11"/>
  <c r="X322" i="11"/>
  <c r="AQ321" i="11"/>
  <c r="K321" i="11"/>
  <c r="AD320" i="11"/>
  <c r="AD708" i="11" s="1"/>
  <c r="AX319" i="11"/>
  <c r="Q319" i="11"/>
  <c r="AD318" i="11"/>
  <c r="N318" i="11"/>
  <c r="AX317" i="11"/>
  <c r="AG317" i="11"/>
  <c r="Q317" i="11"/>
  <c r="BA316" i="11"/>
  <c r="BA703" i="11" s="1"/>
  <c r="AJ316" i="11"/>
  <c r="AJ703" i="11" s="1"/>
  <c r="T316" i="11"/>
  <c r="T703" i="11" s="1"/>
  <c r="AM315" i="11"/>
  <c r="AM702" i="11" s="1"/>
  <c r="W315" i="11"/>
  <c r="W702" i="11" s="1"/>
  <c r="G315" i="11"/>
  <c r="AP314" i="11"/>
  <c r="Z314" i="11"/>
  <c r="J314" i="11"/>
  <c r="AT313" i="11"/>
  <c r="AC313" i="11"/>
  <c r="M313" i="11"/>
  <c r="AW312" i="11"/>
  <c r="AF312" i="11"/>
  <c r="P312" i="11"/>
  <c r="AZ311" i="11"/>
  <c r="AI311" i="11"/>
  <c r="S311" i="11"/>
  <c r="BC310" i="11"/>
  <c r="BC700" i="11" s="1"/>
  <c r="AL310" i="11"/>
  <c r="AL700" i="11" s="1"/>
  <c r="V310" i="11"/>
  <c r="V700" i="11" s="1"/>
  <c r="I310" i="11"/>
  <c r="AV309" i="11"/>
  <c r="AM309" i="11"/>
  <c r="AE309" i="11"/>
  <c r="W309" i="11"/>
  <c r="O309" i="11"/>
  <c r="G309" i="11"/>
  <c r="AY308" i="11"/>
  <c r="AY699" i="11" s="1"/>
  <c r="AP308" i="11"/>
  <c r="AH308" i="11"/>
  <c r="AH699" i="11" s="1"/>
  <c r="Z308" i="11"/>
  <c r="R308" i="11"/>
  <c r="R699" i="11" s="1"/>
  <c r="J308" i="11"/>
  <c r="AW306" i="11"/>
  <c r="AN306" i="11"/>
  <c r="AF306" i="11"/>
  <c r="X306" i="11"/>
  <c r="P306" i="11"/>
  <c r="H306" i="11"/>
  <c r="AZ305" i="11"/>
  <c r="AQ305" i="11"/>
  <c r="AI305" i="11"/>
  <c r="AI698" i="11" s="1"/>
  <c r="AA305" i="11"/>
  <c r="S305" i="11"/>
  <c r="K305" i="11"/>
  <c r="F304" i="11"/>
  <c r="AX303" i="11"/>
  <c r="AO303" i="11"/>
  <c r="AG303" i="11"/>
  <c r="Q303" i="11"/>
  <c r="I303" i="11"/>
  <c r="BA302" i="11"/>
  <c r="AR302" i="11"/>
  <c r="AR694" i="11" s="1"/>
  <c r="AJ302" i="11"/>
  <c r="AB302" i="11"/>
  <c r="T302" i="11"/>
  <c r="L302" i="11"/>
  <c r="L694" i="11" s="1"/>
  <c r="AV301" i="11"/>
  <c r="AM301" i="11"/>
  <c r="AE301" i="11"/>
  <c r="W301" i="11"/>
  <c r="O301" i="11"/>
  <c r="G301" i="11"/>
  <c r="AY300" i="11"/>
  <c r="AP300" i="11"/>
  <c r="AH300" i="11"/>
  <c r="Z300" i="11"/>
  <c r="R300" i="11"/>
  <c r="J300" i="11"/>
  <c r="AW298" i="11"/>
  <c r="AN298" i="11"/>
  <c r="AF298" i="11"/>
  <c r="X298" i="11"/>
  <c r="P298" i="11"/>
  <c r="H298" i="11"/>
  <c r="AZ297" i="11"/>
  <c r="AQ297" i="11"/>
  <c r="AI297" i="11"/>
  <c r="AA297" i="11"/>
  <c r="S297" i="11"/>
  <c r="K297" i="11"/>
  <c r="F296" i="11"/>
  <c r="AX295" i="11"/>
  <c r="AO295" i="11"/>
  <c r="AG295" i="11"/>
  <c r="Y295" i="11"/>
  <c r="Q295" i="11"/>
  <c r="I295" i="11"/>
  <c r="BA294" i="11"/>
  <c r="AR294" i="11"/>
  <c r="AJ294" i="11"/>
  <c r="AB294" i="11"/>
  <c r="T294" i="11"/>
  <c r="L294" i="11"/>
  <c r="AV293" i="11"/>
  <c r="AV690" i="11" s="1"/>
  <c r="AM293" i="11"/>
  <c r="AM690" i="11" s="1"/>
  <c r="AE293" i="11"/>
  <c r="AE690" i="11" s="1"/>
  <c r="W293" i="11"/>
  <c r="W690" i="11" s="1"/>
  <c r="G293" i="11"/>
  <c r="AY292" i="11"/>
  <c r="AP292" i="11"/>
  <c r="AH292" i="11"/>
  <c r="Z292" i="11"/>
  <c r="R292" i="11"/>
  <c r="J292" i="11"/>
  <c r="BB291" i="11"/>
  <c r="AT291" i="11"/>
  <c r="AK291" i="11"/>
  <c r="AK684" i="11" s="1"/>
  <c r="AC291" i="11"/>
  <c r="U291" i="11"/>
  <c r="U684" i="11" s="1"/>
  <c r="M291" i="11"/>
  <c r="AW290" i="11"/>
  <c r="AW683" i="11" s="1"/>
  <c r="AN290" i="11"/>
  <c r="AN683" i="11" s="1"/>
  <c r="AF290" i="11"/>
  <c r="AF683" i="11" s="1"/>
  <c r="X290" i="11"/>
  <c r="X683" i="11" s="1"/>
  <c r="P290" i="11"/>
  <c r="P683" i="11" s="1"/>
  <c r="H290" i="11"/>
  <c r="H683" i="11" s="1"/>
  <c r="AX289" i="11"/>
  <c r="AO289" i="11"/>
  <c r="AG289" i="11"/>
  <c r="Y289" i="11"/>
  <c r="Q289" i="11"/>
  <c r="I289" i="11"/>
  <c r="BA288" i="11"/>
  <c r="AR288" i="11"/>
  <c r="AJ288" i="11"/>
  <c r="AB288" i="11"/>
  <c r="T288" i="11"/>
  <c r="L288" i="11"/>
  <c r="AV287" i="11"/>
  <c r="AV685" i="11" s="1"/>
  <c r="AM287" i="11"/>
  <c r="AE287" i="11"/>
  <c r="W287" i="11"/>
  <c r="O287" i="11"/>
  <c r="O685" i="11" s="1"/>
  <c r="G287" i="11"/>
  <c r="AX286" i="11"/>
  <c r="AO286" i="11"/>
  <c r="AG286" i="11"/>
  <c r="Y286" i="11"/>
  <c r="Q286" i="11"/>
  <c r="I286" i="11"/>
  <c r="F387" i="10"/>
  <c r="J387" i="10"/>
  <c r="N387" i="10"/>
  <c r="R387" i="10"/>
  <c r="V387" i="10"/>
  <c r="Z387" i="10"/>
  <c r="AD387" i="10"/>
  <c r="AH387" i="10"/>
  <c r="AL387" i="10"/>
  <c r="AP387" i="10"/>
  <c r="AU387" i="10"/>
  <c r="AY387" i="10"/>
  <c r="BC387" i="10"/>
  <c r="H387" i="10"/>
  <c r="L387" i="10"/>
  <c r="P387" i="10"/>
  <c r="T387" i="10"/>
  <c r="X387" i="10"/>
  <c r="AB387" i="10"/>
  <c r="AF387" i="10"/>
  <c r="AJ387" i="10"/>
  <c r="AN387" i="10"/>
  <c r="AR387" i="10"/>
  <c r="AW387" i="10"/>
  <c r="BA387" i="10"/>
  <c r="AV385" i="10"/>
  <c r="AV716" i="10" s="1"/>
  <c r="AE385" i="10"/>
  <c r="O385" i="10"/>
  <c r="AX383" i="10"/>
  <c r="AG383" i="10"/>
  <c r="Q383" i="10"/>
  <c r="F379" i="10"/>
  <c r="J379" i="10"/>
  <c r="J711" i="10" s="1"/>
  <c r="N379" i="10"/>
  <c r="N711" i="10" s="1"/>
  <c r="R379" i="10"/>
  <c r="R711" i="10" s="1"/>
  <c r="V379" i="10"/>
  <c r="V711" i="10" s="1"/>
  <c r="Z379" i="10"/>
  <c r="Z711" i="10" s="1"/>
  <c r="AD379" i="10"/>
  <c r="AD711" i="10" s="1"/>
  <c r="AH379" i="10"/>
  <c r="AH711" i="10" s="1"/>
  <c r="AL379" i="10"/>
  <c r="AL711" i="10" s="1"/>
  <c r="AP379" i="10"/>
  <c r="AP711" i="10" s="1"/>
  <c r="AU379" i="10"/>
  <c r="AU711" i="10" s="1"/>
  <c r="AY379" i="10"/>
  <c r="AY711" i="10" s="1"/>
  <c r="BC379" i="10"/>
  <c r="BC711" i="10" s="1"/>
  <c r="G379" i="10"/>
  <c r="K379" i="10"/>
  <c r="K711" i="10" s="1"/>
  <c r="O379" i="10"/>
  <c r="O711" i="10" s="1"/>
  <c r="S379" i="10"/>
  <c r="S711" i="10" s="1"/>
  <c r="W379" i="10"/>
  <c r="W711" i="10" s="1"/>
  <c r="AA379" i="10"/>
  <c r="AA711" i="10" s="1"/>
  <c r="AE379" i="10"/>
  <c r="AE711" i="10" s="1"/>
  <c r="AI379" i="10"/>
  <c r="AI711" i="10" s="1"/>
  <c r="AM379" i="10"/>
  <c r="AM711" i="10" s="1"/>
  <c r="AQ379" i="10"/>
  <c r="AQ711" i="10" s="1"/>
  <c r="AV379" i="10"/>
  <c r="AV711" i="10" s="1"/>
  <c r="AZ379" i="10"/>
  <c r="AZ711" i="10" s="1"/>
  <c r="H379" i="10"/>
  <c r="H711" i="10" s="1"/>
  <c r="L379" i="10"/>
  <c r="L711" i="10" s="1"/>
  <c r="P379" i="10"/>
  <c r="T379" i="10"/>
  <c r="T711" i="10" s="1"/>
  <c r="X379" i="10"/>
  <c r="X711" i="10" s="1"/>
  <c r="AB379" i="10"/>
  <c r="AB711" i="10" s="1"/>
  <c r="AF379" i="10"/>
  <c r="AJ379" i="10"/>
  <c r="AJ711" i="10" s="1"/>
  <c r="AN379" i="10"/>
  <c r="AN711" i="10" s="1"/>
  <c r="AR379" i="10"/>
  <c r="AR711" i="10" s="1"/>
  <c r="AW379" i="10"/>
  <c r="AW711" i="10" s="1"/>
  <c r="BA379" i="10"/>
  <c r="BA711" i="10" s="1"/>
  <c r="BA339" i="11"/>
  <c r="AW339" i="11"/>
  <c r="AR339" i="11"/>
  <c r="AN339" i="11"/>
  <c r="AJ339" i="11"/>
  <c r="AF339" i="11"/>
  <c r="AB339" i="11"/>
  <c r="X339" i="11"/>
  <c r="T339" i="11"/>
  <c r="P339" i="11"/>
  <c r="L339" i="11"/>
  <c r="H339" i="11"/>
  <c r="R336" i="11"/>
  <c r="X334" i="11"/>
  <c r="AQ333" i="11"/>
  <c r="K333" i="11"/>
  <c r="AD332" i="11"/>
  <c r="Q331" i="11"/>
  <c r="AJ330" i="11"/>
  <c r="AP328" i="11"/>
  <c r="J328" i="11"/>
  <c r="AC327" i="11"/>
  <c r="AC712" i="11" s="1"/>
  <c r="AC712" i="14" s="1"/>
  <c r="AW326" i="11"/>
  <c r="AW713" i="11" s="1"/>
  <c r="AW713" i="14" s="1"/>
  <c r="P326" i="11"/>
  <c r="P713" i="11" s="1"/>
  <c r="AI325" i="11"/>
  <c r="AI707" i="11" s="1"/>
  <c r="BC324" i="11"/>
  <c r="V324" i="11"/>
  <c r="AB322" i="11"/>
  <c r="AV321" i="11"/>
  <c r="O321" i="11"/>
  <c r="AH320" i="11"/>
  <c r="BB319" i="11"/>
  <c r="U319" i="11"/>
  <c r="AN318" i="11"/>
  <c r="X318" i="11"/>
  <c r="H318" i="11"/>
  <c r="AQ317" i="11"/>
  <c r="AA317" i="11"/>
  <c r="K317" i="11"/>
  <c r="AU316" i="11"/>
  <c r="AU703" i="11" s="1"/>
  <c r="AD316" i="11"/>
  <c r="AD703" i="11" s="1"/>
  <c r="N316" i="11"/>
  <c r="N703" i="11" s="1"/>
  <c r="AX315" i="11"/>
  <c r="AX702" i="11" s="1"/>
  <c r="AG315" i="11"/>
  <c r="AG702" i="11" s="1"/>
  <c r="Q315" i="11"/>
  <c r="BA314" i="11"/>
  <c r="AJ314" i="11"/>
  <c r="T314" i="11"/>
  <c r="AM313" i="11"/>
  <c r="W313" i="11"/>
  <c r="G313" i="11"/>
  <c r="AP312" i="11"/>
  <c r="Z312" i="11"/>
  <c r="J312" i="11"/>
  <c r="AT311" i="11"/>
  <c r="AC311" i="11"/>
  <c r="M311" i="11"/>
  <c r="AW310" i="11"/>
  <c r="AF310" i="11"/>
  <c r="AF700" i="11" s="1"/>
  <c r="U310" i="11"/>
  <c r="U700" i="11" s="1"/>
  <c r="H310" i="11"/>
  <c r="BB309" i="11"/>
  <c r="AU309" i="11"/>
  <c r="AL309" i="11"/>
  <c r="AD309" i="11"/>
  <c r="V309" i="11"/>
  <c r="N309" i="11"/>
  <c r="F309" i="11"/>
  <c r="AX308" i="11"/>
  <c r="AO308" i="11"/>
  <c r="AG308" i="11"/>
  <c r="AG699" i="11" s="1"/>
  <c r="Y308" i="11"/>
  <c r="Q308" i="11"/>
  <c r="Q699" i="11" s="1"/>
  <c r="I308" i="11"/>
  <c r="AV306" i="11"/>
  <c r="AM306" i="11"/>
  <c r="AE306" i="11"/>
  <c r="W306" i="11"/>
  <c r="O306" i="11"/>
  <c r="G306" i="11"/>
  <c r="AY305" i="11"/>
  <c r="AP305" i="11"/>
  <c r="AP698" i="11" s="1"/>
  <c r="AH305" i="11"/>
  <c r="Z305" i="11"/>
  <c r="Z698" i="11" s="1"/>
  <c r="R305" i="11"/>
  <c r="R698" i="11" s="1"/>
  <c r="J305" i="11"/>
  <c r="J698" i="11" s="1"/>
  <c r="AW303" i="11"/>
  <c r="AN303" i="11"/>
  <c r="AF303" i="11"/>
  <c r="X303" i="11"/>
  <c r="P303" i="11"/>
  <c r="H303" i="11"/>
  <c r="AZ302" i="11"/>
  <c r="AZ694" i="11" s="1"/>
  <c r="AQ302" i="11"/>
  <c r="AQ694" i="11" s="1"/>
  <c r="AI302" i="11"/>
  <c r="AA302" i="11"/>
  <c r="S302" i="11"/>
  <c r="S694" i="11" s="1"/>
  <c r="K302" i="11"/>
  <c r="BC301" i="11"/>
  <c r="AU301" i="11"/>
  <c r="AL301" i="11"/>
  <c r="AD301" i="11"/>
  <c r="V301" i="11"/>
  <c r="N301" i="11"/>
  <c r="F301" i="11"/>
  <c r="AX300" i="11"/>
  <c r="AO300" i="11"/>
  <c r="AG300" i="11"/>
  <c r="Q300" i="11"/>
  <c r="I300" i="11"/>
  <c r="AV298" i="11"/>
  <c r="AM298" i="11"/>
  <c r="AE298" i="11"/>
  <c r="W298" i="11"/>
  <c r="O298" i="11"/>
  <c r="G298" i="11"/>
  <c r="AY297" i="11"/>
  <c r="AP297" i="11"/>
  <c r="AH297" i="11"/>
  <c r="Z297" i="11"/>
  <c r="R297" i="11"/>
  <c r="J297" i="11"/>
  <c r="M296" i="11"/>
  <c r="AW295" i="11"/>
  <c r="AN295" i="11"/>
  <c r="AF295" i="11"/>
  <c r="X295" i="11"/>
  <c r="P295" i="11"/>
  <c r="H295" i="11"/>
  <c r="AZ294" i="11"/>
  <c r="AQ294" i="11"/>
  <c r="AI294" i="11"/>
  <c r="AA294" i="11"/>
  <c r="S294" i="11"/>
  <c r="K294" i="11"/>
  <c r="BC293" i="11"/>
  <c r="AU293" i="11"/>
  <c r="AL293" i="11"/>
  <c r="AD293" i="11"/>
  <c r="AD690" i="11" s="1"/>
  <c r="V293" i="11"/>
  <c r="N293" i="11"/>
  <c r="F293" i="11"/>
  <c r="AX292" i="11"/>
  <c r="AO292" i="11"/>
  <c r="AG292" i="11"/>
  <c r="Y292" i="11"/>
  <c r="Q292" i="11"/>
  <c r="I292" i="11"/>
  <c r="BA291" i="11"/>
  <c r="BA684" i="11" s="1"/>
  <c r="AR291" i="11"/>
  <c r="AJ291" i="11"/>
  <c r="AB291" i="11"/>
  <c r="T291" i="11"/>
  <c r="T684" i="11" s="1"/>
  <c r="L291" i="11"/>
  <c r="AV290" i="11"/>
  <c r="AV683" i="11" s="1"/>
  <c r="AM290" i="11"/>
  <c r="AM683" i="11" s="1"/>
  <c r="AE290" i="11"/>
  <c r="AE683" i="11" s="1"/>
  <c r="W290" i="11"/>
  <c r="W683" i="11" s="1"/>
  <c r="O290" i="11"/>
  <c r="O683" i="11" s="1"/>
  <c r="G290" i="11"/>
  <c r="AW289" i="11"/>
  <c r="AN289" i="11"/>
  <c r="AF289" i="11"/>
  <c r="X289" i="11"/>
  <c r="P289" i="11"/>
  <c r="H289" i="11"/>
  <c r="AZ288" i="11"/>
  <c r="AQ288" i="11"/>
  <c r="AI288" i="11"/>
  <c r="AA288" i="11"/>
  <c r="S288" i="11"/>
  <c r="K288" i="11"/>
  <c r="BC287" i="11"/>
  <c r="AU287" i="11"/>
  <c r="AL287" i="11"/>
  <c r="AD287" i="11"/>
  <c r="AD685" i="11" s="1"/>
  <c r="V287" i="11"/>
  <c r="N287" i="11"/>
  <c r="F287" i="11"/>
  <c r="AW286" i="11"/>
  <c r="AN286" i="11"/>
  <c r="AF286" i="11"/>
  <c r="X286" i="11"/>
  <c r="P286" i="11"/>
  <c r="H286" i="11"/>
  <c r="AV387" i="10"/>
  <c r="AE387" i="10"/>
  <c r="O387" i="10"/>
  <c r="AO385" i="10"/>
  <c r="Y385" i="10"/>
  <c r="Y716" i="10" s="1"/>
  <c r="I385" i="10"/>
  <c r="AQ383" i="10"/>
  <c r="AA383" i="10"/>
  <c r="AX379" i="10"/>
  <c r="AX711" i="10" s="1"/>
  <c r="Q379" i="10"/>
  <c r="Q711" i="10" s="1"/>
  <c r="V336" i="11"/>
  <c r="AB334" i="11"/>
  <c r="AV333" i="11"/>
  <c r="O333" i="11"/>
  <c r="AH332" i="11"/>
  <c r="BB331" i="11"/>
  <c r="U331" i="11"/>
  <c r="AN330" i="11"/>
  <c r="H330" i="11"/>
  <c r="AU328" i="11"/>
  <c r="AU711" i="11" s="1"/>
  <c r="N328" i="11"/>
  <c r="N711" i="11" s="1"/>
  <c r="AG327" i="11"/>
  <c r="AG712" i="11" s="1"/>
  <c r="AG712" i="14" s="1"/>
  <c r="BA326" i="11"/>
  <c r="T326" i="11"/>
  <c r="AM325" i="11"/>
  <c r="G325" i="11"/>
  <c r="Z324" i="11"/>
  <c r="AF322" i="11"/>
  <c r="AZ321" i="11"/>
  <c r="S321" i="11"/>
  <c r="AL320" i="11"/>
  <c r="AL708" i="11" s="1"/>
  <c r="F320" i="11"/>
  <c r="F708" i="11" s="1"/>
  <c r="Y319" i="11"/>
  <c r="AR318" i="11"/>
  <c r="AH318" i="11"/>
  <c r="R318" i="11"/>
  <c r="AN316" i="11"/>
  <c r="X316" i="11"/>
  <c r="X703" i="11" s="1"/>
  <c r="H316" i="11"/>
  <c r="AQ315" i="11"/>
  <c r="AQ702" i="11" s="1"/>
  <c r="AA315" i="11"/>
  <c r="AA702" i="11" s="1"/>
  <c r="K315" i="11"/>
  <c r="K702" i="11" s="1"/>
  <c r="AU314" i="11"/>
  <c r="AD314" i="11"/>
  <c r="N314" i="11"/>
  <c r="AX313" i="11"/>
  <c r="AG313" i="11"/>
  <c r="Q313" i="11"/>
  <c r="BA312" i="11"/>
  <c r="AJ312" i="11"/>
  <c r="T312" i="11"/>
  <c r="AM311" i="11"/>
  <c r="W311" i="11"/>
  <c r="G311" i="11"/>
  <c r="AP310" i="11"/>
  <c r="AP700" i="11" s="1"/>
  <c r="Z310" i="11"/>
  <c r="T310" i="11"/>
  <c r="T700" i="11" s="1"/>
  <c r="N310" i="11"/>
  <c r="N700" i="11" s="1"/>
  <c r="AW308" i="11"/>
  <c r="AW699" i="11" s="1"/>
  <c r="AN308" i="11"/>
  <c r="AN699" i="11" s="1"/>
  <c r="AF308" i="11"/>
  <c r="X308" i="11"/>
  <c r="X699" i="11" s="1"/>
  <c r="P308" i="11"/>
  <c r="H308" i="11"/>
  <c r="BC306" i="11"/>
  <c r="AU306" i="11"/>
  <c r="AL306" i="11"/>
  <c r="AD306" i="11"/>
  <c r="V306" i="11"/>
  <c r="N306" i="11"/>
  <c r="F306" i="11"/>
  <c r="AX305" i="11"/>
  <c r="AX698" i="11" s="1"/>
  <c r="AO305" i="11"/>
  <c r="AO698" i="11" s="1"/>
  <c r="AG305" i="11"/>
  <c r="Y305" i="11"/>
  <c r="Q305" i="11"/>
  <c r="Q698" i="11" s="1"/>
  <c r="I305" i="11"/>
  <c r="AV303" i="11"/>
  <c r="AM303" i="11"/>
  <c r="AE303" i="11"/>
  <c r="W303" i="11"/>
  <c r="O303" i="11"/>
  <c r="G303" i="11"/>
  <c r="J302" i="11"/>
  <c r="J694" i="11" s="1"/>
  <c r="AW300" i="11"/>
  <c r="AN300" i="11"/>
  <c r="AF300" i="11"/>
  <c r="X300" i="11"/>
  <c r="P300" i="11"/>
  <c r="H300" i="11"/>
  <c r="BC298" i="11"/>
  <c r="AU298" i="11"/>
  <c r="AL298" i="11"/>
  <c r="AD298" i="11"/>
  <c r="V298" i="11"/>
  <c r="N298" i="11"/>
  <c r="F298" i="11"/>
  <c r="AX297" i="11"/>
  <c r="AO297" i="11"/>
  <c r="AG297" i="11"/>
  <c r="Y297" i="11"/>
  <c r="Q297" i="11"/>
  <c r="I297" i="11"/>
  <c r="AV295" i="11"/>
  <c r="AM295" i="11"/>
  <c r="AE295" i="11"/>
  <c r="W295" i="11"/>
  <c r="O295" i="11"/>
  <c r="G295" i="11"/>
  <c r="AW292" i="11"/>
  <c r="AN292" i="11"/>
  <c r="AF292" i="11"/>
  <c r="X292" i="11"/>
  <c r="P292" i="11"/>
  <c r="H292" i="11"/>
  <c r="N290" i="11"/>
  <c r="N683" i="11" s="1"/>
  <c r="AV289" i="11"/>
  <c r="AM289" i="11"/>
  <c r="AE289" i="11"/>
  <c r="W289" i="11"/>
  <c r="O289" i="11"/>
  <c r="G289" i="11"/>
  <c r="AY288" i="11"/>
  <c r="AP288" i="11"/>
  <c r="AH288" i="11"/>
  <c r="Z288" i="11"/>
  <c r="R288" i="11"/>
  <c r="J288" i="11"/>
  <c r="BB287" i="11"/>
  <c r="BB685" i="11" s="1"/>
  <c r="AT287" i="11"/>
  <c r="AT685" i="11" s="1"/>
  <c r="AK287" i="11"/>
  <c r="AK685" i="11" s="1"/>
  <c r="AC287" i="11"/>
  <c r="AC685" i="11" s="1"/>
  <c r="U287" i="11"/>
  <c r="U685" i="11" s="1"/>
  <c r="M287" i="11"/>
  <c r="M685" i="11" s="1"/>
  <c r="AV286" i="11"/>
  <c r="AM286" i="11"/>
  <c r="AE286" i="11"/>
  <c r="W286" i="11"/>
  <c r="O286" i="11"/>
  <c r="G286" i="11"/>
  <c r="AZ385" i="10"/>
  <c r="AI385" i="10"/>
  <c r="F383" i="10"/>
  <c r="J383" i="10"/>
  <c r="N383" i="10"/>
  <c r="R383" i="10"/>
  <c r="V383" i="10"/>
  <c r="Z383" i="10"/>
  <c r="AD383" i="10"/>
  <c r="AH383" i="10"/>
  <c r="AL383" i="10"/>
  <c r="AP383" i="10"/>
  <c r="AU383" i="10"/>
  <c r="AY383" i="10"/>
  <c r="BC383" i="10"/>
  <c r="H383" i="10"/>
  <c r="L383" i="10"/>
  <c r="P383" i="10"/>
  <c r="T383" i="10"/>
  <c r="X383" i="10"/>
  <c r="AB383" i="10"/>
  <c r="AF383" i="10"/>
  <c r="AJ383" i="10"/>
  <c r="AN383" i="10"/>
  <c r="AR383" i="10"/>
  <c r="AW383" i="10"/>
  <c r="BA383" i="10"/>
  <c r="AZ339" i="11"/>
  <c r="AV339" i="11"/>
  <c r="AQ339" i="11"/>
  <c r="AM339" i="11"/>
  <c r="AI339" i="11"/>
  <c r="AE339" i="11"/>
  <c r="AA339" i="11"/>
  <c r="W339" i="11"/>
  <c r="S339" i="11"/>
  <c r="O339" i="11"/>
  <c r="K339" i="11"/>
  <c r="Z336" i="11"/>
  <c r="AF334" i="11"/>
  <c r="S333" i="11"/>
  <c r="AL332" i="11"/>
  <c r="Y331" i="11"/>
  <c r="L330" i="11"/>
  <c r="AY328" i="11"/>
  <c r="R328" i="11"/>
  <c r="X326" i="11"/>
  <c r="X713" i="11" s="1"/>
  <c r="X713" i="14" s="1"/>
  <c r="AQ325" i="11"/>
  <c r="AQ707" i="11" s="1"/>
  <c r="K325" i="11"/>
  <c r="K707" i="11" s="1"/>
  <c r="AD324" i="11"/>
  <c r="AJ322" i="11"/>
  <c r="W321" i="11"/>
  <c r="AP320" i="11"/>
  <c r="J320" i="11"/>
  <c r="AC319" i="11"/>
  <c r="AW318" i="11"/>
  <c r="AB318" i="11"/>
  <c r="L318" i="11"/>
  <c r="AY316" i="11"/>
  <c r="AH316" i="11"/>
  <c r="R316" i="11"/>
  <c r="AQ313" i="11"/>
  <c r="AA313" i="11"/>
  <c r="K313" i="11"/>
  <c r="AU312" i="11"/>
  <c r="AD312" i="11"/>
  <c r="N312" i="11"/>
  <c r="AX311" i="11"/>
  <c r="AG311" i="11"/>
  <c r="Q311" i="11"/>
  <c r="BA310" i="11"/>
  <c r="BA700" i="11" s="1"/>
  <c r="AJ310" i="11"/>
  <c r="AJ700" i="11" s="1"/>
  <c r="M310" i="11"/>
  <c r="M700" i="11" s="1"/>
  <c r="AV308" i="11"/>
  <c r="AV699" i="11" s="1"/>
  <c r="AM308" i="11"/>
  <c r="AE308" i="11"/>
  <c r="AE699" i="11" s="1"/>
  <c r="W308" i="11"/>
  <c r="W699" i="11" s="1"/>
  <c r="O308" i="11"/>
  <c r="O699" i="11" s="1"/>
  <c r="G308" i="11"/>
  <c r="AW305" i="11"/>
  <c r="AN305" i="11"/>
  <c r="AN698" i="11" s="1"/>
  <c r="AF305" i="11"/>
  <c r="AF698" i="11" s="1"/>
  <c r="X305" i="11"/>
  <c r="X698" i="11" s="1"/>
  <c r="P305" i="11"/>
  <c r="H305" i="11"/>
  <c r="H698" i="11" s="1"/>
  <c r="BC303" i="11"/>
  <c r="AU303" i="11"/>
  <c r="AL303" i="11"/>
  <c r="AD303" i="11"/>
  <c r="V303" i="11"/>
  <c r="N303" i="11"/>
  <c r="F303" i="11"/>
  <c r="AV300" i="11"/>
  <c r="AM300" i="11"/>
  <c r="AE300" i="11"/>
  <c r="W300" i="11"/>
  <c r="O300" i="11"/>
  <c r="G300" i="11"/>
  <c r="AW297" i="11"/>
  <c r="AN297" i="11"/>
  <c r="AF297" i="11"/>
  <c r="X297" i="11"/>
  <c r="P297" i="11"/>
  <c r="H297" i="11"/>
  <c r="BC295" i="11"/>
  <c r="AU295" i="11"/>
  <c r="AL295" i="11"/>
  <c r="AD295" i="11"/>
  <c r="V295" i="11"/>
  <c r="N295" i="11"/>
  <c r="F295" i="11"/>
  <c r="AV292" i="11"/>
  <c r="AM292" i="11"/>
  <c r="AE292" i="11"/>
  <c r="W292" i="11"/>
  <c r="O292" i="11"/>
  <c r="G292" i="11"/>
  <c r="BC289" i="11"/>
  <c r="AU289" i="11"/>
  <c r="AL289" i="11"/>
  <c r="AD289" i="11"/>
  <c r="V289" i="11"/>
  <c r="N289" i="11"/>
  <c r="F289" i="11"/>
  <c r="BC328" i="11"/>
  <c r="BC711" i="11" s="1"/>
  <c r="V328" i="11"/>
  <c r="V711" i="11" s="1"/>
  <c r="AN322" i="11"/>
  <c r="H322" i="11"/>
  <c r="AA321" i="11"/>
  <c r="AU320" i="11"/>
  <c r="AU708" i="11" s="1"/>
  <c r="N320" i="11"/>
  <c r="N708" i="11" s="1"/>
  <c r="AN312" i="11"/>
  <c r="X312" i="11"/>
  <c r="H312" i="11"/>
  <c r="F292" i="11"/>
  <c r="AN334" i="11"/>
  <c r="H334" i="11"/>
  <c r="AA333" i="11"/>
  <c r="N332" i="11"/>
  <c r="Z328" i="11"/>
  <c r="Z711" i="11" s="1"/>
  <c r="AY326" i="11"/>
  <c r="AO326" i="11"/>
  <c r="AO713" i="11" s="1"/>
  <c r="AO713" i="14" s="1"/>
  <c r="AF326" i="11"/>
  <c r="AF713" i="11" s="1"/>
  <c r="AF713" i="14" s="1"/>
  <c r="AA326" i="11"/>
  <c r="R326" i="11"/>
  <c r="I326" i="11"/>
  <c r="I713" i="11" s="1"/>
  <c r="AR322" i="11"/>
  <c r="L322" i="11"/>
  <c r="AE321" i="11"/>
  <c r="AY320" i="11"/>
  <c r="AY708" i="11" s="1"/>
  <c r="R320" i="11"/>
  <c r="R708" i="11" s="1"/>
  <c r="BA313" i="11"/>
  <c r="AV313" i="11"/>
  <c r="AJ313" i="11"/>
  <c r="AE313" i="11"/>
  <c r="T313" i="11"/>
  <c r="O313" i="11"/>
  <c r="AY312" i="11"/>
  <c r="AH312" i="11"/>
  <c r="R312" i="11"/>
  <c r="AR303" i="11"/>
  <c r="AJ303" i="11"/>
  <c r="AB303" i="11"/>
  <c r="T303" i="11"/>
  <c r="L303" i="11"/>
  <c r="F290" i="11"/>
  <c r="L334" i="11"/>
  <c r="AE333" i="11"/>
  <c r="R332" i="11"/>
  <c r="AD328" i="11"/>
  <c r="AD711" i="11" s="1"/>
  <c r="BC326" i="11"/>
  <c r="BC713" i="11" s="1"/>
  <c r="BC713" i="14" s="1"/>
  <c r="AT326" i="11"/>
  <c r="AT713" i="11" s="1"/>
  <c r="AT713" i="14" s="1"/>
  <c r="AJ326" i="11"/>
  <c r="AE326" i="11"/>
  <c r="AE713" i="11" s="1"/>
  <c r="AE713" i="14" s="1"/>
  <c r="V326" i="11"/>
  <c r="V713" i="11" s="1"/>
  <c r="V713" i="14" s="1"/>
  <c r="M326" i="11"/>
  <c r="M713" i="11" s="1"/>
  <c r="M713" i="14" s="1"/>
  <c r="AY325" i="11"/>
  <c r="AO325" i="11"/>
  <c r="AF325" i="11"/>
  <c r="W325" i="11"/>
  <c r="W707" i="11" s="1"/>
  <c r="R325" i="11"/>
  <c r="I325" i="11"/>
  <c r="AW322" i="11"/>
  <c r="P322" i="11"/>
  <c r="AI321" i="11"/>
  <c r="BC320" i="11"/>
  <c r="BC708" i="11" s="1"/>
  <c r="V320" i="11"/>
  <c r="V708" i="11" s="1"/>
  <c r="AY319" i="11"/>
  <c r="AO319" i="11"/>
  <c r="AJ319" i="11"/>
  <c r="AA319" i="11"/>
  <c r="R319" i="11"/>
  <c r="I319" i="11"/>
  <c r="AU318" i="11"/>
  <c r="AE318" i="11"/>
  <c r="Z318" i="11"/>
  <c r="O318" i="11"/>
  <c r="J318" i="11"/>
  <c r="AU313" i="11"/>
  <c r="AO313" i="11"/>
  <c r="AD313" i="11"/>
  <c r="Y313" i="11"/>
  <c r="N313" i="11"/>
  <c r="I313" i="11"/>
  <c r="AR312" i="11"/>
  <c r="AB312" i="11"/>
  <c r="L312" i="11"/>
  <c r="BA311" i="11"/>
  <c r="AV311" i="11"/>
  <c r="AJ311" i="11"/>
  <c r="AE311" i="11"/>
  <c r="T311" i="11"/>
  <c r="O311" i="11"/>
  <c r="AY310" i="11"/>
  <c r="AY700" i="11" s="1"/>
  <c r="AM310" i="11"/>
  <c r="AM700" i="11" s="1"/>
  <c r="AH310" i="11"/>
  <c r="AH700" i="11" s="1"/>
  <c r="W310" i="11"/>
  <c r="Q310" i="11"/>
  <c r="Q700" i="11" s="1"/>
  <c r="BA308" i="11"/>
  <c r="BA699" i="11" s="1"/>
  <c r="AR308" i="11"/>
  <c r="AR699" i="11" s="1"/>
  <c r="AJ308" i="11"/>
  <c r="AJ699" i="11" s="1"/>
  <c r="AB308" i="11"/>
  <c r="AB699" i="11" s="1"/>
  <c r="T308" i="11"/>
  <c r="T699" i="11" s="1"/>
  <c r="L308" i="11"/>
  <c r="L699" i="11" s="1"/>
  <c r="AZ303" i="11"/>
  <c r="AQ303" i="11"/>
  <c r="AI303" i="11"/>
  <c r="AA303" i="11"/>
  <c r="S303" i="11"/>
  <c r="K303" i="11"/>
  <c r="BA300" i="11"/>
  <c r="AR300" i="11"/>
  <c r="AJ300" i="11"/>
  <c r="AB300" i="11"/>
  <c r="T300" i="11"/>
  <c r="L300" i="11"/>
  <c r="AZ295" i="11"/>
  <c r="AQ295" i="11"/>
  <c r="AI295" i="11"/>
  <c r="AA295" i="11"/>
  <c r="S295" i="11"/>
  <c r="K295" i="11"/>
  <c r="AR292" i="11"/>
  <c r="AJ292" i="11"/>
  <c r="AB292" i="11"/>
  <c r="T292" i="11"/>
  <c r="L292" i="11"/>
  <c r="K289" i="11"/>
  <c r="AW334" i="11"/>
  <c r="P334" i="11"/>
  <c r="AI333" i="11"/>
  <c r="BC332" i="11"/>
  <c r="V332" i="11"/>
  <c r="AY331" i="11"/>
  <c r="AO331" i="11"/>
  <c r="AJ331" i="11"/>
  <c r="AA331" i="11"/>
  <c r="I331" i="11"/>
  <c r="AH328" i="11"/>
  <c r="P327" i="11"/>
  <c r="AX326" i="11"/>
  <c r="AX713" i="11" s="1"/>
  <c r="AX713" i="14" s="1"/>
  <c r="AN326" i="11"/>
  <c r="AN713" i="11" s="1"/>
  <c r="AN713" i="14" s="1"/>
  <c r="AI326" i="11"/>
  <c r="Z326" i="11"/>
  <c r="Z713" i="11" s="1"/>
  <c r="H326" i="11"/>
  <c r="H713" i="11" s="1"/>
  <c r="H713" i="14" s="1"/>
  <c r="BC325" i="11"/>
  <c r="BC707" i="11" s="1"/>
  <c r="AT325" i="11"/>
  <c r="AT707" i="11" s="1"/>
  <c r="AJ325" i="11"/>
  <c r="AJ707" i="11" s="1"/>
  <c r="AA325" i="11"/>
  <c r="AA707" i="11" s="1"/>
  <c r="V325" i="11"/>
  <c r="V707" i="11" s="1"/>
  <c r="AU324" i="11"/>
  <c r="AO324" i="11"/>
  <c r="AF324" i="11"/>
  <c r="W324" i="11"/>
  <c r="N324" i="11"/>
  <c r="BA322" i="11"/>
  <c r="T322" i="11"/>
  <c r="AM321" i="11"/>
  <c r="G321" i="11"/>
  <c r="Z320" i="11"/>
  <c r="BC319" i="11"/>
  <c r="AT319" i="11"/>
  <c r="AN319" i="11"/>
  <c r="AE319" i="11"/>
  <c r="V319" i="11"/>
  <c r="M319" i="11"/>
  <c r="AY318" i="11"/>
  <c r="AO318" i="11"/>
  <c r="AJ318" i="11"/>
  <c r="Y318" i="11"/>
  <c r="T318" i="11"/>
  <c r="AV316" i="11"/>
  <c r="AP316" i="11"/>
  <c r="AE316" i="11"/>
  <c r="Z316" i="11"/>
  <c r="Z703" i="11" s="1"/>
  <c r="J316" i="11"/>
  <c r="AY315" i="11"/>
  <c r="AT315" i="11"/>
  <c r="AT702" i="11" s="1"/>
  <c r="AH315" i="11"/>
  <c r="AH702" i="11" s="1"/>
  <c r="AC315" i="11"/>
  <c r="M315" i="11"/>
  <c r="AZ313" i="11"/>
  <c r="AN313" i="11"/>
  <c r="AI313" i="11"/>
  <c r="X313" i="11"/>
  <c r="S313" i="11"/>
  <c r="BC312" i="11"/>
  <c r="AL312" i="11"/>
  <c r="V312" i="11"/>
  <c r="F312" i="11"/>
  <c r="AU311" i="11"/>
  <c r="AO311" i="11"/>
  <c r="AD311" i="11"/>
  <c r="Y311" i="11"/>
  <c r="I311" i="11"/>
  <c r="AX310" i="11"/>
  <c r="AR310" i="11"/>
  <c r="AR700" i="11" s="1"/>
  <c r="AB310" i="11"/>
  <c r="AB700" i="11" s="1"/>
  <c r="P310" i="11"/>
  <c r="J310" i="11"/>
  <c r="J700" i="11" s="1"/>
  <c r="AZ308" i="11"/>
  <c r="AZ699" i="11" s="1"/>
  <c r="AQ308" i="11"/>
  <c r="AQ699" i="11" s="1"/>
  <c r="AI308" i="11"/>
  <c r="AI699" i="11" s="1"/>
  <c r="AA308" i="11"/>
  <c r="S308" i="11"/>
  <c r="S699" i="11" s="1"/>
  <c r="K308" i="11"/>
  <c r="K699" i="11" s="1"/>
  <c r="AX306" i="11"/>
  <c r="AO306" i="11"/>
  <c r="AG306" i="11"/>
  <c r="Y306" i="11"/>
  <c r="Q306" i="11"/>
  <c r="I306" i="11"/>
  <c r="BA305" i="11"/>
  <c r="AR305" i="11"/>
  <c r="AR698" i="11" s="1"/>
  <c r="AJ305" i="11"/>
  <c r="AJ698" i="11" s="1"/>
  <c r="AB305" i="11"/>
  <c r="AB698" i="11" s="1"/>
  <c r="T305" i="11"/>
  <c r="T698" i="11" s="1"/>
  <c r="L305" i="11"/>
  <c r="L698" i="11" s="1"/>
  <c r="AY303" i="11"/>
  <c r="AP303" i="11"/>
  <c r="AH303" i="11"/>
  <c r="Z303" i="11"/>
  <c r="R303" i="11"/>
  <c r="J303" i="11"/>
  <c r="P301" i="11"/>
  <c r="H301" i="11"/>
  <c r="AZ300" i="11"/>
  <c r="AQ300" i="11"/>
  <c r="AI300" i="11"/>
  <c r="AA300" i="11"/>
  <c r="S300" i="11"/>
  <c r="K300" i="11"/>
  <c r="AX298" i="11"/>
  <c r="AO298" i="11"/>
  <c r="AG298" i="11"/>
  <c r="Y298" i="11"/>
  <c r="Q298" i="11"/>
  <c r="I298" i="11"/>
  <c r="BA297" i="11"/>
  <c r="AR297" i="11"/>
  <c r="AJ297" i="11"/>
  <c r="AB297" i="11"/>
  <c r="T297" i="11"/>
  <c r="L297" i="11"/>
  <c r="AY295" i="11"/>
  <c r="AP295" i="11"/>
  <c r="AH295" i="11"/>
  <c r="Z295" i="11"/>
  <c r="R295" i="11"/>
  <c r="J295" i="11"/>
  <c r="AW293" i="11"/>
  <c r="AW690" i="11" s="1"/>
  <c r="AN293" i="11"/>
  <c r="AN690" i="11" s="1"/>
  <c r="AF293" i="11"/>
  <c r="AF690" i="11" s="1"/>
  <c r="X293" i="11"/>
  <c r="X690" i="11" s="1"/>
  <c r="P293" i="11"/>
  <c r="P690" i="11" s="1"/>
  <c r="H293" i="11"/>
  <c r="H690" i="11" s="1"/>
  <c r="AZ292" i="11"/>
  <c r="AQ292" i="11"/>
  <c r="AI292" i="11"/>
  <c r="AA292" i="11"/>
  <c r="S292" i="11"/>
  <c r="K292" i="11"/>
  <c r="AX290" i="11"/>
  <c r="AX683" i="11" s="1"/>
  <c r="AO290" i="11"/>
  <c r="AO683" i="11" s="1"/>
  <c r="AG290" i="11"/>
  <c r="AG683" i="11" s="1"/>
  <c r="Y290" i="11"/>
  <c r="Y683" i="11" s="1"/>
  <c r="Q290" i="11"/>
  <c r="Q683" i="11" s="1"/>
  <c r="I290" i="11"/>
  <c r="I683" i="11" s="1"/>
  <c r="AY289" i="11"/>
  <c r="AP289" i="11"/>
  <c r="AH289" i="11"/>
  <c r="Z289" i="11"/>
  <c r="R289" i="11"/>
  <c r="J289" i="11"/>
  <c r="BB288" i="11"/>
  <c r="AT288" i="11"/>
  <c r="AK288" i="11"/>
  <c r="AC288" i="11"/>
  <c r="U288" i="11"/>
  <c r="M288" i="11"/>
  <c r="AW287" i="11"/>
  <c r="AW685" i="11" s="1"/>
  <c r="AN287" i="11"/>
  <c r="AN685" i="11" s="1"/>
  <c r="AF287" i="11"/>
  <c r="X287" i="11"/>
  <c r="X685" i="11" s="1"/>
  <c r="P287" i="11"/>
  <c r="P685" i="11" s="1"/>
  <c r="H287" i="11"/>
  <c r="H685" i="11" s="1"/>
  <c r="AY286" i="11"/>
  <c r="AP286" i="11"/>
  <c r="AH286" i="11"/>
  <c r="Z286" i="11"/>
  <c r="R286" i="11"/>
  <c r="J286" i="11"/>
  <c r="H385" i="10"/>
  <c r="L385" i="10"/>
  <c r="P385" i="10"/>
  <c r="T385" i="10"/>
  <c r="X385" i="10"/>
  <c r="AB385" i="10"/>
  <c r="AF385" i="10"/>
  <c r="AJ385" i="10"/>
  <c r="AN385" i="10"/>
  <c r="AR385" i="10"/>
  <c r="AW385" i="10"/>
  <c r="BA385" i="10"/>
  <c r="F385" i="10"/>
  <c r="J385" i="10"/>
  <c r="N385" i="10"/>
  <c r="R385" i="10"/>
  <c r="V385" i="10"/>
  <c r="Z385" i="10"/>
  <c r="AD385" i="10"/>
  <c r="AH385" i="10"/>
  <c r="AL385" i="10"/>
  <c r="AP385" i="10"/>
  <c r="AU385" i="10"/>
  <c r="AY385" i="10"/>
  <c r="BC385" i="10"/>
  <c r="AM383" i="10"/>
  <c r="W383" i="10"/>
  <c r="G383" i="10"/>
  <c r="AO342" i="10"/>
  <c r="AF342" i="10"/>
  <c r="W342" i="10"/>
  <c r="I342" i="10"/>
  <c r="AY340" i="10"/>
  <c r="AO340" i="10"/>
  <c r="AA340" i="10"/>
  <c r="R340" i="10"/>
  <c r="BA338" i="10"/>
  <c r="AV338" i="10"/>
  <c r="AJ338" i="10"/>
  <c r="AE338" i="10"/>
  <c r="T338" i="10"/>
  <c r="O338" i="10"/>
  <c r="BB336" i="10"/>
  <c r="AA336" i="10"/>
  <c r="U336" i="10"/>
  <c r="AC334" i="10"/>
  <c r="AC716" i="10" s="1"/>
  <c r="W334" i="10"/>
  <c r="W716" i="10" s="1"/>
  <c r="AQ332" i="10"/>
  <c r="AK332" i="10"/>
  <c r="W332" i="10"/>
  <c r="J332" i="10"/>
  <c r="AM330" i="10"/>
  <c r="AR327" i="10"/>
  <c r="AB327" i="10"/>
  <c r="L327" i="10"/>
  <c r="AN326" i="10"/>
  <c r="X326" i="10"/>
  <c r="H326" i="10"/>
  <c r="I324" i="10"/>
  <c r="R324" i="10"/>
  <c r="AA324" i="10"/>
  <c r="AO324" i="10"/>
  <c r="AY324" i="10"/>
  <c r="J324" i="10"/>
  <c r="S324" i="10"/>
  <c r="AG324" i="10"/>
  <c r="AP324" i="10"/>
  <c r="AZ324" i="10"/>
  <c r="F324" i="10"/>
  <c r="O324" i="10"/>
  <c r="AC324" i="10"/>
  <c r="AL324" i="10"/>
  <c r="AV324" i="10"/>
  <c r="Q324" i="10"/>
  <c r="Z324" i="10"/>
  <c r="AI324" i="10"/>
  <c r="AX324" i="10"/>
  <c r="M324" i="10"/>
  <c r="V324" i="10"/>
  <c r="AE324" i="10"/>
  <c r="AT324" i="10"/>
  <c r="BC324" i="10"/>
  <c r="G318" i="10"/>
  <c r="W318" i="10"/>
  <c r="AM318" i="10"/>
  <c r="S318" i="10"/>
  <c r="AI318" i="10"/>
  <c r="AZ318" i="10"/>
  <c r="I318" i="10"/>
  <c r="Y318" i="10"/>
  <c r="AO318" i="10"/>
  <c r="K318" i="10"/>
  <c r="AA318" i="10"/>
  <c r="AQ318" i="10"/>
  <c r="Q318" i="10"/>
  <c r="AG318" i="10"/>
  <c r="AX318" i="10"/>
  <c r="Q304" i="10"/>
  <c r="AX304" i="10"/>
  <c r="Y304" i="10"/>
  <c r="M304" i="10"/>
  <c r="AT304" i="10"/>
  <c r="I304" i="10"/>
  <c r="AO304" i="10"/>
  <c r="AC304" i="10"/>
  <c r="AZ386" i="10"/>
  <c r="AV386" i="10"/>
  <c r="AQ386" i="10"/>
  <c r="AM386" i="10"/>
  <c r="AI386" i="10"/>
  <c r="AE386" i="10"/>
  <c r="AA386" i="10"/>
  <c r="W386" i="10"/>
  <c r="S386" i="10"/>
  <c r="O386" i="10"/>
  <c r="K386" i="10"/>
  <c r="AZ382" i="10"/>
  <c r="AV382" i="10"/>
  <c r="AQ382" i="10"/>
  <c r="AM382" i="10"/>
  <c r="AI382" i="10"/>
  <c r="AE382" i="10"/>
  <c r="AA382" i="10"/>
  <c r="W382" i="10"/>
  <c r="S382" i="10"/>
  <c r="O382" i="10"/>
  <c r="K382" i="10"/>
  <c r="BC381" i="10"/>
  <c r="AY381" i="10"/>
  <c r="AU381" i="10"/>
  <c r="AP381" i="10"/>
  <c r="AL381" i="10"/>
  <c r="AH381" i="10"/>
  <c r="AD381" i="10"/>
  <c r="Z381" i="10"/>
  <c r="V381" i="10"/>
  <c r="R381" i="10"/>
  <c r="N381" i="10"/>
  <c r="J381" i="10"/>
  <c r="F381" i="10"/>
  <c r="AZ378" i="10"/>
  <c r="AV378" i="10"/>
  <c r="AQ378" i="10"/>
  <c r="AM378" i="10"/>
  <c r="AI378" i="10"/>
  <c r="AE378" i="10"/>
  <c r="AA378" i="10"/>
  <c r="W378" i="10"/>
  <c r="S378" i="10"/>
  <c r="O378" i="10"/>
  <c r="K378" i="10"/>
  <c r="BC377" i="10"/>
  <c r="AY377" i="10"/>
  <c r="AU377" i="10"/>
  <c r="AP377" i="10"/>
  <c r="AL377" i="10"/>
  <c r="AH377" i="10"/>
  <c r="AD377" i="10"/>
  <c r="Z377" i="10"/>
  <c r="V377" i="10"/>
  <c r="R377" i="10"/>
  <c r="N377" i="10"/>
  <c r="J377" i="10"/>
  <c r="F377" i="10"/>
  <c r="BA375" i="10"/>
  <c r="AW375" i="10"/>
  <c r="AR375" i="10"/>
  <c r="AN375" i="10"/>
  <c r="AJ375" i="10"/>
  <c r="AF375" i="10"/>
  <c r="AB375" i="10"/>
  <c r="X375" i="10"/>
  <c r="T375" i="10"/>
  <c r="P375" i="10"/>
  <c r="L375" i="10"/>
  <c r="H375" i="10"/>
  <c r="AZ374" i="10"/>
  <c r="AZ708" i="10" s="1"/>
  <c r="AV374" i="10"/>
  <c r="AQ374" i="10"/>
  <c r="AM374" i="10"/>
  <c r="AM708" i="10" s="1"/>
  <c r="AI374" i="10"/>
  <c r="AE374" i="10"/>
  <c r="AA374" i="10"/>
  <c r="W374" i="10"/>
  <c r="S374" i="10"/>
  <c r="S708" i="10" s="1"/>
  <c r="O374" i="10"/>
  <c r="K374" i="10"/>
  <c r="BC373" i="10"/>
  <c r="AY373" i="10"/>
  <c r="AU373" i="10"/>
  <c r="AP373" i="10"/>
  <c r="AL373" i="10"/>
  <c r="AH373" i="10"/>
  <c r="AD373" i="10"/>
  <c r="Z373" i="10"/>
  <c r="V373" i="10"/>
  <c r="R373" i="10"/>
  <c r="N373" i="10"/>
  <c r="J373" i="10"/>
  <c r="F373" i="10"/>
  <c r="BA371" i="10"/>
  <c r="AW371" i="10"/>
  <c r="AR371" i="10"/>
  <c r="AN371" i="10"/>
  <c r="AJ371" i="10"/>
  <c r="AF371" i="10"/>
  <c r="AB371" i="10"/>
  <c r="X371" i="10"/>
  <c r="T371" i="10"/>
  <c r="P371" i="10"/>
  <c r="L371" i="10"/>
  <c r="H371" i="10"/>
  <c r="AZ370" i="10"/>
  <c r="AZ707" i="10" s="1"/>
  <c r="AV370" i="10"/>
  <c r="AV707" i="10" s="1"/>
  <c r="AQ370" i="10"/>
  <c r="AQ707" i="10" s="1"/>
  <c r="AM370" i="10"/>
  <c r="AM707" i="10" s="1"/>
  <c r="AI370" i="10"/>
  <c r="AI707" i="10" s="1"/>
  <c r="AE370" i="10"/>
  <c r="AE707" i="10" s="1"/>
  <c r="AA370" i="10"/>
  <c r="AA707" i="10" s="1"/>
  <c r="W370" i="10"/>
  <c r="W707" i="10" s="1"/>
  <c r="S370" i="10"/>
  <c r="S707" i="10" s="1"/>
  <c r="O370" i="10"/>
  <c r="O707" i="10" s="1"/>
  <c r="K370" i="10"/>
  <c r="K707" i="10" s="1"/>
  <c r="BC369" i="10"/>
  <c r="AY369" i="10"/>
  <c r="AU369" i="10"/>
  <c r="AP369" i="10"/>
  <c r="AL369" i="10"/>
  <c r="AH369" i="10"/>
  <c r="AD369" i="10"/>
  <c r="Z369" i="10"/>
  <c r="V369" i="10"/>
  <c r="R369" i="10"/>
  <c r="N369" i="10"/>
  <c r="J369" i="10"/>
  <c r="F369" i="10"/>
  <c r="BA367" i="10"/>
  <c r="AW367" i="10"/>
  <c r="AR367" i="10"/>
  <c r="AN367" i="10"/>
  <c r="AJ367" i="10"/>
  <c r="AF367" i="10"/>
  <c r="AB367" i="10"/>
  <c r="X367" i="10"/>
  <c r="T367" i="10"/>
  <c r="P367" i="10"/>
  <c r="L367" i="10"/>
  <c r="H367" i="10"/>
  <c r="AZ366" i="10"/>
  <c r="AV366" i="10"/>
  <c r="AQ366" i="10"/>
  <c r="AM366" i="10"/>
  <c r="AI366" i="10"/>
  <c r="AE366" i="10"/>
  <c r="AA366" i="10"/>
  <c r="W366" i="10"/>
  <c r="S366" i="10"/>
  <c r="O366" i="10"/>
  <c r="K366" i="10"/>
  <c r="BC365" i="10"/>
  <c r="AY365" i="10"/>
  <c r="AU365" i="10"/>
  <c r="AP365" i="10"/>
  <c r="AL365" i="10"/>
  <c r="AH365" i="10"/>
  <c r="AD365" i="10"/>
  <c r="Z365" i="10"/>
  <c r="V365" i="10"/>
  <c r="R365" i="10"/>
  <c r="N365" i="10"/>
  <c r="J365" i="10"/>
  <c r="F365" i="10"/>
  <c r="BA363" i="10"/>
  <c r="BA703" i="10" s="1"/>
  <c r="AW363" i="10"/>
  <c r="AW703" i="10" s="1"/>
  <c r="AR363" i="10"/>
  <c r="AR703" i="10" s="1"/>
  <c r="AN363" i="10"/>
  <c r="AJ363" i="10"/>
  <c r="AJ703" i="10" s="1"/>
  <c r="AF363" i="10"/>
  <c r="AF703" i="10" s="1"/>
  <c r="AB363" i="10"/>
  <c r="AB703" i="10" s="1"/>
  <c r="X363" i="10"/>
  <c r="T363" i="10"/>
  <c r="T703" i="10" s="1"/>
  <c r="P363" i="10"/>
  <c r="P703" i="10" s="1"/>
  <c r="L363" i="10"/>
  <c r="H363" i="10"/>
  <c r="AZ362" i="10"/>
  <c r="AZ702" i="10" s="1"/>
  <c r="AV362" i="10"/>
  <c r="AV702" i="10" s="1"/>
  <c r="AQ362" i="10"/>
  <c r="AQ702" i="10" s="1"/>
  <c r="AM362" i="10"/>
  <c r="AM702" i="10" s="1"/>
  <c r="AI362" i="10"/>
  <c r="AI702" i="10" s="1"/>
  <c r="AE362" i="10"/>
  <c r="AE702" i="10" s="1"/>
  <c r="AA362" i="10"/>
  <c r="AA702" i="10" s="1"/>
  <c r="W362" i="10"/>
  <c r="W702" i="10" s="1"/>
  <c r="S362" i="10"/>
  <c r="S702" i="10" s="1"/>
  <c r="O362" i="10"/>
  <c r="O702" i="10" s="1"/>
  <c r="K362" i="10"/>
  <c r="K702" i="10" s="1"/>
  <c r="BC361" i="10"/>
  <c r="AY361" i="10"/>
  <c r="AU361" i="10"/>
  <c r="AP361" i="10"/>
  <c r="AL361" i="10"/>
  <c r="AH361" i="10"/>
  <c r="AD361" i="10"/>
  <c r="Z361" i="10"/>
  <c r="V361" i="10"/>
  <c r="R361" i="10"/>
  <c r="N361" i="10"/>
  <c r="J361" i="10"/>
  <c r="F361" i="10"/>
  <c r="BA359" i="10"/>
  <c r="AW359" i="10"/>
  <c r="AW699" i="10" s="1"/>
  <c r="AR359" i="10"/>
  <c r="AR699" i="10" s="1"/>
  <c r="AN359" i="10"/>
  <c r="AN699" i="10" s="1"/>
  <c r="AJ359" i="10"/>
  <c r="AF359" i="10"/>
  <c r="AF699" i="10" s="1"/>
  <c r="AB359" i="10"/>
  <c r="AB699" i="10" s="1"/>
  <c r="X359" i="10"/>
  <c r="X699" i="10" s="1"/>
  <c r="T359" i="10"/>
  <c r="P359" i="10"/>
  <c r="P699" i="10" s="1"/>
  <c r="L359" i="10"/>
  <c r="L699" i="10" s="1"/>
  <c r="H359" i="10"/>
  <c r="H699" i="10" s="1"/>
  <c r="AZ358" i="10"/>
  <c r="AV358" i="10"/>
  <c r="AQ358" i="10"/>
  <c r="AM358" i="10"/>
  <c r="AI358" i="10"/>
  <c r="AE358" i="10"/>
  <c r="AA358" i="10"/>
  <c r="W358" i="10"/>
  <c r="S358" i="10"/>
  <c r="O358" i="10"/>
  <c r="K358" i="10"/>
  <c r="BC357" i="10"/>
  <c r="BC698" i="10" s="1"/>
  <c r="AY357" i="10"/>
  <c r="AY698" i="10" s="1"/>
  <c r="AU357" i="10"/>
  <c r="AU698" i="10" s="1"/>
  <c r="AP357" i="10"/>
  <c r="AL357" i="10"/>
  <c r="AL698" i="10" s="1"/>
  <c r="AH357" i="10"/>
  <c r="AH698" i="10" s="1"/>
  <c r="AD357" i="10"/>
  <c r="AD698" i="10" s="1"/>
  <c r="Z357" i="10"/>
  <c r="V357" i="10"/>
  <c r="V698" i="10" s="1"/>
  <c r="R357" i="10"/>
  <c r="R698" i="10" s="1"/>
  <c r="N357" i="10"/>
  <c r="N698" i="10" s="1"/>
  <c r="J357" i="10"/>
  <c r="F357" i="10"/>
  <c r="BA355" i="10"/>
  <c r="AW355" i="10"/>
  <c r="AR355" i="10"/>
  <c r="AN355" i="10"/>
  <c r="AJ355" i="10"/>
  <c r="AF355" i="10"/>
  <c r="AB355" i="10"/>
  <c r="X355" i="10"/>
  <c r="T355" i="10"/>
  <c r="P355" i="10"/>
  <c r="L355" i="10"/>
  <c r="H355" i="10"/>
  <c r="AZ354" i="10"/>
  <c r="AV354" i="10"/>
  <c r="AQ354" i="10"/>
  <c r="AM354" i="10"/>
  <c r="AI354" i="10"/>
  <c r="AE354" i="10"/>
  <c r="AA354" i="10"/>
  <c r="W354" i="10"/>
  <c r="S354" i="10"/>
  <c r="O354" i="10"/>
  <c r="K354" i="10"/>
  <c r="BC353" i="10"/>
  <c r="AY353" i="10"/>
  <c r="AU353" i="10"/>
  <c r="AP353" i="10"/>
  <c r="AL353" i="10"/>
  <c r="AH353" i="10"/>
  <c r="AD353" i="10"/>
  <c r="Z353" i="10"/>
  <c r="V353" i="10"/>
  <c r="R353" i="10"/>
  <c r="N353" i="10"/>
  <c r="J353" i="10"/>
  <c r="F353" i="10"/>
  <c r="BA351" i="10"/>
  <c r="AW351" i="10"/>
  <c r="AR351" i="10"/>
  <c r="AN351" i="10"/>
  <c r="AJ351" i="10"/>
  <c r="AF351" i="10"/>
  <c r="AB351" i="10"/>
  <c r="X351" i="10"/>
  <c r="T351" i="10"/>
  <c r="P351" i="10"/>
  <c r="L351" i="10"/>
  <c r="H351" i="10"/>
  <c r="AZ350" i="10"/>
  <c r="AV350" i="10"/>
  <c r="AQ350" i="10"/>
  <c r="AM350" i="10"/>
  <c r="AI350" i="10"/>
  <c r="AE350" i="10"/>
  <c r="AA350" i="10"/>
  <c r="W350" i="10"/>
  <c r="S350" i="10"/>
  <c r="O350" i="10"/>
  <c r="K350" i="10"/>
  <c r="BC349" i="10"/>
  <c r="AY349" i="10"/>
  <c r="AU349" i="10"/>
  <c r="AP349" i="10"/>
  <c r="AL349" i="10"/>
  <c r="AH349" i="10"/>
  <c r="AD349" i="10"/>
  <c r="Z349" i="10"/>
  <c r="V349" i="10"/>
  <c r="R349" i="10"/>
  <c r="N349" i="10"/>
  <c r="J349" i="10"/>
  <c r="F349" i="10"/>
  <c r="BA347" i="10"/>
  <c r="AW347" i="10"/>
  <c r="AR347" i="10"/>
  <c r="AN347" i="10"/>
  <c r="AJ347" i="10"/>
  <c r="AF347" i="10"/>
  <c r="AB347" i="10"/>
  <c r="X347" i="10"/>
  <c r="T347" i="10"/>
  <c r="P347" i="10"/>
  <c r="L347" i="10"/>
  <c r="H347" i="10"/>
  <c r="AZ346" i="10"/>
  <c r="AV346" i="10"/>
  <c r="AQ346" i="10"/>
  <c r="AM346" i="10"/>
  <c r="AI346" i="10"/>
  <c r="AE346" i="10"/>
  <c r="AA346" i="10"/>
  <c r="W346" i="10"/>
  <c r="S346" i="10"/>
  <c r="O346" i="10"/>
  <c r="K346" i="10"/>
  <c r="G346" i="10"/>
  <c r="BC345" i="10"/>
  <c r="AY345" i="10"/>
  <c r="AU345" i="10"/>
  <c r="AP345" i="10"/>
  <c r="AL345" i="10"/>
  <c r="AH345" i="10"/>
  <c r="AD345" i="10"/>
  <c r="Z345" i="10"/>
  <c r="V345" i="10"/>
  <c r="R345" i="10"/>
  <c r="N345" i="10"/>
  <c r="J345" i="10"/>
  <c r="AT342" i="10"/>
  <c r="AT686" i="10" s="1"/>
  <c r="AJ342" i="10"/>
  <c r="AA342" i="10"/>
  <c r="M342" i="10"/>
  <c r="M686" i="10" s="1"/>
  <c r="BC340" i="10"/>
  <c r="AT340" i="10"/>
  <c r="AE340" i="10"/>
  <c r="V340" i="10"/>
  <c r="M340" i="10"/>
  <c r="AM336" i="10"/>
  <c r="AG336" i="10"/>
  <c r="G336" i="10"/>
  <c r="AX334" i="10"/>
  <c r="AX716" i="10" s="1"/>
  <c r="AO334" i="10"/>
  <c r="AI334" i="10"/>
  <c r="I334" i="10"/>
  <c r="AZ332" i="10"/>
  <c r="AC332" i="10"/>
  <c r="O326" i="10"/>
  <c r="AX342" i="10"/>
  <c r="AN342" i="10"/>
  <c r="AE342" i="10"/>
  <c r="Q342" i="10"/>
  <c r="H342" i="10"/>
  <c r="AX340" i="10"/>
  <c r="AI340" i="10"/>
  <c r="Z340" i="10"/>
  <c r="Q340" i="10"/>
  <c r="F339" i="10"/>
  <c r="J339" i="10"/>
  <c r="N339" i="10"/>
  <c r="R339" i="10"/>
  <c r="V339" i="10"/>
  <c r="Z339" i="10"/>
  <c r="AD339" i="10"/>
  <c r="AH339" i="10"/>
  <c r="AL339" i="10"/>
  <c r="AL684" i="10" s="1"/>
  <c r="AP339" i="10"/>
  <c r="AU339" i="10"/>
  <c r="AU684" i="10" s="1"/>
  <c r="AY339" i="10"/>
  <c r="BC339" i="10"/>
  <c r="BC684" i="10" s="1"/>
  <c r="G339" i="10"/>
  <c r="K339" i="10"/>
  <c r="K684" i="10" s="1"/>
  <c r="O339" i="10"/>
  <c r="O684" i="10" s="1"/>
  <c r="S339" i="10"/>
  <c r="S684" i="10" s="1"/>
  <c r="W339" i="10"/>
  <c r="W684" i="10" s="1"/>
  <c r="AA339" i="10"/>
  <c r="AA684" i="10" s="1"/>
  <c r="AE339" i="10"/>
  <c r="AE684" i="10" s="1"/>
  <c r="AI339" i="10"/>
  <c r="AI684" i="10" s="1"/>
  <c r="AM339" i="10"/>
  <c r="AM684" i="10" s="1"/>
  <c r="AQ339" i="10"/>
  <c r="AQ684" i="10" s="1"/>
  <c r="AV339" i="10"/>
  <c r="AV684" i="10" s="1"/>
  <c r="AZ339" i="10"/>
  <c r="AZ684" i="10" s="1"/>
  <c r="AZ338" i="10"/>
  <c r="AN338" i="10"/>
  <c r="AI338" i="10"/>
  <c r="X338" i="10"/>
  <c r="S338" i="10"/>
  <c r="H338" i="10"/>
  <c r="AZ336" i="10"/>
  <c r="AT336" i="10"/>
  <c r="M336" i="10"/>
  <c r="U334" i="10"/>
  <c r="U716" i="10" s="1"/>
  <c r="O334" i="10"/>
  <c r="O716" i="10" s="1"/>
  <c r="AI332" i="10"/>
  <c r="AB332" i="10"/>
  <c r="V332" i="10"/>
  <c r="O332" i="10"/>
  <c r="H332" i="10"/>
  <c r="AK330" i="10"/>
  <c r="U330" i="10"/>
  <c r="L330" i="10"/>
  <c r="AY327" i="10"/>
  <c r="R327" i="10"/>
  <c r="AQ324" i="10"/>
  <c r="K324" i="10"/>
  <c r="O310" i="10"/>
  <c r="O700" i="10" s="1"/>
  <c r="AE310" i="10"/>
  <c r="AE700" i="10" s="1"/>
  <c r="AV310" i="10"/>
  <c r="AV700" i="10" s="1"/>
  <c r="K310" i="10"/>
  <c r="K700" i="10" s="1"/>
  <c r="AA310" i="10"/>
  <c r="AA700" i="10" s="1"/>
  <c r="AQ310" i="10"/>
  <c r="AQ700" i="10" s="1"/>
  <c r="Q310" i="10"/>
  <c r="Q700" i="10" s="1"/>
  <c r="AG310" i="10"/>
  <c r="AG700" i="10" s="1"/>
  <c r="AX310" i="10"/>
  <c r="AX700" i="10" s="1"/>
  <c r="S310" i="10"/>
  <c r="S700" i="10" s="1"/>
  <c r="AI310" i="10"/>
  <c r="AI700" i="10" s="1"/>
  <c r="AZ310" i="10"/>
  <c r="AZ700" i="10" s="1"/>
  <c r="I310" i="10"/>
  <c r="Y310" i="10"/>
  <c r="Y700" i="10" s="1"/>
  <c r="AO310" i="10"/>
  <c r="AO700" i="10" s="1"/>
  <c r="AZ375" i="10"/>
  <c r="AV375" i="10"/>
  <c r="AQ375" i="10"/>
  <c r="AM375" i="10"/>
  <c r="AI375" i="10"/>
  <c r="AE375" i="10"/>
  <c r="AA375" i="10"/>
  <c r="W375" i="10"/>
  <c r="S375" i="10"/>
  <c r="O375" i="10"/>
  <c r="K375" i="10"/>
  <c r="G375" i="10"/>
  <c r="AZ371" i="10"/>
  <c r="AV371" i="10"/>
  <c r="AQ371" i="10"/>
  <c r="AM371" i="10"/>
  <c r="AI371" i="10"/>
  <c r="AE371" i="10"/>
  <c r="AA371" i="10"/>
  <c r="W371" i="10"/>
  <c r="S371" i="10"/>
  <c r="O371" i="10"/>
  <c r="K371" i="10"/>
  <c r="G371" i="10"/>
  <c r="AZ367" i="10"/>
  <c r="AV367" i="10"/>
  <c r="AQ367" i="10"/>
  <c r="AM367" i="10"/>
  <c r="AI367" i="10"/>
  <c r="AE367" i="10"/>
  <c r="AA367" i="10"/>
  <c r="W367" i="10"/>
  <c r="S367" i="10"/>
  <c r="O367" i="10"/>
  <c r="K367" i="10"/>
  <c r="G367" i="10"/>
  <c r="AZ363" i="10"/>
  <c r="AV363" i="10"/>
  <c r="AV703" i="10" s="1"/>
  <c r="AQ363" i="10"/>
  <c r="AQ703" i="10" s="1"/>
  <c r="AM363" i="10"/>
  <c r="AM703" i="10" s="1"/>
  <c r="AI363" i="10"/>
  <c r="AE363" i="10"/>
  <c r="AE703" i="10" s="1"/>
  <c r="AA363" i="10"/>
  <c r="AA703" i="10" s="1"/>
  <c r="W363" i="10"/>
  <c r="W703" i="10" s="1"/>
  <c r="S363" i="10"/>
  <c r="O363" i="10"/>
  <c r="O703" i="10" s="1"/>
  <c r="K363" i="10"/>
  <c r="K703" i="10" s="1"/>
  <c r="G363" i="10"/>
  <c r="AZ359" i="10"/>
  <c r="AZ699" i="10" s="1"/>
  <c r="AV359" i="10"/>
  <c r="AQ359" i="10"/>
  <c r="AQ699" i="10" s="1"/>
  <c r="AM359" i="10"/>
  <c r="AM699" i="10" s="1"/>
  <c r="AI359" i="10"/>
  <c r="AI699" i="10" s="1"/>
  <c r="AE359" i="10"/>
  <c r="AA359" i="10"/>
  <c r="AA699" i="10" s="1"/>
  <c r="W359" i="10"/>
  <c r="W699" i="10" s="1"/>
  <c r="S359" i="10"/>
  <c r="S699" i="10" s="1"/>
  <c r="O359" i="10"/>
  <c r="K359" i="10"/>
  <c r="K699" i="10" s="1"/>
  <c r="G359" i="10"/>
  <c r="AZ355" i="10"/>
  <c r="AV355" i="10"/>
  <c r="AQ355" i="10"/>
  <c r="AM355" i="10"/>
  <c r="AI355" i="10"/>
  <c r="AE355" i="10"/>
  <c r="AA355" i="10"/>
  <c r="W355" i="10"/>
  <c r="S355" i="10"/>
  <c r="O355" i="10"/>
  <c r="K355" i="10"/>
  <c r="G355" i="10"/>
  <c r="AZ351" i="10"/>
  <c r="AV351" i="10"/>
  <c r="AQ351" i="10"/>
  <c r="AM351" i="10"/>
  <c r="AI351" i="10"/>
  <c r="AE351" i="10"/>
  <c r="AA351" i="10"/>
  <c r="W351" i="10"/>
  <c r="S351" i="10"/>
  <c r="O351" i="10"/>
  <c r="K351" i="10"/>
  <c r="G351" i="10"/>
  <c r="AZ347" i="10"/>
  <c r="AV347" i="10"/>
  <c r="AQ347" i="10"/>
  <c r="AM347" i="10"/>
  <c r="AI347" i="10"/>
  <c r="AE347" i="10"/>
  <c r="AA347" i="10"/>
  <c r="W347" i="10"/>
  <c r="S347" i="10"/>
  <c r="O347" i="10"/>
  <c r="K347" i="10"/>
  <c r="G347" i="10"/>
  <c r="BB342" i="10"/>
  <c r="BB686" i="10" s="1"/>
  <c r="AR342" i="10"/>
  <c r="AI342" i="10"/>
  <c r="U342" i="10"/>
  <c r="U686" i="10" s="1"/>
  <c r="L342" i="10"/>
  <c r="BB340" i="10"/>
  <c r="AM340" i="10"/>
  <c r="AD340" i="10"/>
  <c r="U340" i="10"/>
  <c r="H336" i="10"/>
  <c r="L336" i="10"/>
  <c r="P336" i="10"/>
  <c r="T336" i="10"/>
  <c r="X336" i="10"/>
  <c r="AB336" i="10"/>
  <c r="AF336" i="10"/>
  <c r="AJ336" i="10"/>
  <c r="AN336" i="10"/>
  <c r="AR336" i="10"/>
  <c r="AW336" i="10"/>
  <c r="BA336" i="10"/>
  <c r="J336" i="10"/>
  <c r="N336" i="10"/>
  <c r="R336" i="10"/>
  <c r="V336" i="10"/>
  <c r="Z336" i="10"/>
  <c r="AD336" i="10"/>
  <c r="AH336" i="10"/>
  <c r="AL336" i="10"/>
  <c r="AP336" i="10"/>
  <c r="AU336" i="10"/>
  <c r="AY336" i="10"/>
  <c r="AA334" i="10"/>
  <c r="AA716" i="10" s="1"/>
  <c r="AX332" i="10"/>
  <c r="AO332" i="10"/>
  <c r="AB330" i="10"/>
  <c r="AO327" i="10"/>
  <c r="I327" i="10"/>
  <c r="L326" i="10"/>
  <c r="U326" i="10"/>
  <c r="AI326" i="10"/>
  <c r="AR326" i="10"/>
  <c r="BB326" i="10"/>
  <c r="M326" i="10"/>
  <c r="AA326" i="10"/>
  <c r="AJ326" i="10"/>
  <c r="AT326" i="10"/>
  <c r="I326" i="10"/>
  <c r="W326" i="10"/>
  <c r="AF326" i="10"/>
  <c r="AO326" i="10"/>
  <c r="K326" i="10"/>
  <c r="T326" i="10"/>
  <c r="AC326" i="10"/>
  <c r="AQ326" i="10"/>
  <c r="BA326" i="10"/>
  <c r="G326" i="10"/>
  <c r="P326" i="10"/>
  <c r="Y326" i="10"/>
  <c r="AM326" i="10"/>
  <c r="AW326" i="10"/>
  <c r="I332" i="10"/>
  <c r="R332" i="10"/>
  <c r="AA332" i="10"/>
  <c r="AJ332" i="10"/>
  <c r="AN332" i="10"/>
  <c r="AW332" i="10"/>
  <c r="BA332" i="10"/>
  <c r="K332" i="10"/>
  <c r="Y332" i="10"/>
  <c r="AH332" i="10"/>
  <c r="AL332" i="10"/>
  <c r="AP332" i="10"/>
  <c r="BC332" i="10"/>
  <c r="G332" i="10"/>
  <c r="U332" i="10"/>
  <c r="AD332" i="10"/>
  <c r="BA381" i="10"/>
  <c r="AW381" i="10"/>
  <c r="AR381" i="10"/>
  <c r="AN381" i="10"/>
  <c r="AJ381" i="10"/>
  <c r="AF381" i="10"/>
  <c r="AB381" i="10"/>
  <c r="X381" i="10"/>
  <c r="T381" i="10"/>
  <c r="P381" i="10"/>
  <c r="L381" i="10"/>
  <c r="BA377" i="10"/>
  <c r="AW377" i="10"/>
  <c r="AR377" i="10"/>
  <c r="AN377" i="10"/>
  <c r="AJ377" i="10"/>
  <c r="AF377" i="10"/>
  <c r="AB377" i="10"/>
  <c r="X377" i="10"/>
  <c r="T377" i="10"/>
  <c r="P377" i="10"/>
  <c r="L377" i="10"/>
  <c r="BC375" i="10"/>
  <c r="AY375" i="10"/>
  <c r="AU375" i="10"/>
  <c r="AP375" i="10"/>
  <c r="AL375" i="10"/>
  <c r="AH375" i="10"/>
  <c r="AD375" i="10"/>
  <c r="Z375" i="10"/>
  <c r="V375" i="10"/>
  <c r="R375" i="10"/>
  <c r="N375" i="10"/>
  <c r="J375" i="10"/>
  <c r="BA373" i="10"/>
  <c r="AW373" i="10"/>
  <c r="AR373" i="10"/>
  <c r="AN373" i="10"/>
  <c r="AJ373" i="10"/>
  <c r="AF373" i="10"/>
  <c r="AB373" i="10"/>
  <c r="X373" i="10"/>
  <c r="T373" i="10"/>
  <c r="P373" i="10"/>
  <c r="L373" i="10"/>
  <c r="BC371" i="10"/>
  <c r="AY371" i="10"/>
  <c r="AU371" i="10"/>
  <c r="AP371" i="10"/>
  <c r="AL371" i="10"/>
  <c r="AH371" i="10"/>
  <c r="AD371" i="10"/>
  <c r="Z371" i="10"/>
  <c r="V371" i="10"/>
  <c r="R371" i="10"/>
  <c r="N371" i="10"/>
  <c r="J371" i="10"/>
  <c r="BA369" i="10"/>
  <c r="AW369" i="10"/>
  <c r="AR369" i="10"/>
  <c r="AN369" i="10"/>
  <c r="AJ369" i="10"/>
  <c r="AF369" i="10"/>
  <c r="AB369" i="10"/>
  <c r="X369" i="10"/>
  <c r="T369" i="10"/>
  <c r="P369" i="10"/>
  <c r="L369" i="10"/>
  <c r="BC367" i="10"/>
  <c r="AY367" i="10"/>
  <c r="AU367" i="10"/>
  <c r="AP367" i="10"/>
  <c r="AL367" i="10"/>
  <c r="AH367" i="10"/>
  <c r="AD367" i="10"/>
  <c r="Z367" i="10"/>
  <c r="V367" i="10"/>
  <c r="R367" i="10"/>
  <c r="N367" i="10"/>
  <c r="J367" i="10"/>
  <c r="BA365" i="10"/>
  <c r="AW365" i="10"/>
  <c r="AW704" i="10" s="1"/>
  <c r="AR365" i="10"/>
  <c r="AN365" i="10"/>
  <c r="AJ365" i="10"/>
  <c r="AF365" i="10"/>
  <c r="AF704" i="10" s="1"/>
  <c r="AB365" i="10"/>
  <c r="X365" i="10"/>
  <c r="T365" i="10"/>
  <c r="P365" i="10"/>
  <c r="P704" i="10" s="1"/>
  <c r="L365" i="10"/>
  <c r="BC363" i="10"/>
  <c r="BC703" i="10" s="1"/>
  <c r="AY363" i="10"/>
  <c r="AU363" i="10"/>
  <c r="AP363" i="10"/>
  <c r="AL363" i="10"/>
  <c r="AL703" i="10" s="1"/>
  <c r="AH363" i="10"/>
  <c r="AD363" i="10"/>
  <c r="Z363" i="10"/>
  <c r="V363" i="10"/>
  <c r="V703" i="10" s="1"/>
  <c r="R363" i="10"/>
  <c r="N363" i="10"/>
  <c r="J363" i="10"/>
  <c r="BA361" i="10"/>
  <c r="AW361" i="10"/>
  <c r="AR361" i="10"/>
  <c r="AN361" i="10"/>
  <c r="AJ361" i="10"/>
  <c r="AF361" i="10"/>
  <c r="AB361" i="10"/>
  <c r="X361" i="10"/>
  <c r="T361" i="10"/>
  <c r="P361" i="10"/>
  <c r="L361" i="10"/>
  <c r="BC359" i="10"/>
  <c r="AY359" i="10"/>
  <c r="AY699" i="10" s="1"/>
  <c r="AU359" i="10"/>
  <c r="AP359" i="10"/>
  <c r="AL359" i="10"/>
  <c r="AH359" i="10"/>
  <c r="AH699" i="10" s="1"/>
  <c r="AD359" i="10"/>
  <c r="Z359" i="10"/>
  <c r="V359" i="10"/>
  <c r="R359" i="10"/>
  <c r="R699" i="10" s="1"/>
  <c r="N359" i="10"/>
  <c r="J359" i="10"/>
  <c r="AJ357" i="10"/>
  <c r="AF357" i="10"/>
  <c r="AB357" i="10"/>
  <c r="X357" i="10"/>
  <c r="X698" i="10" s="1"/>
  <c r="T357" i="10"/>
  <c r="P357" i="10"/>
  <c r="L357" i="10"/>
  <c r="BC355" i="10"/>
  <c r="AY355" i="10"/>
  <c r="AU355" i="10"/>
  <c r="AP355" i="10"/>
  <c r="AL355" i="10"/>
  <c r="AH355" i="10"/>
  <c r="AD355" i="10"/>
  <c r="Z355" i="10"/>
  <c r="V355" i="10"/>
  <c r="R355" i="10"/>
  <c r="N355" i="10"/>
  <c r="J355" i="10"/>
  <c r="L353" i="10"/>
  <c r="BC351" i="10"/>
  <c r="AY351" i="10"/>
  <c r="AU351" i="10"/>
  <c r="AP351" i="10"/>
  <c r="AL351" i="10"/>
  <c r="AH351" i="10"/>
  <c r="AD351" i="10"/>
  <c r="Z351" i="10"/>
  <c r="V351" i="10"/>
  <c r="R351" i="10"/>
  <c r="N351" i="10"/>
  <c r="J351" i="10"/>
  <c r="BC347" i="10"/>
  <c r="AY347" i="10"/>
  <c r="AU347" i="10"/>
  <c r="AP347" i="10"/>
  <c r="AL347" i="10"/>
  <c r="AH347" i="10"/>
  <c r="AD347" i="10"/>
  <c r="Z347" i="10"/>
  <c r="V347" i="10"/>
  <c r="R347" i="10"/>
  <c r="N347" i="10"/>
  <c r="J347" i="10"/>
  <c r="BA342" i="10"/>
  <c r="AQ342" i="10"/>
  <c r="AC342" i="10"/>
  <c r="AC686" i="10" s="1"/>
  <c r="T342" i="10"/>
  <c r="K342" i="10"/>
  <c r="G340" i="10"/>
  <c r="K340" i="10"/>
  <c r="H340" i="10"/>
  <c r="L340" i="10"/>
  <c r="P340" i="10"/>
  <c r="T340" i="10"/>
  <c r="X340" i="10"/>
  <c r="AB340" i="10"/>
  <c r="AF340" i="10"/>
  <c r="AJ340" i="10"/>
  <c r="AN340" i="10"/>
  <c r="AR340" i="10"/>
  <c r="AW340" i="10"/>
  <c r="BA340" i="10"/>
  <c r="J334" i="10"/>
  <c r="N334" i="10"/>
  <c r="N716" i="10" s="1"/>
  <c r="R334" i="10"/>
  <c r="R716" i="10" s="1"/>
  <c r="V334" i="10"/>
  <c r="Z334" i="10"/>
  <c r="AD334" i="10"/>
  <c r="AD716" i="10" s="1"/>
  <c r="AH334" i="10"/>
  <c r="AL334" i="10"/>
  <c r="AL716" i="10" s="1"/>
  <c r="AP334" i="10"/>
  <c r="AU334" i="10"/>
  <c r="AU716" i="10" s="1"/>
  <c r="AY334" i="10"/>
  <c r="AY716" i="10" s="1"/>
  <c r="BC334" i="10"/>
  <c r="H334" i="10"/>
  <c r="L334" i="10"/>
  <c r="P334" i="10"/>
  <c r="P716" i="10" s="1"/>
  <c r="T334" i="10"/>
  <c r="X334" i="10"/>
  <c r="X716" i="10" s="1"/>
  <c r="AB334" i="10"/>
  <c r="AF334" i="10"/>
  <c r="AF716" i="10" s="1"/>
  <c r="AJ334" i="10"/>
  <c r="AJ716" i="10" s="1"/>
  <c r="AN334" i="10"/>
  <c r="AW334" i="10"/>
  <c r="AW716" i="10" s="1"/>
  <c r="M332" i="10"/>
  <c r="M316" i="10"/>
  <c r="AC316" i="10"/>
  <c r="AT316" i="10"/>
  <c r="I316" i="10"/>
  <c r="Y316" i="10"/>
  <c r="AO316" i="10"/>
  <c r="O316" i="10"/>
  <c r="AE316" i="10"/>
  <c r="AV316" i="10"/>
  <c r="Q316" i="10"/>
  <c r="AG316" i="10"/>
  <c r="AX316" i="10"/>
  <c r="G316" i="10"/>
  <c r="W316" i="10"/>
  <c r="AM316" i="10"/>
  <c r="AV342" i="10"/>
  <c r="AG342" i="10"/>
  <c r="X342" i="10"/>
  <c r="AZ340" i="10"/>
  <c r="AP340" i="10"/>
  <c r="AG340" i="10"/>
  <c r="S340" i="10"/>
  <c r="AW338" i="10"/>
  <c r="AQ338" i="10"/>
  <c r="AF338" i="10"/>
  <c r="AA338" i="10"/>
  <c r="P338" i="10"/>
  <c r="AI336" i="10"/>
  <c r="AC336" i="10"/>
  <c r="AK334" i="10"/>
  <c r="AK716" i="10" s="1"/>
  <c r="AE334" i="10"/>
  <c r="F342" i="10"/>
  <c r="J342" i="10"/>
  <c r="N342" i="10"/>
  <c r="R342" i="10"/>
  <c r="V342" i="10"/>
  <c r="Z342" i="10"/>
  <c r="AD342" i="10"/>
  <c r="AH342" i="10"/>
  <c r="AL342" i="10"/>
  <c r="AP342" i="10"/>
  <c r="AU342" i="10"/>
  <c r="AY342" i="10"/>
  <c r="BC342" i="10"/>
  <c r="AU340" i="10"/>
  <c r="AK340" i="10"/>
  <c r="W340" i="10"/>
  <c r="N340" i="10"/>
  <c r="I340" i="10"/>
  <c r="I338" i="10"/>
  <c r="M338" i="10"/>
  <c r="Q338" i="10"/>
  <c r="U338" i="10"/>
  <c r="Y338" i="10"/>
  <c r="AC338" i="10"/>
  <c r="AG338" i="10"/>
  <c r="AK338" i="10"/>
  <c r="AO338" i="10"/>
  <c r="AT338" i="10"/>
  <c r="AX338" i="10"/>
  <c r="BB338" i="10"/>
  <c r="F338" i="10"/>
  <c r="J338" i="10"/>
  <c r="N338" i="10"/>
  <c r="R338" i="10"/>
  <c r="V338" i="10"/>
  <c r="Z338" i="10"/>
  <c r="AD338" i="10"/>
  <c r="AH338" i="10"/>
  <c r="AL338" i="10"/>
  <c r="AP338" i="10"/>
  <c r="AU338" i="10"/>
  <c r="AY338" i="10"/>
  <c r="BC338" i="10"/>
  <c r="AZ334" i="10"/>
  <c r="AZ716" i="10" s="1"/>
  <c r="AQ334" i="10"/>
  <c r="AQ716" i="10" s="1"/>
  <c r="Q334" i="10"/>
  <c r="Q716" i="10" s="1"/>
  <c r="K334" i="10"/>
  <c r="K716" i="10" s="1"/>
  <c r="BB332" i="10"/>
  <c r="AT332" i="10"/>
  <c r="AE332" i="10"/>
  <c r="Q332" i="10"/>
  <c r="I330" i="10"/>
  <c r="W330" i="10"/>
  <c r="AF330" i="10"/>
  <c r="AO330" i="10"/>
  <c r="O330" i="10"/>
  <c r="X330" i="10"/>
  <c r="AG330" i="10"/>
  <c r="AV330" i="10"/>
  <c r="K330" i="10"/>
  <c r="T330" i="10"/>
  <c r="AC330" i="10"/>
  <c r="AQ330" i="10"/>
  <c r="BA330" i="10"/>
  <c r="H330" i="10"/>
  <c r="Q330" i="10"/>
  <c r="AE330" i="10"/>
  <c r="AN330" i="10"/>
  <c r="AX330" i="10"/>
  <c r="M330" i="10"/>
  <c r="AA330" i="10"/>
  <c r="AJ330" i="10"/>
  <c r="P327" i="10"/>
  <c r="Y327" i="10"/>
  <c r="AH327" i="10"/>
  <c r="AW327" i="10"/>
  <c r="H327" i="10"/>
  <c r="Q327" i="10"/>
  <c r="Z327" i="10"/>
  <c r="AN327" i="10"/>
  <c r="AX327" i="10"/>
  <c r="M327" i="10"/>
  <c r="V327" i="10"/>
  <c r="AJ327" i="10"/>
  <c r="AT327" i="10"/>
  <c r="BC327" i="10"/>
  <c r="J327" i="10"/>
  <c r="X327" i="10"/>
  <c r="AG327" i="10"/>
  <c r="AP327" i="10"/>
  <c r="F327" i="10"/>
  <c r="T327" i="10"/>
  <c r="AC327" i="10"/>
  <c r="AL327" i="10"/>
  <c r="BA327" i="10"/>
  <c r="AZ316" i="10"/>
  <c r="AQ316" i="10"/>
  <c r="AI316" i="10"/>
  <c r="AA316" i="10"/>
  <c r="S316" i="10"/>
  <c r="K316" i="10"/>
  <c r="L332" i="10"/>
  <c r="AN331" i="10"/>
  <c r="AE331" i="10"/>
  <c r="Z331" i="10"/>
  <c r="Q331" i="10"/>
  <c r="H331" i="10"/>
  <c r="AY330" i="10"/>
  <c r="R330" i="10"/>
  <c r="AQ327" i="10"/>
  <c r="K327" i="10"/>
  <c r="AD326" i="10"/>
  <c r="AX325" i="10"/>
  <c r="AR325" i="10"/>
  <c r="AI325" i="10"/>
  <c r="Z325" i="10"/>
  <c r="Q325" i="10"/>
  <c r="L325" i="10"/>
  <c r="AJ324" i="10"/>
  <c r="AY323" i="10"/>
  <c r="AY708" i="10" s="1"/>
  <c r="AO323" i="10"/>
  <c r="AO708" i="10" s="1"/>
  <c r="AF323" i="10"/>
  <c r="AF708" i="10" s="1"/>
  <c r="W323" i="10"/>
  <c r="W708" i="10" s="1"/>
  <c r="R323" i="10"/>
  <c r="R708" i="10" s="1"/>
  <c r="I323" i="10"/>
  <c r="AZ321" i="10"/>
  <c r="AN321" i="10"/>
  <c r="AI321" i="10"/>
  <c r="X321" i="10"/>
  <c r="S321" i="10"/>
  <c r="H321" i="10"/>
  <c r="AR318" i="10"/>
  <c r="AB318" i="10"/>
  <c r="L318" i="10"/>
  <c r="BA317" i="10"/>
  <c r="AV317" i="10"/>
  <c r="AJ317" i="10"/>
  <c r="AE317" i="10"/>
  <c r="T317" i="10"/>
  <c r="O317" i="10"/>
  <c r="AY316" i="10"/>
  <c r="AH316" i="10"/>
  <c r="R316" i="10"/>
  <c r="AT314" i="10"/>
  <c r="AT704" i="10" s="1"/>
  <c r="AN314" i="10"/>
  <c r="AN704" i="10" s="1"/>
  <c r="AC314" i="10"/>
  <c r="AC704" i="10" s="1"/>
  <c r="X314" i="10"/>
  <c r="M314" i="10"/>
  <c r="M704" i="10" s="1"/>
  <c r="H314" i="10"/>
  <c r="H704" i="10" s="1"/>
  <c r="AZ312" i="10"/>
  <c r="AU312" i="10"/>
  <c r="AI312" i="10"/>
  <c r="AI703" i="10" s="1"/>
  <c r="AD312" i="10"/>
  <c r="S312" i="10"/>
  <c r="N312" i="10"/>
  <c r="N703" i="10" s="1"/>
  <c r="BA310" i="10"/>
  <c r="AJ310" i="10"/>
  <c r="AJ700" i="10" s="1"/>
  <c r="T310" i="10"/>
  <c r="AR309" i="10"/>
  <c r="AM309" i="10"/>
  <c r="AB309" i="10"/>
  <c r="W309" i="10"/>
  <c r="L309" i="10"/>
  <c r="G309" i="10"/>
  <c r="AV308" i="10"/>
  <c r="AP308" i="10"/>
  <c r="AE308" i="10"/>
  <c r="AE699" i="10" s="1"/>
  <c r="Z308" i="10"/>
  <c r="O308" i="10"/>
  <c r="J308" i="10"/>
  <c r="AY307" i="10"/>
  <c r="AT307" i="10"/>
  <c r="AH307" i="10"/>
  <c r="AC307" i="10"/>
  <c r="R307" i="10"/>
  <c r="M307" i="10"/>
  <c r="BB306" i="10"/>
  <c r="BB698" i="10" s="1"/>
  <c r="AW306" i="10"/>
  <c r="AW698" i="10" s="1"/>
  <c r="AK306" i="10"/>
  <c r="AK698" i="10" s="1"/>
  <c r="AF306" i="10"/>
  <c r="U306" i="10"/>
  <c r="U698" i="10" s="1"/>
  <c r="P306" i="10"/>
  <c r="AX305" i="10"/>
  <c r="AP305" i="10"/>
  <c r="AJ305" i="10"/>
  <c r="W305" i="10"/>
  <c r="Q305" i="10"/>
  <c r="J305" i="10"/>
  <c r="AP304" i="10"/>
  <c r="AJ304" i="10"/>
  <c r="W304" i="10"/>
  <c r="J304" i="10"/>
  <c r="BC300" i="10"/>
  <c r="AW300" i="10"/>
  <c r="AO300" i="10"/>
  <c r="AI300" i="10"/>
  <c r="U300" i="10"/>
  <c r="O300" i="10"/>
  <c r="BB299" i="10"/>
  <c r="AV299" i="10"/>
  <c r="AN299" i="10"/>
  <c r="AH299" i="10"/>
  <c r="U299" i="10"/>
  <c r="O299" i="10"/>
  <c r="H299" i="10"/>
  <c r="BB298" i="10"/>
  <c r="AN298" i="10"/>
  <c r="AH298" i="10"/>
  <c r="AA298" i="10"/>
  <c r="U298" i="10"/>
  <c r="H298" i="10"/>
  <c r="BB297" i="10"/>
  <c r="AU297" i="10"/>
  <c r="AN297" i="10"/>
  <c r="AA297" i="10"/>
  <c r="U297" i="10"/>
  <c r="N297" i="10"/>
  <c r="H297" i="10"/>
  <c r="AU296" i="10"/>
  <c r="AN296" i="10"/>
  <c r="AG296" i="10"/>
  <c r="AA296" i="10"/>
  <c r="N296" i="10"/>
  <c r="H296" i="10"/>
  <c r="BA295" i="10"/>
  <c r="AU295" i="10"/>
  <c r="AG295" i="10"/>
  <c r="AA295" i="10"/>
  <c r="T295" i="10"/>
  <c r="N295" i="10"/>
  <c r="BA294" i="10"/>
  <c r="AU294" i="10"/>
  <c r="AM294" i="10"/>
  <c r="AG294" i="10"/>
  <c r="T294" i="10"/>
  <c r="N294" i="10"/>
  <c r="G294" i="10"/>
  <c r="BA293" i="10"/>
  <c r="BA690" i="10" s="1"/>
  <c r="AM293" i="10"/>
  <c r="AM690" i="10" s="1"/>
  <c r="AG293" i="10"/>
  <c r="AG690" i="10" s="1"/>
  <c r="Z293" i="10"/>
  <c r="Z690" i="10" s="1"/>
  <c r="T293" i="10"/>
  <c r="T690" i="10" s="1"/>
  <c r="G293" i="10"/>
  <c r="BA290" i="10"/>
  <c r="BA685" i="10" s="1"/>
  <c r="AR290" i="10"/>
  <c r="AR685" i="10" s="1"/>
  <c r="AJ290" i="10"/>
  <c r="AJ685" i="10" s="1"/>
  <c r="AB290" i="10"/>
  <c r="AB685" i="10" s="1"/>
  <c r="T290" i="10"/>
  <c r="T685" i="10" s="1"/>
  <c r="L290" i="10"/>
  <c r="L685" i="10" s="1"/>
  <c r="AV289" i="10"/>
  <c r="AM289" i="10"/>
  <c r="AE289" i="10"/>
  <c r="W289" i="10"/>
  <c r="O289" i="10"/>
  <c r="G289" i="10"/>
  <c r="AY288" i="10"/>
  <c r="AP288" i="10"/>
  <c r="AH288" i="10"/>
  <c r="AH684" i="10" s="1"/>
  <c r="Z288" i="10"/>
  <c r="R288" i="10"/>
  <c r="J288" i="10"/>
  <c r="BC287" i="10"/>
  <c r="AU287" i="10"/>
  <c r="AL287" i="10"/>
  <c r="AD287" i="10"/>
  <c r="V287" i="10"/>
  <c r="N287" i="10"/>
  <c r="F287" i="10"/>
  <c r="AW286" i="10"/>
  <c r="AW683" i="10" s="1"/>
  <c r="AN286" i="10"/>
  <c r="AN683" i="10" s="1"/>
  <c r="AF286" i="10"/>
  <c r="AF683" i="10" s="1"/>
  <c r="X286" i="10"/>
  <c r="X683" i="10" s="1"/>
  <c r="P286" i="10"/>
  <c r="P683" i="10" s="1"/>
  <c r="H286" i="10"/>
  <c r="H683" i="10" s="1"/>
  <c r="AV387" i="9"/>
  <c r="AE387" i="9"/>
  <c r="O387" i="9"/>
  <c r="AO383" i="9"/>
  <c r="AO716" i="9" s="1"/>
  <c r="I383" i="9"/>
  <c r="I716" i="9" s="1"/>
  <c r="AG379" i="9"/>
  <c r="AG711" i="9" s="1"/>
  <c r="AV333" i="10"/>
  <c r="AQ333" i="10"/>
  <c r="AM333" i="10"/>
  <c r="AI333" i="10"/>
  <c r="AE333" i="10"/>
  <c r="AA333" i="10"/>
  <c r="W333" i="10"/>
  <c r="S333" i="10"/>
  <c r="O333" i="10"/>
  <c r="K333" i="10"/>
  <c r="P332" i="10"/>
  <c r="BB331" i="10"/>
  <c r="AI331" i="10"/>
  <c r="AD331" i="10"/>
  <c r="U331" i="10"/>
  <c r="BC330" i="10"/>
  <c r="V330" i="10"/>
  <c r="AY329" i="10"/>
  <c r="AO329" i="10"/>
  <c r="AJ329" i="10"/>
  <c r="AA329" i="10"/>
  <c r="I329" i="10"/>
  <c r="AV327" i="10"/>
  <c r="O327" i="10"/>
  <c r="AH326" i="10"/>
  <c r="BB325" i="10"/>
  <c r="AW325" i="10"/>
  <c r="AM325" i="10"/>
  <c r="AD325" i="10"/>
  <c r="U325" i="10"/>
  <c r="P325" i="10"/>
  <c r="AN324" i="10"/>
  <c r="H324" i="10"/>
  <c r="BC323" i="10"/>
  <c r="BC708" i="10" s="1"/>
  <c r="AT323" i="10"/>
  <c r="AT708" i="10" s="1"/>
  <c r="AJ323" i="10"/>
  <c r="AJ708" i="10" s="1"/>
  <c r="AA323" i="10"/>
  <c r="AA708" i="10" s="1"/>
  <c r="V323" i="10"/>
  <c r="V708" i="10" s="1"/>
  <c r="M323" i="10"/>
  <c r="M708" i="10" s="1"/>
  <c r="AU322" i="10"/>
  <c r="AO322" i="10"/>
  <c r="AF322" i="10"/>
  <c r="W322" i="10"/>
  <c r="N322" i="10"/>
  <c r="AY321" i="10"/>
  <c r="AT321" i="10"/>
  <c r="AH321" i="10"/>
  <c r="AC321" i="10"/>
  <c r="M321" i="10"/>
  <c r="BC318" i="10"/>
  <c r="AL318" i="10"/>
  <c r="V318" i="10"/>
  <c r="F318" i="10"/>
  <c r="AU317" i="10"/>
  <c r="AO317" i="10"/>
  <c r="AD317" i="10"/>
  <c r="Y317" i="10"/>
  <c r="N317" i="10"/>
  <c r="I317" i="10"/>
  <c r="AR316" i="10"/>
  <c r="AB316" i="10"/>
  <c r="L316" i="10"/>
  <c r="BA315" i="10"/>
  <c r="AV315" i="10"/>
  <c r="AJ315" i="10"/>
  <c r="AE315" i="10"/>
  <c r="O315" i="10"/>
  <c r="AY314" i="10"/>
  <c r="AY704" i="10" s="1"/>
  <c r="AM314" i="10"/>
  <c r="AM704" i="10" s="1"/>
  <c r="AH314" i="10"/>
  <c r="W314" i="10"/>
  <c r="W704" i="10" s="1"/>
  <c r="R314" i="10"/>
  <c r="R704" i="10" s="1"/>
  <c r="G314" i="10"/>
  <c r="AT312" i="10"/>
  <c r="AT703" i="10" s="1"/>
  <c r="AN312" i="10"/>
  <c r="AC312" i="10"/>
  <c r="AC703" i="10" s="1"/>
  <c r="X312" i="10"/>
  <c r="X703" i="10" s="1"/>
  <c r="H312" i="10"/>
  <c r="AU310" i="10"/>
  <c r="AD310" i="10"/>
  <c r="N310" i="10"/>
  <c r="BC309" i="10"/>
  <c r="AX309" i="10"/>
  <c r="AL309" i="10"/>
  <c r="AG309" i="10"/>
  <c r="V309" i="10"/>
  <c r="Q309" i="10"/>
  <c r="F309" i="10"/>
  <c r="BA308" i="10"/>
  <c r="AO308" i="10"/>
  <c r="AO699" i="10" s="1"/>
  <c r="AJ308" i="10"/>
  <c r="Y308" i="10"/>
  <c r="Y699" i="10" s="1"/>
  <c r="T308" i="10"/>
  <c r="T699" i="10" s="1"/>
  <c r="AR307" i="10"/>
  <c r="AM307" i="10"/>
  <c r="AB307" i="10"/>
  <c r="W307" i="10"/>
  <c r="L307" i="10"/>
  <c r="G307" i="10"/>
  <c r="AV306" i="10"/>
  <c r="AV698" i="10" s="1"/>
  <c r="AP306" i="10"/>
  <c r="AP698" i="10" s="1"/>
  <c r="AE306" i="10"/>
  <c r="AE698" i="10" s="1"/>
  <c r="Z306" i="10"/>
  <c r="Z698" i="10" s="1"/>
  <c r="J306" i="10"/>
  <c r="J698" i="10" s="1"/>
  <c r="BC305" i="10"/>
  <c r="AW305" i="10"/>
  <c r="AI305" i="10"/>
  <c r="AC305" i="10"/>
  <c r="P305" i="10"/>
  <c r="BC304" i="10"/>
  <c r="AW304" i="10"/>
  <c r="AI304" i="10"/>
  <c r="V304" i="10"/>
  <c r="P304" i="10"/>
  <c r="BC303" i="10"/>
  <c r="AO303" i="10"/>
  <c r="AI303" i="10"/>
  <c r="AB303" i="10"/>
  <c r="V303" i="10"/>
  <c r="I303" i="10"/>
  <c r="BC302" i="10"/>
  <c r="AV302" i="10"/>
  <c r="AO302" i="10"/>
  <c r="AB302" i="10"/>
  <c r="V302" i="10"/>
  <c r="O302" i="10"/>
  <c r="I302" i="10"/>
  <c r="AV301" i="10"/>
  <c r="AV694" i="10" s="1"/>
  <c r="AO301" i="10"/>
  <c r="AO694" i="10" s="1"/>
  <c r="AH301" i="10"/>
  <c r="AH694" i="10" s="1"/>
  <c r="AB301" i="10"/>
  <c r="AB694" i="10" s="1"/>
  <c r="O301" i="10"/>
  <c r="O694" i="10" s="1"/>
  <c r="I301" i="10"/>
  <c r="BB300" i="10"/>
  <c r="AV300" i="10"/>
  <c r="AH300" i="10"/>
  <c r="AB300" i="10"/>
  <c r="N300" i="10"/>
  <c r="H300" i="10"/>
  <c r="BA299" i="10"/>
  <c r="AU299" i="10"/>
  <c r="AG299" i="10"/>
  <c r="AA299" i="10"/>
  <c r="T299" i="10"/>
  <c r="N299" i="10"/>
  <c r="BA298" i="10"/>
  <c r="AU298" i="10"/>
  <c r="AM298" i="10"/>
  <c r="AG298" i="10"/>
  <c r="T298" i="10"/>
  <c r="N298" i="10"/>
  <c r="G298" i="10"/>
  <c r="BA297" i="10"/>
  <c r="AM297" i="10"/>
  <c r="AG297" i="10"/>
  <c r="Z297" i="10"/>
  <c r="T297" i="10"/>
  <c r="G297" i="10"/>
  <c r="BA296" i="10"/>
  <c r="AT296" i="10"/>
  <c r="AM296" i="10"/>
  <c r="Z296" i="10"/>
  <c r="T296" i="10"/>
  <c r="M296" i="10"/>
  <c r="G296" i="10"/>
  <c r="AT295" i="10"/>
  <c r="AM295" i="10"/>
  <c r="AF295" i="10"/>
  <c r="Z295" i="10"/>
  <c r="M295" i="10"/>
  <c r="G295" i="10"/>
  <c r="AZ294" i="10"/>
  <c r="AT294" i="10"/>
  <c r="AF294" i="10"/>
  <c r="Z294" i="10"/>
  <c r="S294" i="10"/>
  <c r="M294" i="10"/>
  <c r="AZ293" i="10"/>
  <c r="AZ690" i="10" s="1"/>
  <c r="AT293" i="10"/>
  <c r="AT690" i="10" s="1"/>
  <c r="AL293" i="10"/>
  <c r="AL690" i="10" s="1"/>
  <c r="AF293" i="10"/>
  <c r="AF690" i="10" s="1"/>
  <c r="S293" i="10"/>
  <c r="S690" i="10" s="1"/>
  <c r="M293" i="10"/>
  <c r="M690" i="10" s="1"/>
  <c r="F293" i="10"/>
  <c r="AV291" i="10"/>
  <c r="AV686" i="10" s="1"/>
  <c r="AM291" i="10"/>
  <c r="AM686" i="10" s="1"/>
  <c r="AE291" i="10"/>
  <c r="W291" i="10"/>
  <c r="W686" i="10" s="1"/>
  <c r="O291" i="10"/>
  <c r="O686" i="10" s="1"/>
  <c r="G291" i="10"/>
  <c r="BB287" i="10"/>
  <c r="AT287" i="10"/>
  <c r="AK287" i="10"/>
  <c r="AC287" i="10"/>
  <c r="U287" i="10"/>
  <c r="M287" i="10"/>
  <c r="AV286" i="10"/>
  <c r="AV683" i="10" s="1"/>
  <c r="AM286" i="10"/>
  <c r="AM683" i="10" s="1"/>
  <c r="AE286" i="10"/>
  <c r="AE683" i="10" s="1"/>
  <c r="W286" i="10"/>
  <c r="W683" i="10" s="1"/>
  <c r="O286" i="10"/>
  <c r="O683" i="10" s="1"/>
  <c r="G286" i="10"/>
  <c r="AO387" i="9"/>
  <c r="Y387" i="9"/>
  <c r="I387" i="9"/>
  <c r="BB383" i="9"/>
  <c r="BB716" i="9" s="1"/>
  <c r="U383" i="9"/>
  <c r="U716" i="9" s="1"/>
  <c r="AT379" i="9"/>
  <c r="AT711" i="9" s="1"/>
  <c r="M379" i="9"/>
  <c r="M711" i="9" s="1"/>
  <c r="T332" i="10"/>
  <c r="AM331" i="10"/>
  <c r="G331" i="10"/>
  <c r="Z330" i="10"/>
  <c r="AT329" i="10"/>
  <c r="M329" i="10"/>
  <c r="AF328" i="10"/>
  <c r="AZ327" i="10"/>
  <c r="S327" i="10"/>
  <c r="AL326" i="10"/>
  <c r="F326" i="10"/>
  <c r="Y325" i="10"/>
  <c r="AR324" i="10"/>
  <c r="L324" i="10"/>
  <c r="AE323" i="10"/>
  <c r="AY322" i="10"/>
  <c r="R322" i="10"/>
  <c r="AM321" i="10"/>
  <c r="W321" i="10"/>
  <c r="G321" i="10"/>
  <c r="AP320" i="10"/>
  <c r="Z320" i="10"/>
  <c r="J320" i="10"/>
  <c r="AT319" i="10"/>
  <c r="AT707" i="10" s="1"/>
  <c r="AC319" i="10"/>
  <c r="AC707" i="10" s="1"/>
  <c r="M319" i="10"/>
  <c r="M707" i="10" s="1"/>
  <c r="AW318" i="10"/>
  <c r="AF318" i="10"/>
  <c r="P318" i="10"/>
  <c r="AZ317" i="10"/>
  <c r="AI317" i="10"/>
  <c r="S317" i="10"/>
  <c r="BC316" i="10"/>
  <c r="AL316" i="10"/>
  <c r="V316" i="10"/>
  <c r="F316" i="10"/>
  <c r="AO315" i="10"/>
  <c r="Y315" i="10"/>
  <c r="I315" i="10"/>
  <c r="AR314" i="10"/>
  <c r="AR704" i="10" s="1"/>
  <c r="AB314" i="10"/>
  <c r="AB704" i="10" s="1"/>
  <c r="L314" i="10"/>
  <c r="L704" i="10" s="1"/>
  <c r="AV313" i="10"/>
  <c r="AE313" i="10"/>
  <c r="O313" i="10"/>
  <c r="AY312" i="10"/>
  <c r="AH312" i="10"/>
  <c r="R312" i="10"/>
  <c r="AN310" i="10"/>
  <c r="AN700" i="10" s="1"/>
  <c r="X310" i="10"/>
  <c r="X700" i="10" s="1"/>
  <c r="H310" i="10"/>
  <c r="H700" i="10" s="1"/>
  <c r="AQ309" i="10"/>
  <c r="AA309" i="10"/>
  <c r="K309" i="10"/>
  <c r="AU308" i="10"/>
  <c r="AD308" i="10"/>
  <c r="N308" i="10"/>
  <c r="N699" i="10" s="1"/>
  <c r="AX307" i="10"/>
  <c r="AG307" i="10"/>
  <c r="Q307" i="10"/>
  <c r="BA306" i="10"/>
  <c r="BA698" i="10" s="1"/>
  <c r="AJ306" i="10"/>
  <c r="AJ698" i="10" s="1"/>
  <c r="T306" i="10"/>
  <c r="T698" i="10" s="1"/>
  <c r="I306" i="10"/>
  <c r="AV305" i="10"/>
  <c r="AO305" i="10"/>
  <c r="AB305" i="10"/>
  <c r="O305" i="10"/>
  <c r="I305" i="10"/>
  <c r="AV304" i="10"/>
  <c r="AH304" i="10"/>
  <c r="AB304" i="10"/>
  <c r="O304" i="10"/>
  <c r="BB303" i="10"/>
  <c r="AV303" i="10"/>
  <c r="AH303" i="10"/>
  <c r="U303" i="10"/>
  <c r="O303" i="10"/>
  <c r="BB302" i="10"/>
  <c r="AN302" i="10"/>
  <c r="AH302" i="10"/>
  <c r="U302" i="10"/>
  <c r="H302" i="10"/>
  <c r="BB301" i="10"/>
  <c r="BB694" i="10" s="1"/>
  <c r="AU301" i="10"/>
  <c r="AU694" i="10" s="1"/>
  <c r="AN301" i="10"/>
  <c r="AN694" i="10" s="1"/>
  <c r="AA301" i="10"/>
  <c r="AA694" i="10" s="1"/>
  <c r="U301" i="10"/>
  <c r="U694" i="10" s="1"/>
  <c r="H301" i="10"/>
  <c r="H694" i="10" s="1"/>
  <c r="AU300" i="10"/>
  <c r="AN300" i="10"/>
  <c r="AG300" i="10"/>
  <c r="AA300" i="10"/>
  <c r="T300" i="10"/>
  <c r="M300" i="10"/>
  <c r="G300" i="10"/>
  <c r="AT299" i="10"/>
  <c r="AM299" i="10"/>
  <c r="AF299" i="10"/>
  <c r="Z299" i="10"/>
  <c r="M299" i="10"/>
  <c r="G299" i="10"/>
  <c r="AZ298" i="10"/>
  <c r="AT298" i="10"/>
  <c r="AF298" i="10"/>
  <c r="Z298" i="10"/>
  <c r="S298" i="10"/>
  <c r="M298" i="10"/>
  <c r="AZ297" i="10"/>
  <c r="AT297" i="10"/>
  <c r="AL297" i="10"/>
  <c r="AF297" i="10"/>
  <c r="S297" i="10"/>
  <c r="M297" i="10"/>
  <c r="F297" i="10"/>
  <c r="AZ296" i="10"/>
  <c r="AL296" i="10"/>
  <c r="AF296" i="10"/>
  <c r="Y296" i="10"/>
  <c r="S296" i="10"/>
  <c r="F296" i="10"/>
  <c r="AZ295" i="10"/>
  <c r="AR295" i="10"/>
  <c r="AL295" i="10"/>
  <c r="Y295" i="10"/>
  <c r="S295" i="10"/>
  <c r="L295" i="10"/>
  <c r="F295" i="10"/>
  <c r="AR294" i="10"/>
  <c r="AL294" i="10"/>
  <c r="AE294" i="10"/>
  <c r="Y294" i="10"/>
  <c r="L294" i="10"/>
  <c r="F294" i="10"/>
  <c r="AY293" i="10"/>
  <c r="AY690" i="10" s="1"/>
  <c r="AR293" i="10"/>
  <c r="AR690" i="10" s="1"/>
  <c r="AE293" i="10"/>
  <c r="AE690" i="10" s="1"/>
  <c r="Y293" i="10"/>
  <c r="Y690" i="10" s="1"/>
  <c r="R293" i="10"/>
  <c r="R690" i="10" s="1"/>
  <c r="L293" i="10"/>
  <c r="L690" i="10" s="1"/>
  <c r="AY292" i="10"/>
  <c r="AR292" i="10"/>
  <c r="AE292" i="10"/>
  <c r="R292" i="10"/>
  <c r="J292" i="10"/>
  <c r="BC291" i="10"/>
  <c r="AU291" i="10"/>
  <c r="AL291" i="10"/>
  <c r="AL686" i="10" s="1"/>
  <c r="AD291" i="10"/>
  <c r="V291" i="10"/>
  <c r="N291" i="10"/>
  <c r="F291" i="10"/>
  <c r="AY290" i="10"/>
  <c r="AY685" i="10" s="1"/>
  <c r="AP290" i="10"/>
  <c r="AP685" i="10" s="1"/>
  <c r="AH290" i="10"/>
  <c r="AH685" i="10" s="1"/>
  <c r="Z290" i="10"/>
  <c r="Z685" i="10" s="1"/>
  <c r="R290" i="10"/>
  <c r="R685" i="10" s="1"/>
  <c r="J290" i="10"/>
  <c r="J685" i="10" s="1"/>
  <c r="BB289" i="10"/>
  <c r="AT289" i="10"/>
  <c r="AK289" i="10"/>
  <c r="AC289" i="10"/>
  <c r="U289" i="10"/>
  <c r="M289" i="10"/>
  <c r="AW288" i="10"/>
  <c r="AW684" i="10" s="1"/>
  <c r="AN288" i="10"/>
  <c r="AN684" i="10" s="1"/>
  <c r="AF288" i="10"/>
  <c r="AF684" i="10" s="1"/>
  <c r="X288" i="10"/>
  <c r="X684" i="10" s="1"/>
  <c r="P288" i="10"/>
  <c r="P684" i="10" s="1"/>
  <c r="H288" i="10"/>
  <c r="H684" i="10" s="1"/>
  <c r="AZ387" i="9"/>
  <c r="AI387" i="9"/>
  <c r="S387" i="9"/>
  <c r="H385" i="9"/>
  <c r="L385" i="9"/>
  <c r="P385" i="9"/>
  <c r="T385" i="9"/>
  <c r="X385" i="9"/>
  <c r="AB385" i="9"/>
  <c r="AF385" i="9"/>
  <c r="AJ385" i="9"/>
  <c r="AN385" i="9"/>
  <c r="AR385" i="9"/>
  <c r="AW385" i="9"/>
  <c r="BA385" i="9"/>
  <c r="F385" i="9"/>
  <c r="J385" i="9"/>
  <c r="N385" i="9"/>
  <c r="R385" i="9"/>
  <c r="V385" i="9"/>
  <c r="Z385" i="9"/>
  <c r="AD385" i="9"/>
  <c r="AH385" i="9"/>
  <c r="AL385" i="9"/>
  <c r="AP385" i="9"/>
  <c r="AU385" i="9"/>
  <c r="AY385" i="9"/>
  <c r="BC385" i="9"/>
  <c r="AG383" i="9"/>
  <c r="AG716" i="9" s="1"/>
  <c r="X332" i="10"/>
  <c r="AQ331" i="10"/>
  <c r="K331" i="10"/>
  <c r="AD330" i="10"/>
  <c r="W327" i="10"/>
  <c r="AP326" i="10"/>
  <c r="J326" i="10"/>
  <c r="AC325" i="10"/>
  <c r="AW324" i="10"/>
  <c r="P324" i="10"/>
  <c r="AI323" i="10"/>
  <c r="AI708" i="10" s="1"/>
  <c r="Q321" i="10"/>
  <c r="AP318" i="10"/>
  <c r="Z318" i="10"/>
  <c r="J318" i="10"/>
  <c r="AT317" i="10"/>
  <c r="AC317" i="10"/>
  <c r="M317" i="10"/>
  <c r="AW316" i="10"/>
  <c r="AF316" i="10"/>
  <c r="P316" i="10"/>
  <c r="BC314" i="10"/>
  <c r="AL314" i="10"/>
  <c r="AL704" i="10" s="1"/>
  <c r="V314" i="10"/>
  <c r="F314" i="10"/>
  <c r="L312" i="10"/>
  <c r="L703" i="10" s="1"/>
  <c r="AY310" i="10"/>
  <c r="AH310" i="10"/>
  <c r="AH700" i="10" s="1"/>
  <c r="R310" i="10"/>
  <c r="AQ307" i="10"/>
  <c r="AA307" i="10"/>
  <c r="K307" i="10"/>
  <c r="AU304" i="10"/>
  <c r="AN304" i="10"/>
  <c r="AA304" i="10"/>
  <c r="N304" i="10"/>
  <c r="H304" i="10"/>
  <c r="F379" i="9"/>
  <c r="F711" i="9" s="1"/>
  <c r="J379" i="9"/>
  <c r="J711" i="9" s="1"/>
  <c r="N379" i="9"/>
  <c r="N711" i="9" s="1"/>
  <c r="R379" i="9"/>
  <c r="R711" i="9" s="1"/>
  <c r="V379" i="9"/>
  <c r="V711" i="9" s="1"/>
  <c r="Z379" i="9"/>
  <c r="Z711" i="9" s="1"/>
  <c r="AD379" i="9"/>
  <c r="AD711" i="9" s="1"/>
  <c r="AH379" i="9"/>
  <c r="AH711" i="9" s="1"/>
  <c r="AL379" i="9"/>
  <c r="AL711" i="9" s="1"/>
  <c r="AP379" i="9"/>
  <c r="AP711" i="9" s="1"/>
  <c r="AU379" i="9"/>
  <c r="AU711" i="9" s="1"/>
  <c r="AY379" i="9"/>
  <c r="AY711" i="9" s="1"/>
  <c r="BC379" i="9"/>
  <c r="BC711" i="9" s="1"/>
  <c r="G379" i="9"/>
  <c r="G711" i="9" s="1"/>
  <c r="K379" i="9"/>
  <c r="K711" i="9" s="1"/>
  <c r="O379" i="9"/>
  <c r="O711" i="9" s="1"/>
  <c r="S379" i="9"/>
  <c r="S711" i="9" s="1"/>
  <c r="W379" i="9"/>
  <c r="W711" i="9" s="1"/>
  <c r="AA379" i="9"/>
  <c r="AA711" i="9" s="1"/>
  <c r="AE379" i="9"/>
  <c r="AE711" i="9" s="1"/>
  <c r="AI379" i="9"/>
  <c r="AI711" i="9" s="1"/>
  <c r="AM379" i="9"/>
  <c r="AM711" i="9" s="1"/>
  <c r="AQ379" i="9"/>
  <c r="AQ711" i="9" s="1"/>
  <c r="AV379" i="9"/>
  <c r="AV711" i="9" s="1"/>
  <c r="AZ379" i="9"/>
  <c r="AZ711" i="9" s="1"/>
  <c r="H379" i="9"/>
  <c r="H711" i="9" s="1"/>
  <c r="L379" i="9"/>
  <c r="L711" i="9" s="1"/>
  <c r="P379" i="9"/>
  <c r="P711" i="9" s="1"/>
  <c r="T379" i="9"/>
  <c r="T711" i="9" s="1"/>
  <c r="X379" i="9"/>
  <c r="X711" i="9" s="1"/>
  <c r="AB379" i="9"/>
  <c r="AB711" i="9" s="1"/>
  <c r="AF379" i="9"/>
  <c r="AF711" i="9" s="1"/>
  <c r="AJ379" i="9"/>
  <c r="AJ711" i="9" s="1"/>
  <c r="AN379" i="9"/>
  <c r="AN711" i="9" s="1"/>
  <c r="AR379" i="9"/>
  <c r="AR711" i="9" s="1"/>
  <c r="AW379" i="9"/>
  <c r="AW711" i="9" s="1"/>
  <c r="BA379" i="9"/>
  <c r="BA711" i="9" s="1"/>
  <c r="F344" i="9"/>
  <c r="J344" i="9"/>
  <c r="N344" i="9"/>
  <c r="R344" i="9"/>
  <c r="V344" i="9"/>
  <c r="Z344" i="9"/>
  <c r="AD344" i="9"/>
  <c r="AH344" i="9"/>
  <c r="AL344" i="9"/>
  <c r="AP344" i="9"/>
  <c r="AU344" i="9"/>
  <c r="AY344" i="9"/>
  <c r="BC344" i="9"/>
  <c r="G344" i="9"/>
  <c r="P344" i="9"/>
  <c r="Y344" i="9"/>
  <c r="AM344" i="9"/>
  <c r="AW344" i="9"/>
  <c r="L344" i="9"/>
  <c r="U344" i="9"/>
  <c r="AI344" i="9"/>
  <c r="AR344" i="9"/>
  <c r="BB344" i="9"/>
  <c r="H344" i="9"/>
  <c r="Q344" i="9"/>
  <c r="AE344" i="9"/>
  <c r="AN344" i="9"/>
  <c r="AX344" i="9"/>
  <c r="M344" i="9"/>
  <c r="AA344" i="9"/>
  <c r="AJ344" i="9"/>
  <c r="AT344" i="9"/>
  <c r="I344" i="9"/>
  <c r="W344" i="9"/>
  <c r="AF344" i="9"/>
  <c r="AO344" i="9"/>
  <c r="S344" i="9"/>
  <c r="AB344" i="9"/>
  <c r="AK344" i="9"/>
  <c r="AZ344" i="9"/>
  <c r="O344" i="9"/>
  <c r="X344" i="9"/>
  <c r="AG344" i="9"/>
  <c r="AV344" i="9"/>
  <c r="K344" i="9"/>
  <c r="T344" i="9"/>
  <c r="AC344" i="9"/>
  <c r="AQ344" i="9"/>
  <c r="BA344" i="9"/>
  <c r="G341" i="9"/>
  <c r="K341" i="9"/>
  <c r="O341" i="9"/>
  <c r="S341" i="9"/>
  <c r="W341" i="9"/>
  <c r="AA341" i="9"/>
  <c r="AE341" i="9"/>
  <c r="AI341" i="9"/>
  <c r="AM341" i="9"/>
  <c r="AQ341" i="9"/>
  <c r="AV341" i="9"/>
  <c r="AZ341" i="9"/>
  <c r="I341" i="9"/>
  <c r="R341" i="9"/>
  <c r="AF341" i="9"/>
  <c r="AF685" i="9" s="1"/>
  <c r="AO341" i="9"/>
  <c r="AY341" i="9"/>
  <c r="N341" i="9"/>
  <c r="AB341" i="9"/>
  <c r="AK341" i="9"/>
  <c r="AU341" i="9"/>
  <c r="J341" i="9"/>
  <c r="X341" i="9"/>
  <c r="AG341" i="9"/>
  <c r="AP341" i="9"/>
  <c r="F341" i="9"/>
  <c r="T341" i="9"/>
  <c r="AC341" i="9"/>
  <c r="AL341" i="9"/>
  <c r="BA341" i="9"/>
  <c r="P341" i="9"/>
  <c r="Y341" i="9"/>
  <c r="AH341" i="9"/>
  <c r="AW341" i="9"/>
  <c r="L341" i="9"/>
  <c r="U341" i="9"/>
  <c r="AD341" i="9"/>
  <c r="AR341" i="9"/>
  <c r="BB341" i="9"/>
  <c r="H341" i="9"/>
  <c r="Q341" i="9"/>
  <c r="Z341" i="9"/>
  <c r="AN341" i="9"/>
  <c r="AX341" i="9"/>
  <c r="M341" i="9"/>
  <c r="V341" i="9"/>
  <c r="AJ341" i="9"/>
  <c r="AT341" i="9"/>
  <c r="BC341" i="9"/>
  <c r="AH330" i="10"/>
  <c r="AA327" i="10"/>
  <c r="AU326" i="10"/>
  <c r="N326" i="10"/>
  <c r="BA324" i="10"/>
  <c r="T324" i="10"/>
  <c r="BA318" i="10"/>
  <c r="AJ318" i="10"/>
  <c r="T318" i="10"/>
  <c r="AP316" i="10"/>
  <c r="Z316" i="10"/>
  <c r="J316" i="10"/>
  <c r="AR310" i="10"/>
  <c r="AB310" i="10"/>
  <c r="L310" i="10"/>
  <c r="BA304" i="10"/>
  <c r="AM304" i="10"/>
  <c r="Z304" i="10"/>
  <c r="T304" i="10"/>
  <c r="G304" i="10"/>
  <c r="AX296" i="10"/>
  <c r="AQ296" i="10"/>
  <c r="AD296" i="10"/>
  <c r="X296" i="10"/>
  <c r="Q296" i="10"/>
  <c r="K296" i="10"/>
  <c r="AX295" i="10"/>
  <c r="AQ295" i="10"/>
  <c r="AJ295" i="10"/>
  <c r="AD295" i="10"/>
  <c r="Q295" i="10"/>
  <c r="K295" i="10"/>
  <c r="AX294" i="10"/>
  <c r="AJ294" i="10"/>
  <c r="AD294" i="10"/>
  <c r="W294" i="10"/>
  <c r="Q294" i="10"/>
  <c r="AX293" i="10"/>
  <c r="AX690" i="10" s="1"/>
  <c r="AP293" i="10"/>
  <c r="AP690" i="10" s="1"/>
  <c r="AJ293" i="10"/>
  <c r="AJ690" i="10" s="1"/>
  <c r="W293" i="10"/>
  <c r="W690" i="10" s="1"/>
  <c r="Q293" i="10"/>
  <c r="Q690" i="10" s="1"/>
  <c r="J293" i="10"/>
  <c r="J690" i="10" s="1"/>
  <c r="P290" i="10"/>
  <c r="P685" i="10" s="1"/>
  <c r="H290" i="10"/>
  <c r="H685" i="10" s="1"/>
  <c r="AD288" i="10"/>
  <c r="AD684" i="10" s="1"/>
  <c r="V288" i="10"/>
  <c r="V684" i="10" s="1"/>
  <c r="N288" i="10"/>
  <c r="N684" i="10" s="1"/>
  <c r="F288" i="10"/>
  <c r="F684" i="10" s="1"/>
  <c r="AY287" i="10"/>
  <c r="AP287" i="10"/>
  <c r="AH287" i="10"/>
  <c r="Z287" i="10"/>
  <c r="R287" i="10"/>
  <c r="J287" i="10"/>
  <c r="BA286" i="10"/>
  <c r="BA683" i="10" s="1"/>
  <c r="AR286" i="10"/>
  <c r="AR683" i="10" s="1"/>
  <c r="AJ286" i="10"/>
  <c r="AJ683" i="10" s="1"/>
  <c r="AB286" i="10"/>
  <c r="AB683" i="10" s="1"/>
  <c r="T286" i="10"/>
  <c r="T683" i="10" s="1"/>
  <c r="L286" i="10"/>
  <c r="L683" i="10" s="1"/>
  <c r="F286" i="10"/>
  <c r="AM387" i="9"/>
  <c r="W387" i="9"/>
  <c r="G387" i="9"/>
  <c r="AX379" i="9"/>
  <c r="AX711" i="9" s="1"/>
  <c r="Q379" i="9"/>
  <c r="Q711" i="9" s="1"/>
  <c r="AF332" i="10"/>
  <c r="AL330" i="10"/>
  <c r="AE327" i="10"/>
  <c r="AY326" i="10"/>
  <c r="R326" i="10"/>
  <c r="X324" i="10"/>
  <c r="BA323" i="10"/>
  <c r="BA708" i="10" s="1"/>
  <c r="AQ323" i="10"/>
  <c r="AQ708" i="10" s="1"/>
  <c r="AL323" i="10"/>
  <c r="AL708" i="10" s="1"/>
  <c r="AC323" i="10"/>
  <c r="AC708" i="10" s="1"/>
  <c r="T323" i="10"/>
  <c r="T708" i="10" s="1"/>
  <c r="K323" i="10"/>
  <c r="K708" i="10" s="1"/>
  <c r="AU318" i="10"/>
  <c r="AD318" i="10"/>
  <c r="N318" i="10"/>
  <c r="BC317" i="10"/>
  <c r="AX317" i="10"/>
  <c r="AL317" i="10"/>
  <c r="AG317" i="10"/>
  <c r="V317" i="10"/>
  <c r="Q317" i="10"/>
  <c r="BA316" i="10"/>
  <c r="AJ316" i="10"/>
  <c r="T316" i="10"/>
  <c r="AV314" i="10"/>
  <c r="AV704" i="10" s="1"/>
  <c r="AP314" i="10"/>
  <c r="AP704" i="10" s="1"/>
  <c r="AE314" i="10"/>
  <c r="AE704" i="10" s="1"/>
  <c r="Z314" i="10"/>
  <c r="Z704" i="10" s="1"/>
  <c r="O314" i="10"/>
  <c r="O704" i="10" s="1"/>
  <c r="J314" i="10"/>
  <c r="J704" i="10" s="1"/>
  <c r="BC310" i="10"/>
  <c r="BC700" i="10" s="1"/>
  <c r="AL310" i="10"/>
  <c r="AL700" i="10" s="1"/>
  <c r="V310" i="10"/>
  <c r="V700" i="10" s="1"/>
  <c r="F310" i="10"/>
  <c r="BA307" i="10"/>
  <c r="AV307" i="10"/>
  <c r="AJ307" i="10"/>
  <c r="AE307" i="10"/>
  <c r="T307" i="10"/>
  <c r="O307" i="10"/>
  <c r="AZ304" i="10"/>
  <c r="AL304" i="10"/>
  <c r="AF304" i="10"/>
  <c r="S304" i="10"/>
  <c r="F304" i="10"/>
  <c r="AP296" i="10"/>
  <c r="AJ296" i="10"/>
  <c r="AC296" i="10"/>
  <c r="W296" i="10"/>
  <c r="J296" i="10"/>
  <c r="AW295" i="10"/>
  <c r="AP295" i="10"/>
  <c r="AC295" i="10"/>
  <c r="W295" i="10"/>
  <c r="P295" i="10"/>
  <c r="J295" i="10"/>
  <c r="AW294" i="10"/>
  <c r="AP294" i="10"/>
  <c r="AI294" i="10"/>
  <c r="AC294" i="10"/>
  <c r="P294" i="10"/>
  <c r="J294" i="10"/>
  <c r="BC293" i="10"/>
  <c r="BC690" i="10" s="1"/>
  <c r="AW293" i="10"/>
  <c r="AW690" i="10" s="1"/>
  <c r="AI293" i="10"/>
  <c r="AI690" i="10" s="1"/>
  <c r="AC293" i="10"/>
  <c r="AC690" i="10" s="1"/>
  <c r="V293" i="10"/>
  <c r="V690" i="10" s="1"/>
  <c r="P293" i="10"/>
  <c r="P690" i="10" s="1"/>
  <c r="AZ291" i="10"/>
  <c r="AZ686" i="10" s="1"/>
  <c r="AQ291" i="10"/>
  <c r="AQ686" i="10" s="1"/>
  <c r="AI291" i="10"/>
  <c r="AA291" i="10"/>
  <c r="AA686" i="10" s="1"/>
  <c r="S291" i="10"/>
  <c r="S686" i="10" s="1"/>
  <c r="K291" i="10"/>
  <c r="K686" i="10" s="1"/>
  <c r="J286" i="10"/>
  <c r="J683" i="10" s="1"/>
  <c r="N286" i="10"/>
  <c r="N683" i="10" s="1"/>
  <c r="R286" i="10"/>
  <c r="R683" i="10" s="1"/>
  <c r="V286" i="10"/>
  <c r="V683" i="10" s="1"/>
  <c r="Z286" i="10"/>
  <c r="Z683" i="10" s="1"/>
  <c r="AD286" i="10"/>
  <c r="AD683" i="10" s="1"/>
  <c r="AH286" i="10"/>
  <c r="AH683" i="10" s="1"/>
  <c r="AL286" i="10"/>
  <c r="AL683" i="10" s="1"/>
  <c r="AP286" i="10"/>
  <c r="AP683" i="10" s="1"/>
  <c r="AU286" i="10"/>
  <c r="AU683" i="10" s="1"/>
  <c r="AY286" i="10"/>
  <c r="AY683" i="10" s="1"/>
  <c r="BC286" i="10"/>
  <c r="BC683" i="10" s="1"/>
  <c r="H287" i="10"/>
  <c r="L287" i="10"/>
  <c r="P287" i="10"/>
  <c r="T287" i="10"/>
  <c r="X287" i="10"/>
  <c r="AB287" i="10"/>
  <c r="AF287" i="10"/>
  <c r="AJ287" i="10"/>
  <c r="AN287" i="10"/>
  <c r="AR287" i="10"/>
  <c r="AW287" i="10"/>
  <c r="BA287" i="10"/>
  <c r="I288" i="10"/>
  <c r="I684" i="10" s="1"/>
  <c r="M288" i="10"/>
  <c r="M684" i="10" s="1"/>
  <c r="Q288" i="10"/>
  <c r="Q684" i="10" s="1"/>
  <c r="U288" i="10"/>
  <c r="U684" i="10" s="1"/>
  <c r="Y288" i="10"/>
  <c r="Y684" i="10" s="1"/>
  <c r="AC288" i="10"/>
  <c r="AC684" i="10" s="1"/>
  <c r="AG288" i="10"/>
  <c r="AG684" i="10" s="1"/>
  <c r="AK288" i="10"/>
  <c r="AK684" i="10" s="1"/>
  <c r="AO288" i="10"/>
  <c r="AO684" i="10" s="1"/>
  <c r="AT288" i="10"/>
  <c r="AT684" i="10" s="1"/>
  <c r="AX288" i="10"/>
  <c r="AX684" i="10" s="1"/>
  <c r="BB288" i="10"/>
  <c r="BB684" i="10" s="1"/>
  <c r="F289" i="10"/>
  <c r="J289" i="10"/>
  <c r="N289" i="10"/>
  <c r="R289" i="10"/>
  <c r="V289" i="10"/>
  <c r="Z289" i="10"/>
  <c r="AD289" i="10"/>
  <c r="AH289" i="10"/>
  <c r="AL289" i="10"/>
  <c r="AP289" i="10"/>
  <c r="AU289" i="10"/>
  <c r="AY289" i="10"/>
  <c r="BC289" i="10"/>
  <c r="G290" i="10"/>
  <c r="K290" i="10"/>
  <c r="K685" i="10" s="1"/>
  <c r="O290" i="10"/>
  <c r="O685" i="10" s="1"/>
  <c r="S290" i="10"/>
  <c r="S685" i="10" s="1"/>
  <c r="W290" i="10"/>
  <c r="W685" i="10" s="1"/>
  <c r="AA290" i="10"/>
  <c r="AA685" i="10" s="1"/>
  <c r="AE290" i="10"/>
  <c r="AE685" i="10" s="1"/>
  <c r="AI290" i="10"/>
  <c r="AI685" i="10" s="1"/>
  <c r="AM290" i="10"/>
  <c r="AM685" i="10" s="1"/>
  <c r="AQ290" i="10"/>
  <c r="AQ685" i="10" s="1"/>
  <c r="AV290" i="10"/>
  <c r="AV685" i="10" s="1"/>
  <c r="AZ290" i="10"/>
  <c r="AZ685" i="10" s="1"/>
  <c r="H291" i="10"/>
  <c r="H686" i="10" s="1"/>
  <c r="L291" i="10"/>
  <c r="P291" i="10"/>
  <c r="P686" i="10" s="1"/>
  <c r="T291" i="10"/>
  <c r="X291" i="10"/>
  <c r="AB291" i="10"/>
  <c r="AB686" i="10" s="1"/>
  <c r="AF291" i="10"/>
  <c r="AJ291" i="10"/>
  <c r="AN291" i="10"/>
  <c r="AR291" i="10"/>
  <c r="AR686" i="10" s="1"/>
  <c r="AW291" i="10"/>
  <c r="AW686" i="10" s="1"/>
  <c r="BA291" i="10"/>
  <c r="BA686" i="10" s="1"/>
  <c r="I292" i="10"/>
  <c r="M292" i="10"/>
  <c r="Q292" i="10"/>
  <c r="F337" i="10"/>
  <c r="F383" i="9"/>
  <c r="J383" i="9"/>
  <c r="J716" i="9" s="1"/>
  <c r="N383" i="9"/>
  <c r="N716" i="9" s="1"/>
  <c r="R383" i="9"/>
  <c r="R716" i="9" s="1"/>
  <c r="V383" i="9"/>
  <c r="V716" i="9" s="1"/>
  <c r="Z383" i="9"/>
  <c r="Z716" i="9" s="1"/>
  <c r="AD383" i="9"/>
  <c r="AD716" i="9" s="1"/>
  <c r="AH383" i="9"/>
  <c r="AH716" i="9" s="1"/>
  <c r="AL383" i="9"/>
  <c r="AL716" i="9" s="1"/>
  <c r="AP383" i="9"/>
  <c r="AP716" i="9" s="1"/>
  <c r="AU383" i="9"/>
  <c r="AY383" i="9"/>
  <c r="BC383" i="9"/>
  <c r="BC716" i="9" s="1"/>
  <c r="G383" i="9"/>
  <c r="K383" i="9"/>
  <c r="O383" i="9"/>
  <c r="S383" i="9"/>
  <c r="W383" i="9"/>
  <c r="AA383" i="9"/>
  <c r="AE383" i="9"/>
  <c r="AI383" i="9"/>
  <c r="AM383" i="9"/>
  <c r="AQ383" i="9"/>
  <c r="AV383" i="9"/>
  <c r="AZ383" i="9"/>
  <c r="H383" i="9"/>
  <c r="H716" i="9" s="1"/>
  <c r="L383" i="9"/>
  <c r="L716" i="9" s="1"/>
  <c r="P383" i="9"/>
  <c r="P716" i="9" s="1"/>
  <c r="T383" i="9"/>
  <c r="T716" i="9" s="1"/>
  <c r="X383" i="9"/>
  <c r="X716" i="9" s="1"/>
  <c r="AB383" i="9"/>
  <c r="AB716" i="9" s="1"/>
  <c r="AF383" i="9"/>
  <c r="AF716" i="9" s="1"/>
  <c r="AJ383" i="9"/>
  <c r="AJ716" i="9" s="1"/>
  <c r="AN383" i="9"/>
  <c r="AN716" i="9" s="1"/>
  <c r="AR383" i="9"/>
  <c r="AW383" i="9"/>
  <c r="AW716" i="9" s="1"/>
  <c r="BA383" i="9"/>
  <c r="BA716" i="9" s="1"/>
  <c r="AC379" i="9"/>
  <c r="AC711" i="9" s="1"/>
  <c r="W331" i="10"/>
  <c r="AP330" i="10"/>
  <c r="J330" i="10"/>
  <c r="AC329" i="10"/>
  <c r="P328" i="10"/>
  <c r="AI327" i="10"/>
  <c r="BC326" i="10"/>
  <c r="V326" i="10"/>
  <c r="AO325" i="10"/>
  <c r="I325" i="10"/>
  <c r="AB324" i="10"/>
  <c r="AV323" i="10"/>
  <c r="O323" i="10"/>
  <c r="AH322" i="10"/>
  <c r="AV321" i="10"/>
  <c r="AE321" i="10"/>
  <c r="O321" i="10"/>
  <c r="AN318" i="10"/>
  <c r="X318" i="10"/>
  <c r="H318" i="10"/>
  <c r="AQ317" i="10"/>
  <c r="AA317" i="10"/>
  <c r="K317" i="10"/>
  <c r="AU316" i="10"/>
  <c r="AD316" i="10"/>
  <c r="N316" i="10"/>
  <c r="AX315" i="10"/>
  <c r="AG315" i="10"/>
  <c r="Q315" i="10"/>
  <c r="BA314" i="10"/>
  <c r="BA704" i="10" s="1"/>
  <c r="AJ314" i="10"/>
  <c r="T314" i="10"/>
  <c r="T704" i="10" s="1"/>
  <c r="AP312" i="10"/>
  <c r="AP703" i="10" s="1"/>
  <c r="Z312" i="10"/>
  <c r="Z703" i="10" s="1"/>
  <c r="J312" i="10"/>
  <c r="J703" i="10" s="1"/>
  <c r="AW310" i="10"/>
  <c r="AW700" i="10" s="1"/>
  <c r="AF310" i="10"/>
  <c r="AF700" i="10" s="1"/>
  <c r="P310" i="10"/>
  <c r="P700" i="10" s="1"/>
  <c r="AZ309" i="10"/>
  <c r="AI309" i="10"/>
  <c r="S309" i="10"/>
  <c r="BC308" i="10"/>
  <c r="BC699" i="10" s="1"/>
  <c r="AL308" i="10"/>
  <c r="AL699" i="10" s="1"/>
  <c r="V308" i="10"/>
  <c r="V699" i="10" s="1"/>
  <c r="F308" i="10"/>
  <c r="AO307" i="10"/>
  <c r="Y307" i="10"/>
  <c r="I307" i="10"/>
  <c r="AR306" i="10"/>
  <c r="AR698" i="10" s="1"/>
  <c r="AB306" i="10"/>
  <c r="AB698" i="10" s="1"/>
  <c r="L306" i="10"/>
  <c r="F306" i="10"/>
  <c r="F698" i="10" s="1"/>
  <c r="AR305" i="10"/>
  <c r="AE305" i="10"/>
  <c r="Y305" i="10"/>
  <c r="L305" i="10"/>
  <c r="AY304" i="10"/>
  <c r="AR304" i="10"/>
  <c r="AE304" i="10"/>
  <c r="R304" i="10"/>
  <c r="L304" i="10"/>
  <c r="AX300" i="10"/>
  <c r="AQ300" i="10"/>
  <c r="AD300" i="10"/>
  <c r="W300" i="10"/>
  <c r="J300" i="10"/>
  <c r="AW299" i="10"/>
  <c r="AP299" i="10"/>
  <c r="AC299" i="10"/>
  <c r="W299" i="10"/>
  <c r="P299" i="10"/>
  <c r="J299" i="10"/>
  <c r="AW298" i="10"/>
  <c r="AP298" i="10"/>
  <c r="AI298" i="10"/>
  <c r="AC298" i="10"/>
  <c r="P298" i="10"/>
  <c r="J298" i="10"/>
  <c r="BC297" i="10"/>
  <c r="AW297" i="10"/>
  <c r="AI297" i="10"/>
  <c r="AC297" i="10"/>
  <c r="V297" i="10"/>
  <c r="P297" i="10"/>
  <c r="BC296" i="10"/>
  <c r="AW296" i="10"/>
  <c r="AO296" i="10"/>
  <c r="AI296" i="10"/>
  <c r="V296" i="10"/>
  <c r="P296" i="10"/>
  <c r="I296" i="10"/>
  <c r="BC295" i="10"/>
  <c r="AO295" i="10"/>
  <c r="AI295" i="10"/>
  <c r="AB295" i="10"/>
  <c r="V295" i="10"/>
  <c r="I295" i="10"/>
  <c r="BC294" i="10"/>
  <c r="AV294" i="10"/>
  <c r="AO294" i="10"/>
  <c r="AB294" i="10"/>
  <c r="V294" i="10"/>
  <c r="O294" i="10"/>
  <c r="I294" i="10"/>
  <c r="AV293" i="10"/>
  <c r="AV690" i="10" s="1"/>
  <c r="AO293" i="10"/>
  <c r="AO690" i="10" s="1"/>
  <c r="AH293" i="10"/>
  <c r="AH690" i="10" s="1"/>
  <c r="AB293" i="10"/>
  <c r="AB690" i="10" s="1"/>
  <c r="I293" i="10"/>
  <c r="I690" i="10" s="1"/>
  <c r="AY291" i="10"/>
  <c r="AY686" i="10" s="1"/>
  <c r="AP291" i="10"/>
  <c r="AH291" i="10"/>
  <c r="AH686" i="10" s="1"/>
  <c r="Z291" i="10"/>
  <c r="Z686" i="10" s="1"/>
  <c r="R291" i="10"/>
  <c r="R686" i="10" s="1"/>
  <c r="J291" i="10"/>
  <c r="BC290" i="10"/>
  <c r="BC685" i="10" s="1"/>
  <c r="AU290" i="10"/>
  <c r="AU685" i="10" s="1"/>
  <c r="AL290" i="10"/>
  <c r="AL685" i="10" s="1"/>
  <c r="AD290" i="10"/>
  <c r="AD685" i="10" s="1"/>
  <c r="V290" i="10"/>
  <c r="V685" i="10" s="1"/>
  <c r="N290" i="10"/>
  <c r="N685" i="10" s="1"/>
  <c r="F290" i="10"/>
  <c r="AX289" i="10"/>
  <c r="AO289" i="10"/>
  <c r="AG289" i="10"/>
  <c r="Y289" i="10"/>
  <c r="Q289" i="10"/>
  <c r="I289" i="10"/>
  <c r="BA288" i="10"/>
  <c r="BA684" i="10" s="1"/>
  <c r="AR288" i="10"/>
  <c r="AR684" i="10" s="1"/>
  <c r="AJ288" i="10"/>
  <c r="AJ684" i="10" s="1"/>
  <c r="AB288" i="10"/>
  <c r="AB684" i="10" s="1"/>
  <c r="T288" i="10"/>
  <c r="T684" i="10" s="1"/>
  <c r="L288" i="10"/>
  <c r="L684" i="10" s="1"/>
  <c r="AQ387" i="9"/>
  <c r="AA387" i="9"/>
  <c r="AX383" i="9"/>
  <c r="AX716" i="9" s="1"/>
  <c r="Q383" i="9"/>
  <c r="Q716" i="9" s="1"/>
  <c r="AO379" i="9"/>
  <c r="AO711" i="9" s="1"/>
  <c r="I379" i="9"/>
  <c r="I711" i="9" s="1"/>
  <c r="AU330" i="10"/>
  <c r="AM327" i="10"/>
  <c r="G327" i="10"/>
  <c r="Z326" i="10"/>
  <c r="AF324" i="10"/>
  <c r="AY318" i="10"/>
  <c r="AH318" i="10"/>
  <c r="R318" i="10"/>
  <c r="AN316" i="10"/>
  <c r="X316" i="10"/>
  <c r="H316" i="10"/>
  <c r="AZ314" i="10"/>
  <c r="AZ704" i="10" s="1"/>
  <c r="AU314" i="10"/>
  <c r="AI314" i="10"/>
  <c r="AI704" i="10" s="1"/>
  <c r="AD314" i="10"/>
  <c r="N314" i="10"/>
  <c r="AP310" i="10"/>
  <c r="AP700" i="10" s="1"/>
  <c r="Z310" i="10"/>
  <c r="Z700" i="10" s="1"/>
  <c r="J310" i="10"/>
  <c r="J700" i="10" s="1"/>
  <c r="M309" i="10"/>
  <c r="AZ307" i="10"/>
  <c r="AN307" i="10"/>
  <c r="AI307" i="10"/>
  <c r="X307" i="10"/>
  <c r="S307" i="10"/>
  <c r="AQ304" i="10"/>
  <c r="AD304" i="10"/>
  <c r="X304" i="10"/>
  <c r="K304" i="10"/>
  <c r="AP300" i="10"/>
  <c r="AJ300" i="10"/>
  <c r="AC300" i="10"/>
  <c r="V300" i="10"/>
  <c r="P300" i="10"/>
  <c r="BC299" i="10"/>
  <c r="AO299" i="10"/>
  <c r="AI299" i="10"/>
  <c r="V299" i="10"/>
  <c r="I299" i="10"/>
  <c r="BC298" i="10"/>
  <c r="AV298" i="10"/>
  <c r="AO298" i="10"/>
  <c r="AB298" i="10"/>
  <c r="V298" i="10"/>
  <c r="I298" i="10"/>
  <c r="AB297" i="10"/>
  <c r="O297" i="10"/>
  <c r="I297" i="10"/>
  <c r="BB296" i="10"/>
  <c r="AV296" i="10"/>
  <c r="AH296" i="10"/>
  <c r="AB296" i="10"/>
  <c r="O296" i="10"/>
  <c r="BB295" i="10"/>
  <c r="AV295" i="10"/>
  <c r="AN295" i="10"/>
  <c r="AH295" i="10"/>
  <c r="U295" i="10"/>
  <c r="O295" i="10"/>
  <c r="BB294" i="10"/>
  <c r="AN294" i="10"/>
  <c r="AH294" i="10"/>
  <c r="U294" i="10"/>
  <c r="H294" i="10"/>
  <c r="BB293" i="10"/>
  <c r="BB690" i="10" s="1"/>
  <c r="AU293" i="10"/>
  <c r="AU690" i="10" s="1"/>
  <c r="AN293" i="10"/>
  <c r="AN690" i="10" s="1"/>
  <c r="AA293" i="10"/>
  <c r="AA690" i="10" s="1"/>
  <c r="U293" i="10"/>
  <c r="U690" i="10" s="1"/>
  <c r="H293" i="10"/>
  <c r="H690" i="10" s="1"/>
  <c r="AX291" i="10"/>
  <c r="AX686" i="10" s="1"/>
  <c r="AO291" i="10"/>
  <c r="AO686" i="10" s="1"/>
  <c r="AG291" i="10"/>
  <c r="AG686" i="10" s="1"/>
  <c r="Y291" i="10"/>
  <c r="Y686" i="10" s="1"/>
  <c r="Q291" i="10"/>
  <c r="Q686" i="10" s="1"/>
  <c r="I291" i="10"/>
  <c r="I686" i="10" s="1"/>
  <c r="AV287" i="10"/>
  <c r="AM287" i="10"/>
  <c r="AE287" i="10"/>
  <c r="W287" i="10"/>
  <c r="O287" i="10"/>
  <c r="G287" i="10"/>
  <c r="AX286" i="10"/>
  <c r="AX683" i="10" s="1"/>
  <c r="AO286" i="10"/>
  <c r="AO683" i="10" s="1"/>
  <c r="AG286" i="10"/>
  <c r="AG683" i="10" s="1"/>
  <c r="Y286" i="10"/>
  <c r="Y683" i="10" s="1"/>
  <c r="Q286" i="10"/>
  <c r="Q683" i="10" s="1"/>
  <c r="I286" i="10"/>
  <c r="I683" i="10" s="1"/>
  <c r="F387" i="9"/>
  <c r="J387" i="9"/>
  <c r="N387" i="9"/>
  <c r="R387" i="9"/>
  <c r="V387" i="9"/>
  <c r="Z387" i="9"/>
  <c r="AD387" i="9"/>
  <c r="AH387" i="9"/>
  <c r="AL387" i="9"/>
  <c r="AP387" i="9"/>
  <c r="AU387" i="9"/>
  <c r="AY387" i="9"/>
  <c r="BC387" i="9"/>
  <c r="H387" i="9"/>
  <c r="L387" i="9"/>
  <c r="P387" i="9"/>
  <c r="T387" i="9"/>
  <c r="X387" i="9"/>
  <c r="AB387" i="9"/>
  <c r="AF387" i="9"/>
  <c r="AJ387" i="9"/>
  <c r="AN387" i="9"/>
  <c r="AR387" i="9"/>
  <c r="AW387" i="9"/>
  <c r="BA387" i="9"/>
  <c r="W385" i="9"/>
  <c r="G385" i="9"/>
  <c r="AC383" i="9"/>
  <c r="AC716" i="9" s="1"/>
  <c r="BB379" i="9"/>
  <c r="BB711" i="9" s="1"/>
  <c r="U379" i="9"/>
  <c r="U711" i="9" s="1"/>
  <c r="K350" i="9"/>
  <c r="BB349" i="9"/>
  <c r="AR349" i="9"/>
  <c r="AD349" i="9"/>
  <c r="U349" i="9"/>
  <c r="L349" i="9"/>
  <c r="AY347" i="9"/>
  <c r="AJ347" i="9"/>
  <c r="AA347" i="9"/>
  <c r="R347" i="9"/>
  <c r="H346" i="9"/>
  <c r="L346" i="9"/>
  <c r="P346" i="9"/>
  <c r="T346" i="9"/>
  <c r="X346" i="9"/>
  <c r="AB346" i="9"/>
  <c r="AF346" i="9"/>
  <c r="AJ346" i="9"/>
  <c r="AN346" i="9"/>
  <c r="AR346" i="9"/>
  <c r="AW346" i="9"/>
  <c r="BA346" i="9"/>
  <c r="P343" i="9"/>
  <c r="G343" i="9"/>
  <c r="AO340" i="9"/>
  <c r="AF340" i="9"/>
  <c r="W340" i="9"/>
  <c r="I340" i="9"/>
  <c r="I339" i="9"/>
  <c r="M339" i="9"/>
  <c r="Q339" i="9"/>
  <c r="U339" i="9"/>
  <c r="Y339" i="9"/>
  <c r="AC339" i="9"/>
  <c r="AG339" i="9"/>
  <c r="AK339" i="9"/>
  <c r="AO339" i="9"/>
  <c r="AT339" i="9"/>
  <c r="AX339" i="9"/>
  <c r="BB339" i="9"/>
  <c r="F339" i="9"/>
  <c r="AB336" i="9"/>
  <c r="L336" i="9"/>
  <c r="H333" i="9"/>
  <c r="L333" i="9"/>
  <c r="P333" i="9"/>
  <c r="T333" i="9"/>
  <c r="X333" i="9"/>
  <c r="AB333" i="9"/>
  <c r="AF333" i="9"/>
  <c r="AJ333" i="9"/>
  <c r="AN333" i="9"/>
  <c r="AW333" i="9"/>
  <c r="BA333" i="9"/>
  <c r="BC322" i="9"/>
  <c r="AN322" i="9"/>
  <c r="AB316" i="9"/>
  <c r="BC381" i="9"/>
  <c r="AY381" i="9"/>
  <c r="AU381" i="9"/>
  <c r="AP381" i="9"/>
  <c r="AL381" i="9"/>
  <c r="AH381" i="9"/>
  <c r="AD381" i="9"/>
  <c r="Z381" i="9"/>
  <c r="V381" i="9"/>
  <c r="R381" i="9"/>
  <c r="N381" i="9"/>
  <c r="J381" i="9"/>
  <c r="F381" i="9"/>
  <c r="BC377" i="9"/>
  <c r="AY377" i="9"/>
  <c r="AU377" i="9"/>
  <c r="AP377" i="9"/>
  <c r="AL377" i="9"/>
  <c r="AH377" i="9"/>
  <c r="AD377" i="9"/>
  <c r="Z377" i="9"/>
  <c r="V377" i="9"/>
  <c r="R377" i="9"/>
  <c r="N377" i="9"/>
  <c r="J377" i="9"/>
  <c r="F377" i="9"/>
  <c r="BA375" i="9"/>
  <c r="AW375" i="9"/>
  <c r="AR375" i="9"/>
  <c r="AN375" i="9"/>
  <c r="AJ375" i="9"/>
  <c r="AF375" i="9"/>
  <c r="AB375" i="9"/>
  <c r="X375" i="9"/>
  <c r="T375" i="9"/>
  <c r="P375" i="9"/>
  <c r="L375" i="9"/>
  <c r="H375" i="9"/>
  <c r="BC373" i="9"/>
  <c r="AY373" i="9"/>
  <c r="AU373" i="9"/>
  <c r="AP373" i="9"/>
  <c r="AL373" i="9"/>
  <c r="AH373" i="9"/>
  <c r="AD373" i="9"/>
  <c r="Z373" i="9"/>
  <c r="V373" i="9"/>
  <c r="R373" i="9"/>
  <c r="N373" i="9"/>
  <c r="J373" i="9"/>
  <c r="F373" i="9"/>
  <c r="BA371" i="9"/>
  <c r="AW371" i="9"/>
  <c r="AR371" i="9"/>
  <c r="AN371" i="9"/>
  <c r="AJ371" i="9"/>
  <c r="AF371" i="9"/>
  <c r="AB371" i="9"/>
  <c r="X371" i="9"/>
  <c r="T371" i="9"/>
  <c r="P371" i="9"/>
  <c r="L371" i="9"/>
  <c r="H371" i="9"/>
  <c r="BC369" i="9"/>
  <c r="AY369" i="9"/>
  <c r="AU369" i="9"/>
  <c r="AP369" i="9"/>
  <c r="AL369" i="9"/>
  <c r="AH369" i="9"/>
  <c r="AD369" i="9"/>
  <c r="Z369" i="9"/>
  <c r="V369" i="9"/>
  <c r="R369" i="9"/>
  <c r="N369" i="9"/>
  <c r="J369" i="9"/>
  <c r="F369" i="9"/>
  <c r="BA367" i="9"/>
  <c r="AW367" i="9"/>
  <c r="AR367" i="9"/>
  <c r="AN367" i="9"/>
  <c r="AJ367" i="9"/>
  <c r="AF367" i="9"/>
  <c r="AB367" i="9"/>
  <c r="X367" i="9"/>
  <c r="T367" i="9"/>
  <c r="P367" i="9"/>
  <c r="L367" i="9"/>
  <c r="H367" i="9"/>
  <c r="BC365" i="9"/>
  <c r="AY365" i="9"/>
  <c r="AU365" i="9"/>
  <c r="AU703" i="9" s="1"/>
  <c r="AP365" i="9"/>
  <c r="AL365" i="9"/>
  <c r="AL703" i="9" s="1"/>
  <c r="AH365" i="9"/>
  <c r="AH703" i="9" s="1"/>
  <c r="AD365" i="9"/>
  <c r="Z365" i="9"/>
  <c r="V365" i="9"/>
  <c r="R365" i="9"/>
  <c r="N365" i="9"/>
  <c r="N703" i="9" s="1"/>
  <c r="J365" i="9"/>
  <c r="F365" i="9"/>
  <c r="BA363" i="9"/>
  <c r="AW363" i="9"/>
  <c r="AR363" i="9"/>
  <c r="AN363" i="9"/>
  <c r="AJ363" i="9"/>
  <c r="AF363" i="9"/>
  <c r="AB363" i="9"/>
  <c r="X363" i="9"/>
  <c r="T363" i="9"/>
  <c r="P363" i="9"/>
  <c r="L363" i="9"/>
  <c r="H363" i="9"/>
  <c r="BC361" i="9"/>
  <c r="AY361" i="9"/>
  <c r="AY700" i="9" s="1"/>
  <c r="AU361" i="9"/>
  <c r="AU700" i="9" s="1"/>
  <c r="AP361" i="9"/>
  <c r="AL361" i="9"/>
  <c r="AH361" i="9"/>
  <c r="AD361" i="9"/>
  <c r="AD700" i="9" s="1"/>
  <c r="Z361" i="9"/>
  <c r="Z700" i="9" s="1"/>
  <c r="V361" i="9"/>
  <c r="R361" i="9"/>
  <c r="R700" i="9" s="1"/>
  <c r="N361" i="9"/>
  <c r="N700" i="9" s="1"/>
  <c r="J361" i="9"/>
  <c r="F361" i="9"/>
  <c r="BA359" i="9"/>
  <c r="AW359" i="9"/>
  <c r="AR359" i="9"/>
  <c r="AN359" i="9"/>
  <c r="AJ359" i="9"/>
  <c r="AF359" i="9"/>
  <c r="AB359" i="9"/>
  <c r="X359" i="9"/>
  <c r="T359" i="9"/>
  <c r="P359" i="9"/>
  <c r="L359" i="9"/>
  <c r="H359" i="9"/>
  <c r="H699" i="9" s="1"/>
  <c r="BC357" i="9"/>
  <c r="AY357" i="9"/>
  <c r="AU357" i="9"/>
  <c r="AU698" i="9" s="1"/>
  <c r="AP357" i="9"/>
  <c r="AL357" i="9"/>
  <c r="AH357" i="9"/>
  <c r="AD357" i="9"/>
  <c r="AD698" i="9" s="1"/>
  <c r="Z357" i="9"/>
  <c r="V357" i="9"/>
  <c r="R357" i="9"/>
  <c r="N357" i="9"/>
  <c r="N698" i="9" s="1"/>
  <c r="J357" i="9"/>
  <c r="F357" i="9"/>
  <c r="BA355" i="9"/>
  <c r="AW355" i="9"/>
  <c r="AR355" i="9"/>
  <c r="AN355" i="9"/>
  <c r="AJ355" i="9"/>
  <c r="AF355" i="9"/>
  <c r="AB355" i="9"/>
  <c r="X355" i="9"/>
  <c r="T355" i="9"/>
  <c r="P355" i="9"/>
  <c r="L355" i="9"/>
  <c r="H355" i="9"/>
  <c r="BC353" i="9"/>
  <c r="AY353" i="9"/>
  <c r="AU353" i="9"/>
  <c r="AP353" i="9"/>
  <c r="AL353" i="9"/>
  <c r="AH353" i="9"/>
  <c r="AD353" i="9"/>
  <c r="Z353" i="9"/>
  <c r="V353" i="9"/>
  <c r="R353" i="9"/>
  <c r="N353" i="9"/>
  <c r="J353" i="9"/>
  <c r="F353" i="9"/>
  <c r="BA351" i="9"/>
  <c r="AW351" i="9"/>
  <c r="AR351" i="9"/>
  <c r="AN351" i="9"/>
  <c r="AJ351" i="9"/>
  <c r="AF351" i="9"/>
  <c r="AB351" i="9"/>
  <c r="X351" i="9"/>
  <c r="T351" i="9"/>
  <c r="P351" i="9"/>
  <c r="L351" i="9"/>
  <c r="H351" i="9"/>
  <c r="AZ350" i="9"/>
  <c r="AV350" i="9"/>
  <c r="AQ350" i="9"/>
  <c r="AM350" i="9"/>
  <c r="AI350" i="9"/>
  <c r="AE350" i="9"/>
  <c r="AA350" i="9"/>
  <c r="W350" i="9"/>
  <c r="S350" i="9"/>
  <c r="O350" i="9"/>
  <c r="F350" i="9"/>
  <c r="AW349" i="9"/>
  <c r="AH349" i="9"/>
  <c r="Y349" i="9"/>
  <c r="P349" i="9"/>
  <c r="BC347" i="9"/>
  <c r="AN347" i="9"/>
  <c r="AE347" i="9"/>
  <c r="V347" i="9"/>
  <c r="H347" i="9"/>
  <c r="AO346" i="9"/>
  <c r="AA346" i="9"/>
  <c r="R346" i="9"/>
  <c r="I346" i="9"/>
  <c r="G345" i="9"/>
  <c r="K345" i="9"/>
  <c r="O345" i="9"/>
  <c r="S345" i="9"/>
  <c r="W345" i="9"/>
  <c r="AA345" i="9"/>
  <c r="AE345" i="9"/>
  <c r="AI345" i="9"/>
  <c r="AM345" i="9"/>
  <c r="AQ345" i="9"/>
  <c r="AV345" i="9"/>
  <c r="AZ345" i="9"/>
  <c r="BA343" i="9"/>
  <c r="AQ343" i="9"/>
  <c r="AH343" i="9"/>
  <c r="T343" i="9"/>
  <c r="K343" i="9"/>
  <c r="AT340" i="9"/>
  <c r="AJ340" i="9"/>
  <c r="AA340" i="9"/>
  <c r="M340" i="9"/>
  <c r="AF339" i="9"/>
  <c r="W339" i="9"/>
  <c r="N339" i="9"/>
  <c r="AX336" i="9"/>
  <c r="AQ336" i="9"/>
  <c r="AG336" i="9"/>
  <c r="AA336" i="9"/>
  <c r="Q336" i="9"/>
  <c r="K336" i="9"/>
  <c r="AX333" i="9"/>
  <c r="AD333" i="9"/>
  <c r="Q333" i="9"/>
  <c r="J331" i="9"/>
  <c r="N331" i="9"/>
  <c r="R331" i="9"/>
  <c r="V331" i="9"/>
  <c r="Z331" i="9"/>
  <c r="AD331" i="9"/>
  <c r="AH331" i="9"/>
  <c r="AL331" i="9"/>
  <c r="AP331" i="9"/>
  <c r="AY331" i="9"/>
  <c r="BC331" i="9"/>
  <c r="AG322" i="9"/>
  <c r="S322" i="9"/>
  <c r="M322" i="9"/>
  <c r="G316" i="9"/>
  <c r="P316" i="9"/>
  <c r="AD316" i="9"/>
  <c r="AM316" i="9"/>
  <c r="AW316" i="9"/>
  <c r="L316" i="9"/>
  <c r="Z316" i="9"/>
  <c r="AI316" i="9"/>
  <c r="AR316" i="9"/>
  <c r="BA349" i="9"/>
  <c r="AL349" i="9"/>
  <c r="AC349" i="9"/>
  <c r="T349" i="9"/>
  <c r="AR347" i="9"/>
  <c r="AI347" i="9"/>
  <c r="Z347" i="9"/>
  <c r="L347" i="9"/>
  <c r="BC346" i="9"/>
  <c r="AT346" i="9"/>
  <c r="AE346" i="9"/>
  <c r="V346" i="9"/>
  <c r="M346" i="9"/>
  <c r="AF345" i="9"/>
  <c r="R345" i="9"/>
  <c r="I345" i="9"/>
  <c r="AV343" i="9"/>
  <c r="AL343" i="9"/>
  <c r="X343" i="9"/>
  <c r="O343" i="9"/>
  <c r="AX340" i="9"/>
  <c r="AN340" i="9"/>
  <c r="AE340" i="9"/>
  <c r="Q340" i="9"/>
  <c r="H340" i="9"/>
  <c r="AY339" i="9"/>
  <c r="AJ339" i="9"/>
  <c r="AA339" i="9"/>
  <c r="R339" i="9"/>
  <c r="AW336" i="9"/>
  <c r="AF336" i="9"/>
  <c r="P336" i="9"/>
  <c r="J333" i="9"/>
  <c r="I322" i="9"/>
  <c r="R322" i="9"/>
  <c r="AF322" i="9"/>
  <c r="AO322" i="9"/>
  <c r="AY322" i="9"/>
  <c r="F322" i="9"/>
  <c r="T322" i="9"/>
  <c r="AC322" i="9"/>
  <c r="AL322" i="9"/>
  <c r="BA322" i="9"/>
  <c r="P322" i="9"/>
  <c r="Y322" i="9"/>
  <c r="AH322" i="9"/>
  <c r="AW322" i="9"/>
  <c r="L322" i="9"/>
  <c r="U322" i="9"/>
  <c r="AD322" i="9"/>
  <c r="AR322" i="9"/>
  <c r="BB322" i="9"/>
  <c r="S316" i="9"/>
  <c r="F314" i="9"/>
  <c r="T314" i="9"/>
  <c r="M314" i="9"/>
  <c r="M703" i="9" s="1"/>
  <c r="V314" i="9"/>
  <c r="AJ314" i="9"/>
  <c r="AT314" i="9"/>
  <c r="AT703" i="9" s="1"/>
  <c r="BC314" i="9"/>
  <c r="I314" i="9"/>
  <c r="I703" i="9" s="1"/>
  <c r="R314" i="9"/>
  <c r="R703" i="9" s="1"/>
  <c r="AF314" i="9"/>
  <c r="AO314" i="9"/>
  <c r="AO703" i="9" s="1"/>
  <c r="AY314" i="9"/>
  <c r="AZ375" i="9"/>
  <c r="AV375" i="9"/>
  <c r="AQ375" i="9"/>
  <c r="AM375" i="9"/>
  <c r="AI375" i="9"/>
  <c r="AE375" i="9"/>
  <c r="AA375" i="9"/>
  <c r="W375" i="9"/>
  <c r="S375" i="9"/>
  <c r="O375" i="9"/>
  <c r="K375" i="9"/>
  <c r="G375" i="9"/>
  <c r="AZ371" i="9"/>
  <c r="AV371" i="9"/>
  <c r="AQ371" i="9"/>
  <c r="AM371" i="9"/>
  <c r="AI371" i="9"/>
  <c r="AE371" i="9"/>
  <c r="AA371" i="9"/>
  <c r="W371" i="9"/>
  <c r="S371" i="9"/>
  <c r="O371" i="9"/>
  <c r="K371" i="9"/>
  <c r="G371" i="9"/>
  <c r="AZ367" i="9"/>
  <c r="AV367" i="9"/>
  <c r="AQ367" i="9"/>
  <c r="AM367" i="9"/>
  <c r="AI367" i="9"/>
  <c r="AE367" i="9"/>
  <c r="AA367" i="9"/>
  <c r="W367" i="9"/>
  <c r="S367" i="9"/>
  <c r="O367" i="9"/>
  <c r="K367" i="9"/>
  <c r="G367" i="9"/>
  <c r="AZ363" i="9"/>
  <c r="AV363" i="9"/>
  <c r="AQ363" i="9"/>
  <c r="AM363" i="9"/>
  <c r="AI363" i="9"/>
  <c r="AE363" i="9"/>
  <c r="AA363" i="9"/>
  <c r="W363" i="9"/>
  <c r="S363" i="9"/>
  <c r="O363" i="9"/>
  <c r="K363" i="9"/>
  <c r="G363" i="9"/>
  <c r="AZ359" i="9"/>
  <c r="AV359" i="9"/>
  <c r="AQ359" i="9"/>
  <c r="AM359" i="9"/>
  <c r="AI359" i="9"/>
  <c r="AE359" i="9"/>
  <c r="AA359" i="9"/>
  <c r="W359" i="9"/>
  <c r="S359" i="9"/>
  <c r="O359" i="9"/>
  <c r="K359" i="9"/>
  <c r="G359" i="9"/>
  <c r="AZ355" i="9"/>
  <c r="AV355" i="9"/>
  <c r="AQ355" i="9"/>
  <c r="AM355" i="9"/>
  <c r="AI355" i="9"/>
  <c r="AE355" i="9"/>
  <c r="AA355" i="9"/>
  <c r="W355" i="9"/>
  <c r="S355" i="9"/>
  <c r="O355" i="9"/>
  <c r="K355" i="9"/>
  <c r="G355" i="9"/>
  <c r="AZ351" i="9"/>
  <c r="AV351" i="9"/>
  <c r="AQ351" i="9"/>
  <c r="AM351" i="9"/>
  <c r="AI351" i="9"/>
  <c r="AI694" i="9" s="1"/>
  <c r="AE351" i="9"/>
  <c r="AA351" i="9"/>
  <c r="W351" i="9"/>
  <c r="S351" i="9"/>
  <c r="O351" i="9"/>
  <c r="O694" i="9" s="1"/>
  <c r="K351" i="9"/>
  <c r="G351" i="9"/>
  <c r="H350" i="9"/>
  <c r="L350" i="9"/>
  <c r="AD347" i="9"/>
  <c r="P347" i="9"/>
  <c r="G347" i="9"/>
  <c r="L340" i="9"/>
  <c r="I350" i="9"/>
  <c r="G349" i="9"/>
  <c r="K349" i="9"/>
  <c r="O349" i="9"/>
  <c r="S349" i="9"/>
  <c r="W349" i="9"/>
  <c r="AA349" i="9"/>
  <c r="AE349" i="9"/>
  <c r="AI349" i="9"/>
  <c r="AM349" i="9"/>
  <c r="AQ349" i="9"/>
  <c r="AV349" i="9"/>
  <c r="AZ349" i="9"/>
  <c r="BA347" i="9"/>
  <c r="AQ347" i="9"/>
  <c r="AH347" i="9"/>
  <c r="T347" i="9"/>
  <c r="K347" i="9"/>
  <c r="I343" i="9"/>
  <c r="M343" i="9"/>
  <c r="Q343" i="9"/>
  <c r="U343" i="9"/>
  <c r="Y343" i="9"/>
  <c r="AC343" i="9"/>
  <c r="AG343" i="9"/>
  <c r="AK343" i="9"/>
  <c r="AO343" i="9"/>
  <c r="AT343" i="9"/>
  <c r="AX343" i="9"/>
  <c r="BB343" i="9"/>
  <c r="AW340" i="9"/>
  <c r="AM340" i="9"/>
  <c r="Y340" i="9"/>
  <c r="P340" i="9"/>
  <c r="G340" i="9"/>
  <c r="T336" i="9"/>
  <c r="AU316" i="9"/>
  <c r="J316" i="9"/>
  <c r="AZ384" i="9"/>
  <c r="AV384" i="9"/>
  <c r="AQ384" i="9"/>
  <c r="AM384" i="9"/>
  <c r="AI384" i="9"/>
  <c r="AE384" i="9"/>
  <c r="AA384" i="9"/>
  <c r="W384" i="9"/>
  <c r="S384" i="9"/>
  <c r="O384" i="9"/>
  <c r="K384" i="9"/>
  <c r="BA381" i="9"/>
  <c r="AW381" i="9"/>
  <c r="AR381" i="9"/>
  <c r="AN381" i="9"/>
  <c r="AJ381" i="9"/>
  <c r="AF381" i="9"/>
  <c r="AB381" i="9"/>
  <c r="X381" i="9"/>
  <c r="T381" i="9"/>
  <c r="P381" i="9"/>
  <c r="L381" i="9"/>
  <c r="AZ380" i="9"/>
  <c r="AV380" i="9"/>
  <c r="AQ380" i="9"/>
  <c r="AM380" i="9"/>
  <c r="AI380" i="9"/>
  <c r="AE380" i="9"/>
  <c r="AA380" i="9"/>
  <c r="W380" i="9"/>
  <c r="S380" i="9"/>
  <c r="O380" i="9"/>
  <c r="K380" i="9"/>
  <c r="BA377" i="9"/>
  <c r="AW377" i="9"/>
  <c r="AR377" i="9"/>
  <c r="AN377" i="9"/>
  <c r="AJ377" i="9"/>
  <c r="AF377" i="9"/>
  <c r="AB377" i="9"/>
  <c r="X377" i="9"/>
  <c r="T377" i="9"/>
  <c r="P377" i="9"/>
  <c r="L377" i="9"/>
  <c r="AZ376" i="9"/>
  <c r="AV376" i="9"/>
  <c r="AQ376" i="9"/>
  <c r="AM376" i="9"/>
  <c r="AI376" i="9"/>
  <c r="AE376" i="9"/>
  <c r="AA376" i="9"/>
  <c r="W376" i="9"/>
  <c r="S376" i="9"/>
  <c r="O376" i="9"/>
  <c r="K376" i="9"/>
  <c r="BC375" i="9"/>
  <c r="AY375" i="9"/>
  <c r="AU375" i="9"/>
  <c r="AP375" i="9"/>
  <c r="AL375" i="9"/>
  <c r="AH375" i="9"/>
  <c r="AD375" i="9"/>
  <c r="Z375" i="9"/>
  <c r="V375" i="9"/>
  <c r="R375" i="9"/>
  <c r="N375" i="9"/>
  <c r="J375" i="9"/>
  <c r="BA373" i="9"/>
  <c r="AW373" i="9"/>
  <c r="AR373" i="9"/>
  <c r="AN373" i="9"/>
  <c r="AJ373" i="9"/>
  <c r="AF373" i="9"/>
  <c r="AB373" i="9"/>
  <c r="X373" i="9"/>
  <c r="T373" i="9"/>
  <c r="P373" i="9"/>
  <c r="L373" i="9"/>
  <c r="AZ372" i="9"/>
  <c r="AV372" i="9"/>
  <c r="AQ372" i="9"/>
  <c r="AM372" i="9"/>
  <c r="AI372" i="9"/>
  <c r="AE372" i="9"/>
  <c r="AA372" i="9"/>
  <c r="W372" i="9"/>
  <c r="S372" i="9"/>
  <c r="O372" i="9"/>
  <c r="K372" i="9"/>
  <c r="BC371" i="9"/>
  <c r="AY371" i="9"/>
  <c r="AU371" i="9"/>
  <c r="AP371" i="9"/>
  <c r="AL371" i="9"/>
  <c r="AH371" i="9"/>
  <c r="AD371" i="9"/>
  <c r="Z371" i="9"/>
  <c r="V371" i="9"/>
  <c r="R371" i="9"/>
  <c r="N371" i="9"/>
  <c r="J371" i="9"/>
  <c r="BA369" i="9"/>
  <c r="AW369" i="9"/>
  <c r="AR369" i="9"/>
  <c r="AN369" i="9"/>
  <c r="AJ369" i="9"/>
  <c r="AF369" i="9"/>
  <c r="AB369" i="9"/>
  <c r="X369" i="9"/>
  <c r="T369" i="9"/>
  <c r="P369" i="9"/>
  <c r="L369" i="9"/>
  <c r="AZ368" i="9"/>
  <c r="AV368" i="9"/>
  <c r="AQ368" i="9"/>
  <c r="AM368" i="9"/>
  <c r="AI368" i="9"/>
  <c r="AE368" i="9"/>
  <c r="AA368" i="9"/>
  <c r="W368" i="9"/>
  <c r="S368" i="9"/>
  <c r="O368" i="9"/>
  <c r="K368" i="9"/>
  <c r="BC367" i="9"/>
  <c r="AY367" i="9"/>
  <c r="AU367" i="9"/>
  <c r="AP367" i="9"/>
  <c r="AL367" i="9"/>
  <c r="AH367" i="9"/>
  <c r="AD367" i="9"/>
  <c r="Z367" i="9"/>
  <c r="V367" i="9"/>
  <c r="R367" i="9"/>
  <c r="N367" i="9"/>
  <c r="J367" i="9"/>
  <c r="BA365" i="9"/>
  <c r="BA703" i="9" s="1"/>
  <c r="AW365" i="9"/>
  <c r="AW703" i="9" s="1"/>
  <c r="AR365" i="9"/>
  <c r="AN365" i="9"/>
  <c r="AJ365" i="9"/>
  <c r="AF365" i="9"/>
  <c r="AB365" i="9"/>
  <c r="AB703" i="9" s="1"/>
  <c r="X365" i="9"/>
  <c r="T365" i="9"/>
  <c r="P365" i="9"/>
  <c r="P703" i="9" s="1"/>
  <c r="L365" i="9"/>
  <c r="AZ364" i="9"/>
  <c r="AV364" i="9"/>
  <c r="AQ364" i="9"/>
  <c r="AM364" i="9"/>
  <c r="AI364" i="9"/>
  <c r="AE364" i="9"/>
  <c r="AA364" i="9"/>
  <c r="W364" i="9"/>
  <c r="S364" i="9"/>
  <c r="O364" i="9"/>
  <c r="K364" i="9"/>
  <c r="BC363" i="9"/>
  <c r="AY363" i="9"/>
  <c r="AU363" i="9"/>
  <c r="AP363" i="9"/>
  <c r="AL363" i="9"/>
  <c r="AH363" i="9"/>
  <c r="AD363" i="9"/>
  <c r="Z363" i="9"/>
  <c r="V363" i="9"/>
  <c r="R363" i="9"/>
  <c r="N363" i="9"/>
  <c r="J363" i="9"/>
  <c r="BA361" i="9"/>
  <c r="AW361" i="9"/>
  <c r="AR361" i="9"/>
  <c r="AR700" i="9" s="1"/>
  <c r="AN361" i="9"/>
  <c r="AN700" i="9" s="1"/>
  <c r="AJ361" i="9"/>
  <c r="AF361" i="9"/>
  <c r="AF700" i="9" s="1"/>
  <c r="AB361" i="9"/>
  <c r="AB700" i="9" s="1"/>
  <c r="X361" i="9"/>
  <c r="T361" i="9"/>
  <c r="P361" i="9"/>
  <c r="L361" i="9"/>
  <c r="L700" i="9" s="1"/>
  <c r="AZ360" i="9"/>
  <c r="AV360" i="9"/>
  <c r="AQ360" i="9"/>
  <c r="AM360" i="9"/>
  <c r="AI360" i="9"/>
  <c r="AE360" i="9"/>
  <c r="AA360" i="9"/>
  <c r="W360" i="9"/>
  <c r="S360" i="9"/>
  <c r="O360" i="9"/>
  <c r="K360" i="9"/>
  <c r="BC359" i="9"/>
  <c r="AY359" i="9"/>
  <c r="AU359" i="9"/>
  <c r="AU699" i="9" s="1"/>
  <c r="AP359" i="9"/>
  <c r="AP699" i="9" s="1"/>
  <c r="AL359" i="9"/>
  <c r="AH359" i="9"/>
  <c r="AD359" i="9"/>
  <c r="AD699" i="9" s="1"/>
  <c r="Z359" i="9"/>
  <c r="Z699" i="9" s="1"/>
  <c r="V359" i="9"/>
  <c r="R359" i="9"/>
  <c r="N359" i="9"/>
  <c r="N699" i="9" s="1"/>
  <c r="J359" i="9"/>
  <c r="J699" i="9" s="1"/>
  <c r="BA357" i="9"/>
  <c r="BA698" i="9" s="1"/>
  <c r="AW357" i="9"/>
  <c r="AW698" i="9" s="1"/>
  <c r="AR357" i="9"/>
  <c r="AN357" i="9"/>
  <c r="AJ357" i="9"/>
  <c r="AJ698" i="9" s="1"/>
  <c r="AF357" i="9"/>
  <c r="AF698" i="9" s="1"/>
  <c r="AB357" i="9"/>
  <c r="X357" i="9"/>
  <c r="T357" i="9"/>
  <c r="T698" i="9" s="1"/>
  <c r="P357" i="9"/>
  <c r="P698" i="9" s="1"/>
  <c r="L357" i="9"/>
  <c r="AZ356" i="9"/>
  <c r="AV356" i="9"/>
  <c r="AQ356" i="9"/>
  <c r="AM356" i="9"/>
  <c r="AI356" i="9"/>
  <c r="AE356" i="9"/>
  <c r="AA356" i="9"/>
  <c r="W356" i="9"/>
  <c r="S356" i="9"/>
  <c r="O356" i="9"/>
  <c r="K356" i="9"/>
  <c r="BC355" i="9"/>
  <c r="AY355" i="9"/>
  <c r="AU355" i="9"/>
  <c r="AP355" i="9"/>
  <c r="AL355" i="9"/>
  <c r="AH355" i="9"/>
  <c r="AD355" i="9"/>
  <c r="Z355" i="9"/>
  <c r="V355" i="9"/>
  <c r="R355" i="9"/>
  <c r="N355" i="9"/>
  <c r="J355" i="9"/>
  <c r="BA353" i="9"/>
  <c r="AW353" i="9"/>
  <c r="AR353" i="9"/>
  <c r="AN353" i="9"/>
  <c r="AJ353" i="9"/>
  <c r="AF353" i="9"/>
  <c r="AB353" i="9"/>
  <c r="X353" i="9"/>
  <c r="T353" i="9"/>
  <c r="P353" i="9"/>
  <c r="L353" i="9"/>
  <c r="AZ352" i="9"/>
  <c r="AV352" i="9"/>
  <c r="AQ352" i="9"/>
  <c r="AM352" i="9"/>
  <c r="AI352" i="9"/>
  <c r="AE352" i="9"/>
  <c r="AA352" i="9"/>
  <c r="W352" i="9"/>
  <c r="S352" i="9"/>
  <c r="O352" i="9"/>
  <c r="K352" i="9"/>
  <c r="BC351" i="9"/>
  <c r="BC694" i="9" s="1"/>
  <c r="AY351" i="9"/>
  <c r="AU351" i="9"/>
  <c r="AP351" i="9"/>
  <c r="AL351" i="9"/>
  <c r="AH351" i="9"/>
  <c r="AD351" i="9"/>
  <c r="Z351" i="9"/>
  <c r="V351" i="9"/>
  <c r="R351" i="9"/>
  <c r="N351" i="9"/>
  <c r="J351" i="9"/>
  <c r="BB350" i="9"/>
  <c r="AX350" i="9"/>
  <c r="AT350" i="9"/>
  <c r="AO350" i="9"/>
  <c r="AK350" i="9"/>
  <c r="AG350" i="9"/>
  <c r="AC350" i="9"/>
  <c r="Y350" i="9"/>
  <c r="U350" i="9"/>
  <c r="Q350" i="9"/>
  <c r="M350" i="9"/>
  <c r="AY349" i="9"/>
  <c r="AO349" i="9"/>
  <c r="AF349" i="9"/>
  <c r="R349" i="9"/>
  <c r="I349" i="9"/>
  <c r="F348" i="9"/>
  <c r="J348" i="9"/>
  <c r="N348" i="9"/>
  <c r="R348" i="9"/>
  <c r="V348" i="9"/>
  <c r="Z348" i="9"/>
  <c r="AD348" i="9"/>
  <c r="AH348" i="9"/>
  <c r="AL348" i="9"/>
  <c r="AP348" i="9"/>
  <c r="AU348" i="9"/>
  <c r="AY348" i="9"/>
  <c r="BC348" i="9"/>
  <c r="AV347" i="9"/>
  <c r="AL347" i="9"/>
  <c r="X347" i="9"/>
  <c r="O347" i="9"/>
  <c r="F347" i="9"/>
  <c r="AQ346" i="9"/>
  <c r="AH346" i="9"/>
  <c r="Y346" i="9"/>
  <c r="K346" i="9"/>
  <c r="AR345" i="9"/>
  <c r="AD345" i="9"/>
  <c r="U345" i="9"/>
  <c r="L345" i="9"/>
  <c r="AY343" i="9"/>
  <c r="AJ343" i="9"/>
  <c r="AA343" i="9"/>
  <c r="R343" i="9"/>
  <c r="H342" i="9"/>
  <c r="L342" i="9"/>
  <c r="P342" i="9"/>
  <c r="T342" i="9"/>
  <c r="X342" i="9"/>
  <c r="AB342" i="9"/>
  <c r="AF342" i="9"/>
  <c r="AJ342" i="9"/>
  <c r="AN342" i="9"/>
  <c r="AR342" i="9"/>
  <c r="AW342" i="9"/>
  <c r="BA342" i="9"/>
  <c r="BA340" i="9"/>
  <c r="AQ340" i="9"/>
  <c r="AC340" i="9"/>
  <c r="T340" i="9"/>
  <c r="K340" i="9"/>
  <c r="AW339" i="9"/>
  <c r="AM339" i="9"/>
  <c r="AD339" i="9"/>
  <c r="P339" i="9"/>
  <c r="G339" i="9"/>
  <c r="H338" i="9"/>
  <c r="L338" i="9"/>
  <c r="P338" i="9"/>
  <c r="T338" i="9"/>
  <c r="X338" i="9"/>
  <c r="AB338" i="9"/>
  <c r="AF338" i="9"/>
  <c r="AJ338" i="9"/>
  <c r="AN338" i="9"/>
  <c r="AR338" i="9"/>
  <c r="AW338" i="9"/>
  <c r="BA338" i="9"/>
  <c r="I338" i="9"/>
  <c r="M338" i="9"/>
  <c r="Q338" i="9"/>
  <c r="U338" i="9"/>
  <c r="Y338" i="9"/>
  <c r="AC338" i="9"/>
  <c r="AG338" i="9"/>
  <c r="AK338" i="9"/>
  <c r="AO338" i="9"/>
  <c r="AT338" i="9"/>
  <c r="AX338" i="9"/>
  <c r="BB338" i="9"/>
  <c r="AZ336" i="9"/>
  <c r="AU336" i="9"/>
  <c r="AO336" i="9"/>
  <c r="AI336" i="9"/>
  <c r="AD336" i="9"/>
  <c r="Y336" i="9"/>
  <c r="S336" i="9"/>
  <c r="I336" i="9"/>
  <c r="AU333" i="9"/>
  <c r="AM333" i="9"/>
  <c r="AG333" i="9"/>
  <c r="N333" i="9"/>
  <c r="G333" i="9"/>
  <c r="H329" i="9"/>
  <c r="L329" i="9"/>
  <c r="P329" i="9"/>
  <c r="T329" i="9"/>
  <c r="X329" i="9"/>
  <c r="AB329" i="9"/>
  <c r="AF329" i="9"/>
  <c r="AJ329" i="9"/>
  <c r="AN329" i="9"/>
  <c r="AW329" i="9"/>
  <c r="BA329" i="9"/>
  <c r="F329" i="9"/>
  <c r="J329" i="9"/>
  <c r="R329" i="9"/>
  <c r="V329" i="9"/>
  <c r="Z329" i="9"/>
  <c r="AD329" i="9"/>
  <c r="AH329" i="9"/>
  <c r="AL329" i="9"/>
  <c r="AP329" i="9"/>
  <c r="AY329" i="9"/>
  <c r="BC329" i="9"/>
  <c r="H325" i="9"/>
  <c r="L325" i="9"/>
  <c r="P325" i="9"/>
  <c r="T325" i="9"/>
  <c r="X325" i="9"/>
  <c r="AB325" i="9"/>
  <c r="AF325" i="9"/>
  <c r="AJ325" i="9"/>
  <c r="AN325" i="9"/>
  <c r="AR325" i="9"/>
  <c r="AW325" i="9"/>
  <c r="BA325" i="9"/>
  <c r="F325" i="9"/>
  <c r="J325" i="9"/>
  <c r="N325" i="9"/>
  <c r="R325" i="9"/>
  <c r="V325" i="9"/>
  <c r="Z325" i="9"/>
  <c r="AD325" i="9"/>
  <c r="AH325" i="9"/>
  <c r="AL325" i="9"/>
  <c r="AP325" i="9"/>
  <c r="AU325" i="9"/>
  <c r="AY325" i="9"/>
  <c r="BC325" i="9"/>
  <c r="L323" i="9"/>
  <c r="L708" i="9" s="1"/>
  <c r="AX322" i="9"/>
  <c r="AE316" i="9"/>
  <c r="W316" i="9"/>
  <c r="BC349" i="9"/>
  <c r="AT349" i="9"/>
  <c r="AJ349" i="9"/>
  <c r="V349" i="9"/>
  <c r="M349" i="9"/>
  <c r="AO348" i="9"/>
  <c r="AF348" i="9"/>
  <c r="W348" i="9"/>
  <c r="I348" i="9"/>
  <c r="AZ347" i="9"/>
  <c r="AP347" i="9"/>
  <c r="AB347" i="9"/>
  <c r="S347" i="9"/>
  <c r="AV346" i="9"/>
  <c r="AL346" i="9"/>
  <c r="AC346" i="9"/>
  <c r="O346" i="9"/>
  <c r="F346" i="9"/>
  <c r="AW345" i="9"/>
  <c r="AH345" i="9"/>
  <c r="Y345" i="9"/>
  <c r="P345" i="9"/>
  <c r="BC343" i="9"/>
  <c r="AN343" i="9"/>
  <c r="AE343" i="9"/>
  <c r="V343" i="9"/>
  <c r="H343" i="9"/>
  <c r="AY342" i="9"/>
  <c r="AO342" i="9"/>
  <c r="AA342" i="9"/>
  <c r="R342" i="9"/>
  <c r="I342" i="9"/>
  <c r="AV340" i="9"/>
  <c r="AG340" i="9"/>
  <c r="X340" i="9"/>
  <c r="BA339" i="9"/>
  <c r="AQ339" i="9"/>
  <c r="AH339" i="9"/>
  <c r="AH684" i="9" s="1"/>
  <c r="T339" i="9"/>
  <c r="K339" i="9"/>
  <c r="AN336" i="9"/>
  <c r="X336" i="9"/>
  <c r="H336" i="9"/>
  <c r="AP335" i="9"/>
  <c r="AF335" i="9"/>
  <c r="Z335" i="9"/>
  <c r="P335" i="9"/>
  <c r="AT333" i="9"/>
  <c r="Z333" i="9"/>
  <c r="M333" i="9"/>
  <c r="G332" i="9"/>
  <c r="K332" i="9"/>
  <c r="O332" i="9"/>
  <c r="S332" i="9"/>
  <c r="W332" i="9"/>
  <c r="W716" i="9" s="1"/>
  <c r="AA332" i="9"/>
  <c r="AE332" i="9"/>
  <c r="AI332" i="9"/>
  <c r="AM332" i="9"/>
  <c r="AQ332" i="9"/>
  <c r="AV332" i="9"/>
  <c r="AZ332" i="9"/>
  <c r="AB331" i="9"/>
  <c r="U331" i="9"/>
  <c r="O331" i="9"/>
  <c r="AQ329" i="9"/>
  <c r="AK329" i="9"/>
  <c r="F327" i="9"/>
  <c r="J327" i="9"/>
  <c r="N327" i="9"/>
  <c r="R327" i="9"/>
  <c r="V327" i="9"/>
  <c r="Z327" i="9"/>
  <c r="AD327" i="9"/>
  <c r="AH327" i="9"/>
  <c r="AL327" i="9"/>
  <c r="AP327" i="9"/>
  <c r="AU327" i="9"/>
  <c r="AY327" i="9"/>
  <c r="BC327" i="9"/>
  <c r="H327" i="9"/>
  <c r="L327" i="9"/>
  <c r="P327" i="9"/>
  <c r="T327" i="9"/>
  <c r="X327" i="9"/>
  <c r="AB327" i="9"/>
  <c r="AF327" i="9"/>
  <c r="AJ327" i="9"/>
  <c r="AN327" i="9"/>
  <c r="AR327" i="9"/>
  <c r="AW327" i="9"/>
  <c r="BA327" i="9"/>
  <c r="W325" i="9"/>
  <c r="Q325" i="9"/>
  <c r="M323" i="9"/>
  <c r="M708" i="9" s="1"/>
  <c r="V323" i="9"/>
  <c r="V708" i="9" s="1"/>
  <c r="AE323" i="9"/>
  <c r="AE708" i="9" s="1"/>
  <c r="AT323" i="9"/>
  <c r="AT708" i="9" s="1"/>
  <c r="BC323" i="9"/>
  <c r="BC708" i="9" s="1"/>
  <c r="J323" i="9"/>
  <c r="J708" i="9" s="1"/>
  <c r="S323" i="9"/>
  <c r="S708" i="9" s="1"/>
  <c r="AG323" i="9"/>
  <c r="AG708" i="9" s="1"/>
  <c r="AP323" i="9"/>
  <c r="AP708" i="9" s="1"/>
  <c r="AZ323" i="9"/>
  <c r="AZ708" i="9" s="1"/>
  <c r="F323" i="9"/>
  <c r="O323" i="9"/>
  <c r="O708" i="9" s="1"/>
  <c r="AC323" i="9"/>
  <c r="AC708" i="9" s="1"/>
  <c r="AL323" i="9"/>
  <c r="AL708" i="9" s="1"/>
  <c r="AV323" i="9"/>
  <c r="AV708" i="9" s="1"/>
  <c r="K323" i="9"/>
  <c r="K708" i="9" s="1"/>
  <c r="Y323" i="9"/>
  <c r="Y708" i="9" s="1"/>
  <c r="AH323" i="9"/>
  <c r="AH708" i="9" s="1"/>
  <c r="AQ323" i="9"/>
  <c r="AQ708" i="9" s="1"/>
  <c r="AP322" i="9"/>
  <c r="AJ322" i="9"/>
  <c r="AB322" i="9"/>
  <c r="V322" i="9"/>
  <c r="H322" i="9"/>
  <c r="AK316" i="9"/>
  <c r="H316" i="9"/>
  <c r="I347" i="9"/>
  <c r="M347" i="9"/>
  <c r="Q347" i="9"/>
  <c r="U347" i="9"/>
  <c r="Y347" i="9"/>
  <c r="AC347" i="9"/>
  <c r="AG347" i="9"/>
  <c r="AK347" i="9"/>
  <c r="AO347" i="9"/>
  <c r="AT347" i="9"/>
  <c r="AX347" i="9"/>
  <c r="BB347" i="9"/>
  <c r="F340" i="9"/>
  <c r="J340" i="9"/>
  <c r="N340" i="9"/>
  <c r="R340" i="9"/>
  <c r="V340" i="9"/>
  <c r="Z340" i="9"/>
  <c r="AD340" i="9"/>
  <c r="AH340" i="9"/>
  <c r="AL340" i="9"/>
  <c r="AP340" i="9"/>
  <c r="AU340" i="9"/>
  <c r="AY340" i="9"/>
  <c r="BC340" i="9"/>
  <c r="U324" i="9"/>
  <c r="AN323" i="9"/>
  <c r="AN708" i="9" s="1"/>
  <c r="H323" i="9"/>
  <c r="H708" i="9" s="1"/>
  <c r="AA322" i="9"/>
  <c r="AU321" i="9"/>
  <c r="N321" i="9"/>
  <c r="AG320" i="9"/>
  <c r="BA319" i="9"/>
  <c r="BA707" i="9" s="1"/>
  <c r="T319" i="9"/>
  <c r="T707" i="9" s="1"/>
  <c r="AM318" i="9"/>
  <c r="G318" i="9"/>
  <c r="Z317" i="9"/>
  <c r="AT316" i="9"/>
  <c r="M316" i="9"/>
  <c r="AF315" i="9"/>
  <c r="AZ314" i="9"/>
  <c r="AZ703" i="9" s="1"/>
  <c r="S314" i="9"/>
  <c r="S703" i="9" s="1"/>
  <c r="AL313" i="9"/>
  <c r="F313" i="9"/>
  <c r="Y312" i="9"/>
  <c r="AR311" i="9"/>
  <c r="AR702" i="9" s="1"/>
  <c r="L311" i="9"/>
  <c r="L702" i="9" s="1"/>
  <c r="AE310" i="9"/>
  <c r="AE700" i="9" s="1"/>
  <c r="BC309" i="9"/>
  <c r="AL309" i="9"/>
  <c r="V309" i="9"/>
  <c r="F309" i="9"/>
  <c r="AO308" i="9"/>
  <c r="AO699" i="9" s="1"/>
  <c r="Y308" i="9"/>
  <c r="Y699" i="9" s="1"/>
  <c r="I308" i="9"/>
  <c r="I699" i="9" s="1"/>
  <c r="AR307" i="9"/>
  <c r="AB307" i="9"/>
  <c r="L307" i="9"/>
  <c r="AV306" i="9"/>
  <c r="AV698" i="9" s="1"/>
  <c r="AE306" i="9"/>
  <c r="AE698" i="9" s="1"/>
  <c r="O306" i="9"/>
  <c r="O698" i="9" s="1"/>
  <c r="AY305" i="9"/>
  <c r="AM305" i="9"/>
  <c r="AH305" i="9"/>
  <c r="W305" i="9"/>
  <c r="R305" i="9"/>
  <c r="G305" i="9"/>
  <c r="BB304" i="9"/>
  <c r="AP304" i="9"/>
  <c r="AK304" i="9"/>
  <c r="Z304" i="9"/>
  <c r="U304" i="9"/>
  <c r="J304" i="9"/>
  <c r="AT303" i="9"/>
  <c r="AN303" i="9"/>
  <c r="AC303" i="9"/>
  <c r="V303" i="9"/>
  <c r="P303" i="9"/>
  <c r="I303" i="9"/>
  <c r="AO302" i="9"/>
  <c r="AI302" i="9"/>
  <c r="AB302" i="9"/>
  <c r="U302" i="9"/>
  <c r="O302" i="9"/>
  <c r="H302" i="9"/>
  <c r="AN301" i="9"/>
  <c r="AH301" i="9"/>
  <c r="AA301" i="9"/>
  <c r="T301" i="9"/>
  <c r="N301" i="9"/>
  <c r="G301" i="9"/>
  <c r="BB300" i="9"/>
  <c r="BB694" i="9" s="1"/>
  <c r="AU300" i="9"/>
  <c r="AA300" i="9"/>
  <c r="G300" i="9"/>
  <c r="AU299" i="9"/>
  <c r="AN299" i="9"/>
  <c r="AG299" i="9"/>
  <c r="N299" i="9"/>
  <c r="H299" i="9"/>
  <c r="BA298" i="9"/>
  <c r="AG298" i="9"/>
  <c r="AA298" i="9"/>
  <c r="T298" i="9"/>
  <c r="BA297" i="9"/>
  <c r="AU297" i="9"/>
  <c r="AM297" i="9"/>
  <c r="T297" i="9"/>
  <c r="N297" i="9"/>
  <c r="G297" i="9"/>
  <c r="BB296" i="9"/>
  <c r="AU296" i="9"/>
  <c r="AA296" i="9"/>
  <c r="U296" i="9"/>
  <c r="N296" i="9"/>
  <c r="BB295" i="9"/>
  <c r="AB295" i="9"/>
  <c r="U295" i="9"/>
  <c r="AV294" i="9"/>
  <c r="AN294" i="9"/>
  <c r="O294" i="9"/>
  <c r="H294" i="9"/>
  <c r="BC293" i="9"/>
  <c r="AV293" i="9"/>
  <c r="V293" i="9"/>
  <c r="BC292" i="9"/>
  <c r="V292" i="9"/>
  <c r="AX291" i="9"/>
  <c r="AX686" i="9" s="1"/>
  <c r="Q291" i="9"/>
  <c r="Q686" i="9" s="1"/>
  <c r="X290" i="9"/>
  <c r="X685" i="9" s="1"/>
  <c r="AE289" i="9"/>
  <c r="Z288" i="9"/>
  <c r="Z684" i="9" s="1"/>
  <c r="BB287" i="9"/>
  <c r="U287" i="9"/>
  <c r="AM286" i="9"/>
  <c r="AM683" i="9" s="1"/>
  <c r="G286" i="9"/>
  <c r="F337" i="9"/>
  <c r="G382" i="8"/>
  <c r="K382" i="8"/>
  <c r="K716" i="8" s="1"/>
  <c r="O382" i="8"/>
  <c r="O716" i="8" s="1"/>
  <c r="S382" i="8"/>
  <c r="S716" i="8" s="1"/>
  <c r="W382" i="8"/>
  <c r="W716" i="8" s="1"/>
  <c r="AA382" i="8"/>
  <c r="AA716" i="8" s="1"/>
  <c r="AE382" i="8"/>
  <c r="AE716" i="8" s="1"/>
  <c r="AI382" i="8"/>
  <c r="AI716" i="8" s="1"/>
  <c r="AM382" i="8"/>
  <c r="AM716" i="8" s="1"/>
  <c r="AQ382" i="8"/>
  <c r="AQ716" i="8" s="1"/>
  <c r="AV382" i="8"/>
  <c r="AV716" i="8" s="1"/>
  <c r="AZ382" i="8"/>
  <c r="AZ716" i="8" s="1"/>
  <c r="H382" i="8"/>
  <c r="H716" i="8" s="1"/>
  <c r="L382" i="8"/>
  <c r="P382" i="8"/>
  <c r="P716" i="8" s="1"/>
  <c r="T382" i="8"/>
  <c r="T716" i="8" s="1"/>
  <c r="X382" i="8"/>
  <c r="X716" i="8" s="1"/>
  <c r="AB382" i="8"/>
  <c r="AB716" i="8" s="1"/>
  <c r="AF382" i="8"/>
  <c r="AF716" i="8" s="1"/>
  <c r="AJ382" i="8"/>
  <c r="AJ716" i="8" s="1"/>
  <c r="AN382" i="8"/>
  <c r="AN716" i="8" s="1"/>
  <c r="AR382" i="8"/>
  <c r="AW382" i="8"/>
  <c r="AW716" i="8" s="1"/>
  <c r="BA382" i="8"/>
  <c r="BA716" i="8" s="1"/>
  <c r="I382" i="8"/>
  <c r="I716" i="8" s="1"/>
  <c r="M382" i="8"/>
  <c r="M716" i="8" s="1"/>
  <c r="Q382" i="8"/>
  <c r="Q716" i="8" s="1"/>
  <c r="U382" i="8"/>
  <c r="U716" i="8" s="1"/>
  <c r="Y382" i="8"/>
  <c r="Y716" i="8" s="1"/>
  <c r="AC382" i="8"/>
  <c r="AC716" i="8" s="1"/>
  <c r="AG382" i="8"/>
  <c r="AG716" i="8" s="1"/>
  <c r="AK382" i="8"/>
  <c r="AK716" i="8" s="1"/>
  <c r="AO382" i="8"/>
  <c r="AO716" i="8" s="1"/>
  <c r="AT382" i="8"/>
  <c r="AT716" i="8" s="1"/>
  <c r="AX382" i="8"/>
  <c r="BB382" i="8"/>
  <c r="BB716" i="8" s="1"/>
  <c r="F382" i="8"/>
  <c r="J382" i="8"/>
  <c r="N382" i="8"/>
  <c r="R382" i="8"/>
  <c r="V382" i="8"/>
  <c r="Z382" i="8"/>
  <c r="AD382" i="8"/>
  <c r="AH382" i="8"/>
  <c r="AL382" i="8"/>
  <c r="AP382" i="8"/>
  <c r="AU382" i="8"/>
  <c r="AY382" i="8"/>
  <c r="BC382" i="8"/>
  <c r="G374" i="8"/>
  <c r="K374" i="8"/>
  <c r="O374" i="8"/>
  <c r="S374" i="8"/>
  <c r="W374" i="8"/>
  <c r="AA374" i="8"/>
  <c r="AE374" i="8"/>
  <c r="AI374" i="8"/>
  <c r="AM374" i="8"/>
  <c r="AQ374" i="8"/>
  <c r="AV374" i="8"/>
  <c r="AZ374" i="8"/>
  <c r="H374" i="8"/>
  <c r="L374" i="8"/>
  <c r="P374" i="8"/>
  <c r="T374" i="8"/>
  <c r="X374" i="8"/>
  <c r="AB374" i="8"/>
  <c r="AF374" i="8"/>
  <c r="AJ374" i="8"/>
  <c r="AN374" i="8"/>
  <c r="AR374" i="8"/>
  <c r="AW374" i="8"/>
  <c r="BA374" i="8"/>
  <c r="I374" i="8"/>
  <c r="M374" i="8"/>
  <c r="Q374" i="8"/>
  <c r="U374" i="8"/>
  <c r="Y374" i="8"/>
  <c r="AC374" i="8"/>
  <c r="AG374" i="8"/>
  <c r="AK374" i="8"/>
  <c r="AO374" i="8"/>
  <c r="AT374" i="8"/>
  <c r="AX374" i="8"/>
  <c r="BB374" i="8"/>
  <c r="F374" i="8"/>
  <c r="J374" i="8"/>
  <c r="N374" i="8"/>
  <c r="R374" i="8"/>
  <c r="V374" i="8"/>
  <c r="Z374" i="8"/>
  <c r="AD374" i="8"/>
  <c r="AH374" i="8"/>
  <c r="AL374" i="8"/>
  <c r="AP374" i="8"/>
  <c r="AU374" i="8"/>
  <c r="AY374" i="8"/>
  <c r="BC374" i="8"/>
  <c r="AF371" i="8"/>
  <c r="J370" i="8"/>
  <c r="F364" i="8"/>
  <c r="J364" i="8"/>
  <c r="N364" i="8"/>
  <c r="R364" i="8"/>
  <c r="V364" i="8"/>
  <c r="Z364" i="8"/>
  <c r="AD364" i="8"/>
  <c r="AH364" i="8"/>
  <c r="AL364" i="8"/>
  <c r="AP364" i="8"/>
  <c r="AU364" i="8"/>
  <c r="AY364" i="8"/>
  <c r="BC364" i="8"/>
  <c r="O364" i="8"/>
  <c r="X364" i="8"/>
  <c r="AG364" i="8"/>
  <c r="AV364" i="8"/>
  <c r="K364" i="8"/>
  <c r="T364" i="8"/>
  <c r="AC364" i="8"/>
  <c r="AC702" i="8" s="1"/>
  <c r="AQ364" i="8"/>
  <c r="BA364" i="8"/>
  <c r="G364" i="8"/>
  <c r="P364" i="8"/>
  <c r="Y364" i="8"/>
  <c r="AM364" i="8"/>
  <c r="AW364" i="8"/>
  <c r="L364" i="8"/>
  <c r="U364" i="8"/>
  <c r="U702" i="8" s="1"/>
  <c r="AI364" i="8"/>
  <c r="AR364" i="8"/>
  <c r="BB364" i="8"/>
  <c r="BB702" i="8" s="1"/>
  <c r="H364" i="8"/>
  <c r="Q364" i="8"/>
  <c r="AE364" i="8"/>
  <c r="AN364" i="8"/>
  <c r="AX364" i="8"/>
  <c r="M364" i="8"/>
  <c r="M702" i="8" s="1"/>
  <c r="AA364" i="8"/>
  <c r="AJ364" i="8"/>
  <c r="AT364" i="8"/>
  <c r="AT702" i="8" s="1"/>
  <c r="I364" i="8"/>
  <c r="W364" i="8"/>
  <c r="AF364" i="8"/>
  <c r="AO364" i="8"/>
  <c r="G358" i="8"/>
  <c r="K358" i="8"/>
  <c r="O358" i="8"/>
  <c r="S358" i="8"/>
  <c r="W358" i="8"/>
  <c r="AA358" i="8"/>
  <c r="AE358" i="8"/>
  <c r="AE698" i="8" s="1"/>
  <c r="AI358" i="8"/>
  <c r="AI698" i="8" s="1"/>
  <c r="AM358" i="8"/>
  <c r="AM698" i="8" s="1"/>
  <c r="AQ358" i="8"/>
  <c r="AQ698" i="8" s="1"/>
  <c r="AV358" i="8"/>
  <c r="AZ358" i="8"/>
  <c r="H358" i="8"/>
  <c r="L358" i="8"/>
  <c r="L698" i="8" s="1"/>
  <c r="P358" i="8"/>
  <c r="P698" i="8" s="1"/>
  <c r="T358" i="8"/>
  <c r="T698" i="8" s="1"/>
  <c r="X358" i="8"/>
  <c r="AB358" i="8"/>
  <c r="AF358" i="8"/>
  <c r="AJ358" i="8"/>
  <c r="AN358" i="8"/>
  <c r="AR358" i="8"/>
  <c r="AR698" i="8" s="1"/>
  <c r="AW358" i="8"/>
  <c r="AW698" i="8" s="1"/>
  <c r="BA358" i="8"/>
  <c r="BA698" i="8" s="1"/>
  <c r="F358" i="8"/>
  <c r="Q358" i="8"/>
  <c r="Q698" i="8" s="1"/>
  <c r="V358" i="8"/>
  <c r="V698" i="8" s="1"/>
  <c r="AG358" i="8"/>
  <c r="AG698" i="8" s="1"/>
  <c r="AL358" i="8"/>
  <c r="AX358" i="8"/>
  <c r="AX698" i="8" s="1"/>
  <c r="BC358" i="8"/>
  <c r="BC698" i="8" s="1"/>
  <c r="M358" i="8"/>
  <c r="M698" i="8" s="1"/>
  <c r="R358" i="8"/>
  <c r="R698" i="8" s="1"/>
  <c r="AC358" i="8"/>
  <c r="AC698" i="8" s="1"/>
  <c r="AH358" i="8"/>
  <c r="AT358" i="8"/>
  <c r="AT698" i="8" s="1"/>
  <c r="AY358" i="8"/>
  <c r="AY698" i="8" s="1"/>
  <c r="I358" i="8"/>
  <c r="I698" i="8" s="1"/>
  <c r="N358" i="8"/>
  <c r="Y358" i="8"/>
  <c r="Y698" i="8" s="1"/>
  <c r="AD358" i="8"/>
  <c r="AD698" i="8" s="1"/>
  <c r="AO358" i="8"/>
  <c r="AO698" i="8" s="1"/>
  <c r="AU358" i="8"/>
  <c r="H346" i="8"/>
  <c r="L346" i="8"/>
  <c r="P346" i="8"/>
  <c r="T346" i="8"/>
  <c r="X346" i="8"/>
  <c r="AB346" i="8"/>
  <c r="AF346" i="8"/>
  <c r="AJ346" i="8"/>
  <c r="AN346" i="8"/>
  <c r="AR346" i="8"/>
  <c r="AW346" i="8"/>
  <c r="BA346" i="8"/>
  <c r="J346" i="8"/>
  <c r="S346" i="8"/>
  <c r="AG346" i="8"/>
  <c r="AP346" i="8"/>
  <c r="AZ346" i="8"/>
  <c r="F346" i="8"/>
  <c r="O346" i="8"/>
  <c r="AC346" i="8"/>
  <c r="AL346" i="8"/>
  <c r="AV346" i="8"/>
  <c r="K346" i="8"/>
  <c r="Y346" i="8"/>
  <c r="AH346" i="8"/>
  <c r="AQ346" i="8"/>
  <c r="G346" i="8"/>
  <c r="U346" i="8"/>
  <c r="AD346" i="8"/>
  <c r="AM346" i="8"/>
  <c r="BB346" i="8"/>
  <c r="Q346" i="8"/>
  <c r="Z346" i="8"/>
  <c r="AI346" i="8"/>
  <c r="AX346" i="8"/>
  <c r="M346" i="8"/>
  <c r="V346" i="8"/>
  <c r="AE346" i="8"/>
  <c r="AT346" i="8"/>
  <c r="BC346" i="8"/>
  <c r="I346" i="8"/>
  <c r="R346" i="8"/>
  <c r="AA346" i="8"/>
  <c r="AO346" i="8"/>
  <c r="AY346" i="8"/>
  <c r="N346" i="8"/>
  <c r="W346" i="8"/>
  <c r="AK346" i="8"/>
  <c r="AU346" i="8"/>
  <c r="AX316" i="9"/>
  <c r="Q316" i="9"/>
  <c r="W314" i="9"/>
  <c r="W703" i="9" s="1"/>
  <c r="AZ308" i="9"/>
  <c r="AN308" i="9"/>
  <c r="AI308" i="9"/>
  <c r="X308" i="9"/>
  <c r="S308" i="9"/>
  <c r="S699" i="9" s="1"/>
  <c r="AR305" i="9"/>
  <c r="AG305" i="9"/>
  <c r="AB305" i="9"/>
  <c r="Q305" i="9"/>
  <c r="L305" i="9"/>
  <c r="BA304" i="9"/>
  <c r="AV304" i="9"/>
  <c r="AJ304" i="9"/>
  <c r="AE304" i="9"/>
  <c r="T304" i="9"/>
  <c r="O304" i="9"/>
  <c r="AY303" i="9"/>
  <c r="AM303" i="9"/>
  <c r="AH303" i="9"/>
  <c r="U303" i="9"/>
  <c r="BB302" i="9"/>
  <c r="AV302" i="9"/>
  <c r="AN302" i="9"/>
  <c r="T302" i="9"/>
  <c r="BA301" i="9"/>
  <c r="AU301" i="9"/>
  <c r="AM301" i="9"/>
  <c r="S301" i="9"/>
  <c r="AM300" i="9"/>
  <c r="AM694" i="9" s="1"/>
  <c r="AG300" i="9"/>
  <c r="AG694" i="9" s="1"/>
  <c r="Z300" i="9"/>
  <c r="Z694" i="9" s="1"/>
  <c r="S300" i="9"/>
  <c r="M300" i="9"/>
  <c r="M694" i="9" s="1"/>
  <c r="F300" i="9"/>
  <c r="F694" i="9" s="1"/>
  <c r="BA299" i="9"/>
  <c r="AT299" i="9"/>
  <c r="Z299" i="9"/>
  <c r="T299" i="9"/>
  <c r="M299" i="9"/>
  <c r="AT298" i="9"/>
  <c r="AM298" i="9"/>
  <c r="AF298" i="9"/>
  <c r="M298" i="9"/>
  <c r="G298" i="9"/>
  <c r="AZ297" i="9"/>
  <c r="AF297" i="9"/>
  <c r="Z297" i="9"/>
  <c r="S297" i="9"/>
  <c r="AM296" i="9"/>
  <c r="AG296" i="9"/>
  <c r="Z296" i="9"/>
  <c r="AN295" i="9"/>
  <c r="AG295" i="9"/>
  <c r="H295" i="9"/>
  <c r="BA294" i="9"/>
  <c r="AA294" i="9"/>
  <c r="T294" i="9"/>
  <c r="AH293" i="9"/>
  <c r="AA293" i="9"/>
  <c r="G293" i="9"/>
  <c r="AH292" i="9"/>
  <c r="AC291" i="9"/>
  <c r="AC686" i="9" s="1"/>
  <c r="AJ290" i="9"/>
  <c r="AQ289" i="9"/>
  <c r="K289" i="9"/>
  <c r="AL288" i="9"/>
  <c r="AL684" i="9" s="1"/>
  <c r="F288" i="9"/>
  <c r="AG287" i="9"/>
  <c r="AZ286" i="9"/>
  <c r="AZ683" i="9" s="1"/>
  <c r="S286" i="9"/>
  <c r="S683" i="9" s="1"/>
  <c r="H387" i="8"/>
  <c r="L387" i="8"/>
  <c r="P387" i="8"/>
  <c r="T387" i="8"/>
  <c r="X387" i="8"/>
  <c r="AB387" i="8"/>
  <c r="AF387" i="8"/>
  <c r="AJ387" i="8"/>
  <c r="AN387" i="8"/>
  <c r="AR387" i="8"/>
  <c r="AW387" i="8"/>
  <c r="BA387" i="8"/>
  <c r="I387" i="8"/>
  <c r="M387" i="8"/>
  <c r="Q387" i="8"/>
  <c r="U387" i="8"/>
  <c r="Y387" i="8"/>
  <c r="AC387" i="8"/>
  <c r="AG387" i="8"/>
  <c r="AK387" i="8"/>
  <c r="AO387" i="8"/>
  <c r="AT387" i="8"/>
  <c r="AX387" i="8"/>
  <c r="BB387" i="8"/>
  <c r="F387" i="8"/>
  <c r="J387" i="8"/>
  <c r="N387" i="8"/>
  <c r="R387" i="8"/>
  <c r="V387" i="8"/>
  <c r="Z387" i="8"/>
  <c r="AD387" i="8"/>
  <c r="AH387" i="8"/>
  <c r="AL387" i="8"/>
  <c r="AP387" i="8"/>
  <c r="AU387" i="8"/>
  <c r="AY387" i="8"/>
  <c r="BC387" i="8"/>
  <c r="G387" i="8"/>
  <c r="K387" i="8"/>
  <c r="O387" i="8"/>
  <c r="S387" i="8"/>
  <c r="W387" i="8"/>
  <c r="AA387" i="8"/>
  <c r="AE387" i="8"/>
  <c r="AI387" i="8"/>
  <c r="AM387" i="8"/>
  <c r="AQ387" i="8"/>
  <c r="AV387" i="8"/>
  <c r="AZ387" i="8"/>
  <c r="H379" i="8"/>
  <c r="H711" i="8" s="1"/>
  <c r="L379" i="8"/>
  <c r="L711" i="8" s="1"/>
  <c r="P379" i="8"/>
  <c r="P711" i="8" s="1"/>
  <c r="T379" i="8"/>
  <c r="X379" i="8"/>
  <c r="X711" i="8" s="1"/>
  <c r="AB379" i="8"/>
  <c r="AB711" i="8" s="1"/>
  <c r="AF379" i="8"/>
  <c r="AF711" i="8" s="1"/>
  <c r="AJ379" i="8"/>
  <c r="AJ711" i="8" s="1"/>
  <c r="AN379" i="8"/>
  <c r="AN711" i="8" s="1"/>
  <c r="AR379" i="8"/>
  <c r="AR711" i="8" s="1"/>
  <c r="AW379" i="8"/>
  <c r="AW711" i="8" s="1"/>
  <c r="BA379" i="8"/>
  <c r="BA711" i="8" s="1"/>
  <c r="I379" i="8"/>
  <c r="I711" i="8" s="1"/>
  <c r="M379" i="8"/>
  <c r="M711" i="8" s="1"/>
  <c r="Q379" i="8"/>
  <c r="Q711" i="8" s="1"/>
  <c r="U379" i="8"/>
  <c r="U711" i="8" s="1"/>
  <c r="Y379" i="8"/>
  <c r="Y711" i="8" s="1"/>
  <c r="AC379" i="8"/>
  <c r="AC711" i="8" s="1"/>
  <c r="AG379" i="8"/>
  <c r="AG711" i="8" s="1"/>
  <c r="AK379" i="8"/>
  <c r="AK711" i="8" s="1"/>
  <c r="AO379" i="8"/>
  <c r="AO711" i="8" s="1"/>
  <c r="AT379" i="8"/>
  <c r="AT711" i="8" s="1"/>
  <c r="AX379" i="8"/>
  <c r="AX711" i="8" s="1"/>
  <c r="BB379" i="8"/>
  <c r="BB711" i="8" s="1"/>
  <c r="F379" i="8"/>
  <c r="J379" i="8"/>
  <c r="J711" i="8" s="1"/>
  <c r="N379" i="8"/>
  <c r="N711" i="8" s="1"/>
  <c r="R379" i="8"/>
  <c r="R711" i="8" s="1"/>
  <c r="V379" i="8"/>
  <c r="V711" i="8" s="1"/>
  <c r="Z379" i="8"/>
  <c r="Z711" i="8" s="1"/>
  <c r="AD379" i="8"/>
  <c r="AD711" i="8" s="1"/>
  <c r="AH379" i="8"/>
  <c r="AH711" i="8" s="1"/>
  <c r="AL379" i="8"/>
  <c r="AL711" i="8" s="1"/>
  <c r="AP379" i="8"/>
  <c r="AP711" i="8" s="1"/>
  <c r="AU379" i="8"/>
  <c r="AU711" i="8" s="1"/>
  <c r="AY379" i="8"/>
  <c r="AY711" i="8" s="1"/>
  <c r="BC379" i="8"/>
  <c r="BC711" i="8" s="1"/>
  <c r="G379" i="8"/>
  <c r="K379" i="8"/>
  <c r="O379" i="8"/>
  <c r="S379" i="8"/>
  <c r="S711" i="8" s="1"/>
  <c r="W379" i="8"/>
  <c r="AA379" i="8"/>
  <c r="AA711" i="8" s="1"/>
  <c r="AE379" i="8"/>
  <c r="AI379" i="8"/>
  <c r="AM379" i="8"/>
  <c r="AQ379" i="8"/>
  <c r="AQ711" i="8" s="1"/>
  <c r="AV379" i="8"/>
  <c r="AZ379" i="8"/>
  <c r="AZ711" i="8" s="1"/>
  <c r="AW323" i="9"/>
  <c r="AW708" i="9" s="1"/>
  <c r="P323" i="9"/>
  <c r="P708" i="9" s="1"/>
  <c r="AI322" i="9"/>
  <c r="AY320" i="9"/>
  <c r="AO320" i="9"/>
  <c r="AJ320" i="9"/>
  <c r="AA320" i="9"/>
  <c r="R320" i="9"/>
  <c r="I320" i="9"/>
  <c r="BB316" i="9"/>
  <c r="U316" i="9"/>
  <c r="AA314" i="9"/>
  <c r="AA703" i="9" s="1"/>
  <c r="AU313" i="9"/>
  <c r="AO313" i="9"/>
  <c r="AF313" i="9"/>
  <c r="W313" i="9"/>
  <c r="N313" i="9"/>
  <c r="I313" i="9"/>
  <c r="AZ312" i="9"/>
  <c r="AP312" i="9"/>
  <c r="AG312" i="9"/>
  <c r="AB312" i="9"/>
  <c r="S312" i="9"/>
  <c r="J312" i="9"/>
  <c r="BA311" i="9"/>
  <c r="BA702" i="9" s="1"/>
  <c r="AV311" i="9"/>
  <c r="AV702" i="9" s="1"/>
  <c r="AL311" i="9"/>
  <c r="AL702" i="9" s="1"/>
  <c r="AC311" i="9"/>
  <c r="AC702" i="9" s="1"/>
  <c r="T311" i="9"/>
  <c r="T702" i="9" s="1"/>
  <c r="O311" i="9"/>
  <c r="O702" i="9" s="1"/>
  <c r="F311" i="9"/>
  <c r="AW310" i="9"/>
  <c r="AM310" i="9"/>
  <c r="AM700" i="9" s="1"/>
  <c r="AH310" i="9"/>
  <c r="AH700" i="9" s="1"/>
  <c r="Y310" i="9"/>
  <c r="Y700" i="9" s="1"/>
  <c r="P310" i="9"/>
  <c r="G310" i="9"/>
  <c r="AV309" i="9"/>
  <c r="AP309" i="9"/>
  <c r="AE309" i="9"/>
  <c r="Z309" i="9"/>
  <c r="O309" i="9"/>
  <c r="J309" i="9"/>
  <c r="AY308" i="9"/>
  <c r="AT308" i="9"/>
  <c r="AT699" i="9" s="1"/>
  <c r="AH308" i="9"/>
  <c r="AH699" i="9" s="1"/>
  <c r="AC308" i="9"/>
  <c r="AC699" i="9" s="1"/>
  <c r="R308" i="9"/>
  <c r="M308" i="9"/>
  <c r="M699" i="9" s="1"/>
  <c r="BB307" i="9"/>
  <c r="AW307" i="9"/>
  <c r="AK307" i="9"/>
  <c r="AF307" i="9"/>
  <c r="U307" i="9"/>
  <c r="P307" i="9"/>
  <c r="AZ306" i="9"/>
  <c r="AZ698" i="9" s="1"/>
  <c r="AN306" i="9"/>
  <c r="AI306" i="9"/>
  <c r="AI698" i="9" s="1"/>
  <c r="X306" i="9"/>
  <c r="S306" i="9"/>
  <c r="S698" i="9" s="1"/>
  <c r="H306" i="9"/>
  <c r="H698" i="9" s="1"/>
  <c r="BC305" i="9"/>
  <c r="AQ305" i="9"/>
  <c r="AL305" i="9"/>
  <c r="AA305" i="9"/>
  <c r="V305" i="9"/>
  <c r="K305" i="9"/>
  <c r="F305" i="9"/>
  <c r="AU304" i="9"/>
  <c r="AO304" i="9"/>
  <c r="AD304" i="9"/>
  <c r="Y304" i="9"/>
  <c r="N304" i="9"/>
  <c r="I304" i="9"/>
  <c r="AX303" i="9"/>
  <c r="AR303" i="9"/>
  <c r="AG303" i="9"/>
  <c r="AB303" i="9"/>
  <c r="N303" i="9"/>
  <c r="H303" i="9"/>
  <c r="BA302" i="9"/>
  <c r="AG302" i="9"/>
  <c r="AA302" i="9"/>
  <c r="M302" i="9"/>
  <c r="G302" i="9"/>
  <c r="AZ301" i="9"/>
  <c r="AF301" i="9"/>
  <c r="Z301" i="9"/>
  <c r="L301" i="9"/>
  <c r="F301" i="9"/>
  <c r="AZ300" i="9"/>
  <c r="AT300" i="9"/>
  <c r="AT694" i="9" s="1"/>
  <c r="AL300" i="9"/>
  <c r="AL694" i="9" s="1"/>
  <c r="R300" i="9"/>
  <c r="AL299" i="9"/>
  <c r="AF299" i="9"/>
  <c r="Y299" i="9"/>
  <c r="F299" i="9"/>
  <c r="AZ298" i="9"/>
  <c r="AR298" i="9"/>
  <c r="Y298" i="9"/>
  <c r="S298" i="9"/>
  <c r="L298" i="9"/>
  <c r="AR297" i="9"/>
  <c r="AL297" i="9"/>
  <c r="AE297" i="9"/>
  <c r="L297" i="9"/>
  <c r="F297" i="9"/>
  <c r="AZ296" i="9"/>
  <c r="AT296" i="9"/>
  <c r="AL296" i="9"/>
  <c r="S296" i="9"/>
  <c r="M296" i="9"/>
  <c r="F296" i="9"/>
  <c r="BA295" i="9"/>
  <c r="AT295" i="9"/>
  <c r="T295" i="9"/>
  <c r="M295" i="9"/>
  <c r="AM294" i="9"/>
  <c r="AF294" i="9"/>
  <c r="G294" i="9"/>
  <c r="AU293" i="9"/>
  <c r="AM293" i="9"/>
  <c r="AU292" i="9"/>
  <c r="N292" i="9"/>
  <c r="AO291" i="9"/>
  <c r="AO686" i="9" s="1"/>
  <c r="I291" i="9"/>
  <c r="I686" i="9" s="1"/>
  <c r="AW290" i="9"/>
  <c r="P290" i="9"/>
  <c r="P685" i="9" s="1"/>
  <c r="W289" i="9"/>
  <c r="AY288" i="9"/>
  <c r="R288" i="9"/>
  <c r="R684" i="9" s="1"/>
  <c r="AT287" i="9"/>
  <c r="M287" i="9"/>
  <c r="AE286" i="9"/>
  <c r="AE683" i="9" s="1"/>
  <c r="I384" i="8"/>
  <c r="M384" i="8"/>
  <c r="Q384" i="8"/>
  <c r="U384" i="8"/>
  <c r="Y384" i="8"/>
  <c r="AC384" i="8"/>
  <c r="AG384" i="8"/>
  <c r="AK384" i="8"/>
  <c r="AO384" i="8"/>
  <c r="AT384" i="8"/>
  <c r="AX384" i="8"/>
  <c r="BB384" i="8"/>
  <c r="F384" i="8"/>
  <c r="J384" i="8"/>
  <c r="N384" i="8"/>
  <c r="R384" i="8"/>
  <c r="V384" i="8"/>
  <c r="Z384" i="8"/>
  <c r="AD384" i="8"/>
  <c r="AH384" i="8"/>
  <c r="AL384" i="8"/>
  <c r="AP384" i="8"/>
  <c r="AU384" i="8"/>
  <c r="AY384" i="8"/>
  <c r="BC384" i="8"/>
  <c r="G384" i="8"/>
  <c r="K384" i="8"/>
  <c r="O384" i="8"/>
  <c r="S384" i="8"/>
  <c r="W384" i="8"/>
  <c r="AA384" i="8"/>
  <c r="AE384" i="8"/>
  <c r="AI384" i="8"/>
  <c r="AM384" i="8"/>
  <c r="AQ384" i="8"/>
  <c r="AV384" i="8"/>
  <c r="AZ384" i="8"/>
  <c r="H384" i="8"/>
  <c r="L384" i="8"/>
  <c r="P384" i="8"/>
  <c r="T384" i="8"/>
  <c r="X384" i="8"/>
  <c r="AB384" i="8"/>
  <c r="AF384" i="8"/>
  <c r="AJ384" i="8"/>
  <c r="AN384" i="8"/>
  <c r="AR384" i="8"/>
  <c r="AW384" i="8"/>
  <c r="BA384" i="8"/>
  <c r="I376" i="8"/>
  <c r="M376" i="8"/>
  <c r="Q376" i="8"/>
  <c r="U376" i="8"/>
  <c r="Y376" i="8"/>
  <c r="AC376" i="8"/>
  <c r="AG376" i="8"/>
  <c r="AK376" i="8"/>
  <c r="AO376" i="8"/>
  <c r="AT376" i="8"/>
  <c r="AX376" i="8"/>
  <c r="BB376" i="8"/>
  <c r="F376" i="8"/>
  <c r="J376" i="8"/>
  <c r="N376" i="8"/>
  <c r="R376" i="8"/>
  <c r="V376" i="8"/>
  <c r="Z376" i="8"/>
  <c r="AD376" i="8"/>
  <c r="AH376" i="8"/>
  <c r="AL376" i="8"/>
  <c r="AP376" i="8"/>
  <c r="AU376" i="8"/>
  <c r="AY376" i="8"/>
  <c r="BC376" i="8"/>
  <c r="G376" i="8"/>
  <c r="K376" i="8"/>
  <c r="O376" i="8"/>
  <c r="S376" i="8"/>
  <c r="W376" i="8"/>
  <c r="AA376" i="8"/>
  <c r="AE376" i="8"/>
  <c r="AI376" i="8"/>
  <c r="AM376" i="8"/>
  <c r="AQ376" i="8"/>
  <c r="AV376" i="8"/>
  <c r="AZ376" i="8"/>
  <c r="H376" i="8"/>
  <c r="L376" i="8"/>
  <c r="P376" i="8"/>
  <c r="T376" i="8"/>
  <c r="X376" i="8"/>
  <c r="AB376" i="8"/>
  <c r="AF376" i="8"/>
  <c r="AJ376" i="8"/>
  <c r="AN376" i="8"/>
  <c r="AR376" i="8"/>
  <c r="AW376" i="8"/>
  <c r="BA376" i="8"/>
  <c r="W371" i="8"/>
  <c r="BA369" i="8"/>
  <c r="AZ330" i="9"/>
  <c r="AV330" i="9"/>
  <c r="AQ330" i="9"/>
  <c r="AM330" i="9"/>
  <c r="AI330" i="9"/>
  <c r="AE330" i="9"/>
  <c r="AA330" i="9"/>
  <c r="W330" i="9"/>
  <c r="S330" i="9"/>
  <c r="O330" i="9"/>
  <c r="AV326" i="9"/>
  <c r="AQ326" i="9"/>
  <c r="AM326" i="9"/>
  <c r="AI326" i="9"/>
  <c r="AE326" i="9"/>
  <c r="AA326" i="9"/>
  <c r="W326" i="9"/>
  <c r="S326" i="9"/>
  <c r="O326" i="9"/>
  <c r="K326" i="9"/>
  <c r="BA323" i="9"/>
  <c r="BA708" i="9" s="1"/>
  <c r="T323" i="9"/>
  <c r="T708" i="9" s="1"/>
  <c r="AM322" i="9"/>
  <c r="G322" i="9"/>
  <c r="AI321" i="9"/>
  <c r="Z321" i="9"/>
  <c r="U321" i="9"/>
  <c r="L321" i="9"/>
  <c r="BC320" i="9"/>
  <c r="AT320" i="9"/>
  <c r="AN320" i="9"/>
  <c r="AE320" i="9"/>
  <c r="V320" i="9"/>
  <c r="M320" i="9"/>
  <c r="H320" i="9"/>
  <c r="AY319" i="9"/>
  <c r="AY707" i="9" s="1"/>
  <c r="AO319" i="9"/>
  <c r="AO707" i="9" s="1"/>
  <c r="AF319" i="9"/>
  <c r="AF707" i="9" s="1"/>
  <c r="AA319" i="9"/>
  <c r="AA707" i="9" s="1"/>
  <c r="R319" i="9"/>
  <c r="R707" i="9" s="1"/>
  <c r="I319" i="9"/>
  <c r="AZ318" i="9"/>
  <c r="AU318" i="9"/>
  <c r="AK318" i="9"/>
  <c r="AB318" i="9"/>
  <c r="S318" i="9"/>
  <c r="N318" i="9"/>
  <c r="AV317" i="9"/>
  <c r="AL317" i="9"/>
  <c r="AG317" i="9"/>
  <c r="X317" i="9"/>
  <c r="O317" i="9"/>
  <c r="F317" i="9"/>
  <c r="BA316" i="9"/>
  <c r="AQ316" i="9"/>
  <c r="AH316" i="9"/>
  <c r="Y316" i="9"/>
  <c r="T316" i="9"/>
  <c r="K316" i="9"/>
  <c r="BB315" i="9"/>
  <c r="AR315" i="9"/>
  <c r="AM315" i="9"/>
  <c r="AD315" i="9"/>
  <c r="U315" i="9"/>
  <c r="L315" i="9"/>
  <c r="G315" i="9"/>
  <c r="AX314" i="9"/>
  <c r="AX703" i="9" s="1"/>
  <c r="AN314" i="9"/>
  <c r="AN703" i="9" s="1"/>
  <c r="AE314" i="9"/>
  <c r="AE703" i="9" s="1"/>
  <c r="Z314" i="9"/>
  <c r="Q314" i="9"/>
  <c r="Q703" i="9" s="1"/>
  <c r="H314" i="9"/>
  <c r="H703" i="9" s="1"/>
  <c r="AY313" i="9"/>
  <c r="AT313" i="9"/>
  <c r="AJ313" i="9"/>
  <c r="AA313" i="9"/>
  <c r="R313" i="9"/>
  <c r="M313" i="9"/>
  <c r="AU312" i="9"/>
  <c r="AK312" i="9"/>
  <c r="AF312" i="9"/>
  <c r="W312" i="9"/>
  <c r="N312" i="9"/>
  <c r="AZ311" i="9"/>
  <c r="AZ702" i="9" s="1"/>
  <c r="AP311" i="9"/>
  <c r="AP702" i="9" s="1"/>
  <c r="AG311" i="9"/>
  <c r="AG702" i="9" s="1"/>
  <c r="X311" i="9"/>
  <c r="X702" i="9" s="1"/>
  <c r="S311" i="9"/>
  <c r="S702" i="9" s="1"/>
  <c r="J311" i="9"/>
  <c r="J702" i="9" s="1"/>
  <c r="BA310" i="9"/>
  <c r="BA700" i="9" s="1"/>
  <c r="AQ310" i="9"/>
  <c r="AQ700" i="9" s="1"/>
  <c r="AL310" i="9"/>
  <c r="AL700" i="9" s="1"/>
  <c r="AC310" i="9"/>
  <c r="AC700" i="9" s="1"/>
  <c r="T310" i="9"/>
  <c r="T700" i="9" s="1"/>
  <c r="K310" i="9"/>
  <c r="K700" i="9" s="1"/>
  <c r="F310" i="9"/>
  <c r="BA309" i="9"/>
  <c r="AO309" i="9"/>
  <c r="AJ309" i="9"/>
  <c r="Y309" i="9"/>
  <c r="T309" i="9"/>
  <c r="I309" i="9"/>
  <c r="AR308" i="9"/>
  <c r="AM308" i="9"/>
  <c r="AM699" i="9" s="1"/>
  <c r="AB308" i="9"/>
  <c r="AB699" i="9" s="1"/>
  <c r="W308" i="9"/>
  <c r="W699" i="9" s="1"/>
  <c r="L308" i="9"/>
  <c r="G308" i="9"/>
  <c r="AV307" i="9"/>
  <c r="AP307" i="9"/>
  <c r="AE307" i="9"/>
  <c r="Z307" i="9"/>
  <c r="O307" i="9"/>
  <c r="J307" i="9"/>
  <c r="AY306" i="9"/>
  <c r="AT306" i="9"/>
  <c r="AT698" i="9" s="1"/>
  <c r="AH306" i="9"/>
  <c r="AC306" i="9"/>
  <c r="AC698" i="9" s="1"/>
  <c r="R306" i="9"/>
  <c r="M306" i="9"/>
  <c r="M698" i="9" s="1"/>
  <c r="BB305" i="9"/>
  <c r="AW305" i="9"/>
  <c r="AK305" i="9"/>
  <c r="AF305" i="9"/>
  <c r="U305" i="9"/>
  <c r="P305" i="9"/>
  <c r="AZ304" i="9"/>
  <c r="AN304" i="9"/>
  <c r="AI304" i="9"/>
  <c r="X304" i="9"/>
  <c r="S304" i="9"/>
  <c r="H304" i="9"/>
  <c r="BC303" i="9"/>
  <c r="AQ303" i="9"/>
  <c r="AL303" i="9"/>
  <c r="T303" i="9"/>
  <c r="M303" i="9"/>
  <c r="AT302" i="9"/>
  <c r="AM302" i="9"/>
  <c r="AF302" i="9"/>
  <c r="S302" i="9"/>
  <c r="L302" i="9"/>
  <c r="AR301" i="9"/>
  <c r="AL301" i="9"/>
  <c r="AE301" i="9"/>
  <c r="X301" i="9"/>
  <c r="R301" i="9"/>
  <c r="K301" i="9"/>
  <c r="AY300" i="9"/>
  <c r="AE300" i="9"/>
  <c r="AE694" i="9" s="1"/>
  <c r="K300" i="9"/>
  <c r="AY299" i="9"/>
  <c r="AR299" i="9"/>
  <c r="AK299" i="9"/>
  <c r="R299" i="9"/>
  <c r="L299" i="9"/>
  <c r="AK298" i="9"/>
  <c r="AE298" i="9"/>
  <c r="X298" i="9"/>
  <c r="AY297" i="9"/>
  <c r="AQ297" i="9"/>
  <c r="X297" i="9"/>
  <c r="R297" i="9"/>
  <c r="K297" i="9"/>
  <c r="AY296" i="9"/>
  <c r="AE296" i="9"/>
  <c r="Y296" i="9"/>
  <c r="R296" i="9"/>
  <c r="AF295" i="9"/>
  <c r="Y295" i="9"/>
  <c r="AZ294" i="9"/>
  <c r="AR294" i="9"/>
  <c r="S294" i="9"/>
  <c r="L294" i="9"/>
  <c r="AZ293" i="9"/>
  <c r="Z293" i="9"/>
  <c r="S293" i="9"/>
  <c r="Z292" i="9"/>
  <c r="BB291" i="9"/>
  <c r="BB686" i="9" s="1"/>
  <c r="U291" i="9"/>
  <c r="U686" i="9" s="1"/>
  <c r="AB290" i="9"/>
  <c r="AB685" i="9" s="1"/>
  <c r="AI289" i="9"/>
  <c r="AD288" i="9"/>
  <c r="Y287" i="9"/>
  <c r="AQ286" i="9"/>
  <c r="AQ683" i="9" s="1"/>
  <c r="K286" i="9"/>
  <c r="K683" i="9" s="1"/>
  <c r="F381" i="8"/>
  <c r="J381" i="8"/>
  <c r="N381" i="8"/>
  <c r="R381" i="8"/>
  <c r="V381" i="8"/>
  <c r="Z381" i="8"/>
  <c r="AD381" i="8"/>
  <c r="AH381" i="8"/>
  <c r="AL381" i="8"/>
  <c r="AP381" i="8"/>
  <c r="AU381" i="8"/>
  <c r="AY381" i="8"/>
  <c r="BC381" i="8"/>
  <c r="G381" i="8"/>
  <c r="K381" i="8"/>
  <c r="O381" i="8"/>
  <c r="S381" i="8"/>
  <c r="W381" i="8"/>
  <c r="AA381" i="8"/>
  <c r="AE381" i="8"/>
  <c r="AI381" i="8"/>
  <c r="AM381" i="8"/>
  <c r="AQ381" i="8"/>
  <c r="AV381" i="8"/>
  <c r="AZ381" i="8"/>
  <c r="H381" i="8"/>
  <c r="L381" i="8"/>
  <c r="P381" i="8"/>
  <c r="T381" i="8"/>
  <c r="X381" i="8"/>
  <c r="AB381" i="8"/>
  <c r="AF381" i="8"/>
  <c r="AJ381" i="8"/>
  <c r="AN381" i="8"/>
  <c r="AR381" i="8"/>
  <c r="AW381" i="8"/>
  <c r="BA381" i="8"/>
  <c r="I381" i="8"/>
  <c r="M381" i="8"/>
  <c r="Q381" i="8"/>
  <c r="U381" i="8"/>
  <c r="Y381" i="8"/>
  <c r="AC381" i="8"/>
  <c r="AG381" i="8"/>
  <c r="AK381" i="8"/>
  <c r="AO381" i="8"/>
  <c r="AT381" i="8"/>
  <c r="AX381" i="8"/>
  <c r="BB381" i="8"/>
  <c r="AZ370" i="8"/>
  <c r="AC369" i="8"/>
  <c r="X323" i="9"/>
  <c r="X708" i="9" s="1"/>
  <c r="AQ322" i="9"/>
  <c r="K322" i="9"/>
  <c r="AW321" i="9"/>
  <c r="AM321" i="9"/>
  <c r="AD321" i="9"/>
  <c r="Y321" i="9"/>
  <c r="P321" i="9"/>
  <c r="AX320" i="9"/>
  <c r="AR320" i="9"/>
  <c r="AI320" i="9"/>
  <c r="Z320" i="9"/>
  <c r="Q320" i="9"/>
  <c r="L320" i="9"/>
  <c r="BC319" i="9"/>
  <c r="BC707" i="9" s="1"/>
  <c r="AT319" i="9"/>
  <c r="AT707" i="9" s="1"/>
  <c r="AJ319" i="9"/>
  <c r="AJ707" i="9" s="1"/>
  <c r="AE319" i="9"/>
  <c r="AE707" i="9" s="1"/>
  <c r="V319" i="9"/>
  <c r="V707" i="9" s="1"/>
  <c r="M319" i="9"/>
  <c r="M707" i="9" s="1"/>
  <c r="AY318" i="9"/>
  <c r="AO318" i="9"/>
  <c r="AF318" i="9"/>
  <c r="W318" i="9"/>
  <c r="R318" i="9"/>
  <c r="I318" i="9"/>
  <c r="AZ317" i="9"/>
  <c r="AP317" i="9"/>
  <c r="AK317" i="9"/>
  <c r="AB317" i="9"/>
  <c r="S317" i="9"/>
  <c r="J317" i="9"/>
  <c r="AV316" i="9"/>
  <c r="AL316" i="9"/>
  <c r="AC316" i="9"/>
  <c r="X316" i="9"/>
  <c r="O316" i="9"/>
  <c r="F316" i="9"/>
  <c r="AW315" i="9"/>
  <c r="AQ315" i="9"/>
  <c r="AH315" i="9"/>
  <c r="Y315" i="9"/>
  <c r="P315" i="9"/>
  <c r="K315" i="9"/>
  <c r="BB314" i="9"/>
  <c r="BB703" i="9" s="1"/>
  <c r="AR314" i="9"/>
  <c r="AR703" i="9" s="1"/>
  <c r="AI314" i="9"/>
  <c r="AI703" i="9" s="1"/>
  <c r="AD314" i="9"/>
  <c r="AD703" i="9" s="1"/>
  <c r="U314" i="9"/>
  <c r="U703" i="9" s="1"/>
  <c r="L314" i="9"/>
  <c r="L703" i="9" s="1"/>
  <c r="BC313" i="9"/>
  <c r="AX313" i="9"/>
  <c r="AN313" i="9"/>
  <c r="AE313" i="9"/>
  <c r="V313" i="9"/>
  <c r="Q313" i="9"/>
  <c r="H313" i="9"/>
  <c r="AY312" i="9"/>
  <c r="AO312" i="9"/>
  <c r="AJ312" i="9"/>
  <c r="AA312" i="9"/>
  <c r="R312" i="9"/>
  <c r="I312" i="9"/>
  <c r="AU311" i="9"/>
  <c r="AU702" i="9" s="1"/>
  <c r="AK311" i="9"/>
  <c r="AK702" i="9" s="1"/>
  <c r="AB311" i="9"/>
  <c r="AB702" i="9" s="1"/>
  <c r="W311" i="9"/>
  <c r="W702" i="9" s="1"/>
  <c r="N311" i="9"/>
  <c r="N702" i="9" s="1"/>
  <c r="AV310" i="9"/>
  <c r="AV700" i="9" s="1"/>
  <c r="AP310" i="9"/>
  <c r="AP700" i="9" s="1"/>
  <c r="AG310" i="9"/>
  <c r="AG700" i="9" s="1"/>
  <c r="X310" i="9"/>
  <c r="O310" i="9"/>
  <c r="O700" i="9" s="1"/>
  <c r="J310" i="9"/>
  <c r="J700" i="9" s="1"/>
  <c r="AZ309" i="9"/>
  <c r="AU309" i="9"/>
  <c r="AI309" i="9"/>
  <c r="AD309" i="9"/>
  <c r="S309" i="9"/>
  <c r="N309" i="9"/>
  <c r="BC308" i="9"/>
  <c r="BC699" i="9" s="1"/>
  <c r="AX308" i="9"/>
  <c r="AX699" i="9" s="1"/>
  <c r="AL308" i="9"/>
  <c r="AL699" i="9" s="1"/>
  <c r="AG308" i="9"/>
  <c r="AG699" i="9" s="1"/>
  <c r="V308" i="9"/>
  <c r="V699" i="9" s="1"/>
  <c r="Q308" i="9"/>
  <c r="Q699" i="9" s="1"/>
  <c r="F308" i="9"/>
  <c r="BA307" i="9"/>
  <c r="AO307" i="9"/>
  <c r="AJ307" i="9"/>
  <c r="Y307" i="9"/>
  <c r="T307" i="9"/>
  <c r="I307" i="9"/>
  <c r="AR306" i="9"/>
  <c r="AR698" i="9" s="1"/>
  <c r="AM306" i="9"/>
  <c r="AM698" i="9" s="1"/>
  <c r="AB306" i="9"/>
  <c r="AB698" i="9" s="1"/>
  <c r="W306" i="9"/>
  <c r="W698" i="9" s="1"/>
  <c r="L306" i="9"/>
  <c r="L698" i="9" s="1"/>
  <c r="G306" i="9"/>
  <c r="AV305" i="9"/>
  <c r="AP305" i="9"/>
  <c r="AE305" i="9"/>
  <c r="Z305" i="9"/>
  <c r="O305" i="9"/>
  <c r="J305" i="9"/>
  <c r="AY304" i="9"/>
  <c r="AT304" i="9"/>
  <c r="AH304" i="9"/>
  <c r="AC304" i="9"/>
  <c r="R304" i="9"/>
  <c r="M304" i="9"/>
  <c r="BB303" i="9"/>
  <c r="AW303" i="9"/>
  <c r="AK303" i="9"/>
  <c r="AF303" i="9"/>
  <c r="Z303" i="9"/>
  <c r="F303" i="9"/>
  <c r="AZ302" i="9"/>
  <c r="AR302" i="9"/>
  <c r="X302" i="9"/>
  <c r="AY301" i="9"/>
  <c r="AQ301" i="9"/>
  <c r="W301" i="9"/>
  <c r="AQ300" i="9"/>
  <c r="AK300" i="9"/>
  <c r="AK694" i="9" s="1"/>
  <c r="AD300" i="9"/>
  <c r="AD694" i="9" s="1"/>
  <c r="W300" i="9"/>
  <c r="W694" i="9" s="1"/>
  <c r="Q300" i="9"/>
  <c r="Q694" i="9" s="1"/>
  <c r="J300" i="9"/>
  <c r="AX299" i="9"/>
  <c r="AD299" i="9"/>
  <c r="X299" i="9"/>
  <c r="Q299" i="9"/>
  <c r="AX298" i="9"/>
  <c r="AQ298" i="9"/>
  <c r="AJ298" i="9"/>
  <c r="Q298" i="9"/>
  <c r="K298" i="9"/>
  <c r="AJ297" i="9"/>
  <c r="AD297" i="9"/>
  <c r="W297" i="9"/>
  <c r="AQ296" i="9"/>
  <c r="AK296" i="9"/>
  <c r="AD296" i="9"/>
  <c r="AR295" i="9"/>
  <c r="AK295" i="9"/>
  <c r="L295" i="9"/>
  <c r="AE294" i="9"/>
  <c r="X294" i="9"/>
  <c r="AL293" i="9"/>
  <c r="AE293" i="9"/>
  <c r="K293" i="9"/>
  <c r="AL292" i="9"/>
  <c r="F292" i="9"/>
  <c r="AG291" i="9"/>
  <c r="AG686" i="9" s="1"/>
  <c r="AN290" i="9"/>
  <c r="AN685" i="9" s="1"/>
  <c r="H290" i="9"/>
  <c r="AV289" i="9"/>
  <c r="O289" i="9"/>
  <c r="AP288" i="9"/>
  <c r="AP684" i="9" s="1"/>
  <c r="J288" i="9"/>
  <c r="J684" i="9" s="1"/>
  <c r="AK287" i="9"/>
  <c r="W286" i="9"/>
  <c r="W683" i="9" s="1"/>
  <c r="G386" i="8"/>
  <c r="K386" i="8"/>
  <c r="O386" i="8"/>
  <c r="S386" i="8"/>
  <c r="W386" i="8"/>
  <c r="AA386" i="8"/>
  <c r="AE386" i="8"/>
  <c r="AI386" i="8"/>
  <c r="AM386" i="8"/>
  <c r="AQ386" i="8"/>
  <c r="AV386" i="8"/>
  <c r="AZ386" i="8"/>
  <c r="H386" i="8"/>
  <c r="L386" i="8"/>
  <c r="P386" i="8"/>
  <c r="T386" i="8"/>
  <c r="X386" i="8"/>
  <c r="AB386" i="8"/>
  <c r="AF386" i="8"/>
  <c r="AJ386" i="8"/>
  <c r="AN386" i="8"/>
  <c r="AR386" i="8"/>
  <c r="AW386" i="8"/>
  <c r="BA386" i="8"/>
  <c r="I386" i="8"/>
  <c r="M386" i="8"/>
  <c r="Q386" i="8"/>
  <c r="U386" i="8"/>
  <c r="Y386" i="8"/>
  <c r="AC386" i="8"/>
  <c r="AG386" i="8"/>
  <c r="AK386" i="8"/>
  <c r="AO386" i="8"/>
  <c r="AT386" i="8"/>
  <c r="AX386" i="8"/>
  <c r="BB386" i="8"/>
  <c r="F386" i="8"/>
  <c r="J386" i="8"/>
  <c r="N386" i="8"/>
  <c r="R386" i="8"/>
  <c r="V386" i="8"/>
  <c r="Z386" i="8"/>
  <c r="AD386" i="8"/>
  <c r="AH386" i="8"/>
  <c r="AL386" i="8"/>
  <c r="AP386" i="8"/>
  <c r="AU386" i="8"/>
  <c r="AY386" i="8"/>
  <c r="BC386" i="8"/>
  <c r="G378" i="8"/>
  <c r="K378" i="8"/>
  <c r="O378" i="8"/>
  <c r="S378" i="8"/>
  <c r="W378" i="8"/>
  <c r="AA378" i="8"/>
  <c r="AE378" i="8"/>
  <c r="AI378" i="8"/>
  <c r="AM378" i="8"/>
  <c r="AQ378" i="8"/>
  <c r="AV378" i="8"/>
  <c r="AZ378" i="8"/>
  <c r="H378" i="8"/>
  <c r="L378" i="8"/>
  <c r="P378" i="8"/>
  <c r="T378" i="8"/>
  <c r="X378" i="8"/>
  <c r="AB378" i="8"/>
  <c r="AF378" i="8"/>
  <c r="AJ378" i="8"/>
  <c r="AN378" i="8"/>
  <c r="AR378" i="8"/>
  <c r="AW378" i="8"/>
  <c r="BA378" i="8"/>
  <c r="I378" i="8"/>
  <c r="M378" i="8"/>
  <c r="Q378" i="8"/>
  <c r="U378" i="8"/>
  <c r="Y378" i="8"/>
  <c r="AC378" i="8"/>
  <c r="AG378" i="8"/>
  <c r="AK378" i="8"/>
  <c r="AO378" i="8"/>
  <c r="AT378" i="8"/>
  <c r="AX378" i="8"/>
  <c r="BB378" i="8"/>
  <c r="F378" i="8"/>
  <c r="J378" i="8"/>
  <c r="N378" i="8"/>
  <c r="R378" i="8"/>
  <c r="V378" i="8"/>
  <c r="Z378" i="8"/>
  <c r="AD378" i="8"/>
  <c r="AH378" i="8"/>
  <c r="AL378" i="8"/>
  <c r="AP378" i="8"/>
  <c r="AU378" i="8"/>
  <c r="AY378" i="8"/>
  <c r="BC378" i="8"/>
  <c r="F369" i="8"/>
  <c r="I324" i="9"/>
  <c r="AB323" i="9"/>
  <c r="AB708" i="9" s="1"/>
  <c r="AV322" i="9"/>
  <c r="O322" i="9"/>
  <c r="AH321" i="9"/>
  <c r="BB320" i="9"/>
  <c r="U320" i="9"/>
  <c r="AN319" i="9"/>
  <c r="AN707" i="9" s="1"/>
  <c r="H319" i="9"/>
  <c r="H707" i="9" s="1"/>
  <c r="AA318" i="9"/>
  <c r="AU317" i="9"/>
  <c r="N317" i="9"/>
  <c r="AG316" i="9"/>
  <c r="BA315" i="9"/>
  <c r="T315" i="9"/>
  <c r="AM314" i="9"/>
  <c r="AM703" i="9" s="1"/>
  <c r="G314" i="9"/>
  <c r="Z313" i="9"/>
  <c r="AT312" i="9"/>
  <c r="M312" i="9"/>
  <c r="AF311" i="9"/>
  <c r="AF702" i="9" s="1"/>
  <c r="AZ310" i="9"/>
  <c r="AZ700" i="9" s="1"/>
  <c r="S310" i="9"/>
  <c r="S700" i="9" s="1"/>
  <c r="AN309" i="9"/>
  <c r="X309" i="9"/>
  <c r="M309" i="9"/>
  <c r="H309" i="9"/>
  <c r="AW308" i="9"/>
  <c r="AQ308" i="9"/>
  <c r="AF308" i="9"/>
  <c r="AA308" i="9"/>
  <c r="P308" i="9"/>
  <c r="K308" i="9"/>
  <c r="K699" i="9" s="1"/>
  <c r="AZ307" i="9"/>
  <c r="AU307" i="9"/>
  <c r="AI307" i="9"/>
  <c r="AD307" i="9"/>
  <c r="S307" i="9"/>
  <c r="N307" i="9"/>
  <c r="BC306" i="9"/>
  <c r="BC698" i="9" s="1"/>
  <c r="AX306" i="9"/>
  <c r="AX698" i="9" s="1"/>
  <c r="AL306" i="9"/>
  <c r="AL698" i="9" s="1"/>
  <c r="AG306" i="9"/>
  <c r="AG698" i="9" s="1"/>
  <c r="V306" i="9"/>
  <c r="V698" i="9" s="1"/>
  <c r="Q306" i="9"/>
  <c r="Q698" i="9" s="1"/>
  <c r="F306" i="9"/>
  <c r="F698" i="9" s="1"/>
  <c r="BA305" i="9"/>
  <c r="AO305" i="9"/>
  <c r="AJ305" i="9"/>
  <c r="Y305" i="9"/>
  <c r="T305" i="9"/>
  <c r="I305" i="9"/>
  <c r="AR304" i="9"/>
  <c r="AM304" i="9"/>
  <c r="AB304" i="9"/>
  <c r="W304" i="9"/>
  <c r="L304" i="9"/>
  <c r="G304" i="9"/>
  <c r="AV303" i="9"/>
  <c r="AP303" i="9"/>
  <c r="AE303" i="9"/>
  <c r="R303" i="9"/>
  <c r="L303" i="9"/>
  <c r="AK302" i="9"/>
  <c r="AE302" i="9"/>
  <c r="Q302" i="9"/>
  <c r="K302" i="9"/>
  <c r="AJ301" i="9"/>
  <c r="AD301" i="9"/>
  <c r="P301" i="9"/>
  <c r="J301" i="9"/>
  <c r="AX300" i="9"/>
  <c r="AX694" i="9" s="1"/>
  <c r="AP300" i="9"/>
  <c r="V300" i="9"/>
  <c r="V694" i="9" s="1"/>
  <c r="AP299" i="9"/>
  <c r="AJ299" i="9"/>
  <c r="AC299" i="9"/>
  <c r="J299" i="9"/>
  <c r="AW298" i="9"/>
  <c r="AC298" i="9"/>
  <c r="W298" i="9"/>
  <c r="P298" i="9"/>
  <c r="AW297" i="9"/>
  <c r="AP297" i="9"/>
  <c r="AI297" i="9"/>
  <c r="P297" i="9"/>
  <c r="J297" i="9"/>
  <c r="AX296" i="9"/>
  <c r="AP296" i="9"/>
  <c r="W296" i="9"/>
  <c r="Q296" i="9"/>
  <c r="J296" i="9"/>
  <c r="AX295" i="9"/>
  <c r="X295" i="9"/>
  <c r="Q295" i="9"/>
  <c r="AQ294" i="9"/>
  <c r="AJ294" i="9"/>
  <c r="K294" i="9"/>
  <c r="AY293" i="9"/>
  <c r="AQ293" i="9"/>
  <c r="R293" i="9"/>
  <c r="AY292" i="9"/>
  <c r="R292" i="9"/>
  <c r="AT291" i="9"/>
  <c r="AT686" i="9" s="1"/>
  <c r="M291" i="9"/>
  <c r="M686" i="9" s="1"/>
  <c r="BA290" i="9"/>
  <c r="BA685" i="9" s="1"/>
  <c r="T290" i="9"/>
  <c r="T685" i="9" s="1"/>
  <c r="AA289" i="9"/>
  <c r="BC288" i="9"/>
  <c r="BC684" i="9" s="1"/>
  <c r="V288" i="9"/>
  <c r="V684" i="9" s="1"/>
  <c r="AX287" i="9"/>
  <c r="Q287" i="9"/>
  <c r="H383" i="8"/>
  <c r="L383" i="8"/>
  <c r="P383" i="8"/>
  <c r="T383" i="8"/>
  <c r="X383" i="8"/>
  <c r="AB383" i="8"/>
  <c r="AF383" i="8"/>
  <c r="AJ383" i="8"/>
  <c r="AN383" i="8"/>
  <c r="AR383" i="8"/>
  <c r="AW383" i="8"/>
  <c r="BA383" i="8"/>
  <c r="I383" i="8"/>
  <c r="M383" i="8"/>
  <c r="Q383" i="8"/>
  <c r="U383" i="8"/>
  <c r="Y383" i="8"/>
  <c r="AC383" i="8"/>
  <c r="AG383" i="8"/>
  <c r="AK383" i="8"/>
  <c r="AO383" i="8"/>
  <c r="AT383" i="8"/>
  <c r="AX383" i="8"/>
  <c r="BB383" i="8"/>
  <c r="F383" i="8"/>
  <c r="J383" i="8"/>
  <c r="N383" i="8"/>
  <c r="R383" i="8"/>
  <c r="V383" i="8"/>
  <c r="Z383" i="8"/>
  <c r="AD383" i="8"/>
  <c r="AH383" i="8"/>
  <c r="AL383" i="8"/>
  <c r="AP383" i="8"/>
  <c r="AU383" i="8"/>
  <c r="AY383" i="8"/>
  <c r="BC383" i="8"/>
  <c r="G383" i="8"/>
  <c r="K383" i="8"/>
  <c r="O383" i="8"/>
  <c r="S383" i="8"/>
  <c r="W383" i="8"/>
  <c r="AA383" i="8"/>
  <c r="AE383" i="8"/>
  <c r="AI383" i="8"/>
  <c r="AM383" i="8"/>
  <c r="AQ383" i="8"/>
  <c r="AV383" i="8"/>
  <c r="AZ383" i="8"/>
  <c r="H375" i="8"/>
  <c r="H707" i="8" s="1"/>
  <c r="L375" i="8"/>
  <c r="P375" i="8"/>
  <c r="P707" i="8" s="1"/>
  <c r="T375" i="8"/>
  <c r="T707" i="8" s="1"/>
  <c r="X375" i="8"/>
  <c r="X707" i="8" s="1"/>
  <c r="AB375" i="8"/>
  <c r="AF375" i="8"/>
  <c r="AF707" i="8" s="1"/>
  <c r="AJ375" i="8"/>
  <c r="AJ707" i="8" s="1"/>
  <c r="AN375" i="8"/>
  <c r="AN707" i="8" s="1"/>
  <c r="AR375" i="8"/>
  <c r="AW375" i="8"/>
  <c r="AW707" i="8" s="1"/>
  <c r="BA375" i="8"/>
  <c r="BA707" i="8" s="1"/>
  <c r="I375" i="8"/>
  <c r="I707" i="8" s="1"/>
  <c r="M375" i="8"/>
  <c r="M707" i="8" s="1"/>
  <c r="Q375" i="8"/>
  <c r="Q707" i="8" s="1"/>
  <c r="U375" i="8"/>
  <c r="U707" i="8" s="1"/>
  <c r="Y375" i="8"/>
  <c r="Y707" i="8" s="1"/>
  <c r="AC375" i="8"/>
  <c r="AC707" i="8" s="1"/>
  <c r="AG375" i="8"/>
  <c r="AG707" i="8" s="1"/>
  <c r="AK375" i="8"/>
  <c r="AK707" i="8" s="1"/>
  <c r="AO375" i="8"/>
  <c r="AO707" i="8" s="1"/>
  <c r="AT375" i="8"/>
  <c r="AT707" i="8" s="1"/>
  <c r="AX375" i="8"/>
  <c r="AX707" i="8" s="1"/>
  <c r="BB375" i="8"/>
  <c r="BB707" i="8" s="1"/>
  <c r="F375" i="8"/>
  <c r="J375" i="8"/>
  <c r="J707" i="8" s="1"/>
  <c r="N375" i="8"/>
  <c r="N707" i="8" s="1"/>
  <c r="R375" i="8"/>
  <c r="R707" i="8" s="1"/>
  <c r="V375" i="8"/>
  <c r="V707" i="8" s="1"/>
  <c r="Z375" i="8"/>
  <c r="Z707" i="8" s="1"/>
  <c r="AD375" i="8"/>
  <c r="AD707" i="8" s="1"/>
  <c r="AH375" i="8"/>
  <c r="AH707" i="8" s="1"/>
  <c r="AL375" i="8"/>
  <c r="AL707" i="8" s="1"/>
  <c r="AP375" i="8"/>
  <c r="AP707" i="8" s="1"/>
  <c r="AU375" i="8"/>
  <c r="AU707" i="8" s="1"/>
  <c r="AY375" i="8"/>
  <c r="AY707" i="8" s="1"/>
  <c r="BC375" i="8"/>
  <c r="BC707" i="8" s="1"/>
  <c r="G375" i="8"/>
  <c r="K375" i="8"/>
  <c r="K707" i="8" s="1"/>
  <c r="O375" i="8"/>
  <c r="S375" i="8"/>
  <c r="W375" i="8"/>
  <c r="AA375" i="8"/>
  <c r="AA707" i="8" s="1"/>
  <c r="AE375" i="8"/>
  <c r="AI375" i="8"/>
  <c r="AM375" i="8"/>
  <c r="AQ375" i="8"/>
  <c r="AQ707" i="8" s="1"/>
  <c r="AV375" i="8"/>
  <c r="AZ375" i="8"/>
  <c r="G373" i="8"/>
  <c r="K373" i="8"/>
  <c r="O373" i="8"/>
  <c r="S373" i="8"/>
  <c r="M373" i="8"/>
  <c r="V373" i="8"/>
  <c r="Z373" i="8"/>
  <c r="AD373" i="8"/>
  <c r="AH373" i="8"/>
  <c r="AL373" i="8"/>
  <c r="AP373" i="8"/>
  <c r="AU373" i="8"/>
  <c r="AY373" i="8"/>
  <c r="BC373" i="8"/>
  <c r="I373" i="8"/>
  <c r="R373" i="8"/>
  <c r="N373" i="8"/>
  <c r="W373" i="8"/>
  <c r="AA373" i="8"/>
  <c r="AE373" i="8"/>
  <c r="AI373" i="8"/>
  <c r="AM373" i="8"/>
  <c r="AQ373" i="8"/>
  <c r="AV373" i="8"/>
  <c r="AZ373" i="8"/>
  <c r="J373" i="8"/>
  <c r="F373" i="8"/>
  <c r="T373" i="8"/>
  <c r="X373" i="8"/>
  <c r="AB373" i="8"/>
  <c r="AF373" i="8"/>
  <c r="AJ373" i="8"/>
  <c r="AN373" i="8"/>
  <c r="AR373" i="8"/>
  <c r="AW373" i="8"/>
  <c r="BA373" i="8"/>
  <c r="P373" i="8"/>
  <c r="L373" i="8"/>
  <c r="U373" i="8"/>
  <c r="Y373" i="8"/>
  <c r="AC373" i="8"/>
  <c r="AG373" i="8"/>
  <c r="AK373" i="8"/>
  <c r="AO373" i="8"/>
  <c r="AT373" i="8"/>
  <c r="AX373" i="8"/>
  <c r="BB373" i="8"/>
  <c r="AK364" i="8"/>
  <c r="AK702" i="8" s="1"/>
  <c r="K314" i="9"/>
  <c r="K703" i="9" s="1"/>
  <c r="H286" i="9"/>
  <c r="H683" i="9" s="1"/>
  <c r="L286" i="9"/>
  <c r="L683" i="9" s="1"/>
  <c r="P286" i="9"/>
  <c r="P683" i="9" s="1"/>
  <c r="T286" i="9"/>
  <c r="T683" i="9" s="1"/>
  <c r="X286" i="9"/>
  <c r="X683" i="9" s="1"/>
  <c r="AB286" i="9"/>
  <c r="AB683" i="9" s="1"/>
  <c r="AF286" i="9"/>
  <c r="AF683" i="9" s="1"/>
  <c r="AJ286" i="9"/>
  <c r="AJ683" i="9" s="1"/>
  <c r="AN286" i="9"/>
  <c r="AN683" i="9" s="1"/>
  <c r="AR286" i="9"/>
  <c r="AR683" i="9" s="1"/>
  <c r="AW286" i="9"/>
  <c r="AW683" i="9" s="1"/>
  <c r="BA286" i="9"/>
  <c r="BA683" i="9" s="1"/>
  <c r="F287" i="9"/>
  <c r="J287" i="9"/>
  <c r="N287" i="9"/>
  <c r="R287" i="9"/>
  <c r="V287" i="9"/>
  <c r="Z287" i="9"/>
  <c r="AD287" i="9"/>
  <c r="AH287" i="9"/>
  <c r="AL287" i="9"/>
  <c r="AP287" i="9"/>
  <c r="AU287" i="9"/>
  <c r="AY287" i="9"/>
  <c r="BC287" i="9"/>
  <c r="G288" i="9"/>
  <c r="K288" i="9"/>
  <c r="O288" i="9"/>
  <c r="O684" i="9" s="1"/>
  <c r="S288" i="9"/>
  <c r="S684" i="9" s="1"/>
  <c r="W288" i="9"/>
  <c r="W684" i="9" s="1"/>
  <c r="AA288" i="9"/>
  <c r="AE288" i="9"/>
  <c r="AE684" i="9" s="1"/>
  <c r="AI288" i="9"/>
  <c r="AI684" i="9" s="1"/>
  <c r="AM288" i="9"/>
  <c r="AM684" i="9" s="1"/>
  <c r="AQ288" i="9"/>
  <c r="AQ684" i="9" s="1"/>
  <c r="AV288" i="9"/>
  <c r="AV684" i="9" s="1"/>
  <c r="AZ288" i="9"/>
  <c r="AZ684" i="9" s="1"/>
  <c r="H289" i="9"/>
  <c r="L289" i="9"/>
  <c r="P289" i="9"/>
  <c r="T289" i="9"/>
  <c r="X289" i="9"/>
  <c r="AB289" i="9"/>
  <c r="AF289" i="9"/>
  <c r="AJ289" i="9"/>
  <c r="AN289" i="9"/>
  <c r="AR289" i="9"/>
  <c r="AW289" i="9"/>
  <c r="BA289" i="9"/>
  <c r="I290" i="9"/>
  <c r="I685" i="9" s="1"/>
  <c r="M290" i="9"/>
  <c r="M685" i="9" s="1"/>
  <c r="Q290" i="9"/>
  <c r="Q685" i="9" s="1"/>
  <c r="U290" i="9"/>
  <c r="Y290" i="9"/>
  <c r="Y685" i="9" s="1"/>
  <c r="AC290" i="9"/>
  <c r="AG290" i="9"/>
  <c r="AK290" i="9"/>
  <c r="AO290" i="9"/>
  <c r="AO685" i="9" s="1"/>
  <c r="AT290" i="9"/>
  <c r="AX290" i="9"/>
  <c r="BB290" i="9"/>
  <c r="F291" i="9"/>
  <c r="J291" i="9"/>
  <c r="J686" i="9" s="1"/>
  <c r="N291" i="9"/>
  <c r="N686" i="9" s="1"/>
  <c r="R291" i="9"/>
  <c r="R686" i="9" s="1"/>
  <c r="V291" i="9"/>
  <c r="V686" i="9" s="1"/>
  <c r="Z291" i="9"/>
  <c r="Z686" i="9" s="1"/>
  <c r="AD291" i="9"/>
  <c r="AD686" i="9" s="1"/>
  <c r="AH291" i="9"/>
  <c r="AH686" i="9" s="1"/>
  <c r="AL291" i="9"/>
  <c r="AL686" i="9" s="1"/>
  <c r="AP291" i="9"/>
  <c r="AP686" i="9" s="1"/>
  <c r="AU291" i="9"/>
  <c r="AU686" i="9" s="1"/>
  <c r="AY291" i="9"/>
  <c r="BC291" i="9"/>
  <c r="BC686" i="9" s="1"/>
  <c r="G292" i="9"/>
  <c r="K292" i="9"/>
  <c r="O292" i="9"/>
  <c r="S292" i="9"/>
  <c r="W292" i="9"/>
  <c r="AA292" i="9"/>
  <c r="AE292" i="9"/>
  <c r="AI292" i="9"/>
  <c r="AM292" i="9"/>
  <c r="AQ292" i="9"/>
  <c r="AV292" i="9"/>
  <c r="AZ292" i="9"/>
  <c r="H293" i="9"/>
  <c r="L293" i="9"/>
  <c r="P293" i="9"/>
  <c r="T293" i="9"/>
  <c r="X293" i="9"/>
  <c r="AB293" i="9"/>
  <c r="AF293" i="9"/>
  <c r="AJ293" i="9"/>
  <c r="AN293" i="9"/>
  <c r="AR293" i="9"/>
  <c r="AW293" i="9"/>
  <c r="BA293" i="9"/>
  <c r="I294" i="9"/>
  <c r="M294" i="9"/>
  <c r="Q294" i="9"/>
  <c r="U294" i="9"/>
  <c r="Y294" i="9"/>
  <c r="AC294" i="9"/>
  <c r="AG294" i="9"/>
  <c r="AK294" i="9"/>
  <c r="AO294" i="9"/>
  <c r="AT294" i="9"/>
  <c r="AX294" i="9"/>
  <c r="BB294" i="9"/>
  <c r="F295" i="9"/>
  <c r="J295" i="9"/>
  <c r="N295" i="9"/>
  <c r="R295" i="9"/>
  <c r="V295" i="9"/>
  <c r="Z295" i="9"/>
  <c r="AD295" i="9"/>
  <c r="AH295" i="9"/>
  <c r="AL295" i="9"/>
  <c r="AP295" i="9"/>
  <c r="AU295" i="9"/>
  <c r="AY295" i="9"/>
  <c r="BC295" i="9"/>
  <c r="G296" i="9"/>
  <c r="K296" i="9"/>
  <c r="O296" i="9"/>
  <c r="F286" i="9"/>
  <c r="I286" i="9"/>
  <c r="I683" i="9" s="1"/>
  <c r="M286" i="9"/>
  <c r="M683" i="9" s="1"/>
  <c r="Q286" i="9"/>
  <c r="Q683" i="9" s="1"/>
  <c r="U286" i="9"/>
  <c r="U683" i="9" s="1"/>
  <c r="Y286" i="9"/>
  <c r="Y683" i="9" s="1"/>
  <c r="AC286" i="9"/>
  <c r="AC683" i="9" s="1"/>
  <c r="AG286" i="9"/>
  <c r="AG683" i="9" s="1"/>
  <c r="AK286" i="9"/>
  <c r="AK683" i="9" s="1"/>
  <c r="AO286" i="9"/>
  <c r="AO683" i="9" s="1"/>
  <c r="AT286" i="9"/>
  <c r="AT683" i="9" s="1"/>
  <c r="AX286" i="9"/>
  <c r="AX683" i="9" s="1"/>
  <c r="BB286" i="9"/>
  <c r="BB683" i="9" s="1"/>
  <c r="G287" i="9"/>
  <c r="K287" i="9"/>
  <c r="O287" i="9"/>
  <c r="S287" i="9"/>
  <c r="W287" i="9"/>
  <c r="AA287" i="9"/>
  <c r="AE287" i="9"/>
  <c r="AI287" i="9"/>
  <c r="AM287" i="9"/>
  <c r="AQ287" i="9"/>
  <c r="AV287" i="9"/>
  <c r="AZ287" i="9"/>
  <c r="H288" i="9"/>
  <c r="H684" i="9" s="1"/>
  <c r="L288" i="9"/>
  <c r="L684" i="9" s="1"/>
  <c r="P288" i="9"/>
  <c r="P684" i="9" s="1"/>
  <c r="T288" i="9"/>
  <c r="T684" i="9" s="1"/>
  <c r="X288" i="9"/>
  <c r="X684" i="9" s="1"/>
  <c r="AB288" i="9"/>
  <c r="AB684" i="9" s="1"/>
  <c r="AF288" i="9"/>
  <c r="AJ288" i="9"/>
  <c r="AJ684" i="9" s="1"/>
  <c r="AN288" i="9"/>
  <c r="AN684" i="9" s="1"/>
  <c r="AR288" i="9"/>
  <c r="AR684" i="9" s="1"/>
  <c r="AW288" i="9"/>
  <c r="AW684" i="9" s="1"/>
  <c r="BA288" i="9"/>
  <c r="I289" i="9"/>
  <c r="M289" i="9"/>
  <c r="Q289" i="9"/>
  <c r="U289" i="9"/>
  <c r="Y289" i="9"/>
  <c r="AC289" i="9"/>
  <c r="AG289" i="9"/>
  <c r="AK289" i="9"/>
  <c r="AO289" i="9"/>
  <c r="AT289" i="9"/>
  <c r="AX289" i="9"/>
  <c r="BB289" i="9"/>
  <c r="F290" i="9"/>
  <c r="J290" i="9"/>
  <c r="J685" i="9" s="1"/>
  <c r="N290" i="9"/>
  <c r="R290" i="9"/>
  <c r="R685" i="9" s="1"/>
  <c r="V290" i="9"/>
  <c r="V685" i="9" s="1"/>
  <c r="Z290" i="9"/>
  <c r="AD290" i="9"/>
  <c r="AD685" i="9" s="1"/>
  <c r="AH290" i="9"/>
  <c r="AH685" i="9" s="1"/>
  <c r="AL290" i="9"/>
  <c r="AL685" i="9" s="1"/>
  <c r="AP290" i="9"/>
  <c r="AP685" i="9" s="1"/>
  <c r="AU290" i="9"/>
  <c r="AU685" i="9" s="1"/>
  <c r="AY290" i="9"/>
  <c r="AY685" i="9" s="1"/>
  <c r="BC290" i="9"/>
  <c r="BC685" i="9" s="1"/>
  <c r="G291" i="9"/>
  <c r="K291" i="9"/>
  <c r="K686" i="9" s="1"/>
  <c r="O291" i="9"/>
  <c r="O686" i="9" s="1"/>
  <c r="S291" i="9"/>
  <c r="S686" i="9" s="1"/>
  <c r="W291" i="9"/>
  <c r="W686" i="9" s="1"/>
  <c r="AA291" i="9"/>
  <c r="AE291" i="9"/>
  <c r="AE686" i="9" s="1"/>
  <c r="AI291" i="9"/>
  <c r="AI686" i="9" s="1"/>
  <c r="AM291" i="9"/>
  <c r="AM686" i="9" s="1"/>
  <c r="AQ291" i="9"/>
  <c r="AQ686" i="9" s="1"/>
  <c r="AV291" i="9"/>
  <c r="AV686" i="9" s="1"/>
  <c r="AZ291" i="9"/>
  <c r="AZ686" i="9" s="1"/>
  <c r="H292" i="9"/>
  <c r="L292" i="9"/>
  <c r="P292" i="9"/>
  <c r="T292" i="9"/>
  <c r="X292" i="9"/>
  <c r="AB292" i="9"/>
  <c r="AF292" i="9"/>
  <c r="AJ292" i="9"/>
  <c r="AN292" i="9"/>
  <c r="AR292" i="9"/>
  <c r="AW292" i="9"/>
  <c r="BA292" i="9"/>
  <c r="I293" i="9"/>
  <c r="M293" i="9"/>
  <c r="Q293" i="9"/>
  <c r="U293" i="9"/>
  <c r="Y293" i="9"/>
  <c r="AC293" i="9"/>
  <c r="AG293" i="9"/>
  <c r="AK293" i="9"/>
  <c r="AO293" i="9"/>
  <c r="AT293" i="9"/>
  <c r="AX293" i="9"/>
  <c r="BB293" i="9"/>
  <c r="F294" i="9"/>
  <c r="J294" i="9"/>
  <c r="N294" i="9"/>
  <c r="R294" i="9"/>
  <c r="V294" i="9"/>
  <c r="Z294" i="9"/>
  <c r="AD294" i="9"/>
  <c r="AH294" i="9"/>
  <c r="AL294" i="9"/>
  <c r="AP294" i="9"/>
  <c r="AU294" i="9"/>
  <c r="AY294" i="9"/>
  <c r="BC294" i="9"/>
  <c r="G295" i="9"/>
  <c r="K295" i="9"/>
  <c r="O295" i="9"/>
  <c r="S295" i="9"/>
  <c r="W295" i="9"/>
  <c r="AA295" i="9"/>
  <c r="AE295" i="9"/>
  <c r="AI295" i="9"/>
  <c r="AM295" i="9"/>
  <c r="AQ295" i="9"/>
  <c r="AV295" i="9"/>
  <c r="AZ295" i="9"/>
  <c r="H296" i="9"/>
  <c r="L296" i="9"/>
  <c r="P296" i="9"/>
  <c r="T296" i="9"/>
  <c r="X296" i="9"/>
  <c r="AB296" i="9"/>
  <c r="AF296" i="9"/>
  <c r="AJ296" i="9"/>
  <c r="AN296" i="9"/>
  <c r="AR296" i="9"/>
  <c r="AW296" i="9"/>
  <c r="BA296" i="9"/>
  <c r="I297" i="9"/>
  <c r="M297" i="9"/>
  <c r="Q297" i="9"/>
  <c r="U297" i="9"/>
  <c r="Y297" i="9"/>
  <c r="AC297" i="9"/>
  <c r="AG297" i="9"/>
  <c r="AK297" i="9"/>
  <c r="AO297" i="9"/>
  <c r="AT297" i="9"/>
  <c r="AX297" i="9"/>
  <c r="BB297" i="9"/>
  <c r="F298" i="9"/>
  <c r="J298" i="9"/>
  <c r="N298" i="9"/>
  <c r="R298" i="9"/>
  <c r="V298" i="9"/>
  <c r="Z298" i="9"/>
  <c r="AD298" i="9"/>
  <c r="AH298" i="9"/>
  <c r="AL298" i="9"/>
  <c r="AP298" i="9"/>
  <c r="AU298" i="9"/>
  <c r="AY298" i="9"/>
  <c r="BC298" i="9"/>
  <c r="G299" i="9"/>
  <c r="K299" i="9"/>
  <c r="O299" i="9"/>
  <c r="S299" i="9"/>
  <c r="W299" i="9"/>
  <c r="AA299" i="9"/>
  <c r="AE299" i="9"/>
  <c r="AI299" i="9"/>
  <c r="AM299" i="9"/>
  <c r="AQ299" i="9"/>
  <c r="AV299" i="9"/>
  <c r="AZ299" i="9"/>
  <c r="H300" i="9"/>
  <c r="L300" i="9"/>
  <c r="L694" i="9" s="1"/>
  <c r="P300" i="9"/>
  <c r="T300" i="9"/>
  <c r="T694" i="9" s="1"/>
  <c r="X300" i="9"/>
  <c r="AB300" i="9"/>
  <c r="AB694" i="9" s="1"/>
  <c r="AF300" i="9"/>
  <c r="AJ300" i="9"/>
  <c r="AJ694" i="9" s="1"/>
  <c r="AN300" i="9"/>
  <c r="AR300" i="9"/>
  <c r="AR694" i="9" s="1"/>
  <c r="AW300" i="9"/>
  <c r="BA300" i="9"/>
  <c r="BA694" i="9" s="1"/>
  <c r="I301" i="9"/>
  <c r="M301" i="9"/>
  <c r="Q301" i="9"/>
  <c r="U301" i="9"/>
  <c r="AC301" i="9"/>
  <c r="AG301" i="9"/>
  <c r="AK301" i="9"/>
  <c r="AO301" i="9"/>
  <c r="AT301" i="9"/>
  <c r="AX301" i="9"/>
  <c r="BB301" i="9"/>
  <c r="F302" i="9"/>
  <c r="J302" i="9"/>
  <c r="N302" i="9"/>
  <c r="R302" i="9"/>
  <c r="V302" i="9"/>
  <c r="Z302" i="9"/>
  <c r="AD302" i="9"/>
  <c r="AH302" i="9"/>
  <c r="AL302" i="9"/>
  <c r="AP302" i="9"/>
  <c r="AU302" i="9"/>
  <c r="AY302" i="9"/>
  <c r="BC302" i="9"/>
  <c r="G303" i="9"/>
  <c r="K303" i="9"/>
  <c r="O303" i="9"/>
  <c r="S303" i="9"/>
  <c r="W303" i="9"/>
  <c r="AA303" i="9"/>
  <c r="J286" i="9"/>
  <c r="J683" i="9" s="1"/>
  <c r="N286" i="9"/>
  <c r="N683" i="9" s="1"/>
  <c r="R286" i="9"/>
  <c r="R683" i="9" s="1"/>
  <c r="V286" i="9"/>
  <c r="V683" i="9" s="1"/>
  <c r="Z286" i="9"/>
  <c r="Z683" i="9" s="1"/>
  <c r="AD286" i="9"/>
  <c r="AD683" i="9" s="1"/>
  <c r="AH286" i="9"/>
  <c r="AH683" i="9" s="1"/>
  <c r="AL286" i="9"/>
  <c r="AL683" i="9" s="1"/>
  <c r="AP286" i="9"/>
  <c r="AP683" i="9" s="1"/>
  <c r="AU286" i="9"/>
  <c r="AU683" i="9" s="1"/>
  <c r="AY286" i="9"/>
  <c r="AY683" i="9" s="1"/>
  <c r="BC286" i="9"/>
  <c r="BC683" i="9" s="1"/>
  <c r="H287" i="9"/>
  <c r="L287" i="9"/>
  <c r="P287" i="9"/>
  <c r="T287" i="9"/>
  <c r="X287" i="9"/>
  <c r="AB287" i="9"/>
  <c r="AF287" i="9"/>
  <c r="AJ287" i="9"/>
  <c r="AN287" i="9"/>
  <c r="AR287" i="9"/>
  <c r="AW287" i="9"/>
  <c r="BA287" i="9"/>
  <c r="I288" i="9"/>
  <c r="M288" i="9"/>
  <c r="M684" i="9" s="1"/>
  <c r="Q288" i="9"/>
  <c r="U288" i="9"/>
  <c r="U684" i="9" s="1"/>
  <c r="Y288" i="9"/>
  <c r="AC288" i="9"/>
  <c r="AC684" i="9" s="1"/>
  <c r="AG288" i="9"/>
  <c r="AG684" i="9" s="1"/>
  <c r="AK288" i="9"/>
  <c r="AO288" i="9"/>
  <c r="AT288" i="9"/>
  <c r="AT684" i="9" s="1"/>
  <c r="AX288" i="9"/>
  <c r="BB288" i="9"/>
  <c r="BB684" i="9" s="1"/>
  <c r="F289" i="9"/>
  <c r="J289" i="9"/>
  <c r="N289" i="9"/>
  <c r="R289" i="9"/>
  <c r="V289" i="9"/>
  <c r="Z289" i="9"/>
  <c r="AD289" i="9"/>
  <c r="AH289" i="9"/>
  <c r="AL289" i="9"/>
  <c r="AP289" i="9"/>
  <c r="AU289" i="9"/>
  <c r="AY289" i="9"/>
  <c r="BC289" i="9"/>
  <c r="G290" i="9"/>
  <c r="K290" i="9"/>
  <c r="O290" i="9"/>
  <c r="O685" i="9" s="1"/>
  <c r="S290" i="9"/>
  <c r="W290" i="9"/>
  <c r="W685" i="9" s="1"/>
  <c r="AA290" i="9"/>
  <c r="AA685" i="9" s="1"/>
  <c r="AE290" i="9"/>
  <c r="AI290" i="9"/>
  <c r="AM290" i="9"/>
  <c r="AM685" i="9" s="1"/>
  <c r="AQ290" i="9"/>
  <c r="AV290" i="9"/>
  <c r="AV685" i="9" s="1"/>
  <c r="AZ290" i="9"/>
  <c r="H291" i="9"/>
  <c r="H686" i="9" s="1"/>
  <c r="L291" i="9"/>
  <c r="P291" i="9"/>
  <c r="P686" i="9" s="1"/>
  <c r="T291" i="9"/>
  <c r="X291" i="9"/>
  <c r="X686" i="9" s="1"/>
  <c r="AB291" i="9"/>
  <c r="AF291" i="9"/>
  <c r="AF686" i="9" s="1"/>
  <c r="AJ291" i="9"/>
  <c r="AN291" i="9"/>
  <c r="AN686" i="9" s="1"/>
  <c r="AR291" i="9"/>
  <c r="AW291" i="9"/>
  <c r="AW686" i="9" s="1"/>
  <c r="BA291" i="9"/>
  <c r="I292" i="9"/>
  <c r="M292" i="9"/>
  <c r="Q292" i="9"/>
  <c r="U292" i="9"/>
  <c r="Y292" i="9"/>
  <c r="AC292" i="9"/>
  <c r="AG292" i="9"/>
  <c r="AK292" i="9"/>
  <c r="AO292" i="9"/>
  <c r="AT292" i="9"/>
  <c r="AX292" i="9"/>
  <c r="BB292" i="9"/>
  <c r="F293" i="9"/>
  <c r="J293" i="9"/>
  <c r="N293" i="9"/>
  <c r="I380" i="8"/>
  <c r="M380" i="8"/>
  <c r="Q380" i="8"/>
  <c r="U380" i="8"/>
  <c r="Y380" i="8"/>
  <c r="AC380" i="8"/>
  <c r="AG380" i="8"/>
  <c r="AK380" i="8"/>
  <c r="AO380" i="8"/>
  <c r="AT380" i="8"/>
  <c r="AX380" i="8"/>
  <c r="BB380" i="8"/>
  <c r="F380" i="8"/>
  <c r="J380" i="8"/>
  <c r="N380" i="8"/>
  <c r="R380" i="8"/>
  <c r="V380" i="8"/>
  <c r="Z380" i="8"/>
  <c r="AD380" i="8"/>
  <c r="AH380" i="8"/>
  <c r="AL380" i="8"/>
  <c r="AP380" i="8"/>
  <c r="AU380" i="8"/>
  <c r="AY380" i="8"/>
  <c r="BC380" i="8"/>
  <c r="G380" i="8"/>
  <c r="K380" i="8"/>
  <c r="O380" i="8"/>
  <c r="S380" i="8"/>
  <c r="W380" i="8"/>
  <c r="AA380" i="8"/>
  <c r="AE380" i="8"/>
  <c r="AI380" i="8"/>
  <c r="AM380" i="8"/>
  <c r="AQ380" i="8"/>
  <c r="AV380" i="8"/>
  <c r="AZ380" i="8"/>
  <c r="H380" i="8"/>
  <c r="L380" i="8"/>
  <c r="P380" i="8"/>
  <c r="T380" i="8"/>
  <c r="X380" i="8"/>
  <c r="AB380" i="8"/>
  <c r="AF380" i="8"/>
  <c r="AJ380" i="8"/>
  <c r="AN380" i="8"/>
  <c r="AR380" i="8"/>
  <c r="AW380" i="8"/>
  <c r="BA380" i="8"/>
  <c r="I371" i="8"/>
  <c r="M371" i="8"/>
  <c r="Q371" i="8"/>
  <c r="U371" i="8"/>
  <c r="Y371" i="8"/>
  <c r="AC371" i="8"/>
  <c r="AG371" i="8"/>
  <c r="AK371" i="8"/>
  <c r="AO371" i="8"/>
  <c r="AT371" i="8"/>
  <c r="AX371" i="8"/>
  <c r="BB371" i="8"/>
  <c r="J371" i="8"/>
  <c r="S371" i="8"/>
  <c r="AB371" i="8"/>
  <c r="AP371" i="8"/>
  <c r="AZ371" i="8"/>
  <c r="F371" i="8"/>
  <c r="O371" i="8"/>
  <c r="X371" i="8"/>
  <c r="AL371" i="8"/>
  <c r="AV371" i="8"/>
  <c r="K371" i="8"/>
  <c r="T371" i="8"/>
  <c r="AH371" i="8"/>
  <c r="AQ371" i="8"/>
  <c r="BA371" i="8"/>
  <c r="G371" i="8"/>
  <c r="P371" i="8"/>
  <c r="AD371" i="8"/>
  <c r="AM371" i="8"/>
  <c r="AW371" i="8"/>
  <c r="L371" i="8"/>
  <c r="Z371" i="8"/>
  <c r="AI371" i="8"/>
  <c r="AR371" i="8"/>
  <c r="H371" i="8"/>
  <c r="V371" i="8"/>
  <c r="AE371" i="8"/>
  <c r="AN371" i="8"/>
  <c r="BC371" i="8"/>
  <c r="R371" i="8"/>
  <c r="AA371" i="8"/>
  <c r="AJ371" i="8"/>
  <c r="AY371" i="8"/>
  <c r="H370" i="8"/>
  <c r="L370" i="8"/>
  <c r="P370" i="8"/>
  <c r="T370" i="8"/>
  <c r="X370" i="8"/>
  <c r="AB370" i="8"/>
  <c r="AF370" i="8"/>
  <c r="AJ370" i="8"/>
  <c r="AN370" i="8"/>
  <c r="AR370" i="8"/>
  <c r="AW370" i="8"/>
  <c r="BA370" i="8"/>
  <c r="F370" i="8"/>
  <c r="O370" i="8"/>
  <c r="AC370" i="8"/>
  <c r="AL370" i="8"/>
  <c r="AV370" i="8"/>
  <c r="K370" i="8"/>
  <c r="Y370" i="8"/>
  <c r="AH370" i="8"/>
  <c r="AQ370" i="8"/>
  <c r="G370" i="8"/>
  <c r="U370" i="8"/>
  <c r="AD370" i="8"/>
  <c r="AM370" i="8"/>
  <c r="BB370" i="8"/>
  <c r="Q370" i="8"/>
  <c r="Z370" i="8"/>
  <c r="AI370" i="8"/>
  <c r="AX370" i="8"/>
  <c r="M370" i="8"/>
  <c r="V370" i="8"/>
  <c r="AE370" i="8"/>
  <c r="AT370" i="8"/>
  <c r="BC370" i="8"/>
  <c r="I370" i="8"/>
  <c r="R370" i="8"/>
  <c r="AA370" i="8"/>
  <c r="AO370" i="8"/>
  <c r="AY370" i="8"/>
  <c r="N370" i="8"/>
  <c r="W370" i="8"/>
  <c r="AK370" i="8"/>
  <c r="AU370" i="8"/>
  <c r="G369" i="8"/>
  <c r="K369" i="8"/>
  <c r="O369" i="8"/>
  <c r="S369" i="8"/>
  <c r="W369" i="8"/>
  <c r="AA369" i="8"/>
  <c r="AE369" i="8"/>
  <c r="AI369" i="8"/>
  <c r="AM369" i="8"/>
  <c r="AQ369" i="8"/>
  <c r="AV369" i="8"/>
  <c r="AZ369" i="8"/>
  <c r="P369" i="8"/>
  <c r="Y369" i="8"/>
  <c r="AH369" i="8"/>
  <c r="AW369" i="8"/>
  <c r="L369" i="8"/>
  <c r="U369" i="8"/>
  <c r="AD369" i="8"/>
  <c r="AR369" i="8"/>
  <c r="BB369" i="8"/>
  <c r="H369" i="8"/>
  <c r="Q369" i="8"/>
  <c r="Z369" i="8"/>
  <c r="AN369" i="8"/>
  <c r="AX369" i="8"/>
  <c r="M369" i="8"/>
  <c r="V369" i="8"/>
  <c r="AJ369" i="8"/>
  <c r="AT369" i="8"/>
  <c r="BC369" i="8"/>
  <c r="I369" i="8"/>
  <c r="R369" i="8"/>
  <c r="AF369" i="8"/>
  <c r="AO369" i="8"/>
  <c r="AY369" i="8"/>
  <c r="N369" i="8"/>
  <c r="AB369" i="8"/>
  <c r="AK369" i="8"/>
  <c r="AU369" i="8"/>
  <c r="J369" i="8"/>
  <c r="X369" i="8"/>
  <c r="AG369" i="8"/>
  <c r="AP369" i="8"/>
  <c r="AJ323" i="9"/>
  <c r="AJ708" i="9" s="1"/>
  <c r="W322" i="9"/>
  <c r="AV320" i="9"/>
  <c r="AL320" i="9"/>
  <c r="AC320" i="9"/>
  <c r="X320" i="9"/>
  <c r="O320" i="9"/>
  <c r="AW319" i="9"/>
  <c r="AW707" i="9" s="1"/>
  <c r="AQ319" i="9"/>
  <c r="AQ707" i="9" s="1"/>
  <c r="AH319" i="9"/>
  <c r="AH707" i="9" s="1"/>
  <c r="Y319" i="9"/>
  <c r="Y707" i="9" s="1"/>
  <c r="P319" i="9"/>
  <c r="P707" i="9" s="1"/>
  <c r="U318" i="9"/>
  <c r="L318" i="9"/>
  <c r="BC317" i="9"/>
  <c r="AX317" i="9"/>
  <c r="AN317" i="9"/>
  <c r="AE317" i="9"/>
  <c r="V317" i="9"/>
  <c r="Q317" i="9"/>
  <c r="H317" i="9"/>
  <c r="AY316" i="9"/>
  <c r="AO316" i="9"/>
  <c r="AJ316" i="9"/>
  <c r="AA316" i="9"/>
  <c r="R316" i="9"/>
  <c r="I316" i="9"/>
  <c r="AU315" i="9"/>
  <c r="AK315" i="9"/>
  <c r="AB315" i="9"/>
  <c r="W315" i="9"/>
  <c r="N315" i="9"/>
  <c r="AV314" i="9"/>
  <c r="AV703" i="9" s="1"/>
  <c r="AP314" i="9"/>
  <c r="AG314" i="9"/>
  <c r="AG703" i="9" s="1"/>
  <c r="X314" i="9"/>
  <c r="O314" i="9"/>
  <c r="O703" i="9" s="1"/>
  <c r="J314" i="9"/>
  <c r="BA313" i="9"/>
  <c r="AQ313" i="9"/>
  <c r="AH313" i="9"/>
  <c r="AC313" i="9"/>
  <c r="T313" i="9"/>
  <c r="K313" i="9"/>
  <c r="BB312" i="9"/>
  <c r="AW312" i="9"/>
  <c r="AM312" i="9"/>
  <c r="AD312" i="9"/>
  <c r="U312" i="9"/>
  <c r="P312" i="9"/>
  <c r="G312" i="9"/>
  <c r="AX311" i="9"/>
  <c r="AX702" i="9" s="1"/>
  <c r="AN311" i="9"/>
  <c r="AN702" i="9" s="1"/>
  <c r="AI311" i="9"/>
  <c r="AI702" i="9" s="1"/>
  <c r="Z311" i="9"/>
  <c r="Z702" i="9" s="1"/>
  <c r="Q311" i="9"/>
  <c r="Q702" i="9" s="1"/>
  <c r="H311" i="9"/>
  <c r="H702" i="9" s="1"/>
  <c r="BC310" i="9"/>
  <c r="AT310" i="9"/>
  <c r="AT700" i="9" s="1"/>
  <c r="AJ310" i="9"/>
  <c r="AJ700" i="9" s="1"/>
  <c r="AA310" i="9"/>
  <c r="AA700" i="9" s="1"/>
  <c r="V310" i="9"/>
  <c r="V700" i="9" s="1"/>
  <c r="M310" i="9"/>
  <c r="M700" i="9" s="1"/>
  <c r="AX309" i="9"/>
  <c r="AR309" i="9"/>
  <c r="AG309" i="9"/>
  <c r="AB309" i="9"/>
  <c r="Q309" i="9"/>
  <c r="L309" i="9"/>
  <c r="BA308" i="9"/>
  <c r="BA699" i="9" s="1"/>
  <c r="AV308" i="9"/>
  <c r="AV699" i="9" s="1"/>
  <c r="AJ308" i="9"/>
  <c r="AJ699" i="9" s="1"/>
  <c r="AE308" i="9"/>
  <c r="AE699" i="9" s="1"/>
  <c r="T308" i="9"/>
  <c r="T699" i="9" s="1"/>
  <c r="O308" i="9"/>
  <c r="O699" i="9" s="1"/>
  <c r="AY307" i="9"/>
  <c r="AM307" i="9"/>
  <c r="AH307" i="9"/>
  <c r="W307" i="9"/>
  <c r="R307" i="9"/>
  <c r="G307" i="9"/>
  <c r="BB306" i="9"/>
  <c r="BB698" i="9" s="1"/>
  <c r="AP306" i="9"/>
  <c r="AK306" i="9"/>
  <c r="AK698" i="9" s="1"/>
  <c r="Z306" i="9"/>
  <c r="U306" i="9"/>
  <c r="U698" i="9" s="1"/>
  <c r="J306" i="9"/>
  <c r="AT305" i="9"/>
  <c r="AN305" i="9"/>
  <c r="AC305" i="9"/>
  <c r="X305" i="9"/>
  <c r="M305" i="9"/>
  <c r="H305" i="9"/>
  <c r="AW304" i="9"/>
  <c r="AQ304" i="9"/>
  <c r="AF304" i="9"/>
  <c r="AA304" i="9"/>
  <c r="P304" i="9"/>
  <c r="K304" i="9"/>
  <c r="AZ303" i="9"/>
  <c r="AU303" i="9"/>
  <c r="AI303" i="9"/>
  <c r="AD303" i="9"/>
  <c r="J303" i="9"/>
  <c r="AW302" i="9"/>
  <c r="AC302" i="9"/>
  <c r="I302" i="9"/>
  <c r="BC301" i="9"/>
  <c r="AV301" i="9"/>
  <c r="AB301" i="9"/>
  <c r="H301" i="9"/>
  <c r="AV300" i="9"/>
  <c r="AV694" i="9" s="1"/>
  <c r="AO300" i="9"/>
  <c r="AO694" i="9" s="1"/>
  <c r="AH300" i="9"/>
  <c r="AH694" i="9" s="1"/>
  <c r="U300" i="9"/>
  <c r="U694" i="9" s="1"/>
  <c r="N300" i="9"/>
  <c r="N694" i="9" s="1"/>
  <c r="BB299" i="9"/>
  <c r="AH299" i="9"/>
  <c r="AB299" i="9"/>
  <c r="U299" i="9"/>
  <c r="BB298" i="9"/>
  <c r="AV298" i="9"/>
  <c r="AN298" i="9"/>
  <c r="U298" i="9"/>
  <c r="O298" i="9"/>
  <c r="H298" i="9"/>
  <c r="AN297" i="9"/>
  <c r="AH297" i="9"/>
  <c r="AA297" i="9"/>
  <c r="H297" i="9"/>
  <c r="AV296" i="9"/>
  <c r="AO296" i="9"/>
  <c r="AH296" i="9"/>
  <c r="I296" i="9"/>
  <c r="AW295" i="9"/>
  <c r="AO295" i="9"/>
  <c r="P295" i="9"/>
  <c r="I295" i="9"/>
  <c r="AI294" i="9"/>
  <c r="AB294" i="9"/>
  <c r="AP293" i="9"/>
  <c r="AI293" i="9"/>
  <c r="AP292" i="9"/>
  <c r="J292" i="9"/>
  <c r="AK291" i="9"/>
  <c r="AK686" i="9" s="1"/>
  <c r="AR290" i="9"/>
  <c r="AR685" i="9" s="1"/>
  <c r="L290" i="9"/>
  <c r="L685" i="9" s="1"/>
  <c r="AZ289" i="9"/>
  <c r="S289" i="9"/>
  <c r="AU288" i="9"/>
  <c r="AU684" i="9" s="1"/>
  <c r="N288" i="9"/>
  <c r="AO287" i="9"/>
  <c r="I287" i="9"/>
  <c r="AA286" i="9"/>
  <c r="AA683" i="9" s="1"/>
  <c r="F385" i="8"/>
  <c r="J385" i="8"/>
  <c r="N385" i="8"/>
  <c r="R385" i="8"/>
  <c r="V385" i="8"/>
  <c r="Z385" i="8"/>
  <c r="AD385" i="8"/>
  <c r="AH385" i="8"/>
  <c r="AL385" i="8"/>
  <c r="AP385" i="8"/>
  <c r="AU385" i="8"/>
  <c r="AY385" i="8"/>
  <c r="BC385" i="8"/>
  <c r="G385" i="8"/>
  <c r="K385" i="8"/>
  <c r="O385" i="8"/>
  <c r="S385" i="8"/>
  <c r="W385" i="8"/>
  <c r="AA385" i="8"/>
  <c r="AE385" i="8"/>
  <c r="AI385" i="8"/>
  <c r="AM385" i="8"/>
  <c r="AQ385" i="8"/>
  <c r="AV385" i="8"/>
  <c r="AZ385" i="8"/>
  <c r="H385" i="8"/>
  <c r="L385" i="8"/>
  <c r="P385" i="8"/>
  <c r="T385" i="8"/>
  <c r="X385" i="8"/>
  <c r="AB385" i="8"/>
  <c r="AF385" i="8"/>
  <c r="AJ385" i="8"/>
  <c r="AN385" i="8"/>
  <c r="AR385" i="8"/>
  <c r="AW385" i="8"/>
  <c r="BA385" i="8"/>
  <c r="I385" i="8"/>
  <c r="M385" i="8"/>
  <c r="Q385" i="8"/>
  <c r="U385" i="8"/>
  <c r="Y385" i="8"/>
  <c r="AC385" i="8"/>
  <c r="AG385" i="8"/>
  <c r="AK385" i="8"/>
  <c r="AO385" i="8"/>
  <c r="AT385" i="8"/>
  <c r="AX385" i="8"/>
  <c r="BB385" i="8"/>
  <c r="F377" i="8"/>
  <c r="J377" i="8"/>
  <c r="N377" i="8"/>
  <c r="R377" i="8"/>
  <c r="V377" i="8"/>
  <c r="Z377" i="8"/>
  <c r="AD377" i="8"/>
  <c r="AH377" i="8"/>
  <c r="AL377" i="8"/>
  <c r="AP377" i="8"/>
  <c r="AU377" i="8"/>
  <c r="AY377" i="8"/>
  <c r="BC377" i="8"/>
  <c r="G377" i="8"/>
  <c r="K377" i="8"/>
  <c r="O377" i="8"/>
  <c r="S377" i="8"/>
  <c r="W377" i="8"/>
  <c r="AA377" i="8"/>
  <c r="AE377" i="8"/>
  <c r="AI377" i="8"/>
  <c r="AM377" i="8"/>
  <c r="AQ377" i="8"/>
  <c r="AV377" i="8"/>
  <c r="AZ377" i="8"/>
  <c r="H377" i="8"/>
  <c r="L377" i="8"/>
  <c r="P377" i="8"/>
  <c r="T377" i="8"/>
  <c r="X377" i="8"/>
  <c r="AB377" i="8"/>
  <c r="AF377" i="8"/>
  <c r="AJ377" i="8"/>
  <c r="AN377" i="8"/>
  <c r="AR377" i="8"/>
  <c r="AW377" i="8"/>
  <c r="BA377" i="8"/>
  <c r="I377" i="8"/>
  <c r="M377" i="8"/>
  <c r="Q377" i="8"/>
  <c r="U377" i="8"/>
  <c r="Y377" i="8"/>
  <c r="AC377" i="8"/>
  <c r="AG377" i="8"/>
  <c r="AK377" i="8"/>
  <c r="AO377" i="8"/>
  <c r="AT377" i="8"/>
  <c r="AX377" i="8"/>
  <c r="BB377" i="8"/>
  <c r="AG370" i="8"/>
  <c r="F368" i="8"/>
  <c r="J368" i="8"/>
  <c r="N368" i="8"/>
  <c r="R368" i="8"/>
  <c r="V368" i="8"/>
  <c r="Z368" i="8"/>
  <c r="AD368" i="8"/>
  <c r="AH368" i="8"/>
  <c r="AL368" i="8"/>
  <c r="AP368" i="8"/>
  <c r="AU368" i="8"/>
  <c r="AY368" i="8"/>
  <c r="BC368" i="8"/>
  <c r="L368" i="8"/>
  <c r="U368" i="8"/>
  <c r="AI368" i="8"/>
  <c r="AR368" i="8"/>
  <c r="BB368" i="8"/>
  <c r="H368" i="8"/>
  <c r="Q368" i="8"/>
  <c r="AE368" i="8"/>
  <c r="AN368" i="8"/>
  <c r="AX368" i="8"/>
  <c r="M368" i="8"/>
  <c r="AA368" i="8"/>
  <c r="AJ368" i="8"/>
  <c r="AT368" i="8"/>
  <c r="I368" i="8"/>
  <c r="W368" i="8"/>
  <c r="AF368" i="8"/>
  <c r="AO368" i="8"/>
  <c r="S368" i="8"/>
  <c r="AB368" i="8"/>
  <c r="AK368" i="8"/>
  <c r="AZ368" i="8"/>
  <c r="O368" i="8"/>
  <c r="X368" i="8"/>
  <c r="AG368" i="8"/>
  <c r="AV368" i="8"/>
  <c r="K368" i="8"/>
  <c r="T368" i="8"/>
  <c r="AC368" i="8"/>
  <c r="AQ368" i="8"/>
  <c r="BA368" i="8"/>
  <c r="AX372" i="8"/>
  <c r="AN372" i="8"/>
  <c r="AE372" i="8"/>
  <c r="Q372" i="8"/>
  <c r="H372" i="8"/>
  <c r="P367" i="8"/>
  <c r="AX366" i="8"/>
  <c r="AI366" i="8"/>
  <c r="Z366" i="8"/>
  <c r="Q366" i="8"/>
  <c r="BC365" i="8"/>
  <c r="AT365" i="8"/>
  <c r="AJ365" i="8"/>
  <c r="V365" i="8"/>
  <c r="M365" i="8"/>
  <c r="AZ363" i="8"/>
  <c r="AP363" i="8"/>
  <c r="AB363" i="8"/>
  <c r="S363" i="8"/>
  <c r="AV362" i="8"/>
  <c r="AL362" i="8"/>
  <c r="AC362" i="8"/>
  <c r="O362" i="8"/>
  <c r="F362" i="8"/>
  <c r="AW361" i="8"/>
  <c r="AH361" i="8"/>
  <c r="Y361" i="8"/>
  <c r="P361" i="8"/>
  <c r="BC359" i="8"/>
  <c r="BC699" i="8" s="1"/>
  <c r="AQ359" i="8"/>
  <c r="AQ699" i="8" s="1"/>
  <c r="AL359" i="8"/>
  <c r="AL699" i="8" s="1"/>
  <c r="AA359" i="8"/>
  <c r="V359" i="8"/>
  <c r="V699" i="8" s="1"/>
  <c r="K359" i="8"/>
  <c r="K699" i="8" s="1"/>
  <c r="BB372" i="8"/>
  <c r="AR372" i="8"/>
  <c r="AI372" i="8"/>
  <c r="U372" i="8"/>
  <c r="L372" i="8"/>
  <c r="BB366" i="8"/>
  <c r="AM366" i="8"/>
  <c r="AD366" i="8"/>
  <c r="U366" i="8"/>
  <c r="G366" i="8"/>
  <c r="I363" i="8"/>
  <c r="M363" i="8"/>
  <c r="Q363" i="8"/>
  <c r="U363" i="8"/>
  <c r="Y363" i="8"/>
  <c r="AC363" i="8"/>
  <c r="AG363" i="8"/>
  <c r="AK363" i="8"/>
  <c r="AO363" i="8"/>
  <c r="AT363" i="8"/>
  <c r="AX363" i="8"/>
  <c r="BB363" i="8"/>
  <c r="AZ362" i="8"/>
  <c r="AP362" i="8"/>
  <c r="AG362" i="8"/>
  <c r="S362" i="8"/>
  <c r="BA361" i="8"/>
  <c r="AL361" i="8"/>
  <c r="AC361" i="8"/>
  <c r="T361" i="8"/>
  <c r="F361" i="8"/>
  <c r="H355" i="8"/>
  <c r="L355" i="8"/>
  <c r="P355" i="8"/>
  <c r="T355" i="8"/>
  <c r="X355" i="8"/>
  <c r="AB355" i="8"/>
  <c r="AF355" i="8"/>
  <c r="AJ355" i="8"/>
  <c r="AN355" i="8"/>
  <c r="AR355" i="8"/>
  <c r="AW355" i="8"/>
  <c r="BA355" i="8"/>
  <c r="I355" i="8"/>
  <c r="M355" i="8"/>
  <c r="Q355" i="8"/>
  <c r="U355" i="8"/>
  <c r="Y355" i="8"/>
  <c r="AC355" i="8"/>
  <c r="AG355" i="8"/>
  <c r="AK355" i="8"/>
  <c r="AO355" i="8"/>
  <c r="AT355" i="8"/>
  <c r="AX355" i="8"/>
  <c r="BB355" i="8"/>
  <c r="F355" i="8"/>
  <c r="J355" i="8"/>
  <c r="N355" i="8"/>
  <c r="R355" i="8"/>
  <c r="V355" i="8"/>
  <c r="Z355" i="8"/>
  <c r="AD355" i="8"/>
  <c r="AH355" i="8"/>
  <c r="AL355" i="8"/>
  <c r="AP355" i="8"/>
  <c r="AU355" i="8"/>
  <c r="AY355" i="8"/>
  <c r="BC355" i="8"/>
  <c r="G355" i="8"/>
  <c r="K355" i="8"/>
  <c r="O355" i="8"/>
  <c r="S355" i="8"/>
  <c r="W355" i="8"/>
  <c r="AA355" i="8"/>
  <c r="AE355" i="8"/>
  <c r="AI355" i="8"/>
  <c r="AM355" i="8"/>
  <c r="AQ355" i="8"/>
  <c r="AV355" i="8"/>
  <c r="AZ355" i="8"/>
  <c r="F348" i="8"/>
  <c r="J348" i="8"/>
  <c r="N348" i="8"/>
  <c r="R348" i="8"/>
  <c r="V348" i="8"/>
  <c r="Z348" i="8"/>
  <c r="AD348" i="8"/>
  <c r="AH348" i="8"/>
  <c r="AL348" i="8"/>
  <c r="AP348" i="8"/>
  <c r="M348" i="8"/>
  <c r="AA348" i="8"/>
  <c r="AJ348" i="8"/>
  <c r="AT348" i="8"/>
  <c r="AX348" i="8"/>
  <c r="BB348" i="8"/>
  <c r="I348" i="8"/>
  <c r="W348" i="8"/>
  <c r="AF348" i="8"/>
  <c r="AO348" i="8"/>
  <c r="S348" i="8"/>
  <c r="AB348" i="8"/>
  <c r="AK348" i="8"/>
  <c r="AU348" i="8"/>
  <c r="AY348" i="8"/>
  <c r="BC348" i="8"/>
  <c r="O348" i="8"/>
  <c r="X348" i="8"/>
  <c r="AG348" i="8"/>
  <c r="K348" i="8"/>
  <c r="T348" i="8"/>
  <c r="AC348" i="8"/>
  <c r="AQ348" i="8"/>
  <c r="AV348" i="8"/>
  <c r="AZ348" i="8"/>
  <c r="G348" i="8"/>
  <c r="P348" i="8"/>
  <c r="Y348" i="8"/>
  <c r="AM348" i="8"/>
  <c r="L348" i="8"/>
  <c r="U348" i="8"/>
  <c r="AI348" i="8"/>
  <c r="AR348" i="8"/>
  <c r="AW348" i="8"/>
  <c r="BA348" i="8"/>
  <c r="H348" i="8"/>
  <c r="Q348" i="8"/>
  <c r="AE348" i="8"/>
  <c r="AN348" i="8"/>
  <c r="G372" i="8"/>
  <c r="K366" i="8"/>
  <c r="H362" i="8"/>
  <c r="L362" i="8"/>
  <c r="P362" i="8"/>
  <c r="T362" i="8"/>
  <c r="X362" i="8"/>
  <c r="AB362" i="8"/>
  <c r="AF362" i="8"/>
  <c r="AJ362" i="8"/>
  <c r="AN362" i="8"/>
  <c r="AR362" i="8"/>
  <c r="AW362" i="8"/>
  <c r="BA362" i="8"/>
  <c r="AP361" i="8"/>
  <c r="AG361" i="8"/>
  <c r="X361" i="8"/>
  <c r="H359" i="8"/>
  <c r="L359" i="8"/>
  <c r="L699" i="8" s="1"/>
  <c r="P359" i="8"/>
  <c r="P699" i="8" s="1"/>
  <c r="T359" i="8"/>
  <c r="T699" i="8" s="1"/>
  <c r="X359" i="8"/>
  <c r="X699" i="8" s="1"/>
  <c r="AB359" i="8"/>
  <c r="AF359" i="8"/>
  <c r="AJ359" i="8"/>
  <c r="AN359" i="8"/>
  <c r="AR359" i="8"/>
  <c r="AR699" i="8" s="1"/>
  <c r="AW359" i="8"/>
  <c r="AW699" i="8" s="1"/>
  <c r="BA359" i="8"/>
  <c r="BA699" i="8" s="1"/>
  <c r="I359" i="8"/>
  <c r="M359" i="8"/>
  <c r="Q359" i="8"/>
  <c r="U359" i="8"/>
  <c r="Y359" i="8"/>
  <c r="Y699" i="8" s="1"/>
  <c r="AC359" i="8"/>
  <c r="AC699" i="8" s="1"/>
  <c r="AG359" i="8"/>
  <c r="AG699" i="8" s="1"/>
  <c r="AK359" i="8"/>
  <c r="AK699" i="8" s="1"/>
  <c r="AO359" i="8"/>
  <c r="AT359" i="8"/>
  <c r="AX359" i="8"/>
  <c r="BB359" i="8"/>
  <c r="G361" i="8"/>
  <c r="K361" i="8"/>
  <c r="O361" i="8"/>
  <c r="S361" i="8"/>
  <c r="W361" i="8"/>
  <c r="AA361" i="8"/>
  <c r="AE361" i="8"/>
  <c r="AI361" i="8"/>
  <c r="AM361" i="8"/>
  <c r="AQ361" i="8"/>
  <c r="AV361" i="8"/>
  <c r="AZ361" i="8"/>
  <c r="AV372" i="8"/>
  <c r="AG372" i="8"/>
  <c r="X372" i="8"/>
  <c r="I367" i="8"/>
  <c r="M367" i="8"/>
  <c r="Q367" i="8"/>
  <c r="U367" i="8"/>
  <c r="Y367" i="8"/>
  <c r="AC367" i="8"/>
  <c r="AG367" i="8"/>
  <c r="AK367" i="8"/>
  <c r="AO367" i="8"/>
  <c r="AT367" i="8"/>
  <c r="AX367" i="8"/>
  <c r="BB367" i="8"/>
  <c r="AZ366" i="8"/>
  <c r="AP366" i="8"/>
  <c r="AG366" i="8"/>
  <c r="S366" i="8"/>
  <c r="BA365" i="8"/>
  <c r="AL365" i="8"/>
  <c r="AC365" i="8"/>
  <c r="T365" i="8"/>
  <c r="AR363" i="8"/>
  <c r="AI363" i="8"/>
  <c r="Z363" i="8"/>
  <c r="L363" i="8"/>
  <c r="BC362" i="8"/>
  <c r="AT362" i="8"/>
  <c r="AE362" i="8"/>
  <c r="V362" i="8"/>
  <c r="M362" i="8"/>
  <c r="AY361" i="8"/>
  <c r="AO361" i="8"/>
  <c r="AF361" i="8"/>
  <c r="R361" i="8"/>
  <c r="I361" i="8"/>
  <c r="AZ359" i="8"/>
  <c r="AU359" i="8"/>
  <c r="AU699" i="8" s="1"/>
  <c r="AI359" i="8"/>
  <c r="AI699" i="8" s="1"/>
  <c r="AD359" i="8"/>
  <c r="AD699" i="8" s="1"/>
  <c r="S359" i="8"/>
  <c r="N359" i="8"/>
  <c r="N699" i="8" s="1"/>
  <c r="F372" i="8"/>
  <c r="J372" i="8"/>
  <c r="N372" i="8"/>
  <c r="R372" i="8"/>
  <c r="V372" i="8"/>
  <c r="Z372" i="8"/>
  <c r="AD372" i="8"/>
  <c r="AH372" i="8"/>
  <c r="AL372" i="8"/>
  <c r="AP372" i="8"/>
  <c r="AU372" i="8"/>
  <c r="AY372" i="8"/>
  <c r="BC372" i="8"/>
  <c r="H366" i="8"/>
  <c r="L366" i="8"/>
  <c r="P366" i="8"/>
  <c r="T366" i="8"/>
  <c r="X366" i="8"/>
  <c r="AB366" i="8"/>
  <c r="AF366" i="8"/>
  <c r="AJ366" i="8"/>
  <c r="AN366" i="8"/>
  <c r="AR366" i="8"/>
  <c r="AW366" i="8"/>
  <c r="BA366" i="8"/>
  <c r="BC361" i="8"/>
  <c r="AT361" i="8"/>
  <c r="AJ361" i="8"/>
  <c r="V361" i="8"/>
  <c r="M361" i="8"/>
  <c r="AO372" i="8"/>
  <c r="AF372" i="8"/>
  <c r="W372" i="8"/>
  <c r="I372" i="8"/>
  <c r="AY366" i="8"/>
  <c r="AO366" i="8"/>
  <c r="AA366" i="8"/>
  <c r="R366" i="8"/>
  <c r="I366" i="8"/>
  <c r="G365" i="8"/>
  <c r="K365" i="8"/>
  <c r="O365" i="8"/>
  <c r="S365" i="8"/>
  <c r="W365" i="8"/>
  <c r="AA365" i="8"/>
  <c r="AE365" i="8"/>
  <c r="AI365" i="8"/>
  <c r="AM365" i="8"/>
  <c r="AQ365" i="8"/>
  <c r="AV365" i="8"/>
  <c r="AZ365" i="8"/>
  <c r="BA363" i="8"/>
  <c r="AQ363" i="8"/>
  <c r="AH363" i="8"/>
  <c r="T363" i="8"/>
  <c r="K363" i="8"/>
  <c r="BB362" i="8"/>
  <c r="AM362" i="8"/>
  <c r="AD362" i="8"/>
  <c r="U362" i="8"/>
  <c r="G362" i="8"/>
  <c r="AX361" i="8"/>
  <c r="AN361" i="8"/>
  <c r="Z361" i="8"/>
  <c r="Q361" i="8"/>
  <c r="H361" i="8"/>
  <c r="AY359" i="8"/>
  <c r="AY699" i="8" s="1"/>
  <c r="AM359" i="8"/>
  <c r="AM699" i="8" s="1"/>
  <c r="AH359" i="8"/>
  <c r="AH699" i="8" s="1"/>
  <c r="W359" i="8"/>
  <c r="R359" i="8"/>
  <c r="R699" i="8" s="1"/>
  <c r="G359" i="8"/>
  <c r="G699" i="8" s="1"/>
  <c r="H351" i="8"/>
  <c r="L351" i="8"/>
  <c r="P351" i="8"/>
  <c r="T351" i="8"/>
  <c r="X351" i="8"/>
  <c r="AB351" i="8"/>
  <c r="AF351" i="8"/>
  <c r="AJ351" i="8"/>
  <c r="AN351" i="8"/>
  <c r="AR351" i="8"/>
  <c r="AW351" i="8"/>
  <c r="BA351" i="8"/>
  <c r="I351" i="8"/>
  <c r="M351" i="8"/>
  <c r="Q351" i="8"/>
  <c r="U351" i="8"/>
  <c r="Y351" i="8"/>
  <c r="AC351" i="8"/>
  <c r="AG351" i="8"/>
  <c r="AK351" i="8"/>
  <c r="AO351" i="8"/>
  <c r="AT351" i="8"/>
  <c r="AX351" i="8"/>
  <c r="BB351" i="8"/>
  <c r="F351" i="8"/>
  <c r="J351" i="8"/>
  <c r="N351" i="8"/>
  <c r="R351" i="8"/>
  <c r="V351" i="8"/>
  <c r="Z351" i="8"/>
  <c r="AD351" i="8"/>
  <c r="AH351" i="8"/>
  <c r="AL351" i="8"/>
  <c r="AP351" i="8"/>
  <c r="AU351" i="8"/>
  <c r="AY351" i="8"/>
  <c r="BC351" i="8"/>
  <c r="G351" i="8"/>
  <c r="K351" i="8"/>
  <c r="O351" i="8"/>
  <c r="S351" i="8"/>
  <c r="W351" i="8"/>
  <c r="AA351" i="8"/>
  <c r="AE351" i="8"/>
  <c r="AI351" i="8"/>
  <c r="AM351" i="8"/>
  <c r="AQ351" i="8"/>
  <c r="AV351" i="8"/>
  <c r="AZ351" i="8"/>
  <c r="AP345" i="8"/>
  <c r="AG345" i="8"/>
  <c r="X345" i="8"/>
  <c r="I327" i="8"/>
  <c r="W327" i="8"/>
  <c r="AF327" i="8"/>
  <c r="AO327" i="8"/>
  <c r="O327" i="8"/>
  <c r="X327" i="8"/>
  <c r="AG327" i="8"/>
  <c r="AV327" i="8"/>
  <c r="G327" i="8"/>
  <c r="P327" i="8"/>
  <c r="Y327" i="8"/>
  <c r="AM327" i="8"/>
  <c r="AW327" i="8"/>
  <c r="F354" i="8"/>
  <c r="G345" i="8"/>
  <c r="K345" i="8"/>
  <c r="O345" i="8"/>
  <c r="S345" i="8"/>
  <c r="W345" i="8"/>
  <c r="AA345" i="8"/>
  <c r="AE345" i="8"/>
  <c r="AI345" i="8"/>
  <c r="AM345" i="8"/>
  <c r="AQ345" i="8"/>
  <c r="AV345" i="8"/>
  <c r="AZ345" i="8"/>
  <c r="AR347" i="8"/>
  <c r="AR694" i="8" s="1"/>
  <c r="AI347" i="8"/>
  <c r="AI694" i="8" s="1"/>
  <c r="Z347" i="8"/>
  <c r="Z694" i="8" s="1"/>
  <c r="L347" i="8"/>
  <c r="L694" i="8" s="1"/>
  <c r="AY345" i="8"/>
  <c r="AO345" i="8"/>
  <c r="AF345" i="8"/>
  <c r="R345" i="8"/>
  <c r="I345" i="8"/>
  <c r="F344" i="8"/>
  <c r="J344" i="8"/>
  <c r="N344" i="8"/>
  <c r="R344" i="8"/>
  <c r="R690" i="8" s="1"/>
  <c r="V344" i="8"/>
  <c r="V690" i="8" s="1"/>
  <c r="Z344" i="8"/>
  <c r="AD344" i="8"/>
  <c r="AH344" i="8"/>
  <c r="AL344" i="8"/>
  <c r="AL690" i="8" s="1"/>
  <c r="AP344" i="8"/>
  <c r="AU344" i="8"/>
  <c r="AU690" i="8" s="1"/>
  <c r="AY344" i="8"/>
  <c r="AY690" i="8" s="1"/>
  <c r="BC344" i="8"/>
  <c r="BC690" i="8" s="1"/>
  <c r="AV343" i="8"/>
  <c r="AL343" i="8"/>
  <c r="X343" i="8"/>
  <c r="O343" i="8"/>
  <c r="BC339" i="8"/>
  <c r="AQ339" i="8"/>
  <c r="AL339" i="8"/>
  <c r="AL684" i="8" s="1"/>
  <c r="AA339" i="8"/>
  <c r="V339" i="8"/>
  <c r="K339" i="8"/>
  <c r="L349" i="8"/>
  <c r="H349" i="8"/>
  <c r="V345" i="8"/>
  <c r="M345" i="8"/>
  <c r="BA347" i="8"/>
  <c r="BA694" i="8" s="1"/>
  <c r="AQ347" i="8"/>
  <c r="AQ694" i="8" s="1"/>
  <c r="AH347" i="8"/>
  <c r="AH694" i="8" s="1"/>
  <c r="T347" i="8"/>
  <c r="T694" i="8" s="1"/>
  <c r="K347" i="8"/>
  <c r="K694" i="8" s="1"/>
  <c r="AX345" i="8"/>
  <c r="AN345" i="8"/>
  <c r="Z345" i="8"/>
  <c r="Q345" i="8"/>
  <c r="H345" i="8"/>
  <c r="I343" i="8"/>
  <c r="M343" i="8"/>
  <c r="Q343" i="8"/>
  <c r="U343" i="8"/>
  <c r="Y343" i="8"/>
  <c r="AC343" i="8"/>
  <c r="AG343" i="8"/>
  <c r="AK343" i="8"/>
  <c r="AO343" i="8"/>
  <c r="AT343" i="8"/>
  <c r="AX343" i="8"/>
  <c r="BB343" i="8"/>
  <c r="H339" i="8"/>
  <c r="L339" i="8"/>
  <c r="P339" i="8"/>
  <c r="T339" i="8"/>
  <c r="T684" i="8" s="1"/>
  <c r="X339" i="8"/>
  <c r="AB339" i="8"/>
  <c r="AB684" i="8" s="1"/>
  <c r="AF339" i="8"/>
  <c r="AF684" i="8" s="1"/>
  <c r="AJ339" i="8"/>
  <c r="AJ684" i="8" s="1"/>
  <c r="AN339" i="8"/>
  <c r="AR339" i="8"/>
  <c r="AW339" i="8"/>
  <c r="BA339" i="8"/>
  <c r="BA684" i="8" s="1"/>
  <c r="I339" i="8"/>
  <c r="M339" i="8"/>
  <c r="Q339" i="8"/>
  <c r="U339" i="8"/>
  <c r="Y339" i="8"/>
  <c r="AC339" i="8"/>
  <c r="AG339" i="8"/>
  <c r="AK339" i="8"/>
  <c r="AO339" i="8"/>
  <c r="AT339" i="8"/>
  <c r="AX339" i="8"/>
  <c r="BB339" i="8"/>
  <c r="F333" i="8"/>
  <c r="J333" i="8"/>
  <c r="N333" i="8"/>
  <c r="R333" i="8"/>
  <c r="V333" i="8"/>
  <c r="Z333" i="8"/>
  <c r="AD333" i="8"/>
  <c r="AH333" i="8"/>
  <c r="AL333" i="8"/>
  <c r="AP333" i="8"/>
  <c r="AU333" i="8"/>
  <c r="AY333" i="8"/>
  <c r="BC333" i="8"/>
  <c r="G333" i="8"/>
  <c r="K333" i="8"/>
  <c r="O333" i="8"/>
  <c r="S333" i="8"/>
  <c r="W333" i="8"/>
  <c r="AA333" i="8"/>
  <c r="AE333" i="8"/>
  <c r="AI333" i="8"/>
  <c r="AM333" i="8"/>
  <c r="AQ333" i="8"/>
  <c r="AV333" i="8"/>
  <c r="H333" i="8"/>
  <c r="L333" i="8"/>
  <c r="P333" i="8"/>
  <c r="T333" i="8"/>
  <c r="X333" i="8"/>
  <c r="AB333" i="8"/>
  <c r="AF333" i="8"/>
  <c r="AJ333" i="8"/>
  <c r="AN333" i="8"/>
  <c r="AW333" i="8"/>
  <c r="BA333" i="8"/>
  <c r="Q329" i="8"/>
  <c r="Z329" i="8"/>
  <c r="AI329" i="8"/>
  <c r="AX329" i="8"/>
  <c r="I329" i="8"/>
  <c r="R329" i="8"/>
  <c r="AA329" i="8"/>
  <c r="AO329" i="8"/>
  <c r="AY329" i="8"/>
  <c r="J329" i="8"/>
  <c r="S329" i="8"/>
  <c r="AG329" i="8"/>
  <c r="AP329" i="8"/>
  <c r="AZ329" i="8"/>
  <c r="AX327" i="8"/>
  <c r="Q327" i="8"/>
  <c r="BC360" i="8"/>
  <c r="AY360" i="8"/>
  <c r="AU360" i="8"/>
  <c r="AP360" i="8"/>
  <c r="AL360" i="8"/>
  <c r="AH360" i="8"/>
  <c r="AD360" i="8"/>
  <c r="Z360" i="8"/>
  <c r="V360" i="8"/>
  <c r="R360" i="8"/>
  <c r="N360" i="8"/>
  <c r="J360" i="8"/>
  <c r="AZ357" i="8"/>
  <c r="AV357" i="8"/>
  <c r="AQ357" i="8"/>
  <c r="AM357" i="8"/>
  <c r="AI357" i="8"/>
  <c r="AE357" i="8"/>
  <c r="AA357" i="8"/>
  <c r="W357" i="8"/>
  <c r="S357" i="8"/>
  <c r="O357" i="8"/>
  <c r="K357" i="8"/>
  <c r="G357" i="8"/>
  <c r="BC356" i="8"/>
  <c r="AY356" i="8"/>
  <c r="AU356" i="8"/>
  <c r="AP356" i="8"/>
  <c r="AL356" i="8"/>
  <c r="AH356" i="8"/>
  <c r="AD356" i="8"/>
  <c r="Z356" i="8"/>
  <c r="V356" i="8"/>
  <c r="R356" i="8"/>
  <c r="N356" i="8"/>
  <c r="J356" i="8"/>
  <c r="BA354" i="8"/>
  <c r="AW354" i="8"/>
  <c r="AR354" i="8"/>
  <c r="AN354" i="8"/>
  <c r="AJ354" i="8"/>
  <c r="AF354" i="8"/>
  <c r="AB354" i="8"/>
  <c r="X354" i="8"/>
  <c r="T354" i="8"/>
  <c r="P354" i="8"/>
  <c r="L354" i="8"/>
  <c r="H354" i="8"/>
  <c r="AZ353" i="8"/>
  <c r="AV353" i="8"/>
  <c r="AQ353" i="8"/>
  <c r="AM353" i="8"/>
  <c r="AI353" i="8"/>
  <c r="AE353" i="8"/>
  <c r="AA353" i="8"/>
  <c r="W353" i="8"/>
  <c r="S353" i="8"/>
  <c r="O353" i="8"/>
  <c r="K353" i="8"/>
  <c r="G353" i="8"/>
  <c r="BC352" i="8"/>
  <c r="AY352" i="8"/>
  <c r="AU352" i="8"/>
  <c r="AP352" i="8"/>
  <c r="AL352" i="8"/>
  <c r="AH352" i="8"/>
  <c r="AD352" i="8"/>
  <c r="Z352" i="8"/>
  <c r="V352" i="8"/>
  <c r="R352" i="8"/>
  <c r="N352" i="8"/>
  <c r="J352" i="8"/>
  <c r="BA350" i="8"/>
  <c r="BA695" i="8" s="1"/>
  <c r="BA695" i="14" s="1"/>
  <c r="AW350" i="8"/>
  <c r="AW695" i="8" s="1"/>
  <c r="AW695" i="14" s="1"/>
  <c r="AR350" i="8"/>
  <c r="AR695" i="8" s="1"/>
  <c r="AR695" i="14" s="1"/>
  <c r="AN350" i="8"/>
  <c r="AN695" i="8" s="1"/>
  <c r="AN695" i="14" s="1"/>
  <c r="AJ350" i="8"/>
  <c r="AJ695" i="8" s="1"/>
  <c r="AJ695" i="14" s="1"/>
  <c r="AF350" i="8"/>
  <c r="AF695" i="8" s="1"/>
  <c r="AF695" i="14" s="1"/>
  <c r="AB350" i="8"/>
  <c r="AB695" i="8" s="1"/>
  <c r="AB695" i="14" s="1"/>
  <c r="X350" i="8"/>
  <c r="X695" i="8" s="1"/>
  <c r="X695" i="14" s="1"/>
  <c r="T350" i="8"/>
  <c r="T695" i="8" s="1"/>
  <c r="T695" i="14" s="1"/>
  <c r="P350" i="8"/>
  <c r="L350" i="8"/>
  <c r="L695" i="8" s="1"/>
  <c r="L695" i="14" s="1"/>
  <c r="AZ349" i="8"/>
  <c r="AV349" i="8"/>
  <c r="AQ349" i="8"/>
  <c r="AM349" i="8"/>
  <c r="AI349" i="8"/>
  <c r="AE349" i="8"/>
  <c r="AA349" i="8"/>
  <c r="W349" i="8"/>
  <c r="S349" i="8"/>
  <c r="O349" i="8"/>
  <c r="K349" i="8"/>
  <c r="G349" i="8"/>
  <c r="AV347" i="8"/>
  <c r="AV694" i="8" s="1"/>
  <c r="AL347" i="8"/>
  <c r="AL694" i="8" s="1"/>
  <c r="X347" i="8"/>
  <c r="X694" i="8" s="1"/>
  <c r="O347" i="8"/>
  <c r="BB345" i="8"/>
  <c r="AR345" i="8"/>
  <c r="AD345" i="8"/>
  <c r="U345" i="8"/>
  <c r="L345" i="8"/>
  <c r="H344" i="8"/>
  <c r="H690" i="8" s="1"/>
  <c r="AY343" i="8"/>
  <c r="AJ343" i="8"/>
  <c r="AA343" i="8"/>
  <c r="R343" i="8"/>
  <c r="H342" i="8"/>
  <c r="L342" i="8"/>
  <c r="P342" i="8"/>
  <c r="T342" i="8"/>
  <c r="X342" i="8"/>
  <c r="AB342" i="8"/>
  <c r="AF342" i="8"/>
  <c r="AJ342" i="8"/>
  <c r="AN342" i="8"/>
  <c r="AR342" i="8"/>
  <c r="AW342" i="8"/>
  <c r="BA342" i="8"/>
  <c r="F341" i="8"/>
  <c r="G341" i="8"/>
  <c r="K341" i="8"/>
  <c r="O341" i="8"/>
  <c r="S341" i="8"/>
  <c r="W341" i="8"/>
  <c r="AA341" i="8"/>
  <c r="AE341" i="8"/>
  <c r="AI341" i="8"/>
  <c r="AM341" i="8"/>
  <c r="AQ341" i="8"/>
  <c r="AV341" i="8"/>
  <c r="AZ341" i="8"/>
  <c r="AC329" i="8"/>
  <c r="U329" i="8"/>
  <c r="AN327" i="8"/>
  <c r="H327" i="8"/>
  <c r="AH345" i="8"/>
  <c r="Y345" i="8"/>
  <c r="P345" i="8"/>
  <c r="BC357" i="8"/>
  <c r="AY357" i="8"/>
  <c r="AU357" i="8"/>
  <c r="AP357" i="8"/>
  <c r="AL357" i="8"/>
  <c r="AH357" i="8"/>
  <c r="AD357" i="8"/>
  <c r="Z357" i="8"/>
  <c r="V357" i="8"/>
  <c r="R357" i="8"/>
  <c r="N357" i="8"/>
  <c r="J357" i="8"/>
  <c r="AE354" i="8"/>
  <c r="AA354" i="8"/>
  <c r="W354" i="8"/>
  <c r="S354" i="8"/>
  <c r="O354" i="8"/>
  <c r="K354" i="8"/>
  <c r="N353" i="8"/>
  <c r="J353" i="8"/>
  <c r="J349" i="8"/>
  <c r="I347" i="8"/>
  <c r="M347" i="8"/>
  <c r="M694" i="8" s="1"/>
  <c r="Q347" i="8"/>
  <c r="Q694" i="8" s="1"/>
  <c r="U347" i="8"/>
  <c r="U694" i="8" s="1"/>
  <c r="Y347" i="8"/>
  <c r="Y694" i="8" s="1"/>
  <c r="AC347" i="8"/>
  <c r="AC694" i="8" s="1"/>
  <c r="AG347" i="8"/>
  <c r="AG694" i="8" s="1"/>
  <c r="AK347" i="8"/>
  <c r="AK694" i="8" s="1"/>
  <c r="AO347" i="8"/>
  <c r="AO694" i="8" s="1"/>
  <c r="AT347" i="8"/>
  <c r="AT694" i="8" s="1"/>
  <c r="AX347" i="8"/>
  <c r="AX694" i="8" s="1"/>
  <c r="BB347" i="8"/>
  <c r="BB694" i="8" s="1"/>
  <c r="BA345" i="8"/>
  <c r="AL345" i="8"/>
  <c r="AC345" i="8"/>
  <c r="T345" i="8"/>
  <c r="F345" i="8"/>
  <c r="BC340" i="8"/>
  <c r="AY340" i="8"/>
  <c r="AU340" i="8"/>
  <c r="AP340" i="8"/>
  <c r="AL340" i="8"/>
  <c r="AH340" i="8"/>
  <c r="AD340" i="8"/>
  <c r="Z340" i="8"/>
  <c r="V340" i="8"/>
  <c r="R340" i="8"/>
  <c r="N340" i="8"/>
  <c r="J340" i="8"/>
  <c r="BA338" i="8"/>
  <c r="AW338" i="8"/>
  <c r="AR338" i="8"/>
  <c r="AN338" i="8"/>
  <c r="AJ338" i="8"/>
  <c r="AF338" i="8"/>
  <c r="AB338" i="8"/>
  <c r="X338" i="8"/>
  <c r="T338" i="8"/>
  <c r="P338" i="8"/>
  <c r="L338" i="8"/>
  <c r="H338" i="8"/>
  <c r="AW329" i="8"/>
  <c r="P329" i="8"/>
  <c r="AI328" i="8"/>
  <c r="AI711" i="8" s="1"/>
  <c r="BC327" i="8"/>
  <c r="V327" i="8"/>
  <c r="AO326" i="8"/>
  <c r="V326" i="8"/>
  <c r="F326" i="8"/>
  <c r="AO325" i="8"/>
  <c r="Y325" i="8"/>
  <c r="I325" i="8"/>
  <c r="AR324" i="8"/>
  <c r="AB324" i="8"/>
  <c r="L324" i="8"/>
  <c r="AV323" i="8"/>
  <c r="AE323" i="8"/>
  <c r="O323" i="8"/>
  <c r="AH320" i="8"/>
  <c r="X320" i="8"/>
  <c r="H320" i="8"/>
  <c r="N318" i="8"/>
  <c r="AA317" i="8"/>
  <c r="Q317" i="8"/>
  <c r="S316" i="8"/>
  <c r="M316" i="8"/>
  <c r="F316" i="8"/>
  <c r="AY314" i="8"/>
  <c r="AP314" i="8"/>
  <c r="AH314" i="8"/>
  <c r="Z314" i="8"/>
  <c r="R314" i="8"/>
  <c r="J314" i="8"/>
  <c r="BC313" i="8"/>
  <c r="AU313" i="8"/>
  <c r="AU702" i="8" s="1"/>
  <c r="AL313" i="8"/>
  <c r="AD313" i="8"/>
  <c r="V313" i="8"/>
  <c r="N313" i="8"/>
  <c r="F313" i="8"/>
  <c r="BA329" i="8"/>
  <c r="T329" i="8"/>
  <c r="AM328" i="8"/>
  <c r="AM711" i="8" s="1"/>
  <c r="G328" i="8"/>
  <c r="Z327" i="8"/>
  <c r="X325" i="8"/>
  <c r="H325" i="8"/>
  <c r="N323" i="8"/>
  <c r="G313" i="8"/>
  <c r="K313" i="8"/>
  <c r="K702" i="8" s="1"/>
  <c r="O313" i="8"/>
  <c r="O702" i="8" s="1"/>
  <c r="S313" i="8"/>
  <c r="S702" i="8" s="1"/>
  <c r="W313" i="8"/>
  <c r="AA313" i="8"/>
  <c r="AE313" i="8"/>
  <c r="AI313" i="8"/>
  <c r="AI702" i="8" s="1"/>
  <c r="AM313" i="8"/>
  <c r="AM702" i="8" s="1"/>
  <c r="AQ313" i="8"/>
  <c r="AV313" i="8"/>
  <c r="AV702" i="8" s="1"/>
  <c r="AZ313" i="8"/>
  <c r="AZ702" i="8" s="1"/>
  <c r="AZ338" i="8"/>
  <c r="AV338" i="8"/>
  <c r="AQ338" i="8"/>
  <c r="AM338" i="8"/>
  <c r="AI338" i="8"/>
  <c r="AE338" i="8"/>
  <c r="AA338" i="8"/>
  <c r="W338" i="8"/>
  <c r="S338" i="8"/>
  <c r="O338" i="8"/>
  <c r="K338" i="8"/>
  <c r="AZ336" i="8"/>
  <c r="AV336" i="8"/>
  <c r="AQ336" i="8"/>
  <c r="AM336" i="8"/>
  <c r="AI336" i="8"/>
  <c r="AE336" i="8"/>
  <c r="AA336" i="8"/>
  <c r="W336" i="8"/>
  <c r="S336" i="8"/>
  <c r="O336" i="8"/>
  <c r="K336" i="8"/>
  <c r="BC335" i="8"/>
  <c r="AY335" i="8"/>
  <c r="AU335" i="8"/>
  <c r="AP335" i="8"/>
  <c r="AL335" i="8"/>
  <c r="AH335" i="8"/>
  <c r="AD335" i="8"/>
  <c r="Z335" i="8"/>
  <c r="V335" i="8"/>
  <c r="R335" i="8"/>
  <c r="N335" i="8"/>
  <c r="J335" i="8"/>
  <c r="AZ332" i="8"/>
  <c r="AV332" i="8"/>
  <c r="AQ332" i="8"/>
  <c r="AM332" i="8"/>
  <c r="AI332" i="8"/>
  <c r="AE332" i="8"/>
  <c r="AA332" i="8"/>
  <c r="W332" i="8"/>
  <c r="S332" i="8"/>
  <c r="O332" i="8"/>
  <c r="K332" i="8"/>
  <c r="BC331" i="8"/>
  <c r="AY331" i="8"/>
  <c r="AY716" i="8" s="1"/>
  <c r="AP331" i="8"/>
  <c r="AP716" i="8" s="1"/>
  <c r="AL331" i="8"/>
  <c r="AH331" i="8"/>
  <c r="AH716" i="8" s="1"/>
  <c r="AD331" i="8"/>
  <c r="AD716" i="8" s="1"/>
  <c r="Z331" i="8"/>
  <c r="Z716" i="8" s="1"/>
  <c r="V331" i="8"/>
  <c r="R331" i="8"/>
  <c r="R716" i="8" s="1"/>
  <c r="N331" i="8"/>
  <c r="N716" i="8" s="1"/>
  <c r="J331" i="8"/>
  <c r="J716" i="8" s="1"/>
  <c r="X329" i="8"/>
  <c r="T328" i="8"/>
  <c r="K328" i="8"/>
  <c r="K711" i="8" s="1"/>
  <c r="AD327" i="8"/>
  <c r="X323" i="8"/>
  <c r="S323" i="8"/>
  <c r="M323" i="8"/>
  <c r="H323" i="8"/>
  <c r="BA313" i="8"/>
  <c r="BA702" i="8" s="1"/>
  <c r="AR313" i="8"/>
  <c r="AJ313" i="8"/>
  <c r="AJ702" i="8" s="1"/>
  <c r="AB313" i="8"/>
  <c r="AB702" i="8" s="1"/>
  <c r="T313" i="8"/>
  <c r="L313" i="8"/>
  <c r="L702" i="8" s="1"/>
  <c r="AB329" i="8"/>
  <c r="AV328" i="8"/>
  <c r="O328" i="8"/>
  <c r="AH327" i="8"/>
  <c r="BB326" i="8"/>
  <c r="Y326" i="8"/>
  <c r="I326" i="8"/>
  <c r="AR325" i="8"/>
  <c r="AB325" i="8"/>
  <c r="L325" i="8"/>
  <c r="AV324" i="8"/>
  <c r="AE324" i="8"/>
  <c r="O324" i="8"/>
  <c r="AY323" i="8"/>
  <c r="AH323" i="8"/>
  <c r="R323" i="8"/>
  <c r="AN321" i="8"/>
  <c r="X321" i="8"/>
  <c r="H321" i="8"/>
  <c r="AQ320" i="8"/>
  <c r="AA320" i="8"/>
  <c r="K320" i="8"/>
  <c r="AU319" i="8"/>
  <c r="AD319" i="8"/>
  <c r="N319" i="8"/>
  <c r="AG318" i="8"/>
  <c r="Q318" i="8"/>
  <c r="T317" i="8"/>
  <c r="Q316" i="8"/>
  <c r="J316" i="8"/>
  <c r="AV314" i="8"/>
  <c r="AM314" i="8"/>
  <c r="AE314" i="8"/>
  <c r="W314" i="8"/>
  <c r="O314" i="8"/>
  <c r="G314" i="8"/>
  <c r="AF329" i="8"/>
  <c r="AL327" i="8"/>
  <c r="F327" i="8"/>
  <c r="W323" i="8"/>
  <c r="Q323" i="8"/>
  <c r="G323" i="8"/>
  <c r="I317" i="8"/>
  <c r="BC314" i="8"/>
  <c r="AU314" i="8"/>
  <c r="AL314" i="8"/>
  <c r="AD314" i="8"/>
  <c r="V314" i="8"/>
  <c r="N314" i="8"/>
  <c r="F314" i="8"/>
  <c r="AY313" i="8"/>
  <c r="AY702" i="8" s="1"/>
  <c r="AP313" i="8"/>
  <c r="AP702" i="8" s="1"/>
  <c r="AH313" i="8"/>
  <c r="AH702" i="8" s="1"/>
  <c r="Z313" i="8"/>
  <c r="Z702" i="8" s="1"/>
  <c r="R313" i="8"/>
  <c r="R702" i="8" s="1"/>
  <c r="J313" i="8"/>
  <c r="J702" i="8" s="1"/>
  <c r="AJ329" i="8"/>
  <c r="W328" i="8"/>
  <c r="AP327" i="8"/>
  <c r="J327" i="8"/>
  <c r="AC326" i="8"/>
  <c r="M326" i="8"/>
  <c r="AW325" i="8"/>
  <c r="AF325" i="8"/>
  <c r="P325" i="8"/>
  <c r="AZ324" i="8"/>
  <c r="AI324" i="8"/>
  <c r="AI707" i="8" s="1"/>
  <c r="S324" i="8"/>
  <c r="S707" i="8" s="1"/>
  <c r="BC323" i="8"/>
  <c r="AL323" i="8"/>
  <c r="V323" i="8"/>
  <c r="F323" i="8"/>
  <c r="AR321" i="8"/>
  <c r="AB321" i="8"/>
  <c r="L321" i="8"/>
  <c r="AV320" i="8"/>
  <c r="AE320" i="8"/>
  <c r="O320" i="8"/>
  <c r="H314" i="8"/>
  <c r="L314" i="8"/>
  <c r="P314" i="8"/>
  <c r="T314" i="8"/>
  <c r="X314" i="8"/>
  <c r="AB314" i="8"/>
  <c r="AF314" i="8"/>
  <c r="AJ314" i="8"/>
  <c r="AN314" i="8"/>
  <c r="AR314" i="8"/>
  <c r="AW314" i="8"/>
  <c r="BA314" i="8"/>
  <c r="AX313" i="8"/>
  <c r="AO313" i="8"/>
  <c r="AG313" i="8"/>
  <c r="AG702" i="8" s="1"/>
  <c r="Y313" i="8"/>
  <c r="Q313" i="8"/>
  <c r="Q702" i="8" s="1"/>
  <c r="I313" i="8"/>
  <c r="I702" i="8" s="1"/>
  <c r="U303" i="8"/>
  <c r="BB303" i="8"/>
  <c r="Q303" i="8"/>
  <c r="AX303" i="8"/>
  <c r="BA335" i="8"/>
  <c r="AW335" i="8"/>
  <c r="AN335" i="8"/>
  <c r="AJ335" i="8"/>
  <c r="AF335" i="8"/>
  <c r="AB335" i="8"/>
  <c r="X335" i="8"/>
  <c r="T335" i="8"/>
  <c r="P335" i="8"/>
  <c r="L335" i="8"/>
  <c r="L331" i="8"/>
  <c r="L716" i="8" s="1"/>
  <c r="AN329" i="8"/>
  <c r="H329" i="8"/>
  <c r="AU327" i="8"/>
  <c r="N327" i="8"/>
  <c r="AW313" i="8"/>
  <c r="AN313" i="8"/>
  <c r="AN702" i="8" s="1"/>
  <c r="AF313" i="8"/>
  <c r="AF702" i="8" s="1"/>
  <c r="X313" i="8"/>
  <c r="P313" i="8"/>
  <c r="P702" i="8" s="1"/>
  <c r="H313" i="8"/>
  <c r="H702" i="8" s="1"/>
  <c r="L329" i="8"/>
  <c r="AE328" i="8"/>
  <c r="AY327" i="8"/>
  <c r="R327" i="8"/>
  <c r="AK326" i="8"/>
  <c r="Q326" i="8"/>
  <c r="BA325" i="8"/>
  <c r="AJ325" i="8"/>
  <c r="T325" i="8"/>
  <c r="AM324" i="8"/>
  <c r="W324" i="8"/>
  <c r="G324" i="8"/>
  <c r="AP323" i="8"/>
  <c r="Z323" i="8"/>
  <c r="J323" i="8"/>
  <c r="AT322" i="8"/>
  <c r="AC322" i="8"/>
  <c r="M322" i="8"/>
  <c r="AW321" i="8"/>
  <c r="AF321" i="8"/>
  <c r="P321" i="8"/>
  <c r="AZ320" i="8"/>
  <c r="AI320" i="8"/>
  <c r="S320" i="8"/>
  <c r="BC319" i="8"/>
  <c r="AL319" i="8"/>
  <c r="V319" i="8"/>
  <c r="F319" i="8"/>
  <c r="AO318" i="8"/>
  <c r="Y318" i="8"/>
  <c r="I318" i="8"/>
  <c r="AR317" i="8"/>
  <c r="AB317" i="8"/>
  <c r="L317" i="8"/>
  <c r="AM316" i="8"/>
  <c r="AG316" i="8"/>
  <c r="T316" i="8"/>
  <c r="G316" i="8"/>
  <c r="AZ314" i="8"/>
  <c r="AQ314" i="8"/>
  <c r="AI314" i="8"/>
  <c r="AA314" i="8"/>
  <c r="S314" i="8"/>
  <c r="K314" i="8"/>
  <c r="G311" i="8"/>
  <c r="AQ303" i="8"/>
  <c r="AD303" i="8"/>
  <c r="X303" i="8"/>
  <c r="K303" i="8"/>
  <c r="AX301" i="8"/>
  <c r="AJ301" i="8"/>
  <c r="AD301" i="8"/>
  <c r="P301" i="8"/>
  <c r="J301" i="8"/>
  <c r="AU295" i="8"/>
  <c r="AN295" i="8"/>
  <c r="AG295" i="8"/>
  <c r="AA295" i="8"/>
  <c r="N295" i="8"/>
  <c r="H295" i="8"/>
  <c r="BA294" i="8"/>
  <c r="AU294" i="8"/>
  <c r="AG294" i="8"/>
  <c r="AA294" i="8"/>
  <c r="T294" i="8"/>
  <c r="N294" i="8"/>
  <c r="I287" i="8"/>
  <c r="BB286" i="8"/>
  <c r="BB683" i="8" s="1"/>
  <c r="AA286" i="8"/>
  <c r="AA683" i="8" s="1"/>
  <c r="U286" i="8"/>
  <c r="U683" i="8" s="1"/>
  <c r="F337" i="8"/>
  <c r="L311" i="8"/>
  <c r="X307" i="8"/>
  <c r="X698" i="8" s="1"/>
  <c r="K307" i="8"/>
  <c r="AD306" i="8"/>
  <c r="Q306" i="8"/>
  <c r="K306" i="8"/>
  <c r="AD305" i="8"/>
  <c r="Q305" i="8"/>
  <c r="AJ304" i="8"/>
  <c r="W304" i="8"/>
  <c r="Q304" i="8"/>
  <c r="AP303" i="8"/>
  <c r="AJ303" i="8"/>
  <c r="W303" i="8"/>
  <c r="J303" i="8"/>
  <c r="AW301" i="8"/>
  <c r="AP301" i="8"/>
  <c r="AC301" i="8"/>
  <c r="V301" i="8"/>
  <c r="I301" i="8"/>
  <c r="H300" i="8"/>
  <c r="BA295" i="8"/>
  <c r="AT295" i="8"/>
  <c r="AM295" i="8"/>
  <c r="Z295" i="8"/>
  <c r="T295" i="8"/>
  <c r="M295" i="8"/>
  <c r="G295" i="8"/>
  <c r="AT294" i="8"/>
  <c r="AM294" i="8"/>
  <c r="AF294" i="8"/>
  <c r="Z294" i="8"/>
  <c r="M294" i="8"/>
  <c r="G294" i="8"/>
  <c r="AZ293" i="8"/>
  <c r="AZ690" i="8" s="1"/>
  <c r="AT293" i="8"/>
  <c r="AT690" i="8" s="1"/>
  <c r="AF293" i="8"/>
  <c r="AF690" i="8" s="1"/>
  <c r="Z293" i="8"/>
  <c r="Z690" i="8" s="1"/>
  <c r="S293" i="8"/>
  <c r="S690" i="8" s="1"/>
  <c r="L293" i="8"/>
  <c r="L690" i="8" s="1"/>
  <c r="F293" i="8"/>
  <c r="AZ291" i="8"/>
  <c r="AZ686" i="8" s="1"/>
  <c r="AL291" i="8"/>
  <c r="AL686" i="8" s="1"/>
  <c r="Y291" i="8"/>
  <c r="Y686" i="8" s="1"/>
  <c r="S291" i="8"/>
  <c r="S686" i="8" s="1"/>
  <c r="F291" i="8"/>
  <c r="AT290" i="8"/>
  <c r="AT685" i="8" s="1"/>
  <c r="AF290" i="8"/>
  <c r="AF685" i="8" s="1"/>
  <c r="Z290" i="8"/>
  <c r="Z685" i="8" s="1"/>
  <c r="AM289" i="8"/>
  <c r="AG289" i="8"/>
  <c r="G289" i="8"/>
  <c r="AU288" i="8"/>
  <c r="AU684" i="8" s="1"/>
  <c r="AN288" i="8"/>
  <c r="N288" i="8"/>
  <c r="N684" i="8" s="1"/>
  <c r="H288" i="8"/>
  <c r="BB287" i="8"/>
  <c r="U287" i="8"/>
  <c r="AM286" i="8"/>
  <c r="AM683" i="8" s="1"/>
  <c r="AG286" i="8"/>
  <c r="AG683" i="8" s="1"/>
  <c r="G286" i="8"/>
  <c r="H387" i="6"/>
  <c r="L387" i="6"/>
  <c r="P387" i="6"/>
  <c r="T387" i="6"/>
  <c r="X387" i="6"/>
  <c r="AB387" i="6"/>
  <c r="AF387" i="6"/>
  <c r="AJ387" i="6"/>
  <c r="AN387" i="6"/>
  <c r="AR387" i="6"/>
  <c r="AW387" i="6"/>
  <c r="BA387" i="6"/>
  <c r="I387" i="6"/>
  <c r="M387" i="6"/>
  <c r="Q387" i="6"/>
  <c r="U387" i="6"/>
  <c r="Y387" i="6"/>
  <c r="AC387" i="6"/>
  <c r="AG387" i="6"/>
  <c r="AK387" i="6"/>
  <c r="AO387" i="6"/>
  <c r="AT387" i="6"/>
  <c r="AX387" i="6"/>
  <c r="BB387" i="6"/>
  <c r="F387" i="6"/>
  <c r="J387" i="6"/>
  <c r="N387" i="6"/>
  <c r="R387" i="6"/>
  <c r="V387" i="6"/>
  <c r="Z387" i="6"/>
  <c r="AD387" i="6"/>
  <c r="AH387" i="6"/>
  <c r="AL387" i="6"/>
  <c r="AP387" i="6"/>
  <c r="AU387" i="6"/>
  <c r="AY387" i="6"/>
  <c r="BC387" i="6"/>
  <c r="G387" i="6"/>
  <c r="K387" i="6"/>
  <c r="O387" i="6"/>
  <c r="S387" i="6"/>
  <c r="W387" i="6"/>
  <c r="AA387" i="6"/>
  <c r="AE387" i="6"/>
  <c r="AI387" i="6"/>
  <c r="AM387" i="6"/>
  <c r="AQ387" i="6"/>
  <c r="AV387" i="6"/>
  <c r="AZ387" i="6"/>
  <c r="I384" i="6"/>
  <c r="M384" i="6"/>
  <c r="Q384" i="6"/>
  <c r="U384" i="6"/>
  <c r="Y384" i="6"/>
  <c r="AC384" i="6"/>
  <c r="AG384" i="6"/>
  <c r="AK384" i="6"/>
  <c r="AO384" i="6"/>
  <c r="AT384" i="6"/>
  <c r="AX384" i="6"/>
  <c r="BB384" i="6"/>
  <c r="F384" i="6"/>
  <c r="J384" i="6"/>
  <c r="N384" i="6"/>
  <c r="R384" i="6"/>
  <c r="V384" i="6"/>
  <c r="Z384" i="6"/>
  <c r="AD384" i="6"/>
  <c r="AH384" i="6"/>
  <c r="AL384" i="6"/>
  <c r="AP384" i="6"/>
  <c r="AU384" i="6"/>
  <c r="AY384" i="6"/>
  <c r="BC384" i="6"/>
  <c r="G384" i="6"/>
  <c r="K384" i="6"/>
  <c r="O384" i="6"/>
  <c r="S384" i="6"/>
  <c r="W384" i="6"/>
  <c r="AA384" i="6"/>
  <c r="AE384" i="6"/>
  <c r="AI384" i="6"/>
  <c r="AM384" i="6"/>
  <c r="AQ384" i="6"/>
  <c r="AV384" i="6"/>
  <c r="AZ384" i="6"/>
  <c r="H384" i="6"/>
  <c r="L384" i="6"/>
  <c r="P384" i="6"/>
  <c r="T384" i="6"/>
  <c r="X384" i="6"/>
  <c r="AB384" i="6"/>
  <c r="AF384" i="6"/>
  <c r="AJ384" i="6"/>
  <c r="AN384" i="6"/>
  <c r="AR384" i="6"/>
  <c r="AW384" i="6"/>
  <c r="BA384" i="6"/>
  <c r="I312" i="8"/>
  <c r="V311" i="8"/>
  <c r="F311" i="8"/>
  <c r="AO310" i="8"/>
  <c r="Y310" i="8"/>
  <c r="I310" i="8"/>
  <c r="AX309" i="8"/>
  <c r="AJ309" i="8"/>
  <c r="AD309" i="8"/>
  <c r="Q309" i="8"/>
  <c r="AX308" i="8"/>
  <c r="AJ308" i="8"/>
  <c r="AJ699" i="8" s="1"/>
  <c r="W308" i="8"/>
  <c r="Q308" i="8"/>
  <c r="AP307" i="8"/>
  <c r="AP698" i="8" s="1"/>
  <c r="AJ307" i="8"/>
  <c r="AJ698" i="8" s="1"/>
  <c r="W307" i="8"/>
  <c r="W698" i="8" s="1"/>
  <c r="J307" i="8"/>
  <c r="J698" i="8" s="1"/>
  <c r="AP306" i="8"/>
  <c r="AC306" i="8"/>
  <c r="W306" i="8"/>
  <c r="J306" i="8"/>
  <c r="AW305" i="8"/>
  <c r="AP305" i="8"/>
  <c r="AC305" i="8"/>
  <c r="P305" i="8"/>
  <c r="J305" i="8"/>
  <c r="AW304" i="8"/>
  <c r="AI304" i="8"/>
  <c r="AC304" i="8"/>
  <c r="P304" i="8"/>
  <c r="BC303" i="8"/>
  <c r="AW303" i="8"/>
  <c r="AI303" i="8"/>
  <c r="V303" i="8"/>
  <c r="P303" i="8"/>
  <c r="BC301" i="8"/>
  <c r="AO301" i="8"/>
  <c r="AB301" i="8"/>
  <c r="U301" i="8"/>
  <c r="H301" i="8"/>
  <c r="AZ295" i="8"/>
  <c r="AL295" i="8"/>
  <c r="AF295" i="8"/>
  <c r="Y295" i="8"/>
  <c r="S295" i="8"/>
  <c r="F295" i="8"/>
  <c r="AZ294" i="8"/>
  <c r="AR294" i="8"/>
  <c r="AL294" i="8"/>
  <c r="Y294" i="8"/>
  <c r="S294" i="8"/>
  <c r="L294" i="8"/>
  <c r="F294" i="8"/>
  <c r="S286" i="8"/>
  <c r="S683" i="8" s="1"/>
  <c r="M286" i="8"/>
  <c r="M683" i="8" s="1"/>
  <c r="AV303" i="8"/>
  <c r="AH303" i="8"/>
  <c r="AB303" i="8"/>
  <c r="O303" i="8"/>
  <c r="T301" i="8"/>
  <c r="N301" i="8"/>
  <c r="Q312" i="8"/>
  <c r="AJ311" i="8"/>
  <c r="Z311" i="8"/>
  <c r="J311" i="8"/>
  <c r="AT310" i="8"/>
  <c r="AC310" i="8"/>
  <c r="M310" i="8"/>
  <c r="AO309" i="8"/>
  <c r="AB309" i="8"/>
  <c r="V309" i="8"/>
  <c r="I309" i="8"/>
  <c r="AV308" i="8"/>
  <c r="AV699" i="8" s="1"/>
  <c r="AO308" i="8"/>
  <c r="AB308" i="8"/>
  <c r="AB699" i="8" s="1"/>
  <c r="O308" i="8"/>
  <c r="O699" i="8" s="1"/>
  <c r="I308" i="8"/>
  <c r="AV307" i="8"/>
  <c r="AV698" i="8" s="1"/>
  <c r="AH307" i="8"/>
  <c r="AH698" i="8" s="1"/>
  <c r="AB307" i="8"/>
  <c r="O307" i="8"/>
  <c r="O698" i="8" s="1"/>
  <c r="BB306" i="8"/>
  <c r="AV306" i="8"/>
  <c r="AH306" i="8"/>
  <c r="U306" i="8"/>
  <c r="O306" i="8"/>
  <c r="BB305" i="8"/>
  <c r="AN305" i="8"/>
  <c r="AH305" i="8"/>
  <c r="U305" i="8"/>
  <c r="H305" i="8"/>
  <c r="BB304" i="8"/>
  <c r="AN304" i="8"/>
  <c r="AA304" i="8"/>
  <c r="U304" i="8"/>
  <c r="H304" i="8"/>
  <c r="AU303" i="8"/>
  <c r="AN303" i="8"/>
  <c r="AA303" i="8"/>
  <c r="N303" i="8"/>
  <c r="H303" i="8"/>
  <c r="BA301" i="8"/>
  <c r="AU301" i="8"/>
  <c r="AG301" i="8"/>
  <c r="M301" i="8"/>
  <c r="AZ300" i="8"/>
  <c r="AT300" i="8"/>
  <c r="AF300" i="8"/>
  <c r="L300" i="8"/>
  <c r="AX295" i="8"/>
  <c r="AQ295" i="8"/>
  <c r="AD295" i="8"/>
  <c r="X295" i="8"/>
  <c r="Q295" i="8"/>
  <c r="K295" i="8"/>
  <c r="AX294" i="8"/>
  <c r="AQ294" i="8"/>
  <c r="AJ294" i="8"/>
  <c r="AD294" i="8"/>
  <c r="Q294" i="8"/>
  <c r="K294" i="8"/>
  <c r="AX293" i="8"/>
  <c r="AX690" i="8" s="1"/>
  <c r="AJ293" i="8"/>
  <c r="AJ690" i="8" s="1"/>
  <c r="AD293" i="8"/>
  <c r="W293" i="8"/>
  <c r="W690" i="8" s="1"/>
  <c r="Q293" i="8"/>
  <c r="Q690" i="8" s="1"/>
  <c r="J293" i="8"/>
  <c r="BC292" i="8"/>
  <c r="AW292" i="8"/>
  <c r="AI292" i="8"/>
  <c r="AC292" i="8"/>
  <c r="V292" i="8"/>
  <c r="P292" i="8"/>
  <c r="AP291" i="8"/>
  <c r="AP686" i="8" s="1"/>
  <c r="AC291" i="8"/>
  <c r="AC686" i="8" s="1"/>
  <c r="W291" i="8"/>
  <c r="W686" i="8" s="1"/>
  <c r="J291" i="8"/>
  <c r="J686" i="8" s="1"/>
  <c r="AX290" i="8"/>
  <c r="AX685" i="8" s="1"/>
  <c r="AJ290" i="8"/>
  <c r="AJ685" i="8" s="1"/>
  <c r="AD290" i="8"/>
  <c r="AD685" i="8" s="1"/>
  <c r="AQ289" i="8"/>
  <c r="AK289" i="8"/>
  <c r="K289" i="8"/>
  <c r="AY288" i="8"/>
  <c r="AY684" i="8" s="1"/>
  <c r="AR288" i="8"/>
  <c r="AR684" i="8" s="1"/>
  <c r="R288" i="8"/>
  <c r="R684" i="8" s="1"/>
  <c r="L288" i="8"/>
  <c r="Y287" i="8"/>
  <c r="AQ286" i="8"/>
  <c r="AQ683" i="8" s="1"/>
  <c r="AK286" i="8"/>
  <c r="AK683" i="8" s="1"/>
  <c r="K286" i="8"/>
  <c r="K683" i="8" s="1"/>
  <c r="U312" i="8"/>
  <c r="AN311" i="8"/>
  <c r="T311" i="8"/>
  <c r="AM310" i="8"/>
  <c r="W310" i="8"/>
  <c r="G310" i="8"/>
  <c r="AN309" i="8"/>
  <c r="AH309" i="8"/>
  <c r="U309" i="8"/>
  <c r="H309" i="8"/>
  <c r="BB308" i="8"/>
  <c r="AN308" i="8"/>
  <c r="AA308" i="8"/>
  <c r="AA699" i="8" s="1"/>
  <c r="U308" i="8"/>
  <c r="U699" i="8" s="1"/>
  <c r="H308" i="8"/>
  <c r="AU307" i="8"/>
  <c r="AU698" i="8" s="1"/>
  <c r="AN307" i="8"/>
  <c r="AN698" i="8" s="1"/>
  <c r="AA307" i="8"/>
  <c r="AA698" i="8" s="1"/>
  <c r="N307" i="8"/>
  <c r="N698" i="8" s="1"/>
  <c r="H307" i="8"/>
  <c r="H698" i="8" s="1"/>
  <c r="AU306" i="8"/>
  <c r="AG306" i="8"/>
  <c r="AA306" i="8"/>
  <c r="N306" i="8"/>
  <c r="BA305" i="8"/>
  <c r="AU305" i="8"/>
  <c r="AG305" i="8"/>
  <c r="T305" i="8"/>
  <c r="N305" i="8"/>
  <c r="BA304" i="8"/>
  <c r="AM304" i="8"/>
  <c r="AG304" i="8"/>
  <c r="T304" i="8"/>
  <c r="G304" i="8"/>
  <c r="BA303" i="8"/>
  <c r="AM303" i="8"/>
  <c r="Z303" i="8"/>
  <c r="T303" i="8"/>
  <c r="G303" i="8"/>
  <c r="AT301" i="8"/>
  <c r="AF301" i="8"/>
  <c r="Z301" i="8"/>
  <c r="L301" i="8"/>
  <c r="F301" i="8"/>
  <c r="AP295" i="8"/>
  <c r="AJ295" i="8"/>
  <c r="AC295" i="8"/>
  <c r="W295" i="8"/>
  <c r="J295" i="8"/>
  <c r="AW294" i="8"/>
  <c r="AP294" i="8"/>
  <c r="AC294" i="8"/>
  <c r="W294" i="8"/>
  <c r="J294" i="8"/>
  <c r="AW293" i="8"/>
  <c r="AW690" i="8" s="1"/>
  <c r="AP293" i="8"/>
  <c r="AC293" i="8"/>
  <c r="AC690" i="8" s="1"/>
  <c r="P293" i="8"/>
  <c r="P690" i="8" s="1"/>
  <c r="I293" i="8"/>
  <c r="I690" i="8" s="1"/>
  <c r="BC291" i="8"/>
  <c r="BC686" i="8" s="1"/>
  <c r="AO291" i="8"/>
  <c r="AO686" i="8" s="1"/>
  <c r="AI291" i="8"/>
  <c r="AI686" i="8" s="1"/>
  <c r="V291" i="8"/>
  <c r="V686" i="8" s="1"/>
  <c r="AX289" i="8"/>
  <c r="W289" i="8"/>
  <c r="Q289" i="8"/>
  <c r="AD288" i="8"/>
  <c r="AD684" i="8" s="1"/>
  <c r="X288" i="8"/>
  <c r="X684" i="8" s="1"/>
  <c r="AK287" i="8"/>
  <c r="AX286" i="8"/>
  <c r="AX683" i="8" s="1"/>
  <c r="Q286" i="8"/>
  <c r="Q683" i="8" s="1"/>
  <c r="F286" i="8"/>
  <c r="F385" i="6"/>
  <c r="J385" i="6"/>
  <c r="N385" i="6"/>
  <c r="R385" i="6"/>
  <c r="V385" i="6"/>
  <c r="Z385" i="6"/>
  <c r="AD385" i="6"/>
  <c r="AH385" i="6"/>
  <c r="AL385" i="6"/>
  <c r="AP385" i="6"/>
  <c r="AU385" i="6"/>
  <c r="AY385" i="6"/>
  <c r="BC385" i="6"/>
  <c r="G385" i="6"/>
  <c r="K385" i="6"/>
  <c r="O385" i="6"/>
  <c r="S385" i="6"/>
  <c r="W385" i="6"/>
  <c r="AA385" i="6"/>
  <c r="AE385" i="6"/>
  <c r="AI385" i="6"/>
  <c r="AM385" i="6"/>
  <c r="AQ385" i="6"/>
  <c r="AV385" i="6"/>
  <c r="AZ385" i="6"/>
  <c r="H385" i="6"/>
  <c r="L385" i="6"/>
  <c r="P385" i="6"/>
  <c r="T385" i="6"/>
  <c r="X385" i="6"/>
  <c r="AB385" i="6"/>
  <c r="AF385" i="6"/>
  <c r="AJ385" i="6"/>
  <c r="AN385" i="6"/>
  <c r="AR385" i="6"/>
  <c r="AW385" i="6"/>
  <c r="BA385" i="6"/>
  <c r="I385" i="6"/>
  <c r="M385" i="6"/>
  <c r="Q385" i="6"/>
  <c r="U385" i="6"/>
  <c r="Y385" i="6"/>
  <c r="AC385" i="6"/>
  <c r="AG385" i="6"/>
  <c r="AK385" i="6"/>
  <c r="AO385" i="6"/>
  <c r="AT385" i="6"/>
  <c r="AX385" i="6"/>
  <c r="BB385" i="6"/>
  <c r="G382" i="6"/>
  <c r="K382" i="6"/>
  <c r="O382" i="6"/>
  <c r="S382" i="6"/>
  <c r="W382" i="6"/>
  <c r="AA382" i="6"/>
  <c r="AE382" i="6"/>
  <c r="AI382" i="6"/>
  <c r="AM382" i="6"/>
  <c r="AQ382" i="6"/>
  <c r="AV382" i="6"/>
  <c r="AZ382" i="6"/>
  <c r="H382" i="6"/>
  <c r="Q382" i="6"/>
  <c r="Z382" i="6"/>
  <c r="AN382" i="6"/>
  <c r="AX382" i="6"/>
  <c r="M382" i="6"/>
  <c r="V382" i="6"/>
  <c r="AJ382" i="6"/>
  <c r="AT382" i="6"/>
  <c r="BC382" i="6"/>
  <c r="I382" i="6"/>
  <c r="R382" i="6"/>
  <c r="AF382" i="6"/>
  <c r="AO382" i="6"/>
  <c r="AY382" i="6"/>
  <c r="N382" i="6"/>
  <c r="AB382" i="6"/>
  <c r="AK382" i="6"/>
  <c r="AU382" i="6"/>
  <c r="J382" i="6"/>
  <c r="X382" i="6"/>
  <c r="AG382" i="6"/>
  <c r="AP382" i="6"/>
  <c r="F382" i="6"/>
  <c r="T382" i="6"/>
  <c r="AC382" i="6"/>
  <c r="AL382" i="6"/>
  <c r="BA382" i="6"/>
  <c r="P382" i="6"/>
  <c r="Y382" i="6"/>
  <c r="AH382" i="6"/>
  <c r="AW382" i="6"/>
  <c r="AZ303" i="8"/>
  <c r="AL303" i="8"/>
  <c r="AF303" i="8"/>
  <c r="S303" i="8"/>
  <c r="F303" i="8"/>
  <c r="I295" i="8"/>
  <c r="I294" i="8"/>
  <c r="H286" i="8"/>
  <c r="H683" i="8" s="1"/>
  <c r="L286" i="8"/>
  <c r="L683" i="8" s="1"/>
  <c r="P286" i="8"/>
  <c r="P683" i="8" s="1"/>
  <c r="T286" i="8"/>
  <c r="T683" i="8" s="1"/>
  <c r="X286" i="8"/>
  <c r="X683" i="8" s="1"/>
  <c r="AB286" i="8"/>
  <c r="AB683" i="8" s="1"/>
  <c r="AF286" i="8"/>
  <c r="AF683" i="8" s="1"/>
  <c r="AJ286" i="8"/>
  <c r="AJ683" i="8" s="1"/>
  <c r="AN286" i="8"/>
  <c r="AN683" i="8" s="1"/>
  <c r="AR286" i="8"/>
  <c r="AR683" i="8" s="1"/>
  <c r="AW286" i="8"/>
  <c r="AW683" i="8" s="1"/>
  <c r="BA286" i="8"/>
  <c r="BA683" i="8" s="1"/>
  <c r="F287" i="8"/>
  <c r="J287" i="8"/>
  <c r="N287" i="8"/>
  <c r="R287" i="8"/>
  <c r="V287" i="8"/>
  <c r="Z287" i="8"/>
  <c r="AD287" i="8"/>
  <c r="AH287" i="8"/>
  <c r="AL287" i="8"/>
  <c r="AP287" i="8"/>
  <c r="AU287" i="8"/>
  <c r="AY287" i="8"/>
  <c r="BC287" i="8"/>
  <c r="G288" i="8"/>
  <c r="K288" i="8"/>
  <c r="O288" i="8"/>
  <c r="O684" i="8" s="1"/>
  <c r="S288" i="8"/>
  <c r="S684" i="8" s="1"/>
  <c r="W288" i="8"/>
  <c r="W684" i="8" s="1"/>
  <c r="AA288" i="8"/>
  <c r="AE288" i="8"/>
  <c r="AE684" i="8" s="1"/>
  <c r="AI288" i="8"/>
  <c r="AI684" i="8" s="1"/>
  <c r="AM288" i="8"/>
  <c r="AM684" i="8" s="1"/>
  <c r="AQ288" i="8"/>
  <c r="AV288" i="8"/>
  <c r="AV684" i="8" s="1"/>
  <c r="AZ288" i="8"/>
  <c r="AZ684" i="8" s="1"/>
  <c r="H289" i="8"/>
  <c r="L289" i="8"/>
  <c r="P289" i="8"/>
  <c r="T289" i="8"/>
  <c r="X289" i="8"/>
  <c r="AB289" i="8"/>
  <c r="AF289" i="8"/>
  <c r="AJ289" i="8"/>
  <c r="AN289" i="8"/>
  <c r="AR289" i="8"/>
  <c r="AW289" i="8"/>
  <c r="BA289" i="8"/>
  <c r="I290" i="8"/>
  <c r="I685" i="8" s="1"/>
  <c r="M290" i="8"/>
  <c r="M685" i="8" s="1"/>
  <c r="Q290" i="8"/>
  <c r="Q685" i="8" s="1"/>
  <c r="U290" i="8"/>
  <c r="U685" i="8" s="1"/>
  <c r="Y290" i="8"/>
  <c r="Y685" i="8" s="1"/>
  <c r="AC290" i="8"/>
  <c r="AC685" i="8" s="1"/>
  <c r="G287" i="8"/>
  <c r="K287" i="8"/>
  <c r="O287" i="8"/>
  <c r="S287" i="8"/>
  <c r="W287" i="8"/>
  <c r="AA287" i="8"/>
  <c r="AE287" i="8"/>
  <c r="AI287" i="8"/>
  <c r="AM287" i="8"/>
  <c r="AQ287" i="8"/>
  <c r="AV287" i="8"/>
  <c r="AZ287" i="8"/>
  <c r="J286" i="8"/>
  <c r="J683" i="8" s="1"/>
  <c r="N286" i="8"/>
  <c r="N683" i="8" s="1"/>
  <c r="R286" i="8"/>
  <c r="R683" i="8" s="1"/>
  <c r="V286" i="8"/>
  <c r="V683" i="8" s="1"/>
  <c r="Z286" i="8"/>
  <c r="Z683" i="8" s="1"/>
  <c r="AD286" i="8"/>
  <c r="AD683" i="8" s="1"/>
  <c r="AH286" i="8"/>
  <c r="AH683" i="8" s="1"/>
  <c r="AL286" i="8"/>
  <c r="AL683" i="8" s="1"/>
  <c r="AP286" i="8"/>
  <c r="AP683" i="8" s="1"/>
  <c r="AU286" i="8"/>
  <c r="AU683" i="8" s="1"/>
  <c r="AY286" i="8"/>
  <c r="AY683" i="8" s="1"/>
  <c r="BC286" i="8"/>
  <c r="BC683" i="8" s="1"/>
  <c r="H287" i="8"/>
  <c r="L287" i="8"/>
  <c r="P287" i="8"/>
  <c r="T287" i="8"/>
  <c r="X287" i="8"/>
  <c r="AB287" i="8"/>
  <c r="AF287" i="8"/>
  <c r="AJ287" i="8"/>
  <c r="AN287" i="8"/>
  <c r="AR287" i="8"/>
  <c r="AW287" i="8"/>
  <c r="BA287" i="8"/>
  <c r="I288" i="8"/>
  <c r="I684" i="8" s="1"/>
  <c r="M288" i="8"/>
  <c r="Q288" i="8"/>
  <c r="Q684" i="8" s="1"/>
  <c r="U288" i="8"/>
  <c r="Y288" i="8"/>
  <c r="Y684" i="8" s="1"/>
  <c r="AC288" i="8"/>
  <c r="AG288" i="8"/>
  <c r="AG684" i="8" s="1"/>
  <c r="AK288" i="8"/>
  <c r="AO288" i="8"/>
  <c r="AO684" i="8" s="1"/>
  <c r="AT288" i="8"/>
  <c r="AX288" i="8"/>
  <c r="AX684" i="8" s="1"/>
  <c r="BB288" i="8"/>
  <c r="F289" i="8"/>
  <c r="J289" i="8"/>
  <c r="N289" i="8"/>
  <c r="R289" i="8"/>
  <c r="V289" i="8"/>
  <c r="Z289" i="8"/>
  <c r="AD289" i="8"/>
  <c r="AH289" i="8"/>
  <c r="AL289" i="8"/>
  <c r="AP289" i="8"/>
  <c r="AU289" i="8"/>
  <c r="AY289" i="8"/>
  <c r="BC289" i="8"/>
  <c r="G290" i="8"/>
  <c r="K290" i="8"/>
  <c r="K685" i="8" s="1"/>
  <c r="O290" i="8"/>
  <c r="S290" i="8"/>
  <c r="S685" i="8" s="1"/>
  <c r="W290" i="8"/>
  <c r="W685" i="8" s="1"/>
  <c r="AA290" i="8"/>
  <c r="AA685" i="8" s="1"/>
  <c r="AE290" i="8"/>
  <c r="AI290" i="8"/>
  <c r="AI685" i="8" s="1"/>
  <c r="AM290" i="8"/>
  <c r="AQ290" i="8"/>
  <c r="AQ685" i="8" s="1"/>
  <c r="AV290" i="8"/>
  <c r="AZ290" i="8"/>
  <c r="AZ685" i="8" s="1"/>
  <c r="H291" i="8"/>
  <c r="H686" i="8" s="1"/>
  <c r="L291" i="8"/>
  <c r="L686" i="8" s="1"/>
  <c r="P291" i="8"/>
  <c r="T291" i="8"/>
  <c r="X291" i="8"/>
  <c r="X686" i="8" s="1"/>
  <c r="AB291" i="8"/>
  <c r="AB686" i="8" s="1"/>
  <c r="AF291" i="8"/>
  <c r="AJ291" i="8"/>
  <c r="AN291" i="8"/>
  <c r="AN686" i="8" s="1"/>
  <c r="AR291" i="8"/>
  <c r="AR686" i="8" s="1"/>
  <c r="AW291" i="8"/>
  <c r="BA291" i="8"/>
  <c r="I292" i="8"/>
  <c r="AC312" i="8"/>
  <c r="AW311" i="8"/>
  <c r="X311" i="8"/>
  <c r="H311" i="8"/>
  <c r="AQ310" i="8"/>
  <c r="AA310" i="8"/>
  <c r="K310" i="8"/>
  <c r="AT309" i="8"/>
  <c r="AF309" i="8"/>
  <c r="Z309" i="8"/>
  <c r="M309" i="8"/>
  <c r="AZ308" i="8"/>
  <c r="AZ699" i="8" s="1"/>
  <c r="AT308" i="8"/>
  <c r="AT699" i="8" s="1"/>
  <c r="AF308" i="8"/>
  <c r="S308" i="8"/>
  <c r="S699" i="8" s="1"/>
  <c r="M308" i="8"/>
  <c r="M699" i="8" s="1"/>
  <c r="AZ307" i="8"/>
  <c r="AZ698" i="8" s="1"/>
  <c r="AL307" i="8"/>
  <c r="AL698" i="8" s="1"/>
  <c r="AF307" i="8"/>
  <c r="AF698" i="8" s="1"/>
  <c r="S307" i="8"/>
  <c r="F307" i="8"/>
  <c r="AZ306" i="8"/>
  <c r="AL306" i="8"/>
  <c r="Y306" i="8"/>
  <c r="S306" i="8"/>
  <c r="F306" i="8"/>
  <c r="AR305" i="8"/>
  <c r="AL305" i="8"/>
  <c r="Y305" i="8"/>
  <c r="L305" i="8"/>
  <c r="F305" i="8"/>
  <c r="AR304" i="8"/>
  <c r="AE304" i="8"/>
  <c r="Y304" i="8"/>
  <c r="L304" i="8"/>
  <c r="AY303" i="8"/>
  <c r="AR303" i="8"/>
  <c r="AE303" i="8"/>
  <c r="R303" i="8"/>
  <c r="L303" i="8"/>
  <c r="AY301" i="8"/>
  <c r="AK301" i="8"/>
  <c r="Q301" i="8"/>
  <c r="AX300" i="8"/>
  <c r="AJ300" i="8"/>
  <c r="P300" i="8"/>
  <c r="V299" i="8"/>
  <c r="V695" i="8" s="1"/>
  <c r="V695" i="14" s="1"/>
  <c r="P299" i="8"/>
  <c r="P695" i="8" s="1"/>
  <c r="P695" i="14" s="1"/>
  <c r="V298" i="8"/>
  <c r="I298" i="8"/>
  <c r="V297" i="8"/>
  <c r="I297" i="8"/>
  <c r="O296" i="8"/>
  <c r="I296" i="8"/>
  <c r="AV295" i="8"/>
  <c r="AH295" i="8"/>
  <c r="AB295" i="8"/>
  <c r="U295" i="8"/>
  <c r="O295" i="8"/>
  <c r="BB294" i="8"/>
  <c r="AV294" i="8"/>
  <c r="AN294" i="8"/>
  <c r="AH294" i="8"/>
  <c r="U294" i="8"/>
  <c r="O294" i="8"/>
  <c r="H294" i="8"/>
  <c r="BB293" i="8"/>
  <c r="BB690" i="8" s="1"/>
  <c r="AN293" i="8"/>
  <c r="AN690" i="8" s="1"/>
  <c r="AH293" i="8"/>
  <c r="AH690" i="8" s="1"/>
  <c r="AA293" i="8"/>
  <c r="AA690" i="8" s="1"/>
  <c r="U293" i="8"/>
  <c r="U690" i="8" s="1"/>
  <c r="N293" i="8"/>
  <c r="G293" i="8"/>
  <c r="BA292" i="8"/>
  <c r="AM292" i="8"/>
  <c r="AG292" i="8"/>
  <c r="Z292" i="8"/>
  <c r="T292" i="8"/>
  <c r="G292" i="8"/>
  <c r="AU291" i="8"/>
  <c r="AU686" i="8" s="1"/>
  <c r="AG291" i="8"/>
  <c r="AG686" i="8" s="1"/>
  <c r="AA291" i="8"/>
  <c r="AA686" i="8" s="1"/>
  <c r="N291" i="8"/>
  <c r="N686" i="8" s="1"/>
  <c r="BB290" i="8"/>
  <c r="BB685" i="8" s="1"/>
  <c r="AN290" i="8"/>
  <c r="AN685" i="8" s="1"/>
  <c r="AH290" i="8"/>
  <c r="AH685" i="8" s="1"/>
  <c r="H290" i="8"/>
  <c r="H685" i="8" s="1"/>
  <c r="AV289" i="8"/>
  <c r="AO289" i="8"/>
  <c r="O289" i="8"/>
  <c r="I289" i="8"/>
  <c r="BC288" i="8"/>
  <c r="AW288" i="8"/>
  <c r="AW684" i="8" s="1"/>
  <c r="V288" i="8"/>
  <c r="V684" i="8" s="1"/>
  <c r="P288" i="8"/>
  <c r="AC287" i="8"/>
  <c r="AV286" i="8"/>
  <c r="AV683" i="8" s="1"/>
  <c r="AO286" i="8"/>
  <c r="AO683" i="8" s="1"/>
  <c r="O286" i="8"/>
  <c r="O683" i="8" s="1"/>
  <c r="I286" i="8"/>
  <c r="I683" i="8" s="1"/>
  <c r="AO378" i="6"/>
  <c r="I378" i="6"/>
  <c r="H383" i="6"/>
  <c r="L383" i="6"/>
  <c r="P383" i="6"/>
  <c r="T383" i="6"/>
  <c r="X383" i="6"/>
  <c r="AB383" i="6"/>
  <c r="AF383" i="6"/>
  <c r="AJ383" i="6"/>
  <c r="AN383" i="6"/>
  <c r="AR383" i="6"/>
  <c r="BA381" i="6"/>
  <c r="AQ381" i="6"/>
  <c r="AQ716" i="6" s="1"/>
  <c r="AC381" i="6"/>
  <c r="AC716" i="6" s="1"/>
  <c r="X381" i="6"/>
  <c r="M381" i="6"/>
  <c r="M716" i="6" s="1"/>
  <c r="H381" i="6"/>
  <c r="H716" i="6" s="1"/>
  <c r="AG378" i="6"/>
  <c r="AA383" i="6"/>
  <c r="R383" i="6"/>
  <c r="I383" i="6"/>
  <c r="AV381" i="6"/>
  <c r="AV716" i="6" s="1"/>
  <c r="AG381" i="6"/>
  <c r="AG716" i="6" s="1"/>
  <c r="I380" i="6"/>
  <c r="M380" i="6"/>
  <c r="Q380" i="6"/>
  <c r="U380" i="6"/>
  <c r="Y380" i="6"/>
  <c r="AC380" i="6"/>
  <c r="AG380" i="6"/>
  <c r="AK380" i="6"/>
  <c r="AO380" i="6"/>
  <c r="AT380" i="6"/>
  <c r="AX380" i="6"/>
  <c r="BB380" i="6"/>
  <c r="F380" i="6"/>
  <c r="J380" i="6"/>
  <c r="N380" i="6"/>
  <c r="R380" i="6"/>
  <c r="V380" i="6"/>
  <c r="Z380" i="6"/>
  <c r="AD380" i="6"/>
  <c r="AH380" i="6"/>
  <c r="AL380" i="6"/>
  <c r="AP380" i="6"/>
  <c r="AU380" i="6"/>
  <c r="AY380" i="6"/>
  <c r="BC380" i="6"/>
  <c r="AT378" i="6"/>
  <c r="M378" i="6"/>
  <c r="H376" i="6"/>
  <c r="L376" i="6"/>
  <c r="P376" i="6"/>
  <c r="T376" i="6"/>
  <c r="X376" i="6"/>
  <c r="AB376" i="6"/>
  <c r="AF376" i="6"/>
  <c r="AJ376" i="6"/>
  <c r="AN376" i="6"/>
  <c r="AR376" i="6"/>
  <c r="AW376" i="6"/>
  <c r="BA376" i="6"/>
  <c r="I376" i="6"/>
  <c r="M376" i="6"/>
  <c r="Q376" i="6"/>
  <c r="U376" i="6"/>
  <c r="Y376" i="6"/>
  <c r="AC376" i="6"/>
  <c r="AG376" i="6"/>
  <c r="AK376" i="6"/>
  <c r="AO376" i="6"/>
  <c r="AT376" i="6"/>
  <c r="AX376" i="6"/>
  <c r="BB376" i="6"/>
  <c r="F376" i="6"/>
  <c r="J376" i="6"/>
  <c r="N376" i="6"/>
  <c r="R376" i="6"/>
  <c r="V376" i="6"/>
  <c r="Z376" i="6"/>
  <c r="AD376" i="6"/>
  <c r="AH376" i="6"/>
  <c r="AL376" i="6"/>
  <c r="AP376" i="6"/>
  <c r="AU376" i="6"/>
  <c r="AY376" i="6"/>
  <c r="BC376" i="6"/>
  <c r="H379" i="6"/>
  <c r="W376" i="6"/>
  <c r="F378" i="6"/>
  <c r="J378" i="6"/>
  <c r="N378" i="6"/>
  <c r="R378" i="6"/>
  <c r="V378" i="6"/>
  <c r="Z378" i="6"/>
  <c r="AD378" i="6"/>
  <c r="AH378" i="6"/>
  <c r="AL378" i="6"/>
  <c r="AP378" i="6"/>
  <c r="AU378" i="6"/>
  <c r="AY378" i="6"/>
  <c r="G378" i="6"/>
  <c r="K378" i="6"/>
  <c r="O378" i="6"/>
  <c r="S378" i="6"/>
  <c r="W378" i="6"/>
  <c r="AA378" i="6"/>
  <c r="AE378" i="6"/>
  <c r="AI378" i="6"/>
  <c r="AM378" i="6"/>
  <c r="AQ378" i="6"/>
  <c r="AV378" i="6"/>
  <c r="AZ378" i="6"/>
  <c r="H378" i="6"/>
  <c r="L378" i="6"/>
  <c r="P378" i="6"/>
  <c r="T378" i="6"/>
  <c r="X378" i="6"/>
  <c r="AB378" i="6"/>
  <c r="AF378" i="6"/>
  <c r="AJ378" i="6"/>
  <c r="AN378" i="6"/>
  <c r="AR378" i="6"/>
  <c r="AW378" i="6"/>
  <c r="BA378" i="6"/>
  <c r="F381" i="6"/>
  <c r="J381" i="6"/>
  <c r="N381" i="6"/>
  <c r="R381" i="6"/>
  <c r="V381" i="6"/>
  <c r="Z381" i="6"/>
  <c r="AD381" i="6"/>
  <c r="AH381" i="6"/>
  <c r="AL381" i="6"/>
  <c r="AP381" i="6"/>
  <c r="AU381" i="6"/>
  <c r="AY381" i="6"/>
  <c r="BC381" i="6"/>
  <c r="G381" i="6"/>
  <c r="K381" i="6"/>
  <c r="K716" i="6" s="1"/>
  <c r="O381" i="6"/>
  <c r="O716" i="6" s="1"/>
  <c r="S381" i="6"/>
  <c r="S716" i="6" s="1"/>
  <c r="W381" i="6"/>
  <c r="W716" i="6" s="1"/>
  <c r="AA381" i="6"/>
  <c r="AA716" i="6" s="1"/>
  <c r="AX378" i="6"/>
  <c r="Q378" i="6"/>
  <c r="AZ377" i="6"/>
  <c r="AV377" i="6"/>
  <c r="AQ377" i="6"/>
  <c r="AM377" i="6"/>
  <c r="AI377" i="6"/>
  <c r="AE377" i="6"/>
  <c r="AA377" i="6"/>
  <c r="W377" i="6"/>
  <c r="S377" i="6"/>
  <c r="O377" i="6"/>
  <c r="K377" i="6"/>
  <c r="G377" i="6"/>
  <c r="BA374" i="6"/>
  <c r="AW374" i="6"/>
  <c r="AR374" i="6"/>
  <c r="AN374" i="6"/>
  <c r="AJ374" i="6"/>
  <c r="AF374" i="6"/>
  <c r="AB374" i="6"/>
  <c r="X374" i="6"/>
  <c r="T374" i="6"/>
  <c r="P374" i="6"/>
  <c r="L374" i="6"/>
  <c r="H374" i="6"/>
  <c r="AZ373" i="6"/>
  <c r="AZ708" i="6" s="1"/>
  <c r="AV373" i="6"/>
  <c r="AV708" i="6" s="1"/>
  <c r="AQ373" i="6"/>
  <c r="AQ708" i="6" s="1"/>
  <c r="AM373" i="6"/>
  <c r="AM708" i="6" s="1"/>
  <c r="AI373" i="6"/>
  <c r="AI708" i="6" s="1"/>
  <c r="AE373" i="6"/>
  <c r="AE708" i="6" s="1"/>
  <c r="AA373" i="6"/>
  <c r="AA708" i="6" s="1"/>
  <c r="W373" i="6"/>
  <c r="W708" i="6" s="1"/>
  <c r="S373" i="6"/>
  <c r="S708" i="6" s="1"/>
  <c r="O373" i="6"/>
  <c r="O708" i="6" s="1"/>
  <c r="K373" i="6"/>
  <c r="K708" i="6" s="1"/>
  <c r="G373" i="6"/>
  <c r="G708" i="6" s="1"/>
  <c r="BC372" i="6"/>
  <c r="AY372" i="6"/>
  <c r="AU372" i="6"/>
  <c r="AP372" i="6"/>
  <c r="AL372" i="6"/>
  <c r="AH372" i="6"/>
  <c r="AD372" i="6"/>
  <c r="P372" i="6"/>
  <c r="G372" i="6"/>
  <c r="AX371" i="6"/>
  <c r="AH371" i="6"/>
  <c r="AC371" i="6"/>
  <c r="R371" i="6"/>
  <c r="M371" i="6"/>
  <c r="G370" i="6"/>
  <c r="K370" i="6"/>
  <c r="O370" i="6"/>
  <c r="S370" i="6"/>
  <c r="W370" i="6"/>
  <c r="AA370" i="6"/>
  <c r="AE370" i="6"/>
  <c r="AI370" i="6"/>
  <c r="AM370" i="6"/>
  <c r="AQ370" i="6"/>
  <c r="AV370" i="6"/>
  <c r="AZ370" i="6"/>
  <c r="F370" i="6"/>
  <c r="J370" i="6"/>
  <c r="N370" i="6"/>
  <c r="R370" i="6"/>
  <c r="V370" i="6"/>
  <c r="Z370" i="6"/>
  <c r="AD370" i="6"/>
  <c r="AH370" i="6"/>
  <c r="AL370" i="6"/>
  <c r="AP370" i="6"/>
  <c r="AU370" i="6"/>
  <c r="AY370" i="6"/>
  <c r="BC370" i="6"/>
  <c r="AN365" i="6"/>
  <c r="T372" i="6"/>
  <c r="K372" i="6"/>
  <c r="BB371" i="6"/>
  <c r="BA365" i="6"/>
  <c r="H363" i="6"/>
  <c r="H703" i="6" s="1"/>
  <c r="L363" i="6"/>
  <c r="L703" i="6" s="1"/>
  <c r="P363" i="6"/>
  <c r="P703" i="6" s="1"/>
  <c r="T363" i="6"/>
  <c r="T703" i="6" s="1"/>
  <c r="X363" i="6"/>
  <c r="X703" i="6" s="1"/>
  <c r="AB363" i="6"/>
  <c r="AB703" i="6" s="1"/>
  <c r="AF363" i="6"/>
  <c r="AF703" i="6" s="1"/>
  <c r="AJ363" i="6"/>
  <c r="AJ703" i="6" s="1"/>
  <c r="AN363" i="6"/>
  <c r="AN703" i="6" s="1"/>
  <c r="AR363" i="6"/>
  <c r="AR703" i="6" s="1"/>
  <c r="AW363" i="6"/>
  <c r="AW703" i="6" s="1"/>
  <c r="BA363" i="6"/>
  <c r="BA703" i="6" s="1"/>
  <c r="I363" i="6"/>
  <c r="I703" i="6" s="1"/>
  <c r="M363" i="6"/>
  <c r="M703" i="6" s="1"/>
  <c r="Q363" i="6"/>
  <c r="Q703" i="6" s="1"/>
  <c r="U363" i="6"/>
  <c r="U703" i="6" s="1"/>
  <c r="Y363" i="6"/>
  <c r="Y703" i="6" s="1"/>
  <c r="AC363" i="6"/>
  <c r="AC703" i="6" s="1"/>
  <c r="AG363" i="6"/>
  <c r="AK363" i="6"/>
  <c r="AK703" i="6" s="1"/>
  <c r="AO363" i="6"/>
  <c r="AO703" i="6" s="1"/>
  <c r="AT363" i="6"/>
  <c r="AT703" i="6" s="1"/>
  <c r="AX363" i="6"/>
  <c r="AX703" i="6" s="1"/>
  <c r="BB363" i="6"/>
  <c r="BB703" i="6" s="1"/>
  <c r="F363" i="6"/>
  <c r="J363" i="6"/>
  <c r="N363" i="6"/>
  <c r="R363" i="6"/>
  <c r="V363" i="6"/>
  <c r="Z363" i="6"/>
  <c r="AD363" i="6"/>
  <c r="AH363" i="6"/>
  <c r="AL363" i="6"/>
  <c r="AP363" i="6"/>
  <c r="AU363" i="6"/>
  <c r="AY363" i="6"/>
  <c r="BC363" i="6"/>
  <c r="G363" i="6"/>
  <c r="K363" i="6"/>
  <c r="K703" i="6" s="1"/>
  <c r="O363" i="6"/>
  <c r="O703" i="6" s="1"/>
  <c r="S363" i="6"/>
  <c r="S703" i="6" s="1"/>
  <c r="W363" i="6"/>
  <c r="W703" i="6" s="1"/>
  <c r="AA363" i="6"/>
  <c r="AA703" i="6" s="1"/>
  <c r="AE363" i="6"/>
  <c r="AE703" i="6" s="1"/>
  <c r="AI363" i="6"/>
  <c r="AI703" i="6" s="1"/>
  <c r="AM363" i="6"/>
  <c r="AM703" i="6" s="1"/>
  <c r="AQ363" i="6"/>
  <c r="AQ703" i="6" s="1"/>
  <c r="AV363" i="6"/>
  <c r="AV703" i="6" s="1"/>
  <c r="AZ363" i="6"/>
  <c r="AZ703" i="6" s="1"/>
  <c r="AW379" i="6"/>
  <c r="AR379" i="6"/>
  <c r="AN379" i="6"/>
  <c r="AJ379" i="6"/>
  <c r="AF379" i="6"/>
  <c r="AB379" i="6"/>
  <c r="X379" i="6"/>
  <c r="T379" i="6"/>
  <c r="P379" i="6"/>
  <c r="L379" i="6"/>
  <c r="BC377" i="6"/>
  <c r="AY377" i="6"/>
  <c r="AU377" i="6"/>
  <c r="AP377" i="6"/>
  <c r="AL377" i="6"/>
  <c r="AH377" i="6"/>
  <c r="AD377" i="6"/>
  <c r="Z377" i="6"/>
  <c r="V377" i="6"/>
  <c r="R377" i="6"/>
  <c r="N377" i="6"/>
  <c r="J377" i="6"/>
  <c r="AZ374" i="6"/>
  <c r="AV374" i="6"/>
  <c r="AQ374" i="6"/>
  <c r="AM374" i="6"/>
  <c r="AI374" i="6"/>
  <c r="AE374" i="6"/>
  <c r="AA374" i="6"/>
  <c r="W374" i="6"/>
  <c r="S374" i="6"/>
  <c r="O374" i="6"/>
  <c r="K374" i="6"/>
  <c r="G374" i="6"/>
  <c r="BC373" i="6"/>
  <c r="AY373" i="6"/>
  <c r="AU373" i="6"/>
  <c r="AP373" i="6"/>
  <c r="AL373" i="6"/>
  <c r="AH373" i="6"/>
  <c r="AD373" i="6"/>
  <c r="Z373" i="6"/>
  <c r="V373" i="6"/>
  <c r="R373" i="6"/>
  <c r="N373" i="6"/>
  <c r="J373" i="6"/>
  <c r="AT372" i="6"/>
  <c r="AO372" i="6"/>
  <c r="AK372" i="6"/>
  <c r="AG372" i="6"/>
  <c r="X372" i="6"/>
  <c r="O372" i="6"/>
  <c r="V371" i="6"/>
  <c r="Q371" i="6"/>
  <c r="F365" i="6"/>
  <c r="J365" i="6"/>
  <c r="J704" i="6" s="1"/>
  <c r="N365" i="6"/>
  <c r="N704" i="6" s="1"/>
  <c r="R365" i="6"/>
  <c r="V365" i="6"/>
  <c r="Z365" i="6"/>
  <c r="AD365" i="6"/>
  <c r="AD704" i="6" s="1"/>
  <c r="AH365" i="6"/>
  <c r="AL365" i="6"/>
  <c r="AP365" i="6"/>
  <c r="AU365" i="6"/>
  <c r="AU704" i="6" s="1"/>
  <c r="AY365" i="6"/>
  <c r="BC365" i="6"/>
  <c r="G365" i="6"/>
  <c r="K365" i="6"/>
  <c r="O365" i="6"/>
  <c r="S365" i="6"/>
  <c r="W365" i="6"/>
  <c r="W704" i="6" s="1"/>
  <c r="AA365" i="6"/>
  <c r="AE365" i="6"/>
  <c r="AI365" i="6"/>
  <c r="AM365" i="6"/>
  <c r="AM704" i="6" s="1"/>
  <c r="AQ365" i="6"/>
  <c r="AQ704" i="6" s="1"/>
  <c r="AV365" i="6"/>
  <c r="AZ365" i="6"/>
  <c r="AZ704" i="6" s="1"/>
  <c r="H365" i="6"/>
  <c r="L365" i="6"/>
  <c r="I365" i="6"/>
  <c r="M365" i="6"/>
  <c r="M704" i="6" s="1"/>
  <c r="Q365" i="6"/>
  <c r="Q704" i="6" s="1"/>
  <c r="U365" i="6"/>
  <c r="U704" i="6" s="1"/>
  <c r="Y365" i="6"/>
  <c r="Y704" i="6" s="1"/>
  <c r="AC365" i="6"/>
  <c r="AG365" i="6"/>
  <c r="AG704" i="6" s="1"/>
  <c r="AK365" i="6"/>
  <c r="AK704" i="6" s="1"/>
  <c r="AO365" i="6"/>
  <c r="AT365" i="6"/>
  <c r="AT704" i="6" s="1"/>
  <c r="AX365" i="6"/>
  <c r="AX704" i="6" s="1"/>
  <c r="BB365" i="6"/>
  <c r="BB704" i="6" s="1"/>
  <c r="BC374" i="6"/>
  <c r="AY374" i="6"/>
  <c r="AU374" i="6"/>
  <c r="AP374" i="6"/>
  <c r="AL374" i="6"/>
  <c r="AH374" i="6"/>
  <c r="AD374" i="6"/>
  <c r="Z374" i="6"/>
  <c r="V374" i="6"/>
  <c r="R374" i="6"/>
  <c r="N374" i="6"/>
  <c r="J374" i="6"/>
  <c r="I372" i="6"/>
  <c r="M372" i="6"/>
  <c r="Q372" i="6"/>
  <c r="U372" i="6"/>
  <c r="Y372" i="6"/>
  <c r="AC372" i="6"/>
  <c r="H371" i="6"/>
  <c r="L371" i="6"/>
  <c r="P371" i="6"/>
  <c r="T371" i="6"/>
  <c r="X371" i="6"/>
  <c r="AB371" i="6"/>
  <c r="AF371" i="6"/>
  <c r="AJ371" i="6"/>
  <c r="AN371" i="6"/>
  <c r="AR371" i="6"/>
  <c r="AW371" i="6"/>
  <c r="BA371" i="6"/>
  <c r="G371" i="6"/>
  <c r="K371" i="6"/>
  <c r="O371" i="6"/>
  <c r="S371" i="6"/>
  <c r="W371" i="6"/>
  <c r="AA371" i="6"/>
  <c r="AE371" i="6"/>
  <c r="AI371" i="6"/>
  <c r="AM371" i="6"/>
  <c r="G366" i="6"/>
  <c r="K366" i="6"/>
  <c r="O366" i="6"/>
  <c r="S366" i="6"/>
  <c r="W366" i="6"/>
  <c r="AA366" i="6"/>
  <c r="AE366" i="6"/>
  <c r="AI366" i="6"/>
  <c r="AM366" i="6"/>
  <c r="AQ366" i="6"/>
  <c r="AV366" i="6"/>
  <c r="AZ366" i="6"/>
  <c r="H366" i="6"/>
  <c r="L366" i="6"/>
  <c r="P366" i="6"/>
  <c r="T366" i="6"/>
  <c r="X366" i="6"/>
  <c r="AB366" i="6"/>
  <c r="AF366" i="6"/>
  <c r="AJ366" i="6"/>
  <c r="AN366" i="6"/>
  <c r="AR366" i="6"/>
  <c r="AW366" i="6"/>
  <c r="BA366" i="6"/>
  <c r="F366" i="6"/>
  <c r="J366" i="6"/>
  <c r="N366" i="6"/>
  <c r="R366" i="6"/>
  <c r="V366" i="6"/>
  <c r="Z366" i="6"/>
  <c r="AD366" i="6"/>
  <c r="AH366" i="6"/>
  <c r="AL366" i="6"/>
  <c r="AP366" i="6"/>
  <c r="AU366" i="6"/>
  <c r="AY366" i="6"/>
  <c r="BC366" i="6"/>
  <c r="X365" i="6"/>
  <c r="F361" i="6"/>
  <c r="J361" i="6"/>
  <c r="N361" i="6"/>
  <c r="R361" i="6"/>
  <c r="V361" i="6"/>
  <c r="Z361" i="6"/>
  <c r="AD361" i="6"/>
  <c r="AH361" i="6"/>
  <c r="AL361" i="6"/>
  <c r="AP361" i="6"/>
  <c r="AU361" i="6"/>
  <c r="AY361" i="6"/>
  <c r="BC361" i="6"/>
  <c r="G361" i="6"/>
  <c r="K361" i="6"/>
  <c r="K700" i="6" s="1"/>
  <c r="O361" i="6"/>
  <c r="S361" i="6"/>
  <c r="W361" i="6"/>
  <c r="AA361" i="6"/>
  <c r="AE361" i="6"/>
  <c r="AI361" i="6"/>
  <c r="AM361" i="6"/>
  <c r="AQ361" i="6"/>
  <c r="AV361" i="6"/>
  <c r="AZ361" i="6"/>
  <c r="AZ700" i="6" s="1"/>
  <c r="H361" i="6"/>
  <c r="L361" i="6"/>
  <c r="P361" i="6"/>
  <c r="T361" i="6"/>
  <c r="X361" i="6"/>
  <c r="AB361" i="6"/>
  <c r="AF361" i="6"/>
  <c r="AJ361" i="6"/>
  <c r="AN361" i="6"/>
  <c r="AR361" i="6"/>
  <c r="AW361" i="6"/>
  <c r="BA361" i="6"/>
  <c r="I361" i="6"/>
  <c r="I700" i="6" s="1"/>
  <c r="M361" i="6"/>
  <c r="Q361" i="6"/>
  <c r="Q700" i="6" s="1"/>
  <c r="U361" i="6"/>
  <c r="U700" i="6" s="1"/>
  <c r="Y361" i="6"/>
  <c r="Y700" i="6" s="1"/>
  <c r="AC361" i="6"/>
  <c r="AG361" i="6"/>
  <c r="AG700" i="6" s="1"/>
  <c r="AK361" i="6"/>
  <c r="AK700" i="6" s="1"/>
  <c r="AO361" i="6"/>
  <c r="AO700" i="6" s="1"/>
  <c r="AT361" i="6"/>
  <c r="AX361" i="6"/>
  <c r="AX700" i="6" s="1"/>
  <c r="BB361" i="6"/>
  <c r="BB700" i="6" s="1"/>
  <c r="AA372" i="6"/>
  <c r="R372" i="6"/>
  <c r="AU371" i="6"/>
  <c r="F369" i="6"/>
  <c r="J369" i="6"/>
  <c r="N369" i="6"/>
  <c r="R369" i="6"/>
  <c r="V369" i="6"/>
  <c r="Z369" i="6"/>
  <c r="AD369" i="6"/>
  <c r="AH369" i="6"/>
  <c r="AL369" i="6"/>
  <c r="AP369" i="6"/>
  <c r="AU369" i="6"/>
  <c r="AY369" i="6"/>
  <c r="BC369" i="6"/>
  <c r="I369" i="6"/>
  <c r="M369" i="6"/>
  <c r="M707" i="6" s="1"/>
  <c r="Q369" i="6"/>
  <c r="Q707" i="6" s="1"/>
  <c r="U369" i="6"/>
  <c r="U707" i="6" s="1"/>
  <c r="Y369" i="6"/>
  <c r="Y707" i="6" s="1"/>
  <c r="AC369" i="6"/>
  <c r="AC707" i="6" s="1"/>
  <c r="AG369" i="6"/>
  <c r="AG707" i="6" s="1"/>
  <c r="AK369" i="6"/>
  <c r="AK707" i="6" s="1"/>
  <c r="AO369" i="6"/>
  <c r="AO707" i="6" s="1"/>
  <c r="AT369" i="6"/>
  <c r="AT707" i="6" s="1"/>
  <c r="AX369" i="6"/>
  <c r="AX707" i="6" s="1"/>
  <c r="BB369" i="6"/>
  <c r="BB707" i="6" s="1"/>
  <c r="I368" i="6"/>
  <c r="M368" i="6"/>
  <c r="Q368" i="6"/>
  <c r="U368" i="6"/>
  <c r="Y368" i="6"/>
  <c r="AC368" i="6"/>
  <c r="AG368" i="6"/>
  <c r="AK368" i="6"/>
  <c r="AO368" i="6"/>
  <c r="AT368" i="6"/>
  <c r="AX368" i="6"/>
  <c r="BB368" i="6"/>
  <c r="F368" i="6"/>
  <c r="J368" i="6"/>
  <c r="N368" i="6"/>
  <c r="R368" i="6"/>
  <c r="V368" i="6"/>
  <c r="Z368" i="6"/>
  <c r="AD368" i="6"/>
  <c r="AH368" i="6"/>
  <c r="AL368" i="6"/>
  <c r="AP368" i="6"/>
  <c r="AU368" i="6"/>
  <c r="AY368" i="6"/>
  <c r="BC368" i="6"/>
  <c r="H368" i="6"/>
  <c r="L368" i="6"/>
  <c r="P368" i="6"/>
  <c r="T368" i="6"/>
  <c r="X368" i="6"/>
  <c r="AB368" i="6"/>
  <c r="AF368" i="6"/>
  <c r="AJ368" i="6"/>
  <c r="AN368" i="6"/>
  <c r="AR368" i="6"/>
  <c r="AW368" i="6"/>
  <c r="BA368" i="6"/>
  <c r="H367" i="6"/>
  <c r="L367" i="6"/>
  <c r="P367" i="6"/>
  <c r="T367" i="6"/>
  <c r="X367" i="6"/>
  <c r="AB367" i="6"/>
  <c r="AF367" i="6"/>
  <c r="AJ367" i="6"/>
  <c r="AN367" i="6"/>
  <c r="AR367" i="6"/>
  <c r="AW367" i="6"/>
  <c r="BA367" i="6"/>
  <c r="I367" i="6"/>
  <c r="M367" i="6"/>
  <c r="Q367" i="6"/>
  <c r="U367" i="6"/>
  <c r="Y367" i="6"/>
  <c r="AC367" i="6"/>
  <c r="AG367" i="6"/>
  <c r="AK367" i="6"/>
  <c r="AO367" i="6"/>
  <c r="AT367" i="6"/>
  <c r="AX367" i="6"/>
  <c r="BB367" i="6"/>
  <c r="G367" i="6"/>
  <c r="K367" i="6"/>
  <c r="O367" i="6"/>
  <c r="S367" i="6"/>
  <c r="W367" i="6"/>
  <c r="AA367" i="6"/>
  <c r="AE367" i="6"/>
  <c r="AI367" i="6"/>
  <c r="AM367" i="6"/>
  <c r="AQ367" i="6"/>
  <c r="AV367" i="6"/>
  <c r="AZ367" i="6"/>
  <c r="AX366" i="6"/>
  <c r="Q366" i="6"/>
  <c r="AJ365" i="6"/>
  <c r="I364" i="6"/>
  <c r="M364" i="6"/>
  <c r="Q364" i="6"/>
  <c r="U364" i="6"/>
  <c r="Y364" i="6"/>
  <c r="AC364" i="6"/>
  <c r="AG364" i="6"/>
  <c r="AK364" i="6"/>
  <c r="AO364" i="6"/>
  <c r="AT364" i="6"/>
  <c r="AX364" i="6"/>
  <c r="BB364" i="6"/>
  <c r="F364" i="6"/>
  <c r="J364" i="6"/>
  <c r="N364" i="6"/>
  <c r="R364" i="6"/>
  <c r="V364" i="6"/>
  <c r="Z364" i="6"/>
  <c r="AD364" i="6"/>
  <c r="AH364" i="6"/>
  <c r="AL364" i="6"/>
  <c r="AP364" i="6"/>
  <c r="AU364" i="6"/>
  <c r="AY364" i="6"/>
  <c r="BC364" i="6"/>
  <c r="G364" i="6"/>
  <c r="K364" i="6"/>
  <c r="O364" i="6"/>
  <c r="S364" i="6"/>
  <c r="W364" i="6"/>
  <c r="AA364" i="6"/>
  <c r="AE364" i="6"/>
  <c r="AI364" i="6"/>
  <c r="AM364" i="6"/>
  <c r="AQ364" i="6"/>
  <c r="AV364" i="6"/>
  <c r="AZ364" i="6"/>
  <c r="H364" i="6"/>
  <c r="L364" i="6"/>
  <c r="P364" i="6"/>
  <c r="T364" i="6"/>
  <c r="X364" i="6"/>
  <c r="AB364" i="6"/>
  <c r="AF364" i="6"/>
  <c r="AJ364" i="6"/>
  <c r="AN364" i="6"/>
  <c r="AR364" i="6"/>
  <c r="AW364" i="6"/>
  <c r="BA364" i="6"/>
  <c r="Z372" i="6"/>
  <c r="L372" i="6"/>
  <c r="AB365" i="6"/>
  <c r="F360" i="6"/>
  <c r="J360" i="6"/>
  <c r="N360" i="6"/>
  <c r="R360" i="6"/>
  <c r="V360" i="6"/>
  <c r="Z360" i="6"/>
  <c r="AD360" i="6"/>
  <c r="X359" i="6"/>
  <c r="O359" i="6"/>
  <c r="F359" i="6"/>
  <c r="AQ358" i="6"/>
  <c r="AH358" i="6"/>
  <c r="Y358" i="6"/>
  <c r="K358" i="6"/>
  <c r="BC362" i="6"/>
  <c r="BC702" i="6" s="1"/>
  <c r="AY362" i="6"/>
  <c r="AY702" i="6" s="1"/>
  <c r="AU362" i="6"/>
  <c r="AU702" i="6" s="1"/>
  <c r="AP362" i="6"/>
  <c r="AP702" i="6" s="1"/>
  <c r="AL362" i="6"/>
  <c r="AL702" i="6" s="1"/>
  <c r="AH362" i="6"/>
  <c r="AH702" i="6" s="1"/>
  <c r="AD362" i="6"/>
  <c r="AD702" i="6" s="1"/>
  <c r="Z362" i="6"/>
  <c r="Z702" i="6" s="1"/>
  <c r="V362" i="6"/>
  <c r="V702" i="6" s="1"/>
  <c r="R362" i="6"/>
  <c r="R702" i="6" s="1"/>
  <c r="N362" i="6"/>
  <c r="N702" i="6" s="1"/>
  <c r="J362" i="6"/>
  <c r="J702" i="6" s="1"/>
  <c r="F362" i="6"/>
  <c r="F702" i="6" s="1"/>
  <c r="AJ360" i="6"/>
  <c r="AF360" i="6"/>
  <c r="W360" i="6"/>
  <c r="I360" i="6"/>
  <c r="AZ359" i="6"/>
  <c r="AP359" i="6"/>
  <c r="AB359" i="6"/>
  <c r="S359" i="6"/>
  <c r="AV358" i="6"/>
  <c r="AL358" i="6"/>
  <c r="AC358" i="6"/>
  <c r="O358" i="6"/>
  <c r="F358" i="6"/>
  <c r="F356" i="6"/>
  <c r="J356" i="6"/>
  <c r="J698" i="6" s="1"/>
  <c r="N356" i="6"/>
  <c r="N698" i="6" s="1"/>
  <c r="R356" i="6"/>
  <c r="R698" i="6" s="1"/>
  <c r="V356" i="6"/>
  <c r="V698" i="6" s="1"/>
  <c r="Z356" i="6"/>
  <c r="Z698" i="6" s="1"/>
  <c r="AD356" i="6"/>
  <c r="AD698" i="6" s="1"/>
  <c r="AH356" i="6"/>
  <c r="AH698" i="6" s="1"/>
  <c r="AL356" i="6"/>
  <c r="AL698" i="6" s="1"/>
  <c r="AP356" i="6"/>
  <c r="AP698" i="6" s="1"/>
  <c r="AU356" i="6"/>
  <c r="AU698" i="6" s="1"/>
  <c r="AY356" i="6"/>
  <c r="AY698" i="6" s="1"/>
  <c r="BC356" i="6"/>
  <c r="BC698" i="6" s="1"/>
  <c r="H356" i="6"/>
  <c r="H698" i="6" s="1"/>
  <c r="L356" i="6"/>
  <c r="L698" i="6" s="1"/>
  <c r="P356" i="6"/>
  <c r="P698" i="6" s="1"/>
  <c r="T356" i="6"/>
  <c r="T698" i="6" s="1"/>
  <c r="X356" i="6"/>
  <c r="X698" i="6" s="1"/>
  <c r="AB356" i="6"/>
  <c r="AB698" i="6" s="1"/>
  <c r="AF356" i="6"/>
  <c r="AF698" i="6" s="1"/>
  <c r="AJ356" i="6"/>
  <c r="AJ698" i="6" s="1"/>
  <c r="AN356" i="6"/>
  <c r="AN698" i="6" s="1"/>
  <c r="AR356" i="6"/>
  <c r="AR698" i="6" s="1"/>
  <c r="AW356" i="6"/>
  <c r="AW698" i="6" s="1"/>
  <c r="BA356" i="6"/>
  <c r="BA698" i="6" s="1"/>
  <c r="I359" i="6"/>
  <c r="I699" i="6" s="1"/>
  <c r="M359" i="6"/>
  <c r="M699" i="6" s="1"/>
  <c r="Q359" i="6"/>
  <c r="U359" i="6"/>
  <c r="Y359" i="6"/>
  <c r="Y699" i="6" s="1"/>
  <c r="AC359" i="6"/>
  <c r="AG359" i="6"/>
  <c r="AG699" i="6" s="1"/>
  <c r="AK359" i="6"/>
  <c r="AK699" i="6" s="1"/>
  <c r="AO359" i="6"/>
  <c r="AO699" i="6" s="1"/>
  <c r="AT359" i="6"/>
  <c r="AX359" i="6"/>
  <c r="BB359" i="6"/>
  <c r="AZ358" i="6"/>
  <c r="AP358" i="6"/>
  <c r="AG358" i="6"/>
  <c r="S358" i="6"/>
  <c r="H351" i="6"/>
  <c r="L351" i="6"/>
  <c r="P351" i="6"/>
  <c r="T351" i="6"/>
  <c r="X351" i="6"/>
  <c r="AB351" i="6"/>
  <c r="AF351" i="6"/>
  <c r="AJ351" i="6"/>
  <c r="AN351" i="6"/>
  <c r="AR351" i="6"/>
  <c r="AW351" i="6"/>
  <c r="BA351" i="6"/>
  <c r="I351" i="6"/>
  <c r="M351" i="6"/>
  <c r="Q351" i="6"/>
  <c r="U351" i="6"/>
  <c r="Y351" i="6"/>
  <c r="AC351" i="6"/>
  <c r="AG351" i="6"/>
  <c r="AK351" i="6"/>
  <c r="AO351" i="6"/>
  <c r="AT351" i="6"/>
  <c r="AX351" i="6"/>
  <c r="BB351" i="6"/>
  <c r="F351" i="6"/>
  <c r="J351" i="6"/>
  <c r="N351" i="6"/>
  <c r="R351" i="6"/>
  <c r="V351" i="6"/>
  <c r="Z351" i="6"/>
  <c r="AD351" i="6"/>
  <c r="AH351" i="6"/>
  <c r="AL351" i="6"/>
  <c r="AP351" i="6"/>
  <c r="AU351" i="6"/>
  <c r="AY351" i="6"/>
  <c r="BC351" i="6"/>
  <c r="G351" i="6"/>
  <c r="K351" i="6"/>
  <c r="O351" i="6"/>
  <c r="S351" i="6"/>
  <c r="W351" i="6"/>
  <c r="AA351" i="6"/>
  <c r="AE351" i="6"/>
  <c r="AI351" i="6"/>
  <c r="AM351" i="6"/>
  <c r="AQ351" i="6"/>
  <c r="AV351" i="6"/>
  <c r="AZ351" i="6"/>
  <c r="H358" i="6"/>
  <c r="L358" i="6"/>
  <c r="P358" i="6"/>
  <c r="T358" i="6"/>
  <c r="X358" i="6"/>
  <c r="AB358" i="6"/>
  <c r="AF358" i="6"/>
  <c r="AJ358" i="6"/>
  <c r="AN358" i="6"/>
  <c r="AR358" i="6"/>
  <c r="AW358" i="6"/>
  <c r="BA358" i="6"/>
  <c r="H359" i="6"/>
  <c r="AY358" i="6"/>
  <c r="AO358" i="6"/>
  <c r="AA358" i="6"/>
  <c r="R358" i="6"/>
  <c r="I358" i="6"/>
  <c r="BA362" i="6"/>
  <c r="BA702" i="6" s="1"/>
  <c r="AW362" i="6"/>
  <c r="AW702" i="6" s="1"/>
  <c r="AR362" i="6"/>
  <c r="AR702" i="6" s="1"/>
  <c r="AN362" i="6"/>
  <c r="AN702" i="6" s="1"/>
  <c r="AJ362" i="6"/>
  <c r="AJ702" i="6" s="1"/>
  <c r="AF362" i="6"/>
  <c r="AF702" i="6" s="1"/>
  <c r="AB362" i="6"/>
  <c r="AB702" i="6" s="1"/>
  <c r="X362" i="6"/>
  <c r="X702" i="6" s="1"/>
  <c r="T362" i="6"/>
  <c r="T702" i="6" s="1"/>
  <c r="P362" i="6"/>
  <c r="P702" i="6" s="1"/>
  <c r="L362" i="6"/>
  <c r="L702" i="6" s="1"/>
  <c r="H362" i="6"/>
  <c r="H702" i="6" s="1"/>
  <c r="BC358" i="6"/>
  <c r="AT358" i="6"/>
  <c r="AE358" i="6"/>
  <c r="V358" i="6"/>
  <c r="M358" i="6"/>
  <c r="AZ362" i="6"/>
  <c r="AZ702" i="6" s="1"/>
  <c r="AV362" i="6"/>
  <c r="AV702" i="6" s="1"/>
  <c r="AQ362" i="6"/>
  <c r="AQ702" i="6" s="1"/>
  <c r="AM362" i="6"/>
  <c r="AM702" i="6" s="1"/>
  <c r="AI362" i="6"/>
  <c r="AI702" i="6" s="1"/>
  <c r="AE362" i="6"/>
  <c r="AE702" i="6" s="1"/>
  <c r="AA362" i="6"/>
  <c r="AA702" i="6" s="1"/>
  <c r="W362" i="6"/>
  <c r="W702" i="6" s="1"/>
  <c r="S362" i="6"/>
  <c r="S702" i="6" s="1"/>
  <c r="O362" i="6"/>
  <c r="O702" i="6" s="1"/>
  <c r="K362" i="6"/>
  <c r="K702" i="6" s="1"/>
  <c r="BB360" i="6"/>
  <c r="AX360" i="6"/>
  <c r="AT360" i="6"/>
  <c r="AO360" i="6"/>
  <c r="AK360" i="6"/>
  <c r="AG360" i="6"/>
  <c r="X360" i="6"/>
  <c r="O360" i="6"/>
  <c r="BA359" i="6"/>
  <c r="AQ359" i="6"/>
  <c r="AH359" i="6"/>
  <c r="T359" i="6"/>
  <c r="K359" i="6"/>
  <c r="BB358" i="6"/>
  <c r="AM358" i="6"/>
  <c r="AD358" i="6"/>
  <c r="U358" i="6"/>
  <c r="G358" i="6"/>
  <c r="AX356" i="6"/>
  <c r="AX698" i="6" s="1"/>
  <c r="AG356" i="6"/>
  <c r="AG698" i="6" s="1"/>
  <c r="Q356" i="6"/>
  <c r="Q698" i="6" s="1"/>
  <c r="I355" i="6"/>
  <c r="M355" i="6"/>
  <c r="Q355" i="6"/>
  <c r="U355" i="6"/>
  <c r="Y355" i="6"/>
  <c r="AC355" i="6"/>
  <c r="AG355" i="6"/>
  <c r="AK355" i="6"/>
  <c r="AO355" i="6"/>
  <c r="AT355" i="6"/>
  <c r="AX355" i="6"/>
  <c r="BB355" i="6"/>
  <c r="G355" i="6"/>
  <c r="K355" i="6"/>
  <c r="O355" i="6"/>
  <c r="S355" i="6"/>
  <c r="W355" i="6"/>
  <c r="AA355" i="6"/>
  <c r="AE355" i="6"/>
  <c r="AI355" i="6"/>
  <c r="AM355" i="6"/>
  <c r="AQ355" i="6"/>
  <c r="AV355" i="6"/>
  <c r="AZ355" i="6"/>
  <c r="BC354" i="6"/>
  <c r="AY354" i="6"/>
  <c r="AU354" i="6"/>
  <c r="AP354" i="6"/>
  <c r="AL354" i="6"/>
  <c r="AH354" i="6"/>
  <c r="AD354" i="6"/>
  <c r="Z354" i="6"/>
  <c r="V354" i="6"/>
  <c r="R354" i="6"/>
  <c r="N354" i="6"/>
  <c r="J354" i="6"/>
  <c r="F354" i="6"/>
  <c r="BA352" i="6"/>
  <c r="AW352" i="6"/>
  <c r="AR352" i="6"/>
  <c r="AN352" i="6"/>
  <c r="AJ352" i="6"/>
  <c r="AF352" i="6"/>
  <c r="AB352" i="6"/>
  <c r="X352" i="6"/>
  <c r="T352" i="6"/>
  <c r="P352" i="6"/>
  <c r="L352" i="6"/>
  <c r="H352" i="6"/>
  <c r="BC350" i="6"/>
  <c r="AY350" i="6"/>
  <c r="AU350" i="6"/>
  <c r="AP350" i="6"/>
  <c r="AL350" i="6"/>
  <c r="AH350" i="6"/>
  <c r="AD350" i="6"/>
  <c r="Z350" i="6"/>
  <c r="V350" i="6"/>
  <c r="R350" i="6"/>
  <c r="N350" i="6"/>
  <c r="J350" i="6"/>
  <c r="F350" i="6"/>
  <c r="H348" i="6"/>
  <c r="L348" i="6"/>
  <c r="P348" i="6"/>
  <c r="T348" i="6"/>
  <c r="X348" i="6"/>
  <c r="AB348" i="6"/>
  <c r="BA347" i="6"/>
  <c r="AL347" i="6"/>
  <c r="AC347" i="6"/>
  <c r="T347" i="6"/>
  <c r="F347" i="6"/>
  <c r="AT342" i="6"/>
  <c r="AJ342" i="6"/>
  <c r="AJ686" i="6" s="1"/>
  <c r="AA342" i="6"/>
  <c r="AA686" i="6" s="1"/>
  <c r="Q342" i="6"/>
  <c r="Q686" i="6" s="1"/>
  <c r="F338" i="6"/>
  <c r="J338" i="6"/>
  <c r="N338" i="6"/>
  <c r="R338" i="6"/>
  <c r="V338" i="6"/>
  <c r="Z338" i="6"/>
  <c r="AD338" i="6"/>
  <c r="AH338" i="6"/>
  <c r="AL338" i="6"/>
  <c r="AP338" i="6"/>
  <c r="AU338" i="6"/>
  <c r="AY338" i="6"/>
  <c r="BC338" i="6"/>
  <c r="G338" i="6"/>
  <c r="K338" i="6"/>
  <c r="O338" i="6"/>
  <c r="S338" i="6"/>
  <c r="W338" i="6"/>
  <c r="AA338" i="6"/>
  <c r="AE338" i="6"/>
  <c r="AI338" i="6"/>
  <c r="AM338" i="6"/>
  <c r="AQ338" i="6"/>
  <c r="AV338" i="6"/>
  <c r="AZ338" i="6"/>
  <c r="H338" i="6"/>
  <c r="L338" i="6"/>
  <c r="P338" i="6"/>
  <c r="T338" i="6"/>
  <c r="X338" i="6"/>
  <c r="AB338" i="6"/>
  <c r="AF338" i="6"/>
  <c r="AJ338" i="6"/>
  <c r="AN338" i="6"/>
  <c r="AR338" i="6"/>
  <c r="AW338" i="6"/>
  <c r="BA338" i="6"/>
  <c r="AA348" i="6"/>
  <c r="R348" i="6"/>
  <c r="I348" i="6"/>
  <c r="AP347" i="6"/>
  <c r="AG347" i="6"/>
  <c r="X347" i="6"/>
  <c r="AQ346" i="6"/>
  <c r="AC346" i="6"/>
  <c r="T346" i="6"/>
  <c r="AD343" i="6"/>
  <c r="U343" i="6"/>
  <c r="L343" i="6"/>
  <c r="AX342" i="6"/>
  <c r="AX686" i="6" s="1"/>
  <c r="AN342" i="6"/>
  <c r="AN686" i="6" s="1"/>
  <c r="AE342" i="6"/>
  <c r="AE686" i="6" s="1"/>
  <c r="AC340" i="6"/>
  <c r="M340" i="6"/>
  <c r="AX338" i="6"/>
  <c r="Q338" i="6"/>
  <c r="AZ352" i="6"/>
  <c r="AV352" i="6"/>
  <c r="AQ352" i="6"/>
  <c r="AM352" i="6"/>
  <c r="AI352" i="6"/>
  <c r="AE352" i="6"/>
  <c r="AA352" i="6"/>
  <c r="W352" i="6"/>
  <c r="S352" i="6"/>
  <c r="O352" i="6"/>
  <c r="K352" i="6"/>
  <c r="G352" i="6"/>
  <c r="G347" i="6"/>
  <c r="K347" i="6"/>
  <c r="O347" i="6"/>
  <c r="S347" i="6"/>
  <c r="W347" i="6"/>
  <c r="AA347" i="6"/>
  <c r="AE347" i="6"/>
  <c r="AI347" i="6"/>
  <c r="AM347" i="6"/>
  <c r="AQ347" i="6"/>
  <c r="AV347" i="6"/>
  <c r="AZ347" i="6"/>
  <c r="F342" i="6"/>
  <c r="J342" i="6"/>
  <c r="J686" i="6" s="1"/>
  <c r="N342" i="6"/>
  <c r="N686" i="6" s="1"/>
  <c r="R342" i="6"/>
  <c r="R686" i="6" s="1"/>
  <c r="V342" i="6"/>
  <c r="V686" i="6" s="1"/>
  <c r="Z342" i="6"/>
  <c r="Z686" i="6" s="1"/>
  <c r="AD342" i="6"/>
  <c r="AD686" i="6" s="1"/>
  <c r="AH342" i="6"/>
  <c r="AH686" i="6" s="1"/>
  <c r="AL342" i="6"/>
  <c r="AL686" i="6" s="1"/>
  <c r="AP342" i="6"/>
  <c r="AP686" i="6" s="1"/>
  <c r="AU342" i="6"/>
  <c r="AU686" i="6" s="1"/>
  <c r="AY342" i="6"/>
  <c r="AY686" i="6" s="1"/>
  <c r="BC342" i="6"/>
  <c r="BC686" i="6" s="1"/>
  <c r="H342" i="6"/>
  <c r="H686" i="6" s="1"/>
  <c r="L342" i="6"/>
  <c r="L686" i="6" s="1"/>
  <c r="P342" i="6"/>
  <c r="P686" i="6" s="1"/>
  <c r="T342" i="6"/>
  <c r="T686" i="6" s="1"/>
  <c r="Z348" i="6"/>
  <c r="Q348" i="6"/>
  <c r="AY347" i="6"/>
  <c r="AO347" i="6"/>
  <c r="AF347" i="6"/>
  <c r="R347" i="6"/>
  <c r="I347" i="6"/>
  <c r="F346" i="6"/>
  <c r="J346" i="6"/>
  <c r="N346" i="6"/>
  <c r="R346" i="6"/>
  <c r="V346" i="6"/>
  <c r="Z346" i="6"/>
  <c r="AD346" i="6"/>
  <c r="AH346" i="6"/>
  <c r="AL346" i="6"/>
  <c r="AP346" i="6"/>
  <c r="AU346" i="6"/>
  <c r="AY346" i="6"/>
  <c r="BC346" i="6"/>
  <c r="H344" i="6"/>
  <c r="L344" i="6"/>
  <c r="P344" i="6"/>
  <c r="T344" i="6"/>
  <c r="X344" i="6"/>
  <c r="AB344" i="6"/>
  <c r="AF344" i="6"/>
  <c r="AJ344" i="6"/>
  <c r="AN344" i="6"/>
  <c r="AR344" i="6"/>
  <c r="AW344" i="6"/>
  <c r="BA344" i="6"/>
  <c r="BA690" i="6" s="1"/>
  <c r="BA343" i="6"/>
  <c r="AL343" i="6"/>
  <c r="AC343" i="6"/>
  <c r="T343" i="6"/>
  <c r="AW342" i="6"/>
  <c r="AW686" i="6" s="1"/>
  <c r="AM342" i="6"/>
  <c r="AM686" i="6" s="1"/>
  <c r="Y342" i="6"/>
  <c r="Y686" i="6" s="1"/>
  <c r="O342" i="6"/>
  <c r="AX340" i="6"/>
  <c r="AG340" i="6"/>
  <c r="AO338" i="6"/>
  <c r="I338" i="6"/>
  <c r="AZ357" i="6"/>
  <c r="AV357" i="6"/>
  <c r="AQ357" i="6"/>
  <c r="AM357" i="6"/>
  <c r="AI357" i="6"/>
  <c r="AE357" i="6"/>
  <c r="AA357" i="6"/>
  <c r="W357" i="6"/>
  <c r="S357" i="6"/>
  <c r="O357" i="6"/>
  <c r="K357" i="6"/>
  <c r="BA354" i="6"/>
  <c r="AW354" i="6"/>
  <c r="AR354" i="6"/>
  <c r="AN354" i="6"/>
  <c r="AJ354" i="6"/>
  <c r="AF354" i="6"/>
  <c r="AB354" i="6"/>
  <c r="X354" i="6"/>
  <c r="T354" i="6"/>
  <c r="P354" i="6"/>
  <c r="L354" i="6"/>
  <c r="AZ353" i="6"/>
  <c r="AV353" i="6"/>
  <c r="AQ353" i="6"/>
  <c r="AM353" i="6"/>
  <c r="AI353" i="6"/>
  <c r="AE353" i="6"/>
  <c r="AA353" i="6"/>
  <c r="W353" i="6"/>
  <c r="S353" i="6"/>
  <c r="O353" i="6"/>
  <c r="K353" i="6"/>
  <c r="BC352" i="6"/>
  <c r="AY352" i="6"/>
  <c r="AU352" i="6"/>
  <c r="AP352" i="6"/>
  <c r="AL352" i="6"/>
  <c r="AH352" i="6"/>
  <c r="AD352" i="6"/>
  <c r="Z352" i="6"/>
  <c r="V352" i="6"/>
  <c r="R352" i="6"/>
  <c r="N352" i="6"/>
  <c r="J352" i="6"/>
  <c r="BA350" i="6"/>
  <c r="AW350" i="6"/>
  <c r="AR350" i="6"/>
  <c r="AN350" i="6"/>
  <c r="AJ350" i="6"/>
  <c r="AF350" i="6"/>
  <c r="AB350" i="6"/>
  <c r="X350" i="6"/>
  <c r="T350" i="6"/>
  <c r="P350" i="6"/>
  <c r="L350" i="6"/>
  <c r="AZ349" i="6"/>
  <c r="AZ694" i="6" s="1"/>
  <c r="AV349" i="6"/>
  <c r="AV694" i="6" s="1"/>
  <c r="AQ349" i="6"/>
  <c r="AQ694" i="6" s="1"/>
  <c r="AM349" i="6"/>
  <c r="AM694" i="6" s="1"/>
  <c r="AI349" i="6"/>
  <c r="AI694" i="6" s="1"/>
  <c r="AE349" i="6"/>
  <c r="AE694" i="6" s="1"/>
  <c r="AA349" i="6"/>
  <c r="AA694" i="6" s="1"/>
  <c r="W349" i="6"/>
  <c r="W694" i="6" s="1"/>
  <c r="S349" i="6"/>
  <c r="S694" i="6" s="1"/>
  <c r="O349" i="6"/>
  <c r="O694" i="6" s="1"/>
  <c r="K349" i="6"/>
  <c r="K694" i="6" s="1"/>
  <c r="BC348" i="6"/>
  <c r="AY348" i="6"/>
  <c r="AU348" i="6"/>
  <c r="AP348" i="6"/>
  <c r="AL348" i="6"/>
  <c r="AH348" i="6"/>
  <c r="AD348" i="6"/>
  <c r="U348" i="6"/>
  <c r="G348" i="6"/>
  <c r="BC347" i="6"/>
  <c r="AT347" i="6"/>
  <c r="AJ347" i="6"/>
  <c r="V347" i="6"/>
  <c r="M347" i="6"/>
  <c r="I346" i="6"/>
  <c r="BA342" i="6"/>
  <c r="BA686" i="6" s="1"/>
  <c r="AQ342" i="6"/>
  <c r="AQ686" i="6" s="1"/>
  <c r="AC342" i="6"/>
  <c r="I342" i="6"/>
  <c r="I686" i="6" s="1"/>
  <c r="BB338" i="6"/>
  <c r="U338" i="6"/>
  <c r="AX347" i="6"/>
  <c r="AN347" i="6"/>
  <c r="Z347" i="6"/>
  <c r="Q347" i="6"/>
  <c r="H347" i="6"/>
  <c r="G343" i="6"/>
  <c r="K343" i="6"/>
  <c r="O343" i="6"/>
  <c r="S343" i="6"/>
  <c r="W343" i="6"/>
  <c r="AA343" i="6"/>
  <c r="AE343" i="6"/>
  <c r="AI343" i="6"/>
  <c r="AM343" i="6"/>
  <c r="AQ343" i="6"/>
  <c r="AV343" i="6"/>
  <c r="AZ343" i="6"/>
  <c r="AV342" i="6"/>
  <c r="AV686" i="6" s="1"/>
  <c r="AG342" i="6"/>
  <c r="AG686" i="6" s="1"/>
  <c r="X342" i="6"/>
  <c r="X686" i="6" s="1"/>
  <c r="S342" i="6"/>
  <c r="H340" i="6"/>
  <c r="L340" i="6"/>
  <c r="P340" i="6"/>
  <c r="T340" i="6"/>
  <c r="X340" i="6"/>
  <c r="AB340" i="6"/>
  <c r="AF340" i="6"/>
  <c r="AJ340" i="6"/>
  <c r="AN340" i="6"/>
  <c r="AR340" i="6"/>
  <c r="AW340" i="6"/>
  <c r="BA340" i="6"/>
  <c r="F340" i="6"/>
  <c r="J340" i="6"/>
  <c r="N340" i="6"/>
  <c r="R340" i="6"/>
  <c r="V340" i="6"/>
  <c r="Z340" i="6"/>
  <c r="AD340" i="6"/>
  <c r="AH340" i="6"/>
  <c r="AL340" i="6"/>
  <c r="AP340" i="6"/>
  <c r="AU340" i="6"/>
  <c r="AY340" i="6"/>
  <c r="BC340" i="6"/>
  <c r="AG338" i="6"/>
  <c r="AZ342" i="6"/>
  <c r="AZ686" i="6" s="1"/>
  <c r="AK342" i="6"/>
  <c r="AB342" i="6"/>
  <c r="AB686" i="6" s="1"/>
  <c r="M342" i="6"/>
  <c r="M686" i="6" s="1"/>
  <c r="AW347" i="6"/>
  <c r="AH347" i="6"/>
  <c r="Y347" i="6"/>
  <c r="P347" i="6"/>
  <c r="AJ343" i="6"/>
  <c r="V343" i="6"/>
  <c r="M343" i="6"/>
  <c r="AO342" i="6"/>
  <c r="AO686" i="6" s="1"/>
  <c r="AF342" i="6"/>
  <c r="AF686" i="6" s="1"/>
  <c r="W342" i="6"/>
  <c r="G342" i="6"/>
  <c r="AO340" i="6"/>
  <c r="Y340" i="6"/>
  <c r="I340" i="6"/>
  <c r="Y338" i="6"/>
  <c r="P316" i="6"/>
  <c r="G316" i="6"/>
  <c r="AH314" i="6"/>
  <c r="AH704" i="6" s="1"/>
  <c r="K314" i="6"/>
  <c r="AQ310" i="6"/>
  <c r="AA310" i="6"/>
  <c r="BB308" i="6"/>
  <c r="U308" i="6"/>
  <c r="BA336" i="6"/>
  <c r="AW336" i="6"/>
  <c r="AR336" i="6"/>
  <c r="AN336" i="6"/>
  <c r="AJ336" i="6"/>
  <c r="AF336" i="6"/>
  <c r="AB336" i="6"/>
  <c r="X336" i="6"/>
  <c r="T336" i="6"/>
  <c r="P336" i="6"/>
  <c r="L336" i="6"/>
  <c r="H336" i="6"/>
  <c r="BC334" i="6"/>
  <c r="AY334" i="6"/>
  <c r="AU334" i="6"/>
  <c r="AP334" i="6"/>
  <c r="AL334" i="6"/>
  <c r="AH334" i="6"/>
  <c r="AD334" i="6"/>
  <c r="Z334" i="6"/>
  <c r="V334" i="6"/>
  <c r="R334" i="6"/>
  <c r="N334" i="6"/>
  <c r="J334" i="6"/>
  <c r="BA332" i="6"/>
  <c r="AW332" i="6"/>
  <c r="AN332" i="6"/>
  <c r="AJ332" i="6"/>
  <c r="AF332" i="6"/>
  <c r="AB332" i="6"/>
  <c r="X332" i="6"/>
  <c r="T332" i="6"/>
  <c r="P332" i="6"/>
  <c r="L332" i="6"/>
  <c r="H332" i="6"/>
  <c r="BC330" i="6"/>
  <c r="AY330" i="6"/>
  <c r="AY716" i="6" s="1"/>
  <c r="AU330" i="6"/>
  <c r="AP330" i="6"/>
  <c r="AL330" i="6"/>
  <c r="AL716" i="6" s="1"/>
  <c r="AH330" i="6"/>
  <c r="AD330" i="6"/>
  <c r="Z330" i="6"/>
  <c r="Z716" i="6" s="1"/>
  <c r="V330" i="6"/>
  <c r="R330" i="6"/>
  <c r="R716" i="6" s="1"/>
  <c r="J330" i="6"/>
  <c r="BA328" i="6"/>
  <c r="BA711" i="6" s="1"/>
  <c r="AW328" i="6"/>
  <c r="AR328" i="6"/>
  <c r="AN328" i="6"/>
  <c r="AJ328" i="6"/>
  <c r="AF328" i="6"/>
  <c r="AB328" i="6"/>
  <c r="AB711" i="6" s="1"/>
  <c r="X328" i="6"/>
  <c r="T328" i="6"/>
  <c r="P328" i="6"/>
  <c r="L328" i="6"/>
  <c r="H328" i="6"/>
  <c r="BC326" i="6"/>
  <c r="AY326" i="6"/>
  <c r="AU326" i="6"/>
  <c r="AP326" i="6"/>
  <c r="AL326" i="6"/>
  <c r="AH326" i="6"/>
  <c r="AD326" i="6"/>
  <c r="Z326" i="6"/>
  <c r="V326" i="6"/>
  <c r="R326" i="6"/>
  <c r="N326" i="6"/>
  <c r="J326" i="6"/>
  <c r="F326" i="6"/>
  <c r="BA324" i="6"/>
  <c r="AW324" i="6"/>
  <c r="AR324" i="6"/>
  <c r="AN324" i="6"/>
  <c r="AJ324" i="6"/>
  <c r="AF324" i="6"/>
  <c r="AB324" i="6"/>
  <c r="X324" i="6"/>
  <c r="T324" i="6"/>
  <c r="P324" i="6"/>
  <c r="L324" i="6"/>
  <c r="H324" i="6"/>
  <c r="BC322" i="6"/>
  <c r="BC708" i="6" s="1"/>
  <c r="AY322" i="6"/>
  <c r="AY708" i="6" s="1"/>
  <c r="AU322" i="6"/>
  <c r="AP322" i="6"/>
  <c r="AP708" i="6" s="1"/>
  <c r="AL322" i="6"/>
  <c r="AH322" i="6"/>
  <c r="AH708" i="6" s="1"/>
  <c r="AD322" i="6"/>
  <c r="Z322" i="6"/>
  <c r="V322" i="6"/>
  <c r="V708" i="6" s="1"/>
  <c r="R322" i="6"/>
  <c r="R708" i="6" s="1"/>
  <c r="N322" i="6"/>
  <c r="J322" i="6"/>
  <c r="J708" i="6" s="1"/>
  <c r="F322" i="6"/>
  <c r="BA320" i="6"/>
  <c r="AW320" i="6"/>
  <c r="AR320" i="6"/>
  <c r="AN320" i="6"/>
  <c r="AJ320" i="6"/>
  <c r="AF320" i="6"/>
  <c r="AB320" i="6"/>
  <c r="X320" i="6"/>
  <c r="T320" i="6"/>
  <c r="P320" i="6"/>
  <c r="L320" i="6"/>
  <c r="H320" i="6"/>
  <c r="BC318" i="6"/>
  <c r="BC707" i="6" s="1"/>
  <c r="AY318" i="6"/>
  <c r="AU318" i="6"/>
  <c r="AP318" i="6"/>
  <c r="AP707" i="6" s="1"/>
  <c r="AL318" i="6"/>
  <c r="AL707" i="6" s="1"/>
  <c r="AH318" i="6"/>
  <c r="AH707" i="6" s="1"/>
  <c r="AD318" i="6"/>
  <c r="Z318" i="6"/>
  <c r="Z707" i="6" s="1"/>
  <c r="V318" i="6"/>
  <c r="V707" i="6" s="1"/>
  <c r="R318" i="6"/>
  <c r="N318" i="6"/>
  <c r="J318" i="6"/>
  <c r="J707" i="6" s="1"/>
  <c r="F318" i="6"/>
  <c r="F707" i="6" s="1"/>
  <c r="BA316" i="6"/>
  <c r="AW316" i="6"/>
  <c r="AR316" i="6"/>
  <c r="AN316" i="6"/>
  <c r="AJ316" i="6"/>
  <c r="AF316" i="6"/>
  <c r="AB316" i="6"/>
  <c r="X316" i="6"/>
  <c r="T316" i="6"/>
  <c r="AV314" i="6"/>
  <c r="AV704" i="6" s="1"/>
  <c r="AL314" i="6"/>
  <c r="AC314" i="6"/>
  <c r="O314" i="6"/>
  <c r="O704" i="6" s="1"/>
  <c r="F314" i="6"/>
  <c r="F704" i="6" s="1"/>
  <c r="H310" i="6"/>
  <c r="L310" i="6"/>
  <c r="P310" i="6"/>
  <c r="P700" i="6" s="1"/>
  <c r="T310" i="6"/>
  <c r="X310" i="6"/>
  <c r="AB310" i="6"/>
  <c r="AF310" i="6"/>
  <c r="AJ310" i="6"/>
  <c r="AJ700" i="6" s="1"/>
  <c r="AN310" i="6"/>
  <c r="AR310" i="6"/>
  <c r="AW310" i="6"/>
  <c r="AW700" i="6" s="1"/>
  <c r="BA310" i="6"/>
  <c r="F310" i="6"/>
  <c r="J310" i="6"/>
  <c r="J700" i="6" s="1"/>
  <c r="N310" i="6"/>
  <c r="R310" i="6"/>
  <c r="R700" i="6" s="1"/>
  <c r="V310" i="6"/>
  <c r="Z310" i="6"/>
  <c r="AD310" i="6"/>
  <c r="AH310" i="6"/>
  <c r="AL310" i="6"/>
  <c r="AL700" i="6" s="1"/>
  <c r="AP310" i="6"/>
  <c r="AP700" i="6" s="1"/>
  <c r="AU310" i="6"/>
  <c r="AY310" i="6"/>
  <c r="AY700" i="6" s="1"/>
  <c r="BC310" i="6"/>
  <c r="AP314" i="6"/>
  <c r="AP704" i="6" s="1"/>
  <c r="S314" i="6"/>
  <c r="AV310" i="6"/>
  <c r="AE310" i="6"/>
  <c r="AE700" i="6" s="1"/>
  <c r="O310" i="6"/>
  <c r="AT308" i="6"/>
  <c r="AZ336" i="6"/>
  <c r="AV336" i="6"/>
  <c r="AQ336" i="6"/>
  <c r="AM336" i="6"/>
  <c r="AI336" i="6"/>
  <c r="AE336" i="6"/>
  <c r="AA336" i="6"/>
  <c r="W336" i="6"/>
  <c r="S336" i="6"/>
  <c r="O336" i="6"/>
  <c r="K336" i="6"/>
  <c r="G336" i="6"/>
  <c r="AZ332" i="6"/>
  <c r="AV332" i="6"/>
  <c r="AQ332" i="6"/>
  <c r="AM332" i="6"/>
  <c r="AI332" i="6"/>
  <c r="AE332" i="6"/>
  <c r="AA332" i="6"/>
  <c r="W332" i="6"/>
  <c r="S332" i="6"/>
  <c r="O332" i="6"/>
  <c r="K332" i="6"/>
  <c r="G332" i="6"/>
  <c r="AZ328" i="6"/>
  <c r="AZ711" i="6" s="1"/>
  <c r="AV328" i="6"/>
  <c r="AV711" i="6" s="1"/>
  <c r="AQ328" i="6"/>
  <c r="AQ711" i="6" s="1"/>
  <c r="AM328" i="6"/>
  <c r="AM711" i="6" s="1"/>
  <c r="AI328" i="6"/>
  <c r="AI711" i="6" s="1"/>
  <c r="AE328" i="6"/>
  <c r="AE711" i="6" s="1"/>
  <c r="AA328" i="6"/>
  <c r="AA711" i="6" s="1"/>
  <c r="W328" i="6"/>
  <c r="W711" i="6" s="1"/>
  <c r="S328" i="6"/>
  <c r="S711" i="6" s="1"/>
  <c r="O328" i="6"/>
  <c r="O711" i="6" s="1"/>
  <c r="K328" i="6"/>
  <c r="K711" i="6" s="1"/>
  <c r="G328" i="6"/>
  <c r="G711" i="6" s="1"/>
  <c r="AZ324" i="6"/>
  <c r="AV324" i="6"/>
  <c r="AQ324" i="6"/>
  <c r="AM324" i="6"/>
  <c r="AI324" i="6"/>
  <c r="AE324" i="6"/>
  <c r="AA324" i="6"/>
  <c r="W324" i="6"/>
  <c r="S324" i="6"/>
  <c r="O324" i="6"/>
  <c r="K324" i="6"/>
  <c r="G324" i="6"/>
  <c r="AE320" i="6"/>
  <c r="AA320" i="6"/>
  <c r="W320" i="6"/>
  <c r="S320" i="6"/>
  <c r="O320" i="6"/>
  <c r="K320" i="6"/>
  <c r="G320" i="6"/>
  <c r="F316" i="6"/>
  <c r="J316" i="6"/>
  <c r="N316" i="6"/>
  <c r="R316" i="6"/>
  <c r="H314" i="6"/>
  <c r="L314" i="6"/>
  <c r="P314" i="6"/>
  <c r="P704" i="6" s="1"/>
  <c r="T314" i="6"/>
  <c r="T704" i="6" s="1"/>
  <c r="X314" i="6"/>
  <c r="AB314" i="6"/>
  <c r="AB704" i="6" s="1"/>
  <c r="AF314" i="6"/>
  <c r="AF704" i="6" s="1"/>
  <c r="AJ314" i="6"/>
  <c r="AJ704" i="6" s="1"/>
  <c r="AN314" i="6"/>
  <c r="AN704" i="6" s="1"/>
  <c r="AR314" i="6"/>
  <c r="AR704" i="6" s="1"/>
  <c r="AW314" i="6"/>
  <c r="AW704" i="6" s="1"/>
  <c r="BA314" i="6"/>
  <c r="I316" i="6"/>
  <c r="AY314" i="6"/>
  <c r="AO314" i="6"/>
  <c r="AA314" i="6"/>
  <c r="AA704" i="6" s="1"/>
  <c r="R314" i="6"/>
  <c r="R704" i="6" s="1"/>
  <c r="I314" i="6"/>
  <c r="AI310" i="6"/>
  <c r="S310" i="6"/>
  <c r="S700" i="6" s="1"/>
  <c r="F308" i="6"/>
  <c r="J308" i="6"/>
  <c r="J699" i="6" s="1"/>
  <c r="N308" i="6"/>
  <c r="N699" i="6" s="1"/>
  <c r="R308" i="6"/>
  <c r="R699" i="6" s="1"/>
  <c r="V308" i="6"/>
  <c r="V699" i="6" s="1"/>
  <c r="Z308" i="6"/>
  <c r="Z699" i="6" s="1"/>
  <c r="AD308" i="6"/>
  <c r="AD699" i="6" s="1"/>
  <c r="AH308" i="6"/>
  <c r="AL308" i="6"/>
  <c r="AL699" i="6" s="1"/>
  <c r="AP308" i="6"/>
  <c r="AU308" i="6"/>
  <c r="AU699" i="6" s="1"/>
  <c r="AY308" i="6"/>
  <c r="AY699" i="6" s="1"/>
  <c r="BC308" i="6"/>
  <c r="BC699" i="6" s="1"/>
  <c r="G308" i="6"/>
  <c r="K308" i="6"/>
  <c r="K699" i="6" s="1"/>
  <c r="O308" i="6"/>
  <c r="S308" i="6"/>
  <c r="W308" i="6"/>
  <c r="W699" i="6" s="1"/>
  <c r="AA308" i="6"/>
  <c r="AA699" i="6" s="1"/>
  <c r="AE308" i="6"/>
  <c r="AE699" i="6" s="1"/>
  <c r="AI308" i="6"/>
  <c r="AI699" i="6" s="1"/>
  <c r="AM308" i="6"/>
  <c r="AM699" i="6" s="1"/>
  <c r="AQ308" i="6"/>
  <c r="AV308" i="6"/>
  <c r="AV699" i="6" s="1"/>
  <c r="AZ308" i="6"/>
  <c r="H308" i="6"/>
  <c r="H699" i="6" s="1"/>
  <c r="L308" i="6"/>
  <c r="L699" i="6" s="1"/>
  <c r="P308" i="6"/>
  <c r="P699" i="6" s="1"/>
  <c r="T308" i="6"/>
  <c r="X308" i="6"/>
  <c r="AB308" i="6"/>
  <c r="AF308" i="6"/>
  <c r="AF699" i="6" s="1"/>
  <c r="AJ308" i="6"/>
  <c r="AJ699" i="6" s="1"/>
  <c r="AN308" i="6"/>
  <c r="AN699" i="6" s="1"/>
  <c r="AR308" i="6"/>
  <c r="AR699" i="6" s="1"/>
  <c r="AW308" i="6"/>
  <c r="AW699" i="6" s="1"/>
  <c r="BA308" i="6"/>
  <c r="AZ339" i="6"/>
  <c r="AV339" i="6"/>
  <c r="AQ339" i="6"/>
  <c r="AM339" i="6"/>
  <c r="AI339" i="6"/>
  <c r="AE339" i="6"/>
  <c r="AA339" i="6"/>
  <c r="W339" i="6"/>
  <c r="S339" i="6"/>
  <c r="O339" i="6"/>
  <c r="O684" i="6" s="1"/>
  <c r="K339" i="6"/>
  <c r="AY336" i="6"/>
  <c r="AU336" i="6"/>
  <c r="AP336" i="6"/>
  <c r="AL336" i="6"/>
  <c r="AH336" i="6"/>
  <c r="AD336" i="6"/>
  <c r="Z336" i="6"/>
  <c r="V336" i="6"/>
  <c r="R336" i="6"/>
  <c r="N336" i="6"/>
  <c r="AW334" i="6"/>
  <c r="AN334" i="6"/>
  <c r="AJ334" i="6"/>
  <c r="AF334" i="6"/>
  <c r="AB334" i="6"/>
  <c r="X334" i="6"/>
  <c r="T334" i="6"/>
  <c r="P334" i="6"/>
  <c r="L334" i="6"/>
  <c r="AV333" i="6"/>
  <c r="AQ333" i="6"/>
  <c r="AM333" i="6"/>
  <c r="AI333" i="6"/>
  <c r="AE333" i="6"/>
  <c r="AA333" i="6"/>
  <c r="W333" i="6"/>
  <c r="S333" i="6"/>
  <c r="O333" i="6"/>
  <c r="K333" i="6"/>
  <c r="BC332" i="6"/>
  <c r="AP332" i="6"/>
  <c r="AL332" i="6"/>
  <c r="AH332" i="6"/>
  <c r="AD332" i="6"/>
  <c r="Z332" i="6"/>
  <c r="V332" i="6"/>
  <c r="R332" i="6"/>
  <c r="N332" i="6"/>
  <c r="BA330" i="6"/>
  <c r="AN330" i="6"/>
  <c r="AN716" i="6" s="1"/>
  <c r="AJ330" i="6"/>
  <c r="AJ716" i="6" s="1"/>
  <c r="AF330" i="6"/>
  <c r="AF716" i="6" s="1"/>
  <c r="AB330" i="6"/>
  <c r="AB716" i="6" s="1"/>
  <c r="X330" i="6"/>
  <c r="X716" i="6" s="1"/>
  <c r="T330" i="6"/>
  <c r="T716" i="6" s="1"/>
  <c r="P330" i="6"/>
  <c r="P716" i="6" s="1"/>
  <c r="L330" i="6"/>
  <c r="L716" i="6" s="1"/>
  <c r="AZ329" i="6"/>
  <c r="AQ329" i="6"/>
  <c r="AM329" i="6"/>
  <c r="AI329" i="6"/>
  <c r="AE329" i="6"/>
  <c r="AA329" i="6"/>
  <c r="W329" i="6"/>
  <c r="S329" i="6"/>
  <c r="O329" i="6"/>
  <c r="K329" i="6"/>
  <c r="BC328" i="6"/>
  <c r="BC711" i="6" s="1"/>
  <c r="AY328" i="6"/>
  <c r="AY711" i="6" s="1"/>
  <c r="AU328" i="6"/>
  <c r="AU711" i="6" s="1"/>
  <c r="AP328" i="6"/>
  <c r="AP711" i="6" s="1"/>
  <c r="AL328" i="6"/>
  <c r="AL711" i="6" s="1"/>
  <c r="AH328" i="6"/>
  <c r="AH711" i="6" s="1"/>
  <c r="AD328" i="6"/>
  <c r="AD711" i="6" s="1"/>
  <c r="Z328" i="6"/>
  <c r="Z711" i="6" s="1"/>
  <c r="V328" i="6"/>
  <c r="V711" i="6" s="1"/>
  <c r="R328" i="6"/>
  <c r="R711" i="6" s="1"/>
  <c r="N328" i="6"/>
  <c r="N711" i="6" s="1"/>
  <c r="J328" i="6"/>
  <c r="J711" i="6" s="1"/>
  <c r="BA326" i="6"/>
  <c r="AW326" i="6"/>
  <c r="AR326" i="6"/>
  <c r="AN326" i="6"/>
  <c r="AJ326" i="6"/>
  <c r="AF326" i="6"/>
  <c r="AB326" i="6"/>
  <c r="X326" i="6"/>
  <c r="T326" i="6"/>
  <c r="P326" i="6"/>
  <c r="L326" i="6"/>
  <c r="AZ325" i="6"/>
  <c r="AV325" i="6"/>
  <c r="AQ325" i="6"/>
  <c r="AM325" i="6"/>
  <c r="AI325" i="6"/>
  <c r="AE325" i="6"/>
  <c r="AA325" i="6"/>
  <c r="W325" i="6"/>
  <c r="S325" i="6"/>
  <c r="O325" i="6"/>
  <c r="K325" i="6"/>
  <c r="BC324" i="6"/>
  <c r="AY324" i="6"/>
  <c r="AU324" i="6"/>
  <c r="AP324" i="6"/>
  <c r="AL324" i="6"/>
  <c r="AH324" i="6"/>
  <c r="AD324" i="6"/>
  <c r="Z324" i="6"/>
  <c r="V324" i="6"/>
  <c r="R324" i="6"/>
  <c r="N324" i="6"/>
  <c r="J324" i="6"/>
  <c r="BA322" i="6"/>
  <c r="BA708" i="6" s="1"/>
  <c r="AW322" i="6"/>
  <c r="AW708" i="6" s="1"/>
  <c r="AR322" i="6"/>
  <c r="AR708" i="6" s="1"/>
  <c r="AN322" i="6"/>
  <c r="AN708" i="6" s="1"/>
  <c r="AJ322" i="6"/>
  <c r="AJ708" i="6" s="1"/>
  <c r="AF322" i="6"/>
  <c r="AF708" i="6" s="1"/>
  <c r="AB322" i="6"/>
  <c r="AB708" i="6" s="1"/>
  <c r="X322" i="6"/>
  <c r="X708" i="6" s="1"/>
  <c r="T322" i="6"/>
  <c r="T708" i="6" s="1"/>
  <c r="P322" i="6"/>
  <c r="P708" i="6" s="1"/>
  <c r="L322" i="6"/>
  <c r="L708" i="6" s="1"/>
  <c r="AZ321" i="6"/>
  <c r="AV321" i="6"/>
  <c r="AQ321" i="6"/>
  <c r="AM321" i="6"/>
  <c r="AI321" i="6"/>
  <c r="AE321" i="6"/>
  <c r="AA321" i="6"/>
  <c r="W321" i="6"/>
  <c r="S321" i="6"/>
  <c r="O321" i="6"/>
  <c r="K321" i="6"/>
  <c r="BC320" i="6"/>
  <c r="AY320" i="6"/>
  <c r="AU320" i="6"/>
  <c r="AP320" i="6"/>
  <c r="AL320" i="6"/>
  <c r="AH320" i="6"/>
  <c r="AD320" i="6"/>
  <c r="Z320" i="6"/>
  <c r="V320" i="6"/>
  <c r="R320" i="6"/>
  <c r="N320" i="6"/>
  <c r="J320" i="6"/>
  <c r="BA318" i="6"/>
  <c r="BA707" i="6" s="1"/>
  <c r="AW318" i="6"/>
  <c r="AW707" i="6" s="1"/>
  <c r="AR318" i="6"/>
  <c r="AR707" i="6" s="1"/>
  <c r="AN318" i="6"/>
  <c r="AN707" i="6" s="1"/>
  <c r="AJ318" i="6"/>
  <c r="AJ707" i="6" s="1"/>
  <c r="AF318" i="6"/>
  <c r="AF707" i="6" s="1"/>
  <c r="AB318" i="6"/>
  <c r="AB707" i="6" s="1"/>
  <c r="X318" i="6"/>
  <c r="X707" i="6" s="1"/>
  <c r="T318" i="6"/>
  <c r="T707" i="6" s="1"/>
  <c r="P318" i="6"/>
  <c r="P707" i="6" s="1"/>
  <c r="L318" i="6"/>
  <c r="L707" i="6" s="1"/>
  <c r="AZ317" i="6"/>
  <c r="AV317" i="6"/>
  <c r="AQ317" i="6"/>
  <c r="AM317" i="6"/>
  <c r="AI317" i="6"/>
  <c r="AE317" i="6"/>
  <c r="AA317" i="6"/>
  <c r="W317" i="6"/>
  <c r="S317" i="6"/>
  <c r="O317" i="6"/>
  <c r="K317" i="6"/>
  <c r="BC316" i="6"/>
  <c r="AY316" i="6"/>
  <c r="AU316" i="6"/>
  <c r="AP316" i="6"/>
  <c r="AL316" i="6"/>
  <c r="AH316" i="6"/>
  <c r="AD316" i="6"/>
  <c r="Z316" i="6"/>
  <c r="V316" i="6"/>
  <c r="M316" i="6"/>
  <c r="BC314" i="6"/>
  <c r="BC704" i="6" s="1"/>
  <c r="AE314" i="6"/>
  <c r="V314" i="6"/>
  <c r="V704" i="6" s="1"/>
  <c r="G313" i="6"/>
  <c r="K313" i="6"/>
  <c r="O313" i="6"/>
  <c r="S313" i="6"/>
  <c r="W313" i="6"/>
  <c r="AA313" i="6"/>
  <c r="AE313" i="6"/>
  <c r="AI313" i="6"/>
  <c r="AM313" i="6"/>
  <c r="AQ313" i="6"/>
  <c r="AV313" i="6"/>
  <c r="AZ313" i="6"/>
  <c r="AG312" i="6"/>
  <c r="AT310" i="6"/>
  <c r="AC310" i="6"/>
  <c r="M310" i="6"/>
  <c r="AX308" i="6"/>
  <c r="AX699" i="6" s="1"/>
  <c r="Q308" i="6"/>
  <c r="Q699" i="6" s="1"/>
  <c r="H316" i="6"/>
  <c r="AI314" i="6"/>
  <c r="AI704" i="6" s="1"/>
  <c r="Z314" i="6"/>
  <c r="Z704" i="6" s="1"/>
  <c r="F312" i="6"/>
  <c r="J312" i="6"/>
  <c r="N312" i="6"/>
  <c r="R312" i="6"/>
  <c r="R703" i="6" s="1"/>
  <c r="V312" i="6"/>
  <c r="V703" i="6" s="1"/>
  <c r="Z312" i="6"/>
  <c r="AD312" i="6"/>
  <c r="AD703" i="6" s="1"/>
  <c r="AH312" i="6"/>
  <c r="AL312" i="6"/>
  <c r="AL703" i="6" s="1"/>
  <c r="AP312" i="6"/>
  <c r="AU312" i="6"/>
  <c r="AY312" i="6"/>
  <c r="AY703" i="6" s="1"/>
  <c r="BC312" i="6"/>
  <c r="BC703" i="6" s="1"/>
  <c r="AM310" i="6"/>
  <c r="W310" i="6"/>
  <c r="W700" i="6" s="1"/>
  <c r="G310" i="6"/>
  <c r="AC308" i="6"/>
  <c r="AC699" i="6" s="1"/>
  <c r="AI302" i="6"/>
  <c r="AQ299" i="6"/>
  <c r="AJ299" i="6"/>
  <c r="AB299" i="6"/>
  <c r="T299" i="6"/>
  <c r="L299" i="6"/>
  <c r="AW295" i="6"/>
  <c r="AN295" i="6"/>
  <c r="AF295" i="6"/>
  <c r="X295" i="6"/>
  <c r="P295" i="6"/>
  <c r="H295" i="6"/>
  <c r="AW292" i="6"/>
  <c r="AN292" i="6"/>
  <c r="AF292" i="6"/>
  <c r="X292" i="6"/>
  <c r="P292" i="6"/>
  <c r="H292" i="6"/>
  <c r="BC306" i="6"/>
  <c r="AY306" i="6"/>
  <c r="AU306" i="6"/>
  <c r="AP306" i="6"/>
  <c r="AL306" i="6"/>
  <c r="AH306" i="6"/>
  <c r="AD306" i="6"/>
  <c r="Z306" i="6"/>
  <c r="V306" i="6"/>
  <c r="R306" i="6"/>
  <c r="N306" i="6"/>
  <c r="J306" i="6"/>
  <c r="F306" i="6"/>
  <c r="BA304" i="6"/>
  <c r="AW304" i="6"/>
  <c r="AR304" i="6"/>
  <c r="AN304" i="6"/>
  <c r="AJ304" i="6"/>
  <c r="AF304" i="6"/>
  <c r="AB304" i="6"/>
  <c r="X304" i="6"/>
  <c r="T304" i="6"/>
  <c r="P304" i="6"/>
  <c r="L304" i="6"/>
  <c r="H304" i="6"/>
  <c r="AZ303" i="6"/>
  <c r="AV303" i="6"/>
  <c r="AQ303" i="6"/>
  <c r="AM303" i="6"/>
  <c r="AI303" i="6"/>
  <c r="AE303" i="6"/>
  <c r="AA303" i="6"/>
  <c r="W303" i="6"/>
  <c r="S303" i="6"/>
  <c r="O303" i="6"/>
  <c r="F303" i="6"/>
  <c r="AX299" i="6"/>
  <c r="AP299" i="6"/>
  <c r="AI299" i="6"/>
  <c r="AA299" i="6"/>
  <c r="S299" i="6"/>
  <c r="K299" i="6"/>
  <c r="AV295" i="6"/>
  <c r="AM295" i="6"/>
  <c r="AE295" i="6"/>
  <c r="W295" i="6"/>
  <c r="O295" i="6"/>
  <c r="G295" i="6"/>
  <c r="L293" i="6"/>
  <c r="AV292" i="6"/>
  <c r="AM292" i="6"/>
  <c r="AE292" i="6"/>
  <c r="W292" i="6"/>
  <c r="O292" i="6"/>
  <c r="G292" i="6"/>
  <c r="AQ302" i="6"/>
  <c r="K302" i="6"/>
  <c r="AD301" i="6"/>
  <c r="AW300" i="6"/>
  <c r="AF300" i="6"/>
  <c r="P300" i="6"/>
  <c r="J300" i="6"/>
  <c r="AW299" i="6"/>
  <c r="AH299" i="6"/>
  <c r="Z299" i="6"/>
  <c r="R299" i="6"/>
  <c r="J299" i="6"/>
  <c r="X297" i="6"/>
  <c r="P297" i="6"/>
  <c r="H297" i="6"/>
  <c r="AZ296" i="6"/>
  <c r="AQ296" i="6"/>
  <c r="AI296" i="6"/>
  <c r="AA296" i="6"/>
  <c r="S296" i="6"/>
  <c r="K296" i="6"/>
  <c r="BC295" i="6"/>
  <c r="AU295" i="6"/>
  <c r="AL295" i="6"/>
  <c r="AD295" i="6"/>
  <c r="V295" i="6"/>
  <c r="N295" i="6"/>
  <c r="F295" i="6"/>
  <c r="AR293" i="6"/>
  <c r="AJ293" i="6"/>
  <c r="AJ690" i="6" s="1"/>
  <c r="AB293" i="6"/>
  <c r="T293" i="6"/>
  <c r="K293" i="6"/>
  <c r="K690" i="6" s="1"/>
  <c r="BC292" i="6"/>
  <c r="AU292" i="6"/>
  <c r="AL292" i="6"/>
  <c r="AD292" i="6"/>
  <c r="V292" i="6"/>
  <c r="N292" i="6"/>
  <c r="F292" i="6"/>
  <c r="AZ304" i="6"/>
  <c r="AV304" i="6"/>
  <c r="AQ304" i="6"/>
  <c r="AM304" i="6"/>
  <c r="AI304" i="6"/>
  <c r="AE304" i="6"/>
  <c r="AA304" i="6"/>
  <c r="W304" i="6"/>
  <c r="S304" i="6"/>
  <c r="O304" i="6"/>
  <c r="K304" i="6"/>
  <c r="G304" i="6"/>
  <c r="AV299" i="6"/>
  <c r="AO299" i="6"/>
  <c r="AG299" i="6"/>
  <c r="Y299" i="6"/>
  <c r="Q299" i="6"/>
  <c r="I299" i="6"/>
  <c r="I303" i="6"/>
  <c r="BB299" i="6"/>
  <c r="AN299" i="6"/>
  <c r="AF299" i="6"/>
  <c r="X299" i="6"/>
  <c r="P299" i="6"/>
  <c r="H299" i="6"/>
  <c r="BA295" i="6"/>
  <c r="AR295" i="6"/>
  <c r="AJ295" i="6"/>
  <c r="AB295" i="6"/>
  <c r="T295" i="6"/>
  <c r="L295" i="6"/>
  <c r="BA292" i="6"/>
  <c r="AR292" i="6"/>
  <c r="AJ292" i="6"/>
  <c r="AB292" i="6"/>
  <c r="T292" i="6"/>
  <c r="L292" i="6"/>
  <c r="AZ309" i="6"/>
  <c r="AV309" i="6"/>
  <c r="AQ309" i="6"/>
  <c r="AM309" i="6"/>
  <c r="AI309" i="6"/>
  <c r="AE309" i="6"/>
  <c r="AA309" i="6"/>
  <c r="W309" i="6"/>
  <c r="S309" i="6"/>
  <c r="O309" i="6"/>
  <c r="K309" i="6"/>
  <c r="BA306" i="6"/>
  <c r="AW306" i="6"/>
  <c r="AR306" i="6"/>
  <c r="AN306" i="6"/>
  <c r="AJ306" i="6"/>
  <c r="AF306" i="6"/>
  <c r="AB306" i="6"/>
  <c r="X306" i="6"/>
  <c r="T306" i="6"/>
  <c r="P306" i="6"/>
  <c r="L306" i="6"/>
  <c r="AZ305" i="6"/>
  <c r="AZ698" i="6" s="1"/>
  <c r="AV305" i="6"/>
  <c r="AV698" i="6" s="1"/>
  <c r="AQ305" i="6"/>
  <c r="AQ698" i="6" s="1"/>
  <c r="AM305" i="6"/>
  <c r="AM698" i="6" s="1"/>
  <c r="AI305" i="6"/>
  <c r="AI698" i="6" s="1"/>
  <c r="AE305" i="6"/>
  <c r="AE698" i="6" s="1"/>
  <c r="AA305" i="6"/>
  <c r="AA698" i="6" s="1"/>
  <c r="W305" i="6"/>
  <c r="W698" i="6" s="1"/>
  <c r="S305" i="6"/>
  <c r="S698" i="6" s="1"/>
  <c r="O305" i="6"/>
  <c r="O698" i="6" s="1"/>
  <c r="K305" i="6"/>
  <c r="K698" i="6" s="1"/>
  <c r="BC304" i="6"/>
  <c r="AY304" i="6"/>
  <c r="AU304" i="6"/>
  <c r="AP304" i="6"/>
  <c r="AL304" i="6"/>
  <c r="AH304" i="6"/>
  <c r="AD304" i="6"/>
  <c r="Z304" i="6"/>
  <c r="V304" i="6"/>
  <c r="R304" i="6"/>
  <c r="N304" i="6"/>
  <c r="J304" i="6"/>
  <c r="BB303" i="6"/>
  <c r="AX303" i="6"/>
  <c r="AT303" i="6"/>
  <c r="AO303" i="6"/>
  <c r="AK303" i="6"/>
  <c r="AG303" i="6"/>
  <c r="AC303" i="6"/>
  <c r="U303" i="6"/>
  <c r="Q303" i="6"/>
  <c r="AY302" i="6"/>
  <c r="AO302" i="6"/>
  <c r="AF302" i="6"/>
  <c r="W302" i="6"/>
  <c r="R302" i="6"/>
  <c r="AZ300" i="6"/>
  <c r="AU300" i="6"/>
  <c r="AO300" i="6"/>
  <c r="AI300" i="6"/>
  <c r="AD300" i="6"/>
  <c r="S300" i="6"/>
  <c r="N300" i="6"/>
  <c r="BA299" i="6"/>
  <c r="AM299" i="6"/>
  <c r="AE299" i="6"/>
  <c r="W299" i="6"/>
  <c r="O299" i="6"/>
  <c r="G299" i="6"/>
  <c r="AN296" i="6"/>
  <c r="AF296" i="6"/>
  <c r="X296" i="6"/>
  <c r="P296" i="6"/>
  <c r="H296" i="6"/>
  <c r="AZ295" i="6"/>
  <c r="AQ295" i="6"/>
  <c r="AI295" i="6"/>
  <c r="AA295" i="6"/>
  <c r="S295" i="6"/>
  <c r="K295" i="6"/>
  <c r="AX293" i="6"/>
  <c r="AX690" i="6" s="1"/>
  <c r="AO293" i="6"/>
  <c r="AO690" i="6" s="1"/>
  <c r="AG293" i="6"/>
  <c r="AG690" i="6" s="1"/>
  <c r="Y293" i="6"/>
  <c r="Y690" i="6" s="1"/>
  <c r="Q293" i="6"/>
  <c r="Q690" i="6" s="1"/>
  <c r="H293" i="6"/>
  <c r="AZ292" i="6"/>
  <c r="AQ292" i="6"/>
  <c r="AI292" i="6"/>
  <c r="AA292" i="6"/>
  <c r="S292" i="6"/>
  <c r="K292" i="6"/>
  <c r="H303" i="6"/>
  <c r="AA302" i="6"/>
  <c r="AU301" i="6"/>
  <c r="N301" i="6"/>
  <c r="AN300" i="6"/>
  <c r="X300" i="6"/>
  <c r="M300" i="6"/>
  <c r="AZ299" i="6"/>
  <c r="AT299" i="6"/>
  <c r="AL299" i="6"/>
  <c r="AD299" i="6"/>
  <c r="V299" i="6"/>
  <c r="N299" i="6"/>
  <c r="F299" i="6"/>
  <c r="AX298" i="6"/>
  <c r="AX694" i="6" s="1"/>
  <c r="AO298" i="6"/>
  <c r="AO694" i="6" s="1"/>
  <c r="AG298" i="6"/>
  <c r="AG694" i="6" s="1"/>
  <c r="Y298" i="6"/>
  <c r="Y694" i="6" s="1"/>
  <c r="Q298" i="6"/>
  <c r="Q694" i="6" s="1"/>
  <c r="I298" i="6"/>
  <c r="BA297" i="6"/>
  <c r="AR297" i="6"/>
  <c r="AJ297" i="6"/>
  <c r="AB297" i="6"/>
  <c r="T297" i="6"/>
  <c r="L297" i="6"/>
  <c r="AV296" i="6"/>
  <c r="AM296" i="6"/>
  <c r="AE296" i="6"/>
  <c r="W296" i="6"/>
  <c r="O296" i="6"/>
  <c r="G296" i="6"/>
  <c r="AY295" i="6"/>
  <c r="AP295" i="6"/>
  <c r="AH295" i="6"/>
  <c r="Z295" i="6"/>
  <c r="R295" i="6"/>
  <c r="J295" i="6"/>
  <c r="AW293" i="6"/>
  <c r="AN293" i="6"/>
  <c r="AF293" i="6"/>
  <c r="X293" i="6"/>
  <c r="X690" i="6" s="1"/>
  <c r="P293" i="6"/>
  <c r="G293" i="6"/>
  <c r="AY292" i="6"/>
  <c r="AP292" i="6"/>
  <c r="AH292" i="6"/>
  <c r="Z292" i="6"/>
  <c r="R292" i="6"/>
  <c r="J292" i="6"/>
  <c r="X290" i="6"/>
  <c r="X685" i="6" s="1"/>
  <c r="H290" i="6"/>
  <c r="H685" i="6" s="1"/>
  <c r="AO288" i="6"/>
  <c r="AO684" i="6" s="1"/>
  <c r="Y288" i="6"/>
  <c r="Y684" i="6" s="1"/>
  <c r="I288" i="6"/>
  <c r="I684" i="6" s="1"/>
  <c r="M287" i="6"/>
  <c r="AJ286" i="6"/>
  <c r="AJ683" i="6" s="1"/>
  <c r="AE286" i="6"/>
  <c r="AE683" i="6" s="1"/>
  <c r="S286" i="6"/>
  <c r="S683" i="6" s="1"/>
  <c r="BB291" i="6"/>
  <c r="BB686" i="6" s="1"/>
  <c r="O291" i="6"/>
  <c r="AY290" i="6"/>
  <c r="AY685" i="6" s="1"/>
  <c r="AH290" i="6"/>
  <c r="AH685" i="6" s="1"/>
  <c r="AZ288" i="6"/>
  <c r="AZ684" i="6" s="1"/>
  <c r="AU288" i="6"/>
  <c r="AU684" i="6" s="1"/>
  <c r="AI288" i="6"/>
  <c r="AD288" i="6"/>
  <c r="AD684" i="6" s="1"/>
  <c r="S288" i="6"/>
  <c r="S684" i="6" s="1"/>
  <c r="N288" i="6"/>
  <c r="N684" i="6" s="1"/>
  <c r="AC291" i="6"/>
  <c r="AC686" i="6" s="1"/>
  <c r="S291" i="6"/>
  <c r="S686" i="6" s="1"/>
  <c r="BC290" i="6"/>
  <c r="BC685" i="6" s="1"/>
  <c r="AL290" i="6"/>
  <c r="AL685" i="6" s="1"/>
  <c r="AY288" i="6"/>
  <c r="AY684" i="6" s="1"/>
  <c r="AM288" i="6"/>
  <c r="AM684" i="6" s="1"/>
  <c r="AH288" i="6"/>
  <c r="AH684" i="6" s="1"/>
  <c r="W288" i="6"/>
  <c r="R288" i="6"/>
  <c r="R684" i="6" s="1"/>
  <c r="G288" i="6"/>
  <c r="W286" i="6"/>
  <c r="W683" i="6" s="1"/>
  <c r="H286" i="6"/>
  <c r="H683" i="6" s="1"/>
  <c r="L286" i="6"/>
  <c r="L683" i="6" s="1"/>
  <c r="P286" i="6"/>
  <c r="P683" i="6" s="1"/>
  <c r="T286" i="6"/>
  <c r="T683" i="6" s="1"/>
  <c r="X286" i="6"/>
  <c r="X683" i="6" s="1"/>
  <c r="F286" i="6"/>
  <c r="I286" i="6"/>
  <c r="I683" i="6" s="1"/>
  <c r="M286" i="6"/>
  <c r="M683" i="6" s="1"/>
  <c r="Q286" i="6"/>
  <c r="Q683" i="6" s="1"/>
  <c r="U286" i="6"/>
  <c r="U683" i="6" s="1"/>
  <c r="Y286" i="6"/>
  <c r="Y683" i="6" s="1"/>
  <c r="AC286" i="6"/>
  <c r="AC683" i="6" s="1"/>
  <c r="AG286" i="6"/>
  <c r="AG683" i="6" s="1"/>
  <c r="AK286" i="6"/>
  <c r="AK683" i="6" s="1"/>
  <c r="AO286" i="6"/>
  <c r="AO683" i="6" s="1"/>
  <c r="AT286" i="6"/>
  <c r="AT683" i="6" s="1"/>
  <c r="AX286" i="6"/>
  <c r="AX683" i="6" s="1"/>
  <c r="BB286" i="6"/>
  <c r="BB683" i="6" s="1"/>
  <c r="G287" i="6"/>
  <c r="K287" i="6"/>
  <c r="O287" i="6"/>
  <c r="S287" i="6"/>
  <c r="W287" i="6"/>
  <c r="AA287" i="6"/>
  <c r="AE287" i="6"/>
  <c r="AI287" i="6"/>
  <c r="AM287" i="6"/>
  <c r="AQ287" i="6"/>
  <c r="AV287" i="6"/>
  <c r="AZ287" i="6"/>
  <c r="H288" i="6"/>
  <c r="H684" i="6" s="1"/>
  <c r="L288" i="6"/>
  <c r="L684" i="6" s="1"/>
  <c r="P288" i="6"/>
  <c r="P684" i="6" s="1"/>
  <c r="T288" i="6"/>
  <c r="T684" i="6" s="1"/>
  <c r="X288" i="6"/>
  <c r="X684" i="6" s="1"/>
  <c r="AB288" i="6"/>
  <c r="AB684" i="6" s="1"/>
  <c r="AF288" i="6"/>
  <c r="AF684" i="6" s="1"/>
  <c r="AJ288" i="6"/>
  <c r="AJ684" i="6" s="1"/>
  <c r="AN288" i="6"/>
  <c r="AN684" i="6" s="1"/>
  <c r="AR288" i="6"/>
  <c r="AR684" i="6" s="1"/>
  <c r="AW288" i="6"/>
  <c r="AW684" i="6" s="1"/>
  <c r="BA288" i="6"/>
  <c r="BA684" i="6" s="1"/>
  <c r="I289" i="6"/>
  <c r="M289" i="6"/>
  <c r="Q289" i="6"/>
  <c r="U289" i="6"/>
  <c r="Y289" i="6"/>
  <c r="AC289" i="6"/>
  <c r="AG289" i="6"/>
  <c r="AK289" i="6"/>
  <c r="AO289" i="6"/>
  <c r="AT289" i="6"/>
  <c r="AX289" i="6"/>
  <c r="BB289" i="6"/>
  <c r="F290" i="6"/>
  <c r="F685" i="6" s="1"/>
  <c r="J290" i="6"/>
  <c r="J685" i="6" s="1"/>
  <c r="N290" i="6"/>
  <c r="N685" i="6" s="1"/>
  <c r="R290" i="6"/>
  <c r="R685" i="6" s="1"/>
  <c r="V290" i="6"/>
  <c r="V685" i="6" s="1"/>
  <c r="F337" i="6"/>
  <c r="AX288" i="6"/>
  <c r="AX684" i="6" s="1"/>
  <c r="AG288" i="6"/>
  <c r="AG684" i="6" s="1"/>
  <c r="Q288" i="6"/>
  <c r="Q684" i="6" s="1"/>
  <c r="AK291" i="6"/>
  <c r="W291" i="6"/>
  <c r="W686" i="6" s="1"/>
  <c r="G291" i="6"/>
  <c r="G686" i="6" s="1"/>
  <c r="AP290" i="6"/>
  <c r="AP685" i="6" s="1"/>
  <c r="Z290" i="6"/>
  <c r="Z685" i="6" s="1"/>
  <c r="BC288" i="6"/>
  <c r="BC684" i="6" s="1"/>
  <c r="AQ288" i="6"/>
  <c r="AL288" i="6"/>
  <c r="AL684" i="6" s="1"/>
  <c r="AA288" i="6"/>
  <c r="V288" i="6"/>
  <c r="V684" i="6" s="1"/>
  <c r="K288" i="6"/>
  <c r="F288" i="6"/>
  <c r="F684" i="6" s="1"/>
  <c r="O286" i="6"/>
  <c r="O683" i="6" s="1"/>
  <c r="AT291" i="6"/>
  <c r="AT686" i="6" s="1"/>
  <c r="K291" i="6"/>
  <c r="K686" i="6" s="1"/>
  <c r="AU290" i="6"/>
  <c r="AU685" i="6" s="1"/>
  <c r="AD290" i="6"/>
  <c r="AD685" i="6" s="1"/>
  <c r="AV288" i="6"/>
  <c r="AV684" i="6" s="1"/>
  <c r="AP288" i="6"/>
  <c r="AP684" i="6" s="1"/>
  <c r="AE288" i="6"/>
  <c r="Z288" i="6"/>
  <c r="Z684" i="6" s="1"/>
  <c r="J288" i="6"/>
  <c r="J684" i="6" s="1"/>
  <c r="G286" i="6"/>
  <c r="AR100" i="5"/>
  <c r="F100" i="5"/>
  <c r="BB100" i="5"/>
  <c r="F101" i="5"/>
  <c r="BC101" i="5"/>
  <c r="N94" i="5"/>
  <c r="Y66" i="5"/>
  <c r="Y68" i="5"/>
  <c r="Y67" i="5"/>
  <c r="AG3" i="15"/>
  <c r="AU94" i="5" s="1"/>
  <c r="AG4" i="15"/>
  <c r="AT95" i="5" s="1"/>
  <c r="AG5" i="15"/>
  <c r="AU96" i="5" s="1"/>
  <c r="AG6" i="15"/>
  <c r="AU97" i="5" s="1"/>
  <c r="AG7" i="15"/>
  <c r="AT99" i="5" s="1"/>
  <c r="AE3" i="15"/>
  <c r="E4" i="5" s="1"/>
  <c r="AT335" i="5" s="1"/>
  <c r="Y65" i="5"/>
  <c r="O58" i="5"/>
  <c r="O700" i="6" l="1"/>
  <c r="AH699" i="6"/>
  <c r="I704" i="6"/>
  <c r="AV700" i="6"/>
  <c r="AH700" i="6"/>
  <c r="Z708" i="6"/>
  <c r="I507" i="14"/>
  <c r="AV264" i="6"/>
  <c r="AV173" i="6"/>
  <c r="AV258" i="6"/>
  <c r="W684" i="6"/>
  <c r="L711" i="6"/>
  <c r="AR711" i="6"/>
  <c r="AH716" i="6"/>
  <c r="AU703" i="6"/>
  <c r="T690" i="6"/>
  <c r="AE704" i="6"/>
  <c r="AO704" i="6"/>
  <c r="H409" i="12"/>
  <c r="O686" i="6"/>
  <c r="AY704" i="6"/>
  <c r="N703" i="6"/>
  <c r="AG703" i="6"/>
  <c r="S699" i="6"/>
  <c r="X704" i="6"/>
  <c r="AT699" i="6"/>
  <c r="AF700" i="6"/>
  <c r="R707" i="6"/>
  <c r="AY707" i="6"/>
  <c r="BC233" i="9"/>
  <c r="BC266" i="9"/>
  <c r="BC225" i="9"/>
  <c r="BC243" i="9"/>
  <c r="BC244" i="9"/>
  <c r="BC273" i="9"/>
  <c r="Q667" i="14"/>
  <c r="BC264" i="9"/>
  <c r="AJ684" i="11"/>
  <c r="AZ698" i="11"/>
  <c r="U708" i="11"/>
  <c r="AY707" i="12"/>
  <c r="I717" i="14"/>
  <c r="P503" i="14"/>
  <c r="G512" i="14"/>
  <c r="K499" i="14"/>
  <c r="BC176" i="11"/>
  <c r="BC173" i="11"/>
  <c r="BC700" i="6"/>
  <c r="V700" i="6"/>
  <c r="AL708" i="6"/>
  <c r="AM685" i="8"/>
  <c r="AT684" i="8"/>
  <c r="M684" i="8"/>
  <c r="AP698" i="9"/>
  <c r="BA686" i="9"/>
  <c r="T686" i="9"/>
  <c r="Z685" i="9"/>
  <c r="BC704" i="10"/>
  <c r="H703" i="10"/>
  <c r="AY702" i="11"/>
  <c r="AF699" i="11"/>
  <c r="M711" i="12"/>
  <c r="T715" i="14"/>
  <c r="N495" i="14"/>
  <c r="BB209" i="11"/>
  <c r="BB200" i="11"/>
  <c r="BB211" i="11"/>
  <c r="BB231" i="11"/>
  <c r="BB182" i="6"/>
  <c r="AW694" i="6"/>
  <c r="BB698" i="6"/>
  <c r="AX702" i="6"/>
  <c r="BC227" i="11"/>
  <c r="BC246" i="11"/>
  <c r="AX188" i="8"/>
  <c r="AX214" i="8"/>
  <c r="AX194" i="8"/>
  <c r="AX213" i="8"/>
  <c r="AX217" i="8"/>
  <c r="BB205" i="11"/>
  <c r="BB181" i="11"/>
  <c r="BB184" i="11"/>
  <c r="BB246" i="11"/>
  <c r="BB244" i="11"/>
  <c r="BB233" i="11"/>
  <c r="BB251" i="11"/>
  <c r="BC234" i="8"/>
  <c r="BC173" i="8"/>
  <c r="AI684" i="6"/>
  <c r="H690" i="6"/>
  <c r="AH703" i="6"/>
  <c r="AZ699" i="6"/>
  <c r="X711" i="6"/>
  <c r="Y702" i="8"/>
  <c r="X699" i="9"/>
  <c r="R684" i="10"/>
  <c r="P700" i="11"/>
  <c r="Y698" i="11"/>
  <c r="AP711" i="11"/>
  <c r="I700" i="11"/>
  <c r="AL713" i="14"/>
  <c r="AF694" i="12"/>
  <c r="G691" i="14"/>
  <c r="R691" i="14"/>
  <c r="P706" i="14"/>
  <c r="AS237" i="11"/>
  <c r="AS205" i="11"/>
  <c r="K457" i="11" s="1"/>
  <c r="L417" i="8"/>
  <c r="AX192" i="8"/>
  <c r="AX197" i="8"/>
  <c r="AX189" i="8"/>
  <c r="BB189" i="11"/>
  <c r="BB177" i="11"/>
  <c r="BB252" i="11"/>
  <c r="U686" i="6"/>
  <c r="T694" i="6"/>
  <c r="AX275" i="9"/>
  <c r="AX173" i="9"/>
  <c r="BA704" i="6"/>
  <c r="AC704" i="6"/>
  <c r="O694" i="8"/>
  <c r="I699" i="8"/>
  <c r="G707" i="8"/>
  <c r="AE702" i="8"/>
  <c r="N702" i="8"/>
  <c r="AA686" i="9"/>
  <c r="N685" i="9"/>
  <c r="F700" i="9"/>
  <c r="AY684" i="9"/>
  <c r="AZ694" i="9"/>
  <c r="AQ716" i="9"/>
  <c r="K716" i="9"/>
  <c r="X704" i="10"/>
  <c r="AO716" i="10"/>
  <c r="AE703" i="11"/>
  <c r="I707" i="11"/>
  <c r="J708" i="11"/>
  <c r="R711" i="11"/>
  <c r="AH698" i="11"/>
  <c r="AE685" i="11"/>
  <c r="S698" i="11"/>
  <c r="L685" i="12"/>
  <c r="AR685" i="12"/>
  <c r="AE718" i="12"/>
  <c r="AE719" i="12" s="1"/>
  <c r="R707" i="12"/>
  <c r="I697" i="14"/>
  <c r="F705" i="14"/>
  <c r="V693" i="14"/>
  <c r="L508" i="14"/>
  <c r="AW234" i="8"/>
  <c r="AX196" i="8"/>
  <c r="AX198" i="8"/>
  <c r="BB232" i="11"/>
  <c r="BB243" i="11"/>
  <c r="BB239" i="11"/>
  <c r="BB191" i="11"/>
  <c r="BB253" i="11"/>
  <c r="BB236" i="11"/>
  <c r="AT712" i="11"/>
  <c r="AT712" i="14" s="1"/>
  <c r="BC253" i="11"/>
  <c r="BC187" i="11"/>
  <c r="BC225" i="11"/>
  <c r="I702" i="6"/>
  <c r="BA177" i="9"/>
  <c r="BA225" i="9"/>
  <c r="BA213" i="9"/>
  <c r="BA173" i="9"/>
  <c r="BA218" i="9"/>
  <c r="BA192" i="9"/>
  <c r="BA256" i="9"/>
  <c r="BC209" i="6"/>
  <c r="BC256" i="6"/>
  <c r="BC173" i="6"/>
  <c r="AK686" i="6"/>
  <c r="AN690" i="6"/>
  <c r="AI700" i="6"/>
  <c r="AL704" i="6"/>
  <c r="V716" i="6"/>
  <c r="BC716" i="6"/>
  <c r="S698" i="8"/>
  <c r="W699" i="8"/>
  <c r="J698" i="9"/>
  <c r="AF694" i="9"/>
  <c r="S703" i="10"/>
  <c r="T716" i="10"/>
  <c r="BA698" i="11"/>
  <c r="S715" i="14"/>
  <c r="V688" i="14"/>
  <c r="AX200" i="8"/>
  <c r="BB201" i="11"/>
  <c r="BB234" i="11"/>
  <c r="BB228" i="11"/>
  <c r="BB248" i="11"/>
  <c r="BB197" i="11"/>
  <c r="BB263" i="11"/>
  <c r="BC248" i="11"/>
  <c r="BC235" i="11"/>
  <c r="BA254" i="10"/>
  <c r="BA185" i="10"/>
  <c r="BA210" i="10"/>
  <c r="BA173" i="10"/>
  <c r="BA202" i="10"/>
  <c r="BA215" i="10"/>
  <c r="BA258" i="10"/>
  <c r="BA271" i="10"/>
  <c r="BC176" i="9"/>
  <c r="BC173" i="9"/>
  <c r="BC178" i="9"/>
  <c r="BC230" i="9"/>
  <c r="BC249" i="9"/>
  <c r="BC275" i="9"/>
  <c r="BC227" i="9"/>
  <c r="BC236" i="9"/>
  <c r="BC254" i="9"/>
  <c r="BC263" i="9"/>
  <c r="X699" i="6"/>
  <c r="BA700" i="6"/>
  <c r="T700" i="6"/>
  <c r="AM707" i="8"/>
  <c r="AL716" i="8"/>
  <c r="AZ699" i="9"/>
  <c r="AD699" i="10"/>
  <c r="BA699" i="10"/>
  <c r="P712" i="11"/>
  <c r="Z700" i="11"/>
  <c r="BB684" i="11"/>
  <c r="I711" i="12"/>
  <c r="S692" i="14"/>
  <c r="X714" i="14"/>
  <c r="L524" i="12"/>
  <c r="AW232" i="8"/>
  <c r="J485" i="14"/>
  <c r="J503" i="14"/>
  <c r="AX205" i="8"/>
  <c r="AX178" i="8"/>
  <c r="AX204" i="8"/>
  <c r="BB229" i="11"/>
  <c r="BB221" i="11"/>
  <c r="BB214" i="11"/>
  <c r="BB250" i="11"/>
  <c r="BB265" i="11"/>
  <c r="BC252" i="11"/>
  <c r="S704" i="6"/>
  <c r="G711" i="8"/>
  <c r="AL702" i="8"/>
  <c r="AQ685" i="9"/>
  <c r="K685" i="9"/>
  <c r="AX684" i="9"/>
  <c r="Q684" i="9"/>
  <c r="X700" i="9"/>
  <c r="AW685" i="9"/>
  <c r="R699" i="9"/>
  <c r="S694" i="9"/>
  <c r="L686" i="10"/>
  <c r="V704" i="10"/>
  <c r="AH703" i="10"/>
  <c r="P699" i="11"/>
  <c r="G709" i="14"/>
  <c r="W717" i="14"/>
  <c r="F696" i="14"/>
  <c r="G425" i="12"/>
  <c r="N485" i="14"/>
  <c r="G419" i="12"/>
  <c r="G421" i="8"/>
  <c r="AS245" i="11"/>
  <c r="L490" i="14"/>
  <c r="AX210" i="8"/>
  <c r="BB203" i="11"/>
  <c r="BB216" i="11"/>
  <c r="BB199" i="11"/>
  <c r="BB255" i="11"/>
  <c r="BB275" i="11"/>
  <c r="BB222" i="11"/>
  <c r="BB254" i="11"/>
  <c r="I573" i="6"/>
  <c r="K573" i="6"/>
  <c r="L573" i="6"/>
  <c r="M573" i="6"/>
  <c r="N573" i="6"/>
  <c r="J573" i="6"/>
  <c r="E573" i="6"/>
  <c r="P573" i="6"/>
  <c r="F573" i="6"/>
  <c r="O573" i="6"/>
  <c r="H573" i="6"/>
  <c r="G573" i="6"/>
  <c r="AT711" i="6"/>
  <c r="X694" i="12"/>
  <c r="Q622" i="14"/>
  <c r="Q613" i="14"/>
  <c r="V683" i="11"/>
  <c r="N698" i="11"/>
  <c r="M568" i="6"/>
  <c r="I660" i="6"/>
  <c r="G660" i="6"/>
  <c r="H660" i="6"/>
  <c r="E660" i="6"/>
  <c r="N568" i="6"/>
  <c r="P568" i="6"/>
  <c r="O660" i="6"/>
  <c r="J568" i="6"/>
  <c r="P660" i="6"/>
  <c r="L568" i="6"/>
  <c r="G568" i="6"/>
  <c r="L660" i="6"/>
  <c r="N660" i="6"/>
  <c r="K660" i="6"/>
  <c r="E568" i="6"/>
  <c r="K568" i="6"/>
  <c r="H568" i="6"/>
  <c r="O568" i="6"/>
  <c r="F568" i="6"/>
  <c r="M660" i="6"/>
  <c r="F660" i="6"/>
  <c r="I568" i="6"/>
  <c r="J660" i="6"/>
  <c r="I698" i="6"/>
  <c r="Q618" i="14"/>
  <c r="Q629" i="14"/>
  <c r="AD683" i="11"/>
  <c r="AQ684" i="11"/>
  <c r="J702" i="11"/>
  <c r="Y702" i="6"/>
  <c r="W694" i="11"/>
  <c r="F412" i="12"/>
  <c r="K507" i="14"/>
  <c r="AK702" i="11"/>
  <c r="AZ707" i="6"/>
  <c r="H684" i="8"/>
  <c r="I688" i="14"/>
  <c r="AS195" i="11"/>
  <c r="AS179" i="11"/>
  <c r="AS229" i="9"/>
  <c r="AS233" i="9"/>
  <c r="Q493" i="10"/>
  <c r="H716" i="11"/>
  <c r="W690" i="6"/>
  <c r="AJ707" i="12"/>
  <c r="H560" i="6"/>
  <c r="E560" i="6"/>
  <c r="F560" i="6"/>
  <c r="G560" i="6"/>
  <c r="M560" i="6"/>
  <c r="P560" i="6"/>
  <c r="I560" i="6"/>
  <c r="J560" i="6"/>
  <c r="K560" i="6"/>
  <c r="O560" i="6"/>
  <c r="N560" i="6"/>
  <c r="L560" i="6"/>
  <c r="F551" i="6"/>
  <c r="K551" i="6"/>
  <c r="M551" i="6"/>
  <c r="I551" i="6"/>
  <c r="H551" i="6"/>
  <c r="O551" i="6"/>
  <c r="P551" i="6"/>
  <c r="N551" i="6"/>
  <c r="J551" i="6"/>
  <c r="L551" i="6"/>
  <c r="E551" i="6"/>
  <c r="G551" i="6"/>
  <c r="AC684" i="6"/>
  <c r="O707" i="8"/>
  <c r="AW702" i="8"/>
  <c r="AR702" i="8"/>
  <c r="T711" i="8"/>
  <c r="AA702" i="8"/>
  <c r="N684" i="9"/>
  <c r="AZ685" i="9"/>
  <c r="S685" i="9"/>
  <c r="Y684" i="9"/>
  <c r="AY686" i="9"/>
  <c r="AK685" i="9"/>
  <c r="AW699" i="9"/>
  <c r="K694" i="9"/>
  <c r="R707" i="11"/>
  <c r="AJ713" i="11"/>
  <c r="AJ713" i="14" s="1"/>
  <c r="AY713" i="11"/>
  <c r="AY713" i="14" s="1"/>
  <c r="R703" i="11"/>
  <c r="AP708" i="11"/>
  <c r="AY711" i="11"/>
  <c r="L684" i="11"/>
  <c r="AL690" i="11"/>
  <c r="I699" i="11"/>
  <c r="AA698" i="11"/>
  <c r="AF690" i="12"/>
  <c r="AI684" i="12"/>
  <c r="P711" i="11"/>
  <c r="AB711" i="12"/>
  <c r="F711" i="12"/>
  <c r="R696" i="14"/>
  <c r="S688" i="14"/>
  <c r="F709" i="14"/>
  <c r="V697" i="14"/>
  <c r="AW242" i="12"/>
  <c r="AW245" i="12"/>
  <c r="AW241" i="12"/>
  <c r="G416" i="8"/>
  <c r="AS227" i="11"/>
  <c r="AS211" i="11"/>
  <c r="F406" i="8"/>
  <c r="P507" i="14"/>
  <c r="AV231" i="10"/>
  <c r="AV259" i="10"/>
  <c r="AV257" i="10"/>
  <c r="Q663" i="14"/>
  <c r="BB201" i="9"/>
  <c r="BB270" i="9"/>
  <c r="BB193" i="9"/>
  <c r="BB208" i="9"/>
  <c r="BB179" i="9"/>
  <c r="BB236" i="9"/>
  <c r="BB252" i="9"/>
  <c r="AV179" i="10"/>
  <c r="AU694" i="11"/>
  <c r="K698" i="8"/>
  <c r="AE711" i="8"/>
  <c r="AV707" i="8"/>
  <c r="O711" i="8"/>
  <c r="W702" i="8"/>
  <c r="AD702" i="8"/>
  <c r="J703" i="9"/>
  <c r="AG685" i="9"/>
  <c r="Z703" i="9"/>
  <c r="P711" i="10"/>
  <c r="AR700" i="10"/>
  <c r="AA699" i="11"/>
  <c r="AX700" i="11"/>
  <c r="AC702" i="11"/>
  <c r="AV703" i="11"/>
  <c r="P698" i="11"/>
  <c r="AH703" i="11"/>
  <c r="T713" i="11"/>
  <c r="T713" i="14" s="1"/>
  <c r="AY698" i="11"/>
  <c r="AF716" i="12"/>
  <c r="Z707" i="12"/>
  <c r="AD716" i="12"/>
  <c r="T688" i="14"/>
  <c r="R705" i="14"/>
  <c r="T693" i="14"/>
  <c r="N490" i="14"/>
  <c r="AS241" i="11"/>
  <c r="AS209" i="11"/>
  <c r="M486" i="14"/>
  <c r="I499" i="14"/>
  <c r="AV265" i="10"/>
  <c r="AV267" i="10"/>
  <c r="AV269" i="10"/>
  <c r="AV271" i="10"/>
  <c r="AV273" i="10"/>
  <c r="AV275" i="10"/>
  <c r="AV277" i="10"/>
  <c r="BB189" i="9"/>
  <c r="Q672" i="14"/>
  <c r="BB181" i="9"/>
  <c r="BB254" i="9"/>
  <c r="BB192" i="9"/>
  <c r="BB187" i="9"/>
  <c r="BB272" i="9"/>
  <c r="BB233" i="9"/>
  <c r="BB240" i="9"/>
  <c r="AV195" i="10"/>
  <c r="Q699" i="8"/>
  <c r="BB684" i="8"/>
  <c r="U684" i="8"/>
  <c r="AX699" i="8"/>
  <c r="AV711" i="8"/>
  <c r="AB686" i="9"/>
  <c r="X694" i="9"/>
  <c r="AC685" i="9"/>
  <c r="AA684" i="9"/>
  <c r="AH698" i="9"/>
  <c r="AW700" i="9"/>
  <c r="N704" i="10"/>
  <c r="AE708" i="10"/>
  <c r="AE716" i="10"/>
  <c r="AH711" i="11"/>
  <c r="AF707" i="11"/>
  <c r="AY703" i="11"/>
  <c r="BA713" i="11"/>
  <c r="BA713" i="14" s="1"/>
  <c r="BC690" i="11"/>
  <c r="AA694" i="11"/>
  <c r="J699" i="11"/>
  <c r="Q707" i="11"/>
  <c r="AO708" i="12"/>
  <c r="Y708" i="12"/>
  <c r="R710" i="14"/>
  <c r="U692" i="14"/>
  <c r="S696" i="14"/>
  <c r="F717" i="14"/>
  <c r="AW244" i="12"/>
  <c r="AW243" i="12"/>
  <c r="H402" i="12"/>
  <c r="H487" i="14"/>
  <c r="L485" i="14"/>
  <c r="AV235" i="10"/>
  <c r="Q422" i="5"/>
  <c r="BB234" i="9"/>
  <c r="BB260" i="9"/>
  <c r="BB183" i="9"/>
  <c r="BB256" i="9"/>
  <c r="BB229" i="9"/>
  <c r="BB232" i="9"/>
  <c r="AV181" i="10"/>
  <c r="AP703" i="6"/>
  <c r="J703" i="6"/>
  <c r="AB698" i="8"/>
  <c r="AI685" i="9"/>
  <c r="U685" i="9"/>
  <c r="P699" i="9"/>
  <c r="AJ686" i="10"/>
  <c r="AD686" i="10"/>
  <c r="W700" i="11"/>
  <c r="AY707" i="11"/>
  <c r="R713" i="11"/>
  <c r="AR684" i="11"/>
  <c r="F690" i="11"/>
  <c r="P690" i="12"/>
  <c r="AW690" i="12"/>
  <c r="AN708" i="11"/>
  <c r="U712" i="14"/>
  <c r="P692" i="14"/>
  <c r="V710" i="14"/>
  <c r="AW238" i="12"/>
  <c r="AW228" i="12"/>
  <c r="AW276" i="12"/>
  <c r="F406" i="12"/>
  <c r="AW272" i="12"/>
  <c r="AS251" i="11"/>
  <c r="AS235" i="11"/>
  <c r="AS187" i="11"/>
  <c r="J417" i="8"/>
  <c r="L494" i="14"/>
  <c r="J427" i="11"/>
  <c r="J414" i="11"/>
  <c r="BB205" i="9"/>
  <c r="AV249" i="10"/>
  <c r="AV263" i="10"/>
  <c r="AV241" i="10"/>
  <c r="BB219" i="9"/>
  <c r="BB239" i="9"/>
  <c r="BB194" i="9"/>
  <c r="BB216" i="9"/>
  <c r="BB203" i="9"/>
  <c r="BB222" i="9"/>
  <c r="AV177" i="10"/>
  <c r="K522" i="9"/>
  <c r="AH311" i="5"/>
  <c r="X702" i="8"/>
  <c r="T702" i="8"/>
  <c r="AP703" i="9"/>
  <c r="AX685" i="9"/>
  <c r="H685" i="9"/>
  <c r="AZ716" i="9"/>
  <c r="S716" i="9"/>
  <c r="AU704" i="10"/>
  <c r="AF686" i="10"/>
  <c r="Z708" i="11"/>
  <c r="AX699" i="11"/>
  <c r="H700" i="11"/>
  <c r="BB713" i="11"/>
  <c r="BB713" i="14" s="1"/>
  <c r="W708" i="11"/>
  <c r="AE711" i="11"/>
  <c r="AW711" i="11"/>
  <c r="AM712" i="14"/>
  <c r="L711" i="12"/>
  <c r="G687" i="14"/>
  <c r="T706" i="14"/>
  <c r="R687" i="14"/>
  <c r="F695" i="14"/>
  <c r="V714" i="14"/>
  <c r="X696" i="14"/>
  <c r="F688" i="14"/>
  <c r="AW239" i="12"/>
  <c r="G402" i="12"/>
  <c r="F508" i="14"/>
  <c r="J495" i="14"/>
  <c r="AS249" i="11"/>
  <c r="AS217" i="11"/>
  <c r="M467" i="11" s="1"/>
  <c r="P417" i="8"/>
  <c r="F427" i="8"/>
  <c r="P490" i="14"/>
  <c r="AV255" i="10"/>
  <c r="AV253" i="10"/>
  <c r="AV247" i="10"/>
  <c r="AA683" i="11"/>
  <c r="BB218" i="9"/>
  <c r="BB230" i="9"/>
  <c r="BB191" i="9"/>
  <c r="BB210" i="9"/>
  <c r="BB195" i="9"/>
  <c r="BB184" i="9"/>
  <c r="AV180" i="10"/>
  <c r="Q659" i="14"/>
  <c r="F699" i="6"/>
  <c r="AF699" i="8"/>
  <c r="AT685" i="9"/>
  <c r="K684" i="9"/>
  <c r="AQ694" i="9"/>
  <c r="P700" i="9"/>
  <c r="AI716" i="10"/>
  <c r="AI713" i="11"/>
  <c r="AI713" i="14" s="1"/>
  <c r="V690" i="11"/>
  <c r="AC684" i="11"/>
  <c r="AP699" i="11"/>
  <c r="AX707" i="11"/>
  <c r="I708" i="12"/>
  <c r="F701" i="14"/>
  <c r="V689" i="14"/>
  <c r="F706" i="14"/>
  <c r="AW274" i="12"/>
  <c r="K416" i="8"/>
  <c r="P508" i="14"/>
  <c r="AS247" i="11"/>
  <c r="AS199" i="11"/>
  <c r="H406" i="8"/>
  <c r="H513" i="14"/>
  <c r="P422" i="11"/>
  <c r="J399" i="11"/>
  <c r="Q401" i="5"/>
  <c r="AI683" i="11"/>
  <c r="BB198" i="9"/>
  <c r="BB220" i="9"/>
  <c r="BB190" i="9"/>
  <c r="BB262" i="9"/>
  <c r="BB186" i="9"/>
  <c r="AV187" i="10"/>
  <c r="AB702" i="11"/>
  <c r="F552" i="8"/>
  <c r="N552" i="8"/>
  <c r="O552" i="8"/>
  <c r="I552" i="8"/>
  <c r="G686" i="8"/>
  <c r="M552" i="8"/>
  <c r="H552" i="8"/>
  <c r="P552" i="8"/>
  <c r="G552" i="8"/>
  <c r="J552" i="8"/>
  <c r="K552" i="8"/>
  <c r="E552" i="8"/>
  <c r="L552" i="8"/>
  <c r="N653" i="8"/>
  <c r="N653" i="14" s="1"/>
  <c r="K653" i="8"/>
  <c r="K653" i="14" s="1"/>
  <c r="P653" i="8"/>
  <c r="P653" i="14" s="1"/>
  <c r="O653" i="8"/>
  <c r="O653" i="14" s="1"/>
  <c r="I653" i="8"/>
  <c r="I653" i="14" s="1"/>
  <c r="O561" i="8"/>
  <c r="O561" i="14" s="1"/>
  <c r="K561" i="8"/>
  <c r="K561" i="14" s="1"/>
  <c r="L653" i="8"/>
  <c r="L653" i="14" s="1"/>
  <c r="H561" i="8"/>
  <c r="H561" i="14" s="1"/>
  <c r="J653" i="8"/>
  <c r="J653" i="14" s="1"/>
  <c r="E561" i="8"/>
  <c r="E653" i="8"/>
  <c r="N561" i="8"/>
  <c r="N561" i="14" s="1"/>
  <c r="J561" i="8"/>
  <c r="J561" i="14" s="1"/>
  <c r="G561" i="8"/>
  <c r="G561" i="14" s="1"/>
  <c r="M653" i="8"/>
  <c r="M653" i="14" s="1"/>
  <c r="L561" i="8"/>
  <c r="L561" i="14" s="1"/>
  <c r="P561" i="8"/>
  <c r="P561" i="14" s="1"/>
  <c r="F653" i="8"/>
  <c r="G653" i="8"/>
  <c r="G653" i="14" s="1"/>
  <c r="H653" i="8"/>
  <c r="H653" i="14" s="1"/>
  <c r="M561" i="8"/>
  <c r="M561" i="14" s="1"/>
  <c r="F561" i="8"/>
  <c r="I561" i="8"/>
  <c r="I561" i="14" s="1"/>
  <c r="AQ699" i="9"/>
  <c r="X698" i="9"/>
  <c r="F684" i="9"/>
  <c r="M718" i="10"/>
  <c r="M719" i="10" s="1"/>
  <c r="Z684" i="10"/>
  <c r="AP716" i="10"/>
  <c r="J716" i="10"/>
  <c r="H708" i="11"/>
  <c r="AT707" i="12"/>
  <c r="AW248" i="12"/>
  <c r="AW231" i="12"/>
  <c r="K504" i="14"/>
  <c r="N508" i="14"/>
  <c r="BB185" i="9"/>
  <c r="BB196" i="9"/>
  <c r="BB209" i="9"/>
  <c r="BB182" i="9"/>
  <c r="BB242" i="9"/>
  <c r="M607" i="8"/>
  <c r="M607" i="14" s="1"/>
  <c r="J607" i="8"/>
  <c r="J607" i="14" s="1"/>
  <c r="P607" i="8"/>
  <c r="P607" i="14" s="1"/>
  <c r="E607" i="8"/>
  <c r="O607" i="8"/>
  <c r="O607" i="14" s="1"/>
  <c r="I607" i="8"/>
  <c r="I607" i="14" s="1"/>
  <c r="H607" i="8"/>
  <c r="H607" i="14" s="1"/>
  <c r="F607" i="8"/>
  <c r="F607" i="14" s="1"/>
  <c r="N607" i="8"/>
  <c r="N607" i="14" s="1"/>
  <c r="L607" i="8"/>
  <c r="L607" i="14" s="1"/>
  <c r="G607" i="8"/>
  <c r="G607" i="14" s="1"/>
  <c r="K607" i="8"/>
  <c r="K607" i="14" s="1"/>
  <c r="G695" i="8"/>
  <c r="G695" i="14" s="1"/>
  <c r="J716" i="6"/>
  <c r="AW686" i="8"/>
  <c r="P686" i="8"/>
  <c r="I707" i="12"/>
  <c r="M499" i="14"/>
  <c r="BA694" i="11"/>
  <c r="AS266" i="12"/>
  <c r="F409" i="12"/>
  <c r="O507" i="14"/>
  <c r="AW195" i="6"/>
  <c r="AW213" i="6"/>
  <c r="AW189" i="6"/>
  <c r="AW241" i="6"/>
  <c r="AW267" i="6"/>
  <c r="AW223" i="6"/>
  <c r="AW243" i="6"/>
  <c r="AW185" i="6"/>
  <c r="AW191" i="6"/>
  <c r="AW205" i="6"/>
  <c r="AW251" i="6"/>
  <c r="AW239" i="6"/>
  <c r="AW275" i="6"/>
  <c r="AW277" i="6"/>
  <c r="AW217" i="6"/>
  <c r="AW183" i="6"/>
  <c r="AW197" i="6"/>
  <c r="AW233" i="6"/>
  <c r="AW245" i="6"/>
  <c r="AW259" i="6"/>
  <c r="AW203" i="6"/>
  <c r="AW173" i="6"/>
  <c r="AS718" i="14"/>
  <c r="AS719" i="14" s="1"/>
  <c r="P702" i="11"/>
  <c r="AZ684" i="11"/>
  <c r="Q712" i="11"/>
  <c r="Q712" i="14" s="1"/>
  <c r="G708" i="10"/>
  <c r="E574" i="10"/>
  <c r="F574" i="10"/>
  <c r="J574" i="10"/>
  <c r="K574" i="10"/>
  <c r="O574" i="10"/>
  <c r="N574" i="10"/>
  <c r="M574" i="10"/>
  <c r="G574" i="10"/>
  <c r="P574" i="10"/>
  <c r="L574" i="10"/>
  <c r="H574" i="10"/>
  <c r="I574" i="10"/>
  <c r="AJ711" i="6"/>
  <c r="R703" i="10"/>
  <c r="AH712" i="11"/>
  <c r="AH712" i="14" s="1"/>
  <c r="AS244" i="11"/>
  <c r="AS177" i="6"/>
  <c r="AU683" i="11"/>
  <c r="BB712" i="11"/>
  <c r="BB712" i="14" s="1"/>
  <c r="F702" i="11"/>
  <c r="E614" i="10"/>
  <c r="P614" i="10"/>
  <c r="G614" i="10"/>
  <c r="M614" i="10"/>
  <c r="O614" i="10"/>
  <c r="F614" i="10"/>
  <c r="N614" i="10"/>
  <c r="K614" i="10"/>
  <c r="H614" i="10"/>
  <c r="I614" i="10"/>
  <c r="L614" i="10"/>
  <c r="J614" i="10"/>
  <c r="F702" i="10"/>
  <c r="AW694" i="12"/>
  <c r="P694" i="12"/>
  <c r="F422" i="12"/>
  <c r="AS229" i="11"/>
  <c r="AS197" i="11"/>
  <c r="AS181" i="11"/>
  <c r="K439" i="11" s="1"/>
  <c r="G700" i="10"/>
  <c r="M566" i="10"/>
  <c r="O566" i="10"/>
  <c r="E566" i="10"/>
  <c r="N566" i="10"/>
  <c r="H566" i="10"/>
  <c r="I566" i="10"/>
  <c r="L566" i="10"/>
  <c r="P566" i="10"/>
  <c r="K566" i="10"/>
  <c r="F566" i="10"/>
  <c r="J566" i="10"/>
  <c r="G566" i="10"/>
  <c r="P660" i="10"/>
  <c r="K568" i="10"/>
  <c r="I660" i="10"/>
  <c r="N568" i="10"/>
  <c r="N660" i="10"/>
  <c r="J660" i="10"/>
  <c r="P568" i="10"/>
  <c r="G660" i="10"/>
  <c r="L568" i="10"/>
  <c r="L660" i="10"/>
  <c r="F660" i="10"/>
  <c r="O660" i="10"/>
  <c r="I568" i="10"/>
  <c r="J568" i="10"/>
  <c r="H568" i="10"/>
  <c r="K660" i="10"/>
  <c r="F568" i="10"/>
  <c r="M660" i="10"/>
  <c r="H660" i="10"/>
  <c r="G568" i="10"/>
  <c r="E568" i="10"/>
  <c r="M568" i="10"/>
  <c r="E660" i="10"/>
  <c r="O568" i="10"/>
  <c r="AN716" i="10"/>
  <c r="H716" i="10"/>
  <c r="AL685" i="11"/>
  <c r="T694" i="11"/>
  <c r="M707" i="12"/>
  <c r="V696" i="14"/>
  <c r="BA227" i="12"/>
  <c r="K684" i="11"/>
  <c r="G707" i="10"/>
  <c r="O573" i="10"/>
  <c r="I619" i="10"/>
  <c r="G665" i="10"/>
  <c r="J619" i="10"/>
  <c r="K665" i="10"/>
  <c r="P665" i="10"/>
  <c r="G619" i="10"/>
  <c r="G573" i="10"/>
  <c r="O665" i="10"/>
  <c r="P619" i="10"/>
  <c r="K573" i="10"/>
  <c r="P573" i="10"/>
  <c r="I573" i="10"/>
  <c r="E619" i="10"/>
  <c r="F619" i="10"/>
  <c r="L619" i="10"/>
  <c r="M619" i="10"/>
  <c r="H573" i="10"/>
  <c r="L665" i="10"/>
  <c r="K619" i="10"/>
  <c r="O619" i="10"/>
  <c r="E573" i="10"/>
  <c r="F665" i="10"/>
  <c r="J665" i="10"/>
  <c r="H665" i="10"/>
  <c r="N619" i="10"/>
  <c r="F573" i="10"/>
  <c r="M573" i="10"/>
  <c r="L573" i="10"/>
  <c r="H619" i="10"/>
  <c r="E665" i="10"/>
  <c r="N665" i="10"/>
  <c r="N573" i="10"/>
  <c r="I665" i="10"/>
  <c r="J573" i="10"/>
  <c r="M665" i="10"/>
  <c r="K560" i="10"/>
  <c r="G560" i="10"/>
  <c r="N560" i="10"/>
  <c r="E560" i="10"/>
  <c r="J560" i="10"/>
  <c r="H560" i="10"/>
  <c r="I560" i="10"/>
  <c r="F560" i="10"/>
  <c r="O560" i="10"/>
  <c r="L560" i="10"/>
  <c r="M560" i="10"/>
  <c r="P560" i="10"/>
  <c r="AH704" i="10"/>
  <c r="BA234" i="12"/>
  <c r="K494" i="14"/>
  <c r="Q655" i="14"/>
  <c r="AW224" i="10"/>
  <c r="AW274" i="10"/>
  <c r="AW228" i="10"/>
  <c r="AW265" i="10"/>
  <c r="AW272" i="10"/>
  <c r="AW258" i="10"/>
  <c r="AW173" i="10"/>
  <c r="AW269" i="10"/>
  <c r="AW226" i="10"/>
  <c r="AB690" i="6"/>
  <c r="AP716" i="6"/>
  <c r="P684" i="8"/>
  <c r="AG716" i="11"/>
  <c r="G698" i="10"/>
  <c r="E564" i="10"/>
  <c r="H564" i="10"/>
  <c r="F564" i="10"/>
  <c r="I564" i="10"/>
  <c r="P564" i="10"/>
  <c r="N564" i="10"/>
  <c r="O564" i="10"/>
  <c r="G564" i="10"/>
  <c r="K564" i="10"/>
  <c r="J564" i="10"/>
  <c r="M564" i="10"/>
  <c r="L564" i="10"/>
  <c r="AW274" i="9"/>
  <c r="AW173" i="9"/>
  <c r="AS189" i="11"/>
  <c r="AS234" i="9"/>
  <c r="Q621" i="14"/>
  <c r="AK716" i="11"/>
  <c r="AE707" i="8"/>
  <c r="R698" i="9"/>
  <c r="T686" i="10"/>
  <c r="AB700" i="10"/>
  <c r="M702" i="11"/>
  <c r="X708" i="11"/>
  <c r="BB711" i="11"/>
  <c r="AC708" i="12"/>
  <c r="W709" i="14"/>
  <c r="X706" i="14"/>
  <c r="AS216" i="12"/>
  <c r="AS200" i="12"/>
  <c r="AS228" i="9"/>
  <c r="BA683" i="11"/>
  <c r="AO712" i="11"/>
  <c r="AO712" i="14" s="1"/>
  <c r="AV223" i="9"/>
  <c r="AV230" i="9"/>
  <c r="AV173" i="9"/>
  <c r="J694" i="9"/>
  <c r="AN698" i="9"/>
  <c r="AI716" i="9"/>
  <c r="H699" i="11"/>
  <c r="U713" i="11"/>
  <c r="U713" i="14" s="1"/>
  <c r="X710" i="14"/>
  <c r="Q486" i="12"/>
  <c r="AS185" i="11"/>
  <c r="G708" i="9"/>
  <c r="G574" i="9"/>
  <c r="E574" i="9"/>
  <c r="J666" i="9"/>
  <c r="N666" i="9"/>
  <c r="P666" i="9"/>
  <c r="O574" i="9"/>
  <c r="I666" i="9"/>
  <c r="P574" i="9"/>
  <c r="L666" i="9"/>
  <c r="H574" i="9"/>
  <c r="F574" i="9"/>
  <c r="H666" i="9"/>
  <c r="F666" i="9"/>
  <c r="M574" i="9"/>
  <c r="I574" i="9"/>
  <c r="E666" i="9"/>
  <c r="K666" i="9"/>
  <c r="M666" i="9"/>
  <c r="L574" i="9"/>
  <c r="G666" i="9"/>
  <c r="N574" i="9"/>
  <c r="O666" i="9"/>
  <c r="J574" i="9"/>
  <c r="K574" i="9"/>
  <c r="BB176" i="9"/>
  <c r="BB202" i="9"/>
  <c r="BB204" i="9"/>
  <c r="BB226" i="9"/>
  <c r="BB264" i="9"/>
  <c r="BB188" i="9"/>
  <c r="BB237" i="9"/>
  <c r="BB246" i="9"/>
  <c r="BB180" i="9"/>
  <c r="BB274" i="9"/>
  <c r="BB207" i="9"/>
  <c r="BB212" i="9"/>
  <c r="BB258" i="9"/>
  <c r="BB177" i="9"/>
  <c r="BB199" i="9"/>
  <c r="BB227" i="9"/>
  <c r="BB206" i="9"/>
  <c r="BB224" i="9"/>
  <c r="BB276" i="9"/>
  <c r="BB250" i="9"/>
  <c r="BB266" i="9"/>
  <c r="BB235" i="9"/>
  <c r="BB173" i="9"/>
  <c r="AV189" i="10"/>
  <c r="AV191" i="10"/>
  <c r="AV199" i="10"/>
  <c r="AV205" i="10"/>
  <c r="AV221" i="10"/>
  <c r="AV240" i="10"/>
  <c r="AV242" i="10"/>
  <c r="AV276" i="10"/>
  <c r="AV183" i="10"/>
  <c r="AV201" i="10"/>
  <c r="AV213" i="10"/>
  <c r="AV224" i="10"/>
  <c r="AV234" i="10"/>
  <c r="AV260" i="10"/>
  <c r="AV268" i="10"/>
  <c r="AV185" i="10"/>
  <c r="AV203" i="10"/>
  <c r="AV215" i="10"/>
  <c r="AV274" i="10"/>
  <c r="AV207" i="10"/>
  <c r="AV217" i="10"/>
  <c r="AV236" i="10"/>
  <c r="AV256" i="10"/>
  <c r="AV262" i="10"/>
  <c r="AV266" i="10"/>
  <c r="AV173" i="10"/>
  <c r="AV209" i="10"/>
  <c r="AV244" i="10"/>
  <c r="AV226" i="10"/>
  <c r="AV228" i="10"/>
  <c r="AV258" i="10"/>
  <c r="AV272" i="10"/>
  <c r="AV211" i="10"/>
  <c r="AV223" i="10"/>
  <c r="AV230" i="10"/>
  <c r="AV246" i="10"/>
  <c r="AV254" i="10"/>
  <c r="AV264" i="10"/>
  <c r="AV232" i="10"/>
  <c r="AV238" i="10"/>
  <c r="AV248" i="10"/>
  <c r="AV250" i="10"/>
  <c r="AV252" i="10"/>
  <c r="AV270" i="10"/>
  <c r="F300" i="5"/>
  <c r="AQ328" i="5"/>
  <c r="Z306" i="5"/>
  <c r="F326" i="5"/>
  <c r="AA684" i="8"/>
  <c r="AF711" i="10"/>
  <c r="AB684" i="11"/>
  <c r="AQ698" i="11"/>
  <c r="M708" i="11"/>
  <c r="O711" i="11"/>
  <c r="AX711" i="12"/>
  <c r="G689" i="14"/>
  <c r="V692" i="14"/>
  <c r="E408" i="10"/>
  <c r="Q408" i="10" s="1"/>
  <c r="Q499" i="9"/>
  <c r="G684" i="11"/>
  <c r="I550" i="11"/>
  <c r="K550" i="11"/>
  <c r="E550" i="11"/>
  <c r="P550" i="11"/>
  <c r="G550" i="11"/>
  <c r="L550" i="11"/>
  <c r="J550" i="11"/>
  <c r="F550" i="11"/>
  <c r="N550" i="11"/>
  <c r="O550" i="11"/>
  <c r="H550" i="11"/>
  <c r="M550" i="11"/>
  <c r="AV239" i="12"/>
  <c r="AV201" i="12"/>
  <c r="AV261" i="12"/>
  <c r="AV188" i="12"/>
  <c r="AV230" i="12"/>
  <c r="AV255" i="12"/>
  <c r="AV220" i="12"/>
  <c r="AV277" i="12"/>
  <c r="AV194" i="12"/>
  <c r="AV235" i="12"/>
  <c r="AV173" i="12"/>
  <c r="AE313" i="5"/>
  <c r="K287" i="5"/>
  <c r="S299" i="5"/>
  <c r="AL317" i="5"/>
  <c r="AR700" i="6"/>
  <c r="L700" i="6"/>
  <c r="AY718" i="8"/>
  <c r="AY719" i="8" s="1"/>
  <c r="X703" i="9"/>
  <c r="AP694" i="9"/>
  <c r="AV718" i="12"/>
  <c r="AV719" i="12" s="1"/>
  <c r="U711" i="11"/>
  <c r="AR694" i="12"/>
  <c r="L694" i="12"/>
  <c r="F714" i="14"/>
  <c r="H406" i="12"/>
  <c r="L683" i="11"/>
  <c r="Z703" i="6"/>
  <c r="AH718" i="6"/>
  <c r="AH719" i="6" s="1"/>
  <c r="AC700" i="6"/>
  <c r="AC718" i="6" s="1"/>
  <c r="AC719" i="6" s="1"/>
  <c r="AN700" i="6"/>
  <c r="H700" i="6"/>
  <c r="U699" i="6"/>
  <c r="U718" i="6" s="1"/>
  <c r="U719" i="6" s="1"/>
  <c r="AO684" i="9"/>
  <c r="I684" i="9"/>
  <c r="AY698" i="9"/>
  <c r="P698" i="10"/>
  <c r="I698" i="11"/>
  <c r="M684" i="11"/>
  <c r="Z699" i="11"/>
  <c r="AE707" i="11"/>
  <c r="S684" i="12"/>
  <c r="AZ684" i="12"/>
  <c r="AD711" i="12"/>
  <c r="R717" i="14"/>
  <c r="F691" i="14"/>
  <c r="X688" i="14"/>
  <c r="AD702" i="11"/>
  <c r="AV179" i="8"/>
  <c r="AV206" i="8"/>
  <c r="AV210" i="8"/>
  <c r="AV173" i="8"/>
  <c r="AV202" i="8"/>
  <c r="K291" i="5"/>
  <c r="AF313" i="5"/>
  <c r="AT336" i="5"/>
  <c r="AA699" i="9"/>
  <c r="AA694" i="9"/>
  <c r="AB683" i="11"/>
  <c r="H712" i="11"/>
  <c r="H712" i="14" s="1"/>
  <c r="N702" i="11"/>
  <c r="BB177" i="6"/>
  <c r="BB194" i="6"/>
  <c r="BB196" i="6"/>
  <c r="BB202" i="6"/>
  <c r="BB210" i="6"/>
  <c r="BB178" i="6"/>
  <c r="BB173" i="6"/>
  <c r="BB176" i="11"/>
  <c r="BB247" i="11"/>
  <c r="BB259" i="11"/>
  <c r="BB173" i="11"/>
  <c r="BB227" i="11"/>
  <c r="BB245" i="11"/>
  <c r="BB267" i="11"/>
  <c r="G293" i="5"/>
  <c r="F315" i="5"/>
  <c r="AR686" i="9"/>
  <c r="L686" i="9"/>
  <c r="AN694" i="9"/>
  <c r="H694" i="9"/>
  <c r="BA684" i="9"/>
  <c r="AF699" i="9"/>
  <c r="W685" i="11"/>
  <c r="K698" i="11"/>
  <c r="M573" i="9"/>
  <c r="E573" i="9"/>
  <c r="I573" i="9"/>
  <c r="O573" i="9"/>
  <c r="G573" i="9"/>
  <c r="P573" i="9"/>
  <c r="F573" i="9"/>
  <c r="J573" i="9"/>
  <c r="L573" i="9"/>
  <c r="N573" i="9"/>
  <c r="H573" i="9"/>
  <c r="K573" i="9"/>
  <c r="AJ683" i="11"/>
  <c r="Q716" i="11"/>
  <c r="BB178" i="10"/>
  <c r="BB173" i="10"/>
  <c r="G697" i="14"/>
  <c r="AS209" i="12"/>
  <c r="AS230" i="12"/>
  <c r="AS259" i="12"/>
  <c r="N522" i="9"/>
  <c r="Q664" i="14"/>
  <c r="G702" i="9"/>
  <c r="J660" i="9"/>
  <c r="P568" i="9"/>
  <c r="E660" i="9"/>
  <c r="P660" i="9"/>
  <c r="L660" i="9"/>
  <c r="F568" i="9"/>
  <c r="O568" i="9"/>
  <c r="G568" i="9"/>
  <c r="H568" i="9"/>
  <c r="O660" i="9"/>
  <c r="I568" i="9"/>
  <c r="N660" i="9"/>
  <c r="J568" i="9"/>
  <c r="G660" i="9"/>
  <c r="F660" i="9"/>
  <c r="K568" i="9"/>
  <c r="M660" i="9"/>
  <c r="N568" i="9"/>
  <c r="H660" i="9"/>
  <c r="K660" i="9"/>
  <c r="M568" i="9"/>
  <c r="L568" i="9"/>
  <c r="E568" i="9"/>
  <c r="I660" i="9"/>
  <c r="BB699" i="6"/>
  <c r="AJ703" i="9"/>
  <c r="Q499" i="12"/>
  <c r="AS236" i="9"/>
  <c r="AS184" i="10"/>
  <c r="AS188" i="10"/>
  <c r="AS196" i="10"/>
  <c r="L453" i="10" s="1"/>
  <c r="AS200" i="10"/>
  <c r="G683" i="12"/>
  <c r="E549" i="12"/>
  <c r="P549" i="12"/>
  <c r="J549" i="12"/>
  <c r="I549" i="12"/>
  <c r="F549" i="12"/>
  <c r="H549" i="12"/>
  <c r="L549" i="12"/>
  <c r="G549" i="12"/>
  <c r="K549" i="12"/>
  <c r="O549" i="12"/>
  <c r="N549" i="12"/>
  <c r="M549" i="12"/>
  <c r="AE684" i="6"/>
  <c r="I306" i="5"/>
  <c r="AL315" i="5"/>
  <c r="AU694" i="9"/>
  <c r="O699" i="6"/>
  <c r="G706" i="14"/>
  <c r="AS241" i="12"/>
  <c r="BB178" i="8"/>
  <c r="BB202" i="8"/>
  <c r="BB203" i="8"/>
  <c r="BB223" i="8"/>
  <c r="BB187" i="8"/>
  <c r="BB190" i="8"/>
  <c r="BB196" i="8"/>
  <c r="BB214" i="8"/>
  <c r="BB219" i="8"/>
  <c r="BB233" i="8"/>
  <c r="BB235" i="8"/>
  <c r="BB194" i="8"/>
  <c r="BB229" i="8"/>
  <c r="BB231" i="8"/>
  <c r="BB191" i="8"/>
  <c r="BB216" i="8"/>
  <c r="BB227" i="8"/>
  <c r="BB192" i="8"/>
  <c r="BB208" i="8"/>
  <c r="BB179" i="8"/>
  <c r="BB206" i="8"/>
  <c r="BB204" i="8"/>
  <c r="BB215" i="8"/>
  <c r="BB217" i="8"/>
  <c r="BB207" i="8"/>
  <c r="BB212" i="8"/>
  <c r="BB198" i="8"/>
  <c r="BB200" i="8"/>
  <c r="BB221" i="8"/>
  <c r="BB182" i="8"/>
  <c r="BB186" i="8"/>
  <c r="BB195" i="8"/>
  <c r="BB183" i="8"/>
  <c r="BB199" i="8"/>
  <c r="BB211" i="8"/>
  <c r="BB173" i="8"/>
  <c r="AX180" i="8"/>
  <c r="AX201" i="8"/>
  <c r="AX216" i="8"/>
  <c r="AX181" i="8"/>
  <c r="AX184" i="8"/>
  <c r="AX212" i="8"/>
  <c r="AX177" i="8"/>
  <c r="AX182" i="8"/>
  <c r="AX206" i="8"/>
  <c r="AX193" i="8"/>
  <c r="AX176" i="8"/>
  <c r="AX202" i="8"/>
  <c r="AX185" i="8"/>
  <c r="AX186" i="8"/>
  <c r="AX190" i="8"/>
  <c r="AX173" i="8"/>
  <c r="AM700" i="6"/>
  <c r="AM718" i="6" s="1"/>
  <c r="AM719" i="6" s="1"/>
  <c r="AS184" i="12"/>
  <c r="I686" i="8"/>
  <c r="G644" i="8"/>
  <c r="O644" i="8"/>
  <c r="N644" i="8"/>
  <c r="E644" i="8"/>
  <c r="F644" i="8"/>
  <c r="P644" i="8"/>
  <c r="H644" i="8"/>
  <c r="L644" i="8"/>
  <c r="K644" i="8"/>
  <c r="M644" i="8"/>
  <c r="J644" i="8"/>
  <c r="I644" i="8"/>
  <c r="N568" i="12"/>
  <c r="K568" i="12"/>
  <c r="F568" i="12"/>
  <c r="P568" i="12"/>
  <c r="G568" i="12"/>
  <c r="L568" i="12"/>
  <c r="H568" i="12"/>
  <c r="J568" i="12"/>
  <c r="O568" i="12"/>
  <c r="M568" i="12"/>
  <c r="E568" i="12"/>
  <c r="I568" i="12"/>
  <c r="BB203" i="12"/>
  <c r="BB272" i="12"/>
  <c r="BB246" i="12"/>
  <c r="BB268" i="12"/>
  <c r="BB276" i="12"/>
  <c r="BB241" i="12"/>
  <c r="BB173" i="12"/>
  <c r="AX187" i="11"/>
  <c r="AX205" i="11"/>
  <c r="AX220" i="11"/>
  <c r="AX223" i="11"/>
  <c r="AX238" i="11"/>
  <c r="AX225" i="11"/>
  <c r="AX179" i="11"/>
  <c r="AX195" i="11"/>
  <c r="AX198" i="11"/>
  <c r="AX217" i="11"/>
  <c r="AX219" i="11"/>
  <c r="AX235" i="11"/>
  <c r="AX190" i="11"/>
  <c r="AX239" i="11"/>
  <c r="AX181" i="11"/>
  <c r="AX212" i="11"/>
  <c r="AX230" i="11"/>
  <c r="AX253" i="11"/>
  <c r="AX270" i="11"/>
  <c r="AX254" i="11"/>
  <c r="AX266" i="11"/>
  <c r="AX276" i="11"/>
  <c r="AX202" i="11"/>
  <c r="AX231" i="11"/>
  <c r="AX241" i="11"/>
  <c r="AX249" i="11"/>
  <c r="AX258" i="11"/>
  <c r="AX260" i="11"/>
  <c r="AX176" i="11"/>
  <c r="AX251" i="11"/>
  <c r="AX252" i="11"/>
  <c r="AX237" i="11"/>
  <c r="AX247" i="11"/>
  <c r="AX256" i="11"/>
  <c r="AX262" i="11"/>
  <c r="AX268" i="11"/>
  <c r="AX245" i="11"/>
  <c r="AX248" i="11"/>
  <c r="AX264" i="11"/>
  <c r="AX272" i="11"/>
  <c r="AX274" i="11"/>
  <c r="AX183" i="11"/>
  <c r="AX185" i="11"/>
  <c r="AX250" i="11"/>
  <c r="AX207" i="11"/>
  <c r="AX173" i="11"/>
  <c r="AX246" i="11"/>
  <c r="Q491" i="9"/>
  <c r="AY176" i="11"/>
  <c r="AY181" i="11"/>
  <c r="AY202" i="11"/>
  <c r="AY221" i="11"/>
  <c r="AY230" i="11"/>
  <c r="AY234" i="11"/>
  <c r="AY243" i="11"/>
  <c r="AY178" i="11"/>
  <c r="AY183" i="11"/>
  <c r="AY203" i="11"/>
  <c r="AY224" i="11"/>
  <c r="AY229" i="11"/>
  <c r="AY237" i="11"/>
  <c r="AY179" i="11"/>
  <c r="AY184" i="11"/>
  <c r="AY197" i="11"/>
  <c r="AY231" i="11"/>
  <c r="AY232" i="11"/>
  <c r="AY245" i="11"/>
  <c r="AY195" i="11"/>
  <c r="AY198" i="11"/>
  <c r="AY210" i="11"/>
  <c r="AY217" i="11"/>
  <c r="AY218" i="11"/>
  <c r="AY219" i="11"/>
  <c r="AY227" i="11"/>
  <c r="AY235" i="11"/>
  <c r="AY236" i="11"/>
  <c r="AY185" i="11"/>
  <c r="AY190" i="11"/>
  <c r="AY207" i="11"/>
  <c r="AY208" i="11"/>
  <c r="AY209" i="11"/>
  <c r="AY246" i="11"/>
  <c r="AY212" i="11"/>
  <c r="AY244" i="11"/>
  <c r="AY253" i="11"/>
  <c r="AY233" i="11"/>
  <c r="AY238" i="11"/>
  <c r="AY254" i="11"/>
  <c r="AY220" i="11"/>
  <c r="AY241" i="11"/>
  <c r="AY249" i="11"/>
  <c r="AY258" i="11"/>
  <c r="AY260" i="11"/>
  <c r="AY228" i="11"/>
  <c r="AY251" i="11"/>
  <c r="AY252" i="11"/>
  <c r="AY216" i="11"/>
  <c r="AY225" i="11"/>
  <c r="AY239" i="11"/>
  <c r="AY247" i="11"/>
  <c r="AY256" i="11"/>
  <c r="AY262" i="11"/>
  <c r="AY205" i="11"/>
  <c r="AY223" i="11"/>
  <c r="AY248" i="11"/>
  <c r="AY264" i="11"/>
  <c r="AY173" i="11"/>
  <c r="AY200" i="11"/>
  <c r="AY250" i="11"/>
  <c r="AX277" i="12"/>
  <c r="AX275" i="12"/>
  <c r="AX267" i="12"/>
  <c r="AX273" i="12"/>
  <c r="AX247" i="12"/>
  <c r="AX251" i="12"/>
  <c r="AX253" i="12"/>
  <c r="AX271" i="12"/>
  <c r="AX182" i="12"/>
  <c r="AX249" i="12"/>
  <c r="AX255" i="12"/>
  <c r="AX257" i="12"/>
  <c r="AX259" i="12"/>
  <c r="AX265" i="12"/>
  <c r="AX269" i="12"/>
  <c r="AX263" i="12"/>
  <c r="AX240" i="12"/>
  <c r="AX261" i="12"/>
  <c r="AX173" i="12"/>
  <c r="L690" i="6"/>
  <c r="Q617" i="14"/>
  <c r="Z700" i="6"/>
  <c r="Q495" i="12"/>
  <c r="G694" i="8"/>
  <c r="H560" i="8"/>
  <c r="O560" i="8"/>
  <c r="K560" i="8"/>
  <c r="I560" i="8"/>
  <c r="J560" i="8"/>
  <c r="P560" i="8"/>
  <c r="F560" i="8"/>
  <c r="M560" i="8"/>
  <c r="N560" i="8"/>
  <c r="E560" i="8"/>
  <c r="L560" i="8"/>
  <c r="G560" i="8"/>
  <c r="O498" i="11"/>
  <c r="G498" i="11"/>
  <c r="H492" i="11"/>
  <c r="F492" i="11"/>
  <c r="M453" i="11"/>
  <c r="N453" i="11"/>
  <c r="N292" i="5"/>
  <c r="F301" i="5"/>
  <c r="AN318" i="5"/>
  <c r="F323" i="5"/>
  <c r="W713" i="14"/>
  <c r="P687" i="14"/>
  <c r="S687" i="14"/>
  <c r="G692" i="14"/>
  <c r="Z709" i="14"/>
  <c r="AS245" i="12"/>
  <c r="AS185" i="12"/>
  <c r="AS250" i="12"/>
  <c r="AS256" i="12"/>
  <c r="AW260" i="12"/>
  <c r="AS262" i="12"/>
  <c r="AW264" i="12"/>
  <c r="Q512" i="8"/>
  <c r="AS230" i="11"/>
  <c r="AS246" i="11"/>
  <c r="AS256" i="11"/>
  <c r="AS237" i="6"/>
  <c r="AS269" i="6"/>
  <c r="L509" i="6" s="1"/>
  <c r="L405" i="11"/>
  <c r="N414" i="11"/>
  <c r="P423" i="11"/>
  <c r="I419" i="11"/>
  <c r="P491" i="14"/>
  <c r="F428" i="8"/>
  <c r="AS182" i="9"/>
  <c r="AS198" i="9"/>
  <c r="K454" i="9" s="1"/>
  <c r="AS230" i="9"/>
  <c r="AS179" i="9"/>
  <c r="AS250" i="9"/>
  <c r="AS266" i="9"/>
  <c r="AS218" i="6"/>
  <c r="AS217" i="9"/>
  <c r="AS176" i="10"/>
  <c r="AS215" i="9"/>
  <c r="Q654" i="14"/>
  <c r="Q405" i="5"/>
  <c r="AO718" i="9"/>
  <c r="AO719" i="9" s="1"/>
  <c r="M933" i="9" s="1"/>
  <c r="AW718" i="12"/>
  <c r="AW719" i="12" s="1"/>
  <c r="P691" i="14"/>
  <c r="S691" i="14"/>
  <c r="G693" i="14"/>
  <c r="G710" i="14"/>
  <c r="Z713" i="14"/>
  <c r="AS249" i="12"/>
  <c r="AS251" i="12"/>
  <c r="AS265" i="12"/>
  <c r="AS267" i="12"/>
  <c r="AS271" i="12"/>
  <c r="AS273" i="12"/>
  <c r="AS217" i="12"/>
  <c r="AS233" i="12"/>
  <c r="AS239" i="12"/>
  <c r="Q503" i="12"/>
  <c r="AS212" i="8"/>
  <c r="AS196" i="8"/>
  <c r="AS181" i="8"/>
  <c r="AS200" i="8"/>
  <c r="AS216" i="8"/>
  <c r="AS231" i="8"/>
  <c r="AW240" i="12"/>
  <c r="AS213" i="8"/>
  <c r="AS197" i="8"/>
  <c r="AS196" i="11"/>
  <c r="AS194" i="11"/>
  <c r="AS254" i="11"/>
  <c r="G507" i="14"/>
  <c r="AS200" i="11"/>
  <c r="AS250" i="11"/>
  <c r="I494" i="14"/>
  <c r="AS235" i="6"/>
  <c r="AS251" i="6"/>
  <c r="L498" i="6" s="1"/>
  <c r="AS267" i="6"/>
  <c r="L400" i="11"/>
  <c r="I402" i="11"/>
  <c r="I414" i="11"/>
  <c r="AS208" i="9"/>
  <c r="AS231" i="11"/>
  <c r="M481" i="11" s="1"/>
  <c r="AS195" i="9"/>
  <c r="AS204" i="10"/>
  <c r="L459" i="10" s="1"/>
  <c r="AS208" i="10"/>
  <c r="AS211" i="9"/>
  <c r="AS178" i="10"/>
  <c r="H439" i="10" s="1"/>
  <c r="AS244" i="9"/>
  <c r="AS260" i="9"/>
  <c r="F505" i="9" s="1"/>
  <c r="AS210" i="10"/>
  <c r="AS214" i="10"/>
  <c r="AS212" i="6"/>
  <c r="F463" i="6" s="1"/>
  <c r="K408" i="11"/>
  <c r="G414" i="11"/>
  <c r="G409" i="11"/>
  <c r="F401" i="11"/>
  <c r="P401" i="11"/>
  <c r="S695" i="14"/>
  <c r="Z717" i="14"/>
  <c r="AS263" i="12"/>
  <c r="AS270" i="12"/>
  <c r="K406" i="12"/>
  <c r="AS182" i="8"/>
  <c r="AS194" i="8"/>
  <c r="AS210" i="8"/>
  <c r="AS177" i="11"/>
  <c r="AS233" i="6"/>
  <c r="AS249" i="6"/>
  <c r="AS265" i="6"/>
  <c r="K402" i="11"/>
  <c r="I410" i="11"/>
  <c r="G405" i="11"/>
  <c r="O422" i="11"/>
  <c r="AS275" i="11"/>
  <c r="O508" i="14"/>
  <c r="M404" i="11"/>
  <c r="AS186" i="9"/>
  <c r="AS202" i="9"/>
  <c r="AW245" i="8"/>
  <c r="AS215" i="11"/>
  <c r="AS239" i="11"/>
  <c r="AS176" i="11"/>
  <c r="AS254" i="9"/>
  <c r="AS270" i="9"/>
  <c r="AS213" i="9"/>
  <c r="AS214" i="9"/>
  <c r="Q409" i="9"/>
  <c r="Q406" i="10"/>
  <c r="Q510" i="9"/>
  <c r="F656" i="6"/>
  <c r="M656" i="6"/>
  <c r="P656" i="6"/>
  <c r="I564" i="6"/>
  <c r="E564" i="6"/>
  <c r="H656" i="6"/>
  <c r="L656" i="6"/>
  <c r="I656" i="6"/>
  <c r="L564" i="6"/>
  <c r="O564" i="6"/>
  <c r="F564" i="6"/>
  <c r="J656" i="6"/>
  <c r="M564" i="6"/>
  <c r="K656" i="6"/>
  <c r="K564" i="6"/>
  <c r="G564" i="6"/>
  <c r="O656" i="6"/>
  <c r="H564" i="6"/>
  <c r="P564" i="6"/>
  <c r="E656" i="6"/>
  <c r="N656" i="6"/>
  <c r="N564" i="6"/>
  <c r="J564" i="6"/>
  <c r="G656" i="6"/>
  <c r="Q430" i="5"/>
  <c r="N293" i="5"/>
  <c r="G311" i="5"/>
  <c r="AH313" i="5"/>
  <c r="AM685" i="11"/>
  <c r="P701" i="14"/>
  <c r="S701" i="14"/>
  <c r="G696" i="14"/>
  <c r="G714" i="14"/>
  <c r="Z687" i="14"/>
  <c r="AS229" i="12"/>
  <c r="AS261" i="12"/>
  <c r="AS277" i="12"/>
  <c r="AS206" i="8"/>
  <c r="AS276" i="12"/>
  <c r="Q501" i="12"/>
  <c r="AS180" i="8"/>
  <c r="M440" i="8" s="1"/>
  <c r="AS205" i="12"/>
  <c r="AW252" i="12"/>
  <c r="AS254" i="12"/>
  <c r="AS260" i="12"/>
  <c r="AS274" i="12"/>
  <c r="AS233" i="8"/>
  <c r="AS264" i="12"/>
  <c r="AS209" i="8"/>
  <c r="AS231" i="6"/>
  <c r="AS247" i="6"/>
  <c r="AS263" i="6"/>
  <c r="N410" i="11"/>
  <c r="L428" i="11"/>
  <c r="H515" i="14"/>
  <c r="H404" i="11"/>
  <c r="AS196" i="9"/>
  <c r="O453" i="9" s="1"/>
  <c r="AS202" i="11"/>
  <c r="AS176" i="9"/>
  <c r="G438" i="9" s="1"/>
  <c r="AS248" i="9"/>
  <c r="AS264" i="9"/>
  <c r="AS194" i="6"/>
  <c r="AS202" i="6"/>
  <c r="AS204" i="6"/>
  <c r="G459" i="6" s="1"/>
  <c r="M427" i="11"/>
  <c r="E423" i="9"/>
  <c r="Q423" i="9" s="1"/>
  <c r="Q495" i="9"/>
  <c r="Q609" i="14"/>
  <c r="AB305" i="5"/>
  <c r="G317" i="5"/>
  <c r="P705" i="14"/>
  <c r="S705" i="14"/>
  <c r="G715" i="14"/>
  <c r="Z691" i="14"/>
  <c r="AS247" i="12"/>
  <c r="AS275" i="12"/>
  <c r="AS178" i="12"/>
  <c r="AS272" i="12"/>
  <c r="N524" i="12"/>
  <c r="AS176" i="8"/>
  <c r="G438" i="8" s="1"/>
  <c r="AS206" i="11"/>
  <c r="J458" i="11" s="1"/>
  <c r="AS214" i="11"/>
  <c r="AS264" i="11"/>
  <c r="AS210" i="11"/>
  <c r="AS229" i="6"/>
  <c r="AS245" i="6"/>
  <c r="AS261" i="6"/>
  <c r="AS277" i="6"/>
  <c r="K409" i="11"/>
  <c r="F402" i="11"/>
  <c r="M428" i="11"/>
  <c r="F419" i="11"/>
  <c r="AS206" i="9"/>
  <c r="L427" i="11"/>
  <c r="AS228" i="11"/>
  <c r="AS216" i="9"/>
  <c r="AS200" i="6"/>
  <c r="P455" i="6" s="1"/>
  <c r="AS240" i="9"/>
  <c r="AS242" i="9"/>
  <c r="AS258" i="9"/>
  <c r="AS274" i="9"/>
  <c r="AS210" i="6"/>
  <c r="AS187" i="9"/>
  <c r="AS242" i="10"/>
  <c r="AS258" i="10"/>
  <c r="AS209" i="9"/>
  <c r="P405" i="11"/>
  <c r="AR98" i="8"/>
  <c r="AR98" i="6"/>
  <c r="AR98" i="9"/>
  <c r="AR98" i="10"/>
  <c r="AR98" i="11"/>
  <c r="AR98" i="12"/>
  <c r="AR98" i="14"/>
  <c r="I685" i="6"/>
  <c r="K643" i="6"/>
  <c r="N643" i="6"/>
  <c r="P643" i="6"/>
  <c r="J643" i="6"/>
  <c r="M643" i="6"/>
  <c r="L643" i="6"/>
  <c r="F643" i="6"/>
  <c r="O643" i="6"/>
  <c r="E643" i="6"/>
  <c r="H643" i="6"/>
  <c r="G643" i="6"/>
  <c r="I643" i="6"/>
  <c r="P709" i="14"/>
  <c r="S709" i="14"/>
  <c r="Z695" i="14"/>
  <c r="AS177" i="12"/>
  <c r="AS257" i="12"/>
  <c r="AS187" i="12"/>
  <c r="AS201" i="12"/>
  <c r="AS202" i="8"/>
  <c r="AS177" i="8"/>
  <c r="AS208" i="8"/>
  <c r="AS258" i="12"/>
  <c r="AS227" i="8"/>
  <c r="AS268" i="12"/>
  <c r="Q498" i="12"/>
  <c r="J411" i="12"/>
  <c r="J524" i="12" s="1"/>
  <c r="AS205" i="8"/>
  <c r="AS189" i="8"/>
  <c r="AS218" i="11"/>
  <c r="O466" i="11" s="1"/>
  <c r="AS238" i="11"/>
  <c r="AS262" i="11"/>
  <c r="AS212" i="11"/>
  <c r="AS259" i="11"/>
  <c r="AS277" i="11"/>
  <c r="AS227" i="6"/>
  <c r="AS243" i="6"/>
  <c r="AS259" i="6"/>
  <c r="H505" i="6" s="1"/>
  <c r="AS275" i="6"/>
  <c r="N400" i="11"/>
  <c r="G406" i="11"/>
  <c r="O405" i="11"/>
  <c r="J410" i="11"/>
  <c r="H428" i="11"/>
  <c r="AS253" i="6"/>
  <c r="AS232" i="9"/>
  <c r="J484" i="9" s="1"/>
  <c r="AS269" i="11"/>
  <c r="AS189" i="9"/>
  <c r="AS186" i="10"/>
  <c r="AS194" i="10"/>
  <c r="AS198" i="10"/>
  <c r="K454" i="10" s="1"/>
  <c r="AS202" i="10"/>
  <c r="AS206" i="10"/>
  <c r="AS208" i="6"/>
  <c r="P462" i="6" s="1"/>
  <c r="AS252" i="9"/>
  <c r="AS268" i="9"/>
  <c r="K422" i="8"/>
  <c r="AS238" i="9"/>
  <c r="AS196" i="6"/>
  <c r="H410" i="11"/>
  <c r="AS199" i="9"/>
  <c r="AZ98" i="6"/>
  <c r="AZ98" i="9"/>
  <c r="AZ98" i="8"/>
  <c r="AZ98" i="10"/>
  <c r="AZ98" i="11"/>
  <c r="AZ98" i="12"/>
  <c r="AZ98" i="14"/>
  <c r="Q426" i="6"/>
  <c r="U718" i="10"/>
  <c r="U719" i="10" s="1"/>
  <c r="P713" i="14"/>
  <c r="S713" i="14"/>
  <c r="G688" i="14"/>
  <c r="Z701" i="14"/>
  <c r="AS255" i="12"/>
  <c r="AS252" i="12"/>
  <c r="AS204" i="11"/>
  <c r="AS252" i="11"/>
  <c r="AS268" i="11"/>
  <c r="N510" i="11" s="1"/>
  <c r="N510" i="14" s="1"/>
  <c r="AS260" i="11"/>
  <c r="AS232" i="11"/>
  <c r="AS213" i="11"/>
  <c r="AS241" i="6"/>
  <c r="AS257" i="6"/>
  <c r="AS273" i="6"/>
  <c r="M419" i="11"/>
  <c r="M513" i="14"/>
  <c r="J507" i="14"/>
  <c r="P421" i="8"/>
  <c r="AS194" i="9"/>
  <c r="J418" i="11"/>
  <c r="AS216" i="6"/>
  <c r="AS246" i="9"/>
  <c r="AS262" i="9"/>
  <c r="AS182" i="10"/>
  <c r="AS212" i="10"/>
  <c r="P409" i="11"/>
  <c r="AS218" i="10"/>
  <c r="F408" i="6"/>
  <c r="Q408" i="6" s="1"/>
  <c r="R718" i="6"/>
  <c r="R719" i="6" s="1"/>
  <c r="P717" i="14"/>
  <c r="S717" i="14"/>
  <c r="Z705" i="14"/>
  <c r="AS231" i="12"/>
  <c r="AS215" i="12"/>
  <c r="AS199" i="12"/>
  <c r="AS248" i="12"/>
  <c r="AS253" i="12"/>
  <c r="AS269" i="12"/>
  <c r="AS198" i="8"/>
  <c r="M454" i="8" s="1"/>
  <c r="AS214" i="8"/>
  <c r="AS189" i="12"/>
  <c r="AS185" i="8"/>
  <c r="AS204" i="8"/>
  <c r="AS217" i="8"/>
  <c r="AS229" i="8"/>
  <c r="AS186" i="8"/>
  <c r="AS201" i="8"/>
  <c r="AS258" i="11"/>
  <c r="AS239" i="6"/>
  <c r="AS255" i="6"/>
  <c r="AS271" i="6"/>
  <c r="Q499" i="11"/>
  <c r="K417" i="11"/>
  <c r="J406" i="11"/>
  <c r="AS263" i="11"/>
  <c r="AS204" i="9"/>
  <c r="AS261" i="11"/>
  <c r="AS276" i="6"/>
  <c r="AS218" i="9"/>
  <c r="AS256" i="9"/>
  <c r="AS272" i="9"/>
  <c r="AS180" i="10"/>
  <c r="AS197" i="10"/>
  <c r="AS203" i="9"/>
  <c r="AS258" i="6"/>
  <c r="J422" i="11"/>
  <c r="Q508" i="10"/>
  <c r="P489" i="14"/>
  <c r="AS216" i="10"/>
  <c r="Q419" i="5"/>
  <c r="G463" i="9"/>
  <c r="H463" i="9"/>
  <c r="J463" i="9"/>
  <c r="L463" i="9"/>
  <c r="N463" i="9"/>
  <c r="P463" i="9"/>
  <c r="F463" i="9"/>
  <c r="I463" i="9"/>
  <c r="K463" i="9"/>
  <c r="M463" i="9"/>
  <c r="O463" i="9"/>
  <c r="E463" i="9"/>
  <c r="Z718" i="6"/>
  <c r="Z719" i="6" s="1"/>
  <c r="K441" i="8"/>
  <c r="M441" i="8"/>
  <c r="O441" i="8"/>
  <c r="I441" i="8"/>
  <c r="G441" i="8"/>
  <c r="E441" i="8"/>
  <c r="J441" i="8"/>
  <c r="L441" i="8"/>
  <c r="F441" i="8"/>
  <c r="N441" i="8"/>
  <c r="H441" i="8"/>
  <c r="P441" i="8"/>
  <c r="G483" i="8"/>
  <c r="M483" i="8"/>
  <c r="I483" i="8"/>
  <c r="E483" i="8"/>
  <c r="J483" i="8"/>
  <c r="P483" i="8"/>
  <c r="H483" i="8"/>
  <c r="F483" i="8"/>
  <c r="K483" i="8"/>
  <c r="L483" i="8"/>
  <c r="O483" i="8"/>
  <c r="N483" i="8"/>
  <c r="E453" i="8"/>
  <c r="K453" i="8"/>
  <c r="O453" i="8"/>
  <c r="N453" i="8"/>
  <c r="F453" i="8"/>
  <c r="H453" i="8"/>
  <c r="L453" i="8"/>
  <c r="P453" i="8"/>
  <c r="I453" i="8"/>
  <c r="J453" i="8"/>
  <c r="M453" i="8"/>
  <c r="G453" i="8"/>
  <c r="O455" i="11"/>
  <c r="J455" i="11"/>
  <c r="M455" i="11"/>
  <c r="F455" i="11"/>
  <c r="P455" i="11"/>
  <c r="K455" i="11"/>
  <c r="E455" i="11"/>
  <c r="H455" i="11"/>
  <c r="L455" i="11"/>
  <c r="G455" i="11"/>
  <c r="G413" i="11" s="1"/>
  <c r="I455" i="11"/>
  <c r="N455" i="11"/>
  <c r="J498" i="6"/>
  <c r="I498" i="6"/>
  <c r="E498" i="6"/>
  <c r="O481" i="11"/>
  <c r="I481" i="11"/>
  <c r="J453" i="10"/>
  <c r="F455" i="10"/>
  <c r="H455" i="10"/>
  <c r="J455" i="10"/>
  <c r="L455" i="10"/>
  <c r="N455" i="10"/>
  <c r="P455" i="10"/>
  <c r="G455" i="10"/>
  <c r="I455" i="10"/>
  <c r="K455" i="10"/>
  <c r="M455" i="10"/>
  <c r="O455" i="10"/>
  <c r="E455" i="10"/>
  <c r="J459" i="10"/>
  <c r="F459" i="10"/>
  <c r="M459" i="10"/>
  <c r="M505" i="9"/>
  <c r="P505" i="9"/>
  <c r="P463" i="6"/>
  <c r="K463" i="6"/>
  <c r="N514" i="12"/>
  <c r="M514" i="12"/>
  <c r="F514" i="12"/>
  <c r="L514" i="12"/>
  <c r="K514" i="12"/>
  <c r="P514" i="12"/>
  <c r="G514" i="12"/>
  <c r="J514" i="12"/>
  <c r="E514" i="12"/>
  <c r="O514" i="12"/>
  <c r="I514" i="12"/>
  <c r="H514" i="12"/>
  <c r="P440" i="8"/>
  <c r="I483" i="6"/>
  <c r="K483" i="6"/>
  <c r="M483" i="6"/>
  <c r="O483" i="6"/>
  <c r="G483" i="6"/>
  <c r="J483" i="6"/>
  <c r="L483" i="6"/>
  <c r="N483" i="6"/>
  <c r="P483" i="6"/>
  <c r="F483" i="6"/>
  <c r="H483" i="6"/>
  <c r="E483" i="6"/>
  <c r="I506" i="6"/>
  <c r="K506" i="6"/>
  <c r="M506" i="6"/>
  <c r="O506" i="6"/>
  <c r="H506" i="6"/>
  <c r="J506" i="6"/>
  <c r="L506" i="6"/>
  <c r="N506" i="6"/>
  <c r="P506" i="6"/>
  <c r="G506" i="6"/>
  <c r="E506" i="6"/>
  <c r="F506" i="6"/>
  <c r="I453" i="9"/>
  <c r="P453" i="9"/>
  <c r="K438" i="9"/>
  <c r="F438" i="9"/>
  <c r="N438" i="9"/>
  <c r="G506" i="9"/>
  <c r="H506" i="9"/>
  <c r="J506" i="9"/>
  <c r="L506" i="9"/>
  <c r="N506" i="9"/>
  <c r="P506" i="9"/>
  <c r="I506" i="9"/>
  <c r="K506" i="9"/>
  <c r="M506" i="9"/>
  <c r="O506" i="9"/>
  <c r="E506" i="9"/>
  <c r="F506" i="9"/>
  <c r="E458" i="6"/>
  <c r="I458" i="6"/>
  <c r="K458" i="6"/>
  <c r="M458" i="6"/>
  <c r="O458" i="6"/>
  <c r="H458" i="6"/>
  <c r="F458" i="6"/>
  <c r="J458" i="6"/>
  <c r="L458" i="6"/>
  <c r="N458" i="6"/>
  <c r="P458" i="6"/>
  <c r="G458" i="6"/>
  <c r="N459" i="6"/>
  <c r="O459" i="6"/>
  <c r="J438" i="8"/>
  <c r="H497" i="11"/>
  <c r="I497" i="11"/>
  <c r="K497" i="11"/>
  <c r="M497" i="11"/>
  <c r="F497" i="11"/>
  <c r="L497" i="11"/>
  <c r="E497" i="11"/>
  <c r="O497" i="11"/>
  <c r="P497" i="11"/>
  <c r="G497" i="11"/>
  <c r="J497" i="11"/>
  <c r="N497" i="11"/>
  <c r="J467" i="11"/>
  <c r="J467" i="14" s="1"/>
  <c r="N458" i="11"/>
  <c r="H458" i="11"/>
  <c r="L463" i="11"/>
  <c r="J463" i="11"/>
  <c r="G463" i="11"/>
  <c r="E463" i="11"/>
  <c r="O463" i="11"/>
  <c r="F463" i="11"/>
  <c r="M463" i="11"/>
  <c r="N463" i="11"/>
  <c r="I463" i="11"/>
  <c r="K463" i="11"/>
  <c r="H463" i="11"/>
  <c r="P463" i="11"/>
  <c r="F482" i="6"/>
  <c r="I482" i="6"/>
  <c r="K482" i="6"/>
  <c r="M482" i="6"/>
  <c r="O482" i="6"/>
  <c r="G482" i="6"/>
  <c r="J482" i="6"/>
  <c r="L482" i="6"/>
  <c r="N482" i="6"/>
  <c r="P482" i="6"/>
  <c r="E482" i="6"/>
  <c r="H482" i="6"/>
  <c r="I483" i="11"/>
  <c r="P483" i="11"/>
  <c r="H483" i="11"/>
  <c r="K483" i="11"/>
  <c r="O483" i="11"/>
  <c r="J483" i="11"/>
  <c r="L483" i="11"/>
  <c r="N483" i="11"/>
  <c r="F483" i="11"/>
  <c r="G483" i="11"/>
  <c r="E483" i="11"/>
  <c r="M483" i="11"/>
  <c r="J455" i="6"/>
  <c r="I455" i="6"/>
  <c r="I413" i="6" s="1"/>
  <c r="O455" i="6"/>
  <c r="E462" i="9"/>
  <c r="I462" i="9"/>
  <c r="K462" i="9"/>
  <c r="M462" i="9"/>
  <c r="O462" i="9"/>
  <c r="F462" i="9"/>
  <c r="H462" i="9"/>
  <c r="J462" i="9"/>
  <c r="L462" i="9"/>
  <c r="N462" i="9"/>
  <c r="P462" i="9"/>
  <c r="G462" i="9"/>
  <c r="J462" i="11"/>
  <c r="M462" i="11"/>
  <c r="H462" i="11"/>
  <c r="P462" i="11"/>
  <c r="N462" i="11"/>
  <c r="E462" i="11"/>
  <c r="I462" i="11"/>
  <c r="O462" i="11"/>
  <c r="F462" i="11"/>
  <c r="K462" i="11"/>
  <c r="L462" i="11"/>
  <c r="G462" i="11"/>
  <c r="N440" i="12"/>
  <c r="M440" i="12"/>
  <c r="L440" i="12"/>
  <c r="J440" i="12"/>
  <c r="K440" i="12"/>
  <c r="O440" i="12"/>
  <c r="G440" i="12"/>
  <c r="I440" i="12"/>
  <c r="F440" i="12"/>
  <c r="E440" i="12"/>
  <c r="H440" i="12"/>
  <c r="P440" i="12"/>
  <c r="J500" i="12"/>
  <c r="F500" i="12"/>
  <c r="G500" i="12"/>
  <c r="N500" i="12"/>
  <c r="M500" i="12"/>
  <c r="L500" i="12"/>
  <c r="K500" i="12"/>
  <c r="E500" i="12"/>
  <c r="O500" i="12"/>
  <c r="I500" i="12"/>
  <c r="H500" i="12"/>
  <c r="P500" i="12"/>
  <c r="O481" i="8"/>
  <c r="G481" i="8"/>
  <c r="F481" i="8"/>
  <c r="E481" i="8"/>
  <c r="N481" i="8"/>
  <c r="P481" i="8"/>
  <c r="I481" i="8"/>
  <c r="J481" i="8"/>
  <c r="K481" i="8"/>
  <c r="L481" i="8"/>
  <c r="M481" i="8"/>
  <c r="H481" i="8"/>
  <c r="H450" i="8"/>
  <c r="L450" i="8"/>
  <c r="E450" i="8"/>
  <c r="F450" i="8"/>
  <c r="N450" i="8"/>
  <c r="J450" i="8"/>
  <c r="P450" i="8"/>
  <c r="O450" i="8"/>
  <c r="I450" i="8"/>
  <c r="G450" i="8"/>
  <c r="K450" i="8"/>
  <c r="M450" i="8"/>
  <c r="E466" i="11"/>
  <c r="L466" i="11"/>
  <c r="K466" i="11"/>
  <c r="F481" i="6"/>
  <c r="H481" i="6"/>
  <c r="G481" i="6"/>
  <c r="J481" i="6"/>
  <c r="L481" i="6"/>
  <c r="N481" i="6"/>
  <c r="P481" i="6"/>
  <c r="E481" i="6"/>
  <c r="I481" i="6"/>
  <c r="K481" i="6"/>
  <c r="M481" i="6"/>
  <c r="O481" i="6"/>
  <c r="L505" i="6"/>
  <c r="G505" i="6"/>
  <c r="E505" i="6"/>
  <c r="G501" i="6"/>
  <c r="I501" i="6"/>
  <c r="K501" i="6"/>
  <c r="M501" i="6"/>
  <c r="O501" i="6"/>
  <c r="H501" i="6"/>
  <c r="F501" i="6"/>
  <c r="J501" i="6"/>
  <c r="L501" i="6"/>
  <c r="N501" i="6"/>
  <c r="P501" i="6"/>
  <c r="E501" i="6"/>
  <c r="N484" i="9"/>
  <c r="F484" i="9"/>
  <c r="E484" i="9"/>
  <c r="M509" i="11"/>
  <c r="P509" i="11"/>
  <c r="G509" i="11"/>
  <c r="K509" i="11"/>
  <c r="F509" i="11"/>
  <c r="H509" i="11"/>
  <c r="N509" i="11"/>
  <c r="I509" i="11"/>
  <c r="J509" i="11"/>
  <c r="L509" i="11"/>
  <c r="E509" i="11"/>
  <c r="O509" i="11"/>
  <c r="F458" i="10"/>
  <c r="I458" i="10"/>
  <c r="K458" i="10"/>
  <c r="M458" i="10"/>
  <c r="O458" i="10"/>
  <c r="J458" i="10"/>
  <c r="L458" i="10"/>
  <c r="N458" i="10"/>
  <c r="P458" i="10"/>
  <c r="E458" i="10"/>
  <c r="H458" i="10"/>
  <c r="G458" i="10"/>
  <c r="J462" i="6"/>
  <c r="E462" i="6"/>
  <c r="K462" i="6"/>
  <c r="E500" i="9"/>
  <c r="J500" i="9"/>
  <c r="L500" i="9"/>
  <c r="N500" i="9"/>
  <c r="P500" i="9"/>
  <c r="F500" i="9"/>
  <c r="H500" i="9"/>
  <c r="I500" i="9"/>
  <c r="K500" i="9"/>
  <c r="M500" i="9"/>
  <c r="O500" i="9"/>
  <c r="G500" i="9"/>
  <c r="F497" i="6"/>
  <c r="I497" i="6"/>
  <c r="K497" i="6"/>
  <c r="M497" i="6"/>
  <c r="O497" i="6"/>
  <c r="H497" i="6"/>
  <c r="G497" i="6"/>
  <c r="J497" i="6"/>
  <c r="L497" i="6"/>
  <c r="N497" i="6"/>
  <c r="P497" i="6"/>
  <c r="E497" i="6"/>
  <c r="M505" i="12"/>
  <c r="L505" i="12"/>
  <c r="J505" i="12"/>
  <c r="K505" i="12"/>
  <c r="F505" i="12"/>
  <c r="G505" i="12"/>
  <c r="O505" i="12"/>
  <c r="N505" i="12"/>
  <c r="E505" i="12"/>
  <c r="I505" i="12"/>
  <c r="H505" i="12"/>
  <c r="P505" i="12"/>
  <c r="J439" i="11"/>
  <c r="M482" i="11"/>
  <c r="G482" i="11"/>
  <c r="J482" i="11"/>
  <c r="N482" i="11"/>
  <c r="E482" i="11"/>
  <c r="I482" i="11"/>
  <c r="K482" i="11"/>
  <c r="F482" i="11"/>
  <c r="L482" i="11"/>
  <c r="H482" i="11"/>
  <c r="P482" i="11"/>
  <c r="O482" i="11"/>
  <c r="H466" i="10"/>
  <c r="J466" i="10"/>
  <c r="L466" i="10"/>
  <c r="N466" i="10"/>
  <c r="P466" i="10"/>
  <c r="F466" i="10"/>
  <c r="I466" i="10"/>
  <c r="K466" i="10"/>
  <c r="M466" i="10"/>
  <c r="O466" i="10"/>
  <c r="G466" i="10"/>
  <c r="E466" i="10"/>
  <c r="N440" i="11"/>
  <c r="N398" i="11" s="1"/>
  <c r="K440" i="11"/>
  <c r="O440" i="11"/>
  <c r="F440" i="11"/>
  <c r="F398" i="11" s="1"/>
  <c r="I440" i="11"/>
  <c r="I398" i="11" s="1"/>
  <c r="E440" i="11"/>
  <c r="H440" i="11"/>
  <c r="P440" i="11"/>
  <c r="P398" i="11" s="1"/>
  <c r="M440" i="11"/>
  <c r="J440" i="11"/>
  <c r="G440" i="11"/>
  <c r="G398" i="11" s="1"/>
  <c r="L440" i="11"/>
  <c r="P481" i="12"/>
  <c r="O481" i="12"/>
  <c r="N481" i="12"/>
  <c r="M481" i="12"/>
  <c r="L481" i="12"/>
  <c r="J481" i="12"/>
  <c r="H481" i="12"/>
  <c r="E481" i="12"/>
  <c r="F481" i="12"/>
  <c r="I481" i="12"/>
  <c r="G481" i="12"/>
  <c r="K481" i="12"/>
  <c r="N509" i="12"/>
  <c r="M509" i="12"/>
  <c r="L509" i="12"/>
  <c r="I509" i="12"/>
  <c r="J509" i="12"/>
  <c r="E509" i="12"/>
  <c r="F509" i="12"/>
  <c r="K509" i="12"/>
  <c r="P509" i="12"/>
  <c r="H509" i="12"/>
  <c r="G509" i="12"/>
  <c r="O509" i="12"/>
  <c r="K454" i="8"/>
  <c r="G454" i="8"/>
  <c r="E454" i="8"/>
  <c r="P462" i="8"/>
  <c r="I462" i="8"/>
  <c r="O462" i="8"/>
  <c r="F462" i="8"/>
  <c r="G462" i="8"/>
  <c r="N462" i="8"/>
  <c r="K462" i="8"/>
  <c r="M462" i="8"/>
  <c r="H462" i="8"/>
  <c r="J462" i="8"/>
  <c r="E462" i="8"/>
  <c r="L462" i="8"/>
  <c r="N482" i="8"/>
  <c r="H482" i="8"/>
  <c r="M482" i="8"/>
  <c r="L482" i="8"/>
  <c r="K482" i="8"/>
  <c r="G482" i="8"/>
  <c r="P482" i="8"/>
  <c r="O482" i="8"/>
  <c r="J482" i="8"/>
  <c r="I482" i="8"/>
  <c r="F482" i="8"/>
  <c r="E482" i="8"/>
  <c r="K449" i="8"/>
  <c r="F449" i="8"/>
  <c r="N449" i="8"/>
  <c r="I449" i="8"/>
  <c r="H449" i="8"/>
  <c r="M449" i="8"/>
  <c r="P449" i="8"/>
  <c r="G449" i="8"/>
  <c r="E449" i="8"/>
  <c r="O449" i="8"/>
  <c r="J449" i="8"/>
  <c r="L449" i="8"/>
  <c r="H492" i="6"/>
  <c r="I492" i="6"/>
  <c r="K492" i="6"/>
  <c r="M492" i="6"/>
  <c r="O492" i="6"/>
  <c r="G492" i="6"/>
  <c r="F492" i="6"/>
  <c r="J492" i="6"/>
  <c r="L492" i="6"/>
  <c r="N492" i="6"/>
  <c r="P492" i="6"/>
  <c r="E492" i="6"/>
  <c r="J502" i="6"/>
  <c r="L502" i="6"/>
  <c r="N502" i="6"/>
  <c r="P502" i="6"/>
  <c r="G502" i="6"/>
  <c r="E502" i="6"/>
  <c r="H502" i="6"/>
  <c r="I502" i="6"/>
  <c r="K502" i="6"/>
  <c r="M502" i="6"/>
  <c r="O502" i="6"/>
  <c r="F502" i="6"/>
  <c r="H514" i="6"/>
  <c r="J514" i="6"/>
  <c r="L514" i="6"/>
  <c r="N514" i="6"/>
  <c r="P514" i="6"/>
  <c r="G514" i="6"/>
  <c r="I514" i="6"/>
  <c r="K514" i="6"/>
  <c r="M514" i="6"/>
  <c r="O514" i="6"/>
  <c r="E514" i="6"/>
  <c r="F514" i="6"/>
  <c r="H458" i="9"/>
  <c r="I458" i="9"/>
  <c r="K458" i="9"/>
  <c r="M458" i="9"/>
  <c r="O458" i="9"/>
  <c r="J458" i="9"/>
  <c r="L458" i="9"/>
  <c r="N458" i="9"/>
  <c r="P458" i="9"/>
  <c r="F458" i="9"/>
  <c r="E458" i="9"/>
  <c r="G458" i="9"/>
  <c r="G506" i="11"/>
  <c r="P506" i="11"/>
  <c r="I506" i="11"/>
  <c r="M506" i="11"/>
  <c r="H506" i="11"/>
  <c r="J506" i="11"/>
  <c r="K506" i="11"/>
  <c r="L506" i="11"/>
  <c r="N506" i="11"/>
  <c r="O506" i="11"/>
  <c r="F506" i="11"/>
  <c r="E506" i="11"/>
  <c r="H466" i="9"/>
  <c r="J466" i="9"/>
  <c r="L466" i="9"/>
  <c r="N466" i="9"/>
  <c r="P466" i="9"/>
  <c r="G466" i="9"/>
  <c r="I466" i="9"/>
  <c r="K466" i="9"/>
  <c r="M466" i="9"/>
  <c r="O466" i="9"/>
  <c r="F466" i="9"/>
  <c r="E466" i="9"/>
  <c r="G440" i="10"/>
  <c r="H440" i="10"/>
  <c r="J440" i="10"/>
  <c r="L440" i="10"/>
  <c r="N440" i="10"/>
  <c r="P440" i="10"/>
  <c r="E440" i="10"/>
  <c r="I440" i="10"/>
  <c r="K440" i="10"/>
  <c r="M440" i="10"/>
  <c r="O440" i="10"/>
  <c r="F440" i="10"/>
  <c r="O492" i="12"/>
  <c r="N492" i="12"/>
  <c r="M492" i="12"/>
  <c r="E492" i="12"/>
  <c r="G492" i="12"/>
  <c r="H492" i="12"/>
  <c r="I492" i="12"/>
  <c r="L492" i="12"/>
  <c r="K492" i="12"/>
  <c r="P492" i="12"/>
  <c r="F492" i="12"/>
  <c r="J492" i="12"/>
  <c r="O506" i="12"/>
  <c r="N506" i="12"/>
  <c r="M506" i="12"/>
  <c r="L506" i="12"/>
  <c r="P506" i="12"/>
  <c r="F506" i="12"/>
  <c r="G506" i="12"/>
  <c r="H506" i="12"/>
  <c r="E506" i="12"/>
  <c r="J506" i="12"/>
  <c r="K506" i="12"/>
  <c r="I506" i="12"/>
  <c r="G496" i="11"/>
  <c r="E496" i="11"/>
  <c r="O496" i="11"/>
  <c r="K496" i="11"/>
  <c r="L496" i="11"/>
  <c r="P496" i="11"/>
  <c r="N496" i="11"/>
  <c r="F496" i="11"/>
  <c r="I496" i="11"/>
  <c r="M496" i="11"/>
  <c r="M411" i="11" s="1"/>
  <c r="H496" i="11"/>
  <c r="J496" i="11"/>
  <c r="K500" i="11"/>
  <c r="N500" i="11"/>
  <c r="J500" i="11"/>
  <c r="E500" i="11"/>
  <c r="O500" i="11"/>
  <c r="F500" i="11"/>
  <c r="M500" i="11"/>
  <c r="P500" i="11"/>
  <c r="H500" i="11"/>
  <c r="L500" i="11"/>
  <c r="G500" i="11"/>
  <c r="I500" i="11"/>
  <c r="H509" i="6"/>
  <c r="O509" i="6"/>
  <c r="H454" i="9"/>
  <c r="H466" i="6"/>
  <c r="J466" i="6"/>
  <c r="L466" i="6"/>
  <c r="N466" i="6"/>
  <c r="P466" i="6"/>
  <c r="I466" i="6"/>
  <c r="K466" i="6"/>
  <c r="M466" i="6"/>
  <c r="O466" i="6"/>
  <c r="F466" i="6"/>
  <c r="G466" i="6"/>
  <c r="E466" i="6"/>
  <c r="I438" i="10"/>
  <c r="K438" i="10"/>
  <c r="M438" i="10"/>
  <c r="O438" i="10"/>
  <c r="G438" i="10"/>
  <c r="H438" i="10"/>
  <c r="J438" i="10"/>
  <c r="L438" i="10"/>
  <c r="N438" i="10"/>
  <c r="P438" i="10"/>
  <c r="E438" i="10"/>
  <c r="F438" i="10"/>
  <c r="G716" i="8"/>
  <c r="I582" i="8"/>
  <c r="L674" i="8"/>
  <c r="H674" i="8"/>
  <c r="G674" i="8"/>
  <c r="J582" i="8"/>
  <c r="J674" i="8"/>
  <c r="P582" i="8"/>
  <c r="M582" i="8"/>
  <c r="I674" i="8"/>
  <c r="N674" i="8"/>
  <c r="K674" i="8"/>
  <c r="O582" i="8"/>
  <c r="H582" i="8"/>
  <c r="F674" i="8"/>
  <c r="K582" i="8"/>
  <c r="P674" i="8"/>
  <c r="M674" i="8"/>
  <c r="G582" i="8"/>
  <c r="N582" i="8"/>
  <c r="O674" i="8"/>
  <c r="L582" i="8"/>
  <c r="E674" i="8"/>
  <c r="E582" i="8"/>
  <c r="F582" i="8"/>
  <c r="E615" i="9"/>
  <c r="N615" i="9"/>
  <c r="H615" i="9"/>
  <c r="G615" i="9"/>
  <c r="F615" i="9"/>
  <c r="M615" i="9"/>
  <c r="J615" i="9"/>
  <c r="K615" i="9"/>
  <c r="L615" i="9"/>
  <c r="O615" i="9"/>
  <c r="I615" i="9"/>
  <c r="P615" i="9"/>
  <c r="F683" i="10"/>
  <c r="N595" i="10"/>
  <c r="F595" i="10"/>
  <c r="P595" i="10"/>
  <c r="M595" i="10"/>
  <c r="E595" i="10"/>
  <c r="O595" i="10"/>
  <c r="L595" i="10"/>
  <c r="I595" i="10"/>
  <c r="H595" i="10"/>
  <c r="G595" i="10"/>
  <c r="J595" i="10"/>
  <c r="K595" i="10"/>
  <c r="G683" i="10"/>
  <c r="G641" i="10"/>
  <c r="I549" i="10"/>
  <c r="H641" i="10"/>
  <c r="K641" i="10"/>
  <c r="J549" i="10"/>
  <c r="P641" i="10"/>
  <c r="N641" i="10"/>
  <c r="L549" i="10"/>
  <c r="N549" i="10"/>
  <c r="P549" i="10"/>
  <c r="H549" i="10"/>
  <c r="O549" i="10"/>
  <c r="O641" i="10"/>
  <c r="M641" i="10"/>
  <c r="L641" i="10"/>
  <c r="K549" i="10"/>
  <c r="J641" i="10"/>
  <c r="I641" i="10"/>
  <c r="M549" i="10"/>
  <c r="E549" i="10"/>
  <c r="G549" i="10"/>
  <c r="E641" i="10"/>
  <c r="F641" i="10"/>
  <c r="F549" i="10"/>
  <c r="G690" i="10"/>
  <c r="H648" i="10"/>
  <c r="I556" i="10"/>
  <c r="O648" i="10"/>
  <c r="P648" i="10"/>
  <c r="F556" i="10"/>
  <c r="G556" i="10"/>
  <c r="L648" i="10"/>
  <c r="P556" i="10"/>
  <c r="M556" i="10"/>
  <c r="O556" i="10"/>
  <c r="F648" i="10"/>
  <c r="M648" i="10"/>
  <c r="G648" i="10"/>
  <c r="K648" i="10"/>
  <c r="N556" i="10"/>
  <c r="K556" i="10"/>
  <c r="I648" i="10"/>
  <c r="J556" i="10"/>
  <c r="L556" i="10"/>
  <c r="E648" i="10"/>
  <c r="H556" i="10"/>
  <c r="N648" i="10"/>
  <c r="J648" i="10"/>
  <c r="E556" i="10"/>
  <c r="F683" i="11"/>
  <c r="H595" i="11"/>
  <c r="L595" i="11"/>
  <c r="P595" i="11"/>
  <c r="M595" i="11"/>
  <c r="I595" i="11"/>
  <c r="G595" i="11"/>
  <c r="N595" i="11"/>
  <c r="J595" i="11"/>
  <c r="O595" i="11"/>
  <c r="F595" i="11"/>
  <c r="E595" i="11"/>
  <c r="K595" i="11"/>
  <c r="F711" i="10"/>
  <c r="E623" i="10"/>
  <c r="K623" i="10"/>
  <c r="H623" i="10"/>
  <c r="O623" i="10"/>
  <c r="N623" i="10"/>
  <c r="J623" i="10"/>
  <c r="P623" i="10"/>
  <c r="G623" i="10"/>
  <c r="I623" i="10"/>
  <c r="M623" i="10"/>
  <c r="F623" i="10"/>
  <c r="L623" i="10"/>
  <c r="K660" i="11"/>
  <c r="L660" i="11"/>
  <c r="K614" i="11"/>
  <c r="M568" i="11"/>
  <c r="E568" i="11"/>
  <c r="L568" i="11"/>
  <c r="I568" i="11"/>
  <c r="E614" i="11"/>
  <c r="J660" i="11"/>
  <c r="F614" i="11"/>
  <c r="G660" i="11"/>
  <c r="F568" i="11"/>
  <c r="I614" i="11"/>
  <c r="L614" i="11"/>
  <c r="O660" i="11"/>
  <c r="P614" i="11"/>
  <c r="J568" i="11"/>
  <c r="E660" i="11"/>
  <c r="M614" i="11"/>
  <c r="G614" i="11"/>
  <c r="F660" i="11"/>
  <c r="M660" i="11"/>
  <c r="J614" i="11"/>
  <c r="I660" i="11"/>
  <c r="N614" i="11"/>
  <c r="N660" i="11"/>
  <c r="N568" i="11"/>
  <c r="P660" i="11"/>
  <c r="G568" i="11"/>
  <c r="H614" i="11"/>
  <c r="O568" i="11"/>
  <c r="P568" i="11"/>
  <c r="K568" i="11"/>
  <c r="H568" i="11"/>
  <c r="H660" i="11"/>
  <c r="O614" i="11"/>
  <c r="N560" i="11"/>
  <c r="K560" i="11"/>
  <c r="O560" i="11"/>
  <c r="I560" i="11"/>
  <c r="G652" i="11"/>
  <c r="H560" i="11"/>
  <c r="M560" i="11"/>
  <c r="O652" i="11"/>
  <c r="L560" i="11"/>
  <c r="O606" i="11"/>
  <c r="L606" i="11"/>
  <c r="G560" i="11"/>
  <c r="N652" i="11"/>
  <c r="F560" i="11"/>
  <c r="I606" i="11"/>
  <c r="K606" i="11"/>
  <c r="J560" i="11"/>
  <c r="H606" i="11"/>
  <c r="J606" i="11"/>
  <c r="M652" i="11"/>
  <c r="F652" i="11"/>
  <c r="E560" i="11"/>
  <c r="F606" i="11"/>
  <c r="G606" i="11"/>
  <c r="P560" i="11"/>
  <c r="P606" i="11"/>
  <c r="I652" i="11"/>
  <c r="P652" i="11"/>
  <c r="K652" i="11"/>
  <c r="E652" i="11"/>
  <c r="L652" i="11"/>
  <c r="M606" i="11"/>
  <c r="N606" i="11"/>
  <c r="H652" i="11"/>
  <c r="E606" i="11"/>
  <c r="J652" i="11"/>
  <c r="E670" i="11"/>
  <c r="P670" i="11"/>
  <c r="P670" i="14" s="1"/>
  <c r="N578" i="11"/>
  <c r="N670" i="11"/>
  <c r="N670" i="14" s="1"/>
  <c r="O578" i="11"/>
  <c r="O578" i="14" s="1"/>
  <c r="G578" i="11"/>
  <c r="J670" i="11"/>
  <c r="J670" i="14" s="1"/>
  <c r="K670" i="11"/>
  <c r="K670" i="14" s="1"/>
  <c r="E578" i="11"/>
  <c r="K578" i="11"/>
  <c r="K578" i="14" s="1"/>
  <c r="L578" i="11"/>
  <c r="H578" i="11"/>
  <c r="H578" i="14" s="1"/>
  <c r="O670" i="11"/>
  <c r="O670" i="14" s="1"/>
  <c r="I578" i="11"/>
  <c r="I578" i="14" s="1"/>
  <c r="F578" i="11"/>
  <c r="M670" i="11"/>
  <c r="M670" i="14" s="1"/>
  <c r="H670" i="11"/>
  <c r="H670" i="14" s="1"/>
  <c r="J578" i="11"/>
  <c r="J578" i="14" s="1"/>
  <c r="I670" i="11"/>
  <c r="I670" i="14" s="1"/>
  <c r="G670" i="11"/>
  <c r="G670" i="14" s="1"/>
  <c r="F670" i="11"/>
  <c r="F670" i="14" s="1"/>
  <c r="L670" i="11"/>
  <c r="L670" i="14" s="1"/>
  <c r="M578" i="11"/>
  <c r="M578" i="14" s="1"/>
  <c r="P578" i="11"/>
  <c r="P578" i="14" s="1"/>
  <c r="P582" i="11"/>
  <c r="M582" i="11"/>
  <c r="E674" i="11"/>
  <c r="P674" i="11"/>
  <c r="L674" i="11"/>
  <c r="N582" i="11"/>
  <c r="L582" i="11"/>
  <c r="G674" i="11"/>
  <c r="J674" i="11"/>
  <c r="K674" i="11"/>
  <c r="F582" i="11"/>
  <c r="G582" i="11"/>
  <c r="I582" i="11"/>
  <c r="E582" i="11"/>
  <c r="N674" i="11"/>
  <c r="H582" i="11"/>
  <c r="I674" i="11"/>
  <c r="K582" i="11"/>
  <c r="H674" i="11"/>
  <c r="O582" i="11"/>
  <c r="J582" i="11"/>
  <c r="M674" i="11"/>
  <c r="F674" i="11"/>
  <c r="O674" i="11"/>
  <c r="P718" i="12"/>
  <c r="P719" i="12" s="1"/>
  <c r="H933" i="12" s="1"/>
  <c r="H934" i="12" s="1"/>
  <c r="AI718" i="12"/>
  <c r="AI719" i="12" s="1"/>
  <c r="M597" i="12"/>
  <c r="F597" i="12"/>
  <c r="J597" i="12"/>
  <c r="O597" i="12"/>
  <c r="P597" i="12"/>
  <c r="G597" i="12"/>
  <c r="L597" i="12"/>
  <c r="H597" i="12"/>
  <c r="I597" i="12"/>
  <c r="K597" i="12"/>
  <c r="E597" i="12"/>
  <c r="N597" i="12"/>
  <c r="F703" i="9"/>
  <c r="G712" i="11"/>
  <c r="G712" i="14" s="1"/>
  <c r="Z712" i="14"/>
  <c r="Z692" i="14"/>
  <c r="AS234" i="12"/>
  <c r="E399" i="12"/>
  <c r="Q441" i="12"/>
  <c r="K410" i="8"/>
  <c r="K452" i="14"/>
  <c r="K410" i="14" s="1"/>
  <c r="E412" i="12"/>
  <c r="Q454" i="12"/>
  <c r="BA180" i="8"/>
  <c r="BA182" i="8"/>
  <c r="BA184" i="8"/>
  <c r="BA186" i="8"/>
  <c r="BA188" i="8"/>
  <c r="BA190" i="8"/>
  <c r="BA192" i="8"/>
  <c r="BA194" i="8"/>
  <c r="BA196" i="8"/>
  <c r="BA198" i="8"/>
  <c r="BA200" i="8"/>
  <c r="BA202" i="8"/>
  <c r="BA204" i="8"/>
  <c r="BA206" i="8"/>
  <c r="BA208" i="8"/>
  <c r="BA210" i="8"/>
  <c r="BA212" i="8"/>
  <c r="BA214" i="8"/>
  <c r="BA216" i="8"/>
  <c r="BA181" i="8"/>
  <c r="BA185" i="8"/>
  <c r="BA189" i="8"/>
  <c r="BA193" i="8"/>
  <c r="BA197" i="8"/>
  <c r="BA201" i="8"/>
  <c r="BA205" i="8"/>
  <c r="BA209" i="8"/>
  <c r="BA213" i="8"/>
  <c r="BA217" i="8"/>
  <c r="BA219" i="8"/>
  <c r="BA221" i="8"/>
  <c r="BA223" i="8"/>
  <c r="BA225" i="8"/>
  <c r="BA227" i="8"/>
  <c r="BA229" i="8"/>
  <c r="BA231" i="8"/>
  <c r="BA233" i="8"/>
  <c r="BA177" i="8"/>
  <c r="BA176" i="8"/>
  <c r="BA179" i="8"/>
  <c r="BA183" i="8"/>
  <c r="BA187" i="8"/>
  <c r="BA191" i="8"/>
  <c r="BA195" i="8"/>
  <c r="BA199" i="8"/>
  <c r="BA203" i="8"/>
  <c r="BA207" i="8"/>
  <c r="BA211" i="8"/>
  <c r="BA215" i="8"/>
  <c r="BA218" i="8"/>
  <c r="BA220" i="8"/>
  <c r="BA222" i="8"/>
  <c r="BA226" i="8"/>
  <c r="BA228" i="8"/>
  <c r="BA230" i="8"/>
  <c r="BA232" i="8"/>
  <c r="BA234" i="8"/>
  <c r="BA236" i="8"/>
  <c r="BA238" i="8"/>
  <c r="BA240" i="8"/>
  <c r="BA242" i="8"/>
  <c r="BA244" i="8"/>
  <c r="BA178" i="8"/>
  <c r="BA241" i="8"/>
  <c r="BA243" i="8"/>
  <c r="BA274" i="8"/>
  <c r="BA248" i="8"/>
  <c r="BA264" i="8"/>
  <c r="BA271" i="8"/>
  <c r="BA277" i="8"/>
  <c r="BA250" i="8"/>
  <c r="BA257" i="8"/>
  <c r="BA266" i="8"/>
  <c r="BA273" i="8"/>
  <c r="BA235" i="8"/>
  <c r="BA252" i="8"/>
  <c r="BA259" i="8"/>
  <c r="BA275" i="8"/>
  <c r="BA272" i="8"/>
  <c r="BA247" i="8"/>
  <c r="BA256" i="8"/>
  <c r="BA237" i="8"/>
  <c r="BA249" i="8"/>
  <c r="BA265" i="8"/>
  <c r="BA276" i="8"/>
  <c r="BA258" i="8"/>
  <c r="BA263" i="8"/>
  <c r="BA239" i="8"/>
  <c r="BA173" i="8"/>
  <c r="E413" i="12"/>
  <c r="Q413" i="12" s="1"/>
  <c r="Q455" i="12"/>
  <c r="H422" i="12"/>
  <c r="F401" i="12"/>
  <c r="Q443" i="12"/>
  <c r="AS178" i="8"/>
  <c r="AS238" i="8"/>
  <c r="J425" i="8"/>
  <c r="AS178" i="11"/>
  <c r="K415" i="11"/>
  <c r="L401" i="8"/>
  <c r="L443" i="14"/>
  <c r="L401" i="14" s="1"/>
  <c r="J414" i="8"/>
  <c r="J456" i="14"/>
  <c r="J414" i="14" s="1"/>
  <c r="BA255" i="8"/>
  <c r="H422" i="8"/>
  <c r="H464" i="14"/>
  <c r="BA254" i="8"/>
  <c r="L404" i="8"/>
  <c r="L446" i="14"/>
  <c r="G491" i="14"/>
  <c r="AS248" i="11"/>
  <c r="AS180" i="6"/>
  <c r="L510" i="11"/>
  <c r="L510" i="14" s="1"/>
  <c r="AS260" i="8"/>
  <c r="I427" i="8"/>
  <c r="I469" i="14"/>
  <c r="I427" i="14" s="1"/>
  <c r="H414" i="11"/>
  <c r="J408" i="11"/>
  <c r="E457" i="11"/>
  <c r="P428" i="11"/>
  <c r="P470" i="14"/>
  <c r="P428" i="14" s="1"/>
  <c r="N411" i="11"/>
  <c r="G417" i="11"/>
  <c r="AS201" i="6"/>
  <c r="AS217" i="6"/>
  <c r="P504" i="14"/>
  <c r="H426" i="8"/>
  <c r="Q495" i="8"/>
  <c r="J402" i="8"/>
  <c r="J444" i="14"/>
  <c r="J402" i="14" s="1"/>
  <c r="H410" i="8"/>
  <c r="P410" i="8"/>
  <c r="P452" i="14"/>
  <c r="P410" i="14" s="1"/>
  <c r="O487" i="14"/>
  <c r="G406" i="8"/>
  <c r="G448" i="14"/>
  <c r="O406" i="8"/>
  <c r="O448" i="14"/>
  <c r="K419" i="8"/>
  <c r="K461" i="14"/>
  <c r="K419" i="14" s="1"/>
  <c r="N406" i="8"/>
  <c r="N448" i="14"/>
  <c r="L423" i="8"/>
  <c r="L465" i="14"/>
  <c r="L423" i="14" s="1"/>
  <c r="E423" i="8"/>
  <c r="Q465" i="8"/>
  <c r="E401" i="12"/>
  <c r="AS251" i="8"/>
  <c r="L409" i="8"/>
  <c r="L451" i="14"/>
  <c r="L409" i="14" s="1"/>
  <c r="J409" i="8"/>
  <c r="J451" i="14"/>
  <c r="J409" i="14" s="1"/>
  <c r="AS253" i="11"/>
  <c r="AS184" i="6"/>
  <c r="H401" i="6"/>
  <c r="H443" i="14"/>
  <c r="AS251" i="9"/>
  <c r="AS267" i="9"/>
  <c r="E507" i="14"/>
  <c r="Q507" i="6"/>
  <c r="AS177" i="9"/>
  <c r="AS180" i="9"/>
  <c r="G492" i="10"/>
  <c r="J492" i="10"/>
  <c r="L492" i="10"/>
  <c r="N492" i="10"/>
  <c r="P492" i="10"/>
  <c r="I492" i="10"/>
  <c r="K492" i="10"/>
  <c r="M492" i="10"/>
  <c r="O492" i="10"/>
  <c r="F492" i="10"/>
  <c r="H492" i="10"/>
  <c r="AS240" i="11"/>
  <c r="E401" i="10"/>
  <c r="Q401" i="10" s="1"/>
  <c r="Q443" i="10"/>
  <c r="F404" i="6"/>
  <c r="Q489" i="6"/>
  <c r="E427" i="11"/>
  <c r="Q469" i="11"/>
  <c r="G419" i="11"/>
  <c r="G461" i="14"/>
  <c r="P419" i="11"/>
  <c r="F498" i="11"/>
  <c r="E425" i="10"/>
  <c r="Q467" i="10"/>
  <c r="AS261" i="10"/>
  <c r="AS255" i="10"/>
  <c r="Q485" i="6"/>
  <c r="G485" i="14"/>
  <c r="AS238" i="6"/>
  <c r="E418" i="10"/>
  <c r="Q418" i="10" s="1"/>
  <c r="Q460" i="10"/>
  <c r="G489" i="14"/>
  <c r="F419" i="6"/>
  <c r="F504" i="14"/>
  <c r="G402" i="9"/>
  <c r="Q444" i="9"/>
  <c r="F400" i="6"/>
  <c r="F442" i="14"/>
  <c r="AS272" i="10"/>
  <c r="G487" i="14"/>
  <c r="H495" i="14"/>
  <c r="F423" i="5"/>
  <c r="F465" i="14"/>
  <c r="F423" i="14" s="1"/>
  <c r="C338" i="6"/>
  <c r="C228" i="6"/>
  <c r="E583" i="14"/>
  <c r="Q583" i="14" s="1"/>
  <c r="Q583" i="5"/>
  <c r="C387" i="14"/>
  <c r="C277" i="14"/>
  <c r="C376" i="9"/>
  <c r="C266" i="9"/>
  <c r="C347" i="11"/>
  <c r="C237" i="11"/>
  <c r="C361" i="11"/>
  <c r="C251" i="11"/>
  <c r="C346" i="6"/>
  <c r="C236" i="6"/>
  <c r="Q572" i="5"/>
  <c r="E572" i="14"/>
  <c r="Q572" i="14" s="1"/>
  <c r="H410" i="6"/>
  <c r="C241" i="9"/>
  <c r="C351" i="9"/>
  <c r="C273" i="9"/>
  <c r="C383" i="9"/>
  <c r="C376" i="14"/>
  <c r="C266" i="14"/>
  <c r="C378" i="11"/>
  <c r="C268" i="11"/>
  <c r="C381" i="10"/>
  <c r="C271" i="10"/>
  <c r="C353" i="6"/>
  <c r="C243" i="6"/>
  <c r="C347" i="6"/>
  <c r="C237" i="6"/>
  <c r="E557" i="14"/>
  <c r="Q557" i="14" s="1"/>
  <c r="Q557" i="5"/>
  <c r="G602" i="6"/>
  <c r="G556" i="6"/>
  <c r="P648" i="6"/>
  <c r="F556" i="6"/>
  <c r="E602" i="6"/>
  <c r="K602" i="6"/>
  <c r="I602" i="6"/>
  <c r="O602" i="6"/>
  <c r="J602" i="6"/>
  <c r="E556" i="6"/>
  <c r="K648" i="6"/>
  <c r="J648" i="6"/>
  <c r="M602" i="6"/>
  <c r="H602" i="6"/>
  <c r="L648" i="6"/>
  <c r="H556" i="6"/>
  <c r="O556" i="6"/>
  <c r="N602" i="6"/>
  <c r="N648" i="6"/>
  <c r="J556" i="6"/>
  <c r="E648" i="6"/>
  <c r="H648" i="6"/>
  <c r="P556" i="6"/>
  <c r="G648" i="6"/>
  <c r="M648" i="6"/>
  <c r="K556" i="6"/>
  <c r="I556" i="6"/>
  <c r="F648" i="6"/>
  <c r="F602" i="6"/>
  <c r="L602" i="6"/>
  <c r="I648" i="6"/>
  <c r="L556" i="6"/>
  <c r="M556" i="6"/>
  <c r="P602" i="6"/>
  <c r="O648" i="6"/>
  <c r="N556" i="6"/>
  <c r="Y718" i="6"/>
  <c r="Y719" i="6" s="1"/>
  <c r="N620" i="6"/>
  <c r="H620" i="6"/>
  <c r="I620" i="6"/>
  <c r="E620" i="6"/>
  <c r="J620" i="6"/>
  <c r="F620" i="6"/>
  <c r="M620" i="6"/>
  <c r="K620" i="6"/>
  <c r="O620" i="6"/>
  <c r="P620" i="6"/>
  <c r="G620" i="6"/>
  <c r="L620" i="6"/>
  <c r="P711" i="6"/>
  <c r="AW711" i="6"/>
  <c r="N610" i="6"/>
  <c r="F610" i="6"/>
  <c r="I610" i="6"/>
  <c r="G610" i="6"/>
  <c r="P610" i="6"/>
  <c r="H610" i="6"/>
  <c r="O610" i="6"/>
  <c r="M610" i="6"/>
  <c r="J610" i="6"/>
  <c r="E610" i="6"/>
  <c r="L610" i="6"/>
  <c r="K610" i="6"/>
  <c r="N690" i="8"/>
  <c r="N718" i="8" s="1"/>
  <c r="N719" i="8" s="1"/>
  <c r="O643" i="8"/>
  <c r="G551" i="8"/>
  <c r="E551" i="8"/>
  <c r="J643" i="8"/>
  <c r="K643" i="8"/>
  <c r="H551" i="8"/>
  <c r="J551" i="8"/>
  <c r="I551" i="8"/>
  <c r="M643" i="8"/>
  <c r="O551" i="8"/>
  <c r="H643" i="8"/>
  <c r="N643" i="8"/>
  <c r="L551" i="8"/>
  <c r="K551" i="8"/>
  <c r="I643" i="8"/>
  <c r="N551" i="8"/>
  <c r="M551" i="8"/>
  <c r="P643" i="8"/>
  <c r="E643" i="8"/>
  <c r="F643" i="8"/>
  <c r="F551" i="8"/>
  <c r="P551" i="8"/>
  <c r="G643" i="8"/>
  <c r="L643" i="8"/>
  <c r="AT718" i="8"/>
  <c r="AT719" i="8" s="1"/>
  <c r="X718" i="8"/>
  <c r="X719" i="8" s="1"/>
  <c r="BC716" i="8"/>
  <c r="AQ702" i="8"/>
  <c r="BC702" i="8"/>
  <c r="Z698" i="9"/>
  <c r="F683" i="9"/>
  <c r="O595" i="9"/>
  <c r="F595" i="9"/>
  <c r="P595" i="9"/>
  <c r="I595" i="9"/>
  <c r="M595" i="9"/>
  <c r="H595" i="9"/>
  <c r="E595" i="9"/>
  <c r="L595" i="9"/>
  <c r="N595" i="9"/>
  <c r="G595" i="9"/>
  <c r="K595" i="9"/>
  <c r="J595" i="9"/>
  <c r="E619" i="8"/>
  <c r="F619" i="8"/>
  <c r="N619" i="8"/>
  <c r="I619" i="8"/>
  <c r="H619" i="8"/>
  <c r="K619" i="8"/>
  <c r="O619" i="8"/>
  <c r="M619" i="8"/>
  <c r="J619" i="8"/>
  <c r="P619" i="8"/>
  <c r="G619" i="8"/>
  <c r="L619" i="8"/>
  <c r="AY694" i="9"/>
  <c r="K623" i="8"/>
  <c r="I623" i="8"/>
  <c r="G623" i="8"/>
  <c r="N623" i="8"/>
  <c r="E623" i="8"/>
  <c r="M623" i="8"/>
  <c r="J623" i="8"/>
  <c r="H623" i="8"/>
  <c r="P623" i="8"/>
  <c r="O623" i="8"/>
  <c r="L623" i="8"/>
  <c r="F623" i="8"/>
  <c r="H620" i="9"/>
  <c r="J620" i="9"/>
  <c r="F620" i="9"/>
  <c r="K620" i="9"/>
  <c r="I620" i="9"/>
  <c r="M620" i="9"/>
  <c r="G620" i="9"/>
  <c r="O620" i="9"/>
  <c r="L620" i="9"/>
  <c r="P620" i="9"/>
  <c r="N620" i="9"/>
  <c r="E620" i="9"/>
  <c r="AE716" i="9"/>
  <c r="F699" i="10"/>
  <c r="P611" i="10"/>
  <c r="E611" i="10"/>
  <c r="J611" i="10"/>
  <c r="H611" i="10"/>
  <c r="M611" i="10"/>
  <c r="N611" i="10"/>
  <c r="F611" i="10"/>
  <c r="I611" i="10"/>
  <c r="K611" i="10"/>
  <c r="O611" i="10"/>
  <c r="L611" i="10"/>
  <c r="G611" i="10"/>
  <c r="O708" i="10"/>
  <c r="AK718" i="10"/>
  <c r="AK719" i="10" s="1"/>
  <c r="AL718" i="10"/>
  <c r="AL719" i="10" s="1"/>
  <c r="F612" i="10"/>
  <c r="K612" i="10"/>
  <c r="H612" i="10"/>
  <c r="E612" i="10"/>
  <c r="P612" i="10"/>
  <c r="L612" i="10"/>
  <c r="O612" i="10"/>
  <c r="I612" i="10"/>
  <c r="N612" i="10"/>
  <c r="M612" i="10"/>
  <c r="J612" i="10"/>
  <c r="G612" i="10"/>
  <c r="E616" i="10"/>
  <c r="I616" i="10"/>
  <c r="J616" i="10"/>
  <c r="P616" i="10"/>
  <c r="H616" i="10"/>
  <c r="K616" i="10"/>
  <c r="M616" i="10"/>
  <c r="G616" i="10"/>
  <c r="O616" i="10"/>
  <c r="F616" i="10"/>
  <c r="N616" i="10"/>
  <c r="L616" i="10"/>
  <c r="M598" i="10"/>
  <c r="I598" i="10"/>
  <c r="J598" i="10"/>
  <c r="L598" i="10"/>
  <c r="N598" i="10"/>
  <c r="O598" i="10"/>
  <c r="E598" i="10"/>
  <c r="K598" i="10"/>
  <c r="P598" i="10"/>
  <c r="G598" i="10"/>
  <c r="F598" i="10"/>
  <c r="H598" i="10"/>
  <c r="I698" i="10"/>
  <c r="H656" i="10"/>
  <c r="L656" i="10"/>
  <c r="J656" i="10"/>
  <c r="I656" i="10"/>
  <c r="N656" i="10"/>
  <c r="P656" i="10"/>
  <c r="F656" i="10"/>
  <c r="E656" i="10"/>
  <c r="O656" i="10"/>
  <c r="M656" i="10"/>
  <c r="G656" i="10"/>
  <c r="K656" i="10"/>
  <c r="N700" i="10"/>
  <c r="G704" i="10"/>
  <c r="H662" i="10"/>
  <c r="F662" i="10"/>
  <c r="N570" i="10"/>
  <c r="J570" i="10"/>
  <c r="M662" i="10"/>
  <c r="E570" i="10"/>
  <c r="I662" i="10"/>
  <c r="M570" i="10"/>
  <c r="K570" i="10"/>
  <c r="E662" i="10"/>
  <c r="P662" i="10"/>
  <c r="L662" i="10"/>
  <c r="O662" i="10"/>
  <c r="F570" i="10"/>
  <c r="O570" i="10"/>
  <c r="L570" i="10"/>
  <c r="H570" i="10"/>
  <c r="N662" i="10"/>
  <c r="G662" i="10"/>
  <c r="K662" i="10"/>
  <c r="I570" i="10"/>
  <c r="J662" i="10"/>
  <c r="P570" i="10"/>
  <c r="G570" i="10"/>
  <c r="H718" i="10"/>
  <c r="H719" i="10" s="1"/>
  <c r="J699" i="10"/>
  <c r="S718" i="10"/>
  <c r="S719" i="10" s="1"/>
  <c r="AP703" i="11"/>
  <c r="AG698" i="11"/>
  <c r="G707" i="11"/>
  <c r="J665" i="11"/>
  <c r="E573" i="11"/>
  <c r="H573" i="11"/>
  <c r="P573" i="11"/>
  <c r="K665" i="11"/>
  <c r="J573" i="11"/>
  <c r="O573" i="11"/>
  <c r="I665" i="11"/>
  <c r="N573" i="11"/>
  <c r="G573" i="11"/>
  <c r="N665" i="11"/>
  <c r="K573" i="11"/>
  <c r="I573" i="11"/>
  <c r="O665" i="11"/>
  <c r="M573" i="11"/>
  <c r="F665" i="11"/>
  <c r="E665" i="11"/>
  <c r="H665" i="11"/>
  <c r="M665" i="11"/>
  <c r="F573" i="11"/>
  <c r="L573" i="11"/>
  <c r="P665" i="11"/>
  <c r="L665" i="11"/>
  <c r="G665" i="11"/>
  <c r="O597" i="11"/>
  <c r="J597" i="11"/>
  <c r="I597" i="11"/>
  <c r="H597" i="11"/>
  <c r="K597" i="11"/>
  <c r="P597" i="11"/>
  <c r="N597" i="11"/>
  <c r="L597" i="11"/>
  <c r="F597" i="11"/>
  <c r="E597" i="11"/>
  <c r="M597" i="11"/>
  <c r="G597" i="11"/>
  <c r="AV718" i="11"/>
  <c r="AV719" i="11" s="1"/>
  <c r="P718" i="11"/>
  <c r="P719" i="11" s="1"/>
  <c r="H933" i="11" s="1"/>
  <c r="H934" i="11" s="1"/>
  <c r="AK718" i="11"/>
  <c r="AK719" i="11" s="1"/>
  <c r="G713" i="11"/>
  <c r="G713" i="14" s="1"/>
  <c r="N579" i="11"/>
  <c r="P579" i="11"/>
  <c r="L671" i="11"/>
  <c r="L671" i="14" s="1"/>
  <c r="H671" i="11"/>
  <c r="H671" i="14" s="1"/>
  <c r="P671" i="11"/>
  <c r="P671" i="14" s="1"/>
  <c r="G579" i="11"/>
  <c r="N671" i="11"/>
  <c r="N671" i="14" s="1"/>
  <c r="K671" i="11"/>
  <c r="K671" i="14" s="1"/>
  <c r="I579" i="11"/>
  <c r="J579" i="11"/>
  <c r="F579" i="11"/>
  <c r="I671" i="11"/>
  <c r="I671" i="14" s="1"/>
  <c r="F671" i="11"/>
  <c r="F671" i="14" s="1"/>
  <c r="J671" i="11"/>
  <c r="J671" i="14" s="1"/>
  <c r="E579" i="11"/>
  <c r="E579" i="14" s="1"/>
  <c r="O671" i="11"/>
  <c r="O671" i="14" s="1"/>
  <c r="O579" i="11"/>
  <c r="O579" i="14" s="1"/>
  <c r="L579" i="11"/>
  <c r="L579" i="14" s="1"/>
  <c r="M579" i="11"/>
  <c r="H579" i="11"/>
  <c r="G671" i="11"/>
  <c r="G671" i="14" s="1"/>
  <c r="K579" i="11"/>
  <c r="M671" i="11"/>
  <c r="M671" i="14" s="1"/>
  <c r="E671" i="11"/>
  <c r="T712" i="11"/>
  <c r="F684" i="12"/>
  <c r="H596" i="12"/>
  <c r="P596" i="12"/>
  <c r="N596" i="12"/>
  <c r="M596" i="12"/>
  <c r="G596" i="12"/>
  <c r="O596" i="12"/>
  <c r="I596" i="12"/>
  <c r="L596" i="12"/>
  <c r="F596" i="12"/>
  <c r="J596" i="12"/>
  <c r="E596" i="12"/>
  <c r="K596" i="12"/>
  <c r="H711" i="11"/>
  <c r="L718" i="12"/>
  <c r="L719" i="12" s="1"/>
  <c r="AD718" i="12"/>
  <c r="AD719" i="12" s="1"/>
  <c r="K933" i="12" s="1"/>
  <c r="K934" i="12" s="1"/>
  <c r="J615" i="11"/>
  <c r="P615" i="11"/>
  <c r="G615" i="11"/>
  <c r="F615" i="11"/>
  <c r="O615" i="11"/>
  <c r="L615" i="11"/>
  <c r="E615" i="11"/>
  <c r="K615" i="11"/>
  <c r="M615" i="11"/>
  <c r="I615" i="11"/>
  <c r="H615" i="11"/>
  <c r="N615" i="11"/>
  <c r="F625" i="11"/>
  <c r="F625" i="14" s="1"/>
  <c r="P625" i="11"/>
  <c r="P625" i="14" s="1"/>
  <c r="N625" i="11"/>
  <c r="N625" i="14" s="1"/>
  <c r="E625" i="11"/>
  <c r="G625" i="11"/>
  <c r="G625" i="14" s="1"/>
  <c r="I625" i="11"/>
  <c r="I625" i="14" s="1"/>
  <c r="J625" i="11"/>
  <c r="J625" i="14" s="1"/>
  <c r="H625" i="11"/>
  <c r="H625" i="14" s="1"/>
  <c r="L625" i="11"/>
  <c r="L625" i="14" s="1"/>
  <c r="K625" i="11"/>
  <c r="K625" i="14" s="1"/>
  <c r="O625" i="11"/>
  <c r="O625" i="14" s="1"/>
  <c r="M625" i="11"/>
  <c r="M625" i="14" s="1"/>
  <c r="Y711" i="12"/>
  <c r="Y718" i="12" s="1"/>
  <c r="Y719" i="12" s="1"/>
  <c r="F690" i="12"/>
  <c r="J602" i="12"/>
  <c r="N602" i="12"/>
  <c r="E602" i="12"/>
  <c r="H602" i="12"/>
  <c r="L602" i="12"/>
  <c r="K602" i="12"/>
  <c r="F602" i="12"/>
  <c r="G602" i="12"/>
  <c r="O602" i="12"/>
  <c r="M602" i="12"/>
  <c r="I602" i="12"/>
  <c r="P602" i="12"/>
  <c r="I709" i="14"/>
  <c r="Z710" i="14"/>
  <c r="I706" i="14"/>
  <c r="K674" i="12"/>
  <c r="G674" i="12"/>
  <c r="O674" i="12"/>
  <c r="F674" i="12"/>
  <c r="M582" i="12"/>
  <c r="P582" i="12"/>
  <c r="L674" i="12"/>
  <c r="P674" i="12"/>
  <c r="F582" i="12"/>
  <c r="O582" i="12"/>
  <c r="I582" i="12"/>
  <c r="L582" i="12"/>
  <c r="I674" i="12"/>
  <c r="E674" i="12"/>
  <c r="J582" i="12"/>
  <c r="H674" i="12"/>
  <c r="M674" i="12"/>
  <c r="N582" i="12"/>
  <c r="H582" i="12"/>
  <c r="K582" i="12"/>
  <c r="N674" i="12"/>
  <c r="G582" i="12"/>
  <c r="J674" i="12"/>
  <c r="E582" i="12"/>
  <c r="F711" i="8"/>
  <c r="AS214" i="12"/>
  <c r="AS198" i="12"/>
  <c r="AS182" i="12"/>
  <c r="AS238" i="12"/>
  <c r="I423" i="8"/>
  <c r="I465" i="14"/>
  <c r="I423" i="14" s="1"/>
  <c r="M402" i="8"/>
  <c r="M444" i="14"/>
  <c r="M402" i="14" s="1"/>
  <c r="F411" i="12"/>
  <c r="F524" i="12" s="1"/>
  <c r="Q453" i="12"/>
  <c r="F426" i="12"/>
  <c r="Q468" i="12"/>
  <c r="AS187" i="8"/>
  <c r="AS203" i="8"/>
  <c r="H508" i="14"/>
  <c r="E411" i="12"/>
  <c r="Q496" i="12"/>
  <c r="E422" i="12"/>
  <c r="Q464" i="12"/>
  <c r="F404" i="12"/>
  <c r="Q489" i="12"/>
  <c r="AS236" i="8"/>
  <c r="O418" i="8"/>
  <c r="O460" i="14"/>
  <c r="H425" i="8"/>
  <c r="AS277" i="8"/>
  <c r="Q486" i="8"/>
  <c r="Q499" i="8"/>
  <c r="M426" i="8"/>
  <c r="AS266" i="11"/>
  <c r="J406" i="8"/>
  <c r="J448" i="14"/>
  <c r="E422" i="8"/>
  <c r="Q464" i="8"/>
  <c r="E464" i="14"/>
  <c r="I430" i="8"/>
  <c r="I515" i="14"/>
  <c r="AS258" i="8"/>
  <c r="E404" i="8"/>
  <c r="Q446" i="8"/>
  <c r="E446" i="14"/>
  <c r="Q507" i="8"/>
  <c r="G494" i="14"/>
  <c r="AS188" i="11"/>
  <c r="BA262" i="8"/>
  <c r="G409" i="8"/>
  <c r="G451" i="14"/>
  <c r="AW267" i="8"/>
  <c r="J498" i="11"/>
  <c r="Q507" i="11"/>
  <c r="G510" i="11"/>
  <c r="N427" i="8"/>
  <c r="N469" i="14"/>
  <c r="K492" i="11"/>
  <c r="M414" i="11"/>
  <c r="M456" i="14"/>
  <c r="M414" i="14" s="1"/>
  <c r="F405" i="11"/>
  <c r="F447" i="14"/>
  <c r="I492" i="11"/>
  <c r="K399" i="11"/>
  <c r="G457" i="11"/>
  <c r="G415" i="11" s="1"/>
  <c r="K453" i="11"/>
  <c r="K411" i="11" s="1"/>
  <c r="AS199" i="6"/>
  <c r="AS215" i="6"/>
  <c r="N416" i="8"/>
  <c r="H421" i="8"/>
  <c r="L421" i="8"/>
  <c r="O419" i="8"/>
  <c r="O461" i="14"/>
  <c r="O419" i="14" s="1"/>
  <c r="K430" i="8"/>
  <c r="K472" i="14"/>
  <c r="K430" i="14" s="1"/>
  <c r="H405" i="8"/>
  <c r="H447" i="14"/>
  <c r="F423" i="8"/>
  <c r="P402" i="8"/>
  <c r="P444" i="14"/>
  <c r="P402" i="14" s="1"/>
  <c r="L428" i="8"/>
  <c r="L470" i="14"/>
  <c r="L428" i="14" s="1"/>
  <c r="J491" i="14"/>
  <c r="G401" i="8"/>
  <c r="G443" i="14"/>
  <c r="O402" i="8"/>
  <c r="O444" i="14"/>
  <c r="O402" i="14" s="1"/>
  <c r="M419" i="8"/>
  <c r="M461" i="14"/>
  <c r="M419" i="14" s="1"/>
  <c r="K414" i="8"/>
  <c r="K456" i="14"/>
  <c r="K414" i="14" s="1"/>
  <c r="I487" i="14"/>
  <c r="F402" i="8"/>
  <c r="F444" i="14"/>
  <c r="O425" i="8"/>
  <c r="N402" i="8"/>
  <c r="N444" i="14"/>
  <c r="L419" i="8"/>
  <c r="L461" i="14"/>
  <c r="F426" i="8"/>
  <c r="E416" i="8"/>
  <c r="Q458" i="8"/>
  <c r="O427" i="11"/>
  <c r="I409" i="8"/>
  <c r="I451" i="14"/>
  <c r="I409" i="14" s="1"/>
  <c r="G404" i="8"/>
  <c r="M418" i="11"/>
  <c r="I430" i="11"/>
  <c r="I472" i="14"/>
  <c r="AS200" i="9"/>
  <c r="AS245" i="9"/>
  <c r="AS261" i="9"/>
  <c r="AS189" i="10"/>
  <c r="AS205" i="10"/>
  <c r="AS211" i="10"/>
  <c r="AS215" i="10"/>
  <c r="AS246" i="6"/>
  <c r="AS181" i="9"/>
  <c r="AS240" i="10"/>
  <c r="AS256" i="10"/>
  <c r="E406" i="6"/>
  <c r="Q448" i="6"/>
  <c r="Q493" i="5"/>
  <c r="L409" i="11"/>
  <c r="O510" i="11"/>
  <c r="P400" i="11"/>
  <c r="P442" i="14"/>
  <c r="P400" i="14" s="1"/>
  <c r="N406" i="11"/>
  <c r="I401" i="11"/>
  <c r="I443" i="14"/>
  <c r="H401" i="11"/>
  <c r="E400" i="10"/>
  <c r="Q400" i="10" s="1"/>
  <c r="Q442" i="10"/>
  <c r="Q425" i="9"/>
  <c r="G404" i="6"/>
  <c r="Q446" i="6"/>
  <c r="G446" i="14"/>
  <c r="G404" i="14" s="1"/>
  <c r="AS206" i="6"/>
  <c r="E418" i="5"/>
  <c r="Q418" i="5" s="1"/>
  <c r="Q460" i="5"/>
  <c r="E460" i="14"/>
  <c r="N489" i="14"/>
  <c r="M489" i="14"/>
  <c r="AS253" i="10"/>
  <c r="E504" i="14"/>
  <c r="Q504" i="6"/>
  <c r="G403" i="9"/>
  <c r="Q445" i="9"/>
  <c r="AS227" i="10"/>
  <c r="E400" i="6"/>
  <c r="Q442" i="6"/>
  <c r="E442" i="14"/>
  <c r="AS274" i="10"/>
  <c r="E487" i="14"/>
  <c r="Q487" i="5"/>
  <c r="F410" i="6"/>
  <c r="F495" i="14"/>
  <c r="E423" i="5"/>
  <c r="E465" i="14"/>
  <c r="Q465" i="5"/>
  <c r="Q513" i="9"/>
  <c r="C376" i="8"/>
  <c r="C266" i="8"/>
  <c r="C378" i="6"/>
  <c r="C268" i="6"/>
  <c r="C243" i="12"/>
  <c r="C353" i="12"/>
  <c r="C341" i="9"/>
  <c r="C231" i="9"/>
  <c r="Q581" i="5"/>
  <c r="E581" i="14"/>
  <c r="Q581" i="14" s="1"/>
  <c r="F575" i="14"/>
  <c r="Q575" i="14" s="1"/>
  <c r="Q575" i="5"/>
  <c r="E563" i="14"/>
  <c r="Q563" i="14" s="1"/>
  <c r="Q563" i="5"/>
  <c r="C245" i="6"/>
  <c r="C355" i="6"/>
  <c r="C243" i="9"/>
  <c r="C353" i="9"/>
  <c r="C338" i="9"/>
  <c r="C228" i="9"/>
  <c r="C350" i="9"/>
  <c r="C240" i="9"/>
  <c r="E567" i="14"/>
  <c r="Q567" i="14" s="1"/>
  <c r="Q567" i="5"/>
  <c r="C275" i="9"/>
  <c r="C385" i="9"/>
  <c r="C351" i="8"/>
  <c r="C241" i="8"/>
  <c r="C374" i="11"/>
  <c r="C264" i="11"/>
  <c r="C337" i="11"/>
  <c r="C227" i="11"/>
  <c r="Q600" i="5"/>
  <c r="E600" i="14"/>
  <c r="Q600" i="14" s="1"/>
  <c r="C344" i="8"/>
  <c r="C234" i="8"/>
  <c r="C346" i="14"/>
  <c r="C236" i="14"/>
  <c r="E566" i="6"/>
  <c r="K658" i="6"/>
  <c r="P566" i="6"/>
  <c r="M658" i="6"/>
  <c r="O658" i="6"/>
  <c r="K566" i="6"/>
  <c r="E658" i="6"/>
  <c r="I566" i="6"/>
  <c r="N566" i="6"/>
  <c r="G658" i="6"/>
  <c r="M566" i="6"/>
  <c r="G566" i="6"/>
  <c r="I658" i="6"/>
  <c r="J658" i="6"/>
  <c r="F566" i="6"/>
  <c r="J566" i="6"/>
  <c r="H658" i="6"/>
  <c r="N658" i="6"/>
  <c r="O566" i="6"/>
  <c r="P658" i="6"/>
  <c r="F658" i="6"/>
  <c r="L658" i="6"/>
  <c r="H566" i="6"/>
  <c r="L566" i="6"/>
  <c r="AP699" i="6"/>
  <c r="G616" i="6"/>
  <c r="I616" i="6"/>
  <c r="E616" i="6"/>
  <c r="O616" i="6"/>
  <c r="L616" i="6"/>
  <c r="K616" i="6"/>
  <c r="P616" i="6"/>
  <c r="J616" i="6"/>
  <c r="H616" i="6"/>
  <c r="N616" i="6"/>
  <c r="M616" i="6"/>
  <c r="F616" i="6"/>
  <c r="N707" i="6"/>
  <c r="AU707" i="6"/>
  <c r="T711" i="6"/>
  <c r="BA686" i="8"/>
  <c r="BA718" i="8" s="1"/>
  <c r="BA719" i="8" s="1"/>
  <c r="T686" i="8"/>
  <c r="T718" i="8" s="1"/>
  <c r="T719" i="8" s="1"/>
  <c r="F683" i="8"/>
  <c r="M595" i="8"/>
  <c r="N595" i="8"/>
  <c r="H595" i="8"/>
  <c r="F595" i="8"/>
  <c r="G595" i="8"/>
  <c r="L595" i="8"/>
  <c r="E595" i="8"/>
  <c r="J595" i="8"/>
  <c r="K595" i="8"/>
  <c r="O595" i="8"/>
  <c r="P595" i="8"/>
  <c r="I595" i="8"/>
  <c r="AP690" i="8"/>
  <c r="AP718" i="8" s="1"/>
  <c r="AP719" i="8" s="1"/>
  <c r="N933" i="8" s="1"/>
  <c r="J690" i="8"/>
  <c r="J718" i="8" s="1"/>
  <c r="J719" i="8" s="1"/>
  <c r="M718" i="8"/>
  <c r="M719" i="8" s="1"/>
  <c r="U718" i="8"/>
  <c r="U719" i="8" s="1"/>
  <c r="V716" i="8"/>
  <c r="G702" i="8"/>
  <c r="M568" i="8"/>
  <c r="P660" i="8"/>
  <c r="E660" i="8"/>
  <c r="I568" i="8"/>
  <c r="K568" i="8"/>
  <c r="J568" i="8"/>
  <c r="G568" i="8"/>
  <c r="G660" i="8"/>
  <c r="F568" i="8"/>
  <c r="E568" i="8"/>
  <c r="P568" i="8"/>
  <c r="F660" i="8"/>
  <c r="L660" i="8"/>
  <c r="O568" i="8"/>
  <c r="K660" i="8"/>
  <c r="J660" i="8"/>
  <c r="H568" i="8"/>
  <c r="N660" i="8"/>
  <c r="H660" i="8"/>
  <c r="L568" i="8"/>
  <c r="O660" i="8"/>
  <c r="N568" i="8"/>
  <c r="M660" i="8"/>
  <c r="I660" i="8"/>
  <c r="I565" i="8"/>
  <c r="F657" i="8"/>
  <c r="O565" i="8"/>
  <c r="P565" i="8"/>
  <c r="M565" i="8"/>
  <c r="N565" i="8"/>
  <c r="J611" i="8"/>
  <c r="G657" i="8"/>
  <c r="I657" i="8"/>
  <c r="P611" i="8"/>
  <c r="M657" i="8"/>
  <c r="K657" i="8"/>
  <c r="G565" i="8"/>
  <c r="I611" i="8"/>
  <c r="K611" i="8"/>
  <c r="G611" i="8"/>
  <c r="P657" i="8"/>
  <c r="N611" i="8"/>
  <c r="F565" i="8"/>
  <c r="H657" i="8"/>
  <c r="L611" i="8"/>
  <c r="L657" i="8"/>
  <c r="F611" i="8"/>
  <c r="H565" i="8"/>
  <c r="H611" i="8"/>
  <c r="K565" i="8"/>
  <c r="J657" i="8"/>
  <c r="E657" i="8"/>
  <c r="O611" i="8"/>
  <c r="E565" i="8"/>
  <c r="N657" i="8"/>
  <c r="O657" i="8"/>
  <c r="J565" i="8"/>
  <c r="L565" i="8"/>
  <c r="M611" i="8"/>
  <c r="E611" i="8"/>
  <c r="I643" i="9"/>
  <c r="K643" i="9"/>
  <c r="F643" i="9"/>
  <c r="E643" i="9"/>
  <c r="G643" i="9"/>
  <c r="N643" i="9"/>
  <c r="J643" i="9"/>
  <c r="N551" i="9"/>
  <c r="I551" i="9"/>
  <c r="F551" i="9"/>
  <c r="P551" i="9"/>
  <c r="H551" i="9"/>
  <c r="L643" i="9"/>
  <c r="M643" i="9"/>
  <c r="G551" i="9"/>
  <c r="P643" i="9"/>
  <c r="O551" i="9"/>
  <c r="M551" i="9"/>
  <c r="K551" i="9"/>
  <c r="L551" i="9"/>
  <c r="J551" i="9"/>
  <c r="H643" i="9"/>
  <c r="O643" i="9"/>
  <c r="E551" i="9"/>
  <c r="N718" i="9"/>
  <c r="N719" i="9" s="1"/>
  <c r="AF684" i="9"/>
  <c r="AG718" i="9"/>
  <c r="AG719" i="9" s="1"/>
  <c r="O598" i="9"/>
  <c r="P598" i="9"/>
  <c r="L598" i="9"/>
  <c r="N598" i="9"/>
  <c r="K598" i="9"/>
  <c r="G598" i="9"/>
  <c r="M598" i="9"/>
  <c r="F598" i="9"/>
  <c r="H598" i="9"/>
  <c r="J598" i="9"/>
  <c r="I598" i="9"/>
  <c r="E598" i="9"/>
  <c r="AB718" i="9"/>
  <c r="AB719" i="9" s="1"/>
  <c r="F661" i="9"/>
  <c r="I661" i="9"/>
  <c r="P661" i="9"/>
  <c r="F569" i="9"/>
  <c r="L661" i="9"/>
  <c r="G661" i="9"/>
  <c r="O661" i="9"/>
  <c r="H569" i="9"/>
  <c r="E569" i="9"/>
  <c r="G569" i="9"/>
  <c r="M661" i="9"/>
  <c r="J569" i="9"/>
  <c r="N661" i="9"/>
  <c r="J661" i="9"/>
  <c r="L569" i="9"/>
  <c r="P569" i="9"/>
  <c r="N569" i="9"/>
  <c r="M569" i="9"/>
  <c r="K661" i="9"/>
  <c r="O569" i="9"/>
  <c r="K569" i="9"/>
  <c r="H661" i="9"/>
  <c r="E661" i="9"/>
  <c r="I569" i="9"/>
  <c r="F611" i="9"/>
  <c r="H611" i="9"/>
  <c r="L611" i="9"/>
  <c r="K611" i="9"/>
  <c r="G611" i="9"/>
  <c r="M611" i="9"/>
  <c r="J611" i="9"/>
  <c r="O611" i="9"/>
  <c r="I611" i="9"/>
  <c r="P611" i="9"/>
  <c r="N611" i="9"/>
  <c r="E611" i="9"/>
  <c r="H657" i="9"/>
  <c r="I657" i="9"/>
  <c r="L657" i="9"/>
  <c r="E657" i="9"/>
  <c r="G565" i="9"/>
  <c r="N657" i="9"/>
  <c r="J565" i="9"/>
  <c r="N565" i="9"/>
  <c r="G657" i="9"/>
  <c r="F565" i="9"/>
  <c r="L565" i="9"/>
  <c r="M657" i="9"/>
  <c r="I565" i="9"/>
  <c r="H565" i="9"/>
  <c r="K657" i="9"/>
  <c r="O657" i="9"/>
  <c r="F657" i="9"/>
  <c r="P565" i="9"/>
  <c r="O565" i="9"/>
  <c r="E565" i="9"/>
  <c r="M565" i="9"/>
  <c r="P657" i="9"/>
  <c r="K565" i="9"/>
  <c r="J657" i="9"/>
  <c r="E614" i="9"/>
  <c r="L614" i="9"/>
  <c r="J614" i="9"/>
  <c r="G614" i="9"/>
  <c r="P614" i="9"/>
  <c r="H614" i="9"/>
  <c r="N614" i="9"/>
  <c r="F614" i="9"/>
  <c r="I614" i="9"/>
  <c r="K614" i="9"/>
  <c r="M614" i="9"/>
  <c r="O614" i="9"/>
  <c r="AJ685" i="9"/>
  <c r="G683" i="9"/>
  <c r="L641" i="9"/>
  <c r="M549" i="9"/>
  <c r="F549" i="9"/>
  <c r="G641" i="9"/>
  <c r="G549" i="9"/>
  <c r="I549" i="9"/>
  <c r="K641" i="9"/>
  <c r="O549" i="9"/>
  <c r="O641" i="9"/>
  <c r="J641" i="9"/>
  <c r="P549" i="9"/>
  <c r="H549" i="9"/>
  <c r="N549" i="9"/>
  <c r="P641" i="9"/>
  <c r="N641" i="9"/>
  <c r="H641" i="9"/>
  <c r="L549" i="9"/>
  <c r="E549" i="9"/>
  <c r="F641" i="9"/>
  <c r="E641" i="9"/>
  <c r="K549" i="9"/>
  <c r="I641" i="9"/>
  <c r="M641" i="9"/>
  <c r="J549" i="9"/>
  <c r="AA716" i="9"/>
  <c r="BC703" i="9"/>
  <c r="E610" i="10"/>
  <c r="G610" i="10"/>
  <c r="F610" i="10"/>
  <c r="M610" i="10"/>
  <c r="N610" i="10"/>
  <c r="K610" i="10"/>
  <c r="I610" i="10"/>
  <c r="O610" i="10"/>
  <c r="J610" i="10"/>
  <c r="H610" i="10"/>
  <c r="P610" i="10"/>
  <c r="L610" i="10"/>
  <c r="AV708" i="10"/>
  <c r="N686" i="10"/>
  <c r="AU699" i="10"/>
  <c r="W718" i="10"/>
  <c r="W719" i="10" s="1"/>
  <c r="K602" i="10"/>
  <c r="F602" i="10"/>
  <c r="H602" i="10"/>
  <c r="I602" i="10"/>
  <c r="P602" i="10"/>
  <c r="J602" i="10"/>
  <c r="O602" i="10"/>
  <c r="L602" i="10"/>
  <c r="M602" i="10"/>
  <c r="G602" i="10"/>
  <c r="N602" i="10"/>
  <c r="E602" i="10"/>
  <c r="AD700" i="10"/>
  <c r="P718" i="10"/>
  <c r="P719" i="10" s="1"/>
  <c r="H933" i="10" s="1"/>
  <c r="AP684" i="10"/>
  <c r="O699" i="10"/>
  <c r="AD703" i="10"/>
  <c r="AH716" i="10"/>
  <c r="AH718" i="10" s="1"/>
  <c r="AH719" i="10" s="1"/>
  <c r="I718" i="11"/>
  <c r="I719" i="11" s="1"/>
  <c r="AM707" i="11"/>
  <c r="N685" i="11"/>
  <c r="K694" i="11"/>
  <c r="AW700" i="11"/>
  <c r="X718" i="11"/>
  <c r="X719" i="11" s="1"/>
  <c r="AT684" i="11"/>
  <c r="AT718" i="11" s="1"/>
  <c r="AT719" i="11" s="1"/>
  <c r="J648" i="11"/>
  <c r="O648" i="11"/>
  <c r="K648" i="11"/>
  <c r="F648" i="11"/>
  <c r="L556" i="11"/>
  <c r="K556" i="11"/>
  <c r="M556" i="11"/>
  <c r="I648" i="11"/>
  <c r="G648" i="11"/>
  <c r="P556" i="11"/>
  <c r="G556" i="11"/>
  <c r="I556" i="11"/>
  <c r="E648" i="11"/>
  <c r="N648" i="11"/>
  <c r="H648" i="11"/>
  <c r="L648" i="11"/>
  <c r="E556" i="11"/>
  <c r="J556" i="11"/>
  <c r="H556" i="11"/>
  <c r="O556" i="11"/>
  <c r="F556" i="11"/>
  <c r="P648" i="11"/>
  <c r="M648" i="11"/>
  <c r="N556" i="11"/>
  <c r="L713" i="11"/>
  <c r="L713" i="14" s="1"/>
  <c r="AZ718" i="11"/>
  <c r="AZ719" i="11" s="1"/>
  <c r="S718" i="11"/>
  <c r="S719" i="11" s="1"/>
  <c r="BB708" i="11"/>
  <c r="J642" i="11"/>
  <c r="L642" i="11"/>
  <c r="I642" i="11"/>
  <c r="N642" i="11"/>
  <c r="F642" i="11"/>
  <c r="H642" i="11"/>
  <c r="G642" i="11"/>
  <c r="K642" i="11"/>
  <c r="M642" i="11"/>
  <c r="E642" i="11"/>
  <c r="O642" i="11"/>
  <c r="P642" i="11"/>
  <c r="AP718" i="11"/>
  <c r="AP719" i="11" s="1"/>
  <c r="N933" i="11" s="1"/>
  <c r="N934" i="11" s="1"/>
  <c r="E564" i="11"/>
  <c r="O656" i="11"/>
  <c r="J656" i="11"/>
  <c r="L656" i="11"/>
  <c r="H656" i="11"/>
  <c r="K656" i="11"/>
  <c r="I564" i="11"/>
  <c r="F564" i="11"/>
  <c r="N564" i="11"/>
  <c r="N656" i="11"/>
  <c r="O564" i="11"/>
  <c r="F656" i="11"/>
  <c r="M656" i="11"/>
  <c r="E656" i="11"/>
  <c r="L564" i="11"/>
  <c r="G656" i="11"/>
  <c r="J564" i="11"/>
  <c r="I656" i="11"/>
  <c r="P656" i="11"/>
  <c r="P564" i="11"/>
  <c r="K564" i="11"/>
  <c r="G564" i="11"/>
  <c r="H564" i="11"/>
  <c r="M564" i="11"/>
  <c r="H718" i="12"/>
  <c r="H719" i="12" s="1"/>
  <c r="BB711" i="12"/>
  <c r="Z711" i="12"/>
  <c r="G612" i="11"/>
  <c r="I612" i="11"/>
  <c r="K612" i="11"/>
  <c r="H612" i="11"/>
  <c r="P612" i="11"/>
  <c r="E612" i="11"/>
  <c r="J612" i="11"/>
  <c r="M612" i="11"/>
  <c r="N612" i="11"/>
  <c r="F612" i="11"/>
  <c r="L612" i="11"/>
  <c r="O612" i="11"/>
  <c r="J574" i="11"/>
  <c r="H574" i="11"/>
  <c r="M574" i="11"/>
  <c r="K666" i="11"/>
  <c r="N666" i="11"/>
  <c r="M666" i="11"/>
  <c r="I574" i="11"/>
  <c r="G574" i="11"/>
  <c r="E666" i="11"/>
  <c r="O574" i="11"/>
  <c r="J666" i="11"/>
  <c r="F666" i="11"/>
  <c r="H666" i="11"/>
  <c r="K574" i="11"/>
  <c r="L574" i="11"/>
  <c r="N574" i="11"/>
  <c r="G666" i="11"/>
  <c r="L666" i="11"/>
  <c r="P666" i="11"/>
  <c r="I666" i="11"/>
  <c r="O666" i="11"/>
  <c r="F574" i="11"/>
  <c r="P574" i="11"/>
  <c r="E574" i="11"/>
  <c r="AB694" i="12"/>
  <c r="AZ718" i="12"/>
  <c r="AZ719" i="12" s="1"/>
  <c r="F694" i="12"/>
  <c r="H606" i="12"/>
  <c r="E606" i="12"/>
  <c r="O606" i="12"/>
  <c r="M606" i="12"/>
  <c r="N606" i="12"/>
  <c r="I606" i="12"/>
  <c r="J606" i="12"/>
  <c r="L606" i="12"/>
  <c r="G606" i="12"/>
  <c r="K606" i="12"/>
  <c r="P606" i="12"/>
  <c r="F606" i="12"/>
  <c r="AH711" i="12"/>
  <c r="AH718" i="12" s="1"/>
  <c r="AH719" i="12" s="1"/>
  <c r="I693" i="14"/>
  <c r="I713" i="14"/>
  <c r="G716" i="11"/>
  <c r="Z696" i="14"/>
  <c r="I692" i="14"/>
  <c r="G685" i="9"/>
  <c r="F699" i="9"/>
  <c r="AS246" i="12"/>
  <c r="AS212" i="12"/>
  <c r="AS196" i="12"/>
  <c r="AS180" i="12"/>
  <c r="AS242" i="12"/>
  <c r="AS213" i="12"/>
  <c r="AS235" i="12"/>
  <c r="AS237" i="12"/>
  <c r="H425" i="12"/>
  <c r="G426" i="8"/>
  <c r="I428" i="8"/>
  <c r="I470" i="14"/>
  <c r="I428" i="14" s="1"/>
  <c r="O426" i="8"/>
  <c r="F425" i="12"/>
  <c r="F419" i="12"/>
  <c r="AS188" i="8"/>
  <c r="E405" i="12"/>
  <c r="Q447" i="12"/>
  <c r="F513" i="14"/>
  <c r="I416" i="8"/>
  <c r="Q511" i="8"/>
  <c r="I402" i="8"/>
  <c r="I444" i="14"/>
  <c r="I402" i="14" s="1"/>
  <c r="K426" i="8"/>
  <c r="M418" i="8"/>
  <c r="M460" i="14"/>
  <c r="O400" i="8"/>
  <c r="O442" i="14"/>
  <c r="O400" i="14" s="1"/>
  <c r="AW250" i="12"/>
  <c r="AW258" i="12"/>
  <c r="H428" i="12"/>
  <c r="Q428" i="12" s="1"/>
  <c r="Q470" i="12"/>
  <c r="I409" i="12"/>
  <c r="E410" i="12"/>
  <c r="Q452" i="12"/>
  <c r="AS230" i="8"/>
  <c r="N487" i="14"/>
  <c r="O423" i="8"/>
  <c r="O465" i="14"/>
  <c r="O423" i="14" s="1"/>
  <c r="AS195" i="12"/>
  <c r="AS243" i="12"/>
  <c r="AS248" i="8"/>
  <c r="N425" i="8"/>
  <c r="AS273" i="8"/>
  <c r="G410" i="8"/>
  <c r="G452" i="14"/>
  <c r="O510" i="14"/>
  <c r="K428" i="8"/>
  <c r="K470" i="14"/>
  <c r="AS259" i="8"/>
  <c r="AS268" i="8"/>
  <c r="I486" i="14"/>
  <c r="P419" i="8"/>
  <c r="P461" i="14"/>
  <c r="P419" i="14" s="1"/>
  <c r="AS270" i="8"/>
  <c r="L430" i="8"/>
  <c r="L472" i="14"/>
  <c r="L430" i="14" s="1"/>
  <c r="AS275" i="8"/>
  <c r="P406" i="8"/>
  <c r="P448" i="14"/>
  <c r="P406" i="14" s="1"/>
  <c r="Q502" i="8"/>
  <c r="J404" i="8"/>
  <c r="J446" i="14"/>
  <c r="AS216" i="11"/>
  <c r="F494" i="14"/>
  <c r="AS255" i="11"/>
  <c r="E430" i="11"/>
  <c r="Q472" i="11"/>
  <c r="O409" i="8"/>
  <c r="O451" i="14"/>
  <c r="O409" i="14" s="1"/>
  <c r="M498" i="11"/>
  <c r="J510" i="11"/>
  <c r="AS179" i="6"/>
  <c r="F457" i="11"/>
  <c r="F415" i="11" s="1"/>
  <c r="O406" i="11"/>
  <c r="N492" i="11"/>
  <c r="F400" i="11"/>
  <c r="I405" i="11"/>
  <c r="H409" i="11"/>
  <c r="G408" i="11"/>
  <c r="N402" i="11"/>
  <c r="M423" i="11"/>
  <c r="L422" i="11"/>
  <c r="G410" i="11"/>
  <c r="F414" i="11"/>
  <c r="E409" i="11"/>
  <c r="Q451" i="11"/>
  <c r="O417" i="11"/>
  <c r="N486" i="14"/>
  <c r="N401" i="14" s="1"/>
  <c r="L499" i="14"/>
  <c r="L414" i="14" s="1"/>
  <c r="K406" i="11"/>
  <c r="J492" i="11"/>
  <c r="N427" i="11"/>
  <c r="AS197" i="6"/>
  <c r="AS213" i="6"/>
  <c r="J428" i="8"/>
  <c r="J470" i="14"/>
  <c r="J428" i="14" s="1"/>
  <c r="H416" i="8"/>
  <c r="L413" i="8"/>
  <c r="P430" i="8"/>
  <c r="P472" i="14"/>
  <c r="N512" i="14"/>
  <c r="K425" i="8"/>
  <c r="H400" i="8"/>
  <c r="H442" i="14"/>
  <c r="H400" i="14" s="1"/>
  <c r="F418" i="8"/>
  <c r="F460" i="14"/>
  <c r="Q460" i="8"/>
  <c r="O430" i="8"/>
  <c r="O472" i="14"/>
  <c r="N423" i="8"/>
  <c r="N465" i="14"/>
  <c r="N423" i="14" s="1"/>
  <c r="L416" i="8"/>
  <c r="J486" i="14"/>
  <c r="Q508" i="8"/>
  <c r="E508" i="14"/>
  <c r="P413" i="8"/>
  <c r="L512" i="14"/>
  <c r="K404" i="8"/>
  <c r="K446" i="14"/>
  <c r="G430" i="8"/>
  <c r="G472" i="14"/>
  <c r="G430" i="14" s="1"/>
  <c r="E421" i="8"/>
  <c r="Q463" i="8"/>
  <c r="M430" i="8"/>
  <c r="M472" i="14"/>
  <c r="F421" i="8"/>
  <c r="Q498" i="8"/>
  <c r="K404" i="11"/>
  <c r="Q494" i="11"/>
  <c r="G427" i="11"/>
  <c r="K409" i="8"/>
  <c r="K451" i="14"/>
  <c r="K409" i="14" s="1"/>
  <c r="M414" i="8"/>
  <c r="E399" i="11"/>
  <c r="Q441" i="11"/>
  <c r="P418" i="11"/>
  <c r="O430" i="11"/>
  <c r="AS260" i="6"/>
  <c r="AS266" i="6"/>
  <c r="AS240" i="6"/>
  <c r="AS184" i="9"/>
  <c r="AS201" i="9"/>
  <c r="AS255" i="9"/>
  <c r="AS271" i="9"/>
  <c r="Q511" i="5"/>
  <c r="G423" i="5"/>
  <c r="Q508" i="5"/>
  <c r="G508" i="14"/>
  <c r="AS238" i="10"/>
  <c r="AS254" i="10"/>
  <c r="AS242" i="6"/>
  <c r="E405" i="9"/>
  <c r="Q447" i="9"/>
  <c r="F428" i="5"/>
  <c r="Q470" i="5"/>
  <c r="F470" i="14"/>
  <c r="O414" i="11"/>
  <c r="M400" i="11"/>
  <c r="N423" i="11"/>
  <c r="G404" i="11"/>
  <c r="O419" i="11"/>
  <c r="M405" i="11"/>
  <c r="K423" i="11"/>
  <c r="G399" i="11"/>
  <c r="J417" i="11"/>
  <c r="O408" i="11"/>
  <c r="E401" i="11"/>
  <c r="Q443" i="11"/>
  <c r="K401" i="11"/>
  <c r="Q402" i="10"/>
  <c r="E423" i="10"/>
  <c r="Q423" i="10" s="1"/>
  <c r="G414" i="10"/>
  <c r="G456" i="14"/>
  <c r="E414" i="10"/>
  <c r="Q456" i="10"/>
  <c r="AS237" i="10"/>
  <c r="AS245" i="10"/>
  <c r="Q487" i="10"/>
  <c r="Q490" i="10"/>
  <c r="Q426" i="10"/>
  <c r="Q512" i="6"/>
  <c r="E512" i="14"/>
  <c r="AS265" i="10"/>
  <c r="AS267" i="10"/>
  <c r="AS269" i="10"/>
  <c r="AS271" i="10"/>
  <c r="AS273" i="10"/>
  <c r="AS275" i="10"/>
  <c r="AS277" i="10"/>
  <c r="F428" i="9"/>
  <c r="Q470" i="9"/>
  <c r="E401" i="9"/>
  <c r="Q401" i="9" s="1"/>
  <c r="Q443" i="9"/>
  <c r="E483" i="9"/>
  <c r="E428" i="9"/>
  <c r="AS273" i="11"/>
  <c r="AS276" i="10"/>
  <c r="E422" i="9"/>
  <c r="Q422" i="9" s="1"/>
  <c r="Q464" i="9"/>
  <c r="C351" i="14"/>
  <c r="C241" i="14"/>
  <c r="E554" i="14"/>
  <c r="Q554" i="14" s="1"/>
  <c r="Q554" i="5"/>
  <c r="F425" i="10"/>
  <c r="C344" i="11"/>
  <c r="C234" i="11"/>
  <c r="C346" i="9"/>
  <c r="C236" i="9"/>
  <c r="C384" i="11"/>
  <c r="C274" i="11"/>
  <c r="C366" i="14"/>
  <c r="C256" i="14"/>
  <c r="C378" i="12"/>
  <c r="C268" i="12"/>
  <c r="C364" i="14"/>
  <c r="C254" i="14"/>
  <c r="C347" i="9"/>
  <c r="C237" i="9"/>
  <c r="Q624" i="5"/>
  <c r="C347" i="8"/>
  <c r="C237" i="8"/>
  <c r="F408" i="5"/>
  <c r="Q408" i="5" s="1"/>
  <c r="C350" i="12"/>
  <c r="C240" i="12"/>
  <c r="R718" i="8"/>
  <c r="R719" i="8" s="1"/>
  <c r="O597" i="9"/>
  <c r="N597" i="9"/>
  <c r="L597" i="9"/>
  <c r="G597" i="9"/>
  <c r="K597" i="9"/>
  <c r="M597" i="9"/>
  <c r="E597" i="9"/>
  <c r="I597" i="9"/>
  <c r="F597" i="9"/>
  <c r="H597" i="9"/>
  <c r="P597" i="9"/>
  <c r="J597" i="9"/>
  <c r="F336" i="5"/>
  <c r="F101" i="6"/>
  <c r="F101" i="8"/>
  <c r="F101" i="9"/>
  <c r="F101" i="10"/>
  <c r="F101" i="11"/>
  <c r="F101" i="12"/>
  <c r="F226" i="5"/>
  <c r="F101" i="14"/>
  <c r="P596" i="6"/>
  <c r="M596" i="6"/>
  <c r="F596" i="6"/>
  <c r="G596" i="6"/>
  <c r="J596" i="6"/>
  <c r="H596" i="6"/>
  <c r="K596" i="6"/>
  <c r="E596" i="6"/>
  <c r="N596" i="6"/>
  <c r="O596" i="6"/>
  <c r="L596" i="6"/>
  <c r="I596" i="6"/>
  <c r="AR94" i="5"/>
  <c r="AU329" i="5"/>
  <c r="AV94" i="5"/>
  <c r="AU94" i="6"/>
  <c r="AU94" i="8"/>
  <c r="AU94" i="9"/>
  <c r="AU94" i="10"/>
  <c r="AU94" i="11"/>
  <c r="AU94" i="12"/>
  <c r="AU219" i="5"/>
  <c r="AU94" i="14"/>
  <c r="N329" i="5"/>
  <c r="N94" i="6"/>
  <c r="N94" i="8"/>
  <c r="N94" i="9"/>
  <c r="N94" i="10"/>
  <c r="N94" i="11"/>
  <c r="N94" i="12"/>
  <c r="N219" i="5"/>
  <c r="N94" i="14"/>
  <c r="BB335" i="5"/>
  <c r="BB100" i="6"/>
  <c r="BB100" i="8"/>
  <c r="BB100" i="9"/>
  <c r="BB100" i="10"/>
  <c r="BB100" i="11"/>
  <c r="BB100" i="12"/>
  <c r="BB225" i="5"/>
  <c r="BB100" i="14"/>
  <c r="AP718" i="6"/>
  <c r="AP719" i="6" s="1"/>
  <c r="N933" i="6" s="1"/>
  <c r="K684" i="6"/>
  <c r="F552" i="6"/>
  <c r="K552" i="6"/>
  <c r="L644" i="6"/>
  <c r="O552" i="6"/>
  <c r="M644" i="6"/>
  <c r="N644" i="6"/>
  <c r="E644" i="6"/>
  <c r="M552" i="6"/>
  <c r="N552" i="6"/>
  <c r="H552" i="6"/>
  <c r="P644" i="6"/>
  <c r="E552" i="6"/>
  <c r="I552" i="6"/>
  <c r="J644" i="6"/>
  <c r="F644" i="6"/>
  <c r="I644" i="6"/>
  <c r="H644" i="6"/>
  <c r="G552" i="6"/>
  <c r="G644" i="6"/>
  <c r="O644" i="6"/>
  <c r="J552" i="6"/>
  <c r="P552" i="6"/>
  <c r="K644" i="6"/>
  <c r="L552" i="6"/>
  <c r="BB718" i="6"/>
  <c r="BB719" i="6" s="1"/>
  <c r="AY718" i="6"/>
  <c r="AY719" i="6" s="1"/>
  <c r="AI718" i="6"/>
  <c r="AI719" i="6" s="1"/>
  <c r="AE718" i="6"/>
  <c r="AE719" i="6" s="1"/>
  <c r="Y300" i="5"/>
  <c r="Y65" i="6"/>
  <c r="Y65" i="8"/>
  <c r="Y65" i="9"/>
  <c r="Y65" i="10"/>
  <c r="Y65" i="11"/>
  <c r="Y65" i="12"/>
  <c r="Y190" i="5"/>
  <c r="Y65" i="14"/>
  <c r="F299" i="5"/>
  <c r="Y301" i="5"/>
  <c r="Y66" i="6"/>
  <c r="Y66" i="8"/>
  <c r="Y66" i="9"/>
  <c r="Y66" i="10"/>
  <c r="Y66" i="11"/>
  <c r="Y66" i="12"/>
  <c r="Y191" i="5"/>
  <c r="Y66" i="14"/>
  <c r="AG312" i="5"/>
  <c r="G312" i="5"/>
  <c r="AG315" i="5"/>
  <c r="AV718" i="6"/>
  <c r="AV719" i="6" s="1"/>
  <c r="V718" i="6"/>
  <c r="V719" i="6" s="1"/>
  <c r="AX718" i="6"/>
  <c r="AX719" i="6" s="1"/>
  <c r="Q718" i="6"/>
  <c r="Q719" i="6" s="1"/>
  <c r="AJ718" i="6"/>
  <c r="AJ719" i="6" s="1"/>
  <c r="AF690" i="6"/>
  <c r="AR690" i="6"/>
  <c r="K611" i="6"/>
  <c r="I611" i="6"/>
  <c r="E611" i="6"/>
  <c r="J611" i="6"/>
  <c r="P611" i="6"/>
  <c r="N611" i="6"/>
  <c r="G611" i="6"/>
  <c r="L611" i="6"/>
  <c r="M611" i="6"/>
  <c r="F611" i="6"/>
  <c r="H611" i="6"/>
  <c r="O611" i="6"/>
  <c r="AU700" i="6"/>
  <c r="N700" i="6"/>
  <c r="N708" i="6"/>
  <c r="AU708" i="6"/>
  <c r="AU716" i="6"/>
  <c r="AA700" i="6"/>
  <c r="I694" i="8"/>
  <c r="O652" i="8"/>
  <c r="N652" i="8"/>
  <c r="H652" i="8"/>
  <c r="N606" i="8"/>
  <c r="I606" i="8"/>
  <c r="F652" i="8"/>
  <c r="I652" i="8"/>
  <c r="F606" i="8"/>
  <c r="L606" i="8"/>
  <c r="P652" i="8"/>
  <c r="M606" i="8"/>
  <c r="G652" i="8"/>
  <c r="P606" i="8"/>
  <c r="O606" i="8"/>
  <c r="E606" i="8"/>
  <c r="J652" i="8"/>
  <c r="J606" i="8"/>
  <c r="H606" i="8"/>
  <c r="E652" i="8"/>
  <c r="M652" i="8"/>
  <c r="K606" i="8"/>
  <c r="G606" i="8"/>
  <c r="L652" i="8"/>
  <c r="K652" i="8"/>
  <c r="AE685" i="8"/>
  <c r="AK684" i="8"/>
  <c r="AL718" i="8"/>
  <c r="AL719" i="8" s="1"/>
  <c r="AQ684" i="8"/>
  <c r="K684" i="8"/>
  <c r="K718" i="8" s="1"/>
  <c r="K719" i="8" s="1"/>
  <c r="AW718" i="8"/>
  <c r="AW719" i="8" s="1"/>
  <c r="P718" i="8"/>
  <c r="P719" i="8" s="1"/>
  <c r="H933" i="8" s="1"/>
  <c r="Q718" i="8"/>
  <c r="Q719" i="8" s="1"/>
  <c r="H699" i="8"/>
  <c r="AK718" i="8"/>
  <c r="AK719" i="8" s="1"/>
  <c r="S718" i="8"/>
  <c r="S719" i="8" s="1"/>
  <c r="AN684" i="8"/>
  <c r="F686" i="8"/>
  <c r="F598" i="8"/>
  <c r="P598" i="8"/>
  <c r="G598" i="8"/>
  <c r="H598" i="8"/>
  <c r="L598" i="8"/>
  <c r="K598" i="8"/>
  <c r="N598" i="8"/>
  <c r="E598" i="8"/>
  <c r="O598" i="8"/>
  <c r="J598" i="8"/>
  <c r="I598" i="8"/>
  <c r="M598" i="8"/>
  <c r="AA718" i="8"/>
  <c r="AA719" i="8" s="1"/>
  <c r="F702" i="8"/>
  <c r="F614" i="8"/>
  <c r="G614" i="8"/>
  <c r="L614" i="8"/>
  <c r="H614" i="8"/>
  <c r="K614" i="8"/>
  <c r="J614" i="8"/>
  <c r="N614" i="8"/>
  <c r="I614" i="8"/>
  <c r="E614" i="8"/>
  <c r="O614" i="8"/>
  <c r="P614" i="8"/>
  <c r="M614" i="8"/>
  <c r="I597" i="8"/>
  <c r="P597" i="8"/>
  <c r="N597" i="8"/>
  <c r="F597" i="8"/>
  <c r="J597" i="8"/>
  <c r="M597" i="8"/>
  <c r="H597" i="8"/>
  <c r="L597" i="8"/>
  <c r="K597" i="8"/>
  <c r="G597" i="8"/>
  <c r="E597" i="8"/>
  <c r="O597" i="8"/>
  <c r="AP718" i="9"/>
  <c r="AP719" i="9" s="1"/>
  <c r="N933" i="9" s="1"/>
  <c r="J718" i="9"/>
  <c r="J719" i="9" s="1"/>
  <c r="AW694" i="9"/>
  <c r="P694" i="9"/>
  <c r="G686" i="9"/>
  <c r="M552" i="9"/>
  <c r="J552" i="9"/>
  <c r="O552" i="9"/>
  <c r="I644" i="9"/>
  <c r="K644" i="9"/>
  <c r="E552" i="9"/>
  <c r="M644" i="9"/>
  <c r="O644" i="9"/>
  <c r="I552" i="9"/>
  <c r="N552" i="9"/>
  <c r="K552" i="9"/>
  <c r="L644" i="9"/>
  <c r="N644" i="9"/>
  <c r="G552" i="9"/>
  <c r="H644" i="9"/>
  <c r="F644" i="9"/>
  <c r="E644" i="9"/>
  <c r="H552" i="9"/>
  <c r="G644" i="9"/>
  <c r="J644" i="9"/>
  <c r="L552" i="9"/>
  <c r="F552" i="9"/>
  <c r="P644" i="9"/>
  <c r="P552" i="9"/>
  <c r="AC718" i="9"/>
  <c r="AC719" i="9" s="1"/>
  <c r="BB685" i="9"/>
  <c r="X718" i="9"/>
  <c r="X719" i="9" s="1"/>
  <c r="L699" i="9"/>
  <c r="R694" i="9"/>
  <c r="R718" i="9" s="1"/>
  <c r="R719" i="9" s="1"/>
  <c r="S718" i="9"/>
  <c r="S719" i="9" s="1"/>
  <c r="G694" i="9"/>
  <c r="E560" i="9"/>
  <c r="F560" i="9"/>
  <c r="J652" i="9"/>
  <c r="G560" i="9"/>
  <c r="O652" i="9"/>
  <c r="N560" i="9"/>
  <c r="M652" i="9"/>
  <c r="M560" i="9"/>
  <c r="N652" i="9"/>
  <c r="L560" i="9"/>
  <c r="L652" i="9"/>
  <c r="J560" i="9"/>
  <c r="I560" i="9"/>
  <c r="H560" i="9"/>
  <c r="H652" i="9"/>
  <c r="P560" i="9"/>
  <c r="P652" i="9"/>
  <c r="I652" i="9"/>
  <c r="F652" i="9"/>
  <c r="G652" i="9"/>
  <c r="K560" i="9"/>
  <c r="K652" i="9"/>
  <c r="E652" i="9"/>
  <c r="O560" i="9"/>
  <c r="Q718" i="10"/>
  <c r="Q719" i="10" s="1"/>
  <c r="AD704" i="10"/>
  <c r="J686" i="10"/>
  <c r="L698" i="10"/>
  <c r="AN686" i="10"/>
  <c r="AC718" i="10"/>
  <c r="AC719" i="10" s="1"/>
  <c r="AD718" i="10"/>
  <c r="AD719" i="10" s="1"/>
  <c r="K933" i="10" s="1"/>
  <c r="V686" i="10"/>
  <c r="AY703" i="10"/>
  <c r="AU700" i="10"/>
  <c r="AY684" i="10"/>
  <c r="Z699" i="10"/>
  <c r="L716" i="10"/>
  <c r="G703" i="10"/>
  <c r="F661" i="10"/>
  <c r="N569" i="10"/>
  <c r="O615" i="10"/>
  <c r="I661" i="10"/>
  <c r="P615" i="10"/>
  <c r="J661" i="10"/>
  <c r="O569" i="10"/>
  <c r="N615" i="10"/>
  <c r="O661" i="10"/>
  <c r="I569" i="10"/>
  <c r="L569" i="10"/>
  <c r="M615" i="10"/>
  <c r="K569" i="10"/>
  <c r="F615" i="10"/>
  <c r="M661" i="10"/>
  <c r="G569" i="10"/>
  <c r="P569" i="10"/>
  <c r="F569" i="10"/>
  <c r="H615" i="10"/>
  <c r="E569" i="10"/>
  <c r="K661" i="10"/>
  <c r="N661" i="10"/>
  <c r="L615" i="10"/>
  <c r="E661" i="10"/>
  <c r="I615" i="10"/>
  <c r="J569" i="10"/>
  <c r="L661" i="10"/>
  <c r="P661" i="10"/>
  <c r="H661" i="10"/>
  <c r="G615" i="10"/>
  <c r="H569" i="10"/>
  <c r="K615" i="10"/>
  <c r="M569" i="10"/>
  <c r="J615" i="10"/>
  <c r="G661" i="10"/>
  <c r="E615" i="10"/>
  <c r="AQ718" i="10"/>
  <c r="AQ719" i="10" s="1"/>
  <c r="O933" i="10" s="1"/>
  <c r="K718" i="10"/>
  <c r="K719" i="10" s="1"/>
  <c r="AF685" i="11"/>
  <c r="AM699" i="11"/>
  <c r="AM718" i="11" s="1"/>
  <c r="AM719" i="11" s="1"/>
  <c r="H620" i="11"/>
  <c r="P620" i="11"/>
  <c r="J620" i="11"/>
  <c r="I620" i="11"/>
  <c r="F620" i="11"/>
  <c r="O620" i="11"/>
  <c r="E620" i="11"/>
  <c r="K620" i="11"/>
  <c r="M620" i="11"/>
  <c r="N620" i="11"/>
  <c r="L620" i="11"/>
  <c r="G620" i="11"/>
  <c r="V685" i="11"/>
  <c r="T718" i="11"/>
  <c r="T719" i="11" s="1"/>
  <c r="AU690" i="11"/>
  <c r="G711" i="10"/>
  <c r="I577" i="10"/>
  <c r="P669" i="10"/>
  <c r="G577" i="10"/>
  <c r="H577" i="10"/>
  <c r="M577" i="10"/>
  <c r="K577" i="10"/>
  <c r="J669" i="10"/>
  <c r="F577" i="10"/>
  <c r="O577" i="10"/>
  <c r="L669" i="10"/>
  <c r="N577" i="10"/>
  <c r="I669" i="10"/>
  <c r="P577" i="10"/>
  <c r="O669" i="10"/>
  <c r="G669" i="10"/>
  <c r="H669" i="10"/>
  <c r="E669" i="10"/>
  <c r="J577" i="10"/>
  <c r="F669" i="10"/>
  <c r="M669" i="10"/>
  <c r="E577" i="10"/>
  <c r="L577" i="10"/>
  <c r="K669" i="10"/>
  <c r="N669" i="10"/>
  <c r="F610" i="11"/>
  <c r="L610" i="11"/>
  <c r="K610" i="11"/>
  <c r="H610" i="11"/>
  <c r="G610" i="11"/>
  <c r="I610" i="11"/>
  <c r="M610" i="11"/>
  <c r="J610" i="11"/>
  <c r="N610" i="11"/>
  <c r="O610" i="11"/>
  <c r="E610" i="11"/>
  <c r="P610" i="11"/>
  <c r="AG718" i="12"/>
  <c r="AG719" i="12" s="1"/>
  <c r="F683" i="12"/>
  <c r="J595" i="12"/>
  <c r="O595" i="12"/>
  <c r="E595" i="12"/>
  <c r="F595" i="12"/>
  <c r="N595" i="12"/>
  <c r="M595" i="12"/>
  <c r="H595" i="12"/>
  <c r="K595" i="12"/>
  <c r="G595" i="12"/>
  <c r="I595" i="12"/>
  <c r="L595" i="12"/>
  <c r="P595" i="12"/>
  <c r="U685" i="12"/>
  <c r="U718" i="12" s="1"/>
  <c r="U719" i="12" s="1"/>
  <c r="BB685" i="12"/>
  <c r="BB718" i="12" s="1"/>
  <c r="BB719" i="12" s="1"/>
  <c r="G684" i="12"/>
  <c r="E550" i="12"/>
  <c r="N642" i="12"/>
  <c r="O642" i="12"/>
  <c r="N550" i="12"/>
  <c r="M550" i="12"/>
  <c r="G550" i="12"/>
  <c r="I642" i="12"/>
  <c r="F642" i="12"/>
  <c r="O550" i="12"/>
  <c r="K550" i="12"/>
  <c r="M642" i="12"/>
  <c r="J642" i="12"/>
  <c r="L642" i="12"/>
  <c r="P550" i="12"/>
  <c r="H550" i="12"/>
  <c r="J550" i="12"/>
  <c r="I550" i="12"/>
  <c r="K642" i="12"/>
  <c r="P642" i="12"/>
  <c r="L550" i="12"/>
  <c r="H642" i="12"/>
  <c r="E642" i="12"/>
  <c r="G642" i="12"/>
  <c r="F550" i="12"/>
  <c r="AM718" i="12"/>
  <c r="AM719" i="12" s="1"/>
  <c r="AL718" i="11"/>
  <c r="AL719" i="11" s="1"/>
  <c r="M596" i="11"/>
  <c r="L596" i="11"/>
  <c r="E596" i="11"/>
  <c r="J596" i="11"/>
  <c r="N596" i="11"/>
  <c r="F596" i="11"/>
  <c r="I596" i="11"/>
  <c r="H596" i="11"/>
  <c r="P596" i="11"/>
  <c r="K596" i="11"/>
  <c r="G596" i="11"/>
  <c r="O596" i="11"/>
  <c r="F624" i="11"/>
  <c r="F624" i="14" s="1"/>
  <c r="K624" i="11"/>
  <c r="N624" i="11"/>
  <c r="N624" i="14" s="1"/>
  <c r="L624" i="11"/>
  <c r="O624" i="11"/>
  <c r="O624" i="14" s="1"/>
  <c r="H624" i="11"/>
  <c r="H624" i="14" s="1"/>
  <c r="P624" i="11"/>
  <c r="P624" i="14" s="1"/>
  <c r="E624" i="11"/>
  <c r="E624" i="14" s="1"/>
  <c r="I624" i="11"/>
  <c r="I624" i="14" s="1"/>
  <c r="G624" i="11"/>
  <c r="G624" i="14" s="1"/>
  <c r="J624" i="11"/>
  <c r="J624" i="14" s="1"/>
  <c r="M624" i="11"/>
  <c r="M624" i="14" s="1"/>
  <c r="G711" i="11"/>
  <c r="O669" i="11"/>
  <c r="E669" i="11"/>
  <c r="P669" i="11"/>
  <c r="M577" i="11"/>
  <c r="K669" i="11"/>
  <c r="H669" i="11"/>
  <c r="H577" i="11"/>
  <c r="E577" i="11"/>
  <c r="N577" i="11"/>
  <c r="K577" i="11"/>
  <c r="F669" i="11"/>
  <c r="L577" i="11"/>
  <c r="J577" i="11"/>
  <c r="F577" i="11"/>
  <c r="N669" i="11"/>
  <c r="M669" i="11"/>
  <c r="L669" i="11"/>
  <c r="I669" i="11"/>
  <c r="I577" i="11"/>
  <c r="G669" i="11"/>
  <c r="O577" i="11"/>
  <c r="J669" i="11"/>
  <c r="G577" i="11"/>
  <c r="P577" i="11"/>
  <c r="V718" i="12"/>
  <c r="V719" i="12" s="1"/>
  <c r="G694" i="12"/>
  <c r="P652" i="12"/>
  <c r="O560" i="12"/>
  <c r="G560" i="12"/>
  <c r="L560" i="12"/>
  <c r="K560" i="12"/>
  <c r="M560" i="12"/>
  <c r="L652" i="12"/>
  <c r="G652" i="12"/>
  <c r="O652" i="12"/>
  <c r="E560" i="12"/>
  <c r="F560" i="12"/>
  <c r="N652" i="12"/>
  <c r="I560" i="12"/>
  <c r="I652" i="12"/>
  <c r="K652" i="12"/>
  <c r="J652" i="12"/>
  <c r="N560" i="12"/>
  <c r="H560" i="12"/>
  <c r="J560" i="12"/>
  <c r="M652" i="12"/>
  <c r="P560" i="12"/>
  <c r="H652" i="12"/>
  <c r="F652" i="12"/>
  <c r="E652" i="12"/>
  <c r="Z716" i="12"/>
  <c r="Z718" i="12" s="1"/>
  <c r="Z719" i="12" s="1"/>
  <c r="I623" i="12"/>
  <c r="K623" i="12"/>
  <c r="G623" i="12"/>
  <c r="P623" i="12"/>
  <c r="N623" i="12"/>
  <c r="M623" i="12"/>
  <c r="J623" i="12"/>
  <c r="O623" i="12"/>
  <c r="E623" i="12"/>
  <c r="L623" i="12"/>
  <c r="F623" i="12"/>
  <c r="H623" i="12"/>
  <c r="W707" i="12"/>
  <c r="G708" i="12"/>
  <c r="F574" i="12"/>
  <c r="L666" i="12"/>
  <c r="K666" i="12"/>
  <c r="J666" i="12"/>
  <c r="E574" i="12"/>
  <c r="L574" i="12"/>
  <c r="I574" i="12"/>
  <c r="I666" i="12"/>
  <c r="G666" i="12"/>
  <c r="J574" i="12"/>
  <c r="M574" i="12"/>
  <c r="K574" i="12"/>
  <c r="M666" i="12"/>
  <c r="H666" i="12"/>
  <c r="H574" i="12"/>
  <c r="G574" i="12"/>
  <c r="N666" i="12"/>
  <c r="O574" i="12"/>
  <c r="P574" i="12"/>
  <c r="E666" i="12"/>
  <c r="N574" i="12"/>
  <c r="P666" i="12"/>
  <c r="O666" i="12"/>
  <c r="F666" i="12"/>
  <c r="I660" i="12"/>
  <c r="I614" i="12"/>
  <c r="G660" i="12"/>
  <c r="K660" i="12"/>
  <c r="N614" i="12"/>
  <c r="M614" i="12"/>
  <c r="E660" i="12"/>
  <c r="M660" i="12"/>
  <c r="L660" i="12"/>
  <c r="E614" i="12"/>
  <c r="L614" i="12"/>
  <c r="F614" i="12"/>
  <c r="F660" i="12"/>
  <c r="P660" i="12"/>
  <c r="O614" i="12"/>
  <c r="N660" i="12"/>
  <c r="P614" i="12"/>
  <c r="H660" i="12"/>
  <c r="J614" i="12"/>
  <c r="G614" i="12"/>
  <c r="O660" i="12"/>
  <c r="J660" i="12"/>
  <c r="H614" i="12"/>
  <c r="K614" i="12"/>
  <c r="R706" i="14"/>
  <c r="N643" i="12"/>
  <c r="L643" i="12"/>
  <c r="L551" i="12"/>
  <c r="M551" i="12"/>
  <c r="E643" i="12"/>
  <c r="G643" i="12"/>
  <c r="O551" i="12"/>
  <c r="K551" i="12"/>
  <c r="P643" i="12"/>
  <c r="I643" i="12"/>
  <c r="F551" i="12"/>
  <c r="E551" i="12"/>
  <c r="H643" i="12"/>
  <c r="O643" i="12"/>
  <c r="G551" i="12"/>
  <c r="H551" i="12"/>
  <c r="M643" i="12"/>
  <c r="J551" i="12"/>
  <c r="P551" i="12"/>
  <c r="F643" i="12"/>
  <c r="K643" i="12"/>
  <c r="J643" i="12"/>
  <c r="N551" i="12"/>
  <c r="I551" i="12"/>
  <c r="P712" i="14"/>
  <c r="R713" i="14"/>
  <c r="G702" i="11"/>
  <c r="H665" i="12"/>
  <c r="M665" i="12"/>
  <c r="P665" i="12"/>
  <c r="J665" i="12"/>
  <c r="N665" i="12"/>
  <c r="K665" i="12"/>
  <c r="I665" i="12"/>
  <c r="O665" i="12"/>
  <c r="E573" i="12"/>
  <c r="O573" i="12"/>
  <c r="H573" i="12"/>
  <c r="G665" i="12"/>
  <c r="G573" i="12"/>
  <c r="K573" i="12"/>
  <c r="L665" i="12"/>
  <c r="J573" i="12"/>
  <c r="E665" i="12"/>
  <c r="M573" i="12"/>
  <c r="I573" i="12"/>
  <c r="N573" i="12"/>
  <c r="F665" i="12"/>
  <c r="F573" i="12"/>
  <c r="P573" i="12"/>
  <c r="L573" i="12"/>
  <c r="Z714" i="14"/>
  <c r="F700" i="11"/>
  <c r="G700" i="6"/>
  <c r="I710" i="14"/>
  <c r="F712" i="11"/>
  <c r="F712" i="14" s="1"/>
  <c r="G703" i="9"/>
  <c r="F698" i="6"/>
  <c r="F707" i="8"/>
  <c r="AS210" i="12"/>
  <c r="AS194" i="12"/>
  <c r="F690" i="10"/>
  <c r="E425" i="12"/>
  <c r="Q425" i="12" s="1"/>
  <c r="Q467" i="12"/>
  <c r="Q497" i="12"/>
  <c r="G402" i="8"/>
  <c r="G444" i="14"/>
  <c r="G402" i="14" s="1"/>
  <c r="AS211" i="12"/>
  <c r="E419" i="12"/>
  <c r="Q419" i="12" s="1"/>
  <c r="Q461" i="12"/>
  <c r="F410" i="12"/>
  <c r="AS199" i="8"/>
  <c r="AS215" i="8"/>
  <c r="G400" i="8"/>
  <c r="Q442" i="8"/>
  <c r="G442" i="14"/>
  <c r="G400" i="14" s="1"/>
  <c r="M423" i="8"/>
  <c r="M465" i="14"/>
  <c r="O405" i="8"/>
  <c r="O447" i="14"/>
  <c r="AW179" i="8"/>
  <c r="AW181" i="8"/>
  <c r="AW183" i="8"/>
  <c r="AW185" i="8"/>
  <c r="AW187" i="8"/>
  <c r="AW189" i="8"/>
  <c r="AW191" i="8"/>
  <c r="AW193" i="8"/>
  <c r="AW195" i="8"/>
  <c r="AW197" i="8"/>
  <c r="AW199" i="8"/>
  <c r="AW201" i="8"/>
  <c r="AW203" i="8"/>
  <c r="AW205" i="8"/>
  <c r="AW207" i="8"/>
  <c r="AW209" i="8"/>
  <c r="AW211" i="8"/>
  <c r="AW213" i="8"/>
  <c r="AW215" i="8"/>
  <c r="AW218" i="8"/>
  <c r="AW222" i="8"/>
  <c r="AW224" i="8"/>
  <c r="AW226" i="8"/>
  <c r="AW182" i="8"/>
  <c r="AW186" i="8"/>
  <c r="AW190" i="8"/>
  <c r="AW194" i="8"/>
  <c r="AW198" i="8"/>
  <c r="AW202" i="8"/>
  <c r="AW206" i="8"/>
  <c r="AW210" i="8"/>
  <c r="AW214" i="8"/>
  <c r="AW178" i="8"/>
  <c r="AW176" i="8"/>
  <c r="AW217" i="8"/>
  <c r="AW219" i="8"/>
  <c r="AW221" i="8"/>
  <c r="AW223" i="8"/>
  <c r="AW225" i="8"/>
  <c r="AW227" i="8"/>
  <c r="AW229" i="8"/>
  <c r="AW231" i="8"/>
  <c r="AW233" i="8"/>
  <c r="AW235" i="8"/>
  <c r="AW177" i="8"/>
  <c r="AW180" i="8"/>
  <c r="AW192" i="8"/>
  <c r="AW238" i="8"/>
  <c r="AW255" i="8"/>
  <c r="AW271" i="8"/>
  <c r="AW277" i="8"/>
  <c r="AW212" i="8"/>
  <c r="AW240" i="8"/>
  <c r="AW248" i="8"/>
  <c r="AW257" i="8"/>
  <c r="AW264" i="8"/>
  <c r="AW273" i="8"/>
  <c r="AW242" i="8"/>
  <c r="AW250" i="8"/>
  <c r="AW259" i="8"/>
  <c r="AW266" i="8"/>
  <c r="AW275" i="8"/>
  <c r="AW200" i="8"/>
  <c r="AW216" i="8"/>
  <c r="AW244" i="8"/>
  <c r="AW252" i="8"/>
  <c r="AW261" i="8"/>
  <c r="AW268" i="8"/>
  <c r="AW196" i="8"/>
  <c r="AW247" i="8"/>
  <c r="AW263" i="8"/>
  <c r="AW184" i="8"/>
  <c r="AW204" i="8"/>
  <c r="AW249" i="8"/>
  <c r="AW256" i="8"/>
  <c r="AW265" i="8"/>
  <c r="AW272" i="8"/>
  <c r="AW208" i="8"/>
  <c r="AW236" i="8"/>
  <c r="AW274" i="8"/>
  <c r="AW188" i="8"/>
  <c r="AW258" i="8"/>
  <c r="AW269" i="8"/>
  <c r="AW173" i="8"/>
  <c r="H430" i="12"/>
  <c r="Q515" i="12"/>
  <c r="Q493" i="12"/>
  <c r="H412" i="12"/>
  <c r="H524" i="12" s="1"/>
  <c r="O428" i="8"/>
  <c r="O470" i="14"/>
  <c r="O428" i="14" s="1"/>
  <c r="F418" i="12"/>
  <c r="F425" i="8"/>
  <c r="AS250" i="8"/>
  <c r="AS257" i="8"/>
  <c r="AS266" i="8"/>
  <c r="J401" i="8"/>
  <c r="J443" i="14"/>
  <c r="J401" i="14" s="1"/>
  <c r="P414" i="8"/>
  <c r="P456" i="14"/>
  <c r="G510" i="14"/>
  <c r="K423" i="8"/>
  <c r="K465" i="14"/>
  <c r="O486" i="14"/>
  <c r="H419" i="8"/>
  <c r="H461" i="14"/>
  <c r="F400" i="8"/>
  <c r="F485" i="14"/>
  <c r="AS254" i="8"/>
  <c r="J430" i="8"/>
  <c r="J472" i="14"/>
  <c r="AS263" i="8"/>
  <c r="N422" i="8"/>
  <c r="N464" i="14"/>
  <c r="BA270" i="8"/>
  <c r="AS274" i="8"/>
  <c r="I400" i="8"/>
  <c r="I442" i="14"/>
  <c r="I400" i="14" s="1"/>
  <c r="M491" i="14"/>
  <c r="H494" i="14"/>
  <c r="K430" i="11"/>
  <c r="AS182" i="6"/>
  <c r="AS208" i="11"/>
  <c r="P498" i="11"/>
  <c r="M510" i="11"/>
  <c r="AS246" i="8"/>
  <c r="L427" i="8"/>
  <c r="L469" i="14"/>
  <c r="L427" i="14" s="1"/>
  <c r="N405" i="11"/>
  <c r="N447" i="14"/>
  <c r="N405" i="14" s="1"/>
  <c r="M409" i="11"/>
  <c r="L408" i="11"/>
  <c r="H402" i="11"/>
  <c r="H444" i="14"/>
  <c r="H402" i="14" s="1"/>
  <c r="I400" i="11"/>
  <c r="H399" i="11"/>
  <c r="O457" i="11"/>
  <c r="O415" i="11" s="1"/>
  <c r="J428" i="11"/>
  <c r="H453" i="11"/>
  <c r="H411" i="11" s="1"/>
  <c r="N419" i="11"/>
  <c r="L417" i="11"/>
  <c r="H406" i="11"/>
  <c r="G492" i="11"/>
  <c r="E492" i="11"/>
  <c r="J405" i="11"/>
  <c r="I409" i="11"/>
  <c r="H408" i="11"/>
  <c r="AS185" i="6"/>
  <c r="AS195" i="6"/>
  <c r="AS211" i="6"/>
  <c r="L405" i="8"/>
  <c r="L447" i="14"/>
  <c r="L405" i="14" s="1"/>
  <c r="J423" i="8"/>
  <c r="J465" i="14"/>
  <c r="J423" i="14" s="1"/>
  <c r="Q513" i="8"/>
  <c r="E513" i="14"/>
  <c r="G422" i="8"/>
  <c r="G464" i="14"/>
  <c r="G422" i="14" s="1"/>
  <c r="P426" i="8"/>
  <c r="M404" i="8"/>
  <c r="M446" i="14"/>
  <c r="M404" i="14" s="1"/>
  <c r="F413" i="8"/>
  <c r="Q455" i="8"/>
  <c r="F512" i="14"/>
  <c r="Q501" i="8"/>
  <c r="N426" i="8"/>
  <c r="L504" i="14"/>
  <c r="J515" i="14"/>
  <c r="G425" i="8"/>
  <c r="E503" i="14"/>
  <c r="Q503" i="8"/>
  <c r="O417" i="8"/>
  <c r="L402" i="8"/>
  <c r="L444" i="14"/>
  <c r="L402" i="14" s="1"/>
  <c r="J410" i="8"/>
  <c r="J452" i="14"/>
  <c r="J410" i="14" s="1"/>
  <c r="H428" i="8"/>
  <c r="H470" i="14"/>
  <c r="H428" i="14" s="1"/>
  <c r="F416" i="8"/>
  <c r="E485" i="14"/>
  <c r="Q485" i="8"/>
  <c r="O401" i="8"/>
  <c r="N404" i="11"/>
  <c r="AS245" i="8"/>
  <c r="BA267" i="8"/>
  <c r="P409" i="8"/>
  <c r="P451" i="14"/>
  <c r="P409" i="14" s="1"/>
  <c r="AS186" i="11"/>
  <c r="E402" i="11"/>
  <c r="Q444" i="11"/>
  <c r="H418" i="11"/>
  <c r="G430" i="11"/>
  <c r="AS228" i="6"/>
  <c r="AS256" i="6"/>
  <c r="AS185" i="9"/>
  <c r="I481" i="9"/>
  <c r="K481" i="9"/>
  <c r="M481" i="9"/>
  <c r="O481" i="9"/>
  <c r="G481" i="9"/>
  <c r="J481" i="9"/>
  <c r="L481" i="9"/>
  <c r="N481" i="9"/>
  <c r="P481" i="9"/>
  <c r="AS249" i="9"/>
  <c r="AS265" i="9"/>
  <c r="AS199" i="10"/>
  <c r="AS207" i="10"/>
  <c r="E481" i="9"/>
  <c r="Q485" i="10"/>
  <c r="I418" i="8"/>
  <c r="AS236" i="10"/>
  <c r="AS252" i="10"/>
  <c r="AS274" i="6"/>
  <c r="E404" i="10"/>
  <c r="Q404" i="10" s="1"/>
  <c r="Q446" i="10"/>
  <c r="N405" i="8"/>
  <c r="L430" i="11"/>
  <c r="I453" i="11"/>
  <c r="I411" i="11" s="1"/>
  <c r="P410" i="11"/>
  <c r="O399" i="11"/>
  <c r="N498" i="11"/>
  <c r="O423" i="11"/>
  <c r="F510" i="11"/>
  <c r="F510" i="14" s="1"/>
  <c r="P399" i="11"/>
  <c r="M422" i="11"/>
  <c r="M464" i="14"/>
  <c r="M422" i="14" s="1"/>
  <c r="Q487" i="11"/>
  <c r="F423" i="11"/>
  <c r="Q465" i="11"/>
  <c r="L401" i="11"/>
  <c r="E425" i="6"/>
  <c r="Q467" i="6"/>
  <c r="Q405" i="10"/>
  <c r="F430" i="6"/>
  <c r="Q430" i="6" s="1"/>
  <c r="F515" i="14"/>
  <c r="Q515" i="6"/>
  <c r="E418" i="6"/>
  <c r="Q460" i="6"/>
  <c r="AS243" i="10"/>
  <c r="E419" i="6"/>
  <c r="L489" i="14"/>
  <c r="E430" i="10"/>
  <c r="Q430" i="10" s="1"/>
  <c r="Q472" i="10"/>
  <c r="AS257" i="10"/>
  <c r="E430" i="9"/>
  <c r="Q430" i="9" s="1"/>
  <c r="E426" i="5"/>
  <c r="Q426" i="5" s="1"/>
  <c r="F414" i="9"/>
  <c r="Q414" i="9" s="1"/>
  <c r="F579" i="14"/>
  <c r="C347" i="12"/>
  <c r="C237" i="12"/>
  <c r="Q579" i="5"/>
  <c r="Q604" i="5"/>
  <c r="E604" i="14"/>
  <c r="Q604" i="14" s="1"/>
  <c r="G428" i="10"/>
  <c r="C350" i="6"/>
  <c r="C240" i="6"/>
  <c r="C383" i="14"/>
  <c r="C273" i="14"/>
  <c r="C372" i="12"/>
  <c r="C262" i="12"/>
  <c r="C241" i="10"/>
  <c r="C351" i="10"/>
  <c r="C377" i="12"/>
  <c r="C267" i="12"/>
  <c r="I579" i="14"/>
  <c r="H579" i="14"/>
  <c r="C244" i="10"/>
  <c r="C354" i="10"/>
  <c r="C353" i="10"/>
  <c r="C243" i="10"/>
  <c r="C231" i="8"/>
  <c r="C341" i="8"/>
  <c r="P579" i="14"/>
  <c r="C355" i="14"/>
  <c r="C245" i="14"/>
  <c r="C251" i="6"/>
  <c r="C361" i="6"/>
  <c r="C360" i="11"/>
  <c r="C250" i="11"/>
  <c r="K579" i="14"/>
  <c r="Q601" i="14"/>
  <c r="F690" i="8"/>
  <c r="J602" i="8"/>
  <c r="P602" i="8"/>
  <c r="M602" i="8"/>
  <c r="H602" i="8"/>
  <c r="I602" i="8"/>
  <c r="E602" i="8"/>
  <c r="O602" i="8"/>
  <c r="L602" i="8"/>
  <c r="K602" i="8"/>
  <c r="N602" i="8"/>
  <c r="G602" i="8"/>
  <c r="F602" i="8"/>
  <c r="P690" i="6"/>
  <c r="AA684" i="6"/>
  <c r="E569" i="6"/>
  <c r="P569" i="6"/>
  <c r="K569" i="6"/>
  <c r="N569" i="6"/>
  <c r="F569" i="6"/>
  <c r="H661" i="6"/>
  <c r="G569" i="6"/>
  <c r="J569" i="6"/>
  <c r="O569" i="6"/>
  <c r="M569" i="6"/>
  <c r="K661" i="6"/>
  <c r="G661" i="6"/>
  <c r="F661" i="6"/>
  <c r="H569" i="6"/>
  <c r="I569" i="6"/>
  <c r="O661" i="6"/>
  <c r="I661" i="6"/>
  <c r="E661" i="6"/>
  <c r="M661" i="6"/>
  <c r="L569" i="6"/>
  <c r="N661" i="6"/>
  <c r="L661" i="6"/>
  <c r="P661" i="6"/>
  <c r="J661" i="6"/>
  <c r="F698" i="8"/>
  <c r="F610" i="8"/>
  <c r="M610" i="8"/>
  <c r="L610" i="8"/>
  <c r="P610" i="8"/>
  <c r="O610" i="8"/>
  <c r="N610" i="8"/>
  <c r="K610" i="8"/>
  <c r="E610" i="8"/>
  <c r="J610" i="8"/>
  <c r="G610" i="8"/>
  <c r="H610" i="8"/>
  <c r="I610" i="8"/>
  <c r="AH718" i="8"/>
  <c r="AH719" i="8" s="1"/>
  <c r="G684" i="8"/>
  <c r="H596" i="8"/>
  <c r="G642" i="8"/>
  <c r="K642" i="8"/>
  <c r="P642" i="8"/>
  <c r="E550" i="8"/>
  <c r="G550" i="8"/>
  <c r="H550" i="8"/>
  <c r="H642" i="8"/>
  <c r="G596" i="8"/>
  <c r="M642" i="8"/>
  <c r="K550" i="8"/>
  <c r="M550" i="8"/>
  <c r="I642" i="8"/>
  <c r="K596" i="8"/>
  <c r="F642" i="8"/>
  <c r="J596" i="8"/>
  <c r="N550" i="8"/>
  <c r="P596" i="8"/>
  <c r="F550" i="8"/>
  <c r="N642" i="8"/>
  <c r="M596" i="8"/>
  <c r="L550" i="8"/>
  <c r="J642" i="8"/>
  <c r="F596" i="8"/>
  <c r="E596" i="8"/>
  <c r="I596" i="8"/>
  <c r="L642" i="8"/>
  <c r="O642" i="8"/>
  <c r="N596" i="8"/>
  <c r="E642" i="8"/>
  <c r="J550" i="8"/>
  <c r="O550" i="8"/>
  <c r="P550" i="8"/>
  <c r="I550" i="8"/>
  <c r="O596" i="8"/>
  <c r="L596" i="8"/>
  <c r="AQ718" i="8"/>
  <c r="AQ719" i="8" s="1"/>
  <c r="O933" i="8" s="1"/>
  <c r="G683" i="8"/>
  <c r="F549" i="8"/>
  <c r="K641" i="8"/>
  <c r="E641" i="8"/>
  <c r="H641" i="8"/>
  <c r="L549" i="8"/>
  <c r="H549" i="8"/>
  <c r="F641" i="8"/>
  <c r="I549" i="8"/>
  <c r="G641" i="8"/>
  <c r="J549" i="8"/>
  <c r="N549" i="8"/>
  <c r="M549" i="8"/>
  <c r="K549" i="8"/>
  <c r="L641" i="8"/>
  <c r="P641" i="8"/>
  <c r="G549" i="8"/>
  <c r="J641" i="8"/>
  <c r="N641" i="8"/>
  <c r="E549" i="8"/>
  <c r="O549" i="8"/>
  <c r="I641" i="8"/>
  <c r="P549" i="8"/>
  <c r="M641" i="8"/>
  <c r="O641" i="8"/>
  <c r="J573" i="8"/>
  <c r="N573" i="8"/>
  <c r="M665" i="8"/>
  <c r="F665" i="8"/>
  <c r="N665" i="8"/>
  <c r="G665" i="8"/>
  <c r="K573" i="8"/>
  <c r="P665" i="8"/>
  <c r="L573" i="8"/>
  <c r="H573" i="8"/>
  <c r="F573" i="8"/>
  <c r="E573" i="8"/>
  <c r="L665" i="8"/>
  <c r="H665" i="8"/>
  <c r="O665" i="8"/>
  <c r="I665" i="8"/>
  <c r="E665" i="8"/>
  <c r="O573" i="8"/>
  <c r="J665" i="8"/>
  <c r="I573" i="8"/>
  <c r="M573" i="8"/>
  <c r="P573" i="8"/>
  <c r="K665" i="8"/>
  <c r="G573" i="8"/>
  <c r="L707" i="8"/>
  <c r="AA718" i="9"/>
  <c r="AA719" i="9" s="1"/>
  <c r="BC700" i="9"/>
  <c r="AE685" i="9"/>
  <c r="AE718" i="9" s="1"/>
  <c r="AE719" i="9" s="1"/>
  <c r="AK684" i="9"/>
  <c r="AK718" i="9" s="1"/>
  <c r="AK719" i="9" s="1"/>
  <c r="AL718" i="9"/>
  <c r="AL719" i="9" s="1"/>
  <c r="BA718" i="9"/>
  <c r="BA719" i="9" s="1"/>
  <c r="K718" i="9"/>
  <c r="K719" i="9" s="1"/>
  <c r="G700" i="9"/>
  <c r="H566" i="9"/>
  <c r="I566" i="9"/>
  <c r="E566" i="9"/>
  <c r="I658" i="9"/>
  <c r="L658" i="9"/>
  <c r="G566" i="9"/>
  <c r="J658" i="9"/>
  <c r="L566" i="9"/>
  <c r="E658" i="9"/>
  <c r="O658" i="9"/>
  <c r="P658" i="9"/>
  <c r="K658" i="9"/>
  <c r="M658" i="9"/>
  <c r="J566" i="9"/>
  <c r="P566" i="9"/>
  <c r="K566" i="9"/>
  <c r="H658" i="9"/>
  <c r="N658" i="9"/>
  <c r="F566" i="9"/>
  <c r="F658" i="9"/>
  <c r="O566" i="9"/>
  <c r="M566" i="9"/>
  <c r="G658" i="9"/>
  <c r="N566" i="9"/>
  <c r="AZ718" i="9"/>
  <c r="AZ719" i="9" s="1"/>
  <c r="F685" i="10"/>
  <c r="L597" i="10"/>
  <c r="M597" i="10"/>
  <c r="I597" i="10"/>
  <c r="G597" i="10"/>
  <c r="K597" i="10"/>
  <c r="H597" i="10"/>
  <c r="E597" i="10"/>
  <c r="F597" i="10"/>
  <c r="O597" i="10"/>
  <c r="N597" i="10"/>
  <c r="J597" i="10"/>
  <c r="P597" i="10"/>
  <c r="AI686" i="10"/>
  <c r="AI718" i="10" s="1"/>
  <c r="AI719" i="10" s="1"/>
  <c r="O623" i="9"/>
  <c r="F623" i="9"/>
  <c r="N623" i="9"/>
  <c r="J623" i="9"/>
  <c r="G623" i="9"/>
  <c r="K623" i="9"/>
  <c r="E623" i="9"/>
  <c r="P623" i="9"/>
  <c r="M623" i="9"/>
  <c r="I623" i="9"/>
  <c r="L623" i="9"/>
  <c r="H623" i="9"/>
  <c r="AM718" i="10"/>
  <c r="AM719" i="10" s="1"/>
  <c r="G686" i="10"/>
  <c r="L644" i="10"/>
  <c r="E552" i="10"/>
  <c r="O644" i="10"/>
  <c r="G552" i="10"/>
  <c r="E644" i="10"/>
  <c r="J552" i="10"/>
  <c r="L552" i="10"/>
  <c r="F644" i="10"/>
  <c r="I644" i="10"/>
  <c r="H552" i="10"/>
  <c r="P552" i="10"/>
  <c r="J644" i="10"/>
  <c r="M644" i="10"/>
  <c r="N644" i="10"/>
  <c r="P644" i="10"/>
  <c r="N552" i="10"/>
  <c r="O552" i="10"/>
  <c r="M552" i="10"/>
  <c r="G644" i="10"/>
  <c r="K552" i="10"/>
  <c r="K644" i="10"/>
  <c r="I552" i="10"/>
  <c r="H644" i="10"/>
  <c r="F552" i="10"/>
  <c r="AU703" i="10"/>
  <c r="Z716" i="10"/>
  <c r="Z718" i="10" s="1"/>
  <c r="Z719" i="10" s="1"/>
  <c r="M550" i="10"/>
  <c r="F642" i="10"/>
  <c r="P642" i="10"/>
  <c r="H642" i="10"/>
  <c r="H550" i="10"/>
  <c r="F550" i="10"/>
  <c r="G642" i="10"/>
  <c r="J550" i="10"/>
  <c r="I642" i="10"/>
  <c r="N642" i="10"/>
  <c r="E642" i="10"/>
  <c r="O642" i="10"/>
  <c r="P550" i="10"/>
  <c r="N550" i="10"/>
  <c r="M642" i="10"/>
  <c r="K550" i="10"/>
  <c r="G550" i="10"/>
  <c r="L550" i="10"/>
  <c r="L642" i="10"/>
  <c r="E550" i="10"/>
  <c r="J642" i="10"/>
  <c r="O550" i="10"/>
  <c r="K642" i="10"/>
  <c r="I550" i="10"/>
  <c r="AO707" i="11"/>
  <c r="H703" i="11"/>
  <c r="H718" i="11" s="1"/>
  <c r="H719" i="11" s="1"/>
  <c r="G683" i="11"/>
  <c r="I549" i="11"/>
  <c r="G549" i="11"/>
  <c r="F549" i="11"/>
  <c r="J549" i="11"/>
  <c r="O549" i="11"/>
  <c r="H549" i="11"/>
  <c r="J641" i="11"/>
  <c r="E549" i="11"/>
  <c r="K549" i="11"/>
  <c r="P549" i="11"/>
  <c r="N641" i="11"/>
  <c r="I641" i="11"/>
  <c r="O641" i="11"/>
  <c r="H641" i="11"/>
  <c r="M549" i="11"/>
  <c r="P641" i="11"/>
  <c r="N549" i="11"/>
  <c r="G641" i="11"/>
  <c r="L641" i="11"/>
  <c r="L549" i="11"/>
  <c r="M641" i="11"/>
  <c r="K641" i="11"/>
  <c r="F641" i="11"/>
  <c r="E641" i="11"/>
  <c r="Y699" i="11"/>
  <c r="AQ718" i="11"/>
  <c r="AQ719" i="11" s="1"/>
  <c r="O933" i="11" s="1"/>
  <c r="O934" i="11" s="1"/>
  <c r="K718" i="11"/>
  <c r="K719" i="11" s="1"/>
  <c r="AK718" i="12"/>
  <c r="AK719" i="12" s="1"/>
  <c r="AN690" i="12"/>
  <c r="K684" i="12"/>
  <c r="AQ684" i="12"/>
  <c r="AQ718" i="12" s="1"/>
  <c r="AQ719" i="12" s="1"/>
  <c r="O933" i="12" s="1"/>
  <c r="O934" i="12" s="1"/>
  <c r="AF718" i="12"/>
  <c r="AF719" i="12" s="1"/>
  <c r="AY718" i="12"/>
  <c r="AY719" i="12" s="1"/>
  <c r="R718" i="12"/>
  <c r="R719" i="12" s="1"/>
  <c r="G703" i="11"/>
  <c r="F569" i="11"/>
  <c r="N661" i="11"/>
  <c r="G661" i="11"/>
  <c r="E569" i="11"/>
  <c r="G569" i="11"/>
  <c r="J569" i="11"/>
  <c r="O569" i="11"/>
  <c r="L661" i="11"/>
  <c r="O661" i="11"/>
  <c r="P661" i="11"/>
  <c r="H661" i="11"/>
  <c r="K569" i="11"/>
  <c r="P569" i="11"/>
  <c r="M661" i="11"/>
  <c r="I661" i="11"/>
  <c r="I569" i="11"/>
  <c r="E661" i="11"/>
  <c r="F661" i="11"/>
  <c r="K661" i="11"/>
  <c r="L569" i="11"/>
  <c r="H569" i="11"/>
  <c r="N569" i="11"/>
  <c r="J661" i="11"/>
  <c r="M569" i="11"/>
  <c r="AR711" i="12"/>
  <c r="AR718" i="12" s="1"/>
  <c r="AR719" i="12" s="1"/>
  <c r="P933" i="12" s="1"/>
  <c r="P934" i="12" s="1"/>
  <c r="G690" i="12"/>
  <c r="K648" i="12"/>
  <c r="J648" i="12"/>
  <c r="O556" i="12"/>
  <c r="L648" i="12"/>
  <c r="M648" i="12"/>
  <c r="K556" i="12"/>
  <c r="M556" i="12"/>
  <c r="P648" i="12"/>
  <c r="L556" i="12"/>
  <c r="G648" i="12"/>
  <c r="G556" i="12"/>
  <c r="N648" i="12"/>
  <c r="I648" i="12"/>
  <c r="H648" i="12"/>
  <c r="J556" i="12"/>
  <c r="O648" i="12"/>
  <c r="F556" i="12"/>
  <c r="E556" i="12"/>
  <c r="H556" i="12"/>
  <c r="P556" i="12"/>
  <c r="E648" i="12"/>
  <c r="N556" i="12"/>
  <c r="F648" i="12"/>
  <c r="I556" i="12"/>
  <c r="U706" i="14"/>
  <c r="K577" i="12"/>
  <c r="O577" i="12"/>
  <c r="J669" i="12"/>
  <c r="F669" i="12"/>
  <c r="H669" i="12"/>
  <c r="K669" i="12"/>
  <c r="O669" i="12"/>
  <c r="J577" i="12"/>
  <c r="I577" i="12"/>
  <c r="N669" i="12"/>
  <c r="M577" i="12"/>
  <c r="F577" i="12"/>
  <c r="N577" i="12"/>
  <c r="G669" i="12"/>
  <c r="I669" i="12"/>
  <c r="E577" i="12"/>
  <c r="P669" i="12"/>
  <c r="E669" i="12"/>
  <c r="L577" i="12"/>
  <c r="H577" i="12"/>
  <c r="M669" i="12"/>
  <c r="L669" i="12"/>
  <c r="P577" i="12"/>
  <c r="G577" i="12"/>
  <c r="G684" i="10"/>
  <c r="F685" i="9"/>
  <c r="G711" i="12"/>
  <c r="T712" i="14"/>
  <c r="G690" i="6"/>
  <c r="I696" i="14"/>
  <c r="I712" i="14"/>
  <c r="F684" i="11"/>
  <c r="F686" i="10"/>
  <c r="AS208" i="12"/>
  <c r="AS207" i="12"/>
  <c r="AS228" i="12"/>
  <c r="AS176" i="12"/>
  <c r="Q491" i="12"/>
  <c r="E427" i="12"/>
  <c r="Q469" i="12"/>
  <c r="Q510" i="12"/>
  <c r="Q504" i="12"/>
  <c r="I426" i="8"/>
  <c r="AS179" i="12"/>
  <c r="G417" i="12"/>
  <c r="Q459" i="12"/>
  <c r="G405" i="8"/>
  <c r="G447" i="14"/>
  <c r="M428" i="8"/>
  <c r="M470" i="14"/>
  <c r="M428" i="14" s="1"/>
  <c r="O410" i="8"/>
  <c r="O452" i="14"/>
  <c r="AW191" i="12"/>
  <c r="AW194" i="12"/>
  <c r="AW207" i="12"/>
  <c r="AW210" i="12"/>
  <c r="AW223" i="12"/>
  <c r="AW226" i="12"/>
  <c r="AW176" i="12"/>
  <c r="AW178" i="12"/>
  <c r="AW181" i="12"/>
  <c r="AW184" i="12"/>
  <c r="AW197" i="12"/>
  <c r="AW200" i="12"/>
  <c r="AW213" i="12"/>
  <c r="AW216" i="12"/>
  <c r="AW232" i="12"/>
  <c r="AW246" i="12"/>
  <c r="AW187" i="12"/>
  <c r="AW190" i="12"/>
  <c r="AW203" i="12"/>
  <c r="AW206" i="12"/>
  <c r="AW219" i="12"/>
  <c r="AW222" i="12"/>
  <c r="AW235" i="12"/>
  <c r="AW177" i="12"/>
  <c r="AW180" i="12"/>
  <c r="AW193" i="12"/>
  <c r="AW196" i="12"/>
  <c r="AW209" i="12"/>
  <c r="AW212" i="12"/>
  <c r="AW225" i="12"/>
  <c r="AW183" i="12"/>
  <c r="AW186" i="12"/>
  <c r="AW199" i="12"/>
  <c r="AW202" i="12"/>
  <c r="AW215" i="12"/>
  <c r="AW218" i="12"/>
  <c r="AW189" i="12"/>
  <c r="AW192" i="12"/>
  <c r="AW205" i="12"/>
  <c r="AW208" i="12"/>
  <c r="AW221" i="12"/>
  <c r="AW224" i="12"/>
  <c r="AW247" i="12"/>
  <c r="AW195" i="12"/>
  <c r="AW271" i="12"/>
  <c r="AW249" i="12"/>
  <c r="AW251" i="12"/>
  <c r="AW253" i="12"/>
  <c r="AW255" i="12"/>
  <c r="AW257" i="12"/>
  <c r="AW259" i="12"/>
  <c r="AW261" i="12"/>
  <c r="AW269" i="12"/>
  <c r="AW182" i="12"/>
  <c r="AW204" i="12"/>
  <c r="AW227" i="12"/>
  <c r="AW230" i="12"/>
  <c r="AW263" i="12"/>
  <c r="AW267" i="12"/>
  <c r="AW214" i="12"/>
  <c r="AW265" i="12"/>
  <c r="AW179" i="12"/>
  <c r="AW211" i="12"/>
  <c r="AW236" i="12"/>
  <c r="AW217" i="12"/>
  <c r="AW233" i="12"/>
  <c r="AW277" i="12"/>
  <c r="AW275" i="12"/>
  <c r="AW185" i="12"/>
  <c r="AW188" i="12"/>
  <c r="AW198" i="12"/>
  <c r="AW201" i="12"/>
  <c r="AW273" i="12"/>
  <c r="AW173" i="12"/>
  <c r="AW256" i="12"/>
  <c r="Q485" i="12"/>
  <c r="G412" i="12"/>
  <c r="G524" i="12" s="1"/>
  <c r="Q490" i="12"/>
  <c r="AW268" i="12"/>
  <c r="E406" i="12"/>
  <c r="Q448" i="12"/>
  <c r="Q512" i="12"/>
  <c r="AS218" i="8"/>
  <c r="AS234" i="8"/>
  <c r="I405" i="8"/>
  <c r="I447" i="14"/>
  <c r="K402" i="8"/>
  <c r="K444" i="14"/>
  <c r="K402" i="14" s="1"/>
  <c r="AW237" i="12"/>
  <c r="E425" i="8"/>
  <c r="Q467" i="8"/>
  <c r="P401" i="8"/>
  <c r="P443" i="14"/>
  <c r="H414" i="8"/>
  <c r="H456" i="14"/>
  <c r="M510" i="14"/>
  <c r="K418" i="8"/>
  <c r="K460" i="14"/>
  <c r="AS252" i="8"/>
  <c r="G486" i="14"/>
  <c r="N419" i="8"/>
  <c r="N461" i="14"/>
  <c r="H430" i="8"/>
  <c r="H472" i="14"/>
  <c r="H430" i="14" s="1"/>
  <c r="AS276" i="11"/>
  <c r="AW241" i="8"/>
  <c r="E406" i="8"/>
  <c r="Q448" i="8"/>
  <c r="F422" i="8"/>
  <c r="F464" i="14"/>
  <c r="O515" i="14"/>
  <c r="BA261" i="8"/>
  <c r="P404" i="8"/>
  <c r="P446" i="14"/>
  <c r="P404" i="14" s="1"/>
  <c r="Q491" i="8"/>
  <c r="E491" i="14"/>
  <c r="AS265" i="11"/>
  <c r="AW262" i="8"/>
  <c r="E408" i="11"/>
  <c r="Q450" i="11"/>
  <c r="Q495" i="11"/>
  <c r="AS181" i="6"/>
  <c r="E400" i="11"/>
  <c r="Q442" i="11"/>
  <c r="H498" i="11"/>
  <c r="Q504" i="11"/>
  <c r="P510" i="11"/>
  <c r="AW251" i="8"/>
  <c r="J427" i="8"/>
  <c r="J469" i="14"/>
  <c r="M399" i="11"/>
  <c r="I457" i="11"/>
  <c r="I415" i="11" s="1"/>
  <c r="Q508" i="11"/>
  <c r="J423" i="11"/>
  <c r="I422" i="11"/>
  <c r="O410" i="11"/>
  <c r="F409" i="11"/>
  <c r="E406" i="11"/>
  <c r="Q448" i="11"/>
  <c r="J400" i="11"/>
  <c r="I399" i="11"/>
  <c r="AS209" i="6"/>
  <c r="L400" i="8"/>
  <c r="L442" i="14"/>
  <c r="L400" i="14" s="1"/>
  <c r="J418" i="8"/>
  <c r="J460" i="14"/>
  <c r="J418" i="14" s="1"/>
  <c r="H491" i="14"/>
  <c r="K406" i="8"/>
  <c r="K448" i="14"/>
  <c r="G417" i="8"/>
  <c r="N504" i="14"/>
  <c r="M400" i="8"/>
  <c r="M442" i="14"/>
  <c r="E428" i="8"/>
  <c r="Q470" i="8"/>
  <c r="E470" i="14"/>
  <c r="O422" i="8"/>
  <c r="O464" i="14"/>
  <c r="O422" i="14" s="1"/>
  <c r="M508" i="14"/>
  <c r="F507" i="14"/>
  <c r="E410" i="8"/>
  <c r="Q452" i="8"/>
  <c r="P486" i="14"/>
  <c r="N507" i="14"/>
  <c r="J510" i="14"/>
  <c r="K513" i="14"/>
  <c r="J405" i="8"/>
  <c r="J447" i="14"/>
  <c r="H423" i="8"/>
  <c r="H465" i="14"/>
  <c r="H423" i="14" s="1"/>
  <c r="P428" i="8"/>
  <c r="F404" i="11"/>
  <c r="BA245" i="8"/>
  <c r="BA251" i="8"/>
  <c r="H409" i="8"/>
  <c r="H451" i="14"/>
  <c r="E418" i="11"/>
  <c r="Q460" i="11"/>
  <c r="J430" i="11"/>
  <c r="AW253" i="8"/>
  <c r="AS253" i="8"/>
  <c r="AS234" i="6"/>
  <c r="AS207" i="9"/>
  <c r="AS243" i="9"/>
  <c r="AS259" i="9"/>
  <c r="AS275" i="9"/>
  <c r="AS179" i="10"/>
  <c r="E490" i="14"/>
  <c r="Q490" i="6"/>
  <c r="F404" i="9"/>
  <c r="Q489" i="9"/>
  <c r="AS230" i="6"/>
  <c r="AS197" i="9"/>
  <c r="K427" i="8"/>
  <c r="AS236" i="6"/>
  <c r="AS252" i="6"/>
  <c r="AS234" i="10"/>
  <c r="AS250" i="10"/>
  <c r="E410" i="5"/>
  <c r="Q452" i="5"/>
  <c r="E452" i="14"/>
  <c r="P430" i="11"/>
  <c r="L457" i="11"/>
  <c r="L415" i="11" s="1"/>
  <c r="H457" i="11"/>
  <c r="H415" i="11" s="1"/>
  <c r="F406" i="11"/>
  <c r="I406" i="11"/>
  <c r="I448" i="14"/>
  <c r="Q484" i="11"/>
  <c r="I498" i="11"/>
  <c r="O401" i="11"/>
  <c r="O443" i="14"/>
  <c r="O401" i="14" s="1"/>
  <c r="AS254" i="6"/>
  <c r="AS251" i="10"/>
  <c r="E406" i="9"/>
  <c r="Q406" i="9" s="1"/>
  <c r="G425" i="6"/>
  <c r="E414" i="6"/>
  <c r="Q414" i="6" s="1"/>
  <c r="Q456" i="6"/>
  <c r="E456" i="14"/>
  <c r="H402" i="8"/>
  <c r="Q503" i="6"/>
  <c r="F503" i="14"/>
  <c r="AS233" i="10"/>
  <c r="E486" i="14"/>
  <c r="Q486" i="6"/>
  <c r="AS231" i="10"/>
  <c r="AS259" i="10"/>
  <c r="H499" i="14"/>
  <c r="AS214" i="6"/>
  <c r="E423" i="6"/>
  <c r="Q423" i="6" s="1"/>
  <c r="Q465" i="6"/>
  <c r="F406" i="5"/>
  <c r="F448" i="14"/>
  <c r="F418" i="6"/>
  <c r="Q576" i="5"/>
  <c r="E576" i="14"/>
  <c r="Q576" i="14" s="1"/>
  <c r="Q562" i="5"/>
  <c r="E562" i="14"/>
  <c r="Q562" i="14" s="1"/>
  <c r="E492" i="10"/>
  <c r="Q492" i="10" s="1"/>
  <c r="C341" i="11"/>
  <c r="C231" i="11"/>
  <c r="C355" i="8"/>
  <c r="C245" i="8"/>
  <c r="C250" i="8"/>
  <c r="C360" i="8"/>
  <c r="L624" i="14"/>
  <c r="C385" i="12"/>
  <c r="C275" i="12"/>
  <c r="C266" i="6"/>
  <c r="C376" i="6"/>
  <c r="C344" i="10"/>
  <c r="C234" i="10"/>
  <c r="C352" i="9"/>
  <c r="C242" i="9"/>
  <c r="C381" i="11"/>
  <c r="C271" i="11"/>
  <c r="Q558" i="5"/>
  <c r="H558" i="14"/>
  <c r="Q558" i="14" s="1"/>
  <c r="L578" i="14"/>
  <c r="E405" i="6"/>
  <c r="C353" i="11"/>
  <c r="C243" i="11"/>
  <c r="N579" i="14"/>
  <c r="E645" i="14"/>
  <c r="Q645" i="14" s="1"/>
  <c r="Q645" i="5"/>
  <c r="C245" i="12"/>
  <c r="C355" i="12"/>
  <c r="C344" i="6"/>
  <c r="C234" i="6"/>
  <c r="C350" i="14"/>
  <c r="C240" i="14"/>
  <c r="C338" i="12"/>
  <c r="C228" i="12"/>
  <c r="C364" i="10"/>
  <c r="C254" i="10"/>
  <c r="Q599" i="14"/>
  <c r="AU331" i="5"/>
  <c r="AR96" i="5"/>
  <c r="F96" i="5"/>
  <c r="AX96" i="5"/>
  <c r="AU96" i="6"/>
  <c r="AU96" i="8"/>
  <c r="AU96" i="9"/>
  <c r="AU96" i="10"/>
  <c r="AU96" i="11"/>
  <c r="AU96" i="12"/>
  <c r="AU221" i="5"/>
  <c r="AU96" i="14"/>
  <c r="G690" i="8"/>
  <c r="K648" i="8"/>
  <c r="F556" i="8"/>
  <c r="P648" i="8"/>
  <c r="G556" i="8"/>
  <c r="M556" i="8"/>
  <c r="M648" i="8"/>
  <c r="P556" i="8"/>
  <c r="E648" i="8"/>
  <c r="H648" i="8"/>
  <c r="J556" i="8"/>
  <c r="I556" i="8"/>
  <c r="N556" i="8"/>
  <c r="K556" i="8"/>
  <c r="H556" i="8"/>
  <c r="O556" i="8"/>
  <c r="L556" i="8"/>
  <c r="J648" i="8"/>
  <c r="F648" i="8"/>
  <c r="G648" i="8"/>
  <c r="L648" i="8"/>
  <c r="O648" i="8"/>
  <c r="E556" i="8"/>
  <c r="N648" i="8"/>
  <c r="I648" i="8"/>
  <c r="BC718" i="9"/>
  <c r="BC719" i="9" s="1"/>
  <c r="W718" i="6"/>
  <c r="W719" i="6" s="1"/>
  <c r="BA716" i="6"/>
  <c r="AB700" i="6"/>
  <c r="AQ700" i="6"/>
  <c r="G286" i="5"/>
  <c r="N286" i="5"/>
  <c r="V286" i="5"/>
  <c r="AD286" i="5"/>
  <c r="AL286" i="5"/>
  <c r="AU286" i="5"/>
  <c r="BC286" i="5"/>
  <c r="S287" i="5"/>
  <c r="AA287" i="5"/>
  <c r="AI287" i="5"/>
  <c r="AQ287" i="5"/>
  <c r="AZ287" i="5"/>
  <c r="H288" i="5"/>
  <c r="O288" i="5"/>
  <c r="W288" i="5"/>
  <c r="AE288" i="5"/>
  <c r="AM288" i="5"/>
  <c r="AV288" i="5"/>
  <c r="L289" i="5"/>
  <c r="T289" i="5"/>
  <c r="AB289" i="5"/>
  <c r="AJ289" i="5"/>
  <c r="AR289" i="5"/>
  <c r="BA289" i="5"/>
  <c r="I290" i="5"/>
  <c r="P290" i="5"/>
  <c r="X290" i="5"/>
  <c r="AF290" i="5"/>
  <c r="AN290" i="5"/>
  <c r="AW290" i="5"/>
  <c r="L291" i="5"/>
  <c r="T291" i="5"/>
  <c r="AB291" i="5"/>
  <c r="AJ291" i="5"/>
  <c r="AR291" i="5"/>
  <c r="BA291" i="5"/>
  <c r="H292" i="5"/>
  <c r="V292" i="5"/>
  <c r="AD292" i="5"/>
  <c r="AL292" i="5"/>
  <c r="AU292" i="5"/>
  <c r="BC292" i="5"/>
  <c r="J293" i="5"/>
  <c r="P293" i="5"/>
  <c r="X293" i="5"/>
  <c r="AF293" i="5"/>
  <c r="AN293" i="5"/>
  <c r="AW293" i="5"/>
  <c r="M294" i="5"/>
  <c r="U294" i="5"/>
  <c r="AC294" i="5"/>
  <c r="AK294" i="5"/>
  <c r="AT294" i="5"/>
  <c r="BB294" i="5"/>
  <c r="J295" i="5"/>
  <c r="R295" i="5"/>
  <c r="Z295" i="5"/>
  <c r="AH295" i="5"/>
  <c r="AP295" i="5"/>
  <c r="AY295" i="5"/>
  <c r="G296" i="5"/>
  <c r="O296" i="5"/>
  <c r="W296" i="5"/>
  <c r="AE296" i="5"/>
  <c r="AM296" i="5"/>
  <c r="AV296" i="5"/>
  <c r="L297" i="5"/>
  <c r="T297" i="5"/>
  <c r="AB297" i="5"/>
  <c r="AJ297" i="5"/>
  <c r="AR297" i="5"/>
  <c r="BA297" i="5"/>
  <c r="I298" i="5"/>
  <c r="Q298" i="5"/>
  <c r="AF298" i="5"/>
  <c r="AN298" i="5"/>
  <c r="AW298" i="5"/>
  <c r="L299" i="5"/>
  <c r="AA299" i="5"/>
  <c r="AI299" i="5"/>
  <c r="AQ299" i="5"/>
  <c r="AZ299" i="5"/>
  <c r="H286" i="5"/>
  <c r="P286" i="5"/>
  <c r="Y286" i="5"/>
  <c r="AH286" i="5"/>
  <c r="AQ286" i="5"/>
  <c r="BA286" i="5"/>
  <c r="T287" i="5"/>
  <c r="AC287" i="5"/>
  <c r="AL287" i="5"/>
  <c r="AV287" i="5"/>
  <c r="M288" i="5"/>
  <c r="V288" i="5"/>
  <c r="AF288" i="5"/>
  <c r="AO288" i="5"/>
  <c r="AY288" i="5"/>
  <c r="G289" i="5"/>
  <c r="P289" i="5"/>
  <c r="Y289" i="5"/>
  <c r="AH289" i="5"/>
  <c r="AQ289" i="5"/>
  <c r="BB289" i="5"/>
  <c r="K290" i="5"/>
  <c r="S290" i="5"/>
  <c r="AB290" i="5"/>
  <c r="AK290" i="5"/>
  <c r="AU290" i="5"/>
  <c r="U291" i="5"/>
  <c r="AD291" i="5"/>
  <c r="AM291" i="5"/>
  <c r="AW291" i="5"/>
  <c r="F292" i="5"/>
  <c r="U292" i="5"/>
  <c r="AE292" i="5"/>
  <c r="AN292" i="5"/>
  <c r="AX292" i="5"/>
  <c r="V293" i="5"/>
  <c r="AE293" i="5"/>
  <c r="AO293" i="5"/>
  <c r="AY293" i="5"/>
  <c r="G294" i="5"/>
  <c r="P294" i="5"/>
  <c r="Y294" i="5"/>
  <c r="AH294" i="5"/>
  <c r="AQ294" i="5"/>
  <c r="BA294" i="5"/>
  <c r="K295" i="5"/>
  <c r="T295" i="5"/>
  <c r="AC295" i="5"/>
  <c r="AL295" i="5"/>
  <c r="AV295" i="5"/>
  <c r="N296" i="5"/>
  <c r="X296" i="5"/>
  <c r="AG296" i="5"/>
  <c r="AP296" i="5"/>
  <c r="AZ296" i="5"/>
  <c r="H297" i="5"/>
  <c r="Q297" i="5"/>
  <c r="Z297" i="5"/>
  <c r="AI297" i="5"/>
  <c r="AT297" i="5"/>
  <c r="BC297" i="5"/>
  <c r="L298" i="5"/>
  <c r="F286" i="5"/>
  <c r="I286" i="5"/>
  <c r="Q286" i="5"/>
  <c r="Z286" i="5"/>
  <c r="AI286" i="5"/>
  <c r="AR286" i="5"/>
  <c r="BB286" i="5"/>
  <c r="L287" i="5"/>
  <c r="U287" i="5"/>
  <c r="AD287" i="5"/>
  <c r="AM287" i="5"/>
  <c r="AW287" i="5"/>
  <c r="F288" i="5"/>
  <c r="N288" i="5"/>
  <c r="X288" i="5"/>
  <c r="AG288" i="5"/>
  <c r="AP288" i="5"/>
  <c r="AZ288" i="5"/>
  <c r="H289" i="5"/>
  <c r="Q289" i="5"/>
  <c r="Z289" i="5"/>
  <c r="AI289" i="5"/>
  <c r="AT289" i="5"/>
  <c r="BC289" i="5"/>
  <c r="L290" i="5"/>
  <c r="T290" i="5"/>
  <c r="AC290" i="5"/>
  <c r="AL290" i="5"/>
  <c r="AV290" i="5"/>
  <c r="M291" i="5"/>
  <c r="V291" i="5"/>
  <c r="AE291" i="5"/>
  <c r="AN291" i="5"/>
  <c r="AX291" i="5"/>
  <c r="W292" i="5"/>
  <c r="AF292" i="5"/>
  <c r="AO292" i="5"/>
  <c r="AY292" i="5"/>
  <c r="W293" i="5"/>
  <c r="AG293" i="5"/>
  <c r="AP293" i="5"/>
  <c r="AZ293" i="5"/>
  <c r="H294" i="5"/>
  <c r="Q294" i="5"/>
  <c r="Z294" i="5"/>
  <c r="AI294" i="5"/>
  <c r="AR294" i="5"/>
  <c r="BC294" i="5"/>
  <c r="L295" i="5"/>
  <c r="U295" i="5"/>
  <c r="AD295" i="5"/>
  <c r="AM295" i="5"/>
  <c r="AW295" i="5"/>
  <c r="F296" i="5"/>
  <c r="P296" i="5"/>
  <c r="Y296" i="5"/>
  <c r="AH296" i="5"/>
  <c r="AQ296" i="5"/>
  <c r="BA296" i="5"/>
  <c r="I297" i="5"/>
  <c r="R297" i="5"/>
  <c r="AA297" i="5"/>
  <c r="AK297" i="5"/>
  <c r="AU297" i="5"/>
  <c r="M298" i="5"/>
  <c r="J286" i="5"/>
  <c r="R286" i="5"/>
  <c r="AA286" i="5"/>
  <c r="AJ286" i="5"/>
  <c r="AT286" i="5"/>
  <c r="M287" i="5"/>
  <c r="V287" i="5"/>
  <c r="AE287" i="5"/>
  <c r="AN287" i="5"/>
  <c r="AX287" i="5"/>
  <c r="G288" i="5"/>
  <c r="P288" i="5"/>
  <c r="Y288" i="5"/>
  <c r="AH288" i="5"/>
  <c r="AQ288" i="5"/>
  <c r="BA288" i="5"/>
  <c r="I289" i="5"/>
  <c r="R289" i="5"/>
  <c r="AA289" i="5"/>
  <c r="AK289" i="5"/>
  <c r="AU289" i="5"/>
  <c r="U290" i="5"/>
  <c r="AD290" i="5"/>
  <c r="AM290" i="5"/>
  <c r="AX290" i="5"/>
  <c r="F291" i="5"/>
  <c r="N291" i="5"/>
  <c r="W291" i="5"/>
  <c r="AF291" i="5"/>
  <c r="AO291" i="5"/>
  <c r="AY291" i="5"/>
  <c r="G292" i="5"/>
  <c r="O292" i="5"/>
  <c r="X292" i="5"/>
  <c r="AG292" i="5"/>
  <c r="AP292" i="5"/>
  <c r="AZ292" i="5"/>
  <c r="H293" i="5"/>
  <c r="Y293" i="5"/>
  <c r="AH293" i="5"/>
  <c r="AQ293" i="5"/>
  <c r="BA293" i="5"/>
  <c r="I294" i="5"/>
  <c r="R294" i="5"/>
  <c r="AA294" i="5"/>
  <c r="AJ294" i="5"/>
  <c r="AU294" i="5"/>
  <c r="M295" i="5"/>
  <c r="V295" i="5"/>
  <c r="AE295" i="5"/>
  <c r="AN295" i="5"/>
  <c r="AX295" i="5"/>
  <c r="H296" i="5"/>
  <c r="Q296" i="5"/>
  <c r="Z296" i="5"/>
  <c r="AI296" i="5"/>
  <c r="AR296" i="5"/>
  <c r="BB296" i="5"/>
  <c r="J297" i="5"/>
  <c r="S297" i="5"/>
  <c r="AC297" i="5"/>
  <c r="AL297" i="5"/>
  <c r="AV297" i="5"/>
  <c r="F337" i="5"/>
  <c r="K286" i="5"/>
  <c r="S286" i="5"/>
  <c r="AB286" i="5"/>
  <c r="AK286" i="5"/>
  <c r="AV286" i="5"/>
  <c r="F287" i="5"/>
  <c r="N287" i="5"/>
  <c r="W287" i="5"/>
  <c r="AF287" i="5"/>
  <c r="AO287" i="5"/>
  <c r="AY287" i="5"/>
  <c r="I288" i="5"/>
  <c r="Q288" i="5"/>
  <c r="Z288" i="5"/>
  <c r="AI288" i="5"/>
  <c r="AR288" i="5"/>
  <c r="BB288" i="5"/>
  <c r="J289" i="5"/>
  <c r="S289" i="5"/>
  <c r="AC289" i="5"/>
  <c r="AL289" i="5"/>
  <c r="AV289" i="5"/>
  <c r="V290" i="5"/>
  <c r="AE290" i="5"/>
  <c r="AO290" i="5"/>
  <c r="AY290" i="5"/>
  <c r="G291" i="5"/>
  <c r="O291" i="5"/>
  <c r="X291" i="5"/>
  <c r="AG291" i="5"/>
  <c r="AP291" i="5"/>
  <c r="AZ291" i="5"/>
  <c r="I292" i="5"/>
  <c r="P292" i="5"/>
  <c r="Y292" i="5"/>
  <c r="AH292" i="5"/>
  <c r="AQ292" i="5"/>
  <c r="BA292" i="5"/>
  <c r="I293" i="5"/>
  <c r="Q293" i="5"/>
  <c r="Z293" i="5"/>
  <c r="AI293" i="5"/>
  <c r="AR293" i="5"/>
  <c r="BB293" i="5"/>
  <c r="J294" i="5"/>
  <c r="S294" i="5"/>
  <c r="AB294" i="5"/>
  <c r="AL294" i="5"/>
  <c r="AV294" i="5"/>
  <c r="N295" i="5"/>
  <c r="W295" i="5"/>
  <c r="AF295" i="5"/>
  <c r="AO295" i="5"/>
  <c r="AZ295" i="5"/>
  <c r="I296" i="5"/>
  <c r="R296" i="5"/>
  <c r="AA296" i="5"/>
  <c r="AJ296" i="5"/>
  <c r="AT296" i="5"/>
  <c r="BC296" i="5"/>
  <c r="K297" i="5"/>
  <c r="U297" i="5"/>
  <c r="AD297" i="5"/>
  <c r="AM297" i="5"/>
  <c r="AW297" i="5"/>
  <c r="F298" i="5"/>
  <c r="O298" i="5"/>
  <c r="X298" i="5"/>
  <c r="AE298" i="5"/>
  <c r="AO298" i="5"/>
  <c r="AY298" i="5"/>
  <c r="O299" i="5"/>
  <c r="W299" i="5"/>
  <c r="AF299" i="5"/>
  <c r="T286" i="5"/>
  <c r="AC286" i="5"/>
  <c r="AM286" i="5"/>
  <c r="AW286" i="5"/>
  <c r="G287" i="5"/>
  <c r="O287" i="5"/>
  <c r="X287" i="5"/>
  <c r="AG287" i="5"/>
  <c r="AP287" i="5"/>
  <c r="BA287" i="5"/>
  <c r="R288" i="5"/>
  <c r="AA288" i="5"/>
  <c r="AJ288" i="5"/>
  <c r="AT288" i="5"/>
  <c r="BC288" i="5"/>
  <c r="K289" i="5"/>
  <c r="U289" i="5"/>
  <c r="AD289" i="5"/>
  <c r="AM289" i="5"/>
  <c r="AW289" i="5"/>
  <c r="F290" i="5"/>
  <c r="N290" i="5"/>
  <c r="W290" i="5"/>
  <c r="AG290" i="5"/>
  <c r="AP290" i="5"/>
  <c r="AZ290" i="5"/>
  <c r="H291" i="5"/>
  <c r="P291" i="5"/>
  <c r="Y291" i="5"/>
  <c r="AH291" i="5"/>
  <c r="AQ291" i="5"/>
  <c r="BB291" i="5"/>
  <c r="J292" i="5"/>
  <c r="Q292" i="5"/>
  <c r="Z292" i="5"/>
  <c r="AI292" i="5"/>
  <c r="AR292" i="5"/>
  <c r="BB292" i="5"/>
  <c r="K293" i="5"/>
  <c r="R293" i="5"/>
  <c r="AA293" i="5"/>
  <c r="AJ293" i="5"/>
  <c r="AT293" i="5"/>
  <c r="BC293" i="5"/>
  <c r="K294" i="5"/>
  <c r="T294" i="5"/>
  <c r="AD294" i="5"/>
  <c r="AM294" i="5"/>
  <c r="AW294" i="5"/>
  <c r="F295" i="5"/>
  <c r="O295" i="5"/>
  <c r="X295" i="5"/>
  <c r="AG295" i="5"/>
  <c r="AQ295" i="5"/>
  <c r="BA295" i="5"/>
  <c r="J296" i="5"/>
  <c r="S296" i="5"/>
  <c r="AB296" i="5"/>
  <c r="AK296" i="5"/>
  <c r="AU296" i="5"/>
  <c r="M297" i="5"/>
  <c r="V297" i="5"/>
  <c r="AE297" i="5"/>
  <c r="AN297" i="5"/>
  <c r="AX297" i="5"/>
  <c r="G298" i="5"/>
  <c r="P298" i="5"/>
  <c r="AG298" i="5"/>
  <c r="AP298" i="5"/>
  <c r="AZ298" i="5"/>
  <c r="G299" i="5"/>
  <c r="P299" i="5"/>
  <c r="X299" i="5"/>
  <c r="AG299" i="5"/>
  <c r="AP299" i="5"/>
  <c r="BA299" i="5"/>
  <c r="G300" i="5"/>
  <c r="O300" i="5"/>
  <c r="W300" i="5"/>
  <c r="AD300" i="5"/>
  <c r="AL300" i="5"/>
  <c r="AU300" i="5"/>
  <c r="BC300" i="5"/>
  <c r="I301" i="5"/>
  <c r="L286" i="5"/>
  <c r="U286" i="5"/>
  <c r="AE286" i="5"/>
  <c r="AN286" i="5"/>
  <c r="AX286" i="5"/>
  <c r="H287" i="5"/>
  <c r="P287" i="5"/>
  <c r="Y287" i="5"/>
  <c r="AH287" i="5"/>
  <c r="AR287" i="5"/>
  <c r="BB287" i="5"/>
  <c r="J288" i="5"/>
  <c r="S288" i="5"/>
  <c r="AB288" i="5"/>
  <c r="AK288" i="5"/>
  <c r="AU288" i="5"/>
  <c r="M289" i="5"/>
  <c r="V289" i="5"/>
  <c r="AE289" i="5"/>
  <c r="AN289" i="5"/>
  <c r="AX289" i="5"/>
  <c r="G290" i="5"/>
  <c r="O290" i="5"/>
  <c r="Y290" i="5"/>
  <c r="AH290" i="5"/>
  <c r="AQ290" i="5"/>
  <c r="BA290" i="5"/>
  <c r="I291" i="5"/>
  <c r="Q291" i="5"/>
  <c r="Z291" i="5"/>
  <c r="AI291" i="5"/>
  <c r="AT291" i="5"/>
  <c r="BC291" i="5"/>
  <c r="K292" i="5"/>
  <c r="R292" i="5"/>
  <c r="AA292" i="5"/>
  <c r="AJ292" i="5"/>
  <c r="AT292" i="5"/>
  <c r="L293" i="5"/>
  <c r="S293" i="5"/>
  <c r="AB293" i="5"/>
  <c r="AK293" i="5"/>
  <c r="AU293" i="5"/>
  <c r="L294" i="5"/>
  <c r="V294" i="5"/>
  <c r="AE294" i="5"/>
  <c r="AN294" i="5"/>
  <c r="AX294" i="5"/>
  <c r="G295" i="5"/>
  <c r="P295" i="5"/>
  <c r="Y295" i="5"/>
  <c r="AI295" i="5"/>
  <c r="AR295" i="5"/>
  <c r="BB295" i="5"/>
  <c r="K296" i="5"/>
  <c r="T296" i="5"/>
  <c r="AC296" i="5"/>
  <c r="AL296" i="5"/>
  <c r="AW296" i="5"/>
  <c r="N297" i="5"/>
  <c r="W297" i="5"/>
  <c r="AF297" i="5"/>
  <c r="AO297" i="5"/>
  <c r="AY297" i="5"/>
  <c r="H298" i="5"/>
  <c r="R298" i="5"/>
  <c r="Y298" i="5"/>
  <c r="AH298" i="5"/>
  <c r="AQ298" i="5"/>
  <c r="BA298" i="5"/>
  <c r="H299" i="5"/>
  <c r="Q299" i="5"/>
  <c r="Y299" i="5"/>
  <c r="AH299" i="5"/>
  <c r="AR299" i="5"/>
  <c r="M286" i="5"/>
  <c r="W286" i="5"/>
  <c r="AF286" i="5"/>
  <c r="AO286" i="5"/>
  <c r="AY286" i="5"/>
  <c r="I287" i="5"/>
  <c r="Q287" i="5"/>
  <c r="Z287" i="5"/>
  <c r="AJ287" i="5"/>
  <c r="AT287" i="5"/>
  <c r="BC287" i="5"/>
  <c r="K288" i="5"/>
  <c r="T288" i="5"/>
  <c r="AC288" i="5"/>
  <c r="AL288" i="5"/>
  <c r="AW288" i="5"/>
  <c r="N289" i="5"/>
  <c r="W289" i="5"/>
  <c r="AF289" i="5"/>
  <c r="AO289" i="5"/>
  <c r="AY289" i="5"/>
  <c r="H290" i="5"/>
  <c r="Q290" i="5"/>
  <c r="Z290" i="5"/>
  <c r="AI290" i="5"/>
  <c r="AR290" i="5"/>
  <c r="BB290" i="5"/>
  <c r="J291" i="5"/>
  <c r="R291" i="5"/>
  <c r="AA291" i="5"/>
  <c r="AK291" i="5"/>
  <c r="AU291" i="5"/>
  <c r="L292" i="5"/>
  <c r="S292" i="5"/>
  <c r="AB292" i="5"/>
  <c r="AK292" i="5"/>
  <c r="AV292" i="5"/>
  <c r="M293" i="5"/>
  <c r="T293" i="5"/>
  <c r="AC293" i="5"/>
  <c r="AL293" i="5"/>
  <c r="AV293" i="5"/>
  <c r="N294" i="5"/>
  <c r="W294" i="5"/>
  <c r="AF294" i="5"/>
  <c r="AO294" i="5"/>
  <c r="AY294" i="5"/>
  <c r="H295" i="5"/>
  <c r="Q295" i="5"/>
  <c r="AA295" i="5"/>
  <c r="AJ295" i="5"/>
  <c r="AT295" i="5"/>
  <c r="L288" i="5"/>
  <c r="O289" i="5"/>
  <c r="M292" i="5"/>
  <c r="F293" i="5"/>
  <c r="AO296" i="5"/>
  <c r="P297" i="5"/>
  <c r="BB297" i="5"/>
  <c r="U298" i="5"/>
  <c r="AD298" i="5"/>
  <c r="AU298" i="5"/>
  <c r="I299" i="5"/>
  <c r="U299" i="5"/>
  <c r="AK299" i="5"/>
  <c r="AW299" i="5"/>
  <c r="N300" i="5"/>
  <c r="X300" i="5"/>
  <c r="AF300" i="5"/>
  <c r="AO300" i="5"/>
  <c r="AY300" i="5"/>
  <c r="O301" i="5"/>
  <c r="W301" i="5"/>
  <c r="AD301" i="5"/>
  <c r="AL301" i="5"/>
  <c r="AU301" i="5"/>
  <c r="BC301" i="5"/>
  <c r="J302" i="5"/>
  <c r="O286" i="5"/>
  <c r="R287" i="5"/>
  <c r="U288" i="5"/>
  <c r="X289" i="5"/>
  <c r="R290" i="5"/>
  <c r="S291" i="5"/>
  <c r="F294" i="5"/>
  <c r="I295" i="5"/>
  <c r="L296" i="5"/>
  <c r="AX296" i="5"/>
  <c r="X297" i="5"/>
  <c r="V298" i="5"/>
  <c r="AI298" i="5"/>
  <c r="AV298" i="5"/>
  <c r="J299" i="5"/>
  <c r="V299" i="5"/>
  <c r="AL299" i="5"/>
  <c r="AX299" i="5"/>
  <c r="P300" i="5"/>
  <c r="AG300" i="5"/>
  <c r="AP300" i="5"/>
  <c r="AZ300" i="5"/>
  <c r="G301" i="5"/>
  <c r="P301" i="5"/>
  <c r="X301" i="5"/>
  <c r="AE301" i="5"/>
  <c r="AM301" i="5"/>
  <c r="AV301" i="5"/>
  <c r="K302" i="5"/>
  <c r="S302" i="5"/>
  <c r="Z302" i="5"/>
  <c r="AH302" i="5"/>
  <c r="AP302" i="5"/>
  <c r="AY302" i="5"/>
  <c r="N303" i="5"/>
  <c r="V303" i="5"/>
  <c r="AC303" i="5"/>
  <c r="AK303" i="5"/>
  <c r="AT303" i="5"/>
  <c r="BB303" i="5"/>
  <c r="J304" i="5"/>
  <c r="R304" i="5"/>
  <c r="AG304" i="5"/>
  <c r="AO304" i="5"/>
  <c r="AX304" i="5"/>
  <c r="F305" i="5"/>
  <c r="N305" i="5"/>
  <c r="V305" i="5"/>
  <c r="AJ305" i="5"/>
  <c r="AR305" i="5"/>
  <c r="BA305" i="5"/>
  <c r="P306" i="5"/>
  <c r="X306" i="5"/>
  <c r="AD306" i="5"/>
  <c r="AL306" i="5"/>
  <c r="AU306" i="5"/>
  <c r="BC306" i="5"/>
  <c r="K307" i="5"/>
  <c r="S307" i="5"/>
  <c r="AA307" i="5"/>
  <c r="AI307" i="5"/>
  <c r="AQ307" i="5"/>
  <c r="AZ307" i="5"/>
  <c r="X286" i="5"/>
  <c r="AB287" i="5"/>
  <c r="AD288" i="5"/>
  <c r="AG289" i="5"/>
  <c r="AA290" i="5"/>
  <c r="AC291" i="5"/>
  <c r="T292" i="5"/>
  <c r="O294" i="5"/>
  <c r="S295" i="5"/>
  <c r="M296" i="5"/>
  <c r="AY296" i="5"/>
  <c r="Y297" i="5"/>
  <c r="W298" i="5"/>
  <c r="AJ298" i="5"/>
  <c r="AX298" i="5"/>
  <c r="K299" i="5"/>
  <c r="Z299" i="5"/>
  <c r="AM299" i="5"/>
  <c r="AY299" i="5"/>
  <c r="H300" i="5"/>
  <c r="Q300" i="5"/>
  <c r="AH300" i="5"/>
  <c r="AQ300" i="5"/>
  <c r="BA300" i="5"/>
  <c r="H301" i="5"/>
  <c r="Q301" i="5"/>
  <c r="AF301" i="5"/>
  <c r="AN301" i="5"/>
  <c r="AW301" i="5"/>
  <c r="L302" i="5"/>
  <c r="T302" i="5"/>
  <c r="AA302" i="5"/>
  <c r="AI302" i="5"/>
  <c r="AQ302" i="5"/>
  <c r="AZ302" i="5"/>
  <c r="G303" i="5"/>
  <c r="O303" i="5"/>
  <c r="W303" i="5"/>
  <c r="AD303" i="5"/>
  <c r="AL303" i="5"/>
  <c r="AU303" i="5"/>
  <c r="BC303" i="5"/>
  <c r="K304" i="5"/>
  <c r="S304" i="5"/>
  <c r="Z304" i="5"/>
  <c r="AH304" i="5"/>
  <c r="AP304" i="5"/>
  <c r="AY304" i="5"/>
  <c r="G305" i="5"/>
  <c r="O305" i="5"/>
  <c r="W305" i="5"/>
  <c r="AC305" i="5"/>
  <c r="AK305" i="5"/>
  <c r="AT305" i="5"/>
  <c r="BB305" i="5"/>
  <c r="Q306" i="5"/>
  <c r="Y306" i="5"/>
  <c r="AE306" i="5"/>
  <c r="AM306" i="5"/>
  <c r="AV306" i="5"/>
  <c r="L307" i="5"/>
  <c r="T307" i="5"/>
  <c r="AB307" i="5"/>
  <c r="AJ307" i="5"/>
  <c r="AR307" i="5"/>
  <c r="BA307" i="5"/>
  <c r="I308" i="5"/>
  <c r="Q308" i="5"/>
  <c r="Y308" i="5"/>
  <c r="AF308" i="5"/>
  <c r="AN308" i="5"/>
  <c r="AW308" i="5"/>
  <c r="M309" i="5"/>
  <c r="U309" i="5"/>
  <c r="AC309" i="5"/>
  <c r="AK309" i="5"/>
  <c r="AT309" i="5"/>
  <c r="BB309" i="5"/>
  <c r="J310" i="5"/>
  <c r="R310" i="5"/>
  <c r="AG310" i="5"/>
  <c r="AG286" i="5"/>
  <c r="AK287" i="5"/>
  <c r="AN288" i="5"/>
  <c r="AP289" i="5"/>
  <c r="AJ290" i="5"/>
  <c r="AL291" i="5"/>
  <c r="AC292" i="5"/>
  <c r="U293" i="5"/>
  <c r="X294" i="5"/>
  <c r="AB295" i="5"/>
  <c r="U296" i="5"/>
  <c r="AG297" i="5"/>
  <c r="J298" i="5"/>
  <c r="AK298" i="5"/>
  <c r="BB298" i="5"/>
  <c r="M299" i="5"/>
  <c r="AB299" i="5"/>
  <c r="AN299" i="5"/>
  <c r="BB299" i="5"/>
  <c r="I300" i="5"/>
  <c r="R300" i="5"/>
  <c r="Z300" i="5"/>
  <c r="AI300" i="5"/>
  <c r="AR300" i="5"/>
  <c r="BB300" i="5"/>
  <c r="J301" i="5"/>
  <c r="R301" i="5"/>
  <c r="AG301" i="5"/>
  <c r="AO301" i="5"/>
  <c r="AX301" i="5"/>
  <c r="M302" i="5"/>
  <c r="U302" i="5"/>
  <c r="AB302" i="5"/>
  <c r="AJ302" i="5"/>
  <c r="AR302" i="5"/>
  <c r="BA302" i="5"/>
  <c r="H303" i="5"/>
  <c r="P303" i="5"/>
  <c r="X303" i="5"/>
  <c r="AP286" i="5"/>
  <c r="AU287" i="5"/>
  <c r="AX288" i="5"/>
  <c r="AZ289" i="5"/>
  <c r="AT290" i="5"/>
  <c r="AV291" i="5"/>
  <c r="AM292" i="5"/>
  <c r="AD293" i="5"/>
  <c r="AG294" i="5"/>
  <c r="AK295" i="5"/>
  <c r="V296" i="5"/>
  <c r="AH297" i="5"/>
  <c r="K298" i="5"/>
  <c r="Z298" i="5"/>
  <c r="AL298" i="5"/>
  <c r="BC298" i="5"/>
  <c r="N299" i="5"/>
  <c r="AC299" i="5"/>
  <c r="AO299" i="5"/>
  <c r="BC299" i="5"/>
  <c r="J300" i="5"/>
  <c r="S300" i="5"/>
  <c r="AA300" i="5"/>
  <c r="AJ300" i="5"/>
  <c r="AT300" i="5"/>
  <c r="K301" i="5"/>
  <c r="S301" i="5"/>
  <c r="Z301" i="5"/>
  <c r="AH301" i="5"/>
  <c r="AP301" i="5"/>
  <c r="AY301" i="5"/>
  <c r="N302" i="5"/>
  <c r="V302" i="5"/>
  <c r="AC302" i="5"/>
  <c r="AK302" i="5"/>
  <c r="AT302" i="5"/>
  <c r="BB302" i="5"/>
  <c r="I303" i="5"/>
  <c r="Q303" i="5"/>
  <c r="AF303" i="5"/>
  <c r="AN303" i="5"/>
  <c r="AW303" i="5"/>
  <c r="M304" i="5"/>
  <c r="U304" i="5"/>
  <c r="AB304" i="5"/>
  <c r="AJ304" i="5"/>
  <c r="AR304" i="5"/>
  <c r="BA304" i="5"/>
  <c r="I305" i="5"/>
  <c r="Q305" i="5"/>
  <c r="Y305" i="5"/>
  <c r="AE305" i="5"/>
  <c r="AM305" i="5"/>
  <c r="AV305" i="5"/>
  <c r="K306" i="5"/>
  <c r="S306" i="5"/>
  <c r="AG306" i="5"/>
  <c r="AO306" i="5"/>
  <c r="AX306" i="5"/>
  <c r="F307" i="5"/>
  <c r="N307" i="5"/>
  <c r="V307" i="5"/>
  <c r="AD307" i="5"/>
  <c r="AL307" i="5"/>
  <c r="AU307" i="5"/>
  <c r="BC307" i="5"/>
  <c r="K308" i="5"/>
  <c r="S308" i="5"/>
  <c r="AA308" i="5"/>
  <c r="AZ286" i="5"/>
  <c r="BC290" i="5"/>
  <c r="AW292" i="5"/>
  <c r="AM293" i="5"/>
  <c r="AP294" i="5"/>
  <c r="AU295" i="5"/>
  <c r="AD296" i="5"/>
  <c r="F297" i="5"/>
  <c r="AP297" i="5"/>
  <c r="N298" i="5"/>
  <c r="AA298" i="5"/>
  <c r="AM298" i="5"/>
  <c r="R299" i="5"/>
  <c r="AD299" i="5"/>
  <c r="AT299" i="5"/>
  <c r="K300" i="5"/>
  <c r="AB300" i="5"/>
  <c r="AK300" i="5"/>
  <c r="AV300" i="5"/>
  <c r="L301" i="5"/>
  <c r="T301" i="5"/>
  <c r="AA301" i="5"/>
  <c r="AI301" i="5"/>
  <c r="AQ301" i="5"/>
  <c r="AZ301" i="5"/>
  <c r="G302" i="5"/>
  <c r="O302" i="5"/>
  <c r="W302" i="5"/>
  <c r="AD302" i="5"/>
  <c r="AL302" i="5"/>
  <c r="AU302" i="5"/>
  <c r="BC302" i="5"/>
  <c r="J303" i="5"/>
  <c r="R303" i="5"/>
  <c r="AG303" i="5"/>
  <c r="AO303" i="5"/>
  <c r="AX303" i="5"/>
  <c r="F304" i="5"/>
  <c r="N304" i="5"/>
  <c r="V304" i="5"/>
  <c r="AC304" i="5"/>
  <c r="AK304" i="5"/>
  <c r="AT304" i="5"/>
  <c r="BB304" i="5"/>
  <c r="J305" i="5"/>
  <c r="R305" i="5"/>
  <c r="AF305" i="5"/>
  <c r="AN305" i="5"/>
  <c r="AW305" i="5"/>
  <c r="L306" i="5"/>
  <c r="T306" i="5"/>
  <c r="AA306" i="5"/>
  <c r="AH306" i="5"/>
  <c r="AP306" i="5"/>
  <c r="AY306" i="5"/>
  <c r="G307" i="5"/>
  <c r="O307" i="5"/>
  <c r="W307" i="5"/>
  <c r="AE307" i="5"/>
  <c r="AM307" i="5"/>
  <c r="AV307" i="5"/>
  <c r="L308" i="5"/>
  <c r="T308" i="5"/>
  <c r="AB308" i="5"/>
  <c r="AI308" i="5"/>
  <c r="AQ308" i="5"/>
  <c r="AZ308" i="5"/>
  <c r="H309" i="5"/>
  <c r="P309" i="5"/>
  <c r="X309" i="5"/>
  <c r="AF309" i="5"/>
  <c r="AN309" i="5"/>
  <c r="AW309" i="5"/>
  <c r="M310" i="5"/>
  <c r="U310" i="5"/>
  <c r="AB310" i="5"/>
  <c r="AJ310" i="5"/>
  <c r="AR310" i="5"/>
  <c r="J287" i="5"/>
  <c r="F289" i="5"/>
  <c r="J290" i="5"/>
  <c r="AN296" i="5"/>
  <c r="O297" i="5"/>
  <c r="AZ297" i="5"/>
  <c r="T298" i="5"/>
  <c r="AC298" i="5"/>
  <c r="AT298" i="5"/>
  <c r="T299" i="5"/>
  <c r="AJ299" i="5"/>
  <c r="AV299" i="5"/>
  <c r="M300" i="5"/>
  <c r="V300" i="5"/>
  <c r="AE300" i="5"/>
  <c r="AN300" i="5"/>
  <c r="AX300" i="5"/>
  <c r="N301" i="5"/>
  <c r="V301" i="5"/>
  <c r="AC301" i="5"/>
  <c r="AK301" i="5"/>
  <c r="AT301" i="5"/>
  <c r="BB301" i="5"/>
  <c r="I302" i="5"/>
  <c r="Q302" i="5"/>
  <c r="AF302" i="5"/>
  <c r="AN302" i="5"/>
  <c r="AW302" i="5"/>
  <c r="L303" i="5"/>
  <c r="T303" i="5"/>
  <c r="AA303" i="5"/>
  <c r="AI303" i="5"/>
  <c r="AQ303" i="5"/>
  <c r="AZ303" i="5"/>
  <c r="H304" i="5"/>
  <c r="P304" i="5"/>
  <c r="X304" i="5"/>
  <c r="AE304" i="5"/>
  <c r="AM304" i="5"/>
  <c r="AV304" i="5"/>
  <c r="L305" i="5"/>
  <c r="T305" i="5"/>
  <c r="AA305" i="5"/>
  <c r="AH305" i="5"/>
  <c r="AP305" i="5"/>
  <c r="AY305" i="5"/>
  <c r="AZ294" i="5"/>
  <c r="AR298" i="5"/>
  <c r="BA301" i="5"/>
  <c r="AE303" i="5"/>
  <c r="BA303" i="5"/>
  <c r="T304" i="5"/>
  <c r="AN304" i="5"/>
  <c r="H305" i="5"/>
  <c r="Z305" i="5"/>
  <c r="AU305" i="5"/>
  <c r="H306" i="5"/>
  <c r="V306" i="5"/>
  <c r="AJ306" i="5"/>
  <c r="BA306" i="5"/>
  <c r="P307" i="5"/>
  <c r="AF307" i="5"/>
  <c r="AW307" i="5"/>
  <c r="H308" i="5"/>
  <c r="V308" i="5"/>
  <c r="AG308" i="5"/>
  <c r="AR308" i="5"/>
  <c r="BC308" i="5"/>
  <c r="L309" i="5"/>
  <c r="W309" i="5"/>
  <c r="AH309" i="5"/>
  <c r="AR309" i="5"/>
  <c r="N310" i="5"/>
  <c r="X310" i="5"/>
  <c r="AF310" i="5"/>
  <c r="AP310" i="5"/>
  <c r="AZ310" i="5"/>
  <c r="O311" i="5"/>
  <c r="W311" i="5"/>
  <c r="AE311" i="5"/>
  <c r="AJ311" i="5"/>
  <c r="AR311" i="5"/>
  <c r="BA311" i="5"/>
  <c r="O312" i="5"/>
  <c r="W312" i="5"/>
  <c r="AE312" i="5"/>
  <c r="AJ312" i="5"/>
  <c r="AR312" i="5"/>
  <c r="BA312" i="5"/>
  <c r="H313" i="5"/>
  <c r="P313" i="5"/>
  <c r="X313" i="5"/>
  <c r="AQ313" i="5"/>
  <c r="AZ313" i="5"/>
  <c r="H314" i="5"/>
  <c r="P314" i="5"/>
  <c r="X314" i="5"/>
  <c r="AF314" i="5"/>
  <c r="AN314" i="5"/>
  <c r="AW314" i="5"/>
  <c r="K315" i="5"/>
  <c r="S315" i="5"/>
  <c r="AA315" i="5"/>
  <c r="AH315" i="5"/>
  <c r="AO315" i="5"/>
  <c r="AX315" i="5"/>
  <c r="L316" i="5"/>
  <c r="T316" i="5"/>
  <c r="AB316" i="5"/>
  <c r="AJ316" i="5"/>
  <c r="AP316" i="5"/>
  <c r="AY316" i="5"/>
  <c r="M317" i="5"/>
  <c r="U317" i="5"/>
  <c r="AC317" i="5"/>
  <c r="AK317" i="5"/>
  <c r="AR317" i="5"/>
  <c r="BA317" i="5"/>
  <c r="I318" i="5"/>
  <c r="Q318" i="5"/>
  <c r="Y318" i="5"/>
  <c r="AG318" i="5"/>
  <c r="AW318" i="5"/>
  <c r="L319" i="5"/>
  <c r="G297" i="5"/>
  <c r="AE302" i="5"/>
  <c r="AH303" i="5"/>
  <c r="W304" i="5"/>
  <c r="AQ304" i="5"/>
  <c r="K305" i="5"/>
  <c r="AX305" i="5"/>
  <c r="W306" i="5"/>
  <c r="AK306" i="5"/>
  <c r="BB306" i="5"/>
  <c r="Q307" i="5"/>
  <c r="AG307" i="5"/>
  <c r="AX307" i="5"/>
  <c r="J308" i="5"/>
  <c r="W308" i="5"/>
  <c r="AH308" i="5"/>
  <c r="AT308" i="5"/>
  <c r="N309" i="5"/>
  <c r="Y309" i="5"/>
  <c r="AI309" i="5"/>
  <c r="AU309" i="5"/>
  <c r="O310" i="5"/>
  <c r="Y310" i="5"/>
  <c r="AH310" i="5"/>
  <c r="AQ310" i="5"/>
  <c r="BA310" i="5"/>
  <c r="H311" i="5"/>
  <c r="P311" i="5"/>
  <c r="X311" i="5"/>
  <c r="AF311" i="5"/>
  <c r="AK311" i="5"/>
  <c r="AT311" i="5"/>
  <c r="BB311" i="5"/>
  <c r="H312" i="5"/>
  <c r="P312" i="5"/>
  <c r="X312" i="5"/>
  <c r="AF312" i="5"/>
  <c r="AK312" i="5"/>
  <c r="AT312" i="5"/>
  <c r="BB312" i="5"/>
  <c r="I313" i="5"/>
  <c r="Q313" i="5"/>
  <c r="Y313" i="5"/>
  <c r="AJ313" i="5"/>
  <c r="AR313" i="5"/>
  <c r="BA313" i="5"/>
  <c r="I314" i="5"/>
  <c r="Q314" i="5"/>
  <c r="Y314" i="5"/>
  <c r="AG314" i="5"/>
  <c r="AO314" i="5"/>
  <c r="AX314" i="5"/>
  <c r="L315" i="5"/>
  <c r="T315" i="5"/>
  <c r="AB315" i="5"/>
  <c r="AI315" i="5"/>
  <c r="AP315" i="5"/>
  <c r="AY315" i="5"/>
  <c r="F316" i="5"/>
  <c r="M316" i="5"/>
  <c r="U316" i="5"/>
  <c r="AC316" i="5"/>
  <c r="AK316" i="5"/>
  <c r="AQ316" i="5"/>
  <c r="AZ316" i="5"/>
  <c r="N317" i="5"/>
  <c r="V317" i="5"/>
  <c r="AD317" i="5"/>
  <c r="AT317" i="5"/>
  <c r="BB317" i="5"/>
  <c r="J318" i="5"/>
  <c r="AQ297" i="5"/>
  <c r="AG302" i="5"/>
  <c r="K303" i="5"/>
  <c r="AJ303" i="5"/>
  <c r="AU304" i="5"/>
  <c r="M305" i="5"/>
  <c r="AD305" i="5"/>
  <c r="AZ305" i="5"/>
  <c r="J306" i="5"/>
  <c r="AN306" i="5"/>
  <c r="R307" i="5"/>
  <c r="AH307" i="5"/>
  <c r="AY307" i="5"/>
  <c r="M308" i="5"/>
  <c r="X308" i="5"/>
  <c r="AJ308" i="5"/>
  <c r="AU308" i="5"/>
  <c r="O309" i="5"/>
  <c r="Z309" i="5"/>
  <c r="AJ309" i="5"/>
  <c r="AV309" i="5"/>
  <c r="F310" i="5"/>
  <c r="P310" i="5"/>
  <c r="AI310" i="5"/>
  <c r="AT310" i="5"/>
  <c r="BB310" i="5"/>
  <c r="I311" i="5"/>
  <c r="Q311" i="5"/>
  <c r="Y311" i="5"/>
  <c r="AL311" i="5"/>
  <c r="AU311" i="5"/>
  <c r="BC311" i="5"/>
  <c r="I312" i="5"/>
  <c r="Q312" i="5"/>
  <c r="Y312" i="5"/>
  <c r="AL312" i="5"/>
  <c r="AU312" i="5"/>
  <c r="BC312" i="5"/>
  <c r="J313" i="5"/>
  <c r="R313" i="5"/>
  <c r="Z313" i="5"/>
  <c r="AK313" i="5"/>
  <c r="AT313" i="5"/>
  <c r="BB313" i="5"/>
  <c r="J314" i="5"/>
  <c r="R314" i="5"/>
  <c r="Z314" i="5"/>
  <c r="AH314" i="5"/>
  <c r="AP314" i="5"/>
  <c r="AY314" i="5"/>
  <c r="M315" i="5"/>
  <c r="U315" i="5"/>
  <c r="AC315" i="5"/>
  <c r="AJ315" i="5"/>
  <c r="AQ315" i="5"/>
  <c r="AZ315" i="5"/>
  <c r="N316" i="5"/>
  <c r="V316" i="5"/>
  <c r="AD316" i="5"/>
  <c r="AR316" i="5"/>
  <c r="BA316" i="5"/>
  <c r="O317" i="5"/>
  <c r="W317" i="5"/>
  <c r="AE317" i="5"/>
  <c r="AU317" i="5"/>
  <c r="BC317" i="5"/>
  <c r="K318" i="5"/>
  <c r="S318" i="5"/>
  <c r="AA318" i="5"/>
  <c r="AI318" i="5"/>
  <c r="AP318" i="5"/>
  <c r="AY318" i="5"/>
  <c r="G319" i="5"/>
  <c r="N319" i="5"/>
  <c r="V319" i="5"/>
  <c r="AD319" i="5"/>
  <c r="AL319" i="5"/>
  <c r="AU319" i="5"/>
  <c r="BC319" i="5"/>
  <c r="J320" i="5"/>
  <c r="R320" i="5"/>
  <c r="BC295" i="5"/>
  <c r="L300" i="5"/>
  <c r="M301" i="5"/>
  <c r="AM302" i="5"/>
  <c r="M303" i="5"/>
  <c r="AM303" i="5"/>
  <c r="G304" i="5"/>
  <c r="AA304" i="5"/>
  <c r="AW304" i="5"/>
  <c r="P305" i="5"/>
  <c r="AG305" i="5"/>
  <c r="BC305" i="5"/>
  <c r="M306" i="5"/>
  <c r="AQ306" i="5"/>
  <c r="U307" i="5"/>
  <c r="AK307" i="5"/>
  <c r="BB307" i="5"/>
  <c r="N308" i="5"/>
  <c r="Z308" i="5"/>
  <c r="AK308" i="5"/>
  <c r="AV308" i="5"/>
  <c r="F309" i="5"/>
  <c r="Q309" i="5"/>
  <c r="AA309" i="5"/>
  <c r="AL309" i="5"/>
  <c r="AX309" i="5"/>
  <c r="G310" i="5"/>
  <c r="Q310" i="5"/>
  <c r="Z310" i="5"/>
  <c r="AK310" i="5"/>
  <c r="AU310" i="5"/>
  <c r="BC310" i="5"/>
  <c r="J311" i="5"/>
  <c r="R311" i="5"/>
  <c r="Z311" i="5"/>
  <c r="AM311" i="5"/>
  <c r="AV311" i="5"/>
  <c r="J312" i="5"/>
  <c r="R312" i="5"/>
  <c r="Z312" i="5"/>
  <c r="AM312" i="5"/>
  <c r="AV312" i="5"/>
  <c r="K313" i="5"/>
  <c r="S313" i="5"/>
  <c r="AA313" i="5"/>
  <c r="AG313" i="5"/>
  <c r="AL313" i="5"/>
  <c r="AU313" i="5"/>
  <c r="BC313" i="5"/>
  <c r="K314" i="5"/>
  <c r="S314" i="5"/>
  <c r="AA314" i="5"/>
  <c r="AI314" i="5"/>
  <c r="AQ314" i="5"/>
  <c r="AZ314" i="5"/>
  <c r="N315" i="5"/>
  <c r="V315" i="5"/>
  <c r="AD315" i="5"/>
  <c r="AK315" i="5"/>
  <c r="AR315" i="5"/>
  <c r="BA315" i="5"/>
  <c r="G316" i="5"/>
  <c r="O316" i="5"/>
  <c r="W316" i="5"/>
  <c r="AE316" i="5"/>
  <c r="AL316" i="5"/>
  <c r="AT316" i="5"/>
  <c r="BB316" i="5"/>
  <c r="H317" i="5"/>
  <c r="P317" i="5"/>
  <c r="X317" i="5"/>
  <c r="AF317" i="5"/>
  <c r="AM317" i="5"/>
  <c r="AV317" i="5"/>
  <c r="L318" i="5"/>
  <c r="T318" i="5"/>
  <c r="AB318" i="5"/>
  <c r="AJ318" i="5"/>
  <c r="AQ318" i="5"/>
  <c r="AZ318" i="5"/>
  <c r="O319" i="5"/>
  <c r="W319" i="5"/>
  <c r="U300" i="5"/>
  <c r="U301" i="5"/>
  <c r="H302" i="5"/>
  <c r="AO302" i="5"/>
  <c r="S303" i="5"/>
  <c r="AP303" i="5"/>
  <c r="I304" i="5"/>
  <c r="AD304" i="5"/>
  <c r="AZ304" i="5"/>
  <c r="S305" i="5"/>
  <c r="AI305" i="5"/>
  <c r="N306" i="5"/>
  <c r="AB306" i="5"/>
  <c r="AR306" i="5"/>
  <c r="H307" i="5"/>
  <c r="X307" i="5"/>
  <c r="AN307" i="5"/>
  <c r="O308" i="5"/>
  <c r="AC308" i="5"/>
  <c r="AL308" i="5"/>
  <c r="AX308" i="5"/>
  <c r="G309" i="5"/>
  <c r="R309" i="5"/>
  <c r="AB309" i="5"/>
  <c r="AM309" i="5"/>
  <c r="AY309" i="5"/>
  <c r="H310" i="5"/>
  <c r="S310" i="5"/>
  <c r="AA310" i="5"/>
  <c r="AL310" i="5"/>
  <c r="AV310" i="5"/>
  <c r="K311" i="5"/>
  <c r="S311" i="5"/>
  <c r="AA311" i="5"/>
  <c r="AN311" i="5"/>
  <c r="AW311" i="5"/>
  <c r="K312" i="5"/>
  <c r="S312" i="5"/>
  <c r="AA312" i="5"/>
  <c r="AN312" i="5"/>
  <c r="AW312" i="5"/>
  <c r="L313" i="5"/>
  <c r="T313" i="5"/>
  <c r="AB313" i="5"/>
  <c r="AM313" i="5"/>
  <c r="AV313" i="5"/>
  <c r="L314" i="5"/>
  <c r="T314" i="5"/>
  <c r="AB314" i="5"/>
  <c r="AJ314" i="5"/>
  <c r="AR314" i="5"/>
  <c r="BA314" i="5"/>
  <c r="G315" i="5"/>
  <c r="O315" i="5"/>
  <c r="W315" i="5"/>
  <c r="AE315" i="5"/>
  <c r="AT315" i="5"/>
  <c r="BB315" i="5"/>
  <c r="H316" i="5"/>
  <c r="P316" i="5"/>
  <c r="X316" i="5"/>
  <c r="AF316" i="5"/>
  <c r="AU316" i="5"/>
  <c r="BC316" i="5"/>
  <c r="I317" i="5"/>
  <c r="Q317" i="5"/>
  <c r="Y317" i="5"/>
  <c r="AG317" i="5"/>
  <c r="AN317" i="5"/>
  <c r="AW317" i="5"/>
  <c r="M318" i="5"/>
  <c r="U318" i="5"/>
  <c r="AX293" i="5"/>
  <c r="S298" i="5"/>
  <c r="AE299" i="5"/>
  <c r="AC300" i="5"/>
  <c r="AB301" i="5"/>
  <c r="P302" i="5"/>
  <c r="AV302" i="5"/>
  <c r="U303" i="5"/>
  <c r="AR303" i="5"/>
  <c r="L304" i="5"/>
  <c r="AF304" i="5"/>
  <c r="BC304" i="5"/>
  <c r="U305" i="5"/>
  <c r="AL305" i="5"/>
  <c r="O306" i="5"/>
  <c r="AC306" i="5"/>
  <c r="AT306" i="5"/>
  <c r="I307" i="5"/>
  <c r="Y307" i="5"/>
  <c r="AO307" i="5"/>
  <c r="P308" i="5"/>
  <c r="AM308" i="5"/>
  <c r="AY308" i="5"/>
  <c r="I309" i="5"/>
  <c r="S309" i="5"/>
  <c r="AD309" i="5"/>
  <c r="AO309" i="5"/>
  <c r="AZ309" i="5"/>
  <c r="I310" i="5"/>
  <c r="T310" i="5"/>
  <c r="AC310" i="5"/>
  <c r="AM310" i="5"/>
  <c r="AW310" i="5"/>
  <c r="L311" i="5"/>
  <c r="T311" i="5"/>
  <c r="AB311" i="5"/>
  <c r="AO311" i="5"/>
  <c r="AX311" i="5"/>
  <c r="L312" i="5"/>
  <c r="T312" i="5"/>
  <c r="AB312" i="5"/>
  <c r="AO312" i="5"/>
  <c r="AX312" i="5"/>
  <c r="F313" i="5"/>
  <c r="M313" i="5"/>
  <c r="U313" i="5"/>
  <c r="AC313" i="5"/>
  <c r="AN313" i="5"/>
  <c r="AW313" i="5"/>
  <c r="M314" i="5"/>
  <c r="U314" i="5"/>
  <c r="AC314" i="5"/>
  <c r="AK314" i="5"/>
  <c r="AT314" i="5"/>
  <c r="BB314" i="5"/>
  <c r="H315" i="5"/>
  <c r="P315" i="5"/>
  <c r="X315" i="5"/>
  <c r="AF315" i="5"/>
  <c r="AU315" i="5"/>
  <c r="BC315" i="5"/>
  <c r="I316" i="5"/>
  <c r="Q316" i="5"/>
  <c r="Y316" i="5"/>
  <c r="AG316" i="5"/>
  <c r="AV316" i="5"/>
  <c r="J317" i="5"/>
  <c r="R317" i="5"/>
  <c r="Z317" i="5"/>
  <c r="AH317" i="5"/>
  <c r="AO317" i="5"/>
  <c r="AX317" i="5"/>
  <c r="F318" i="5"/>
  <c r="N318" i="5"/>
  <c r="V318" i="5"/>
  <c r="AD318" i="5"/>
  <c r="AL318" i="5"/>
  <c r="AT318" i="5"/>
  <c r="BB318" i="5"/>
  <c r="I319" i="5"/>
  <c r="Q319" i="5"/>
  <c r="Y319" i="5"/>
  <c r="AG319" i="5"/>
  <c r="AO319" i="5"/>
  <c r="AX319" i="5"/>
  <c r="F320" i="5"/>
  <c r="M320" i="5"/>
  <c r="U320" i="5"/>
  <c r="AC320" i="5"/>
  <c r="AK320" i="5"/>
  <c r="AT320" i="5"/>
  <c r="BB320" i="5"/>
  <c r="I321" i="5"/>
  <c r="Q321" i="5"/>
  <c r="Y321" i="5"/>
  <c r="AG321" i="5"/>
  <c r="AO321" i="5"/>
  <c r="AX321" i="5"/>
  <c r="M322" i="5"/>
  <c r="U322" i="5"/>
  <c r="AC322" i="5"/>
  <c r="AK322" i="5"/>
  <c r="AT322" i="5"/>
  <c r="BB322" i="5"/>
  <c r="I323" i="5"/>
  <c r="Q323" i="5"/>
  <c r="Y323" i="5"/>
  <c r="AF296" i="5"/>
  <c r="AU299" i="5"/>
  <c r="AM300" i="5"/>
  <c r="AJ301" i="5"/>
  <c r="R302" i="5"/>
  <c r="AX302" i="5"/>
  <c r="Z303" i="5"/>
  <c r="AV303" i="5"/>
  <c r="O304" i="5"/>
  <c r="AI304" i="5"/>
  <c r="X305" i="5"/>
  <c r="AO305" i="5"/>
  <c r="F306" i="5"/>
  <c r="R306" i="5"/>
  <c r="AF306" i="5"/>
  <c r="AW306" i="5"/>
  <c r="J307" i="5"/>
  <c r="Z307" i="5"/>
  <c r="AP307" i="5"/>
  <c r="F308" i="5"/>
  <c r="R308" i="5"/>
  <c r="AD308" i="5"/>
  <c r="AO308" i="5"/>
  <c r="BA308" i="5"/>
  <c r="J309" i="5"/>
  <c r="T309" i="5"/>
  <c r="AE309" i="5"/>
  <c r="AP309" i="5"/>
  <c r="BA309" i="5"/>
  <c r="K310" i="5"/>
  <c r="V310" i="5"/>
  <c r="AD310" i="5"/>
  <c r="AN310" i="5"/>
  <c r="AX310" i="5"/>
  <c r="F311" i="5"/>
  <c r="M311" i="5"/>
  <c r="U311" i="5"/>
  <c r="AC311" i="5"/>
  <c r="AP311" i="5"/>
  <c r="AY311" i="5"/>
  <c r="F312" i="5"/>
  <c r="M312" i="5"/>
  <c r="U312" i="5"/>
  <c r="AC312" i="5"/>
  <c r="AP312" i="5"/>
  <c r="AY312" i="5"/>
  <c r="N313" i="5"/>
  <c r="V313" i="5"/>
  <c r="AD313" i="5"/>
  <c r="AO313" i="5"/>
  <c r="AX313" i="5"/>
  <c r="F314" i="5"/>
  <c r="N314" i="5"/>
  <c r="V314" i="5"/>
  <c r="AB298" i="5"/>
  <c r="AQ305" i="5"/>
  <c r="AI306" i="5"/>
  <c r="L310" i="5"/>
  <c r="AQ311" i="5"/>
  <c r="AD312" i="5"/>
  <c r="AI313" i="5"/>
  <c r="W314" i="5"/>
  <c r="Y315" i="5"/>
  <c r="AW315" i="5"/>
  <c r="S316" i="5"/>
  <c r="AO316" i="5"/>
  <c r="L317" i="5"/>
  <c r="AP317" i="5"/>
  <c r="O318" i="5"/>
  <c r="AF318" i="5"/>
  <c r="AV318" i="5"/>
  <c r="H319" i="5"/>
  <c r="U319" i="5"/>
  <c r="AH319" i="5"/>
  <c r="AR319" i="5"/>
  <c r="N320" i="5"/>
  <c r="X320" i="5"/>
  <c r="AG320" i="5"/>
  <c r="AP320" i="5"/>
  <c r="AZ320" i="5"/>
  <c r="H321" i="5"/>
  <c r="R321" i="5"/>
  <c r="AA321" i="5"/>
  <c r="AJ321" i="5"/>
  <c r="AT321" i="5"/>
  <c r="BC321" i="5"/>
  <c r="J322" i="5"/>
  <c r="S322" i="5"/>
  <c r="AB322" i="5"/>
  <c r="AL322" i="5"/>
  <c r="AV322" i="5"/>
  <c r="M323" i="5"/>
  <c r="V323" i="5"/>
  <c r="AE323" i="5"/>
  <c r="AM323" i="5"/>
  <c r="AV323" i="5"/>
  <c r="L324" i="5"/>
  <c r="T324" i="5"/>
  <c r="AB324" i="5"/>
  <c r="AJ324" i="5"/>
  <c r="AR324" i="5"/>
  <c r="BA324" i="5"/>
  <c r="G325" i="5"/>
  <c r="O325" i="5"/>
  <c r="W325" i="5"/>
  <c r="AE325" i="5"/>
  <c r="AM325" i="5"/>
  <c r="AV325" i="5"/>
  <c r="K326" i="5"/>
  <c r="S326" i="5"/>
  <c r="AA326" i="5"/>
  <c r="AI326" i="5"/>
  <c r="AQ326" i="5"/>
  <c r="AZ326" i="5"/>
  <c r="G327" i="5"/>
  <c r="O327" i="5"/>
  <c r="W327" i="5"/>
  <c r="AE327" i="5"/>
  <c r="AM327" i="5"/>
  <c r="AV327" i="5"/>
  <c r="L328" i="5"/>
  <c r="T328" i="5"/>
  <c r="AB328" i="5"/>
  <c r="AJ328" i="5"/>
  <c r="AZ328" i="5"/>
  <c r="U329" i="5"/>
  <c r="AC329" i="5"/>
  <c r="AK329" i="5"/>
  <c r="AY329" i="5"/>
  <c r="L330" i="5"/>
  <c r="S330" i="5"/>
  <c r="AA330" i="5"/>
  <c r="AI330" i="5"/>
  <c r="AW300" i="5"/>
  <c r="X302" i="5"/>
  <c r="Q304" i="5"/>
  <c r="AZ306" i="5"/>
  <c r="G308" i="5"/>
  <c r="K309" i="5"/>
  <c r="W310" i="5"/>
  <c r="N311" i="5"/>
  <c r="AZ311" i="5"/>
  <c r="AD314" i="5"/>
  <c r="Z315" i="5"/>
  <c r="Z316" i="5"/>
  <c r="AW316" i="5"/>
  <c r="S317" i="5"/>
  <c r="AQ317" i="5"/>
  <c r="P318" i="5"/>
  <c r="AH318" i="5"/>
  <c r="AX318" i="5"/>
  <c r="J319" i="5"/>
  <c r="X319" i="5"/>
  <c r="AI319" i="5"/>
  <c r="AT319" i="5"/>
  <c r="O320" i="5"/>
  <c r="Y320" i="5"/>
  <c r="AH320" i="5"/>
  <c r="AQ320" i="5"/>
  <c r="BA320" i="5"/>
  <c r="J321" i="5"/>
  <c r="S321" i="5"/>
  <c r="AB321" i="5"/>
  <c r="AK321" i="5"/>
  <c r="AU321" i="5"/>
  <c r="K322" i="5"/>
  <c r="T322" i="5"/>
  <c r="AD322" i="5"/>
  <c r="AM322" i="5"/>
  <c r="AW322" i="5"/>
  <c r="N323" i="5"/>
  <c r="W323" i="5"/>
  <c r="AF323" i="5"/>
  <c r="AN323" i="5"/>
  <c r="AW323" i="5"/>
  <c r="M324" i="5"/>
  <c r="U324" i="5"/>
  <c r="AC324" i="5"/>
  <c r="AK324" i="5"/>
  <c r="AT324" i="5"/>
  <c r="BB324" i="5"/>
  <c r="H325" i="5"/>
  <c r="P325" i="5"/>
  <c r="X325" i="5"/>
  <c r="AF325" i="5"/>
  <c r="AN325" i="5"/>
  <c r="AW325" i="5"/>
  <c r="L326" i="5"/>
  <c r="T326" i="5"/>
  <c r="AB326" i="5"/>
  <c r="AJ326" i="5"/>
  <c r="AR326" i="5"/>
  <c r="BA326" i="5"/>
  <c r="H327" i="5"/>
  <c r="P327" i="5"/>
  <c r="X327" i="5"/>
  <c r="AF327" i="5"/>
  <c r="AN327" i="5"/>
  <c r="AW327" i="5"/>
  <c r="M328" i="5"/>
  <c r="U328" i="5"/>
  <c r="AC328" i="5"/>
  <c r="AK328" i="5"/>
  <c r="AR328" i="5"/>
  <c r="BA328" i="5"/>
  <c r="V329" i="5"/>
  <c r="AD329" i="5"/>
  <c r="AL329" i="5"/>
  <c r="AZ329" i="5"/>
  <c r="M330" i="5"/>
  <c r="T330" i="5"/>
  <c r="AB330" i="5"/>
  <c r="U308" i="5"/>
  <c r="V309" i="5"/>
  <c r="V311" i="5"/>
  <c r="G313" i="5"/>
  <c r="AP313" i="5"/>
  <c r="AE314" i="5"/>
  <c r="AA316" i="5"/>
  <c r="AX316" i="5"/>
  <c r="T317" i="5"/>
  <c r="AY317" i="5"/>
  <c r="R318" i="5"/>
  <c r="AK318" i="5"/>
  <c r="BA318" i="5"/>
  <c r="K319" i="5"/>
  <c r="Z319" i="5"/>
  <c r="AJ319" i="5"/>
  <c r="AV319" i="5"/>
  <c r="G320" i="5"/>
  <c r="P320" i="5"/>
  <c r="Z320" i="5"/>
  <c r="AI320" i="5"/>
  <c r="AR320" i="5"/>
  <c r="BC320" i="5"/>
  <c r="K321" i="5"/>
  <c r="T321" i="5"/>
  <c r="AC321" i="5"/>
  <c r="AL321" i="5"/>
  <c r="AV321" i="5"/>
  <c r="L322" i="5"/>
  <c r="V322" i="5"/>
  <c r="AE322" i="5"/>
  <c r="AN322" i="5"/>
  <c r="AX322" i="5"/>
  <c r="O323" i="5"/>
  <c r="X323" i="5"/>
  <c r="AG323" i="5"/>
  <c r="AO323" i="5"/>
  <c r="AX323" i="5"/>
  <c r="F324" i="5"/>
  <c r="N324" i="5"/>
  <c r="V324" i="5"/>
  <c r="AD324" i="5"/>
  <c r="AL324" i="5"/>
  <c r="AU324" i="5"/>
  <c r="BC324" i="5"/>
  <c r="I325" i="5"/>
  <c r="Q325" i="5"/>
  <c r="Y325" i="5"/>
  <c r="AG325" i="5"/>
  <c r="AO325" i="5"/>
  <c r="AX325" i="5"/>
  <c r="M326" i="5"/>
  <c r="U326" i="5"/>
  <c r="AC326" i="5"/>
  <c r="AK326" i="5"/>
  <c r="AT326" i="5"/>
  <c r="BB326" i="5"/>
  <c r="I327" i="5"/>
  <c r="Q327" i="5"/>
  <c r="Y327" i="5"/>
  <c r="AG327" i="5"/>
  <c r="AO327" i="5"/>
  <c r="AX327" i="5"/>
  <c r="F328" i="5"/>
  <c r="N328" i="5"/>
  <c r="V328" i="5"/>
  <c r="AD328" i="5"/>
  <c r="AL328" i="5"/>
  <c r="AT328" i="5"/>
  <c r="BB328" i="5"/>
  <c r="H329" i="5"/>
  <c r="O329" i="5"/>
  <c r="W329" i="5"/>
  <c r="AE329" i="5"/>
  <c r="AM329" i="5"/>
  <c r="AT329" i="5"/>
  <c r="BA329" i="5"/>
  <c r="U330" i="5"/>
  <c r="AC330" i="5"/>
  <c r="AK330" i="5"/>
  <c r="AL304" i="5"/>
  <c r="G306" i="5"/>
  <c r="AG309" i="5"/>
  <c r="AE310" i="5"/>
  <c r="AD311" i="5"/>
  <c r="O313" i="5"/>
  <c r="AY313" i="5"/>
  <c r="AL314" i="5"/>
  <c r="AH316" i="5"/>
  <c r="AA317" i="5"/>
  <c r="AZ317" i="5"/>
  <c r="W318" i="5"/>
  <c r="AM318" i="5"/>
  <c r="BC318" i="5"/>
  <c r="M319" i="5"/>
  <c r="AA319" i="5"/>
  <c r="AK319" i="5"/>
  <c r="AW319" i="5"/>
  <c r="Q320" i="5"/>
  <c r="AA320" i="5"/>
  <c r="AJ320" i="5"/>
  <c r="AU320" i="5"/>
  <c r="L321" i="5"/>
  <c r="U321" i="5"/>
  <c r="AD321" i="5"/>
  <c r="AM321" i="5"/>
  <c r="AW321" i="5"/>
  <c r="N322" i="5"/>
  <c r="W322" i="5"/>
  <c r="AF322" i="5"/>
  <c r="AO322" i="5"/>
  <c r="AY322" i="5"/>
  <c r="G323" i="5"/>
  <c r="P323" i="5"/>
  <c r="Z323" i="5"/>
  <c r="AH323" i="5"/>
  <c r="AP323" i="5"/>
  <c r="AY323" i="5"/>
  <c r="G324" i="5"/>
  <c r="O324" i="5"/>
  <c r="W324" i="5"/>
  <c r="AE324" i="5"/>
  <c r="AM324" i="5"/>
  <c r="AV324" i="5"/>
  <c r="J325" i="5"/>
  <c r="R325" i="5"/>
  <c r="Z325" i="5"/>
  <c r="AH325" i="5"/>
  <c r="AP325" i="5"/>
  <c r="AY325" i="5"/>
  <c r="N326" i="5"/>
  <c r="V326" i="5"/>
  <c r="AD326" i="5"/>
  <c r="AL326" i="5"/>
  <c r="AU326" i="5"/>
  <c r="BC326" i="5"/>
  <c r="J327" i="5"/>
  <c r="R327" i="5"/>
  <c r="Z327" i="5"/>
  <c r="AH327" i="5"/>
  <c r="AP327" i="5"/>
  <c r="AY327" i="5"/>
  <c r="G328" i="5"/>
  <c r="O328" i="5"/>
  <c r="W328" i="5"/>
  <c r="AE328" i="5"/>
  <c r="AM328" i="5"/>
  <c r="AU328" i="5"/>
  <c r="BC328" i="5"/>
  <c r="I329" i="5"/>
  <c r="P329" i="5"/>
  <c r="X329" i="5"/>
  <c r="AF329" i="5"/>
  <c r="AN329" i="5"/>
  <c r="BB329" i="5"/>
  <c r="V330" i="5"/>
  <c r="AD330" i="5"/>
  <c r="AL330" i="5"/>
  <c r="BA330" i="5"/>
  <c r="G331" i="5"/>
  <c r="O331" i="5"/>
  <c r="W331" i="5"/>
  <c r="AE331" i="5"/>
  <c r="AM331" i="5"/>
  <c r="BB331" i="5"/>
  <c r="H332" i="5"/>
  <c r="M307" i="5"/>
  <c r="AE308" i="5"/>
  <c r="AQ309" i="5"/>
  <c r="AO310" i="5"/>
  <c r="AI312" i="5"/>
  <c r="W313" i="5"/>
  <c r="AM314" i="5"/>
  <c r="I315" i="5"/>
  <c r="AI316" i="5"/>
  <c r="AB317" i="5"/>
  <c r="X318" i="5"/>
  <c r="P319" i="5"/>
  <c r="AB319" i="5"/>
  <c r="AM319" i="5"/>
  <c r="AY319" i="5"/>
  <c r="H320" i="5"/>
  <c r="S320" i="5"/>
  <c r="AB320" i="5"/>
  <c r="AL320" i="5"/>
  <c r="AV320" i="5"/>
  <c r="M321" i="5"/>
  <c r="V321" i="5"/>
  <c r="AE321" i="5"/>
  <c r="AN321" i="5"/>
  <c r="AY321" i="5"/>
  <c r="F322" i="5"/>
  <c r="O322" i="5"/>
  <c r="X322" i="5"/>
  <c r="AG322" i="5"/>
  <c r="AP322" i="5"/>
  <c r="AZ322" i="5"/>
  <c r="H323" i="5"/>
  <c r="R323" i="5"/>
  <c r="AA323" i="5"/>
  <c r="AI323" i="5"/>
  <c r="AQ323" i="5"/>
  <c r="AZ323" i="5"/>
  <c r="H324" i="5"/>
  <c r="P324" i="5"/>
  <c r="X324" i="5"/>
  <c r="AF324" i="5"/>
  <c r="AN324" i="5"/>
  <c r="AW324" i="5"/>
  <c r="K325" i="5"/>
  <c r="S325" i="5"/>
  <c r="AA325" i="5"/>
  <c r="AI325" i="5"/>
  <c r="AQ325" i="5"/>
  <c r="AZ325" i="5"/>
  <c r="G326" i="5"/>
  <c r="O326" i="5"/>
  <c r="W326" i="5"/>
  <c r="AE326" i="5"/>
  <c r="AM326" i="5"/>
  <c r="AV326" i="5"/>
  <c r="K327" i="5"/>
  <c r="S327" i="5"/>
  <c r="AA327" i="5"/>
  <c r="AI327" i="5"/>
  <c r="AQ327" i="5"/>
  <c r="AZ327" i="5"/>
  <c r="H328" i="5"/>
  <c r="P328" i="5"/>
  <c r="X328" i="5"/>
  <c r="AF328" i="5"/>
  <c r="AN328" i="5"/>
  <c r="AV328" i="5"/>
  <c r="J329" i="5"/>
  <c r="Q329" i="5"/>
  <c r="Y329" i="5"/>
  <c r="AG329" i="5"/>
  <c r="AO329" i="5"/>
  <c r="BC329" i="5"/>
  <c r="H330" i="5"/>
  <c r="O330" i="5"/>
  <c r="W330" i="5"/>
  <c r="AE330" i="5"/>
  <c r="AM330" i="5"/>
  <c r="AR301" i="5"/>
  <c r="AB303" i="5"/>
  <c r="U306" i="5"/>
  <c r="AC307" i="5"/>
  <c r="AP308" i="5"/>
  <c r="BC309" i="5"/>
  <c r="AY310" i="5"/>
  <c r="AQ312" i="5"/>
  <c r="AU314" i="5"/>
  <c r="J315" i="5"/>
  <c r="AM315" i="5"/>
  <c r="J316" i="5"/>
  <c r="AI317" i="5"/>
  <c r="Z318" i="5"/>
  <c r="AO318" i="5"/>
  <c r="R319" i="5"/>
  <c r="AC319" i="5"/>
  <c r="AN319" i="5"/>
  <c r="AZ319" i="5"/>
  <c r="I320" i="5"/>
  <c r="T320" i="5"/>
  <c r="AD320" i="5"/>
  <c r="AM320" i="5"/>
  <c r="AW320" i="5"/>
  <c r="N321" i="5"/>
  <c r="W321" i="5"/>
  <c r="AF321" i="5"/>
  <c r="AP321" i="5"/>
  <c r="AZ321" i="5"/>
  <c r="G322" i="5"/>
  <c r="P322" i="5"/>
  <c r="Y322" i="5"/>
  <c r="AH322" i="5"/>
  <c r="AQ322" i="5"/>
  <c r="BA322" i="5"/>
  <c r="J323" i="5"/>
  <c r="S323" i="5"/>
  <c r="AB323" i="5"/>
  <c r="AJ323" i="5"/>
  <c r="AR323" i="5"/>
  <c r="BA323" i="5"/>
  <c r="I324" i="5"/>
  <c r="Q324" i="5"/>
  <c r="Y324" i="5"/>
  <c r="AG324" i="5"/>
  <c r="AO324" i="5"/>
  <c r="AX324" i="5"/>
  <c r="L325" i="5"/>
  <c r="T325" i="5"/>
  <c r="AB325" i="5"/>
  <c r="AJ325" i="5"/>
  <c r="AR325" i="5"/>
  <c r="BA325" i="5"/>
  <c r="H326" i="5"/>
  <c r="P326" i="5"/>
  <c r="X326" i="5"/>
  <c r="AF326" i="5"/>
  <c r="AN326" i="5"/>
  <c r="AW326" i="5"/>
  <c r="L327" i="5"/>
  <c r="T327" i="5"/>
  <c r="AB327" i="5"/>
  <c r="AJ327" i="5"/>
  <c r="AR327" i="5"/>
  <c r="BA327" i="5"/>
  <c r="I328" i="5"/>
  <c r="Q328" i="5"/>
  <c r="Y328" i="5"/>
  <c r="AG328" i="5"/>
  <c r="AO328" i="5"/>
  <c r="AW328" i="5"/>
  <c r="K329" i="5"/>
  <c r="R329" i="5"/>
  <c r="Z329" i="5"/>
  <c r="AH329" i="5"/>
  <c r="AP329" i="5"/>
  <c r="I330" i="5"/>
  <c r="P330" i="5"/>
  <c r="X330" i="5"/>
  <c r="AF330" i="5"/>
  <c r="AN330" i="5"/>
  <c r="AV330" i="5"/>
  <c r="BC330" i="5"/>
  <c r="I331" i="5"/>
  <c r="Q331" i="5"/>
  <c r="Y331" i="5"/>
  <c r="AG331" i="5"/>
  <c r="AO331" i="5"/>
  <c r="AW331" i="5"/>
  <c r="J332" i="5"/>
  <c r="AY303" i="5"/>
  <c r="AT307" i="5"/>
  <c r="BB308" i="5"/>
  <c r="N312" i="5"/>
  <c r="AZ312" i="5"/>
  <c r="G314" i="5"/>
  <c r="AV314" i="5"/>
  <c r="Q315" i="5"/>
  <c r="AN315" i="5"/>
  <c r="K316" i="5"/>
  <c r="AJ317" i="5"/>
  <c r="G318" i="5"/>
  <c r="AC318" i="5"/>
  <c r="AR318" i="5"/>
  <c r="F319" i="5"/>
  <c r="S319" i="5"/>
  <c r="AE319" i="5"/>
  <c r="AP319" i="5"/>
  <c r="BA319" i="5"/>
  <c r="K320" i="5"/>
  <c r="V320" i="5"/>
  <c r="AE320" i="5"/>
  <c r="AN320" i="5"/>
  <c r="AX320" i="5"/>
  <c r="F321" i="5"/>
  <c r="O321" i="5"/>
  <c r="X321" i="5"/>
  <c r="AH321" i="5"/>
  <c r="AQ321" i="5"/>
  <c r="BA321" i="5"/>
  <c r="H322" i="5"/>
  <c r="Q322" i="5"/>
  <c r="Z322" i="5"/>
  <c r="AI322" i="5"/>
  <c r="AR322" i="5"/>
  <c r="BC322" i="5"/>
  <c r="K323" i="5"/>
  <c r="T323" i="5"/>
  <c r="AC323" i="5"/>
  <c r="AK323" i="5"/>
  <c r="AT323" i="5"/>
  <c r="BB323" i="5"/>
  <c r="J324" i="5"/>
  <c r="R324" i="5"/>
  <c r="Z324" i="5"/>
  <c r="AH324" i="5"/>
  <c r="AP324" i="5"/>
  <c r="AY324" i="5"/>
  <c r="M325" i="5"/>
  <c r="U325" i="5"/>
  <c r="AC325" i="5"/>
  <c r="AK325" i="5"/>
  <c r="AT325" i="5"/>
  <c r="BB325" i="5"/>
  <c r="I326" i="5"/>
  <c r="Q326" i="5"/>
  <c r="Y326" i="5"/>
  <c r="AG326" i="5"/>
  <c r="AO326" i="5"/>
  <c r="AX326" i="5"/>
  <c r="M327" i="5"/>
  <c r="U327" i="5"/>
  <c r="AC327" i="5"/>
  <c r="AK327" i="5"/>
  <c r="AT327" i="5"/>
  <c r="BB327" i="5"/>
  <c r="J328" i="5"/>
  <c r="R328" i="5"/>
  <c r="Z328" i="5"/>
  <c r="AH328" i="5"/>
  <c r="AP328" i="5"/>
  <c r="AX328" i="5"/>
  <c r="L329" i="5"/>
  <c r="BC314" i="5"/>
  <c r="AV315" i="5"/>
  <c r="AN316" i="5"/>
  <c r="T319" i="5"/>
  <c r="W320" i="5"/>
  <c r="P321" i="5"/>
  <c r="I322" i="5"/>
  <c r="L323" i="5"/>
  <c r="K324" i="5"/>
  <c r="BC325" i="5"/>
  <c r="AP326" i="5"/>
  <c r="AD327" i="5"/>
  <c r="AA328" i="5"/>
  <c r="M329" i="5"/>
  <c r="Q330" i="5"/>
  <c r="AP330" i="5"/>
  <c r="AZ330" i="5"/>
  <c r="J331" i="5"/>
  <c r="T331" i="5"/>
  <c r="AD331" i="5"/>
  <c r="AP331" i="5"/>
  <c r="AY331" i="5"/>
  <c r="P332" i="5"/>
  <c r="X332" i="5"/>
  <c r="AF332" i="5"/>
  <c r="AN332" i="5"/>
  <c r="AV332" i="5"/>
  <c r="BC332" i="5"/>
  <c r="I333" i="5"/>
  <c r="Q333" i="5"/>
  <c r="Y333" i="5"/>
  <c r="AG333" i="5"/>
  <c r="AO333" i="5"/>
  <c r="AW333" i="5"/>
  <c r="J334" i="5"/>
  <c r="R334" i="5"/>
  <c r="Z334" i="5"/>
  <c r="AH334" i="5"/>
  <c r="AP334" i="5"/>
  <c r="AX334" i="5"/>
  <c r="J335" i="5"/>
  <c r="R335" i="5"/>
  <c r="Z335" i="5"/>
  <c r="AH335" i="5"/>
  <c r="AP335" i="5"/>
  <c r="AX335" i="5"/>
  <c r="J336" i="5"/>
  <c r="R336" i="5"/>
  <c r="Z336" i="5"/>
  <c r="AH336" i="5"/>
  <c r="AP336" i="5"/>
  <c r="AY336" i="5"/>
  <c r="G337" i="5"/>
  <c r="N337" i="5"/>
  <c r="V337" i="5"/>
  <c r="AD337" i="5"/>
  <c r="AL337" i="5"/>
  <c r="AU337" i="5"/>
  <c r="BC337" i="5"/>
  <c r="J338" i="5"/>
  <c r="Q338" i="5"/>
  <c r="Y338" i="5"/>
  <c r="AG338" i="5"/>
  <c r="AO338" i="5"/>
  <c r="AX338" i="5"/>
  <c r="L339" i="5"/>
  <c r="T339" i="5"/>
  <c r="AB339" i="5"/>
  <c r="AJ339" i="5"/>
  <c r="AR339" i="5"/>
  <c r="BA339" i="5"/>
  <c r="H340" i="5"/>
  <c r="P340" i="5"/>
  <c r="X340" i="5"/>
  <c r="AF340" i="5"/>
  <c r="AN340" i="5"/>
  <c r="AW340" i="5"/>
  <c r="L341" i="5"/>
  <c r="S341" i="5"/>
  <c r="AA341" i="5"/>
  <c r="AI341" i="5"/>
  <c r="AQ341" i="5"/>
  <c r="H318" i="5"/>
  <c r="AF319" i="5"/>
  <c r="AF320" i="5"/>
  <c r="Z321" i="5"/>
  <c r="R322" i="5"/>
  <c r="U323" i="5"/>
  <c r="S324" i="5"/>
  <c r="AY326" i="5"/>
  <c r="AL327" i="5"/>
  <c r="AI328" i="5"/>
  <c r="S329" i="5"/>
  <c r="AW329" i="5"/>
  <c r="R330" i="5"/>
  <c r="AQ330" i="5"/>
  <c r="BB330" i="5"/>
  <c r="K331" i="5"/>
  <c r="U331" i="5"/>
  <c r="AF331" i="5"/>
  <c r="AQ331" i="5"/>
  <c r="AZ331" i="5"/>
  <c r="G332" i="5"/>
  <c r="Q332" i="5"/>
  <c r="Y332" i="5"/>
  <c r="AG332" i="5"/>
  <c r="AO332" i="5"/>
  <c r="AW332" i="5"/>
  <c r="J333" i="5"/>
  <c r="R333" i="5"/>
  <c r="Z333" i="5"/>
  <c r="AH333" i="5"/>
  <c r="AP333" i="5"/>
  <c r="AX333" i="5"/>
  <c r="K334" i="5"/>
  <c r="S334" i="5"/>
  <c r="AA334" i="5"/>
  <c r="AI334" i="5"/>
  <c r="AQ334" i="5"/>
  <c r="AY334" i="5"/>
  <c r="V312" i="5"/>
  <c r="AE318" i="5"/>
  <c r="AQ319" i="5"/>
  <c r="AO320" i="5"/>
  <c r="AI321" i="5"/>
  <c r="AA322" i="5"/>
  <c r="AD323" i="5"/>
  <c r="AA324" i="5"/>
  <c r="F325" i="5"/>
  <c r="AU327" i="5"/>
  <c r="T329" i="5"/>
  <c r="AX329" i="5"/>
  <c r="Y330" i="5"/>
  <c r="L331" i="5"/>
  <c r="V331" i="5"/>
  <c r="AH331" i="5"/>
  <c r="BA331" i="5"/>
  <c r="I332" i="5"/>
  <c r="R332" i="5"/>
  <c r="Z332" i="5"/>
  <c r="AH332" i="5"/>
  <c r="AP332" i="5"/>
  <c r="AX332" i="5"/>
  <c r="K333" i="5"/>
  <c r="S333" i="5"/>
  <c r="AA333" i="5"/>
  <c r="AI333" i="5"/>
  <c r="AQ333" i="5"/>
  <c r="AY333" i="5"/>
  <c r="L334" i="5"/>
  <c r="T334" i="5"/>
  <c r="AB334" i="5"/>
  <c r="AJ334" i="5"/>
  <c r="AZ334" i="5"/>
  <c r="L335" i="5"/>
  <c r="T335" i="5"/>
  <c r="AB335" i="5"/>
  <c r="AJ335" i="5"/>
  <c r="AZ335" i="5"/>
  <c r="L336" i="5"/>
  <c r="T336" i="5"/>
  <c r="AB336" i="5"/>
  <c r="AJ336" i="5"/>
  <c r="AR336" i="5"/>
  <c r="BA336" i="5"/>
  <c r="I337" i="5"/>
  <c r="P337" i="5"/>
  <c r="X337" i="5"/>
  <c r="AF337" i="5"/>
  <c r="AN337" i="5"/>
  <c r="AW337" i="5"/>
  <c r="K338" i="5"/>
  <c r="S338" i="5"/>
  <c r="AA338" i="5"/>
  <c r="AI338" i="5"/>
  <c r="AQ338" i="5"/>
  <c r="AZ338" i="5"/>
  <c r="G339" i="5"/>
  <c r="N339" i="5"/>
  <c r="V339" i="5"/>
  <c r="AD339" i="5"/>
  <c r="AL339" i="5"/>
  <c r="AU339" i="5"/>
  <c r="BC339" i="5"/>
  <c r="J340" i="5"/>
  <c r="R340" i="5"/>
  <c r="Z340" i="5"/>
  <c r="AH340" i="5"/>
  <c r="AP340" i="5"/>
  <c r="AY340" i="5"/>
  <c r="F341" i="5"/>
  <c r="BB319" i="5"/>
  <c r="AY320" i="5"/>
  <c r="AR321" i="5"/>
  <c r="AJ322" i="5"/>
  <c r="AL323" i="5"/>
  <c r="AI324" i="5"/>
  <c r="N325" i="5"/>
  <c r="BC327" i="5"/>
  <c r="AY328" i="5"/>
  <c r="AA329" i="5"/>
  <c r="Z330" i="5"/>
  <c r="AU330" i="5"/>
  <c r="M331" i="5"/>
  <c r="X331" i="5"/>
  <c r="AI331" i="5"/>
  <c r="BC331" i="5"/>
  <c r="K332" i="5"/>
  <c r="S332" i="5"/>
  <c r="AA332" i="5"/>
  <c r="AI332" i="5"/>
  <c r="AQ332" i="5"/>
  <c r="L333" i="5"/>
  <c r="T333" i="5"/>
  <c r="AB333" i="5"/>
  <c r="AJ333" i="5"/>
  <c r="M334" i="5"/>
  <c r="U334" i="5"/>
  <c r="AC334" i="5"/>
  <c r="AK334" i="5"/>
  <c r="M335" i="5"/>
  <c r="U335" i="5"/>
  <c r="AC335" i="5"/>
  <c r="AK335" i="5"/>
  <c r="BA335" i="5"/>
  <c r="M336" i="5"/>
  <c r="U336" i="5"/>
  <c r="AC336" i="5"/>
  <c r="AK336" i="5"/>
  <c r="BB336" i="5"/>
  <c r="J337" i="5"/>
  <c r="Q337" i="5"/>
  <c r="Y337" i="5"/>
  <c r="AG337" i="5"/>
  <c r="AO337" i="5"/>
  <c r="AX337" i="5"/>
  <c r="L338" i="5"/>
  <c r="T338" i="5"/>
  <c r="AB338" i="5"/>
  <c r="AJ338" i="5"/>
  <c r="AR338" i="5"/>
  <c r="BA338" i="5"/>
  <c r="H339" i="5"/>
  <c r="O339" i="5"/>
  <c r="W339" i="5"/>
  <c r="AE339" i="5"/>
  <c r="AM339" i="5"/>
  <c r="AV339" i="5"/>
  <c r="AU318" i="5"/>
  <c r="BB321" i="5"/>
  <c r="AU322" i="5"/>
  <c r="AU323" i="5"/>
  <c r="AQ324" i="5"/>
  <c r="V325" i="5"/>
  <c r="J326" i="5"/>
  <c r="AB329" i="5"/>
  <c r="AG330" i="5"/>
  <c r="N331" i="5"/>
  <c r="Z331" i="5"/>
  <c r="AJ331" i="5"/>
  <c r="AT331" i="5"/>
  <c r="L332" i="5"/>
  <c r="T332" i="5"/>
  <c r="AB332" i="5"/>
  <c r="AJ332" i="5"/>
  <c r="M333" i="5"/>
  <c r="U333" i="5"/>
  <c r="AC333" i="5"/>
  <c r="AK333" i="5"/>
  <c r="AR333" i="5"/>
  <c r="AZ333" i="5"/>
  <c r="N334" i="5"/>
  <c r="V334" i="5"/>
  <c r="AD334" i="5"/>
  <c r="AL334" i="5"/>
  <c r="N335" i="5"/>
  <c r="V335" i="5"/>
  <c r="AD335" i="5"/>
  <c r="AL335" i="5"/>
  <c r="N336" i="5"/>
  <c r="V336" i="5"/>
  <c r="AD336" i="5"/>
  <c r="AL336" i="5"/>
  <c r="AU336" i="5"/>
  <c r="K337" i="5"/>
  <c r="R337" i="5"/>
  <c r="Z337" i="5"/>
  <c r="AH337" i="5"/>
  <c r="AP337" i="5"/>
  <c r="AY337" i="5"/>
  <c r="F338" i="5"/>
  <c r="M338" i="5"/>
  <c r="U338" i="5"/>
  <c r="AC338" i="5"/>
  <c r="AK338" i="5"/>
  <c r="AT338" i="5"/>
  <c r="BB338" i="5"/>
  <c r="I339" i="5"/>
  <c r="P339" i="5"/>
  <c r="X339" i="5"/>
  <c r="AF339" i="5"/>
  <c r="AN339" i="5"/>
  <c r="AW339" i="5"/>
  <c r="L340" i="5"/>
  <c r="T340" i="5"/>
  <c r="AB340" i="5"/>
  <c r="AJ340" i="5"/>
  <c r="AR340" i="5"/>
  <c r="BA340" i="5"/>
  <c r="H341" i="5"/>
  <c r="O341" i="5"/>
  <c r="W341" i="5"/>
  <c r="AE341" i="5"/>
  <c r="AM341" i="5"/>
  <c r="AV341" i="5"/>
  <c r="AI311" i="5"/>
  <c r="R315" i="5"/>
  <c r="R316" i="5"/>
  <c r="K317" i="5"/>
  <c r="BC323" i="5"/>
  <c r="AZ324" i="5"/>
  <c r="AD325" i="5"/>
  <c r="R326" i="5"/>
  <c r="F327" i="5"/>
  <c r="AI329" i="5"/>
  <c r="AH330" i="5"/>
  <c r="P331" i="5"/>
  <c r="AA331" i="5"/>
  <c r="AK331" i="5"/>
  <c r="AV331" i="5"/>
  <c r="M332" i="5"/>
  <c r="U332" i="5"/>
  <c r="AC332" i="5"/>
  <c r="AK332" i="5"/>
  <c r="AZ332" i="5"/>
  <c r="F333" i="5"/>
  <c r="N333" i="5"/>
  <c r="V333" i="5"/>
  <c r="AD333" i="5"/>
  <c r="AL333" i="5"/>
  <c r="AT333" i="5"/>
  <c r="BA333" i="5"/>
  <c r="G334" i="5"/>
  <c r="O334" i="5"/>
  <c r="W334" i="5"/>
  <c r="AE334" i="5"/>
  <c r="AM334" i="5"/>
  <c r="AU334" i="5"/>
  <c r="BB334" i="5"/>
  <c r="G335" i="5"/>
  <c r="O335" i="5"/>
  <c r="W335" i="5"/>
  <c r="AE335" i="5"/>
  <c r="AM335" i="5"/>
  <c r="AU335" i="5"/>
  <c r="G336" i="5"/>
  <c r="O336" i="5"/>
  <c r="W336" i="5"/>
  <c r="AE336" i="5"/>
  <c r="AM336" i="5"/>
  <c r="AV336" i="5"/>
  <c r="S337" i="5"/>
  <c r="AA337" i="5"/>
  <c r="AI337" i="5"/>
  <c r="AQ337" i="5"/>
  <c r="AZ337" i="5"/>
  <c r="G338" i="5"/>
  <c r="N338" i="5"/>
  <c r="V338" i="5"/>
  <c r="AD338" i="5"/>
  <c r="AL338" i="5"/>
  <c r="AU338" i="5"/>
  <c r="BC338" i="5"/>
  <c r="Q339" i="5"/>
  <c r="Y339" i="5"/>
  <c r="AG339" i="5"/>
  <c r="AO339" i="5"/>
  <c r="AX339" i="5"/>
  <c r="M340" i="5"/>
  <c r="U340" i="5"/>
  <c r="AC340" i="5"/>
  <c r="AK340" i="5"/>
  <c r="AT340" i="5"/>
  <c r="BB340" i="5"/>
  <c r="I341" i="5"/>
  <c r="P341" i="5"/>
  <c r="X341" i="5"/>
  <c r="AF341" i="5"/>
  <c r="AN341" i="5"/>
  <c r="AW341" i="5"/>
  <c r="AL325" i="5"/>
  <c r="Z326" i="5"/>
  <c r="N327" i="5"/>
  <c r="K328" i="5"/>
  <c r="AJ329" i="5"/>
  <c r="J330" i="5"/>
  <c r="AJ330" i="5"/>
  <c r="AX330" i="5"/>
  <c r="R331" i="5"/>
  <c r="AB331" i="5"/>
  <c r="AL331" i="5"/>
  <c r="N332" i="5"/>
  <c r="V332" i="5"/>
  <c r="AD332" i="5"/>
  <c r="AL332" i="5"/>
  <c r="AT332" i="5"/>
  <c r="BA332" i="5"/>
  <c r="G333" i="5"/>
  <c r="O333" i="5"/>
  <c r="W333" i="5"/>
  <c r="AE333" i="5"/>
  <c r="AM333" i="5"/>
  <c r="AU333" i="5"/>
  <c r="BB333" i="5"/>
  <c r="H334" i="5"/>
  <c r="P334" i="5"/>
  <c r="X334" i="5"/>
  <c r="AF334" i="5"/>
  <c r="AN334" i="5"/>
  <c r="AV334" i="5"/>
  <c r="BC334" i="5"/>
  <c r="H335" i="5"/>
  <c r="P335" i="5"/>
  <c r="X335" i="5"/>
  <c r="AF335" i="5"/>
  <c r="AN335" i="5"/>
  <c r="AV335" i="5"/>
  <c r="BC335" i="5"/>
  <c r="H336" i="5"/>
  <c r="P336" i="5"/>
  <c r="X336" i="5"/>
  <c r="AF336" i="5"/>
  <c r="AN336" i="5"/>
  <c r="AW336" i="5"/>
  <c r="L320" i="5"/>
  <c r="AN333" i="5"/>
  <c r="Q334" i="5"/>
  <c r="I335" i="5"/>
  <c r="AO335" i="5"/>
  <c r="K336" i="5"/>
  <c r="AQ336" i="5"/>
  <c r="M337" i="5"/>
  <c r="AJ337" i="5"/>
  <c r="W338" i="5"/>
  <c r="AP338" i="5"/>
  <c r="AA339" i="5"/>
  <c r="AY339" i="5"/>
  <c r="K340" i="5"/>
  <c r="AA340" i="5"/>
  <c r="AQ340" i="5"/>
  <c r="G341" i="5"/>
  <c r="T341" i="5"/>
  <c r="AG341" i="5"/>
  <c r="AT341" i="5"/>
  <c r="K342" i="5"/>
  <c r="S342" i="5"/>
  <c r="AA342" i="5"/>
  <c r="AI342" i="5"/>
  <c r="AQ342" i="5"/>
  <c r="AZ342" i="5"/>
  <c r="G343" i="5"/>
  <c r="O343" i="5"/>
  <c r="W343" i="5"/>
  <c r="AE343" i="5"/>
  <c r="AM343" i="5"/>
  <c r="AV343" i="5"/>
  <c r="K344" i="5"/>
  <c r="S344" i="5"/>
  <c r="AA344" i="5"/>
  <c r="AI344" i="5"/>
  <c r="AQ344" i="5"/>
  <c r="AZ344" i="5"/>
  <c r="G345" i="5"/>
  <c r="O345" i="5"/>
  <c r="W345" i="5"/>
  <c r="AE345" i="5"/>
  <c r="AM345" i="5"/>
  <c r="AV345" i="5"/>
  <c r="K346" i="5"/>
  <c r="S346" i="5"/>
  <c r="AA346" i="5"/>
  <c r="AI346" i="5"/>
  <c r="AQ346" i="5"/>
  <c r="AZ346" i="5"/>
  <c r="G347" i="5"/>
  <c r="AU325" i="5"/>
  <c r="V327" i="5"/>
  <c r="F329" i="5"/>
  <c r="Y334" i="5"/>
  <c r="K335" i="5"/>
  <c r="AQ335" i="5"/>
  <c r="Q336" i="5"/>
  <c r="AX336" i="5"/>
  <c r="O337" i="5"/>
  <c r="AK337" i="5"/>
  <c r="X338" i="5"/>
  <c r="AV338" i="5"/>
  <c r="J339" i="5"/>
  <c r="AC339" i="5"/>
  <c r="AZ339" i="5"/>
  <c r="N340" i="5"/>
  <c r="AD340" i="5"/>
  <c r="AU340" i="5"/>
  <c r="J341" i="5"/>
  <c r="U341" i="5"/>
  <c r="AH341" i="5"/>
  <c r="AU341" i="5"/>
  <c r="L342" i="5"/>
  <c r="T342" i="5"/>
  <c r="AB342" i="5"/>
  <c r="AJ342" i="5"/>
  <c r="AR342" i="5"/>
  <c r="BA342" i="5"/>
  <c r="H343" i="5"/>
  <c r="P343" i="5"/>
  <c r="X343" i="5"/>
  <c r="AF343" i="5"/>
  <c r="AN343" i="5"/>
  <c r="AW343" i="5"/>
  <c r="L344" i="5"/>
  <c r="T344" i="5"/>
  <c r="AB344" i="5"/>
  <c r="AJ344" i="5"/>
  <c r="AR344" i="5"/>
  <c r="BA344" i="5"/>
  <c r="H345" i="5"/>
  <c r="P345" i="5"/>
  <c r="X345" i="5"/>
  <c r="AF345" i="5"/>
  <c r="AN345" i="5"/>
  <c r="AW345" i="5"/>
  <c r="L346" i="5"/>
  <c r="T346" i="5"/>
  <c r="AB346" i="5"/>
  <c r="AJ346" i="5"/>
  <c r="AR346" i="5"/>
  <c r="BA346" i="5"/>
  <c r="H347" i="5"/>
  <c r="P347" i="5"/>
  <c r="W347" i="5"/>
  <c r="AE347" i="5"/>
  <c r="AM347" i="5"/>
  <c r="AV347" i="5"/>
  <c r="K348" i="5"/>
  <c r="S348" i="5"/>
  <c r="AA348" i="5"/>
  <c r="AI348" i="5"/>
  <c r="AQ348" i="5"/>
  <c r="AZ348" i="5"/>
  <c r="G349" i="5"/>
  <c r="O349" i="5"/>
  <c r="W349" i="5"/>
  <c r="AD349" i="5"/>
  <c r="AL349" i="5"/>
  <c r="AU349" i="5"/>
  <c r="BC349" i="5"/>
  <c r="J350" i="5"/>
  <c r="R350" i="5"/>
  <c r="Z350" i="5"/>
  <c r="AH350" i="5"/>
  <c r="AP350" i="5"/>
  <c r="AY350" i="5"/>
  <c r="F351" i="5"/>
  <c r="AQ329" i="5"/>
  <c r="H331" i="5"/>
  <c r="O332" i="5"/>
  <c r="AV333" i="5"/>
  <c r="AG334" i="5"/>
  <c r="Q335" i="5"/>
  <c r="AW335" i="5"/>
  <c r="S336" i="5"/>
  <c r="AZ336" i="5"/>
  <c r="T337" i="5"/>
  <c r="AM337" i="5"/>
  <c r="H338" i="5"/>
  <c r="Z338" i="5"/>
  <c r="AW338" i="5"/>
  <c r="K339" i="5"/>
  <c r="AH339" i="5"/>
  <c r="BB339" i="5"/>
  <c r="O340" i="5"/>
  <c r="AE340" i="5"/>
  <c r="AV340" i="5"/>
  <c r="K341" i="5"/>
  <c r="V341" i="5"/>
  <c r="AJ341" i="5"/>
  <c r="AX341" i="5"/>
  <c r="F342" i="5"/>
  <c r="M342" i="5"/>
  <c r="U342" i="5"/>
  <c r="AC342" i="5"/>
  <c r="AK342" i="5"/>
  <c r="AT342" i="5"/>
  <c r="BB342" i="5"/>
  <c r="I343" i="5"/>
  <c r="Q343" i="5"/>
  <c r="Y343" i="5"/>
  <c r="AG343" i="5"/>
  <c r="AO343" i="5"/>
  <c r="AX343" i="5"/>
  <c r="M344" i="5"/>
  <c r="U344" i="5"/>
  <c r="AC344" i="5"/>
  <c r="AK344" i="5"/>
  <c r="AT344" i="5"/>
  <c r="BB344" i="5"/>
  <c r="I345" i="5"/>
  <c r="Q345" i="5"/>
  <c r="Y345" i="5"/>
  <c r="AG345" i="5"/>
  <c r="AO345" i="5"/>
  <c r="AX345" i="5"/>
  <c r="M346" i="5"/>
  <c r="U346" i="5"/>
  <c r="AC346" i="5"/>
  <c r="AK346" i="5"/>
  <c r="AT346" i="5"/>
  <c r="BB346" i="5"/>
  <c r="I347" i="5"/>
  <c r="X347" i="5"/>
  <c r="AF347" i="5"/>
  <c r="AN347" i="5"/>
  <c r="AW347" i="5"/>
  <c r="L348" i="5"/>
  <c r="T348" i="5"/>
  <c r="AB348" i="5"/>
  <c r="AJ348" i="5"/>
  <c r="AR348" i="5"/>
  <c r="BA348" i="5"/>
  <c r="H349" i="5"/>
  <c r="P349" i="5"/>
  <c r="X349" i="5"/>
  <c r="AE349" i="5"/>
  <c r="AM349" i="5"/>
  <c r="AV349" i="5"/>
  <c r="K350" i="5"/>
  <c r="S350" i="5"/>
  <c r="AA350" i="5"/>
  <c r="AI350" i="5"/>
  <c r="AQ350" i="5"/>
  <c r="AZ350" i="5"/>
  <c r="G351" i="5"/>
  <c r="O351" i="5"/>
  <c r="W351" i="5"/>
  <c r="S331" i="5"/>
  <c r="W332" i="5"/>
  <c r="AO334" i="5"/>
  <c r="S335" i="5"/>
  <c r="AY335" i="5"/>
  <c r="Y336" i="5"/>
  <c r="U337" i="5"/>
  <c r="AR337" i="5"/>
  <c r="I338" i="5"/>
  <c r="AE338" i="5"/>
  <c r="AY338" i="5"/>
  <c r="M339" i="5"/>
  <c r="AI339" i="5"/>
  <c r="Q340" i="5"/>
  <c r="AG340" i="5"/>
  <c r="AX340" i="5"/>
  <c r="Y341" i="5"/>
  <c r="AK341" i="5"/>
  <c r="AY341" i="5"/>
  <c r="G342" i="5"/>
  <c r="N342" i="5"/>
  <c r="V342" i="5"/>
  <c r="AD342" i="5"/>
  <c r="AL342" i="5"/>
  <c r="AU342" i="5"/>
  <c r="BC342" i="5"/>
  <c r="J343" i="5"/>
  <c r="R343" i="5"/>
  <c r="Z343" i="5"/>
  <c r="AH343" i="5"/>
  <c r="AP343" i="5"/>
  <c r="AY343" i="5"/>
  <c r="F344" i="5"/>
  <c r="N344" i="5"/>
  <c r="N690" i="5" s="1"/>
  <c r="V344" i="5"/>
  <c r="AD344" i="5"/>
  <c r="AL344" i="5"/>
  <c r="AU344" i="5"/>
  <c r="BC344" i="5"/>
  <c r="J345" i="5"/>
  <c r="R345" i="5"/>
  <c r="Z345" i="5"/>
  <c r="AH345" i="5"/>
  <c r="AP345" i="5"/>
  <c r="AY345" i="5"/>
  <c r="F346" i="5"/>
  <c r="N346" i="5"/>
  <c r="V346" i="5"/>
  <c r="AD346" i="5"/>
  <c r="AL346" i="5"/>
  <c r="AU346" i="5"/>
  <c r="BC346" i="5"/>
  <c r="J347" i="5"/>
  <c r="Q347" i="5"/>
  <c r="Y347" i="5"/>
  <c r="AG347" i="5"/>
  <c r="AO347" i="5"/>
  <c r="AX347" i="5"/>
  <c r="M348" i="5"/>
  <c r="U348" i="5"/>
  <c r="AC348" i="5"/>
  <c r="AK348" i="5"/>
  <c r="AT348" i="5"/>
  <c r="BB348" i="5"/>
  <c r="I349" i="5"/>
  <c r="Q349" i="5"/>
  <c r="Y349" i="5"/>
  <c r="AF349" i="5"/>
  <c r="AN349" i="5"/>
  <c r="AW349" i="5"/>
  <c r="G321" i="5"/>
  <c r="S328" i="5"/>
  <c r="AC331" i="5"/>
  <c r="AE332" i="5"/>
  <c r="H333" i="5"/>
  <c r="BC333" i="5"/>
  <c r="AW334" i="5"/>
  <c r="Y335" i="5"/>
  <c r="AA336" i="5"/>
  <c r="W337" i="5"/>
  <c r="AT337" i="5"/>
  <c r="AF338" i="5"/>
  <c r="R339" i="5"/>
  <c r="AK339" i="5"/>
  <c r="S340" i="5"/>
  <c r="AI340" i="5"/>
  <c r="AZ340" i="5"/>
  <c r="M341" i="5"/>
  <c r="Z341" i="5"/>
  <c r="AL341" i="5"/>
  <c r="AZ341" i="5"/>
  <c r="H342" i="5"/>
  <c r="O342" i="5"/>
  <c r="W342" i="5"/>
  <c r="AE342" i="5"/>
  <c r="AM342" i="5"/>
  <c r="AV342" i="5"/>
  <c r="K343" i="5"/>
  <c r="S343" i="5"/>
  <c r="AA343" i="5"/>
  <c r="AI343" i="5"/>
  <c r="AQ343" i="5"/>
  <c r="AZ343" i="5"/>
  <c r="G344" i="5"/>
  <c r="O556" i="5" s="1"/>
  <c r="O556" i="14" s="1"/>
  <c r="O344" i="5"/>
  <c r="W344" i="5"/>
  <c r="AE344" i="5"/>
  <c r="AM344" i="5"/>
  <c r="AV344" i="5"/>
  <c r="K345" i="5"/>
  <c r="S345" i="5"/>
  <c r="AA345" i="5"/>
  <c r="AI345" i="5"/>
  <c r="AQ345" i="5"/>
  <c r="AZ345" i="5"/>
  <c r="G346" i="5"/>
  <c r="O346" i="5"/>
  <c r="W346" i="5"/>
  <c r="AE346" i="5"/>
  <c r="AM346" i="5"/>
  <c r="AV346" i="5"/>
  <c r="O314" i="5"/>
  <c r="AH326" i="5"/>
  <c r="K330" i="5"/>
  <c r="AN331" i="5"/>
  <c r="AM332" i="5"/>
  <c r="P333" i="5"/>
  <c r="AA335" i="5"/>
  <c r="AG336" i="5"/>
  <c r="H337" i="5"/>
  <c r="AB337" i="5"/>
  <c r="AV337" i="5"/>
  <c r="O338" i="5"/>
  <c r="AH338" i="5"/>
  <c r="S339" i="5"/>
  <c r="AP339" i="5"/>
  <c r="F340" i="5"/>
  <c r="V340" i="5"/>
  <c r="AL340" i="5"/>
  <c r="BC340" i="5"/>
  <c r="N341" i="5"/>
  <c r="AB341" i="5"/>
  <c r="AO341" i="5"/>
  <c r="BA341" i="5"/>
  <c r="I342" i="5"/>
  <c r="P342" i="5"/>
  <c r="X342" i="5"/>
  <c r="AF342" i="5"/>
  <c r="AN342" i="5"/>
  <c r="AW342" i="5"/>
  <c r="L343" i="5"/>
  <c r="T343" i="5"/>
  <c r="AB343" i="5"/>
  <c r="AJ343" i="5"/>
  <c r="AR343" i="5"/>
  <c r="BA343" i="5"/>
  <c r="H344" i="5"/>
  <c r="P344" i="5"/>
  <c r="X344" i="5"/>
  <c r="AF344" i="5"/>
  <c r="AN344" i="5"/>
  <c r="AW344" i="5"/>
  <c r="L345" i="5"/>
  <c r="T345" i="5"/>
  <c r="AB345" i="5"/>
  <c r="AJ345" i="5"/>
  <c r="AR345" i="5"/>
  <c r="BA345" i="5"/>
  <c r="H346" i="5"/>
  <c r="P346" i="5"/>
  <c r="X346" i="5"/>
  <c r="AF346" i="5"/>
  <c r="AN346" i="5"/>
  <c r="AW346" i="5"/>
  <c r="L347" i="5"/>
  <c r="S347" i="5"/>
  <c r="AA347" i="5"/>
  <c r="AI347" i="5"/>
  <c r="AQ347" i="5"/>
  <c r="AZ347" i="5"/>
  <c r="G348" i="5"/>
  <c r="O348" i="5"/>
  <c r="W348" i="5"/>
  <c r="AE348" i="5"/>
  <c r="AM348" i="5"/>
  <c r="AV348" i="5"/>
  <c r="K349" i="5"/>
  <c r="S349" i="5"/>
  <c r="Z349" i="5"/>
  <c r="AH349" i="5"/>
  <c r="AP349" i="5"/>
  <c r="AY349" i="5"/>
  <c r="F350" i="5"/>
  <c r="N350" i="5"/>
  <c r="V350" i="5"/>
  <c r="AD350" i="5"/>
  <c r="AL350" i="5"/>
  <c r="AU350" i="5"/>
  <c r="BC350" i="5"/>
  <c r="J351" i="5"/>
  <c r="R351" i="5"/>
  <c r="AG351" i="5"/>
  <c r="AO351" i="5"/>
  <c r="AX351" i="5"/>
  <c r="AO330" i="5"/>
  <c r="X333" i="5"/>
  <c r="AG335" i="5"/>
  <c r="AI336" i="5"/>
  <c r="AC337" i="5"/>
  <c r="BA337" i="5"/>
  <c r="P338" i="5"/>
  <c r="AM338" i="5"/>
  <c r="U339" i="5"/>
  <c r="AQ339" i="5"/>
  <c r="G340" i="5"/>
  <c r="W340" i="5"/>
  <c r="AM340" i="5"/>
  <c r="Q341" i="5"/>
  <c r="AC341" i="5"/>
  <c r="AP341" i="5"/>
  <c r="BB341" i="5"/>
  <c r="J342" i="5"/>
  <c r="Q342" i="5"/>
  <c r="Y342" i="5"/>
  <c r="AG342" i="5"/>
  <c r="AO342" i="5"/>
  <c r="AX342" i="5"/>
  <c r="M343" i="5"/>
  <c r="U343" i="5"/>
  <c r="AC343" i="5"/>
  <c r="AK343" i="5"/>
  <c r="AT343" i="5"/>
  <c r="BB343" i="5"/>
  <c r="I344" i="5"/>
  <c r="Q344" i="5"/>
  <c r="Y344" i="5"/>
  <c r="AG344" i="5"/>
  <c r="AO344" i="5"/>
  <c r="AX344" i="5"/>
  <c r="M345" i="5"/>
  <c r="U345" i="5"/>
  <c r="AC345" i="5"/>
  <c r="AK345" i="5"/>
  <c r="AT345" i="5"/>
  <c r="BB345" i="5"/>
  <c r="I346" i="5"/>
  <c r="Q346" i="5"/>
  <c r="Y346" i="5"/>
  <c r="AG346" i="5"/>
  <c r="AO346" i="5"/>
  <c r="AX346" i="5"/>
  <c r="M347" i="5"/>
  <c r="T347" i="5"/>
  <c r="AB347" i="5"/>
  <c r="AJ347" i="5"/>
  <c r="AR347" i="5"/>
  <c r="BA347" i="5"/>
  <c r="H348" i="5"/>
  <c r="P348" i="5"/>
  <c r="X348" i="5"/>
  <c r="AF348" i="5"/>
  <c r="AN348" i="5"/>
  <c r="AW348" i="5"/>
  <c r="AY330" i="5"/>
  <c r="BB332" i="5"/>
  <c r="AF333" i="5"/>
  <c r="I334" i="5"/>
  <c r="AI335" i="5"/>
  <c r="I336" i="5"/>
  <c r="AO336" i="5"/>
  <c r="L337" i="5"/>
  <c r="AE337" i="5"/>
  <c r="BB337" i="5"/>
  <c r="R338" i="5"/>
  <c r="AN338" i="5"/>
  <c r="F339" i="5"/>
  <c r="Z339" i="5"/>
  <c r="AT339" i="5"/>
  <c r="I340" i="5"/>
  <c r="Y340" i="5"/>
  <c r="AO340" i="5"/>
  <c r="R341" i="5"/>
  <c r="AD341" i="5"/>
  <c r="AR341" i="5"/>
  <c r="BC341" i="5"/>
  <c r="R342" i="5"/>
  <c r="Z342" i="5"/>
  <c r="AH342" i="5"/>
  <c r="AP342" i="5"/>
  <c r="AY342" i="5"/>
  <c r="F343" i="5"/>
  <c r="N343" i="5"/>
  <c r="V343" i="5"/>
  <c r="AD343" i="5"/>
  <c r="AL343" i="5"/>
  <c r="AU343" i="5"/>
  <c r="BC343" i="5"/>
  <c r="J344" i="5"/>
  <c r="R344" i="5"/>
  <c r="Z344" i="5"/>
  <c r="AH344" i="5"/>
  <c r="AP344" i="5"/>
  <c r="AY344" i="5"/>
  <c r="F345" i="5"/>
  <c r="N345" i="5"/>
  <c r="V345" i="5"/>
  <c r="AD345" i="5"/>
  <c r="AL345" i="5"/>
  <c r="AU345" i="5"/>
  <c r="BC345" i="5"/>
  <c r="J346" i="5"/>
  <c r="R346" i="5"/>
  <c r="Z346" i="5"/>
  <c r="AH346" i="5"/>
  <c r="AP346" i="5"/>
  <c r="AY346" i="5"/>
  <c r="F347" i="5"/>
  <c r="N347" i="5"/>
  <c r="U347" i="5"/>
  <c r="AC347" i="5"/>
  <c r="AK347" i="5"/>
  <c r="AT347" i="5"/>
  <c r="BB347" i="5"/>
  <c r="I348" i="5"/>
  <c r="Q348" i="5"/>
  <c r="Y348" i="5"/>
  <c r="AG348" i="5"/>
  <c r="AO348" i="5"/>
  <c r="AX348" i="5"/>
  <c r="M349" i="5"/>
  <c r="U349" i="5"/>
  <c r="AB349" i="5"/>
  <c r="AJ349" i="5"/>
  <c r="AR349" i="5"/>
  <c r="BA349" i="5"/>
  <c r="H350" i="5"/>
  <c r="P350" i="5"/>
  <c r="X350" i="5"/>
  <c r="AF350" i="5"/>
  <c r="AN350" i="5"/>
  <c r="AW350" i="5"/>
  <c r="L351" i="5"/>
  <c r="T351" i="5"/>
  <c r="AA351" i="5"/>
  <c r="AI351" i="5"/>
  <c r="AQ351" i="5"/>
  <c r="AZ351" i="5"/>
  <c r="AH347" i="5"/>
  <c r="F348" i="5"/>
  <c r="AL348" i="5"/>
  <c r="F349" i="5"/>
  <c r="AA349" i="5"/>
  <c r="AX349" i="5"/>
  <c r="L350" i="5"/>
  <c r="AB350" i="5"/>
  <c r="AR350" i="5"/>
  <c r="H351" i="5"/>
  <c r="U351" i="5"/>
  <c r="AD351" i="5"/>
  <c r="AN351" i="5"/>
  <c r="BA351" i="5"/>
  <c r="H352" i="5"/>
  <c r="P352" i="5"/>
  <c r="X352" i="5"/>
  <c r="AE352" i="5"/>
  <c r="AM352" i="5"/>
  <c r="AV352" i="5"/>
  <c r="K353" i="5"/>
  <c r="S353" i="5"/>
  <c r="Z353" i="5"/>
  <c r="AH353" i="5"/>
  <c r="AP353" i="5"/>
  <c r="AY353" i="5"/>
  <c r="F354" i="5"/>
  <c r="N354" i="5"/>
  <c r="V354" i="5"/>
  <c r="AC354" i="5"/>
  <c r="AK354" i="5"/>
  <c r="AT354" i="5"/>
  <c r="BB354" i="5"/>
  <c r="I355" i="5"/>
  <c r="Q355" i="5"/>
  <c r="Y355" i="5"/>
  <c r="AF355" i="5"/>
  <c r="AN355" i="5"/>
  <c r="AW355" i="5"/>
  <c r="L356" i="5"/>
  <c r="T356" i="5"/>
  <c r="AA356" i="5"/>
  <c r="AI356" i="5"/>
  <c r="AQ356" i="5"/>
  <c r="AZ356" i="5"/>
  <c r="G357" i="5"/>
  <c r="O357" i="5"/>
  <c r="K347" i="5"/>
  <c r="AL347" i="5"/>
  <c r="J348" i="5"/>
  <c r="AP348" i="5"/>
  <c r="J349" i="5"/>
  <c r="AC349" i="5"/>
  <c r="AZ349" i="5"/>
  <c r="M350" i="5"/>
  <c r="AC350" i="5"/>
  <c r="AT350" i="5"/>
  <c r="I351" i="5"/>
  <c r="V351" i="5"/>
  <c r="AE351" i="5"/>
  <c r="AP351" i="5"/>
  <c r="BB351" i="5"/>
  <c r="I352" i="5"/>
  <c r="Q352" i="5"/>
  <c r="Y352" i="5"/>
  <c r="AF352" i="5"/>
  <c r="AN352" i="5"/>
  <c r="AW352" i="5"/>
  <c r="L353" i="5"/>
  <c r="T353" i="5"/>
  <c r="AA353" i="5"/>
  <c r="AI353" i="5"/>
  <c r="AQ353" i="5"/>
  <c r="AZ353" i="5"/>
  <c r="G354" i="5"/>
  <c r="O354" i="5"/>
  <c r="W354" i="5"/>
  <c r="AD354" i="5"/>
  <c r="AL354" i="5"/>
  <c r="AU354" i="5"/>
  <c r="BC354" i="5"/>
  <c r="J355" i="5"/>
  <c r="R355" i="5"/>
  <c r="AG355" i="5"/>
  <c r="AO355" i="5"/>
  <c r="AX355" i="5"/>
  <c r="M356" i="5"/>
  <c r="U356" i="5"/>
  <c r="AB356" i="5"/>
  <c r="AJ356" i="5"/>
  <c r="AR356" i="5"/>
  <c r="BA356" i="5"/>
  <c r="H357" i="5"/>
  <c r="P357" i="5"/>
  <c r="X357" i="5"/>
  <c r="AF357" i="5"/>
  <c r="AN357" i="5"/>
  <c r="AW357" i="5"/>
  <c r="L358" i="5"/>
  <c r="T358" i="5"/>
  <c r="AB358" i="5"/>
  <c r="AJ358" i="5"/>
  <c r="AR358" i="5"/>
  <c r="BA358" i="5"/>
  <c r="H359" i="5"/>
  <c r="P359" i="5"/>
  <c r="X359" i="5"/>
  <c r="AF359" i="5"/>
  <c r="AN359" i="5"/>
  <c r="AW359" i="5"/>
  <c r="L360" i="5"/>
  <c r="T360" i="5"/>
  <c r="AB360" i="5"/>
  <c r="AJ360" i="5"/>
  <c r="AR360" i="5"/>
  <c r="BA360" i="5"/>
  <c r="H361" i="5"/>
  <c r="P361" i="5"/>
  <c r="X361" i="5"/>
  <c r="AF361" i="5"/>
  <c r="AN361" i="5"/>
  <c r="AW361" i="5"/>
  <c r="L362" i="5"/>
  <c r="T362" i="5"/>
  <c r="AB362" i="5"/>
  <c r="AH362" i="5"/>
  <c r="AH702" i="5" s="1"/>
  <c r="AH702" i="14" s="1"/>
  <c r="AP362" i="5"/>
  <c r="AY362" i="5"/>
  <c r="F363" i="5"/>
  <c r="N363" i="5"/>
  <c r="V363" i="5"/>
  <c r="AD363" i="5"/>
  <c r="AL363" i="5"/>
  <c r="AU363" i="5"/>
  <c r="BC363" i="5"/>
  <c r="J364" i="5"/>
  <c r="R364" i="5"/>
  <c r="Z364" i="5"/>
  <c r="AF364" i="5"/>
  <c r="AN364" i="5"/>
  <c r="AW364" i="5"/>
  <c r="L365" i="5"/>
  <c r="T365" i="5"/>
  <c r="AB365" i="5"/>
  <c r="AJ365" i="5"/>
  <c r="AR365" i="5"/>
  <c r="BA365" i="5"/>
  <c r="H366" i="5"/>
  <c r="P366" i="5"/>
  <c r="X366" i="5"/>
  <c r="AF366" i="5"/>
  <c r="AN366" i="5"/>
  <c r="AW366" i="5"/>
  <c r="L367" i="5"/>
  <c r="T367" i="5"/>
  <c r="AB367" i="5"/>
  <c r="AJ367" i="5"/>
  <c r="AR367" i="5"/>
  <c r="BA367" i="5"/>
  <c r="H368" i="5"/>
  <c r="P368" i="5"/>
  <c r="X368" i="5"/>
  <c r="AF368" i="5"/>
  <c r="AN368" i="5"/>
  <c r="AW368" i="5"/>
  <c r="L369" i="5"/>
  <c r="T369" i="5"/>
  <c r="AB369" i="5"/>
  <c r="AJ369" i="5"/>
  <c r="AR369" i="5"/>
  <c r="BA369" i="5"/>
  <c r="H370" i="5"/>
  <c r="P370" i="5"/>
  <c r="X370" i="5"/>
  <c r="AF370" i="5"/>
  <c r="AN370" i="5"/>
  <c r="AW370" i="5"/>
  <c r="L371" i="5"/>
  <c r="T371" i="5"/>
  <c r="AB371" i="5"/>
  <c r="AJ371" i="5"/>
  <c r="AR371" i="5"/>
  <c r="BA371" i="5"/>
  <c r="H372" i="5"/>
  <c r="P372" i="5"/>
  <c r="X372" i="5"/>
  <c r="AF372" i="5"/>
  <c r="AN372" i="5"/>
  <c r="AW372" i="5"/>
  <c r="L373" i="5"/>
  <c r="T373" i="5"/>
  <c r="AB373" i="5"/>
  <c r="AJ373" i="5"/>
  <c r="AR373" i="5"/>
  <c r="BA373" i="5"/>
  <c r="H374" i="5"/>
  <c r="P374" i="5"/>
  <c r="X374" i="5"/>
  <c r="AF374" i="5"/>
  <c r="AN374" i="5"/>
  <c r="AW374" i="5"/>
  <c r="L375" i="5"/>
  <c r="S375" i="5"/>
  <c r="AA375" i="5"/>
  <c r="AI375" i="5"/>
  <c r="AQ375" i="5"/>
  <c r="AZ375" i="5"/>
  <c r="O347" i="5"/>
  <c r="AP347" i="5"/>
  <c r="N348" i="5"/>
  <c r="AU348" i="5"/>
  <c r="L349" i="5"/>
  <c r="AG349" i="5"/>
  <c r="BB349" i="5"/>
  <c r="O350" i="5"/>
  <c r="AE350" i="5"/>
  <c r="AV350" i="5"/>
  <c r="K351" i="5"/>
  <c r="X351" i="5"/>
  <c r="AF351" i="5"/>
  <c r="AR351" i="5"/>
  <c r="BC351" i="5"/>
  <c r="J352" i="5"/>
  <c r="R352" i="5"/>
  <c r="AG352" i="5"/>
  <c r="AO352" i="5"/>
  <c r="AX352" i="5"/>
  <c r="M353" i="5"/>
  <c r="U353" i="5"/>
  <c r="AB353" i="5"/>
  <c r="AJ353" i="5"/>
  <c r="AR353" i="5"/>
  <c r="BA353" i="5"/>
  <c r="H354" i="5"/>
  <c r="P354" i="5"/>
  <c r="X354" i="5"/>
  <c r="AE354" i="5"/>
  <c r="AM354" i="5"/>
  <c r="AV354" i="5"/>
  <c r="K355" i="5"/>
  <c r="S355" i="5"/>
  <c r="Z355" i="5"/>
  <c r="AH355" i="5"/>
  <c r="AP355" i="5"/>
  <c r="AY355" i="5"/>
  <c r="F356" i="5"/>
  <c r="N356" i="5"/>
  <c r="V356" i="5"/>
  <c r="AC356" i="5"/>
  <c r="AK356" i="5"/>
  <c r="AT356" i="5"/>
  <c r="BB356" i="5"/>
  <c r="I357" i="5"/>
  <c r="Q357" i="5"/>
  <c r="Y357" i="5"/>
  <c r="AG357" i="5"/>
  <c r="AO357" i="5"/>
  <c r="AX357" i="5"/>
  <c r="M358" i="5"/>
  <c r="U358" i="5"/>
  <c r="AC358" i="5"/>
  <c r="AK358" i="5"/>
  <c r="AT358" i="5"/>
  <c r="BB358" i="5"/>
  <c r="I359" i="5"/>
  <c r="Q359" i="5"/>
  <c r="Y359" i="5"/>
  <c r="AG359" i="5"/>
  <c r="AO359" i="5"/>
  <c r="AX359" i="5"/>
  <c r="M360" i="5"/>
  <c r="U360" i="5"/>
  <c r="AC360" i="5"/>
  <c r="AK360" i="5"/>
  <c r="AT360" i="5"/>
  <c r="BB360" i="5"/>
  <c r="I361" i="5"/>
  <c r="Q361" i="5"/>
  <c r="Y361" i="5"/>
  <c r="AG361" i="5"/>
  <c r="AO361" i="5"/>
  <c r="AX361" i="5"/>
  <c r="M362" i="5"/>
  <c r="U362" i="5"/>
  <c r="AC362" i="5"/>
  <c r="AI362" i="5"/>
  <c r="AQ362" i="5"/>
  <c r="AZ362" i="5"/>
  <c r="G363" i="5"/>
  <c r="O363" i="5"/>
  <c r="W363" i="5"/>
  <c r="AE363" i="5"/>
  <c r="AM363" i="5"/>
  <c r="AV363" i="5"/>
  <c r="K364" i="5"/>
  <c r="S364" i="5"/>
  <c r="AA364" i="5"/>
  <c r="AG364" i="5"/>
  <c r="AO364" i="5"/>
  <c r="AX364" i="5"/>
  <c r="M365" i="5"/>
  <c r="U365" i="5"/>
  <c r="AC365" i="5"/>
  <c r="AK365" i="5"/>
  <c r="AT365" i="5"/>
  <c r="BB365" i="5"/>
  <c r="I366" i="5"/>
  <c r="Q366" i="5"/>
  <c r="Y366" i="5"/>
  <c r="AG366" i="5"/>
  <c r="AO366" i="5"/>
  <c r="AX366" i="5"/>
  <c r="M367" i="5"/>
  <c r="U367" i="5"/>
  <c r="AC367" i="5"/>
  <c r="AK367" i="5"/>
  <c r="AT367" i="5"/>
  <c r="BB367" i="5"/>
  <c r="I368" i="5"/>
  <c r="Q368" i="5"/>
  <c r="Y368" i="5"/>
  <c r="AG368" i="5"/>
  <c r="AO368" i="5"/>
  <c r="AX368" i="5"/>
  <c r="M369" i="5"/>
  <c r="U369" i="5"/>
  <c r="AC369" i="5"/>
  <c r="AK369" i="5"/>
  <c r="AT369" i="5"/>
  <c r="BB369" i="5"/>
  <c r="I370" i="5"/>
  <c r="Q370" i="5"/>
  <c r="Y370" i="5"/>
  <c r="AG370" i="5"/>
  <c r="AO370" i="5"/>
  <c r="AX370" i="5"/>
  <c r="M371" i="5"/>
  <c r="U371" i="5"/>
  <c r="AC371" i="5"/>
  <c r="AK371" i="5"/>
  <c r="AT371" i="5"/>
  <c r="BB371" i="5"/>
  <c r="I372" i="5"/>
  <c r="Q372" i="5"/>
  <c r="Y372" i="5"/>
  <c r="AG372" i="5"/>
  <c r="AO372" i="5"/>
  <c r="AX372" i="5"/>
  <c r="M373" i="5"/>
  <c r="U373" i="5"/>
  <c r="AC373" i="5"/>
  <c r="AK373" i="5"/>
  <c r="AT373" i="5"/>
  <c r="BB373" i="5"/>
  <c r="I374" i="5"/>
  <c r="Q374" i="5"/>
  <c r="AU347" i="5"/>
  <c r="R348" i="5"/>
  <c r="AY348" i="5"/>
  <c r="N349" i="5"/>
  <c r="AI349" i="5"/>
  <c r="Q350" i="5"/>
  <c r="AG350" i="5"/>
  <c r="AX350" i="5"/>
  <c r="M351" i="5"/>
  <c r="Y351" i="5"/>
  <c r="AH351" i="5"/>
  <c r="AT351" i="5"/>
  <c r="K352" i="5"/>
  <c r="S352" i="5"/>
  <c r="Z352" i="5"/>
  <c r="AH352" i="5"/>
  <c r="AP352" i="5"/>
  <c r="AY352" i="5"/>
  <c r="F353" i="5"/>
  <c r="N353" i="5"/>
  <c r="V353" i="5"/>
  <c r="AC353" i="5"/>
  <c r="AK353" i="5"/>
  <c r="AT353" i="5"/>
  <c r="BB353" i="5"/>
  <c r="I354" i="5"/>
  <c r="Q354" i="5"/>
  <c r="Y354" i="5"/>
  <c r="AF354" i="5"/>
  <c r="AN354" i="5"/>
  <c r="AW354" i="5"/>
  <c r="L355" i="5"/>
  <c r="T355" i="5"/>
  <c r="AA355" i="5"/>
  <c r="AI355" i="5"/>
  <c r="AQ355" i="5"/>
  <c r="AZ355" i="5"/>
  <c r="G356" i="5"/>
  <c r="O356" i="5"/>
  <c r="W356" i="5"/>
  <c r="AD356" i="5"/>
  <c r="AL356" i="5"/>
  <c r="AU356" i="5"/>
  <c r="BC356" i="5"/>
  <c r="J357" i="5"/>
  <c r="R357" i="5"/>
  <c r="Z357" i="5"/>
  <c r="AH357" i="5"/>
  <c r="AP357" i="5"/>
  <c r="AY357" i="5"/>
  <c r="F358" i="5"/>
  <c r="N358" i="5"/>
  <c r="V358" i="5"/>
  <c r="AD358" i="5"/>
  <c r="AL358" i="5"/>
  <c r="AU358" i="5"/>
  <c r="BC358" i="5"/>
  <c r="J359" i="5"/>
  <c r="R359" i="5"/>
  <c r="Z359" i="5"/>
  <c r="AH359" i="5"/>
  <c r="AP359" i="5"/>
  <c r="AY359" i="5"/>
  <c r="F360" i="5"/>
  <c r="N360" i="5"/>
  <c r="V360" i="5"/>
  <c r="AD360" i="5"/>
  <c r="AL360" i="5"/>
  <c r="AU360" i="5"/>
  <c r="BC360" i="5"/>
  <c r="J361" i="5"/>
  <c r="R361" i="5"/>
  <c r="Z361" i="5"/>
  <c r="AH361" i="5"/>
  <c r="AP361" i="5"/>
  <c r="AY361" i="5"/>
  <c r="F362" i="5"/>
  <c r="N362" i="5"/>
  <c r="V362" i="5"/>
  <c r="AD362" i="5"/>
  <c r="AJ362" i="5"/>
  <c r="AR362" i="5"/>
  <c r="BA362" i="5"/>
  <c r="H363" i="5"/>
  <c r="P363" i="5"/>
  <c r="X363" i="5"/>
  <c r="AF363" i="5"/>
  <c r="AN363" i="5"/>
  <c r="AW363" i="5"/>
  <c r="L364" i="5"/>
  <c r="T364" i="5"/>
  <c r="AB364" i="5"/>
  <c r="AH364" i="5"/>
  <c r="AP364" i="5"/>
  <c r="AY364" i="5"/>
  <c r="F365" i="5"/>
  <c r="N365" i="5"/>
  <c r="V365" i="5"/>
  <c r="AD365" i="5"/>
  <c r="AL365" i="5"/>
  <c r="AU365" i="5"/>
  <c r="BC365" i="5"/>
  <c r="J366" i="5"/>
  <c r="R366" i="5"/>
  <c r="Z366" i="5"/>
  <c r="AH366" i="5"/>
  <c r="AP366" i="5"/>
  <c r="AY366" i="5"/>
  <c r="F367" i="5"/>
  <c r="N367" i="5"/>
  <c r="V367" i="5"/>
  <c r="AD367" i="5"/>
  <c r="AL367" i="5"/>
  <c r="AU367" i="5"/>
  <c r="BC367" i="5"/>
  <c r="J368" i="5"/>
  <c r="R368" i="5"/>
  <c r="Z368" i="5"/>
  <c r="AH368" i="5"/>
  <c r="AP368" i="5"/>
  <c r="AY368" i="5"/>
  <c r="F369" i="5"/>
  <c r="N369" i="5"/>
  <c r="V369" i="5"/>
  <c r="AD369" i="5"/>
  <c r="AL369" i="5"/>
  <c r="AU369" i="5"/>
  <c r="BC369" i="5"/>
  <c r="J370" i="5"/>
  <c r="R370" i="5"/>
  <c r="R347" i="5"/>
  <c r="AY347" i="5"/>
  <c r="V348" i="5"/>
  <c r="BC348" i="5"/>
  <c r="R349" i="5"/>
  <c r="AK349" i="5"/>
  <c r="T350" i="5"/>
  <c r="AJ350" i="5"/>
  <c r="BA350" i="5"/>
  <c r="N351" i="5"/>
  <c r="AJ351" i="5"/>
  <c r="AU351" i="5"/>
  <c r="L352" i="5"/>
  <c r="T352" i="5"/>
  <c r="AA352" i="5"/>
  <c r="AI352" i="5"/>
  <c r="AQ352" i="5"/>
  <c r="AZ352" i="5"/>
  <c r="G353" i="5"/>
  <c r="O353" i="5"/>
  <c r="W353" i="5"/>
  <c r="AD353" i="5"/>
  <c r="AL353" i="5"/>
  <c r="AU353" i="5"/>
  <c r="BC353" i="5"/>
  <c r="J354" i="5"/>
  <c r="R354" i="5"/>
  <c r="AG354" i="5"/>
  <c r="AO354" i="5"/>
  <c r="AX354" i="5"/>
  <c r="M355" i="5"/>
  <c r="U355" i="5"/>
  <c r="AB355" i="5"/>
  <c r="AJ355" i="5"/>
  <c r="AR355" i="5"/>
  <c r="BA355" i="5"/>
  <c r="H356" i="5"/>
  <c r="P356" i="5"/>
  <c r="X356" i="5"/>
  <c r="AE356" i="5"/>
  <c r="AM356" i="5"/>
  <c r="AV356" i="5"/>
  <c r="K357" i="5"/>
  <c r="S357" i="5"/>
  <c r="AA357" i="5"/>
  <c r="AI357" i="5"/>
  <c r="AQ357" i="5"/>
  <c r="AZ357" i="5"/>
  <c r="G358" i="5"/>
  <c r="O358" i="5"/>
  <c r="W358" i="5"/>
  <c r="AE358" i="5"/>
  <c r="AM358" i="5"/>
  <c r="AV358" i="5"/>
  <c r="K359" i="5"/>
  <c r="S359" i="5"/>
  <c r="AA359" i="5"/>
  <c r="AI359" i="5"/>
  <c r="AQ359" i="5"/>
  <c r="AZ359" i="5"/>
  <c r="G360" i="5"/>
  <c r="O360" i="5"/>
  <c r="W360" i="5"/>
  <c r="AE360" i="5"/>
  <c r="AM360" i="5"/>
  <c r="AV360" i="5"/>
  <c r="K361" i="5"/>
  <c r="S361" i="5"/>
  <c r="AA361" i="5"/>
  <c r="AI361" i="5"/>
  <c r="AQ361" i="5"/>
  <c r="AZ361" i="5"/>
  <c r="G362" i="5"/>
  <c r="F568" i="5" s="1"/>
  <c r="F568" i="14" s="1"/>
  <c r="O362" i="5"/>
  <c r="W362" i="5"/>
  <c r="AK362" i="5"/>
  <c r="AT362" i="5"/>
  <c r="BB362" i="5"/>
  <c r="I363" i="5"/>
  <c r="Q363" i="5"/>
  <c r="Y363" i="5"/>
  <c r="AG363" i="5"/>
  <c r="AO363" i="5"/>
  <c r="AX363" i="5"/>
  <c r="V347" i="5"/>
  <c r="BC347" i="5"/>
  <c r="Z348" i="5"/>
  <c r="T349" i="5"/>
  <c r="AO349" i="5"/>
  <c r="U350" i="5"/>
  <c r="AK350" i="5"/>
  <c r="BB350" i="5"/>
  <c r="P351" i="5"/>
  <c r="Z351" i="5"/>
  <c r="AK351" i="5"/>
  <c r="AV351" i="5"/>
  <c r="M352" i="5"/>
  <c r="U352" i="5"/>
  <c r="AB352" i="5"/>
  <c r="AJ352" i="5"/>
  <c r="AR352" i="5"/>
  <c r="BA352" i="5"/>
  <c r="H353" i="5"/>
  <c r="P353" i="5"/>
  <c r="X353" i="5"/>
  <c r="AE353" i="5"/>
  <c r="AM353" i="5"/>
  <c r="AV353" i="5"/>
  <c r="K354" i="5"/>
  <c r="S354" i="5"/>
  <c r="Z354" i="5"/>
  <c r="AH354" i="5"/>
  <c r="AP354" i="5"/>
  <c r="AY354" i="5"/>
  <c r="F355" i="5"/>
  <c r="N355" i="5"/>
  <c r="V355" i="5"/>
  <c r="AC355" i="5"/>
  <c r="AK355" i="5"/>
  <c r="AT355" i="5"/>
  <c r="BB355" i="5"/>
  <c r="I356" i="5"/>
  <c r="Q356" i="5"/>
  <c r="Y356" i="5"/>
  <c r="AF356" i="5"/>
  <c r="AN356" i="5"/>
  <c r="AW356" i="5"/>
  <c r="L357" i="5"/>
  <c r="T357" i="5"/>
  <c r="AB357" i="5"/>
  <c r="AJ357" i="5"/>
  <c r="AR357" i="5"/>
  <c r="BA357" i="5"/>
  <c r="H358" i="5"/>
  <c r="P358" i="5"/>
  <c r="X358" i="5"/>
  <c r="AF358" i="5"/>
  <c r="AN358" i="5"/>
  <c r="AW358" i="5"/>
  <c r="L359" i="5"/>
  <c r="T359" i="5"/>
  <c r="AB359" i="5"/>
  <c r="AJ359" i="5"/>
  <c r="AR359" i="5"/>
  <c r="BA359" i="5"/>
  <c r="AD347" i="5"/>
  <c r="AH348" i="5"/>
  <c r="AT349" i="5"/>
  <c r="I350" i="5"/>
  <c r="Y350" i="5"/>
  <c r="AO350" i="5"/>
  <c r="S351" i="5"/>
  <c r="AC351" i="5"/>
  <c r="AM351" i="5"/>
  <c r="AY351" i="5"/>
  <c r="G352" i="5"/>
  <c r="O352" i="5"/>
  <c r="W352" i="5"/>
  <c r="AD352" i="5"/>
  <c r="AL352" i="5"/>
  <c r="AU352" i="5"/>
  <c r="BC352" i="5"/>
  <c r="J353" i="5"/>
  <c r="R353" i="5"/>
  <c r="AG353" i="5"/>
  <c r="AO353" i="5"/>
  <c r="AX353" i="5"/>
  <c r="M354" i="5"/>
  <c r="U354" i="5"/>
  <c r="AB354" i="5"/>
  <c r="AJ354" i="5"/>
  <c r="AR354" i="5"/>
  <c r="BA354" i="5"/>
  <c r="H355" i="5"/>
  <c r="P355" i="5"/>
  <c r="X355" i="5"/>
  <c r="AE355" i="5"/>
  <c r="AM355" i="5"/>
  <c r="AV355" i="5"/>
  <c r="K356" i="5"/>
  <c r="S356" i="5"/>
  <c r="Z356" i="5"/>
  <c r="AH356" i="5"/>
  <c r="AP356" i="5"/>
  <c r="AY356" i="5"/>
  <c r="F357" i="5"/>
  <c r="N357" i="5"/>
  <c r="V357" i="5"/>
  <c r="AD357" i="5"/>
  <c r="AL357" i="5"/>
  <c r="AU357" i="5"/>
  <c r="BC357" i="5"/>
  <c r="J358" i="5"/>
  <c r="R358" i="5"/>
  <c r="Z358" i="5"/>
  <c r="AH358" i="5"/>
  <c r="AP358" i="5"/>
  <c r="AY358" i="5"/>
  <c r="F359" i="5"/>
  <c r="N359" i="5"/>
  <c r="V359" i="5"/>
  <c r="AD359" i="5"/>
  <c r="AL359" i="5"/>
  <c r="AU359" i="5"/>
  <c r="BC359" i="5"/>
  <c r="J360" i="5"/>
  <c r="R360" i="5"/>
  <c r="Z360" i="5"/>
  <c r="AH360" i="5"/>
  <c r="AP360" i="5"/>
  <c r="AY360" i="5"/>
  <c r="F361" i="5"/>
  <c r="N361" i="5"/>
  <c r="V361" i="5"/>
  <c r="AD361" i="5"/>
  <c r="AL361" i="5"/>
  <c r="AU361" i="5"/>
  <c r="BC361" i="5"/>
  <c r="J362" i="5"/>
  <c r="R362" i="5"/>
  <c r="Z362" i="5"/>
  <c r="AF362" i="5"/>
  <c r="AN362" i="5"/>
  <c r="AW362" i="5"/>
  <c r="L363" i="5"/>
  <c r="T363" i="5"/>
  <c r="AB363" i="5"/>
  <c r="AJ363" i="5"/>
  <c r="AR363" i="5"/>
  <c r="BA363" i="5"/>
  <c r="H364" i="5"/>
  <c r="P364" i="5"/>
  <c r="W350" i="5"/>
  <c r="AW351" i="5"/>
  <c r="AK352" i="5"/>
  <c r="T354" i="5"/>
  <c r="BC355" i="5"/>
  <c r="AO356" i="5"/>
  <c r="AC357" i="5"/>
  <c r="AI358" i="5"/>
  <c r="G359" i="5"/>
  <c r="AM359" i="5"/>
  <c r="K360" i="5"/>
  <c r="AG360" i="5"/>
  <c r="U361" i="5"/>
  <c r="AR361" i="5"/>
  <c r="I362" i="5"/>
  <c r="AV362" i="5"/>
  <c r="R363" i="5"/>
  <c r="AK363" i="5"/>
  <c r="Q364" i="5"/>
  <c r="AQ364" i="5"/>
  <c r="BC364" i="5"/>
  <c r="O365" i="5"/>
  <c r="Z365" i="5"/>
  <c r="AN365" i="5"/>
  <c r="AZ365" i="5"/>
  <c r="M366" i="5"/>
  <c r="AA366" i="5"/>
  <c r="AL366" i="5"/>
  <c r="BA366" i="5"/>
  <c r="J367" i="5"/>
  <c r="X367" i="5"/>
  <c r="AI367" i="5"/>
  <c r="AX367" i="5"/>
  <c r="K368" i="5"/>
  <c r="V368" i="5"/>
  <c r="AJ368" i="5"/>
  <c r="AV368" i="5"/>
  <c r="H369" i="5"/>
  <c r="S369" i="5"/>
  <c r="V349" i="5"/>
  <c r="AM350" i="5"/>
  <c r="AT352" i="5"/>
  <c r="AF353" i="5"/>
  <c r="G355" i="5"/>
  <c r="AX356" i="5"/>
  <c r="AE357" i="5"/>
  <c r="I358" i="5"/>
  <c r="AO358" i="5"/>
  <c r="M359" i="5"/>
  <c r="AT359" i="5"/>
  <c r="P360" i="5"/>
  <c r="AI360" i="5"/>
  <c r="W361" i="5"/>
  <c r="AT361" i="5"/>
  <c r="K362" i="5"/>
  <c r="AE362" i="5"/>
  <c r="AX362" i="5"/>
  <c r="S363" i="5"/>
  <c r="AP363" i="5"/>
  <c r="U364" i="5"/>
  <c r="AE364" i="5"/>
  <c r="AR364" i="5"/>
  <c r="P365" i="5"/>
  <c r="AA365" i="5"/>
  <c r="AO365" i="5"/>
  <c r="N366" i="5"/>
  <c r="AB366" i="5"/>
  <c r="AM366" i="5"/>
  <c r="BB366" i="5"/>
  <c r="K367" i="5"/>
  <c r="Y367" i="5"/>
  <c r="AM367" i="5"/>
  <c r="AY367" i="5"/>
  <c r="L368" i="5"/>
  <c r="W368" i="5"/>
  <c r="AK368" i="5"/>
  <c r="AZ368" i="5"/>
  <c r="I369" i="5"/>
  <c r="W369" i="5"/>
  <c r="AH369" i="5"/>
  <c r="AW369" i="5"/>
  <c r="G370" i="5"/>
  <c r="U370" i="5"/>
  <c r="AE370" i="5"/>
  <c r="AQ370" i="5"/>
  <c r="BB370" i="5"/>
  <c r="J371" i="5"/>
  <c r="V371" i="5"/>
  <c r="AF371" i="5"/>
  <c r="AP371" i="5"/>
  <c r="BC371" i="5"/>
  <c r="L372" i="5"/>
  <c r="V372" i="5"/>
  <c r="AH372" i="5"/>
  <c r="AR372" i="5"/>
  <c r="BC372" i="5"/>
  <c r="K373" i="5"/>
  <c r="W373" i="5"/>
  <c r="AG373" i="5"/>
  <c r="AQ373" i="5"/>
  <c r="Z347" i="5"/>
  <c r="BB352" i="5"/>
  <c r="AN353" i="5"/>
  <c r="AA354" i="5"/>
  <c r="O355" i="5"/>
  <c r="AK357" i="5"/>
  <c r="K358" i="5"/>
  <c r="AQ358" i="5"/>
  <c r="O359" i="5"/>
  <c r="AV359" i="5"/>
  <c r="Q360" i="5"/>
  <c r="AN360" i="5"/>
  <c r="AB361" i="5"/>
  <c r="AV361" i="5"/>
  <c r="P362" i="5"/>
  <c r="BC362" i="5"/>
  <c r="U363" i="5"/>
  <c r="AQ363" i="5"/>
  <c r="F364" i="5"/>
  <c r="V364" i="5"/>
  <c r="AT364" i="5"/>
  <c r="Q365" i="5"/>
  <c r="AE365" i="5"/>
  <c r="AP365" i="5"/>
  <c r="O366" i="5"/>
  <c r="AC366" i="5"/>
  <c r="AQ366" i="5"/>
  <c r="BC366" i="5"/>
  <c r="O367" i="5"/>
  <c r="Z367" i="5"/>
  <c r="AN367" i="5"/>
  <c r="AZ367" i="5"/>
  <c r="M368" i="5"/>
  <c r="AA368" i="5"/>
  <c r="AL368" i="5"/>
  <c r="BA368" i="5"/>
  <c r="J369" i="5"/>
  <c r="X369" i="5"/>
  <c r="AI369" i="5"/>
  <c r="AX369" i="5"/>
  <c r="K370" i="5"/>
  <c r="V370" i="5"/>
  <c r="AH370" i="5"/>
  <c r="AR370" i="5"/>
  <c r="BC370" i="5"/>
  <c r="K371" i="5"/>
  <c r="W371" i="5"/>
  <c r="AG371" i="5"/>
  <c r="AQ371" i="5"/>
  <c r="M372" i="5"/>
  <c r="W372" i="5"/>
  <c r="AI372" i="5"/>
  <c r="AT372" i="5"/>
  <c r="N373" i="5"/>
  <c r="AQ349" i="5"/>
  <c r="F352" i="5"/>
  <c r="AW353" i="5"/>
  <c r="AI354" i="5"/>
  <c r="W355" i="5"/>
  <c r="AM357" i="5"/>
  <c r="Q358" i="5"/>
  <c r="AX358" i="5"/>
  <c r="U359" i="5"/>
  <c r="BB359" i="5"/>
  <c r="S360" i="5"/>
  <c r="AO360" i="5"/>
  <c r="G361" i="5"/>
  <c r="AC361" i="5"/>
  <c r="BA361" i="5"/>
  <c r="Q362" i="5"/>
  <c r="AG362" i="5"/>
  <c r="Z363" i="5"/>
  <c r="AT363" i="5"/>
  <c r="G364" i="5"/>
  <c r="W364" i="5"/>
  <c r="AI364" i="5"/>
  <c r="AU364" i="5"/>
  <c r="G365" i="5"/>
  <c r="R365" i="5"/>
  <c r="AF365" i="5"/>
  <c r="AQ365" i="5"/>
  <c r="S366" i="5"/>
  <c r="AD366" i="5"/>
  <c r="AR366" i="5"/>
  <c r="P367" i="5"/>
  <c r="AA367" i="5"/>
  <c r="AO367" i="5"/>
  <c r="Q351" i="5"/>
  <c r="N352" i="5"/>
  <c r="AQ354" i="5"/>
  <c r="J356" i="5"/>
  <c r="AT357" i="5"/>
  <c r="S358" i="5"/>
  <c r="AZ358" i="5"/>
  <c r="W359" i="5"/>
  <c r="X360" i="5"/>
  <c r="AQ360" i="5"/>
  <c r="L361" i="5"/>
  <c r="AE361" i="5"/>
  <c r="BB361" i="5"/>
  <c r="S362" i="5"/>
  <c r="AL362" i="5"/>
  <c r="AA363" i="5"/>
  <c r="AY363" i="5"/>
  <c r="I364" i="5"/>
  <c r="X364" i="5"/>
  <c r="AJ364" i="5"/>
  <c r="AV364" i="5"/>
  <c r="H365" i="5"/>
  <c r="S365" i="5"/>
  <c r="AG365" i="5"/>
  <c r="AV365" i="5"/>
  <c r="F366" i="5"/>
  <c r="T366" i="5"/>
  <c r="AE366" i="5"/>
  <c r="AT366" i="5"/>
  <c r="Q367" i="5"/>
  <c r="AE367" i="5"/>
  <c r="AP367" i="5"/>
  <c r="O368" i="5"/>
  <c r="AC368" i="5"/>
  <c r="AQ368" i="5"/>
  <c r="BC368" i="5"/>
  <c r="O369" i="5"/>
  <c r="Z369" i="5"/>
  <c r="AN369" i="5"/>
  <c r="AN707" i="5" s="1"/>
  <c r="AN707" i="14" s="1"/>
  <c r="AZ369" i="5"/>
  <c r="M370" i="5"/>
  <c r="Z370" i="5"/>
  <c r="AJ370" i="5"/>
  <c r="AU370" i="5"/>
  <c r="O371" i="5"/>
  <c r="Y371" i="5"/>
  <c r="AI371" i="5"/>
  <c r="AV371" i="5"/>
  <c r="O372" i="5"/>
  <c r="AA372" i="5"/>
  <c r="AK372" i="5"/>
  <c r="AV372" i="5"/>
  <c r="F373" i="5"/>
  <c r="P373" i="5"/>
  <c r="Z373" i="5"/>
  <c r="AL373" i="5"/>
  <c r="AD348" i="5"/>
  <c r="V352" i="5"/>
  <c r="I353" i="5"/>
  <c r="AZ354" i="5"/>
  <c r="AD355" i="5"/>
  <c r="R356" i="5"/>
  <c r="M357" i="5"/>
  <c r="AV357" i="5"/>
  <c r="Y358" i="5"/>
  <c r="AC359" i="5"/>
  <c r="Y360" i="5"/>
  <c r="AW360" i="5"/>
  <c r="M361" i="5"/>
  <c r="AJ361" i="5"/>
  <c r="AB351" i="5"/>
  <c r="Q353" i="5"/>
  <c r="AL355" i="5"/>
  <c r="U357" i="5"/>
  <c r="BB357" i="5"/>
  <c r="AA358" i="5"/>
  <c r="AE359" i="5"/>
  <c r="H360" i="5"/>
  <c r="AA360" i="5"/>
  <c r="AX360" i="5"/>
  <c r="O361" i="5"/>
  <c r="AK361" i="5"/>
  <c r="Y362" i="5"/>
  <c r="AO362" i="5"/>
  <c r="K363" i="5"/>
  <c r="AH363" i="5"/>
  <c r="BB363" i="5"/>
  <c r="N364" i="5"/>
  <c r="AC364" i="5"/>
  <c r="AL364" i="5"/>
  <c r="BA364" i="5"/>
  <c r="J365" i="5"/>
  <c r="X365" i="5"/>
  <c r="AI365" i="5"/>
  <c r="AX365" i="5"/>
  <c r="K366" i="5"/>
  <c r="V366" i="5"/>
  <c r="AJ366" i="5"/>
  <c r="AV366" i="5"/>
  <c r="H367" i="5"/>
  <c r="S367" i="5"/>
  <c r="AG367" i="5"/>
  <c r="AV367" i="5"/>
  <c r="F368" i="5"/>
  <c r="T368" i="5"/>
  <c r="AE368" i="5"/>
  <c r="AT368" i="5"/>
  <c r="Q369" i="5"/>
  <c r="AE369" i="5"/>
  <c r="AP369" i="5"/>
  <c r="O370" i="5"/>
  <c r="AB370" i="5"/>
  <c r="AL370" i="5"/>
  <c r="AY370" i="5"/>
  <c r="G371" i="5"/>
  <c r="Q371" i="5"/>
  <c r="AA371" i="5"/>
  <c r="AM371" i="5"/>
  <c r="AX371" i="5"/>
  <c r="G372" i="5"/>
  <c r="S372" i="5"/>
  <c r="AC372" i="5"/>
  <c r="AM372" i="5"/>
  <c r="AZ372" i="5"/>
  <c r="H373" i="5"/>
  <c r="R373" i="5"/>
  <c r="AD373" i="5"/>
  <c r="AN373" i="5"/>
  <c r="AY373" i="5"/>
  <c r="J374" i="5"/>
  <c r="T374" i="5"/>
  <c r="AC374" i="5"/>
  <c r="AL374" i="5"/>
  <c r="AV374" i="5"/>
  <c r="N375" i="5"/>
  <c r="V375" i="5"/>
  <c r="AE375" i="5"/>
  <c r="AN375" i="5"/>
  <c r="AX375" i="5"/>
  <c r="F376" i="5"/>
  <c r="N376" i="5"/>
  <c r="V376" i="5"/>
  <c r="AD376" i="5"/>
  <c r="AL376" i="5"/>
  <c r="AU376" i="5"/>
  <c r="BC376" i="5"/>
  <c r="J377" i="5"/>
  <c r="R377" i="5"/>
  <c r="Z377" i="5"/>
  <c r="AH377" i="5"/>
  <c r="AP377" i="5"/>
  <c r="AY377" i="5"/>
  <c r="F378" i="5"/>
  <c r="N378" i="5"/>
  <c r="G350" i="5"/>
  <c r="AL351" i="5"/>
  <c r="AC352" i="5"/>
  <c r="Y353" i="5"/>
  <c r="L354" i="5"/>
  <c r="AU355" i="5"/>
  <c r="AG356" i="5"/>
  <c r="W357" i="5"/>
  <c r="AG358" i="5"/>
  <c r="AK359" i="5"/>
  <c r="I360" i="5"/>
  <c r="AF360" i="5"/>
  <c r="AZ360" i="5"/>
  <c r="T361" i="5"/>
  <c r="AM361" i="5"/>
  <c r="H362" i="5"/>
  <c r="AA362" i="5"/>
  <c r="AU362" i="5"/>
  <c r="M363" i="5"/>
  <c r="AI363" i="5"/>
  <c r="O364" i="5"/>
  <c r="AD364" i="5"/>
  <c r="AM364" i="5"/>
  <c r="BB364" i="5"/>
  <c r="K365" i="5"/>
  <c r="Y365" i="5"/>
  <c r="AM365" i="5"/>
  <c r="AY365" i="5"/>
  <c r="L366" i="5"/>
  <c r="W366" i="5"/>
  <c r="AK366" i="5"/>
  <c r="AZ366" i="5"/>
  <c r="I367" i="5"/>
  <c r="W367" i="5"/>
  <c r="AH367" i="5"/>
  <c r="AW367" i="5"/>
  <c r="G368" i="5"/>
  <c r="U368" i="5"/>
  <c r="AI368" i="5"/>
  <c r="AU368" i="5"/>
  <c r="G369" i="5"/>
  <c r="R369" i="5"/>
  <c r="AF369" i="5"/>
  <c r="AQ369" i="5"/>
  <c r="S370" i="5"/>
  <c r="AC370" i="5"/>
  <c r="AM370" i="5"/>
  <c r="AZ370" i="5"/>
  <c r="H371" i="5"/>
  <c r="R371" i="5"/>
  <c r="AD371" i="5"/>
  <c r="AN371" i="5"/>
  <c r="AY371" i="5"/>
  <c r="J372" i="5"/>
  <c r="T372" i="5"/>
  <c r="AD372" i="5"/>
  <c r="AP372" i="5"/>
  <c r="BA372" i="5"/>
  <c r="I373" i="5"/>
  <c r="S373" i="5"/>
  <c r="AE373" i="5"/>
  <c r="AO373" i="5"/>
  <c r="AZ364" i="5"/>
  <c r="R367" i="5"/>
  <c r="AD368" i="5"/>
  <c r="Y369" i="5"/>
  <c r="AI370" i="5"/>
  <c r="F371" i="5"/>
  <c r="AH371" i="5"/>
  <c r="AE372" i="5"/>
  <c r="AA373" i="5"/>
  <c r="AW373" i="5"/>
  <c r="G374" i="5"/>
  <c r="U374" i="5"/>
  <c r="AE374" i="5"/>
  <c r="AP374" i="5"/>
  <c r="BA374" i="5"/>
  <c r="I375" i="5"/>
  <c r="R375" i="5"/>
  <c r="AC375" i="5"/>
  <c r="AM375" i="5"/>
  <c r="AY375" i="5"/>
  <c r="H376" i="5"/>
  <c r="Q376" i="5"/>
  <c r="Z376" i="5"/>
  <c r="AI376" i="5"/>
  <c r="AR376" i="5"/>
  <c r="BB376" i="5"/>
  <c r="K377" i="5"/>
  <c r="T377" i="5"/>
  <c r="AC377" i="5"/>
  <c r="AL377" i="5"/>
  <c r="AV377" i="5"/>
  <c r="M378" i="5"/>
  <c r="V378" i="5"/>
  <c r="AD378" i="5"/>
  <c r="AL378" i="5"/>
  <c r="AU378" i="5"/>
  <c r="BC378" i="5"/>
  <c r="J379" i="5"/>
  <c r="R379" i="5"/>
  <c r="Z379" i="5"/>
  <c r="AH379" i="5"/>
  <c r="AP379" i="5"/>
  <c r="AY379" i="5"/>
  <c r="F380" i="5"/>
  <c r="N380" i="5"/>
  <c r="V380" i="5"/>
  <c r="AD380" i="5"/>
  <c r="AL380" i="5"/>
  <c r="AU380" i="5"/>
  <c r="BC380" i="5"/>
  <c r="J381" i="5"/>
  <c r="R381" i="5"/>
  <c r="Z381" i="5"/>
  <c r="AH381" i="5"/>
  <c r="AP381" i="5"/>
  <c r="AY381" i="5"/>
  <c r="F382" i="5"/>
  <c r="N382" i="5"/>
  <c r="V382" i="5"/>
  <c r="AD382" i="5"/>
  <c r="AL382" i="5"/>
  <c r="AU382" i="5"/>
  <c r="BC382" i="5"/>
  <c r="J383" i="5"/>
  <c r="R383" i="5"/>
  <c r="Z383" i="5"/>
  <c r="AH383" i="5"/>
  <c r="AP383" i="5"/>
  <c r="AY383" i="5"/>
  <c r="F384" i="5"/>
  <c r="N384" i="5"/>
  <c r="V384" i="5"/>
  <c r="AD384" i="5"/>
  <c r="AL384" i="5"/>
  <c r="AU384" i="5"/>
  <c r="BC384" i="5"/>
  <c r="J385" i="5"/>
  <c r="R385" i="5"/>
  <c r="Z385" i="5"/>
  <c r="AH385" i="5"/>
  <c r="AP385" i="5"/>
  <c r="AY385" i="5"/>
  <c r="F386" i="5"/>
  <c r="N386" i="5"/>
  <c r="V386" i="5"/>
  <c r="AD386" i="5"/>
  <c r="AL386" i="5"/>
  <c r="AU386" i="5"/>
  <c r="BC386" i="5"/>
  <c r="J387" i="5"/>
  <c r="R387" i="5"/>
  <c r="Z387" i="5"/>
  <c r="AH387" i="5"/>
  <c r="AP387" i="5"/>
  <c r="AY387" i="5"/>
  <c r="G366" i="5"/>
  <c r="AF367" i="5"/>
  <c r="AM368" i="5"/>
  <c r="AA369" i="5"/>
  <c r="F370" i="5"/>
  <c r="AK370" i="5"/>
  <c r="I371" i="5"/>
  <c r="AL371" i="5"/>
  <c r="F372" i="5"/>
  <c r="AJ372" i="5"/>
  <c r="G373" i="5"/>
  <c r="AF373" i="5"/>
  <c r="AX373" i="5"/>
  <c r="K374" i="5"/>
  <c r="V374" i="5"/>
  <c r="AG374" i="5"/>
  <c r="AQ374" i="5"/>
  <c r="BB374" i="5"/>
  <c r="J375" i="5"/>
  <c r="T375" i="5"/>
  <c r="AD375" i="5"/>
  <c r="AO375" i="5"/>
  <c r="BA375" i="5"/>
  <c r="I376" i="5"/>
  <c r="R376" i="5"/>
  <c r="AA376" i="5"/>
  <c r="AJ376" i="5"/>
  <c r="AT376" i="5"/>
  <c r="L377" i="5"/>
  <c r="U377" i="5"/>
  <c r="AD377" i="5"/>
  <c r="AM377" i="5"/>
  <c r="AW377" i="5"/>
  <c r="O378" i="5"/>
  <c r="W378" i="5"/>
  <c r="AE378" i="5"/>
  <c r="AM378" i="5"/>
  <c r="AV378" i="5"/>
  <c r="K379" i="5"/>
  <c r="S379" i="5"/>
  <c r="AA379" i="5"/>
  <c r="AI379" i="5"/>
  <c r="AQ379" i="5"/>
  <c r="AQ711" i="5" s="1"/>
  <c r="AQ711" i="14" s="1"/>
  <c r="AZ379" i="5"/>
  <c r="G380" i="5"/>
  <c r="O380" i="5"/>
  <c r="W380" i="5"/>
  <c r="AE380" i="5"/>
  <c r="AM380" i="5"/>
  <c r="AV380" i="5"/>
  <c r="K381" i="5"/>
  <c r="S381" i="5"/>
  <c r="AA381" i="5"/>
  <c r="AI381" i="5"/>
  <c r="AQ381" i="5"/>
  <c r="AZ381" i="5"/>
  <c r="G382" i="5"/>
  <c r="O382" i="5"/>
  <c r="W382" i="5"/>
  <c r="AE382" i="5"/>
  <c r="AM382" i="5"/>
  <c r="AV382" i="5"/>
  <c r="K383" i="5"/>
  <c r="S383" i="5"/>
  <c r="AA383" i="5"/>
  <c r="AI383" i="5"/>
  <c r="AQ383" i="5"/>
  <c r="AZ383" i="5"/>
  <c r="G384" i="5"/>
  <c r="O384" i="5"/>
  <c r="W384" i="5"/>
  <c r="AE384" i="5"/>
  <c r="AM384" i="5"/>
  <c r="AV384" i="5"/>
  <c r="K385" i="5"/>
  <c r="S385" i="5"/>
  <c r="AA385" i="5"/>
  <c r="AI385" i="5"/>
  <c r="AQ385" i="5"/>
  <c r="AZ385" i="5"/>
  <c r="G386" i="5"/>
  <c r="O386" i="5"/>
  <c r="W386" i="5"/>
  <c r="AE386" i="5"/>
  <c r="AM386" i="5"/>
  <c r="AV386" i="5"/>
  <c r="K387" i="5"/>
  <c r="S387" i="5"/>
  <c r="AA387" i="5"/>
  <c r="AI387" i="5"/>
  <c r="AQ387" i="5"/>
  <c r="AZ387" i="5"/>
  <c r="AM362" i="5"/>
  <c r="U366" i="5"/>
  <c r="AQ367" i="5"/>
  <c r="AR368" i="5"/>
  <c r="AG369" i="5"/>
  <c r="L370" i="5"/>
  <c r="AP370" i="5"/>
  <c r="N371" i="5"/>
  <c r="AO371" i="5"/>
  <c r="K372" i="5"/>
  <c r="AL372" i="5"/>
  <c r="J373" i="5"/>
  <c r="AH373" i="5"/>
  <c r="AZ373" i="5"/>
  <c r="L374" i="5"/>
  <c r="W374" i="5"/>
  <c r="AH374" i="5"/>
  <c r="AR374" i="5"/>
  <c r="BC374" i="5"/>
  <c r="K375" i="5"/>
  <c r="U375" i="5"/>
  <c r="AF375" i="5"/>
  <c r="AP375" i="5"/>
  <c r="BB375" i="5"/>
  <c r="J376" i="5"/>
  <c r="S376" i="5"/>
  <c r="AB376" i="5"/>
  <c r="AK376" i="5"/>
  <c r="AV376" i="5"/>
  <c r="M377" i="5"/>
  <c r="V377" i="5"/>
  <c r="AE377" i="5"/>
  <c r="AN377" i="5"/>
  <c r="AX377" i="5"/>
  <c r="G378" i="5"/>
  <c r="P378" i="5"/>
  <c r="X378" i="5"/>
  <c r="AF378" i="5"/>
  <c r="AN378" i="5"/>
  <c r="AW378" i="5"/>
  <c r="L379" i="5"/>
  <c r="T379" i="5"/>
  <c r="AB379" i="5"/>
  <c r="AJ379" i="5"/>
  <c r="AR379" i="5"/>
  <c r="BA379" i="5"/>
  <c r="H380" i="5"/>
  <c r="P380" i="5"/>
  <c r="X380" i="5"/>
  <c r="AF380" i="5"/>
  <c r="AN380" i="5"/>
  <c r="AW380" i="5"/>
  <c r="L381" i="5"/>
  <c r="T381" i="5"/>
  <c r="AB381" i="5"/>
  <c r="AJ381" i="5"/>
  <c r="AR381" i="5"/>
  <c r="BA381" i="5"/>
  <c r="H382" i="5"/>
  <c r="P382" i="5"/>
  <c r="X382" i="5"/>
  <c r="AF382" i="5"/>
  <c r="AN382" i="5"/>
  <c r="AW382" i="5"/>
  <c r="L383" i="5"/>
  <c r="T383" i="5"/>
  <c r="AB383" i="5"/>
  <c r="AJ383" i="5"/>
  <c r="AR383" i="5"/>
  <c r="BA383" i="5"/>
  <c r="H384" i="5"/>
  <c r="P384" i="5"/>
  <c r="X384" i="5"/>
  <c r="AF384" i="5"/>
  <c r="AN384" i="5"/>
  <c r="AW384" i="5"/>
  <c r="L385" i="5"/>
  <c r="T385" i="5"/>
  <c r="AB385" i="5"/>
  <c r="AJ385" i="5"/>
  <c r="AR385" i="5"/>
  <c r="BA385" i="5"/>
  <c r="H386" i="5"/>
  <c r="P386" i="5"/>
  <c r="X386" i="5"/>
  <c r="AF386" i="5"/>
  <c r="AN386" i="5"/>
  <c r="AW386" i="5"/>
  <c r="L387" i="5"/>
  <c r="T387" i="5"/>
  <c r="AB387" i="5"/>
  <c r="AJ387" i="5"/>
  <c r="AR387" i="5"/>
  <c r="BA387" i="5"/>
  <c r="M364" i="5"/>
  <c r="I365" i="5"/>
  <c r="AI366" i="5"/>
  <c r="BB368" i="5"/>
  <c r="AM369" i="5"/>
  <c r="N370" i="5"/>
  <c r="AT370" i="5"/>
  <c r="P371" i="5"/>
  <c r="AU371" i="5"/>
  <c r="N372" i="5"/>
  <c r="AQ372" i="5"/>
  <c r="O373" i="5"/>
  <c r="AI373" i="5"/>
  <c r="BC373" i="5"/>
  <c r="M374" i="5"/>
  <c r="Y374" i="5"/>
  <c r="AI374" i="5"/>
  <c r="AT374" i="5"/>
  <c r="M375" i="5"/>
  <c r="W375" i="5"/>
  <c r="AG375" i="5"/>
  <c r="AR375" i="5"/>
  <c r="BC375" i="5"/>
  <c r="K376" i="5"/>
  <c r="T376" i="5"/>
  <c r="AC376" i="5"/>
  <c r="AM376" i="5"/>
  <c r="AW376" i="5"/>
  <c r="N377" i="5"/>
  <c r="W377" i="5"/>
  <c r="AF377" i="5"/>
  <c r="AO377" i="5"/>
  <c r="AZ377" i="5"/>
  <c r="H378" i="5"/>
  <c r="Q378" i="5"/>
  <c r="Y378" i="5"/>
  <c r="AG378" i="5"/>
  <c r="AO378" i="5"/>
  <c r="AX378" i="5"/>
  <c r="M379" i="5"/>
  <c r="U379" i="5"/>
  <c r="AC379" i="5"/>
  <c r="AK379" i="5"/>
  <c r="AT379" i="5"/>
  <c r="BB379" i="5"/>
  <c r="I380" i="5"/>
  <c r="Q380" i="5"/>
  <c r="Y380" i="5"/>
  <c r="AG380" i="5"/>
  <c r="AO380" i="5"/>
  <c r="AX380" i="5"/>
  <c r="M381" i="5"/>
  <c r="U381" i="5"/>
  <c r="AC381" i="5"/>
  <c r="AK381" i="5"/>
  <c r="AT381" i="5"/>
  <c r="BB381" i="5"/>
  <c r="I382" i="5"/>
  <c r="Q382" i="5"/>
  <c r="Y382" i="5"/>
  <c r="AG382" i="5"/>
  <c r="AO382" i="5"/>
  <c r="AX382" i="5"/>
  <c r="M383" i="5"/>
  <c r="U383" i="5"/>
  <c r="AC383" i="5"/>
  <c r="AK383" i="5"/>
  <c r="AT383" i="5"/>
  <c r="BB383" i="5"/>
  <c r="I384" i="5"/>
  <c r="Q384" i="5"/>
  <c r="Y384" i="5"/>
  <c r="AG384" i="5"/>
  <c r="AO384" i="5"/>
  <c r="AX384" i="5"/>
  <c r="M385" i="5"/>
  <c r="U385" i="5"/>
  <c r="AC385" i="5"/>
  <c r="AK385" i="5"/>
  <c r="AT385" i="5"/>
  <c r="BB385" i="5"/>
  <c r="I386" i="5"/>
  <c r="Q386" i="5"/>
  <c r="Y386" i="5"/>
  <c r="AG386" i="5"/>
  <c r="AO386" i="5"/>
  <c r="AX386" i="5"/>
  <c r="M387" i="5"/>
  <c r="U387" i="5"/>
  <c r="AC387" i="5"/>
  <c r="AK387" i="5"/>
  <c r="AT387" i="5"/>
  <c r="BB387" i="5"/>
  <c r="Y364" i="5"/>
  <c r="W365" i="5"/>
  <c r="AU366" i="5"/>
  <c r="AO369" i="5"/>
  <c r="T370" i="5"/>
  <c r="AV370" i="5"/>
  <c r="S371" i="5"/>
  <c r="AW371" i="5"/>
  <c r="R372" i="5"/>
  <c r="AU372" i="5"/>
  <c r="Q373" i="5"/>
  <c r="AM373" i="5"/>
  <c r="N374" i="5"/>
  <c r="Z374" i="5"/>
  <c r="AJ374" i="5"/>
  <c r="AU374" i="5"/>
  <c r="O375" i="5"/>
  <c r="X375" i="5"/>
  <c r="AH375" i="5"/>
  <c r="AT375" i="5"/>
  <c r="L376" i="5"/>
  <c r="U376" i="5"/>
  <c r="AE376" i="5"/>
  <c r="AN376" i="5"/>
  <c r="AX376" i="5"/>
  <c r="F377" i="5"/>
  <c r="O377" i="5"/>
  <c r="X377" i="5"/>
  <c r="AG377" i="5"/>
  <c r="AQ377" i="5"/>
  <c r="BA377" i="5"/>
  <c r="I378" i="5"/>
  <c r="R378" i="5"/>
  <c r="Z378" i="5"/>
  <c r="AH378" i="5"/>
  <c r="AP378" i="5"/>
  <c r="AY378" i="5"/>
  <c r="F379" i="5"/>
  <c r="N379" i="5"/>
  <c r="V379" i="5"/>
  <c r="AD379" i="5"/>
  <c r="AL379" i="5"/>
  <c r="AU379" i="5"/>
  <c r="BC379" i="5"/>
  <c r="J380" i="5"/>
  <c r="R380" i="5"/>
  <c r="Z380" i="5"/>
  <c r="AH380" i="5"/>
  <c r="AP380" i="5"/>
  <c r="AY380" i="5"/>
  <c r="F381" i="5"/>
  <c r="N381" i="5"/>
  <c r="V381" i="5"/>
  <c r="AD381" i="5"/>
  <c r="AL381" i="5"/>
  <c r="AU381" i="5"/>
  <c r="BC381" i="5"/>
  <c r="J382" i="5"/>
  <c r="R382" i="5"/>
  <c r="Z382" i="5"/>
  <c r="AH382" i="5"/>
  <c r="AP382" i="5"/>
  <c r="AY382" i="5"/>
  <c r="F383" i="5"/>
  <c r="N383" i="5"/>
  <c r="V383" i="5"/>
  <c r="AD383" i="5"/>
  <c r="AL383" i="5"/>
  <c r="AU383" i="5"/>
  <c r="BC383" i="5"/>
  <c r="J384" i="5"/>
  <c r="R384" i="5"/>
  <c r="Z384" i="5"/>
  <c r="AH384" i="5"/>
  <c r="AP384" i="5"/>
  <c r="AY384" i="5"/>
  <c r="F385" i="5"/>
  <c r="N385" i="5"/>
  <c r="V385" i="5"/>
  <c r="AD385" i="5"/>
  <c r="AL385" i="5"/>
  <c r="AU385" i="5"/>
  <c r="BC385" i="5"/>
  <c r="J386" i="5"/>
  <c r="R386" i="5"/>
  <c r="Z386" i="5"/>
  <c r="AH386" i="5"/>
  <c r="AP386" i="5"/>
  <c r="AY386" i="5"/>
  <c r="F387" i="5"/>
  <c r="N387" i="5"/>
  <c r="V387" i="5"/>
  <c r="AD387" i="5"/>
  <c r="AL387" i="5"/>
  <c r="AU387" i="5"/>
  <c r="BC387" i="5"/>
  <c r="J363" i="5"/>
  <c r="AH365" i="5"/>
  <c r="N368" i="5"/>
  <c r="AV369" i="5"/>
  <c r="W370" i="5"/>
  <c r="BA370" i="5"/>
  <c r="X371" i="5"/>
  <c r="AZ371" i="5"/>
  <c r="U372" i="5"/>
  <c r="AY372" i="5"/>
  <c r="V373" i="5"/>
  <c r="AP373" i="5"/>
  <c r="O374" i="5"/>
  <c r="AA374" i="5"/>
  <c r="AK374" i="5"/>
  <c r="AX374" i="5"/>
  <c r="F375" i="5"/>
  <c r="P375" i="5"/>
  <c r="Y375" i="5"/>
  <c r="AJ375" i="5"/>
  <c r="AU375" i="5"/>
  <c r="M376" i="5"/>
  <c r="W376" i="5"/>
  <c r="AF376" i="5"/>
  <c r="AO376" i="5"/>
  <c r="AY376" i="5"/>
  <c r="G377" i="5"/>
  <c r="P377" i="5"/>
  <c r="Y377" i="5"/>
  <c r="AI377" i="5"/>
  <c r="AR377" i="5"/>
  <c r="BB377" i="5"/>
  <c r="J378" i="5"/>
  <c r="S378" i="5"/>
  <c r="AA378" i="5"/>
  <c r="AI378" i="5"/>
  <c r="AQ378" i="5"/>
  <c r="AZ378" i="5"/>
  <c r="G379" i="5"/>
  <c r="O379" i="5"/>
  <c r="W379" i="5"/>
  <c r="AE379" i="5"/>
  <c r="AM379" i="5"/>
  <c r="AV379" i="5"/>
  <c r="K380" i="5"/>
  <c r="S380" i="5"/>
  <c r="AA380" i="5"/>
  <c r="AI380" i="5"/>
  <c r="AQ380" i="5"/>
  <c r="AZ380" i="5"/>
  <c r="G381" i="5"/>
  <c r="O381" i="5"/>
  <c r="W381" i="5"/>
  <c r="AE381" i="5"/>
  <c r="AM381" i="5"/>
  <c r="AV381" i="5"/>
  <c r="K382" i="5"/>
  <c r="S382" i="5"/>
  <c r="AA382" i="5"/>
  <c r="AI382" i="5"/>
  <c r="AQ382" i="5"/>
  <c r="AZ382" i="5"/>
  <c r="G383" i="5"/>
  <c r="O383" i="5"/>
  <c r="W383" i="5"/>
  <c r="AE383" i="5"/>
  <c r="AM383" i="5"/>
  <c r="AV383" i="5"/>
  <c r="K384" i="5"/>
  <c r="S384" i="5"/>
  <c r="AA384" i="5"/>
  <c r="AI384" i="5"/>
  <c r="AQ384" i="5"/>
  <c r="AZ384" i="5"/>
  <c r="G385" i="5"/>
  <c r="O385" i="5"/>
  <c r="W385" i="5"/>
  <c r="AE385" i="5"/>
  <c r="AM385" i="5"/>
  <c r="AV385" i="5"/>
  <c r="K386" i="5"/>
  <c r="S386" i="5"/>
  <c r="AA386" i="5"/>
  <c r="AI386" i="5"/>
  <c r="AQ386" i="5"/>
  <c r="AZ386" i="5"/>
  <c r="G387" i="5"/>
  <c r="O387" i="5"/>
  <c r="W387" i="5"/>
  <c r="AE387" i="5"/>
  <c r="AM387" i="5"/>
  <c r="AV387" i="5"/>
  <c r="AC363" i="5"/>
  <c r="AW365" i="5"/>
  <c r="S368" i="5"/>
  <c r="K369" i="5"/>
  <c r="AY369" i="5"/>
  <c r="AA370" i="5"/>
  <c r="Z371" i="5"/>
  <c r="Z372" i="5"/>
  <c r="BB372" i="5"/>
  <c r="X373" i="5"/>
  <c r="AU373" i="5"/>
  <c r="R374" i="5"/>
  <c r="AB374" i="5"/>
  <c r="AM374" i="5"/>
  <c r="AY374" i="5"/>
  <c r="G375" i="5"/>
  <c r="Z375" i="5"/>
  <c r="AK375" i="5"/>
  <c r="AV375" i="5"/>
  <c r="O376" i="5"/>
  <c r="X376" i="5"/>
  <c r="AG376" i="5"/>
  <c r="AP376" i="5"/>
  <c r="AZ376" i="5"/>
  <c r="H377" i="5"/>
  <c r="Q377" i="5"/>
  <c r="AA377" i="5"/>
  <c r="AJ377" i="5"/>
  <c r="AT377" i="5"/>
  <c r="BC377" i="5"/>
  <c r="K378" i="5"/>
  <c r="T378" i="5"/>
  <c r="AB378" i="5"/>
  <c r="AJ378" i="5"/>
  <c r="AR378" i="5"/>
  <c r="BA378" i="5"/>
  <c r="H379" i="5"/>
  <c r="P379" i="5"/>
  <c r="X379" i="5"/>
  <c r="AF379" i="5"/>
  <c r="AN379" i="5"/>
  <c r="AW379" i="5"/>
  <c r="L380" i="5"/>
  <c r="T380" i="5"/>
  <c r="AB380" i="5"/>
  <c r="AJ380" i="5"/>
  <c r="AR380" i="5"/>
  <c r="BA380" i="5"/>
  <c r="H381" i="5"/>
  <c r="P381" i="5"/>
  <c r="X381" i="5"/>
  <c r="AF381" i="5"/>
  <c r="AN381" i="5"/>
  <c r="AW381" i="5"/>
  <c r="L382" i="5"/>
  <c r="T382" i="5"/>
  <c r="AB382" i="5"/>
  <c r="AJ382" i="5"/>
  <c r="AR382" i="5"/>
  <c r="BA382" i="5"/>
  <c r="H383" i="5"/>
  <c r="P383" i="5"/>
  <c r="X383" i="5"/>
  <c r="AF383" i="5"/>
  <c r="AN383" i="5"/>
  <c r="AW383" i="5"/>
  <c r="L384" i="5"/>
  <c r="T384" i="5"/>
  <c r="AB384" i="5"/>
  <c r="AJ384" i="5"/>
  <c r="AR384" i="5"/>
  <c r="BA384" i="5"/>
  <c r="H385" i="5"/>
  <c r="P385" i="5"/>
  <c r="X385" i="5"/>
  <c r="AF385" i="5"/>
  <c r="AN385" i="5"/>
  <c r="AW385" i="5"/>
  <c r="L386" i="5"/>
  <c r="T386" i="5"/>
  <c r="AB386" i="5"/>
  <c r="AJ386" i="5"/>
  <c r="AR386" i="5"/>
  <c r="BA386" i="5"/>
  <c r="H387" i="5"/>
  <c r="P387" i="5"/>
  <c r="X387" i="5"/>
  <c r="AF387" i="5"/>
  <c r="AN387" i="5"/>
  <c r="AW387" i="5"/>
  <c r="X362" i="5"/>
  <c r="AZ363" i="5"/>
  <c r="AK364" i="5"/>
  <c r="G367" i="5"/>
  <c r="AB368" i="5"/>
  <c r="P369" i="5"/>
  <c r="AD370" i="5"/>
  <c r="AE371" i="5"/>
  <c r="AB372" i="5"/>
  <c r="Y373" i="5"/>
  <c r="AV373" i="5"/>
  <c r="F374" i="5"/>
  <c r="S374" i="5"/>
  <c r="AD374" i="5"/>
  <c r="AO374" i="5"/>
  <c r="AZ374" i="5"/>
  <c r="H375" i="5"/>
  <c r="Q375" i="5"/>
  <c r="AB375" i="5"/>
  <c r="AL375" i="5"/>
  <c r="AW375" i="5"/>
  <c r="G376" i="5"/>
  <c r="P376" i="5"/>
  <c r="Y376" i="5"/>
  <c r="AH376" i="5"/>
  <c r="AQ376" i="5"/>
  <c r="BA376" i="5"/>
  <c r="I377" i="5"/>
  <c r="S377" i="5"/>
  <c r="AB377" i="5"/>
  <c r="AK377" i="5"/>
  <c r="AU377" i="5"/>
  <c r="L378" i="5"/>
  <c r="U378" i="5"/>
  <c r="AC378" i="5"/>
  <c r="AK378" i="5"/>
  <c r="AT378" i="5"/>
  <c r="BB378" i="5"/>
  <c r="I379" i="5"/>
  <c r="Q379" i="5"/>
  <c r="Y379" i="5"/>
  <c r="AG379" i="5"/>
  <c r="AO379" i="5"/>
  <c r="AX379" i="5"/>
  <c r="M380" i="5"/>
  <c r="U380" i="5"/>
  <c r="AC380" i="5"/>
  <c r="AK380" i="5"/>
  <c r="AT380" i="5"/>
  <c r="BB380" i="5"/>
  <c r="I381" i="5"/>
  <c r="Q381" i="5"/>
  <c r="Y381" i="5"/>
  <c r="AG381" i="5"/>
  <c r="AO381" i="5"/>
  <c r="AX381" i="5"/>
  <c r="M382" i="5"/>
  <c r="U382" i="5"/>
  <c r="AC382" i="5"/>
  <c r="AK382" i="5"/>
  <c r="AT382" i="5"/>
  <c r="BB382" i="5"/>
  <c r="I383" i="5"/>
  <c r="Q383" i="5"/>
  <c r="Y383" i="5"/>
  <c r="AG383" i="5"/>
  <c r="AO383" i="5"/>
  <c r="AX383" i="5"/>
  <c r="M384" i="5"/>
  <c r="U384" i="5"/>
  <c r="AC384" i="5"/>
  <c r="AK384" i="5"/>
  <c r="AT384" i="5"/>
  <c r="BB384" i="5"/>
  <c r="I385" i="5"/>
  <c r="Q385" i="5"/>
  <c r="Y385" i="5"/>
  <c r="AG385" i="5"/>
  <c r="AO385" i="5"/>
  <c r="AX385" i="5"/>
  <c r="M386" i="5"/>
  <c r="U386" i="5"/>
  <c r="AC386" i="5"/>
  <c r="AK386" i="5"/>
  <c r="AT386" i="5"/>
  <c r="BB386" i="5"/>
  <c r="I387" i="5"/>
  <c r="Q387" i="5"/>
  <c r="Y387" i="5"/>
  <c r="AG387" i="5"/>
  <c r="AO387" i="5"/>
  <c r="AX387" i="5"/>
  <c r="I176" i="5"/>
  <c r="Q176" i="5"/>
  <c r="Y176" i="5"/>
  <c r="AG176" i="5"/>
  <c r="AO176" i="5"/>
  <c r="AW176" i="5"/>
  <c r="F177" i="5"/>
  <c r="N177" i="5"/>
  <c r="V177" i="5"/>
  <c r="AD177" i="5"/>
  <c r="AL177" i="5"/>
  <c r="AT177" i="5"/>
  <c r="BB177" i="5"/>
  <c r="K178" i="5"/>
  <c r="S178" i="5"/>
  <c r="AA178" i="5"/>
  <c r="AI178" i="5"/>
  <c r="AQ178" i="5"/>
  <c r="AY178" i="5"/>
  <c r="H179" i="5"/>
  <c r="P179" i="5"/>
  <c r="X179" i="5"/>
  <c r="AF179" i="5"/>
  <c r="AN179" i="5"/>
  <c r="AV179" i="5"/>
  <c r="L180" i="5"/>
  <c r="T180" i="5"/>
  <c r="AB180" i="5"/>
  <c r="AJ180" i="5"/>
  <c r="AR180" i="5"/>
  <c r="AZ180" i="5"/>
  <c r="H181" i="5"/>
  <c r="P181" i="5"/>
  <c r="X181" i="5"/>
  <c r="AF181" i="5"/>
  <c r="AN181" i="5"/>
  <c r="AV181" i="5"/>
  <c r="L182" i="5"/>
  <c r="T182" i="5"/>
  <c r="AB182" i="5"/>
  <c r="AJ182" i="5"/>
  <c r="AR182" i="5"/>
  <c r="AZ182" i="5"/>
  <c r="H183" i="5"/>
  <c r="P183" i="5"/>
  <c r="X183" i="5"/>
  <c r="AF183" i="5"/>
  <c r="AN183" i="5"/>
  <c r="AV183" i="5"/>
  <c r="L184" i="5"/>
  <c r="T184" i="5"/>
  <c r="AB184" i="5"/>
  <c r="AJ184" i="5"/>
  <c r="AR184" i="5"/>
  <c r="AZ184" i="5"/>
  <c r="H185" i="5"/>
  <c r="P185" i="5"/>
  <c r="X185" i="5"/>
  <c r="AF185" i="5"/>
  <c r="AN185" i="5"/>
  <c r="AV185" i="5"/>
  <c r="L186" i="5"/>
  <c r="T186" i="5"/>
  <c r="AB186" i="5"/>
  <c r="AJ186" i="5"/>
  <c r="AR186" i="5"/>
  <c r="AZ186" i="5"/>
  <c r="H187" i="5"/>
  <c r="P187" i="5"/>
  <c r="X187" i="5"/>
  <c r="AF187" i="5"/>
  <c r="AN187" i="5"/>
  <c r="AV187" i="5"/>
  <c r="L188" i="5"/>
  <c r="T188" i="5"/>
  <c r="AB188" i="5"/>
  <c r="AJ188" i="5"/>
  <c r="AR188" i="5"/>
  <c r="AZ188" i="5"/>
  <c r="H189" i="5"/>
  <c r="P189" i="5"/>
  <c r="X189" i="5"/>
  <c r="AF189" i="5"/>
  <c r="AN189" i="5"/>
  <c r="AV189" i="5"/>
  <c r="L190" i="5"/>
  <c r="T190" i="5"/>
  <c r="AB190" i="5"/>
  <c r="AJ190" i="5"/>
  <c r="AR190" i="5"/>
  <c r="AZ190" i="5"/>
  <c r="H191" i="5"/>
  <c r="P191" i="5"/>
  <c r="X191" i="5"/>
  <c r="AF191" i="5"/>
  <c r="AN191" i="5"/>
  <c r="AV191" i="5"/>
  <c r="L192" i="5"/>
  <c r="T192" i="5"/>
  <c r="AB192" i="5"/>
  <c r="AJ192" i="5"/>
  <c r="AR192" i="5"/>
  <c r="AZ192" i="5"/>
  <c r="H193" i="5"/>
  <c r="P193" i="5"/>
  <c r="X193" i="5"/>
  <c r="AF193" i="5"/>
  <c r="AN193" i="5"/>
  <c r="AV193" i="5"/>
  <c r="L194" i="5"/>
  <c r="T194" i="5"/>
  <c r="AB194" i="5"/>
  <c r="AJ194" i="5"/>
  <c r="AR194" i="5"/>
  <c r="AZ194" i="5"/>
  <c r="H195" i="5"/>
  <c r="P195" i="5"/>
  <c r="X195" i="5"/>
  <c r="AF195" i="5"/>
  <c r="AN195" i="5"/>
  <c r="AV195" i="5"/>
  <c r="L196" i="5"/>
  <c r="T196" i="5"/>
  <c r="AB196" i="5"/>
  <c r="AJ196" i="5"/>
  <c r="AR196" i="5"/>
  <c r="AZ196" i="5"/>
  <c r="H197" i="5"/>
  <c r="P197" i="5"/>
  <c r="X197" i="5"/>
  <c r="AF197" i="5"/>
  <c r="AN197" i="5"/>
  <c r="AV197" i="5"/>
  <c r="L198" i="5"/>
  <c r="T198" i="5"/>
  <c r="AB198" i="5"/>
  <c r="AJ198" i="5"/>
  <c r="AR198" i="5"/>
  <c r="AZ198" i="5"/>
  <c r="H199" i="5"/>
  <c r="P199" i="5"/>
  <c r="X199" i="5"/>
  <c r="AF199" i="5"/>
  <c r="AN199" i="5"/>
  <c r="AV199" i="5"/>
  <c r="L200" i="5"/>
  <c r="T200" i="5"/>
  <c r="AB200" i="5"/>
  <c r="AJ200" i="5"/>
  <c r="AR200" i="5"/>
  <c r="AZ200" i="5"/>
  <c r="H201" i="5"/>
  <c r="P201" i="5"/>
  <c r="X201" i="5"/>
  <c r="AF201" i="5"/>
  <c r="AN201" i="5"/>
  <c r="AV201" i="5"/>
  <c r="L202" i="5"/>
  <c r="T202" i="5"/>
  <c r="AB202" i="5"/>
  <c r="AJ202" i="5"/>
  <c r="AR202" i="5"/>
  <c r="AZ202" i="5"/>
  <c r="H203" i="5"/>
  <c r="P203" i="5"/>
  <c r="X203" i="5"/>
  <c r="AF203" i="5"/>
  <c r="AN203" i="5"/>
  <c r="AV203" i="5"/>
  <c r="L204" i="5"/>
  <c r="T204" i="5"/>
  <c r="AB204" i="5"/>
  <c r="AJ204" i="5"/>
  <c r="AR204" i="5"/>
  <c r="AZ204" i="5"/>
  <c r="H205" i="5"/>
  <c r="P205" i="5"/>
  <c r="X205" i="5"/>
  <c r="AF205" i="5"/>
  <c r="AN205" i="5"/>
  <c r="AV205" i="5"/>
  <c r="L206" i="5"/>
  <c r="T206" i="5"/>
  <c r="AB206" i="5"/>
  <c r="AJ206" i="5"/>
  <c r="AR206" i="5"/>
  <c r="AZ206" i="5"/>
  <c r="H207" i="5"/>
  <c r="P207" i="5"/>
  <c r="X207" i="5"/>
  <c r="AF207" i="5"/>
  <c r="AN207" i="5"/>
  <c r="AV207" i="5"/>
  <c r="L208" i="5"/>
  <c r="T208" i="5"/>
  <c r="AB208" i="5"/>
  <c r="AJ208" i="5"/>
  <c r="AR208" i="5"/>
  <c r="AZ208" i="5"/>
  <c r="H209" i="5"/>
  <c r="P209" i="5"/>
  <c r="X209" i="5"/>
  <c r="AF209" i="5"/>
  <c r="AN209" i="5"/>
  <c r="AV209" i="5"/>
  <c r="L210" i="5"/>
  <c r="T210" i="5"/>
  <c r="AB210" i="5"/>
  <c r="AJ210" i="5"/>
  <c r="AR210" i="5"/>
  <c r="AZ210" i="5"/>
  <c r="H211" i="5"/>
  <c r="P211" i="5"/>
  <c r="X211" i="5"/>
  <c r="AF211" i="5"/>
  <c r="AN211" i="5"/>
  <c r="AV211" i="5"/>
  <c r="L212" i="5"/>
  <c r="T212" i="5"/>
  <c r="AB212" i="5"/>
  <c r="AJ212" i="5"/>
  <c r="AR212" i="5"/>
  <c r="AZ212" i="5"/>
  <c r="H213" i="5"/>
  <c r="P213" i="5"/>
  <c r="X213" i="5"/>
  <c r="AF213" i="5"/>
  <c r="AN213" i="5"/>
  <c r="AV213" i="5"/>
  <c r="L214" i="5"/>
  <c r="T214" i="5"/>
  <c r="AB214" i="5"/>
  <c r="AJ214" i="5"/>
  <c r="AR214" i="5"/>
  <c r="AZ214" i="5"/>
  <c r="H215" i="5"/>
  <c r="P215" i="5"/>
  <c r="X215" i="5"/>
  <c r="AF215" i="5"/>
  <c r="AN215" i="5"/>
  <c r="AV215" i="5"/>
  <c r="L216" i="5"/>
  <c r="T216" i="5"/>
  <c r="AB216" i="5"/>
  <c r="AJ216" i="5"/>
  <c r="AR216" i="5"/>
  <c r="AZ216" i="5"/>
  <c r="H217" i="5"/>
  <c r="P217" i="5"/>
  <c r="X217" i="5"/>
  <c r="AF217" i="5"/>
  <c r="AN217" i="5"/>
  <c r="AV217" i="5"/>
  <c r="L218" i="5"/>
  <c r="T218" i="5"/>
  <c r="AB218" i="5"/>
  <c r="AJ218" i="5"/>
  <c r="AR218" i="5"/>
  <c r="AZ218" i="5"/>
  <c r="I219" i="5"/>
  <c r="Q219" i="5"/>
  <c r="Y219" i="5"/>
  <c r="AG219" i="5"/>
  <c r="AO219" i="5"/>
  <c r="AX219" i="5"/>
  <c r="V220" i="5"/>
  <c r="AD220" i="5"/>
  <c r="AL220" i="5"/>
  <c r="BB220" i="5"/>
  <c r="J221" i="5"/>
  <c r="R221" i="5"/>
  <c r="Z221" i="5"/>
  <c r="AH221" i="5"/>
  <c r="AP221" i="5"/>
  <c r="N222" i="5"/>
  <c r="V222" i="5"/>
  <c r="AD222" i="5"/>
  <c r="AL222" i="5"/>
  <c r="AT222" i="5"/>
  <c r="BB222" i="5"/>
  <c r="J223" i="5"/>
  <c r="R223" i="5"/>
  <c r="Z223" i="5"/>
  <c r="AH223" i="5"/>
  <c r="AP223" i="5"/>
  <c r="AX223" i="5"/>
  <c r="N224" i="5"/>
  <c r="V224" i="5"/>
  <c r="AD224" i="5"/>
  <c r="AL224" i="5"/>
  <c r="BB224" i="5"/>
  <c r="J225" i="5"/>
  <c r="R225" i="5"/>
  <c r="Z225" i="5"/>
  <c r="AH225" i="5"/>
  <c r="AP225" i="5"/>
  <c r="AX225" i="5"/>
  <c r="N226" i="5"/>
  <c r="V226" i="5"/>
  <c r="AD226" i="5"/>
  <c r="AL226" i="5"/>
  <c r="AT226" i="5"/>
  <c r="BB226" i="5"/>
  <c r="J227" i="5"/>
  <c r="R227" i="5"/>
  <c r="Z227" i="5"/>
  <c r="AH227" i="5"/>
  <c r="AP227" i="5"/>
  <c r="AX227" i="5"/>
  <c r="F228" i="5"/>
  <c r="N228" i="5"/>
  <c r="V228" i="5"/>
  <c r="AD228" i="5"/>
  <c r="AL228" i="5"/>
  <c r="AT228" i="5"/>
  <c r="BB228" i="5"/>
  <c r="J229" i="5"/>
  <c r="R229" i="5"/>
  <c r="Z229" i="5"/>
  <c r="AH229" i="5"/>
  <c r="AP229" i="5"/>
  <c r="AX229" i="5"/>
  <c r="F230" i="5"/>
  <c r="N230" i="5"/>
  <c r="V230" i="5"/>
  <c r="AD230" i="5"/>
  <c r="AL230" i="5"/>
  <c r="AT230" i="5"/>
  <c r="BB230" i="5"/>
  <c r="J231" i="5"/>
  <c r="R231" i="5"/>
  <c r="Z231" i="5"/>
  <c r="AH231" i="5"/>
  <c r="AP231" i="5"/>
  <c r="AX231" i="5"/>
  <c r="F232" i="5"/>
  <c r="N232" i="5"/>
  <c r="V232" i="5"/>
  <c r="AD232" i="5"/>
  <c r="AL232" i="5"/>
  <c r="AT232" i="5"/>
  <c r="BB232" i="5"/>
  <c r="J233" i="5"/>
  <c r="R233" i="5"/>
  <c r="Z233" i="5"/>
  <c r="AH233" i="5"/>
  <c r="AP233" i="5"/>
  <c r="AX233" i="5"/>
  <c r="F234" i="5"/>
  <c r="N234" i="5"/>
  <c r="V234" i="5"/>
  <c r="AD234" i="5"/>
  <c r="AL234" i="5"/>
  <c r="AT234" i="5"/>
  <c r="BB234" i="5"/>
  <c r="J235" i="5"/>
  <c r="R235" i="5"/>
  <c r="Z235" i="5"/>
  <c r="AH235" i="5"/>
  <c r="AP235" i="5"/>
  <c r="AX235" i="5"/>
  <c r="F236" i="5"/>
  <c r="N236" i="5"/>
  <c r="V236" i="5"/>
  <c r="AD236" i="5"/>
  <c r="AL236" i="5"/>
  <c r="AT236" i="5"/>
  <c r="BB236" i="5"/>
  <c r="J237" i="5"/>
  <c r="R237" i="5"/>
  <c r="Z237" i="5"/>
  <c r="AH237" i="5"/>
  <c r="AP237" i="5"/>
  <c r="AX237" i="5"/>
  <c r="F238" i="5"/>
  <c r="N238" i="5"/>
  <c r="V238" i="5"/>
  <c r="AD238" i="5"/>
  <c r="AL238" i="5"/>
  <c r="AT238" i="5"/>
  <c r="BB238" i="5"/>
  <c r="J239" i="5"/>
  <c r="R239" i="5"/>
  <c r="Z239" i="5"/>
  <c r="AH239" i="5"/>
  <c r="AP239" i="5"/>
  <c r="AX239" i="5"/>
  <c r="F240" i="5"/>
  <c r="N240" i="5"/>
  <c r="V240" i="5"/>
  <c r="AD240" i="5"/>
  <c r="AL240" i="5"/>
  <c r="AT240" i="5"/>
  <c r="BB240" i="5"/>
  <c r="J241" i="5"/>
  <c r="R241" i="5"/>
  <c r="Z241" i="5"/>
  <c r="AH241" i="5"/>
  <c r="AP241" i="5"/>
  <c r="AX241" i="5"/>
  <c r="F242" i="5"/>
  <c r="N242" i="5"/>
  <c r="V242" i="5"/>
  <c r="AD242" i="5"/>
  <c r="AL242" i="5"/>
  <c r="AT242" i="5"/>
  <c r="BB242" i="5"/>
  <c r="J243" i="5"/>
  <c r="R243" i="5"/>
  <c r="Z243" i="5"/>
  <c r="AH243" i="5"/>
  <c r="AP243" i="5"/>
  <c r="AX243" i="5"/>
  <c r="F244" i="5"/>
  <c r="N244" i="5"/>
  <c r="V244" i="5"/>
  <c r="AD244" i="5"/>
  <c r="AL244" i="5"/>
  <c r="AT244" i="5"/>
  <c r="BB244" i="5"/>
  <c r="J245" i="5"/>
  <c r="R245" i="5"/>
  <c r="Z245" i="5"/>
  <c r="AH245" i="5"/>
  <c r="AP245" i="5"/>
  <c r="AX245" i="5"/>
  <c r="F246" i="5"/>
  <c r="N246" i="5"/>
  <c r="V246" i="5"/>
  <c r="AD246" i="5"/>
  <c r="AL246" i="5"/>
  <c r="AT246" i="5"/>
  <c r="BB246" i="5"/>
  <c r="J247" i="5"/>
  <c r="R247" i="5"/>
  <c r="Z247" i="5"/>
  <c r="AH247" i="5"/>
  <c r="AP247" i="5"/>
  <c r="AX247" i="5"/>
  <c r="F248" i="5"/>
  <c r="N248" i="5"/>
  <c r="V248" i="5"/>
  <c r="AD248" i="5"/>
  <c r="AL248" i="5"/>
  <c r="AT248" i="5"/>
  <c r="BB248" i="5"/>
  <c r="J249" i="5"/>
  <c r="R249" i="5"/>
  <c r="Z249" i="5"/>
  <c r="AH249" i="5"/>
  <c r="AP249" i="5"/>
  <c r="AX249" i="5"/>
  <c r="F250" i="5"/>
  <c r="N250" i="5"/>
  <c r="V250" i="5"/>
  <c r="AD250" i="5"/>
  <c r="AL250" i="5"/>
  <c r="AT250" i="5"/>
  <c r="BB250" i="5"/>
  <c r="J251" i="5"/>
  <c r="R251" i="5"/>
  <c r="Z251" i="5"/>
  <c r="AH251" i="5"/>
  <c r="AP251" i="5"/>
  <c r="AX251" i="5"/>
  <c r="F252" i="5"/>
  <c r="N252" i="5"/>
  <c r="V252" i="5"/>
  <c r="AD252" i="5"/>
  <c r="AL252" i="5"/>
  <c r="AT252" i="5"/>
  <c r="BB252" i="5"/>
  <c r="J253" i="5"/>
  <c r="R253" i="5"/>
  <c r="Z253" i="5"/>
  <c r="AH253" i="5"/>
  <c r="AP253" i="5"/>
  <c r="AX253" i="5"/>
  <c r="F254" i="5"/>
  <c r="N254" i="5"/>
  <c r="V254" i="5"/>
  <c r="AD254" i="5"/>
  <c r="AL254" i="5"/>
  <c r="AT254" i="5"/>
  <c r="BB254" i="5"/>
  <c r="J255" i="5"/>
  <c r="R255" i="5"/>
  <c r="Z255" i="5"/>
  <c r="AH255" i="5"/>
  <c r="AP255" i="5"/>
  <c r="AX255" i="5"/>
  <c r="F256" i="5"/>
  <c r="N256" i="5"/>
  <c r="V256" i="5"/>
  <c r="AD256" i="5"/>
  <c r="AL256" i="5"/>
  <c r="AT256" i="5"/>
  <c r="BB256" i="5"/>
  <c r="J257" i="5"/>
  <c r="R257" i="5"/>
  <c r="Z257" i="5"/>
  <c r="AH257" i="5"/>
  <c r="AP257" i="5"/>
  <c r="AX257" i="5"/>
  <c r="F258" i="5"/>
  <c r="N258" i="5"/>
  <c r="V258" i="5"/>
  <c r="AD258" i="5"/>
  <c r="AL258" i="5"/>
  <c r="AT258" i="5"/>
  <c r="BB258" i="5"/>
  <c r="J259" i="5"/>
  <c r="R259" i="5"/>
  <c r="J176" i="5"/>
  <c r="R176" i="5"/>
  <c r="Z176" i="5"/>
  <c r="AH176" i="5"/>
  <c r="AP176" i="5"/>
  <c r="AX176" i="5"/>
  <c r="G177" i="5"/>
  <c r="O177" i="5"/>
  <c r="W177" i="5"/>
  <c r="AE177" i="5"/>
  <c r="AM177" i="5"/>
  <c r="AU177" i="5"/>
  <c r="BC177" i="5"/>
  <c r="L178" i="5"/>
  <c r="T178" i="5"/>
  <c r="AB178" i="5"/>
  <c r="AJ178" i="5"/>
  <c r="AR178" i="5"/>
  <c r="AZ178" i="5"/>
  <c r="I179" i="5"/>
  <c r="Q179" i="5"/>
  <c r="Y179" i="5"/>
  <c r="AG179" i="5"/>
  <c r="AO179" i="5"/>
  <c r="AW179" i="5"/>
  <c r="M180" i="5"/>
  <c r="U180" i="5"/>
  <c r="AC180" i="5"/>
  <c r="AK180" i="5"/>
  <c r="BA180" i="5"/>
  <c r="I181" i="5"/>
  <c r="Q181" i="5"/>
  <c r="Y181" i="5"/>
  <c r="AG181" i="5"/>
  <c r="AO181" i="5"/>
  <c r="AW181" i="5"/>
  <c r="M182" i="5"/>
  <c r="U182" i="5"/>
  <c r="AC182" i="5"/>
  <c r="AK182" i="5"/>
  <c r="BA182" i="5"/>
  <c r="I183" i="5"/>
  <c r="Q183" i="5"/>
  <c r="Y183" i="5"/>
  <c r="AG183" i="5"/>
  <c r="AO183" i="5"/>
  <c r="AW183" i="5"/>
  <c r="M184" i="5"/>
  <c r="U184" i="5"/>
  <c r="AC184" i="5"/>
  <c r="AK184" i="5"/>
  <c r="BA184" i="5"/>
  <c r="I185" i="5"/>
  <c r="Q185" i="5"/>
  <c r="Y185" i="5"/>
  <c r="AG185" i="5"/>
  <c r="AO185" i="5"/>
  <c r="AW185" i="5"/>
  <c r="M186" i="5"/>
  <c r="U186" i="5"/>
  <c r="AC186" i="5"/>
  <c r="AK186" i="5"/>
  <c r="BA186" i="5"/>
  <c r="I187" i="5"/>
  <c r="Q187" i="5"/>
  <c r="Y187" i="5"/>
  <c r="AG187" i="5"/>
  <c r="AO187" i="5"/>
  <c r="AW187" i="5"/>
  <c r="M188" i="5"/>
  <c r="U188" i="5"/>
  <c r="AC188" i="5"/>
  <c r="AK188" i="5"/>
  <c r="BA188" i="5"/>
  <c r="I189" i="5"/>
  <c r="Q189" i="5"/>
  <c r="Y189" i="5"/>
  <c r="AG189" i="5"/>
  <c r="AO189" i="5"/>
  <c r="AW189" i="5"/>
  <c r="M190" i="5"/>
  <c r="U190" i="5"/>
  <c r="AC190" i="5"/>
  <c r="AK190" i="5"/>
  <c r="BA190" i="5"/>
  <c r="I191" i="5"/>
  <c r="Q191" i="5"/>
  <c r="AG191" i="5"/>
  <c r="AO191" i="5"/>
  <c r="AW191" i="5"/>
  <c r="M192" i="5"/>
  <c r="U192" i="5"/>
  <c r="AC192" i="5"/>
  <c r="AK192" i="5"/>
  <c r="BA192" i="5"/>
  <c r="I193" i="5"/>
  <c r="Q193" i="5"/>
  <c r="AG193" i="5"/>
  <c r="AO193" i="5"/>
  <c r="AW193" i="5"/>
  <c r="M194" i="5"/>
  <c r="U194" i="5"/>
  <c r="AC194" i="5"/>
  <c r="AK194" i="5"/>
  <c r="BA194" i="5"/>
  <c r="I195" i="5"/>
  <c r="Q195" i="5"/>
  <c r="Y195" i="5"/>
  <c r="AG195" i="5"/>
  <c r="AO195" i="5"/>
  <c r="AW195" i="5"/>
  <c r="M196" i="5"/>
  <c r="U196" i="5"/>
  <c r="AC196" i="5"/>
  <c r="AK196" i="5"/>
  <c r="BA196" i="5"/>
  <c r="I197" i="5"/>
  <c r="Q197" i="5"/>
  <c r="Y197" i="5"/>
  <c r="AG197" i="5"/>
  <c r="AO197" i="5"/>
  <c r="AW197" i="5"/>
  <c r="M198" i="5"/>
  <c r="U198" i="5"/>
  <c r="AC198" i="5"/>
  <c r="AK198" i="5"/>
  <c r="BA198" i="5"/>
  <c r="I199" i="5"/>
  <c r="Q199" i="5"/>
  <c r="Y199" i="5"/>
  <c r="AG199" i="5"/>
  <c r="AO199" i="5"/>
  <c r="AW199" i="5"/>
  <c r="M200" i="5"/>
  <c r="U200" i="5"/>
  <c r="AC200" i="5"/>
  <c r="AK200" i="5"/>
  <c r="BA200" i="5"/>
  <c r="I201" i="5"/>
  <c r="Q201" i="5"/>
  <c r="Y201" i="5"/>
  <c r="AG201" i="5"/>
  <c r="AO201" i="5"/>
  <c r="AW201" i="5"/>
  <c r="M202" i="5"/>
  <c r="U202" i="5"/>
  <c r="AC202" i="5"/>
  <c r="AK202" i="5"/>
  <c r="BA202" i="5"/>
  <c r="I203" i="5"/>
  <c r="Q203" i="5"/>
  <c r="Y203" i="5"/>
  <c r="AG203" i="5"/>
  <c r="AO203" i="5"/>
  <c r="AW203" i="5"/>
  <c r="M204" i="5"/>
  <c r="U204" i="5"/>
  <c r="AC204" i="5"/>
  <c r="AK204" i="5"/>
  <c r="BA204" i="5"/>
  <c r="I205" i="5"/>
  <c r="Q205" i="5"/>
  <c r="Y205" i="5"/>
  <c r="AG205" i="5"/>
  <c r="AO205" i="5"/>
  <c r="AW205" i="5"/>
  <c r="M206" i="5"/>
  <c r="U206" i="5"/>
  <c r="AC206" i="5"/>
  <c r="AK206" i="5"/>
  <c r="BA206" i="5"/>
  <c r="I207" i="5"/>
  <c r="Q207" i="5"/>
  <c r="Y207" i="5"/>
  <c r="AG207" i="5"/>
  <c r="AO207" i="5"/>
  <c r="AW207" i="5"/>
  <c r="M208" i="5"/>
  <c r="U208" i="5"/>
  <c r="AC208" i="5"/>
  <c r="AK208" i="5"/>
  <c r="BA208" i="5"/>
  <c r="I209" i="5"/>
  <c r="Q209" i="5"/>
  <c r="Y209" i="5"/>
  <c r="AG209" i="5"/>
  <c r="AO209" i="5"/>
  <c r="AW209" i="5"/>
  <c r="M210" i="5"/>
  <c r="U210" i="5"/>
  <c r="AC210" i="5"/>
  <c r="AK210" i="5"/>
  <c r="BA210" i="5"/>
  <c r="I211" i="5"/>
  <c r="Q211" i="5"/>
  <c r="Y211" i="5"/>
  <c r="AG211" i="5"/>
  <c r="AO211" i="5"/>
  <c r="AW211" i="5"/>
  <c r="M212" i="5"/>
  <c r="U212" i="5"/>
  <c r="AC212" i="5"/>
  <c r="AK212" i="5"/>
  <c r="BA212" i="5"/>
  <c r="I213" i="5"/>
  <c r="Q213" i="5"/>
  <c r="Y213" i="5"/>
  <c r="AG213" i="5"/>
  <c r="AO213" i="5"/>
  <c r="AW213" i="5"/>
  <c r="M214" i="5"/>
  <c r="U214" i="5"/>
  <c r="AC214" i="5"/>
  <c r="AK214" i="5"/>
  <c r="BA214" i="5"/>
  <c r="I215" i="5"/>
  <c r="Q215" i="5"/>
  <c r="Y215" i="5"/>
  <c r="AG215" i="5"/>
  <c r="AO215" i="5"/>
  <c r="AW215" i="5"/>
  <c r="M216" i="5"/>
  <c r="U216" i="5"/>
  <c r="AC216" i="5"/>
  <c r="AK216" i="5"/>
  <c r="BA216" i="5"/>
  <c r="I217" i="5"/>
  <c r="Q217" i="5"/>
  <c r="Y217" i="5"/>
  <c r="AG217" i="5"/>
  <c r="AO217" i="5"/>
  <c r="AW217" i="5"/>
  <c r="M218" i="5"/>
  <c r="U218" i="5"/>
  <c r="AC218" i="5"/>
  <c r="AK218" i="5"/>
  <c r="BA218" i="5"/>
  <c r="J219" i="5"/>
  <c r="R219" i="5"/>
  <c r="Z219" i="5"/>
  <c r="AH219" i="5"/>
  <c r="AP219" i="5"/>
  <c r="AY219" i="5"/>
  <c r="O220" i="5"/>
  <c r="W220" i="5"/>
  <c r="AE220" i="5"/>
  <c r="AM220" i="5"/>
  <c r="AU220" i="5"/>
  <c r="BC220" i="5"/>
  <c r="K221" i="5"/>
  <c r="S221" i="5"/>
  <c r="AA221" i="5"/>
  <c r="AI221" i="5"/>
  <c r="AQ221" i="5"/>
  <c r="AY221" i="5"/>
  <c r="G222" i="5"/>
  <c r="O222" i="5"/>
  <c r="W222" i="5"/>
  <c r="AE222" i="5"/>
  <c r="AM222" i="5"/>
  <c r="BC222" i="5"/>
  <c r="K223" i="5"/>
  <c r="S223" i="5"/>
  <c r="AA223" i="5"/>
  <c r="AI223" i="5"/>
  <c r="AQ223" i="5"/>
  <c r="AY223" i="5"/>
  <c r="G224" i="5"/>
  <c r="O224" i="5"/>
  <c r="W224" i="5"/>
  <c r="AE224" i="5"/>
  <c r="AM224" i="5"/>
  <c r="AU224" i="5"/>
  <c r="BC224" i="5"/>
  <c r="K225" i="5"/>
  <c r="S225" i="5"/>
  <c r="AA225" i="5"/>
  <c r="AI225" i="5"/>
  <c r="AQ225" i="5"/>
  <c r="AY225" i="5"/>
  <c r="G226" i="5"/>
  <c r="O226" i="5"/>
  <c r="W226" i="5"/>
  <c r="AE226" i="5"/>
  <c r="AM226" i="5"/>
  <c r="AU226" i="5"/>
  <c r="K227" i="5"/>
  <c r="S227" i="5"/>
  <c r="AA227" i="5"/>
  <c r="AI227" i="5"/>
  <c r="AQ227" i="5"/>
  <c r="AY227" i="5"/>
  <c r="G228" i="5"/>
  <c r="O228" i="5"/>
  <c r="W228" i="5"/>
  <c r="AE228" i="5"/>
  <c r="AM228" i="5"/>
  <c r="AU228" i="5"/>
  <c r="BC228" i="5"/>
  <c r="K229" i="5"/>
  <c r="S229" i="5"/>
  <c r="AA229" i="5"/>
  <c r="AI229" i="5"/>
  <c r="AQ229" i="5"/>
  <c r="AY229" i="5"/>
  <c r="G230" i="5"/>
  <c r="O230" i="5"/>
  <c r="W230" i="5"/>
  <c r="AE230" i="5"/>
  <c r="AM230" i="5"/>
  <c r="AU230" i="5"/>
  <c r="BC230" i="5"/>
  <c r="K231" i="5"/>
  <c r="S231" i="5"/>
  <c r="AA231" i="5"/>
  <c r="AI231" i="5"/>
  <c r="AQ231" i="5"/>
  <c r="AY231" i="5"/>
  <c r="G232" i="5"/>
  <c r="O232" i="5"/>
  <c r="W232" i="5"/>
  <c r="AE232" i="5"/>
  <c r="AM232" i="5"/>
  <c r="AU232" i="5"/>
  <c r="BC232" i="5"/>
  <c r="K233" i="5"/>
  <c r="S233" i="5"/>
  <c r="AA233" i="5"/>
  <c r="AI233" i="5"/>
  <c r="AQ233" i="5"/>
  <c r="AY233" i="5"/>
  <c r="G234" i="5"/>
  <c r="O234" i="5"/>
  <c r="W234" i="5"/>
  <c r="AE234" i="5"/>
  <c r="AM234" i="5"/>
  <c r="AU234" i="5"/>
  <c r="BC234" i="5"/>
  <c r="K235" i="5"/>
  <c r="S235" i="5"/>
  <c r="AA235" i="5"/>
  <c r="AI235" i="5"/>
  <c r="AQ235" i="5"/>
  <c r="AY235" i="5"/>
  <c r="G236" i="5"/>
  <c r="O236" i="5"/>
  <c r="W236" i="5"/>
  <c r="AE236" i="5"/>
  <c r="AM236" i="5"/>
  <c r="AU236" i="5"/>
  <c r="BC236" i="5"/>
  <c r="K237" i="5"/>
  <c r="S237" i="5"/>
  <c r="AA237" i="5"/>
  <c r="AI237" i="5"/>
  <c r="AQ237" i="5"/>
  <c r="AY237" i="5"/>
  <c r="G238" i="5"/>
  <c r="O238" i="5"/>
  <c r="W238" i="5"/>
  <c r="AE238" i="5"/>
  <c r="AM238" i="5"/>
  <c r="AU238" i="5"/>
  <c r="BC238" i="5"/>
  <c r="K239" i="5"/>
  <c r="S239" i="5"/>
  <c r="AA239" i="5"/>
  <c r="AI239" i="5"/>
  <c r="AQ239" i="5"/>
  <c r="AY239" i="5"/>
  <c r="G240" i="5"/>
  <c r="O240" i="5"/>
  <c r="W240" i="5"/>
  <c r="AE240" i="5"/>
  <c r="AM240" i="5"/>
  <c r="AU240" i="5"/>
  <c r="BC240" i="5"/>
  <c r="K241" i="5"/>
  <c r="S241" i="5"/>
  <c r="AA241" i="5"/>
  <c r="AI241" i="5"/>
  <c r="AQ241" i="5"/>
  <c r="AY241" i="5"/>
  <c r="G242" i="5"/>
  <c r="O242" i="5"/>
  <c r="W242" i="5"/>
  <c r="AE242" i="5"/>
  <c r="AM242" i="5"/>
  <c r="AU242" i="5"/>
  <c r="BC242" i="5"/>
  <c r="K243" i="5"/>
  <c r="S243" i="5"/>
  <c r="AA243" i="5"/>
  <c r="AI243" i="5"/>
  <c r="AQ243" i="5"/>
  <c r="AY243" i="5"/>
  <c r="G244" i="5"/>
  <c r="O244" i="5"/>
  <c r="W244" i="5"/>
  <c r="AE244" i="5"/>
  <c r="AM244" i="5"/>
  <c r="AU244" i="5"/>
  <c r="BC244" i="5"/>
  <c r="K245" i="5"/>
  <c r="S245" i="5"/>
  <c r="AA245" i="5"/>
  <c r="AI245" i="5"/>
  <c r="AQ245" i="5"/>
  <c r="AY245" i="5"/>
  <c r="G246" i="5"/>
  <c r="O246" i="5"/>
  <c r="W246" i="5"/>
  <c r="AE246" i="5"/>
  <c r="AM246" i="5"/>
  <c r="AU246" i="5"/>
  <c r="BC246" i="5"/>
  <c r="K247" i="5"/>
  <c r="S247" i="5"/>
  <c r="AA247" i="5"/>
  <c r="AI247" i="5"/>
  <c r="AQ247" i="5"/>
  <c r="AY247" i="5"/>
  <c r="G248" i="5"/>
  <c r="O248" i="5"/>
  <c r="W248" i="5"/>
  <c r="AE248" i="5"/>
  <c r="AM248" i="5"/>
  <c r="AU248" i="5"/>
  <c r="BC248" i="5"/>
  <c r="K249" i="5"/>
  <c r="S249" i="5"/>
  <c r="AA249" i="5"/>
  <c r="AI249" i="5"/>
  <c r="AQ249" i="5"/>
  <c r="AY249" i="5"/>
  <c r="G250" i="5"/>
  <c r="O250" i="5"/>
  <c r="W250" i="5"/>
  <c r="AE250" i="5"/>
  <c r="AM250" i="5"/>
  <c r="AU250" i="5"/>
  <c r="BC250" i="5"/>
  <c r="K251" i="5"/>
  <c r="S251" i="5"/>
  <c r="AA251" i="5"/>
  <c r="AI251" i="5"/>
  <c r="AQ251" i="5"/>
  <c r="AY251" i="5"/>
  <c r="G252" i="5"/>
  <c r="O252" i="5"/>
  <c r="W252" i="5"/>
  <c r="AE252" i="5"/>
  <c r="AM252" i="5"/>
  <c r="AU252" i="5"/>
  <c r="BC252" i="5"/>
  <c r="K253" i="5"/>
  <c r="S253" i="5"/>
  <c r="AA253" i="5"/>
  <c r="AI253" i="5"/>
  <c r="AQ253" i="5"/>
  <c r="AY253" i="5"/>
  <c r="G254" i="5"/>
  <c r="O254" i="5"/>
  <c r="W254" i="5"/>
  <c r="AE254" i="5"/>
  <c r="AM254" i="5"/>
  <c r="AU254" i="5"/>
  <c r="BC254" i="5"/>
  <c r="K255" i="5"/>
  <c r="S255" i="5"/>
  <c r="AA255" i="5"/>
  <c r="AI255" i="5"/>
  <c r="AQ255" i="5"/>
  <c r="AY255" i="5"/>
  <c r="G256" i="5"/>
  <c r="O256" i="5"/>
  <c r="W256" i="5"/>
  <c r="AE256" i="5"/>
  <c r="AM256" i="5"/>
  <c r="AU256" i="5"/>
  <c r="BC256" i="5"/>
  <c r="K257" i="5"/>
  <c r="S257" i="5"/>
  <c r="AA257" i="5"/>
  <c r="AI257" i="5"/>
  <c r="AQ257" i="5"/>
  <c r="AY257" i="5"/>
  <c r="G258" i="5"/>
  <c r="O258" i="5"/>
  <c r="W258" i="5"/>
  <c r="AE258" i="5"/>
  <c r="AM258" i="5"/>
  <c r="AU258" i="5"/>
  <c r="BC258" i="5"/>
  <c r="K259" i="5"/>
  <c r="S259" i="5"/>
  <c r="AA259" i="5"/>
  <c r="AI259" i="5"/>
  <c r="AQ259" i="5"/>
  <c r="AY259" i="5"/>
  <c r="G260" i="5"/>
  <c r="O260" i="5"/>
  <c r="W260" i="5"/>
  <c r="AE260" i="5"/>
  <c r="AM260" i="5"/>
  <c r="AU260" i="5"/>
  <c r="BC260" i="5"/>
  <c r="K261" i="5"/>
  <c r="S261" i="5"/>
  <c r="AA261" i="5"/>
  <c r="AI261" i="5"/>
  <c r="AQ261" i="5"/>
  <c r="AY261" i="5"/>
  <c r="G262" i="5"/>
  <c r="O262" i="5"/>
  <c r="W262" i="5"/>
  <c r="AE262" i="5"/>
  <c r="AM262" i="5"/>
  <c r="AU262" i="5"/>
  <c r="BC262" i="5"/>
  <c r="K263" i="5"/>
  <c r="S263" i="5"/>
  <c r="AA263" i="5"/>
  <c r="AI263" i="5"/>
  <c r="AQ263" i="5"/>
  <c r="AY263" i="5"/>
  <c r="G264" i="5"/>
  <c r="O264" i="5"/>
  <c r="W264" i="5"/>
  <c r="AE264" i="5"/>
  <c r="AM264" i="5"/>
  <c r="AU264" i="5"/>
  <c r="BC264" i="5"/>
  <c r="K265" i="5"/>
  <c r="S265" i="5"/>
  <c r="AA265" i="5"/>
  <c r="AI265" i="5"/>
  <c r="AQ265" i="5"/>
  <c r="AY265" i="5"/>
  <c r="G266" i="5"/>
  <c r="O266" i="5"/>
  <c r="W266" i="5"/>
  <c r="AE266" i="5"/>
  <c r="AM266" i="5"/>
  <c r="AU266" i="5"/>
  <c r="BC266" i="5"/>
  <c r="K267" i="5"/>
  <c r="S267" i="5"/>
  <c r="AA267" i="5"/>
  <c r="AI267" i="5"/>
  <c r="AQ267" i="5"/>
  <c r="AY267" i="5"/>
  <c r="G268" i="5"/>
  <c r="O268" i="5"/>
  <c r="W268" i="5"/>
  <c r="AE268" i="5"/>
  <c r="AM268" i="5"/>
  <c r="AU268" i="5"/>
  <c r="BC268" i="5"/>
  <c r="K269" i="5"/>
  <c r="S269" i="5"/>
  <c r="AA269" i="5"/>
  <c r="AI269" i="5"/>
  <c r="AQ269" i="5"/>
  <c r="AY269" i="5"/>
  <c r="G270" i="5"/>
  <c r="O270" i="5"/>
  <c r="W270" i="5"/>
  <c r="AE270" i="5"/>
  <c r="AM270" i="5"/>
  <c r="AU270" i="5"/>
  <c r="BC270" i="5"/>
  <c r="K271" i="5"/>
  <c r="S271" i="5"/>
  <c r="AA271" i="5"/>
  <c r="AI271" i="5"/>
  <c r="AQ271" i="5"/>
  <c r="AY271" i="5"/>
  <c r="G272" i="5"/>
  <c r="O272" i="5"/>
  <c r="W272" i="5"/>
  <c r="AE272" i="5"/>
  <c r="AM272" i="5"/>
  <c r="AU272" i="5"/>
  <c r="BC272" i="5"/>
  <c r="K273" i="5"/>
  <c r="S273" i="5"/>
  <c r="AA273" i="5"/>
  <c r="AI273" i="5"/>
  <c r="AQ273" i="5"/>
  <c r="AY273" i="5"/>
  <c r="G274" i="5"/>
  <c r="O274" i="5"/>
  <c r="W274" i="5"/>
  <c r="AE274" i="5"/>
  <c r="AM274" i="5"/>
  <c r="AU274" i="5"/>
  <c r="BC274" i="5"/>
  <c r="K275" i="5"/>
  <c r="S275" i="5"/>
  <c r="AA275" i="5"/>
  <c r="AI275" i="5"/>
  <c r="AQ275" i="5"/>
  <c r="AY275" i="5"/>
  <c r="G276" i="5"/>
  <c r="O276" i="5"/>
  <c r="W276" i="5"/>
  <c r="AE276" i="5"/>
  <c r="AM276" i="5"/>
  <c r="AU276" i="5"/>
  <c r="BC276" i="5"/>
  <c r="K277" i="5"/>
  <c r="S277" i="5"/>
  <c r="AA277" i="5"/>
  <c r="AI277" i="5"/>
  <c r="AQ277" i="5"/>
  <c r="AY277" i="5"/>
  <c r="K176" i="5"/>
  <c r="S176" i="5"/>
  <c r="AA176" i="5"/>
  <c r="AI176" i="5"/>
  <c r="AQ176" i="5"/>
  <c r="AY176" i="5"/>
  <c r="H177" i="5"/>
  <c r="P177" i="5"/>
  <c r="X177" i="5"/>
  <c r="AF177" i="5"/>
  <c r="AN177" i="5"/>
  <c r="AV177" i="5"/>
  <c r="M178" i="5"/>
  <c r="U178" i="5"/>
  <c r="AC178" i="5"/>
  <c r="AK178" i="5"/>
  <c r="BA178" i="5"/>
  <c r="J179" i="5"/>
  <c r="R179" i="5"/>
  <c r="Z179" i="5"/>
  <c r="AH179" i="5"/>
  <c r="AP179" i="5"/>
  <c r="AX179" i="5"/>
  <c r="F180" i="5"/>
  <c r="N180" i="5"/>
  <c r="V180" i="5"/>
  <c r="AD180" i="5"/>
  <c r="AL180" i="5"/>
  <c r="AT180" i="5"/>
  <c r="BB180" i="5"/>
  <c r="J181" i="5"/>
  <c r="R181" i="5"/>
  <c r="Z181" i="5"/>
  <c r="AH181" i="5"/>
  <c r="AP181" i="5"/>
  <c r="AX181" i="5"/>
  <c r="F182" i="5"/>
  <c r="N182" i="5"/>
  <c r="V182" i="5"/>
  <c r="AD182" i="5"/>
  <c r="AL182" i="5"/>
  <c r="AT182" i="5"/>
  <c r="BB182" i="5"/>
  <c r="J183" i="5"/>
  <c r="R183" i="5"/>
  <c r="Z183" i="5"/>
  <c r="AH183" i="5"/>
  <c r="AP183" i="5"/>
  <c r="AX183" i="5"/>
  <c r="F184" i="5"/>
  <c r="N184" i="5"/>
  <c r="V184" i="5"/>
  <c r="AD184" i="5"/>
  <c r="AL184" i="5"/>
  <c r="AT184" i="5"/>
  <c r="BB184" i="5"/>
  <c r="J185" i="5"/>
  <c r="R185" i="5"/>
  <c r="Z185" i="5"/>
  <c r="AH185" i="5"/>
  <c r="AP185" i="5"/>
  <c r="AX185" i="5"/>
  <c r="F186" i="5"/>
  <c r="N186" i="5"/>
  <c r="V186" i="5"/>
  <c r="AD186" i="5"/>
  <c r="AL186" i="5"/>
  <c r="AT186" i="5"/>
  <c r="BB186" i="5"/>
  <c r="J187" i="5"/>
  <c r="R187" i="5"/>
  <c r="Z187" i="5"/>
  <c r="AH187" i="5"/>
  <c r="AP187" i="5"/>
  <c r="AX187" i="5"/>
  <c r="F188" i="5"/>
  <c r="N188" i="5"/>
  <c r="V188" i="5"/>
  <c r="AD188" i="5"/>
  <c r="AL188" i="5"/>
  <c r="AT188" i="5"/>
  <c r="BB188" i="5"/>
  <c r="J189" i="5"/>
  <c r="R189" i="5"/>
  <c r="Z189" i="5"/>
  <c r="AH189" i="5"/>
  <c r="AP189" i="5"/>
  <c r="AX189" i="5"/>
  <c r="F190" i="5"/>
  <c r="N190" i="5"/>
  <c r="V190" i="5"/>
  <c r="AD190" i="5"/>
  <c r="AL190" i="5"/>
  <c r="AT190" i="5"/>
  <c r="BB190" i="5"/>
  <c r="J191" i="5"/>
  <c r="R191" i="5"/>
  <c r="Z191" i="5"/>
  <c r="AH191" i="5"/>
  <c r="AP191" i="5"/>
  <c r="AX191" i="5"/>
  <c r="F192" i="5"/>
  <c r="N192" i="5"/>
  <c r="V192" i="5"/>
  <c r="AD192" i="5"/>
  <c r="AL192" i="5"/>
  <c r="AT192" i="5"/>
  <c r="BB192" i="5"/>
  <c r="J193" i="5"/>
  <c r="R193" i="5"/>
  <c r="Z193" i="5"/>
  <c r="AH193" i="5"/>
  <c r="AP193" i="5"/>
  <c r="AX193" i="5"/>
  <c r="F194" i="5"/>
  <c r="N194" i="5"/>
  <c r="V194" i="5"/>
  <c r="AD194" i="5"/>
  <c r="AL194" i="5"/>
  <c r="AT194" i="5"/>
  <c r="BB194" i="5"/>
  <c r="J195" i="5"/>
  <c r="R195" i="5"/>
  <c r="Z195" i="5"/>
  <c r="AH195" i="5"/>
  <c r="AP195" i="5"/>
  <c r="AX195" i="5"/>
  <c r="F196" i="5"/>
  <c r="N196" i="5"/>
  <c r="V196" i="5"/>
  <c r="AD196" i="5"/>
  <c r="AL196" i="5"/>
  <c r="AT196" i="5"/>
  <c r="BB196" i="5"/>
  <c r="J197" i="5"/>
  <c r="R197" i="5"/>
  <c r="Z197" i="5"/>
  <c r="AH197" i="5"/>
  <c r="AP197" i="5"/>
  <c r="AX197" i="5"/>
  <c r="F198" i="5"/>
  <c r="N198" i="5"/>
  <c r="V198" i="5"/>
  <c r="AD198" i="5"/>
  <c r="AL198" i="5"/>
  <c r="AT198" i="5"/>
  <c r="BB198" i="5"/>
  <c r="J199" i="5"/>
  <c r="R199" i="5"/>
  <c r="Z199" i="5"/>
  <c r="AH199" i="5"/>
  <c r="AP199" i="5"/>
  <c r="AX199" i="5"/>
  <c r="F200" i="5"/>
  <c r="N200" i="5"/>
  <c r="V200" i="5"/>
  <c r="AD200" i="5"/>
  <c r="AL200" i="5"/>
  <c r="AT200" i="5"/>
  <c r="BB200" i="5"/>
  <c r="J201" i="5"/>
  <c r="R201" i="5"/>
  <c r="Z201" i="5"/>
  <c r="AH201" i="5"/>
  <c r="AP201" i="5"/>
  <c r="AX201" i="5"/>
  <c r="F202" i="5"/>
  <c r="N202" i="5"/>
  <c r="V202" i="5"/>
  <c r="AD202" i="5"/>
  <c r="AL202" i="5"/>
  <c r="AT202" i="5"/>
  <c r="BB202" i="5"/>
  <c r="J203" i="5"/>
  <c r="R203" i="5"/>
  <c r="Z203" i="5"/>
  <c r="AH203" i="5"/>
  <c r="AP203" i="5"/>
  <c r="AX203" i="5"/>
  <c r="F204" i="5"/>
  <c r="N204" i="5"/>
  <c r="V204" i="5"/>
  <c r="AD204" i="5"/>
  <c r="AL204" i="5"/>
  <c r="AT204" i="5"/>
  <c r="BB204" i="5"/>
  <c r="J205" i="5"/>
  <c r="R205" i="5"/>
  <c r="Z205" i="5"/>
  <c r="AH205" i="5"/>
  <c r="AP205" i="5"/>
  <c r="AX205" i="5"/>
  <c r="F206" i="5"/>
  <c r="N206" i="5"/>
  <c r="V206" i="5"/>
  <c r="AD206" i="5"/>
  <c r="AL206" i="5"/>
  <c r="AT206" i="5"/>
  <c r="BB206" i="5"/>
  <c r="J207" i="5"/>
  <c r="R207" i="5"/>
  <c r="Z207" i="5"/>
  <c r="AH207" i="5"/>
  <c r="AP207" i="5"/>
  <c r="AX207" i="5"/>
  <c r="F208" i="5"/>
  <c r="N208" i="5"/>
  <c r="V208" i="5"/>
  <c r="AD208" i="5"/>
  <c r="AL208" i="5"/>
  <c r="AT208" i="5"/>
  <c r="BB208" i="5"/>
  <c r="J209" i="5"/>
  <c r="R209" i="5"/>
  <c r="Z209" i="5"/>
  <c r="AH209" i="5"/>
  <c r="AP209" i="5"/>
  <c r="AX209" i="5"/>
  <c r="F210" i="5"/>
  <c r="N210" i="5"/>
  <c r="V210" i="5"/>
  <c r="AD210" i="5"/>
  <c r="AL210" i="5"/>
  <c r="AT210" i="5"/>
  <c r="BB210" i="5"/>
  <c r="J211" i="5"/>
  <c r="R211" i="5"/>
  <c r="Z211" i="5"/>
  <c r="AH211" i="5"/>
  <c r="AP211" i="5"/>
  <c r="AX211" i="5"/>
  <c r="F212" i="5"/>
  <c r="N212" i="5"/>
  <c r="V212" i="5"/>
  <c r="AD212" i="5"/>
  <c r="AL212" i="5"/>
  <c r="AT212" i="5"/>
  <c r="BB212" i="5"/>
  <c r="J213" i="5"/>
  <c r="R213" i="5"/>
  <c r="Z213" i="5"/>
  <c r="AH213" i="5"/>
  <c r="AP213" i="5"/>
  <c r="AX213" i="5"/>
  <c r="F214" i="5"/>
  <c r="N214" i="5"/>
  <c r="V214" i="5"/>
  <c r="AD214" i="5"/>
  <c r="AL214" i="5"/>
  <c r="AT214" i="5"/>
  <c r="BB214" i="5"/>
  <c r="J215" i="5"/>
  <c r="R215" i="5"/>
  <c r="Z215" i="5"/>
  <c r="AH215" i="5"/>
  <c r="AP215" i="5"/>
  <c r="AX215" i="5"/>
  <c r="F216" i="5"/>
  <c r="N216" i="5"/>
  <c r="V216" i="5"/>
  <c r="AD216" i="5"/>
  <c r="AL216" i="5"/>
  <c r="AT216" i="5"/>
  <c r="BB216" i="5"/>
  <c r="J217" i="5"/>
  <c r="R217" i="5"/>
  <c r="Z217" i="5"/>
  <c r="AH217" i="5"/>
  <c r="AP217" i="5"/>
  <c r="AX217" i="5"/>
  <c r="F218" i="5"/>
  <c r="N218" i="5"/>
  <c r="V218" i="5"/>
  <c r="AD218" i="5"/>
  <c r="AL218" i="5"/>
  <c r="AT218" i="5"/>
  <c r="BB218" i="5"/>
  <c r="K219" i="5"/>
  <c r="S219" i="5"/>
  <c r="AA219" i="5"/>
  <c r="AI219" i="5"/>
  <c r="AQ219" i="5"/>
  <c r="AZ219" i="5"/>
  <c r="H220" i="5"/>
  <c r="P220" i="5"/>
  <c r="X220" i="5"/>
  <c r="AF220" i="5"/>
  <c r="AN220" i="5"/>
  <c r="AV220" i="5"/>
  <c r="L221" i="5"/>
  <c r="T221" i="5"/>
  <c r="AB221" i="5"/>
  <c r="AJ221" i="5"/>
  <c r="AZ221" i="5"/>
  <c r="H222" i="5"/>
  <c r="P222" i="5"/>
  <c r="X222" i="5"/>
  <c r="AF222" i="5"/>
  <c r="AN222" i="5"/>
  <c r="AV222" i="5"/>
  <c r="L223" i="5"/>
  <c r="T223" i="5"/>
  <c r="AB223" i="5"/>
  <c r="AJ223" i="5"/>
  <c r="AR223" i="5"/>
  <c r="AZ223" i="5"/>
  <c r="H224" i="5"/>
  <c r="P224" i="5"/>
  <c r="X224" i="5"/>
  <c r="AF224" i="5"/>
  <c r="AN224" i="5"/>
  <c r="AV224" i="5"/>
  <c r="L225" i="5"/>
  <c r="T225" i="5"/>
  <c r="AB225" i="5"/>
  <c r="AJ225" i="5"/>
  <c r="AZ225" i="5"/>
  <c r="H226" i="5"/>
  <c r="P226" i="5"/>
  <c r="X226" i="5"/>
  <c r="AF226" i="5"/>
  <c r="AN226" i="5"/>
  <c r="AV226" i="5"/>
  <c r="L227" i="5"/>
  <c r="T227" i="5"/>
  <c r="AB227" i="5"/>
  <c r="AJ227" i="5"/>
  <c r="AR227" i="5"/>
  <c r="AZ227" i="5"/>
  <c r="H228" i="5"/>
  <c r="P228" i="5"/>
  <c r="X228" i="5"/>
  <c r="AF228" i="5"/>
  <c r="AN228" i="5"/>
  <c r="AV228" i="5"/>
  <c r="L229" i="5"/>
  <c r="T229" i="5"/>
  <c r="AB229" i="5"/>
  <c r="AJ229" i="5"/>
  <c r="AR229" i="5"/>
  <c r="AZ229" i="5"/>
  <c r="H230" i="5"/>
  <c r="P230" i="5"/>
  <c r="X230" i="5"/>
  <c r="AF230" i="5"/>
  <c r="AN230" i="5"/>
  <c r="AV230" i="5"/>
  <c r="L231" i="5"/>
  <c r="T231" i="5"/>
  <c r="AB231" i="5"/>
  <c r="AJ231" i="5"/>
  <c r="AR231" i="5"/>
  <c r="AZ231" i="5"/>
  <c r="H232" i="5"/>
  <c r="P232" i="5"/>
  <c r="X232" i="5"/>
  <c r="AF232" i="5"/>
  <c r="AN232" i="5"/>
  <c r="AV232" i="5"/>
  <c r="L233" i="5"/>
  <c r="T233" i="5"/>
  <c r="AB233" i="5"/>
  <c r="AJ233" i="5"/>
  <c r="AR233" i="5"/>
  <c r="AZ233" i="5"/>
  <c r="H234" i="5"/>
  <c r="P234" i="5"/>
  <c r="X234" i="5"/>
  <c r="AF234" i="5"/>
  <c r="AN234" i="5"/>
  <c r="AV234" i="5"/>
  <c r="L235" i="5"/>
  <c r="T235" i="5"/>
  <c r="AB235" i="5"/>
  <c r="AJ235" i="5"/>
  <c r="AR235" i="5"/>
  <c r="AZ235" i="5"/>
  <c r="H236" i="5"/>
  <c r="P236" i="5"/>
  <c r="X236" i="5"/>
  <c r="AF236" i="5"/>
  <c r="AN236" i="5"/>
  <c r="AV236" i="5"/>
  <c r="L237" i="5"/>
  <c r="T237" i="5"/>
  <c r="AB237" i="5"/>
  <c r="AJ237" i="5"/>
  <c r="AR237" i="5"/>
  <c r="AZ237" i="5"/>
  <c r="H238" i="5"/>
  <c r="P238" i="5"/>
  <c r="X238" i="5"/>
  <c r="AF238" i="5"/>
  <c r="AN238" i="5"/>
  <c r="AV238" i="5"/>
  <c r="L239" i="5"/>
  <c r="T239" i="5"/>
  <c r="AB239" i="5"/>
  <c r="AJ239" i="5"/>
  <c r="AR239" i="5"/>
  <c r="AZ239" i="5"/>
  <c r="H240" i="5"/>
  <c r="P240" i="5"/>
  <c r="X240" i="5"/>
  <c r="AF240" i="5"/>
  <c r="AN240" i="5"/>
  <c r="AV240" i="5"/>
  <c r="L241" i="5"/>
  <c r="T241" i="5"/>
  <c r="AB241" i="5"/>
  <c r="AJ241" i="5"/>
  <c r="AR241" i="5"/>
  <c r="AZ241" i="5"/>
  <c r="H242" i="5"/>
  <c r="P242" i="5"/>
  <c r="X242" i="5"/>
  <c r="AF242" i="5"/>
  <c r="AN242" i="5"/>
  <c r="AV242" i="5"/>
  <c r="L243" i="5"/>
  <c r="T243" i="5"/>
  <c r="AB243" i="5"/>
  <c r="AJ243" i="5"/>
  <c r="AR243" i="5"/>
  <c r="AZ243" i="5"/>
  <c r="H244" i="5"/>
  <c r="P244" i="5"/>
  <c r="X244" i="5"/>
  <c r="AF244" i="5"/>
  <c r="AN244" i="5"/>
  <c r="AV244" i="5"/>
  <c r="L245" i="5"/>
  <c r="T245" i="5"/>
  <c r="AB245" i="5"/>
  <c r="AJ245" i="5"/>
  <c r="AR245" i="5"/>
  <c r="AZ245" i="5"/>
  <c r="H246" i="5"/>
  <c r="P246" i="5"/>
  <c r="X246" i="5"/>
  <c r="AF246" i="5"/>
  <c r="AN246" i="5"/>
  <c r="AV246" i="5"/>
  <c r="L247" i="5"/>
  <c r="T247" i="5"/>
  <c r="AB247" i="5"/>
  <c r="AJ247" i="5"/>
  <c r="AR247" i="5"/>
  <c r="AZ247" i="5"/>
  <c r="H248" i="5"/>
  <c r="P248" i="5"/>
  <c r="X248" i="5"/>
  <c r="AF248" i="5"/>
  <c r="AN248" i="5"/>
  <c r="AV248" i="5"/>
  <c r="L249" i="5"/>
  <c r="T249" i="5"/>
  <c r="AB249" i="5"/>
  <c r="AJ249" i="5"/>
  <c r="AR249" i="5"/>
  <c r="AZ249" i="5"/>
  <c r="H250" i="5"/>
  <c r="P250" i="5"/>
  <c r="X250" i="5"/>
  <c r="AF250" i="5"/>
  <c r="AN250" i="5"/>
  <c r="AV250" i="5"/>
  <c r="L251" i="5"/>
  <c r="T251" i="5"/>
  <c r="AB251" i="5"/>
  <c r="AJ251" i="5"/>
  <c r="AR251" i="5"/>
  <c r="AZ251" i="5"/>
  <c r="H252" i="5"/>
  <c r="P252" i="5"/>
  <c r="X252" i="5"/>
  <c r="AF252" i="5"/>
  <c r="AN252" i="5"/>
  <c r="AV252" i="5"/>
  <c r="L253" i="5"/>
  <c r="T253" i="5"/>
  <c r="AB253" i="5"/>
  <c r="AJ253" i="5"/>
  <c r="AR253" i="5"/>
  <c r="AZ253" i="5"/>
  <c r="H254" i="5"/>
  <c r="P254" i="5"/>
  <c r="X254" i="5"/>
  <c r="AF254" i="5"/>
  <c r="AN254" i="5"/>
  <c r="AV254" i="5"/>
  <c r="L255" i="5"/>
  <c r="T255" i="5"/>
  <c r="AB255" i="5"/>
  <c r="AJ255" i="5"/>
  <c r="AR255" i="5"/>
  <c r="AZ255" i="5"/>
  <c r="H256" i="5"/>
  <c r="P256" i="5"/>
  <c r="X256" i="5"/>
  <c r="AF256" i="5"/>
  <c r="AN256" i="5"/>
  <c r="AV256" i="5"/>
  <c r="L257" i="5"/>
  <c r="T257" i="5"/>
  <c r="AB257" i="5"/>
  <c r="AJ257" i="5"/>
  <c r="AR257" i="5"/>
  <c r="AZ257" i="5"/>
  <c r="H258" i="5"/>
  <c r="P258" i="5"/>
  <c r="X258" i="5"/>
  <c r="AF258" i="5"/>
  <c r="AN258" i="5"/>
  <c r="AV258" i="5"/>
  <c r="L259" i="5"/>
  <c r="T259" i="5"/>
  <c r="AB259" i="5"/>
  <c r="AJ259" i="5"/>
  <c r="AR259" i="5"/>
  <c r="AZ259" i="5"/>
  <c r="H260" i="5"/>
  <c r="P260" i="5"/>
  <c r="X260" i="5"/>
  <c r="AF260" i="5"/>
  <c r="AN260" i="5"/>
  <c r="AV260" i="5"/>
  <c r="L261" i="5"/>
  <c r="T261" i="5"/>
  <c r="AB261" i="5"/>
  <c r="AJ261" i="5"/>
  <c r="AR261" i="5"/>
  <c r="AZ261" i="5"/>
  <c r="H262" i="5"/>
  <c r="P262" i="5"/>
  <c r="X262" i="5"/>
  <c r="AF262" i="5"/>
  <c r="AN262" i="5"/>
  <c r="AV262" i="5"/>
  <c r="L263" i="5"/>
  <c r="T263" i="5"/>
  <c r="AB263" i="5"/>
  <c r="AJ263" i="5"/>
  <c r="AR263" i="5"/>
  <c r="AZ263" i="5"/>
  <c r="H264" i="5"/>
  <c r="P264" i="5"/>
  <c r="X264" i="5"/>
  <c r="AF264" i="5"/>
  <c r="AN264" i="5"/>
  <c r="AV264" i="5"/>
  <c r="L265" i="5"/>
  <c r="T265" i="5"/>
  <c r="AB265" i="5"/>
  <c r="AJ265" i="5"/>
  <c r="AR265" i="5"/>
  <c r="AZ265" i="5"/>
  <c r="H266" i="5"/>
  <c r="P266" i="5"/>
  <c r="X266" i="5"/>
  <c r="AF266" i="5"/>
  <c r="AN266" i="5"/>
  <c r="AV266" i="5"/>
  <c r="L267" i="5"/>
  <c r="T267" i="5"/>
  <c r="AB267" i="5"/>
  <c r="AJ267" i="5"/>
  <c r="AR267" i="5"/>
  <c r="AZ267" i="5"/>
  <c r="H268" i="5"/>
  <c r="P268" i="5"/>
  <c r="X268" i="5"/>
  <c r="M176" i="5"/>
  <c r="U176" i="5"/>
  <c r="AC176" i="5"/>
  <c r="AK176" i="5"/>
  <c r="BA176" i="5"/>
  <c r="J177" i="5"/>
  <c r="R177" i="5"/>
  <c r="Z177" i="5"/>
  <c r="AH177" i="5"/>
  <c r="AP177" i="5"/>
  <c r="AX177" i="5"/>
  <c r="G178" i="5"/>
  <c r="O178" i="5"/>
  <c r="W178" i="5"/>
  <c r="AE178" i="5"/>
  <c r="AM178" i="5"/>
  <c r="AU178" i="5"/>
  <c r="BC178" i="5"/>
  <c r="L179" i="5"/>
  <c r="T179" i="5"/>
  <c r="AB179" i="5"/>
  <c r="AJ179" i="5"/>
  <c r="AR179" i="5"/>
  <c r="AZ179" i="5"/>
  <c r="H180" i="5"/>
  <c r="P180" i="5"/>
  <c r="X180" i="5"/>
  <c r="AF180" i="5"/>
  <c r="AN180" i="5"/>
  <c r="AV180" i="5"/>
  <c r="L181" i="5"/>
  <c r="T181" i="5"/>
  <c r="AB181" i="5"/>
  <c r="AJ181" i="5"/>
  <c r="AR181" i="5"/>
  <c r="AZ181" i="5"/>
  <c r="H182" i="5"/>
  <c r="P182" i="5"/>
  <c r="X182" i="5"/>
  <c r="AF182" i="5"/>
  <c r="AN182" i="5"/>
  <c r="AV182" i="5"/>
  <c r="L183" i="5"/>
  <c r="T183" i="5"/>
  <c r="AB183" i="5"/>
  <c r="AJ183" i="5"/>
  <c r="AR183" i="5"/>
  <c r="AZ183" i="5"/>
  <c r="H184" i="5"/>
  <c r="P184" i="5"/>
  <c r="X184" i="5"/>
  <c r="AF184" i="5"/>
  <c r="AN184" i="5"/>
  <c r="AV184" i="5"/>
  <c r="L185" i="5"/>
  <c r="T185" i="5"/>
  <c r="AB185" i="5"/>
  <c r="AJ185" i="5"/>
  <c r="AR185" i="5"/>
  <c r="AZ185" i="5"/>
  <c r="H186" i="5"/>
  <c r="P186" i="5"/>
  <c r="X186" i="5"/>
  <c r="AF186" i="5"/>
  <c r="AN186" i="5"/>
  <c r="AV186" i="5"/>
  <c r="L187" i="5"/>
  <c r="T187" i="5"/>
  <c r="AB187" i="5"/>
  <c r="AJ187" i="5"/>
  <c r="AR187" i="5"/>
  <c r="AZ187" i="5"/>
  <c r="H188" i="5"/>
  <c r="P188" i="5"/>
  <c r="X188" i="5"/>
  <c r="AF188" i="5"/>
  <c r="AN188" i="5"/>
  <c r="AV188" i="5"/>
  <c r="L189" i="5"/>
  <c r="T189" i="5"/>
  <c r="AB189" i="5"/>
  <c r="AJ189" i="5"/>
  <c r="AR189" i="5"/>
  <c r="AZ189" i="5"/>
  <c r="H190" i="5"/>
  <c r="P190" i="5"/>
  <c r="X190" i="5"/>
  <c r="AF190" i="5"/>
  <c r="AN190" i="5"/>
  <c r="AV190" i="5"/>
  <c r="L191" i="5"/>
  <c r="T191" i="5"/>
  <c r="AB191" i="5"/>
  <c r="AJ191" i="5"/>
  <c r="AR191" i="5"/>
  <c r="AZ191" i="5"/>
  <c r="H192" i="5"/>
  <c r="P192" i="5"/>
  <c r="X192" i="5"/>
  <c r="AF192" i="5"/>
  <c r="AN192" i="5"/>
  <c r="AV192" i="5"/>
  <c r="L193" i="5"/>
  <c r="T193" i="5"/>
  <c r="AB193" i="5"/>
  <c r="AJ193" i="5"/>
  <c r="AR193" i="5"/>
  <c r="AZ193" i="5"/>
  <c r="H194" i="5"/>
  <c r="P194" i="5"/>
  <c r="X194" i="5"/>
  <c r="AF194" i="5"/>
  <c r="AN194" i="5"/>
  <c r="AV194" i="5"/>
  <c r="L195" i="5"/>
  <c r="T195" i="5"/>
  <c r="AB195" i="5"/>
  <c r="AJ195" i="5"/>
  <c r="AR195" i="5"/>
  <c r="AZ195" i="5"/>
  <c r="H196" i="5"/>
  <c r="P196" i="5"/>
  <c r="X196" i="5"/>
  <c r="AF196" i="5"/>
  <c r="AN196" i="5"/>
  <c r="AV196" i="5"/>
  <c r="L197" i="5"/>
  <c r="T197" i="5"/>
  <c r="AB197" i="5"/>
  <c r="AJ197" i="5"/>
  <c r="AR197" i="5"/>
  <c r="AZ197" i="5"/>
  <c r="H198" i="5"/>
  <c r="P198" i="5"/>
  <c r="X198" i="5"/>
  <c r="AF198" i="5"/>
  <c r="AN198" i="5"/>
  <c r="AV198" i="5"/>
  <c r="L199" i="5"/>
  <c r="T199" i="5"/>
  <c r="AB199" i="5"/>
  <c r="AJ199" i="5"/>
  <c r="AR199" i="5"/>
  <c r="AZ199" i="5"/>
  <c r="H200" i="5"/>
  <c r="P200" i="5"/>
  <c r="X200" i="5"/>
  <c r="AF200" i="5"/>
  <c r="AN200" i="5"/>
  <c r="AV200" i="5"/>
  <c r="L201" i="5"/>
  <c r="T201" i="5"/>
  <c r="AB201" i="5"/>
  <c r="AJ201" i="5"/>
  <c r="AR201" i="5"/>
  <c r="AZ201" i="5"/>
  <c r="H202" i="5"/>
  <c r="P202" i="5"/>
  <c r="X202" i="5"/>
  <c r="AF202" i="5"/>
  <c r="AN202" i="5"/>
  <c r="AV202" i="5"/>
  <c r="L203" i="5"/>
  <c r="T203" i="5"/>
  <c r="AB203" i="5"/>
  <c r="AJ203" i="5"/>
  <c r="AR203" i="5"/>
  <c r="AZ203" i="5"/>
  <c r="H204" i="5"/>
  <c r="P204" i="5"/>
  <c r="X204" i="5"/>
  <c r="AF204" i="5"/>
  <c r="AN204" i="5"/>
  <c r="AV204" i="5"/>
  <c r="L205" i="5"/>
  <c r="T205" i="5"/>
  <c r="AB205" i="5"/>
  <c r="AJ205" i="5"/>
  <c r="AR205" i="5"/>
  <c r="AZ205" i="5"/>
  <c r="H206" i="5"/>
  <c r="P206" i="5"/>
  <c r="X206" i="5"/>
  <c r="AF206" i="5"/>
  <c r="AN206" i="5"/>
  <c r="AV206" i="5"/>
  <c r="L207" i="5"/>
  <c r="T207" i="5"/>
  <c r="AB207" i="5"/>
  <c r="AJ207" i="5"/>
  <c r="AR207" i="5"/>
  <c r="AZ207" i="5"/>
  <c r="H208" i="5"/>
  <c r="P208" i="5"/>
  <c r="X208" i="5"/>
  <c r="AF208" i="5"/>
  <c r="AN208" i="5"/>
  <c r="AV208" i="5"/>
  <c r="L209" i="5"/>
  <c r="T209" i="5"/>
  <c r="AB209" i="5"/>
  <c r="AJ209" i="5"/>
  <c r="AR209" i="5"/>
  <c r="AZ209" i="5"/>
  <c r="H210" i="5"/>
  <c r="P210" i="5"/>
  <c r="X210" i="5"/>
  <c r="AF210" i="5"/>
  <c r="AN210" i="5"/>
  <c r="AV210" i="5"/>
  <c r="L211" i="5"/>
  <c r="T211" i="5"/>
  <c r="AB211" i="5"/>
  <c r="AJ211" i="5"/>
  <c r="AR211" i="5"/>
  <c r="AZ211" i="5"/>
  <c r="H212" i="5"/>
  <c r="P212" i="5"/>
  <c r="X212" i="5"/>
  <c r="AF212" i="5"/>
  <c r="AN212" i="5"/>
  <c r="AV212" i="5"/>
  <c r="L213" i="5"/>
  <c r="T213" i="5"/>
  <c r="AB213" i="5"/>
  <c r="AJ213" i="5"/>
  <c r="AR213" i="5"/>
  <c r="AZ213" i="5"/>
  <c r="H214" i="5"/>
  <c r="P214" i="5"/>
  <c r="X214" i="5"/>
  <c r="AF214" i="5"/>
  <c r="AN214" i="5"/>
  <c r="AV214" i="5"/>
  <c r="L215" i="5"/>
  <c r="T215" i="5"/>
  <c r="AB215" i="5"/>
  <c r="AJ215" i="5"/>
  <c r="AR215" i="5"/>
  <c r="AZ215" i="5"/>
  <c r="H216" i="5"/>
  <c r="P216" i="5"/>
  <c r="X216" i="5"/>
  <c r="AF216" i="5"/>
  <c r="AN216" i="5"/>
  <c r="AV216" i="5"/>
  <c r="L217" i="5"/>
  <c r="T217" i="5"/>
  <c r="AB217" i="5"/>
  <c r="AJ217" i="5"/>
  <c r="AR217" i="5"/>
  <c r="AZ217" i="5"/>
  <c r="H218" i="5"/>
  <c r="P218" i="5"/>
  <c r="X218" i="5"/>
  <c r="AF218" i="5"/>
  <c r="AN218" i="5"/>
  <c r="AV218" i="5"/>
  <c r="M219" i="5"/>
  <c r="U219" i="5"/>
  <c r="AC219" i="5"/>
  <c r="AK219" i="5"/>
  <c r="BB219" i="5"/>
  <c r="J220" i="5"/>
  <c r="R220" i="5"/>
  <c r="Z220" i="5"/>
  <c r="AH220" i="5"/>
  <c r="AP220" i="5"/>
  <c r="AX220" i="5"/>
  <c r="N221" i="5"/>
  <c r="V221" i="5"/>
  <c r="AD221" i="5"/>
  <c r="AL221" i="5"/>
  <c r="AT221" i="5"/>
  <c r="BB221" i="5"/>
  <c r="J222" i="5"/>
  <c r="R222" i="5"/>
  <c r="Z222" i="5"/>
  <c r="AH222" i="5"/>
  <c r="AP222" i="5"/>
  <c r="AX222" i="5"/>
  <c r="F223" i="5"/>
  <c r="N223" i="5"/>
  <c r="V223" i="5"/>
  <c r="AD223" i="5"/>
  <c r="AL223" i="5"/>
  <c r="AT223" i="5"/>
  <c r="BB223" i="5"/>
  <c r="J224" i="5"/>
  <c r="R224" i="5"/>
  <c r="Z224" i="5"/>
  <c r="AH224" i="5"/>
  <c r="AP224" i="5"/>
  <c r="AX224" i="5"/>
  <c r="N225" i="5"/>
  <c r="V225" i="5"/>
  <c r="AD225" i="5"/>
  <c r="AL225" i="5"/>
  <c r="AT225" i="5"/>
  <c r="J226" i="5"/>
  <c r="R226" i="5"/>
  <c r="Z226" i="5"/>
  <c r="AH226" i="5"/>
  <c r="AP226" i="5"/>
  <c r="AX226" i="5"/>
  <c r="F227" i="5"/>
  <c r="N227" i="5"/>
  <c r="V227" i="5"/>
  <c r="AD227" i="5"/>
  <c r="AL227" i="5"/>
  <c r="AT227" i="5"/>
  <c r="BB227" i="5"/>
  <c r="J228" i="5"/>
  <c r="R228" i="5"/>
  <c r="Z228" i="5"/>
  <c r="AH228" i="5"/>
  <c r="AP228" i="5"/>
  <c r="AX228" i="5"/>
  <c r="F229" i="5"/>
  <c r="N229" i="5"/>
  <c r="V229" i="5"/>
  <c r="AD229" i="5"/>
  <c r="AL229" i="5"/>
  <c r="AT229" i="5"/>
  <c r="BB229" i="5"/>
  <c r="J230" i="5"/>
  <c r="R230" i="5"/>
  <c r="Z230" i="5"/>
  <c r="AH230" i="5"/>
  <c r="AP230" i="5"/>
  <c r="AX230" i="5"/>
  <c r="F231" i="5"/>
  <c r="N231" i="5"/>
  <c r="V231" i="5"/>
  <c r="AD231" i="5"/>
  <c r="AL231" i="5"/>
  <c r="AT231" i="5"/>
  <c r="BB231" i="5"/>
  <c r="J232" i="5"/>
  <c r="R232" i="5"/>
  <c r="Z232" i="5"/>
  <c r="AH232" i="5"/>
  <c r="AP232" i="5"/>
  <c r="AX232" i="5"/>
  <c r="F233" i="5"/>
  <c r="N233" i="5"/>
  <c r="V233" i="5"/>
  <c r="AD233" i="5"/>
  <c r="AL233" i="5"/>
  <c r="AT233" i="5"/>
  <c r="BB233" i="5"/>
  <c r="J234" i="5"/>
  <c r="R234" i="5"/>
  <c r="Z234" i="5"/>
  <c r="AH234" i="5"/>
  <c r="AP234" i="5"/>
  <c r="AX234" i="5"/>
  <c r="F235" i="5"/>
  <c r="N235" i="5"/>
  <c r="V235" i="5"/>
  <c r="AD235" i="5"/>
  <c r="AL235" i="5"/>
  <c r="AT235" i="5"/>
  <c r="BB235" i="5"/>
  <c r="J236" i="5"/>
  <c r="R236" i="5"/>
  <c r="Z236" i="5"/>
  <c r="AH236" i="5"/>
  <c r="AP236" i="5"/>
  <c r="AX236" i="5"/>
  <c r="F237" i="5"/>
  <c r="N237" i="5"/>
  <c r="V237" i="5"/>
  <c r="AD237" i="5"/>
  <c r="AL237" i="5"/>
  <c r="AT237" i="5"/>
  <c r="BB237" i="5"/>
  <c r="J238" i="5"/>
  <c r="R238" i="5"/>
  <c r="Z238" i="5"/>
  <c r="AH238" i="5"/>
  <c r="AP238" i="5"/>
  <c r="AX238" i="5"/>
  <c r="F239" i="5"/>
  <c r="N239" i="5"/>
  <c r="V239" i="5"/>
  <c r="AD239" i="5"/>
  <c r="AL239" i="5"/>
  <c r="AT239" i="5"/>
  <c r="BB239" i="5"/>
  <c r="J240" i="5"/>
  <c r="R240" i="5"/>
  <c r="Z240" i="5"/>
  <c r="AH240" i="5"/>
  <c r="AP240" i="5"/>
  <c r="AX240" i="5"/>
  <c r="F241" i="5"/>
  <c r="N241" i="5"/>
  <c r="V241" i="5"/>
  <c r="AD241" i="5"/>
  <c r="AL241" i="5"/>
  <c r="AT241" i="5"/>
  <c r="BB241" i="5"/>
  <c r="J242" i="5"/>
  <c r="R242" i="5"/>
  <c r="Z242" i="5"/>
  <c r="AH242" i="5"/>
  <c r="AP242" i="5"/>
  <c r="AX242" i="5"/>
  <c r="F243" i="5"/>
  <c r="N243" i="5"/>
  <c r="V243" i="5"/>
  <c r="AD243" i="5"/>
  <c r="AL243" i="5"/>
  <c r="AT243" i="5"/>
  <c r="BB243" i="5"/>
  <c r="J244" i="5"/>
  <c r="R244" i="5"/>
  <c r="Z244" i="5"/>
  <c r="AH244" i="5"/>
  <c r="AP244" i="5"/>
  <c r="AX244" i="5"/>
  <c r="F245" i="5"/>
  <c r="N245" i="5"/>
  <c r="V245" i="5"/>
  <c r="AD245" i="5"/>
  <c r="AL245" i="5"/>
  <c r="AT245" i="5"/>
  <c r="BB245" i="5"/>
  <c r="J246" i="5"/>
  <c r="R246" i="5"/>
  <c r="Z246" i="5"/>
  <c r="AH246" i="5"/>
  <c r="AP246" i="5"/>
  <c r="AX246" i="5"/>
  <c r="F247" i="5"/>
  <c r="N247" i="5"/>
  <c r="V247" i="5"/>
  <c r="AD247" i="5"/>
  <c r="AL247" i="5"/>
  <c r="AT247" i="5"/>
  <c r="BB247" i="5"/>
  <c r="J248" i="5"/>
  <c r="R248" i="5"/>
  <c r="Z248" i="5"/>
  <c r="AH248" i="5"/>
  <c r="AP248" i="5"/>
  <c r="AX248" i="5"/>
  <c r="F249" i="5"/>
  <c r="N249" i="5"/>
  <c r="V249" i="5"/>
  <c r="AD249" i="5"/>
  <c r="AL249" i="5"/>
  <c r="AT249" i="5"/>
  <c r="BB249" i="5"/>
  <c r="J250" i="5"/>
  <c r="R250" i="5"/>
  <c r="Z250" i="5"/>
  <c r="AH250" i="5"/>
  <c r="AP250" i="5"/>
  <c r="AX250" i="5"/>
  <c r="F251" i="5"/>
  <c r="N251" i="5"/>
  <c r="V251" i="5"/>
  <c r="AD251" i="5"/>
  <c r="AL251" i="5"/>
  <c r="AT251" i="5"/>
  <c r="BB251" i="5"/>
  <c r="J252" i="5"/>
  <c r="R252" i="5"/>
  <c r="Z252" i="5"/>
  <c r="AH252" i="5"/>
  <c r="AP252" i="5"/>
  <c r="AX252" i="5"/>
  <c r="F253" i="5"/>
  <c r="N253" i="5"/>
  <c r="V253" i="5"/>
  <c r="AD253" i="5"/>
  <c r="AL253" i="5"/>
  <c r="AT253" i="5"/>
  <c r="BB253" i="5"/>
  <c r="J254" i="5"/>
  <c r="R254" i="5"/>
  <c r="Z254" i="5"/>
  <c r="AH254" i="5"/>
  <c r="AP254" i="5"/>
  <c r="AX254" i="5"/>
  <c r="F255" i="5"/>
  <c r="N255" i="5"/>
  <c r="V255" i="5"/>
  <c r="AD255" i="5"/>
  <c r="AL255" i="5"/>
  <c r="AT255" i="5"/>
  <c r="BB255" i="5"/>
  <c r="J256" i="5"/>
  <c r="R256" i="5"/>
  <c r="Z256" i="5"/>
  <c r="AH256" i="5"/>
  <c r="AP256" i="5"/>
  <c r="AX256" i="5"/>
  <c r="F257" i="5"/>
  <c r="N257" i="5"/>
  <c r="V257" i="5"/>
  <c r="AD257" i="5"/>
  <c r="AL257" i="5"/>
  <c r="AT257" i="5"/>
  <c r="BB257" i="5"/>
  <c r="J258" i="5"/>
  <c r="R258" i="5"/>
  <c r="Z258" i="5"/>
  <c r="AH258" i="5"/>
  <c r="AP258" i="5"/>
  <c r="AX258" i="5"/>
  <c r="F259" i="5"/>
  <c r="N259" i="5"/>
  <c r="V259" i="5"/>
  <c r="AD259" i="5"/>
  <c r="AL259" i="5"/>
  <c r="AT259" i="5"/>
  <c r="BB259" i="5"/>
  <c r="J260" i="5"/>
  <c r="R260" i="5"/>
  <c r="Z260" i="5"/>
  <c r="AH260" i="5"/>
  <c r="AP260" i="5"/>
  <c r="AX260" i="5"/>
  <c r="F261" i="5"/>
  <c r="N261" i="5"/>
  <c r="V261" i="5"/>
  <c r="AD261" i="5"/>
  <c r="AL261" i="5"/>
  <c r="AT261" i="5"/>
  <c r="BB261" i="5"/>
  <c r="J262" i="5"/>
  <c r="R262" i="5"/>
  <c r="Z262" i="5"/>
  <c r="AH262" i="5"/>
  <c r="AP262" i="5"/>
  <c r="AX262" i="5"/>
  <c r="F263" i="5"/>
  <c r="N263" i="5"/>
  <c r="V263" i="5"/>
  <c r="AD263" i="5"/>
  <c r="AL263" i="5"/>
  <c r="AT263" i="5"/>
  <c r="BB263" i="5"/>
  <c r="J264" i="5"/>
  <c r="R264" i="5"/>
  <c r="Z264" i="5"/>
  <c r="AH264" i="5"/>
  <c r="AP264" i="5"/>
  <c r="AX264" i="5"/>
  <c r="F265" i="5"/>
  <c r="N265" i="5"/>
  <c r="V265" i="5"/>
  <c r="AD265" i="5"/>
  <c r="AL265" i="5"/>
  <c r="AT265" i="5"/>
  <c r="BB265" i="5"/>
  <c r="J266" i="5"/>
  <c r="R266" i="5"/>
  <c r="Z266" i="5"/>
  <c r="AH266" i="5"/>
  <c r="AP266" i="5"/>
  <c r="AX266" i="5"/>
  <c r="F267" i="5"/>
  <c r="N267" i="5"/>
  <c r="V267" i="5"/>
  <c r="AD267" i="5"/>
  <c r="AL267" i="5"/>
  <c r="AT267" i="5"/>
  <c r="BB267" i="5"/>
  <c r="J268" i="5"/>
  <c r="R268" i="5"/>
  <c r="Z268" i="5"/>
  <c r="AH268" i="5"/>
  <c r="AP268" i="5"/>
  <c r="AX268" i="5"/>
  <c r="F269" i="5"/>
  <c r="N269" i="5"/>
  <c r="V269" i="5"/>
  <c r="AD269" i="5"/>
  <c r="AL269" i="5"/>
  <c r="AT269" i="5"/>
  <c r="BB269" i="5"/>
  <c r="J270" i="5"/>
  <c r="R270" i="5"/>
  <c r="Z270" i="5"/>
  <c r="AH270" i="5"/>
  <c r="AP270" i="5"/>
  <c r="AX270" i="5"/>
  <c r="F271" i="5"/>
  <c r="N271" i="5"/>
  <c r="V271" i="5"/>
  <c r="AD271" i="5"/>
  <c r="AL271" i="5"/>
  <c r="AT271" i="5"/>
  <c r="BB271" i="5"/>
  <c r="J272" i="5"/>
  <c r="R272" i="5"/>
  <c r="Z272" i="5"/>
  <c r="AH272" i="5"/>
  <c r="AP272" i="5"/>
  <c r="AX272" i="5"/>
  <c r="F273" i="5"/>
  <c r="N273" i="5"/>
  <c r="V273" i="5"/>
  <c r="AD273" i="5"/>
  <c r="AL273" i="5"/>
  <c r="AT273" i="5"/>
  <c r="BB273" i="5"/>
  <c r="J274" i="5"/>
  <c r="R274" i="5"/>
  <c r="Z274" i="5"/>
  <c r="AH274" i="5"/>
  <c r="AP274" i="5"/>
  <c r="AX274" i="5"/>
  <c r="F275" i="5"/>
  <c r="N275" i="5"/>
  <c r="V275" i="5"/>
  <c r="AD275" i="5"/>
  <c r="AL275" i="5"/>
  <c r="AT275" i="5"/>
  <c r="BB275" i="5"/>
  <c r="J276" i="5"/>
  <c r="R276" i="5"/>
  <c r="Z276" i="5"/>
  <c r="AH276" i="5"/>
  <c r="AP276" i="5"/>
  <c r="AX276" i="5"/>
  <c r="F277" i="5"/>
  <c r="N277" i="5"/>
  <c r="V277" i="5"/>
  <c r="AD277" i="5"/>
  <c r="AL277" i="5"/>
  <c r="AT277" i="5"/>
  <c r="BB277" i="5"/>
  <c r="F176" i="5"/>
  <c r="N176" i="5"/>
  <c r="V176" i="5"/>
  <c r="AD176" i="5"/>
  <c r="AL176" i="5"/>
  <c r="AT176" i="5"/>
  <c r="BB176" i="5"/>
  <c r="K177" i="5"/>
  <c r="S177" i="5"/>
  <c r="AA177" i="5"/>
  <c r="AI177" i="5"/>
  <c r="AQ177" i="5"/>
  <c r="AY177" i="5"/>
  <c r="H178" i="5"/>
  <c r="P178" i="5"/>
  <c r="X178" i="5"/>
  <c r="AF178" i="5"/>
  <c r="AN178" i="5"/>
  <c r="AV178" i="5"/>
  <c r="M179" i="5"/>
  <c r="U179" i="5"/>
  <c r="AC179" i="5"/>
  <c r="AK179" i="5"/>
  <c r="BA179" i="5"/>
  <c r="I180" i="5"/>
  <c r="Q180" i="5"/>
  <c r="Y180" i="5"/>
  <c r="AG180" i="5"/>
  <c r="AO180" i="5"/>
  <c r="AW180" i="5"/>
  <c r="M181" i="5"/>
  <c r="U181" i="5"/>
  <c r="AC181" i="5"/>
  <c r="AK181" i="5"/>
  <c r="BA181" i="5"/>
  <c r="I182" i="5"/>
  <c r="Q182" i="5"/>
  <c r="Y182" i="5"/>
  <c r="AG182" i="5"/>
  <c r="AO182" i="5"/>
  <c r="AW182" i="5"/>
  <c r="M183" i="5"/>
  <c r="U183" i="5"/>
  <c r="AC183" i="5"/>
  <c r="AK183" i="5"/>
  <c r="BA183" i="5"/>
  <c r="I184" i="5"/>
  <c r="Q184" i="5"/>
  <c r="Y184" i="5"/>
  <c r="AG184" i="5"/>
  <c r="AO184" i="5"/>
  <c r="AW184" i="5"/>
  <c r="M185" i="5"/>
  <c r="U185" i="5"/>
  <c r="AC185" i="5"/>
  <c r="AK185" i="5"/>
  <c r="BA185" i="5"/>
  <c r="I186" i="5"/>
  <c r="Q186" i="5"/>
  <c r="Y186" i="5"/>
  <c r="AG186" i="5"/>
  <c r="AO186" i="5"/>
  <c r="AW186" i="5"/>
  <c r="M187" i="5"/>
  <c r="U187" i="5"/>
  <c r="AC187" i="5"/>
  <c r="AK187" i="5"/>
  <c r="BA187" i="5"/>
  <c r="I188" i="5"/>
  <c r="Q188" i="5"/>
  <c r="Y188" i="5"/>
  <c r="AG188" i="5"/>
  <c r="AO188" i="5"/>
  <c r="AW188" i="5"/>
  <c r="M189" i="5"/>
  <c r="U189" i="5"/>
  <c r="AC189" i="5"/>
  <c r="AK189" i="5"/>
  <c r="BA189" i="5"/>
  <c r="I190" i="5"/>
  <c r="Q190" i="5"/>
  <c r="AG190" i="5"/>
  <c r="AO190" i="5"/>
  <c r="AW190" i="5"/>
  <c r="M191" i="5"/>
  <c r="U191" i="5"/>
  <c r="AC191" i="5"/>
  <c r="AK191" i="5"/>
  <c r="BA191" i="5"/>
  <c r="I192" i="5"/>
  <c r="Q192" i="5"/>
  <c r="AG192" i="5"/>
  <c r="AO192" i="5"/>
  <c r="AW192" i="5"/>
  <c r="M193" i="5"/>
  <c r="U193" i="5"/>
  <c r="AC193" i="5"/>
  <c r="AK193" i="5"/>
  <c r="BA193" i="5"/>
  <c r="I194" i="5"/>
  <c r="Q194" i="5"/>
  <c r="Y194" i="5"/>
  <c r="AG194" i="5"/>
  <c r="AO194" i="5"/>
  <c r="AW194" i="5"/>
  <c r="M195" i="5"/>
  <c r="U195" i="5"/>
  <c r="AC195" i="5"/>
  <c r="AK195" i="5"/>
  <c r="BA195" i="5"/>
  <c r="I196" i="5"/>
  <c r="Q196" i="5"/>
  <c r="Y196" i="5"/>
  <c r="AG196" i="5"/>
  <c r="AO196" i="5"/>
  <c r="AW196" i="5"/>
  <c r="M197" i="5"/>
  <c r="U197" i="5"/>
  <c r="AC197" i="5"/>
  <c r="AK197" i="5"/>
  <c r="BA197" i="5"/>
  <c r="I198" i="5"/>
  <c r="Q198" i="5"/>
  <c r="Y198" i="5"/>
  <c r="AG198" i="5"/>
  <c r="AO198" i="5"/>
  <c r="AW198" i="5"/>
  <c r="M199" i="5"/>
  <c r="U199" i="5"/>
  <c r="AC199" i="5"/>
  <c r="AK199" i="5"/>
  <c r="BA199" i="5"/>
  <c r="I200" i="5"/>
  <c r="Q200" i="5"/>
  <c r="Y200" i="5"/>
  <c r="AG200" i="5"/>
  <c r="AO200" i="5"/>
  <c r="AW200" i="5"/>
  <c r="M201" i="5"/>
  <c r="U201" i="5"/>
  <c r="AC201" i="5"/>
  <c r="AK201" i="5"/>
  <c r="BA201" i="5"/>
  <c r="I202" i="5"/>
  <c r="Q202" i="5"/>
  <c r="Y202" i="5"/>
  <c r="AG202" i="5"/>
  <c r="AO202" i="5"/>
  <c r="AW202" i="5"/>
  <c r="M203" i="5"/>
  <c r="U203" i="5"/>
  <c r="AC203" i="5"/>
  <c r="AK203" i="5"/>
  <c r="BA203" i="5"/>
  <c r="I204" i="5"/>
  <c r="Q204" i="5"/>
  <c r="Y204" i="5"/>
  <c r="AG204" i="5"/>
  <c r="AO204" i="5"/>
  <c r="AW204" i="5"/>
  <c r="M205" i="5"/>
  <c r="U205" i="5"/>
  <c r="AC205" i="5"/>
  <c r="AK205" i="5"/>
  <c r="BA205" i="5"/>
  <c r="I206" i="5"/>
  <c r="Q206" i="5"/>
  <c r="Y206" i="5"/>
  <c r="AG206" i="5"/>
  <c r="AO206" i="5"/>
  <c r="AW206" i="5"/>
  <c r="M207" i="5"/>
  <c r="U207" i="5"/>
  <c r="AC207" i="5"/>
  <c r="AK207" i="5"/>
  <c r="BA207" i="5"/>
  <c r="I208" i="5"/>
  <c r="Q208" i="5"/>
  <c r="Y208" i="5"/>
  <c r="AG208" i="5"/>
  <c r="AO208" i="5"/>
  <c r="AW208" i="5"/>
  <c r="M209" i="5"/>
  <c r="U209" i="5"/>
  <c r="AC209" i="5"/>
  <c r="AK209" i="5"/>
  <c r="BA209" i="5"/>
  <c r="I210" i="5"/>
  <c r="Q210" i="5"/>
  <c r="Y210" i="5"/>
  <c r="AG210" i="5"/>
  <c r="AO210" i="5"/>
  <c r="AW210" i="5"/>
  <c r="M211" i="5"/>
  <c r="U211" i="5"/>
  <c r="AC211" i="5"/>
  <c r="AK211" i="5"/>
  <c r="BA211" i="5"/>
  <c r="I212" i="5"/>
  <c r="Q212" i="5"/>
  <c r="Y212" i="5"/>
  <c r="AG212" i="5"/>
  <c r="AO212" i="5"/>
  <c r="AW212" i="5"/>
  <c r="M213" i="5"/>
  <c r="U213" i="5"/>
  <c r="AC213" i="5"/>
  <c r="AK213" i="5"/>
  <c r="BA213" i="5"/>
  <c r="I214" i="5"/>
  <c r="Q214" i="5"/>
  <c r="Y214" i="5"/>
  <c r="AG214" i="5"/>
  <c r="AO214" i="5"/>
  <c r="AW214" i="5"/>
  <c r="M215" i="5"/>
  <c r="U215" i="5"/>
  <c r="AC215" i="5"/>
  <c r="AK215" i="5"/>
  <c r="BA215" i="5"/>
  <c r="I216" i="5"/>
  <c r="Q216" i="5"/>
  <c r="Y216" i="5"/>
  <c r="AG216" i="5"/>
  <c r="AO216" i="5"/>
  <c r="AW216" i="5"/>
  <c r="M217" i="5"/>
  <c r="U217" i="5"/>
  <c r="AC217" i="5"/>
  <c r="AK217" i="5"/>
  <c r="BA217" i="5"/>
  <c r="I218" i="5"/>
  <c r="Q218" i="5"/>
  <c r="Y218" i="5"/>
  <c r="AG218" i="5"/>
  <c r="AO218" i="5"/>
  <c r="AW218" i="5"/>
  <c r="F219" i="5"/>
  <c r="V219" i="5"/>
  <c r="AD219" i="5"/>
  <c r="AL219" i="5"/>
  <c r="AT219" i="5"/>
  <c r="BC219" i="5"/>
  <c r="K220" i="5"/>
  <c r="S220" i="5"/>
  <c r="AA220" i="5"/>
  <c r="AI220" i="5"/>
  <c r="AQ220" i="5"/>
  <c r="AY220" i="5"/>
  <c r="G221" i="5"/>
  <c r="O221" i="5"/>
  <c r="W221" i="5"/>
  <c r="AE221" i="5"/>
  <c r="AM221" i="5"/>
  <c r="BC221" i="5"/>
  <c r="K222" i="5"/>
  <c r="S222" i="5"/>
  <c r="AA222" i="5"/>
  <c r="AI222" i="5"/>
  <c r="AQ222" i="5"/>
  <c r="G223" i="5"/>
  <c r="O223" i="5"/>
  <c r="W223" i="5"/>
  <c r="AE223" i="5"/>
  <c r="AM223" i="5"/>
  <c r="AU223" i="5"/>
  <c r="BC223" i="5"/>
  <c r="K224" i="5"/>
  <c r="S224" i="5"/>
  <c r="AA224" i="5"/>
  <c r="AI224" i="5"/>
  <c r="AQ224" i="5"/>
  <c r="AY224" i="5"/>
  <c r="G225" i="5"/>
  <c r="O225" i="5"/>
  <c r="W225" i="5"/>
  <c r="AE225" i="5"/>
  <c r="AM225" i="5"/>
  <c r="AU225" i="5"/>
  <c r="BC225" i="5"/>
  <c r="K226" i="5"/>
  <c r="S226" i="5"/>
  <c r="AA226" i="5"/>
  <c r="AI226" i="5"/>
  <c r="AQ226" i="5"/>
  <c r="AY226" i="5"/>
  <c r="G227" i="5"/>
  <c r="O227" i="5"/>
  <c r="W227" i="5"/>
  <c r="AE227" i="5"/>
  <c r="AM227" i="5"/>
  <c r="AU227" i="5"/>
  <c r="BC227" i="5"/>
  <c r="K228" i="5"/>
  <c r="S228" i="5"/>
  <c r="AA228" i="5"/>
  <c r="AI228" i="5"/>
  <c r="AQ228" i="5"/>
  <c r="AY228" i="5"/>
  <c r="G229" i="5"/>
  <c r="O229" i="5"/>
  <c r="W229" i="5"/>
  <c r="AE229" i="5"/>
  <c r="AM229" i="5"/>
  <c r="AU229" i="5"/>
  <c r="BC229" i="5"/>
  <c r="K230" i="5"/>
  <c r="S230" i="5"/>
  <c r="AA230" i="5"/>
  <c r="AI230" i="5"/>
  <c r="AQ230" i="5"/>
  <c r="AY230" i="5"/>
  <c r="G231" i="5"/>
  <c r="O231" i="5"/>
  <c r="W231" i="5"/>
  <c r="AE231" i="5"/>
  <c r="AM231" i="5"/>
  <c r="AU231" i="5"/>
  <c r="BC231" i="5"/>
  <c r="K232" i="5"/>
  <c r="S232" i="5"/>
  <c r="AA232" i="5"/>
  <c r="AI232" i="5"/>
  <c r="AQ232" i="5"/>
  <c r="AY232" i="5"/>
  <c r="G233" i="5"/>
  <c r="O233" i="5"/>
  <c r="W233" i="5"/>
  <c r="AE233" i="5"/>
  <c r="AM233" i="5"/>
  <c r="AU233" i="5"/>
  <c r="BC233" i="5"/>
  <c r="K234" i="5"/>
  <c r="S234" i="5"/>
  <c r="AA234" i="5"/>
  <c r="AI234" i="5"/>
  <c r="AQ234" i="5"/>
  <c r="AY234" i="5"/>
  <c r="G235" i="5"/>
  <c r="O235" i="5"/>
  <c r="W235" i="5"/>
  <c r="AE235" i="5"/>
  <c r="AM235" i="5"/>
  <c r="AU235" i="5"/>
  <c r="BC235" i="5"/>
  <c r="K236" i="5"/>
  <c r="S236" i="5"/>
  <c r="AA236" i="5"/>
  <c r="AI236" i="5"/>
  <c r="AQ236" i="5"/>
  <c r="AY236" i="5"/>
  <c r="G237" i="5"/>
  <c r="O237" i="5"/>
  <c r="W237" i="5"/>
  <c r="AE237" i="5"/>
  <c r="AM237" i="5"/>
  <c r="AU237" i="5"/>
  <c r="BC237" i="5"/>
  <c r="K238" i="5"/>
  <c r="S238" i="5"/>
  <c r="AA238" i="5"/>
  <c r="AI238" i="5"/>
  <c r="AQ238" i="5"/>
  <c r="AY238" i="5"/>
  <c r="G239" i="5"/>
  <c r="O239" i="5"/>
  <c r="W239" i="5"/>
  <c r="AE239" i="5"/>
  <c r="AM239" i="5"/>
  <c r="AU239" i="5"/>
  <c r="BC239" i="5"/>
  <c r="K240" i="5"/>
  <c r="S240" i="5"/>
  <c r="AA240" i="5"/>
  <c r="AI240" i="5"/>
  <c r="AQ240" i="5"/>
  <c r="AY240" i="5"/>
  <c r="G241" i="5"/>
  <c r="O241" i="5"/>
  <c r="W241" i="5"/>
  <c r="AE241" i="5"/>
  <c r="AM241" i="5"/>
  <c r="AU241" i="5"/>
  <c r="BC241" i="5"/>
  <c r="K242" i="5"/>
  <c r="S242" i="5"/>
  <c r="AA242" i="5"/>
  <c r="AI242" i="5"/>
  <c r="AQ242" i="5"/>
  <c r="AY242" i="5"/>
  <c r="G243" i="5"/>
  <c r="O243" i="5"/>
  <c r="W243" i="5"/>
  <c r="AE243" i="5"/>
  <c r="AM243" i="5"/>
  <c r="AU243" i="5"/>
  <c r="BC243" i="5"/>
  <c r="K244" i="5"/>
  <c r="S244" i="5"/>
  <c r="AA244" i="5"/>
  <c r="AI244" i="5"/>
  <c r="AQ244" i="5"/>
  <c r="AY244" i="5"/>
  <c r="G245" i="5"/>
  <c r="O245" i="5"/>
  <c r="W245" i="5"/>
  <c r="AE245" i="5"/>
  <c r="AM245" i="5"/>
  <c r="AU245" i="5"/>
  <c r="BC245" i="5"/>
  <c r="K246" i="5"/>
  <c r="S246" i="5"/>
  <c r="AA246" i="5"/>
  <c r="AI246" i="5"/>
  <c r="AQ246" i="5"/>
  <c r="AY246" i="5"/>
  <c r="G247" i="5"/>
  <c r="O247" i="5"/>
  <c r="W247" i="5"/>
  <c r="AE247" i="5"/>
  <c r="AM247" i="5"/>
  <c r="AU247" i="5"/>
  <c r="BC247" i="5"/>
  <c r="K248" i="5"/>
  <c r="S248" i="5"/>
  <c r="AA248" i="5"/>
  <c r="AI248" i="5"/>
  <c r="AQ248" i="5"/>
  <c r="AY248" i="5"/>
  <c r="G249" i="5"/>
  <c r="O249" i="5"/>
  <c r="W249" i="5"/>
  <c r="AE249" i="5"/>
  <c r="AM249" i="5"/>
  <c r="AU249" i="5"/>
  <c r="BC249" i="5"/>
  <c r="K250" i="5"/>
  <c r="S250" i="5"/>
  <c r="AA250" i="5"/>
  <c r="AI250" i="5"/>
  <c r="AQ250" i="5"/>
  <c r="AY250" i="5"/>
  <c r="G251" i="5"/>
  <c r="O251" i="5"/>
  <c r="W251" i="5"/>
  <c r="AE251" i="5"/>
  <c r="AM251" i="5"/>
  <c r="AU251" i="5"/>
  <c r="BC251" i="5"/>
  <c r="K252" i="5"/>
  <c r="S252" i="5"/>
  <c r="AA252" i="5"/>
  <c r="AI252" i="5"/>
  <c r="AQ252" i="5"/>
  <c r="AY252" i="5"/>
  <c r="G253" i="5"/>
  <c r="O253" i="5"/>
  <c r="W253" i="5"/>
  <c r="AE253" i="5"/>
  <c r="AM253" i="5"/>
  <c r="AU253" i="5"/>
  <c r="BC253" i="5"/>
  <c r="K254" i="5"/>
  <c r="S254" i="5"/>
  <c r="AA254" i="5"/>
  <c r="AI254" i="5"/>
  <c r="AQ254" i="5"/>
  <c r="AY254" i="5"/>
  <c r="G255" i="5"/>
  <c r="O255" i="5"/>
  <c r="W255" i="5"/>
  <c r="AE255" i="5"/>
  <c r="AM255" i="5"/>
  <c r="AU255" i="5"/>
  <c r="BC255" i="5"/>
  <c r="K256" i="5"/>
  <c r="S256" i="5"/>
  <c r="AA256" i="5"/>
  <c r="AI256" i="5"/>
  <c r="AQ256" i="5"/>
  <c r="AY256" i="5"/>
  <c r="G257" i="5"/>
  <c r="O257" i="5"/>
  <c r="W257" i="5"/>
  <c r="AE257" i="5"/>
  <c r="AM257" i="5"/>
  <c r="AU257" i="5"/>
  <c r="BC257" i="5"/>
  <c r="K258" i="5"/>
  <c r="S258" i="5"/>
  <c r="AA258" i="5"/>
  <c r="AI258" i="5"/>
  <c r="AQ258" i="5"/>
  <c r="AY258" i="5"/>
  <c r="G259" i="5"/>
  <c r="O259" i="5"/>
  <c r="W259" i="5"/>
  <c r="AE259" i="5"/>
  <c r="AM259" i="5"/>
  <c r="AU259" i="5"/>
  <c r="BC259" i="5"/>
  <c r="K260" i="5"/>
  <c r="S260" i="5"/>
  <c r="AA260" i="5"/>
  <c r="AI260" i="5"/>
  <c r="AQ260" i="5"/>
  <c r="AY260" i="5"/>
  <c r="G261" i="5"/>
  <c r="O261" i="5"/>
  <c r="W261" i="5"/>
  <c r="AE261" i="5"/>
  <c r="AM261" i="5"/>
  <c r="AU261" i="5"/>
  <c r="BC261" i="5"/>
  <c r="K262" i="5"/>
  <c r="S262" i="5"/>
  <c r="AA262" i="5"/>
  <c r="AI262" i="5"/>
  <c r="AQ262" i="5"/>
  <c r="AY262" i="5"/>
  <c r="G263" i="5"/>
  <c r="O263" i="5"/>
  <c r="W263" i="5"/>
  <c r="AE263" i="5"/>
  <c r="AM263" i="5"/>
  <c r="AU263" i="5"/>
  <c r="BC263" i="5"/>
  <c r="K264" i="5"/>
  <c r="S264" i="5"/>
  <c r="AA264" i="5"/>
  <c r="AI264" i="5"/>
  <c r="AQ264" i="5"/>
  <c r="AY264" i="5"/>
  <c r="G265" i="5"/>
  <c r="O265" i="5"/>
  <c r="W265" i="5"/>
  <c r="AE265" i="5"/>
  <c r="AM265" i="5"/>
  <c r="AU265" i="5"/>
  <c r="BC265" i="5"/>
  <c r="K266" i="5"/>
  <c r="S266" i="5"/>
  <c r="AA266" i="5"/>
  <c r="AI266" i="5"/>
  <c r="AQ266" i="5"/>
  <c r="AY266" i="5"/>
  <c r="G267" i="5"/>
  <c r="O267" i="5"/>
  <c r="W267" i="5"/>
  <c r="AE267" i="5"/>
  <c r="AM267" i="5"/>
  <c r="AU267" i="5"/>
  <c r="BC267" i="5"/>
  <c r="K268" i="5"/>
  <c r="S268" i="5"/>
  <c r="AA268" i="5"/>
  <c r="AI268" i="5"/>
  <c r="AQ268" i="5"/>
  <c r="AY268" i="5"/>
  <c r="G269" i="5"/>
  <c r="O269" i="5"/>
  <c r="W269" i="5"/>
  <c r="AE269" i="5"/>
  <c r="AM269" i="5"/>
  <c r="AU269" i="5"/>
  <c r="BC269" i="5"/>
  <c r="K270" i="5"/>
  <c r="S270" i="5"/>
  <c r="AA270" i="5"/>
  <c r="AI270" i="5"/>
  <c r="AQ270" i="5"/>
  <c r="AY270" i="5"/>
  <c r="G271" i="5"/>
  <c r="O271" i="5"/>
  <c r="W271" i="5"/>
  <c r="AE271" i="5"/>
  <c r="AM271" i="5"/>
  <c r="AU271" i="5"/>
  <c r="BC271" i="5"/>
  <c r="K272" i="5"/>
  <c r="S272" i="5"/>
  <c r="AA272" i="5"/>
  <c r="AI272" i="5"/>
  <c r="AQ272" i="5"/>
  <c r="AY272" i="5"/>
  <c r="G273" i="5"/>
  <c r="O273" i="5"/>
  <c r="W273" i="5"/>
  <c r="AE273" i="5"/>
  <c r="AM273" i="5"/>
  <c r="AU273" i="5"/>
  <c r="BC273" i="5"/>
  <c r="K274" i="5"/>
  <c r="S274" i="5"/>
  <c r="AA274" i="5"/>
  <c r="AI274" i="5"/>
  <c r="AQ274" i="5"/>
  <c r="AY274" i="5"/>
  <c r="G275" i="5"/>
  <c r="O275" i="5"/>
  <c r="W275" i="5"/>
  <c r="AE275" i="5"/>
  <c r="AM275" i="5"/>
  <c r="AU275" i="5"/>
  <c r="BC275" i="5"/>
  <c r="K276" i="5"/>
  <c r="S276" i="5"/>
  <c r="AA276" i="5"/>
  <c r="AI276" i="5"/>
  <c r="AQ276" i="5"/>
  <c r="AY276" i="5"/>
  <c r="G277" i="5"/>
  <c r="O277" i="5"/>
  <c r="W277" i="5"/>
  <c r="AE277" i="5"/>
  <c r="AM277" i="5"/>
  <c r="AU277" i="5"/>
  <c r="BC277" i="5"/>
  <c r="G176" i="5"/>
  <c r="AB176" i="5"/>
  <c r="AV176" i="5"/>
  <c r="T177" i="5"/>
  <c r="AO177" i="5"/>
  <c r="I178" i="5"/>
  <c r="AD178" i="5"/>
  <c r="AX178" i="5"/>
  <c r="S179" i="5"/>
  <c r="AM179" i="5"/>
  <c r="Z180" i="5"/>
  <c r="AU180" i="5"/>
  <c r="K181" i="5"/>
  <c r="AE181" i="5"/>
  <c r="BB181" i="5"/>
  <c r="R182" i="5"/>
  <c r="AM182" i="5"/>
  <c r="W183" i="5"/>
  <c r="AT183" i="5"/>
  <c r="J184" i="5"/>
  <c r="AE184" i="5"/>
  <c r="AY184" i="5"/>
  <c r="O185" i="5"/>
  <c r="AL185" i="5"/>
  <c r="W186" i="5"/>
  <c r="AQ186" i="5"/>
  <c r="G187" i="5"/>
  <c r="AD187" i="5"/>
  <c r="AY187" i="5"/>
  <c r="O188" i="5"/>
  <c r="AI188" i="5"/>
  <c r="V189" i="5"/>
  <c r="AQ189" i="5"/>
  <c r="G190" i="5"/>
  <c r="AA190" i="5"/>
  <c r="AX190" i="5"/>
  <c r="N191" i="5"/>
  <c r="AI191" i="5"/>
  <c r="BC191" i="5"/>
  <c r="S192" i="5"/>
  <c r="AP192" i="5"/>
  <c r="F193" i="5"/>
  <c r="AA193" i="5"/>
  <c r="AU193" i="5"/>
  <c r="K194" i="5"/>
  <c r="AH194" i="5"/>
  <c r="BC194" i="5"/>
  <c r="S195" i="5"/>
  <c r="AM195" i="5"/>
  <c r="Z196" i="5"/>
  <c r="AU196" i="5"/>
  <c r="K197" i="5"/>
  <c r="AE197" i="5"/>
  <c r="BB197" i="5"/>
  <c r="R198" i="5"/>
  <c r="AM198" i="5"/>
  <c r="W199" i="5"/>
  <c r="AT199" i="5"/>
  <c r="J200" i="5"/>
  <c r="AE200" i="5"/>
  <c r="AY200" i="5"/>
  <c r="O201" i="5"/>
  <c r="AL201" i="5"/>
  <c r="W202" i="5"/>
  <c r="AQ202" i="5"/>
  <c r="G203" i="5"/>
  <c r="AD203" i="5"/>
  <c r="AY203" i="5"/>
  <c r="O204" i="5"/>
  <c r="AI204" i="5"/>
  <c r="V205" i="5"/>
  <c r="AQ205" i="5"/>
  <c r="G206" i="5"/>
  <c r="AA206" i="5"/>
  <c r="AX206" i="5"/>
  <c r="N207" i="5"/>
  <c r="AI207" i="5"/>
  <c r="BC207" i="5"/>
  <c r="S208" i="5"/>
  <c r="AP208" i="5"/>
  <c r="F209" i="5"/>
  <c r="AA209" i="5"/>
  <c r="AU209" i="5"/>
  <c r="K210" i="5"/>
  <c r="AH210" i="5"/>
  <c r="BC210" i="5"/>
  <c r="S211" i="5"/>
  <c r="AM211" i="5"/>
  <c r="Z212" i="5"/>
  <c r="AU212" i="5"/>
  <c r="K213" i="5"/>
  <c r="AE213" i="5"/>
  <c r="BB213" i="5"/>
  <c r="R214" i="5"/>
  <c r="AM214" i="5"/>
  <c r="W215" i="5"/>
  <c r="AT215" i="5"/>
  <c r="J216" i="5"/>
  <c r="AE216" i="5"/>
  <c r="AY216" i="5"/>
  <c r="O217" i="5"/>
  <c r="AL217" i="5"/>
  <c r="W218" i="5"/>
  <c r="AQ218" i="5"/>
  <c r="L219" i="5"/>
  <c r="AF219" i="5"/>
  <c r="Y220" i="5"/>
  <c r="M221" i="5"/>
  <c r="AG221" i="5"/>
  <c r="Y222" i="5"/>
  <c r="M223" i="5"/>
  <c r="AG223" i="5"/>
  <c r="Y224" i="5"/>
  <c r="M225" i="5"/>
  <c r="AG225" i="5"/>
  <c r="Y226" i="5"/>
  <c r="M227" i="5"/>
  <c r="AG227" i="5"/>
  <c r="Y228" i="5"/>
  <c r="M229" i="5"/>
  <c r="AG229" i="5"/>
  <c r="Y230" i="5"/>
  <c r="M231" i="5"/>
  <c r="AG231" i="5"/>
  <c r="Y232" i="5"/>
  <c r="M233" i="5"/>
  <c r="AG233" i="5"/>
  <c r="Y234" i="5"/>
  <c r="M235" i="5"/>
  <c r="AG235" i="5"/>
  <c r="Y236" i="5"/>
  <c r="M237" i="5"/>
  <c r="AG237" i="5"/>
  <c r="Y238" i="5"/>
  <c r="M239" i="5"/>
  <c r="AG239" i="5"/>
  <c r="Y240" i="5"/>
  <c r="M241" i="5"/>
  <c r="AG241" i="5"/>
  <c r="Y242" i="5"/>
  <c r="M243" i="5"/>
  <c r="AG243" i="5"/>
  <c r="Y244" i="5"/>
  <c r="M245" i="5"/>
  <c r="AG245" i="5"/>
  <c r="Y246" i="5"/>
  <c r="M247" i="5"/>
  <c r="AG247" i="5"/>
  <c r="Y248" i="5"/>
  <c r="M249" i="5"/>
  <c r="AG249" i="5"/>
  <c r="Y250" i="5"/>
  <c r="M251" i="5"/>
  <c r="AG251" i="5"/>
  <c r="Y252" i="5"/>
  <c r="M253" i="5"/>
  <c r="AG253" i="5"/>
  <c r="Y254" i="5"/>
  <c r="M255" i="5"/>
  <c r="AG255" i="5"/>
  <c r="Y256" i="5"/>
  <c r="M257" i="5"/>
  <c r="AG257" i="5"/>
  <c r="Y258" i="5"/>
  <c r="M259" i="5"/>
  <c r="AF259" i="5"/>
  <c r="AV259" i="5"/>
  <c r="L260" i="5"/>
  <c r="AB260" i="5"/>
  <c r="AR260" i="5"/>
  <c r="U261" i="5"/>
  <c r="AK261" i="5"/>
  <c r="BA261" i="5"/>
  <c r="Q262" i="5"/>
  <c r="AG262" i="5"/>
  <c r="AW262" i="5"/>
  <c r="J263" i="5"/>
  <c r="Z263" i="5"/>
  <c r="AP263" i="5"/>
  <c r="F264" i="5"/>
  <c r="V264" i="5"/>
  <c r="AL264" i="5"/>
  <c r="BB264" i="5"/>
  <c r="Q265" i="5"/>
  <c r="AG265" i="5"/>
  <c r="AW265" i="5"/>
  <c r="M266" i="5"/>
  <c r="AC266" i="5"/>
  <c r="H267" i="5"/>
  <c r="X267" i="5"/>
  <c r="AN267" i="5"/>
  <c r="T268" i="5"/>
  <c r="AG268" i="5"/>
  <c r="AT268" i="5"/>
  <c r="H269" i="5"/>
  <c r="T269" i="5"/>
  <c r="AG269" i="5"/>
  <c r="F270" i="5"/>
  <c r="T270" i="5"/>
  <c r="AF270" i="5"/>
  <c r="R271" i="5"/>
  <c r="AF271" i="5"/>
  <c r="AR271" i="5"/>
  <c r="Q272" i="5"/>
  <c r="AD272" i="5"/>
  <c r="AR272" i="5"/>
  <c r="Q273" i="5"/>
  <c r="AC273" i="5"/>
  <c r="AP273" i="5"/>
  <c r="P274" i="5"/>
  <c r="AC274" i="5"/>
  <c r="AO274" i="5"/>
  <c r="BB274" i="5"/>
  <c r="P275" i="5"/>
  <c r="AB275" i="5"/>
  <c r="AO275" i="5"/>
  <c r="BA275" i="5"/>
  <c r="N276" i="5"/>
  <c r="AB276" i="5"/>
  <c r="AN276" i="5"/>
  <c r="BA276" i="5"/>
  <c r="M277" i="5"/>
  <c r="Z277" i="5"/>
  <c r="AN277" i="5"/>
  <c r="AZ277" i="5"/>
  <c r="H176" i="5"/>
  <c r="AE176" i="5"/>
  <c r="AZ176" i="5"/>
  <c r="U177" i="5"/>
  <c r="AR177" i="5"/>
  <c r="J178" i="5"/>
  <c r="AG178" i="5"/>
  <c r="BB178" i="5"/>
  <c r="V179" i="5"/>
  <c r="AQ179" i="5"/>
  <c r="G180" i="5"/>
  <c r="AA180" i="5"/>
  <c r="AX180" i="5"/>
  <c r="N181" i="5"/>
  <c r="AI181" i="5"/>
  <c r="BC181" i="5"/>
  <c r="S182" i="5"/>
  <c r="AP182" i="5"/>
  <c r="F183" i="5"/>
  <c r="AA183" i="5"/>
  <c r="AU183" i="5"/>
  <c r="K184" i="5"/>
  <c r="AH184" i="5"/>
  <c r="BC184" i="5"/>
  <c r="S185" i="5"/>
  <c r="AM185" i="5"/>
  <c r="Z186" i="5"/>
  <c r="AU186" i="5"/>
  <c r="K187" i="5"/>
  <c r="AE187" i="5"/>
  <c r="BB187" i="5"/>
  <c r="R188" i="5"/>
  <c r="AM188" i="5"/>
  <c r="W189" i="5"/>
  <c r="AT189" i="5"/>
  <c r="J190" i="5"/>
  <c r="AE190" i="5"/>
  <c r="AY190" i="5"/>
  <c r="O191" i="5"/>
  <c r="AL191" i="5"/>
  <c r="W192" i="5"/>
  <c r="AQ192" i="5"/>
  <c r="G193" i="5"/>
  <c r="AD193" i="5"/>
  <c r="AY193" i="5"/>
  <c r="O194" i="5"/>
  <c r="AI194" i="5"/>
  <c r="V195" i="5"/>
  <c r="AQ195" i="5"/>
  <c r="G196" i="5"/>
  <c r="AA196" i="5"/>
  <c r="AX196" i="5"/>
  <c r="N197" i="5"/>
  <c r="AI197" i="5"/>
  <c r="BC197" i="5"/>
  <c r="S198" i="5"/>
  <c r="AP198" i="5"/>
  <c r="F199" i="5"/>
  <c r="AA199" i="5"/>
  <c r="AU199" i="5"/>
  <c r="K200" i="5"/>
  <c r="AH200" i="5"/>
  <c r="BC200" i="5"/>
  <c r="S201" i="5"/>
  <c r="AM201" i="5"/>
  <c r="Z202" i="5"/>
  <c r="AU202" i="5"/>
  <c r="K203" i="5"/>
  <c r="AE203" i="5"/>
  <c r="BB203" i="5"/>
  <c r="R204" i="5"/>
  <c r="AM204" i="5"/>
  <c r="W205" i="5"/>
  <c r="AT205" i="5"/>
  <c r="J206" i="5"/>
  <c r="AE206" i="5"/>
  <c r="AY206" i="5"/>
  <c r="O207" i="5"/>
  <c r="AL207" i="5"/>
  <c r="W208" i="5"/>
  <c r="AQ208" i="5"/>
  <c r="G209" i="5"/>
  <c r="AD209" i="5"/>
  <c r="AY209" i="5"/>
  <c r="O210" i="5"/>
  <c r="AI210" i="5"/>
  <c r="V211" i="5"/>
  <c r="AQ211" i="5"/>
  <c r="G212" i="5"/>
  <c r="AA212" i="5"/>
  <c r="AX212" i="5"/>
  <c r="N213" i="5"/>
  <c r="AI213" i="5"/>
  <c r="BC213" i="5"/>
  <c r="S214" i="5"/>
  <c r="AP214" i="5"/>
  <c r="F215" i="5"/>
  <c r="AA215" i="5"/>
  <c r="AU215" i="5"/>
  <c r="K216" i="5"/>
  <c r="AH216" i="5"/>
  <c r="BC216" i="5"/>
  <c r="S217" i="5"/>
  <c r="AM217" i="5"/>
  <c r="Z218" i="5"/>
  <c r="AU218" i="5"/>
  <c r="O219" i="5"/>
  <c r="AJ219" i="5"/>
  <c r="AB220" i="5"/>
  <c r="P221" i="5"/>
  <c r="AK221" i="5"/>
  <c r="AB222" i="5"/>
  <c r="AW222" i="5"/>
  <c r="P223" i="5"/>
  <c r="AK223" i="5"/>
  <c r="AB224" i="5"/>
  <c r="AW224" i="5"/>
  <c r="P225" i="5"/>
  <c r="AK225" i="5"/>
  <c r="AB226" i="5"/>
  <c r="AW226" i="5"/>
  <c r="P227" i="5"/>
  <c r="AK227" i="5"/>
  <c r="AB228" i="5"/>
  <c r="AW228" i="5"/>
  <c r="P229" i="5"/>
  <c r="AK229" i="5"/>
  <c r="AB230" i="5"/>
  <c r="AW230" i="5"/>
  <c r="P231" i="5"/>
  <c r="AK231" i="5"/>
  <c r="AB232" i="5"/>
  <c r="AW232" i="5"/>
  <c r="P233" i="5"/>
  <c r="AK233" i="5"/>
  <c r="AB234" i="5"/>
  <c r="AW234" i="5"/>
  <c r="P235" i="5"/>
  <c r="AK235" i="5"/>
  <c r="AB236" i="5"/>
  <c r="AW236" i="5"/>
  <c r="P237" i="5"/>
  <c r="AK237" i="5"/>
  <c r="AB238" i="5"/>
  <c r="AW238" i="5"/>
  <c r="P239" i="5"/>
  <c r="AK239" i="5"/>
  <c r="AB240" i="5"/>
  <c r="AW240" i="5"/>
  <c r="P241" i="5"/>
  <c r="AK241" i="5"/>
  <c r="AB242" i="5"/>
  <c r="AW242" i="5"/>
  <c r="P243" i="5"/>
  <c r="AK243" i="5"/>
  <c r="AB244" i="5"/>
  <c r="AW244" i="5"/>
  <c r="P245" i="5"/>
  <c r="AK245" i="5"/>
  <c r="AB246" i="5"/>
  <c r="AW246" i="5"/>
  <c r="P247" i="5"/>
  <c r="AK247" i="5"/>
  <c r="AB248" i="5"/>
  <c r="AW248" i="5"/>
  <c r="P249" i="5"/>
  <c r="AK249" i="5"/>
  <c r="AB250" i="5"/>
  <c r="AW250" i="5"/>
  <c r="P251" i="5"/>
  <c r="AK251" i="5"/>
  <c r="AB252" i="5"/>
  <c r="AW252" i="5"/>
  <c r="P253" i="5"/>
  <c r="AK253" i="5"/>
  <c r="AB254" i="5"/>
  <c r="AW254" i="5"/>
  <c r="P255" i="5"/>
  <c r="AK255" i="5"/>
  <c r="AB256" i="5"/>
  <c r="AW256" i="5"/>
  <c r="P257" i="5"/>
  <c r="AK257" i="5"/>
  <c r="AB258" i="5"/>
  <c r="AW258" i="5"/>
  <c r="P259" i="5"/>
  <c r="AG259" i="5"/>
  <c r="AW259" i="5"/>
  <c r="M260" i="5"/>
  <c r="AC260" i="5"/>
  <c r="H261" i="5"/>
  <c r="X261" i="5"/>
  <c r="AN261" i="5"/>
  <c r="T262" i="5"/>
  <c r="AJ262" i="5"/>
  <c r="AZ262" i="5"/>
  <c r="M263" i="5"/>
  <c r="AC263" i="5"/>
  <c r="I264" i="5"/>
  <c r="Y264" i="5"/>
  <c r="AO264" i="5"/>
  <c r="R265" i="5"/>
  <c r="AH265" i="5"/>
  <c r="AX265" i="5"/>
  <c r="N266" i="5"/>
  <c r="AD266" i="5"/>
  <c r="AT266" i="5"/>
  <c r="I267" i="5"/>
  <c r="Y267" i="5"/>
  <c r="AO267" i="5"/>
  <c r="U268" i="5"/>
  <c r="AJ268" i="5"/>
  <c r="AV268" i="5"/>
  <c r="I269" i="5"/>
  <c r="U269" i="5"/>
  <c r="AH269" i="5"/>
  <c r="AV269" i="5"/>
  <c r="H270" i="5"/>
  <c r="U270" i="5"/>
  <c r="AG270" i="5"/>
  <c r="AT270" i="5"/>
  <c r="H271" i="5"/>
  <c r="T271" i="5"/>
  <c r="AG271" i="5"/>
  <c r="F272" i="5"/>
  <c r="T272" i="5"/>
  <c r="AF272" i="5"/>
  <c r="R273" i="5"/>
  <c r="AF273" i="5"/>
  <c r="AR273" i="5"/>
  <c r="Q274" i="5"/>
  <c r="AD274" i="5"/>
  <c r="AR274" i="5"/>
  <c r="Q275" i="5"/>
  <c r="AC275" i="5"/>
  <c r="AP275" i="5"/>
  <c r="P276" i="5"/>
  <c r="AC276" i="5"/>
  <c r="AO276" i="5"/>
  <c r="BB276" i="5"/>
  <c r="P277" i="5"/>
  <c r="AB277" i="5"/>
  <c r="AO277" i="5"/>
  <c r="BA277" i="5"/>
  <c r="L176" i="5"/>
  <c r="AF176" i="5"/>
  <c r="BC176" i="5"/>
  <c r="Y177" i="5"/>
  <c r="N178" i="5"/>
  <c r="AH178" i="5"/>
  <c r="W179" i="5"/>
  <c r="AT179" i="5"/>
  <c r="J180" i="5"/>
  <c r="AE180" i="5"/>
  <c r="AY180" i="5"/>
  <c r="O181" i="5"/>
  <c r="AL181" i="5"/>
  <c r="W182" i="5"/>
  <c r="AQ182" i="5"/>
  <c r="G183" i="5"/>
  <c r="AD183" i="5"/>
  <c r="AY183" i="5"/>
  <c r="O184" i="5"/>
  <c r="AI184" i="5"/>
  <c r="V185" i="5"/>
  <c r="AQ185" i="5"/>
  <c r="G186" i="5"/>
  <c r="AA186" i="5"/>
  <c r="AX186" i="5"/>
  <c r="N187" i="5"/>
  <c r="AI187" i="5"/>
  <c r="BC187" i="5"/>
  <c r="S188" i="5"/>
  <c r="AP188" i="5"/>
  <c r="F189" i="5"/>
  <c r="AA189" i="5"/>
  <c r="AU189" i="5"/>
  <c r="K190" i="5"/>
  <c r="AH190" i="5"/>
  <c r="BC190" i="5"/>
  <c r="S191" i="5"/>
  <c r="AM191" i="5"/>
  <c r="Z192" i="5"/>
  <c r="AU192" i="5"/>
  <c r="K193" i="5"/>
  <c r="AE193" i="5"/>
  <c r="BB193" i="5"/>
  <c r="R194" i="5"/>
  <c r="AM194" i="5"/>
  <c r="W195" i="5"/>
  <c r="AT195" i="5"/>
  <c r="J196" i="5"/>
  <c r="AE196" i="5"/>
  <c r="AY196" i="5"/>
  <c r="O197" i="5"/>
  <c r="AL197" i="5"/>
  <c r="W198" i="5"/>
  <c r="AQ198" i="5"/>
  <c r="G199" i="5"/>
  <c r="AD199" i="5"/>
  <c r="AY199" i="5"/>
  <c r="O200" i="5"/>
  <c r="AI200" i="5"/>
  <c r="V201" i="5"/>
  <c r="AQ201" i="5"/>
  <c r="G202" i="5"/>
  <c r="AA202" i="5"/>
  <c r="AX202" i="5"/>
  <c r="N203" i="5"/>
  <c r="AI203" i="5"/>
  <c r="BC203" i="5"/>
  <c r="S204" i="5"/>
  <c r="AP204" i="5"/>
  <c r="F205" i="5"/>
  <c r="AA205" i="5"/>
  <c r="AU205" i="5"/>
  <c r="K206" i="5"/>
  <c r="AH206" i="5"/>
  <c r="BC206" i="5"/>
  <c r="S207" i="5"/>
  <c r="AM207" i="5"/>
  <c r="Z208" i="5"/>
  <c r="AU208" i="5"/>
  <c r="K209" i="5"/>
  <c r="AE209" i="5"/>
  <c r="BB209" i="5"/>
  <c r="R210" i="5"/>
  <c r="AM210" i="5"/>
  <c r="W211" i="5"/>
  <c r="AT211" i="5"/>
  <c r="J212" i="5"/>
  <c r="AE212" i="5"/>
  <c r="AY212" i="5"/>
  <c r="O213" i="5"/>
  <c r="AL213" i="5"/>
  <c r="W214" i="5"/>
  <c r="AQ214" i="5"/>
  <c r="G215" i="5"/>
  <c r="AD215" i="5"/>
  <c r="AY215" i="5"/>
  <c r="O216" i="5"/>
  <c r="AI216" i="5"/>
  <c r="V217" i="5"/>
  <c r="AQ217" i="5"/>
  <c r="G218" i="5"/>
  <c r="AA218" i="5"/>
  <c r="AX218" i="5"/>
  <c r="P219" i="5"/>
  <c r="AM219" i="5"/>
  <c r="I220" i="5"/>
  <c r="AC220" i="5"/>
  <c r="AZ220" i="5"/>
  <c r="Q221" i="5"/>
  <c r="AN221" i="5"/>
  <c r="I222" i="5"/>
  <c r="AC222" i="5"/>
  <c r="AZ222" i="5"/>
  <c r="Q223" i="5"/>
  <c r="AN223" i="5"/>
  <c r="I224" i="5"/>
  <c r="AC224" i="5"/>
  <c r="AZ224" i="5"/>
  <c r="Q225" i="5"/>
  <c r="AN225" i="5"/>
  <c r="I226" i="5"/>
  <c r="AC226" i="5"/>
  <c r="AZ226" i="5"/>
  <c r="Q227" i="5"/>
  <c r="AN227" i="5"/>
  <c r="I228" i="5"/>
  <c r="AC228" i="5"/>
  <c r="AZ228" i="5"/>
  <c r="Q229" i="5"/>
  <c r="AN229" i="5"/>
  <c r="I230" i="5"/>
  <c r="AC230" i="5"/>
  <c r="AZ230" i="5"/>
  <c r="Q231" i="5"/>
  <c r="AN231" i="5"/>
  <c r="I232" i="5"/>
  <c r="AC232" i="5"/>
  <c r="AZ232" i="5"/>
  <c r="Q233" i="5"/>
  <c r="AN233" i="5"/>
  <c r="I234" i="5"/>
  <c r="AC234" i="5"/>
  <c r="AZ234" i="5"/>
  <c r="Q235" i="5"/>
  <c r="AN235" i="5"/>
  <c r="I236" i="5"/>
  <c r="AC236" i="5"/>
  <c r="AZ236" i="5"/>
  <c r="Q237" i="5"/>
  <c r="AN237" i="5"/>
  <c r="I238" i="5"/>
  <c r="AC238" i="5"/>
  <c r="AZ238" i="5"/>
  <c r="Q239" i="5"/>
  <c r="AN239" i="5"/>
  <c r="I240" i="5"/>
  <c r="AC240" i="5"/>
  <c r="AZ240" i="5"/>
  <c r="Q241" i="5"/>
  <c r="AN241" i="5"/>
  <c r="I242" i="5"/>
  <c r="AC242" i="5"/>
  <c r="AZ242" i="5"/>
  <c r="Q243" i="5"/>
  <c r="AN243" i="5"/>
  <c r="I244" i="5"/>
  <c r="AC244" i="5"/>
  <c r="AZ244" i="5"/>
  <c r="Q245" i="5"/>
  <c r="AN245" i="5"/>
  <c r="I246" i="5"/>
  <c r="AC246" i="5"/>
  <c r="AZ246" i="5"/>
  <c r="Q247" i="5"/>
  <c r="AN247" i="5"/>
  <c r="I248" i="5"/>
  <c r="AC248" i="5"/>
  <c r="AZ248" i="5"/>
  <c r="Q249" i="5"/>
  <c r="AN249" i="5"/>
  <c r="I250" i="5"/>
  <c r="AC250" i="5"/>
  <c r="AZ250" i="5"/>
  <c r="Q251" i="5"/>
  <c r="AN251" i="5"/>
  <c r="I252" i="5"/>
  <c r="AC252" i="5"/>
  <c r="AZ252" i="5"/>
  <c r="Q253" i="5"/>
  <c r="AN253" i="5"/>
  <c r="I254" i="5"/>
  <c r="AC254" i="5"/>
  <c r="AZ254" i="5"/>
  <c r="Q255" i="5"/>
  <c r="AN255" i="5"/>
  <c r="I256" i="5"/>
  <c r="AC256" i="5"/>
  <c r="AZ256" i="5"/>
  <c r="Q257" i="5"/>
  <c r="AN257" i="5"/>
  <c r="I258" i="5"/>
  <c r="AC258" i="5"/>
  <c r="AZ258" i="5"/>
  <c r="Q259" i="5"/>
  <c r="AH259" i="5"/>
  <c r="AX259" i="5"/>
  <c r="N260" i="5"/>
  <c r="AD260" i="5"/>
  <c r="AT260" i="5"/>
  <c r="I261" i="5"/>
  <c r="Y261" i="5"/>
  <c r="AO261" i="5"/>
  <c r="U262" i="5"/>
  <c r="AK262" i="5"/>
  <c r="BA262" i="5"/>
  <c r="P263" i="5"/>
  <c r="AF263" i="5"/>
  <c r="AV263" i="5"/>
  <c r="L264" i="5"/>
  <c r="AB264" i="5"/>
  <c r="AR264" i="5"/>
  <c r="U265" i="5"/>
  <c r="AK265" i="5"/>
  <c r="BA265" i="5"/>
  <c r="Q266" i="5"/>
  <c r="AG266" i="5"/>
  <c r="AW266" i="5"/>
  <c r="J267" i="5"/>
  <c r="Z267" i="5"/>
  <c r="AP267" i="5"/>
  <c r="F268" i="5"/>
  <c r="V268" i="5"/>
  <c r="AK268" i="5"/>
  <c r="AW268" i="5"/>
  <c r="J269" i="5"/>
  <c r="X269" i="5"/>
  <c r="AJ269" i="5"/>
  <c r="AW269" i="5"/>
  <c r="I270" i="5"/>
  <c r="V270" i="5"/>
  <c r="AJ270" i="5"/>
  <c r="AV270" i="5"/>
  <c r="I271" i="5"/>
  <c r="U271" i="5"/>
  <c r="AH271" i="5"/>
  <c r="AV271" i="5"/>
  <c r="H272" i="5"/>
  <c r="U272" i="5"/>
  <c r="AG272" i="5"/>
  <c r="AT272" i="5"/>
  <c r="H273" i="5"/>
  <c r="T273" i="5"/>
  <c r="AG273" i="5"/>
  <c r="F274" i="5"/>
  <c r="T274" i="5"/>
  <c r="AF274" i="5"/>
  <c r="R275" i="5"/>
  <c r="AF275" i="5"/>
  <c r="AR275" i="5"/>
  <c r="Q276" i="5"/>
  <c r="AD276" i="5"/>
  <c r="AR276" i="5"/>
  <c r="Q277" i="5"/>
  <c r="AC277" i="5"/>
  <c r="AP277" i="5"/>
  <c r="O176" i="5"/>
  <c r="AJ176" i="5"/>
  <c r="AB177" i="5"/>
  <c r="AW177" i="5"/>
  <c r="Q178" i="5"/>
  <c r="AL178" i="5"/>
  <c r="F179" i="5"/>
  <c r="AA179" i="5"/>
  <c r="AU179" i="5"/>
  <c r="K180" i="5"/>
  <c r="AH180" i="5"/>
  <c r="BC180" i="5"/>
  <c r="S181" i="5"/>
  <c r="AM181" i="5"/>
  <c r="Z182" i="5"/>
  <c r="AU182" i="5"/>
  <c r="K183" i="5"/>
  <c r="AE183" i="5"/>
  <c r="BB183" i="5"/>
  <c r="R184" i="5"/>
  <c r="AM184" i="5"/>
  <c r="W185" i="5"/>
  <c r="AT185" i="5"/>
  <c r="J186" i="5"/>
  <c r="AE186" i="5"/>
  <c r="AY186" i="5"/>
  <c r="O187" i="5"/>
  <c r="AL187" i="5"/>
  <c r="W188" i="5"/>
  <c r="AQ188" i="5"/>
  <c r="G189" i="5"/>
  <c r="AD189" i="5"/>
  <c r="AY189" i="5"/>
  <c r="O190" i="5"/>
  <c r="AI190" i="5"/>
  <c r="V191" i="5"/>
  <c r="AQ191" i="5"/>
  <c r="G192" i="5"/>
  <c r="AA192" i="5"/>
  <c r="AX192" i="5"/>
  <c r="N193" i="5"/>
  <c r="AI193" i="5"/>
  <c r="BC193" i="5"/>
  <c r="S194" i="5"/>
  <c r="AP194" i="5"/>
  <c r="F195" i="5"/>
  <c r="AA195" i="5"/>
  <c r="AU195" i="5"/>
  <c r="K196" i="5"/>
  <c r="AH196" i="5"/>
  <c r="BC196" i="5"/>
  <c r="S197" i="5"/>
  <c r="AM197" i="5"/>
  <c r="Z198" i="5"/>
  <c r="AU198" i="5"/>
  <c r="K199" i="5"/>
  <c r="AE199" i="5"/>
  <c r="BB199" i="5"/>
  <c r="R200" i="5"/>
  <c r="AM200" i="5"/>
  <c r="W201" i="5"/>
  <c r="AT201" i="5"/>
  <c r="J202" i="5"/>
  <c r="AE202" i="5"/>
  <c r="AY202" i="5"/>
  <c r="O203" i="5"/>
  <c r="AL203" i="5"/>
  <c r="W204" i="5"/>
  <c r="AQ204" i="5"/>
  <c r="G205" i="5"/>
  <c r="AD205" i="5"/>
  <c r="AY205" i="5"/>
  <c r="O206" i="5"/>
  <c r="AI206" i="5"/>
  <c r="V207" i="5"/>
  <c r="AQ207" i="5"/>
  <c r="G208" i="5"/>
  <c r="AA208" i="5"/>
  <c r="AX208" i="5"/>
  <c r="N209" i="5"/>
  <c r="AI209" i="5"/>
  <c r="BC209" i="5"/>
  <c r="S210" i="5"/>
  <c r="AP210" i="5"/>
  <c r="F211" i="5"/>
  <c r="AA211" i="5"/>
  <c r="AU211" i="5"/>
  <c r="K212" i="5"/>
  <c r="AH212" i="5"/>
  <c r="BC212" i="5"/>
  <c r="S213" i="5"/>
  <c r="AM213" i="5"/>
  <c r="Z214" i="5"/>
  <c r="AU214" i="5"/>
  <c r="K215" i="5"/>
  <c r="AE215" i="5"/>
  <c r="BB215" i="5"/>
  <c r="R216" i="5"/>
  <c r="AM216" i="5"/>
  <c r="W217" i="5"/>
  <c r="AT217" i="5"/>
  <c r="J218" i="5"/>
  <c r="AE218" i="5"/>
  <c r="AY218" i="5"/>
  <c r="T219" i="5"/>
  <c r="AN219" i="5"/>
  <c r="L220" i="5"/>
  <c r="AG220" i="5"/>
  <c r="BA220" i="5"/>
  <c r="U221" i="5"/>
  <c r="AO221" i="5"/>
  <c r="L222" i="5"/>
  <c r="AG222" i="5"/>
  <c r="BA222" i="5"/>
  <c r="U223" i="5"/>
  <c r="AO223" i="5"/>
  <c r="L224" i="5"/>
  <c r="AG224" i="5"/>
  <c r="U225" i="5"/>
  <c r="AO225" i="5"/>
  <c r="L226" i="5"/>
  <c r="AG226" i="5"/>
  <c r="BA226" i="5"/>
  <c r="U227" i="5"/>
  <c r="AO227" i="5"/>
  <c r="L228" i="5"/>
  <c r="AG228" i="5"/>
  <c r="BA228" i="5"/>
  <c r="U229" i="5"/>
  <c r="AO229" i="5"/>
  <c r="L230" i="5"/>
  <c r="AG230" i="5"/>
  <c r="BA230" i="5"/>
  <c r="U231" i="5"/>
  <c r="AO231" i="5"/>
  <c r="L232" i="5"/>
  <c r="AG232" i="5"/>
  <c r="BA232" i="5"/>
  <c r="U233" i="5"/>
  <c r="AO233" i="5"/>
  <c r="L234" i="5"/>
  <c r="AG234" i="5"/>
  <c r="BA234" i="5"/>
  <c r="U235" i="5"/>
  <c r="AO235" i="5"/>
  <c r="L236" i="5"/>
  <c r="AG236" i="5"/>
  <c r="BA236" i="5"/>
  <c r="U237" i="5"/>
  <c r="AO237" i="5"/>
  <c r="L238" i="5"/>
  <c r="AG238" i="5"/>
  <c r="BA238" i="5"/>
  <c r="U239" i="5"/>
  <c r="AO239" i="5"/>
  <c r="L240" i="5"/>
  <c r="AG240" i="5"/>
  <c r="BA240" i="5"/>
  <c r="U241" i="5"/>
  <c r="AO241" i="5"/>
  <c r="L242" i="5"/>
  <c r="AG242" i="5"/>
  <c r="BA242" i="5"/>
  <c r="U243" i="5"/>
  <c r="AO243" i="5"/>
  <c r="L244" i="5"/>
  <c r="AG244" i="5"/>
  <c r="BA244" i="5"/>
  <c r="U245" i="5"/>
  <c r="AO245" i="5"/>
  <c r="L246" i="5"/>
  <c r="AG246" i="5"/>
  <c r="BA246" i="5"/>
  <c r="U247" i="5"/>
  <c r="AO247" i="5"/>
  <c r="L248" i="5"/>
  <c r="AG248" i="5"/>
  <c r="BA248" i="5"/>
  <c r="U249" i="5"/>
  <c r="AO249" i="5"/>
  <c r="L250" i="5"/>
  <c r="AG250" i="5"/>
  <c r="BA250" i="5"/>
  <c r="U251" i="5"/>
  <c r="AO251" i="5"/>
  <c r="L252" i="5"/>
  <c r="AG252" i="5"/>
  <c r="BA252" i="5"/>
  <c r="U253" i="5"/>
  <c r="AO253" i="5"/>
  <c r="L254" i="5"/>
  <c r="AG254" i="5"/>
  <c r="BA254" i="5"/>
  <c r="U255" i="5"/>
  <c r="AO255" i="5"/>
  <c r="L256" i="5"/>
  <c r="AG256" i="5"/>
  <c r="BA256" i="5"/>
  <c r="U257" i="5"/>
  <c r="AO257" i="5"/>
  <c r="L258" i="5"/>
  <c r="AG258" i="5"/>
  <c r="BA258" i="5"/>
  <c r="U259" i="5"/>
  <c r="AK259" i="5"/>
  <c r="BA259" i="5"/>
  <c r="Q260" i="5"/>
  <c r="AG260" i="5"/>
  <c r="AW260" i="5"/>
  <c r="J261" i="5"/>
  <c r="Z261" i="5"/>
  <c r="AP261" i="5"/>
  <c r="F262" i="5"/>
  <c r="V262" i="5"/>
  <c r="AL262" i="5"/>
  <c r="BB262" i="5"/>
  <c r="Q263" i="5"/>
  <c r="AG263" i="5"/>
  <c r="AW263" i="5"/>
  <c r="M264" i="5"/>
  <c r="AC264" i="5"/>
  <c r="H265" i="5"/>
  <c r="X265" i="5"/>
  <c r="AN265" i="5"/>
  <c r="T266" i="5"/>
  <c r="AJ266" i="5"/>
  <c r="AZ266" i="5"/>
  <c r="M267" i="5"/>
  <c r="AC267" i="5"/>
  <c r="I268" i="5"/>
  <c r="Y268" i="5"/>
  <c r="AL268" i="5"/>
  <c r="AZ268" i="5"/>
  <c r="L269" i="5"/>
  <c r="Y269" i="5"/>
  <c r="AK269" i="5"/>
  <c r="AX269" i="5"/>
  <c r="L270" i="5"/>
  <c r="X270" i="5"/>
  <c r="AK270" i="5"/>
  <c r="AW270" i="5"/>
  <c r="J271" i="5"/>
  <c r="X271" i="5"/>
  <c r="AJ271" i="5"/>
  <c r="AW271" i="5"/>
  <c r="I272" i="5"/>
  <c r="V272" i="5"/>
  <c r="AJ272" i="5"/>
  <c r="AV272" i="5"/>
  <c r="I273" i="5"/>
  <c r="U273" i="5"/>
  <c r="AH273" i="5"/>
  <c r="AV273" i="5"/>
  <c r="H274" i="5"/>
  <c r="U274" i="5"/>
  <c r="AG274" i="5"/>
  <c r="AT274" i="5"/>
  <c r="H275" i="5"/>
  <c r="T275" i="5"/>
  <c r="AG275" i="5"/>
  <c r="F276" i="5"/>
  <c r="T276" i="5"/>
  <c r="AF276" i="5"/>
  <c r="R277" i="5"/>
  <c r="AF277" i="5"/>
  <c r="AR277" i="5"/>
  <c r="T176" i="5"/>
  <c r="AN176" i="5"/>
  <c r="L177" i="5"/>
  <c r="AG177" i="5"/>
  <c r="BA177" i="5"/>
  <c r="V178" i="5"/>
  <c r="AP178" i="5"/>
  <c r="K179" i="5"/>
  <c r="AE179" i="5"/>
  <c r="BB179" i="5"/>
  <c r="R180" i="5"/>
  <c r="AM180" i="5"/>
  <c r="W181" i="5"/>
  <c r="AT181" i="5"/>
  <c r="J182" i="5"/>
  <c r="AE182" i="5"/>
  <c r="AY182" i="5"/>
  <c r="AL183" i="5"/>
  <c r="W184" i="5"/>
  <c r="AQ184" i="5"/>
  <c r="G185" i="5"/>
  <c r="AD185" i="5"/>
  <c r="AY185" i="5"/>
  <c r="O186" i="5"/>
  <c r="AI186" i="5"/>
  <c r="V187" i="5"/>
  <c r="AQ187" i="5"/>
  <c r="G188" i="5"/>
  <c r="AA188" i="5"/>
  <c r="AX188" i="5"/>
  <c r="N189" i="5"/>
  <c r="AI189" i="5"/>
  <c r="BC189" i="5"/>
  <c r="S190" i="5"/>
  <c r="AP190" i="5"/>
  <c r="F191" i="5"/>
  <c r="AA191" i="5"/>
  <c r="AU191" i="5"/>
  <c r="K192" i="5"/>
  <c r="AH192" i="5"/>
  <c r="BC192" i="5"/>
  <c r="S193" i="5"/>
  <c r="AM193" i="5"/>
  <c r="Z194" i="5"/>
  <c r="AU194" i="5"/>
  <c r="K195" i="5"/>
  <c r="AE195" i="5"/>
  <c r="BB195" i="5"/>
  <c r="R196" i="5"/>
  <c r="AM196" i="5"/>
  <c r="W197" i="5"/>
  <c r="AT197" i="5"/>
  <c r="J198" i="5"/>
  <c r="AE198" i="5"/>
  <c r="AY198" i="5"/>
  <c r="O199" i="5"/>
  <c r="AL199" i="5"/>
  <c r="W200" i="5"/>
  <c r="AQ200" i="5"/>
  <c r="G201" i="5"/>
  <c r="AD201" i="5"/>
  <c r="AY201" i="5"/>
  <c r="O202" i="5"/>
  <c r="AI202" i="5"/>
  <c r="V203" i="5"/>
  <c r="AQ203" i="5"/>
  <c r="G204" i="5"/>
  <c r="AA204" i="5"/>
  <c r="AX204" i="5"/>
  <c r="N205" i="5"/>
  <c r="AI205" i="5"/>
  <c r="BC205" i="5"/>
  <c r="S206" i="5"/>
  <c r="AP206" i="5"/>
  <c r="F207" i="5"/>
  <c r="AA207" i="5"/>
  <c r="AU207" i="5"/>
  <c r="K208" i="5"/>
  <c r="AH208" i="5"/>
  <c r="BC208" i="5"/>
  <c r="S209" i="5"/>
  <c r="AM209" i="5"/>
  <c r="Z210" i="5"/>
  <c r="AU210" i="5"/>
  <c r="K211" i="5"/>
  <c r="AE211" i="5"/>
  <c r="BB211" i="5"/>
  <c r="R212" i="5"/>
  <c r="AM212" i="5"/>
  <c r="W213" i="5"/>
  <c r="AT213" i="5"/>
  <c r="J214" i="5"/>
  <c r="AE214" i="5"/>
  <c r="AY214" i="5"/>
  <c r="O215" i="5"/>
  <c r="AL215" i="5"/>
  <c r="W216" i="5"/>
  <c r="AQ216" i="5"/>
  <c r="G217" i="5"/>
  <c r="AD217" i="5"/>
  <c r="AY217" i="5"/>
  <c r="O218" i="5"/>
  <c r="AI218" i="5"/>
  <c r="X219" i="5"/>
  <c r="Q220" i="5"/>
  <c r="AK220" i="5"/>
  <c r="Y221" i="5"/>
  <c r="AV221" i="5"/>
  <c r="Q222" i="5"/>
  <c r="AK222" i="5"/>
  <c r="Y223" i="5"/>
  <c r="AV223" i="5"/>
  <c r="Q224" i="5"/>
  <c r="AK224" i="5"/>
  <c r="Y225" i="5"/>
  <c r="AV225" i="5"/>
  <c r="Q226" i="5"/>
  <c r="AK226" i="5"/>
  <c r="Y227" i="5"/>
  <c r="AV227" i="5"/>
  <c r="Q228" i="5"/>
  <c r="AK228" i="5"/>
  <c r="Y229" i="5"/>
  <c r="AV229" i="5"/>
  <c r="Q230" i="5"/>
  <c r="AK230" i="5"/>
  <c r="Y231" i="5"/>
  <c r="AV231" i="5"/>
  <c r="Q232" i="5"/>
  <c r="AK232" i="5"/>
  <c r="Y233" i="5"/>
  <c r="AV233" i="5"/>
  <c r="Q234" i="5"/>
  <c r="AK234" i="5"/>
  <c r="Y235" i="5"/>
  <c r="AV235" i="5"/>
  <c r="Q236" i="5"/>
  <c r="AK236" i="5"/>
  <c r="Y237" i="5"/>
  <c r="AV237" i="5"/>
  <c r="Q238" i="5"/>
  <c r="AK238" i="5"/>
  <c r="Y239" i="5"/>
  <c r="AV239" i="5"/>
  <c r="Q240" i="5"/>
  <c r="AK240" i="5"/>
  <c r="Y241" i="5"/>
  <c r="AV241" i="5"/>
  <c r="Q242" i="5"/>
  <c r="AK242" i="5"/>
  <c r="Y243" i="5"/>
  <c r="AV243" i="5"/>
  <c r="Q244" i="5"/>
  <c r="AK244" i="5"/>
  <c r="Y245" i="5"/>
  <c r="AV245" i="5"/>
  <c r="Q246" i="5"/>
  <c r="AK246" i="5"/>
  <c r="Y247" i="5"/>
  <c r="AV247" i="5"/>
  <c r="Q248" i="5"/>
  <c r="AK248" i="5"/>
  <c r="Y249" i="5"/>
  <c r="AV249" i="5"/>
  <c r="Q250" i="5"/>
  <c r="AK250" i="5"/>
  <c r="Y251" i="5"/>
  <c r="AV251" i="5"/>
  <c r="Q252" i="5"/>
  <c r="AK252" i="5"/>
  <c r="Y253" i="5"/>
  <c r="AV253" i="5"/>
  <c r="Q254" i="5"/>
  <c r="AK254" i="5"/>
  <c r="Y255" i="5"/>
  <c r="AV255" i="5"/>
  <c r="Q256" i="5"/>
  <c r="AK256" i="5"/>
  <c r="Y257" i="5"/>
  <c r="AV257" i="5"/>
  <c r="Q258" i="5"/>
  <c r="AK258" i="5"/>
  <c r="Y259" i="5"/>
  <c r="AO259" i="5"/>
  <c r="U260" i="5"/>
  <c r="AK260" i="5"/>
  <c r="BA260" i="5"/>
  <c r="P261" i="5"/>
  <c r="AF261" i="5"/>
  <c r="AV261" i="5"/>
  <c r="L262" i="5"/>
  <c r="AB262" i="5"/>
  <c r="AR262" i="5"/>
  <c r="U263" i="5"/>
  <c r="AK263" i="5"/>
  <c r="BA263" i="5"/>
  <c r="Q264" i="5"/>
  <c r="AG264" i="5"/>
  <c r="AW264" i="5"/>
  <c r="J265" i="5"/>
  <c r="Z265" i="5"/>
  <c r="AP265" i="5"/>
  <c r="F266" i="5"/>
  <c r="V266" i="5"/>
  <c r="AL266" i="5"/>
  <c r="BB266" i="5"/>
  <c r="Q267" i="5"/>
  <c r="AG267" i="5"/>
  <c r="AW267" i="5"/>
  <c r="M268" i="5"/>
  <c r="AC268" i="5"/>
  <c r="AO268" i="5"/>
  <c r="BB268" i="5"/>
  <c r="P269" i="5"/>
  <c r="AB269" i="5"/>
  <c r="AO269" i="5"/>
  <c r="BA269" i="5"/>
  <c r="N270" i="5"/>
  <c r="AB270" i="5"/>
  <c r="AN270" i="5"/>
  <c r="BA270" i="5"/>
  <c r="M271" i="5"/>
  <c r="Z271" i="5"/>
  <c r="AN271" i="5"/>
  <c r="AZ271" i="5"/>
  <c r="M272" i="5"/>
  <c r="Y272" i="5"/>
  <c r="AL272" i="5"/>
  <c r="AZ272" i="5"/>
  <c r="L273" i="5"/>
  <c r="Y273" i="5"/>
  <c r="AK273" i="5"/>
  <c r="AX273" i="5"/>
  <c r="L274" i="5"/>
  <c r="X274" i="5"/>
  <c r="AK274" i="5"/>
  <c r="AW274" i="5"/>
  <c r="J275" i="5"/>
  <c r="X275" i="5"/>
  <c r="AJ275" i="5"/>
  <c r="AW275" i="5"/>
  <c r="I276" i="5"/>
  <c r="V276" i="5"/>
  <c r="AJ276" i="5"/>
  <c r="AV276" i="5"/>
  <c r="I277" i="5"/>
  <c r="U277" i="5"/>
  <c r="AH277" i="5"/>
  <c r="AV277" i="5"/>
  <c r="W176" i="5"/>
  <c r="AR176" i="5"/>
  <c r="M177" i="5"/>
  <c r="AJ177" i="5"/>
  <c r="Y178" i="5"/>
  <c r="AT178" i="5"/>
  <c r="N179" i="5"/>
  <c r="AI179" i="5"/>
  <c r="BC179" i="5"/>
  <c r="S180" i="5"/>
  <c r="AP180" i="5"/>
  <c r="F181" i="5"/>
  <c r="AA181" i="5"/>
  <c r="AU181" i="5"/>
  <c r="K182" i="5"/>
  <c r="AH182" i="5"/>
  <c r="BC182" i="5"/>
  <c r="S183" i="5"/>
  <c r="AM183" i="5"/>
  <c r="Z184" i="5"/>
  <c r="AU184" i="5"/>
  <c r="K185" i="5"/>
  <c r="AE185" i="5"/>
  <c r="BB185" i="5"/>
  <c r="R186" i="5"/>
  <c r="AM186" i="5"/>
  <c r="W187" i="5"/>
  <c r="AT187" i="5"/>
  <c r="J188" i="5"/>
  <c r="AE188" i="5"/>
  <c r="AY188" i="5"/>
  <c r="O189" i="5"/>
  <c r="AL189" i="5"/>
  <c r="W190" i="5"/>
  <c r="AQ190" i="5"/>
  <c r="G191" i="5"/>
  <c r="AD191" i="5"/>
  <c r="AY191" i="5"/>
  <c r="O192" i="5"/>
  <c r="AI192" i="5"/>
  <c r="V193" i="5"/>
  <c r="AQ193" i="5"/>
  <c r="G194" i="5"/>
  <c r="AA194" i="5"/>
  <c r="AX194" i="5"/>
  <c r="N195" i="5"/>
  <c r="AI195" i="5"/>
  <c r="BC195" i="5"/>
  <c r="S196" i="5"/>
  <c r="AP196" i="5"/>
  <c r="F197" i="5"/>
  <c r="AA197" i="5"/>
  <c r="AU197" i="5"/>
  <c r="K198" i="5"/>
  <c r="AH198" i="5"/>
  <c r="BC198" i="5"/>
  <c r="S199" i="5"/>
  <c r="AM199" i="5"/>
  <c r="Z200" i="5"/>
  <c r="AU200" i="5"/>
  <c r="K201" i="5"/>
  <c r="AE201" i="5"/>
  <c r="BB201" i="5"/>
  <c r="R202" i="5"/>
  <c r="AM202" i="5"/>
  <c r="W203" i="5"/>
  <c r="AT203" i="5"/>
  <c r="J204" i="5"/>
  <c r="AE204" i="5"/>
  <c r="AY204" i="5"/>
  <c r="O205" i="5"/>
  <c r="AL205" i="5"/>
  <c r="W206" i="5"/>
  <c r="AQ206" i="5"/>
  <c r="G207" i="5"/>
  <c r="AD207" i="5"/>
  <c r="AY207" i="5"/>
  <c r="O208" i="5"/>
  <c r="AI208" i="5"/>
  <c r="V209" i="5"/>
  <c r="AQ209" i="5"/>
  <c r="G210" i="5"/>
  <c r="AA210" i="5"/>
  <c r="AX210" i="5"/>
  <c r="N211" i="5"/>
  <c r="AI211" i="5"/>
  <c r="BC211" i="5"/>
  <c r="S212" i="5"/>
  <c r="AP212" i="5"/>
  <c r="F213" i="5"/>
  <c r="AA213" i="5"/>
  <c r="AU213" i="5"/>
  <c r="K214" i="5"/>
  <c r="AH214" i="5"/>
  <c r="BC214" i="5"/>
  <c r="S215" i="5"/>
  <c r="AM215" i="5"/>
  <c r="Z216" i="5"/>
  <c r="AU216" i="5"/>
  <c r="K217" i="5"/>
  <c r="AE217" i="5"/>
  <c r="BB217" i="5"/>
  <c r="R218" i="5"/>
  <c r="AM218" i="5"/>
  <c r="G219" i="5"/>
  <c r="AB219" i="5"/>
  <c r="AW219" i="5"/>
  <c r="T220" i="5"/>
  <c r="AO220" i="5"/>
  <c r="H221" i="5"/>
  <c r="AC221" i="5"/>
  <c r="AW221" i="5"/>
  <c r="T222" i="5"/>
  <c r="AO222" i="5"/>
  <c r="H223" i="5"/>
  <c r="AC223" i="5"/>
  <c r="AW223" i="5"/>
  <c r="T224" i="5"/>
  <c r="AO224" i="5"/>
  <c r="H225" i="5"/>
  <c r="AC225" i="5"/>
  <c r="AW225" i="5"/>
  <c r="T226" i="5"/>
  <c r="AO226" i="5"/>
  <c r="H227" i="5"/>
  <c r="AC227" i="5"/>
  <c r="AW227" i="5"/>
  <c r="T228" i="5"/>
  <c r="AO228" i="5"/>
  <c r="H229" i="5"/>
  <c r="AC229" i="5"/>
  <c r="AW229" i="5"/>
  <c r="T230" i="5"/>
  <c r="AO230" i="5"/>
  <c r="H231" i="5"/>
  <c r="AC231" i="5"/>
  <c r="AW231" i="5"/>
  <c r="T232" i="5"/>
  <c r="AO232" i="5"/>
  <c r="H233" i="5"/>
  <c r="AC233" i="5"/>
  <c r="AW233" i="5"/>
  <c r="T234" i="5"/>
  <c r="AO234" i="5"/>
  <c r="H235" i="5"/>
  <c r="AC235" i="5"/>
  <c r="AW235" i="5"/>
  <c r="T236" i="5"/>
  <c r="AO236" i="5"/>
  <c r="H237" i="5"/>
  <c r="AC237" i="5"/>
  <c r="AW237" i="5"/>
  <c r="T238" i="5"/>
  <c r="AO238" i="5"/>
  <c r="H239" i="5"/>
  <c r="AC239" i="5"/>
  <c r="AW239" i="5"/>
  <c r="T240" i="5"/>
  <c r="AO240" i="5"/>
  <c r="H241" i="5"/>
  <c r="AC241" i="5"/>
  <c r="AW241" i="5"/>
  <c r="T242" i="5"/>
  <c r="AO242" i="5"/>
  <c r="H243" i="5"/>
  <c r="AC243" i="5"/>
  <c r="AW243" i="5"/>
  <c r="T244" i="5"/>
  <c r="AO244" i="5"/>
  <c r="H245" i="5"/>
  <c r="AC245" i="5"/>
  <c r="AW245" i="5"/>
  <c r="T246" i="5"/>
  <c r="AO246" i="5"/>
  <c r="H247" i="5"/>
  <c r="AC247" i="5"/>
  <c r="AW247" i="5"/>
  <c r="T248" i="5"/>
  <c r="AO248" i="5"/>
  <c r="H249" i="5"/>
  <c r="AC249" i="5"/>
  <c r="AW249" i="5"/>
  <c r="T250" i="5"/>
  <c r="AO250" i="5"/>
  <c r="H251" i="5"/>
  <c r="AC251" i="5"/>
  <c r="AW251" i="5"/>
  <c r="T252" i="5"/>
  <c r="AO252" i="5"/>
  <c r="H253" i="5"/>
  <c r="AC253" i="5"/>
  <c r="AW253" i="5"/>
  <c r="T254" i="5"/>
  <c r="AO254" i="5"/>
  <c r="H255" i="5"/>
  <c r="AC255" i="5"/>
  <c r="AW255" i="5"/>
  <c r="T256" i="5"/>
  <c r="AO256" i="5"/>
  <c r="H257" i="5"/>
  <c r="AC257" i="5"/>
  <c r="AW257" i="5"/>
  <c r="T258" i="5"/>
  <c r="AO258" i="5"/>
  <c r="H259" i="5"/>
  <c r="Z259" i="5"/>
  <c r="AP259" i="5"/>
  <c r="F260" i="5"/>
  <c r="V260" i="5"/>
  <c r="AL260" i="5"/>
  <c r="BB260" i="5"/>
  <c r="Q261" i="5"/>
  <c r="AG261" i="5"/>
  <c r="AW261" i="5"/>
  <c r="M262" i="5"/>
  <c r="AC262" i="5"/>
  <c r="H263" i="5"/>
  <c r="X263" i="5"/>
  <c r="AN263" i="5"/>
  <c r="T264" i="5"/>
  <c r="AJ264" i="5"/>
  <c r="AZ264" i="5"/>
  <c r="M265" i="5"/>
  <c r="AC265" i="5"/>
  <c r="I266" i="5"/>
  <c r="Y266" i="5"/>
  <c r="AO266" i="5"/>
  <c r="R267" i="5"/>
  <c r="AH267" i="5"/>
  <c r="AX267" i="5"/>
  <c r="N268" i="5"/>
  <c r="AD268" i="5"/>
  <c r="AR268" i="5"/>
  <c r="Q269" i="5"/>
  <c r="AC269" i="5"/>
  <c r="AP269" i="5"/>
  <c r="P270" i="5"/>
  <c r="AC270" i="5"/>
  <c r="AO270" i="5"/>
  <c r="BB270" i="5"/>
  <c r="P271" i="5"/>
  <c r="AB271" i="5"/>
  <c r="AO271" i="5"/>
  <c r="BA271" i="5"/>
  <c r="N272" i="5"/>
  <c r="AB272" i="5"/>
  <c r="AN272" i="5"/>
  <c r="BA272" i="5"/>
  <c r="M273" i="5"/>
  <c r="Z273" i="5"/>
  <c r="AN273" i="5"/>
  <c r="AZ273" i="5"/>
  <c r="M274" i="5"/>
  <c r="Y274" i="5"/>
  <c r="AL274" i="5"/>
  <c r="AZ274" i="5"/>
  <c r="L275" i="5"/>
  <c r="Y275" i="5"/>
  <c r="AK275" i="5"/>
  <c r="AX275" i="5"/>
  <c r="L276" i="5"/>
  <c r="X276" i="5"/>
  <c r="AK276" i="5"/>
  <c r="AW276" i="5"/>
  <c r="J277" i="5"/>
  <c r="X277" i="5"/>
  <c r="AJ277" i="5"/>
  <c r="AW277" i="5"/>
  <c r="X176" i="5"/>
  <c r="AU176" i="5"/>
  <c r="Q177" i="5"/>
  <c r="AK177" i="5"/>
  <c r="F178" i="5"/>
  <c r="Z178" i="5"/>
  <c r="AW178" i="5"/>
  <c r="O179" i="5"/>
  <c r="AL179" i="5"/>
  <c r="W180" i="5"/>
  <c r="AQ180" i="5"/>
  <c r="G181" i="5"/>
  <c r="AD181" i="5"/>
  <c r="AY181" i="5"/>
  <c r="O182" i="5"/>
  <c r="AI182" i="5"/>
  <c r="V183" i="5"/>
  <c r="AQ183" i="5"/>
  <c r="G184" i="5"/>
  <c r="AA184" i="5"/>
  <c r="AX184" i="5"/>
  <c r="N185" i="5"/>
  <c r="AI185" i="5"/>
  <c r="BC185" i="5"/>
  <c r="S186" i="5"/>
  <c r="AP186" i="5"/>
  <c r="F187" i="5"/>
  <c r="AA187" i="5"/>
  <c r="AU187" i="5"/>
  <c r="K188" i="5"/>
  <c r="AH188" i="5"/>
  <c r="BC188" i="5"/>
  <c r="S189" i="5"/>
  <c r="AM189" i="5"/>
  <c r="Z190" i="5"/>
  <c r="AU190" i="5"/>
  <c r="K191" i="5"/>
  <c r="AE191" i="5"/>
  <c r="BB191" i="5"/>
  <c r="R192" i="5"/>
  <c r="AM192" i="5"/>
  <c r="W193" i="5"/>
  <c r="AT193" i="5"/>
  <c r="J194" i="5"/>
  <c r="AE194" i="5"/>
  <c r="AY194" i="5"/>
  <c r="O195" i="5"/>
  <c r="AL195" i="5"/>
  <c r="W196" i="5"/>
  <c r="AQ196" i="5"/>
  <c r="G197" i="5"/>
  <c r="AD197" i="5"/>
  <c r="AY197" i="5"/>
  <c r="O198" i="5"/>
  <c r="AI198" i="5"/>
  <c r="V199" i="5"/>
  <c r="AQ199" i="5"/>
  <c r="G200" i="5"/>
  <c r="AA200" i="5"/>
  <c r="AX200" i="5"/>
  <c r="N201" i="5"/>
  <c r="AI201" i="5"/>
  <c r="BC201" i="5"/>
  <c r="S202" i="5"/>
  <c r="AP202" i="5"/>
  <c r="F203" i="5"/>
  <c r="AA203" i="5"/>
  <c r="AU203" i="5"/>
  <c r="K204" i="5"/>
  <c r="AH204" i="5"/>
  <c r="BC204" i="5"/>
  <c r="S205" i="5"/>
  <c r="AM205" i="5"/>
  <c r="Z206" i="5"/>
  <c r="AU206" i="5"/>
  <c r="K207" i="5"/>
  <c r="AE207" i="5"/>
  <c r="BB207" i="5"/>
  <c r="R208" i="5"/>
  <c r="AM208" i="5"/>
  <c r="W209" i="5"/>
  <c r="AT209" i="5"/>
  <c r="J210" i="5"/>
  <c r="AE210" i="5"/>
  <c r="AY210" i="5"/>
  <c r="O211" i="5"/>
  <c r="AL211" i="5"/>
  <c r="W212" i="5"/>
  <c r="AQ212" i="5"/>
  <c r="G213" i="5"/>
  <c r="AD213" i="5"/>
  <c r="AY213" i="5"/>
  <c r="O214" i="5"/>
  <c r="AI214" i="5"/>
  <c r="V215" i="5"/>
  <c r="AQ215" i="5"/>
  <c r="G216" i="5"/>
  <c r="AA216" i="5"/>
  <c r="AX216" i="5"/>
  <c r="N217" i="5"/>
  <c r="AI217" i="5"/>
  <c r="BC217" i="5"/>
  <c r="S218" i="5"/>
  <c r="AP218" i="5"/>
  <c r="H219" i="5"/>
  <c r="AE219" i="5"/>
  <c r="BA219" i="5"/>
  <c r="U220" i="5"/>
  <c r="I221" i="5"/>
  <c r="AF221" i="5"/>
  <c r="BA221" i="5"/>
  <c r="U222" i="5"/>
  <c r="I223" i="5"/>
  <c r="AF223" i="5"/>
  <c r="BA223" i="5"/>
  <c r="U224" i="5"/>
  <c r="I225" i="5"/>
  <c r="AF225" i="5"/>
  <c r="BA225" i="5"/>
  <c r="U226" i="5"/>
  <c r="AR226" i="5"/>
  <c r="I227" i="5"/>
  <c r="AF227" i="5"/>
  <c r="BA227" i="5"/>
  <c r="U228" i="5"/>
  <c r="AR228" i="5"/>
  <c r="I229" i="5"/>
  <c r="AF229" i="5"/>
  <c r="BA229" i="5"/>
  <c r="U230" i="5"/>
  <c r="AR230" i="5"/>
  <c r="I231" i="5"/>
  <c r="AF231" i="5"/>
  <c r="BA231" i="5"/>
  <c r="U232" i="5"/>
  <c r="AR232" i="5"/>
  <c r="I233" i="5"/>
  <c r="AF233" i="5"/>
  <c r="BA233" i="5"/>
  <c r="U234" i="5"/>
  <c r="AR234" i="5"/>
  <c r="I235" i="5"/>
  <c r="AF235" i="5"/>
  <c r="BA235" i="5"/>
  <c r="U236" i="5"/>
  <c r="AR236" i="5"/>
  <c r="I237" i="5"/>
  <c r="AF237" i="5"/>
  <c r="BA237" i="5"/>
  <c r="U238" i="5"/>
  <c r="AR238" i="5"/>
  <c r="I239" i="5"/>
  <c r="AF239" i="5"/>
  <c r="BA239" i="5"/>
  <c r="U240" i="5"/>
  <c r="AR240" i="5"/>
  <c r="I241" i="5"/>
  <c r="AF241" i="5"/>
  <c r="BA241" i="5"/>
  <c r="U242" i="5"/>
  <c r="AR242" i="5"/>
  <c r="I243" i="5"/>
  <c r="AF243" i="5"/>
  <c r="BA243" i="5"/>
  <c r="U244" i="5"/>
  <c r="AR244" i="5"/>
  <c r="I245" i="5"/>
  <c r="AF245" i="5"/>
  <c r="BA245" i="5"/>
  <c r="U246" i="5"/>
  <c r="AR246" i="5"/>
  <c r="I247" i="5"/>
  <c r="AF247" i="5"/>
  <c r="BA247" i="5"/>
  <c r="U248" i="5"/>
  <c r="AR248" i="5"/>
  <c r="I249" i="5"/>
  <c r="AF249" i="5"/>
  <c r="BA249" i="5"/>
  <c r="U250" i="5"/>
  <c r="AR250" i="5"/>
  <c r="I251" i="5"/>
  <c r="AF251" i="5"/>
  <c r="BA251" i="5"/>
  <c r="U252" i="5"/>
  <c r="AR252" i="5"/>
  <c r="I253" i="5"/>
  <c r="AF253" i="5"/>
  <c r="BA253" i="5"/>
  <c r="U254" i="5"/>
  <c r="AR254" i="5"/>
  <c r="I255" i="5"/>
  <c r="AF255" i="5"/>
  <c r="BA255" i="5"/>
  <c r="U256" i="5"/>
  <c r="AR256" i="5"/>
  <c r="I257" i="5"/>
  <c r="AF257" i="5"/>
  <c r="BA257" i="5"/>
  <c r="U258" i="5"/>
  <c r="AR258" i="5"/>
  <c r="I259" i="5"/>
  <c r="AC259" i="5"/>
  <c r="I260" i="5"/>
  <c r="Y260" i="5"/>
  <c r="AO260" i="5"/>
  <c r="R261" i="5"/>
  <c r="AH261" i="5"/>
  <c r="AX261" i="5"/>
  <c r="N262" i="5"/>
  <c r="AD262" i="5"/>
  <c r="AT262" i="5"/>
  <c r="I263" i="5"/>
  <c r="Y263" i="5"/>
  <c r="AO263" i="5"/>
  <c r="U264" i="5"/>
  <c r="AK264" i="5"/>
  <c r="BA264" i="5"/>
  <c r="P265" i="5"/>
  <c r="AF265" i="5"/>
  <c r="AV265" i="5"/>
  <c r="L266" i="5"/>
  <c r="AB266" i="5"/>
  <c r="AR266" i="5"/>
  <c r="U267" i="5"/>
  <c r="AK267" i="5"/>
  <c r="BA267" i="5"/>
  <c r="Q268" i="5"/>
  <c r="AF268" i="5"/>
  <c r="R269" i="5"/>
  <c r="AF269" i="5"/>
  <c r="AR269" i="5"/>
  <c r="Q270" i="5"/>
  <c r="AD270" i="5"/>
  <c r="AR270" i="5"/>
  <c r="Q271" i="5"/>
  <c r="AC271" i="5"/>
  <c r="AP271" i="5"/>
  <c r="P272" i="5"/>
  <c r="AC272" i="5"/>
  <c r="AO272" i="5"/>
  <c r="BB272" i="5"/>
  <c r="P273" i="5"/>
  <c r="AB273" i="5"/>
  <c r="AO273" i="5"/>
  <c r="BA273" i="5"/>
  <c r="N274" i="5"/>
  <c r="AB274" i="5"/>
  <c r="AN274" i="5"/>
  <c r="BA274" i="5"/>
  <c r="M275" i="5"/>
  <c r="Z275" i="5"/>
  <c r="AN275" i="5"/>
  <c r="AZ275" i="5"/>
  <c r="M276" i="5"/>
  <c r="Y276" i="5"/>
  <c r="AL276" i="5"/>
  <c r="AZ276" i="5"/>
  <c r="L277" i="5"/>
  <c r="Y277" i="5"/>
  <c r="AK277" i="5"/>
  <c r="AX277" i="5"/>
  <c r="AC177" i="5"/>
  <c r="AY179" i="5"/>
  <c r="AQ181" i="5"/>
  <c r="N183" i="5"/>
  <c r="BC186" i="5"/>
  <c r="AU188" i="5"/>
  <c r="R190" i="5"/>
  <c r="J192" i="5"/>
  <c r="AI199" i="5"/>
  <c r="F201" i="5"/>
  <c r="AM206" i="5"/>
  <c r="AE208" i="5"/>
  <c r="W210" i="5"/>
  <c r="BC215" i="5"/>
  <c r="AA217" i="5"/>
  <c r="W219" i="5"/>
  <c r="X221" i="5"/>
  <c r="X223" i="5"/>
  <c r="X225" i="5"/>
  <c r="X227" i="5"/>
  <c r="X229" i="5"/>
  <c r="X231" i="5"/>
  <c r="X233" i="5"/>
  <c r="X235" i="5"/>
  <c r="X237" i="5"/>
  <c r="X239" i="5"/>
  <c r="X241" i="5"/>
  <c r="X243" i="5"/>
  <c r="X245" i="5"/>
  <c r="X247" i="5"/>
  <c r="X249" i="5"/>
  <c r="X251" i="5"/>
  <c r="X253" i="5"/>
  <c r="X255" i="5"/>
  <c r="X257" i="5"/>
  <c r="X259" i="5"/>
  <c r="AO262" i="5"/>
  <c r="N264" i="5"/>
  <c r="AF267" i="5"/>
  <c r="M270" i="5"/>
  <c r="AK271" i="5"/>
  <c r="I274" i="5"/>
  <c r="AH275" i="5"/>
  <c r="AZ177" i="5"/>
  <c r="AI183" i="5"/>
  <c r="F185" i="5"/>
  <c r="AM190" i="5"/>
  <c r="AE192" i="5"/>
  <c r="W194" i="5"/>
  <c r="BC199" i="5"/>
  <c r="AA201" i="5"/>
  <c r="AY208" i="5"/>
  <c r="AQ210" i="5"/>
  <c r="O212" i="5"/>
  <c r="G214" i="5"/>
  <c r="AU217" i="5"/>
  <c r="AN259" i="5"/>
  <c r="M261" i="5"/>
  <c r="AD264" i="5"/>
  <c r="AV267" i="5"/>
  <c r="Y270" i="5"/>
  <c r="AX271" i="5"/>
  <c r="V274" i="5"/>
  <c r="AV275" i="5"/>
  <c r="BC183" i="5"/>
  <c r="AA185" i="5"/>
  <c r="AY192" i="5"/>
  <c r="AQ194" i="5"/>
  <c r="O196" i="5"/>
  <c r="G198" i="5"/>
  <c r="AU201" i="5"/>
  <c r="S203" i="5"/>
  <c r="K205" i="5"/>
  <c r="AI212" i="5"/>
  <c r="AA214" i="5"/>
  <c r="AC261" i="5"/>
  <c r="AT264" i="5"/>
  <c r="U266" i="5"/>
  <c r="M269" i="5"/>
  <c r="AL270" i="5"/>
  <c r="J273" i="5"/>
  <c r="AJ274" i="5"/>
  <c r="H277" i="5"/>
  <c r="R178" i="5"/>
  <c r="O180" i="5"/>
  <c r="G182" i="5"/>
  <c r="AU185" i="5"/>
  <c r="S187" i="5"/>
  <c r="K189" i="5"/>
  <c r="AI196" i="5"/>
  <c r="AA198" i="5"/>
  <c r="AM203" i="5"/>
  <c r="AE205" i="5"/>
  <c r="W207" i="5"/>
  <c r="AX214" i="5"/>
  <c r="S216" i="5"/>
  <c r="R263" i="5"/>
  <c r="AK266" i="5"/>
  <c r="Z269" i="5"/>
  <c r="AZ270" i="5"/>
  <c r="X273" i="5"/>
  <c r="AV274" i="5"/>
  <c r="T277" i="5"/>
  <c r="P176" i="5"/>
  <c r="AO178" i="5"/>
  <c r="AI180" i="5"/>
  <c r="AA182" i="5"/>
  <c r="AM187" i="5"/>
  <c r="AE189" i="5"/>
  <c r="W191" i="5"/>
  <c r="AX198" i="5"/>
  <c r="S200" i="5"/>
  <c r="BB205" i="5"/>
  <c r="AT207" i="5"/>
  <c r="O209" i="5"/>
  <c r="G211" i="5"/>
  <c r="AP216" i="5"/>
  <c r="K218" i="5"/>
  <c r="M220" i="5"/>
  <c r="M222" i="5"/>
  <c r="M224" i="5"/>
  <c r="M226" i="5"/>
  <c r="M228" i="5"/>
  <c r="M230" i="5"/>
  <c r="M232" i="5"/>
  <c r="M234" i="5"/>
  <c r="M236" i="5"/>
  <c r="M238" i="5"/>
  <c r="M240" i="5"/>
  <c r="M242" i="5"/>
  <c r="M244" i="5"/>
  <c r="M246" i="5"/>
  <c r="M248" i="5"/>
  <c r="M250" i="5"/>
  <c r="M252" i="5"/>
  <c r="M254" i="5"/>
  <c r="M256" i="5"/>
  <c r="M258" i="5"/>
  <c r="T260" i="5"/>
  <c r="AH263" i="5"/>
  <c r="BA266" i="5"/>
  <c r="L268" i="5"/>
  <c r="AN269" i="5"/>
  <c r="L272" i="5"/>
  <c r="AJ273" i="5"/>
  <c r="H276" i="5"/>
  <c r="AG277" i="5"/>
  <c r="AM176" i="5"/>
  <c r="AX182" i="5"/>
  <c r="S184" i="5"/>
  <c r="BB189" i="5"/>
  <c r="AT191" i="5"/>
  <c r="O193" i="5"/>
  <c r="G195" i="5"/>
  <c r="AP200" i="5"/>
  <c r="K202" i="5"/>
  <c r="AL209" i="5"/>
  <c r="AD211" i="5"/>
  <c r="V213" i="5"/>
  <c r="AH218" i="5"/>
  <c r="AJ220" i="5"/>
  <c r="AJ222" i="5"/>
  <c r="AJ224" i="5"/>
  <c r="AJ226" i="5"/>
  <c r="AJ228" i="5"/>
  <c r="AJ230" i="5"/>
  <c r="AJ232" i="5"/>
  <c r="AJ234" i="5"/>
  <c r="AJ236" i="5"/>
  <c r="AJ238" i="5"/>
  <c r="AJ240" i="5"/>
  <c r="AJ242" i="5"/>
  <c r="AJ244" i="5"/>
  <c r="AJ246" i="5"/>
  <c r="AJ248" i="5"/>
  <c r="AJ250" i="5"/>
  <c r="AJ252" i="5"/>
  <c r="AJ254" i="5"/>
  <c r="AJ256" i="5"/>
  <c r="AJ258" i="5"/>
  <c r="AJ260" i="5"/>
  <c r="AX263" i="5"/>
  <c r="I265" i="5"/>
  <c r="AB268" i="5"/>
  <c r="AZ269" i="5"/>
  <c r="X272" i="5"/>
  <c r="AW273" i="5"/>
  <c r="U276" i="5"/>
  <c r="G179" i="5"/>
  <c r="AP184" i="5"/>
  <c r="K186" i="5"/>
  <c r="AL193" i="5"/>
  <c r="AD195" i="5"/>
  <c r="V197" i="5"/>
  <c r="AH202" i="5"/>
  <c r="Z204" i="5"/>
  <c r="AY211" i="5"/>
  <c r="AQ213" i="5"/>
  <c r="N215" i="5"/>
  <c r="BC218" i="5"/>
  <c r="AZ260" i="5"/>
  <c r="I262" i="5"/>
  <c r="Y265" i="5"/>
  <c r="AN268" i="5"/>
  <c r="L271" i="5"/>
  <c r="AK272" i="5"/>
  <c r="I275" i="5"/>
  <c r="AG276" i="5"/>
  <c r="AU204" i="5"/>
  <c r="Y262" i="5"/>
  <c r="U275" i="5"/>
  <c r="AI215" i="5"/>
  <c r="AW272" i="5"/>
  <c r="AY195" i="5"/>
  <c r="J208" i="5"/>
  <c r="E4" i="14"/>
  <c r="I177" i="5"/>
  <c r="V181" i="5"/>
  <c r="Z188" i="5"/>
  <c r="BC202" i="5"/>
  <c r="AT276" i="5"/>
  <c r="N199" i="5"/>
  <c r="P267" i="5"/>
  <c r="R206" i="5"/>
  <c r="AD179" i="5"/>
  <c r="AH186" i="5"/>
  <c r="F217" i="5"/>
  <c r="Y271" i="5"/>
  <c r="AQ197" i="5"/>
  <c r="AO265" i="5"/>
  <c r="BA268" i="5"/>
  <c r="T300" i="5"/>
  <c r="Y304" i="5"/>
  <c r="AH312" i="5"/>
  <c r="F317" i="5"/>
  <c r="G329" i="5"/>
  <c r="AR335" i="5"/>
  <c r="AR100" i="6"/>
  <c r="AR100" i="8"/>
  <c r="AR100" i="9"/>
  <c r="AR100" i="10"/>
  <c r="AR100" i="11"/>
  <c r="AR100" i="12"/>
  <c r="AR225" i="5"/>
  <c r="AR100" i="14"/>
  <c r="AL718" i="6"/>
  <c r="AL719" i="6" s="1"/>
  <c r="E597" i="6"/>
  <c r="L597" i="6"/>
  <c r="H597" i="6"/>
  <c r="O597" i="6"/>
  <c r="G597" i="6"/>
  <c r="I597" i="6"/>
  <c r="M597" i="6"/>
  <c r="F597" i="6"/>
  <c r="J597" i="6"/>
  <c r="P597" i="6"/>
  <c r="K597" i="6"/>
  <c r="N597" i="6"/>
  <c r="AO718" i="6"/>
  <c r="AO719" i="6" s="1"/>
  <c r="M933" i="6" s="1"/>
  <c r="O642" i="6"/>
  <c r="K550" i="6"/>
  <c r="J550" i="6"/>
  <c r="L642" i="6"/>
  <c r="G550" i="6"/>
  <c r="I550" i="6"/>
  <c r="J642" i="6"/>
  <c r="E550" i="6"/>
  <c r="H642" i="6"/>
  <c r="N550" i="6"/>
  <c r="P642" i="6"/>
  <c r="G642" i="6"/>
  <c r="F642" i="6"/>
  <c r="F550" i="6"/>
  <c r="P550" i="6"/>
  <c r="N642" i="6"/>
  <c r="O550" i="6"/>
  <c r="E642" i="6"/>
  <c r="H550" i="6"/>
  <c r="M550" i="6"/>
  <c r="L550" i="6"/>
  <c r="K642" i="6"/>
  <c r="M642" i="6"/>
  <c r="I642" i="6"/>
  <c r="AW690" i="6"/>
  <c r="AB699" i="6"/>
  <c r="AB718" i="6" s="1"/>
  <c r="AB719" i="6" s="1"/>
  <c r="AQ699" i="6"/>
  <c r="K612" i="6"/>
  <c r="E612" i="6"/>
  <c r="P612" i="6"/>
  <c r="N612" i="6"/>
  <c r="H612" i="6"/>
  <c r="G612" i="6"/>
  <c r="L612" i="6"/>
  <c r="M612" i="6"/>
  <c r="O612" i="6"/>
  <c r="F612" i="6"/>
  <c r="I612" i="6"/>
  <c r="J612" i="6"/>
  <c r="X700" i="6"/>
  <c r="AF711" i="6"/>
  <c r="K704" i="6"/>
  <c r="I707" i="6"/>
  <c r="I665" i="6"/>
  <c r="N665" i="6"/>
  <c r="K665" i="6"/>
  <c r="F665" i="6"/>
  <c r="O665" i="6"/>
  <c r="L665" i="6"/>
  <c r="P665" i="6"/>
  <c r="G665" i="6"/>
  <c r="H665" i="6"/>
  <c r="J665" i="6"/>
  <c r="M665" i="6"/>
  <c r="E665" i="6"/>
  <c r="E662" i="6"/>
  <c r="N662" i="6"/>
  <c r="H570" i="6"/>
  <c r="L570" i="6"/>
  <c r="I662" i="6"/>
  <c r="H662" i="6"/>
  <c r="K662" i="6"/>
  <c r="M570" i="6"/>
  <c r="F570" i="6"/>
  <c r="I570" i="6"/>
  <c r="O662" i="6"/>
  <c r="N570" i="6"/>
  <c r="L662" i="6"/>
  <c r="G662" i="6"/>
  <c r="J662" i="6"/>
  <c r="J570" i="6"/>
  <c r="P662" i="6"/>
  <c r="E570" i="6"/>
  <c r="O570" i="6"/>
  <c r="K570" i="6"/>
  <c r="F662" i="6"/>
  <c r="M662" i="6"/>
  <c r="G570" i="6"/>
  <c r="P570" i="6"/>
  <c r="I718" i="8"/>
  <c r="I719" i="8" s="1"/>
  <c r="BC684" i="8"/>
  <c r="AC684" i="8"/>
  <c r="AC718" i="8" s="1"/>
  <c r="AC719" i="8" s="1"/>
  <c r="AI718" i="8"/>
  <c r="AI719" i="8" s="1"/>
  <c r="H718" i="8"/>
  <c r="H719" i="8" s="1"/>
  <c r="AD690" i="8"/>
  <c r="AD718" i="8" s="1"/>
  <c r="AD719" i="8" s="1"/>
  <c r="K933" i="8" s="1"/>
  <c r="AG718" i="8"/>
  <c r="AG719" i="8" s="1"/>
  <c r="W707" i="8"/>
  <c r="AO702" i="8"/>
  <c r="V702" i="8"/>
  <c r="AB707" i="8"/>
  <c r="AB718" i="8" s="1"/>
  <c r="AB719" i="8" s="1"/>
  <c r="J933" i="8" s="1"/>
  <c r="AH718" i="9"/>
  <c r="AH719" i="9" s="1"/>
  <c r="BB718" i="9"/>
  <c r="BB719" i="9" s="1"/>
  <c r="U718" i="9"/>
  <c r="U719" i="9" s="1"/>
  <c r="AW718" i="9"/>
  <c r="AW719" i="9" s="1"/>
  <c r="P718" i="9"/>
  <c r="P719" i="9" s="1"/>
  <c r="H933" i="9" s="1"/>
  <c r="K610" i="9"/>
  <c r="G610" i="9"/>
  <c r="H610" i="9"/>
  <c r="O610" i="9"/>
  <c r="P610" i="9"/>
  <c r="N610" i="9"/>
  <c r="M610" i="9"/>
  <c r="F610" i="9"/>
  <c r="I610" i="9"/>
  <c r="J610" i="9"/>
  <c r="E610" i="9"/>
  <c r="L610" i="9"/>
  <c r="AQ718" i="9"/>
  <c r="AQ719" i="9" s="1"/>
  <c r="O933" i="9" s="1"/>
  <c r="I707" i="9"/>
  <c r="I718" i="9" s="1"/>
  <c r="I719" i="9" s="1"/>
  <c r="O665" i="9"/>
  <c r="I665" i="9"/>
  <c r="O619" i="9"/>
  <c r="L619" i="9"/>
  <c r="J665" i="9"/>
  <c r="E665" i="9"/>
  <c r="P619" i="9"/>
  <c r="H665" i="9"/>
  <c r="F619" i="9"/>
  <c r="G665" i="9"/>
  <c r="G619" i="9"/>
  <c r="N665" i="9"/>
  <c r="H619" i="9"/>
  <c r="K665" i="9"/>
  <c r="M665" i="9"/>
  <c r="P665" i="9"/>
  <c r="K619" i="9"/>
  <c r="L665" i="9"/>
  <c r="I619" i="9"/>
  <c r="M619" i="9"/>
  <c r="F665" i="9"/>
  <c r="E619" i="9"/>
  <c r="J619" i="9"/>
  <c r="N619" i="9"/>
  <c r="AY699" i="9"/>
  <c r="AV716" i="9"/>
  <c r="AV718" i="9" s="1"/>
  <c r="AV719" i="9" s="1"/>
  <c r="O716" i="9"/>
  <c r="O718" i="9" s="1"/>
  <c r="O719" i="9" s="1"/>
  <c r="AY703" i="9"/>
  <c r="V703" i="9"/>
  <c r="V718" i="9" s="1"/>
  <c r="V719" i="9" s="1"/>
  <c r="AG718" i="10"/>
  <c r="AG719" i="10" s="1"/>
  <c r="BB718" i="10"/>
  <c r="BB719" i="10" s="1"/>
  <c r="H596" i="10"/>
  <c r="E596" i="10"/>
  <c r="P596" i="10"/>
  <c r="M596" i="10"/>
  <c r="O596" i="10"/>
  <c r="I596" i="10"/>
  <c r="K596" i="10"/>
  <c r="F596" i="10"/>
  <c r="N596" i="10"/>
  <c r="L596" i="10"/>
  <c r="J596" i="10"/>
  <c r="G596" i="10"/>
  <c r="R700" i="10"/>
  <c r="I694" i="10"/>
  <c r="P652" i="10"/>
  <c r="J606" i="10"/>
  <c r="H652" i="10"/>
  <c r="N652" i="10"/>
  <c r="I652" i="10"/>
  <c r="M652" i="10"/>
  <c r="P606" i="10"/>
  <c r="L652" i="10"/>
  <c r="G652" i="10"/>
  <c r="E652" i="10"/>
  <c r="L606" i="10"/>
  <c r="O652" i="10"/>
  <c r="F652" i="10"/>
  <c r="H606" i="10"/>
  <c r="O606" i="10"/>
  <c r="G606" i="10"/>
  <c r="M606" i="10"/>
  <c r="K606" i="10"/>
  <c r="I606" i="10"/>
  <c r="E606" i="10"/>
  <c r="K652" i="10"/>
  <c r="N606" i="10"/>
  <c r="J652" i="10"/>
  <c r="F606" i="10"/>
  <c r="AP699" i="10"/>
  <c r="T700" i="10"/>
  <c r="T718" i="10" s="1"/>
  <c r="T719" i="10" s="1"/>
  <c r="AZ703" i="10"/>
  <c r="AZ718" i="10" s="1"/>
  <c r="AZ719" i="10" s="1"/>
  <c r="BC716" i="10"/>
  <c r="V716" i="10"/>
  <c r="V718" i="10" s="1"/>
  <c r="V719" i="10" s="1"/>
  <c r="I700" i="10"/>
  <c r="E658" i="10"/>
  <c r="J658" i="10"/>
  <c r="G658" i="10"/>
  <c r="F658" i="10"/>
  <c r="H658" i="10"/>
  <c r="K658" i="10"/>
  <c r="L658" i="10"/>
  <c r="I658" i="10"/>
  <c r="N658" i="10"/>
  <c r="P658" i="10"/>
  <c r="M658" i="10"/>
  <c r="O658" i="10"/>
  <c r="AG718" i="11"/>
  <c r="AG719" i="11" s="1"/>
  <c r="AI694" i="11"/>
  <c r="AI718" i="11" s="1"/>
  <c r="AI719" i="11" s="1"/>
  <c r="AH708" i="11"/>
  <c r="AH718" i="11" s="1"/>
  <c r="AH719" i="11" s="1"/>
  <c r="Z707" i="11"/>
  <c r="BA712" i="11"/>
  <c r="BA712" i="14" s="1"/>
  <c r="I683" i="12"/>
  <c r="I718" i="12" s="1"/>
  <c r="I719" i="12" s="1"/>
  <c r="O641" i="12"/>
  <c r="J641" i="12"/>
  <c r="N641" i="12"/>
  <c r="P641" i="12"/>
  <c r="L641" i="12"/>
  <c r="M641" i="12"/>
  <c r="M676" i="12" s="1"/>
  <c r="E641" i="12"/>
  <c r="G641" i="12"/>
  <c r="G676" i="12" s="1"/>
  <c r="H641" i="12"/>
  <c r="I641" i="12"/>
  <c r="K641" i="12"/>
  <c r="K676" i="12" s="1"/>
  <c r="F641" i="12"/>
  <c r="F676" i="12" s="1"/>
  <c r="AD718" i="11"/>
  <c r="AD719" i="11" s="1"/>
  <c r="K933" i="11" s="1"/>
  <c r="K934" i="11" s="1"/>
  <c r="H619" i="11"/>
  <c r="E619" i="11"/>
  <c r="P619" i="11"/>
  <c r="O619" i="11"/>
  <c r="L619" i="11"/>
  <c r="I619" i="11"/>
  <c r="F619" i="11"/>
  <c r="G619" i="11"/>
  <c r="M619" i="11"/>
  <c r="K619" i="11"/>
  <c r="J619" i="11"/>
  <c r="N619" i="11"/>
  <c r="AB718" i="12"/>
  <c r="AB719" i="12" s="1"/>
  <c r="AU718" i="12"/>
  <c r="AU719" i="12" s="1"/>
  <c r="N718" i="12"/>
  <c r="N719" i="12" s="1"/>
  <c r="F708" i="12"/>
  <c r="E620" i="12"/>
  <c r="P620" i="12"/>
  <c r="H620" i="12"/>
  <c r="J620" i="12"/>
  <c r="M620" i="12"/>
  <c r="O620" i="12"/>
  <c r="G620" i="12"/>
  <c r="L620" i="12"/>
  <c r="K620" i="12"/>
  <c r="N620" i="12"/>
  <c r="F620" i="12"/>
  <c r="I620" i="12"/>
  <c r="K718" i="12"/>
  <c r="K719" i="12" s="1"/>
  <c r="AC711" i="12"/>
  <c r="AC718" i="12" s="1"/>
  <c r="AC719" i="12" s="1"/>
  <c r="AO707" i="12"/>
  <c r="AO718" i="12" s="1"/>
  <c r="AO719" i="12" s="1"/>
  <c r="M933" i="12" s="1"/>
  <c r="M934" i="12" s="1"/>
  <c r="R714" i="14"/>
  <c r="U710" i="14"/>
  <c r="G703" i="6"/>
  <c r="I714" i="14"/>
  <c r="F685" i="11"/>
  <c r="F685" i="8"/>
  <c r="F703" i="11"/>
  <c r="AS206" i="12"/>
  <c r="AS181" i="12"/>
  <c r="AS197" i="12"/>
  <c r="AS203" i="12"/>
  <c r="E408" i="12"/>
  <c r="Q450" i="12"/>
  <c r="F402" i="12"/>
  <c r="Q444" i="12"/>
  <c r="AS227" i="12"/>
  <c r="G399" i="12"/>
  <c r="K408" i="12"/>
  <c r="AS184" i="8"/>
  <c r="Q507" i="12"/>
  <c r="AS179" i="8"/>
  <c r="AS195" i="8"/>
  <c r="AS211" i="8"/>
  <c r="J490" i="14"/>
  <c r="Q417" i="12"/>
  <c r="F400" i="12"/>
  <c r="E402" i="12"/>
  <c r="Q487" i="12"/>
  <c r="BA240" i="12"/>
  <c r="Q494" i="12"/>
  <c r="Q502" i="12"/>
  <c r="I426" i="12"/>
  <c r="Q511" i="12"/>
  <c r="G401" i="12"/>
  <c r="AS228" i="8"/>
  <c r="AS244" i="8"/>
  <c r="I410" i="8"/>
  <c r="I452" i="14"/>
  <c r="I410" i="14" s="1"/>
  <c r="AS271" i="8"/>
  <c r="E414" i="8"/>
  <c r="Q456" i="8"/>
  <c r="AW237" i="8"/>
  <c r="F419" i="8"/>
  <c r="F461" i="14"/>
  <c r="F419" i="14" s="1"/>
  <c r="AW239" i="8"/>
  <c r="AS261" i="8"/>
  <c r="E430" i="8"/>
  <c r="E472" i="14"/>
  <c r="Q472" i="8"/>
  <c r="AS274" i="11"/>
  <c r="AS241" i="8"/>
  <c r="AS247" i="8"/>
  <c r="BA268" i="8"/>
  <c r="L422" i="8"/>
  <c r="L464" i="14"/>
  <c r="L422" i="14" s="1"/>
  <c r="AW243" i="8"/>
  <c r="H404" i="8"/>
  <c r="H446" i="14"/>
  <c r="K491" i="14"/>
  <c r="AW260" i="8"/>
  <c r="AW276" i="8"/>
  <c r="AS276" i="8"/>
  <c r="AS267" i="11"/>
  <c r="E405" i="11"/>
  <c r="Q405" i="11" s="1"/>
  <c r="Q447" i="11"/>
  <c r="N418" i="11"/>
  <c r="AS262" i="8"/>
  <c r="E453" i="11"/>
  <c r="K498" i="11"/>
  <c r="H510" i="11"/>
  <c r="H510" i="14" s="1"/>
  <c r="O427" i="8"/>
  <c r="O469" i="14"/>
  <c r="O427" i="14" s="1"/>
  <c r="E427" i="8"/>
  <c r="Q469" i="8"/>
  <c r="N457" i="11"/>
  <c r="N415" i="11" s="1"/>
  <c r="G453" i="11"/>
  <c r="G411" i="11" s="1"/>
  <c r="E422" i="11"/>
  <c r="Q464" i="11"/>
  <c r="P402" i="11"/>
  <c r="I490" i="14"/>
  <c r="G428" i="11"/>
  <c r="P453" i="11"/>
  <c r="P411" i="11" s="1"/>
  <c r="K419" i="11"/>
  <c r="I417" i="11"/>
  <c r="P406" i="11"/>
  <c r="O492" i="11"/>
  <c r="G400" i="11"/>
  <c r="F399" i="11"/>
  <c r="Q489" i="11"/>
  <c r="P408" i="11"/>
  <c r="L402" i="11"/>
  <c r="F453" i="11"/>
  <c r="F411" i="11" s="1"/>
  <c r="Q485" i="11"/>
  <c r="AS178" i="6"/>
  <c r="AS207" i="6"/>
  <c r="O404" i="8"/>
  <c r="O446" i="14"/>
  <c r="O404" i="14" s="1"/>
  <c r="M405" i="8"/>
  <c r="M447" i="14"/>
  <c r="M405" i="14" s="1"/>
  <c r="J413" i="8"/>
  <c r="Q413" i="8" s="1"/>
  <c r="H486" i="14"/>
  <c r="K401" i="8"/>
  <c r="K443" i="14"/>
  <c r="K401" i="14" s="1"/>
  <c r="I419" i="8"/>
  <c r="I461" i="14"/>
  <c r="I419" i="14" s="1"/>
  <c r="P418" i="8"/>
  <c r="P460" i="14"/>
  <c r="P418" i="14" s="1"/>
  <c r="Q506" i="8"/>
  <c r="O503" i="14"/>
  <c r="J426" i="8"/>
  <c r="N503" i="14"/>
  <c r="E405" i="8"/>
  <c r="E447" i="14"/>
  <c r="Q447" i="8"/>
  <c r="O490" i="14"/>
  <c r="M503" i="14"/>
  <c r="K508" i="14"/>
  <c r="J400" i="8"/>
  <c r="J442" i="14"/>
  <c r="J400" i="14" s="1"/>
  <c r="H418" i="8"/>
  <c r="H460" i="14"/>
  <c r="H418" i="14" s="1"/>
  <c r="F491" i="14"/>
  <c r="I404" i="11"/>
  <c r="K427" i="11"/>
  <c r="K469" i="14"/>
  <c r="K427" i="14" s="1"/>
  <c r="N409" i="8"/>
  <c r="N451" i="14"/>
  <c r="N409" i="14" s="1"/>
  <c r="AS234" i="11"/>
  <c r="I418" i="11"/>
  <c r="I460" i="14"/>
  <c r="I418" i="14" s="1"/>
  <c r="M430" i="11"/>
  <c r="L410" i="8"/>
  <c r="BA253" i="8"/>
  <c r="AS212" i="9"/>
  <c r="AS253" i="9"/>
  <c r="AS269" i="9"/>
  <c r="AS185" i="10"/>
  <c r="AS201" i="10"/>
  <c r="AS209" i="10"/>
  <c r="AS213" i="10"/>
  <c r="AS217" i="10"/>
  <c r="E494" i="14"/>
  <c r="Q494" i="5"/>
  <c r="H406" i="6"/>
  <c r="H448" i="14"/>
  <c r="AS232" i="10"/>
  <c r="AS248" i="10"/>
  <c r="AS264" i="10"/>
  <c r="E409" i="6"/>
  <c r="Q409" i="6" s="1"/>
  <c r="Q451" i="6"/>
  <c r="E451" i="14"/>
  <c r="N417" i="11"/>
  <c r="E404" i="11"/>
  <c r="Q446" i="11"/>
  <c r="N422" i="11"/>
  <c r="L399" i="11"/>
  <c r="P414" i="11"/>
  <c r="M410" i="11"/>
  <c r="M452" i="14"/>
  <c r="O409" i="11"/>
  <c r="M492" i="11"/>
  <c r="G401" i="11"/>
  <c r="N401" i="11"/>
  <c r="AS232" i="6"/>
  <c r="AS248" i="6"/>
  <c r="AS264" i="6"/>
  <c r="AS268" i="6"/>
  <c r="Q494" i="9"/>
  <c r="F427" i="10"/>
  <c r="Q427" i="10" s="1"/>
  <c r="Q469" i="10"/>
  <c r="Q491" i="10"/>
  <c r="H489" i="14"/>
  <c r="F425" i="5"/>
  <c r="Q425" i="5" s="1"/>
  <c r="AS235" i="10"/>
  <c r="Q499" i="6"/>
  <c r="E499" i="14"/>
  <c r="AS249" i="10"/>
  <c r="Q511" i="10"/>
  <c r="F499" i="14"/>
  <c r="Q499" i="5"/>
  <c r="Q503" i="9"/>
  <c r="K489" i="14"/>
  <c r="E427" i="9"/>
  <c r="Q427" i="9" s="1"/>
  <c r="Q469" i="9"/>
  <c r="H481" i="9"/>
  <c r="E406" i="5"/>
  <c r="Q406" i="5" s="1"/>
  <c r="Q448" i="5"/>
  <c r="E448" i="14"/>
  <c r="AS266" i="10"/>
  <c r="G400" i="6"/>
  <c r="C277" i="12"/>
  <c r="C387" i="12"/>
  <c r="C350" i="8"/>
  <c r="C240" i="8"/>
  <c r="G578" i="14"/>
  <c r="C251" i="12"/>
  <c r="C361" i="12"/>
  <c r="C377" i="14"/>
  <c r="C267" i="14"/>
  <c r="C387" i="11"/>
  <c r="C277" i="11"/>
  <c r="C347" i="10"/>
  <c r="C237" i="10"/>
  <c r="C264" i="12"/>
  <c r="C374" i="12"/>
  <c r="E580" i="14"/>
  <c r="Q580" i="14" s="1"/>
  <c r="Q580" i="5"/>
  <c r="N556" i="5"/>
  <c r="N556" i="14" s="1"/>
  <c r="E422" i="6"/>
  <c r="Q422" i="6" s="1"/>
  <c r="C250" i="12"/>
  <c r="C360" i="12"/>
  <c r="M556" i="5"/>
  <c r="M556" i="14" s="1"/>
  <c r="E559" i="14"/>
  <c r="Q559" i="14" s="1"/>
  <c r="Q559" i="5"/>
  <c r="C268" i="10"/>
  <c r="C378" i="10"/>
  <c r="C377" i="10"/>
  <c r="C267" i="10"/>
  <c r="K686" i="5"/>
  <c r="K686" i="14" s="1"/>
  <c r="I694" i="6"/>
  <c r="N606" i="6"/>
  <c r="J652" i="6"/>
  <c r="P606" i="6"/>
  <c r="O606" i="6"/>
  <c r="M606" i="6"/>
  <c r="I606" i="6"/>
  <c r="I652" i="6"/>
  <c r="H606" i="6"/>
  <c r="F606" i="6"/>
  <c r="F652" i="6"/>
  <c r="P652" i="6"/>
  <c r="H652" i="6"/>
  <c r="E652" i="6"/>
  <c r="L606" i="6"/>
  <c r="E606" i="6"/>
  <c r="K606" i="6"/>
  <c r="M652" i="6"/>
  <c r="J606" i="6"/>
  <c r="G606" i="6"/>
  <c r="K652" i="6"/>
  <c r="L652" i="6"/>
  <c r="O652" i="6"/>
  <c r="G652" i="6"/>
  <c r="N652" i="6"/>
  <c r="M619" i="6"/>
  <c r="G619" i="6"/>
  <c r="E619" i="6"/>
  <c r="H619" i="6"/>
  <c r="N619" i="6"/>
  <c r="I619" i="6"/>
  <c r="F619" i="6"/>
  <c r="K619" i="6"/>
  <c r="O619" i="6"/>
  <c r="L619" i="6"/>
  <c r="P619" i="6"/>
  <c r="J619" i="6"/>
  <c r="F95" i="5"/>
  <c r="AT330" i="5"/>
  <c r="AR95" i="5"/>
  <c r="AW95" i="5"/>
  <c r="AT95" i="6"/>
  <c r="AT95" i="8"/>
  <c r="AT95" i="9"/>
  <c r="AT95" i="10"/>
  <c r="AT95" i="11"/>
  <c r="AT95" i="12"/>
  <c r="AT220" i="5"/>
  <c r="AT95" i="14"/>
  <c r="P718" i="6"/>
  <c r="P719" i="6" s="1"/>
  <c r="H933" i="6" s="1"/>
  <c r="S718" i="6"/>
  <c r="S719" i="6" s="1"/>
  <c r="H615" i="6"/>
  <c r="P615" i="6"/>
  <c r="G615" i="6"/>
  <c r="K615" i="6"/>
  <c r="L615" i="6"/>
  <c r="N615" i="6"/>
  <c r="E615" i="6"/>
  <c r="O615" i="6"/>
  <c r="J615" i="6"/>
  <c r="I615" i="6"/>
  <c r="F615" i="6"/>
  <c r="M615" i="6"/>
  <c r="F335" i="5"/>
  <c r="F100" i="6"/>
  <c r="F100" i="8"/>
  <c r="F100" i="9"/>
  <c r="F100" i="10"/>
  <c r="F100" i="11"/>
  <c r="F100" i="12"/>
  <c r="F225" i="5"/>
  <c r="F100" i="14"/>
  <c r="O293" i="5"/>
  <c r="O690" i="5" s="1"/>
  <c r="O58" i="6"/>
  <c r="O58" i="8"/>
  <c r="O58" i="9"/>
  <c r="O58" i="10"/>
  <c r="O58" i="11"/>
  <c r="O58" i="12"/>
  <c r="O183" i="5"/>
  <c r="O58" i="14"/>
  <c r="G683" i="6"/>
  <c r="P549" i="6"/>
  <c r="M549" i="6"/>
  <c r="I641" i="6"/>
  <c r="F549" i="6"/>
  <c r="I549" i="6"/>
  <c r="K641" i="6"/>
  <c r="P641" i="6"/>
  <c r="J641" i="6"/>
  <c r="N549" i="6"/>
  <c r="J549" i="6"/>
  <c r="F641" i="6"/>
  <c r="L549" i="6"/>
  <c r="H549" i="6"/>
  <c r="E641" i="6"/>
  <c r="O641" i="6"/>
  <c r="G641" i="6"/>
  <c r="E549" i="6"/>
  <c r="L641" i="6"/>
  <c r="O549" i="6"/>
  <c r="N641" i="6"/>
  <c r="K549" i="6"/>
  <c r="M641" i="6"/>
  <c r="H641" i="6"/>
  <c r="G549" i="6"/>
  <c r="AQ684" i="6"/>
  <c r="AK718" i="6"/>
  <c r="AK719" i="6" s="1"/>
  <c r="F683" i="6"/>
  <c r="L595" i="6"/>
  <c r="E595" i="6"/>
  <c r="J595" i="6"/>
  <c r="M595" i="6"/>
  <c r="N595" i="6"/>
  <c r="F595" i="6"/>
  <c r="K595" i="6"/>
  <c r="I595" i="6"/>
  <c r="H595" i="6"/>
  <c r="P595" i="6"/>
  <c r="G595" i="6"/>
  <c r="O595" i="6"/>
  <c r="G699" i="6"/>
  <c r="L657" i="6"/>
  <c r="F657" i="6"/>
  <c r="P657" i="6"/>
  <c r="K657" i="6"/>
  <c r="I565" i="6"/>
  <c r="N565" i="6"/>
  <c r="H565" i="6"/>
  <c r="E565" i="6"/>
  <c r="G565" i="6"/>
  <c r="P565" i="6"/>
  <c r="J657" i="6"/>
  <c r="E657" i="6"/>
  <c r="H657" i="6"/>
  <c r="F565" i="6"/>
  <c r="L565" i="6"/>
  <c r="M565" i="6"/>
  <c r="J565" i="6"/>
  <c r="K565" i="6"/>
  <c r="N657" i="6"/>
  <c r="G657" i="6"/>
  <c r="O657" i="6"/>
  <c r="O565" i="6"/>
  <c r="I657" i="6"/>
  <c r="M657" i="6"/>
  <c r="L704" i="6"/>
  <c r="L718" i="6" s="1"/>
  <c r="L719" i="6" s="1"/>
  <c r="AD707" i="6"/>
  <c r="L574" i="6"/>
  <c r="K666" i="6"/>
  <c r="I574" i="6"/>
  <c r="L666" i="6"/>
  <c r="K574" i="6"/>
  <c r="N666" i="6"/>
  <c r="F574" i="6"/>
  <c r="I666" i="6"/>
  <c r="F666" i="6"/>
  <c r="P574" i="6"/>
  <c r="E574" i="6"/>
  <c r="G666" i="6"/>
  <c r="M574" i="6"/>
  <c r="J574" i="6"/>
  <c r="O574" i="6"/>
  <c r="P666" i="6"/>
  <c r="N574" i="6"/>
  <c r="E666" i="6"/>
  <c r="M666" i="6"/>
  <c r="G574" i="6"/>
  <c r="H666" i="6"/>
  <c r="H574" i="6"/>
  <c r="O666" i="6"/>
  <c r="J666" i="6"/>
  <c r="AJ686" i="8"/>
  <c r="AJ718" i="8" s="1"/>
  <c r="AJ719" i="8" s="1"/>
  <c r="Y718" i="8"/>
  <c r="Y719" i="8" s="1"/>
  <c r="Z718" i="8"/>
  <c r="Z719" i="8" s="1"/>
  <c r="AE718" i="8"/>
  <c r="AE719" i="8" s="1"/>
  <c r="AN699" i="8"/>
  <c r="AN718" i="8" s="1"/>
  <c r="AN719" i="8" s="1"/>
  <c r="L684" i="8"/>
  <c r="L718" i="8" s="1"/>
  <c r="L719" i="8" s="1"/>
  <c r="AM718" i="8"/>
  <c r="AM719" i="8" s="1"/>
  <c r="AX702" i="8"/>
  <c r="AR707" i="8"/>
  <c r="AX718" i="9"/>
  <c r="AX719" i="9" s="1"/>
  <c r="Q718" i="9"/>
  <c r="Q719" i="9" s="1"/>
  <c r="G684" i="9"/>
  <c r="O642" i="9"/>
  <c r="O550" i="9"/>
  <c r="P550" i="9"/>
  <c r="I550" i="9"/>
  <c r="P642" i="9"/>
  <c r="J642" i="9"/>
  <c r="N550" i="9"/>
  <c r="I642" i="9"/>
  <c r="F550" i="9"/>
  <c r="M642" i="9"/>
  <c r="L642" i="9"/>
  <c r="H642" i="9"/>
  <c r="G550" i="9"/>
  <c r="E550" i="9"/>
  <c r="H550" i="9"/>
  <c r="J550" i="9"/>
  <c r="N642" i="9"/>
  <c r="M550" i="9"/>
  <c r="K550" i="9"/>
  <c r="E642" i="9"/>
  <c r="L550" i="9"/>
  <c r="F642" i="9"/>
  <c r="G642" i="9"/>
  <c r="K642" i="9"/>
  <c r="L718" i="9"/>
  <c r="L719" i="9" s="1"/>
  <c r="W718" i="9"/>
  <c r="W719" i="9" s="1"/>
  <c r="G698" i="9"/>
  <c r="L564" i="9"/>
  <c r="J564" i="9"/>
  <c r="N656" i="9"/>
  <c r="G656" i="9"/>
  <c r="M656" i="9"/>
  <c r="H656" i="9"/>
  <c r="F656" i="9"/>
  <c r="P564" i="9"/>
  <c r="H564" i="9"/>
  <c r="I656" i="9"/>
  <c r="O564" i="9"/>
  <c r="E656" i="9"/>
  <c r="F564" i="9"/>
  <c r="K656" i="9"/>
  <c r="E564" i="9"/>
  <c r="L656" i="9"/>
  <c r="O656" i="9"/>
  <c r="N564" i="9"/>
  <c r="M564" i="9"/>
  <c r="I564" i="9"/>
  <c r="G564" i="9"/>
  <c r="P656" i="9"/>
  <c r="J656" i="9"/>
  <c r="K564" i="9"/>
  <c r="G612" i="9"/>
  <c r="P612" i="9"/>
  <c r="I612" i="9"/>
  <c r="L612" i="9"/>
  <c r="F612" i="9"/>
  <c r="J612" i="9"/>
  <c r="O612" i="9"/>
  <c r="E612" i="9"/>
  <c r="H612" i="9"/>
  <c r="N612" i="9"/>
  <c r="M612" i="9"/>
  <c r="K612" i="9"/>
  <c r="M596" i="9"/>
  <c r="H596" i="9"/>
  <c r="F596" i="9"/>
  <c r="N596" i="9"/>
  <c r="E596" i="9"/>
  <c r="K596" i="9"/>
  <c r="P596" i="9"/>
  <c r="J596" i="9"/>
  <c r="L596" i="9"/>
  <c r="G596" i="9"/>
  <c r="I596" i="9"/>
  <c r="O596" i="9"/>
  <c r="AI699" i="9"/>
  <c r="AI718" i="9" s="1"/>
  <c r="AI719" i="9" s="1"/>
  <c r="AO718" i="10"/>
  <c r="AO719" i="10" s="1"/>
  <c r="M933" i="10" s="1"/>
  <c r="R718" i="10"/>
  <c r="R719" i="10" s="1"/>
  <c r="AU686" i="10"/>
  <c r="AW718" i="10"/>
  <c r="AW719" i="10" s="1"/>
  <c r="J684" i="10"/>
  <c r="J718" i="10" s="1"/>
  <c r="J719" i="10" s="1"/>
  <c r="AV699" i="10"/>
  <c r="AV718" i="10" s="1"/>
  <c r="AV719" i="10" s="1"/>
  <c r="I708" i="10"/>
  <c r="F666" i="10"/>
  <c r="M666" i="10"/>
  <c r="J666" i="10"/>
  <c r="G666" i="10"/>
  <c r="N620" i="10"/>
  <c r="P620" i="10"/>
  <c r="O620" i="10"/>
  <c r="H620" i="10"/>
  <c r="O666" i="10"/>
  <c r="P666" i="10"/>
  <c r="H666" i="10"/>
  <c r="L620" i="10"/>
  <c r="F620" i="10"/>
  <c r="I620" i="10"/>
  <c r="M620" i="10"/>
  <c r="G620" i="10"/>
  <c r="E666" i="10"/>
  <c r="N666" i="10"/>
  <c r="L666" i="10"/>
  <c r="J620" i="10"/>
  <c r="E620" i="10"/>
  <c r="K620" i="10"/>
  <c r="I666" i="10"/>
  <c r="K666" i="10"/>
  <c r="I716" i="10"/>
  <c r="L674" i="10"/>
  <c r="M674" i="10"/>
  <c r="F674" i="10"/>
  <c r="K674" i="10"/>
  <c r="J674" i="10"/>
  <c r="N674" i="10"/>
  <c r="H674" i="10"/>
  <c r="G674" i="10"/>
  <c r="O674" i="10"/>
  <c r="P674" i="10"/>
  <c r="I674" i="10"/>
  <c r="E674" i="10"/>
  <c r="J703" i="11"/>
  <c r="AA713" i="11"/>
  <c r="AA713" i="14" s="1"/>
  <c r="AW698" i="11"/>
  <c r="AW718" i="11" s="1"/>
  <c r="AW719" i="11" s="1"/>
  <c r="AN703" i="11"/>
  <c r="AU685" i="11"/>
  <c r="AU718" i="11" s="1"/>
  <c r="AU719" i="11" s="1"/>
  <c r="W718" i="11"/>
  <c r="W719" i="11" s="1"/>
  <c r="F602" i="11"/>
  <c r="K602" i="11"/>
  <c r="H602" i="11"/>
  <c r="P602" i="11"/>
  <c r="L602" i="11"/>
  <c r="M602" i="11"/>
  <c r="I602" i="11"/>
  <c r="J602" i="11"/>
  <c r="O602" i="11"/>
  <c r="E602" i="11"/>
  <c r="N602" i="11"/>
  <c r="G602" i="11"/>
  <c r="AO699" i="11"/>
  <c r="AO718" i="11" s="1"/>
  <c r="AO719" i="11" s="1"/>
  <c r="M933" i="11" s="1"/>
  <c r="M934" i="11" s="1"/>
  <c r="G685" i="11"/>
  <c r="F551" i="11"/>
  <c r="K551" i="11"/>
  <c r="E551" i="11"/>
  <c r="E643" i="11"/>
  <c r="N551" i="11"/>
  <c r="H551" i="11"/>
  <c r="G551" i="11"/>
  <c r="P643" i="11"/>
  <c r="P551" i="11"/>
  <c r="M643" i="11"/>
  <c r="G643" i="11"/>
  <c r="I551" i="11"/>
  <c r="I643" i="11"/>
  <c r="O551" i="11"/>
  <c r="H643" i="11"/>
  <c r="J551" i="11"/>
  <c r="M551" i="11"/>
  <c r="O643" i="11"/>
  <c r="N643" i="11"/>
  <c r="K643" i="11"/>
  <c r="L643" i="11"/>
  <c r="L551" i="11"/>
  <c r="F643" i="11"/>
  <c r="J643" i="11"/>
  <c r="M718" i="11"/>
  <c r="M719" i="11" s="1"/>
  <c r="AB694" i="11"/>
  <c r="AB718" i="11" s="1"/>
  <c r="AB719" i="11" s="1"/>
  <c r="AR713" i="11"/>
  <c r="AR713" i="14" s="1"/>
  <c r="F711" i="11"/>
  <c r="H623" i="11"/>
  <c r="J623" i="11"/>
  <c r="F623" i="11"/>
  <c r="K623" i="11"/>
  <c r="O623" i="11"/>
  <c r="E623" i="11"/>
  <c r="L623" i="11"/>
  <c r="P623" i="11"/>
  <c r="G623" i="11"/>
  <c r="I623" i="11"/>
  <c r="N623" i="11"/>
  <c r="M623" i="11"/>
  <c r="M718" i="12"/>
  <c r="M719" i="12" s="1"/>
  <c r="AT718" i="12"/>
  <c r="AT719" i="12" s="1"/>
  <c r="L611" i="11"/>
  <c r="H611" i="11"/>
  <c r="P611" i="11"/>
  <c r="I611" i="11"/>
  <c r="F611" i="11"/>
  <c r="O611" i="11"/>
  <c r="N611" i="11"/>
  <c r="M611" i="11"/>
  <c r="J611" i="11"/>
  <c r="G611" i="11"/>
  <c r="K611" i="11"/>
  <c r="E611" i="11"/>
  <c r="AF708" i="11"/>
  <c r="AF718" i="11" s="1"/>
  <c r="AF719" i="11" s="1"/>
  <c r="Z718" i="11"/>
  <c r="Z719" i="11" s="1"/>
  <c r="AN711" i="11"/>
  <c r="AC711" i="11"/>
  <c r="AC718" i="11" s="1"/>
  <c r="AC719" i="11" s="1"/>
  <c r="X718" i="12"/>
  <c r="X719" i="12" s="1"/>
  <c r="AP718" i="12"/>
  <c r="AP719" i="12" s="1"/>
  <c r="N933" i="12" s="1"/>
  <c r="N934" i="12" s="1"/>
  <c r="J718" i="12"/>
  <c r="J719" i="12" s="1"/>
  <c r="N566" i="11"/>
  <c r="I566" i="11"/>
  <c r="O566" i="11"/>
  <c r="J658" i="11"/>
  <c r="N658" i="11"/>
  <c r="G566" i="11"/>
  <c r="P658" i="11"/>
  <c r="H658" i="11"/>
  <c r="G658" i="11"/>
  <c r="I658" i="11"/>
  <c r="F566" i="11"/>
  <c r="P566" i="11"/>
  <c r="M658" i="11"/>
  <c r="O658" i="11"/>
  <c r="L566" i="11"/>
  <c r="F658" i="11"/>
  <c r="K658" i="11"/>
  <c r="K566" i="11"/>
  <c r="J566" i="11"/>
  <c r="M566" i="11"/>
  <c r="E566" i="11"/>
  <c r="L658" i="11"/>
  <c r="H566" i="11"/>
  <c r="E658" i="11"/>
  <c r="S718" i="12"/>
  <c r="S719" i="12" s="1"/>
  <c r="G685" i="8"/>
  <c r="G690" i="11"/>
  <c r="G708" i="11"/>
  <c r="Z688" i="14"/>
  <c r="G704" i="6"/>
  <c r="F713" i="11"/>
  <c r="F713" i="14" s="1"/>
  <c r="F708" i="6"/>
  <c r="F702" i="9"/>
  <c r="G699" i="9"/>
  <c r="F685" i="12"/>
  <c r="F708" i="9"/>
  <c r="AS204" i="12"/>
  <c r="AS188" i="12"/>
  <c r="I399" i="12"/>
  <c r="F405" i="12"/>
  <c r="K400" i="8"/>
  <c r="K442" i="14"/>
  <c r="K400" i="14" s="1"/>
  <c r="L418" i="8"/>
  <c r="L503" i="14"/>
  <c r="G409" i="12"/>
  <c r="E423" i="12"/>
  <c r="Q423" i="12" s="1"/>
  <c r="Q465" i="12"/>
  <c r="I404" i="12"/>
  <c r="Q446" i="12"/>
  <c r="AW254" i="12"/>
  <c r="AW262" i="12"/>
  <c r="Q513" i="12"/>
  <c r="I411" i="12"/>
  <c r="AS242" i="8"/>
  <c r="AW266" i="12"/>
  <c r="E418" i="12"/>
  <c r="Q418" i="12" s="1"/>
  <c r="Q460" i="12"/>
  <c r="AS264" i="8"/>
  <c r="F401" i="8"/>
  <c r="F443" i="14"/>
  <c r="N414" i="8"/>
  <c r="N456" i="14"/>
  <c r="Q510" i="8"/>
  <c r="AS237" i="8"/>
  <c r="J419" i="8"/>
  <c r="J461" i="14"/>
  <c r="J419" i="14" s="1"/>
  <c r="AS239" i="8"/>
  <c r="G504" i="14"/>
  <c r="N430" i="8"/>
  <c r="N472" i="14"/>
  <c r="N430" i="14" s="1"/>
  <c r="AS272" i="11"/>
  <c r="AW254" i="8"/>
  <c r="L406" i="8"/>
  <c r="L448" i="14"/>
  <c r="J422" i="8"/>
  <c r="J464" i="14"/>
  <c r="J422" i="14" s="1"/>
  <c r="M515" i="14"/>
  <c r="AS243" i="8"/>
  <c r="AS249" i="8"/>
  <c r="N404" i="8"/>
  <c r="N446" i="14"/>
  <c r="N404" i="14" s="1"/>
  <c r="I491" i="14"/>
  <c r="AS269" i="8"/>
  <c r="AS242" i="11"/>
  <c r="E428" i="11"/>
  <c r="Q470" i="11"/>
  <c r="L498" i="11"/>
  <c r="E498" i="11"/>
  <c r="G427" i="8"/>
  <c r="G469" i="14"/>
  <c r="G427" i="14" s="1"/>
  <c r="P427" i="8"/>
  <c r="P469" i="14"/>
  <c r="P427" i="14" s="1"/>
  <c r="E419" i="11"/>
  <c r="Q461" i="11"/>
  <c r="J453" i="11"/>
  <c r="J411" i="11" s="1"/>
  <c r="G423" i="11"/>
  <c r="G465" i="14"/>
  <c r="G423" i="14" s="1"/>
  <c r="F422" i="11"/>
  <c r="L410" i="11"/>
  <c r="L452" i="14"/>
  <c r="L410" i="14" s="1"/>
  <c r="K414" i="11"/>
  <c r="N409" i="11"/>
  <c r="M408" i="11"/>
  <c r="Q515" i="11"/>
  <c r="Q486" i="11"/>
  <c r="M457" i="11"/>
  <c r="M415" i="11" s="1"/>
  <c r="AS189" i="6"/>
  <c r="AS205" i="6"/>
  <c r="M401" i="8"/>
  <c r="M443" i="14"/>
  <c r="M401" i="14" s="1"/>
  <c r="E402" i="8"/>
  <c r="Q402" i="8" s="1"/>
  <c r="E444" i="14"/>
  <c r="Q444" i="8"/>
  <c r="N428" i="8"/>
  <c r="N470" i="14"/>
  <c r="N428" i="14" s="1"/>
  <c r="I414" i="8"/>
  <c r="I456" i="14"/>
  <c r="I414" i="14" s="1"/>
  <c r="Q487" i="8"/>
  <c r="P499" i="14"/>
  <c r="Q490" i="8"/>
  <c r="J421" i="8"/>
  <c r="N499" i="14"/>
  <c r="I422" i="8"/>
  <c r="I464" i="14"/>
  <c r="I422" i="14" s="1"/>
  <c r="G495" i="14"/>
  <c r="N418" i="8"/>
  <c r="N460" i="14"/>
  <c r="N418" i="14" s="1"/>
  <c r="M495" i="14"/>
  <c r="K503" i="14"/>
  <c r="F486" i="14"/>
  <c r="AS271" i="11"/>
  <c r="Q491" i="11"/>
  <c r="F427" i="11"/>
  <c r="F409" i="8"/>
  <c r="F451" i="14"/>
  <c r="F409" i="14" s="1"/>
  <c r="AS236" i="11"/>
  <c r="L418" i="11"/>
  <c r="L460" i="14"/>
  <c r="AS176" i="6"/>
  <c r="AS186" i="6"/>
  <c r="AS244" i="6"/>
  <c r="AS272" i="6"/>
  <c r="AS247" i="9"/>
  <c r="AS263" i="9"/>
  <c r="AS181" i="10"/>
  <c r="H410" i="5"/>
  <c r="H452" i="14"/>
  <c r="H410" i="14" s="1"/>
  <c r="AS257" i="11"/>
  <c r="AS262" i="6"/>
  <c r="AS270" i="6"/>
  <c r="AS177" i="10"/>
  <c r="AS230" i="10"/>
  <c r="AS246" i="10"/>
  <c r="AS262" i="10"/>
  <c r="AS188" i="6"/>
  <c r="E401" i="6"/>
  <c r="Q401" i="6" s="1"/>
  <c r="Q443" i="6"/>
  <c r="E443" i="14"/>
  <c r="E408" i="9"/>
  <c r="Q408" i="9" s="1"/>
  <c r="Q450" i="9"/>
  <c r="K428" i="11"/>
  <c r="K510" i="11"/>
  <c r="K510" i="14" s="1"/>
  <c r="G402" i="11"/>
  <c r="P492" i="11"/>
  <c r="Q513" i="11"/>
  <c r="L419" i="11"/>
  <c r="H507" i="14"/>
  <c r="Q490" i="11"/>
  <c r="O402" i="11"/>
  <c r="E410" i="11"/>
  <c r="Q452" i="11"/>
  <c r="J401" i="11"/>
  <c r="AS239" i="10"/>
  <c r="E428" i="10"/>
  <c r="Q428" i="10" s="1"/>
  <c r="Q470" i="10"/>
  <c r="F489" i="14"/>
  <c r="Q510" i="5"/>
  <c r="E410" i="9"/>
  <c r="Q410" i="9" s="1"/>
  <c r="H405" i="6"/>
  <c r="H490" i="14"/>
  <c r="AS205" i="9"/>
  <c r="F402" i="9"/>
  <c r="F487" i="14"/>
  <c r="E409" i="10"/>
  <c r="Q409" i="10" s="1"/>
  <c r="I489" i="14"/>
  <c r="AS263" i="10"/>
  <c r="E427" i="5"/>
  <c r="E469" i="14"/>
  <c r="Q469" i="5"/>
  <c r="AS268" i="10"/>
  <c r="E427" i="6"/>
  <c r="Q427" i="6" s="1"/>
  <c r="Q469" i="6"/>
  <c r="F426" i="9"/>
  <c r="Q426" i="9" s="1"/>
  <c r="H404" i="5"/>
  <c r="C364" i="8"/>
  <c r="C254" i="8"/>
  <c r="G579" i="14"/>
  <c r="E649" i="14"/>
  <c r="Q649" i="14" s="1"/>
  <c r="Q649" i="5"/>
  <c r="C228" i="8"/>
  <c r="C338" i="8"/>
  <c r="C381" i="12"/>
  <c r="C271" i="12"/>
  <c r="P556" i="5"/>
  <c r="P556" i="14" s="1"/>
  <c r="M579" i="14"/>
  <c r="K624" i="14"/>
  <c r="Q608" i="5"/>
  <c r="F608" i="14"/>
  <c r="Q608" i="14" s="1"/>
  <c r="C339" i="10"/>
  <c r="C229" i="10"/>
  <c r="Q653" i="5"/>
  <c r="F653" i="14"/>
  <c r="G400" i="9"/>
  <c r="Q400" i="9" s="1"/>
  <c r="C361" i="9"/>
  <c r="C251" i="9"/>
  <c r="C366" i="10"/>
  <c r="C256" i="10"/>
  <c r="C361" i="10"/>
  <c r="C251" i="10"/>
  <c r="C364" i="11"/>
  <c r="C254" i="11"/>
  <c r="C385" i="10"/>
  <c r="C275" i="10"/>
  <c r="C262" i="9"/>
  <c r="C372" i="9"/>
  <c r="C351" i="6"/>
  <c r="C241" i="6"/>
  <c r="C381" i="6"/>
  <c r="C271" i="6"/>
  <c r="Q555" i="5"/>
  <c r="E555" i="14"/>
  <c r="Q555" i="14" s="1"/>
  <c r="AB698" i="5"/>
  <c r="AB698" i="14" s="1"/>
  <c r="E568" i="5"/>
  <c r="G660" i="5"/>
  <c r="G660" i="14" s="1"/>
  <c r="L568" i="5"/>
  <c r="L568" i="14" s="1"/>
  <c r="L660" i="5"/>
  <c r="L660" i="14" s="1"/>
  <c r="AT700" i="6"/>
  <c r="Y302" i="5"/>
  <c r="Y67" i="6"/>
  <c r="Y67" i="8"/>
  <c r="Y67" i="9"/>
  <c r="Y67" i="10"/>
  <c r="Y67" i="11"/>
  <c r="Y67" i="12"/>
  <c r="Y192" i="5"/>
  <c r="Y67" i="14"/>
  <c r="AR99" i="5"/>
  <c r="F99" i="5"/>
  <c r="BA99" i="5"/>
  <c r="AT334" i="5"/>
  <c r="AT99" i="6"/>
  <c r="AT99" i="8"/>
  <c r="AT99" i="9"/>
  <c r="AT99" i="10"/>
  <c r="AT99" i="11"/>
  <c r="AT99" i="12"/>
  <c r="AT224" i="5"/>
  <c r="AT99" i="14"/>
  <c r="Y303" i="5"/>
  <c r="Y68" i="6"/>
  <c r="Y68" i="8"/>
  <c r="Y68" i="9"/>
  <c r="Y68" i="10"/>
  <c r="Y68" i="11"/>
  <c r="Y68" i="12"/>
  <c r="Y193" i="5"/>
  <c r="Y68" i="14"/>
  <c r="M290" i="5"/>
  <c r="M685" i="5" s="1"/>
  <c r="M685" i="14" s="1"/>
  <c r="AY97" i="5"/>
  <c r="AR97" i="5"/>
  <c r="F97" i="5"/>
  <c r="AU332" i="5"/>
  <c r="AU97" i="6"/>
  <c r="AU97" i="8"/>
  <c r="AU97" i="9"/>
  <c r="AU97" i="10"/>
  <c r="AU97" i="11"/>
  <c r="AU97" i="12"/>
  <c r="AU222" i="5"/>
  <c r="AU97" i="14"/>
  <c r="F303" i="5"/>
  <c r="F302" i="5"/>
  <c r="AG311" i="5"/>
  <c r="AG702" i="5" s="1"/>
  <c r="AG702" i="14" s="1"/>
  <c r="AM316" i="5"/>
  <c r="BC336" i="5"/>
  <c r="BC101" i="6"/>
  <c r="BC101" i="8"/>
  <c r="BC101" i="9"/>
  <c r="BC101" i="10"/>
  <c r="BC101" i="11"/>
  <c r="BC101" i="12"/>
  <c r="BC226" i="5"/>
  <c r="BC101" i="14"/>
  <c r="J718" i="6"/>
  <c r="J719" i="6" s="1"/>
  <c r="BC718" i="6"/>
  <c r="BC719" i="6" s="1"/>
  <c r="AF718" i="6"/>
  <c r="AF719" i="6" s="1"/>
  <c r="AG718" i="6"/>
  <c r="AG719" i="6" s="1"/>
  <c r="X718" i="6"/>
  <c r="X719" i="6" s="1"/>
  <c r="M700" i="6"/>
  <c r="M718" i="6" s="1"/>
  <c r="M719" i="6" s="1"/>
  <c r="BA699" i="6"/>
  <c r="BA718" i="6" s="1"/>
  <c r="BA719" i="6" s="1"/>
  <c r="T699" i="6"/>
  <c r="T718" i="6" s="1"/>
  <c r="T719" i="6" s="1"/>
  <c r="H704" i="6"/>
  <c r="M669" i="6"/>
  <c r="E669" i="6"/>
  <c r="H623" i="6"/>
  <c r="N577" i="6"/>
  <c r="P577" i="6"/>
  <c r="H577" i="6"/>
  <c r="I669" i="6"/>
  <c r="K669" i="6"/>
  <c r="K623" i="6"/>
  <c r="G669" i="6"/>
  <c r="N669" i="6"/>
  <c r="J577" i="6"/>
  <c r="O623" i="6"/>
  <c r="H669" i="6"/>
  <c r="M623" i="6"/>
  <c r="E577" i="6"/>
  <c r="L669" i="6"/>
  <c r="I577" i="6"/>
  <c r="K577" i="6"/>
  <c r="G623" i="6"/>
  <c r="G577" i="6"/>
  <c r="E623" i="6"/>
  <c r="P669" i="6"/>
  <c r="F669" i="6"/>
  <c r="M577" i="6"/>
  <c r="L623" i="6"/>
  <c r="I623" i="6"/>
  <c r="O577" i="6"/>
  <c r="L577" i="6"/>
  <c r="P623" i="6"/>
  <c r="F577" i="6"/>
  <c r="N623" i="6"/>
  <c r="O669" i="6"/>
  <c r="F623" i="6"/>
  <c r="J669" i="6"/>
  <c r="J623" i="6"/>
  <c r="AD700" i="6"/>
  <c r="AD708" i="6"/>
  <c r="H711" i="6"/>
  <c r="AN711" i="6"/>
  <c r="AN718" i="6" s="1"/>
  <c r="AN719" i="6" s="1"/>
  <c r="AD716" i="6"/>
  <c r="M598" i="6"/>
  <c r="G598" i="6"/>
  <c r="F598" i="6"/>
  <c r="E598" i="6"/>
  <c r="N598" i="6"/>
  <c r="O598" i="6"/>
  <c r="P598" i="6"/>
  <c r="I598" i="6"/>
  <c r="L598" i="6"/>
  <c r="J598" i="6"/>
  <c r="H598" i="6"/>
  <c r="K598" i="6"/>
  <c r="M614" i="6"/>
  <c r="H614" i="6"/>
  <c r="F614" i="6"/>
  <c r="I614" i="6"/>
  <c r="L614" i="6"/>
  <c r="K614" i="6"/>
  <c r="O614" i="6"/>
  <c r="G614" i="6"/>
  <c r="J614" i="6"/>
  <c r="E614" i="6"/>
  <c r="P614" i="6"/>
  <c r="N614" i="6"/>
  <c r="AF686" i="8"/>
  <c r="AF718" i="8" s="1"/>
  <c r="AF719" i="8" s="1"/>
  <c r="AV685" i="8"/>
  <c r="AV718" i="8" s="1"/>
  <c r="AV719" i="8" s="1"/>
  <c r="O685" i="8"/>
  <c r="BC718" i="8"/>
  <c r="BC719" i="8" s="1"/>
  <c r="V718" i="8"/>
  <c r="V719" i="8" s="1"/>
  <c r="BB699" i="8"/>
  <c r="BB718" i="8" s="1"/>
  <c r="BB719" i="8" s="1"/>
  <c r="AO699" i="8"/>
  <c r="AO718" i="8" s="1"/>
  <c r="AO719" i="8" s="1"/>
  <c r="M933" i="8" s="1"/>
  <c r="AZ707" i="8"/>
  <c r="AZ718" i="8" s="1"/>
  <c r="AZ719" i="8" s="1"/>
  <c r="W711" i="8"/>
  <c r="W718" i="8" s="1"/>
  <c r="W719" i="8" s="1"/>
  <c r="J577" i="8"/>
  <c r="J669" i="8"/>
  <c r="G577" i="8"/>
  <c r="O577" i="8"/>
  <c r="F669" i="8"/>
  <c r="L577" i="8"/>
  <c r="K669" i="8"/>
  <c r="K577" i="8"/>
  <c r="H669" i="8"/>
  <c r="M669" i="8"/>
  <c r="I669" i="8"/>
  <c r="N669" i="8"/>
  <c r="M577" i="8"/>
  <c r="E577" i="8"/>
  <c r="F577" i="8"/>
  <c r="L669" i="8"/>
  <c r="P577" i="8"/>
  <c r="P669" i="8"/>
  <c r="H577" i="8"/>
  <c r="G669" i="8"/>
  <c r="O669" i="8"/>
  <c r="E669" i="8"/>
  <c r="I577" i="8"/>
  <c r="N577" i="8"/>
  <c r="AJ686" i="9"/>
  <c r="AJ718" i="9" s="1"/>
  <c r="AJ719" i="9" s="1"/>
  <c r="Z718" i="9"/>
  <c r="Z719" i="9" s="1"/>
  <c r="AT718" i="9"/>
  <c r="AT719" i="9" s="1"/>
  <c r="M718" i="9"/>
  <c r="M719" i="9" s="1"/>
  <c r="H718" i="9"/>
  <c r="H719" i="9" s="1"/>
  <c r="AD684" i="9"/>
  <c r="AD718" i="9" s="1"/>
  <c r="AD719" i="9" s="1"/>
  <c r="K933" i="9" s="1"/>
  <c r="AR699" i="9"/>
  <c r="O606" i="9"/>
  <c r="P606" i="9"/>
  <c r="I606" i="9"/>
  <c r="M606" i="9"/>
  <c r="N606" i="9"/>
  <c r="E606" i="9"/>
  <c r="L606" i="9"/>
  <c r="J606" i="9"/>
  <c r="F606" i="9"/>
  <c r="G606" i="9"/>
  <c r="K606" i="9"/>
  <c r="H606" i="9"/>
  <c r="AN699" i="9"/>
  <c r="AN718" i="9" s="1"/>
  <c r="AN719" i="9" s="1"/>
  <c r="G698" i="8"/>
  <c r="I656" i="8"/>
  <c r="L564" i="8"/>
  <c r="J564" i="8"/>
  <c r="M564" i="8"/>
  <c r="E656" i="8"/>
  <c r="F564" i="8"/>
  <c r="K564" i="8"/>
  <c r="L656" i="8"/>
  <c r="J656" i="8"/>
  <c r="K656" i="8"/>
  <c r="O564" i="8"/>
  <c r="G656" i="8"/>
  <c r="F656" i="8"/>
  <c r="I564" i="8"/>
  <c r="P656" i="8"/>
  <c r="N564" i="8"/>
  <c r="O656" i="8"/>
  <c r="M656" i="8"/>
  <c r="P564" i="8"/>
  <c r="N656" i="8"/>
  <c r="H564" i="8"/>
  <c r="H656" i="8"/>
  <c r="G564" i="8"/>
  <c r="E564" i="8"/>
  <c r="AM716" i="9"/>
  <c r="AM718" i="9" s="1"/>
  <c r="AM719" i="9" s="1"/>
  <c r="G716" i="9"/>
  <c r="K674" i="9"/>
  <c r="G674" i="9"/>
  <c r="O674" i="9"/>
  <c r="M674" i="9"/>
  <c r="E674" i="9"/>
  <c r="J582" i="9"/>
  <c r="I674" i="9"/>
  <c r="H582" i="9"/>
  <c r="M582" i="9"/>
  <c r="L582" i="9"/>
  <c r="F582" i="9"/>
  <c r="G582" i="9"/>
  <c r="E582" i="9"/>
  <c r="J674" i="9"/>
  <c r="P582" i="9"/>
  <c r="H674" i="9"/>
  <c r="K582" i="9"/>
  <c r="P674" i="9"/>
  <c r="N674" i="9"/>
  <c r="F674" i="9"/>
  <c r="N582" i="9"/>
  <c r="O582" i="9"/>
  <c r="I582" i="9"/>
  <c r="L674" i="9"/>
  <c r="AF703" i="9"/>
  <c r="T703" i="9"/>
  <c r="T718" i="9" s="1"/>
  <c r="T719" i="9" s="1"/>
  <c r="AX718" i="10"/>
  <c r="AX719" i="10" s="1"/>
  <c r="AP686" i="10"/>
  <c r="AJ704" i="10"/>
  <c r="X686" i="10"/>
  <c r="X718" i="10" s="1"/>
  <c r="X719" i="10" s="1"/>
  <c r="G685" i="10"/>
  <c r="K551" i="10"/>
  <c r="J643" i="10"/>
  <c r="M551" i="10"/>
  <c r="P643" i="10"/>
  <c r="H643" i="10"/>
  <c r="G551" i="10"/>
  <c r="I643" i="10"/>
  <c r="N643" i="10"/>
  <c r="G643" i="10"/>
  <c r="K643" i="10"/>
  <c r="M643" i="10"/>
  <c r="F551" i="10"/>
  <c r="O643" i="10"/>
  <c r="I551" i="10"/>
  <c r="L551" i="10"/>
  <c r="H551" i="10"/>
  <c r="J551" i="10"/>
  <c r="L643" i="10"/>
  <c r="E643" i="10"/>
  <c r="E551" i="10"/>
  <c r="F643" i="10"/>
  <c r="O551" i="10"/>
  <c r="N551" i="10"/>
  <c r="P551" i="10"/>
  <c r="AU718" i="10"/>
  <c r="AU719" i="10" s="1"/>
  <c r="N718" i="10"/>
  <c r="N719" i="10" s="1"/>
  <c r="L700" i="10"/>
  <c r="M669" i="9"/>
  <c r="H577" i="9"/>
  <c r="K669" i="9"/>
  <c r="J669" i="9"/>
  <c r="F669" i="9"/>
  <c r="L669" i="9"/>
  <c r="G669" i="9"/>
  <c r="E669" i="9"/>
  <c r="F577" i="9"/>
  <c r="P577" i="9"/>
  <c r="E577" i="9"/>
  <c r="G577" i="9"/>
  <c r="N669" i="9"/>
  <c r="H669" i="9"/>
  <c r="K577" i="9"/>
  <c r="I577" i="9"/>
  <c r="M577" i="9"/>
  <c r="I669" i="9"/>
  <c r="L577" i="9"/>
  <c r="N577" i="9"/>
  <c r="O669" i="9"/>
  <c r="O577" i="9"/>
  <c r="J577" i="9"/>
  <c r="P669" i="9"/>
  <c r="AY700" i="10"/>
  <c r="AY718" i="10" s="1"/>
  <c r="AY719" i="10" s="1"/>
  <c r="BC686" i="10"/>
  <c r="BC718" i="10" s="1"/>
  <c r="BC719" i="10" s="1"/>
  <c r="AE686" i="10"/>
  <c r="AE718" i="10" s="1"/>
  <c r="AE719" i="10" s="1"/>
  <c r="AJ699" i="10"/>
  <c r="AN703" i="10"/>
  <c r="AN718" i="10" s="1"/>
  <c r="AN719" i="10" s="1"/>
  <c r="AF698" i="10"/>
  <c r="AF718" i="10" s="1"/>
  <c r="AF719" i="10" s="1"/>
  <c r="BA700" i="10"/>
  <c r="AB716" i="10"/>
  <c r="AB718" i="10" s="1"/>
  <c r="AB719" i="10" s="1"/>
  <c r="J933" i="10" s="1"/>
  <c r="G699" i="10"/>
  <c r="E565" i="10"/>
  <c r="P565" i="10"/>
  <c r="L565" i="10"/>
  <c r="K565" i="10"/>
  <c r="O565" i="10"/>
  <c r="N657" i="10"/>
  <c r="H565" i="10"/>
  <c r="I657" i="10"/>
  <c r="J565" i="10"/>
  <c r="N565" i="10"/>
  <c r="M657" i="10"/>
  <c r="M565" i="10"/>
  <c r="O657" i="10"/>
  <c r="G565" i="10"/>
  <c r="F565" i="10"/>
  <c r="L657" i="10"/>
  <c r="G657" i="10"/>
  <c r="J657" i="10"/>
  <c r="E657" i="10"/>
  <c r="H657" i="10"/>
  <c r="F657" i="10"/>
  <c r="K657" i="10"/>
  <c r="I565" i="10"/>
  <c r="P657" i="10"/>
  <c r="AA718" i="10"/>
  <c r="AA719" i="10" s="1"/>
  <c r="AX718" i="11"/>
  <c r="AX719" i="11" s="1"/>
  <c r="G699" i="11"/>
  <c r="E657" i="11"/>
  <c r="M657" i="11"/>
  <c r="L565" i="11"/>
  <c r="P565" i="11"/>
  <c r="F657" i="11"/>
  <c r="J657" i="11"/>
  <c r="N657" i="11"/>
  <c r="G565" i="11"/>
  <c r="E565" i="11"/>
  <c r="F565" i="11"/>
  <c r="J565" i="11"/>
  <c r="H565" i="11"/>
  <c r="M565" i="11"/>
  <c r="O565" i="11"/>
  <c r="K565" i="11"/>
  <c r="N565" i="11"/>
  <c r="G657" i="11"/>
  <c r="H657" i="11"/>
  <c r="L657" i="11"/>
  <c r="P657" i="11"/>
  <c r="O657" i="11"/>
  <c r="I565" i="11"/>
  <c r="I657" i="11"/>
  <c r="K657" i="11"/>
  <c r="BC685" i="11"/>
  <c r="BC718" i="11" s="1"/>
  <c r="BC719" i="11" s="1"/>
  <c r="AE718" i="11"/>
  <c r="AE719" i="11" s="1"/>
  <c r="BA718" i="11"/>
  <c r="BA719" i="11" s="1"/>
  <c r="N690" i="11"/>
  <c r="N718" i="11" s="1"/>
  <c r="N719" i="11" s="1"/>
  <c r="Q702" i="11"/>
  <c r="Q718" i="11" s="1"/>
  <c r="Q719" i="11" s="1"/>
  <c r="J711" i="11"/>
  <c r="U718" i="11"/>
  <c r="U719" i="11" s="1"/>
  <c r="AJ694" i="11"/>
  <c r="AJ718" i="11" s="1"/>
  <c r="AJ719" i="11" s="1"/>
  <c r="AJ685" i="12"/>
  <c r="AJ718" i="12" s="1"/>
  <c r="AJ719" i="12" s="1"/>
  <c r="Q718" i="12"/>
  <c r="Q719" i="12" s="1"/>
  <c r="W718" i="12"/>
  <c r="W719" i="12" s="1"/>
  <c r="V718" i="11"/>
  <c r="V719" i="11" s="1"/>
  <c r="BA718" i="12"/>
  <c r="BA719" i="12" s="1"/>
  <c r="T718" i="12"/>
  <c r="T719" i="12" s="1"/>
  <c r="AL718" i="12"/>
  <c r="AL719" i="12" s="1"/>
  <c r="AN694" i="12"/>
  <c r="AX707" i="12"/>
  <c r="AX718" i="12" s="1"/>
  <c r="AX719" i="12" s="1"/>
  <c r="AA718" i="12"/>
  <c r="AA719" i="12" s="1"/>
  <c r="R688" i="14"/>
  <c r="K619" i="12"/>
  <c r="P619" i="12"/>
  <c r="E619" i="12"/>
  <c r="O619" i="12"/>
  <c r="M619" i="12"/>
  <c r="J619" i="12"/>
  <c r="L619" i="12"/>
  <c r="N619" i="12"/>
  <c r="F619" i="12"/>
  <c r="I619" i="12"/>
  <c r="H619" i="12"/>
  <c r="G619" i="12"/>
  <c r="S712" i="14"/>
  <c r="G694" i="11"/>
  <c r="G685" i="12"/>
  <c r="Z706" i="14"/>
  <c r="G684" i="6"/>
  <c r="R712" i="14"/>
  <c r="F700" i="10"/>
  <c r="F700" i="6"/>
  <c r="F686" i="6"/>
  <c r="F704" i="10"/>
  <c r="F686" i="9"/>
  <c r="AS236" i="12"/>
  <c r="AS218" i="12"/>
  <c r="AS202" i="12"/>
  <c r="AS186" i="12"/>
  <c r="AS232" i="12"/>
  <c r="AS244" i="12"/>
  <c r="F703" i="6"/>
  <c r="I414" i="12"/>
  <c r="Q456" i="12"/>
  <c r="F490" i="14"/>
  <c r="K405" i="8"/>
  <c r="K447" i="14"/>
  <c r="K405" i="14" s="1"/>
  <c r="Q484" i="12"/>
  <c r="G406" i="12"/>
  <c r="BA178" i="12"/>
  <c r="BA186" i="12"/>
  <c r="BA189" i="12"/>
  <c r="BA202" i="12"/>
  <c r="BA205" i="12"/>
  <c r="BA218" i="12"/>
  <c r="BA221" i="12"/>
  <c r="BA179" i="12"/>
  <c r="BA192" i="12"/>
  <c r="BA195" i="12"/>
  <c r="BA208" i="12"/>
  <c r="BA211" i="12"/>
  <c r="BA247" i="12"/>
  <c r="BA249" i="12"/>
  <c r="BA251" i="12"/>
  <c r="BA253" i="12"/>
  <c r="BA255" i="12"/>
  <c r="BA257" i="12"/>
  <c r="BA259" i="12"/>
  <c r="BA261" i="12"/>
  <c r="BA263" i="12"/>
  <c r="BA265" i="12"/>
  <c r="BA267" i="12"/>
  <c r="BA269" i="12"/>
  <c r="BA271" i="12"/>
  <c r="BA273" i="12"/>
  <c r="BA275" i="12"/>
  <c r="BA277" i="12"/>
  <c r="BA182" i="12"/>
  <c r="BA185" i="12"/>
  <c r="BA198" i="12"/>
  <c r="BA201" i="12"/>
  <c r="BA214" i="12"/>
  <c r="BA217" i="12"/>
  <c r="BA230" i="12"/>
  <c r="BA233" i="12"/>
  <c r="BA188" i="12"/>
  <c r="BA191" i="12"/>
  <c r="BA204" i="12"/>
  <c r="BA207" i="12"/>
  <c r="BA220" i="12"/>
  <c r="BA223" i="12"/>
  <c r="BA181" i="12"/>
  <c r="BA194" i="12"/>
  <c r="BA197" i="12"/>
  <c r="BA210" i="12"/>
  <c r="BA213" i="12"/>
  <c r="BA226" i="12"/>
  <c r="BA229" i="12"/>
  <c r="BA242" i="12"/>
  <c r="BA245" i="12"/>
  <c r="BA176" i="12"/>
  <c r="BA184" i="12"/>
  <c r="BA187" i="12"/>
  <c r="BA200" i="12"/>
  <c r="BA203" i="12"/>
  <c r="BA216" i="12"/>
  <c r="BA219" i="12"/>
  <c r="BA232" i="12"/>
  <c r="BA235" i="12"/>
  <c r="BA246" i="12"/>
  <c r="BA248" i="12"/>
  <c r="BA225" i="12"/>
  <c r="BA264" i="12"/>
  <c r="BA190" i="12"/>
  <c r="BA196" i="12"/>
  <c r="BA199" i="12"/>
  <c r="BA222" i="12"/>
  <c r="BA244" i="12"/>
  <c r="BA276" i="12"/>
  <c r="BA209" i="12"/>
  <c r="BA274" i="12"/>
  <c r="BA228" i="12"/>
  <c r="BA272" i="12"/>
  <c r="BA183" i="12"/>
  <c r="BA206" i="12"/>
  <c r="BA231" i="12"/>
  <c r="BA270" i="12"/>
  <c r="BA177" i="12"/>
  <c r="BA180" i="12"/>
  <c r="BA212" i="12"/>
  <c r="BA215" i="12"/>
  <c r="BA241" i="12"/>
  <c r="BA268" i="12"/>
  <c r="BA193" i="12"/>
  <c r="BA238" i="12"/>
  <c r="BA250" i="12"/>
  <c r="BA252" i="12"/>
  <c r="BA254" i="12"/>
  <c r="BA256" i="12"/>
  <c r="BA258" i="12"/>
  <c r="BA260" i="12"/>
  <c r="BA262" i="12"/>
  <c r="BA266" i="12"/>
  <c r="BA173" i="12"/>
  <c r="J400" i="12"/>
  <c r="Q442" i="12"/>
  <c r="E409" i="12"/>
  <c r="Q409" i="12" s="1"/>
  <c r="Q451" i="12"/>
  <c r="Q508" i="12"/>
  <c r="AS207" i="8"/>
  <c r="F427" i="12"/>
  <c r="AS235" i="8"/>
  <c r="E416" i="12"/>
  <c r="Q416" i="12" s="1"/>
  <c r="Q458" i="12"/>
  <c r="AS240" i="12"/>
  <c r="G422" i="12"/>
  <c r="E430" i="12"/>
  <c r="Q430" i="12" s="1"/>
  <c r="Q472" i="12"/>
  <c r="AS232" i="8"/>
  <c r="AS240" i="8"/>
  <c r="G428" i="8"/>
  <c r="G470" i="14"/>
  <c r="BA243" i="12"/>
  <c r="E414" i="12"/>
  <c r="AS255" i="8"/>
  <c r="L425" i="8"/>
  <c r="AS184" i="11"/>
  <c r="E401" i="8"/>
  <c r="Q401" i="8" s="1"/>
  <c r="Q443" i="8"/>
  <c r="F414" i="8"/>
  <c r="F456" i="14"/>
  <c r="AS198" i="11"/>
  <c r="G499" i="14"/>
  <c r="E419" i="8"/>
  <c r="Q461" i="8"/>
  <c r="E461" i="14"/>
  <c r="E417" i="8"/>
  <c r="Q459" i="8"/>
  <c r="Q504" i="8"/>
  <c r="F430" i="8"/>
  <c r="F472" i="14"/>
  <c r="F430" i="14" s="1"/>
  <c r="AS270" i="11"/>
  <c r="AS256" i="8"/>
  <c r="AW270" i="8"/>
  <c r="AS272" i="8"/>
  <c r="P422" i="8"/>
  <c r="P464" i="14"/>
  <c r="P422" i="14" s="1"/>
  <c r="E515" i="14"/>
  <c r="Q515" i="8"/>
  <c r="AS265" i="8"/>
  <c r="F404" i="8"/>
  <c r="F446" i="14"/>
  <c r="F404" i="14" s="1"/>
  <c r="O491" i="14"/>
  <c r="BA269" i="8"/>
  <c r="Q494" i="8"/>
  <c r="Q503" i="11"/>
  <c r="AS182" i="11"/>
  <c r="I510" i="11"/>
  <c r="I510" i="14" s="1"/>
  <c r="BA246" i="8"/>
  <c r="BA260" i="8"/>
  <c r="M427" i="8"/>
  <c r="M469" i="14"/>
  <c r="M427" i="14" s="1"/>
  <c r="H427" i="8"/>
  <c r="H469" i="14"/>
  <c r="H427" i="14" s="1"/>
  <c r="O453" i="11"/>
  <c r="O411" i="11" s="1"/>
  <c r="Q502" i="11"/>
  <c r="L423" i="11"/>
  <c r="K422" i="11"/>
  <c r="K464" i="14"/>
  <c r="K422" i="14" s="1"/>
  <c r="F410" i="11"/>
  <c r="F452" i="14"/>
  <c r="F410" i="14" s="1"/>
  <c r="H419" i="11"/>
  <c r="F417" i="11"/>
  <c r="Q459" i="11"/>
  <c r="M406" i="11"/>
  <c r="M448" i="14"/>
  <c r="M406" i="14" s="1"/>
  <c r="L492" i="11"/>
  <c r="O400" i="11"/>
  <c r="N399" i="11"/>
  <c r="J457" i="11"/>
  <c r="J415" i="11" s="1"/>
  <c r="Q512" i="11"/>
  <c r="H423" i="11"/>
  <c r="G422" i="11"/>
  <c r="E414" i="11"/>
  <c r="Q414" i="11" s="1"/>
  <c r="Q456" i="11"/>
  <c r="AS187" i="6"/>
  <c r="AS203" i="6"/>
  <c r="P423" i="8"/>
  <c r="P465" i="14"/>
  <c r="P423" i="14" s="1"/>
  <c r="P515" i="14"/>
  <c r="N400" i="8"/>
  <c r="N442" i="14"/>
  <c r="N400" i="14" s="1"/>
  <c r="M485" i="14"/>
  <c r="J512" i="14"/>
  <c r="I404" i="8"/>
  <c r="I446" i="14"/>
  <c r="I404" i="14" s="1"/>
  <c r="E426" i="8"/>
  <c r="Q426" i="8" s="1"/>
  <c r="Q468" i="8"/>
  <c r="P510" i="14"/>
  <c r="O495" i="14"/>
  <c r="J416" i="8"/>
  <c r="P425" i="8"/>
  <c r="O414" i="8"/>
  <c r="O456" i="14"/>
  <c r="O414" i="14" s="1"/>
  <c r="N491" i="14"/>
  <c r="I417" i="8"/>
  <c r="G490" i="14"/>
  <c r="P405" i="8"/>
  <c r="P447" i="14"/>
  <c r="P405" i="14" s="1"/>
  <c r="N410" i="8"/>
  <c r="N452" i="14"/>
  <c r="N410" i="14" s="1"/>
  <c r="G419" i="8"/>
  <c r="AS210" i="9"/>
  <c r="AS267" i="8"/>
  <c r="I427" i="11"/>
  <c r="M409" i="8"/>
  <c r="M451" i="14"/>
  <c r="M409" i="14" s="1"/>
  <c r="E409" i="8"/>
  <c r="Q451" i="8"/>
  <c r="G418" i="11"/>
  <c r="AS188" i="9"/>
  <c r="H483" i="9"/>
  <c r="I483" i="9"/>
  <c r="K483" i="9"/>
  <c r="M483" i="9"/>
  <c r="O483" i="9"/>
  <c r="F483" i="9"/>
  <c r="J483" i="9"/>
  <c r="L483" i="9"/>
  <c r="N483" i="9"/>
  <c r="P483" i="9"/>
  <c r="E510" i="11"/>
  <c r="E510" i="14" s="1"/>
  <c r="AS250" i="6"/>
  <c r="F482" i="9"/>
  <c r="G482" i="9"/>
  <c r="J482" i="9"/>
  <c r="L482" i="9"/>
  <c r="N482" i="9"/>
  <c r="P482" i="9"/>
  <c r="E482" i="9"/>
  <c r="H482" i="9"/>
  <c r="I482" i="9"/>
  <c r="K482" i="9"/>
  <c r="M482" i="9"/>
  <c r="O482" i="9"/>
  <c r="AS241" i="9"/>
  <c r="AS257" i="9"/>
  <c r="AS273" i="9"/>
  <c r="AS187" i="10"/>
  <c r="AS195" i="10"/>
  <c r="AS203" i="10"/>
  <c r="AS178" i="9"/>
  <c r="E423" i="11"/>
  <c r="AS228" i="10"/>
  <c r="AS244" i="10"/>
  <c r="AS260" i="10"/>
  <c r="AS180" i="11"/>
  <c r="P404" i="11"/>
  <c r="K418" i="11"/>
  <c r="P457" i="11"/>
  <c r="P415" i="11" s="1"/>
  <c r="Q493" i="11"/>
  <c r="L491" i="14"/>
  <c r="L404" i="11"/>
  <c r="O428" i="11"/>
  <c r="L453" i="11"/>
  <c r="L411" i="11" s="1"/>
  <c r="H400" i="11"/>
  <c r="M401" i="11"/>
  <c r="Q417" i="9"/>
  <c r="Q495" i="10"/>
  <c r="E489" i="14"/>
  <c r="Q489" i="5"/>
  <c r="Q502" i="9"/>
  <c r="Q428" i="5"/>
  <c r="Q402" i="9"/>
  <c r="H522" i="9"/>
  <c r="AS198" i="6"/>
  <c r="G513" i="14"/>
  <c r="Q513" i="6"/>
  <c r="G418" i="6"/>
  <c r="G460" i="14"/>
  <c r="G418" i="14" s="1"/>
  <c r="Q487" i="9"/>
  <c r="Q402" i="6"/>
  <c r="J489" i="14"/>
  <c r="Q489" i="8"/>
  <c r="AS229" i="10"/>
  <c r="Q487" i="6"/>
  <c r="H419" i="6"/>
  <c r="H504" i="14"/>
  <c r="G418" i="9"/>
  <c r="Q418" i="9" s="1"/>
  <c r="Q460" i="9"/>
  <c r="AS247" i="10"/>
  <c r="E402" i="5"/>
  <c r="Q410" i="6"/>
  <c r="F427" i="5"/>
  <c r="F469" i="14"/>
  <c r="F427" i="14" s="1"/>
  <c r="AS241" i="10"/>
  <c r="AS270" i="10"/>
  <c r="Q495" i="6"/>
  <c r="E495" i="14"/>
  <c r="E419" i="10"/>
  <c r="Q419" i="10" s="1"/>
  <c r="G402" i="5"/>
  <c r="H414" i="5"/>
  <c r="Q414" i="5" s="1"/>
  <c r="F578" i="14"/>
  <c r="Q673" i="5"/>
  <c r="E673" i="14"/>
  <c r="Q673" i="14" s="1"/>
  <c r="E419" i="9"/>
  <c r="Q419" i="9" s="1"/>
  <c r="Q578" i="5"/>
  <c r="E578" i="14"/>
  <c r="E571" i="14"/>
  <c r="Q571" i="14" s="1"/>
  <c r="Q571" i="5"/>
  <c r="N578" i="14"/>
  <c r="F404" i="5"/>
  <c r="C385" i="14"/>
  <c r="C275" i="14"/>
  <c r="C262" i="14"/>
  <c r="C372" i="14"/>
  <c r="C351" i="11"/>
  <c r="C241" i="11"/>
  <c r="C341" i="10"/>
  <c r="C231" i="10"/>
  <c r="G556" i="5"/>
  <c r="G556" i="14" s="1"/>
  <c r="Q561" i="5"/>
  <c r="F561" i="14"/>
  <c r="G568" i="5"/>
  <c r="G568" i="14" s="1"/>
  <c r="C378" i="14"/>
  <c r="C268" i="14"/>
  <c r="F410" i="10"/>
  <c r="Q410" i="10" s="1"/>
  <c r="C372" i="10"/>
  <c r="C262" i="10"/>
  <c r="C338" i="14"/>
  <c r="C228" i="14"/>
  <c r="C267" i="9"/>
  <c r="C377" i="9"/>
  <c r="J579" i="14"/>
  <c r="J556" i="5"/>
  <c r="J556" i="14" s="1"/>
  <c r="C277" i="10"/>
  <c r="C387" i="10"/>
  <c r="C376" i="12"/>
  <c r="C266" i="12"/>
  <c r="C374" i="10"/>
  <c r="C264" i="10"/>
  <c r="E553" i="14"/>
  <c r="Q553" i="14" s="1"/>
  <c r="Q553" i="5"/>
  <c r="Q675" i="14"/>
  <c r="P454" i="8" l="1"/>
  <c r="O462" i="6"/>
  <c r="N462" i="6"/>
  <c r="K484" i="9"/>
  <c r="K505" i="6"/>
  <c r="K420" i="6" s="1"/>
  <c r="K526" i="6" s="1"/>
  <c r="J466" i="11"/>
  <c r="E455" i="6"/>
  <c r="N455" i="6"/>
  <c r="K458" i="11"/>
  <c r="E458" i="11"/>
  <c r="E453" i="9"/>
  <c r="M453" i="9"/>
  <c r="E440" i="8"/>
  <c r="F481" i="11"/>
  <c r="H481" i="11"/>
  <c r="F428" i="14"/>
  <c r="H454" i="8"/>
  <c r="J398" i="11"/>
  <c r="M462" i="6"/>
  <c r="L462" i="6"/>
  <c r="I484" i="9"/>
  <c r="I505" i="6"/>
  <c r="I466" i="11"/>
  <c r="H455" i="6"/>
  <c r="L455" i="6"/>
  <c r="L458" i="11"/>
  <c r="O458" i="11"/>
  <c r="H453" i="9"/>
  <c r="K453" i="9"/>
  <c r="J440" i="8"/>
  <c r="L481" i="11"/>
  <c r="K481" i="11"/>
  <c r="L454" i="8"/>
  <c r="N454" i="8"/>
  <c r="I462" i="6"/>
  <c r="H462" i="6"/>
  <c r="H484" i="9"/>
  <c r="P505" i="6"/>
  <c r="P420" i="6" s="1"/>
  <c r="P526" i="6" s="1"/>
  <c r="G466" i="11"/>
  <c r="M455" i="6"/>
  <c r="G455" i="6"/>
  <c r="G458" i="11"/>
  <c r="I458" i="11"/>
  <c r="N453" i="9"/>
  <c r="K440" i="8"/>
  <c r="K398" i="8" s="1"/>
  <c r="F440" i="8"/>
  <c r="F398" i="8" s="1"/>
  <c r="G481" i="11"/>
  <c r="I454" i="8"/>
  <c r="F454" i="8"/>
  <c r="H398" i="11"/>
  <c r="G462" i="6"/>
  <c r="G484" i="9"/>
  <c r="P484" i="9"/>
  <c r="F505" i="6"/>
  <c r="N505" i="6"/>
  <c r="H466" i="11"/>
  <c r="M466" i="11"/>
  <c r="K455" i="6"/>
  <c r="P458" i="11"/>
  <c r="L453" i="9"/>
  <c r="G440" i="8"/>
  <c r="L440" i="8"/>
  <c r="L398" i="8" s="1"/>
  <c r="E481" i="11"/>
  <c r="R718" i="11"/>
  <c r="R719" i="11" s="1"/>
  <c r="AZ718" i="6"/>
  <c r="AZ719" i="6" s="1"/>
  <c r="AY718" i="11"/>
  <c r="AY719" i="11" s="1"/>
  <c r="F458" i="11"/>
  <c r="J453" i="9"/>
  <c r="I440" i="8"/>
  <c r="N440" i="8"/>
  <c r="N398" i="8" s="1"/>
  <c r="J481" i="11"/>
  <c r="J454" i="8"/>
  <c r="O454" i="8"/>
  <c r="F462" i="6"/>
  <c r="O484" i="9"/>
  <c r="L484" i="9"/>
  <c r="O505" i="6"/>
  <c r="J505" i="6"/>
  <c r="J420" i="6" s="1"/>
  <c r="N466" i="11"/>
  <c r="P466" i="11"/>
  <c r="F455" i="6"/>
  <c r="M458" i="11"/>
  <c r="G453" i="9"/>
  <c r="O440" i="8"/>
  <c r="H440" i="8"/>
  <c r="P481" i="11"/>
  <c r="M484" i="9"/>
  <c r="M505" i="6"/>
  <c r="F466" i="11"/>
  <c r="F453" i="9"/>
  <c r="N481" i="11"/>
  <c r="O660" i="5"/>
  <c r="O660" i="14" s="1"/>
  <c r="J660" i="5"/>
  <c r="J660" i="14" s="1"/>
  <c r="I718" i="6"/>
  <c r="I719" i="6" s="1"/>
  <c r="H676" i="12"/>
  <c r="O676" i="12"/>
  <c r="I454" i="9"/>
  <c r="F509" i="6"/>
  <c r="J509" i="6"/>
  <c r="O398" i="11"/>
  <c r="G439" i="11"/>
  <c r="J413" i="6"/>
  <c r="E467" i="11"/>
  <c r="E467" i="14" s="1"/>
  <c r="N453" i="10"/>
  <c r="I660" i="5"/>
  <c r="I660" i="14" s="1"/>
  <c r="N660" i="5"/>
  <c r="N660" i="14" s="1"/>
  <c r="AS225" i="5"/>
  <c r="P454" i="9"/>
  <c r="M509" i="6"/>
  <c r="G509" i="6"/>
  <c r="G424" i="6" s="1"/>
  <c r="G527" i="6" s="1"/>
  <c r="P439" i="11"/>
  <c r="F467" i="11"/>
  <c r="F467" i="14" s="1"/>
  <c r="L467" i="11"/>
  <c r="L467" i="14" s="1"/>
  <c r="K453" i="10"/>
  <c r="F660" i="5"/>
  <c r="F660" i="14" s="1"/>
  <c r="P660" i="5"/>
  <c r="P660" i="14" s="1"/>
  <c r="E454" i="9"/>
  <c r="N454" i="9"/>
  <c r="K509" i="6"/>
  <c r="I439" i="11"/>
  <c r="O439" i="11"/>
  <c r="P454" i="10"/>
  <c r="O467" i="11"/>
  <c r="O467" i="14" s="1"/>
  <c r="G467" i="11"/>
  <c r="G467" i="14" s="1"/>
  <c r="G425" i="14" s="1"/>
  <c r="F414" i="14"/>
  <c r="H568" i="5"/>
  <c r="H568" i="14" s="1"/>
  <c r="K660" i="5"/>
  <c r="K660" i="14" s="1"/>
  <c r="H406" i="14"/>
  <c r="L676" i="12"/>
  <c r="H409" i="14"/>
  <c r="F454" i="9"/>
  <c r="L454" i="9"/>
  <c r="I509" i="6"/>
  <c r="I424" i="6" s="1"/>
  <c r="I527" i="6" s="1"/>
  <c r="H439" i="11"/>
  <c r="L439" i="11"/>
  <c r="L420" i="6"/>
  <c r="E454" i="10"/>
  <c r="I467" i="11"/>
  <c r="P467" i="11"/>
  <c r="P467" i="14" s="1"/>
  <c r="P676" i="12"/>
  <c r="AH703" i="5"/>
  <c r="AH703" i="14" s="1"/>
  <c r="O454" i="9"/>
  <c r="J454" i="9"/>
  <c r="P509" i="6"/>
  <c r="F439" i="11"/>
  <c r="M439" i="11"/>
  <c r="I454" i="10"/>
  <c r="N467" i="11"/>
  <c r="K467" i="11"/>
  <c r="K467" i="14" s="1"/>
  <c r="M660" i="5"/>
  <c r="M660" i="14" s="1"/>
  <c r="K568" i="5"/>
  <c r="K568" i="14" s="1"/>
  <c r="AQ718" i="6"/>
  <c r="AQ719" i="6" s="1"/>
  <c r="O933" i="6" s="1"/>
  <c r="N676" i="12"/>
  <c r="AA718" i="6"/>
  <c r="AA719" i="6" s="1"/>
  <c r="M454" i="9"/>
  <c r="G454" i="9"/>
  <c r="N509" i="6"/>
  <c r="N424" i="6" s="1"/>
  <c r="N527" i="6" s="1"/>
  <c r="E439" i="11"/>
  <c r="N439" i="11"/>
  <c r="H467" i="11"/>
  <c r="H467" i="14" s="1"/>
  <c r="Q417" i="11"/>
  <c r="H660" i="5"/>
  <c r="H660" i="14" s="1"/>
  <c r="E660" i="5"/>
  <c r="G702" i="5"/>
  <c r="G702" i="14" s="1"/>
  <c r="Q494" i="14"/>
  <c r="I676" i="12"/>
  <c r="J676" i="12"/>
  <c r="E509" i="6"/>
  <c r="G453" i="10"/>
  <c r="N420" i="6"/>
  <c r="M420" i="6"/>
  <c r="H420" i="6"/>
  <c r="H463" i="6"/>
  <c r="P424" i="6"/>
  <c r="P527" i="6" s="1"/>
  <c r="N454" i="10"/>
  <c r="G454" i="10"/>
  <c r="G398" i="8"/>
  <c r="E439" i="10"/>
  <c r="H453" i="10"/>
  <c r="L454" i="10"/>
  <c r="I398" i="8"/>
  <c r="F439" i="10"/>
  <c r="E453" i="10"/>
  <c r="O453" i="10"/>
  <c r="Q551" i="6"/>
  <c r="Q660" i="6"/>
  <c r="Q573" i="6"/>
  <c r="L424" i="6"/>
  <c r="L527" i="6" s="1"/>
  <c r="J454" i="10"/>
  <c r="O398" i="8"/>
  <c r="F453" i="10"/>
  <c r="M453" i="10"/>
  <c r="O454" i="10"/>
  <c r="N439" i="10"/>
  <c r="P453" i="10"/>
  <c r="I453" i="10"/>
  <c r="H454" i="10"/>
  <c r="M454" i="10"/>
  <c r="J439" i="10"/>
  <c r="F454" i="10"/>
  <c r="O439" i="10"/>
  <c r="Q560" i="6"/>
  <c r="Q568" i="6"/>
  <c r="K439" i="10"/>
  <c r="H438" i="9"/>
  <c r="N463" i="6"/>
  <c r="K459" i="10"/>
  <c r="H459" i="10"/>
  <c r="O498" i="6"/>
  <c r="G498" i="6"/>
  <c r="E438" i="9"/>
  <c r="O438" i="9"/>
  <c r="O463" i="6"/>
  <c r="O421" i="6" s="1"/>
  <c r="L463" i="6"/>
  <c r="I459" i="10"/>
  <c r="M498" i="6"/>
  <c r="M413" i="6" s="1"/>
  <c r="E653" i="14"/>
  <c r="Q653" i="14" s="1"/>
  <c r="Q653" i="8"/>
  <c r="Q414" i="12"/>
  <c r="P438" i="9"/>
  <c r="M438" i="9"/>
  <c r="M463" i="6"/>
  <c r="J463" i="6"/>
  <c r="G459" i="10"/>
  <c r="K498" i="6"/>
  <c r="K413" i="6" s="1"/>
  <c r="E561" i="14"/>
  <c r="Q561" i="14" s="1"/>
  <c r="Q561" i="8"/>
  <c r="Q418" i="8"/>
  <c r="L413" i="6"/>
  <c r="L438" i="9"/>
  <c r="I438" i="9"/>
  <c r="I463" i="6"/>
  <c r="G463" i="6"/>
  <c r="P459" i="10"/>
  <c r="P498" i="6"/>
  <c r="P413" i="6" s="1"/>
  <c r="O413" i="11"/>
  <c r="J438" i="9"/>
  <c r="M398" i="8"/>
  <c r="E463" i="6"/>
  <c r="E459" i="10"/>
  <c r="N459" i="10"/>
  <c r="H498" i="6"/>
  <c r="H413" i="6" s="1"/>
  <c r="N498" i="6"/>
  <c r="N413" i="6" s="1"/>
  <c r="E607" i="14"/>
  <c r="Q607" i="14" s="1"/>
  <c r="Q607" i="8"/>
  <c r="Q404" i="5"/>
  <c r="AJ718" i="10"/>
  <c r="AJ719" i="10" s="1"/>
  <c r="O459" i="10"/>
  <c r="F498" i="6"/>
  <c r="Q552" i="8"/>
  <c r="Q568" i="10"/>
  <c r="G439" i="10"/>
  <c r="Q665" i="10"/>
  <c r="K398" i="11"/>
  <c r="F420" i="6"/>
  <c r="O413" i="6"/>
  <c r="Q560" i="8"/>
  <c r="Q573" i="10"/>
  <c r="Q619" i="10"/>
  <c r="Q660" i="10"/>
  <c r="Q566" i="10"/>
  <c r="M398" i="11"/>
  <c r="G413" i="6"/>
  <c r="M439" i="10"/>
  <c r="Q574" i="10"/>
  <c r="J398" i="8"/>
  <c r="P439" i="10"/>
  <c r="I439" i="10"/>
  <c r="Q564" i="10"/>
  <c r="L439" i="10"/>
  <c r="Q560" i="10"/>
  <c r="Q614" i="10"/>
  <c r="L398" i="11"/>
  <c r="H438" i="8"/>
  <c r="F459" i="6"/>
  <c r="P459" i="6"/>
  <c r="E505" i="9"/>
  <c r="O505" i="9"/>
  <c r="O420" i="9" s="1"/>
  <c r="Q573" i="9"/>
  <c r="Q666" i="9"/>
  <c r="J933" i="6"/>
  <c r="F424" i="6"/>
  <c r="F527" i="6" s="1"/>
  <c r="J424" i="6"/>
  <c r="J527" i="6" s="1"/>
  <c r="F420" i="9"/>
  <c r="F438" i="8"/>
  <c r="M459" i="6"/>
  <c r="L459" i="6"/>
  <c r="N505" i="9"/>
  <c r="N420" i="9" s="1"/>
  <c r="K505" i="9"/>
  <c r="Q550" i="11"/>
  <c r="F401" i="14"/>
  <c r="H404" i="14"/>
  <c r="E438" i="8"/>
  <c r="K459" i="6"/>
  <c r="J459" i="6"/>
  <c r="L505" i="9"/>
  <c r="L420" i="9" s="1"/>
  <c r="I505" i="9"/>
  <c r="I420" i="9" s="1"/>
  <c r="AS217" i="5"/>
  <c r="M420" i="9"/>
  <c r="M438" i="8"/>
  <c r="K438" i="8"/>
  <c r="I459" i="6"/>
  <c r="J505" i="9"/>
  <c r="J420" i="9" s="1"/>
  <c r="P420" i="9"/>
  <c r="K420" i="9"/>
  <c r="P438" i="8"/>
  <c r="I438" i="8"/>
  <c r="H459" i="6"/>
  <c r="H505" i="9"/>
  <c r="H420" i="9" s="1"/>
  <c r="L438" i="8"/>
  <c r="O438" i="8"/>
  <c r="E459" i="6"/>
  <c r="G505" i="9"/>
  <c r="G420" i="9" s="1"/>
  <c r="Q574" i="9"/>
  <c r="N438" i="8"/>
  <c r="AI702" i="5"/>
  <c r="AI702" i="14" s="1"/>
  <c r="Q644" i="8"/>
  <c r="H718" i="6"/>
  <c r="H719" i="6" s="1"/>
  <c r="AJ708" i="5"/>
  <c r="AJ708" i="14" s="1"/>
  <c r="Q556" i="8"/>
  <c r="M424" i="6"/>
  <c r="M527" i="6" s="1"/>
  <c r="Q666" i="10"/>
  <c r="Q642" i="9"/>
  <c r="Q606" i="11"/>
  <c r="Q568" i="9"/>
  <c r="Q556" i="11"/>
  <c r="Q552" i="6"/>
  <c r="Q414" i="10"/>
  <c r="Q568" i="12"/>
  <c r="L933" i="6"/>
  <c r="Q549" i="12"/>
  <c r="Q660" i="9"/>
  <c r="G406" i="14"/>
  <c r="G428" i="14"/>
  <c r="J718" i="11"/>
  <c r="J719" i="11" s="1"/>
  <c r="F422" i="14"/>
  <c r="N419" i="14"/>
  <c r="Q400" i="8"/>
  <c r="AU718" i="6"/>
  <c r="AU719" i="6" s="1"/>
  <c r="Q426" i="12"/>
  <c r="Q509" i="11"/>
  <c r="I424" i="11"/>
  <c r="AR223" i="11"/>
  <c r="AS223" i="11" s="1"/>
  <c r="AR333" i="11"/>
  <c r="H416" i="6"/>
  <c r="AR333" i="10"/>
  <c r="AR223" i="10"/>
  <c r="AS223" i="10" s="1"/>
  <c r="Q564" i="8"/>
  <c r="Q606" i="9"/>
  <c r="Q566" i="11"/>
  <c r="O424" i="6"/>
  <c r="O527" i="6" s="1"/>
  <c r="H424" i="6"/>
  <c r="H527" i="6" s="1"/>
  <c r="Q505" i="12"/>
  <c r="P398" i="8"/>
  <c r="AZ223" i="12"/>
  <c r="AZ333" i="12"/>
  <c r="AR223" i="9"/>
  <c r="AS223" i="9" s="1"/>
  <c r="AR333" i="9"/>
  <c r="Q564" i="6"/>
  <c r="L418" i="14"/>
  <c r="J933" i="11"/>
  <c r="J934" i="11" s="1"/>
  <c r="N690" i="14"/>
  <c r="AN718" i="12"/>
  <c r="AN719" i="12" s="1"/>
  <c r="Q642" i="8"/>
  <c r="Q582" i="8"/>
  <c r="L421" i="6"/>
  <c r="L526" i="6" s="1"/>
  <c r="AZ223" i="11"/>
  <c r="AZ333" i="11"/>
  <c r="AR333" i="6"/>
  <c r="AR223" i="6"/>
  <c r="AS223" i="6" s="1"/>
  <c r="Q402" i="12"/>
  <c r="I718" i="10"/>
  <c r="I719" i="10" s="1"/>
  <c r="Q656" i="11"/>
  <c r="Q674" i="8"/>
  <c r="H397" i="11"/>
  <c r="L397" i="11"/>
  <c r="AZ223" i="10"/>
  <c r="AZ333" i="10"/>
  <c r="Q643" i="6"/>
  <c r="AR223" i="8"/>
  <c r="AS223" i="8" s="1"/>
  <c r="AR333" i="8"/>
  <c r="AD718" i="6"/>
  <c r="AD719" i="6" s="1"/>
  <c r="K933" i="6" s="1"/>
  <c r="AN718" i="11"/>
  <c r="AN719" i="11" s="1"/>
  <c r="S711" i="5"/>
  <c r="S711" i="14" s="1"/>
  <c r="AQ716" i="5"/>
  <c r="AQ716" i="14" s="1"/>
  <c r="Z711" i="5"/>
  <c r="Z711" i="14" s="1"/>
  <c r="AC707" i="5"/>
  <c r="AC707" i="14" s="1"/>
  <c r="P708" i="5"/>
  <c r="P708" i="14" s="1"/>
  <c r="AY700" i="5"/>
  <c r="AG708" i="5"/>
  <c r="AG708" i="14" s="1"/>
  <c r="Q660" i="12"/>
  <c r="AP718" i="10"/>
  <c r="AP719" i="10" s="1"/>
  <c r="N933" i="10" s="1"/>
  <c r="Q502" i="6"/>
  <c r="Q509" i="12"/>
  <c r="AZ333" i="8"/>
  <c r="AZ223" i="8"/>
  <c r="AF718" i="9"/>
  <c r="AF719" i="9" s="1"/>
  <c r="I430" i="14"/>
  <c r="AZ333" i="9"/>
  <c r="AZ223" i="9"/>
  <c r="Q656" i="6"/>
  <c r="Q658" i="11"/>
  <c r="Q665" i="6"/>
  <c r="Q550" i="10"/>
  <c r="L718" i="10"/>
  <c r="L719" i="10" s="1"/>
  <c r="G420" i="6"/>
  <c r="AZ223" i="6"/>
  <c r="AZ333" i="6"/>
  <c r="AR333" i="12"/>
  <c r="AR223" i="12"/>
  <c r="AS223" i="12" s="1"/>
  <c r="I933" i="6"/>
  <c r="Q624" i="14"/>
  <c r="I933" i="9"/>
  <c r="Q510" i="14"/>
  <c r="Q402" i="5"/>
  <c r="I454" i="6"/>
  <c r="I412" i="6" s="1"/>
  <c r="K454" i="6"/>
  <c r="K412" i="6" s="1"/>
  <c r="M454" i="6"/>
  <c r="M412" i="6" s="1"/>
  <c r="O454" i="6"/>
  <c r="O412" i="6" s="1"/>
  <c r="H454" i="6"/>
  <c r="H412" i="6" s="1"/>
  <c r="J454" i="6"/>
  <c r="J412" i="6" s="1"/>
  <c r="L454" i="6"/>
  <c r="L412" i="6" s="1"/>
  <c r="N454" i="6"/>
  <c r="N412" i="6" s="1"/>
  <c r="P454" i="6"/>
  <c r="P412" i="6" s="1"/>
  <c r="F454" i="6"/>
  <c r="F412" i="6" s="1"/>
  <c r="E454" i="6"/>
  <c r="G454" i="6"/>
  <c r="G412" i="6" s="1"/>
  <c r="G439" i="9"/>
  <c r="G397" i="9" s="1"/>
  <c r="J439" i="9"/>
  <c r="J397" i="9" s="1"/>
  <c r="L439" i="9"/>
  <c r="L397" i="9" s="1"/>
  <c r="N439" i="9"/>
  <c r="N397" i="9" s="1"/>
  <c r="P439" i="9"/>
  <c r="P397" i="9" s="1"/>
  <c r="I439" i="9"/>
  <c r="I397" i="9" s="1"/>
  <c r="K439" i="9"/>
  <c r="K397" i="9" s="1"/>
  <c r="M439" i="9"/>
  <c r="M397" i="9" s="1"/>
  <c r="O439" i="9"/>
  <c r="O397" i="9" s="1"/>
  <c r="E439" i="9"/>
  <c r="F439" i="9"/>
  <c r="F397" i="9" s="1"/>
  <c r="H439" i="9"/>
  <c r="H397" i="9" s="1"/>
  <c r="H492" i="9"/>
  <c r="J492" i="9"/>
  <c r="L492" i="9"/>
  <c r="N492" i="9"/>
  <c r="P492" i="9"/>
  <c r="F492" i="9"/>
  <c r="I492" i="9"/>
  <c r="K492" i="9"/>
  <c r="M492" i="9"/>
  <c r="O492" i="9"/>
  <c r="E492" i="9"/>
  <c r="G492" i="9"/>
  <c r="Q515" i="14"/>
  <c r="I454" i="11"/>
  <c r="I412" i="11" s="1"/>
  <c r="L454" i="11"/>
  <c r="L412" i="11" s="1"/>
  <c r="O454" i="11"/>
  <c r="O412" i="11" s="1"/>
  <c r="P454" i="11"/>
  <c r="P412" i="11" s="1"/>
  <c r="N454" i="11"/>
  <c r="N412" i="11" s="1"/>
  <c r="J454" i="11"/>
  <c r="J412" i="11" s="1"/>
  <c r="M454" i="11"/>
  <c r="M412" i="11" s="1"/>
  <c r="G454" i="11"/>
  <c r="G412" i="11" s="1"/>
  <c r="E454" i="11"/>
  <c r="K454" i="11"/>
  <c r="K412" i="11" s="1"/>
  <c r="F454" i="11"/>
  <c r="F412" i="11" s="1"/>
  <c r="H454" i="11"/>
  <c r="H412" i="11" s="1"/>
  <c r="Q619" i="12"/>
  <c r="Q565" i="11"/>
  <c r="Q657" i="11"/>
  <c r="Q598" i="6"/>
  <c r="AU332" i="10"/>
  <c r="AU222" i="10"/>
  <c r="Y303" i="6"/>
  <c r="Y193" i="6"/>
  <c r="AS193" i="6" s="1"/>
  <c r="AT334" i="8"/>
  <c r="AT224" i="8"/>
  <c r="Y302" i="12"/>
  <c r="Y192" i="12"/>
  <c r="AS192" i="12" s="1"/>
  <c r="E660" i="14"/>
  <c r="Q660" i="14" s="1"/>
  <c r="Q660" i="5"/>
  <c r="E501" i="11"/>
  <c r="I501" i="11"/>
  <c r="F501" i="11"/>
  <c r="O501" i="11"/>
  <c r="L501" i="11"/>
  <c r="N501" i="11"/>
  <c r="K501" i="11"/>
  <c r="P501" i="11"/>
  <c r="H501" i="11"/>
  <c r="G501" i="11"/>
  <c r="M501" i="11"/>
  <c r="J501" i="11"/>
  <c r="Q444" i="14"/>
  <c r="E402" i="14"/>
  <c r="O293" i="9"/>
  <c r="O183" i="9"/>
  <c r="AS183" i="9" s="1"/>
  <c r="F335" i="11"/>
  <c r="F225" i="11"/>
  <c r="AT330" i="10"/>
  <c r="AT220" i="10"/>
  <c r="Q606" i="6"/>
  <c r="H484" i="6"/>
  <c r="J484" i="6"/>
  <c r="L484" i="6"/>
  <c r="N484" i="6"/>
  <c r="P484" i="6"/>
  <c r="F484" i="6"/>
  <c r="I484" i="6"/>
  <c r="K484" i="6"/>
  <c r="M484" i="6"/>
  <c r="O484" i="6"/>
  <c r="G484" i="6"/>
  <c r="E484" i="6"/>
  <c r="Q405" i="8"/>
  <c r="L511" i="11"/>
  <c r="L511" i="14" s="1"/>
  <c r="F511" i="11"/>
  <c r="F511" i="14" s="1"/>
  <c r="I511" i="11"/>
  <c r="I511" i="14" s="1"/>
  <c r="M511" i="11"/>
  <c r="M511" i="14" s="1"/>
  <c r="O511" i="11"/>
  <c r="O511" i="14" s="1"/>
  <c r="H511" i="11"/>
  <c r="H511" i="14" s="1"/>
  <c r="J511" i="11"/>
  <c r="J511" i="14" s="1"/>
  <c r="K511" i="11"/>
  <c r="K511" i="14" s="1"/>
  <c r="N511" i="11"/>
  <c r="N511" i="14" s="1"/>
  <c r="G511" i="11"/>
  <c r="G511" i="14" s="1"/>
  <c r="P511" i="11"/>
  <c r="P511" i="14" s="1"/>
  <c r="E511" i="11"/>
  <c r="Q408" i="12"/>
  <c r="J933" i="12"/>
  <c r="J934" i="12" s="1"/>
  <c r="Q570" i="6"/>
  <c r="AR335" i="6"/>
  <c r="AR225" i="6"/>
  <c r="AS185" i="5"/>
  <c r="AS260" i="5"/>
  <c r="AS209" i="5"/>
  <c r="AS271" i="5"/>
  <c r="AS255" i="5"/>
  <c r="AS239" i="5"/>
  <c r="AS204" i="5"/>
  <c r="AS188" i="5"/>
  <c r="AS244" i="5"/>
  <c r="AS228" i="5"/>
  <c r="O704" i="5"/>
  <c r="O704" i="14" s="1"/>
  <c r="AA708" i="5"/>
  <c r="AA708" i="14" s="1"/>
  <c r="AW716" i="5"/>
  <c r="M716" i="5"/>
  <c r="M716" i="14" s="1"/>
  <c r="AP711" i="5"/>
  <c r="AP711" i="14" s="1"/>
  <c r="H708" i="5"/>
  <c r="H708" i="14" s="1"/>
  <c r="AV704" i="5"/>
  <c r="AV704" i="14" s="1"/>
  <c r="R716" i="5"/>
  <c r="R716" i="14" s="1"/>
  <c r="AH708" i="5"/>
  <c r="AH708" i="14" s="1"/>
  <c r="AU704" i="5"/>
  <c r="AU704" i="14" s="1"/>
  <c r="AG716" i="5"/>
  <c r="AG716" i="14" s="1"/>
  <c r="P711" i="5"/>
  <c r="P711" i="14" s="1"/>
  <c r="AZ708" i="5"/>
  <c r="AZ708" i="14" s="1"/>
  <c r="AM704" i="5"/>
  <c r="AM704" i="14" s="1"/>
  <c r="BC711" i="5"/>
  <c r="BC711" i="14" s="1"/>
  <c r="W708" i="5"/>
  <c r="W708" i="14" s="1"/>
  <c r="AM707" i="5"/>
  <c r="AM707" i="14" s="1"/>
  <c r="AD702" i="5"/>
  <c r="AD702" i="14" s="1"/>
  <c r="BA716" i="5"/>
  <c r="AT711" i="5"/>
  <c r="AT711" i="14" s="1"/>
  <c r="L708" i="5"/>
  <c r="L708" i="14" s="1"/>
  <c r="BA707" i="5"/>
  <c r="BA707" i="14" s="1"/>
  <c r="AZ716" i="5"/>
  <c r="AZ716" i="14" s="1"/>
  <c r="U711" i="5"/>
  <c r="U711" i="14" s="1"/>
  <c r="AM708" i="5"/>
  <c r="AM708" i="14" s="1"/>
  <c r="AY716" i="5"/>
  <c r="L711" i="5"/>
  <c r="L711" i="14" s="1"/>
  <c r="AB708" i="5"/>
  <c r="AB708" i="14" s="1"/>
  <c r="F703" i="5"/>
  <c r="F703" i="14" s="1"/>
  <c r="N615" i="5"/>
  <c r="N615" i="14" s="1"/>
  <c r="M615" i="5"/>
  <c r="M615" i="14" s="1"/>
  <c r="E615" i="5"/>
  <c r="H615" i="5"/>
  <c r="H615" i="14" s="1"/>
  <c r="G615" i="5"/>
  <c r="G615" i="14" s="1"/>
  <c r="F615" i="5"/>
  <c r="F615" i="14" s="1"/>
  <c r="L615" i="5"/>
  <c r="L615" i="14" s="1"/>
  <c r="O615" i="5"/>
  <c r="O615" i="14" s="1"/>
  <c r="P615" i="5"/>
  <c r="P615" i="14" s="1"/>
  <c r="K615" i="5"/>
  <c r="K615" i="14" s="1"/>
  <c r="J615" i="5"/>
  <c r="J615" i="14" s="1"/>
  <c r="I615" i="5"/>
  <c r="I615" i="14" s="1"/>
  <c r="AN700" i="5"/>
  <c r="AN700" i="14" s="1"/>
  <c r="U708" i="5"/>
  <c r="U708" i="14" s="1"/>
  <c r="AD707" i="5"/>
  <c r="AD707" i="14" s="1"/>
  <c r="AC704" i="5"/>
  <c r="AC704" i="14" s="1"/>
  <c r="AB702" i="5"/>
  <c r="AB702" i="14" s="1"/>
  <c r="BA704" i="5"/>
  <c r="BA704" i="14" s="1"/>
  <c r="AW702" i="5"/>
  <c r="AW702" i="14" s="1"/>
  <c r="S700" i="5"/>
  <c r="S700" i="14" s="1"/>
  <c r="AL699" i="5"/>
  <c r="AL699" i="14" s="1"/>
  <c r="AJ707" i="5"/>
  <c r="AJ707" i="14" s="1"/>
  <c r="AQ704" i="5"/>
  <c r="AQ704" i="14" s="1"/>
  <c r="J703" i="5"/>
  <c r="J703" i="14" s="1"/>
  <c r="AK700" i="5"/>
  <c r="AK700" i="14" s="1"/>
  <c r="AP707" i="5"/>
  <c r="AP707" i="14" s="1"/>
  <c r="Z704" i="5"/>
  <c r="Z704" i="14" s="1"/>
  <c r="AU702" i="5"/>
  <c r="AU702" i="14" s="1"/>
  <c r="P700" i="5"/>
  <c r="P700" i="14" s="1"/>
  <c r="X699" i="5"/>
  <c r="X699" i="14" s="1"/>
  <c r="AD698" i="5"/>
  <c r="AD698" i="14" s="1"/>
  <c r="AK703" i="5"/>
  <c r="AK703" i="14" s="1"/>
  <c r="AF702" i="5"/>
  <c r="AF702" i="14" s="1"/>
  <c r="O700" i="5"/>
  <c r="O700" i="14" s="1"/>
  <c r="J699" i="5"/>
  <c r="J699" i="14" s="1"/>
  <c r="K698" i="5"/>
  <c r="K698" i="14" s="1"/>
  <c r="AG707" i="5"/>
  <c r="AG707" i="14" s="1"/>
  <c r="AF704" i="5"/>
  <c r="AF704" i="14" s="1"/>
  <c r="AR702" i="5"/>
  <c r="AR702" i="14" s="1"/>
  <c r="X700" i="5"/>
  <c r="X700" i="14" s="1"/>
  <c r="AG699" i="5"/>
  <c r="AG699" i="14" s="1"/>
  <c r="T698" i="5"/>
  <c r="T698" i="14" s="1"/>
  <c r="AB699" i="5"/>
  <c r="AB699" i="14" s="1"/>
  <c r="AN698" i="5"/>
  <c r="AN698" i="14" s="1"/>
  <c r="AA699" i="5"/>
  <c r="AA699" i="14" s="1"/>
  <c r="AM698" i="5"/>
  <c r="AM698" i="14" s="1"/>
  <c r="K694" i="5"/>
  <c r="K694" i="14" s="1"/>
  <c r="AT685" i="5"/>
  <c r="AT685" i="14" s="1"/>
  <c r="Y699" i="5"/>
  <c r="Y699" i="14" s="1"/>
  <c r="AK698" i="5"/>
  <c r="AK698" i="14" s="1"/>
  <c r="W694" i="5"/>
  <c r="W694" i="14" s="1"/>
  <c r="AA685" i="5"/>
  <c r="AA685" i="14" s="1"/>
  <c r="V694" i="5"/>
  <c r="V694" i="14" s="1"/>
  <c r="AV690" i="5"/>
  <c r="AV690" i="14" s="1"/>
  <c r="AR685" i="5"/>
  <c r="AR685" i="14" s="1"/>
  <c r="W683" i="5"/>
  <c r="AQ694" i="5"/>
  <c r="AQ694" i="14" s="1"/>
  <c r="Q686" i="5"/>
  <c r="Q686" i="14" s="1"/>
  <c r="S684" i="5"/>
  <c r="S684" i="14" s="1"/>
  <c r="AX683" i="5"/>
  <c r="AA690" i="5"/>
  <c r="AA690" i="14" s="1"/>
  <c r="AP685" i="5"/>
  <c r="AP685" i="14" s="1"/>
  <c r="T683" i="5"/>
  <c r="O694" i="5"/>
  <c r="O694" i="14" s="1"/>
  <c r="AR690" i="5"/>
  <c r="AR690" i="14" s="1"/>
  <c r="G686" i="5"/>
  <c r="G686" i="14" s="1"/>
  <c r="E644" i="5"/>
  <c r="G552" i="5"/>
  <c r="G552" i="14" s="1"/>
  <c r="L552" i="5"/>
  <c r="L552" i="14" s="1"/>
  <c r="O644" i="5"/>
  <c r="O644" i="14" s="1"/>
  <c r="E552" i="5"/>
  <c r="I644" i="5"/>
  <c r="I644" i="14" s="1"/>
  <c r="K644" i="5"/>
  <c r="K644" i="14" s="1"/>
  <c r="G644" i="5"/>
  <c r="G644" i="14" s="1"/>
  <c r="M644" i="5"/>
  <c r="M644" i="14" s="1"/>
  <c r="P644" i="5"/>
  <c r="P644" i="14" s="1"/>
  <c r="H644" i="5"/>
  <c r="H644" i="14" s="1"/>
  <c r="N644" i="5"/>
  <c r="N644" i="14" s="1"/>
  <c r="J644" i="5"/>
  <c r="J644" i="14" s="1"/>
  <c r="J552" i="5"/>
  <c r="J552" i="14" s="1"/>
  <c r="F644" i="5"/>
  <c r="F644" i="14" s="1"/>
  <c r="L644" i="5"/>
  <c r="L644" i="14" s="1"/>
  <c r="M552" i="5"/>
  <c r="M552" i="14" s="1"/>
  <c r="F552" i="5"/>
  <c r="F552" i="14" s="1"/>
  <c r="P552" i="5"/>
  <c r="P552" i="14" s="1"/>
  <c r="K552" i="5"/>
  <c r="K552" i="14" s="1"/>
  <c r="O552" i="5"/>
  <c r="O552" i="14" s="1"/>
  <c r="H552" i="5"/>
  <c r="H552" i="14" s="1"/>
  <c r="N552" i="5"/>
  <c r="N552" i="14" s="1"/>
  <c r="I552" i="5"/>
  <c r="I552" i="14" s="1"/>
  <c r="AB683" i="5"/>
  <c r="N686" i="5"/>
  <c r="N686" i="14" s="1"/>
  <c r="G684" i="5"/>
  <c r="G684" i="14" s="1"/>
  <c r="J642" i="5"/>
  <c r="J642" i="14" s="1"/>
  <c r="O642" i="5"/>
  <c r="O642" i="14" s="1"/>
  <c r="G642" i="5"/>
  <c r="G642" i="14" s="1"/>
  <c r="K642" i="5"/>
  <c r="K642" i="14" s="1"/>
  <c r="N642" i="5"/>
  <c r="N642" i="14" s="1"/>
  <c r="H642" i="5"/>
  <c r="H642" i="14" s="1"/>
  <c r="F642" i="5"/>
  <c r="F642" i="14" s="1"/>
  <c r="M642" i="5"/>
  <c r="M642" i="14" s="1"/>
  <c r="L642" i="5"/>
  <c r="L642" i="14" s="1"/>
  <c r="E642" i="5"/>
  <c r="P642" i="5"/>
  <c r="P642" i="14" s="1"/>
  <c r="I642" i="5"/>
  <c r="I642" i="14" s="1"/>
  <c r="E550" i="5"/>
  <c r="I550" i="5"/>
  <c r="I550" i="14" s="1"/>
  <c r="H550" i="5"/>
  <c r="H550" i="14" s="1"/>
  <c r="M550" i="5"/>
  <c r="M550" i="14" s="1"/>
  <c r="K550" i="5"/>
  <c r="K550" i="14" s="1"/>
  <c r="F550" i="5"/>
  <c r="F550" i="14" s="1"/>
  <c r="J550" i="5"/>
  <c r="J550" i="14" s="1"/>
  <c r="O550" i="5"/>
  <c r="O550" i="14" s="1"/>
  <c r="L550" i="5"/>
  <c r="L550" i="14" s="1"/>
  <c r="P550" i="5"/>
  <c r="P550" i="14" s="1"/>
  <c r="N550" i="5"/>
  <c r="N550" i="14" s="1"/>
  <c r="G550" i="5"/>
  <c r="G550" i="14" s="1"/>
  <c r="AA683" i="5"/>
  <c r="AL685" i="5"/>
  <c r="AL685" i="14" s="1"/>
  <c r="Z683" i="5"/>
  <c r="AU685" i="5"/>
  <c r="AU685" i="14" s="1"/>
  <c r="P683" i="5"/>
  <c r="AN694" i="5"/>
  <c r="AN694" i="14" s="1"/>
  <c r="P690" i="5"/>
  <c r="P690" i="14" s="1"/>
  <c r="BA686" i="5"/>
  <c r="BA686" i="14" s="1"/>
  <c r="AF685" i="5"/>
  <c r="AF685" i="14" s="1"/>
  <c r="AD683" i="5"/>
  <c r="AU331" i="10"/>
  <c r="AU221" i="10"/>
  <c r="Q410" i="5"/>
  <c r="J427" i="14"/>
  <c r="F441" i="6"/>
  <c r="F399" i="6" s="1"/>
  <c r="H441" i="6"/>
  <c r="H399" i="6" s="1"/>
  <c r="J441" i="6"/>
  <c r="J399" i="6" s="1"/>
  <c r="L441" i="6"/>
  <c r="L399" i="6" s="1"/>
  <c r="N441" i="6"/>
  <c r="N399" i="6" s="1"/>
  <c r="P441" i="6"/>
  <c r="E441" i="6"/>
  <c r="I441" i="6"/>
  <c r="I399" i="6" s="1"/>
  <c r="K441" i="6"/>
  <c r="K399" i="6" s="1"/>
  <c r="M441" i="6"/>
  <c r="M399" i="6" s="1"/>
  <c r="O441" i="6"/>
  <c r="O399" i="6" s="1"/>
  <c r="G441" i="6"/>
  <c r="G399" i="6" s="1"/>
  <c r="Q406" i="8"/>
  <c r="O466" i="8"/>
  <c r="J466" i="8"/>
  <c r="P466" i="8"/>
  <c r="F466" i="8"/>
  <c r="L466" i="8"/>
  <c r="K466" i="8"/>
  <c r="H466" i="8"/>
  <c r="E466" i="8"/>
  <c r="G466" i="8"/>
  <c r="I466" i="8"/>
  <c r="M466" i="8"/>
  <c r="N466" i="8"/>
  <c r="Q556" i="12"/>
  <c r="Q569" i="11"/>
  <c r="G676" i="11"/>
  <c r="P584" i="11"/>
  <c r="P585" i="11" s="1"/>
  <c r="G584" i="11"/>
  <c r="G585" i="11" s="1"/>
  <c r="Q623" i="9"/>
  <c r="Q658" i="9"/>
  <c r="M676" i="8"/>
  <c r="P676" i="8"/>
  <c r="F676" i="8"/>
  <c r="Q425" i="6"/>
  <c r="Q481" i="9"/>
  <c r="Q652" i="12"/>
  <c r="H584" i="12"/>
  <c r="H585" i="12" s="1"/>
  <c r="Q611" i="6"/>
  <c r="Y191" i="14"/>
  <c r="Y301" i="14"/>
  <c r="Y300" i="8"/>
  <c r="Y190" i="8"/>
  <c r="AS190" i="8" s="1"/>
  <c r="BB335" i="9"/>
  <c r="BB225" i="9"/>
  <c r="N329" i="11"/>
  <c r="N219" i="11"/>
  <c r="AU329" i="12"/>
  <c r="AU219" i="12"/>
  <c r="AR329" i="5"/>
  <c r="AR716" i="5" s="1"/>
  <c r="AR94" i="6"/>
  <c r="AR94" i="8"/>
  <c r="AR94" i="9"/>
  <c r="AR94" i="10"/>
  <c r="AR94" i="11"/>
  <c r="AR94" i="12"/>
  <c r="AR219" i="5"/>
  <c r="AR94" i="14"/>
  <c r="N648" i="5"/>
  <c r="N648" i="14" s="1"/>
  <c r="G648" i="5"/>
  <c r="G648" i="14" s="1"/>
  <c r="Q596" i="6"/>
  <c r="F336" i="14"/>
  <c r="F226" i="14"/>
  <c r="Q428" i="9"/>
  <c r="M430" i="14"/>
  <c r="O430" i="14"/>
  <c r="Q602" i="10"/>
  <c r="L584" i="9"/>
  <c r="L585" i="9" s="1"/>
  <c r="O676" i="9"/>
  <c r="L676" i="9"/>
  <c r="Q611" i="9"/>
  <c r="Q423" i="5"/>
  <c r="Q400" i="6"/>
  <c r="J406" i="14"/>
  <c r="Q404" i="12"/>
  <c r="Q620" i="6"/>
  <c r="Q556" i="6"/>
  <c r="J568" i="5"/>
  <c r="J568" i="14" s="1"/>
  <c r="F400" i="14"/>
  <c r="Q425" i="10"/>
  <c r="F440" i="9"/>
  <c r="F398" i="9" s="1"/>
  <c r="H440" i="9"/>
  <c r="H398" i="9" s="1"/>
  <c r="I440" i="9"/>
  <c r="I398" i="9" s="1"/>
  <c r="K440" i="9"/>
  <c r="K398" i="9" s="1"/>
  <c r="M440" i="9"/>
  <c r="M398" i="9" s="1"/>
  <c r="O440" i="9"/>
  <c r="O398" i="9" s="1"/>
  <c r="G440" i="9"/>
  <c r="G398" i="9" s="1"/>
  <c r="J440" i="9"/>
  <c r="J398" i="9" s="1"/>
  <c r="L440" i="9"/>
  <c r="L398" i="9" s="1"/>
  <c r="N440" i="9"/>
  <c r="N398" i="9" s="1"/>
  <c r="P440" i="9"/>
  <c r="P398" i="9" s="1"/>
  <c r="E440" i="9"/>
  <c r="E415" i="11"/>
  <c r="Q457" i="11"/>
  <c r="Q399" i="12"/>
  <c r="Q597" i="12"/>
  <c r="Q582" i="11"/>
  <c r="Q623" i="10"/>
  <c r="Q556" i="10"/>
  <c r="J676" i="10"/>
  <c r="N584" i="10"/>
  <c r="N585" i="10" s="1"/>
  <c r="G676" i="10"/>
  <c r="Q440" i="10"/>
  <c r="Q481" i="12"/>
  <c r="Q482" i="11"/>
  <c r="E397" i="11"/>
  <c r="Q439" i="11"/>
  <c r="N397" i="11"/>
  <c r="G424" i="11"/>
  <c r="G450" i="14"/>
  <c r="L450" i="14"/>
  <c r="E413" i="6"/>
  <c r="Q455" i="6"/>
  <c r="I421" i="11"/>
  <c r="L421" i="11"/>
  <c r="M416" i="11"/>
  <c r="O425" i="11"/>
  <c r="G425" i="11"/>
  <c r="Q497" i="11"/>
  <c r="P396" i="8"/>
  <c r="I396" i="8"/>
  <c r="I417" i="6"/>
  <c r="G416" i="6"/>
  <c r="M416" i="6"/>
  <c r="E396" i="9"/>
  <c r="Q438" i="9"/>
  <c r="O396" i="9"/>
  <c r="K421" i="6"/>
  <c r="H421" i="6"/>
  <c r="N413" i="11"/>
  <c r="F413" i="11"/>
  <c r="F524" i="11" s="1"/>
  <c r="Q453" i="8"/>
  <c r="I421" i="9"/>
  <c r="Q578" i="14"/>
  <c r="I496" i="10"/>
  <c r="K496" i="10"/>
  <c r="M496" i="10"/>
  <c r="O496" i="10"/>
  <c r="H496" i="10"/>
  <c r="J496" i="10"/>
  <c r="J411" i="10" s="1"/>
  <c r="L496" i="10"/>
  <c r="N496" i="10"/>
  <c r="P496" i="10"/>
  <c r="F496" i="10"/>
  <c r="G496" i="10"/>
  <c r="E496" i="10"/>
  <c r="Q657" i="10"/>
  <c r="BC336" i="12"/>
  <c r="BC716" i="12" s="1"/>
  <c r="BC718" i="12" s="1"/>
  <c r="BC719" i="12" s="1"/>
  <c r="BC226" i="12"/>
  <c r="AU332" i="9"/>
  <c r="AU716" i="9" s="1"/>
  <c r="AU222" i="9"/>
  <c r="Y303" i="14"/>
  <c r="Y193" i="14"/>
  <c r="AT334" i="6"/>
  <c r="AT224" i="6"/>
  <c r="Y302" i="11"/>
  <c r="Y694" i="11" s="1"/>
  <c r="Y718" i="11" s="1"/>
  <c r="Y719" i="11" s="1"/>
  <c r="Y192" i="11"/>
  <c r="AS192" i="11" s="1"/>
  <c r="G449" i="6"/>
  <c r="G407" i="6" s="1"/>
  <c r="G523" i="6" s="1"/>
  <c r="H449" i="6"/>
  <c r="H407" i="6" s="1"/>
  <c r="H523" i="6" s="1"/>
  <c r="I449" i="6"/>
  <c r="I407" i="6" s="1"/>
  <c r="I523" i="6" s="1"/>
  <c r="K449" i="6"/>
  <c r="K407" i="6" s="1"/>
  <c r="K523" i="6" s="1"/>
  <c r="M449" i="6"/>
  <c r="M407" i="6" s="1"/>
  <c r="M523" i="6" s="1"/>
  <c r="O449" i="6"/>
  <c r="O407" i="6" s="1"/>
  <c r="O523" i="6" s="1"/>
  <c r="F449" i="6"/>
  <c r="F407" i="6" s="1"/>
  <c r="F523" i="6" s="1"/>
  <c r="E449" i="6"/>
  <c r="J449" i="6"/>
  <c r="J407" i="6" s="1"/>
  <c r="J523" i="6" s="1"/>
  <c r="L449" i="6"/>
  <c r="L407" i="6" s="1"/>
  <c r="L523" i="6" s="1"/>
  <c r="N449" i="6"/>
  <c r="N407" i="6" s="1"/>
  <c r="N523" i="6" s="1"/>
  <c r="P449" i="6"/>
  <c r="P407" i="6" s="1"/>
  <c r="P523" i="6" s="1"/>
  <c r="Q498" i="11"/>
  <c r="H492" i="8"/>
  <c r="F492" i="8"/>
  <c r="M492" i="8"/>
  <c r="N492" i="8"/>
  <c r="I492" i="8"/>
  <c r="I407" i="8" s="1"/>
  <c r="L492" i="8"/>
  <c r="L407" i="8" s="1"/>
  <c r="J492" i="8"/>
  <c r="P492" i="8"/>
  <c r="K492" i="8"/>
  <c r="E492" i="8"/>
  <c r="G492" i="8"/>
  <c r="O492" i="8"/>
  <c r="Q611" i="11"/>
  <c r="I933" i="10"/>
  <c r="Q656" i="9"/>
  <c r="Q549" i="6"/>
  <c r="O293" i="8"/>
  <c r="O690" i="8" s="1"/>
  <c r="O718" i="8" s="1"/>
  <c r="O719" i="8" s="1"/>
  <c r="O183" i="8"/>
  <c r="AS183" i="8" s="1"/>
  <c r="F335" i="10"/>
  <c r="F225" i="10"/>
  <c r="AT330" i="9"/>
  <c r="AT220" i="9"/>
  <c r="Q400" i="12"/>
  <c r="Q658" i="10"/>
  <c r="L933" i="8"/>
  <c r="Q662" i="6"/>
  <c r="Q550" i="6"/>
  <c r="AR335" i="14"/>
  <c r="AR225" i="14"/>
  <c r="AS187" i="5"/>
  <c r="AS277" i="5"/>
  <c r="AS261" i="5"/>
  <c r="AS245" i="5"/>
  <c r="AS229" i="5"/>
  <c r="AS210" i="5"/>
  <c r="AS194" i="5"/>
  <c r="AS250" i="5"/>
  <c r="AS234" i="5"/>
  <c r="AI716" i="5"/>
  <c r="AI716" i="14" s="1"/>
  <c r="S716" i="5"/>
  <c r="S716" i="14" s="1"/>
  <c r="AA711" i="5"/>
  <c r="AA711" i="14" s="1"/>
  <c r="AH711" i="5"/>
  <c r="AH711" i="14" s="1"/>
  <c r="AR707" i="5"/>
  <c r="AR707" i="14" s="1"/>
  <c r="G704" i="5"/>
  <c r="G704" i="14" s="1"/>
  <c r="O570" i="5"/>
  <c r="O570" i="14" s="1"/>
  <c r="H662" i="5"/>
  <c r="H662" i="14" s="1"/>
  <c r="F662" i="5"/>
  <c r="F662" i="14" s="1"/>
  <c r="K662" i="5"/>
  <c r="K662" i="14" s="1"/>
  <c r="M662" i="5"/>
  <c r="M662" i="14" s="1"/>
  <c r="I662" i="5"/>
  <c r="I662" i="14" s="1"/>
  <c r="E662" i="5"/>
  <c r="N662" i="5"/>
  <c r="N662" i="14" s="1"/>
  <c r="E570" i="5"/>
  <c r="P662" i="5"/>
  <c r="P662" i="14" s="1"/>
  <c r="L662" i="5"/>
  <c r="L662" i="14" s="1"/>
  <c r="G662" i="5"/>
  <c r="G662" i="14" s="1"/>
  <c r="J662" i="5"/>
  <c r="J662" i="14" s="1"/>
  <c r="O662" i="5"/>
  <c r="O662" i="14" s="1"/>
  <c r="J570" i="5"/>
  <c r="J570" i="14" s="1"/>
  <c r="F570" i="5"/>
  <c r="F570" i="14" s="1"/>
  <c r="N570" i="5"/>
  <c r="N570" i="14" s="1"/>
  <c r="K570" i="5"/>
  <c r="K570" i="14" s="1"/>
  <c r="M570" i="5"/>
  <c r="M570" i="14" s="1"/>
  <c r="I570" i="5"/>
  <c r="I570" i="14" s="1"/>
  <c r="P570" i="5"/>
  <c r="P570" i="14" s="1"/>
  <c r="H570" i="5"/>
  <c r="H570" i="14" s="1"/>
  <c r="L570" i="5"/>
  <c r="L570" i="14" s="1"/>
  <c r="G570" i="5"/>
  <c r="G570" i="14" s="1"/>
  <c r="K716" i="5"/>
  <c r="K716" i="14" s="1"/>
  <c r="Y708" i="5"/>
  <c r="Y708" i="14" s="1"/>
  <c r="AQ703" i="5"/>
  <c r="AQ703" i="14" s="1"/>
  <c r="Y716" i="5"/>
  <c r="Y716" i="14" s="1"/>
  <c r="H711" i="5"/>
  <c r="H711" i="14" s="1"/>
  <c r="AP708" i="5"/>
  <c r="AP708" i="14" s="1"/>
  <c r="AU711" i="5"/>
  <c r="AU711" i="14" s="1"/>
  <c r="N708" i="5"/>
  <c r="N708" i="14" s="1"/>
  <c r="W707" i="5"/>
  <c r="W707" i="14" s="1"/>
  <c r="AE700" i="5"/>
  <c r="AE700" i="14" s="1"/>
  <c r="AT716" i="5"/>
  <c r="AL711" i="5"/>
  <c r="AL711" i="14" s="1"/>
  <c r="AK707" i="5"/>
  <c r="AK707" i="14" s="1"/>
  <c r="AL716" i="5"/>
  <c r="AL716" i="14" s="1"/>
  <c r="M711" i="5"/>
  <c r="M711" i="14" s="1"/>
  <c r="AD708" i="5"/>
  <c r="AD708" i="14" s="1"/>
  <c r="AK716" i="5"/>
  <c r="AK716" i="14" s="1"/>
  <c r="S708" i="5"/>
  <c r="S708" i="14" s="1"/>
  <c r="AQ698" i="5"/>
  <c r="AQ698" i="14" s="1"/>
  <c r="AY702" i="5"/>
  <c r="AY702" i="14" s="1"/>
  <c r="AD700" i="5"/>
  <c r="AD700" i="14" s="1"/>
  <c r="BA699" i="5"/>
  <c r="BA699" i="14" s="1"/>
  <c r="M708" i="5"/>
  <c r="M708" i="14" s="1"/>
  <c r="V707" i="5"/>
  <c r="V707" i="14" s="1"/>
  <c r="U704" i="5"/>
  <c r="U704" i="14" s="1"/>
  <c r="AX703" i="5"/>
  <c r="AX703" i="14" s="1"/>
  <c r="T702" i="5"/>
  <c r="T702" i="14" s="1"/>
  <c r="AR704" i="5"/>
  <c r="AR704" i="14" s="1"/>
  <c r="AN702" i="5"/>
  <c r="AN702" i="14" s="1"/>
  <c r="H700" i="5"/>
  <c r="H700" i="14" s="1"/>
  <c r="AC699" i="5"/>
  <c r="AC699" i="14" s="1"/>
  <c r="AI698" i="5"/>
  <c r="AI698" i="14" s="1"/>
  <c r="AB707" i="5"/>
  <c r="AB707" i="14" s="1"/>
  <c r="AI704" i="5"/>
  <c r="AI704" i="14" s="1"/>
  <c r="AV702" i="5"/>
  <c r="AV702" i="14" s="1"/>
  <c r="Z700" i="5"/>
  <c r="Z700" i="14" s="1"/>
  <c r="AV699" i="5"/>
  <c r="AV699" i="14" s="1"/>
  <c r="AI707" i="5"/>
  <c r="AI707" i="14" s="1"/>
  <c r="R704" i="5"/>
  <c r="R704" i="14" s="1"/>
  <c r="BC703" i="5"/>
  <c r="BC703" i="14" s="1"/>
  <c r="AL702" i="5"/>
  <c r="AL702" i="14" s="1"/>
  <c r="O612" i="5"/>
  <c r="O612" i="14" s="1"/>
  <c r="I612" i="5"/>
  <c r="I612" i="14" s="1"/>
  <c r="N612" i="5"/>
  <c r="N612" i="14" s="1"/>
  <c r="K612" i="5"/>
  <c r="K612" i="14" s="1"/>
  <c r="G612" i="5"/>
  <c r="G612" i="14" s="1"/>
  <c r="E612" i="5"/>
  <c r="H612" i="5"/>
  <c r="H612" i="14" s="1"/>
  <c r="F612" i="5"/>
  <c r="F612" i="14" s="1"/>
  <c r="F700" i="5"/>
  <c r="F700" i="14" s="1"/>
  <c r="P612" i="5"/>
  <c r="P612" i="14" s="1"/>
  <c r="L612" i="5"/>
  <c r="L612" i="14" s="1"/>
  <c r="M612" i="5"/>
  <c r="M612" i="14" s="1"/>
  <c r="J612" i="5"/>
  <c r="J612" i="14" s="1"/>
  <c r="M699" i="5"/>
  <c r="M699" i="14" s="1"/>
  <c r="M698" i="5"/>
  <c r="M698" i="14" s="1"/>
  <c r="AF703" i="5"/>
  <c r="AF703" i="14" s="1"/>
  <c r="X702" i="5"/>
  <c r="X702" i="14" s="1"/>
  <c r="Y707" i="5"/>
  <c r="Y707" i="14" s="1"/>
  <c r="X704" i="5"/>
  <c r="X704" i="14" s="1"/>
  <c r="BA703" i="5"/>
  <c r="BA703" i="14" s="1"/>
  <c r="AJ702" i="5"/>
  <c r="AJ702" i="14" s="1"/>
  <c r="N700" i="5"/>
  <c r="N700" i="14" s="1"/>
  <c r="V699" i="5"/>
  <c r="V699" i="14" s="1"/>
  <c r="L698" i="5"/>
  <c r="L698" i="14" s="1"/>
  <c r="AT694" i="5"/>
  <c r="AT694" i="14" s="1"/>
  <c r="T699" i="5"/>
  <c r="T699" i="14" s="1"/>
  <c r="AF698" i="5"/>
  <c r="AF698" i="14" s="1"/>
  <c r="S699" i="5"/>
  <c r="S699" i="14" s="1"/>
  <c r="AE698" i="5"/>
  <c r="AE698" i="14" s="1"/>
  <c r="AN684" i="5"/>
  <c r="AN684" i="14" s="1"/>
  <c r="Q699" i="5"/>
  <c r="Q699" i="14" s="1"/>
  <c r="AC698" i="5"/>
  <c r="AC698" i="14" s="1"/>
  <c r="BA698" i="5"/>
  <c r="BA698" i="14" s="1"/>
  <c r="U684" i="5"/>
  <c r="U684" i="14" s="1"/>
  <c r="AL690" i="5"/>
  <c r="AL690" i="14" s="1"/>
  <c r="AI685" i="5"/>
  <c r="AI685" i="14" s="1"/>
  <c r="M683" i="5"/>
  <c r="AH694" i="5"/>
  <c r="AH694" i="14" s="1"/>
  <c r="I686" i="5"/>
  <c r="I686" i="14" s="1"/>
  <c r="J684" i="5"/>
  <c r="J684" i="14" s="1"/>
  <c r="AN683" i="5"/>
  <c r="R690" i="5"/>
  <c r="R690" i="14" s="1"/>
  <c r="BB686" i="5"/>
  <c r="BB686" i="14" s="1"/>
  <c r="AG685" i="5"/>
  <c r="AG685" i="14" s="1"/>
  <c r="F606" i="5"/>
  <c r="F606" i="14" s="1"/>
  <c r="L606" i="5"/>
  <c r="L606" i="14" s="1"/>
  <c r="H606" i="5"/>
  <c r="H606" i="14" s="1"/>
  <c r="M606" i="5"/>
  <c r="M606" i="14" s="1"/>
  <c r="G606" i="5"/>
  <c r="G606" i="14" s="1"/>
  <c r="O606" i="5"/>
  <c r="O606" i="14" s="1"/>
  <c r="I606" i="5"/>
  <c r="I606" i="14" s="1"/>
  <c r="K606" i="5"/>
  <c r="K606" i="14" s="1"/>
  <c r="N606" i="5"/>
  <c r="N606" i="14" s="1"/>
  <c r="P606" i="5"/>
  <c r="P606" i="14" s="1"/>
  <c r="J606" i="5"/>
  <c r="J606" i="14" s="1"/>
  <c r="E606" i="5"/>
  <c r="F694" i="5"/>
  <c r="F694" i="14" s="1"/>
  <c r="AI690" i="5"/>
  <c r="AI690" i="14" s="1"/>
  <c r="AY685" i="5"/>
  <c r="AY685" i="14" s="1"/>
  <c r="S683" i="5"/>
  <c r="BA690" i="5"/>
  <c r="BA690" i="14" s="1"/>
  <c r="J598" i="5"/>
  <c r="J598" i="14" s="1"/>
  <c r="N598" i="5"/>
  <c r="N598" i="14" s="1"/>
  <c r="M598" i="5"/>
  <c r="M598" i="14" s="1"/>
  <c r="P598" i="5"/>
  <c r="P598" i="14" s="1"/>
  <c r="F598" i="5"/>
  <c r="F598" i="14" s="1"/>
  <c r="H598" i="5"/>
  <c r="H598" i="14" s="1"/>
  <c r="K598" i="5"/>
  <c r="K598" i="14" s="1"/>
  <c r="E598" i="5"/>
  <c r="I598" i="5"/>
  <c r="I598" i="14" s="1"/>
  <c r="O598" i="5"/>
  <c r="O598" i="14" s="1"/>
  <c r="L598" i="5"/>
  <c r="L598" i="14" s="1"/>
  <c r="G598" i="5"/>
  <c r="G598" i="14" s="1"/>
  <c r="F686" i="5"/>
  <c r="F686" i="14" s="1"/>
  <c r="R683" i="5"/>
  <c r="AC685" i="5"/>
  <c r="AC685" i="14" s="1"/>
  <c r="Q683" i="5"/>
  <c r="AK685" i="5"/>
  <c r="AK685" i="14" s="1"/>
  <c r="H683" i="5"/>
  <c r="AF694" i="5"/>
  <c r="AF694" i="14" s="1"/>
  <c r="J690" i="5"/>
  <c r="J690" i="14" s="1"/>
  <c r="AR686" i="5"/>
  <c r="AR686" i="14" s="1"/>
  <c r="X685" i="5"/>
  <c r="X685" i="14" s="1"/>
  <c r="V683" i="5"/>
  <c r="AU331" i="9"/>
  <c r="AU221" i="9"/>
  <c r="Q405" i="6"/>
  <c r="F498" i="10"/>
  <c r="H498" i="10"/>
  <c r="H413" i="10" s="1"/>
  <c r="E498" i="10"/>
  <c r="J498" i="10"/>
  <c r="L498" i="10"/>
  <c r="N498" i="10"/>
  <c r="P498" i="10"/>
  <c r="I498" i="10"/>
  <c r="K498" i="10"/>
  <c r="M498" i="10"/>
  <c r="M413" i="10" s="1"/>
  <c r="O498" i="10"/>
  <c r="G498" i="10"/>
  <c r="Q404" i="9"/>
  <c r="F522" i="9"/>
  <c r="J488" i="6"/>
  <c r="L488" i="6"/>
  <c r="N488" i="6"/>
  <c r="P488" i="6"/>
  <c r="G488" i="6"/>
  <c r="I488" i="6"/>
  <c r="K488" i="6"/>
  <c r="M488" i="6"/>
  <c r="O488" i="6"/>
  <c r="E488" i="6"/>
  <c r="F488" i="6"/>
  <c r="H488" i="6"/>
  <c r="K418" i="14"/>
  <c r="Q425" i="8"/>
  <c r="Q427" i="12"/>
  <c r="Q577" i="12"/>
  <c r="N584" i="11"/>
  <c r="N585" i="11" s="1"/>
  <c r="K584" i="11"/>
  <c r="K585" i="11" s="1"/>
  <c r="I584" i="11"/>
  <c r="I585" i="11" s="1"/>
  <c r="P584" i="8"/>
  <c r="P585" i="8" s="1"/>
  <c r="L676" i="8"/>
  <c r="H584" i="8"/>
  <c r="H585" i="8" s="1"/>
  <c r="Q602" i="8"/>
  <c r="Q418" i="6"/>
  <c r="Q402" i="11"/>
  <c r="F500" i="8"/>
  <c r="P500" i="8"/>
  <c r="I500" i="8"/>
  <c r="K500" i="8"/>
  <c r="J500" i="8"/>
  <c r="N500" i="8"/>
  <c r="M500" i="8"/>
  <c r="L500" i="8"/>
  <c r="E500" i="8"/>
  <c r="G500" i="8"/>
  <c r="H500" i="8"/>
  <c r="O500" i="8"/>
  <c r="F425" i="14"/>
  <c r="M423" i="14"/>
  <c r="Q624" i="11"/>
  <c r="Q642" i="12"/>
  <c r="P584" i="12"/>
  <c r="P585" i="12" s="1"/>
  <c r="G584" i="12"/>
  <c r="G585" i="12" s="1"/>
  <c r="Q610" i="11"/>
  <c r="Q577" i="10"/>
  <c r="Q652" i="9"/>
  <c r="Q606" i="8"/>
  <c r="Y300" i="6"/>
  <c r="Y190" i="6"/>
  <c r="AS190" i="6" s="1"/>
  <c r="K718" i="6"/>
  <c r="K719" i="6" s="1"/>
  <c r="BB335" i="8"/>
  <c r="BB225" i="8"/>
  <c r="N329" i="10"/>
  <c r="N219" i="10"/>
  <c r="AU329" i="11"/>
  <c r="AU219" i="11"/>
  <c r="J648" i="5"/>
  <c r="J648" i="14" s="1"/>
  <c r="L648" i="5"/>
  <c r="L648" i="14" s="1"/>
  <c r="O648" i="5"/>
  <c r="O648" i="14" s="1"/>
  <c r="AS226" i="5"/>
  <c r="Q483" i="9"/>
  <c r="Q409" i="11"/>
  <c r="K428" i="14"/>
  <c r="M496" i="8"/>
  <c r="G496" i="8"/>
  <c r="N496" i="8"/>
  <c r="L496" i="8"/>
  <c r="P496" i="8"/>
  <c r="E496" i="8"/>
  <c r="F496" i="8"/>
  <c r="O496" i="8"/>
  <c r="J496" i="8"/>
  <c r="I496" i="8"/>
  <c r="I411" i="8" s="1"/>
  <c r="H496" i="8"/>
  <c r="K496" i="8"/>
  <c r="Q410" i="12"/>
  <c r="M418" i="14"/>
  <c r="J584" i="9"/>
  <c r="J585" i="9" s="1"/>
  <c r="H676" i="9"/>
  <c r="O584" i="9"/>
  <c r="O585" i="9" s="1"/>
  <c r="G718" i="9"/>
  <c r="L933" i="9"/>
  <c r="L934" i="9" s="1"/>
  <c r="Q643" i="9"/>
  <c r="I481" i="10"/>
  <c r="K481" i="10"/>
  <c r="K396" i="10" s="1"/>
  <c r="M481" i="10"/>
  <c r="O481" i="10"/>
  <c r="F481" i="10"/>
  <c r="H481" i="10"/>
  <c r="J481" i="10"/>
  <c r="L481" i="10"/>
  <c r="N481" i="10"/>
  <c r="P481" i="10"/>
  <c r="P396" i="10" s="1"/>
  <c r="E481" i="10"/>
  <c r="G481" i="10"/>
  <c r="N402" i="14"/>
  <c r="G409" i="14"/>
  <c r="Q404" i="8"/>
  <c r="H425" i="14"/>
  <c r="Q674" i="12"/>
  <c r="Q625" i="11"/>
  <c r="E625" i="14"/>
  <c r="Q625" i="14" s="1"/>
  <c r="Q598" i="10"/>
  <c r="Q404" i="6"/>
  <c r="M488" i="12"/>
  <c r="L488" i="12"/>
  <c r="E488" i="12"/>
  <c r="H488" i="12"/>
  <c r="I488" i="12"/>
  <c r="J488" i="12"/>
  <c r="P488" i="12"/>
  <c r="F488" i="12"/>
  <c r="G488" i="12"/>
  <c r="O488" i="12"/>
  <c r="N488" i="12"/>
  <c r="K488" i="12"/>
  <c r="Q660" i="11"/>
  <c r="F584" i="10"/>
  <c r="F585" i="10" s="1"/>
  <c r="K584" i="10"/>
  <c r="K585" i="10" s="1"/>
  <c r="L584" i="10"/>
  <c r="L585" i="10" s="1"/>
  <c r="G718" i="10"/>
  <c r="Q595" i="10"/>
  <c r="N396" i="10"/>
  <c r="I396" i="10"/>
  <c r="Q458" i="9"/>
  <c r="J407" i="8"/>
  <c r="N407" i="8"/>
  <c r="Q462" i="8"/>
  <c r="K397" i="11"/>
  <c r="Q481" i="6"/>
  <c r="H424" i="11"/>
  <c r="M424" i="11"/>
  <c r="I450" i="14"/>
  <c r="H450" i="14"/>
  <c r="N421" i="11"/>
  <c r="J416" i="11"/>
  <c r="I425" i="11"/>
  <c r="I467" i="14"/>
  <c r="I425" i="14" s="1"/>
  <c r="P425" i="11"/>
  <c r="L396" i="8"/>
  <c r="O396" i="8"/>
  <c r="H417" i="6"/>
  <c r="P416" i="6"/>
  <c r="K416" i="6"/>
  <c r="P396" i="9"/>
  <c r="M396" i="9"/>
  <c r="Q506" i="6"/>
  <c r="Q514" i="12"/>
  <c r="I421" i="6"/>
  <c r="G421" i="6"/>
  <c r="K413" i="10"/>
  <c r="F413" i="10"/>
  <c r="H411" i="10"/>
  <c r="I413" i="11"/>
  <c r="M413" i="11"/>
  <c r="P411" i="8"/>
  <c r="Q483" i="8"/>
  <c r="F421" i="9"/>
  <c r="Q577" i="9"/>
  <c r="BC336" i="11"/>
  <c r="BC226" i="11"/>
  <c r="AU332" i="8"/>
  <c r="AU222" i="8"/>
  <c r="AT334" i="14"/>
  <c r="AT224" i="14"/>
  <c r="Y302" i="10"/>
  <c r="Y192" i="10"/>
  <c r="AS192" i="10" s="1"/>
  <c r="Q410" i="11"/>
  <c r="F438" i="6"/>
  <c r="J438" i="6"/>
  <c r="L438" i="6"/>
  <c r="N438" i="6"/>
  <c r="P438" i="6"/>
  <c r="H438" i="6"/>
  <c r="I438" i="6"/>
  <c r="K438" i="6"/>
  <c r="M438" i="6"/>
  <c r="O438" i="6"/>
  <c r="E438" i="6"/>
  <c r="G438" i="6"/>
  <c r="H497" i="8"/>
  <c r="P497" i="8"/>
  <c r="P412" i="8" s="1"/>
  <c r="F497" i="8"/>
  <c r="M497" i="8"/>
  <c r="M412" i="8" s="1"/>
  <c r="K497" i="8"/>
  <c r="G497" i="8"/>
  <c r="J497" i="8"/>
  <c r="N497" i="8"/>
  <c r="O497" i="8"/>
  <c r="E497" i="8"/>
  <c r="L497" i="8"/>
  <c r="I497" i="8"/>
  <c r="Q565" i="6"/>
  <c r="O293" i="6"/>
  <c r="O690" i="6" s="1"/>
  <c r="O718" i="6" s="1"/>
  <c r="O719" i="6" s="1"/>
  <c r="O183" i="6"/>
  <c r="AS183" i="6" s="1"/>
  <c r="F335" i="9"/>
  <c r="F225" i="9"/>
  <c r="AT330" i="8"/>
  <c r="AT220" i="8"/>
  <c r="Q652" i="6"/>
  <c r="F497" i="10"/>
  <c r="F412" i="10" s="1"/>
  <c r="J497" i="10"/>
  <c r="L497" i="10"/>
  <c r="N497" i="10"/>
  <c r="P497" i="10"/>
  <c r="G497" i="10"/>
  <c r="I497" i="10"/>
  <c r="K497" i="10"/>
  <c r="K412" i="10" s="1"/>
  <c r="M497" i="10"/>
  <c r="M412" i="10" s="1"/>
  <c r="O497" i="10"/>
  <c r="H497" i="10"/>
  <c r="H412" i="10" s="1"/>
  <c r="E497" i="10"/>
  <c r="G506" i="10"/>
  <c r="I506" i="10"/>
  <c r="K506" i="10"/>
  <c r="M506" i="10"/>
  <c r="O506" i="10"/>
  <c r="E506" i="10"/>
  <c r="F506" i="10"/>
  <c r="H506" i="10"/>
  <c r="J506" i="10"/>
  <c r="L506" i="10"/>
  <c r="N506" i="10"/>
  <c r="P506" i="10"/>
  <c r="I463" i="10"/>
  <c r="K463" i="10"/>
  <c r="M463" i="10"/>
  <c r="O463" i="10"/>
  <c r="F463" i="10"/>
  <c r="F421" i="10" s="1"/>
  <c r="H463" i="10"/>
  <c r="H421" i="10" s="1"/>
  <c r="J463" i="10"/>
  <c r="L463" i="10"/>
  <c r="N463" i="10"/>
  <c r="P463" i="10"/>
  <c r="G463" i="10"/>
  <c r="E463" i="10"/>
  <c r="Q422" i="11"/>
  <c r="Q472" i="14"/>
  <c r="E430" i="14"/>
  <c r="G716" i="5"/>
  <c r="E582" i="5"/>
  <c r="N582" i="5"/>
  <c r="K674" i="5"/>
  <c r="M674" i="5"/>
  <c r="I674" i="5"/>
  <c r="E674" i="5"/>
  <c r="N674" i="5"/>
  <c r="O582" i="5"/>
  <c r="F582" i="5"/>
  <c r="G674" i="5"/>
  <c r="P674" i="5"/>
  <c r="J674" i="5"/>
  <c r="L674" i="5"/>
  <c r="H674" i="5"/>
  <c r="O674" i="5"/>
  <c r="F674" i="5"/>
  <c r="H582" i="5"/>
  <c r="G582" i="5"/>
  <c r="J582" i="5"/>
  <c r="L582" i="5"/>
  <c r="P582" i="5"/>
  <c r="I582" i="5"/>
  <c r="M582" i="5"/>
  <c r="K582" i="5"/>
  <c r="AS203" i="5"/>
  <c r="AS176" i="5"/>
  <c r="AS267" i="5"/>
  <c r="AS251" i="5"/>
  <c r="AS235" i="5"/>
  <c r="AS216" i="5"/>
  <c r="AS200" i="5"/>
  <c r="AS184" i="5"/>
  <c r="AS256" i="5"/>
  <c r="AS240" i="5"/>
  <c r="AX716" i="5"/>
  <c r="AI711" i="5"/>
  <c r="AI711" i="14" s="1"/>
  <c r="AZ703" i="5"/>
  <c r="AZ703" i="14" s="1"/>
  <c r="AW711" i="5"/>
  <c r="AW711" i="14" s="1"/>
  <c r="AO707" i="5"/>
  <c r="AO707" i="14" s="1"/>
  <c r="AY700" i="14"/>
  <c r="Q716" i="5"/>
  <c r="Q716" i="14" s="1"/>
  <c r="AI703" i="5"/>
  <c r="AI703" i="14" s="1"/>
  <c r="BB716" i="5"/>
  <c r="AM711" i="5"/>
  <c r="AM711" i="14" s="1"/>
  <c r="AM716" i="5"/>
  <c r="AM716" i="14" s="1"/>
  <c r="AD711" i="5"/>
  <c r="AD711" i="14" s="1"/>
  <c r="R707" i="5"/>
  <c r="R707" i="14" s="1"/>
  <c r="V702" i="5"/>
  <c r="V702" i="14" s="1"/>
  <c r="AD716" i="5"/>
  <c r="AD716" i="14" s="1"/>
  <c r="T708" i="5"/>
  <c r="T708" i="14" s="1"/>
  <c r="AX707" i="5"/>
  <c r="AX707" i="14" s="1"/>
  <c r="AD704" i="5"/>
  <c r="AD704" i="14" s="1"/>
  <c r="AC716" i="5"/>
  <c r="AC716" i="14" s="1"/>
  <c r="J708" i="5"/>
  <c r="J708" i="14" s="1"/>
  <c r="AV707" i="5"/>
  <c r="AV707" i="14" s="1"/>
  <c r="AB694" i="5"/>
  <c r="AB694" i="14" s="1"/>
  <c r="AP702" i="5"/>
  <c r="AP702" i="14" s="1"/>
  <c r="V700" i="5"/>
  <c r="V700" i="14" s="1"/>
  <c r="AO699" i="5"/>
  <c r="AO699" i="14" s="1"/>
  <c r="N707" i="5"/>
  <c r="N707" i="14" s="1"/>
  <c r="M704" i="5"/>
  <c r="M704" i="14" s="1"/>
  <c r="AO703" i="5"/>
  <c r="AO703" i="14" s="1"/>
  <c r="L702" i="5"/>
  <c r="L702" i="14" s="1"/>
  <c r="S694" i="5"/>
  <c r="S694" i="14" s="1"/>
  <c r="AJ704" i="5"/>
  <c r="AJ704" i="14" s="1"/>
  <c r="AA702" i="5"/>
  <c r="AA702" i="14" s="1"/>
  <c r="O699" i="5"/>
  <c r="O699" i="14" s="1"/>
  <c r="S698" i="5"/>
  <c r="S698" i="14" s="1"/>
  <c r="T707" i="5"/>
  <c r="T707" i="14" s="1"/>
  <c r="AA704" i="5"/>
  <c r="AA704" i="14" s="1"/>
  <c r="AM702" i="5"/>
  <c r="AM702" i="14" s="1"/>
  <c r="Q700" i="5"/>
  <c r="Q700" i="14" s="1"/>
  <c r="AK699" i="5"/>
  <c r="AK699" i="14" s="1"/>
  <c r="BC698" i="5"/>
  <c r="BC698" i="14" s="1"/>
  <c r="AA707" i="5"/>
  <c r="AA707" i="14" s="1"/>
  <c r="J704" i="5"/>
  <c r="J704" i="14" s="1"/>
  <c r="AU703" i="5"/>
  <c r="AU703" i="14" s="1"/>
  <c r="Y702" i="5"/>
  <c r="Y702" i="14" s="1"/>
  <c r="AX704" i="5"/>
  <c r="AX704" i="14" s="1"/>
  <c r="X703" i="5"/>
  <c r="X703" i="14" s="1"/>
  <c r="P702" i="5"/>
  <c r="P702" i="14" s="1"/>
  <c r="Q707" i="5"/>
  <c r="Q707" i="14" s="1"/>
  <c r="P704" i="5"/>
  <c r="P704" i="14" s="1"/>
  <c r="AR703" i="5"/>
  <c r="AR703" i="14" s="1"/>
  <c r="AE702" i="5"/>
  <c r="AE702" i="14" s="1"/>
  <c r="H699" i="5"/>
  <c r="H699" i="14" s="1"/>
  <c r="AU698" i="5"/>
  <c r="AU698" i="14" s="1"/>
  <c r="AR694" i="5"/>
  <c r="AR694" i="14" s="1"/>
  <c r="AC694" i="5"/>
  <c r="AC694" i="14" s="1"/>
  <c r="AR700" i="5"/>
  <c r="AR700" i="14" s="1"/>
  <c r="L699" i="5"/>
  <c r="L699" i="14" s="1"/>
  <c r="R698" i="5"/>
  <c r="R698" i="14" s="1"/>
  <c r="K699" i="5"/>
  <c r="K699" i="14" s="1"/>
  <c r="Y698" i="5"/>
  <c r="Y698" i="14" s="1"/>
  <c r="AX684" i="5"/>
  <c r="AX684" i="14" s="1"/>
  <c r="I699" i="5"/>
  <c r="I699" i="14" s="1"/>
  <c r="W698" i="5"/>
  <c r="W698" i="14" s="1"/>
  <c r="AD684" i="5"/>
  <c r="AD684" i="14" s="1"/>
  <c r="AR698" i="5"/>
  <c r="AR698" i="14" s="1"/>
  <c r="I602" i="5"/>
  <c r="I602" i="14" s="1"/>
  <c r="P602" i="5"/>
  <c r="P602" i="14" s="1"/>
  <c r="J602" i="5"/>
  <c r="J602" i="14" s="1"/>
  <c r="H602" i="5"/>
  <c r="H602" i="14" s="1"/>
  <c r="O602" i="5"/>
  <c r="O602" i="14" s="1"/>
  <c r="M602" i="5"/>
  <c r="M602" i="14" s="1"/>
  <c r="L602" i="5"/>
  <c r="L602" i="14" s="1"/>
  <c r="K602" i="5"/>
  <c r="K602" i="14" s="1"/>
  <c r="G602" i="5"/>
  <c r="G602" i="14" s="1"/>
  <c r="E602" i="5"/>
  <c r="N602" i="5"/>
  <c r="N602" i="14" s="1"/>
  <c r="F602" i="5"/>
  <c r="F602" i="14" s="1"/>
  <c r="F690" i="5"/>
  <c r="F690" i="14" s="1"/>
  <c r="AC690" i="5"/>
  <c r="AC690" i="14" s="1"/>
  <c r="AU686" i="5"/>
  <c r="AU686" i="14" s="1"/>
  <c r="Z685" i="5"/>
  <c r="Z685" i="14" s="1"/>
  <c r="AW684" i="5"/>
  <c r="AW684" i="14" s="1"/>
  <c r="Y694" i="5"/>
  <c r="AU690" i="5"/>
  <c r="AU690" i="14" s="1"/>
  <c r="BA685" i="5"/>
  <c r="BA685" i="14" s="1"/>
  <c r="AE683" i="5"/>
  <c r="K690" i="5"/>
  <c r="K690" i="14" s="1"/>
  <c r="AQ686" i="5"/>
  <c r="AQ686" i="14" s="1"/>
  <c r="W685" i="5"/>
  <c r="W685" i="14" s="1"/>
  <c r="BC684" i="5"/>
  <c r="BC684" i="14" s="1"/>
  <c r="Z690" i="5"/>
  <c r="Z690" i="14" s="1"/>
  <c r="AO685" i="5"/>
  <c r="AO685" i="14" s="1"/>
  <c r="BB684" i="5"/>
  <c r="BB684" i="14" s="1"/>
  <c r="K683" i="5"/>
  <c r="AQ690" i="5"/>
  <c r="AQ690" i="14" s="1"/>
  <c r="AX685" i="5"/>
  <c r="AX685" i="14" s="1"/>
  <c r="J683" i="5"/>
  <c r="AZ690" i="5"/>
  <c r="AZ690" i="14" s="1"/>
  <c r="AX686" i="5"/>
  <c r="AX686" i="14" s="1"/>
  <c r="T685" i="5"/>
  <c r="T685" i="14" s="1"/>
  <c r="AZ684" i="5"/>
  <c r="AZ684" i="14" s="1"/>
  <c r="I683" i="5"/>
  <c r="AB685" i="5"/>
  <c r="AB685" i="14" s="1"/>
  <c r="Q694" i="5"/>
  <c r="Q694" i="14" s="1"/>
  <c r="AJ686" i="5"/>
  <c r="AJ686" i="14" s="1"/>
  <c r="P685" i="5"/>
  <c r="P685" i="14" s="1"/>
  <c r="AV684" i="5"/>
  <c r="AV684" i="14" s="1"/>
  <c r="N683" i="5"/>
  <c r="AU331" i="8"/>
  <c r="AU716" i="8" s="1"/>
  <c r="AU718" i="8" s="1"/>
  <c r="AU719" i="8" s="1"/>
  <c r="AU221" i="8"/>
  <c r="J488" i="10"/>
  <c r="L488" i="10"/>
  <c r="N488" i="10"/>
  <c r="P488" i="10"/>
  <c r="F488" i="10"/>
  <c r="H488" i="10"/>
  <c r="I488" i="10"/>
  <c r="K488" i="10"/>
  <c r="M488" i="10"/>
  <c r="O488" i="10"/>
  <c r="E488" i="10"/>
  <c r="G488" i="10"/>
  <c r="K406" i="14"/>
  <c r="O514" i="11"/>
  <c r="P514" i="11"/>
  <c r="J514" i="11"/>
  <c r="G514" i="11"/>
  <c r="K514" i="11"/>
  <c r="F514" i="11"/>
  <c r="H514" i="11"/>
  <c r="E514" i="11"/>
  <c r="M514" i="11"/>
  <c r="I514" i="11"/>
  <c r="N514" i="11"/>
  <c r="L514" i="11"/>
  <c r="E676" i="11"/>
  <c r="Q641" i="11"/>
  <c r="P676" i="11"/>
  <c r="Q549" i="11"/>
  <c r="E584" i="11"/>
  <c r="E585" i="11" s="1"/>
  <c r="G718" i="11"/>
  <c r="Q573" i="8"/>
  <c r="I676" i="8"/>
  <c r="K584" i="8"/>
  <c r="K585" i="8" s="1"/>
  <c r="L584" i="8"/>
  <c r="L585" i="8" s="1"/>
  <c r="N568" i="5"/>
  <c r="N568" i="14" s="1"/>
  <c r="Q579" i="14"/>
  <c r="Q485" i="14"/>
  <c r="N422" i="14"/>
  <c r="P414" i="14"/>
  <c r="Q669" i="11"/>
  <c r="Q596" i="11"/>
  <c r="M584" i="12"/>
  <c r="M585" i="12" s="1"/>
  <c r="Q552" i="9"/>
  <c r="Y301" i="12"/>
  <c r="Y191" i="12"/>
  <c r="AS191" i="12" s="1"/>
  <c r="Y190" i="14"/>
  <c r="Y300" i="14"/>
  <c r="Q644" i="6"/>
  <c r="BB335" i="6"/>
  <c r="BB225" i="6"/>
  <c r="N329" i="9"/>
  <c r="N219" i="9"/>
  <c r="AU329" i="10"/>
  <c r="AU219" i="10"/>
  <c r="F556" i="5"/>
  <c r="F556" i="14" s="1"/>
  <c r="H648" i="5"/>
  <c r="H648" i="14" s="1"/>
  <c r="G690" i="5"/>
  <c r="G690" i="14" s="1"/>
  <c r="F336" i="12"/>
  <c r="F226" i="12"/>
  <c r="AS226" i="12" s="1"/>
  <c r="G509" i="10"/>
  <c r="H509" i="10"/>
  <c r="J509" i="10"/>
  <c r="L509" i="10"/>
  <c r="N509" i="10"/>
  <c r="P509" i="10"/>
  <c r="E509" i="10"/>
  <c r="I509" i="10"/>
  <c r="I424" i="10" s="1"/>
  <c r="I527" i="10" s="1"/>
  <c r="K509" i="10"/>
  <c r="K424" i="10" s="1"/>
  <c r="K527" i="10" s="1"/>
  <c r="M509" i="10"/>
  <c r="O509" i="10"/>
  <c r="F509" i="10"/>
  <c r="F424" i="10" s="1"/>
  <c r="F527" i="10" s="1"/>
  <c r="Q508" i="14"/>
  <c r="P430" i="14"/>
  <c r="K468" i="11"/>
  <c r="I468" i="11"/>
  <c r="N468" i="11"/>
  <c r="L468" i="11"/>
  <c r="M468" i="11"/>
  <c r="O468" i="11"/>
  <c r="E468" i="11"/>
  <c r="J468" i="11"/>
  <c r="P468" i="11"/>
  <c r="G468" i="11"/>
  <c r="H468" i="11"/>
  <c r="F468" i="11"/>
  <c r="Q606" i="12"/>
  <c r="M676" i="9"/>
  <c r="N676" i="9"/>
  <c r="K676" i="9"/>
  <c r="Q566" i="6"/>
  <c r="Q460" i="14"/>
  <c r="E418" i="14"/>
  <c r="E441" i="9"/>
  <c r="I441" i="9"/>
  <c r="I399" i="9" s="1"/>
  <c r="K441" i="9"/>
  <c r="K399" i="9" s="1"/>
  <c r="M441" i="9"/>
  <c r="M399" i="9" s="1"/>
  <c r="O441" i="9"/>
  <c r="O399" i="9" s="1"/>
  <c r="G441" i="9"/>
  <c r="G399" i="9" s="1"/>
  <c r="J441" i="9"/>
  <c r="J399" i="9" s="1"/>
  <c r="L441" i="9"/>
  <c r="L399" i="9" s="1"/>
  <c r="N441" i="9"/>
  <c r="N399" i="9" s="1"/>
  <c r="P441" i="9"/>
  <c r="P399" i="9" s="1"/>
  <c r="F441" i="9"/>
  <c r="F399" i="9" s="1"/>
  <c r="H441" i="9"/>
  <c r="H399" i="9" s="1"/>
  <c r="E505" i="11"/>
  <c r="G505" i="11"/>
  <c r="G420" i="11" s="1"/>
  <c r="I505" i="11"/>
  <c r="J505" i="11"/>
  <c r="F505" i="11"/>
  <c r="M505" i="11"/>
  <c r="M420" i="11" s="1"/>
  <c r="N505" i="11"/>
  <c r="P505" i="11"/>
  <c r="P420" i="11" s="1"/>
  <c r="K505" i="11"/>
  <c r="K420" i="11" s="1"/>
  <c r="O505" i="11"/>
  <c r="H505" i="11"/>
  <c r="H420" i="11" s="1"/>
  <c r="L505" i="11"/>
  <c r="L420" i="11" s="1"/>
  <c r="L526" i="11" s="1"/>
  <c r="Q422" i="12"/>
  <c r="Q615" i="11"/>
  <c r="Q662" i="10"/>
  <c r="Q620" i="9"/>
  <c r="Q401" i="12"/>
  <c r="I933" i="11"/>
  <c r="I934" i="11" s="1"/>
  <c r="F676" i="10"/>
  <c r="L676" i="10"/>
  <c r="N676" i="10"/>
  <c r="L396" i="10"/>
  <c r="E424" i="6"/>
  <c r="Q466" i="6"/>
  <c r="Q509" i="6"/>
  <c r="O407" i="8"/>
  <c r="F407" i="8"/>
  <c r="H412" i="8"/>
  <c r="G397" i="11"/>
  <c r="P412" i="10"/>
  <c r="I412" i="10"/>
  <c r="Q484" i="9"/>
  <c r="Q505" i="6"/>
  <c r="K424" i="11"/>
  <c r="E424" i="11"/>
  <c r="Q466" i="11"/>
  <c r="O450" i="14"/>
  <c r="F526" i="9"/>
  <c r="Q482" i="6"/>
  <c r="M421" i="11"/>
  <c r="K416" i="11"/>
  <c r="E416" i="11"/>
  <c r="Q458" i="11"/>
  <c r="K425" i="11"/>
  <c r="N396" i="8"/>
  <c r="G396" i="8"/>
  <c r="E417" i="6"/>
  <c r="Q459" i="6"/>
  <c r="N416" i="6"/>
  <c r="I416" i="6"/>
  <c r="N396" i="9"/>
  <c r="K396" i="9"/>
  <c r="L718" i="11"/>
  <c r="L719" i="11" s="1"/>
  <c r="E421" i="6"/>
  <c r="Q463" i="6"/>
  <c r="Q505" i="9"/>
  <c r="Q459" i="10"/>
  <c r="I413" i="10"/>
  <c r="E411" i="10"/>
  <c r="Q453" i="10"/>
  <c r="O411" i="10"/>
  <c r="J413" i="11"/>
  <c r="J524" i="11" s="1"/>
  <c r="L411" i="8"/>
  <c r="P421" i="9"/>
  <c r="E438" i="11"/>
  <c r="L438" i="11"/>
  <c r="M438" i="11"/>
  <c r="I438" i="11"/>
  <c r="H438" i="11"/>
  <c r="K438" i="11"/>
  <c r="N438" i="11"/>
  <c r="O438" i="11"/>
  <c r="J438" i="11"/>
  <c r="F438" i="11"/>
  <c r="P438" i="11"/>
  <c r="G438" i="11"/>
  <c r="M514" i="8"/>
  <c r="G514" i="8"/>
  <c r="J514" i="8"/>
  <c r="O514" i="8"/>
  <c r="I514" i="8"/>
  <c r="L514" i="8"/>
  <c r="P514" i="8"/>
  <c r="H514" i="8"/>
  <c r="N514" i="8"/>
  <c r="K514" i="8"/>
  <c r="F514" i="8"/>
  <c r="E514" i="8"/>
  <c r="Q417" i="8"/>
  <c r="Q565" i="10"/>
  <c r="Q582" i="9"/>
  <c r="Q674" i="9"/>
  <c r="Q669" i="8"/>
  <c r="Q577" i="8"/>
  <c r="Q669" i="6"/>
  <c r="BC336" i="10"/>
  <c r="BC226" i="10"/>
  <c r="AU332" i="6"/>
  <c r="AU222" i="6"/>
  <c r="Y303" i="12"/>
  <c r="Y193" i="12"/>
  <c r="AS193" i="12" s="1"/>
  <c r="BA334" i="5"/>
  <c r="BA99" i="6"/>
  <c r="BA99" i="8"/>
  <c r="BA99" i="9"/>
  <c r="BA99" i="10"/>
  <c r="BA99" i="11"/>
  <c r="BA99" i="12"/>
  <c r="BA224" i="5"/>
  <c r="BA99" i="14"/>
  <c r="Y302" i="9"/>
  <c r="Y192" i="9"/>
  <c r="AS192" i="9" s="1"/>
  <c r="F441" i="10"/>
  <c r="I441" i="10"/>
  <c r="K441" i="10"/>
  <c r="M441" i="10"/>
  <c r="O441" i="10"/>
  <c r="H441" i="10"/>
  <c r="J441" i="10"/>
  <c r="L441" i="10"/>
  <c r="N441" i="10"/>
  <c r="P441" i="10"/>
  <c r="E441" i="10"/>
  <c r="G441" i="10"/>
  <c r="N414" i="14"/>
  <c r="Q550" i="9"/>
  <c r="O183" i="14"/>
  <c r="O293" i="14"/>
  <c r="F335" i="8"/>
  <c r="F225" i="8"/>
  <c r="Q615" i="6"/>
  <c r="AT330" i="6"/>
  <c r="AT716" i="6" s="1"/>
  <c r="O934" i="6" s="1"/>
  <c r="AT220" i="6"/>
  <c r="Q499" i="14"/>
  <c r="G462" i="10"/>
  <c r="F462" i="10"/>
  <c r="H462" i="10"/>
  <c r="J462" i="10"/>
  <c r="L462" i="10"/>
  <c r="N462" i="10"/>
  <c r="P462" i="10"/>
  <c r="I462" i="10"/>
  <c r="K462" i="10"/>
  <c r="M462" i="10"/>
  <c r="O462" i="10"/>
  <c r="E462" i="10"/>
  <c r="G524" i="11"/>
  <c r="E411" i="11"/>
  <c r="Q453" i="11"/>
  <c r="Q430" i="8"/>
  <c r="Q414" i="8"/>
  <c r="Q619" i="11"/>
  <c r="O934" i="9"/>
  <c r="AR335" i="12"/>
  <c r="AR225" i="12"/>
  <c r="AS270" i="5"/>
  <c r="AS273" i="5"/>
  <c r="AS257" i="5"/>
  <c r="AS241" i="5"/>
  <c r="AS206" i="5"/>
  <c r="AS190" i="5"/>
  <c r="AS246" i="5"/>
  <c r="AS230" i="5"/>
  <c r="AJ716" i="5"/>
  <c r="AJ716" i="14" s="1"/>
  <c r="AU708" i="5"/>
  <c r="AU708" i="14" s="1"/>
  <c r="T716" i="5"/>
  <c r="T716" i="14" s="1"/>
  <c r="H707" i="5"/>
  <c r="H707" i="14" s="1"/>
  <c r="R711" i="5"/>
  <c r="R711" i="14" s="1"/>
  <c r="BC708" i="5"/>
  <c r="BC708" i="14" s="1"/>
  <c r="G707" i="5"/>
  <c r="G707" i="14" s="1"/>
  <c r="M573" i="5"/>
  <c r="M573" i="14" s="1"/>
  <c r="J573" i="5"/>
  <c r="J573" i="14" s="1"/>
  <c r="G665" i="5"/>
  <c r="G665" i="14" s="1"/>
  <c r="I665" i="5"/>
  <c r="I665" i="14" s="1"/>
  <c r="E665" i="5"/>
  <c r="N573" i="5"/>
  <c r="N573" i="14" s="1"/>
  <c r="O573" i="5"/>
  <c r="O573" i="14" s="1"/>
  <c r="F665" i="5"/>
  <c r="F665" i="14" s="1"/>
  <c r="K573" i="5"/>
  <c r="K573" i="14" s="1"/>
  <c r="L665" i="5"/>
  <c r="L665" i="14" s="1"/>
  <c r="P665" i="5"/>
  <c r="P665" i="14" s="1"/>
  <c r="I573" i="5"/>
  <c r="I573" i="14" s="1"/>
  <c r="N665" i="5"/>
  <c r="N665" i="14" s="1"/>
  <c r="O665" i="5"/>
  <c r="O665" i="14" s="1"/>
  <c r="E573" i="5"/>
  <c r="G573" i="5"/>
  <c r="G573" i="14" s="1"/>
  <c r="M665" i="5"/>
  <c r="M665" i="14" s="1"/>
  <c r="F573" i="5"/>
  <c r="F573" i="14" s="1"/>
  <c r="K665" i="5"/>
  <c r="K665" i="14" s="1"/>
  <c r="L573" i="5"/>
  <c r="L573" i="14" s="1"/>
  <c r="H573" i="5"/>
  <c r="H573" i="14" s="1"/>
  <c r="P573" i="5"/>
  <c r="P573" i="14" s="1"/>
  <c r="H665" i="5"/>
  <c r="H665" i="14" s="1"/>
  <c r="J665" i="5"/>
  <c r="J665" i="14" s="1"/>
  <c r="N703" i="5"/>
  <c r="N703" i="14" s="1"/>
  <c r="AO711" i="5"/>
  <c r="AO711" i="14" s="1"/>
  <c r="G708" i="5"/>
  <c r="G708" i="14" s="1"/>
  <c r="E574" i="5"/>
  <c r="N666" i="5"/>
  <c r="N666" i="14" s="1"/>
  <c r="P666" i="5"/>
  <c r="P666" i="14" s="1"/>
  <c r="L666" i="5"/>
  <c r="L666" i="14" s="1"/>
  <c r="G666" i="5"/>
  <c r="G666" i="14" s="1"/>
  <c r="J666" i="5"/>
  <c r="J666" i="14" s="1"/>
  <c r="O666" i="5"/>
  <c r="O666" i="14" s="1"/>
  <c r="K574" i="5"/>
  <c r="K574" i="14" s="1"/>
  <c r="M574" i="5"/>
  <c r="M574" i="14" s="1"/>
  <c r="H666" i="5"/>
  <c r="H666" i="14" s="1"/>
  <c r="F666" i="5"/>
  <c r="F666" i="14" s="1"/>
  <c r="K666" i="5"/>
  <c r="K666" i="14" s="1"/>
  <c r="M666" i="5"/>
  <c r="M666" i="14" s="1"/>
  <c r="I666" i="5"/>
  <c r="I666" i="14" s="1"/>
  <c r="E666" i="5"/>
  <c r="G574" i="5"/>
  <c r="G574" i="14" s="1"/>
  <c r="F574" i="5"/>
  <c r="F574" i="14" s="1"/>
  <c r="P574" i="5"/>
  <c r="P574" i="14" s="1"/>
  <c r="J574" i="5"/>
  <c r="J574" i="14" s="1"/>
  <c r="O574" i="5"/>
  <c r="O574" i="14" s="1"/>
  <c r="I574" i="5"/>
  <c r="I574" i="14" s="1"/>
  <c r="H574" i="5"/>
  <c r="H574" i="14" s="1"/>
  <c r="L574" i="5"/>
  <c r="L574" i="14" s="1"/>
  <c r="N574" i="5"/>
  <c r="N574" i="14" s="1"/>
  <c r="Z707" i="5"/>
  <c r="Z707" i="14" s="1"/>
  <c r="J716" i="5"/>
  <c r="J716" i="14" s="1"/>
  <c r="X708" i="5"/>
  <c r="X708" i="14" s="1"/>
  <c r="AO700" i="5"/>
  <c r="AO700" i="14" s="1"/>
  <c r="AN716" i="5"/>
  <c r="AN716" i="14" s="1"/>
  <c r="AE711" i="5"/>
  <c r="AE711" i="14" s="1"/>
  <c r="AE716" i="5"/>
  <c r="AE716" i="14" s="1"/>
  <c r="V711" i="5"/>
  <c r="V711" i="14" s="1"/>
  <c r="V716" i="5"/>
  <c r="V716" i="14" s="1"/>
  <c r="K708" i="5"/>
  <c r="K708" i="14" s="1"/>
  <c r="AH707" i="5"/>
  <c r="AH707" i="14" s="1"/>
  <c r="AZ702" i="5"/>
  <c r="AZ702" i="14" s="1"/>
  <c r="U716" i="5"/>
  <c r="U716" i="14" s="1"/>
  <c r="AF707" i="5"/>
  <c r="AF707" i="14" s="1"/>
  <c r="W704" i="5"/>
  <c r="W704" i="14" s="1"/>
  <c r="V704" i="5"/>
  <c r="V704" i="14" s="1"/>
  <c r="AY703" i="5"/>
  <c r="AY703" i="14" s="1"/>
  <c r="AC702" i="5"/>
  <c r="AC702" i="14" s="1"/>
  <c r="K700" i="5"/>
  <c r="K700" i="14" s="1"/>
  <c r="AD699" i="5"/>
  <c r="AD699" i="14" s="1"/>
  <c r="F707" i="5"/>
  <c r="F707" i="14" s="1"/>
  <c r="O619" i="5"/>
  <c r="O619" i="14" s="1"/>
  <c r="P619" i="5"/>
  <c r="P619" i="14" s="1"/>
  <c r="K619" i="5"/>
  <c r="K619" i="14" s="1"/>
  <c r="J619" i="5"/>
  <c r="J619" i="14" s="1"/>
  <c r="I619" i="5"/>
  <c r="I619" i="14" s="1"/>
  <c r="N619" i="5"/>
  <c r="N619" i="14" s="1"/>
  <c r="M619" i="5"/>
  <c r="M619" i="14" s="1"/>
  <c r="E619" i="5"/>
  <c r="H619" i="5"/>
  <c r="H619" i="14" s="1"/>
  <c r="G619" i="5"/>
  <c r="G619" i="14" s="1"/>
  <c r="F619" i="5"/>
  <c r="F619" i="14" s="1"/>
  <c r="L619" i="5"/>
  <c r="L619" i="14" s="1"/>
  <c r="AB703" i="5"/>
  <c r="AB703" i="14" s="1"/>
  <c r="AW700" i="5"/>
  <c r="AW700" i="14" s="1"/>
  <c r="AX690" i="5"/>
  <c r="AX690" i="14" s="1"/>
  <c r="AB704" i="5"/>
  <c r="AB704" i="14" s="1"/>
  <c r="AW703" i="5"/>
  <c r="AW703" i="14" s="1"/>
  <c r="S702" i="5"/>
  <c r="S702" i="14" s="1"/>
  <c r="L707" i="5"/>
  <c r="L707" i="14" s="1"/>
  <c r="S704" i="5"/>
  <c r="S704" i="14" s="1"/>
  <c r="Z702" i="5"/>
  <c r="Z702" i="14" s="1"/>
  <c r="G700" i="5"/>
  <c r="G700" i="14" s="1"/>
  <c r="M566" i="5"/>
  <c r="M566" i="14" s="1"/>
  <c r="P658" i="5"/>
  <c r="P658" i="14" s="1"/>
  <c r="L658" i="5"/>
  <c r="L658" i="14" s="1"/>
  <c r="G658" i="5"/>
  <c r="G658" i="14" s="1"/>
  <c r="J658" i="5"/>
  <c r="J658" i="14" s="1"/>
  <c r="O658" i="5"/>
  <c r="O658" i="14" s="1"/>
  <c r="H658" i="5"/>
  <c r="H658" i="14" s="1"/>
  <c r="F658" i="5"/>
  <c r="F658" i="14" s="1"/>
  <c r="K658" i="5"/>
  <c r="K658" i="14" s="1"/>
  <c r="M658" i="5"/>
  <c r="M658" i="14" s="1"/>
  <c r="I658" i="5"/>
  <c r="I658" i="14" s="1"/>
  <c r="J566" i="5"/>
  <c r="J566" i="14" s="1"/>
  <c r="I566" i="5"/>
  <c r="I566" i="14" s="1"/>
  <c r="G566" i="5"/>
  <c r="G566" i="14" s="1"/>
  <c r="E658" i="5"/>
  <c r="N658" i="5"/>
  <c r="N658" i="14" s="1"/>
  <c r="K566" i="5"/>
  <c r="K566" i="14" s="1"/>
  <c r="O566" i="5"/>
  <c r="O566" i="14" s="1"/>
  <c r="H566" i="5"/>
  <c r="H566" i="14" s="1"/>
  <c r="F566" i="5"/>
  <c r="F566" i="14" s="1"/>
  <c r="N566" i="5"/>
  <c r="N566" i="14" s="1"/>
  <c r="L566" i="5"/>
  <c r="L566" i="14" s="1"/>
  <c r="P566" i="5"/>
  <c r="P566" i="14" s="1"/>
  <c r="E566" i="5"/>
  <c r="Z699" i="5"/>
  <c r="Z699" i="14" s="1"/>
  <c r="AG698" i="5"/>
  <c r="AG698" i="14" s="1"/>
  <c r="S707" i="5"/>
  <c r="S707" i="14" s="1"/>
  <c r="AL703" i="5"/>
  <c r="AL703" i="14" s="1"/>
  <c r="Q702" i="5"/>
  <c r="Q702" i="14" s="1"/>
  <c r="AO704" i="5"/>
  <c r="AO704" i="14" s="1"/>
  <c r="P703" i="5"/>
  <c r="P703" i="14" s="1"/>
  <c r="H702" i="5"/>
  <c r="H702" i="14" s="1"/>
  <c r="I707" i="5"/>
  <c r="I707" i="14" s="1"/>
  <c r="H704" i="5"/>
  <c r="H704" i="14" s="1"/>
  <c r="AJ703" i="5"/>
  <c r="AJ703" i="14" s="1"/>
  <c r="W702" i="5"/>
  <c r="W702" i="14" s="1"/>
  <c r="Z698" i="5"/>
  <c r="Z698" i="14" s="1"/>
  <c r="T694" i="5"/>
  <c r="T694" i="14" s="1"/>
  <c r="AJ700" i="5"/>
  <c r="AJ700" i="14" s="1"/>
  <c r="J698" i="5"/>
  <c r="J698" i="14" s="1"/>
  <c r="Q698" i="5"/>
  <c r="Q698" i="14" s="1"/>
  <c r="AG683" i="5"/>
  <c r="O698" i="5"/>
  <c r="O698" i="14" s="1"/>
  <c r="AJ698" i="5"/>
  <c r="AJ698" i="14" s="1"/>
  <c r="O683" i="5"/>
  <c r="T690" i="5"/>
  <c r="T690" i="14" s="1"/>
  <c r="AK686" i="5"/>
  <c r="AK686" i="14" s="1"/>
  <c r="Q685" i="5"/>
  <c r="Q685" i="14" s="1"/>
  <c r="AL684" i="5"/>
  <c r="AL684" i="14" s="1"/>
  <c r="R694" i="5"/>
  <c r="R694" i="14" s="1"/>
  <c r="AK690" i="5"/>
  <c r="AK690" i="14" s="1"/>
  <c r="AQ685" i="5"/>
  <c r="AQ685" i="14" s="1"/>
  <c r="U683" i="5"/>
  <c r="AZ694" i="5"/>
  <c r="AZ694" i="14" s="1"/>
  <c r="AH686" i="5"/>
  <c r="AH686" i="14" s="1"/>
  <c r="N685" i="5"/>
  <c r="N685" i="14" s="1"/>
  <c r="AT684" i="5"/>
  <c r="AT684" i="14" s="1"/>
  <c r="Q690" i="5"/>
  <c r="Q690" i="14" s="1"/>
  <c r="AZ686" i="5"/>
  <c r="AZ686" i="14" s="1"/>
  <c r="AE685" i="5"/>
  <c r="AE685" i="14" s="1"/>
  <c r="AR684" i="5"/>
  <c r="AR684" i="14" s="1"/>
  <c r="AH690" i="5"/>
  <c r="AH690" i="14" s="1"/>
  <c r="AM685" i="5"/>
  <c r="AM685" i="14" s="1"/>
  <c r="BA684" i="5"/>
  <c r="BA684" i="14" s="1"/>
  <c r="M694" i="5"/>
  <c r="M694" i="14" s="1"/>
  <c r="AP690" i="5"/>
  <c r="AP690" i="14" s="1"/>
  <c r="AN686" i="5"/>
  <c r="AN686" i="14" s="1"/>
  <c r="L685" i="5"/>
  <c r="L685" i="14" s="1"/>
  <c r="AP684" i="5"/>
  <c r="AP684" i="14" s="1"/>
  <c r="F683" i="5"/>
  <c r="N595" i="5"/>
  <c r="K595" i="5"/>
  <c r="E595" i="5"/>
  <c r="P595" i="5"/>
  <c r="O595" i="5"/>
  <c r="F595" i="5"/>
  <c r="H595" i="5"/>
  <c r="L595" i="5"/>
  <c r="M595" i="5"/>
  <c r="J595" i="5"/>
  <c r="G595" i="5"/>
  <c r="I595" i="5"/>
  <c r="AY690" i="5"/>
  <c r="AY690" i="14" s="1"/>
  <c r="S685" i="5"/>
  <c r="S685" i="14" s="1"/>
  <c r="AY684" i="5"/>
  <c r="AY684" i="14" s="1"/>
  <c r="I694" i="5"/>
  <c r="I694" i="14" s="1"/>
  <c r="AB686" i="5"/>
  <c r="AB686" i="14" s="1"/>
  <c r="I685" i="5"/>
  <c r="I685" i="14" s="1"/>
  <c r="AM684" i="5"/>
  <c r="AM684" i="14" s="1"/>
  <c r="G683" i="5"/>
  <c r="N641" i="5"/>
  <c r="O641" i="5"/>
  <c r="G549" i="5"/>
  <c r="H549" i="5"/>
  <c r="L641" i="5"/>
  <c r="M641" i="5"/>
  <c r="K641" i="5"/>
  <c r="M549" i="5"/>
  <c r="F549" i="5"/>
  <c r="L549" i="5"/>
  <c r="J549" i="5"/>
  <c r="H641" i="5"/>
  <c r="J641" i="5"/>
  <c r="N549" i="5"/>
  <c r="E641" i="5"/>
  <c r="F641" i="5"/>
  <c r="G641" i="5"/>
  <c r="P641" i="5"/>
  <c r="P549" i="5"/>
  <c r="I549" i="5"/>
  <c r="E549" i="5"/>
  <c r="I641" i="5"/>
  <c r="K549" i="5"/>
  <c r="O549" i="5"/>
  <c r="Q648" i="8"/>
  <c r="AU331" i="6"/>
  <c r="AU221" i="6"/>
  <c r="Q456" i="14"/>
  <c r="E414" i="14"/>
  <c r="H500" i="6"/>
  <c r="F500" i="6"/>
  <c r="J500" i="6"/>
  <c r="L500" i="6"/>
  <c r="N500" i="6"/>
  <c r="P500" i="6"/>
  <c r="E500" i="6"/>
  <c r="I500" i="6"/>
  <c r="K500" i="6"/>
  <c r="M500" i="6"/>
  <c r="O500" i="6"/>
  <c r="G500" i="6"/>
  <c r="Q490" i="14"/>
  <c r="Q470" i="14"/>
  <c r="E428" i="14"/>
  <c r="Q428" i="14" s="1"/>
  <c r="Q408" i="11"/>
  <c r="Q406" i="12"/>
  <c r="O410" i="14"/>
  <c r="Q661" i="11"/>
  <c r="F676" i="11"/>
  <c r="M584" i="11"/>
  <c r="M585" i="11" s="1"/>
  <c r="J676" i="11"/>
  <c r="Q642" i="10"/>
  <c r="O584" i="8"/>
  <c r="O585" i="8" s="1"/>
  <c r="M584" i="8"/>
  <c r="M585" i="8" s="1"/>
  <c r="H676" i="8"/>
  <c r="Q550" i="8"/>
  <c r="Q492" i="11"/>
  <c r="N449" i="12"/>
  <c r="N407" i="12" s="1"/>
  <c r="N523" i="12" s="1"/>
  <c r="E449" i="12"/>
  <c r="M449" i="12"/>
  <c r="M407" i="12" s="1"/>
  <c r="M523" i="12" s="1"/>
  <c r="I449" i="12"/>
  <c r="I407" i="12" s="1"/>
  <c r="I523" i="12" s="1"/>
  <c r="J449" i="12"/>
  <c r="J407" i="12" s="1"/>
  <c r="J523" i="12" s="1"/>
  <c r="L449" i="12"/>
  <c r="L407" i="12" s="1"/>
  <c r="L523" i="12" s="1"/>
  <c r="F449" i="12"/>
  <c r="F407" i="12" s="1"/>
  <c r="F523" i="12" s="1"/>
  <c r="K449" i="12"/>
  <c r="K407" i="12" s="1"/>
  <c r="K523" i="12" s="1"/>
  <c r="P449" i="12"/>
  <c r="P407" i="12" s="1"/>
  <c r="P523" i="12" s="1"/>
  <c r="H449" i="12"/>
  <c r="H407" i="12" s="1"/>
  <c r="H523" i="12" s="1"/>
  <c r="G449" i="12"/>
  <c r="G407" i="12" s="1"/>
  <c r="G523" i="12" s="1"/>
  <c r="O449" i="12"/>
  <c r="O407" i="12" s="1"/>
  <c r="O523" i="12" s="1"/>
  <c r="Q643" i="12"/>
  <c r="L584" i="12"/>
  <c r="L585" i="12" s="1"/>
  <c r="N584" i="12"/>
  <c r="N585" i="12" s="1"/>
  <c r="Q595" i="12"/>
  <c r="Q615" i="10"/>
  <c r="Q569" i="10"/>
  <c r="Q598" i="8"/>
  <c r="Y301" i="11"/>
  <c r="Y191" i="11"/>
  <c r="AS191" i="11" s="1"/>
  <c r="BB335" i="14"/>
  <c r="BB225" i="14"/>
  <c r="N329" i="8"/>
  <c r="N219" i="8"/>
  <c r="AU329" i="9"/>
  <c r="AU219" i="9"/>
  <c r="H556" i="5"/>
  <c r="H556" i="14" s="1"/>
  <c r="P648" i="5"/>
  <c r="P648" i="14" s="1"/>
  <c r="F336" i="11"/>
  <c r="F226" i="11"/>
  <c r="AS226" i="11" s="1"/>
  <c r="Q405" i="9"/>
  <c r="E522" i="9"/>
  <c r="Q421" i="8"/>
  <c r="F418" i="14"/>
  <c r="J404" i="14"/>
  <c r="I676" i="9"/>
  <c r="P676" i="9"/>
  <c r="I584" i="9"/>
  <c r="I585" i="9" s="1"/>
  <c r="Q569" i="9"/>
  <c r="Q565" i="8"/>
  <c r="I568" i="5"/>
  <c r="I568" i="14" s="1"/>
  <c r="G522" i="9"/>
  <c r="Q403" i="9"/>
  <c r="H496" i="6"/>
  <c r="J496" i="6"/>
  <c r="L496" i="6"/>
  <c r="N496" i="6"/>
  <c r="P496" i="6"/>
  <c r="F496" i="6"/>
  <c r="I496" i="6"/>
  <c r="K496" i="6"/>
  <c r="M496" i="6"/>
  <c r="O496" i="6"/>
  <c r="E496" i="6"/>
  <c r="G496" i="6"/>
  <c r="F455" i="9"/>
  <c r="I455" i="9"/>
  <c r="K455" i="9"/>
  <c r="M455" i="9"/>
  <c r="O455" i="9"/>
  <c r="E455" i="9"/>
  <c r="J455" i="9"/>
  <c r="L455" i="9"/>
  <c r="N455" i="9"/>
  <c r="P455" i="9"/>
  <c r="H455" i="9"/>
  <c r="G455" i="9"/>
  <c r="O425" i="14"/>
  <c r="N427" i="14"/>
  <c r="M524" i="11"/>
  <c r="O418" i="14"/>
  <c r="Q602" i="12"/>
  <c r="Q597" i="11"/>
  <c r="Q573" i="11"/>
  <c r="Q656" i="10"/>
  <c r="Q616" i="10"/>
  <c r="Q507" i="14"/>
  <c r="O406" i="14"/>
  <c r="F457" i="6"/>
  <c r="F415" i="6" s="1"/>
  <c r="J457" i="6"/>
  <c r="J415" i="6" s="1"/>
  <c r="L457" i="6"/>
  <c r="N457" i="6"/>
  <c r="P457" i="6"/>
  <c r="G457" i="6"/>
  <c r="I457" i="6"/>
  <c r="K457" i="6"/>
  <c r="M457" i="6"/>
  <c r="M415" i="6" s="1"/>
  <c r="O457" i="6"/>
  <c r="O415" i="6" s="1"/>
  <c r="H457" i="6"/>
  <c r="E457" i="6"/>
  <c r="L404" i="14"/>
  <c r="O439" i="8"/>
  <c r="O397" i="8" s="1"/>
  <c r="I439" i="8"/>
  <c r="I397" i="8" s="1"/>
  <c r="G439" i="8"/>
  <c r="G397" i="8" s="1"/>
  <c r="M439" i="8"/>
  <c r="M397" i="8" s="1"/>
  <c r="K439" i="8"/>
  <c r="K397" i="8" s="1"/>
  <c r="J439" i="8"/>
  <c r="J397" i="8" s="1"/>
  <c r="L439" i="8"/>
  <c r="L397" i="8" s="1"/>
  <c r="E439" i="8"/>
  <c r="F439" i="8"/>
  <c r="F397" i="8" s="1"/>
  <c r="N439" i="8"/>
  <c r="N397" i="8" s="1"/>
  <c r="H439" i="8"/>
  <c r="H397" i="8" s="1"/>
  <c r="P439" i="8"/>
  <c r="P397" i="8" s="1"/>
  <c r="Q674" i="11"/>
  <c r="Q614" i="11"/>
  <c r="E676" i="10"/>
  <c r="Q641" i="10"/>
  <c r="M676" i="10"/>
  <c r="P676" i="10"/>
  <c r="J396" i="10"/>
  <c r="E407" i="8"/>
  <c r="Q449" i="8"/>
  <c r="K407" i="8"/>
  <c r="G412" i="8"/>
  <c r="P424" i="10"/>
  <c r="P527" i="10" s="1"/>
  <c r="J397" i="11"/>
  <c r="I420" i="6"/>
  <c r="I526" i="6" s="1"/>
  <c r="H526" i="6"/>
  <c r="N412" i="10"/>
  <c r="G412" i="10"/>
  <c r="N424" i="11"/>
  <c r="P424" i="11"/>
  <c r="P450" i="14"/>
  <c r="Q481" i="8"/>
  <c r="Q500" i="12"/>
  <c r="F420" i="11"/>
  <c r="J420" i="11"/>
  <c r="F421" i="11"/>
  <c r="L416" i="11"/>
  <c r="L525" i="11" s="1"/>
  <c r="O416" i="11"/>
  <c r="O525" i="11" s="1"/>
  <c r="H425" i="11"/>
  <c r="H396" i="8"/>
  <c r="M568" i="5"/>
  <c r="M568" i="14" s="1"/>
  <c r="G417" i="6"/>
  <c r="L416" i="6"/>
  <c r="E416" i="6"/>
  <c r="Q458" i="6"/>
  <c r="L396" i="9"/>
  <c r="I396" i="9"/>
  <c r="F421" i="6"/>
  <c r="G413" i="10"/>
  <c r="F411" i="10"/>
  <c r="M411" i="10"/>
  <c r="L413" i="11"/>
  <c r="L524" i="11" s="1"/>
  <c r="H411" i="8"/>
  <c r="H524" i="8" s="1"/>
  <c r="Q441" i="8"/>
  <c r="K556" i="5"/>
  <c r="K556" i="14" s="1"/>
  <c r="N421" i="9"/>
  <c r="E419" i="14"/>
  <c r="Q461" i="14"/>
  <c r="BC336" i="9"/>
  <c r="BC226" i="9"/>
  <c r="AU332" i="14"/>
  <c r="AU222" i="14"/>
  <c r="Y303" i="11"/>
  <c r="Y193" i="11"/>
  <c r="AS193" i="11" s="1"/>
  <c r="AT334" i="12"/>
  <c r="AT224" i="12"/>
  <c r="F334" i="5"/>
  <c r="F99" i="6"/>
  <c r="F99" i="8"/>
  <c r="F99" i="9"/>
  <c r="F99" i="10"/>
  <c r="F99" i="11"/>
  <c r="F99" i="12"/>
  <c r="F224" i="5"/>
  <c r="F99" i="14"/>
  <c r="Y302" i="8"/>
  <c r="Y192" i="8"/>
  <c r="AS192" i="8" s="1"/>
  <c r="Q419" i="11"/>
  <c r="Q428" i="11"/>
  <c r="I524" i="12"/>
  <c r="Q643" i="11"/>
  <c r="Q602" i="11"/>
  <c r="Q596" i="9"/>
  <c r="Q641" i="6"/>
  <c r="F335" i="6"/>
  <c r="F225" i="6"/>
  <c r="AS225" i="6" s="1"/>
  <c r="AT330" i="14"/>
  <c r="AT220" i="14"/>
  <c r="AW330" i="5"/>
  <c r="AW95" i="6"/>
  <c r="AW95" i="8"/>
  <c r="AW95" i="9"/>
  <c r="AW95" i="10"/>
  <c r="AW95" i="11"/>
  <c r="AW95" i="12"/>
  <c r="AW220" i="5"/>
  <c r="AW95" i="14"/>
  <c r="Q619" i="6"/>
  <c r="F484" i="10"/>
  <c r="G484" i="10"/>
  <c r="I484" i="10"/>
  <c r="K484" i="10"/>
  <c r="M484" i="10"/>
  <c r="O484" i="10"/>
  <c r="H484" i="10"/>
  <c r="J484" i="10"/>
  <c r="L484" i="10"/>
  <c r="N484" i="10"/>
  <c r="P484" i="10"/>
  <c r="E484" i="10"/>
  <c r="J457" i="10"/>
  <c r="L457" i="10"/>
  <c r="N457" i="10"/>
  <c r="P457" i="10"/>
  <c r="E457" i="10"/>
  <c r="H457" i="10"/>
  <c r="F457" i="10"/>
  <c r="G457" i="10"/>
  <c r="I457" i="10"/>
  <c r="K457" i="10"/>
  <c r="M457" i="10"/>
  <c r="O457" i="10"/>
  <c r="L439" i="12"/>
  <c r="E439" i="12"/>
  <c r="P439" i="12"/>
  <c r="I439" i="12"/>
  <c r="J439" i="12"/>
  <c r="K439" i="12"/>
  <c r="N439" i="12"/>
  <c r="F439" i="12"/>
  <c r="M439" i="12"/>
  <c r="O439" i="12"/>
  <c r="H439" i="12"/>
  <c r="G439" i="12"/>
  <c r="Q620" i="12"/>
  <c r="L933" i="11"/>
  <c r="L934" i="11" s="1"/>
  <c r="L933" i="10"/>
  <c r="Q619" i="9"/>
  <c r="Q665" i="9"/>
  <c r="Q612" i="6"/>
  <c r="AR335" i="11"/>
  <c r="AR716" i="11" s="1"/>
  <c r="AR225" i="11"/>
  <c r="AS201" i="5"/>
  <c r="AS181" i="5"/>
  <c r="AS179" i="5"/>
  <c r="AS263" i="5"/>
  <c r="AS247" i="5"/>
  <c r="AS231" i="5"/>
  <c r="AS212" i="5"/>
  <c r="AS196" i="5"/>
  <c r="AS180" i="5"/>
  <c r="AS252" i="5"/>
  <c r="AS236" i="5"/>
  <c r="K711" i="5"/>
  <c r="K711" i="14" s="1"/>
  <c r="AE707" i="5"/>
  <c r="AE707" i="14" s="1"/>
  <c r="J711" i="5"/>
  <c r="J711" i="14" s="1"/>
  <c r="AR708" i="5"/>
  <c r="AR708" i="14" s="1"/>
  <c r="BB699" i="5"/>
  <c r="BB699" i="14" s="1"/>
  <c r="AG711" i="5"/>
  <c r="AG711" i="14" s="1"/>
  <c r="AP699" i="5"/>
  <c r="AP699" i="14" s="1"/>
  <c r="AV711" i="5"/>
  <c r="AV711" i="14" s="1"/>
  <c r="O708" i="5"/>
  <c r="O708" i="14" s="1"/>
  <c r="X707" i="5"/>
  <c r="X707" i="14" s="1"/>
  <c r="AF716" i="5"/>
  <c r="AF716" i="14" s="1"/>
  <c r="W711" i="5"/>
  <c r="W711" i="14" s="1"/>
  <c r="W716" i="5"/>
  <c r="W716" i="14" s="1"/>
  <c r="N711" i="5"/>
  <c r="N711" i="14" s="1"/>
  <c r="AX708" i="5"/>
  <c r="AX708" i="14" s="1"/>
  <c r="U699" i="5"/>
  <c r="U699" i="14" s="1"/>
  <c r="BA711" i="5"/>
  <c r="BA711" i="14" s="1"/>
  <c r="P707" i="5"/>
  <c r="P707" i="14" s="1"/>
  <c r="N702" i="5"/>
  <c r="N702" i="14" s="1"/>
  <c r="AZ711" i="5"/>
  <c r="AZ711" i="14" s="1"/>
  <c r="O707" i="5"/>
  <c r="O707" i="14" s="1"/>
  <c r="N704" i="5"/>
  <c r="N704" i="14" s="1"/>
  <c r="AP703" i="5"/>
  <c r="AP703" i="14" s="1"/>
  <c r="U702" i="5"/>
  <c r="U702" i="14" s="1"/>
  <c r="R699" i="5"/>
  <c r="R699" i="14" s="1"/>
  <c r="BB708" i="5"/>
  <c r="BB708" i="14" s="1"/>
  <c r="T703" i="5"/>
  <c r="T703" i="14" s="1"/>
  <c r="AM700" i="5"/>
  <c r="AM700" i="14" s="1"/>
  <c r="U707" i="5"/>
  <c r="U707" i="14" s="1"/>
  <c r="T704" i="5"/>
  <c r="T704" i="14" s="1"/>
  <c r="AN703" i="5"/>
  <c r="AN703" i="14" s="1"/>
  <c r="K702" i="5"/>
  <c r="K702" i="14" s="1"/>
  <c r="K704" i="5"/>
  <c r="K704" i="14" s="1"/>
  <c r="AV703" i="5"/>
  <c r="AV703" i="14" s="1"/>
  <c r="R702" i="5"/>
  <c r="R702" i="14" s="1"/>
  <c r="N699" i="5"/>
  <c r="N699" i="14" s="1"/>
  <c r="P698" i="5"/>
  <c r="P698" i="14" s="1"/>
  <c r="K707" i="5"/>
  <c r="K707" i="14" s="1"/>
  <c r="Y703" i="5"/>
  <c r="Y703" i="14" s="1"/>
  <c r="I702" i="5"/>
  <c r="I702" i="14" s="1"/>
  <c r="AG704" i="5"/>
  <c r="AG704" i="14" s="1"/>
  <c r="H703" i="5"/>
  <c r="H703" i="14" s="1"/>
  <c r="BA700" i="5"/>
  <c r="BA700" i="14" s="1"/>
  <c r="AE703" i="5"/>
  <c r="AE703" i="14" s="1"/>
  <c r="O702" i="5"/>
  <c r="O702" i="14" s="1"/>
  <c r="H698" i="5"/>
  <c r="H698" i="14" s="1"/>
  <c r="AY698" i="5"/>
  <c r="AY698" i="14" s="1"/>
  <c r="AB700" i="5"/>
  <c r="AB700" i="14" s="1"/>
  <c r="AM694" i="5"/>
  <c r="AM694" i="14" s="1"/>
  <c r="AM690" i="5"/>
  <c r="AM690" i="14" s="1"/>
  <c r="I698" i="5"/>
  <c r="I698" i="14" s="1"/>
  <c r="AP683" i="5"/>
  <c r="U690" i="5"/>
  <c r="U690" i="14" s="1"/>
  <c r="AG700" i="5"/>
  <c r="AG700" i="14" s="1"/>
  <c r="G698" i="5"/>
  <c r="G698" i="14" s="1"/>
  <c r="G564" i="5"/>
  <c r="G564" i="14" s="1"/>
  <c r="O564" i="5"/>
  <c r="O564" i="14" s="1"/>
  <c r="G656" i="5"/>
  <c r="G656" i="14" s="1"/>
  <c r="F564" i="5"/>
  <c r="F564" i="14" s="1"/>
  <c r="M656" i="5"/>
  <c r="M656" i="14" s="1"/>
  <c r="O656" i="5"/>
  <c r="O656" i="14" s="1"/>
  <c r="J656" i="5"/>
  <c r="J656" i="14" s="1"/>
  <c r="F656" i="5"/>
  <c r="F656" i="14" s="1"/>
  <c r="N656" i="5"/>
  <c r="N656" i="14" s="1"/>
  <c r="I656" i="5"/>
  <c r="I656" i="14" s="1"/>
  <c r="H656" i="5"/>
  <c r="H656" i="14" s="1"/>
  <c r="L656" i="5"/>
  <c r="L656" i="14" s="1"/>
  <c r="E656" i="5"/>
  <c r="K656" i="5"/>
  <c r="K656" i="14" s="1"/>
  <c r="P656" i="5"/>
  <c r="P656" i="14" s="1"/>
  <c r="H564" i="5"/>
  <c r="H564" i="14" s="1"/>
  <c r="E564" i="5"/>
  <c r="K564" i="5"/>
  <c r="K564" i="14" s="1"/>
  <c r="J564" i="5"/>
  <c r="J564" i="14" s="1"/>
  <c r="I564" i="5"/>
  <c r="I564" i="14" s="1"/>
  <c r="L564" i="5"/>
  <c r="L564" i="14" s="1"/>
  <c r="N564" i="5"/>
  <c r="N564" i="14" s="1"/>
  <c r="P564" i="5"/>
  <c r="P564" i="14" s="1"/>
  <c r="M564" i="5"/>
  <c r="M564" i="14" s="1"/>
  <c r="X683" i="5"/>
  <c r="V698" i="5"/>
  <c r="V698" i="14" s="1"/>
  <c r="AU694" i="5"/>
  <c r="AU694" i="14" s="1"/>
  <c r="M690" i="5"/>
  <c r="M690" i="14" s="1"/>
  <c r="AA686" i="5"/>
  <c r="AA686" i="14" s="1"/>
  <c r="H685" i="5"/>
  <c r="H685" i="14" s="1"/>
  <c r="AC684" i="5"/>
  <c r="AC684" i="14" s="1"/>
  <c r="H694" i="5"/>
  <c r="H694" i="14" s="1"/>
  <c r="AB690" i="5"/>
  <c r="AB690" i="14" s="1"/>
  <c r="BC686" i="5"/>
  <c r="BC686" i="14" s="1"/>
  <c r="AH685" i="5"/>
  <c r="AH685" i="14" s="1"/>
  <c r="L683" i="5"/>
  <c r="AP694" i="5"/>
  <c r="AP694" i="14" s="1"/>
  <c r="Y686" i="5"/>
  <c r="Y686" i="14" s="1"/>
  <c r="F685" i="5"/>
  <c r="F685" i="14" s="1"/>
  <c r="G597" i="5"/>
  <c r="G597" i="14" s="1"/>
  <c r="P597" i="5"/>
  <c r="P597" i="14" s="1"/>
  <c r="M597" i="5"/>
  <c r="M597" i="14" s="1"/>
  <c r="K597" i="5"/>
  <c r="K597" i="14" s="1"/>
  <c r="H597" i="5"/>
  <c r="H597" i="14" s="1"/>
  <c r="L597" i="5"/>
  <c r="L597" i="14" s="1"/>
  <c r="N597" i="5"/>
  <c r="N597" i="14" s="1"/>
  <c r="F597" i="5"/>
  <c r="F597" i="14" s="1"/>
  <c r="J597" i="5"/>
  <c r="J597" i="14" s="1"/>
  <c r="E597" i="5"/>
  <c r="I597" i="5"/>
  <c r="I597" i="14" s="1"/>
  <c r="O597" i="5"/>
  <c r="O597" i="14" s="1"/>
  <c r="AJ684" i="5"/>
  <c r="AJ684" i="14" s="1"/>
  <c r="AY694" i="5"/>
  <c r="AY694" i="14" s="1"/>
  <c r="I690" i="5"/>
  <c r="I690" i="14" s="1"/>
  <c r="AP686" i="5"/>
  <c r="AP686" i="14" s="1"/>
  <c r="V685" i="5"/>
  <c r="V685" i="14" s="1"/>
  <c r="AI684" i="5"/>
  <c r="AI684" i="14" s="1"/>
  <c r="Y690" i="5"/>
  <c r="Y690" i="14" s="1"/>
  <c r="AY686" i="5"/>
  <c r="AY686" i="14" s="1"/>
  <c r="AD685" i="5"/>
  <c r="AD685" i="14" s="1"/>
  <c r="AQ684" i="5"/>
  <c r="AQ684" i="14" s="1"/>
  <c r="AG690" i="5"/>
  <c r="AG690" i="14" s="1"/>
  <c r="AE686" i="5"/>
  <c r="AE686" i="14" s="1"/>
  <c r="AG684" i="5"/>
  <c r="AG684" i="14" s="1"/>
  <c r="L694" i="5"/>
  <c r="L694" i="14" s="1"/>
  <c r="AO690" i="5"/>
  <c r="AO690" i="14" s="1"/>
  <c r="AW686" i="5"/>
  <c r="AW686" i="14" s="1"/>
  <c r="K685" i="5"/>
  <c r="K685" i="14" s="1"/>
  <c r="AO684" i="5"/>
  <c r="AO684" i="14" s="1"/>
  <c r="BA683" i="5"/>
  <c r="AW690" i="5"/>
  <c r="AW690" i="14" s="1"/>
  <c r="T686" i="5"/>
  <c r="T686" i="14" s="1"/>
  <c r="AE684" i="5"/>
  <c r="AE684" i="14" s="1"/>
  <c r="AU331" i="14"/>
  <c r="AU221" i="14"/>
  <c r="AX331" i="5"/>
  <c r="AX96" i="6"/>
  <c r="AX96" i="8"/>
  <c r="AX96" i="9"/>
  <c r="AX96" i="10"/>
  <c r="AX96" i="11"/>
  <c r="AX96" i="12"/>
  <c r="AX221" i="5"/>
  <c r="AX96" i="14"/>
  <c r="F483" i="10"/>
  <c r="F398" i="10" s="1"/>
  <c r="H483" i="10"/>
  <c r="J483" i="10"/>
  <c r="J398" i="10" s="1"/>
  <c r="L483" i="10"/>
  <c r="L398" i="10" s="1"/>
  <c r="N483" i="10"/>
  <c r="N398" i="10" s="1"/>
  <c r="P483" i="10"/>
  <c r="P398" i="10" s="1"/>
  <c r="I483" i="10"/>
  <c r="K483" i="10"/>
  <c r="M483" i="10"/>
  <c r="O483" i="10"/>
  <c r="O398" i="10" s="1"/>
  <c r="E483" i="10"/>
  <c r="G483" i="10"/>
  <c r="H414" i="14"/>
  <c r="N483" i="12"/>
  <c r="M483" i="12"/>
  <c r="L483" i="12"/>
  <c r="P483" i="12"/>
  <c r="H483" i="12"/>
  <c r="I483" i="12"/>
  <c r="I398" i="12" s="1"/>
  <c r="J483" i="12"/>
  <c r="O483" i="12"/>
  <c r="O398" i="12" s="1"/>
  <c r="F483" i="12"/>
  <c r="K483" i="12"/>
  <c r="K398" i="12" s="1"/>
  <c r="G483" i="12"/>
  <c r="G398" i="12" s="1"/>
  <c r="E483" i="12"/>
  <c r="K676" i="11"/>
  <c r="H676" i="11"/>
  <c r="H584" i="11"/>
  <c r="H585" i="11" s="1"/>
  <c r="Q644" i="10"/>
  <c r="Q549" i="8"/>
  <c r="E584" i="8"/>
  <c r="E585" i="8" s="1"/>
  <c r="N584" i="8"/>
  <c r="N585" i="8" s="1"/>
  <c r="E676" i="8"/>
  <c r="Q641" i="8"/>
  <c r="J500" i="10"/>
  <c r="L500" i="10"/>
  <c r="N500" i="10"/>
  <c r="P500" i="10"/>
  <c r="H500" i="10"/>
  <c r="F500" i="10"/>
  <c r="I500" i="10"/>
  <c r="K500" i="10"/>
  <c r="M500" i="10"/>
  <c r="O500" i="10"/>
  <c r="E500" i="10"/>
  <c r="G500" i="10"/>
  <c r="H419" i="14"/>
  <c r="M463" i="12"/>
  <c r="M421" i="12" s="1"/>
  <c r="L463" i="12"/>
  <c r="L421" i="12" s="1"/>
  <c r="K463" i="12"/>
  <c r="K421" i="12" s="1"/>
  <c r="P463" i="12"/>
  <c r="P421" i="12" s="1"/>
  <c r="H463" i="12"/>
  <c r="H421" i="12" s="1"/>
  <c r="I463" i="12"/>
  <c r="I421" i="12" s="1"/>
  <c r="J463" i="12"/>
  <c r="J421" i="12" s="1"/>
  <c r="O463" i="12"/>
  <c r="O421" i="12" s="1"/>
  <c r="G463" i="12"/>
  <c r="G421" i="12" s="1"/>
  <c r="E463" i="12"/>
  <c r="F463" i="12"/>
  <c r="F421" i="12" s="1"/>
  <c r="N463" i="12"/>
  <c r="N421" i="12" s="1"/>
  <c r="Q665" i="12"/>
  <c r="Q573" i="12"/>
  <c r="Q551" i="12"/>
  <c r="Q574" i="12"/>
  <c r="Q577" i="11"/>
  <c r="N934" i="9"/>
  <c r="Q614" i="8"/>
  <c r="Y301" i="10"/>
  <c r="Y694" i="10" s="1"/>
  <c r="Y718" i="10" s="1"/>
  <c r="Y719" i="10" s="1"/>
  <c r="Y191" i="10"/>
  <c r="AS191" i="10" s="1"/>
  <c r="Y300" i="12"/>
  <c r="Y190" i="12"/>
  <c r="AS190" i="12" s="1"/>
  <c r="N329" i="6"/>
  <c r="N219" i="6"/>
  <c r="AU329" i="8"/>
  <c r="AU219" i="8"/>
  <c r="L556" i="5"/>
  <c r="L556" i="14" s="1"/>
  <c r="M648" i="5"/>
  <c r="M648" i="14" s="1"/>
  <c r="F336" i="10"/>
  <c r="F226" i="10"/>
  <c r="AS226" i="10" s="1"/>
  <c r="Q401" i="11"/>
  <c r="G410" i="14"/>
  <c r="G438" i="12"/>
  <c r="E438" i="12"/>
  <c r="K438" i="12"/>
  <c r="O438" i="12"/>
  <c r="H438" i="12"/>
  <c r="I438" i="12"/>
  <c r="J438" i="12"/>
  <c r="M438" i="12"/>
  <c r="L438" i="12"/>
  <c r="P438" i="12"/>
  <c r="N438" i="12"/>
  <c r="F438" i="12"/>
  <c r="Q642" i="11"/>
  <c r="K584" i="9"/>
  <c r="K585" i="9" s="1"/>
  <c r="N584" i="9"/>
  <c r="N585" i="9" s="1"/>
  <c r="G584" i="9"/>
  <c r="G585" i="9" s="1"/>
  <c r="Q565" i="9"/>
  <c r="Q657" i="9"/>
  <c r="J933" i="9"/>
  <c r="J934" i="9" s="1"/>
  <c r="Q658" i="6"/>
  <c r="I556" i="5"/>
  <c r="I556" i="14" s="1"/>
  <c r="Q487" i="14"/>
  <c r="Q416" i="8"/>
  <c r="E524" i="12"/>
  <c r="Q524" i="12" s="1"/>
  <c r="D524" i="12" s="1"/>
  <c r="D539" i="12" s="1"/>
  <c r="Q411" i="12"/>
  <c r="Q665" i="11"/>
  <c r="Q610" i="6"/>
  <c r="G419" i="14"/>
  <c r="Q423" i="8"/>
  <c r="Q412" i="12"/>
  <c r="Q652" i="11"/>
  <c r="Q560" i="11"/>
  <c r="Q595" i="11"/>
  <c r="Q648" i="10"/>
  <c r="G584" i="10"/>
  <c r="G585" i="10" s="1"/>
  <c r="O676" i="10"/>
  <c r="J584" i="10"/>
  <c r="J585" i="10" s="1"/>
  <c r="Q615" i="9"/>
  <c r="H396" i="10"/>
  <c r="Q506" i="12"/>
  <c r="Q506" i="11"/>
  <c r="Q492" i="6"/>
  <c r="G407" i="8"/>
  <c r="Q482" i="8"/>
  <c r="L412" i="8"/>
  <c r="N412" i="8"/>
  <c r="E424" i="10"/>
  <c r="Q466" i="10"/>
  <c r="N424" i="10"/>
  <c r="N527" i="10" s="1"/>
  <c r="P397" i="11"/>
  <c r="G526" i="6"/>
  <c r="L412" i="10"/>
  <c r="L516" i="6"/>
  <c r="F424" i="11"/>
  <c r="O424" i="11"/>
  <c r="J450" i="14"/>
  <c r="P398" i="12"/>
  <c r="J398" i="12"/>
  <c r="O420" i="11"/>
  <c r="O421" i="11"/>
  <c r="H416" i="11"/>
  <c r="H525" i="11" s="1"/>
  <c r="N416" i="11"/>
  <c r="N525" i="11" s="1"/>
  <c r="M425" i="11"/>
  <c r="M467" i="14"/>
  <c r="M425" i="14" s="1"/>
  <c r="J396" i="8"/>
  <c r="F417" i="6"/>
  <c r="P417" i="6"/>
  <c r="J416" i="6"/>
  <c r="J396" i="9"/>
  <c r="Q483" i="6"/>
  <c r="P421" i="6"/>
  <c r="P413" i="10"/>
  <c r="G411" i="10"/>
  <c r="K411" i="10"/>
  <c r="Q481" i="11"/>
  <c r="H413" i="11"/>
  <c r="H524" i="11" s="1"/>
  <c r="F411" i="8"/>
  <c r="E421" i="9"/>
  <c r="Q463" i="9"/>
  <c r="L421" i="9"/>
  <c r="Q669" i="9"/>
  <c r="Q551" i="10"/>
  <c r="Q656" i="8"/>
  <c r="Q577" i="6"/>
  <c r="BC336" i="8"/>
  <c r="BC226" i="8"/>
  <c r="F332" i="5"/>
  <c r="F97" i="6"/>
  <c r="F97" i="8"/>
  <c r="F97" i="9"/>
  <c r="F97" i="10"/>
  <c r="F97" i="11"/>
  <c r="F97" i="12"/>
  <c r="F222" i="5"/>
  <c r="F97" i="14"/>
  <c r="Y303" i="10"/>
  <c r="Y193" i="10"/>
  <c r="AS193" i="10" s="1"/>
  <c r="AT334" i="11"/>
  <c r="AT224" i="11"/>
  <c r="AR334" i="5"/>
  <c r="AR99" i="6"/>
  <c r="AR99" i="8"/>
  <c r="AR99" i="9"/>
  <c r="AR99" i="10"/>
  <c r="AR99" i="11"/>
  <c r="AR99" i="12"/>
  <c r="AR224" i="5"/>
  <c r="AR99" i="14"/>
  <c r="Y302" i="6"/>
  <c r="Y192" i="6"/>
  <c r="AS192" i="6" s="1"/>
  <c r="J496" i="9"/>
  <c r="J411" i="9" s="1"/>
  <c r="L496" i="9"/>
  <c r="N496" i="9"/>
  <c r="N411" i="9" s="1"/>
  <c r="P496" i="9"/>
  <c r="H496" i="9"/>
  <c r="I496" i="9"/>
  <c r="K496" i="9"/>
  <c r="M496" i="9"/>
  <c r="O496" i="9"/>
  <c r="E496" i="9"/>
  <c r="F496" i="9"/>
  <c r="F411" i="9" s="1"/>
  <c r="G496" i="9"/>
  <c r="G411" i="9" s="1"/>
  <c r="Q551" i="11"/>
  <c r="Q612" i="9"/>
  <c r="Q574" i="6"/>
  <c r="Q595" i="6"/>
  <c r="O293" i="12"/>
  <c r="O690" i="12" s="1"/>
  <c r="O718" i="12" s="1"/>
  <c r="O719" i="12" s="1"/>
  <c r="O183" i="12"/>
  <c r="AS183" i="12" s="1"/>
  <c r="F335" i="14"/>
  <c r="F225" i="14"/>
  <c r="AR330" i="5"/>
  <c r="AR95" i="6"/>
  <c r="AR95" i="8"/>
  <c r="AR95" i="9"/>
  <c r="AR95" i="10"/>
  <c r="AR95" i="11"/>
  <c r="AR95" i="12"/>
  <c r="AR220" i="5"/>
  <c r="AR95" i="14"/>
  <c r="Q404" i="11"/>
  <c r="E676" i="12"/>
  <c r="Q641" i="12"/>
  <c r="Q606" i="10"/>
  <c r="Q610" i="9"/>
  <c r="AR335" i="10"/>
  <c r="AR225" i="10"/>
  <c r="AS197" i="5"/>
  <c r="AS191" i="5"/>
  <c r="AS195" i="5"/>
  <c r="AS268" i="5"/>
  <c r="AS189" i="5"/>
  <c r="AS183" i="5"/>
  <c r="AS264" i="5"/>
  <c r="AS219" i="5"/>
  <c r="AS269" i="5"/>
  <c r="AS253" i="5"/>
  <c r="AS237" i="5"/>
  <c r="AS218" i="5"/>
  <c r="AS202" i="5"/>
  <c r="AS186" i="5"/>
  <c r="AS258" i="5"/>
  <c r="AS242" i="5"/>
  <c r="AU707" i="5"/>
  <c r="AU707" i="14" s="1"/>
  <c r="AA716" i="5"/>
  <c r="AA716" i="14" s="1"/>
  <c r="V703" i="5"/>
  <c r="V703" i="14" s="1"/>
  <c r="BC704" i="5"/>
  <c r="BC704" i="14" s="1"/>
  <c r="AI708" i="5"/>
  <c r="AI708" i="14" s="1"/>
  <c r="AP716" i="5"/>
  <c r="AP716" i="14" s="1"/>
  <c r="Y711" i="5"/>
  <c r="Y711" i="14" s="1"/>
  <c r="AN711" i="5"/>
  <c r="AN711" i="14" s="1"/>
  <c r="E620" i="5"/>
  <c r="G620" i="5"/>
  <c r="G620" i="14" s="1"/>
  <c r="N620" i="5"/>
  <c r="N620" i="14" s="1"/>
  <c r="P620" i="5"/>
  <c r="P620" i="14" s="1"/>
  <c r="O620" i="5"/>
  <c r="O620" i="14" s="1"/>
  <c r="F620" i="5"/>
  <c r="F620" i="14" s="1"/>
  <c r="J620" i="5"/>
  <c r="J620" i="14" s="1"/>
  <c r="H620" i="5"/>
  <c r="H620" i="14" s="1"/>
  <c r="L620" i="5"/>
  <c r="L620" i="14" s="1"/>
  <c r="I620" i="5"/>
  <c r="I620" i="14" s="1"/>
  <c r="M620" i="5"/>
  <c r="M620" i="14" s="1"/>
  <c r="F708" i="5"/>
  <c r="F708" i="14" s="1"/>
  <c r="K620" i="5"/>
  <c r="K620" i="14" s="1"/>
  <c r="AE699" i="5"/>
  <c r="AE699" i="14" s="1"/>
  <c r="X716" i="5"/>
  <c r="X716" i="14" s="1"/>
  <c r="O711" i="5"/>
  <c r="O711" i="14" s="1"/>
  <c r="AY708" i="5"/>
  <c r="AY708" i="14" s="1"/>
  <c r="AL704" i="5"/>
  <c r="AL704" i="14" s="1"/>
  <c r="O716" i="5"/>
  <c r="O716" i="14" s="1"/>
  <c r="F711" i="5"/>
  <c r="F711" i="14" s="1"/>
  <c r="K623" i="5"/>
  <c r="K623" i="14" s="1"/>
  <c r="J623" i="5"/>
  <c r="J623" i="14" s="1"/>
  <c r="I623" i="5"/>
  <c r="I623" i="14" s="1"/>
  <c r="N623" i="5"/>
  <c r="N623" i="14" s="1"/>
  <c r="M623" i="5"/>
  <c r="M623" i="14" s="1"/>
  <c r="E623" i="5"/>
  <c r="H623" i="5"/>
  <c r="H623" i="14" s="1"/>
  <c r="G623" i="5"/>
  <c r="G623" i="14" s="1"/>
  <c r="F623" i="5"/>
  <c r="F623" i="14" s="1"/>
  <c r="L623" i="5"/>
  <c r="L623" i="14" s="1"/>
  <c r="O623" i="5"/>
  <c r="O623" i="14" s="1"/>
  <c r="P623" i="5"/>
  <c r="P623" i="14" s="1"/>
  <c r="AN708" i="5"/>
  <c r="AN708" i="14" s="1"/>
  <c r="AR711" i="5"/>
  <c r="AR711" i="14" s="1"/>
  <c r="W700" i="5"/>
  <c r="W700" i="14" s="1"/>
  <c r="AJ711" i="5"/>
  <c r="AJ711" i="14" s="1"/>
  <c r="AD703" i="5"/>
  <c r="AD703" i="14" s="1"/>
  <c r="I616" i="5"/>
  <c r="I616" i="14" s="1"/>
  <c r="L616" i="5"/>
  <c r="L616" i="14" s="1"/>
  <c r="G616" i="5"/>
  <c r="G616" i="14" s="1"/>
  <c r="K616" i="5"/>
  <c r="K616" i="14" s="1"/>
  <c r="M616" i="5"/>
  <c r="M616" i="14" s="1"/>
  <c r="E616" i="5"/>
  <c r="H616" i="5"/>
  <c r="H616" i="14" s="1"/>
  <c r="O616" i="5"/>
  <c r="O616" i="14" s="1"/>
  <c r="F704" i="5"/>
  <c r="F704" i="14" s="1"/>
  <c r="P616" i="5"/>
  <c r="P616" i="14" s="1"/>
  <c r="N616" i="5"/>
  <c r="N616" i="14" s="1"/>
  <c r="J616" i="5"/>
  <c r="J616" i="14" s="1"/>
  <c r="F616" i="5"/>
  <c r="F616" i="14" s="1"/>
  <c r="AC703" i="5"/>
  <c r="AC703" i="14" s="1"/>
  <c r="M702" i="5"/>
  <c r="M702" i="14" s="1"/>
  <c r="F699" i="5"/>
  <c r="F699" i="14" s="1"/>
  <c r="P611" i="5"/>
  <c r="P611" i="14" s="1"/>
  <c r="K611" i="5"/>
  <c r="K611" i="14" s="1"/>
  <c r="J611" i="5"/>
  <c r="J611" i="14" s="1"/>
  <c r="I611" i="5"/>
  <c r="I611" i="14" s="1"/>
  <c r="N611" i="5"/>
  <c r="N611" i="14" s="1"/>
  <c r="M611" i="5"/>
  <c r="M611" i="14" s="1"/>
  <c r="E611" i="5"/>
  <c r="H611" i="5"/>
  <c r="H611" i="14" s="1"/>
  <c r="G611" i="5"/>
  <c r="G611" i="14" s="1"/>
  <c r="F611" i="5"/>
  <c r="F611" i="14" s="1"/>
  <c r="L611" i="5"/>
  <c r="L611" i="14" s="1"/>
  <c r="O611" i="5"/>
  <c r="O611" i="14" s="1"/>
  <c r="AO698" i="5"/>
  <c r="AO698" i="14" s="1"/>
  <c r="AT708" i="5"/>
  <c r="AT708" i="14" s="1"/>
  <c r="BB707" i="5"/>
  <c r="BB707" i="14" s="1"/>
  <c r="BB704" i="5"/>
  <c r="BB704" i="14" s="1"/>
  <c r="L703" i="5"/>
  <c r="L703" i="14" s="1"/>
  <c r="AC700" i="5"/>
  <c r="AC700" i="14" s="1"/>
  <c r="AY699" i="5"/>
  <c r="AY699" i="14" s="1"/>
  <c r="M707" i="5"/>
  <c r="M707" i="14" s="1"/>
  <c r="L704" i="5"/>
  <c r="L704" i="14" s="1"/>
  <c r="AA703" i="5"/>
  <c r="AA703" i="14" s="1"/>
  <c r="AV700" i="5"/>
  <c r="AV700" i="14" s="1"/>
  <c r="AM703" i="5"/>
  <c r="AM703" i="14" s="1"/>
  <c r="J702" i="5"/>
  <c r="J702" i="14" s="1"/>
  <c r="AY704" i="5"/>
  <c r="AY704" i="14" s="1"/>
  <c r="Q703" i="5"/>
  <c r="Q703" i="14" s="1"/>
  <c r="BB700" i="5"/>
  <c r="BB700" i="14" s="1"/>
  <c r="Y704" i="5"/>
  <c r="Y704" i="14" s="1"/>
  <c r="BB702" i="5"/>
  <c r="BB702" i="14" s="1"/>
  <c r="AQ700" i="5"/>
  <c r="AQ700" i="14" s="1"/>
  <c r="AT699" i="5"/>
  <c r="AT699" i="14" s="1"/>
  <c r="W703" i="5"/>
  <c r="W703" i="14" s="1"/>
  <c r="AZ700" i="5"/>
  <c r="AZ700" i="14" s="1"/>
  <c r="AP698" i="5"/>
  <c r="AP698" i="14" s="1"/>
  <c r="U700" i="5"/>
  <c r="U700" i="14" s="1"/>
  <c r="AZ699" i="5"/>
  <c r="AZ699" i="14" s="1"/>
  <c r="AA694" i="5"/>
  <c r="AA694" i="14" s="1"/>
  <c r="BC694" i="5"/>
  <c r="BC694" i="14" s="1"/>
  <c r="AD690" i="5"/>
  <c r="AD690" i="14" s="1"/>
  <c r="BB694" i="5"/>
  <c r="BB694" i="14" s="1"/>
  <c r="R700" i="5"/>
  <c r="R700" i="14" s="1"/>
  <c r="AW699" i="5"/>
  <c r="AW699" i="14" s="1"/>
  <c r="N698" i="5"/>
  <c r="N698" i="14" s="1"/>
  <c r="AD694" i="5"/>
  <c r="AD694" i="14" s="1"/>
  <c r="L684" i="5"/>
  <c r="L684" i="14" s="1"/>
  <c r="R686" i="5"/>
  <c r="R686" i="14" s="1"/>
  <c r="T684" i="5"/>
  <c r="T684" i="14" s="1"/>
  <c r="AY683" i="5"/>
  <c r="S690" i="5"/>
  <c r="S690" i="14" s="1"/>
  <c r="AT686" i="5"/>
  <c r="AT686" i="14" s="1"/>
  <c r="Y685" i="5"/>
  <c r="Y685" i="14" s="1"/>
  <c r="AU684" i="5"/>
  <c r="AU684" i="14" s="1"/>
  <c r="AG694" i="5"/>
  <c r="AG694" i="14" s="1"/>
  <c r="BC690" i="5"/>
  <c r="BC690" i="14" s="1"/>
  <c r="P686" i="5"/>
  <c r="P686" i="14" s="1"/>
  <c r="AA684" i="5"/>
  <c r="AA684" i="14" s="1"/>
  <c r="AW683" i="5"/>
  <c r="AO694" i="5"/>
  <c r="AO694" i="14" s="1"/>
  <c r="AG686" i="5"/>
  <c r="AG686" i="14" s="1"/>
  <c r="Z684" i="5"/>
  <c r="Z684" i="14" s="1"/>
  <c r="H690" i="5"/>
  <c r="H690" i="14" s="1"/>
  <c r="AO686" i="5"/>
  <c r="AO686" i="14" s="1"/>
  <c r="U685" i="5"/>
  <c r="U685" i="14" s="1"/>
  <c r="AH684" i="5"/>
  <c r="AH684" i="14" s="1"/>
  <c r="W690" i="5"/>
  <c r="W690" i="14" s="1"/>
  <c r="V686" i="5"/>
  <c r="V686" i="14" s="1"/>
  <c r="X684" i="5"/>
  <c r="X684" i="14" s="1"/>
  <c r="BB683" i="5"/>
  <c r="AE690" i="5"/>
  <c r="AE690" i="14" s="1"/>
  <c r="AM686" i="5"/>
  <c r="AM686" i="14" s="1"/>
  <c r="AF684" i="5"/>
  <c r="AF684" i="14" s="1"/>
  <c r="AQ683" i="5"/>
  <c r="AN690" i="5"/>
  <c r="AN690" i="14" s="1"/>
  <c r="L686" i="5"/>
  <c r="L686" i="14" s="1"/>
  <c r="W684" i="5"/>
  <c r="W684" i="14" s="1"/>
  <c r="BC683" i="5"/>
  <c r="F331" i="5"/>
  <c r="F96" i="6"/>
  <c r="F96" i="8"/>
  <c r="F96" i="9"/>
  <c r="F96" i="10"/>
  <c r="F96" i="11"/>
  <c r="F96" i="12"/>
  <c r="F221" i="5"/>
  <c r="F96" i="14"/>
  <c r="F406" i="14"/>
  <c r="Q428" i="8"/>
  <c r="I405" i="14"/>
  <c r="G457" i="12"/>
  <c r="G415" i="12" s="1"/>
  <c r="G525" i="12" s="1"/>
  <c r="H457" i="12"/>
  <c r="H415" i="12" s="1"/>
  <c r="H525" i="12" s="1"/>
  <c r="I457" i="12"/>
  <c r="I415" i="12" s="1"/>
  <c r="I525" i="12" s="1"/>
  <c r="N457" i="12"/>
  <c r="N415" i="12" s="1"/>
  <c r="N525" i="12" s="1"/>
  <c r="L457" i="12"/>
  <c r="L415" i="12" s="1"/>
  <c r="L525" i="12" s="1"/>
  <c r="E457" i="12"/>
  <c r="K457" i="12"/>
  <c r="K415" i="12" s="1"/>
  <c r="K525" i="12" s="1"/>
  <c r="P457" i="12"/>
  <c r="P415" i="12" s="1"/>
  <c r="P525" i="12" s="1"/>
  <c r="O457" i="12"/>
  <c r="O415" i="12" s="1"/>
  <c r="O525" i="12" s="1"/>
  <c r="J457" i="12"/>
  <c r="J415" i="12" s="1"/>
  <c r="J525" i="12" s="1"/>
  <c r="F457" i="12"/>
  <c r="F415" i="12" s="1"/>
  <c r="F525" i="12" s="1"/>
  <c r="M457" i="12"/>
  <c r="M415" i="12" s="1"/>
  <c r="M525" i="12" s="1"/>
  <c r="Q648" i="12"/>
  <c r="I933" i="12"/>
  <c r="I934" i="12" s="1"/>
  <c r="M676" i="11"/>
  <c r="O676" i="11"/>
  <c r="O584" i="11"/>
  <c r="O585" i="11" s="1"/>
  <c r="Q665" i="8"/>
  <c r="N676" i="8"/>
  <c r="J584" i="8"/>
  <c r="J585" i="8" s="1"/>
  <c r="K676" i="8"/>
  <c r="Q661" i="6"/>
  <c r="F497" i="9"/>
  <c r="J497" i="9"/>
  <c r="J412" i="9" s="1"/>
  <c r="L497" i="9"/>
  <c r="N497" i="9"/>
  <c r="P497" i="9"/>
  <c r="P412" i="9" s="1"/>
  <c r="H497" i="9"/>
  <c r="H412" i="9" s="1"/>
  <c r="I497" i="9"/>
  <c r="I412" i="9" s="1"/>
  <c r="K497" i="9"/>
  <c r="M497" i="9"/>
  <c r="M412" i="9" s="1"/>
  <c r="O497" i="9"/>
  <c r="O412" i="9" s="1"/>
  <c r="E497" i="9"/>
  <c r="G497" i="9"/>
  <c r="G412" i="9" s="1"/>
  <c r="Q503" i="14"/>
  <c r="Q666" i="12"/>
  <c r="K584" i="12"/>
  <c r="K585" i="12" s="1"/>
  <c r="Q669" i="10"/>
  <c r="Q652" i="8"/>
  <c r="Y301" i="9"/>
  <c r="Y191" i="9"/>
  <c r="AS191" i="9" s="1"/>
  <c r="Y300" i="11"/>
  <c r="Y190" i="11"/>
  <c r="AS190" i="11" s="1"/>
  <c r="BB335" i="12"/>
  <c r="BB225" i="12"/>
  <c r="N329" i="14"/>
  <c r="N219" i="14"/>
  <c r="N716" i="5"/>
  <c r="AU329" i="6"/>
  <c r="AU219" i="6"/>
  <c r="E556" i="5"/>
  <c r="E648" i="5"/>
  <c r="F336" i="9"/>
  <c r="F226" i="9"/>
  <c r="AS226" i="9" s="1"/>
  <c r="Q512" i="14"/>
  <c r="Q405" i="12"/>
  <c r="Q612" i="11"/>
  <c r="Q610" i="10"/>
  <c r="Q641" i="9"/>
  <c r="E676" i="9"/>
  <c r="H584" i="9"/>
  <c r="H585" i="9" s="1"/>
  <c r="G676" i="9"/>
  <c r="Q661" i="9"/>
  <c r="Q598" i="9"/>
  <c r="Q551" i="9"/>
  <c r="Q611" i="8"/>
  <c r="Q657" i="8"/>
  <c r="Q595" i="8"/>
  <c r="I401" i="14"/>
  <c r="F402" i="14"/>
  <c r="Q464" i="14"/>
  <c r="E422" i="14"/>
  <c r="Q671" i="11"/>
  <c r="E671" i="14"/>
  <c r="Q671" i="14" s="1"/>
  <c r="Q612" i="10"/>
  <c r="Q623" i="8"/>
  <c r="Q595" i="9"/>
  <c r="Q648" i="6"/>
  <c r="Q602" i="6"/>
  <c r="O568" i="5"/>
  <c r="O568" i="14" s="1"/>
  <c r="P568" i="5"/>
  <c r="P568" i="14" s="1"/>
  <c r="H502" i="10"/>
  <c r="H417" i="10" s="1"/>
  <c r="J502" i="10"/>
  <c r="J417" i="10" s="1"/>
  <c r="L502" i="10"/>
  <c r="L417" i="10" s="1"/>
  <c r="N502" i="10"/>
  <c r="N417" i="10" s="1"/>
  <c r="P502" i="10"/>
  <c r="P417" i="10" s="1"/>
  <c r="G502" i="10"/>
  <c r="I502" i="10"/>
  <c r="K502" i="10"/>
  <c r="K417" i="10" s="1"/>
  <c r="M502" i="10"/>
  <c r="M417" i="10" s="1"/>
  <c r="O502" i="10"/>
  <c r="O417" i="10" s="1"/>
  <c r="F502" i="10"/>
  <c r="F417" i="10" s="1"/>
  <c r="E502" i="10"/>
  <c r="H498" i="9"/>
  <c r="F498" i="9"/>
  <c r="G498" i="9"/>
  <c r="I498" i="9"/>
  <c r="K498" i="9"/>
  <c r="M498" i="9"/>
  <c r="O498" i="9"/>
  <c r="J498" i="9"/>
  <c r="L498" i="9"/>
  <c r="N498" i="9"/>
  <c r="P498" i="9"/>
  <c r="E498" i="9"/>
  <c r="N524" i="11"/>
  <c r="K525" i="11"/>
  <c r="Q578" i="11"/>
  <c r="E670" i="14"/>
  <c r="Q670" i="14" s="1"/>
  <c r="Q670" i="11"/>
  <c r="E584" i="10"/>
  <c r="E585" i="10" s="1"/>
  <c r="Q549" i="10"/>
  <c r="O584" i="10"/>
  <c r="O585" i="10" s="1"/>
  <c r="K676" i="10"/>
  <c r="G396" i="10"/>
  <c r="Q496" i="11"/>
  <c r="Q492" i="12"/>
  <c r="M398" i="10"/>
  <c r="H398" i="10"/>
  <c r="Q514" i="6"/>
  <c r="P407" i="8"/>
  <c r="I412" i="8"/>
  <c r="F412" i="8"/>
  <c r="G424" i="10"/>
  <c r="G527" i="10" s="1"/>
  <c r="L424" i="10"/>
  <c r="L527" i="10" s="1"/>
  <c r="I397" i="11"/>
  <c r="O397" i="11"/>
  <c r="E420" i="6"/>
  <c r="Q462" i="6"/>
  <c r="J412" i="10"/>
  <c r="Q501" i="6"/>
  <c r="O516" i="6"/>
  <c r="J516" i="6"/>
  <c r="J424" i="11"/>
  <c r="N450" i="14"/>
  <c r="H398" i="12"/>
  <c r="L398" i="12"/>
  <c r="I420" i="11"/>
  <c r="I526" i="11" s="1"/>
  <c r="P526" i="9"/>
  <c r="Q483" i="11"/>
  <c r="P421" i="11"/>
  <c r="E421" i="11"/>
  <c r="Q463" i="11"/>
  <c r="G416" i="11"/>
  <c r="G525" i="11" s="1"/>
  <c r="I416" i="11"/>
  <c r="I525" i="11" s="1"/>
  <c r="E425" i="11"/>
  <c r="Q467" i="11"/>
  <c r="F396" i="8"/>
  <c r="O417" i="6"/>
  <c r="N417" i="6"/>
  <c r="F416" i="6"/>
  <c r="Q506" i="9"/>
  <c r="G396" i="9"/>
  <c r="E411" i="9"/>
  <c r="Q453" i="9"/>
  <c r="M411" i="9"/>
  <c r="H398" i="8"/>
  <c r="N421" i="6"/>
  <c r="N526" i="6" s="1"/>
  <c r="N413" i="10"/>
  <c r="P411" i="10"/>
  <c r="P524" i="10" s="1"/>
  <c r="I411" i="10"/>
  <c r="I524" i="10" s="1"/>
  <c r="E413" i="11"/>
  <c r="Q455" i="11"/>
  <c r="G411" i="8"/>
  <c r="G524" i="8" s="1"/>
  <c r="N411" i="8"/>
  <c r="N524" i="8" s="1"/>
  <c r="O421" i="9"/>
  <c r="J421" i="9"/>
  <c r="Q495" i="14"/>
  <c r="Q489" i="14"/>
  <c r="G514" i="9"/>
  <c r="H514" i="9"/>
  <c r="J514" i="9"/>
  <c r="L514" i="9"/>
  <c r="N514" i="9"/>
  <c r="P514" i="9"/>
  <c r="I514" i="9"/>
  <c r="K514" i="9"/>
  <c r="M514" i="9"/>
  <c r="O514" i="9"/>
  <c r="F514" i="9"/>
  <c r="E514" i="9"/>
  <c r="Q409" i="8"/>
  <c r="P425" i="14"/>
  <c r="O524" i="11"/>
  <c r="F505" i="8"/>
  <c r="F420" i="8" s="1"/>
  <c r="F526" i="8" s="1"/>
  <c r="P505" i="8"/>
  <c r="P420" i="8" s="1"/>
  <c r="P526" i="8" s="1"/>
  <c r="J505" i="8"/>
  <c r="J420" i="8" s="1"/>
  <c r="J526" i="8" s="1"/>
  <c r="E505" i="8"/>
  <c r="L505" i="8"/>
  <c r="L420" i="8" s="1"/>
  <c r="L526" i="8" s="1"/>
  <c r="I505" i="8"/>
  <c r="I420" i="8" s="1"/>
  <c r="I526" i="8" s="1"/>
  <c r="H505" i="8"/>
  <c r="H420" i="8" s="1"/>
  <c r="H526" i="8" s="1"/>
  <c r="K505" i="8"/>
  <c r="K420" i="8" s="1"/>
  <c r="K526" i="8" s="1"/>
  <c r="N505" i="8"/>
  <c r="M505" i="8"/>
  <c r="M420" i="8" s="1"/>
  <c r="M526" i="8" s="1"/>
  <c r="G505" i="8"/>
  <c r="O505" i="8"/>
  <c r="O420" i="8" s="1"/>
  <c r="O526" i="8" s="1"/>
  <c r="Q419" i="8"/>
  <c r="G493" i="8"/>
  <c r="G493" i="14" s="1"/>
  <c r="O493" i="8"/>
  <c r="O493" i="14" s="1"/>
  <c r="H493" i="8"/>
  <c r="H493" i="14" s="1"/>
  <c r="M493" i="8"/>
  <c r="M493" i="14" s="1"/>
  <c r="F493" i="8"/>
  <c r="F493" i="14" s="1"/>
  <c r="I493" i="8"/>
  <c r="I493" i="14" s="1"/>
  <c r="E493" i="8"/>
  <c r="L493" i="8"/>
  <c r="L493" i="14" s="1"/>
  <c r="N493" i="8"/>
  <c r="N493" i="14" s="1"/>
  <c r="K493" i="8"/>
  <c r="K493" i="14" s="1"/>
  <c r="J493" i="8"/>
  <c r="J493" i="14" s="1"/>
  <c r="P493" i="8"/>
  <c r="P493" i="14" s="1"/>
  <c r="Q643" i="10"/>
  <c r="Q614" i="6"/>
  <c r="BC336" i="6"/>
  <c r="BC226" i="6"/>
  <c r="AU332" i="12"/>
  <c r="AU222" i="12"/>
  <c r="AR332" i="5"/>
  <c r="AR97" i="6"/>
  <c r="AR97" i="8"/>
  <c r="AR97" i="9"/>
  <c r="AR97" i="10"/>
  <c r="AR97" i="11"/>
  <c r="AR97" i="12"/>
  <c r="AR222" i="5"/>
  <c r="AR97" i="14"/>
  <c r="Y303" i="9"/>
  <c r="Y193" i="9"/>
  <c r="AS193" i="9" s="1"/>
  <c r="AT334" i="10"/>
  <c r="AT716" i="10" s="1"/>
  <c r="AT718" i="10" s="1"/>
  <c r="AT719" i="10" s="1"/>
  <c r="AT224" i="10"/>
  <c r="Y302" i="14"/>
  <c r="Y192" i="14"/>
  <c r="E568" i="14"/>
  <c r="Q469" i="14"/>
  <c r="E427" i="14"/>
  <c r="Q427" i="14" s="1"/>
  <c r="Q443" i="14"/>
  <c r="E401" i="14"/>
  <c r="O509" i="8"/>
  <c r="E509" i="8"/>
  <c r="I509" i="8"/>
  <c r="J509" i="8"/>
  <c r="K509" i="8"/>
  <c r="L509" i="8"/>
  <c r="P509" i="8"/>
  <c r="H509" i="8"/>
  <c r="F509" i="8"/>
  <c r="N509" i="8"/>
  <c r="M509" i="8"/>
  <c r="G509" i="8"/>
  <c r="Q623" i="11"/>
  <c r="AR718" i="11"/>
  <c r="AR719" i="11" s="1"/>
  <c r="P933" i="11" s="1"/>
  <c r="P934" i="11" s="1"/>
  <c r="Q674" i="10"/>
  <c r="Q620" i="10"/>
  <c r="Q564" i="9"/>
  <c r="Q666" i="6"/>
  <c r="Q657" i="6"/>
  <c r="O293" i="11"/>
  <c r="O690" i="11" s="1"/>
  <c r="O718" i="11" s="1"/>
  <c r="O719" i="11" s="1"/>
  <c r="O183" i="11"/>
  <c r="AS183" i="11" s="1"/>
  <c r="AT330" i="12"/>
  <c r="AT220" i="12"/>
  <c r="G439" i="6"/>
  <c r="G397" i="6" s="1"/>
  <c r="E439" i="6"/>
  <c r="F439" i="6"/>
  <c r="F397" i="6" s="1"/>
  <c r="J439" i="6"/>
  <c r="J397" i="6" s="1"/>
  <c r="L439" i="6"/>
  <c r="L397" i="6" s="1"/>
  <c r="N439" i="6"/>
  <c r="N397" i="6" s="1"/>
  <c r="P439" i="6"/>
  <c r="P397" i="6" s="1"/>
  <c r="H439" i="6"/>
  <c r="H397" i="6" s="1"/>
  <c r="I439" i="6"/>
  <c r="I397" i="6" s="1"/>
  <c r="K439" i="6"/>
  <c r="K397" i="6" s="1"/>
  <c r="M439" i="6"/>
  <c r="M397" i="6" s="1"/>
  <c r="O439" i="6"/>
  <c r="O397" i="6" s="1"/>
  <c r="Q427" i="8"/>
  <c r="Q596" i="10"/>
  <c r="AR335" i="9"/>
  <c r="AR225" i="9"/>
  <c r="W357" i="14"/>
  <c r="BC326" i="14"/>
  <c r="AY313" i="14"/>
  <c r="BB295" i="14"/>
  <c r="BB287" i="14"/>
  <c r="AZ276" i="14"/>
  <c r="AX260" i="14"/>
  <c r="AA246" i="14"/>
  <c r="BC225" i="14"/>
  <c r="AT205" i="14"/>
  <c r="AX185" i="14"/>
  <c r="AZ177" i="14"/>
  <c r="BC229" i="14"/>
  <c r="Y341" i="14"/>
  <c r="AZ297" i="14"/>
  <c r="AZ305" i="14"/>
  <c r="S365" i="14"/>
  <c r="AE186" i="14"/>
  <c r="BA194" i="14"/>
  <c r="BC209" i="14"/>
  <c r="BC217" i="14"/>
  <c r="AP245" i="14"/>
  <c r="BB263" i="14"/>
  <c r="AZ343" i="14"/>
  <c r="AU374" i="14"/>
  <c r="O259" i="14"/>
  <c r="K250" i="14"/>
  <c r="AP193" i="14"/>
  <c r="AN182" i="14"/>
  <c r="AP190" i="14"/>
  <c r="F251" i="14"/>
  <c r="AD317" i="14"/>
  <c r="V189" i="14"/>
  <c r="AP201" i="14"/>
  <c r="G306" i="14"/>
  <c r="P306" i="14"/>
  <c r="AV190" i="14"/>
  <c r="H204" i="14"/>
  <c r="AB214" i="14"/>
  <c r="L244" i="14"/>
  <c r="AP356" i="14"/>
  <c r="L182" i="14"/>
  <c r="H194" i="14"/>
  <c r="W208" i="14"/>
  <c r="AR240" i="14"/>
  <c r="G253" i="14"/>
  <c r="G323" i="14"/>
  <c r="S194" i="14"/>
  <c r="BA298" i="14"/>
  <c r="I333" i="14"/>
  <c r="J350" i="14"/>
  <c r="K362" i="14"/>
  <c r="M181" i="14"/>
  <c r="AY200" i="14"/>
  <c r="AX208" i="14"/>
  <c r="V237" i="14"/>
  <c r="L265" i="14"/>
  <c r="W320" i="14"/>
  <c r="X356" i="14"/>
  <c r="AD370" i="14"/>
  <c r="BC376" i="14"/>
  <c r="AL382" i="14"/>
  <c r="AZ387" i="14"/>
  <c r="AU196" i="14"/>
  <c r="AL215" i="14"/>
  <c r="AM234" i="14"/>
  <c r="S176" i="14"/>
  <c r="AW181" i="14"/>
  <c r="X186" i="14"/>
  <c r="AW199" i="14"/>
  <c r="AZ202" i="14"/>
  <c r="AY206" i="14"/>
  <c r="BB219" i="14"/>
  <c r="N229" i="14"/>
  <c r="AP231" i="14"/>
  <c r="BA242" i="14"/>
  <c r="N247" i="14"/>
  <c r="L179" i="14"/>
  <c r="AU182" i="14"/>
  <c r="Z186" i="14"/>
  <c r="L194" i="14"/>
  <c r="AZ196" i="14"/>
  <c r="AU200" i="14"/>
  <c r="S204" i="14"/>
  <c r="AF206" i="14"/>
  <c r="AY208" i="14"/>
  <c r="AP214" i="14"/>
  <c r="AD222" i="14"/>
  <c r="R229" i="14"/>
  <c r="AT231" i="14"/>
  <c r="H238" i="14"/>
  <c r="AT241" i="14"/>
  <c r="N180" i="14"/>
  <c r="I183" i="14"/>
  <c r="BC186" i="14"/>
  <c r="AM194" i="14"/>
  <c r="W200" i="14"/>
  <c r="F204" i="14"/>
  <c r="T206" i="14"/>
  <c r="AI208" i="14"/>
  <c r="W214" i="14"/>
  <c r="AL223" i="14"/>
  <c r="K230" i="14"/>
  <c r="N235" i="14"/>
  <c r="S240" i="14"/>
  <c r="BC246" i="14"/>
  <c r="F249" i="14"/>
  <c r="W255" i="14"/>
  <c r="X265" i="14"/>
  <c r="O275" i="14"/>
  <c r="AM294" i="14"/>
  <c r="AM303" i="14"/>
  <c r="AF319" i="14"/>
  <c r="AR346" i="14"/>
  <c r="I351" i="14"/>
  <c r="H250" i="14"/>
  <c r="AF259" i="14"/>
  <c r="H271" i="14"/>
  <c r="O290" i="14"/>
  <c r="S302" i="14"/>
  <c r="AF306" i="14"/>
  <c r="S315" i="14"/>
  <c r="AJ342" i="14"/>
  <c r="Y351" i="14"/>
  <c r="AI261" i="14"/>
  <c r="AU267" i="14"/>
  <c r="AE286" i="14"/>
  <c r="W302" i="14"/>
  <c r="AI306" i="14"/>
  <c r="Q314" i="14"/>
  <c r="S319" i="14"/>
  <c r="M333" i="14"/>
  <c r="AE339" i="14"/>
  <c r="BA342" i="14"/>
  <c r="N346" i="14"/>
  <c r="AY348" i="14"/>
  <c r="X352" i="14"/>
  <c r="AV291" i="14"/>
  <c r="AI303" i="14"/>
  <c r="AI310" i="14"/>
  <c r="AV316" i="14"/>
  <c r="V324" i="14"/>
  <c r="P338" i="14"/>
  <c r="AM346" i="14"/>
  <c r="BA350" i="14"/>
  <c r="P356" i="14"/>
  <c r="P360" i="14"/>
  <c r="P364" i="14"/>
  <c r="AY366" i="14"/>
  <c r="AF371" i="14"/>
  <c r="AW375" i="14"/>
  <c r="W381" i="14"/>
  <c r="AJ356" i="14"/>
  <c r="AF366" i="14"/>
  <c r="Y375" i="14"/>
  <c r="AD382" i="14"/>
  <c r="W366" i="14"/>
  <c r="AF375" i="14"/>
  <c r="N354" i="14"/>
  <c r="R358" i="14"/>
  <c r="AD364" i="14"/>
  <c r="AU368" i="14"/>
  <c r="AE372" i="14"/>
  <c r="F376" i="14"/>
  <c r="O381" i="14"/>
  <c r="N386" i="14"/>
  <c r="F178" i="14"/>
  <c r="BC178" i="14"/>
  <c r="AA180" i="14"/>
  <c r="AA184" i="14"/>
  <c r="F188" i="14"/>
  <c r="BB188" i="14"/>
  <c r="BC190" i="14"/>
  <c r="BB192" i="14"/>
  <c r="T198" i="14"/>
  <c r="BB198" i="14"/>
  <c r="AX207" i="14"/>
  <c r="AM218" i="14"/>
  <c r="AR218" i="14"/>
  <c r="AV218" i="14"/>
  <c r="AA218" i="14"/>
  <c r="S220" i="14"/>
  <c r="J220" i="14"/>
  <c r="H220" i="14"/>
  <c r="V224" i="14"/>
  <c r="T224" i="14"/>
  <c r="S224" i="14"/>
  <c r="AF226" i="14"/>
  <c r="AE226" i="14"/>
  <c r="L226" i="14"/>
  <c r="G226" i="14"/>
  <c r="BC277" i="14"/>
  <c r="AF277" i="14"/>
  <c r="AN277" i="14"/>
  <c r="BB211" i="14"/>
  <c r="J211" i="14"/>
  <c r="J233" i="14"/>
  <c r="V176" i="14"/>
  <c r="T178" i="14"/>
  <c r="AB179" i="14"/>
  <c r="AP180" i="14"/>
  <c r="S182" i="14"/>
  <c r="Z183" i="14"/>
  <c r="AP184" i="14"/>
  <c r="AN186" i="14"/>
  <c r="S188" i="14"/>
  <c r="L190" i="14"/>
  <c r="L192" i="14"/>
  <c r="R193" i="14"/>
  <c r="AU194" i="14"/>
  <c r="AD196" i="14"/>
  <c r="AM198" i="14"/>
  <c r="V207" i="14"/>
  <c r="AI224" i="14"/>
  <c r="O188" i="14"/>
  <c r="AX205" i="14"/>
  <c r="AA216" i="14"/>
  <c r="Z216" i="14"/>
  <c r="AD216" i="14"/>
  <c r="AB232" i="14"/>
  <c r="G232" i="14"/>
  <c r="L232" i="14"/>
  <c r="BB176" i="14"/>
  <c r="AZ178" i="14"/>
  <c r="AD180" i="14"/>
  <c r="K182" i="14"/>
  <c r="AD183" i="14"/>
  <c r="AX184" i="14"/>
  <c r="AV186" i="14"/>
  <c r="Z188" i="14"/>
  <c r="AA190" i="14"/>
  <c r="Z192" i="14"/>
  <c r="R194" i="14"/>
  <c r="AE196" i="14"/>
  <c r="AP198" i="14"/>
  <c r="R213" i="14"/>
  <c r="AV216" i="14"/>
  <c r="J201" i="14"/>
  <c r="AP202" i="14"/>
  <c r="T210" i="14"/>
  <c r="T212" i="14"/>
  <c r="S214" i="14"/>
  <c r="AP215" i="14"/>
  <c r="Z222" i="14"/>
  <c r="AT227" i="14"/>
  <c r="AV236" i="14"/>
  <c r="AA236" i="14"/>
  <c r="J200" i="14"/>
  <c r="N201" i="14"/>
  <c r="AR202" i="14"/>
  <c r="V204" i="14"/>
  <c r="X206" i="14"/>
  <c r="AA208" i="14"/>
  <c r="J210" i="14"/>
  <c r="J212" i="14"/>
  <c r="H214" i="14"/>
  <c r="J215" i="14"/>
  <c r="J221" i="14"/>
  <c r="AN222" i="14"/>
  <c r="AX227" i="14"/>
  <c r="AT237" i="14"/>
  <c r="AX245" i="14"/>
  <c r="AM255" i="14"/>
  <c r="S255" i="14"/>
  <c r="AN255" i="14"/>
  <c r="O331" i="14"/>
  <c r="AG331" i="14"/>
  <c r="AK331" i="14"/>
  <c r="AD202" i="14"/>
  <c r="R210" i="14"/>
  <c r="R212" i="14"/>
  <c r="O214" i="14"/>
  <c r="N221" i="14"/>
  <c r="AP222" i="14"/>
  <c r="BB227" i="14"/>
  <c r="T244" i="14"/>
  <c r="AZ244" i="14"/>
  <c r="AV257" i="14"/>
  <c r="AA257" i="14"/>
  <c r="G257" i="14"/>
  <c r="K299" i="14"/>
  <c r="AP299" i="14"/>
  <c r="N299" i="14"/>
  <c r="AW327" i="14"/>
  <c r="AE327" i="14"/>
  <c r="L327" i="14"/>
  <c r="AZ228" i="14"/>
  <c r="AM230" i="14"/>
  <c r="AE234" i="14"/>
  <c r="AE238" i="14"/>
  <c r="AM240" i="14"/>
  <c r="AI242" i="14"/>
  <c r="AE246" i="14"/>
  <c r="AA248" i="14"/>
  <c r="W250" i="14"/>
  <c r="S253" i="14"/>
  <c r="S259" i="14"/>
  <c r="AN261" i="14"/>
  <c r="O265" i="14"/>
  <c r="AP228" i="14"/>
  <c r="V230" i="14"/>
  <c r="BB231" i="14"/>
  <c r="V235" i="14"/>
  <c r="V239" i="14"/>
  <c r="AP241" i="14"/>
  <c r="BB243" i="14"/>
  <c r="V247" i="14"/>
  <c r="AD249" i="14"/>
  <c r="AB251" i="14"/>
  <c r="BB254" i="14"/>
  <c r="X261" i="14"/>
  <c r="AV263" i="14"/>
  <c r="AU265" i="14"/>
  <c r="AV269" i="14"/>
  <c r="AA269" i="14"/>
  <c r="G269" i="14"/>
  <c r="K298" i="14"/>
  <c r="AM298" i="14"/>
  <c r="AM311" i="14"/>
  <c r="S311" i="14"/>
  <c r="AN311" i="14"/>
  <c r="AY328" i="14"/>
  <c r="AD328" i="14"/>
  <c r="AN242" i="14"/>
  <c r="AY248" i="14"/>
  <c r="AY253" i="14"/>
  <c r="W263" i="14"/>
  <c r="T273" i="14"/>
  <c r="AZ273" i="14"/>
  <c r="BA286" i="14"/>
  <c r="AI286" i="14"/>
  <c r="P286" i="14"/>
  <c r="AU328" i="14"/>
  <c r="AB271" i="14"/>
  <c r="G287" i="14"/>
  <c r="AF290" i="14"/>
  <c r="AY291" i="14"/>
  <c r="O295" i="14"/>
  <c r="AN302" i="14"/>
  <c r="H307" i="14"/>
  <c r="AN310" i="14"/>
  <c r="AQ315" i="14"/>
  <c r="AG317" i="14"/>
  <c r="Z320" i="14"/>
  <c r="AN323" i="14"/>
  <c r="L267" i="14"/>
  <c r="AN271" i="14"/>
  <c r="S287" i="14"/>
  <c r="AQ290" i="14"/>
  <c r="K294" i="14"/>
  <c r="AH295" i="14"/>
  <c r="AA307" i="14"/>
  <c r="AQ312" i="14"/>
  <c r="AE316" i="14"/>
  <c r="AJ319" i="14"/>
  <c r="AZ320" i="14"/>
  <c r="AH324" i="14"/>
  <c r="R340" i="14"/>
  <c r="BC340" i="14"/>
  <c r="AV345" i="14"/>
  <c r="G345" i="14"/>
  <c r="T290" i="14"/>
  <c r="AL291" i="14"/>
  <c r="BA294" i="14"/>
  <c r="T302" i="14"/>
  <c r="AL303" i="14"/>
  <c r="F307" i="14"/>
  <c r="L310" i="14"/>
  <c r="AU312" i="14"/>
  <c r="AV315" i="14"/>
  <c r="Z317" i="14"/>
  <c r="F320" i="14"/>
  <c r="T323" i="14"/>
  <c r="AI324" i="14"/>
  <c r="Z334" i="14"/>
  <c r="AD334" i="14"/>
  <c r="AH334" i="14"/>
  <c r="BB338" i="14"/>
  <c r="O338" i="14"/>
  <c r="S338" i="14"/>
  <c r="W338" i="14"/>
  <c r="Q345" i="14"/>
  <c r="S350" i="14"/>
  <c r="W350" i="14"/>
  <c r="AF350" i="14"/>
  <c r="J342" i="14"/>
  <c r="BC342" i="14"/>
  <c r="AI347" i="14"/>
  <c r="K353" i="14"/>
  <c r="K357" i="14"/>
  <c r="K365" i="14"/>
  <c r="J374" i="14"/>
  <c r="AH374" i="14"/>
  <c r="Q335" i="14"/>
  <c r="F342" i="14"/>
  <c r="AY342" i="14"/>
  <c r="J346" i="14"/>
  <c r="BA346" i="14"/>
  <c r="BC380" i="14"/>
  <c r="AW380" i="14"/>
  <c r="AM380" i="14"/>
  <c r="AR380" i="14"/>
  <c r="AV333" i="14"/>
  <c r="AI341" i="14"/>
  <c r="AN342" i="14"/>
  <c r="AW344" i="14"/>
  <c r="AQ346" i="14"/>
  <c r="AB348" i="14"/>
  <c r="V352" i="14"/>
  <c r="L352" i="14"/>
  <c r="AI365" i="14"/>
  <c r="AW354" i="14"/>
  <c r="J358" i="14"/>
  <c r="BA358" i="14"/>
  <c r="AI361" i="14"/>
  <c r="AP362" i="14"/>
  <c r="BA364" i="14"/>
  <c r="AU366" i="14"/>
  <c r="O369" i="14"/>
  <c r="AR354" i="14"/>
  <c r="F358" i="14"/>
  <c r="AW358" i="14"/>
  <c r="G361" i="14"/>
  <c r="AL362" i="14"/>
  <c r="AU364" i="14"/>
  <c r="AP366" i="14"/>
  <c r="AY368" i="14"/>
  <c r="AY378" i="14"/>
  <c r="O362" i="14"/>
  <c r="T368" i="14"/>
  <c r="W370" i="14"/>
  <c r="BA371" i="14"/>
  <c r="S373" i="14"/>
  <c r="J376" i="14"/>
  <c r="AA377" i="14"/>
  <c r="Z381" i="14"/>
  <c r="O384" i="14"/>
  <c r="AH385" i="14"/>
  <c r="AA381" i="14"/>
  <c r="AN384" i="14"/>
  <c r="O370" i="14"/>
  <c r="AB371" i="14"/>
  <c r="O373" i="14"/>
  <c r="BA375" i="14"/>
  <c r="G377" i="14"/>
  <c r="N381" i="14"/>
  <c r="AP382" i="14"/>
  <c r="F385" i="14"/>
  <c r="AY386" i="14"/>
  <c r="AJ269" i="14"/>
  <c r="AJ253" i="14"/>
  <c r="AJ238" i="14"/>
  <c r="AJ222" i="14"/>
  <c r="AJ221" i="14"/>
  <c r="AJ205" i="14"/>
  <c r="AJ187" i="14"/>
  <c r="AD177" i="14"/>
  <c r="AE179" i="14"/>
  <c r="U179" i="14"/>
  <c r="Z185" i="14"/>
  <c r="AP189" i="14"/>
  <c r="AL193" i="14"/>
  <c r="Y197" i="14"/>
  <c r="AJ206" i="14"/>
  <c r="AA177" i="14"/>
  <c r="AF177" i="14"/>
  <c r="AU185" i="14"/>
  <c r="K185" i="14"/>
  <c r="X185" i="14"/>
  <c r="AJ186" i="14"/>
  <c r="W189" i="14"/>
  <c r="AF189" i="14"/>
  <c r="AC189" i="14"/>
  <c r="AY195" i="14"/>
  <c r="O195" i="14"/>
  <c r="X195" i="14"/>
  <c r="J197" i="14"/>
  <c r="Q177" i="14"/>
  <c r="AD185" i="14"/>
  <c r="AY191" i="14"/>
  <c r="O191" i="14"/>
  <c r="AB191" i="14"/>
  <c r="V195" i="14"/>
  <c r="AM197" i="14"/>
  <c r="G197" i="14"/>
  <c r="T197" i="14"/>
  <c r="AX177" i="14"/>
  <c r="AZ179" i="14"/>
  <c r="W181" i="14"/>
  <c r="AF181" i="14"/>
  <c r="AT181" i="14"/>
  <c r="AA183" i="14"/>
  <c r="AF183" i="14"/>
  <c r="AC183" i="14"/>
  <c r="AY187" i="14"/>
  <c r="O187" i="14"/>
  <c r="AB187" i="14"/>
  <c r="BA187" i="14"/>
  <c r="AD191" i="14"/>
  <c r="AI193" i="14"/>
  <c r="AZ193" i="14"/>
  <c r="L193" i="14"/>
  <c r="Q195" i="14"/>
  <c r="AT197" i="14"/>
  <c r="AA199" i="14"/>
  <c r="AR199" i="14"/>
  <c r="M199" i="14"/>
  <c r="X201" i="14"/>
  <c r="L203" i="14"/>
  <c r="H205" i="14"/>
  <c r="AV205" i="14"/>
  <c r="AN207" i="14"/>
  <c r="AF209" i="14"/>
  <c r="X211" i="14"/>
  <c r="L213" i="14"/>
  <c r="AZ213" i="14"/>
  <c r="AR215" i="14"/>
  <c r="AF217" i="14"/>
  <c r="X219" i="14"/>
  <c r="X221" i="14"/>
  <c r="T223" i="14"/>
  <c r="T225" i="14"/>
  <c r="T227" i="14"/>
  <c r="AZ227" i="14"/>
  <c r="AN229" i="14"/>
  <c r="AB231" i="14"/>
  <c r="J232" i="14"/>
  <c r="AT232" i="14"/>
  <c r="AF233" i="14"/>
  <c r="N234" i="14"/>
  <c r="AX234" i="14"/>
  <c r="AJ235" i="14"/>
  <c r="R236" i="14"/>
  <c r="BB236" i="14"/>
  <c r="AN237" i="14"/>
  <c r="V238" i="14"/>
  <c r="H239" i="14"/>
  <c r="AR239" i="14"/>
  <c r="Z240" i="14"/>
  <c r="L241" i="14"/>
  <c r="AV241" i="14"/>
  <c r="AL242" i="14"/>
  <c r="X243" i="14"/>
  <c r="F244" i="14"/>
  <c r="AT244" i="14"/>
  <c r="AF245" i="14"/>
  <c r="N246" i="14"/>
  <c r="BB246" i="14"/>
  <c r="AN247" i="14"/>
  <c r="V248" i="14"/>
  <c r="H249" i="14"/>
  <c r="AR249" i="14"/>
  <c r="Z250" i="14"/>
  <c r="L251" i="14"/>
  <c r="J254" i="14"/>
  <c r="J258" i="14"/>
  <c r="J262" i="14"/>
  <c r="J266" i="14"/>
  <c r="I201" i="14"/>
  <c r="I203" i="14"/>
  <c r="I205" i="14"/>
  <c r="I207" i="14"/>
  <c r="I209" i="14"/>
  <c r="I211" i="14"/>
  <c r="I213" i="14"/>
  <c r="I215" i="14"/>
  <c r="I217" i="14"/>
  <c r="I219" i="14"/>
  <c r="I221" i="14"/>
  <c r="I223" i="14"/>
  <c r="I225" i="14"/>
  <c r="I227" i="14"/>
  <c r="I229" i="14"/>
  <c r="I231" i="14"/>
  <c r="M233" i="14"/>
  <c r="M235" i="14"/>
  <c r="M237" i="14"/>
  <c r="Q239" i="14"/>
  <c r="Q241" i="14"/>
  <c r="Q243" i="14"/>
  <c r="Q245" i="14"/>
  <c r="Q247" i="14"/>
  <c r="Q249" i="14"/>
  <c r="AT251" i="14"/>
  <c r="AW251" i="14"/>
  <c r="AA251" i="14"/>
  <c r="AB252" i="14"/>
  <c r="AM252" i="14"/>
  <c r="M252" i="14"/>
  <c r="AJ254" i="14"/>
  <c r="AU254" i="14"/>
  <c r="G254" i="14"/>
  <c r="AN256" i="14"/>
  <c r="BC256" i="14"/>
  <c r="S256" i="14"/>
  <c r="AZ258" i="14"/>
  <c r="T258" i="14"/>
  <c r="AE258" i="14"/>
  <c r="U258" i="14"/>
  <c r="AF260" i="14"/>
  <c r="AU260" i="14"/>
  <c r="K260" i="14"/>
  <c r="AR262" i="14"/>
  <c r="H262" i="14"/>
  <c r="W262" i="14"/>
  <c r="BA262" i="14"/>
  <c r="X264" i="14"/>
  <c r="AI264" i="14"/>
  <c r="M264" i="14"/>
  <c r="AJ266" i="14"/>
  <c r="AY266" i="14"/>
  <c r="O266" i="14"/>
  <c r="AV268" i="14"/>
  <c r="L268" i="14"/>
  <c r="AA268" i="14"/>
  <c r="AC268" i="14"/>
  <c r="V258" i="14"/>
  <c r="AD260" i="14"/>
  <c r="AL262" i="14"/>
  <c r="BB264" i="14"/>
  <c r="N268" i="14"/>
  <c r="Q176" i="14"/>
  <c r="U178" i="14"/>
  <c r="AC180" i="14"/>
  <c r="AW182" i="14"/>
  <c r="I186" i="14"/>
  <c r="M188" i="14"/>
  <c r="U190" i="14"/>
  <c r="AW192" i="14"/>
  <c r="Q196" i="14"/>
  <c r="U198" i="14"/>
  <c r="Y200" i="14"/>
  <c r="AE201" i="14"/>
  <c r="Y202" i="14"/>
  <c r="AM203" i="14"/>
  <c r="AC204" i="14"/>
  <c r="AI205" i="14"/>
  <c r="Y206" i="14"/>
  <c r="AE207" i="14"/>
  <c r="U208" i="14"/>
  <c r="W209" i="14"/>
  <c r="M210" i="14"/>
  <c r="O211" i="14"/>
  <c r="AY211" i="14"/>
  <c r="G213" i="14"/>
  <c r="AM213" i="14"/>
  <c r="AC214" i="14"/>
  <c r="AE215" i="14"/>
  <c r="U216" i="14"/>
  <c r="W217" i="14"/>
  <c r="M218" i="14"/>
  <c r="S219" i="14"/>
  <c r="M220" i="14"/>
  <c r="S221" i="14"/>
  <c r="M222" i="14"/>
  <c r="O223" i="14"/>
  <c r="I224" i="14"/>
  <c r="O225" i="14"/>
  <c r="AY225" i="14"/>
  <c r="G227" i="14"/>
  <c r="AM227" i="14"/>
  <c r="AC228" i="14"/>
  <c r="AE229" i="14"/>
  <c r="U230" i="14"/>
  <c r="W231" i="14"/>
  <c r="M232" i="14"/>
  <c r="O233" i="14"/>
  <c r="AY233" i="14"/>
  <c r="G235" i="14"/>
  <c r="AM235" i="14"/>
  <c r="AC236" i="14"/>
  <c r="AE237" i="14"/>
  <c r="U238" i="14"/>
  <c r="W239" i="14"/>
  <c r="M240" i="14"/>
  <c r="O241" i="14"/>
  <c r="AY241" i="14"/>
  <c r="G243" i="14"/>
  <c r="AM243" i="14"/>
  <c r="AC244" i="14"/>
  <c r="AE245" i="14"/>
  <c r="U246" i="14"/>
  <c r="W247" i="14"/>
  <c r="M248" i="14"/>
  <c r="O249" i="14"/>
  <c r="AY249" i="14"/>
  <c r="G251" i="14"/>
  <c r="I252" i="14"/>
  <c r="I256" i="14"/>
  <c r="I260" i="14"/>
  <c r="I264" i="14"/>
  <c r="I268" i="14"/>
  <c r="Y270" i="14"/>
  <c r="Y272" i="14"/>
  <c r="Y274" i="14"/>
  <c r="Y276" i="14"/>
  <c r="Y288" i="14"/>
  <c r="H289" i="14"/>
  <c r="AN289" i="14"/>
  <c r="Y292" i="14"/>
  <c r="H293" i="14"/>
  <c r="AN293" i="14"/>
  <c r="Y296" i="14"/>
  <c r="H297" i="14"/>
  <c r="AN297" i="14"/>
  <c r="AC300" i="14"/>
  <c r="L301" i="14"/>
  <c r="AR301" i="14"/>
  <c r="AG304" i="14"/>
  <c r="P305" i="14"/>
  <c r="BA305" i="14"/>
  <c r="AK308" i="14"/>
  <c r="T309" i="14"/>
  <c r="BA309" i="14"/>
  <c r="AP318" i="14"/>
  <c r="J318" i="14"/>
  <c r="AA318" i="14"/>
  <c r="AC318" i="14"/>
  <c r="V270" i="14"/>
  <c r="F272" i="14"/>
  <c r="AP272" i="14"/>
  <c r="V274" i="14"/>
  <c r="F276" i="14"/>
  <c r="AP276" i="14"/>
  <c r="Z288" i="14"/>
  <c r="I289" i="14"/>
  <c r="AO289" i="14"/>
  <c r="Z292" i="14"/>
  <c r="I293" i="14"/>
  <c r="AO293" i="14"/>
  <c r="V296" i="14"/>
  <c r="BC296" i="14"/>
  <c r="AK297" i="14"/>
  <c r="V300" i="14"/>
  <c r="BC300" i="14"/>
  <c r="AT301" i="14"/>
  <c r="Z304" i="14"/>
  <c r="I305" i="14"/>
  <c r="AO305" i="14"/>
  <c r="V308" i="14"/>
  <c r="I309" i="14"/>
  <c r="AO309" i="14"/>
  <c r="AA313" i="14"/>
  <c r="AN313" i="14"/>
  <c r="U313" i="14"/>
  <c r="AF318" i="14"/>
  <c r="AW253" i="14"/>
  <c r="AW255" i="14"/>
  <c r="AW257" i="14"/>
  <c r="AW259" i="14"/>
  <c r="AW261" i="14"/>
  <c r="AW263" i="14"/>
  <c r="BA265" i="14"/>
  <c r="BA267" i="14"/>
  <c r="BA269" i="14"/>
  <c r="AI270" i="14"/>
  <c r="U271" i="14"/>
  <c r="S272" i="14"/>
  <c r="BC272" i="14"/>
  <c r="BA273" i="14"/>
  <c r="AI274" i="14"/>
  <c r="U275" i="14"/>
  <c r="S276" i="14"/>
  <c r="BC276" i="14"/>
  <c r="BA277" i="14"/>
  <c r="AK286" i="14"/>
  <c r="T287" i="14"/>
  <c r="BA287" i="14"/>
  <c r="AI288" i="14"/>
  <c r="R289" i="14"/>
  <c r="AY289" i="14"/>
  <c r="AK290" i="14"/>
  <c r="T291" i="14"/>
  <c r="BA291" i="14"/>
  <c r="AQ292" i="14"/>
  <c r="AD293" i="14"/>
  <c r="M294" i="14"/>
  <c r="AT294" i="14"/>
  <c r="AB295" i="14"/>
  <c r="K296" i="14"/>
  <c r="AQ296" i="14"/>
  <c r="Z297" i="14"/>
  <c r="I298" i="14"/>
  <c r="AT298" i="14"/>
  <c r="AB299" i="14"/>
  <c r="K300" i="14"/>
  <c r="AQ300" i="14"/>
  <c r="AD301" i="14"/>
  <c r="M302" i="14"/>
  <c r="AX302" i="14"/>
  <c r="AF303" i="14"/>
  <c r="O304" i="14"/>
  <c r="AV304" i="14"/>
  <c r="AH305" i="14"/>
  <c r="U306" i="14"/>
  <c r="BB306" i="14"/>
  <c r="BA307" i="14"/>
  <c r="AI308" i="14"/>
  <c r="R309" i="14"/>
  <c r="AY309" i="14"/>
  <c r="AQ310" i="14"/>
  <c r="AK310" i="14"/>
  <c r="AU313" i="14"/>
  <c r="AD314" i="14"/>
  <c r="AV314" i="14"/>
  <c r="O314" i="14"/>
  <c r="BB314" i="14"/>
  <c r="J253" i="14"/>
  <c r="AF334" i="14"/>
  <c r="AZ329" i="14"/>
  <c r="AZ321" i="14"/>
  <c r="BA316" i="14"/>
  <c r="BA308" i="14"/>
  <c r="BC290" i="14"/>
  <c r="AX266" i="14"/>
  <c r="BA230" i="14"/>
  <c r="L208" i="14"/>
  <c r="H200" i="14"/>
  <c r="BA180" i="14"/>
  <c r="BC231" i="14"/>
  <c r="J348" i="14"/>
  <c r="AB298" i="14"/>
  <c r="BC306" i="14"/>
  <c r="BA367" i="14"/>
  <c r="BB187" i="14"/>
  <c r="AX195" i="14"/>
  <c r="BA210" i="14"/>
  <c r="AU218" i="14"/>
  <c r="BC249" i="14"/>
  <c r="AZ265" i="14"/>
  <c r="K347" i="14"/>
  <c r="R378" i="14"/>
  <c r="AN192" i="14"/>
  <c r="AY269" i="14"/>
  <c r="N203" i="14"/>
  <c r="W190" i="14"/>
  <c r="R198" i="14"/>
  <c r="AL252" i="14"/>
  <c r="AL334" i="14"/>
  <c r="V201" i="14"/>
  <c r="F214" i="14"/>
  <c r="S316" i="14"/>
  <c r="AA316" i="14"/>
  <c r="AU192" i="14"/>
  <c r="X204" i="14"/>
  <c r="R217" i="14"/>
  <c r="AY265" i="14"/>
  <c r="V360" i="14"/>
  <c r="J183" i="14"/>
  <c r="AE194" i="14"/>
  <c r="AM208" i="14"/>
  <c r="V241" i="14"/>
  <c r="F254" i="14"/>
  <c r="AE333" i="14"/>
  <c r="AR194" i="14"/>
  <c r="AN306" i="14"/>
  <c r="AN333" i="14"/>
  <c r="L354" i="14"/>
  <c r="F364" i="14"/>
  <c r="N184" i="14"/>
  <c r="T202" i="14"/>
  <c r="AD210" i="14"/>
  <c r="AI238" i="14"/>
  <c r="AF267" i="14"/>
  <c r="F324" i="14"/>
  <c r="N360" i="14"/>
  <c r="BB370" i="14"/>
  <c r="BB377" i="14"/>
  <c r="AZ383" i="14"/>
  <c r="N176" i="14"/>
  <c r="N206" i="14"/>
  <c r="AL229" i="14"/>
  <c r="BA248" i="14"/>
  <c r="AD176" i="14"/>
  <c r="R182" i="14"/>
  <c r="AL186" i="14"/>
  <c r="K200" i="14"/>
  <c r="V203" i="14"/>
  <c r="F209" i="14"/>
  <c r="X222" i="14"/>
  <c r="AX229" i="14"/>
  <c r="H234" i="14"/>
  <c r="AR242" i="14"/>
  <c r="AT247" i="14"/>
  <c r="H180" i="14"/>
  <c r="F183" i="14"/>
  <c r="AM186" i="14"/>
  <c r="X194" i="14"/>
  <c r="X198" i="14"/>
  <c r="BC200" i="14"/>
  <c r="Z204" i="14"/>
  <c r="AT206" i="14"/>
  <c r="V209" i="14"/>
  <c r="R215" i="14"/>
  <c r="R223" i="14"/>
  <c r="BB229" i="14"/>
  <c r="K234" i="14"/>
  <c r="AA238" i="14"/>
  <c r="G242" i="14"/>
  <c r="AM180" i="14"/>
  <c r="AL183" i="14"/>
  <c r="J190" i="14"/>
  <c r="AY194" i="14"/>
  <c r="AE200" i="14"/>
  <c r="L204" i="14"/>
  <c r="AA206" i="14"/>
  <c r="AT208" i="14"/>
  <c r="AV214" i="14"/>
  <c r="J225" i="14"/>
  <c r="W230" i="14"/>
  <c r="AX235" i="14"/>
  <c r="AI240" i="14"/>
  <c r="AI246" i="14"/>
  <c r="T250" i="14"/>
  <c r="W257" i="14"/>
  <c r="S267" i="14"/>
  <c r="AF275" i="14"/>
  <c r="N295" i="14"/>
  <c r="O310" i="14"/>
  <c r="W323" i="14"/>
  <c r="AH346" i="14"/>
  <c r="M351" i="14"/>
  <c r="AA250" i="14"/>
  <c r="K261" i="14"/>
  <c r="AA271" i="14"/>
  <c r="AV290" i="14"/>
  <c r="AI302" i="14"/>
  <c r="AW306" i="14"/>
  <c r="AN315" i="14"/>
  <c r="O342" i="14"/>
  <c r="H352" i="14"/>
  <c r="BC261" i="14"/>
  <c r="W269" i="14"/>
  <c r="W287" i="14"/>
  <c r="AM302" i="14"/>
  <c r="G307" i="14"/>
  <c r="AO314" i="14"/>
  <c r="AW319" i="14"/>
  <c r="W333" i="14"/>
  <c r="AV341" i="14"/>
  <c r="AZ344" i="14"/>
  <c r="AI346" i="14"/>
  <c r="AN348" i="14"/>
  <c r="T261" i="14"/>
  <c r="AE294" i="14"/>
  <c r="AZ303" i="14"/>
  <c r="K312" i="14"/>
  <c r="R317" i="14"/>
  <c r="BC324" i="14"/>
  <c r="I339" i="14"/>
  <c r="AV347" i="14"/>
  <c r="T350" i="14"/>
  <c r="AH356" i="14"/>
  <c r="AF360" i="14"/>
  <c r="AH364" i="14"/>
  <c r="V368" i="14"/>
  <c r="S372" i="14"/>
  <c r="H376" i="14"/>
  <c r="V382" i="14"/>
  <c r="BA356" i="14"/>
  <c r="AQ366" i="14"/>
  <c r="K376" i="14"/>
  <c r="AE385" i="14"/>
  <c r="AH366" i="14"/>
  <c r="O376" i="14"/>
  <c r="X354" i="14"/>
  <c r="AB358" i="14"/>
  <c r="AW364" i="14"/>
  <c r="G369" i="14"/>
  <c r="AV372" i="14"/>
  <c r="S376" i="14"/>
  <c r="AV381" i="14"/>
  <c r="AU386" i="14"/>
  <c r="L178" i="14"/>
  <c r="M179" i="14"/>
  <c r="AF180" i="14"/>
  <c r="AF184" i="14"/>
  <c r="K188" i="14"/>
  <c r="K190" i="14"/>
  <c r="K192" i="14"/>
  <c r="F195" i="14"/>
  <c r="N198" i="14"/>
  <c r="V205" i="14"/>
  <c r="Z207" i="14"/>
  <c r="AE218" i="14"/>
  <c r="AL218" i="14"/>
  <c r="AP218" i="14"/>
  <c r="AZ218" i="14"/>
  <c r="K220" i="14"/>
  <c r="BC220" i="14"/>
  <c r="AE220" i="14"/>
  <c r="O224" i="14"/>
  <c r="N224" i="14"/>
  <c r="L224" i="14"/>
  <c r="AA226" i="14"/>
  <c r="Z226" i="14"/>
  <c r="AX226" i="14"/>
  <c r="X232" i="14"/>
  <c r="AU277" i="14"/>
  <c r="X277" i="14"/>
  <c r="K178" i="14"/>
  <c r="AL211" i="14"/>
  <c r="AB216" i="14"/>
  <c r="V233" i="14"/>
  <c r="AA176" i="14"/>
  <c r="Z178" i="14"/>
  <c r="AR179" i="14"/>
  <c r="AV180" i="14"/>
  <c r="X182" i="14"/>
  <c r="AT183" i="14"/>
  <c r="AV184" i="14"/>
  <c r="AU186" i="14"/>
  <c r="X188" i="14"/>
  <c r="S190" i="14"/>
  <c r="S192" i="14"/>
  <c r="AX193" i="14"/>
  <c r="AZ194" i="14"/>
  <c r="AL196" i="14"/>
  <c r="AV198" i="14"/>
  <c r="AP211" i="14"/>
  <c r="R226" i="14"/>
  <c r="AF188" i="14"/>
  <c r="Z205" i="14"/>
  <c r="V216" i="14"/>
  <c r="T216" i="14"/>
  <c r="X216" i="14"/>
  <c r="T232" i="14"/>
  <c r="AN232" i="14"/>
  <c r="J176" i="14"/>
  <c r="H178" i="14"/>
  <c r="H179" i="14"/>
  <c r="AL180" i="14"/>
  <c r="T182" i="14"/>
  <c r="G184" i="14"/>
  <c r="BC184" i="14"/>
  <c r="BB186" i="14"/>
  <c r="AE188" i="14"/>
  <c r="AF190" i="14"/>
  <c r="AE192" i="14"/>
  <c r="W194" i="14"/>
  <c r="AM196" i="14"/>
  <c r="AX198" i="14"/>
  <c r="AX213" i="14"/>
  <c r="O218" i="14"/>
  <c r="Z201" i="14"/>
  <c r="AV202" i="14"/>
  <c r="Z210" i="14"/>
  <c r="Z212" i="14"/>
  <c r="X214" i="14"/>
  <c r="V217" i="14"/>
  <c r="AE222" i="14"/>
  <c r="Z227" i="14"/>
  <c r="AM236" i="14"/>
  <c r="S236" i="14"/>
  <c r="O200" i="14"/>
  <c r="AD201" i="14"/>
  <c r="AX202" i="14"/>
  <c r="AA204" i="14"/>
  <c r="AD206" i="14"/>
  <c r="AF208" i="14"/>
  <c r="O210" i="14"/>
  <c r="O212" i="14"/>
  <c r="N214" i="14"/>
  <c r="Z215" i="14"/>
  <c r="Z221" i="14"/>
  <c r="AX222" i="14"/>
  <c r="G236" i="14"/>
  <c r="Z237" i="14"/>
  <c r="AD245" i="14"/>
  <c r="AB255" i="14"/>
  <c r="H255" i="14"/>
  <c r="AX258" i="14"/>
  <c r="H331" i="14"/>
  <c r="P331" i="14"/>
  <c r="S331" i="14"/>
  <c r="AM202" i="14"/>
  <c r="W210" i="14"/>
  <c r="W212" i="14"/>
  <c r="V214" i="14"/>
  <c r="AD221" i="14"/>
  <c r="AZ222" i="14"/>
  <c r="L236" i="14"/>
  <c r="K244" i="14"/>
  <c r="AR244" i="14"/>
  <c r="AM257" i="14"/>
  <c r="S257" i="14"/>
  <c r="AN257" i="14"/>
  <c r="AZ299" i="14"/>
  <c r="AH299" i="14"/>
  <c r="BB327" i="14"/>
  <c r="AN327" i="14"/>
  <c r="W327" i="14"/>
  <c r="H228" i="14"/>
  <c r="V229" i="14"/>
  <c r="AT230" i="14"/>
  <c r="AN234" i="14"/>
  <c r="AN238" i="14"/>
  <c r="AV240" i="14"/>
  <c r="AU242" i="14"/>
  <c r="AN246" i="14"/>
  <c r="AI248" i="14"/>
  <c r="AE250" i="14"/>
  <c r="AA253" i="14"/>
  <c r="AA259" i="14"/>
  <c r="AY261" i="14"/>
  <c r="AF265" i="14"/>
  <c r="AV228" i="14"/>
  <c r="AA230" i="14"/>
  <c r="G234" i="14"/>
  <c r="AP235" i="14"/>
  <c r="AT239" i="14"/>
  <c r="K242" i="14"/>
  <c r="G246" i="14"/>
  <c r="AP247" i="14"/>
  <c r="AX249" i="14"/>
  <c r="AD252" i="14"/>
  <c r="K259" i="14"/>
  <c r="AF261" i="14"/>
  <c r="BB265" i="14"/>
  <c r="AI265" i="14"/>
  <c r="AM269" i="14"/>
  <c r="S269" i="14"/>
  <c r="AN269" i="14"/>
  <c r="AW298" i="14"/>
  <c r="AE298" i="14"/>
  <c r="AB311" i="14"/>
  <c r="K311" i="14"/>
  <c r="BA328" i="14"/>
  <c r="AM328" i="14"/>
  <c r="V328" i="14"/>
  <c r="AY242" i="14"/>
  <c r="R249" i="14"/>
  <c r="AD254" i="14"/>
  <c r="AE263" i="14"/>
  <c r="K273" i="14"/>
  <c r="AR273" i="14"/>
  <c r="AR286" i="14"/>
  <c r="AA286" i="14"/>
  <c r="G286" i="14"/>
  <c r="K267" i="14"/>
  <c r="AM271" i="14"/>
  <c r="R287" i="14"/>
  <c r="AN290" i="14"/>
  <c r="H294" i="14"/>
  <c r="W295" i="14"/>
  <c r="AW302" i="14"/>
  <c r="N307" i="14"/>
  <c r="N312" i="14"/>
  <c r="AZ315" i="14"/>
  <c r="AU317" i="14"/>
  <c r="AH320" i="14"/>
  <c r="AW323" i="14"/>
  <c r="W267" i="14"/>
  <c r="AY271" i="14"/>
  <c r="AA287" i="14"/>
  <c r="AZ290" i="14"/>
  <c r="S294" i="14"/>
  <c r="AP295" i="14"/>
  <c r="AI307" i="14"/>
  <c r="AZ312" i="14"/>
  <c r="AQ316" i="14"/>
  <c r="AR319" i="14"/>
  <c r="S323" i="14"/>
  <c r="AP324" i="14"/>
  <c r="J340" i="14"/>
  <c r="AU340" i="14"/>
  <c r="AE345" i="14"/>
  <c r="N287" i="14"/>
  <c r="AB290" i="14"/>
  <c r="AU291" i="14"/>
  <c r="K295" i="14"/>
  <c r="AB302" i="14"/>
  <c r="AU303" i="14"/>
  <c r="K307" i="14"/>
  <c r="T310" i="14"/>
  <c r="BC312" i="14"/>
  <c r="J316" i="14"/>
  <c r="AO317" i="14"/>
  <c r="N320" i="14"/>
  <c r="AB323" i="14"/>
  <c r="AQ324" i="14"/>
  <c r="T334" i="14"/>
  <c r="X334" i="14"/>
  <c r="AB334" i="14"/>
  <c r="BA338" i="14"/>
  <c r="H338" i="14"/>
  <c r="N338" i="14"/>
  <c r="R338" i="14"/>
  <c r="BB350" i="14"/>
  <c r="N350" i="14"/>
  <c r="R350" i="14"/>
  <c r="AA350" i="14"/>
  <c r="P342" i="14"/>
  <c r="L344" i="14"/>
  <c r="AZ347" i="14"/>
  <c r="AI353" i="14"/>
  <c r="AI357" i="14"/>
  <c r="AM365" i="14"/>
  <c r="AX374" i="14"/>
  <c r="N374" i="14"/>
  <c r="AA335" i="14"/>
  <c r="L342" i="14"/>
  <c r="F344" i="14"/>
  <c r="O346" i="14"/>
  <c r="G347" i="14"/>
  <c r="AZ380" i="14"/>
  <c r="AN380" i="14"/>
  <c r="AE380" i="14"/>
  <c r="O380" i="14"/>
  <c r="G335" i="14"/>
  <c r="AZ341" i="14"/>
  <c r="AU342" i="14"/>
  <c r="F346" i="14"/>
  <c r="AW346" i="14"/>
  <c r="AJ348" i="14"/>
  <c r="N352" i="14"/>
  <c r="R352" i="14"/>
  <c r="J354" i="14"/>
  <c r="BC354" i="14"/>
  <c r="O358" i="14"/>
  <c r="J360" i="14"/>
  <c r="AZ361" i="14"/>
  <c r="AV362" i="14"/>
  <c r="H366" i="14"/>
  <c r="AZ366" i="14"/>
  <c r="F354" i="14"/>
  <c r="AY354" i="14"/>
  <c r="K358" i="14"/>
  <c r="BC358" i="14"/>
  <c r="W361" i="14"/>
  <c r="AQ362" i="14"/>
  <c r="BC364" i="14"/>
  <c r="AV366" i="14"/>
  <c r="BC369" i="14"/>
  <c r="BC378" i="14"/>
  <c r="T362" i="14"/>
  <c r="AB368" i="14"/>
  <c r="AB370" i="14"/>
  <c r="H372" i="14"/>
  <c r="AA373" i="14"/>
  <c r="P376" i="14"/>
  <c r="AI377" i="14"/>
  <c r="AH381" i="14"/>
  <c r="W384" i="14"/>
  <c r="AP385" i="14"/>
  <c r="AI381" i="14"/>
  <c r="AW384" i="14"/>
  <c r="T370" i="14"/>
  <c r="L372" i="14"/>
  <c r="W373" i="14"/>
  <c r="G376" i="14"/>
  <c r="O377" i="14"/>
  <c r="V381" i="14"/>
  <c r="F384" i="14"/>
  <c r="N385" i="14"/>
  <c r="AJ267" i="14"/>
  <c r="AJ251" i="14"/>
  <c r="AJ236" i="14"/>
  <c r="AJ220" i="14"/>
  <c r="AJ219" i="14"/>
  <c r="AJ201" i="14"/>
  <c r="AJ185" i="14"/>
  <c r="AJ177" i="14"/>
  <c r="AA179" i="14"/>
  <c r="Z179" i="14"/>
  <c r="AP185" i="14"/>
  <c r="AJ190" i="14"/>
  <c r="AT193" i="14"/>
  <c r="AW197" i="14"/>
  <c r="AJ210" i="14"/>
  <c r="W177" i="14"/>
  <c r="AP177" i="14"/>
  <c r="AM185" i="14"/>
  <c r="G185" i="14"/>
  <c r="T185" i="14"/>
  <c r="BC189" i="14"/>
  <c r="O189" i="14"/>
  <c r="AB189" i="14"/>
  <c r="BA189" i="14"/>
  <c r="AU195" i="14"/>
  <c r="K195" i="14"/>
  <c r="T195" i="14"/>
  <c r="R197" i="14"/>
  <c r="V177" i="14"/>
  <c r="AL185" i="14"/>
  <c r="AU191" i="14"/>
  <c r="K191" i="14"/>
  <c r="X191" i="14"/>
  <c r="AD195" i="14"/>
  <c r="AI197" i="14"/>
  <c r="AZ197" i="14"/>
  <c r="L197" i="14"/>
  <c r="AJ176" i="14"/>
  <c r="I179" i="14"/>
  <c r="BC181" i="14"/>
  <c r="S181" i="14"/>
  <c r="AB181" i="14"/>
  <c r="BB181" i="14"/>
  <c r="W183" i="14"/>
  <c r="AB183" i="14"/>
  <c r="BA183" i="14"/>
  <c r="AU187" i="14"/>
  <c r="K187" i="14"/>
  <c r="X187" i="14"/>
  <c r="AJ188" i="14"/>
  <c r="AL191" i="14"/>
  <c r="AE193" i="14"/>
  <c r="AV193" i="14"/>
  <c r="H193" i="14"/>
  <c r="Y195" i="14"/>
  <c r="BB197" i="14"/>
  <c r="W199" i="14"/>
  <c r="AN199" i="14"/>
  <c r="U199" i="14"/>
  <c r="AB201" i="14"/>
  <c r="T203" i="14"/>
  <c r="L205" i="14"/>
  <c r="AZ205" i="14"/>
  <c r="AR207" i="14"/>
  <c r="AN209" i="14"/>
  <c r="AB211" i="14"/>
  <c r="T213" i="14"/>
  <c r="H215" i="14"/>
  <c r="AV215" i="14"/>
  <c r="AN217" i="14"/>
  <c r="AB219" i="14"/>
  <c r="AB221" i="14"/>
  <c r="X223" i="14"/>
  <c r="X225" i="14"/>
  <c r="X227" i="14"/>
  <c r="H229" i="14"/>
  <c r="AR229" i="14"/>
  <c r="AF231" i="14"/>
  <c r="N232" i="14"/>
  <c r="AX232" i="14"/>
  <c r="AJ233" i="14"/>
  <c r="R234" i="14"/>
  <c r="BB234" i="14"/>
  <c r="AN235" i="14"/>
  <c r="V236" i="14"/>
  <c r="H237" i="14"/>
  <c r="AR237" i="14"/>
  <c r="Z238" i="14"/>
  <c r="L239" i="14"/>
  <c r="AV239" i="14"/>
  <c r="AD240" i="14"/>
  <c r="T241" i="14"/>
  <c r="AZ241" i="14"/>
  <c r="AP242" i="14"/>
  <c r="AB243" i="14"/>
  <c r="J244" i="14"/>
  <c r="AX244" i="14"/>
  <c r="AJ245" i="14"/>
  <c r="R246" i="14"/>
  <c r="H247" i="14"/>
  <c r="AR247" i="14"/>
  <c r="Z248" i="14"/>
  <c r="L249" i="14"/>
  <c r="AV249" i="14"/>
  <c r="AD250" i="14"/>
  <c r="X251" i="14"/>
  <c r="R254" i="14"/>
  <c r="R258" i="14"/>
  <c r="R262" i="14"/>
  <c r="R266" i="14"/>
  <c r="M201" i="14"/>
  <c r="M203" i="14"/>
  <c r="M205" i="14"/>
  <c r="M207" i="14"/>
  <c r="M209" i="14"/>
  <c r="M211" i="14"/>
  <c r="M213" i="14"/>
  <c r="M215" i="14"/>
  <c r="M217" i="14"/>
  <c r="M219" i="14"/>
  <c r="M221" i="14"/>
  <c r="M223" i="14"/>
  <c r="M225" i="14"/>
  <c r="M227" i="14"/>
  <c r="M229" i="14"/>
  <c r="Q231" i="14"/>
  <c r="Q233" i="14"/>
  <c r="Q235" i="14"/>
  <c r="U237" i="14"/>
  <c r="U239" i="14"/>
  <c r="U241" i="14"/>
  <c r="U243" i="14"/>
  <c r="U245" i="14"/>
  <c r="U247" i="14"/>
  <c r="U249" i="14"/>
  <c r="AP251" i="14"/>
  <c r="AC251" i="14"/>
  <c r="AI251" i="14"/>
  <c r="X252" i="14"/>
  <c r="AI252" i="14"/>
  <c r="U252" i="14"/>
  <c r="AB254" i="14"/>
  <c r="AM254" i="14"/>
  <c r="M254" i="14"/>
  <c r="AJ256" i="14"/>
  <c r="AY256" i="14"/>
  <c r="O256" i="14"/>
  <c r="AV258" i="14"/>
  <c r="L258" i="14"/>
  <c r="AA258" i="14"/>
  <c r="AC258" i="14"/>
  <c r="AB260" i="14"/>
  <c r="AM260" i="14"/>
  <c r="G260" i="14"/>
  <c r="AN262" i="14"/>
  <c r="BC262" i="14"/>
  <c r="S262" i="14"/>
  <c r="AZ264" i="14"/>
  <c r="T264" i="14"/>
  <c r="AE264" i="14"/>
  <c r="U264" i="14"/>
  <c r="AF266" i="14"/>
  <c r="AU266" i="14"/>
  <c r="K266" i="14"/>
  <c r="AR268" i="14"/>
  <c r="H268" i="14"/>
  <c r="W268" i="14"/>
  <c r="BA268" i="14"/>
  <c r="AD258" i="14"/>
  <c r="AL260" i="14"/>
  <c r="AT262" i="14"/>
  <c r="N266" i="14"/>
  <c r="V268" i="14"/>
  <c r="U176" i="14"/>
  <c r="Y178" i="14"/>
  <c r="AW180" i="14"/>
  <c r="I184" i="14"/>
  <c r="M186" i="14"/>
  <c r="Q188" i="14"/>
  <c r="AC190" i="14"/>
  <c r="I194" i="14"/>
  <c r="U196" i="14"/>
  <c r="Y198" i="14"/>
  <c r="AC200" i="14"/>
  <c r="AM201" i="14"/>
  <c r="AC202" i="14"/>
  <c r="AU203" i="14"/>
  <c r="AW204" i="14"/>
  <c r="AM205" i="14"/>
  <c r="AC206" i="14"/>
  <c r="AI207" i="14"/>
  <c r="Y208" i="14"/>
  <c r="AA209" i="14"/>
  <c r="Q210" i="14"/>
  <c r="S211" i="14"/>
  <c r="I212" i="14"/>
  <c r="K213" i="14"/>
  <c r="AU213" i="14"/>
  <c r="AW214" i="14"/>
  <c r="AI215" i="14"/>
  <c r="Y216" i="14"/>
  <c r="AA217" i="14"/>
  <c r="Q218" i="14"/>
  <c r="W219" i="14"/>
  <c r="Q220" i="14"/>
  <c r="W221" i="14"/>
  <c r="Q222" i="14"/>
  <c r="S223" i="14"/>
  <c r="W353" i="14"/>
  <c r="AQ338" i="14"/>
  <c r="BA324" i="14"/>
  <c r="AE311" i="14"/>
  <c r="AZ293" i="14"/>
  <c r="AZ272" i="14"/>
  <c r="AX252" i="14"/>
  <c r="X242" i="14"/>
  <c r="AF236" i="14"/>
  <c r="BC223" i="14"/>
  <c r="BA208" i="14"/>
  <c r="BC203" i="14"/>
  <c r="H186" i="14"/>
  <c r="AW183" i="14"/>
  <c r="AL233" i="14"/>
  <c r="AJ350" i="14"/>
  <c r="AM299" i="14"/>
  <c r="BB307" i="14"/>
  <c r="AV369" i="14"/>
  <c r="BA188" i="14"/>
  <c r="BC196" i="14"/>
  <c r="V211" i="14"/>
  <c r="BC219" i="14"/>
  <c r="AV251" i="14"/>
  <c r="BB267" i="14"/>
  <c r="BB362" i="14"/>
  <c r="F382" i="14"/>
  <c r="AP199" i="14"/>
  <c r="T298" i="14"/>
  <c r="BB214" i="14"/>
  <c r="S328" i="14"/>
  <c r="F201" i="14"/>
  <c r="L255" i="14"/>
  <c r="AP348" i="14"/>
  <c r="L210" i="14"/>
  <c r="AX219" i="14"/>
  <c r="J324" i="14"/>
  <c r="AD324" i="14"/>
  <c r="G194" i="14"/>
  <c r="AP204" i="14"/>
  <c r="S222" i="14"/>
  <c r="AZ267" i="14"/>
  <c r="AN360" i="14"/>
  <c r="AM184" i="14"/>
  <c r="J198" i="14"/>
  <c r="BC210" i="14"/>
  <c r="AT243" i="14"/>
  <c r="L257" i="14"/>
  <c r="AN362" i="14"/>
  <c r="R204" i="14"/>
  <c r="AA312" i="14"/>
  <c r="AQ334" i="14"/>
  <c r="AI354" i="14"/>
  <c r="AN364" i="14"/>
  <c r="F185" i="14"/>
  <c r="G204" i="14"/>
  <c r="K214" i="14"/>
  <c r="J239" i="14"/>
  <c r="H275" i="14"/>
  <c r="Q333" i="14"/>
  <c r="AL360" i="14"/>
  <c r="P371" i="14"/>
  <c r="I379" i="14"/>
  <c r="BC384" i="14"/>
  <c r="Z176" i="14"/>
  <c r="V206" i="14"/>
  <c r="L230" i="14"/>
  <c r="X248" i="14"/>
  <c r="AR176" i="14"/>
  <c r="AB182" i="14"/>
  <c r="AX186" i="14"/>
  <c r="S200" i="14"/>
  <c r="AT203" i="14"/>
  <c r="G212" i="14"/>
  <c r="BB222" i="14"/>
  <c r="F230" i="14"/>
  <c r="AA234" i="14"/>
  <c r="AF242" i="14"/>
  <c r="J247" i="14"/>
  <c r="AE180" i="14"/>
  <c r="Y183" i="14"/>
  <c r="AY186" i="14"/>
  <c r="AL194" i="14"/>
  <c r="J199" i="14"/>
  <c r="H202" i="14"/>
  <c r="AI204" i="14"/>
  <c r="BB206" i="14"/>
  <c r="S210" i="14"/>
  <c r="BB215" i="14"/>
  <c r="AD225" i="14"/>
  <c r="G230" i="14"/>
  <c r="AB234" i="14"/>
  <c r="AU238" i="14"/>
  <c r="AD247" i="14"/>
  <c r="H181" i="14"/>
  <c r="H184" i="14"/>
  <c r="AI190" i="14"/>
  <c r="H196" i="14"/>
  <c r="AN200" i="14"/>
  <c r="T204" i="14"/>
  <c r="AI206" i="14"/>
  <c r="AZ208" i="14"/>
  <c r="AD215" i="14"/>
  <c r="AX225" i="14"/>
  <c r="AI230" i="14"/>
  <c r="F237" i="14"/>
  <c r="BC240" i="14"/>
  <c r="S246" i="14"/>
  <c r="AM250" i="14"/>
  <c r="X259" i="14"/>
  <c r="AI267" i="14"/>
  <c r="AZ275" i="14"/>
  <c r="AU295" i="14"/>
  <c r="X310" i="14"/>
  <c r="BB346" i="14"/>
  <c r="W346" i="14"/>
  <c r="AH352" i="14"/>
  <c r="AU250" i="14"/>
  <c r="AB261" i="14"/>
  <c r="AU271" i="14"/>
  <c r="AE291" i="14"/>
  <c r="AZ302" i="14"/>
  <c r="W307" i="14"/>
  <c r="P319" i="14"/>
  <c r="AP342" i="14"/>
  <c r="AY352" i="14"/>
  <c r="AF263" i="14"/>
  <c r="O271" i="14"/>
  <c r="W290" i="14"/>
  <c r="G303" i="14"/>
  <c r="AE307" i="14"/>
  <c r="K315" i="14"/>
  <c r="AE320" i="14"/>
  <c r="AO333" i="14"/>
  <c r="AX341" i="14"/>
  <c r="AP344" i="14"/>
  <c r="AZ348" i="14"/>
  <c r="AD348" i="14"/>
  <c r="AM261" i="14"/>
  <c r="AL295" i="14"/>
  <c r="O306" i="14"/>
  <c r="AV312" i="14"/>
  <c r="K319" i="14"/>
  <c r="G333" i="14"/>
  <c r="AO339" i="14"/>
  <c r="AG347" i="14"/>
  <c r="AB352" i="14"/>
  <c r="AY356" i="14"/>
  <c r="AW360" i="14"/>
  <c r="AY364" i="14"/>
  <c r="BC368" i="14"/>
  <c r="AI372" i="14"/>
  <c r="W376" i="14"/>
  <c r="BC382" i="14"/>
  <c r="L358" i="14"/>
  <c r="BC366" i="14"/>
  <c r="AA376" i="14"/>
  <c r="AD386" i="14"/>
  <c r="AR366" i="14"/>
  <c r="AE376" i="14"/>
  <c r="AJ354" i="14"/>
  <c r="AM358" i="14"/>
  <c r="F366" i="14"/>
  <c r="K370" i="14"/>
  <c r="F373" i="14"/>
  <c r="AI376" i="14"/>
  <c r="N382" i="14"/>
  <c r="AB178" i="14"/>
  <c r="S178" i="14"/>
  <c r="X179" i="14"/>
  <c r="AN180" i="14"/>
  <c r="AN184" i="14"/>
  <c r="R188" i="14"/>
  <c r="R190" i="14"/>
  <c r="R192" i="14"/>
  <c r="BA198" i="14"/>
  <c r="H198" i="14"/>
  <c r="BC207" i="14"/>
  <c r="J207" i="14"/>
  <c r="Z218" i="14"/>
  <c r="AD218" i="14"/>
  <c r="AI218" i="14"/>
  <c r="BA220" i="14"/>
  <c r="AY220" i="14"/>
  <c r="AX220" i="14"/>
  <c r="AW224" i="14"/>
  <c r="J224" i="14"/>
  <c r="H224" i="14"/>
  <c r="G224" i="14"/>
  <c r="V226" i="14"/>
  <c r="T226" i="14"/>
  <c r="AI226" i="14"/>
  <c r="BB277" i="14"/>
  <c r="AI277" i="14"/>
  <c r="O277" i="14"/>
  <c r="W178" i="14"/>
  <c r="R211" i="14"/>
  <c r="BC233" i="14"/>
  <c r="BB233" i="14"/>
  <c r="AF176" i="14"/>
  <c r="AE178" i="14"/>
  <c r="F180" i="14"/>
  <c r="BB180" i="14"/>
  <c r="AD182" i="14"/>
  <c r="F184" i="14"/>
  <c r="BB184" i="14"/>
  <c r="AZ186" i="14"/>
  <c r="AD188" i="14"/>
  <c r="Z190" i="14"/>
  <c r="X192" i="14"/>
  <c r="J194" i="14"/>
  <c r="N195" i="14"/>
  <c r="AR196" i="14"/>
  <c r="BC198" i="14"/>
  <c r="R216" i="14"/>
  <c r="R178" i="14"/>
  <c r="BC205" i="14"/>
  <c r="J205" i="14"/>
  <c r="O216" i="14"/>
  <c r="N216" i="14"/>
  <c r="S216" i="14"/>
  <c r="H232" i="14"/>
  <c r="W232" i="14"/>
  <c r="R176" i="14"/>
  <c r="O178" i="14"/>
  <c r="R179" i="14"/>
  <c r="AR180" i="14"/>
  <c r="Z182" i="14"/>
  <c r="L184" i="14"/>
  <c r="K186" i="14"/>
  <c r="J187" i="14"/>
  <c r="AM188" i="14"/>
  <c r="AN190" i="14"/>
  <c r="AM192" i="14"/>
  <c r="AB194" i="14"/>
  <c r="AT196" i="14"/>
  <c r="F199" i="14"/>
  <c r="AD213" i="14"/>
  <c r="AN218" i="14"/>
  <c r="AT201" i="14"/>
  <c r="BB202" i="14"/>
  <c r="AE210" i="14"/>
  <c r="AE212" i="14"/>
  <c r="AD214" i="14"/>
  <c r="AP217" i="14"/>
  <c r="AM222" i="14"/>
  <c r="J227" i="14"/>
  <c r="AB236" i="14"/>
  <c r="H236" i="14"/>
  <c r="V200" i="14"/>
  <c r="AX201" i="14"/>
  <c r="BC202" i="14"/>
  <c r="AF204" i="14"/>
  <c r="AN206" i="14"/>
  <c r="AP208" i="14"/>
  <c r="V210" i="14"/>
  <c r="V212" i="14"/>
  <c r="T214" i="14"/>
  <c r="AT215" i="14"/>
  <c r="AT221" i="14"/>
  <c r="J223" i="14"/>
  <c r="X236" i="14"/>
  <c r="J237" i="14"/>
  <c r="J245" i="14"/>
  <c r="T255" i="14"/>
  <c r="AZ255" i="14"/>
  <c r="F258" i="14"/>
  <c r="BB331" i="14"/>
  <c r="AV331" i="14"/>
  <c r="R201" i="14"/>
  <c r="AT202" i="14"/>
  <c r="AB210" i="14"/>
  <c r="AB212" i="14"/>
  <c r="AA214" i="14"/>
  <c r="BB221" i="14"/>
  <c r="N223" i="14"/>
  <c r="AE236" i="14"/>
  <c r="BC244" i="14"/>
  <c r="AF244" i="14"/>
  <c r="AB257" i="14"/>
  <c r="H257" i="14"/>
  <c r="BB299" i="14"/>
  <c r="AQ299" i="14"/>
  <c r="Z299" i="14"/>
  <c r="AZ327" i="14"/>
  <c r="AF327" i="14"/>
  <c r="O327" i="14"/>
  <c r="O228" i="14"/>
  <c r="AP229" i="14"/>
  <c r="AY230" i="14"/>
  <c r="AY234" i="14"/>
  <c r="AY238" i="14"/>
  <c r="N241" i="14"/>
  <c r="BC242" i="14"/>
  <c r="AY246" i="14"/>
  <c r="AU248" i="14"/>
  <c r="AN250" i="14"/>
  <c r="AI253" i="14"/>
  <c r="AI259" i="14"/>
  <c r="H263" i="14"/>
  <c r="W273" i="14"/>
  <c r="BB228" i="14"/>
  <c r="AF230" i="14"/>
  <c r="O234" i="14"/>
  <c r="G238" i="14"/>
  <c r="L240" i="14"/>
  <c r="T242" i="14"/>
  <c r="O246" i="14"/>
  <c r="K248" i="14"/>
  <c r="G250" i="14"/>
  <c r="K253" i="14"/>
  <c r="T259" i="14"/>
  <c r="AR261" i="14"/>
  <c r="AV265" i="14"/>
  <c r="AA265" i="14"/>
  <c r="AB269" i="14"/>
  <c r="H269" i="14"/>
  <c r="BC298" i="14"/>
  <c r="AN298" i="14"/>
  <c r="W298" i="14"/>
  <c r="T311" i="14"/>
  <c r="AZ311" i="14"/>
  <c r="AZ328" i="14"/>
  <c r="AE328" i="14"/>
  <c r="N328" i="14"/>
  <c r="R243" i="14"/>
  <c r="AL249" i="14"/>
  <c r="L259" i="14"/>
  <c r="AN263" i="14"/>
  <c r="BC273" i="14"/>
  <c r="AF273" i="14"/>
  <c r="AJ286" i="14"/>
  <c r="S286" i="14"/>
  <c r="AM286" i="14"/>
  <c r="T267" i="14"/>
  <c r="AV271" i="14"/>
  <c r="Z287" i="14"/>
  <c r="AW290" i="14"/>
  <c r="P294" i="14"/>
  <c r="AE295" i="14"/>
  <c r="Z303" i="14"/>
  <c r="S307" i="14"/>
  <c r="V312" i="14"/>
  <c r="N316" i="14"/>
  <c r="AA319" i="14"/>
  <c r="AP320" i="14"/>
  <c r="G324" i="14"/>
  <c r="AE267" i="14"/>
  <c r="L275" i="14"/>
  <c r="AI287" i="14"/>
  <c r="J291" i="14"/>
  <c r="AA294" i="14"/>
  <c r="AY295" i="14"/>
  <c r="AQ307" i="14"/>
  <c r="AB315" i="14"/>
  <c r="AZ316" i="14"/>
  <c r="BA319" i="14"/>
  <c r="AA323" i="14"/>
  <c r="AY324" i="14"/>
  <c r="AW340" i="14"/>
  <c r="AL340" i="14"/>
  <c r="O345" i="14"/>
  <c r="V287" i="14"/>
  <c r="AJ290" i="14"/>
  <c r="BC291" i="14"/>
  <c r="S295" i="14"/>
  <c r="AJ302" i="14"/>
  <c r="BC303" i="14"/>
  <c r="P307" i="14"/>
  <c r="AB310" i="14"/>
  <c r="T314" i="14"/>
  <c r="R316" i="14"/>
  <c r="BC317" i="14"/>
  <c r="V320" i="14"/>
  <c r="AJ323" i="14"/>
  <c r="AZ324" i="14"/>
  <c r="O334" i="14"/>
  <c r="S334" i="14"/>
  <c r="W334" i="14"/>
  <c r="AV338" i="14"/>
  <c r="AZ338" i="14"/>
  <c r="G338" i="14"/>
  <c r="L338" i="14"/>
  <c r="AZ350" i="14"/>
  <c r="H350" i="14"/>
  <c r="L350" i="14"/>
  <c r="V350" i="14"/>
  <c r="V342" i="14"/>
  <c r="T344" i="14"/>
  <c r="BC353" i="14"/>
  <c r="BC357" i="14"/>
  <c r="BC365" i="14"/>
  <c r="W365" i="14"/>
  <c r="AL374" i="14"/>
  <c r="AY374" i="14"/>
  <c r="AL335" i="14"/>
  <c r="R342" i="14"/>
  <c r="N344" i="14"/>
  <c r="T346" i="14"/>
  <c r="Y347" i="14"/>
  <c r="AQ380" i="14"/>
  <c r="AF380" i="14"/>
  <c r="W380" i="14"/>
  <c r="AJ380" i="14"/>
  <c r="R335" i="14"/>
  <c r="G342" i="14"/>
  <c r="AZ342" i="14"/>
  <c r="K346" i="14"/>
  <c r="BC346" i="14"/>
  <c r="AR348" i="14"/>
  <c r="F352" i="14"/>
  <c r="AJ352" i="14"/>
  <c r="O354" i="14"/>
  <c r="L356" i="14"/>
  <c r="T358" i="14"/>
  <c r="R360" i="14"/>
  <c r="G362" i="14"/>
  <c r="BA362" i="14"/>
  <c r="N366" i="14"/>
  <c r="H368" i="14"/>
  <c r="K354" i="14"/>
  <c r="F356" i="14"/>
  <c r="P358" i="14"/>
  <c r="L360" i="14"/>
  <c r="AM361" i="14"/>
  <c r="AW362" i="14"/>
  <c r="J366" i="14"/>
  <c r="BA366" i="14"/>
  <c r="AQ369" i="14"/>
  <c r="N378" i="14"/>
  <c r="Z362" i="14"/>
  <c r="AJ368" i="14"/>
  <c r="AH370" i="14"/>
  <c r="P372" i="14"/>
  <c r="AI373" i="14"/>
  <c r="X376" i="14"/>
  <c r="AQ377" i="14"/>
  <c r="AP381" i="14"/>
  <c r="AE384" i="14"/>
  <c r="AZ385" i="14"/>
  <c r="AQ381" i="14"/>
  <c r="K385" i="14"/>
  <c r="Z370" i="14"/>
  <c r="T372" i="14"/>
  <c r="AE373" i="14"/>
  <c r="L376" i="14"/>
  <c r="W377" i="14"/>
  <c r="AD381" i="14"/>
  <c r="K384" i="14"/>
  <c r="V385" i="14"/>
  <c r="AJ265" i="14"/>
  <c r="AJ250" i="14"/>
  <c r="AJ234" i="14"/>
  <c r="AJ218" i="14"/>
  <c r="AJ217" i="14"/>
  <c r="AJ199" i="14"/>
  <c r="AJ183" i="14"/>
  <c r="AT177" i="14"/>
  <c r="W179" i="14"/>
  <c r="AF179" i="14"/>
  <c r="AD187" i="14"/>
  <c r="I191" i="14"/>
  <c r="J195" i="14"/>
  <c r="N199" i="14"/>
  <c r="BC177" i="14"/>
  <c r="S177" i="14"/>
  <c r="AV177" i="14"/>
  <c r="AI185" i="14"/>
  <c r="AZ185" i="14"/>
  <c r="L185" i="14"/>
  <c r="AY189" i="14"/>
  <c r="K189" i="14"/>
  <c r="X189" i="14"/>
  <c r="J191" i="14"/>
  <c r="AM195" i="14"/>
  <c r="G195" i="14"/>
  <c r="L195" i="14"/>
  <c r="Z197" i="14"/>
  <c r="AB177" i="14"/>
  <c r="AT185" i="14"/>
  <c r="AM191" i="14"/>
  <c r="G191" i="14"/>
  <c r="T191" i="14"/>
  <c r="AL195" i="14"/>
  <c r="AE197" i="14"/>
  <c r="AV197" i="14"/>
  <c r="H197" i="14"/>
  <c r="H177" i="14"/>
  <c r="N179" i="14"/>
  <c r="AY181" i="14"/>
  <c r="O181" i="14"/>
  <c r="X181" i="14"/>
  <c r="BC183" i="14"/>
  <c r="S183" i="14"/>
  <c r="X183" i="14"/>
  <c r="AJ184" i="14"/>
  <c r="AM187" i="14"/>
  <c r="G187" i="14"/>
  <c r="T187" i="14"/>
  <c r="I189" i="14"/>
  <c r="AT191" i="14"/>
  <c r="AA193" i="14"/>
  <c r="AR193" i="14"/>
  <c r="M193" i="14"/>
  <c r="AW195" i="14"/>
  <c r="BC199" i="14"/>
  <c r="S199" i="14"/>
  <c r="AF199" i="14"/>
  <c r="AC199" i="14"/>
  <c r="AF201" i="14"/>
  <c r="X203" i="14"/>
  <c r="T205" i="14"/>
  <c r="H207" i="14"/>
  <c r="AV207" i="14"/>
  <c r="AR209" i="14"/>
  <c r="AF211" i="14"/>
  <c r="X213" i="14"/>
  <c r="L215" i="14"/>
  <c r="AZ215" i="14"/>
  <c r="AR217" i="14"/>
  <c r="AF219" i="14"/>
  <c r="AF221" i="14"/>
  <c r="AB223" i="14"/>
  <c r="AB225" i="14"/>
  <c r="AB227" i="14"/>
  <c r="L229" i="14"/>
  <c r="AV229" i="14"/>
  <c r="AJ231" i="14"/>
  <c r="R232" i="14"/>
  <c r="BB232" i="14"/>
  <c r="AN233" i="14"/>
  <c r="V234" i="14"/>
  <c r="H235" i="14"/>
  <c r="AR235" i="14"/>
  <c r="Z236" i="14"/>
  <c r="L237" i="14"/>
  <c r="AV237" i="14"/>
  <c r="AD238" i="14"/>
  <c r="T239" i="14"/>
  <c r="AZ239" i="14"/>
  <c r="AL240" i="14"/>
  <c r="X241" i="14"/>
  <c r="F242" i="14"/>
  <c r="AT242" i="14"/>
  <c r="AF243" i="14"/>
  <c r="N244" i="14"/>
  <c r="BB244" i="14"/>
  <c r="AN245" i="14"/>
  <c r="V246" i="14"/>
  <c r="L247" i="14"/>
  <c r="AV247" i="14"/>
  <c r="AD248" i="14"/>
  <c r="T249" i="14"/>
  <c r="AZ249" i="14"/>
  <c r="AL250" i="14"/>
  <c r="AF251" i="14"/>
  <c r="Z254" i="14"/>
  <c r="Z258" i="14"/>
  <c r="Z262" i="14"/>
  <c r="Z266" i="14"/>
  <c r="Q201" i="14"/>
  <c r="Q203" i="14"/>
  <c r="Q205" i="14"/>
  <c r="Q207" i="14"/>
  <c r="Q209" i="14"/>
  <c r="Q211" i="14"/>
  <c r="Q213" i="14"/>
  <c r="Q215" i="14"/>
  <c r="Q217" i="14"/>
  <c r="Q219" i="14"/>
  <c r="Q221" i="14"/>
  <c r="Q223" i="14"/>
  <c r="Q225" i="14"/>
  <c r="Q227" i="14"/>
  <c r="Q229" i="14"/>
  <c r="U231" i="14"/>
  <c r="U233" i="14"/>
  <c r="U235" i="14"/>
  <c r="Y237" i="14"/>
  <c r="Y239" i="14"/>
  <c r="Y241" i="14"/>
  <c r="Y243" i="14"/>
  <c r="Y245" i="14"/>
  <c r="Y247" i="14"/>
  <c r="Y249" i="14"/>
  <c r="AL251" i="14"/>
  <c r="Y251" i="14"/>
  <c r="AY251" i="14"/>
  <c r="T252" i="14"/>
  <c r="AA252" i="14"/>
  <c r="AC252" i="14"/>
  <c r="X254" i="14"/>
  <c r="AI254" i="14"/>
  <c r="U254" i="14"/>
  <c r="AF256" i="14"/>
  <c r="AU256" i="14"/>
  <c r="K256" i="14"/>
  <c r="AR258" i="14"/>
  <c r="H258" i="14"/>
  <c r="W258" i="14"/>
  <c r="BA258" i="14"/>
  <c r="X260" i="14"/>
  <c r="AI260" i="14"/>
  <c r="M260" i="14"/>
  <c r="AJ262" i="14"/>
  <c r="AY262" i="14"/>
  <c r="O262" i="14"/>
  <c r="AV264" i="14"/>
  <c r="L264" i="14"/>
  <c r="AA264" i="14"/>
  <c r="AC264" i="14"/>
  <c r="AB266" i="14"/>
  <c r="AM266" i="14"/>
  <c r="G266" i="14"/>
  <c r="AN268" i="14"/>
  <c r="BC268" i="14"/>
  <c r="S268" i="14"/>
  <c r="V256" i="14"/>
  <c r="AL258" i="14"/>
  <c r="AT260" i="14"/>
  <c r="BB262" i="14"/>
  <c r="V266" i="14"/>
  <c r="AD268" i="14"/>
  <c r="Y176" i="14"/>
  <c r="AC178" i="14"/>
  <c r="I182" i="14"/>
  <c r="M184" i="14"/>
  <c r="Q186" i="14"/>
  <c r="U188" i="14"/>
  <c r="AW190" i="14"/>
  <c r="M194" i="14"/>
  <c r="Y196" i="14"/>
  <c r="AC198" i="14"/>
  <c r="AW200" i="14"/>
  <c r="AU201" i="14"/>
  <c r="AW202" i="14"/>
  <c r="AY203" i="14"/>
  <c r="K205" i="14"/>
  <c r="AU205" i="14"/>
  <c r="AW206" i="14"/>
  <c r="AM207" i="14"/>
  <c r="AC208" i="14"/>
  <c r="AE209" i="14"/>
  <c r="U210" i="14"/>
  <c r="W211" i="14"/>
  <c r="M212" i="14"/>
  <c r="O213" i="14"/>
  <c r="AY213" i="14"/>
  <c r="G215" i="14"/>
  <c r="AM215" i="14"/>
  <c r="AC216" i="14"/>
  <c r="AE217" i="14"/>
  <c r="U218" i="14"/>
  <c r="AA219" i="14"/>
  <c r="U220" i="14"/>
  <c r="AA221" i="14"/>
  <c r="U222" i="14"/>
  <c r="W223" i="14"/>
  <c r="Q224" i="14"/>
  <c r="W225" i="14"/>
  <c r="M226" i="14"/>
  <c r="O227" i="14"/>
  <c r="AY227" i="14"/>
  <c r="G229" i="14"/>
  <c r="AM229" i="14"/>
  <c r="AC230" i="14"/>
  <c r="AE231" i="14"/>
  <c r="U232" i="14"/>
  <c r="W233" i="14"/>
  <c r="M234" i="14"/>
  <c r="O235" i="14"/>
  <c r="AY235" i="14"/>
  <c r="G237" i="14"/>
  <c r="AM237" i="14"/>
  <c r="AC238" i="14"/>
  <c r="AE239" i="14"/>
  <c r="U240" i="14"/>
  <c r="W241" i="14"/>
  <c r="M242" i="14"/>
  <c r="O243" i="14"/>
  <c r="AY243" i="14"/>
  <c r="G245" i="14"/>
  <c r="AM245" i="14"/>
  <c r="AC246" i="14"/>
  <c r="AE247" i="14"/>
  <c r="U248" i="14"/>
  <c r="W249" i="14"/>
  <c r="M250" i="14"/>
  <c r="O251" i="14"/>
  <c r="Y252" i="14"/>
  <c r="Y256" i="14"/>
  <c r="Y260" i="14"/>
  <c r="Y264" i="14"/>
  <c r="Y268" i="14"/>
  <c r="AW270" i="14"/>
  <c r="AW272" i="14"/>
  <c r="AW274" i="14"/>
  <c r="AW276" i="14"/>
  <c r="AG288" i="14"/>
  <c r="P289" i="14"/>
  <c r="AW289" i="14"/>
  <c r="AG292" i="14"/>
  <c r="P293" i="14"/>
  <c r="AW293" i="14"/>
  <c r="AG296" i="14"/>
  <c r="P297" i="14"/>
  <c r="AW297" i="14"/>
  <c r="AK300" i="14"/>
  <c r="T301" i="14"/>
  <c r="BA301" i="14"/>
  <c r="AO304" i="14"/>
  <c r="X305" i="14"/>
  <c r="M308" i="14"/>
  <c r="AT308" i="14"/>
  <c r="AB309" i="14"/>
  <c r="R313" i="14"/>
  <c r="AH318" i="14"/>
  <c r="AZ318" i="14"/>
  <c r="S318" i="14"/>
  <c r="AT318" i="14"/>
  <c r="AD270" i="14"/>
  <c r="N272" i="14"/>
  <c r="AX272" i="14"/>
  <c r="AD274" i="14"/>
  <c r="N276" i="14"/>
  <c r="AX276" i="14"/>
  <c r="AH288" i="14"/>
  <c r="Q289" i="14"/>
  <c r="AX289" i="14"/>
  <c r="AH292" i="14"/>
  <c r="Q293" i="14"/>
  <c r="AX293" i="14"/>
  <c r="AD296" i="14"/>
  <c r="M297" i="14"/>
  <c r="AT297" i="14"/>
  <c r="AD300" i="14"/>
  <c r="M301" i="14"/>
  <c r="BB301" i="14"/>
  <c r="AH304" i="14"/>
  <c r="Q305" i="14"/>
  <c r="AX305" i="14"/>
  <c r="AH308" i="14"/>
  <c r="Q309" i="14"/>
  <c r="AX309" i="14"/>
  <c r="S313" i="14"/>
  <c r="X313" i="14"/>
  <c r="AK313" i="14"/>
  <c r="I253" i="14"/>
  <c r="I255" i="14"/>
  <c r="I257" i="14"/>
  <c r="I259" i="14"/>
  <c r="I261" i="14"/>
  <c r="I263" i="14"/>
  <c r="I265" i="14"/>
  <c r="M267" i="14"/>
  <c r="M269" i="14"/>
  <c r="K270" i="14"/>
  <c r="AU270" i="14"/>
  <c r="AC271" i="14"/>
  <c r="AA272" i="14"/>
  <c r="M273" i="14"/>
  <c r="K274" i="14"/>
  <c r="AU274" i="14"/>
  <c r="AC275" i="14"/>
  <c r="AA276" i="14"/>
  <c r="M277" i="14"/>
  <c r="M286" i="14"/>
  <c r="AT286" i="14"/>
  <c r="AB287" i="14"/>
  <c r="K288" i="14"/>
  <c r="AQ288" i="14"/>
  <c r="Z289" i="14"/>
  <c r="I290" i="14"/>
  <c r="AT290" i="14"/>
  <c r="AB291" i="14"/>
  <c r="S292" i="14"/>
  <c r="AZ292" i="14"/>
  <c r="AL293" i="14"/>
  <c r="U294" i="14"/>
  <c r="BB294" i="14"/>
  <c r="AJ295" i="14"/>
  <c r="S296" i="14"/>
  <c r="AZ296" i="14"/>
  <c r="AH297" i="14"/>
  <c r="Q298" i="14"/>
  <c r="BB298" i="14"/>
  <c r="AJ299" i="14"/>
  <c r="S300" i="14"/>
  <c r="AZ300" i="14"/>
  <c r="AL301" i="14"/>
  <c r="U302" i="14"/>
  <c r="H303" i="14"/>
  <c r="AN303" i="14"/>
  <c r="W304" i="14"/>
  <c r="F305" i="14"/>
  <c r="AP305" i="14"/>
  <c r="AC306" i="14"/>
  <c r="AB307" i="14"/>
  <c r="K308" i="14"/>
  <c r="AQ308" i="14"/>
  <c r="Z309" i="14"/>
  <c r="BC310" i="14"/>
  <c r="M310" i="14"/>
  <c r="AX310" i="14"/>
  <c r="BC314" i="14"/>
  <c r="V314" i="14"/>
  <c r="AM314" i="14"/>
  <c r="G314" i="14"/>
  <c r="Q318" i="14"/>
  <c r="BA359" i="14"/>
  <c r="AZ349" i="14"/>
  <c r="BA332" i="14"/>
  <c r="AJ327" i="14"/>
  <c r="BB319" i="14"/>
  <c r="BA314" i="14"/>
  <c r="BA296" i="14"/>
  <c r="BA288" i="14"/>
  <c r="AX262" i="14"/>
  <c r="AP226" i="14"/>
  <c r="BA206" i="14"/>
  <c r="BA186" i="14"/>
  <c r="BA178" i="14"/>
  <c r="AJ384" i="14"/>
  <c r="BC235" i="14"/>
  <c r="BB354" i="14"/>
  <c r="BA300" i="14"/>
  <c r="AE342" i="14"/>
  <c r="AR371" i="14"/>
  <c r="AX189" i="14"/>
  <c r="AX197" i="14"/>
  <c r="BA212" i="14"/>
  <c r="BB220" i="14"/>
  <c r="BB253" i="14"/>
  <c r="AE269" i="14"/>
  <c r="AZ364" i="14"/>
  <c r="G384" i="14"/>
  <c r="L228" i="14"/>
  <c r="AB314" i="14"/>
  <c r="AB250" i="14"/>
  <c r="BA354" i="14"/>
  <c r="AP203" i="14"/>
  <c r="O267" i="14"/>
  <c r="F360" i="14"/>
  <c r="AU240" i="14"/>
  <c r="Z235" i="14"/>
  <c r="H333" i="14"/>
  <c r="AL179" i="14"/>
  <c r="AD194" i="14"/>
  <c r="F208" i="14"/>
  <c r="Z225" i="14"/>
  <c r="AA275" i="14"/>
  <c r="AI362" i="14"/>
  <c r="V185" i="14"/>
  <c r="AF200" i="14"/>
  <c r="AI214" i="14"/>
  <c r="W244" i="14"/>
  <c r="AR263" i="14"/>
  <c r="X364" i="14"/>
  <c r="AE204" i="14"/>
  <c r="AG314" i="14"/>
  <c r="BC338" i="14"/>
  <c r="H356" i="14"/>
  <c r="F370" i="14"/>
  <c r="F194" i="14"/>
  <c r="W204" i="14"/>
  <c r="N217" i="14"/>
  <c r="X240" i="14"/>
  <c r="O287" i="14"/>
  <c r="K334" i="14"/>
  <c r="AV361" i="14"/>
  <c r="AL386" i="14"/>
  <c r="AC379" i="14"/>
  <c r="L384" i="14"/>
  <c r="AM176" i="14"/>
  <c r="AB206" i="14"/>
  <c r="X230" i="14"/>
  <c r="AZ248" i="14"/>
  <c r="BC176" i="14"/>
  <c r="AP182" i="14"/>
  <c r="F196" i="14"/>
  <c r="AA200" i="14"/>
  <c r="H206" i="14"/>
  <c r="AD212" i="14"/>
  <c r="W224" i="14"/>
  <c r="R230" i="14"/>
  <c r="AU234" i="14"/>
  <c r="AZ242" i="14"/>
  <c r="AF248" i="14"/>
  <c r="F181" i="14"/>
  <c r="BB183" i="14"/>
  <c r="AB190" i="14"/>
  <c r="AX194" i="14"/>
  <c r="F200" i="14"/>
  <c r="AE202" i="14"/>
  <c r="AR204" i="14"/>
  <c r="H208" i="14"/>
  <c r="AR210" i="14"/>
  <c r="AL217" i="14"/>
  <c r="F228" i="14"/>
  <c r="S230" i="14"/>
  <c r="AV234" i="14"/>
  <c r="AD239" i="14"/>
  <c r="K176" i="14"/>
  <c r="Y181" i="14"/>
  <c r="AE184" i="14"/>
  <c r="J192" i="14"/>
  <c r="R196" i="14"/>
  <c r="AX200" i="14"/>
  <c r="AB204" i="14"/>
  <c r="AV206" i="14"/>
  <c r="AP209" i="14"/>
  <c r="BB217" i="14"/>
  <c r="G228" i="14"/>
  <c r="AV230" i="14"/>
  <c r="K238" i="14"/>
  <c r="J241" i="14"/>
  <c r="AV246" i="14"/>
  <c r="N251" i="14"/>
  <c r="H261" i="14"/>
  <c r="BC267" i="14"/>
  <c r="AM287" i="14"/>
  <c r="O302" i="14"/>
  <c r="AM310" i="14"/>
  <c r="AZ346" i="14"/>
  <c r="L346" i="14"/>
  <c r="J352" i="14"/>
  <c r="AR251" i="14"/>
  <c r="AV261" i="14"/>
  <c r="AY273" i="14"/>
  <c r="O294" i="14"/>
  <c r="O303" i="14"/>
  <c r="G310" i="14"/>
  <c r="AN319" i="14"/>
  <c r="T342" i="14"/>
  <c r="AP249" i="14"/>
  <c r="G265" i="14"/>
  <c r="AF271" i="14"/>
  <c r="AM291" i="14"/>
  <c r="R303" i="14"/>
  <c r="H310" i="14"/>
  <c r="T315" i="14"/>
  <c r="K323" i="14"/>
  <c r="V334" i="14"/>
  <c r="AA341" i="14"/>
  <c r="J344" i="14"/>
  <c r="AW348" i="14"/>
  <c r="R348" i="14"/>
  <c r="S271" i="14"/>
  <c r="K302" i="14"/>
  <c r="X306" i="14"/>
  <c r="Y314" i="14"/>
  <c r="X319" i="14"/>
  <c r="O333" i="14"/>
  <c r="T340" i="14"/>
  <c r="AX347" i="14"/>
  <c r="G354" i="14"/>
  <c r="H358" i="14"/>
  <c r="K361" i="14"/>
  <c r="AZ365" i="14"/>
  <c r="K369" i="14"/>
  <c r="AZ372" i="14"/>
  <c r="AM376" i="14"/>
  <c r="AB384" i="14"/>
  <c r="W358" i="14"/>
  <c r="AD368" i="14"/>
  <c r="AQ376" i="14"/>
  <c r="N358" i="14"/>
  <c r="AM369" i="14"/>
  <c r="AV376" i="14"/>
  <c r="AV354" i="14"/>
  <c r="AY358" i="14"/>
  <c r="P366" i="14"/>
  <c r="V370" i="14"/>
  <c r="V373" i="14"/>
  <c r="AZ376" i="14"/>
  <c r="AU382" i="14"/>
  <c r="Y187" i="14"/>
  <c r="X178" i="14"/>
  <c r="AN179" i="14"/>
  <c r="AU180" i="14"/>
  <c r="AU184" i="14"/>
  <c r="W188" i="14"/>
  <c r="X190" i="14"/>
  <c r="W192" i="14"/>
  <c r="AZ198" i="14"/>
  <c r="K198" i="14"/>
  <c r="AP207" i="14"/>
  <c r="K216" i="14"/>
  <c r="T218" i="14"/>
  <c r="X218" i="14"/>
  <c r="AB218" i="14"/>
  <c r="AZ220" i="14"/>
  <c r="AP220" i="14"/>
  <c r="AN220" i="14"/>
  <c r="BC224" i="14"/>
  <c r="BB224" i="14"/>
  <c r="AZ224" i="14"/>
  <c r="AB224" i="14"/>
  <c r="O226" i="14"/>
  <c r="N226" i="14"/>
  <c r="W226" i="14"/>
  <c r="AV277" i="14"/>
  <c r="AA277" i="14"/>
  <c r="G277" i="14"/>
  <c r="AV178" i="14"/>
  <c r="AX211" i="14"/>
  <c r="AX233" i="14"/>
  <c r="R233" i="14"/>
  <c r="AN176" i="14"/>
  <c r="AM178" i="14"/>
  <c r="K180" i="14"/>
  <c r="I181" i="14"/>
  <c r="AL182" i="14"/>
  <c r="K184" i="14"/>
  <c r="J186" i="14"/>
  <c r="I187" i="14"/>
  <c r="AL188" i="14"/>
  <c r="AE190" i="14"/>
  <c r="AD192" i="14"/>
  <c r="O194" i="14"/>
  <c r="BA196" i="14"/>
  <c r="AX196" i="14"/>
  <c r="BB199" i="14"/>
  <c r="J218" i="14"/>
  <c r="AI178" i="14"/>
  <c r="AP205" i="14"/>
  <c r="BA216" i="14"/>
  <c r="J216" i="14"/>
  <c r="H216" i="14"/>
  <c r="L216" i="14"/>
  <c r="BC232" i="14"/>
  <c r="AZ232" i="14"/>
  <c r="W176" i="14"/>
  <c r="V178" i="14"/>
  <c r="AC179" i="14"/>
  <c r="AX180" i="14"/>
  <c r="AE182" i="14"/>
  <c r="S184" i="14"/>
  <c r="R186" i="14"/>
  <c r="V187" i="14"/>
  <c r="AT188" i="14"/>
  <c r="AU190" i="14"/>
  <c r="AT192" i="14"/>
  <c r="AI194" i="14"/>
  <c r="AY196" i="14"/>
  <c r="Z199" i="14"/>
  <c r="N213" i="14"/>
  <c r="T220" i="14"/>
  <c r="J202" i="14"/>
  <c r="J209" i="14"/>
  <c r="AM210" i="14"/>
  <c r="AM212" i="14"/>
  <c r="AL214" i="14"/>
  <c r="V221" i="14"/>
  <c r="AV222" i="14"/>
  <c r="AP227" i="14"/>
  <c r="T236" i="14"/>
  <c r="W236" i="14"/>
  <c r="AB200" i="14"/>
  <c r="K202" i="14"/>
  <c r="R203" i="14"/>
  <c r="AN204" i="14"/>
  <c r="AU206" i="14"/>
  <c r="AV208" i="14"/>
  <c r="AA210" i="14"/>
  <c r="AA212" i="14"/>
  <c r="Z214" i="14"/>
  <c r="J217" i="14"/>
  <c r="J222" i="14"/>
  <c r="Z223" i="14"/>
  <c r="AR236" i="14"/>
  <c r="AL237" i="14"/>
  <c r="AT245" i="14"/>
  <c r="K255" i="14"/>
  <c r="AR255" i="14"/>
  <c r="AZ331" i="14"/>
  <c r="AL331" i="14"/>
  <c r="AA331" i="14"/>
  <c r="AL201" i="14"/>
  <c r="AY202" i="14"/>
  <c r="AI210" i="14"/>
  <c r="AI212" i="14"/>
  <c r="AF214" i="14"/>
  <c r="K222" i="14"/>
  <c r="AD223" i="14"/>
  <c r="AY236" i="14"/>
  <c r="AU244" i="14"/>
  <c r="X244" i="14"/>
  <c r="T257" i="14"/>
  <c r="AZ257" i="14"/>
  <c r="BC299" i="14"/>
  <c r="AI299" i="14"/>
  <c r="O299" i="14"/>
  <c r="AQ327" i="14"/>
  <c r="X327" i="14"/>
  <c r="G327" i="14"/>
  <c r="V228" i="14"/>
  <c r="H230" i="14"/>
  <c r="N231" i="14"/>
  <c r="R235" i="14"/>
  <c r="R239" i="14"/>
  <c r="AL241" i="14"/>
  <c r="J243" i="14"/>
  <c r="R247" i="14"/>
  <c r="BC248" i="14"/>
  <c r="AY250" i="14"/>
  <c r="AU253" i="14"/>
  <c r="AU259" i="14"/>
  <c r="S263" i="14"/>
  <c r="J228" i="14"/>
  <c r="F229" i="14"/>
  <c r="AN230" i="14"/>
  <c r="X234" i="14"/>
  <c r="O238" i="14"/>
  <c r="W240" i="14"/>
  <c r="AB242" i="14"/>
  <c r="X246" i="14"/>
  <c r="T248" i="14"/>
  <c r="O250" i="14"/>
  <c r="T253" i="14"/>
  <c r="AB259" i="14"/>
  <c r="AZ261" i="14"/>
  <c r="AM265" i="14"/>
  <c r="S265" i="14"/>
  <c r="T269" i="14"/>
  <c r="AZ269" i="14"/>
  <c r="AZ298" i="14"/>
  <c r="AF298" i="14"/>
  <c r="O298" i="14"/>
  <c r="L311" i="14"/>
  <c r="AQ311" i="14"/>
  <c r="AP328" i="14"/>
  <c r="W328" i="14"/>
  <c r="F328" i="14"/>
  <c r="AP243" i="14"/>
  <c r="BB249" i="14"/>
  <c r="W259" i="14"/>
  <c r="AY263" i="14"/>
  <c r="AU273" i="14"/>
  <c r="X273" i="14"/>
  <c r="AB286" i="14"/>
  <c r="H286" i="14"/>
  <c r="L298" i="14"/>
  <c r="AB267" i="14"/>
  <c r="K275" i="14"/>
  <c r="AH287" i="14"/>
  <c r="G291" i="14"/>
  <c r="X294" i="14"/>
  <c r="AM295" i="14"/>
  <c r="AH303" i="14"/>
  <c r="Z307" i="14"/>
  <c r="AD312" i="14"/>
  <c r="V316" i="14"/>
  <c r="AI319" i="14"/>
  <c r="AY320" i="14"/>
  <c r="O324" i="14"/>
  <c r="AN267" i="14"/>
  <c r="W275" i="14"/>
  <c r="AQ287" i="14"/>
  <c r="S291" i="14"/>
  <c r="AI294" i="14"/>
  <c r="AR306" i="14"/>
  <c r="AZ307" i="14"/>
  <c r="AJ315" i="14"/>
  <c r="Y317" i="14"/>
  <c r="K320" i="14"/>
  <c r="AI323" i="14"/>
  <c r="AZ340" i="14"/>
  <c r="AN340" i="14"/>
  <c r="AD340" i="14"/>
  <c r="AO345" i="14"/>
  <c r="AD287" i="14"/>
  <c r="AR290" i="14"/>
  <c r="L294" i="14"/>
  <c r="AA295" i="14"/>
  <c r="AR302" i="14"/>
  <c r="L306" i="14"/>
  <c r="V307" i="14"/>
  <c r="AJ310" i="14"/>
  <c r="AJ314" i="14"/>
  <c r="Z316" i="14"/>
  <c r="O319" i="14"/>
  <c r="AD320" i="14"/>
  <c r="AR323" i="14"/>
  <c r="BB334" i="14"/>
  <c r="J334" i="14"/>
  <c r="N334" i="14"/>
  <c r="R334" i="14"/>
  <c r="AP338" i="14"/>
  <c r="AU338" i="14"/>
  <c r="AY338" i="14"/>
  <c r="F338" i="14"/>
  <c r="AU350" i="14"/>
  <c r="AY350" i="14"/>
  <c r="G350" i="14"/>
  <c r="P350" i="14"/>
  <c r="AA342" i="14"/>
  <c r="AB344" i="14"/>
  <c r="AV353" i="14"/>
  <c r="AV357" i="14"/>
  <c r="AV365" i="14"/>
  <c r="G365" i="14"/>
  <c r="Z374" i="14"/>
  <c r="AD374" i="14"/>
  <c r="AY335" i="14"/>
  <c r="W342" i="14"/>
  <c r="V344" i="14"/>
  <c r="Z346" i="14"/>
  <c r="AO347" i="14"/>
  <c r="AI380" i="14"/>
  <c r="X380" i="14"/>
  <c r="P380" i="14"/>
  <c r="J380" i="14"/>
  <c r="AC335" i="14"/>
  <c r="N342" i="14"/>
  <c r="H344" i="14"/>
  <c r="P346" i="14"/>
  <c r="I347" i="14"/>
  <c r="BA348" i="14"/>
  <c r="BC352" i="14"/>
  <c r="BA352" i="14"/>
  <c r="T354" i="14"/>
  <c r="T356" i="14"/>
  <c r="Z358" i="14"/>
  <c r="Z360" i="14"/>
  <c r="L362" i="14"/>
  <c r="J364" i="14"/>
  <c r="S366" i="14"/>
  <c r="P368" i="14"/>
  <c r="P354" i="14"/>
  <c r="N356" i="14"/>
  <c r="V358" i="14"/>
  <c r="T360" i="14"/>
  <c r="H362" i="14"/>
  <c r="BC362" i="14"/>
  <c r="O366" i="14"/>
  <c r="J368" i="14"/>
  <c r="AA369" i="14"/>
  <c r="AL378" i="14"/>
  <c r="AH362" i="14"/>
  <c r="AR368" i="14"/>
  <c r="AM370" i="14"/>
  <c r="X372" i="14"/>
  <c r="AQ373" i="14"/>
  <c r="AF376" i="14"/>
  <c r="AZ377" i="14"/>
  <c r="AY381" i="14"/>
  <c r="AM384" i="14"/>
  <c r="J386" i="14"/>
  <c r="AZ381" i="14"/>
  <c r="S385" i="14"/>
  <c r="AE370" i="14"/>
  <c r="AB372" i="14"/>
  <c r="AM373" i="14"/>
  <c r="T376" i="14"/>
  <c r="AE377" i="14"/>
  <c r="AL381" i="14"/>
  <c r="S384" i="14"/>
  <c r="AD385" i="14"/>
  <c r="AJ263" i="14"/>
  <c r="AJ248" i="14"/>
  <c r="AJ232" i="14"/>
  <c r="AJ216" i="14"/>
  <c r="AJ215" i="14"/>
  <c r="AJ197" i="14"/>
  <c r="AJ181" i="14"/>
  <c r="BC179" i="14"/>
  <c r="S179" i="14"/>
  <c r="AP179" i="14"/>
  <c r="AL187" i="14"/>
  <c r="Q191" i="14"/>
  <c r="R195" i="14"/>
  <c r="V199" i="14"/>
  <c r="AY177" i="14"/>
  <c r="O177" i="14"/>
  <c r="BA177" i="14"/>
  <c r="AE185" i="14"/>
  <c r="AV185" i="14"/>
  <c r="H185" i="14"/>
  <c r="AU189" i="14"/>
  <c r="G189" i="14"/>
  <c r="T189" i="14"/>
  <c r="R191" i="14"/>
  <c r="AI195" i="14"/>
  <c r="AZ195" i="14"/>
  <c r="H195" i="14"/>
  <c r="AP197" i="14"/>
  <c r="AL177" i="14"/>
  <c r="BB185" i="14"/>
  <c r="AI191" i="14"/>
  <c r="AZ191" i="14"/>
  <c r="L191" i="14"/>
  <c r="AT195" i="14"/>
  <c r="AA197" i="14"/>
  <c r="AR197" i="14"/>
  <c r="M197" i="14"/>
  <c r="M177" i="14"/>
  <c r="T179" i="14"/>
  <c r="AU181" i="14"/>
  <c r="G181" i="14"/>
  <c r="T181" i="14"/>
  <c r="AY183" i="14"/>
  <c r="K183" i="14"/>
  <c r="T183" i="14"/>
  <c r="I185" i="14"/>
  <c r="AI187" i="14"/>
  <c r="AZ187" i="14"/>
  <c r="L187" i="14"/>
  <c r="Q189" i="14"/>
  <c r="BB191" i="14"/>
  <c r="W193" i="14"/>
  <c r="AN193" i="14"/>
  <c r="U193" i="14"/>
  <c r="F197" i="14"/>
  <c r="AY199" i="14"/>
  <c r="O199" i="14"/>
  <c r="AB199" i="14"/>
  <c r="BA199" i="14"/>
  <c r="AN201" i="14"/>
  <c r="AB203" i="14"/>
  <c r="X205" i="14"/>
  <c r="L207" i="14"/>
  <c r="AZ207" i="14"/>
  <c r="AV209" i="14"/>
  <c r="AN211" i="14"/>
  <c r="AB213" i="14"/>
  <c r="T215" i="14"/>
  <c r="H217" i="14"/>
  <c r="AV217" i="14"/>
  <c r="AN219" i="14"/>
  <c r="AN221" i="14"/>
  <c r="AF223" i="14"/>
  <c r="AF225" i="14"/>
  <c r="AF227" i="14"/>
  <c r="T229" i="14"/>
  <c r="AZ229" i="14"/>
  <c r="AN231" i="14"/>
  <c r="V232" i="14"/>
  <c r="H233" i="14"/>
  <c r="AR233" i="14"/>
  <c r="Z234" i="14"/>
  <c r="L235" i="14"/>
  <c r="AV235" i="14"/>
  <c r="AD236" i="14"/>
  <c r="T237" i="14"/>
  <c r="AZ237" i="14"/>
  <c r="AL238" i="14"/>
  <c r="X239" i="14"/>
  <c r="F240" i="14"/>
  <c r="AP240" i="14"/>
  <c r="AB241" i="14"/>
  <c r="J242" i="14"/>
  <c r="AX242" i="14"/>
  <c r="AJ243" i="14"/>
  <c r="R244" i="14"/>
  <c r="H245" i="14"/>
  <c r="AR245" i="14"/>
  <c r="AD246" i="14"/>
  <c r="T247" i="14"/>
  <c r="AZ247" i="14"/>
  <c r="AL248" i="14"/>
  <c r="X249" i="14"/>
  <c r="F250" i="14"/>
  <c r="AP250" i="14"/>
  <c r="AN251" i="14"/>
  <c r="AP254" i="14"/>
  <c r="AP258" i="14"/>
  <c r="AP262" i="14"/>
  <c r="AP266" i="14"/>
  <c r="U201" i="14"/>
  <c r="U203" i="14"/>
  <c r="U205" i="14"/>
  <c r="U207" i="14"/>
  <c r="U209" i="14"/>
  <c r="U211" i="14"/>
  <c r="U213" i="14"/>
  <c r="U215" i="14"/>
  <c r="U217" i="14"/>
  <c r="U219" i="14"/>
  <c r="U221" i="14"/>
  <c r="U223" i="14"/>
  <c r="U225" i="14"/>
  <c r="U227" i="14"/>
  <c r="U229" i="14"/>
  <c r="Y231" i="14"/>
  <c r="Y233" i="14"/>
  <c r="Y235" i="14"/>
  <c r="AC237" i="14"/>
  <c r="AC239" i="14"/>
  <c r="AC241" i="14"/>
  <c r="AC243" i="14"/>
  <c r="AC245" i="14"/>
  <c r="AC247" i="14"/>
  <c r="AC249" i="14"/>
  <c r="AD251" i="14"/>
  <c r="U251" i="14"/>
  <c r="AZ252" i="14"/>
  <c r="L252" i="14"/>
  <c r="W252" i="14"/>
  <c r="BA252" i="14"/>
  <c r="T254" i="14"/>
  <c r="AA254" i="14"/>
  <c r="AC254" i="14"/>
  <c r="AB256" i="14"/>
  <c r="AM256" i="14"/>
  <c r="G256" i="14"/>
  <c r="AN258" i="14"/>
  <c r="BC258" i="14"/>
  <c r="S258" i="14"/>
  <c r="AZ260" i="14"/>
  <c r="T260" i="14"/>
  <c r="AE260" i="14"/>
  <c r="U260" i="14"/>
  <c r="AF262" i="14"/>
  <c r="AU262" i="14"/>
  <c r="K262" i="14"/>
  <c r="AR264" i="14"/>
  <c r="H264" i="14"/>
  <c r="W264" i="14"/>
  <c r="BA264" i="14"/>
  <c r="X266" i="14"/>
  <c r="AI266" i="14"/>
  <c r="M266" i="14"/>
  <c r="AJ268" i="14"/>
  <c r="AY268" i="14"/>
  <c r="O268" i="14"/>
  <c r="AD256" i="14"/>
  <c r="AT258" i="14"/>
  <c r="BB260" i="14"/>
  <c r="N264" i="14"/>
  <c r="AD266" i="14"/>
  <c r="AL268" i="14"/>
  <c r="AC176" i="14"/>
  <c r="AW178" i="14"/>
  <c r="M182" i="14"/>
  <c r="Q184" i="14"/>
  <c r="U186" i="14"/>
  <c r="AC188" i="14"/>
  <c r="I192" i="14"/>
  <c r="Q194" i="14"/>
  <c r="AC196" i="14"/>
  <c r="AW198" i="14"/>
  <c r="K201" i="14"/>
  <c r="AY201" i="14"/>
  <c r="K203" i="14"/>
  <c r="I204" i="14"/>
  <c r="O205" i="14"/>
  <c r="AY205" i="14"/>
  <c r="K207" i="14"/>
  <c r="AU207" i="14"/>
  <c r="AW208" i="14"/>
  <c r="Q341" i="14"/>
  <c r="BC335" i="14"/>
  <c r="BC330" i="14"/>
  <c r="BC322" i="14"/>
  <c r="AY317" i="14"/>
  <c r="AZ309" i="14"/>
  <c r="BB291" i="14"/>
  <c r="AX268" i="14"/>
  <c r="BC238" i="14"/>
  <c r="AR232" i="14"/>
  <c r="R221" i="14"/>
  <c r="BC201" i="14"/>
  <c r="BA181" i="14"/>
  <c r="F386" i="14"/>
  <c r="BB237" i="14"/>
  <c r="AZ356" i="14"/>
  <c r="AZ301" i="14"/>
  <c r="AH344" i="14"/>
  <c r="BB373" i="14"/>
  <c r="BA190" i="14"/>
  <c r="AI198" i="14"/>
  <c r="AP213" i="14"/>
  <c r="BC221" i="14"/>
  <c r="AY255" i="14"/>
  <c r="BB271" i="14"/>
  <c r="BB366" i="14"/>
  <c r="V192" i="14"/>
  <c r="AR253" i="14"/>
  <c r="V335" i="14"/>
  <c r="AV320" i="14"/>
  <c r="W286" i="14"/>
  <c r="F210" i="14"/>
  <c r="O286" i="14"/>
  <c r="F368" i="14"/>
  <c r="AZ251" i="14"/>
  <c r="S238" i="14"/>
  <c r="AQ335" i="14"/>
  <c r="AP181" i="14"/>
  <c r="BC194" i="14"/>
  <c r="T208" i="14"/>
  <c r="AL228" i="14"/>
  <c r="T333" i="14"/>
  <c r="V364" i="14"/>
  <c r="AT186" i="14"/>
  <c r="N204" i="14"/>
  <c r="AD217" i="14"/>
  <c r="S250" i="14"/>
  <c r="G267" i="14"/>
  <c r="S370" i="14"/>
  <c r="AX204" i="14"/>
  <c r="I317" i="14"/>
  <c r="Y339" i="14"/>
  <c r="H360" i="14"/>
  <c r="AA370" i="14"/>
  <c r="T194" i="14"/>
  <c r="AM204" i="14"/>
  <c r="AL221" i="14"/>
  <c r="F243" i="14"/>
  <c r="O291" i="14"/>
  <c r="AV339" i="14"/>
  <c r="P362" i="14"/>
  <c r="G372" i="14"/>
  <c r="AB380" i="14"/>
  <c r="AR384" i="14"/>
  <c r="AY176" i="14"/>
  <c r="AP206" i="14"/>
  <c r="AL230" i="14"/>
  <c r="O248" i="14"/>
  <c r="AX179" i="14"/>
  <c r="BB182" i="14"/>
  <c r="L196" i="14"/>
  <c r="AL200" i="14"/>
  <c r="O206" i="14"/>
  <c r="BC212" i="14"/>
  <c r="N228" i="14"/>
  <c r="AB230" i="14"/>
  <c r="AD235" i="14"/>
  <c r="R245" i="14"/>
  <c r="G176" i="14"/>
  <c r="U181" i="14"/>
  <c r="Z184" i="14"/>
  <c r="BB190" i="14"/>
  <c r="G196" i="14"/>
  <c r="L200" i="14"/>
  <c r="F203" i="14"/>
  <c r="AY204" i="14"/>
  <c r="R208" i="14"/>
  <c r="L212" i="14"/>
  <c r="J219" i="14"/>
  <c r="S228" i="14"/>
  <c r="AD230" i="14"/>
  <c r="J235" i="14"/>
  <c r="O240" i="14"/>
  <c r="X176" i="14"/>
  <c r="H182" i="14"/>
  <c r="G186" i="14"/>
  <c r="AF192" i="14"/>
  <c r="AA196" i="14"/>
  <c r="N202" i="14"/>
  <c r="AL204" i="14"/>
  <c r="BC206" i="14"/>
  <c r="X210" i="14"/>
  <c r="R219" i="14"/>
  <c r="T228" i="14"/>
  <c r="V231" i="14"/>
  <c r="AB238" i="14"/>
  <c r="AX241" i="14"/>
  <c r="AB246" i="14"/>
  <c r="AT252" i="14"/>
  <c r="AA261" i="14"/>
  <c r="G271" i="14"/>
  <c r="K290" i="14"/>
  <c r="AE302" i="14"/>
  <c r="S312" i="14"/>
  <c r="AN346" i="14"/>
  <c r="X346" i="14"/>
  <c r="AP352" i="14"/>
  <c r="F252" i="14"/>
  <c r="X263" i="14"/>
  <c r="S275" i="14"/>
  <c r="AV294" i="14"/>
  <c r="AA303" i="14"/>
  <c r="P310" i="14"/>
  <c r="W335" i="14"/>
  <c r="AV342" i="14"/>
  <c r="AF253" i="14"/>
  <c r="AR265" i="14"/>
  <c r="AZ271" i="14"/>
  <c r="W294" i="14"/>
  <c r="AE303" i="14"/>
  <c r="S310" i="14"/>
  <c r="AW315" i="14"/>
  <c r="AM323" i="14"/>
  <c r="K335" i="14"/>
  <c r="AG341" i="14"/>
  <c r="AY344" i="14"/>
  <c r="AL348" i="14"/>
  <c r="H348" i="14"/>
  <c r="AI271" i="14"/>
  <c r="AA302" i="14"/>
  <c r="AJ306" i="14"/>
  <c r="AR314" i="14"/>
  <c r="G320" i="14"/>
  <c r="AC333" i="14"/>
  <c r="I341" i="14"/>
  <c r="AF348" i="14"/>
  <c r="R354" i="14"/>
  <c r="S358" i="14"/>
  <c r="AQ361" i="14"/>
  <c r="G366" i="14"/>
  <c r="N370" i="14"/>
  <c r="J373" i="14"/>
  <c r="N377" i="14"/>
  <c r="W385" i="14"/>
  <c r="AH358" i="14"/>
  <c r="AE369" i="14"/>
  <c r="R377" i="14"/>
  <c r="X358" i="14"/>
  <c r="R373" i="14"/>
  <c r="F377" i="14"/>
  <c r="J356" i="14"/>
  <c r="AE361" i="14"/>
  <c r="AA366" i="14"/>
  <c r="AF370" i="14"/>
  <c r="AL373" i="14"/>
  <c r="J377" i="14"/>
  <c r="T384" i="14"/>
  <c r="J188" i="14"/>
  <c r="AD178" i="14"/>
  <c r="BB179" i="14"/>
  <c r="AZ180" i="14"/>
  <c r="AZ184" i="14"/>
  <c r="AB188" i="14"/>
  <c r="AD190" i="14"/>
  <c r="AB192" i="14"/>
  <c r="AU198" i="14"/>
  <c r="S198" i="14"/>
  <c r="R207" i="14"/>
  <c r="AI216" i="14"/>
  <c r="N218" i="14"/>
  <c r="S218" i="14"/>
  <c r="W218" i="14"/>
  <c r="AU220" i="14"/>
  <c r="AI220" i="14"/>
  <c r="AF220" i="14"/>
  <c r="AX224" i="14"/>
  <c r="AV224" i="14"/>
  <c r="AU224" i="14"/>
  <c r="BA226" i="14"/>
  <c r="J226" i="14"/>
  <c r="H226" i="14"/>
  <c r="K226" i="14"/>
  <c r="AM277" i="14"/>
  <c r="S277" i="14"/>
  <c r="AE277" i="14"/>
  <c r="V188" i="14"/>
  <c r="AD211" i="14"/>
  <c r="AD233" i="14"/>
  <c r="AP233" i="14"/>
  <c r="AU176" i="14"/>
  <c r="AT178" i="14"/>
  <c r="R180" i="14"/>
  <c r="Q181" i="14"/>
  <c r="AR182" i="14"/>
  <c r="R184" i="14"/>
  <c r="O186" i="14"/>
  <c r="R187" i="14"/>
  <c r="AR188" i="14"/>
  <c r="AM190" i="14"/>
  <c r="AL192" i="14"/>
  <c r="V194" i="14"/>
  <c r="BB196" i="14"/>
  <c r="F198" i="14"/>
  <c r="AX199" i="14"/>
  <c r="AF218" i="14"/>
  <c r="AP178" i="14"/>
  <c r="R205" i="14"/>
  <c r="AZ216" i="14"/>
  <c r="AY216" i="14"/>
  <c r="BC216" i="14"/>
  <c r="G216" i="14"/>
  <c r="AU232" i="14"/>
  <c r="AF232" i="14"/>
  <c r="AB176" i="14"/>
  <c r="AA178" i="14"/>
  <c r="G180" i="14"/>
  <c r="BC180" i="14"/>
  <c r="AM182" i="14"/>
  <c r="X184" i="14"/>
  <c r="W186" i="14"/>
  <c r="AW187" i="14"/>
  <c r="AY188" i="14"/>
  <c r="AZ190" i="14"/>
  <c r="AY192" i="14"/>
  <c r="AP194" i="14"/>
  <c r="G198" i="14"/>
  <c r="AT207" i="14"/>
  <c r="AT213" i="14"/>
  <c r="AV220" i="14"/>
  <c r="O202" i="14"/>
  <c r="Z209" i="14"/>
  <c r="AT210" i="14"/>
  <c r="AT212" i="14"/>
  <c r="AR214" i="14"/>
  <c r="AP221" i="14"/>
  <c r="BC222" i="14"/>
  <c r="V227" i="14"/>
  <c r="K236" i="14"/>
  <c r="AN236" i="14"/>
  <c r="AI200" i="14"/>
  <c r="R202" i="14"/>
  <c r="AL203" i="14"/>
  <c r="AU204" i="14"/>
  <c r="AZ206" i="14"/>
  <c r="BB208" i="14"/>
  <c r="AF210" i="14"/>
  <c r="AF212" i="14"/>
  <c r="AE214" i="14"/>
  <c r="Z217" i="14"/>
  <c r="O222" i="14"/>
  <c r="AT223" i="14"/>
  <c r="BC237" i="14"/>
  <c r="BC245" i="14"/>
  <c r="V245" i="14"/>
  <c r="BC255" i="14"/>
  <c r="AF255" i="14"/>
  <c r="BC331" i="14"/>
  <c r="AB331" i="14"/>
  <c r="K331" i="14"/>
  <c r="BB201" i="14"/>
  <c r="R209" i="14"/>
  <c r="AP210" i="14"/>
  <c r="AP212" i="14"/>
  <c r="AN214" i="14"/>
  <c r="R222" i="14"/>
  <c r="AX223" i="14"/>
  <c r="BA244" i="14"/>
  <c r="AI244" i="14"/>
  <c r="O244" i="14"/>
  <c r="K257" i="14"/>
  <c r="AR257" i="14"/>
  <c r="AU299" i="14"/>
  <c r="AA299" i="14"/>
  <c r="G299" i="14"/>
  <c r="AI327" i="14"/>
  <c r="P327" i="14"/>
  <c r="AB327" i="14"/>
  <c r="AA228" i="14"/>
  <c r="N230" i="14"/>
  <c r="AD231" i="14"/>
  <c r="AL235" i="14"/>
  <c r="AP239" i="14"/>
  <c r="BB241" i="14"/>
  <c r="AD243" i="14"/>
  <c r="AL247" i="14"/>
  <c r="J249" i="14"/>
  <c r="T251" i="14"/>
  <c r="BC253" i="14"/>
  <c r="BC259" i="14"/>
  <c r="AA263" i="14"/>
  <c r="R228" i="14"/>
  <c r="Z229" i="14"/>
  <c r="AU230" i="14"/>
  <c r="AF234" i="14"/>
  <c r="X238" i="14"/>
  <c r="AE240" i="14"/>
  <c r="AM242" i="14"/>
  <c r="AF246" i="14"/>
  <c r="AB248" i="14"/>
  <c r="X250" i="14"/>
  <c r="AB253" i="14"/>
  <c r="AM259" i="14"/>
  <c r="K263" i="14"/>
  <c r="AB265" i="14"/>
  <c r="H265" i="14"/>
  <c r="K269" i="14"/>
  <c r="AR269" i="14"/>
  <c r="AQ298" i="14"/>
  <c r="X298" i="14"/>
  <c r="G298" i="14"/>
  <c r="BA311" i="14"/>
  <c r="AF311" i="14"/>
  <c r="AH328" i="14"/>
  <c r="O328" i="14"/>
  <c r="AI328" i="14"/>
  <c r="L248" i="14"/>
  <c r="L253" i="14"/>
  <c r="AE259" i="14"/>
  <c r="BB273" i="14"/>
  <c r="AI273" i="14"/>
  <c r="O273" i="14"/>
  <c r="T286" i="14"/>
  <c r="AW286" i="14"/>
  <c r="AR298" i="14"/>
  <c r="AM267" i="14"/>
  <c r="T275" i="14"/>
  <c r="AP287" i="14"/>
  <c r="R291" i="14"/>
  <c r="AF294" i="14"/>
  <c r="AV295" i="14"/>
  <c r="AP303" i="14"/>
  <c r="AH307" i="14"/>
  <c r="AP312" i="14"/>
  <c r="AD316" i="14"/>
  <c r="AQ319" i="14"/>
  <c r="H323" i="14"/>
  <c r="W324" i="14"/>
  <c r="AY267" i="14"/>
  <c r="AE275" i="14"/>
  <c r="AZ287" i="14"/>
  <c r="AA291" i="14"/>
  <c r="AQ294" i="14"/>
  <c r="BA306" i="14"/>
  <c r="AT310" i="14"/>
  <c r="AR315" i="14"/>
  <c r="AH317" i="14"/>
  <c r="S320" i="14"/>
  <c r="AQ323" i="14"/>
  <c r="AY340" i="14"/>
  <c r="AF340" i="14"/>
  <c r="V340" i="14"/>
  <c r="Y345" i="14"/>
  <c r="AL287" i="14"/>
  <c r="BA290" i="14"/>
  <c r="T294" i="14"/>
  <c r="AI295" i="14"/>
  <c r="BA302" i="14"/>
  <c r="T306" i="14"/>
  <c r="AD307" i="14"/>
  <c r="J312" i="14"/>
  <c r="O315" i="14"/>
  <c r="AH316" i="14"/>
  <c r="W319" i="14"/>
  <c r="AL320" i="14"/>
  <c r="BA323" i="14"/>
  <c r="AW334" i="14"/>
  <c r="BC334" i="14"/>
  <c r="H334" i="14"/>
  <c r="L334" i="14"/>
  <c r="AJ338" i="14"/>
  <c r="AN338" i="14"/>
  <c r="AR338" i="14"/>
  <c r="AA338" i="14"/>
  <c r="AN350" i="14"/>
  <c r="AR350" i="14"/>
  <c r="BC350" i="14"/>
  <c r="K350" i="14"/>
  <c r="AF342" i="14"/>
  <c r="AJ344" i="14"/>
  <c r="AE353" i="14"/>
  <c r="AE357" i="14"/>
  <c r="AE365" i="14"/>
  <c r="BC374" i="14"/>
  <c r="Q374" i="14"/>
  <c r="I374" i="14"/>
  <c r="I337" i="14"/>
  <c r="AB342" i="14"/>
  <c r="AD344" i="14"/>
  <c r="AE346" i="14"/>
  <c r="G353" i="14"/>
  <c r="AA380" i="14"/>
  <c r="R380" i="14"/>
  <c r="K380" i="14"/>
  <c r="L333" i="14"/>
  <c r="AM335" i="14"/>
  <c r="S342" i="14"/>
  <c r="P344" i="14"/>
  <c r="V346" i="14"/>
  <c r="AA347" i="14"/>
  <c r="AZ352" i="14"/>
  <c r="AU352" i="14"/>
  <c r="S353" i="14"/>
  <c r="AA354" i="14"/>
  <c r="AD356" i="14"/>
  <c r="AE358" i="14"/>
  <c r="AH360" i="14"/>
  <c r="R362" i="14"/>
  <c r="R364" i="14"/>
  <c r="X366" i="14"/>
  <c r="X368" i="14"/>
  <c r="V354" i="14"/>
  <c r="V356" i="14"/>
  <c r="AA358" i="14"/>
  <c r="AB360" i="14"/>
  <c r="N362" i="14"/>
  <c r="L364" i="14"/>
  <c r="T366" i="14"/>
  <c r="R368" i="14"/>
  <c r="AZ369" i="14"/>
  <c r="J378" i="14"/>
  <c r="AM362" i="14"/>
  <c r="BA368" i="14"/>
  <c r="AR370" i="14"/>
  <c r="AF372" i="14"/>
  <c r="AZ373" i="14"/>
  <c r="AN376" i="14"/>
  <c r="Y379" i="14"/>
  <c r="R382" i="14"/>
  <c r="AV384" i="14"/>
  <c r="Z386" i="14"/>
  <c r="J384" i="14"/>
  <c r="AA385" i="14"/>
  <c r="AJ370" i="14"/>
  <c r="AJ372" i="14"/>
  <c r="AV373" i="14"/>
  <c r="AB376" i="14"/>
  <c r="AM377" i="14"/>
  <c r="AU381" i="14"/>
  <c r="AA384" i="14"/>
  <c r="AL385" i="14"/>
  <c r="AJ277" i="14"/>
  <c r="AJ261" i="14"/>
  <c r="AJ246" i="14"/>
  <c r="AJ230" i="14"/>
  <c r="AJ214" i="14"/>
  <c r="AJ213" i="14"/>
  <c r="AJ195" i="14"/>
  <c r="I177" i="14"/>
  <c r="AY179" i="14"/>
  <c r="O179" i="14"/>
  <c r="AV179" i="14"/>
  <c r="AT187" i="14"/>
  <c r="AW191" i="14"/>
  <c r="AP195" i="14"/>
  <c r="AD199" i="14"/>
  <c r="AU177" i="14"/>
  <c r="G177" i="14"/>
  <c r="AJ180" i="14"/>
  <c r="AA185" i="14"/>
  <c r="AR185" i="14"/>
  <c r="M185" i="14"/>
  <c r="AM189" i="14"/>
  <c r="AZ189" i="14"/>
  <c r="L189" i="14"/>
  <c r="Z191" i="14"/>
  <c r="AE195" i="14"/>
  <c r="AV195" i="14"/>
  <c r="M195" i="14"/>
  <c r="AJ198" i="14"/>
  <c r="AR177" i="14"/>
  <c r="AL189" i="14"/>
  <c r="AE191" i="14"/>
  <c r="AV191" i="14"/>
  <c r="H191" i="14"/>
  <c r="BB195" i="14"/>
  <c r="W197" i="14"/>
  <c r="AN197" i="14"/>
  <c r="U197" i="14"/>
  <c r="R177" i="14"/>
  <c r="Y179" i="14"/>
  <c r="AM181" i="14"/>
  <c r="AZ181" i="14"/>
  <c r="J181" i="14"/>
  <c r="AU183" i="14"/>
  <c r="AZ183" i="14"/>
  <c r="L183" i="14"/>
  <c r="Q185" i="14"/>
  <c r="AE187" i="14"/>
  <c r="AV187" i="14"/>
  <c r="H187" i="14"/>
  <c r="Y189" i="14"/>
  <c r="BC193" i="14"/>
  <c r="S193" i="14"/>
  <c r="AF193" i="14"/>
  <c r="AC193" i="14"/>
  <c r="N197" i="14"/>
  <c r="AU199" i="14"/>
  <c r="K199" i="14"/>
  <c r="X199" i="14"/>
  <c r="AJ208" i="14"/>
  <c r="AR201" i="14"/>
  <c r="AN203" i="14"/>
  <c r="AB205" i="14"/>
  <c r="T207" i="14"/>
  <c r="L209" i="14"/>
  <c r="AZ209" i="14"/>
  <c r="AR211" i="14"/>
  <c r="AF213" i="14"/>
  <c r="X215" i="14"/>
  <c r="L217" i="14"/>
  <c r="AZ217" i="14"/>
  <c r="AZ219" i="14"/>
  <c r="AV221" i="14"/>
  <c r="AN223" i="14"/>
  <c r="AN225" i="14"/>
  <c r="AJ227" i="14"/>
  <c r="X229" i="14"/>
  <c r="H231" i="14"/>
  <c r="AR231" i="14"/>
  <c r="Z232" i="14"/>
  <c r="L233" i="14"/>
  <c r="AV233" i="14"/>
  <c r="AD234" i="14"/>
  <c r="T235" i="14"/>
  <c r="AZ235" i="14"/>
  <c r="AL236" i="14"/>
  <c r="X237" i="14"/>
  <c r="F238" i="14"/>
  <c r="AP238" i="14"/>
  <c r="AB239" i="14"/>
  <c r="J240" i="14"/>
  <c r="AT240" i="14"/>
  <c r="AF241" i="14"/>
  <c r="N242" i="14"/>
  <c r="BB242" i="14"/>
  <c r="AN243" i="14"/>
  <c r="V244" i="14"/>
  <c r="L245" i="14"/>
  <c r="AV245" i="14"/>
  <c r="AL246" i="14"/>
  <c r="X247" i="14"/>
  <c r="F248" i="14"/>
  <c r="AP248" i="14"/>
  <c r="AB249" i="14"/>
  <c r="J250" i="14"/>
  <c r="AT250" i="14"/>
  <c r="J252" i="14"/>
  <c r="J256" i="14"/>
  <c r="J260" i="14"/>
  <c r="J264" i="14"/>
  <c r="J268" i="14"/>
  <c r="Y201" i="14"/>
  <c r="Y203" i="14"/>
  <c r="Y205" i="14"/>
  <c r="Y207" i="14"/>
  <c r="Y209" i="14"/>
  <c r="Y211" i="14"/>
  <c r="Y213" i="14"/>
  <c r="Y215" i="14"/>
  <c r="Y217" i="14"/>
  <c r="Y219" i="14"/>
  <c r="Y221" i="14"/>
  <c r="Y223" i="14"/>
  <c r="Y225" i="14"/>
  <c r="Y227" i="14"/>
  <c r="Y229" i="14"/>
  <c r="AC231" i="14"/>
  <c r="AC233" i="14"/>
  <c r="AC235" i="14"/>
  <c r="AW237" i="14"/>
  <c r="AW239" i="14"/>
  <c r="AW241" i="14"/>
  <c r="AW243" i="14"/>
  <c r="AW245" i="14"/>
  <c r="AW247" i="14"/>
  <c r="AW249" i="14"/>
  <c r="Z251" i="14"/>
  <c r="Q251" i="14"/>
  <c r="AV252" i="14"/>
  <c r="H252" i="14"/>
  <c r="S252" i="14"/>
  <c r="AZ254" i="14"/>
  <c r="L254" i="14"/>
  <c r="W254" i="14"/>
  <c r="BA254" i="14"/>
  <c r="X256" i="14"/>
  <c r="AI256" i="14"/>
  <c r="M256" i="14"/>
  <c r="AJ258" i="14"/>
  <c r="AY258" i="14"/>
  <c r="O258" i="14"/>
  <c r="AV260" i="14"/>
  <c r="L260" i="14"/>
  <c r="AA260" i="14"/>
  <c r="AC260" i="14"/>
  <c r="AB262" i="14"/>
  <c r="AM262" i="14"/>
  <c r="G262" i="14"/>
  <c r="AN264" i="14"/>
  <c r="BC264" i="14"/>
  <c r="S264" i="14"/>
  <c r="AZ266" i="14"/>
  <c r="T266" i="14"/>
  <c r="AE266" i="14"/>
  <c r="U266" i="14"/>
  <c r="AF268" i="14"/>
  <c r="AU268" i="14"/>
  <c r="K268" i="14"/>
  <c r="AL256" i="14"/>
  <c r="BB258" i="14"/>
  <c r="F262" i="14"/>
  <c r="V264" i="14"/>
  <c r="AL266" i="14"/>
  <c r="AT268" i="14"/>
  <c r="AW176" i="14"/>
  <c r="I180" i="14"/>
  <c r="Q182" i="14"/>
  <c r="U184" i="14"/>
  <c r="Y186" i="14"/>
  <c r="AW188" i="14"/>
  <c r="M192" i="14"/>
  <c r="U194" i="14"/>
  <c r="AW196" i="14"/>
  <c r="I200" i="14"/>
  <c r="O201" i="14"/>
  <c r="I202" i="14"/>
  <c r="O203" i="14"/>
  <c r="M204" i="14"/>
  <c r="S205" i="14"/>
  <c r="I206" i="14"/>
  <c r="O207" i="14"/>
  <c r="AY207" i="14"/>
  <c r="G209" i="14"/>
  <c r="AM209" i="14"/>
  <c r="AC210" i="14"/>
  <c r="AE211" i="14"/>
  <c r="U212" i="14"/>
  <c r="W213" i="14"/>
  <c r="M214" i="14"/>
  <c r="O215" i="14"/>
  <c r="AY215" i="14"/>
  <c r="G217" i="14"/>
  <c r="AM217" i="14"/>
  <c r="AC218" i="14"/>
  <c r="AI219" i="14"/>
  <c r="AC220" i="14"/>
  <c r="AI221" i="14"/>
  <c r="AC222" i="14"/>
  <c r="AE223" i="14"/>
  <c r="Y224" i="14"/>
  <c r="AE225" i="14"/>
  <c r="U226" i="14"/>
  <c r="W227" i="14"/>
  <c r="M228" i="14"/>
  <c r="O229" i="14"/>
  <c r="AY229" i="14"/>
  <c r="G231" i="14"/>
  <c r="AM231" i="14"/>
  <c r="AC232" i="14"/>
  <c r="AE233" i="14"/>
  <c r="U234" i="14"/>
  <c r="W235" i="14"/>
  <c r="M236" i="14"/>
  <c r="O237" i="14"/>
  <c r="AY237" i="14"/>
  <c r="G239" i="14"/>
  <c r="AM239" i="14"/>
  <c r="AC240" i="14"/>
  <c r="AE241" i="14"/>
  <c r="U242" i="14"/>
  <c r="W243" i="14"/>
  <c r="M244" i="14"/>
  <c r="O245" i="14"/>
  <c r="AY245" i="14"/>
  <c r="G247" i="14"/>
  <c r="AM247" i="14"/>
  <c r="AC248" i="14"/>
  <c r="AE249" i="14"/>
  <c r="U250" i="14"/>
  <c r="AE251" i="14"/>
  <c r="I254" i="14"/>
  <c r="BA355" i="14"/>
  <c r="AB340" i="14"/>
  <c r="AZ325" i="14"/>
  <c r="BA312" i="14"/>
  <c r="BC294" i="14"/>
  <c r="AV286" i="14"/>
  <c r="AZ274" i="14"/>
  <c r="AX254" i="14"/>
  <c r="AE244" i="14"/>
  <c r="BA238" i="14"/>
  <c r="AY224" i="14"/>
  <c r="BA204" i="14"/>
  <c r="BA184" i="14"/>
  <c r="BA176" i="14"/>
  <c r="T186" i="14"/>
  <c r="L307" i="14"/>
  <c r="BB358" i="14"/>
  <c r="BC302" i="14"/>
  <c r="V348" i="14"/>
  <c r="AX375" i="14"/>
  <c r="AX191" i="14"/>
  <c r="Q199" i="14"/>
  <c r="BA214" i="14"/>
  <c r="BC239" i="14"/>
  <c r="AE257" i="14"/>
  <c r="AE273" i="14"/>
  <c r="AZ368" i="14"/>
  <c r="AR200" i="14"/>
  <c r="F264" i="14"/>
  <c r="O339" i="14"/>
  <c r="V338" i="14"/>
  <c r="P334" i="14"/>
  <c r="V218" i="14"/>
  <c r="J295" i="14"/>
  <c r="AN371" i="14"/>
  <c r="X360" i="14"/>
  <c r="H246" i="14"/>
  <c r="AE354" i="14"/>
  <c r="AZ182" i="14"/>
  <c r="AY198" i="14"/>
  <c r="AL208" i="14"/>
  <c r="N239" i="14"/>
  <c r="AH348" i="14"/>
  <c r="P370" i="14"/>
  <c r="O190" i="14"/>
  <c r="AD204" i="14"/>
  <c r="AX228" i="14"/>
  <c r="BC250" i="14"/>
  <c r="L269" i="14"/>
  <c r="AN370" i="14"/>
  <c r="BB239" i="14"/>
  <c r="O320" i="14"/>
  <c r="BA340" i="14"/>
  <c r="AD360" i="14"/>
  <c r="AW370" i="14"/>
  <c r="AT194" i="14"/>
  <c r="BC204" i="14"/>
  <c r="N225" i="14"/>
  <c r="T246" i="14"/>
  <c r="I314" i="14"/>
  <c r="AE350" i="14"/>
  <c r="H364" i="14"/>
  <c r="W372" i="14"/>
  <c r="BB381" i="14"/>
  <c r="BB385" i="14"/>
  <c r="K196" i="14"/>
  <c r="AX206" i="14"/>
  <c r="AX230" i="14"/>
  <c r="AR248" i="14"/>
  <c r="Z180" i="14"/>
  <c r="V183" i="14"/>
  <c r="T196" i="14"/>
  <c r="AT200" i="14"/>
  <c r="W206" i="14"/>
  <c r="N215" i="14"/>
  <c r="Z228" i="14"/>
  <c r="AP230" i="14"/>
  <c r="T238" i="14"/>
  <c r="BC247" i="14"/>
  <c r="T176" i="14"/>
  <c r="F182" i="14"/>
  <c r="AY184" i="14"/>
  <c r="AA192" i="14"/>
  <c r="N196" i="14"/>
  <c r="T200" i="14"/>
  <c r="Z203" i="14"/>
  <c r="J206" i="14"/>
  <c r="X208" i="14"/>
  <c r="AL212" i="14"/>
  <c r="AL219" i="14"/>
  <c r="AD228" i="14"/>
  <c r="AR230" i="14"/>
  <c r="AT235" i="14"/>
  <c r="AF240" i="14"/>
  <c r="AL176" i="14"/>
  <c r="W182" i="14"/>
  <c r="S186" i="14"/>
  <c r="J193" i="14"/>
  <c r="AP196" i="14"/>
  <c r="AN202" i="14"/>
  <c r="AT204" i="14"/>
  <c r="K208" i="14"/>
  <c r="AX210" i="14"/>
  <c r="AP219" i="14"/>
  <c r="AE228" i="14"/>
  <c r="S234" i="14"/>
  <c r="AV238" i="14"/>
  <c r="O242" i="14"/>
  <c r="K246" i="14"/>
  <c r="O253" i="14"/>
  <c r="AU261" i="14"/>
  <c r="X271" i="14"/>
  <c r="AM290" i="14"/>
  <c r="AV302" i="14"/>
  <c r="P315" i="14"/>
  <c r="AD346" i="14"/>
  <c r="AU346" i="14"/>
  <c r="P352" i="14"/>
  <c r="X253" i="14"/>
  <c r="AE265" i="14"/>
  <c r="AI275" i="14"/>
  <c r="V295" i="14"/>
  <c r="AQ303" i="14"/>
  <c r="AA310" i="14"/>
  <c r="AX335" i="14"/>
  <c r="G346" i="14"/>
  <c r="G259" i="14"/>
  <c r="F266" i="14"/>
  <c r="G275" i="14"/>
  <c r="F295" i="14"/>
  <c r="AV303" i="14"/>
  <c r="AE310" i="14"/>
  <c r="AI316" i="14"/>
  <c r="N324" i="14"/>
  <c r="AG335" i="14"/>
  <c r="K341" i="14"/>
  <c r="R344" i="14"/>
  <c r="Z348" i="14"/>
  <c r="X348" i="14"/>
  <c r="BC271" i="14"/>
  <c r="AQ302" i="14"/>
  <c r="AM307" i="14"/>
  <c r="L315" i="14"/>
  <c r="AM320" i="14"/>
  <c r="BA333" i="14"/>
  <c r="AQ341" i="14"/>
  <c r="BC348" i="14"/>
  <c r="AD354" i="14"/>
  <c r="AD358" i="14"/>
  <c r="F362" i="14"/>
  <c r="R366" i="14"/>
  <c r="X370" i="14"/>
  <c r="Z373" i="14"/>
  <c r="AD377" i="14"/>
  <c r="V386" i="14"/>
  <c r="AR358" i="14"/>
  <c r="N373" i="14"/>
  <c r="AH377" i="14"/>
  <c r="AI358" i="14"/>
  <c r="AH373" i="14"/>
  <c r="V377" i="14"/>
  <c r="AB356" i="14"/>
  <c r="V362" i="14"/>
  <c r="AL366" i="14"/>
  <c r="AQ370" i="14"/>
  <c r="BC373" i="14"/>
  <c r="Z377" i="14"/>
  <c r="BA384" i="14"/>
  <c r="AA188" i="14"/>
  <c r="AL178" i="14"/>
  <c r="J180" i="14"/>
  <c r="J184" i="14"/>
  <c r="F187" i="14"/>
  <c r="AI188" i="14"/>
  <c r="AL190" i="14"/>
  <c r="AI192" i="14"/>
  <c r="AN198" i="14"/>
  <c r="AA198" i="14"/>
  <c r="BB207" i="14"/>
  <c r="BA218" i="14"/>
  <c r="H218" i="14"/>
  <c r="L218" i="14"/>
  <c r="R218" i="14"/>
  <c r="AL220" i="14"/>
  <c r="AB220" i="14"/>
  <c r="AA220" i="14"/>
  <c r="AN224" i="14"/>
  <c r="AM224" i="14"/>
  <c r="AL224" i="14"/>
  <c r="BB226" i="14"/>
  <c r="AZ226" i="14"/>
  <c r="AY226" i="14"/>
  <c r="AR226" i="14"/>
  <c r="AB277" i="14"/>
  <c r="H277" i="14"/>
  <c r="W277" i="14"/>
  <c r="AN188" i="14"/>
  <c r="N211" i="14"/>
  <c r="N233" i="14"/>
  <c r="F233" i="14"/>
  <c r="AZ176" i="14"/>
  <c r="AY178" i="14"/>
  <c r="W180" i="14"/>
  <c r="Z181" i="14"/>
  <c r="AX182" i="14"/>
  <c r="W184" i="14"/>
  <c r="V186" i="14"/>
  <c r="AP187" i="14"/>
  <c r="AX188" i="14"/>
  <c r="AT190" i="14"/>
  <c r="AR192" i="14"/>
  <c r="AA194" i="14"/>
  <c r="J196" i="14"/>
  <c r="L198" i="14"/>
  <c r="Y199" i="14"/>
  <c r="L220" i="14"/>
  <c r="BB178" i="14"/>
  <c r="BB205" i="14"/>
  <c r="AU216" i="14"/>
  <c r="AT216" i="14"/>
  <c r="AX216" i="14"/>
  <c r="BA232" i="14"/>
  <c r="AI232" i="14"/>
  <c r="O232" i="14"/>
  <c r="AI176" i="14"/>
  <c r="AF178" i="14"/>
  <c r="L180" i="14"/>
  <c r="L181" i="14"/>
  <c r="AT182" i="14"/>
  <c r="AD184" i="14"/>
  <c r="AB186" i="14"/>
  <c r="H188" i="14"/>
  <c r="H190" i="14"/>
  <c r="H192" i="14"/>
  <c r="I193" i="14"/>
  <c r="AV194" i="14"/>
  <c r="O198" i="14"/>
  <c r="BC213" i="14"/>
  <c r="Z213" i="14"/>
  <c r="R224" i="14"/>
  <c r="V202" i="14"/>
  <c r="AT209" i="14"/>
  <c r="AY210" i="14"/>
  <c r="AY212" i="14"/>
  <c r="AX214" i="14"/>
  <c r="H222" i="14"/>
  <c r="V223" i="14"/>
  <c r="F227" i="14"/>
  <c r="BC236" i="14"/>
  <c r="AX256" i="14"/>
  <c r="AP200" i="14"/>
  <c r="W202" i="14"/>
  <c r="BB203" i="14"/>
  <c r="AZ204" i="14"/>
  <c r="J208" i="14"/>
  <c r="N209" i="14"/>
  <c r="AN210" i="14"/>
  <c r="AN212" i="14"/>
  <c r="AM214" i="14"/>
  <c r="AT217" i="14"/>
  <c r="V222" i="14"/>
  <c r="R225" i="14"/>
  <c r="AX237" i="14"/>
  <c r="BB245" i="14"/>
  <c r="F245" i="14"/>
  <c r="AU255" i="14"/>
  <c r="X255" i="14"/>
  <c r="AP331" i="14"/>
  <c r="T331" i="14"/>
  <c r="AQ331" i="14"/>
  <c r="L202" i="14"/>
  <c r="AL209" i="14"/>
  <c r="AV210" i="14"/>
  <c r="AV212" i="14"/>
  <c r="AU214" i="14"/>
  <c r="W222" i="14"/>
  <c r="V225" i="14"/>
  <c r="AV244" i="14"/>
  <c r="AA244" i="14"/>
  <c r="G244" i="14"/>
  <c r="BC257" i="14"/>
  <c r="AF257" i="14"/>
  <c r="AL299" i="14"/>
  <c r="R299" i="14"/>
  <c r="AE299" i="14"/>
  <c r="AA327" i="14"/>
  <c r="H327" i="14"/>
  <c r="BA327" i="14"/>
  <c r="AF228" i="14"/>
  <c r="T230" i="14"/>
  <c r="AX231" i="14"/>
  <c r="BB235" i="14"/>
  <c r="K240" i="14"/>
  <c r="H242" i="14"/>
  <c r="AX243" i="14"/>
  <c r="BB247" i="14"/>
  <c r="Z249" i="14"/>
  <c r="V252" i="14"/>
  <c r="N254" i="14"/>
  <c r="L261" i="14"/>
  <c r="AI263" i="14"/>
  <c r="W228" i="14"/>
  <c r="AT229" i="14"/>
  <c r="AZ230" i="14"/>
  <c r="AR234" i="14"/>
  <c r="AF238" i="14"/>
  <c r="AN240" i="14"/>
  <c r="AV242" i="14"/>
  <c r="AR246" i="14"/>
  <c r="AM248" i="14"/>
  <c r="AF250" i="14"/>
  <c r="AM253" i="14"/>
  <c r="AV259" i="14"/>
  <c r="T263" i="14"/>
  <c r="T265" i="14"/>
  <c r="W265" i="14"/>
  <c r="BC269" i="14"/>
  <c r="AF269" i="14"/>
  <c r="AI298" i="14"/>
  <c r="P298" i="14"/>
  <c r="AJ298" i="14"/>
  <c r="AR311" i="14"/>
  <c r="X311" i="14"/>
  <c r="Z328" i="14"/>
  <c r="G328" i="14"/>
  <c r="L242" i="14"/>
  <c r="W248" i="14"/>
  <c r="W253" i="14"/>
  <c r="AN259" i="14"/>
  <c r="AV273" i="14"/>
  <c r="AA273" i="14"/>
  <c r="G273" i="14"/>
  <c r="K286" i="14"/>
  <c r="AN286" i="14"/>
  <c r="O311" i="14"/>
  <c r="AV267" i="14"/>
  <c r="AB275" i="14"/>
  <c r="AY287" i="14"/>
  <c r="Z291" i="14"/>
  <c r="AN294" i="14"/>
  <c r="P302" i="14"/>
  <c r="AY303" i="14"/>
  <c r="AP307" i="14"/>
  <c r="AY312" i="14"/>
  <c r="AP316" i="14"/>
  <c r="AZ319" i="14"/>
  <c r="P323" i="14"/>
  <c r="AE324" i="14"/>
  <c r="L271" i="14"/>
  <c r="AN275" i="14"/>
  <c r="S290" i="14"/>
  <c r="AI291" i="14"/>
  <c r="AZ294" i="14"/>
  <c r="J307" i="14"/>
  <c r="O312" i="14"/>
  <c r="BA315" i="14"/>
  <c r="AX317" i="14"/>
  <c r="AA320" i="14"/>
  <c r="AZ323" i="14"/>
  <c r="AP340" i="14"/>
  <c r="X340" i="14"/>
  <c r="N340" i="14"/>
  <c r="I345" i="14"/>
  <c r="AU287" i="14"/>
  <c r="N291" i="14"/>
  <c r="AB294" i="14"/>
  <c r="AQ295" i="14"/>
  <c r="N303" i="14"/>
  <c r="AE306" i="14"/>
  <c r="AL307" i="14"/>
  <c r="R312" i="14"/>
  <c r="W315" i="14"/>
  <c r="AU316" i="14"/>
  <c r="AE319" i="14"/>
  <c r="AU320" i="14"/>
  <c r="K324" i="14"/>
  <c r="AP334" i="14"/>
  <c r="AV334" i="14"/>
  <c r="AZ334" i="14"/>
  <c r="G334" i="14"/>
  <c r="AE338" i="14"/>
  <c r="AI338" i="14"/>
  <c r="AM338" i="14"/>
  <c r="AW338" i="14"/>
  <c r="AI350" i="14"/>
  <c r="AM350" i="14"/>
  <c r="AW350" i="14"/>
  <c r="F350" i="14"/>
  <c r="AL342" i="14"/>
  <c r="AR344" i="14"/>
  <c r="O353" i="14"/>
  <c r="O357" i="14"/>
  <c r="O365" i="14"/>
  <c r="AP374" i="14"/>
  <c r="F374" i="14"/>
  <c r="X333" i="14"/>
  <c r="Q339" i="14"/>
  <c r="AH342" i="14"/>
  <c r="AL344" i="14"/>
  <c r="AJ346" i="14"/>
  <c r="AM353" i="14"/>
  <c r="S380" i="14"/>
  <c r="L380" i="14"/>
  <c r="F380" i="14"/>
  <c r="S333" i="14"/>
  <c r="G339" i="14"/>
  <c r="X342" i="14"/>
  <c r="X344" i="14"/>
  <c r="AA346" i="14"/>
  <c r="AQ347" i="14"/>
  <c r="AW352" i="14"/>
  <c r="AL352" i="14"/>
  <c r="AZ353" i="14"/>
  <c r="AF354" i="14"/>
  <c r="AL356" i="14"/>
  <c r="AJ358" i="14"/>
  <c r="AP360" i="14"/>
  <c r="W362" i="14"/>
  <c r="Z364" i="14"/>
  <c r="AD366" i="14"/>
  <c r="AF368" i="14"/>
  <c r="AB354" i="14"/>
  <c r="AF356" i="14"/>
  <c r="AF358" i="14"/>
  <c r="AJ360" i="14"/>
  <c r="S362" i="14"/>
  <c r="T364" i="14"/>
  <c r="Z366" i="14"/>
  <c r="Z368" i="14"/>
  <c r="AI369" i="14"/>
  <c r="Z378" i="14"/>
  <c r="AR362" i="14"/>
  <c r="G370" i="14"/>
  <c r="AY370" i="14"/>
  <c r="AN372" i="14"/>
  <c r="P375" i="14"/>
  <c r="AW376" i="14"/>
  <c r="AT379" i="14"/>
  <c r="AH382" i="14"/>
  <c r="J385" i="14"/>
  <c r="AP386" i="14"/>
  <c r="P384" i="14"/>
  <c r="AI385" i="14"/>
  <c r="AP370" i="14"/>
  <c r="AR372" i="14"/>
  <c r="I375" i="14"/>
  <c r="AJ376" i="14"/>
  <c r="AV377" i="14"/>
  <c r="BC381" i="14"/>
  <c r="AI384" i="14"/>
  <c r="AU385" i="14"/>
  <c r="AJ275" i="14"/>
  <c r="AJ259" i="14"/>
  <c r="AJ244" i="14"/>
  <c r="AJ228" i="14"/>
  <c r="AJ212" i="14"/>
  <c r="AJ211" i="14"/>
  <c r="AJ193" i="14"/>
  <c r="N177" i="14"/>
  <c r="AU179" i="14"/>
  <c r="K179" i="14"/>
  <c r="BA179" i="14"/>
  <c r="J189" i="14"/>
  <c r="N193" i="14"/>
  <c r="AJ196" i="14"/>
  <c r="AL199" i="14"/>
  <c r="AM177" i="14"/>
  <c r="J177" i="14"/>
  <c r="AJ182" i="14"/>
  <c r="W185" i="14"/>
  <c r="AN185" i="14"/>
  <c r="U185" i="14"/>
  <c r="AI189" i="14"/>
  <c r="AV189" i="14"/>
  <c r="H189" i="14"/>
  <c r="AP191" i="14"/>
  <c r="AA195" i="14"/>
  <c r="AR195" i="14"/>
  <c r="U195" i="14"/>
  <c r="AJ204" i="14"/>
  <c r="AW177" i="14"/>
  <c r="AT189" i="14"/>
  <c r="AA191" i="14"/>
  <c r="AR191" i="14"/>
  <c r="M191" i="14"/>
  <c r="BC197" i="14"/>
  <c r="S197" i="14"/>
  <c r="AF197" i="14"/>
  <c r="AC197" i="14"/>
  <c r="X177" i="14"/>
  <c r="AD179" i="14"/>
  <c r="AI181" i="14"/>
  <c r="AV181" i="14"/>
  <c r="V181" i="14"/>
  <c r="AM183" i="14"/>
  <c r="AV183" i="14"/>
  <c r="H183" i="14"/>
  <c r="Y185" i="14"/>
  <c r="AA187" i="14"/>
  <c r="AR187" i="14"/>
  <c r="M187" i="14"/>
  <c r="AW189" i="14"/>
  <c r="AY193" i="14"/>
  <c r="O193" i="14"/>
  <c r="AB193" i="14"/>
  <c r="BA193" i="14"/>
  <c r="V197" i="14"/>
  <c r="AM199" i="14"/>
  <c r="G199" i="14"/>
  <c r="T199" i="14"/>
  <c r="H201" i="14"/>
  <c r="AV201" i="14"/>
  <c r="AR203" i="14"/>
  <c r="AF205" i="14"/>
  <c r="X207" i="14"/>
  <c r="T209" i="14"/>
  <c r="H211" i="14"/>
  <c r="AV211" i="14"/>
  <c r="AN213" i="14"/>
  <c r="AB215" i="14"/>
  <c r="T217" i="14"/>
  <c r="H219" i="14"/>
  <c r="H221" i="14"/>
  <c r="AZ221" i="14"/>
  <c r="AV223" i="14"/>
  <c r="AV225" i="14"/>
  <c r="AN227" i="14"/>
  <c r="AB229" i="14"/>
  <c r="L231" i="14"/>
  <c r="AV231" i="14"/>
  <c r="AD232" i="14"/>
  <c r="T233" i="14"/>
  <c r="AZ233" i="14"/>
  <c r="AL234" i="14"/>
  <c r="X235" i="14"/>
  <c r="F236" i="14"/>
  <c r="AP236" i="14"/>
  <c r="AB237" i="14"/>
  <c r="J238" i="14"/>
  <c r="AT238" i="14"/>
  <c r="AF239" i="14"/>
  <c r="N240" i="14"/>
  <c r="AX240" i="14"/>
  <c r="AJ241" i="14"/>
  <c r="R242" i="14"/>
  <c r="H243" i="14"/>
  <c r="AR243" i="14"/>
  <c r="AD244" i="14"/>
  <c r="T245" i="14"/>
  <c r="AZ245" i="14"/>
  <c r="AP246" i="14"/>
  <c r="AB247" i="14"/>
  <c r="J248" i="14"/>
  <c r="AT248" i="14"/>
  <c r="AF249" i="14"/>
  <c r="N250" i="14"/>
  <c r="AX250" i="14"/>
  <c r="R252" i="14"/>
  <c r="R256" i="14"/>
  <c r="R260" i="14"/>
  <c r="R264" i="14"/>
  <c r="R268" i="14"/>
  <c r="AC201" i="14"/>
  <c r="AC203" i="14"/>
  <c r="AC205" i="14"/>
  <c r="AC207" i="14"/>
  <c r="AC209" i="14"/>
  <c r="AC211" i="14"/>
  <c r="AC213" i="14"/>
  <c r="AC215" i="14"/>
  <c r="AC217" i="14"/>
  <c r="AC219" i="14"/>
  <c r="AC221" i="14"/>
  <c r="AC223" i="14"/>
  <c r="AC225" i="14"/>
  <c r="AC227" i="14"/>
  <c r="AC229" i="14"/>
  <c r="AW231" i="14"/>
  <c r="AW233" i="14"/>
  <c r="AW235" i="14"/>
  <c r="BA237" i="14"/>
  <c r="BA239" i="14"/>
  <c r="BA241" i="14"/>
  <c r="BA243" i="14"/>
  <c r="BA245" i="14"/>
  <c r="BA247" i="14"/>
  <c r="BA249" i="14"/>
  <c r="V251" i="14"/>
  <c r="I251" i="14"/>
  <c r="AR252" i="14"/>
  <c r="BC252" i="14"/>
  <c r="O252" i="14"/>
  <c r="AV254" i="14"/>
  <c r="H254" i="14"/>
  <c r="S254" i="14"/>
  <c r="AZ256" i="14"/>
  <c r="T256" i="14"/>
  <c r="AE256" i="14"/>
  <c r="U256" i="14"/>
  <c r="AF258" i="14"/>
  <c r="AU258" i="14"/>
  <c r="K258" i="14"/>
  <c r="AR260" i="14"/>
  <c r="H260" i="14"/>
  <c r="W260" i="14"/>
  <c r="BA260" i="14"/>
  <c r="X262" i="14"/>
  <c r="AI262" i="14"/>
  <c r="M262" i="14"/>
  <c r="AJ264" i="14"/>
  <c r="AY264" i="14"/>
  <c r="O264" i="14"/>
  <c r="AV266" i="14"/>
  <c r="L266" i="14"/>
  <c r="AA266" i="14"/>
  <c r="AC266" i="14"/>
  <c r="AB268" i="14"/>
  <c r="AM268" i="14"/>
  <c r="G268" i="14"/>
  <c r="AT256" i="14"/>
  <c r="F260" i="14"/>
  <c r="N262" i="14"/>
  <c r="AD264" i="14"/>
  <c r="AT266" i="14"/>
  <c r="BB268" i="14"/>
  <c r="I178" i="14"/>
  <c r="Q180" i="14"/>
  <c r="U182" i="14"/>
  <c r="Y184" i="14"/>
  <c r="AC186" i="14"/>
  <c r="I190" i="14"/>
  <c r="Q192" i="14"/>
  <c r="AC194" i="14"/>
  <c r="I198" i="14"/>
  <c r="M200" i="14"/>
  <c r="S201" i="14"/>
  <c r="M202" i="14"/>
  <c r="S203" i="14"/>
  <c r="Q204" i="14"/>
  <c r="W205" i="14"/>
  <c r="M206" i="14"/>
  <c r="S207" i="14"/>
  <c r="I208" i="14"/>
  <c r="K209" i="14"/>
  <c r="AU209" i="14"/>
  <c r="AW210" i="14"/>
  <c r="AI211" i="14"/>
  <c r="Y212" i="14"/>
  <c r="AA213" i="14"/>
  <c r="Q214" i="14"/>
  <c r="S215" i="14"/>
  <c r="I216" i="14"/>
  <c r="K217" i="14"/>
  <c r="AU217" i="14"/>
  <c r="AW218" i="14"/>
  <c r="AM219" i="14"/>
  <c r="G221" i="14"/>
  <c r="AM221" i="14"/>
  <c r="AW222" i="14"/>
  <c r="AI223" i="14"/>
  <c r="AC224" i="14"/>
  <c r="AI225" i="14"/>
  <c r="Y226" i="14"/>
  <c r="AA227" i="14"/>
  <c r="Q228" i="14"/>
  <c r="S229" i="14"/>
  <c r="I230" i="14"/>
  <c r="K231" i="14"/>
  <c r="AU231" i="14"/>
  <c r="AW232" i="14"/>
  <c r="AI233" i="14"/>
  <c r="Y234" i="14"/>
  <c r="AA235" i="14"/>
  <c r="Q236" i="14"/>
  <c r="S237" i="14"/>
  <c r="I238" i="14"/>
  <c r="K239" i="14"/>
  <c r="AU239" i="14"/>
  <c r="AW240" i="14"/>
  <c r="AI241" i="14"/>
  <c r="Y242" i="14"/>
  <c r="AA243" i="14"/>
  <c r="Q244" i="14"/>
  <c r="S245" i="14"/>
  <c r="I246" i="14"/>
  <c r="K247" i="14"/>
  <c r="AU247" i="14"/>
  <c r="AW248" i="14"/>
  <c r="AI249" i="14"/>
  <c r="Y250" i="14"/>
  <c r="AM251" i="14"/>
  <c r="Q254" i="14"/>
  <c r="BC361" i="14"/>
  <c r="AX333" i="14"/>
  <c r="AA328" i="14"/>
  <c r="BA320" i="14"/>
  <c r="BB315" i="14"/>
  <c r="AV307" i="14"/>
  <c r="AZ289" i="14"/>
  <c r="AX264" i="14"/>
  <c r="BA228" i="14"/>
  <c r="AW179" i="14"/>
  <c r="AB208" i="14"/>
  <c r="AZ337" i="14"/>
  <c r="AZ360" i="14"/>
  <c r="BB303" i="14"/>
  <c r="O361" i="14"/>
  <c r="AG379" i="14"/>
  <c r="BA192" i="14"/>
  <c r="BA200" i="14"/>
  <c r="BC215" i="14"/>
  <c r="BC241" i="14"/>
  <c r="BB259" i="14"/>
  <c r="BB275" i="14"/>
  <c r="BC370" i="14"/>
  <c r="V219" i="14"/>
  <c r="BB223" i="14"/>
  <c r="K372" i="14"/>
  <c r="H354" i="14"/>
  <c r="AP183" i="14"/>
  <c r="AT222" i="14"/>
  <c r="AA306" i="14"/>
  <c r="AA372" i="14"/>
  <c r="AL368" i="14"/>
  <c r="G263" i="14"/>
  <c r="AU360" i="14"/>
  <c r="T184" i="14"/>
  <c r="X200" i="14"/>
  <c r="BC208" i="14"/>
  <c r="AA240" i="14"/>
  <c r="W354" i="14"/>
  <c r="AL370" i="14"/>
  <c r="O192" i="14"/>
  <c r="AV204" i="14"/>
  <c r="AX239" i="14"/>
  <c r="J251" i="14"/>
  <c r="AU275" i="14"/>
  <c r="AW371" i="14"/>
  <c r="F287" i="14"/>
  <c r="AE323" i="14"/>
  <c r="Z344" i="14"/>
  <c r="BC360" i="14"/>
  <c r="H371" i="14"/>
  <c r="AR198" i="14"/>
  <c r="N208" i="14"/>
  <c r="X228" i="14"/>
  <c r="AI250" i="14"/>
  <c r="AX314" i="14"/>
  <c r="S354" i="14"/>
  <c r="AP364" i="14"/>
  <c r="AM372" i="14"/>
  <c r="AM381" i="14"/>
  <c r="AM385" i="14"/>
  <c r="S196" i="14"/>
  <c r="X212" i="14"/>
  <c r="Z231" i="14"/>
  <c r="G248" i="14"/>
  <c r="AY180" i="14"/>
  <c r="AX183" i="14"/>
  <c r="AI196" i="14"/>
  <c r="AZ200" i="14"/>
  <c r="AE206" i="14"/>
  <c r="AX215" i="14"/>
  <c r="AM228" i="14"/>
  <c r="BB230" i="14"/>
  <c r="AM238" i="14"/>
  <c r="Z247" i="14"/>
  <c r="AE176" i="14"/>
  <c r="V182" i="14"/>
  <c r="F186" i="14"/>
  <c r="AZ192" i="14"/>
  <c r="X196" i="14"/>
  <c r="AD200" i="14"/>
  <c r="AX203" i="14"/>
  <c r="R206" i="14"/>
  <c r="AE208" i="14"/>
  <c r="V213" i="14"/>
  <c r="Z220" i="14"/>
  <c r="AR228" i="14"/>
  <c r="BC230" i="14"/>
  <c r="O236" i="14"/>
  <c r="AZ240" i="14"/>
  <c r="AX176" i="14"/>
  <c r="AI182" i="14"/>
  <c r="AD186" i="14"/>
  <c r="N194" i="14"/>
  <c r="G200" i="14"/>
  <c r="J203" i="14"/>
  <c r="BB204" i="14"/>
  <c r="S208" i="14"/>
  <c r="S212" i="14"/>
  <c r="L222" i="14"/>
  <c r="AT228" i="14"/>
  <c r="AI234" i="14"/>
  <c r="F239" i="14"/>
  <c r="BA246" i="14"/>
  <c r="AU246" i="14"/>
  <c r="AZ253" i="14"/>
  <c r="O263" i="14"/>
  <c r="AR271" i="14"/>
  <c r="W291" i="14"/>
  <c r="K303" i="14"/>
  <c r="AF315" i="14"/>
  <c r="S346" i="14"/>
  <c r="AC351" i="14"/>
  <c r="AR352" i="14"/>
  <c r="AE255" i="14"/>
  <c r="X267" i="14"/>
  <c r="BC275" i="14"/>
  <c r="BC295" i="14"/>
  <c r="H306" i="14"/>
  <c r="BB310" i="14"/>
  <c r="AF338" i="14"/>
  <c r="AB346" i="14"/>
  <c r="AR259" i="14"/>
  <c r="H267" i="14"/>
  <c r="X275" i="14"/>
  <c r="AD295" i="14"/>
  <c r="K306" i="14"/>
  <c r="W311" i="14"/>
  <c r="N317" i="14"/>
  <c r="AU324" i="14"/>
  <c r="J338" i="14"/>
  <c r="AO341" i="14"/>
  <c r="AX345" i="14"/>
  <c r="P348" i="14"/>
  <c r="AU348" i="14"/>
  <c r="AE287" i="14"/>
  <c r="J303" i="14"/>
  <c r="K310" i="14"/>
  <c r="X315" i="14"/>
  <c r="O323" i="14"/>
  <c r="M335" i="14"/>
  <c r="Z342" i="14"/>
  <c r="AP350" i="14"/>
  <c r="AN354" i="14"/>
  <c r="AN358" i="14"/>
  <c r="AA362" i="14"/>
  <c r="AB366" i="14"/>
  <c r="AI370" i="14"/>
  <c r="AP373" i="14"/>
  <c r="AU377" i="14"/>
  <c r="BC386" i="14"/>
  <c r="K366" i="14"/>
  <c r="AD373" i="14"/>
  <c r="AY377" i="14"/>
  <c r="AU358" i="14"/>
  <c r="AY373" i="14"/>
  <c r="AL377" i="14"/>
  <c r="AR356" i="14"/>
  <c r="AU362" i="14"/>
  <c r="AW366" i="14"/>
  <c r="X371" i="14"/>
  <c r="L375" i="14"/>
  <c r="AP377" i="14"/>
  <c r="O385" i="14"/>
  <c r="AU188" i="14"/>
  <c r="AR178" i="14"/>
  <c r="O180" i="14"/>
  <c r="O184" i="14"/>
  <c r="Q187" i="14"/>
  <c r="AP188" i="14"/>
  <c r="AR190" i="14"/>
  <c r="AP192" i="14"/>
  <c r="AF198" i="14"/>
  <c r="AL198" i="14"/>
  <c r="AD207" i="14"/>
  <c r="AY218" i="14"/>
  <c r="BC218" i="14"/>
  <c r="G218" i="14"/>
  <c r="K218" i="14"/>
  <c r="AD220" i="14"/>
  <c r="W220" i="14"/>
  <c r="V220" i="14"/>
  <c r="AF224" i="14"/>
  <c r="AE224" i="14"/>
  <c r="AD224" i="14"/>
  <c r="AV226" i="14"/>
  <c r="AU226" i="14"/>
  <c r="AL226" i="14"/>
  <c r="AD226" i="14"/>
  <c r="T277" i="14"/>
  <c r="AZ277" i="14"/>
  <c r="AY277" i="14"/>
  <c r="AZ188" i="14"/>
  <c r="AT211" i="14"/>
  <c r="AT233" i="14"/>
  <c r="H176" i="14"/>
  <c r="G178" i="14"/>
  <c r="F179" i="14"/>
  <c r="AB180" i="14"/>
  <c r="AX181" i="14"/>
  <c r="BC182" i="14"/>
  <c r="AB184" i="14"/>
  <c r="AA186" i="14"/>
  <c r="G188" i="14"/>
  <c r="BC188" i="14"/>
  <c r="AY190" i="14"/>
  <c r="AX192" i="14"/>
  <c r="AF194" i="14"/>
  <c r="O196" i="14"/>
  <c r="V198" i="14"/>
  <c r="I199" i="14"/>
  <c r="AM220" i="14"/>
  <c r="N187" i="14"/>
  <c r="AD205" i="14"/>
  <c r="AN216" i="14"/>
  <c r="AM216" i="14"/>
  <c r="AR216" i="14"/>
  <c r="AV232" i="14"/>
  <c r="AA232" i="14"/>
  <c r="AY232" i="14"/>
  <c r="AP176" i="14"/>
  <c r="AN178" i="14"/>
  <c r="S180" i="14"/>
  <c r="R181" i="14"/>
  <c r="AY182" i="14"/>
  <c r="AL184" i="14"/>
  <c r="AI186" i="14"/>
  <c r="N188" i="14"/>
  <c r="N190" i="14"/>
  <c r="N192" i="14"/>
  <c r="Z193" i="14"/>
  <c r="BB194" i="14"/>
  <c r="W198" i="14"/>
  <c r="BB213" i="14"/>
  <c r="J213" i="14"/>
  <c r="AP224" i="14"/>
  <c r="AA202" i="14"/>
  <c r="G210" i="14"/>
  <c r="H212" i="14"/>
  <c r="G214" i="14"/>
  <c r="BC214" i="14"/>
  <c r="N222" i="14"/>
  <c r="AP223" i="14"/>
  <c r="AL227" i="14"/>
  <c r="AU236" i="14"/>
  <c r="N256" i="14"/>
  <c r="AV200" i="14"/>
  <c r="AB202" i="14"/>
  <c r="J204" i="14"/>
  <c r="L206" i="14"/>
  <c r="O208" i="14"/>
  <c r="AD209" i="14"/>
  <c r="AU210" i="14"/>
  <c r="AU212" i="14"/>
  <c r="AT214" i="14"/>
  <c r="Z219" i="14"/>
  <c r="AA222" i="14"/>
  <c r="AL225" i="14"/>
  <c r="AD237" i="14"/>
  <c r="AL245" i="14"/>
  <c r="BB255" i="14"/>
  <c r="AI255" i="14"/>
  <c r="O255" i="14"/>
  <c r="AE331" i="14"/>
  <c r="L331" i="14"/>
  <c r="X331" i="14"/>
  <c r="S202" i="14"/>
  <c r="BB209" i="14"/>
  <c r="BB210" i="14"/>
  <c r="BB212" i="14"/>
  <c r="AZ214" i="14"/>
  <c r="AB222" i="14"/>
  <c r="AP225" i="14"/>
  <c r="AM244" i="14"/>
  <c r="S244" i="14"/>
  <c r="AN244" i="14"/>
  <c r="AU257" i="14"/>
  <c r="X257" i="14"/>
  <c r="AD299" i="14"/>
  <c r="J299" i="14"/>
  <c r="W299" i="14"/>
  <c r="S327" i="14"/>
  <c r="AV327" i="14"/>
  <c r="T327" i="14"/>
  <c r="AN228" i="14"/>
  <c r="Z230" i="14"/>
  <c r="L234" i="14"/>
  <c r="L238" i="14"/>
  <c r="T240" i="14"/>
  <c r="S242" i="14"/>
  <c r="L246" i="14"/>
  <c r="H248" i="14"/>
  <c r="AT249" i="14"/>
  <c r="BB252" i="14"/>
  <c r="AT254" i="14"/>
  <c r="W261" i="14"/>
  <c r="AU263" i="14"/>
  <c r="AB228" i="14"/>
  <c r="J230" i="14"/>
  <c r="R231" i="14"/>
  <c r="AZ234" i="14"/>
  <c r="AR238" i="14"/>
  <c r="AY240" i="14"/>
  <c r="N243" i="14"/>
  <c r="AZ246" i="14"/>
  <c r="AV248" i="14"/>
  <c r="AR250" i="14"/>
  <c r="AV253" i="14"/>
  <c r="G261" i="14"/>
  <c r="AB263" i="14"/>
  <c r="K265" i="14"/>
  <c r="AN265" i="14"/>
  <c r="AU269" i="14"/>
  <c r="X269" i="14"/>
  <c r="AA298" i="14"/>
  <c r="H298" i="14"/>
  <c r="BB311" i="14"/>
  <c r="AJ311" i="14"/>
  <c r="P311" i="14"/>
  <c r="R328" i="14"/>
  <c r="AV328" i="14"/>
  <c r="W242" i="14"/>
  <c r="AE248" i="14"/>
  <c r="AE253" i="14"/>
  <c r="AY259" i="14"/>
  <c r="AM273" i="14"/>
  <c r="S273" i="14"/>
  <c r="AN273" i="14"/>
  <c r="AZ286" i="14"/>
  <c r="AF286" i="14"/>
  <c r="AW311" i="14"/>
  <c r="K271" i="14"/>
  <c r="AM275" i="14"/>
  <c r="P290" i="14"/>
  <c r="AH291" i="14"/>
  <c r="AW294" i="14"/>
  <c r="X302" i="14"/>
  <c r="AQ306" i="14"/>
  <c r="AY307" i="14"/>
  <c r="AA315" i="14"/>
  <c r="AY316" i="14"/>
  <c r="J320" i="14"/>
  <c r="X323" i="14"/>
  <c r="AM324" i="14"/>
  <c r="W271" i="14"/>
  <c r="AY275" i="14"/>
  <c r="AA290" i="14"/>
  <c r="AQ291" i="14"/>
  <c r="R295" i="14"/>
  <c r="O307" i="14"/>
  <c r="W312" i="14"/>
  <c r="O316" i="14"/>
  <c r="T319" i="14"/>
  <c r="AI320" i="14"/>
  <c r="R324" i="14"/>
  <c r="AH340" i="14"/>
  <c r="P340" i="14"/>
  <c r="F340" i="14"/>
  <c r="AM345" i="14"/>
  <c r="BC287" i="14"/>
  <c r="V291" i="14"/>
  <c r="AJ294" i="14"/>
  <c r="AZ295" i="14"/>
  <c r="V303" i="14"/>
  <c r="AM306" i="14"/>
  <c r="AU307" i="14"/>
  <c r="Z312" i="14"/>
  <c r="AE315" i="14"/>
  <c r="BC316" i="14"/>
  <c r="AM319" i="14"/>
  <c r="BC320" i="14"/>
  <c r="S324" i="14"/>
  <c r="AJ334" i="14"/>
  <c r="AN334" i="14"/>
  <c r="AU334" i="14"/>
  <c r="AA334" i="14"/>
  <c r="Z338" i="14"/>
  <c r="AD338" i="14"/>
  <c r="AH338" i="14"/>
  <c r="L340" i="14"/>
  <c r="AD350" i="14"/>
  <c r="AH350" i="14"/>
  <c r="AQ350" i="14"/>
  <c r="Z350" i="14"/>
  <c r="AQ342" i="14"/>
  <c r="BA344" i="14"/>
  <c r="AQ353" i="14"/>
  <c r="AQ357" i="14"/>
  <c r="AQ365" i="14"/>
  <c r="AG374" i="14"/>
  <c r="AO374" i="14"/>
  <c r="AI333" i="14"/>
  <c r="AG339" i="14"/>
  <c r="AM342" i="14"/>
  <c r="AU344" i="14"/>
  <c r="AP346" i="14"/>
  <c r="G357" i="14"/>
  <c r="N380" i="14"/>
  <c r="G380" i="14"/>
  <c r="BA380" i="14"/>
  <c r="Y333" i="14"/>
  <c r="W339" i="14"/>
  <c r="AD342" i="14"/>
  <c r="AF344" i="14"/>
  <c r="AF346" i="14"/>
  <c r="L348" i="14"/>
  <c r="AN352" i="14"/>
  <c r="AD352" i="14"/>
  <c r="S357" i="14"/>
  <c r="AL354" i="14"/>
  <c r="AU356" i="14"/>
  <c r="AP358" i="14"/>
  <c r="AY360" i="14"/>
  <c r="AB362" i="14"/>
  <c r="AJ364" i="14"/>
  <c r="AI366" i="14"/>
  <c r="AN368" i="14"/>
  <c r="AH354" i="14"/>
  <c r="AN356" i="14"/>
  <c r="AL358" i="14"/>
  <c r="AR360" i="14"/>
  <c r="X362" i="14"/>
  <c r="AB364" i="14"/>
  <c r="AE366" i="14"/>
  <c r="AH368" i="14"/>
  <c r="S369" i="14"/>
  <c r="F378" i="14"/>
  <c r="AY362" i="14"/>
  <c r="L370" i="14"/>
  <c r="T371" i="14"/>
  <c r="AW372" i="14"/>
  <c r="AB375" i="14"/>
  <c r="K377" i="14"/>
  <c r="J381" i="14"/>
  <c r="AY382" i="14"/>
  <c r="R385" i="14"/>
  <c r="K381" i="14"/>
  <c r="X384" i="14"/>
  <c r="AQ385" i="14"/>
  <c r="AV370" i="14"/>
  <c r="BA372" i="14"/>
  <c r="X375" i="14"/>
  <c r="AR376" i="14"/>
  <c r="M379" i="14"/>
  <c r="J382" i="14"/>
  <c r="AQ384" i="14"/>
  <c r="R386" i="14"/>
  <c r="AJ273" i="14"/>
  <c r="AJ257" i="14"/>
  <c r="AJ242" i="14"/>
  <c r="AJ226" i="14"/>
  <c r="AJ225" i="14"/>
  <c r="AJ209" i="14"/>
  <c r="AJ191" i="14"/>
  <c r="T177" i="14"/>
  <c r="AM179" i="14"/>
  <c r="G179" i="14"/>
  <c r="J185" i="14"/>
  <c r="R189" i="14"/>
  <c r="V193" i="14"/>
  <c r="I197" i="14"/>
  <c r="AT199" i="14"/>
  <c r="AI177" i="14"/>
  <c r="U177" i="14"/>
  <c r="BC185" i="14"/>
  <c r="S185" i="14"/>
  <c r="AF185" i="14"/>
  <c r="AC185" i="14"/>
  <c r="AE189" i="14"/>
  <c r="AR189" i="14"/>
  <c r="M189" i="14"/>
  <c r="AJ192" i="14"/>
  <c r="W195" i="14"/>
  <c r="AN195" i="14"/>
  <c r="AC195" i="14"/>
  <c r="F177" i="14"/>
  <c r="BB177" i="14"/>
  <c r="BB189" i="14"/>
  <c r="W191" i="14"/>
  <c r="AN191" i="14"/>
  <c r="AC191" i="14"/>
  <c r="AY197" i="14"/>
  <c r="O197" i="14"/>
  <c r="AB197" i="14"/>
  <c r="BA197" i="14"/>
  <c r="AC177" i="14"/>
  <c r="AJ179" i="14"/>
  <c r="AE181" i="14"/>
  <c r="AR181" i="14"/>
  <c r="AD181" i="14"/>
  <c r="AI183" i="14"/>
  <c r="AR183" i="14"/>
  <c r="M183" i="14"/>
  <c r="AW185" i="14"/>
  <c r="W187" i="14"/>
  <c r="AN187" i="14"/>
  <c r="U187" i="14"/>
  <c r="N191" i="14"/>
  <c r="AU193" i="14"/>
  <c r="K193" i="14"/>
  <c r="X193" i="14"/>
  <c r="AJ194" i="14"/>
  <c r="AD197" i="14"/>
  <c r="AI199" i="14"/>
  <c r="AZ199" i="14"/>
  <c r="L199" i="14"/>
  <c r="L201" i="14"/>
  <c r="AZ201" i="14"/>
  <c r="AV203" i="14"/>
  <c r="AN205" i="14"/>
  <c r="AB207" i="14"/>
  <c r="X209" i="14"/>
  <c r="L211" i="14"/>
  <c r="AZ211" i="14"/>
  <c r="AR213" i="14"/>
  <c r="AF215" i="14"/>
  <c r="X217" i="14"/>
  <c r="L219" i="14"/>
  <c r="L221" i="14"/>
  <c r="H223" i="14"/>
  <c r="H225" i="14"/>
  <c r="AZ225" i="14"/>
  <c r="AR227" i="14"/>
  <c r="AF229" i="14"/>
  <c r="T231" i="14"/>
  <c r="AZ231" i="14"/>
  <c r="AL232" i="14"/>
  <c r="X233" i="14"/>
  <c r="F234" i="14"/>
  <c r="AP234" i="14"/>
  <c r="AB235" i="14"/>
  <c r="J236" i="14"/>
  <c r="AT236" i="14"/>
  <c r="AF237" i="14"/>
  <c r="N238" i="14"/>
  <c r="AX238" i="14"/>
  <c r="AJ239" i="14"/>
  <c r="R240" i="14"/>
  <c r="BB240" i="14"/>
  <c r="AN241" i="14"/>
  <c r="V242" i="14"/>
  <c r="L243" i="14"/>
  <c r="AV243" i="14"/>
  <c r="AL244" i="14"/>
  <c r="X245" i="14"/>
  <c r="F246" i="14"/>
  <c r="AT246" i="14"/>
  <c r="AF247" i="14"/>
  <c r="N248" i="14"/>
  <c r="AX248" i="14"/>
  <c r="AJ249" i="14"/>
  <c r="R250" i="14"/>
  <c r="BB250" i="14"/>
  <c r="Z252" i="14"/>
  <c r="Z256" i="14"/>
  <c r="Z260" i="14"/>
  <c r="Z264" i="14"/>
  <c r="Z268" i="14"/>
  <c r="AW201" i="14"/>
  <c r="AW203" i="14"/>
  <c r="AW205" i="14"/>
  <c r="AW207" i="14"/>
  <c r="AW209" i="14"/>
  <c r="AW211" i="14"/>
  <c r="AW213" i="14"/>
  <c r="AW215" i="14"/>
  <c r="AW217" i="14"/>
  <c r="AW219" i="14"/>
  <c r="AW221" i="14"/>
  <c r="AW223" i="14"/>
  <c r="AW225" i="14"/>
  <c r="AW227" i="14"/>
  <c r="AW229" i="14"/>
  <c r="BA231" i="14"/>
  <c r="BA233" i="14"/>
  <c r="BA235" i="14"/>
  <c r="I239" i="14"/>
  <c r="I241" i="14"/>
  <c r="I243" i="14"/>
  <c r="I245" i="14"/>
  <c r="I247" i="14"/>
  <c r="I249" i="14"/>
  <c r="BB251" i="14"/>
  <c r="R251" i="14"/>
  <c r="M251" i="14"/>
  <c r="AN252" i="14"/>
  <c r="AY252" i="14"/>
  <c r="K252" i="14"/>
  <c r="AR254" i="14"/>
  <c r="BC254" i="14"/>
  <c r="O254" i="14"/>
  <c r="AV256" i="14"/>
  <c r="L256" i="14"/>
  <c r="AA256" i="14"/>
  <c r="AC256" i="14"/>
  <c r="AB258" i="14"/>
  <c r="AM258" i="14"/>
  <c r="G258" i="14"/>
  <c r="AN260" i="14"/>
  <c r="BC260" i="14"/>
  <c r="S260" i="14"/>
  <c r="AZ262" i="14"/>
  <c r="T262" i="14"/>
  <c r="AE262" i="14"/>
  <c r="U262" i="14"/>
  <c r="AF264" i="14"/>
  <c r="AU264" i="14"/>
  <c r="K264" i="14"/>
  <c r="AR266" i="14"/>
  <c r="H266" i="14"/>
  <c r="W266" i="14"/>
  <c r="BA266" i="14"/>
  <c r="X268" i="14"/>
  <c r="AI268" i="14"/>
  <c r="M268" i="14"/>
  <c r="BB256" i="14"/>
  <c r="N260" i="14"/>
  <c r="V262" i="14"/>
  <c r="AL264" i="14"/>
  <c r="BB266" i="14"/>
  <c r="I176" i="14"/>
  <c r="M178" i="14"/>
  <c r="U180" i="14"/>
  <c r="Y182" i="14"/>
  <c r="AC184" i="14"/>
  <c r="AW186" i="14"/>
  <c r="M190" i="14"/>
  <c r="U192" i="14"/>
  <c r="AW194" i="14"/>
  <c r="M198" i="14"/>
  <c r="Q200" i="14"/>
  <c r="W201" i="14"/>
  <c r="Q202" i="14"/>
  <c r="W203" i="14"/>
  <c r="U204" i="14"/>
  <c r="AA205" i="14"/>
  <c r="Q206" i="14"/>
  <c r="W207" i="14"/>
  <c r="M208" i="14"/>
  <c r="BA336" i="14"/>
  <c r="BB323" i="14"/>
  <c r="AW310" i="14"/>
  <c r="BA292" i="14"/>
  <c r="AZ270" i="14"/>
  <c r="BA250" i="14"/>
  <c r="BA240" i="14"/>
  <c r="BA234" i="14"/>
  <c r="BA222" i="14"/>
  <c r="BA202" i="14"/>
  <c r="BA182" i="14"/>
  <c r="AD227" i="14"/>
  <c r="AM339" i="14"/>
  <c r="G385" i="14"/>
  <c r="BA304" i="14"/>
  <c r="BA363" i="14"/>
  <c r="G381" i="14"/>
  <c r="BB193" i="14"/>
  <c r="AU208" i="14"/>
  <c r="AP216" i="14"/>
  <c r="BC243" i="14"/>
  <c r="BB261" i="14"/>
  <c r="R307" i="14"/>
  <c r="BC372" i="14"/>
  <c r="AV250" i="14"/>
  <c r="R237" i="14"/>
  <c r="AA182" i="14"/>
  <c r="AQ372" i="14"/>
  <c r="N189" i="14"/>
  <c r="H240" i="14"/>
  <c r="L314" i="14"/>
  <c r="AT180" i="14"/>
  <c r="AD189" i="14"/>
  <c r="G290" i="14"/>
  <c r="H290" i="14"/>
  <c r="N185" i="14"/>
  <c r="AU202" i="14"/>
  <c r="AL210" i="14"/>
  <c r="V243" i="14"/>
  <c r="AU354" i="14"/>
  <c r="T180" i="14"/>
  <c r="Q193" i="14"/>
  <c r="G208" i="14"/>
  <c r="G240" i="14"/>
  <c r="N252" i="14"/>
  <c r="AP317" i="14"/>
  <c r="AT184" i="14"/>
  <c r="F291" i="14"/>
  <c r="AL324" i="14"/>
  <c r="N348" i="14"/>
  <c r="AA361" i="14"/>
  <c r="Q379" i="14"/>
  <c r="R200" i="14"/>
  <c r="AD208" i="14"/>
  <c r="AZ236" i="14"/>
  <c r="AZ259" i="14"/>
  <c r="J317" i="14"/>
  <c r="AP354" i="14"/>
  <c r="H370" i="14"/>
  <c r="H375" i="14"/>
  <c r="BA382" i="14"/>
  <c r="BA386" i="14"/>
  <c r="AF196" i="14"/>
  <c r="AX212" i="14"/>
  <c r="T234" i="14"/>
  <c r="F176" i="14"/>
  <c r="N181" i="14"/>
  <c r="L186" i="14"/>
  <c r="AV196" i="14"/>
  <c r="Z202" i="14"/>
  <c r="AR206" i="14"/>
  <c r="AD219" i="14"/>
  <c r="AY228" i="14"/>
  <c r="F231" i="14"/>
  <c r="AD241" i="14"/>
  <c r="AX247" i="14"/>
  <c r="AT176" i="14"/>
  <c r="AF182" i="14"/>
  <c r="N186" i="14"/>
  <c r="AW193" i="14"/>
  <c r="AN196" i="14"/>
  <c r="AM200" i="14"/>
  <c r="K204" i="14"/>
  <c r="Z206" i="14"/>
  <c r="AR208" i="14"/>
  <c r="R214" i="14"/>
  <c r="G222" i="14"/>
  <c r="BC228" i="14"/>
  <c r="J231" i="14"/>
  <c r="AP237" i="14"/>
  <c r="F241" i="14"/>
  <c r="V179" i="14"/>
  <c r="AV182" i="14"/>
  <c r="AR186" i="14"/>
  <c r="Z194" i="14"/>
  <c r="N200" i="14"/>
  <c r="AD203" i="14"/>
  <c r="K206" i="14"/>
  <c r="Z208" i="14"/>
  <c r="AR212" i="14"/>
  <c r="AL222" i="14"/>
  <c r="AD229" i="14"/>
  <c r="BC234" i="14"/>
  <c r="AL239" i="14"/>
  <c r="AM246" i="14"/>
  <c r="AY244" i="14"/>
  <c r="AL254" i="14"/>
  <c r="AZ263" i="14"/>
  <c r="L273" i="14"/>
  <c r="G294" i="14"/>
  <c r="W303" i="14"/>
  <c r="L319" i="14"/>
  <c r="H346" i="14"/>
  <c r="AT351" i="14"/>
  <c r="V249" i="14"/>
  <c r="AY257" i="14"/>
  <c r="AR267" i="14"/>
  <c r="AV287" i="14"/>
  <c r="G302" i="14"/>
  <c r="S306" i="14"/>
  <c r="H315" i="14"/>
  <c r="BB342" i="14"/>
  <c r="AY346" i="14"/>
  <c r="S261" i="14"/>
  <c r="AA267" i="14"/>
  <c r="AR275" i="14"/>
  <c r="H302" i="14"/>
  <c r="W306" i="14"/>
  <c r="AM312" i="14"/>
  <c r="G319" i="14"/>
  <c r="BC328" i="14"/>
  <c r="AL338" i="14"/>
  <c r="H342" i="14"/>
  <c r="AG345" i="14"/>
  <c r="F348" i="14"/>
  <c r="AO351" i="14"/>
  <c r="AE290" i="14"/>
  <c r="S303" i="14"/>
  <c r="W310" i="14"/>
  <c r="K316" i="14"/>
  <c r="AV323" i="14"/>
  <c r="AH335" i="14"/>
  <c r="R346" i="14"/>
  <c r="O350" i="14"/>
  <c r="AZ354" i="14"/>
  <c r="AZ358" i="14"/>
  <c r="AZ362" i="14"/>
  <c r="AM366" i="14"/>
  <c r="AU370" i="14"/>
  <c r="T375" i="14"/>
  <c r="AX379" i="14"/>
  <c r="R356" i="14"/>
  <c r="V366" i="14"/>
  <c r="AU373" i="14"/>
  <c r="AE381" i="14"/>
  <c r="L366" i="14"/>
  <c r="Y374" i="14"/>
  <c r="BC377" i="14"/>
  <c r="G358" i="14"/>
  <c r="N364" i="14"/>
  <c r="N368" i="14"/>
  <c r="O372" i="14"/>
  <c r="AN375" i="14"/>
  <c r="AO379" i="14"/>
  <c r="AV385" i="14"/>
  <c r="BB216" i="14"/>
  <c r="AX178" i="14"/>
  <c r="V180" i="14"/>
  <c r="V184" i="14"/>
  <c r="Z187" i="14"/>
  <c r="AV188" i="14"/>
  <c r="AX190" i="14"/>
  <c r="AV192" i="14"/>
  <c r="Z198" i="14"/>
  <c r="AT198" i="14"/>
  <c r="N207" i="14"/>
  <c r="AT218" i="14"/>
  <c r="AX218" i="14"/>
  <c r="BB218" i="14"/>
  <c r="F218" i="14"/>
  <c r="X220" i="14"/>
  <c r="R220" i="14"/>
  <c r="O220" i="14"/>
  <c r="AA224" i="14"/>
  <c r="Z224" i="14"/>
  <c r="X224" i="14"/>
  <c r="AN226" i="14"/>
  <c r="AM226" i="14"/>
  <c r="X226" i="14"/>
  <c r="S226" i="14"/>
  <c r="K277" i="14"/>
  <c r="AR277" i="14"/>
  <c r="L277" i="14"/>
  <c r="BC211" i="14"/>
  <c r="Z211" i="14"/>
  <c r="Z233" i="14"/>
  <c r="O176" i="14"/>
  <c r="N178" i="14"/>
  <c r="Q179" i="14"/>
  <c r="AI180" i="14"/>
  <c r="J182" i="14"/>
  <c r="Q183" i="14"/>
  <c r="AI184" i="14"/>
  <c r="AF186" i="14"/>
  <c r="L188" i="14"/>
  <c r="G190" i="14"/>
  <c r="G192" i="14"/>
  <c r="BC192" i="14"/>
  <c r="AN194" i="14"/>
  <c r="V196" i="14"/>
  <c r="AB198" i="14"/>
  <c r="R199" i="14"/>
  <c r="K224" i="14"/>
  <c r="AX187" i="14"/>
  <c r="N205" i="14"/>
  <c r="AF216" i="14"/>
  <c r="AE216" i="14"/>
  <c r="AL216" i="14"/>
  <c r="AM232" i="14"/>
  <c r="S232" i="14"/>
  <c r="AE232" i="14"/>
  <c r="AV176" i="14"/>
  <c r="AU178" i="14"/>
  <c r="X180" i="14"/>
  <c r="AC181" i="14"/>
  <c r="R183" i="14"/>
  <c r="AR184" i="14"/>
  <c r="AP186" i="14"/>
  <c r="T188" i="14"/>
  <c r="V190" i="14"/>
  <c r="T192" i="14"/>
  <c r="K194" i="14"/>
  <c r="W196" i="14"/>
  <c r="AE198" i="14"/>
  <c r="AL213" i="14"/>
  <c r="W216" i="14"/>
  <c r="AB226" i="14"/>
  <c r="AF202" i="14"/>
  <c r="N210" i="14"/>
  <c r="N212" i="14"/>
  <c r="L214" i="14"/>
  <c r="V215" i="14"/>
  <c r="T222" i="14"/>
  <c r="BC227" i="14"/>
  <c r="BA236" i="14"/>
  <c r="AI236" i="14"/>
  <c r="F256" i="14"/>
  <c r="BB200" i="14"/>
  <c r="AL202" i="14"/>
  <c r="O204" i="14"/>
  <c r="S206" i="14"/>
  <c r="V208" i="14"/>
  <c r="AX209" i="14"/>
  <c r="AZ210" i="14"/>
  <c r="AZ212" i="14"/>
  <c r="AY214" i="14"/>
  <c r="AT219" i="14"/>
  <c r="AF222" i="14"/>
  <c r="N227" i="14"/>
  <c r="N237" i="14"/>
  <c r="N245" i="14"/>
  <c r="AV255" i="14"/>
  <c r="AA255" i="14"/>
  <c r="G255" i="14"/>
  <c r="W331" i="14"/>
  <c r="G331" i="14"/>
  <c r="J331" i="14"/>
  <c r="X202" i="14"/>
  <c r="K210" i="14"/>
  <c r="K212" i="14"/>
  <c r="J214" i="14"/>
  <c r="AX217" i="14"/>
  <c r="AI222" i="14"/>
  <c r="R227" i="14"/>
  <c r="AB244" i="14"/>
  <c r="H244" i="14"/>
  <c r="BB257" i="14"/>
  <c r="AI257" i="14"/>
  <c r="O257" i="14"/>
  <c r="V299" i="14"/>
  <c r="AY299" i="14"/>
  <c r="AV299" i="14"/>
  <c r="K327" i="14"/>
  <c r="AM327" i="14"/>
  <c r="AR327" i="14"/>
  <c r="AU228" i="14"/>
  <c r="AE230" i="14"/>
  <c r="W234" i="14"/>
  <c r="W238" i="14"/>
  <c r="AB240" i="14"/>
  <c r="AA242" i="14"/>
  <c r="W246" i="14"/>
  <c r="S248" i="14"/>
  <c r="L250" i="14"/>
  <c r="H253" i="14"/>
  <c r="H259" i="14"/>
  <c r="AE261" i="14"/>
  <c r="BC263" i="14"/>
  <c r="AI228" i="14"/>
  <c r="O230" i="14"/>
  <c r="AL231" i="14"/>
  <c r="F235" i="14"/>
  <c r="AZ238" i="14"/>
  <c r="R241" i="14"/>
  <c r="AL243" i="14"/>
  <c r="F247" i="14"/>
  <c r="N249" i="14"/>
  <c r="AZ250" i="14"/>
  <c r="V254" i="14"/>
  <c r="O261" i="14"/>
  <c r="AM263" i="14"/>
  <c r="BC265" i="14"/>
  <c r="BB269" i="14"/>
  <c r="AI269" i="14"/>
  <c r="O269" i="14"/>
  <c r="S298" i="14"/>
  <c r="AV298" i="14"/>
  <c r="AV311" i="14"/>
  <c r="AA311" i="14"/>
  <c r="H311" i="14"/>
  <c r="J328" i="14"/>
  <c r="AL328" i="14"/>
  <c r="AE242" i="14"/>
  <c r="AN248" i="14"/>
  <c r="AN253" i="14"/>
  <c r="L263" i="14"/>
  <c r="AB273" i="14"/>
  <c r="H273" i="14"/>
  <c r="BC286" i="14"/>
  <c r="AQ286" i="14"/>
  <c r="X286" i="14"/>
  <c r="K328" i="14"/>
  <c r="T271" i="14"/>
  <c r="AV275" i="14"/>
  <c r="X290" i="14"/>
  <c r="AP291" i="14"/>
  <c r="G295" i="14"/>
  <c r="AF302" i="14"/>
  <c r="AZ306" i="14"/>
  <c r="AF310" i="14"/>
  <c r="AI315" i="14"/>
  <c r="V317" i="14"/>
  <c r="R320" i="14"/>
  <c r="AF323" i="14"/>
  <c r="AV324" i="14"/>
  <c r="AE271" i="14"/>
  <c r="J287" i="14"/>
  <c r="AI290" i="14"/>
  <c r="AZ291" i="14"/>
  <c r="Z295" i="14"/>
  <c r="T307" i="14"/>
  <c r="AE312" i="14"/>
  <c r="W316" i="14"/>
  <c r="AB319" i="14"/>
  <c r="AQ320" i="14"/>
  <c r="Z324" i="14"/>
  <c r="Z340" i="14"/>
  <c r="H340" i="14"/>
  <c r="AJ340" i="14"/>
  <c r="W345" i="14"/>
  <c r="L290" i="14"/>
  <c r="AD291" i="14"/>
  <c r="AR294" i="14"/>
  <c r="L302" i="14"/>
  <c r="AD303" i="14"/>
  <c r="AV306" i="14"/>
  <c r="BC307" i="14"/>
  <c r="AL312" i="14"/>
  <c r="AM315" i="14"/>
  <c r="Q317" i="14"/>
  <c r="AV319" i="14"/>
  <c r="L323" i="14"/>
  <c r="AA324" i="14"/>
  <c r="AE334" i="14"/>
  <c r="AI334" i="14"/>
  <c r="AM334" i="14"/>
  <c r="AY334" i="14"/>
  <c r="T338" i="14"/>
  <c r="X338" i="14"/>
  <c r="AB338" i="14"/>
  <c r="AR340" i="14"/>
  <c r="X350" i="14"/>
  <c r="AB350" i="14"/>
  <c r="AL350" i="14"/>
  <c r="AV350" i="14"/>
  <c r="AW342" i="14"/>
  <c r="S347" i="14"/>
  <c r="AA353" i="14"/>
  <c r="AA357" i="14"/>
  <c r="AA365" i="14"/>
  <c r="V374" i="14"/>
  <c r="R374" i="14"/>
  <c r="AT333" i="14"/>
  <c r="AX339" i="14"/>
  <c r="AR342" i="14"/>
  <c r="BC344" i="14"/>
  <c r="AV346" i="14"/>
  <c r="AM357" i="14"/>
  <c r="H380" i="14"/>
  <c r="AV380" i="14"/>
  <c r="T380" i="14"/>
  <c r="AJ333" i="14"/>
  <c r="S341" i="14"/>
  <c r="AI342" i="14"/>
  <c r="AN344" i="14"/>
  <c r="AL346" i="14"/>
  <c r="T348" i="14"/>
  <c r="AF352" i="14"/>
  <c r="T352" i="14"/>
  <c r="AZ357" i="14"/>
  <c r="AQ354" i="14"/>
  <c r="BC356" i="14"/>
  <c r="AV358" i="14"/>
  <c r="S361" i="14"/>
  <c r="AJ362" i="14"/>
  <c r="AR364" i="14"/>
  <c r="AN366" i="14"/>
  <c r="AW368" i="14"/>
  <c r="AM354" i="14"/>
  <c r="AW356" i="14"/>
  <c r="AQ358" i="14"/>
  <c r="BA360" i="14"/>
  <c r="AD362" i="14"/>
  <c r="AL364" i="14"/>
  <c r="AJ366" i="14"/>
  <c r="AP368" i="14"/>
  <c r="W369" i="14"/>
  <c r="J362" i="14"/>
  <c r="L368" i="14"/>
  <c r="R370" i="14"/>
  <c r="AJ371" i="14"/>
  <c r="K373" i="14"/>
  <c r="AR375" i="14"/>
  <c r="S377" i="14"/>
  <c r="R381" i="14"/>
  <c r="H384" i="14"/>
  <c r="Z385" i="14"/>
  <c r="S381" i="14"/>
  <c r="AF384" i="14"/>
  <c r="J370" i="14"/>
  <c r="L371" i="14"/>
  <c r="G373" i="14"/>
  <c r="AJ375" i="14"/>
  <c r="BA376" i="14"/>
  <c r="F381" i="14"/>
  <c r="Z382" i="14"/>
  <c r="AZ384" i="14"/>
  <c r="AH386" i="14"/>
  <c r="AJ271" i="14"/>
  <c r="AJ255" i="14"/>
  <c r="AJ240" i="14"/>
  <c r="AJ224" i="14"/>
  <c r="AJ223" i="14"/>
  <c r="AJ207" i="14"/>
  <c r="AJ189" i="14"/>
  <c r="Y177" i="14"/>
  <c r="AI179" i="14"/>
  <c r="AD193" i="14"/>
  <c r="BA185" i="14"/>
  <c r="L177" i="14"/>
  <c r="X197" i="14"/>
  <c r="AN183" i="14"/>
  <c r="G193" i="14"/>
  <c r="H203" i="14"/>
  <c r="AN215" i="14"/>
  <c r="AJ229" i="14"/>
  <c r="N236" i="14"/>
  <c r="AR241" i="14"/>
  <c r="AJ247" i="14"/>
  <c r="AP260" i="14"/>
  <c r="BA211" i="14"/>
  <c r="BA227" i="14"/>
  <c r="M245" i="14"/>
  <c r="G252" i="14"/>
  <c r="X258" i="14"/>
  <c r="AA262" i="14"/>
  <c r="AZ268" i="14"/>
  <c r="F268" i="14"/>
  <c r="AC192" i="14"/>
  <c r="AE205" i="14"/>
  <c r="I210" i="14"/>
  <c r="AC212" i="14"/>
  <c r="K215" i="14"/>
  <c r="S217" i="14"/>
  <c r="AY219" i="14"/>
  <c r="Y222" i="14"/>
  <c r="G225" i="14"/>
  <c r="AC226" i="14"/>
  <c r="U228" i="14"/>
  <c r="M230" i="14"/>
  <c r="AY231" i="14"/>
  <c r="AM233" i="14"/>
  <c r="AE235" i="14"/>
  <c r="W237" i="14"/>
  <c r="O239" i="14"/>
  <c r="G241" i="14"/>
  <c r="AC242" i="14"/>
  <c r="U244" i="14"/>
  <c r="M246" i="14"/>
  <c r="AY247" i="14"/>
  <c r="AM249" i="14"/>
  <c r="AU251" i="14"/>
  <c r="I258" i="14"/>
  <c r="Y262" i="14"/>
  <c r="Q268" i="14"/>
  <c r="I272" i="14"/>
  <c r="Q274" i="14"/>
  <c r="AC276" i="14"/>
  <c r="AO288" i="14"/>
  <c r="AF289" i="14"/>
  <c r="AC292" i="14"/>
  <c r="X293" i="14"/>
  <c r="Q296" i="14"/>
  <c r="L297" i="14"/>
  <c r="I300" i="14"/>
  <c r="BB300" i="14"/>
  <c r="AW301" i="14"/>
  <c r="AX304" i="14"/>
  <c r="AR305" i="14"/>
  <c r="AO308" i="14"/>
  <c r="AJ309" i="14"/>
  <c r="AY318" i="14"/>
  <c r="F318" i="14"/>
  <c r="K318" i="14"/>
  <c r="N270" i="14"/>
  <c r="J272" i="14"/>
  <c r="F274" i="14"/>
  <c r="AX274" i="14"/>
  <c r="AT276" i="14"/>
  <c r="AP288" i="14"/>
  <c r="AG289" i="14"/>
  <c r="AD292" i="14"/>
  <c r="Y293" i="14"/>
  <c r="N296" i="14"/>
  <c r="I297" i="14"/>
  <c r="BB297" i="14"/>
  <c r="AU300" i="14"/>
  <c r="AX301" i="14"/>
  <c r="AP304" i="14"/>
  <c r="AG305" i="14"/>
  <c r="Z308" i="14"/>
  <c r="Y309" i="14"/>
  <c r="AQ313" i="14"/>
  <c r="AB313" i="14"/>
  <c r="BB313" i="14"/>
  <c r="Y253" i="14"/>
  <c r="BA255" i="14"/>
  <c r="Q259" i="14"/>
  <c r="Y261" i="14"/>
  <c r="BA263" i="14"/>
  <c r="U267" i="14"/>
  <c r="AC269" i="14"/>
  <c r="AM270" i="14"/>
  <c r="BA271" i="14"/>
  <c r="AU272" i="14"/>
  <c r="G274" i="14"/>
  <c r="BC274" i="14"/>
  <c r="K276" i="14"/>
  <c r="I277" i="14"/>
  <c r="U286" i="14"/>
  <c r="L287" i="14"/>
  <c r="G288" i="14"/>
  <c r="AZ288" i="14"/>
  <c r="AP289" i="14"/>
  <c r="AO290" i="14"/>
  <c r="AJ291" i="14"/>
  <c r="AI292" i="14"/>
  <c r="AH293" i="14"/>
  <c r="AC294" i="14"/>
  <c r="T295" i="14"/>
  <c r="O296" i="14"/>
  <c r="J297" i="14"/>
  <c r="AY297" i="14"/>
  <c r="AX298" i="14"/>
  <c r="AR299" i="14"/>
  <c r="AI300" i="14"/>
  <c r="AH301" i="14"/>
  <c r="AG302" i="14"/>
  <c r="X303" i="14"/>
  <c r="S304" i="14"/>
  <c r="N305" i="14"/>
  <c r="M306" i="14"/>
  <c r="X307" i="14"/>
  <c r="S308" i="14"/>
  <c r="J309" i="14"/>
  <c r="BC309" i="14"/>
  <c r="U310" i="14"/>
  <c r="AD313" i="14"/>
  <c r="Z314" i="14"/>
  <c r="AE314" i="14"/>
  <c r="AK314" i="14"/>
  <c r="N253" i="14"/>
  <c r="AX253" i="14"/>
  <c r="AL255" i="14"/>
  <c r="V257" i="14"/>
  <c r="J259" i="14"/>
  <c r="AT259" i="14"/>
  <c r="AD261" i="14"/>
  <c r="R263" i="14"/>
  <c r="F265" i="14"/>
  <c r="AP265" i="14"/>
  <c r="Z267" i="14"/>
  <c r="N269" i="14"/>
  <c r="AX269" i="14"/>
  <c r="AN270" i="14"/>
  <c r="Z271" i="14"/>
  <c r="T272" i="14"/>
  <c r="F273" i="14"/>
  <c r="AP273" i="14"/>
  <c r="AF274" i="14"/>
  <c r="R275" i="14"/>
  <c r="H276" i="14"/>
  <c r="AR276" i="14"/>
  <c r="AD277" i="14"/>
  <c r="R286" i="14"/>
  <c r="AY286" i="14"/>
  <c r="AK287" i="14"/>
  <c r="X288" i="14"/>
  <c r="K289" i="14"/>
  <c r="AQ289" i="14"/>
  <c r="AD290" i="14"/>
  <c r="Q291" i="14"/>
  <c r="AX291" i="14"/>
  <c r="AJ292" i="14"/>
  <c r="AE293" i="14"/>
  <c r="R294" i="14"/>
  <c r="AY294" i="14"/>
  <c r="AK295" i="14"/>
  <c r="X296" i="14"/>
  <c r="K297" i="14"/>
  <c r="AQ297" i="14"/>
  <c r="AD298" i="14"/>
  <c r="Q299" i="14"/>
  <c r="AX299" i="14"/>
  <c r="AN300" i="14"/>
  <c r="AA301" i="14"/>
  <c r="R302" i="14"/>
  <c r="AY302" i="14"/>
  <c r="AO303" i="14"/>
  <c r="AB304" i="14"/>
  <c r="O305" i="14"/>
  <c r="AV305" i="14"/>
  <c r="AL306" i="14"/>
  <c r="Y307" i="14"/>
  <c r="L308" i="14"/>
  <c r="AR308" i="14"/>
  <c r="AE309" i="14"/>
  <c r="R310" i="14"/>
  <c r="Q313" i="14"/>
  <c r="AF314" i="14"/>
  <c r="AE317" i="14"/>
  <c r="AR317" i="14"/>
  <c r="L317" i="14"/>
  <c r="L318" i="14"/>
  <c r="N311" i="14"/>
  <c r="AY311" i="14"/>
  <c r="AK312" i="14"/>
  <c r="V315" i="14"/>
  <c r="I316" i="14"/>
  <c r="AO316" i="14"/>
  <c r="V319" i="14"/>
  <c r="BC319" i="14"/>
  <c r="AK320" i="14"/>
  <c r="T321" i="14"/>
  <c r="BA321" i="14"/>
  <c r="AI322" i="14"/>
  <c r="V323" i="14"/>
  <c r="BC323" i="14"/>
  <c r="AK324" i="14"/>
  <c r="T325" i="14"/>
  <c r="BA325" i="14"/>
  <c r="AI326" i="14"/>
  <c r="V327" i="14"/>
  <c r="BC327" i="14"/>
  <c r="AK328" i="14"/>
  <c r="T329" i="14"/>
  <c r="K330" i="14"/>
  <c r="AQ330" i="14"/>
  <c r="AI331" i="14"/>
  <c r="AN332" i="14"/>
  <c r="AJ335" i="14"/>
  <c r="J335" i="14"/>
  <c r="I336" i="14"/>
  <c r="H337" i="14"/>
  <c r="AW339" i="14"/>
  <c r="P339" i="14"/>
  <c r="AH339" i="14"/>
  <c r="U339" i="14"/>
  <c r="AE341" i="14"/>
  <c r="AY345" i="14"/>
  <c r="R345" i="14"/>
  <c r="AJ345" i="14"/>
  <c r="M345" i="14"/>
  <c r="AE347" i="14"/>
  <c r="BA351" i="14"/>
  <c r="T351" i="14"/>
  <c r="AI351" i="14"/>
  <c r="BC351" i="14"/>
  <c r="R351" i="14"/>
  <c r="M321" i="14"/>
  <c r="AT321" i="14"/>
  <c r="AB322" i="14"/>
  <c r="M325" i="14"/>
  <c r="AX325" i="14"/>
  <c r="AF326" i="14"/>
  <c r="Q329" i="14"/>
  <c r="AX329" i="14"/>
  <c r="AF330" i="14"/>
  <c r="AD332" i="14"/>
  <c r="AE336" i="14"/>
  <c r="P336" i="14"/>
  <c r="O337" i="14"/>
  <c r="AN343" i="14"/>
  <c r="H343" i="14"/>
  <c r="Z343" i="14"/>
  <c r="AC343" i="14"/>
  <c r="AQ349" i="14"/>
  <c r="AL321" i="14"/>
  <c r="U322" i="14"/>
  <c r="BB322" i="14"/>
  <c r="AL325" i="14"/>
  <c r="U326" i="14"/>
  <c r="BB326" i="14"/>
  <c r="AP329" i="14"/>
  <c r="AC330" i="14"/>
  <c r="AQ332" i="14"/>
  <c r="K332" i="14"/>
  <c r="AP332" i="14"/>
  <c r="AL336" i="14"/>
  <c r="AH337" i="14"/>
  <c r="BA337" i="14"/>
  <c r="K337" i="14"/>
  <c r="O343" i="14"/>
  <c r="AP349" i="14"/>
  <c r="F349" i="14"/>
  <c r="X349" i="14"/>
  <c r="AK349" i="14"/>
  <c r="AC311" i="14"/>
  <c r="T312" i="14"/>
  <c r="I315" i="14"/>
  <c r="AT315" i="14"/>
  <c r="AF316" i="14"/>
  <c r="U319" i="14"/>
  <c r="L320" i="14"/>
  <c r="AR320" i="14"/>
  <c r="AE321" i="14"/>
  <c r="V322" i="14"/>
  <c r="I323" i="14"/>
  <c r="AO323" i="14"/>
  <c r="AB324" i="14"/>
  <c r="O325" i="14"/>
  <c r="AV325" i="14"/>
  <c r="AL326" i="14"/>
  <c r="Y327" i="14"/>
  <c r="L328" i="14"/>
  <c r="AR328" i="14"/>
  <c r="AI329" i="14"/>
  <c r="AH330" i="14"/>
  <c r="AJ331" i="14"/>
  <c r="AH331" i="14"/>
  <c r="AG332" i="14"/>
  <c r="AH333" i="14"/>
  <c r="P333" i="14"/>
  <c r="I335" i="14"/>
  <c r="AZ335" i="14"/>
  <c r="AY336" i="14"/>
  <c r="S339" i="14"/>
  <c r="AP341" i="14"/>
  <c r="J341" i="14"/>
  <c r="AB341" i="14"/>
  <c r="AK341" i="14"/>
  <c r="AX343" i="14"/>
  <c r="AW347" i="14"/>
  <c r="P347" i="14"/>
  <c r="AH347" i="14"/>
  <c r="M347" i="14"/>
  <c r="W349" i="14"/>
  <c r="M355" i="14"/>
  <c r="AT355" i="14"/>
  <c r="AC359" i="14"/>
  <c r="M363" i="14"/>
  <c r="AT363" i="14"/>
  <c r="AC367" i="14"/>
  <c r="AD378" i="14"/>
  <c r="AA379" i="14"/>
  <c r="AU379" i="14"/>
  <c r="N379" i="14"/>
  <c r="AF379" i="14"/>
  <c r="AK379" i="14"/>
  <c r="AG340" i="14"/>
  <c r="Q344" i="14"/>
  <c r="AX344" i="14"/>
  <c r="AG348" i="14"/>
  <c r="Q352" i="14"/>
  <c r="AX352" i="14"/>
  <c r="AF353" i="14"/>
  <c r="N355" i="14"/>
  <c r="AY355" i="14"/>
  <c r="AG356" i="14"/>
  <c r="P357" i="14"/>
  <c r="AW357" i="14"/>
  <c r="AD359" i="14"/>
  <c r="M360" i="14"/>
  <c r="AT360" i="14"/>
  <c r="AB361" i="14"/>
  <c r="J363" i="14"/>
  <c r="AP363" i="14"/>
  <c r="Y364" i="14"/>
  <c r="H365" i="14"/>
  <c r="AN365" i="14"/>
  <c r="V367" i="14"/>
  <c r="BC367" i="14"/>
  <c r="AK368" i="14"/>
  <c r="T369" i="14"/>
  <c r="BA369" i="14"/>
  <c r="W371" i="14"/>
  <c r="AP371" i="14"/>
  <c r="J371" i="14"/>
  <c r="AG375" i="14"/>
  <c r="Q353" i="14"/>
  <c r="AX353" i="14"/>
  <c r="AE355" i="14"/>
  <c r="Q357" i="14"/>
  <c r="AX357" i="14"/>
  <c r="AE359" i="14"/>
  <c r="Q361" i="14"/>
  <c r="AX361" i="14"/>
  <c r="AE363" i="14"/>
  <c r="Q365" i="14"/>
  <c r="AX365" i="14"/>
  <c r="AE367" i="14"/>
  <c r="Q369" i="14"/>
  <c r="AX369" i="14"/>
  <c r="AG334" i="14"/>
  <c r="Y338" i="14"/>
  <c r="K340" i="14"/>
  <c r="AQ340" i="14"/>
  <c r="AG342" i="14"/>
  <c r="S344" i="14"/>
  <c r="I346" i="14"/>
  <c r="AO346" i="14"/>
  <c r="AA348" i="14"/>
  <c r="Q350" i="14"/>
  <c r="AX350" i="14"/>
  <c r="AI352" i="14"/>
  <c r="V353" i="14"/>
  <c r="M354" i="14"/>
  <c r="AT354" i="14"/>
  <c r="AF355" i="14"/>
  <c r="S356" i="14"/>
  <c r="F357" i="14"/>
  <c r="AL357" i="14"/>
  <c r="Y358" i="14"/>
  <c r="L359" i="14"/>
  <c r="AR359" i="14"/>
  <c r="AE360" i="14"/>
  <c r="R361" i="14"/>
  <c r="AY361" i="14"/>
  <c r="AK362" i="14"/>
  <c r="X363" i="14"/>
  <c r="K364" i="14"/>
  <c r="AV364" i="14"/>
  <c r="AH365" i="14"/>
  <c r="U366" i="14"/>
  <c r="H367" i="14"/>
  <c r="AN367" i="14"/>
  <c r="AA368" i="14"/>
  <c r="N369" i="14"/>
  <c r="AU369" i="14"/>
  <c r="Y370" i="14"/>
  <c r="Q371" i="14"/>
  <c r="AN374" i="14"/>
  <c r="H374" i="14"/>
  <c r="W374" i="14"/>
  <c r="AK374" i="14"/>
  <c r="AE375" i="14"/>
  <c r="AY375" i="14"/>
  <c r="R375" i="14"/>
  <c r="AT375" i="14"/>
  <c r="AB378" i="14"/>
  <c r="AQ378" i="14"/>
  <c r="K378" i="14"/>
  <c r="M378" i="14"/>
  <c r="Y382" i="14"/>
  <c r="H383" i="14"/>
  <c r="AN383" i="14"/>
  <c r="Q386" i="14"/>
  <c r="AX386" i="14"/>
  <c r="AF387" i="14"/>
  <c r="Q383" i="14"/>
  <c r="AX383" i="14"/>
  <c r="AG387" i="14"/>
  <c r="Q372" i="14"/>
  <c r="AX372" i="14"/>
  <c r="AF373" i="14"/>
  <c r="Q376" i="14"/>
  <c r="AX376" i="14"/>
  <c r="AF377" i="14"/>
  <c r="Q380" i="14"/>
  <c r="AX380" i="14"/>
  <c r="AF381" i="14"/>
  <c r="O382" i="14"/>
  <c r="AV382" i="14"/>
  <c r="AD383" i="14"/>
  <c r="M384" i="14"/>
  <c r="AT384" i="14"/>
  <c r="AB385" i="14"/>
  <c r="K386" i="14"/>
  <c r="AQ386" i="14"/>
  <c r="Z387" i="14"/>
  <c r="F372" i="14"/>
  <c r="AL372" i="14"/>
  <c r="Y373" i="14"/>
  <c r="R376" i="14"/>
  <c r="AY376" i="14"/>
  <c r="AK377" i="14"/>
  <c r="AL380" i="14"/>
  <c r="Y381" i="14"/>
  <c r="L382" i="14"/>
  <c r="AR382" i="14"/>
  <c r="AE383" i="14"/>
  <c r="Z384" i="14"/>
  <c r="M385" i="14"/>
  <c r="AT385" i="14"/>
  <c r="AF386" i="14"/>
  <c r="S387" i="14"/>
  <c r="AH239" i="14"/>
  <c r="AH194" i="14"/>
  <c r="AH210" i="14"/>
  <c r="AH235" i="14"/>
  <c r="AH190" i="14"/>
  <c r="AH217" i="14"/>
  <c r="AH181" i="14"/>
  <c r="AH276" i="14"/>
  <c r="AH267" i="14"/>
  <c r="AH270" i="14"/>
  <c r="AH273" i="14"/>
  <c r="AH268" i="14"/>
  <c r="AQ201" i="14"/>
  <c r="AQ228" i="14"/>
  <c r="AQ223" i="14"/>
  <c r="AQ250" i="14"/>
  <c r="AQ180" i="14"/>
  <c r="AQ181" i="14"/>
  <c r="AQ206" i="14"/>
  <c r="AQ179" i="14"/>
  <c r="AQ204" i="14"/>
  <c r="AQ272" i="14"/>
  <c r="AQ235" i="14"/>
  <c r="AQ256" i="14"/>
  <c r="AQ249" i="14"/>
  <c r="AK224" i="14"/>
  <c r="AK211" i="14"/>
  <c r="AK198" i="14"/>
  <c r="AK185" i="14"/>
  <c r="AK188" i="14"/>
  <c r="AK202" i="14"/>
  <c r="AK199" i="14"/>
  <c r="AK272" i="14"/>
  <c r="AK230" i="14"/>
  <c r="AK265" i="14"/>
  <c r="AK255" i="14"/>
  <c r="AK228" i="14"/>
  <c r="AK261" i="14"/>
  <c r="AG224" i="14"/>
  <c r="AG209" i="14"/>
  <c r="AG196" i="14"/>
  <c r="AG191" i="14"/>
  <c r="AG211" i="14"/>
  <c r="AG242" i="14"/>
  <c r="AG186" i="14"/>
  <c r="AG258" i="14"/>
  <c r="AG184" i="14"/>
  <c r="AG236" i="14"/>
  <c r="AG271" i="14"/>
  <c r="AG213" i="14"/>
  <c r="AG264" i="14"/>
  <c r="AO193" i="14"/>
  <c r="AO225" i="14"/>
  <c r="AO188" i="14"/>
  <c r="AO181" i="14"/>
  <c r="AO195" i="14"/>
  <c r="AO244" i="14"/>
  <c r="AO253" i="14"/>
  <c r="AO202" i="14"/>
  <c r="AO259" i="14"/>
  <c r="AO179" i="14"/>
  <c r="AO238" i="14"/>
  <c r="AO270" i="14"/>
  <c r="AO185" i="14"/>
  <c r="P234" i="14"/>
  <c r="P201" i="14"/>
  <c r="P273" i="14"/>
  <c r="P223" i="14"/>
  <c r="P255" i="14"/>
  <c r="P210" i="14"/>
  <c r="P212" i="14"/>
  <c r="P187" i="14"/>
  <c r="P245" i="14"/>
  <c r="P247" i="14"/>
  <c r="P196" i="14"/>
  <c r="P202" i="14"/>
  <c r="Y194" i="14"/>
  <c r="F315" i="14"/>
  <c r="F317" i="14"/>
  <c r="F316" i="14"/>
  <c r="AL316" i="14"/>
  <c r="Z353" i="14"/>
  <c r="F215" i="14"/>
  <c r="I306" i="14"/>
  <c r="F299" i="14"/>
  <c r="F213" i="14"/>
  <c r="Q265" i="14"/>
  <c r="AZ223" i="14"/>
  <c r="F219" i="14"/>
  <c r="AE254" i="14"/>
  <c r="AJ313" i="14"/>
  <c r="AE362" i="14"/>
  <c r="AF362" i="14"/>
  <c r="G201" i="14"/>
  <c r="Q237" i="14"/>
  <c r="AF313" i="14"/>
  <c r="M231" i="14"/>
  <c r="Z310" i="14"/>
  <c r="L227" i="14"/>
  <c r="Q197" i="14"/>
  <c r="AA189" i="14"/>
  <c r="AJ178" i="14"/>
  <c r="AJ200" i="14"/>
  <c r="U183" i="14"/>
  <c r="T193" i="14"/>
  <c r="AZ203" i="14"/>
  <c r="AB217" i="14"/>
  <c r="X231" i="14"/>
  <c r="AX236" i="14"/>
  <c r="AD242" i="14"/>
  <c r="R248" i="14"/>
  <c r="AP264" i="14"/>
  <c r="BA213" i="14"/>
  <c r="BA229" i="14"/>
  <c r="M247" i="14"/>
  <c r="AN254" i="14"/>
  <c r="AI258" i="14"/>
  <c r="AC262" i="14"/>
  <c r="T268" i="14"/>
  <c r="M176" i="14"/>
  <c r="M196" i="14"/>
  <c r="U206" i="14"/>
  <c r="Y210" i="14"/>
  <c r="AW212" i="14"/>
  <c r="W215" i="14"/>
  <c r="AI217" i="14"/>
  <c r="I220" i="14"/>
  <c r="G223" i="14"/>
  <c r="K225" i="14"/>
  <c r="AW226" i="14"/>
  <c r="Y228" i="14"/>
  <c r="Q230" i="14"/>
  <c r="I232" i="14"/>
  <c r="AU233" i="14"/>
  <c r="AI235" i="14"/>
  <c r="AA237" i="14"/>
  <c r="S239" i="14"/>
  <c r="K241" i="14"/>
  <c r="AW242" i="14"/>
  <c r="Y244" i="14"/>
  <c r="Q246" i="14"/>
  <c r="I248" i="14"/>
  <c r="AU249" i="14"/>
  <c r="BC251" i="14"/>
  <c r="Q258" i="14"/>
  <c r="AW262" i="14"/>
  <c r="AW268" i="14"/>
  <c r="M272" i="14"/>
  <c r="U274" i="14"/>
  <c r="BA276" i="14"/>
  <c r="AT288" i="14"/>
  <c r="AJ289" i="14"/>
  <c r="AK292" i="14"/>
  <c r="AB293" i="14"/>
  <c r="U296" i="14"/>
  <c r="T297" i="14"/>
  <c r="M300" i="14"/>
  <c r="H301" i="14"/>
  <c r="I304" i="14"/>
  <c r="BB304" i="14"/>
  <c r="AW305" i="14"/>
  <c r="AX308" i="14"/>
  <c r="AN309" i="14"/>
  <c r="AU318" i="14"/>
  <c r="AV318" i="14"/>
  <c r="G318" i="14"/>
  <c r="R270" i="14"/>
  <c r="R272" i="14"/>
  <c r="J274" i="14"/>
  <c r="BB274" i="14"/>
  <c r="BB276" i="14"/>
  <c r="AU288" i="14"/>
  <c r="AK289" i="14"/>
  <c r="AL292" i="14"/>
  <c r="AC293" i="14"/>
  <c r="R296" i="14"/>
  <c r="Q297" i="14"/>
  <c r="J300" i="14"/>
  <c r="AY300" i="14"/>
  <c r="F304" i="14"/>
  <c r="AU304" i="14"/>
  <c r="AK305" i="14"/>
  <c r="AL308" i="14"/>
  <c r="AC309" i="14"/>
  <c r="AM313" i="14"/>
  <c r="T313" i="14"/>
  <c r="H318" i="14"/>
  <c r="AC253" i="14"/>
  <c r="M257" i="14"/>
  <c r="U259" i="14"/>
  <c r="AC261" i="14"/>
  <c r="M265" i="14"/>
  <c r="Y267" i="14"/>
  <c r="AW269" i="14"/>
  <c r="AY270" i="14"/>
  <c r="G272" i="14"/>
  <c r="AY272" i="14"/>
  <c r="O274" i="14"/>
  <c r="I275" i="14"/>
  <c r="O276" i="14"/>
  <c r="Q277" i="14"/>
  <c r="Y286" i="14"/>
  <c r="P287" i="14"/>
  <c r="O288" i="14"/>
  <c r="F289" i="14"/>
  <c r="AU289" i="14"/>
  <c r="AX290" i="14"/>
  <c r="AN291" i="14"/>
  <c r="AM292" i="14"/>
  <c r="AP293" i="14"/>
  <c r="AG294" i="14"/>
  <c r="X295" i="14"/>
  <c r="W296" i="14"/>
  <c r="N297" i="14"/>
  <c r="BC297" i="14"/>
  <c r="H299" i="14"/>
  <c r="AW299" i="14"/>
  <c r="AM300" i="14"/>
  <c r="AP301" i="14"/>
  <c r="AK302" i="14"/>
  <c r="AB303" i="14"/>
  <c r="AA304" i="14"/>
  <c r="R305" i="14"/>
  <c r="Q306" i="14"/>
  <c r="AF307" i="14"/>
  <c r="W308" i="14"/>
  <c r="N309" i="14"/>
  <c r="AY310" i="14"/>
  <c r="Y310" i="14"/>
  <c r="AL313" i="14"/>
  <c r="R314" i="14"/>
  <c r="AA314" i="14"/>
  <c r="AT314" i="14"/>
  <c r="R253" i="14"/>
  <c r="F255" i="14"/>
  <c r="AP255" i="14"/>
  <c r="Z257" i="14"/>
  <c r="N259" i="14"/>
  <c r="AX259" i="14"/>
  <c r="AL261" i="14"/>
  <c r="V263" i="14"/>
  <c r="J265" i="14"/>
  <c r="AT265" i="14"/>
  <c r="AD267" i="14"/>
  <c r="R269" i="14"/>
  <c r="H270" i="14"/>
  <c r="AR270" i="14"/>
  <c r="AD271" i="14"/>
  <c r="X272" i="14"/>
  <c r="J273" i="14"/>
  <c r="AT273" i="14"/>
  <c r="AJ274" i="14"/>
  <c r="V275" i="14"/>
  <c r="L276" i="14"/>
  <c r="AV276" i="14"/>
  <c r="AL277" i="14"/>
  <c r="V286" i="14"/>
  <c r="I287" i="14"/>
  <c r="AO287" i="14"/>
  <c r="AB288" i="14"/>
  <c r="O289" i="14"/>
  <c r="AV289" i="14"/>
  <c r="AH290" i="14"/>
  <c r="U291" i="14"/>
  <c r="H292" i="14"/>
  <c r="AN292" i="14"/>
  <c r="AI293" i="14"/>
  <c r="V294" i="14"/>
  <c r="I295" i="14"/>
  <c r="AO295" i="14"/>
  <c r="AB296" i="14"/>
  <c r="O297" i="14"/>
  <c r="AV297" i="14"/>
  <c r="AH298" i="14"/>
  <c r="U299" i="14"/>
  <c r="H300" i="14"/>
  <c r="AR300" i="14"/>
  <c r="AE301" i="14"/>
  <c r="V302" i="14"/>
  <c r="I303" i="14"/>
  <c r="AT303" i="14"/>
  <c r="AF304" i="14"/>
  <c r="S305" i="14"/>
  <c r="F306" i="14"/>
  <c r="AP306" i="14"/>
  <c r="AC307" i="14"/>
  <c r="P308" i="14"/>
  <c r="AW308" i="14"/>
  <c r="AI309" i="14"/>
  <c r="V310" i="14"/>
  <c r="Y313" i="14"/>
  <c r="AN314" i="14"/>
  <c r="AA317" i="14"/>
  <c r="AN317" i="14"/>
  <c r="H317" i="14"/>
  <c r="T318" i="14"/>
  <c r="R311" i="14"/>
  <c r="BC311" i="14"/>
  <c r="AO312" i="14"/>
  <c r="Z315" i="14"/>
  <c r="M316" i="14"/>
  <c r="AT316" i="14"/>
  <c r="Z319" i="14"/>
  <c r="I320" i="14"/>
  <c r="AO320" i="14"/>
  <c r="X321" i="14"/>
  <c r="G322" i="14"/>
  <c r="AM322" i="14"/>
  <c r="Z323" i="14"/>
  <c r="I324" i="14"/>
  <c r="AO324" i="14"/>
  <c r="X325" i="14"/>
  <c r="G326" i="14"/>
  <c r="AM326" i="14"/>
  <c r="Z327" i="14"/>
  <c r="I328" i="14"/>
  <c r="AO328" i="14"/>
  <c r="X329" i="14"/>
  <c r="O330" i="14"/>
  <c r="AV330" i="14"/>
  <c r="AO331" i="14"/>
  <c r="AT332" i="14"/>
  <c r="AF335" i="14"/>
  <c r="O335" i="14"/>
  <c r="N336" i="14"/>
  <c r="M337" i="14"/>
  <c r="AR339" i="14"/>
  <c r="L339" i="14"/>
  <c r="AD339" i="14"/>
  <c r="AC339" i="14"/>
  <c r="AM341" i="14"/>
  <c r="AU345" i="14"/>
  <c r="N345" i="14"/>
  <c r="AF345" i="14"/>
  <c r="U345" i="14"/>
  <c r="AM347" i="14"/>
  <c r="AW351" i="14"/>
  <c r="P351" i="14"/>
  <c r="AE351" i="14"/>
  <c r="AY351" i="14"/>
  <c r="N351" i="14"/>
  <c r="Q321" i="14"/>
  <c r="AX321" i="14"/>
  <c r="AF322" i="14"/>
  <c r="Q325" i="14"/>
  <c r="BB325" i="14"/>
  <c r="AJ326" i="14"/>
  <c r="U329" i="14"/>
  <c r="BB329" i="14"/>
  <c r="AJ330" i="14"/>
  <c r="AJ332" i="14"/>
  <c r="AA336" i="14"/>
  <c r="U336" i="14"/>
  <c r="T337" i="14"/>
  <c r="AJ343" i="14"/>
  <c r="BC343" i="14"/>
  <c r="V343" i="14"/>
  <c r="AK343" i="14"/>
  <c r="J321" i="14"/>
  <c r="AP321" i="14"/>
  <c r="Y322" i="14"/>
  <c r="J325" i="14"/>
  <c r="AP325" i="14"/>
  <c r="Y326" i="14"/>
  <c r="J329" i="14"/>
  <c r="AY329" i="14"/>
  <c r="AG330" i="14"/>
  <c r="AM332" i="14"/>
  <c r="G332" i="14"/>
  <c r="AW332" i="14"/>
  <c r="AR336" i="14"/>
  <c r="AD337" i="14"/>
  <c r="AW337" i="14"/>
  <c r="P337" i="14"/>
  <c r="W343" i="14"/>
  <c r="AL349" i="14"/>
  <c r="BA349" i="14"/>
  <c r="T349" i="14"/>
  <c r="AT349" i="14"/>
  <c r="AK311" i="14"/>
  <c r="X312" i="14"/>
  <c r="M315" i="14"/>
  <c r="AX315" i="14"/>
  <c r="AJ316" i="14"/>
  <c r="Y319" i="14"/>
  <c r="P320" i="14"/>
  <c r="AW320" i="14"/>
  <c r="AI321" i="14"/>
  <c r="Z322" i="14"/>
  <c r="M323" i="14"/>
  <c r="AT323" i="14"/>
  <c r="AF324" i="14"/>
  <c r="S325" i="14"/>
  <c r="J326" i="14"/>
  <c r="AP326" i="14"/>
  <c r="AC327" i="14"/>
  <c r="P328" i="14"/>
  <c r="AW328" i="14"/>
  <c r="AM329" i="14"/>
  <c r="AL330" i="14"/>
  <c r="AF331" i="14"/>
  <c r="AM331" i="14"/>
  <c r="AL332" i="14"/>
  <c r="AD333" i="14"/>
  <c r="U333" i="14"/>
  <c r="N335" i="14"/>
  <c r="H336" i="14"/>
  <c r="G337" i="14"/>
  <c r="AA339" i="14"/>
  <c r="AL341" i="14"/>
  <c r="F341" i="14"/>
  <c r="X341" i="14"/>
  <c r="AT341" i="14"/>
  <c r="K345" i="14"/>
  <c r="AR347" i="14"/>
  <c r="L347" i="14"/>
  <c r="AD347" i="14"/>
  <c r="U347" i="14"/>
  <c r="AE349" i="14"/>
  <c r="Q355" i="14"/>
  <c r="AX355" i="14"/>
  <c r="AG359" i="14"/>
  <c r="Q363" i="14"/>
  <c r="AX363" i="14"/>
  <c r="AG367" i="14"/>
  <c r="AU378" i="14"/>
  <c r="W379" i="14"/>
  <c r="AP379" i="14"/>
  <c r="J379" i="14"/>
  <c r="AB379" i="14"/>
  <c r="BB379" i="14"/>
  <c r="AK340" i="14"/>
  <c r="U344" i="14"/>
  <c r="BB344" i="14"/>
  <c r="AK348" i="14"/>
  <c r="U352" i="14"/>
  <c r="BB352" i="14"/>
  <c r="AJ353" i="14"/>
  <c r="R355" i="14"/>
  <c r="BC355" i="14"/>
  <c r="AK356" i="14"/>
  <c r="T357" i="14"/>
  <c r="BA357" i="14"/>
  <c r="AH359" i="14"/>
  <c r="Q360" i="14"/>
  <c r="AX360" i="14"/>
  <c r="AF361" i="14"/>
  <c r="N363" i="14"/>
  <c r="AU363" i="14"/>
  <c r="AC364" i="14"/>
  <c r="L365" i="14"/>
  <c r="AR365" i="14"/>
  <c r="Z367" i="14"/>
  <c r="I368" i="14"/>
  <c r="AO368" i="14"/>
  <c r="X369" i="14"/>
  <c r="AZ371" i="14"/>
  <c r="S371" i="14"/>
  <c r="AL371" i="14"/>
  <c r="F371" i="14"/>
  <c r="AO375" i="14"/>
  <c r="U353" i="14"/>
  <c r="BB353" i="14"/>
  <c r="AI355" i="14"/>
  <c r="U357" i="14"/>
  <c r="BB357" i="14"/>
  <c r="AI359" i="14"/>
  <c r="U361" i="14"/>
  <c r="BB361" i="14"/>
  <c r="AI363" i="14"/>
  <c r="U365" i="14"/>
  <c r="BB365" i="14"/>
  <c r="AI367" i="14"/>
  <c r="U369" i="14"/>
  <c r="BB369" i="14"/>
  <c r="AK334" i="14"/>
  <c r="AC338" i="14"/>
  <c r="O340" i="14"/>
  <c r="AV340" i="14"/>
  <c r="AK342" i="14"/>
  <c r="W344" i="14"/>
  <c r="M346" i="14"/>
  <c r="AT346" i="14"/>
  <c r="AE348" i="14"/>
  <c r="U350" i="14"/>
  <c r="G352" i="14"/>
  <c r="AM352" i="14"/>
  <c r="AD353" i="14"/>
  <c r="Q354" i="14"/>
  <c r="AX354" i="14"/>
  <c r="AJ355" i="14"/>
  <c r="W356" i="14"/>
  <c r="J357" i="14"/>
  <c r="AP357" i="14"/>
  <c r="AC358" i="14"/>
  <c r="P359" i="14"/>
  <c r="AW359" i="14"/>
  <c r="AI360" i="14"/>
  <c r="V361" i="14"/>
  <c r="I362" i="14"/>
  <c r="AO362" i="14"/>
  <c r="AB363" i="14"/>
  <c r="O364" i="14"/>
  <c r="F365" i="14"/>
  <c r="AL365" i="14"/>
  <c r="Y366" i="14"/>
  <c r="L367" i="14"/>
  <c r="AR367" i="14"/>
  <c r="AE368" i="14"/>
  <c r="R369" i="14"/>
  <c r="AY369" i="14"/>
  <c r="AC370" i="14"/>
  <c r="Y371" i="14"/>
  <c r="AJ374" i="14"/>
  <c r="AZ374" i="14"/>
  <c r="S374" i="14"/>
  <c r="AT374" i="14"/>
  <c r="AA375" i="14"/>
  <c r="AU375" i="14"/>
  <c r="N375" i="14"/>
  <c r="BB375" i="14"/>
  <c r="X378" i="14"/>
  <c r="AM378" i="14"/>
  <c r="G378" i="14"/>
  <c r="U378" i="14"/>
  <c r="AC382" i="14"/>
  <c r="L383" i="14"/>
  <c r="AR383" i="14"/>
  <c r="U386" i="14"/>
  <c r="BB386" i="14"/>
  <c r="AJ387" i="14"/>
  <c r="U383" i="14"/>
  <c r="BB383" i="14"/>
  <c r="AK387" i="14"/>
  <c r="U372" i="14"/>
  <c r="BB372" i="14"/>
  <c r="AJ373" i="14"/>
  <c r="U376" i="14"/>
  <c r="BB376" i="14"/>
  <c r="AJ377" i="14"/>
  <c r="U380" i="14"/>
  <c r="BB380" i="14"/>
  <c r="AJ381" i="14"/>
  <c r="S382" i="14"/>
  <c r="AZ382" i="14"/>
  <c r="AH383" i="14"/>
  <c r="Q384" i="14"/>
  <c r="AX384" i="14"/>
  <c r="AF385" i="14"/>
  <c r="O386" i="14"/>
  <c r="AV386" i="14"/>
  <c r="AD387" i="14"/>
  <c r="J372" i="14"/>
  <c r="AP372" i="14"/>
  <c r="AC373" i="14"/>
  <c r="V376" i="14"/>
  <c r="I377" i="14"/>
  <c r="AO377" i="14"/>
  <c r="AP380" i="14"/>
  <c r="AC381" i="14"/>
  <c r="P382" i="14"/>
  <c r="AW382" i="14"/>
  <c r="AI383" i="14"/>
  <c r="AD384" i="14"/>
  <c r="Q385" i="14"/>
  <c r="AX385" i="14"/>
  <c r="AJ386" i="14"/>
  <c r="W387" i="14"/>
  <c r="AH231" i="14"/>
  <c r="AH186" i="14"/>
  <c r="AH245" i="14"/>
  <c r="AH200" i="14"/>
  <c r="AH227" i="14"/>
  <c r="AH182" i="14"/>
  <c r="AH230" i="14"/>
  <c r="AH191" i="14"/>
  <c r="AH253" i="14"/>
  <c r="AH269" i="14"/>
  <c r="AH275" i="14"/>
  <c r="AH177" i="14"/>
  <c r="AH251" i="14"/>
  <c r="AQ193" i="14"/>
  <c r="AQ220" i="14"/>
  <c r="AQ215" i="14"/>
  <c r="AQ242" i="14"/>
  <c r="AQ186" i="14"/>
  <c r="AQ265" i="14"/>
  <c r="AQ277" i="14"/>
  <c r="AQ263" i="14"/>
  <c r="AQ176" i="14"/>
  <c r="AQ274" i="14"/>
  <c r="AQ239" i="14"/>
  <c r="AQ262" i="14"/>
  <c r="AK216" i="14"/>
  <c r="AK203" i="14"/>
  <c r="AK190" i="14"/>
  <c r="AK195" i="14"/>
  <c r="AK180" i="14"/>
  <c r="AK194" i="14"/>
  <c r="AK229" i="14"/>
  <c r="AK259" i="14"/>
  <c r="AK234" i="14"/>
  <c r="AK233" i="14"/>
  <c r="AK263" i="14"/>
  <c r="AK232" i="14"/>
  <c r="AK269" i="14"/>
  <c r="AG216" i="14"/>
  <c r="AG197" i="14"/>
  <c r="AG188" i="14"/>
  <c r="AG183" i="14"/>
  <c r="AG227" i="14"/>
  <c r="AG246" i="14"/>
  <c r="AG221" i="14"/>
  <c r="AG262" i="14"/>
  <c r="AG219" i="14"/>
  <c r="AG240" i="14"/>
  <c r="AG273" i="14"/>
  <c r="AG195" i="14"/>
  <c r="AG268" i="14"/>
  <c r="AO217" i="14"/>
  <c r="AO180" i="14"/>
  <c r="AO191" i="14"/>
  <c r="AO231" i="14"/>
  <c r="AO248" i="14"/>
  <c r="AO261" i="14"/>
  <c r="AO186" i="14"/>
  <c r="AO267" i="14"/>
  <c r="AO189" i="14"/>
  <c r="AO242" i="14"/>
  <c r="AO257" i="14"/>
  <c r="AO233" i="14"/>
  <c r="P226" i="14"/>
  <c r="P193" i="14"/>
  <c r="P248" i="14"/>
  <c r="P215" i="14"/>
  <c r="P271" i="14"/>
  <c r="P221" i="14"/>
  <c r="P277" i="14"/>
  <c r="P261" i="14"/>
  <c r="P188" i="14"/>
  <c r="P264" i="14"/>
  <c r="P252" i="14"/>
  <c r="P233" i="14"/>
  <c r="P235" i="14"/>
  <c r="G317" i="14"/>
  <c r="F321" i="14"/>
  <c r="F205" i="14"/>
  <c r="H320" i="14"/>
  <c r="F207" i="14"/>
  <c r="F206" i="14"/>
  <c r="I196" i="14"/>
  <c r="S299" i="14"/>
  <c r="F333" i="14"/>
  <c r="AG311" i="14"/>
  <c r="Z306" i="14"/>
  <c r="AI313" i="14"/>
  <c r="AE364" i="14"/>
  <c r="AJ203" i="14"/>
  <c r="AE252" i="14"/>
  <c r="AF252" i="14"/>
  <c r="AF203" i="14"/>
  <c r="Z239" i="14"/>
  <c r="J229" i="14"/>
  <c r="J288" i="14"/>
  <c r="N292" i="14"/>
  <c r="AJ202" i="14"/>
  <c r="AN189" i="14"/>
  <c r="BC191" i="14"/>
  <c r="AN177" i="14"/>
  <c r="BC187" i="14"/>
  <c r="I195" i="14"/>
  <c r="AR205" i="14"/>
  <c r="T219" i="14"/>
  <c r="F232" i="14"/>
  <c r="AJ237" i="14"/>
  <c r="T243" i="14"/>
  <c r="BB248" i="14"/>
  <c r="AP268" i="14"/>
  <c r="BA215" i="14"/>
  <c r="I233" i="14"/>
  <c r="M249" i="14"/>
  <c r="AY254" i="14"/>
  <c r="M258" i="14"/>
  <c r="AB264" i="14"/>
  <c r="AE268" i="14"/>
  <c r="Q178" i="14"/>
  <c r="Q198" i="14"/>
  <c r="AA207" i="14"/>
  <c r="G211" i="14"/>
  <c r="S213" i="14"/>
  <c r="AA215" i="14"/>
  <c r="AY217" i="14"/>
  <c r="Y220" i="14"/>
  <c r="K223" i="14"/>
  <c r="S225" i="14"/>
  <c r="K227" i="14"/>
  <c r="AW228" i="14"/>
  <c r="Y230" i="14"/>
  <c r="Q232" i="14"/>
  <c r="I234" i="14"/>
  <c r="AU235" i="14"/>
  <c r="AI237" i="14"/>
  <c r="AA239" i="14"/>
  <c r="S241" i="14"/>
  <c r="K243" i="14"/>
  <c r="AW244" i="14"/>
  <c r="Y246" i="14"/>
  <c r="Q248" i="14"/>
  <c r="I250" i="14"/>
  <c r="Q252" i="14"/>
  <c r="Y258" i="14"/>
  <c r="Q264" i="14"/>
  <c r="I270" i="14"/>
  <c r="Q272" i="14"/>
  <c r="AC274" i="14"/>
  <c r="I288" i="14"/>
  <c r="AX288" i="14"/>
  <c r="AR289" i="14"/>
  <c r="AO292" i="14"/>
  <c r="AF293" i="14"/>
  <c r="AC296" i="14"/>
  <c r="X297" i="14"/>
  <c r="Q300" i="14"/>
  <c r="P301" i="14"/>
  <c r="M304" i="14"/>
  <c r="H305" i="14"/>
  <c r="I308" i="14"/>
  <c r="BB308" i="14"/>
  <c r="AR309" i="14"/>
  <c r="AL318" i="14"/>
  <c r="AQ318" i="14"/>
  <c r="M318" i="14"/>
  <c r="Z270" i="14"/>
  <c r="V272" i="14"/>
  <c r="N274" i="14"/>
  <c r="J276" i="14"/>
  <c r="F288" i="14"/>
  <c r="AY288" i="14"/>
  <c r="AT289" i="14"/>
  <c r="AP292" i="14"/>
  <c r="AG293" i="14"/>
  <c r="Z296" i="14"/>
  <c r="U297" i="14"/>
  <c r="N300" i="14"/>
  <c r="I301" i="14"/>
  <c r="J304" i="14"/>
  <c r="AY304" i="14"/>
  <c r="AT305" i="14"/>
  <c r="AP308" i="14"/>
  <c r="AG309" i="14"/>
  <c r="W313" i="14"/>
  <c r="P313" i="14"/>
  <c r="P318" i="14"/>
  <c r="BA253" i="14"/>
  <c r="Q257" i="14"/>
  <c r="Y259" i="14"/>
  <c r="BA261" i="14"/>
  <c r="U265" i="14"/>
  <c r="AC267" i="14"/>
  <c r="G270" i="14"/>
  <c r="BC270" i="14"/>
  <c r="K272" i="14"/>
  <c r="I273" i="14"/>
  <c r="S274" i="14"/>
  <c r="M275" i="14"/>
  <c r="W276" i="14"/>
  <c r="U277" i="14"/>
  <c r="AC286" i="14"/>
  <c r="X287" i="14"/>
  <c r="S288" i="14"/>
  <c r="J289" i="14"/>
  <c r="BC289" i="14"/>
  <c r="BB290" i="14"/>
  <c r="AR291" i="14"/>
  <c r="AV292" i="14"/>
  <c r="AU293" i="14"/>
  <c r="AK294" i="14"/>
  <c r="AF295" i="14"/>
  <c r="AA296" i="14"/>
  <c r="R297" i="14"/>
  <c r="M298" i="14"/>
  <c r="L299" i="14"/>
  <c r="BA299" i="14"/>
  <c r="AV300" i="14"/>
  <c r="AU301" i="14"/>
  <c r="AO302" i="14"/>
  <c r="AJ303" i="14"/>
  <c r="AE304" i="14"/>
  <c r="V305" i="14"/>
  <c r="Y306" i="14"/>
  <c r="AJ307" i="14"/>
  <c r="AA308" i="14"/>
  <c r="V309" i="14"/>
  <c r="AU310" i="14"/>
  <c r="AC310" i="14"/>
  <c r="BC313" i="14"/>
  <c r="N314" i="14"/>
  <c r="W314" i="14"/>
  <c r="I318" i="14"/>
  <c r="V253" i="14"/>
  <c r="J255" i="14"/>
  <c r="AT255" i="14"/>
  <c r="AD257" i="14"/>
  <c r="R259" i="14"/>
  <c r="F261" i="14"/>
  <c r="AP261" i="14"/>
  <c r="Z263" i="14"/>
  <c r="N265" i="14"/>
  <c r="AX265" i="14"/>
  <c r="AL267" i="14"/>
  <c r="V269" i="14"/>
  <c r="L270" i="14"/>
  <c r="AV270" i="14"/>
  <c r="AL271" i="14"/>
  <c r="AB272" i="14"/>
  <c r="N273" i="14"/>
  <c r="AX273" i="14"/>
  <c r="AN274" i="14"/>
  <c r="Z275" i="14"/>
  <c r="T276" i="14"/>
  <c r="F277" i="14"/>
  <c r="AP277" i="14"/>
  <c r="Z286" i="14"/>
  <c r="M287" i="14"/>
  <c r="AT287" i="14"/>
  <c r="AF288" i="14"/>
  <c r="S289" i="14"/>
  <c r="F290" i="14"/>
  <c r="AL290" i="14"/>
  <c r="Y291" i="14"/>
  <c r="L292" i="14"/>
  <c r="AR292" i="14"/>
  <c r="AM293" i="14"/>
  <c r="Z294" i="14"/>
  <c r="M295" i="14"/>
  <c r="AT295" i="14"/>
  <c r="AF296" i="14"/>
  <c r="S297" i="14"/>
  <c r="F298" i="14"/>
  <c r="AL298" i="14"/>
  <c r="Y299" i="14"/>
  <c r="L300" i="14"/>
  <c r="AW300" i="14"/>
  <c r="AI301" i="14"/>
  <c r="Z302" i="14"/>
  <c r="M303" i="14"/>
  <c r="AX303" i="14"/>
  <c r="AJ304" i="14"/>
  <c r="W305" i="14"/>
  <c r="J306" i="14"/>
  <c r="AU306" i="14"/>
  <c r="AG307" i="14"/>
  <c r="T308" i="14"/>
  <c r="G309" i="14"/>
  <c r="AM309" i="14"/>
  <c r="AD310" i="14"/>
  <c r="AG313" i="14"/>
  <c r="AW314" i="14"/>
  <c r="W317" i="14"/>
  <c r="AJ317" i="14"/>
  <c r="M317" i="14"/>
  <c r="AB318" i="14"/>
  <c r="V311" i="14"/>
  <c r="I312" i="14"/>
  <c r="AT312" i="14"/>
  <c r="AD315" i="14"/>
  <c r="Q316" i="14"/>
  <c r="AX316" i="14"/>
  <c r="AD319" i="14"/>
  <c r="M320" i="14"/>
  <c r="AT320" i="14"/>
  <c r="AB321" i="14"/>
  <c r="K322" i="14"/>
  <c r="AQ322" i="14"/>
  <c r="AD323" i="14"/>
  <c r="M324" i="14"/>
  <c r="AT324" i="14"/>
  <c r="AB325" i="14"/>
  <c r="K326" i="14"/>
  <c r="AQ326" i="14"/>
  <c r="AD327" i="14"/>
  <c r="M328" i="14"/>
  <c r="AT328" i="14"/>
  <c r="AB329" i="14"/>
  <c r="S330" i="14"/>
  <c r="AZ330" i="14"/>
  <c r="H332" i="14"/>
  <c r="AB333" i="14"/>
  <c r="AB335" i="14"/>
  <c r="U335" i="14"/>
  <c r="T336" i="14"/>
  <c r="S337" i="14"/>
  <c r="AN339" i="14"/>
  <c r="H339" i="14"/>
  <c r="Z339" i="14"/>
  <c r="AK339" i="14"/>
  <c r="K343" i="14"/>
  <c r="AP345" i="14"/>
  <c r="J345" i="14"/>
  <c r="AB345" i="14"/>
  <c r="AC345" i="14"/>
  <c r="I349" i="14"/>
  <c r="AR351" i="14"/>
  <c r="L351" i="14"/>
  <c r="AA351" i="14"/>
  <c r="AU351" i="14"/>
  <c r="J351" i="14"/>
  <c r="U321" i="14"/>
  <c r="BB321" i="14"/>
  <c r="AJ322" i="14"/>
  <c r="U325" i="14"/>
  <c r="H326" i="14"/>
  <c r="AN326" i="14"/>
  <c r="Y329" i="14"/>
  <c r="H330" i="14"/>
  <c r="AN330" i="14"/>
  <c r="AO332" i="14"/>
  <c r="W336" i="14"/>
  <c r="Z336" i="14"/>
  <c r="AA337" i="14"/>
  <c r="AF343" i="14"/>
  <c r="AY343" i="14"/>
  <c r="R343" i="14"/>
  <c r="AT343" i="14"/>
  <c r="N321" i="14"/>
  <c r="AU321" i="14"/>
  <c r="AC322" i="14"/>
  <c r="N325" i="14"/>
  <c r="AU325" i="14"/>
  <c r="AC326" i="14"/>
  <c r="R329" i="14"/>
  <c r="BC329" i="14"/>
  <c r="AK330" i="14"/>
  <c r="AI332" i="14"/>
  <c r="J332" i="14"/>
  <c r="BB332" i="14"/>
  <c r="AX336" i="14"/>
  <c r="Z337" i="14"/>
  <c r="AR337" i="14"/>
  <c r="U337" i="14"/>
  <c r="AE343" i="14"/>
  <c r="AH349" i="14"/>
  <c r="AW349" i="14"/>
  <c r="P349" i="14"/>
  <c r="BB349" i="14"/>
  <c r="AO311" i="14"/>
  <c r="AB312" i="14"/>
  <c r="Q315" i="14"/>
  <c r="H316" i="14"/>
  <c r="AN316" i="14"/>
  <c r="AC319" i="14"/>
  <c r="T320" i="14"/>
  <c r="G321" i="14"/>
  <c r="AM321" i="14"/>
  <c r="AD322" i="14"/>
  <c r="Q323" i="14"/>
  <c r="AX323" i="14"/>
  <c r="AJ324" i="14"/>
  <c r="W325" i="14"/>
  <c r="N326" i="14"/>
  <c r="AU326" i="14"/>
  <c r="AG327" i="14"/>
  <c r="T328" i="14"/>
  <c r="K329" i="14"/>
  <c r="AQ329" i="14"/>
  <c r="AP330" i="14"/>
  <c r="I331" i="14"/>
  <c r="AT331" i="14"/>
  <c r="AX332" i="14"/>
  <c r="Z333" i="14"/>
  <c r="AA333" i="14"/>
  <c r="S335" i="14"/>
  <c r="M336" i="14"/>
  <c r="Q337" i="14"/>
  <c r="AI339" i="14"/>
  <c r="AH341" i="14"/>
  <c r="BA341" i="14"/>
  <c r="T341" i="14"/>
  <c r="BB341" i="14"/>
  <c r="S345" i="14"/>
  <c r="AN347" i="14"/>
  <c r="H347" i="14"/>
  <c r="Z347" i="14"/>
  <c r="AC347" i="14"/>
  <c r="AM349" i="14"/>
  <c r="U355" i="14"/>
  <c r="BB355" i="14"/>
  <c r="AK359" i="14"/>
  <c r="U363" i="14"/>
  <c r="BB363" i="14"/>
  <c r="AK367" i="14"/>
  <c r="AZ379" i="14"/>
  <c r="S379" i="14"/>
  <c r="AL379" i="14"/>
  <c r="F379" i="14"/>
  <c r="X379" i="14"/>
  <c r="I340" i="14"/>
  <c r="AO340" i="14"/>
  <c r="Y344" i="14"/>
  <c r="I348" i="14"/>
  <c r="AO348" i="14"/>
  <c r="Y352" i="14"/>
  <c r="H353" i="14"/>
  <c r="AN353" i="14"/>
  <c r="V355" i="14"/>
  <c r="I356" i="14"/>
  <c r="AO356" i="14"/>
  <c r="X357" i="14"/>
  <c r="F359" i="14"/>
  <c r="AL359" i="14"/>
  <c r="U360" i="14"/>
  <c r="BB360" i="14"/>
  <c r="AJ361" i="14"/>
  <c r="R363" i="14"/>
  <c r="AY363" i="14"/>
  <c r="AG364" i="14"/>
  <c r="P365" i="14"/>
  <c r="AW365" i="14"/>
  <c r="AD367" i="14"/>
  <c r="M368" i="14"/>
  <c r="AT368" i="14"/>
  <c r="AB369" i="14"/>
  <c r="AV371" i="14"/>
  <c r="O371" i="14"/>
  <c r="AH371" i="14"/>
  <c r="M371" i="14"/>
  <c r="I378" i="14"/>
  <c r="Y353" i="14"/>
  <c r="G355" i="14"/>
  <c r="AM355" i="14"/>
  <c r="Y357" i="14"/>
  <c r="G359" i="14"/>
  <c r="AM359" i="14"/>
  <c r="Y361" i="14"/>
  <c r="G363" i="14"/>
  <c r="AM363" i="14"/>
  <c r="Y365" i="14"/>
  <c r="G367" i="14"/>
  <c r="AM367" i="14"/>
  <c r="Y369" i="14"/>
  <c r="I334" i="14"/>
  <c r="AO334" i="14"/>
  <c r="AG338" i="14"/>
  <c r="S340" i="14"/>
  <c r="I342" i="14"/>
  <c r="AO342" i="14"/>
  <c r="AA344" i="14"/>
  <c r="Q346" i="14"/>
  <c r="AX346" i="14"/>
  <c r="AI348" i="14"/>
  <c r="Y350" i="14"/>
  <c r="K352" i="14"/>
  <c r="AQ352" i="14"/>
  <c r="AH353" i="14"/>
  <c r="U354" i="14"/>
  <c r="H355" i="14"/>
  <c r="AN355" i="14"/>
  <c r="AA356" i="14"/>
  <c r="N357" i="14"/>
  <c r="AU357" i="14"/>
  <c r="AG358" i="14"/>
  <c r="T359" i="14"/>
  <c r="G360" i="14"/>
  <c r="AM360" i="14"/>
  <c r="Z361" i="14"/>
  <c r="M362" i="14"/>
  <c r="AT362" i="14"/>
  <c r="AF363" i="14"/>
  <c r="S364" i="14"/>
  <c r="J365" i="14"/>
  <c r="AP365" i="14"/>
  <c r="AC366" i="14"/>
  <c r="P367" i="14"/>
  <c r="AW367" i="14"/>
  <c r="AI368" i="14"/>
  <c r="V369" i="14"/>
  <c r="BA370" i="14"/>
  <c r="AG370" i="14"/>
  <c r="AG371" i="14"/>
  <c r="AF374" i="14"/>
  <c r="AV374" i="14"/>
  <c r="O374" i="14"/>
  <c r="BB374" i="14"/>
  <c r="W375" i="14"/>
  <c r="AP375" i="14"/>
  <c r="J375" i="14"/>
  <c r="BA378" i="14"/>
  <c r="T378" i="14"/>
  <c r="AI378" i="14"/>
  <c r="BB378" i="14"/>
  <c r="AC378" i="14"/>
  <c r="AG382" i="14"/>
  <c r="P383" i="14"/>
  <c r="AW383" i="14"/>
  <c r="Y386" i="14"/>
  <c r="H387" i="14"/>
  <c r="AN387" i="14"/>
  <c r="Y383" i="14"/>
  <c r="I387" i="14"/>
  <c r="AO387" i="14"/>
  <c r="Y372" i="14"/>
  <c r="H373" i="14"/>
  <c r="AN373" i="14"/>
  <c r="Y376" i="14"/>
  <c r="H377" i="14"/>
  <c r="AN377" i="14"/>
  <c r="Y380" i="14"/>
  <c r="H381" i="14"/>
  <c r="AN381" i="14"/>
  <c r="W382" i="14"/>
  <c r="F383" i="14"/>
  <c r="AL383" i="14"/>
  <c r="U384" i="14"/>
  <c r="BB384" i="14"/>
  <c r="AJ385" i="14"/>
  <c r="S386" i="14"/>
  <c r="AZ386" i="14"/>
  <c r="AH387" i="14"/>
  <c r="N372" i="14"/>
  <c r="AU372" i="14"/>
  <c r="AG373" i="14"/>
  <c r="Z376" i="14"/>
  <c r="M377" i="14"/>
  <c r="AT377" i="14"/>
  <c r="AU380" i="14"/>
  <c r="AG381" i="14"/>
  <c r="T382" i="14"/>
  <c r="G383" i="14"/>
  <c r="AM383" i="14"/>
  <c r="AH384" i="14"/>
  <c r="U385" i="14"/>
  <c r="H386" i="14"/>
  <c r="AN386" i="14"/>
  <c r="AA387" i="14"/>
  <c r="AH223" i="14"/>
  <c r="AH178" i="14"/>
  <c r="AH237" i="14"/>
  <c r="AH192" i="14"/>
  <c r="AH219" i="14"/>
  <c r="AH209" i="14"/>
  <c r="AH222" i="14"/>
  <c r="AH179" i="14"/>
  <c r="AH255" i="14"/>
  <c r="AH277" i="14"/>
  <c r="AH232" i="14"/>
  <c r="AH207" i="14"/>
  <c r="AH274" i="14"/>
  <c r="AQ185" i="14"/>
  <c r="AQ210" i="14"/>
  <c r="AQ207" i="14"/>
  <c r="AQ234" i="14"/>
  <c r="AQ271" i="14"/>
  <c r="AQ257" i="14"/>
  <c r="AQ269" i="14"/>
  <c r="AQ255" i="14"/>
  <c r="AQ194" i="14"/>
  <c r="AQ276" i="14"/>
  <c r="AQ243" i="14"/>
  <c r="AQ268" i="14"/>
  <c r="AK208" i="14"/>
  <c r="AK177" i="14"/>
  <c r="AK182" i="14"/>
  <c r="AK181" i="14"/>
  <c r="AK223" i="14"/>
  <c r="AK186" i="14"/>
  <c r="AK237" i="14"/>
  <c r="AK267" i="14"/>
  <c r="AK238" i="14"/>
  <c r="AK241" i="14"/>
  <c r="AK187" i="14"/>
  <c r="AK236" i="14"/>
  <c r="AK271" i="14"/>
  <c r="AG208" i="14"/>
  <c r="AG179" i="14"/>
  <c r="AG180" i="14"/>
  <c r="AG193" i="14"/>
  <c r="AG235" i="14"/>
  <c r="AG250" i="14"/>
  <c r="AG203" i="14"/>
  <c r="AG266" i="14"/>
  <c r="AG185" i="14"/>
  <c r="AG244" i="14"/>
  <c r="AG275" i="14"/>
  <c r="AG229" i="14"/>
  <c r="AG272" i="14"/>
  <c r="AO222" i="14"/>
  <c r="AO207" i="14"/>
  <c r="AO223" i="14"/>
  <c r="AO183" i="14"/>
  <c r="AO239" i="14"/>
  <c r="AO252" i="14"/>
  <c r="AO269" i="14"/>
  <c r="AO221" i="14"/>
  <c r="AO227" i="14"/>
  <c r="AO246" i="14"/>
  <c r="AO265" i="14"/>
  <c r="AO241" i="14"/>
  <c r="P218" i="14"/>
  <c r="P185" i="14"/>
  <c r="P240" i="14"/>
  <c r="P207" i="14"/>
  <c r="P246" i="14"/>
  <c r="P213" i="14"/>
  <c r="P269" i="14"/>
  <c r="P253" i="14"/>
  <c r="P208" i="14"/>
  <c r="P276" i="14"/>
  <c r="P256" i="14"/>
  <c r="P241" i="14"/>
  <c r="P243" i="14"/>
  <c r="Z245" i="14"/>
  <c r="G207" i="14"/>
  <c r="F211" i="14"/>
  <c r="H210" i="14"/>
  <c r="AM316" i="14"/>
  <c r="S189" i="14"/>
  <c r="Z241" i="14"/>
  <c r="Z352" i="14"/>
  <c r="F223" i="14"/>
  <c r="AG201" i="14"/>
  <c r="Z196" i="14"/>
  <c r="F326" i="14"/>
  <c r="M341" i="14"/>
  <c r="Z356" i="14"/>
  <c r="J178" i="14"/>
  <c r="L337" i="14"/>
  <c r="AE177" i="14"/>
  <c r="U189" i="14"/>
  <c r="S191" i="14"/>
  <c r="AT179" i="14"/>
  <c r="S187" i="14"/>
  <c r="AL197" i="14"/>
  <c r="AF207" i="14"/>
  <c r="T221" i="14"/>
  <c r="AP232" i="14"/>
  <c r="R238" i="14"/>
  <c r="AZ243" i="14"/>
  <c r="AN249" i="14"/>
  <c r="BA201" i="14"/>
  <c r="BA217" i="14"/>
  <c r="I235" i="14"/>
  <c r="AX251" i="14"/>
  <c r="K254" i="14"/>
  <c r="AJ260" i="14"/>
  <c r="AM264" i="14"/>
  <c r="U268" i="14"/>
  <c r="Y180" i="14"/>
  <c r="U200" i="14"/>
  <c r="Q208" i="14"/>
  <c r="K211" i="14"/>
  <c r="AE213" i="14"/>
  <c r="AU215" i="14"/>
  <c r="I218" i="14"/>
  <c r="K221" i="14"/>
  <c r="AA223" i="14"/>
  <c r="AA225" i="14"/>
  <c r="S227" i="14"/>
  <c r="K229" i="14"/>
  <c r="AW230" i="14"/>
  <c r="Y232" i="14"/>
  <c r="Q234" i="14"/>
  <c r="I236" i="14"/>
  <c r="AU237" i="14"/>
  <c r="AI239" i="14"/>
  <c r="AA241" i="14"/>
  <c r="S243" i="14"/>
  <c r="K245" i="14"/>
  <c r="AW246" i="14"/>
  <c r="Y248" i="14"/>
  <c r="Q250" i="14"/>
  <c r="AW252" i="14"/>
  <c r="AW258" i="14"/>
  <c r="AW264" i="14"/>
  <c r="M270" i="14"/>
  <c r="U272" i="14"/>
  <c r="BA274" i="14"/>
  <c r="M288" i="14"/>
  <c r="BB288" i="14"/>
  <c r="BA289" i="14"/>
  <c r="AT292" i="14"/>
  <c r="AJ293" i="14"/>
  <c r="AK296" i="14"/>
  <c r="AB297" i="14"/>
  <c r="U300" i="14"/>
  <c r="X301" i="14"/>
  <c r="Q304" i="14"/>
  <c r="L305" i="14"/>
  <c r="Q308" i="14"/>
  <c r="H309" i="14"/>
  <c r="AW309" i="14"/>
  <c r="AD318" i="14"/>
  <c r="AM318" i="14"/>
  <c r="U318" i="14"/>
  <c r="AL270" i="14"/>
  <c r="Z272" i="14"/>
  <c r="R274" i="14"/>
  <c r="R276" i="14"/>
  <c r="N288" i="14"/>
  <c r="BC288" i="14"/>
  <c r="BB289" i="14"/>
  <c r="AU292" i="14"/>
  <c r="AK293" i="14"/>
  <c r="AH296" i="14"/>
  <c r="Y297" i="14"/>
  <c r="R300" i="14"/>
  <c r="Q301" i="14"/>
  <c r="N304" i="14"/>
  <c r="BC304" i="14"/>
  <c r="BB305" i="14"/>
  <c r="AU308" i="14"/>
  <c r="AK309" i="14"/>
  <c r="O313" i="14"/>
  <c r="L313" i="14"/>
  <c r="X318" i="14"/>
  <c r="M255" i="14"/>
  <c r="U257" i="14"/>
  <c r="AC259" i="14"/>
  <c r="M263" i="14"/>
  <c r="Y265" i="14"/>
  <c r="AW267" i="14"/>
  <c r="O270" i="14"/>
  <c r="I271" i="14"/>
  <c r="O272" i="14"/>
  <c r="Q273" i="14"/>
  <c r="W274" i="14"/>
  <c r="Q275" i="14"/>
  <c r="AE276" i="14"/>
  <c r="Y277" i="14"/>
  <c r="AG286" i="14"/>
  <c r="AF287" i="14"/>
  <c r="W288" i="14"/>
  <c r="N289" i="14"/>
  <c r="Q290" i="14"/>
  <c r="H291" i="14"/>
  <c r="AW291" i="14"/>
  <c r="F293" i="14"/>
  <c r="AY293" i="14"/>
  <c r="AO294" i="14"/>
  <c r="AN295" i="14"/>
  <c r="AE296" i="14"/>
  <c r="V297" i="14"/>
  <c r="U298" i="14"/>
  <c r="P299" i="14"/>
  <c r="G300" i="14"/>
  <c r="J301" i="14"/>
  <c r="AY301" i="14"/>
  <c r="AT302" i="14"/>
  <c r="AR303" i="14"/>
  <c r="AI304" i="14"/>
  <c r="AD305" i="14"/>
  <c r="AG306" i="14"/>
  <c r="AN307" i="14"/>
  <c r="AE308" i="14"/>
  <c r="AD309" i="14"/>
  <c r="AP310" i="14"/>
  <c r="AG310" i="14"/>
  <c r="AY314" i="14"/>
  <c r="J314" i="14"/>
  <c r="S314" i="14"/>
  <c r="Y318" i="14"/>
  <c r="Z253" i="14"/>
  <c r="N255" i="14"/>
  <c r="AX255" i="14"/>
  <c r="AL257" i="14"/>
  <c r="V259" i="14"/>
  <c r="J261" i="14"/>
  <c r="AT261" i="14"/>
  <c r="AD263" i="14"/>
  <c r="R265" i="14"/>
  <c r="F267" i="14"/>
  <c r="AP267" i="14"/>
  <c r="Z269" i="14"/>
  <c r="T270" i="14"/>
  <c r="F271" i="14"/>
  <c r="AP271" i="14"/>
  <c r="AF272" i="14"/>
  <c r="R273" i="14"/>
  <c r="H274" i="14"/>
  <c r="AR274" i="14"/>
  <c r="AD275" i="14"/>
  <c r="X276" i="14"/>
  <c r="J277" i="14"/>
  <c r="AT277" i="14"/>
  <c r="AD286" i="14"/>
  <c r="Q287" i="14"/>
  <c r="AX287" i="14"/>
  <c r="AJ288" i="14"/>
  <c r="W289" i="14"/>
  <c r="J290" i="14"/>
  <c r="AP290" i="14"/>
  <c r="AC291" i="14"/>
  <c r="P292" i="14"/>
  <c r="AW292" i="14"/>
  <c r="AQ293" i="14"/>
  <c r="AD294" i="14"/>
  <c r="Q295" i="14"/>
  <c r="AX295" i="14"/>
  <c r="AJ296" i="14"/>
  <c r="W297" i="14"/>
  <c r="J298" i="14"/>
  <c r="AP298" i="14"/>
  <c r="AC299" i="14"/>
  <c r="P300" i="14"/>
  <c r="G301" i="14"/>
  <c r="AM301" i="14"/>
  <c r="AD302" i="14"/>
  <c r="Q303" i="14"/>
  <c r="H304" i="14"/>
  <c r="AN304" i="14"/>
  <c r="AA305" i="14"/>
  <c r="N306" i="14"/>
  <c r="AY306" i="14"/>
  <c r="AK307" i="14"/>
  <c r="X308" i="14"/>
  <c r="K309" i="14"/>
  <c r="AQ309" i="14"/>
  <c r="AH310" i="14"/>
  <c r="AO313" i="14"/>
  <c r="AZ317" i="14"/>
  <c r="S317" i="14"/>
  <c r="AF317" i="14"/>
  <c r="U317" i="14"/>
  <c r="AJ318" i="14"/>
  <c r="Z311" i="14"/>
  <c r="M312" i="14"/>
  <c r="AX312" i="14"/>
  <c r="AH315" i="14"/>
  <c r="U316" i="14"/>
  <c r="BB316" i="14"/>
  <c r="AH319" i="14"/>
  <c r="Q320" i="14"/>
  <c r="AX320" i="14"/>
  <c r="AF321" i="14"/>
  <c r="O322" i="14"/>
  <c r="AV322" i="14"/>
  <c r="AH323" i="14"/>
  <c r="Q324" i="14"/>
  <c r="AX324" i="14"/>
  <c r="AF325" i="14"/>
  <c r="O326" i="14"/>
  <c r="AV326" i="14"/>
  <c r="AH327" i="14"/>
  <c r="Q328" i="14"/>
  <c r="AX328" i="14"/>
  <c r="AF329" i="14"/>
  <c r="W330" i="14"/>
  <c r="N331" i="14"/>
  <c r="M332" i="14"/>
  <c r="AG333" i="14"/>
  <c r="X335" i="14"/>
  <c r="Z335" i="14"/>
  <c r="Y336" i="14"/>
  <c r="Y337" i="14"/>
  <c r="AJ339" i="14"/>
  <c r="BC339" i="14"/>
  <c r="V339" i="14"/>
  <c r="AT339" i="14"/>
  <c r="S343" i="14"/>
  <c r="AL345" i="14"/>
  <c r="F345" i="14"/>
  <c r="X345" i="14"/>
  <c r="AK345" i="14"/>
  <c r="Q349" i="14"/>
  <c r="AN351" i="14"/>
  <c r="H351" i="14"/>
  <c r="W351" i="14"/>
  <c r="AP351" i="14"/>
  <c r="F351" i="14"/>
  <c r="Y321" i="14"/>
  <c r="H322" i="14"/>
  <c r="AN322" i="14"/>
  <c r="Y325" i="14"/>
  <c r="L326" i="14"/>
  <c r="AR326" i="14"/>
  <c r="AC329" i="14"/>
  <c r="L330" i="14"/>
  <c r="BA330" i="14"/>
  <c r="AZ336" i="14"/>
  <c r="S336" i="14"/>
  <c r="AF336" i="14"/>
  <c r="AI337" i="14"/>
  <c r="AB343" i="14"/>
  <c r="AU343" i="14"/>
  <c r="N343" i="14"/>
  <c r="BB343" i="14"/>
  <c r="R321" i="14"/>
  <c r="AY321" i="14"/>
  <c r="AG322" i="14"/>
  <c r="R325" i="14"/>
  <c r="AY325" i="14"/>
  <c r="AG326" i="14"/>
  <c r="V329" i="14"/>
  <c r="I330" i="14"/>
  <c r="AO330" i="14"/>
  <c r="AE332" i="14"/>
  <c r="P332" i="14"/>
  <c r="L336" i="14"/>
  <c r="BC337" i="14"/>
  <c r="V337" i="14"/>
  <c r="AN337" i="14"/>
  <c r="AC337" i="14"/>
  <c r="AM343" i="14"/>
  <c r="AD349" i="14"/>
  <c r="AR349" i="14"/>
  <c r="L349" i="14"/>
  <c r="I311" i="14"/>
  <c r="AT311" i="14"/>
  <c r="AF312" i="14"/>
  <c r="U315" i="14"/>
  <c r="L316" i="14"/>
  <c r="AR316" i="14"/>
  <c r="AG319" i="14"/>
  <c r="X320" i="14"/>
  <c r="K321" i="14"/>
  <c r="AQ321" i="14"/>
  <c r="AH322" i="14"/>
  <c r="U323" i="14"/>
  <c r="H324" i="14"/>
  <c r="AN324" i="14"/>
  <c r="AA325" i="14"/>
  <c r="R326" i="14"/>
  <c r="AY326" i="14"/>
  <c r="AK327" i="14"/>
  <c r="X328" i="14"/>
  <c r="O329" i="14"/>
  <c r="J330" i="14"/>
  <c r="AU330" i="14"/>
  <c r="M331" i="14"/>
  <c r="AY331" i="14"/>
  <c r="BC332" i="14"/>
  <c r="V333" i="14"/>
  <c r="AF333" i="14"/>
  <c r="Y335" i="14"/>
  <c r="R336" i="14"/>
  <c r="W337" i="14"/>
  <c r="AQ339" i="14"/>
  <c r="AD341" i="14"/>
  <c r="AW341" i="14"/>
  <c r="P341" i="14"/>
  <c r="I343" i="14"/>
  <c r="AA345" i="14"/>
  <c r="AJ347" i="14"/>
  <c r="BC347" i="14"/>
  <c r="V347" i="14"/>
  <c r="AK347" i="14"/>
  <c r="AV349" i="14"/>
  <c r="Y355" i="14"/>
  <c r="I359" i="14"/>
  <c r="AO359" i="14"/>
  <c r="Y363" i="14"/>
  <c r="I367" i="14"/>
  <c r="AO367" i="14"/>
  <c r="AV379" i="14"/>
  <c r="O379" i="14"/>
  <c r="AH379" i="14"/>
  <c r="BA379" i="14"/>
  <c r="T379" i="14"/>
  <c r="M340" i="14"/>
  <c r="AT340" i="14"/>
  <c r="AC344" i="14"/>
  <c r="M348" i="14"/>
  <c r="AT348" i="14"/>
  <c r="AC352" i="14"/>
  <c r="L353" i="14"/>
  <c r="AR353" i="14"/>
  <c r="AD355" i="14"/>
  <c r="M356" i="14"/>
  <c r="AT356" i="14"/>
  <c r="AB357" i="14"/>
  <c r="J359" i="14"/>
  <c r="AP359" i="14"/>
  <c r="Y360" i="14"/>
  <c r="H361" i="14"/>
  <c r="AN361" i="14"/>
  <c r="V363" i="14"/>
  <c r="BC363" i="14"/>
  <c r="AK364" i="14"/>
  <c r="T365" i="14"/>
  <c r="BA365" i="14"/>
  <c r="AH367" i="14"/>
  <c r="Q368" i="14"/>
  <c r="AX368" i="14"/>
  <c r="AF369" i="14"/>
  <c r="AQ371" i="14"/>
  <c r="K371" i="14"/>
  <c r="AD371" i="14"/>
  <c r="U371" i="14"/>
  <c r="Q378" i="14"/>
  <c r="AC353" i="14"/>
  <c r="K355" i="14"/>
  <c r="AQ355" i="14"/>
  <c r="AC357" i="14"/>
  <c r="K359" i="14"/>
  <c r="AQ359" i="14"/>
  <c r="AC361" i="14"/>
  <c r="K363" i="14"/>
  <c r="AQ363" i="14"/>
  <c r="AC365" i="14"/>
  <c r="K367" i="14"/>
  <c r="AQ367" i="14"/>
  <c r="AC369" i="14"/>
  <c r="M334" i="14"/>
  <c r="AX334" i="14"/>
  <c r="AK338" i="14"/>
  <c r="W340" i="14"/>
  <c r="M342" i="14"/>
  <c r="AT342" i="14"/>
  <c r="AE344" i="14"/>
  <c r="U346" i="14"/>
  <c r="G348" i="14"/>
  <c r="AM348" i="14"/>
  <c r="AC350" i="14"/>
  <c r="O352" i="14"/>
  <c r="AV352" i="14"/>
  <c r="AL353" i="14"/>
  <c r="Y354" i="14"/>
  <c r="L355" i="14"/>
  <c r="AR355" i="14"/>
  <c r="AE356" i="14"/>
  <c r="R357" i="14"/>
  <c r="AY357" i="14"/>
  <c r="AK358" i="14"/>
  <c r="X359" i="14"/>
  <c r="K360" i="14"/>
  <c r="AQ360" i="14"/>
  <c r="AD361" i="14"/>
  <c r="Q362" i="14"/>
  <c r="AX362" i="14"/>
  <c r="AJ363" i="14"/>
  <c r="W364" i="14"/>
  <c r="N365" i="14"/>
  <c r="AU365" i="14"/>
  <c r="AG366" i="14"/>
  <c r="T367" i="14"/>
  <c r="G368" i="14"/>
  <c r="AM368" i="14"/>
  <c r="Z369" i="14"/>
  <c r="AZ370" i="14"/>
  <c r="AK370" i="14"/>
  <c r="AO371" i="14"/>
  <c r="AB374" i="14"/>
  <c r="AQ374" i="14"/>
  <c r="K374" i="14"/>
  <c r="AZ375" i="14"/>
  <c r="S375" i="14"/>
  <c r="AL375" i="14"/>
  <c r="F375" i="14"/>
  <c r="AW378" i="14"/>
  <c r="P378" i="14"/>
  <c r="AE378" i="14"/>
  <c r="AX378" i="14"/>
  <c r="AP378" i="14"/>
  <c r="AK382" i="14"/>
  <c r="T383" i="14"/>
  <c r="BA383" i="14"/>
  <c r="AC386" i="14"/>
  <c r="L387" i="14"/>
  <c r="AR387" i="14"/>
  <c r="AC383" i="14"/>
  <c r="M387" i="14"/>
  <c r="AT387" i="14"/>
  <c r="AC372" i="14"/>
  <c r="L373" i="14"/>
  <c r="AR373" i="14"/>
  <c r="AC376" i="14"/>
  <c r="L377" i="14"/>
  <c r="AR377" i="14"/>
  <c r="AC380" i="14"/>
  <c r="L381" i="14"/>
  <c r="AR381" i="14"/>
  <c r="AA382" i="14"/>
  <c r="J383" i="14"/>
  <c r="AP383" i="14"/>
  <c r="Y384" i="14"/>
  <c r="H385" i="14"/>
  <c r="AN385" i="14"/>
  <c r="W386" i="14"/>
  <c r="F387" i="14"/>
  <c r="AL387" i="14"/>
  <c r="R372" i="14"/>
  <c r="AY372" i="14"/>
  <c r="AK373" i="14"/>
  <c r="AD376" i="14"/>
  <c r="Q377" i="14"/>
  <c r="AX377" i="14"/>
  <c r="AY380" i="14"/>
  <c r="AK381" i="14"/>
  <c r="X382" i="14"/>
  <c r="K383" i="14"/>
  <c r="AQ383" i="14"/>
  <c r="AL384" i="14"/>
  <c r="Y385" i="14"/>
  <c r="L386" i="14"/>
  <c r="AR386" i="14"/>
  <c r="AE387" i="14"/>
  <c r="AH215" i="14"/>
  <c r="AH185" i="14"/>
  <c r="AH229" i="14"/>
  <c r="AH184" i="14"/>
  <c r="AH211" i="14"/>
  <c r="AH187" i="14"/>
  <c r="AH214" i="14"/>
  <c r="AH205" i="14"/>
  <c r="AH257" i="14"/>
  <c r="AH180" i="14"/>
  <c r="AH240" i="14"/>
  <c r="AH234" i="14"/>
  <c r="AH271" i="14"/>
  <c r="AQ177" i="14"/>
  <c r="AQ202" i="14"/>
  <c r="AQ199" i="14"/>
  <c r="AQ226" i="14"/>
  <c r="AQ221" i="14"/>
  <c r="AQ248" i="14"/>
  <c r="AQ219" i="14"/>
  <c r="AQ246" i="14"/>
  <c r="AQ190" i="14"/>
  <c r="AQ254" i="14"/>
  <c r="AQ247" i="14"/>
  <c r="AQ229" i="14"/>
  <c r="AK200" i="14"/>
  <c r="AK191" i="14"/>
  <c r="AK225" i="14"/>
  <c r="AK215" i="14"/>
  <c r="AK178" i="14"/>
  <c r="AK245" i="14"/>
  <c r="AK193" i="14"/>
  <c r="AK242" i="14"/>
  <c r="AK249" i="14"/>
  <c r="AK231" i="14"/>
  <c r="AK240" i="14"/>
  <c r="AK273" i="14"/>
  <c r="AG198" i="14"/>
  <c r="AG187" i="14"/>
  <c r="AG223" i="14"/>
  <c r="AG199" i="14"/>
  <c r="AG243" i="14"/>
  <c r="AG270" i="14"/>
  <c r="AG189" i="14"/>
  <c r="AG276" i="14"/>
  <c r="AG231" i="14"/>
  <c r="AG248" i="14"/>
  <c r="AG277" i="14"/>
  <c r="AG237" i="14"/>
  <c r="AG259" i="14"/>
  <c r="AO214" i="14"/>
  <c r="AO213" i="14"/>
  <c r="AO224" i="14"/>
  <c r="AO247" i="14"/>
  <c r="AO256" i="14"/>
  <c r="AO271" i="14"/>
  <c r="AO203" i="14"/>
  <c r="AO216" i="14"/>
  <c r="AO235" i="14"/>
  <c r="AO250" i="14"/>
  <c r="AO226" i="14"/>
  <c r="AO249" i="14"/>
  <c r="P267" i="14"/>
  <c r="P198" i="14"/>
  <c r="P232" i="14"/>
  <c r="P199" i="14"/>
  <c r="P238" i="14"/>
  <c r="P205" i="14"/>
  <c r="P244" i="14"/>
  <c r="P190" i="14"/>
  <c r="P186" i="14"/>
  <c r="P262" i="14"/>
  <c r="P249" i="14"/>
  <c r="P251" i="14"/>
  <c r="AM206" i="14"/>
  <c r="F302" i="14"/>
  <c r="Z242" i="14"/>
  <c r="AI311" i="14"/>
  <c r="F312" i="14"/>
  <c r="F190" i="14"/>
  <c r="F216" i="14"/>
  <c r="K342" i="14"/>
  <c r="Z246" i="14"/>
  <c r="Z349" i="14"/>
  <c r="J339" i="14"/>
  <c r="Z177" i="14"/>
  <c r="BC195" i="14"/>
  <c r="AF191" i="14"/>
  <c r="AA181" i="14"/>
  <c r="AF187" i="14"/>
  <c r="AE199" i="14"/>
  <c r="AB209" i="14"/>
  <c r="L223" i="14"/>
  <c r="AB233" i="14"/>
  <c r="BB238" i="14"/>
  <c r="AP244" i="14"/>
  <c r="V250" i="14"/>
  <c r="BA203" i="14"/>
  <c r="BA219" i="14"/>
  <c r="I237" i="14"/>
  <c r="BA251" i="14"/>
  <c r="AR256" i="14"/>
  <c r="AY260" i="14"/>
  <c r="G264" i="14"/>
  <c r="N258" i="14"/>
  <c r="AC182" i="14"/>
  <c r="AA201" i="14"/>
  <c r="O209" i="14"/>
  <c r="AA211" i="14"/>
  <c r="AI213" i="14"/>
  <c r="M216" i="14"/>
  <c r="Y218" i="14"/>
  <c r="O221" i="14"/>
  <c r="AM223" i="14"/>
  <c r="AM225" i="14"/>
  <c r="AE227" i="14"/>
  <c r="W229" i="14"/>
  <c r="O231" i="14"/>
  <c r="G233" i="14"/>
  <c r="AC234" i="14"/>
  <c r="U236" i="14"/>
  <c r="M238" i="14"/>
  <c r="AY239" i="14"/>
  <c r="AM241" i="14"/>
  <c r="AE243" i="14"/>
  <c r="W245" i="14"/>
  <c r="O247" i="14"/>
  <c r="G249" i="14"/>
  <c r="AC250" i="14"/>
  <c r="Y254" i="14"/>
  <c r="Q260" i="14"/>
  <c r="I266" i="14"/>
  <c r="Q270" i="14"/>
  <c r="AC272" i="14"/>
  <c r="I276" i="14"/>
  <c r="Q288" i="14"/>
  <c r="L289" i="14"/>
  <c r="I292" i="14"/>
  <c r="AX292" i="14"/>
  <c r="AR293" i="14"/>
  <c r="AO296" i="14"/>
  <c r="AF297" i="14"/>
  <c r="AG300" i="14"/>
  <c r="AB301" i="14"/>
  <c r="U304" i="14"/>
  <c r="T305" i="14"/>
  <c r="U308" i="14"/>
  <c r="L309" i="14"/>
  <c r="J313" i="14"/>
  <c r="Z318" i="14"/>
  <c r="AI318" i="14"/>
  <c r="AK318" i="14"/>
  <c r="AP270" i="14"/>
  <c r="AD272" i="14"/>
  <c r="Z274" i="14"/>
  <c r="V276" i="14"/>
  <c r="R288" i="14"/>
  <c r="M289" i="14"/>
  <c r="F292" i="14"/>
  <c r="AY292" i="14"/>
  <c r="AT293" i="14"/>
  <c r="AL296" i="14"/>
  <c r="AC297" i="14"/>
  <c r="Z300" i="14"/>
  <c r="AC301" i="14"/>
  <c r="R304" i="14"/>
  <c r="M305" i="14"/>
  <c r="F308" i="14"/>
  <c r="AY308" i="14"/>
  <c r="AT309" i="14"/>
  <c r="K313" i="14"/>
  <c r="H313" i="14"/>
  <c r="AW318" i="14"/>
  <c r="Q255" i="14"/>
  <c r="Y257" i="14"/>
  <c r="BA259" i="14"/>
  <c r="Q263" i="14"/>
  <c r="AC265" i="14"/>
  <c r="I269" i="14"/>
  <c r="S270" i="14"/>
  <c r="M271" i="14"/>
  <c r="W272" i="14"/>
  <c r="U273" i="14"/>
  <c r="AA274" i="14"/>
  <c r="Y275" i="14"/>
  <c r="AI276" i="14"/>
  <c r="AC277" i="14"/>
  <c r="AO286" i="14"/>
  <c r="AJ287" i="14"/>
  <c r="AA288" i="14"/>
  <c r="V289" i="14"/>
  <c r="U290" i="14"/>
  <c r="L291" i="14"/>
  <c r="K292" i="14"/>
  <c r="J293" i="14"/>
  <c r="BC293" i="14"/>
  <c r="AX294" i="14"/>
  <c r="AR295" i="14"/>
  <c r="AI296" i="14"/>
  <c r="AD297" i="14"/>
  <c r="AC298" i="14"/>
  <c r="T299" i="14"/>
  <c r="O300" i="14"/>
  <c r="N301" i="14"/>
  <c r="BC301" i="14"/>
  <c r="BB302" i="14"/>
  <c r="AW303" i="14"/>
  <c r="AM304" i="14"/>
  <c r="AL305" i="14"/>
  <c r="AK306" i="14"/>
  <c r="AR307" i="14"/>
  <c r="AM308" i="14"/>
  <c r="AH309" i="14"/>
  <c r="AZ310" i="14"/>
  <c r="AO310" i="14"/>
  <c r="AU314" i="14"/>
  <c r="F314" i="14"/>
  <c r="K314" i="14"/>
  <c r="AG318" i="14"/>
  <c r="AD253" i="14"/>
  <c r="R255" i="14"/>
  <c r="F257" i="14"/>
  <c r="AP257" i="14"/>
  <c r="Z259" i="14"/>
  <c r="N261" i="14"/>
  <c r="AX261" i="14"/>
  <c r="AL263" i="14"/>
  <c r="V265" i="14"/>
  <c r="J267" i="14"/>
  <c r="AT267" i="14"/>
  <c r="AD269" i="14"/>
  <c r="X270" i="14"/>
  <c r="J271" i="14"/>
  <c r="AT271" i="14"/>
  <c r="AJ272" i="14"/>
  <c r="V273" i="14"/>
  <c r="L274" i="14"/>
  <c r="AV274" i="14"/>
  <c r="AL275" i="14"/>
  <c r="AB276" i="14"/>
  <c r="N277" i="14"/>
  <c r="AX277" i="14"/>
  <c r="AH286" i="14"/>
  <c r="U287" i="14"/>
  <c r="H288" i="14"/>
  <c r="AN288" i="14"/>
  <c r="AA289" i="14"/>
  <c r="N290" i="14"/>
  <c r="AU290" i="14"/>
  <c r="AG291" i="14"/>
  <c r="T292" i="14"/>
  <c r="K293" i="14"/>
  <c r="AV293" i="14"/>
  <c r="AH294" i="14"/>
  <c r="U295" i="14"/>
  <c r="H296" i="14"/>
  <c r="AN296" i="14"/>
  <c r="AA297" i="14"/>
  <c r="N298" i="14"/>
  <c r="AU298" i="14"/>
  <c r="AG299" i="14"/>
  <c r="X300" i="14"/>
  <c r="K301" i="14"/>
  <c r="AQ301" i="14"/>
  <c r="AH302" i="14"/>
  <c r="U303" i="14"/>
  <c r="L304" i="14"/>
  <c r="AR304" i="14"/>
  <c r="AE305" i="14"/>
  <c r="R306" i="14"/>
  <c r="I307" i="14"/>
  <c r="AO307" i="14"/>
  <c r="AB308" i="14"/>
  <c r="O309" i="14"/>
  <c r="AV309" i="14"/>
  <c r="AL310" i="14"/>
  <c r="AX313" i="14"/>
  <c r="AV317" i="14"/>
  <c r="O317" i="14"/>
  <c r="AB317" i="14"/>
  <c r="AC317" i="14"/>
  <c r="AR318" i="14"/>
  <c r="AD311" i="14"/>
  <c r="Q312" i="14"/>
  <c r="BB312" i="14"/>
  <c r="AP315" i="14"/>
  <c r="Y316" i="14"/>
  <c r="F319" i="14"/>
  <c r="AL319" i="14"/>
  <c r="U320" i="14"/>
  <c r="BB320" i="14"/>
  <c r="AJ321" i="14"/>
  <c r="S322" i="14"/>
  <c r="AZ322" i="14"/>
  <c r="AL323" i="14"/>
  <c r="U324" i="14"/>
  <c r="BB324" i="14"/>
  <c r="AJ325" i="14"/>
  <c r="S326" i="14"/>
  <c r="AZ326" i="14"/>
  <c r="AL327" i="14"/>
  <c r="U328" i="14"/>
  <c r="BB328" i="14"/>
  <c r="AJ329" i="14"/>
  <c r="AA330" i="14"/>
  <c r="R331" i="14"/>
  <c r="R332" i="14"/>
  <c r="AM333" i="14"/>
  <c r="T335" i="14"/>
  <c r="AE335" i="14"/>
  <c r="AD336" i="14"/>
  <c r="AG337" i="14"/>
  <c r="AF339" i="14"/>
  <c r="AY339" i="14"/>
  <c r="R339" i="14"/>
  <c r="BB339" i="14"/>
  <c r="AA343" i="14"/>
  <c r="AH345" i="14"/>
  <c r="BA345" i="14"/>
  <c r="T345" i="14"/>
  <c r="AT345" i="14"/>
  <c r="Y349" i="14"/>
  <c r="AJ351" i="14"/>
  <c r="AZ351" i="14"/>
  <c r="S351" i="14"/>
  <c r="AL351" i="14"/>
  <c r="U351" i="14"/>
  <c r="AC321" i="14"/>
  <c r="L322" i="14"/>
  <c r="AR322" i="14"/>
  <c r="AC325" i="14"/>
  <c r="P326" i="14"/>
  <c r="AW326" i="14"/>
  <c r="AG329" i="14"/>
  <c r="P330" i="14"/>
  <c r="I332" i="14"/>
  <c r="AV336" i="14"/>
  <c r="O336" i="14"/>
  <c r="AK336" i="14"/>
  <c r="AQ337" i="14"/>
  <c r="X343" i="14"/>
  <c r="AP343" i="14"/>
  <c r="J343" i="14"/>
  <c r="K349" i="14"/>
  <c r="V321" i="14"/>
  <c r="BC321" i="14"/>
  <c r="AK322" i="14"/>
  <c r="V325" i="14"/>
  <c r="BC325" i="14"/>
  <c r="AK326" i="14"/>
  <c r="Z329" i="14"/>
  <c r="M330" i="14"/>
  <c r="AX330" i="14"/>
  <c r="AA332" i="14"/>
  <c r="U332" i="14"/>
  <c r="Q336" i="14"/>
  <c r="AY337" i="14"/>
  <c r="R337" i="14"/>
  <c r="AJ337" i="14"/>
  <c r="AK337" i="14"/>
  <c r="AV343" i="14"/>
  <c r="V349" i="14"/>
  <c r="AN349" i="14"/>
  <c r="H349" i="14"/>
  <c r="M311" i="14"/>
  <c r="AX311" i="14"/>
  <c r="AJ312" i="14"/>
  <c r="Y315" i="14"/>
  <c r="P316" i="14"/>
  <c r="AW316" i="14"/>
  <c r="AK319" i="14"/>
  <c r="AB320" i="14"/>
  <c r="O321" i="14"/>
  <c r="AV321" i="14"/>
  <c r="AL322" i="14"/>
  <c r="Y323" i="14"/>
  <c r="L324" i="14"/>
  <c r="AR324" i="14"/>
  <c r="AE325" i="14"/>
  <c r="V326" i="14"/>
  <c r="I327" i="14"/>
  <c r="AO327" i="14"/>
  <c r="AB328" i="14"/>
  <c r="S329" i="14"/>
  <c r="R330" i="14"/>
  <c r="AY330" i="14"/>
  <c r="Q331" i="14"/>
  <c r="L332" i="14"/>
  <c r="BC333" i="14"/>
  <c r="R333" i="14"/>
  <c r="AK333" i="14"/>
  <c r="AD335" i="14"/>
  <c r="X336" i="14"/>
  <c r="AE337" i="14"/>
  <c r="AZ339" i="14"/>
  <c r="Z341" i="14"/>
  <c r="AR341" i="14"/>
  <c r="L341" i="14"/>
  <c r="Q343" i="14"/>
  <c r="AI345" i="14"/>
  <c r="AF347" i="14"/>
  <c r="AY347" i="14"/>
  <c r="R347" i="14"/>
  <c r="AT347" i="14"/>
  <c r="Q351" i="14"/>
  <c r="AC355" i="14"/>
  <c r="M359" i="14"/>
  <c r="AT359" i="14"/>
  <c r="AC363" i="14"/>
  <c r="M367" i="14"/>
  <c r="AT367" i="14"/>
  <c r="AQ379" i="14"/>
  <c r="K379" i="14"/>
  <c r="AD379" i="14"/>
  <c r="AW379" i="14"/>
  <c r="P379" i="14"/>
  <c r="Q340" i="14"/>
  <c r="AX340" i="14"/>
  <c r="AG344" i="14"/>
  <c r="Q348" i="14"/>
  <c r="AX348" i="14"/>
  <c r="AG352" i="14"/>
  <c r="P353" i="14"/>
  <c r="AW353" i="14"/>
  <c r="AH355" i="14"/>
  <c r="Q356" i="14"/>
  <c r="AX356" i="14"/>
  <c r="AF357" i="14"/>
  <c r="N359" i="14"/>
  <c r="AU359" i="14"/>
  <c r="AC360" i="14"/>
  <c r="L361" i="14"/>
  <c r="AR361" i="14"/>
  <c r="Z363" i="14"/>
  <c r="I364" i="14"/>
  <c r="AO364" i="14"/>
  <c r="X365" i="14"/>
  <c r="F367" i="14"/>
  <c r="AL367" i="14"/>
  <c r="U368" i="14"/>
  <c r="BB368" i="14"/>
  <c r="AJ369" i="14"/>
  <c r="AM371" i="14"/>
  <c r="G371" i="14"/>
  <c r="Z371" i="14"/>
  <c r="AC371" i="14"/>
  <c r="Y378" i="14"/>
  <c r="AG353" i="14"/>
  <c r="O355" i="14"/>
  <c r="AV355" i="14"/>
  <c r="AG357" i="14"/>
  <c r="O359" i="14"/>
  <c r="AV359" i="14"/>
  <c r="AG361" i="14"/>
  <c r="O363" i="14"/>
  <c r="AV363" i="14"/>
  <c r="AG365" i="14"/>
  <c r="O367" i="14"/>
  <c r="AV367" i="14"/>
  <c r="AG369" i="14"/>
  <c r="Q334" i="14"/>
  <c r="I338" i="14"/>
  <c r="AO338" i="14"/>
  <c r="AA340" i="14"/>
  <c r="Q342" i="14"/>
  <c r="AX342" i="14"/>
  <c r="AI344" i="14"/>
  <c r="Y346" i="14"/>
  <c r="K348" i="14"/>
  <c r="AQ348" i="14"/>
  <c r="AG350" i="14"/>
  <c r="S352" i="14"/>
  <c r="F353" i="14"/>
  <c r="AP353" i="14"/>
  <c r="AC354" i="14"/>
  <c r="P355" i="14"/>
  <c r="AW355" i="14"/>
  <c r="AI356" i="14"/>
  <c r="V357" i="14"/>
  <c r="I358" i="14"/>
  <c r="AO358" i="14"/>
  <c r="AB359" i="14"/>
  <c r="O360" i="14"/>
  <c r="AV360" i="14"/>
  <c r="AH361" i="14"/>
  <c r="U362" i="14"/>
  <c r="H363" i="14"/>
  <c r="AN363" i="14"/>
  <c r="AA364" i="14"/>
  <c r="R365" i="14"/>
  <c r="AY365" i="14"/>
  <c r="AK366" i="14"/>
  <c r="X367" i="14"/>
  <c r="K368" i="14"/>
  <c r="AQ368" i="14"/>
  <c r="AD369" i="14"/>
  <c r="I370" i="14"/>
  <c r="AO370" i="14"/>
  <c r="AX371" i="14"/>
  <c r="X374" i="14"/>
  <c r="AM374" i="14"/>
  <c r="G374" i="14"/>
  <c r="AV375" i="14"/>
  <c r="O375" i="14"/>
  <c r="AH375" i="14"/>
  <c r="M375" i="14"/>
  <c r="AR378" i="14"/>
  <c r="L378" i="14"/>
  <c r="AA378" i="14"/>
  <c r="AT378" i="14"/>
  <c r="I382" i="14"/>
  <c r="AO382" i="14"/>
  <c r="X383" i="14"/>
  <c r="AY385" i="14"/>
  <c r="AG386" i="14"/>
  <c r="P387" i="14"/>
  <c r="AW387" i="14"/>
  <c r="AG383" i="14"/>
  <c r="Q387" i="14"/>
  <c r="AX387" i="14"/>
  <c r="AG372" i="14"/>
  <c r="P373" i="14"/>
  <c r="AW373" i="14"/>
  <c r="AG376" i="14"/>
  <c r="P377" i="14"/>
  <c r="AW377" i="14"/>
  <c r="AG380" i="14"/>
  <c r="P381" i="14"/>
  <c r="AW381" i="14"/>
  <c r="AE382" i="14"/>
  <c r="N383" i="14"/>
  <c r="AU383" i="14"/>
  <c r="AC384" i="14"/>
  <c r="L385" i="14"/>
  <c r="AR385" i="14"/>
  <c r="AA386" i="14"/>
  <c r="J387" i="14"/>
  <c r="AP387" i="14"/>
  <c r="V372" i="14"/>
  <c r="I373" i="14"/>
  <c r="AO373" i="14"/>
  <c r="AH376" i="14"/>
  <c r="U377" i="14"/>
  <c r="V380" i="14"/>
  <c r="I381" i="14"/>
  <c r="AO381" i="14"/>
  <c r="AB382" i="14"/>
  <c r="O383" i="14"/>
  <c r="AV383" i="14"/>
  <c r="AP384" i="14"/>
  <c r="AC385" i="14"/>
  <c r="P386" i="14"/>
  <c r="AW386" i="14"/>
  <c r="AI387" i="14"/>
  <c r="AH228" i="14"/>
  <c r="AH176" i="14"/>
  <c r="AH221" i="14"/>
  <c r="AH189" i="14"/>
  <c r="AH224" i="14"/>
  <c r="AH249" i="14"/>
  <c r="AH206" i="14"/>
  <c r="AH236" i="14"/>
  <c r="AH259" i="14"/>
  <c r="AH238" i="14"/>
  <c r="AH248" i="14"/>
  <c r="AH242" i="14"/>
  <c r="AQ275" i="14"/>
  <c r="AQ261" i="14"/>
  <c r="AQ184" i="14"/>
  <c r="AQ191" i="14"/>
  <c r="AQ216" i="14"/>
  <c r="AQ213" i="14"/>
  <c r="AQ240" i="14"/>
  <c r="AQ211" i="14"/>
  <c r="AQ238" i="14"/>
  <c r="AQ182" i="14"/>
  <c r="AQ258" i="14"/>
  <c r="AQ251" i="14"/>
  <c r="AQ233" i="14"/>
  <c r="AK192" i="14"/>
  <c r="AK217" i="14"/>
  <c r="AK220" i="14"/>
  <c r="AK207" i="14"/>
  <c r="AK221" i="14"/>
  <c r="AK252" i="14"/>
  <c r="AK227" i="14"/>
  <c r="AK246" i="14"/>
  <c r="AK254" i="14"/>
  <c r="AK239" i="14"/>
  <c r="AK244" i="14"/>
  <c r="AK275" i="14"/>
  <c r="AG190" i="14"/>
  <c r="AG215" i="14"/>
  <c r="AG226" i="14"/>
  <c r="AG251" i="14"/>
  <c r="AG257" i="14"/>
  <c r="AG233" i="14"/>
  <c r="AG255" i="14"/>
  <c r="AG239" i="14"/>
  <c r="AG274" i="14"/>
  <c r="AG245" i="14"/>
  <c r="AG267" i="14"/>
  <c r="AO206" i="14"/>
  <c r="AO220" i="14"/>
  <c r="AO205" i="14"/>
  <c r="AO208" i="14"/>
  <c r="AO228" i="14"/>
  <c r="AO260" i="14"/>
  <c r="AO273" i="14"/>
  <c r="AO229" i="14"/>
  <c r="AO200" i="14"/>
  <c r="AO243" i="14"/>
  <c r="AO254" i="14"/>
  <c r="AO210" i="14"/>
  <c r="AO276" i="14"/>
  <c r="P259" i="14"/>
  <c r="P184" i="14"/>
  <c r="P224" i="14"/>
  <c r="P191" i="14"/>
  <c r="P230" i="14"/>
  <c r="P197" i="14"/>
  <c r="P236" i="14"/>
  <c r="P219" i="14"/>
  <c r="P182" i="14"/>
  <c r="P227" i="14"/>
  <c r="P268" i="14"/>
  <c r="P260" i="14"/>
  <c r="P254" i="14"/>
  <c r="Z355" i="14"/>
  <c r="Z354" i="14"/>
  <c r="AL315" i="14"/>
  <c r="F192" i="14"/>
  <c r="T300" i="14"/>
  <c r="AB306" i="14"/>
  <c r="Z351" i="14"/>
  <c r="AI201" i="14"/>
  <c r="AF364" i="14"/>
  <c r="F202" i="14"/>
  <c r="AH311" i="14"/>
  <c r="F300" i="14"/>
  <c r="F212" i="14"/>
  <c r="K232" i="14"/>
  <c r="AN318" i="14"/>
  <c r="M290" i="14"/>
  <c r="J179" i="14"/>
  <c r="AY185" i="14"/>
  <c r="S195" i="14"/>
  <c r="BA191" i="14"/>
  <c r="AN181" i="14"/>
  <c r="AC187" i="14"/>
  <c r="AV199" i="14"/>
  <c r="T211" i="14"/>
  <c r="L225" i="14"/>
  <c r="J234" i="14"/>
  <c r="AN239" i="14"/>
  <c r="AB245" i="14"/>
  <c r="H251" i="14"/>
  <c r="BA205" i="14"/>
  <c r="BA221" i="14"/>
  <c r="M239" i="14"/>
  <c r="S251" i="14"/>
  <c r="H256" i="14"/>
  <c r="O260" i="14"/>
  <c r="AN266" i="14"/>
  <c r="V260" i="14"/>
  <c r="AW184" i="14"/>
  <c r="U202" i="14"/>
  <c r="S209" i="14"/>
  <c r="AM211" i="14"/>
  <c r="I214" i="14"/>
  <c r="Q216" i="14"/>
  <c r="K219" i="14"/>
  <c r="AE221" i="14"/>
  <c r="AY223" i="14"/>
  <c r="AU225" i="14"/>
  <c r="AI227" i="14"/>
  <c r="AA229" i="14"/>
  <c r="S231" i="14"/>
  <c r="K233" i="14"/>
  <c r="AW234" i="14"/>
  <c r="Y236" i="14"/>
  <c r="Q238" i="14"/>
  <c r="I240" i="14"/>
  <c r="AU241" i="14"/>
  <c r="AI243" i="14"/>
  <c r="AA245" i="14"/>
  <c r="S247" i="14"/>
  <c r="K249" i="14"/>
  <c r="AW250" i="14"/>
  <c r="AW254" i="14"/>
  <c r="AW260" i="14"/>
  <c r="Q266" i="14"/>
  <c r="U270" i="14"/>
  <c r="BA272" i="14"/>
  <c r="M276" i="14"/>
  <c r="U288" i="14"/>
  <c r="T289" i="14"/>
  <c r="M292" i="14"/>
  <c r="BB292" i="14"/>
  <c r="BA293" i="14"/>
  <c r="AT296" i="14"/>
  <c r="AJ297" i="14"/>
  <c r="AO300" i="14"/>
  <c r="AF301" i="14"/>
  <c r="AC304" i="14"/>
  <c r="AF305" i="14"/>
  <c r="Y308" i="14"/>
  <c r="P309" i="14"/>
  <c r="Z313" i="14"/>
  <c r="V318" i="14"/>
  <c r="AE318" i="14"/>
  <c r="BB318" i="14"/>
  <c r="AT270" i="14"/>
  <c r="AL272" i="14"/>
  <c r="AL274" i="14"/>
  <c r="Z276" i="14"/>
  <c r="V288" i="14"/>
  <c r="U289" i="14"/>
  <c r="J292" i="14"/>
  <c r="BC292" i="14"/>
  <c r="BB293" i="14"/>
  <c r="AP296" i="14"/>
  <c r="AG297" i="14"/>
  <c r="AH300" i="14"/>
  <c r="AG301" i="14"/>
  <c r="V304" i="14"/>
  <c r="U305" i="14"/>
  <c r="J308" i="14"/>
  <c r="BC308" i="14"/>
  <c r="BB309" i="14"/>
  <c r="BA313" i="14"/>
  <c r="M313" i="14"/>
  <c r="M253" i="14"/>
  <c r="U255" i="14"/>
  <c r="AC257" i="14"/>
  <c r="M261" i="14"/>
  <c r="U263" i="14"/>
  <c r="AW265" i="14"/>
  <c r="Q269" i="14"/>
  <c r="W270" i="14"/>
  <c r="Q271" i="14"/>
  <c r="AE272" i="14"/>
  <c r="Y273" i="14"/>
  <c r="AE274" i="14"/>
  <c r="AW275" i="14"/>
  <c r="AM276" i="14"/>
  <c r="AW277" i="14"/>
  <c r="AX286" i="14"/>
  <c r="AN287" i="14"/>
  <c r="AE288" i="14"/>
  <c r="AD289" i="14"/>
  <c r="Y290" i="14"/>
  <c r="P291" i="14"/>
  <c r="W292" i="14"/>
  <c r="R293" i="14"/>
  <c r="I294" i="14"/>
  <c r="H295" i="14"/>
  <c r="AW295" i="14"/>
  <c r="AM296" i="14"/>
  <c r="AL297" i="14"/>
  <c r="AG298" i="14"/>
  <c r="X299" i="14"/>
  <c r="W300" i="14"/>
  <c r="R301" i="14"/>
  <c r="I302" i="14"/>
  <c r="L303" i="14"/>
  <c r="BA303" i="14"/>
  <c r="AQ304" i="14"/>
  <c r="AU305" i="14"/>
  <c r="AO306" i="14"/>
  <c r="AW307" i="14"/>
  <c r="AV308" i="14"/>
  <c r="AL309" i="14"/>
  <c r="AV310" i="14"/>
  <c r="F313" i="14"/>
  <c r="AP314" i="14"/>
  <c r="AZ314" i="14"/>
  <c r="M314" i="14"/>
  <c r="AO318" i="14"/>
  <c r="AL253" i="14"/>
  <c r="V255" i="14"/>
  <c r="J257" i="14"/>
  <c r="AT257" i="14"/>
  <c r="AD259" i="14"/>
  <c r="R261" i="14"/>
  <c r="F263" i="14"/>
  <c r="AP263" i="14"/>
  <c r="Z265" i="14"/>
  <c r="N267" i="14"/>
  <c r="AX267" i="14"/>
  <c r="AL269" i="14"/>
  <c r="AB270" i="14"/>
  <c r="N271" i="14"/>
  <c r="AX271" i="14"/>
  <c r="AN272" i="14"/>
  <c r="Z273" i="14"/>
  <c r="T274" i="14"/>
  <c r="F275" i="14"/>
  <c r="AP275" i="14"/>
  <c r="AF276" i="14"/>
  <c r="R277" i="14"/>
  <c r="F286" i="14"/>
  <c r="AL286" i="14"/>
  <c r="Y287" i="14"/>
  <c r="L288" i="14"/>
  <c r="AR288" i="14"/>
  <c r="AE289" i="14"/>
  <c r="R290" i="14"/>
  <c r="AY290" i="14"/>
  <c r="AK291" i="14"/>
  <c r="X292" i="14"/>
  <c r="S293" i="14"/>
  <c r="F294" i="14"/>
  <c r="AL294" i="14"/>
  <c r="Y295" i="14"/>
  <c r="L296" i="14"/>
  <c r="AR296" i="14"/>
  <c r="AE297" i="14"/>
  <c r="R298" i="14"/>
  <c r="AY298" i="14"/>
  <c r="AK299" i="14"/>
  <c r="AB300" i="14"/>
  <c r="O301" i="14"/>
  <c r="AV301" i="14"/>
  <c r="AL302" i="14"/>
  <c r="AC303" i="14"/>
  <c r="P304" i="14"/>
  <c r="AW304" i="14"/>
  <c r="AI305" i="14"/>
  <c r="V306" i="14"/>
  <c r="M307" i="14"/>
  <c r="AT307" i="14"/>
  <c r="AF308" i="14"/>
  <c r="S309" i="14"/>
  <c r="F310" i="14"/>
  <c r="AR310" i="14"/>
  <c r="H314" i="14"/>
  <c r="AQ317" i="14"/>
  <c r="K317" i="14"/>
  <c r="X317" i="14"/>
  <c r="AK317" i="14"/>
  <c r="BA318" i="14"/>
  <c r="AL311" i="14"/>
  <c r="U312" i="14"/>
  <c r="J315" i="14"/>
  <c r="AU315" i="14"/>
  <c r="AC316" i="14"/>
  <c r="J319" i="14"/>
  <c r="AP319" i="14"/>
  <c r="Y320" i="14"/>
  <c r="H321" i="14"/>
  <c r="AN321" i="14"/>
  <c r="W322" i="14"/>
  <c r="J323" i="14"/>
  <c r="AP323" i="14"/>
  <c r="Y324" i="14"/>
  <c r="H325" i="14"/>
  <c r="AN325" i="14"/>
  <c r="W326" i="14"/>
  <c r="J327" i="14"/>
  <c r="AP327" i="14"/>
  <c r="Y328" i="14"/>
  <c r="H329" i="14"/>
  <c r="AN329" i="14"/>
  <c r="AE330" i="14"/>
  <c r="V331" i="14"/>
  <c r="X332" i="14"/>
  <c r="BA335" i="14"/>
  <c r="P335" i="14"/>
  <c r="AK335" i="14"/>
  <c r="AJ336" i="14"/>
  <c r="AO337" i="14"/>
  <c r="AB339" i="14"/>
  <c r="AU339" i="14"/>
  <c r="N339" i="14"/>
  <c r="G341" i="14"/>
  <c r="AI343" i="14"/>
  <c r="AD345" i="14"/>
  <c r="AW345" i="14"/>
  <c r="P345" i="14"/>
  <c r="BB345" i="14"/>
  <c r="AG349" i="14"/>
  <c r="AF351" i="14"/>
  <c r="AV351" i="14"/>
  <c r="O351" i="14"/>
  <c r="AH351" i="14"/>
  <c r="AK351" i="14"/>
  <c r="AG321" i="14"/>
  <c r="P322" i="14"/>
  <c r="AW322" i="14"/>
  <c r="AG325" i="14"/>
  <c r="T326" i="14"/>
  <c r="BA326" i="14"/>
  <c r="AK329" i="14"/>
  <c r="T330" i="14"/>
  <c r="N332" i="14"/>
  <c r="AQ336" i="14"/>
  <c r="K336" i="14"/>
  <c r="AP336" i="14"/>
  <c r="BA343" i="14"/>
  <c r="T343" i="14"/>
  <c r="AL343" i="14"/>
  <c r="F343" i="14"/>
  <c r="S349" i="14"/>
  <c r="Z321" i="14"/>
  <c r="I322" i="14"/>
  <c r="AO322" i="14"/>
  <c r="Z325" i="14"/>
  <c r="I326" i="14"/>
  <c r="AO326" i="14"/>
  <c r="AD329" i="14"/>
  <c r="Q330" i="14"/>
  <c r="BB330" i="14"/>
  <c r="W332" i="14"/>
  <c r="Z332" i="14"/>
  <c r="V336" i="14"/>
  <c r="AU337" i="14"/>
  <c r="N337" i="14"/>
  <c r="AF337" i="14"/>
  <c r="AT337" i="14"/>
  <c r="BC349" i="14"/>
  <c r="R349" i="14"/>
  <c r="AJ349" i="14"/>
  <c r="M349" i="14"/>
  <c r="Q311" i="14"/>
  <c r="H312" i="14"/>
  <c r="AN312" i="14"/>
  <c r="AC315" i="14"/>
  <c r="T316" i="14"/>
  <c r="I319" i="14"/>
  <c r="AO319" i="14"/>
  <c r="AF320" i="14"/>
  <c r="S321" i="14"/>
  <c r="J322" i="14"/>
  <c r="AP322" i="14"/>
  <c r="AC323" i="14"/>
  <c r="P324" i="14"/>
  <c r="AW324" i="14"/>
  <c r="AI325" i="14"/>
  <c r="Z326" i="14"/>
  <c r="M327" i="14"/>
  <c r="AT327" i="14"/>
  <c r="AF328" i="14"/>
  <c r="W329" i="14"/>
  <c r="V330" i="14"/>
  <c r="BA331" i="14"/>
  <c r="U331" i="14"/>
  <c r="Q332" i="14"/>
  <c r="AY333" i="14"/>
  <c r="N333" i="14"/>
  <c r="AQ333" i="14"/>
  <c r="AI335" i="14"/>
  <c r="AC336" i="14"/>
  <c r="AM337" i="14"/>
  <c r="BC341" i="14"/>
  <c r="V341" i="14"/>
  <c r="AN341" i="14"/>
  <c r="H341" i="14"/>
  <c r="Y343" i="14"/>
  <c r="AQ345" i="14"/>
  <c r="AB347" i="14"/>
  <c r="AU347" i="14"/>
  <c r="N347" i="14"/>
  <c r="BB347" i="14"/>
  <c r="AG351" i="14"/>
  <c r="AG355" i="14"/>
  <c r="Q359" i="14"/>
  <c r="AX359" i="14"/>
  <c r="AG363" i="14"/>
  <c r="Q367" i="14"/>
  <c r="AX367" i="14"/>
  <c r="AM379" i="14"/>
  <c r="G379" i="14"/>
  <c r="Z379" i="14"/>
  <c r="AR379" i="14"/>
  <c r="L379" i="14"/>
  <c r="U340" i="14"/>
  <c r="BB340" i="14"/>
  <c r="AK344" i="14"/>
  <c r="U348" i="14"/>
  <c r="BB348" i="14"/>
  <c r="AK352" i="14"/>
  <c r="T353" i="14"/>
  <c r="BA353" i="14"/>
  <c r="AL355" i="14"/>
  <c r="U356" i="14"/>
  <c r="BB356" i="14"/>
  <c r="AJ357" i="14"/>
  <c r="R359" i="14"/>
  <c r="AY359" i="14"/>
  <c r="AG360" i="14"/>
  <c r="P361" i="14"/>
  <c r="AW361" i="14"/>
  <c r="AD363" i="14"/>
  <c r="M364" i="14"/>
  <c r="AT364" i="14"/>
  <c r="AB365" i="14"/>
  <c r="J367" i="14"/>
  <c r="AP367" i="14"/>
  <c r="Y368" i="14"/>
  <c r="H369" i="14"/>
  <c r="AN369" i="14"/>
  <c r="AI371" i="14"/>
  <c r="BC371" i="14"/>
  <c r="V371" i="14"/>
  <c r="AK371" i="14"/>
  <c r="AH378" i="14"/>
  <c r="AK353" i="14"/>
  <c r="S355" i="14"/>
  <c r="AZ355" i="14"/>
  <c r="AK357" i="14"/>
  <c r="S359" i="14"/>
  <c r="AZ359" i="14"/>
  <c r="AK361" i="14"/>
  <c r="S363" i="14"/>
  <c r="AZ363" i="14"/>
  <c r="AK365" i="14"/>
  <c r="S367" i="14"/>
  <c r="AZ367" i="14"/>
  <c r="AK369" i="14"/>
  <c r="U334" i="14"/>
  <c r="M338" i="14"/>
  <c r="AT338" i="14"/>
  <c r="AE340" i="14"/>
  <c r="U342" i="14"/>
  <c r="G344" i="14"/>
  <c r="AM344" i="14"/>
  <c r="AC346" i="14"/>
  <c r="O348" i="14"/>
  <c r="AV348" i="14"/>
  <c r="AK350" i="14"/>
  <c r="W352" i="14"/>
  <c r="J353" i="14"/>
  <c r="AU353" i="14"/>
  <c r="AG354" i="14"/>
  <c r="T355" i="14"/>
  <c r="G356" i="14"/>
  <c r="AM356" i="14"/>
  <c r="Z357" i="14"/>
  <c r="M358" i="14"/>
  <c r="AT358" i="14"/>
  <c r="AF359" i="14"/>
  <c r="S360" i="14"/>
  <c r="F361" i="14"/>
  <c r="AL361" i="14"/>
  <c r="Y362" i="14"/>
  <c r="L363" i="14"/>
  <c r="AR363" i="14"/>
  <c r="AI364" i="14"/>
  <c r="V365" i="14"/>
  <c r="I366" i="14"/>
  <c r="AO366" i="14"/>
  <c r="AB367" i="14"/>
  <c r="O368" i="14"/>
  <c r="AV368" i="14"/>
  <c r="AH369" i="14"/>
  <c r="M370" i="14"/>
  <c r="AT370" i="14"/>
  <c r="BA374" i="14"/>
  <c r="T374" i="14"/>
  <c r="AI374" i="14"/>
  <c r="M374" i="14"/>
  <c r="AQ375" i="14"/>
  <c r="K375" i="14"/>
  <c r="AD375" i="14"/>
  <c r="U375" i="14"/>
  <c r="AN378" i="14"/>
  <c r="H378" i="14"/>
  <c r="W378" i="14"/>
  <c r="AO378" i="14"/>
  <c r="M382" i="14"/>
  <c r="AT382" i="14"/>
  <c r="AB383" i="14"/>
  <c r="BC385" i="14"/>
  <c r="AK386" i="14"/>
  <c r="T387" i="14"/>
  <c r="BA387" i="14"/>
  <c r="AK383" i="14"/>
  <c r="U387" i="14"/>
  <c r="BB387" i="14"/>
  <c r="AK372" i="14"/>
  <c r="T373" i="14"/>
  <c r="BA373" i="14"/>
  <c r="AK376" i="14"/>
  <c r="T377" i="14"/>
  <c r="BA377" i="14"/>
  <c r="AK380" i="14"/>
  <c r="T381" i="14"/>
  <c r="BA381" i="14"/>
  <c r="AI382" i="14"/>
  <c r="R383" i="14"/>
  <c r="AY383" i="14"/>
  <c r="AG384" i="14"/>
  <c r="P385" i="14"/>
  <c r="AW385" i="14"/>
  <c r="AE386" i="14"/>
  <c r="N387" i="14"/>
  <c r="AU387" i="14"/>
  <c r="Z372" i="14"/>
  <c r="M373" i="14"/>
  <c r="AT373" i="14"/>
  <c r="AL376" i="14"/>
  <c r="Y377" i="14"/>
  <c r="Z380" i="14"/>
  <c r="M381" i="14"/>
  <c r="AT381" i="14"/>
  <c r="AF382" i="14"/>
  <c r="S383" i="14"/>
  <c r="N384" i="14"/>
  <c r="AU384" i="14"/>
  <c r="AG385" i="14"/>
  <c r="T386" i="14"/>
  <c r="G387" i="14"/>
  <c r="AM387" i="14"/>
  <c r="AH220" i="14"/>
  <c r="AH197" i="14"/>
  <c r="AH213" i="14"/>
  <c r="AH199" i="14"/>
  <c r="AH216" i="14"/>
  <c r="AH241" i="14"/>
  <c r="AH196" i="14"/>
  <c r="AH244" i="14"/>
  <c r="AH261" i="14"/>
  <c r="AH246" i="14"/>
  <c r="AH252" i="14"/>
  <c r="AH250" i="14"/>
  <c r="AQ225" i="14"/>
  <c r="AQ253" i="14"/>
  <c r="AQ196" i="14"/>
  <c r="AQ183" i="14"/>
  <c r="AQ208" i="14"/>
  <c r="AQ205" i="14"/>
  <c r="AQ232" i="14"/>
  <c r="AQ203" i="14"/>
  <c r="AQ230" i="14"/>
  <c r="AQ192" i="14"/>
  <c r="AQ266" i="14"/>
  <c r="AQ264" i="14"/>
  <c r="AQ237" i="14"/>
  <c r="AK197" i="14"/>
  <c r="AK184" i="14"/>
  <c r="AK222" i="14"/>
  <c r="AK209" i="14"/>
  <c r="AK212" i="14"/>
  <c r="AK226" i="14"/>
  <c r="AK213" i="14"/>
  <c r="AK256" i="14"/>
  <c r="AK235" i="14"/>
  <c r="AK250" i="14"/>
  <c r="AK258" i="14"/>
  <c r="AK247" i="14"/>
  <c r="AK248" i="14"/>
  <c r="AK277" i="14"/>
  <c r="AG182" i="14"/>
  <c r="AG222" i="14"/>
  <c r="AG207" i="14"/>
  <c r="AG210" i="14"/>
  <c r="AG230" i="14"/>
  <c r="AG265" i="14"/>
  <c r="AG241" i="14"/>
  <c r="AG263" i="14"/>
  <c r="AG247" i="14"/>
  <c r="AG253" i="14"/>
  <c r="AG212" i="14"/>
  <c r="AG252" i="14"/>
  <c r="AO198" i="14"/>
  <c r="AO212" i="14"/>
  <c r="AO177" i="14"/>
  <c r="AO192" i="14"/>
  <c r="AO232" i="14"/>
  <c r="AO264" i="14"/>
  <c r="AO275" i="14"/>
  <c r="AO237" i="14"/>
  <c r="AO184" i="14"/>
  <c r="AO251" i="14"/>
  <c r="AO258" i="14"/>
  <c r="AO194" i="14"/>
  <c r="AO255" i="14"/>
  <c r="P275" i="14"/>
  <c r="P225" i="14"/>
  <c r="P200" i="14"/>
  <c r="P216" i="14"/>
  <c r="P183" i="14"/>
  <c r="P222" i="14"/>
  <c r="P189" i="14"/>
  <c r="P211" i="14"/>
  <c r="P204" i="14"/>
  <c r="P229" i="14"/>
  <c r="P274" i="14"/>
  <c r="P258" i="14"/>
  <c r="Z244" i="14"/>
  <c r="Y298" i="14"/>
  <c r="AL205" i="14"/>
  <c r="H209" i="14"/>
  <c r="U301" i="14"/>
  <c r="G293" i="14"/>
  <c r="N183" i="14"/>
  <c r="T190" i="14"/>
  <c r="AB196" i="14"/>
  <c r="AR223" i="14"/>
  <c r="G313" i="14"/>
  <c r="AF254" i="14"/>
  <c r="AH201" i="14"/>
  <c r="AI312" i="14"/>
  <c r="AE203" i="14"/>
  <c r="AN208" i="14"/>
  <c r="M180" i="14"/>
  <c r="O182" i="14"/>
  <c r="R185" i="14"/>
  <c r="O185" i="14"/>
  <c r="AF195" i="14"/>
  <c r="AU197" i="14"/>
  <c r="AL181" i="14"/>
  <c r="V191" i="14"/>
  <c r="H199" i="14"/>
  <c r="H213" i="14"/>
  <c r="H227" i="14"/>
  <c r="AT234" i="14"/>
  <c r="V240" i="14"/>
  <c r="J246" i="14"/>
  <c r="AP252" i="14"/>
  <c r="BA207" i="14"/>
  <c r="BA223" i="14"/>
  <c r="M241" i="14"/>
  <c r="AJ252" i="14"/>
  <c r="W256" i="14"/>
  <c r="AV262" i="14"/>
  <c r="BC266" i="14"/>
  <c r="AD262" i="14"/>
  <c r="I188" i="14"/>
  <c r="AA203" i="14"/>
  <c r="AI209" i="14"/>
  <c r="AU211" i="14"/>
  <c r="U214" i="14"/>
  <c r="AW216" i="14"/>
  <c r="O219" i="14"/>
  <c r="AY221" i="14"/>
  <c r="M224" i="14"/>
  <c r="I226" i="14"/>
  <c r="AU227" i="14"/>
  <c r="AI229" i="14"/>
  <c r="AA231" i="14"/>
  <c r="S233" i="14"/>
  <c r="K235" i="14"/>
  <c r="AW236" i="14"/>
  <c r="Y238" i="14"/>
  <c r="Q240" i="14"/>
  <c r="I242" i="14"/>
  <c r="AU243" i="14"/>
  <c r="AI245" i="14"/>
  <c r="AA247" i="14"/>
  <c r="S249" i="14"/>
  <c r="K251" i="14"/>
  <c r="Q256" i="14"/>
  <c r="I262" i="14"/>
  <c r="Y266" i="14"/>
  <c r="AC270" i="14"/>
  <c r="I274" i="14"/>
  <c r="Q276" i="14"/>
  <c r="AC288" i="14"/>
  <c r="X289" i="14"/>
  <c r="Q292" i="14"/>
  <c r="L293" i="14"/>
  <c r="I296" i="14"/>
  <c r="AX296" i="14"/>
  <c r="AR297" i="14"/>
  <c r="AT300" i="14"/>
  <c r="AJ301" i="14"/>
  <c r="AK304" i="14"/>
  <c r="AJ305" i="14"/>
  <c r="AC308" i="14"/>
  <c r="X309" i="14"/>
  <c r="AP313" i="14"/>
  <c r="R318" i="14"/>
  <c r="W318" i="14"/>
  <c r="F270" i="14"/>
  <c r="AX270" i="14"/>
  <c r="AT272" i="14"/>
  <c r="AP274" i="14"/>
  <c r="AD276" i="14"/>
  <c r="AD288" i="14"/>
  <c r="Y289" i="14"/>
  <c r="R292" i="14"/>
  <c r="M293" i="14"/>
  <c r="F296" i="14"/>
  <c r="AU296" i="14"/>
  <c r="AO297" i="14"/>
  <c r="AL300" i="14"/>
  <c r="AK301" i="14"/>
  <c r="AD304" i="14"/>
  <c r="Y305" i="14"/>
  <c r="N308" i="14"/>
  <c r="M309" i="14"/>
  <c r="AZ313" i="14"/>
  <c r="AW313" i="14"/>
  <c r="AC313" i="14"/>
  <c r="Q253" i="14"/>
  <c r="Y255" i="14"/>
  <c r="BA257" i="14"/>
  <c r="Q261" i="14"/>
  <c r="Y263" i="14"/>
  <c r="I267" i="14"/>
  <c r="U269" i="14"/>
  <c r="AA270" i="14"/>
  <c r="Y271" i="14"/>
  <c r="AI272" i="14"/>
  <c r="AC273" i="14"/>
  <c r="AM274" i="14"/>
  <c r="BA275" i="14"/>
  <c r="AU276" i="14"/>
  <c r="I286" i="14"/>
  <c r="BB286" i="14"/>
  <c r="AR287" i="14"/>
  <c r="AM288" i="14"/>
  <c r="AH289" i="14"/>
  <c r="AC290" i="14"/>
  <c r="X291" i="14"/>
  <c r="AA292" i="14"/>
  <c r="V293" i="14"/>
  <c r="Q294" i="14"/>
  <c r="L295" i="14"/>
  <c r="BA295" i="14"/>
  <c r="AV296" i="14"/>
  <c r="AP297" i="14"/>
  <c r="AK298" i="14"/>
  <c r="AF299" i="14"/>
  <c r="AA300" i="14"/>
  <c r="V301" i="14"/>
  <c r="Q302" i="14"/>
  <c r="P303" i="14"/>
  <c r="G304" i="14"/>
  <c r="AZ304" i="14"/>
  <c r="AY305" i="14"/>
  <c r="AT306" i="14"/>
  <c r="G308" i="14"/>
  <c r="AZ308" i="14"/>
  <c r="AP309" i="14"/>
  <c r="I310" i="14"/>
  <c r="N313" i="14"/>
  <c r="AL314" i="14"/>
  <c r="AQ314" i="14"/>
  <c r="U314" i="14"/>
  <c r="AX318" i="14"/>
  <c r="AP253" i="14"/>
  <c r="Z255" i="14"/>
  <c r="N257" i="14"/>
  <c r="AX257" i="14"/>
  <c r="AL259" i="14"/>
  <c r="V261" i="14"/>
  <c r="J263" i="14"/>
  <c r="AT263" i="14"/>
  <c r="AD265" i="14"/>
  <c r="R267" i="14"/>
  <c r="F269" i="14"/>
  <c r="AP269" i="14"/>
  <c r="AF270" i="14"/>
  <c r="R271" i="14"/>
  <c r="H272" i="14"/>
  <c r="AR272" i="14"/>
  <c r="AD273" i="14"/>
  <c r="X274" i="14"/>
  <c r="J275" i="14"/>
  <c r="AT275" i="14"/>
  <c r="AJ276" i="14"/>
  <c r="V277" i="14"/>
  <c r="J286" i="14"/>
  <c r="AP286" i="14"/>
  <c r="AC287" i="14"/>
  <c r="P288" i="14"/>
  <c r="AW288" i="14"/>
  <c r="AI289" i="14"/>
  <c r="V290" i="14"/>
  <c r="I291" i="14"/>
  <c r="AO291" i="14"/>
  <c r="AB292" i="14"/>
  <c r="W293" i="14"/>
  <c r="J294" i="14"/>
  <c r="AP294" i="14"/>
  <c r="AC295" i="14"/>
  <c r="P296" i="14"/>
  <c r="AW296" i="14"/>
  <c r="AI297" i="14"/>
  <c r="V298" i="14"/>
  <c r="I299" i="14"/>
  <c r="AO299" i="14"/>
  <c r="AF300" i="14"/>
  <c r="S301" i="14"/>
  <c r="J302" i="14"/>
  <c r="AP302" i="14"/>
  <c r="AG303" i="14"/>
  <c r="T304" i="14"/>
  <c r="G305" i="14"/>
  <c r="AM305" i="14"/>
  <c r="AD306" i="14"/>
  <c r="Q307" i="14"/>
  <c r="AX307" i="14"/>
  <c r="AJ308" i="14"/>
  <c r="W309" i="14"/>
  <c r="J310" i="14"/>
  <c r="BA310" i="14"/>
  <c r="P314" i="14"/>
  <c r="AM317" i="14"/>
  <c r="BA317" i="14"/>
  <c r="T317" i="14"/>
  <c r="AT317" i="14"/>
  <c r="F311" i="14"/>
  <c r="AP311" i="14"/>
  <c r="Y312" i="14"/>
  <c r="N315" i="14"/>
  <c r="AY315" i="14"/>
  <c r="AG316" i="14"/>
  <c r="N319" i="14"/>
  <c r="AU319" i="14"/>
  <c r="AC320" i="14"/>
  <c r="L321" i="14"/>
  <c r="AR321" i="14"/>
  <c r="AA322" i="14"/>
  <c r="N323" i="14"/>
  <c r="AU323" i="14"/>
  <c r="AC324" i="14"/>
  <c r="L325" i="14"/>
  <c r="AR325" i="14"/>
  <c r="AA326" i="14"/>
  <c r="N327" i="14"/>
  <c r="AU327" i="14"/>
  <c r="AC328" i="14"/>
  <c r="L329" i="14"/>
  <c r="AW329" i="14"/>
  <c r="AI330" i="14"/>
  <c r="Z331" i="14"/>
  <c r="AC332" i="14"/>
  <c r="AW335" i="14"/>
  <c r="L335" i="14"/>
  <c r="AP335" i="14"/>
  <c r="AO336" i="14"/>
  <c r="AX337" i="14"/>
  <c r="X339" i="14"/>
  <c r="AP339" i="14"/>
  <c r="F339" i="14"/>
  <c r="O341" i="14"/>
  <c r="AQ343" i="14"/>
  <c r="Z345" i="14"/>
  <c r="AR345" i="14"/>
  <c r="L345" i="14"/>
  <c r="O347" i="14"/>
  <c r="AO349" i="14"/>
  <c r="AB351" i="14"/>
  <c r="AQ351" i="14"/>
  <c r="K351" i="14"/>
  <c r="AD351" i="14"/>
  <c r="BB351" i="14"/>
  <c r="AK321" i="14"/>
  <c r="T322" i="14"/>
  <c r="BA322" i="14"/>
  <c r="AK325" i="14"/>
  <c r="X326" i="14"/>
  <c r="I329" i="14"/>
  <c r="AO329" i="14"/>
  <c r="X330" i="14"/>
  <c r="T332" i="14"/>
  <c r="AM336" i="14"/>
  <c r="G336" i="14"/>
  <c r="AW336" i="14"/>
  <c r="AW343" i="14"/>
  <c r="P343" i="14"/>
  <c r="AH343" i="14"/>
  <c r="M343" i="14"/>
  <c r="AA349" i="14"/>
  <c r="AD321" i="14"/>
  <c r="M322" i="14"/>
  <c r="AT322" i="14"/>
  <c r="AD325" i="14"/>
  <c r="M326" i="14"/>
  <c r="AT326" i="14"/>
  <c r="AH329" i="14"/>
  <c r="U330" i="14"/>
  <c r="AZ332" i="14"/>
  <c r="S332" i="14"/>
  <c r="AF332" i="14"/>
  <c r="AB336" i="14"/>
  <c r="AP337" i="14"/>
  <c r="J337" i="14"/>
  <c r="AB337" i="14"/>
  <c r="BB337" i="14"/>
  <c r="AY349" i="14"/>
  <c r="N349" i="14"/>
  <c r="AF349" i="14"/>
  <c r="U349" i="14"/>
  <c r="U311" i="14"/>
  <c r="L312" i="14"/>
  <c r="AR312" i="14"/>
  <c r="AK315" i="14"/>
  <c r="X316" i="14"/>
  <c r="M319" i="14"/>
  <c r="AT319" i="14"/>
  <c r="AJ320" i="14"/>
  <c r="W321" i="14"/>
  <c r="N322" i="14"/>
  <c r="AU322" i="14"/>
  <c r="AG323" i="14"/>
  <c r="T324" i="14"/>
  <c r="G325" i="14"/>
  <c r="AM325" i="14"/>
  <c r="AD326" i="14"/>
  <c r="Q327" i="14"/>
  <c r="AX327" i="14"/>
  <c r="AJ328" i="14"/>
  <c r="AA329" i="14"/>
  <c r="Z330" i="14"/>
  <c r="AW331" i="14"/>
  <c r="Y331" i="14"/>
  <c r="V332" i="14"/>
  <c r="AP333" i="14"/>
  <c r="J333" i="14"/>
  <c r="AW333" i="14"/>
  <c r="AO335" i="14"/>
  <c r="AH336" i="14"/>
  <c r="AV337" i="14"/>
  <c r="AY341" i="14"/>
  <c r="R341" i="14"/>
  <c r="AJ341" i="14"/>
  <c r="U341" i="14"/>
  <c r="AG343" i="14"/>
  <c r="AZ345" i="14"/>
  <c r="X347" i="14"/>
  <c r="AP347" i="14"/>
  <c r="J347" i="14"/>
  <c r="G349" i="14"/>
  <c r="AX351" i="14"/>
  <c r="AK355" i="14"/>
  <c r="U359" i="14"/>
  <c r="BB359" i="14"/>
  <c r="AK363" i="14"/>
  <c r="U367" i="14"/>
  <c r="BB367" i="14"/>
  <c r="AI379" i="14"/>
  <c r="BC379" i="14"/>
  <c r="V379" i="14"/>
  <c r="AN379" i="14"/>
  <c r="H379" i="14"/>
  <c r="Y340" i="14"/>
  <c r="I344" i="14"/>
  <c r="AO344" i="14"/>
  <c r="Y348" i="14"/>
  <c r="I352" i="14"/>
  <c r="AO352" i="14"/>
  <c r="X353" i="14"/>
  <c r="F355" i="14"/>
  <c r="AP355" i="14"/>
  <c r="Y356" i="14"/>
  <c r="H357" i="14"/>
  <c r="AN357" i="14"/>
  <c r="V359" i="14"/>
  <c r="BC359" i="14"/>
  <c r="AK360" i="14"/>
  <c r="T361" i="14"/>
  <c r="BA361" i="14"/>
  <c r="AH363" i="14"/>
  <c r="Q364" i="14"/>
  <c r="AX364" i="14"/>
  <c r="AF365" i="14"/>
  <c r="N367" i="14"/>
  <c r="AU367" i="14"/>
  <c r="AC368" i="14"/>
  <c r="L369" i="14"/>
  <c r="AR369" i="14"/>
  <c r="AE371" i="14"/>
  <c r="AY371" i="14"/>
  <c r="R371" i="14"/>
  <c r="AT371" i="14"/>
  <c r="I353" i="14"/>
  <c r="AO353" i="14"/>
  <c r="W355" i="14"/>
  <c r="I357" i="14"/>
  <c r="AO357" i="14"/>
  <c r="W359" i="14"/>
  <c r="I361" i="14"/>
  <c r="AO361" i="14"/>
  <c r="W363" i="14"/>
  <c r="I365" i="14"/>
  <c r="AO365" i="14"/>
  <c r="W367" i="14"/>
  <c r="I369" i="14"/>
  <c r="AO369" i="14"/>
  <c r="Y334" i="14"/>
  <c r="Q338" i="14"/>
  <c r="AX338" i="14"/>
  <c r="AI340" i="14"/>
  <c r="Y342" i="14"/>
  <c r="K344" i="14"/>
  <c r="AQ344" i="14"/>
  <c r="AG346" i="14"/>
  <c r="S348" i="14"/>
  <c r="I350" i="14"/>
  <c r="AO350" i="14"/>
  <c r="AA352" i="14"/>
  <c r="N353" i="14"/>
  <c r="AY353" i="14"/>
  <c r="AK354" i="14"/>
  <c r="X355" i="14"/>
  <c r="K356" i="14"/>
  <c r="AQ356" i="14"/>
  <c r="AD357" i="14"/>
  <c r="Q358" i="14"/>
  <c r="AX358" i="14"/>
  <c r="AJ359" i="14"/>
  <c r="W360" i="14"/>
  <c r="J361" i="14"/>
  <c r="AP361" i="14"/>
  <c r="AC362" i="14"/>
  <c r="P363" i="14"/>
  <c r="AW363" i="14"/>
  <c r="AM364" i="14"/>
  <c r="Z365" i="14"/>
  <c r="M366" i="14"/>
  <c r="AT366" i="14"/>
  <c r="AF367" i="14"/>
  <c r="S368" i="14"/>
  <c r="F369" i="14"/>
  <c r="AL369" i="14"/>
  <c r="Q370" i="14"/>
  <c r="AX370" i="14"/>
  <c r="AW374" i="14"/>
  <c r="P374" i="14"/>
  <c r="AE374" i="14"/>
  <c r="U374" i="14"/>
  <c r="AM375" i="14"/>
  <c r="G375" i="14"/>
  <c r="Z375" i="14"/>
  <c r="AC375" i="14"/>
  <c r="AJ378" i="14"/>
  <c r="AZ378" i="14"/>
  <c r="S378" i="14"/>
  <c r="AK378" i="14"/>
  <c r="Q382" i="14"/>
  <c r="AX382" i="14"/>
  <c r="AF383" i="14"/>
  <c r="I386" i="14"/>
  <c r="AO386" i="14"/>
  <c r="X387" i="14"/>
  <c r="I383" i="14"/>
  <c r="AO383" i="14"/>
  <c r="Y387" i="14"/>
  <c r="I372" i="14"/>
  <c r="AO372" i="14"/>
  <c r="X373" i="14"/>
  <c r="I376" i="14"/>
  <c r="AO376" i="14"/>
  <c r="X377" i="14"/>
  <c r="I380" i="14"/>
  <c r="AO380" i="14"/>
  <c r="X381" i="14"/>
  <c r="G382" i="14"/>
  <c r="AM382" i="14"/>
  <c r="V383" i="14"/>
  <c r="BC383" i="14"/>
  <c r="AK384" i="14"/>
  <c r="T385" i="14"/>
  <c r="BA385" i="14"/>
  <c r="AI386" i="14"/>
  <c r="R387" i="14"/>
  <c r="AY387" i="14"/>
  <c r="AD372" i="14"/>
  <c r="Q373" i="14"/>
  <c r="AX373" i="14"/>
  <c r="AP376" i="14"/>
  <c r="AC377" i="14"/>
  <c r="AD380" i="14"/>
  <c r="Q381" i="14"/>
  <c r="AX381" i="14"/>
  <c r="AJ382" i="14"/>
  <c r="W383" i="14"/>
  <c r="R384" i="14"/>
  <c r="AY384" i="14"/>
  <c r="AK385" i="14"/>
  <c r="X386" i="14"/>
  <c r="K387" i="14"/>
  <c r="AQ387" i="14"/>
  <c r="AH212" i="14"/>
  <c r="AH183" i="14"/>
  <c r="AH226" i="14"/>
  <c r="AH208" i="14"/>
  <c r="AH233" i="14"/>
  <c r="AH188" i="14"/>
  <c r="AH256" i="14"/>
  <c r="AH263" i="14"/>
  <c r="AH258" i="14"/>
  <c r="AH260" i="14"/>
  <c r="AH254" i="14"/>
  <c r="AQ217" i="14"/>
  <c r="AQ244" i="14"/>
  <c r="AQ198" i="14"/>
  <c r="AQ267" i="14"/>
  <c r="AQ200" i="14"/>
  <c r="AQ197" i="14"/>
  <c r="AQ224" i="14"/>
  <c r="AQ195" i="14"/>
  <c r="AQ222" i="14"/>
  <c r="AQ260" i="14"/>
  <c r="AQ227" i="14"/>
  <c r="AQ178" i="14"/>
  <c r="AQ241" i="14"/>
  <c r="AK189" i="14"/>
  <c r="AK176" i="14"/>
  <c r="AK214" i="14"/>
  <c r="AK201" i="14"/>
  <c r="AK204" i="14"/>
  <c r="AK218" i="14"/>
  <c r="AK205" i="14"/>
  <c r="AK262" i="14"/>
  <c r="AK243" i="14"/>
  <c r="AK270" i="14"/>
  <c r="AK266" i="14"/>
  <c r="AK251" i="14"/>
  <c r="AK274" i="14"/>
  <c r="AG225" i="14"/>
  <c r="AG214" i="14"/>
  <c r="AG177" i="14"/>
  <c r="AG192" i="14"/>
  <c r="AG234" i="14"/>
  <c r="AG220" i="14"/>
  <c r="AG249" i="14"/>
  <c r="AG218" i="14"/>
  <c r="AG228" i="14"/>
  <c r="AG261" i="14"/>
  <c r="AG194" i="14"/>
  <c r="AG256" i="14"/>
  <c r="AO190" i="14"/>
  <c r="AO204" i="14"/>
  <c r="AO197" i="14"/>
  <c r="AO176" i="14"/>
  <c r="AO236" i="14"/>
  <c r="AO268" i="14"/>
  <c r="AO277" i="14"/>
  <c r="AO245" i="14"/>
  <c r="AO219" i="14"/>
  <c r="AO230" i="14"/>
  <c r="AO262" i="14"/>
  <c r="AO178" i="14"/>
  <c r="AO263" i="14"/>
  <c r="P250" i="14"/>
  <c r="P217" i="14"/>
  <c r="P180" i="14"/>
  <c r="P265" i="14"/>
  <c r="P177" i="14"/>
  <c r="P214" i="14"/>
  <c r="P176" i="14"/>
  <c r="P228" i="14"/>
  <c r="P203" i="14"/>
  <c r="P231" i="14"/>
  <c r="P178" i="14"/>
  <c r="P272" i="14"/>
  <c r="P266" i="14"/>
  <c r="F303" i="14"/>
  <c r="AO325" i="14"/>
  <c r="AT336" i="14"/>
  <c r="Z243" i="14"/>
  <c r="U191" i="14"/>
  <c r="N293" i="14"/>
  <c r="G203" i="14"/>
  <c r="AI202" i="14"/>
  <c r="AE313" i="14"/>
  <c r="F322" i="14"/>
  <c r="K291" i="14"/>
  <c r="K338" i="14"/>
  <c r="Z305" i="14"/>
  <c r="L286" i="14"/>
  <c r="Z189" i="14"/>
  <c r="AB185" i="14"/>
  <c r="BA195" i="14"/>
  <c r="K197" i="14"/>
  <c r="AE183" i="14"/>
  <c r="AM193" i="14"/>
  <c r="T201" i="14"/>
  <c r="AV213" i="14"/>
  <c r="AV227" i="14"/>
  <c r="AF235" i="14"/>
  <c r="H241" i="14"/>
  <c r="AX246" i="14"/>
  <c r="AP256" i="14"/>
  <c r="BA209" i="14"/>
  <c r="BA225" i="14"/>
  <c r="M243" i="14"/>
  <c r="AU252" i="14"/>
  <c r="BA256" i="14"/>
  <c r="L262" i="14"/>
  <c r="S266" i="14"/>
  <c r="AT264" i="14"/>
  <c r="Q190" i="14"/>
  <c r="Y204" i="14"/>
  <c r="AY209" i="14"/>
  <c r="Q212" i="14"/>
  <c r="Y214" i="14"/>
  <c r="O217" i="14"/>
  <c r="AE219" i="14"/>
  <c r="I222" i="14"/>
  <c r="U224" i="14"/>
  <c r="Q226" i="14"/>
  <c r="I228" i="14"/>
  <c r="AU229" i="14"/>
  <c r="AI231" i="14"/>
  <c r="AA233" i="14"/>
  <c r="S235" i="14"/>
  <c r="K237" i="14"/>
  <c r="AW238" i="14"/>
  <c r="Y240" i="14"/>
  <c r="Q242" i="14"/>
  <c r="I244" i="14"/>
  <c r="AU245" i="14"/>
  <c r="AI247" i="14"/>
  <c r="AA249" i="14"/>
  <c r="W251" i="14"/>
  <c r="AW256" i="14"/>
  <c r="Q262" i="14"/>
  <c r="AW266" i="14"/>
  <c r="BA270" i="14"/>
  <c r="M274" i="14"/>
  <c r="U276" i="14"/>
  <c r="AK288" i="14"/>
  <c r="AB289" i="14"/>
  <c r="U292" i="14"/>
  <c r="T293" i="14"/>
  <c r="M296" i="14"/>
  <c r="BB296" i="14"/>
  <c r="BA297" i="14"/>
  <c r="AX300" i="14"/>
  <c r="AN301" i="14"/>
  <c r="AT304" i="14"/>
  <c r="AN305" i="14"/>
  <c r="AG308" i="14"/>
  <c r="AF309" i="14"/>
  <c r="BC318" i="14"/>
  <c r="N318" i="14"/>
  <c r="O318" i="14"/>
  <c r="J270" i="14"/>
  <c r="BB270" i="14"/>
  <c r="BB272" i="14"/>
  <c r="AT274" i="14"/>
  <c r="AL276" i="14"/>
  <c r="AL288" i="14"/>
  <c r="AC289" i="14"/>
  <c r="V292" i="14"/>
  <c r="U293" i="14"/>
  <c r="J296" i="14"/>
  <c r="AY296" i="14"/>
  <c r="AX297" i="14"/>
  <c r="AP300" i="14"/>
  <c r="AO301" i="14"/>
  <c r="AL304" i="14"/>
  <c r="AC305" i="14"/>
  <c r="R308" i="14"/>
  <c r="U309" i="14"/>
  <c r="AV313" i="14"/>
  <c r="AR313" i="14"/>
  <c r="AT313" i="14"/>
  <c r="U253" i="14"/>
  <c r="AC255" i="14"/>
  <c r="M259" i="14"/>
  <c r="U261" i="14"/>
  <c r="AC263" i="14"/>
  <c r="Q267" i="14"/>
  <c r="Y269" i="14"/>
  <c r="AE270" i="14"/>
  <c r="AW271" i="14"/>
  <c r="AM272" i="14"/>
  <c r="AW273" i="14"/>
  <c r="AY274" i="14"/>
  <c r="G276" i="14"/>
  <c r="AY276" i="14"/>
  <c r="Q286" i="14"/>
  <c r="H287" i="14"/>
  <c r="AW287" i="14"/>
  <c r="AV288" i="14"/>
  <c r="AL289" i="14"/>
  <c r="AG290" i="14"/>
  <c r="AF291" i="14"/>
  <c r="AE292" i="14"/>
  <c r="Z293" i="14"/>
  <c r="Y294" i="14"/>
  <c r="P295" i="14"/>
  <c r="G296" i="14"/>
  <c r="F297" i="14"/>
  <c r="AU297" i="14"/>
  <c r="AO298" i="14"/>
  <c r="AN299" i="14"/>
  <c r="AE300" i="14"/>
  <c r="Z301" i="14"/>
  <c r="AC302" i="14"/>
  <c r="T303" i="14"/>
  <c r="K304" i="14"/>
  <c r="J305" i="14"/>
  <c r="BC305" i="14"/>
  <c r="AX306" i="14"/>
  <c r="O308" i="14"/>
  <c r="F309" i="14"/>
  <c r="AU309" i="14"/>
  <c r="Q310" i="14"/>
  <c r="V313" i="14"/>
  <c r="AH314" i="14"/>
  <c r="AI314" i="14"/>
  <c r="AC314" i="14"/>
  <c r="F253" i="14"/>
  <c r="AT253" i="14"/>
  <c r="AD255" i="14"/>
  <c r="R257" i="14"/>
  <c r="F259" i="14"/>
  <c r="AP259" i="14"/>
  <c r="Z261" i="14"/>
  <c r="N263" i="14"/>
  <c r="AX263" i="14"/>
  <c r="AL265" i="14"/>
  <c r="V267" i="14"/>
  <c r="J269" i="14"/>
  <c r="AT269" i="14"/>
  <c r="AJ270" i="14"/>
  <c r="V271" i="14"/>
  <c r="L272" i="14"/>
  <c r="AV272" i="14"/>
  <c r="AL273" i="14"/>
  <c r="AB274" i="14"/>
  <c r="N275" i="14"/>
  <c r="AX275" i="14"/>
  <c r="AN276" i="14"/>
  <c r="Z277" i="14"/>
  <c r="N286" i="14"/>
  <c r="AU286" i="14"/>
  <c r="AG287" i="14"/>
  <c r="T288" i="14"/>
  <c r="G289" i="14"/>
  <c r="AM289" i="14"/>
  <c r="Z290" i="14"/>
  <c r="M291" i="14"/>
  <c r="AT291" i="14"/>
  <c r="AF292" i="14"/>
  <c r="AA293" i="14"/>
  <c r="N294" i="14"/>
  <c r="AU294" i="14"/>
  <c r="AG295" i="14"/>
  <c r="T296" i="14"/>
  <c r="G297" i="14"/>
  <c r="AM297" i="14"/>
  <c r="Z298" i="14"/>
  <c r="M299" i="14"/>
  <c r="AT299" i="14"/>
  <c r="AJ300" i="14"/>
  <c r="W301" i="14"/>
  <c r="N302" i="14"/>
  <c r="AU302" i="14"/>
  <c r="AK303" i="14"/>
  <c r="X304" i="14"/>
  <c r="K305" i="14"/>
  <c r="AQ305" i="14"/>
  <c r="AH306" i="14"/>
  <c r="U307" i="14"/>
  <c r="H308" i="14"/>
  <c r="AN308" i="14"/>
  <c r="AA309" i="14"/>
  <c r="N310" i="14"/>
  <c r="I313" i="14"/>
  <c r="X314" i="14"/>
  <c r="AI317" i="14"/>
  <c r="AW317" i="14"/>
  <c r="P317" i="14"/>
  <c r="BB317" i="14"/>
  <c r="J311" i="14"/>
  <c r="AU311" i="14"/>
  <c r="AC312" i="14"/>
  <c r="R315" i="14"/>
  <c r="BC315" i="14"/>
  <c r="AK316" i="14"/>
  <c r="R319" i="14"/>
  <c r="AY319" i="14"/>
  <c r="AG320" i="14"/>
  <c r="P321" i="14"/>
  <c r="AW321" i="14"/>
  <c r="AE322" i="14"/>
  <c r="R323" i="14"/>
  <c r="AY323" i="14"/>
  <c r="AG324" i="14"/>
  <c r="P325" i="14"/>
  <c r="AW325" i="14"/>
  <c r="AE326" i="14"/>
  <c r="R327" i="14"/>
  <c r="AY327" i="14"/>
  <c r="AG328" i="14"/>
  <c r="P329" i="14"/>
  <c r="BA329" i="14"/>
  <c r="AM330" i="14"/>
  <c r="AD331" i="14"/>
  <c r="AH332" i="14"/>
  <c r="AN335" i="14"/>
  <c r="H335" i="14"/>
  <c r="AV335" i="14"/>
  <c r="AU336" i="14"/>
  <c r="BA339" i="14"/>
  <c r="T339" i="14"/>
  <c r="AL339" i="14"/>
  <c r="M339" i="14"/>
  <c r="W341" i="14"/>
  <c r="BC345" i="14"/>
  <c r="V345" i="14"/>
  <c r="AN345" i="14"/>
  <c r="H345" i="14"/>
  <c r="W347" i="14"/>
  <c r="AX349" i="14"/>
  <c r="X351" i="14"/>
  <c r="AM351" i="14"/>
  <c r="G351" i="14"/>
  <c r="V351" i="14"/>
  <c r="I321" i="14"/>
  <c r="AO321" i="14"/>
  <c r="X322" i="14"/>
  <c r="I325" i="14"/>
  <c r="AT325" i="14"/>
  <c r="AB326" i="14"/>
  <c r="M329" i="14"/>
  <c r="AT329" i="14"/>
  <c r="AB330" i="14"/>
  <c r="Y332" i="14"/>
  <c r="AI336" i="14"/>
  <c r="J336" i="14"/>
  <c r="BB336" i="14"/>
  <c r="AR343" i="14"/>
  <c r="L343" i="14"/>
  <c r="AD343" i="14"/>
  <c r="U343" i="14"/>
  <c r="AI349" i="14"/>
  <c r="AH321" i="14"/>
  <c r="Q322" i="14"/>
  <c r="AX322" i="14"/>
  <c r="AH325" i="14"/>
  <c r="Q326" i="14"/>
  <c r="AX326" i="14"/>
  <c r="AL329" i="14"/>
  <c r="Y330" i="14"/>
  <c r="AV332" i="14"/>
  <c r="O332" i="14"/>
  <c r="AK332" i="14"/>
  <c r="AG336" i="14"/>
  <c r="AL337" i="14"/>
  <c r="F337" i="14"/>
  <c r="X337" i="14"/>
  <c r="G343" i="14"/>
  <c r="AU349" i="14"/>
  <c r="J349" i="14"/>
  <c r="AB349" i="14"/>
  <c r="AC349" i="14"/>
  <c r="Y311" i="14"/>
  <c r="P312" i="14"/>
  <c r="AW312" i="14"/>
  <c r="AO315" i="14"/>
  <c r="AB316" i="14"/>
  <c r="Q319" i="14"/>
  <c r="AX319" i="14"/>
  <c r="AN320" i="14"/>
  <c r="AA321" i="14"/>
  <c r="R322" i="14"/>
  <c r="AY322" i="14"/>
  <c r="AK323" i="14"/>
  <c r="X324" i="14"/>
  <c r="K325" i="14"/>
  <c r="AQ325" i="14"/>
  <c r="AH326" i="14"/>
  <c r="U327" i="14"/>
  <c r="H328" i="14"/>
  <c r="AN328" i="14"/>
  <c r="AE329" i="14"/>
  <c r="AD330" i="14"/>
  <c r="AN331" i="14"/>
  <c r="AC331" i="14"/>
  <c r="AB332" i="14"/>
  <c r="AL333" i="14"/>
  <c r="K333" i="14"/>
  <c r="BB333" i="14"/>
  <c r="AU335" i="14"/>
  <c r="AN336" i="14"/>
  <c r="K339" i="14"/>
  <c r="AU341" i="14"/>
  <c r="N341" i="14"/>
  <c r="AF341" i="14"/>
  <c r="AC341" i="14"/>
  <c r="AO343" i="14"/>
  <c r="BA347" i="14"/>
  <c r="T347" i="14"/>
  <c r="AL347" i="14"/>
  <c r="F347" i="14"/>
  <c r="O349" i="14"/>
  <c r="I355" i="14"/>
  <c r="AO355" i="14"/>
  <c r="Y359" i="14"/>
  <c r="I363" i="14"/>
  <c r="AO363" i="14"/>
  <c r="Y367" i="14"/>
  <c r="V378" i="14"/>
  <c r="AE379" i="14"/>
  <c r="AY379" i="14"/>
  <c r="R379" i="14"/>
  <c r="AJ379" i="14"/>
  <c r="U379" i="14"/>
  <c r="AC340" i="14"/>
  <c r="M344" i="14"/>
  <c r="AT344" i="14"/>
  <c r="AC348" i="14"/>
  <c r="M352" i="14"/>
  <c r="AT352" i="14"/>
  <c r="AB353" i="14"/>
  <c r="J355" i="14"/>
  <c r="AU355" i="14"/>
  <c r="AC356" i="14"/>
  <c r="L357" i="14"/>
  <c r="AR357" i="14"/>
  <c r="Z359" i="14"/>
  <c r="I360" i="14"/>
  <c r="AO360" i="14"/>
  <c r="X361" i="14"/>
  <c r="F363" i="14"/>
  <c r="AL363" i="14"/>
  <c r="U364" i="14"/>
  <c r="BB364" i="14"/>
  <c r="AJ365" i="14"/>
  <c r="R367" i="14"/>
  <c r="AY367" i="14"/>
  <c r="AG368" i="14"/>
  <c r="P369" i="14"/>
  <c r="AW369" i="14"/>
  <c r="AA371" i="14"/>
  <c r="AU371" i="14"/>
  <c r="N371" i="14"/>
  <c r="BB371" i="14"/>
  <c r="M353" i="14"/>
  <c r="AT353" i="14"/>
  <c r="AA355" i="14"/>
  <c r="M357" i="14"/>
  <c r="AT357" i="14"/>
  <c r="AA359" i="14"/>
  <c r="M361" i="14"/>
  <c r="AT361" i="14"/>
  <c r="AA363" i="14"/>
  <c r="M365" i="14"/>
  <c r="AT365" i="14"/>
  <c r="AA367" i="14"/>
  <c r="M369" i="14"/>
  <c r="AT369" i="14"/>
  <c r="AC334" i="14"/>
  <c r="U338" i="14"/>
  <c r="G340" i="14"/>
  <c r="AM340" i="14"/>
  <c r="AC342" i="14"/>
  <c r="O344" i="14"/>
  <c r="AV344" i="14"/>
  <c r="AK346" i="14"/>
  <c r="W348" i="14"/>
  <c r="M350" i="14"/>
  <c r="AT350" i="14"/>
  <c r="AE352" i="14"/>
  <c r="R353" i="14"/>
  <c r="I354" i="14"/>
  <c r="AO354" i="14"/>
  <c r="AB355" i="14"/>
  <c r="O356" i="14"/>
  <c r="AV356" i="14"/>
  <c r="AH357" i="14"/>
  <c r="U358" i="14"/>
  <c r="H359" i="14"/>
  <c r="AN359" i="14"/>
  <c r="AA360" i="14"/>
  <c r="N361" i="14"/>
  <c r="AU361" i="14"/>
  <c r="AG362" i="14"/>
  <c r="T363" i="14"/>
  <c r="G364" i="14"/>
  <c r="AQ364" i="14"/>
  <c r="AD365" i="14"/>
  <c r="Q366" i="14"/>
  <c r="AX366" i="14"/>
  <c r="AJ367" i="14"/>
  <c r="W368" i="14"/>
  <c r="J369" i="14"/>
  <c r="AP369" i="14"/>
  <c r="U370" i="14"/>
  <c r="I371" i="14"/>
  <c r="AR374" i="14"/>
  <c r="L374" i="14"/>
  <c r="AA374" i="14"/>
  <c r="AC374" i="14"/>
  <c r="AI375" i="14"/>
  <c r="BC375" i="14"/>
  <c r="V375" i="14"/>
  <c r="AK375" i="14"/>
  <c r="AF378" i="14"/>
  <c r="AV378" i="14"/>
  <c r="O378" i="14"/>
  <c r="AG378" i="14"/>
  <c r="U382" i="14"/>
  <c r="BB382" i="14"/>
  <c r="AJ383" i="14"/>
  <c r="M386" i="14"/>
  <c r="AT386" i="14"/>
  <c r="AB387" i="14"/>
  <c r="M383" i="14"/>
  <c r="AT383" i="14"/>
  <c r="AC387" i="14"/>
  <c r="M372" i="14"/>
  <c r="AT372" i="14"/>
  <c r="AB373" i="14"/>
  <c r="M376" i="14"/>
  <c r="AT376" i="14"/>
  <c r="AB377" i="14"/>
  <c r="M380" i="14"/>
  <c r="AT380" i="14"/>
  <c r="AB381" i="14"/>
  <c r="K382" i="14"/>
  <c r="AQ382" i="14"/>
  <c r="Z383" i="14"/>
  <c r="I384" i="14"/>
  <c r="AO384" i="14"/>
  <c r="X385" i="14"/>
  <c r="G386" i="14"/>
  <c r="AM386" i="14"/>
  <c r="V387" i="14"/>
  <c r="BC387" i="14"/>
  <c r="AH372" i="14"/>
  <c r="U373" i="14"/>
  <c r="N376" i="14"/>
  <c r="AU376" i="14"/>
  <c r="AG377" i="14"/>
  <c r="AH380" i="14"/>
  <c r="U381" i="14"/>
  <c r="H382" i="14"/>
  <c r="AN382" i="14"/>
  <c r="AA383" i="14"/>
  <c r="V384" i="14"/>
  <c r="I385" i="14"/>
  <c r="AO385" i="14"/>
  <c r="AB386" i="14"/>
  <c r="O387" i="14"/>
  <c r="AV387" i="14"/>
  <c r="AH247" i="14"/>
  <c r="AH204" i="14"/>
  <c r="AH193" i="14"/>
  <c r="AH218" i="14"/>
  <c r="AH243" i="14"/>
  <c r="AH198" i="14"/>
  <c r="AH225" i="14"/>
  <c r="AH195" i="14"/>
  <c r="AH264" i="14"/>
  <c r="AH265" i="14"/>
  <c r="AH266" i="14"/>
  <c r="AH272" i="14"/>
  <c r="AH262" i="14"/>
  <c r="AQ209" i="14"/>
  <c r="AQ236" i="14"/>
  <c r="AQ273" i="14"/>
  <c r="AQ259" i="14"/>
  <c r="AQ188" i="14"/>
  <c r="AQ189" i="14"/>
  <c r="AQ214" i="14"/>
  <c r="AQ187" i="14"/>
  <c r="AQ212" i="14"/>
  <c r="AQ270" i="14"/>
  <c r="AQ231" i="14"/>
  <c r="AQ252" i="14"/>
  <c r="AQ245" i="14"/>
  <c r="AK219" i="14"/>
  <c r="AK206" i="14"/>
  <c r="AK179" i="14"/>
  <c r="AK196" i="14"/>
  <c r="AK210" i="14"/>
  <c r="AK183" i="14"/>
  <c r="AK268" i="14"/>
  <c r="AK260" i="14"/>
  <c r="AK257" i="14"/>
  <c r="AK276" i="14"/>
  <c r="AK264" i="14"/>
  <c r="AK253" i="14"/>
  <c r="AG217" i="14"/>
  <c r="AG206" i="14"/>
  <c r="AG181" i="14"/>
  <c r="AG176" i="14"/>
  <c r="AG238" i="14"/>
  <c r="AG204" i="14"/>
  <c r="AG254" i="14"/>
  <c r="AG200" i="14"/>
  <c r="AG232" i="14"/>
  <c r="AG269" i="14"/>
  <c r="AG178" i="14"/>
  <c r="AG260" i="14"/>
  <c r="AO199" i="14"/>
  <c r="AO182" i="14"/>
  <c r="AO196" i="14"/>
  <c r="AO187" i="14"/>
  <c r="AO209" i="14"/>
  <c r="AO240" i="14"/>
  <c r="AO274" i="14"/>
  <c r="AO218" i="14"/>
  <c r="AO272" i="14"/>
  <c r="AO201" i="14"/>
  <c r="AO234" i="14"/>
  <c r="AO266" i="14"/>
  <c r="AO211" i="14"/>
  <c r="P242" i="14"/>
  <c r="P209" i="14"/>
  <c r="P206" i="14"/>
  <c r="P257" i="14"/>
  <c r="P194" i="14"/>
  <c r="P263" i="14"/>
  <c r="P179" i="14"/>
  <c r="P220" i="14"/>
  <c r="P195" i="14"/>
  <c r="P237" i="14"/>
  <c r="P239" i="14"/>
  <c r="P181" i="14"/>
  <c r="P192" i="14"/>
  <c r="P270" i="14"/>
  <c r="F193" i="14"/>
  <c r="Y304" i="14"/>
  <c r="AO215" i="14"/>
  <c r="AT226" i="14"/>
  <c r="F325" i="14"/>
  <c r="F323" i="14"/>
  <c r="Q375" i="14"/>
  <c r="F329" i="14"/>
  <c r="AH203" i="14"/>
  <c r="G311" i="14"/>
  <c r="Q347" i="14"/>
  <c r="AB195" i="14"/>
  <c r="K181" i="14"/>
  <c r="K228" i="14"/>
  <c r="Z195" i="14"/>
  <c r="L176" i="14"/>
  <c r="AH312" i="14"/>
  <c r="AR333" i="14"/>
  <c r="F327" i="14"/>
  <c r="Z200" i="14"/>
  <c r="AU223" i="14"/>
  <c r="AD308" i="14"/>
  <c r="AZ333" i="14"/>
  <c r="AL206" i="14"/>
  <c r="AH202" i="14"/>
  <c r="G315" i="14"/>
  <c r="K287" i="14"/>
  <c r="AQ328" i="14"/>
  <c r="F301" i="14"/>
  <c r="AG315" i="14"/>
  <c r="F217" i="14"/>
  <c r="G205" i="14"/>
  <c r="AL317" i="14"/>
  <c r="G329" i="14"/>
  <c r="H319" i="14"/>
  <c r="K177" i="14"/>
  <c r="AT225" i="14"/>
  <c r="Y188" i="14"/>
  <c r="AU333" i="14"/>
  <c r="G219" i="14"/>
  <c r="AG202" i="14"/>
  <c r="O292" i="14"/>
  <c r="AB305" i="14"/>
  <c r="G183" i="14"/>
  <c r="F191" i="14"/>
  <c r="AL207" i="14"/>
  <c r="AG205" i="14"/>
  <c r="G202" i="14"/>
  <c r="AH313" i="14"/>
  <c r="G312" i="14"/>
  <c r="G316" i="14"/>
  <c r="G292" i="14"/>
  <c r="N182" i="14"/>
  <c r="F189" i="14"/>
  <c r="AI203" i="14"/>
  <c r="AT335" i="14"/>
  <c r="AG312" i="14"/>
  <c r="AD198" i="14"/>
  <c r="G182" i="14"/>
  <c r="AQ218" i="14"/>
  <c r="G206" i="14"/>
  <c r="AS213" i="5"/>
  <c r="AS266" i="5"/>
  <c r="AS207" i="5"/>
  <c r="AS276" i="5"/>
  <c r="AS262" i="5"/>
  <c r="AS211" i="5"/>
  <c r="AS274" i="5"/>
  <c r="AS205" i="5"/>
  <c r="AS199" i="5"/>
  <c r="AS275" i="5"/>
  <c r="AS259" i="5"/>
  <c r="AS243" i="5"/>
  <c r="AS227" i="5"/>
  <c r="AS223" i="5"/>
  <c r="AS208" i="5"/>
  <c r="AS192" i="5"/>
  <c r="AS248" i="5"/>
  <c r="AS232" i="5"/>
  <c r="L628" i="5"/>
  <c r="K628" i="5"/>
  <c r="J628" i="5"/>
  <c r="P628" i="5"/>
  <c r="I628" i="5"/>
  <c r="F716" i="5"/>
  <c r="H628" i="5"/>
  <c r="M628" i="5"/>
  <c r="E628" i="5"/>
  <c r="N628" i="5"/>
  <c r="G628" i="5"/>
  <c r="F628" i="5"/>
  <c r="O628" i="5"/>
  <c r="AB716" i="5"/>
  <c r="AB716" i="14" s="1"/>
  <c r="AY711" i="5"/>
  <c r="AY711" i="14" s="1"/>
  <c r="L716" i="5"/>
  <c r="L716" i="14" s="1"/>
  <c r="Z708" i="5"/>
  <c r="Z708" i="14" s="1"/>
  <c r="AH716" i="5"/>
  <c r="AH716" i="14" s="1"/>
  <c r="Q711" i="5"/>
  <c r="Q711" i="14" s="1"/>
  <c r="BA708" i="5"/>
  <c r="BA708" i="14" s="1"/>
  <c r="BC716" i="5"/>
  <c r="BC716" i="14" s="1"/>
  <c r="AF711" i="5"/>
  <c r="AF711" i="14" s="1"/>
  <c r="P716" i="5"/>
  <c r="P716" i="14" s="1"/>
  <c r="G711" i="5"/>
  <c r="G711" i="14" s="1"/>
  <c r="K577" i="5"/>
  <c r="K577" i="14" s="1"/>
  <c r="F577" i="5"/>
  <c r="F577" i="14" s="1"/>
  <c r="H669" i="5"/>
  <c r="H669" i="14" s="1"/>
  <c r="G577" i="5"/>
  <c r="G577" i="14" s="1"/>
  <c r="M669" i="5"/>
  <c r="M669" i="14" s="1"/>
  <c r="O669" i="5"/>
  <c r="O669" i="14" s="1"/>
  <c r="E577" i="5"/>
  <c r="P669" i="5"/>
  <c r="P669" i="14" s="1"/>
  <c r="H577" i="5"/>
  <c r="H577" i="14" s="1"/>
  <c r="F669" i="5"/>
  <c r="F669" i="14" s="1"/>
  <c r="N577" i="5"/>
  <c r="N577" i="14" s="1"/>
  <c r="M577" i="5"/>
  <c r="M577" i="14" s="1"/>
  <c r="E669" i="5"/>
  <c r="I577" i="5"/>
  <c r="I577" i="14" s="1"/>
  <c r="G669" i="5"/>
  <c r="G669" i="14" s="1"/>
  <c r="J669" i="5"/>
  <c r="J669" i="14" s="1"/>
  <c r="N669" i="5"/>
  <c r="N669" i="14" s="1"/>
  <c r="I669" i="5"/>
  <c r="I669" i="14" s="1"/>
  <c r="P577" i="5"/>
  <c r="P577" i="14" s="1"/>
  <c r="O577" i="5"/>
  <c r="O577" i="14" s="1"/>
  <c r="K669" i="5"/>
  <c r="K669" i="14" s="1"/>
  <c r="L669" i="5"/>
  <c r="L669" i="14" s="1"/>
  <c r="L577" i="5"/>
  <c r="L577" i="14" s="1"/>
  <c r="J577" i="5"/>
  <c r="J577" i="14" s="1"/>
  <c r="AO708" i="5"/>
  <c r="AO708" i="14" s="1"/>
  <c r="H716" i="5"/>
  <c r="H716" i="14" s="1"/>
  <c r="AE708" i="5"/>
  <c r="AE708" i="14" s="1"/>
  <c r="AK711" i="5"/>
  <c r="AK711" i="14" s="1"/>
  <c r="AB711" i="5"/>
  <c r="AB711" i="14" s="1"/>
  <c r="AV708" i="5"/>
  <c r="AV708" i="14" s="1"/>
  <c r="AQ702" i="5"/>
  <c r="AQ702" i="14" s="1"/>
  <c r="U703" i="5"/>
  <c r="U703" i="14" s="1"/>
  <c r="G614" i="5"/>
  <c r="G614" i="14" s="1"/>
  <c r="P614" i="5"/>
  <c r="P614" i="14" s="1"/>
  <c r="F614" i="5"/>
  <c r="F614" i="14" s="1"/>
  <c r="O614" i="5"/>
  <c r="O614" i="14" s="1"/>
  <c r="E614" i="5"/>
  <c r="J614" i="5"/>
  <c r="J614" i="14" s="1"/>
  <c r="I614" i="5"/>
  <c r="I614" i="14" s="1"/>
  <c r="H614" i="5"/>
  <c r="H614" i="14" s="1"/>
  <c r="M614" i="5"/>
  <c r="M614" i="14" s="1"/>
  <c r="K614" i="5"/>
  <c r="K614" i="14" s="1"/>
  <c r="L614" i="5"/>
  <c r="L614" i="14" s="1"/>
  <c r="N614" i="5"/>
  <c r="N614" i="14" s="1"/>
  <c r="F702" i="5"/>
  <c r="F702" i="14" s="1"/>
  <c r="X698" i="5"/>
  <c r="X698" i="14" s="1"/>
  <c r="AK708" i="5"/>
  <c r="AK708" i="14" s="1"/>
  <c r="AT707" i="5"/>
  <c r="AT707" i="14" s="1"/>
  <c r="AT704" i="5"/>
  <c r="AT704" i="14" s="1"/>
  <c r="AX702" i="5"/>
  <c r="AX702" i="14" s="1"/>
  <c r="T700" i="5"/>
  <c r="T700" i="14" s="1"/>
  <c r="AM699" i="5"/>
  <c r="AM699" i="14" s="1"/>
  <c r="AL698" i="5"/>
  <c r="AL698" i="14" s="1"/>
  <c r="S703" i="5"/>
  <c r="S703" i="14" s="1"/>
  <c r="AL700" i="5"/>
  <c r="AL700" i="14" s="1"/>
  <c r="AZ707" i="5"/>
  <c r="AZ707" i="14" s="1"/>
  <c r="Z703" i="5"/>
  <c r="Z703" i="14" s="1"/>
  <c r="BC700" i="5"/>
  <c r="BC700" i="14" s="1"/>
  <c r="AP704" i="5"/>
  <c r="AP704" i="14" s="1"/>
  <c r="I703" i="5"/>
  <c r="I703" i="14" s="1"/>
  <c r="AT700" i="5"/>
  <c r="AT700" i="14" s="1"/>
  <c r="AU699" i="5"/>
  <c r="AU699" i="14" s="1"/>
  <c r="Q704" i="5"/>
  <c r="Q704" i="14" s="1"/>
  <c r="BB703" i="5"/>
  <c r="BB703" i="14" s="1"/>
  <c r="AT702" i="5"/>
  <c r="AT702" i="14" s="1"/>
  <c r="AH700" i="5"/>
  <c r="AH700" i="14" s="1"/>
  <c r="AH699" i="5"/>
  <c r="AH699" i="14" s="1"/>
  <c r="AW704" i="5"/>
  <c r="AW704" i="14" s="1"/>
  <c r="O703" i="5"/>
  <c r="O703" i="14" s="1"/>
  <c r="AP700" i="5"/>
  <c r="AP700" i="14" s="1"/>
  <c r="BC699" i="5"/>
  <c r="BC699" i="14" s="1"/>
  <c r="AH698" i="5"/>
  <c r="AH698" i="14" s="1"/>
  <c r="M700" i="5"/>
  <c r="M700" i="14" s="1"/>
  <c r="AQ699" i="5"/>
  <c r="AQ699" i="14" s="1"/>
  <c r="N694" i="5"/>
  <c r="N694" i="14" s="1"/>
  <c r="BC685" i="5"/>
  <c r="BC685" i="14" s="1"/>
  <c r="AL694" i="5"/>
  <c r="AL694" i="14" s="1"/>
  <c r="AK694" i="5"/>
  <c r="AK694" i="14" s="1"/>
  <c r="AL686" i="5"/>
  <c r="AL686" i="14" s="1"/>
  <c r="J700" i="5"/>
  <c r="J700" i="14" s="1"/>
  <c r="AN699" i="5"/>
  <c r="AN699" i="14" s="1"/>
  <c r="BB698" i="5"/>
  <c r="BB698" i="14" s="1"/>
  <c r="AX694" i="5"/>
  <c r="AX694" i="14" s="1"/>
  <c r="J610" i="5"/>
  <c r="J610" i="14" s="1"/>
  <c r="I610" i="5"/>
  <c r="I610" i="14" s="1"/>
  <c r="P610" i="5"/>
  <c r="P610" i="14" s="1"/>
  <c r="H610" i="5"/>
  <c r="H610" i="14" s="1"/>
  <c r="G610" i="5"/>
  <c r="G610" i="14" s="1"/>
  <c r="F610" i="5"/>
  <c r="F610" i="14" s="1"/>
  <c r="E610" i="5"/>
  <c r="N610" i="5"/>
  <c r="N610" i="14" s="1"/>
  <c r="M610" i="5"/>
  <c r="M610" i="14" s="1"/>
  <c r="O610" i="5"/>
  <c r="O610" i="14" s="1"/>
  <c r="L610" i="5"/>
  <c r="L610" i="14" s="1"/>
  <c r="K610" i="5"/>
  <c r="K610" i="14" s="1"/>
  <c r="F698" i="5"/>
  <c r="F698" i="14" s="1"/>
  <c r="AV694" i="5"/>
  <c r="AV694" i="14" s="1"/>
  <c r="S686" i="5"/>
  <c r="S686" i="14" s="1"/>
  <c r="U694" i="5"/>
  <c r="U694" i="14" s="1"/>
  <c r="J686" i="5"/>
  <c r="J686" i="14" s="1"/>
  <c r="K684" i="5"/>
  <c r="K684" i="14" s="1"/>
  <c r="AO683" i="5"/>
  <c r="L690" i="5"/>
  <c r="L690" i="14" s="1"/>
  <c r="AI686" i="5"/>
  <c r="AI686" i="14" s="1"/>
  <c r="O685" i="5"/>
  <c r="O685" i="14" s="1"/>
  <c r="AK684" i="5"/>
  <c r="AK684" i="14" s="1"/>
  <c r="P694" i="5"/>
  <c r="P694" i="14" s="1"/>
  <c r="AT690" i="5"/>
  <c r="AT690" i="14" s="1"/>
  <c r="H686" i="5"/>
  <c r="H686" i="14" s="1"/>
  <c r="R684" i="5"/>
  <c r="R684" i="14" s="1"/>
  <c r="AM683" i="5"/>
  <c r="AE694" i="5"/>
  <c r="AE694" i="14" s="1"/>
  <c r="X686" i="5"/>
  <c r="X686" i="14" s="1"/>
  <c r="Q684" i="5"/>
  <c r="Q684" i="14" s="1"/>
  <c r="AV683" i="5"/>
  <c r="AF686" i="5"/>
  <c r="AF686" i="14" s="1"/>
  <c r="Y684" i="5"/>
  <c r="Y684" i="14" s="1"/>
  <c r="AT683" i="5"/>
  <c r="M686" i="5"/>
  <c r="M686" i="14" s="1"/>
  <c r="N684" i="5"/>
  <c r="N684" i="14" s="1"/>
  <c r="AR683" i="5"/>
  <c r="V690" i="5"/>
  <c r="V690" i="14" s="1"/>
  <c r="AD686" i="5"/>
  <c r="AD686" i="14" s="1"/>
  <c r="V684" i="5"/>
  <c r="V684" i="14" s="1"/>
  <c r="AH683" i="5"/>
  <c r="AF690" i="5"/>
  <c r="AF690" i="14" s="1"/>
  <c r="AW685" i="5"/>
  <c r="AW685" i="14" s="1"/>
  <c r="O684" i="5"/>
  <c r="O684" i="14" s="1"/>
  <c r="AU683" i="5"/>
  <c r="AU331" i="12"/>
  <c r="AU221" i="12"/>
  <c r="AR331" i="5"/>
  <c r="AR96" i="6"/>
  <c r="AR96" i="8"/>
  <c r="AR96" i="9"/>
  <c r="AR96" i="10"/>
  <c r="AR96" i="11"/>
  <c r="AR96" i="12"/>
  <c r="AR221" i="5"/>
  <c r="AR96" i="14"/>
  <c r="Q486" i="14"/>
  <c r="Q452" i="14"/>
  <c r="E410" i="14"/>
  <c r="Q418" i="11"/>
  <c r="Q410" i="8"/>
  <c r="M400" i="14"/>
  <c r="Q406" i="11"/>
  <c r="Q491" i="14"/>
  <c r="P401" i="14"/>
  <c r="L584" i="11"/>
  <c r="L585" i="11" s="1"/>
  <c r="I676" i="11"/>
  <c r="J584" i="11"/>
  <c r="J585" i="11" s="1"/>
  <c r="Q566" i="9"/>
  <c r="J676" i="8"/>
  <c r="G676" i="8"/>
  <c r="F584" i="8"/>
  <c r="F585" i="8" s="1"/>
  <c r="Q610" i="8"/>
  <c r="Q569" i="6"/>
  <c r="Q419" i="6"/>
  <c r="E425" i="14"/>
  <c r="I524" i="11"/>
  <c r="H453" i="6"/>
  <c r="H411" i="6" s="1"/>
  <c r="J453" i="6"/>
  <c r="J411" i="6" s="1"/>
  <c r="J524" i="6" s="1"/>
  <c r="L453" i="6"/>
  <c r="L411" i="6" s="1"/>
  <c r="L524" i="6" s="1"/>
  <c r="N453" i="6"/>
  <c r="N411" i="6" s="1"/>
  <c r="P453" i="6"/>
  <c r="P411" i="6" s="1"/>
  <c r="G453" i="6"/>
  <c r="G411" i="6" s="1"/>
  <c r="G524" i="6" s="1"/>
  <c r="F453" i="6"/>
  <c r="F411" i="6" s="1"/>
  <c r="I453" i="6"/>
  <c r="I411" i="6" s="1"/>
  <c r="I524" i="6" s="1"/>
  <c r="K453" i="6"/>
  <c r="K411" i="6" s="1"/>
  <c r="M453" i="6"/>
  <c r="M411" i="6" s="1"/>
  <c r="O453" i="6"/>
  <c r="O411" i="6" s="1"/>
  <c r="O524" i="6" s="1"/>
  <c r="E453" i="6"/>
  <c r="Q623" i="12"/>
  <c r="Q560" i="12"/>
  <c r="I584" i="12"/>
  <c r="I585" i="12" s="1"/>
  <c r="O584" i="12"/>
  <c r="O585" i="12" s="1"/>
  <c r="Q550" i="12"/>
  <c r="E584" i="12"/>
  <c r="E585" i="12" s="1"/>
  <c r="Q597" i="8"/>
  <c r="G703" i="5"/>
  <c r="G703" i="14" s="1"/>
  <c r="N569" i="5"/>
  <c r="N569" i="14" s="1"/>
  <c r="F661" i="5"/>
  <c r="F661" i="14" s="1"/>
  <c r="K661" i="5"/>
  <c r="K661" i="14" s="1"/>
  <c r="E569" i="5"/>
  <c r="O661" i="5"/>
  <c r="O661" i="14" s="1"/>
  <c r="O569" i="5"/>
  <c r="O569" i="14" s="1"/>
  <c r="L661" i="5"/>
  <c r="L661" i="14" s="1"/>
  <c r="J569" i="5"/>
  <c r="J569" i="14" s="1"/>
  <c r="I661" i="5"/>
  <c r="I661" i="14" s="1"/>
  <c r="M569" i="5"/>
  <c r="M569" i="14" s="1"/>
  <c r="I569" i="5"/>
  <c r="I569" i="14" s="1"/>
  <c r="P661" i="5"/>
  <c r="P661" i="14" s="1"/>
  <c r="J661" i="5"/>
  <c r="J661" i="14" s="1"/>
  <c r="H569" i="5"/>
  <c r="H569" i="14" s="1"/>
  <c r="L569" i="5"/>
  <c r="L569" i="14" s="1"/>
  <c r="M661" i="5"/>
  <c r="M661" i="14" s="1"/>
  <c r="P569" i="5"/>
  <c r="P569" i="14" s="1"/>
  <c r="H661" i="5"/>
  <c r="H661" i="14" s="1"/>
  <c r="K569" i="5"/>
  <c r="K569" i="14" s="1"/>
  <c r="G661" i="5"/>
  <c r="G661" i="14" s="1"/>
  <c r="N661" i="5"/>
  <c r="N661" i="14" s="1"/>
  <c r="G569" i="5"/>
  <c r="G569" i="14" s="1"/>
  <c r="E661" i="5"/>
  <c r="F569" i="5"/>
  <c r="F569" i="14" s="1"/>
  <c r="Y301" i="8"/>
  <c r="Y191" i="8"/>
  <c r="AS191" i="8" s="1"/>
  <c r="Y300" i="10"/>
  <c r="Y190" i="10"/>
  <c r="AS190" i="10" s="1"/>
  <c r="BB335" i="11"/>
  <c r="BB716" i="11" s="1"/>
  <c r="BB718" i="11" s="1"/>
  <c r="BB719" i="11" s="1"/>
  <c r="BB225" i="11"/>
  <c r="AU329" i="14"/>
  <c r="AU219" i="14"/>
  <c r="AV329" i="5"/>
  <c r="AV716" i="5" s="1"/>
  <c r="AV716" i="14" s="1"/>
  <c r="AV94" i="6"/>
  <c r="AV94" i="8"/>
  <c r="AV94" i="9"/>
  <c r="AV94" i="10"/>
  <c r="AV94" i="11"/>
  <c r="AV94" i="12"/>
  <c r="AV219" i="5"/>
  <c r="AV94" i="14"/>
  <c r="I648" i="5"/>
  <c r="I648" i="14" s="1"/>
  <c r="K648" i="5"/>
  <c r="K648" i="14" s="1"/>
  <c r="F336" i="8"/>
  <c r="F226" i="8"/>
  <c r="AS226" i="8" s="1"/>
  <c r="G414" i="14"/>
  <c r="H501" i="9"/>
  <c r="H416" i="9" s="1"/>
  <c r="I501" i="9"/>
  <c r="I416" i="9" s="1"/>
  <c r="K501" i="9"/>
  <c r="K416" i="9" s="1"/>
  <c r="M501" i="9"/>
  <c r="M416" i="9" s="1"/>
  <c r="O501" i="9"/>
  <c r="G501" i="9"/>
  <c r="G416" i="9" s="1"/>
  <c r="E501" i="9"/>
  <c r="J501" i="9"/>
  <c r="J416" i="9" s="1"/>
  <c r="L501" i="9"/>
  <c r="L416" i="9" s="1"/>
  <c r="N501" i="9"/>
  <c r="N416" i="9" s="1"/>
  <c r="P501" i="9"/>
  <c r="F501" i="9"/>
  <c r="F416" i="9" s="1"/>
  <c r="K404" i="14"/>
  <c r="Q666" i="11"/>
  <c r="Q648" i="11"/>
  <c r="H934" i="10"/>
  <c r="F676" i="9"/>
  <c r="P584" i="9"/>
  <c r="P585" i="9" s="1"/>
  <c r="F584" i="9"/>
  <c r="F585" i="9" s="1"/>
  <c r="Q614" i="9"/>
  <c r="Q660" i="8"/>
  <c r="E400" i="14"/>
  <c r="Q400" i="14" s="1"/>
  <c r="Q442" i="14"/>
  <c r="Q504" i="14"/>
  <c r="G401" i="14"/>
  <c r="H405" i="14"/>
  <c r="F405" i="14"/>
  <c r="Q579" i="11"/>
  <c r="Q570" i="10"/>
  <c r="Q611" i="10"/>
  <c r="Q619" i="8"/>
  <c r="Q643" i="8"/>
  <c r="Q551" i="8"/>
  <c r="H401" i="14"/>
  <c r="H422" i="14"/>
  <c r="AA718" i="11"/>
  <c r="AA719" i="11" s="1"/>
  <c r="Q568" i="11"/>
  <c r="M584" i="10"/>
  <c r="M585" i="10" s="1"/>
  <c r="H584" i="10"/>
  <c r="H585" i="10" s="1"/>
  <c r="H676" i="10"/>
  <c r="F396" i="10"/>
  <c r="O396" i="10"/>
  <c r="E412" i="9"/>
  <c r="Q454" i="9"/>
  <c r="N412" i="9"/>
  <c r="K398" i="10"/>
  <c r="G398" i="10"/>
  <c r="M407" i="8"/>
  <c r="N420" i="8"/>
  <c r="N526" i="8" s="1"/>
  <c r="E412" i="8"/>
  <c r="Q454" i="8"/>
  <c r="K412" i="8"/>
  <c r="E398" i="11"/>
  <c r="Q398" i="11" s="1"/>
  <c r="Q440" i="11"/>
  <c r="O424" i="10"/>
  <c r="O527" i="10" s="1"/>
  <c r="J424" i="10"/>
  <c r="J527" i="10" s="1"/>
  <c r="F526" i="6"/>
  <c r="Q458" i="10"/>
  <c r="E412" i="10"/>
  <c r="Q454" i="10"/>
  <c r="M516" i="6"/>
  <c r="G516" i="6"/>
  <c r="M408" i="8"/>
  <c r="M450" i="14"/>
  <c r="M408" i="14" s="1"/>
  <c r="F408" i="8"/>
  <c r="F450" i="14"/>
  <c r="F408" i="14" s="1"/>
  <c r="E398" i="12"/>
  <c r="Q440" i="12"/>
  <c r="M398" i="12"/>
  <c r="E420" i="11"/>
  <c r="Q462" i="11"/>
  <c r="H421" i="11"/>
  <c r="G421" i="11"/>
  <c r="P416" i="11"/>
  <c r="P525" i="11" s="1"/>
  <c r="J425" i="11"/>
  <c r="E396" i="8"/>
  <c r="Q438" i="8"/>
  <c r="M417" i="6"/>
  <c r="L417" i="6"/>
  <c r="F396" i="9"/>
  <c r="H411" i="9"/>
  <c r="K411" i="9"/>
  <c r="I417" i="10"/>
  <c r="E413" i="10"/>
  <c r="Q455" i="10"/>
  <c r="L413" i="10"/>
  <c r="N411" i="10"/>
  <c r="N524" i="10" s="1"/>
  <c r="K413" i="11"/>
  <c r="K524" i="11" s="1"/>
  <c r="M411" i="8"/>
  <c r="O411" i="8"/>
  <c r="M421" i="9"/>
  <c r="M526" i="9" s="1"/>
  <c r="H421" i="9"/>
  <c r="O466" i="12"/>
  <c r="O424" i="12" s="1"/>
  <c r="O527" i="12" s="1"/>
  <c r="N466" i="12"/>
  <c r="N424" i="12" s="1"/>
  <c r="N527" i="12" s="1"/>
  <c r="M466" i="12"/>
  <c r="M424" i="12" s="1"/>
  <c r="M527" i="12" s="1"/>
  <c r="I466" i="12"/>
  <c r="I424" i="12" s="1"/>
  <c r="I527" i="12" s="1"/>
  <c r="J466" i="12"/>
  <c r="J424" i="12" s="1"/>
  <c r="J527" i="12" s="1"/>
  <c r="P466" i="12"/>
  <c r="P424" i="12" s="1"/>
  <c r="P527" i="12" s="1"/>
  <c r="E466" i="12"/>
  <c r="L466" i="12"/>
  <c r="L424" i="12" s="1"/>
  <c r="L527" i="12" s="1"/>
  <c r="K466" i="12"/>
  <c r="K424" i="12" s="1"/>
  <c r="K527" i="12" s="1"/>
  <c r="H466" i="12"/>
  <c r="H424" i="12" s="1"/>
  <c r="H527" i="12" s="1"/>
  <c r="F466" i="12"/>
  <c r="F424" i="12" s="1"/>
  <c r="F527" i="12" s="1"/>
  <c r="G466" i="12"/>
  <c r="G424" i="12" s="1"/>
  <c r="G527" i="12" s="1"/>
  <c r="F505" i="10"/>
  <c r="H505" i="10"/>
  <c r="J505" i="10"/>
  <c r="L505" i="10"/>
  <c r="N505" i="10"/>
  <c r="P505" i="10"/>
  <c r="I505" i="10"/>
  <c r="K505" i="10"/>
  <c r="M505" i="10"/>
  <c r="O505" i="10"/>
  <c r="G505" i="10"/>
  <c r="E505" i="10"/>
  <c r="J482" i="10"/>
  <c r="J397" i="10" s="1"/>
  <c r="L482" i="10"/>
  <c r="L397" i="10" s="1"/>
  <c r="N482" i="10"/>
  <c r="P482" i="10"/>
  <c r="P397" i="10" s="1"/>
  <c r="E482" i="10"/>
  <c r="I482" i="10"/>
  <c r="I397" i="10" s="1"/>
  <c r="K482" i="10"/>
  <c r="K397" i="10" s="1"/>
  <c r="M482" i="10"/>
  <c r="M397" i="10" s="1"/>
  <c r="O482" i="10"/>
  <c r="O397" i="10" s="1"/>
  <c r="F482" i="10"/>
  <c r="F397" i="10" s="1"/>
  <c r="H482" i="10"/>
  <c r="H397" i="10" s="1"/>
  <c r="G482" i="10"/>
  <c r="G397" i="10" s="1"/>
  <c r="Q423" i="11"/>
  <c r="Q482" i="9"/>
  <c r="Q510" i="11"/>
  <c r="J525" i="11"/>
  <c r="L425" i="14"/>
  <c r="J484" i="8"/>
  <c r="J399" i="8" s="1"/>
  <c r="H484" i="8"/>
  <c r="M484" i="8"/>
  <c r="O484" i="8"/>
  <c r="E484" i="8"/>
  <c r="P484" i="8"/>
  <c r="G484" i="8"/>
  <c r="G399" i="8" s="1"/>
  <c r="L484" i="8"/>
  <c r="L399" i="8" s="1"/>
  <c r="I484" i="8"/>
  <c r="I399" i="8" s="1"/>
  <c r="F484" i="8"/>
  <c r="F399" i="8" s="1"/>
  <c r="K484" i="8"/>
  <c r="K399" i="8" s="1"/>
  <c r="N484" i="8"/>
  <c r="M482" i="12"/>
  <c r="M516" i="12" s="1"/>
  <c r="L482" i="12"/>
  <c r="L516" i="12" s="1"/>
  <c r="P482" i="12"/>
  <c r="O482" i="12"/>
  <c r="O516" i="12" s="1"/>
  <c r="G482" i="12"/>
  <c r="G516" i="12" s="1"/>
  <c r="H482" i="12"/>
  <c r="H516" i="12" s="1"/>
  <c r="I482" i="12"/>
  <c r="I516" i="12" s="1"/>
  <c r="N482" i="12"/>
  <c r="N516" i="12" s="1"/>
  <c r="E482" i="12"/>
  <c r="E516" i="12" s="1"/>
  <c r="K482" i="12"/>
  <c r="K516" i="12" s="1"/>
  <c r="J482" i="12"/>
  <c r="J516" i="12" s="1"/>
  <c r="F482" i="12"/>
  <c r="Q623" i="6"/>
  <c r="BC336" i="14"/>
  <c r="BC226" i="14"/>
  <c r="AU332" i="11"/>
  <c r="AU222" i="11"/>
  <c r="AY332" i="5"/>
  <c r="AY97" i="6"/>
  <c r="AY97" i="8"/>
  <c r="AY97" i="9"/>
  <c r="AY97" i="10"/>
  <c r="AY97" i="11"/>
  <c r="AY97" i="12"/>
  <c r="AY222" i="5"/>
  <c r="AY97" i="14"/>
  <c r="Y303" i="8"/>
  <c r="Y193" i="8"/>
  <c r="AS193" i="8" s="1"/>
  <c r="AT334" i="9"/>
  <c r="AT224" i="9"/>
  <c r="Q427" i="5"/>
  <c r="M525" i="11"/>
  <c r="L406" i="14"/>
  <c r="O293" i="10"/>
  <c r="O690" i="10" s="1"/>
  <c r="O718" i="10" s="1"/>
  <c r="O719" i="10" s="1"/>
  <c r="O183" i="10"/>
  <c r="AS183" i="10" s="1"/>
  <c r="F335" i="12"/>
  <c r="F225" i="12"/>
  <c r="AS225" i="12" s="1"/>
  <c r="AT330" i="11"/>
  <c r="AT220" i="11"/>
  <c r="F330" i="5"/>
  <c r="G95" i="5"/>
  <c r="N95" i="5"/>
  <c r="F95" i="6"/>
  <c r="F95" i="8"/>
  <c r="F95" i="9"/>
  <c r="F95" i="10"/>
  <c r="F95" i="11"/>
  <c r="F95" i="12"/>
  <c r="F220" i="5"/>
  <c r="F95" i="14"/>
  <c r="E406" i="14"/>
  <c r="Q448" i="14"/>
  <c r="M410" i="14"/>
  <c r="E409" i="14"/>
  <c r="Q409" i="14" s="1"/>
  <c r="Q451" i="14"/>
  <c r="E509" i="9"/>
  <c r="H509" i="9"/>
  <c r="H424" i="9" s="1"/>
  <c r="H527" i="9" s="1"/>
  <c r="J509" i="9"/>
  <c r="J424" i="9" s="1"/>
  <c r="J527" i="9" s="1"/>
  <c r="L509" i="9"/>
  <c r="L424" i="9" s="1"/>
  <c r="L527" i="9" s="1"/>
  <c r="N509" i="9"/>
  <c r="P509" i="9"/>
  <c r="P424" i="9" s="1"/>
  <c r="P527" i="9" s="1"/>
  <c r="G509" i="9"/>
  <c r="G424" i="9" s="1"/>
  <c r="G527" i="9" s="1"/>
  <c r="I509" i="9"/>
  <c r="I424" i="9" s="1"/>
  <c r="I527" i="9" s="1"/>
  <c r="K509" i="9"/>
  <c r="K424" i="9" s="1"/>
  <c r="K527" i="9" s="1"/>
  <c r="M509" i="9"/>
  <c r="M424" i="9" s="1"/>
  <c r="M527" i="9" s="1"/>
  <c r="O509" i="9"/>
  <c r="O424" i="9" s="1"/>
  <c r="O527" i="9" s="1"/>
  <c r="F509" i="9"/>
  <c r="F424" i="9" s="1"/>
  <c r="F527" i="9" s="1"/>
  <c r="N488" i="11"/>
  <c r="P488" i="11"/>
  <c r="P516" i="11" s="1"/>
  <c r="I488" i="11"/>
  <c r="I516" i="11" s="1"/>
  <c r="H488" i="11"/>
  <c r="H516" i="11" s="1"/>
  <c r="K488" i="11"/>
  <c r="K516" i="11" s="1"/>
  <c r="O488" i="11"/>
  <c r="O516" i="11" s="1"/>
  <c r="E488" i="11"/>
  <c r="E516" i="11" s="1"/>
  <c r="J488" i="11"/>
  <c r="J516" i="11" s="1"/>
  <c r="L488" i="11"/>
  <c r="L516" i="11" s="1"/>
  <c r="F488" i="11"/>
  <c r="F516" i="11" s="1"/>
  <c r="G488" i="11"/>
  <c r="G516" i="11" s="1"/>
  <c r="M488" i="11"/>
  <c r="Q447" i="14"/>
  <c r="E405" i="14"/>
  <c r="Q652" i="10"/>
  <c r="Q642" i="6"/>
  <c r="Q597" i="6"/>
  <c r="AR335" i="8"/>
  <c r="AR225" i="8"/>
  <c r="AS178" i="5"/>
  <c r="AS272" i="5"/>
  <c r="AS215" i="5"/>
  <c r="AS193" i="5"/>
  <c r="AS265" i="5"/>
  <c r="AS249" i="5"/>
  <c r="AS233" i="5"/>
  <c r="AS214" i="5"/>
  <c r="AS198" i="5"/>
  <c r="AS182" i="5"/>
  <c r="AS254" i="5"/>
  <c r="AS238" i="5"/>
  <c r="AS177" i="5"/>
  <c r="R708" i="5"/>
  <c r="R708" i="14" s="1"/>
  <c r="I708" i="5"/>
  <c r="I708" i="14" s="1"/>
  <c r="AX711" i="5"/>
  <c r="AX711" i="14" s="1"/>
  <c r="Q708" i="5"/>
  <c r="Q708" i="14" s="1"/>
  <c r="Z716" i="5"/>
  <c r="Z716" i="14" s="1"/>
  <c r="I711" i="5"/>
  <c r="I711" i="14" s="1"/>
  <c r="AQ708" i="5"/>
  <c r="AQ708" i="14" s="1"/>
  <c r="AO716" i="5"/>
  <c r="AO716" i="14" s="1"/>
  <c r="X711" i="5"/>
  <c r="X711" i="14" s="1"/>
  <c r="I716" i="5"/>
  <c r="I716" i="14" s="1"/>
  <c r="AF708" i="5"/>
  <c r="AF708" i="14" s="1"/>
  <c r="BC707" i="5"/>
  <c r="BC707" i="14" s="1"/>
  <c r="BB711" i="5"/>
  <c r="BB711" i="14" s="1"/>
  <c r="V708" i="5"/>
  <c r="V708" i="14" s="1"/>
  <c r="AE704" i="5"/>
  <c r="AE704" i="14" s="1"/>
  <c r="AC711" i="5"/>
  <c r="AC711" i="14" s="1"/>
  <c r="AW708" i="5"/>
  <c r="AW708" i="14" s="1"/>
  <c r="G699" i="5"/>
  <c r="G699" i="14" s="1"/>
  <c r="M657" i="5"/>
  <c r="M657" i="14" s="1"/>
  <c r="P657" i="5"/>
  <c r="P657" i="14" s="1"/>
  <c r="I565" i="5"/>
  <c r="I565" i="14" s="1"/>
  <c r="F565" i="5"/>
  <c r="F565" i="14" s="1"/>
  <c r="J657" i="5"/>
  <c r="J657" i="14" s="1"/>
  <c r="I657" i="5"/>
  <c r="I657" i="14" s="1"/>
  <c r="K565" i="5"/>
  <c r="K565" i="14" s="1"/>
  <c r="G565" i="5"/>
  <c r="G565" i="14" s="1"/>
  <c r="L565" i="5"/>
  <c r="L565" i="14" s="1"/>
  <c r="O565" i="5"/>
  <c r="O565" i="14" s="1"/>
  <c r="P565" i="5"/>
  <c r="P565" i="14" s="1"/>
  <c r="G657" i="5"/>
  <c r="G657" i="14" s="1"/>
  <c r="H565" i="5"/>
  <c r="H565" i="14" s="1"/>
  <c r="L657" i="5"/>
  <c r="L657" i="14" s="1"/>
  <c r="K657" i="5"/>
  <c r="K657" i="14" s="1"/>
  <c r="F657" i="5"/>
  <c r="F657" i="14" s="1"/>
  <c r="N565" i="5"/>
  <c r="N565" i="14" s="1"/>
  <c r="E657" i="5"/>
  <c r="J565" i="5"/>
  <c r="J565" i="14" s="1"/>
  <c r="E565" i="5"/>
  <c r="H657" i="5"/>
  <c r="H657" i="14" s="1"/>
  <c r="N657" i="5"/>
  <c r="N657" i="14" s="1"/>
  <c r="M565" i="5"/>
  <c r="M565" i="14" s="1"/>
  <c r="O657" i="5"/>
  <c r="O657" i="14" s="1"/>
  <c r="T711" i="5"/>
  <c r="T711" i="14" s="1"/>
  <c r="AL708" i="5"/>
  <c r="AL708" i="14" s="1"/>
  <c r="L700" i="5"/>
  <c r="L700" i="14" s="1"/>
  <c r="M703" i="5"/>
  <c r="M703" i="14" s="1"/>
  <c r="AX700" i="5"/>
  <c r="AX700" i="14" s="1"/>
  <c r="AC708" i="5"/>
  <c r="AC708" i="14" s="1"/>
  <c r="AL707" i="5"/>
  <c r="AL707" i="14" s="1"/>
  <c r="AK704" i="5"/>
  <c r="AK704" i="14" s="1"/>
  <c r="AO702" i="5"/>
  <c r="AO702" i="14" s="1"/>
  <c r="I700" i="5"/>
  <c r="I700" i="14" s="1"/>
  <c r="P699" i="5"/>
  <c r="P699" i="14" s="1"/>
  <c r="U698" i="5"/>
  <c r="U698" i="14" s="1"/>
  <c r="K703" i="5"/>
  <c r="K703" i="14" s="1"/>
  <c r="AA700" i="5"/>
  <c r="AA700" i="14" s="1"/>
  <c r="AX699" i="5"/>
  <c r="AX699" i="14" s="1"/>
  <c r="AQ707" i="5"/>
  <c r="AQ707" i="14" s="1"/>
  <c r="AZ704" i="5"/>
  <c r="AZ704" i="14" s="1"/>
  <c r="R703" i="5"/>
  <c r="R703" i="14" s="1"/>
  <c r="AU700" i="5"/>
  <c r="AU700" i="14" s="1"/>
  <c r="AY707" i="5"/>
  <c r="AY707" i="14" s="1"/>
  <c r="AH704" i="5"/>
  <c r="AH704" i="14" s="1"/>
  <c r="BC702" i="5"/>
  <c r="BC702" i="14" s="1"/>
  <c r="AI700" i="5"/>
  <c r="AI700" i="14" s="1"/>
  <c r="AJ699" i="5"/>
  <c r="AJ699" i="14" s="1"/>
  <c r="AZ698" i="5"/>
  <c r="AZ698" i="14" s="1"/>
  <c r="J707" i="5"/>
  <c r="J707" i="14" s="1"/>
  <c r="I704" i="5"/>
  <c r="I704" i="14" s="1"/>
  <c r="AT703" i="5"/>
  <c r="AT703" i="14" s="1"/>
  <c r="AK702" i="5"/>
  <c r="AK702" i="14" s="1"/>
  <c r="Y700" i="5"/>
  <c r="Y700" i="14" s="1"/>
  <c r="W699" i="5"/>
  <c r="W699" i="14" s="1"/>
  <c r="AX698" i="5"/>
  <c r="AX698" i="14" s="1"/>
  <c r="AW707" i="5"/>
  <c r="AW707" i="14" s="1"/>
  <c r="AN704" i="5"/>
  <c r="AN704" i="14" s="1"/>
  <c r="BA702" i="5"/>
  <c r="BA702" i="14" s="1"/>
  <c r="AF700" i="5"/>
  <c r="AF700" i="14" s="1"/>
  <c r="AR699" i="5"/>
  <c r="AR699" i="14" s="1"/>
  <c r="AA698" i="5"/>
  <c r="AA698" i="14" s="1"/>
  <c r="J685" i="5"/>
  <c r="J685" i="14" s="1"/>
  <c r="AI699" i="5"/>
  <c r="AI699" i="14" s="1"/>
  <c r="AW698" i="5"/>
  <c r="AW698" i="14" s="1"/>
  <c r="AZ683" i="5"/>
  <c r="AV698" i="5"/>
  <c r="AV698" i="14" s="1"/>
  <c r="Z694" i="5"/>
  <c r="Z694" i="14" s="1"/>
  <c r="AV686" i="5"/>
  <c r="AV686" i="14" s="1"/>
  <c r="J694" i="5"/>
  <c r="J694" i="14" s="1"/>
  <c r="AJ685" i="5"/>
  <c r="AJ685" i="14" s="1"/>
  <c r="AF699" i="5"/>
  <c r="AF699" i="14" s="1"/>
  <c r="AT698" i="5"/>
  <c r="AT698" i="14" s="1"/>
  <c r="AJ694" i="5"/>
  <c r="AJ694" i="14" s="1"/>
  <c r="AC686" i="5"/>
  <c r="AC686" i="14" s="1"/>
  <c r="AI694" i="5"/>
  <c r="AI694" i="14" s="1"/>
  <c r="R685" i="5"/>
  <c r="R685" i="14" s="1"/>
  <c r="BB685" i="5"/>
  <c r="BB685" i="14" s="1"/>
  <c r="AF683" i="5"/>
  <c r="BA694" i="5"/>
  <c r="BA694" i="14" s="1"/>
  <c r="Z686" i="5"/>
  <c r="Z686" i="14" s="1"/>
  <c r="G685" i="5"/>
  <c r="G685" i="14" s="1"/>
  <c r="N643" i="5"/>
  <c r="N643" i="14" s="1"/>
  <c r="O643" i="5"/>
  <c r="O643" i="14" s="1"/>
  <c r="J643" i="5"/>
  <c r="J643" i="14" s="1"/>
  <c r="L643" i="5"/>
  <c r="L643" i="14" s="1"/>
  <c r="H643" i="5"/>
  <c r="H643" i="14" s="1"/>
  <c r="F643" i="5"/>
  <c r="F643" i="14" s="1"/>
  <c r="E643" i="5"/>
  <c r="K643" i="5"/>
  <c r="K643" i="14" s="1"/>
  <c r="G643" i="5"/>
  <c r="G643" i="14" s="1"/>
  <c r="P643" i="5"/>
  <c r="P643" i="14" s="1"/>
  <c r="I643" i="5"/>
  <c r="I643" i="14" s="1"/>
  <c r="M643" i="5"/>
  <c r="M643" i="14" s="1"/>
  <c r="P551" i="5"/>
  <c r="P551" i="14" s="1"/>
  <c r="G551" i="5"/>
  <c r="G551" i="14" s="1"/>
  <c r="O551" i="5"/>
  <c r="O551" i="14" s="1"/>
  <c r="I551" i="5"/>
  <c r="I551" i="14" s="1"/>
  <c r="F551" i="5"/>
  <c r="F551" i="14" s="1"/>
  <c r="M551" i="5"/>
  <c r="M551" i="14" s="1"/>
  <c r="K551" i="5"/>
  <c r="K551" i="14" s="1"/>
  <c r="E551" i="5"/>
  <c r="J551" i="5"/>
  <c r="J551" i="14" s="1"/>
  <c r="L551" i="5"/>
  <c r="L551" i="14" s="1"/>
  <c r="H551" i="5"/>
  <c r="H551" i="14" s="1"/>
  <c r="N551" i="5"/>
  <c r="N551" i="14" s="1"/>
  <c r="AB684" i="5"/>
  <c r="AB684" i="14" s="1"/>
  <c r="G694" i="5"/>
  <c r="G694" i="14" s="1"/>
  <c r="L652" i="5"/>
  <c r="L652" i="14" s="1"/>
  <c r="O652" i="5"/>
  <c r="O652" i="14" s="1"/>
  <c r="N560" i="5"/>
  <c r="N560" i="14" s="1"/>
  <c r="F652" i="5"/>
  <c r="F652" i="14" s="1"/>
  <c r="E652" i="5"/>
  <c r="P652" i="5"/>
  <c r="P652" i="14" s="1"/>
  <c r="N652" i="5"/>
  <c r="N652" i="14" s="1"/>
  <c r="M652" i="5"/>
  <c r="M652" i="14" s="1"/>
  <c r="J560" i="5"/>
  <c r="J560" i="14" s="1"/>
  <c r="F560" i="5"/>
  <c r="F560" i="14" s="1"/>
  <c r="G652" i="5"/>
  <c r="G652" i="14" s="1"/>
  <c r="I652" i="5"/>
  <c r="I652" i="14" s="1"/>
  <c r="J652" i="5"/>
  <c r="J652" i="14" s="1"/>
  <c r="H652" i="5"/>
  <c r="H652" i="14" s="1"/>
  <c r="K652" i="5"/>
  <c r="K652" i="14" s="1"/>
  <c r="M560" i="5"/>
  <c r="M560" i="14" s="1"/>
  <c r="H560" i="5"/>
  <c r="H560" i="14" s="1"/>
  <c r="P560" i="5"/>
  <c r="P560" i="14" s="1"/>
  <c r="L560" i="5"/>
  <c r="L560" i="14" s="1"/>
  <c r="K560" i="5"/>
  <c r="K560" i="14" s="1"/>
  <c r="O560" i="5"/>
  <c r="O560" i="14" s="1"/>
  <c r="G560" i="5"/>
  <c r="G560" i="14" s="1"/>
  <c r="I560" i="5"/>
  <c r="I560" i="14" s="1"/>
  <c r="E560" i="5"/>
  <c r="AJ690" i="5"/>
  <c r="AJ690" i="14" s="1"/>
  <c r="AZ685" i="5"/>
  <c r="AZ685" i="14" s="1"/>
  <c r="AC683" i="5"/>
  <c r="X694" i="5"/>
  <c r="X694" i="14" s="1"/>
  <c r="BB690" i="5"/>
  <c r="BB690" i="14" s="1"/>
  <c r="O686" i="5"/>
  <c r="O686" i="14" s="1"/>
  <c r="I684" i="5"/>
  <c r="I684" i="14" s="1"/>
  <c r="AK683" i="5"/>
  <c r="W686" i="5"/>
  <c r="W686" i="14" s="1"/>
  <c r="P684" i="5"/>
  <c r="P684" i="14" s="1"/>
  <c r="AJ683" i="5"/>
  <c r="AV685" i="5"/>
  <c r="AV685" i="14" s="1"/>
  <c r="E596" i="5"/>
  <c r="H596" i="5"/>
  <c r="H596" i="14" s="1"/>
  <c r="M596" i="5"/>
  <c r="M596" i="14" s="1"/>
  <c r="G596" i="5"/>
  <c r="G596" i="14" s="1"/>
  <c r="F684" i="5"/>
  <c r="F684" i="14" s="1"/>
  <c r="J596" i="5"/>
  <c r="J596" i="14" s="1"/>
  <c r="K596" i="5"/>
  <c r="K596" i="14" s="1"/>
  <c r="N596" i="5"/>
  <c r="N596" i="14" s="1"/>
  <c r="I596" i="5"/>
  <c r="I596" i="14" s="1"/>
  <c r="L596" i="5"/>
  <c r="L596" i="14" s="1"/>
  <c r="F596" i="5"/>
  <c r="F596" i="14" s="1"/>
  <c r="O596" i="5"/>
  <c r="O596" i="14" s="1"/>
  <c r="P596" i="5"/>
  <c r="P596" i="14" s="1"/>
  <c r="AI683" i="5"/>
  <c r="U686" i="5"/>
  <c r="U686" i="14" s="1"/>
  <c r="M684" i="5"/>
  <c r="M684" i="14" s="1"/>
  <c r="Y683" i="5"/>
  <c r="AW694" i="5"/>
  <c r="AW694" i="14" s="1"/>
  <c r="X690" i="5"/>
  <c r="X690" i="14" s="1"/>
  <c r="AN685" i="5"/>
  <c r="AN685" i="14" s="1"/>
  <c r="H684" i="5"/>
  <c r="H684" i="14" s="1"/>
  <c r="AL683" i="5"/>
  <c r="AU331" i="11"/>
  <c r="AU221" i="11"/>
  <c r="I406" i="14"/>
  <c r="J405" i="14"/>
  <c r="Q400" i="11"/>
  <c r="G488" i="8"/>
  <c r="J488" i="8"/>
  <c r="J516" i="8" s="1"/>
  <c r="P488" i="8"/>
  <c r="H488" i="8"/>
  <c r="I488" i="8"/>
  <c r="F488" i="8"/>
  <c r="O488" i="8"/>
  <c r="L488" i="8"/>
  <c r="K488" i="8"/>
  <c r="E488" i="8"/>
  <c r="M488" i="8"/>
  <c r="N488" i="8"/>
  <c r="G405" i="14"/>
  <c r="P462" i="12"/>
  <c r="P420" i="12" s="1"/>
  <c r="P526" i="12" s="1"/>
  <c r="O462" i="12"/>
  <c r="O420" i="12" s="1"/>
  <c r="O526" i="12" s="1"/>
  <c r="N462" i="12"/>
  <c r="N420" i="12" s="1"/>
  <c r="N526" i="12" s="1"/>
  <c r="G462" i="12"/>
  <c r="G420" i="12" s="1"/>
  <c r="G526" i="12" s="1"/>
  <c r="L462" i="12"/>
  <c r="L420" i="12" s="1"/>
  <c r="L526" i="12" s="1"/>
  <c r="J462" i="12"/>
  <c r="J420" i="12" s="1"/>
  <c r="J526" i="12" s="1"/>
  <c r="I462" i="12"/>
  <c r="I420" i="12" s="1"/>
  <c r="I526" i="12" s="1"/>
  <c r="E462" i="12"/>
  <c r="F462" i="12"/>
  <c r="F420" i="12" s="1"/>
  <c r="F526" i="12" s="1"/>
  <c r="H462" i="12"/>
  <c r="H420" i="12" s="1"/>
  <c r="H526" i="12" s="1"/>
  <c r="M462" i="12"/>
  <c r="M420" i="12" s="1"/>
  <c r="M526" i="12" s="1"/>
  <c r="K462" i="12"/>
  <c r="K420" i="12" s="1"/>
  <c r="K526" i="12" s="1"/>
  <c r="Q669" i="12"/>
  <c r="L676" i="11"/>
  <c r="N676" i="11"/>
  <c r="F584" i="11"/>
  <c r="F585" i="11" s="1"/>
  <c r="Q552" i="10"/>
  <c r="Q597" i="10"/>
  <c r="O676" i="8"/>
  <c r="G584" i="8"/>
  <c r="G585" i="8" s="1"/>
  <c r="I584" i="8"/>
  <c r="I585" i="8" s="1"/>
  <c r="G718" i="8"/>
  <c r="Q596" i="8"/>
  <c r="N516" i="9"/>
  <c r="Q513" i="14"/>
  <c r="J430" i="14"/>
  <c r="K423" i="14"/>
  <c r="O405" i="14"/>
  <c r="Q614" i="12"/>
  <c r="F584" i="12"/>
  <c r="F585" i="12" s="1"/>
  <c r="J584" i="12"/>
  <c r="J585" i="12" s="1"/>
  <c r="G718" i="12"/>
  <c r="L933" i="12"/>
  <c r="L934" i="12" s="1"/>
  <c r="Q620" i="11"/>
  <c r="Q661" i="10"/>
  <c r="Q560" i="9"/>
  <c r="Q644" i="9"/>
  <c r="AG703" i="5"/>
  <c r="AG703" i="14" s="1"/>
  <c r="Y301" i="6"/>
  <c r="Y191" i="6"/>
  <c r="AS191" i="6" s="1"/>
  <c r="Y300" i="9"/>
  <c r="Y694" i="9" s="1"/>
  <c r="Y718" i="9" s="1"/>
  <c r="Y719" i="9" s="1"/>
  <c r="Y190" i="9"/>
  <c r="AS190" i="9" s="1"/>
  <c r="BB335" i="10"/>
  <c r="BB225" i="10"/>
  <c r="N329" i="12"/>
  <c r="N219" i="12"/>
  <c r="AU716" i="5"/>
  <c r="AU716" i="14" s="1"/>
  <c r="F648" i="5"/>
  <c r="F648" i="14" s="1"/>
  <c r="F336" i="6"/>
  <c r="F226" i="6"/>
  <c r="AS226" i="6" s="1"/>
  <c r="Q597" i="9"/>
  <c r="I933" i="8"/>
  <c r="I934" i="8" s="1"/>
  <c r="I514" i="10"/>
  <c r="K514" i="10"/>
  <c r="M514" i="10"/>
  <c r="O514" i="10"/>
  <c r="G514" i="10"/>
  <c r="H514" i="10"/>
  <c r="J514" i="10"/>
  <c r="L514" i="10"/>
  <c r="N514" i="10"/>
  <c r="P514" i="10"/>
  <c r="F514" i="10"/>
  <c r="E514" i="10"/>
  <c r="G457" i="9"/>
  <c r="G415" i="9" s="1"/>
  <c r="J457" i="9"/>
  <c r="J415" i="9" s="1"/>
  <c r="L457" i="9"/>
  <c r="L415" i="9" s="1"/>
  <c r="N457" i="9"/>
  <c r="N415" i="9" s="1"/>
  <c r="P457" i="9"/>
  <c r="P415" i="9" s="1"/>
  <c r="F457" i="9"/>
  <c r="F415" i="9" s="1"/>
  <c r="H457" i="9"/>
  <c r="H415" i="9" s="1"/>
  <c r="I457" i="9"/>
  <c r="I415" i="9" s="1"/>
  <c r="K457" i="9"/>
  <c r="K415" i="9" s="1"/>
  <c r="M457" i="9"/>
  <c r="M415" i="9" s="1"/>
  <c r="O457" i="9"/>
  <c r="O415" i="9" s="1"/>
  <c r="E457" i="9"/>
  <c r="Q399" i="11"/>
  <c r="K425" i="14"/>
  <c r="Q430" i="11"/>
  <c r="Q574" i="11"/>
  <c r="Q564" i="11"/>
  <c r="E584" i="9"/>
  <c r="E585" i="9" s="1"/>
  <c r="Q549" i="9"/>
  <c r="J676" i="9"/>
  <c r="M584" i="9"/>
  <c r="M585" i="9" s="1"/>
  <c r="Q568" i="8"/>
  <c r="Q616" i="6"/>
  <c r="E423" i="14"/>
  <c r="Q423" i="14" s="1"/>
  <c r="Q465" i="14"/>
  <c r="G501" i="10"/>
  <c r="G416" i="10" s="1"/>
  <c r="F501" i="10"/>
  <c r="F416" i="10" s="1"/>
  <c r="I501" i="10"/>
  <c r="I416" i="10" s="1"/>
  <c r="K501" i="10"/>
  <c r="K416" i="10" s="1"/>
  <c r="M501" i="10"/>
  <c r="M416" i="10" s="1"/>
  <c r="O501" i="10"/>
  <c r="O416" i="10" s="1"/>
  <c r="J501" i="10"/>
  <c r="J416" i="10" s="1"/>
  <c r="L501" i="10"/>
  <c r="L416" i="10" s="1"/>
  <c r="N501" i="10"/>
  <c r="N416" i="10" s="1"/>
  <c r="P501" i="10"/>
  <c r="P416" i="10" s="1"/>
  <c r="H501" i="10"/>
  <c r="H416" i="10" s="1"/>
  <c r="E501" i="10"/>
  <c r="E416" i="10" s="1"/>
  <c r="Q406" i="6"/>
  <c r="L419" i="14"/>
  <c r="Q446" i="14"/>
  <c r="E404" i="14"/>
  <c r="Q404" i="14" s="1"/>
  <c r="Q422" i="8"/>
  <c r="I457" i="8"/>
  <c r="I415" i="8" s="1"/>
  <c r="I525" i="8" s="1"/>
  <c r="G457" i="8"/>
  <c r="G415" i="8" s="1"/>
  <c r="G525" i="8" s="1"/>
  <c r="M457" i="8"/>
  <c r="M415" i="8" s="1"/>
  <c r="M525" i="8" s="1"/>
  <c r="F457" i="8"/>
  <c r="F415" i="8" s="1"/>
  <c r="F525" i="8" s="1"/>
  <c r="K457" i="8"/>
  <c r="K415" i="8" s="1"/>
  <c r="K525" i="8" s="1"/>
  <c r="N457" i="8"/>
  <c r="N415" i="8" s="1"/>
  <c r="N525" i="8" s="1"/>
  <c r="H457" i="8"/>
  <c r="H415" i="8" s="1"/>
  <c r="H525" i="8" s="1"/>
  <c r="O457" i="8"/>
  <c r="O415" i="8" s="1"/>
  <c r="O525" i="8" s="1"/>
  <c r="E457" i="8"/>
  <c r="P457" i="8"/>
  <c r="P415" i="8" s="1"/>
  <c r="P525" i="8" s="1"/>
  <c r="J457" i="8"/>
  <c r="J415" i="8" s="1"/>
  <c r="J525" i="8" s="1"/>
  <c r="L457" i="8"/>
  <c r="L415" i="8" s="1"/>
  <c r="L525" i="8" s="1"/>
  <c r="Q582" i="12"/>
  <c r="Q596" i="12"/>
  <c r="Q427" i="11"/>
  <c r="N406" i="14"/>
  <c r="E440" i="6"/>
  <c r="H440" i="6"/>
  <c r="H398" i="6" s="1"/>
  <c r="I440" i="6"/>
  <c r="I398" i="6" s="1"/>
  <c r="K440" i="6"/>
  <c r="K398" i="6" s="1"/>
  <c r="M440" i="6"/>
  <c r="M398" i="6" s="1"/>
  <c r="O440" i="6"/>
  <c r="O398" i="6" s="1"/>
  <c r="F440" i="6"/>
  <c r="F398" i="6" s="1"/>
  <c r="G440" i="6"/>
  <c r="G398" i="6" s="1"/>
  <c r="J440" i="6"/>
  <c r="J398" i="6" s="1"/>
  <c r="L440" i="6"/>
  <c r="L398" i="6" s="1"/>
  <c r="N440" i="6"/>
  <c r="N398" i="6" s="1"/>
  <c r="P440" i="6"/>
  <c r="P398" i="6" s="1"/>
  <c r="J425" i="14"/>
  <c r="I676" i="10"/>
  <c r="P584" i="10"/>
  <c r="P585" i="10" s="1"/>
  <c r="I584" i="10"/>
  <c r="I585" i="10" s="1"/>
  <c r="E396" i="10"/>
  <c r="Q438" i="10"/>
  <c r="M396" i="10"/>
  <c r="K424" i="6"/>
  <c r="K527" i="6" s="1"/>
  <c r="F412" i="9"/>
  <c r="L412" i="9"/>
  <c r="Q500" i="11"/>
  <c r="I398" i="10"/>
  <c r="E424" i="9"/>
  <c r="Q466" i="9"/>
  <c r="N424" i="9"/>
  <c r="N527" i="9" s="1"/>
  <c r="O416" i="9"/>
  <c r="H407" i="8"/>
  <c r="G420" i="8"/>
  <c r="G526" i="8" s="1"/>
  <c r="J412" i="8"/>
  <c r="O412" i="8"/>
  <c r="F516" i="12"/>
  <c r="P516" i="12"/>
  <c r="M424" i="10"/>
  <c r="M527" i="10" s="1"/>
  <c r="H424" i="10"/>
  <c r="H527" i="10" s="1"/>
  <c r="F397" i="11"/>
  <c r="M397" i="11"/>
  <c r="Q497" i="6"/>
  <c r="Q500" i="9"/>
  <c r="O412" i="10"/>
  <c r="K516" i="6"/>
  <c r="H516" i="6"/>
  <c r="L424" i="11"/>
  <c r="K408" i="8"/>
  <c r="K450" i="14"/>
  <c r="K408" i="14" s="1"/>
  <c r="E408" i="8"/>
  <c r="Q450" i="8"/>
  <c r="E450" i="14"/>
  <c r="F398" i="12"/>
  <c r="N398" i="12"/>
  <c r="N420" i="11"/>
  <c r="N526" i="11" s="1"/>
  <c r="E420" i="9"/>
  <c r="Q462" i="9"/>
  <c r="K421" i="11"/>
  <c r="J421" i="11"/>
  <c r="F416" i="11"/>
  <c r="F525" i="11" s="1"/>
  <c r="F425" i="11"/>
  <c r="L425" i="11"/>
  <c r="M396" i="8"/>
  <c r="K396" i="8"/>
  <c r="K417" i="6"/>
  <c r="J417" i="6"/>
  <c r="O416" i="6"/>
  <c r="H396" i="9"/>
  <c r="P411" i="9"/>
  <c r="I411" i="9"/>
  <c r="E398" i="8"/>
  <c r="Q440" i="8"/>
  <c r="M421" i="6"/>
  <c r="M526" i="6" s="1"/>
  <c r="J421" i="6"/>
  <c r="N397" i="10"/>
  <c r="E397" i="10"/>
  <c r="Q439" i="10"/>
  <c r="G417" i="10"/>
  <c r="O413" i="10"/>
  <c r="J413" i="10"/>
  <c r="L411" i="10"/>
  <c r="L524" i="10" s="1"/>
  <c r="N516" i="11"/>
  <c r="M516" i="11"/>
  <c r="P413" i="11"/>
  <c r="P524" i="11" s="1"/>
  <c r="J411" i="8"/>
  <c r="K411" i="8"/>
  <c r="K524" i="8" s="1"/>
  <c r="N399" i="8"/>
  <c r="M399" i="8"/>
  <c r="K421" i="9"/>
  <c r="K526" i="9" s="1"/>
  <c r="G421" i="9"/>
  <c r="Q398" i="8" l="1"/>
  <c r="Q568" i="5"/>
  <c r="J526" i="6"/>
  <c r="K524" i="6"/>
  <c r="O420" i="6"/>
  <c r="O526" i="6" s="1"/>
  <c r="Q498" i="6"/>
  <c r="N526" i="9"/>
  <c r="N425" i="11"/>
  <c r="N467" i="14"/>
  <c r="L421" i="10"/>
  <c r="H415" i="6"/>
  <c r="H525" i="6" s="1"/>
  <c r="F413" i="6"/>
  <c r="F524" i="6" s="1"/>
  <c r="O526" i="9"/>
  <c r="K415" i="6"/>
  <c r="P524" i="6"/>
  <c r="I421" i="10"/>
  <c r="N524" i="6"/>
  <c r="M524" i="6"/>
  <c r="I526" i="9"/>
  <c r="H524" i="6"/>
  <c r="L526" i="9"/>
  <c r="H526" i="9"/>
  <c r="G526" i="9"/>
  <c r="J526" i="9"/>
  <c r="Q492" i="8"/>
  <c r="N408" i="8"/>
  <c r="P399" i="6"/>
  <c r="P516" i="6"/>
  <c r="J421" i="10"/>
  <c r="AS217" i="14"/>
  <c r="AS189" i="14"/>
  <c r="G524" i="10"/>
  <c r="P415" i="6"/>
  <c r="P525" i="6" s="1"/>
  <c r="N516" i="8"/>
  <c r="O516" i="8"/>
  <c r="Q482" i="10"/>
  <c r="K516" i="9"/>
  <c r="M516" i="9"/>
  <c r="P526" i="11"/>
  <c r="Q500" i="8"/>
  <c r="M516" i="8"/>
  <c r="N516" i="6"/>
  <c r="I524" i="8"/>
  <c r="H516" i="8"/>
  <c r="P516" i="9"/>
  <c r="J524" i="10"/>
  <c r="H516" i="9"/>
  <c r="K524" i="10"/>
  <c r="I415" i="6"/>
  <c r="I525" i="6" s="1"/>
  <c r="Q514" i="11"/>
  <c r="I516" i="6"/>
  <c r="M523" i="8"/>
  <c r="H526" i="11"/>
  <c r="F516" i="9"/>
  <c r="P516" i="8"/>
  <c r="E516" i="9"/>
  <c r="L516" i="9"/>
  <c r="G526" i="11"/>
  <c r="M421" i="10"/>
  <c r="H399" i="8"/>
  <c r="O516" i="9"/>
  <c r="N415" i="6"/>
  <c r="K526" i="11"/>
  <c r="P421" i="10"/>
  <c r="F516" i="6"/>
  <c r="Q416" i="10"/>
  <c r="H521" i="9"/>
  <c r="AZ683" i="14"/>
  <c r="AZ718" i="14" s="1"/>
  <c r="AZ719" i="14" s="1"/>
  <c r="AZ718" i="5"/>
  <c r="AZ719" i="5" s="1"/>
  <c r="E657" i="14"/>
  <c r="Q657" i="14" s="1"/>
  <c r="Q657" i="5"/>
  <c r="J454" i="5"/>
  <c r="L454" i="5"/>
  <c r="N454" i="5"/>
  <c r="P454" i="5"/>
  <c r="H454" i="5"/>
  <c r="G454" i="5"/>
  <c r="I454" i="5"/>
  <c r="K454" i="5"/>
  <c r="M454" i="5"/>
  <c r="O454" i="5"/>
  <c r="F454" i="5"/>
  <c r="E454" i="5"/>
  <c r="F439" i="5"/>
  <c r="I439" i="5"/>
  <c r="K439" i="5"/>
  <c r="M439" i="5"/>
  <c r="O439" i="5"/>
  <c r="H439" i="5"/>
  <c r="J439" i="5"/>
  <c r="L439" i="5"/>
  <c r="N439" i="5"/>
  <c r="P439" i="5"/>
  <c r="G439" i="5"/>
  <c r="E439" i="5"/>
  <c r="F330" i="11"/>
  <c r="F220" i="11"/>
  <c r="AY332" i="8"/>
  <c r="AY222" i="8"/>
  <c r="Q396" i="8"/>
  <c r="E526" i="11"/>
  <c r="Q420" i="11"/>
  <c r="AV329" i="11"/>
  <c r="AV219" i="11"/>
  <c r="P530" i="11"/>
  <c r="L530" i="11"/>
  <c r="O530" i="11"/>
  <c r="H530" i="11"/>
  <c r="M530" i="11"/>
  <c r="F530" i="11"/>
  <c r="G530" i="11"/>
  <c r="E530" i="11"/>
  <c r="I530" i="11"/>
  <c r="N530" i="11"/>
  <c r="J530" i="11"/>
  <c r="K530" i="11"/>
  <c r="E411" i="6"/>
  <c r="Q453" i="6"/>
  <c r="AR331" i="10"/>
  <c r="AR221" i="10"/>
  <c r="E484" i="5"/>
  <c r="F484" i="5"/>
  <c r="F484" i="14" s="1"/>
  <c r="H484" i="5"/>
  <c r="H484" i="14" s="1"/>
  <c r="I484" i="5"/>
  <c r="I484" i="14" s="1"/>
  <c r="K484" i="5"/>
  <c r="K484" i="14" s="1"/>
  <c r="M484" i="5"/>
  <c r="M484" i="14" s="1"/>
  <c r="O484" i="5"/>
  <c r="O484" i="14" s="1"/>
  <c r="G484" i="5"/>
  <c r="G484" i="14" s="1"/>
  <c r="J484" i="5"/>
  <c r="J484" i="14" s="1"/>
  <c r="L484" i="5"/>
  <c r="L484" i="14" s="1"/>
  <c r="N484" i="5"/>
  <c r="N484" i="14" s="1"/>
  <c r="P484" i="5"/>
  <c r="P484" i="14" s="1"/>
  <c r="AS212" i="14"/>
  <c r="AS216" i="14"/>
  <c r="AS268" i="14"/>
  <c r="AS235" i="14"/>
  <c r="AS245" i="14"/>
  <c r="AS182" i="14"/>
  <c r="AS229" i="14"/>
  <c r="AS242" i="14"/>
  <c r="AS185" i="14"/>
  <c r="AS183" i="14"/>
  <c r="M445" i="11"/>
  <c r="M403" i="11" s="1"/>
  <c r="M522" i="11" s="1"/>
  <c r="O445" i="11"/>
  <c r="O403" i="11" s="1"/>
  <c r="O522" i="11" s="1"/>
  <c r="E445" i="11"/>
  <c r="P445" i="11"/>
  <c r="P403" i="11" s="1"/>
  <c r="P522" i="11" s="1"/>
  <c r="F445" i="11"/>
  <c r="F403" i="11" s="1"/>
  <c r="F522" i="11" s="1"/>
  <c r="K445" i="11"/>
  <c r="K403" i="11" s="1"/>
  <c r="K522" i="11" s="1"/>
  <c r="H445" i="11"/>
  <c r="H403" i="11" s="1"/>
  <c r="H522" i="11" s="1"/>
  <c r="L445" i="11"/>
  <c r="L403" i="11" s="1"/>
  <c r="L522" i="11" s="1"/>
  <c r="N445" i="11"/>
  <c r="N403" i="11" s="1"/>
  <c r="N522" i="11" s="1"/>
  <c r="G445" i="11"/>
  <c r="G403" i="11" s="1"/>
  <c r="G522" i="11" s="1"/>
  <c r="I445" i="11"/>
  <c r="I403" i="11" s="1"/>
  <c r="I522" i="11" s="1"/>
  <c r="J445" i="11"/>
  <c r="J403" i="11" s="1"/>
  <c r="J522" i="11" s="1"/>
  <c r="Q509" i="8"/>
  <c r="AR332" i="12"/>
  <c r="AR222" i="12"/>
  <c r="Q421" i="11"/>
  <c r="G516" i="8"/>
  <c r="Q422" i="14"/>
  <c r="F331" i="14"/>
  <c r="F221" i="14"/>
  <c r="E616" i="14"/>
  <c r="Q616" i="14" s="1"/>
  <c r="Q616" i="5"/>
  <c r="G453" i="5"/>
  <c r="I453" i="5"/>
  <c r="K453" i="5"/>
  <c r="M453" i="5"/>
  <c r="O453" i="5"/>
  <c r="E453" i="5"/>
  <c r="F453" i="5"/>
  <c r="J453" i="5"/>
  <c r="L453" i="5"/>
  <c r="N453" i="5"/>
  <c r="P453" i="5"/>
  <c r="H453" i="5"/>
  <c r="AR330" i="8"/>
  <c r="AR220" i="8"/>
  <c r="AR334" i="12"/>
  <c r="AR224" i="12"/>
  <c r="F332" i="9"/>
  <c r="F222" i="9"/>
  <c r="J408" i="8"/>
  <c r="N396" i="12"/>
  <c r="K396" i="12"/>
  <c r="D545" i="8"/>
  <c r="AX331" i="12"/>
  <c r="AX221" i="12"/>
  <c r="I506" i="5"/>
  <c r="I506" i="14" s="1"/>
  <c r="K506" i="5"/>
  <c r="K506" i="14" s="1"/>
  <c r="M506" i="5"/>
  <c r="M506" i="14" s="1"/>
  <c r="O506" i="5"/>
  <c r="O506" i="14" s="1"/>
  <c r="G506" i="5"/>
  <c r="G506" i="14" s="1"/>
  <c r="H506" i="5"/>
  <c r="H506" i="14" s="1"/>
  <c r="J506" i="5"/>
  <c r="J506" i="14" s="1"/>
  <c r="L506" i="5"/>
  <c r="L506" i="14" s="1"/>
  <c r="N506" i="5"/>
  <c r="N506" i="14" s="1"/>
  <c r="P506" i="5"/>
  <c r="P506" i="14" s="1"/>
  <c r="E506" i="5"/>
  <c r="F506" i="5"/>
  <c r="F506" i="14" s="1"/>
  <c r="F397" i="12"/>
  <c r="E415" i="10"/>
  <c r="Q457" i="10"/>
  <c r="AW330" i="8"/>
  <c r="AW220" i="8"/>
  <c r="F334" i="11"/>
  <c r="F224" i="11"/>
  <c r="F524" i="10"/>
  <c r="I521" i="9"/>
  <c r="F526" i="11"/>
  <c r="E523" i="8"/>
  <c r="Q407" i="8"/>
  <c r="E397" i="8"/>
  <c r="Q397" i="8" s="1"/>
  <c r="Q439" i="8"/>
  <c r="J413" i="9"/>
  <c r="J524" i="9" s="1"/>
  <c r="Q496" i="6"/>
  <c r="Q522" i="9"/>
  <c r="D522" i="9" s="1"/>
  <c r="D537" i="9" s="1"/>
  <c r="I676" i="5"/>
  <c r="I641" i="14"/>
  <c r="N584" i="5"/>
  <c r="N585" i="5" s="1"/>
  <c r="N549" i="14"/>
  <c r="M676" i="5"/>
  <c r="M641" i="14"/>
  <c r="J595" i="14"/>
  <c r="J630" i="5"/>
  <c r="J631" i="5" s="1"/>
  <c r="K630" i="5"/>
  <c r="K631" i="5" s="1"/>
  <c r="K595" i="14"/>
  <c r="Q566" i="5"/>
  <c r="E566" i="14"/>
  <c r="Q566" i="14" s="1"/>
  <c r="O420" i="10"/>
  <c r="H420" i="10"/>
  <c r="H526" i="10" s="1"/>
  <c r="AS225" i="8"/>
  <c r="N399" i="10"/>
  <c r="F399" i="10"/>
  <c r="F521" i="10" s="1"/>
  <c r="BA334" i="9"/>
  <c r="BA224" i="9"/>
  <c r="F396" i="11"/>
  <c r="L396" i="11"/>
  <c r="Q424" i="11"/>
  <c r="F523" i="8"/>
  <c r="K412" i="9"/>
  <c r="P426" i="11"/>
  <c r="P527" i="11" s="1"/>
  <c r="P468" i="14"/>
  <c r="P426" i="14" s="1"/>
  <c r="K426" i="11"/>
  <c r="K527" i="11" s="1"/>
  <c r="K468" i="14"/>
  <c r="K426" i="14" s="1"/>
  <c r="Q509" i="10"/>
  <c r="F716" i="12"/>
  <c r="F718" i="12" s="1"/>
  <c r="F719" i="12" s="1"/>
  <c r="F933" i="12" s="1"/>
  <c r="O628" i="12"/>
  <c r="O630" i="12" s="1"/>
  <c r="O631" i="12" s="1"/>
  <c r="J628" i="12"/>
  <c r="J630" i="12" s="1"/>
  <c r="J631" i="12" s="1"/>
  <c r="P628" i="12"/>
  <c r="P630" i="12" s="1"/>
  <c r="P631" i="12" s="1"/>
  <c r="I628" i="12"/>
  <c r="I630" i="12" s="1"/>
  <c r="I631" i="12" s="1"/>
  <c r="E628" i="12"/>
  <c r="N628" i="12"/>
  <c r="N630" i="12" s="1"/>
  <c r="N631" i="12" s="1"/>
  <c r="F628" i="12"/>
  <c r="F630" i="12" s="1"/>
  <c r="F631" i="12" s="1"/>
  <c r="G628" i="12"/>
  <c r="G630" i="12" s="1"/>
  <c r="G631" i="12" s="1"/>
  <c r="L628" i="12"/>
  <c r="L630" i="12" s="1"/>
  <c r="L631" i="12" s="1"/>
  <c r="H628" i="12"/>
  <c r="H630" i="12" s="1"/>
  <c r="H631" i="12" s="1"/>
  <c r="K628" i="12"/>
  <c r="K630" i="12" s="1"/>
  <c r="K631" i="12" s="1"/>
  <c r="M628" i="12"/>
  <c r="M630" i="12" s="1"/>
  <c r="M631" i="12" s="1"/>
  <c r="H438" i="5"/>
  <c r="J438" i="5"/>
  <c r="L438" i="5"/>
  <c r="N438" i="5"/>
  <c r="P438" i="5"/>
  <c r="G438" i="5"/>
  <c r="I438" i="5"/>
  <c r="K438" i="5"/>
  <c r="M438" i="5"/>
  <c r="O438" i="5"/>
  <c r="F438" i="5"/>
  <c r="E438" i="5"/>
  <c r="G421" i="10"/>
  <c r="O396" i="6"/>
  <c r="J396" i="6"/>
  <c r="M521" i="9"/>
  <c r="J523" i="8"/>
  <c r="L516" i="10"/>
  <c r="Q496" i="8"/>
  <c r="J516" i="9"/>
  <c r="Q612" i="5"/>
  <c r="E612" i="14"/>
  <c r="Q612" i="14" s="1"/>
  <c r="E662" i="14"/>
  <c r="Q662" i="14" s="1"/>
  <c r="Q662" i="5"/>
  <c r="Q496" i="10"/>
  <c r="I516" i="8"/>
  <c r="E398" i="9"/>
  <c r="Q398" i="9" s="1"/>
  <c r="Q440" i="9"/>
  <c r="I424" i="8"/>
  <c r="I527" i="8" s="1"/>
  <c r="J424" i="8"/>
  <c r="J527" i="8" s="1"/>
  <c r="E399" i="6"/>
  <c r="Q399" i="6" s="1"/>
  <c r="Q441" i="6"/>
  <c r="P683" i="14"/>
  <c r="P718" i="14" s="1"/>
  <c r="P719" i="14" s="1"/>
  <c r="H933" i="14" s="1"/>
  <c r="P718" i="5"/>
  <c r="P719" i="5" s="1"/>
  <c r="H933" i="5" s="1"/>
  <c r="H934" i="5" s="1"/>
  <c r="E550" i="14"/>
  <c r="Q550" i="14" s="1"/>
  <c r="Q550" i="5"/>
  <c r="N934" i="10"/>
  <c r="AT718" i="6"/>
  <c r="AT719" i="6" s="1"/>
  <c r="AL683" i="14"/>
  <c r="AL718" i="14" s="1"/>
  <c r="AL719" i="14" s="1"/>
  <c r="AL718" i="5"/>
  <c r="AL719" i="5" s="1"/>
  <c r="K525" i="9"/>
  <c r="G525" i="9"/>
  <c r="Q514" i="10"/>
  <c r="Y683" i="14"/>
  <c r="Y718" i="5"/>
  <c r="Y719" i="5" s="1"/>
  <c r="Q596" i="5"/>
  <c r="E596" i="14"/>
  <c r="Q596" i="14" s="1"/>
  <c r="Q652" i="5"/>
  <c r="E652" i="14"/>
  <c r="Q652" i="14" s="1"/>
  <c r="E643" i="14"/>
  <c r="Q643" i="14" s="1"/>
  <c r="Q643" i="5"/>
  <c r="F330" i="10"/>
  <c r="F220" i="10"/>
  <c r="AY332" i="6"/>
  <c r="AY222" i="6"/>
  <c r="Q505" i="10"/>
  <c r="Q501" i="9"/>
  <c r="AV329" i="10"/>
  <c r="AV219" i="10"/>
  <c r="Q410" i="14"/>
  <c r="AR331" i="9"/>
  <c r="AR221" i="9"/>
  <c r="AM683" i="14"/>
  <c r="AM718" i="14" s="1"/>
  <c r="AM719" i="14" s="1"/>
  <c r="AM718" i="5"/>
  <c r="AM719" i="5" s="1"/>
  <c r="Q577" i="5"/>
  <c r="E577" i="14"/>
  <c r="Q577" i="14" s="1"/>
  <c r="AS192" i="14"/>
  <c r="AS190" i="14"/>
  <c r="AS205" i="14"/>
  <c r="AS177" i="14"/>
  <c r="AS236" i="14"/>
  <c r="AS227" i="14"/>
  <c r="AS233" i="14"/>
  <c r="AS266" i="14"/>
  <c r="AS195" i="14"/>
  <c r="AS254" i="14"/>
  <c r="AR332" i="11"/>
  <c r="AR222" i="11"/>
  <c r="Q514" i="9"/>
  <c r="L516" i="8"/>
  <c r="AS221" i="5"/>
  <c r="BC718" i="5"/>
  <c r="BC719" i="5" s="1"/>
  <c r="BC683" i="14"/>
  <c r="BC718" i="14" s="1"/>
  <c r="BC719" i="14" s="1"/>
  <c r="BB683" i="14"/>
  <c r="BB718" i="5"/>
  <c r="BB719" i="5" s="1"/>
  <c r="E623" i="14"/>
  <c r="Q623" i="14" s="1"/>
  <c r="Q623" i="5"/>
  <c r="F501" i="5"/>
  <c r="F501" i="14" s="1"/>
  <c r="I501" i="5"/>
  <c r="I501" i="14" s="1"/>
  <c r="K501" i="5"/>
  <c r="K501" i="14" s="1"/>
  <c r="M501" i="5"/>
  <c r="M501" i="14" s="1"/>
  <c r="O501" i="5"/>
  <c r="O501" i="14" s="1"/>
  <c r="G501" i="5"/>
  <c r="G501" i="14" s="1"/>
  <c r="H501" i="5"/>
  <c r="H501" i="14" s="1"/>
  <c r="J501" i="5"/>
  <c r="J501" i="14" s="1"/>
  <c r="L501" i="5"/>
  <c r="L501" i="14" s="1"/>
  <c r="N501" i="5"/>
  <c r="N501" i="14" s="1"/>
  <c r="P501" i="5"/>
  <c r="P501" i="14" s="1"/>
  <c r="E501" i="5"/>
  <c r="AR330" i="6"/>
  <c r="AR716" i="6" s="1"/>
  <c r="AR718" i="6" s="1"/>
  <c r="AR719" i="6" s="1"/>
  <c r="P933" i="6" s="1"/>
  <c r="P934" i="6" s="1"/>
  <c r="AR220" i="6"/>
  <c r="AR334" i="11"/>
  <c r="AR224" i="11"/>
  <c r="F332" i="8"/>
  <c r="F222" i="8"/>
  <c r="P396" i="12"/>
  <c r="E396" i="12"/>
  <c r="Q438" i="12"/>
  <c r="Q500" i="10"/>
  <c r="AX331" i="11"/>
  <c r="AX221" i="11"/>
  <c r="Q597" i="5"/>
  <c r="E597" i="14"/>
  <c r="Q597" i="14" s="1"/>
  <c r="X683" i="14"/>
  <c r="X718" i="14" s="1"/>
  <c r="X719" i="14" s="1"/>
  <c r="X718" i="5"/>
  <c r="X719" i="5" s="1"/>
  <c r="E564" i="14"/>
  <c r="Q564" i="14" s="1"/>
  <c r="Q564" i="5"/>
  <c r="L934" i="10"/>
  <c r="N397" i="12"/>
  <c r="O415" i="10"/>
  <c r="O525" i="10" s="1"/>
  <c r="P415" i="10"/>
  <c r="P525" i="10" s="1"/>
  <c r="AW330" i="6"/>
  <c r="AW716" i="6" s="1"/>
  <c r="AW718" i="6" s="1"/>
  <c r="AW719" i="6" s="1"/>
  <c r="AW220" i="6"/>
  <c r="F334" i="10"/>
  <c r="F224" i="10"/>
  <c r="H521" i="8"/>
  <c r="E415" i="6"/>
  <c r="Q457" i="6"/>
  <c r="N525" i="6"/>
  <c r="E413" i="9"/>
  <c r="Q455" i="9"/>
  <c r="E407" i="12"/>
  <c r="Q449" i="12"/>
  <c r="Q500" i="6"/>
  <c r="Q414" i="14"/>
  <c r="Q549" i="5"/>
  <c r="E584" i="5"/>
  <c r="E585" i="5" s="1"/>
  <c r="E549" i="14"/>
  <c r="J641" i="14"/>
  <c r="J676" i="5"/>
  <c r="L676" i="5"/>
  <c r="L641" i="14"/>
  <c r="M595" i="14"/>
  <c r="M630" i="5"/>
  <c r="M631" i="5" s="1"/>
  <c r="N630" i="5"/>
  <c r="N631" i="5" s="1"/>
  <c r="N595" i="14"/>
  <c r="E658" i="14"/>
  <c r="Q658" i="14" s="1"/>
  <c r="Q658" i="5"/>
  <c r="Q665" i="5"/>
  <c r="E665" i="14"/>
  <c r="Q665" i="14" s="1"/>
  <c r="M420" i="10"/>
  <c r="M526" i="10" s="1"/>
  <c r="F420" i="10"/>
  <c r="F526" i="10" s="1"/>
  <c r="L399" i="10"/>
  <c r="BA334" i="8"/>
  <c r="BA224" i="8"/>
  <c r="J396" i="11"/>
  <c r="E396" i="11"/>
  <c r="Q438" i="11"/>
  <c r="O524" i="10"/>
  <c r="N521" i="9"/>
  <c r="N521" i="8"/>
  <c r="M526" i="11"/>
  <c r="J426" i="11"/>
  <c r="J468" i="14"/>
  <c r="J426" i="14" s="1"/>
  <c r="O934" i="10"/>
  <c r="Q582" i="5"/>
  <c r="K421" i="10"/>
  <c r="Q506" i="10"/>
  <c r="G445" i="6"/>
  <c r="G403" i="6" s="1"/>
  <c r="G522" i="6" s="1"/>
  <c r="H445" i="6"/>
  <c r="H403" i="6" s="1"/>
  <c r="H522" i="6" s="1"/>
  <c r="J445" i="6"/>
  <c r="J403" i="6" s="1"/>
  <c r="J522" i="6" s="1"/>
  <c r="L445" i="6"/>
  <c r="L403" i="6" s="1"/>
  <c r="L522" i="6" s="1"/>
  <c r="N445" i="6"/>
  <c r="N403" i="6" s="1"/>
  <c r="N522" i="6" s="1"/>
  <c r="P445" i="6"/>
  <c r="P403" i="6" s="1"/>
  <c r="P522" i="6" s="1"/>
  <c r="E445" i="6"/>
  <c r="F445" i="6"/>
  <c r="F403" i="6" s="1"/>
  <c r="F522" i="6" s="1"/>
  <c r="I445" i="6"/>
  <c r="I403" i="6" s="1"/>
  <c r="I522" i="6" s="1"/>
  <c r="K445" i="6"/>
  <c r="K403" i="6" s="1"/>
  <c r="K522" i="6" s="1"/>
  <c r="M445" i="6"/>
  <c r="M403" i="6" s="1"/>
  <c r="M522" i="6" s="1"/>
  <c r="O445" i="6"/>
  <c r="O403" i="6" s="1"/>
  <c r="O522" i="6" s="1"/>
  <c r="M396" i="6"/>
  <c r="F396" i="6"/>
  <c r="L521" i="8"/>
  <c r="J516" i="10"/>
  <c r="K934" i="10"/>
  <c r="Q718" i="5"/>
  <c r="Q719" i="5" s="1"/>
  <c r="Q683" i="14"/>
  <c r="Q718" i="14" s="1"/>
  <c r="Q719" i="14" s="1"/>
  <c r="Q598" i="5"/>
  <c r="E598" i="14"/>
  <c r="Q598" i="14" s="1"/>
  <c r="M718" i="5"/>
  <c r="M719" i="5" s="1"/>
  <c r="M683" i="14"/>
  <c r="M718" i="14" s="1"/>
  <c r="M719" i="14" s="1"/>
  <c r="F482" i="5"/>
  <c r="F482" i="14" s="1"/>
  <c r="I482" i="5"/>
  <c r="I482" i="14" s="1"/>
  <c r="K482" i="5"/>
  <c r="K482" i="14" s="1"/>
  <c r="M482" i="5"/>
  <c r="M482" i="14" s="1"/>
  <c r="O482" i="5"/>
  <c r="O482" i="14" s="1"/>
  <c r="H482" i="5"/>
  <c r="H482" i="14" s="1"/>
  <c r="G482" i="5"/>
  <c r="G482" i="14" s="1"/>
  <c r="J482" i="5"/>
  <c r="J482" i="14" s="1"/>
  <c r="L482" i="5"/>
  <c r="L482" i="14" s="1"/>
  <c r="N482" i="5"/>
  <c r="N482" i="14" s="1"/>
  <c r="P482" i="5"/>
  <c r="P482" i="14" s="1"/>
  <c r="E482" i="5"/>
  <c r="H445" i="8"/>
  <c r="H403" i="8" s="1"/>
  <c r="H522" i="8" s="1"/>
  <c r="E445" i="8"/>
  <c r="L445" i="8"/>
  <c r="L403" i="8" s="1"/>
  <c r="L522" i="8" s="1"/>
  <c r="N445" i="8"/>
  <c r="N403" i="8" s="1"/>
  <c r="N522" i="8" s="1"/>
  <c r="F445" i="8"/>
  <c r="J445" i="8"/>
  <c r="P445" i="8"/>
  <c r="P403" i="8" s="1"/>
  <c r="P522" i="8" s="1"/>
  <c r="M445" i="8"/>
  <c r="O445" i="8"/>
  <c r="O403" i="8" s="1"/>
  <c r="O522" i="8" s="1"/>
  <c r="I445" i="8"/>
  <c r="I403" i="8" s="1"/>
  <c r="I522" i="8" s="1"/>
  <c r="G445" i="8"/>
  <c r="G403" i="8" s="1"/>
  <c r="G522" i="8" s="1"/>
  <c r="K445" i="8"/>
  <c r="E411" i="8"/>
  <c r="O521" i="9"/>
  <c r="I521" i="8"/>
  <c r="L408" i="14"/>
  <c r="AR329" i="12"/>
  <c r="AR219" i="12"/>
  <c r="G424" i="8"/>
  <c r="G527" i="8" s="1"/>
  <c r="O424" i="8"/>
  <c r="O527" i="8" s="1"/>
  <c r="E449" i="5"/>
  <c r="J449" i="5"/>
  <c r="L449" i="5"/>
  <c r="N449" i="5"/>
  <c r="P449" i="5"/>
  <c r="G449" i="5"/>
  <c r="F449" i="5"/>
  <c r="I449" i="5"/>
  <c r="K449" i="5"/>
  <c r="M449" i="5"/>
  <c r="O449" i="5"/>
  <c r="H449" i="5"/>
  <c r="Q501" i="11"/>
  <c r="I934" i="9"/>
  <c r="Q396" i="10"/>
  <c r="I525" i="9"/>
  <c r="H525" i="9"/>
  <c r="G933" i="12"/>
  <c r="G934" i="12" s="1"/>
  <c r="G719" i="12"/>
  <c r="E420" i="12"/>
  <c r="Q462" i="12"/>
  <c r="F330" i="9"/>
  <c r="F220" i="9"/>
  <c r="AY222" i="14"/>
  <c r="AY332" i="14"/>
  <c r="E424" i="12"/>
  <c r="Q466" i="12"/>
  <c r="AV329" i="9"/>
  <c r="AV219" i="9"/>
  <c r="E569" i="14"/>
  <c r="Q569" i="14" s="1"/>
  <c r="Q569" i="5"/>
  <c r="AR331" i="8"/>
  <c r="AR716" i="8" s="1"/>
  <c r="AR718" i="8" s="1"/>
  <c r="AR719" i="8" s="1"/>
  <c r="P933" i="8" s="1"/>
  <c r="P934" i="8" s="1"/>
  <c r="AR221" i="8"/>
  <c r="AT683" i="14"/>
  <c r="AT718" i="5"/>
  <c r="AT719" i="5" s="1"/>
  <c r="AO683" i="14"/>
  <c r="AO718" i="14" s="1"/>
  <c r="AO719" i="14" s="1"/>
  <c r="M933" i="14" s="1"/>
  <c r="AO718" i="5"/>
  <c r="AO719" i="5" s="1"/>
  <c r="M933" i="5" s="1"/>
  <c r="M934" i="5" s="1"/>
  <c r="AS191" i="14"/>
  <c r="AS271" i="14"/>
  <c r="AS213" i="14"/>
  <c r="AS218" i="14"/>
  <c r="AS238" i="14"/>
  <c r="AS243" i="14"/>
  <c r="AS240" i="14"/>
  <c r="AS200" i="14"/>
  <c r="AS199" i="14"/>
  <c r="AS184" i="14"/>
  <c r="Q401" i="14"/>
  <c r="AR332" i="10"/>
  <c r="AR222" i="10"/>
  <c r="E493" i="14"/>
  <c r="Q493" i="14" s="1"/>
  <c r="Q493" i="8"/>
  <c r="Q505" i="8"/>
  <c r="P399" i="8"/>
  <c r="E524" i="9"/>
  <c r="F521" i="8"/>
  <c r="N408" i="14"/>
  <c r="Q502" i="10"/>
  <c r="F331" i="12"/>
  <c r="F221" i="12"/>
  <c r="Q620" i="5"/>
  <c r="E620" i="14"/>
  <c r="Q620" i="14" s="1"/>
  <c r="H509" i="5"/>
  <c r="H509" i="14" s="1"/>
  <c r="J509" i="5"/>
  <c r="J509" i="14" s="1"/>
  <c r="L509" i="5"/>
  <c r="L509" i="14" s="1"/>
  <c r="N509" i="5"/>
  <c r="N509" i="14" s="1"/>
  <c r="P509" i="5"/>
  <c r="P509" i="14" s="1"/>
  <c r="G509" i="5"/>
  <c r="G509" i="14" s="1"/>
  <c r="I509" i="5"/>
  <c r="I509" i="14" s="1"/>
  <c r="K509" i="5"/>
  <c r="K509" i="14" s="1"/>
  <c r="M509" i="5"/>
  <c r="M509" i="14" s="1"/>
  <c r="O509" i="5"/>
  <c r="O509" i="14" s="1"/>
  <c r="E509" i="5"/>
  <c r="F509" i="5"/>
  <c r="F509" i="14" s="1"/>
  <c r="AR220" i="14"/>
  <c r="AR330" i="14"/>
  <c r="Q496" i="9"/>
  <c r="AR334" i="10"/>
  <c r="AR716" i="10" s="1"/>
  <c r="AR718" i="10" s="1"/>
  <c r="AR719" i="10" s="1"/>
  <c r="P933" i="10" s="1"/>
  <c r="P934" i="10" s="1"/>
  <c r="AR224" i="10"/>
  <c r="F332" i="6"/>
  <c r="F222" i="6"/>
  <c r="O411" i="9"/>
  <c r="J521" i="8"/>
  <c r="O526" i="11"/>
  <c r="L396" i="12"/>
  <c r="G396" i="12"/>
  <c r="AX331" i="10"/>
  <c r="AX221" i="10"/>
  <c r="H500" i="5"/>
  <c r="H500" i="14" s="1"/>
  <c r="J500" i="5"/>
  <c r="J500" i="14" s="1"/>
  <c r="L500" i="5"/>
  <c r="L500" i="14" s="1"/>
  <c r="N500" i="5"/>
  <c r="N500" i="14" s="1"/>
  <c r="P500" i="5"/>
  <c r="P500" i="14" s="1"/>
  <c r="F500" i="5"/>
  <c r="F500" i="14" s="1"/>
  <c r="I500" i="5"/>
  <c r="I500" i="14" s="1"/>
  <c r="K500" i="5"/>
  <c r="K500" i="14" s="1"/>
  <c r="M500" i="5"/>
  <c r="M500" i="14" s="1"/>
  <c r="O500" i="5"/>
  <c r="O500" i="14" s="1"/>
  <c r="E500" i="5"/>
  <c r="G500" i="5"/>
  <c r="G500" i="14" s="1"/>
  <c r="J441" i="5"/>
  <c r="L441" i="5"/>
  <c r="N441" i="5"/>
  <c r="P441" i="5"/>
  <c r="F441" i="5"/>
  <c r="H441" i="5"/>
  <c r="I441" i="5"/>
  <c r="K441" i="5"/>
  <c r="M441" i="5"/>
  <c r="O441" i="5"/>
  <c r="E441" i="5"/>
  <c r="G441" i="5"/>
  <c r="K397" i="12"/>
  <c r="M415" i="10"/>
  <c r="M525" i="10" s="1"/>
  <c r="N415" i="10"/>
  <c r="N525" i="10" s="1"/>
  <c r="AW330" i="14"/>
  <c r="AW220" i="14"/>
  <c r="F334" i="9"/>
  <c r="F224" i="9"/>
  <c r="L521" i="9"/>
  <c r="P416" i="9"/>
  <c r="L415" i="6"/>
  <c r="L525" i="6" s="1"/>
  <c r="O413" i="9"/>
  <c r="I549" i="14"/>
  <c r="I584" i="5"/>
  <c r="I585" i="5" s="1"/>
  <c r="H676" i="5"/>
  <c r="H641" i="14"/>
  <c r="H584" i="5"/>
  <c r="H585" i="5" s="1"/>
  <c r="H549" i="14"/>
  <c r="L595" i="14"/>
  <c r="L630" i="5"/>
  <c r="L631" i="5" s="1"/>
  <c r="F683" i="14"/>
  <c r="F718" i="5"/>
  <c r="F719" i="5" s="1"/>
  <c r="Q574" i="5"/>
  <c r="E574" i="14"/>
  <c r="Q574" i="14" s="1"/>
  <c r="K420" i="10"/>
  <c r="K526" i="10" s="1"/>
  <c r="G420" i="10"/>
  <c r="G526" i="10" s="1"/>
  <c r="O690" i="14"/>
  <c r="J399" i="10"/>
  <c r="J521" i="10" s="1"/>
  <c r="BA334" i="6"/>
  <c r="BA224" i="6"/>
  <c r="L934" i="6"/>
  <c r="Q514" i="8"/>
  <c r="O396" i="11"/>
  <c r="E527" i="6"/>
  <c r="Q527" i="6" s="1"/>
  <c r="D527" i="6" s="1"/>
  <c r="D542" i="6" s="1"/>
  <c r="Q424" i="6"/>
  <c r="E426" i="11"/>
  <c r="Q468" i="11"/>
  <c r="E468" i="14"/>
  <c r="N934" i="6"/>
  <c r="G933" i="11"/>
  <c r="G934" i="11" s="1"/>
  <c r="G719" i="11"/>
  <c r="I683" i="14"/>
  <c r="I718" i="14" s="1"/>
  <c r="I719" i="14" s="1"/>
  <c r="I718" i="5"/>
  <c r="I719" i="5" s="1"/>
  <c r="K683" i="14"/>
  <c r="K718" i="14" s="1"/>
  <c r="K719" i="14" s="1"/>
  <c r="K718" i="5"/>
  <c r="K719" i="5" s="1"/>
  <c r="AE683" i="14"/>
  <c r="AE718" i="14" s="1"/>
  <c r="AE719" i="14" s="1"/>
  <c r="AE718" i="5"/>
  <c r="AE719" i="5" s="1"/>
  <c r="N421" i="10"/>
  <c r="K396" i="6"/>
  <c r="P521" i="9"/>
  <c r="H516" i="10"/>
  <c r="V683" i="14"/>
  <c r="V718" i="14" s="1"/>
  <c r="V719" i="14" s="1"/>
  <c r="V718" i="5"/>
  <c r="V719" i="5" s="1"/>
  <c r="S683" i="14"/>
  <c r="S718" i="14" s="1"/>
  <c r="S719" i="14" s="1"/>
  <c r="S718" i="5"/>
  <c r="S719" i="5" s="1"/>
  <c r="L934" i="8"/>
  <c r="I934" i="10"/>
  <c r="L408" i="8"/>
  <c r="L523" i="8" s="1"/>
  <c r="AS226" i="14"/>
  <c r="AR329" i="11"/>
  <c r="AR219" i="11"/>
  <c r="AS219" i="11" s="1"/>
  <c r="E424" i="8"/>
  <c r="Q466" i="8"/>
  <c r="Z683" i="14"/>
  <c r="Z718" i="14" s="1"/>
  <c r="Z719" i="14" s="1"/>
  <c r="Z718" i="5"/>
  <c r="Z719" i="5" s="1"/>
  <c r="W683" i="14"/>
  <c r="W718" i="14" s="1"/>
  <c r="W719" i="14" s="1"/>
  <c r="W718" i="5"/>
  <c r="W719" i="5" s="1"/>
  <c r="J459" i="5"/>
  <c r="L459" i="5"/>
  <c r="N459" i="5"/>
  <c r="P459" i="5"/>
  <c r="F459" i="5"/>
  <c r="I459" i="5"/>
  <c r="K459" i="5"/>
  <c r="M459" i="5"/>
  <c r="O459" i="5"/>
  <c r="H459" i="5"/>
  <c r="G459" i="5"/>
  <c r="E459" i="5"/>
  <c r="M934" i="8"/>
  <c r="Q501" i="10"/>
  <c r="F525" i="9"/>
  <c r="AS219" i="12"/>
  <c r="AJ683" i="14"/>
  <c r="AJ718" i="14" s="1"/>
  <c r="AJ719" i="14" s="1"/>
  <c r="AJ718" i="5"/>
  <c r="AJ719" i="5" s="1"/>
  <c r="AC683" i="14"/>
  <c r="AC718" i="14" s="1"/>
  <c r="AC719" i="14" s="1"/>
  <c r="AC718" i="5"/>
  <c r="AC719" i="5" s="1"/>
  <c r="AF683" i="14"/>
  <c r="AF718" i="14" s="1"/>
  <c r="AF719" i="14" s="1"/>
  <c r="AF718" i="5"/>
  <c r="AF719" i="5" s="1"/>
  <c r="H497" i="5"/>
  <c r="H497" i="14" s="1"/>
  <c r="J497" i="5"/>
  <c r="J497" i="14" s="1"/>
  <c r="L497" i="5"/>
  <c r="L497" i="14" s="1"/>
  <c r="N497" i="5"/>
  <c r="N497" i="14" s="1"/>
  <c r="P497" i="5"/>
  <c r="P497" i="14" s="1"/>
  <c r="G497" i="5"/>
  <c r="G497" i="14" s="1"/>
  <c r="I497" i="5"/>
  <c r="I497" i="14" s="1"/>
  <c r="K497" i="5"/>
  <c r="K497" i="14" s="1"/>
  <c r="M497" i="5"/>
  <c r="M497" i="14" s="1"/>
  <c r="O497" i="5"/>
  <c r="O497" i="14" s="1"/>
  <c r="F497" i="5"/>
  <c r="F497" i="14" s="1"/>
  <c r="E497" i="5"/>
  <c r="F330" i="8"/>
  <c r="F220" i="8"/>
  <c r="Q482" i="12"/>
  <c r="Q484" i="8"/>
  <c r="O399" i="8"/>
  <c r="F521" i="9"/>
  <c r="Q398" i="12"/>
  <c r="Q412" i="8"/>
  <c r="AV329" i="8"/>
  <c r="AV219" i="8"/>
  <c r="D545" i="12"/>
  <c r="AR331" i="6"/>
  <c r="AR221" i="6"/>
  <c r="AH683" i="14"/>
  <c r="AH718" i="14" s="1"/>
  <c r="AH719" i="14" s="1"/>
  <c r="AH718" i="5"/>
  <c r="AH719" i="5" s="1"/>
  <c r="Q614" i="5"/>
  <c r="E614" i="14"/>
  <c r="Q614" i="14" s="1"/>
  <c r="E669" i="14"/>
  <c r="Q669" i="14" s="1"/>
  <c r="Q669" i="5"/>
  <c r="G462" i="5"/>
  <c r="E462" i="5"/>
  <c r="F462" i="5"/>
  <c r="H462" i="5"/>
  <c r="J462" i="5"/>
  <c r="L462" i="5"/>
  <c r="N462" i="5"/>
  <c r="P462" i="5"/>
  <c r="I462" i="5"/>
  <c r="K462" i="5"/>
  <c r="M462" i="5"/>
  <c r="O462" i="5"/>
  <c r="AS253" i="14"/>
  <c r="AS275" i="14"/>
  <c r="AS202" i="14"/>
  <c r="AS257" i="14"/>
  <c r="AS211" i="14"/>
  <c r="AS277" i="14"/>
  <c r="AS261" i="14"/>
  <c r="AS241" i="14"/>
  <c r="AS246" i="14"/>
  <c r="AS230" i="14"/>
  <c r="AS276" i="14"/>
  <c r="AS188" i="14"/>
  <c r="AS249" i="14"/>
  <c r="AR332" i="9"/>
  <c r="AR716" i="9" s="1"/>
  <c r="AR718" i="9" s="1"/>
  <c r="AR719" i="9" s="1"/>
  <c r="P933" i="9" s="1"/>
  <c r="P934" i="9" s="1"/>
  <c r="AR222" i="9"/>
  <c r="Q497" i="9"/>
  <c r="F331" i="11"/>
  <c r="F221" i="11"/>
  <c r="H471" i="5"/>
  <c r="J471" i="5"/>
  <c r="L471" i="5"/>
  <c r="N471" i="5"/>
  <c r="P471" i="5"/>
  <c r="G471" i="5"/>
  <c r="E471" i="5"/>
  <c r="I471" i="5"/>
  <c r="K471" i="5"/>
  <c r="M471" i="5"/>
  <c r="O471" i="5"/>
  <c r="F471" i="5"/>
  <c r="AS225" i="14"/>
  <c r="AR334" i="9"/>
  <c r="AR224" i="9"/>
  <c r="F332" i="14"/>
  <c r="F222" i="14"/>
  <c r="E527" i="10"/>
  <c r="Q527" i="10" s="1"/>
  <c r="D527" i="10" s="1"/>
  <c r="D542" i="10" s="1"/>
  <c r="Q424" i="10"/>
  <c r="M396" i="12"/>
  <c r="Q483" i="10"/>
  <c r="AX331" i="9"/>
  <c r="AX221" i="9"/>
  <c r="G440" i="5"/>
  <c r="J440" i="5"/>
  <c r="L440" i="5"/>
  <c r="N440" i="5"/>
  <c r="P440" i="5"/>
  <c r="F440" i="5"/>
  <c r="I440" i="5"/>
  <c r="K440" i="5"/>
  <c r="M440" i="5"/>
  <c r="O440" i="5"/>
  <c r="H440" i="5"/>
  <c r="E440" i="5"/>
  <c r="H457" i="5"/>
  <c r="G457" i="5"/>
  <c r="J457" i="5"/>
  <c r="L457" i="5"/>
  <c r="N457" i="5"/>
  <c r="P457" i="5"/>
  <c r="F457" i="5"/>
  <c r="I457" i="5"/>
  <c r="K457" i="5"/>
  <c r="M457" i="5"/>
  <c r="O457" i="5"/>
  <c r="E457" i="5"/>
  <c r="J397" i="12"/>
  <c r="K415" i="10"/>
  <c r="K525" i="10" s="1"/>
  <c r="L415" i="10"/>
  <c r="L525" i="10" s="1"/>
  <c r="F334" i="8"/>
  <c r="F224" i="8"/>
  <c r="E399" i="8"/>
  <c r="O525" i="6"/>
  <c r="J525" i="6"/>
  <c r="G413" i="9"/>
  <c r="G524" i="9" s="1"/>
  <c r="M413" i="9"/>
  <c r="M524" i="9" s="1"/>
  <c r="P549" i="14"/>
  <c r="P584" i="5"/>
  <c r="P585" i="5" s="1"/>
  <c r="J549" i="14"/>
  <c r="J584" i="5"/>
  <c r="J585" i="5" s="1"/>
  <c r="G549" i="14"/>
  <c r="G584" i="5"/>
  <c r="G585" i="5" s="1"/>
  <c r="H595" i="14"/>
  <c r="H630" i="5"/>
  <c r="H631" i="5" s="1"/>
  <c r="U683" i="14"/>
  <c r="U718" i="14" s="1"/>
  <c r="U719" i="14" s="1"/>
  <c r="U718" i="5"/>
  <c r="U719" i="5" s="1"/>
  <c r="O718" i="5"/>
  <c r="O719" i="5" s="1"/>
  <c r="O683" i="14"/>
  <c r="O718" i="14" s="1"/>
  <c r="O719" i="14" s="1"/>
  <c r="I420" i="10"/>
  <c r="I526" i="10" s="1"/>
  <c r="M934" i="10"/>
  <c r="H399" i="10"/>
  <c r="BA334" i="14"/>
  <c r="BA224" i="14"/>
  <c r="N396" i="11"/>
  <c r="E524" i="10"/>
  <c r="Q411" i="10"/>
  <c r="Q421" i="6"/>
  <c r="E399" i="9"/>
  <c r="Q399" i="9" s="1"/>
  <c r="Q441" i="9"/>
  <c r="O426" i="11"/>
  <c r="O527" i="11" s="1"/>
  <c r="O468" i="14"/>
  <c r="O426" i="14" s="1"/>
  <c r="G516" i="9"/>
  <c r="F455" i="5"/>
  <c r="H455" i="5"/>
  <c r="J455" i="5"/>
  <c r="L455" i="5"/>
  <c r="N455" i="5"/>
  <c r="P455" i="5"/>
  <c r="I455" i="5"/>
  <c r="K455" i="5"/>
  <c r="M455" i="5"/>
  <c r="O455" i="5"/>
  <c r="G455" i="5"/>
  <c r="E455" i="5"/>
  <c r="M934" i="6"/>
  <c r="Q497" i="8"/>
  <c r="I396" i="6"/>
  <c r="E516" i="6"/>
  <c r="E416" i="9"/>
  <c r="Q416" i="9" s="1"/>
  <c r="F516" i="10"/>
  <c r="R683" i="14"/>
  <c r="R718" i="14" s="1"/>
  <c r="R719" i="14" s="1"/>
  <c r="R718" i="5"/>
  <c r="R719" i="5" s="1"/>
  <c r="P521" i="8"/>
  <c r="G408" i="14"/>
  <c r="AR329" i="10"/>
  <c r="AR219" i="10"/>
  <c r="O934" i="8"/>
  <c r="H424" i="8"/>
  <c r="H527" i="8" s="1"/>
  <c r="AD683" i="14"/>
  <c r="AD718" i="14" s="1"/>
  <c r="AD719" i="14" s="1"/>
  <c r="K933" i="14" s="1"/>
  <c r="AD718" i="5"/>
  <c r="AD719" i="5" s="1"/>
  <c r="K933" i="5" s="1"/>
  <c r="K934" i="5" s="1"/>
  <c r="Q642" i="5"/>
  <c r="E642" i="14"/>
  <c r="Q642" i="14" s="1"/>
  <c r="Q552" i="5"/>
  <c r="E552" i="14"/>
  <c r="Q552" i="14" s="1"/>
  <c r="T683" i="14"/>
  <c r="T718" i="14" s="1"/>
  <c r="T719" i="14" s="1"/>
  <c r="T718" i="5"/>
  <c r="T719" i="5" s="1"/>
  <c r="J492" i="5"/>
  <c r="J492" i="14" s="1"/>
  <c r="L492" i="5"/>
  <c r="L492" i="14" s="1"/>
  <c r="N492" i="5"/>
  <c r="N492" i="14" s="1"/>
  <c r="P492" i="5"/>
  <c r="P492" i="14" s="1"/>
  <c r="G492" i="5"/>
  <c r="G492" i="14" s="1"/>
  <c r="I492" i="5"/>
  <c r="I492" i="14" s="1"/>
  <c r="K492" i="5"/>
  <c r="K492" i="14" s="1"/>
  <c r="M492" i="5"/>
  <c r="M492" i="14" s="1"/>
  <c r="O492" i="5"/>
  <c r="O492" i="14" s="1"/>
  <c r="E492" i="5"/>
  <c r="F492" i="5"/>
  <c r="F492" i="14" s="1"/>
  <c r="H492" i="5"/>
  <c r="H492" i="14" s="1"/>
  <c r="E412" i="11"/>
  <c r="Q412" i="11" s="1"/>
  <c r="Q454" i="11"/>
  <c r="E397" i="9"/>
  <c r="Q397" i="9" s="1"/>
  <c r="Q439" i="9"/>
  <c r="Q406" i="14"/>
  <c r="F330" i="6"/>
  <c r="F220" i="6"/>
  <c r="J445" i="10"/>
  <c r="L445" i="10"/>
  <c r="N445" i="10"/>
  <c r="N403" i="10" s="1"/>
  <c r="N522" i="10" s="1"/>
  <c r="P445" i="10"/>
  <c r="P403" i="10" s="1"/>
  <c r="P522" i="10" s="1"/>
  <c r="F445" i="10"/>
  <c r="H445" i="10"/>
  <c r="I445" i="10"/>
  <c r="I403" i="10" s="1"/>
  <c r="I522" i="10" s="1"/>
  <c r="K445" i="10"/>
  <c r="K403" i="10" s="1"/>
  <c r="K522" i="10" s="1"/>
  <c r="M445" i="10"/>
  <c r="O445" i="10"/>
  <c r="G445" i="10"/>
  <c r="E445" i="10"/>
  <c r="AY332" i="12"/>
  <c r="AY222" i="12"/>
  <c r="Q413" i="10"/>
  <c r="Q412" i="9"/>
  <c r="AV329" i="6"/>
  <c r="AV219" i="6"/>
  <c r="I516" i="9"/>
  <c r="AR331" i="14"/>
  <c r="AR221" i="14"/>
  <c r="AS247" i="14"/>
  <c r="AS231" i="14"/>
  <c r="AS176" i="14"/>
  <c r="AS234" i="14"/>
  <c r="AS260" i="14"/>
  <c r="AS187" i="14"/>
  <c r="AS264" i="14"/>
  <c r="AS248" i="14"/>
  <c r="AS210" i="14"/>
  <c r="AS250" i="14"/>
  <c r="AS228" i="14"/>
  <c r="AS258" i="14"/>
  <c r="AS204" i="14"/>
  <c r="E397" i="6"/>
  <c r="Q397" i="6" s="1"/>
  <c r="Q439" i="6"/>
  <c r="AR332" i="8"/>
  <c r="AR222" i="8"/>
  <c r="G521" i="9"/>
  <c r="Q425" i="11"/>
  <c r="J527" i="11"/>
  <c r="E526" i="6"/>
  <c r="Q420" i="6"/>
  <c r="F331" i="10"/>
  <c r="F221" i="10"/>
  <c r="AS221" i="10" s="1"/>
  <c r="AW718" i="5"/>
  <c r="AW719" i="5" s="1"/>
  <c r="AW683" i="14"/>
  <c r="AR330" i="12"/>
  <c r="AR220" i="12"/>
  <c r="AR334" i="8"/>
  <c r="AR224" i="8"/>
  <c r="AS222" i="5"/>
  <c r="Q421" i="9"/>
  <c r="H521" i="10"/>
  <c r="J396" i="12"/>
  <c r="E421" i="12"/>
  <c r="Q421" i="12" s="1"/>
  <c r="Q463" i="12"/>
  <c r="D637" i="8"/>
  <c r="AX331" i="8"/>
  <c r="AX716" i="8" s="1"/>
  <c r="AX718" i="8" s="1"/>
  <c r="AX719" i="8" s="1"/>
  <c r="AX221" i="8"/>
  <c r="BA718" i="5"/>
  <c r="BA719" i="5" s="1"/>
  <c r="BA683" i="14"/>
  <c r="G397" i="12"/>
  <c r="I397" i="12"/>
  <c r="I415" i="10"/>
  <c r="I525" i="10" s="1"/>
  <c r="J415" i="10"/>
  <c r="J525" i="10" s="1"/>
  <c r="AW330" i="12"/>
  <c r="AW220" i="12"/>
  <c r="F334" i="6"/>
  <c r="F224" i="6"/>
  <c r="Q416" i="6"/>
  <c r="E516" i="8"/>
  <c r="M525" i="6"/>
  <c r="F525" i="6"/>
  <c r="H413" i="9"/>
  <c r="H524" i="9" s="1"/>
  <c r="K413" i="9"/>
  <c r="P641" i="14"/>
  <c r="P676" i="5"/>
  <c r="L549" i="14"/>
  <c r="L584" i="5"/>
  <c r="L585" i="5" s="1"/>
  <c r="O676" i="5"/>
  <c r="O641" i="14"/>
  <c r="F630" i="5"/>
  <c r="F631" i="5" s="1"/>
  <c r="F595" i="14"/>
  <c r="Q666" i="5"/>
  <c r="E666" i="14"/>
  <c r="Q666" i="14" s="1"/>
  <c r="E514" i="5"/>
  <c r="H514" i="5"/>
  <c r="H514" i="14" s="1"/>
  <c r="J514" i="5"/>
  <c r="J514" i="14" s="1"/>
  <c r="L514" i="5"/>
  <c r="L514" i="14" s="1"/>
  <c r="N514" i="5"/>
  <c r="N514" i="14" s="1"/>
  <c r="P514" i="5"/>
  <c r="P514" i="14" s="1"/>
  <c r="F514" i="5"/>
  <c r="F514" i="14" s="1"/>
  <c r="G514" i="5"/>
  <c r="G514" i="14" s="1"/>
  <c r="I514" i="5"/>
  <c r="I514" i="14" s="1"/>
  <c r="K514" i="5"/>
  <c r="K514" i="14" s="1"/>
  <c r="M514" i="5"/>
  <c r="M514" i="14" s="1"/>
  <c r="O514" i="5"/>
  <c r="O514" i="14" s="1"/>
  <c r="E524" i="11"/>
  <c r="Q524" i="11" s="1"/>
  <c r="D524" i="11" s="1"/>
  <c r="D539" i="11" s="1"/>
  <c r="Q411" i="11"/>
  <c r="P420" i="10"/>
  <c r="P526" i="10" s="1"/>
  <c r="O399" i="10"/>
  <c r="K396" i="11"/>
  <c r="Q416" i="11"/>
  <c r="L521" i="10"/>
  <c r="Q418" i="14"/>
  <c r="M426" i="11"/>
  <c r="M527" i="11" s="1"/>
  <c r="M468" i="14"/>
  <c r="M426" i="14" s="1"/>
  <c r="D545" i="11"/>
  <c r="N718" i="5"/>
  <c r="N719" i="5" s="1"/>
  <c r="N683" i="14"/>
  <c r="Q674" i="5"/>
  <c r="Q430" i="14"/>
  <c r="H396" i="6"/>
  <c r="H524" i="10"/>
  <c r="H408" i="14"/>
  <c r="N521" i="10"/>
  <c r="G516" i="10"/>
  <c r="O516" i="10"/>
  <c r="G933" i="9"/>
  <c r="G934" i="9" s="1"/>
  <c r="G719" i="9"/>
  <c r="Q498" i="10"/>
  <c r="AT716" i="14"/>
  <c r="AU718" i="9"/>
  <c r="AU719" i="9" s="1"/>
  <c r="M934" i="9"/>
  <c r="Q396" i="9"/>
  <c r="G408" i="8"/>
  <c r="G523" i="8" s="1"/>
  <c r="AR329" i="9"/>
  <c r="AR219" i="9"/>
  <c r="K424" i="8"/>
  <c r="K527" i="8" s="1"/>
  <c r="AA718" i="5"/>
  <c r="AA719" i="5" s="1"/>
  <c r="AA683" i="14"/>
  <c r="AA718" i="14" s="1"/>
  <c r="AA719" i="14" s="1"/>
  <c r="AW716" i="14"/>
  <c r="J502" i="5"/>
  <c r="J502" i="14" s="1"/>
  <c r="L502" i="5"/>
  <c r="L502" i="14" s="1"/>
  <c r="N502" i="5"/>
  <c r="N502" i="14" s="1"/>
  <c r="P502" i="5"/>
  <c r="P502" i="14" s="1"/>
  <c r="E502" i="5"/>
  <c r="I502" i="5"/>
  <c r="I502" i="14" s="1"/>
  <c r="K502" i="5"/>
  <c r="K502" i="14" s="1"/>
  <c r="M502" i="5"/>
  <c r="M502" i="14" s="1"/>
  <c r="O502" i="5"/>
  <c r="O502" i="14" s="1"/>
  <c r="H502" i="5"/>
  <c r="H502" i="14" s="1"/>
  <c r="G502" i="5"/>
  <c r="G502" i="14" s="1"/>
  <c r="F502" i="5"/>
  <c r="F502" i="14" s="1"/>
  <c r="H934" i="9"/>
  <c r="AS225" i="11"/>
  <c r="Q402" i="14"/>
  <c r="K934" i="6"/>
  <c r="I934" i="6"/>
  <c r="N525" i="9"/>
  <c r="Q488" i="11"/>
  <c r="F330" i="14"/>
  <c r="F220" i="14"/>
  <c r="N330" i="5"/>
  <c r="N95" i="6"/>
  <c r="N95" i="8"/>
  <c r="N95" i="9"/>
  <c r="N95" i="10"/>
  <c r="N95" i="11"/>
  <c r="N95" i="12"/>
  <c r="N220" i="5"/>
  <c r="N95" i="14"/>
  <c r="AY332" i="11"/>
  <c r="AY222" i="11"/>
  <c r="O524" i="8"/>
  <c r="K516" i="8"/>
  <c r="AV329" i="14"/>
  <c r="AV219" i="14"/>
  <c r="AV683" i="14"/>
  <c r="AV718" i="14" s="1"/>
  <c r="AV719" i="14" s="1"/>
  <c r="AV718" i="5"/>
  <c r="AV719" i="5" s="1"/>
  <c r="G481" i="5"/>
  <c r="F481" i="5"/>
  <c r="H481" i="5"/>
  <c r="J481" i="5"/>
  <c r="L481" i="5"/>
  <c r="N481" i="5"/>
  <c r="P481" i="5"/>
  <c r="I481" i="5"/>
  <c r="K481" i="5"/>
  <c r="M481" i="5"/>
  <c r="O481" i="5"/>
  <c r="E481" i="5"/>
  <c r="AS270" i="14"/>
  <c r="AS223" i="14"/>
  <c r="AS255" i="14"/>
  <c r="AS215" i="14"/>
  <c r="AS197" i="14"/>
  <c r="AS180" i="14"/>
  <c r="AS237" i="14"/>
  <c r="AS214" i="14"/>
  <c r="AR332" i="6"/>
  <c r="AR222" i="6"/>
  <c r="D545" i="10"/>
  <c r="Q648" i="5"/>
  <c r="E648" i="14"/>
  <c r="Q648" i="14" s="1"/>
  <c r="F331" i="9"/>
  <c r="F221" i="9"/>
  <c r="AS221" i="9" s="1"/>
  <c r="AQ683" i="14"/>
  <c r="AQ718" i="14" s="1"/>
  <c r="AQ719" i="14" s="1"/>
  <c r="O933" i="14" s="1"/>
  <c r="AQ718" i="5"/>
  <c r="AQ719" i="5" s="1"/>
  <c r="O933" i="5" s="1"/>
  <c r="O934" i="5" s="1"/>
  <c r="AY683" i="14"/>
  <c r="AY718" i="5"/>
  <c r="AY719" i="5" s="1"/>
  <c r="G445" i="5"/>
  <c r="E445" i="5"/>
  <c r="F445" i="5"/>
  <c r="J445" i="5"/>
  <c r="L445" i="5"/>
  <c r="N445" i="5"/>
  <c r="P445" i="5"/>
  <c r="H445" i="5"/>
  <c r="I445" i="5"/>
  <c r="K445" i="5"/>
  <c r="M445" i="5"/>
  <c r="O445" i="5"/>
  <c r="AR330" i="11"/>
  <c r="AR220" i="11"/>
  <c r="L445" i="12"/>
  <c r="L403" i="12" s="1"/>
  <c r="L522" i="12" s="1"/>
  <c r="J445" i="12"/>
  <c r="J403" i="12" s="1"/>
  <c r="J522" i="12" s="1"/>
  <c r="F445" i="12"/>
  <c r="F403" i="12" s="1"/>
  <c r="F522" i="12" s="1"/>
  <c r="G445" i="12"/>
  <c r="G403" i="12" s="1"/>
  <c r="G522" i="12" s="1"/>
  <c r="K445" i="12"/>
  <c r="K403" i="12" s="1"/>
  <c r="K522" i="12" s="1"/>
  <c r="O445" i="12"/>
  <c r="O403" i="12" s="1"/>
  <c r="O522" i="12" s="1"/>
  <c r="N445" i="12"/>
  <c r="N403" i="12" s="1"/>
  <c r="N522" i="12" s="1"/>
  <c r="M445" i="12"/>
  <c r="M403" i="12" s="1"/>
  <c r="M522" i="12" s="1"/>
  <c r="I445" i="12"/>
  <c r="I403" i="12" s="1"/>
  <c r="I522" i="12" s="1"/>
  <c r="E445" i="12"/>
  <c r="H445" i="12"/>
  <c r="H403" i="12" s="1"/>
  <c r="H522" i="12" s="1"/>
  <c r="P445" i="12"/>
  <c r="P403" i="12" s="1"/>
  <c r="P522" i="12" s="1"/>
  <c r="AR334" i="6"/>
  <c r="AR224" i="6"/>
  <c r="F332" i="12"/>
  <c r="F222" i="12"/>
  <c r="AS222" i="12" s="1"/>
  <c r="J521" i="9"/>
  <c r="F516" i="8"/>
  <c r="I396" i="12"/>
  <c r="Q483" i="12"/>
  <c r="AX331" i="6"/>
  <c r="AX221" i="6"/>
  <c r="Q656" i="5"/>
  <c r="E656" i="14"/>
  <c r="Q656" i="14" s="1"/>
  <c r="AP683" i="14"/>
  <c r="AP718" i="14" s="1"/>
  <c r="AP719" i="14" s="1"/>
  <c r="N933" i="14" s="1"/>
  <c r="AP718" i="5"/>
  <c r="AP719" i="5" s="1"/>
  <c r="N933" i="5" s="1"/>
  <c r="N934" i="5" s="1"/>
  <c r="E463" i="5"/>
  <c r="I463" i="5"/>
  <c r="K463" i="5"/>
  <c r="M463" i="5"/>
  <c r="O463" i="5"/>
  <c r="F463" i="5"/>
  <c r="G463" i="5"/>
  <c r="H463" i="5"/>
  <c r="J463" i="5"/>
  <c r="L463" i="5"/>
  <c r="N463" i="5"/>
  <c r="P463" i="5"/>
  <c r="H397" i="12"/>
  <c r="P397" i="12"/>
  <c r="G415" i="10"/>
  <c r="G525" i="10" s="1"/>
  <c r="Q484" i="10"/>
  <c r="AW330" i="11"/>
  <c r="AW220" i="11"/>
  <c r="F334" i="14"/>
  <c r="F224" i="14"/>
  <c r="K525" i="6"/>
  <c r="P413" i="9"/>
  <c r="I413" i="9"/>
  <c r="I524" i="9" s="1"/>
  <c r="G641" i="14"/>
  <c r="G676" i="5"/>
  <c r="F584" i="5"/>
  <c r="F585" i="5" s="1"/>
  <c r="F549" i="14"/>
  <c r="N676" i="5"/>
  <c r="N641" i="14"/>
  <c r="O630" i="5"/>
  <c r="O631" i="5" s="1"/>
  <c r="O595" i="14"/>
  <c r="N420" i="10"/>
  <c r="N526" i="10" s="1"/>
  <c r="G399" i="10"/>
  <c r="G521" i="10" s="1"/>
  <c r="M399" i="10"/>
  <c r="M521" i="10" s="1"/>
  <c r="BA334" i="12"/>
  <c r="BA224" i="12"/>
  <c r="H396" i="11"/>
  <c r="L524" i="8"/>
  <c r="Q417" i="6"/>
  <c r="O408" i="14"/>
  <c r="F426" i="11"/>
  <c r="F527" i="11" s="1"/>
  <c r="F468" i="14"/>
  <c r="F426" i="14" s="1"/>
  <c r="L426" i="11"/>
  <c r="L527" i="11" s="1"/>
  <c r="L468" i="14"/>
  <c r="L426" i="14" s="1"/>
  <c r="Y694" i="14"/>
  <c r="Q602" i="5"/>
  <c r="E602" i="14"/>
  <c r="Q602" i="14" s="1"/>
  <c r="P396" i="6"/>
  <c r="H408" i="8"/>
  <c r="E516" i="10"/>
  <c r="Q481" i="10"/>
  <c r="M516" i="10"/>
  <c r="AN683" i="14"/>
  <c r="AN718" i="14" s="1"/>
  <c r="AN719" i="14" s="1"/>
  <c r="AN718" i="5"/>
  <c r="AN719" i="5" s="1"/>
  <c r="F488" i="5"/>
  <c r="F488" i="14" s="1"/>
  <c r="I488" i="5"/>
  <c r="I488" i="14" s="1"/>
  <c r="K488" i="5"/>
  <c r="K488" i="14" s="1"/>
  <c r="M488" i="5"/>
  <c r="M488" i="14" s="1"/>
  <c r="O488" i="5"/>
  <c r="O488" i="14" s="1"/>
  <c r="G488" i="5"/>
  <c r="G488" i="14" s="1"/>
  <c r="J488" i="5"/>
  <c r="J488" i="14" s="1"/>
  <c r="L488" i="5"/>
  <c r="L488" i="14" s="1"/>
  <c r="N488" i="5"/>
  <c r="N488" i="14" s="1"/>
  <c r="P488" i="5"/>
  <c r="P488" i="14" s="1"/>
  <c r="E488" i="5"/>
  <c r="H488" i="5"/>
  <c r="H488" i="14" s="1"/>
  <c r="E407" i="6"/>
  <c r="Q449" i="6"/>
  <c r="L449" i="11"/>
  <c r="L407" i="11" s="1"/>
  <c r="L523" i="11" s="1"/>
  <c r="I449" i="11"/>
  <c r="I407" i="11" s="1"/>
  <c r="I523" i="11" s="1"/>
  <c r="F449" i="11"/>
  <c r="F407" i="11" s="1"/>
  <c r="F523" i="11" s="1"/>
  <c r="K449" i="11"/>
  <c r="K407" i="11" s="1"/>
  <c r="K523" i="11" s="1"/>
  <c r="H449" i="11"/>
  <c r="H407" i="11" s="1"/>
  <c r="H523" i="11" s="1"/>
  <c r="P449" i="11"/>
  <c r="P407" i="11" s="1"/>
  <c r="P523" i="11" s="1"/>
  <c r="E449" i="11"/>
  <c r="M449" i="11"/>
  <c r="M407" i="11" s="1"/>
  <c r="M523" i="11" s="1"/>
  <c r="G449" i="11"/>
  <c r="G407" i="11" s="1"/>
  <c r="G523" i="11" s="1"/>
  <c r="N449" i="11"/>
  <c r="N407" i="11" s="1"/>
  <c r="N523" i="11" s="1"/>
  <c r="O449" i="11"/>
  <c r="O407" i="11" s="1"/>
  <c r="O523" i="11" s="1"/>
  <c r="J449" i="11"/>
  <c r="J407" i="11" s="1"/>
  <c r="J523" i="11" s="1"/>
  <c r="K530" i="12"/>
  <c r="J530" i="12"/>
  <c r="G530" i="12"/>
  <c r="N530" i="12"/>
  <c r="M530" i="12"/>
  <c r="F530" i="12"/>
  <c r="O530" i="12"/>
  <c r="E530" i="12"/>
  <c r="H530" i="12"/>
  <c r="L530" i="12"/>
  <c r="I530" i="12"/>
  <c r="P530" i="12"/>
  <c r="E398" i="10"/>
  <c r="Q398" i="10" s="1"/>
  <c r="AR329" i="8"/>
  <c r="AR219" i="8"/>
  <c r="AS219" i="8" s="1"/>
  <c r="L424" i="8"/>
  <c r="L527" i="8" s="1"/>
  <c r="Q484" i="6"/>
  <c r="P628" i="11"/>
  <c r="P630" i="11" s="1"/>
  <c r="P631" i="11" s="1"/>
  <c r="E628" i="11"/>
  <c r="K628" i="11"/>
  <c r="K630" i="11" s="1"/>
  <c r="K631" i="11" s="1"/>
  <c r="G628" i="11"/>
  <c r="G630" i="11" s="1"/>
  <c r="G631" i="11" s="1"/>
  <c r="O628" i="11"/>
  <c r="O630" i="11" s="1"/>
  <c r="O631" i="11" s="1"/>
  <c r="F628" i="11"/>
  <c r="F630" i="11" s="1"/>
  <c r="F631" i="11" s="1"/>
  <c r="M628" i="11"/>
  <c r="M630" i="11" s="1"/>
  <c r="M631" i="11" s="1"/>
  <c r="J628" i="11"/>
  <c r="J630" i="11" s="1"/>
  <c r="J631" i="11" s="1"/>
  <c r="I628" i="11"/>
  <c r="I630" i="11" s="1"/>
  <c r="I631" i="11" s="1"/>
  <c r="L628" i="11"/>
  <c r="L630" i="11" s="1"/>
  <c r="L631" i="11" s="1"/>
  <c r="N628" i="11"/>
  <c r="N630" i="11" s="1"/>
  <c r="N631" i="11" s="1"/>
  <c r="H628" i="11"/>
  <c r="H630" i="11" s="1"/>
  <c r="H631" i="11" s="1"/>
  <c r="F716" i="11"/>
  <c r="F718" i="11" s="1"/>
  <c r="F719" i="11" s="1"/>
  <c r="F933" i="11" s="1"/>
  <c r="G719" i="8"/>
  <c r="G933" i="8"/>
  <c r="G934" i="8" s="1"/>
  <c r="AI683" i="14"/>
  <c r="AI718" i="14" s="1"/>
  <c r="AI719" i="14" s="1"/>
  <c r="AI718" i="5"/>
  <c r="AI719" i="5" s="1"/>
  <c r="Q551" i="5"/>
  <c r="E551" i="14"/>
  <c r="Q551" i="14" s="1"/>
  <c r="K521" i="8"/>
  <c r="Q488" i="8"/>
  <c r="P524" i="9"/>
  <c r="D545" i="9"/>
  <c r="AK683" i="14"/>
  <c r="AK718" i="14" s="1"/>
  <c r="AK719" i="14" s="1"/>
  <c r="AK718" i="5"/>
  <c r="AK719" i="5" s="1"/>
  <c r="E560" i="14"/>
  <c r="Q560" i="14" s="1"/>
  <c r="Q560" i="5"/>
  <c r="E565" i="14"/>
  <c r="Q565" i="14" s="1"/>
  <c r="Q565" i="5"/>
  <c r="Q405" i="14"/>
  <c r="G330" i="5"/>
  <c r="G95" i="6"/>
  <c r="G95" i="8"/>
  <c r="G95" i="9"/>
  <c r="G95" i="10"/>
  <c r="G95" i="11"/>
  <c r="G95" i="12"/>
  <c r="G220" i="5"/>
  <c r="AS220" i="5" s="1"/>
  <c r="G95" i="14"/>
  <c r="AY332" i="10"/>
  <c r="AY222" i="10"/>
  <c r="M524" i="8"/>
  <c r="Q412" i="10"/>
  <c r="O521" i="10"/>
  <c r="M530" i="5"/>
  <c r="O530" i="5"/>
  <c r="F530" i="5"/>
  <c r="H530" i="5"/>
  <c r="J530" i="5"/>
  <c r="G530" i="5"/>
  <c r="L530" i="5"/>
  <c r="E530" i="5"/>
  <c r="I530" i="5"/>
  <c r="N530" i="5"/>
  <c r="K530" i="5"/>
  <c r="P530" i="5"/>
  <c r="AR331" i="12"/>
  <c r="AR221" i="12"/>
  <c r="Q610" i="5"/>
  <c r="E610" i="14"/>
  <c r="Q610" i="14" s="1"/>
  <c r="AS193" i="14"/>
  <c r="AS267" i="14"/>
  <c r="AS232" i="14"/>
  <c r="AS206" i="14"/>
  <c r="AS273" i="14"/>
  <c r="AS265" i="14"/>
  <c r="AS239" i="14"/>
  <c r="AS252" i="14"/>
  <c r="AS181" i="14"/>
  <c r="AS208" i="14"/>
  <c r="AS272" i="14"/>
  <c r="AS244" i="14"/>
  <c r="AR222" i="14"/>
  <c r="AR332" i="14"/>
  <c r="Q413" i="11"/>
  <c r="Q498" i="9"/>
  <c r="D637" i="9"/>
  <c r="Q556" i="5"/>
  <c r="E556" i="14"/>
  <c r="Q556" i="14" s="1"/>
  <c r="E415" i="12"/>
  <c r="Q457" i="12"/>
  <c r="F331" i="8"/>
  <c r="F221" i="8"/>
  <c r="AS221" i="8" s="1"/>
  <c r="F458" i="5"/>
  <c r="I458" i="5"/>
  <c r="K458" i="5"/>
  <c r="M458" i="5"/>
  <c r="O458" i="5"/>
  <c r="H458" i="5"/>
  <c r="J458" i="5"/>
  <c r="L458" i="5"/>
  <c r="N458" i="5"/>
  <c r="P458" i="5"/>
  <c r="G458" i="5"/>
  <c r="E458" i="5"/>
  <c r="AR330" i="10"/>
  <c r="AR220" i="10"/>
  <c r="AR224" i="14"/>
  <c r="AR334" i="14"/>
  <c r="F332" i="11"/>
  <c r="F222" i="11"/>
  <c r="AS222" i="11" s="1"/>
  <c r="F524" i="8"/>
  <c r="H396" i="12"/>
  <c r="AX331" i="14"/>
  <c r="AX221" i="14"/>
  <c r="L683" i="14"/>
  <c r="L718" i="14" s="1"/>
  <c r="L719" i="14" s="1"/>
  <c r="L718" i="5"/>
  <c r="L719" i="5" s="1"/>
  <c r="J483" i="5"/>
  <c r="J483" i="14" s="1"/>
  <c r="L483" i="5"/>
  <c r="L483" i="14" s="1"/>
  <c r="N483" i="5"/>
  <c r="N483" i="14" s="1"/>
  <c r="P483" i="5"/>
  <c r="P483" i="14" s="1"/>
  <c r="I483" i="5"/>
  <c r="I483" i="14" s="1"/>
  <c r="K483" i="5"/>
  <c r="K483" i="14" s="1"/>
  <c r="M483" i="5"/>
  <c r="M483" i="14" s="1"/>
  <c r="O483" i="5"/>
  <c r="O483" i="14" s="1"/>
  <c r="G483" i="5"/>
  <c r="G483" i="14" s="1"/>
  <c r="F483" i="5"/>
  <c r="F483" i="14" s="1"/>
  <c r="H483" i="5"/>
  <c r="H483" i="14" s="1"/>
  <c r="E483" i="5"/>
  <c r="O397" i="12"/>
  <c r="E397" i="12"/>
  <c r="Q439" i="12"/>
  <c r="F415" i="10"/>
  <c r="F525" i="10" s="1"/>
  <c r="AW330" i="10"/>
  <c r="AW220" i="10"/>
  <c r="AS224" i="5"/>
  <c r="P408" i="14"/>
  <c r="K523" i="8"/>
  <c r="D637" i="10"/>
  <c r="N413" i="9"/>
  <c r="N524" i="9" s="1"/>
  <c r="F413" i="9"/>
  <c r="F524" i="9" s="1"/>
  <c r="O549" i="14"/>
  <c r="O584" i="5"/>
  <c r="O585" i="5" s="1"/>
  <c r="F676" i="5"/>
  <c r="F641" i="14"/>
  <c r="M549" i="14"/>
  <c r="M584" i="5"/>
  <c r="M585" i="5" s="1"/>
  <c r="G683" i="14"/>
  <c r="G718" i="5"/>
  <c r="I595" i="14"/>
  <c r="I630" i="5"/>
  <c r="I631" i="5" s="1"/>
  <c r="P595" i="14"/>
  <c r="P630" i="5"/>
  <c r="P631" i="5" s="1"/>
  <c r="AG683" i="14"/>
  <c r="AG718" i="14" s="1"/>
  <c r="AG719" i="14" s="1"/>
  <c r="AG718" i="5"/>
  <c r="AG719" i="5" s="1"/>
  <c r="E619" i="14"/>
  <c r="Q619" i="14" s="1"/>
  <c r="Q619" i="5"/>
  <c r="H496" i="5"/>
  <c r="H496" i="14" s="1"/>
  <c r="G496" i="5"/>
  <c r="G496" i="14" s="1"/>
  <c r="I496" i="5"/>
  <c r="I496" i="14" s="1"/>
  <c r="K496" i="5"/>
  <c r="K496" i="14" s="1"/>
  <c r="M496" i="5"/>
  <c r="M496" i="14" s="1"/>
  <c r="O496" i="5"/>
  <c r="O496" i="14" s="1"/>
  <c r="F496" i="5"/>
  <c r="F496" i="14" s="1"/>
  <c r="J496" i="5"/>
  <c r="J496" i="14" s="1"/>
  <c r="L496" i="5"/>
  <c r="L496" i="14" s="1"/>
  <c r="N496" i="5"/>
  <c r="N496" i="14" s="1"/>
  <c r="P496" i="5"/>
  <c r="P496" i="14" s="1"/>
  <c r="E496" i="5"/>
  <c r="L420" i="10"/>
  <c r="L526" i="10" s="1"/>
  <c r="H934" i="6"/>
  <c r="E399" i="10"/>
  <c r="Q441" i="10"/>
  <c r="K399" i="10"/>
  <c r="BA334" i="11"/>
  <c r="BA224" i="11"/>
  <c r="G396" i="11"/>
  <c r="I396" i="11"/>
  <c r="O408" i="8"/>
  <c r="O523" i="8" s="1"/>
  <c r="Q505" i="11"/>
  <c r="H426" i="11"/>
  <c r="H527" i="11" s="1"/>
  <c r="H468" i="14"/>
  <c r="H426" i="14" s="1"/>
  <c r="N426" i="11"/>
  <c r="N527" i="11" s="1"/>
  <c r="N468" i="14"/>
  <c r="N426" i="14" s="1"/>
  <c r="AS219" i="9"/>
  <c r="D637" i="11"/>
  <c r="Q488" i="10"/>
  <c r="I498" i="5"/>
  <c r="I498" i="14" s="1"/>
  <c r="K498" i="5"/>
  <c r="K498" i="14" s="1"/>
  <c r="M498" i="5"/>
  <c r="M498" i="14" s="1"/>
  <c r="O498" i="5"/>
  <c r="O498" i="14" s="1"/>
  <c r="E498" i="5"/>
  <c r="H498" i="5"/>
  <c r="H498" i="14" s="1"/>
  <c r="J498" i="5"/>
  <c r="J498" i="14" s="1"/>
  <c r="L498" i="5"/>
  <c r="L498" i="14" s="1"/>
  <c r="N498" i="5"/>
  <c r="N498" i="14" s="1"/>
  <c r="P498" i="5"/>
  <c r="P498" i="14" s="1"/>
  <c r="G498" i="5"/>
  <c r="G498" i="14" s="1"/>
  <c r="F498" i="5"/>
  <c r="F498" i="14" s="1"/>
  <c r="G396" i="6"/>
  <c r="N396" i="6"/>
  <c r="L411" i="9"/>
  <c r="I408" i="14"/>
  <c r="E420" i="8"/>
  <c r="Q488" i="12"/>
  <c r="P516" i="10"/>
  <c r="K516" i="10"/>
  <c r="E606" i="14"/>
  <c r="Q606" i="14" s="1"/>
  <c r="Q606" i="5"/>
  <c r="E570" i="14"/>
  <c r="Q570" i="14" s="1"/>
  <c r="Q570" i="5"/>
  <c r="Q397" i="11"/>
  <c r="AR329" i="6"/>
  <c r="AR219" i="6"/>
  <c r="AS219" i="6" s="1"/>
  <c r="N424" i="8"/>
  <c r="N527" i="8" s="1"/>
  <c r="F424" i="8"/>
  <c r="F527" i="8" s="1"/>
  <c r="AX718" i="5"/>
  <c r="AX719" i="5" s="1"/>
  <c r="AX683" i="14"/>
  <c r="Q492" i="9"/>
  <c r="J934" i="10"/>
  <c r="J934" i="6"/>
  <c r="K934" i="8"/>
  <c r="H523" i="8"/>
  <c r="E408" i="14"/>
  <c r="Q450" i="14"/>
  <c r="E398" i="6"/>
  <c r="Q398" i="6" s="1"/>
  <c r="Q440" i="6"/>
  <c r="P525" i="9"/>
  <c r="E415" i="8"/>
  <c r="Q457" i="8"/>
  <c r="E415" i="9"/>
  <c r="Q457" i="9"/>
  <c r="J524" i="8"/>
  <c r="E526" i="9"/>
  <c r="Q526" i="9" s="1"/>
  <c r="D526" i="9" s="1"/>
  <c r="D541" i="9" s="1"/>
  <c r="Q420" i="9"/>
  <c r="O525" i="9"/>
  <c r="L525" i="9"/>
  <c r="Q397" i="10"/>
  <c r="M521" i="8"/>
  <c r="E527" i="9"/>
  <c r="Q527" i="9" s="1"/>
  <c r="D527" i="9" s="1"/>
  <c r="D542" i="9" s="1"/>
  <c r="Q424" i="9"/>
  <c r="M525" i="9"/>
  <c r="J525" i="9"/>
  <c r="H449" i="9"/>
  <c r="J449" i="9"/>
  <c r="L449" i="9"/>
  <c r="N449" i="9"/>
  <c r="N407" i="9" s="1"/>
  <c r="N523" i="9" s="1"/>
  <c r="P449" i="9"/>
  <c r="P407" i="9" s="1"/>
  <c r="P523" i="9" s="1"/>
  <c r="F449" i="9"/>
  <c r="G449" i="9"/>
  <c r="I449" i="9"/>
  <c r="K449" i="9"/>
  <c r="M449" i="9"/>
  <c r="M407" i="9" s="1"/>
  <c r="M523" i="9" s="1"/>
  <c r="O449" i="9"/>
  <c r="O407" i="9" s="1"/>
  <c r="O523" i="9" s="1"/>
  <c r="E449" i="9"/>
  <c r="Q509" i="9"/>
  <c r="F330" i="12"/>
  <c r="F220" i="12"/>
  <c r="AY332" i="9"/>
  <c r="AY716" i="9" s="1"/>
  <c r="AY718" i="9" s="1"/>
  <c r="AY719" i="9" s="1"/>
  <c r="AY222" i="9"/>
  <c r="AV329" i="12"/>
  <c r="AV219" i="12"/>
  <c r="E661" i="14"/>
  <c r="Q661" i="14" s="1"/>
  <c r="Q661" i="5"/>
  <c r="AR331" i="11"/>
  <c r="AR221" i="11"/>
  <c r="AU683" i="14"/>
  <c r="AU718" i="14" s="1"/>
  <c r="AU719" i="14" s="1"/>
  <c r="AU718" i="5"/>
  <c r="AU719" i="5" s="1"/>
  <c r="AR683" i="14"/>
  <c r="AR718" i="5"/>
  <c r="AR719" i="5" s="1"/>
  <c r="P933" i="5" s="1"/>
  <c r="P934" i="5" s="1"/>
  <c r="Q628" i="5"/>
  <c r="F505" i="5"/>
  <c r="F505" i="14" s="1"/>
  <c r="I505" i="5"/>
  <c r="I505" i="14" s="1"/>
  <c r="K505" i="5"/>
  <c r="K505" i="14" s="1"/>
  <c r="M505" i="5"/>
  <c r="M505" i="14" s="1"/>
  <c r="O505" i="5"/>
  <c r="O505" i="14" s="1"/>
  <c r="G505" i="5"/>
  <c r="G505" i="14" s="1"/>
  <c r="H505" i="5"/>
  <c r="H505" i="14" s="1"/>
  <c r="J505" i="5"/>
  <c r="J505" i="14" s="1"/>
  <c r="L505" i="5"/>
  <c r="L505" i="14" s="1"/>
  <c r="N505" i="5"/>
  <c r="N505" i="14" s="1"/>
  <c r="P505" i="5"/>
  <c r="P505" i="14" s="1"/>
  <c r="E505" i="5"/>
  <c r="AS259" i="14"/>
  <c r="AS269" i="14"/>
  <c r="AS263" i="14"/>
  <c r="AS207" i="14"/>
  <c r="AS274" i="14"/>
  <c r="AS256" i="14"/>
  <c r="AS179" i="14"/>
  <c r="AS186" i="14"/>
  <c r="AS262" i="14"/>
  <c r="AS198" i="14"/>
  <c r="AS203" i="14"/>
  <c r="AS196" i="14"/>
  <c r="AS194" i="14"/>
  <c r="AS201" i="14"/>
  <c r="AS209" i="14"/>
  <c r="AS178" i="14"/>
  <c r="AS251" i="14"/>
  <c r="Q568" i="14"/>
  <c r="F331" i="6"/>
  <c r="F221" i="6"/>
  <c r="AS221" i="6" s="1"/>
  <c r="Q611" i="5"/>
  <c r="E611" i="14"/>
  <c r="Q611" i="14" s="1"/>
  <c r="H466" i="5"/>
  <c r="J466" i="5"/>
  <c r="L466" i="5"/>
  <c r="N466" i="5"/>
  <c r="P466" i="5"/>
  <c r="G466" i="5"/>
  <c r="F466" i="5"/>
  <c r="I466" i="5"/>
  <c r="K466" i="5"/>
  <c r="M466" i="5"/>
  <c r="O466" i="5"/>
  <c r="E466" i="5"/>
  <c r="D637" i="12"/>
  <c r="AR330" i="9"/>
  <c r="AR220" i="9"/>
  <c r="F332" i="10"/>
  <c r="F222" i="10"/>
  <c r="AS222" i="10" s="1"/>
  <c r="J408" i="14"/>
  <c r="F396" i="12"/>
  <c r="O396" i="12"/>
  <c r="I449" i="10"/>
  <c r="I407" i="10" s="1"/>
  <c r="I523" i="10" s="1"/>
  <c r="K449" i="10"/>
  <c r="K407" i="10" s="1"/>
  <c r="K523" i="10" s="1"/>
  <c r="M449" i="10"/>
  <c r="M407" i="10" s="1"/>
  <c r="M523" i="10" s="1"/>
  <c r="O449" i="10"/>
  <c r="O407" i="10" s="1"/>
  <c r="O523" i="10" s="1"/>
  <c r="G449" i="10"/>
  <c r="G407" i="10" s="1"/>
  <c r="G523" i="10" s="1"/>
  <c r="J449" i="10"/>
  <c r="J407" i="10" s="1"/>
  <c r="J523" i="10" s="1"/>
  <c r="L449" i="10"/>
  <c r="L407" i="10" s="1"/>
  <c r="L523" i="10" s="1"/>
  <c r="N449" i="10"/>
  <c r="N407" i="10" s="1"/>
  <c r="N523" i="10" s="1"/>
  <c r="P449" i="10"/>
  <c r="P407" i="10" s="1"/>
  <c r="P523" i="10" s="1"/>
  <c r="F449" i="10"/>
  <c r="F407" i="10" s="1"/>
  <c r="F523" i="10" s="1"/>
  <c r="E449" i="10"/>
  <c r="H449" i="10"/>
  <c r="H407" i="10" s="1"/>
  <c r="H523" i="10" s="1"/>
  <c r="M397" i="12"/>
  <c r="L397" i="12"/>
  <c r="H415" i="10"/>
  <c r="H525" i="10" s="1"/>
  <c r="AW330" i="9"/>
  <c r="AW220" i="9"/>
  <c r="F334" i="12"/>
  <c r="F224" i="12"/>
  <c r="AS224" i="12" s="1"/>
  <c r="Q419" i="14"/>
  <c r="M524" i="10"/>
  <c r="J526" i="11"/>
  <c r="P408" i="8"/>
  <c r="P523" i="8" s="1"/>
  <c r="G415" i="6"/>
  <c r="G525" i="6" s="1"/>
  <c r="L413" i="9"/>
  <c r="K584" i="5"/>
  <c r="K585" i="5" s="1"/>
  <c r="K549" i="14"/>
  <c r="Q641" i="5"/>
  <c r="E676" i="5"/>
  <c r="E641" i="14"/>
  <c r="K676" i="5"/>
  <c r="K641" i="14"/>
  <c r="G630" i="5"/>
  <c r="G631" i="5" s="1"/>
  <c r="G595" i="14"/>
  <c r="Q595" i="5"/>
  <c r="E595" i="14"/>
  <c r="E630" i="5"/>
  <c r="E631" i="5" s="1"/>
  <c r="E573" i="14"/>
  <c r="Q573" i="14" s="1"/>
  <c r="Q573" i="5"/>
  <c r="E420" i="10"/>
  <c r="Q462" i="10"/>
  <c r="J420" i="10"/>
  <c r="J526" i="10" s="1"/>
  <c r="P399" i="10"/>
  <c r="P521" i="10" s="1"/>
  <c r="I399" i="10"/>
  <c r="I521" i="10" s="1"/>
  <c r="BA334" i="10"/>
  <c r="BA716" i="10" s="1"/>
  <c r="BA718" i="10" s="1"/>
  <c r="BA719" i="10" s="1"/>
  <c r="BA224" i="10"/>
  <c r="P396" i="11"/>
  <c r="M396" i="11"/>
  <c r="E417" i="10"/>
  <c r="Q417" i="10" s="1"/>
  <c r="K521" i="9"/>
  <c r="G521" i="8"/>
  <c r="G426" i="11"/>
  <c r="G527" i="11" s="1"/>
  <c r="G468" i="14"/>
  <c r="G426" i="14" s="1"/>
  <c r="I426" i="11"/>
  <c r="I527" i="11" s="1"/>
  <c r="I468" i="14"/>
  <c r="I426" i="14" s="1"/>
  <c r="I471" i="12"/>
  <c r="I429" i="12" s="1"/>
  <c r="I528" i="12" s="1"/>
  <c r="J471" i="12"/>
  <c r="J429" i="12" s="1"/>
  <c r="J528" i="12" s="1"/>
  <c r="M471" i="12"/>
  <c r="M429" i="12" s="1"/>
  <c r="M528" i="12" s="1"/>
  <c r="E471" i="12"/>
  <c r="F471" i="12"/>
  <c r="F429" i="12" s="1"/>
  <c r="F528" i="12" s="1"/>
  <c r="G471" i="12"/>
  <c r="G429" i="12" s="1"/>
  <c r="G528" i="12" s="1"/>
  <c r="H471" i="12"/>
  <c r="H429" i="12" s="1"/>
  <c r="H528" i="12" s="1"/>
  <c r="K471" i="12"/>
  <c r="K429" i="12" s="1"/>
  <c r="K528" i="12" s="1"/>
  <c r="P471" i="12"/>
  <c r="P429" i="12" s="1"/>
  <c r="P528" i="12" s="1"/>
  <c r="O471" i="12"/>
  <c r="O429" i="12" s="1"/>
  <c r="O528" i="12" s="1"/>
  <c r="N471" i="12"/>
  <c r="N429" i="12" s="1"/>
  <c r="N528" i="12" s="1"/>
  <c r="L471" i="12"/>
  <c r="L429" i="12" s="1"/>
  <c r="L528" i="12" s="1"/>
  <c r="J683" i="14"/>
  <c r="J718" i="14" s="1"/>
  <c r="J719" i="14" s="1"/>
  <c r="J718" i="5"/>
  <c r="J719" i="5" s="1"/>
  <c r="BB716" i="14"/>
  <c r="AX716" i="14"/>
  <c r="E421" i="10"/>
  <c r="Q463" i="10"/>
  <c r="O421" i="10"/>
  <c r="Q497" i="10"/>
  <c r="AS225" i="9"/>
  <c r="E396" i="6"/>
  <c r="Q438" i="6"/>
  <c r="L396" i="6"/>
  <c r="P524" i="8"/>
  <c r="O521" i="8"/>
  <c r="I408" i="8"/>
  <c r="I523" i="8" s="1"/>
  <c r="N523" i="8"/>
  <c r="G719" i="10"/>
  <c r="G933" i="10"/>
  <c r="G934" i="10" s="1"/>
  <c r="N516" i="10"/>
  <c r="I516" i="10"/>
  <c r="AS219" i="10"/>
  <c r="H934" i="8"/>
  <c r="Q488" i="6"/>
  <c r="H718" i="5"/>
  <c r="H719" i="5" s="1"/>
  <c r="H683" i="14"/>
  <c r="H718" i="14" s="1"/>
  <c r="H719" i="14" s="1"/>
  <c r="AS225" i="10"/>
  <c r="E525" i="11"/>
  <c r="Q525" i="11" s="1"/>
  <c r="D525" i="11" s="1"/>
  <c r="D540" i="11" s="1"/>
  <c r="Q415" i="11"/>
  <c r="N934" i="8"/>
  <c r="AR329" i="14"/>
  <c r="AR219" i="14"/>
  <c r="AS219" i="14" s="1"/>
  <c r="AR716" i="14"/>
  <c r="M424" i="8"/>
  <c r="M527" i="8" s="1"/>
  <c r="P424" i="8"/>
  <c r="P527" i="8" s="1"/>
  <c r="AB683" i="14"/>
  <c r="AB718" i="14" s="1"/>
  <c r="AB719" i="14" s="1"/>
  <c r="J933" i="14" s="1"/>
  <c r="AB718" i="5"/>
  <c r="AB719" i="5" s="1"/>
  <c r="J933" i="5" s="1"/>
  <c r="J934" i="5" s="1"/>
  <c r="Q644" i="5"/>
  <c r="E644" i="14"/>
  <c r="Q644" i="14" s="1"/>
  <c r="E615" i="14"/>
  <c r="Q615" i="14" s="1"/>
  <c r="Q615" i="5"/>
  <c r="Q511" i="11"/>
  <c r="E511" i="14"/>
  <c r="Q511" i="14" s="1"/>
  <c r="E412" i="6"/>
  <c r="Q412" i="6" s="1"/>
  <c r="Q454" i="6"/>
  <c r="J934" i="8"/>
  <c r="K934" i="9"/>
  <c r="I27" i="17"/>
  <c r="L27" i="17"/>
  <c r="M27" i="17"/>
  <c r="K27" i="17"/>
  <c r="F27" i="17"/>
  <c r="H27" i="17"/>
  <c r="Q413" i="6" l="1"/>
  <c r="Q526" i="6"/>
  <c r="D526" i="6" s="1"/>
  <c r="D541" i="6" s="1"/>
  <c r="N425" i="14"/>
  <c r="Q425" i="14" s="1"/>
  <c r="Q467" i="14"/>
  <c r="L933" i="5"/>
  <c r="L934" i="5" s="1"/>
  <c r="L933" i="14"/>
  <c r="E521" i="9"/>
  <c r="Q521" i="9" s="1"/>
  <c r="D521" i="9" s="1"/>
  <c r="D536" i="9" s="1"/>
  <c r="E473" i="12"/>
  <c r="K524" i="9"/>
  <c r="AW718" i="14"/>
  <c r="AW719" i="14" s="1"/>
  <c r="I933" i="14"/>
  <c r="E521" i="6"/>
  <c r="Q396" i="6"/>
  <c r="Q595" i="14"/>
  <c r="D637" i="5"/>
  <c r="M424" i="5"/>
  <c r="M527" i="5" s="1"/>
  <c r="M527" i="14" s="1"/>
  <c r="M466" i="14"/>
  <c r="M424" i="14" s="1"/>
  <c r="J424" i="5"/>
  <c r="J527" i="5" s="1"/>
  <c r="J527" i="14" s="1"/>
  <c r="J466" i="14"/>
  <c r="J424" i="14" s="1"/>
  <c r="L407" i="9"/>
  <c r="E525" i="9"/>
  <c r="Q525" i="9" s="1"/>
  <c r="D525" i="9" s="1"/>
  <c r="D540" i="9" s="1"/>
  <c r="Q415" i="9"/>
  <c r="L524" i="9"/>
  <c r="H416" i="5"/>
  <c r="H458" i="14"/>
  <c r="H416" i="14" s="1"/>
  <c r="Q530" i="5"/>
  <c r="G330" i="12"/>
  <c r="G220" i="12"/>
  <c r="Q628" i="11"/>
  <c r="D591" i="11" s="1"/>
  <c r="E630" i="11"/>
  <c r="E631" i="11" s="1"/>
  <c r="L421" i="5"/>
  <c r="L463" i="14"/>
  <c r="L421" i="14" s="1"/>
  <c r="I421" i="5"/>
  <c r="I463" i="14"/>
  <c r="I421" i="14" s="1"/>
  <c r="L403" i="5"/>
  <c r="L522" i="5" s="1"/>
  <c r="L445" i="14"/>
  <c r="L403" i="14" s="1"/>
  <c r="L481" i="14"/>
  <c r="L516" i="14" s="1"/>
  <c r="L516" i="5"/>
  <c r="H471" i="11"/>
  <c r="H429" i="11" s="1"/>
  <c r="H528" i="11" s="1"/>
  <c r="N471" i="11"/>
  <c r="N429" i="11" s="1"/>
  <c r="N528" i="11" s="1"/>
  <c r="F471" i="11"/>
  <c r="F429" i="11" s="1"/>
  <c r="F528" i="11" s="1"/>
  <c r="O471" i="11"/>
  <c r="O429" i="11" s="1"/>
  <c r="O528" i="11" s="1"/>
  <c r="I471" i="11"/>
  <c r="G471" i="11"/>
  <c r="E471" i="11"/>
  <c r="E473" i="11" s="1"/>
  <c r="L471" i="11"/>
  <c r="L429" i="11" s="1"/>
  <c r="L528" i="11" s="1"/>
  <c r="P471" i="11"/>
  <c r="J471" i="11"/>
  <c r="J429" i="11" s="1"/>
  <c r="J528" i="11" s="1"/>
  <c r="K471" i="11"/>
  <c r="K429" i="11" s="1"/>
  <c r="K528" i="11" s="1"/>
  <c r="M471" i="11"/>
  <c r="O403" i="10"/>
  <c r="L403" i="10"/>
  <c r="N413" i="5"/>
  <c r="N455" i="14"/>
  <c r="N413" i="14" s="1"/>
  <c r="P415" i="5"/>
  <c r="P457" i="14"/>
  <c r="P415" i="14" s="1"/>
  <c r="O398" i="5"/>
  <c r="O440" i="14"/>
  <c r="O398" i="14" s="1"/>
  <c r="J398" i="5"/>
  <c r="J440" i="14"/>
  <c r="J398" i="14" s="1"/>
  <c r="F429" i="5"/>
  <c r="F528" i="5" s="1"/>
  <c r="N429" i="5"/>
  <c r="N528" i="5" s="1"/>
  <c r="K420" i="5"/>
  <c r="K462" i="14"/>
  <c r="K420" i="14" s="1"/>
  <c r="E420" i="5"/>
  <c r="E462" i="14"/>
  <c r="Q462" i="5"/>
  <c r="Q497" i="5"/>
  <c r="E497" i="14"/>
  <c r="Q497" i="14" s="1"/>
  <c r="H417" i="5"/>
  <c r="H459" i="14"/>
  <c r="H417" i="14" s="1"/>
  <c r="L417" i="5"/>
  <c r="L459" i="14"/>
  <c r="L417" i="14" s="1"/>
  <c r="F399" i="5"/>
  <c r="F441" i="14"/>
  <c r="F399" i="14" s="1"/>
  <c r="P407" i="5"/>
  <c r="P523" i="5" s="1"/>
  <c r="P523" i="14" s="1"/>
  <c r="P449" i="14"/>
  <c r="P407" i="14" s="1"/>
  <c r="J521" i="11"/>
  <c r="E523" i="12"/>
  <c r="Q523" i="12" s="1"/>
  <c r="D523" i="12" s="1"/>
  <c r="D538" i="12" s="1"/>
  <c r="Q407" i="12"/>
  <c r="P521" i="12"/>
  <c r="P529" i="12" s="1"/>
  <c r="P531" i="12" s="1"/>
  <c r="P533" i="12" s="1"/>
  <c r="P431" i="12"/>
  <c r="E501" i="14"/>
  <c r="Q501" i="14" s="1"/>
  <c r="Q501" i="5"/>
  <c r="O521" i="6"/>
  <c r="M396" i="5"/>
  <c r="M438" i="14"/>
  <c r="M473" i="5"/>
  <c r="H396" i="5"/>
  <c r="H438" i="14"/>
  <c r="H473" i="5"/>
  <c r="Q628" i="12"/>
  <c r="D591" i="12" s="1"/>
  <c r="E630" i="12"/>
  <c r="E631" i="12" s="1"/>
  <c r="Q523" i="8"/>
  <c r="D523" i="8" s="1"/>
  <c r="D538" i="8" s="1"/>
  <c r="E506" i="14"/>
  <c r="Q506" i="14" s="1"/>
  <c r="Q506" i="5"/>
  <c r="N473" i="12"/>
  <c r="O411" i="5"/>
  <c r="O453" i="14"/>
  <c r="O411" i="14" s="1"/>
  <c r="L397" i="5"/>
  <c r="L439" i="14"/>
  <c r="L397" i="14" s="1"/>
  <c r="E412" i="5"/>
  <c r="E454" i="14"/>
  <c r="Q454" i="5"/>
  <c r="P412" i="5"/>
  <c r="P454" i="14"/>
  <c r="P412" i="14" s="1"/>
  <c r="K521" i="10"/>
  <c r="D591" i="5"/>
  <c r="E407" i="10"/>
  <c r="Q449" i="10"/>
  <c r="K424" i="5"/>
  <c r="K527" i="5" s="1"/>
  <c r="K527" i="14" s="1"/>
  <c r="K466" i="14"/>
  <c r="K424" i="14" s="1"/>
  <c r="H424" i="5"/>
  <c r="H527" i="5" s="1"/>
  <c r="H527" i="14" s="1"/>
  <c r="H466" i="14"/>
  <c r="H424" i="14" s="1"/>
  <c r="Q505" i="5"/>
  <c r="E505" i="14"/>
  <c r="Q505" i="14" s="1"/>
  <c r="AR718" i="14"/>
  <c r="AR719" i="14" s="1"/>
  <c r="P933" i="14" s="1"/>
  <c r="J407" i="9"/>
  <c r="G521" i="11"/>
  <c r="Q496" i="5"/>
  <c r="E496" i="14"/>
  <c r="Q496" i="14" s="1"/>
  <c r="E483" i="14"/>
  <c r="Q483" i="14" s="1"/>
  <c r="Q483" i="5"/>
  <c r="H473" i="12"/>
  <c r="O416" i="5"/>
  <c r="O458" i="14"/>
  <c r="O416" i="14" s="1"/>
  <c r="E525" i="12"/>
  <c r="Q525" i="12" s="1"/>
  <c r="D525" i="12" s="1"/>
  <c r="D540" i="12" s="1"/>
  <c r="Q415" i="12"/>
  <c r="G330" i="11"/>
  <c r="G220" i="11"/>
  <c r="J421" i="5"/>
  <c r="J463" i="14"/>
  <c r="J421" i="14" s="1"/>
  <c r="E421" i="5"/>
  <c r="Q463" i="5"/>
  <c r="E463" i="14"/>
  <c r="I473" i="12"/>
  <c r="O403" i="5"/>
  <c r="O522" i="5" s="1"/>
  <c r="O445" i="14"/>
  <c r="O403" i="14" s="1"/>
  <c r="J403" i="5"/>
  <c r="J522" i="5" s="1"/>
  <c r="J445" i="14"/>
  <c r="J403" i="14" s="1"/>
  <c r="E516" i="5"/>
  <c r="E481" i="14"/>
  <c r="Q481" i="5"/>
  <c r="J481" i="14"/>
  <c r="J516" i="14" s="1"/>
  <c r="J516" i="5"/>
  <c r="N330" i="12"/>
  <c r="N220" i="12"/>
  <c r="Q502" i="5"/>
  <c r="E502" i="14"/>
  <c r="Q502" i="14" s="1"/>
  <c r="J530" i="8"/>
  <c r="P530" i="8"/>
  <c r="H530" i="8"/>
  <c r="F530" i="8"/>
  <c r="L530" i="8"/>
  <c r="N530" i="8"/>
  <c r="G530" i="8"/>
  <c r="M530" i="8"/>
  <c r="I530" i="8"/>
  <c r="E530" i="8"/>
  <c r="O530" i="8"/>
  <c r="K530" i="8"/>
  <c r="M403" i="10"/>
  <c r="J403" i="10"/>
  <c r="J522" i="10" s="1"/>
  <c r="E413" i="5"/>
  <c r="Q455" i="5"/>
  <c r="E455" i="14"/>
  <c r="L413" i="5"/>
  <c r="L455" i="14"/>
  <c r="L413" i="14" s="1"/>
  <c r="N415" i="5"/>
  <c r="N457" i="14"/>
  <c r="N415" i="14" s="1"/>
  <c r="M398" i="5"/>
  <c r="M440" i="14"/>
  <c r="M398" i="14" s="1"/>
  <c r="G398" i="5"/>
  <c r="G440" i="14"/>
  <c r="G398" i="14" s="1"/>
  <c r="O429" i="5"/>
  <c r="O528" i="5" s="1"/>
  <c r="L429" i="5"/>
  <c r="L528" i="5" s="1"/>
  <c r="I420" i="5"/>
  <c r="I462" i="14"/>
  <c r="I420" i="14" s="1"/>
  <c r="G420" i="5"/>
  <c r="G462" i="14"/>
  <c r="G420" i="14" s="1"/>
  <c r="O417" i="5"/>
  <c r="O459" i="14"/>
  <c r="O417" i="14" s="1"/>
  <c r="J417" i="5"/>
  <c r="J459" i="14"/>
  <c r="J417" i="14" s="1"/>
  <c r="E426" i="14"/>
  <c r="Q426" i="14" s="1"/>
  <c r="Q468" i="14"/>
  <c r="G399" i="5"/>
  <c r="G441" i="14"/>
  <c r="G399" i="14" s="1"/>
  <c r="P399" i="5"/>
  <c r="P441" i="14"/>
  <c r="P399" i="14" s="1"/>
  <c r="AT718" i="14"/>
  <c r="AT719" i="14" s="1"/>
  <c r="E527" i="12"/>
  <c r="Q527" i="12" s="1"/>
  <c r="D527" i="12" s="1"/>
  <c r="D542" i="12" s="1"/>
  <c r="Q424" i="12"/>
  <c r="H407" i="5"/>
  <c r="H523" i="5" s="1"/>
  <c r="H449" i="14"/>
  <c r="H407" i="14" s="1"/>
  <c r="N407" i="5"/>
  <c r="N523" i="5" s="1"/>
  <c r="N523" i="14" s="1"/>
  <c r="N449" i="14"/>
  <c r="N407" i="14" s="1"/>
  <c r="E403" i="8"/>
  <c r="Q445" i="8"/>
  <c r="K396" i="5"/>
  <c r="K438" i="14"/>
  <c r="K473" i="5"/>
  <c r="L473" i="11"/>
  <c r="N521" i="12"/>
  <c r="N529" i="12" s="1"/>
  <c r="N531" i="12" s="1"/>
  <c r="N533" i="12" s="1"/>
  <c r="N431" i="12"/>
  <c r="H411" i="5"/>
  <c r="H453" i="14"/>
  <c r="H411" i="14" s="1"/>
  <c r="M411" i="5"/>
  <c r="M453" i="14"/>
  <c r="M411" i="14" s="1"/>
  <c r="E524" i="6"/>
  <c r="Q524" i="6" s="1"/>
  <c r="D524" i="6" s="1"/>
  <c r="D539" i="6" s="1"/>
  <c r="Q411" i="6"/>
  <c r="J397" i="5"/>
  <c r="J439" i="14"/>
  <c r="J397" i="14" s="1"/>
  <c r="F412" i="5"/>
  <c r="F454" i="14"/>
  <c r="F412" i="14" s="1"/>
  <c r="N412" i="5"/>
  <c r="N454" i="14"/>
  <c r="N412" i="14" s="1"/>
  <c r="M521" i="11"/>
  <c r="I424" i="5"/>
  <c r="I527" i="5" s="1"/>
  <c r="I527" i="14" s="1"/>
  <c r="I466" i="14"/>
  <c r="I424" i="14" s="1"/>
  <c r="G530" i="9"/>
  <c r="I530" i="9"/>
  <c r="K530" i="9"/>
  <c r="M530" i="9"/>
  <c r="O530" i="9"/>
  <c r="J530" i="9"/>
  <c r="L530" i="9"/>
  <c r="N530" i="9"/>
  <c r="P530" i="9"/>
  <c r="H530" i="9"/>
  <c r="E530" i="9"/>
  <c r="F530" i="9"/>
  <c r="K407" i="9"/>
  <c r="H407" i="9"/>
  <c r="E525" i="8"/>
  <c r="Q525" i="8" s="1"/>
  <c r="D525" i="8" s="1"/>
  <c r="D540" i="8" s="1"/>
  <c r="Q415" i="8"/>
  <c r="N521" i="6"/>
  <c r="H521" i="12"/>
  <c r="H529" i="12" s="1"/>
  <c r="H431" i="12"/>
  <c r="E416" i="5"/>
  <c r="Q458" i="5"/>
  <c r="E458" i="14"/>
  <c r="M416" i="5"/>
  <c r="M458" i="14"/>
  <c r="M416" i="14" s="1"/>
  <c r="G330" i="10"/>
  <c r="G220" i="10"/>
  <c r="Q408" i="8"/>
  <c r="E407" i="11"/>
  <c r="Q449" i="11"/>
  <c r="E523" i="6"/>
  <c r="Q523" i="6" s="1"/>
  <c r="D523" i="6" s="1"/>
  <c r="D538" i="6" s="1"/>
  <c r="Q407" i="6"/>
  <c r="H421" i="5"/>
  <c r="H463" i="14"/>
  <c r="H421" i="14" s="1"/>
  <c r="I521" i="12"/>
  <c r="I529" i="12" s="1"/>
  <c r="I531" i="12" s="1"/>
  <c r="I533" i="12" s="1"/>
  <c r="I431" i="12"/>
  <c r="M403" i="5"/>
  <c r="M522" i="5" s="1"/>
  <c r="M445" i="14"/>
  <c r="M403" i="14" s="1"/>
  <c r="F403" i="5"/>
  <c r="F522" i="5" s="1"/>
  <c r="F445" i="14"/>
  <c r="F403" i="14" s="1"/>
  <c r="O516" i="5"/>
  <c r="O481" i="14"/>
  <c r="O516" i="14" s="1"/>
  <c r="H481" i="14"/>
  <c r="H516" i="14" s="1"/>
  <c r="H516" i="5"/>
  <c r="N330" i="11"/>
  <c r="N220" i="11"/>
  <c r="G413" i="5"/>
  <c r="G455" i="14"/>
  <c r="G413" i="14" s="1"/>
  <c r="J413" i="5"/>
  <c r="J455" i="14"/>
  <c r="J413" i="14" s="1"/>
  <c r="E415" i="5"/>
  <c r="Q457" i="5"/>
  <c r="E457" i="14"/>
  <c r="L415" i="5"/>
  <c r="L457" i="14"/>
  <c r="L415" i="14" s="1"/>
  <c r="K398" i="5"/>
  <c r="K440" i="14"/>
  <c r="K398" i="14" s="1"/>
  <c r="M429" i="5"/>
  <c r="M528" i="5" s="1"/>
  <c r="J429" i="5"/>
  <c r="J528" i="5" s="1"/>
  <c r="P420" i="5"/>
  <c r="P462" i="14"/>
  <c r="P420" i="14" s="1"/>
  <c r="M417" i="5"/>
  <c r="M459" i="14"/>
  <c r="M417" i="14" s="1"/>
  <c r="K521" i="6"/>
  <c r="F933" i="5"/>
  <c r="AS224" i="9"/>
  <c r="E399" i="5"/>
  <c r="Q441" i="5"/>
  <c r="E441" i="14"/>
  <c r="N399" i="5"/>
  <c r="N441" i="14"/>
  <c r="N399" i="14" s="1"/>
  <c r="Q411" i="9"/>
  <c r="O407" i="5"/>
  <c r="O523" i="5" s="1"/>
  <c r="O523" i="14" s="1"/>
  <c r="O449" i="14"/>
  <c r="O407" i="14" s="1"/>
  <c r="L407" i="5"/>
  <c r="L523" i="5" s="1"/>
  <c r="L449" i="14"/>
  <c r="L407" i="14" s="1"/>
  <c r="Q549" i="14"/>
  <c r="Q413" i="9"/>
  <c r="AS222" i="8"/>
  <c r="Y718" i="14"/>
  <c r="Y719" i="14" s="1"/>
  <c r="I396" i="5"/>
  <c r="I438" i="14"/>
  <c r="I473" i="5"/>
  <c r="L521" i="11"/>
  <c r="L529" i="11" s="1"/>
  <c r="L431" i="11"/>
  <c r="P411" i="5"/>
  <c r="P453" i="14"/>
  <c r="P411" i="14" s="1"/>
  <c r="K411" i="5"/>
  <c r="K453" i="14"/>
  <c r="K411" i="14" s="1"/>
  <c r="H397" i="5"/>
  <c r="H439" i="14"/>
  <c r="H397" i="14" s="1"/>
  <c r="O412" i="5"/>
  <c r="O454" i="14"/>
  <c r="O412" i="14" s="1"/>
  <c r="L412" i="5"/>
  <c r="L454" i="14"/>
  <c r="L412" i="14" s="1"/>
  <c r="I407" i="9"/>
  <c r="G416" i="5"/>
  <c r="G458" i="14"/>
  <c r="G416" i="14" s="1"/>
  <c r="K416" i="5"/>
  <c r="K458" i="14"/>
  <c r="K416" i="14" s="1"/>
  <c r="G330" i="9"/>
  <c r="G220" i="9"/>
  <c r="AY716" i="14"/>
  <c r="AY718" i="14" s="1"/>
  <c r="AY719" i="14" s="1"/>
  <c r="G421" i="5"/>
  <c r="G463" i="14"/>
  <c r="G421" i="14" s="1"/>
  <c r="K403" i="5"/>
  <c r="K522" i="5" s="1"/>
  <c r="K445" i="14"/>
  <c r="K403" i="14" s="1"/>
  <c r="E403" i="5"/>
  <c r="Q445" i="5"/>
  <c r="E445" i="14"/>
  <c r="M481" i="14"/>
  <c r="M516" i="14" s="1"/>
  <c r="M516" i="5"/>
  <c r="F516" i="5"/>
  <c r="F481" i="14"/>
  <c r="F516" i="14" s="1"/>
  <c r="N330" i="10"/>
  <c r="N220" i="10"/>
  <c r="F716" i="6"/>
  <c r="E492" i="14"/>
  <c r="Q492" i="14" s="1"/>
  <c r="Q492" i="5"/>
  <c r="I521" i="6"/>
  <c r="O413" i="5"/>
  <c r="O455" i="14"/>
  <c r="O413" i="14" s="1"/>
  <c r="H413" i="5"/>
  <c r="H455" i="14"/>
  <c r="H413" i="14" s="1"/>
  <c r="O415" i="5"/>
  <c r="O457" i="14"/>
  <c r="O415" i="14" s="1"/>
  <c r="J415" i="5"/>
  <c r="J457" i="14"/>
  <c r="J415" i="14" s="1"/>
  <c r="I398" i="5"/>
  <c r="I440" i="14"/>
  <c r="I398" i="14" s="1"/>
  <c r="AS222" i="14"/>
  <c r="K429" i="5"/>
  <c r="K528" i="5" s="1"/>
  <c r="H429" i="5"/>
  <c r="H528" i="5" s="1"/>
  <c r="N420" i="5"/>
  <c r="N462" i="14"/>
  <c r="N420" i="14" s="1"/>
  <c r="K417" i="5"/>
  <c r="K459" i="14"/>
  <c r="K417" i="14" s="1"/>
  <c r="Q426" i="11"/>
  <c r="O399" i="5"/>
  <c r="O441" i="14"/>
  <c r="O399" i="14" s="1"/>
  <c r="L399" i="5"/>
  <c r="L441" i="14"/>
  <c r="L399" i="14" s="1"/>
  <c r="G473" i="12"/>
  <c r="AS221" i="12"/>
  <c r="M407" i="5"/>
  <c r="M523" i="5" s="1"/>
  <c r="M523" i="14" s="1"/>
  <c r="M449" i="14"/>
  <c r="M407" i="14" s="1"/>
  <c r="J407" i="5"/>
  <c r="J523" i="5" s="1"/>
  <c r="J449" i="14"/>
  <c r="J407" i="14" s="1"/>
  <c r="M403" i="8"/>
  <c r="Q482" i="5"/>
  <c r="E482" i="14"/>
  <c r="Q482" i="14" s="1"/>
  <c r="AS224" i="10"/>
  <c r="G396" i="5"/>
  <c r="G438" i="14"/>
  <c r="G473" i="5"/>
  <c r="F473" i="11"/>
  <c r="O526" i="10"/>
  <c r="AS222" i="9"/>
  <c r="N411" i="5"/>
  <c r="N453" i="14"/>
  <c r="N411" i="14" s="1"/>
  <c r="I411" i="5"/>
  <c r="I453" i="14"/>
  <c r="I411" i="14" s="1"/>
  <c r="E403" i="11"/>
  <c r="Q445" i="11"/>
  <c r="E484" i="14"/>
  <c r="Q484" i="14" s="1"/>
  <c r="Q484" i="5"/>
  <c r="Q526" i="11"/>
  <c r="D526" i="11" s="1"/>
  <c r="D541" i="11" s="1"/>
  <c r="O397" i="5"/>
  <c r="O439" i="14"/>
  <c r="O397" i="14" s="1"/>
  <c r="M412" i="5"/>
  <c r="M454" i="14"/>
  <c r="M412" i="14" s="1"/>
  <c r="J412" i="5"/>
  <c r="J454" i="14"/>
  <c r="J412" i="14" s="1"/>
  <c r="E526" i="10"/>
  <c r="Q420" i="10"/>
  <c r="O473" i="12"/>
  <c r="G424" i="5"/>
  <c r="G527" i="5" s="1"/>
  <c r="G527" i="14" s="1"/>
  <c r="G466" i="14"/>
  <c r="G424" i="14" s="1"/>
  <c r="G407" i="9"/>
  <c r="G521" i="6"/>
  <c r="P416" i="5"/>
  <c r="P458" i="14"/>
  <c r="P416" i="14" s="1"/>
  <c r="I416" i="5"/>
  <c r="I458" i="14"/>
  <c r="I416" i="14" s="1"/>
  <c r="G330" i="8"/>
  <c r="G220" i="8"/>
  <c r="H531" i="12"/>
  <c r="H533" i="12" s="1"/>
  <c r="E488" i="14"/>
  <c r="Q488" i="14" s="1"/>
  <c r="Q488" i="5"/>
  <c r="H473" i="11"/>
  <c r="F421" i="5"/>
  <c r="F463" i="14"/>
  <c r="F421" i="14" s="1"/>
  <c r="I403" i="5"/>
  <c r="I522" i="5" s="1"/>
  <c r="I522" i="14" s="1"/>
  <c r="I445" i="14"/>
  <c r="I403" i="14" s="1"/>
  <c r="G403" i="5"/>
  <c r="G522" i="5" s="1"/>
  <c r="G445" i="14"/>
  <c r="G403" i="14" s="1"/>
  <c r="K481" i="14"/>
  <c r="K516" i="14" s="1"/>
  <c r="K516" i="5"/>
  <c r="G516" i="5"/>
  <c r="G481" i="14"/>
  <c r="G516" i="14" s="1"/>
  <c r="N330" i="9"/>
  <c r="N220" i="9"/>
  <c r="H403" i="10"/>
  <c r="I933" i="5"/>
  <c r="I934" i="5" s="1"/>
  <c r="M413" i="5"/>
  <c r="M455" i="14"/>
  <c r="M413" i="14" s="1"/>
  <c r="F413" i="5"/>
  <c r="F455" i="14"/>
  <c r="F413" i="14" s="1"/>
  <c r="Q524" i="10"/>
  <c r="D524" i="10" s="1"/>
  <c r="D539" i="10" s="1"/>
  <c r="Q399" i="8"/>
  <c r="M415" i="5"/>
  <c r="M457" i="14"/>
  <c r="M415" i="14" s="1"/>
  <c r="G415" i="5"/>
  <c r="G457" i="14"/>
  <c r="G415" i="14" s="1"/>
  <c r="F398" i="5"/>
  <c r="F440" i="14"/>
  <c r="F398" i="14" s="1"/>
  <c r="I429" i="5"/>
  <c r="I528" i="5" s="1"/>
  <c r="AS221" i="11"/>
  <c r="L420" i="5"/>
  <c r="L526" i="5" s="1"/>
  <c r="L526" i="14" s="1"/>
  <c r="L462" i="14"/>
  <c r="L420" i="14" s="1"/>
  <c r="I417" i="5"/>
  <c r="I459" i="14"/>
  <c r="I417" i="14" s="1"/>
  <c r="M399" i="5"/>
  <c r="M441" i="14"/>
  <c r="M399" i="14" s="1"/>
  <c r="J399" i="5"/>
  <c r="J441" i="14"/>
  <c r="J399" i="14" s="1"/>
  <c r="G521" i="12"/>
  <c r="G529" i="12" s="1"/>
  <c r="G531" i="12" s="1"/>
  <c r="G533" i="12" s="1"/>
  <c r="G431" i="12"/>
  <c r="O524" i="9"/>
  <c r="Q524" i="9" s="1"/>
  <c r="D524" i="9" s="1"/>
  <c r="D539" i="9" s="1"/>
  <c r="K407" i="5"/>
  <c r="K523" i="5" s="1"/>
  <c r="K449" i="14"/>
  <c r="K407" i="14" s="1"/>
  <c r="E407" i="5"/>
  <c r="E449" i="14"/>
  <c r="Q449" i="5"/>
  <c r="F521" i="6"/>
  <c r="E403" i="6"/>
  <c r="Q445" i="6"/>
  <c r="D545" i="5"/>
  <c r="M628" i="10"/>
  <c r="M630" i="10" s="1"/>
  <c r="M631" i="10" s="1"/>
  <c r="O628" i="10"/>
  <c r="O630" i="10" s="1"/>
  <c r="O631" i="10" s="1"/>
  <c r="J628" i="10"/>
  <c r="J630" i="10" s="1"/>
  <c r="J631" i="10" s="1"/>
  <c r="H628" i="10"/>
  <c r="H630" i="10" s="1"/>
  <c r="H631" i="10" s="1"/>
  <c r="N628" i="10"/>
  <c r="N630" i="10" s="1"/>
  <c r="N631" i="10" s="1"/>
  <c r="I628" i="10"/>
  <c r="I630" i="10" s="1"/>
  <c r="I631" i="10" s="1"/>
  <c r="P628" i="10"/>
  <c r="P630" i="10" s="1"/>
  <c r="P631" i="10" s="1"/>
  <c r="L628" i="10"/>
  <c r="L630" i="10" s="1"/>
  <c r="L631" i="10" s="1"/>
  <c r="E628" i="10"/>
  <c r="G628" i="10"/>
  <c r="G630" i="10" s="1"/>
  <c r="G631" i="10" s="1"/>
  <c r="F628" i="10"/>
  <c r="F630" i="10" s="1"/>
  <c r="F631" i="10" s="1"/>
  <c r="K628" i="10"/>
  <c r="K630" i="10" s="1"/>
  <c r="K631" i="10" s="1"/>
  <c r="F716" i="10"/>
  <c r="F718" i="10" s="1"/>
  <c r="F719" i="10" s="1"/>
  <c r="F933" i="10" s="1"/>
  <c r="P396" i="5"/>
  <c r="P438" i="14"/>
  <c r="P473" i="5"/>
  <c r="F521" i="11"/>
  <c r="F529" i="11" s="1"/>
  <c r="F531" i="11" s="1"/>
  <c r="F533" i="11" s="1"/>
  <c r="F431" i="11"/>
  <c r="F716" i="9"/>
  <c r="F718" i="9" s="1"/>
  <c r="F719" i="9" s="1"/>
  <c r="F933" i="9" s="1"/>
  <c r="E628" i="9"/>
  <c r="P628" i="9"/>
  <c r="P630" i="9" s="1"/>
  <c r="P631" i="9" s="1"/>
  <c r="I628" i="9"/>
  <c r="I630" i="9" s="1"/>
  <c r="I631" i="9" s="1"/>
  <c r="F628" i="9"/>
  <c r="F630" i="9" s="1"/>
  <c r="F631" i="9" s="1"/>
  <c r="H628" i="9"/>
  <c r="H630" i="9" s="1"/>
  <c r="H631" i="9" s="1"/>
  <c r="N628" i="9"/>
  <c r="N630" i="9" s="1"/>
  <c r="N631" i="9" s="1"/>
  <c r="J628" i="9"/>
  <c r="J630" i="9" s="1"/>
  <c r="J631" i="9" s="1"/>
  <c r="K628" i="9"/>
  <c r="K630" i="9" s="1"/>
  <c r="K631" i="9" s="1"/>
  <c r="G628" i="9"/>
  <c r="G630" i="9" s="1"/>
  <c r="G631" i="9" s="1"/>
  <c r="L628" i="9"/>
  <c r="L630" i="9" s="1"/>
  <c r="L631" i="9" s="1"/>
  <c r="O628" i="9"/>
  <c r="O630" i="9" s="1"/>
  <c r="O631" i="9" s="1"/>
  <c r="M628" i="9"/>
  <c r="M630" i="9" s="1"/>
  <c r="M631" i="9" s="1"/>
  <c r="L411" i="5"/>
  <c r="L524" i="5" s="1"/>
  <c r="L524" i="14" s="1"/>
  <c r="L453" i="14"/>
  <c r="L411" i="14" s="1"/>
  <c r="G411" i="5"/>
  <c r="G453" i="14"/>
  <c r="G411" i="14" s="1"/>
  <c r="L531" i="11"/>
  <c r="L533" i="11" s="1"/>
  <c r="E397" i="5"/>
  <c r="E439" i="14"/>
  <c r="Q439" i="5"/>
  <c r="M397" i="5"/>
  <c r="M439" i="14"/>
  <c r="M397" i="14" s="1"/>
  <c r="K412" i="5"/>
  <c r="K454" i="14"/>
  <c r="K412" i="14" s="1"/>
  <c r="F424" i="5"/>
  <c r="F527" i="5" s="1"/>
  <c r="F527" i="14" s="1"/>
  <c r="F466" i="14"/>
  <c r="F424" i="14" s="1"/>
  <c r="L521" i="6"/>
  <c r="Q421" i="10"/>
  <c r="E429" i="12"/>
  <c r="Q471" i="12"/>
  <c r="P521" i="11"/>
  <c r="O521" i="12"/>
  <c r="O529" i="12" s="1"/>
  <c r="O531" i="12" s="1"/>
  <c r="O533" i="12" s="1"/>
  <c r="O431" i="12"/>
  <c r="P424" i="5"/>
  <c r="P527" i="5" s="1"/>
  <c r="P527" i="14" s="1"/>
  <c r="P466" i="14"/>
  <c r="P424" i="14" s="1"/>
  <c r="F407" i="9"/>
  <c r="AX718" i="14"/>
  <c r="AX719" i="14" s="1"/>
  <c r="E526" i="8"/>
  <c r="Q526" i="8" s="1"/>
  <c r="D526" i="8" s="1"/>
  <c r="D541" i="8" s="1"/>
  <c r="Q420" i="8"/>
  <c r="G719" i="5"/>
  <c r="G933" i="5"/>
  <c r="G934" i="5" s="1"/>
  <c r="N416" i="5"/>
  <c r="N458" i="14"/>
  <c r="N416" i="14" s="1"/>
  <c r="F416" i="5"/>
  <c r="F458" i="14"/>
  <c r="F416" i="14" s="1"/>
  <c r="G330" i="6"/>
  <c r="O628" i="6" s="1"/>
  <c r="G220" i="6"/>
  <c r="F934" i="11"/>
  <c r="Q934" i="11" s="1"/>
  <c r="Q933" i="11"/>
  <c r="Q530" i="12"/>
  <c r="H521" i="11"/>
  <c r="H529" i="11" s="1"/>
  <c r="H531" i="11" s="1"/>
  <c r="H533" i="11" s="1"/>
  <c r="H431" i="11"/>
  <c r="O421" i="5"/>
  <c r="O463" i="14"/>
  <c r="O421" i="14" s="1"/>
  <c r="E403" i="12"/>
  <c r="Q445" i="12"/>
  <c r="H403" i="5"/>
  <c r="H522" i="5" s="1"/>
  <c r="H445" i="14"/>
  <c r="H403" i="14" s="1"/>
  <c r="I516" i="5"/>
  <c r="I481" i="14"/>
  <c r="I516" i="14" s="1"/>
  <c r="N330" i="8"/>
  <c r="N220" i="8"/>
  <c r="AS220" i="8" s="1"/>
  <c r="K473" i="11"/>
  <c r="F403" i="10"/>
  <c r="F522" i="10" s="1"/>
  <c r="K413" i="5"/>
  <c r="K455" i="14"/>
  <c r="K413" i="14" s="1"/>
  <c r="N473" i="11"/>
  <c r="AS224" i="8"/>
  <c r="K415" i="5"/>
  <c r="K457" i="14"/>
  <c r="K415" i="14" s="1"/>
  <c r="H415" i="5"/>
  <c r="H525" i="5" s="1"/>
  <c r="H525" i="14" s="1"/>
  <c r="H457" i="14"/>
  <c r="H415" i="14" s="1"/>
  <c r="P398" i="5"/>
  <c r="P440" i="14"/>
  <c r="P398" i="14" s="1"/>
  <c r="E429" i="5"/>
  <c r="Q471" i="5"/>
  <c r="J420" i="5"/>
  <c r="J462" i="14"/>
  <c r="J420" i="14" s="1"/>
  <c r="F417" i="5"/>
  <c r="F459" i="14"/>
  <c r="F417" i="14" s="1"/>
  <c r="K399" i="5"/>
  <c r="K441" i="14"/>
  <c r="K399" i="14" s="1"/>
  <c r="L473" i="12"/>
  <c r="AS222" i="6"/>
  <c r="I407" i="5"/>
  <c r="I523" i="5" s="1"/>
  <c r="I449" i="14"/>
  <c r="I407" i="14" s="1"/>
  <c r="J403" i="8"/>
  <c r="E525" i="6"/>
  <c r="Q525" i="6" s="1"/>
  <c r="D525" i="6" s="1"/>
  <c r="D540" i="6" s="1"/>
  <c r="Q415" i="6"/>
  <c r="O530" i="6"/>
  <c r="F530" i="6"/>
  <c r="H530" i="6"/>
  <c r="E530" i="6"/>
  <c r="J530" i="6"/>
  <c r="G530" i="6"/>
  <c r="L530" i="6"/>
  <c r="I530" i="6"/>
  <c r="N530" i="6"/>
  <c r="K530" i="6"/>
  <c r="P530" i="6"/>
  <c r="M530" i="6"/>
  <c r="E396" i="5"/>
  <c r="E438" i="14"/>
  <c r="Q438" i="5"/>
  <c r="E473" i="5"/>
  <c r="N396" i="5"/>
  <c r="N438" i="14"/>
  <c r="N473" i="5"/>
  <c r="Q933" i="12"/>
  <c r="F934" i="12"/>
  <c r="Q934" i="12" s="1"/>
  <c r="E525" i="10"/>
  <c r="Q525" i="10" s="1"/>
  <c r="D525" i="10" s="1"/>
  <c r="D540" i="10" s="1"/>
  <c r="Q415" i="10"/>
  <c r="J411" i="5"/>
  <c r="J453" i="14"/>
  <c r="J411" i="14" s="1"/>
  <c r="G397" i="5"/>
  <c r="G439" i="14"/>
  <c r="G397" i="14" s="1"/>
  <c r="K397" i="5"/>
  <c r="K439" i="14"/>
  <c r="K397" i="14" s="1"/>
  <c r="I412" i="5"/>
  <c r="I454" i="14"/>
  <c r="I412" i="14" s="1"/>
  <c r="E530" i="10"/>
  <c r="G530" i="10"/>
  <c r="P530" i="10"/>
  <c r="J530" i="10"/>
  <c r="I530" i="10"/>
  <c r="M530" i="10"/>
  <c r="F530" i="10"/>
  <c r="O530" i="10"/>
  <c r="L530" i="10"/>
  <c r="H530" i="10"/>
  <c r="N530" i="10"/>
  <c r="S530" i="10"/>
  <c r="K530" i="10"/>
  <c r="Q641" i="14"/>
  <c r="F473" i="12"/>
  <c r="E424" i="5"/>
  <c r="E466" i="14"/>
  <c r="Q466" i="5"/>
  <c r="N424" i="5"/>
  <c r="N527" i="5" s="1"/>
  <c r="N527" i="14" s="1"/>
  <c r="N466" i="14"/>
  <c r="N424" i="14" s="1"/>
  <c r="Q399" i="10"/>
  <c r="L416" i="5"/>
  <c r="L458" i="14"/>
  <c r="L416" i="14" s="1"/>
  <c r="N471" i="8"/>
  <c r="N429" i="8" s="1"/>
  <c r="N528" i="8" s="1"/>
  <c r="N529" i="8" s="1"/>
  <c r="J471" i="8"/>
  <c r="J429" i="8" s="1"/>
  <c r="J528" i="8" s="1"/>
  <c r="E471" i="8"/>
  <c r="L471" i="8"/>
  <c r="L429" i="8" s="1"/>
  <c r="L528" i="8" s="1"/>
  <c r="L529" i="8" s="1"/>
  <c r="P471" i="8"/>
  <c r="F471" i="8"/>
  <c r="F429" i="8" s="1"/>
  <c r="F528" i="8" s="1"/>
  <c r="G471" i="8"/>
  <c r="K471" i="8"/>
  <c r="K429" i="8" s="1"/>
  <c r="K528" i="8" s="1"/>
  <c r="H471" i="8"/>
  <c r="H429" i="8" s="1"/>
  <c r="H528" i="8" s="1"/>
  <c r="H529" i="8" s="1"/>
  <c r="I471" i="8"/>
  <c r="I429" i="8" s="1"/>
  <c r="I528" i="8" s="1"/>
  <c r="I529" i="8" s="1"/>
  <c r="M471" i="8"/>
  <c r="M429" i="8" s="1"/>
  <c r="M528" i="8" s="1"/>
  <c r="O471" i="8"/>
  <c r="G330" i="14"/>
  <c r="G220" i="14"/>
  <c r="P521" i="6"/>
  <c r="AS224" i="14"/>
  <c r="P421" i="5"/>
  <c r="P463" i="14"/>
  <c r="P421" i="14" s="1"/>
  <c r="M421" i="5"/>
  <c r="M463" i="14"/>
  <c r="M421" i="14" s="1"/>
  <c r="P403" i="5"/>
  <c r="P522" i="5" s="1"/>
  <c r="P522" i="14" s="1"/>
  <c r="P445" i="14"/>
  <c r="P403" i="14" s="1"/>
  <c r="P516" i="5"/>
  <c r="P481" i="14"/>
  <c r="P516" i="14" s="1"/>
  <c r="N330" i="6"/>
  <c r="N716" i="6" s="1"/>
  <c r="N220" i="6"/>
  <c r="H521" i="6"/>
  <c r="K521" i="11"/>
  <c r="K529" i="11" s="1"/>
  <c r="K531" i="11" s="1"/>
  <c r="K533" i="11" s="1"/>
  <c r="K431" i="11"/>
  <c r="E514" i="14"/>
  <c r="Q514" i="14" s="1"/>
  <c r="Q514" i="5"/>
  <c r="J473" i="12"/>
  <c r="E403" i="10"/>
  <c r="Q445" i="10"/>
  <c r="I413" i="5"/>
  <c r="I455" i="14"/>
  <c r="I413" i="14" s="1"/>
  <c r="N521" i="11"/>
  <c r="N529" i="11" s="1"/>
  <c r="N531" i="11" s="1"/>
  <c r="N533" i="11" s="1"/>
  <c r="N431" i="11"/>
  <c r="I415" i="5"/>
  <c r="I457" i="14"/>
  <c r="I415" i="14" s="1"/>
  <c r="E398" i="5"/>
  <c r="Q440" i="5"/>
  <c r="E440" i="14"/>
  <c r="N398" i="5"/>
  <c r="N440" i="14"/>
  <c r="N398" i="14" s="1"/>
  <c r="M473" i="12"/>
  <c r="G429" i="5"/>
  <c r="G528" i="5" s="1"/>
  <c r="O420" i="5"/>
  <c r="O462" i="14"/>
  <c r="O420" i="14" s="1"/>
  <c r="H420" i="5"/>
  <c r="H462" i="14"/>
  <c r="H420" i="14" s="1"/>
  <c r="E417" i="5"/>
  <c r="Q459" i="5"/>
  <c r="E459" i="14"/>
  <c r="P417" i="5"/>
  <c r="P459" i="14"/>
  <c r="P417" i="14" s="1"/>
  <c r="O473" i="11"/>
  <c r="I399" i="5"/>
  <c r="I441" i="14"/>
  <c r="I399" i="14" s="1"/>
  <c r="E500" i="14"/>
  <c r="Q500" i="14" s="1"/>
  <c r="Q500" i="5"/>
  <c r="L521" i="12"/>
  <c r="L529" i="12" s="1"/>
  <c r="L531" i="12" s="1"/>
  <c r="L533" i="12" s="1"/>
  <c r="L431" i="12"/>
  <c r="E509" i="14"/>
  <c r="Q509" i="14" s="1"/>
  <c r="Q509" i="5"/>
  <c r="E521" i="10"/>
  <c r="F407" i="5"/>
  <c r="F523" i="5" s="1"/>
  <c r="F449" i="14"/>
  <c r="F407" i="14" s="1"/>
  <c r="E524" i="8"/>
  <c r="Q524" i="8" s="1"/>
  <c r="D524" i="8" s="1"/>
  <c r="D539" i="8" s="1"/>
  <c r="Q411" i="8"/>
  <c r="F403" i="8"/>
  <c r="M521" i="6"/>
  <c r="E521" i="11"/>
  <c r="Q396" i="11"/>
  <c r="E521" i="12"/>
  <c r="Q396" i="12"/>
  <c r="J521" i="6"/>
  <c r="F396" i="5"/>
  <c r="F438" i="14"/>
  <c r="F473" i="5"/>
  <c r="L396" i="5"/>
  <c r="L438" i="14"/>
  <c r="L473" i="5"/>
  <c r="E527" i="11"/>
  <c r="Q527" i="11" s="1"/>
  <c r="D527" i="11" s="1"/>
  <c r="D542" i="11" s="1"/>
  <c r="K473" i="12"/>
  <c r="F411" i="5"/>
  <c r="F524" i="5" s="1"/>
  <c r="F524" i="14" s="1"/>
  <c r="F453" i="14"/>
  <c r="F411" i="14" s="1"/>
  <c r="Q530" i="11"/>
  <c r="E521" i="8"/>
  <c r="P397" i="5"/>
  <c r="P439" i="14"/>
  <c r="P397" i="14" s="1"/>
  <c r="I397" i="5"/>
  <c r="I439" i="14"/>
  <c r="I397" i="14" s="1"/>
  <c r="G412" i="5"/>
  <c r="G454" i="14"/>
  <c r="G412" i="14" s="1"/>
  <c r="F521" i="12"/>
  <c r="F529" i="12" s="1"/>
  <c r="F531" i="12" s="1"/>
  <c r="F533" i="12" s="1"/>
  <c r="F431" i="12"/>
  <c r="O424" i="5"/>
  <c r="O527" i="5" s="1"/>
  <c r="O527" i="14" s="1"/>
  <c r="O466" i="14"/>
  <c r="O424" i="14" s="1"/>
  <c r="L424" i="5"/>
  <c r="L527" i="5" s="1"/>
  <c r="L527" i="14" s="1"/>
  <c r="L466" i="14"/>
  <c r="L424" i="14" s="1"/>
  <c r="E407" i="9"/>
  <c r="Q449" i="9"/>
  <c r="Q408" i="14"/>
  <c r="E498" i="14"/>
  <c r="Q498" i="14" s="1"/>
  <c r="Q498" i="5"/>
  <c r="I521" i="11"/>
  <c r="Q397" i="12"/>
  <c r="J416" i="5"/>
  <c r="J458" i="14"/>
  <c r="J416" i="14" s="1"/>
  <c r="F716" i="8"/>
  <c r="F718" i="8" s="1"/>
  <c r="F719" i="8" s="1"/>
  <c r="F933" i="8" s="1"/>
  <c r="M628" i="8"/>
  <c r="M630" i="8" s="1"/>
  <c r="M631" i="8" s="1"/>
  <c r="O628" i="8"/>
  <c r="O630" i="8" s="1"/>
  <c r="O631" i="8" s="1"/>
  <c r="N628" i="8"/>
  <c r="N630" i="8" s="1"/>
  <c r="N631" i="8" s="1"/>
  <c r="K628" i="8"/>
  <c r="K630" i="8" s="1"/>
  <c r="K631" i="8" s="1"/>
  <c r="H628" i="8"/>
  <c r="H630" i="8" s="1"/>
  <c r="H631" i="8" s="1"/>
  <c r="G628" i="8"/>
  <c r="G630" i="8" s="1"/>
  <c r="G631" i="8" s="1"/>
  <c r="E628" i="8"/>
  <c r="P628" i="8"/>
  <c r="P630" i="8" s="1"/>
  <c r="P631" i="8" s="1"/>
  <c r="F628" i="8"/>
  <c r="F630" i="8" s="1"/>
  <c r="F631" i="8" s="1"/>
  <c r="I628" i="8"/>
  <c r="I630" i="8" s="1"/>
  <c r="I631" i="8" s="1"/>
  <c r="J628" i="8"/>
  <c r="J630" i="8" s="1"/>
  <c r="J631" i="8" s="1"/>
  <c r="L628" i="8"/>
  <c r="L630" i="8" s="1"/>
  <c r="L631" i="8" s="1"/>
  <c r="I530" i="14"/>
  <c r="N421" i="5"/>
  <c r="N463" i="14"/>
  <c r="N421" i="14" s="1"/>
  <c r="K421" i="5"/>
  <c r="K463" i="14"/>
  <c r="K421" i="14" s="1"/>
  <c r="N403" i="5"/>
  <c r="N522" i="5" s="1"/>
  <c r="N522" i="14" s="1"/>
  <c r="N445" i="14"/>
  <c r="N403" i="14" s="1"/>
  <c r="N481" i="14"/>
  <c r="N516" i="14" s="1"/>
  <c r="N516" i="5"/>
  <c r="N330" i="14"/>
  <c r="N220" i="14"/>
  <c r="BA716" i="14"/>
  <c r="AS224" i="6"/>
  <c r="BA718" i="14"/>
  <c r="BA719" i="14" s="1"/>
  <c r="J521" i="12"/>
  <c r="J529" i="12" s="1"/>
  <c r="J531" i="12" s="1"/>
  <c r="J533" i="12" s="1"/>
  <c r="J431" i="12"/>
  <c r="G403" i="10"/>
  <c r="G522" i="10" s="1"/>
  <c r="P413" i="5"/>
  <c r="P455" i="14"/>
  <c r="P413" i="14" s="1"/>
  <c r="F415" i="5"/>
  <c r="F457" i="14"/>
  <c r="F415" i="14" s="1"/>
  <c r="H398" i="5"/>
  <c r="H440" i="14"/>
  <c r="H398" i="14" s="1"/>
  <c r="L398" i="5"/>
  <c r="L440" i="14"/>
  <c r="L398" i="14" s="1"/>
  <c r="M521" i="12"/>
  <c r="M529" i="12" s="1"/>
  <c r="M531" i="12" s="1"/>
  <c r="M533" i="12" s="1"/>
  <c r="M431" i="12"/>
  <c r="P429" i="5"/>
  <c r="P528" i="5" s="1"/>
  <c r="M420" i="5"/>
  <c r="M526" i="5" s="1"/>
  <c r="M526" i="14" s="1"/>
  <c r="M462" i="14"/>
  <c r="M420" i="14" s="1"/>
  <c r="F420" i="5"/>
  <c r="F526" i="5" s="1"/>
  <c r="F526" i="14" s="1"/>
  <c r="F462" i="14"/>
  <c r="F420" i="14" s="1"/>
  <c r="G417" i="5"/>
  <c r="G459" i="14"/>
  <c r="G417" i="14" s="1"/>
  <c r="N417" i="5"/>
  <c r="N459" i="14"/>
  <c r="N417" i="14" s="1"/>
  <c r="E527" i="8"/>
  <c r="Q527" i="8" s="1"/>
  <c r="D527" i="8" s="1"/>
  <c r="D542" i="8" s="1"/>
  <c r="Q424" i="8"/>
  <c r="O521" i="11"/>
  <c r="O529" i="11" s="1"/>
  <c r="O531" i="11" s="1"/>
  <c r="O533" i="11" s="1"/>
  <c r="O431" i="11"/>
  <c r="H399" i="5"/>
  <c r="H441" i="14"/>
  <c r="H399" i="14" s="1"/>
  <c r="E526" i="12"/>
  <c r="Q526" i="12" s="1"/>
  <c r="D526" i="12" s="1"/>
  <c r="D541" i="12" s="1"/>
  <c r="Q420" i="12"/>
  <c r="G407" i="5"/>
  <c r="G523" i="5" s="1"/>
  <c r="G449" i="14"/>
  <c r="G407" i="14" s="1"/>
  <c r="K403" i="8"/>
  <c r="J473" i="11"/>
  <c r="P473" i="12"/>
  <c r="BB718" i="14"/>
  <c r="BB719" i="14" s="1"/>
  <c r="O396" i="5"/>
  <c r="O438" i="14"/>
  <c r="O473" i="5"/>
  <c r="J396" i="5"/>
  <c r="J438" i="14"/>
  <c r="J473" i="5"/>
  <c r="AS224" i="11"/>
  <c r="K521" i="12"/>
  <c r="K529" i="12" s="1"/>
  <c r="K531" i="12" s="1"/>
  <c r="K533" i="12" s="1"/>
  <c r="K431" i="12"/>
  <c r="E411" i="5"/>
  <c r="Q453" i="5"/>
  <c r="E453" i="14"/>
  <c r="AS221" i="14"/>
  <c r="N397" i="5"/>
  <c r="N439" i="14"/>
  <c r="N397" i="14" s="1"/>
  <c r="F397" i="5"/>
  <c r="F439" i="14"/>
  <c r="F397" i="14" s="1"/>
  <c r="H412" i="5"/>
  <c r="H454" i="14"/>
  <c r="H412" i="14" s="1"/>
  <c r="G27" i="17"/>
  <c r="E11" i="17"/>
  <c r="M6" i="17"/>
  <c r="M7" i="17"/>
  <c r="K10" i="17"/>
  <c r="E8" i="17"/>
  <c r="H15" i="17"/>
  <c r="L7" i="17"/>
  <c r="M11" i="17"/>
  <c r="K11" i="17"/>
  <c r="O7" i="17"/>
  <c r="K8" i="17"/>
  <c r="L11" i="17"/>
  <c r="J11" i="17"/>
  <c r="I11" i="17"/>
  <c r="E10" i="17"/>
  <c r="N27" i="17"/>
  <c r="N11" i="17"/>
  <c r="G11" i="17"/>
  <c r="N7" i="17"/>
  <c r="H6" i="17"/>
  <c r="L10" i="17"/>
  <c r="F11" i="17"/>
  <c r="H11" i="17"/>
  <c r="G9" i="17"/>
  <c r="O11" i="17"/>
  <c r="J27" i="17"/>
  <c r="O6" i="17"/>
  <c r="N524" i="5" l="1"/>
  <c r="N524" i="14" s="1"/>
  <c r="AS220" i="11"/>
  <c r="AS220" i="12"/>
  <c r="K473" i="8"/>
  <c r="N530" i="14"/>
  <c r="H526" i="5"/>
  <c r="H526" i="14" s="1"/>
  <c r="J524" i="5"/>
  <c r="J524" i="14" s="1"/>
  <c r="N473" i="8"/>
  <c r="N431" i="8"/>
  <c r="J526" i="5"/>
  <c r="J526" i="14" s="1"/>
  <c r="AS220" i="9"/>
  <c r="F525" i="5"/>
  <c r="F525" i="14" s="1"/>
  <c r="AS220" i="10"/>
  <c r="J530" i="14"/>
  <c r="Q526" i="10"/>
  <c r="D526" i="10" s="1"/>
  <c r="D541" i="10" s="1"/>
  <c r="I473" i="8"/>
  <c r="AS220" i="6"/>
  <c r="I471" i="6" s="1"/>
  <c r="G524" i="5"/>
  <c r="G524" i="14" s="1"/>
  <c r="O524" i="5"/>
  <c r="O524" i="14" s="1"/>
  <c r="AS220" i="14"/>
  <c r="M530" i="14"/>
  <c r="H530" i="14"/>
  <c r="O630" i="6"/>
  <c r="O631" i="6" s="1"/>
  <c r="O628" i="14"/>
  <c r="O630" i="14" s="1"/>
  <c r="O631" i="14" s="1"/>
  <c r="F471" i="6"/>
  <c r="J522" i="8"/>
  <c r="J529" i="8" s="1"/>
  <c r="J531" i="8" s="1"/>
  <c r="J533" i="8" s="1"/>
  <c r="J431" i="8"/>
  <c r="F523" i="9"/>
  <c r="E528" i="12"/>
  <c r="Q528" i="12" s="1"/>
  <c r="D528" i="12" s="1"/>
  <c r="D543" i="12" s="1"/>
  <c r="Q429" i="12"/>
  <c r="F934" i="9"/>
  <c r="Q934" i="9" s="1"/>
  <c r="Q933" i="9"/>
  <c r="F934" i="10"/>
  <c r="Q934" i="10" s="1"/>
  <c r="Q933" i="10"/>
  <c r="E522" i="6"/>
  <c r="Q522" i="6" s="1"/>
  <c r="D522" i="6" s="1"/>
  <c r="D537" i="6" s="1"/>
  <c r="Q403" i="6"/>
  <c r="G522" i="14"/>
  <c r="G521" i="5"/>
  <c r="G431" i="5"/>
  <c r="F718" i="6"/>
  <c r="F719" i="6" s="1"/>
  <c r="F716" i="14"/>
  <c r="F718" i="14" s="1"/>
  <c r="F719" i="14" s="1"/>
  <c r="P628" i="6"/>
  <c r="I431" i="8"/>
  <c r="E399" i="14"/>
  <c r="Q399" i="14" s="1"/>
  <c r="Q441" i="14"/>
  <c r="E523" i="11"/>
  <c r="Q523" i="11" s="1"/>
  <c r="D523" i="11" s="1"/>
  <c r="D538" i="11" s="1"/>
  <c r="Q407" i="11"/>
  <c r="K521" i="5"/>
  <c r="K431" i="5"/>
  <c r="N525" i="5"/>
  <c r="N525" i="14" s="1"/>
  <c r="I531" i="8"/>
  <c r="I533" i="8" s="1"/>
  <c r="J529" i="11"/>
  <c r="J531" i="11" s="1"/>
  <c r="J533" i="11" s="1"/>
  <c r="Q462" i="14"/>
  <c r="E420" i="14"/>
  <c r="Q420" i="14" s="1"/>
  <c r="G523" i="9"/>
  <c r="J628" i="6"/>
  <c r="M628" i="6"/>
  <c r="I523" i="9"/>
  <c r="I523" i="14" s="1"/>
  <c r="Q530" i="9"/>
  <c r="H524" i="5"/>
  <c r="H524" i="14" s="1"/>
  <c r="E421" i="14"/>
  <c r="Q421" i="14" s="1"/>
  <c r="Q463" i="14"/>
  <c r="E526" i="5"/>
  <c r="Q420" i="5"/>
  <c r="L522" i="10"/>
  <c r="F521" i="5"/>
  <c r="F431" i="5"/>
  <c r="AS431" i="12"/>
  <c r="Q459" i="14"/>
  <c r="E417" i="14"/>
  <c r="Q417" i="14" s="1"/>
  <c r="E522" i="10"/>
  <c r="Q403" i="10"/>
  <c r="P429" i="8"/>
  <c r="P473" i="8"/>
  <c r="N396" i="14"/>
  <c r="I471" i="9"/>
  <c r="K471" i="9"/>
  <c r="M471" i="9"/>
  <c r="O471" i="9"/>
  <c r="G471" i="9"/>
  <c r="H471" i="9"/>
  <c r="J471" i="9"/>
  <c r="L471" i="9"/>
  <c r="N471" i="9"/>
  <c r="P471" i="9"/>
  <c r="E471" i="9"/>
  <c r="F471" i="9"/>
  <c r="F471" i="10"/>
  <c r="I471" i="10"/>
  <c r="K471" i="10"/>
  <c r="M471" i="10"/>
  <c r="O471" i="10"/>
  <c r="G471" i="10"/>
  <c r="H471" i="10"/>
  <c r="J471" i="10"/>
  <c r="L471" i="10"/>
  <c r="N471" i="10"/>
  <c r="P471" i="10"/>
  <c r="E471" i="10"/>
  <c r="N526" i="5"/>
  <c r="N526" i="14" s="1"/>
  <c r="E628" i="6"/>
  <c r="L628" i="6"/>
  <c r="Q399" i="5"/>
  <c r="Q458" i="14"/>
  <c r="E416" i="14"/>
  <c r="Q416" i="14" s="1"/>
  <c r="M522" i="10"/>
  <c r="Q481" i="14"/>
  <c r="E516" i="14"/>
  <c r="H396" i="14"/>
  <c r="L431" i="8"/>
  <c r="P429" i="11"/>
  <c r="P473" i="11"/>
  <c r="H431" i="8"/>
  <c r="F522" i="8"/>
  <c r="F529" i="8" s="1"/>
  <c r="F531" i="8" s="1"/>
  <c r="F533" i="8" s="1"/>
  <c r="F431" i="8"/>
  <c r="Q530" i="6"/>
  <c r="E528" i="5"/>
  <c r="Q429" i="5"/>
  <c r="J396" i="14"/>
  <c r="Q933" i="8"/>
  <c r="F934" i="8"/>
  <c r="Q934" i="8" s="1"/>
  <c r="Q521" i="8"/>
  <c r="D521" i="8" s="1"/>
  <c r="D536" i="8" s="1"/>
  <c r="I525" i="5"/>
  <c r="I525" i="14" s="1"/>
  <c r="O429" i="8"/>
  <c r="O473" i="8"/>
  <c r="N521" i="5"/>
  <c r="N431" i="5"/>
  <c r="F530" i="14"/>
  <c r="H473" i="8"/>
  <c r="J525" i="5"/>
  <c r="J525" i="14" s="1"/>
  <c r="K628" i="6"/>
  <c r="I628" i="6"/>
  <c r="P526" i="5"/>
  <c r="P526" i="14" s="1"/>
  <c r="L525" i="5"/>
  <c r="L525" i="14" s="1"/>
  <c r="N531" i="8"/>
  <c r="N533" i="8" s="1"/>
  <c r="Q421" i="5"/>
  <c r="J523" i="9"/>
  <c r="J523" i="14" s="1"/>
  <c r="Q454" i="14"/>
  <c r="E412" i="14"/>
  <c r="Q412" i="14" s="1"/>
  <c r="H521" i="5"/>
  <c r="H431" i="5"/>
  <c r="K526" i="5"/>
  <c r="K526" i="14" s="1"/>
  <c r="O522" i="10"/>
  <c r="E530" i="14"/>
  <c r="G523" i="14"/>
  <c r="F396" i="14"/>
  <c r="G429" i="8"/>
  <c r="G473" i="8"/>
  <c r="D930" i="12"/>
  <c r="D934" i="12"/>
  <c r="J521" i="5"/>
  <c r="J431" i="5"/>
  <c r="Q628" i="8"/>
  <c r="D591" i="8" s="1"/>
  <c r="E630" i="8"/>
  <c r="E631" i="8" s="1"/>
  <c r="Q521" i="11"/>
  <c r="D521" i="11" s="1"/>
  <c r="D536" i="11" s="1"/>
  <c r="F523" i="14"/>
  <c r="Q417" i="5"/>
  <c r="E429" i="8"/>
  <c r="Q471" i="8"/>
  <c r="Q439" i="14"/>
  <c r="E397" i="14"/>
  <c r="Q397" i="14" s="1"/>
  <c r="Q628" i="10"/>
  <c r="D591" i="10" s="1"/>
  <c r="E630" i="10"/>
  <c r="E631" i="10" s="1"/>
  <c r="G525" i="5"/>
  <c r="G525" i="14" s="1"/>
  <c r="H628" i="6"/>
  <c r="N628" i="6"/>
  <c r="I396" i="14"/>
  <c r="F934" i="5"/>
  <c r="Q934" i="5" s="1"/>
  <c r="Q933" i="5"/>
  <c r="Q457" i="14"/>
  <c r="E415" i="14"/>
  <c r="Q415" i="14" s="1"/>
  <c r="Q416" i="5"/>
  <c r="G526" i="5"/>
  <c r="G526" i="14" s="1"/>
  <c r="E413" i="14"/>
  <c r="Q413" i="14" s="1"/>
  <c r="Q455" i="14"/>
  <c r="L531" i="8"/>
  <c r="L533" i="8" s="1"/>
  <c r="E523" i="10"/>
  <c r="Q523" i="10" s="1"/>
  <c r="D523" i="10" s="1"/>
  <c r="D538" i="10" s="1"/>
  <c r="Q407" i="10"/>
  <c r="Q412" i="5"/>
  <c r="E429" i="11"/>
  <c r="Q471" i="11"/>
  <c r="L523" i="9"/>
  <c r="O530" i="14"/>
  <c r="Q453" i="14"/>
  <c r="E411" i="14"/>
  <c r="Q411" i="14" s="1"/>
  <c r="E524" i="5"/>
  <c r="Q411" i="5"/>
  <c r="O396" i="14"/>
  <c r="E523" i="9"/>
  <c r="Q407" i="9"/>
  <c r="L396" i="14"/>
  <c r="Q521" i="10"/>
  <c r="D521" i="10" s="1"/>
  <c r="D536" i="10" s="1"/>
  <c r="N718" i="6"/>
  <c r="N719" i="6" s="1"/>
  <c r="N716" i="14"/>
  <c r="N718" i="14" s="1"/>
  <c r="N719" i="14" s="1"/>
  <c r="K530" i="14"/>
  <c r="Q397" i="5"/>
  <c r="P396" i="14"/>
  <c r="Q449" i="14"/>
  <c r="E407" i="14"/>
  <c r="Q407" i="14" s="1"/>
  <c r="E522" i="11"/>
  <c r="Q522" i="11" s="1"/>
  <c r="D522" i="11" s="1"/>
  <c r="D537" i="11" s="1"/>
  <c r="Q403" i="11"/>
  <c r="M473" i="8"/>
  <c r="O525" i="5"/>
  <c r="O525" i="14" s="1"/>
  <c r="E403" i="14"/>
  <c r="Q403" i="14" s="1"/>
  <c r="Q445" i="14"/>
  <c r="K524" i="5"/>
  <c r="K524" i="14" s="1"/>
  <c r="I521" i="5"/>
  <c r="I431" i="5"/>
  <c r="H523" i="9"/>
  <c r="H523" i="14" s="1"/>
  <c r="E473" i="8"/>
  <c r="J522" i="14"/>
  <c r="L530" i="14"/>
  <c r="M396" i="14"/>
  <c r="P525" i="5"/>
  <c r="P525" i="14" s="1"/>
  <c r="G429" i="11"/>
  <c r="G473" i="11"/>
  <c r="O526" i="5"/>
  <c r="O526" i="14" s="1"/>
  <c r="J674" i="6"/>
  <c r="I582" i="6"/>
  <c r="M674" i="6"/>
  <c r="P582" i="6"/>
  <c r="P674" i="6"/>
  <c r="O674" i="6"/>
  <c r="N582" i="6"/>
  <c r="K582" i="6"/>
  <c r="H674" i="6"/>
  <c r="J582" i="6"/>
  <c r="L582" i="6"/>
  <c r="L674" i="6"/>
  <c r="N674" i="6"/>
  <c r="F674" i="6"/>
  <c r="E582" i="6"/>
  <c r="G582" i="6"/>
  <c r="E674" i="6"/>
  <c r="H582" i="6"/>
  <c r="K674" i="6"/>
  <c r="M582" i="6"/>
  <c r="O582" i="6"/>
  <c r="G674" i="6"/>
  <c r="I674" i="6"/>
  <c r="F582" i="6"/>
  <c r="G716" i="6"/>
  <c r="O521" i="5"/>
  <c r="O431" i="5"/>
  <c r="K522" i="8"/>
  <c r="K529" i="8" s="1"/>
  <c r="K531" i="8" s="1"/>
  <c r="K533" i="8" s="1"/>
  <c r="K431" i="8"/>
  <c r="L521" i="5"/>
  <c r="L431" i="5"/>
  <c r="E431" i="12"/>
  <c r="Q466" i="14"/>
  <c r="E424" i="14"/>
  <c r="Q424" i="14" s="1"/>
  <c r="Q438" i="14"/>
  <c r="E396" i="14"/>
  <c r="K525" i="5"/>
  <c r="K525" i="14" s="1"/>
  <c r="E522" i="12"/>
  <c r="Q522" i="12" s="1"/>
  <c r="D522" i="12" s="1"/>
  <c r="D537" i="12" s="1"/>
  <c r="Q403" i="12"/>
  <c r="D930" i="11"/>
  <c r="D934" i="11"/>
  <c r="P521" i="5"/>
  <c r="P431" i="5"/>
  <c r="E523" i="5"/>
  <c r="Q407" i="5"/>
  <c r="M525" i="5"/>
  <c r="M525" i="14" s="1"/>
  <c r="M522" i="8"/>
  <c r="M529" i="8" s="1"/>
  <c r="M531" i="8" s="1"/>
  <c r="M533" i="8" s="1"/>
  <c r="M431" i="8"/>
  <c r="F628" i="6"/>
  <c r="L473" i="8"/>
  <c r="E525" i="5"/>
  <c r="Q415" i="5"/>
  <c r="I526" i="5"/>
  <c r="I526" i="14" s="1"/>
  <c r="Q413" i="5"/>
  <c r="H531" i="8"/>
  <c r="H533" i="8" s="1"/>
  <c r="M521" i="5"/>
  <c r="M431" i="5"/>
  <c r="I429" i="11"/>
  <c r="I473" i="11"/>
  <c r="Q398" i="5"/>
  <c r="Q521" i="12"/>
  <c r="D521" i="12" s="1"/>
  <c r="D536" i="12" s="1"/>
  <c r="F473" i="8"/>
  <c r="Q440" i="14"/>
  <c r="E398" i="14"/>
  <c r="Q398" i="14" s="1"/>
  <c r="E527" i="5"/>
  <c r="Q424" i="5"/>
  <c r="Q530" i="10"/>
  <c r="E521" i="5"/>
  <c r="Q396" i="5"/>
  <c r="E431" i="5"/>
  <c r="J473" i="8"/>
  <c r="Q628" i="9"/>
  <c r="D591" i="9" s="1"/>
  <c r="E630" i="9"/>
  <c r="E631" i="9" s="1"/>
  <c r="H522" i="10"/>
  <c r="P530" i="14"/>
  <c r="I524" i="5"/>
  <c r="I524" i="14" s="1"/>
  <c r="G396" i="14"/>
  <c r="G628" i="6"/>
  <c r="E522" i="5"/>
  <c r="Q403" i="5"/>
  <c r="P524" i="5"/>
  <c r="P524" i="14" s="1"/>
  <c r="G530" i="14"/>
  <c r="K523" i="9"/>
  <c r="M524" i="5"/>
  <c r="M524" i="14" s="1"/>
  <c r="K396" i="14"/>
  <c r="E522" i="8"/>
  <c r="Q403" i="8"/>
  <c r="Q530" i="8"/>
  <c r="O522" i="14"/>
  <c r="J431" i="11"/>
  <c r="M429" i="11"/>
  <c r="M473" i="11"/>
  <c r="L522" i="14"/>
  <c r="Q521" i="6"/>
  <c r="D521" i="6" s="1"/>
  <c r="D536" i="6" s="1"/>
  <c r="M8" i="17"/>
  <c r="J8" i="17"/>
  <c r="J15" i="17"/>
  <c r="E9" i="17"/>
  <c r="J10" i="17"/>
  <c r="K15" i="17"/>
  <c r="F6" i="17"/>
  <c r="O8" i="17"/>
  <c r="I7" i="17"/>
  <c r="M10" i="17"/>
  <c r="F8" i="17"/>
  <c r="E15" i="17"/>
  <c r="K9" i="17"/>
  <c r="N8" i="17"/>
  <c r="O10" i="17"/>
  <c r="F9" i="17"/>
  <c r="I15" i="17"/>
  <c r="H10" i="17"/>
  <c r="H8" i="17"/>
  <c r="M9" i="17"/>
  <c r="H7" i="17"/>
  <c r="H9" i="17"/>
  <c r="F7" i="17"/>
  <c r="I6" i="17"/>
  <c r="J9" i="17"/>
  <c r="M15" i="17"/>
  <c r="L15" i="17"/>
  <c r="N10" i="17"/>
  <c r="D15" i="17"/>
  <c r="K6" i="17"/>
  <c r="O9" i="17"/>
  <c r="G7" i="17"/>
  <c r="F15" i="17"/>
  <c r="N6" i="17"/>
  <c r="G8" i="17"/>
  <c r="O15" i="17"/>
  <c r="G10" i="17"/>
  <c r="G15" i="17"/>
  <c r="E7" i="17"/>
  <c r="N9" i="17"/>
  <c r="I9" i="17"/>
  <c r="L9" i="17"/>
  <c r="I8" i="17"/>
  <c r="F10" i="17"/>
  <c r="N15" i="17"/>
  <c r="I10" i="17"/>
  <c r="L8" i="17"/>
  <c r="P471" i="6" l="1"/>
  <c r="K471" i="6"/>
  <c r="K471" i="14" s="1"/>
  <c r="N471" i="6"/>
  <c r="N471" i="14" s="1"/>
  <c r="J471" i="6"/>
  <c r="J429" i="6" s="1"/>
  <c r="O471" i="6"/>
  <c r="O471" i="14" s="1"/>
  <c r="G471" i="6"/>
  <c r="G429" i="6" s="1"/>
  <c r="F522" i="14"/>
  <c r="E471" i="6"/>
  <c r="L471" i="6"/>
  <c r="L429" i="6" s="1"/>
  <c r="M471" i="6"/>
  <c r="M473" i="6" s="1"/>
  <c r="H471" i="6"/>
  <c r="H471" i="14" s="1"/>
  <c r="C15" i="17"/>
  <c r="E522" i="14"/>
  <c r="Q522" i="5"/>
  <c r="D522" i="5" s="1"/>
  <c r="D537" i="5" s="1"/>
  <c r="E525" i="14"/>
  <c r="Q525" i="5"/>
  <c r="D525" i="5" s="1"/>
  <c r="D540" i="5" s="1"/>
  <c r="Q628" i="6"/>
  <c r="D591" i="6" s="1"/>
  <c r="E630" i="6"/>
  <c r="E631" i="6" s="1"/>
  <c r="E628" i="14"/>
  <c r="P429" i="9"/>
  <c r="P473" i="9"/>
  <c r="K429" i="9"/>
  <c r="K473" i="9"/>
  <c r="Q522" i="10"/>
  <c r="D522" i="10" s="1"/>
  <c r="D537" i="10" s="1"/>
  <c r="J630" i="6"/>
  <c r="J631" i="6" s="1"/>
  <c r="J628" i="14"/>
  <c r="J630" i="14" s="1"/>
  <c r="J631" i="14" s="1"/>
  <c r="N429" i="6"/>
  <c r="L529" i="5"/>
  <c r="L531" i="5" s="1"/>
  <c r="L533" i="5" s="1"/>
  <c r="L521" i="14"/>
  <c r="O584" i="6"/>
  <c r="O585" i="6" s="1"/>
  <c r="O582" i="14"/>
  <c r="O584" i="14" s="1"/>
  <c r="O585" i="14" s="1"/>
  <c r="P584" i="6"/>
  <c r="P585" i="6" s="1"/>
  <c r="P582" i="14"/>
  <c r="P584" i="14" s="1"/>
  <c r="P585" i="14" s="1"/>
  <c r="G630" i="6"/>
  <c r="G631" i="6" s="1"/>
  <c r="G628" i="14"/>
  <c r="G630" i="14" s="1"/>
  <c r="G631" i="14" s="1"/>
  <c r="M529" i="5"/>
  <c r="M531" i="5" s="1"/>
  <c r="M533" i="5" s="1"/>
  <c r="M521" i="14"/>
  <c r="E523" i="14"/>
  <c r="Q523" i="5"/>
  <c r="D523" i="5" s="1"/>
  <c r="D538" i="5" s="1"/>
  <c r="K676" i="6"/>
  <c r="K674" i="14"/>
  <c r="K676" i="14" s="1"/>
  <c r="L584" i="6"/>
  <c r="L585" i="6" s="1"/>
  <c r="L582" i="14"/>
  <c r="L584" i="14" s="1"/>
  <c r="L585" i="14" s="1"/>
  <c r="M676" i="6"/>
  <c r="M674" i="14"/>
  <c r="M676" i="14" s="1"/>
  <c r="D930" i="5"/>
  <c r="D934" i="5"/>
  <c r="O429" i="10"/>
  <c r="O473" i="10"/>
  <c r="N429" i="9"/>
  <c r="N473" i="9"/>
  <c r="I429" i="9"/>
  <c r="I473" i="9"/>
  <c r="E526" i="14"/>
  <c r="Q526" i="5"/>
  <c r="D526" i="5" s="1"/>
  <c r="D541" i="5" s="1"/>
  <c r="G521" i="14"/>
  <c r="G529" i="5"/>
  <c r="G531" i="5" s="1"/>
  <c r="G533" i="5" s="1"/>
  <c r="D930" i="9"/>
  <c r="D934" i="9"/>
  <c r="E429" i="6"/>
  <c r="E473" i="6"/>
  <c r="L473" i="6"/>
  <c r="L676" i="6"/>
  <c r="L674" i="14"/>
  <c r="L676" i="14" s="1"/>
  <c r="H529" i="5"/>
  <c r="H531" i="5" s="1"/>
  <c r="H533" i="5" s="1"/>
  <c r="H521" i="14"/>
  <c r="N521" i="14"/>
  <c r="N529" i="5"/>
  <c r="N531" i="5" s="1"/>
  <c r="N533" i="5" s="1"/>
  <c r="Q528" i="5"/>
  <c r="D528" i="5" s="1"/>
  <c r="D543" i="5" s="1"/>
  <c r="G429" i="10"/>
  <c r="G473" i="10"/>
  <c r="E529" i="12"/>
  <c r="O521" i="14"/>
  <c r="O529" i="5"/>
  <c r="O531" i="5" s="1"/>
  <c r="O533" i="5" s="1"/>
  <c r="H584" i="6"/>
  <c r="H585" i="6" s="1"/>
  <c r="H582" i="14"/>
  <c r="H584" i="14" s="1"/>
  <c r="H585" i="14" s="1"/>
  <c r="J584" i="6"/>
  <c r="J585" i="6" s="1"/>
  <c r="J582" i="14"/>
  <c r="J584" i="14" s="1"/>
  <c r="J585" i="14" s="1"/>
  <c r="I584" i="6"/>
  <c r="I585" i="6" s="1"/>
  <c r="I582" i="14"/>
  <c r="I584" i="14" s="1"/>
  <c r="I585" i="14" s="1"/>
  <c r="E528" i="8"/>
  <c r="Q429" i="8"/>
  <c r="E431" i="8"/>
  <c r="J521" i="14"/>
  <c r="J529" i="5"/>
  <c r="J531" i="5" s="1"/>
  <c r="J533" i="5" s="1"/>
  <c r="E429" i="10"/>
  <c r="Q471" i="10"/>
  <c r="E473" i="10"/>
  <c r="M429" i="10"/>
  <c r="M473" i="10"/>
  <c r="L429" i="9"/>
  <c r="L473" i="9"/>
  <c r="O429" i="6"/>
  <c r="E529" i="5"/>
  <c r="E521" i="14"/>
  <c r="Q521" i="5"/>
  <c r="D521" i="5" s="1"/>
  <c r="D536" i="5" s="1"/>
  <c r="I528" i="11"/>
  <c r="I529" i="11" s="1"/>
  <c r="I531" i="11" s="1"/>
  <c r="I533" i="11" s="1"/>
  <c r="I431" i="11"/>
  <c r="M584" i="6"/>
  <c r="M585" i="6" s="1"/>
  <c r="M582" i="14"/>
  <c r="M584" i="14" s="1"/>
  <c r="M585" i="14" s="1"/>
  <c r="M528" i="11"/>
  <c r="M529" i="11" s="1"/>
  <c r="M531" i="11" s="1"/>
  <c r="M533" i="11" s="1"/>
  <c r="M431" i="11"/>
  <c r="G718" i="6"/>
  <c r="F933" i="6" s="1"/>
  <c r="G716" i="14"/>
  <c r="G718" i="14" s="1"/>
  <c r="Q674" i="6"/>
  <c r="D637" i="6" s="1"/>
  <c r="E676" i="6"/>
  <c r="E674" i="14"/>
  <c r="H676" i="6"/>
  <c r="H674" i="14"/>
  <c r="H676" i="14" s="1"/>
  <c r="J676" i="6"/>
  <c r="J674" i="14"/>
  <c r="J676" i="14" s="1"/>
  <c r="Q530" i="14"/>
  <c r="D930" i="8"/>
  <c r="D934" i="8"/>
  <c r="P429" i="10"/>
  <c r="P473" i="10"/>
  <c r="K429" i="10"/>
  <c r="K473" i="10"/>
  <c r="J429" i="9"/>
  <c r="J473" i="9"/>
  <c r="P528" i="8"/>
  <c r="P529" i="8" s="1"/>
  <c r="P531" i="8" s="1"/>
  <c r="P533" i="8" s="1"/>
  <c r="P431" i="8"/>
  <c r="F630" i="6"/>
  <c r="F631" i="6" s="1"/>
  <c r="F628" i="14"/>
  <c r="F630" i="14" s="1"/>
  <c r="F631" i="14" s="1"/>
  <c r="P529" i="5"/>
  <c r="P531" i="5" s="1"/>
  <c r="P533" i="5" s="1"/>
  <c r="P521" i="14"/>
  <c r="Q396" i="14"/>
  <c r="Q522" i="8"/>
  <c r="D522" i="8" s="1"/>
  <c r="D537" i="8" s="1"/>
  <c r="M522" i="14"/>
  <c r="E527" i="14"/>
  <c r="Q527" i="5"/>
  <c r="D527" i="5" s="1"/>
  <c r="D542" i="5" s="1"/>
  <c r="F584" i="6"/>
  <c r="F585" i="6" s="1"/>
  <c r="F582" i="14"/>
  <c r="F584" i="14" s="1"/>
  <c r="F585" i="14" s="1"/>
  <c r="G584" i="6"/>
  <c r="G585" i="6" s="1"/>
  <c r="G582" i="14"/>
  <c r="G584" i="14" s="1"/>
  <c r="G585" i="14" s="1"/>
  <c r="K584" i="6"/>
  <c r="K585" i="6" s="1"/>
  <c r="K582" i="14"/>
  <c r="K584" i="14" s="1"/>
  <c r="K585" i="14" s="1"/>
  <c r="E524" i="14"/>
  <c r="Q524" i="5"/>
  <c r="D524" i="5" s="1"/>
  <c r="D539" i="5" s="1"/>
  <c r="O528" i="8"/>
  <c r="O529" i="8" s="1"/>
  <c r="O531" i="8" s="1"/>
  <c r="O533" i="8" s="1"/>
  <c r="O431" i="8"/>
  <c r="N429" i="10"/>
  <c r="N473" i="10"/>
  <c r="I429" i="10"/>
  <c r="I473" i="10"/>
  <c r="H429" i="9"/>
  <c r="H473" i="9"/>
  <c r="AS431" i="5"/>
  <c r="K523" i="14"/>
  <c r="F429" i="6"/>
  <c r="F473" i="6"/>
  <c r="F471" i="14"/>
  <c r="I676" i="6"/>
  <c r="I674" i="14"/>
  <c r="I676" i="14" s="1"/>
  <c r="Q582" i="6"/>
  <c r="D545" i="6" s="1"/>
  <c r="E584" i="6"/>
  <c r="E585" i="6" s="1"/>
  <c r="E582" i="14"/>
  <c r="N584" i="6"/>
  <c r="N585" i="6" s="1"/>
  <c r="N582" i="14"/>
  <c r="N584" i="14" s="1"/>
  <c r="N585" i="14" s="1"/>
  <c r="E528" i="11"/>
  <c r="E529" i="11" s="1"/>
  <c r="Q429" i="11"/>
  <c r="E431" i="11"/>
  <c r="N630" i="6"/>
  <c r="N631" i="6" s="1"/>
  <c r="N628" i="14"/>
  <c r="N630" i="14" s="1"/>
  <c r="N631" i="14" s="1"/>
  <c r="L429" i="10"/>
  <c r="L473" i="10"/>
  <c r="F429" i="10"/>
  <c r="F473" i="10"/>
  <c r="G429" i="9"/>
  <c r="G473" i="9"/>
  <c r="F521" i="14"/>
  <c r="F529" i="5"/>
  <c r="F531" i="5" s="1"/>
  <c r="F533" i="5" s="1"/>
  <c r="K521" i="14"/>
  <c r="K529" i="5"/>
  <c r="K531" i="5" s="1"/>
  <c r="K533" i="5" s="1"/>
  <c r="P630" i="6"/>
  <c r="P631" i="6" s="1"/>
  <c r="P628" i="14"/>
  <c r="P630" i="14" s="1"/>
  <c r="P631" i="14" s="1"/>
  <c r="I429" i="6"/>
  <c r="I473" i="6"/>
  <c r="I471" i="14"/>
  <c r="G676" i="6"/>
  <c r="G674" i="14"/>
  <c r="G676" i="14" s="1"/>
  <c r="F676" i="6"/>
  <c r="F674" i="14"/>
  <c r="F676" i="14" s="1"/>
  <c r="O676" i="6"/>
  <c r="O674" i="14"/>
  <c r="O676" i="14" s="1"/>
  <c r="H630" i="6"/>
  <c r="H631" i="6" s="1"/>
  <c r="H628" i="14"/>
  <c r="H630" i="14" s="1"/>
  <c r="H631" i="14" s="1"/>
  <c r="H522" i="14"/>
  <c r="G528" i="8"/>
  <c r="G529" i="8" s="1"/>
  <c r="G531" i="8" s="1"/>
  <c r="G533" i="8" s="1"/>
  <c r="G431" i="8"/>
  <c r="I630" i="6"/>
  <c r="I631" i="6" s="1"/>
  <c r="I628" i="14"/>
  <c r="I630" i="14" s="1"/>
  <c r="I631" i="14" s="1"/>
  <c r="L523" i="14"/>
  <c r="J429" i="10"/>
  <c r="J473" i="10"/>
  <c r="F429" i="9"/>
  <c r="F473" i="9"/>
  <c r="O429" i="9"/>
  <c r="O473" i="9"/>
  <c r="K522" i="14"/>
  <c r="G473" i="6"/>
  <c r="G471" i="14"/>
  <c r="N676" i="6"/>
  <c r="N674" i="14"/>
  <c r="N676" i="14" s="1"/>
  <c r="P676" i="6"/>
  <c r="P674" i="14"/>
  <c r="P676" i="14" s="1"/>
  <c r="G528" i="11"/>
  <c r="G529" i="11" s="1"/>
  <c r="G531" i="11" s="1"/>
  <c r="G533" i="11" s="1"/>
  <c r="G431" i="11"/>
  <c r="I529" i="5"/>
  <c r="I531" i="5" s="1"/>
  <c r="I533" i="5" s="1"/>
  <c r="I521" i="14"/>
  <c r="Q523" i="9"/>
  <c r="D523" i="9" s="1"/>
  <c r="D538" i="9" s="1"/>
  <c r="K630" i="6"/>
  <c r="K631" i="6" s="1"/>
  <c r="K628" i="14"/>
  <c r="K630" i="14" s="1"/>
  <c r="K631" i="14" s="1"/>
  <c r="P528" i="11"/>
  <c r="P529" i="11" s="1"/>
  <c r="P531" i="11" s="1"/>
  <c r="P533" i="11" s="1"/>
  <c r="P431" i="11"/>
  <c r="L630" i="6"/>
  <c r="L631" i="6" s="1"/>
  <c r="L628" i="14"/>
  <c r="L630" i="14" s="1"/>
  <c r="L631" i="14" s="1"/>
  <c r="H429" i="10"/>
  <c r="H473" i="10"/>
  <c r="E429" i="9"/>
  <c r="Q471" i="9"/>
  <c r="E473" i="9"/>
  <c r="M429" i="9"/>
  <c r="M473" i="9"/>
  <c r="M630" i="6"/>
  <c r="M631" i="6" s="1"/>
  <c r="M628" i="14"/>
  <c r="M630" i="14" s="1"/>
  <c r="M631" i="14" s="1"/>
  <c r="D930" i="10"/>
  <c r="D934" i="10"/>
  <c r="P429" i="6"/>
  <c r="P473" i="6"/>
  <c r="P471" i="14"/>
  <c r="J6" i="17"/>
  <c r="D5" i="17"/>
  <c r="K5" i="17"/>
  <c r="D10" i="17"/>
  <c r="J5" i="17"/>
  <c r="I5" i="17"/>
  <c r="M5" i="17"/>
  <c r="D7" i="17"/>
  <c r="D8" i="17"/>
  <c r="D9" i="17"/>
  <c r="E6" i="17"/>
  <c r="G6" i="17"/>
  <c r="L6" i="17"/>
  <c r="F5" i="17"/>
  <c r="O5" i="17"/>
  <c r="D6" i="17"/>
  <c r="D11" i="17"/>
  <c r="J7" i="17"/>
  <c r="L5" i="17"/>
  <c r="E5" i="17"/>
  <c r="G5" i="17"/>
  <c r="H5" i="17"/>
  <c r="K7" i="17"/>
  <c r="N5" i="17"/>
  <c r="K473" i="6" l="1"/>
  <c r="K429" i="6"/>
  <c r="K528" i="6" s="1"/>
  <c r="M429" i="6"/>
  <c r="H429" i="6"/>
  <c r="J473" i="6"/>
  <c r="M471" i="14"/>
  <c r="M429" i="14" s="1"/>
  <c r="M431" i="14" s="1"/>
  <c r="O473" i="6"/>
  <c r="L471" i="14"/>
  <c r="L473" i="14" s="1"/>
  <c r="Q471" i="6"/>
  <c r="H473" i="6"/>
  <c r="N473" i="6"/>
  <c r="E471" i="14"/>
  <c r="J471" i="14"/>
  <c r="AS431" i="8"/>
  <c r="Q528" i="8"/>
  <c r="D528" i="8" s="1"/>
  <c r="D543" i="8" s="1"/>
  <c r="AS431" i="11"/>
  <c r="M528" i="10"/>
  <c r="M529" i="10" s="1"/>
  <c r="M531" i="10" s="1"/>
  <c r="M533" i="10" s="1"/>
  <c r="M431" i="10"/>
  <c r="E528" i="6"/>
  <c r="E431" i="6"/>
  <c r="I528" i="9"/>
  <c r="I529" i="9" s="1"/>
  <c r="I531" i="9" s="1"/>
  <c r="I533" i="9" s="1"/>
  <c r="I431" i="9"/>
  <c r="Q523" i="14"/>
  <c r="D523" i="14" s="1"/>
  <c r="P429" i="14"/>
  <c r="P431" i="14" s="1"/>
  <c r="P473" i="14"/>
  <c r="G528" i="9"/>
  <c r="G529" i="9" s="1"/>
  <c r="G531" i="9" s="1"/>
  <c r="G533" i="9" s="1"/>
  <c r="G431" i="9"/>
  <c r="N528" i="10"/>
  <c r="N529" i="10" s="1"/>
  <c r="N531" i="10" s="1"/>
  <c r="N533" i="10" s="1"/>
  <c r="N431" i="10"/>
  <c r="P528" i="10"/>
  <c r="P529" i="10" s="1"/>
  <c r="P531" i="10" s="1"/>
  <c r="P533" i="10" s="1"/>
  <c r="P431" i="10"/>
  <c r="J528" i="6"/>
  <c r="J431" i="6"/>
  <c r="Q525" i="14"/>
  <c r="D525" i="14" s="1"/>
  <c r="H528" i="10"/>
  <c r="H529" i="10" s="1"/>
  <c r="H531" i="10" s="1"/>
  <c r="H533" i="10" s="1"/>
  <c r="H431" i="10"/>
  <c r="N528" i="9"/>
  <c r="N529" i="9" s="1"/>
  <c r="N531" i="9" s="1"/>
  <c r="N533" i="9" s="1"/>
  <c r="N431" i="9"/>
  <c r="K528" i="9"/>
  <c r="K529" i="9" s="1"/>
  <c r="K531" i="9" s="1"/>
  <c r="K533" i="9" s="1"/>
  <c r="K431" i="9"/>
  <c r="O528" i="9"/>
  <c r="O529" i="9" s="1"/>
  <c r="O531" i="9" s="1"/>
  <c r="O533" i="9" s="1"/>
  <c r="O431" i="9"/>
  <c r="Q527" i="14"/>
  <c r="D527" i="14" s="1"/>
  <c r="O429" i="14"/>
  <c r="O431" i="14" s="1"/>
  <c r="O473" i="14"/>
  <c r="L429" i="14"/>
  <c r="L431" i="14" s="1"/>
  <c r="P528" i="6"/>
  <c r="P431" i="6"/>
  <c r="M528" i="9"/>
  <c r="M529" i="9" s="1"/>
  <c r="M531" i="9" s="1"/>
  <c r="M533" i="9" s="1"/>
  <c r="M431" i="9"/>
  <c r="F528" i="10"/>
  <c r="F529" i="10" s="1"/>
  <c r="F531" i="10" s="1"/>
  <c r="F533" i="10" s="1"/>
  <c r="F431" i="10"/>
  <c r="H429" i="14"/>
  <c r="H431" i="14" s="1"/>
  <c r="H473" i="14"/>
  <c r="G933" i="6"/>
  <c r="G934" i="6" s="1"/>
  <c r="G719" i="6"/>
  <c r="E528" i="10"/>
  <c r="Q429" i="10"/>
  <c r="E431" i="10"/>
  <c r="N429" i="14"/>
  <c r="N431" i="14" s="1"/>
  <c r="N473" i="14"/>
  <c r="G429" i="14"/>
  <c r="G431" i="14" s="1"/>
  <c r="G473" i="14"/>
  <c r="G933" i="14"/>
  <c r="G719" i="14"/>
  <c r="G528" i="6"/>
  <c r="G431" i="6"/>
  <c r="Q529" i="11"/>
  <c r="E531" i="11"/>
  <c r="Q528" i="11"/>
  <c r="D528" i="11" s="1"/>
  <c r="D543" i="11" s="1"/>
  <c r="F429" i="14"/>
  <c r="F431" i="14" s="1"/>
  <c r="F473" i="14"/>
  <c r="Q521" i="14"/>
  <c r="D521" i="14" s="1"/>
  <c r="O528" i="6"/>
  <c r="O431" i="6"/>
  <c r="L528" i="6"/>
  <c r="L431" i="6"/>
  <c r="O528" i="10"/>
  <c r="O529" i="10" s="1"/>
  <c r="O531" i="10" s="1"/>
  <c r="O533" i="10" s="1"/>
  <c r="O431" i="10"/>
  <c r="P528" i="9"/>
  <c r="P529" i="9" s="1"/>
  <c r="P531" i="9" s="1"/>
  <c r="P533" i="9" s="1"/>
  <c r="P431" i="9"/>
  <c r="Q522" i="14"/>
  <c r="D522" i="14" s="1"/>
  <c r="M528" i="6"/>
  <c r="M431" i="6"/>
  <c r="L528" i="10"/>
  <c r="L529" i="10" s="1"/>
  <c r="L531" i="10" s="1"/>
  <c r="L533" i="10" s="1"/>
  <c r="L431" i="10"/>
  <c r="H528" i="9"/>
  <c r="H529" i="9" s="1"/>
  <c r="H531" i="9" s="1"/>
  <c r="H533" i="9" s="1"/>
  <c r="H431" i="9"/>
  <c r="H528" i="6"/>
  <c r="H431" i="6"/>
  <c r="J528" i="9"/>
  <c r="J529" i="9" s="1"/>
  <c r="J531" i="9" s="1"/>
  <c r="J533" i="9" s="1"/>
  <c r="J431" i="9"/>
  <c r="Q529" i="5"/>
  <c r="E531" i="5"/>
  <c r="Q529" i="12"/>
  <c r="E531" i="12"/>
  <c r="E429" i="14"/>
  <c r="E473" i="14"/>
  <c r="N528" i="6"/>
  <c r="N431" i="6"/>
  <c r="Q628" i="14"/>
  <c r="D591" i="14" s="1"/>
  <c r="E630" i="14"/>
  <c r="E631" i="14" s="1"/>
  <c r="I528" i="6"/>
  <c r="I431" i="6"/>
  <c r="F528" i="9"/>
  <c r="F529" i="9" s="1"/>
  <c r="F531" i="9" s="1"/>
  <c r="F533" i="9" s="1"/>
  <c r="F431" i="9"/>
  <c r="F934" i="6"/>
  <c r="Q934" i="6" s="1"/>
  <c r="E528" i="9"/>
  <c r="Q429" i="9"/>
  <c r="E431" i="9"/>
  <c r="F933" i="14"/>
  <c r="J528" i="10"/>
  <c r="J529" i="10" s="1"/>
  <c r="J531" i="10" s="1"/>
  <c r="J533" i="10" s="1"/>
  <c r="J431" i="10"/>
  <c r="I429" i="14"/>
  <c r="I431" i="14" s="1"/>
  <c r="I473" i="14"/>
  <c r="F528" i="6"/>
  <c r="F431" i="6"/>
  <c r="L528" i="9"/>
  <c r="L529" i="9" s="1"/>
  <c r="L531" i="9" s="1"/>
  <c r="L533" i="9" s="1"/>
  <c r="L431" i="9"/>
  <c r="Q526" i="14"/>
  <c r="D526" i="14" s="1"/>
  <c r="E529" i="8"/>
  <c r="Q582" i="14"/>
  <c r="D545" i="14" s="1"/>
  <c r="E584" i="14"/>
  <c r="E585" i="14" s="1"/>
  <c r="K429" i="14"/>
  <c r="K431" i="14" s="1"/>
  <c r="K473" i="14"/>
  <c r="I528" i="10"/>
  <c r="I529" i="10" s="1"/>
  <c r="I531" i="10" s="1"/>
  <c r="I533" i="10" s="1"/>
  <c r="I431" i="10"/>
  <c r="Q524" i="14"/>
  <c r="D524" i="14" s="1"/>
  <c r="K528" i="10"/>
  <c r="K529" i="10" s="1"/>
  <c r="K531" i="10" s="1"/>
  <c r="K533" i="10" s="1"/>
  <c r="K431" i="10"/>
  <c r="Q674" i="14"/>
  <c r="D637" i="14" s="1"/>
  <c r="E676" i="14"/>
  <c r="J429" i="14"/>
  <c r="J431" i="14" s="1"/>
  <c r="J473" i="14"/>
  <c r="G528" i="10"/>
  <c r="G529" i="10" s="1"/>
  <c r="G531" i="10" s="1"/>
  <c r="G533" i="10" s="1"/>
  <c r="G431" i="10"/>
  <c r="C7" i="17"/>
  <c r="C6" i="17"/>
  <c r="D27" i="17"/>
  <c r="C9" i="17"/>
  <c r="E27" i="17"/>
  <c r="C8" i="17"/>
  <c r="C11" i="17"/>
  <c r="C10" i="17"/>
  <c r="C5" i="17"/>
  <c r="K431" i="6" l="1"/>
  <c r="Q933" i="6"/>
  <c r="D934" i="6" s="1"/>
  <c r="Q429" i="6"/>
  <c r="Q471" i="14"/>
  <c r="M473" i="14"/>
  <c r="AS431" i="6"/>
  <c r="AS431" i="14"/>
  <c r="Q933" i="14"/>
  <c r="Q429" i="14"/>
  <c r="E431" i="14"/>
  <c r="L528" i="14"/>
  <c r="L529" i="6"/>
  <c r="L531" i="6" s="1"/>
  <c r="L533" i="6" s="1"/>
  <c r="Q528" i="10"/>
  <c r="D528" i="10" s="1"/>
  <c r="D543" i="10" s="1"/>
  <c r="E529" i="10"/>
  <c r="I529" i="6"/>
  <c r="I531" i="6" s="1"/>
  <c r="I533" i="6" s="1"/>
  <c r="I528" i="14"/>
  <c r="E532" i="12"/>
  <c r="F532" i="12" s="1"/>
  <c r="G532" i="12" s="1"/>
  <c r="H532" i="12" s="1"/>
  <c r="I532" i="12" s="1"/>
  <c r="J532" i="12" s="1"/>
  <c r="K532" i="12" s="1"/>
  <c r="L532" i="12" s="1"/>
  <c r="M532" i="12" s="1"/>
  <c r="N532" i="12" s="1"/>
  <c r="O532" i="12" s="1"/>
  <c r="P532" i="12" s="1"/>
  <c r="Q531" i="12"/>
  <c r="D531" i="12" s="1"/>
  <c r="E533" i="12"/>
  <c r="H529" i="6"/>
  <c r="H531" i="6" s="1"/>
  <c r="H533" i="6" s="1"/>
  <c r="H528" i="14"/>
  <c r="P529" i="6"/>
  <c r="P531" i="6" s="1"/>
  <c r="P533" i="6" s="1"/>
  <c r="P528" i="14"/>
  <c r="C519" i="12"/>
  <c r="S534" i="12"/>
  <c r="C534" i="12"/>
  <c r="E532" i="11"/>
  <c r="F532" i="11" s="1"/>
  <c r="G532" i="11" s="1"/>
  <c r="H532" i="11" s="1"/>
  <c r="I532" i="11" s="1"/>
  <c r="J532" i="11" s="1"/>
  <c r="K532" i="11" s="1"/>
  <c r="L532" i="11" s="1"/>
  <c r="M532" i="11" s="1"/>
  <c r="N532" i="11" s="1"/>
  <c r="O532" i="11" s="1"/>
  <c r="P532" i="11" s="1"/>
  <c r="Q531" i="11"/>
  <c r="D531" i="11" s="1"/>
  <c r="E533" i="11"/>
  <c r="K528" i="14"/>
  <c r="K529" i="6"/>
  <c r="K531" i="6" s="1"/>
  <c r="K533" i="6" s="1"/>
  <c r="O529" i="6"/>
  <c r="O531" i="6" s="1"/>
  <c r="O533" i="6" s="1"/>
  <c r="O528" i="14"/>
  <c r="C519" i="11"/>
  <c r="S534" i="11"/>
  <c r="C534" i="11"/>
  <c r="Q528" i="9"/>
  <c r="D528" i="9" s="1"/>
  <c r="D543" i="9" s="1"/>
  <c r="E529" i="9"/>
  <c r="Q529" i="8"/>
  <c r="E531" i="8"/>
  <c r="Q531" i="5"/>
  <c r="D531" i="5" s="1"/>
  <c r="E533" i="5"/>
  <c r="E532" i="5"/>
  <c r="F532" i="5" s="1"/>
  <c r="G532" i="5" s="1"/>
  <c r="H532" i="5" s="1"/>
  <c r="I532" i="5" s="1"/>
  <c r="J532" i="5" s="1"/>
  <c r="K532" i="5" s="1"/>
  <c r="L532" i="5" s="1"/>
  <c r="M532" i="5" s="1"/>
  <c r="N532" i="5" s="1"/>
  <c r="O532" i="5" s="1"/>
  <c r="P532" i="5" s="1"/>
  <c r="AS431" i="10"/>
  <c r="J529" i="6"/>
  <c r="J531" i="6" s="1"/>
  <c r="J533" i="6" s="1"/>
  <c r="J528" i="14"/>
  <c r="Q528" i="6"/>
  <c r="D528" i="6" s="1"/>
  <c r="D543" i="6" s="1"/>
  <c r="E529" i="6"/>
  <c r="E528" i="14"/>
  <c r="M529" i="6"/>
  <c r="M531" i="6" s="1"/>
  <c r="M533" i="6" s="1"/>
  <c r="M528" i="14"/>
  <c r="F528" i="14"/>
  <c r="F529" i="6"/>
  <c r="F531" i="6" s="1"/>
  <c r="F533" i="6" s="1"/>
  <c r="N529" i="6"/>
  <c r="N531" i="6" s="1"/>
  <c r="N533" i="6" s="1"/>
  <c r="N528" i="14"/>
  <c r="C519" i="5"/>
  <c r="C534" i="5"/>
  <c r="S534" i="5"/>
  <c r="G528" i="14"/>
  <c r="G529" i="6"/>
  <c r="G531" i="6" s="1"/>
  <c r="G533" i="6" s="1"/>
  <c r="AS431" i="9"/>
  <c r="O27" i="17"/>
  <c r="F12" i="17"/>
  <c r="O12" i="17"/>
  <c r="D12" i="17"/>
  <c r="L12" i="17"/>
  <c r="H12" i="17"/>
  <c r="N12" i="17"/>
  <c r="J12" i="17"/>
  <c r="E12" i="17"/>
  <c r="M12" i="17"/>
  <c r="G12" i="17"/>
  <c r="K12" i="17"/>
  <c r="I12" i="17"/>
  <c r="D930" i="6" l="1"/>
  <c r="J529" i="14"/>
  <c r="Q529" i="9"/>
  <c r="E531" i="9"/>
  <c r="K529" i="14"/>
  <c r="Q529" i="10"/>
  <c r="E531" i="10"/>
  <c r="Q528" i="14"/>
  <c r="D528" i="14" s="1"/>
  <c r="E529" i="14"/>
  <c r="Q529" i="6"/>
  <c r="E531" i="6"/>
  <c r="E532" i="8"/>
  <c r="F532" i="8" s="1"/>
  <c r="G532" i="8" s="1"/>
  <c r="H532" i="8" s="1"/>
  <c r="I532" i="8" s="1"/>
  <c r="J532" i="8" s="1"/>
  <c r="K532" i="8" s="1"/>
  <c r="L532" i="8" s="1"/>
  <c r="M532" i="8" s="1"/>
  <c r="N532" i="8" s="1"/>
  <c r="O532" i="8" s="1"/>
  <c r="P532" i="8" s="1"/>
  <c r="Q531" i="8"/>
  <c r="D531" i="8" s="1"/>
  <c r="E533" i="8"/>
  <c r="C519" i="8"/>
  <c r="C534" i="8"/>
  <c r="P529" i="14"/>
  <c r="G529" i="14"/>
  <c r="H529" i="14"/>
  <c r="N529" i="14"/>
  <c r="F529" i="14"/>
  <c r="M529" i="14"/>
  <c r="L529" i="14"/>
  <c r="O529" i="14"/>
  <c r="I529" i="14"/>
  <c r="D930" i="14"/>
  <c r="F14" i="17"/>
  <c r="K14" i="17"/>
  <c r="N14" i="17"/>
  <c r="D14" i="17"/>
  <c r="B24" i="17"/>
  <c r="G14" i="17"/>
  <c r="J14" i="17"/>
  <c r="O14" i="17"/>
  <c r="I14" i="17"/>
  <c r="H14" i="17"/>
  <c r="E14" i="17"/>
  <c r="L14" i="17"/>
  <c r="C12" i="17"/>
  <c r="M14" i="17"/>
  <c r="C14" i="17" l="1"/>
  <c r="P531" i="14"/>
  <c r="I531" i="14"/>
  <c r="Q529" i="14"/>
  <c r="E531" i="14"/>
  <c r="O531" i="14"/>
  <c r="L531" i="14"/>
  <c r="M531" i="14"/>
  <c r="C519" i="10"/>
  <c r="C534" i="10"/>
  <c r="Q531" i="10"/>
  <c r="D531" i="10" s="1"/>
  <c r="E533" i="10"/>
  <c r="E532" i="10"/>
  <c r="F532" i="10" s="1"/>
  <c r="G532" i="10" s="1"/>
  <c r="H532" i="10" s="1"/>
  <c r="I532" i="10" s="1"/>
  <c r="J532" i="10" s="1"/>
  <c r="K532" i="10" s="1"/>
  <c r="L532" i="10" s="1"/>
  <c r="M532" i="10" s="1"/>
  <c r="N532" i="10" s="1"/>
  <c r="O532" i="10" s="1"/>
  <c r="P532" i="10" s="1"/>
  <c r="E532" i="9"/>
  <c r="F532" i="9" s="1"/>
  <c r="G532" i="9" s="1"/>
  <c r="H532" i="9" s="1"/>
  <c r="I532" i="9" s="1"/>
  <c r="J532" i="9" s="1"/>
  <c r="K532" i="9" s="1"/>
  <c r="L532" i="9" s="1"/>
  <c r="M532" i="9" s="1"/>
  <c r="N532" i="9" s="1"/>
  <c r="O532" i="9" s="1"/>
  <c r="P532" i="9" s="1"/>
  <c r="Q531" i="9"/>
  <c r="D531" i="9" s="1"/>
  <c r="E533" i="9"/>
  <c r="F531" i="14"/>
  <c r="K531" i="14"/>
  <c r="N531" i="14"/>
  <c r="H531" i="14"/>
  <c r="Q531" i="6"/>
  <c r="D531" i="6" s="1"/>
  <c r="E533" i="6"/>
  <c r="E532" i="6"/>
  <c r="F532" i="6" s="1"/>
  <c r="G532" i="6" s="1"/>
  <c r="H532" i="6" s="1"/>
  <c r="I532" i="6" s="1"/>
  <c r="J532" i="6" s="1"/>
  <c r="K532" i="6" s="1"/>
  <c r="L532" i="6" s="1"/>
  <c r="M532" i="6" s="1"/>
  <c r="N532" i="6" s="1"/>
  <c r="O532" i="6" s="1"/>
  <c r="P532" i="6" s="1"/>
  <c r="C519" i="9"/>
  <c r="S534" i="9"/>
  <c r="C534" i="9"/>
  <c r="G531" i="14"/>
  <c r="C519" i="6"/>
  <c r="C534" i="6"/>
  <c r="J531" i="14"/>
  <c r="I16" i="17"/>
  <c r="H16" i="17"/>
  <c r="G16" i="17"/>
  <c r="D16" i="17"/>
  <c r="O16" i="17"/>
  <c r="N16" i="17"/>
  <c r="M16" i="17"/>
  <c r="F16" i="17"/>
  <c r="J16" i="17"/>
  <c r="K16" i="17"/>
  <c r="E16" i="17"/>
  <c r="L16" i="17"/>
  <c r="C16" i="17" l="1"/>
  <c r="M533" i="14"/>
  <c r="F533" i="14"/>
  <c r="L533" i="14"/>
  <c r="O533" i="14"/>
  <c r="E532" i="14"/>
  <c r="E533" i="14"/>
  <c r="Q531" i="14"/>
  <c r="D531" i="14" s="1"/>
  <c r="H533" i="14"/>
  <c r="C519" i="14"/>
  <c r="S534" i="14"/>
  <c r="I533" i="14"/>
  <c r="J533" i="14"/>
  <c r="G533" i="14"/>
  <c r="N533" i="14"/>
  <c r="K533" i="14"/>
  <c r="P533" i="14"/>
  <c r="B3" i="17"/>
  <c r="D17" i="17"/>
  <c r="F532" i="14" l="1"/>
  <c r="E17" i="17"/>
  <c r="G532" i="14" l="1"/>
  <c r="F17" i="17"/>
  <c r="H532" i="14" l="1"/>
  <c r="G17" i="17"/>
  <c r="I532" i="14" l="1"/>
  <c r="H17" i="17"/>
  <c r="J532" i="14" l="1"/>
  <c r="I17" i="17"/>
  <c r="K532" i="14" l="1"/>
  <c r="J17" i="17"/>
  <c r="L532" i="14" l="1"/>
  <c r="K17" i="17"/>
  <c r="M532" i="14" l="1"/>
  <c r="L17" i="17"/>
  <c r="N532" i="14" l="1"/>
  <c r="M17" i="17"/>
  <c r="O532" i="14" l="1"/>
  <c r="N17" i="17"/>
  <c r="P532" i="14" l="1"/>
  <c r="O17" i="17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Joan Antoni Castejon Fernández</author>
    <author>Joan Antoni</author>
  </authors>
  <commentList>
    <comment ref="P49" authorId="0" shapeId="0" xr:uid="{00000000-0006-0000-0300-000001000000}">
      <text>
        <r>
          <rPr>
            <sz val="9"/>
            <color indexed="81"/>
            <rFont val="Tahoma"/>
            <family val="2"/>
          </rPr>
          <t xml:space="preserve">8€/m3 un m3 pesa 800 o 900 kg
</t>
        </r>
      </text>
    </comment>
    <comment ref="V49" authorId="1" shapeId="0" xr:uid="{00000000-0006-0000-0300-000002000000}">
      <text>
        <r>
          <rPr>
            <b/>
            <sz val="9"/>
            <color indexed="81"/>
            <rFont val="Tahoma"/>
            <family val="2"/>
          </rPr>
          <t>dada de Jordi Puig
0,15 €/u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W49" authorId="1" shapeId="0" xr:uid="{00000000-0006-0000-0300-000003000000}">
      <text>
        <r>
          <rPr>
            <b/>
            <sz val="9"/>
            <color indexed="81"/>
            <rFont val="Tahoma"/>
            <family val="2"/>
          </rPr>
          <t xml:space="preserve">dada de Jordi Puig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B49" authorId="0" shapeId="0" xr:uid="{00000000-0006-0000-0300-000004000000}">
      <text>
        <r>
          <rPr>
            <b/>
            <sz val="9"/>
            <color indexed="81"/>
            <rFont val="Tahoma"/>
            <family val="2"/>
          </rPr>
          <t>3000m son 117€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C49" authorId="1" shapeId="0" xr:uid="{00000000-0006-0000-0300-000005000000}">
      <text>
        <r>
          <rPr>
            <b/>
            <sz val="9"/>
            <color indexed="81"/>
            <rFont val="Tahoma"/>
            <family val="2"/>
          </rPr>
          <t>Són 8 però dura 10 anys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49" authorId="0" shapeId="0" xr:uid="{00000000-0006-0000-0300-000006000000}">
      <text>
        <r>
          <rPr>
            <b/>
            <sz val="9"/>
            <color indexed="81"/>
            <rFont val="Tahoma"/>
            <family val="2"/>
          </rPr>
          <t>150gr són 4,6€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R50" authorId="1" shapeId="0" xr:uid="{00000000-0006-0000-0300-000007000000}">
      <text>
        <r>
          <rPr>
            <b/>
            <sz val="9"/>
            <color indexed="81"/>
            <rFont val="Tahoma"/>
            <family val="2"/>
          </rPr>
          <t>Cost 1€. Consideren 50% recuperades: 0,5 €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S64" authorId="1" shapeId="0" xr:uid="{00000000-0006-0000-0300-000008000000}">
      <text>
        <r>
          <rPr>
            <b/>
            <sz val="9"/>
            <color indexed="81"/>
            <rFont val="Tahoma"/>
            <family val="2"/>
          </rPr>
          <t>4 ceballots/m2 150 g/ceballot són 600g/m2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0" authorId="1" shapeId="0" xr:uid="{00000000-0006-0000-0300-000009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1" authorId="1" shapeId="0" xr:uid="{00000000-0006-0000-0300-00000A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76" authorId="1" shapeId="0" xr:uid="{00000000-0006-0000-0300-00000B000000}">
      <text>
        <r>
          <rPr>
            <sz val="9"/>
            <color indexed="81"/>
            <rFont val="Tahoma"/>
            <family val="2"/>
          </rPr>
          <t xml:space="preserve">150 g/100 l i 100 l/1000m2
</t>
        </r>
      </text>
    </comment>
    <comment ref="AH76" authorId="1" shapeId="0" xr:uid="{00000000-0006-0000-0300-00000C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6" authorId="1" shapeId="0" xr:uid="{00000000-0006-0000-0300-00000D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G77" authorId="1" shapeId="0" xr:uid="{00000000-0006-0000-0300-00000E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H77" authorId="1" shapeId="0" xr:uid="{00000000-0006-0000-0300-00000F000000}">
      <text>
        <r>
          <rPr>
            <sz val="9"/>
            <color indexed="81"/>
            <rFont val="Tahoma"/>
            <family val="2"/>
          </rPr>
          <t xml:space="preserve">70 ml/100 l i 120 l/1000m2
</t>
        </r>
      </text>
    </comment>
    <comment ref="AI77" authorId="1" shapeId="0" xr:uid="{00000000-0006-0000-0300-000010000000}">
      <text>
        <r>
          <rPr>
            <sz val="9"/>
            <color indexed="81"/>
            <rFont val="Tahoma"/>
            <family val="2"/>
          </rPr>
          <t xml:space="preserve">2 l/100 l i 120 l/1000m2
</t>
        </r>
      </text>
    </comment>
    <comment ref="AH78" authorId="1" shapeId="0" xr:uid="{00000000-0006-0000-0300-000011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8" authorId="1" shapeId="0" xr:uid="{00000000-0006-0000-0300-000012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J78" authorId="1" shapeId="0" xr:uid="{00000000-0006-0000-0300-000013000000}">
      <text>
        <r>
          <rPr>
            <b/>
            <sz val="9"/>
            <color indexed="81"/>
            <rFont val="Tahoma"/>
            <family val="2"/>
          </rPr>
          <t>0,5 kg/100 l i 100 l/1000m2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80" authorId="1" shapeId="0" xr:uid="{00000000-0006-0000-0300-000014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L80" authorId="1" shapeId="0" xr:uid="{00000000-0006-0000-0300-000015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L81" authorId="1" shapeId="0" xr:uid="{00000000-0006-0000-0300-000016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M81" authorId="1" shapeId="0" xr:uid="{00000000-0006-0000-0300-000017000000}">
      <text>
        <r>
          <rPr>
            <sz val="9"/>
            <color indexed="81"/>
            <rFont val="Tahoma"/>
            <family val="2"/>
          </rPr>
          <t xml:space="preserve">0.150l /100 l i 120 l/1000m2
</t>
        </r>
      </text>
    </comment>
    <comment ref="AL82" authorId="1" shapeId="0" xr:uid="{00000000-0006-0000-0300-000018000000}">
      <text>
        <r>
          <rPr>
            <sz val="9"/>
            <color indexed="81"/>
            <rFont val="Tahoma"/>
            <family val="2"/>
          </rPr>
          <t xml:space="preserve">40 g/100 l i 120 l/1000m2
</t>
        </r>
      </text>
    </comment>
    <comment ref="D86" authorId="1" shapeId="0" xr:uid="{00000000-0006-0000-0300-000019000000}">
      <text>
        <r>
          <rPr>
            <b/>
            <sz val="9"/>
            <color indexed="81"/>
            <rFont val="Tahoma"/>
            <family val="2"/>
          </rPr>
          <t>carbassa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7" authorId="1" shapeId="0" xr:uid="{00000000-0006-0000-0300-00001A000000}">
      <text>
        <r>
          <rPr>
            <b/>
            <sz val="9"/>
            <color indexed="81"/>
            <rFont val="Tahoma"/>
            <family val="2"/>
          </rPr>
          <t>col o brócoli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8" authorId="1" shapeId="0" xr:uid="{00000000-0006-0000-0300-00001B000000}">
      <text>
        <r>
          <rPr>
            <b/>
            <sz val="9"/>
            <color indexed="81"/>
            <rFont val="Tahoma"/>
            <family val="2"/>
          </rPr>
          <t xml:space="preserve">Enciam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0" authorId="1" shapeId="0" xr:uid="{00000000-0006-0000-0300-00001C000000}">
      <text>
        <r>
          <rPr>
            <b/>
            <sz val="9"/>
            <color indexed="81"/>
            <rFont val="Tahoma"/>
            <family val="2"/>
          </rPr>
          <t>Una tirada de 65m (i 1,2m d'amplada) es necessita 0,5 hores 2 persones</t>
        </r>
        <r>
          <rPr>
            <sz val="9"/>
            <color indexed="81"/>
            <rFont val="Tahoma"/>
            <family val="2"/>
          </rPr>
          <t xml:space="preserve">
Jordi Puig diu que el cost del plàstic és 0,15 €/planta</t>
        </r>
      </text>
    </comment>
    <comment ref="AO90" authorId="1" shapeId="0" xr:uid="{00000000-0006-0000-0300-00001D000000}">
      <text>
        <r>
          <rPr>
            <b/>
            <sz val="9"/>
            <color indexed="81"/>
            <rFont val="Tahoma"/>
            <family val="2"/>
          </rPr>
          <t>Es col·loca plàstic d'una amplada de 1,2 m i queden 0,6 m sense plàstic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4" authorId="1" shapeId="0" xr:uid="{00000000-0006-0000-0300-00001E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N94" authorId="1" shapeId="0" xr:uid="{00000000-0006-0000-0300-00001F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F95" authorId="1" shapeId="0" xr:uid="{00000000-0006-0000-0300-000020000000}">
      <text>
        <r>
          <rPr>
            <sz val="9"/>
            <color indexed="81"/>
            <rFont val="Tahoma"/>
            <family val="2"/>
          </rPr>
          <t xml:space="preserve">Es cullen 30 kg/h
</t>
        </r>
      </text>
    </comment>
    <comment ref="AU95" authorId="1" shapeId="0" xr:uid="{00000000-0006-0000-0300-000021000000}">
      <text>
        <r>
          <rPr>
            <sz val="9"/>
            <color indexed="81"/>
            <rFont val="Tahoma"/>
            <family val="2"/>
          </rPr>
          <t xml:space="preserve">Es cullen 90% de les plantades
</t>
        </r>
      </text>
    </comment>
    <comment ref="AU97" authorId="1" shapeId="0" xr:uid="{00000000-0006-0000-0300-000022000000}">
      <text>
        <r>
          <rPr>
            <sz val="9"/>
            <color indexed="81"/>
            <rFont val="Tahoma"/>
            <family val="2"/>
          </rPr>
          <t>Perdem 25% de les plantes plantades</t>
        </r>
      </text>
    </comment>
    <comment ref="AU98" authorId="1" shapeId="0" xr:uid="{00000000-0006-0000-0300-000023000000}">
      <text>
        <r>
          <rPr>
            <sz val="9"/>
            <color indexed="81"/>
            <rFont val="Tahoma"/>
            <family val="2"/>
          </rPr>
          <t xml:space="preserve">Un manat pesa 600 g
</t>
        </r>
      </text>
    </comment>
    <comment ref="AT100" authorId="1" shapeId="0" xr:uid="{00000000-0006-0000-0300-000024000000}">
      <text>
        <r>
          <rPr>
            <b/>
            <sz val="9"/>
            <color indexed="81"/>
            <rFont val="Tahoma"/>
            <family val="2"/>
          </rPr>
          <t xml:space="preserve">Tomàquet pometa 2,5 kg/planta 5208 plantes/2500 m2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15" authorId="1" shapeId="0" xr:uid="{00000000-0006-0000-0300-000025000000}">
      <text>
        <r>
          <rPr>
            <sz val="9"/>
            <color indexed="81"/>
            <rFont val="Tahoma"/>
            <family val="2"/>
          </rPr>
          <t>Els ceballlots ja els porta el proveïdor a la finca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N145" authorId="1" shapeId="0" xr:uid="{00000000-0006-0000-0300-000026000000}">
      <text>
        <r>
          <rPr>
            <b/>
            <sz val="9"/>
            <color indexed="81"/>
            <rFont val="Tahoma"/>
            <family val="2"/>
          </rPr>
          <t>Cada vegada es recullen 98 plantes que corresponen a 50 m2. Per tant s'ha de preparar 50 vegades</t>
        </r>
        <r>
          <rPr>
            <sz val="9"/>
            <color indexed="81"/>
            <rFont val="Tahoma"/>
            <family val="2"/>
          </rPr>
          <t xml:space="preserve">
però no separo la preparació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Joan Antoni Castejon Fernández</author>
    <author>Joan Antoni</author>
  </authors>
  <commentList>
    <comment ref="P49" authorId="0" shapeId="0" xr:uid="{00000000-0006-0000-0400-000001000000}">
      <text>
        <r>
          <rPr>
            <sz val="9"/>
            <color indexed="81"/>
            <rFont val="Tahoma"/>
            <family val="2"/>
          </rPr>
          <t xml:space="preserve">8€/m3 un m3 pesa 800 o 900 kg
</t>
        </r>
      </text>
    </comment>
    <comment ref="V49" authorId="1" shapeId="0" xr:uid="{00000000-0006-0000-0400-000002000000}">
      <text>
        <r>
          <rPr>
            <b/>
            <sz val="9"/>
            <color indexed="81"/>
            <rFont val="Tahoma"/>
            <family val="2"/>
          </rPr>
          <t>dada de Jordi Puig
0,15 €/u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W49" authorId="1" shapeId="0" xr:uid="{00000000-0006-0000-0400-000003000000}">
      <text>
        <r>
          <rPr>
            <b/>
            <sz val="9"/>
            <color indexed="81"/>
            <rFont val="Tahoma"/>
            <family val="2"/>
          </rPr>
          <t xml:space="preserve">dada de Jordi Puig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B49" authorId="0" shapeId="0" xr:uid="{00000000-0006-0000-0400-000004000000}">
      <text>
        <r>
          <rPr>
            <b/>
            <sz val="9"/>
            <color indexed="81"/>
            <rFont val="Tahoma"/>
            <family val="2"/>
          </rPr>
          <t>3000m son 117€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C49" authorId="1" shapeId="0" xr:uid="{00000000-0006-0000-0400-000005000000}">
      <text>
        <r>
          <rPr>
            <b/>
            <sz val="9"/>
            <color indexed="81"/>
            <rFont val="Tahoma"/>
            <family val="2"/>
          </rPr>
          <t>Són 8 però dura 10 anys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49" authorId="0" shapeId="0" xr:uid="{00000000-0006-0000-0400-000006000000}">
      <text>
        <r>
          <rPr>
            <b/>
            <sz val="9"/>
            <color indexed="81"/>
            <rFont val="Tahoma"/>
            <family val="2"/>
          </rPr>
          <t>150gr són 4,6€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R50" authorId="1" shapeId="0" xr:uid="{00000000-0006-0000-0400-000007000000}">
      <text>
        <r>
          <rPr>
            <b/>
            <sz val="9"/>
            <color indexed="81"/>
            <rFont val="Tahoma"/>
            <family val="2"/>
          </rPr>
          <t>Cost 1€. Consideren 50% recuperades: 0,5 €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S64" authorId="1" shapeId="0" xr:uid="{00000000-0006-0000-0400-000008000000}">
      <text>
        <r>
          <rPr>
            <b/>
            <sz val="9"/>
            <color indexed="81"/>
            <rFont val="Tahoma"/>
            <family val="2"/>
          </rPr>
          <t>4 ceballots/m2 150 g/ceballot són 600g/m2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0" authorId="1" shapeId="0" xr:uid="{00000000-0006-0000-0400-000009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1" authorId="1" shapeId="0" xr:uid="{00000000-0006-0000-0400-00000A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76" authorId="1" shapeId="0" xr:uid="{00000000-0006-0000-0400-00000B000000}">
      <text>
        <r>
          <rPr>
            <sz val="9"/>
            <color indexed="81"/>
            <rFont val="Tahoma"/>
            <family val="2"/>
          </rPr>
          <t xml:space="preserve">150 g/100 l i 100 l/1000m2
</t>
        </r>
      </text>
    </comment>
    <comment ref="AH76" authorId="1" shapeId="0" xr:uid="{00000000-0006-0000-0400-00000C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6" authorId="1" shapeId="0" xr:uid="{00000000-0006-0000-0400-00000D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G77" authorId="1" shapeId="0" xr:uid="{00000000-0006-0000-0400-00000E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H77" authorId="1" shapeId="0" xr:uid="{00000000-0006-0000-0400-00000F000000}">
      <text>
        <r>
          <rPr>
            <sz val="9"/>
            <color indexed="81"/>
            <rFont val="Tahoma"/>
            <family val="2"/>
          </rPr>
          <t xml:space="preserve">70 ml/100 l i 120 l/1000m2
</t>
        </r>
      </text>
    </comment>
    <comment ref="AI77" authorId="1" shapeId="0" xr:uid="{00000000-0006-0000-0400-000010000000}">
      <text>
        <r>
          <rPr>
            <sz val="9"/>
            <color indexed="81"/>
            <rFont val="Tahoma"/>
            <family val="2"/>
          </rPr>
          <t xml:space="preserve">2 l/100 l i 120 l/1000m2
</t>
        </r>
      </text>
    </comment>
    <comment ref="AH78" authorId="1" shapeId="0" xr:uid="{00000000-0006-0000-0400-000011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8" authorId="1" shapeId="0" xr:uid="{00000000-0006-0000-0400-000012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J78" authorId="1" shapeId="0" xr:uid="{00000000-0006-0000-0400-000013000000}">
      <text>
        <r>
          <rPr>
            <b/>
            <sz val="9"/>
            <color indexed="81"/>
            <rFont val="Tahoma"/>
            <family val="2"/>
          </rPr>
          <t>0,5 kg/100 l i 100 l/1000m2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80" authorId="1" shapeId="0" xr:uid="{00000000-0006-0000-0400-000014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L80" authorId="1" shapeId="0" xr:uid="{00000000-0006-0000-0400-000015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L81" authorId="1" shapeId="0" xr:uid="{00000000-0006-0000-0400-000016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M81" authorId="1" shapeId="0" xr:uid="{00000000-0006-0000-0400-000017000000}">
      <text>
        <r>
          <rPr>
            <sz val="9"/>
            <color indexed="81"/>
            <rFont val="Tahoma"/>
            <family val="2"/>
          </rPr>
          <t xml:space="preserve">0.150l /100 l i 120 l/1000m2
</t>
        </r>
      </text>
    </comment>
    <comment ref="AL82" authorId="1" shapeId="0" xr:uid="{00000000-0006-0000-0400-000018000000}">
      <text>
        <r>
          <rPr>
            <sz val="9"/>
            <color indexed="81"/>
            <rFont val="Tahoma"/>
            <family val="2"/>
          </rPr>
          <t xml:space="preserve">40 g/100 l i 120 l/1000m2
</t>
        </r>
      </text>
    </comment>
    <comment ref="D86" authorId="1" shapeId="0" xr:uid="{00000000-0006-0000-0400-000019000000}">
      <text>
        <r>
          <rPr>
            <b/>
            <sz val="9"/>
            <color indexed="81"/>
            <rFont val="Tahoma"/>
            <family val="2"/>
          </rPr>
          <t>carbassa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7" authorId="1" shapeId="0" xr:uid="{00000000-0006-0000-0400-00001A000000}">
      <text>
        <r>
          <rPr>
            <b/>
            <sz val="9"/>
            <color indexed="81"/>
            <rFont val="Tahoma"/>
            <family val="2"/>
          </rPr>
          <t>col o brócoli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8" authorId="1" shapeId="0" xr:uid="{00000000-0006-0000-0400-00001B000000}">
      <text>
        <r>
          <rPr>
            <b/>
            <sz val="9"/>
            <color indexed="81"/>
            <rFont val="Tahoma"/>
            <family val="2"/>
          </rPr>
          <t xml:space="preserve">Enciam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0" authorId="1" shapeId="0" xr:uid="{00000000-0006-0000-0400-00001C000000}">
      <text>
        <r>
          <rPr>
            <b/>
            <sz val="9"/>
            <color indexed="81"/>
            <rFont val="Tahoma"/>
            <family val="2"/>
          </rPr>
          <t>Una tirada de 65m (i 1,2m d'amplada) es necessita 0,5 hores 2 persones</t>
        </r>
        <r>
          <rPr>
            <sz val="9"/>
            <color indexed="81"/>
            <rFont val="Tahoma"/>
            <family val="2"/>
          </rPr>
          <t xml:space="preserve">
Jordi Puig diu que el cost del plàstic és 0,15 €/planta</t>
        </r>
      </text>
    </comment>
    <comment ref="AO90" authorId="1" shapeId="0" xr:uid="{00000000-0006-0000-0400-00001D000000}">
      <text>
        <r>
          <rPr>
            <b/>
            <sz val="9"/>
            <color indexed="81"/>
            <rFont val="Tahoma"/>
            <family val="2"/>
          </rPr>
          <t>Es col·loca plàstic d'una amplada de 1,2 m i queden 0,6 m sense plàstic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4" authorId="1" shapeId="0" xr:uid="{00000000-0006-0000-0400-00001E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N94" authorId="1" shapeId="0" xr:uid="{00000000-0006-0000-0400-00001F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F95" authorId="1" shapeId="0" xr:uid="{00000000-0006-0000-0400-000020000000}">
      <text>
        <r>
          <rPr>
            <sz val="9"/>
            <color indexed="81"/>
            <rFont val="Tahoma"/>
            <family val="2"/>
          </rPr>
          <t xml:space="preserve">Es cullen 30 kg/h
</t>
        </r>
      </text>
    </comment>
    <comment ref="AU95" authorId="1" shapeId="0" xr:uid="{00000000-0006-0000-0400-000021000000}">
      <text>
        <r>
          <rPr>
            <sz val="9"/>
            <color indexed="81"/>
            <rFont val="Tahoma"/>
            <family val="2"/>
          </rPr>
          <t xml:space="preserve">Es cullen 90% de les plantades
</t>
        </r>
      </text>
    </comment>
    <comment ref="AU97" authorId="1" shapeId="0" xr:uid="{00000000-0006-0000-0400-000022000000}">
      <text>
        <r>
          <rPr>
            <sz val="9"/>
            <color indexed="81"/>
            <rFont val="Tahoma"/>
            <family val="2"/>
          </rPr>
          <t>Perdem 25% de les plantes plantades</t>
        </r>
      </text>
    </comment>
    <comment ref="AU98" authorId="1" shapeId="0" xr:uid="{00000000-0006-0000-0400-000023000000}">
      <text>
        <r>
          <rPr>
            <sz val="9"/>
            <color indexed="81"/>
            <rFont val="Tahoma"/>
            <family val="2"/>
          </rPr>
          <t xml:space="preserve">Un manat pesa 600 g
</t>
        </r>
      </text>
    </comment>
    <comment ref="AT100" authorId="1" shapeId="0" xr:uid="{00000000-0006-0000-0400-000024000000}">
      <text>
        <r>
          <rPr>
            <b/>
            <sz val="9"/>
            <color indexed="81"/>
            <rFont val="Tahoma"/>
            <family val="2"/>
          </rPr>
          <t xml:space="preserve">Tomàquet pometa 2,5 kg/planta 5208 plantes/2500 m2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15" authorId="1" shapeId="0" xr:uid="{00000000-0006-0000-0400-000025000000}">
      <text>
        <r>
          <rPr>
            <sz val="9"/>
            <color indexed="81"/>
            <rFont val="Tahoma"/>
            <family val="2"/>
          </rPr>
          <t>Els ceballlots ja els porta el proveïdor a la finca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N145" authorId="1" shapeId="0" xr:uid="{00000000-0006-0000-0400-000026000000}">
      <text>
        <r>
          <rPr>
            <b/>
            <sz val="9"/>
            <color indexed="81"/>
            <rFont val="Tahoma"/>
            <family val="2"/>
          </rPr>
          <t>Cada vegada es recullen 98 plantes que corresponen a 50 m2. Per tant s'ha de preparar 50 vegades</t>
        </r>
        <r>
          <rPr>
            <sz val="9"/>
            <color indexed="81"/>
            <rFont val="Tahoma"/>
            <family val="2"/>
          </rPr>
          <t xml:space="preserve">
però no separo la preparació
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Joan Antoni Castejon Fernández</author>
    <author>Joan Antoni</author>
  </authors>
  <commentList>
    <comment ref="P49" authorId="0" shapeId="0" xr:uid="{00000000-0006-0000-0500-000001000000}">
      <text>
        <r>
          <rPr>
            <sz val="9"/>
            <color indexed="81"/>
            <rFont val="Tahoma"/>
            <family val="2"/>
          </rPr>
          <t xml:space="preserve">8€/m3 un m3 pesa 800 o 900 kg
</t>
        </r>
      </text>
    </comment>
    <comment ref="V49" authorId="1" shapeId="0" xr:uid="{00000000-0006-0000-0500-000002000000}">
      <text>
        <r>
          <rPr>
            <b/>
            <sz val="9"/>
            <color indexed="81"/>
            <rFont val="Tahoma"/>
            <family val="2"/>
          </rPr>
          <t>dada de Jordi Puig
0,15 €/u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W49" authorId="1" shapeId="0" xr:uid="{00000000-0006-0000-0500-000003000000}">
      <text>
        <r>
          <rPr>
            <b/>
            <sz val="9"/>
            <color indexed="81"/>
            <rFont val="Tahoma"/>
            <family val="2"/>
          </rPr>
          <t xml:space="preserve">dada de Jordi Puig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B49" authorId="0" shapeId="0" xr:uid="{00000000-0006-0000-0500-000004000000}">
      <text>
        <r>
          <rPr>
            <b/>
            <sz val="9"/>
            <color indexed="81"/>
            <rFont val="Tahoma"/>
            <family val="2"/>
          </rPr>
          <t>3000m son 117€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C49" authorId="1" shapeId="0" xr:uid="{00000000-0006-0000-0500-000005000000}">
      <text>
        <r>
          <rPr>
            <b/>
            <sz val="9"/>
            <color indexed="81"/>
            <rFont val="Tahoma"/>
            <family val="2"/>
          </rPr>
          <t>Són 8 però dura 10 anys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49" authorId="0" shapeId="0" xr:uid="{00000000-0006-0000-0500-000006000000}">
      <text>
        <r>
          <rPr>
            <b/>
            <sz val="9"/>
            <color indexed="81"/>
            <rFont val="Tahoma"/>
            <family val="2"/>
          </rPr>
          <t>150gr són 4,6€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R50" authorId="1" shapeId="0" xr:uid="{00000000-0006-0000-0500-000007000000}">
      <text>
        <r>
          <rPr>
            <b/>
            <sz val="9"/>
            <color indexed="81"/>
            <rFont val="Tahoma"/>
            <family val="2"/>
          </rPr>
          <t>Cost 1€. Consideren 50% recuperades: 0,5 €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S64" authorId="1" shapeId="0" xr:uid="{00000000-0006-0000-0500-000008000000}">
      <text>
        <r>
          <rPr>
            <b/>
            <sz val="9"/>
            <color indexed="81"/>
            <rFont val="Tahoma"/>
            <family val="2"/>
          </rPr>
          <t>4 ceballots/m2 150 g/ceballot són 600g/m2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0" authorId="1" shapeId="0" xr:uid="{00000000-0006-0000-0500-000009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1" authorId="1" shapeId="0" xr:uid="{00000000-0006-0000-0500-00000A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76" authorId="1" shapeId="0" xr:uid="{00000000-0006-0000-0500-00000B000000}">
      <text>
        <r>
          <rPr>
            <sz val="9"/>
            <color indexed="81"/>
            <rFont val="Tahoma"/>
            <family val="2"/>
          </rPr>
          <t xml:space="preserve">150 g/100 l i 100 l/1000m2
</t>
        </r>
      </text>
    </comment>
    <comment ref="AH76" authorId="1" shapeId="0" xr:uid="{00000000-0006-0000-0500-00000C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6" authorId="1" shapeId="0" xr:uid="{00000000-0006-0000-0500-00000D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G77" authorId="1" shapeId="0" xr:uid="{00000000-0006-0000-0500-00000E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H77" authorId="1" shapeId="0" xr:uid="{00000000-0006-0000-0500-00000F000000}">
      <text>
        <r>
          <rPr>
            <sz val="9"/>
            <color indexed="81"/>
            <rFont val="Tahoma"/>
            <family val="2"/>
          </rPr>
          <t xml:space="preserve">70 ml/100 l i 120 l/1000m2
</t>
        </r>
      </text>
    </comment>
    <comment ref="AI77" authorId="1" shapeId="0" xr:uid="{00000000-0006-0000-0500-000010000000}">
      <text>
        <r>
          <rPr>
            <sz val="9"/>
            <color indexed="81"/>
            <rFont val="Tahoma"/>
            <family val="2"/>
          </rPr>
          <t xml:space="preserve">2 l/100 l i 120 l/1000m2
</t>
        </r>
      </text>
    </comment>
    <comment ref="AH78" authorId="1" shapeId="0" xr:uid="{00000000-0006-0000-0500-000011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8" authorId="1" shapeId="0" xr:uid="{00000000-0006-0000-0500-000012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J78" authorId="1" shapeId="0" xr:uid="{00000000-0006-0000-0500-000013000000}">
      <text>
        <r>
          <rPr>
            <b/>
            <sz val="9"/>
            <color indexed="81"/>
            <rFont val="Tahoma"/>
            <family val="2"/>
          </rPr>
          <t>0,5 kg/100 l i 100 l/1000m2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80" authorId="1" shapeId="0" xr:uid="{00000000-0006-0000-0500-000014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L80" authorId="1" shapeId="0" xr:uid="{00000000-0006-0000-0500-000015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L81" authorId="1" shapeId="0" xr:uid="{00000000-0006-0000-0500-000016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M81" authorId="1" shapeId="0" xr:uid="{00000000-0006-0000-0500-000017000000}">
      <text>
        <r>
          <rPr>
            <sz val="9"/>
            <color indexed="81"/>
            <rFont val="Tahoma"/>
            <family val="2"/>
          </rPr>
          <t xml:space="preserve">0.150l /100 l i 120 l/1000m2
</t>
        </r>
      </text>
    </comment>
    <comment ref="AL82" authorId="1" shapeId="0" xr:uid="{00000000-0006-0000-0500-000018000000}">
      <text>
        <r>
          <rPr>
            <sz val="9"/>
            <color indexed="81"/>
            <rFont val="Tahoma"/>
            <family val="2"/>
          </rPr>
          <t xml:space="preserve">40 g/100 l i 120 l/1000m2
</t>
        </r>
      </text>
    </comment>
    <comment ref="D86" authorId="1" shapeId="0" xr:uid="{00000000-0006-0000-0500-000019000000}">
      <text>
        <r>
          <rPr>
            <b/>
            <sz val="9"/>
            <color indexed="81"/>
            <rFont val="Tahoma"/>
            <family val="2"/>
          </rPr>
          <t>carbassa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7" authorId="1" shapeId="0" xr:uid="{00000000-0006-0000-0500-00001A000000}">
      <text>
        <r>
          <rPr>
            <b/>
            <sz val="9"/>
            <color indexed="81"/>
            <rFont val="Tahoma"/>
            <family val="2"/>
          </rPr>
          <t>col o brócoli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8" authorId="1" shapeId="0" xr:uid="{00000000-0006-0000-0500-00001B000000}">
      <text>
        <r>
          <rPr>
            <b/>
            <sz val="9"/>
            <color indexed="81"/>
            <rFont val="Tahoma"/>
            <family val="2"/>
          </rPr>
          <t xml:space="preserve">Enciam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0" authorId="1" shapeId="0" xr:uid="{00000000-0006-0000-0500-00001C000000}">
      <text>
        <r>
          <rPr>
            <b/>
            <sz val="9"/>
            <color indexed="81"/>
            <rFont val="Tahoma"/>
            <family val="2"/>
          </rPr>
          <t>Una tirada de 65m (i 1,2m d'amplada) es necessita 0,5 hores 2 persones</t>
        </r>
        <r>
          <rPr>
            <sz val="9"/>
            <color indexed="81"/>
            <rFont val="Tahoma"/>
            <family val="2"/>
          </rPr>
          <t xml:space="preserve">
Jordi Puig diu que el cost del plàstic és 0,15 €/planta</t>
        </r>
      </text>
    </comment>
    <comment ref="AO90" authorId="1" shapeId="0" xr:uid="{00000000-0006-0000-0500-00001D000000}">
      <text>
        <r>
          <rPr>
            <b/>
            <sz val="9"/>
            <color indexed="81"/>
            <rFont val="Tahoma"/>
            <family val="2"/>
          </rPr>
          <t>Es col·loca plàstic d'una amplada de 1,2 m i queden 0,6 m sense plàstic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4" authorId="1" shapeId="0" xr:uid="{00000000-0006-0000-0500-00001E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N94" authorId="1" shapeId="0" xr:uid="{00000000-0006-0000-0500-00001F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F95" authorId="1" shapeId="0" xr:uid="{00000000-0006-0000-0500-000020000000}">
      <text>
        <r>
          <rPr>
            <sz val="9"/>
            <color indexed="81"/>
            <rFont val="Tahoma"/>
            <family val="2"/>
          </rPr>
          <t xml:space="preserve">Es cullen 30 kg/h
</t>
        </r>
      </text>
    </comment>
    <comment ref="AU95" authorId="1" shapeId="0" xr:uid="{00000000-0006-0000-0500-000021000000}">
      <text>
        <r>
          <rPr>
            <sz val="9"/>
            <color indexed="81"/>
            <rFont val="Tahoma"/>
            <family val="2"/>
          </rPr>
          <t xml:space="preserve">Es cullen 90% de les plantades
</t>
        </r>
      </text>
    </comment>
    <comment ref="AU97" authorId="1" shapeId="0" xr:uid="{00000000-0006-0000-0500-000022000000}">
      <text>
        <r>
          <rPr>
            <sz val="9"/>
            <color indexed="81"/>
            <rFont val="Tahoma"/>
            <family val="2"/>
          </rPr>
          <t>Perdem 25% de les plantes plantades</t>
        </r>
      </text>
    </comment>
    <comment ref="AU98" authorId="1" shapeId="0" xr:uid="{00000000-0006-0000-0500-000023000000}">
      <text>
        <r>
          <rPr>
            <sz val="9"/>
            <color indexed="81"/>
            <rFont val="Tahoma"/>
            <family val="2"/>
          </rPr>
          <t xml:space="preserve">Un manat pesa 600 g
</t>
        </r>
      </text>
    </comment>
    <comment ref="AT100" authorId="1" shapeId="0" xr:uid="{00000000-0006-0000-0500-000024000000}">
      <text>
        <r>
          <rPr>
            <b/>
            <sz val="9"/>
            <color indexed="81"/>
            <rFont val="Tahoma"/>
            <family val="2"/>
          </rPr>
          <t xml:space="preserve">Tomàquet pometa 2,5 kg/planta 5208 plantes/2500 m2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15" authorId="1" shapeId="0" xr:uid="{00000000-0006-0000-0500-000025000000}">
      <text>
        <r>
          <rPr>
            <sz val="9"/>
            <color indexed="81"/>
            <rFont val="Tahoma"/>
            <family val="2"/>
          </rPr>
          <t>Els ceballlots ja els porta el proveïdor a la finca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N145" authorId="1" shapeId="0" xr:uid="{00000000-0006-0000-0500-000026000000}">
      <text>
        <r>
          <rPr>
            <b/>
            <sz val="9"/>
            <color indexed="81"/>
            <rFont val="Tahoma"/>
            <family val="2"/>
          </rPr>
          <t>Cada vegada es recullen 98 plantes que corresponen a 50 m2. Per tant s'ha de preparar 50 vegades</t>
        </r>
        <r>
          <rPr>
            <sz val="9"/>
            <color indexed="81"/>
            <rFont val="Tahoma"/>
            <family val="2"/>
          </rPr>
          <t xml:space="preserve">
però no separo la preparació
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Joan Antoni Castejon Fernández</author>
    <author>Joan Antoni</author>
  </authors>
  <commentList>
    <comment ref="P49" authorId="0" shapeId="0" xr:uid="{00000000-0006-0000-0600-000001000000}">
      <text>
        <r>
          <rPr>
            <sz val="9"/>
            <color indexed="81"/>
            <rFont val="Tahoma"/>
            <family val="2"/>
          </rPr>
          <t xml:space="preserve">8€/m3 un m3 pesa 800 o 900 kg
</t>
        </r>
      </text>
    </comment>
    <comment ref="V49" authorId="1" shapeId="0" xr:uid="{00000000-0006-0000-0600-000002000000}">
      <text>
        <r>
          <rPr>
            <b/>
            <sz val="9"/>
            <color indexed="81"/>
            <rFont val="Tahoma"/>
            <family val="2"/>
          </rPr>
          <t>dada de Jordi Puig
0,15 €/u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W49" authorId="1" shapeId="0" xr:uid="{00000000-0006-0000-0600-000003000000}">
      <text>
        <r>
          <rPr>
            <b/>
            <sz val="9"/>
            <color indexed="81"/>
            <rFont val="Tahoma"/>
            <family val="2"/>
          </rPr>
          <t xml:space="preserve">dada de Jordi Puig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B49" authorId="0" shapeId="0" xr:uid="{00000000-0006-0000-0600-000004000000}">
      <text>
        <r>
          <rPr>
            <b/>
            <sz val="9"/>
            <color indexed="81"/>
            <rFont val="Tahoma"/>
            <family val="2"/>
          </rPr>
          <t>3000m son 117€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C49" authorId="1" shapeId="0" xr:uid="{00000000-0006-0000-0600-000005000000}">
      <text>
        <r>
          <rPr>
            <b/>
            <sz val="9"/>
            <color indexed="81"/>
            <rFont val="Tahoma"/>
            <family val="2"/>
          </rPr>
          <t>Són 8 però dura 10 anys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49" authorId="0" shapeId="0" xr:uid="{00000000-0006-0000-0600-000006000000}">
      <text>
        <r>
          <rPr>
            <b/>
            <sz val="9"/>
            <color indexed="81"/>
            <rFont val="Tahoma"/>
            <family val="2"/>
          </rPr>
          <t>150gr són 4,6€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R50" authorId="1" shapeId="0" xr:uid="{00000000-0006-0000-0600-000007000000}">
      <text>
        <r>
          <rPr>
            <b/>
            <sz val="9"/>
            <color indexed="81"/>
            <rFont val="Tahoma"/>
            <family val="2"/>
          </rPr>
          <t>Cost 1€. Consideren 50% recuperades: 0,5 €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S64" authorId="1" shapeId="0" xr:uid="{00000000-0006-0000-0600-000008000000}">
      <text>
        <r>
          <rPr>
            <b/>
            <sz val="9"/>
            <color indexed="81"/>
            <rFont val="Tahoma"/>
            <family val="2"/>
          </rPr>
          <t>4 ceballots/m2 150 g/ceballot són 600g/m2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0" authorId="1" shapeId="0" xr:uid="{00000000-0006-0000-0600-000009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1" authorId="1" shapeId="0" xr:uid="{00000000-0006-0000-0600-00000A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76" authorId="1" shapeId="0" xr:uid="{00000000-0006-0000-0600-00000B000000}">
      <text>
        <r>
          <rPr>
            <sz val="9"/>
            <color indexed="81"/>
            <rFont val="Tahoma"/>
            <family val="2"/>
          </rPr>
          <t xml:space="preserve">150 g/100 l i 100 l/1000m2
</t>
        </r>
      </text>
    </comment>
    <comment ref="AH76" authorId="1" shapeId="0" xr:uid="{00000000-0006-0000-0600-00000C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6" authorId="1" shapeId="0" xr:uid="{00000000-0006-0000-0600-00000D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G77" authorId="1" shapeId="0" xr:uid="{00000000-0006-0000-0600-00000E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H77" authorId="1" shapeId="0" xr:uid="{00000000-0006-0000-0600-00000F000000}">
      <text>
        <r>
          <rPr>
            <sz val="9"/>
            <color indexed="81"/>
            <rFont val="Tahoma"/>
            <family val="2"/>
          </rPr>
          <t xml:space="preserve">70 ml/100 l i 120 l/1000m2
</t>
        </r>
      </text>
    </comment>
    <comment ref="AI77" authorId="1" shapeId="0" xr:uid="{00000000-0006-0000-0600-000010000000}">
      <text>
        <r>
          <rPr>
            <sz val="9"/>
            <color indexed="81"/>
            <rFont val="Tahoma"/>
            <family val="2"/>
          </rPr>
          <t xml:space="preserve">2 l/100 l i 120 l/1000m2
</t>
        </r>
      </text>
    </comment>
    <comment ref="AH78" authorId="1" shapeId="0" xr:uid="{00000000-0006-0000-0600-000011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8" authorId="1" shapeId="0" xr:uid="{00000000-0006-0000-0600-000012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J78" authorId="1" shapeId="0" xr:uid="{00000000-0006-0000-0600-000013000000}">
      <text>
        <r>
          <rPr>
            <b/>
            <sz val="9"/>
            <color indexed="81"/>
            <rFont val="Tahoma"/>
            <family val="2"/>
          </rPr>
          <t>0,5 kg/100 l i 100 l/1000m2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80" authorId="1" shapeId="0" xr:uid="{00000000-0006-0000-0600-000014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L80" authorId="1" shapeId="0" xr:uid="{00000000-0006-0000-0600-000015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L81" authorId="1" shapeId="0" xr:uid="{00000000-0006-0000-0600-000016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M81" authorId="1" shapeId="0" xr:uid="{00000000-0006-0000-0600-000017000000}">
      <text>
        <r>
          <rPr>
            <sz val="9"/>
            <color indexed="81"/>
            <rFont val="Tahoma"/>
            <family val="2"/>
          </rPr>
          <t xml:space="preserve">0.150l /100 l i 120 l/1000m2
</t>
        </r>
      </text>
    </comment>
    <comment ref="AL82" authorId="1" shapeId="0" xr:uid="{00000000-0006-0000-0600-000018000000}">
      <text>
        <r>
          <rPr>
            <sz val="9"/>
            <color indexed="81"/>
            <rFont val="Tahoma"/>
            <family val="2"/>
          </rPr>
          <t xml:space="preserve">40 g/100 l i 120 l/1000m2
</t>
        </r>
      </text>
    </comment>
    <comment ref="D86" authorId="1" shapeId="0" xr:uid="{00000000-0006-0000-0600-000019000000}">
      <text>
        <r>
          <rPr>
            <b/>
            <sz val="9"/>
            <color indexed="81"/>
            <rFont val="Tahoma"/>
            <family val="2"/>
          </rPr>
          <t>carbassa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7" authorId="1" shapeId="0" xr:uid="{00000000-0006-0000-0600-00001A000000}">
      <text>
        <r>
          <rPr>
            <b/>
            <sz val="9"/>
            <color indexed="81"/>
            <rFont val="Tahoma"/>
            <family val="2"/>
          </rPr>
          <t>col o brócoli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8" authorId="1" shapeId="0" xr:uid="{00000000-0006-0000-0600-00001B000000}">
      <text>
        <r>
          <rPr>
            <b/>
            <sz val="9"/>
            <color indexed="81"/>
            <rFont val="Tahoma"/>
            <family val="2"/>
          </rPr>
          <t xml:space="preserve">Enciam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0" authorId="1" shapeId="0" xr:uid="{00000000-0006-0000-0600-00001C000000}">
      <text>
        <r>
          <rPr>
            <b/>
            <sz val="9"/>
            <color indexed="81"/>
            <rFont val="Tahoma"/>
            <family val="2"/>
          </rPr>
          <t>Una tirada de 65m (i 1,2m d'amplada) es necessita 0,5 hores 2 persones</t>
        </r>
        <r>
          <rPr>
            <sz val="9"/>
            <color indexed="81"/>
            <rFont val="Tahoma"/>
            <family val="2"/>
          </rPr>
          <t xml:space="preserve">
Jordi Puig diu que el cost del plàstic és 0,15 €/planta</t>
        </r>
      </text>
    </comment>
    <comment ref="AO90" authorId="1" shapeId="0" xr:uid="{00000000-0006-0000-0600-00001D000000}">
      <text>
        <r>
          <rPr>
            <b/>
            <sz val="9"/>
            <color indexed="81"/>
            <rFont val="Tahoma"/>
            <family val="2"/>
          </rPr>
          <t>Es col·loca plàstic d'una amplada de 1,2 m i queden 0,6 m sense plàstic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4" authorId="1" shapeId="0" xr:uid="{00000000-0006-0000-0600-00001E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N94" authorId="1" shapeId="0" xr:uid="{00000000-0006-0000-0600-00001F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F95" authorId="1" shapeId="0" xr:uid="{00000000-0006-0000-0600-000020000000}">
      <text>
        <r>
          <rPr>
            <sz val="9"/>
            <color indexed="81"/>
            <rFont val="Tahoma"/>
            <family val="2"/>
          </rPr>
          <t xml:space="preserve">Es cullen 30 kg/h
</t>
        </r>
      </text>
    </comment>
    <comment ref="AU95" authorId="1" shapeId="0" xr:uid="{00000000-0006-0000-0600-000021000000}">
      <text>
        <r>
          <rPr>
            <sz val="9"/>
            <color indexed="81"/>
            <rFont val="Tahoma"/>
            <family val="2"/>
          </rPr>
          <t xml:space="preserve">Es cullen 90% de les plantades
</t>
        </r>
      </text>
    </comment>
    <comment ref="AU97" authorId="1" shapeId="0" xr:uid="{00000000-0006-0000-0600-000022000000}">
      <text>
        <r>
          <rPr>
            <sz val="9"/>
            <color indexed="81"/>
            <rFont val="Tahoma"/>
            <family val="2"/>
          </rPr>
          <t>Perdem 25% de les plantes plantades</t>
        </r>
      </text>
    </comment>
    <comment ref="AU98" authorId="1" shapeId="0" xr:uid="{00000000-0006-0000-0600-000023000000}">
      <text>
        <r>
          <rPr>
            <sz val="9"/>
            <color indexed="81"/>
            <rFont val="Tahoma"/>
            <family val="2"/>
          </rPr>
          <t xml:space="preserve">Un manat pesa 600 g
</t>
        </r>
      </text>
    </comment>
    <comment ref="AT100" authorId="1" shapeId="0" xr:uid="{00000000-0006-0000-0600-000024000000}">
      <text>
        <r>
          <rPr>
            <b/>
            <sz val="9"/>
            <color indexed="81"/>
            <rFont val="Tahoma"/>
            <family val="2"/>
          </rPr>
          <t xml:space="preserve">Tomàquet pometa 2,5 kg/planta 5208 plantes/2500 m2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15" authorId="1" shapeId="0" xr:uid="{00000000-0006-0000-0600-000025000000}">
      <text>
        <r>
          <rPr>
            <sz val="9"/>
            <color indexed="81"/>
            <rFont val="Tahoma"/>
            <family val="2"/>
          </rPr>
          <t>Els ceballlots ja els porta el proveïdor a la finca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N145" authorId="1" shapeId="0" xr:uid="{00000000-0006-0000-0600-000026000000}">
      <text>
        <r>
          <rPr>
            <b/>
            <sz val="9"/>
            <color indexed="81"/>
            <rFont val="Tahoma"/>
            <family val="2"/>
          </rPr>
          <t>Cada vegada es recullen 98 plantes que corresponen a 50 m2. Per tant s'ha de preparar 50 vegades</t>
        </r>
        <r>
          <rPr>
            <sz val="9"/>
            <color indexed="81"/>
            <rFont val="Tahoma"/>
            <family val="2"/>
          </rPr>
          <t xml:space="preserve">
però no separo la preparació
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Joan Antoni Castejon Fernández</author>
    <author>Joan Antoni</author>
  </authors>
  <commentList>
    <comment ref="P49" authorId="0" shapeId="0" xr:uid="{00000000-0006-0000-0700-000001000000}">
      <text>
        <r>
          <rPr>
            <sz val="9"/>
            <color indexed="81"/>
            <rFont val="Tahoma"/>
            <family val="2"/>
          </rPr>
          <t xml:space="preserve">8€/m3 un m3 pesa 800 o 900 kg
</t>
        </r>
      </text>
    </comment>
    <comment ref="V49" authorId="1" shapeId="0" xr:uid="{00000000-0006-0000-0700-000002000000}">
      <text>
        <r>
          <rPr>
            <b/>
            <sz val="9"/>
            <color indexed="81"/>
            <rFont val="Tahoma"/>
            <family val="2"/>
          </rPr>
          <t>dada de Jordi Puig
0,15 €/u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W49" authorId="1" shapeId="0" xr:uid="{00000000-0006-0000-0700-000003000000}">
      <text>
        <r>
          <rPr>
            <b/>
            <sz val="9"/>
            <color indexed="81"/>
            <rFont val="Tahoma"/>
            <family val="2"/>
          </rPr>
          <t xml:space="preserve">dada de Jordi Puig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B49" authorId="0" shapeId="0" xr:uid="{00000000-0006-0000-0700-000004000000}">
      <text>
        <r>
          <rPr>
            <b/>
            <sz val="9"/>
            <color indexed="81"/>
            <rFont val="Tahoma"/>
            <family val="2"/>
          </rPr>
          <t>3000m son 117€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C49" authorId="1" shapeId="0" xr:uid="{00000000-0006-0000-0700-000005000000}">
      <text>
        <r>
          <rPr>
            <b/>
            <sz val="9"/>
            <color indexed="81"/>
            <rFont val="Tahoma"/>
            <family val="2"/>
          </rPr>
          <t>Són 8 però dura 10 anys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49" authorId="0" shapeId="0" xr:uid="{00000000-0006-0000-0700-000006000000}">
      <text>
        <r>
          <rPr>
            <b/>
            <sz val="9"/>
            <color indexed="81"/>
            <rFont val="Tahoma"/>
            <family val="2"/>
          </rPr>
          <t>150gr són 4,6€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R50" authorId="1" shapeId="0" xr:uid="{00000000-0006-0000-0700-000007000000}">
      <text>
        <r>
          <rPr>
            <b/>
            <sz val="9"/>
            <color indexed="81"/>
            <rFont val="Tahoma"/>
            <family val="2"/>
          </rPr>
          <t>Cost 1€. Consideren 50% recuperades: 0,5 €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S64" authorId="1" shapeId="0" xr:uid="{00000000-0006-0000-0700-000008000000}">
      <text>
        <r>
          <rPr>
            <b/>
            <sz val="9"/>
            <color indexed="81"/>
            <rFont val="Tahoma"/>
            <family val="2"/>
          </rPr>
          <t>4 ceballots/m2 150 g/ceballot són 600g/m2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0" authorId="1" shapeId="0" xr:uid="{00000000-0006-0000-0700-000009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1" authorId="1" shapeId="0" xr:uid="{00000000-0006-0000-0700-00000A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76" authorId="1" shapeId="0" xr:uid="{00000000-0006-0000-0700-00000B000000}">
      <text>
        <r>
          <rPr>
            <sz val="9"/>
            <color indexed="81"/>
            <rFont val="Tahoma"/>
            <family val="2"/>
          </rPr>
          <t xml:space="preserve">150 g/100 l i 100 l/1000m2
</t>
        </r>
      </text>
    </comment>
    <comment ref="AH76" authorId="1" shapeId="0" xr:uid="{00000000-0006-0000-0700-00000C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6" authorId="1" shapeId="0" xr:uid="{00000000-0006-0000-0700-00000D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G77" authorId="1" shapeId="0" xr:uid="{00000000-0006-0000-0700-00000E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H77" authorId="1" shapeId="0" xr:uid="{00000000-0006-0000-0700-00000F000000}">
      <text>
        <r>
          <rPr>
            <sz val="9"/>
            <color indexed="81"/>
            <rFont val="Tahoma"/>
            <family val="2"/>
          </rPr>
          <t xml:space="preserve">70 ml/100 l i 120 l/1000m2
</t>
        </r>
      </text>
    </comment>
    <comment ref="AI77" authorId="1" shapeId="0" xr:uid="{00000000-0006-0000-0700-000010000000}">
      <text>
        <r>
          <rPr>
            <sz val="9"/>
            <color indexed="81"/>
            <rFont val="Tahoma"/>
            <family val="2"/>
          </rPr>
          <t xml:space="preserve">2 l/100 l i 120 l/1000m2
</t>
        </r>
      </text>
    </comment>
    <comment ref="AH78" authorId="1" shapeId="0" xr:uid="{00000000-0006-0000-0700-000011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8" authorId="1" shapeId="0" xr:uid="{00000000-0006-0000-0700-000012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J78" authorId="1" shapeId="0" xr:uid="{00000000-0006-0000-0700-000013000000}">
      <text>
        <r>
          <rPr>
            <b/>
            <sz val="9"/>
            <color indexed="81"/>
            <rFont val="Tahoma"/>
            <family val="2"/>
          </rPr>
          <t>0,5 kg/100 l i 100 l/1000m2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80" authorId="1" shapeId="0" xr:uid="{00000000-0006-0000-0700-000014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L80" authorId="1" shapeId="0" xr:uid="{00000000-0006-0000-0700-000015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L81" authorId="1" shapeId="0" xr:uid="{00000000-0006-0000-0700-000016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M81" authorId="1" shapeId="0" xr:uid="{00000000-0006-0000-0700-000017000000}">
      <text>
        <r>
          <rPr>
            <sz val="9"/>
            <color indexed="81"/>
            <rFont val="Tahoma"/>
            <family val="2"/>
          </rPr>
          <t xml:space="preserve">0.150l /100 l i 120 l/1000m2
</t>
        </r>
      </text>
    </comment>
    <comment ref="AL82" authorId="1" shapeId="0" xr:uid="{00000000-0006-0000-0700-000018000000}">
      <text>
        <r>
          <rPr>
            <sz val="9"/>
            <color indexed="81"/>
            <rFont val="Tahoma"/>
            <family val="2"/>
          </rPr>
          <t xml:space="preserve">40 g/100 l i 120 l/1000m2
</t>
        </r>
      </text>
    </comment>
    <comment ref="D86" authorId="1" shapeId="0" xr:uid="{00000000-0006-0000-0700-000019000000}">
      <text>
        <r>
          <rPr>
            <b/>
            <sz val="9"/>
            <color indexed="81"/>
            <rFont val="Tahoma"/>
            <family val="2"/>
          </rPr>
          <t>carbassa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7" authorId="1" shapeId="0" xr:uid="{00000000-0006-0000-0700-00001A000000}">
      <text>
        <r>
          <rPr>
            <b/>
            <sz val="9"/>
            <color indexed="81"/>
            <rFont val="Tahoma"/>
            <family val="2"/>
          </rPr>
          <t>col o brócoli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8" authorId="1" shapeId="0" xr:uid="{00000000-0006-0000-0700-00001B000000}">
      <text>
        <r>
          <rPr>
            <b/>
            <sz val="9"/>
            <color indexed="81"/>
            <rFont val="Tahoma"/>
            <family val="2"/>
          </rPr>
          <t xml:space="preserve">Enciam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0" authorId="1" shapeId="0" xr:uid="{00000000-0006-0000-0700-00001C000000}">
      <text>
        <r>
          <rPr>
            <b/>
            <sz val="9"/>
            <color indexed="81"/>
            <rFont val="Tahoma"/>
            <family val="2"/>
          </rPr>
          <t>Una tirada de 65m (i 1,2m d'amplada) es necessita 0,5 hores 2 persones</t>
        </r>
        <r>
          <rPr>
            <sz val="9"/>
            <color indexed="81"/>
            <rFont val="Tahoma"/>
            <family val="2"/>
          </rPr>
          <t xml:space="preserve">
Jordi Puig diu que el cost del plàstic és 0,15 €/planta</t>
        </r>
      </text>
    </comment>
    <comment ref="AO90" authorId="1" shapeId="0" xr:uid="{00000000-0006-0000-0700-00001D000000}">
      <text>
        <r>
          <rPr>
            <b/>
            <sz val="9"/>
            <color indexed="81"/>
            <rFont val="Tahoma"/>
            <family val="2"/>
          </rPr>
          <t>Es col·loca plàstic d'una amplada de 1,2 m i queden 0,6 m sense plàstic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4" authorId="1" shapeId="0" xr:uid="{00000000-0006-0000-0700-00001E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N94" authorId="1" shapeId="0" xr:uid="{00000000-0006-0000-0700-00001F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F95" authorId="1" shapeId="0" xr:uid="{00000000-0006-0000-0700-000020000000}">
      <text>
        <r>
          <rPr>
            <sz val="9"/>
            <color indexed="81"/>
            <rFont val="Tahoma"/>
            <family val="2"/>
          </rPr>
          <t xml:space="preserve">Es cullen 30 kg/h
</t>
        </r>
      </text>
    </comment>
    <comment ref="AU95" authorId="1" shapeId="0" xr:uid="{00000000-0006-0000-0700-000021000000}">
      <text>
        <r>
          <rPr>
            <sz val="9"/>
            <color indexed="81"/>
            <rFont val="Tahoma"/>
            <family val="2"/>
          </rPr>
          <t xml:space="preserve">Es cullen 90% de les plantades
</t>
        </r>
      </text>
    </comment>
    <comment ref="AU97" authorId="1" shapeId="0" xr:uid="{00000000-0006-0000-0700-000022000000}">
      <text>
        <r>
          <rPr>
            <sz val="9"/>
            <color indexed="81"/>
            <rFont val="Tahoma"/>
            <family val="2"/>
          </rPr>
          <t>Perdem 25% de les plantes plantades</t>
        </r>
      </text>
    </comment>
    <comment ref="AU98" authorId="1" shapeId="0" xr:uid="{00000000-0006-0000-0700-000023000000}">
      <text>
        <r>
          <rPr>
            <sz val="9"/>
            <color indexed="81"/>
            <rFont val="Tahoma"/>
            <family val="2"/>
          </rPr>
          <t xml:space="preserve">Un manat pesa 600 g
</t>
        </r>
      </text>
    </comment>
    <comment ref="AT100" authorId="1" shapeId="0" xr:uid="{00000000-0006-0000-0700-000024000000}">
      <text>
        <r>
          <rPr>
            <b/>
            <sz val="9"/>
            <color indexed="81"/>
            <rFont val="Tahoma"/>
            <family val="2"/>
          </rPr>
          <t xml:space="preserve">Tomàquet pometa 2,5 kg/planta 5208 plantes/2500 m2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15" authorId="1" shapeId="0" xr:uid="{00000000-0006-0000-0700-000025000000}">
      <text>
        <r>
          <rPr>
            <sz val="9"/>
            <color indexed="81"/>
            <rFont val="Tahoma"/>
            <family val="2"/>
          </rPr>
          <t>Els ceballlots ja els porta el proveïdor a la finca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N145" authorId="1" shapeId="0" xr:uid="{00000000-0006-0000-0700-000026000000}">
      <text>
        <r>
          <rPr>
            <b/>
            <sz val="9"/>
            <color indexed="81"/>
            <rFont val="Tahoma"/>
            <family val="2"/>
          </rPr>
          <t>Cada vegada es recullen 98 plantes que corresponen a 50 m2. Per tant s'ha de preparar 50 vegades</t>
        </r>
        <r>
          <rPr>
            <sz val="9"/>
            <color indexed="81"/>
            <rFont val="Tahoma"/>
            <family val="2"/>
          </rPr>
          <t xml:space="preserve">
però no separo la preparació
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Joan Antoni Castejon Fernández</author>
    <author>Joan Antoni</author>
  </authors>
  <commentList>
    <comment ref="P49" authorId="0" shapeId="0" xr:uid="{00000000-0006-0000-0800-000001000000}">
      <text>
        <r>
          <rPr>
            <sz val="9"/>
            <color indexed="81"/>
            <rFont val="Tahoma"/>
            <family val="2"/>
          </rPr>
          <t xml:space="preserve">8€/m3 un m3 pesa 800 o 900 kg
</t>
        </r>
      </text>
    </comment>
    <comment ref="V49" authorId="1" shapeId="0" xr:uid="{00000000-0006-0000-0800-000002000000}">
      <text>
        <r>
          <rPr>
            <b/>
            <sz val="9"/>
            <color indexed="81"/>
            <rFont val="Tahoma"/>
            <family val="2"/>
          </rPr>
          <t>dada de Jordi Puig
0,15 €/u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W49" authorId="1" shapeId="0" xr:uid="{00000000-0006-0000-0800-000003000000}">
      <text>
        <r>
          <rPr>
            <b/>
            <sz val="9"/>
            <color indexed="81"/>
            <rFont val="Tahoma"/>
            <family val="2"/>
          </rPr>
          <t xml:space="preserve">dada de Jordi Puig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B49" authorId="0" shapeId="0" xr:uid="{00000000-0006-0000-0800-000004000000}">
      <text>
        <r>
          <rPr>
            <b/>
            <sz val="9"/>
            <color indexed="81"/>
            <rFont val="Tahoma"/>
            <family val="2"/>
          </rPr>
          <t>3000m son 117€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C49" authorId="1" shapeId="0" xr:uid="{00000000-0006-0000-0800-000005000000}">
      <text>
        <r>
          <rPr>
            <b/>
            <sz val="9"/>
            <color indexed="81"/>
            <rFont val="Tahoma"/>
            <family val="2"/>
          </rPr>
          <t>Són 8 però dura 10 anys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49" authorId="0" shapeId="0" xr:uid="{00000000-0006-0000-0800-000006000000}">
      <text>
        <r>
          <rPr>
            <b/>
            <sz val="9"/>
            <color indexed="81"/>
            <rFont val="Tahoma"/>
            <family val="2"/>
          </rPr>
          <t>150gr són 4,6€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R50" authorId="1" shapeId="0" xr:uid="{00000000-0006-0000-0800-000007000000}">
      <text>
        <r>
          <rPr>
            <b/>
            <sz val="9"/>
            <color indexed="81"/>
            <rFont val="Tahoma"/>
            <family val="2"/>
          </rPr>
          <t>Cost 1€. Consideren 50% recuperades: 0,5 €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S64" authorId="1" shapeId="0" xr:uid="{00000000-0006-0000-0800-000008000000}">
      <text>
        <r>
          <rPr>
            <b/>
            <sz val="9"/>
            <color indexed="81"/>
            <rFont val="Tahoma"/>
            <family val="2"/>
          </rPr>
          <t>4 ceballots/m2 150 g/ceballot són 600g/m2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0" authorId="1" shapeId="0" xr:uid="{00000000-0006-0000-0800-000009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1" authorId="1" shapeId="0" xr:uid="{00000000-0006-0000-0800-00000A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76" authorId="1" shapeId="0" xr:uid="{00000000-0006-0000-0800-00000B000000}">
      <text>
        <r>
          <rPr>
            <sz val="9"/>
            <color indexed="81"/>
            <rFont val="Tahoma"/>
            <family val="2"/>
          </rPr>
          <t xml:space="preserve">150 g/100 l i 100 l/1000m2
</t>
        </r>
      </text>
    </comment>
    <comment ref="AH76" authorId="1" shapeId="0" xr:uid="{00000000-0006-0000-0800-00000C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6" authorId="1" shapeId="0" xr:uid="{00000000-0006-0000-0800-00000D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G77" authorId="1" shapeId="0" xr:uid="{00000000-0006-0000-0800-00000E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H77" authorId="1" shapeId="0" xr:uid="{00000000-0006-0000-0800-00000F000000}">
      <text>
        <r>
          <rPr>
            <sz val="9"/>
            <color indexed="81"/>
            <rFont val="Tahoma"/>
            <family val="2"/>
          </rPr>
          <t xml:space="preserve">70 ml/100 l i 120 l/1000m2
</t>
        </r>
      </text>
    </comment>
    <comment ref="AI77" authorId="1" shapeId="0" xr:uid="{00000000-0006-0000-0800-000010000000}">
      <text>
        <r>
          <rPr>
            <sz val="9"/>
            <color indexed="81"/>
            <rFont val="Tahoma"/>
            <family val="2"/>
          </rPr>
          <t xml:space="preserve">2 l/100 l i 120 l/1000m2
</t>
        </r>
      </text>
    </comment>
    <comment ref="AH78" authorId="1" shapeId="0" xr:uid="{00000000-0006-0000-0800-000011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8" authorId="1" shapeId="0" xr:uid="{00000000-0006-0000-0800-000012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J78" authorId="1" shapeId="0" xr:uid="{00000000-0006-0000-0800-000013000000}">
      <text>
        <r>
          <rPr>
            <b/>
            <sz val="9"/>
            <color indexed="81"/>
            <rFont val="Tahoma"/>
            <family val="2"/>
          </rPr>
          <t>0,5 kg/100 l i 100 l/1000m2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80" authorId="1" shapeId="0" xr:uid="{00000000-0006-0000-0800-000014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L80" authorId="1" shapeId="0" xr:uid="{00000000-0006-0000-0800-000015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L81" authorId="1" shapeId="0" xr:uid="{00000000-0006-0000-0800-000016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M81" authorId="1" shapeId="0" xr:uid="{00000000-0006-0000-0800-000017000000}">
      <text>
        <r>
          <rPr>
            <sz val="9"/>
            <color indexed="81"/>
            <rFont val="Tahoma"/>
            <family val="2"/>
          </rPr>
          <t xml:space="preserve">0.150l /100 l i 120 l/1000m2
</t>
        </r>
      </text>
    </comment>
    <comment ref="AL82" authorId="1" shapeId="0" xr:uid="{00000000-0006-0000-0800-000018000000}">
      <text>
        <r>
          <rPr>
            <sz val="9"/>
            <color indexed="81"/>
            <rFont val="Tahoma"/>
            <family val="2"/>
          </rPr>
          <t xml:space="preserve">40 g/100 l i 120 l/1000m2
</t>
        </r>
      </text>
    </comment>
    <comment ref="D86" authorId="1" shapeId="0" xr:uid="{00000000-0006-0000-0800-000019000000}">
      <text>
        <r>
          <rPr>
            <b/>
            <sz val="9"/>
            <color indexed="81"/>
            <rFont val="Tahoma"/>
            <family val="2"/>
          </rPr>
          <t>carbassa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7" authorId="1" shapeId="0" xr:uid="{00000000-0006-0000-0800-00001A000000}">
      <text>
        <r>
          <rPr>
            <b/>
            <sz val="9"/>
            <color indexed="81"/>
            <rFont val="Tahoma"/>
            <family val="2"/>
          </rPr>
          <t>col o brócoli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8" authorId="1" shapeId="0" xr:uid="{00000000-0006-0000-0800-00001B000000}">
      <text>
        <r>
          <rPr>
            <b/>
            <sz val="9"/>
            <color indexed="81"/>
            <rFont val="Tahoma"/>
            <family val="2"/>
          </rPr>
          <t xml:space="preserve">Enciam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0" authorId="1" shapeId="0" xr:uid="{00000000-0006-0000-0800-00001C000000}">
      <text>
        <r>
          <rPr>
            <b/>
            <sz val="9"/>
            <color indexed="81"/>
            <rFont val="Tahoma"/>
            <family val="2"/>
          </rPr>
          <t>Una tirada de 65m (i 1,2m d'amplada) es necessita 0,5 hores 2 persones</t>
        </r>
        <r>
          <rPr>
            <sz val="9"/>
            <color indexed="81"/>
            <rFont val="Tahoma"/>
            <family val="2"/>
          </rPr>
          <t xml:space="preserve">
Jordi Puig diu que el cost del plàstic és 0,15 €/planta</t>
        </r>
      </text>
    </comment>
    <comment ref="AO90" authorId="1" shapeId="0" xr:uid="{00000000-0006-0000-0800-00001D000000}">
      <text>
        <r>
          <rPr>
            <b/>
            <sz val="9"/>
            <color indexed="81"/>
            <rFont val="Tahoma"/>
            <family val="2"/>
          </rPr>
          <t>Es col·loca plàstic d'una amplada de 1,2 m i queden 0,6 m sense plàstic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4" authorId="1" shapeId="0" xr:uid="{00000000-0006-0000-0800-00001E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N94" authorId="1" shapeId="0" xr:uid="{00000000-0006-0000-0800-00001F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F95" authorId="1" shapeId="0" xr:uid="{00000000-0006-0000-0800-000020000000}">
      <text>
        <r>
          <rPr>
            <sz val="9"/>
            <color indexed="81"/>
            <rFont val="Tahoma"/>
            <family val="2"/>
          </rPr>
          <t xml:space="preserve">Es cullen 30 kg/h
</t>
        </r>
      </text>
    </comment>
    <comment ref="AU95" authorId="1" shapeId="0" xr:uid="{00000000-0006-0000-0800-000021000000}">
      <text>
        <r>
          <rPr>
            <sz val="9"/>
            <color indexed="81"/>
            <rFont val="Tahoma"/>
            <family val="2"/>
          </rPr>
          <t xml:space="preserve">Es cullen 90% de les plantades
</t>
        </r>
      </text>
    </comment>
    <comment ref="AU97" authorId="1" shapeId="0" xr:uid="{00000000-0006-0000-0800-000022000000}">
      <text>
        <r>
          <rPr>
            <sz val="9"/>
            <color indexed="81"/>
            <rFont val="Tahoma"/>
            <family val="2"/>
          </rPr>
          <t>Perdem 25% de les plantes plantades</t>
        </r>
      </text>
    </comment>
    <comment ref="AU98" authorId="1" shapeId="0" xr:uid="{00000000-0006-0000-0800-000023000000}">
      <text>
        <r>
          <rPr>
            <sz val="9"/>
            <color indexed="81"/>
            <rFont val="Tahoma"/>
            <family val="2"/>
          </rPr>
          <t xml:space="preserve">Un manat pesa 600 g
</t>
        </r>
      </text>
    </comment>
    <comment ref="AT100" authorId="1" shapeId="0" xr:uid="{00000000-0006-0000-0800-000024000000}">
      <text>
        <r>
          <rPr>
            <b/>
            <sz val="9"/>
            <color indexed="81"/>
            <rFont val="Tahoma"/>
            <family val="2"/>
          </rPr>
          <t xml:space="preserve">Tomàquet pometa 2,5 kg/planta 5208 plantes/2500 m2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15" authorId="1" shapeId="0" xr:uid="{00000000-0006-0000-0800-000025000000}">
      <text>
        <r>
          <rPr>
            <sz val="9"/>
            <color indexed="81"/>
            <rFont val="Tahoma"/>
            <family val="2"/>
          </rPr>
          <t>Els ceballlots ja els porta el proveïdor a la finca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N145" authorId="1" shapeId="0" xr:uid="{00000000-0006-0000-0800-000026000000}">
      <text>
        <r>
          <rPr>
            <b/>
            <sz val="9"/>
            <color indexed="81"/>
            <rFont val="Tahoma"/>
            <family val="2"/>
          </rPr>
          <t>Cada vegada es recullen 98 plantes que corresponen a 50 m2. Per tant s'ha de preparar 50 vegades</t>
        </r>
        <r>
          <rPr>
            <sz val="9"/>
            <color indexed="81"/>
            <rFont val="Tahoma"/>
            <family val="2"/>
          </rPr>
          <t xml:space="preserve">
però no separo la preparació
</t>
        </r>
      </text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Joan Antoni Castejon Fernández</author>
    <author>Joan Antoni</author>
  </authors>
  <commentList>
    <comment ref="P49" authorId="0" shapeId="0" xr:uid="{00000000-0006-0000-0900-000001000000}">
      <text>
        <r>
          <rPr>
            <sz val="9"/>
            <color indexed="81"/>
            <rFont val="Tahoma"/>
            <family val="2"/>
          </rPr>
          <t xml:space="preserve">8€/m3 un m3 pesa 800 o 900 kg
</t>
        </r>
      </text>
    </comment>
    <comment ref="V49" authorId="1" shapeId="0" xr:uid="{00000000-0006-0000-0900-000002000000}">
      <text>
        <r>
          <rPr>
            <b/>
            <sz val="9"/>
            <color indexed="81"/>
            <rFont val="Tahoma"/>
            <family val="2"/>
          </rPr>
          <t>dada de Jordi Puig
0,15 €/u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W49" authorId="1" shapeId="0" xr:uid="{00000000-0006-0000-0900-000003000000}">
      <text>
        <r>
          <rPr>
            <b/>
            <sz val="9"/>
            <color indexed="81"/>
            <rFont val="Tahoma"/>
            <family val="2"/>
          </rPr>
          <t xml:space="preserve">dada de Jordi Puig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B49" authorId="0" shapeId="0" xr:uid="{00000000-0006-0000-0900-000004000000}">
      <text>
        <r>
          <rPr>
            <b/>
            <sz val="9"/>
            <color indexed="81"/>
            <rFont val="Tahoma"/>
            <family val="2"/>
          </rPr>
          <t>3000m son 117€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C49" authorId="1" shapeId="0" xr:uid="{00000000-0006-0000-0900-000005000000}">
      <text>
        <r>
          <rPr>
            <b/>
            <sz val="9"/>
            <color indexed="81"/>
            <rFont val="Tahoma"/>
            <family val="2"/>
          </rPr>
          <t>Són 8 però dura 10 anys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49" authorId="0" shapeId="0" xr:uid="{00000000-0006-0000-0900-000006000000}">
      <text>
        <r>
          <rPr>
            <b/>
            <sz val="9"/>
            <color indexed="81"/>
            <rFont val="Tahoma"/>
            <family val="2"/>
          </rPr>
          <t>150gr són 4,6€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R50" authorId="1" shapeId="0" xr:uid="{00000000-0006-0000-0900-000007000000}">
      <text>
        <r>
          <rPr>
            <b/>
            <sz val="9"/>
            <color indexed="81"/>
            <rFont val="Tahoma"/>
            <family val="2"/>
          </rPr>
          <t>Cost 1€. Consideren 50% recuperades: 0,5 €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S64" authorId="1" shapeId="0" xr:uid="{00000000-0006-0000-0900-000008000000}">
      <text>
        <r>
          <rPr>
            <b/>
            <sz val="9"/>
            <color indexed="81"/>
            <rFont val="Tahoma"/>
            <family val="2"/>
          </rPr>
          <t>4 ceballots/m2 150 g/ceballot són 600g/m2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0" authorId="1" shapeId="0" xr:uid="{00000000-0006-0000-0900-000009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1" authorId="1" shapeId="0" xr:uid="{00000000-0006-0000-0900-00000A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76" authorId="1" shapeId="0" xr:uid="{00000000-0006-0000-0900-00000B000000}">
      <text>
        <r>
          <rPr>
            <sz val="9"/>
            <color indexed="81"/>
            <rFont val="Tahoma"/>
            <family val="2"/>
          </rPr>
          <t xml:space="preserve">150 g/100 l i 100 l/1000m2
</t>
        </r>
      </text>
    </comment>
    <comment ref="AH76" authorId="1" shapeId="0" xr:uid="{00000000-0006-0000-0900-00000C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6" authorId="1" shapeId="0" xr:uid="{00000000-0006-0000-0900-00000D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G77" authorId="1" shapeId="0" xr:uid="{00000000-0006-0000-0900-00000E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H77" authorId="1" shapeId="0" xr:uid="{00000000-0006-0000-0900-00000F000000}">
      <text>
        <r>
          <rPr>
            <sz val="9"/>
            <color indexed="81"/>
            <rFont val="Tahoma"/>
            <family val="2"/>
          </rPr>
          <t xml:space="preserve">70 ml/100 l i 120 l/1000m2
</t>
        </r>
      </text>
    </comment>
    <comment ref="AI77" authorId="1" shapeId="0" xr:uid="{00000000-0006-0000-0900-000010000000}">
      <text>
        <r>
          <rPr>
            <sz val="9"/>
            <color indexed="81"/>
            <rFont val="Tahoma"/>
            <family val="2"/>
          </rPr>
          <t xml:space="preserve">2 l/100 l i 120 l/1000m2
</t>
        </r>
      </text>
    </comment>
    <comment ref="AH78" authorId="1" shapeId="0" xr:uid="{00000000-0006-0000-0900-000011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8" authorId="1" shapeId="0" xr:uid="{00000000-0006-0000-0900-000012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J78" authorId="1" shapeId="0" xr:uid="{00000000-0006-0000-0900-000013000000}">
      <text>
        <r>
          <rPr>
            <b/>
            <sz val="9"/>
            <color indexed="81"/>
            <rFont val="Tahoma"/>
            <family val="2"/>
          </rPr>
          <t>0,5 kg/100 l i 100 l/1000m2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80" authorId="1" shapeId="0" xr:uid="{00000000-0006-0000-0900-000014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L80" authorId="1" shapeId="0" xr:uid="{00000000-0006-0000-0900-000015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L81" authorId="1" shapeId="0" xr:uid="{00000000-0006-0000-0900-000016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M81" authorId="1" shapeId="0" xr:uid="{00000000-0006-0000-0900-000017000000}">
      <text>
        <r>
          <rPr>
            <sz val="9"/>
            <color indexed="81"/>
            <rFont val="Tahoma"/>
            <family val="2"/>
          </rPr>
          <t xml:space="preserve">0.150l /100 l i 120 l/1000m2
</t>
        </r>
      </text>
    </comment>
    <comment ref="AL82" authorId="1" shapeId="0" xr:uid="{00000000-0006-0000-0900-000018000000}">
      <text>
        <r>
          <rPr>
            <sz val="9"/>
            <color indexed="81"/>
            <rFont val="Tahoma"/>
            <family val="2"/>
          </rPr>
          <t xml:space="preserve">40 g/100 l i 120 l/1000m2
</t>
        </r>
      </text>
    </comment>
    <comment ref="D86" authorId="1" shapeId="0" xr:uid="{00000000-0006-0000-0900-000019000000}">
      <text>
        <r>
          <rPr>
            <b/>
            <sz val="9"/>
            <color indexed="81"/>
            <rFont val="Tahoma"/>
            <family val="2"/>
          </rPr>
          <t>carbassa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7" authorId="1" shapeId="0" xr:uid="{00000000-0006-0000-0900-00001A000000}">
      <text>
        <r>
          <rPr>
            <b/>
            <sz val="9"/>
            <color indexed="81"/>
            <rFont val="Tahoma"/>
            <family val="2"/>
          </rPr>
          <t>col o brócoli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8" authorId="1" shapeId="0" xr:uid="{00000000-0006-0000-0900-00001B000000}">
      <text>
        <r>
          <rPr>
            <b/>
            <sz val="9"/>
            <color indexed="81"/>
            <rFont val="Tahoma"/>
            <family val="2"/>
          </rPr>
          <t xml:space="preserve">Enciam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0" authorId="1" shapeId="0" xr:uid="{00000000-0006-0000-0900-00001C000000}">
      <text>
        <r>
          <rPr>
            <b/>
            <sz val="9"/>
            <color indexed="81"/>
            <rFont val="Tahoma"/>
            <family val="2"/>
          </rPr>
          <t>Una tirada de 65m (i 1,2m d'amplada) es necessita 0,5 hores 2 persones</t>
        </r>
        <r>
          <rPr>
            <sz val="9"/>
            <color indexed="81"/>
            <rFont val="Tahoma"/>
            <family val="2"/>
          </rPr>
          <t xml:space="preserve">
Jordi Puig diu que el cost del plàstic és 0,15 €/planta</t>
        </r>
      </text>
    </comment>
    <comment ref="AO90" authorId="1" shapeId="0" xr:uid="{00000000-0006-0000-0900-00001D000000}">
      <text>
        <r>
          <rPr>
            <b/>
            <sz val="9"/>
            <color indexed="81"/>
            <rFont val="Tahoma"/>
            <family val="2"/>
          </rPr>
          <t>Es col·loca plàstic d'una amplada de 1,2 m i queden 0,6 m sense plàstic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4" authorId="1" shapeId="0" xr:uid="{00000000-0006-0000-0900-00001E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N94" authorId="1" shapeId="0" xr:uid="{00000000-0006-0000-0900-00001F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F95" authorId="1" shapeId="0" xr:uid="{00000000-0006-0000-0900-000020000000}">
      <text>
        <r>
          <rPr>
            <sz val="9"/>
            <color indexed="81"/>
            <rFont val="Tahoma"/>
            <family val="2"/>
          </rPr>
          <t xml:space="preserve">Es cullen 30 kg/h
</t>
        </r>
      </text>
    </comment>
    <comment ref="AU95" authorId="1" shapeId="0" xr:uid="{00000000-0006-0000-0900-000021000000}">
      <text>
        <r>
          <rPr>
            <sz val="9"/>
            <color indexed="81"/>
            <rFont val="Tahoma"/>
            <family val="2"/>
          </rPr>
          <t xml:space="preserve">Es cullen 90% de les plantades
</t>
        </r>
      </text>
    </comment>
    <comment ref="AU97" authorId="1" shapeId="0" xr:uid="{00000000-0006-0000-0900-000022000000}">
      <text>
        <r>
          <rPr>
            <sz val="9"/>
            <color indexed="81"/>
            <rFont val="Tahoma"/>
            <family val="2"/>
          </rPr>
          <t>Perdem 25% de les plantes plantades</t>
        </r>
      </text>
    </comment>
    <comment ref="AU98" authorId="1" shapeId="0" xr:uid="{00000000-0006-0000-0900-000023000000}">
      <text>
        <r>
          <rPr>
            <sz val="9"/>
            <color indexed="81"/>
            <rFont val="Tahoma"/>
            <family val="2"/>
          </rPr>
          <t xml:space="preserve">Un manat pesa 600 g
</t>
        </r>
      </text>
    </comment>
    <comment ref="AT100" authorId="1" shapeId="0" xr:uid="{00000000-0006-0000-0900-000024000000}">
      <text>
        <r>
          <rPr>
            <b/>
            <sz val="9"/>
            <color indexed="81"/>
            <rFont val="Tahoma"/>
            <family val="2"/>
          </rPr>
          <t xml:space="preserve">Tomàquet pometa 2,5 kg/planta 5208 plantes/2500 m2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15" authorId="1" shapeId="0" xr:uid="{00000000-0006-0000-0900-000025000000}">
      <text>
        <r>
          <rPr>
            <sz val="9"/>
            <color indexed="81"/>
            <rFont val="Tahoma"/>
            <family val="2"/>
          </rPr>
          <t>Els ceballlots ja els porta el proveïdor a la finca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N145" authorId="1" shapeId="0" xr:uid="{00000000-0006-0000-0900-000026000000}">
      <text>
        <r>
          <rPr>
            <b/>
            <sz val="9"/>
            <color indexed="81"/>
            <rFont val="Tahoma"/>
            <family val="2"/>
          </rPr>
          <t>Cada vegada es recullen 98 plantes que corresponen a 50 m2. Per tant s'ha de preparar 50 vegades</t>
        </r>
        <r>
          <rPr>
            <sz val="9"/>
            <color indexed="81"/>
            <rFont val="Tahoma"/>
            <family val="2"/>
          </rPr>
          <t xml:space="preserve">
però no separo la preparació
</t>
        </r>
      </text>
    </comment>
  </commentList>
</comments>
</file>

<file path=xl/comments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Joan Antoni Castejon Fernández</author>
    <author>Joan Antoni</author>
  </authors>
  <commentList>
    <comment ref="P49" authorId="0" shapeId="0" xr:uid="{00000000-0006-0000-0A00-000001000000}">
      <text>
        <r>
          <rPr>
            <sz val="9"/>
            <color indexed="81"/>
            <rFont val="Tahoma"/>
            <family val="2"/>
          </rPr>
          <t xml:space="preserve">8€/m3 un m3 pesa 800 o 900 kg
</t>
        </r>
      </text>
    </comment>
    <comment ref="V49" authorId="1" shapeId="0" xr:uid="{00000000-0006-0000-0A00-000002000000}">
      <text>
        <r>
          <rPr>
            <b/>
            <sz val="9"/>
            <color indexed="81"/>
            <rFont val="Tahoma"/>
            <family val="2"/>
          </rPr>
          <t>dada de Jordi Puig
0,15 €/u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W49" authorId="1" shapeId="0" xr:uid="{00000000-0006-0000-0A00-000003000000}">
      <text>
        <r>
          <rPr>
            <b/>
            <sz val="9"/>
            <color indexed="81"/>
            <rFont val="Tahoma"/>
            <family val="2"/>
          </rPr>
          <t xml:space="preserve">dada de Jordi Puig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B49" authorId="0" shapeId="0" xr:uid="{00000000-0006-0000-0A00-000004000000}">
      <text>
        <r>
          <rPr>
            <b/>
            <sz val="9"/>
            <color indexed="81"/>
            <rFont val="Tahoma"/>
            <family val="2"/>
          </rPr>
          <t>3000m son 117€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C49" authorId="1" shapeId="0" xr:uid="{00000000-0006-0000-0A00-000005000000}">
      <text>
        <r>
          <rPr>
            <b/>
            <sz val="9"/>
            <color indexed="81"/>
            <rFont val="Tahoma"/>
            <family val="2"/>
          </rPr>
          <t>Són 8 però dura 10 anys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49" authorId="0" shapeId="0" xr:uid="{00000000-0006-0000-0A00-000006000000}">
      <text>
        <r>
          <rPr>
            <b/>
            <sz val="9"/>
            <color indexed="81"/>
            <rFont val="Tahoma"/>
            <family val="2"/>
          </rPr>
          <t>150gr són 4,6€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R50" authorId="1" shapeId="0" xr:uid="{00000000-0006-0000-0A00-000007000000}">
      <text>
        <r>
          <rPr>
            <b/>
            <sz val="9"/>
            <color indexed="81"/>
            <rFont val="Tahoma"/>
            <family val="2"/>
          </rPr>
          <t>Cost 1€. Consideren 50% recuperades: 0,5 €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S64" authorId="1" shapeId="0" xr:uid="{00000000-0006-0000-0A00-000008000000}">
      <text>
        <r>
          <rPr>
            <b/>
            <sz val="9"/>
            <color indexed="81"/>
            <rFont val="Tahoma"/>
            <family val="2"/>
          </rPr>
          <t>4 ceballots/m2 150 g/ceballot són 600g/m2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0" authorId="1" shapeId="0" xr:uid="{00000000-0006-0000-0A00-000009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1" authorId="1" shapeId="0" xr:uid="{00000000-0006-0000-0A00-00000A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76" authorId="1" shapeId="0" xr:uid="{00000000-0006-0000-0A00-00000B000000}">
      <text>
        <r>
          <rPr>
            <sz val="9"/>
            <color indexed="81"/>
            <rFont val="Tahoma"/>
            <family val="2"/>
          </rPr>
          <t xml:space="preserve">150 g/100 l i 100 l/1000m2
</t>
        </r>
      </text>
    </comment>
    <comment ref="AH76" authorId="1" shapeId="0" xr:uid="{00000000-0006-0000-0A00-00000C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6" authorId="1" shapeId="0" xr:uid="{00000000-0006-0000-0A00-00000D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G77" authorId="1" shapeId="0" xr:uid="{00000000-0006-0000-0A00-00000E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H77" authorId="1" shapeId="0" xr:uid="{00000000-0006-0000-0A00-00000F000000}">
      <text>
        <r>
          <rPr>
            <sz val="9"/>
            <color indexed="81"/>
            <rFont val="Tahoma"/>
            <family val="2"/>
          </rPr>
          <t xml:space="preserve">70 ml/100 l i 120 l/1000m2
</t>
        </r>
      </text>
    </comment>
    <comment ref="AI77" authorId="1" shapeId="0" xr:uid="{00000000-0006-0000-0A00-000010000000}">
      <text>
        <r>
          <rPr>
            <sz val="9"/>
            <color indexed="81"/>
            <rFont val="Tahoma"/>
            <family val="2"/>
          </rPr>
          <t xml:space="preserve">2 l/100 l i 120 l/1000m2
</t>
        </r>
      </text>
    </comment>
    <comment ref="AH78" authorId="1" shapeId="0" xr:uid="{00000000-0006-0000-0A00-000011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8" authorId="1" shapeId="0" xr:uid="{00000000-0006-0000-0A00-000012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J78" authorId="1" shapeId="0" xr:uid="{00000000-0006-0000-0A00-000013000000}">
      <text>
        <r>
          <rPr>
            <b/>
            <sz val="9"/>
            <color indexed="81"/>
            <rFont val="Tahoma"/>
            <family val="2"/>
          </rPr>
          <t>0,5 kg/100 l i 100 l/1000m2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80" authorId="1" shapeId="0" xr:uid="{00000000-0006-0000-0A00-000014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L80" authorId="1" shapeId="0" xr:uid="{00000000-0006-0000-0A00-000015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L81" authorId="1" shapeId="0" xr:uid="{00000000-0006-0000-0A00-000016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M81" authorId="1" shapeId="0" xr:uid="{00000000-0006-0000-0A00-000017000000}">
      <text>
        <r>
          <rPr>
            <sz val="9"/>
            <color indexed="81"/>
            <rFont val="Tahoma"/>
            <family val="2"/>
          </rPr>
          <t xml:space="preserve">0.150l /100 l i 120 l/1000m2
</t>
        </r>
      </text>
    </comment>
    <comment ref="AL82" authorId="1" shapeId="0" xr:uid="{00000000-0006-0000-0A00-000018000000}">
      <text>
        <r>
          <rPr>
            <sz val="9"/>
            <color indexed="81"/>
            <rFont val="Tahoma"/>
            <family val="2"/>
          </rPr>
          <t xml:space="preserve">40 g/100 l i 120 l/1000m2
</t>
        </r>
      </text>
    </comment>
    <comment ref="D86" authorId="1" shapeId="0" xr:uid="{00000000-0006-0000-0A00-000019000000}">
      <text>
        <r>
          <rPr>
            <b/>
            <sz val="9"/>
            <color indexed="81"/>
            <rFont val="Tahoma"/>
            <family val="2"/>
          </rPr>
          <t>carbassa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7" authorId="1" shapeId="0" xr:uid="{00000000-0006-0000-0A00-00001A000000}">
      <text>
        <r>
          <rPr>
            <b/>
            <sz val="9"/>
            <color indexed="81"/>
            <rFont val="Tahoma"/>
            <family val="2"/>
          </rPr>
          <t>col o brócoli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8" authorId="1" shapeId="0" xr:uid="{00000000-0006-0000-0A00-00001B000000}">
      <text>
        <r>
          <rPr>
            <b/>
            <sz val="9"/>
            <color indexed="81"/>
            <rFont val="Tahoma"/>
            <family val="2"/>
          </rPr>
          <t xml:space="preserve">Enciam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0" authorId="1" shapeId="0" xr:uid="{00000000-0006-0000-0A00-00001C000000}">
      <text>
        <r>
          <rPr>
            <b/>
            <sz val="9"/>
            <color indexed="81"/>
            <rFont val="Tahoma"/>
            <family val="2"/>
          </rPr>
          <t>Una tirada de 65m (i 1,2m d'amplada) es necessita 0,5 hores 2 persones</t>
        </r>
        <r>
          <rPr>
            <sz val="9"/>
            <color indexed="81"/>
            <rFont val="Tahoma"/>
            <family val="2"/>
          </rPr>
          <t xml:space="preserve">
Jordi Puig diu que el cost del plàstic és 0,15 €/planta</t>
        </r>
      </text>
    </comment>
    <comment ref="AO90" authorId="1" shapeId="0" xr:uid="{00000000-0006-0000-0A00-00001D000000}">
      <text>
        <r>
          <rPr>
            <b/>
            <sz val="9"/>
            <color indexed="81"/>
            <rFont val="Tahoma"/>
            <family val="2"/>
          </rPr>
          <t>Es col·loca plàstic d'una amplada de 1,2 m i queden 0,6 m sense plàstic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4" authorId="1" shapeId="0" xr:uid="{00000000-0006-0000-0A00-00001E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N94" authorId="1" shapeId="0" xr:uid="{00000000-0006-0000-0A00-00001F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F95" authorId="1" shapeId="0" xr:uid="{00000000-0006-0000-0A00-000020000000}">
      <text>
        <r>
          <rPr>
            <sz val="9"/>
            <color indexed="81"/>
            <rFont val="Tahoma"/>
            <family val="2"/>
          </rPr>
          <t xml:space="preserve">Es cullen 30 kg/h
</t>
        </r>
      </text>
    </comment>
    <comment ref="AU95" authorId="1" shapeId="0" xr:uid="{00000000-0006-0000-0A00-000021000000}">
      <text>
        <r>
          <rPr>
            <sz val="9"/>
            <color indexed="81"/>
            <rFont val="Tahoma"/>
            <family val="2"/>
          </rPr>
          <t xml:space="preserve">Es cullen 90% de les plantades
</t>
        </r>
      </text>
    </comment>
    <comment ref="AU97" authorId="1" shapeId="0" xr:uid="{00000000-0006-0000-0A00-000022000000}">
      <text>
        <r>
          <rPr>
            <sz val="9"/>
            <color indexed="81"/>
            <rFont val="Tahoma"/>
            <family val="2"/>
          </rPr>
          <t>Perdem 25% de les plantes plantades</t>
        </r>
      </text>
    </comment>
    <comment ref="AU98" authorId="1" shapeId="0" xr:uid="{00000000-0006-0000-0A00-000023000000}">
      <text>
        <r>
          <rPr>
            <sz val="9"/>
            <color indexed="81"/>
            <rFont val="Tahoma"/>
            <family val="2"/>
          </rPr>
          <t xml:space="preserve">Un manat pesa 600 g
</t>
        </r>
      </text>
    </comment>
    <comment ref="AT100" authorId="1" shapeId="0" xr:uid="{00000000-0006-0000-0A00-000024000000}">
      <text>
        <r>
          <rPr>
            <b/>
            <sz val="9"/>
            <color indexed="81"/>
            <rFont val="Tahoma"/>
            <family val="2"/>
          </rPr>
          <t xml:space="preserve">Tomàquet pometa 2,5 kg/planta 5208 plantes/2500 m2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15" authorId="1" shapeId="0" xr:uid="{00000000-0006-0000-0A00-000025000000}">
      <text>
        <r>
          <rPr>
            <sz val="9"/>
            <color indexed="81"/>
            <rFont val="Tahoma"/>
            <family val="2"/>
          </rPr>
          <t>Els ceballlots ja els porta el proveïdor a la finca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N145" authorId="1" shapeId="0" xr:uid="{00000000-0006-0000-0A00-000026000000}">
      <text>
        <r>
          <rPr>
            <b/>
            <sz val="9"/>
            <color indexed="81"/>
            <rFont val="Tahoma"/>
            <family val="2"/>
          </rPr>
          <t>Cada vegada es recullen 98 plantes que corresponen a 50 m2. Per tant s'ha de preparar 50 vegades</t>
        </r>
        <r>
          <rPr>
            <sz val="9"/>
            <color indexed="81"/>
            <rFont val="Tahoma"/>
            <family val="2"/>
          </rPr>
          <t xml:space="preserve">
però no separo la preparació
</t>
        </r>
      </text>
    </comment>
  </commentList>
</comments>
</file>

<file path=xl/sharedStrings.xml><?xml version="1.0" encoding="utf-8"?>
<sst xmlns="http://schemas.openxmlformats.org/spreadsheetml/2006/main" count="883" uniqueCount="227">
  <si>
    <t>CULTIU:</t>
  </si>
  <si>
    <t>CALENDARI D´OPERACIONS (Indiqueu les vegades que s'ha de fer l'operació en cada mes)</t>
  </si>
  <si>
    <t xml:space="preserve">gener </t>
  </si>
  <si>
    <t>febrer</t>
  </si>
  <si>
    <t xml:space="preserve">març </t>
  </si>
  <si>
    <t>abril</t>
  </si>
  <si>
    <t>maig</t>
  </si>
  <si>
    <t>juny</t>
  </si>
  <si>
    <t>juliol</t>
  </si>
  <si>
    <t>agost</t>
  </si>
  <si>
    <t>setembre</t>
  </si>
  <si>
    <t>octubre</t>
  </si>
  <si>
    <t>novembre</t>
  </si>
  <si>
    <t>desembre</t>
  </si>
  <si>
    <t>posada en funcionament i parada</t>
  </si>
  <si>
    <t>Subsolat</t>
  </si>
  <si>
    <t>Alçat</t>
  </si>
  <si>
    <t>Fresat</t>
  </si>
  <si>
    <t>Aplicació d'adob orgànic</t>
  </si>
  <si>
    <t>Marcat</t>
  </si>
  <si>
    <t>PREPARACIÓ DEL SÒL</t>
  </si>
  <si>
    <t>ADOBAT</t>
  </si>
  <si>
    <t>TRACTAMENTS</t>
  </si>
  <si>
    <t>PLANTACIÓ</t>
  </si>
  <si>
    <t>REG</t>
  </si>
  <si>
    <t>RECOL.LECCIÓ</t>
  </si>
  <si>
    <t>ALTRES OPERACIONS ESPECÍFIQUES</t>
  </si>
  <si>
    <t>Col</t>
  </si>
  <si>
    <t>Llista d'operacions</t>
  </si>
  <si>
    <t xml:space="preserve">ALTRES OPERACIONS </t>
  </si>
  <si>
    <t>DESHERBAT</t>
  </si>
  <si>
    <t>Desbrossat amb discos</t>
  </si>
  <si>
    <t>Desbrossat amb desbrossadora</t>
  </si>
  <si>
    <t>Estripat</t>
  </si>
  <si>
    <t>Desherbat amb tractor</t>
  </si>
  <si>
    <t>Persona no qualificada (h)</t>
  </si>
  <si>
    <t>Tractor incloent tractorista (h)</t>
  </si>
  <si>
    <t>Motocultor (h)</t>
  </si>
  <si>
    <t>Persona qualificada (h)</t>
  </si>
  <si>
    <t>Subsolador (h)</t>
  </si>
  <si>
    <t>Fresadora (h)</t>
  </si>
  <si>
    <t>Discos (h)</t>
  </si>
  <si>
    <t>Estripadora (h)</t>
  </si>
  <si>
    <t>Remolc (h)</t>
  </si>
  <si>
    <t>Pala (h)</t>
  </si>
  <si>
    <t>Furgoneta (h)</t>
  </si>
  <si>
    <t>Braços tractor (h)</t>
  </si>
  <si>
    <t>Bota (h)</t>
  </si>
  <si>
    <t>Quantificat per</t>
  </si>
  <si>
    <t>Tipus operació</t>
  </si>
  <si>
    <t>Núm. Operació</t>
  </si>
  <si>
    <t>Aplicació potassi</t>
  </si>
  <si>
    <t>Compost (kg)</t>
  </si>
  <si>
    <t xml:space="preserve">cinta de reg (m) </t>
  </si>
  <si>
    <t>Tallant (h)</t>
  </si>
  <si>
    <t xml:space="preserve"> </t>
  </si>
  <si>
    <t>Plantador (h)</t>
  </si>
  <si>
    <t>Ferramol per llimacs (kg)</t>
  </si>
  <si>
    <t>Bicicleta de sembrar (h)</t>
  </si>
  <si>
    <t>Recol.lecció col</t>
  </si>
  <si>
    <t>Planter col (u)</t>
  </si>
  <si>
    <t>Canyes (u)</t>
  </si>
  <si>
    <t>Clavar i lligar canyes manual</t>
  </si>
  <si>
    <t>Caixes (u)</t>
  </si>
  <si>
    <t>Collita (kg)</t>
  </si>
  <si>
    <t>Collita (u)</t>
  </si>
  <si>
    <t>Solcar</t>
  </si>
  <si>
    <t>Solcador de 3 solcs (h)</t>
  </si>
  <si>
    <t>Desinstal.lació sistema de reg amb cinta</t>
  </si>
  <si>
    <t>Tractament coure + retenol + purí</t>
  </si>
  <si>
    <t>Bacillus thuringiensis (kg)</t>
  </si>
  <si>
    <t>Plantació manual calçots</t>
  </si>
  <si>
    <t>Ceballots calçots (kg)</t>
  </si>
  <si>
    <t>Calçar-desherbar</t>
  </si>
  <si>
    <t>Recol.lecció calçot</t>
  </si>
  <si>
    <r>
      <t>Instal.lació sistema de reg amb cinta (1 m per m</t>
    </r>
    <r>
      <rPr>
        <vertAlign val="superscript"/>
        <sz val="10"/>
        <color theme="4" tint="-0.249977111117893"/>
        <rFont val="Arial"/>
        <family val="2"/>
      </rPr>
      <t>2</t>
    </r>
    <r>
      <rPr>
        <sz val="10"/>
        <color theme="4" tint="-0.249977111117893"/>
        <rFont val="Arial"/>
        <family val="2"/>
      </rPr>
      <t>)</t>
    </r>
  </si>
  <si>
    <r>
      <t>Instal.lació sistema de reg amb cinta (1,6 m per m</t>
    </r>
    <r>
      <rPr>
        <vertAlign val="superscript"/>
        <sz val="10"/>
        <color theme="4" tint="-0.249977111117893"/>
        <rFont val="Arial"/>
        <family val="2"/>
      </rPr>
      <t>2</t>
    </r>
    <r>
      <rPr>
        <sz val="10"/>
        <color theme="4" tint="-0.249977111117893"/>
        <rFont val="Arial"/>
        <family val="2"/>
      </rPr>
      <t>)</t>
    </r>
  </si>
  <si>
    <t>Desherbat amb motocultor</t>
  </si>
  <si>
    <t>Plantació manual enciam</t>
  </si>
  <si>
    <t>Planter enciam (u)</t>
  </si>
  <si>
    <t>Planter bleda (u)</t>
  </si>
  <si>
    <t>Plantació manual bleda</t>
  </si>
  <si>
    <t>Recol.lecció enciam</t>
  </si>
  <si>
    <t>Recol.lecció bledes a manats</t>
  </si>
  <si>
    <t>Aplicació de compost (36 t/ha)</t>
  </si>
  <si>
    <t>Aplicació de compost (60 t/ha)</t>
  </si>
  <si>
    <t>Plantació manual tomàquet</t>
  </si>
  <si>
    <t>Planter tomàquet (u)</t>
  </si>
  <si>
    <t>Col·locar plàstic a mà</t>
  </si>
  <si>
    <r>
      <t>Plàstic (m</t>
    </r>
    <r>
      <rPr>
        <vertAlign val="superscript"/>
        <sz val="10"/>
        <rFont val="Arial"/>
        <family val="2"/>
      </rPr>
      <t>2</t>
    </r>
    <r>
      <rPr>
        <sz val="10"/>
        <rFont val="Helvetica"/>
      </rPr>
      <t>)</t>
    </r>
  </si>
  <si>
    <t>Tractament Bacillus + retenol +purí ortiga amb tractor i braços</t>
  </si>
  <si>
    <t>Tractament Bacillus + retenol +purí ortiga amb bota i 2 persones</t>
  </si>
  <si>
    <t>Tractament Llimacs (Ferramol)</t>
  </si>
  <si>
    <t>Tractament Bacillus + sofre amb bota i 2 persones</t>
  </si>
  <si>
    <t>Sofre (kg)</t>
  </si>
  <si>
    <t>Tractament Nim + sofre amb bota i 2 persones</t>
  </si>
  <si>
    <t>Desherbat amb motocultor (només part sense plàstic)</t>
  </si>
  <si>
    <t>Desherbat manual 2,5h/1.000 m2</t>
  </si>
  <si>
    <t>Desherbat manual 5h/1.000  m2</t>
  </si>
  <si>
    <t>Desherbat manual 6,5h/1.000  m2</t>
  </si>
  <si>
    <t>Tractament sofre amb bota i 2 persones</t>
  </si>
  <si>
    <t>Recol.lecció carbassa</t>
  </si>
  <si>
    <t>Instal.lació sistema de reg aspersió</t>
  </si>
  <si>
    <t>reg aspersió: tub,… (m)</t>
  </si>
  <si>
    <t>Esporgar i lligar tomaqueres</t>
  </si>
  <si>
    <t>Purí d'ortiga (L)</t>
  </si>
  <si>
    <t>Retenol (L)</t>
  </si>
  <si>
    <t>Oli de nim (L)</t>
  </si>
  <si>
    <t>Sembra manual carbassa</t>
  </si>
  <si>
    <t>Plantació manual carbassa</t>
  </si>
  <si>
    <t>Llavor carbassa (u)</t>
  </si>
  <si>
    <t>Planter carbassa (u)</t>
  </si>
  <si>
    <t>COSTOS DE LES OPERACIONS</t>
  </si>
  <si>
    <t>Cost Unitari</t>
  </si>
  <si>
    <t>TOTAL OPERACIÓ</t>
  </si>
  <si>
    <t>Preparació per 0</t>
  </si>
  <si>
    <t>Superfície dedicada:</t>
  </si>
  <si>
    <t>Cost operacions (€)</t>
  </si>
  <si>
    <t>Cost operacions (unitats físiques)</t>
  </si>
  <si>
    <t>reg (L)</t>
  </si>
  <si>
    <r>
      <t>Reg (L/m</t>
    </r>
    <r>
      <rPr>
        <vertAlign val="superscript"/>
        <sz val="10"/>
        <color theme="4" tint="-0.249977111117893"/>
        <rFont val="Arial"/>
        <family val="2"/>
      </rPr>
      <t>2</t>
    </r>
    <r>
      <rPr>
        <sz val="10"/>
        <color theme="4" tint="-0.249977111117893"/>
        <rFont val="Arial"/>
        <family val="2"/>
      </rPr>
      <t>)</t>
    </r>
  </si>
  <si>
    <r>
      <t>Reg (L/m</t>
    </r>
    <r>
      <rPr>
        <vertAlign val="superscript"/>
        <sz val="10"/>
        <rFont val="Arial"/>
        <family val="2"/>
      </rPr>
      <t>2</t>
    </r>
    <r>
      <rPr>
        <sz val="10"/>
        <rFont val="Helvetica"/>
      </rPr>
      <t>)</t>
    </r>
  </si>
  <si>
    <r>
      <t>Desherbat manual 5h/1.000  m</t>
    </r>
    <r>
      <rPr>
        <vertAlign val="superscript"/>
        <sz val="10"/>
        <rFont val="Arial"/>
        <family val="2"/>
      </rPr>
      <t>2</t>
    </r>
  </si>
  <si>
    <r>
      <t>Instal.lació sistema de reg amb cinta (1 m per m</t>
    </r>
    <r>
      <rPr>
        <vertAlign val="superscript"/>
        <sz val="10"/>
        <rFont val="Arial"/>
        <family val="2"/>
      </rPr>
      <t>2</t>
    </r>
    <r>
      <rPr>
        <sz val="10"/>
        <rFont val="Helvetica"/>
      </rPr>
      <t>)</t>
    </r>
  </si>
  <si>
    <t>Collita tomàquet (kg)</t>
  </si>
  <si>
    <t>Collita carbassa (kg)</t>
  </si>
  <si>
    <t xml:space="preserve">Collita col (u) </t>
  </si>
  <si>
    <t xml:space="preserve">Collita enciam (u) </t>
  </si>
  <si>
    <t xml:space="preserve">Collita bledes a manats (u) </t>
  </si>
  <si>
    <t>Ingressos:</t>
  </si>
  <si>
    <t>Costos:</t>
  </si>
  <si>
    <t>Acumulat</t>
  </si>
  <si>
    <t>Renda de la terra</t>
  </si>
  <si>
    <t>Cost mensual terreny (m2)</t>
  </si>
  <si>
    <t>Bròcoli</t>
  </si>
  <si>
    <t>Recol.lecció bròcoli</t>
  </si>
  <si>
    <t>Plantació manual col o bròcoli</t>
  </si>
  <si>
    <t>Collita bròcoli (kg)</t>
  </si>
  <si>
    <t>Calçot</t>
  </si>
  <si>
    <t>Cultius</t>
  </si>
  <si>
    <t>Bledes</t>
  </si>
  <si>
    <t>Enciam</t>
  </si>
  <si>
    <t>Carbassa</t>
  </si>
  <si>
    <t>Tomàquet</t>
  </si>
  <si>
    <t xml:space="preserve">Collita calçot (u) </t>
  </si>
  <si>
    <t>Instal.lació sistema de reg amb cinta (1,6 m per m2)</t>
  </si>
  <si>
    <t>Recol.lecció tomàquet</t>
  </si>
  <si>
    <t>Recol.lecció bledes</t>
  </si>
  <si>
    <t>Collita bledes (kg)</t>
  </si>
  <si>
    <t>Global</t>
  </si>
  <si>
    <t>Hidròxid de coure (kg)</t>
  </si>
  <si>
    <t>Indica en els requadres, els cultius que faràs en els teus camps</t>
  </si>
  <si>
    <t>quilo de</t>
  </si>
  <si>
    <t>Cultiu</t>
  </si>
  <si>
    <t>m2</t>
  </si>
  <si>
    <t>preu</t>
  </si>
  <si>
    <t>Cu1</t>
  </si>
  <si>
    <t>Cu2</t>
  </si>
  <si>
    <t>Cu3</t>
  </si>
  <si>
    <t>Cu4</t>
  </si>
  <si>
    <t>Cu5</t>
  </si>
  <si>
    <t>Cu6</t>
  </si>
  <si>
    <t>Cu7</t>
  </si>
  <si>
    <t>Personal</t>
  </si>
  <si>
    <t>Maquinària</t>
  </si>
  <si>
    <t>Planter i llavors</t>
  </si>
  <si>
    <t>Instal·lació reg</t>
  </si>
  <si>
    <t>Aigua reg</t>
  </si>
  <si>
    <t>Fitosanitaris</t>
  </si>
  <si>
    <t xml:space="preserve">Plàstic </t>
  </si>
  <si>
    <t>Canyes</t>
  </si>
  <si>
    <t>Renda terra</t>
  </si>
  <si>
    <t>Caixes</t>
  </si>
  <si>
    <t xml:space="preserve">Compost </t>
  </si>
  <si>
    <t>Distribució de costos entre els grups d'operacions (€ total)</t>
  </si>
  <si>
    <t>Distribució de costos unitaris entre els grups d'operacions</t>
  </si>
  <si>
    <t>Calendari de necessitats de mà d'obra</t>
  </si>
  <si>
    <t>Calendari de necessitats de tractor</t>
  </si>
  <si>
    <t>Balanç mensual de costos i ingressos</t>
  </si>
  <si>
    <t>Distribució de costos entre els diferents requeriments del cultiu (%)</t>
  </si>
  <si>
    <t>Part del cost unitari que representa cada requeriment</t>
  </si>
  <si>
    <t>Selecciona el resultat que vols veure:</t>
  </si>
  <si>
    <t>global</t>
  </si>
  <si>
    <t>Clica en aquesta casella per anar al gràfic:</t>
  </si>
  <si>
    <t>Per veure els resultats cliqueu aquí</t>
  </si>
  <si>
    <t>kg</t>
  </si>
  <si>
    <t>unitats</t>
  </si>
  <si>
    <t>kol</t>
  </si>
  <si>
    <t>c</t>
  </si>
  <si>
    <t>d</t>
  </si>
  <si>
    <t>e</t>
  </si>
  <si>
    <t>f</t>
  </si>
  <si>
    <t>g</t>
  </si>
  <si>
    <t>h</t>
  </si>
  <si>
    <t>i</t>
  </si>
  <si>
    <t>j</t>
  </si>
  <si>
    <t>k</t>
  </si>
  <si>
    <t>l</t>
  </si>
  <si>
    <t>m</t>
  </si>
  <si>
    <t>n</t>
  </si>
  <si>
    <t>o</t>
  </si>
  <si>
    <t>p</t>
  </si>
  <si>
    <t>Anual</t>
  </si>
  <si>
    <t>Balanç mensual de costos i ingressos:</t>
  </si>
  <si>
    <t>Clica en aquesta casella per anar a les taules:</t>
  </si>
  <si>
    <t>q</t>
  </si>
  <si>
    <t>Part del cost unitari corresponent a cada requeriment</t>
  </si>
  <si>
    <t>TOTAL</t>
  </si>
  <si>
    <t>✔</t>
  </si>
  <si>
    <t></t>
  </si>
  <si>
    <t></t>
  </si>
  <si>
    <t>Selecciona global si vols veure els resultats del conjunt o el nom del cultiu concret</t>
  </si>
  <si>
    <t></t>
  </si>
  <si>
    <t>ç</t>
  </si>
  <si>
    <t>D725</t>
  </si>
  <si>
    <t>D805</t>
  </si>
  <si>
    <t>D845</t>
  </si>
  <si>
    <t>D885</t>
  </si>
  <si>
    <t>D980</t>
  </si>
  <si>
    <t>D1020</t>
  </si>
  <si>
    <t xml:space="preserve">Resolució de dubtes i suggeriments a: </t>
  </si>
  <si>
    <t>agroecologia@csetc.cat</t>
  </si>
  <si>
    <t>Cardedeu</t>
  </si>
  <si>
    <t>è</t>
  </si>
  <si>
    <r>
      <t>m</t>
    </r>
    <r>
      <rPr>
        <vertAlign val="superscript"/>
        <sz val="12"/>
        <rFont val="Arial"/>
        <family val="2"/>
      </rPr>
      <t>2</t>
    </r>
  </si>
  <si>
    <r>
      <t xml:space="preserve">- Eina COL de </t>
    </r>
    <r>
      <rPr>
        <sz val="12"/>
        <color rgb="FF0066CC"/>
        <rFont val="Arial"/>
        <family val="2"/>
      </rPr>
      <t>Ajuntament de Cardedeu</t>
    </r>
    <r>
      <rPr>
        <sz val="12"/>
        <color rgb="FF555555"/>
        <rFont val="Arial"/>
        <family val="2"/>
      </rPr>
      <t xml:space="preserve"> està subjecta a una llicència de </t>
    </r>
    <r>
      <rPr>
        <sz val="12"/>
        <color rgb="FF0066CC"/>
        <rFont val="Arial"/>
        <family val="2"/>
      </rPr>
      <t>Reconeixement-NoComercial-CompartirIgual 4.0 Internacional de Creative Commons</t>
    </r>
  </si>
  <si>
    <t>Aquesta acció està subvencionada pel Servei Públic d'Ocupació de Catalunya en el marc dels Programes de suport al desenvolupament local.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</si>
</sst>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2">
    <numFmt numFmtId="164" formatCode="#,##0\ &quot;kg&quot;"/>
    <numFmt numFmtId="165" formatCode="#,##0.00\ &quot;€&quot;"/>
    <numFmt numFmtId="166" formatCode="#,##0.00\ &quot;€/kg&quot;"/>
    <numFmt numFmtId="167" formatCode="#,##0\ &quot;m2&quot;"/>
    <numFmt numFmtId="168" formatCode="#,##0.00\ &quot;h&quot;"/>
    <numFmt numFmtId="169" formatCode="#,##0\ &quot;m&quot;"/>
    <numFmt numFmtId="170" formatCode="#,##0\ &quot;u&quot;"/>
    <numFmt numFmtId="171" formatCode="0\ &quot;kg&quot;"/>
    <numFmt numFmtId="172" formatCode="0\ .00\ &quot;kg&quot;"/>
    <numFmt numFmtId="173" formatCode="#,##0.00\ &quot;l&quot;"/>
    <numFmt numFmtId="174" formatCode="#,##0.00\ &quot;m2&quot;"/>
    <numFmt numFmtId="175" formatCode="0.00\ &quot;€/u&quot;"/>
    <numFmt numFmtId="176" formatCode="0.00\ &quot;€/h&quot;"/>
    <numFmt numFmtId="177" formatCode="0.00\ &quot;€/m&quot;"/>
    <numFmt numFmtId="178" formatCode="#,##0\ &quot;L&quot;"/>
    <numFmt numFmtId="179" formatCode="0.00000\ &quot;€/L&quot;"/>
    <numFmt numFmtId="180" formatCode="#,##0.00\ &quot;€&quot;;[Red]#,##0.00\ &quot;€&quot;"/>
    <numFmt numFmtId="181" formatCode="#,##0.00\ _€;\ 0..."/>
    <numFmt numFmtId="182" formatCode="#,##0.000\ &quot;€/kg&quot;"/>
    <numFmt numFmtId="183" formatCode="0.00\ &quot;€/L&quot;"/>
    <numFmt numFmtId="184" formatCode="0.00\ &quot;€/m2&quot;"/>
    <numFmt numFmtId="185" formatCode="#,##0.00\ &quot;€/h&quot;"/>
  </numFmts>
  <fonts count="50">
    <font>
      <sz val="10"/>
      <name val="Helvetica"/>
    </font>
    <font>
      <b/>
      <sz val="10"/>
      <name val="Arial"/>
      <family val="2"/>
    </font>
    <font>
      <sz val="10"/>
      <name val="Arial"/>
      <family val="2"/>
    </font>
    <font>
      <vertAlign val="superscript"/>
      <sz val="10"/>
      <name val="Arial"/>
      <family val="2"/>
    </font>
    <font>
      <sz val="10"/>
      <color theme="4" tint="-0.249977111117893"/>
      <name val="Arial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vertAlign val="superscript"/>
      <sz val="10"/>
      <color theme="4" tint="-0.249977111117893"/>
      <name val="Arial"/>
      <family val="2"/>
    </font>
    <font>
      <sz val="10"/>
      <color theme="5" tint="-0.249977111117893"/>
      <name val="Arial"/>
      <family val="2"/>
    </font>
    <font>
      <sz val="10"/>
      <color theme="0"/>
      <name val="Arial"/>
      <family val="2"/>
    </font>
    <font>
      <u/>
      <sz val="10"/>
      <color theme="10"/>
      <name val="Arial"/>
      <family val="2"/>
    </font>
    <font>
      <sz val="18"/>
      <name val="Helvetica"/>
    </font>
    <font>
      <sz val="10"/>
      <name val="Helvetica"/>
    </font>
    <font>
      <sz val="16"/>
      <color theme="4" tint="-0.249977111117893"/>
      <name val="Helvetica"/>
    </font>
    <font>
      <sz val="10"/>
      <color theme="4" tint="-0.249977111117893"/>
      <name val="Helvetica"/>
    </font>
    <font>
      <sz val="14"/>
      <name val="Helvetica"/>
    </font>
    <font>
      <vertAlign val="superscript"/>
      <sz val="18"/>
      <name val="Helvetica"/>
    </font>
    <font>
      <sz val="18"/>
      <name val="American Typewriter"/>
    </font>
    <font>
      <sz val="16"/>
      <name val="Helvetica"/>
    </font>
    <font>
      <sz val="12"/>
      <name val="Helvetica"/>
    </font>
    <font>
      <sz val="20"/>
      <name val="Zapf Dingbats"/>
    </font>
    <font>
      <sz val="20"/>
      <name val="Wingdings"/>
      <charset val="2"/>
    </font>
    <font>
      <sz val="8"/>
      <name val="Arial"/>
      <family val="2"/>
    </font>
    <font>
      <u/>
      <sz val="10"/>
      <color theme="11"/>
      <name val="Arial"/>
      <family val="2"/>
    </font>
    <font>
      <b/>
      <u/>
      <sz val="20"/>
      <color theme="0"/>
      <name val="Helvetica"/>
    </font>
    <font>
      <b/>
      <sz val="16"/>
      <color theme="5" tint="-0.249977111117893"/>
      <name val="Helvetica"/>
    </font>
    <font>
      <b/>
      <sz val="18"/>
      <color theme="9" tint="-0.499984740745262"/>
      <name val="Helvetica"/>
    </font>
    <font>
      <sz val="18"/>
      <color theme="9" tint="-0.499984740745262"/>
      <name val="Helvetica"/>
    </font>
    <font>
      <b/>
      <sz val="25"/>
      <color theme="9" tint="-0.249977111117893"/>
      <name val="Courier"/>
    </font>
    <font>
      <sz val="20"/>
      <name val="Courier"/>
    </font>
    <font>
      <sz val="18"/>
      <name val="Courier"/>
    </font>
    <font>
      <u/>
      <sz val="10"/>
      <color theme="11"/>
      <name val="Helvetica"/>
    </font>
    <font>
      <sz val="8"/>
      <name val="Helvetica"/>
    </font>
    <font>
      <u/>
      <sz val="14"/>
      <color theme="10"/>
      <name val="Helvetica"/>
    </font>
    <font>
      <b/>
      <sz val="20"/>
      <name val="Courier"/>
    </font>
    <font>
      <sz val="14"/>
      <name val="Courier"/>
    </font>
    <font>
      <b/>
      <sz val="16"/>
      <color theme="0"/>
      <name val="Courier"/>
    </font>
    <font>
      <sz val="16"/>
      <color theme="0"/>
      <name val="Helvetica"/>
    </font>
    <font>
      <b/>
      <sz val="18"/>
      <color theme="0"/>
      <name val="Courier"/>
    </font>
    <font>
      <sz val="14"/>
      <color theme="5" tint="-0.249977111117893"/>
      <name val="Helvetica"/>
    </font>
    <font>
      <sz val="14"/>
      <name val="Arial"/>
      <family val="2"/>
    </font>
    <font>
      <sz val="14"/>
      <color theme="5" tint="-0.249977111117893"/>
      <name val="Arial"/>
      <family val="2"/>
    </font>
    <font>
      <b/>
      <sz val="12"/>
      <name val="Helvetica"/>
    </font>
    <font>
      <sz val="12"/>
      <name val="Arial"/>
      <family val="2"/>
    </font>
    <font>
      <vertAlign val="superscript"/>
      <sz val="12"/>
      <name val="Arial"/>
      <family val="2"/>
    </font>
    <font>
      <b/>
      <sz val="12"/>
      <name val="Arial"/>
      <family val="2"/>
    </font>
    <font>
      <b/>
      <sz val="8"/>
      <color rgb="FF555555"/>
      <name val="Arial"/>
      <family val="2"/>
    </font>
    <font>
      <sz val="12"/>
      <color rgb="FF555555"/>
      <name val="Arial"/>
      <family val="2"/>
    </font>
    <font>
      <sz val="12"/>
      <color rgb="FF0066CC"/>
      <name val="Arial"/>
      <family val="2"/>
    </font>
    <font>
      <sz val="13"/>
      <name val="Helvetica"/>
    </font>
  </fonts>
  <fills count="19">
    <fill>
      <patternFill patternType="none"/>
    </fill>
    <fill>
      <patternFill patternType="gray125"/>
    </fill>
    <fill>
      <patternFill patternType="solid">
        <fgColor theme="4" tint="0.79998168889431442"/>
        <bgColor theme="4" tint="0.79998168889431442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theme="7"/>
        <bgColor indexed="64"/>
      </patternFill>
    </fill>
    <fill>
      <patternFill patternType="solid">
        <fgColor theme="9"/>
        <bgColor indexed="64"/>
      </patternFill>
    </fill>
  </fills>
  <borders count="2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theme="4"/>
      </bottom>
      <diagonal/>
    </border>
    <border>
      <left/>
      <right/>
      <top style="thin">
        <color theme="4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double">
        <color auto="1"/>
      </left>
      <right/>
      <top style="double">
        <color auto="1"/>
      </top>
      <bottom style="double">
        <color auto="1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</borders>
  <cellStyleXfs count="137">
    <xf numFmtId="0" fontId="0" fillId="0" borderId="0"/>
    <xf numFmtId="0" fontId="10" fillId="0" borderId="16" applyNumberFormat="0" applyFill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</cellStyleXfs>
  <cellXfs count="400">
    <xf numFmtId="0" fontId="0" fillId="0" borderId="0" xfId="0"/>
    <xf numFmtId="0" fontId="1" fillId="0" borderId="0" xfId="0" applyFont="1"/>
    <xf numFmtId="0" fontId="0" fillId="0" borderId="0" xfId="0" applyAlignment="1">
      <alignment horizontal="center"/>
    </xf>
    <xf numFmtId="0" fontId="2" fillId="0" borderId="0" xfId="0" applyFont="1"/>
    <xf numFmtId="0" fontId="0" fillId="0" borderId="0" xfId="0" applyAlignment="1">
      <alignment wrapText="1"/>
    </xf>
    <xf numFmtId="165" fontId="0" fillId="0" borderId="0" xfId="0" applyNumberFormat="1"/>
    <xf numFmtId="0" fontId="2" fillId="0" borderId="0" xfId="0" applyFont="1" applyAlignment="1">
      <alignment wrapText="1"/>
    </xf>
    <xf numFmtId="0" fontId="4" fillId="2" borderId="0" xfId="0" applyFont="1" applyFill="1"/>
    <xf numFmtId="167" fontId="4" fillId="2" borderId="0" xfId="0" applyNumberFormat="1" applyFont="1" applyFill="1"/>
    <xf numFmtId="168" fontId="4" fillId="2" borderId="0" xfId="0" applyNumberFormat="1" applyFont="1" applyFill="1"/>
    <xf numFmtId="0" fontId="4" fillId="0" borderId="0" xfId="0" applyFont="1"/>
    <xf numFmtId="167" fontId="4" fillId="0" borderId="0" xfId="0" applyNumberFormat="1" applyFont="1"/>
    <xf numFmtId="168" fontId="4" fillId="0" borderId="0" xfId="0" applyNumberFormat="1" applyFont="1"/>
    <xf numFmtId="0" fontId="4" fillId="2" borderId="3" xfId="0" applyFont="1" applyFill="1" applyBorder="1"/>
    <xf numFmtId="167" fontId="4" fillId="2" borderId="3" xfId="0" applyNumberFormat="1" applyFont="1" applyFill="1" applyBorder="1"/>
    <xf numFmtId="168" fontId="4" fillId="2" borderId="3" xfId="0" applyNumberFormat="1" applyFont="1" applyFill="1" applyBorder="1"/>
    <xf numFmtId="169" fontId="4" fillId="2" borderId="0" xfId="0" applyNumberFormat="1" applyFont="1" applyFill="1"/>
    <xf numFmtId="164" fontId="4" fillId="2" borderId="3" xfId="0" applyNumberFormat="1" applyFont="1" applyFill="1" applyBorder="1"/>
    <xf numFmtId="164" fontId="4" fillId="0" borderId="0" xfId="0" applyNumberFormat="1" applyFont="1"/>
    <xf numFmtId="164" fontId="4" fillId="2" borderId="0" xfId="0" applyNumberFormat="1" applyFont="1" applyFill="1"/>
    <xf numFmtId="170" fontId="4" fillId="0" borderId="0" xfId="0" applyNumberFormat="1" applyFont="1" applyFill="1"/>
    <xf numFmtId="167" fontId="4" fillId="3" borderId="0" xfId="0" applyNumberFormat="1" applyFont="1" applyFill="1"/>
    <xf numFmtId="168" fontId="4" fillId="3" borderId="0" xfId="0" applyNumberFormat="1" applyFont="1" applyFill="1"/>
    <xf numFmtId="0" fontId="4" fillId="3" borderId="0" xfId="0" applyFont="1" applyFill="1"/>
    <xf numFmtId="164" fontId="4" fillId="3" borderId="0" xfId="0" applyNumberFormat="1" applyFont="1" applyFill="1"/>
    <xf numFmtId="170" fontId="4" fillId="3" borderId="0" xfId="0" applyNumberFormat="1" applyFont="1" applyFill="1"/>
    <xf numFmtId="173" fontId="4" fillId="3" borderId="0" xfId="0" applyNumberFormat="1" applyFont="1" applyFill="1"/>
    <xf numFmtId="172" fontId="4" fillId="3" borderId="0" xfId="0" applyNumberFormat="1" applyFont="1" applyFill="1"/>
    <xf numFmtId="168" fontId="4" fillId="0" borderId="0" xfId="0" applyNumberFormat="1" applyFont="1" applyFill="1"/>
    <xf numFmtId="0" fontId="4" fillId="0" borderId="0" xfId="0" applyFont="1" applyFill="1"/>
    <xf numFmtId="164" fontId="4" fillId="0" borderId="0" xfId="0" applyNumberFormat="1" applyFont="1" applyFill="1"/>
    <xf numFmtId="172" fontId="4" fillId="0" borderId="0" xfId="0" applyNumberFormat="1" applyFont="1" applyFill="1"/>
    <xf numFmtId="173" fontId="4" fillId="0" borderId="0" xfId="0" applyNumberFormat="1" applyFont="1" applyFill="1"/>
    <xf numFmtId="0" fontId="4" fillId="2" borderId="0" xfId="0" applyFont="1" applyFill="1" applyBorder="1"/>
    <xf numFmtId="0" fontId="4" fillId="0" borderId="0" xfId="0" applyFont="1" applyBorder="1"/>
    <xf numFmtId="0" fontId="4" fillId="3" borderId="0" xfId="0" applyFont="1" applyFill="1" applyBorder="1"/>
    <xf numFmtId="0" fontId="4" fillId="0" borderId="0" xfId="0" applyFont="1" applyFill="1" applyBorder="1"/>
    <xf numFmtId="167" fontId="4" fillId="0" borderId="0" xfId="0" applyNumberFormat="1" applyFont="1" applyFill="1"/>
    <xf numFmtId="169" fontId="4" fillId="0" borderId="0" xfId="0" applyNumberFormat="1" applyFont="1" applyFill="1"/>
    <xf numFmtId="0" fontId="0" fillId="3" borderId="0" xfId="0" applyFill="1"/>
    <xf numFmtId="0" fontId="0" fillId="0" borderId="0" xfId="0" applyFill="1"/>
    <xf numFmtId="0" fontId="4" fillId="0" borderId="2" xfId="0" applyFont="1" applyFill="1" applyBorder="1"/>
    <xf numFmtId="164" fontId="4" fillId="0" borderId="2" xfId="0" applyNumberFormat="1" applyFont="1" applyFill="1" applyBorder="1"/>
    <xf numFmtId="168" fontId="4" fillId="0" borderId="2" xfId="0" applyNumberFormat="1" applyFont="1" applyFill="1" applyBorder="1"/>
    <xf numFmtId="171" fontId="4" fillId="3" borderId="0" xfId="0" applyNumberFormat="1" applyFont="1" applyFill="1"/>
    <xf numFmtId="171" fontId="4" fillId="0" borderId="0" xfId="0" applyNumberFormat="1" applyFont="1" applyFill="1"/>
    <xf numFmtId="174" fontId="4" fillId="0" borderId="0" xfId="0" applyNumberFormat="1" applyFont="1" applyFill="1"/>
    <xf numFmtId="0" fontId="0" fillId="0" borderId="0" xfId="0" applyBorder="1" applyAlignment="1">
      <alignment horizontal="center"/>
    </xf>
    <xf numFmtId="0" fontId="8" fillId="0" borderId="0" xfId="0" applyFont="1"/>
    <xf numFmtId="0" fontId="0" fillId="4" borderId="0" xfId="0" applyFill="1"/>
    <xf numFmtId="0" fontId="0" fillId="4" borderId="1" xfId="0" applyFill="1" applyBorder="1" applyAlignment="1">
      <alignment horizontal="center"/>
    </xf>
    <xf numFmtId="0" fontId="0" fillId="5" borderId="0" xfId="0" applyFill="1"/>
    <xf numFmtId="0" fontId="0" fillId="5" borderId="1" xfId="0" applyFill="1" applyBorder="1" applyAlignment="1">
      <alignment horizontal="center"/>
    </xf>
    <xf numFmtId="0" fontId="0" fillId="6" borderId="0" xfId="0" applyFill="1"/>
    <xf numFmtId="0" fontId="0" fillId="6" borderId="1" xfId="0" applyFill="1" applyBorder="1" applyAlignment="1">
      <alignment horizontal="center"/>
    </xf>
    <xf numFmtId="0" fontId="0" fillId="7" borderId="0" xfId="0" applyFill="1"/>
    <xf numFmtId="0" fontId="0" fillId="8" borderId="0" xfId="0" applyFill="1"/>
    <xf numFmtId="0" fontId="0" fillId="8" borderId="1" xfId="0" applyFill="1" applyBorder="1" applyAlignment="1">
      <alignment horizontal="center"/>
    </xf>
    <xf numFmtId="0" fontId="0" fillId="9" borderId="0" xfId="0" applyFill="1"/>
    <xf numFmtId="0" fontId="0" fillId="9" borderId="1" xfId="0" applyFill="1" applyBorder="1" applyAlignment="1">
      <alignment horizontal="center"/>
    </xf>
    <xf numFmtId="0" fontId="0" fillId="10" borderId="0" xfId="0" applyFill="1"/>
    <xf numFmtId="0" fontId="0" fillId="10" borderId="1" xfId="0" applyFill="1" applyBorder="1" applyAlignment="1">
      <alignment horizontal="center"/>
    </xf>
    <xf numFmtId="0" fontId="0" fillId="11" borderId="0" xfId="0" applyFill="1"/>
    <xf numFmtId="0" fontId="0" fillId="11" borderId="1" xfId="0" applyFill="1" applyBorder="1" applyAlignment="1">
      <alignment horizontal="center"/>
    </xf>
    <xf numFmtId="165" fontId="0" fillId="5" borderId="1" xfId="0" applyNumberFormat="1" applyFill="1" applyBorder="1" applyAlignment="1">
      <alignment horizontal="center"/>
    </xf>
    <xf numFmtId="165" fontId="0" fillId="6" borderId="1" xfId="0" applyNumberFormat="1" applyFill="1" applyBorder="1" applyAlignment="1">
      <alignment horizontal="center"/>
    </xf>
    <xf numFmtId="165" fontId="0" fillId="8" borderId="1" xfId="0" applyNumberFormat="1" applyFill="1" applyBorder="1" applyAlignment="1">
      <alignment horizontal="center"/>
    </xf>
    <xf numFmtId="165" fontId="0" fillId="9" borderId="1" xfId="0" applyNumberFormat="1" applyFill="1" applyBorder="1" applyAlignment="1">
      <alignment horizontal="center"/>
    </xf>
    <xf numFmtId="165" fontId="0" fillId="4" borderId="1" xfId="0" applyNumberFormat="1" applyFill="1" applyBorder="1" applyAlignment="1">
      <alignment horizontal="center"/>
    </xf>
    <xf numFmtId="165" fontId="0" fillId="10" borderId="1" xfId="0" applyNumberFormat="1" applyFill="1" applyBorder="1" applyAlignment="1">
      <alignment horizontal="center"/>
    </xf>
    <xf numFmtId="165" fontId="0" fillId="11" borderId="1" xfId="0" applyNumberFormat="1" applyFill="1" applyBorder="1" applyAlignment="1">
      <alignment horizontal="center"/>
    </xf>
    <xf numFmtId="165" fontId="0" fillId="7" borderId="1" xfId="0" applyNumberFormat="1" applyFill="1" applyBorder="1" applyAlignment="1">
      <alignment horizontal="center"/>
    </xf>
    <xf numFmtId="168" fontId="0" fillId="5" borderId="1" xfId="0" applyNumberFormat="1" applyFill="1" applyBorder="1" applyAlignment="1">
      <alignment horizontal="center"/>
    </xf>
    <xf numFmtId="168" fontId="0" fillId="6" borderId="1" xfId="0" applyNumberFormat="1" applyFill="1" applyBorder="1" applyAlignment="1">
      <alignment horizontal="center"/>
    </xf>
    <xf numFmtId="168" fontId="0" fillId="8" borderId="1" xfId="0" applyNumberFormat="1" applyFill="1" applyBorder="1" applyAlignment="1">
      <alignment horizontal="center"/>
    </xf>
    <xf numFmtId="168" fontId="0" fillId="9" borderId="1" xfId="0" applyNumberFormat="1" applyFill="1" applyBorder="1" applyAlignment="1">
      <alignment horizontal="center"/>
    </xf>
    <xf numFmtId="168" fontId="0" fillId="4" borderId="1" xfId="0" applyNumberFormat="1" applyFill="1" applyBorder="1" applyAlignment="1">
      <alignment horizontal="center"/>
    </xf>
    <xf numFmtId="168" fontId="0" fillId="10" borderId="1" xfId="0" applyNumberFormat="1" applyFill="1" applyBorder="1" applyAlignment="1">
      <alignment horizontal="center"/>
    </xf>
    <xf numFmtId="168" fontId="0" fillId="11" borderId="1" xfId="0" applyNumberFormat="1" applyFill="1" applyBorder="1" applyAlignment="1">
      <alignment horizontal="center"/>
    </xf>
    <xf numFmtId="168" fontId="0" fillId="7" borderId="1" xfId="0" applyNumberFormat="1" applyFill="1" applyBorder="1" applyAlignment="1">
      <alignment horizontal="center"/>
    </xf>
    <xf numFmtId="168" fontId="0" fillId="0" borderId="0" xfId="0" applyNumberFormat="1"/>
    <xf numFmtId="0" fontId="2" fillId="0" borderId="0" xfId="0" applyFont="1" applyAlignment="1">
      <alignment horizontal="left"/>
    </xf>
    <xf numFmtId="167" fontId="0" fillId="0" borderId="0" xfId="0" applyNumberFormat="1"/>
    <xf numFmtId="165" fontId="0" fillId="0" borderId="0" xfId="0" applyNumberFormat="1" applyAlignment="1">
      <alignment wrapText="1"/>
    </xf>
    <xf numFmtId="4" fontId="0" fillId="0" borderId="0" xfId="0" applyNumberFormat="1"/>
    <xf numFmtId="0" fontId="9" fillId="0" borderId="0" xfId="0" applyFont="1" applyFill="1"/>
    <xf numFmtId="4" fontId="0" fillId="5" borderId="1" xfId="0" applyNumberFormat="1" applyFill="1" applyBorder="1" applyAlignment="1">
      <alignment horizontal="center"/>
    </xf>
    <xf numFmtId="4" fontId="0" fillId="6" borderId="1" xfId="0" applyNumberFormat="1" applyFill="1" applyBorder="1" applyAlignment="1">
      <alignment horizontal="center"/>
    </xf>
    <xf numFmtId="4" fontId="0" fillId="8" borderId="1" xfId="0" applyNumberFormat="1" applyFill="1" applyBorder="1" applyAlignment="1">
      <alignment horizontal="center"/>
    </xf>
    <xf numFmtId="4" fontId="0" fillId="9" borderId="1" xfId="0" applyNumberFormat="1" applyFill="1" applyBorder="1" applyAlignment="1">
      <alignment horizontal="center"/>
    </xf>
    <xf numFmtId="4" fontId="0" fillId="4" borderId="1" xfId="0" applyNumberFormat="1" applyFill="1" applyBorder="1" applyAlignment="1">
      <alignment horizontal="center"/>
    </xf>
    <xf numFmtId="4" fontId="0" fillId="10" borderId="1" xfId="0" applyNumberFormat="1" applyFill="1" applyBorder="1" applyAlignment="1">
      <alignment horizontal="center"/>
    </xf>
    <xf numFmtId="4" fontId="0" fillId="11" borderId="1" xfId="0" applyNumberFormat="1" applyFill="1" applyBorder="1" applyAlignment="1">
      <alignment horizontal="center"/>
    </xf>
    <xf numFmtId="4" fontId="0" fillId="7" borderId="1" xfId="0" applyNumberFormat="1" applyFill="1" applyBorder="1" applyAlignment="1">
      <alignment horizontal="center"/>
    </xf>
    <xf numFmtId="178" fontId="4" fillId="3" borderId="0" xfId="0" applyNumberFormat="1" applyFont="1" applyFill="1"/>
    <xf numFmtId="0" fontId="9" fillId="0" borderId="0" xfId="0" applyFont="1"/>
    <xf numFmtId="0" fontId="2" fillId="9" borderId="0" xfId="0" applyFont="1" applyFill="1"/>
    <xf numFmtId="0" fontId="2" fillId="10" borderId="0" xfId="0" applyFont="1" applyFill="1"/>
    <xf numFmtId="0" fontId="2" fillId="0" borderId="0" xfId="0" applyFont="1" applyFill="1"/>
    <xf numFmtId="180" fontId="0" fillId="0" borderId="0" xfId="0" applyNumberFormat="1"/>
    <xf numFmtId="165" fontId="0" fillId="5" borderId="0" xfId="0" applyNumberFormat="1" applyFill="1"/>
    <xf numFmtId="165" fontId="0" fillId="6" borderId="0" xfId="0" applyNumberFormat="1" applyFill="1"/>
    <xf numFmtId="165" fontId="0" fillId="8" borderId="0" xfId="0" applyNumberFormat="1" applyFill="1"/>
    <xf numFmtId="165" fontId="0" fillId="9" borderId="0" xfId="0" applyNumberFormat="1" applyFill="1"/>
    <xf numFmtId="165" fontId="0" fillId="4" borderId="0" xfId="0" applyNumberFormat="1" applyFill="1"/>
    <xf numFmtId="165" fontId="0" fillId="10" borderId="0" xfId="0" applyNumberFormat="1" applyFill="1"/>
    <xf numFmtId="165" fontId="0" fillId="11" borderId="0" xfId="0" applyNumberFormat="1" applyFill="1"/>
    <xf numFmtId="165" fontId="0" fillId="7" borderId="0" xfId="0" applyNumberFormat="1" applyFill="1"/>
    <xf numFmtId="181" fontId="0" fillId="0" borderId="0" xfId="0" applyNumberFormat="1"/>
    <xf numFmtId="168" fontId="9" fillId="0" borderId="0" xfId="0" applyNumberFormat="1" applyFont="1"/>
    <xf numFmtId="13" fontId="0" fillId="7" borderId="1" xfId="0" applyNumberFormat="1" applyFill="1" applyBorder="1" applyAlignment="1">
      <alignment horizontal="center"/>
    </xf>
    <xf numFmtId="13" fontId="0" fillId="0" borderId="0" xfId="0" applyNumberFormat="1"/>
    <xf numFmtId="13" fontId="0" fillId="11" borderId="1" xfId="0" applyNumberFormat="1" applyFill="1" applyBorder="1" applyAlignment="1">
      <alignment horizontal="center"/>
    </xf>
    <xf numFmtId="3" fontId="0" fillId="0" borderId="0" xfId="0" applyNumberFormat="1"/>
    <xf numFmtId="0" fontId="12" fillId="0" borderId="0" xfId="0" applyFont="1"/>
    <xf numFmtId="0" fontId="13" fillId="0" borderId="0" xfId="0" applyFont="1" applyAlignment="1">
      <alignment horizontal="center" vertical="center" wrapText="1"/>
    </xf>
    <xf numFmtId="0" fontId="14" fillId="0" borderId="0" xfId="0" applyFont="1" applyAlignment="1">
      <alignment horizontal="center" wrapText="1"/>
    </xf>
    <xf numFmtId="0" fontId="15" fillId="0" borderId="0" xfId="0" applyFont="1"/>
    <xf numFmtId="0" fontId="12" fillId="0" borderId="0" xfId="0" applyFont="1" applyProtection="1"/>
    <xf numFmtId="3" fontId="11" fillId="0" borderId="0" xfId="0" applyNumberFormat="1" applyFont="1" applyBorder="1" applyAlignment="1" applyProtection="1">
      <alignment vertical="center"/>
      <protection locked="0"/>
    </xf>
    <xf numFmtId="0" fontId="11" fillId="0" borderId="0" xfId="0" applyFont="1" applyAlignment="1">
      <alignment horizontal="right" vertical="center"/>
    </xf>
    <xf numFmtId="0" fontId="16" fillId="0" borderId="0" xfId="0" applyFont="1" applyAlignment="1">
      <alignment horizontal="left" vertical="center"/>
    </xf>
    <xf numFmtId="165" fontId="11" fillId="0" borderId="0" xfId="0" applyNumberFormat="1" applyFont="1" applyBorder="1" applyAlignment="1" applyProtection="1">
      <alignment vertical="center"/>
      <protection locked="0"/>
    </xf>
    <xf numFmtId="185" fontId="11" fillId="0" borderId="0" xfId="0" applyNumberFormat="1" applyFont="1" applyBorder="1" applyAlignment="1" applyProtection="1">
      <alignment vertical="center"/>
      <protection locked="0"/>
    </xf>
    <xf numFmtId="0" fontId="17" fillId="0" borderId="0" xfId="0" applyFont="1" applyAlignment="1">
      <alignment horizontal="left" vertical="center" wrapText="1"/>
    </xf>
    <xf numFmtId="0" fontId="20" fillId="0" borderId="0" xfId="0" applyFont="1" applyAlignment="1">
      <alignment horizontal="right" vertical="center"/>
    </xf>
    <xf numFmtId="0" fontId="21" fillId="0" borderId="0" xfId="0" applyFont="1" applyAlignment="1">
      <alignment horizontal="center" vertical="center"/>
    </xf>
    <xf numFmtId="0" fontId="0" fillId="15" borderId="0" xfId="0" applyFill="1"/>
    <xf numFmtId="0" fontId="21" fillId="0" borderId="0" xfId="0" applyFont="1"/>
    <xf numFmtId="0" fontId="27" fillId="7" borderId="0" xfId="0" applyFont="1" applyFill="1" applyBorder="1" applyAlignment="1" applyProtection="1">
      <alignment horizontal="center" vertical="center"/>
      <protection locked="0"/>
    </xf>
    <xf numFmtId="0" fontId="0" fillId="0" borderId="0" xfId="0" applyBorder="1"/>
    <xf numFmtId="0" fontId="19" fillId="0" borderId="0" xfId="0" applyFont="1"/>
    <xf numFmtId="0" fontId="19" fillId="5" borderId="0" xfId="0" applyFont="1" applyFill="1"/>
    <xf numFmtId="165" fontId="19" fillId="5" borderId="1" xfId="0" applyNumberFormat="1" applyFont="1" applyFill="1" applyBorder="1"/>
    <xf numFmtId="165" fontId="19" fillId="5" borderId="1" xfId="0" applyNumberFormat="1" applyFont="1" applyFill="1" applyBorder="1" applyAlignment="1">
      <alignment horizontal="center"/>
    </xf>
    <xf numFmtId="0" fontId="19" fillId="6" borderId="0" xfId="0" applyFont="1" applyFill="1"/>
    <xf numFmtId="165" fontId="19" fillId="6" borderId="1" xfId="0" applyNumberFormat="1" applyFont="1" applyFill="1" applyBorder="1"/>
    <xf numFmtId="165" fontId="19" fillId="6" borderId="1" xfId="0" applyNumberFormat="1" applyFont="1" applyFill="1" applyBorder="1" applyAlignment="1">
      <alignment horizontal="center"/>
    </xf>
    <xf numFmtId="0" fontId="19" fillId="8" borderId="0" xfId="0" applyFont="1" applyFill="1"/>
    <xf numFmtId="165" fontId="19" fillId="8" borderId="1" xfId="0" applyNumberFormat="1" applyFont="1" applyFill="1" applyBorder="1"/>
    <xf numFmtId="165" fontId="19" fillId="8" borderId="1" xfId="0" applyNumberFormat="1" applyFont="1" applyFill="1" applyBorder="1" applyAlignment="1">
      <alignment horizontal="center"/>
    </xf>
    <xf numFmtId="0" fontId="19" fillId="9" borderId="0" xfId="0" applyFont="1" applyFill="1"/>
    <xf numFmtId="165" fontId="19" fillId="9" borderId="1" xfId="0" applyNumberFormat="1" applyFont="1" applyFill="1" applyBorder="1"/>
    <xf numFmtId="165" fontId="19" fillId="9" borderId="1" xfId="0" applyNumberFormat="1" applyFont="1" applyFill="1" applyBorder="1" applyAlignment="1">
      <alignment horizontal="center"/>
    </xf>
    <xf numFmtId="0" fontId="19" fillId="4" borderId="0" xfId="0" applyFont="1" applyFill="1"/>
    <xf numFmtId="165" fontId="19" fillId="4" borderId="1" xfId="0" applyNumberFormat="1" applyFont="1" applyFill="1" applyBorder="1"/>
    <xf numFmtId="165" fontId="19" fillId="4" borderId="1" xfId="0" applyNumberFormat="1" applyFont="1" applyFill="1" applyBorder="1" applyAlignment="1">
      <alignment horizontal="center"/>
    </xf>
    <xf numFmtId="0" fontId="19" fillId="10" borderId="0" xfId="0" applyFont="1" applyFill="1"/>
    <xf numFmtId="165" fontId="19" fillId="10" borderId="1" xfId="0" applyNumberFormat="1" applyFont="1" applyFill="1" applyBorder="1"/>
    <xf numFmtId="165" fontId="19" fillId="10" borderId="1" xfId="0" applyNumberFormat="1" applyFont="1" applyFill="1" applyBorder="1" applyAlignment="1">
      <alignment horizontal="center"/>
    </xf>
    <xf numFmtId="0" fontId="19" fillId="11" borderId="0" xfId="0" applyFont="1" applyFill="1"/>
    <xf numFmtId="165" fontId="19" fillId="11" borderId="1" xfId="0" applyNumberFormat="1" applyFont="1" applyFill="1" applyBorder="1"/>
    <xf numFmtId="165" fontId="19" fillId="11" borderId="1" xfId="0" applyNumberFormat="1" applyFont="1" applyFill="1" applyBorder="1" applyAlignment="1">
      <alignment horizontal="center"/>
    </xf>
    <xf numFmtId="0" fontId="19" fillId="7" borderId="0" xfId="0" applyFont="1" applyFill="1"/>
    <xf numFmtId="165" fontId="19" fillId="7" borderId="1" xfId="0" applyNumberFormat="1" applyFont="1" applyFill="1" applyBorder="1"/>
    <xf numFmtId="165" fontId="19" fillId="7" borderId="1" xfId="0" applyNumberFormat="1" applyFont="1" applyFill="1" applyBorder="1" applyAlignment="1">
      <alignment horizontal="center"/>
    </xf>
    <xf numFmtId="0" fontId="19" fillId="13" borderId="1" xfId="0" applyFont="1" applyFill="1" applyBorder="1"/>
    <xf numFmtId="165" fontId="19" fillId="13" borderId="1" xfId="0" applyNumberFormat="1" applyFont="1" applyFill="1" applyBorder="1"/>
    <xf numFmtId="0" fontId="19" fillId="14" borderId="1" xfId="0" applyFont="1" applyFill="1" applyBorder="1"/>
    <xf numFmtId="165" fontId="19" fillId="14" borderId="1" xfId="0" applyNumberFormat="1" applyFont="1" applyFill="1" applyBorder="1"/>
    <xf numFmtId="0" fontId="19" fillId="0" borderId="1" xfId="0" applyFont="1" applyBorder="1"/>
    <xf numFmtId="165" fontId="19" fillId="0" borderId="1" xfId="0" applyNumberFormat="1" applyFont="1" applyFill="1" applyBorder="1"/>
    <xf numFmtId="0" fontId="19" fillId="12" borderId="1" xfId="0" applyFont="1" applyFill="1" applyBorder="1"/>
    <xf numFmtId="165" fontId="19" fillId="0" borderId="1" xfId="0" applyNumberFormat="1" applyFont="1" applyBorder="1"/>
    <xf numFmtId="0" fontId="19" fillId="0" borderId="4" xfId="0" applyFont="1" applyBorder="1"/>
    <xf numFmtId="0" fontId="19" fillId="0" borderId="5" xfId="0" applyFont="1" applyBorder="1"/>
    <xf numFmtId="0" fontId="19" fillId="0" borderId="6" xfId="0" applyFont="1" applyBorder="1"/>
    <xf numFmtId="0" fontId="19" fillId="0" borderId="7" xfId="0" applyFont="1" applyBorder="1"/>
    <xf numFmtId="0" fontId="19" fillId="0" borderId="8" xfId="0" applyFont="1" applyBorder="1"/>
    <xf numFmtId="0" fontId="19" fillId="0" borderId="9" xfId="0" applyFont="1" applyBorder="1"/>
    <xf numFmtId="165" fontId="19" fillId="0" borderId="10" xfId="0" applyNumberFormat="1" applyFont="1" applyBorder="1"/>
    <xf numFmtId="165" fontId="19" fillId="0" borderId="11" xfId="0" applyNumberFormat="1" applyFont="1" applyBorder="1"/>
    <xf numFmtId="0" fontId="19" fillId="0" borderId="12" xfId="0" applyFont="1" applyBorder="1"/>
    <xf numFmtId="165" fontId="19" fillId="0" borderId="13" xfId="0" applyNumberFormat="1" applyFont="1" applyBorder="1"/>
    <xf numFmtId="0" fontId="24" fillId="7" borderId="16" xfId="1" applyFont="1" applyFill="1"/>
    <xf numFmtId="0" fontId="21" fillId="0" borderId="0" xfId="0" applyFont="1" applyAlignment="1">
      <alignment horizontal="right"/>
    </xf>
    <xf numFmtId="0" fontId="24" fillId="7" borderId="16" xfId="1" applyFont="1" applyFill="1" applyAlignment="1"/>
    <xf numFmtId="0" fontId="29" fillId="0" borderId="0" xfId="0" applyFont="1"/>
    <xf numFmtId="0" fontId="30" fillId="0" borderId="0" xfId="0" applyFont="1"/>
    <xf numFmtId="165" fontId="19" fillId="0" borderId="0" xfId="0" applyNumberFormat="1" applyFont="1"/>
    <xf numFmtId="0" fontId="28" fillId="15" borderId="0" xfId="0" applyFont="1" applyFill="1" applyAlignment="1">
      <alignment horizontal="right" vertical="center"/>
    </xf>
    <xf numFmtId="0" fontId="21" fillId="0" borderId="0" xfId="0" applyFont="1" applyAlignment="1">
      <alignment horizontal="right" vertical="center"/>
    </xf>
    <xf numFmtId="0" fontId="26" fillId="0" borderId="0" xfId="0" applyFont="1" applyFill="1" applyBorder="1" applyAlignment="1" applyProtection="1">
      <alignment horizontal="center" vertical="center"/>
      <protection locked="0"/>
    </xf>
    <xf numFmtId="0" fontId="25" fillId="0" borderId="0" xfId="0" applyFont="1" applyFill="1" applyBorder="1" applyAlignment="1">
      <alignment horizontal="center" vertical="center"/>
    </xf>
    <xf numFmtId="0" fontId="29" fillId="0" borderId="0" xfId="0" applyFont="1" applyAlignment="1">
      <alignment horizontal="left"/>
    </xf>
    <xf numFmtId="0" fontId="24" fillId="7" borderId="16" xfId="1" applyFont="1" applyFill="1" applyProtection="1">
      <protection locked="0"/>
    </xf>
    <xf numFmtId="0" fontId="33" fillId="0" borderId="0" xfId="1" applyFont="1" applyBorder="1" applyAlignment="1">
      <alignment vertical="center"/>
    </xf>
    <xf numFmtId="0" fontId="15" fillId="0" borderId="0" xfId="0" applyFont="1" applyAlignment="1">
      <alignment horizontal="left" vertical="top"/>
    </xf>
    <xf numFmtId="0" fontId="20" fillId="0" borderId="0" xfId="0" applyFont="1" applyAlignment="1">
      <alignment horizontal="right" vertical="top"/>
    </xf>
    <xf numFmtId="0" fontId="29" fillId="0" borderId="0" xfId="0" applyFont="1" applyAlignment="1">
      <alignment vertical="top"/>
    </xf>
    <xf numFmtId="0" fontId="0" fillId="0" borderId="0" xfId="0" applyProtection="1">
      <protection hidden="1"/>
    </xf>
    <xf numFmtId="0" fontId="2" fillId="0" borderId="0" xfId="0" applyFont="1" applyProtection="1">
      <protection hidden="1"/>
    </xf>
    <xf numFmtId="0" fontId="1" fillId="0" borderId="0" xfId="0" applyFont="1" applyProtection="1">
      <protection hidden="1"/>
    </xf>
    <xf numFmtId="0" fontId="0" fillId="5" borderId="0" xfId="0" applyFill="1" applyProtection="1">
      <protection hidden="1"/>
    </xf>
    <xf numFmtId="0" fontId="9" fillId="0" borderId="0" xfId="0" applyFont="1" applyProtection="1">
      <protection hidden="1"/>
    </xf>
    <xf numFmtId="0" fontId="0" fillId="6" borderId="0" xfId="0" applyFill="1" applyProtection="1">
      <protection hidden="1"/>
    </xf>
    <xf numFmtId="0" fontId="0" fillId="8" borderId="0" xfId="0" applyFill="1" applyProtection="1">
      <protection hidden="1"/>
    </xf>
    <xf numFmtId="0" fontId="0" fillId="9" borderId="0" xfId="0" applyFill="1" applyProtection="1">
      <protection hidden="1"/>
    </xf>
    <xf numFmtId="0" fontId="0" fillId="4" borderId="0" xfId="0" applyFill="1" applyProtection="1">
      <protection hidden="1"/>
    </xf>
    <xf numFmtId="0" fontId="0" fillId="10" borderId="0" xfId="0" applyFill="1" applyProtection="1">
      <protection hidden="1"/>
    </xf>
    <xf numFmtId="0" fontId="0" fillId="11" borderId="0" xfId="0" applyFill="1" applyProtection="1">
      <protection hidden="1"/>
    </xf>
    <xf numFmtId="0" fontId="0" fillId="7" borderId="0" xfId="0" applyFill="1" applyProtection="1">
      <protection hidden="1"/>
    </xf>
    <xf numFmtId="0" fontId="2" fillId="0" borderId="0" xfId="0" applyFont="1" applyAlignment="1" applyProtection="1">
      <alignment wrapText="1"/>
      <protection hidden="1"/>
    </xf>
    <xf numFmtId="0" fontId="4" fillId="0" borderId="0" xfId="0" applyFont="1" applyFill="1" applyProtection="1">
      <protection hidden="1"/>
    </xf>
    <xf numFmtId="0" fontId="0" fillId="0" borderId="0" xfId="0" applyFill="1" applyProtection="1">
      <protection hidden="1"/>
    </xf>
    <xf numFmtId="0" fontId="2" fillId="0" borderId="0" xfId="0" applyFont="1" applyFill="1" applyProtection="1">
      <protection hidden="1"/>
    </xf>
    <xf numFmtId="0" fontId="9" fillId="0" borderId="0" xfId="0" applyFont="1" applyFill="1" applyProtection="1">
      <protection hidden="1"/>
    </xf>
    <xf numFmtId="0" fontId="0" fillId="0" borderId="0" xfId="0" applyAlignment="1" applyProtection="1">
      <alignment wrapText="1"/>
      <protection hidden="1"/>
    </xf>
    <xf numFmtId="167" fontId="0" fillId="0" borderId="0" xfId="0" applyNumberFormat="1" applyProtection="1">
      <protection hidden="1"/>
    </xf>
    <xf numFmtId="165" fontId="0" fillId="0" borderId="0" xfId="0" applyNumberFormat="1" applyProtection="1">
      <protection hidden="1"/>
    </xf>
    <xf numFmtId="165" fontId="0" fillId="0" borderId="0" xfId="0" applyNumberFormat="1" applyAlignment="1" applyProtection="1">
      <alignment wrapText="1"/>
      <protection hidden="1"/>
    </xf>
    <xf numFmtId="4" fontId="0" fillId="0" borderId="0" xfId="0" applyNumberFormat="1" applyProtection="1">
      <protection hidden="1"/>
    </xf>
    <xf numFmtId="165" fontId="0" fillId="5" borderId="1" xfId="0" applyNumberFormat="1" applyFill="1" applyBorder="1" applyAlignment="1" applyProtection="1">
      <alignment horizontal="center"/>
      <protection hidden="1"/>
    </xf>
    <xf numFmtId="165" fontId="0" fillId="6" borderId="1" xfId="0" applyNumberFormat="1" applyFill="1" applyBorder="1" applyAlignment="1" applyProtection="1">
      <alignment horizontal="center"/>
      <protection hidden="1"/>
    </xf>
    <xf numFmtId="165" fontId="0" fillId="8" borderId="1" xfId="0" applyNumberFormat="1" applyFill="1" applyBorder="1" applyAlignment="1" applyProtection="1">
      <alignment horizontal="center"/>
      <protection hidden="1"/>
    </xf>
    <xf numFmtId="165" fontId="0" fillId="9" borderId="1" xfId="0" applyNumberFormat="1" applyFill="1" applyBorder="1" applyAlignment="1" applyProtection="1">
      <alignment horizontal="center"/>
      <protection hidden="1"/>
    </xf>
    <xf numFmtId="165" fontId="0" fillId="4" borderId="1" xfId="0" applyNumberFormat="1" applyFill="1" applyBorder="1" applyAlignment="1" applyProtection="1">
      <alignment horizontal="center"/>
      <protection hidden="1"/>
    </xf>
    <xf numFmtId="165" fontId="0" fillId="10" borderId="1" xfId="0" applyNumberFormat="1" applyFill="1" applyBorder="1" applyAlignment="1" applyProtection="1">
      <alignment horizontal="center"/>
      <protection hidden="1"/>
    </xf>
    <xf numFmtId="165" fontId="0" fillId="11" borderId="1" xfId="0" applyNumberFormat="1" applyFill="1" applyBorder="1" applyAlignment="1" applyProtection="1">
      <alignment horizontal="center"/>
      <protection hidden="1"/>
    </xf>
    <xf numFmtId="165" fontId="0" fillId="7" borderId="1" xfId="0" applyNumberFormat="1" applyFill="1" applyBorder="1" applyAlignment="1" applyProtection="1">
      <alignment horizontal="center"/>
      <protection hidden="1"/>
    </xf>
    <xf numFmtId="165" fontId="0" fillId="5" borderId="0" xfId="0" applyNumberFormat="1" applyFill="1" applyProtection="1">
      <protection hidden="1"/>
    </xf>
    <xf numFmtId="181" fontId="0" fillId="0" borderId="0" xfId="0" applyNumberFormat="1" applyProtection="1">
      <protection hidden="1"/>
    </xf>
    <xf numFmtId="165" fontId="0" fillId="6" borderId="0" xfId="0" applyNumberFormat="1" applyFill="1" applyProtection="1">
      <protection hidden="1"/>
    </xf>
    <xf numFmtId="165" fontId="0" fillId="8" borderId="0" xfId="0" applyNumberFormat="1" applyFill="1" applyProtection="1">
      <protection hidden="1"/>
    </xf>
    <xf numFmtId="165" fontId="0" fillId="9" borderId="0" xfId="0" applyNumberFormat="1" applyFill="1" applyProtection="1">
      <protection hidden="1"/>
    </xf>
    <xf numFmtId="165" fontId="0" fillId="4" borderId="0" xfId="0" applyNumberFormat="1" applyFill="1" applyProtection="1">
      <protection hidden="1"/>
    </xf>
    <xf numFmtId="165" fontId="0" fillId="10" borderId="0" xfId="0" applyNumberFormat="1" applyFill="1" applyProtection="1">
      <protection hidden="1"/>
    </xf>
    <xf numFmtId="165" fontId="0" fillId="11" borderId="0" xfId="0" applyNumberFormat="1" applyFill="1" applyProtection="1">
      <protection hidden="1"/>
    </xf>
    <xf numFmtId="165" fontId="0" fillId="7" borderId="0" xfId="0" applyNumberFormat="1" applyFill="1" applyProtection="1">
      <protection hidden="1"/>
    </xf>
    <xf numFmtId="180" fontId="0" fillId="0" borderId="0" xfId="0" applyNumberFormat="1" applyProtection="1">
      <protection hidden="1"/>
    </xf>
    <xf numFmtId="168" fontId="9" fillId="0" borderId="0" xfId="0" applyNumberFormat="1" applyFont="1" applyProtection="1">
      <protection hidden="1"/>
    </xf>
    <xf numFmtId="0" fontId="2" fillId="0" borderId="0" xfId="0" applyFont="1" applyAlignment="1" applyProtection="1">
      <alignment horizontal="left"/>
      <protection hidden="1"/>
    </xf>
    <xf numFmtId="4" fontId="0" fillId="5" borderId="1" xfId="0" applyNumberFormat="1" applyFill="1" applyBorder="1" applyAlignment="1" applyProtection="1">
      <alignment horizontal="center"/>
      <protection hidden="1"/>
    </xf>
    <xf numFmtId="4" fontId="0" fillId="6" borderId="1" xfId="0" applyNumberFormat="1" applyFill="1" applyBorder="1" applyAlignment="1" applyProtection="1">
      <alignment horizontal="center"/>
      <protection hidden="1"/>
    </xf>
    <xf numFmtId="4" fontId="0" fillId="8" borderId="1" xfId="0" applyNumberFormat="1" applyFill="1" applyBorder="1" applyAlignment="1" applyProtection="1">
      <alignment horizontal="center"/>
      <protection hidden="1"/>
    </xf>
    <xf numFmtId="4" fontId="0" fillId="9" borderId="1" xfId="0" applyNumberFormat="1" applyFill="1" applyBorder="1" applyAlignment="1" applyProtection="1">
      <alignment horizontal="center"/>
      <protection hidden="1"/>
    </xf>
    <xf numFmtId="4" fontId="0" fillId="4" borderId="1" xfId="0" applyNumberFormat="1" applyFill="1" applyBorder="1" applyAlignment="1" applyProtection="1">
      <alignment horizontal="center"/>
      <protection hidden="1"/>
    </xf>
    <xf numFmtId="4" fontId="0" fillId="10" borderId="1" xfId="0" applyNumberFormat="1" applyFill="1" applyBorder="1" applyAlignment="1" applyProtection="1">
      <alignment horizontal="center"/>
      <protection hidden="1"/>
    </xf>
    <xf numFmtId="4" fontId="0" fillId="11" borderId="1" xfId="0" applyNumberFormat="1" applyFill="1" applyBorder="1" applyAlignment="1" applyProtection="1">
      <alignment horizontal="center"/>
      <protection hidden="1"/>
    </xf>
    <xf numFmtId="4" fontId="0" fillId="7" borderId="1" xfId="0" applyNumberFormat="1" applyFill="1" applyBorder="1" applyAlignment="1" applyProtection="1">
      <alignment horizontal="center"/>
      <protection hidden="1"/>
    </xf>
    <xf numFmtId="168" fontId="0" fillId="5" borderId="1" xfId="0" applyNumberFormat="1" applyFill="1" applyBorder="1" applyAlignment="1" applyProtection="1">
      <alignment horizontal="center"/>
      <protection hidden="1"/>
    </xf>
    <xf numFmtId="168" fontId="0" fillId="0" borderId="0" xfId="0" applyNumberFormat="1" applyProtection="1">
      <protection hidden="1"/>
    </xf>
    <xf numFmtId="168" fontId="0" fillId="6" borderId="1" xfId="0" applyNumberFormat="1" applyFill="1" applyBorder="1" applyAlignment="1" applyProtection="1">
      <alignment horizontal="center"/>
      <protection hidden="1"/>
    </xf>
    <xf numFmtId="168" fontId="0" fillId="8" borderId="1" xfId="0" applyNumberFormat="1" applyFill="1" applyBorder="1" applyAlignment="1" applyProtection="1">
      <alignment horizontal="center"/>
      <protection hidden="1"/>
    </xf>
    <xf numFmtId="168" fontId="0" fillId="9" borderId="1" xfId="0" applyNumberFormat="1" applyFill="1" applyBorder="1" applyAlignment="1" applyProtection="1">
      <alignment horizontal="center"/>
      <protection hidden="1"/>
    </xf>
    <xf numFmtId="168" fontId="0" fillId="4" borderId="1" xfId="0" applyNumberFormat="1" applyFill="1" applyBorder="1" applyAlignment="1" applyProtection="1">
      <alignment horizontal="center"/>
      <protection hidden="1"/>
    </xf>
    <xf numFmtId="168" fontId="0" fillId="10" borderId="1" xfId="0" applyNumberFormat="1" applyFill="1" applyBorder="1" applyAlignment="1" applyProtection="1">
      <alignment horizontal="center"/>
      <protection hidden="1"/>
    </xf>
    <xf numFmtId="168" fontId="0" fillId="11" borderId="1" xfId="0" applyNumberFormat="1" applyFill="1" applyBorder="1" applyAlignment="1" applyProtection="1">
      <alignment horizontal="center"/>
      <protection hidden="1"/>
    </xf>
    <xf numFmtId="168" fontId="0" fillId="7" borderId="1" xfId="0" applyNumberFormat="1" applyFill="1" applyBorder="1" applyAlignment="1" applyProtection="1">
      <alignment horizontal="center"/>
      <protection hidden="1"/>
    </xf>
    <xf numFmtId="0" fontId="34" fillId="0" borderId="0" xfId="0" applyFont="1"/>
    <xf numFmtId="0" fontId="0" fillId="0" borderId="4" xfId="0" applyBorder="1"/>
    <xf numFmtId="0" fontId="0" fillId="0" borderId="17" xfId="0" applyBorder="1"/>
    <xf numFmtId="0" fontId="0" fillId="0" borderId="18" xfId="0" applyBorder="1"/>
    <xf numFmtId="0" fontId="0" fillId="0" borderId="20" xfId="0" applyBorder="1"/>
    <xf numFmtId="0" fontId="0" fillId="0" borderId="19" xfId="0" applyBorder="1"/>
    <xf numFmtId="0" fontId="0" fillId="0" borderId="8" xfId="0" applyBorder="1"/>
    <xf numFmtId="0" fontId="0" fillId="0" borderId="21" xfId="0" applyBorder="1"/>
    <xf numFmtId="0" fontId="0" fillId="0" borderId="22" xfId="0" applyBorder="1"/>
    <xf numFmtId="0" fontId="35" fillId="0" borderId="0" xfId="0" applyFont="1" applyAlignment="1">
      <alignment horizontal="right" vertical="center" wrapText="1"/>
    </xf>
    <xf numFmtId="0" fontId="35" fillId="0" borderId="0" xfId="0" applyFont="1" applyAlignment="1">
      <alignment horizontal="right" vertical="center"/>
    </xf>
    <xf numFmtId="0" fontId="36" fillId="18" borderId="0" xfId="0" applyFont="1" applyFill="1" applyAlignment="1">
      <alignment vertical="center"/>
    </xf>
    <xf numFmtId="0" fontId="15" fillId="0" borderId="0" xfId="0" applyFont="1" applyAlignment="1">
      <alignment vertical="center"/>
    </xf>
    <xf numFmtId="0" fontId="37" fillId="18" borderId="0" xfId="0" applyFont="1" applyFill="1" applyAlignment="1">
      <alignment vertical="center"/>
    </xf>
    <xf numFmtId="0" fontId="38" fillId="18" borderId="0" xfId="0" applyFont="1" applyFill="1" applyAlignment="1">
      <alignment vertical="center"/>
    </xf>
    <xf numFmtId="0" fontId="38" fillId="18" borderId="0" xfId="0" applyFont="1" applyFill="1" applyAlignment="1" applyProtection="1">
      <alignment vertical="center"/>
      <protection hidden="1"/>
    </xf>
    <xf numFmtId="176" fontId="15" fillId="0" borderId="0" xfId="0" applyNumberFormat="1" applyFont="1" applyAlignment="1">
      <alignment vertical="center"/>
    </xf>
    <xf numFmtId="182" fontId="15" fillId="0" borderId="0" xfId="0" applyNumberFormat="1" applyFont="1" applyAlignment="1">
      <alignment vertical="center"/>
    </xf>
    <xf numFmtId="175" fontId="15" fillId="0" borderId="0" xfId="0" applyNumberFormat="1" applyFont="1" applyAlignment="1">
      <alignment vertical="center"/>
    </xf>
    <xf numFmtId="176" fontId="39" fillId="0" borderId="0" xfId="0" applyNumberFormat="1" applyFont="1" applyAlignment="1">
      <alignment vertical="center"/>
    </xf>
    <xf numFmtId="177" fontId="15" fillId="0" borderId="0" xfId="0" applyNumberFormat="1" applyFont="1" applyAlignment="1">
      <alignment vertical="center"/>
    </xf>
    <xf numFmtId="179" fontId="39" fillId="0" borderId="0" xfId="0" applyNumberFormat="1" applyFont="1" applyAlignment="1">
      <alignment vertical="center"/>
    </xf>
    <xf numFmtId="166" fontId="15" fillId="0" borderId="0" xfId="0" applyNumberFormat="1" applyFont="1" applyAlignment="1">
      <alignment vertical="center"/>
    </xf>
    <xf numFmtId="183" fontId="15" fillId="0" borderId="0" xfId="0" applyNumberFormat="1" applyFont="1" applyAlignment="1">
      <alignment vertical="center"/>
    </xf>
    <xf numFmtId="183" fontId="39" fillId="0" borderId="0" xfId="0" applyNumberFormat="1" applyFont="1" applyAlignment="1">
      <alignment vertical="center"/>
    </xf>
    <xf numFmtId="184" fontId="15" fillId="0" borderId="0" xfId="0" applyNumberFormat="1" applyFont="1" applyAlignment="1">
      <alignment vertical="center"/>
    </xf>
    <xf numFmtId="0" fontId="39" fillId="0" borderId="0" xfId="0" applyFont="1" applyAlignment="1">
      <alignment vertical="center"/>
    </xf>
    <xf numFmtId="0" fontId="0" fillId="0" borderId="0" xfId="0" applyAlignment="1">
      <alignment vertical="center"/>
    </xf>
    <xf numFmtId="0" fontId="0" fillId="0" borderId="0" xfId="0" applyBorder="1" applyAlignment="1">
      <alignment horizontal="center" vertical="center"/>
    </xf>
    <xf numFmtId="0" fontId="15" fillId="0" borderId="0" xfId="0" applyFont="1" applyAlignment="1">
      <alignment horizontal="left" vertical="center"/>
    </xf>
    <xf numFmtId="176" fontId="15" fillId="0" borderId="0" xfId="0" applyNumberFormat="1" applyFont="1" applyAlignment="1">
      <alignment horizontal="left" vertical="center"/>
    </xf>
    <xf numFmtId="182" fontId="15" fillId="0" borderId="0" xfId="0" applyNumberFormat="1" applyFont="1" applyAlignment="1">
      <alignment horizontal="left" vertical="center"/>
    </xf>
    <xf numFmtId="175" fontId="15" fillId="0" borderId="0" xfId="0" applyNumberFormat="1" applyFont="1" applyAlignment="1">
      <alignment horizontal="left" vertical="center"/>
    </xf>
    <xf numFmtId="176" fontId="39" fillId="0" borderId="0" xfId="0" applyNumberFormat="1" applyFont="1" applyAlignment="1">
      <alignment horizontal="left" vertical="center"/>
    </xf>
    <xf numFmtId="177" fontId="15" fillId="0" borderId="0" xfId="0" applyNumberFormat="1" applyFont="1" applyAlignment="1">
      <alignment horizontal="left" vertical="center"/>
    </xf>
    <xf numFmtId="179" fontId="39" fillId="0" borderId="0" xfId="0" applyNumberFormat="1" applyFont="1" applyAlignment="1">
      <alignment horizontal="left" vertical="center"/>
    </xf>
    <xf numFmtId="166" fontId="15" fillId="0" borderId="0" xfId="0" applyNumberFormat="1" applyFont="1" applyAlignment="1">
      <alignment horizontal="left" vertical="center"/>
    </xf>
    <xf numFmtId="183" fontId="15" fillId="0" borderId="0" xfId="0" applyNumberFormat="1" applyFont="1" applyAlignment="1">
      <alignment horizontal="left" vertical="center"/>
    </xf>
    <xf numFmtId="183" fontId="39" fillId="0" borderId="0" xfId="0" applyNumberFormat="1" applyFont="1" applyAlignment="1">
      <alignment horizontal="left" vertical="center"/>
    </xf>
    <xf numFmtId="184" fontId="15" fillId="0" borderId="0" xfId="0" applyNumberFormat="1" applyFont="1" applyAlignment="1">
      <alignment horizontal="left" vertical="center"/>
    </xf>
    <xf numFmtId="0" fontId="39" fillId="0" borderId="0" xfId="0" applyFont="1" applyAlignment="1">
      <alignment horizontal="left" vertical="center"/>
    </xf>
    <xf numFmtId="0" fontId="40" fillId="0" borderId="0" xfId="0" applyFont="1" applyAlignment="1">
      <alignment vertical="center"/>
    </xf>
    <xf numFmtId="176" fontId="40" fillId="0" borderId="0" xfId="0" applyNumberFormat="1" applyFont="1" applyAlignment="1">
      <alignment vertical="center"/>
    </xf>
    <xf numFmtId="182" fontId="40" fillId="0" borderId="0" xfId="0" applyNumberFormat="1" applyFont="1" applyAlignment="1">
      <alignment vertical="center"/>
    </xf>
    <xf numFmtId="175" fontId="40" fillId="0" borderId="0" xfId="0" applyNumberFormat="1" applyFont="1" applyAlignment="1">
      <alignment vertical="center"/>
    </xf>
    <xf numFmtId="176" fontId="41" fillId="0" borderId="0" xfId="0" applyNumberFormat="1" applyFont="1" applyAlignment="1">
      <alignment vertical="center"/>
    </xf>
    <xf numFmtId="177" fontId="40" fillId="0" borderId="0" xfId="0" applyNumberFormat="1" applyFont="1" applyAlignment="1">
      <alignment vertical="center"/>
    </xf>
    <xf numFmtId="179" fontId="41" fillId="0" borderId="0" xfId="0" applyNumberFormat="1" applyFont="1" applyAlignment="1">
      <alignment vertical="center"/>
    </xf>
    <xf numFmtId="166" fontId="40" fillId="0" borderId="0" xfId="0" applyNumberFormat="1" applyFont="1" applyAlignment="1">
      <alignment vertical="center"/>
    </xf>
    <xf numFmtId="183" fontId="40" fillId="0" borderId="0" xfId="0" applyNumberFormat="1" applyFont="1" applyAlignment="1">
      <alignment vertical="center"/>
    </xf>
    <xf numFmtId="183" fontId="41" fillId="0" borderId="0" xfId="0" applyNumberFormat="1" applyFont="1" applyAlignment="1">
      <alignment vertical="center"/>
    </xf>
    <xf numFmtId="184" fontId="40" fillId="0" borderId="0" xfId="0" applyNumberFormat="1" applyFont="1" applyAlignment="1">
      <alignment vertical="center"/>
    </xf>
    <xf numFmtId="0" fontId="41" fillId="0" borderId="0" xfId="0" applyFont="1" applyAlignment="1">
      <alignment vertical="center"/>
    </xf>
    <xf numFmtId="0" fontId="19" fillId="0" borderId="0" xfId="0" applyFont="1" applyAlignment="1">
      <alignment vertical="center"/>
    </xf>
    <xf numFmtId="3" fontId="43" fillId="0" borderId="0" xfId="0" applyNumberFormat="1" applyFont="1" applyAlignment="1">
      <alignment vertical="center"/>
    </xf>
    <xf numFmtId="0" fontId="43" fillId="0" borderId="0" xfId="0" applyFont="1" applyAlignment="1">
      <alignment vertical="center"/>
    </xf>
    <xf numFmtId="0" fontId="19" fillId="0" borderId="0" xfId="0" applyFont="1" applyAlignment="1">
      <alignment horizontal="left" vertical="center"/>
    </xf>
    <xf numFmtId="0" fontId="45" fillId="0" borderId="0" xfId="0" applyFont="1" applyAlignment="1">
      <alignment vertical="center"/>
    </xf>
    <xf numFmtId="3" fontId="19" fillId="0" borderId="0" xfId="0" applyNumberFormat="1" applyFont="1" applyAlignment="1">
      <alignment vertical="center"/>
    </xf>
    <xf numFmtId="0" fontId="42" fillId="0" borderId="0" xfId="0" applyFont="1" applyAlignment="1">
      <alignment horizontal="left" vertical="center"/>
    </xf>
    <xf numFmtId="0" fontId="45" fillId="0" borderId="0" xfId="0" applyFont="1" applyAlignment="1">
      <alignment horizontal="left" vertical="center"/>
    </xf>
    <xf numFmtId="0" fontId="0" fillId="0" borderId="0" xfId="0" applyProtection="1"/>
    <xf numFmtId="0" fontId="1" fillId="0" borderId="0" xfId="0" applyFont="1" applyProtection="1"/>
    <xf numFmtId="0" fontId="21" fillId="0" borderId="0" xfId="0" applyFont="1" applyAlignment="1" applyProtection="1">
      <alignment horizontal="right" vertical="center"/>
    </xf>
    <xf numFmtId="0" fontId="37" fillId="18" borderId="0" xfId="0" applyFont="1" applyFill="1" applyAlignment="1" applyProtection="1">
      <alignment vertical="center"/>
      <protection hidden="1"/>
    </xf>
    <xf numFmtId="0" fontId="19" fillId="0" borderId="0" xfId="0" applyFont="1" applyAlignment="1" applyProtection="1">
      <alignment vertical="center"/>
      <protection hidden="1"/>
    </xf>
    <xf numFmtId="3" fontId="43" fillId="0" borderId="0" xfId="0" applyNumberFormat="1" applyFont="1" applyAlignment="1" applyProtection="1">
      <alignment vertical="center"/>
      <protection hidden="1"/>
    </xf>
    <xf numFmtId="0" fontId="43" fillId="0" borderId="0" xfId="0" applyFont="1" applyAlignment="1" applyProtection="1">
      <alignment vertical="center"/>
      <protection hidden="1"/>
    </xf>
    <xf numFmtId="0" fontId="19" fillId="0" borderId="0" xfId="0" applyFont="1" applyAlignment="1" applyProtection="1">
      <alignment horizontal="left" vertical="center"/>
      <protection hidden="1"/>
    </xf>
    <xf numFmtId="0" fontId="45" fillId="0" borderId="0" xfId="0" applyFont="1" applyAlignment="1" applyProtection="1">
      <alignment vertical="center"/>
      <protection hidden="1"/>
    </xf>
    <xf numFmtId="0" fontId="0" fillId="0" borderId="0" xfId="0" applyAlignment="1" applyProtection="1">
      <alignment horizontal="center"/>
      <protection hidden="1"/>
    </xf>
    <xf numFmtId="0" fontId="0" fillId="5" borderId="1" xfId="0" applyFill="1" applyBorder="1" applyAlignment="1" applyProtection="1">
      <alignment horizontal="center"/>
      <protection hidden="1"/>
    </xf>
    <xf numFmtId="0" fontId="0" fillId="6" borderId="1" xfId="0" applyFill="1" applyBorder="1" applyAlignment="1" applyProtection="1">
      <alignment horizontal="center"/>
      <protection hidden="1"/>
    </xf>
    <xf numFmtId="0" fontId="0" fillId="8" borderId="1" xfId="0" applyFill="1" applyBorder="1" applyAlignment="1" applyProtection="1">
      <alignment horizontal="center"/>
      <protection hidden="1"/>
    </xf>
    <xf numFmtId="0" fontId="2" fillId="9" borderId="0" xfId="0" applyFont="1" applyFill="1" applyProtection="1">
      <protection hidden="1"/>
    </xf>
    <xf numFmtId="0" fontId="0" fillId="9" borderId="1" xfId="0" applyFill="1" applyBorder="1" applyAlignment="1" applyProtection="1">
      <alignment horizontal="center"/>
      <protection hidden="1"/>
    </xf>
    <xf numFmtId="0" fontId="0" fillId="4" borderId="1" xfId="0" applyFill="1" applyBorder="1" applyAlignment="1" applyProtection="1">
      <alignment horizontal="center"/>
      <protection hidden="1"/>
    </xf>
    <xf numFmtId="0" fontId="0" fillId="10" borderId="1" xfId="0" applyFill="1" applyBorder="1" applyAlignment="1" applyProtection="1">
      <alignment horizontal="center"/>
      <protection hidden="1"/>
    </xf>
    <xf numFmtId="0" fontId="2" fillId="10" borderId="0" xfId="0" applyFont="1" applyFill="1" applyProtection="1">
      <protection hidden="1"/>
    </xf>
    <xf numFmtId="0" fontId="0" fillId="11" borderId="1" xfId="0" applyFill="1" applyBorder="1" applyAlignment="1" applyProtection="1">
      <alignment horizontal="center"/>
      <protection hidden="1"/>
    </xf>
    <xf numFmtId="13" fontId="0" fillId="11" borderId="1" xfId="0" applyNumberFormat="1" applyFill="1" applyBorder="1" applyAlignment="1" applyProtection="1">
      <alignment horizontal="center"/>
      <protection hidden="1"/>
    </xf>
    <xf numFmtId="13" fontId="0" fillId="7" borderId="1" xfId="0" applyNumberFormat="1" applyFill="1" applyBorder="1" applyAlignment="1" applyProtection="1">
      <alignment horizontal="center"/>
      <protection hidden="1"/>
    </xf>
    <xf numFmtId="0" fontId="0" fillId="0" borderId="0" xfId="0" applyBorder="1" applyAlignment="1" applyProtection="1">
      <alignment horizontal="center"/>
      <protection hidden="1"/>
    </xf>
    <xf numFmtId="0" fontId="8" fillId="0" borderId="0" xfId="0" applyFont="1" applyProtection="1">
      <protection hidden="1"/>
    </xf>
    <xf numFmtId="0" fontId="15" fillId="0" borderId="0" xfId="0" applyFont="1" applyAlignment="1" applyProtection="1">
      <alignment vertical="center"/>
      <protection hidden="1"/>
    </xf>
    <xf numFmtId="176" fontId="15" fillId="0" borderId="0" xfId="0" applyNumberFormat="1" applyFont="1" applyAlignment="1" applyProtection="1">
      <alignment vertical="center"/>
      <protection hidden="1"/>
    </xf>
    <xf numFmtId="182" fontId="15" fillId="0" borderId="0" xfId="0" applyNumberFormat="1" applyFont="1" applyAlignment="1" applyProtection="1">
      <alignment vertical="center"/>
      <protection hidden="1"/>
    </xf>
    <xf numFmtId="175" fontId="15" fillId="0" borderId="0" xfId="0" applyNumberFormat="1" applyFont="1" applyAlignment="1" applyProtection="1">
      <alignment vertical="center"/>
      <protection hidden="1"/>
    </xf>
    <xf numFmtId="176" fontId="39" fillId="0" borderId="0" xfId="0" applyNumberFormat="1" applyFont="1" applyAlignment="1" applyProtection="1">
      <alignment vertical="center"/>
      <protection hidden="1"/>
    </xf>
    <xf numFmtId="177" fontId="15" fillId="0" borderId="0" xfId="0" applyNumberFormat="1" applyFont="1" applyAlignment="1" applyProtection="1">
      <alignment vertical="center"/>
      <protection hidden="1"/>
    </xf>
    <xf numFmtId="179" fontId="39" fillId="0" borderId="0" xfId="0" applyNumberFormat="1" applyFont="1" applyAlignment="1" applyProtection="1">
      <alignment vertical="center"/>
      <protection hidden="1"/>
    </xf>
    <xf numFmtId="166" fontId="15" fillId="0" borderId="0" xfId="0" applyNumberFormat="1" applyFont="1" applyAlignment="1" applyProtection="1">
      <alignment vertical="center"/>
      <protection hidden="1"/>
    </xf>
    <xf numFmtId="183" fontId="15" fillId="0" borderId="0" xfId="0" applyNumberFormat="1" applyFont="1" applyAlignment="1" applyProtection="1">
      <alignment vertical="center"/>
      <protection hidden="1"/>
    </xf>
    <xf numFmtId="183" fontId="39" fillId="0" borderId="0" xfId="0" applyNumberFormat="1" applyFont="1" applyAlignment="1" applyProtection="1">
      <alignment vertical="center"/>
      <protection hidden="1"/>
    </xf>
    <xf numFmtId="184" fontId="15" fillId="0" borderId="0" xfId="0" applyNumberFormat="1" applyFont="1" applyAlignment="1" applyProtection="1">
      <alignment vertical="center"/>
      <protection hidden="1"/>
    </xf>
    <xf numFmtId="0" fontId="39" fillId="0" borderId="0" xfId="0" applyFont="1" applyAlignment="1" applyProtection="1">
      <alignment vertical="center"/>
      <protection hidden="1"/>
    </xf>
    <xf numFmtId="0" fontId="4" fillId="2" borderId="3" xfId="0" applyFont="1" applyFill="1" applyBorder="1" applyProtection="1">
      <protection hidden="1"/>
    </xf>
    <xf numFmtId="167" fontId="4" fillId="2" borderId="3" xfId="0" applyNumberFormat="1" applyFont="1" applyFill="1" applyBorder="1" applyProtection="1">
      <protection hidden="1"/>
    </xf>
    <xf numFmtId="168" fontId="4" fillId="2" borderId="3" xfId="0" applyNumberFormat="1" applyFont="1" applyFill="1" applyBorder="1" applyProtection="1">
      <protection hidden="1"/>
    </xf>
    <xf numFmtId="164" fontId="4" fillId="2" borderId="3" xfId="0" applyNumberFormat="1" applyFont="1" applyFill="1" applyBorder="1" applyProtection="1">
      <protection hidden="1"/>
    </xf>
    <xf numFmtId="0" fontId="4" fillId="0" borderId="0" xfId="0" applyFont="1" applyProtection="1">
      <protection hidden="1"/>
    </xf>
    <xf numFmtId="167" fontId="4" fillId="0" borderId="0" xfId="0" applyNumberFormat="1" applyFont="1" applyProtection="1">
      <protection hidden="1"/>
    </xf>
    <xf numFmtId="168" fontId="4" fillId="0" borderId="0" xfId="0" applyNumberFormat="1" applyFont="1" applyProtection="1">
      <protection hidden="1"/>
    </xf>
    <xf numFmtId="164" fontId="4" fillId="0" borderId="0" xfId="0" applyNumberFormat="1" applyFont="1" applyProtection="1">
      <protection hidden="1"/>
    </xf>
    <xf numFmtId="0" fontId="4" fillId="2" borderId="0" xfId="0" applyFont="1" applyFill="1" applyBorder="1" applyProtection="1">
      <protection hidden="1"/>
    </xf>
    <xf numFmtId="0" fontId="4" fillId="2" borderId="0" xfId="0" applyFont="1" applyFill="1" applyProtection="1">
      <protection hidden="1"/>
    </xf>
    <xf numFmtId="167" fontId="4" fillId="2" borderId="0" xfId="0" applyNumberFormat="1" applyFont="1" applyFill="1" applyProtection="1">
      <protection hidden="1"/>
    </xf>
    <xf numFmtId="168" fontId="4" fillId="2" borderId="0" xfId="0" applyNumberFormat="1" applyFont="1" applyFill="1" applyProtection="1">
      <protection hidden="1"/>
    </xf>
    <xf numFmtId="164" fontId="4" fillId="2" borderId="0" xfId="0" applyNumberFormat="1" applyFont="1" applyFill="1" applyProtection="1">
      <protection hidden="1"/>
    </xf>
    <xf numFmtId="0" fontId="4" fillId="0" borderId="0" xfId="0" applyFont="1" applyBorder="1" applyProtection="1">
      <protection hidden="1"/>
    </xf>
    <xf numFmtId="0" fontId="4" fillId="0" borderId="0" xfId="0" applyFont="1" applyFill="1" applyBorder="1" applyProtection="1">
      <protection hidden="1"/>
    </xf>
    <xf numFmtId="167" fontId="4" fillId="0" borderId="0" xfId="0" applyNumberFormat="1" applyFont="1" applyFill="1" applyProtection="1">
      <protection hidden="1"/>
    </xf>
    <xf numFmtId="168" fontId="4" fillId="0" borderId="0" xfId="0" applyNumberFormat="1" applyFont="1" applyFill="1" applyProtection="1">
      <protection hidden="1"/>
    </xf>
    <xf numFmtId="164" fontId="4" fillId="0" borderId="0" xfId="0" applyNumberFormat="1" applyFont="1" applyFill="1" applyProtection="1">
      <protection hidden="1"/>
    </xf>
    <xf numFmtId="0" fontId="4" fillId="3" borderId="0" xfId="0" applyFont="1" applyFill="1" applyBorder="1" applyProtection="1">
      <protection hidden="1"/>
    </xf>
    <xf numFmtId="0" fontId="4" fillId="3" borderId="0" xfId="0" applyFont="1" applyFill="1" applyProtection="1">
      <protection hidden="1"/>
    </xf>
    <xf numFmtId="167" fontId="4" fillId="3" borderId="0" xfId="0" applyNumberFormat="1" applyFont="1" applyFill="1" applyProtection="1">
      <protection hidden="1"/>
    </xf>
    <xf numFmtId="168" fontId="4" fillId="3" borderId="0" xfId="0" applyNumberFormat="1" applyFont="1" applyFill="1" applyProtection="1">
      <protection hidden="1"/>
    </xf>
    <xf numFmtId="164" fontId="4" fillId="3" borderId="0" xfId="0" applyNumberFormat="1" applyFont="1" applyFill="1" applyProtection="1">
      <protection hidden="1"/>
    </xf>
    <xf numFmtId="170" fontId="4" fillId="3" borderId="0" xfId="0" applyNumberFormat="1" applyFont="1" applyFill="1" applyProtection="1">
      <protection hidden="1"/>
    </xf>
    <xf numFmtId="170" fontId="4" fillId="0" borderId="0" xfId="0" applyNumberFormat="1" applyFont="1" applyFill="1" applyProtection="1">
      <protection hidden="1"/>
    </xf>
    <xf numFmtId="169" fontId="4" fillId="0" borderId="0" xfId="0" applyNumberFormat="1" applyFont="1" applyFill="1" applyProtection="1">
      <protection hidden="1"/>
    </xf>
    <xf numFmtId="169" fontId="4" fillId="2" borderId="0" xfId="0" applyNumberFormat="1" applyFont="1" applyFill="1" applyProtection="1">
      <protection hidden="1"/>
    </xf>
    <xf numFmtId="178" fontId="4" fillId="3" borderId="0" xfId="0" applyNumberFormat="1" applyFont="1" applyFill="1" applyProtection="1">
      <protection hidden="1"/>
    </xf>
    <xf numFmtId="0" fontId="0" fillId="3" borderId="0" xfId="0" applyFill="1" applyProtection="1">
      <protection hidden="1"/>
    </xf>
    <xf numFmtId="172" fontId="4" fillId="0" borderId="0" xfId="0" applyNumberFormat="1" applyFont="1" applyFill="1" applyProtection="1">
      <protection hidden="1"/>
    </xf>
    <xf numFmtId="173" fontId="4" fillId="0" borderId="0" xfId="0" applyNumberFormat="1" applyFont="1" applyFill="1" applyProtection="1">
      <protection hidden="1"/>
    </xf>
    <xf numFmtId="172" fontId="4" fillId="3" borderId="0" xfId="0" applyNumberFormat="1" applyFont="1" applyFill="1" applyProtection="1">
      <protection hidden="1"/>
    </xf>
    <xf numFmtId="173" fontId="4" fillId="3" borderId="0" xfId="0" applyNumberFormat="1" applyFont="1" applyFill="1" applyProtection="1">
      <protection hidden="1"/>
    </xf>
    <xf numFmtId="171" fontId="4" fillId="3" borderId="0" xfId="0" applyNumberFormat="1" applyFont="1" applyFill="1" applyProtection="1">
      <protection hidden="1"/>
    </xf>
    <xf numFmtId="171" fontId="4" fillId="0" borderId="0" xfId="0" applyNumberFormat="1" applyFont="1" applyFill="1" applyProtection="1">
      <protection hidden="1"/>
    </xf>
    <xf numFmtId="174" fontId="4" fillId="0" borderId="0" xfId="0" applyNumberFormat="1" applyFont="1" applyFill="1" applyProtection="1">
      <protection hidden="1"/>
    </xf>
    <xf numFmtId="0" fontId="4" fillId="0" borderId="2" xfId="0" applyFont="1" applyFill="1" applyBorder="1" applyProtection="1">
      <protection hidden="1"/>
    </xf>
    <xf numFmtId="164" fontId="4" fillId="0" borderId="2" xfId="0" applyNumberFormat="1" applyFont="1" applyFill="1" applyBorder="1" applyProtection="1">
      <protection hidden="1"/>
    </xf>
    <xf numFmtId="168" fontId="4" fillId="0" borderId="2" xfId="0" applyNumberFormat="1" applyFont="1" applyFill="1" applyBorder="1" applyProtection="1">
      <protection hidden="1"/>
    </xf>
    <xf numFmtId="0" fontId="47" fillId="0" borderId="0" xfId="0" applyFont="1" applyAlignment="1">
      <alignment vertical="center"/>
    </xf>
    <xf numFmtId="0" fontId="46" fillId="0" borderId="0" xfId="0" applyFont="1"/>
    <xf numFmtId="0" fontId="28" fillId="15" borderId="0" xfId="0" applyFont="1" applyFill="1" applyAlignment="1">
      <alignment horizontal="right" vertical="center"/>
    </xf>
    <xf numFmtId="0" fontId="19" fillId="0" borderId="0" xfId="0" applyFont="1" applyAlignment="1">
      <alignment horizontal="left" vertical="center" wrapText="1"/>
    </xf>
    <xf numFmtId="0" fontId="0" fillId="0" borderId="0" xfId="0" applyFill="1" applyAlignment="1">
      <alignment horizontal="center"/>
    </xf>
    <xf numFmtId="0" fontId="24" fillId="7" borderId="16" xfId="1" applyFont="1" applyFill="1" applyAlignment="1" applyProtection="1">
      <alignment horizontal="center"/>
      <protection locked="0"/>
    </xf>
    <xf numFmtId="0" fontId="18" fillId="0" borderId="0" xfId="0" applyFont="1" applyAlignment="1">
      <alignment horizontal="left" vertical="center" wrapText="1"/>
    </xf>
    <xf numFmtId="0" fontId="26" fillId="7" borderId="0" xfId="0" applyFont="1" applyFill="1" applyBorder="1" applyAlignment="1" applyProtection="1">
      <alignment horizontal="center" vertical="center"/>
      <protection locked="0"/>
    </xf>
    <xf numFmtId="0" fontId="25" fillId="17" borderId="16" xfId="1" applyFont="1" applyFill="1" applyAlignment="1" applyProtection="1">
      <alignment horizontal="center" vertical="center"/>
      <protection locked="0"/>
    </xf>
    <xf numFmtId="0" fontId="25" fillId="17" borderId="15" xfId="0" applyFont="1" applyFill="1" applyBorder="1" applyAlignment="1" applyProtection="1">
      <alignment horizontal="center" vertical="center"/>
      <protection locked="0"/>
    </xf>
    <xf numFmtId="0" fontId="25" fillId="17" borderId="14" xfId="0" applyFont="1" applyFill="1" applyBorder="1" applyAlignment="1" applyProtection="1">
      <alignment horizontal="center" vertical="center"/>
      <protection locked="0"/>
    </xf>
    <xf numFmtId="0" fontId="0" fillId="15" borderId="0" xfId="0" applyFill="1" applyAlignment="1">
      <alignment horizontal="center"/>
    </xf>
    <xf numFmtId="0" fontId="28" fillId="15" borderId="0" xfId="0" applyFont="1" applyFill="1" applyAlignment="1">
      <alignment horizontal="left" vertical="center"/>
    </xf>
    <xf numFmtId="0" fontId="0" fillId="16" borderId="0" xfId="0" applyFill="1" applyAlignment="1">
      <alignment horizontal="center"/>
    </xf>
    <xf numFmtId="0" fontId="49" fillId="0" borderId="0" xfId="0" applyFont="1" applyBorder="1"/>
    <xf numFmtId="0" fontId="15" fillId="0" borderId="0" xfId="0" applyFont="1" applyBorder="1" applyAlignment="1">
      <alignment horizontal="left"/>
    </xf>
  </cellXfs>
  <cellStyles count="137">
    <cellStyle name="Followed Hyperlink" xfId="2" builtinId="9" hidden="1"/>
    <cellStyle name="Followed Hyperlink" xfId="3" builtinId="9" hidden="1"/>
    <cellStyle name="Followed Hyperlink" xfId="4" builtinId="9" hidden="1"/>
    <cellStyle name="Followed Hyperlink" xfId="5" builtinId="9" hidden="1"/>
    <cellStyle name="Followed Hyperlink" xfId="6" builtinId="9" hidden="1"/>
    <cellStyle name="Followed Hyperlink" xfId="7" builtinId="9" hidden="1"/>
    <cellStyle name="Followed Hyperlink" xfId="8" builtinId="9" hidden="1"/>
    <cellStyle name="Followed Hyperlink" xfId="9" builtinId="9" hidden="1"/>
    <cellStyle name="Followed Hyperlink" xfId="10" builtinId="9" hidden="1"/>
    <cellStyle name="Followed Hyperlink" xfId="11" builtinId="9" hidden="1"/>
    <cellStyle name="Followed Hyperlink" xfId="12" builtinId="9" hidden="1"/>
    <cellStyle name="Followed Hyperlink" xfId="13" builtinId="9" hidden="1"/>
    <cellStyle name="Followed Hyperlink" xfId="14" builtinId="9" hidden="1"/>
    <cellStyle name="Followed Hyperlink" xfId="15" builtinId="9" hidden="1"/>
    <cellStyle name="Followed Hyperlink" xfId="16" builtinId="9" hidden="1"/>
    <cellStyle name="Followed Hyperlink" xfId="17" builtinId="9" hidden="1"/>
    <cellStyle name="Followed Hyperlink" xfId="18" builtinId="9" hidden="1"/>
    <cellStyle name="Followed Hyperlink" xfId="19" builtinId="9" hidden="1"/>
    <cellStyle name="Followed Hyperlink" xfId="20" builtinId="9" hidden="1"/>
    <cellStyle name="Followed Hyperlink" xfId="21" builtinId="9" hidden="1"/>
    <cellStyle name="Followed Hyperlink" xfId="22" builtinId="9" hidden="1"/>
    <cellStyle name="Followed Hyperlink" xfId="23" builtinId="9" hidden="1"/>
    <cellStyle name="Followed Hyperlink" xfId="24" builtinId="9" hidden="1"/>
    <cellStyle name="Followed Hyperlink" xfId="25" builtinId="9" hidden="1"/>
    <cellStyle name="Followed Hyperlink" xfId="26" builtinId="9" hidden="1"/>
    <cellStyle name="Followed Hyperlink" xfId="27" builtinId="9" hidden="1"/>
    <cellStyle name="Followed Hyperlink" xfId="28" builtinId="9" hidden="1"/>
    <cellStyle name="Followed Hyperlink" xfId="29" builtinId="9" hidden="1"/>
    <cellStyle name="Followed Hyperlink" xfId="30" builtinId="9" hidden="1"/>
    <cellStyle name="Followed Hyperlink" xfId="31" builtinId="9" hidden="1"/>
    <cellStyle name="Followed Hyperlink" xfId="32" builtinId="9" hidden="1"/>
    <cellStyle name="Followed Hyperlink" xfId="33" builtinId="9" hidden="1"/>
    <cellStyle name="Followed Hyperlink" xfId="34" builtinId="9" hidden="1"/>
    <cellStyle name="Followed Hyperlink" xfId="35" builtinId="9" hidden="1"/>
    <cellStyle name="Followed Hyperlink" xfId="36" builtinId="9" hidden="1"/>
    <cellStyle name="Followed Hyperlink" xfId="37" builtinId="9" hidden="1"/>
    <cellStyle name="Followed Hyperlink" xfId="38" builtinId="9" hidden="1"/>
    <cellStyle name="Followed Hyperlink" xfId="39" builtinId="9" hidden="1"/>
    <cellStyle name="Followed Hyperlink" xfId="40" builtinId="9" hidden="1"/>
    <cellStyle name="Followed Hyperlink" xfId="41" builtinId="9" hidden="1"/>
    <cellStyle name="Followed Hyperlink" xfId="42" builtinId="9" hidden="1"/>
    <cellStyle name="Followed Hyperlink" xfId="43" builtinId="9" hidden="1"/>
    <cellStyle name="Followed Hyperlink" xfId="44" builtinId="9" hidden="1"/>
    <cellStyle name="Followed Hyperlink" xfId="45" builtinId="9" hidden="1"/>
    <cellStyle name="Followed Hyperlink" xfId="46" builtinId="9" hidden="1"/>
    <cellStyle name="Followed Hyperlink" xfId="47" builtinId="9" hidden="1"/>
    <cellStyle name="Followed Hyperlink" xfId="48" builtinId="9" hidden="1"/>
    <cellStyle name="Followed Hyperlink" xfId="49" builtinId="9" hidden="1"/>
    <cellStyle name="Followed Hyperlink" xfId="50" builtinId="9" hidden="1"/>
    <cellStyle name="Followed Hyperlink" xfId="51" builtinId="9" hidden="1"/>
    <cellStyle name="Followed Hyperlink" xfId="52" builtinId="9" hidden="1"/>
    <cellStyle name="Followed Hyperlink" xfId="53" builtinId="9" hidden="1"/>
    <cellStyle name="Followed Hyperlink" xfId="54" builtinId="9" hidden="1"/>
    <cellStyle name="Followed Hyperlink" xfId="55" builtinId="9" hidden="1"/>
    <cellStyle name="Followed Hyperlink" xfId="56" builtinId="9" hidden="1"/>
    <cellStyle name="Followed Hyperlink" xfId="57" builtinId="9" hidden="1"/>
    <cellStyle name="Followed Hyperlink" xfId="58" builtinId="9" hidden="1"/>
    <cellStyle name="Followed Hyperlink" xfId="59" builtinId="9" hidden="1"/>
    <cellStyle name="Followed Hyperlink" xfId="60" builtinId="9" hidden="1"/>
    <cellStyle name="Followed Hyperlink" xfId="61" builtinId="9" hidden="1"/>
    <cellStyle name="Followed Hyperlink" xfId="62" builtinId="9" hidden="1"/>
    <cellStyle name="Followed Hyperlink" xfId="63" builtinId="9" hidden="1"/>
    <cellStyle name="Followed Hyperlink" xfId="64" builtinId="9" hidden="1"/>
    <cellStyle name="Followed Hyperlink" xfId="65" builtinId="9" hidden="1"/>
    <cellStyle name="Followed Hyperlink" xfId="66" builtinId="9" hidden="1"/>
    <cellStyle name="Followed Hyperlink" xfId="67" builtinId="9" hidden="1"/>
    <cellStyle name="Followed Hyperlink" xfId="68" builtinId="9" hidden="1"/>
    <cellStyle name="Followed Hyperlink" xfId="69" builtinId="9" hidden="1"/>
    <cellStyle name="Followed Hyperlink" xfId="70" builtinId="9" hidden="1"/>
    <cellStyle name="Followed Hyperlink" xfId="71" builtinId="9" hidden="1"/>
    <cellStyle name="Followed Hyperlink" xfId="72" builtinId="9" hidden="1"/>
    <cellStyle name="Followed Hyperlink" xfId="73" builtinId="9" hidden="1"/>
    <cellStyle name="Followed Hyperlink" xfId="74" builtinId="9" hidden="1"/>
    <cellStyle name="Followed Hyperlink" xfId="75" builtinId="9" hidden="1"/>
    <cellStyle name="Followed Hyperlink" xfId="76" builtinId="9" hidden="1"/>
    <cellStyle name="Followed Hyperlink" xfId="77" builtinId="9" hidden="1"/>
    <cellStyle name="Followed Hyperlink" xfId="78" builtinId="9" hidden="1"/>
    <cellStyle name="Followed Hyperlink" xfId="79" builtinId="9" hidden="1"/>
    <cellStyle name="Followed Hyperlink" xfId="80" builtinId="9" hidden="1"/>
    <cellStyle name="Followed Hyperlink" xfId="81" builtinId="9" hidden="1"/>
    <cellStyle name="Followed Hyperlink" xfId="82" builtinId="9" hidden="1"/>
    <cellStyle name="Followed Hyperlink" xfId="83" builtinId="9" hidden="1"/>
    <cellStyle name="Followed Hyperlink" xfId="84" builtinId="9" hidden="1"/>
    <cellStyle name="Followed Hyperlink" xfId="85" builtinId="9" hidden="1"/>
    <cellStyle name="Followed Hyperlink" xfId="86" builtinId="9" hidden="1"/>
    <cellStyle name="Followed Hyperlink" xfId="87" builtinId="9" hidden="1"/>
    <cellStyle name="Followed Hyperlink" xfId="88" builtinId="9" hidden="1"/>
    <cellStyle name="Followed Hyperlink" xfId="89" builtinId="9" hidden="1"/>
    <cellStyle name="Followed Hyperlink" xfId="90" builtinId="9" hidden="1"/>
    <cellStyle name="Followed Hyperlink" xfId="91" builtinId="9" hidden="1"/>
    <cellStyle name="Followed Hyperlink" xfId="92" builtinId="9" hidden="1"/>
    <cellStyle name="Followed Hyperlink" xfId="93" builtinId="9" hidden="1"/>
    <cellStyle name="Followed Hyperlink" xfId="94" builtinId="9" hidden="1"/>
    <cellStyle name="Followed Hyperlink" xfId="95" builtinId="9" hidden="1"/>
    <cellStyle name="Followed Hyperlink" xfId="96" builtinId="9" hidden="1"/>
    <cellStyle name="Followed Hyperlink" xfId="97" builtinId="9" hidden="1"/>
    <cellStyle name="Followed Hyperlink" xfId="98" builtinId="9" hidden="1"/>
    <cellStyle name="Followed Hyperlink" xfId="99" builtinId="9" hidden="1"/>
    <cellStyle name="Followed Hyperlink" xfId="100" builtinId="9" hidden="1"/>
    <cellStyle name="Followed Hyperlink" xfId="101" builtinId="9" hidden="1"/>
    <cellStyle name="Followed Hyperlink" xfId="102" builtinId="9" hidden="1"/>
    <cellStyle name="Followed Hyperlink" xfId="103" builtinId="9" hidden="1"/>
    <cellStyle name="Followed Hyperlink" xfId="104" builtinId="9" hidden="1"/>
    <cellStyle name="Followed Hyperlink" xfId="105" builtinId="9" hidden="1"/>
    <cellStyle name="Followed Hyperlink" xfId="106" builtinId="9" hidden="1"/>
    <cellStyle name="Followed Hyperlink" xfId="107" builtinId="9" hidden="1"/>
    <cellStyle name="Followed Hyperlink" xfId="108" builtinId="9" hidden="1"/>
    <cellStyle name="Followed Hyperlink" xfId="109" builtinId="9" hidden="1"/>
    <cellStyle name="Followed Hyperlink" xfId="110" builtinId="9" hidden="1"/>
    <cellStyle name="Followed Hyperlink" xfId="111" builtinId="9" hidden="1"/>
    <cellStyle name="Followed Hyperlink" xfId="112" builtinId="9" hidden="1"/>
    <cellStyle name="Followed Hyperlink" xfId="113" builtinId="9" hidden="1"/>
    <cellStyle name="Followed Hyperlink" xfId="114" builtinId="9" hidden="1"/>
    <cellStyle name="Followed Hyperlink" xfId="115" builtinId="9" hidden="1"/>
    <cellStyle name="Followed Hyperlink" xfId="116" builtinId="9" hidden="1"/>
    <cellStyle name="Followed Hyperlink" xfId="117" builtinId="9" hidden="1"/>
    <cellStyle name="Followed Hyperlink" xfId="118" builtinId="9" hidden="1"/>
    <cellStyle name="Followed Hyperlink" xfId="119" builtinId="9" hidden="1"/>
    <cellStyle name="Followed Hyperlink" xfId="120" builtinId="9" hidden="1"/>
    <cellStyle name="Followed Hyperlink" xfId="121" builtinId="9" hidden="1"/>
    <cellStyle name="Followed Hyperlink" xfId="122" builtinId="9" hidden="1"/>
    <cellStyle name="Followed Hyperlink" xfId="123" builtinId="9" hidden="1"/>
    <cellStyle name="Followed Hyperlink" xfId="124" builtinId="9" hidden="1"/>
    <cellStyle name="Followed Hyperlink" xfId="125" builtinId="9" hidden="1"/>
    <cellStyle name="Followed Hyperlink" xfId="126" builtinId="9" hidden="1"/>
    <cellStyle name="Followed Hyperlink" xfId="127" builtinId="9" hidden="1"/>
    <cellStyle name="Followed Hyperlink" xfId="128" builtinId="9" hidden="1"/>
    <cellStyle name="Followed Hyperlink" xfId="129" builtinId="9" hidden="1"/>
    <cellStyle name="Followed Hyperlink" xfId="130" builtinId="9" hidden="1"/>
    <cellStyle name="Followed Hyperlink" xfId="131" builtinId="9" hidden="1"/>
    <cellStyle name="Followed Hyperlink" xfId="132" builtinId="9" hidden="1"/>
    <cellStyle name="Followed Hyperlink" xfId="133" builtinId="9" hidden="1"/>
    <cellStyle name="Followed Hyperlink" xfId="134" builtinId="9" hidden="1"/>
    <cellStyle name="Followed Hyperlink" xfId="135" builtinId="9" hidden="1"/>
    <cellStyle name="Followed Hyperlink" xfId="136" builtinId="9" hidden="1"/>
    <cellStyle name="Hyperlink" xfId="1" builtinId="8" customBuiltin="1"/>
    <cellStyle name="Normal" xfId="0" builtinId="0" customBuiltin="1"/>
  </cellStyles>
  <dxfs count="18"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5" tint="0.3999450666829432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ill>
        <patternFill>
          <bgColor theme="5" tint="0.3999450666829432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 patternType="solid">
          <fgColor indexed="64"/>
          <bgColor theme="9" tint="0.79998168889431442"/>
        </patternFill>
      </fill>
      <border>
        <left/>
        <right/>
        <top/>
        <bottom/>
        <vertical/>
        <horizontal/>
      </border>
    </dxf>
  </dxfs>
  <tableStyles count="0" defaultTableStyle="TableStyleMedium2" defaultPivotStyle="PivotStyleLight16"/>
  <colors>
    <mruColors>
      <color rgb="FFFF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charts/_rels/chart54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3573505596051599"/>
          <c:y val="4.1183103697280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'Cu1'!$C$519</c:f>
              <c:strCache>
                <c:ptCount val="1"/>
                <c:pt idx="0">
                  <c:v>Col. Distribució de costos entre els grups d'operacions.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4-FE32-4848-9311-55A8CD0591A5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E-FE32-4848-9311-55A8CD0591A5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9-FE32-4848-9311-55A8CD0591A5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F-FE32-4848-9311-55A8CD0591A5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25-FE32-4848-9311-55A8CD0591A5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2A-FE32-4848-9311-55A8CD0591A5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FD77-45B2-A80A-5BE5B80ADE51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FE32-4848-9311-55A8CD0591A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'Cu1'!$C$521:$C$528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'Cu1'!$D$521:$D$528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E32-4848-9311-55A8CD0591A5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5940310180186799"/>
          <c:y val="0.43097682806130999"/>
          <c:w val="0.215313658858794"/>
          <c:h val="0.313562314575764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'Cu1'!$D$591</c:f>
          <c:strCache>
            <c:ptCount val="1"/>
            <c:pt idx="0">
              <c:v>Calendari de necessitats de mà d'obra: Col   0 hores</c:v>
            </c:pt>
          </c:strCache>
        </c:strRef>
      </c:tx>
      <c:layout>
        <c:manualLayout>
          <c:xMode val="edge"/>
          <c:yMode val="edge"/>
          <c:x val="0.15193066491688501"/>
          <c:y val="3.24074074074073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j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9.15443717816182E-2"/>
          <c:y val="9.3930976578156106E-2"/>
          <c:w val="0.876527793504844"/>
          <c:h val="0.79288848358528896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dLbl>
              <c:idx val="10"/>
              <c:layout>
                <c:manualLayout>
                  <c:x val="-9.7556145758891099E-17"/>
                  <c:y val="-1.2935462059967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BDF7-45B5-A062-3D3C7615D44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'Cu1'!$E$594:$P$594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'Cu1'!$E$631:$P$631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D3F-4484-B1F1-F55AE1D02FD7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176131688"/>
        <c:axId val="175859688"/>
        <c:axId val="0"/>
      </c:bar3DChart>
      <c:catAx>
        <c:axId val="1761316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75859688"/>
        <c:crosses val="autoZero"/>
        <c:auto val="1"/>
        <c:lblAlgn val="ctr"/>
        <c:lblOffset val="100"/>
        <c:noMultiLvlLbl val="0"/>
      </c:catAx>
      <c:valAx>
        <c:axId val="1758596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\ &quot;h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76131688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'Cu1'!$D$545</c:f>
          <c:strCache>
            <c:ptCount val="1"/>
            <c:pt idx="0">
              <c:v>Calendari de necessitats de tractor incloent tractorista (h): Col  0</c:v>
            </c:pt>
          </c:strCache>
        </c:strRef>
      </c:tx>
      <c:layout>
        <c:manualLayout>
          <c:xMode val="edge"/>
          <c:yMode val="edge"/>
          <c:x val="0.14637610852434799"/>
          <c:y val="3.054011516268620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9.5786013024608097E-2"/>
          <c:y val="0.119460942428824"/>
          <c:w val="0.86557367280015696"/>
          <c:h val="0.72742018584449997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'Cu1'!$E$548:$P$548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'Cu1'!$E$585:$P$585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7C0-463C-8BC4-228A1EF1226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175858512"/>
        <c:axId val="175859296"/>
        <c:axId val="0"/>
      </c:bar3DChart>
      <c:catAx>
        <c:axId val="175858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75859296"/>
        <c:crosses val="autoZero"/>
        <c:auto val="1"/>
        <c:lblAlgn val="ctr"/>
        <c:lblOffset val="100"/>
        <c:noMultiLvlLbl val="0"/>
      </c:catAx>
      <c:valAx>
        <c:axId val="17585929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h&quot;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75858512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'Cu1'!$D$531</c:f>
          <c:strCache>
            <c:ptCount val="1"/>
            <c:pt idx="0">
              <c:v>Balanç mensual de costos i ingressos: Col  0,00  €</c:v>
            </c:pt>
          </c:strCache>
        </c:strRef>
      </c:tx>
      <c:layout>
        <c:manualLayout>
          <c:xMode val="edge"/>
          <c:yMode val="edge"/>
          <c:x val="0.17015538390402499"/>
          <c:y val="2.9354486369682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17438934671677"/>
          <c:y val="8.0874788357794505E-2"/>
          <c:w val="0.86077319218902704"/>
          <c:h val="0.79655098013818604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numFmt formatCode="#,##0.00\ &quot;€&quot;;[Red]#,##0.00\ &quot;€&quot;" sourceLinked="0"/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'Cu1'!$E$520:$P$520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'Cu1'!$E$533:$P$533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BD7-499D-BF79-991AD596EA0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175860080"/>
        <c:axId val="175861256"/>
        <c:axId val="0"/>
      </c:bar3DChart>
      <c:catAx>
        <c:axId val="1758600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75861256"/>
        <c:crosses val="autoZero"/>
        <c:auto val="1"/>
        <c:lblAlgn val="ctr"/>
        <c:lblOffset val="100"/>
        <c:noMultiLvlLbl val="0"/>
      </c:catAx>
      <c:valAx>
        <c:axId val="1758612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€&quot;;[Red]#,##0.00\ &quot;€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75860080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tx>
        <c:strRef>
          <c:f>'Cu1'!$C$534</c:f>
          <c:strCache>
            <c:ptCount val="1"/>
            <c:pt idx="0">
              <c:v>#DIV/0!</c:v>
            </c:pt>
          </c:strCache>
        </c:strRef>
      </c:tx>
      <c:layout>
        <c:manualLayout>
          <c:xMode val="edge"/>
          <c:yMode val="edge"/>
          <c:x val="0.14134890264750499"/>
          <c:y val="3.481142514168120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3.96686137753215E-2"/>
          <c:y val="0.18844845443607899"/>
          <c:w val="0.72064363294630396"/>
          <c:h val="0.65992438904222905"/>
        </c:manualLayout>
      </c:layout>
      <c:pie3DChart>
        <c:varyColors val="1"/>
        <c:ser>
          <c:idx val="0"/>
          <c:order val="0"/>
          <c:tx>
            <c:strRef>
              <c:f>'Cu1'!$C$534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25A3-4B0E-9840-A0946CF9BAAB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25A3-4B0E-9840-A0946CF9BAAB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25A3-4B0E-9840-A0946CF9BAAB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25A3-4B0E-9840-A0946CF9BAAB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25A3-4B0E-9840-A0946CF9BAAB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25A3-4B0E-9840-A0946CF9BAAB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25A3-4B0E-9840-A0946CF9BAAB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25A3-4B0E-9840-A0946CF9BAAB}"/>
              </c:ext>
            </c:extLst>
          </c:dPt>
          <c:dLbls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'Cu1'!$C$521:$C$528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'Cu1'!$D$536:$D$543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25A3-4B0E-9840-A0946CF9BAAB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60005742639106"/>
          <c:y val="3.4811509467566497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1633215006793"/>
          <c:y val="0.236942904330426"/>
          <c:w val="0.71186365818551101"/>
          <c:h val="0.66774699226104695"/>
        </c:manualLayout>
      </c:layout>
      <c:pie3DChart>
        <c:varyColors val="1"/>
        <c:ser>
          <c:idx val="0"/>
          <c:order val="0"/>
          <c:tx>
            <c:strRef>
              <c:f>'Cu1'!$D$930</c:f>
              <c:strCache>
                <c:ptCount val="1"/>
                <c:pt idx="0">
                  <c:v>Col. Distribució de costos entre els requeriments.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24AE-4ABB-8FA2-1CE79988027D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24AE-4ABB-8FA2-1CE79988027D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24AE-4ABB-8FA2-1CE79988027D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24AE-4ABB-8FA2-1CE79988027D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24AE-4ABB-8FA2-1CE79988027D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24AE-4ABB-8FA2-1CE79988027D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24AE-4ABB-8FA2-1CE79988027D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6AFB-4E45-97B4-905EB9396BE2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6AFB-4E45-97B4-905EB9396BE2}"/>
              </c:ext>
            </c:extLst>
          </c:dPt>
          <c:dLbls>
            <c:dLbl>
              <c:idx val="2"/>
              <c:layout>
                <c:manualLayout>
                  <c:x val="-2.7977975219110602E-4"/>
                  <c:y val="-0.12996796929326901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24AE-4ABB-8FA2-1CE79988027D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'Cu1'!$F$932:$P$932</c15:sqref>
                  </c15:fullRef>
                </c:ext>
              </c:extLst>
              <c:f>('Cu1'!$F$932:$L$932,'Cu1'!$O$932:$P$932)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'Cu1'!$F$933:$P$933</c15:sqref>
                  </c15:fullRef>
                </c:ext>
              </c:extLst>
              <c:f>('Cu1'!$F$933:$L$933,'Cu1'!$O$933:$P$933)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'Cu1'!$M$933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58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58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  <c15:categoryFilterException>
                  <c15:sqref>'Cu1'!$N$933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44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44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6-24AE-4ABB-8FA2-1CE79988027D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7063992934108503"/>
          <c:y val="0.37409970361699402"/>
          <c:w val="0.105910399698241"/>
          <c:h val="0.33895159493021598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60005742639106"/>
          <c:y val="3.4811509467566497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3354752538047199"/>
          <c:y val="0.18098802605148401"/>
          <c:w val="0.69971618651895395"/>
          <c:h val="0.65945947359167301"/>
        </c:manualLayout>
      </c:layout>
      <c:pie3DChart>
        <c:varyColors val="1"/>
        <c:ser>
          <c:idx val="0"/>
          <c:order val="0"/>
          <c:tx>
            <c:strRef>
              <c:f>'Cu1'!$D$934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1EFE-46BC-BA34-96858A84F963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1EFE-46BC-BA34-96858A84F963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1EFE-46BC-BA34-96858A84F963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1EFE-46BC-BA34-96858A84F963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1EFE-46BC-BA34-96858A84F963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1EFE-46BC-BA34-96858A84F963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1EFE-46BC-BA34-96858A84F963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AC59-4196-B144-3AD6CD7023C5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88C9-4BF9-B71E-94CDEF7A0869}"/>
              </c:ext>
            </c:extLst>
          </c:dPt>
          <c:dLbls>
            <c:dLbl>
              <c:idx val="2"/>
              <c:layout>
                <c:manualLayout>
                  <c:x val="4.3748369536359902E-4"/>
                  <c:y val="-0.11497232267919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1EFE-46BC-BA34-96858A84F963}"/>
                </c:ext>
              </c:extLst>
            </c:dLbl>
            <c:dLbl>
              <c:idx val="7"/>
              <c:layout>
                <c:manualLayout>
                  <c:x val="7.0178344090993897E-2"/>
                  <c:y val="-1.847651483163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AC59-4196-B144-3AD6CD7023C5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'Cu1'!$F$932:$P$932</c15:sqref>
                  </c15:fullRef>
                </c:ext>
              </c:extLst>
              <c:f>('Cu1'!$F$932:$L$932,'Cu1'!$O$932:$P$932)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'Cu1'!$F$934:$P$934</c15:sqref>
                  </c15:fullRef>
                </c:ext>
              </c:extLst>
              <c:f>('Cu1'!$F$934:$L$934,'Cu1'!$O$934:$P$934)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'Cu1'!$N$934</c15:sqref>
                  <c15:dLbl>
                    <c:idx val="6"/>
                    <c:layout>
                      <c:manualLayout>
                        <c:x val="6.93351317720068E-2"/>
                        <c:y val="5.032072807407198E-2"/>
                      </c:manualLayout>
                    </c:layout>
                    <c:showLegendKey val="0"/>
                    <c:showVal val="1"/>
                    <c:showCatName val="1"/>
                    <c:showSerName val="0"/>
                    <c:showPercent val="0"/>
                    <c:showBubbleSize val="0"/>
                    <c:extLst xmlns:c16="http://schemas.microsoft.com/office/drawing/2014/chart">
                      <c:ext uri="{CE6537A1-D6FC-4f65-9D91-7224C49458BB}"/>
                      <c:ext xmlns:c16="http://schemas.microsoft.com/office/drawing/2014/chart" uri="{C3380CC4-5D6E-409C-BE32-E72D297353CC}">
                        <c16:uniqueId val="{00000012-2B57-45B4-985E-F262B3E0985F}"/>
                      </c:ext>
                    </c:extLst>
                  </c15:dLbl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6-1EFE-46BC-BA34-96858A84F96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6582346730121595"/>
          <c:y val="0.36327243385907898"/>
          <c:w val="0.106189748924865"/>
          <c:h val="0.33773537487752903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9.4947190468405496E-2"/>
          <c:y val="4.0618690532309203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'Cu2'!$C$519</c:f>
              <c:strCache>
                <c:ptCount val="1"/>
                <c:pt idx="0">
                  <c:v>Bròcoli. Distribució de costos entre els grups d'operacions.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9BE8-450F-A81A-C147B65C1FAC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9BE8-450F-A81A-C147B65C1FAC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9BE8-450F-A81A-C147B65C1FAC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9BE8-450F-A81A-C147B65C1FAC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9BE8-450F-A81A-C147B65C1FAC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9BE8-450F-A81A-C147B65C1FAC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9BE8-450F-A81A-C147B65C1FAC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9BE8-450F-A81A-C147B65C1FA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'Cu2'!$C$521:$C$528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'Cu2'!$D$521:$D$528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9BE8-450F-A81A-C147B65C1FA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6749688507076197"/>
          <c:y val="0.371725873235215"/>
          <c:w val="0.21521220740166"/>
          <c:h val="0.32644633899619901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'Cu2'!$D$591</c:f>
          <c:strCache>
            <c:ptCount val="1"/>
            <c:pt idx="0">
              <c:v>Calendari de necessitats de mà d'obra: Bròcoli   0 hores</c:v>
            </c:pt>
          </c:strCache>
        </c:strRef>
      </c:tx>
      <c:layout>
        <c:manualLayout>
          <c:xMode val="edge"/>
          <c:yMode val="edge"/>
          <c:x val="0.15193066491688501"/>
          <c:y val="3.24074074074073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9.0214045335220802E-2"/>
          <c:y val="9.6402961507588605E-2"/>
          <c:w val="0.87519746705844603"/>
          <c:h val="0.79004419507281698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'Cu2'!$E$594:$P$594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'Cu2'!$E$631:$P$631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BE9-40F7-AF1F-F0EE8BC1474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73758592"/>
        <c:axId val="173757024"/>
        <c:axId val="0"/>
      </c:bar3DChart>
      <c:catAx>
        <c:axId val="17375859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73757024"/>
        <c:crosses val="autoZero"/>
        <c:auto val="1"/>
        <c:lblAlgn val="ctr"/>
        <c:lblOffset val="100"/>
        <c:noMultiLvlLbl val="0"/>
      </c:catAx>
      <c:valAx>
        <c:axId val="17375702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\ &quot;h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73758592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'Cu2'!$D$545</c:f>
          <c:strCache>
            <c:ptCount val="1"/>
            <c:pt idx="0">
              <c:v>Calendari de necessitats de tractor incloent tractorista (h): Bròcoli  0</c:v>
            </c:pt>
          </c:strCache>
        </c:strRef>
      </c:tx>
      <c:layout>
        <c:manualLayout>
          <c:xMode val="edge"/>
          <c:yMode val="edge"/>
          <c:x val="0.116894556741145"/>
          <c:y val="3.149923794166480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'Cu2'!$E$548:$P$548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'Cu2'!$E$585:$P$585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4E5-46F3-8AD5-573B292FB69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73756240"/>
        <c:axId val="173753496"/>
        <c:axId val="0"/>
      </c:bar3DChart>
      <c:catAx>
        <c:axId val="1737562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73753496"/>
        <c:crosses val="autoZero"/>
        <c:auto val="1"/>
        <c:lblAlgn val="ctr"/>
        <c:lblOffset val="100"/>
        <c:noMultiLvlLbl val="0"/>
      </c:catAx>
      <c:valAx>
        <c:axId val="17375349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h&quot;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73756240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'Cu2'!$D$531</c:f>
          <c:strCache>
            <c:ptCount val="1"/>
            <c:pt idx="0">
              <c:v>Balanç mensual de costos i ingressos: Bròcoli  0,00  €</c:v>
            </c:pt>
          </c:strCache>
        </c:strRef>
      </c:tx>
      <c:layout>
        <c:manualLayout>
          <c:xMode val="edge"/>
          <c:yMode val="edge"/>
          <c:x val="0.17015538390402499"/>
          <c:y val="2.9354486369682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4176634111684"/>
          <c:y val="0.14342941042169"/>
          <c:w val="0.89260273086305297"/>
          <c:h val="0.82721610320862804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dLbl>
              <c:idx val="10"/>
              <c:layout>
                <c:manualLayout>
                  <c:x val="0"/>
                  <c:y val="-2.0228395038787001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2DC7-43A7-9255-8B6B8507E7E2}"/>
                </c:ext>
              </c:extLst>
            </c:dLbl>
            <c:numFmt formatCode="#,##0.00\ &quot;€&quot;;[Red]#,##0.00\ &quot;€&quot;" sourceLinked="0"/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'Cu2'!$E$520:$P$520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'Cu2'!$E$533:$P$533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64D-4B39-BC3E-60AA22AE554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73755064"/>
        <c:axId val="173752712"/>
        <c:axId val="0"/>
      </c:bar3DChart>
      <c:catAx>
        <c:axId val="1737550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73752712"/>
        <c:crosses val="autoZero"/>
        <c:auto val="1"/>
        <c:lblAlgn val="ctr"/>
        <c:lblOffset val="100"/>
        <c:noMultiLvlLbl val="0"/>
      </c:catAx>
      <c:valAx>
        <c:axId val="1737527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€&quot;;[Red]#,##0.00\ &quot;€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73755064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tx>
        <c:strRef>
          <c:f>'Cu2'!$C$534</c:f>
          <c:strCache>
            <c:ptCount val="1"/>
            <c:pt idx="0">
              <c:v>#DIV/0!</c:v>
            </c:pt>
          </c:strCache>
        </c:strRef>
      </c:tx>
      <c:layout>
        <c:manualLayout>
          <c:xMode val="edge"/>
          <c:yMode val="edge"/>
          <c:x val="0.14134890264750499"/>
          <c:y val="3.4811436986367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'Cu2'!$C$534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DD9B-417E-8C06-F47255499EFA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DD9B-417E-8C06-F47255499EFA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DD9B-417E-8C06-F47255499EFA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DD9B-417E-8C06-F47255499EFA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DD9B-417E-8C06-F47255499EFA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DD9B-417E-8C06-F47255499EFA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DD9B-417E-8C06-F47255499EFA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DD9B-417E-8C06-F47255499EFA}"/>
              </c:ext>
            </c:extLst>
          </c:dPt>
          <c:dLbls>
            <c:dLbl>
              <c:idx val="1"/>
              <c:layout>
                <c:manualLayout>
                  <c:x val="5.4604349279453297E-2"/>
                  <c:y val="-3.9855735160500396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DD9B-417E-8C06-F47255499EFA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'Cu2'!$C$521:$C$528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'Cu2'!$D$536:$D$543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DD9B-417E-8C06-F47255499EF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4402707151619401"/>
          <c:y val="3.481142514168120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9.3645742684295E-2"/>
          <c:y val="0.208602132976204"/>
          <c:w val="0.76633045702842395"/>
          <c:h val="0.721080220701519"/>
        </c:manualLayout>
      </c:layout>
      <c:pie3DChart>
        <c:varyColors val="1"/>
        <c:ser>
          <c:idx val="0"/>
          <c:order val="0"/>
          <c:tx>
            <c:strRef>
              <c:f>'Cu2'!$D$930</c:f>
              <c:strCache>
                <c:ptCount val="1"/>
                <c:pt idx="0">
                  <c:v>Bròcoli. Distribució de costos entre els requeriments.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1000"/>
                      <a:lumMod val="60000"/>
                      <a:lumOff val="40000"/>
                    </a:schemeClr>
                  </a:gs>
                  <a:gs pos="0">
                    <a:schemeClr val="accent2">
                      <a:shade val="4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BE21-412B-A13A-DC6FECD7A3E8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3000"/>
                      <a:lumMod val="60000"/>
                      <a:lumOff val="40000"/>
                    </a:schemeClr>
                  </a:gs>
                  <a:gs pos="0">
                    <a:schemeClr val="accent2">
                      <a:shade val="5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BE21-412B-A13A-DC6FECD7A3E8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65000"/>
                      <a:lumMod val="60000"/>
                      <a:lumOff val="40000"/>
                    </a:schemeClr>
                  </a:gs>
                  <a:gs pos="0">
                    <a:schemeClr val="accent2">
                      <a:shade val="6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BE21-412B-A13A-DC6FECD7A3E8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BE21-412B-A13A-DC6FECD7A3E8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shade val="88000"/>
                      <a:lumMod val="60000"/>
                      <a:lumOff val="40000"/>
                    </a:schemeClr>
                  </a:gs>
                  <a:gs pos="0">
                    <a:schemeClr val="accent2">
                      <a:shade val="8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BE21-412B-A13A-DC6FECD7A3E8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BE21-412B-A13A-DC6FECD7A3E8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89000"/>
                      <a:lumMod val="60000"/>
                      <a:lumOff val="40000"/>
                    </a:schemeClr>
                  </a:gs>
                  <a:gs pos="0">
                    <a:schemeClr val="accent2">
                      <a:tint val="89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BE21-412B-A13A-DC6FECD7A3E8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BE21-412B-A13A-DC6FECD7A3E8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65000"/>
                      <a:lumMod val="60000"/>
                      <a:lumOff val="40000"/>
                    </a:schemeClr>
                  </a:gs>
                  <a:gs pos="0">
                    <a:schemeClr val="accent2">
                      <a:tint val="6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BE21-412B-A13A-DC6FECD7A3E8}"/>
              </c:ext>
            </c:extLst>
          </c:dPt>
          <c:dPt>
            <c:idx val="9"/>
            <c:bubble3D val="0"/>
            <c:spPr>
              <a:gradFill>
                <a:gsLst>
                  <a:gs pos="100000">
                    <a:schemeClr val="accent2">
                      <a:tint val="54000"/>
                      <a:lumMod val="60000"/>
                      <a:lumOff val="40000"/>
                    </a:schemeClr>
                  </a:gs>
                  <a:gs pos="0">
                    <a:schemeClr val="accent2">
                      <a:tint val="5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3-BE21-412B-A13A-DC6FECD7A3E8}"/>
              </c:ext>
            </c:extLst>
          </c:dPt>
          <c:dPt>
            <c:idx val="10"/>
            <c:bubble3D val="0"/>
            <c:spPr>
              <a:gradFill>
                <a:gsLst>
                  <a:gs pos="100000">
                    <a:schemeClr val="accent2">
                      <a:tint val="42000"/>
                      <a:lumMod val="60000"/>
                      <a:lumOff val="40000"/>
                    </a:schemeClr>
                  </a:gs>
                  <a:gs pos="0">
                    <a:schemeClr val="accent2">
                      <a:tint val="4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5-BE21-412B-A13A-DC6FECD7A3E8}"/>
              </c:ext>
            </c:extLst>
          </c:dPt>
          <c:dLbls>
            <c:dLbl>
              <c:idx val="2"/>
              <c:layout>
                <c:manualLayout>
                  <c:x val="-3.64785262912544E-2"/>
                  <c:y val="-4.2773224262380699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BE21-412B-A13A-DC6FECD7A3E8}"/>
                </c:ext>
              </c:extLst>
            </c:dLbl>
            <c:dLbl>
              <c:idx val="4"/>
              <c:layout>
                <c:manualLayout>
                  <c:x val="-1.5472992915095801E-2"/>
                  <c:y val="6.6723099916913303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BE21-412B-A13A-DC6FECD7A3E8}"/>
                </c:ext>
              </c:extLst>
            </c:dLbl>
            <c:dLbl>
              <c:idx val="5"/>
              <c:layout>
                <c:manualLayout>
                  <c:x val="-4.3670782033974703E-2"/>
                  <c:y val="-1.5876661283864502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BE21-412B-A13A-DC6FECD7A3E8}"/>
                </c:ext>
              </c:extLst>
            </c:dLbl>
            <c:dLbl>
              <c:idx val="6"/>
              <c:layout>
                <c:manualLayout>
                  <c:x val="-7.2139869903997997E-2"/>
                  <c:y val="-4.893452206576200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BE21-412B-A13A-DC6FECD7A3E8}"/>
                </c:ext>
              </c:extLst>
            </c:dLbl>
            <c:dLbl>
              <c:idx val="7"/>
              <c:layout>
                <c:manualLayout>
                  <c:x val="2.4746522125450698E-2"/>
                  <c:y val="-5.4365487202985903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BE21-412B-A13A-DC6FECD7A3E8}"/>
                </c:ext>
              </c:extLst>
            </c:dLbl>
            <c:dLbl>
              <c:idx val="8"/>
              <c:layout>
                <c:manualLayout>
                  <c:x val="-3.88873919114225E-2"/>
                  <c:y val="-5.9092920872810803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BE21-412B-A13A-DC6FECD7A3E8}"/>
                </c:ext>
              </c:extLst>
            </c:dLbl>
            <c:dLbl>
              <c:idx val="9"/>
              <c:layout>
                <c:manualLayout>
                  <c:x val="9.2162376527195305E-2"/>
                  <c:y val="5.52041413807903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3-BE21-412B-A13A-DC6FECD7A3E8}"/>
                </c:ext>
              </c:extLst>
            </c:dLbl>
            <c:dLbl>
              <c:idx val="10"/>
              <c:layout>
                <c:manualLayout>
                  <c:x val="5.7916790074519803E-2"/>
                  <c:y val="9.1422425233030805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5-BE21-412B-A13A-DC6FECD7A3E8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'Cu2'!$F$932:$P$932</c:f>
              <c:strCache>
                <c:ptCount val="11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Plàstic </c:v>
                </c:pt>
                <c:pt idx="8">
                  <c:v>Canyes</c:v>
                </c:pt>
                <c:pt idx="9">
                  <c:v>Renda terra</c:v>
                </c:pt>
                <c:pt idx="10">
                  <c:v>Caixes</c:v>
                </c:pt>
              </c:strCache>
            </c:strRef>
          </c:cat>
          <c:val>
            <c:numRef>
              <c:f>'Cu2'!$F$933:$P$933</c:f>
              <c:numCache>
                <c:formatCode>#,##0.00\ "€"</c:formatCode>
                <c:ptCount val="11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6-BE21-412B-A13A-DC6FECD7A3E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6993352695094195"/>
          <c:y val="0.32073785842220698"/>
          <c:w val="0.106098430439204"/>
          <c:h val="0.42977030900390301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30504175636485"/>
          <c:y val="4.64128185063438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832489724800901"/>
          <c:y val="0.227644907328029"/>
          <c:w val="0.65430543620393899"/>
          <c:h val="0.61596957401864105"/>
        </c:manualLayout>
      </c:layout>
      <c:pie3DChart>
        <c:varyColors val="1"/>
        <c:ser>
          <c:idx val="0"/>
          <c:order val="0"/>
          <c:tx>
            <c:strRef>
              <c:f>'Cu2'!$D$934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9558-4768-9329-F0C484D8E97A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9558-4768-9329-F0C484D8E97A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9558-4768-9329-F0C484D8E97A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9558-4768-9329-F0C484D8E97A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9558-4768-9329-F0C484D8E97A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9558-4768-9329-F0C484D8E97A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9558-4768-9329-F0C484D8E97A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9558-4768-9329-F0C484D8E97A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9558-4768-9329-F0C484D8E97A}"/>
              </c:ext>
            </c:extLst>
          </c:dPt>
          <c:dLbls>
            <c:dLbl>
              <c:idx val="0"/>
              <c:numFmt formatCode="#,##0.00\ &quot;€&quot;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noAutofit/>
                </a:bodyPr>
                <a:lstStyle/>
                <a:p>
                  <a:pPr>
                    <a:defRPr sz="1200" b="1" i="0" u="none" strike="noStrike" kern="1200" baseline="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ca-ES"/>
                </a:p>
              </c:txPr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rect">
                      <a:avLst/>
                    </a:prstGeom>
                  </c15:spPr>
                </c:ext>
                <c:ext xmlns:c16="http://schemas.microsoft.com/office/drawing/2014/chart" uri="{C3380CC4-5D6E-409C-BE32-E72D297353CC}">
                  <c16:uniqueId val="{00000001-9558-4768-9329-F0C484D8E97A}"/>
                </c:ext>
              </c:extLst>
            </c:dLbl>
            <c:dLbl>
              <c:idx val="2"/>
              <c:layout>
                <c:manualLayout>
                  <c:x val="1.12271547292957E-2"/>
                  <c:y val="8.4698932829031306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9558-4768-9329-F0C484D8E97A}"/>
                </c:ext>
              </c:extLst>
            </c:dLbl>
            <c:dLbl>
              <c:idx val="4"/>
              <c:layout>
                <c:manualLayout>
                  <c:x val="-7.5826749879062899E-3"/>
                  <c:y val="4.33779947757623E-4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9558-4768-9329-F0C484D8E97A}"/>
                </c:ext>
              </c:extLst>
            </c:dLbl>
            <c:dLbl>
              <c:idx val="5"/>
              <c:layout>
                <c:manualLayout>
                  <c:x val="1.5192323874062399E-2"/>
                  <c:y val="-5.2404256913481197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9558-4768-9329-F0C484D8E97A}"/>
                </c:ext>
              </c:extLst>
            </c:dLbl>
            <c:dLbl>
              <c:idx val="6"/>
              <c:layout>
                <c:manualLayout>
                  <c:x val="1.0845836201323199E-3"/>
                  <c:y val="-6.7474466970529903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9558-4768-9329-F0C484D8E97A}"/>
                </c:ext>
              </c:extLst>
            </c:dLbl>
            <c:dLbl>
              <c:idx val="7"/>
              <c:layout>
                <c:manualLayout>
                  <c:x val="-1.14119604193877E-2"/>
                  <c:y val="-5.5000073564961498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9558-4768-9329-F0C484D8E97A}"/>
                </c:ext>
              </c:extLst>
            </c:dLbl>
            <c:dLbl>
              <c:idx val="8"/>
              <c:layout>
                <c:manualLayout>
                  <c:x val="6.2543742166803404E-2"/>
                  <c:y val="8.11134203691405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9558-4768-9329-F0C484D8E97A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'Cu2'!$F$932:$P$932</c15:sqref>
                  </c15:fullRef>
                </c:ext>
              </c:extLst>
              <c:f>('Cu2'!$F$932:$L$932,'Cu2'!$O$932:$P$932)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'Cu2'!$F$934:$P$934</c15:sqref>
                  </c15:fullRef>
                </c:ext>
              </c:extLst>
              <c:f>('Cu2'!$F$934:$L$934,'Cu2'!$O$934:$P$934)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'Cu2'!$N$934</c15:sqref>
                  <c15:dLbl>
                    <c:idx val="6"/>
                    <c:layout>
                      <c:manualLayout>
                        <c:x val="6.93351317720068E-2"/>
                        <c:y val="5.032072807407198E-2"/>
                      </c:manualLayout>
                    </c:layout>
                    <c:showLegendKey val="0"/>
                    <c:showVal val="1"/>
                    <c:showCatName val="1"/>
                    <c:showSerName val="0"/>
                    <c:showPercent val="0"/>
                    <c:showBubbleSize val="0"/>
                    <c:extLst xmlns:c16="http://schemas.microsoft.com/office/drawing/2014/chart">
                      <c:ext uri="{CE6537A1-D6FC-4f65-9D91-7224C49458BB}"/>
                      <c:ext xmlns:c16="http://schemas.microsoft.com/office/drawing/2014/chart" uri="{C3380CC4-5D6E-409C-BE32-E72D297353CC}">
                        <c16:uniqueId val="{00000012-69E4-4808-98C7-4B40922ED23B}"/>
                      </c:ext>
                    </c:extLst>
                  </c15:dLbl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2-9558-4768-9329-F0C484D8E97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5382914673688504"/>
          <c:y val="0.35823431583898102"/>
          <c:w val="0.106189737781598"/>
          <c:h val="0.35018020020588497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32257781764582"/>
          <c:y val="3.898134215864550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'Cu3'!$C$519</c:f>
              <c:strCache>
                <c:ptCount val="1"/>
                <c:pt idx="0">
                  <c:v>Calçot. Distribució de costos entre els grups d'operacions.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073E-48ED-A09B-B405DEE56157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073E-48ED-A09B-B405DEE56157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073E-48ED-A09B-B405DEE56157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073E-48ED-A09B-B405DEE56157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073E-48ED-A09B-B405DEE56157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073E-48ED-A09B-B405DEE56157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073E-48ED-A09B-B405DEE56157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073E-48ED-A09B-B405DEE56157}"/>
              </c:ext>
            </c:extLst>
          </c:dPt>
          <c:dLbls>
            <c:dLbl>
              <c:idx val="0"/>
              <c:layout>
                <c:manualLayout>
                  <c:x val="-0.194115324074074"/>
                  <c:y val="-2.4759259259259298E-4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073E-48ED-A09B-B405DEE56157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'Cu3'!$C$521:$C$528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'Cu3'!$D$521:$D$528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073E-48ED-A09B-B405DEE5615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6779010312090601"/>
          <c:y val="0.376896546314473"/>
          <c:w val="0.21494079553760601"/>
          <c:h val="0.31328721507469498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'Cu3'!$D$591</c:f>
          <c:strCache>
            <c:ptCount val="1"/>
            <c:pt idx="0">
              <c:v>Calendari de necessitats de mà d'obra: Calçot   0 hores</c:v>
            </c:pt>
          </c:strCache>
        </c:strRef>
      </c:tx>
      <c:layout>
        <c:manualLayout>
          <c:xMode val="edge"/>
          <c:yMode val="edge"/>
          <c:x val="0.15193066491688501"/>
          <c:y val="3.24074074074073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7.48523525092121E-2"/>
          <c:y val="0.11346994067011899"/>
          <c:w val="0.91057766888477298"/>
          <c:h val="0.75377533523097495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'Cu3'!$E$594:$P$594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'Cu3'!$E$631:$P$631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08C-45CB-AD4E-DCD28A46F3D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73757416"/>
        <c:axId val="173754672"/>
        <c:axId val="0"/>
      </c:bar3DChart>
      <c:catAx>
        <c:axId val="1737574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73754672"/>
        <c:crosses val="autoZero"/>
        <c:auto val="1"/>
        <c:lblAlgn val="ctr"/>
        <c:lblOffset val="100"/>
        <c:noMultiLvlLbl val="0"/>
      </c:catAx>
      <c:valAx>
        <c:axId val="1737546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\ &quot;h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73757416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'Cu3'!$D$545</c:f>
          <c:strCache>
            <c:ptCount val="1"/>
            <c:pt idx="0">
              <c:v>Calendari de necessitats de tractor incloent tractorista (h): Calçot  0</c:v>
            </c:pt>
          </c:strCache>
        </c:strRef>
      </c:tx>
      <c:layout>
        <c:manualLayout>
          <c:xMode val="edge"/>
          <c:yMode val="edge"/>
          <c:x val="0.13972088009345601"/>
          <c:y val="3.62649914334665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9.8277094846424495E-2"/>
          <c:y val="0.13607605338411499"/>
          <c:w val="0.86463572081084195"/>
          <c:h val="0.72333077527127299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'Cu3'!$E$548:$P$548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'Cu3'!$E$585:$P$585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971-45E8-84F5-30D9AA616DD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73759768"/>
        <c:axId val="173752320"/>
        <c:axId val="0"/>
      </c:bar3DChart>
      <c:catAx>
        <c:axId val="1737597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73752320"/>
        <c:crosses val="autoZero"/>
        <c:auto val="1"/>
        <c:lblAlgn val="ctr"/>
        <c:lblOffset val="100"/>
        <c:noMultiLvlLbl val="0"/>
      </c:catAx>
      <c:valAx>
        <c:axId val="17375232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h&quot;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73759768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rgbClr val="70AD47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'Cu3'!$D$531</c:f>
          <c:strCache>
            <c:ptCount val="1"/>
            <c:pt idx="0">
              <c:v>Balanç mensual de costos i ingressos: Calçot  0,00  €</c:v>
            </c:pt>
          </c:strCache>
        </c:strRef>
      </c:tx>
      <c:layout>
        <c:manualLayout>
          <c:xMode val="edge"/>
          <c:yMode val="edge"/>
          <c:x val="0.17015538390402499"/>
          <c:y val="2.9354486369682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2410249834003199"/>
          <c:y val="9.4500688578051398E-2"/>
          <c:w val="0.84079541208824604"/>
          <c:h val="0.77559706953622198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numFmt formatCode="#,##0.00\ &quot;€&quot;;[Red]#,##0.00\ &quot;€&quot;" sourceLinked="0"/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0"/>
              </c:ext>
            </c:extLst>
          </c:dLbls>
          <c:cat>
            <c:strRef>
              <c:f>'Cu3'!$E$520:$P$520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'Cu3'!$E$533:$P$533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6B9-4446-932B-4605BBE6650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92275576"/>
        <c:axId val="192275968"/>
        <c:axId val="0"/>
      </c:bar3DChart>
      <c:catAx>
        <c:axId val="1922755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2275968"/>
        <c:crosses val="autoZero"/>
        <c:auto val="1"/>
        <c:lblAlgn val="ctr"/>
        <c:lblOffset val="100"/>
        <c:noMultiLvlLbl val="0"/>
      </c:catAx>
      <c:valAx>
        <c:axId val="1922759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€&quot;;[Red]#,##0.00\ &quot;€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2275576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rgbClr val="70AD47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tx>
        <c:strRef>
          <c:f>'Cu3'!$C$534</c:f>
          <c:strCache>
            <c:ptCount val="1"/>
            <c:pt idx="0">
              <c:v>#DIV/0!</c:v>
            </c:pt>
          </c:strCache>
        </c:strRef>
      </c:tx>
      <c:layout>
        <c:manualLayout>
          <c:xMode val="edge"/>
          <c:yMode val="edge"/>
          <c:x val="0.160005742639106"/>
          <c:y val="3.4811509467566497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'Cu3'!$C$534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62A8-4A69-B146-669ED7D55901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62A8-4A69-B146-669ED7D55901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62A8-4A69-B146-669ED7D55901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62A8-4A69-B146-669ED7D55901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62A8-4A69-B146-669ED7D55901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62A8-4A69-B146-669ED7D55901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62A8-4A69-B146-669ED7D55901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62A8-4A69-B146-669ED7D55901}"/>
              </c:ext>
            </c:extLst>
          </c:dPt>
          <c:dLbls>
            <c:dLbl>
              <c:idx val="0"/>
              <c:layout>
                <c:manualLayout>
                  <c:x val="3.09603186211817E-2"/>
                  <c:y val="-4.19475005318016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62A8-4A69-B146-669ED7D55901}"/>
                </c:ext>
              </c:extLst>
            </c:dLbl>
            <c:dLbl>
              <c:idx val="1"/>
              <c:layout>
                <c:manualLayout>
                  <c:x val="8.8104025347132103E-2"/>
                  <c:y val="1.8921931503934899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62A8-4A69-B146-669ED7D55901}"/>
                </c:ext>
              </c:extLst>
            </c:dLbl>
            <c:dLbl>
              <c:idx val="5"/>
              <c:layout>
                <c:manualLayout>
                  <c:x val="-0.13492305387249801"/>
                  <c:y val="6.75902148479047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62A8-4A69-B146-669ED7D55901}"/>
                </c:ext>
              </c:extLst>
            </c:dLbl>
            <c:dLbl>
              <c:idx val="6"/>
              <c:layout>
                <c:manualLayout>
                  <c:x val="-5.7622404918152799E-2"/>
                  <c:y val="2.59811954903211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62A8-4A69-B146-669ED7D55901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'Cu3'!$C$521:$C$528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'Cu3'!$D$536:$D$543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62A8-4A69-B146-669ED7D5590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5692078539589402"/>
          <c:y val="0.37498472665390298"/>
          <c:w val="0.21515515339230201"/>
          <c:h val="0.31265245692405902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60005740740741"/>
          <c:y val="2.747998768472910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1221328166479599"/>
          <c:y val="0.23792968003100101"/>
          <c:w val="0.68803310897796599"/>
          <c:h val="0.647349839233613"/>
        </c:manualLayout>
      </c:layout>
      <c:pie3DChart>
        <c:varyColors val="1"/>
        <c:ser>
          <c:idx val="0"/>
          <c:order val="0"/>
          <c:tx>
            <c:strRef>
              <c:f>'Cu3'!$D$930</c:f>
              <c:strCache>
                <c:ptCount val="1"/>
                <c:pt idx="0">
                  <c:v>Calçot. Distribució de costos entre els requeriments.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CBCA-4520-A2E3-FF21266C3B98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CBCA-4520-A2E3-FF21266C3B98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CBCA-4520-A2E3-FF21266C3B98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CBCA-4520-A2E3-FF21266C3B98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CBCA-4520-A2E3-FF21266C3B98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CBCA-4520-A2E3-FF21266C3B98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CBCA-4520-A2E3-FF21266C3B98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3-CBCA-4520-A2E3-FF21266C3B98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0988-4B1F-A5FF-B13ED4834400}"/>
              </c:ext>
            </c:extLst>
          </c:dPt>
          <c:dLbls>
            <c:dLbl>
              <c:idx val="2"/>
              <c:layout>
                <c:manualLayout>
                  <c:x val="-0.101598055555556"/>
                  <c:y val="1.3626077586206899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CBCA-4520-A2E3-FF21266C3B98}"/>
                </c:ext>
              </c:extLst>
            </c:dLbl>
            <c:dLbl>
              <c:idx val="4"/>
              <c:layout>
                <c:manualLayout>
                  <c:x val="-0.11564546296296301"/>
                  <c:y val="5.4076354679802902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CBCA-4520-A2E3-FF21266C3B98}"/>
                </c:ext>
              </c:extLst>
            </c:dLbl>
            <c:dLbl>
              <c:idx val="5"/>
              <c:layout>
                <c:manualLayout>
                  <c:x val="-0.18351314814814801"/>
                  <c:y val="1.6062769396551699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CBCA-4520-A2E3-FF21266C3B98}"/>
                </c:ext>
              </c:extLst>
            </c:dLbl>
            <c:dLbl>
              <c:idx val="6"/>
              <c:layout>
                <c:manualLayout>
                  <c:x val="-8.0776759259259201E-2"/>
                  <c:y val="-1.8205626539408899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CBCA-4520-A2E3-FF21266C3B98}"/>
                </c:ext>
              </c:extLst>
            </c:dLbl>
            <c:dLbl>
              <c:idx val="7"/>
              <c:layout>
                <c:manualLayout>
                  <c:x val="-1.9215462962963E-2"/>
                  <c:y val="1.6642934113300499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3-CBCA-4520-A2E3-FF21266C3B98}"/>
                </c:ext>
              </c:extLst>
            </c:dLbl>
            <c:dLbl>
              <c:idx val="8"/>
              <c:layout>
                <c:manualLayout>
                  <c:x val="0.142561111111111"/>
                  <c:y val="1.9428879310344802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0988-4B1F-A5FF-B13ED4834400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'Cu3'!$F$932:$P$932</c15:sqref>
                  </c15:fullRef>
                </c:ext>
              </c:extLst>
              <c:f>('Cu3'!$F$932:$L$932,'Cu3'!$O$932:$P$932)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'Cu3'!$F$933:$P$933</c15:sqref>
                  </c15:fullRef>
                </c:ext>
              </c:extLst>
              <c:f>('Cu3'!$F$933:$L$933,'Cu3'!$O$933:$P$933)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'Cu3'!$M$933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58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58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  <c15:categoryFilterException>
                  <c15:sqref>'Cu3'!$N$933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44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44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6-CBCA-4520-A2E3-FF21266C3B9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6227237943740598"/>
          <c:y val="0.35281375039424201"/>
          <c:w val="0.10584620270138501"/>
          <c:h val="0.36356950457145099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5882981481481501"/>
          <c:y val="3.245962962962960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2676880156411399"/>
          <c:y val="0.234295294812954"/>
          <c:w val="0.677576464149931"/>
          <c:h val="0.63726895797553396"/>
        </c:manualLayout>
      </c:layout>
      <c:pie3DChart>
        <c:varyColors val="1"/>
        <c:ser>
          <c:idx val="0"/>
          <c:order val="0"/>
          <c:tx>
            <c:strRef>
              <c:f>'Cu3'!$D$934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3497-4FFF-ADD2-323E23CB4A26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3497-4FFF-ADD2-323E23CB4A26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3497-4FFF-ADD2-323E23CB4A26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3497-4FFF-ADD2-323E23CB4A26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3497-4FFF-ADD2-323E23CB4A26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3497-4FFF-ADD2-323E23CB4A26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3497-4FFF-ADD2-323E23CB4A26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3497-4FFF-ADD2-323E23CB4A26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3497-4FFF-ADD2-323E23CB4A26}"/>
              </c:ext>
            </c:extLst>
          </c:dPt>
          <c:dLbls>
            <c:dLbl>
              <c:idx val="2"/>
              <c:layout>
                <c:manualLayout>
                  <c:x val="-7.0080396060153399E-2"/>
                  <c:y val="1.63562323552057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3497-4FFF-ADD2-323E23CB4A26}"/>
                </c:ext>
              </c:extLst>
            </c:dLbl>
            <c:dLbl>
              <c:idx val="4"/>
              <c:layout>
                <c:manualLayout>
                  <c:x val="-4.30333868390185E-2"/>
                  <c:y val="1.92485242535717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3497-4FFF-ADD2-323E23CB4A26}"/>
                </c:ext>
              </c:extLst>
            </c:dLbl>
            <c:dLbl>
              <c:idx val="5"/>
              <c:layout>
                <c:manualLayout>
                  <c:x val="-0.109877914932837"/>
                  <c:y val="-1.26625032081444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3497-4FFF-ADD2-323E23CB4A26}"/>
                </c:ext>
              </c:extLst>
            </c:dLbl>
            <c:dLbl>
              <c:idx val="6"/>
              <c:layout>
                <c:manualLayout>
                  <c:x val="-7.2778949697918302E-2"/>
                  <c:y val="-6.73645307554111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3497-4FFF-ADD2-323E23CB4A26}"/>
                </c:ext>
              </c:extLst>
            </c:dLbl>
            <c:dLbl>
              <c:idx val="7"/>
              <c:layout>
                <c:manualLayout>
                  <c:x val="3.4896296296296702E-3"/>
                  <c:y val="-1.09131481481481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3497-4FFF-ADD2-323E23CB4A26}"/>
                </c:ext>
              </c:extLst>
            </c:dLbl>
            <c:dLbl>
              <c:idx val="8"/>
              <c:layout>
                <c:manualLayout>
                  <c:x val="9.19048148148148E-2"/>
                  <c:y val="-6.1779629629629502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3497-4FFF-ADD2-323E23CB4A26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'Cu3'!$F$932:$P$932</c15:sqref>
                  </c15:fullRef>
                </c:ext>
              </c:extLst>
              <c:f>('Cu3'!$F$932:$L$932,'Cu3'!$O$932:$P$932)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'Cu3'!$F$934:$P$934</c15:sqref>
                  </c15:fullRef>
                </c:ext>
              </c:extLst>
              <c:f>('Cu3'!$F$934:$L$934,'Cu3'!$O$934:$P$934)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'Cu3'!$N$934</c15:sqref>
                  <c15:dLbl>
                    <c:idx val="6"/>
                    <c:layout>
                      <c:manualLayout>
                        <c:x val="6.93351317720068E-2"/>
                        <c:y val="5.032072807407198E-2"/>
                      </c:manualLayout>
                    </c:layout>
                    <c:showLegendKey val="0"/>
                    <c:showVal val="1"/>
                    <c:showCatName val="1"/>
                    <c:showSerName val="0"/>
                    <c:showPercent val="0"/>
                    <c:showBubbleSize val="0"/>
                    <c:extLst xmlns:c16="http://schemas.microsoft.com/office/drawing/2014/chart">
                      <c:ext uri="{CE6537A1-D6FC-4f65-9D91-7224C49458BB}"/>
                      <c:ext xmlns:c16="http://schemas.microsoft.com/office/drawing/2014/chart" uri="{C3380CC4-5D6E-409C-BE32-E72D297353CC}">
                        <c16:uniqueId val="{00000012-EF44-4BE5-9880-1FBF5CD6A32F}"/>
                      </c:ext>
                    </c:extLst>
                  </c15:dLbl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2-3497-4FFF-ADD2-323E23CB4A2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5828720220475496"/>
          <c:y val="0.35817990418068402"/>
          <c:w val="0.10584620270138501"/>
          <c:h val="0.350314394947986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'Cu4'!$C$519</c:f>
              <c:strCache>
                <c:ptCount val="1"/>
                <c:pt idx="0">
                  <c:v>Enciam. Distribució de costos entre els grups d'operacions.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1FE3-4C25-841D-4C15F3D9C828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1FE3-4C25-841D-4C15F3D9C828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1FE3-4C25-841D-4C15F3D9C828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1FE3-4C25-841D-4C15F3D9C828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1FE3-4C25-841D-4C15F3D9C828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1FE3-4C25-841D-4C15F3D9C828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1FE3-4C25-841D-4C15F3D9C828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1FE3-4C25-841D-4C15F3D9C828}"/>
              </c:ext>
            </c:extLst>
          </c:dPt>
          <c:dLbls>
            <c:dLbl>
              <c:idx val="0"/>
              <c:layout>
                <c:manualLayout>
                  <c:x val="8.7205510046202805E-2"/>
                  <c:y val="-2.01840520119122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layout>
                    <c:manualLayout>
                      <c:w val="0.21600988993379794"/>
                      <c:h val="7.5990876871104673E-2"/>
                    </c:manualLayout>
                  </c15:layout>
                </c:ext>
                <c:ext xmlns:c16="http://schemas.microsoft.com/office/drawing/2014/chart" uri="{C3380CC4-5D6E-409C-BE32-E72D297353CC}">
                  <c16:uniqueId val="{00000001-1FE3-4C25-841D-4C15F3D9C828}"/>
                </c:ext>
              </c:extLst>
            </c:dLbl>
            <c:dLbl>
              <c:idx val="1"/>
              <c:layout>
                <c:manualLayout>
                  <c:x val="0.161101851851852"/>
                  <c:y val="3.3174813585076103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1FE3-4C25-841D-4C15F3D9C828}"/>
                </c:ext>
              </c:extLst>
            </c:dLbl>
            <c:dLbl>
              <c:idx val="6"/>
              <c:layout>
                <c:manualLayout>
                  <c:x val="-3.05201206868204E-2"/>
                  <c:y val="2.4877609160168799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1FE3-4C25-841D-4C15F3D9C82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'Cu4'!$C$521:$C$528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'Cu4'!$D$521:$D$528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1FE3-4C25-841D-4C15F3D9C82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'Cu4'!$D$591</c:f>
          <c:strCache>
            <c:ptCount val="1"/>
            <c:pt idx="0">
              <c:v>Calendari de necessitats de mà d'obra: Enciam   0 hores</c:v>
            </c:pt>
          </c:strCache>
        </c:strRef>
      </c:tx>
      <c:layout>
        <c:manualLayout>
          <c:xMode val="edge"/>
          <c:yMode val="edge"/>
          <c:x val="0.15193066491688501"/>
          <c:y val="3.24074074074073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7.8395558544875302E-2"/>
          <c:y val="0.109114510099798"/>
          <c:w val="0.90703446284911005"/>
          <c:h val="0.75813076580129601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'Cu4'!$E$594:$P$594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'Cu4'!$E$631:$P$631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CE1-48AE-A42B-B4D3B54BF2D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92277928"/>
        <c:axId val="192274008"/>
        <c:axId val="0"/>
      </c:bar3DChart>
      <c:catAx>
        <c:axId val="1922779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2274008"/>
        <c:crosses val="autoZero"/>
        <c:auto val="1"/>
        <c:lblAlgn val="ctr"/>
        <c:lblOffset val="100"/>
        <c:noMultiLvlLbl val="0"/>
      </c:catAx>
      <c:valAx>
        <c:axId val="19227400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\ &quot;h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2277928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'Cu4'!$D$545</c:f>
          <c:strCache>
            <c:ptCount val="1"/>
            <c:pt idx="0">
              <c:v>Calendari de necessitats de tractor incloent tractorista (h): Enciam  0</c:v>
            </c:pt>
          </c:strCache>
        </c:strRef>
      </c:tx>
      <c:layout>
        <c:manualLayout>
          <c:xMode val="edge"/>
          <c:yMode val="edge"/>
          <c:x val="0.134416031189975"/>
          <c:y val="4.7597801256424897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9.56279739000266E-2"/>
          <c:y val="0.133965234151913"/>
          <c:w val="0.87125843835903105"/>
          <c:h val="0.73013046116504798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'Cu4'!$E$548:$P$548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'Cu4'!$E$585:$P$585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12A-4A32-814E-320CDFE10DC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92278320"/>
        <c:axId val="192274792"/>
        <c:axId val="0"/>
      </c:bar3DChart>
      <c:catAx>
        <c:axId val="19227832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2274792"/>
        <c:crosses val="autoZero"/>
        <c:auto val="1"/>
        <c:lblAlgn val="ctr"/>
        <c:lblOffset val="100"/>
        <c:noMultiLvlLbl val="0"/>
      </c:catAx>
      <c:valAx>
        <c:axId val="1922747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h&quot;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2278320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'Cu4'!$D$531</c:f>
          <c:strCache>
            <c:ptCount val="1"/>
            <c:pt idx="0">
              <c:v>Balanç mensual de costos i ingressos: Enciam  0,00  €</c:v>
            </c:pt>
          </c:strCache>
        </c:strRef>
      </c:tx>
      <c:layout>
        <c:manualLayout>
          <c:xMode val="edge"/>
          <c:yMode val="edge"/>
          <c:x val="0.17015538390402499"/>
          <c:y val="2.9354486369682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1873219241125001"/>
          <c:y val="7.7677755568246701E-2"/>
          <c:w val="0.85687559167611904"/>
          <c:h val="0.79321762564248999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numFmt formatCode="#,##0.00\ &quot;€&quot;;[Red]#,##0.00\ &quot;€&quot;" sourceLinked="0"/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'Cu4'!$E$520:$P$520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'Cu4'!$E$533:$P$533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09C-420C-BACA-65CF182F00E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92279104"/>
        <c:axId val="192272048"/>
        <c:axId val="0"/>
      </c:bar3DChart>
      <c:catAx>
        <c:axId val="1922791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2272048"/>
        <c:crosses val="autoZero"/>
        <c:auto val="1"/>
        <c:lblAlgn val="ctr"/>
        <c:lblOffset val="100"/>
        <c:noMultiLvlLbl val="0"/>
      </c:catAx>
      <c:valAx>
        <c:axId val="1922720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€&quot;;[Red]#,##0.00\ &quot;€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2279104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tx>
        <c:strRef>
          <c:f>'Cu4'!$C$534</c:f>
          <c:strCache>
            <c:ptCount val="1"/>
            <c:pt idx="0">
              <c:v>#DIV/0!</c:v>
            </c:pt>
          </c:strCache>
        </c:strRef>
      </c:tx>
      <c:layout>
        <c:manualLayout>
          <c:xMode val="edge"/>
          <c:yMode val="edge"/>
          <c:x val="0.118985689747184"/>
          <c:y val="3.263383517953290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7.7792646940074303E-2"/>
          <c:y val="0.148859142173009"/>
          <c:w val="0.65072818915638497"/>
          <c:h val="0.76909090569426097"/>
        </c:manualLayout>
      </c:layout>
      <c:pie3DChart>
        <c:varyColors val="1"/>
        <c:ser>
          <c:idx val="0"/>
          <c:order val="0"/>
          <c:tx>
            <c:strRef>
              <c:f>'Cu4'!$C$534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F612-4779-A622-BBB12F038181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F612-4779-A622-BBB12F038181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F612-4779-A622-BBB12F038181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F612-4779-A622-BBB12F038181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F612-4779-A622-BBB12F038181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F612-4779-A622-BBB12F038181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F612-4779-A622-BBB12F038181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F612-4779-A622-BBB12F038181}"/>
              </c:ext>
            </c:extLst>
          </c:dPt>
          <c:dLbls>
            <c:dLbl>
              <c:idx val="0"/>
              <c:layout>
                <c:manualLayout>
                  <c:x val="0.104015165429832"/>
                  <c:y val="6.1513305436658502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F612-4779-A622-BBB12F038181}"/>
                </c:ext>
              </c:extLst>
            </c:dLbl>
            <c:dLbl>
              <c:idx val="1"/>
              <c:layout>
                <c:manualLayout>
                  <c:x val="0.18932407407407401"/>
                  <c:y val="4.703703703703700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F612-4779-A622-BBB12F038181}"/>
                </c:ext>
              </c:extLst>
            </c:dLbl>
            <c:dLbl>
              <c:idx val="6"/>
              <c:layout>
                <c:manualLayout>
                  <c:x val="-3.8144420339217599E-3"/>
                  <c:y val="3.36940567234816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F612-4779-A622-BBB12F038181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'Cu4'!$C$521:$C$528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'Cu4'!$D$536:$D$543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F612-4779-A622-BBB12F03818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60005742639106"/>
          <c:y val="3.4811509467566497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692031779330401"/>
          <c:y val="0.22137389022980999"/>
          <c:w val="0.65358789376375204"/>
          <c:h val="0.61556283495206299"/>
        </c:manualLayout>
      </c:layout>
      <c:pie3DChart>
        <c:varyColors val="1"/>
        <c:ser>
          <c:idx val="0"/>
          <c:order val="0"/>
          <c:tx>
            <c:strRef>
              <c:f>'Cu4'!$D$930</c:f>
              <c:strCache>
                <c:ptCount val="1"/>
                <c:pt idx="0">
                  <c:v>Enciam. Distribució de costos entre els requeriments.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B5B6-4624-B059-5B28567D25DB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B5B6-4624-B059-5B28567D25DB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B5B6-4624-B059-5B28567D25DB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B5B6-4624-B059-5B28567D25DB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B5B6-4624-B059-5B28567D25DB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B5B6-4624-B059-5B28567D25DB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B5B6-4624-B059-5B28567D25DB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3-B5B6-4624-B059-5B28567D25DB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5-B5B6-4624-B059-5B28567D25DB}"/>
              </c:ext>
            </c:extLst>
          </c:dPt>
          <c:dLbls>
            <c:dLbl>
              <c:idx val="2"/>
              <c:layout>
                <c:manualLayout>
                  <c:x val="-9.31137183398065E-2"/>
                  <c:y val="5.629793096514430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B5B6-4624-B059-5B28567D25DB}"/>
                </c:ext>
              </c:extLst>
            </c:dLbl>
            <c:dLbl>
              <c:idx val="5"/>
              <c:layout>
                <c:manualLayout>
                  <c:x val="-1.9688918238409198E-2"/>
                  <c:y val="-3.759045234747410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B5B6-4624-B059-5B28567D25DB}"/>
                </c:ext>
              </c:extLst>
            </c:dLbl>
            <c:dLbl>
              <c:idx val="6"/>
              <c:layout>
                <c:manualLayout>
                  <c:x val="-7.1617086599051801E-3"/>
                  <c:y val="-9.2255368234129706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B5B6-4624-B059-5B28567D25DB}"/>
                </c:ext>
              </c:extLst>
            </c:dLbl>
            <c:dLbl>
              <c:idx val="7"/>
              <c:layout>
                <c:manualLayout>
                  <c:x val="-1.79640493082527E-2"/>
                  <c:y val="-0.10204909652529599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3-B5B6-4624-B059-5B28567D25DB}"/>
                </c:ext>
              </c:extLst>
            </c:dLbl>
            <c:dLbl>
              <c:idx val="8"/>
              <c:layout>
                <c:manualLayout>
                  <c:x val="-3.9837128630642898E-2"/>
                  <c:y val="-4.4201784055993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5-B5B6-4624-B059-5B28567D25DB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'Cu4'!$F$932:$P$932</c15:sqref>
                  </c15:fullRef>
                </c:ext>
              </c:extLst>
              <c:f>('Cu4'!$F$932:$L$932,'Cu4'!$O$932:$P$932)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'Cu4'!$F$933:$P$933</c15:sqref>
                  </c15:fullRef>
                </c:ext>
              </c:extLst>
              <c:f>('Cu4'!$F$933:$L$933,'Cu4'!$O$933:$P$933)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'Cu4'!$M$933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58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58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  <c15:categoryFilterException>
                  <c15:sqref>'Cu4'!$N$933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44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44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6-B5B6-4624-B059-5B28567D25D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3304774639796497"/>
          <c:y val="0.35789320119915302"/>
          <c:w val="0.10584620270138501"/>
          <c:h val="0.35102279898834199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60005742639106"/>
          <c:y val="3.4811509467566497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3873306010960401"/>
          <c:y val="0.193295054646027"/>
          <c:w val="0.69597921788128303"/>
          <c:h val="0.65243896548223301"/>
        </c:manualLayout>
      </c:layout>
      <c:pie3DChart>
        <c:varyColors val="1"/>
        <c:ser>
          <c:idx val="0"/>
          <c:order val="0"/>
          <c:tx>
            <c:strRef>
              <c:f>'Cu4'!$D$934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1390-488B-93A9-61E7D6C6761A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1390-488B-93A9-61E7D6C6761A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1390-488B-93A9-61E7D6C6761A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1390-488B-93A9-61E7D6C6761A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1390-488B-93A9-61E7D6C6761A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1390-488B-93A9-61E7D6C6761A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1390-488B-93A9-61E7D6C6761A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1390-488B-93A9-61E7D6C6761A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1390-488B-93A9-61E7D6C6761A}"/>
              </c:ext>
            </c:extLst>
          </c:dPt>
          <c:dLbls>
            <c:dLbl>
              <c:idx val="2"/>
              <c:layout>
                <c:manualLayout>
                  <c:x val="-0.18814814814814801"/>
                  <c:y val="-3.05740740740741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1390-488B-93A9-61E7D6C6761A}"/>
                </c:ext>
              </c:extLst>
            </c:dLbl>
            <c:dLbl>
              <c:idx val="4"/>
              <c:layout>
                <c:manualLayout>
                  <c:x val="1.98681526445658E-2"/>
                  <c:y val="-0.123356831208829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1390-488B-93A9-61E7D6C6761A}"/>
                </c:ext>
              </c:extLst>
            </c:dLbl>
            <c:dLbl>
              <c:idx val="5"/>
              <c:layout>
                <c:manualLayout>
                  <c:x val="1.2466353205275399E-3"/>
                  <c:y val="-3.90832406536060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1390-488B-93A9-61E7D6C6761A}"/>
                </c:ext>
              </c:extLst>
            </c:dLbl>
            <c:dLbl>
              <c:idx val="6"/>
              <c:layout>
                <c:manualLayout>
                  <c:x val="5.52511944618645E-3"/>
                  <c:y val="-7.3320386688339498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1390-488B-93A9-61E7D6C6761A}"/>
                </c:ext>
              </c:extLst>
            </c:dLbl>
            <c:dLbl>
              <c:idx val="7"/>
              <c:layout>
                <c:manualLayout>
                  <c:x val="-1.2140740740740699E-3"/>
                  <c:y val="-4.854259259259260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1390-488B-93A9-61E7D6C6761A}"/>
                </c:ext>
              </c:extLst>
            </c:dLbl>
            <c:dLbl>
              <c:idx val="8"/>
              <c:layout>
                <c:manualLayout>
                  <c:x val="-2.2159999999999999E-2"/>
                  <c:y val="-1.47425925925926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1390-488B-93A9-61E7D6C6761A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'Cu4'!$F$932:$P$932</c15:sqref>
                  </c15:fullRef>
                </c:ext>
              </c:extLst>
              <c:f>('Cu4'!$F$932:$L$932,'Cu4'!$O$932:$P$932)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'Cu4'!$F$934:$P$934</c15:sqref>
                  </c15:fullRef>
                </c:ext>
              </c:extLst>
              <c:f>('Cu4'!$F$934:$L$934,'Cu4'!$O$934:$P$934)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'Cu4'!$N$934</c15:sqref>
                  <c15:dLbl>
                    <c:idx val="6"/>
                    <c:layout>
                      <c:manualLayout>
                        <c:x val="6.93351317720068E-2"/>
                        <c:y val="5.032072807407198E-2"/>
                      </c:manualLayout>
                    </c:layout>
                    <c:showLegendKey val="0"/>
                    <c:showVal val="1"/>
                    <c:showCatName val="1"/>
                    <c:showSerName val="0"/>
                    <c:showPercent val="0"/>
                    <c:showBubbleSize val="0"/>
                    <c:extLst xmlns:c16="http://schemas.microsoft.com/office/drawing/2014/chart">
                      <c:ext uri="{CE6537A1-D6FC-4f65-9D91-7224C49458BB}"/>
                      <c:ext xmlns:c16="http://schemas.microsoft.com/office/drawing/2014/chart" uri="{C3380CC4-5D6E-409C-BE32-E72D297353CC}">
                        <c16:uniqueId val="{00000012-34FD-424F-B918-08E445477005}"/>
                      </c:ext>
                    </c:extLst>
                  </c15:dLbl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2-1390-488B-93A9-61E7D6C6761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6612417694955102"/>
          <c:y val="0.35817990418068402"/>
          <c:w val="0.10595176183864501"/>
          <c:h val="0.350314394947986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2024911437019301"/>
          <c:y val="4.1991800026451503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'Cu5'!$C$519</c:f>
              <c:strCache>
                <c:ptCount val="1"/>
                <c:pt idx="0">
                  <c:v>Bledes. Distribució de costos entre els grups d'operacions.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A1B3-45D8-8CFE-CF78BF2AC2A2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A1B3-45D8-8CFE-CF78BF2AC2A2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A1B3-45D8-8CFE-CF78BF2AC2A2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A1B3-45D8-8CFE-CF78BF2AC2A2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A1B3-45D8-8CFE-CF78BF2AC2A2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A1B3-45D8-8CFE-CF78BF2AC2A2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A1B3-45D8-8CFE-CF78BF2AC2A2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A1B3-45D8-8CFE-CF78BF2AC2A2}"/>
              </c:ext>
            </c:extLst>
          </c:dPt>
          <c:dLbls>
            <c:dLbl>
              <c:idx val="0"/>
              <c:layout>
                <c:manualLayout>
                  <c:x val="1.1006986298103E-2"/>
                  <c:y val="-5.0014511601933903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layout>
                    <c:manualLayout>
                      <c:w val="0.22530863680998378"/>
                      <c:h val="7.5351952269688008E-2"/>
                    </c:manualLayout>
                  </c15:layout>
                </c:ext>
                <c:ext xmlns:c16="http://schemas.microsoft.com/office/drawing/2014/chart" uri="{C3380CC4-5D6E-409C-BE32-E72D297353CC}">
                  <c16:uniqueId val="{00000001-A1B3-45D8-8CFE-CF78BF2AC2A2}"/>
                </c:ext>
              </c:extLst>
            </c:dLbl>
            <c:dLbl>
              <c:idx val="1"/>
              <c:layout>
                <c:manualLayout>
                  <c:x val="6.6304876727276099E-2"/>
                  <c:y val="8.7359843642080999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A1B3-45D8-8CFE-CF78BF2AC2A2}"/>
                </c:ext>
              </c:extLst>
            </c:dLbl>
            <c:dLbl>
              <c:idx val="4"/>
              <c:layout>
                <c:manualLayout>
                  <c:x val="-0.15010834242985799"/>
                  <c:y val="-0.16303601081573599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A1B3-45D8-8CFE-CF78BF2AC2A2}"/>
                </c:ext>
              </c:extLst>
            </c:dLbl>
            <c:dLbl>
              <c:idx val="5"/>
              <c:layout>
                <c:manualLayout>
                  <c:x val="8.0958472222222203E-2"/>
                  <c:y val="6.1510733739186096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A1B3-45D8-8CFE-CF78BF2AC2A2}"/>
                </c:ext>
              </c:extLst>
            </c:dLbl>
            <c:dLbl>
              <c:idx val="6"/>
              <c:layout>
                <c:manualLayout>
                  <c:x val="8.7973009259259202E-2"/>
                  <c:y val="-1.17149951938481E-4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A1B3-45D8-8CFE-CF78BF2AC2A2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'Cu5'!$C$521:$C$528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'Cu5'!$D$521:$D$528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A1B3-45D8-8CFE-CF78BF2AC2A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'Cu5'!$D$591</c:f>
          <c:strCache>
            <c:ptCount val="1"/>
            <c:pt idx="0">
              <c:v>Calendari de necessitats de mà d'obra: Bledes   0 hores</c:v>
            </c:pt>
          </c:strCache>
        </c:strRef>
      </c:tx>
      <c:layout>
        <c:manualLayout>
          <c:xMode val="edge"/>
          <c:yMode val="edge"/>
          <c:x val="0.15193066491688501"/>
          <c:y val="3.24074074074073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8.4933902106476403E-2"/>
          <c:y val="0.114237909456793"/>
          <c:w val="0.90051057885121599"/>
          <c:h val="0.75462564833605394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'Cu5'!$E$594:$P$594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'Cu5'!$E$631:$P$631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A16-465D-9195-9AB4A1F83E5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91975576"/>
        <c:axId val="191971264"/>
        <c:axId val="0"/>
      </c:bar3DChart>
      <c:catAx>
        <c:axId val="1919755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1971264"/>
        <c:crosses val="autoZero"/>
        <c:auto val="1"/>
        <c:lblAlgn val="ctr"/>
        <c:lblOffset val="100"/>
        <c:noMultiLvlLbl val="0"/>
      </c:catAx>
      <c:valAx>
        <c:axId val="19197126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\ &quot;h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1975576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'Cu5'!$D$545</c:f>
          <c:strCache>
            <c:ptCount val="1"/>
            <c:pt idx="0">
              <c:v>Calendari de necessitats de tractor incloent tractorista (h): Bledes  0</c:v>
            </c:pt>
          </c:strCache>
        </c:strRef>
      </c:tx>
      <c:layout>
        <c:manualLayout>
          <c:xMode val="edge"/>
          <c:yMode val="edge"/>
          <c:x val="0.13868106129100899"/>
          <c:y val="4.8130894942993503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8.7680712842200206E-2"/>
          <c:y val="0.100666895484775"/>
          <c:w val="0.89774930855178503"/>
          <c:h val="0.77176415301241497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'Cu5'!$E$548:$P$548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'Cu5'!$E$585:$P$585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586-4276-91FB-53A96F6CE02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91975968"/>
        <c:axId val="191970088"/>
        <c:axId val="0"/>
      </c:bar3DChart>
      <c:catAx>
        <c:axId val="1919759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1970088"/>
        <c:crosses val="autoZero"/>
        <c:auto val="1"/>
        <c:lblAlgn val="ctr"/>
        <c:lblOffset val="100"/>
        <c:noMultiLvlLbl val="0"/>
      </c:catAx>
      <c:valAx>
        <c:axId val="1919700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h&quot;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1975968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'Cu5'!$D$531</c:f>
          <c:strCache>
            <c:ptCount val="1"/>
            <c:pt idx="0">
              <c:v>Balanç mensual de costos i ingressos: Bledes  0,00  €</c:v>
            </c:pt>
          </c:strCache>
        </c:strRef>
      </c:tx>
      <c:layout>
        <c:manualLayout>
          <c:xMode val="edge"/>
          <c:yMode val="edge"/>
          <c:x val="0.17015538390402499"/>
          <c:y val="2.9354486369682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26671566434327"/>
          <c:y val="9.8092835254535202E-2"/>
          <c:w val="0.84093484099247495"/>
          <c:h val="0.77535595888245301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numFmt formatCode="#,##0.00\ &quot;€&quot;;[Red]#,##0.00\ &quot;€&quot;" sourceLinked="0"/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'Cu5'!$E$520:$P$520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'Cu5'!$E$533:$P$533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01C-4693-AECD-3DCE649B0B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91968520"/>
        <c:axId val="191973224"/>
        <c:axId val="0"/>
      </c:bar3DChart>
      <c:catAx>
        <c:axId val="19196852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1973224"/>
        <c:crosses val="autoZero"/>
        <c:auto val="1"/>
        <c:lblAlgn val="ctr"/>
        <c:lblOffset val="100"/>
        <c:noMultiLvlLbl val="0"/>
      </c:catAx>
      <c:valAx>
        <c:axId val="19197322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€&quot;;[Red]#,##0.00\ &quot;€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1968520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tx>
        <c:strRef>
          <c:f>'Cu5'!$C$534</c:f>
          <c:strCache>
            <c:ptCount val="1"/>
            <c:pt idx="0">
              <c:v>#DIV/0!</c:v>
            </c:pt>
          </c:strCache>
        </c:strRef>
      </c:tx>
      <c:layout>
        <c:manualLayout>
          <c:xMode val="edge"/>
          <c:yMode val="edge"/>
          <c:x val="8.7155901587043005E-2"/>
          <c:y val="3.263383517953290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5.7124232127579999E-2"/>
          <c:y val="0.19518351755626001"/>
          <c:w val="0.70098293323678396"/>
          <c:h val="0.61243808757784302"/>
        </c:manualLayout>
      </c:layout>
      <c:pie3DChart>
        <c:varyColors val="1"/>
        <c:ser>
          <c:idx val="0"/>
          <c:order val="0"/>
          <c:tx>
            <c:strRef>
              <c:f>'Cu5'!$C$534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1331-452B-81B8-244D4A7F80F6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1331-452B-81B8-244D4A7F80F6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1331-452B-81B8-244D4A7F80F6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1331-452B-81B8-244D4A7F80F6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1331-452B-81B8-244D4A7F80F6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1331-452B-81B8-244D4A7F80F6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1331-452B-81B8-244D4A7F80F6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1331-452B-81B8-244D4A7F80F6}"/>
              </c:ext>
            </c:extLst>
          </c:dPt>
          <c:dLbls>
            <c:dLbl>
              <c:idx val="0"/>
              <c:layout>
                <c:manualLayout>
                  <c:x val="3.3043420082896902E-2"/>
                  <c:y val="-1.9397668811763798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1331-452B-81B8-244D4A7F80F6}"/>
                </c:ext>
              </c:extLst>
            </c:dLbl>
            <c:dLbl>
              <c:idx val="1"/>
              <c:layout>
                <c:manualLayout>
                  <c:x val="0.131707083333333"/>
                  <c:y val="1.05696296296296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1331-452B-81B8-244D4A7F80F6}"/>
                </c:ext>
              </c:extLst>
            </c:dLbl>
            <c:dLbl>
              <c:idx val="5"/>
              <c:layout>
                <c:manualLayout>
                  <c:x val="5.1282271425015902E-2"/>
                  <c:y val="-1.56288318448085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1331-452B-81B8-244D4A7F80F6}"/>
                </c:ext>
              </c:extLst>
            </c:dLbl>
            <c:dLbl>
              <c:idx val="6"/>
              <c:layout>
                <c:manualLayout>
                  <c:x val="9.1749305555555494E-2"/>
                  <c:y val="-7.7462962962962902E-4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1331-452B-81B8-244D4A7F80F6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'Cu5'!$C$521:$C$528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'Cu5'!$D$536:$D$543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1331-452B-81B8-244D4A7F80F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7686654340432504"/>
          <c:y val="0.34504129985686499"/>
          <c:w val="0.21515515339230201"/>
          <c:h val="0.31202026576741498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07076628712569"/>
          <c:y val="3.481153220976990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10900369732401"/>
          <c:y val="0.23194951108388301"/>
          <c:w val="0.70672871549265404"/>
          <c:h val="0.66545790184540499"/>
        </c:manualLayout>
      </c:layout>
      <c:pie3DChart>
        <c:varyColors val="1"/>
        <c:ser>
          <c:idx val="0"/>
          <c:order val="0"/>
          <c:tx>
            <c:strRef>
              <c:f>'Cu5'!$D$930</c:f>
              <c:strCache>
                <c:ptCount val="1"/>
                <c:pt idx="0">
                  <c:v>Bledes. Distribució de costos entre els requeriments.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8328-4975-A519-CCF44A08BC75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8328-4975-A519-CCF44A08BC75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8328-4975-A519-CCF44A08BC75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8328-4975-A519-CCF44A08BC75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8328-4975-A519-CCF44A08BC75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8328-4975-A519-CCF44A08BC75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8328-4975-A519-CCF44A08BC75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3-8328-4975-A519-CCF44A08BC75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5-8328-4975-A519-CCF44A08BC75}"/>
              </c:ext>
            </c:extLst>
          </c:dPt>
          <c:dLbls>
            <c:dLbl>
              <c:idx val="0"/>
              <c:layout>
                <c:manualLayout>
                  <c:x val="-0.16754689225210401"/>
                  <c:y val="-0.15958524977111199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8328-4975-A519-CCF44A08BC75}"/>
                </c:ext>
              </c:extLst>
            </c:dLbl>
            <c:dLbl>
              <c:idx val="2"/>
              <c:layout>
                <c:manualLayout>
                  <c:x val="-1.21066232599628E-2"/>
                  <c:y val="-0.11509808479335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8328-4975-A519-CCF44A08BC75}"/>
                </c:ext>
              </c:extLst>
            </c:dLbl>
            <c:dLbl>
              <c:idx val="4"/>
              <c:layout>
                <c:manualLayout>
                  <c:x val="-6.6946166008467395E-2"/>
                  <c:y val="2.3953806253816198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8328-4975-A519-CCF44A08BC75}"/>
                </c:ext>
              </c:extLst>
            </c:dLbl>
            <c:dLbl>
              <c:idx val="5"/>
              <c:layout>
                <c:manualLayout>
                  <c:x val="-6.0160904930197698E-2"/>
                  <c:y val="-3.350357919533000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8328-4975-A519-CCF44A08BC75}"/>
                </c:ext>
              </c:extLst>
            </c:dLbl>
            <c:dLbl>
              <c:idx val="6"/>
              <c:layout>
                <c:manualLayout>
                  <c:x val="-6.0302007399668699E-2"/>
                  <c:y val="-8.9413300659862305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8328-4975-A519-CCF44A08BC75}"/>
                </c:ext>
              </c:extLst>
            </c:dLbl>
            <c:dLbl>
              <c:idx val="7"/>
              <c:layout>
                <c:manualLayout>
                  <c:x val="-3.5913768714120303E-2"/>
                  <c:y val="-9.1845682906945003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3-8328-4975-A519-CCF44A08BC75}"/>
                </c:ext>
              </c:extLst>
            </c:dLbl>
            <c:dLbl>
              <c:idx val="8"/>
              <c:layout>
                <c:manualLayout>
                  <c:x val="-3.3479045080408498E-2"/>
                  <c:y val="-3.15303287926154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5-8328-4975-A519-CCF44A08BC75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'Cu5'!$F$932:$P$932</c15:sqref>
                  </c15:fullRef>
                </c:ext>
              </c:extLst>
              <c:f>('Cu5'!$F$932:$L$932,'Cu5'!$O$932:$P$932)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'Cu5'!$F$933:$P$933</c15:sqref>
                  </c15:fullRef>
                </c:ext>
              </c:extLst>
              <c:f>('Cu5'!$F$933:$L$933,'Cu5'!$O$933:$P$933)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'Cu5'!$M$933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58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58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  <c15:categoryFilterException>
                  <c15:sqref>'Cu5'!$N$933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44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44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6-8328-4975-A519-CCF44A08BC7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67585949080941"/>
          <c:y val="0.35823719801492399"/>
          <c:w val="0.10584620270138501"/>
          <c:h val="0.35017308084583298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0040133668341999"/>
          <c:y val="3.6989265749854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13566748610053"/>
          <c:y val="0.236534493990988"/>
          <c:w val="0.677358046668467"/>
          <c:h val="0.63706905863227803"/>
        </c:manualLayout>
      </c:layout>
      <c:pie3DChart>
        <c:varyColors val="1"/>
        <c:ser>
          <c:idx val="0"/>
          <c:order val="0"/>
          <c:tx>
            <c:strRef>
              <c:f>'Cu5'!$D$934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BE61-42DE-AC6F-2E539172CE5C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BE61-42DE-AC6F-2E539172CE5C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BE61-42DE-AC6F-2E539172CE5C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BE61-42DE-AC6F-2E539172CE5C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BE61-42DE-AC6F-2E539172CE5C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BE61-42DE-AC6F-2E539172CE5C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BE61-42DE-AC6F-2E539172CE5C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BE61-42DE-AC6F-2E539172CE5C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BE61-42DE-AC6F-2E539172CE5C}"/>
              </c:ext>
            </c:extLst>
          </c:dPt>
          <c:dLbls>
            <c:dLbl>
              <c:idx val="0"/>
              <c:layout>
                <c:manualLayout>
                  <c:x val="-0.14639134121663699"/>
                  <c:y val="-0.16936949360716699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BE61-42DE-AC6F-2E539172CE5C}"/>
                </c:ext>
              </c:extLst>
            </c:dLbl>
            <c:dLbl>
              <c:idx val="2"/>
              <c:layout>
                <c:manualLayout>
                  <c:x val="-3.5928148148148098E-2"/>
                  <c:y val="7.0351851851851799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BE61-42DE-AC6F-2E539172CE5C}"/>
                </c:ext>
              </c:extLst>
            </c:dLbl>
            <c:dLbl>
              <c:idx val="4"/>
              <c:layout>
                <c:manualLayout>
                  <c:x val="-7.5826749879062899E-3"/>
                  <c:y val="4.33779947757623E-4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BE61-42DE-AC6F-2E539172CE5C}"/>
                </c:ext>
              </c:extLst>
            </c:dLbl>
            <c:dLbl>
              <c:idx val="5"/>
              <c:layout>
                <c:manualLayout>
                  <c:x val="-4.9653210801114803E-2"/>
                  <c:y val="-4.2759906497042498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BE61-42DE-AC6F-2E539172CE5C}"/>
                </c:ext>
              </c:extLst>
            </c:dLbl>
            <c:dLbl>
              <c:idx val="6"/>
              <c:layout>
                <c:manualLayout>
                  <c:x val="-4.1508850000884702E-2"/>
                  <c:y val="-6.2998500719070594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BE61-42DE-AC6F-2E539172CE5C}"/>
                </c:ext>
              </c:extLst>
            </c:dLbl>
            <c:dLbl>
              <c:idx val="7"/>
              <c:layout>
                <c:manualLayout>
                  <c:x val="-1.7260671582571802E-2"/>
                  <c:y val="-8.7963532216198098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BE61-42DE-AC6F-2E539172CE5C}"/>
                </c:ext>
              </c:extLst>
            </c:dLbl>
            <c:dLbl>
              <c:idx val="8"/>
              <c:layout>
                <c:manualLayout>
                  <c:x val="5.9889625096182003E-4"/>
                  <c:y val="-6.8532321494199494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BE61-42DE-AC6F-2E539172CE5C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'Cu5'!$F$932:$P$932</c15:sqref>
                  </c15:fullRef>
                </c:ext>
              </c:extLst>
              <c:f>('Cu5'!$F$932:$L$932,'Cu5'!$O$932:$P$932)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'Cu5'!$F$934:$P$934</c15:sqref>
                  </c15:fullRef>
                </c:ext>
              </c:extLst>
              <c:f>('Cu5'!$F$934:$L$934,'Cu5'!$O$934:$P$934)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'Cu5'!$N$934</c15:sqref>
                  <c15:dLbl>
                    <c:idx val="6"/>
                    <c:layout>
                      <c:manualLayout>
                        <c:x val="6.93351317720068E-2"/>
                        <c:y val="5.032072807407198E-2"/>
                      </c:manualLayout>
                    </c:layout>
                    <c:showLegendKey val="0"/>
                    <c:showVal val="1"/>
                    <c:showCatName val="1"/>
                    <c:showSerName val="0"/>
                    <c:showPercent val="0"/>
                    <c:showBubbleSize val="0"/>
                    <c:extLst xmlns:c16="http://schemas.microsoft.com/office/drawing/2014/chart">
                      <c:ext uri="{CE6537A1-D6FC-4f65-9D91-7224C49458BB}"/>
                      <c:ext xmlns:c16="http://schemas.microsoft.com/office/drawing/2014/chart" uri="{C3380CC4-5D6E-409C-BE32-E72D297353CC}">
                        <c16:uniqueId val="{00000012-22D5-466E-A560-729911CF13DE}"/>
                      </c:ext>
                    </c:extLst>
                  </c15:dLbl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2-BE61-42DE-AC6F-2E539172CE5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6346474254842698"/>
          <c:y val="0.35789320119915302"/>
          <c:w val="0.10595176183864501"/>
          <c:h val="0.35102279898834199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spc="0" normalizeH="0" baseline="0">
                <a:solidFill>
                  <a:schemeClr val="tx1"/>
                </a:solidFill>
                <a:latin typeface="+mj-lt"/>
                <a:ea typeface="+mj-ea"/>
                <a:cs typeface="+mj-cs"/>
              </a:defRPr>
            </a:pPr>
            <a:r>
              <a:rPr lang="en-US" sz="1600">
                <a:solidFill>
                  <a:schemeClr val="tx1"/>
                </a:solidFill>
              </a:rPr>
              <a:t>Tomàquet. Distribució de costos entre els grups d'operacions. Cost total: 10.358,61 €</a:t>
            </a:r>
          </a:p>
        </c:rich>
      </c:tx>
      <c:layout>
        <c:manualLayout>
          <c:xMode val="edge"/>
          <c:yMode val="edge"/>
          <c:x val="6.1989574903926301E-2"/>
          <c:y val="4.1657831844890497E-2"/>
        </c:manualLayout>
      </c:layout>
      <c:overlay val="0"/>
      <c:spPr>
        <a:solidFill>
          <a:schemeClr val="accent4"/>
        </a:solidFill>
        <a:ln>
          <a:noFill/>
        </a:ln>
        <a:effectLst/>
      </c:sp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6.2437865822739497E-2"/>
          <c:y val="0.22210284126673999"/>
          <c:w val="0.72618547167739"/>
          <c:h val="0.62940201705777699"/>
        </c:manualLayout>
      </c:layout>
      <c:pie3DChart>
        <c:varyColors val="1"/>
        <c:ser>
          <c:idx val="0"/>
          <c:order val="0"/>
          <c:tx>
            <c:strRef>
              <c:f>'Cu6'!$C$519</c:f>
              <c:strCache>
                <c:ptCount val="1"/>
                <c:pt idx="0">
                  <c:v>Tomàquet. Distribució de costos entre els grups d'operacions.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FF20-4A31-B9FD-002C467192EB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FF20-4A31-B9FD-002C467192EB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FF20-4A31-B9FD-002C467192EB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FF20-4A31-B9FD-002C467192EB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FF20-4A31-B9FD-002C467192EB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FF20-4A31-B9FD-002C467192EB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FF20-4A31-B9FD-002C467192EB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FF20-4A31-B9FD-002C467192EB}"/>
              </c:ext>
            </c:extLst>
          </c:dPt>
          <c:dLbls>
            <c:dLbl>
              <c:idx val="0"/>
              <c:layout>
                <c:manualLayout>
                  <c:x val="-0.13892907407407401"/>
                  <c:y val="1.05662279256402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FF20-4A31-B9FD-002C467192EB}"/>
                </c:ext>
              </c:extLst>
            </c:dLbl>
            <c:dLbl>
              <c:idx val="1"/>
              <c:layout>
                <c:manualLayout>
                  <c:x val="1.13025962047777E-2"/>
                  <c:y val="-3.08702071037183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FF20-4A31-B9FD-002C467192EB}"/>
                </c:ext>
              </c:extLst>
            </c:dLbl>
            <c:dLbl>
              <c:idx val="3"/>
              <c:layout>
                <c:manualLayout>
                  <c:x val="0.13030966810153999"/>
                  <c:y val="-3.619858301388700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FF20-4A31-B9FD-002C467192EB}"/>
                </c:ext>
              </c:extLst>
            </c:dLbl>
            <c:dLbl>
              <c:idx val="4"/>
              <c:layout>
                <c:manualLayout>
                  <c:x val="6.54415608660249E-2"/>
                  <c:y val="6.9168009035234599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FF20-4A31-B9FD-002C467192EB}"/>
                </c:ext>
              </c:extLst>
            </c:dLbl>
            <c:dLbl>
              <c:idx val="5"/>
              <c:layout>
                <c:manualLayout>
                  <c:x val="6.6494969114438696E-2"/>
                  <c:y val="3.64083447821626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FF20-4A31-B9FD-002C467192EB}"/>
                </c:ext>
              </c:extLst>
            </c:dLbl>
            <c:dLbl>
              <c:idx val="6"/>
              <c:layout>
                <c:manualLayout>
                  <c:x val="-3.8411761779494E-2"/>
                  <c:y val="-0.2771513539738730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FF20-4A31-B9FD-002C467192EB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'Cu6'!$C$521:$C$528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'Cu6'!$D$521:$D$528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FF20-4A31-B9FD-002C467192E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'Cu6'!$D$591</c:f>
          <c:strCache>
            <c:ptCount val="1"/>
            <c:pt idx="0">
              <c:v>Calendari de necessitats de mà d'obra: Tomàquet   0 hores</c:v>
            </c:pt>
          </c:strCache>
        </c:strRef>
      </c:tx>
      <c:layout>
        <c:manualLayout>
          <c:xMode val="edge"/>
          <c:yMode val="edge"/>
          <c:x val="0.15193066491688501"/>
          <c:y val="3.24074074074073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7.4248454148705498E-2"/>
          <c:y val="9.1235848500642897E-2"/>
          <c:w val="0.90449726727715496"/>
          <c:h val="0.82514919354222405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'Cu6'!$E$594:$P$594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'Cu6'!$E$631:$P$631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4E4-453D-B198-BBB710FE6F2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91971656"/>
        <c:axId val="191972048"/>
        <c:axId val="0"/>
      </c:bar3DChart>
      <c:catAx>
        <c:axId val="1919716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1972048"/>
        <c:crosses val="autoZero"/>
        <c:auto val="1"/>
        <c:lblAlgn val="ctr"/>
        <c:lblOffset val="100"/>
        <c:noMultiLvlLbl val="0"/>
      </c:catAx>
      <c:valAx>
        <c:axId val="1919720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\ &quot;h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1971656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'Cu6'!$D$545</c:f>
          <c:strCache>
            <c:ptCount val="1"/>
            <c:pt idx="0">
              <c:v>Calendari de necessitats de tractor incloent tractorista (h): Tomàquet  0</c:v>
            </c:pt>
          </c:strCache>
        </c:strRef>
      </c:tx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8.4869003772634496E-2"/>
          <c:y val="9.7178659010812005E-2"/>
          <c:w val="0.88989154042057605"/>
          <c:h val="0.80908389342335096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'Cu6'!$E$548:$P$548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'Cu6'!$E$585:$P$585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1D7-43A8-9C86-7B8C3CAE44E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91973616"/>
        <c:axId val="191974008"/>
        <c:axId val="0"/>
      </c:bar3DChart>
      <c:catAx>
        <c:axId val="1919736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1974008"/>
        <c:crosses val="autoZero"/>
        <c:auto val="1"/>
        <c:lblAlgn val="ctr"/>
        <c:lblOffset val="100"/>
        <c:noMultiLvlLbl val="0"/>
      </c:catAx>
      <c:valAx>
        <c:axId val="19197400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h&quot;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1973616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'Cu6'!$D$531</c:f>
          <c:strCache>
            <c:ptCount val="1"/>
            <c:pt idx="0">
              <c:v>Balanç mensual de costos i ingressos: Tomàquet  0,00  €</c:v>
            </c:pt>
          </c:strCache>
        </c:strRef>
      </c:tx>
      <c:layout>
        <c:manualLayout>
          <c:xMode val="edge"/>
          <c:yMode val="edge"/>
          <c:x val="0.17015538390402499"/>
          <c:y val="2.9354486369682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2005542141509699"/>
          <c:y val="9.3543689320388299E-2"/>
          <c:w val="0.84364330163765699"/>
          <c:h val="0.77961825385493999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dLbl>
              <c:idx val="5"/>
              <c:layout>
                <c:manualLayout>
                  <c:x val="3.9696870115383497E-3"/>
                  <c:y val="-2.719874357509989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33F3-4667-9324-B0A07C7F6EEA}"/>
                </c:ext>
              </c:extLst>
            </c:dLbl>
            <c:numFmt formatCode="#,##0.00\ &quot;€&quot;;[Red]#,##0.00\ &quot;€&quot;" sourceLinked="0"/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'Cu6'!$E$520:$P$520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'Cu6'!$E$533:$P$533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583-409C-BB12-D57D8073D81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95608512"/>
        <c:axId val="195614000"/>
        <c:axId val="0"/>
      </c:bar3DChart>
      <c:catAx>
        <c:axId val="195608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5614000"/>
        <c:crosses val="autoZero"/>
        <c:auto val="1"/>
        <c:lblAlgn val="ctr"/>
        <c:lblOffset val="100"/>
        <c:noMultiLvlLbl val="0"/>
      </c:catAx>
      <c:valAx>
        <c:axId val="1956140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€&quot;;[Red]#,##0.00\ &quot;€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5608512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tx>
        <c:strRef>
          <c:f>'Cu6'!$C$534</c:f>
          <c:strCache>
            <c:ptCount val="1"/>
            <c:pt idx="0">
              <c:v>#DIV/0!</c:v>
            </c:pt>
          </c:strCache>
        </c:strRef>
      </c:tx>
      <c:layout>
        <c:manualLayout>
          <c:xMode val="edge"/>
          <c:yMode val="edge"/>
          <c:x val="0.12821675038581201"/>
          <c:y val="3.48115687992988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6.5040446960879003E-2"/>
          <c:y val="0.223823697085726"/>
          <c:w val="0.70374591805612496"/>
          <c:h val="0.61597158051478396"/>
        </c:manualLayout>
      </c:layout>
      <c:pie3DChart>
        <c:varyColors val="1"/>
        <c:ser>
          <c:idx val="0"/>
          <c:order val="0"/>
          <c:tx>
            <c:strRef>
              <c:f>'Cu6'!$C$534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EC17-4D98-911D-EDEC6A8A2795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EC17-4D98-911D-EDEC6A8A2795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EC17-4D98-911D-EDEC6A8A2795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EC17-4D98-911D-EDEC6A8A2795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EC17-4D98-911D-EDEC6A8A2795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EC17-4D98-911D-EDEC6A8A2795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EC17-4D98-911D-EDEC6A8A2795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EC17-4D98-911D-EDEC6A8A2795}"/>
              </c:ext>
            </c:extLst>
          </c:dPt>
          <c:dLbls>
            <c:dLbl>
              <c:idx val="0"/>
              <c:layout>
                <c:manualLayout>
                  <c:x val="-0.147052378188743"/>
                  <c:y val="-5.509789406509250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EC17-4D98-911D-EDEC6A8A2795}"/>
                </c:ext>
              </c:extLst>
            </c:dLbl>
            <c:dLbl>
              <c:idx val="1"/>
              <c:layout>
                <c:manualLayout>
                  <c:x val="6.4687391338808395E-2"/>
                  <c:y val="-6.4237906828334398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EC17-4D98-911D-EDEC6A8A2795}"/>
                </c:ext>
              </c:extLst>
            </c:dLbl>
            <c:dLbl>
              <c:idx val="3"/>
              <c:layout>
                <c:manualLayout>
                  <c:x val="9.7363333333333302E-2"/>
                  <c:y val="-1.5210185185185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EC17-4D98-911D-EDEC6A8A2795}"/>
                </c:ext>
              </c:extLst>
            </c:dLbl>
            <c:dLbl>
              <c:idx val="5"/>
              <c:layout>
                <c:manualLayout>
                  <c:x val="0.117951064814815"/>
                  <c:y val="6.2674999999999995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EC17-4D98-911D-EDEC6A8A2795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'Cu6'!$C$521:$C$528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'Cu6'!$D$536:$D$543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EC17-4D98-911D-EDEC6A8A279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6888824020095303"/>
          <c:y val="0.40308087640927498"/>
          <c:w val="0.21515515339230201"/>
          <c:h val="0.31265245692405902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7.7965590627954495E-2"/>
          <c:y val="3.2640060676389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70585354546888"/>
          <c:y val="0.29713924766599698"/>
          <c:w val="0.61437897968584698"/>
          <c:h val="0.58072544194923403"/>
        </c:manualLayout>
      </c:layout>
      <c:pie3DChart>
        <c:varyColors val="1"/>
        <c:ser>
          <c:idx val="0"/>
          <c:order val="0"/>
          <c:tx>
            <c:strRef>
              <c:f>'Cu6'!$D$930</c:f>
              <c:strCache>
                <c:ptCount val="1"/>
                <c:pt idx="0">
                  <c:v>Tomàquet. Distribució de costos entre els requeriments.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1000"/>
                      <a:lumMod val="60000"/>
                      <a:lumOff val="40000"/>
                    </a:schemeClr>
                  </a:gs>
                  <a:gs pos="0">
                    <a:schemeClr val="accent2">
                      <a:shade val="4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089F-4746-BA1A-7E59D0CF4AFA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3000"/>
                      <a:lumMod val="60000"/>
                      <a:lumOff val="40000"/>
                    </a:schemeClr>
                  </a:gs>
                  <a:gs pos="0">
                    <a:schemeClr val="accent2">
                      <a:shade val="5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089F-4746-BA1A-7E59D0CF4AFA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65000"/>
                      <a:lumMod val="60000"/>
                      <a:lumOff val="40000"/>
                    </a:schemeClr>
                  </a:gs>
                  <a:gs pos="0">
                    <a:schemeClr val="accent2">
                      <a:shade val="6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089F-4746-BA1A-7E59D0CF4AFA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089F-4746-BA1A-7E59D0CF4AFA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shade val="88000"/>
                      <a:lumMod val="60000"/>
                      <a:lumOff val="40000"/>
                    </a:schemeClr>
                  </a:gs>
                  <a:gs pos="0">
                    <a:schemeClr val="accent2">
                      <a:shade val="8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089F-4746-BA1A-7E59D0CF4AFA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089F-4746-BA1A-7E59D0CF4AFA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89000"/>
                      <a:lumMod val="60000"/>
                      <a:lumOff val="40000"/>
                    </a:schemeClr>
                  </a:gs>
                  <a:gs pos="0">
                    <a:schemeClr val="accent2">
                      <a:tint val="89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089F-4746-BA1A-7E59D0CF4AFA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4-089F-4746-BA1A-7E59D0CF4AFA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65000"/>
                      <a:lumMod val="60000"/>
                      <a:lumOff val="40000"/>
                    </a:schemeClr>
                  </a:gs>
                  <a:gs pos="0">
                    <a:schemeClr val="accent2">
                      <a:tint val="6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6-089F-4746-BA1A-7E59D0CF4AFA}"/>
              </c:ext>
            </c:extLst>
          </c:dPt>
          <c:dPt>
            <c:idx val="9"/>
            <c:bubble3D val="0"/>
            <c:spPr>
              <a:gradFill>
                <a:gsLst>
                  <a:gs pos="100000">
                    <a:schemeClr val="accent2">
                      <a:tint val="54000"/>
                      <a:lumMod val="60000"/>
                      <a:lumOff val="40000"/>
                    </a:schemeClr>
                  </a:gs>
                  <a:gs pos="0">
                    <a:schemeClr val="accent2">
                      <a:tint val="5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089F-4746-BA1A-7E59D0CF4AFA}"/>
              </c:ext>
            </c:extLst>
          </c:dPt>
          <c:dPt>
            <c:idx val="10"/>
            <c:bubble3D val="0"/>
            <c:spPr>
              <a:gradFill>
                <a:gsLst>
                  <a:gs pos="100000">
                    <a:schemeClr val="accent2">
                      <a:tint val="42000"/>
                      <a:lumMod val="60000"/>
                      <a:lumOff val="40000"/>
                    </a:schemeClr>
                  </a:gs>
                  <a:gs pos="0">
                    <a:schemeClr val="accent2">
                      <a:tint val="4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089F-4746-BA1A-7E59D0CF4AFA}"/>
              </c:ext>
            </c:extLst>
          </c:dPt>
          <c:dLbls>
            <c:dLbl>
              <c:idx val="0"/>
              <c:layout>
                <c:manualLayout>
                  <c:x val="-6.25698148148148E-2"/>
                  <c:y val="-0.346857407407407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089F-4746-BA1A-7E59D0CF4AFA}"/>
                </c:ext>
              </c:extLst>
            </c:dLbl>
            <c:dLbl>
              <c:idx val="1"/>
              <c:layout>
                <c:manualLayout>
                  <c:x val="-0.14814064814814801"/>
                  <c:y val="0.17969722222222201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089F-4746-BA1A-7E59D0CF4AFA}"/>
                </c:ext>
              </c:extLst>
            </c:dLbl>
            <c:dLbl>
              <c:idx val="2"/>
              <c:layout>
                <c:manualLayout>
                  <c:x val="-0.177131944444444"/>
                  <c:y val="0.100744814814815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089F-4746-BA1A-7E59D0CF4AFA}"/>
                </c:ext>
              </c:extLst>
            </c:dLbl>
            <c:dLbl>
              <c:idx val="3"/>
              <c:layout>
                <c:manualLayout>
                  <c:x val="-0.18095907407407399"/>
                  <c:y val="5.5780185185185203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089F-4746-BA1A-7E59D0CF4AFA}"/>
                </c:ext>
              </c:extLst>
            </c:dLbl>
            <c:dLbl>
              <c:idx val="4"/>
              <c:layout>
                <c:manualLayout>
                  <c:x val="-0.204691481481481"/>
                  <c:y val="2.0241111111111099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089F-4746-BA1A-7E59D0CF4AFA}"/>
                </c:ext>
              </c:extLst>
            </c:dLbl>
            <c:dLbl>
              <c:idx val="5"/>
              <c:layout>
                <c:manualLayout>
                  <c:x val="-0.18977518518518499"/>
                  <c:y val="-4.3323518518518497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089F-4746-BA1A-7E59D0CF4AFA}"/>
                </c:ext>
              </c:extLst>
            </c:dLbl>
            <c:dLbl>
              <c:idx val="6"/>
              <c:layout>
                <c:manualLayout>
                  <c:x val="-3.5296388888888898E-2"/>
                  <c:y val="-4.00066666666666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089F-4746-BA1A-7E59D0CF4AFA}"/>
                </c:ext>
              </c:extLst>
            </c:dLbl>
            <c:dLbl>
              <c:idx val="8"/>
              <c:layout>
                <c:manualLayout>
                  <c:x val="6.1653934321768897E-2"/>
                  <c:y val="-4.9773500488561599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6-089F-4746-BA1A-7E59D0CF4AFA}"/>
                </c:ext>
              </c:extLst>
            </c:dLbl>
            <c:dLbl>
              <c:idx val="9"/>
              <c:layout>
                <c:manualLayout>
                  <c:x val="0.14366835878059001"/>
                  <c:y val="-4.6399631504346298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089F-4746-BA1A-7E59D0CF4AFA}"/>
                </c:ext>
              </c:extLst>
            </c:dLbl>
            <c:dLbl>
              <c:idx val="10"/>
              <c:layout>
                <c:manualLayout>
                  <c:x val="2.8496203703703701E-2"/>
                  <c:y val="9.321685185185180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089F-4746-BA1A-7E59D0CF4AFA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'Cu6'!$F$932:$P$932</c:f>
              <c:strCache>
                <c:ptCount val="11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Plàstic </c:v>
                </c:pt>
                <c:pt idx="8">
                  <c:v>Canyes</c:v>
                </c:pt>
                <c:pt idx="9">
                  <c:v>Renda terra</c:v>
                </c:pt>
                <c:pt idx="10">
                  <c:v>Caixes</c:v>
                </c:pt>
              </c:strCache>
            </c:strRef>
          </c:cat>
          <c:val>
            <c:numRef>
              <c:f>'Cu6'!$F$933:$P$933</c:f>
              <c:numCache>
                <c:formatCode>#,##0.00\ "€"</c:formatCode>
                <c:ptCount val="11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2-089F-4746-BA1A-7E59D0CF4AF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5430202497210395"/>
          <c:y val="0.31941003439405702"/>
          <c:w val="0.10584620270138501"/>
          <c:h val="0.42779754415258697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21594032837624"/>
          <c:y val="3.481153220976990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7988791216914299"/>
          <c:y val="0.27940486049129698"/>
          <c:w val="0.61631072999066105"/>
          <c:h val="0.58139677176273696"/>
        </c:manualLayout>
      </c:layout>
      <c:pie3DChart>
        <c:varyColors val="1"/>
        <c:ser>
          <c:idx val="0"/>
          <c:order val="0"/>
          <c:tx>
            <c:strRef>
              <c:f>'Cu6'!$D$934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1000"/>
                      <a:lumMod val="60000"/>
                      <a:lumOff val="40000"/>
                    </a:schemeClr>
                  </a:gs>
                  <a:gs pos="0">
                    <a:schemeClr val="accent2">
                      <a:shade val="4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4ECF-4E14-B50B-40227C267A51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3000"/>
                      <a:lumMod val="60000"/>
                      <a:lumOff val="40000"/>
                    </a:schemeClr>
                  </a:gs>
                  <a:gs pos="0">
                    <a:schemeClr val="accent2">
                      <a:shade val="5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4ECF-4E14-B50B-40227C267A51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65000"/>
                      <a:lumMod val="60000"/>
                      <a:lumOff val="40000"/>
                    </a:schemeClr>
                  </a:gs>
                  <a:gs pos="0">
                    <a:schemeClr val="accent2">
                      <a:shade val="6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4ECF-4E14-B50B-40227C267A51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4ECF-4E14-B50B-40227C267A51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shade val="88000"/>
                      <a:lumMod val="60000"/>
                      <a:lumOff val="40000"/>
                    </a:schemeClr>
                  </a:gs>
                  <a:gs pos="0">
                    <a:schemeClr val="accent2">
                      <a:shade val="8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4ECF-4E14-B50B-40227C267A51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4ECF-4E14-B50B-40227C267A51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89000"/>
                      <a:lumMod val="60000"/>
                      <a:lumOff val="40000"/>
                    </a:schemeClr>
                  </a:gs>
                  <a:gs pos="0">
                    <a:schemeClr val="accent2">
                      <a:tint val="89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4ECF-4E14-B50B-40227C267A51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4-4ECF-4E14-B50B-40227C267A51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65000"/>
                      <a:lumMod val="60000"/>
                      <a:lumOff val="40000"/>
                    </a:schemeClr>
                  </a:gs>
                  <a:gs pos="0">
                    <a:schemeClr val="accent2">
                      <a:tint val="6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3-4ECF-4E14-B50B-40227C267A51}"/>
              </c:ext>
            </c:extLst>
          </c:dPt>
          <c:dPt>
            <c:idx val="9"/>
            <c:bubble3D val="0"/>
            <c:spPr>
              <a:gradFill>
                <a:gsLst>
                  <a:gs pos="100000">
                    <a:schemeClr val="accent2">
                      <a:tint val="54000"/>
                      <a:lumMod val="60000"/>
                      <a:lumOff val="40000"/>
                    </a:schemeClr>
                  </a:gs>
                  <a:gs pos="0">
                    <a:schemeClr val="accent2">
                      <a:tint val="5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4ECF-4E14-B50B-40227C267A51}"/>
              </c:ext>
            </c:extLst>
          </c:dPt>
          <c:dPt>
            <c:idx val="10"/>
            <c:bubble3D val="0"/>
            <c:spPr>
              <a:gradFill>
                <a:gsLst>
                  <a:gs pos="100000">
                    <a:schemeClr val="accent2">
                      <a:tint val="42000"/>
                      <a:lumMod val="60000"/>
                      <a:lumOff val="40000"/>
                    </a:schemeClr>
                  </a:gs>
                  <a:gs pos="0">
                    <a:schemeClr val="accent2">
                      <a:tint val="4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4ECF-4E14-B50B-40227C267A51}"/>
              </c:ext>
            </c:extLst>
          </c:dPt>
          <c:dLbls>
            <c:dLbl>
              <c:idx val="0"/>
              <c:layout>
                <c:manualLayout>
                  <c:x val="-7.2596018518518504E-2"/>
                  <c:y val="-0.30266370370370399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4ECF-4E14-B50B-40227C267A51}"/>
                </c:ext>
              </c:extLst>
            </c:dLbl>
            <c:dLbl>
              <c:idx val="1"/>
              <c:layout>
                <c:manualLayout>
                  <c:x val="-0.10870962962963"/>
                  <c:y val="0.17434870370370401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4ECF-4E14-B50B-40227C267A51}"/>
                </c:ext>
              </c:extLst>
            </c:dLbl>
            <c:dLbl>
              <c:idx val="2"/>
              <c:layout>
                <c:manualLayout>
                  <c:x val="-0.13146305555555601"/>
                  <c:y val="0.121631296296296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4ECF-4E14-B50B-40227C267A51}"/>
                </c:ext>
              </c:extLst>
            </c:dLbl>
            <c:dLbl>
              <c:idx val="3"/>
              <c:layout>
                <c:manualLayout>
                  <c:x val="-0.137374537037037"/>
                  <c:y val="6.14614814814814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4ECF-4E14-B50B-40227C267A51}"/>
                </c:ext>
              </c:extLst>
            </c:dLbl>
            <c:dLbl>
              <c:idx val="4"/>
              <c:layout>
                <c:manualLayout>
                  <c:x val="-7.5826749879062899E-3"/>
                  <c:y val="4.33779947757623E-4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4ECF-4E14-B50B-40227C267A51}"/>
                </c:ext>
              </c:extLst>
            </c:dLbl>
            <c:dLbl>
              <c:idx val="5"/>
              <c:layout>
                <c:manualLayout>
                  <c:x val="-0.19909805555555601"/>
                  <c:y val="3.3553518518518503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4ECF-4E14-B50B-40227C267A51}"/>
                </c:ext>
              </c:extLst>
            </c:dLbl>
            <c:dLbl>
              <c:idx val="6"/>
              <c:layout>
                <c:manualLayout>
                  <c:x val="-0.14902888888888899"/>
                  <c:y val="-6.07205555555555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4ECF-4E14-B50B-40227C267A51}"/>
                </c:ext>
              </c:extLst>
            </c:dLbl>
            <c:dLbl>
              <c:idx val="7"/>
              <c:layout>
                <c:manualLayout>
                  <c:x val="-1.8845555555555601E-2"/>
                  <c:y val="-7.178555555555560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4-4ECF-4E14-B50B-40227C267A51}"/>
                </c:ext>
              </c:extLst>
            </c:dLbl>
            <c:dLbl>
              <c:idx val="8"/>
              <c:layout>
                <c:manualLayout>
                  <c:x val="4.7812484217067599E-3"/>
                  <c:y val="-2.48264704104735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 xmlns:c15="http://schemas.microsoft.com/office/drawing/2012/chart"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3-4ECF-4E14-B50B-40227C267A51}"/>
                </c:ext>
              </c:extLst>
            </c:dLbl>
            <c:dLbl>
              <c:idx val="9"/>
              <c:layout>
                <c:manualLayout>
                  <c:x val="0.12931370370370401"/>
                  <c:y val="-5.795018518518520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4ECF-4E14-B50B-40227C267A51}"/>
                </c:ext>
              </c:extLst>
            </c:dLbl>
            <c:dLbl>
              <c:idx val="10"/>
              <c:layout>
                <c:manualLayout>
                  <c:x val="0.124511111111111"/>
                  <c:y val="-1.01164814814815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4ECF-4E14-B50B-40227C267A51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'Cu6'!$F$932:$P$932</c:f>
              <c:strCache>
                <c:ptCount val="11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Plàstic </c:v>
                </c:pt>
                <c:pt idx="8">
                  <c:v>Canyes</c:v>
                </c:pt>
                <c:pt idx="9">
                  <c:v>Renda terra</c:v>
                </c:pt>
                <c:pt idx="10">
                  <c:v>Caixes</c:v>
                </c:pt>
              </c:strCache>
            </c:strRef>
          </c:cat>
          <c:val>
            <c:numRef>
              <c:f>'Cu6'!$F$934:$P$934</c:f>
              <c:numCache>
                <c:formatCode>#,##0.00\ "€"</c:formatCode>
                <c:ptCount val="11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2-4ECF-4E14-B50B-40227C267A5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5947559094674097"/>
          <c:y val="0.31925613663042901"/>
          <c:w val="0.10595176183864501"/>
          <c:h val="0.42816211083883499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17719549659336"/>
          <c:y val="6.0650171965965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6.0113792381725602E-2"/>
          <c:y val="0.21636882521023701"/>
          <c:w val="0.72959384049864195"/>
          <c:h val="0.64524708002762798"/>
        </c:manualLayout>
      </c:layout>
      <c:pie3DChart>
        <c:varyColors val="1"/>
        <c:ser>
          <c:idx val="0"/>
          <c:order val="0"/>
          <c:tx>
            <c:strRef>
              <c:f>'Cu7'!$C$519</c:f>
              <c:strCache>
                <c:ptCount val="1"/>
                <c:pt idx="0">
                  <c:v>Carbassa. Distribució de costos entre els grups d'operacions.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51E0-443B-A2ED-EA58E1CCF18F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51E0-443B-A2ED-EA58E1CCF18F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51E0-443B-A2ED-EA58E1CCF18F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51E0-443B-A2ED-EA58E1CCF18F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51E0-443B-A2ED-EA58E1CCF18F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51E0-443B-A2ED-EA58E1CCF18F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51E0-443B-A2ED-EA58E1CCF18F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51E0-443B-A2ED-EA58E1CCF18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'Cu7'!$C$521:$C$528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'Cu7'!$D$521:$D$528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51E0-443B-A2ED-EA58E1CCF18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70217957401515"/>
          <c:y val="0.37231087060147"/>
          <c:w val="0.21515515339230201"/>
          <c:h val="0.324957572295129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'Cu7'!$D$591</c:f>
          <c:strCache>
            <c:ptCount val="1"/>
            <c:pt idx="0">
              <c:v>Calendari de necessitats de mà d'obra: Carbassa   0 hores</c:v>
            </c:pt>
          </c:strCache>
        </c:strRef>
      </c:tx>
      <c:layout>
        <c:manualLayout>
          <c:xMode val="edge"/>
          <c:yMode val="edge"/>
          <c:x val="0.15193066491688501"/>
          <c:y val="3.24074074074073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7.5364303773847799E-2"/>
          <c:y val="9.33927361978861E-2"/>
          <c:w val="0.89806784800847805"/>
          <c:h val="0.80358044182253296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'Cu7'!$E$594:$P$594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'Cu7'!$E$631:$P$631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A44-45FC-95F7-E6E772B3AD1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95609296"/>
        <c:axId val="195610080"/>
        <c:axId val="0"/>
      </c:bar3DChart>
      <c:catAx>
        <c:axId val="1956092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5610080"/>
        <c:crosses val="autoZero"/>
        <c:auto val="1"/>
        <c:lblAlgn val="ctr"/>
        <c:lblOffset val="100"/>
        <c:noMultiLvlLbl val="0"/>
      </c:catAx>
      <c:valAx>
        <c:axId val="1956100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\ &quot;h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5609296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'Cu7'!$D$545</c:f>
          <c:strCache>
            <c:ptCount val="1"/>
            <c:pt idx="0">
              <c:v>Calendari de necessitats de tractor incloent tractorista (h): Carbassa  0</c:v>
            </c:pt>
          </c:strCache>
        </c:strRef>
      </c:tx>
      <c:layout>
        <c:manualLayout>
          <c:xMode val="edge"/>
          <c:yMode val="edge"/>
          <c:x val="0.12306469331238"/>
          <c:y val="3.399842946887490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0926147938577"/>
          <c:y val="0.120365862364363"/>
          <c:w val="0.87523206888794303"/>
          <c:h val="0.73239702312963995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'Cu7'!$E$548:$P$548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'Cu7'!$E$585:$P$585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AF4-4B28-B38C-A718E5AD9BB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95607336"/>
        <c:axId val="195611648"/>
        <c:axId val="0"/>
      </c:bar3DChart>
      <c:catAx>
        <c:axId val="1956073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5611648"/>
        <c:crosses val="autoZero"/>
        <c:auto val="1"/>
        <c:lblAlgn val="ctr"/>
        <c:lblOffset val="100"/>
        <c:noMultiLvlLbl val="0"/>
      </c:catAx>
      <c:valAx>
        <c:axId val="1956116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h&quot;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5607336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'Cu7'!$D$531</c:f>
          <c:strCache>
            <c:ptCount val="1"/>
            <c:pt idx="0">
              <c:v>Balanç mensual de costos i ingressos: Carbassa  0,00  €</c:v>
            </c:pt>
          </c:strCache>
        </c:strRef>
      </c:tx>
      <c:layout>
        <c:manualLayout>
          <c:xMode val="edge"/>
          <c:yMode val="edge"/>
          <c:x val="0.17015538390402499"/>
          <c:y val="2.9354486369682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34382761597685"/>
          <c:y val="0.11273950599657299"/>
          <c:w val="0.82438646455507103"/>
          <c:h val="0.76042243717875502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numFmt formatCode="#,##0.00\ &quot;€&quot;;[Red]#,##0.00\ &quot;€&quot;" sourceLinked="0"/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'Cu7'!$E$520:$P$520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'Cu7'!$E$533:$P$533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65-497B-BAD8-9EFA4236C67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95612824"/>
        <c:axId val="195608120"/>
        <c:axId val="0"/>
      </c:bar3DChart>
      <c:catAx>
        <c:axId val="19561282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5608120"/>
        <c:crosses val="autoZero"/>
        <c:auto val="1"/>
        <c:lblAlgn val="ctr"/>
        <c:lblOffset val="100"/>
        <c:noMultiLvlLbl val="0"/>
      </c:catAx>
      <c:valAx>
        <c:axId val="19560812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€&quot;;[Red]#,##0.00\ &quot;€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195612824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tx>
        <c:strRef>
          <c:f>'Cu7'!$C$534</c:f>
          <c:strCache>
            <c:ptCount val="1"/>
            <c:pt idx="0">
              <c:v>#DIV/0!</c:v>
            </c:pt>
          </c:strCache>
        </c:strRef>
      </c:tx>
      <c:layout>
        <c:manualLayout>
          <c:xMode val="edge"/>
          <c:yMode val="edge"/>
          <c:x val="0.13221797978564501"/>
          <c:y val="3.48115687992988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7489748366914"/>
          <c:y val="0.27988870453095099"/>
          <c:w val="0.65870450569786199"/>
          <c:h val="0.57501416719846798"/>
        </c:manualLayout>
      </c:layout>
      <c:pie3DChart>
        <c:varyColors val="1"/>
        <c:ser>
          <c:idx val="0"/>
          <c:order val="0"/>
          <c:tx>
            <c:strRef>
              <c:f>'Cu7'!$C$534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0350-4234-8A44-9FE9EFB26CE9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0350-4234-8A44-9FE9EFB26CE9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0350-4234-8A44-9FE9EFB26CE9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0350-4234-8A44-9FE9EFB26CE9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0350-4234-8A44-9FE9EFB26CE9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0350-4234-8A44-9FE9EFB26CE9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0350-4234-8A44-9FE9EFB26CE9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0350-4234-8A44-9FE9EFB26CE9}"/>
              </c:ext>
            </c:extLst>
          </c:dPt>
          <c:dLbls>
            <c:dLbl>
              <c:idx val="0"/>
              <c:layout>
                <c:manualLayout>
                  <c:x val="-7.05300536754212E-2"/>
                  <c:y val="-6.09766432673898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0350-4234-8A44-9FE9EFB26CE9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'Cu7'!$C$521:$C$528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'Cu7'!$D$536:$D$543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0350-4234-8A44-9FE9EFB26CE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3089475078179899"/>
          <c:y val="3.4811526253481703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26773926857668"/>
          <c:y val="0.227817189779636"/>
          <c:w val="0.668272487382364"/>
          <c:h val="0.62867945161272798"/>
        </c:manualLayout>
      </c:layout>
      <c:pie3DChart>
        <c:varyColors val="1"/>
        <c:ser>
          <c:idx val="0"/>
          <c:order val="0"/>
          <c:tx>
            <c:strRef>
              <c:f>'Cu7'!$D$930</c:f>
              <c:strCache>
                <c:ptCount val="1"/>
                <c:pt idx="0">
                  <c:v>Carbassa. Distribució de costos entre els requeriments.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CF98-4E43-835C-3BE23EB8CB0A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CF98-4E43-835C-3BE23EB8CB0A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CF98-4E43-835C-3BE23EB8CB0A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CF98-4E43-835C-3BE23EB8CB0A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CF98-4E43-835C-3BE23EB8CB0A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CF98-4E43-835C-3BE23EB8CB0A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CF98-4E43-835C-3BE23EB8CB0A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CF98-4E43-835C-3BE23EB8CB0A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CF98-4E43-835C-3BE23EB8CB0A}"/>
              </c:ext>
            </c:extLst>
          </c:dPt>
          <c:dLbls>
            <c:dLbl>
              <c:idx val="4"/>
              <c:layout>
                <c:manualLayout>
                  <c:x val="-0.13523157407407399"/>
                  <c:y val="2.587036557956190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CF98-4E43-835C-3BE23EB8CB0A}"/>
                </c:ext>
              </c:extLst>
            </c:dLbl>
            <c:dLbl>
              <c:idx val="5"/>
              <c:layout>
                <c:manualLayout>
                  <c:x val="-0.16580555555555601"/>
                  <c:y val="0.108185165150895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CF98-4E43-835C-3BE23EB8CB0A}"/>
                </c:ext>
              </c:extLst>
            </c:dLbl>
            <c:dLbl>
              <c:idx val="6"/>
              <c:layout>
                <c:manualLayout>
                  <c:x val="-0.15053722222222199"/>
                  <c:y val="-6.5876839652437097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CF98-4E43-835C-3BE23EB8CB0A}"/>
                </c:ext>
              </c:extLst>
            </c:dLbl>
            <c:dLbl>
              <c:idx val="7"/>
              <c:layout>
                <c:manualLayout>
                  <c:x val="8.5154351851851801E-2"/>
                  <c:y val="0.107553498601204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CF98-4E43-835C-3BE23EB8CB0A}"/>
                </c:ext>
              </c:extLst>
            </c:dLbl>
            <c:dLbl>
              <c:idx val="8"/>
              <c:layout>
                <c:manualLayout>
                  <c:x val="8.8920809821484995E-2"/>
                  <c:y val="-3.8167043611730303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CF98-4E43-835C-3BE23EB8CB0A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'Cu7'!$F$932:$P$932</c15:sqref>
                  </c15:fullRef>
                </c:ext>
              </c:extLst>
              <c:f>('Cu7'!$F$932:$L$932,'Cu7'!$O$932:$P$932)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'Cu7'!$F$933:$P$933</c15:sqref>
                  </c15:fullRef>
                </c:ext>
              </c:extLst>
              <c:f>('Cu7'!$F$933:$L$933,'Cu7'!$O$933:$P$933)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'Cu7'!$M$933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58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58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  <c15:categoryFilterException>
                  <c15:sqref>'Cu7'!$N$933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44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44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2-CF98-4E43-835C-3BE23EB8CB0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67585949080941"/>
          <c:y val="0.360332531986094"/>
          <c:w val="0.10584620270138501"/>
          <c:h val="0.35031433557330899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60005742639106"/>
          <c:y val="3.4811509467566497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8.3102194630183104E-2"/>
          <c:y val="0.18439857072688401"/>
          <c:w val="0.74904383386576101"/>
          <c:h val="0.70653833807170097"/>
        </c:manualLayout>
      </c:layout>
      <c:pie3DChart>
        <c:varyColors val="1"/>
        <c:ser>
          <c:idx val="0"/>
          <c:order val="0"/>
          <c:tx>
            <c:strRef>
              <c:f>'Cu7'!$D$934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BD6D-44D4-9B3E-4E9DD6961440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BD6D-44D4-9B3E-4E9DD6961440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BD6D-44D4-9B3E-4E9DD6961440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BD6D-44D4-9B3E-4E9DD6961440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BD6D-44D4-9B3E-4E9DD6961440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BD6D-44D4-9B3E-4E9DD6961440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BD6D-44D4-9B3E-4E9DD6961440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BD6D-44D4-9B3E-4E9DD6961440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BD6D-44D4-9B3E-4E9DD6961440}"/>
              </c:ext>
            </c:extLst>
          </c:dPt>
          <c:dLbls>
            <c:dLbl>
              <c:idx val="4"/>
              <c:layout>
                <c:manualLayout>
                  <c:x val="-5.7301074045040597E-2"/>
                  <c:y val="-3.751452103384680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BD6D-44D4-9B3E-4E9DD6961440}"/>
                </c:ext>
              </c:extLst>
            </c:dLbl>
            <c:dLbl>
              <c:idx val="5"/>
              <c:layout>
                <c:manualLayout>
                  <c:x val="-9.0124357874852304E-2"/>
                  <c:y val="2.244298449745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BD6D-44D4-9B3E-4E9DD6961440}"/>
                </c:ext>
              </c:extLst>
            </c:dLbl>
            <c:dLbl>
              <c:idx val="6"/>
              <c:layout>
                <c:manualLayout>
                  <c:x val="-3.9187289411273502E-2"/>
                  <c:y val="-8.4901650186048894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BD6D-44D4-9B3E-4E9DD6961440}"/>
                </c:ext>
              </c:extLst>
            </c:dLbl>
            <c:dLbl>
              <c:idx val="7"/>
              <c:layout>
                <c:manualLayout>
                  <c:x val="0.10697101851851901"/>
                  <c:y val="9.4920370370370405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BD6D-44D4-9B3E-4E9DD6961440}"/>
                </c:ext>
              </c:extLst>
            </c:dLbl>
            <c:dLbl>
              <c:idx val="8"/>
              <c:layout>
                <c:manualLayout>
                  <c:x val="4.4122738970336098E-2"/>
                  <c:y val="-1.86542107523616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BD6D-44D4-9B3E-4E9DD6961440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'Cu7'!$F$932:$P$932</c15:sqref>
                  </c15:fullRef>
                </c:ext>
              </c:extLst>
              <c:f>('Cu7'!$F$932:$L$932,'Cu7'!$O$932:$P$932)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'Cu7'!$F$934:$P$934</c15:sqref>
                  </c15:fullRef>
                </c:ext>
              </c:extLst>
              <c:f>('Cu7'!$F$934:$L$934,'Cu7'!$O$934:$P$934)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'Cu7'!$N$934</c15:sqref>
                  <c15:dLbl>
                    <c:idx val="6"/>
                    <c:layout>
                      <c:manualLayout>
                        <c:x val="6.93351317720068E-2"/>
                        <c:y val="5.032072807407198E-2"/>
                      </c:manualLayout>
                    </c:layout>
                    <c:showLegendKey val="0"/>
                    <c:showVal val="1"/>
                    <c:showCatName val="1"/>
                    <c:showSerName val="0"/>
                    <c:showPercent val="0"/>
                    <c:showBubbleSize val="0"/>
                    <c:extLst xmlns:c16="http://schemas.microsoft.com/office/drawing/2014/chart">
                      <c:ext uri="{CE6537A1-D6FC-4f65-9D91-7224C49458BB}"/>
                      <c:ext xmlns:c16="http://schemas.microsoft.com/office/drawing/2014/chart" uri="{C3380CC4-5D6E-409C-BE32-E72D297353CC}">
                        <c16:uniqueId val="{00000012-F00C-4E72-A20B-3B64E6B90C6E}"/>
                      </c:ext>
                    </c:extLst>
                  </c15:dLbl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2-BD6D-44D4-9B3E-4E9DD696144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7277276295236195"/>
          <c:y val="0.35817996488850501"/>
          <c:w val="0.10595176183864501"/>
          <c:h val="0.35031445432268299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21816060994726"/>
          <c:y val="3.59408362894906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4.31319316918439E-2"/>
          <c:y val="0.22113731521952901"/>
          <c:w val="0.74867087168021096"/>
          <c:h val="0.64848606302098299"/>
        </c:manualLayout>
      </c:layout>
      <c:pie3DChart>
        <c:varyColors val="1"/>
        <c:ser>
          <c:idx val="0"/>
          <c:order val="0"/>
          <c:tx>
            <c:strRef>
              <c:f>global!$C$519</c:f>
              <c:strCache>
                <c:ptCount val="1"/>
                <c:pt idx="0">
                  <c:v>Global. Distribució de costos entre els grups d'operacions.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19EB-4749-94E0-991729F6292E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19EB-4749-94E0-991729F6292E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19EB-4749-94E0-991729F6292E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19EB-4749-94E0-991729F6292E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19EB-4749-94E0-991729F6292E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19EB-4749-94E0-991729F6292E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19EB-4749-94E0-991729F6292E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19EB-4749-94E0-991729F6292E}"/>
              </c:ext>
            </c:extLst>
          </c:dPt>
          <c:dLbls>
            <c:dLbl>
              <c:idx val="0"/>
              <c:layout>
                <c:manualLayout>
                  <c:x val="-0.21394035066766601"/>
                  <c:y val="-1.66975430051915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layout>
                    <c:manualLayout>
                      <c:w val="0.21888726621735943"/>
                      <c:h val="7.2555563259409345E-2"/>
                    </c:manualLayout>
                  </c15:layout>
                </c:ext>
                <c:ext xmlns:c16="http://schemas.microsoft.com/office/drawing/2014/chart" uri="{C3380CC4-5D6E-409C-BE32-E72D297353CC}">
                  <c16:uniqueId val="{00000001-19EB-4749-94E0-991729F6292E}"/>
                </c:ext>
              </c:extLst>
            </c:dLbl>
            <c:dLbl>
              <c:idx val="1"/>
              <c:layout>
                <c:manualLayout>
                  <c:x val="2.92451388888889E-2"/>
                  <c:y val="-7.1299127950582497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19EB-4749-94E0-991729F6292E}"/>
                </c:ext>
              </c:extLst>
            </c:dLbl>
            <c:dLbl>
              <c:idx val="3"/>
              <c:layout>
                <c:manualLayout>
                  <c:x val="7.2441527777777806E-2"/>
                  <c:y val="-3.2554503812549603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19EB-4749-94E0-991729F6292E}"/>
                </c:ext>
              </c:extLst>
            </c:dLbl>
            <c:dLbl>
              <c:idx val="4"/>
              <c:layout>
                <c:manualLayout>
                  <c:x val="2.5781481481481499E-2"/>
                  <c:y val="-2.91378137701218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19EB-4749-94E0-991729F6292E}"/>
                </c:ext>
              </c:extLst>
            </c:dLbl>
            <c:dLbl>
              <c:idx val="6"/>
              <c:layout>
                <c:manualLayout>
                  <c:x val="-6.6035273971511597E-3"/>
                  <c:y val="-0.2969402886869850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19EB-4749-94E0-991729F6292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global!$C$521:$C$528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global!$D$521:$D$528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19EB-4749-94E0-991729F6292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8096236629704496"/>
          <c:y val="0.43745357052398598"/>
          <c:w val="0.211205779702692"/>
          <c:h val="0.32495751481851998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global!$D$591</c:f>
          <c:strCache>
            <c:ptCount val="1"/>
            <c:pt idx="0">
              <c:v>Calendari de necessitats de mà d'obra: Global   0 hores</c:v>
            </c:pt>
          </c:strCache>
        </c:strRef>
      </c:tx>
      <c:layout>
        <c:manualLayout>
          <c:xMode val="edge"/>
          <c:yMode val="edge"/>
          <c:x val="0.15193066491688501"/>
          <c:y val="3.24074074074073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7.8103016914840104E-2"/>
          <c:y val="9.1606324594873695E-2"/>
          <c:w val="0.89581633556223605"/>
          <c:h val="0.81577666658026904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global!$E$594:$P$594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global!$E$631:$P$631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0EC-4CCC-81B4-7C6DC1A53C4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02890280"/>
        <c:axId val="202887536"/>
        <c:axId val="0"/>
      </c:bar3DChart>
      <c:catAx>
        <c:axId val="2028902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202887536"/>
        <c:crosses val="autoZero"/>
        <c:auto val="1"/>
        <c:lblAlgn val="ctr"/>
        <c:lblOffset val="100"/>
        <c:noMultiLvlLbl val="0"/>
      </c:catAx>
      <c:valAx>
        <c:axId val="2028875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\ &quot;h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202890280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global!$D$545</c:f>
          <c:strCache>
            <c:ptCount val="1"/>
            <c:pt idx="0">
              <c:v>Calendari de necessitats de tractor incloent tractorista (h): Global  0</c:v>
            </c:pt>
          </c:strCache>
        </c:strRef>
      </c:tx>
      <c:layout>
        <c:manualLayout>
          <c:xMode val="edge"/>
          <c:yMode val="edge"/>
          <c:x val="0.13456840584096599"/>
          <c:y val="2.93986716287682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9.9171179935689704E-2"/>
          <c:y val="0.11104791751989899"/>
          <c:w val="0.88625884145829603"/>
          <c:h val="0.75109368044302804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global!$E$548:$P$548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global!$E$585:$P$585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2BB-4FEF-99CB-E11DA079A53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02890672"/>
        <c:axId val="202884792"/>
        <c:axId val="0"/>
      </c:bar3DChart>
      <c:catAx>
        <c:axId val="2028906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202884792"/>
        <c:crosses val="autoZero"/>
        <c:auto val="1"/>
        <c:lblAlgn val="ctr"/>
        <c:lblOffset val="100"/>
        <c:noMultiLvlLbl val="0"/>
      </c:catAx>
      <c:valAx>
        <c:axId val="2028847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h&quot;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202890672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global!$D$531</c:f>
          <c:strCache>
            <c:ptCount val="1"/>
            <c:pt idx="0">
              <c:v>Balanç mensual de costos i ingressos: Global  0,00  €</c:v>
            </c:pt>
          </c:strCache>
        </c:strRef>
      </c:tx>
      <c:layout>
        <c:manualLayout>
          <c:xMode val="edge"/>
          <c:yMode val="edge"/>
          <c:x val="0.17015538390402499"/>
          <c:y val="2.9354486369682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2799479543817299"/>
          <c:y val="0.109936759980066"/>
          <c:w val="0.83408354513680005"/>
          <c:h val="0.76793112336959302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dLbl>
              <c:idx val="4"/>
              <c:layout>
                <c:manualLayout>
                  <c:x val="-4.8517836325505599E-17"/>
                  <c:y val="-1.0912340396281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ECBE-4CA3-8160-FEE24D66CCFB}"/>
                </c:ext>
              </c:extLst>
            </c:dLbl>
            <c:dLbl>
              <c:idx val="5"/>
              <c:layout>
                <c:manualLayout>
                  <c:x val="0"/>
                  <c:y val="-1.5277276554793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ECBE-4CA3-8160-FEE24D66CCFB}"/>
                </c:ext>
              </c:extLst>
            </c:dLbl>
            <c:dLbl>
              <c:idx val="8"/>
              <c:layout>
                <c:manualLayout>
                  <c:x val="-1.32322900384621E-3"/>
                  <c:y val="-3.273702118884359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ECBE-4CA3-8160-FEE24D66CCFB}"/>
                </c:ext>
              </c:extLst>
            </c:dLbl>
            <c:numFmt formatCode="#,##0.00\ &quot;€&quot;;[Red]#,##0.00\ &quot;€&quot;" sourceLinked="0"/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global!$E$520:$P$520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global!$E$533:$P$533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5E4-49A8-8812-76DDE6F30CD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02891064"/>
        <c:axId val="202891456"/>
        <c:axId val="0"/>
      </c:bar3DChart>
      <c:catAx>
        <c:axId val="2028910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202891456"/>
        <c:crosses val="autoZero"/>
        <c:auto val="1"/>
        <c:lblAlgn val="ctr"/>
        <c:lblOffset val="100"/>
        <c:noMultiLvlLbl val="0"/>
      </c:catAx>
      <c:valAx>
        <c:axId val="2028914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€&quot;;[Red]#,##0.00\ &quot;€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202891064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60005742639106"/>
          <c:y val="3.4811509467566497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n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5444814814815"/>
          <c:y val="0.181927592592593"/>
          <c:w val="0.79657046296296297"/>
          <c:h val="0.75010648148148096"/>
        </c:manualLayout>
      </c:layout>
      <c:pie3DChart>
        <c:varyColors val="1"/>
        <c:ser>
          <c:idx val="0"/>
          <c:order val="0"/>
          <c:tx>
            <c:strRef>
              <c:f>global!$D$930</c:f>
              <c:strCache>
                <c:ptCount val="1"/>
                <c:pt idx="0">
                  <c:v>Global. Distribució de costos entre els requeriments.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1000"/>
                      <a:lumMod val="60000"/>
                      <a:lumOff val="40000"/>
                    </a:schemeClr>
                  </a:gs>
                  <a:gs pos="0">
                    <a:schemeClr val="accent2">
                      <a:shade val="4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D121-4E02-A229-9010F945E5A1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3000"/>
                      <a:lumMod val="60000"/>
                      <a:lumOff val="40000"/>
                    </a:schemeClr>
                  </a:gs>
                  <a:gs pos="0">
                    <a:schemeClr val="accent2">
                      <a:shade val="5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D121-4E02-A229-9010F945E5A1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65000"/>
                      <a:lumMod val="60000"/>
                      <a:lumOff val="40000"/>
                    </a:schemeClr>
                  </a:gs>
                  <a:gs pos="0">
                    <a:schemeClr val="accent2">
                      <a:shade val="6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D121-4E02-A229-9010F945E5A1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D121-4E02-A229-9010F945E5A1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shade val="88000"/>
                      <a:lumMod val="60000"/>
                      <a:lumOff val="40000"/>
                    </a:schemeClr>
                  </a:gs>
                  <a:gs pos="0">
                    <a:schemeClr val="accent2">
                      <a:shade val="8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D121-4E02-A229-9010F945E5A1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D121-4E02-A229-9010F945E5A1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89000"/>
                      <a:lumMod val="60000"/>
                      <a:lumOff val="40000"/>
                    </a:schemeClr>
                  </a:gs>
                  <a:gs pos="0">
                    <a:schemeClr val="accent2">
                      <a:tint val="89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D121-4E02-A229-9010F945E5A1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D121-4E02-A229-9010F945E5A1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65000"/>
                      <a:lumMod val="60000"/>
                      <a:lumOff val="40000"/>
                    </a:schemeClr>
                  </a:gs>
                  <a:gs pos="0">
                    <a:schemeClr val="accent2">
                      <a:tint val="6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F238-4C3B-9A1B-AB0477043002}"/>
              </c:ext>
            </c:extLst>
          </c:dPt>
          <c:dPt>
            <c:idx val="9"/>
            <c:bubble3D val="0"/>
            <c:spPr>
              <a:gradFill>
                <a:gsLst>
                  <a:gs pos="100000">
                    <a:schemeClr val="accent2">
                      <a:tint val="54000"/>
                      <a:lumMod val="60000"/>
                      <a:lumOff val="40000"/>
                    </a:schemeClr>
                  </a:gs>
                  <a:gs pos="0">
                    <a:schemeClr val="accent2">
                      <a:tint val="5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3-F238-4C3B-9A1B-AB0477043002}"/>
              </c:ext>
            </c:extLst>
          </c:dPt>
          <c:dPt>
            <c:idx val="10"/>
            <c:bubble3D val="0"/>
            <c:spPr>
              <a:gradFill>
                <a:gsLst>
                  <a:gs pos="100000">
                    <a:schemeClr val="accent2">
                      <a:tint val="42000"/>
                      <a:lumMod val="60000"/>
                      <a:lumOff val="40000"/>
                    </a:schemeClr>
                  </a:gs>
                  <a:gs pos="0">
                    <a:schemeClr val="accent2">
                      <a:tint val="4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D121-4E02-A229-9010F945E5A1}"/>
              </c:ext>
            </c:extLst>
          </c:dPt>
          <c:dLbls>
            <c:dLbl>
              <c:idx val="2"/>
              <c:layout>
                <c:manualLayout>
                  <c:x val="-1.9096574074074099E-2"/>
                  <c:y val="5.0287037037037002E-3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D121-4E02-A229-9010F945E5A1}"/>
                </c:ext>
              </c:extLst>
            </c:dLbl>
            <c:dLbl>
              <c:idx val="4"/>
              <c:layout>
                <c:manualLayout>
                  <c:x val="-0.17511703703703699"/>
                  <c:y val="7.60816666666667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D121-4E02-A229-9010F945E5A1}"/>
                </c:ext>
              </c:extLst>
            </c:dLbl>
            <c:dLbl>
              <c:idx val="6"/>
              <c:layout>
                <c:manualLayout>
                  <c:x val="-0.200658425925926"/>
                  <c:y val="-6.8705000000000002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D121-4E02-A229-9010F945E5A1}"/>
                </c:ext>
              </c:extLst>
            </c:dLbl>
            <c:dLbl>
              <c:idx val="10"/>
              <c:layout>
                <c:manualLayout>
                  <c:x val="4.7311107431656299E-2"/>
                  <c:y val="-1.967211082338030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D121-4E02-A229-9010F945E5A1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global!$F$932:$P$932</c:f>
              <c:strCache>
                <c:ptCount val="11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Plàstic </c:v>
                </c:pt>
                <c:pt idx="8">
                  <c:v>Canyes</c:v>
                </c:pt>
                <c:pt idx="9">
                  <c:v>Renda terra</c:v>
                </c:pt>
                <c:pt idx="10">
                  <c:v>Caixes</c:v>
                </c:pt>
              </c:strCache>
            </c:strRef>
          </c:cat>
          <c:val>
            <c:numRef>
              <c:f>global!$F$933:$P$933</c:f>
              <c:numCache>
                <c:formatCode>#,##0.00\ "€"</c:formatCode>
                <c:ptCount val="11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D121-4E02-A229-9010F945E5A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withinLinear" id="15">
  <a:schemeClr val="accent2"/>
</cs:colorStyle>
</file>

<file path=xl/charts/style1.xml><?xml version="1.0" encoding="utf-8"?>
<cs:chartStyle xmlns:cs="http://schemas.microsoft.com/office/drawing/2012/chartStyle" xmlns:a="http://schemas.openxmlformats.org/drawingml/2006/main" id="267">
  <cs:axisTitle>
    <cs:lnRef idx="0"/>
    <cs:fillRef idx="0"/>
    <cs:effectRef idx="0"/>
    <cs:fontRef idx="minor">
      <a:schemeClr val="dk1">
        <a:lumMod val="65000"/>
        <a:lumOff val="3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65000"/>
        <a:lumOff val="35000"/>
      </a:schemeClr>
    </cs:fontRef>
    <cs:defRPr sz="900" kern="1200" cap="none" spc="0" normalizeH="0" baseline="0"/>
  </cs:categoryAxis>
  <cs:chartArea>
    <cs:lnRef idx="0"/>
    <cs:fillRef idx="0"/>
    <cs:effectRef idx="0"/>
    <cs:fontRef idx="minor">
      <a:schemeClr val="dk1"/>
    </cs:fontRef>
    <cs:spPr>
      <a:pattFill prst="dkDnDiag">
        <a:fgClr>
          <a:schemeClr val="lt1"/>
        </a:fgClr>
        <a:bgClr>
          <a:schemeClr val="dk1">
            <a:lumMod val="10000"/>
            <a:lumOff val="90000"/>
          </a:schemeClr>
        </a:bgClr>
      </a:pattFill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>
          <a:alpha val="75000"/>
        </a:schemeClr>
      </a:solidFill>
      <a:ln w="9525"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gradFill>
        <a:gsLst>
          <a:gs pos="100000">
            <a:schemeClr val="phClr">
              <a:lumMod val="60000"/>
              <a:lumOff val="40000"/>
            </a:schemeClr>
          </a:gs>
          <a:gs pos="0">
            <a:schemeClr val="phClr"/>
          </a:gs>
        </a:gsLst>
        <a:lin ang="5400000" scaled="0"/>
      </a:gra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gradFill>
        <a:gsLst>
          <a:gs pos="100000">
            <a:schemeClr val="phClr">
              <a:lumMod val="60000"/>
              <a:lumOff val="40000"/>
            </a:schemeClr>
          </a:gs>
          <a:gs pos="0">
            <a:schemeClr val="phClr"/>
          </a:gs>
        </a:gsLst>
        <a:lin ang="5400000" scaled="0"/>
      </a:gradFill>
      <a:ln w="508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22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solidFill>
        <a:schemeClr val="lt1"/>
      </a:solidFill>
      <a:ln w="1587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65000"/>
        <a:lumOff val="35000"/>
      </a:schemeClr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8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dk1">
            <a:lumMod val="50000"/>
            <a:lumOff val="50000"/>
          </a:schemeClr>
        </a:solidFill>
        <a:round/>
      </a:ln>
    </cs:spPr>
  </cs:downBar>
  <cs:dropLine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50000"/>
            <a:lumOff val="50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35000"/>
            <a:lumOff val="65000"/>
          </a:schemeClr>
        </a:solidFill>
        <a:round/>
      </a:ln>
    </cs:spPr>
  </cs:hiLoLine>
  <cs:leaderLine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>
          <a:alpha val="50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ajor">
      <a:schemeClr val="dk1">
        <a:lumMod val="50000"/>
        <a:lumOff val="50000"/>
      </a:schemeClr>
    </cs:fontRef>
    <cs:defRPr sz="1600" b="1" kern="1200" spc="0" normalizeH="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 cap="flat" cmpd="sng" algn="ctr">
        <a:solidFill>
          <a:schemeClr val="dk1">
            <a:lumMod val="50000"/>
            <a:lumOff val="50000"/>
          </a:schemeClr>
        </a:solidFill>
        <a:round/>
      </a:ln>
    </cs:spPr>
  </cs:upBar>
  <cs:valueAxis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5" Type="http://schemas.openxmlformats.org/officeDocument/2006/relationships/image" Target="../media/image5.png"/><Relationship Id="rId4" Type="http://schemas.openxmlformats.org/officeDocument/2006/relationships/image" Target="../media/image4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JPG"/><Relationship Id="rId2" Type="http://schemas.openxmlformats.org/officeDocument/2006/relationships/image" Target="../media/image9.jpg"/><Relationship Id="rId1" Type="http://schemas.openxmlformats.org/officeDocument/2006/relationships/image" Target="../media/image8.jp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G"/><Relationship Id="rId2" Type="http://schemas.openxmlformats.org/officeDocument/2006/relationships/image" Target="../media/image12.JPG"/><Relationship Id="rId1" Type="http://schemas.openxmlformats.org/officeDocument/2006/relationships/image" Target="../media/image11.jp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.xml"/><Relationship Id="rId7" Type="http://schemas.openxmlformats.org/officeDocument/2006/relationships/chart" Target="../charts/chart7.xml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chart" Target="../charts/chart6.xml"/><Relationship Id="rId5" Type="http://schemas.openxmlformats.org/officeDocument/2006/relationships/chart" Target="../charts/chart5.xml"/><Relationship Id="rId4" Type="http://schemas.openxmlformats.org/officeDocument/2006/relationships/chart" Target="../charts/chart4.xml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0.xml"/><Relationship Id="rId7" Type="http://schemas.openxmlformats.org/officeDocument/2006/relationships/chart" Target="../charts/chart14.xml"/><Relationship Id="rId2" Type="http://schemas.openxmlformats.org/officeDocument/2006/relationships/chart" Target="../charts/chart9.xml"/><Relationship Id="rId1" Type="http://schemas.openxmlformats.org/officeDocument/2006/relationships/chart" Target="../charts/chart8.xml"/><Relationship Id="rId6" Type="http://schemas.openxmlformats.org/officeDocument/2006/relationships/chart" Target="../charts/chart13.xml"/><Relationship Id="rId5" Type="http://schemas.openxmlformats.org/officeDocument/2006/relationships/chart" Target="../charts/chart12.xml"/><Relationship Id="rId4" Type="http://schemas.openxmlformats.org/officeDocument/2006/relationships/chart" Target="../charts/chart11.xml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7.xml"/><Relationship Id="rId7" Type="http://schemas.openxmlformats.org/officeDocument/2006/relationships/chart" Target="../charts/chart21.xml"/><Relationship Id="rId2" Type="http://schemas.openxmlformats.org/officeDocument/2006/relationships/chart" Target="../charts/chart16.xml"/><Relationship Id="rId1" Type="http://schemas.openxmlformats.org/officeDocument/2006/relationships/chart" Target="../charts/chart15.xml"/><Relationship Id="rId6" Type="http://schemas.openxmlformats.org/officeDocument/2006/relationships/chart" Target="../charts/chart20.xml"/><Relationship Id="rId5" Type="http://schemas.openxmlformats.org/officeDocument/2006/relationships/chart" Target="../charts/chart19.xml"/><Relationship Id="rId4" Type="http://schemas.openxmlformats.org/officeDocument/2006/relationships/chart" Target="../charts/chart18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chart" Target="../charts/chart24.xml"/><Relationship Id="rId7" Type="http://schemas.openxmlformats.org/officeDocument/2006/relationships/chart" Target="../charts/chart28.xml"/><Relationship Id="rId2" Type="http://schemas.openxmlformats.org/officeDocument/2006/relationships/chart" Target="../charts/chart23.xml"/><Relationship Id="rId1" Type="http://schemas.openxmlformats.org/officeDocument/2006/relationships/chart" Target="../charts/chart22.xml"/><Relationship Id="rId6" Type="http://schemas.openxmlformats.org/officeDocument/2006/relationships/chart" Target="../charts/chart27.xml"/><Relationship Id="rId5" Type="http://schemas.openxmlformats.org/officeDocument/2006/relationships/chart" Target="../charts/chart26.xml"/><Relationship Id="rId4" Type="http://schemas.openxmlformats.org/officeDocument/2006/relationships/chart" Target="../charts/chart25.xml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1.xml"/><Relationship Id="rId7" Type="http://schemas.openxmlformats.org/officeDocument/2006/relationships/chart" Target="../charts/chart35.xml"/><Relationship Id="rId2" Type="http://schemas.openxmlformats.org/officeDocument/2006/relationships/chart" Target="../charts/chart30.xml"/><Relationship Id="rId1" Type="http://schemas.openxmlformats.org/officeDocument/2006/relationships/chart" Target="../charts/chart29.xml"/><Relationship Id="rId6" Type="http://schemas.openxmlformats.org/officeDocument/2006/relationships/chart" Target="../charts/chart34.xml"/><Relationship Id="rId5" Type="http://schemas.openxmlformats.org/officeDocument/2006/relationships/chart" Target="../charts/chart33.xml"/><Relationship Id="rId4" Type="http://schemas.openxmlformats.org/officeDocument/2006/relationships/chart" Target="../charts/chart32.xml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8.xml"/><Relationship Id="rId7" Type="http://schemas.openxmlformats.org/officeDocument/2006/relationships/chart" Target="../charts/chart42.xml"/><Relationship Id="rId2" Type="http://schemas.openxmlformats.org/officeDocument/2006/relationships/chart" Target="../charts/chart37.xml"/><Relationship Id="rId1" Type="http://schemas.openxmlformats.org/officeDocument/2006/relationships/chart" Target="../charts/chart36.xml"/><Relationship Id="rId6" Type="http://schemas.openxmlformats.org/officeDocument/2006/relationships/chart" Target="../charts/chart41.xml"/><Relationship Id="rId5" Type="http://schemas.openxmlformats.org/officeDocument/2006/relationships/chart" Target="../charts/chart40.xml"/><Relationship Id="rId4" Type="http://schemas.openxmlformats.org/officeDocument/2006/relationships/chart" Target="../charts/chart39.xml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chart" Target="../charts/chart45.xml"/><Relationship Id="rId7" Type="http://schemas.openxmlformats.org/officeDocument/2006/relationships/chart" Target="../charts/chart49.xml"/><Relationship Id="rId2" Type="http://schemas.openxmlformats.org/officeDocument/2006/relationships/chart" Target="../charts/chart44.xml"/><Relationship Id="rId1" Type="http://schemas.openxmlformats.org/officeDocument/2006/relationships/chart" Target="../charts/chart43.xml"/><Relationship Id="rId6" Type="http://schemas.openxmlformats.org/officeDocument/2006/relationships/chart" Target="../charts/chart48.xml"/><Relationship Id="rId5" Type="http://schemas.openxmlformats.org/officeDocument/2006/relationships/chart" Target="../charts/chart47.xml"/><Relationship Id="rId4" Type="http://schemas.openxmlformats.org/officeDocument/2006/relationships/chart" Target="../charts/chart46.xml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chart" Target="../charts/chart52.xml"/><Relationship Id="rId2" Type="http://schemas.openxmlformats.org/officeDocument/2006/relationships/chart" Target="../charts/chart51.xml"/><Relationship Id="rId1" Type="http://schemas.openxmlformats.org/officeDocument/2006/relationships/chart" Target="../charts/chart50.xml"/><Relationship Id="rId5" Type="http://schemas.openxmlformats.org/officeDocument/2006/relationships/chart" Target="../charts/chart54.xml"/><Relationship Id="rId4" Type="http://schemas.openxmlformats.org/officeDocument/2006/relationships/chart" Target="../charts/chart53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37</xdr:col>
      <xdr:colOff>133614</xdr:colOff>
      <xdr:row>0</xdr:row>
      <xdr:rowOff>1803400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0523200" cy="1803400"/>
        </a:xfrm>
        <a:prstGeom prst="rect">
          <a:avLst/>
        </a:prstGeom>
      </xdr:spPr>
    </xdr:pic>
    <xdr:clientData/>
  </xdr:twoCellAnchor>
  <xdr:twoCellAnchor editAs="oneCell">
    <xdr:from>
      <xdr:col>19</xdr:col>
      <xdr:colOff>389467</xdr:colOff>
      <xdr:row>7</xdr:row>
      <xdr:rowOff>462889</xdr:rowOff>
    </xdr:from>
    <xdr:to>
      <xdr:col>36</xdr:col>
      <xdr:colOff>727723</xdr:colOff>
      <xdr:row>17</xdr:row>
      <xdr:rowOff>53392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15092" y="4892014"/>
          <a:ext cx="5291256" cy="3527503"/>
        </a:xfrm>
        <a:prstGeom prst="rect">
          <a:avLst/>
        </a:prstGeom>
        <a:solidFill>
          <a:srgbClr val="FFFFFF">
            <a:shade val="85000"/>
          </a:srgbClr>
        </a:solidFill>
        <a:ln w="190500" cap="sq">
          <a:solidFill>
            <a:srgbClr val="FFFFFF"/>
          </a:solidFill>
          <a:miter lim="800000"/>
        </a:ln>
        <a:effectLst>
          <a:outerShdw blurRad="65000" dist="50800" dir="12900000" kx="195000" ky="145000" algn="tl" rotWithShape="0">
            <a:srgbClr val="000000">
              <a:alpha val="30000"/>
            </a:srgbClr>
          </a:outerShdw>
        </a:effectLst>
        <a:scene3d>
          <a:camera prst="orthographicFront">
            <a:rot lat="0" lon="0" rev="360000"/>
          </a:camera>
          <a:lightRig rig="twoPt" dir="t">
            <a:rot lat="0" lon="0" rev="7200000"/>
          </a:lightRig>
        </a:scene3d>
        <a:sp3d contourW="12700">
          <a:bevelT w="25400" h="19050"/>
          <a:contourClr>
            <a:srgbClr val="969696"/>
          </a:contourClr>
        </a:sp3d>
      </xdr:spPr>
    </xdr:pic>
    <xdr:clientData/>
  </xdr:twoCellAnchor>
  <xdr:twoCellAnchor editAs="oneCell">
    <xdr:from>
      <xdr:col>14</xdr:col>
      <xdr:colOff>999067</xdr:colOff>
      <xdr:row>29</xdr:row>
      <xdr:rowOff>153148</xdr:rowOff>
    </xdr:from>
    <xdr:to>
      <xdr:col>21</xdr:col>
      <xdr:colOff>545718</xdr:colOff>
      <xdr:row>52</xdr:row>
      <xdr:rowOff>83468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49442" y="11884773"/>
          <a:ext cx="6372901" cy="3581570"/>
        </a:xfrm>
        <a:prstGeom prst="rect">
          <a:avLst/>
        </a:prstGeom>
        <a:ln w="127000" cap="rnd">
          <a:solidFill>
            <a:srgbClr val="FFFFFF"/>
          </a:solidFill>
        </a:ln>
        <a:effectLst>
          <a:outerShdw blurRad="76200" dist="95250" dir="10500000" sx="97000" sy="23000" kx="900000" algn="br" rotWithShape="0">
            <a:srgbClr val="000000">
              <a:alpha val="20000"/>
            </a:srgbClr>
          </a:outerShdw>
        </a:effectLst>
        <a:scene3d>
          <a:camera prst="orthographicFront"/>
          <a:lightRig rig="twoPt" dir="t">
            <a:rot lat="0" lon="0" rev="7800000"/>
          </a:lightRig>
        </a:scene3d>
        <a:sp3d contourW="6350">
          <a:bevelT w="50800" h="16510"/>
          <a:contourClr>
            <a:srgbClr val="C0C0C0"/>
          </a:contourClr>
        </a:sp3d>
      </xdr:spPr>
    </xdr:pic>
    <xdr:clientData/>
  </xdr:twoCellAnchor>
  <xdr:twoCellAnchor editAs="oneCell">
    <xdr:from>
      <xdr:col>3</xdr:col>
      <xdr:colOff>203200</xdr:colOff>
      <xdr:row>29</xdr:row>
      <xdr:rowOff>67734</xdr:rowOff>
    </xdr:from>
    <xdr:to>
      <xdr:col>12</xdr:col>
      <xdr:colOff>365405</xdr:colOff>
      <xdr:row>53</xdr:row>
      <xdr:rowOff>10134</xdr:rowOff>
    </xdr:to>
    <xdr:pic>
      <xdr:nvPicPr>
        <xdr:cNvPr id="7" name="Imagen 6" descr="PRODUCTE_C - copia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69" y="11152453"/>
          <a:ext cx="4710392" cy="3942900"/>
        </a:xfrm>
        <a:prstGeom prst="rect">
          <a:avLst/>
        </a:prstGeom>
        <a:ln w="127000" cap="rnd">
          <a:solidFill>
            <a:srgbClr val="FFFFFF"/>
          </a:solidFill>
        </a:ln>
        <a:effectLst>
          <a:outerShdw blurRad="76200" dist="95250" dir="10500000" sx="97000" sy="23000" kx="900000" algn="br" rotWithShape="0">
            <a:srgbClr val="000000">
              <a:alpha val="20000"/>
            </a:srgbClr>
          </a:outerShdw>
        </a:effectLst>
        <a:scene3d>
          <a:camera prst="orthographicFront"/>
          <a:lightRig rig="twoPt" dir="t">
            <a:rot lat="0" lon="0" rev="7800000"/>
          </a:lightRig>
        </a:scene3d>
        <a:sp3d contourW="6350">
          <a:bevelT w="50800" h="16510"/>
          <a:contourClr>
            <a:srgbClr val="C0C0C0"/>
          </a:contourClr>
        </a:sp3d>
      </xdr:spPr>
    </xdr:pic>
    <xdr:clientData/>
  </xdr:twoCellAnchor>
  <xdr:twoCellAnchor editAs="oneCell">
    <xdr:from>
      <xdr:col>15</xdr:col>
      <xdr:colOff>152400</xdr:colOff>
      <xdr:row>7</xdr:row>
      <xdr:rowOff>0</xdr:rowOff>
    </xdr:from>
    <xdr:to>
      <xdr:col>15</xdr:col>
      <xdr:colOff>692400</xdr:colOff>
      <xdr:row>7</xdr:row>
      <xdr:rowOff>548996</xdr:rowOff>
    </xdr:to>
    <xdr:pic>
      <xdr:nvPicPr>
        <xdr:cNvPr id="8" name="Imagen 7" descr="001-digger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03467" y="4097867"/>
          <a:ext cx="540000" cy="540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121228</xdr:colOff>
      <xdr:row>70</xdr:row>
      <xdr:rowOff>34637</xdr:rowOff>
    </xdr:from>
    <xdr:to>
      <xdr:col>14</xdr:col>
      <xdr:colOff>848591</xdr:colOff>
      <xdr:row>73</xdr:row>
      <xdr:rowOff>86788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D3A6E49F-5C46-4EC6-9C32-A88B1EEE6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251864" y="18236046"/>
          <a:ext cx="2753591" cy="970015"/>
        </a:xfrm>
        <a:prstGeom prst="rect">
          <a:avLst/>
        </a:prstGeom>
      </xdr:spPr>
    </xdr:pic>
    <xdr:clientData/>
  </xdr:twoCellAnchor>
  <xdr:twoCellAnchor editAs="oneCell">
    <xdr:from>
      <xdr:col>1</xdr:col>
      <xdr:colOff>266699</xdr:colOff>
      <xdr:row>59</xdr:row>
      <xdr:rowOff>104776</xdr:rowOff>
    </xdr:from>
    <xdr:to>
      <xdr:col>21</xdr:col>
      <xdr:colOff>490276</xdr:colOff>
      <xdr:row>64</xdr:row>
      <xdr:rowOff>99205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73B7A61-1DC4-46F9-BAAA-C785ABC52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52499" y="16773526"/>
          <a:ext cx="13825277" cy="80405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372533</xdr:colOff>
      <xdr:row>0</xdr:row>
      <xdr:rowOff>1803400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0523200" cy="1803400"/>
        </a:xfrm>
        <a:prstGeom prst="rect">
          <a:avLst/>
        </a:prstGeom>
      </xdr:spPr>
    </xdr:pic>
    <xdr:clientData/>
  </xdr:twoCellAnchor>
  <xdr:twoCellAnchor editAs="oneCell">
    <xdr:from>
      <xdr:col>5</xdr:col>
      <xdr:colOff>324479</xdr:colOff>
      <xdr:row>3</xdr:row>
      <xdr:rowOff>287866</xdr:rowOff>
    </xdr:from>
    <xdr:to>
      <xdr:col>11</xdr:col>
      <xdr:colOff>676229</xdr:colOff>
      <xdr:row>13</xdr:row>
      <xdr:rowOff>331866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7229" y="2859616"/>
          <a:ext cx="5304750" cy="3536500"/>
        </a:xfrm>
        <a:prstGeom prst="rect">
          <a:avLst/>
        </a:prstGeom>
        <a:solidFill>
          <a:srgbClr val="FFFFFF">
            <a:shade val="85000"/>
          </a:srgbClr>
        </a:solidFill>
        <a:ln w="190500" cap="sq">
          <a:solidFill>
            <a:srgbClr val="FFFFFF"/>
          </a:solidFill>
          <a:miter lim="800000"/>
        </a:ln>
        <a:effectLst>
          <a:outerShdw blurRad="65000" dist="50800" dir="12900000" kx="195000" ky="145000" algn="tl" rotWithShape="0">
            <a:srgbClr val="000000">
              <a:alpha val="30000"/>
            </a:srgbClr>
          </a:outerShdw>
        </a:effectLst>
        <a:scene3d>
          <a:camera prst="orthographicFront">
            <a:rot lat="0" lon="0" rev="360000"/>
          </a:camera>
          <a:lightRig rig="twoPt" dir="t">
            <a:rot lat="0" lon="0" rev="7200000"/>
          </a:lightRig>
        </a:scene3d>
        <a:sp3d contourW="12700">
          <a:bevelT w="25400" h="19050"/>
          <a:contourClr>
            <a:srgbClr val="969696"/>
          </a:contourClr>
        </a:sp3d>
      </xdr:spPr>
    </xdr:pic>
    <xdr:clientData/>
  </xdr:twoCellAnchor>
  <xdr:twoCellAnchor editAs="oneCell">
    <xdr:from>
      <xdr:col>7</xdr:col>
      <xdr:colOff>524936</xdr:colOff>
      <xdr:row>13</xdr:row>
      <xdr:rowOff>304094</xdr:rowOff>
    </xdr:from>
    <xdr:to>
      <xdr:col>13</xdr:col>
      <xdr:colOff>118536</xdr:colOff>
      <xdr:row>56</xdr:row>
      <xdr:rowOff>20689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445528">
          <a:off x="14018686" y="6368344"/>
          <a:ext cx="4546600" cy="2558220"/>
        </a:xfrm>
        <a:prstGeom prst="rect">
          <a:avLst/>
        </a:prstGeom>
        <a:solidFill>
          <a:srgbClr val="FFFFFF">
            <a:shade val="85000"/>
          </a:srgbClr>
        </a:solidFill>
        <a:ln w="190500" cap="sq">
          <a:solidFill>
            <a:srgbClr val="FFFFFF"/>
          </a:solidFill>
          <a:miter lim="800000"/>
        </a:ln>
        <a:effectLst>
          <a:outerShdw blurRad="65000" dist="50800" dir="12900000" kx="195000" ky="145000" algn="tl" rotWithShape="0">
            <a:srgbClr val="000000">
              <a:alpha val="30000"/>
            </a:srgbClr>
          </a:outerShdw>
        </a:effectLst>
        <a:scene3d>
          <a:camera prst="orthographicFront">
            <a:rot lat="0" lon="0" rev="360000"/>
          </a:camera>
          <a:lightRig rig="twoPt" dir="t">
            <a:rot lat="0" lon="0" rev="7200000"/>
          </a:lightRig>
        </a:scene3d>
        <a:sp3d contourW="12700">
          <a:bevelT w="25400" h="19050"/>
          <a:contourClr>
            <a:srgbClr val="969696"/>
          </a:contourClr>
        </a:sp3d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588433</xdr:colOff>
      <xdr:row>0</xdr:row>
      <xdr:rowOff>1803400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0523200" cy="1803400"/>
        </a:xfrm>
        <a:prstGeom prst="rect">
          <a:avLst/>
        </a:prstGeom>
      </xdr:spPr>
    </xdr:pic>
    <xdr:clientData/>
  </xdr:twoCellAnchor>
  <xdr:twoCellAnchor editAs="oneCell">
    <xdr:from>
      <xdr:col>16</xdr:col>
      <xdr:colOff>450001</xdr:colOff>
      <xdr:row>3</xdr:row>
      <xdr:rowOff>328934</xdr:rowOff>
    </xdr:from>
    <xdr:to>
      <xdr:col>19</xdr:col>
      <xdr:colOff>660801</xdr:colOff>
      <xdr:row>14</xdr:row>
      <xdr:rowOff>17334</xdr:rowOff>
    </xdr:to>
    <xdr:pic>
      <xdr:nvPicPr>
        <xdr:cNvPr id="3" name="Imagen 2" descr="P1000756.JPG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7255068" y="3302001"/>
          <a:ext cx="3600000" cy="2700000"/>
        </a:xfrm>
        <a:prstGeom prst="rect">
          <a:avLst/>
        </a:prstGeom>
        <a:solidFill>
          <a:srgbClr val="FFFFFF">
            <a:shade val="85000"/>
          </a:srgbClr>
        </a:solidFill>
        <a:ln w="190500" cap="sq">
          <a:solidFill>
            <a:srgbClr val="FFFFFF"/>
          </a:solidFill>
          <a:miter lim="800000"/>
        </a:ln>
        <a:effectLst>
          <a:outerShdw blurRad="65000" dist="50800" dir="12900000" kx="195000" ky="145000" algn="tl" rotWithShape="0">
            <a:srgbClr val="000000">
              <a:alpha val="30000"/>
            </a:srgbClr>
          </a:outerShdw>
        </a:effectLst>
        <a:scene3d>
          <a:camera prst="orthographicFront">
            <a:rot lat="0" lon="0" rev="360000"/>
          </a:camera>
          <a:lightRig rig="twoPt" dir="t">
            <a:rot lat="0" lon="0" rev="7200000"/>
          </a:lightRig>
        </a:scene3d>
        <a:sp3d contourW="12700">
          <a:bevelT w="25400" h="19050"/>
          <a:contourClr>
            <a:srgbClr val="969696"/>
          </a:contourClr>
        </a:sp3d>
      </xdr:spPr>
    </xdr:pic>
    <xdr:clientData/>
  </xdr:twoCellAnchor>
  <xdr:twoCellAnchor editAs="oneCell">
    <xdr:from>
      <xdr:col>15</xdr:col>
      <xdr:colOff>592667</xdr:colOff>
      <xdr:row>16</xdr:row>
      <xdr:rowOff>237066</xdr:rowOff>
    </xdr:from>
    <xdr:to>
      <xdr:col>22</xdr:col>
      <xdr:colOff>184533</xdr:colOff>
      <xdr:row>32</xdr:row>
      <xdr:rowOff>2933</xdr:rowOff>
    </xdr:to>
    <xdr:pic>
      <xdr:nvPicPr>
        <xdr:cNvPr id="4" name="Imagen 3" descr="P1000751.JPG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39480">
          <a:off x="17018000" y="7382933"/>
          <a:ext cx="5400000" cy="4050000"/>
        </a:xfrm>
        <a:prstGeom prst="rect">
          <a:avLst/>
        </a:prstGeom>
        <a:solidFill>
          <a:srgbClr val="FFFFFF">
            <a:shade val="85000"/>
          </a:srgbClr>
        </a:solidFill>
        <a:ln w="190500" cap="sq">
          <a:solidFill>
            <a:srgbClr val="FFFFFF"/>
          </a:solidFill>
          <a:miter lim="800000"/>
        </a:ln>
        <a:effectLst>
          <a:outerShdw blurRad="65000" dist="50800" dir="12900000" kx="195000" ky="145000" algn="tl" rotWithShape="0">
            <a:srgbClr val="000000">
              <a:alpha val="30000"/>
            </a:srgbClr>
          </a:outerShdw>
        </a:effectLst>
        <a:scene3d>
          <a:camera prst="orthographicFront">
            <a:rot lat="0" lon="0" rev="360000"/>
          </a:camera>
          <a:lightRig rig="twoPt" dir="t">
            <a:rot lat="0" lon="0" rev="7200000"/>
          </a:lightRig>
        </a:scene3d>
        <a:sp3d contourW="12700">
          <a:bevelT w="25400" h="19050"/>
          <a:contourClr>
            <a:srgbClr val="969696"/>
          </a:contourClr>
        </a:sp3d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36956</xdr:colOff>
      <xdr:row>726</xdr:row>
      <xdr:rowOff>40745</xdr:rowOff>
    </xdr:from>
    <xdr:to>
      <xdr:col>10</xdr:col>
      <xdr:colOff>829734</xdr:colOff>
      <xdr:row>761</xdr:row>
      <xdr:rowOff>101600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5672961C-A337-46AD-B0BA-DE2F76020FD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51233</xdr:colOff>
      <xdr:row>766</xdr:row>
      <xdr:rowOff>86154</xdr:rowOff>
    </xdr:from>
    <xdr:to>
      <xdr:col>10</xdr:col>
      <xdr:colOff>846668</xdr:colOff>
      <xdr:row>802</xdr:row>
      <xdr:rowOff>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C4F2A85F-C45B-431B-95B9-7C10882672B6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32398</xdr:colOff>
      <xdr:row>806</xdr:row>
      <xdr:rowOff>32849</xdr:rowOff>
    </xdr:from>
    <xdr:to>
      <xdr:col>10</xdr:col>
      <xdr:colOff>812800</xdr:colOff>
      <xdr:row>841</xdr:row>
      <xdr:rowOff>101600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6CE0D94B-3A21-4E4E-8290-48FA1297ABC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25185</xdr:colOff>
      <xdr:row>846</xdr:row>
      <xdr:rowOff>26955</xdr:rowOff>
    </xdr:from>
    <xdr:to>
      <xdr:col>10</xdr:col>
      <xdr:colOff>812800</xdr:colOff>
      <xdr:row>881</xdr:row>
      <xdr:rowOff>84666</xdr:rowOff>
    </xdr:to>
    <xdr:graphicFrame macro="">
      <xdr:nvGraphicFramePr>
        <xdr:cNvPr id="9" name="Gráfico 8">
          <a:extLst>
            <a:ext uri="{FF2B5EF4-FFF2-40B4-BE49-F238E27FC236}">
              <a16:creationId xmlns:a16="http://schemas.microsoft.com/office/drawing/2014/main" id="{7C0636D2-12B7-458B-BEB9-B12F2145039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50799</xdr:colOff>
      <xdr:row>886</xdr:row>
      <xdr:rowOff>33867</xdr:rowOff>
    </xdr:from>
    <xdr:to>
      <xdr:col>10</xdr:col>
      <xdr:colOff>829733</xdr:colOff>
      <xdr:row>921</xdr:row>
      <xdr:rowOff>101601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C1C62373-3622-40B1-8455-507D9AF4135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</xdr:col>
      <xdr:colOff>43127</xdr:colOff>
      <xdr:row>940</xdr:row>
      <xdr:rowOff>113506</xdr:rowOff>
    </xdr:from>
    <xdr:to>
      <xdr:col>11</xdr:col>
      <xdr:colOff>1322</xdr:colOff>
      <xdr:row>977</xdr:row>
      <xdr:rowOff>67734</xdr:rowOff>
    </xdr:to>
    <xdr:graphicFrame macro="">
      <xdr:nvGraphicFramePr>
        <xdr:cNvPr id="8" name="Gráfico 7">
          <a:extLst>
            <a:ext uri="{FF2B5EF4-FFF2-40B4-BE49-F238E27FC236}">
              <a16:creationId xmlns:a16="http://schemas.microsoft.com/office/drawing/2014/main" id="{68E89B5C-21F0-465B-8E59-A18DB85FACF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34397</xdr:colOff>
      <xdr:row>981</xdr:row>
      <xdr:rowOff>47624</xdr:rowOff>
    </xdr:from>
    <xdr:to>
      <xdr:col>10</xdr:col>
      <xdr:colOff>812801</xdr:colOff>
      <xdr:row>1018</xdr:row>
      <xdr:rowOff>-1</xdr:rowOff>
    </xdr:to>
    <xdr:graphicFrame macro="">
      <xdr:nvGraphicFramePr>
        <xdr:cNvPr id="10" name="Gráfico 9">
          <a:extLst>
            <a:ext uri="{FF2B5EF4-FFF2-40B4-BE49-F238E27FC236}">
              <a16:creationId xmlns:a16="http://schemas.microsoft.com/office/drawing/2014/main" id="{82746315-E933-436B-BAB9-6D4EACD8B33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49389</xdr:colOff>
      <xdr:row>726</xdr:row>
      <xdr:rowOff>117211</xdr:rowOff>
    </xdr:from>
    <xdr:to>
      <xdr:col>10</xdr:col>
      <xdr:colOff>846666</xdr:colOff>
      <xdr:row>760</xdr:row>
      <xdr:rowOff>101600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95CF9A05-B9E7-4559-99C7-1F0A6189FEA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34298</xdr:colOff>
      <xdr:row>766</xdr:row>
      <xdr:rowOff>52288</xdr:rowOff>
    </xdr:from>
    <xdr:to>
      <xdr:col>10</xdr:col>
      <xdr:colOff>829733</xdr:colOff>
      <xdr:row>801</xdr:row>
      <xdr:rowOff>101600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9DC20EF6-84C9-47EF-9223-F7240E9BBDA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32398</xdr:colOff>
      <xdr:row>806</xdr:row>
      <xdr:rowOff>32848</xdr:rowOff>
    </xdr:from>
    <xdr:to>
      <xdr:col>10</xdr:col>
      <xdr:colOff>812800</xdr:colOff>
      <xdr:row>840</xdr:row>
      <xdr:rowOff>33866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53BEC3C0-6BF2-4D73-8D5B-1E4BCF51E25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42118</xdr:colOff>
      <xdr:row>846</xdr:row>
      <xdr:rowOff>43889</xdr:rowOff>
    </xdr:from>
    <xdr:to>
      <xdr:col>10</xdr:col>
      <xdr:colOff>846667</xdr:colOff>
      <xdr:row>880</xdr:row>
      <xdr:rowOff>50800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B055C426-9730-46F0-A3B2-50C183FDDC4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50799</xdr:colOff>
      <xdr:row>886</xdr:row>
      <xdr:rowOff>33867</xdr:rowOff>
    </xdr:from>
    <xdr:to>
      <xdr:col>10</xdr:col>
      <xdr:colOff>829733</xdr:colOff>
      <xdr:row>921</xdr:row>
      <xdr:rowOff>101599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06C25E5F-42EA-4857-B9B7-CB375F86F69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</xdr:col>
      <xdr:colOff>43127</xdr:colOff>
      <xdr:row>941</xdr:row>
      <xdr:rowOff>45772</xdr:rowOff>
    </xdr:from>
    <xdr:to>
      <xdr:col>10</xdr:col>
      <xdr:colOff>829733</xdr:colOff>
      <xdr:row>976</xdr:row>
      <xdr:rowOff>101599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1F876F65-2133-45E3-8A88-95095DB134F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34395</xdr:colOff>
      <xdr:row>981</xdr:row>
      <xdr:rowOff>98425</xdr:rowOff>
    </xdr:from>
    <xdr:to>
      <xdr:col>10</xdr:col>
      <xdr:colOff>812800</xdr:colOff>
      <xdr:row>1017</xdr:row>
      <xdr:rowOff>-1</xdr:rowOff>
    </xdr:to>
    <xdr:graphicFrame macro="">
      <xdr:nvGraphicFramePr>
        <xdr:cNvPr id="8" name="Gráfico 7">
          <a:extLst>
            <a:ext uri="{FF2B5EF4-FFF2-40B4-BE49-F238E27FC236}">
              <a16:creationId xmlns:a16="http://schemas.microsoft.com/office/drawing/2014/main" id="{FAF48409-A170-449F-96ED-DC373A5FFED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33778</xdr:colOff>
      <xdr:row>726</xdr:row>
      <xdr:rowOff>33865</xdr:rowOff>
    </xdr:from>
    <xdr:to>
      <xdr:col>10</xdr:col>
      <xdr:colOff>843112</xdr:colOff>
      <xdr:row>761</xdr:row>
      <xdr:rowOff>99865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5503A328-612A-4606-BDBF-BE5FCEDB673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51230</xdr:colOff>
      <xdr:row>766</xdr:row>
      <xdr:rowOff>35354</xdr:rowOff>
    </xdr:from>
    <xdr:to>
      <xdr:col>10</xdr:col>
      <xdr:colOff>860564</xdr:colOff>
      <xdr:row>801</xdr:row>
      <xdr:rowOff>101354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0D0583C3-226A-4C84-9068-2D35B1F0FA7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49330</xdr:colOff>
      <xdr:row>806</xdr:row>
      <xdr:rowOff>32848</xdr:rowOff>
    </xdr:from>
    <xdr:to>
      <xdr:col>10</xdr:col>
      <xdr:colOff>858664</xdr:colOff>
      <xdr:row>840</xdr:row>
      <xdr:rowOff>48048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8238EE0E-FAEE-4E72-963A-405EC244BDA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25184</xdr:colOff>
      <xdr:row>846</xdr:row>
      <xdr:rowOff>10019</xdr:rowOff>
    </xdr:from>
    <xdr:to>
      <xdr:col>10</xdr:col>
      <xdr:colOff>834518</xdr:colOff>
      <xdr:row>880</xdr:row>
      <xdr:rowOff>25219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F2FCB6B2-5BFF-42AE-8370-1EEDB0B369A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50800</xdr:colOff>
      <xdr:row>886</xdr:row>
      <xdr:rowOff>33864</xdr:rowOff>
    </xdr:from>
    <xdr:to>
      <xdr:col>10</xdr:col>
      <xdr:colOff>860134</xdr:colOff>
      <xdr:row>921</xdr:row>
      <xdr:rowOff>99864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382CA26F-3E49-4972-A387-AA900C8E9A5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</xdr:col>
      <xdr:colOff>26193</xdr:colOff>
      <xdr:row>940</xdr:row>
      <xdr:rowOff>147371</xdr:rowOff>
    </xdr:from>
    <xdr:to>
      <xdr:col>10</xdr:col>
      <xdr:colOff>835527</xdr:colOff>
      <xdr:row>975</xdr:row>
      <xdr:rowOff>10171</xdr:rowOff>
    </xdr:to>
    <xdr:graphicFrame macro="">
      <xdr:nvGraphicFramePr>
        <xdr:cNvPr id="9" name="Gráfico 8">
          <a:extLst>
            <a:ext uri="{FF2B5EF4-FFF2-40B4-BE49-F238E27FC236}">
              <a16:creationId xmlns:a16="http://schemas.microsoft.com/office/drawing/2014/main" id="{19EE2D89-2F63-4832-807F-5F8F4AF9FA5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34394</xdr:colOff>
      <xdr:row>981</xdr:row>
      <xdr:rowOff>64558</xdr:rowOff>
    </xdr:from>
    <xdr:to>
      <xdr:col>10</xdr:col>
      <xdr:colOff>843728</xdr:colOff>
      <xdr:row>1016</xdr:row>
      <xdr:rowOff>130558</xdr:rowOff>
    </xdr:to>
    <xdr:graphicFrame macro="">
      <xdr:nvGraphicFramePr>
        <xdr:cNvPr id="10" name="Gráfico 9">
          <a:extLst>
            <a:ext uri="{FF2B5EF4-FFF2-40B4-BE49-F238E27FC236}">
              <a16:creationId xmlns:a16="http://schemas.microsoft.com/office/drawing/2014/main" id="{4FD055CD-9807-4C66-AF4C-98A261E64A3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33781</xdr:colOff>
      <xdr:row>726</xdr:row>
      <xdr:rowOff>33867</xdr:rowOff>
    </xdr:from>
    <xdr:to>
      <xdr:col>10</xdr:col>
      <xdr:colOff>843115</xdr:colOff>
      <xdr:row>758</xdr:row>
      <xdr:rowOff>133734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EBE49F9A-23E6-4F81-98E8-845BAE0646B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51231</xdr:colOff>
      <xdr:row>766</xdr:row>
      <xdr:rowOff>35354</xdr:rowOff>
    </xdr:from>
    <xdr:to>
      <xdr:col>10</xdr:col>
      <xdr:colOff>860565</xdr:colOff>
      <xdr:row>801</xdr:row>
      <xdr:rowOff>101354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BBA721A8-6ADB-4367-A140-7C447FED1A9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49330</xdr:colOff>
      <xdr:row>806</xdr:row>
      <xdr:rowOff>15915</xdr:rowOff>
    </xdr:from>
    <xdr:to>
      <xdr:col>10</xdr:col>
      <xdr:colOff>858664</xdr:colOff>
      <xdr:row>840</xdr:row>
      <xdr:rowOff>31115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9F7F24DD-A5B2-4FFA-B220-F8B9376140A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42116</xdr:colOff>
      <xdr:row>846</xdr:row>
      <xdr:rowOff>26954</xdr:rowOff>
    </xdr:from>
    <xdr:to>
      <xdr:col>10</xdr:col>
      <xdr:colOff>851450</xdr:colOff>
      <xdr:row>880</xdr:row>
      <xdr:rowOff>42154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FBEDCF76-901F-46D1-AD4B-C0A63CD2979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33867</xdr:colOff>
      <xdr:row>886</xdr:row>
      <xdr:rowOff>33866</xdr:rowOff>
    </xdr:from>
    <xdr:to>
      <xdr:col>10</xdr:col>
      <xdr:colOff>843201</xdr:colOff>
      <xdr:row>921</xdr:row>
      <xdr:rowOff>99866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129067DE-D7E5-4A7B-92D5-43D4B901A40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</xdr:col>
      <xdr:colOff>26193</xdr:colOff>
      <xdr:row>941</xdr:row>
      <xdr:rowOff>45773</xdr:rowOff>
    </xdr:from>
    <xdr:to>
      <xdr:col>10</xdr:col>
      <xdr:colOff>835527</xdr:colOff>
      <xdr:row>976</xdr:row>
      <xdr:rowOff>111773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7B0A6EED-8CBF-40F4-86F0-E1DBB9104C9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51328</xdr:colOff>
      <xdr:row>982</xdr:row>
      <xdr:rowOff>30691</xdr:rowOff>
    </xdr:from>
    <xdr:to>
      <xdr:col>10</xdr:col>
      <xdr:colOff>860662</xdr:colOff>
      <xdr:row>1017</xdr:row>
      <xdr:rowOff>96691</xdr:rowOff>
    </xdr:to>
    <xdr:graphicFrame macro="">
      <xdr:nvGraphicFramePr>
        <xdr:cNvPr id="8" name="Gráfico 7">
          <a:extLst>
            <a:ext uri="{FF2B5EF4-FFF2-40B4-BE49-F238E27FC236}">
              <a16:creationId xmlns:a16="http://schemas.microsoft.com/office/drawing/2014/main" id="{A8AF8D3E-0930-4F62-BFB9-4BEA25AD366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38806</xdr:colOff>
      <xdr:row>726</xdr:row>
      <xdr:rowOff>15611</xdr:rowOff>
    </xdr:from>
    <xdr:to>
      <xdr:col>10</xdr:col>
      <xdr:colOff>848140</xdr:colOff>
      <xdr:row>758</xdr:row>
      <xdr:rowOff>149344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EDEDC31D-6A85-4DE4-8206-72B9C08D404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34297</xdr:colOff>
      <xdr:row>766</xdr:row>
      <xdr:rowOff>1487</xdr:rowOff>
    </xdr:from>
    <xdr:to>
      <xdr:col>10</xdr:col>
      <xdr:colOff>843631</xdr:colOff>
      <xdr:row>801</xdr:row>
      <xdr:rowOff>139454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70D23A53-6A0E-4611-B0EE-C32D8CF736A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49330</xdr:colOff>
      <xdr:row>805</xdr:row>
      <xdr:rowOff>168314</xdr:rowOff>
    </xdr:from>
    <xdr:to>
      <xdr:col>10</xdr:col>
      <xdr:colOff>858664</xdr:colOff>
      <xdr:row>842</xdr:row>
      <xdr:rowOff>115781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60701D8B-2046-4B7A-8389-04BE2E5D962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42117</xdr:colOff>
      <xdr:row>846</xdr:row>
      <xdr:rowOff>43888</xdr:rowOff>
    </xdr:from>
    <xdr:to>
      <xdr:col>10</xdr:col>
      <xdr:colOff>851451</xdr:colOff>
      <xdr:row>880</xdr:row>
      <xdr:rowOff>59088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ED958669-6683-4B53-ACF5-14CD33CD2D4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50800</xdr:colOff>
      <xdr:row>886</xdr:row>
      <xdr:rowOff>50798</xdr:rowOff>
    </xdr:from>
    <xdr:to>
      <xdr:col>10</xdr:col>
      <xdr:colOff>860134</xdr:colOff>
      <xdr:row>921</xdr:row>
      <xdr:rowOff>116798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A0494E9E-EA33-4D78-966A-7DE2CF92945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</xdr:col>
      <xdr:colOff>26193</xdr:colOff>
      <xdr:row>941</xdr:row>
      <xdr:rowOff>113504</xdr:rowOff>
    </xdr:from>
    <xdr:to>
      <xdr:col>10</xdr:col>
      <xdr:colOff>835527</xdr:colOff>
      <xdr:row>977</xdr:row>
      <xdr:rowOff>27104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C07926B5-820F-4E20-B12C-1F8D03FB96E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51328</xdr:colOff>
      <xdr:row>981</xdr:row>
      <xdr:rowOff>47625</xdr:rowOff>
    </xdr:from>
    <xdr:to>
      <xdr:col>11</xdr:col>
      <xdr:colOff>5793</xdr:colOff>
      <xdr:row>1016</xdr:row>
      <xdr:rowOff>113625</xdr:rowOff>
    </xdr:to>
    <xdr:graphicFrame macro="">
      <xdr:nvGraphicFramePr>
        <xdr:cNvPr id="8" name="Gráfico 7">
          <a:extLst>
            <a:ext uri="{FF2B5EF4-FFF2-40B4-BE49-F238E27FC236}">
              <a16:creationId xmlns:a16="http://schemas.microsoft.com/office/drawing/2014/main" id="{75786C35-F2E2-4D7B-A660-939C96C422A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50711</xdr:colOff>
      <xdr:row>726</xdr:row>
      <xdr:rowOff>84666</xdr:rowOff>
    </xdr:from>
    <xdr:to>
      <xdr:col>10</xdr:col>
      <xdr:colOff>860045</xdr:colOff>
      <xdr:row>760</xdr:row>
      <xdr:rowOff>61766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83A5C486-BBD8-4613-8C57-86AD3676CA9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34297</xdr:colOff>
      <xdr:row>766</xdr:row>
      <xdr:rowOff>35354</xdr:rowOff>
    </xdr:from>
    <xdr:to>
      <xdr:col>10</xdr:col>
      <xdr:colOff>843631</xdr:colOff>
      <xdr:row>801</xdr:row>
      <xdr:rowOff>101354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2D0B0FD7-BDE4-40A5-8340-880CF5494FD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32396</xdr:colOff>
      <xdr:row>806</xdr:row>
      <xdr:rowOff>15915</xdr:rowOff>
    </xdr:from>
    <xdr:to>
      <xdr:col>10</xdr:col>
      <xdr:colOff>841730</xdr:colOff>
      <xdr:row>840</xdr:row>
      <xdr:rowOff>31115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CD26090A-5637-4F70-A00C-E98ECB3ECE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42116</xdr:colOff>
      <xdr:row>846</xdr:row>
      <xdr:rowOff>26954</xdr:rowOff>
    </xdr:from>
    <xdr:to>
      <xdr:col>10</xdr:col>
      <xdr:colOff>851450</xdr:colOff>
      <xdr:row>880</xdr:row>
      <xdr:rowOff>42154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F6335175-F3A0-4736-8481-65F1396A6F1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50800</xdr:colOff>
      <xdr:row>886</xdr:row>
      <xdr:rowOff>33865</xdr:rowOff>
    </xdr:from>
    <xdr:to>
      <xdr:col>10</xdr:col>
      <xdr:colOff>860134</xdr:colOff>
      <xdr:row>921</xdr:row>
      <xdr:rowOff>99865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19389C53-5EFD-4191-A163-DC809F1FF3C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</xdr:col>
      <xdr:colOff>43126</xdr:colOff>
      <xdr:row>941</xdr:row>
      <xdr:rowOff>45773</xdr:rowOff>
    </xdr:from>
    <xdr:to>
      <xdr:col>10</xdr:col>
      <xdr:colOff>852460</xdr:colOff>
      <xdr:row>976</xdr:row>
      <xdr:rowOff>128706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CDEE0FC0-5BBB-4D56-9CE9-3CC52F31C37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51327</xdr:colOff>
      <xdr:row>981</xdr:row>
      <xdr:rowOff>64559</xdr:rowOff>
    </xdr:from>
    <xdr:to>
      <xdr:col>10</xdr:col>
      <xdr:colOff>860661</xdr:colOff>
      <xdr:row>1016</xdr:row>
      <xdr:rowOff>130559</xdr:rowOff>
    </xdr:to>
    <xdr:graphicFrame macro="">
      <xdr:nvGraphicFramePr>
        <xdr:cNvPr id="8" name="Gráfico 7">
          <a:extLst>
            <a:ext uri="{FF2B5EF4-FFF2-40B4-BE49-F238E27FC236}">
              <a16:creationId xmlns:a16="http://schemas.microsoft.com/office/drawing/2014/main" id="{83562A38-2A84-462D-AF63-355C0789BEF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50713</xdr:colOff>
      <xdr:row>726</xdr:row>
      <xdr:rowOff>101599</xdr:rowOff>
    </xdr:from>
    <xdr:to>
      <xdr:col>10</xdr:col>
      <xdr:colOff>850522</xdr:colOff>
      <xdr:row>760</xdr:row>
      <xdr:rowOff>99866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F8BCF7C3-1E71-457C-A186-0A404B740CB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34297</xdr:colOff>
      <xdr:row>766</xdr:row>
      <xdr:rowOff>35354</xdr:rowOff>
    </xdr:from>
    <xdr:to>
      <xdr:col>10</xdr:col>
      <xdr:colOff>843631</xdr:colOff>
      <xdr:row>801</xdr:row>
      <xdr:rowOff>101354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965B5A37-C991-4515-8895-731573F4C57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49330</xdr:colOff>
      <xdr:row>806</xdr:row>
      <xdr:rowOff>32848</xdr:rowOff>
    </xdr:from>
    <xdr:to>
      <xdr:col>10</xdr:col>
      <xdr:colOff>858664</xdr:colOff>
      <xdr:row>840</xdr:row>
      <xdr:rowOff>48048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4A55153E-9DB8-46E9-B7B0-090593BBC2F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42117</xdr:colOff>
      <xdr:row>846</xdr:row>
      <xdr:rowOff>26955</xdr:rowOff>
    </xdr:from>
    <xdr:to>
      <xdr:col>10</xdr:col>
      <xdr:colOff>851451</xdr:colOff>
      <xdr:row>880</xdr:row>
      <xdr:rowOff>42155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361C20B3-8CB9-44F2-81DA-8E2C698B2BE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33867</xdr:colOff>
      <xdr:row>886</xdr:row>
      <xdr:rowOff>33865</xdr:rowOff>
    </xdr:from>
    <xdr:to>
      <xdr:col>10</xdr:col>
      <xdr:colOff>843201</xdr:colOff>
      <xdr:row>921</xdr:row>
      <xdr:rowOff>99865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83744BDF-077A-4506-A5E3-CE17B5F7FF1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</xdr:col>
      <xdr:colOff>43126</xdr:colOff>
      <xdr:row>941</xdr:row>
      <xdr:rowOff>11907</xdr:rowOff>
    </xdr:from>
    <xdr:to>
      <xdr:col>10</xdr:col>
      <xdr:colOff>852460</xdr:colOff>
      <xdr:row>976</xdr:row>
      <xdr:rowOff>77908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83AAEFC6-03F4-4ABC-9B94-E01DC695493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51328</xdr:colOff>
      <xdr:row>981</xdr:row>
      <xdr:rowOff>81491</xdr:rowOff>
    </xdr:from>
    <xdr:to>
      <xdr:col>10</xdr:col>
      <xdr:colOff>860662</xdr:colOff>
      <xdr:row>1016</xdr:row>
      <xdr:rowOff>147491</xdr:rowOff>
    </xdr:to>
    <xdr:graphicFrame macro="">
      <xdr:nvGraphicFramePr>
        <xdr:cNvPr id="8" name="Gráfico 7">
          <a:extLst>
            <a:ext uri="{FF2B5EF4-FFF2-40B4-BE49-F238E27FC236}">
              <a16:creationId xmlns:a16="http://schemas.microsoft.com/office/drawing/2014/main" id="{CEFDCC69-2EF7-4408-82F3-519275D4B9D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50713</xdr:colOff>
      <xdr:row>726</xdr:row>
      <xdr:rowOff>81489</xdr:rowOff>
    </xdr:from>
    <xdr:to>
      <xdr:col>10</xdr:col>
      <xdr:colOff>860047</xdr:colOff>
      <xdr:row>760</xdr:row>
      <xdr:rowOff>79756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F56D2AC2-8E8A-4F06-B270-60F79F48755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34297</xdr:colOff>
      <xdr:row>766</xdr:row>
      <xdr:rowOff>35352</xdr:rowOff>
    </xdr:from>
    <xdr:to>
      <xdr:col>10</xdr:col>
      <xdr:colOff>843631</xdr:colOff>
      <xdr:row>801</xdr:row>
      <xdr:rowOff>101352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4CBF4ADF-A1E0-4328-89E0-B17CCF7D9B2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49331</xdr:colOff>
      <xdr:row>806</xdr:row>
      <xdr:rowOff>32849</xdr:rowOff>
    </xdr:from>
    <xdr:to>
      <xdr:col>10</xdr:col>
      <xdr:colOff>858665</xdr:colOff>
      <xdr:row>840</xdr:row>
      <xdr:rowOff>48049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E96E41C4-C4B8-4B4E-A504-93AE86ACF29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42118</xdr:colOff>
      <xdr:row>846</xdr:row>
      <xdr:rowOff>60821</xdr:rowOff>
    </xdr:from>
    <xdr:to>
      <xdr:col>10</xdr:col>
      <xdr:colOff>851452</xdr:colOff>
      <xdr:row>881</xdr:row>
      <xdr:rowOff>126821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B94FC7F8-942E-4F30-A714-90582A97C3D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43126</xdr:colOff>
      <xdr:row>941</xdr:row>
      <xdr:rowOff>28840</xdr:rowOff>
    </xdr:from>
    <xdr:to>
      <xdr:col>10</xdr:col>
      <xdr:colOff>852460</xdr:colOff>
      <xdr:row>977</xdr:row>
      <xdr:rowOff>145640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8D42CDAA-7D13-4E88-8A50-5367ACA8F4D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mailto:agroecologia@csetc.cat?subject=Dubtes%20i%20suggeriments%20Eina%20Col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comments" Target="../comments4.xml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comments" Target="../comments6.xml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7.xml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Hoja1">
    <tabColor theme="9"/>
  </sheetPr>
  <dimension ref="A1:AH76"/>
  <sheetViews>
    <sheetView showGridLines="0" tabSelected="1" topLeftCell="A31" zoomScaleNormal="100" zoomScalePageLayoutView="80" workbookViewId="0">
      <selection activeCell="B58" sqref="B58"/>
    </sheetView>
  </sheetViews>
  <sheetFormatPr defaultColWidth="11.42578125" defaultRowHeight="12.75"/>
  <cols>
    <col min="1" max="1" width="10.28515625" customWidth="1"/>
    <col min="2" max="2" width="4" customWidth="1"/>
    <col min="3" max="3" width="22" customWidth="1"/>
    <col min="4" max="4" width="4.28515625" customWidth="1"/>
    <col min="5" max="5" width="12.85546875" customWidth="1"/>
    <col min="6" max="6" width="4.28515625" customWidth="1"/>
    <col min="7" max="7" width="3.7109375" customWidth="1"/>
    <col min="8" max="8" width="4.42578125" customWidth="1"/>
    <col min="9" max="9" width="12.85546875" customWidth="1"/>
    <col min="10" max="10" width="8.42578125" customWidth="1"/>
    <col min="11" max="11" width="4.42578125" customWidth="1"/>
    <col min="12" max="12" width="12.85546875" customWidth="1"/>
    <col min="13" max="13" width="13" customWidth="1"/>
    <col min="14" max="14" width="4.28515625" customWidth="1"/>
    <col min="15" max="15" width="17.7109375" customWidth="1"/>
    <col min="17" max="17" width="17.7109375" customWidth="1"/>
    <col min="24" max="30" width="10.85546875" hidden="1" customWidth="1"/>
    <col min="31" max="31" width="12.7109375" hidden="1" customWidth="1"/>
    <col min="32" max="34" width="10.85546875" hidden="1" customWidth="1"/>
  </cols>
  <sheetData>
    <row r="1" spans="1:34" ht="143.1" customHeight="1">
      <c r="A1" s="388"/>
      <c r="B1" s="388"/>
      <c r="C1" s="388"/>
      <c r="D1" s="386"/>
      <c r="E1" s="386"/>
      <c r="F1" s="386"/>
      <c r="G1" s="386"/>
      <c r="H1" s="386"/>
      <c r="I1" s="386"/>
      <c r="J1" s="386"/>
      <c r="K1" s="386"/>
      <c r="L1" s="386"/>
      <c r="M1" s="386"/>
      <c r="N1" s="386"/>
      <c r="O1" s="386"/>
      <c r="P1" s="386"/>
      <c r="Q1" s="386"/>
      <c r="R1" s="127"/>
      <c r="S1" s="127"/>
      <c r="T1" s="127"/>
      <c r="U1" s="127"/>
      <c r="V1" s="127"/>
      <c r="W1" s="127"/>
      <c r="X1" s="127"/>
      <c r="Y1" t="s">
        <v>153</v>
      </c>
      <c r="Z1" t="s">
        <v>154</v>
      </c>
      <c r="AA1" t="s">
        <v>155</v>
      </c>
    </row>
    <row r="2" spans="1:34" ht="32.1" customHeight="1">
      <c r="C2" s="187" t="s">
        <v>222</v>
      </c>
      <c r="Y2" t="s">
        <v>149</v>
      </c>
      <c r="AD2" t="s">
        <v>149</v>
      </c>
      <c r="AH2" t="s">
        <v>182</v>
      </c>
    </row>
    <row r="3" spans="1:34" ht="46.5" customHeight="1">
      <c r="A3" s="188" t="s">
        <v>208</v>
      </c>
      <c r="B3" s="189" t="s">
        <v>151</v>
      </c>
      <c r="Y3">
        <f>+C6</f>
        <v>0</v>
      </c>
      <c r="Z3" s="113">
        <f>+E6</f>
        <v>0</v>
      </c>
      <c r="AA3" s="5">
        <f>+I6</f>
        <v>0</v>
      </c>
      <c r="AB3" s="113" t="str">
        <f>+L6</f>
        <v/>
      </c>
      <c r="AC3" t="s">
        <v>156</v>
      </c>
      <c r="AD3" t="s">
        <v>27</v>
      </c>
      <c r="AE3">
        <f t="shared" ref="AE3:AE9" si="0">IF(ISNA(VLOOKUP(AD3,$Y$3:$AA$9,2,FALSE)),0,VLOOKUP(AD3,$Y$3:$AA$9,2,FALSE))</f>
        <v>0</v>
      </c>
      <c r="AF3">
        <f t="shared" ref="AF3:AF9" si="1">IF(ISNA(VLOOKUP(AD3,$Y$3:$AA$9,3,FALSE)),0,VLOOKUP(AD3,$Y$3:$AA$9,3,FALSE))</f>
        <v>0</v>
      </c>
      <c r="AG3">
        <f t="shared" ref="AG3:AG9" si="2">IF(ISNA(VLOOKUP(AD3,$Y$3:$AB$9,4,FALSE)),0,VLOOKUP(AD3,$Y$3:$AB$9,4,FALSE))</f>
        <v>0</v>
      </c>
      <c r="AH3" t="str">
        <f>+AC3</f>
        <v>Cu1</v>
      </c>
    </row>
    <row r="4" spans="1:34" ht="39.950000000000003" customHeight="1">
      <c r="E4" s="114"/>
      <c r="F4" s="114"/>
      <c r="G4" s="114"/>
      <c r="H4" s="114"/>
      <c r="I4" s="114"/>
      <c r="J4" s="114"/>
      <c r="K4" s="114"/>
      <c r="L4" s="390" t="str">
        <f>IF(I6&gt;0,"Producció esperada: ","")</f>
        <v/>
      </c>
      <c r="M4" s="390"/>
      <c r="N4" s="115"/>
      <c r="O4" s="114"/>
      <c r="P4" s="114"/>
      <c r="Q4" s="114"/>
      <c r="R4" s="114"/>
      <c r="S4" s="114"/>
      <c r="T4" s="114"/>
      <c r="Y4">
        <f>+C9</f>
        <v>0</v>
      </c>
      <c r="Z4" s="113">
        <f>+E9</f>
        <v>0</v>
      </c>
      <c r="AA4" s="5">
        <f>+I9</f>
        <v>0</v>
      </c>
      <c r="AB4" s="113" t="str">
        <f>+L9</f>
        <v/>
      </c>
      <c r="AC4" t="s">
        <v>157</v>
      </c>
      <c r="AD4" t="s">
        <v>134</v>
      </c>
      <c r="AE4">
        <f t="shared" si="0"/>
        <v>0</v>
      </c>
      <c r="AF4">
        <f t="shared" si="1"/>
        <v>0</v>
      </c>
      <c r="AG4">
        <f t="shared" si="2"/>
        <v>0</v>
      </c>
      <c r="AH4" t="str">
        <f t="shared" ref="AH4:AH9" si="3">+AC4</f>
        <v>Cu2</v>
      </c>
    </row>
    <row r="5" spans="1:34" ht="48" customHeight="1">
      <c r="E5" s="387" t="str">
        <f>IF(C6&lt;&gt;"",CONCATENATE("Metres quadrats dedicats a ",LOWER(C6)),"")</f>
        <v/>
      </c>
      <c r="F5" s="387"/>
      <c r="G5" s="387"/>
      <c r="H5" s="114"/>
      <c r="I5" s="387" t="str">
        <f>IF(E6&gt;0,CONCATENATE("Preu de venda de cada ",VLOOKUP(C6,'Cu1'!$T$4:$U$10,2,FALSE)," ",LOWER(C6)),"")</f>
        <v/>
      </c>
      <c r="J5" s="387"/>
      <c r="K5" s="114"/>
      <c r="L5" s="387" t="str">
        <f>IF(I6&gt;0,CONCATENATE(VLOOKUP(C6,'Cu1'!$T$4:$V$10,3,FALSE)," de ",LOWER(C6)," en 1.000 metres quadrats"),"")</f>
        <v/>
      </c>
      <c r="M5" s="387"/>
      <c r="N5" s="116"/>
      <c r="O5" s="114"/>
      <c r="P5" s="114"/>
      <c r="Q5" s="114"/>
      <c r="R5" s="114"/>
      <c r="S5" s="114"/>
      <c r="T5" s="114"/>
      <c r="Y5">
        <f>+C12</f>
        <v>0</v>
      </c>
      <c r="Z5" s="113">
        <f>+E12</f>
        <v>0</v>
      </c>
      <c r="AA5" s="5">
        <f>+I12</f>
        <v>0</v>
      </c>
      <c r="AB5" s="113" t="str">
        <f>+L12</f>
        <v/>
      </c>
      <c r="AC5" t="s">
        <v>158</v>
      </c>
      <c r="AD5" t="s">
        <v>138</v>
      </c>
      <c r="AE5">
        <f t="shared" si="0"/>
        <v>0</v>
      </c>
      <c r="AF5">
        <f t="shared" si="1"/>
        <v>0</v>
      </c>
      <c r="AG5">
        <f t="shared" si="2"/>
        <v>0</v>
      </c>
      <c r="AH5" t="str">
        <f t="shared" si="3"/>
        <v>Cu3</v>
      </c>
    </row>
    <row r="6" spans="1:34" ht="27.95" customHeight="1">
      <c r="A6" s="258" t="s">
        <v>153</v>
      </c>
      <c r="B6" s="126" t="s">
        <v>209</v>
      </c>
      <c r="C6" s="129"/>
      <c r="E6" s="119"/>
      <c r="F6" s="120" t="str">
        <f>IF(C6&lt;&gt;"","m","")</f>
        <v/>
      </c>
      <c r="G6" s="121" t="str">
        <f>IF(C6&lt;&gt;"","2","")</f>
        <v/>
      </c>
      <c r="H6" s="114"/>
      <c r="I6" s="122"/>
      <c r="J6" s="114"/>
      <c r="K6" s="114"/>
      <c r="L6" s="119" t="str">
        <f>IF(I6&gt;0,VLOOKUP(C6,'Cu1'!$T$4:$W$10,4,FALSE),"")</f>
        <v/>
      </c>
      <c r="M6" s="114"/>
      <c r="N6" s="114"/>
      <c r="O6" s="178" t="str">
        <f>IF(I6&gt;0,"Indica ara el teu cost per hora de feina de cada treballador","")</f>
        <v/>
      </c>
      <c r="P6" s="114"/>
      <c r="Q6" s="114"/>
      <c r="R6" s="114"/>
      <c r="S6" s="114"/>
      <c r="T6" s="114"/>
      <c r="Y6">
        <f>+C15</f>
        <v>0</v>
      </c>
      <c r="Z6" s="113">
        <f>+E15</f>
        <v>0</v>
      </c>
      <c r="AA6" s="5">
        <f>+I15</f>
        <v>0</v>
      </c>
      <c r="AB6" s="113" t="str">
        <f>+L15</f>
        <v/>
      </c>
      <c r="AC6" t="s">
        <v>159</v>
      </c>
      <c r="AD6" t="s">
        <v>141</v>
      </c>
      <c r="AE6">
        <f t="shared" si="0"/>
        <v>0</v>
      </c>
      <c r="AF6">
        <f t="shared" si="1"/>
        <v>0</v>
      </c>
      <c r="AG6">
        <f t="shared" si="2"/>
        <v>0</v>
      </c>
      <c r="AH6" t="str">
        <f t="shared" si="3"/>
        <v>Cu4</v>
      </c>
    </row>
    <row r="7" spans="1:34" ht="12" customHeight="1">
      <c r="A7" s="124"/>
      <c r="E7" s="114"/>
      <c r="F7" s="114"/>
      <c r="G7" s="114"/>
      <c r="H7" s="114"/>
      <c r="I7" s="114"/>
      <c r="J7" s="114"/>
      <c r="K7" s="114"/>
      <c r="L7" s="114"/>
      <c r="M7" s="114"/>
      <c r="N7" s="114"/>
      <c r="O7" s="114"/>
      <c r="P7" s="114"/>
      <c r="Q7" s="114"/>
      <c r="R7" s="114"/>
      <c r="S7" s="114"/>
      <c r="T7" s="114"/>
      <c r="Y7">
        <f>+C18</f>
        <v>0</v>
      </c>
      <c r="Z7" s="113">
        <f>+E18</f>
        <v>0</v>
      </c>
      <c r="AA7" s="5">
        <f>+I18</f>
        <v>0</v>
      </c>
      <c r="AB7" s="113" t="str">
        <f>+L18</f>
        <v/>
      </c>
      <c r="AC7" t="s">
        <v>160</v>
      </c>
      <c r="AD7" t="s">
        <v>140</v>
      </c>
      <c r="AE7">
        <f t="shared" si="0"/>
        <v>0</v>
      </c>
      <c r="AF7">
        <f t="shared" si="1"/>
        <v>0</v>
      </c>
      <c r="AG7">
        <f t="shared" si="2"/>
        <v>0</v>
      </c>
      <c r="AH7" t="str">
        <f t="shared" si="3"/>
        <v>Cu5</v>
      </c>
    </row>
    <row r="8" spans="1:34" ht="47.25" customHeight="1">
      <c r="A8" s="124"/>
      <c r="E8" s="387" t="str">
        <f>IF(C9&lt;&gt;"",CONCATENATE("Metres quadrats dedicats a ",LOWER(C9)),"")</f>
        <v/>
      </c>
      <c r="F8" s="387"/>
      <c r="G8" s="387"/>
      <c r="H8" s="114"/>
      <c r="I8" s="387" t="str">
        <f>IF(E9&gt;0,CONCATENATE("Preu de venda de cada ",VLOOKUP(C9,'Cu1'!$T$4:$U$10,2,FALSE)," ",LOWER(C9)),"")</f>
        <v/>
      </c>
      <c r="J8" s="387"/>
      <c r="K8" s="114"/>
      <c r="L8" s="387" t="str">
        <f>IF(I9&gt;0,CONCATENATE(VLOOKUP(C9,'Cu1'!$T$4:$V$10,3,FALSE)," de ",LOWER(C9)," en 1.000 metres quadrats"),"")</f>
        <v/>
      </c>
      <c r="M8" s="387"/>
      <c r="N8" s="114"/>
      <c r="O8" s="123"/>
      <c r="P8" s="114"/>
      <c r="Q8" s="123"/>
      <c r="R8" s="114"/>
      <c r="S8" s="114"/>
      <c r="T8" s="114"/>
      <c r="Y8">
        <f>+C21</f>
        <v>0</v>
      </c>
      <c r="Z8" s="113">
        <f>+E21</f>
        <v>0</v>
      </c>
      <c r="AA8" s="5">
        <f>+I21</f>
        <v>0</v>
      </c>
      <c r="AB8" s="113" t="str">
        <f>+L21</f>
        <v/>
      </c>
      <c r="AC8" t="s">
        <v>161</v>
      </c>
      <c r="AD8" t="s">
        <v>143</v>
      </c>
      <c r="AE8">
        <f t="shared" si="0"/>
        <v>0</v>
      </c>
      <c r="AF8">
        <f t="shared" si="1"/>
        <v>0</v>
      </c>
      <c r="AG8">
        <f t="shared" si="2"/>
        <v>0</v>
      </c>
      <c r="AH8" t="str">
        <f t="shared" si="3"/>
        <v>Cu6</v>
      </c>
    </row>
    <row r="9" spans="1:34" ht="27.95" customHeight="1">
      <c r="A9" s="258" t="s">
        <v>153</v>
      </c>
      <c r="B9" s="126" t="s">
        <v>209</v>
      </c>
      <c r="C9" s="129"/>
      <c r="E9" s="119"/>
      <c r="F9" s="120" t="str">
        <f>IF(C9&lt;&gt;"","m","")</f>
        <v/>
      </c>
      <c r="G9" s="121" t="str">
        <f>IF(C9&lt;&gt;"","2","")</f>
        <v/>
      </c>
      <c r="H9" s="114"/>
      <c r="I9" s="122"/>
      <c r="J9" s="114"/>
      <c r="K9" s="114"/>
      <c r="L9" s="119" t="str">
        <f>IF(I9&gt;0,VLOOKUP(C9,'Cu1'!$T$4:$W$10,4,FALSE),"")</f>
        <v/>
      </c>
      <c r="M9" s="114"/>
      <c r="N9" s="114"/>
      <c r="O9" s="117" t="str">
        <f>IF(I6&gt;0,"persona no qualificada","")</f>
        <v/>
      </c>
      <c r="P9" s="114"/>
      <c r="Q9" s="117" t="str">
        <f>IF(I6&gt;0,"persona qualificada","")</f>
        <v/>
      </c>
      <c r="R9" s="114"/>
      <c r="S9" s="114"/>
      <c r="T9" s="114"/>
      <c r="Y9">
        <f>+C24</f>
        <v>0</v>
      </c>
      <c r="Z9" s="113">
        <f>+E24</f>
        <v>0</v>
      </c>
      <c r="AA9" s="5">
        <f>+I24</f>
        <v>0</v>
      </c>
      <c r="AB9" s="113" t="str">
        <f>+L24</f>
        <v/>
      </c>
      <c r="AC9" t="s">
        <v>162</v>
      </c>
      <c r="AD9" t="s">
        <v>142</v>
      </c>
      <c r="AE9">
        <f t="shared" si="0"/>
        <v>0</v>
      </c>
      <c r="AF9">
        <f t="shared" si="1"/>
        <v>0</v>
      </c>
      <c r="AG9">
        <f t="shared" si="2"/>
        <v>0</v>
      </c>
      <c r="AH9" t="str">
        <f t="shared" si="3"/>
        <v>Cu7</v>
      </c>
    </row>
    <row r="10" spans="1:34" ht="12" customHeight="1">
      <c r="A10" s="124"/>
      <c r="E10" s="114"/>
      <c r="F10" s="114"/>
      <c r="G10" s="114"/>
      <c r="H10" s="114"/>
      <c r="I10" s="114"/>
      <c r="J10" s="114"/>
      <c r="K10" s="114"/>
      <c r="L10" s="114"/>
      <c r="M10" s="114"/>
      <c r="N10" s="114"/>
      <c r="O10" s="114"/>
      <c r="P10" s="114"/>
      <c r="Q10" s="114"/>
      <c r="R10" s="114"/>
      <c r="S10" s="114"/>
      <c r="T10" s="114"/>
    </row>
    <row r="11" spans="1:34" ht="47.25" customHeight="1">
      <c r="A11" s="124"/>
      <c r="E11" s="387" t="str">
        <f>IF(C12&lt;&gt;"",CONCATENATE("Metres quadrats dedicats a ",LOWER(C12)),"")</f>
        <v/>
      </c>
      <c r="F11" s="387"/>
      <c r="G11" s="387"/>
      <c r="H11" s="114"/>
      <c r="I11" s="387" t="str">
        <f>IF(E12&gt;0,CONCATENATE("Preu de venda de cada ",VLOOKUP(C12,'Cu1'!$T$4:$U$10,2,FALSE)," ",LOWER(C12)),"")</f>
        <v/>
      </c>
      <c r="J11" s="387"/>
      <c r="K11" s="114"/>
      <c r="L11" s="387" t="str">
        <f>IF(I12&gt;0,CONCATENATE(VLOOKUP(C12,'Cu1'!$T$4:$V$10,3,FALSE)," de ",LOWER(C12)," en 1.000 metres quadrats"),"")</f>
        <v/>
      </c>
      <c r="M11" s="387"/>
      <c r="N11" s="114"/>
      <c r="O11" s="114"/>
      <c r="P11" s="114"/>
      <c r="Q11" s="114"/>
      <c r="R11" s="114"/>
      <c r="S11" s="114"/>
      <c r="T11" s="114"/>
    </row>
    <row r="12" spans="1:34" ht="27.95" customHeight="1">
      <c r="A12" s="258" t="s">
        <v>153</v>
      </c>
      <c r="B12" s="126" t="s">
        <v>209</v>
      </c>
      <c r="C12" s="129"/>
      <c r="E12" s="119"/>
      <c r="F12" s="120" t="str">
        <f>IF(C12&lt;&gt;"","m","")</f>
        <v/>
      </c>
      <c r="G12" s="121" t="str">
        <f>IF(C12&lt;&gt;"","2","")</f>
        <v/>
      </c>
      <c r="H12" s="114"/>
      <c r="I12" s="122"/>
      <c r="J12" s="114"/>
      <c r="K12" s="114"/>
      <c r="L12" s="119" t="str">
        <f>IF(I12&gt;0,VLOOKUP(C12,'Cu1'!$T$4:$W$10,4,FALSE),"")</f>
        <v/>
      </c>
      <c r="M12" s="114"/>
      <c r="N12" s="114"/>
      <c r="O12" s="114"/>
      <c r="P12" s="114"/>
      <c r="Q12" s="114"/>
      <c r="R12" s="114"/>
      <c r="S12" s="114"/>
      <c r="T12" s="114"/>
    </row>
    <row r="13" spans="1:34" ht="12" customHeight="1">
      <c r="A13" s="124"/>
      <c r="E13" s="114"/>
      <c r="F13" s="114"/>
      <c r="G13" s="114"/>
      <c r="H13" s="114"/>
      <c r="I13" s="114"/>
      <c r="J13" s="114"/>
      <c r="K13" s="114"/>
      <c r="L13" s="114"/>
      <c r="M13" s="114"/>
      <c r="N13" s="114"/>
      <c r="O13" s="114"/>
      <c r="P13" s="114"/>
      <c r="Q13" s="114"/>
      <c r="R13" s="114"/>
      <c r="S13" s="114"/>
      <c r="T13" s="114"/>
    </row>
    <row r="14" spans="1:34" ht="48" customHeight="1">
      <c r="A14" s="124"/>
      <c r="C14" s="130"/>
      <c r="E14" s="387" t="str">
        <f>IF(C15&lt;&gt;"",CONCATENATE("Metres quadrats dedicats a ",LOWER(C15)),"")</f>
        <v/>
      </c>
      <c r="F14" s="387"/>
      <c r="G14" s="387"/>
      <c r="H14" s="114"/>
      <c r="I14" s="387" t="str">
        <f>IF(E15&gt;0,CONCATENATE("Preu de venda de cada ",VLOOKUP(C15,'Cu1'!$T$4:$U$10,2,FALSE)," ",LOWER(C15)),"")</f>
        <v/>
      </c>
      <c r="J14" s="387"/>
      <c r="K14" s="114"/>
      <c r="L14" s="387" t="str">
        <f>IF(I15&gt;0,CONCATENATE(VLOOKUP(C15,'Cu1'!$T$4:$V$10,3,FALSE)," de ",LOWER(C15)," en 1.000 metres quadrats"),"")</f>
        <v/>
      </c>
      <c r="M14" s="387"/>
      <c r="N14" s="114"/>
      <c r="O14" s="118"/>
      <c r="P14" s="114"/>
      <c r="Q14" s="114"/>
      <c r="R14" s="114"/>
      <c r="S14" s="114"/>
      <c r="T14" s="114"/>
    </row>
    <row r="15" spans="1:34" ht="27.95" customHeight="1">
      <c r="A15" s="258" t="s">
        <v>153</v>
      </c>
      <c r="B15" s="126" t="s">
        <v>209</v>
      </c>
      <c r="C15" s="129"/>
      <c r="E15" s="119"/>
      <c r="F15" s="120" t="str">
        <f>IF(C15&lt;&gt;"","m","")</f>
        <v/>
      </c>
      <c r="G15" s="121" t="str">
        <f>IF(C15&lt;&gt;"","2","")</f>
        <v/>
      </c>
      <c r="H15" s="114"/>
      <c r="I15" s="122"/>
      <c r="J15" s="114"/>
      <c r="K15" s="114"/>
      <c r="L15" s="119" t="str">
        <f>IF(I15&gt;0,VLOOKUP(C15,'Cu1'!$T$4:$W$10,4,FALSE),"")</f>
        <v/>
      </c>
      <c r="M15" s="114"/>
      <c r="N15" s="114"/>
      <c r="O15" s="114"/>
      <c r="P15" s="114"/>
      <c r="Q15" s="114"/>
      <c r="R15" s="114"/>
      <c r="S15" s="114"/>
      <c r="T15" s="114"/>
    </row>
    <row r="16" spans="1:34" ht="12" customHeight="1">
      <c r="A16" s="124"/>
      <c r="E16" s="114"/>
      <c r="F16" s="114"/>
      <c r="G16" s="114"/>
      <c r="H16" s="114"/>
      <c r="I16" s="114"/>
      <c r="J16" s="114"/>
      <c r="K16" s="114"/>
      <c r="L16" s="114"/>
      <c r="M16" s="114"/>
      <c r="N16" s="114"/>
      <c r="O16" s="114"/>
      <c r="P16" s="114"/>
      <c r="Q16" s="114"/>
      <c r="R16" s="114"/>
      <c r="S16" s="114"/>
      <c r="T16" s="114"/>
    </row>
    <row r="17" spans="1:20" ht="47.25" customHeight="1">
      <c r="A17" s="124"/>
      <c r="E17" s="387" t="str">
        <f>IF(C18&lt;&gt;"",CONCATENATE("Metres quadrats dedicats a ",LOWER(C18)),"")</f>
        <v/>
      </c>
      <c r="F17" s="387"/>
      <c r="G17" s="387"/>
      <c r="H17" s="114"/>
      <c r="I17" s="387" t="str">
        <f>IF(E18&gt;0,CONCATENATE("Preu de venda de cada ",VLOOKUP(C18,'Cu1'!$T$4:$U$10,2,FALSE)," ",LOWER(C18)),"")</f>
        <v/>
      </c>
      <c r="J17" s="387"/>
      <c r="K17" s="114"/>
      <c r="L17" s="387" t="str">
        <f>IF(I18&gt;0,CONCATENATE(VLOOKUP(C18,'Cu1'!$T$4:$V$10,3,FALSE)," de ",LOWER(C18)," en 1.000 metres quadrats"),"")</f>
        <v/>
      </c>
      <c r="M17" s="387"/>
      <c r="N17" s="114"/>
      <c r="O17" s="114"/>
      <c r="P17" s="114"/>
      <c r="Q17" s="114"/>
      <c r="R17" s="114"/>
      <c r="S17" s="114"/>
      <c r="T17" s="114"/>
    </row>
    <row r="18" spans="1:20" ht="27.95" customHeight="1">
      <c r="A18" s="258" t="s">
        <v>153</v>
      </c>
      <c r="B18" s="126" t="s">
        <v>209</v>
      </c>
      <c r="C18" s="129"/>
      <c r="E18" s="119"/>
      <c r="F18" s="120" t="str">
        <f>IF(C18&lt;&gt;"","m","")</f>
        <v/>
      </c>
      <c r="G18" s="121" t="str">
        <f>IF(C18&lt;&gt;"","2","")</f>
        <v/>
      </c>
      <c r="H18" s="114"/>
      <c r="I18" s="122"/>
      <c r="J18" s="114"/>
      <c r="K18" s="114"/>
      <c r="L18" s="119" t="str">
        <f>IF(I18&gt;0,VLOOKUP(C18,'Cu1'!$T$4:$W$10,4,FALSE),"")</f>
        <v/>
      </c>
      <c r="M18" s="114"/>
      <c r="N18" s="114"/>
      <c r="O18" s="114"/>
      <c r="P18" s="114"/>
      <c r="Q18" s="114"/>
      <c r="R18" s="114"/>
      <c r="S18" s="114"/>
      <c r="T18" s="114"/>
    </row>
    <row r="19" spans="1:20" ht="12" customHeight="1">
      <c r="A19" s="124"/>
      <c r="E19" s="114"/>
      <c r="F19" s="114"/>
      <c r="G19" s="114"/>
      <c r="H19" s="114"/>
      <c r="I19" s="114"/>
      <c r="J19" s="114"/>
      <c r="K19" s="114"/>
      <c r="L19" s="114"/>
      <c r="M19" s="114"/>
      <c r="N19" s="114"/>
      <c r="O19" s="114"/>
      <c r="P19" s="114"/>
      <c r="Q19" s="114"/>
      <c r="R19" s="114"/>
      <c r="S19" s="114"/>
      <c r="T19" s="114" t="s">
        <v>55</v>
      </c>
    </row>
    <row r="20" spans="1:20" ht="47.25" customHeight="1">
      <c r="A20" s="124"/>
      <c r="E20" s="387" t="str">
        <f>IF(C21&lt;&gt;"",CONCATENATE("Metres quadrats dedicats a ",LOWER(C21)),"")</f>
        <v/>
      </c>
      <c r="F20" s="387"/>
      <c r="G20" s="387"/>
      <c r="H20" s="114"/>
      <c r="I20" s="387" t="str">
        <f>IF(E21&gt;0,CONCATENATE("Preu de venda de cada ",VLOOKUP(C21,'Cu1'!$T$4:$U$10,2,FALSE)," ",LOWER(C21)),"")</f>
        <v/>
      </c>
      <c r="J20" s="387"/>
      <c r="K20" s="114"/>
      <c r="L20" s="387" t="str">
        <f>IF(I21&gt;0,CONCATENATE(VLOOKUP(C21,'Cu1'!$T$4:$V$10,3,FALSE)," de ",LOWER(C21)," en 1.000 metres quadrats"),"")</f>
        <v/>
      </c>
      <c r="M20" s="387"/>
      <c r="N20" s="114"/>
      <c r="O20" s="114"/>
      <c r="P20" s="114"/>
      <c r="Q20" s="114"/>
      <c r="R20" s="114"/>
      <c r="S20" s="114"/>
      <c r="T20" s="114"/>
    </row>
    <row r="21" spans="1:20" ht="27.95" customHeight="1">
      <c r="A21" s="258" t="s">
        <v>153</v>
      </c>
      <c r="B21" s="126" t="s">
        <v>209</v>
      </c>
      <c r="C21" s="129"/>
      <c r="E21" s="119"/>
      <c r="F21" s="120" t="str">
        <f>IF(C21&lt;&gt;"","m","")</f>
        <v/>
      </c>
      <c r="G21" s="121" t="str">
        <f>IF(C21&lt;&gt;"","2","")</f>
        <v/>
      </c>
      <c r="H21" s="114"/>
      <c r="I21" s="122"/>
      <c r="J21" s="114"/>
      <c r="K21" s="114"/>
      <c r="L21" s="119" t="str">
        <f>IF(I21&gt;0,VLOOKUP(C21,'Cu1'!$T$4:$W$10,4,FALSE),"")</f>
        <v/>
      </c>
      <c r="M21" s="114"/>
      <c r="N21" s="114"/>
      <c r="O21" s="249" t="s">
        <v>184</v>
      </c>
      <c r="P21" s="114"/>
      <c r="Q21" s="114"/>
      <c r="R21" s="114"/>
      <c r="T21" s="114"/>
    </row>
    <row r="22" spans="1:20">
      <c r="E22" s="114"/>
      <c r="F22" s="114"/>
      <c r="G22" s="114"/>
      <c r="H22" s="114"/>
      <c r="I22" s="114"/>
      <c r="J22" s="114"/>
      <c r="K22" s="114"/>
      <c r="L22" s="114"/>
      <c r="M22" s="114"/>
      <c r="N22" s="114"/>
      <c r="O22" s="114"/>
      <c r="P22" s="114"/>
      <c r="Q22" s="114"/>
      <c r="R22" s="114"/>
      <c r="S22" s="114"/>
      <c r="T22" s="114"/>
    </row>
    <row r="23" spans="1:20" ht="47.25" customHeight="1" thickBot="1">
      <c r="E23" s="387" t="str">
        <f>IF(C24&lt;&gt;"",CONCATENATE("Metres quadrats dedicats a ",LOWER(C24)),"")</f>
        <v/>
      </c>
      <c r="F23" s="387"/>
      <c r="G23" s="387"/>
      <c r="H23" s="114"/>
      <c r="I23" s="387" t="str">
        <f>IF(E24&gt;0,CONCATENATE("Preu de venda de cada ",VLOOKUP(C24,'Cu1'!$T$4:$U$10,2,FALSE)," ",LOWER(C24)),"")</f>
        <v/>
      </c>
      <c r="J23" s="387"/>
      <c r="K23" s="114"/>
      <c r="L23" s="387" t="str">
        <f>IF(I24&gt;0,CONCATENATE(VLOOKUP(C24,'Cu1'!$T$4:$V$10,3,FALSE)," de ",LOWER(C24)," en 1.000 metres quadrats"),"")</f>
        <v/>
      </c>
      <c r="M23" s="387"/>
      <c r="N23" s="114"/>
      <c r="P23" s="128" t="s">
        <v>210</v>
      </c>
      <c r="Q23" s="114"/>
    </row>
    <row r="24" spans="1:20" ht="27.95" customHeight="1" thickTop="1" thickBot="1">
      <c r="A24" s="259" t="s">
        <v>153</v>
      </c>
      <c r="B24" s="126" t="s">
        <v>209</v>
      </c>
      <c r="C24" s="129"/>
      <c r="E24" s="119"/>
      <c r="F24" s="120" t="str">
        <f>IF(C24&lt;&gt;"","m","")</f>
        <v/>
      </c>
      <c r="G24" s="121" t="str">
        <f>IF(C24&lt;&gt;"","2","")</f>
        <v/>
      </c>
      <c r="H24" s="114"/>
      <c r="I24" s="122"/>
      <c r="J24" s="114"/>
      <c r="K24" s="114"/>
      <c r="L24" s="119" t="str">
        <f>IF(I24&gt;0,VLOOKUP(C24,'Cu1'!$T$4:$W$10,4,FALSE),"")</f>
        <v/>
      </c>
      <c r="M24" s="114"/>
      <c r="N24" s="114"/>
      <c r="O24" s="389" t="str">
        <f>HYPERLINK("#Resultats!c5","Anar a resultats")</f>
        <v>Anar a resultats</v>
      </c>
      <c r="P24" s="389"/>
      <c r="Q24" s="389"/>
      <c r="R24" s="114"/>
      <c r="S24" s="114"/>
      <c r="T24" s="114"/>
    </row>
    <row r="25" spans="1:20" ht="13.5" thickTop="1"/>
    <row r="56" spans="2:22" ht="13.5" thickBot="1"/>
    <row r="57" spans="2:22">
      <c r="B57" s="250"/>
      <c r="C57" s="251"/>
      <c r="D57" s="251"/>
      <c r="E57" s="251"/>
      <c r="F57" s="251"/>
      <c r="G57" s="251"/>
      <c r="H57" s="251"/>
      <c r="I57" s="251"/>
      <c r="J57" s="251"/>
      <c r="K57" s="251"/>
      <c r="L57" s="251"/>
      <c r="M57" s="251"/>
      <c r="N57" s="251"/>
      <c r="O57" s="251"/>
      <c r="P57" s="251"/>
      <c r="Q57" s="251"/>
      <c r="R57" s="251"/>
      <c r="S57" s="251"/>
      <c r="T57" s="251"/>
      <c r="U57" s="251"/>
      <c r="V57" s="252"/>
    </row>
    <row r="58" spans="2:22" ht="18">
      <c r="B58" s="254"/>
      <c r="C58" s="399" t="s">
        <v>220</v>
      </c>
      <c r="D58" s="130"/>
      <c r="E58" s="130"/>
      <c r="F58" s="130"/>
      <c r="G58" s="130"/>
      <c r="H58" s="186" t="s">
        <v>221</v>
      </c>
      <c r="I58" s="130"/>
      <c r="J58" s="130"/>
      <c r="K58" s="130"/>
      <c r="L58" s="130"/>
      <c r="M58" s="130"/>
      <c r="N58" s="130"/>
      <c r="O58" s="130"/>
      <c r="P58" s="130"/>
      <c r="Q58" s="130"/>
      <c r="R58" s="130"/>
      <c r="S58" s="130"/>
      <c r="T58" s="130"/>
      <c r="U58" s="130"/>
      <c r="V58" s="253"/>
    </row>
    <row r="59" spans="2:22">
      <c r="B59" s="254"/>
      <c r="C59" s="130"/>
      <c r="D59" s="130"/>
      <c r="E59" s="130"/>
      <c r="F59" s="130"/>
      <c r="G59" s="130"/>
      <c r="H59" s="130"/>
      <c r="I59" s="130"/>
      <c r="J59" s="130"/>
      <c r="K59" s="130"/>
      <c r="L59" s="130"/>
      <c r="M59" s="130"/>
      <c r="N59" s="130"/>
      <c r="O59" s="130"/>
      <c r="P59" s="130"/>
      <c r="Q59" s="130"/>
      <c r="R59" s="130"/>
      <c r="S59" s="130"/>
      <c r="T59" s="130"/>
      <c r="U59" s="130"/>
      <c r="V59" s="253"/>
    </row>
    <row r="60" spans="2:22">
      <c r="B60" s="254"/>
      <c r="C60" s="130"/>
      <c r="D60" s="130"/>
      <c r="E60" s="130"/>
      <c r="F60" s="130"/>
      <c r="G60" s="130"/>
      <c r="H60" s="130"/>
      <c r="I60" s="130"/>
      <c r="J60" s="130"/>
      <c r="K60" s="130"/>
      <c r="L60" s="130"/>
      <c r="M60" s="130"/>
      <c r="N60" s="130"/>
      <c r="O60" s="130"/>
      <c r="P60" s="130"/>
      <c r="Q60" s="130"/>
      <c r="R60" s="130"/>
      <c r="S60" s="130"/>
      <c r="T60" s="130"/>
      <c r="U60" s="130"/>
      <c r="V60" s="253"/>
    </row>
    <row r="61" spans="2:22">
      <c r="B61" s="254"/>
      <c r="C61" s="130"/>
      <c r="D61" s="130"/>
      <c r="E61" s="130"/>
      <c r="F61" s="130"/>
      <c r="G61" s="130"/>
      <c r="H61" s="130"/>
      <c r="I61" s="130"/>
      <c r="J61" s="130"/>
      <c r="K61" s="130"/>
      <c r="L61" s="130"/>
      <c r="M61" s="130"/>
      <c r="N61" s="130"/>
      <c r="O61" s="130"/>
      <c r="P61" s="130"/>
      <c r="Q61" s="130"/>
      <c r="R61" s="130"/>
      <c r="S61" s="130"/>
      <c r="T61" s="130"/>
      <c r="U61" s="130"/>
      <c r="V61" s="253"/>
    </row>
    <row r="62" spans="2:22">
      <c r="B62" s="254"/>
      <c r="C62" s="130"/>
      <c r="D62" s="130"/>
      <c r="E62" s="130"/>
      <c r="F62" s="130"/>
      <c r="G62" s="130"/>
      <c r="H62" s="130"/>
      <c r="I62" s="130"/>
      <c r="J62" s="130"/>
      <c r="K62" s="130"/>
      <c r="L62" s="130"/>
      <c r="M62" s="130"/>
      <c r="N62" s="130"/>
      <c r="O62" s="130"/>
      <c r="P62" s="130"/>
      <c r="Q62" s="130"/>
      <c r="R62" s="130"/>
      <c r="S62" s="130"/>
      <c r="T62" s="130"/>
      <c r="U62" s="130"/>
      <c r="V62" s="253"/>
    </row>
    <row r="63" spans="2:22">
      <c r="B63" s="254"/>
      <c r="C63" s="130"/>
      <c r="D63" s="130"/>
      <c r="E63" s="130"/>
      <c r="F63" s="130"/>
      <c r="G63" s="130"/>
      <c r="H63" s="130"/>
      <c r="I63" s="130"/>
      <c r="J63" s="130"/>
      <c r="K63" s="130"/>
      <c r="L63" s="130"/>
      <c r="M63" s="130"/>
      <c r="N63" s="130"/>
      <c r="O63" s="130"/>
      <c r="P63" s="130"/>
      <c r="Q63" s="130"/>
      <c r="R63" s="130"/>
      <c r="S63" s="130"/>
      <c r="T63" s="130"/>
      <c r="U63" s="130"/>
      <c r="V63" s="253"/>
    </row>
    <row r="64" spans="2:22">
      <c r="B64" s="254"/>
      <c r="C64" s="130"/>
      <c r="D64" s="130"/>
      <c r="E64" s="130"/>
      <c r="F64" s="130"/>
      <c r="G64" s="130"/>
      <c r="H64" s="130"/>
      <c r="I64" s="130"/>
      <c r="J64" s="130"/>
      <c r="K64" s="130"/>
      <c r="L64" s="130"/>
      <c r="M64" s="130"/>
      <c r="N64" s="130"/>
      <c r="O64" s="130"/>
      <c r="P64" s="130"/>
      <c r="Q64" s="130"/>
      <c r="R64" s="130"/>
      <c r="S64" s="130"/>
      <c r="T64" s="130"/>
      <c r="U64" s="130"/>
      <c r="V64" s="253"/>
    </row>
    <row r="65" spans="2:22">
      <c r="B65" s="254"/>
      <c r="C65" s="130"/>
      <c r="D65" s="130"/>
      <c r="E65" s="130"/>
      <c r="F65" s="130"/>
      <c r="G65" s="130"/>
      <c r="H65" s="130"/>
      <c r="I65" s="130"/>
      <c r="J65" s="130"/>
      <c r="K65" s="130"/>
      <c r="L65" s="130"/>
      <c r="M65" s="130"/>
      <c r="N65" s="130"/>
      <c r="O65" s="130"/>
      <c r="P65" s="130"/>
      <c r="Q65" s="130"/>
      <c r="R65" s="130"/>
      <c r="S65" s="130"/>
      <c r="T65" s="130"/>
      <c r="U65" s="130"/>
      <c r="V65" s="253"/>
    </row>
    <row r="66" spans="2:22">
      <c r="B66" s="254"/>
      <c r="C66" s="130"/>
      <c r="D66" s="130"/>
      <c r="E66" s="130"/>
      <c r="F66" s="130"/>
      <c r="G66" s="130"/>
      <c r="H66" s="130"/>
      <c r="I66" s="130"/>
      <c r="J66" s="130"/>
      <c r="K66" s="130"/>
      <c r="L66" s="130"/>
      <c r="M66" s="130"/>
      <c r="N66" s="130"/>
      <c r="O66" s="130"/>
      <c r="P66" s="130"/>
      <c r="Q66" s="130"/>
      <c r="R66" s="130"/>
      <c r="S66" s="130"/>
      <c r="T66" s="130"/>
      <c r="U66" s="130"/>
      <c r="V66" s="253"/>
    </row>
    <row r="67" spans="2:22" ht="16.5">
      <c r="B67" s="254"/>
      <c r="C67" s="130"/>
      <c r="D67" s="398" t="s">
        <v>226</v>
      </c>
      <c r="E67" s="130"/>
      <c r="F67" s="130"/>
      <c r="G67" s="130"/>
      <c r="H67" s="130"/>
      <c r="I67" s="130"/>
      <c r="J67" s="130"/>
      <c r="K67" s="130"/>
      <c r="L67" s="130"/>
      <c r="M67" s="130"/>
      <c r="N67" s="130"/>
      <c r="O67" s="130"/>
      <c r="P67" s="130"/>
      <c r="Q67" s="130"/>
      <c r="R67" s="130"/>
      <c r="S67" s="130"/>
      <c r="T67" s="130"/>
      <c r="U67" s="130"/>
      <c r="V67" s="253"/>
    </row>
    <row r="68" spans="2:22">
      <c r="B68" s="254"/>
      <c r="C68" s="130"/>
      <c r="D68" s="130"/>
      <c r="E68" s="130"/>
      <c r="F68" s="130"/>
      <c r="G68" s="130"/>
      <c r="H68" s="130"/>
      <c r="I68" s="130"/>
      <c r="J68" s="130"/>
      <c r="K68" s="130"/>
      <c r="L68" s="130"/>
      <c r="M68" s="130"/>
      <c r="N68" s="130"/>
      <c r="O68" s="130"/>
      <c r="P68" s="130"/>
      <c r="Q68" s="130"/>
      <c r="R68" s="130"/>
      <c r="S68" s="130"/>
      <c r="T68" s="130"/>
      <c r="U68" s="130"/>
      <c r="V68" s="253"/>
    </row>
    <row r="69" spans="2:22" ht="13.5" thickBot="1">
      <c r="B69" s="255"/>
      <c r="C69" s="256"/>
      <c r="D69" s="256"/>
      <c r="E69" s="256"/>
      <c r="F69" s="256"/>
      <c r="G69" s="256"/>
      <c r="H69" s="256"/>
      <c r="I69" s="256"/>
      <c r="J69" s="256"/>
      <c r="K69" s="256"/>
      <c r="L69" s="256"/>
      <c r="M69" s="256"/>
      <c r="N69" s="256"/>
      <c r="O69" s="256"/>
      <c r="P69" s="256"/>
      <c r="Q69" s="256"/>
      <c r="R69" s="256"/>
      <c r="S69" s="256"/>
      <c r="T69" s="256"/>
      <c r="U69" s="256"/>
      <c r="V69" s="257"/>
    </row>
    <row r="71" spans="2:22" ht="47.25" customHeight="1">
      <c r="G71" s="385"/>
    </row>
    <row r="72" spans="2:22">
      <c r="G72" s="385"/>
    </row>
    <row r="73" spans="2:22">
      <c r="G73" s="385"/>
    </row>
    <row r="76" spans="2:22" ht="15">
      <c r="E76" s="384" t="s">
        <v>225</v>
      </c>
    </row>
  </sheetData>
  <mergeCells count="26">
    <mergeCell ref="A1:C1"/>
    <mergeCell ref="O24:Q24"/>
    <mergeCell ref="L17:M17"/>
    <mergeCell ref="L20:M20"/>
    <mergeCell ref="L23:M23"/>
    <mergeCell ref="L5:M5"/>
    <mergeCell ref="L4:M4"/>
    <mergeCell ref="L8:M8"/>
    <mergeCell ref="L11:M11"/>
    <mergeCell ref="L14:M14"/>
    <mergeCell ref="I23:J23"/>
    <mergeCell ref="I5:J5"/>
    <mergeCell ref="I8:J8"/>
    <mergeCell ref="I11:J11"/>
    <mergeCell ref="I14:J14"/>
    <mergeCell ref="I17:J17"/>
    <mergeCell ref="G71:G73"/>
    <mergeCell ref="D1:Q1"/>
    <mergeCell ref="E23:G23"/>
    <mergeCell ref="I20:J20"/>
    <mergeCell ref="E5:G5"/>
    <mergeCell ref="E8:G8"/>
    <mergeCell ref="E11:G11"/>
    <mergeCell ref="E14:G14"/>
    <mergeCell ref="E17:G17"/>
    <mergeCell ref="E20:G20"/>
  </mergeCells>
  <phoneticPr fontId="22" type="noConversion"/>
  <conditionalFormatting sqref="E6">
    <cfRule type="expression" dxfId="17" priority="21">
      <formula>C6&lt;&gt;""</formula>
    </cfRule>
  </conditionalFormatting>
  <conditionalFormatting sqref="E9">
    <cfRule type="expression" dxfId="16" priority="20">
      <formula>C9&lt;&gt;""</formula>
    </cfRule>
  </conditionalFormatting>
  <conditionalFormatting sqref="E12">
    <cfRule type="expression" dxfId="15" priority="19">
      <formula>C12&lt;&gt;""</formula>
    </cfRule>
  </conditionalFormatting>
  <conditionalFormatting sqref="E15">
    <cfRule type="expression" dxfId="14" priority="18">
      <formula>C15&lt;&gt;""</formula>
    </cfRule>
  </conditionalFormatting>
  <conditionalFormatting sqref="E18">
    <cfRule type="expression" dxfId="13" priority="17">
      <formula>C18&lt;&gt;""</formula>
    </cfRule>
  </conditionalFormatting>
  <conditionalFormatting sqref="E21">
    <cfRule type="expression" dxfId="12" priority="16">
      <formula>C21&lt;&gt;""</formula>
    </cfRule>
  </conditionalFormatting>
  <conditionalFormatting sqref="E24">
    <cfRule type="expression" dxfId="11" priority="15">
      <formula>C24&lt;&gt;""</formula>
    </cfRule>
  </conditionalFormatting>
  <conditionalFormatting sqref="I6">
    <cfRule type="expression" dxfId="10" priority="14">
      <formula>$E6&gt;0</formula>
    </cfRule>
  </conditionalFormatting>
  <conditionalFormatting sqref="I9">
    <cfRule type="expression" dxfId="9" priority="13">
      <formula>$E9&gt;0</formula>
    </cfRule>
  </conditionalFormatting>
  <conditionalFormatting sqref="I12">
    <cfRule type="expression" dxfId="8" priority="12">
      <formula>$E12&gt;0</formula>
    </cfRule>
  </conditionalFormatting>
  <conditionalFormatting sqref="I15">
    <cfRule type="expression" dxfId="7" priority="11">
      <formula>$E15&gt;0</formula>
    </cfRule>
  </conditionalFormatting>
  <conditionalFormatting sqref="I18">
    <cfRule type="expression" dxfId="6" priority="10">
      <formula>$E18&gt;0</formula>
    </cfRule>
  </conditionalFormatting>
  <conditionalFormatting sqref="I21">
    <cfRule type="expression" dxfId="5" priority="9">
      <formula>$E21&gt;0</formula>
    </cfRule>
  </conditionalFormatting>
  <conditionalFormatting sqref="I24">
    <cfRule type="expression" dxfId="4" priority="8">
      <formula>$E24&gt;0</formula>
    </cfRule>
  </conditionalFormatting>
  <conditionalFormatting sqref="O8">
    <cfRule type="expression" dxfId="3" priority="7">
      <formula>$E$6&gt;0</formula>
    </cfRule>
  </conditionalFormatting>
  <conditionalFormatting sqref="Q8">
    <cfRule type="expression" dxfId="2" priority="5">
      <formula>$E$6&gt;0</formula>
    </cfRule>
  </conditionalFormatting>
  <conditionalFormatting sqref="L6">
    <cfRule type="expression" dxfId="1" priority="4">
      <formula>I6&gt;0</formula>
    </cfRule>
  </conditionalFormatting>
  <conditionalFormatting sqref="L24 L21 L18 L15 L12 L9">
    <cfRule type="expression" dxfId="0" priority="1">
      <formula>I9&gt;0</formula>
    </cfRule>
  </conditionalFormatting>
  <dataValidations count="1">
    <dataValidation type="decimal" allowBlank="1" showInputMessage="1" showErrorMessage="1" sqref="E6 E9 E12 E15 E18 E21 E24 I6 I9 I12 I15 I18 I21 I24 O8 Q8 L6 L21 L9 L12 L15 L18 L24" xr:uid="{00000000-0002-0000-0000-000000000000}">
      <formula1>0</formula1>
      <formula2>200000</formula2>
    </dataValidation>
  </dataValidations>
  <hyperlinks>
    <hyperlink ref="H58" r:id="rId1" xr:uid="{00000000-0004-0000-0000-000000000000}"/>
  </hyperlinks>
  <pageMargins left="0.7" right="0.7" top="0.75" bottom="0.75" header="0.3" footer="0.3"/>
  <pageSetup paperSize="9" orientation="portrait" r:id="rId2"/>
  <ignoredErrors>
    <ignoredError sqref="I14 L14" emptyCellReference="1"/>
    <ignoredError sqref="O24" unlockedFormula="1"/>
    <ignoredError sqref="L9 L12 L15 L18 L21 L24 L6" unlockedFormula="1" emptyCellReference="1"/>
  </ignoredErrors>
  <drawing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showInputMessage="1" showErrorMessage="1" xr:uid="{00000000-0002-0000-0000-000001000000}">
          <x14:formula1>
            <xm:f>'Cu1'!$T$3:$T$10</xm:f>
          </x14:formula1>
          <xm:sqref>C24 C21 C18 C15 C12 C9 C6</xm:sqref>
        </x14:dataValidation>
      </x14:dataValidations>
    </ext>
    <ext xmlns:mx="http://schemas.microsoft.com/office/mac/excel/2008/main" uri="{64002731-A6B0-56B0-2670-7721B7C09600}">
      <mx:PLV Mode="0" OnePage="0" WScale="10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Hoja2">
    <tabColor theme="7"/>
  </sheetPr>
  <dimension ref="A1:M55"/>
  <sheetViews>
    <sheetView showGridLines="0" zoomScale="80" zoomScaleNormal="80" zoomScalePageLayoutView="80" workbookViewId="0">
      <selection activeCell="C9" sqref="C9:D9"/>
    </sheetView>
  </sheetViews>
  <sheetFormatPr defaultColWidth="11.42578125" defaultRowHeight="12.75"/>
  <cols>
    <col min="1" max="1" width="10.28515625" customWidth="1"/>
    <col min="2" max="2" width="3.28515625" customWidth="1"/>
    <col min="3" max="3" width="22" customWidth="1"/>
    <col min="4" max="4" width="108.85546875" customWidth="1"/>
  </cols>
  <sheetData>
    <row r="1" spans="1:13" ht="143.1" customHeight="1">
      <c r="A1" s="395"/>
      <c r="B1" s="395"/>
      <c r="C1" s="395"/>
      <c r="D1" s="180"/>
      <c r="E1" s="180"/>
      <c r="F1" s="180"/>
      <c r="G1" s="180"/>
      <c r="H1" s="180"/>
      <c r="I1" s="180"/>
      <c r="J1" s="180"/>
      <c r="K1" s="180"/>
      <c r="L1" s="180"/>
      <c r="M1" s="180"/>
    </row>
    <row r="2" spans="1:13" ht="32.1" customHeight="1">
      <c r="C2" s="187" t="s">
        <v>222</v>
      </c>
    </row>
    <row r="3" spans="1:13" ht="27.95" customHeight="1">
      <c r="A3" s="125" t="s">
        <v>208</v>
      </c>
      <c r="B3" s="177" t="s">
        <v>211</v>
      </c>
    </row>
    <row r="4" spans="1:13" ht="27.95" customHeight="1"/>
    <row r="5" spans="1:13" ht="27.95" customHeight="1">
      <c r="C5" s="391" t="s">
        <v>149</v>
      </c>
      <c r="D5" s="391"/>
      <c r="E5" s="182"/>
      <c r="F5" s="182"/>
      <c r="G5" s="182"/>
      <c r="H5" s="182"/>
      <c r="I5" s="182"/>
      <c r="J5" s="182"/>
      <c r="K5" s="182"/>
      <c r="L5" s="182"/>
      <c r="M5" s="182"/>
    </row>
    <row r="6" spans="1:13" ht="27.95" customHeight="1"/>
    <row r="7" spans="1:13" ht="27.95" customHeight="1">
      <c r="A7" s="125" t="s">
        <v>208</v>
      </c>
      <c r="B7" s="177" t="s">
        <v>181</v>
      </c>
    </row>
    <row r="8" spans="1:13" ht="27.95" customHeight="1"/>
    <row r="9" spans="1:13" ht="27.95" customHeight="1">
      <c r="C9" s="391" t="s">
        <v>174</v>
      </c>
      <c r="D9" s="391"/>
      <c r="E9" s="182"/>
      <c r="F9" s="182"/>
      <c r="G9" s="182"/>
      <c r="H9" s="182"/>
      <c r="I9" s="182"/>
      <c r="J9" s="182"/>
      <c r="K9" s="182"/>
      <c r="L9" s="182"/>
      <c r="M9" s="182"/>
    </row>
    <row r="10" spans="1:13" ht="27.95" customHeight="1"/>
    <row r="11" spans="1:13" ht="27.95" customHeight="1">
      <c r="A11" s="125" t="s">
        <v>208</v>
      </c>
      <c r="B11" s="177" t="s">
        <v>183</v>
      </c>
    </row>
    <row r="12" spans="1:13" ht="27.95" customHeight="1" thickBot="1"/>
    <row r="13" spans="1:13" ht="27.95" customHeight="1" thickTop="1" thickBot="1">
      <c r="C13" s="392" t="str">
        <f>HYPERLINK("#"&amp;F21,"Visualitza el gràfic. "&amp;C5&amp;". "&amp;C9)</f>
        <v>Visualitza el gràfic. Global. Distribució de costos entre els grups d'operacions (€ total)</v>
      </c>
      <c r="D13" s="393"/>
      <c r="E13" s="183"/>
      <c r="F13" s="183"/>
      <c r="G13" s="183"/>
      <c r="H13" s="183"/>
      <c r="I13" s="183"/>
      <c r="J13" s="183"/>
      <c r="K13" s="183"/>
      <c r="L13" s="183"/>
      <c r="M13" s="183"/>
    </row>
    <row r="14" spans="1:13" ht="27.95" customHeight="1" thickTop="1"/>
    <row r="15" spans="1:13" ht="27.95" customHeight="1">
      <c r="A15" s="125" t="s">
        <v>208</v>
      </c>
      <c r="B15" s="177" t="s">
        <v>204</v>
      </c>
    </row>
    <row r="16" spans="1:13" ht="27.95" customHeight="1" thickBot="1"/>
    <row r="17" spans="3:13" ht="27.95" customHeight="1" thickTop="1" thickBot="1">
      <c r="C17" s="394" t="str">
        <f>HYPERLINK("#"&amp;"Taules!A1","Visualitza les taules. "&amp;C5&amp;"")</f>
        <v>Visualitza les taules. Global</v>
      </c>
      <c r="D17" s="393"/>
      <c r="E17" s="183"/>
      <c r="F17" s="183"/>
      <c r="G17" s="183"/>
      <c r="H17" s="183"/>
      <c r="I17" s="183"/>
      <c r="J17" s="183"/>
      <c r="K17" s="183"/>
      <c r="L17" s="183"/>
      <c r="M17" s="183"/>
    </row>
    <row r="18" spans="3:13" ht="26.1" customHeight="1" thickTop="1"/>
    <row r="21" spans="3:13" hidden="1">
      <c r="F21" t="str">
        <f>CONCATENATE(F44,"!",F22)</f>
        <v>global!D725</v>
      </c>
    </row>
    <row r="22" spans="3:13" hidden="1">
      <c r="D22" t="s">
        <v>174</v>
      </c>
      <c r="E22" t="s">
        <v>214</v>
      </c>
      <c r="F22" t="str">
        <f>VLOOKUP(C9,D22:E28,2,FALSE)</f>
        <v>D725</v>
      </c>
    </row>
    <row r="23" spans="3:13" hidden="1">
      <c r="D23" t="s">
        <v>176</v>
      </c>
      <c r="E23" t="s">
        <v>215</v>
      </c>
    </row>
    <row r="24" spans="3:13" hidden="1">
      <c r="D24" t="s">
        <v>177</v>
      </c>
      <c r="E24" t="s">
        <v>216</v>
      </c>
    </row>
    <row r="25" spans="3:13" hidden="1">
      <c r="D25" t="s">
        <v>178</v>
      </c>
      <c r="E25" t="s">
        <v>217</v>
      </c>
    </row>
    <row r="26" spans="3:13" hidden="1">
      <c r="D26" t="s">
        <v>179</v>
      </c>
      <c r="E26" t="s">
        <v>218</v>
      </c>
    </row>
    <row r="27" spans="3:13" hidden="1">
      <c r="D27" t="str">
        <f>IF($D$4="Global","",D38)</f>
        <v>Distribució de costos unitaris entre els grups d'operacions</v>
      </c>
      <c r="E27" t="s">
        <v>217</v>
      </c>
    </row>
    <row r="28" spans="3:13" hidden="1">
      <c r="D28" t="str">
        <f>IF($D$4="Global","",D39)</f>
        <v>Part del cost unitari que representa cada requeriment</v>
      </c>
      <c r="E28" t="s">
        <v>219</v>
      </c>
    </row>
    <row r="29" spans="3:13" hidden="1"/>
    <row r="30" spans="3:13" hidden="1"/>
    <row r="31" spans="3:13" hidden="1"/>
    <row r="32" spans="3:13" hidden="1"/>
    <row r="33" spans="4:6" hidden="1">
      <c r="D33" t="s">
        <v>174</v>
      </c>
    </row>
    <row r="34" spans="4:6" hidden="1">
      <c r="D34" t="s">
        <v>176</v>
      </c>
    </row>
    <row r="35" spans="4:6" hidden="1">
      <c r="D35" t="s">
        <v>177</v>
      </c>
    </row>
    <row r="36" spans="4:6" hidden="1">
      <c r="D36" t="s">
        <v>178</v>
      </c>
    </row>
    <row r="37" spans="4:6" hidden="1">
      <c r="D37" t="s">
        <v>179</v>
      </c>
    </row>
    <row r="38" spans="4:6" hidden="1">
      <c r="D38" t="s">
        <v>175</v>
      </c>
    </row>
    <row r="39" spans="4:6" hidden="1">
      <c r="D39" t="s">
        <v>180</v>
      </c>
    </row>
    <row r="40" spans="4:6" hidden="1"/>
    <row r="41" spans="4:6" hidden="1"/>
    <row r="42" spans="4:6" hidden="1"/>
    <row r="43" spans="4:6" hidden="1"/>
    <row r="44" spans="4:6" hidden="1">
      <c r="D44" t="s">
        <v>27</v>
      </c>
      <c r="E44" t="s">
        <v>156</v>
      </c>
      <c r="F44" t="str">
        <f>VLOOKUP(C5,D44:E51,2,FALSE)</f>
        <v>global</v>
      </c>
    </row>
    <row r="45" spans="4:6" hidden="1">
      <c r="D45" t="s">
        <v>134</v>
      </c>
      <c r="E45" t="s">
        <v>157</v>
      </c>
    </row>
    <row r="46" spans="4:6" hidden="1">
      <c r="D46" t="s">
        <v>138</v>
      </c>
      <c r="E46" t="s">
        <v>158</v>
      </c>
    </row>
    <row r="47" spans="4:6" hidden="1">
      <c r="D47" t="s">
        <v>141</v>
      </c>
      <c r="E47" t="s">
        <v>159</v>
      </c>
    </row>
    <row r="48" spans="4:6" hidden="1">
      <c r="D48" t="s">
        <v>140</v>
      </c>
      <c r="E48" t="s">
        <v>160</v>
      </c>
    </row>
    <row r="49" spans="4:5" hidden="1">
      <c r="D49" t="s">
        <v>143</v>
      </c>
      <c r="E49" t="s">
        <v>161</v>
      </c>
    </row>
    <row r="50" spans="4:5" hidden="1">
      <c r="D50" t="s">
        <v>142</v>
      </c>
      <c r="E50" t="s">
        <v>162</v>
      </c>
    </row>
    <row r="51" spans="4:5" hidden="1">
      <c r="D51" t="s">
        <v>149</v>
      </c>
      <c r="E51" t="s">
        <v>182</v>
      </c>
    </row>
    <row r="55" spans="4:5" ht="12" customHeight="1"/>
  </sheetData>
  <sheetProtection algorithmName="SHA-512" hashValue="T1Dbn8oWjJaJWGmBAJkrxVOPjSL7S7VuwghtHvjDGQDqwYEyzL8ss91b/uvmDb9tQAjkcy08vJS22WH2bi8gUw==" saltValue="rHsRmYl6gMM42+F+Pz+JqQ==" spinCount="100000" sheet="1" objects="1" scenarios="1"/>
  <mergeCells count="5">
    <mergeCell ref="C5:D5"/>
    <mergeCell ref="C9:D9"/>
    <mergeCell ref="C13:D13"/>
    <mergeCell ref="C17:D17"/>
    <mergeCell ref="A1:C1"/>
  </mergeCells>
  <dataValidations count="1">
    <dataValidation type="list" allowBlank="1" showInputMessage="1" showErrorMessage="1" sqref="C9" xr:uid="{00000000-0002-0000-0100-000000000000}">
      <formula1>$D$22:$D$28</formula1>
    </dataValidation>
  </dataValidations>
  <pageMargins left="0.7" right="0.7" top="0.75" bottom="0.75" header="0.3" footer="0.3"/>
  <drawing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100-000001000000}">
          <x14:formula1>
            <xm:f>Entrada!$Y$2:$Y$9</xm:f>
          </x14:formula1>
          <xm:sqref>C5</xm:sqref>
        </x14:dataValidation>
      </x14:dataValidations>
    </ex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Hoja3">
    <tabColor theme="4"/>
  </sheetPr>
  <dimension ref="A1:O560"/>
  <sheetViews>
    <sheetView showGridLines="0" zoomScale="80" zoomScaleNormal="80" zoomScalePageLayoutView="80" workbookViewId="0">
      <selection activeCell="B2" sqref="B2"/>
    </sheetView>
  </sheetViews>
  <sheetFormatPr defaultColWidth="11.42578125" defaultRowHeight="12.75"/>
  <cols>
    <col min="1" max="1" width="10.28515625" customWidth="1"/>
    <col min="2" max="2" width="44.7109375" customWidth="1"/>
    <col min="3" max="3" width="22.42578125" customWidth="1"/>
    <col min="4" max="4" width="15.7109375" customWidth="1"/>
    <col min="5" max="6" width="12.85546875" customWidth="1"/>
    <col min="7" max="7" width="17" customWidth="1"/>
    <col min="8" max="8" width="18.28515625" customWidth="1"/>
    <col min="9" max="9" width="12.85546875" customWidth="1"/>
    <col min="10" max="10" width="16.140625" customWidth="1"/>
    <col min="11" max="12" width="12.85546875" customWidth="1"/>
    <col min="13" max="13" width="14.140625" customWidth="1"/>
    <col min="14" max="14" width="14.7109375" customWidth="1"/>
    <col min="15" max="15" width="14.42578125" customWidth="1"/>
  </cols>
  <sheetData>
    <row r="1" spans="1:15" ht="143.1" customHeight="1">
      <c r="A1" s="397"/>
      <c r="B1" s="397"/>
      <c r="C1" s="397"/>
      <c r="D1" s="396"/>
      <c r="E1" s="396"/>
      <c r="F1" s="396"/>
      <c r="G1" s="396"/>
      <c r="H1" s="396"/>
      <c r="I1" s="396"/>
      <c r="J1" s="396"/>
      <c r="K1" s="396"/>
      <c r="L1" s="396"/>
      <c r="M1" s="396"/>
    </row>
    <row r="2" spans="1:15" ht="27.95" customHeight="1">
      <c r="B2" s="187" t="s">
        <v>222</v>
      </c>
    </row>
    <row r="3" spans="1:15" ht="27.95" customHeight="1">
      <c r="B3" s="177" t="str">
        <f ca="1">IF(INDIRECT(CONCATENATE(VLOOKUP(Resultats!$C$5,Entrada!$AD$2:$AH$9,5,FALSE),"!",B68))=0,"",INDIRECT(CONCATENATE(VLOOKUP(Resultats!$C$5,Entrada!$AD$2:$AH$9,5,FALSE),"!",B68)))</f>
        <v>Global. Distribució de costos entre els grups d'operacions. Cost total: 0,00 €</v>
      </c>
    </row>
    <row r="4" spans="1:15" ht="27.95" customHeight="1">
      <c r="B4" s="131" t="str">
        <f ca="1">IF(INDIRECT(CONCATENATE(VLOOKUP(Resultats!$C$5,Entrada!$AD$2:$AH$9,5,FALSE),"!",B70))=0,"",INDIRECT(CONCATENATE(VLOOKUP(Resultats!$C$5,Entrada!$AD$2:$AH$9,5,FALSE),"!",B70)))</f>
        <v>PREPARACIÓ DEL SÒL</v>
      </c>
      <c r="C4" s="131" t="s">
        <v>202</v>
      </c>
      <c r="D4" s="131" t="str">
        <f ca="1">IF(INDIRECT(CONCATENATE(VLOOKUP(Resultats!$C$5,Entrada!$AD$2:$AH$9,5,FALSE),"!",D69))=0,"",INDIRECT(CONCATENATE(VLOOKUP(Resultats!$C$5,Entrada!$AD$2:$AH$9,5,FALSE),"!",D69)))</f>
        <v xml:space="preserve">gener </v>
      </c>
      <c r="E4" s="131" t="str">
        <f ca="1">IF(INDIRECT(CONCATENATE(VLOOKUP(Resultats!$C$5,Entrada!$AD$2:$AH$9,5,FALSE),"!",E69))=0,"",INDIRECT(CONCATENATE(VLOOKUP(Resultats!$C$5,Entrada!$AD$2:$AH$9,5,FALSE),"!",E69)))</f>
        <v>febrer</v>
      </c>
      <c r="F4" s="131" t="str">
        <f ca="1">IF(INDIRECT(CONCATENATE(VLOOKUP(Resultats!$C$5,Entrada!$AD$2:$AH$9,5,FALSE),"!",F69))=0,"",INDIRECT(CONCATENATE(VLOOKUP(Resultats!$C$5,Entrada!$AD$2:$AH$9,5,FALSE),"!",F69)))</f>
        <v xml:space="preserve">març </v>
      </c>
      <c r="G4" s="131" t="str">
        <f ca="1">IF(INDIRECT(CONCATENATE(VLOOKUP(Resultats!$C$5,Entrada!$AD$2:$AH$9,5,FALSE),"!",G69))=0,"",INDIRECT(CONCATENATE(VLOOKUP(Resultats!$C$5,Entrada!$AD$2:$AH$9,5,FALSE),"!",G69)))</f>
        <v>abril</v>
      </c>
      <c r="H4" s="131" t="str">
        <f ca="1">IF(INDIRECT(CONCATENATE(VLOOKUP(Resultats!$C$5,Entrada!$AD$2:$AH$9,5,FALSE),"!",H69))=0,"",INDIRECT(CONCATENATE(VLOOKUP(Resultats!$C$5,Entrada!$AD$2:$AH$9,5,FALSE),"!",H69)))</f>
        <v>maig</v>
      </c>
      <c r="I4" s="131" t="str">
        <f ca="1">IF(INDIRECT(CONCATENATE(VLOOKUP(Resultats!$C$5,Entrada!$AD$2:$AH$9,5,FALSE),"!",I69))=0,"",INDIRECT(CONCATENATE(VLOOKUP(Resultats!$C$5,Entrada!$AD$2:$AH$9,5,FALSE),"!",I69)))</f>
        <v>juny</v>
      </c>
      <c r="J4" s="131" t="str">
        <f ca="1">IF(INDIRECT(CONCATENATE(VLOOKUP(Resultats!$C$5,Entrada!$AD$2:$AH$9,5,FALSE),"!",J69))=0,"",INDIRECT(CONCATENATE(VLOOKUP(Resultats!$C$5,Entrada!$AD$2:$AH$9,5,FALSE),"!",J69)))</f>
        <v>juliol</v>
      </c>
      <c r="K4" s="131" t="str">
        <f ca="1">IF(INDIRECT(CONCATENATE(VLOOKUP(Resultats!$C$5,Entrada!$AD$2:$AH$9,5,FALSE),"!",K69))=0,"",INDIRECT(CONCATENATE(VLOOKUP(Resultats!$C$5,Entrada!$AD$2:$AH$9,5,FALSE),"!",K69)))</f>
        <v>agost</v>
      </c>
      <c r="L4" s="131" t="str">
        <f ca="1">IF(INDIRECT(CONCATENATE(VLOOKUP(Resultats!$C$5,Entrada!$AD$2:$AH$9,5,FALSE),"!",L69))=0,"",INDIRECT(CONCATENATE(VLOOKUP(Resultats!$C$5,Entrada!$AD$2:$AH$9,5,FALSE),"!",L69)))</f>
        <v>setembre</v>
      </c>
      <c r="M4" s="131" t="str">
        <f ca="1">IF(INDIRECT(CONCATENATE(VLOOKUP(Resultats!$C$5,Entrada!$AD$2:$AH$9,5,FALSE),"!",M69))=0,"",INDIRECT(CONCATENATE(VLOOKUP(Resultats!$C$5,Entrada!$AD$2:$AH$9,5,FALSE),"!",M69)))</f>
        <v>octubre</v>
      </c>
      <c r="N4" s="131" t="str">
        <f ca="1">IF(INDIRECT(CONCATENATE(VLOOKUP(Resultats!$C$5,Entrada!$AD$2:$AH$9,5,FALSE),"!",N69))=0,"",INDIRECT(CONCATENATE(VLOOKUP(Resultats!$C$5,Entrada!$AD$2:$AH$9,5,FALSE),"!",N69)))</f>
        <v>novembre</v>
      </c>
      <c r="O4" s="131" t="str">
        <f ca="1">IF(INDIRECT(CONCATENATE(VLOOKUP(Resultats!$C$5,Entrada!$AD$2:$AH$9,5,FALSE),"!",O69))=0,"",INDIRECT(CONCATENATE(VLOOKUP(Resultats!$C$5,Entrada!$AD$2:$AH$9,5,FALSE),"!",O69)))</f>
        <v>desembre</v>
      </c>
    </row>
    <row r="5" spans="1:15" ht="27.95" customHeight="1">
      <c r="B5" s="132" t="str">
        <f ca="1">IF(INDIRECT(CONCATENATE(VLOOKUP(Resultats!$C$5,Entrada!$AD$2:$AH$9,5,FALSE),"!",B71))=0,"",INDIRECT(CONCATENATE(VLOOKUP(Resultats!$C$5,Entrada!$AD$2:$AH$9,5,FALSE),"!",B71)))</f>
        <v>ADOBAT</v>
      </c>
      <c r="C5" s="133" t="str">
        <f ca="1">IF(INDIRECT(CONCATENATE(VLOOKUP(Resultats!$C$5,Entrada!$AD$2:$AH$9,5,FALSE),"!",C70))=0,"",INDIRECT(CONCATENATE(VLOOKUP(Resultats!$C$5,Entrada!$AD$2:$AH$9,5,FALSE),"!",C70)))</f>
        <v/>
      </c>
      <c r="D5" s="134" t="str">
        <f ca="1">IF(INDIRECT(CONCATENATE(VLOOKUP(Resultats!$C$5,Entrada!$AD$2:$AH$9,5,FALSE),"!",D70))=0,"",INDIRECT(CONCATENATE(VLOOKUP(Resultats!$C$5,Entrada!$AD$2:$AH$9,5,FALSE),"!",D70)))</f>
        <v/>
      </c>
      <c r="E5" s="134" t="str">
        <f ca="1">IF(INDIRECT(CONCATENATE(VLOOKUP(Resultats!$C$5,Entrada!$AD$2:$AH$9,5,FALSE),"!",E70))=0,"",INDIRECT(CONCATENATE(VLOOKUP(Resultats!$C$5,Entrada!$AD$2:$AH$9,5,FALSE),"!",E70)))</f>
        <v/>
      </c>
      <c r="F5" s="134" t="str">
        <f ca="1">IF(INDIRECT(CONCATENATE(VLOOKUP(Resultats!$C$5,Entrada!$AD$2:$AH$9,5,FALSE),"!",F70))=0,"",INDIRECT(CONCATENATE(VLOOKUP(Resultats!$C$5,Entrada!$AD$2:$AH$9,5,FALSE),"!",F70)))</f>
        <v/>
      </c>
      <c r="G5" s="134" t="str">
        <f ca="1">IF(INDIRECT(CONCATENATE(VLOOKUP(Resultats!$C$5,Entrada!$AD$2:$AH$9,5,FALSE),"!",G70))=0,"",INDIRECT(CONCATENATE(VLOOKUP(Resultats!$C$5,Entrada!$AD$2:$AH$9,5,FALSE),"!",G70)))</f>
        <v/>
      </c>
      <c r="H5" s="134" t="str">
        <f ca="1">IF(INDIRECT(CONCATENATE(VLOOKUP(Resultats!$C$5,Entrada!$AD$2:$AH$9,5,FALSE),"!",H70))=0,"",INDIRECT(CONCATENATE(VLOOKUP(Resultats!$C$5,Entrada!$AD$2:$AH$9,5,FALSE),"!",H70)))</f>
        <v/>
      </c>
      <c r="I5" s="134" t="str">
        <f ca="1">IF(INDIRECT(CONCATENATE(VLOOKUP(Resultats!$C$5,Entrada!$AD$2:$AH$9,5,FALSE),"!",I70))=0,"",INDIRECT(CONCATENATE(VLOOKUP(Resultats!$C$5,Entrada!$AD$2:$AH$9,5,FALSE),"!",I70)))</f>
        <v/>
      </c>
      <c r="J5" s="134" t="str">
        <f ca="1">IF(INDIRECT(CONCATENATE(VLOOKUP(Resultats!$C$5,Entrada!$AD$2:$AH$9,5,FALSE),"!",J70))=0,"",INDIRECT(CONCATENATE(VLOOKUP(Resultats!$C$5,Entrada!$AD$2:$AH$9,5,FALSE),"!",J70)))</f>
        <v/>
      </c>
      <c r="K5" s="134" t="str">
        <f ca="1">IF(INDIRECT(CONCATENATE(VLOOKUP(Resultats!$C$5,Entrada!$AD$2:$AH$9,5,FALSE),"!",K70))=0,"",INDIRECT(CONCATENATE(VLOOKUP(Resultats!$C$5,Entrada!$AD$2:$AH$9,5,FALSE),"!",K70)))</f>
        <v/>
      </c>
      <c r="L5" s="134" t="str">
        <f ca="1">IF(INDIRECT(CONCATENATE(VLOOKUP(Resultats!$C$5,Entrada!$AD$2:$AH$9,5,FALSE),"!",L70))=0,"",INDIRECT(CONCATENATE(VLOOKUP(Resultats!$C$5,Entrada!$AD$2:$AH$9,5,FALSE),"!",L70)))</f>
        <v/>
      </c>
      <c r="M5" s="134" t="str">
        <f ca="1">IF(INDIRECT(CONCATENATE(VLOOKUP(Resultats!$C$5,Entrada!$AD$2:$AH$9,5,FALSE),"!",M70))=0,"",INDIRECT(CONCATENATE(VLOOKUP(Resultats!$C$5,Entrada!$AD$2:$AH$9,5,FALSE),"!",M70)))</f>
        <v/>
      </c>
      <c r="N5" s="134" t="str">
        <f ca="1">IF(INDIRECT(CONCATENATE(VLOOKUP(Resultats!$C$5,Entrada!$AD$2:$AH$9,5,FALSE),"!",N70))=0,"",INDIRECT(CONCATENATE(VLOOKUP(Resultats!$C$5,Entrada!$AD$2:$AH$9,5,FALSE),"!",N70)))</f>
        <v/>
      </c>
      <c r="O5" s="134" t="str">
        <f ca="1">IF(INDIRECT(CONCATENATE(VLOOKUP(Resultats!$C$5,Entrada!$AD$2:$AH$9,5,FALSE),"!",O70))=0,"",INDIRECT(CONCATENATE(VLOOKUP(Resultats!$C$5,Entrada!$AD$2:$AH$9,5,FALSE),"!",O70)))</f>
        <v/>
      </c>
    </row>
    <row r="6" spans="1:15" ht="27.95" customHeight="1">
      <c r="B6" s="135" t="str">
        <f ca="1">IF(INDIRECT(CONCATENATE(VLOOKUP(Resultats!$C$5,Entrada!$AD$2:$AH$9,5,FALSE),"!",B72))=0,"",INDIRECT(CONCATENATE(VLOOKUP(Resultats!$C$5,Entrada!$AD$2:$AH$9,5,FALSE),"!",B72)))</f>
        <v>PLANTACIÓ</v>
      </c>
      <c r="C6" s="136" t="str">
        <f ca="1">IF(INDIRECT(CONCATENATE(VLOOKUP(Resultats!$C$5,Entrada!$AD$2:$AH$9,5,FALSE),"!",C71))=0,"",INDIRECT(CONCATENATE(VLOOKUP(Resultats!$C$5,Entrada!$AD$2:$AH$9,5,FALSE),"!",C71)))</f>
        <v/>
      </c>
      <c r="D6" s="137" t="str">
        <f ca="1">IF(INDIRECT(CONCATENATE(VLOOKUP(Resultats!$C$5,Entrada!$AD$2:$AH$9,5,FALSE),"!",D71))=0,"",INDIRECT(CONCATENATE(VLOOKUP(Resultats!$C$5,Entrada!$AD$2:$AH$9,5,FALSE),"!",D71)))</f>
        <v/>
      </c>
      <c r="E6" s="137" t="str">
        <f ca="1">IF(INDIRECT(CONCATENATE(VLOOKUP(Resultats!$C$5,Entrada!$AD$2:$AH$9,5,FALSE),"!",E71))=0,"",INDIRECT(CONCATENATE(VLOOKUP(Resultats!$C$5,Entrada!$AD$2:$AH$9,5,FALSE),"!",E71)))</f>
        <v/>
      </c>
      <c r="F6" s="137" t="str">
        <f ca="1">IF(INDIRECT(CONCATENATE(VLOOKUP(Resultats!$C$5,Entrada!$AD$2:$AH$9,5,FALSE),"!",F71))=0,"",INDIRECT(CONCATENATE(VLOOKUP(Resultats!$C$5,Entrada!$AD$2:$AH$9,5,FALSE),"!",F71)))</f>
        <v/>
      </c>
      <c r="G6" s="137" t="str">
        <f ca="1">IF(INDIRECT(CONCATENATE(VLOOKUP(Resultats!$C$5,Entrada!$AD$2:$AH$9,5,FALSE),"!",G71))=0,"",INDIRECT(CONCATENATE(VLOOKUP(Resultats!$C$5,Entrada!$AD$2:$AH$9,5,FALSE),"!",G71)))</f>
        <v/>
      </c>
      <c r="H6" s="137" t="str">
        <f ca="1">IF(INDIRECT(CONCATENATE(VLOOKUP(Resultats!$C$5,Entrada!$AD$2:$AH$9,5,FALSE),"!",H71))=0,"",INDIRECT(CONCATENATE(VLOOKUP(Resultats!$C$5,Entrada!$AD$2:$AH$9,5,FALSE),"!",H71)))</f>
        <v/>
      </c>
      <c r="I6" s="137" t="str">
        <f ca="1">IF(INDIRECT(CONCATENATE(VLOOKUP(Resultats!$C$5,Entrada!$AD$2:$AH$9,5,FALSE),"!",I71))=0,"",INDIRECT(CONCATENATE(VLOOKUP(Resultats!$C$5,Entrada!$AD$2:$AH$9,5,FALSE),"!",I71)))</f>
        <v/>
      </c>
      <c r="J6" s="137" t="str">
        <f ca="1">IF(INDIRECT(CONCATENATE(VLOOKUP(Resultats!$C$5,Entrada!$AD$2:$AH$9,5,FALSE),"!",J71))=0,"",INDIRECT(CONCATENATE(VLOOKUP(Resultats!$C$5,Entrada!$AD$2:$AH$9,5,FALSE),"!",J71)))</f>
        <v/>
      </c>
      <c r="K6" s="137" t="str">
        <f ca="1">IF(INDIRECT(CONCATENATE(VLOOKUP(Resultats!$C$5,Entrada!$AD$2:$AH$9,5,FALSE),"!",K71))=0,"",INDIRECT(CONCATENATE(VLOOKUP(Resultats!$C$5,Entrada!$AD$2:$AH$9,5,FALSE),"!",K71)))</f>
        <v/>
      </c>
      <c r="L6" s="137" t="str">
        <f ca="1">IF(INDIRECT(CONCATENATE(VLOOKUP(Resultats!$C$5,Entrada!$AD$2:$AH$9,5,FALSE),"!",L71))=0,"",INDIRECT(CONCATENATE(VLOOKUP(Resultats!$C$5,Entrada!$AD$2:$AH$9,5,FALSE),"!",L71)))</f>
        <v/>
      </c>
      <c r="M6" s="137" t="str">
        <f ca="1">IF(INDIRECT(CONCATENATE(VLOOKUP(Resultats!$C$5,Entrada!$AD$2:$AH$9,5,FALSE),"!",M71))=0,"",INDIRECT(CONCATENATE(VLOOKUP(Resultats!$C$5,Entrada!$AD$2:$AH$9,5,FALSE),"!",M71)))</f>
        <v/>
      </c>
      <c r="N6" s="137" t="str">
        <f ca="1">IF(INDIRECT(CONCATENATE(VLOOKUP(Resultats!$C$5,Entrada!$AD$2:$AH$9,5,FALSE),"!",N71))=0,"",INDIRECT(CONCATENATE(VLOOKUP(Resultats!$C$5,Entrada!$AD$2:$AH$9,5,FALSE),"!",N71)))</f>
        <v/>
      </c>
      <c r="O6" s="137" t="str">
        <f ca="1">IF(INDIRECT(CONCATENATE(VLOOKUP(Resultats!$C$5,Entrada!$AD$2:$AH$9,5,FALSE),"!",O71))=0,"",INDIRECT(CONCATENATE(VLOOKUP(Resultats!$C$5,Entrada!$AD$2:$AH$9,5,FALSE),"!",O71)))</f>
        <v/>
      </c>
    </row>
    <row r="7" spans="1:15" ht="27.95" customHeight="1">
      <c r="B7" s="138" t="str">
        <f ca="1">IF(INDIRECT(CONCATENATE(VLOOKUP(Resultats!$C$5,Entrada!$AD$2:$AH$9,5,FALSE),"!",B73))=0,"",INDIRECT(CONCATENATE(VLOOKUP(Resultats!$C$5,Entrada!$AD$2:$AH$9,5,FALSE),"!",B73)))</f>
        <v>REG</v>
      </c>
      <c r="C7" s="139" t="str">
        <f ca="1">IF(INDIRECT(CONCATENATE(VLOOKUP(Resultats!$C$5,Entrada!$AD$2:$AH$9,5,FALSE),"!",C72))=0,"",INDIRECT(CONCATENATE(VLOOKUP(Resultats!$C$5,Entrada!$AD$2:$AH$9,5,FALSE),"!",C72)))</f>
        <v/>
      </c>
      <c r="D7" s="140" t="str">
        <f ca="1">IF(INDIRECT(CONCATENATE(VLOOKUP(Resultats!$C$5,Entrada!$AD$2:$AH$9,5,FALSE),"!",D72))=0,"",INDIRECT(CONCATENATE(VLOOKUP(Resultats!$C$5,Entrada!$AD$2:$AH$9,5,FALSE),"!",D72)))</f>
        <v/>
      </c>
      <c r="E7" s="140" t="str">
        <f ca="1">IF(INDIRECT(CONCATENATE(VLOOKUP(Resultats!$C$5,Entrada!$AD$2:$AH$9,5,FALSE),"!",E72))=0,"",INDIRECT(CONCATENATE(VLOOKUP(Resultats!$C$5,Entrada!$AD$2:$AH$9,5,FALSE),"!",E72)))</f>
        <v/>
      </c>
      <c r="F7" s="140" t="str">
        <f ca="1">IF(INDIRECT(CONCATENATE(VLOOKUP(Resultats!$C$5,Entrada!$AD$2:$AH$9,5,FALSE),"!",F72))=0,"",INDIRECT(CONCATENATE(VLOOKUP(Resultats!$C$5,Entrada!$AD$2:$AH$9,5,FALSE),"!",F72)))</f>
        <v/>
      </c>
      <c r="G7" s="140" t="str">
        <f ca="1">IF(INDIRECT(CONCATENATE(VLOOKUP(Resultats!$C$5,Entrada!$AD$2:$AH$9,5,FALSE),"!",G72))=0,"",INDIRECT(CONCATENATE(VLOOKUP(Resultats!$C$5,Entrada!$AD$2:$AH$9,5,FALSE),"!",G72)))</f>
        <v/>
      </c>
      <c r="H7" s="140" t="str">
        <f ca="1">IF(INDIRECT(CONCATENATE(VLOOKUP(Resultats!$C$5,Entrada!$AD$2:$AH$9,5,FALSE),"!",H72))=0,"",INDIRECT(CONCATENATE(VLOOKUP(Resultats!$C$5,Entrada!$AD$2:$AH$9,5,FALSE),"!",H72)))</f>
        <v/>
      </c>
      <c r="I7" s="140" t="str">
        <f ca="1">IF(INDIRECT(CONCATENATE(VLOOKUP(Resultats!$C$5,Entrada!$AD$2:$AH$9,5,FALSE),"!",I72))=0,"",INDIRECT(CONCATENATE(VLOOKUP(Resultats!$C$5,Entrada!$AD$2:$AH$9,5,FALSE),"!",I72)))</f>
        <v/>
      </c>
      <c r="J7" s="140" t="str">
        <f ca="1">IF(INDIRECT(CONCATENATE(VLOOKUP(Resultats!$C$5,Entrada!$AD$2:$AH$9,5,FALSE),"!",J72))=0,"",INDIRECT(CONCATENATE(VLOOKUP(Resultats!$C$5,Entrada!$AD$2:$AH$9,5,FALSE),"!",J72)))</f>
        <v/>
      </c>
      <c r="K7" s="140" t="str">
        <f ca="1">IF(INDIRECT(CONCATENATE(VLOOKUP(Resultats!$C$5,Entrada!$AD$2:$AH$9,5,FALSE),"!",K72))=0,"",INDIRECT(CONCATENATE(VLOOKUP(Resultats!$C$5,Entrada!$AD$2:$AH$9,5,FALSE),"!",K72)))</f>
        <v/>
      </c>
      <c r="L7" s="140" t="str">
        <f ca="1">IF(INDIRECT(CONCATENATE(VLOOKUP(Resultats!$C$5,Entrada!$AD$2:$AH$9,5,FALSE),"!",L72))=0,"",INDIRECT(CONCATENATE(VLOOKUP(Resultats!$C$5,Entrada!$AD$2:$AH$9,5,FALSE),"!",L72)))</f>
        <v/>
      </c>
      <c r="M7" s="140" t="str">
        <f ca="1">IF(INDIRECT(CONCATENATE(VLOOKUP(Resultats!$C$5,Entrada!$AD$2:$AH$9,5,FALSE),"!",M72))=0,"",INDIRECT(CONCATENATE(VLOOKUP(Resultats!$C$5,Entrada!$AD$2:$AH$9,5,FALSE),"!",M72)))</f>
        <v/>
      </c>
      <c r="N7" s="140" t="str">
        <f ca="1">IF(INDIRECT(CONCATENATE(VLOOKUP(Resultats!$C$5,Entrada!$AD$2:$AH$9,5,FALSE),"!",N72))=0,"",INDIRECT(CONCATENATE(VLOOKUP(Resultats!$C$5,Entrada!$AD$2:$AH$9,5,FALSE),"!",N72)))</f>
        <v/>
      </c>
      <c r="O7" s="140" t="str">
        <f ca="1">IF(INDIRECT(CONCATENATE(VLOOKUP(Resultats!$C$5,Entrada!$AD$2:$AH$9,5,FALSE),"!",O72))=0,"",INDIRECT(CONCATENATE(VLOOKUP(Resultats!$C$5,Entrada!$AD$2:$AH$9,5,FALSE),"!",O72)))</f>
        <v/>
      </c>
    </row>
    <row r="8" spans="1:15" ht="27.95" customHeight="1">
      <c r="B8" s="141" t="str">
        <f ca="1">IF(INDIRECT(CONCATENATE(VLOOKUP(Resultats!$C$5,Entrada!$AD$2:$AH$9,5,FALSE),"!",B74))=0,"",INDIRECT(CONCATENATE(VLOOKUP(Resultats!$C$5,Entrada!$AD$2:$AH$9,5,FALSE),"!",B74)))</f>
        <v>TRACTAMENTS</v>
      </c>
      <c r="C8" s="142" t="str">
        <f ca="1">IF(INDIRECT(CONCATENATE(VLOOKUP(Resultats!$C$5,Entrada!$AD$2:$AH$9,5,FALSE),"!",C73))=0,"",INDIRECT(CONCATENATE(VLOOKUP(Resultats!$C$5,Entrada!$AD$2:$AH$9,5,FALSE),"!",C73)))</f>
        <v/>
      </c>
      <c r="D8" s="143" t="str">
        <f ca="1">IF(INDIRECT(CONCATENATE(VLOOKUP(Resultats!$C$5,Entrada!$AD$2:$AH$9,5,FALSE),"!",D73))=0,"",INDIRECT(CONCATENATE(VLOOKUP(Resultats!$C$5,Entrada!$AD$2:$AH$9,5,FALSE),"!",D73)))</f>
        <v/>
      </c>
      <c r="E8" s="143" t="str">
        <f ca="1">IF(INDIRECT(CONCATENATE(VLOOKUP(Resultats!$C$5,Entrada!$AD$2:$AH$9,5,FALSE),"!",E73))=0,"",INDIRECT(CONCATENATE(VLOOKUP(Resultats!$C$5,Entrada!$AD$2:$AH$9,5,FALSE),"!",E73)))</f>
        <v/>
      </c>
      <c r="F8" s="143" t="str">
        <f ca="1">IF(INDIRECT(CONCATENATE(VLOOKUP(Resultats!$C$5,Entrada!$AD$2:$AH$9,5,FALSE),"!",F73))=0,"",INDIRECT(CONCATENATE(VLOOKUP(Resultats!$C$5,Entrada!$AD$2:$AH$9,5,FALSE),"!",F73)))</f>
        <v/>
      </c>
      <c r="G8" s="143" t="str">
        <f ca="1">IF(INDIRECT(CONCATENATE(VLOOKUP(Resultats!$C$5,Entrada!$AD$2:$AH$9,5,FALSE),"!",G73))=0,"",INDIRECT(CONCATENATE(VLOOKUP(Resultats!$C$5,Entrada!$AD$2:$AH$9,5,FALSE),"!",G73)))</f>
        <v/>
      </c>
      <c r="H8" s="143" t="str">
        <f ca="1">IF(INDIRECT(CONCATENATE(VLOOKUP(Resultats!$C$5,Entrada!$AD$2:$AH$9,5,FALSE),"!",H73))=0,"",INDIRECT(CONCATENATE(VLOOKUP(Resultats!$C$5,Entrada!$AD$2:$AH$9,5,FALSE),"!",H73)))</f>
        <v/>
      </c>
      <c r="I8" s="143" t="str">
        <f ca="1">IF(INDIRECT(CONCATENATE(VLOOKUP(Resultats!$C$5,Entrada!$AD$2:$AH$9,5,FALSE),"!",I73))=0,"",INDIRECT(CONCATENATE(VLOOKUP(Resultats!$C$5,Entrada!$AD$2:$AH$9,5,FALSE),"!",I73)))</f>
        <v/>
      </c>
      <c r="J8" s="143" t="str">
        <f ca="1">IF(INDIRECT(CONCATENATE(VLOOKUP(Resultats!$C$5,Entrada!$AD$2:$AH$9,5,FALSE),"!",J73))=0,"",INDIRECT(CONCATENATE(VLOOKUP(Resultats!$C$5,Entrada!$AD$2:$AH$9,5,FALSE),"!",J73)))</f>
        <v/>
      </c>
      <c r="K8" s="143" t="str">
        <f ca="1">IF(INDIRECT(CONCATENATE(VLOOKUP(Resultats!$C$5,Entrada!$AD$2:$AH$9,5,FALSE),"!",K73))=0,"",INDIRECT(CONCATENATE(VLOOKUP(Resultats!$C$5,Entrada!$AD$2:$AH$9,5,FALSE),"!",K73)))</f>
        <v/>
      </c>
      <c r="L8" s="143" t="str">
        <f ca="1">IF(INDIRECT(CONCATENATE(VLOOKUP(Resultats!$C$5,Entrada!$AD$2:$AH$9,5,FALSE),"!",L73))=0,"",INDIRECT(CONCATENATE(VLOOKUP(Resultats!$C$5,Entrada!$AD$2:$AH$9,5,FALSE),"!",L73)))</f>
        <v/>
      </c>
      <c r="M8" s="143" t="str">
        <f ca="1">IF(INDIRECT(CONCATENATE(VLOOKUP(Resultats!$C$5,Entrada!$AD$2:$AH$9,5,FALSE),"!",M73))=0,"",INDIRECT(CONCATENATE(VLOOKUP(Resultats!$C$5,Entrada!$AD$2:$AH$9,5,FALSE),"!",M73)))</f>
        <v/>
      </c>
      <c r="N8" s="143" t="str">
        <f ca="1">IF(INDIRECT(CONCATENATE(VLOOKUP(Resultats!$C$5,Entrada!$AD$2:$AH$9,5,FALSE),"!",N73))=0,"",INDIRECT(CONCATENATE(VLOOKUP(Resultats!$C$5,Entrada!$AD$2:$AH$9,5,FALSE),"!",N73)))</f>
        <v/>
      </c>
      <c r="O8" s="143" t="str">
        <f ca="1">IF(INDIRECT(CONCATENATE(VLOOKUP(Resultats!$C$5,Entrada!$AD$2:$AH$9,5,FALSE),"!",O73))=0,"",INDIRECT(CONCATENATE(VLOOKUP(Resultats!$C$5,Entrada!$AD$2:$AH$9,5,FALSE),"!",O73)))</f>
        <v/>
      </c>
    </row>
    <row r="9" spans="1:15" ht="27.95" customHeight="1">
      <c r="B9" s="144" t="str">
        <f ca="1">IF(INDIRECT(CONCATENATE(VLOOKUP(Resultats!$C$5,Entrada!$AD$2:$AH$9,5,FALSE),"!",B75))=0,"",INDIRECT(CONCATENATE(VLOOKUP(Resultats!$C$5,Entrada!$AD$2:$AH$9,5,FALSE),"!",B75)))</f>
        <v>DESHERBAT</v>
      </c>
      <c r="C9" s="145" t="str">
        <f ca="1">IF(INDIRECT(CONCATENATE(VLOOKUP(Resultats!$C$5,Entrada!$AD$2:$AH$9,5,FALSE),"!",C74))=0,"",INDIRECT(CONCATENATE(VLOOKUP(Resultats!$C$5,Entrada!$AD$2:$AH$9,5,FALSE),"!",C74)))</f>
        <v/>
      </c>
      <c r="D9" s="146" t="str">
        <f ca="1">IF(INDIRECT(CONCATENATE(VLOOKUP(Resultats!$C$5,Entrada!$AD$2:$AH$9,5,FALSE),"!",D74))=0,"",INDIRECT(CONCATENATE(VLOOKUP(Resultats!$C$5,Entrada!$AD$2:$AH$9,5,FALSE),"!",D74)))</f>
        <v/>
      </c>
      <c r="E9" s="146" t="str">
        <f ca="1">IF(INDIRECT(CONCATENATE(VLOOKUP(Resultats!$C$5,Entrada!$AD$2:$AH$9,5,FALSE),"!",E74))=0,"",INDIRECT(CONCATENATE(VLOOKUP(Resultats!$C$5,Entrada!$AD$2:$AH$9,5,FALSE),"!",E74)))</f>
        <v/>
      </c>
      <c r="F9" s="146" t="str">
        <f ca="1">IF(INDIRECT(CONCATENATE(VLOOKUP(Resultats!$C$5,Entrada!$AD$2:$AH$9,5,FALSE),"!",F74))=0,"",INDIRECT(CONCATENATE(VLOOKUP(Resultats!$C$5,Entrada!$AD$2:$AH$9,5,FALSE),"!",F74)))</f>
        <v/>
      </c>
      <c r="G9" s="146" t="str">
        <f ca="1">IF(INDIRECT(CONCATENATE(VLOOKUP(Resultats!$C$5,Entrada!$AD$2:$AH$9,5,FALSE),"!",G74))=0,"",INDIRECT(CONCATENATE(VLOOKUP(Resultats!$C$5,Entrada!$AD$2:$AH$9,5,FALSE),"!",G74)))</f>
        <v/>
      </c>
      <c r="H9" s="146" t="str">
        <f ca="1">IF(INDIRECT(CONCATENATE(VLOOKUP(Resultats!$C$5,Entrada!$AD$2:$AH$9,5,FALSE),"!",H74))=0,"",INDIRECT(CONCATENATE(VLOOKUP(Resultats!$C$5,Entrada!$AD$2:$AH$9,5,FALSE),"!",H74)))</f>
        <v/>
      </c>
      <c r="I9" s="146" t="str">
        <f ca="1">IF(INDIRECT(CONCATENATE(VLOOKUP(Resultats!$C$5,Entrada!$AD$2:$AH$9,5,FALSE),"!",I74))=0,"",INDIRECT(CONCATENATE(VLOOKUP(Resultats!$C$5,Entrada!$AD$2:$AH$9,5,FALSE),"!",I74)))</f>
        <v/>
      </c>
      <c r="J9" s="146" t="str">
        <f ca="1">IF(INDIRECT(CONCATENATE(VLOOKUP(Resultats!$C$5,Entrada!$AD$2:$AH$9,5,FALSE),"!",J74))=0,"",INDIRECT(CONCATENATE(VLOOKUP(Resultats!$C$5,Entrada!$AD$2:$AH$9,5,FALSE),"!",J74)))</f>
        <v/>
      </c>
      <c r="K9" s="146" t="str">
        <f ca="1">IF(INDIRECT(CONCATENATE(VLOOKUP(Resultats!$C$5,Entrada!$AD$2:$AH$9,5,FALSE),"!",K74))=0,"",INDIRECT(CONCATENATE(VLOOKUP(Resultats!$C$5,Entrada!$AD$2:$AH$9,5,FALSE),"!",K74)))</f>
        <v/>
      </c>
      <c r="L9" s="146" t="str">
        <f ca="1">IF(INDIRECT(CONCATENATE(VLOOKUP(Resultats!$C$5,Entrada!$AD$2:$AH$9,5,FALSE),"!",L74))=0,"",INDIRECT(CONCATENATE(VLOOKUP(Resultats!$C$5,Entrada!$AD$2:$AH$9,5,FALSE),"!",L74)))</f>
        <v/>
      </c>
      <c r="M9" s="146" t="str">
        <f ca="1">IF(INDIRECT(CONCATENATE(VLOOKUP(Resultats!$C$5,Entrada!$AD$2:$AH$9,5,FALSE),"!",M74))=0,"",INDIRECT(CONCATENATE(VLOOKUP(Resultats!$C$5,Entrada!$AD$2:$AH$9,5,FALSE),"!",M74)))</f>
        <v/>
      </c>
      <c r="N9" s="146" t="str">
        <f ca="1">IF(INDIRECT(CONCATENATE(VLOOKUP(Resultats!$C$5,Entrada!$AD$2:$AH$9,5,FALSE),"!",N74))=0,"",INDIRECT(CONCATENATE(VLOOKUP(Resultats!$C$5,Entrada!$AD$2:$AH$9,5,FALSE),"!",N74)))</f>
        <v/>
      </c>
      <c r="O9" s="146" t="str">
        <f ca="1">IF(INDIRECT(CONCATENATE(VLOOKUP(Resultats!$C$5,Entrada!$AD$2:$AH$9,5,FALSE),"!",O74))=0,"",INDIRECT(CONCATENATE(VLOOKUP(Resultats!$C$5,Entrada!$AD$2:$AH$9,5,FALSE),"!",O74)))</f>
        <v/>
      </c>
    </row>
    <row r="10" spans="1:15" ht="27.95" customHeight="1">
      <c r="B10" s="147" t="str">
        <f ca="1">IF(INDIRECT(CONCATENATE(VLOOKUP(Resultats!$C$5,Entrada!$AD$2:$AH$9,5,FALSE),"!",B76))=0,"",INDIRECT(CONCATENATE(VLOOKUP(Resultats!$C$5,Entrada!$AD$2:$AH$9,5,FALSE),"!",B76)))</f>
        <v>ALTRES OPERACIONS ESPECÍFIQUES</v>
      </c>
      <c r="C10" s="148" t="str">
        <f ca="1">IF(INDIRECT(CONCATENATE(VLOOKUP(Resultats!$C$5,Entrada!$AD$2:$AH$9,5,FALSE),"!",C75))=0,"",INDIRECT(CONCATENATE(VLOOKUP(Resultats!$C$5,Entrada!$AD$2:$AH$9,5,FALSE),"!",C75)))</f>
        <v/>
      </c>
      <c r="D10" s="149" t="str">
        <f ca="1">IF(INDIRECT(CONCATENATE(VLOOKUP(Resultats!$C$5,Entrada!$AD$2:$AH$9,5,FALSE),"!",D75))=0,"",INDIRECT(CONCATENATE(VLOOKUP(Resultats!$C$5,Entrada!$AD$2:$AH$9,5,FALSE),"!",D75)))</f>
        <v/>
      </c>
      <c r="E10" s="149" t="str">
        <f ca="1">IF(INDIRECT(CONCATENATE(VLOOKUP(Resultats!$C$5,Entrada!$AD$2:$AH$9,5,FALSE),"!",E75))=0,"",INDIRECT(CONCATENATE(VLOOKUP(Resultats!$C$5,Entrada!$AD$2:$AH$9,5,FALSE),"!",E75)))</f>
        <v/>
      </c>
      <c r="F10" s="149" t="str">
        <f ca="1">IF(INDIRECT(CONCATENATE(VLOOKUP(Resultats!$C$5,Entrada!$AD$2:$AH$9,5,FALSE),"!",F75))=0,"",INDIRECT(CONCATENATE(VLOOKUP(Resultats!$C$5,Entrada!$AD$2:$AH$9,5,FALSE),"!",F75)))</f>
        <v/>
      </c>
      <c r="G10" s="149" t="str">
        <f ca="1">IF(INDIRECT(CONCATENATE(VLOOKUP(Resultats!$C$5,Entrada!$AD$2:$AH$9,5,FALSE),"!",G75))=0,"",INDIRECT(CONCATENATE(VLOOKUP(Resultats!$C$5,Entrada!$AD$2:$AH$9,5,FALSE),"!",G75)))</f>
        <v/>
      </c>
      <c r="H10" s="149" t="str">
        <f ca="1">IF(INDIRECT(CONCATENATE(VLOOKUP(Resultats!$C$5,Entrada!$AD$2:$AH$9,5,FALSE),"!",H75))=0,"",INDIRECT(CONCATENATE(VLOOKUP(Resultats!$C$5,Entrada!$AD$2:$AH$9,5,FALSE),"!",H75)))</f>
        <v/>
      </c>
      <c r="I10" s="149" t="str">
        <f ca="1">IF(INDIRECT(CONCATENATE(VLOOKUP(Resultats!$C$5,Entrada!$AD$2:$AH$9,5,FALSE),"!",I75))=0,"",INDIRECT(CONCATENATE(VLOOKUP(Resultats!$C$5,Entrada!$AD$2:$AH$9,5,FALSE),"!",I75)))</f>
        <v/>
      </c>
      <c r="J10" s="149" t="str">
        <f ca="1">IF(INDIRECT(CONCATENATE(VLOOKUP(Resultats!$C$5,Entrada!$AD$2:$AH$9,5,FALSE),"!",J75))=0,"",INDIRECT(CONCATENATE(VLOOKUP(Resultats!$C$5,Entrada!$AD$2:$AH$9,5,FALSE),"!",J75)))</f>
        <v/>
      </c>
      <c r="K10" s="149" t="str">
        <f ca="1">IF(INDIRECT(CONCATENATE(VLOOKUP(Resultats!$C$5,Entrada!$AD$2:$AH$9,5,FALSE),"!",K75))=0,"",INDIRECT(CONCATENATE(VLOOKUP(Resultats!$C$5,Entrada!$AD$2:$AH$9,5,FALSE),"!",K75)))</f>
        <v/>
      </c>
      <c r="L10" s="149" t="str">
        <f ca="1">IF(INDIRECT(CONCATENATE(VLOOKUP(Resultats!$C$5,Entrada!$AD$2:$AH$9,5,FALSE),"!",L75))=0,"",INDIRECT(CONCATENATE(VLOOKUP(Resultats!$C$5,Entrada!$AD$2:$AH$9,5,FALSE),"!",L75)))</f>
        <v/>
      </c>
      <c r="M10" s="149" t="str">
        <f ca="1">IF(INDIRECT(CONCATENATE(VLOOKUP(Resultats!$C$5,Entrada!$AD$2:$AH$9,5,FALSE),"!",M75))=0,"",INDIRECT(CONCATENATE(VLOOKUP(Resultats!$C$5,Entrada!$AD$2:$AH$9,5,FALSE),"!",M75)))</f>
        <v/>
      </c>
      <c r="N10" s="149" t="str">
        <f ca="1">IF(INDIRECT(CONCATENATE(VLOOKUP(Resultats!$C$5,Entrada!$AD$2:$AH$9,5,FALSE),"!",N75))=0,"",INDIRECT(CONCATENATE(VLOOKUP(Resultats!$C$5,Entrada!$AD$2:$AH$9,5,FALSE),"!",N75)))</f>
        <v/>
      </c>
      <c r="O10" s="149" t="str">
        <f ca="1">IF(INDIRECT(CONCATENATE(VLOOKUP(Resultats!$C$5,Entrada!$AD$2:$AH$9,5,FALSE),"!",O75))=0,"",INDIRECT(CONCATENATE(VLOOKUP(Resultats!$C$5,Entrada!$AD$2:$AH$9,5,FALSE),"!",O75)))</f>
        <v/>
      </c>
    </row>
    <row r="11" spans="1:15" ht="27.95" customHeight="1">
      <c r="B11" s="150" t="str">
        <f ca="1">IF(INDIRECT(CONCATENATE(VLOOKUP(Resultats!$C$5,Entrada!$AD$2:$AH$9,5,FALSE),"!",B77))=0,"",INDIRECT(CONCATENATE(VLOOKUP(Resultats!$C$5,Entrada!$AD$2:$AH$9,5,FALSE),"!",B77)))</f>
        <v>RECOL.LECCIÓ</v>
      </c>
      <c r="C11" s="151" t="str">
        <f ca="1">IF(INDIRECT(CONCATENATE(VLOOKUP(Resultats!$C$5,Entrada!$AD$2:$AH$9,5,FALSE),"!",C76))=0,"",INDIRECT(CONCATENATE(VLOOKUP(Resultats!$C$5,Entrada!$AD$2:$AH$9,5,FALSE),"!",C76)))</f>
        <v/>
      </c>
      <c r="D11" s="152" t="str">
        <f ca="1">IF(INDIRECT(CONCATENATE(VLOOKUP(Resultats!$C$5,Entrada!$AD$2:$AH$9,5,FALSE),"!",D76))=0,"",INDIRECT(CONCATENATE(VLOOKUP(Resultats!$C$5,Entrada!$AD$2:$AH$9,5,FALSE),"!",D76)))</f>
        <v/>
      </c>
      <c r="E11" s="152" t="str">
        <f ca="1">IF(INDIRECT(CONCATENATE(VLOOKUP(Resultats!$C$5,Entrada!$AD$2:$AH$9,5,FALSE),"!",E76))=0,"",INDIRECT(CONCATENATE(VLOOKUP(Resultats!$C$5,Entrada!$AD$2:$AH$9,5,FALSE),"!",E76)))</f>
        <v/>
      </c>
      <c r="F11" s="152" t="str">
        <f ca="1">IF(INDIRECT(CONCATENATE(VLOOKUP(Resultats!$C$5,Entrada!$AD$2:$AH$9,5,FALSE),"!",F76))=0,"",INDIRECT(CONCATENATE(VLOOKUP(Resultats!$C$5,Entrada!$AD$2:$AH$9,5,FALSE),"!",F76)))</f>
        <v/>
      </c>
      <c r="G11" s="152" t="str">
        <f ca="1">IF(INDIRECT(CONCATENATE(VLOOKUP(Resultats!$C$5,Entrada!$AD$2:$AH$9,5,FALSE),"!",G76))=0,"",INDIRECT(CONCATENATE(VLOOKUP(Resultats!$C$5,Entrada!$AD$2:$AH$9,5,FALSE),"!",G76)))</f>
        <v/>
      </c>
      <c r="H11" s="152" t="str">
        <f ca="1">IF(INDIRECT(CONCATENATE(VLOOKUP(Resultats!$C$5,Entrada!$AD$2:$AH$9,5,FALSE),"!",H76))=0,"",INDIRECT(CONCATENATE(VLOOKUP(Resultats!$C$5,Entrada!$AD$2:$AH$9,5,FALSE),"!",H76)))</f>
        <v/>
      </c>
      <c r="I11" s="152" t="str">
        <f ca="1">IF(INDIRECT(CONCATENATE(VLOOKUP(Resultats!$C$5,Entrada!$AD$2:$AH$9,5,FALSE),"!",I76))=0,"",INDIRECT(CONCATENATE(VLOOKUP(Resultats!$C$5,Entrada!$AD$2:$AH$9,5,FALSE),"!",I76)))</f>
        <v/>
      </c>
      <c r="J11" s="152" t="str">
        <f ca="1">IF(INDIRECT(CONCATENATE(VLOOKUP(Resultats!$C$5,Entrada!$AD$2:$AH$9,5,FALSE),"!",J76))=0,"",INDIRECT(CONCATENATE(VLOOKUP(Resultats!$C$5,Entrada!$AD$2:$AH$9,5,FALSE),"!",J76)))</f>
        <v/>
      </c>
      <c r="K11" s="152" t="str">
        <f ca="1">IF(INDIRECT(CONCATENATE(VLOOKUP(Resultats!$C$5,Entrada!$AD$2:$AH$9,5,FALSE),"!",K76))=0,"",INDIRECT(CONCATENATE(VLOOKUP(Resultats!$C$5,Entrada!$AD$2:$AH$9,5,FALSE),"!",K76)))</f>
        <v/>
      </c>
      <c r="L11" s="152" t="str">
        <f ca="1">IF(INDIRECT(CONCATENATE(VLOOKUP(Resultats!$C$5,Entrada!$AD$2:$AH$9,5,FALSE),"!",L76))=0,"",INDIRECT(CONCATENATE(VLOOKUP(Resultats!$C$5,Entrada!$AD$2:$AH$9,5,FALSE),"!",L76)))</f>
        <v/>
      </c>
      <c r="M11" s="152" t="str">
        <f ca="1">IF(INDIRECT(CONCATENATE(VLOOKUP(Resultats!$C$5,Entrada!$AD$2:$AH$9,5,FALSE),"!",M76))=0,"",INDIRECT(CONCATENATE(VLOOKUP(Resultats!$C$5,Entrada!$AD$2:$AH$9,5,FALSE),"!",M76)))</f>
        <v/>
      </c>
      <c r="N11" s="152" t="str">
        <f ca="1">IF(INDIRECT(CONCATENATE(VLOOKUP(Resultats!$C$5,Entrada!$AD$2:$AH$9,5,FALSE),"!",N76))=0,"",INDIRECT(CONCATENATE(VLOOKUP(Resultats!$C$5,Entrada!$AD$2:$AH$9,5,FALSE),"!",N76)))</f>
        <v/>
      </c>
      <c r="O11" s="152" t="str">
        <f ca="1">IF(INDIRECT(CONCATENATE(VLOOKUP(Resultats!$C$5,Entrada!$AD$2:$AH$9,5,FALSE),"!",O76))=0,"",INDIRECT(CONCATENATE(VLOOKUP(Resultats!$C$5,Entrada!$AD$2:$AH$9,5,FALSE),"!",O76)))</f>
        <v/>
      </c>
    </row>
    <row r="12" spans="1:15" ht="27.95" customHeight="1">
      <c r="B12" s="153" t="str">
        <f ca="1">IF(INDIRECT(CONCATENATE(VLOOKUP(Resultats!$C$5,Entrada!$AD$2:$AH$9,5,FALSE),"!",B78))=0,"",INDIRECT(CONCATENATE(VLOOKUP(Resultats!$C$5,Entrada!$AD$2:$AH$9,5,FALSE),"!",B78)))</f>
        <v>Costos:</v>
      </c>
      <c r="C12" s="154" t="str">
        <f ca="1">IF(INDIRECT(CONCATENATE(VLOOKUP(Resultats!$C$5,Entrada!$AD$2:$AH$9,5,FALSE),"!",C77))=0,"",INDIRECT(CONCATENATE(VLOOKUP(Resultats!$C$5,Entrada!$AD$2:$AH$9,5,FALSE),"!",C77)))</f>
        <v/>
      </c>
      <c r="D12" s="155" t="str">
        <f ca="1">IF(INDIRECT(CONCATENATE(VLOOKUP(Resultats!$C$5,Entrada!$AD$2:$AH$9,5,FALSE),"!",D77))=0,"",INDIRECT(CONCATENATE(VLOOKUP(Resultats!$C$5,Entrada!$AD$2:$AH$9,5,FALSE),"!",D77)))</f>
        <v/>
      </c>
      <c r="E12" s="155" t="str">
        <f ca="1">IF(INDIRECT(CONCATENATE(VLOOKUP(Resultats!$C$5,Entrada!$AD$2:$AH$9,5,FALSE),"!",E77))=0,"",INDIRECT(CONCATENATE(VLOOKUP(Resultats!$C$5,Entrada!$AD$2:$AH$9,5,FALSE),"!",E77)))</f>
        <v/>
      </c>
      <c r="F12" s="155" t="str">
        <f ca="1">IF(INDIRECT(CONCATENATE(VLOOKUP(Resultats!$C$5,Entrada!$AD$2:$AH$9,5,FALSE),"!",F77))=0,"",INDIRECT(CONCATENATE(VLOOKUP(Resultats!$C$5,Entrada!$AD$2:$AH$9,5,FALSE),"!",F77)))</f>
        <v/>
      </c>
      <c r="G12" s="155" t="str">
        <f ca="1">IF(INDIRECT(CONCATENATE(VLOOKUP(Resultats!$C$5,Entrada!$AD$2:$AH$9,5,FALSE),"!",G77))=0,"",INDIRECT(CONCATENATE(VLOOKUP(Resultats!$C$5,Entrada!$AD$2:$AH$9,5,FALSE),"!",G77)))</f>
        <v/>
      </c>
      <c r="H12" s="155" t="str">
        <f ca="1">IF(INDIRECT(CONCATENATE(VLOOKUP(Resultats!$C$5,Entrada!$AD$2:$AH$9,5,FALSE),"!",H77))=0,"",INDIRECT(CONCATENATE(VLOOKUP(Resultats!$C$5,Entrada!$AD$2:$AH$9,5,FALSE),"!",H77)))</f>
        <v/>
      </c>
      <c r="I12" s="155" t="str">
        <f ca="1">IF(INDIRECT(CONCATENATE(VLOOKUP(Resultats!$C$5,Entrada!$AD$2:$AH$9,5,FALSE),"!",I77))=0,"",INDIRECT(CONCATENATE(VLOOKUP(Resultats!$C$5,Entrada!$AD$2:$AH$9,5,FALSE),"!",I77)))</f>
        <v/>
      </c>
      <c r="J12" s="155" t="str">
        <f ca="1">IF(INDIRECT(CONCATENATE(VLOOKUP(Resultats!$C$5,Entrada!$AD$2:$AH$9,5,FALSE),"!",J77))=0,"",INDIRECT(CONCATENATE(VLOOKUP(Resultats!$C$5,Entrada!$AD$2:$AH$9,5,FALSE),"!",J77)))</f>
        <v/>
      </c>
      <c r="K12" s="155" t="str">
        <f ca="1">IF(INDIRECT(CONCATENATE(VLOOKUP(Resultats!$C$5,Entrada!$AD$2:$AH$9,5,FALSE),"!",K77))=0,"",INDIRECT(CONCATENATE(VLOOKUP(Resultats!$C$5,Entrada!$AD$2:$AH$9,5,FALSE),"!",K77)))</f>
        <v/>
      </c>
      <c r="L12" s="155" t="str">
        <f ca="1">IF(INDIRECT(CONCATENATE(VLOOKUP(Resultats!$C$5,Entrada!$AD$2:$AH$9,5,FALSE),"!",L77))=0,"",INDIRECT(CONCATENATE(VLOOKUP(Resultats!$C$5,Entrada!$AD$2:$AH$9,5,FALSE),"!",L77)))</f>
        <v/>
      </c>
      <c r="M12" s="155" t="str">
        <f ca="1">IF(INDIRECT(CONCATENATE(VLOOKUP(Resultats!$C$5,Entrada!$AD$2:$AH$9,5,FALSE),"!",M77))=0,"",INDIRECT(CONCATENATE(VLOOKUP(Resultats!$C$5,Entrada!$AD$2:$AH$9,5,FALSE),"!",M77)))</f>
        <v/>
      </c>
      <c r="N12" s="155" t="str">
        <f ca="1">IF(INDIRECT(CONCATENATE(VLOOKUP(Resultats!$C$5,Entrada!$AD$2:$AH$9,5,FALSE),"!",N77))=0,"",INDIRECT(CONCATENATE(VLOOKUP(Resultats!$C$5,Entrada!$AD$2:$AH$9,5,FALSE),"!",N77)))</f>
        <v/>
      </c>
      <c r="O12" s="155" t="str">
        <f ca="1">IF(INDIRECT(CONCATENATE(VLOOKUP(Resultats!$C$5,Entrada!$AD$2:$AH$9,5,FALSE),"!",O77))=0,"",INDIRECT(CONCATENATE(VLOOKUP(Resultats!$C$5,Entrada!$AD$2:$AH$9,5,FALSE),"!",O77)))</f>
        <v/>
      </c>
    </row>
    <row r="13" spans="1:15" ht="27.95" customHeight="1">
      <c r="B13" s="131"/>
      <c r="C13" s="131" t="str">
        <f>+C4</f>
        <v>Anual</v>
      </c>
      <c r="D13" s="131" t="str">
        <f t="shared" ref="D13:O13" ca="1" si="0">+D4</f>
        <v xml:space="preserve">gener </v>
      </c>
      <c r="E13" s="131" t="str">
        <f t="shared" ca="1" si="0"/>
        <v>febrer</v>
      </c>
      <c r="F13" s="131" t="str">
        <f t="shared" ca="1" si="0"/>
        <v xml:space="preserve">març </v>
      </c>
      <c r="G13" s="131" t="str">
        <f t="shared" ca="1" si="0"/>
        <v>abril</v>
      </c>
      <c r="H13" s="131" t="str">
        <f t="shared" ca="1" si="0"/>
        <v>maig</v>
      </c>
      <c r="I13" s="131" t="str">
        <f t="shared" ca="1" si="0"/>
        <v>juny</v>
      </c>
      <c r="J13" s="131" t="str">
        <f t="shared" ca="1" si="0"/>
        <v>juliol</v>
      </c>
      <c r="K13" s="131" t="str">
        <f t="shared" ca="1" si="0"/>
        <v>agost</v>
      </c>
      <c r="L13" s="131" t="str">
        <f t="shared" ca="1" si="0"/>
        <v>setembre</v>
      </c>
      <c r="M13" s="131" t="str">
        <f t="shared" ca="1" si="0"/>
        <v>octubre</v>
      </c>
      <c r="N13" s="131" t="str">
        <f t="shared" ca="1" si="0"/>
        <v>novembre</v>
      </c>
      <c r="O13" s="131" t="str">
        <f t="shared" ca="1" si="0"/>
        <v>desembre</v>
      </c>
    </row>
    <row r="14" spans="1:15" ht="27.95" customHeight="1">
      <c r="B14" s="156" t="str">
        <f ca="1">IF(INDIRECT(CONCATENATE(VLOOKUP(Resultats!$C$5,Entrada!$AD$2:$AH$9,5,FALSE),"!",B79))=0,"",INDIRECT(CONCATENATE(VLOOKUP(Resultats!$C$5,Entrada!$AD$2:$AH$9,5,FALSE),"!",B79)))</f>
        <v>Ingressos:</v>
      </c>
      <c r="C14" s="157">
        <f ca="1">SUM(D14:O14)</f>
        <v>0</v>
      </c>
      <c r="D14" s="157" t="str">
        <f ca="1">IF(INDIRECT(CONCATENATE(VLOOKUP(Resultats!$C$5,Entrada!$AD$2:$AH$9,5,FALSE),"!",D78))=0,"",INDIRECT(CONCATENATE(VLOOKUP(Resultats!$C$5,Entrada!$AD$2:$AH$9,5,FALSE),"!",D78)))</f>
        <v/>
      </c>
      <c r="E14" s="157" t="str">
        <f ca="1">IF(INDIRECT(CONCATENATE(VLOOKUP(Resultats!$C$5,Entrada!$AD$2:$AH$9,5,FALSE),"!",E78))=0,"",INDIRECT(CONCATENATE(VLOOKUP(Resultats!$C$5,Entrada!$AD$2:$AH$9,5,FALSE),"!",E78)))</f>
        <v/>
      </c>
      <c r="F14" s="157" t="str">
        <f ca="1">IF(INDIRECT(CONCATENATE(VLOOKUP(Resultats!$C$5,Entrada!$AD$2:$AH$9,5,FALSE),"!",F78))=0,"",INDIRECT(CONCATENATE(VLOOKUP(Resultats!$C$5,Entrada!$AD$2:$AH$9,5,FALSE),"!",F78)))</f>
        <v/>
      </c>
      <c r="G14" s="157" t="str">
        <f ca="1">IF(INDIRECT(CONCATENATE(VLOOKUP(Resultats!$C$5,Entrada!$AD$2:$AH$9,5,FALSE),"!",G78))=0,"",INDIRECT(CONCATENATE(VLOOKUP(Resultats!$C$5,Entrada!$AD$2:$AH$9,5,FALSE),"!",G78)))</f>
        <v/>
      </c>
      <c r="H14" s="157" t="str">
        <f ca="1">IF(INDIRECT(CONCATENATE(VLOOKUP(Resultats!$C$5,Entrada!$AD$2:$AH$9,5,FALSE),"!",H78))=0,"",INDIRECT(CONCATENATE(VLOOKUP(Resultats!$C$5,Entrada!$AD$2:$AH$9,5,FALSE),"!",H78)))</f>
        <v/>
      </c>
      <c r="I14" s="157" t="str">
        <f ca="1">IF(INDIRECT(CONCATENATE(VLOOKUP(Resultats!$C$5,Entrada!$AD$2:$AH$9,5,FALSE),"!",I78))=0,"",INDIRECT(CONCATENATE(VLOOKUP(Resultats!$C$5,Entrada!$AD$2:$AH$9,5,FALSE),"!",I78)))</f>
        <v/>
      </c>
      <c r="J14" s="157" t="str">
        <f ca="1">IF(INDIRECT(CONCATENATE(VLOOKUP(Resultats!$C$5,Entrada!$AD$2:$AH$9,5,FALSE),"!",J78))=0,"",INDIRECT(CONCATENATE(VLOOKUP(Resultats!$C$5,Entrada!$AD$2:$AH$9,5,FALSE),"!",J78)))</f>
        <v/>
      </c>
      <c r="K14" s="157" t="str">
        <f ca="1">IF(INDIRECT(CONCATENATE(VLOOKUP(Resultats!$C$5,Entrada!$AD$2:$AH$9,5,FALSE),"!",K78))=0,"",INDIRECT(CONCATENATE(VLOOKUP(Resultats!$C$5,Entrada!$AD$2:$AH$9,5,FALSE),"!",K78)))</f>
        <v/>
      </c>
      <c r="L14" s="157" t="str">
        <f ca="1">IF(INDIRECT(CONCATENATE(VLOOKUP(Resultats!$C$5,Entrada!$AD$2:$AH$9,5,FALSE),"!",L78))=0,"",INDIRECT(CONCATENATE(VLOOKUP(Resultats!$C$5,Entrada!$AD$2:$AH$9,5,FALSE),"!",L78)))</f>
        <v/>
      </c>
      <c r="M14" s="157" t="str">
        <f ca="1">IF(INDIRECT(CONCATENATE(VLOOKUP(Resultats!$C$5,Entrada!$AD$2:$AH$9,5,FALSE),"!",M78))=0,"",INDIRECT(CONCATENATE(VLOOKUP(Resultats!$C$5,Entrada!$AD$2:$AH$9,5,FALSE),"!",M78)))</f>
        <v/>
      </c>
      <c r="N14" s="157" t="str">
        <f ca="1">IF(INDIRECT(CONCATENATE(VLOOKUP(Resultats!$C$5,Entrada!$AD$2:$AH$9,5,FALSE),"!",N78))=0,"",INDIRECT(CONCATENATE(VLOOKUP(Resultats!$C$5,Entrada!$AD$2:$AH$9,5,FALSE),"!",N78)))</f>
        <v/>
      </c>
      <c r="O14" s="157" t="str">
        <f ca="1">IF(INDIRECT(CONCATENATE(VLOOKUP(Resultats!$C$5,Entrada!$AD$2:$AH$9,5,FALSE),"!",O78))=0,"",INDIRECT(CONCATENATE(VLOOKUP(Resultats!$C$5,Entrada!$AD$2:$AH$9,5,FALSE),"!",O78)))</f>
        <v/>
      </c>
    </row>
    <row r="15" spans="1:15" ht="27.95" customHeight="1">
      <c r="B15" s="158" t="str">
        <f ca="1">IF(INDIRECT(CONCATENATE(VLOOKUP(Resultats!$C$5,Entrada!$AD$2:$AH$9,5,FALSE),"!",B79))=0,"",INDIRECT(CONCATENATE(VLOOKUP(Resultats!$C$5,Entrada!$AD$2:$AH$9,5,FALSE),"!",B79)))</f>
        <v>Ingressos:</v>
      </c>
      <c r="C15" s="159">
        <f ca="1">SUM(D15:O15)</f>
        <v>0</v>
      </c>
      <c r="D15" s="159" t="str">
        <f ca="1">IF(INDIRECT(CONCATENATE(VLOOKUP(Resultats!$C$5,Entrada!$AD$2:$AH$9,5,FALSE),"!",D79))=0,"",INDIRECT(CONCATENATE(VLOOKUP(Resultats!$C$5,Entrada!$AD$2:$AH$9,5,FALSE),"!",D79)))</f>
        <v/>
      </c>
      <c r="E15" s="159" t="str">
        <f ca="1">IF(INDIRECT(CONCATENATE(VLOOKUP(Resultats!$C$5,Entrada!$AD$2:$AH$9,5,FALSE),"!",E79))=0,"",INDIRECT(CONCATENATE(VLOOKUP(Resultats!$C$5,Entrada!$AD$2:$AH$9,5,FALSE),"!",E79)))</f>
        <v/>
      </c>
      <c r="F15" s="159" t="str">
        <f ca="1">IF(INDIRECT(CONCATENATE(VLOOKUP(Resultats!$C$5,Entrada!$AD$2:$AH$9,5,FALSE),"!",F79))=0,"",INDIRECT(CONCATENATE(VLOOKUP(Resultats!$C$5,Entrada!$AD$2:$AH$9,5,FALSE),"!",F79)))</f>
        <v/>
      </c>
      <c r="G15" s="159" t="str">
        <f ca="1">IF(INDIRECT(CONCATENATE(VLOOKUP(Resultats!$C$5,Entrada!$AD$2:$AH$9,5,FALSE),"!",G79))=0,"",INDIRECT(CONCATENATE(VLOOKUP(Resultats!$C$5,Entrada!$AD$2:$AH$9,5,FALSE),"!",G79)))</f>
        <v/>
      </c>
      <c r="H15" s="159" t="str">
        <f ca="1">IF(INDIRECT(CONCATENATE(VLOOKUP(Resultats!$C$5,Entrada!$AD$2:$AH$9,5,FALSE),"!",H79))=0,"",INDIRECT(CONCATENATE(VLOOKUP(Resultats!$C$5,Entrada!$AD$2:$AH$9,5,FALSE),"!",H79)))</f>
        <v/>
      </c>
      <c r="I15" s="159" t="str">
        <f ca="1">IF(INDIRECT(CONCATENATE(VLOOKUP(Resultats!$C$5,Entrada!$AD$2:$AH$9,5,FALSE),"!",I79))=0,"",INDIRECT(CONCATENATE(VLOOKUP(Resultats!$C$5,Entrada!$AD$2:$AH$9,5,FALSE),"!",I79)))</f>
        <v/>
      </c>
      <c r="J15" s="159" t="str">
        <f ca="1">IF(INDIRECT(CONCATENATE(VLOOKUP(Resultats!$C$5,Entrada!$AD$2:$AH$9,5,FALSE),"!",J79))=0,"",INDIRECT(CONCATENATE(VLOOKUP(Resultats!$C$5,Entrada!$AD$2:$AH$9,5,FALSE),"!",J79)))</f>
        <v/>
      </c>
      <c r="K15" s="159" t="str">
        <f ca="1">IF(INDIRECT(CONCATENATE(VLOOKUP(Resultats!$C$5,Entrada!$AD$2:$AH$9,5,FALSE),"!",K79))=0,"",INDIRECT(CONCATENATE(VLOOKUP(Resultats!$C$5,Entrada!$AD$2:$AH$9,5,FALSE),"!",K79)))</f>
        <v/>
      </c>
      <c r="L15" s="159" t="str">
        <f ca="1">IF(INDIRECT(CONCATENATE(VLOOKUP(Resultats!$C$5,Entrada!$AD$2:$AH$9,5,FALSE),"!",L79))=0,"",INDIRECT(CONCATENATE(VLOOKUP(Resultats!$C$5,Entrada!$AD$2:$AH$9,5,FALSE),"!",L79)))</f>
        <v/>
      </c>
      <c r="M15" s="159" t="str">
        <f ca="1">IF(INDIRECT(CONCATENATE(VLOOKUP(Resultats!$C$5,Entrada!$AD$2:$AH$9,5,FALSE),"!",M79))=0,"",INDIRECT(CONCATENATE(VLOOKUP(Resultats!$C$5,Entrada!$AD$2:$AH$9,5,FALSE),"!",M79)))</f>
        <v/>
      </c>
      <c r="N15" s="159" t="str">
        <f ca="1">IF(INDIRECT(CONCATENATE(VLOOKUP(Resultats!$C$5,Entrada!$AD$2:$AH$9,5,FALSE),"!",N79))=0,"",INDIRECT(CONCATENATE(VLOOKUP(Resultats!$C$5,Entrada!$AD$2:$AH$9,5,FALSE),"!",N79)))</f>
        <v/>
      </c>
      <c r="O15" s="159" t="str">
        <f ca="1">IF(INDIRECT(CONCATENATE(VLOOKUP(Resultats!$C$5,Entrada!$AD$2:$AH$9,5,FALSE),"!",O79))=0,"",INDIRECT(CONCATENATE(VLOOKUP(Resultats!$C$5,Entrada!$AD$2:$AH$9,5,FALSE),"!",O79)))</f>
        <v/>
      </c>
    </row>
    <row r="16" spans="1:15" ht="27.95" customHeight="1">
      <c r="B16" s="160" t="s">
        <v>203</v>
      </c>
      <c r="C16" s="161">
        <f ca="1">SUM(D16:O16)</f>
        <v>0</v>
      </c>
      <c r="D16" s="161" t="str">
        <f ca="1">IF(INDIRECT(CONCATENATE(VLOOKUP(Resultats!$C$5,Entrada!$AD$2:$AH$9,5,FALSE),"!",D80))=0,"",INDIRECT(CONCATENATE(VLOOKUP(Resultats!$C$5,Entrada!$AD$2:$AH$9,5,FALSE),"!",D80)))</f>
        <v/>
      </c>
      <c r="E16" s="161" t="str">
        <f ca="1">IF(INDIRECT(CONCATENATE(VLOOKUP(Resultats!$C$5,Entrada!$AD$2:$AH$9,5,FALSE),"!",E80))=0,"",INDIRECT(CONCATENATE(VLOOKUP(Resultats!$C$5,Entrada!$AD$2:$AH$9,5,FALSE),"!",E80)))</f>
        <v/>
      </c>
      <c r="F16" s="161" t="str">
        <f ca="1">IF(INDIRECT(CONCATENATE(VLOOKUP(Resultats!$C$5,Entrada!$AD$2:$AH$9,5,FALSE),"!",F80))=0,"",INDIRECT(CONCATENATE(VLOOKUP(Resultats!$C$5,Entrada!$AD$2:$AH$9,5,FALSE),"!",F80)))</f>
        <v/>
      </c>
      <c r="G16" s="161" t="str">
        <f ca="1">IF(INDIRECT(CONCATENATE(VLOOKUP(Resultats!$C$5,Entrada!$AD$2:$AH$9,5,FALSE),"!",G80))=0,"",INDIRECT(CONCATENATE(VLOOKUP(Resultats!$C$5,Entrada!$AD$2:$AH$9,5,FALSE),"!",G80)))</f>
        <v/>
      </c>
      <c r="H16" s="161" t="str">
        <f ca="1">IF(INDIRECT(CONCATENATE(VLOOKUP(Resultats!$C$5,Entrada!$AD$2:$AH$9,5,FALSE),"!",H80))=0,"",INDIRECT(CONCATENATE(VLOOKUP(Resultats!$C$5,Entrada!$AD$2:$AH$9,5,FALSE),"!",H80)))</f>
        <v/>
      </c>
      <c r="I16" s="161" t="str">
        <f ca="1">IF(INDIRECT(CONCATENATE(VLOOKUP(Resultats!$C$5,Entrada!$AD$2:$AH$9,5,FALSE),"!",I80))=0,"",INDIRECT(CONCATENATE(VLOOKUP(Resultats!$C$5,Entrada!$AD$2:$AH$9,5,FALSE),"!",I80)))</f>
        <v/>
      </c>
      <c r="J16" s="161" t="str">
        <f ca="1">IF(INDIRECT(CONCATENATE(VLOOKUP(Resultats!$C$5,Entrada!$AD$2:$AH$9,5,FALSE),"!",J80))=0,"",INDIRECT(CONCATENATE(VLOOKUP(Resultats!$C$5,Entrada!$AD$2:$AH$9,5,FALSE),"!",J80)))</f>
        <v/>
      </c>
      <c r="K16" s="161" t="str">
        <f ca="1">IF(INDIRECT(CONCATENATE(VLOOKUP(Resultats!$C$5,Entrada!$AD$2:$AH$9,5,FALSE),"!",K80))=0,"",INDIRECT(CONCATENATE(VLOOKUP(Resultats!$C$5,Entrada!$AD$2:$AH$9,5,FALSE),"!",K80)))</f>
        <v/>
      </c>
      <c r="L16" s="161" t="str">
        <f ca="1">IF(INDIRECT(CONCATENATE(VLOOKUP(Resultats!$C$5,Entrada!$AD$2:$AH$9,5,FALSE),"!",L80))=0,"",INDIRECT(CONCATENATE(VLOOKUP(Resultats!$C$5,Entrada!$AD$2:$AH$9,5,FALSE),"!",L80)))</f>
        <v/>
      </c>
      <c r="M16" s="161" t="str">
        <f ca="1">IF(INDIRECT(CONCATENATE(VLOOKUP(Resultats!$C$5,Entrada!$AD$2:$AH$9,5,FALSE),"!",M80))=0,"",INDIRECT(CONCATENATE(VLOOKUP(Resultats!$C$5,Entrada!$AD$2:$AH$9,5,FALSE),"!",M80)))</f>
        <v/>
      </c>
      <c r="N16" s="161" t="str">
        <f ca="1">IF(INDIRECT(CONCATENATE(VLOOKUP(Resultats!$C$5,Entrada!$AD$2:$AH$9,5,FALSE),"!",N80))=0,"",INDIRECT(CONCATENATE(VLOOKUP(Resultats!$C$5,Entrada!$AD$2:$AH$9,5,FALSE),"!",N80)))</f>
        <v/>
      </c>
      <c r="O16" s="161" t="str">
        <f ca="1">IF(INDIRECT(CONCATENATE(VLOOKUP(Resultats!$C$5,Entrada!$AD$2:$AH$9,5,FALSE),"!",O80))=0,"",INDIRECT(CONCATENATE(VLOOKUP(Resultats!$C$5,Entrada!$AD$2:$AH$9,5,FALSE),"!",O80)))</f>
        <v/>
      </c>
    </row>
    <row r="17" spans="1:15" ht="27.95" customHeight="1">
      <c r="B17" s="160" t="s">
        <v>131</v>
      </c>
      <c r="C17" s="162"/>
      <c r="D17" s="163" t="str">
        <f ca="1">IF(INDIRECT(CONCATENATE(VLOOKUP(Resultats!$C$5,Entrada!$AD$2:$AH$9,5,FALSE),"!",D81))=0,"",INDIRECT(CONCATENATE(VLOOKUP(Resultats!$C$5,Entrada!$AD$2:$AH$9,5,FALSE),"!",D81)))</f>
        <v/>
      </c>
      <c r="E17" s="163" t="str">
        <f ca="1">IF(INDIRECT(CONCATENATE(VLOOKUP(Resultats!$C$5,Entrada!$AD$2:$AH$9,5,FALSE),"!",E81))=0,"",INDIRECT(CONCATENATE(VLOOKUP(Resultats!$C$5,Entrada!$AD$2:$AH$9,5,FALSE),"!",E81)))</f>
        <v/>
      </c>
      <c r="F17" s="163" t="str">
        <f ca="1">IF(INDIRECT(CONCATENATE(VLOOKUP(Resultats!$C$5,Entrada!$AD$2:$AH$9,5,FALSE),"!",F81))=0,"",INDIRECT(CONCATENATE(VLOOKUP(Resultats!$C$5,Entrada!$AD$2:$AH$9,5,FALSE),"!",F81)))</f>
        <v/>
      </c>
      <c r="G17" s="163" t="str">
        <f ca="1">IF(INDIRECT(CONCATENATE(VLOOKUP(Resultats!$C$5,Entrada!$AD$2:$AH$9,5,FALSE),"!",G81))=0,"",INDIRECT(CONCATENATE(VLOOKUP(Resultats!$C$5,Entrada!$AD$2:$AH$9,5,FALSE),"!",G81)))</f>
        <v/>
      </c>
      <c r="H17" s="163" t="str">
        <f ca="1">IF(INDIRECT(CONCATENATE(VLOOKUP(Resultats!$C$5,Entrada!$AD$2:$AH$9,5,FALSE),"!",H81))=0,"",INDIRECT(CONCATENATE(VLOOKUP(Resultats!$C$5,Entrada!$AD$2:$AH$9,5,FALSE),"!",H81)))</f>
        <v/>
      </c>
      <c r="I17" s="163" t="str">
        <f ca="1">IF(INDIRECT(CONCATENATE(VLOOKUP(Resultats!$C$5,Entrada!$AD$2:$AH$9,5,FALSE),"!",I81))=0,"",INDIRECT(CONCATENATE(VLOOKUP(Resultats!$C$5,Entrada!$AD$2:$AH$9,5,FALSE),"!",I81)))</f>
        <v/>
      </c>
      <c r="J17" s="163" t="str">
        <f ca="1">IF(INDIRECT(CONCATENATE(VLOOKUP(Resultats!$C$5,Entrada!$AD$2:$AH$9,5,FALSE),"!",J81))=0,"",INDIRECT(CONCATENATE(VLOOKUP(Resultats!$C$5,Entrada!$AD$2:$AH$9,5,FALSE),"!",J81)))</f>
        <v/>
      </c>
      <c r="K17" s="163" t="str">
        <f ca="1">IF(INDIRECT(CONCATENATE(VLOOKUP(Resultats!$C$5,Entrada!$AD$2:$AH$9,5,FALSE),"!",K81))=0,"",INDIRECT(CONCATENATE(VLOOKUP(Resultats!$C$5,Entrada!$AD$2:$AH$9,5,FALSE),"!",K81)))</f>
        <v/>
      </c>
      <c r="L17" s="163" t="str">
        <f ca="1">IF(INDIRECT(CONCATENATE(VLOOKUP(Resultats!$C$5,Entrada!$AD$2:$AH$9,5,FALSE),"!",L81))=0,"",INDIRECT(CONCATENATE(VLOOKUP(Resultats!$C$5,Entrada!$AD$2:$AH$9,5,FALSE),"!",L81)))</f>
        <v/>
      </c>
      <c r="M17" s="163" t="str">
        <f ca="1">IF(INDIRECT(CONCATENATE(VLOOKUP(Resultats!$C$5,Entrada!$AD$2:$AH$9,5,FALSE),"!",M81))=0,"",INDIRECT(CONCATENATE(VLOOKUP(Resultats!$C$5,Entrada!$AD$2:$AH$9,5,FALSE),"!",M81)))</f>
        <v/>
      </c>
      <c r="N17" s="163" t="str">
        <f ca="1">IF(INDIRECT(CONCATENATE(VLOOKUP(Resultats!$C$5,Entrada!$AD$2:$AH$9,5,FALSE),"!",N81))=0,"",INDIRECT(CONCATENATE(VLOOKUP(Resultats!$C$5,Entrada!$AD$2:$AH$9,5,FALSE),"!",N81)))</f>
        <v/>
      </c>
      <c r="O17" s="163" t="str">
        <f ca="1">IF(INDIRECT(CONCATENATE(VLOOKUP(Resultats!$C$5,Entrada!$AD$2:$AH$9,5,FALSE),"!",O81))=0,"",INDIRECT(CONCATENATE(VLOOKUP(Resultats!$C$5,Entrada!$AD$2:$AH$9,5,FALSE),"!",O81)))</f>
        <v/>
      </c>
    </row>
    <row r="23" spans="1:15" ht="12" customHeight="1"/>
    <row r="24" spans="1:15" ht="27.95" customHeight="1">
      <c r="B24" s="184" t="str">
        <f ca="1">IF(INDIRECT(CONCATENATE(VLOOKUP(Resultats!$C$5,Entrada!$AD$2:$AH$9,5,FALSE),"!",B92))=0,"",INDIRECT(CONCATENATE(VLOOKUP(Resultats!$C$5,Entrada!$AD$2:$AH$9,5,FALSE),"!",B92)))</f>
        <v>Global. Distribució de costos entre els requeriments. Cost total: 0,00 €</v>
      </c>
    </row>
    <row r="25" spans="1:15" ht="27.95" customHeight="1" thickBot="1">
      <c r="A25" s="131"/>
      <c r="B25" s="184"/>
      <c r="C25" s="131"/>
      <c r="D25" s="131"/>
      <c r="E25" s="131"/>
      <c r="F25" s="131" t="str">
        <f ca="1">IF(INDIRECT(CONCATENATE(VLOOKUP(Resultats!$C$5,Entrada!$AD$2:$AH$9,5,FALSE),"!",F93))=0,"",INDIRECT(CONCATENATE(VLOOKUP(Resultats!$C$5,Entrada!$AD$2:$AH$9,5,FALSE),"!",F93)))</f>
        <v/>
      </c>
      <c r="G25" s="131" t="str">
        <f ca="1">IF(INDIRECT(CONCATENATE(VLOOKUP(Resultats!$C$5,Entrada!$AD$2:$AH$9,5,FALSE),"!",G93))=0,"",INDIRECT(CONCATENATE(VLOOKUP(Resultats!$C$5,Entrada!$AD$2:$AH$9,5,FALSE),"!",G93)))</f>
        <v/>
      </c>
      <c r="H25" s="131" t="str">
        <f ca="1">IF(INDIRECT(CONCATENATE(VLOOKUP(Resultats!$C$5,Entrada!$AD$2:$AH$9,5,FALSE),"!",H93))=0,"",INDIRECT(CONCATENATE(VLOOKUP(Resultats!$C$5,Entrada!$AD$2:$AH$9,5,FALSE),"!",H93)))</f>
        <v/>
      </c>
      <c r="I25" s="131" t="str">
        <f ca="1">IF(INDIRECT(CONCATENATE(VLOOKUP(Resultats!$C$5,Entrada!$AD$2:$AH$9,5,FALSE),"!",I93))=0,"",INDIRECT(CONCATENATE(VLOOKUP(Resultats!$C$5,Entrada!$AD$2:$AH$9,5,FALSE),"!",I93)))</f>
        <v/>
      </c>
      <c r="J25" s="131" t="str">
        <f ca="1">IF(INDIRECT(CONCATENATE(VLOOKUP(Resultats!$C$5,Entrada!$AD$2:$AH$9,5,FALSE),"!",J93))=0,"",INDIRECT(CONCATENATE(VLOOKUP(Resultats!$C$5,Entrada!$AD$2:$AH$9,5,FALSE),"!",J93)))</f>
        <v/>
      </c>
      <c r="K25" s="131" t="str">
        <f ca="1">IF(INDIRECT(CONCATENATE(VLOOKUP(Resultats!$C$5,Entrada!$AD$2:$AH$9,5,FALSE),"!",K93))=0,"",INDIRECT(CONCATENATE(VLOOKUP(Resultats!$C$5,Entrada!$AD$2:$AH$9,5,FALSE),"!",K93)))</f>
        <v/>
      </c>
      <c r="L25" s="131" t="str">
        <f ca="1">IF(INDIRECT(CONCATENATE(VLOOKUP(Resultats!$C$5,Entrada!$AD$2:$AH$9,5,FALSE),"!",L93))=0,"",INDIRECT(CONCATENATE(VLOOKUP(Resultats!$C$5,Entrada!$AD$2:$AH$9,5,FALSE),"!",L93)))</f>
        <v/>
      </c>
      <c r="M25" s="131" t="str">
        <f ca="1">IF(INDIRECT(CONCATENATE(VLOOKUP(Resultats!$C$5,Entrada!$AD$2:$AH$9,5,FALSE),"!",M93))=0,"",INDIRECT(CONCATENATE(VLOOKUP(Resultats!$C$5,Entrada!$AD$2:$AH$9,5,FALSE),"!",M93)))</f>
        <v/>
      </c>
      <c r="N25" s="131" t="str">
        <f ca="1">IF(INDIRECT(CONCATENATE(VLOOKUP(Resultats!$C$5,Entrada!$AD$2:$AH$9,5,FALSE),"!",N93))=0,"",INDIRECT(CONCATENATE(VLOOKUP(Resultats!$C$5,Entrada!$AD$2:$AH$9,5,FALSE),"!",N93)))</f>
        <v/>
      </c>
      <c r="O25" s="131" t="str">
        <f ca="1">IF(INDIRECT(CONCATENATE(VLOOKUP(Resultats!$C$5,Entrada!$AD$2:$AH$9,5,FALSE),"!",O93))=0,"",INDIRECT(CONCATENATE(VLOOKUP(Resultats!$C$5,Entrada!$AD$2:$AH$9,5,FALSE),"!",O93)))</f>
        <v/>
      </c>
    </row>
    <row r="26" spans="1:15" ht="27.95" customHeight="1">
      <c r="A26" s="131"/>
      <c r="B26" s="164" t="str">
        <f ca="1">IF(INDIRECT(CONCATENATE(VLOOKUP(Resultats!$C$5,Entrada!$AD$2:$AH$9,5,FALSE),"!",B93))=0,"",INDIRECT(CONCATENATE(VLOOKUP(Resultats!$C$5,Entrada!$AD$2:$AH$9,5,FALSE),"!",B93)))</f>
        <v>Requeriments pel cultiu: Global</v>
      </c>
      <c r="C26" s="165"/>
      <c r="D26" s="166" t="str">
        <f ca="1">IF(INDIRECT(CONCATENATE(VLOOKUP(Resultats!$C$5,Entrada!$AD$2:$AH$9,5,FALSE),"!",D94))=0,"",INDIRECT(CONCATENATE(VLOOKUP(Resultats!$C$5,Entrada!$AD$2:$AH$9,5,FALSE),"!",D94)))</f>
        <v>Personal</v>
      </c>
      <c r="E26" s="166" t="str">
        <f ca="1">IF(INDIRECT(CONCATENATE(VLOOKUP(Resultats!$C$5,Entrada!$AD$2:$AH$9,5,FALSE),"!",E94))=0,"",INDIRECT(CONCATENATE(VLOOKUP(Resultats!$C$5,Entrada!$AD$2:$AH$9,5,FALSE),"!",E94)))</f>
        <v>Maquinària</v>
      </c>
      <c r="F26" s="166" t="str">
        <f ca="1">IF(INDIRECT(CONCATENATE(VLOOKUP(Resultats!$C$5,Entrada!$AD$2:$AH$9,5,FALSE),"!",F94))=0,"",INDIRECT(CONCATENATE(VLOOKUP(Resultats!$C$5,Entrada!$AD$2:$AH$9,5,FALSE),"!",F94)))</f>
        <v xml:space="preserve">Compost </v>
      </c>
      <c r="G26" s="166" t="str">
        <f ca="1">IF(INDIRECT(CONCATENATE(VLOOKUP(Resultats!$C$5,Entrada!$AD$2:$AH$9,5,FALSE),"!",G94))=0,"",INDIRECT(CONCATENATE(VLOOKUP(Resultats!$C$5,Entrada!$AD$2:$AH$9,5,FALSE),"!",G94)))</f>
        <v>Planter i llavors</v>
      </c>
      <c r="H26" s="166" t="str">
        <f ca="1">IF(INDIRECT(CONCATENATE(VLOOKUP(Resultats!$C$5,Entrada!$AD$2:$AH$9,5,FALSE),"!",H94))=0,"",INDIRECT(CONCATENATE(VLOOKUP(Resultats!$C$5,Entrada!$AD$2:$AH$9,5,FALSE),"!",H94)))</f>
        <v>Instal·lació reg</v>
      </c>
      <c r="I26" s="166" t="str">
        <f ca="1">IF(INDIRECT(CONCATENATE(VLOOKUP(Resultats!$C$5,Entrada!$AD$2:$AH$9,5,FALSE),"!",I94))=0,"",INDIRECT(CONCATENATE(VLOOKUP(Resultats!$C$5,Entrada!$AD$2:$AH$9,5,FALSE),"!",I94)))</f>
        <v>Aigua reg</v>
      </c>
      <c r="J26" s="166" t="str">
        <f ca="1">IF(INDIRECT(CONCATENATE(VLOOKUP(Resultats!$C$5,Entrada!$AD$2:$AH$9,5,FALSE),"!",J94))=0,"",INDIRECT(CONCATENATE(VLOOKUP(Resultats!$C$5,Entrada!$AD$2:$AH$9,5,FALSE),"!",J94)))</f>
        <v>Fitosanitaris</v>
      </c>
      <c r="K26" s="166" t="str">
        <f ca="1">IF(INDIRECT(CONCATENATE(VLOOKUP(Resultats!$C$5,Entrada!$AD$2:$AH$9,5,FALSE),"!",K94))=0,"",INDIRECT(CONCATENATE(VLOOKUP(Resultats!$C$5,Entrada!$AD$2:$AH$9,5,FALSE),"!",K94)))</f>
        <v xml:space="preserve">Plàstic </v>
      </c>
      <c r="L26" s="166" t="str">
        <f ca="1">IF(INDIRECT(CONCATENATE(VLOOKUP(Resultats!$C$5,Entrada!$AD$2:$AH$9,5,FALSE),"!",L94))=0,"",INDIRECT(CONCATENATE(VLOOKUP(Resultats!$C$5,Entrada!$AD$2:$AH$9,5,FALSE),"!",L94)))</f>
        <v>Canyes</v>
      </c>
      <c r="M26" s="166" t="str">
        <f ca="1">IF(INDIRECT(CONCATENATE(VLOOKUP(Resultats!$C$5,Entrada!$AD$2:$AH$9,5,FALSE),"!",M94))=0,"",INDIRECT(CONCATENATE(VLOOKUP(Resultats!$C$5,Entrada!$AD$2:$AH$9,5,FALSE),"!",M94)))</f>
        <v>Renda terra</v>
      </c>
      <c r="N26" s="166" t="str">
        <f ca="1">IF(INDIRECT(CONCATENATE(VLOOKUP(Resultats!$C$5,Entrada!$AD$2:$AH$9,5,FALSE),"!",N94))=0,"",INDIRECT(CONCATENATE(VLOOKUP(Resultats!$C$5,Entrada!$AD$2:$AH$9,5,FALSE),"!",N94)))</f>
        <v>Caixes</v>
      </c>
      <c r="O26" s="167" t="s">
        <v>207</v>
      </c>
    </row>
    <row r="27" spans="1:15" ht="27.95" customHeight="1" thickBot="1">
      <c r="A27" s="131"/>
      <c r="B27" s="168" t="str">
        <f ca="1">IF(INDIRECT(CONCATENATE(VLOOKUP(Resultats!$C$5,Entrada!$AD$2:$AH$9,5,FALSE),"!",B95))=0,"",INDIRECT(CONCATENATE(VLOOKUP(Resultats!$C$5,Entrada!$AD$2:$AH$9,5,FALSE),"!",B95)))</f>
        <v/>
      </c>
      <c r="C27" s="169"/>
      <c r="D27" s="170" t="str">
        <f ca="1">IF(INDIRECT(CONCATENATE(VLOOKUP(Resultats!$C$5,Entrada!$AD$2:$AH$9,5,FALSE),"!",D95))=0,"",INDIRECT(CONCATENATE(VLOOKUP(Resultats!$C$5,Entrada!$AD$2:$AH$9,5,FALSE),"!",D95)))</f>
        <v/>
      </c>
      <c r="E27" s="170" t="str">
        <f ca="1">IF(INDIRECT(CONCATENATE(VLOOKUP(Resultats!$C$5,Entrada!$AD$2:$AH$9,5,FALSE),"!",E95))=0,"",INDIRECT(CONCATENATE(VLOOKUP(Resultats!$C$5,Entrada!$AD$2:$AH$9,5,FALSE),"!",E95)))</f>
        <v/>
      </c>
      <c r="F27" s="170" t="str">
        <f ca="1">IF(INDIRECT(CONCATENATE(VLOOKUP(Resultats!$C$5,Entrada!$AD$2:$AH$9,5,FALSE),"!",F95))=0,"",INDIRECT(CONCATENATE(VLOOKUP(Resultats!$C$5,Entrada!$AD$2:$AH$9,5,FALSE),"!",F95)))</f>
        <v/>
      </c>
      <c r="G27" s="170" t="str">
        <f ca="1">IF(INDIRECT(CONCATENATE(VLOOKUP(Resultats!$C$5,Entrada!$AD$2:$AH$9,5,FALSE),"!",G95))=0,"",INDIRECT(CONCATENATE(VLOOKUP(Resultats!$C$5,Entrada!$AD$2:$AH$9,5,FALSE),"!",G95)))</f>
        <v/>
      </c>
      <c r="H27" s="170" t="str">
        <f ca="1">IF(INDIRECT(CONCATENATE(VLOOKUP(Resultats!$C$5,Entrada!$AD$2:$AH$9,5,FALSE),"!",H95))=0,"",INDIRECT(CONCATENATE(VLOOKUP(Resultats!$C$5,Entrada!$AD$2:$AH$9,5,FALSE),"!",H95)))</f>
        <v/>
      </c>
      <c r="I27" s="170" t="str">
        <f ca="1">IF(INDIRECT(CONCATENATE(VLOOKUP(Resultats!$C$5,Entrada!$AD$2:$AH$9,5,FALSE),"!",I95))=0,"",INDIRECT(CONCATENATE(VLOOKUP(Resultats!$C$5,Entrada!$AD$2:$AH$9,5,FALSE),"!",I95)))</f>
        <v/>
      </c>
      <c r="J27" s="170" t="str">
        <f ca="1">IF(INDIRECT(CONCATENATE(VLOOKUP(Resultats!$C$5,Entrada!$AD$2:$AH$9,5,FALSE),"!",J95))=0,"",INDIRECT(CONCATENATE(VLOOKUP(Resultats!$C$5,Entrada!$AD$2:$AH$9,5,FALSE),"!",J95)))</f>
        <v/>
      </c>
      <c r="K27" s="170" t="str">
        <f ca="1">IF(INDIRECT(CONCATENATE(VLOOKUP(Resultats!$C$5,Entrada!$AD$2:$AH$9,5,FALSE),"!",K95))=0,"",INDIRECT(CONCATENATE(VLOOKUP(Resultats!$C$5,Entrada!$AD$2:$AH$9,5,FALSE),"!",K95)))</f>
        <v/>
      </c>
      <c r="L27" s="170" t="str">
        <f ca="1">IF(INDIRECT(CONCATENATE(VLOOKUP(Resultats!$C$5,Entrada!$AD$2:$AH$9,5,FALSE),"!",L95))=0,"",INDIRECT(CONCATENATE(VLOOKUP(Resultats!$C$5,Entrada!$AD$2:$AH$9,5,FALSE),"!",L95)))</f>
        <v/>
      </c>
      <c r="M27" s="170" t="str">
        <f ca="1">IF(INDIRECT(CONCATENATE(VLOOKUP(Resultats!$C$5,Entrada!$AD$2:$AH$9,5,FALSE),"!",M95))=0,"",INDIRECT(CONCATENATE(VLOOKUP(Resultats!$C$5,Entrada!$AD$2:$AH$9,5,FALSE),"!",M95)))</f>
        <v/>
      </c>
      <c r="N27" s="170" t="str">
        <f ca="1">IF(INDIRECT(CONCATENATE(VLOOKUP(Resultats!$C$5,Entrada!$AD$2:$AH$9,5,FALSE),"!",N95))=0,"",INDIRECT(CONCATENATE(VLOOKUP(Resultats!$C$5,Entrada!$AD$2:$AH$9,5,FALSE),"!",N95)))</f>
        <v/>
      </c>
      <c r="O27" s="171" t="str">
        <f ca="1">IF(INDIRECT(CONCATENATE(VLOOKUP(Resultats!$C$5,Entrada!$AD$2:$AH$9,5,FALSE),"!",O95))=0,"",INDIRECT(CONCATENATE(VLOOKUP(Resultats!$C$5,Entrada!$AD$2:$AH$9,5,FALSE),"!",O95)))</f>
        <v/>
      </c>
    </row>
    <row r="28" spans="1:15" ht="27.95" customHeight="1" thickBot="1">
      <c r="A28" s="131"/>
      <c r="B28" s="131"/>
      <c r="C28" s="131"/>
      <c r="D28" s="131"/>
      <c r="E28" s="131"/>
      <c r="F28" s="131"/>
      <c r="G28" s="131"/>
      <c r="H28" s="131"/>
      <c r="I28" s="131"/>
      <c r="J28" s="131"/>
      <c r="K28" s="131"/>
      <c r="L28" s="131"/>
      <c r="M28" s="131"/>
      <c r="N28" s="131"/>
      <c r="O28" s="131"/>
    </row>
    <row r="29" spans="1:15" ht="27.95" customHeight="1">
      <c r="A29" s="131"/>
      <c r="B29" s="164"/>
      <c r="C29" s="165" t="str">
        <f ca="1">IF(INDIRECT(CONCATENATE(VLOOKUP(Resultats!$C$5,Entrada!$AD$2:$AH$9,5,FALSE),"!",C97))=0,"",INDIRECT(CONCATENATE(VLOOKUP(Resultats!$C$5,Entrada!$AD$2:$AH$9,5,FALSE),"!",C97)))</f>
        <v/>
      </c>
      <c r="D29" s="172" t="str">
        <f ca="1">+D26</f>
        <v>Personal</v>
      </c>
      <c r="E29" s="166" t="str">
        <f t="shared" ref="E29:O29" ca="1" si="1">+E26</f>
        <v>Maquinària</v>
      </c>
      <c r="F29" s="166" t="str">
        <f t="shared" ca="1" si="1"/>
        <v xml:space="preserve">Compost </v>
      </c>
      <c r="G29" s="166" t="str">
        <f t="shared" ca="1" si="1"/>
        <v>Planter i llavors</v>
      </c>
      <c r="H29" s="166" t="str">
        <f t="shared" ca="1" si="1"/>
        <v>Instal·lació reg</v>
      </c>
      <c r="I29" s="166" t="str">
        <f t="shared" ca="1" si="1"/>
        <v>Aigua reg</v>
      </c>
      <c r="J29" s="166" t="str">
        <f t="shared" ca="1" si="1"/>
        <v>Fitosanitaris</v>
      </c>
      <c r="K29" s="166" t="str">
        <f t="shared" ca="1" si="1"/>
        <v xml:space="preserve">Plàstic </v>
      </c>
      <c r="L29" s="166" t="str">
        <f t="shared" ca="1" si="1"/>
        <v>Canyes</v>
      </c>
      <c r="M29" s="166" t="str">
        <f t="shared" ca="1" si="1"/>
        <v>Renda terra</v>
      </c>
      <c r="N29" s="166" t="str">
        <f t="shared" ca="1" si="1"/>
        <v>Caixes</v>
      </c>
      <c r="O29" s="166" t="str">
        <f t="shared" si="1"/>
        <v>TOTAL</v>
      </c>
    </row>
    <row r="30" spans="1:15" ht="27.95" customHeight="1" thickBot="1">
      <c r="A30" s="131"/>
      <c r="B30" s="168" t="s">
        <v>206</v>
      </c>
      <c r="C30" s="169"/>
      <c r="D30" s="173" t="str">
        <f ca="1">IF(INDIRECT(CONCATENATE(VLOOKUP(Resultats!$C$5,Entrada!$AD$2:$AH$9,5,FALSE),"!",D96))=0,"",INDIRECT(CONCATENATE(VLOOKUP(Resultats!$C$5,Entrada!$AD$2:$AH$9,5,FALSE),"!",D96)))</f>
        <v/>
      </c>
      <c r="E30" s="170" t="str">
        <f ca="1">IF(INDIRECT(CONCATENATE(VLOOKUP(Resultats!$C$5,Entrada!$AD$2:$AH$9,5,FALSE),"!",E96))=0,"",INDIRECT(CONCATENATE(VLOOKUP(Resultats!$C$5,Entrada!$AD$2:$AH$9,5,FALSE),"!",E96)))</f>
        <v/>
      </c>
      <c r="F30" s="170" t="str">
        <f ca="1">IF(INDIRECT(CONCATENATE(VLOOKUP(Resultats!$C$5,Entrada!$AD$2:$AH$9,5,FALSE),"!",F96))=0,"",INDIRECT(CONCATENATE(VLOOKUP(Resultats!$C$5,Entrada!$AD$2:$AH$9,5,FALSE),"!",F96)))</f>
        <v/>
      </c>
      <c r="G30" s="170" t="str">
        <f ca="1">IF(INDIRECT(CONCATENATE(VLOOKUP(Resultats!$C$5,Entrada!$AD$2:$AH$9,5,FALSE),"!",G96))=0,"",INDIRECT(CONCATENATE(VLOOKUP(Resultats!$C$5,Entrada!$AD$2:$AH$9,5,FALSE),"!",G96)))</f>
        <v/>
      </c>
      <c r="H30" s="170" t="str">
        <f ca="1">IF(INDIRECT(CONCATENATE(VLOOKUP(Resultats!$C$5,Entrada!$AD$2:$AH$9,5,FALSE),"!",H96))=0,"",INDIRECT(CONCATENATE(VLOOKUP(Resultats!$C$5,Entrada!$AD$2:$AH$9,5,FALSE),"!",H96)))</f>
        <v/>
      </c>
      <c r="I30" s="170" t="str">
        <f ca="1">IF(INDIRECT(CONCATENATE(VLOOKUP(Resultats!$C$5,Entrada!$AD$2:$AH$9,5,FALSE),"!",I96))=0,"",INDIRECT(CONCATENATE(VLOOKUP(Resultats!$C$5,Entrada!$AD$2:$AH$9,5,FALSE),"!",I96)))</f>
        <v/>
      </c>
      <c r="J30" s="170" t="str">
        <f ca="1">IF(INDIRECT(CONCATENATE(VLOOKUP(Resultats!$C$5,Entrada!$AD$2:$AH$9,5,FALSE),"!",J96))=0,"",INDIRECT(CONCATENATE(VLOOKUP(Resultats!$C$5,Entrada!$AD$2:$AH$9,5,FALSE),"!",J96)))</f>
        <v/>
      </c>
      <c r="K30" s="170" t="str">
        <f ca="1">IF(INDIRECT(CONCATENATE(VLOOKUP(Resultats!$C$5,Entrada!$AD$2:$AH$9,5,FALSE),"!",K96))=0,"",INDIRECT(CONCATENATE(VLOOKUP(Resultats!$C$5,Entrada!$AD$2:$AH$9,5,FALSE),"!",K96)))</f>
        <v/>
      </c>
      <c r="L30" s="170" t="str">
        <f ca="1">IF(INDIRECT(CONCATENATE(VLOOKUP(Resultats!$C$5,Entrada!$AD$2:$AH$9,5,FALSE),"!",L96))=0,"",INDIRECT(CONCATENATE(VLOOKUP(Resultats!$C$5,Entrada!$AD$2:$AH$9,5,FALSE),"!",L96)))</f>
        <v/>
      </c>
      <c r="M30" s="170" t="str">
        <f ca="1">IF(INDIRECT(CONCATENATE(VLOOKUP(Resultats!$C$5,Entrada!$AD$2:$AH$9,5,FALSE),"!",M96))=0,"",INDIRECT(CONCATENATE(VLOOKUP(Resultats!$C$5,Entrada!$AD$2:$AH$9,5,FALSE),"!",M96)))</f>
        <v/>
      </c>
      <c r="N30" s="170" t="str">
        <f ca="1">IF(INDIRECT(CONCATENATE(VLOOKUP(Resultats!$C$5,Entrada!$AD$2:$AH$9,5,FALSE),"!",N96))=0,"",INDIRECT(CONCATENATE(VLOOKUP(Resultats!$C$5,Entrada!$AD$2:$AH$9,5,FALSE),"!",N96)))</f>
        <v/>
      </c>
      <c r="O30" s="171" t="str">
        <f ca="1">IF(INDIRECT(CONCATENATE(VLOOKUP(Resultats!$C$5,Entrada!$AD$2:$AH$9,5,FALSE),"!",O96))=0,"",INDIRECT(CONCATENATE(VLOOKUP(Resultats!$C$5,Entrada!$AD$2:$AH$9,5,FALSE),"!",O96)))</f>
        <v/>
      </c>
    </row>
    <row r="31" spans="1:15" ht="15">
      <c r="A31" s="131"/>
      <c r="B31" s="131" t="str">
        <f ca="1">IF(INDIRECT(CONCATENATE(VLOOKUP(Resultats!$C$5,Entrada!$AD$2:$AH$9,5,FALSE),"!",B99))=0,"",INDIRECT(CONCATENATE(VLOOKUP(Resultats!$C$5,Entrada!$AD$2:$AH$9,5,FALSE),"!",B97)))</f>
        <v/>
      </c>
      <c r="C31" s="131"/>
      <c r="D31" s="131"/>
      <c r="E31" s="131"/>
      <c r="F31" s="131"/>
      <c r="G31" s="131"/>
      <c r="H31" s="131"/>
      <c r="I31" s="131"/>
      <c r="J31" s="131"/>
      <c r="K31" s="131"/>
      <c r="L31" s="131"/>
      <c r="M31" s="131"/>
      <c r="N31" s="131"/>
      <c r="O31" s="131"/>
    </row>
    <row r="32" spans="1:15" ht="27.95" customHeight="1" thickBot="1"/>
    <row r="33" spans="1:2" ht="27.75" thickTop="1" thickBot="1">
      <c r="A33" s="181" t="s">
        <v>213</v>
      </c>
      <c r="B33" s="185" t="str">
        <f>HYPERLINK("#Resultats!c5","Torna a resultats")</f>
        <v>Torna a resultats</v>
      </c>
    </row>
    <row r="34" spans="1:2" ht="13.5" thickTop="1"/>
    <row r="66" spans="1:15" hidden="1"/>
    <row r="67" spans="1:15" hidden="1">
      <c r="B67" t="s">
        <v>188</v>
      </c>
      <c r="C67" t="s">
        <v>189</v>
      </c>
      <c r="D67" t="s">
        <v>190</v>
      </c>
      <c r="E67" t="s">
        <v>191</v>
      </c>
      <c r="F67" t="s">
        <v>192</v>
      </c>
      <c r="G67" t="s">
        <v>193</v>
      </c>
      <c r="H67" t="s">
        <v>194</v>
      </c>
      <c r="I67" t="s">
        <v>195</v>
      </c>
      <c r="J67" t="s">
        <v>196</v>
      </c>
      <c r="K67" t="s">
        <v>197</v>
      </c>
      <c r="L67" t="s">
        <v>198</v>
      </c>
      <c r="M67" t="s">
        <v>199</v>
      </c>
      <c r="N67" t="s">
        <v>200</v>
      </c>
      <c r="O67" t="s">
        <v>201</v>
      </c>
    </row>
    <row r="68" spans="1:15" hidden="1">
      <c r="A68">
        <v>519</v>
      </c>
      <c r="B68" t="str">
        <f t="shared" ref="B68:O77" si="2">CONCATENATE(B$67,$A68)</f>
        <v>c519</v>
      </c>
      <c r="C68" t="str">
        <f t="shared" si="2"/>
        <v>d519</v>
      </c>
      <c r="D68" t="str">
        <f t="shared" si="2"/>
        <v>e519</v>
      </c>
      <c r="E68" t="str">
        <f t="shared" si="2"/>
        <v>f519</v>
      </c>
      <c r="F68" t="str">
        <f t="shared" si="2"/>
        <v>g519</v>
      </c>
      <c r="G68" t="str">
        <f t="shared" si="2"/>
        <v>h519</v>
      </c>
      <c r="H68" t="str">
        <f t="shared" si="2"/>
        <v>i519</v>
      </c>
      <c r="I68" t="str">
        <f t="shared" si="2"/>
        <v>j519</v>
      </c>
      <c r="J68" t="str">
        <f t="shared" si="2"/>
        <v>k519</v>
      </c>
      <c r="K68" t="str">
        <f t="shared" si="2"/>
        <v>l519</v>
      </c>
      <c r="L68" t="str">
        <f t="shared" si="2"/>
        <v>m519</v>
      </c>
      <c r="M68" t="str">
        <f t="shared" si="2"/>
        <v>n519</v>
      </c>
      <c r="N68" t="str">
        <f t="shared" si="2"/>
        <v>o519</v>
      </c>
      <c r="O68" t="str">
        <f t="shared" si="2"/>
        <v>p519</v>
      </c>
    </row>
    <row r="69" spans="1:15" hidden="1">
      <c r="A69">
        <v>520</v>
      </c>
      <c r="B69" t="str">
        <f t="shared" si="2"/>
        <v>c520</v>
      </c>
      <c r="C69" t="str">
        <f t="shared" si="2"/>
        <v>d520</v>
      </c>
      <c r="D69" t="str">
        <f t="shared" si="2"/>
        <v>e520</v>
      </c>
      <c r="E69" t="str">
        <f t="shared" si="2"/>
        <v>f520</v>
      </c>
      <c r="F69" t="str">
        <f t="shared" si="2"/>
        <v>g520</v>
      </c>
      <c r="G69" t="str">
        <f t="shared" si="2"/>
        <v>h520</v>
      </c>
      <c r="H69" t="str">
        <f t="shared" si="2"/>
        <v>i520</v>
      </c>
      <c r="I69" t="str">
        <f t="shared" si="2"/>
        <v>j520</v>
      </c>
      <c r="J69" t="str">
        <f t="shared" si="2"/>
        <v>k520</v>
      </c>
      <c r="K69" t="str">
        <f t="shared" si="2"/>
        <v>l520</v>
      </c>
      <c r="L69" t="str">
        <f t="shared" si="2"/>
        <v>m520</v>
      </c>
      <c r="M69" t="str">
        <f t="shared" si="2"/>
        <v>n520</v>
      </c>
      <c r="N69" t="str">
        <f t="shared" si="2"/>
        <v>o520</v>
      </c>
      <c r="O69" t="str">
        <f t="shared" si="2"/>
        <v>p520</v>
      </c>
    </row>
    <row r="70" spans="1:15" hidden="1">
      <c r="A70">
        <v>521</v>
      </c>
      <c r="B70" t="str">
        <f t="shared" si="2"/>
        <v>c521</v>
      </c>
      <c r="C70" t="str">
        <f t="shared" si="2"/>
        <v>d521</v>
      </c>
      <c r="D70" t="str">
        <f t="shared" si="2"/>
        <v>e521</v>
      </c>
      <c r="E70" t="str">
        <f t="shared" si="2"/>
        <v>f521</v>
      </c>
      <c r="F70" t="str">
        <f t="shared" si="2"/>
        <v>g521</v>
      </c>
      <c r="G70" t="str">
        <f t="shared" si="2"/>
        <v>h521</v>
      </c>
      <c r="H70" t="str">
        <f t="shared" si="2"/>
        <v>i521</v>
      </c>
      <c r="I70" t="str">
        <f t="shared" si="2"/>
        <v>j521</v>
      </c>
      <c r="J70" t="str">
        <f t="shared" si="2"/>
        <v>k521</v>
      </c>
      <c r="K70" t="str">
        <f t="shared" si="2"/>
        <v>l521</v>
      </c>
      <c r="L70" t="str">
        <f t="shared" si="2"/>
        <v>m521</v>
      </c>
      <c r="M70" t="str">
        <f t="shared" si="2"/>
        <v>n521</v>
      </c>
      <c r="N70" t="str">
        <f t="shared" si="2"/>
        <v>o521</v>
      </c>
      <c r="O70" t="str">
        <f t="shared" si="2"/>
        <v>p521</v>
      </c>
    </row>
    <row r="71" spans="1:15" hidden="1">
      <c r="A71">
        <v>522</v>
      </c>
      <c r="B71" t="str">
        <f t="shared" si="2"/>
        <v>c522</v>
      </c>
      <c r="C71" t="str">
        <f t="shared" si="2"/>
        <v>d522</v>
      </c>
      <c r="D71" t="str">
        <f t="shared" si="2"/>
        <v>e522</v>
      </c>
      <c r="E71" t="str">
        <f t="shared" si="2"/>
        <v>f522</v>
      </c>
      <c r="F71" t="str">
        <f t="shared" si="2"/>
        <v>g522</v>
      </c>
      <c r="G71" t="str">
        <f t="shared" si="2"/>
        <v>h522</v>
      </c>
      <c r="H71" t="str">
        <f t="shared" si="2"/>
        <v>i522</v>
      </c>
      <c r="I71" t="str">
        <f t="shared" si="2"/>
        <v>j522</v>
      </c>
      <c r="J71" t="str">
        <f t="shared" si="2"/>
        <v>k522</v>
      </c>
      <c r="K71" t="str">
        <f t="shared" si="2"/>
        <v>l522</v>
      </c>
      <c r="L71" t="str">
        <f t="shared" si="2"/>
        <v>m522</v>
      </c>
      <c r="M71" t="str">
        <f t="shared" si="2"/>
        <v>n522</v>
      </c>
      <c r="N71" t="str">
        <f t="shared" si="2"/>
        <v>o522</v>
      </c>
      <c r="O71" t="str">
        <f t="shared" si="2"/>
        <v>p522</v>
      </c>
    </row>
    <row r="72" spans="1:15" hidden="1">
      <c r="A72">
        <v>523</v>
      </c>
      <c r="B72" t="str">
        <f t="shared" si="2"/>
        <v>c523</v>
      </c>
      <c r="C72" t="str">
        <f t="shared" si="2"/>
        <v>d523</v>
      </c>
      <c r="D72" t="str">
        <f t="shared" si="2"/>
        <v>e523</v>
      </c>
      <c r="E72" t="str">
        <f t="shared" si="2"/>
        <v>f523</v>
      </c>
      <c r="F72" t="str">
        <f t="shared" si="2"/>
        <v>g523</v>
      </c>
      <c r="G72" t="str">
        <f t="shared" si="2"/>
        <v>h523</v>
      </c>
      <c r="H72" t="str">
        <f t="shared" si="2"/>
        <v>i523</v>
      </c>
      <c r="I72" t="str">
        <f t="shared" si="2"/>
        <v>j523</v>
      </c>
      <c r="J72" t="str">
        <f t="shared" si="2"/>
        <v>k523</v>
      </c>
      <c r="K72" t="str">
        <f t="shared" si="2"/>
        <v>l523</v>
      </c>
      <c r="L72" t="str">
        <f t="shared" si="2"/>
        <v>m523</v>
      </c>
      <c r="M72" t="str">
        <f t="shared" si="2"/>
        <v>n523</v>
      </c>
      <c r="N72" t="str">
        <f t="shared" si="2"/>
        <v>o523</v>
      </c>
      <c r="O72" t="str">
        <f t="shared" si="2"/>
        <v>p523</v>
      </c>
    </row>
    <row r="73" spans="1:15" hidden="1">
      <c r="A73">
        <v>524</v>
      </c>
      <c r="B73" t="str">
        <f t="shared" si="2"/>
        <v>c524</v>
      </c>
      <c r="C73" t="str">
        <f t="shared" si="2"/>
        <v>d524</v>
      </c>
      <c r="D73" t="str">
        <f t="shared" si="2"/>
        <v>e524</v>
      </c>
      <c r="E73" t="str">
        <f t="shared" si="2"/>
        <v>f524</v>
      </c>
      <c r="F73" t="str">
        <f t="shared" si="2"/>
        <v>g524</v>
      </c>
      <c r="G73" t="str">
        <f t="shared" si="2"/>
        <v>h524</v>
      </c>
      <c r="H73" t="str">
        <f t="shared" si="2"/>
        <v>i524</v>
      </c>
      <c r="I73" t="str">
        <f t="shared" si="2"/>
        <v>j524</v>
      </c>
      <c r="J73" t="str">
        <f t="shared" si="2"/>
        <v>k524</v>
      </c>
      <c r="K73" t="str">
        <f t="shared" si="2"/>
        <v>l524</v>
      </c>
      <c r="L73" t="str">
        <f t="shared" si="2"/>
        <v>m524</v>
      </c>
      <c r="M73" t="str">
        <f t="shared" si="2"/>
        <v>n524</v>
      </c>
      <c r="N73" t="str">
        <f t="shared" si="2"/>
        <v>o524</v>
      </c>
      <c r="O73" t="str">
        <f t="shared" si="2"/>
        <v>p524</v>
      </c>
    </row>
    <row r="74" spans="1:15" hidden="1">
      <c r="A74">
        <v>525</v>
      </c>
      <c r="B74" t="str">
        <f t="shared" si="2"/>
        <v>c525</v>
      </c>
      <c r="C74" t="str">
        <f t="shared" si="2"/>
        <v>d525</v>
      </c>
      <c r="D74" t="str">
        <f t="shared" si="2"/>
        <v>e525</v>
      </c>
      <c r="E74" t="str">
        <f t="shared" si="2"/>
        <v>f525</v>
      </c>
      <c r="F74" t="str">
        <f t="shared" si="2"/>
        <v>g525</v>
      </c>
      <c r="G74" t="str">
        <f t="shared" si="2"/>
        <v>h525</v>
      </c>
      <c r="H74" t="str">
        <f t="shared" si="2"/>
        <v>i525</v>
      </c>
      <c r="I74" t="str">
        <f t="shared" si="2"/>
        <v>j525</v>
      </c>
      <c r="J74" t="str">
        <f t="shared" si="2"/>
        <v>k525</v>
      </c>
      <c r="K74" t="str">
        <f t="shared" si="2"/>
        <v>l525</v>
      </c>
      <c r="L74" t="str">
        <f t="shared" si="2"/>
        <v>m525</v>
      </c>
      <c r="M74" t="str">
        <f t="shared" si="2"/>
        <v>n525</v>
      </c>
      <c r="N74" t="str">
        <f t="shared" si="2"/>
        <v>o525</v>
      </c>
      <c r="O74" t="str">
        <f t="shared" si="2"/>
        <v>p525</v>
      </c>
    </row>
    <row r="75" spans="1:15" hidden="1">
      <c r="A75">
        <v>526</v>
      </c>
      <c r="B75" t="str">
        <f t="shared" si="2"/>
        <v>c526</v>
      </c>
      <c r="C75" t="str">
        <f t="shared" si="2"/>
        <v>d526</v>
      </c>
      <c r="D75" t="str">
        <f t="shared" si="2"/>
        <v>e526</v>
      </c>
      <c r="E75" t="str">
        <f t="shared" si="2"/>
        <v>f526</v>
      </c>
      <c r="F75" t="str">
        <f t="shared" si="2"/>
        <v>g526</v>
      </c>
      <c r="G75" t="str">
        <f t="shared" si="2"/>
        <v>h526</v>
      </c>
      <c r="H75" t="str">
        <f t="shared" si="2"/>
        <v>i526</v>
      </c>
      <c r="I75" t="str">
        <f t="shared" si="2"/>
        <v>j526</v>
      </c>
      <c r="J75" t="str">
        <f t="shared" si="2"/>
        <v>k526</v>
      </c>
      <c r="K75" t="str">
        <f t="shared" si="2"/>
        <v>l526</v>
      </c>
      <c r="L75" t="str">
        <f t="shared" si="2"/>
        <v>m526</v>
      </c>
      <c r="M75" t="str">
        <f t="shared" si="2"/>
        <v>n526</v>
      </c>
      <c r="N75" t="str">
        <f t="shared" si="2"/>
        <v>o526</v>
      </c>
      <c r="O75" t="str">
        <f t="shared" si="2"/>
        <v>p526</v>
      </c>
    </row>
    <row r="76" spans="1:15" hidden="1">
      <c r="A76">
        <v>527</v>
      </c>
      <c r="B76" t="str">
        <f t="shared" si="2"/>
        <v>c527</v>
      </c>
      <c r="C76" t="str">
        <f t="shared" si="2"/>
        <v>d527</v>
      </c>
      <c r="D76" t="str">
        <f t="shared" si="2"/>
        <v>e527</v>
      </c>
      <c r="E76" t="str">
        <f t="shared" si="2"/>
        <v>f527</v>
      </c>
      <c r="F76" t="str">
        <f t="shared" si="2"/>
        <v>g527</v>
      </c>
      <c r="G76" t="str">
        <f t="shared" si="2"/>
        <v>h527</v>
      </c>
      <c r="H76" t="str">
        <f t="shared" si="2"/>
        <v>i527</v>
      </c>
      <c r="I76" t="str">
        <f t="shared" si="2"/>
        <v>j527</v>
      </c>
      <c r="J76" t="str">
        <f t="shared" si="2"/>
        <v>k527</v>
      </c>
      <c r="K76" t="str">
        <f t="shared" si="2"/>
        <v>l527</v>
      </c>
      <c r="L76" t="str">
        <f t="shared" si="2"/>
        <v>m527</v>
      </c>
      <c r="M76" t="str">
        <f t="shared" si="2"/>
        <v>n527</v>
      </c>
      <c r="N76" t="str">
        <f t="shared" si="2"/>
        <v>o527</v>
      </c>
      <c r="O76" t="str">
        <f t="shared" si="2"/>
        <v>p527</v>
      </c>
    </row>
    <row r="77" spans="1:15" hidden="1">
      <c r="A77">
        <v>528</v>
      </c>
      <c r="B77" t="str">
        <f t="shared" si="2"/>
        <v>c528</v>
      </c>
      <c r="C77" t="str">
        <f t="shared" si="2"/>
        <v>d528</v>
      </c>
      <c r="D77" t="str">
        <f t="shared" si="2"/>
        <v>e528</v>
      </c>
      <c r="E77" t="str">
        <f t="shared" si="2"/>
        <v>f528</v>
      </c>
      <c r="F77" t="str">
        <f t="shared" si="2"/>
        <v>g528</v>
      </c>
      <c r="G77" t="str">
        <f t="shared" si="2"/>
        <v>h528</v>
      </c>
      <c r="H77" t="str">
        <f t="shared" si="2"/>
        <v>i528</v>
      </c>
      <c r="I77" t="str">
        <f t="shared" si="2"/>
        <v>j528</v>
      </c>
      <c r="J77" t="str">
        <f t="shared" si="2"/>
        <v>k528</v>
      </c>
      <c r="K77" t="str">
        <f t="shared" si="2"/>
        <v>l528</v>
      </c>
      <c r="L77" t="str">
        <f t="shared" si="2"/>
        <v>m528</v>
      </c>
      <c r="M77" t="str">
        <f t="shared" si="2"/>
        <v>n528</v>
      </c>
      <c r="N77" t="str">
        <f t="shared" si="2"/>
        <v>o528</v>
      </c>
      <c r="O77" t="str">
        <f t="shared" si="2"/>
        <v>p528</v>
      </c>
    </row>
    <row r="78" spans="1:15" hidden="1">
      <c r="A78">
        <v>529</v>
      </c>
      <c r="B78" t="str">
        <f t="shared" ref="B78:O84" si="3">CONCATENATE(B$67,$A78)</f>
        <v>c529</v>
      </c>
      <c r="C78" t="str">
        <f t="shared" si="3"/>
        <v>d529</v>
      </c>
      <c r="D78" t="str">
        <f t="shared" si="3"/>
        <v>e529</v>
      </c>
      <c r="E78" t="str">
        <f t="shared" si="3"/>
        <v>f529</v>
      </c>
      <c r="F78" t="str">
        <f t="shared" si="3"/>
        <v>g529</v>
      </c>
      <c r="G78" t="str">
        <f t="shared" si="3"/>
        <v>h529</v>
      </c>
      <c r="H78" t="str">
        <f t="shared" si="3"/>
        <v>i529</v>
      </c>
      <c r="I78" t="str">
        <f t="shared" si="3"/>
        <v>j529</v>
      </c>
      <c r="J78" t="str">
        <f t="shared" si="3"/>
        <v>k529</v>
      </c>
      <c r="K78" t="str">
        <f t="shared" si="3"/>
        <v>l529</v>
      </c>
      <c r="L78" t="str">
        <f t="shared" si="3"/>
        <v>m529</v>
      </c>
      <c r="M78" t="str">
        <f t="shared" si="3"/>
        <v>n529</v>
      </c>
      <c r="N78" t="str">
        <f t="shared" si="3"/>
        <v>o529</v>
      </c>
      <c r="O78" t="str">
        <f t="shared" si="3"/>
        <v>p529</v>
      </c>
    </row>
    <row r="79" spans="1:15" hidden="1">
      <c r="A79">
        <v>530</v>
      </c>
      <c r="B79" t="str">
        <f t="shared" si="3"/>
        <v>c530</v>
      </c>
      <c r="C79" t="str">
        <f t="shared" si="3"/>
        <v>d530</v>
      </c>
      <c r="D79" t="str">
        <f t="shared" si="3"/>
        <v>e530</v>
      </c>
      <c r="E79" t="str">
        <f t="shared" si="3"/>
        <v>f530</v>
      </c>
      <c r="F79" t="str">
        <f t="shared" si="3"/>
        <v>g530</v>
      </c>
      <c r="G79" t="str">
        <f t="shared" si="3"/>
        <v>h530</v>
      </c>
      <c r="H79" t="str">
        <f t="shared" si="3"/>
        <v>i530</v>
      </c>
      <c r="I79" t="str">
        <f t="shared" si="3"/>
        <v>j530</v>
      </c>
      <c r="J79" t="str">
        <f t="shared" si="3"/>
        <v>k530</v>
      </c>
      <c r="K79" t="str">
        <f t="shared" si="3"/>
        <v>l530</v>
      </c>
      <c r="L79" t="str">
        <f t="shared" si="3"/>
        <v>m530</v>
      </c>
      <c r="M79" t="str">
        <f t="shared" si="3"/>
        <v>n530</v>
      </c>
      <c r="N79" t="str">
        <f t="shared" si="3"/>
        <v>o530</v>
      </c>
      <c r="O79" t="str">
        <f t="shared" si="3"/>
        <v>p530</v>
      </c>
    </row>
    <row r="80" spans="1:15" hidden="1">
      <c r="A80">
        <v>531</v>
      </c>
      <c r="B80" t="str">
        <f t="shared" si="3"/>
        <v>c531</v>
      </c>
      <c r="C80" t="str">
        <f t="shared" si="3"/>
        <v>d531</v>
      </c>
      <c r="D80" t="str">
        <f t="shared" si="3"/>
        <v>e531</v>
      </c>
      <c r="E80" t="str">
        <f t="shared" si="3"/>
        <v>f531</v>
      </c>
      <c r="F80" t="str">
        <f t="shared" si="3"/>
        <v>g531</v>
      </c>
      <c r="G80" t="str">
        <f t="shared" si="3"/>
        <v>h531</v>
      </c>
      <c r="H80" t="str">
        <f t="shared" si="3"/>
        <v>i531</v>
      </c>
      <c r="I80" t="str">
        <f t="shared" si="3"/>
        <v>j531</v>
      </c>
      <c r="J80" t="str">
        <f t="shared" si="3"/>
        <v>k531</v>
      </c>
      <c r="K80" t="str">
        <f t="shared" si="3"/>
        <v>l531</v>
      </c>
      <c r="L80" t="str">
        <f t="shared" si="3"/>
        <v>m531</v>
      </c>
      <c r="M80" t="str">
        <f t="shared" si="3"/>
        <v>n531</v>
      </c>
      <c r="N80" t="str">
        <f t="shared" si="3"/>
        <v>o531</v>
      </c>
      <c r="O80" t="str">
        <f t="shared" si="3"/>
        <v>p531</v>
      </c>
    </row>
    <row r="81" spans="1:15" hidden="1">
      <c r="A81">
        <v>532</v>
      </c>
      <c r="B81" t="str">
        <f t="shared" si="3"/>
        <v>c532</v>
      </c>
      <c r="C81" t="str">
        <f t="shared" si="3"/>
        <v>d532</v>
      </c>
      <c r="D81" t="str">
        <f t="shared" si="3"/>
        <v>e532</v>
      </c>
      <c r="E81" t="str">
        <f t="shared" si="3"/>
        <v>f532</v>
      </c>
      <c r="F81" t="str">
        <f t="shared" si="3"/>
        <v>g532</v>
      </c>
      <c r="G81" t="str">
        <f t="shared" si="3"/>
        <v>h532</v>
      </c>
      <c r="H81" t="str">
        <f t="shared" si="3"/>
        <v>i532</v>
      </c>
      <c r="I81" t="str">
        <f t="shared" si="3"/>
        <v>j532</v>
      </c>
      <c r="J81" t="str">
        <f t="shared" si="3"/>
        <v>k532</v>
      </c>
      <c r="K81" t="str">
        <f t="shared" si="3"/>
        <v>l532</v>
      </c>
      <c r="L81" t="str">
        <f t="shared" si="3"/>
        <v>m532</v>
      </c>
      <c r="M81" t="str">
        <f t="shared" si="3"/>
        <v>n532</v>
      </c>
      <c r="N81" t="str">
        <f t="shared" si="3"/>
        <v>o532</v>
      </c>
      <c r="O81" t="str">
        <f t="shared" si="3"/>
        <v>p532</v>
      </c>
    </row>
    <row r="82" spans="1:15" hidden="1">
      <c r="A82">
        <v>533</v>
      </c>
      <c r="B82" t="str">
        <f t="shared" si="3"/>
        <v>c533</v>
      </c>
      <c r="C82" t="str">
        <f t="shared" si="3"/>
        <v>d533</v>
      </c>
      <c r="D82" t="str">
        <f t="shared" si="3"/>
        <v>e533</v>
      </c>
      <c r="E82" t="str">
        <f t="shared" si="3"/>
        <v>f533</v>
      </c>
      <c r="F82" t="str">
        <f t="shared" si="3"/>
        <v>g533</v>
      </c>
      <c r="G82" t="str">
        <f t="shared" si="3"/>
        <v>h533</v>
      </c>
      <c r="H82" t="str">
        <f t="shared" si="3"/>
        <v>i533</v>
      </c>
      <c r="I82" t="str">
        <f t="shared" si="3"/>
        <v>j533</v>
      </c>
      <c r="J82" t="str">
        <f t="shared" si="3"/>
        <v>k533</v>
      </c>
      <c r="K82" t="str">
        <f t="shared" si="3"/>
        <v>l533</v>
      </c>
      <c r="L82" t="str">
        <f t="shared" si="3"/>
        <v>m533</v>
      </c>
      <c r="M82" t="str">
        <f t="shared" si="3"/>
        <v>n533</v>
      </c>
      <c r="N82" t="str">
        <f t="shared" si="3"/>
        <v>o533</v>
      </c>
      <c r="O82" t="str">
        <f t="shared" si="3"/>
        <v>p533</v>
      </c>
    </row>
    <row r="83" spans="1:15" hidden="1">
      <c r="A83">
        <v>534</v>
      </c>
      <c r="B83" t="str">
        <f t="shared" si="3"/>
        <v>c534</v>
      </c>
      <c r="C83" t="str">
        <f t="shared" si="3"/>
        <v>d534</v>
      </c>
      <c r="D83" t="str">
        <f t="shared" si="3"/>
        <v>e534</v>
      </c>
      <c r="E83" t="str">
        <f t="shared" si="3"/>
        <v>f534</v>
      </c>
      <c r="F83" t="str">
        <f t="shared" si="3"/>
        <v>g534</v>
      </c>
      <c r="G83" t="str">
        <f t="shared" si="3"/>
        <v>h534</v>
      </c>
      <c r="H83" t="str">
        <f t="shared" si="3"/>
        <v>i534</v>
      </c>
      <c r="I83" t="str">
        <f t="shared" si="3"/>
        <v>j534</v>
      </c>
      <c r="J83" t="str">
        <f t="shared" si="3"/>
        <v>k534</v>
      </c>
      <c r="K83" t="str">
        <f t="shared" si="3"/>
        <v>l534</v>
      </c>
      <c r="L83" t="str">
        <f t="shared" si="3"/>
        <v>m534</v>
      </c>
      <c r="M83" t="str">
        <f t="shared" si="3"/>
        <v>n534</v>
      </c>
      <c r="N83" t="str">
        <f t="shared" si="3"/>
        <v>o534</v>
      </c>
      <c r="O83" t="str">
        <f t="shared" si="3"/>
        <v>p534</v>
      </c>
    </row>
    <row r="84" spans="1:15" hidden="1">
      <c r="A84">
        <v>535</v>
      </c>
      <c r="B84" t="str">
        <f t="shared" si="3"/>
        <v>c535</v>
      </c>
      <c r="C84" t="str">
        <f t="shared" si="3"/>
        <v>d535</v>
      </c>
      <c r="D84" t="str">
        <f t="shared" si="3"/>
        <v>e535</v>
      </c>
      <c r="E84" t="str">
        <f t="shared" si="3"/>
        <v>f535</v>
      </c>
      <c r="F84" t="str">
        <f t="shared" si="3"/>
        <v>g535</v>
      </c>
      <c r="G84" t="str">
        <f t="shared" si="3"/>
        <v>h535</v>
      </c>
      <c r="H84" t="str">
        <f t="shared" si="3"/>
        <v>i535</v>
      </c>
      <c r="I84" t="str">
        <f t="shared" si="3"/>
        <v>j535</v>
      </c>
      <c r="J84" t="str">
        <f t="shared" si="3"/>
        <v>k535</v>
      </c>
      <c r="K84" t="str">
        <f t="shared" si="3"/>
        <v>l535</v>
      </c>
      <c r="L84" t="str">
        <f t="shared" si="3"/>
        <v>m535</v>
      </c>
      <c r="M84" t="str">
        <f t="shared" si="3"/>
        <v>n535</v>
      </c>
      <c r="N84" t="str">
        <f t="shared" si="3"/>
        <v>o535</v>
      </c>
      <c r="O84" t="str">
        <f t="shared" si="3"/>
        <v>p535</v>
      </c>
    </row>
    <row r="85" spans="1:15" hidden="1"/>
    <row r="86" spans="1:15" hidden="1"/>
    <row r="87" spans="1:15" hidden="1"/>
    <row r="88" spans="1:15" hidden="1"/>
    <row r="89" spans="1:15" hidden="1"/>
    <row r="90" spans="1:15" hidden="1"/>
    <row r="91" spans="1:15" hidden="1">
      <c r="B91" t="s">
        <v>189</v>
      </c>
      <c r="C91" t="s">
        <v>190</v>
      </c>
      <c r="D91" t="s">
        <v>191</v>
      </c>
      <c r="E91" t="s">
        <v>192</v>
      </c>
      <c r="F91" t="s">
        <v>193</v>
      </c>
      <c r="G91" t="s">
        <v>194</v>
      </c>
      <c r="H91" t="s">
        <v>195</v>
      </c>
      <c r="I91" t="s">
        <v>196</v>
      </c>
      <c r="J91" t="s">
        <v>197</v>
      </c>
      <c r="K91" t="s">
        <v>198</v>
      </c>
      <c r="L91" t="s">
        <v>199</v>
      </c>
      <c r="M91" t="s">
        <v>200</v>
      </c>
      <c r="N91" t="s">
        <v>201</v>
      </c>
      <c r="O91" s="3" t="s">
        <v>205</v>
      </c>
    </row>
    <row r="92" spans="1:15" hidden="1">
      <c r="A92">
        <v>930</v>
      </c>
      <c r="B92" t="str">
        <f t="shared" ref="B92:O101" si="4">CONCATENATE(B$91,$A92)</f>
        <v>d930</v>
      </c>
      <c r="C92" t="str">
        <f t="shared" si="4"/>
        <v>e930</v>
      </c>
      <c r="D92" t="str">
        <f t="shared" si="4"/>
        <v>f930</v>
      </c>
      <c r="E92" t="str">
        <f t="shared" si="4"/>
        <v>g930</v>
      </c>
      <c r="F92" t="str">
        <f t="shared" si="4"/>
        <v>h930</v>
      </c>
      <c r="G92" t="str">
        <f t="shared" si="4"/>
        <v>i930</v>
      </c>
      <c r="H92" t="str">
        <f t="shared" si="4"/>
        <v>j930</v>
      </c>
      <c r="I92" t="str">
        <f t="shared" si="4"/>
        <v>k930</v>
      </c>
      <c r="J92" t="str">
        <f t="shared" si="4"/>
        <v>l930</v>
      </c>
      <c r="K92" t="str">
        <f t="shared" si="4"/>
        <v>m930</v>
      </c>
      <c r="L92" t="str">
        <f t="shared" si="4"/>
        <v>n930</v>
      </c>
      <c r="M92" t="str">
        <f t="shared" si="4"/>
        <v>o930</v>
      </c>
      <c r="N92" t="str">
        <f t="shared" si="4"/>
        <v>p930</v>
      </c>
      <c r="O92" t="str">
        <f t="shared" si="4"/>
        <v>q930</v>
      </c>
    </row>
    <row r="93" spans="1:15" hidden="1">
      <c r="A93">
        <v>931</v>
      </c>
      <c r="B93" t="str">
        <f t="shared" si="4"/>
        <v>d931</v>
      </c>
      <c r="C93" t="str">
        <f t="shared" si="4"/>
        <v>e931</v>
      </c>
      <c r="D93" t="str">
        <f t="shared" si="4"/>
        <v>f931</v>
      </c>
      <c r="E93" t="str">
        <f t="shared" si="4"/>
        <v>g931</v>
      </c>
      <c r="F93" t="str">
        <f t="shared" si="4"/>
        <v>h931</v>
      </c>
      <c r="G93" t="str">
        <f t="shared" si="4"/>
        <v>i931</v>
      </c>
      <c r="H93" t="str">
        <f t="shared" si="4"/>
        <v>j931</v>
      </c>
      <c r="I93" t="str">
        <f t="shared" si="4"/>
        <v>k931</v>
      </c>
      <c r="J93" t="str">
        <f t="shared" si="4"/>
        <v>l931</v>
      </c>
      <c r="K93" t="str">
        <f t="shared" si="4"/>
        <v>m931</v>
      </c>
      <c r="L93" t="str">
        <f t="shared" si="4"/>
        <v>n931</v>
      </c>
      <c r="M93" t="str">
        <f t="shared" si="4"/>
        <v>o931</v>
      </c>
      <c r="N93" t="str">
        <f t="shared" si="4"/>
        <v>p931</v>
      </c>
      <c r="O93" t="str">
        <f t="shared" si="4"/>
        <v>q931</v>
      </c>
    </row>
    <row r="94" spans="1:15" hidden="1">
      <c r="A94">
        <v>932</v>
      </c>
      <c r="B94" t="str">
        <f t="shared" si="4"/>
        <v>d932</v>
      </c>
      <c r="C94" t="str">
        <f t="shared" si="4"/>
        <v>e932</v>
      </c>
      <c r="D94" t="str">
        <f t="shared" si="4"/>
        <v>f932</v>
      </c>
      <c r="E94" t="str">
        <f t="shared" si="4"/>
        <v>g932</v>
      </c>
      <c r="F94" t="str">
        <f t="shared" si="4"/>
        <v>h932</v>
      </c>
      <c r="G94" t="str">
        <f t="shared" si="4"/>
        <v>i932</v>
      </c>
      <c r="H94" t="str">
        <f t="shared" si="4"/>
        <v>j932</v>
      </c>
      <c r="I94" t="str">
        <f t="shared" si="4"/>
        <v>k932</v>
      </c>
      <c r="J94" t="str">
        <f t="shared" si="4"/>
        <v>l932</v>
      </c>
      <c r="K94" t="str">
        <f t="shared" si="4"/>
        <v>m932</v>
      </c>
      <c r="L94" t="str">
        <f t="shared" si="4"/>
        <v>n932</v>
      </c>
      <c r="M94" t="str">
        <f t="shared" si="4"/>
        <v>o932</v>
      </c>
      <c r="N94" t="str">
        <f t="shared" si="4"/>
        <v>p932</v>
      </c>
      <c r="O94" t="str">
        <f t="shared" si="4"/>
        <v>q932</v>
      </c>
    </row>
    <row r="95" spans="1:15" hidden="1">
      <c r="A95">
        <v>933</v>
      </c>
      <c r="B95" t="str">
        <f t="shared" si="4"/>
        <v>d933</v>
      </c>
      <c r="C95" t="str">
        <f t="shared" si="4"/>
        <v>e933</v>
      </c>
      <c r="D95" t="str">
        <f t="shared" si="4"/>
        <v>f933</v>
      </c>
      <c r="E95" t="str">
        <f t="shared" si="4"/>
        <v>g933</v>
      </c>
      <c r="F95" t="str">
        <f t="shared" si="4"/>
        <v>h933</v>
      </c>
      <c r="G95" t="str">
        <f t="shared" si="4"/>
        <v>i933</v>
      </c>
      <c r="H95" t="str">
        <f t="shared" si="4"/>
        <v>j933</v>
      </c>
      <c r="I95" t="str">
        <f t="shared" si="4"/>
        <v>k933</v>
      </c>
      <c r="J95" t="str">
        <f t="shared" si="4"/>
        <v>l933</v>
      </c>
      <c r="K95" t="str">
        <f t="shared" si="4"/>
        <v>m933</v>
      </c>
      <c r="L95" t="str">
        <f t="shared" si="4"/>
        <v>n933</v>
      </c>
      <c r="M95" t="str">
        <f t="shared" si="4"/>
        <v>o933</v>
      </c>
      <c r="N95" t="str">
        <f t="shared" si="4"/>
        <v>p933</v>
      </c>
      <c r="O95" t="str">
        <f t="shared" si="4"/>
        <v>q933</v>
      </c>
    </row>
    <row r="96" spans="1:15" hidden="1">
      <c r="A96">
        <v>934</v>
      </c>
      <c r="B96" t="str">
        <f t="shared" si="4"/>
        <v>d934</v>
      </c>
      <c r="C96" t="str">
        <f t="shared" si="4"/>
        <v>e934</v>
      </c>
      <c r="D96" t="str">
        <f t="shared" si="4"/>
        <v>f934</v>
      </c>
      <c r="E96" t="str">
        <f t="shared" si="4"/>
        <v>g934</v>
      </c>
      <c r="F96" t="str">
        <f t="shared" si="4"/>
        <v>h934</v>
      </c>
      <c r="G96" t="str">
        <f t="shared" si="4"/>
        <v>i934</v>
      </c>
      <c r="H96" t="str">
        <f t="shared" si="4"/>
        <v>j934</v>
      </c>
      <c r="I96" t="str">
        <f t="shared" si="4"/>
        <v>k934</v>
      </c>
      <c r="J96" t="str">
        <f t="shared" si="4"/>
        <v>l934</v>
      </c>
      <c r="K96" t="str">
        <f t="shared" si="4"/>
        <v>m934</v>
      </c>
      <c r="L96" t="str">
        <f t="shared" si="4"/>
        <v>n934</v>
      </c>
      <c r="M96" t="str">
        <f t="shared" si="4"/>
        <v>o934</v>
      </c>
      <c r="N96" t="str">
        <f t="shared" si="4"/>
        <v>p934</v>
      </c>
      <c r="O96" t="str">
        <f t="shared" si="4"/>
        <v>q934</v>
      </c>
    </row>
    <row r="97" spans="1:15" hidden="1">
      <c r="A97">
        <v>935</v>
      </c>
      <c r="B97" t="str">
        <f t="shared" si="4"/>
        <v>d935</v>
      </c>
      <c r="C97" t="str">
        <f t="shared" si="4"/>
        <v>e935</v>
      </c>
      <c r="D97" t="str">
        <f t="shared" si="4"/>
        <v>f935</v>
      </c>
      <c r="E97" t="str">
        <f t="shared" si="4"/>
        <v>g935</v>
      </c>
      <c r="F97" t="str">
        <f t="shared" si="4"/>
        <v>h935</v>
      </c>
      <c r="G97" t="str">
        <f t="shared" si="4"/>
        <v>i935</v>
      </c>
      <c r="H97" t="str">
        <f t="shared" si="4"/>
        <v>j935</v>
      </c>
      <c r="I97" t="str">
        <f t="shared" si="4"/>
        <v>k935</v>
      </c>
      <c r="J97" t="str">
        <f t="shared" si="4"/>
        <v>l935</v>
      </c>
      <c r="K97" t="str">
        <f t="shared" si="4"/>
        <v>m935</v>
      </c>
      <c r="L97" t="str">
        <f t="shared" si="4"/>
        <v>n935</v>
      </c>
      <c r="M97" t="str">
        <f t="shared" si="4"/>
        <v>o935</v>
      </c>
      <c r="N97" t="str">
        <f t="shared" si="4"/>
        <v>p935</v>
      </c>
      <c r="O97" t="str">
        <f t="shared" si="4"/>
        <v>q935</v>
      </c>
    </row>
    <row r="98" spans="1:15" hidden="1">
      <c r="A98">
        <v>936</v>
      </c>
      <c r="B98" t="str">
        <f t="shared" si="4"/>
        <v>d936</v>
      </c>
      <c r="C98" t="str">
        <f t="shared" si="4"/>
        <v>e936</v>
      </c>
      <c r="D98" t="str">
        <f t="shared" si="4"/>
        <v>f936</v>
      </c>
      <c r="E98" t="str">
        <f t="shared" si="4"/>
        <v>g936</v>
      </c>
      <c r="F98" t="str">
        <f t="shared" si="4"/>
        <v>h936</v>
      </c>
      <c r="G98" t="str">
        <f t="shared" si="4"/>
        <v>i936</v>
      </c>
      <c r="H98" t="str">
        <f t="shared" si="4"/>
        <v>j936</v>
      </c>
      <c r="I98" t="str">
        <f t="shared" si="4"/>
        <v>k936</v>
      </c>
      <c r="J98" t="str">
        <f t="shared" si="4"/>
        <v>l936</v>
      </c>
      <c r="K98" t="str">
        <f t="shared" si="4"/>
        <v>m936</v>
      </c>
      <c r="L98" t="str">
        <f t="shared" si="4"/>
        <v>n936</v>
      </c>
      <c r="M98" t="str">
        <f t="shared" si="4"/>
        <v>o936</v>
      </c>
      <c r="N98" t="str">
        <f t="shared" si="4"/>
        <v>p936</v>
      </c>
      <c r="O98" t="str">
        <f t="shared" si="4"/>
        <v>q936</v>
      </c>
    </row>
    <row r="99" spans="1:15" hidden="1">
      <c r="A99">
        <v>937</v>
      </c>
      <c r="B99" t="str">
        <f t="shared" si="4"/>
        <v>d937</v>
      </c>
      <c r="C99" t="str">
        <f t="shared" si="4"/>
        <v>e937</v>
      </c>
      <c r="D99" t="str">
        <f t="shared" si="4"/>
        <v>f937</v>
      </c>
      <c r="E99" t="str">
        <f t="shared" si="4"/>
        <v>g937</v>
      </c>
      <c r="F99" t="str">
        <f t="shared" si="4"/>
        <v>h937</v>
      </c>
      <c r="G99" t="str">
        <f t="shared" si="4"/>
        <v>i937</v>
      </c>
      <c r="H99" t="str">
        <f t="shared" si="4"/>
        <v>j937</v>
      </c>
      <c r="I99" t="str">
        <f t="shared" si="4"/>
        <v>k937</v>
      </c>
      <c r="J99" t="str">
        <f t="shared" si="4"/>
        <v>l937</v>
      </c>
      <c r="K99" t="str">
        <f t="shared" si="4"/>
        <v>m937</v>
      </c>
      <c r="L99" t="str">
        <f t="shared" si="4"/>
        <v>n937</v>
      </c>
      <c r="M99" t="str">
        <f t="shared" si="4"/>
        <v>o937</v>
      </c>
      <c r="N99" t="str">
        <f t="shared" si="4"/>
        <v>p937</v>
      </c>
      <c r="O99" t="str">
        <f t="shared" si="4"/>
        <v>q937</v>
      </c>
    </row>
    <row r="100" spans="1:15" hidden="1">
      <c r="A100">
        <v>938</v>
      </c>
      <c r="B100" t="str">
        <f t="shared" si="4"/>
        <v>d938</v>
      </c>
      <c r="C100" t="str">
        <f t="shared" si="4"/>
        <v>e938</v>
      </c>
      <c r="D100" t="str">
        <f t="shared" si="4"/>
        <v>f938</v>
      </c>
      <c r="E100" t="str">
        <f t="shared" si="4"/>
        <v>g938</v>
      </c>
      <c r="F100" t="str">
        <f t="shared" si="4"/>
        <v>h938</v>
      </c>
      <c r="G100" t="str">
        <f t="shared" si="4"/>
        <v>i938</v>
      </c>
      <c r="H100" t="str">
        <f t="shared" si="4"/>
        <v>j938</v>
      </c>
      <c r="I100" t="str">
        <f t="shared" si="4"/>
        <v>k938</v>
      </c>
      <c r="J100" t="str">
        <f t="shared" si="4"/>
        <v>l938</v>
      </c>
      <c r="K100" t="str">
        <f t="shared" si="4"/>
        <v>m938</v>
      </c>
      <c r="L100" t="str">
        <f t="shared" si="4"/>
        <v>n938</v>
      </c>
      <c r="M100" t="str">
        <f t="shared" si="4"/>
        <v>o938</v>
      </c>
      <c r="N100" t="str">
        <f t="shared" si="4"/>
        <v>p938</v>
      </c>
      <c r="O100" t="str">
        <f t="shared" si="4"/>
        <v>q938</v>
      </c>
    </row>
    <row r="101" spans="1:15" hidden="1">
      <c r="A101">
        <v>939</v>
      </c>
      <c r="B101" t="str">
        <f t="shared" si="4"/>
        <v>d939</v>
      </c>
      <c r="C101" t="str">
        <f t="shared" si="4"/>
        <v>e939</v>
      </c>
      <c r="D101" t="str">
        <f t="shared" si="4"/>
        <v>f939</v>
      </c>
      <c r="E101" t="str">
        <f t="shared" si="4"/>
        <v>g939</v>
      </c>
      <c r="F101" t="str">
        <f t="shared" si="4"/>
        <v>h939</v>
      </c>
      <c r="G101" t="str">
        <f t="shared" si="4"/>
        <v>i939</v>
      </c>
      <c r="H101" t="str">
        <f t="shared" si="4"/>
        <v>j939</v>
      </c>
      <c r="I101" t="str">
        <f t="shared" si="4"/>
        <v>k939</v>
      </c>
      <c r="J101" t="str">
        <f t="shared" si="4"/>
        <v>l939</v>
      </c>
      <c r="K101" t="str">
        <f t="shared" si="4"/>
        <v>m939</v>
      </c>
      <c r="L101" t="str">
        <f t="shared" si="4"/>
        <v>n939</v>
      </c>
      <c r="M101" t="str">
        <f t="shared" si="4"/>
        <v>o939</v>
      </c>
      <c r="N101" t="str">
        <f t="shared" si="4"/>
        <v>p939</v>
      </c>
      <c r="O101" t="str">
        <f t="shared" si="4"/>
        <v>q939</v>
      </c>
    </row>
    <row r="102" spans="1:15" hidden="1">
      <c r="A102">
        <v>940</v>
      </c>
      <c r="B102" t="str">
        <f t="shared" ref="B102:O108" si="5">CONCATENATE(B$91,$A102)</f>
        <v>d940</v>
      </c>
      <c r="C102" t="str">
        <f t="shared" si="5"/>
        <v>e940</v>
      </c>
      <c r="D102" t="str">
        <f t="shared" si="5"/>
        <v>f940</v>
      </c>
      <c r="E102" t="str">
        <f t="shared" si="5"/>
        <v>g940</v>
      </c>
      <c r="F102" t="str">
        <f t="shared" si="5"/>
        <v>h940</v>
      </c>
      <c r="G102" t="str">
        <f t="shared" si="5"/>
        <v>i940</v>
      </c>
      <c r="H102" t="str">
        <f t="shared" si="5"/>
        <v>j940</v>
      </c>
      <c r="I102" t="str">
        <f t="shared" si="5"/>
        <v>k940</v>
      </c>
      <c r="J102" t="str">
        <f t="shared" si="5"/>
        <v>l940</v>
      </c>
      <c r="K102" t="str">
        <f t="shared" si="5"/>
        <v>m940</v>
      </c>
      <c r="L102" t="str">
        <f t="shared" si="5"/>
        <v>n940</v>
      </c>
      <c r="M102" t="str">
        <f t="shared" si="5"/>
        <v>o940</v>
      </c>
      <c r="N102" t="str">
        <f t="shared" si="5"/>
        <v>p940</v>
      </c>
      <c r="O102" t="str">
        <f t="shared" si="5"/>
        <v>q940</v>
      </c>
    </row>
    <row r="103" spans="1:15" hidden="1">
      <c r="A103">
        <v>941</v>
      </c>
      <c r="B103" t="str">
        <f t="shared" si="5"/>
        <v>d941</v>
      </c>
      <c r="C103" t="str">
        <f t="shared" si="5"/>
        <v>e941</v>
      </c>
      <c r="D103" t="str">
        <f t="shared" si="5"/>
        <v>f941</v>
      </c>
      <c r="E103" t="str">
        <f t="shared" si="5"/>
        <v>g941</v>
      </c>
      <c r="F103" t="str">
        <f t="shared" si="5"/>
        <v>h941</v>
      </c>
      <c r="G103" t="str">
        <f t="shared" si="5"/>
        <v>i941</v>
      </c>
      <c r="H103" t="str">
        <f t="shared" si="5"/>
        <v>j941</v>
      </c>
      <c r="I103" t="str">
        <f t="shared" si="5"/>
        <v>k941</v>
      </c>
      <c r="J103" t="str">
        <f t="shared" si="5"/>
        <v>l941</v>
      </c>
      <c r="K103" t="str">
        <f t="shared" si="5"/>
        <v>m941</v>
      </c>
      <c r="L103" t="str">
        <f t="shared" si="5"/>
        <v>n941</v>
      </c>
      <c r="M103" t="str">
        <f t="shared" si="5"/>
        <v>o941</v>
      </c>
      <c r="N103" t="str">
        <f t="shared" si="5"/>
        <v>p941</v>
      </c>
      <c r="O103" t="str">
        <f t="shared" si="5"/>
        <v>q941</v>
      </c>
    </row>
    <row r="104" spans="1:15" hidden="1">
      <c r="A104">
        <v>942</v>
      </c>
      <c r="B104" t="str">
        <f t="shared" si="5"/>
        <v>d942</v>
      </c>
      <c r="C104" t="str">
        <f t="shared" si="5"/>
        <v>e942</v>
      </c>
      <c r="D104" t="str">
        <f t="shared" si="5"/>
        <v>f942</v>
      </c>
      <c r="E104" t="str">
        <f t="shared" si="5"/>
        <v>g942</v>
      </c>
      <c r="F104" t="str">
        <f t="shared" si="5"/>
        <v>h942</v>
      </c>
      <c r="G104" t="str">
        <f t="shared" si="5"/>
        <v>i942</v>
      </c>
      <c r="H104" t="str">
        <f t="shared" si="5"/>
        <v>j942</v>
      </c>
      <c r="I104" t="str">
        <f t="shared" si="5"/>
        <v>k942</v>
      </c>
      <c r="J104" t="str">
        <f t="shared" si="5"/>
        <v>l942</v>
      </c>
      <c r="K104" t="str">
        <f t="shared" si="5"/>
        <v>m942</v>
      </c>
      <c r="L104" t="str">
        <f t="shared" si="5"/>
        <v>n942</v>
      </c>
      <c r="M104" t="str">
        <f t="shared" si="5"/>
        <v>o942</v>
      </c>
      <c r="N104" t="str">
        <f t="shared" si="5"/>
        <v>p942</v>
      </c>
      <c r="O104" t="str">
        <f t="shared" si="5"/>
        <v>q942</v>
      </c>
    </row>
    <row r="105" spans="1:15" hidden="1">
      <c r="A105">
        <v>943</v>
      </c>
      <c r="B105" t="str">
        <f t="shared" si="5"/>
        <v>d943</v>
      </c>
      <c r="C105" t="str">
        <f t="shared" si="5"/>
        <v>e943</v>
      </c>
      <c r="D105" t="str">
        <f t="shared" si="5"/>
        <v>f943</v>
      </c>
      <c r="E105" t="str">
        <f t="shared" si="5"/>
        <v>g943</v>
      </c>
      <c r="F105" t="str">
        <f t="shared" si="5"/>
        <v>h943</v>
      </c>
      <c r="G105" t="str">
        <f t="shared" si="5"/>
        <v>i943</v>
      </c>
      <c r="H105" t="str">
        <f t="shared" si="5"/>
        <v>j943</v>
      </c>
      <c r="I105" t="str">
        <f t="shared" si="5"/>
        <v>k943</v>
      </c>
      <c r="J105" t="str">
        <f t="shared" si="5"/>
        <v>l943</v>
      </c>
      <c r="K105" t="str">
        <f t="shared" si="5"/>
        <v>m943</v>
      </c>
      <c r="L105" t="str">
        <f t="shared" si="5"/>
        <v>n943</v>
      </c>
      <c r="M105" t="str">
        <f t="shared" si="5"/>
        <v>o943</v>
      </c>
      <c r="N105" t="str">
        <f t="shared" si="5"/>
        <v>p943</v>
      </c>
      <c r="O105" t="str">
        <f t="shared" si="5"/>
        <v>q943</v>
      </c>
    </row>
    <row r="106" spans="1:15" hidden="1">
      <c r="A106">
        <v>944</v>
      </c>
      <c r="B106" t="str">
        <f t="shared" si="5"/>
        <v>d944</v>
      </c>
      <c r="C106" t="str">
        <f t="shared" si="5"/>
        <v>e944</v>
      </c>
      <c r="D106" t="str">
        <f t="shared" si="5"/>
        <v>f944</v>
      </c>
      <c r="E106" t="str">
        <f t="shared" si="5"/>
        <v>g944</v>
      </c>
      <c r="F106" t="str">
        <f t="shared" si="5"/>
        <v>h944</v>
      </c>
      <c r="G106" t="str">
        <f t="shared" si="5"/>
        <v>i944</v>
      </c>
      <c r="H106" t="str">
        <f t="shared" si="5"/>
        <v>j944</v>
      </c>
      <c r="I106" t="str">
        <f t="shared" si="5"/>
        <v>k944</v>
      </c>
      <c r="J106" t="str">
        <f t="shared" si="5"/>
        <v>l944</v>
      </c>
      <c r="K106" t="str">
        <f t="shared" si="5"/>
        <v>m944</v>
      </c>
      <c r="L106" t="str">
        <f t="shared" si="5"/>
        <v>n944</v>
      </c>
      <c r="M106" t="str">
        <f t="shared" si="5"/>
        <v>o944</v>
      </c>
      <c r="N106" t="str">
        <f t="shared" si="5"/>
        <v>p944</v>
      </c>
      <c r="O106" t="str">
        <f t="shared" si="5"/>
        <v>q944</v>
      </c>
    </row>
    <row r="107" spans="1:15" hidden="1">
      <c r="A107">
        <v>945</v>
      </c>
      <c r="B107" t="str">
        <f t="shared" si="5"/>
        <v>d945</v>
      </c>
      <c r="C107" t="str">
        <f t="shared" si="5"/>
        <v>e945</v>
      </c>
      <c r="D107" t="str">
        <f t="shared" si="5"/>
        <v>f945</v>
      </c>
      <c r="E107" t="str">
        <f t="shared" si="5"/>
        <v>g945</v>
      </c>
      <c r="F107" t="str">
        <f t="shared" si="5"/>
        <v>h945</v>
      </c>
      <c r="G107" t="str">
        <f t="shared" si="5"/>
        <v>i945</v>
      </c>
      <c r="H107" t="str">
        <f t="shared" si="5"/>
        <v>j945</v>
      </c>
      <c r="I107" t="str">
        <f t="shared" si="5"/>
        <v>k945</v>
      </c>
      <c r="J107" t="str">
        <f t="shared" si="5"/>
        <v>l945</v>
      </c>
      <c r="K107" t="str">
        <f t="shared" si="5"/>
        <v>m945</v>
      </c>
      <c r="L107" t="str">
        <f t="shared" si="5"/>
        <v>n945</v>
      </c>
      <c r="M107" t="str">
        <f t="shared" si="5"/>
        <v>o945</v>
      </c>
      <c r="N107" t="str">
        <f t="shared" si="5"/>
        <v>p945</v>
      </c>
      <c r="O107" t="str">
        <f t="shared" si="5"/>
        <v>q945</v>
      </c>
    </row>
    <row r="108" spans="1:15" hidden="1">
      <c r="A108">
        <v>946</v>
      </c>
      <c r="B108" t="str">
        <f t="shared" si="5"/>
        <v>d946</v>
      </c>
      <c r="C108" t="str">
        <f t="shared" si="5"/>
        <v>e946</v>
      </c>
      <c r="D108" t="str">
        <f t="shared" si="5"/>
        <v>f946</v>
      </c>
      <c r="E108" t="str">
        <f t="shared" si="5"/>
        <v>g946</v>
      </c>
      <c r="F108" t="str">
        <f t="shared" si="5"/>
        <v>h946</v>
      </c>
      <c r="G108" t="str">
        <f t="shared" si="5"/>
        <v>i946</v>
      </c>
      <c r="H108" t="str">
        <f t="shared" si="5"/>
        <v>j946</v>
      </c>
      <c r="I108" t="str">
        <f t="shared" si="5"/>
        <v>k946</v>
      </c>
      <c r="J108" t="str">
        <f t="shared" si="5"/>
        <v>l946</v>
      </c>
      <c r="K108" t="str">
        <f t="shared" si="5"/>
        <v>m946</v>
      </c>
      <c r="L108" t="str">
        <f t="shared" si="5"/>
        <v>n946</v>
      </c>
      <c r="M108" t="str">
        <f t="shared" si="5"/>
        <v>o946</v>
      </c>
      <c r="N108" t="str">
        <f t="shared" si="5"/>
        <v>p946</v>
      </c>
      <c r="O108" t="str">
        <f t="shared" si="5"/>
        <v>q946</v>
      </c>
    </row>
    <row r="109" spans="1:15" hidden="1"/>
    <row r="560" spans="3:3">
      <c r="C560" t="s">
        <v>187</v>
      </c>
    </row>
  </sheetData>
  <sheetProtection algorithmName="SHA-512" hashValue="5Y42r1hKMc97h+4aIPNP8kCKa86FklVmhXnlZUma4SJZb9UqYPnI0gtLtodn52LhfxSmsAe/8UCI2lbc14X2oA==" saltValue="d3tALd/ku0W/gW+30waEow==" spinCount="100000" sheet="1" objects="1" scenarios="1"/>
  <mergeCells count="2">
    <mergeCell ref="D1:M1"/>
    <mergeCell ref="A1:C1"/>
  </mergeCells>
  <phoneticPr fontId="32" type="noConversion"/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Hoja4">
    <tabColor theme="5"/>
    <pageSetUpPr fitToPage="1"/>
  </sheetPr>
  <dimension ref="A1:BS1021"/>
  <sheetViews>
    <sheetView showGridLines="0" showZeros="0" zoomScale="80" zoomScaleNormal="80" zoomScalePageLayoutView="80" workbookViewId="0">
      <selection activeCell="Y25" sqref="Y25"/>
    </sheetView>
  </sheetViews>
  <sheetFormatPr defaultColWidth="11.42578125" defaultRowHeight="12.75"/>
  <cols>
    <col min="1" max="2" width="11.7109375" customWidth="1"/>
    <col min="3" max="3" width="21.42578125" customWidth="1"/>
    <col min="4" max="4" width="55.140625" customWidth="1"/>
    <col min="5" max="15" width="12.7109375" customWidth="1"/>
    <col min="16" max="16" width="15.5703125" bestFit="1" customWidth="1"/>
    <col min="17" max="18" width="12.7109375" customWidth="1"/>
    <col min="19" max="19" width="20" bestFit="1" customWidth="1"/>
    <col min="20" max="48" width="12.7109375" customWidth="1"/>
  </cols>
  <sheetData>
    <row r="1" spans="3:34" s="310" customFormat="1">
      <c r="D1" s="311"/>
      <c r="E1" s="311"/>
      <c r="F1" s="311"/>
    </row>
    <row r="2" spans="3:34" s="310" customFormat="1">
      <c r="T2" s="190" t="s">
        <v>139</v>
      </c>
    </row>
    <row r="3" spans="3:34" s="190" customFormat="1" ht="27" customHeight="1">
      <c r="C3" s="312" t="s">
        <v>223</v>
      </c>
      <c r="D3" s="264" t="s">
        <v>0</v>
      </c>
      <c r="E3" s="313" t="s">
        <v>27</v>
      </c>
      <c r="AG3" s="191"/>
    </row>
    <row r="4" spans="3:34" s="314" customFormat="1" ht="27.75" customHeight="1">
      <c r="D4" s="314" t="s">
        <v>116</v>
      </c>
      <c r="E4" s="315">
        <f>+Entrada!AE3</f>
        <v>0</v>
      </c>
      <c r="F4" s="316" t="s">
        <v>224</v>
      </c>
      <c r="T4" s="314" t="s">
        <v>140</v>
      </c>
      <c r="U4" s="316" t="s">
        <v>152</v>
      </c>
      <c r="V4" s="316" t="s">
        <v>185</v>
      </c>
      <c r="W4" s="314">
        <f>4700/2.5</f>
        <v>1880</v>
      </c>
      <c r="AE4" s="317"/>
      <c r="AF4" s="317"/>
    </row>
    <row r="5" spans="3:34" s="314" customFormat="1" ht="27" customHeight="1">
      <c r="D5" s="318" t="s">
        <v>1</v>
      </c>
      <c r="F5" s="318"/>
      <c r="G5" s="318"/>
      <c r="T5" s="314" t="s">
        <v>134</v>
      </c>
      <c r="U5" s="316" t="s">
        <v>152</v>
      </c>
      <c r="V5" s="316" t="s">
        <v>185</v>
      </c>
      <c r="W5" s="314">
        <f>3250/2.5</f>
        <v>1300</v>
      </c>
    </row>
    <row r="6" spans="3:34" s="190" customFormat="1">
      <c r="T6" s="190" t="s">
        <v>138</v>
      </c>
      <c r="V6" s="191" t="s">
        <v>186</v>
      </c>
      <c r="W6" s="190">
        <f>37500/2.5</f>
        <v>15000</v>
      </c>
      <c r="AH6" s="319"/>
    </row>
    <row r="7" spans="3:34" s="190" customFormat="1">
      <c r="E7" s="190" t="s">
        <v>2</v>
      </c>
      <c r="F7" s="190" t="s">
        <v>3</v>
      </c>
      <c r="G7" s="190" t="s">
        <v>4</v>
      </c>
      <c r="H7" s="190" t="s">
        <v>5</v>
      </c>
      <c r="I7" s="190" t="s">
        <v>6</v>
      </c>
      <c r="J7" s="190" t="s">
        <v>7</v>
      </c>
      <c r="K7" s="190" t="s">
        <v>8</v>
      </c>
      <c r="L7" s="190" t="s">
        <v>9</v>
      </c>
      <c r="M7" s="190" t="s">
        <v>10</v>
      </c>
      <c r="N7" s="190" t="s">
        <v>11</v>
      </c>
      <c r="O7" s="190" t="s">
        <v>12</v>
      </c>
      <c r="P7" s="190" t="s">
        <v>13</v>
      </c>
      <c r="T7" s="190" t="s">
        <v>142</v>
      </c>
      <c r="U7" s="191" t="s">
        <v>152</v>
      </c>
      <c r="V7" s="191" t="s">
        <v>185</v>
      </c>
      <c r="W7" s="190">
        <v>2000</v>
      </c>
    </row>
    <row r="8" spans="3:34" s="190" customFormat="1">
      <c r="C8" s="193" t="s">
        <v>20</v>
      </c>
      <c r="D8" s="193" t="s">
        <v>31</v>
      </c>
      <c r="E8" s="320"/>
      <c r="F8" s="320"/>
      <c r="G8" s="320"/>
      <c r="H8" s="320"/>
      <c r="I8" s="320"/>
      <c r="J8" s="320">
        <v>1</v>
      </c>
      <c r="K8" s="320"/>
      <c r="L8" s="320"/>
      <c r="M8" s="320"/>
      <c r="N8" s="320"/>
      <c r="O8" s="320"/>
      <c r="P8" s="320"/>
      <c r="Q8" s="194">
        <f>SUM(E8:P8)</f>
        <v>1</v>
      </c>
      <c r="T8" s="190" t="s">
        <v>27</v>
      </c>
      <c r="V8" s="191" t="s">
        <v>186</v>
      </c>
      <c r="W8" s="190">
        <f>4900/2.5</f>
        <v>1960</v>
      </c>
    </row>
    <row r="9" spans="3:34" s="190" customFormat="1">
      <c r="C9" s="193"/>
      <c r="D9" s="193" t="s">
        <v>15</v>
      </c>
      <c r="E9" s="320"/>
      <c r="F9" s="320"/>
      <c r="G9" s="320"/>
      <c r="H9" s="320"/>
      <c r="I9" s="320"/>
      <c r="J9" s="320">
        <v>1</v>
      </c>
      <c r="K9" s="320"/>
      <c r="L9" s="320"/>
      <c r="M9" s="320"/>
      <c r="N9" s="320"/>
      <c r="O9" s="320"/>
      <c r="P9" s="320"/>
      <c r="Q9" s="194">
        <f t="shared" ref="Q9:Q42" si="0">SUM(E9:P9)</f>
        <v>1</v>
      </c>
      <c r="T9" s="190" t="s">
        <v>141</v>
      </c>
      <c r="V9" s="191" t="s">
        <v>186</v>
      </c>
      <c r="W9" s="190">
        <f>7500/2.5</f>
        <v>3000</v>
      </c>
    </row>
    <row r="10" spans="3:34" s="190" customFormat="1">
      <c r="C10" s="193"/>
      <c r="D10" s="193" t="s">
        <v>33</v>
      </c>
      <c r="E10" s="320"/>
      <c r="F10" s="320"/>
      <c r="G10" s="320"/>
      <c r="H10" s="320"/>
      <c r="I10" s="320"/>
      <c r="J10" s="320">
        <v>1</v>
      </c>
      <c r="K10" s="320"/>
      <c r="L10" s="320"/>
      <c r="M10" s="320"/>
      <c r="N10" s="320"/>
      <c r="O10" s="320"/>
      <c r="P10" s="320"/>
      <c r="Q10" s="194">
        <f t="shared" si="0"/>
        <v>1</v>
      </c>
      <c r="T10" s="190" t="s">
        <v>143</v>
      </c>
      <c r="U10" s="191" t="s">
        <v>152</v>
      </c>
      <c r="V10" s="191" t="s">
        <v>185</v>
      </c>
      <c r="W10" s="190">
        <f>13020/2.5</f>
        <v>5208</v>
      </c>
    </row>
    <row r="11" spans="3:34" s="190" customFormat="1">
      <c r="C11" s="193"/>
      <c r="D11" s="193" t="s">
        <v>17</v>
      </c>
      <c r="E11" s="320"/>
      <c r="F11" s="320"/>
      <c r="G11" s="320"/>
      <c r="H11" s="320"/>
      <c r="I11" s="320"/>
      <c r="J11" s="320"/>
      <c r="K11" s="320">
        <v>1</v>
      </c>
      <c r="L11" s="320"/>
      <c r="M11" s="320"/>
      <c r="N11" s="320"/>
      <c r="O11" s="320"/>
      <c r="P11" s="320"/>
      <c r="Q11" s="194">
        <f t="shared" si="0"/>
        <v>1</v>
      </c>
    </row>
    <row r="12" spans="3:34" s="190" customFormat="1">
      <c r="C12" s="193"/>
      <c r="D12" s="193"/>
      <c r="E12" s="320"/>
      <c r="F12" s="320"/>
      <c r="G12" s="320"/>
      <c r="H12" s="320"/>
      <c r="I12" s="320"/>
      <c r="J12" s="320"/>
      <c r="K12" s="320"/>
      <c r="L12" s="320"/>
      <c r="M12" s="320"/>
      <c r="N12" s="320"/>
      <c r="O12" s="320"/>
      <c r="P12" s="320"/>
      <c r="Q12" s="194">
        <f t="shared" si="0"/>
        <v>0</v>
      </c>
    </row>
    <row r="13" spans="3:34" s="190" customFormat="1">
      <c r="C13" s="193"/>
      <c r="D13" s="193"/>
      <c r="E13" s="320"/>
      <c r="F13" s="320"/>
      <c r="G13" s="320"/>
      <c r="H13" s="320"/>
      <c r="I13" s="320"/>
      <c r="J13" s="320"/>
      <c r="K13" s="320"/>
      <c r="L13" s="320"/>
      <c r="M13" s="320"/>
      <c r="N13" s="320"/>
      <c r="O13" s="320"/>
      <c r="P13" s="320"/>
      <c r="Q13" s="194">
        <f t="shared" si="0"/>
        <v>0</v>
      </c>
    </row>
    <row r="14" spans="3:34" s="190" customFormat="1">
      <c r="C14" s="193"/>
      <c r="D14" s="193"/>
      <c r="E14" s="320"/>
      <c r="F14" s="320"/>
      <c r="G14" s="320"/>
      <c r="H14" s="320"/>
      <c r="I14" s="320"/>
      <c r="J14" s="320"/>
      <c r="K14" s="320"/>
      <c r="L14" s="320"/>
      <c r="M14" s="320"/>
      <c r="N14" s="320"/>
      <c r="O14" s="320"/>
      <c r="P14" s="320"/>
      <c r="Q14" s="194">
        <f t="shared" si="0"/>
        <v>0</v>
      </c>
    </row>
    <row r="15" spans="3:34" s="190" customFormat="1">
      <c r="C15" s="195" t="s">
        <v>21</v>
      </c>
      <c r="D15" s="195" t="s">
        <v>85</v>
      </c>
      <c r="E15" s="321"/>
      <c r="F15" s="321"/>
      <c r="G15" s="321"/>
      <c r="H15" s="321"/>
      <c r="I15" s="321"/>
      <c r="J15" s="321">
        <v>1</v>
      </c>
      <c r="K15" s="321"/>
      <c r="L15" s="321"/>
      <c r="M15" s="321"/>
      <c r="N15" s="321"/>
      <c r="O15" s="321"/>
      <c r="P15" s="321"/>
      <c r="Q15" s="194">
        <f t="shared" si="0"/>
        <v>1</v>
      </c>
    </row>
    <row r="16" spans="3:34" s="190" customFormat="1">
      <c r="C16" s="195"/>
      <c r="D16" s="195"/>
      <c r="E16" s="321"/>
      <c r="F16" s="321"/>
      <c r="G16" s="321"/>
      <c r="H16" s="321"/>
      <c r="I16" s="321"/>
      <c r="J16" s="321"/>
      <c r="K16" s="321"/>
      <c r="L16" s="321"/>
      <c r="M16" s="321"/>
      <c r="N16" s="321"/>
      <c r="O16" s="321"/>
      <c r="P16" s="321"/>
      <c r="Q16" s="194">
        <f t="shared" si="0"/>
        <v>0</v>
      </c>
    </row>
    <row r="17" spans="3:17" s="190" customFormat="1">
      <c r="C17" s="195"/>
      <c r="D17" s="195"/>
      <c r="E17" s="321"/>
      <c r="F17" s="321"/>
      <c r="G17" s="321"/>
      <c r="H17" s="321"/>
      <c r="I17" s="321"/>
      <c r="J17" s="321"/>
      <c r="K17" s="321"/>
      <c r="L17" s="321"/>
      <c r="M17" s="321"/>
      <c r="N17" s="321"/>
      <c r="O17" s="321"/>
      <c r="P17" s="321"/>
      <c r="Q17" s="194">
        <f t="shared" si="0"/>
        <v>0</v>
      </c>
    </row>
    <row r="18" spans="3:17" s="190" customFormat="1">
      <c r="C18" s="195"/>
      <c r="D18" s="195"/>
      <c r="E18" s="321"/>
      <c r="F18" s="321"/>
      <c r="G18" s="321"/>
      <c r="H18" s="321"/>
      <c r="I18" s="321"/>
      <c r="J18" s="321"/>
      <c r="K18" s="321"/>
      <c r="L18" s="321"/>
      <c r="M18" s="321"/>
      <c r="N18" s="321"/>
      <c r="O18" s="321"/>
      <c r="P18" s="321"/>
      <c r="Q18" s="194">
        <f t="shared" si="0"/>
        <v>0</v>
      </c>
    </row>
    <row r="19" spans="3:17" s="190" customFormat="1">
      <c r="C19" s="196" t="s">
        <v>23</v>
      </c>
      <c r="D19" s="196" t="s">
        <v>136</v>
      </c>
      <c r="E19" s="322"/>
      <c r="F19" s="322"/>
      <c r="G19" s="322"/>
      <c r="H19" s="322"/>
      <c r="I19" s="322"/>
      <c r="J19" s="322"/>
      <c r="K19" s="322">
        <v>1</v>
      </c>
      <c r="L19" s="322"/>
      <c r="M19" s="322"/>
      <c r="N19" s="322"/>
      <c r="O19" s="322"/>
      <c r="P19" s="322"/>
      <c r="Q19" s="194">
        <f t="shared" si="0"/>
        <v>1</v>
      </c>
    </row>
    <row r="20" spans="3:17" s="190" customFormat="1">
      <c r="C20" s="196"/>
      <c r="D20" s="196"/>
      <c r="E20" s="322"/>
      <c r="F20" s="322"/>
      <c r="G20" s="322"/>
      <c r="H20" s="322"/>
      <c r="I20" s="322"/>
      <c r="J20" s="322"/>
      <c r="K20" s="322"/>
      <c r="L20" s="322"/>
      <c r="M20" s="322"/>
      <c r="N20" s="322"/>
      <c r="O20" s="322"/>
      <c r="P20" s="322"/>
      <c r="Q20" s="194">
        <f t="shared" si="0"/>
        <v>0</v>
      </c>
    </row>
    <row r="21" spans="3:17" s="190" customFormat="1">
      <c r="C21" s="196"/>
      <c r="D21" s="196"/>
      <c r="E21" s="322"/>
      <c r="F21" s="322"/>
      <c r="G21" s="322"/>
      <c r="H21" s="322"/>
      <c r="I21" s="322"/>
      <c r="J21" s="322"/>
      <c r="K21" s="322"/>
      <c r="L21" s="322"/>
      <c r="M21" s="322"/>
      <c r="N21" s="322"/>
      <c r="O21" s="322"/>
      <c r="P21" s="322"/>
      <c r="Q21" s="194">
        <f t="shared" si="0"/>
        <v>0</v>
      </c>
    </row>
    <row r="22" spans="3:17" s="190" customFormat="1">
      <c r="C22" s="196"/>
      <c r="D22" s="196"/>
      <c r="E22" s="322"/>
      <c r="F22" s="322"/>
      <c r="G22" s="322"/>
      <c r="H22" s="322"/>
      <c r="I22" s="322"/>
      <c r="J22" s="322"/>
      <c r="K22" s="322"/>
      <c r="L22" s="322"/>
      <c r="M22" s="322"/>
      <c r="N22" s="322"/>
      <c r="O22" s="322"/>
      <c r="P22" s="322"/>
      <c r="Q22" s="194">
        <f t="shared" si="0"/>
        <v>0</v>
      </c>
    </row>
    <row r="23" spans="3:17" s="190" customFormat="1" ht="14.25">
      <c r="C23" s="197" t="s">
        <v>24</v>
      </c>
      <c r="D23" s="323" t="s">
        <v>123</v>
      </c>
      <c r="E23" s="324"/>
      <c r="F23" s="324"/>
      <c r="G23" s="324"/>
      <c r="H23" s="324"/>
      <c r="I23" s="324"/>
      <c r="J23" s="324"/>
      <c r="K23" s="324">
        <v>1</v>
      </c>
      <c r="L23" s="324"/>
      <c r="M23" s="324"/>
      <c r="N23" s="324"/>
      <c r="O23" s="324"/>
      <c r="P23" s="324"/>
      <c r="Q23" s="194">
        <f t="shared" si="0"/>
        <v>1</v>
      </c>
    </row>
    <row r="24" spans="3:17" s="190" customFormat="1" ht="14.25">
      <c r="C24" s="197"/>
      <c r="D24" s="323" t="s">
        <v>121</v>
      </c>
      <c r="E24" s="324"/>
      <c r="F24" s="324"/>
      <c r="G24" s="324"/>
      <c r="H24" s="324"/>
      <c r="I24" s="324"/>
      <c r="J24" s="324"/>
      <c r="K24" s="324">
        <v>12</v>
      </c>
      <c r="L24" s="324">
        <v>24</v>
      </c>
      <c r="M24" s="324">
        <v>16</v>
      </c>
      <c r="N24" s="324"/>
      <c r="O24" s="324"/>
      <c r="P24" s="324"/>
      <c r="Q24" s="194">
        <f t="shared" si="0"/>
        <v>52</v>
      </c>
    </row>
    <row r="25" spans="3:17" s="190" customFormat="1">
      <c r="C25" s="197"/>
      <c r="D25" s="197" t="s">
        <v>68</v>
      </c>
      <c r="E25" s="324"/>
      <c r="F25" s="324"/>
      <c r="G25" s="324"/>
      <c r="H25" s="324"/>
      <c r="I25" s="324"/>
      <c r="J25" s="324"/>
      <c r="K25" s="324"/>
      <c r="L25" s="324"/>
      <c r="M25" s="324"/>
      <c r="N25" s="324"/>
      <c r="O25" s="324">
        <v>1</v>
      </c>
      <c r="P25" s="324"/>
      <c r="Q25" s="194">
        <f t="shared" si="0"/>
        <v>1</v>
      </c>
    </row>
    <row r="26" spans="3:17" s="190" customFormat="1">
      <c r="C26" s="197"/>
      <c r="D26" s="197"/>
      <c r="E26" s="324"/>
      <c r="F26" s="324"/>
      <c r="G26" s="324"/>
      <c r="H26" s="324"/>
      <c r="I26" s="324"/>
      <c r="J26" s="324"/>
      <c r="K26" s="324"/>
      <c r="L26" s="324"/>
      <c r="M26" s="324"/>
      <c r="N26" s="324"/>
      <c r="O26" s="324"/>
      <c r="P26" s="324"/>
      <c r="Q26" s="194">
        <f t="shared" si="0"/>
        <v>0</v>
      </c>
    </row>
    <row r="27" spans="3:17" s="190" customFormat="1">
      <c r="C27" s="198" t="s">
        <v>22</v>
      </c>
      <c r="D27" s="198" t="s">
        <v>90</v>
      </c>
      <c r="E27" s="325"/>
      <c r="F27" s="325"/>
      <c r="G27" s="325"/>
      <c r="H27" s="325"/>
      <c r="I27" s="325"/>
      <c r="J27" s="325"/>
      <c r="K27" s="325"/>
      <c r="L27" s="325">
        <v>1</v>
      </c>
      <c r="M27" s="325">
        <v>1</v>
      </c>
      <c r="N27" s="325"/>
      <c r="O27" s="325"/>
      <c r="P27" s="325"/>
      <c r="Q27" s="194">
        <f t="shared" si="0"/>
        <v>2</v>
      </c>
    </row>
    <row r="28" spans="3:17" s="190" customFormat="1">
      <c r="C28" s="198"/>
      <c r="D28" s="198" t="s">
        <v>91</v>
      </c>
      <c r="E28" s="325"/>
      <c r="F28" s="325"/>
      <c r="G28" s="325"/>
      <c r="H28" s="325"/>
      <c r="I28" s="325"/>
      <c r="J28" s="325"/>
      <c r="K28" s="325"/>
      <c r="L28" s="325"/>
      <c r="M28" s="325">
        <v>1</v>
      </c>
      <c r="N28" s="325"/>
      <c r="O28" s="325"/>
      <c r="P28" s="325"/>
      <c r="Q28" s="194">
        <f t="shared" si="0"/>
        <v>1</v>
      </c>
    </row>
    <row r="29" spans="3:17" s="190" customFormat="1">
      <c r="C29" s="198"/>
      <c r="D29" s="198" t="s">
        <v>92</v>
      </c>
      <c r="E29" s="325"/>
      <c r="F29" s="325"/>
      <c r="G29" s="325"/>
      <c r="H29" s="325"/>
      <c r="I29" s="325"/>
      <c r="J29" s="325"/>
      <c r="K29" s="325"/>
      <c r="L29" s="325"/>
      <c r="M29" s="325">
        <v>1</v>
      </c>
      <c r="N29" s="325"/>
      <c r="O29" s="325"/>
      <c r="P29" s="325"/>
      <c r="Q29" s="194">
        <f t="shared" si="0"/>
        <v>1</v>
      </c>
    </row>
    <row r="30" spans="3:17" s="190" customFormat="1">
      <c r="C30" s="198"/>
      <c r="D30" s="198"/>
      <c r="E30" s="325"/>
      <c r="F30" s="325"/>
      <c r="G30" s="325"/>
      <c r="H30" s="325"/>
      <c r="I30" s="325"/>
      <c r="J30" s="325"/>
      <c r="K30" s="325"/>
      <c r="L30" s="325"/>
      <c r="M30" s="325"/>
      <c r="N30" s="325"/>
      <c r="O30" s="325"/>
      <c r="P30" s="325"/>
      <c r="Q30" s="194">
        <f t="shared" si="0"/>
        <v>0</v>
      </c>
    </row>
    <row r="31" spans="3:17" s="190" customFormat="1">
      <c r="C31" s="198"/>
      <c r="D31" s="198"/>
      <c r="E31" s="325"/>
      <c r="F31" s="325"/>
      <c r="G31" s="325"/>
      <c r="H31" s="325"/>
      <c r="I31" s="325"/>
      <c r="J31" s="325"/>
      <c r="K31" s="325"/>
      <c r="L31" s="325"/>
      <c r="M31" s="325"/>
      <c r="N31" s="325"/>
      <c r="O31" s="325"/>
      <c r="P31" s="325"/>
      <c r="Q31" s="194">
        <f t="shared" si="0"/>
        <v>0</v>
      </c>
    </row>
    <row r="32" spans="3:17" s="190" customFormat="1">
      <c r="C32" s="199" t="s">
        <v>30</v>
      </c>
      <c r="D32" s="199" t="s">
        <v>34</v>
      </c>
      <c r="E32" s="326"/>
      <c r="F32" s="326"/>
      <c r="G32" s="326"/>
      <c r="H32" s="326"/>
      <c r="I32" s="326"/>
      <c r="J32" s="326"/>
      <c r="K32" s="326"/>
      <c r="L32" s="326">
        <v>1</v>
      </c>
      <c r="M32" s="326">
        <v>1</v>
      </c>
      <c r="N32" s="326"/>
      <c r="O32" s="326"/>
      <c r="P32" s="326"/>
      <c r="Q32" s="194">
        <f t="shared" si="0"/>
        <v>2</v>
      </c>
    </row>
    <row r="33" spans="3:55" s="190" customFormat="1" ht="14.25">
      <c r="C33" s="199"/>
      <c r="D33" s="327" t="s">
        <v>122</v>
      </c>
      <c r="E33" s="326"/>
      <c r="F33" s="326"/>
      <c r="G33" s="326"/>
      <c r="H33" s="326"/>
      <c r="I33" s="326"/>
      <c r="J33" s="326"/>
      <c r="K33" s="326"/>
      <c r="L33" s="326"/>
      <c r="M33" s="326">
        <v>1</v>
      </c>
      <c r="N33" s="326">
        <v>1</v>
      </c>
      <c r="O33" s="326"/>
      <c r="P33" s="326"/>
      <c r="Q33" s="194">
        <f t="shared" si="0"/>
        <v>2</v>
      </c>
    </row>
    <row r="34" spans="3:55" s="190" customFormat="1">
      <c r="C34" s="199"/>
      <c r="D34" s="199"/>
      <c r="E34" s="326"/>
      <c r="F34" s="326"/>
      <c r="G34" s="326"/>
      <c r="H34" s="326"/>
      <c r="I34" s="326"/>
      <c r="J34" s="326"/>
      <c r="K34" s="326"/>
      <c r="L34" s="326"/>
      <c r="M34" s="326"/>
      <c r="N34" s="326"/>
      <c r="O34" s="326"/>
      <c r="P34" s="326"/>
      <c r="Q34" s="194">
        <f t="shared" si="0"/>
        <v>0</v>
      </c>
    </row>
    <row r="35" spans="3:55" s="190" customFormat="1">
      <c r="C35" s="199"/>
      <c r="D35" s="199"/>
      <c r="E35" s="326"/>
      <c r="F35" s="326"/>
      <c r="G35" s="326"/>
      <c r="H35" s="326"/>
      <c r="I35" s="326"/>
      <c r="J35" s="326"/>
      <c r="K35" s="326"/>
      <c r="L35" s="326"/>
      <c r="M35" s="326"/>
      <c r="N35" s="326"/>
      <c r="O35" s="326"/>
      <c r="P35" s="326"/>
      <c r="Q35" s="194">
        <f t="shared" si="0"/>
        <v>0</v>
      </c>
    </row>
    <row r="36" spans="3:55" s="190" customFormat="1">
      <c r="C36" s="200" t="s">
        <v>26</v>
      </c>
      <c r="D36" s="200" t="s">
        <v>132</v>
      </c>
      <c r="E36" s="328"/>
      <c r="F36" s="328"/>
      <c r="G36" s="328"/>
      <c r="H36" s="328"/>
      <c r="I36" s="328"/>
      <c r="J36" s="328">
        <v>1</v>
      </c>
      <c r="K36" s="328">
        <v>1</v>
      </c>
      <c r="L36" s="328">
        <v>1</v>
      </c>
      <c r="M36" s="328">
        <v>1</v>
      </c>
      <c r="N36" s="328">
        <v>1</v>
      </c>
      <c r="O36" s="328">
        <v>1</v>
      </c>
      <c r="P36" s="328"/>
      <c r="Q36" s="194">
        <f t="shared" si="0"/>
        <v>6</v>
      </c>
    </row>
    <row r="37" spans="3:55" s="190" customFormat="1">
      <c r="C37" s="200"/>
      <c r="D37" s="200"/>
      <c r="E37" s="329"/>
      <c r="F37" s="329"/>
      <c r="G37" s="329"/>
      <c r="H37" s="329"/>
      <c r="I37" s="329"/>
      <c r="J37" s="329"/>
      <c r="K37" s="329"/>
      <c r="L37" s="329"/>
      <c r="M37" s="329"/>
      <c r="N37" s="329"/>
      <c r="O37" s="329"/>
      <c r="P37" s="329"/>
      <c r="Q37" s="194">
        <f t="shared" si="0"/>
        <v>0</v>
      </c>
    </row>
    <row r="38" spans="3:55" s="190" customFormat="1">
      <c r="C38" s="200"/>
      <c r="D38" s="200"/>
      <c r="E38" s="329"/>
      <c r="F38" s="329"/>
      <c r="G38" s="329"/>
      <c r="H38" s="329"/>
      <c r="I38" s="329"/>
      <c r="J38" s="329"/>
      <c r="K38" s="329"/>
      <c r="L38" s="329"/>
      <c r="M38" s="329"/>
      <c r="N38" s="329"/>
      <c r="O38" s="329"/>
      <c r="P38" s="329"/>
      <c r="Q38" s="194">
        <f t="shared" si="0"/>
        <v>0</v>
      </c>
    </row>
    <row r="39" spans="3:55" s="190" customFormat="1">
      <c r="C39" s="200"/>
      <c r="D39" s="200"/>
      <c r="E39" s="329"/>
      <c r="F39" s="329"/>
      <c r="G39" s="329"/>
      <c r="H39" s="329"/>
      <c r="I39" s="329"/>
      <c r="J39" s="329"/>
      <c r="K39" s="329"/>
      <c r="L39" s="329"/>
      <c r="M39" s="329"/>
      <c r="N39" s="329"/>
      <c r="O39" s="329"/>
      <c r="P39" s="329"/>
      <c r="Q39" s="194">
        <f t="shared" si="0"/>
        <v>0</v>
      </c>
    </row>
    <row r="40" spans="3:55" s="190" customFormat="1">
      <c r="C40" s="200"/>
      <c r="D40" s="200"/>
      <c r="E40" s="329"/>
      <c r="F40" s="329"/>
      <c r="G40" s="329"/>
      <c r="H40" s="329"/>
      <c r="I40" s="329"/>
      <c r="J40" s="329"/>
      <c r="K40" s="329"/>
      <c r="L40" s="329"/>
      <c r="M40" s="329"/>
      <c r="N40" s="329"/>
      <c r="O40" s="329"/>
      <c r="P40" s="329"/>
      <c r="Q40" s="194">
        <f t="shared" si="0"/>
        <v>0</v>
      </c>
    </row>
    <row r="41" spans="3:55" s="190" customFormat="1">
      <c r="C41" s="201" t="s">
        <v>25</v>
      </c>
      <c r="D41" s="201" t="s">
        <v>59</v>
      </c>
      <c r="E41" s="330"/>
      <c r="F41" s="330"/>
      <c r="G41" s="330"/>
      <c r="H41" s="330"/>
      <c r="I41" s="330"/>
      <c r="J41" s="330"/>
      <c r="K41" s="330"/>
      <c r="L41" s="330"/>
      <c r="M41" s="330"/>
      <c r="N41" s="330"/>
      <c r="O41" s="330">
        <v>1</v>
      </c>
      <c r="P41" s="330"/>
      <c r="Q41" s="194">
        <f t="shared" si="0"/>
        <v>1</v>
      </c>
    </row>
    <row r="42" spans="3:55" s="190" customFormat="1">
      <c r="C42" s="201"/>
      <c r="D42" s="201"/>
      <c r="E42" s="330"/>
      <c r="F42" s="330"/>
      <c r="G42" s="330"/>
      <c r="H42" s="330"/>
      <c r="I42" s="330"/>
      <c r="J42" s="330"/>
      <c r="K42" s="330"/>
      <c r="L42" s="330"/>
      <c r="M42" s="330"/>
      <c r="N42" s="330"/>
      <c r="O42" s="330"/>
      <c r="P42" s="330"/>
      <c r="Q42" s="194">
        <f t="shared" si="0"/>
        <v>0</v>
      </c>
    </row>
    <row r="43" spans="3:55" s="190" customFormat="1">
      <c r="E43" s="331"/>
      <c r="F43" s="331"/>
      <c r="G43" s="331"/>
      <c r="H43" s="331"/>
      <c r="I43" s="331"/>
      <c r="J43" s="331"/>
      <c r="K43" s="331"/>
      <c r="L43" s="331"/>
      <c r="M43" s="331"/>
      <c r="N43" s="331"/>
      <c r="O43" s="331"/>
      <c r="P43" s="331"/>
    </row>
    <row r="44" spans="3:55" s="190" customFormat="1">
      <c r="E44" s="331"/>
      <c r="F44" s="331"/>
      <c r="G44" s="331"/>
      <c r="H44" s="331"/>
      <c r="I44" s="331"/>
      <c r="J44" s="331"/>
      <c r="K44" s="331"/>
      <c r="L44" s="331"/>
      <c r="M44" s="331"/>
      <c r="N44" s="331"/>
      <c r="O44" s="331"/>
      <c r="P44" s="331"/>
    </row>
    <row r="45" spans="3:55" s="190" customFormat="1">
      <c r="E45" s="331"/>
      <c r="F45" s="331"/>
      <c r="G45" s="331"/>
      <c r="H45" s="331"/>
      <c r="I45" s="331"/>
      <c r="J45" s="331"/>
      <c r="K45" s="331"/>
      <c r="L45" s="331"/>
      <c r="M45" s="331"/>
      <c r="N45" s="331"/>
      <c r="O45" s="331"/>
      <c r="P45" s="331"/>
    </row>
    <row r="46" spans="3:55" s="190" customFormat="1" ht="27" customHeight="1">
      <c r="D46" s="264" t="s">
        <v>112</v>
      </c>
      <c r="E46" s="331"/>
      <c r="F46" s="331"/>
      <c r="G46" s="331"/>
      <c r="H46" s="331"/>
      <c r="I46" s="331"/>
      <c r="J46" s="331"/>
      <c r="K46" s="331"/>
      <c r="L46" s="331"/>
      <c r="M46" s="331"/>
      <c r="N46" s="331"/>
      <c r="O46" s="331"/>
      <c r="P46" s="331"/>
    </row>
    <row r="47" spans="3:55" s="190" customFormat="1"/>
    <row r="48" spans="3:55" s="190" customFormat="1">
      <c r="AV48" s="332"/>
      <c r="AW48" s="332"/>
      <c r="AX48" s="332"/>
      <c r="AY48" s="332"/>
      <c r="AZ48" s="332"/>
      <c r="BA48" s="332"/>
      <c r="BB48" s="332"/>
      <c r="BC48" s="332"/>
    </row>
    <row r="49" spans="1:71" s="333" customFormat="1" ht="27" customHeight="1">
      <c r="D49" s="333" t="s">
        <v>113</v>
      </c>
      <c r="F49" s="334">
        <f>+Entrada!O8</f>
        <v>0</v>
      </c>
      <c r="G49" s="334">
        <f>+F49+28</f>
        <v>28</v>
      </c>
      <c r="H49" s="334"/>
      <c r="I49" s="334">
        <f>+F49+3</f>
        <v>3</v>
      </c>
      <c r="P49" s="335">
        <f>8/850</f>
        <v>9.4117647058823521E-3</v>
      </c>
      <c r="R49" s="336">
        <v>7.0000000000000007E-2</v>
      </c>
      <c r="S49" s="335">
        <v>0.75</v>
      </c>
      <c r="T49" s="336">
        <v>7.0000000000000007E-2</v>
      </c>
      <c r="U49" s="336">
        <v>0.04</v>
      </c>
      <c r="V49" s="336">
        <v>0.37</v>
      </c>
      <c r="W49" s="336">
        <v>0.13</v>
      </c>
      <c r="X49" s="336">
        <v>0.08</v>
      </c>
      <c r="Z49" s="337">
        <v>5</v>
      </c>
      <c r="AB49" s="338">
        <v>3.9E-2</v>
      </c>
      <c r="AC49" s="338">
        <v>0.8</v>
      </c>
      <c r="AD49" s="339">
        <v>3.0000000000000001E-5</v>
      </c>
      <c r="AG49" s="340">
        <f>4.6/0.15</f>
        <v>30.666666666666664</v>
      </c>
      <c r="AH49" s="341">
        <f>1/0.07</f>
        <v>14.285714285714285</v>
      </c>
      <c r="AI49" s="341">
        <v>10</v>
      </c>
      <c r="AJ49" s="340">
        <v>8.1999999999999993</v>
      </c>
      <c r="AK49" s="340">
        <f>16.3/2</f>
        <v>8.15</v>
      </c>
      <c r="AL49" s="340">
        <v>0.96</v>
      </c>
      <c r="AM49" s="342">
        <v>15</v>
      </c>
      <c r="AO49" s="343">
        <f>5.2/40</f>
        <v>0.13</v>
      </c>
      <c r="AP49" s="336">
        <v>0.1</v>
      </c>
      <c r="AQ49" s="344">
        <f>0.25/12</f>
        <v>2.0833333333333332E-2</v>
      </c>
      <c r="AR49" s="336">
        <v>0.5</v>
      </c>
      <c r="AS49" s="336"/>
      <c r="AT49" s="344">
        <v>2.2000000000000002</v>
      </c>
      <c r="AU49" s="344">
        <v>2.2000000000000002</v>
      </c>
      <c r="AV49" s="344">
        <f>+Entrada!AF3</f>
        <v>0</v>
      </c>
      <c r="AW49" s="344">
        <f>+Entrada!AF4</f>
        <v>0</v>
      </c>
      <c r="AX49" s="344">
        <f>+Entrada!AF5</f>
        <v>0</v>
      </c>
      <c r="AY49" s="344">
        <f>+Entrada!AF6</f>
        <v>0</v>
      </c>
      <c r="AZ49" s="344">
        <v>2.2000000000000002</v>
      </c>
      <c r="BA49" s="344">
        <f>+Entrada!AF7</f>
        <v>0</v>
      </c>
      <c r="BB49" s="344">
        <f>+Entrada!AF8</f>
        <v>0</v>
      </c>
      <c r="BC49" s="344">
        <f>+Entrada!AF9</f>
        <v>0</v>
      </c>
    </row>
    <row r="50" spans="1:71" s="190" customFormat="1" ht="38.25">
      <c r="B50" s="191" t="s">
        <v>50</v>
      </c>
      <c r="C50" s="191" t="s">
        <v>49</v>
      </c>
      <c r="D50" s="190" t="s">
        <v>28</v>
      </c>
      <c r="E50" s="190" t="s">
        <v>48</v>
      </c>
      <c r="F50" s="202" t="s">
        <v>35</v>
      </c>
      <c r="G50" s="202" t="s">
        <v>36</v>
      </c>
      <c r="H50" s="202" t="s">
        <v>37</v>
      </c>
      <c r="I50" s="202" t="s">
        <v>38</v>
      </c>
      <c r="J50" s="202" t="s">
        <v>39</v>
      </c>
      <c r="K50" s="202" t="s">
        <v>40</v>
      </c>
      <c r="L50" s="202" t="s">
        <v>41</v>
      </c>
      <c r="M50" s="202" t="s">
        <v>42</v>
      </c>
      <c r="N50" s="202" t="s">
        <v>43</v>
      </c>
      <c r="O50" s="202" t="s">
        <v>44</v>
      </c>
      <c r="P50" s="202" t="s">
        <v>52</v>
      </c>
      <c r="Q50" s="202" t="s">
        <v>67</v>
      </c>
      <c r="R50" s="202" t="s">
        <v>60</v>
      </c>
      <c r="S50" s="202" t="s">
        <v>72</v>
      </c>
      <c r="T50" s="202" t="s">
        <v>79</v>
      </c>
      <c r="U50" s="202" t="s">
        <v>80</v>
      </c>
      <c r="V50" s="202" t="s">
        <v>87</v>
      </c>
      <c r="W50" s="202" t="s">
        <v>111</v>
      </c>
      <c r="X50" s="202" t="s">
        <v>110</v>
      </c>
      <c r="Y50" s="202" t="s">
        <v>56</v>
      </c>
      <c r="Z50" s="202" t="s">
        <v>45</v>
      </c>
      <c r="AA50" s="202" t="s">
        <v>58</v>
      </c>
      <c r="AB50" s="202" t="s">
        <v>53</v>
      </c>
      <c r="AC50" s="202" t="s">
        <v>103</v>
      </c>
      <c r="AD50" s="202" t="s">
        <v>119</v>
      </c>
      <c r="AE50" s="202" t="s">
        <v>46</v>
      </c>
      <c r="AF50" s="202" t="s">
        <v>47</v>
      </c>
      <c r="AG50" s="202" t="s">
        <v>70</v>
      </c>
      <c r="AH50" s="202" t="s">
        <v>106</v>
      </c>
      <c r="AI50" s="202" t="s">
        <v>105</v>
      </c>
      <c r="AJ50" s="202" t="s">
        <v>150</v>
      </c>
      <c r="AK50" s="202" t="s">
        <v>57</v>
      </c>
      <c r="AL50" s="202" t="s">
        <v>94</v>
      </c>
      <c r="AM50" s="202" t="s">
        <v>107</v>
      </c>
      <c r="AN50" s="202" t="s">
        <v>54</v>
      </c>
      <c r="AO50" s="202" t="s">
        <v>89</v>
      </c>
      <c r="AP50" s="202" t="s">
        <v>61</v>
      </c>
      <c r="AQ50" s="202" t="s">
        <v>133</v>
      </c>
      <c r="AR50" s="202" t="s">
        <v>63</v>
      </c>
      <c r="AS50" s="202"/>
      <c r="AT50" s="190" t="s">
        <v>64</v>
      </c>
      <c r="AU50" s="190" t="s">
        <v>65</v>
      </c>
      <c r="AV50" s="202" t="s">
        <v>126</v>
      </c>
      <c r="AW50" s="202" t="s">
        <v>137</v>
      </c>
      <c r="AX50" s="202" t="s">
        <v>144</v>
      </c>
      <c r="AY50" s="202" t="s">
        <v>127</v>
      </c>
      <c r="AZ50" s="202" t="s">
        <v>128</v>
      </c>
      <c r="BA50" s="202" t="s">
        <v>148</v>
      </c>
      <c r="BB50" s="202" t="s">
        <v>124</v>
      </c>
      <c r="BC50" s="202" t="s">
        <v>125</v>
      </c>
      <c r="BD50" s="202"/>
      <c r="BE50" s="202"/>
      <c r="BF50" s="202"/>
      <c r="BG50" s="202"/>
      <c r="BH50" s="202"/>
      <c r="BI50" s="202"/>
      <c r="BJ50" s="202"/>
      <c r="BK50" s="202"/>
      <c r="BL50" s="202"/>
      <c r="BM50" s="202"/>
      <c r="BN50" s="202"/>
      <c r="BO50" s="202"/>
      <c r="BP50" s="202"/>
      <c r="BQ50" s="202"/>
      <c r="BR50" s="202"/>
      <c r="BS50" s="202"/>
    </row>
    <row r="51" spans="1:71" s="190" customFormat="1">
      <c r="A51" s="345">
        <v>1</v>
      </c>
      <c r="B51" s="345">
        <v>110</v>
      </c>
      <c r="C51" s="345" t="s">
        <v>20</v>
      </c>
      <c r="D51" s="345" t="s">
        <v>31</v>
      </c>
      <c r="E51" s="346">
        <v>2500</v>
      </c>
      <c r="F51" s="347"/>
      <c r="G51" s="347">
        <v>0.75</v>
      </c>
      <c r="H51" s="347"/>
      <c r="I51" s="347"/>
      <c r="J51" s="347"/>
      <c r="K51" s="347"/>
      <c r="L51" s="347">
        <f>+G51</f>
        <v>0.75</v>
      </c>
      <c r="M51" s="347"/>
      <c r="N51" s="347"/>
      <c r="O51" s="347"/>
      <c r="P51" s="348"/>
      <c r="Q51" s="347"/>
      <c r="R51" s="345"/>
      <c r="S51" s="345"/>
      <c r="T51" s="345"/>
      <c r="U51" s="345"/>
      <c r="V51" s="345"/>
      <c r="W51" s="345"/>
      <c r="X51" s="345"/>
      <c r="Y51" s="345"/>
      <c r="Z51" s="347"/>
      <c r="AA51" s="347"/>
      <c r="AB51" s="345"/>
      <c r="AC51" s="345"/>
      <c r="AD51" s="345"/>
      <c r="AE51" s="347"/>
      <c r="AF51" s="347"/>
      <c r="AG51" s="345"/>
      <c r="AH51" s="345"/>
      <c r="AI51" s="345"/>
      <c r="AJ51" s="345"/>
      <c r="AK51" s="345"/>
      <c r="AL51" s="345"/>
      <c r="AM51" s="345"/>
      <c r="AN51" s="345"/>
      <c r="AO51" s="345"/>
      <c r="AP51" s="345"/>
      <c r="AQ51" s="345"/>
      <c r="AR51" s="345"/>
      <c r="AS51" s="345"/>
      <c r="AT51" s="345"/>
      <c r="AU51" s="345"/>
    </row>
    <row r="52" spans="1:71" s="190" customFormat="1">
      <c r="A52" s="349">
        <v>2</v>
      </c>
      <c r="B52" s="349">
        <v>120</v>
      </c>
      <c r="C52" s="349" t="s">
        <v>20</v>
      </c>
      <c r="D52" s="349" t="s">
        <v>32</v>
      </c>
      <c r="E52" s="350">
        <v>2500</v>
      </c>
      <c r="F52" s="351"/>
      <c r="G52" s="351">
        <v>0.75</v>
      </c>
      <c r="H52" s="351"/>
      <c r="I52" s="351"/>
      <c r="J52" s="351"/>
      <c r="K52" s="351">
        <f>+G52</f>
        <v>0.75</v>
      </c>
      <c r="L52" s="351"/>
      <c r="M52" s="351"/>
      <c r="N52" s="351"/>
      <c r="O52" s="351"/>
      <c r="P52" s="352"/>
      <c r="Q52" s="351"/>
      <c r="R52" s="349"/>
      <c r="S52" s="349"/>
      <c r="T52" s="349"/>
      <c r="U52" s="349"/>
      <c r="V52" s="349"/>
      <c r="W52" s="349"/>
      <c r="X52" s="349"/>
      <c r="Y52" s="349"/>
      <c r="Z52" s="351"/>
      <c r="AA52" s="351"/>
      <c r="AB52" s="349"/>
      <c r="AC52" s="349"/>
      <c r="AD52" s="349"/>
      <c r="AE52" s="351"/>
      <c r="AF52" s="351"/>
      <c r="AG52" s="349"/>
      <c r="AH52" s="349"/>
      <c r="AI52" s="349"/>
      <c r="AJ52" s="349"/>
      <c r="AK52" s="349"/>
      <c r="AL52" s="349"/>
      <c r="AM52" s="349"/>
      <c r="AN52" s="349"/>
      <c r="AO52" s="349"/>
      <c r="AP52" s="349"/>
      <c r="AQ52" s="349"/>
      <c r="AR52" s="349"/>
      <c r="AS52" s="349"/>
      <c r="AT52" s="349"/>
      <c r="AU52" s="349"/>
    </row>
    <row r="53" spans="1:71" s="190" customFormat="1">
      <c r="A53" s="353">
        <v>3</v>
      </c>
      <c r="B53" s="353">
        <v>130</v>
      </c>
      <c r="C53" s="354" t="s">
        <v>20</v>
      </c>
      <c r="D53" s="354" t="s">
        <v>15</v>
      </c>
      <c r="E53" s="355">
        <v>2500</v>
      </c>
      <c r="F53" s="356"/>
      <c r="G53" s="356">
        <v>2</v>
      </c>
      <c r="H53" s="356"/>
      <c r="I53" s="356"/>
      <c r="J53" s="356">
        <f>+G53</f>
        <v>2</v>
      </c>
      <c r="K53" s="356"/>
      <c r="L53" s="356"/>
      <c r="M53" s="356"/>
      <c r="N53" s="356"/>
      <c r="O53" s="356"/>
      <c r="P53" s="357"/>
      <c r="Q53" s="356"/>
      <c r="R53" s="354"/>
      <c r="S53" s="354"/>
      <c r="T53" s="354"/>
      <c r="U53" s="354"/>
      <c r="V53" s="354"/>
      <c r="W53" s="354"/>
      <c r="X53" s="354"/>
      <c r="Y53" s="354"/>
      <c r="Z53" s="356"/>
      <c r="AA53" s="356"/>
      <c r="AB53" s="354"/>
      <c r="AC53" s="354"/>
      <c r="AD53" s="354"/>
      <c r="AE53" s="356"/>
      <c r="AF53" s="356"/>
      <c r="AG53" s="354"/>
      <c r="AH53" s="354"/>
      <c r="AI53" s="354"/>
      <c r="AJ53" s="354"/>
      <c r="AK53" s="354"/>
      <c r="AL53" s="354"/>
      <c r="AM53" s="354"/>
      <c r="AN53" s="354"/>
      <c r="AO53" s="354"/>
      <c r="AP53" s="354"/>
      <c r="AQ53" s="354"/>
      <c r="AR53" s="354"/>
      <c r="AS53" s="354"/>
      <c r="AT53" s="354"/>
      <c r="AU53" s="354"/>
    </row>
    <row r="54" spans="1:71" s="190" customFormat="1">
      <c r="A54" s="358">
        <v>4</v>
      </c>
      <c r="B54" s="358">
        <v>140</v>
      </c>
      <c r="C54" s="349" t="s">
        <v>20</v>
      </c>
      <c r="D54" s="349" t="s">
        <v>16</v>
      </c>
      <c r="E54" s="350">
        <v>2500</v>
      </c>
      <c r="F54" s="351"/>
      <c r="G54" s="351"/>
      <c r="H54" s="351"/>
      <c r="I54" s="351"/>
      <c r="J54" s="351"/>
      <c r="K54" s="351"/>
      <c r="L54" s="351"/>
      <c r="M54" s="351"/>
      <c r="N54" s="351"/>
      <c r="O54" s="351"/>
      <c r="P54" s="352"/>
      <c r="Q54" s="351"/>
      <c r="R54" s="349"/>
      <c r="S54" s="349"/>
      <c r="T54" s="349"/>
      <c r="U54" s="349"/>
      <c r="V54" s="349"/>
      <c r="W54" s="349"/>
      <c r="X54" s="349"/>
      <c r="Y54" s="349"/>
      <c r="Z54" s="351"/>
      <c r="AA54" s="351"/>
      <c r="AB54" s="349"/>
      <c r="AC54" s="349"/>
      <c r="AD54" s="349"/>
      <c r="AE54" s="351"/>
      <c r="AF54" s="351"/>
      <c r="AG54" s="349"/>
      <c r="AH54" s="349"/>
      <c r="AI54" s="349"/>
      <c r="AJ54" s="349"/>
      <c r="AK54" s="349"/>
      <c r="AL54" s="349"/>
      <c r="AM54" s="349"/>
      <c r="AN54" s="349"/>
      <c r="AO54" s="349"/>
      <c r="AP54" s="349"/>
      <c r="AQ54" s="349"/>
      <c r="AR54" s="349"/>
      <c r="AS54" s="349"/>
      <c r="AT54" s="349"/>
      <c r="AU54" s="349"/>
    </row>
    <row r="55" spans="1:71" s="190" customFormat="1">
      <c r="A55" s="353">
        <v>5</v>
      </c>
      <c r="B55" s="353">
        <v>150</v>
      </c>
      <c r="C55" s="354" t="s">
        <v>20</v>
      </c>
      <c r="D55" s="354" t="s">
        <v>33</v>
      </c>
      <c r="E55" s="355">
        <v>2500</v>
      </c>
      <c r="F55" s="356"/>
      <c r="G55" s="356">
        <v>0.75</v>
      </c>
      <c r="H55" s="356"/>
      <c r="I55" s="356"/>
      <c r="J55" s="356"/>
      <c r="K55" s="356"/>
      <c r="L55" s="356"/>
      <c r="M55" s="356">
        <f>+G55</f>
        <v>0.75</v>
      </c>
      <c r="N55" s="356"/>
      <c r="O55" s="356"/>
      <c r="P55" s="357"/>
      <c r="Q55" s="356"/>
      <c r="R55" s="354"/>
      <c r="S55" s="354"/>
      <c r="T55" s="354"/>
      <c r="U55" s="354"/>
      <c r="V55" s="354"/>
      <c r="W55" s="354"/>
      <c r="X55" s="354"/>
      <c r="Y55" s="354"/>
      <c r="Z55" s="356"/>
      <c r="AA55" s="356"/>
      <c r="AB55" s="354"/>
      <c r="AC55" s="354"/>
      <c r="AD55" s="354"/>
      <c r="AE55" s="356"/>
      <c r="AF55" s="356"/>
      <c r="AG55" s="354"/>
      <c r="AH55" s="354"/>
      <c r="AI55" s="354"/>
      <c r="AJ55" s="354"/>
      <c r="AK55" s="354"/>
      <c r="AL55" s="354"/>
      <c r="AM55" s="354"/>
      <c r="AN55" s="354"/>
      <c r="AO55" s="354"/>
      <c r="AP55" s="354"/>
      <c r="AQ55" s="354"/>
      <c r="AR55" s="354"/>
      <c r="AS55" s="354"/>
      <c r="AT55" s="354"/>
      <c r="AU55" s="354"/>
    </row>
    <row r="56" spans="1:71" s="190" customFormat="1">
      <c r="A56" s="358">
        <v>6</v>
      </c>
      <c r="B56" s="358">
        <v>160</v>
      </c>
      <c r="C56" s="349" t="s">
        <v>20</v>
      </c>
      <c r="D56" s="349" t="s">
        <v>17</v>
      </c>
      <c r="E56" s="350">
        <v>2500</v>
      </c>
      <c r="F56" s="351"/>
      <c r="G56" s="351">
        <v>1.5</v>
      </c>
      <c r="H56" s="351"/>
      <c r="I56" s="351"/>
      <c r="J56" s="351"/>
      <c r="K56" s="351">
        <f>+G56</f>
        <v>1.5</v>
      </c>
      <c r="L56" s="351"/>
      <c r="M56" s="351"/>
      <c r="N56" s="351"/>
      <c r="O56" s="351"/>
      <c r="P56" s="352"/>
      <c r="Q56" s="351"/>
      <c r="R56" s="349"/>
      <c r="S56" s="349"/>
      <c r="T56" s="349"/>
      <c r="U56" s="349"/>
      <c r="V56" s="349"/>
      <c r="W56" s="349"/>
      <c r="X56" s="349"/>
      <c r="Y56" s="349"/>
      <c r="Z56" s="351"/>
      <c r="AA56" s="351"/>
      <c r="AB56" s="349"/>
      <c r="AC56" s="349"/>
      <c r="AD56" s="349"/>
      <c r="AE56" s="351"/>
      <c r="AF56" s="351"/>
      <c r="AG56" s="349"/>
      <c r="AH56" s="349"/>
      <c r="AI56" s="349"/>
      <c r="AJ56" s="349"/>
      <c r="AK56" s="349"/>
      <c r="AL56" s="349"/>
      <c r="AM56" s="349"/>
      <c r="AN56" s="349"/>
      <c r="AO56" s="349"/>
      <c r="AP56" s="349"/>
      <c r="AQ56" s="349"/>
      <c r="AR56" s="349"/>
      <c r="AS56" s="349"/>
      <c r="AT56" s="349"/>
      <c r="AU56" s="349"/>
    </row>
    <row r="57" spans="1:71" s="190" customFormat="1">
      <c r="A57" s="353">
        <v>7</v>
      </c>
      <c r="B57" s="353">
        <v>210</v>
      </c>
      <c r="C57" s="354" t="s">
        <v>21</v>
      </c>
      <c r="D57" s="354" t="s">
        <v>84</v>
      </c>
      <c r="E57" s="355">
        <v>2500</v>
      </c>
      <c r="F57" s="356"/>
      <c r="G57" s="356">
        <f>+(1.5/9000)*P57</f>
        <v>1.5</v>
      </c>
      <c r="H57" s="356"/>
      <c r="I57" s="356"/>
      <c r="J57" s="356"/>
      <c r="K57" s="356"/>
      <c r="L57" s="356"/>
      <c r="M57" s="356"/>
      <c r="N57" s="356">
        <f>+G57</f>
        <v>1.5</v>
      </c>
      <c r="O57" s="356">
        <f>+G57</f>
        <v>1.5</v>
      </c>
      <c r="P57" s="357">
        <v>9000</v>
      </c>
      <c r="Q57" s="356"/>
      <c r="R57" s="354"/>
      <c r="S57" s="354"/>
      <c r="T57" s="354"/>
      <c r="U57" s="354"/>
      <c r="V57" s="354"/>
      <c r="W57" s="354"/>
      <c r="X57" s="354"/>
      <c r="Y57" s="354"/>
      <c r="Z57" s="356"/>
      <c r="AA57" s="356"/>
      <c r="AB57" s="354"/>
      <c r="AC57" s="354"/>
      <c r="AD57" s="354"/>
      <c r="AE57" s="356"/>
      <c r="AF57" s="356"/>
      <c r="AG57" s="354"/>
      <c r="AH57" s="354"/>
      <c r="AI57" s="354"/>
      <c r="AJ57" s="354"/>
      <c r="AK57" s="354"/>
      <c r="AL57" s="354"/>
      <c r="AM57" s="354"/>
      <c r="AN57" s="354"/>
      <c r="AO57" s="354"/>
      <c r="AP57" s="354"/>
      <c r="AQ57" s="354"/>
      <c r="AR57" s="354"/>
      <c r="AS57" s="354"/>
      <c r="AT57" s="354"/>
      <c r="AU57" s="354"/>
    </row>
    <row r="58" spans="1:71" s="190" customFormat="1">
      <c r="A58" s="359">
        <v>8</v>
      </c>
      <c r="B58" s="359">
        <v>220</v>
      </c>
      <c r="C58" s="203" t="s">
        <v>21</v>
      </c>
      <c r="D58" s="203" t="s">
        <v>85</v>
      </c>
      <c r="E58" s="360">
        <v>2500</v>
      </c>
      <c r="F58" s="361"/>
      <c r="G58" s="361">
        <f>+(1.5/9000)*P58</f>
        <v>2.5</v>
      </c>
      <c r="H58" s="361"/>
      <c r="I58" s="361"/>
      <c r="J58" s="361"/>
      <c r="K58" s="361"/>
      <c r="L58" s="361"/>
      <c r="M58" s="361"/>
      <c r="N58" s="361">
        <f>+G58</f>
        <v>2.5</v>
      </c>
      <c r="O58" s="361">
        <f>+G58</f>
        <v>2.5</v>
      </c>
      <c r="P58" s="362">
        <v>15000</v>
      </c>
      <c r="Q58" s="361"/>
      <c r="R58" s="203"/>
      <c r="S58" s="203"/>
      <c r="T58" s="203"/>
      <c r="U58" s="203"/>
      <c r="V58" s="203"/>
      <c r="W58" s="203"/>
      <c r="X58" s="203"/>
      <c r="Y58" s="203"/>
      <c r="Z58" s="361"/>
      <c r="AA58" s="361"/>
      <c r="AB58" s="203"/>
      <c r="AC58" s="203"/>
      <c r="AD58" s="203"/>
      <c r="AE58" s="361"/>
      <c r="AF58" s="361"/>
      <c r="AG58" s="203"/>
      <c r="AH58" s="203"/>
      <c r="AI58" s="203"/>
      <c r="AJ58" s="203"/>
      <c r="AK58" s="203"/>
      <c r="AL58" s="203"/>
      <c r="AM58" s="203"/>
      <c r="AN58" s="203"/>
      <c r="AO58" s="203"/>
      <c r="AP58" s="203"/>
      <c r="AQ58" s="203"/>
      <c r="AR58" s="203"/>
      <c r="AS58" s="203"/>
      <c r="AT58" s="203"/>
      <c r="AU58" s="203"/>
    </row>
    <row r="59" spans="1:71" s="190" customFormat="1">
      <c r="A59" s="363">
        <v>9</v>
      </c>
      <c r="B59" s="363">
        <v>230</v>
      </c>
      <c r="C59" s="364" t="s">
        <v>21</v>
      </c>
      <c r="D59" s="364" t="s">
        <v>18</v>
      </c>
      <c r="E59" s="365">
        <v>2500</v>
      </c>
      <c r="F59" s="366"/>
      <c r="G59" s="366"/>
      <c r="H59" s="366"/>
      <c r="I59" s="366"/>
      <c r="J59" s="366"/>
      <c r="K59" s="366"/>
      <c r="L59" s="366"/>
      <c r="M59" s="366"/>
      <c r="N59" s="366"/>
      <c r="O59" s="366"/>
      <c r="P59" s="367"/>
      <c r="Q59" s="366"/>
      <c r="R59" s="364"/>
      <c r="S59" s="364"/>
      <c r="T59" s="364"/>
      <c r="U59" s="364"/>
      <c r="V59" s="364"/>
      <c r="W59" s="364"/>
      <c r="X59" s="364"/>
      <c r="Y59" s="364"/>
      <c r="Z59" s="366"/>
      <c r="AA59" s="366"/>
      <c r="AB59" s="364"/>
      <c r="AC59" s="364"/>
      <c r="AD59" s="364"/>
      <c r="AE59" s="366"/>
      <c r="AF59" s="366"/>
      <c r="AG59" s="364"/>
      <c r="AH59" s="364"/>
      <c r="AI59" s="364"/>
      <c r="AJ59" s="364"/>
      <c r="AK59" s="364"/>
      <c r="AL59" s="364"/>
      <c r="AM59" s="364"/>
      <c r="AN59" s="364"/>
      <c r="AO59" s="364"/>
      <c r="AP59" s="364"/>
      <c r="AQ59" s="364"/>
      <c r="AR59" s="364"/>
      <c r="AS59" s="364"/>
      <c r="AT59" s="364"/>
      <c r="AU59" s="364"/>
    </row>
    <row r="60" spans="1:71" s="190" customFormat="1">
      <c r="A60" s="359">
        <v>10</v>
      </c>
      <c r="B60" s="359">
        <v>240</v>
      </c>
      <c r="C60" s="203" t="s">
        <v>21</v>
      </c>
      <c r="D60" s="203" t="s">
        <v>51</v>
      </c>
      <c r="E60" s="360">
        <v>2500</v>
      </c>
      <c r="F60" s="361"/>
      <c r="G60" s="361"/>
      <c r="H60" s="361"/>
      <c r="I60" s="361"/>
      <c r="J60" s="361"/>
      <c r="K60" s="361"/>
      <c r="L60" s="361"/>
      <c r="M60" s="361"/>
      <c r="N60" s="361"/>
      <c r="O60" s="361"/>
      <c r="P60" s="362"/>
      <c r="Q60" s="361"/>
      <c r="R60" s="203"/>
      <c r="S60" s="203"/>
      <c r="T60" s="203"/>
      <c r="U60" s="203"/>
      <c r="V60" s="203"/>
      <c r="W60" s="203"/>
      <c r="X60" s="203"/>
      <c r="Y60" s="203"/>
      <c r="Z60" s="361"/>
      <c r="AA60" s="361"/>
      <c r="AB60" s="203"/>
      <c r="AC60" s="203"/>
      <c r="AD60" s="203"/>
      <c r="AE60" s="361"/>
      <c r="AF60" s="361"/>
      <c r="AG60" s="203"/>
      <c r="AH60" s="203"/>
      <c r="AI60" s="203"/>
      <c r="AJ60" s="203"/>
      <c r="AK60" s="203"/>
      <c r="AL60" s="203"/>
      <c r="AM60" s="203"/>
      <c r="AN60" s="203"/>
      <c r="AO60" s="203"/>
      <c r="AP60" s="203"/>
      <c r="AQ60" s="203"/>
      <c r="AR60" s="203"/>
      <c r="AS60" s="203"/>
      <c r="AT60" s="203"/>
      <c r="AU60" s="203"/>
    </row>
    <row r="61" spans="1:71" s="190" customFormat="1">
      <c r="A61" s="363">
        <v>11</v>
      </c>
      <c r="B61" s="363">
        <v>310</v>
      </c>
      <c r="C61" s="364" t="s">
        <v>23</v>
      </c>
      <c r="D61" s="364" t="s">
        <v>66</v>
      </c>
      <c r="E61" s="365">
        <v>2500</v>
      </c>
      <c r="F61" s="366"/>
      <c r="G61" s="366">
        <v>0.66666666666666663</v>
      </c>
      <c r="H61" s="366"/>
      <c r="I61" s="366"/>
      <c r="J61" s="366"/>
      <c r="K61" s="366"/>
      <c r="L61" s="366"/>
      <c r="M61" s="366"/>
      <c r="N61" s="366"/>
      <c r="O61" s="364"/>
      <c r="P61" s="367"/>
      <c r="Q61" s="366"/>
      <c r="R61" s="364"/>
      <c r="S61" s="364"/>
      <c r="T61" s="364"/>
      <c r="U61" s="364"/>
      <c r="V61" s="364"/>
      <c r="W61" s="364"/>
      <c r="X61" s="364"/>
      <c r="Y61" s="364"/>
      <c r="Z61" s="366"/>
      <c r="AA61" s="366"/>
      <c r="AB61" s="364"/>
      <c r="AC61" s="364"/>
      <c r="AD61" s="364"/>
      <c r="AE61" s="366"/>
      <c r="AF61" s="366"/>
      <c r="AG61" s="364"/>
      <c r="AH61" s="364"/>
      <c r="AI61" s="364"/>
      <c r="AJ61" s="364"/>
      <c r="AK61" s="364"/>
      <c r="AL61" s="364"/>
      <c r="AM61" s="364"/>
      <c r="AN61" s="364"/>
      <c r="AO61" s="364"/>
      <c r="AP61" s="364"/>
      <c r="AQ61" s="364"/>
      <c r="AR61" s="364"/>
      <c r="AS61" s="364"/>
      <c r="AT61" s="364"/>
      <c r="AU61" s="364"/>
    </row>
    <row r="62" spans="1:71" s="190" customFormat="1">
      <c r="A62" s="359">
        <v>12</v>
      </c>
      <c r="B62" s="359">
        <v>320</v>
      </c>
      <c r="C62" s="203" t="s">
        <v>23</v>
      </c>
      <c r="D62" s="203" t="s">
        <v>19</v>
      </c>
      <c r="E62" s="360">
        <v>2500</v>
      </c>
      <c r="F62" s="361"/>
      <c r="G62" s="361"/>
      <c r="H62" s="361"/>
      <c r="I62" s="361"/>
      <c r="J62" s="361"/>
      <c r="K62" s="361"/>
      <c r="L62" s="361"/>
      <c r="M62" s="361"/>
      <c r="N62" s="361"/>
      <c r="O62" s="203"/>
      <c r="P62" s="362"/>
      <c r="Q62" s="361"/>
      <c r="R62" s="203"/>
      <c r="S62" s="203"/>
      <c r="T62" s="203"/>
      <c r="U62" s="203"/>
      <c r="V62" s="203"/>
      <c r="W62" s="203"/>
      <c r="X62" s="203"/>
      <c r="Y62" s="203"/>
      <c r="Z62" s="361"/>
      <c r="AA62" s="361"/>
      <c r="AB62" s="203"/>
      <c r="AC62" s="203"/>
      <c r="AD62" s="203"/>
      <c r="AE62" s="361"/>
      <c r="AF62" s="361"/>
      <c r="AG62" s="203"/>
      <c r="AH62" s="203"/>
      <c r="AI62" s="203"/>
      <c r="AJ62" s="203"/>
      <c r="AK62" s="203"/>
      <c r="AL62" s="203"/>
      <c r="AM62" s="203"/>
      <c r="AN62" s="203"/>
      <c r="AO62" s="203"/>
      <c r="AP62" s="203"/>
      <c r="AQ62" s="203"/>
      <c r="AR62" s="203"/>
      <c r="AS62" s="203"/>
      <c r="AT62" s="203"/>
      <c r="AU62" s="203"/>
    </row>
    <row r="63" spans="1:71" s="190" customFormat="1">
      <c r="A63" s="363">
        <v>13</v>
      </c>
      <c r="B63" s="363">
        <v>330</v>
      </c>
      <c r="C63" s="364" t="s">
        <v>23</v>
      </c>
      <c r="D63" s="364" t="s">
        <v>136</v>
      </c>
      <c r="E63" s="365">
        <v>2500</v>
      </c>
      <c r="F63" s="366">
        <v>6.25</v>
      </c>
      <c r="G63" s="366"/>
      <c r="H63" s="366"/>
      <c r="I63" s="366"/>
      <c r="J63" s="366"/>
      <c r="K63" s="366"/>
      <c r="L63" s="366"/>
      <c r="M63" s="366"/>
      <c r="N63" s="366"/>
      <c r="O63" s="364"/>
      <c r="P63" s="367"/>
      <c r="Q63" s="366"/>
      <c r="R63" s="368">
        <v>5000</v>
      </c>
      <c r="S63" s="368"/>
      <c r="T63" s="368"/>
      <c r="U63" s="368"/>
      <c r="V63" s="368"/>
      <c r="W63" s="368"/>
      <c r="X63" s="368"/>
      <c r="Y63" s="366">
        <f>+F63</f>
        <v>6.25</v>
      </c>
      <c r="Z63" s="366">
        <v>1</v>
      </c>
      <c r="AA63" s="366"/>
      <c r="AB63" s="364"/>
      <c r="AC63" s="364"/>
      <c r="AD63" s="364"/>
      <c r="AE63" s="366"/>
      <c r="AF63" s="366"/>
      <c r="AG63" s="364"/>
      <c r="AH63" s="364"/>
      <c r="AI63" s="364"/>
      <c r="AJ63" s="364"/>
      <c r="AK63" s="364"/>
      <c r="AL63" s="364"/>
      <c r="AM63" s="364"/>
      <c r="AN63" s="364"/>
      <c r="AO63" s="364"/>
      <c r="AP63" s="364"/>
      <c r="AQ63" s="364"/>
      <c r="AR63" s="364"/>
      <c r="AS63" s="364"/>
      <c r="AT63" s="364"/>
      <c r="AU63" s="364"/>
    </row>
    <row r="64" spans="1:71" s="190" customFormat="1">
      <c r="A64" s="359">
        <v>14</v>
      </c>
      <c r="B64" s="359">
        <v>340</v>
      </c>
      <c r="C64" s="203" t="s">
        <v>23</v>
      </c>
      <c r="D64" s="203" t="s">
        <v>71</v>
      </c>
      <c r="E64" s="360">
        <v>2500</v>
      </c>
      <c r="F64" s="361">
        <f>5.25*5</f>
        <v>26.25</v>
      </c>
      <c r="G64" s="361"/>
      <c r="H64" s="361"/>
      <c r="I64" s="361"/>
      <c r="J64" s="361"/>
      <c r="K64" s="361"/>
      <c r="L64" s="361"/>
      <c r="M64" s="361"/>
      <c r="N64" s="361"/>
      <c r="O64" s="203"/>
      <c r="P64" s="362"/>
      <c r="Q64" s="361"/>
      <c r="R64" s="369"/>
      <c r="S64" s="362">
        <f>0.6*2500</f>
        <v>1500</v>
      </c>
      <c r="T64" s="362"/>
      <c r="U64" s="362"/>
      <c r="V64" s="362"/>
      <c r="W64" s="362"/>
      <c r="X64" s="362"/>
      <c r="Y64" s="361"/>
      <c r="Z64" s="361">
        <v>1</v>
      </c>
      <c r="AA64" s="361"/>
      <c r="AB64" s="203"/>
      <c r="AC64" s="203"/>
      <c r="AD64" s="203"/>
      <c r="AE64" s="361"/>
      <c r="AF64" s="361"/>
      <c r="AG64" s="203"/>
      <c r="AH64" s="203"/>
      <c r="AI64" s="203"/>
      <c r="AJ64" s="203"/>
      <c r="AK64" s="203"/>
      <c r="AL64" s="203"/>
      <c r="AM64" s="203"/>
      <c r="AN64" s="203"/>
      <c r="AO64" s="203"/>
      <c r="AP64" s="203"/>
      <c r="AQ64" s="203"/>
      <c r="AR64" s="203"/>
      <c r="AS64" s="203"/>
      <c r="AT64" s="203"/>
      <c r="AU64" s="203"/>
    </row>
    <row r="65" spans="1:47" s="190" customFormat="1">
      <c r="A65" s="363">
        <v>15</v>
      </c>
      <c r="B65" s="363">
        <v>350</v>
      </c>
      <c r="C65" s="364" t="s">
        <v>23</v>
      </c>
      <c r="D65" s="364" t="s">
        <v>78</v>
      </c>
      <c r="E65" s="365">
        <v>2500</v>
      </c>
      <c r="F65" s="366">
        <f>+T65/800</f>
        <v>12.5</v>
      </c>
      <c r="G65" s="366"/>
      <c r="H65" s="366"/>
      <c r="I65" s="366"/>
      <c r="J65" s="366"/>
      <c r="K65" s="366"/>
      <c r="L65" s="366"/>
      <c r="M65" s="366"/>
      <c r="N65" s="366"/>
      <c r="O65" s="364"/>
      <c r="P65" s="367"/>
      <c r="Q65" s="366"/>
      <c r="R65" s="368"/>
      <c r="S65" s="367"/>
      <c r="T65" s="368">
        <f>4*E65</f>
        <v>10000</v>
      </c>
      <c r="U65" s="367"/>
      <c r="V65" s="367"/>
      <c r="W65" s="367"/>
      <c r="X65" s="367"/>
      <c r="Y65" s="366">
        <f>+F65</f>
        <v>12.5</v>
      </c>
      <c r="Z65" s="366">
        <v>1</v>
      </c>
      <c r="AA65" s="366"/>
      <c r="AB65" s="364"/>
      <c r="AC65" s="364"/>
      <c r="AD65" s="364"/>
      <c r="AE65" s="366"/>
      <c r="AF65" s="366"/>
      <c r="AG65" s="364"/>
      <c r="AH65" s="364"/>
      <c r="AI65" s="364"/>
      <c r="AJ65" s="364"/>
      <c r="AK65" s="364"/>
      <c r="AL65" s="364"/>
      <c r="AM65" s="364"/>
      <c r="AN65" s="364"/>
      <c r="AO65" s="364"/>
      <c r="AP65" s="364"/>
      <c r="AQ65" s="364"/>
      <c r="AR65" s="364"/>
      <c r="AS65" s="364"/>
      <c r="AT65" s="364"/>
      <c r="AU65" s="364"/>
    </row>
    <row r="66" spans="1:47" s="190" customFormat="1">
      <c r="A66" s="359">
        <v>17</v>
      </c>
      <c r="B66" s="359">
        <v>360</v>
      </c>
      <c r="C66" s="203" t="s">
        <v>23</v>
      </c>
      <c r="D66" s="203" t="s">
        <v>81</v>
      </c>
      <c r="E66" s="360">
        <v>2500</v>
      </c>
      <c r="F66" s="361">
        <f>+U66/800</f>
        <v>12.5</v>
      </c>
      <c r="G66" s="361"/>
      <c r="H66" s="361"/>
      <c r="I66" s="361"/>
      <c r="J66" s="361"/>
      <c r="K66" s="361"/>
      <c r="L66" s="361"/>
      <c r="M66" s="361"/>
      <c r="N66" s="361"/>
      <c r="O66" s="203"/>
      <c r="P66" s="362"/>
      <c r="Q66" s="361"/>
      <c r="R66" s="369"/>
      <c r="S66" s="362"/>
      <c r="T66" s="369"/>
      <c r="U66" s="369">
        <f>4*E66</f>
        <v>10000</v>
      </c>
      <c r="V66" s="369"/>
      <c r="W66" s="369"/>
      <c r="X66" s="369"/>
      <c r="Y66" s="361">
        <f>+F66</f>
        <v>12.5</v>
      </c>
      <c r="Z66" s="361">
        <v>1</v>
      </c>
      <c r="AA66" s="361"/>
      <c r="AB66" s="203"/>
      <c r="AC66" s="203"/>
      <c r="AD66" s="203"/>
      <c r="AE66" s="361"/>
      <c r="AF66" s="361"/>
      <c r="AG66" s="203"/>
      <c r="AH66" s="203"/>
      <c r="AI66" s="203"/>
      <c r="AJ66" s="203"/>
      <c r="AK66" s="203"/>
      <c r="AL66" s="203"/>
      <c r="AM66" s="203"/>
      <c r="AN66" s="203"/>
      <c r="AO66" s="203"/>
      <c r="AP66" s="203"/>
      <c r="AQ66" s="203"/>
      <c r="AR66" s="203"/>
      <c r="AS66" s="203"/>
      <c r="AT66" s="203"/>
      <c r="AU66" s="203"/>
    </row>
    <row r="67" spans="1:47" s="190" customFormat="1">
      <c r="A67" s="353">
        <v>18</v>
      </c>
      <c r="B67" s="363">
        <v>370</v>
      </c>
      <c r="C67" s="364" t="s">
        <v>23</v>
      </c>
      <c r="D67" s="364" t="s">
        <v>86</v>
      </c>
      <c r="E67" s="365">
        <v>2500</v>
      </c>
      <c r="F67" s="366">
        <f>+V67/800</f>
        <v>6.51</v>
      </c>
      <c r="G67" s="366"/>
      <c r="H67" s="366"/>
      <c r="I67" s="366"/>
      <c r="J67" s="366"/>
      <c r="K67" s="366"/>
      <c r="L67" s="366"/>
      <c r="M67" s="366"/>
      <c r="N67" s="366"/>
      <c r="O67" s="364"/>
      <c r="P67" s="367"/>
      <c r="Q67" s="366"/>
      <c r="R67" s="368"/>
      <c r="S67" s="367"/>
      <c r="T67" s="368"/>
      <c r="U67" s="367"/>
      <c r="V67" s="368">
        <v>5208</v>
      </c>
      <c r="W67" s="368"/>
      <c r="X67" s="368"/>
      <c r="Y67" s="366">
        <f>+F67</f>
        <v>6.51</v>
      </c>
      <c r="Z67" s="366">
        <v>1</v>
      </c>
      <c r="AA67" s="366"/>
      <c r="AB67" s="364"/>
      <c r="AC67" s="364"/>
      <c r="AD67" s="364"/>
      <c r="AE67" s="366"/>
      <c r="AF67" s="366"/>
      <c r="AG67" s="364"/>
      <c r="AH67" s="364"/>
      <c r="AI67" s="364"/>
      <c r="AJ67" s="364"/>
      <c r="AK67" s="364"/>
      <c r="AL67" s="364"/>
      <c r="AM67" s="364"/>
      <c r="AN67" s="364"/>
      <c r="AO67" s="364"/>
      <c r="AP67" s="364"/>
      <c r="AQ67" s="364"/>
      <c r="AR67" s="364"/>
      <c r="AS67" s="364"/>
      <c r="AT67" s="364"/>
      <c r="AU67" s="364"/>
    </row>
    <row r="68" spans="1:47" s="204" customFormat="1">
      <c r="A68" s="359">
        <v>19</v>
      </c>
      <c r="B68" s="359">
        <v>380</v>
      </c>
      <c r="C68" s="203" t="s">
        <v>23</v>
      </c>
      <c r="D68" s="203" t="s">
        <v>109</v>
      </c>
      <c r="E68" s="360">
        <v>2500</v>
      </c>
      <c r="F68" s="361">
        <f>+W68/800</f>
        <v>3.125</v>
      </c>
      <c r="G68" s="361"/>
      <c r="H68" s="361"/>
      <c r="I68" s="361"/>
      <c r="J68" s="361"/>
      <c r="K68" s="361"/>
      <c r="L68" s="361"/>
      <c r="M68" s="361"/>
      <c r="N68" s="361"/>
      <c r="O68" s="203"/>
      <c r="P68" s="362"/>
      <c r="Q68" s="361"/>
      <c r="R68" s="369"/>
      <c r="S68" s="362"/>
      <c r="T68" s="369"/>
      <c r="U68" s="362"/>
      <c r="V68" s="369"/>
      <c r="W68" s="369">
        <v>2500</v>
      </c>
      <c r="X68" s="369"/>
      <c r="Y68" s="361">
        <f>+F68</f>
        <v>3.125</v>
      </c>
      <c r="Z68" s="361">
        <v>1</v>
      </c>
      <c r="AA68" s="361"/>
      <c r="AB68" s="203"/>
      <c r="AC68" s="203"/>
      <c r="AD68" s="203"/>
      <c r="AE68" s="361"/>
      <c r="AF68" s="361"/>
      <c r="AG68" s="203"/>
      <c r="AH68" s="203"/>
      <c r="AI68" s="203"/>
      <c r="AJ68" s="203"/>
      <c r="AK68" s="203"/>
      <c r="AL68" s="203"/>
      <c r="AM68" s="203"/>
      <c r="AN68" s="203"/>
      <c r="AO68" s="203"/>
      <c r="AP68" s="203"/>
      <c r="AQ68" s="203"/>
      <c r="AR68" s="203"/>
      <c r="AS68" s="203"/>
      <c r="AT68" s="203"/>
      <c r="AU68" s="203"/>
    </row>
    <row r="69" spans="1:47" s="190" customFormat="1">
      <c r="A69" s="359">
        <v>20</v>
      </c>
      <c r="B69" s="363">
        <v>390</v>
      </c>
      <c r="C69" s="364" t="s">
        <v>23</v>
      </c>
      <c r="D69" s="364" t="s">
        <v>108</v>
      </c>
      <c r="E69" s="365">
        <v>2500</v>
      </c>
      <c r="F69" s="366">
        <v>2</v>
      </c>
      <c r="G69" s="366"/>
      <c r="H69" s="366"/>
      <c r="I69" s="366"/>
      <c r="J69" s="366"/>
      <c r="K69" s="366"/>
      <c r="L69" s="366"/>
      <c r="M69" s="366"/>
      <c r="N69" s="366"/>
      <c r="O69" s="364"/>
      <c r="P69" s="367"/>
      <c r="Q69" s="366"/>
      <c r="R69" s="368"/>
      <c r="S69" s="367"/>
      <c r="T69" s="368"/>
      <c r="U69" s="367"/>
      <c r="V69" s="368"/>
      <c r="W69" s="368"/>
      <c r="X69" s="368">
        <v>7500</v>
      </c>
      <c r="Y69" s="366">
        <f>+F69</f>
        <v>2</v>
      </c>
      <c r="Z69" s="366">
        <v>1</v>
      </c>
      <c r="AA69" s="366"/>
      <c r="AB69" s="364"/>
      <c r="AC69" s="364"/>
      <c r="AD69" s="364"/>
      <c r="AE69" s="366"/>
      <c r="AF69" s="366"/>
      <c r="AG69" s="364"/>
      <c r="AH69" s="364"/>
      <c r="AI69" s="364"/>
      <c r="AJ69" s="364"/>
      <c r="AK69" s="364"/>
      <c r="AL69" s="364"/>
      <c r="AM69" s="364"/>
      <c r="AN69" s="364"/>
      <c r="AO69" s="364"/>
      <c r="AP69" s="364"/>
      <c r="AQ69" s="364"/>
      <c r="AR69" s="364"/>
      <c r="AS69" s="364"/>
      <c r="AT69" s="364"/>
      <c r="AU69" s="364"/>
    </row>
    <row r="70" spans="1:47" s="190" customFormat="1" ht="14.25">
      <c r="A70" s="359">
        <v>21</v>
      </c>
      <c r="B70" s="359">
        <v>410</v>
      </c>
      <c r="C70" s="203" t="s">
        <v>24</v>
      </c>
      <c r="D70" s="203" t="s">
        <v>75</v>
      </c>
      <c r="E70" s="360">
        <v>2500</v>
      </c>
      <c r="F70" s="361"/>
      <c r="G70" s="361"/>
      <c r="H70" s="361"/>
      <c r="I70" s="361">
        <v>1.5</v>
      </c>
      <c r="J70" s="361"/>
      <c r="K70" s="361"/>
      <c r="L70" s="361"/>
      <c r="M70" s="361"/>
      <c r="N70" s="361"/>
      <c r="O70" s="203"/>
      <c r="P70" s="362"/>
      <c r="Q70" s="361"/>
      <c r="R70" s="203"/>
      <c r="S70" s="203"/>
      <c r="T70" s="203"/>
      <c r="U70" s="203"/>
      <c r="V70" s="203"/>
      <c r="W70" s="203"/>
      <c r="X70" s="203"/>
      <c r="Y70" s="203"/>
      <c r="Z70" s="361">
        <f>+I70</f>
        <v>1.5</v>
      </c>
      <c r="AA70" s="361"/>
      <c r="AB70" s="370">
        <f>+E70</f>
        <v>2500</v>
      </c>
      <c r="AC70" s="370"/>
      <c r="AD70" s="370"/>
      <c r="AE70" s="361"/>
      <c r="AF70" s="361"/>
      <c r="AG70" s="203"/>
      <c r="AH70" s="203"/>
      <c r="AI70" s="203"/>
      <c r="AJ70" s="203"/>
      <c r="AK70" s="203"/>
      <c r="AL70" s="203"/>
      <c r="AM70" s="203"/>
      <c r="AN70" s="203"/>
      <c r="AO70" s="203"/>
      <c r="AP70" s="203"/>
      <c r="AQ70" s="203"/>
      <c r="AR70" s="203"/>
      <c r="AS70" s="203"/>
      <c r="AT70" s="203"/>
      <c r="AU70" s="203"/>
    </row>
    <row r="71" spans="1:47" s="190" customFormat="1" ht="14.25">
      <c r="A71" s="359">
        <v>22</v>
      </c>
      <c r="B71" s="353">
        <v>420</v>
      </c>
      <c r="C71" s="354" t="s">
        <v>24</v>
      </c>
      <c r="D71" s="354" t="s">
        <v>76</v>
      </c>
      <c r="E71" s="355">
        <v>2500</v>
      </c>
      <c r="F71" s="356"/>
      <c r="G71" s="356"/>
      <c r="H71" s="356"/>
      <c r="I71" s="356">
        <f>4/2.5*1.5</f>
        <v>2.4000000000000004</v>
      </c>
      <c r="J71" s="356"/>
      <c r="K71" s="356"/>
      <c r="L71" s="356"/>
      <c r="M71" s="356"/>
      <c r="N71" s="356"/>
      <c r="O71" s="354"/>
      <c r="P71" s="357"/>
      <c r="Q71" s="356"/>
      <c r="R71" s="354"/>
      <c r="S71" s="354"/>
      <c r="T71" s="354"/>
      <c r="U71" s="354"/>
      <c r="V71" s="354"/>
      <c r="W71" s="354"/>
      <c r="X71" s="354"/>
      <c r="Y71" s="354"/>
      <c r="Z71" s="356">
        <f>+I71</f>
        <v>2.4000000000000004</v>
      </c>
      <c r="AA71" s="356"/>
      <c r="AB71" s="371">
        <f>1.6*E71</f>
        <v>4000</v>
      </c>
      <c r="AC71" s="371"/>
      <c r="AD71" s="371"/>
      <c r="AE71" s="356"/>
      <c r="AF71" s="356"/>
      <c r="AG71" s="354"/>
      <c r="AH71" s="354"/>
      <c r="AI71" s="354"/>
      <c r="AJ71" s="354"/>
      <c r="AK71" s="354"/>
      <c r="AL71" s="354"/>
      <c r="AM71" s="354"/>
      <c r="AN71" s="354"/>
      <c r="AO71" s="354"/>
      <c r="AP71" s="354"/>
      <c r="AQ71" s="354"/>
      <c r="AR71" s="354"/>
      <c r="AS71" s="354"/>
      <c r="AT71" s="354"/>
      <c r="AU71" s="354"/>
    </row>
    <row r="72" spans="1:47" s="204" customFormat="1">
      <c r="A72" s="359">
        <v>23</v>
      </c>
      <c r="B72" s="359">
        <v>430</v>
      </c>
      <c r="C72" s="203" t="s">
        <v>24</v>
      </c>
      <c r="D72" s="203" t="s">
        <v>102</v>
      </c>
      <c r="E72" s="360">
        <v>2500</v>
      </c>
      <c r="F72" s="361">
        <v>3</v>
      </c>
      <c r="G72" s="361">
        <v>3</v>
      </c>
      <c r="H72" s="361"/>
      <c r="I72" s="361"/>
      <c r="J72" s="361"/>
      <c r="K72" s="361"/>
      <c r="L72" s="361"/>
      <c r="M72" s="361"/>
      <c r="N72" s="361">
        <v>3</v>
      </c>
      <c r="O72" s="203"/>
      <c r="P72" s="362"/>
      <c r="Q72" s="361"/>
      <c r="R72" s="203"/>
      <c r="S72" s="203"/>
      <c r="T72" s="203"/>
      <c r="U72" s="203"/>
      <c r="V72" s="203"/>
      <c r="W72" s="203"/>
      <c r="X72" s="203"/>
      <c r="Y72" s="203"/>
      <c r="Z72" s="361"/>
      <c r="AA72" s="361"/>
      <c r="AB72" s="370"/>
      <c r="AC72" s="370">
        <v>370</v>
      </c>
      <c r="AD72" s="370"/>
      <c r="AE72" s="361"/>
      <c r="AF72" s="361"/>
      <c r="AG72" s="203"/>
      <c r="AH72" s="203"/>
      <c r="AI72" s="203"/>
      <c r="AJ72" s="203"/>
      <c r="AK72" s="203"/>
      <c r="AL72" s="203"/>
      <c r="AM72" s="203"/>
      <c r="AN72" s="203"/>
      <c r="AO72" s="203"/>
      <c r="AP72" s="203"/>
      <c r="AQ72" s="203"/>
      <c r="AR72" s="203"/>
      <c r="AS72" s="203"/>
      <c r="AT72" s="203"/>
      <c r="AU72" s="203"/>
    </row>
    <row r="73" spans="1:47" s="373" customFormat="1" ht="14.25">
      <c r="A73" s="359">
        <v>24</v>
      </c>
      <c r="B73" s="363">
        <v>440</v>
      </c>
      <c r="C73" s="364" t="s">
        <v>24</v>
      </c>
      <c r="D73" s="364" t="s">
        <v>120</v>
      </c>
      <c r="E73" s="355">
        <v>2500</v>
      </c>
      <c r="F73" s="366"/>
      <c r="G73" s="366"/>
      <c r="H73" s="366"/>
      <c r="I73" s="366"/>
      <c r="J73" s="366"/>
      <c r="K73" s="366"/>
      <c r="L73" s="366"/>
      <c r="M73" s="366"/>
      <c r="N73" s="366"/>
      <c r="O73" s="364"/>
      <c r="P73" s="367"/>
      <c r="Q73" s="366"/>
      <c r="R73" s="364"/>
      <c r="S73" s="364"/>
      <c r="T73" s="364"/>
      <c r="U73" s="364"/>
      <c r="V73" s="364"/>
      <c r="W73" s="364"/>
      <c r="X73" s="364"/>
      <c r="Y73" s="364"/>
      <c r="Z73" s="366"/>
      <c r="AA73" s="366"/>
      <c r="AB73" s="364"/>
      <c r="AC73" s="364"/>
      <c r="AD73" s="372">
        <f>+E73</f>
        <v>2500</v>
      </c>
      <c r="AE73" s="366"/>
      <c r="AF73" s="366"/>
      <c r="AG73" s="364"/>
      <c r="AH73" s="364"/>
      <c r="AI73" s="364"/>
      <c r="AJ73" s="364"/>
      <c r="AK73" s="364"/>
      <c r="AL73" s="364"/>
      <c r="AM73" s="364"/>
      <c r="AN73" s="364"/>
      <c r="AO73" s="364"/>
      <c r="AP73" s="364"/>
      <c r="AQ73" s="364"/>
      <c r="AR73" s="364"/>
      <c r="AS73" s="364"/>
      <c r="AT73" s="364"/>
      <c r="AU73" s="364"/>
    </row>
    <row r="74" spans="1:47" s="204" customFormat="1">
      <c r="A74" s="359">
        <v>25</v>
      </c>
      <c r="B74" s="359">
        <v>450</v>
      </c>
      <c r="C74" s="203" t="s">
        <v>24</v>
      </c>
      <c r="D74" s="203" t="s">
        <v>14</v>
      </c>
      <c r="E74" s="360">
        <v>2500</v>
      </c>
      <c r="F74" s="361"/>
      <c r="G74" s="361"/>
      <c r="H74" s="361"/>
      <c r="I74" s="361"/>
      <c r="J74" s="361"/>
      <c r="K74" s="361"/>
      <c r="L74" s="361"/>
      <c r="M74" s="361"/>
      <c r="N74" s="361"/>
      <c r="O74" s="203"/>
      <c r="P74" s="362"/>
      <c r="Q74" s="361"/>
      <c r="R74" s="203"/>
      <c r="S74" s="203"/>
      <c r="T74" s="203"/>
      <c r="U74" s="203"/>
      <c r="V74" s="203"/>
      <c r="W74" s="203"/>
      <c r="X74" s="203"/>
      <c r="Y74" s="203"/>
      <c r="Z74" s="361"/>
      <c r="AA74" s="361"/>
      <c r="AB74" s="203"/>
      <c r="AC74" s="203"/>
      <c r="AD74" s="203"/>
      <c r="AE74" s="361"/>
      <c r="AF74" s="361"/>
      <c r="AG74" s="203"/>
      <c r="AH74" s="203"/>
      <c r="AI74" s="203"/>
      <c r="AJ74" s="203"/>
      <c r="AK74" s="203"/>
      <c r="AL74" s="203"/>
      <c r="AM74" s="203"/>
      <c r="AN74" s="203"/>
      <c r="AO74" s="203"/>
      <c r="AP74" s="203"/>
      <c r="AQ74" s="203"/>
      <c r="AR74" s="203"/>
      <c r="AS74" s="203"/>
      <c r="AT74" s="203"/>
      <c r="AU74" s="203"/>
    </row>
    <row r="75" spans="1:47" s="373" customFormat="1">
      <c r="A75" s="359">
        <v>26</v>
      </c>
      <c r="B75" s="363">
        <v>460</v>
      </c>
      <c r="C75" s="364" t="s">
        <v>24</v>
      </c>
      <c r="D75" s="364" t="s">
        <v>68</v>
      </c>
      <c r="E75" s="365">
        <v>2500</v>
      </c>
      <c r="F75" s="366"/>
      <c r="G75" s="366"/>
      <c r="H75" s="366"/>
      <c r="I75" s="366">
        <v>1.5</v>
      </c>
      <c r="J75" s="366"/>
      <c r="K75" s="366"/>
      <c r="L75" s="366"/>
      <c r="M75" s="366"/>
      <c r="N75" s="366"/>
      <c r="O75" s="364"/>
      <c r="P75" s="367"/>
      <c r="Q75" s="366"/>
      <c r="R75" s="364"/>
      <c r="S75" s="364"/>
      <c r="T75" s="364"/>
      <c r="U75" s="364"/>
      <c r="V75" s="364"/>
      <c r="W75" s="364"/>
      <c r="X75" s="364"/>
      <c r="Y75" s="364"/>
      <c r="Z75" s="366">
        <f>+I75</f>
        <v>1.5</v>
      </c>
      <c r="AA75" s="366"/>
      <c r="AB75" s="364"/>
      <c r="AC75" s="364"/>
      <c r="AD75" s="364"/>
      <c r="AE75" s="366"/>
      <c r="AF75" s="366"/>
      <c r="AG75" s="364"/>
      <c r="AH75" s="364"/>
      <c r="AI75" s="364"/>
      <c r="AJ75" s="364"/>
      <c r="AK75" s="364"/>
      <c r="AL75" s="364"/>
      <c r="AM75" s="364"/>
      <c r="AN75" s="364"/>
      <c r="AO75" s="364"/>
      <c r="AP75" s="364"/>
      <c r="AQ75" s="364"/>
      <c r="AR75" s="364"/>
      <c r="AS75" s="364"/>
      <c r="AT75" s="364"/>
      <c r="AU75" s="364"/>
    </row>
    <row r="76" spans="1:47" s="204" customFormat="1">
      <c r="A76" s="359">
        <v>27</v>
      </c>
      <c r="B76" s="359">
        <v>510</v>
      </c>
      <c r="C76" s="203" t="s">
        <v>22</v>
      </c>
      <c r="D76" s="203" t="s">
        <v>90</v>
      </c>
      <c r="E76" s="360">
        <v>2500</v>
      </c>
      <c r="F76" s="361"/>
      <c r="G76" s="361">
        <f>0.25*2.5</f>
        <v>0.625</v>
      </c>
      <c r="H76" s="361"/>
      <c r="I76" s="361"/>
      <c r="J76" s="361"/>
      <c r="K76" s="361"/>
      <c r="L76" s="361"/>
      <c r="M76" s="361"/>
      <c r="N76" s="361"/>
      <c r="O76" s="203"/>
      <c r="P76" s="362"/>
      <c r="Q76" s="361"/>
      <c r="R76" s="203"/>
      <c r="S76" s="203"/>
      <c r="T76" s="203"/>
      <c r="U76" s="203"/>
      <c r="V76" s="203"/>
      <c r="W76" s="203"/>
      <c r="X76" s="203"/>
      <c r="Y76" s="203"/>
      <c r="Z76" s="361"/>
      <c r="AA76" s="361"/>
      <c r="AB76" s="203"/>
      <c r="AC76" s="203"/>
      <c r="AD76" s="203"/>
      <c r="AE76" s="361"/>
      <c r="AF76" s="361"/>
      <c r="AG76" s="374">
        <f>0.15*2.5</f>
        <v>0.375</v>
      </c>
      <c r="AH76" s="375">
        <f>0.07*2.5</f>
        <v>0.17500000000000002</v>
      </c>
      <c r="AI76" s="375">
        <f>2*2.5</f>
        <v>5</v>
      </c>
      <c r="AJ76" s="203"/>
      <c r="AK76" s="203"/>
      <c r="AL76" s="203"/>
      <c r="AM76" s="203"/>
      <c r="AN76" s="203"/>
      <c r="AO76" s="203"/>
      <c r="AP76" s="203"/>
      <c r="AQ76" s="203"/>
      <c r="AR76" s="203"/>
      <c r="AS76" s="203"/>
      <c r="AT76" s="203"/>
      <c r="AU76" s="203"/>
    </row>
    <row r="77" spans="1:47" s="373" customFormat="1">
      <c r="A77" s="359">
        <v>28</v>
      </c>
      <c r="B77" s="363">
        <v>520</v>
      </c>
      <c r="C77" s="364" t="s">
        <v>22</v>
      </c>
      <c r="D77" s="364" t="s">
        <v>91</v>
      </c>
      <c r="E77" s="365">
        <v>2500</v>
      </c>
      <c r="F77" s="366">
        <f>0.666666666666667*2.5</f>
        <v>1.6666666666666674</v>
      </c>
      <c r="G77" s="366">
        <f>0.666666666666667*2.5</f>
        <v>1.6666666666666674</v>
      </c>
      <c r="H77" s="366"/>
      <c r="I77" s="366"/>
      <c r="J77" s="366"/>
      <c r="K77" s="366"/>
      <c r="L77" s="366"/>
      <c r="M77" s="366"/>
      <c r="N77" s="366"/>
      <c r="O77" s="364"/>
      <c r="P77" s="367"/>
      <c r="Q77" s="366"/>
      <c r="R77" s="364"/>
      <c r="S77" s="364"/>
      <c r="T77" s="364"/>
      <c r="U77" s="364"/>
      <c r="V77" s="364"/>
      <c r="W77" s="364"/>
      <c r="X77" s="364"/>
      <c r="Y77" s="364"/>
      <c r="Z77" s="366"/>
      <c r="AA77" s="366"/>
      <c r="AB77" s="364"/>
      <c r="AC77" s="364"/>
      <c r="AD77" s="364"/>
      <c r="AE77" s="366"/>
      <c r="AF77" s="366"/>
      <c r="AG77" s="376">
        <f>0.15*1.2*2.5</f>
        <v>0.44999999999999996</v>
      </c>
      <c r="AH77" s="377">
        <f>0.07*1.2*2.5</f>
        <v>0.21000000000000002</v>
      </c>
      <c r="AI77" s="377">
        <f>2*1.2*2.5</f>
        <v>6</v>
      </c>
      <c r="AJ77" s="364"/>
      <c r="AK77" s="364"/>
      <c r="AL77" s="364"/>
      <c r="AM77" s="364"/>
      <c r="AN77" s="364"/>
      <c r="AO77" s="364"/>
      <c r="AP77" s="364"/>
      <c r="AQ77" s="364"/>
      <c r="AR77" s="364"/>
      <c r="AS77" s="364"/>
      <c r="AT77" s="364"/>
      <c r="AU77" s="364"/>
    </row>
    <row r="78" spans="1:47" s="204" customFormat="1">
      <c r="A78" s="359">
        <v>29</v>
      </c>
      <c r="B78" s="359">
        <v>530</v>
      </c>
      <c r="C78" s="203" t="s">
        <v>22</v>
      </c>
      <c r="D78" s="203" t="s">
        <v>69</v>
      </c>
      <c r="E78" s="360">
        <v>2500</v>
      </c>
      <c r="F78" s="361"/>
      <c r="G78" s="361">
        <f>0.25*2.5</f>
        <v>0.625</v>
      </c>
      <c r="H78" s="361"/>
      <c r="I78" s="361"/>
      <c r="J78" s="361"/>
      <c r="K78" s="361"/>
      <c r="L78" s="361"/>
      <c r="M78" s="361"/>
      <c r="N78" s="361"/>
      <c r="O78" s="203"/>
      <c r="P78" s="362"/>
      <c r="Q78" s="361"/>
      <c r="R78" s="203"/>
      <c r="S78" s="203"/>
      <c r="T78" s="203"/>
      <c r="U78" s="203"/>
      <c r="V78" s="203"/>
      <c r="W78" s="203"/>
      <c r="X78" s="203"/>
      <c r="Y78" s="203"/>
      <c r="Z78" s="361"/>
      <c r="AA78" s="361"/>
      <c r="AB78" s="203"/>
      <c r="AC78" s="203"/>
      <c r="AD78" s="203"/>
      <c r="AE78" s="361">
        <f>+G78</f>
        <v>0.625</v>
      </c>
      <c r="AF78" s="361">
        <f>+G78</f>
        <v>0.625</v>
      </c>
      <c r="AG78" s="203"/>
      <c r="AH78" s="375">
        <f>70/1000*2.5</f>
        <v>0.17500000000000002</v>
      </c>
      <c r="AI78" s="375">
        <f>2*2.5</f>
        <v>5</v>
      </c>
      <c r="AJ78" s="374">
        <f>0.5*2.5</f>
        <v>1.25</v>
      </c>
      <c r="AK78" s="203"/>
      <c r="AL78" s="203"/>
      <c r="AM78" s="203"/>
      <c r="AN78" s="203"/>
      <c r="AO78" s="203"/>
      <c r="AP78" s="203"/>
      <c r="AQ78" s="203"/>
      <c r="AR78" s="203"/>
      <c r="AS78" s="203"/>
      <c r="AT78" s="203"/>
      <c r="AU78" s="203"/>
    </row>
    <row r="79" spans="1:47" s="373" customFormat="1">
      <c r="A79" s="359">
        <v>30</v>
      </c>
      <c r="B79" s="363">
        <v>540</v>
      </c>
      <c r="C79" s="364" t="s">
        <v>22</v>
      </c>
      <c r="D79" s="364" t="s">
        <v>92</v>
      </c>
      <c r="E79" s="365">
        <v>2500</v>
      </c>
      <c r="F79" s="366"/>
      <c r="G79" s="366"/>
      <c r="H79" s="366"/>
      <c r="I79" s="366">
        <v>1.6666666666666665</v>
      </c>
      <c r="J79" s="366"/>
      <c r="K79" s="366"/>
      <c r="L79" s="366"/>
      <c r="M79" s="366"/>
      <c r="N79" s="366"/>
      <c r="O79" s="364"/>
      <c r="P79" s="367"/>
      <c r="Q79" s="366"/>
      <c r="R79" s="364"/>
      <c r="S79" s="364"/>
      <c r="T79" s="364"/>
      <c r="U79" s="364"/>
      <c r="V79" s="364"/>
      <c r="W79" s="364"/>
      <c r="X79" s="364"/>
      <c r="Y79" s="364"/>
      <c r="Z79" s="366"/>
      <c r="AA79" s="366">
        <v>1.6666666666666665</v>
      </c>
      <c r="AB79" s="364"/>
      <c r="AC79" s="364"/>
      <c r="AD79" s="364"/>
      <c r="AE79" s="366"/>
      <c r="AF79" s="366"/>
      <c r="AG79" s="364"/>
      <c r="AH79" s="364"/>
      <c r="AI79" s="364"/>
      <c r="AJ79" s="364"/>
      <c r="AK79" s="378">
        <v>5</v>
      </c>
      <c r="AL79" s="378"/>
      <c r="AM79" s="378"/>
      <c r="AN79" s="364"/>
      <c r="AO79" s="364"/>
      <c r="AP79" s="364"/>
      <c r="AQ79" s="364"/>
      <c r="AR79" s="364"/>
      <c r="AS79" s="364"/>
      <c r="AT79" s="364"/>
      <c r="AU79" s="364"/>
    </row>
    <row r="80" spans="1:47" s="204" customFormat="1">
      <c r="A80" s="359">
        <v>31</v>
      </c>
      <c r="B80" s="359">
        <v>550</v>
      </c>
      <c r="C80" s="203" t="s">
        <v>22</v>
      </c>
      <c r="D80" s="203" t="s">
        <v>93</v>
      </c>
      <c r="E80" s="360">
        <v>2500</v>
      </c>
      <c r="F80" s="361">
        <f t="shared" ref="F80:G82" si="1">0.666666666666667*2.5</f>
        <v>1.6666666666666674</v>
      </c>
      <c r="G80" s="361">
        <f t="shared" si="1"/>
        <v>1.6666666666666674</v>
      </c>
      <c r="H80" s="361"/>
      <c r="I80" s="361"/>
      <c r="J80" s="361"/>
      <c r="K80" s="361"/>
      <c r="L80" s="361"/>
      <c r="M80" s="361"/>
      <c r="N80" s="361"/>
      <c r="O80" s="203"/>
      <c r="P80" s="362"/>
      <c r="Q80" s="361"/>
      <c r="R80" s="203"/>
      <c r="S80" s="203"/>
      <c r="T80" s="203"/>
      <c r="U80" s="203"/>
      <c r="V80" s="203"/>
      <c r="W80" s="203"/>
      <c r="X80" s="203"/>
      <c r="Y80" s="203"/>
      <c r="Z80" s="361"/>
      <c r="AA80" s="361"/>
      <c r="AB80" s="203"/>
      <c r="AC80" s="203"/>
      <c r="AD80" s="203"/>
      <c r="AE80" s="361"/>
      <c r="AF80" s="361"/>
      <c r="AG80" s="374">
        <f>0.15*1.2*2.5</f>
        <v>0.44999999999999996</v>
      </c>
      <c r="AH80" s="203"/>
      <c r="AI80" s="203"/>
      <c r="AJ80" s="203"/>
      <c r="AK80" s="379"/>
      <c r="AL80" s="374">
        <f>0.05*1.2*2.5</f>
        <v>0.15</v>
      </c>
      <c r="AM80" s="374"/>
      <c r="AN80" s="203"/>
      <c r="AO80" s="203"/>
      <c r="AP80" s="203"/>
      <c r="AQ80" s="203"/>
      <c r="AR80" s="203"/>
      <c r="AS80" s="203"/>
      <c r="AT80" s="203"/>
      <c r="AU80" s="203"/>
    </row>
    <row r="81" spans="1:50" s="373" customFormat="1">
      <c r="A81" s="359">
        <v>32</v>
      </c>
      <c r="B81" s="363">
        <v>560</v>
      </c>
      <c r="C81" s="364" t="s">
        <v>22</v>
      </c>
      <c r="D81" s="364" t="s">
        <v>95</v>
      </c>
      <c r="E81" s="365">
        <v>2500</v>
      </c>
      <c r="F81" s="366">
        <f t="shared" si="1"/>
        <v>1.6666666666666674</v>
      </c>
      <c r="G81" s="366">
        <f t="shared" si="1"/>
        <v>1.6666666666666674</v>
      </c>
      <c r="H81" s="366"/>
      <c r="I81" s="366"/>
      <c r="J81" s="366"/>
      <c r="K81" s="366"/>
      <c r="L81" s="366"/>
      <c r="M81" s="366"/>
      <c r="N81" s="366"/>
      <c r="O81" s="364"/>
      <c r="P81" s="367"/>
      <c r="Q81" s="366"/>
      <c r="R81" s="364"/>
      <c r="S81" s="364"/>
      <c r="T81" s="364"/>
      <c r="U81" s="364"/>
      <c r="V81" s="364"/>
      <c r="W81" s="364"/>
      <c r="X81" s="364"/>
      <c r="Y81" s="364"/>
      <c r="Z81" s="366"/>
      <c r="AA81" s="366"/>
      <c r="AB81" s="364"/>
      <c r="AC81" s="364"/>
      <c r="AD81" s="364"/>
      <c r="AE81" s="366"/>
      <c r="AF81" s="366"/>
      <c r="AG81" s="376"/>
      <c r="AH81" s="364"/>
      <c r="AI81" s="364"/>
      <c r="AJ81" s="364"/>
      <c r="AK81" s="378"/>
      <c r="AL81" s="376">
        <f>0.05*1.2*2.5</f>
        <v>0.15</v>
      </c>
      <c r="AM81" s="377">
        <f>0.15*1.2*2.5</f>
        <v>0.44999999999999996</v>
      </c>
      <c r="AN81" s="364"/>
      <c r="AO81" s="364"/>
      <c r="AP81" s="364"/>
      <c r="AQ81" s="364"/>
      <c r="AR81" s="364"/>
      <c r="AS81" s="364"/>
      <c r="AT81" s="364"/>
      <c r="AU81" s="364"/>
    </row>
    <row r="82" spans="1:50" s="204" customFormat="1">
      <c r="A82" s="359">
        <v>33</v>
      </c>
      <c r="B82" s="359">
        <v>570</v>
      </c>
      <c r="C82" s="203" t="s">
        <v>22</v>
      </c>
      <c r="D82" s="203" t="s">
        <v>100</v>
      </c>
      <c r="E82" s="360">
        <v>2500</v>
      </c>
      <c r="F82" s="361">
        <f t="shared" si="1"/>
        <v>1.6666666666666674</v>
      </c>
      <c r="G82" s="361">
        <f t="shared" si="1"/>
        <v>1.6666666666666674</v>
      </c>
      <c r="H82" s="361"/>
      <c r="I82" s="361"/>
      <c r="J82" s="361"/>
      <c r="K82" s="361"/>
      <c r="L82" s="361"/>
      <c r="M82" s="361"/>
      <c r="N82" s="361"/>
      <c r="O82" s="203"/>
      <c r="P82" s="362"/>
      <c r="Q82" s="361"/>
      <c r="R82" s="203"/>
      <c r="S82" s="203"/>
      <c r="T82" s="203"/>
      <c r="U82" s="203"/>
      <c r="V82" s="203"/>
      <c r="W82" s="203"/>
      <c r="X82" s="203"/>
      <c r="Y82" s="203"/>
      <c r="Z82" s="361"/>
      <c r="AA82" s="361"/>
      <c r="AB82" s="203"/>
      <c r="AC82" s="203"/>
      <c r="AD82" s="203"/>
      <c r="AE82" s="361"/>
      <c r="AF82" s="361"/>
      <c r="AG82" s="374"/>
      <c r="AH82" s="203"/>
      <c r="AI82" s="203"/>
      <c r="AJ82" s="203"/>
      <c r="AK82" s="379"/>
      <c r="AL82" s="374">
        <f>0.04*1.2*2.5</f>
        <v>0.12</v>
      </c>
      <c r="AM82" s="375"/>
      <c r="AN82" s="203"/>
      <c r="AO82" s="203"/>
      <c r="AP82" s="203"/>
      <c r="AQ82" s="203"/>
      <c r="AR82" s="203"/>
      <c r="AS82" s="203"/>
      <c r="AT82" s="203"/>
      <c r="AU82" s="203"/>
    </row>
    <row r="83" spans="1:50" s="373" customFormat="1">
      <c r="A83" s="359">
        <v>34</v>
      </c>
      <c r="B83" s="363">
        <v>610</v>
      </c>
      <c r="C83" s="364" t="s">
        <v>30</v>
      </c>
      <c r="D83" s="364" t="s">
        <v>34</v>
      </c>
      <c r="E83" s="365">
        <v>2500</v>
      </c>
      <c r="F83" s="366"/>
      <c r="G83" s="366">
        <v>1</v>
      </c>
      <c r="H83" s="366"/>
      <c r="I83" s="366"/>
      <c r="J83" s="366"/>
      <c r="K83" s="366"/>
      <c r="L83" s="366"/>
      <c r="M83" s="366"/>
      <c r="N83" s="366"/>
      <c r="O83" s="364"/>
      <c r="P83" s="367"/>
      <c r="Q83" s="366"/>
      <c r="R83" s="364"/>
      <c r="S83" s="364"/>
      <c r="T83" s="364"/>
      <c r="U83" s="364"/>
      <c r="V83" s="364"/>
      <c r="W83" s="364"/>
      <c r="X83" s="364"/>
      <c r="Y83" s="364"/>
      <c r="Z83" s="366"/>
      <c r="AA83" s="366"/>
      <c r="AB83" s="364"/>
      <c r="AC83" s="364"/>
      <c r="AD83" s="364"/>
      <c r="AE83" s="366"/>
      <c r="AF83" s="366"/>
      <c r="AG83" s="364"/>
      <c r="AH83" s="364"/>
      <c r="AI83" s="364"/>
      <c r="AJ83" s="364"/>
      <c r="AK83" s="364"/>
      <c r="AL83" s="364"/>
      <c r="AM83" s="364"/>
      <c r="AN83" s="366">
        <f>+G83</f>
        <v>1</v>
      </c>
      <c r="AO83" s="366"/>
      <c r="AP83" s="364"/>
      <c r="AQ83" s="364"/>
      <c r="AR83" s="364"/>
      <c r="AS83" s="364"/>
      <c r="AT83" s="364"/>
      <c r="AU83" s="364"/>
    </row>
    <row r="84" spans="1:50" s="204" customFormat="1">
      <c r="A84" s="359">
        <v>35</v>
      </c>
      <c r="B84" s="359">
        <v>620</v>
      </c>
      <c r="C84" s="203" t="s">
        <v>30</v>
      </c>
      <c r="D84" s="203" t="s">
        <v>77</v>
      </c>
      <c r="E84" s="360">
        <v>2500</v>
      </c>
      <c r="F84" s="361">
        <v>2</v>
      </c>
      <c r="G84" s="361"/>
      <c r="H84" s="361">
        <f>+F84</f>
        <v>2</v>
      </c>
      <c r="I84" s="361"/>
      <c r="J84" s="361"/>
      <c r="K84" s="361"/>
      <c r="L84" s="361"/>
      <c r="M84" s="361"/>
      <c r="N84" s="361"/>
      <c r="O84" s="203"/>
      <c r="P84" s="362"/>
      <c r="Q84" s="361"/>
      <c r="R84" s="203"/>
      <c r="S84" s="203"/>
      <c r="T84" s="203"/>
      <c r="U84" s="203"/>
      <c r="V84" s="203"/>
      <c r="W84" s="203"/>
      <c r="X84" s="203"/>
      <c r="Y84" s="203"/>
      <c r="Z84" s="361"/>
      <c r="AA84" s="361"/>
      <c r="AB84" s="203"/>
      <c r="AC84" s="203"/>
      <c r="AD84" s="203"/>
      <c r="AE84" s="361"/>
      <c r="AF84" s="361"/>
      <c r="AG84" s="203"/>
      <c r="AH84" s="203"/>
      <c r="AI84" s="203"/>
      <c r="AJ84" s="203"/>
      <c r="AK84" s="203"/>
      <c r="AL84" s="203"/>
      <c r="AM84" s="203"/>
      <c r="AN84" s="361"/>
      <c r="AO84" s="361"/>
      <c r="AP84" s="203"/>
      <c r="AQ84" s="203"/>
      <c r="AR84" s="203"/>
      <c r="AS84" s="203"/>
      <c r="AT84" s="203"/>
      <c r="AU84" s="203"/>
    </row>
    <row r="85" spans="1:50" s="373" customFormat="1">
      <c r="A85" s="359">
        <v>36</v>
      </c>
      <c r="B85" s="363">
        <v>630</v>
      </c>
      <c r="C85" s="364" t="s">
        <v>30</v>
      </c>
      <c r="D85" s="364" t="s">
        <v>96</v>
      </c>
      <c r="E85" s="365">
        <v>2500</v>
      </c>
      <c r="F85" s="366">
        <v>1</v>
      </c>
      <c r="G85" s="366"/>
      <c r="H85" s="366">
        <f>+F85</f>
        <v>1</v>
      </c>
      <c r="I85" s="366"/>
      <c r="J85" s="366"/>
      <c r="K85" s="366"/>
      <c r="L85" s="366"/>
      <c r="M85" s="366"/>
      <c r="N85" s="366"/>
      <c r="O85" s="364"/>
      <c r="P85" s="367"/>
      <c r="Q85" s="366"/>
      <c r="R85" s="364"/>
      <c r="S85" s="364"/>
      <c r="T85" s="364"/>
      <c r="U85" s="364"/>
      <c r="V85" s="364"/>
      <c r="W85" s="364"/>
      <c r="X85" s="364"/>
      <c r="Y85" s="364"/>
      <c r="Z85" s="366"/>
      <c r="AA85" s="366"/>
      <c r="AB85" s="364"/>
      <c r="AC85" s="364"/>
      <c r="AD85" s="364"/>
      <c r="AE85" s="366"/>
      <c r="AF85" s="366"/>
      <c r="AG85" s="364"/>
      <c r="AH85" s="364"/>
      <c r="AI85" s="364"/>
      <c r="AJ85" s="364"/>
      <c r="AK85" s="364"/>
      <c r="AL85" s="364"/>
      <c r="AM85" s="364"/>
      <c r="AN85" s="366"/>
      <c r="AO85" s="366"/>
      <c r="AP85" s="364"/>
      <c r="AQ85" s="364"/>
      <c r="AR85" s="364"/>
      <c r="AS85" s="364"/>
      <c r="AT85" s="364"/>
      <c r="AU85" s="364"/>
    </row>
    <row r="86" spans="1:50" s="204" customFormat="1">
      <c r="A86" s="359">
        <v>37</v>
      </c>
      <c r="B86" s="359">
        <v>640</v>
      </c>
      <c r="C86" s="203" t="s">
        <v>30</v>
      </c>
      <c r="D86" s="203" t="s">
        <v>97</v>
      </c>
      <c r="E86" s="360">
        <v>2500</v>
      </c>
      <c r="F86" s="361">
        <f>2.5*2.5</f>
        <v>6.25</v>
      </c>
      <c r="G86" s="361"/>
      <c r="H86" s="361"/>
      <c r="I86" s="361"/>
      <c r="J86" s="361"/>
      <c r="K86" s="361"/>
      <c r="L86" s="361"/>
      <c r="M86" s="361"/>
      <c r="N86" s="361"/>
      <c r="O86" s="203"/>
      <c r="P86" s="362"/>
      <c r="Q86" s="361"/>
      <c r="R86" s="203"/>
      <c r="S86" s="203"/>
      <c r="T86" s="203"/>
      <c r="U86" s="203"/>
      <c r="V86" s="203"/>
      <c r="W86" s="203"/>
      <c r="X86" s="203"/>
      <c r="Y86" s="203"/>
      <c r="Z86" s="361"/>
      <c r="AA86" s="361"/>
      <c r="AB86" s="203"/>
      <c r="AC86" s="203"/>
      <c r="AD86" s="203"/>
      <c r="AE86" s="361"/>
      <c r="AF86" s="361"/>
      <c r="AG86" s="203"/>
      <c r="AH86" s="203"/>
      <c r="AI86" s="203"/>
      <c r="AJ86" s="203"/>
      <c r="AK86" s="203"/>
      <c r="AL86" s="203"/>
      <c r="AM86" s="203"/>
      <c r="AN86" s="203"/>
      <c r="AO86" s="203"/>
      <c r="AP86" s="203"/>
      <c r="AQ86" s="203"/>
      <c r="AR86" s="203"/>
      <c r="AS86" s="203"/>
      <c r="AT86" s="203"/>
      <c r="AU86" s="203"/>
    </row>
    <row r="87" spans="1:50" s="373" customFormat="1">
      <c r="A87" s="359">
        <v>38</v>
      </c>
      <c r="B87" s="363">
        <v>650</v>
      </c>
      <c r="C87" s="364" t="s">
        <v>30</v>
      </c>
      <c r="D87" s="364" t="s">
        <v>98</v>
      </c>
      <c r="E87" s="365">
        <v>2500</v>
      </c>
      <c r="F87" s="366">
        <f>5*2.5</f>
        <v>12.5</v>
      </c>
      <c r="G87" s="366"/>
      <c r="H87" s="366"/>
      <c r="I87" s="366"/>
      <c r="J87" s="366"/>
      <c r="K87" s="366"/>
      <c r="L87" s="366"/>
      <c r="M87" s="366"/>
      <c r="N87" s="366"/>
      <c r="O87" s="364"/>
      <c r="P87" s="367"/>
      <c r="Q87" s="366"/>
      <c r="R87" s="364"/>
      <c r="S87" s="364"/>
      <c r="T87" s="364"/>
      <c r="U87" s="364"/>
      <c r="V87" s="364"/>
      <c r="W87" s="364"/>
      <c r="X87" s="364"/>
      <c r="Y87" s="364"/>
      <c r="Z87" s="366"/>
      <c r="AA87" s="366"/>
      <c r="AB87" s="364"/>
      <c r="AC87" s="364"/>
      <c r="AD87" s="364"/>
      <c r="AE87" s="366"/>
      <c r="AF87" s="366"/>
      <c r="AG87" s="364"/>
      <c r="AH87" s="364"/>
      <c r="AI87" s="364"/>
      <c r="AJ87" s="364"/>
      <c r="AK87" s="364"/>
      <c r="AL87" s="364"/>
      <c r="AM87" s="364"/>
      <c r="AN87" s="364"/>
      <c r="AO87" s="364"/>
      <c r="AP87" s="364"/>
      <c r="AQ87" s="364"/>
      <c r="AR87" s="364"/>
      <c r="AS87" s="364"/>
      <c r="AT87" s="364"/>
      <c r="AU87" s="364"/>
    </row>
    <row r="88" spans="1:50" s="204" customFormat="1">
      <c r="A88" s="359">
        <v>39</v>
      </c>
      <c r="B88" s="359">
        <v>660</v>
      </c>
      <c r="C88" s="203" t="s">
        <v>30</v>
      </c>
      <c r="D88" s="203" t="s">
        <v>99</v>
      </c>
      <c r="E88" s="360">
        <v>2500</v>
      </c>
      <c r="F88" s="361">
        <f>6.5*2.5</f>
        <v>16.25</v>
      </c>
      <c r="G88" s="361"/>
      <c r="H88" s="361"/>
      <c r="I88" s="361"/>
      <c r="J88" s="361"/>
      <c r="K88" s="361"/>
      <c r="L88" s="361"/>
      <c r="M88" s="361"/>
      <c r="N88" s="361"/>
      <c r="O88" s="203"/>
      <c r="P88" s="362"/>
      <c r="Q88" s="361"/>
      <c r="R88" s="203"/>
      <c r="S88" s="203"/>
      <c r="T88" s="203"/>
      <c r="U88" s="203"/>
      <c r="V88" s="203"/>
      <c r="W88" s="203"/>
      <c r="X88" s="203"/>
      <c r="Y88" s="203"/>
      <c r="Z88" s="361"/>
      <c r="AA88" s="361"/>
      <c r="AB88" s="203"/>
      <c r="AC88" s="203"/>
      <c r="AD88" s="203"/>
      <c r="AE88" s="361"/>
      <c r="AF88" s="361"/>
      <c r="AG88" s="203"/>
      <c r="AH88" s="203"/>
      <c r="AI88" s="203"/>
      <c r="AJ88" s="203"/>
      <c r="AK88" s="203"/>
      <c r="AL88" s="203"/>
      <c r="AM88" s="203"/>
      <c r="AN88" s="203"/>
      <c r="AO88" s="203"/>
      <c r="AP88" s="203"/>
      <c r="AQ88" s="203"/>
      <c r="AR88" s="203"/>
      <c r="AS88" s="203"/>
      <c r="AT88" s="203"/>
      <c r="AU88" s="203"/>
    </row>
    <row r="89" spans="1:50" s="373" customFormat="1">
      <c r="A89" s="359">
        <v>40</v>
      </c>
      <c r="B89" s="363">
        <v>670</v>
      </c>
      <c r="C89" s="364" t="s">
        <v>30</v>
      </c>
      <c r="D89" s="364" t="s">
        <v>73</v>
      </c>
      <c r="E89" s="365">
        <v>2500</v>
      </c>
      <c r="F89" s="366"/>
      <c r="G89" s="366">
        <v>0.66666666666666663</v>
      </c>
      <c r="H89" s="366"/>
      <c r="I89" s="366"/>
      <c r="J89" s="366"/>
      <c r="K89" s="366"/>
      <c r="L89" s="366"/>
      <c r="M89" s="366"/>
      <c r="N89" s="366"/>
      <c r="O89" s="364"/>
      <c r="P89" s="367"/>
      <c r="Q89" s="366"/>
      <c r="R89" s="364"/>
      <c r="S89" s="364"/>
      <c r="T89" s="364"/>
      <c r="U89" s="364"/>
      <c r="V89" s="364"/>
      <c r="W89" s="364"/>
      <c r="X89" s="364"/>
      <c r="Y89" s="364"/>
      <c r="Z89" s="366"/>
      <c r="AA89" s="366"/>
      <c r="AB89" s="364"/>
      <c r="AC89" s="364"/>
      <c r="AD89" s="364"/>
      <c r="AE89" s="366"/>
      <c r="AF89" s="366"/>
      <c r="AG89" s="364"/>
      <c r="AH89" s="364"/>
      <c r="AI89" s="364"/>
      <c r="AJ89" s="364"/>
      <c r="AK89" s="364"/>
      <c r="AL89" s="364"/>
      <c r="AM89" s="364"/>
      <c r="AN89" s="364"/>
      <c r="AO89" s="364"/>
      <c r="AP89" s="364"/>
      <c r="AQ89" s="364"/>
      <c r="AR89" s="364"/>
      <c r="AS89" s="364"/>
      <c r="AT89" s="364"/>
      <c r="AU89" s="364"/>
    </row>
    <row r="90" spans="1:50" s="204" customFormat="1">
      <c r="A90" s="359">
        <v>41</v>
      </c>
      <c r="B90" s="359">
        <v>680</v>
      </c>
      <c r="C90" s="203" t="s">
        <v>30</v>
      </c>
      <c r="D90" s="203" t="s">
        <v>88</v>
      </c>
      <c r="E90" s="360">
        <v>2500</v>
      </c>
      <c r="F90" s="361">
        <f>+AO90/(65+1.2)</f>
        <v>25.176233635448135</v>
      </c>
      <c r="G90" s="361"/>
      <c r="H90" s="361"/>
      <c r="I90" s="361"/>
      <c r="J90" s="361"/>
      <c r="K90" s="361"/>
      <c r="L90" s="361"/>
      <c r="M90" s="361"/>
      <c r="N90" s="361"/>
      <c r="O90" s="203"/>
      <c r="P90" s="362"/>
      <c r="Q90" s="361"/>
      <c r="R90" s="203"/>
      <c r="S90" s="203"/>
      <c r="T90" s="203"/>
      <c r="U90" s="203"/>
      <c r="V90" s="203"/>
      <c r="W90" s="203"/>
      <c r="X90" s="203"/>
      <c r="Y90" s="203"/>
      <c r="Z90" s="361">
        <v>1</v>
      </c>
      <c r="AA90" s="361"/>
      <c r="AB90" s="203"/>
      <c r="AC90" s="203"/>
      <c r="AD90" s="203"/>
      <c r="AE90" s="361"/>
      <c r="AF90" s="361"/>
      <c r="AG90" s="203"/>
      <c r="AH90" s="203"/>
      <c r="AI90" s="203"/>
      <c r="AJ90" s="203"/>
      <c r="AK90" s="203"/>
      <c r="AL90" s="203"/>
      <c r="AM90" s="203"/>
      <c r="AN90" s="203"/>
      <c r="AO90" s="380">
        <f>+E90*1.2/1.8</f>
        <v>1666.6666666666665</v>
      </c>
      <c r="AP90" s="203"/>
      <c r="AQ90" s="203"/>
      <c r="AR90" s="203"/>
      <c r="AS90" s="203"/>
      <c r="AT90" s="203"/>
      <c r="AU90" s="203"/>
    </row>
    <row r="91" spans="1:50" s="373" customFormat="1">
      <c r="A91" s="359">
        <v>42</v>
      </c>
      <c r="B91" s="363">
        <v>710</v>
      </c>
      <c r="C91" s="364" t="s">
        <v>29</v>
      </c>
      <c r="D91" s="364" t="s">
        <v>62</v>
      </c>
      <c r="E91" s="365">
        <v>2500</v>
      </c>
      <c r="F91" s="366">
        <f>+(0.008)*AP91</f>
        <v>41.664000000000001</v>
      </c>
      <c r="G91" s="366">
        <v>1</v>
      </c>
      <c r="H91" s="366"/>
      <c r="I91" s="366"/>
      <c r="J91" s="366"/>
      <c r="K91" s="366"/>
      <c r="L91" s="366"/>
      <c r="M91" s="366"/>
      <c r="N91" s="366">
        <v>1</v>
      </c>
      <c r="O91" s="364"/>
      <c r="P91" s="367"/>
      <c r="Q91" s="366"/>
      <c r="R91" s="364"/>
      <c r="S91" s="364"/>
      <c r="T91" s="364"/>
      <c r="U91" s="364"/>
      <c r="V91" s="364"/>
      <c r="W91" s="364"/>
      <c r="X91" s="364"/>
      <c r="Y91" s="364"/>
      <c r="Z91" s="366"/>
      <c r="AA91" s="366"/>
      <c r="AB91" s="364"/>
      <c r="AC91" s="364"/>
      <c r="AD91" s="364"/>
      <c r="AE91" s="366"/>
      <c r="AF91" s="366"/>
      <c r="AG91" s="364"/>
      <c r="AH91" s="364"/>
      <c r="AI91" s="364"/>
      <c r="AJ91" s="364"/>
      <c r="AK91" s="364"/>
      <c r="AL91" s="364"/>
      <c r="AM91" s="364"/>
      <c r="AN91" s="364"/>
      <c r="AO91" s="364"/>
      <c r="AP91" s="368">
        <v>5208</v>
      </c>
      <c r="AQ91" s="368"/>
      <c r="AR91" s="364"/>
      <c r="AS91" s="364"/>
      <c r="AT91" s="364"/>
      <c r="AU91" s="364"/>
    </row>
    <row r="92" spans="1:50" s="204" customFormat="1">
      <c r="A92" s="359">
        <v>43</v>
      </c>
      <c r="B92" s="359">
        <v>720</v>
      </c>
      <c r="C92" s="203" t="s">
        <v>29</v>
      </c>
      <c r="D92" s="203" t="s">
        <v>104</v>
      </c>
      <c r="E92" s="360">
        <v>2500</v>
      </c>
      <c r="F92" s="361">
        <f>+(0.283333333333333)*V67</f>
        <v>1475.5999999999983</v>
      </c>
      <c r="G92" s="361"/>
      <c r="H92" s="361"/>
      <c r="I92" s="361"/>
      <c r="J92" s="361"/>
      <c r="K92" s="361"/>
      <c r="L92" s="361"/>
      <c r="M92" s="361"/>
      <c r="N92" s="361"/>
      <c r="O92" s="203"/>
      <c r="P92" s="362"/>
      <c r="Q92" s="361"/>
      <c r="R92" s="203"/>
      <c r="S92" s="203"/>
      <c r="T92" s="203"/>
      <c r="U92" s="203"/>
      <c r="V92" s="203"/>
      <c r="W92" s="203"/>
      <c r="X92" s="203"/>
      <c r="Y92" s="203"/>
      <c r="Z92" s="361"/>
      <c r="AA92" s="361"/>
      <c r="AB92" s="203"/>
      <c r="AC92" s="203"/>
      <c r="AD92" s="203"/>
      <c r="AE92" s="361"/>
      <c r="AF92" s="361"/>
      <c r="AG92" s="203"/>
      <c r="AH92" s="203"/>
      <c r="AI92" s="203"/>
      <c r="AJ92" s="203"/>
      <c r="AK92" s="203"/>
      <c r="AL92" s="203"/>
      <c r="AM92" s="203"/>
      <c r="AN92" s="203"/>
      <c r="AO92" s="203"/>
      <c r="AP92" s="203"/>
      <c r="AQ92" s="203"/>
      <c r="AR92" s="203"/>
      <c r="AS92" s="203"/>
      <c r="AT92" s="203"/>
      <c r="AU92" s="203"/>
    </row>
    <row r="93" spans="1:50" s="373" customFormat="1">
      <c r="A93" s="359">
        <v>44</v>
      </c>
      <c r="B93" s="363">
        <v>730</v>
      </c>
      <c r="C93" s="364" t="s">
        <v>29</v>
      </c>
      <c r="D93" s="364" t="s">
        <v>132</v>
      </c>
      <c r="E93" s="365">
        <v>2500</v>
      </c>
      <c r="F93" s="366"/>
      <c r="G93" s="366"/>
      <c r="H93" s="366"/>
      <c r="I93" s="366"/>
      <c r="J93" s="366"/>
      <c r="K93" s="366"/>
      <c r="L93" s="366"/>
      <c r="M93" s="366"/>
      <c r="N93" s="366"/>
      <c r="O93" s="364"/>
      <c r="P93" s="367"/>
      <c r="Q93" s="366"/>
      <c r="R93" s="364"/>
      <c r="S93" s="364"/>
      <c r="T93" s="364"/>
      <c r="U93" s="364"/>
      <c r="V93" s="364"/>
      <c r="W93" s="364"/>
      <c r="X93" s="364"/>
      <c r="Y93" s="364"/>
      <c r="Z93" s="366"/>
      <c r="AA93" s="366"/>
      <c r="AB93" s="364"/>
      <c r="AC93" s="364"/>
      <c r="AD93" s="364"/>
      <c r="AE93" s="366"/>
      <c r="AF93" s="366"/>
      <c r="AG93" s="364"/>
      <c r="AH93" s="364"/>
      <c r="AI93" s="364"/>
      <c r="AJ93" s="364"/>
      <c r="AK93" s="364"/>
      <c r="AL93" s="364"/>
      <c r="AM93" s="364"/>
      <c r="AN93" s="364"/>
      <c r="AO93" s="364"/>
      <c r="AP93" s="364"/>
      <c r="AQ93" s="365">
        <f>+E93</f>
        <v>2500</v>
      </c>
      <c r="AR93" s="364"/>
      <c r="AS93" s="364"/>
      <c r="AT93" s="364"/>
      <c r="AU93" s="364"/>
    </row>
    <row r="94" spans="1:50" s="204" customFormat="1">
      <c r="A94" s="359">
        <v>45</v>
      </c>
      <c r="B94" s="359">
        <v>810</v>
      </c>
      <c r="C94" s="203" t="s">
        <v>25</v>
      </c>
      <c r="D94" s="203" t="s">
        <v>59</v>
      </c>
      <c r="E94" s="360">
        <v>2500</v>
      </c>
      <c r="F94" s="361">
        <f>138.888888888889+25</f>
        <v>163.888888888889</v>
      </c>
      <c r="G94" s="361">
        <f>+F94/16</f>
        <v>10.243055555555562</v>
      </c>
      <c r="H94" s="361"/>
      <c r="I94" s="361"/>
      <c r="J94" s="361"/>
      <c r="K94" s="361"/>
      <c r="L94" s="361"/>
      <c r="M94" s="361"/>
      <c r="N94" s="361">
        <f>+F94</f>
        <v>163.888888888889</v>
      </c>
      <c r="O94" s="203"/>
      <c r="P94" s="362"/>
      <c r="Q94" s="361"/>
      <c r="R94" s="203"/>
      <c r="S94" s="203"/>
      <c r="T94" s="203"/>
      <c r="U94" s="203"/>
      <c r="V94" s="203"/>
      <c r="W94" s="203"/>
      <c r="X94" s="203"/>
      <c r="Y94" s="203"/>
      <c r="Z94" s="361"/>
      <c r="AA94" s="361"/>
      <c r="AB94" s="203"/>
      <c r="AC94" s="203"/>
      <c r="AD94" s="203"/>
      <c r="AE94" s="361"/>
      <c r="AF94" s="361"/>
      <c r="AG94" s="203"/>
      <c r="AH94" s="203"/>
      <c r="AI94" s="203"/>
      <c r="AJ94" s="203"/>
      <c r="AK94" s="203"/>
      <c r="AL94" s="203"/>
      <c r="AM94" s="203"/>
      <c r="AN94" s="203"/>
      <c r="AO94" s="203"/>
      <c r="AP94" s="203"/>
      <c r="AQ94" s="203"/>
      <c r="AR94" s="369">
        <f>+AU94/6</f>
        <v>0</v>
      </c>
      <c r="AS94" s="369"/>
      <c r="AT94" s="203"/>
      <c r="AU94" s="369">
        <f>+Entrada!AG3*2.5</f>
        <v>0</v>
      </c>
      <c r="AV94" s="369">
        <f>+AU94</f>
        <v>0</v>
      </c>
    </row>
    <row r="95" spans="1:50" s="373" customFormat="1">
      <c r="A95" s="359">
        <v>46</v>
      </c>
      <c r="B95" s="363">
        <v>820</v>
      </c>
      <c r="C95" s="366" t="s">
        <v>25</v>
      </c>
      <c r="D95" s="366" t="s">
        <v>135</v>
      </c>
      <c r="E95" s="365">
        <v>2500</v>
      </c>
      <c r="F95" s="366">
        <f>+AT95/30</f>
        <v>0</v>
      </c>
      <c r="G95" s="366">
        <f>+F95/16</f>
        <v>0</v>
      </c>
      <c r="H95" s="366"/>
      <c r="I95" s="366"/>
      <c r="J95" s="366"/>
      <c r="K95" s="366"/>
      <c r="L95" s="366"/>
      <c r="M95" s="366"/>
      <c r="N95" s="366">
        <f>+F95</f>
        <v>0</v>
      </c>
      <c r="O95" s="364"/>
      <c r="P95" s="367"/>
      <c r="Q95" s="366"/>
      <c r="R95" s="364"/>
      <c r="S95" s="364"/>
      <c r="T95" s="364"/>
      <c r="U95" s="364"/>
      <c r="V95" s="364"/>
      <c r="W95" s="364"/>
      <c r="X95" s="364"/>
      <c r="Y95" s="364"/>
      <c r="Z95" s="366"/>
      <c r="AA95" s="366"/>
      <c r="AB95" s="364"/>
      <c r="AC95" s="364"/>
      <c r="AD95" s="364"/>
      <c r="AE95" s="366"/>
      <c r="AF95" s="366"/>
      <c r="AG95" s="364"/>
      <c r="AH95" s="364"/>
      <c r="AI95" s="364"/>
      <c r="AJ95" s="364"/>
      <c r="AK95" s="364"/>
      <c r="AL95" s="364"/>
      <c r="AM95" s="364"/>
      <c r="AN95" s="364"/>
      <c r="AO95" s="364"/>
      <c r="AP95" s="364"/>
      <c r="AQ95" s="364"/>
      <c r="AR95" s="368">
        <f>+AT95/5</f>
        <v>0</v>
      </c>
      <c r="AS95" s="368"/>
      <c r="AT95" s="367">
        <f>+Entrada!AG4*2.5</f>
        <v>0</v>
      </c>
      <c r="AU95" s="364"/>
      <c r="AW95" s="367">
        <f>+AT95</f>
        <v>0</v>
      </c>
    </row>
    <row r="96" spans="1:50" s="204" customFormat="1">
      <c r="A96" s="359">
        <v>47</v>
      </c>
      <c r="B96" s="359">
        <v>830</v>
      </c>
      <c r="C96" s="203" t="s">
        <v>25</v>
      </c>
      <c r="D96" s="203" t="s">
        <v>74</v>
      </c>
      <c r="E96" s="360">
        <v>2500</v>
      </c>
      <c r="F96" s="361">
        <f>+AU96/200</f>
        <v>0</v>
      </c>
      <c r="G96" s="361"/>
      <c r="H96" s="361"/>
      <c r="I96" s="361"/>
      <c r="J96" s="361"/>
      <c r="K96" s="361"/>
      <c r="L96" s="361"/>
      <c r="M96" s="361"/>
      <c r="N96" s="361"/>
      <c r="O96" s="203"/>
      <c r="P96" s="362"/>
      <c r="Q96" s="361"/>
      <c r="R96" s="203"/>
      <c r="S96" s="203"/>
      <c r="T96" s="203"/>
      <c r="U96" s="203"/>
      <c r="V96" s="203"/>
      <c r="W96" s="203"/>
      <c r="X96" s="203"/>
      <c r="Y96" s="203"/>
      <c r="Z96" s="361"/>
      <c r="AA96" s="361"/>
      <c r="AB96" s="203"/>
      <c r="AC96" s="203"/>
      <c r="AD96" s="203"/>
      <c r="AE96" s="361"/>
      <c r="AF96" s="361"/>
      <c r="AG96" s="203"/>
      <c r="AH96" s="203"/>
      <c r="AI96" s="203"/>
      <c r="AJ96" s="203"/>
      <c r="AK96" s="203"/>
      <c r="AL96" s="203"/>
      <c r="AM96" s="203"/>
      <c r="AN96" s="203"/>
      <c r="AO96" s="203"/>
      <c r="AP96" s="203"/>
      <c r="AQ96" s="203"/>
      <c r="AR96" s="369">
        <f>+AU96/200</f>
        <v>0</v>
      </c>
      <c r="AS96" s="369"/>
      <c r="AT96" s="203"/>
      <c r="AU96" s="369">
        <f>+Entrada!AG5*2.5</f>
        <v>0</v>
      </c>
      <c r="AX96" s="369">
        <f>+AU96</f>
        <v>0</v>
      </c>
    </row>
    <row r="97" spans="1:55" s="373" customFormat="1">
      <c r="A97" s="359">
        <v>48</v>
      </c>
      <c r="B97" s="363">
        <v>840</v>
      </c>
      <c r="C97" s="364" t="s">
        <v>25</v>
      </c>
      <c r="D97" s="364" t="s">
        <v>82</v>
      </c>
      <c r="E97" s="365">
        <v>2500</v>
      </c>
      <c r="F97" s="366">
        <f>+AU97/100</f>
        <v>0</v>
      </c>
      <c r="G97" s="366"/>
      <c r="H97" s="366"/>
      <c r="I97" s="366"/>
      <c r="J97" s="366"/>
      <c r="K97" s="366"/>
      <c r="L97" s="366"/>
      <c r="M97" s="366"/>
      <c r="N97" s="366"/>
      <c r="O97" s="364"/>
      <c r="P97" s="367"/>
      <c r="Q97" s="366"/>
      <c r="R97" s="364"/>
      <c r="S97" s="364"/>
      <c r="T97" s="364"/>
      <c r="U97" s="364"/>
      <c r="V97" s="364"/>
      <c r="W97" s="364"/>
      <c r="X97" s="364"/>
      <c r="Y97" s="364"/>
      <c r="Z97" s="366"/>
      <c r="AA97" s="366"/>
      <c r="AB97" s="364"/>
      <c r="AC97" s="364"/>
      <c r="AD97" s="364"/>
      <c r="AE97" s="366"/>
      <c r="AF97" s="366"/>
      <c r="AG97" s="364"/>
      <c r="AH97" s="364"/>
      <c r="AI97" s="364"/>
      <c r="AJ97" s="364"/>
      <c r="AK97" s="364"/>
      <c r="AL97" s="364"/>
      <c r="AM97" s="364"/>
      <c r="AN97" s="364"/>
      <c r="AO97" s="364"/>
      <c r="AP97" s="364"/>
      <c r="AQ97" s="364"/>
      <c r="AR97" s="368">
        <f>+AU97/10</f>
        <v>0</v>
      </c>
      <c r="AS97" s="368"/>
      <c r="AT97" s="364"/>
      <c r="AU97" s="368">
        <f>+Entrada!AG6*2.5</f>
        <v>0</v>
      </c>
      <c r="AY97" s="368">
        <f>+AU97</f>
        <v>0</v>
      </c>
    </row>
    <row r="98" spans="1:55" s="204" customFormat="1">
      <c r="A98" s="359">
        <v>49</v>
      </c>
      <c r="B98" s="359">
        <v>850</v>
      </c>
      <c r="C98" s="203" t="s">
        <v>25</v>
      </c>
      <c r="D98" s="203" t="s">
        <v>83</v>
      </c>
      <c r="E98" s="360">
        <v>2500</v>
      </c>
      <c r="F98" s="361">
        <f>+AU98/33</f>
        <v>237.37373737373738</v>
      </c>
      <c r="G98" s="361"/>
      <c r="H98" s="361"/>
      <c r="I98" s="361"/>
      <c r="J98" s="361"/>
      <c r="K98" s="361"/>
      <c r="L98" s="361"/>
      <c r="M98" s="361"/>
      <c r="N98" s="361"/>
      <c r="O98" s="203"/>
      <c r="P98" s="362"/>
      <c r="Q98" s="361"/>
      <c r="R98" s="203"/>
      <c r="S98" s="203"/>
      <c r="T98" s="203"/>
      <c r="U98" s="203"/>
      <c r="V98" s="203"/>
      <c r="W98" s="203"/>
      <c r="X98" s="203"/>
      <c r="Y98" s="203"/>
      <c r="Z98" s="361"/>
      <c r="AA98" s="361"/>
      <c r="AB98" s="203"/>
      <c r="AC98" s="203"/>
      <c r="AD98" s="203"/>
      <c r="AE98" s="361"/>
      <c r="AF98" s="361"/>
      <c r="AG98" s="203"/>
      <c r="AH98" s="203"/>
      <c r="AI98" s="203"/>
      <c r="AJ98" s="203"/>
      <c r="AK98" s="203"/>
      <c r="AL98" s="203"/>
      <c r="AM98" s="203"/>
      <c r="AN98" s="203"/>
      <c r="AO98" s="203"/>
      <c r="AP98" s="203"/>
      <c r="AQ98" s="203"/>
      <c r="AR98" s="369">
        <f>+AU98/10</f>
        <v>783.33333333333337</v>
      </c>
      <c r="AS98" s="369"/>
      <c r="AT98" s="203"/>
      <c r="AU98" s="369">
        <f>(1.88*E98)/0.6</f>
        <v>7833.3333333333339</v>
      </c>
      <c r="AZ98" s="369">
        <f>+AU98</f>
        <v>7833.3333333333339</v>
      </c>
    </row>
    <row r="99" spans="1:55" s="373" customFormat="1">
      <c r="A99" s="359">
        <v>50</v>
      </c>
      <c r="B99" s="363">
        <v>860</v>
      </c>
      <c r="C99" s="364" t="s">
        <v>25</v>
      </c>
      <c r="D99" s="364" t="s">
        <v>147</v>
      </c>
      <c r="E99" s="365">
        <v>2500</v>
      </c>
      <c r="F99" s="366">
        <f>+AT99/25</f>
        <v>0</v>
      </c>
      <c r="G99" s="366"/>
      <c r="H99" s="366"/>
      <c r="I99" s="366"/>
      <c r="J99" s="366"/>
      <c r="K99" s="366"/>
      <c r="L99" s="366"/>
      <c r="M99" s="366"/>
      <c r="N99" s="366"/>
      <c r="O99" s="364"/>
      <c r="P99" s="367"/>
      <c r="Q99" s="366"/>
      <c r="R99" s="364"/>
      <c r="S99" s="364"/>
      <c r="T99" s="364"/>
      <c r="U99" s="364"/>
      <c r="V99" s="364"/>
      <c r="W99" s="364"/>
      <c r="X99" s="364"/>
      <c r="Y99" s="364"/>
      <c r="Z99" s="366"/>
      <c r="AA99" s="366"/>
      <c r="AB99" s="364"/>
      <c r="AC99" s="364"/>
      <c r="AD99" s="364"/>
      <c r="AE99" s="366"/>
      <c r="AF99" s="366"/>
      <c r="AG99" s="364"/>
      <c r="AH99" s="364"/>
      <c r="AI99" s="364"/>
      <c r="AJ99" s="364"/>
      <c r="AK99" s="364"/>
      <c r="AL99" s="364"/>
      <c r="AM99" s="364"/>
      <c r="AN99" s="364"/>
      <c r="AO99" s="364"/>
      <c r="AP99" s="364"/>
      <c r="AQ99" s="364"/>
      <c r="AR99" s="368">
        <f>+AT99/6</f>
        <v>0</v>
      </c>
      <c r="AS99" s="368"/>
      <c r="AT99" s="367">
        <f>+Entrada!AG7*2.5</f>
        <v>0</v>
      </c>
      <c r="BA99" s="367">
        <f>+AT99</f>
        <v>0</v>
      </c>
    </row>
    <row r="100" spans="1:55" s="204" customFormat="1">
      <c r="A100" s="359">
        <v>51</v>
      </c>
      <c r="B100" s="359">
        <v>870</v>
      </c>
      <c r="C100" s="203" t="s">
        <v>25</v>
      </c>
      <c r="D100" s="203" t="s">
        <v>146</v>
      </c>
      <c r="E100" s="360">
        <v>2500</v>
      </c>
      <c r="F100" s="361">
        <f>+AT100/35</f>
        <v>0</v>
      </c>
      <c r="G100" s="361"/>
      <c r="H100" s="361"/>
      <c r="I100" s="361"/>
      <c r="J100" s="361"/>
      <c r="K100" s="361"/>
      <c r="L100" s="361"/>
      <c r="M100" s="361"/>
      <c r="N100" s="361"/>
      <c r="O100" s="203"/>
      <c r="P100" s="362"/>
      <c r="Q100" s="361"/>
      <c r="R100" s="203"/>
      <c r="S100" s="203"/>
      <c r="T100" s="203"/>
      <c r="U100" s="203"/>
      <c r="V100" s="203"/>
      <c r="W100" s="203"/>
      <c r="X100" s="203"/>
      <c r="Y100" s="203"/>
      <c r="Z100" s="361"/>
      <c r="AA100" s="361"/>
      <c r="AB100" s="203"/>
      <c r="AC100" s="203"/>
      <c r="AD100" s="203"/>
      <c r="AE100" s="361"/>
      <c r="AF100" s="361"/>
      <c r="AG100" s="203"/>
      <c r="AH100" s="203"/>
      <c r="AI100" s="203"/>
      <c r="AJ100" s="203"/>
      <c r="AK100" s="203"/>
      <c r="AL100" s="203"/>
      <c r="AM100" s="203"/>
      <c r="AN100" s="203"/>
      <c r="AO100" s="203"/>
      <c r="AP100" s="203"/>
      <c r="AQ100" s="203"/>
      <c r="AR100" s="369">
        <f>+AT100/6</f>
        <v>0</v>
      </c>
      <c r="AS100" s="369"/>
      <c r="AT100" s="362">
        <f>+Entrada!AG8*2.5</f>
        <v>0</v>
      </c>
      <c r="BB100" s="362">
        <f>+AT100</f>
        <v>0</v>
      </c>
    </row>
    <row r="101" spans="1:55" s="373" customFormat="1">
      <c r="A101" s="359">
        <v>52</v>
      </c>
      <c r="B101" s="363">
        <v>880</v>
      </c>
      <c r="C101" s="364" t="s">
        <v>25</v>
      </c>
      <c r="D101" s="364" t="s">
        <v>101</v>
      </c>
      <c r="E101" s="365">
        <v>2500</v>
      </c>
      <c r="F101" s="366">
        <f>+AT101/250</f>
        <v>0</v>
      </c>
      <c r="G101" s="366"/>
      <c r="H101" s="366"/>
      <c r="I101" s="366"/>
      <c r="J101" s="366"/>
      <c r="K101" s="366"/>
      <c r="L101" s="366"/>
      <c r="M101" s="366"/>
      <c r="N101" s="366"/>
      <c r="O101" s="364"/>
      <c r="P101" s="367"/>
      <c r="Q101" s="366"/>
      <c r="R101" s="364"/>
      <c r="S101" s="364"/>
      <c r="T101" s="364"/>
      <c r="U101" s="364"/>
      <c r="V101" s="364"/>
      <c r="W101" s="364"/>
      <c r="X101" s="364"/>
      <c r="Y101" s="364"/>
      <c r="Z101" s="366"/>
      <c r="AA101" s="366"/>
      <c r="AB101" s="364"/>
      <c r="AC101" s="364"/>
      <c r="AD101" s="364"/>
      <c r="AE101" s="366"/>
      <c r="AF101" s="366"/>
      <c r="AG101" s="364"/>
      <c r="AH101" s="364"/>
      <c r="AI101" s="364"/>
      <c r="AJ101" s="364"/>
      <c r="AK101" s="364"/>
      <c r="AL101" s="364"/>
      <c r="AM101" s="364"/>
      <c r="AN101" s="364"/>
      <c r="AO101" s="364"/>
      <c r="AP101" s="364"/>
      <c r="AQ101" s="364"/>
      <c r="AR101" s="368"/>
      <c r="AS101" s="368"/>
      <c r="AT101" s="367">
        <f>+Entrada!AG9*2.5</f>
        <v>0</v>
      </c>
      <c r="BC101" s="367">
        <f>+AT101</f>
        <v>0</v>
      </c>
    </row>
    <row r="102" spans="1:55" s="204" customFormat="1">
      <c r="A102" s="359">
        <v>53</v>
      </c>
      <c r="B102" s="359">
        <v>115</v>
      </c>
      <c r="C102" s="203" t="str">
        <f t="shared" ref="C102:C120" si="2">+C51</f>
        <v>PREPARACIÓ DEL SÒL</v>
      </c>
      <c r="D102" s="203" t="str">
        <f t="shared" ref="D102:D120" si="3">CONCATENATE("Preparació per ",LOWER(D51))</f>
        <v>Preparació per desbrossat amb discos</v>
      </c>
      <c r="E102" s="360">
        <v>2500</v>
      </c>
      <c r="F102" s="361"/>
      <c r="G102" s="361">
        <v>0.5</v>
      </c>
      <c r="H102" s="361"/>
      <c r="I102" s="361"/>
      <c r="J102" s="361"/>
      <c r="K102" s="361"/>
      <c r="L102" s="361">
        <f>+G102</f>
        <v>0.5</v>
      </c>
      <c r="M102" s="361"/>
      <c r="N102" s="361"/>
      <c r="O102" s="203"/>
      <c r="P102" s="362"/>
      <c r="Q102" s="361"/>
      <c r="R102" s="203"/>
      <c r="S102" s="203"/>
      <c r="T102" s="203"/>
      <c r="U102" s="203"/>
      <c r="V102" s="203"/>
      <c r="W102" s="203"/>
      <c r="X102" s="203"/>
      <c r="Y102" s="203"/>
      <c r="Z102" s="361"/>
      <c r="AA102" s="361"/>
      <c r="AB102" s="203"/>
      <c r="AC102" s="203"/>
      <c r="AD102" s="203"/>
      <c r="AE102" s="361"/>
      <c r="AF102" s="361"/>
      <c r="AG102" s="203"/>
      <c r="AH102" s="203"/>
      <c r="AI102" s="203"/>
      <c r="AJ102" s="203"/>
      <c r="AK102" s="203"/>
      <c r="AL102" s="203"/>
      <c r="AM102" s="203"/>
      <c r="AN102" s="203"/>
      <c r="AO102" s="203"/>
      <c r="AP102" s="203"/>
      <c r="AQ102" s="203"/>
      <c r="AR102" s="203"/>
      <c r="AS102" s="203"/>
      <c r="AT102" s="203"/>
    </row>
    <row r="103" spans="1:55" s="373" customFormat="1">
      <c r="A103" s="359">
        <v>54</v>
      </c>
      <c r="B103" s="363">
        <v>125</v>
      </c>
      <c r="C103" s="364" t="str">
        <f t="shared" si="2"/>
        <v>PREPARACIÓ DEL SÒL</v>
      </c>
      <c r="D103" s="364" t="str">
        <f t="shared" si="3"/>
        <v>Preparació per desbrossat amb desbrossadora</v>
      </c>
      <c r="E103" s="365">
        <v>2500</v>
      </c>
      <c r="F103" s="366"/>
      <c r="G103" s="366">
        <v>0.5</v>
      </c>
      <c r="H103" s="366"/>
      <c r="I103" s="366"/>
      <c r="J103" s="366"/>
      <c r="K103" s="366">
        <f>+G103</f>
        <v>0.5</v>
      </c>
      <c r="L103" s="366"/>
      <c r="M103" s="366"/>
      <c r="N103" s="366"/>
      <c r="O103" s="364"/>
      <c r="P103" s="367"/>
      <c r="Q103" s="366"/>
      <c r="R103" s="364"/>
      <c r="S103" s="364"/>
      <c r="T103" s="364"/>
      <c r="U103" s="364"/>
      <c r="V103" s="364"/>
      <c r="W103" s="364"/>
      <c r="X103" s="364"/>
      <c r="Y103" s="364"/>
      <c r="Z103" s="366"/>
      <c r="AA103" s="366"/>
      <c r="AB103" s="364"/>
      <c r="AC103" s="364"/>
      <c r="AD103" s="364"/>
      <c r="AE103" s="366"/>
      <c r="AF103" s="366"/>
      <c r="AG103" s="364"/>
      <c r="AH103" s="364"/>
      <c r="AI103" s="364"/>
      <c r="AJ103" s="364"/>
      <c r="AK103" s="364"/>
      <c r="AL103" s="364"/>
      <c r="AM103" s="364"/>
      <c r="AN103" s="364"/>
      <c r="AO103" s="364"/>
      <c r="AP103" s="364"/>
      <c r="AQ103" s="364"/>
      <c r="AR103" s="364"/>
      <c r="AS103" s="364"/>
      <c r="AT103" s="364"/>
    </row>
    <row r="104" spans="1:55" s="204" customFormat="1">
      <c r="A104" s="359">
        <v>55</v>
      </c>
      <c r="B104" s="359">
        <v>135</v>
      </c>
      <c r="C104" s="203" t="str">
        <f t="shared" si="2"/>
        <v>PREPARACIÓ DEL SÒL</v>
      </c>
      <c r="D104" s="203" t="str">
        <f t="shared" si="3"/>
        <v>Preparació per subsolat</v>
      </c>
      <c r="E104" s="360">
        <v>2500</v>
      </c>
      <c r="F104" s="361"/>
      <c r="G104" s="361">
        <v>0.5</v>
      </c>
      <c r="H104" s="361"/>
      <c r="I104" s="361"/>
      <c r="J104" s="361">
        <f>+G104</f>
        <v>0.5</v>
      </c>
      <c r="K104" s="361"/>
      <c r="L104" s="361"/>
      <c r="M104" s="361"/>
      <c r="N104" s="361"/>
      <c r="O104" s="203"/>
      <c r="P104" s="362"/>
      <c r="Q104" s="361"/>
      <c r="R104" s="203"/>
      <c r="S104" s="203"/>
      <c r="T104" s="203"/>
      <c r="U104" s="203"/>
      <c r="V104" s="203"/>
      <c r="W104" s="203"/>
      <c r="X104" s="203"/>
      <c r="Y104" s="203"/>
      <c r="Z104" s="361"/>
      <c r="AA104" s="361"/>
      <c r="AB104" s="203"/>
      <c r="AC104" s="203"/>
      <c r="AD104" s="203"/>
      <c r="AE104" s="361"/>
      <c r="AF104" s="361"/>
      <c r="AG104" s="203"/>
      <c r="AH104" s="203"/>
      <c r="AI104" s="203"/>
      <c r="AJ104" s="203"/>
      <c r="AK104" s="203"/>
      <c r="AL104" s="203"/>
      <c r="AM104" s="203"/>
      <c r="AN104" s="203"/>
      <c r="AO104" s="203"/>
      <c r="AP104" s="203"/>
      <c r="AQ104" s="203"/>
      <c r="AR104" s="203"/>
      <c r="AS104" s="203"/>
      <c r="AT104" s="203"/>
    </row>
    <row r="105" spans="1:55" s="373" customFormat="1">
      <c r="A105" s="359">
        <v>56</v>
      </c>
      <c r="B105" s="363">
        <v>145</v>
      </c>
      <c r="C105" s="364" t="str">
        <f t="shared" si="2"/>
        <v>PREPARACIÓ DEL SÒL</v>
      </c>
      <c r="D105" s="364" t="str">
        <f t="shared" si="3"/>
        <v>Preparació per alçat</v>
      </c>
      <c r="E105" s="365">
        <v>2500</v>
      </c>
      <c r="F105" s="366"/>
      <c r="G105" s="366"/>
      <c r="H105" s="366"/>
      <c r="I105" s="366"/>
      <c r="J105" s="366"/>
      <c r="K105" s="366"/>
      <c r="L105" s="366"/>
      <c r="M105" s="366"/>
      <c r="N105" s="366"/>
      <c r="O105" s="364"/>
      <c r="P105" s="367"/>
      <c r="Q105" s="366"/>
      <c r="R105" s="364"/>
      <c r="S105" s="364"/>
      <c r="T105" s="364"/>
      <c r="U105" s="364"/>
      <c r="V105" s="364"/>
      <c r="W105" s="364"/>
      <c r="X105" s="364"/>
      <c r="Y105" s="364"/>
      <c r="Z105" s="366"/>
      <c r="AA105" s="366"/>
      <c r="AB105" s="364"/>
      <c r="AC105" s="364"/>
      <c r="AD105" s="364"/>
      <c r="AE105" s="366"/>
      <c r="AF105" s="366"/>
      <c r="AG105" s="364"/>
      <c r="AH105" s="364"/>
      <c r="AI105" s="364"/>
      <c r="AJ105" s="364"/>
      <c r="AK105" s="364"/>
      <c r="AL105" s="364"/>
      <c r="AM105" s="364"/>
      <c r="AN105" s="364"/>
      <c r="AO105" s="364"/>
      <c r="AP105" s="364"/>
      <c r="AQ105" s="364"/>
      <c r="AR105" s="364"/>
      <c r="AS105" s="364"/>
      <c r="AT105" s="364"/>
    </row>
    <row r="106" spans="1:55" s="204" customFormat="1">
      <c r="A106" s="359">
        <v>57</v>
      </c>
      <c r="B106" s="359">
        <v>155</v>
      </c>
      <c r="C106" s="203" t="str">
        <f t="shared" si="2"/>
        <v>PREPARACIÓ DEL SÒL</v>
      </c>
      <c r="D106" s="203" t="str">
        <f t="shared" si="3"/>
        <v>Preparació per estripat</v>
      </c>
      <c r="E106" s="360">
        <v>2500</v>
      </c>
      <c r="F106" s="361"/>
      <c r="G106" s="361">
        <v>0.5</v>
      </c>
      <c r="H106" s="361"/>
      <c r="I106" s="361"/>
      <c r="J106" s="361"/>
      <c r="K106" s="361"/>
      <c r="L106" s="361"/>
      <c r="M106" s="361">
        <f>+G106</f>
        <v>0.5</v>
      </c>
      <c r="N106" s="361"/>
      <c r="O106" s="203"/>
      <c r="P106" s="362"/>
      <c r="Q106" s="361"/>
      <c r="R106" s="203"/>
      <c r="S106" s="203"/>
      <c r="T106" s="203"/>
      <c r="U106" s="203"/>
      <c r="V106" s="203"/>
      <c r="W106" s="203"/>
      <c r="X106" s="203"/>
      <c r="Y106" s="203"/>
      <c r="Z106" s="361"/>
      <c r="AA106" s="361"/>
      <c r="AB106" s="203"/>
      <c r="AC106" s="203"/>
      <c r="AD106" s="203"/>
      <c r="AE106" s="361"/>
      <c r="AF106" s="361"/>
      <c r="AG106" s="203"/>
      <c r="AH106" s="203"/>
      <c r="AI106" s="203"/>
      <c r="AJ106" s="203"/>
      <c r="AK106" s="203"/>
      <c r="AL106" s="203"/>
      <c r="AM106" s="203"/>
      <c r="AN106" s="203"/>
      <c r="AO106" s="203"/>
      <c r="AP106" s="203"/>
      <c r="AQ106" s="203"/>
      <c r="AR106" s="203"/>
      <c r="AS106" s="203"/>
      <c r="AT106" s="203"/>
    </row>
    <row r="107" spans="1:55" s="373" customFormat="1">
      <c r="A107" s="359">
        <v>58</v>
      </c>
      <c r="B107" s="363">
        <v>165</v>
      </c>
      <c r="C107" s="364" t="str">
        <f t="shared" si="2"/>
        <v>PREPARACIÓ DEL SÒL</v>
      </c>
      <c r="D107" s="364" t="str">
        <f t="shared" si="3"/>
        <v>Preparació per fresat</v>
      </c>
      <c r="E107" s="365">
        <v>2500</v>
      </c>
      <c r="F107" s="366"/>
      <c r="G107" s="366">
        <v>0.5</v>
      </c>
      <c r="H107" s="366"/>
      <c r="I107" s="366"/>
      <c r="J107" s="366"/>
      <c r="K107" s="366">
        <f>+G107</f>
        <v>0.5</v>
      </c>
      <c r="L107" s="366"/>
      <c r="M107" s="366"/>
      <c r="N107" s="366"/>
      <c r="O107" s="364"/>
      <c r="P107" s="367"/>
      <c r="Q107" s="366"/>
      <c r="R107" s="364"/>
      <c r="S107" s="364"/>
      <c r="T107" s="364"/>
      <c r="U107" s="364"/>
      <c r="V107" s="364"/>
      <c r="W107" s="364"/>
      <c r="X107" s="364"/>
      <c r="Y107" s="364"/>
      <c r="Z107" s="366"/>
      <c r="AA107" s="366"/>
      <c r="AB107" s="364"/>
      <c r="AC107" s="364"/>
      <c r="AD107" s="364"/>
      <c r="AE107" s="366"/>
      <c r="AF107" s="366"/>
      <c r="AG107" s="364"/>
      <c r="AH107" s="364"/>
      <c r="AI107" s="364"/>
      <c r="AJ107" s="364"/>
      <c r="AK107" s="364"/>
      <c r="AL107" s="364"/>
      <c r="AM107" s="364"/>
      <c r="AN107" s="364"/>
      <c r="AO107" s="364"/>
      <c r="AP107" s="364"/>
      <c r="AQ107" s="364"/>
      <c r="AR107" s="364"/>
      <c r="AS107" s="364"/>
      <c r="AT107" s="364"/>
    </row>
    <row r="108" spans="1:55" s="204" customFormat="1">
      <c r="A108" s="359">
        <v>59</v>
      </c>
      <c r="B108" s="359">
        <v>215</v>
      </c>
      <c r="C108" s="203" t="str">
        <f t="shared" si="2"/>
        <v>ADOBAT</v>
      </c>
      <c r="D108" s="203" t="str">
        <f t="shared" si="3"/>
        <v>Preparació per aplicació de compost (36 t/ha)</v>
      </c>
      <c r="E108" s="360">
        <v>2500</v>
      </c>
      <c r="F108" s="361"/>
      <c r="G108" s="361">
        <v>0.5</v>
      </c>
      <c r="H108" s="361"/>
      <c r="I108" s="361"/>
      <c r="J108" s="361"/>
      <c r="K108" s="361"/>
      <c r="L108" s="361"/>
      <c r="M108" s="361"/>
      <c r="N108" s="361">
        <v>0.5</v>
      </c>
      <c r="O108" s="361">
        <v>0.5</v>
      </c>
      <c r="P108" s="362"/>
      <c r="Q108" s="361"/>
      <c r="R108" s="203"/>
      <c r="S108" s="203"/>
      <c r="T108" s="203"/>
      <c r="U108" s="203"/>
      <c r="V108" s="203"/>
      <c r="W108" s="203"/>
      <c r="X108" s="203"/>
      <c r="Y108" s="203"/>
      <c r="Z108" s="361"/>
      <c r="AA108" s="361"/>
      <c r="AB108" s="203"/>
      <c r="AC108" s="203"/>
      <c r="AD108" s="203"/>
      <c r="AE108" s="361"/>
      <c r="AF108" s="361"/>
      <c r="AG108" s="203"/>
      <c r="AH108" s="203"/>
      <c r="AI108" s="203"/>
      <c r="AJ108" s="203"/>
      <c r="AK108" s="203"/>
      <c r="AL108" s="203"/>
      <c r="AM108" s="203"/>
      <c r="AN108" s="203"/>
      <c r="AO108" s="203"/>
      <c r="AP108" s="203"/>
      <c r="AQ108" s="203"/>
      <c r="AR108" s="203"/>
      <c r="AS108" s="203"/>
      <c r="AT108" s="203"/>
    </row>
    <row r="109" spans="1:55" s="373" customFormat="1">
      <c r="A109" s="359">
        <v>60</v>
      </c>
      <c r="B109" s="363">
        <v>225</v>
      </c>
      <c r="C109" s="364" t="str">
        <f t="shared" si="2"/>
        <v>ADOBAT</v>
      </c>
      <c r="D109" s="364" t="str">
        <f t="shared" si="3"/>
        <v>Preparació per aplicació de compost (60 t/ha)</v>
      </c>
      <c r="E109" s="365">
        <v>2500</v>
      </c>
      <c r="F109" s="366"/>
      <c r="G109" s="366">
        <v>0.5</v>
      </c>
      <c r="H109" s="366"/>
      <c r="I109" s="366"/>
      <c r="J109" s="366"/>
      <c r="K109" s="366"/>
      <c r="L109" s="366"/>
      <c r="M109" s="366"/>
      <c r="N109" s="366">
        <v>0.5</v>
      </c>
      <c r="O109" s="366">
        <v>0.5</v>
      </c>
      <c r="P109" s="367"/>
      <c r="Q109" s="366"/>
      <c r="R109" s="364"/>
      <c r="S109" s="364"/>
      <c r="T109" s="364"/>
      <c r="U109" s="364"/>
      <c r="V109" s="364"/>
      <c r="W109" s="364"/>
      <c r="X109" s="364"/>
      <c r="Y109" s="364"/>
      <c r="Z109" s="366"/>
      <c r="AA109" s="366"/>
      <c r="AB109" s="364"/>
      <c r="AC109" s="364"/>
      <c r="AD109" s="364"/>
      <c r="AE109" s="366"/>
      <c r="AF109" s="366"/>
      <c r="AG109" s="364"/>
      <c r="AH109" s="364"/>
      <c r="AI109" s="364"/>
      <c r="AJ109" s="364"/>
      <c r="AK109" s="364"/>
      <c r="AL109" s="364"/>
      <c r="AM109" s="364"/>
      <c r="AN109" s="364"/>
      <c r="AO109" s="364"/>
      <c r="AP109" s="364"/>
      <c r="AQ109" s="364"/>
      <c r="AR109" s="364"/>
      <c r="AS109" s="364"/>
      <c r="AT109" s="364"/>
    </row>
    <row r="110" spans="1:55" s="204" customFormat="1">
      <c r="A110" s="359">
        <v>61</v>
      </c>
      <c r="B110" s="359">
        <v>235</v>
      </c>
      <c r="C110" s="203" t="str">
        <f t="shared" si="2"/>
        <v>ADOBAT</v>
      </c>
      <c r="D110" s="203" t="str">
        <f t="shared" si="3"/>
        <v>Preparació per aplicació d'adob orgànic</v>
      </c>
      <c r="E110" s="360">
        <v>2500</v>
      </c>
      <c r="F110" s="361"/>
      <c r="G110" s="361"/>
      <c r="H110" s="361"/>
      <c r="I110" s="361"/>
      <c r="J110" s="361"/>
      <c r="K110" s="361"/>
      <c r="L110" s="361"/>
      <c r="M110" s="361"/>
      <c r="N110" s="361"/>
      <c r="O110" s="203"/>
      <c r="P110" s="362"/>
      <c r="Q110" s="361"/>
      <c r="R110" s="203"/>
      <c r="S110" s="203"/>
      <c r="T110" s="203"/>
      <c r="U110" s="203"/>
      <c r="V110" s="203"/>
      <c r="W110" s="203"/>
      <c r="X110" s="203"/>
      <c r="Y110" s="203"/>
      <c r="Z110" s="361"/>
      <c r="AA110" s="361"/>
      <c r="AB110" s="203"/>
      <c r="AC110" s="203"/>
      <c r="AD110" s="203"/>
      <c r="AE110" s="361"/>
      <c r="AF110" s="361"/>
      <c r="AG110" s="203"/>
      <c r="AH110" s="203"/>
      <c r="AI110" s="203"/>
      <c r="AJ110" s="203"/>
      <c r="AK110" s="203"/>
      <c r="AL110" s="203"/>
      <c r="AM110" s="203"/>
      <c r="AN110" s="203"/>
      <c r="AO110" s="203"/>
      <c r="AP110" s="203"/>
      <c r="AQ110" s="203"/>
      <c r="AR110" s="203"/>
      <c r="AS110" s="203"/>
      <c r="AT110" s="203"/>
    </row>
    <row r="111" spans="1:55" s="373" customFormat="1">
      <c r="A111" s="359">
        <v>62</v>
      </c>
      <c r="B111" s="363">
        <v>245</v>
      </c>
      <c r="C111" s="364" t="str">
        <f t="shared" si="2"/>
        <v>ADOBAT</v>
      </c>
      <c r="D111" s="364" t="str">
        <f t="shared" si="3"/>
        <v>Preparació per aplicació potassi</v>
      </c>
      <c r="E111" s="365">
        <v>2500</v>
      </c>
      <c r="F111" s="366"/>
      <c r="G111" s="366"/>
      <c r="H111" s="366"/>
      <c r="I111" s="366"/>
      <c r="J111" s="366"/>
      <c r="K111" s="366"/>
      <c r="L111" s="366"/>
      <c r="M111" s="366"/>
      <c r="N111" s="366"/>
      <c r="O111" s="364"/>
      <c r="P111" s="367"/>
      <c r="Q111" s="366"/>
      <c r="R111" s="364"/>
      <c r="S111" s="364"/>
      <c r="T111" s="364"/>
      <c r="U111" s="364"/>
      <c r="V111" s="364"/>
      <c r="W111" s="364"/>
      <c r="X111" s="364"/>
      <c r="Y111" s="364"/>
      <c r="Z111" s="366"/>
      <c r="AA111" s="366"/>
      <c r="AB111" s="364"/>
      <c r="AC111" s="364"/>
      <c r="AD111" s="364"/>
      <c r="AE111" s="366"/>
      <c r="AF111" s="366"/>
      <c r="AG111" s="364"/>
      <c r="AH111" s="364"/>
      <c r="AI111" s="364"/>
      <c r="AJ111" s="364"/>
      <c r="AK111" s="364"/>
      <c r="AL111" s="364"/>
      <c r="AM111" s="364"/>
      <c r="AN111" s="364"/>
      <c r="AO111" s="364"/>
      <c r="AP111" s="364"/>
      <c r="AQ111" s="364"/>
      <c r="AR111" s="364"/>
      <c r="AS111" s="364"/>
      <c r="AT111" s="364"/>
    </row>
    <row r="112" spans="1:55" s="204" customFormat="1">
      <c r="A112" s="359">
        <v>63</v>
      </c>
      <c r="B112" s="359">
        <v>315</v>
      </c>
      <c r="C112" s="203" t="str">
        <f t="shared" si="2"/>
        <v>PLANTACIÓ</v>
      </c>
      <c r="D112" s="203" t="str">
        <f t="shared" si="3"/>
        <v>Preparació per solcar</v>
      </c>
      <c r="E112" s="360">
        <v>2500</v>
      </c>
      <c r="F112" s="361"/>
      <c r="G112" s="361">
        <v>0.5</v>
      </c>
      <c r="H112" s="361"/>
      <c r="I112" s="361"/>
      <c r="J112" s="361"/>
      <c r="K112" s="361"/>
      <c r="L112" s="361"/>
      <c r="M112" s="361"/>
      <c r="N112" s="361"/>
      <c r="O112" s="203"/>
      <c r="P112" s="362"/>
      <c r="Q112" s="361">
        <f>+G112</f>
        <v>0.5</v>
      </c>
      <c r="R112" s="203"/>
      <c r="S112" s="203"/>
      <c r="T112" s="203"/>
      <c r="U112" s="203"/>
      <c r="V112" s="203"/>
      <c r="W112" s="203"/>
      <c r="X112" s="203"/>
      <c r="Y112" s="203"/>
      <c r="Z112" s="361"/>
      <c r="AA112" s="361"/>
      <c r="AB112" s="203"/>
      <c r="AC112" s="203"/>
      <c r="AD112" s="203"/>
      <c r="AE112" s="361"/>
      <c r="AF112" s="361"/>
      <c r="AG112" s="203"/>
      <c r="AH112" s="203"/>
      <c r="AI112" s="203"/>
      <c r="AJ112" s="203"/>
      <c r="AK112" s="203"/>
      <c r="AL112" s="203"/>
      <c r="AM112" s="203"/>
      <c r="AN112" s="203"/>
      <c r="AO112" s="203"/>
      <c r="AP112" s="203"/>
      <c r="AQ112" s="203"/>
      <c r="AR112" s="203"/>
      <c r="AS112" s="203"/>
      <c r="AT112" s="203"/>
    </row>
    <row r="113" spans="1:47" s="373" customFormat="1">
      <c r="A113" s="359">
        <v>64</v>
      </c>
      <c r="B113" s="363">
        <v>325</v>
      </c>
      <c r="C113" s="364" t="str">
        <f t="shared" si="2"/>
        <v>PLANTACIÓ</v>
      </c>
      <c r="D113" s="364" t="str">
        <f t="shared" si="3"/>
        <v>Preparació per marcat</v>
      </c>
      <c r="E113" s="365">
        <v>2500</v>
      </c>
      <c r="F113" s="366"/>
      <c r="G113" s="366"/>
      <c r="H113" s="366"/>
      <c r="I113" s="366"/>
      <c r="J113" s="366"/>
      <c r="K113" s="366"/>
      <c r="L113" s="366"/>
      <c r="M113" s="366"/>
      <c r="N113" s="366"/>
      <c r="O113" s="364"/>
      <c r="P113" s="367"/>
      <c r="Q113" s="366"/>
      <c r="R113" s="364"/>
      <c r="S113" s="364"/>
      <c r="T113" s="364"/>
      <c r="U113" s="364"/>
      <c r="V113" s="364"/>
      <c r="W113" s="364"/>
      <c r="X113" s="364"/>
      <c r="Y113" s="364"/>
      <c r="Z113" s="366"/>
      <c r="AA113" s="366"/>
      <c r="AB113" s="364"/>
      <c r="AC113" s="364"/>
      <c r="AD113" s="364"/>
      <c r="AE113" s="366"/>
      <c r="AF113" s="366"/>
      <c r="AG113" s="364"/>
      <c r="AH113" s="364"/>
      <c r="AI113" s="364"/>
      <c r="AJ113" s="364"/>
      <c r="AK113" s="364"/>
      <c r="AL113" s="364"/>
      <c r="AM113" s="364"/>
      <c r="AN113" s="364"/>
      <c r="AO113" s="364"/>
      <c r="AP113" s="364"/>
      <c r="AQ113" s="364"/>
      <c r="AR113" s="364"/>
      <c r="AS113" s="364"/>
      <c r="AT113" s="364"/>
    </row>
    <row r="114" spans="1:47" s="204" customFormat="1">
      <c r="A114" s="359">
        <v>65</v>
      </c>
      <c r="B114" s="359">
        <v>335</v>
      </c>
      <c r="C114" s="203" t="str">
        <f t="shared" si="2"/>
        <v>PLANTACIÓ</v>
      </c>
      <c r="D114" s="203" t="str">
        <f t="shared" si="3"/>
        <v>Preparació per plantació manual col o bròcoli</v>
      </c>
      <c r="E114" s="360">
        <v>2500</v>
      </c>
      <c r="F114" s="361"/>
      <c r="G114" s="361"/>
      <c r="H114" s="361"/>
      <c r="I114" s="361">
        <v>2</v>
      </c>
      <c r="J114" s="361"/>
      <c r="K114" s="361"/>
      <c r="L114" s="361"/>
      <c r="M114" s="361"/>
      <c r="N114" s="361"/>
      <c r="O114" s="203"/>
      <c r="P114" s="362"/>
      <c r="Q114" s="361"/>
      <c r="R114" s="203"/>
      <c r="S114" s="203"/>
      <c r="T114" s="203"/>
      <c r="U114" s="203"/>
      <c r="V114" s="203"/>
      <c r="W114" s="203"/>
      <c r="X114" s="203"/>
      <c r="Y114" s="203"/>
      <c r="Z114" s="361">
        <f>+I114</f>
        <v>2</v>
      </c>
      <c r="AA114" s="361"/>
      <c r="AB114" s="203"/>
      <c r="AC114" s="203"/>
      <c r="AD114" s="203"/>
      <c r="AE114" s="361"/>
      <c r="AF114" s="361"/>
      <c r="AG114" s="203"/>
      <c r="AH114" s="203"/>
      <c r="AI114" s="203"/>
      <c r="AJ114" s="203"/>
      <c r="AK114" s="203"/>
      <c r="AL114" s="203"/>
      <c r="AM114" s="203"/>
      <c r="AN114" s="203"/>
      <c r="AO114" s="203"/>
      <c r="AP114" s="203"/>
      <c r="AQ114" s="203"/>
      <c r="AR114" s="203"/>
      <c r="AS114" s="203"/>
      <c r="AT114" s="203"/>
    </row>
    <row r="115" spans="1:47" s="373" customFormat="1">
      <c r="A115" s="359">
        <v>66</v>
      </c>
      <c r="B115" s="363">
        <v>345</v>
      </c>
      <c r="C115" s="364" t="str">
        <f t="shared" si="2"/>
        <v>PLANTACIÓ</v>
      </c>
      <c r="D115" s="364" t="str">
        <f t="shared" si="3"/>
        <v>Preparació per plantació manual calçots</v>
      </c>
      <c r="E115" s="365">
        <v>2500</v>
      </c>
      <c r="F115" s="366"/>
      <c r="G115" s="366">
        <v>0.5</v>
      </c>
      <c r="H115" s="366"/>
      <c r="I115" s="366"/>
      <c r="J115" s="366"/>
      <c r="K115" s="366"/>
      <c r="L115" s="366"/>
      <c r="M115" s="366"/>
      <c r="N115" s="366">
        <v>0.5</v>
      </c>
      <c r="O115" s="364"/>
      <c r="P115" s="367"/>
      <c r="Q115" s="366"/>
      <c r="R115" s="364"/>
      <c r="S115" s="364"/>
      <c r="T115" s="364"/>
      <c r="U115" s="364"/>
      <c r="V115" s="364"/>
      <c r="W115" s="364"/>
      <c r="X115" s="364"/>
      <c r="Y115" s="364"/>
      <c r="Z115" s="366"/>
      <c r="AA115" s="366"/>
      <c r="AB115" s="364"/>
      <c r="AC115" s="364"/>
      <c r="AD115" s="364"/>
      <c r="AE115" s="366"/>
      <c r="AF115" s="366"/>
      <c r="AG115" s="364"/>
      <c r="AH115" s="364"/>
      <c r="AI115" s="364"/>
      <c r="AJ115" s="364"/>
      <c r="AK115" s="364"/>
      <c r="AL115" s="364"/>
      <c r="AM115" s="364"/>
      <c r="AN115" s="364"/>
      <c r="AO115" s="364"/>
      <c r="AP115" s="364"/>
      <c r="AQ115" s="364"/>
      <c r="AR115" s="364"/>
      <c r="AS115" s="364"/>
      <c r="AT115" s="364"/>
    </row>
    <row r="116" spans="1:47" s="204" customFormat="1">
      <c r="A116" s="359">
        <v>67</v>
      </c>
      <c r="B116" s="359">
        <v>355</v>
      </c>
      <c r="C116" s="203" t="str">
        <f t="shared" si="2"/>
        <v>PLANTACIÓ</v>
      </c>
      <c r="D116" s="203" t="str">
        <f t="shared" si="3"/>
        <v>Preparació per plantació manual enciam</v>
      </c>
      <c r="E116" s="360">
        <v>2500</v>
      </c>
      <c r="F116" s="361"/>
      <c r="G116" s="361"/>
      <c r="H116" s="361"/>
      <c r="I116" s="361">
        <v>2</v>
      </c>
      <c r="J116" s="361"/>
      <c r="K116" s="361"/>
      <c r="L116" s="361"/>
      <c r="M116" s="361"/>
      <c r="N116" s="361"/>
      <c r="O116" s="203"/>
      <c r="P116" s="362"/>
      <c r="Q116" s="361"/>
      <c r="R116" s="203"/>
      <c r="S116" s="203"/>
      <c r="T116" s="203"/>
      <c r="U116" s="203"/>
      <c r="V116" s="203"/>
      <c r="W116" s="203"/>
      <c r="X116" s="203"/>
      <c r="Y116" s="203"/>
      <c r="Z116" s="361">
        <f t="shared" ref="Z116:Z121" si="4">+I116</f>
        <v>2</v>
      </c>
      <c r="AA116" s="361"/>
      <c r="AB116" s="203"/>
      <c r="AC116" s="203"/>
      <c r="AD116" s="203"/>
      <c r="AE116" s="361"/>
      <c r="AF116" s="361"/>
      <c r="AG116" s="203"/>
      <c r="AH116" s="203"/>
      <c r="AI116" s="203"/>
      <c r="AJ116" s="203"/>
      <c r="AK116" s="203"/>
      <c r="AL116" s="203"/>
      <c r="AM116" s="203"/>
      <c r="AN116" s="203"/>
      <c r="AO116" s="203"/>
      <c r="AP116" s="203"/>
      <c r="AQ116" s="203"/>
      <c r="AR116" s="203"/>
      <c r="AS116" s="203"/>
      <c r="AT116" s="203"/>
    </row>
    <row r="117" spans="1:47" s="373" customFormat="1">
      <c r="A117" s="359">
        <v>68</v>
      </c>
      <c r="B117" s="363">
        <v>365</v>
      </c>
      <c r="C117" s="364" t="str">
        <f t="shared" si="2"/>
        <v>PLANTACIÓ</v>
      </c>
      <c r="D117" s="364" t="str">
        <f t="shared" si="3"/>
        <v>Preparació per plantació manual bleda</v>
      </c>
      <c r="E117" s="365">
        <v>2500</v>
      </c>
      <c r="F117" s="366"/>
      <c r="G117" s="366"/>
      <c r="H117" s="366"/>
      <c r="I117" s="366">
        <v>2</v>
      </c>
      <c r="J117" s="366"/>
      <c r="K117" s="366"/>
      <c r="L117" s="366"/>
      <c r="M117" s="366"/>
      <c r="N117" s="366"/>
      <c r="O117" s="364"/>
      <c r="P117" s="367"/>
      <c r="Q117" s="366"/>
      <c r="R117" s="364"/>
      <c r="S117" s="364"/>
      <c r="T117" s="364"/>
      <c r="U117" s="364"/>
      <c r="V117" s="364"/>
      <c r="W117" s="364"/>
      <c r="X117" s="364"/>
      <c r="Y117" s="364"/>
      <c r="Z117" s="366">
        <f t="shared" si="4"/>
        <v>2</v>
      </c>
      <c r="AA117" s="366"/>
      <c r="AB117" s="364"/>
      <c r="AC117" s="364"/>
      <c r="AD117" s="364"/>
      <c r="AE117" s="366"/>
      <c r="AF117" s="366"/>
      <c r="AG117" s="364"/>
      <c r="AH117" s="364"/>
      <c r="AI117" s="364"/>
      <c r="AJ117" s="364"/>
      <c r="AK117" s="364"/>
      <c r="AL117" s="364"/>
      <c r="AM117" s="364"/>
      <c r="AN117" s="364"/>
      <c r="AO117" s="364"/>
      <c r="AP117" s="364"/>
      <c r="AQ117" s="364"/>
      <c r="AR117" s="364"/>
      <c r="AS117" s="364"/>
      <c r="AT117" s="364"/>
    </row>
    <row r="118" spans="1:47" s="204" customFormat="1">
      <c r="A118" s="359">
        <v>69</v>
      </c>
      <c r="B118" s="359">
        <v>375</v>
      </c>
      <c r="C118" s="203" t="str">
        <f t="shared" si="2"/>
        <v>PLANTACIÓ</v>
      </c>
      <c r="D118" s="203" t="str">
        <f t="shared" si="3"/>
        <v>Preparació per plantació manual tomàquet</v>
      </c>
      <c r="E118" s="360">
        <v>2500</v>
      </c>
      <c r="F118" s="361"/>
      <c r="G118" s="361"/>
      <c r="H118" s="361"/>
      <c r="I118" s="361">
        <v>2</v>
      </c>
      <c r="J118" s="361"/>
      <c r="K118" s="361"/>
      <c r="L118" s="361"/>
      <c r="M118" s="361"/>
      <c r="N118" s="361"/>
      <c r="O118" s="203"/>
      <c r="P118" s="362"/>
      <c r="Q118" s="361"/>
      <c r="R118" s="203"/>
      <c r="S118" s="203"/>
      <c r="T118" s="203"/>
      <c r="U118" s="203"/>
      <c r="V118" s="203"/>
      <c r="W118" s="203"/>
      <c r="X118" s="203"/>
      <c r="Y118" s="203"/>
      <c r="Z118" s="361">
        <f t="shared" si="4"/>
        <v>2</v>
      </c>
      <c r="AA118" s="361"/>
      <c r="AB118" s="203"/>
      <c r="AC118" s="203"/>
      <c r="AD118" s="203"/>
      <c r="AE118" s="361"/>
      <c r="AF118" s="361"/>
      <c r="AG118" s="203"/>
      <c r="AH118" s="203"/>
      <c r="AI118" s="203"/>
      <c r="AJ118" s="203"/>
      <c r="AK118" s="203"/>
      <c r="AL118" s="203"/>
      <c r="AM118" s="203"/>
      <c r="AN118" s="203"/>
      <c r="AO118" s="203"/>
      <c r="AP118" s="203"/>
      <c r="AQ118" s="203"/>
      <c r="AR118" s="203"/>
      <c r="AS118" s="203"/>
      <c r="AT118" s="203"/>
    </row>
    <row r="119" spans="1:47" s="373" customFormat="1">
      <c r="A119" s="359">
        <v>70</v>
      </c>
      <c r="B119" s="363">
        <v>385</v>
      </c>
      <c r="C119" s="364" t="str">
        <f t="shared" si="2"/>
        <v>PLANTACIÓ</v>
      </c>
      <c r="D119" s="364" t="str">
        <f t="shared" si="3"/>
        <v>Preparació per plantació manual carbassa</v>
      </c>
      <c r="E119" s="365">
        <v>2500</v>
      </c>
      <c r="F119" s="366"/>
      <c r="G119" s="366"/>
      <c r="H119" s="366"/>
      <c r="I119" s="366">
        <v>2</v>
      </c>
      <c r="J119" s="366"/>
      <c r="K119" s="366"/>
      <c r="L119" s="366"/>
      <c r="M119" s="366"/>
      <c r="N119" s="366"/>
      <c r="O119" s="364"/>
      <c r="P119" s="367"/>
      <c r="Q119" s="366"/>
      <c r="R119" s="364"/>
      <c r="S119" s="364"/>
      <c r="T119" s="364"/>
      <c r="U119" s="364"/>
      <c r="V119" s="364"/>
      <c r="W119" s="364"/>
      <c r="X119" s="364"/>
      <c r="Y119" s="364"/>
      <c r="Z119" s="366">
        <f t="shared" si="4"/>
        <v>2</v>
      </c>
      <c r="AA119" s="366"/>
      <c r="AB119" s="364"/>
      <c r="AC119" s="364"/>
      <c r="AD119" s="364"/>
      <c r="AE119" s="366"/>
      <c r="AF119" s="366"/>
      <c r="AG119" s="364"/>
      <c r="AH119" s="364"/>
      <c r="AI119" s="364"/>
      <c r="AJ119" s="364"/>
      <c r="AK119" s="364"/>
      <c r="AL119" s="364"/>
      <c r="AM119" s="364"/>
      <c r="AN119" s="364"/>
      <c r="AO119" s="364"/>
      <c r="AP119" s="364"/>
      <c r="AQ119" s="364"/>
      <c r="AR119" s="364"/>
      <c r="AS119" s="364"/>
      <c r="AT119" s="364"/>
    </row>
    <row r="120" spans="1:47" s="204" customFormat="1">
      <c r="A120" s="359">
        <v>71</v>
      </c>
      <c r="B120" s="359">
        <v>395</v>
      </c>
      <c r="C120" s="203" t="str">
        <f t="shared" si="2"/>
        <v>PLANTACIÓ</v>
      </c>
      <c r="D120" s="203" t="str">
        <f t="shared" si="3"/>
        <v>Preparació per sembra manual carbassa</v>
      </c>
      <c r="E120" s="360">
        <v>2500</v>
      </c>
      <c r="F120" s="361"/>
      <c r="G120" s="361"/>
      <c r="H120" s="361"/>
      <c r="I120" s="361">
        <v>2</v>
      </c>
      <c r="J120" s="361"/>
      <c r="K120" s="361"/>
      <c r="L120" s="361"/>
      <c r="M120" s="361"/>
      <c r="N120" s="361"/>
      <c r="O120" s="203"/>
      <c r="P120" s="362"/>
      <c r="Q120" s="361"/>
      <c r="R120" s="203"/>
      <c r="S120" s="203"/>
      <c r="T120" s="203"/>
      <c r="U120" s="203"/>
      <c r="V120" s="203"/>
      <c r="W120" s="203"/>
      <c r="X120" s="203"/>
      <c r="Y120" s="203"/>
      <c r="Z120" s="361">
        <f t="shared" si="4"/>
        <v>2</v>
      </c>
      <c r="AA120" s="361"/>
      <c r="AB120" s="203"/>
      <c r="AC120" s="203"/>
      <c r="AD120" s="203"/>
      <c r="AE120" s="361"/>
      <c r="AF120" s="361"/>
      <c r="AG120" s="203"/>
      <c r="AH120" s="203"/>
      <c r="AI120" s="203"/>
      <c r="AJ120" s="203"/>
      <c r="AK120" s="203"/>
      <c r="AL120" s="203"/>
      <c r="AM120" s="203"/>
      <c r="AN120" s="203"/>
      <c r="AO120" s="203"/>
      <c r="AP120" s="203"/>
      <c r="AQ120" s="203"/>
      <c r="AR120" s="203"/>
      <c r="AS120" s="203"/>
      <c r="AT120" s="203"/>
    </row>
    <row r="121" spans="1:47" s="373" customFormat="1">
      <c r="A121" s="359">
        <v>72</v>
      </c>
      <c r="B121" s="363">
        <v>415</v>
      </c>
      <c r="C121" s="364" t="str">
        <f t="shared" ref="C121:C123" si="5">+C70</f>
        <v>REG</v>
      </c>
      <c r="D121" s="364" t="str">
        <f t="shared" ref="D121:D123" si="6">CONCATENATE("Preparació per ",LOWER(D70))</f>
        <v>Preparació per instal.lació sistema de reg amb cinta (1 m per m2)</v>
      </c>
      <c r="E121" s="365">
        <v>2500</v>
      </c>
      <c r="F121" s="366"/>
      <c r="G121" s="366"/>
      <c r="H121" s="366"/>
      <c r="I121" s="366">
        <v>0.16666666666666666</v>
      </c>
      <c r="J121" s="366"/>
      <c r="K121" s="366"/>
      <c r="L121" s="366"/>
      <c r="M121" s="366"/>
      <c r="N121" s="366"/>
      <c r="O121" s="364"/>
      <c r="P121" s="367"/>
      <c r="Q121" s="366"/>
      <c r="R121" s="364"/>
      <c r="S121" s="364"/>
      <c r="T121" s="364"/>
      <c r="U121" s="364"/>
      <c r="V121" s="364"/>
      <c r="W121" s="364"/>
      <c r="X121" s="364"/>
      <c r="Y121" s="364"/>
      <c r="Z121" s="366">
        <f t="shared" si="4"/>
        <v>0.16666666666666666</v>
      </c>
      <c r="AA121" s="366"/>
      <c r="AB121" s="364"/>
      <c r="AC121" s="364"/>
      <c r="AD121" s="364"/>
      <c r="AE121" s="366"/>
      <c r="AF121" s="366"/>
      <c r="AG121" s="364"/>
      <c r="AH121" s="364"/>
      <c r="AI121" s="364"/>
      <c r="AJ121" s="364"/>
      <c r="AK121" s="364"/>
      <c r="AL121" s="364"/>
      <c r="AM121" s="364"/>
      <c r="AN121" s="364"/>
      <c r="AO121" s="364"/>
      <c r="AP121" s="364"/>
      <c r="AQ121" s="364"/>
      <c r="AR121" s="364"/>
      <c r="AS121" s="364"/>
      <c r="AT121" s="364"/>
    </row>
    <row r="122" spans="1:47" s="204" customFormat="1">
      <c r="A122" s="359">
        <v>73</v>
      </c>
      <c r="B122" s="359">
        <v>425</v>
      </c>
      <c r="C122" s="203" t="str">
        <f t="shared" si="5"/>
        <v>REG</v>
      </c>
      <c r="D122" s="203" t="str">
        <f t="shared" si="6"/>
        <v>Preparació per instal.lació sistema de reg amb cinta (1,6 m per m2)</v>
      </c>
      <c r="E122" s="360">
        <v>2500</v>
      </c>
      <c r="F122" s="361"/>
      <c r="G122" s="361"/>
      <c r="H122" s="361"/>
      <c r="I122" s="361">
        <v>0.16666666666666666</v>
      </c>
      <c r="J122" s="361"/>
      <c r="K122" s="361"/>
      <c r="L122" s="361"/>
      <c r="M122" s="361"/>
      <c r="N122" s="361"/>
      <c r="O122" s="203"/>
      <c r="P122" s="362"/>
      <c r="Q122" s="361"/>
      <c r="R122" s="203"/>
      <c r="S122" s="203"/>
      <c r="T122" s="203"/>
      <c r="U122" s="203"/>
      <c r="V122" s="203"/>
      <c r="W122" s="203"/>
      <c r="X122" s="203"/>
      <c r="Y122" s="203"/>
      <c r="Z122" s="361"/>
      <c r="AA122" s="361"/>
      <c r="AB122" s="203"/>
      <c r="AC122" s="203"/>
      <c r="AD122" s="203"/>
      <c r="AE122" s="361"/>
      <c r="AF122" s="361"/>
      <c r="AG122" s="203"/>
      <c r="AH122" s="203"/>
      <c r="AI122" s="203"/>
      <c r="AJ122" s="203"/>
      <c r="AK122" s="203"/>
      <c r="AL122" s="203"/>
      <c r="AM122" s="203"/>
      <c r="AN122" s="203"/>
      <c r="AO122" s="203"/>
      <c r="AP122" s="203"/>
      <c r="AQ122" s="203"/>
      <c r="AR122" s="203"/>
      <c r="AS122" s="203"/>
      <c r="AT122" s="203"/>
    </row>
    <row r="123" spans="1:47" s="190" customFormat="1">
      <c r="A123" s="359">
        <v>74</v>
      </c>
      <c r="B123" s="353">
        <v>435</v>
      </c>
      <c r="C123" s="354" t="str">
        <f t="shared" si="5"/>
        <v>REG</v>
      </c>
      <c r="D123" s="354" t="str">
        <f t="shared" si="6"/>
        <v>Preparació per instal.lació sistema de reg aspersió</v>
      </c>
      <c r="E123" s="355">
        <v>2500</v>
      </c>
      <c r="F123" s="356"/>
      <c r="G123" s="356"/>
      <c r="H123" s="356"/>
      <c r="I123" s="356">
        <v>0.16666666666666666</v>
      </c>
      <c r="J123" s="356"/>
      <c r="K123" s="356"/>
      <c r="L123" s="356"/>
      <c r="M123" s="356"/>
      <c r="N123" s="356"/>
      <c r="O123" s="354"/>
      <c r="P123" s="357"/>
      <c r="Q123" s="356"/>
      <c r="R123" s="354"/>
      <c r="S123" s="354"/>
      <c r="T123" s="354"/>
      <c r="U123" s="354"/>
      <c r="V123" s="354"/>
      <c r="W123" s="354"/>
      <c r="X123" s="354"/>
      <c r="Y123" s="354"/>
      <c r="Z123" s="356"/>
      <c r="AA123" s="356"/>
      <c r="AB123" s="354"/>
      <c r="AC123" s="354"/>
      <c r="AD123" s="354"/>
      <c r="AE123" s="356"/>
      <c r="AF123" s="356"/>
      <c r="AG123" s="354"/>
      <c r="AH123" s="354"/>
      <c r="AI123" s="354"/>
      <c r="AJ123" s="354"/>
      <c r="AK123" s="354"/>
      <c r="AL123" s="354"/>
      <c r="AM123" s="354"/>
      <c r="AN123" s="354"/>
      <c r="AO123" s="354"/>
      <c r="AP123" s="354"/>
      <c r="AQ123" s="354"/>
      <c r="AR123" s="354"/>
      <c r="AS123" s="354"/>
      <c r="AT123" s="354"/>
      <c r="AU123" s="373"/>
    </row>
    <row r="124" spans="1:47" s="190" customFormat="1">
      <c r="A124" s="359">
        <v>75</v>
      </c>
      <c r="B124" s="358">
        <v>445</v>
      </c>
      <c r="C124" s="349" t="str">
        <f t="shared" ref="C124:C141" si="7">+C73</f>
        <v>REG</v>
      </c>
      <c r="D124" s="349" t="str">
        <f t="shared" ref="D124:D141" si="8">CONCATENATE("Preparació per ",LOWER(D73))</f>
        <v>Preparació per reg (l/m2)</v>
      </c>
      <c r="E124" s="360">
        <v>2500</v>
      </c>
      <c r="F124" s="351"/>
      <c r="G124" s="351"/>
      <c r="H124" s="351"/>
      <c r="I124" s="351"/>
      <c r="J124" s="351"/>
      <c r="K124" s="351"/>
      <c r="L124" s="351"/>
      <c r="M124" s="351"/>
      <c r="N124" s="351"/>
      <c r="O124" s="349"/>
      <c r="P124" s="352"/>
      <c r="Q124" s="351"/>
      <c r="R124" s="349"/>
      <c r="S124" s="349"/>
      <c r="T124" s="349"/>
      <c r="U124" s="349"/>
      <c r="V124" s="349"/>
      <c r="W124" s="349"/>
      <c r="X124" s="349"/>
      <c r="Y124" s="349"/>
      <c r="Z124" s="351"/>
      <c r="AA124" s="351"/>
      <c r="AB124" s="349"/>
      <c r="AC124" s="349"/>
      <c r="AD124" s="349"/>
      <c r="AE124" s="351"/>
      <c r="AF124" s="351"/>
      <c r="AG124" s="349"/>
      <c r="AH124" s="349"/>
      <c r="AI124" s="349"/>
      <c r="AJ124" s="349"/>
      <c r="AK124" s="349"/>
      <c r="AL124" s="349"/>
      <c r="AM124" s="349"/>
      <c r="AN124" s="349"/>
      <c r="AO124" s="349"/>
      <c r="AP124" s="349"/>
      <c r="AQ124" s="349"/>
      <c r="AR124" s="349"/>
      <c r="AS124" s="349"/>
      <c r="AT124" s="349"/>
    </row>
    <row r="125" spans="1:47" s="190" customFormat="1">
      <c r="A125" s="359">
        <v>76</v>
      </c>
      <c r="B125" s="353">
        <v>455</v>
      </c>
      <c r="C125" s="354" t="str">
        <f t="shared" si="7"/>
        <v>REG</v>
      </c>
      <c r="D125" s="354" t="str">
        <f t="shared" si="8"/>
        <v>Preparació per posada en funcionament i parada</v>
      </c>
      <c r="E125" s="365">
        <v>2500</v>
      </c>
      <c r="F125" s="356"/>
      <c r="G125" s="356"/>
      <c r="H125" s="356"/>
      <c r="I125" s="356"/>
      <c r="J125" s="356"/>
      <c r="K125" s="356"/>
      <c r="L125" s="356"/>
      <c r="M125" s="356"/>
      <c r="N125" s="356"/>
      <c r="O125" s="354"/>
      <c r="P125" s="357"/>
      <c r="Q125" s="356"/>
      <c r="R125" s="354"/>
      <c r="S125" s="354"/>
      <c r="T125" s="354"/>
      <c r="U125" s="354"/>
      <c r="V125" s="354"/>
      <c r="W125" s="354"/>
      <c r="X125" s="354"/>
      <c r="Y125" s="354"/>
      <c r="Z125" s="356"/>
      <c r="AA125" s="356"/>
      <c r="AB125" s="354"/>
      <c r="AC125" s="354"/>
      <c r="AD125" s="354"/>
      <c r="AE125" s="356"/>
      <c r="AF125" s="356"/>
      <c r="AG125" s="354"/>
      <c r="AH125" s="354"/>
      <c r="AI125" s="354"/>
      <c r="AJ125" s="354"/>
      <c r="AK125" s="354"/>
      <c r="AL125" s="354"/>
      <c r="AM125" s="354"/>
      <c r="AN125" s="354"/>
      <c r="AO125" s="354"/>
      <c r="AP125" s="354"/>
      <c r="AQ125" s="354"/>
      <c r="AR125" s="354"/>
      <c r="AS125" s="354"/>
      <c r="AT125" s="354"/>
      <c r="AU125" s="373"/>
    </row>
    <row r="126" spans="1:47" s="190" customFormat="1">
      <c r="A126" s="359">
        <v>77</v>
      </c>
      <c r="B126" s="358">
        <v>465</v>
      </c>
      <c r="C126" s="349" t="str">
        <f t="shared" si="7"/>
        <v>REG</v>
      </c>
      <c r="D126" s="349" t="str">
        <f t="shared" si="8"/>
        <v>Preparació per desinstal.lació sistema de reg amb cinta</v>
      </c>
      <c r="E126" s="350">
        <v>2500</v>
      </c>
      <c r="F126" s="351"/>
      <c r="G126" s="351">
        <v>0</v>
      </c>
      <c r="H126" s="351"/>
      <c r="I126" s="351"/>
      <c r="J126" s="351"/>
      <c r="K126" s="351"/>
      <c r="L126" s="351"/>
      <c r="M126" s="351"/>
      <c r="N126" s="351"/>
      <c r="O126" s="349"/>
      <c r="P126" s="352"/>
      <c r="Q126" s="351"/>
      <c r="R126" s="349"/>
      <c r="S126" s="349"/>
      <c r="T126" s="349"/>
      <c r="U126" s="349"/>
      <c r="V126" s="349"/>
      <c r="W126" s="349"/>
      <c r="X126" s="349"/>
      <c r="Y126" s="349"/>
      <c r="Z126" s="351"/>
      <c r="AA126" s="351"/>
      <c r="AB126" s="349"/>
      <c r="AC126" s="349"/>
      <c r="AD126" s="349"/>
      <c r="AE126" s="351"/>
      <c r="AF126" s="351"/>
      <c r="AG126" s="349"/>
      <c r="AH126" s="349"/>
      <c r="AI126" s="349"/>
      <c r="AJ126" s="349"/>
      <c r="AK126" s="349"/>
      <c r="AL126" s="349"/>
      <c r="AM126" s="349"/>
      <c r="AN126" s="349"/>
      <c r="AO126" s="349"/>
      <c r="AP126" s="349"/>
      <c r="AQ126" s="349"/>
      <c r="AR126" s="349"/>
      <c r="AS126" s="349"/>
      <c r="AT126" s="349"/>
    </row>
    <row r="127" spans="1:47" s="190" customFormat="1">
      <c r="A127" s="359">
        <v>78</v>
      </c>
      <c r="B127" s="353">
        <v>515</v>
      </c>
      <c r="C127" s="354" t="str">
        <f t="shared" si="7"/>
        <v>TRACTAMENTS</v>
      </c>
      <c r="D127" s="354" t="str">
        <f t="shared" si="8"/>
        <v>Preparació per tractament bacillus + retenol +purí ortiga amb tractor i braços</v>
      </c>
      <c r="E127" s="365">
        <v>2500</v>
      </c>
      <c r="F127" s="356"/>
      <c r="G127" s="356">
        <v>1</v>
      </c>
      <c r="H127" s="356"/>
      <c r="I127" s="356"/>
      <c r="J127" s="356"/>
      <c r="K127" s="356"/>
      <c r="L127" s="356"/>
      <c r="M127" s="356"/>
      <c r="N127" s="356"/>
      <c r="O127" s="354"/>
      <c r="P127" s="357"/>
      <c r="Q127" s="356"/>
      <c r="R127" s="354"/>
      <c r="S127" s="354"/>
      <c r="T127" s="354"/>
      <c r="U127" s="354"/>
      <c r="V127" s="354"/>
      <c r="W127" s="354"/>
      <c r="X127" s="354"/>
      <c r="Y127" s="354"/>
      <c r="Z127" s="356"/>
      <c r="AA127" s="356"/>
      <c r="AB127" s="354"/>
      <c r="AC127" s="354"/>
      <c r="AD127" s="354"/>
      <c r="AE127" s="356">
        <f>+G127</f>
        <v>1</v>
      </c>
      <c r="AF127" s="356">
        <f>+G127</f>
        <v>1</v>
      </c>
      <c r="AG127" s="354"/>
      <c r="AH127" s="354"/>
      <c r="AI127" s="354"/>
      <c r="AJ127" s="354"/>
      <c r="AK127" s="354"/>
      <c r="AL127" s="354"/>
      <c r="AM127" s="354"/>
      <c r="AN127" s="354"/>
      <c r="AO127" s="354"/>
      <c r="AP127" s="354"/>
      <c r="AQ127" s="354"/>
      <c r="AR127" s="354"/>
      <c r="AS127" s="354"/>
      <c r="AT127" s="354"/>
      <c r="AU127" s="373"/>
    </row>
    <row r="128" spans="1:47" s="190" customFormat="1">
      <c r="A128" s="359">
        <v>79</v>
      </c>
      <c r="B128" s="358">
        <v>525</v>
      </c>
      <c r="C128" s="349" t="str">
        <f t="shared" si="7"/>
        <v>TRACTAMENTS</v>
      </c>
      <c r="D128" s="349" t="str">
        <f t="shared" si="8"/>
        <v>Preparació per tractament bacillus + retenol +purí ortiga amb bota i 2 persones</v>
      </c>
      <c r="E128" s="350">
        <v>2500</v>
      </c>
      <c r="F128" s="361"/>
      <c r="G128" s="361">
        <v>0.5</v>
      </c>
      <c r="H128" s="361"/>
      <c r="I128" s="361"/>
      <c r="J128" s="361"/>
      <c r="K128" s="361"/>
      <c r="L128" s="361"/>
      <c r="M128" s="361"/>
      <c r="N128" s="361"/>
      <c r="O128" s="203"/>
      <c r="P128" s="362"/>
      <c r="Q128" s="361"/>
      <c r="R128" s="203"/>
      <c r="S128" s="203"/>
      <c r="T128" s="203"/>
      <c r="U128" s="203"/>
      <c r="V128" s="203"/>
      <c r="W128" s="203"/>
      <c r="X128" s="203"/>
      <c r="Y128" s="203"/>
      <c r="Z128" s="361"/>
      <c r="AA128" s="361"/>
      <c r="AB128" s="203"/>
      <c r="AC128" s="203"/>
      <c r="AD128" s="203"/>
      <c r="AE128" s="361"/>
      <c r="AF128" s="361">
        <v>0.5</v>
      </c>
      <c r="AG128" s="203"/>
      <c r="AH128" s="203"/>
      <c r="AI128" s="203"/>
      <c r="AJ128" s="203"/>
      <c r="AK128" s="203"/>
      <c r="AL128" s="203"/>
      <c r="AM128" s="203"/>
      <c r="AN128" s="203"/>
      <c r="AO128" s="203"/>
      <c r="AP128" s="203"/>
      <c r="AQ128" s="203"/>
      <c r="AR128" s="203"/>
      <c r="AS128" s="203"/>
      <c r="AT128" s="203"/>
    </row>
    <row r="129" spans="1:65" s="190" customFormat="1">
      <c r="A129" s="359">
        <v>80</v>
      </c>
      <c r="B129" s="353">
        <v>535</v>
      </c>
      <c r="C129" s="354" t="str">
        <f t="shared" si="7"/>
        <v>TRACTAMENTS</v>
      </c>
      <c r="D129" s="354" t="str">
        <f t="shared" si="8"/>
        <v>Preparació per tractament coure + retenol + purí</v>
      </c>
      <c r="E129" s="365">
        <v>2500</v>
      </c>
      <c r="F129" s="366"/>
      <c r="G129" s="366">
        <v>0.5</v>
      </c>
      <c r="H129" s="366"/>
      <c r="I129" s="366"/>
      <c r="J129" s="366"/>
      <c r="K129" s="366"/>
      <c r="L129" s="366"/>
      <c r="M129" s="366"/>
      <c r="N129" s="366"/>
      <c r="O129" s="364"/>
      <c r="P129" s="367"/>
      <c r="Q129" s="366"/>
      <c r="R129" s="364"/>
      <c r="S129" s="364"/>
      <c r="T129" s="364"/>
      <c r="U129" s="364"/>
      <c r="V129" s="364"/>
      <c r="W129" s="364"/>
      <c r="X129" s="364"/>
      <c r="Y129" s="364"/>
      <c r="Z129" s="366"/>
      <c r="AA129" s="366"/>
      <c r="AB129" s="364"/>
      <c r="AC129" s="364"/>
      <c r="AD129" s="364"/>
      <c r="AE129" s="366">
        <f>+G129</f>
        <v>0.5</v>
      </c>
      <c r="AF129" s="366">
        <f>+G129</f>
        <v>0.5</v>
      </c>
      <c r="AG129" s="364"/>
      <c r="AH129" s="364"/>
      <c r="AI129" s="364"/>
      <c r="AJ129" s="364"/>
      <c r="AK129" s="364"/>
      <c r="AL129" s="364"/>
      <c r="AM129" s="364"/>
      <c r="AN129" s="364"/>
      <c r="AO129" s="364"/>
      <c r="AP129" s="364"/>
      <c r="AQ129" s="364"/>
      <c r="AR129" s="364"/>
      <c r="AS129" s="364"/>
      <c r="AT129" s="364"/>
      <c r="AU129" s="373"/>
    </row>
    <row r="130" spans="1:65" s="190" customFormat="1">
      <c r="A130" s="359">
        <v>81</v>
      </c>
      <c r="B130" s="358">
        <v>545</v>
      </c>
      <c r="C130" s="349" t="str">
        <f t="shared" si="7"/>
        <v>TRACTAMENTS</v>
      </c>
      <c r="D130" s="349" t="str">
        <f t="shared" si="8"/>
        <v>Preparació per tractament llimacs (ferramol)</v>
      </c>
      <c r="E130" s="350">
        <v>2500</v>
      </c>
      <c r="F130" s="351"/>
      <c r="G130" s="351"/>
      <c r="H130" s="351"/>
      <c r="I130" s="351">
        <v>0.25</v>
      </c>
      <c r="J130" s="351"/>
      <c r="K130" s="351"/>
      <c r="L130" s="351"/>
      <c r="M130" s="351"/>
      <c r="N130" s="351"/>
      <c r="O130" s="349"/>
      <c r="P130" s="352"/>
      <c r="Q130" s="351"/>
      <c r="R130" s="349"/>
      <c r="S130" s="349"/>
      <c r="T130" s="349"/>
      <c r="U130" s="349"/>
      <c r="V130" s="349"/>
      <c r="W130" s="349"/>
      <c r="X130" s="349"/>
      <c r="Y130" s="349"/>
      <c r="Z130" s="351"/>
      <c r="AA130" s="351">
        <v>0.25</v>
      </c>
      <c r="AB130" s="349"/>
      <c r="AC130" s="349"/>
      <c r="AD130" s="349"/>
      <c r="AE130" s="351"/>
      <c r="AF130" s="351"/>
      <c r="AG130" s="349"/>
      <c r="AH130" s="349"/>
      <c r="AI130" s="349"/>
      <c r="AJ130" s="349"/>
      <c r="AK130" s="349"/>
      <c r="AL130" s="349"/>
      <c r="AM130" s="349"/>
      <c r="AN130" s="349"/>
      <c r="AO130" s="349"/>
      <c r="AP130" s="349"/>
      <c r="AQ130" s="349"/>
      <c r="AR130" s="349"/>
      <c r="AS130" s="349"/>
      <c r="AT130" s="349"/>
    </row>
    <row r="131" spans="1:65" s="190" customFormat="1">
      <c r="A131" s="359">
        <v>82</v>
      </c>
      <c r="B131" s="363">
        <v>555</v>
      </c>
      <c r="C131" s="364" t="str">
        <f t="shared" si="7"/>
        <v>TRACTAMENTS</v>
      </c>
      <c r="D131" s="364" t="str">
        <f t="shared" si="8"/>
        <v>Preparació per tractament bacillus + sofre amb bota i 2 persones</v>
      </c>
      <c r="E131" s="365">
        <v>2500</v>
      </c>
      <c r="F131" s="366"/>
      <c r="G131" s="366">
        <v>0.5</v>
      </c>
      <c r="H131" s="366"/>
      <c r="I131" s="366"/>
      <c r="J131" s="366"/>
      <c r="K131" s="366"/>
      <c r="L131" s="366"/>
      <c r="M131" s="366"/>
      <c r="N131" s="366"/>
      <c r="O131" s="364"/>
      <c r="P131" s="367"/>
      <c r="Q131" s="366"/>
      <c r="R131" s="364"/>
      <c r="S131" s="364"/>
      <c r="T131" s="364"/>
      <c r="U131" s="364"/>
      <c r="V131" s="364"/>
      <c r="W131" s="364"/>
      <c r="X131" s="364"/>
      <c r="Y131" s="364"/>
      <c r="Z131" s="366"/>
      <c r="AA131" s="366"/>
      <c r="AB131" s="364"/>
      <c r="AC131" s="364"/>
      <c r="AD131" s="364"/>
      <c r="AE131" s="366"/>
      <c r="AF131" s="366">
        <v>0.5</v>
      </c>
      <c r="AG131" s="364"/>
      <c r="AH131" s="364"/>
      <c r="AI131" s="364"/>
      <c r="AJ131" s="364"/>
      <c r="AK131" s="364"/>
      <c r="AL131" s="364"/>
      <c r="AM131" s="364"/>
      <c r="AN131" s="364"/>
      <c r="AO131" s="364"/>
      <c r="AP131" s="364"/>
      <c r="AQ131" s="364"/>
      <c r="AR131" s="364"/>
      <c r="AS131" s="364"/>
      <c r="AT131" s="364"/>
      <c r="AU131" s="373"/>
    </row>
    <row r="132" spans="1:65" s="190" customFormat="1">
      <c r="A132" s="359">
        <v>83</v>
      </c>
      <c r="B132" s="358">
        <v>565</v>
      </c>
      <c r="C132" s="349" t="str">
        <f t="shared" si="7"/>
        <v>TRACTAMENTS</v>
      </c>
      <c r="D132" s="349" t="str">
        <f t="shared" si="8"/>
        <v>Preparació per tractament nim + sofre amb bota i 2 persones</v>
      </c>
      <c r="E132" s="350">
        <v>2500</v>
      </c>
      <c r="F132" s="351"/>
      <c r="G132" s="361">
        <v>0.5</v>
      </c>
      <c r="H132" s="351"/>
      <c r="I132" s="351"/>
      <c r="J132" s="351"/>
      <c r="K132" s="351"/>
      <c r="L132" s="351"/>
      <c r="M132" s="351"/>
      <c r="N132" s="351"/>
      <c r="O132" s="349"/>
      <c r="P132" s="352"/>
      <c r="Q132" s="351"/>
      <c r="R132" s="349"/>
      <c r="S132" s="349"/>
      <c r="T132" s="349"/>
      <c r="U132" s="349"/>
      <c r="V132" s="349"/>
      <c r="W132" s="349"/>
      <c r="X132" s="349"/>
      <c r="Y132" s="349"/>
      <c r="Z132" s="351"/>
      <c r="AA132" s="351"/>
      <c r="AB132" s="349"/>
      <c r="AC132" s="349"/>
      <c r="AD132" s="349"/>
      <c r="AE132" s="351"/>
      <c r="AF132" s="351">
        <v>0.5</v>
      </c>
      <c r="AG132" s="349"/>
      <c r="AH132" s="349"/>
      <c r="AI132" s="349"/>
      <c r="AJ132" s="349"/>
      <c r="AK132" s="349"/>
      <c r="AL132" s="349"/>
      <c r="AM132" s="349"/>
      <c r="AN132" s="349"/>
      <c r="AO132" s="349"/>
      <c r="AP132" s="349"/>
      <c r="AQ132" s="349"/>
      <c r="AR132" s="349"/>
      <c r="AS132" s="349"/>
      <c r="AT132" s="349"/>
    </row>
    <row r="133" spans="1:65" s="190" customFormat="1">
      <c r="A133" s="359">
        <v>84</v>
      </c>
      <c r="B133" s="363">
        <v>575</v>
      </c>
      <c r="C133" s="364" t="str">
        <f t="shared" si="7"/>
        <v>TRACTAMENTS</v>
      </c>
      <c r="D133" s="364" t="str">
        <f t="shared" si="8"/>
        <v>Preparació per tractament sofre amb bota i 2 persones</v>
      </c>
      <c r="E133" s="365">
        <v>2500</v>
      </c>
      <c r="F133" s="366"/>
      <c r="G133" s="366">
        <v>0.5</v>
      </c>
      <c r="H133" s="366"/>
      <c r="I133" s="366"/>
      <c r="J133" s="366"/>
      <c r="K133" s="366"/>
      <c r="L133" s="366"/>
      <c r="M133" s="366"/>
      <c r="N133" s="366"/>
      <c r="O133" s="364"/>
      <c r="P133" s="367"/>
      <c r="Q133" s="366"/>
      <c r="R133" s="364"/>
      <c r="S133" s="364"/>
      <c r="T133" s="364"/>
      <c r="U133" s="364"/>
      <c r="V133" s="364"/>
      <c r="W133" s="364"/>
      <c r="X133" s="364"/>
      <c r="Y133" s="364"/>
      <c r="Z133" s="366"/>
      <c r="AA133" s="366"/>
      <c r="AB133" s="364"/>
      <c r="AC133" s="364"/>
      <c r="AD133" s="364"/>
      <c r="AE133" s="366"/>
      <c r="AF133" s="366">
        <v>0.5</v>
      </c>
      <c r="AG133" s="364"/>
      <c r="AH133" s="364"/>
      <c r="AI133" s="364"/>
      <c r="AJ133" s="364"/>
      <c r="AK133" s="364"/>
      <c r="AL133" s="364"/>
      <c r="AM133" s="364"/>
      <c r="AN133" s="364"/>
      <c r="AO133" s="364"/>
      <c r="AP133" s="364"/>
      <c r="AQ133" s="364"/>
      <c r="AR133" s="364"/>
      <c r="AS133" s="364"/>
      <c r="AT133" s="364"/>
      <c r="AU133" s="373"/>
    </row>
    <row r="134" spans="1:65" s="190" customFormat="1">
      <c r="A134" s="359">
        <v>85</v>
      </c>
      <c r="B134" s="359">
        <v>615</v>
      </c>
      <c r="C134" s="203" t="str">
        <f t="shared" si="7"/>
        <v>DESHERBAT</v>
      </c>
      <c r="D134" s="203" t="str">
        <f t="shared" si="8"/>
        <v>Preparació per desherbat amb tractor</v>
      </c>
      <c r="E134" s="360">
        <v>2500</v>
      </c>
      <c r="F134" s="361"/>
      <c r="G134" s="361">
        <v>0.5</v>
      </c>
      <c r="H134" s="361"/>
      <c r="I134" s="361"/>
      <c r="J134" s="361"/>
      <c r="K134" s="361"/>
      <c r="L134" s="361"/>
      <c r="M134" s="361"/>
      <c r="N134" s="361"/>
      <c r="O134" s="203"/>
      <c r="P134" s="362"/>
      <c r="Q134" s="361"/>
      <c r="R134" s="203"/>
      <c r="S134" s="203"/>
      <c r="T134" s="203"/>
      <c r="U134" s="203"/>
      <c r="V134" s="203"/>
      <c r="W134" s="203"/>
      <c r="X134" s="203"/>
      <c r="Y134" s="203"/>
      <c r="Z134" s="361"/>
      <c r="AA134" s="361"/>
      <c r="AB134" s="203"/>
      <c r="AC134" s="203"/>
      <c r="AD134" s="203"/>
      <c r="AE134" s="361"/>
      <c r="AF134" s="361"/>
      <c r="AG134" s="203"/>
      <c r="AH134" s="203"/>
      <c r="AI134" s="203"/>
      <c r="AJ134" s="203"/>
      <c r="AK134" s="203"/>
      <c r="AL134" s="203"/>
      <c r="AM134" s="203"/>
      <c r="AN134" s="203"/>
      <c r="AO134" s="203"/>
      <c r="AP134" s="203"/>
      <c r="AQ134" s="203"/>
      <c r="AR134" s="203"/>
      <c r="AS134" s="203"/>
      <c r="AT134" s="203"/>
      <c r="AU134" s="204"/>
    </row>
    <row r="135" spans="1:65" s="190" customFormat="1">
      <c r="A135" s="359">
        <v>86</v>
      </c>
      <c r="B135" s="363">
        <v>625</v>
      </c>
      <c r="C135" s="364" t="str">
        <f t="shared" si="7"/>
        <v>DESHERBAT</v>
      </c>
      <c r="D135" s="364" t="str">
        <f t="shared" si="8"/>
        <v>Preparació per desherbat amb motocultor</v>
      </c>
      <c r="E135" s="365">
        <v>2500</v>
      </c>
      <c r="F135" s="366"/>
      <c r="G135" s="366">
        <v>0.25</v>
      </c>
      <c r="H135" s="366"/>
      <c r="I135" s="366"/>
      <c r="J135" s="366"/>
      <c r="K135" s="366"/>
      <c r="L135" s="366"/>
      <c r="M135" s="366"/>
      <c r="N135" s="366"/>
      <c r="O135" s="364"/>
      <c r="P135" s="367"/>
      <c r="Q135" s="366"/>
      <c r="R135" s="364"/>
      <c r="S135" s="364"/>
      <c r="T135" s="364"/>
      <c r="U135" s="364"/>
      <c r="V135" s="364"/>
      <c r="W135" s="364"/>
      <c r="X135" s="364"/>
      <c r="Y135" s="364"/>
      <c r="Z135" s="366"/>
      <c r="AA135" s="366"/>
      <c r="AB135" s="364"/>
      <c r="AC135" s="364"/>
      <c r="AD135" s="364"/>
      <c r="AE135" s="366"/>
      <c r="AF135" s="366"/>
      <c r="AG135" s="364"/>
      <c r="AH135" s="364"/>
      <c r="AI135" s="364"/>
      <c r="AJ135" s="364"/>
      <c r="AK135" s="364"/>
      <c r="AL135" s="364"/>
      <c r="AM135" s="364"/>
      <c r="AN135" s="364"/>
      <c r="AO135" s="364"/>
      <c r="AP135" s="364"/>
      <c r="AQ135" s="364"/>
      <c r="AR135" s="364"/>
      <c r="AS135" s="364"/>
      <c r="AT135" s="364"/>
      <c r="AU135" s="373"/>
      <c r="AX135" s="204"/>
    </row>
    <row r="136" spans="1:65" s="190" customFormat="1">
      <c r="A136" s="359">
        <v>87</v>
      </c>
      <c r="B136" s="359">
        <v>635</v>
      </c>
      <c r="C136" s="203" t="str">
        <f t="shared" si="7"/>
        <v>DESHERBAT</v>
      </c>
      <c r="D136" s="203" t="str">
        <f t="shared" si="8"/>
        <v>Preparació per desherbat amb motocultor (només part sense plàstic)</v>
      </c>
      <c r="E136" s="360">
        <v>2500</v>
      </c>
      <c r="F136" s="361"/>
      <c r="G136" s="361">
        <v>0.25</v>
      </c>
      <c r="H136" s="361"/>
      <c r="I136" s="361"/>
      <c r="J136" s="361"/>
      <c r="K136" s="361"/>
      <c r="L136" s="361"/>
      <c r="M136" s="361"/>
      <c r="N136" s="361"/>
      <c r="O136" s="203"/>
      <c r="P136" s="362"/>
      <c r="Q136" s="361"/>
      <c r="R136" s="203"/>
      <c r="S136" s="203"/>
      <c r="T136" s="203"/>
      <c r="U136" s="203"/>
      <c r="V136" s="203"/>
      <c r="W136" s="203"/>
      <c r="X136" s="203"/>
      <c r="Y136" s="203"/>
      <c r="Z136" s="361"/>
      <c r="AA136" s="361"/>
      <c r="AB136" s="203"/>
      <c r="AC136" s="203"/>
      <c r="AD136" s="203"/>
      <c r="AE136" s="361"/>
      <c r="AF136" s="361"/>
      <c r="AG136" s="203"/>
      <c r="AH136" s="203"/>
      <c r="AI136" s="203"/>
      <c r="AJ136" s="203"/>
      <c r="AK136" s="203"/>
      <c r="AL136" s="203"/>
      <c r="AM136" s="203"/>
      <c r="AN136" s="203"/>
      <c r="AO136" s="203"/>
      <c r="AP136" s="203"/>
      <c r="AQ136" s="203"/>
      <c r="AR136" s="203"/>
      <c r="AS136" s="203"/>
      <c r="AT136" s="203"/>
      <c r="AU136" s="204"/>
      <c r="AX136" s="204"/>
    </row>
    <row r="137" spans="1:65" s="190" customFormat="1">
      <c r="A137" s="359">
        <v>88</v>
      </c>
      <c r="B137" s="363">
        <v>645</v>
      </c>
      <c r="C137" s="364" t="str">
        <f t="shared" si="7"/>
        <v>DESHERBAT</v>
      </c>
      <c r="D137" s="364" t="str">
        <f t="shared" si="8"/>
        <v>Preparació per desherbat manual 2,5h/1.000 m2</v>
      </c>
      <c r="E137" s="365">
        <v>2500</v>
      </c>
      <c r="F137" s="366"/>
      <c r="G137" s="366"/>
      <c r="H137" s="366"/>
      <c r="I137" s="366"/>
      <c r="J137" s="366"/>
      <c r="K137" s="366"/>
      <c r="L137" s="366"/>
      <c r="M137" s="366"/>
      <c r="N137" s="366"/>
      <c r="O137" s="364"/>
      <c r="P137" s="367"/>
      <c r="Q137" s="366"/>
      <c r="R137" s="364"/>
      <c r="S137" s="364"/>
      <c r="T137" s="364"/>
      <c r="U137" s="364"/>
      <c r="V137" s="364"/>
      <c r="W137" s="364"/>
      <c r="X137" s="364"/>
      <c r="Y137" s="364"/>
      <c r="Z137" s="366"/>
      <c r="AA137" s="366"/>
      <c r="AB137" s="364"/>
      <c r="AC137" s="364"/>
      <c r="AD137" s="364"/>
      <c r="AE137" s="366"/>
      <c r="AF137" s="366"/>
      <c r="AG137" s="364"/>
      <c r="AH137" s="364"/>
      <c r="AI137" s="364"/>
      <c r="AJ137" s="364"/>
      <c r="AK137" s="364"/>
      <c r="AL137" s="364"/>
      <c r="AM137" s="364"/>
      <c r="AN137" s="364"/>
      <c r="AO137" s="364"/>
      <c r="AP137" s="364"/>
      <c r="AQ137" s="364"/>
      <c r="AR137" s="364"/>
      <c r="AS137" s="364"/>
      <c r="AT137" s="364"/>
      <c r="AU137" s="373"/>
      <c r="AX137" s="204"/>
    </row>
    <row r="138" spans="1:65" s="190" customFormat="1">
      <c r="A138" s="359">
        <v>89</v>
      </c>
      <c r="B138" s="359">
        <v>655</v>
      </c>
      <c r="C138" s="203" t="str">
        <f t="shared" si="7"/>
        <v>DESHERBAT</v>
      </c>
      <c r="D138" s="203" t="str">
        <f t="shared" si="8"/>
        <v>Preparació per desherbat manual 5h/1.000  m2</v>
      </c>
      <c r="E138" s="360">
        <v>2500</v>
      </c>
      <c r="F138" s="361"/>
      <c r="G138" s="361"/>
      <c r="H138" s="361"/>
      <c r="I138" s="361"/>
      <c r="J138" s="361"/>
      <c r="K138" s="361"/>
      <c r="L138" s="361"/>
      <c r="M138" s="361"/>
      <c r="N138" s="361"/>
      <c r="O138" s="203"/>
      <c r="P138" s="362"/>
      <c r="Q138" s="361"/>
      <c r="R138" s="203"/>
      <c r="S138" s="203"/>
      <c r="T138" s="203"/>
      <c r="U138" s="203"/>
      <c r="V138" s="203"/>
      <c r="W138" s="203"/>
      <c r="X138" s="203"/>
      <c r="Y138" s="203"/>
      <c r="Z138" s="361"/>
      <c r="AA138" s="361"/>
      <c r="AB138" s="203"/>
      <c r="AC138" s="203"/>
      <c r="AD138" s="203"/>
      <c r="AE138" s="361"/>
      <c r="AF138" s="361"/>
      <c r="AG138" s="203"/>
      <c r="AH138" s="203"/>
      <c r="AI138" s="203"/>
      <c r="AJ138" s="203"/>
      <c r="AK138" s="203"/>
      <c r="AL138" s="203"/>
      <c r="AM138" s="203"/>
      <c r="AN138" s="203"/>
      <c r="AO138" s="203"/>
      <c r="AP138" s="203"/>
      <c r="AQ138" s="203"/>
      <c r="AR138" s="203"/>
      <c r="AS138" s="203"/>
      <c r="AT138" s="203"/>
      <c r="AU138" s="204"/>
    </row>
    <row r="139" spans="1:65" s="190" customFormat="1">
      <c r="A139" s="359">
        <v>90</v>
      </c>
      <c r="B139" s="363">
        <v>665</v>
      </c>
      <c r="C139" s="364" t="str">
        <f t="shared" si="7"/>
        <v>DESHERBAT</v>
      </c>
      <c r="D139" s="364" t="str">
        <f t="shared" si="8"/>
        <v>Preparació per desherbat manual 6,5h/1.000  m2</v>
      </c>
      <c r="E139" s="365">
        <v>2500</v>
      </c>
      <c r="F139" s="366"/>
      <c r="G139" s="366"/>
      <c r="H139" s="366"/>
      <c r="I139" s="366"/>
      <c r="J139" s="366"/>
      <c r="K139" s="366"/>
      <c r="L139" s="366"/>
      <c r="M139" s="366"/>
      <c r="N139" s="366"/>
      <c r="O139" s="364"/>
      <c r="P139" s="367"/>
      <c r="Q139" s="366"/>
      <c r="R139" s="364"/>
      <c r="S139" s="364"/>
      <c r="T139" s="364"/>
      <c r="U139" s="364"/>
      <c r="V139" s="364"/>
      <c r="W139" s="364"/>
      <c r="X139" s="364"/>
      <c r="Y139" s="364"/>
      <c r="Z139" s="366"/>
      <c r="AA139" s="366"/>
      <c r="AB139" s="364"/>
      <c r="AC139" s="364"/>
      <c r="AD139" s="364"/>
      <c r="AE139" s="366"/>
      <c r="AF139" s="366"/>
      <c r="AG139" s="364"/>
      <c r="AH139" s="364"/>
      <c r="AI139" s="364"/>
      <c r="AJ139" s="364"/>
      <c r="AK139" s="364"/>
      <c r="AL139" s="364"/>
      <c r="AM139" s="364"/>
      <c r="AN139" s="364"/>
      <c r="AO139" s="364"/>
      <c r="AP139" s="364"/>
      <c r="AQ139" s="364"/>
      <c r="AR139" s="364"/>
      <c r="AS139" s="364"/>
      <c r="AT139" s="364"/>
      <c r="AU139" s="373"/>
    </row>
    <row r="140" spans="1:65" s="190" customFormat="1">
      <c r="A140" s="359">
        <v>91</v>
      </c>
      <c r="B140" s="359">
        <v>675</v>
      </c>
      <c r="C140" s="203" t="str">
        <f t="shared" si="7"/>
        <v>DESHERBAT</v>
      </c>
      <c r="D140" s="203" t="str">
        <f t="shared" si="8"/>
        <v>Preparació per calçar-desherbar</v>
      </c>
      <c r="E140" s="360">
        <v>2500</v>
      </c>
      <c r="F140" s="361"/>
      <c r="G140" s="361">
        <v>0.5</v>
      </c>
      <c r="H140" s="361"/>
      <c r="I140" s="361"/>
      <c r="J140" s="361"/>
      <c r="K140" s="361"/>
      <c r="L140" s="361"/>
      <c r="M140" s="361"/>
      <c r="N140" s="361"/>
      <c r="O140" s="203"/>
      <c r="P140" s="362"/>
      <c r="Q140" s="361">
        <f>+G140</f>
        <v>0.5</v>
      </c>
      <c r="R140" s="203"/>
      <c r="S140" s="203"/>
      <c r="T140" s="203"/>
      <c r="U140" s="203"/>
      <c r="V140" s="203"/>
      <c r="W140" s="203"/>
      <c r="X140" s="203"/>
      <c r="Y140" s="203"/>
      <c r="Z140" s="361"/>
      <c r="AA140" s="361"/>
      <c r="AB140" s="203"/>
      <c r="AC140" s="203"/>
      <c r="AD140" s="203"/>
      <c r="AE140" s="361"/>
      <c r="AF140" s="361"/>
      <c r="AG140" s="203"/>
      <c r="AH140" s="203"/>
      <c r="AI140" s="203"/>
      <c r="AJ140" s="203"/>
      <c r="AK140" s="203"/>
      <c r="AL140" s="203"/>
      <c r="AM140" s="203"/>
      <c r="AN140" s="203"/>
      <c r="AO140" s="203"/>
      <c r="AP140" s="203"/>
      <c r="AQ140" s="203"/>
      <c r="AR140" s="203"/>
      <c r="AS140" s="203"/>
      <c r="AT140" s="203"/>
      <c r="AU140" s="204"/>
    </row>
    <row r="141" spans="1:65" s="190" customFormat="1">
      <c r="A141" s="359">
        <v>92</v>
      </c>
      <c r="B141" s="363">
        <v>685</v>
      </c>
      <c r="C141" s="364" t="str">
        <f t="shared" si="7"/>
        <v>DESHERBAT</v>
      </c>
      <c r="D141" s="364" t="str">
        <f t="shared" si="8"/>
        <v>Preparació per col·locar plàstic a mà</v>
      </c>
      <c r="E141" s="365">
        <v>2500</v>
      </c>
      <c r="F141" s="366"/>
      <c r="G141" s="366"/>
      <c r="H141" s="366"/>
      <c r="I141" s="366"/>
      <c r="J141" s="366"/>
      <c r="K141" s="366"/>
      <c r="L141" s="366"/>
      <c r="M141" s="366"/>
      <c r="N141" s="366"/>
      <c r="O141" s="364"/>
      <c r="P141" s="367"/>
      <c r="Q141" s="366"/>
      <c r="R141" s="364"/>
      <c r="S141" s="364"/>
      <c r="T141" s="364"/>
      <c r="U141" s="364"/>
      <c r="V141" s="364"/>
      <c r="W141" s="364"/>
      <c r="X141" s="364"/>
      <c r="Y141" s="364"/>
      <c r="Z141" s="366"/>
      <c r="AA141" s="366"/>
      <c r="AB141" s="364"/>
      <c r="AC141" s="364"/>
      <c r="AD141" s="364"/>
      <c r="AE141" s="366"/>
      <c r="AF141" s="366"/>
      <c r="AG141" s="364"/>
      <c r="AH141" s="364"/>
      <c r="AI141" s="364"/>
      <c r="AJ141" s="364"/>
      <c r="AK141" s="364"/>
      <c r="AL141" s="364"/>
      <c r="AM141" s="364"/>
      <c r="AN141" s="364"/>
      <c r="AO141" s="364"/>
      <c r="AP141" s="364"/>
      <c r="AQ141" s="364"/>
      <c r="AR141" s="364"/>
      <c r="AS141" s="364"/>
      <c r="AT141" s="364"/>
      <c r="AU141" s="373"/>
    </row>
    <row r="142" spans="1:65" s="190" customFormat="1">
      <c r="A142" s="359">
        <v>93</v>
      </c>
      <c r="B142" s="359">
        <v>715</v>
      </c>
      <c r="C142" s="203" t="str">
        <f t="shared" ref="C142:C152" si="9">+C91</f>
        <v xml:space="preserve">ALTRES OPERACIONS </v>
      </c>
      <c r="D142" s="203" t="str">
        <f t="shared" ref="D142:D143" si="10">CONCATENATE("Preparació per ",LOWER(D91))</f>
        <v>Preparació per clavar i lligar canyes manual</v>
      </c>
      <c r="E142" s="360">
        <v>2500</v>
      </c>
      <c r="F142" s="361"/>
      <c r="G142" s="361"/>
      <c r="H142" s="361"/>
      <c r="I142" s="361"/>
      <c r="J142" s="361"/>
      <c r="K142" s="361"/>
      <c r="L142" s="361"/>
      <c r="M142" s="361"/>
      <c r="N142" s="361"/>
      <c r="O142" s="203"/>
      <c r="P142" s="362"/>
      <c r="Q142" s="361"/>
      <c r="R142" s="203"/>
      <c r="S142" s="203"/>
      <c r="T142" s="203"/>
      <c r="U142" s="203"/>
      <c r="V142" s="203"/>
      <c r="W142" s="203"/>
      <c r="X142" s="203"/>
      <c r="Y142" s="203"/>
      <c r="Z142" s="361"/>
      <c r="AA142" s="361"/>
      <c r="AB142" s="203"/>
      <c r="AC142" s="203"/>
      <c r="AD142" s="203"/>
      <c r="AE142" s="361"/>
      <c r="AF142" s="361"/>
      <c r="AG142" s="203"/>
      <c r="AH142" s="203"/>
      <c r="AI142" s="203"/>
      <c r="AJ142" s="203"/>
      <c r="AK142" s="203"/>
      <c r="AL142" s="203"/>
      <c r="AM142" s="203"/>
      <c r="AN142" s="203"/>
      <c r="AO142" s="203"/>
      <c r="AP142" s="203"/>
      <c r="AQ142" s="203"/>
      <c r="AR142" s="203"/>
      <c r="AS142" s="203"/>
      <c r="AT142" s="203"/>
      <c r="AU142" s="204"/>
      <c r="AX142" s="204"/>
      <c r="AY142" s="204"/>
      <c r="AZ142" s="204"/>
      <c r="BA142" s="204"/>
      <c r="BB142" s="204"/>
      <c r="BC142" s="204"/>
      <c r="BD142" s="204"/>
      <c r="BE142" s="204"/>
      <c r="BF142" s="204"/>
      <c r="BG142" s="204"/>
      <c r="BH142" s="204"/>
      <c r="BI142" s="204"/>
      <c r="BJ142" s="204"/>
      <c r="BK142" s="204"/>
      <c r="BL142" s="204"/>
      <c r="BM142" s="204"/>
    </row>
    <row r="143" spans="1:65" s="190" customFormat="1">
      <c r="A143" s="359">
        <v>94</v>
      </c>
      <c r="B143" s="363">
        <v>725</v>
      </c>
      <c r="C143" s="364" t="str">
        <f t="shared" si="9"/>
        <v xml:space="preserve">ALTRES OPERACIONS </v>
      </c>
      <c r="D143" s="364" t="str">
        <f t="shared" si="10"/>
        <v>Preparació per esporgar i lligar tomaqueres</v>
      </c>
      <c r="E143" s="365">
        <v>2500</v>
      </c>
      <c r="F143" s="366"/>
      <c r="G143" s="366"/>
      <c r="H143" s="366"/>
      <c r="I143" s="366"/>
      <c r="J143" s="366"/>
      <c r="K143" s="366"/>
      <c r="L143" s="366"/>
      <c r="M143" s="366"/>
      <c r="N143" s="366"/>
      <c r="O143" s="364"/>
      <c r="P143" s="367"/>
      <c r="Q143" s="366"/>
      <c r="R143" s="364"/>
      <c r="S143" s="364"/>
      <c r="T143" s="364"/>
      <c r="U143" s="364"/>
      <c r="V143" s="364"/>
      <c r="W143" s="364"/>
      <c r="X143" s="364"/>
      <c r="Y143" s="364"/>
      <c r="Z143" s="366"/>
      <c r="AA143" s="366"/>
      <c r="AB143" s="364"/>
      <c r="AC143" s="364"/>
      <c r="AD143" s="364"/>
      <c r="AE143" s="366"/>
      <c r="AF143" s="366"/>
      <c r="AG143" s="364"/>
      <c r="AH143" s="364"/>
      <c r="AI143" s="364"/>
      <c r="AJ143" s="364"/>
      <c r="AK143" s="364"/>
      <c r="AL143" s="364"/>
      <c r="AM143" s="364"/>
      <c r="AN143" s="364"/>
      <c r="AO143" s="364"/>
      <c r="AP143" s="364"/>
      <c r="AQ143" s="364"/>
      <c r="AR143" s="364"/>
      <c r="AS143" s="364"/>
      <c r="AT143" s="364"/>
      <c r="AU143" s="373"/>
      <c r="AX143" s="204"/>
      <c r="AY143" s="204"/>
      <c r="AZ143" s="204"/>
      <c r="BA143" s="204"/>
      <c r="BB143" s="204"/>
      <c r="BC143" s="204"/>
      <c r="BD143" s="204"/>
      <c r="BE143" s="204"/>
      <c r="BF143" s="204"/>
      <c r="BG143" s="204"/>
      <c r="BH143" s="204"/>
      <c r="BI143" s="204"/>
      <c r="BJ143" s="204"/>
      <c r="BK143" s="204"/>
      <c r="BL143" s="204"/>
      <c r="BM143" s="204"/>
    </row>
    <row r="144" spans="1:65" s="190" customFormat="1">
      <c r="A144" s="359">
        <v>95</v>
      </c>
      <c r="B144" s="359">
        <v>735</v>
      </c>
      <c r="C144" s="203" t="str">
        <f t="shared" si="9"/>
        <v xml:space="preserve">ALTRES OPERACIONS </v>
      </c>
      <c r="D144" s="203" t="str">
        <f t="shared" ref="D144:D152" si="11">CONCATENATE("Preparació per ",LOWER(D93))</f>
        <v>Preparació per renda de la terra</v>
      </c>
      <c r="E144" s="360">
        <v>2500</v>
      </c>
      <c r="F144" s="361"/>
      <c r="G144" s="361"/>
      <c r="H144" s="361"/>
      <c r="I144" s="361"/>
      <c r="J144" s="361"/>
      <c r="K144" s="361"/>
      <c r="L144" s="361"/>
      <c r="M144" s="361"/>
      <c r="N144" s="361"/>
      <c r="O144" s="203"/>
      <c r="P144" s="362"/>
      <c r="Q144" s="361"/>
      <c r="R144" s="203"/>
      <c r="S144" s="203"/>
      <c r="T144" s="203"/>
      <c r="U144" s="203"/>
      <c r="V144" s="203"/>
      <c r="W144" s="203"/>
      <c r="X144" s="203"/>
      <c r="Y144" s="203"/>
      <c r="Z144" s="361"/>
      <c r="AA144" s="361"/>
      <c r="AB144" s="203"/>
      <c r="AC144" s="203"/>
      <c r="AD144" s="203"/>
      <c r="AE144" s="361"/>
      <c r="AF144" s="361"/>
      <c r="AG144" s="203"/>
      <c r="AH144" s="203"/>
      <c r="AI144" s="203"/>
      <c r="AJ144" s="203"/>
      <c r="AK144" s="203"/>
      <c r="AL144" s="203"/>
      <c r="AM144" s="203"/>
      <c r="AN144" s="203"/>
      <c r="AO144" s="203"/>
      <c r="AP144" s="203"/>
      <c r="AQ144" s="203"/>
      <c r="AR144" s="203"/>
      <c r="AS144" s="203"/>
      <c r="AT144" s="203"/>
      <c r="AU144" s="204"/>
      <c r="AX144" s="204"/>
      <c r="AY144" s="204"/>
      <c r="AZ144" s="204"/>
      <c r="BA144" s="204"/>
      <c r="BB144" s="204"/>
      <c r="BC144" s="204"/>
      <c r="BD144" s="204"/>
      <c r="BE144" s="204"/>
      <c r="BF144" s="204"/>
      <c r="BG144" s="204"/>
      <c r="BH144" s="204"/>
      <c r="BI144" s="204"/>
      <c r="BJ144" s="204"/>
      <c r="BK144" s="204"/>
      <c r="BL144" s="204"/>
      <c r="BM144" s="204"/>
    </row>
    <row r="145" spans="1:65" s="190" customFormat="1">
      <c r="A145" s="359">
        <v>96</v>
      </c>
      <c r="B145" s="363">
        <v>815</v>
      </c>
      <c r="C145" s="364" t="str">
        <f t="shared" si="9"/>
        <v>RECOL.LECCIÓ</v>
      </c>
      <c r="D145" s="364" t="str">
        <f t="shared" si="11"/>
        <v>Preparació per recol.lecció col</v>
      </c>
      <c r="E145" s="365">
        <v>2500</v>
      </c>
      <c r="F145" s="366"/>
      <c r="G145" s="366"/>
      <c r="H145" s="366"/>
      <c r="I145" s="366"/>
      <c r="J145" s="366"/>
      <c r="K145" s="366"/>
      <c r="L145" s="366"/>
      <c r="M145" s="366"/>
      <c r="N145" s="366"/>
      <c r="O145" s="364"/>
      <c r="P145" s="367"/>
      <c r="Q145" s="366"/>
      <c r="R145" s="364"/>
      <c r="S145" s="364"/>
      <c r="T145" s="364"/>
      <c r="U145" s="364"/>
      <c r="V145" s="364"/>
      <c r="W145" s="364"/>
      <c r="X145" s="364"/>
      <c r="Y145" s="364"/>
      <c r="Z145" s="366"/>
      <c r="AA145" s="366"/>
      <c r="AB145" s="364"/>
      <c r="AC145" s="364"/>
      <c r="AD145" s="364"/>
      <c r="AE145" s="366"/>
      <c r="AF145" s="366"/>
      <c r="AG145" s="364"/>
      <c r="AH145" s="364"/>
      <c r="AI145" s="364"/>
      <c r="AJ145" s="364"/>
      <c r="AK145" s="364"/>
      <c r="AL145" s="364"/>
      <c r="AM145" s="364"/>
      <c r="AN145" s="364"/>
      <c r="AO145" s="364"/>
      <c r="AP145" s="364"/>
      <c r="AQ145" s="364"/>
      <c r="AR145" s="364"/>
      <c r="AS145" s="364"/>
      <c r="AT145" s="364"/>
      <c r="AU145" s="373"/>
      <c r="AX145" s="204"/>
      <c r="AY145" s="204"/>
      <c r="AZ145" s="204"/>
      <c r="BA145" s="204"/>
      <c r="BB145" s="204"/>
      <c r="BC145" s="204"/>
      <c r="BD145" s="204"/>
      <c r="BE145" s="204"/>
      <c r="BF145" s="204"/>
      <c r="BG145" s="204"/>
      <c r="BH145" s="204"/>
      <c r="BI145" s="204"/>
      <c r="BJ145" s="204"/>
      <c r="BK145" s="204"/>
      <c r="BL145" s="204"/>
      <c r="BM145" s="204"/>
    </row>
    <row r="146" spans="1:65" s="190" customFormat="1">
      <c r="A146" s="359">
        <v>97</v>
      </c>
      <c r="B146" s="359">
        <v>825</v>
      </c>
      <c r="C146" s="203" t="str">
        <f t="shared" si="9"/>
        <v>RECOL.LECCIÓ</v>
      </c>
      <c r="D146" s="203" t="str">
        <f t="shared" si="11"/>
        <v>Preparació per recol.lecció bròcoli</v>
      </c>
      <c r="E146" s="360">
        <v>2500</v>
      </c>
      <c r="F146" s="203"/>
      <c r="G146" s="203"/>
      <c r="H146" s="203"/>
      <c r="I146" s="203"/>
      <c r="J146" s="203"/>
      <c r="K146" s="203"/>
      <c r="L146" s="203"/>
      <c r="M146" s="203"/>
      <c r="N146" s="203"/>
      <c r="O146" s="203"/>
      <c r="P146" s="362"/>
      <c r="Q146" s="361"/>
      <c r="R146" s="203"/>
      <c r="S146" s="203"/>
      <c r="T146" s="203"/>
      <c r="U146" s="203"/>
      <c r="V146" s="203"/>
      <c r="W146" s="203"/>
      <c r="X146" s="203"/>
      <c r="Y146" s="203"/>
      <c r="Z146" s="361"/>
      <c r="AA146" s="361"/>
      <c r="AB146" s="203"/>
      <c r="AC146" s="203"/>
      <c r="AD146" s="203"/>
      <c r="AE146" s="361"/>
      <c r="AF146" s="361"/>
      <c r="AG146" s="203"/>
      <c r="AH146" s="203"/>
      <c r="AI146" s="203"/>
      <c r="AJ146" s="203"/>
      <c r="AK146" s="203"/>
      <c r="AL146" s="203"/>
      <c r="AM146" s="203"/>
      <c r="AN146" s="203"/>
      <c r="AO146" s="203"/>
      <c r="AP146" s="203"/>
      <c r="AQ146" s="203"/>
      <c r="AR146" s="203"/>
      <c r="AS146" s="203"/>
      <c r="AT146" s="203"/>
      <c r="AU146" s="204"/>
      <c r="AX146" s="204"/>
      <c r="AY146" s="204"/>
      <c r="AZ146" s="204"/>
      <c r="BA146" s="204"/>
      <c r="BB146" s="204"/>
      <c r="BC146" s="204"/>
      <c r="BD146" s="204"/>
      <c r="BE146" s="204"/>
      <c r="BF146" s="204"/>
      <c r="BG146" s="204"/>
      <c r="BH146" s="204"/>
      <c r="BI146" s="204"/>
      <c r="BJ146" s="204"/>
      <c r="BK146" s="204"/>
      <c r="BL146" s="204"/>
      <c r="BM146" s="204"/>
    </row>
    <row r="147" spans="1:65" s="190" customFormat="1">
      <c r="A147" s="359">
        <v>98</v>
      </c>
      <c r="B147" s="363">
        <v>835</v>
      </c>
      <c r="C147" s="364" t="str">
        <f t="shared" si="9"/>
        <v>RECOL.LECCIÓ</v>
      </c>
      <c r="D147" s="364" t="str">
        <f t="shared" si="11"/>
        <v>Preparació per recol.lecció calçot</v>
      </c>
      <c r="E147" s="365">
        <v>2500</v>
      </c>
      <c r="F147" s="364"/>
      <c r="G147" s="364"/>
      <c r="H147" s="364"/>
      <c r="I147" s="364"/>
      <c r="J147" s="364"/>
      <c r="K147" s="364"/>
      <c r="L147" s="364"/>
      <c r="M147" s="364"/>
      <c r="N147" s="364"/>
      <c r="O147" s="364"/>
      <c r="P147" s="367"/>
      <c r="Q147" s="366"/>
      <c r="R147" s="364"/>
      <c r="S147" s="364"/>
      <c r="T147" s="364"/>
      <c r="U147" s="364"/>
      <c r="V147" s="364"/>
      <c r="W147" s="364"/>
      <c r="X147" s="364"/>
      <c r="Y147" s="364"/>
      <c r="Z147" s="366"/>
      <c r="AA147" s="366"/>
      <c r="AB147" s="364"/>
      <c r="AC147" s="364"/>
      <c r="AD147" s="364"/>
      <c r="AE147" s="366"/>
      <c r="AF147" s="366"/>
      <c r="AG147" s="364"/>
      <c r="AH147" s="364"/>
      <c r="AI147" s="364"/>
      <c r="AJ147" s="364"/>
      <c r="AK147" s="364"/>
      <c r="AL147" s="364"/>
      <c r="AM147" s="364"/>
      <c r="AN147" s="364"/>
      <c r="AO147" s="364"/>
      <c r="AP147" s="364"/>
      <c r="AQ147" s="364"/>
      <c r="AR147" s="364"/>
      <c r="AS147" s="364"/>
      <c r="AT147" s="364"/>
      <c r="AU147" s="373"/>
      <c r="AX147" s="204"/>
      <c r="AY147" s="204"/>
      <c r="AZ147" s="204"/>
      <c r="BA147" s="204"/>
      <c r="BB147" s="204"/>
      <c r="BC147" s="204"/>
      <c r="BD147" s="204"/>
      <c r="BE147" s="204"/>
      <c r="BF147" s="204"/>
      <c r="BG147" s="204"/>
      <c r="BH147" s="204"/>
      <c r="BI147" s="204"/>
      <c r="BJ147" s="204"/>
      <c r="BK147" s="204"/>
      <c r="BL147" s="204"/>
      <c r="BM147" s="204"/>
    </row>
    <row r="148" spans="1:65" s="190" customFormat="1">
      <c r="A148" s="359">
        <v>99</v>
      </c>
      <c r="B148" s="359">
        <v>845</v>
      </c>
      <c r="C148" s="203" t="str">
        <f t="shared" si="9"/>
        <v>RECOL.LECCIÓ</v>
      </c>
      <c r="D148" s="203" t="str">
        <f t="shared" si="11"/>
        <v>Preparació per recol.lecció enciam</v>
      </c>
      <c r="E148" s="360">
        <v>2500</v>
      </c>
      <c r="F148" s="203"/>
      <c r="G148" s="203"/>
      <c r="H148" s="203"/>
      <c r="I148" s="203"/>
      <c r="J148" s="203"/>
      <c r="K148" s="203"/>
      <c r="L148" s="203"/>
      <c r="M148" s="203"/>
      <c r="N148" s="203"/>
      <c r="O148" s="203"/>
      <c r="P148" s="203"/>
      <c r="Q148" s="203"/>
      <c r="R148" s="362"/>
      <c r="S148" s="361"/>
      <c r="T148" s="203"/>
      <c r="U148" s="203"/>
      <c r="V148" s="203"/>
      <c r="W148" s="203"/>
      <c r="X148" s="203"/>
      <c r="Y148" s="203"/>
      <c r="Z148" s="203"/>
      <c r="AA148" s="203"/>
      <c r="AB148" s="361"/>
      <c r="AC148" s="361"/>
      <c r="AD148" s="361"/>
      <c r="AE148" s="203"/>
      <c r="AF148" s="203"/>
      <c r="AG148" s="361"/>
      <c r="AH148" s="361"/>
      <c r="AI148" s="203"/>
      <c r="AJ148" s="203"/>
      <c r="AK148" s="203"/>
      <c r="AL148" s="203"/>
      <c r="AM148" s="203"/>
      <c r="AN148" s="203"/>
      <c r="AO148" s="203"/>
      <c r="AP148" s="203"/>
      <c r="AQ148" s="203"/>
      <c r="AR148" s="203"/>
      <c r="AS148" s="203"/>
      <c r="AT148" s="203"/>
      <c r="AU148" s="203"/>
      <c r="AV148" s="203"/>
      <c r="AW148" s="204"/>
      <c r="AX148" s="204"/>
      <c r="AY148" s="204"/>
      <c r="AZ148" s="204"/>
      <c r="BA148" s="204"/>
      <c r="BB148" s="204"/>
      <c r="BC148" s="204"/>
      <c r="BD148" s="204"/>
      <c r="BE148" s="204"/>
      <c r="BF148" s="204"/>
      <c r="BG148" s="204"/>
      <c r="BH148" s="204"/>
      <c r="BI148" s="204"/>
      <c r="BJ148" s="204"/>
      <c r="BK148" s="204"/>
      <c r="BL148" s="204"/>
      <c r="BM148" s="204"/>
    </row>
    <row r="149" spans="1:65" s="373" customFormat="1">
      <c r="A149" s="363">
        <v>100</v>
      </c>
      <c r="B149" s="363">
        <v>855</v>
      </c>
      <c r="C149" s="364" t="str">
        <f t="shared" si="9"/>
        <v>RECOL.LECCIÓ</v>
      </c>
      <c r="D149" s="364" t="str">
        <f t="shared" si="11"/>
        <v>Preparació per recol.lecció bledes a manats</v>
      </c>
      <c r="E149" s="365">
        <v>2500</v>
      </c>
      <c r="F149" s="364"/>
      <c r="G149" s="364"/>
      <c r="H149" s="364"/>
      <c r="I149" s="364"/>
      <c r="J149" s="364"/>
      <c r="K149" s="364"/>
      <c r="L149" s="364"/>
      <c r="M149" s="364"/>
      <c r="N149" s="364"/>
      <c r="O149" s="364"/>
      <c r="P149" s="364"/>
      <c r="Q149" s="364"/>
      <c r="R149" s="367"/>
      <c r="S149" s="366"/>
      <c r="T149" s="364"/>
      <c r="U149" s="364"/>
      <c r="V149" s="364"/>
      <c r="W149" s="364"/>
      <c r="X149" s="364"/>
      <c r="Y149" s="364"/>
      <c r="Z149" s="364"/>
      <c r="AA149" s="364"/>
      <c r="AB149" s="366"/>
      <c r="AC149" s="366"/>
      <c r="AD149" s="366"/>
      <c r="AE149" s="364"/>
      <c r="AF149" s="364"/>
      <c r="AG149" s="366"/>
      <c r="AH149" s="366"/>
      <c r="AI149" s="364"/>
      <c r="AJ149" s="364"/>
      <c r="AK149" s="364"/>
      <c r="AL149" s="364"/>
      <c r="AM149" s="364"/>
      <c r="AN149" s="364"/>
      <c r="AO149" s="364"/>
      <c r="AP149" s="364"/>
      <c r="AQ149" s="364"/>
      <c r="AR149" s="364"/>
      <c r="AS149" s="364"/>
      <c r="AT149" s="364"/>
      <c r="AU149" s="364"/>
      <c r="AV149" s="364"/>
    </row>
    <row r="150" spans="1:65" s="190" customFormat="1">
      <c r="A150" s="359">
        <v>101</v>
      </c>
      <c r="B150" s="359">
        <v>865</v>
      </c>
      <c r="C150" s="203" t="str">
        <f t="shared" si="9"/>
        <v>RECOL.LECCIÓ</v>
      </c>
      <c r="D150" s="203" t="str">
        <f t="shared" si="11"/>
        <v>Preparació per recol.lecció bledes</v>
      </c>
      <c r="E150" s="360">
        <v>2500</v>
      </c>
      <c r="F150" s="203"/>
      <c r="G150" s="203"/>
      <c r="H150" s="203"/>
      <c r="I150" s="203"/>
      <c r="J150" s="203"/>
      <c r="K150" s="203"/>
      <c r="L150" s="203"/>
      <c r="M150" s="203"/>
      <c r="N150" s="203"/>
      <c r="O150" s="203"/>
      <c r="P150" s="203"/>
      <c r="Q150" s="203"/>
      <c r="R150" s="362"/>
      <c r="S150" s="361"/>
      <c r="T150" s="203"/>
      <c r="U150" s="203"/>
      <c r="V150" s="203"/>
      <c r="W150" s="203"/>
      <c r="X150" s="203"/>
      <c r="Y150" s="203"/>
      <c r="Z150" s="203"/>
      <c r="AA150" s="203"/>
      <c r="AB150" s="361"/>
      <c r="AC150" s="361"/>
      <c r="AD150" s="361"/>
      <c r="AE150" s="203"/>
      <c r="AF150" s="203"/>
      <c r="AG150" s="361"/>
      <c r="AH150" s="361"/>
      <c r="AI150" s="203"/>
      <c r="AJ150" s="203"/>
      <c r="AK150" s="203"/>
      <c r="AL150" s="203"/>
      <c r="AM150" s="203"/>
      <c r="AN150" s="203"/>
      <c r="AO150" s="203"/>
      <c r="AP150" s="203"/>
      <c r="AQ150" s="203"/>
      <c r="AR150" s="203"/>
      <c r="AS150" s="203"/>
      <c r="AT150" s="203"/>
      <c r="AU150" s="203"/>
      <c r="AV150" s="203"/>
      <c r="AW150" s="204"/>
      <c r="AX150" s="204"/>
      <c r="AY150" s="204"/>
      <c r="AZ150" s="204"/>
      <c r="BA150" s="204"/>
      <c r="BB150" s="204"/>
      <c r="BC150" s="204"/>
      <c r="BD150" s="204"/>
      <c r="BE150" s="204"/>
      <c r="BF150" s="204"/>
      <c r="BG150" s="204"/>
      <c r="BH150" s="204"/>
      <c r="BI150" s="204"/>
      <c r="BJ150" s="204"/>
      <c r="BK150" s="204"/>
      <c r="BL150" s="204"/>
      <c r="BM150" s="204"/>
    </row>
    <row r="151" spans="1:65" s="373" customFormat="1">
      <c r="A151" s="363">
        <v>102</v>
      </c>
      <c r="B151" s="363">
        <v>875</v>
      </c>
      <c r="C151" s="364" t="str">
        <f t="shared" si="9"/>
        <v>RECOL.LECCIÓ</v>
      </c>
      <c r="D151" s="364" t="str">
        <f t="shared" si="11"/>
        <v>Preparació per recol.lecció tomàquet</v>
      </c>
      <c r="E151" s="365">
        <v>2500</v>
      </c>
      <c r="F151" s="364"/>
      <c r="G151" s="364"/>
      <c r="H151" s="364"/>
      <c r="I151" s="364"/>
      <c r="J151" s="364"/>
      <c r="K151" s="364"/>
      <c r="L151" s="364"/>
      <c r="M151" s="364"/>
      <c r="N151" s="364"/>
      <c r="O151" s="364"/>
      <c r="P151" s="364"/>
      <c r="Q151" s="364"/>
      <c r="R151" s="367"/>
      <c r="S151" s="366"/>
      <c r="T151" s="364"/>
      <c r="U151" s="364"/>
      <c r="V151" s="364"/>
      <c r="W151" s="364"/>
      <c r="X151" s="364"/>
      <c r="Y151" s="364"/>
      <c r="Z151" s="364"/>
      <c r="AA151" s="364"/>
      <c r="AB151" s="366"/>
      <c r="AC151" s="366"/>
      <c r="AD151" s="366"/>
      <c r="AE151" s="364"/>
      <c r="AF151" s="364"/>
      <c r="AG151" s="366"/>
      <c r="AH151" s="366"/>
      <c r="AI151" s="364"/>
      <c r="AJ151" s="364"/>
      <c r="AK151" s="364"/>
      <c r="AL151" s="364"/>
      <c r="AM151" s="364"/>
      <c r="AN151" s="364"/>
      <c r="AO151" s="364"/>
      <c r="AP151" s="364"/>
      <c r="AQ151" s="364"/>
      <c r="AR151" s="364"/>
      <c r="AS151" s="364"/>
      <c r="AT151" s="364"/>
      <c r="AU151" s="364"/>
      <c r="AV151" s="364"/>
    </row>
    <row r="152" spans="1:65" s="190" customFormat="1">
      <c r="A152" s="359">
        <v>103</v>
      </c>
      <c r="B152" s="359">
        <v>885</v>
      </c>
      <c r="C152" s="203" t="str">
        <f t="shared" si="9"/>
        <v>RECOL.LECCIÓ</v>
      </c>
      <c r="D152" s="203" t="str">
        <f t="shared" si="11"/>
        <v>Preparació per recol.lecció carbassa</v>
      </c>
      <c r="E152" s="360">
        <v>2500</v>
      </c>
      <c r="F152" s="203"/>
      <c r="G152" s="203"/>
      <c r="H152" s="203"/>
      <c r="I152" s="203"/>
      <c r="J152" s="203"/>
      <c r="K152" s="203"/>
      <c r="L152" s="203"/>
      <c r="M152" s="203"/>
      <c r="N152" s="203"/>
      <c r="O152" s="203"/>
      <c r="P152" s="203"/>
      <c r="Q152" s="203"/>
      <c r="R152" s="362"/>
      <c r="S152" s="361"/>
      <c r="T152" s="203"/>
      <c r="U152" s="203"/>
      <c r="V152" s="203"/>
      <c r="W152" s="203"/>
      <c r="X152" s="203"/>
      <c r="Y152" s="203"/>
      <c r="Z152" s="203"/>
      <c r="AA152" s="203"/>
      <c r="AB152" s="361"/>
      <c r="AC152" s="361"/>
      <c r="AD152" s="361"/>
      <c r="AE152" s="203"/>
      <c r="AF152" s="203"/>
      <c r="AG152" s="361"/>
      <c r="AH152" s="361"/>
      <c r="AI152" s="203"/>
      <c r="AJ152" s="203"/>
      <c r="AK152" s="203"/>
      <c r="AL152" s="203"/>
      <c r="AM152" s="203"/>
      <c r="AN152" s="203"/>
      <c r="AO152" s="203"/>
      <c r="AP152" s="203"/>
      <c r="AQ152" s="203"/>
      <c r="AR152" s="203"/>
      <c r="AS152" s="203"/>
      <c r="AT152" s="203"/>
      <c r="AU152" s="203"/>
      <c r="AV152" s="203"/>
      <c r="AW152" s="204"/>
      <c r="AX152" s="204"/>
      <c r="AY152" s="204"/>
      <c r="AZ152" s="204"/>
      <c r="BA152" s="204"/>
      <c r="BB152" s="204"/>
      <c r="BC152" s="204"/>
      <c r="BD152" s="204"/>
      <c r="BE152" s="204"/>
      <c r="BF152" s="204"/>
      <c r="BG152" s="204"/>
      <c r="BH152" s="204"/>
      <c r="BI152" s="204"/>
      <c r="BJ152" s="204"/>
      <c r="BK152" s="204"/>
      <c r="BL152" s="204"/>
      <c r="BM152" s="204"/>
    </row>
    <row r="153" spans="1:65" s="190" customFormat="1">
      <c r="A153" s="359">
        <v>104</v>
      </c>
      <c r="B153" s="359"/>
      <c r="C153" s="203"/>
      <c r="D153" s="203"/>
      <c r="E153" s="203"/>
      <c r="F153" s="203"/>
      <c r="G153" s="203"/>
      <c r="H153" s="203"/>
      <c r="I153" s="203"/>
      <c r="J153" s="203"/>
      <c r="K153" s="203"/>
      <c r="L153" s="203"/>
      <c r="M153" s="203"/>
      <c r="N153" s="203"/>
      <c r="O153" s="203"/>
      <c r="P153" s="203"/>
      <c r="Q153" s="203"/>
      <c r="R153" s="362"/>
      <c r="S153" s="361"/>
      <c r="T153" s="203"/>
      <c r="U153" s="203"/>
      <c r="V153" s="203"/>
      <c r="W153" s="203"/>
      <c r="X153" s="203"/>
      <c r="Y153" s="203"/>
      <c r="Z153" s="203"/>
      <c r="AA153" s="203"/>
      <c r="AB153" s="361"/>
      <c r="AC153" s="361"/>
      <c r="AD153" s="361"/>
      <c r="AE153" s="203"/>
      <c r="AF153" s="203"/>
      <c r="AG153" s="361"/>
      <c r="AH153" s="361"/>
      <c r="AI153" s="203"/>
      <c r="AJ153" s="203"/>
      <c r="AK153" s="203"/>
      <c r="AL153" s="203"/>
      <c r="AM153" s="203"/>
      <c r="AN153" s="203"/>
      <c r="AO153" s="203"/>
      <c r="AP153" s="203"/>
      <c r="AQ153" s="203"/>
      <c r="AR153" s="203"/>
      <c r="AS153" s="203"/>
      <c r="AT153" s="203"/>
      <c r="AU153" s="203"/>
      <c r="AV153" s="203"/>
      <c r="AW153" s="204"/>
      <c r="AX153" s="204"/>
      <c r="AY153" s="204"/>
      <c r="AZ153" s="204"/>
      <c r="BA153" s="204"/>
      <c r="BB153" s="204"/>
      <c r="BC153" s="204"/>
      <c r="BD153" s="204"/>
      <c r="BE153" s="204"/>
      <c r="BF153" s="204"/>
      <c r="BG153" s="204"/>
      <c r="BH153" s="204"/>
      <c r="BI153" s="204"/>
      <c r="BJ153" s="204"/>
      <c r="BK153" s="204"/>
      <c r="BL153" s="204"/>
      <c r="BM153" s="204"/>
    </row>
    <row r="154" spans="1:65" s="190" customFormat="1">
      <c r="A154" s="359">
        <v>105</v>
      </c>
      <c r="B154" s="359"/>
      <c r="C154" s="203"/>
      <c r="D154" s="203"/>
      <c r="E154" s="203"/>
      <c r="F154" s="203"/>
      <c r="G154" s="203"/>
      <c r="H154" s="203"/>
      <c r="I154" s="203"/>
      <c r="J154" s="203"/>
      <c r="K154" s="203"/>
      <c r="L154" s="203"/>
      <c r="M154" s="203"/>
      <c r="N154" s="203"/>
      <c r="O154" s="203"/>
      <c r="P154" s="203"/>
      <c r="Q154" s="203"/>
      <c r="R154" s="362"/>
      <c r="S154" s="361"/>
      <c r="T154" s="203"/>
      <c r="U154" s="203"/>
      <c r="V154" s="203"/>
      <c r="W154" s="203"/>
      <c r="X154" s="203"/>
      <c r="Y154" s="203"/>
      <c r="Z154" s="203"/>
      <c r="AA154" s="203"/>
      <c r="AB154" s="361"/>
      <c r="AC154" s="361"/>
      <c r="AD154" s="361"/>
      <c r="AE154" s="203"/>
      <c r="AF154" s="203"/>
      <c r="AG154" s="361"/>
      <c r="AH154" s="361"/>
      <c r="AI154" s="203"/>
      <c r="AJ154" s="203"/>
      <c r="AK154" s="203"/>
      <c r="AL154" s="203"/>
      <c r="AM154" s="203"/>
      <c r="AN154" s="203"/>
      <c r="AO154" s="203"/>
      <c r="AP154" s="203"/>
      <c r="AQ154" s="203"/>
      <c r="AR154" s="203"/>
      <c r="AS154" s="203"/>
      <c r="AT154" s="203"/>
      <c r="AU154" s="203"/>
      <c r="AV154" s="203"/>
      <c r="AW154" s="204"/>
      <c r="AX154" s="204"/>
      <c r="AY154" s="204"/>
      <c r="AZ154" s="204"/>
      <c r="BA154" s="204"/>
      <c r="BB154" s="204"/>
      <c r="BC154" s="204"/>
      <c r="BD154" s="204"/>
      <c r="BE154" s="204"/>
      <c r="BF154" s="204"/>
      <c r="BG154" s="204"/>
      <c r="BH154" s="204"/>
      <c r="BI154" s="204"/>
      <c r="BJ154" s="204"/>
      <c r="BK154" s="204"/>
      <c r="BL154" s="204"/>
      <c r="BM154" s="204"/>
    </row>
    <row r="155" spans="1:65" s="190" customFormat="1">
      <c r="A155" s="359">
        <v>106</v>
      </c>
      <c r="B155" s="359"/>
      <c r="C155" s="203"/>
      <c r="D155" s="203"/>
      <c r="E155" s="203"/>
      <c r="F155" s="203"/>
      <c r="G155" s="203"/>
      <c r="H155" s="203"/>
      <c r="I155" s="203"/>
      <c r="J155" s="203"/>
      <c r="K155" s="203"/>
      <c r="L155" s="203"/>
      <c r="M155" s="203"/>
      <c r="N155" s="203"/>
      <c r="O155" s="203"/>
      <c r="P155" s="203"/>
      <c r="Q155" s="203"/>
      <c r="R155" s="362"/>
      <c r="S155" s="361"/>
      <c r="T155" s="203"/>
      <c r="U155" s="203"/>
      <c r="V155" s="203"/>
      <c r="W155" s="203"/>
      <c r="X155" s="203"/>
      <c r="Y155" s="203"/>
      <c r="Z155" s="203"/>
      <c r="AA155" s="203"/>
      <c r="AB155" s="361"/>
      <c r="AC155" s="361"/>
      <c r="AD155" s="361"/>
      <c r="AE155" s="203"/>
      <c r="AF155" s="203"/>
      <c r="AG155" s="361"/>
      <c r="AH155" s="361"/>
      <c r="AI155" s="203"/>
      <c r="AJ155" s="203"/>
      <c r="AK155" s="203"/>
      <c r="AL155" s="203"/>
      <c r="AM155" s="203"/>
      <c r="AN155" s="203"/>
      <c r="AO155" s="203"/>
      <c r="AP155" s="203"/>
      <c r="AQ155" s="203"/>
      <c r="AR155" s="203"/>
      <c r="AS155" s="203"/>
      <c r="AT155" s="203"/>
      <c r="AU155" s="203"/>
      <c r="AV155" s="203"/>
      <c r="AW155" s="204"/>
      <c r="AX155" s="204"/>
      <c r="AY155" s="204"/>
      <c r="AZ155" s="204"/>
      <c r="BA155" s="204"/>
      <c r="BB155" s="204"/>
      <c r="BC155" s="204"/>
      <c r="BD155" s="204"/>
      <c r="BE155" s="204"/>
      <c r="BF155" s="204"/>
      <c r="BG155" s="204"/>
      <c r="BH155" s="204"/>
      <c r="BI155" s="204"/>
      <c r="BJ155" s="204"/>
      <c r="BK155" s="204"/>
      <c r="BL155" s="204"/>
      <c r="BM155" s="204"/>
    </row>
    <row r="156" spans="1:65" s="190" customFormat="1">
      <c r="A156" s="359">
        <v>107</v>
      </c>
      <c r="B156" s="359"/>
      <c r="C156" s="203"/>
      <c r="D156" s="203"/>
      <c r="E156" s="203"/>
      <c r="F156" s="203"/>
      <c r="G156" s="203"/>
      <c r="H156" s="203"/>
      <c r="I156" s="203"/>
      <c r="J156" s="203"/>
      <c r="K156" s="203"/>
      <c r="L156" s="203"/>
      <c r="M156" s="203"/>
      <c r="N156" s="203"/>
      <c r="O156" s="203"/>
      <c r="P156" s="203"/>
      <c r="Q156" s="203"/>
      <c r="R156" s="362"/>
      <c r="S156" s="361"/>
      <c r="T156" s="203"/>
      <c r="U156" s="203"/>
      <c r="V156" s="203"/>
      <c r="W156" s="203"/>
      <c r="X156" s="203"/>
      <c r="Y156" s="203"/>
      <c r="Z156" s="203"/>
      <c r="AA156" s="203"/>
      <c r="AB156" s="361"/>
      <c r="AC156" s="361"/>
      <c r="AD156" s="361"/>
      <c r="AE156" s="203"/>
      <c r="AF156" s="203"/>
      <c r="AG156" s="361"/>
      <c r="AH156" s="361"/>
      <c r="AI156" s="203"/>
      <c r="AJ156" s="203"/>
      <c r="AK156" s="203"/>
      <c r="AL156" s="203"/>
      <c r="AM156" s="203"/>
      <c r="AN156" s="203"/>
      <c r="AO156" s="203"/>
      <c r="AP156" s="203"/>
      <c r="AQ156" s="203"/>
      <c r="AR156" s="203"/>
      <c r="AS156" s="203"/>
      <c r="AT156" s="203"/>
      <c r="AU156" s="203"/>
      <c r="AV156" s="203"/>
      <c r="AW156" s="204"/>
      <c r="AX156" s="204"/>
      <c r="AY156" s="204"/>
      <c r="AZ156" s="204"/>
      <c r="BA156" s="204"/>
      <c r="BB156" s="204"/>
      <c r="BC156" s="204"/>
      <c r="BD156" s="204"/>
      <c r="BE156" s="204"/>
      <c r="BF156" s="204"/>
      <c r="BG156" s="204"/>
      <c r="BH156" s="204"/>
      <c r="BI156" s="204"/>
      <c r="BJ156" s="204"/>
      <c r="BK156" s="204"/>
      <c r="BL156" s="204"/>
      <c r="BM156" s="204"/>
    </row>
    <row r="157" spans="1:65" s="190" customFormat="1">
      <c r="A157" s="359">
        <v>108</v>
      </c>
      <c r="B157" s="359"/>
      <c r="C157" s="203"/>
      <c r="D157" s="203"/>
      <c r="E157" s="203"/>
      <c r="F157" s="203"/>
      <c r="G157" s="203"/>
      <c r="H157" s="203"/>
      <c r="I157" s="203"/>
      <c r="J157" s="203"/>
      <c r="K157" s="203"/>
      <c r="L157" s="203"/>
      <c r="M157" s="203"/>
      <c r="N157" s="203"/>
      <c r="O157" s="203"/>
      <c r="P157" s="203"/>
      <c r="Q157" s="203"/>
      <c r="R157" s="362"/>
      <c r="S157" s="361"/>
      <c r="T157" s="203"/>
      <c r="U157" s="203"/>
      <c r="V157" s="203"/>
      <c r="W157" s="203"/>
      <c r="X157" s="203"/>
      <c r="Y157" s="203"/>
      <c r="Z157" s="203"/>
      <c r="AA157" s="203"/>
      <c r="AB157" s="361"/>
      <c r="AC157" s="361"/>
      <c r="AD157" s="361"/>
      <c r="AE157" s="203"/>
      <c r="AF157" s="203"/>
      <c r="AG157" s="361"/>
      <c r="AH157" s="361"/>
      <c r="AI157" s="203"/>
      <c r="AJ157" s="203"/>
      <c r="AK157" s="203"/>
      <c r="AL157" s="203"/>
      <c r="AM157" s="203"/>
      <c r="AN157" s="203"/>
      <c r="AO157" s="203"/>
      <c r="AP157" s="203"/>
      <c r="AQ157" s="203"/>
      <c r="AR157" s="203"/>
      <c r="AS157" s="203"/>
      <c r="AT157" s="203"/>
      <c r="AU157" s="203"/>
      <c r="AV157" s="203"/>
      <c r="AW157" s="204"/>
      <c r="AX157" s="204"/>
      <c r="AY157" s="204"/>
      <c r="AZ157" s="204"/>
      <c r="BA157" s="204"/>
      <c r="BB157" s="204"/>
      <c r="BC157" s="204"/>
      <c r="BD157" s="204"/>
      <c r="BE157" s="204"/>
      <c r="BF157" s="204"/>
      <c r="BG157" s="204"/>
      <c r="BH157" s="204"/>
      <c r="BI157" s="204"/>
      <c r="BJ157" s="204"/>
      <c r="BK157" s="204"/>
      <c r="BL157" s="204"/>
      <c r="BM157" s="204"/>
    </row>
    <row r="158" spans="1:65" s="190" customFormat="1">
      <c r="A158" s="359">
        <v>109</v>
      </c>
      <c r="B158" s="359"/>
      <c r="C158" s="203"/>
      <c r="D158" s="203" t="s">
        <v>115</v>
      </c>
      <c r="E158" s="203"/>
      <c r="F158" s="203"/>
      <c r="G158" s="203"/>
      <c r="H158" s="203"/>
      <c r="I158" s="203"/>
      <c r="J158" s="203"/>
      <c r="K158" s="203"/>
      <c r="L158" s="203"/>
      <c r="M158" s="203"/>
      <c r="N158" s="203"/>
      <c r="O158" s="203"/>
      <c r="P158" s="203"/>
      <c r="Q158" s="203"/>
      <c r="R158" s="362"/>
      <c r="S158" s="361"/>
      <c r="T158" s="203"/>
      <c r="U158" s="203"/>
      <c r="V158" s="203"/>
      <c r="W158" s="203"/>
      <c r="X158" s="203"/>
      <c r="Y158" s="203"/>
      <c r="Z158" s="203"/>
      <c r="AA158" s="203"/>
      <c r="AB158" s="361"/>
      <c r="AC158" s="361"/>
      <c r="AD158" s="361"/>
      <c r="AE158" s="203"/>
      <c r="AF158" s="203"/>
      <c r="AG158" s="361"/>
      <c r="AH158" s="361"/>
      <c r="AI158" s="203"/>
      <c r="AJ158" s="203"/>
      <c r="AK158" s="203"/>
      <c r="AL158" s="203"/>
      <c r="AM158" s="203"/>
      <c r="AN158" s="203"/>
      <c r="AO158" s="203"/>
      <c r="AP158" s="203"/>
      <c r="AQ158" s="203"/>
      <c r="AR158" s="203"/>
      <c r="AS158" s="203"/>
      <c r="AT158" s="203"/>
      <c r="AU158" s="203"/>
      <c r="AV158" s="203"/>
      <c r="AW158" s="204"/>
      <c r="AX158" s="204"/>
      <c r="AY158" s="204"/>
      <c r="AZ158" s="204"/>
      <c r="BA158" s="204"/>
      <c r="BB158" s="204"/>
      <c r="BC158" s="204"/>
      <c r="BD158" s="204"/>
      <c r="BE158" s="204"/>
      <c r="BF158" s="204"/>
      <c r="BG158" s="204"/>
      <c r="BH158" s="204"/>
      <c r="BI158" s="204"/>
      <c r="BJ158" s="204"/>
      <c r="BK158" s="204"/>
      <c r="BL158" s="204"/>
      <c r="BM158" s="204"/>
    </row>
    <row r="159" spans="1:65" s="190" customFormat="1">
      <c r="A159" s="359">
        <v>110</v>
      </c>
      <c r="B159" s="359"/>
      <c r="C159" s="203"/>
      <c r="D159" s="203">
        <v>0</v>
      </c>
      <c r="E159" s="203">
        <v>1</v>
      </c>
      <c r="F159" s="203"/>
      <c r="G159" s="203"/>
      <c r="H159" s="203"/>
      <c r="I159" s="203"/>
      <c r="J159" s="203"/>
      <c r="K159" s="203"/>
      <c r="L159" s="203"/>
      <c r="M159" s="203"/>
      <c r="N159" s="203"/>
      <c r="O159" s="203"/>
      <c r="P159" s="203"/>
      <c r="Q159" s="203"/>
      <c r="R159" s="362"/>
      <c r="S159" s="361"/>
      <c r="T159" s="203"/>
      <c r="U159" s="203"/>
      <c r="V159" s="203"/>
      <c r="W159" s="203"/>
      <c r="X159" s="203"/>
      <c r="Y159" s="203"/>
      <c r="Z159" s="203"/>
      <c r="AA159" s="203"/>
      <c r="AB159" s="361"/>
      <c r="AC159" s="361"/>
      <c r="AD159" s="361"/>
      <c r="AE159" s="203"/>
      <c r="AF159" s="203"/>
      <c r="AG159" s="361"/>
      <c r="AH159" s="361"/>
      <c r="AI159" s="203"/>
      <c r="AJ159" s="203"/>
      <c r="AK159" s="203"/>
      <c r="AL159" s="203"/>
      <c r="AM159" s="203"/>
      <c r="AN159" s="203"/>
      <c r="AO159" s="203"/>
      <c r="AP159" s="203"/>
      <c r="AQ159" s="203"/>
      <c r="AR159" s="203"/>
      <c r="AS159" s="203"/>
      <c r="AT159" s="203"/>
      <c r="AU159" s="203"/>
      <c r="AV159" s="203"/>
      <c r="AW159" s="204"/>
      <c r="AX159" s="204"/>
      <c r="AY159" s="204"/>
      <c r="AZ159" s="204"/>
      <c r="BA159" s="204"/>
      <c r="BB159" s="204"/>
      <c r="BC159" s="204"/>
      <c r="BD159" s="204"/>
      <c r="BE159" s="204"/>
      <c r="BF159" s="204"/>
      <c r="BG159" s="204"/>
      <c r="BH159" s="204"/>
      <c r="BI159" s="204"/>
      <c r="BJ159" s="204"/>
      <c r="BK159" s="204"/>
      <c r="BL159" s="204"/>
      <c r="BM159" s="204"/>
    </row>
    <row r="160" spans="1:65" s="190" customFormat="1">
      <c r="A160" s="358"/>
      <c r="B160" s="359"/>
      <c r="C160" s="203"/>
      <c r="D160" s="203" t="s">
        <v>55</v>
      </c>
      <c r="E160" s="203"/>
      <c r="F160" s="203"/>
      <c r="G160" s="203"/>
      <c r="H160" s="203"/>
      <c r="I160" s="203"/>
      <c r="J160" s="203"/>
      <c r="K160" s="203"/>
      <c r="L160" s="203"/>
      <c r="M160" s="203"/>
      <c r="N160" s="203"/>
      <c r="O160" s="203"/>
      <c r="P160" s="203"/>
      <c r="Q160" s="203"/>
      <c r="R160" s="362"/>
      <c r="S160" s="361"/>
      <c r="T160" s="203"/>
      <c r="U160" s="203"/>
      <c r="V160" s="203"/>
      <c r="W160" s="203"/>
      <c r="X160" s="203"/>
      <c r="Y160" s="203"/>
      <c r="Z160" s="203"/>
      <c r="AA160" s="203"/>
      <c r="AB160" s="361"/>
      <c r="AC160" s="361"/>
      <c r="AD160" s="361"/>
      <c r="AE160" s="203"/>
      <c r="AF160" s="203"/>
      <c r="AG160" s="361"/>
      <c r="AH160" s="361"/>
      <c r="AI160" s="203"/>
      <c r="AJ160" s="203"/>
      <c r="AK160" s="203"/>
      <c r="AL160" s="203"/>
      <c r="AM160" s="203"/>
      <c r="AN160" s="203"/>
      <c r="AO160" s="203"/>
      <c r="AP160" s="203"/>
      <c r="AQ160" s="203"/>
      <c r="AR160" s="203"/>
      <c r="AS160" s="203"/>
      <c r="AT160" s="203"/>
      <c r="AU160" s="203"/>
      <c r="AV160" s="203"/>
      <c r="AW160" s="204"/>
      <c r="AX160" s="204"/>
      <c r="AY160" s="204"/>
      <c r="AZ160" s="204"/>
      <c r="BA160" s="204"/>
      <c r="BB160" s="204"/>
      <c r="BC160" s="204"/>
      <c r="BD160" s="204"/>
      <c r="BE160" s="204"/>
      <c r="BF160" s="204"/>
      <c r="BG160" s="204"/>
      <c r="BH160" s="204"/>
      <c r="BI160" s="204"/>
      <c r="BJ160" s="204"/>
      <c r="BK160" s="204"/>
      <c r="BL160" s="204"/>
      <c r="BM160" s="204"/>
    </row>
    <row r="161" spans="1:65" s="190" customFormat="1">
      <c r="A161" s="353"/>
      <c r="B161" s="359"/>
      <c r="C161" s="203"/>
      <c r="D161" s="203"/>
      <c r="E161" s="203"/>
      <c r="F161" s="203"/>
      <c r="G161" s="203"/>
      <c r="H161" s="203"/>
      <c r="I161" s="203"/>
      <c r="J161" s="203"/>
      <c r="K161" s="203"/>
      <c r="L161" s="203"/>
      <c r="M161" s="203"/>
      <c r="N161" s="203"/>
      <c r="O161" s="203"/>
      <c r="P161" s="203"/>
      <c r="Q161" s="203"/>
      <c r="R161" s="362"/>
      <c r="S161" s="361"/>
      <c r="T161" s="203"/>
      <c r="U161" s="203"/>
      <c r="V161" s="203"/>
      <c r="W161" s="203"/>
      <c r="X161" s="203"/>
      <c r="Y161" s="203"/>
      <c r="Z161" s="203"/>
      <c r="AA161" s="203"/>
      <c r="AB161" s="361"/>
      <c r="AC161" s="361"/>
      <c r="AD161" s="361"/>
      <c r="AE161" s="203"/>
      <c r="AF161" s="203"/>
      <c r="AG161" s="361"/>
      <c r="AH161" s="361"/>
      <c r="AI161" s="203"/>
      <c r="AJ161" s="203"/>
      <c r="AK161" s="203"/>
      <c r="AL161" s="203"/>
      <c r="AM161" s="203"/>
      <c r="AN161" s="203"/>
      <c r="AO161" s="203"/>
      <c r="AP161" s="203"/>
      <c r="AQ161" s="203"/>
      <c r="AR161" s="203"/>
      <c r="AS161" s="203"/>
      <c r="AT161" s="203"/>
      <c r="AU161" s="203"/>
      <c r="AV161" s="203"/>
      <c r="AW161" s="204"/>
      <c r="AX161" s="204"/>
      <c r="AY161" s="204"/>
      <c r="AZ161" s="204"/>
      <c r="BA161" s="204"/>
      <c r="BB161" s="204"/>
      <c r="BC161" s="204"/>
      <c r="BD161" s="204"/>
      <c r="BE161" s="204"/>
      <c r="BF161" s="204"/>
      <c r="BG161" s="204"/>
      <c r="BH161" s="204"/>
      <c r="BI161" s="204"/>
      <c r="BJ161" s="204"/>
      <c r="BK161" s="204"/>
      <c r="BL161" s="204"/>
      <c r="BM161" s="204"/>
    </row>
    <row r="162" spans="1:65" s="190" customFormat="1">
      <c r="A162" s="358"/>
      <c r="B162" s="359"/>
      <c r="C162" s="203"/>
      <c r="D162" s="203"/>
      <c r="E162" s="203"/>
      <c r="F162" s="203"/>
      <c r="G162" s="203"/>
      <c r="H162" s="203"/>
      <c r="I162" s="203"/>
      <c r="J162" s="203"/>
      <c r="K162" s="203"/>
      <c r="L162" s="203"/>
      <c r="M162" s="203"/>
      <c r="N162" s="203"/>
      <c r="O162" s="203"/>
      <c r="P162" s="203"/>
      <c r="Q162" s="203"/>
      <c r="R162" s="362"/>
      <c r="S162" s="361"/>
      <c r="T162" s="203"/>
      <c r="U162" s="203"/>
      <c r="V162" s="203"/>
      <c r="W162" s="203"/>
      <c r="X162" s="203"/>
      <c r="Y162" s="203"/>
      <c r="Z162" s="203"/>
      <c r="AA162" s="203"/>
      <c r="AB162" s="361"/>
      <c r="AC162" s="361"/>
      <c r="AD162" s="361"/>
      <c r="AE162" s="203"/>
      <c r="AF162" s="203"/>
      <c r="AG162" s="361"/>
      <c r="AH162" s="361"/>
      <c r="AI162" s="203"/>
      <c r="AJ162" s="203"/>
      <c r="AK162" s="203"/>
      <c r="AL162" s="203"/>
      <c r="AM162" s="203"/>
      <c r="AN162" s="203"/>
      <c r="AO162" s="203"/>
      <c r="AP162" s="203"/>
      <c r="AQ162" s="203"/>
      <c r="AR162" s="203"/>
      <c r="AS162" s="203"/>
      <c r="AT162" s="203"/>
      <c r="AU162" s="203"/>
      <c r="AV162" s="203"/>
      <c r="AW162" s="204"/>
      <c r="AX162" s="204"/>
      <c r="AY162" s="204"/>
      <c r="AZ162" s="204"/>
      <c r="BA162" s="204"/>
      <c r="BB162" s="204"/>
      <c r="BC162" s="204"/>
      <c r="BD162" s="204"/>
      <c r="BE162" s="204"/>
      <c r="BF162" s="204"/>
      <c r="BG162" s="204"/>
      <c r="BH162" s="204"/>
      <c r="BI162" s="204"/>
      <c r="BJ162" s="204"/>
      <c r="BK162" s="204"/>
      <c r="BL162" s="204"/>
      <c r="BM162" s="204"/>
    </row>
    <row r="163" spans="1:65" s="190" customFormat="1">
      <c r="A163" s="353"/>
      <c r="B163" s="359"/>
      <c r="C163" s="203"/>
      <c r="D163" s="203"/>
      <c r="E163" s="203"/>
      <c r="F163" s="203"/>
      <c r="G163" s="203"/>
      <c r="H163" s="203"/>
      <c r="I163" s="203"/>
      <c r="J163" s="203"/>
      <c r="K163" s="203"/>
      <c r="L163" s="203"/>
      <c r="M163" s="203"/>
      <c r="N163" s="203"/>
      <c r="O163" s="203"/>
      <c r="P163" s="203"/>
      <c r="Q163" s="203"/>
      <c r="R163" s="362"/>
      <c r="S163" s="361"/>
      <c r="T163" s="203"/>
      <c r="U163" s="203"/>
      <c r="V163" s="203"/>
      <c r="W163" s="203"/>
      <c r="X163" s="203"/>
      <c r="Y163" s="203"/>
      <c r="Z163" s="203"/>
      <c r="AA163" s="203"/>
      <c r="AB163" s="361"/>
      <c r="AC163" s="361"/>
      <c r="AD163" s="361"/>
      <c r="AE163" s="203"/>
      <c r="AF163" s="203"/>
      <c r="AG163" s="361"/>
      <c r="AH163" s="361"/>
      <c r="AI163" s="203"/>
      <c r="AJ163" s="203"/>
      <c r="AK163" s="203"/>
      <c r="AL163" s="203"/>
      <c r="AM163" s="203"/>
      <c r="AN163" s="203"/>
      <c r="AO163" s="203"/>
      <c r="AP163" s="203"/>
      <c r="AQ163" s="203"/>
      <c r="AR163" s="203"/>
      <c r="AS163" s="203"/>
      <c r="AT163" s="203"/>
      <c r="AU163" s="203"/>
      <c r="AV163" s="203"/>
      <c r="AW163" s="204"/>
      <c r="AX163" s="204"/>
      <c r="AY163" s="204"/>
      <c r="AZ163" s="204"/>
      <c r="BA163" s="204"/>
      <c r="BB163" s="204"/>
      <c r="BC163" s="204"/>
      <c r="BD163" s="204"/>
      <c r="BE163" s="204"/>
      <c r="BF163" s="204"/>
      <c r="BG163" s="204"/>
      <c r="BH163" s="204"/>
      <c r="BI163" s="204"/>
      <c r="BJ163" s="204"/>
      <c r="BK163" s="204"/>
      <c r="BL163" s="204"/>
      <c r="BM163" s="204"/>
    </row>
    <row r="164" spans="1:65" s="190" customFormat="1">
      <c r="A164" s="358"/>
      <c r="B164" s="359"/>
      <c r="C164" s="203"/>
      <c r="D164" s="203"/>
      <c r="E164" s="203"/>
      <c r="F164" s="203"/>
      <c r="G164" s="203"/>
      <c r="H164" s="203"/>
      <c r="I164" s="203"/>
      <c r="J164" s="203"/>
      <c r="K164" s="203"/>
      <c r="L164" s="203"/>
      <c r="M164" s="203"/>
      <c r="N164" s="203"/>
      <c r="O164" s="203"/>
      <c r="P164" s="203"/>
      <c r="Q164" s="203"/>
      <c r="R164" s="362"/>
      <c r="S164" s="361"/>
      <c r="T164" s="203"/>
      <c r="U164" s="203"/>
      <c r="V164" s="203"/>
      <c r="W164" s="203"/>
      <c r="X164" s="203"/>
      <c r="Y164" s="203"/>
      <c r="Z164" s="203"/>
      <c r="AA164" s="203"/>
      <c r="AB164" s="361"/>
      <c r="AC164" s="361"/>
      <c r="AD164" s="361"/>
      <c r="AE164" s="203"/>
      <c r="AF164" s="203"/>
      <c r="AG164" s="361"/>
      <c r="AH164" s="361"/>
      <c r="AI164" s="203"/>
      <c r="AJ164" s="203"/>
      <c r="AK164" s="203"/>
      <c r="AL164" s="203"/>
      <c r="AM164" s="203"/>
      <c r="AN164" s="203"/>
      <c r="AO164" s="203"/>
      <c r="AP164" s="203"/>
      <c r="AQ164" s="203"/>
      <c r="AR164" s="203"/>
      <c r="AS164" s="203"/>
      <c r="AT164" s="203"/>
      <c r="AU164" s="203"/>
      <c r="AV164" s="203"/>
      <c r="AW164" s="204"/>
      <c r="AX164" s="204"/>
      <c r="AY164" s="204"/>
      <c r="AZ164" s="204"/>
      <c r="BA164" s="204"/>
      <c r="BB164" s="204"/>
      <c r="BC164" s="204"/>
      <c r="BD164" s="204"/>
      <c r="BE164" s="204"/>
      <c r="BF164" s="204"/>
      <c r="BG164" s="204"/>
      <c r="BH164" s="204"/>
      <c r="BI164" s="204"/>
      <c r="BJ164" s="204"/>
      <c r="BK164" s="204"/>
      <c r="BL164" s="204"/>
      <c r="BM164" s="204"/>
    </row>
    <row r="165" spans="1:65" s="190" customFormat="1">
      <c r="A165" s="353"/>
      <c r="B165" s="359"/>
      <c r="C165" s="203"/>
      <c r="D165" s="203"/>
      <c r="E165" s="203"/>
      <c r="F165" s="203"/>
      <c r="G165" s="203"/>
      <c r="H165" s="203"/>
      <c r="I165" s="203"/>
      <c r="J165" s="203"/>
      <c r="K165" s="203"/>
      <c r="L165" s="203"/>
      <c r="M165" s="203"/>
      <c r="N165" s="203"/>
      <c r="O165" s="203"/>
      <c r="P165" s="203"/>
      <c r="Q165" s="203"/>
      <c r="R165" s="362"/>
      <c r="S165" s="361"/>
      <c r="T165" s="203"/>
      <c r="U165" s="203"/>
      <c r="V165" s="203"/>
      <c r="W165" s="203"/>
      <c r="X165" s="203"/>
      <c r="Y165" s="203"/>
      <c r="Z165" s="203"/>
      <c r="AA165" s="203"/>
      <c r="AB165" s="361"/>
      <c r="AC165" s="361"/>
      <c r="AD165" s="361"/>
      <c r="AE165" s="203"/>
      <c r="AF165" s="203"/>
      <c r="AG165" s="361"/>
      <c r="AH165" s="361"/>
      <c r="AI165" s="203"/>
      <c r="AJ165" s="203"/>
      <c r="AK165" s="203"/>
      <c r="AL165" s="203"/>
      <c r="AM165" s="203"/>
      <c r="AN165" s="203"/>
      <c r="AO165" s="203"/>
      <c r="AP165" s="203"/>
      <c r="AQ165" s="203"/>
      <c r="AR165" s="203"/>
      <c r="AS165" s="203"/>
      <c r="AT165" s="203"/>
      <c r="AU165" s="203"/>
      <c r="AV165" s="203"/>
      <c r="AW165" s="204"/>
      <c r="AX165" s="204"/>
      <c r="AY165" s="204"/>
      <c r="AZ165" s="204"/>
      <c r="BA165" s="204"/>
      <c r="BB165" s="204"/>
      <c r="BC165" s="204"/>
      <c r="BD165" s="204"/>
      <c r="BE165" s="204"/>
      <c r="BF165" s="204"/>
      <c r="BG165" s="204"/>
      <c r="BH165" s="204"/>
      <c r="BI165" s="204"/>
      <c r="BJ165" s="204"/>
      <c r="BK165" s="204"/>
      <c r="BL165" s="204"/>
      <c r="BM165" s="204"/>
    </row>
    <row r="166" spans="1:65" s="190" customFormat="1">
      <c r="A166" s="358"/>
      <c r="B166" s="359"/>
      <c r="C166" s="203"/>
      <c r="D166" s="203"/>
      <c r="E166" s="203"/>
      <c r="F166" s="203"/>
      <c r="G166" s="203">
        <f>37.5/2.5</f>
        <v>15</v>
      </c>
      <c r="H166" s="203"/>
      <c r="I166" s="203"/>
      <c r="J166" s="203"/>
      <c r="K166" s="203"/>
      <c r="L166" s="203"/>
      <c r="M166" s="203"/>
      <c r="N166" s="203"/>
      <c r="O166" s="203"/>
      <c r="P166" s="203"/>
      <c r="Q166" s="203"/>
      <c r="R166" s="362"/>
      <c r="S166" s="361"/>
      <c r="T166" s="203"/>
      <c r="U166" s="203"/>
      <c r="V166" s="203"/>
      <c r="W166" s="203"/>
      <c r="X166" s="203"/>
      <c r="Y166" s="203"/>
      <c r="Z166" s="203"/>
      <c r="AA166" s="203"/>
      <c r="AB166" s="361"/>
      <c r="AC166" s="361"/>
      <c r="AD166" s="361"/>
      <c r="AE166" s="203"/>
      <c r="AF166" s="203"/>
      <c r="AG166" s="361"/>
      <c r="AH166" s="361"/>
      <c r="AI166" s="203"/>
      <c r="AJ166" s="203"/>
      <c r="AK166" s="203"/>
      <c r="AL166" s="203"/>
      <c r="AM166" s="203"/>
      <c r="AN166" s="203"/>
      <c r="AO166" s="203"/>
      <c r="AP166" s="203"/>
      <c r="AQ166" s="203"/>
      <c r="AR166" s="203"/>
      <c r="AS166" s="203"/>
      <c r="AT166" s="203"/>
      <c r="AU166" s="203"/>
      <c r="AV166" s="203"/>
      <c r="AW166" s="204"/>
      <c r="AX166" s="204"/>
      <c r="AY166" s="204"/>
      <c r="AZ166" s="204"/>
      <c r="BA166" s="204"/>
      <c r="BB166" s="204"/>
      <c r="BC166" s="204"/>
      <c r="BD166" s="204"/>
      <c r="BE166" s="204"/>
      <c r="BF166" s="204"/>
      <c r="BG166" s="204"/>
      <c r="BH166" s="204"/>
      <c r="BI166" s="204"/>
      <c r="BJ166" s="204"/>
      <c r="BK166" s="204"/>
      <c r="BL166" s="204"/>
      <c r="BM166" s="204"/>
    </row>
    <row r="167" spans="1:65" s="190" customFormat="1">
      <c r="A167" s="353"/>
      <c r="B167" s="359"/>
      <c r="C167" s="203"/>
      <c r="D167" s="203"/>
      <c r="E167" s="203"/>
      <c r="F167" s="203"/>
      <c r="G167" s="203"/>
      <c r="H167" s="203"/>
      <c r="I167" s="203"/>
      <c r="J167" s="203"/>
      <c r="K167" s="203"/>
      <c r="L167" s="203"/>
      <c r="M167" s="203"/>
      <c r="N167" s="203"/>
      <c r="O167" s="203"/>
      <c r="P167" s="203"/>
      <c r="Q167" s="203"/>
      <c r="R167" s="362"/>
      <c r="S167" s="361"/>
      <c r="T167" s="203"/>
      <c r="U167" s="203"/>
      <c r="V167" s="203"/>
      <c r="W167" s="203"/>
      <c r="X167" s="203"/>
      <c r="Y167" s="203"/>
      <c r="Z167" s="203"/>
      <c r="AA167" s="203"/>
      <c r="AB167" s="361"/>
      <c r="AC167" s="361"/>
      <c r="AD167" s="361"/>
      <c r="AE167" s="203"/>
      <c r="AF167" s="203"/>
      <c r="AG167" s="361"/>
      <c r="AH167" s="361"/>
      <c r="AI167" s="203"/>
      <c r="AJ167" s="203"/>
      <c r="AK167" s="203"/>
      <c r="AL167" s="203"/>
      <c r="AM167" s="203"/>
      <c r="AN167" s="203"/>
      <c r="AO167" s="203"/>
      <c r="AP167" s="203"/>
      <c r="AQ167" s="203"/>
      <c r="AR167" s="203"/>
      <c r="AS167" s="203"/>
      <c r="AT167" s="203"/>
      <c r="AU167" s="203"/>
      <c r="AV167" s="203"/>
      <c r="AW167" s="204"/>
      <c r="AX167" s="204"/>
      <c r="AY167" s="204"/>
      <c r="AZ167" s="204"/>
      <c r="BA167" s="204"/>
      <c r="BB167" s="204"/>
      <c r="BC167" s="204"/>
      <c r="BD167" s="204"/>
      <c r="BE167" s="204"/>
      <c r="BF167" s="204"/>
      <c r="BG167" s="204"/>
      <c r="BH167" s="204"/>
      <c r="BI167" s="204"/>
      <c r="BJ167" s="204"/>
      <c r="BK167" s="204"/>
      <c r="BL167" s="204"/>
      <c r="BM167" s="204"/>
    </row>
    <row r="168" spans="1:65" s="190" customFormat="1">
      <c r="A168" s="358"/>
      <c r="B168" s="359"/>
      <c r="C168" s="203"/>
      <c r="D168" s="203"/>
      <c r="E168" s="203"/>
      <c r="F168" s="203"/>
      <c r="G168" s="203"/>
      <c r="H168" s="203"/>
      <c r="I168" s="203"/>
      <c r="J168" s="203"/>
      <c r="K168" s="203"/>
      <c r="L168" s="203"/>
      <c r="M168" s="203"/>
      <c r="N168" s="203"/>
      <c r="O168" s="203"/>
      <c r="P168" s="203"/>
      <c r="Q168" s="203"/>
      <c r="R168" s="362"/>
      <c r="S168" s="361"/>
      <c r="T168" s="203"/>
      <c r="U168" s="203"/>
      <c r="V168" s="203"/>
      <c r="W168" s="203"/>
      <c r="X168" s="203"/>
      <c r="Y168" s="203"/>
      <c r="Z168" s="203"/>
      <c r="AA168" s="203"/>
      <c r="AB168" s="361"/>
      <c r="AC168" s="361"/>
      <c r="AD168" s="361"/>
      <c r="AE168" s="203"/>
      <c r="AF168" s="203"/>
      <c r="AG168" s="361"/>
      <c r="AH168" s="361"/>
      <c r="AI168" s="203"/>
      <c r="AJ168" s="203"/>
      <c r="AK168" s="203"/>
      <c r="AL168" s="203"/>
      <c r="AM168" s="203"/>
      <c r="AN168" s="203"/>
      <c r="AO168" s="203"/>
      <c r="AP168" s="203"/>
      <c r="AQ168" s="203"/>
      <c r="AR168" s="203"/>
      <c r="AS168" s="203"/>
      <c r="AT168" s="203"/>
      <c r="AU168" s="203"/>
      <c r="AV168" s="203"/>
      <c r="AW168" s="204"/>
      <c r="AX168" s="204"/>
      <c r="AY168" s="204"/>
      <c r="AZ168" s="204"/>
      <c r="BA168" s="204"/>
      <c r="BB168" s="204"/>
      <c r="BC168" s="204"/>
      <c r="BD168" s="204"/>
      <c r="BE168" s="204"/>
      <c r="BF168" s="204"/>
      <c r="BG168" s="204"/>
      <c r="BH168" s="204"/>
      <c r="BI168" s="204"/>
      <c r="BJ168" s="204"/>
      <c r="BK168" s="204"/>
      <c r="BL168" s="204"/>
      <c r="BM168" s="204"/>
    </row>
    <row r="169" spans="1:65" s="190" customFormat="1">
      <c r="A169" s="353"/>
      <c r="B169" s="359"/>
      <c r="C169" s="203"/>
      <c r="D169" s="203"/>
      <c r="E169" s="203"/>
      <c r="F169" s="203"/>
      <c r="G169" s="203"/>
      <c r="H169" s="203"/>
      <c r="I169" s="203"/>
      <c r="J169" s="203"/>
      <c r="K169" s="203"/>
      <c r="L169" s="203"/>
      <c r="M169" s="203"/>
      <c r="N169" s="203"/>
      <c r="O169" s="203"/>
      <c r="P169" s="203"/>
      <c r="Q169" s="203"/>
      <c r="R169" s="362"/>
      <c r="S169" s="361"/>
      <c r="T169" s="203"/>
      <c r="U169" s="203"/>
      <c r="V169" s="203"/>
      <c r="W169" s="203"/>
      <c r="X169" s="203"/>
      <c r="Y169" s="203"/>
      <c r="Z169" s="203"/>
      <c r="AA169" s="203"/>
      <c r="AB169" s="361"/>
      <c r="AC169" s="361"/>
      <c r="AD169" s="361"/>
      <c r="AE169" s="203"/>
      <c r="AF169" s="203"/>
      <c r="AG169" s="361"/>
      <c r="AH169" s="361"/>
      <c r="AI169" s="203"/>
      <c r="AJ169" s="203"/>
      <c r="AK169" s="203"/>
      <c r="AL169" s="203"/>
      <c r="AM169" s="203"/>
      <c r="AN169" s="203"/>
      <c r="AO169" s="203"/>
      <c r="AP169" s="203"/>
      <c r="AQ169" s="203"/>
      <c r="AR169" s="203"/>
      <c r="AS169" s="203"/>
      <c r="AT169" s="203"/>
      <c r="AU169" s="203"/>
      <c r="AV169" s="203"/>
      <c r="AW169" s="204"/>
      <c r="AX169" s="204"/>
      <c r="AY169" s="204"/>
      <c r="AZ169" s="204"/>
      <c r="BA169" s="204"/>
      <c r="BB169" s="204"/>
      <c r="BC169" s="204"/>
      <c r="BD169" s="204"/>
      <c r="BE169" s="204"/>
      <c r="BF169" s="204"/>
      <c r="BG169" s="204"/>
      <c r="BH169" s="204"/>
      <c r="BI169" s="204"/>
      <c r="BJ169" s="204"/>
      <c r="BK169" s="204"/>
      <c r="BL169" s="204"/>
      <c r="BM169" s="204"/>
    </row>
    <row r="170" spans="1:65" s="190" customFormat="1">
      <c r="A170" s="358"/>
      <c r="B170" s="359"/>
      <c r="C170" s="381"/>
      <c r="D170" s="381"/>
      <c r="E170" s="381"/>
      <c r="F170" s="381"/>
      <c r="G170" s="381"/>
      <c r="H170" s="381"/>
      <c r="I170" s="381"/>
      <c r="J170" s="381"/>
      <c r="K170" s="381"/>
      <c r="L170" s="381"/>
      <c r="M170" s="381"/>
      <c r="N170" s="381"/>
      <c r="O170" s="381"/>
      <c r="P170" s="381"/>
      <c r="Q170" s="381"/>
      <c r="R170" s="382"/>
      <c r="S170" s="383"/>
      <c r="T170" s="381"/>
      <c r="U170" s="381"/>
      <c r="V170" s="381"/>
      <c r="W170" s="381"/>
      <c r="X170" s="381"/>
      <c r="Y170" s="381"/>
      <c r="Z170" s="381"/>
      <c r="AA170" s="381"/>
      <c r="AB170" s="383"/>
      <c r="AC170" s="383"/>
      <c r="AD170" s="383"/>
      <c r="AE170" s="381"/>
      <c r="AF170" s="381"/>
      <c r="AG170" s="383"/>
      <c r="AH170" s="383"/>
      <c r="AI170" s="381"/>
      <c r="AJ170" s="381"/>
      <c r="AK170" s="381"/>
      <c r="AL170" s="381"/>
      <c r="AM170" s="381"/>
      <c r="AN170" s="381"/>
      <c r="AO170" s="381"/>
      <c r="AP170" s="381"/>
      <c r="AQ170" s="381"/>
      <c r="AR170" s="381"/>
      <c r="AS170" s="381"/>
      <c r="AT170" s="381"/>
      <c r="AU170" s="381"/>
      <c r="AV170" s="381"/>
      <c r="AW170" s="205"/>
      <c r="AX170" s="205"/>
      <c r="AY170" s="205"/>
      <c r="AZ170" s="205"/>
      <c r="BA170" s="205"/>
      <c r="BB170" s="205"/>
      <c r="BC170" s="205"/>
      <c r="BD170" s="204"/>
      <c r="BE170" s="204"/>
      <c r="BF170" s="204"/>
      <c r="BG170" s="204"/>
      <c r="BH170" s="204"/>
      <c r="BI170" s="204"/>
      <c r="BJ170" s="204"/>
      <c r="BK170" s="204"/>
      <c r="BL170" s="204"/>
      <c r="BM170" s="204"/>
    </row>
    <row r="171" spans="1:65" s="190" customFormat="1" hidden="1">
      <c r="B171" s="204"/>
      <c r="C171" s="204"/>
      <c r="D171" s="204"/>
      <c r="E171" s="204"/>
      <c r="F171" s="206" t="str">
        <f>+F175</f>
        <v>Persona no qualificada (h)</v>
      </c>
      <c r="G171" s="206" t="str">
        <f t="shared" ref="G171:AU171" si="12">+G175</f>
        <v>Tractor incloent tractorista (h)</v>
      </c>
      <c r="H171" s="206" t="str">
        <f t="shared" si="12"/>
        <v>Motocultor (h)</v>
      </c>
      <c r="I171" s="206" t="str">
        <f t="shared" si="12"/>
        <v>Persona qualificada (h)</v>
      </c>
      <c r="J171" s="206" t="str">
        <f t="shared" si="12"/>
        <v>Subsolador (h)</v>
      </c>
      <c r="K171" s="206" t="str">
        <f t="shared" si="12"/>
        <v>Fresadora (h)</v>
      </c>
      <c r="L171" s="206" t="str">
        <f t="shared" si="12"/>
        <v>Discos (h)</v>
      </c>
      <c r="M171" s="206" t="str">
        <f t="shared" si="12"/>
        <v>Estripadora (h)</v>
      </c>
      <c r="N171" s="206" t="str">
        <f t="shared" si="12"/>
        <v>Remolc (h)</v>
      </c>
      <c r="O171" s="206" t="str">
        <f t="shared" si="12"/>
        <v>Pala (h)</v>
      </c>
      <c r="P171" s="206" t="str">
        <f t="shared" si="12"/>
        <v>Compost (kg)</v>
      </c>
      <c r="Q171" s="206" t="str">
        <f t="shared" si="12"/>
        <v>Solcador de 3 solcs (h)</v>
      </c>
      <c r="R171" s="206" t="str">
        <f t="shared" si="12"/>
        <v>Planter col (u)</v>
      </c>
      <c r="S171" s="206" t="str">
        <f t="shared" si="12"/>
        <v>Ceballots calçots (kg)</v>
      </c>
      <c r="T171" s="206" t="str">
        <f t="shared" si="12"/>
        <v>Planter enciam (u)</v>
      </c>
      <c r="U171" s="206" t="str">
        <f t="shared" si="12"/>
        <v>Planter bleda (u)</v>
      </c>
      <c r="V171" s="206" t="str">
        <f t="shared" si="12"/>
        <v>Planter tomàquet (u)</v>
      </c>
      <c r="W171" s="206" t="str">
        <f t="shared" si="12"/>
        <v>Planter carbassa (u)</v>
      </c>
      <c r="X171" s="206" t="str">
        <f t="shared" si="12"/>
        <v>Llavor carbassa (u)</v>
      </c>
      <c r="Y171" s="206" t="str">
        <f t="shared" si="12"/>
        <v>Plantador (h)</v>
      </c>
      <c r="Z171" s="206" t="str">
        <f t="shared" si="12"/>
        <v>Furgoneta (h)</v>
      </c>
      <c r="AA171" s="206" t="str">
        <f t="shared" si="12"/>
        <v>Bicicleta de sembrar (h)</v>
      </c>
      <c r="AB171" s="206" t="str">
        <f t="shared" si="12"/>
        <v xml:space="preserve">cinta de reg (m) </v>
      </c>
      <c r="AC171" s="206" t="str">
        <f t="shared" si="12"/>
        <v>reg aspersió: tub,… (m)</v>
      </c>
      <c r="AD171" s="206" t="str">
        <f t="shared" si="12"/>
        <v>reg (L)</v>
      </c>
      <c r="AE171" s="206" t="str">
        <f t="shared" si="12"/>
        <v>Braços tractor (h)</v>
      </c>
      <c r="AF171" s="206" t="str">
        <f t="shared" si="12"/>
        <v>Bota (h)</v>
      </c>
      <c r="AG171" s="206" t="str">
        <f t="shared" si="12"/>
        <v>Bacillus thuringiensis (kg)</v>
      </c>
      <c r="AH171" s="206" t="str">
        <f t="shared" si="12"/>
        <v>Retenol (L)</v>
      </c>
      <c r="AI171" s="206" t="str">
        <f t="shared" si="12"/>
        <v>Purí d'ortiga (L)</v>
      </c>
      <c r="AJ171" s="206" t="str">
        <f t="shared" si="12"/>
        <v>Hidròxid de coure (kg)</v>
      </c>
      <c r="AK171" s="206" t="str">
        <f t="shared" si="12"/>
        <v>Ferramol per llimacs (kg)</v>
      </c>
      <c r="AL171" s="206" t="str">
        <f t="shared" si="12"/>
        <v>Sofre (kg)</v>
      </c>
      <c r="AM171" s="206" t="str">
        <f t="shared" si="12"/>
        <v>Oli de nim (L)</v>
      </c>
      <c r="AN171" s="206" t="str">
        <f t="shared" si="12"/>
        <v>Tallant (h)</v>
      </c>
      <c r="AO171" s="206" t="str">
        <f t="shared" si="12"/>
        <v>Plàstic (m2)</v>
      </c>
      <c r="AP171" s="206" t="str">
        <f t="shared" si="12"/>
        <v>Canyes (u)</v>
      </c>
      <c r="AQ171" s="206"/>
      <c r="AR171" s="206" t="str">
        <f t="shared" si="12"/>
        <v>Caixes (u)</v>
      </c>
      <c r="AS171" s="206" t="str">
        <f t="shared" si="12"/>
        <v>TOTAL OPERACIÓ</v>
      </c>
      <c r="AT171" s="206" t="str">
        <f t="shared" si="12"/>
        <v>Collita (kg)</v>
      </c>
      <c r="AU171" s="206" t="str">
        <f t="shared" si="12"/>
        <v>Collita (u)</v>
      </c>
      <c r="AV171" s="205" t="str">
        <f>MID(AV175,1,FIND("(",AV175)-2)</f>
        <v>Collita col</v>
      </c>
      <c r="AW171" s="205" t="str">
        <f t="shared" ref="AW171:BC171" si="13">MID(AW175,1,FIND("(",AW175)-2)</f>
        <v>Collita bròcoli</v>
      </c>
      <c r="AX171" s="205" t="str">
        <f t="shared" si="13"/>
        <v>Collita calçot</v>
      </c>
      <c r="AY171" s="205" t="str">
        <f t="shared" si="13"/>
        <v>Collita enciam</v>
      </c>
      <c r="AZ171" s="205" t="str">
        <f t="shared" si="13"/>
        <v>Collita bledes a manats</v>
      </c>
      <c r="BA171" s="205" t="str">
        <f t="shared" si="13"/>
        <v>Collita bledes</v>
      </c>
      <c r="BB171" s="205" t="str">
        <f t="shared" si="13"/>
        <v>Collita tomàquet</v>
      </c>
      <c r="BC171" s="205" t="str">
        <f t="shared" si="13"/>
        <v>Collita carbassa</v>
      </c>
      <c r="BD171" s="204"/>
      <c r="BE171" s="204"/>
      <c r="BF171" s="204"/>
      <c r="BG171" s="204"/>
      <c r="BH171" s="204"/>
      <c r="BI171" s="204"/>
      <c r="BJ171" s="204"/>
      <c r="BK171" s="204"/>
      <c r="BL171" s="204"/>
      <c r="BM171" s="204"/>
    </row>
    <row r="172" spans="1:65" s="190" customFormat="1" hidden="1">
      <c r="D172" s="190">
        <v>1</v>
      </c>
      <c r="E172" s="190">
        <v>2</v>
      </c>
      <c r="F172" s="190">
        <v>3</v>
      </c>
      <c r="G172" s="190">
        <v>4</v>
      </c>
      <c r="H172" s="190">
        <v>5</v>
      </c>
      <c r="I172" s="190">
        <v>6</v>
      </c>
      <c r="J172" s="190">
        <v>7</v>
      </c>
      <c r="K172" s="190">
        <v>8</v>
      </c>
      <c r="L172" s="190">
        <v>9</v>
      </c>
      <c r="M172" s="190">
        <v>10</v>
      </c>
      <c r="N172" s="190">
        <v>11</v>
      </c>
      <c r="O172" s="190">
        <v>12</v>
      </c>
      <c r="P172" s="190">
        <v>13</v>
      </c>
      <c r="Q172" s="190">
        <v>14</v>
      </c>
      <c r="R172" s="190">
        <v>15</v>
      </c>
      <c r="S172" s="190">
        <v>16</v>
      </c>
      <c r="T172" s="190">
        <v>17</v>
      </c>
      <c r="U172" s="190">
        <v>18</v>
      </c>
      <c r="V172" s="190">
        <v>19</v>
      </c>
      <c r="W172" s="190">
        <v>20</v>
      </c>
      <c r="X172" s="190">
        <v>21</v>
      </c>
      <c r="Y172" s="190">
        <v>22</v>
      </c>
      <c r="Z172" s="190">
        <v>23</v>
      </c>
      <c r="AA172" s="190">
        <v>24</v>
      </c>
      <c r="AB172" s="190">
        <v>25</v>
      </c>
      <c r="AC172" s="190">
        <v>26</v>
      </c>
      <c r="AD172" s="190">
        <v>27</v>
      </c>
      <c r="AE172" s="190">
        <v>28</v>
      </c>
      <c r="AF172" s="190">
        <v>29</v>
      </c>
      <c r="AG172" s="190">
        <v>30</v>
      </c>
      <c r="AH172" s="190">
        <v>31</v>
      </c>
      <c r="AI172" s="190">
        <v>32</v>
      </c>
      <c r="AJ172" s="190">
        <v>33</v>
      </c>
      <c r="AK172" s="190">
        <v>34</v>
      </c>
      <c r="AL172" s="190">
        <v>35</v>
      </c>
      <c r="AM172" s="190">
        <v>36</v>
      </c>
      <c r="AN172" s="190">
        <v>37</v>
      </c>
      <c r="AO172" s="190">
        <v>38</v>
      </c>
      <c r="AP172" s="190">
        <v>39</v>
      </c>
      <c r="AQ172" s="190">
        <v>40</v>
      </c>
      <c r="AR172" s="190">
        <v>41</v>
      </c>
      <c r="AS172" s="190">
        <v>42</v>
      </c>
      <c r="AT172" s="190">
        <v>43</v>
      </c>
      <c r="AU172" s="190">
        <v>44</v>
      </c>
      <c r="AV172" s="190">
        <v>45</v>
      </c>
      <c r="AW172" s="190">
        <v>46</v>
      </c>
      <c r="AX172" s="190">
        <v>47</v>
      </c>
      <c r="AY172" s="190">
        <v>48</v>
      </c>
      <c r="AZ172" s="190">
        <v>49</v>
      </c>
      <c r="BA172" s="190">
        <v>50</v>
      </c>
      <c r="BB172" s="190">
        <v>51</v>
      </c>
      <c r="BC172" s="190">
        <v>52</v>
      </c>
    </row>
    <row r="173" spans="1:65" s="190" customFormat="1" hidden="1">
      <c r="AV173" s="190">
        <f>+AV49</f>
        <v>0</v>
      </c>
      <c r="AW173" s="190">
        <f t="shared" ref="AW173:BC173" si="14">+AW49</f>
        <v>0</v>
      </c>
      <c r="AX173" s="190">
        <f t="shared" si="14"/>
        <v>0</v>
      </c>
      <c r="AY173" s="190">
        <f t="shared" si="14"/>
        <v>0</v>
      </c>
      <c r="AZ173" s="190">
        <f t="shared" si="14"/>
        <v>2.2000000000000002</v>
      </c>
      <c r="BA173" s="190">
        <f t="shared" si="14"/>
        <v>0</v>
      </c>
      <c r="BB173" s="190">
        <f t="shared" si="14"/>
        <v>0</v>
      </c>
      <c r="BC173" s="190">
        <f t="shared" si="14"/>
        <v>0</v>
      </c>
    </row>
    <row r="174" spans="1:65" s="190" customFormat="1" hidden="1"/>
    <row r="175" spans="1:65" s="190" customFormat="1" ht="38.25" hidden="1">
      <c r="D175" s="191" t="s">
        <v>117</v>
      </c>
      <c r="F175" s="207" t="str">
        <f>+F50</f>
        <v>Persona no qualificada (h)</v>
      </c>
      <c r="G175" s="207" t="str">
        <f t="shared" ref="G175:BC175" si="15">+G50</f>
        <v>Tractor incloent tractorista (h)</v>
      </c>
      <c r="H175" s="207" t="str">
        <f t="shared" si="15"/>
        <v>Motocultor (h)</v>
      </c>
      <c r="I175" s="207" t="str">
        <f t="shared" si="15"/>
        <v>Persona qualificada (h)</v>
      </c>
      <c r="J175" s="207" t="str">
        <f t="shared" si="15"/>
        <v>Subsolador (h)</v>
      </c>
      <c r="K175" s="207" t="str">
        <f t="shared" si="15"/>
        <v>Fresadora (h)</v>
      </c>
      <c r="L175" s="207" t="str">
        <f t="shared" si="15"/>
        <v>Discos (h)</v>
      </c>
      <c r="M175" s="207" t="str">
        <f t="shared" si="15"/>
        <v>Estripadora (h)</v>
      </c>
      <c r="N175" s="207" t="str">
        <f t="shared" si="15"/>
        <v>Remolc (h)</v>
      </c>
      <c r="O175" s="207" t="str">
        <f t="shared" si="15"/>
        <v>Pala (h)</v>
      </c>
      <c r="P175" s="207" t="str">
        <f t="shared" si="15"/>
        <v>Compost (kg)</v>
      </c>
      <c r="Q175" s="207" t="str">
        <f t="shared" si="15"/>
        <v>Solcador de 3 solcs (h)</v>
      </c>
      <c r="R175" s="207" t="str">
        <f t="shared" si="15"/>
        <v>Planter col (u)</v>
      </c>
      <c r="S175" s="207" t="str">
        <f t="shared" si="15"/>
        <v>Ceballots calçots (kg)</v>
      </c>
      <c r="T175" s="207" t="str">
        <f t="shared" si="15"/>
        <v>Planter enciam (u)</v>
      </c>
      <c r="U175" s="207" t="str">
        <f t="shared" si="15"/>
        <v>Planter bleda (u)</v>
      </c>
      <c r="V175" s="207" t="str">
        <f t="shared" si="15"/>
        <v>Planter tomàquet (u)</v>
      </c>
      <c r="W175" s="207" t="str">
        <f t="shared" si="15"/>
        <v>Planter carbassa (u)</v>
      </c>
      <c r="X175" s="207" t="str">
        <f t="shared" si="15"/>
        <v>Llavor carbassa (u)</v>
      </c>
      <c r="Y175" s="207" t="str">
        <f t="shared" si="15"/>
        <v>Plantador (h)</v>
      </c>
      <c r="Z175" s="207" t="str">
        <f t="shared" si="15"/>
        <v>Furgoneta (h)</v>
      </c>
      <c r="AA175" s="207" t="str">
        <f t="shared" si="15"/>
        <v>Bicicleta de sembrar (h)</v>
      </c>
      <c r="AB175" s="207" t="str">
        <f t="shared" si="15"/>
        <v xml:space="preserve">cinta de reg (m) </v>
      </c>
      <c r="AC175" s="207" t="str">
        <f t="shared" si="15"/>
        <v>reg aspersió: tub,… (m)</v>
      </c>
      <c r="AD175" s="207" t="str">
        <f t="shared" si="15"/>
        <v>reg (L)</v>
      </c>
      <c r="AE175" s="207" t="str">
        <f t="shared" si="15"/>
        <v>Braços tractor (h)</v>
      </c>
      <c r="AF175" s="207" t="str">
        <f t="shared" si="15"/>
        <v>Bota (h)</v>
      </c>
      <c r="AG175" s="207" t="str">
        <f t="shared" si="15"/>
        <v>Bacillus thuringiensis (kg)</v>
      </c>
      <c r="AH175" s="207" t="str">
        <f t="shared" si="15"/>
        <v>Retenol (L)</v>
      </c>
      <c r="AI175" s="207" t="str">
        <f t="shared" si="15"/>
        <v>Purí d'ortiga (L)</v>
      </c>
      <c r="AJ175" s="207" t="str">
        <f t="shared" si="15"/>
        <v>Hidròxid de coure (kg)</v>
      </c>
      <c r="AK175" s="207" t="str">
        <f t="shared" si="15"/>
        <v>Ferramol per llimacs (kg)</v>
      </c>
      <c r="AL175" s="207" t="str">
        <f t="shared" si="15"/>
        <v>Sofre (kg)</v>
      </c>
      <c r="AM175" s="207" t="str">
        <f t="shared" si="15"/>
        <v>Oli de nim (L)</v>
      </c>
      <c r="AN175" s="207" t="str">
        <f t="shared" si="15"/>
        <v>Tallant (h)</v>
      </c>
      <c r="AO175" s="207" t="str">
        <f t="shared" si="15"/>
        <v>Plàstic (m2)</v>
      </c>
      <c r="AP175" s="207" t="str">
        <f t="shared" si="15"/>
        <v>Canyes (u)</v>
      </c>
      <c r="AQ175" s="207" t="str">
        <f t="shared" si="15"/>
        <v>Cost mensual terreny (m2)</v>
      </c>
      <c r="AR175" s="207" t="str">
        <f t="shared" si="15"/>
        <v>Caixes (u)</v>
      </c>
      <c r="AS175" s="202" t="s">
        <v>114</v>
      </c>
      <c r="AT175" s="207" t="str">
        <f t="shared" si="15"/>
        <v>Collita (kg)</v>
      </c>
      <c r="AU175" s="207" t="str">
        <f t="shared" si="15"/>
        <v>Collita (u)</v>
      </c>
      <c r="AV175" s="207" t="str">
        <f t="shared" si="15"/>
        <v xml:space="preserve">Collita col (u) </v>
      </c>
      <c r="AW175" s="207" t="str">
        <f t="shared" si="15"/>
        <v>Collita bròcoli (kg)</v>
      </c>
      <c r="AX175" s="207" t="str">
        <f t="shared" si="15"/>
        <v xml:space="preserve">Collita calçot (u) </v>
      </c>
      <c r="AY175" s="207" t="str">
        <f t="shared" si="15"/>
        <v xml:space="preserve">Collita enciam (u) </v>
      </c>
      <c r="AZ175" s="207" t="str">
        <f t="shared" si="15"/>
        <v xml:space="preserve">Collita bledes a manats (u) </v>
      </c>
      <c r="BA175" s="207" t="str">
        <f t="shared" si="15"/>
        <v>Collita bledes (kg)</v>
      </c>
      <c r="BB175" s="207" t="str">
        <f t="shared" si="15"/>
        <v>Collita tomàquet (kg)</v>
      </c>
      <c r="BC175" s="207" t="str">
        <f t="shared" si="15"/>
        <v>Collita carbassa (kg)</v>
      </c>
      <c r="BD175" s="207"/>
      <c r="BE175" s="207"/>
      <c r="BF175" s="207"/>
      <c r="BG175" s="207"/>
      <c r="BH175" s="207"/>
      <c r="BI175" s="207"/>
      <c r="BJ175" s="207"/>
      <c r="BK175" s="207"/>
    </row>
    <row r="176" spans="1:65" s="190" customFormat="1" hidden="1">
      <c r="B176" s="190">
        <f>+B51</f>
        <v>110</v>
      </c>
      <c r="C176" s="190" t="str">
        <f t="shared" ref="C176:D176" si="16">+C51</f>
        <v>PREPARACIÓ DEL SÒL</v>
      </c>
      <c r="D176" s="190" t="str">
        <f t="shared" si="16"/>
        <v>Desbrossat amb discos</v>
      </c>
      <c r="E176" s="208">
        <f>+E51</f>
        <v>2500</v>
      </c>
      <c r="F176" s="209">
        <f>+F51*F$49*$E$4/$E176</f>
        <v>0</v>
      </c>
      <c r="G176" s="209">
        <f t="shared" ref="G176:AR176" si="17">+G51*G$49*$E$4/$E176</f>
        <v>0</v>
      </c>
      <c r="H176" s="209">
        <f t="shared" si="17"/>
        <v>0</v>
      </c>
      <c r="I176" s="209">
        <f t="shared" si="17"/>
        <v>0</v>
      </c>
      <c r="J176" s="209">
        <f t="shared" si="17"/>
        <v>0</v>
      </c>
      <c r="K176" s="209">
        <f t="shared" si="17"/>
        <v>0</v>
      </c>
      <c r="L176" s="209">
        <f t="shared" si="17"/>
        <v>0</v>
      </c>
      <c r="M176" s="209">
        <f t="shared" si="17"/>
        <v>0</v>
      </c>
      <c r="N176" s="209">
        <f t="shared" si="17"/>
        <v>0</v>
      </c>
      <c r="O176" s="209">
        <f t="shared" si="17"/>
        <v>0</v>
      </c>
      <c r="P176" s="209">
        <f t="shared" si="17"/>
        <v>0</v>
      </c>
      <c r="Q176" s="209">
        <f t="shared" si="17"/>
        <v>0</v>
      </c>
      <c r="R176" s="209">
        <f t="shared" si="17"/>
        <v>0</v>
      </c>
      <c r="S176" s="209">
        <f t="shared" si="17"/>
        <v>0</v>
      </c>
      <c r="T176" s="209">
        <f t="shared" si="17"/>
        <v>0</v>
      </c>
      <c r="U176" s="209">
        <f t="shared" si="17"/>
        <v>0</v>
      </c>
      <c r="V176" s="209">
        <f t="shared" si="17"/>
        <v>0</v>
      </c>
      <c r="W176" s="209">
        <f t="shared" si="17"/>
        <v>0</v>
      </c>
      <c r="X176" s="209">
        <f t="shared" si="17"/>
        <v>0</v>
      </c>
      <c r="Y176" s="209">
        <f t="shared" si="17"/>
        <v>0</v>
      </c>
      <c r="Z176" s="209">
        <f t="shared" si="17"/>
        <v>0</v>
      </c>
      <c r="AA176" s="209">
        <f t="shared" si="17"/>
        <v>0</v>
      </c>
      <c r="AB176" s="209">
        <f t="shared" si="17"/>
        <v>0</v>
      </c>
      <c r="AC176" s="209">
        <f t="shared" si="17"/>
        <v>0</v>
      </c>
      <c r="AD176" s="209">
        <f t="shared" si="17"/>
        <v>0</v>
      </c>
      <c r="AE176" s="209">
        <f t="shared" si="17"/>
        <v>0</v>
      </c>
      <c r="AF176" s="209">
        <f t="shared" si="17"/>
        <v>0</v>
      </c>
      <c r="AG176" s="209">
        <f t="shared" si="17"/>
        <v>0</v>
      </c>
      <c r="AH176" s="209">
        <f t="shared" si="17"/>
        <v>0</v>
      </c>
      <c r="AI176" s="209">
        <f t="shared" si="17"/>
        <v>0</v>
      </c>
      <c r="AJ176" s="209">
        <f t="shared" si="17"/>
        <v>0</v>
      </c>
      <c r="AK176" s="209">
        <f t="shared" si="17"/>
        <v>0</v>
      </c>
      <c r="AL176" s="209">
        <f t="shared" si="17"/>
        <v>0</v>
      </c>
      <c r="AM176" s="209">
        <f t="shared" si="17"/>
        <v>0</v>
      </c>
      <c r="AN176" s="209">
        <f t="shared" si="17"/>
        <v>0</v>
      </c>
      <c r="AO176" s="209">
        <f t="shared" si="17"/>
        <v>0</v>
      </c>
      <c r="AP176" s="209">
        <f t="shared" si="17"/>
        <v>0</v>
      </c>
      <c r="AQ176" s="209">
        <f t="shared" ref="AQ176" si="18">+AQ51*AQ$49*$E$4/$E176</f>
        <v>0</v>
      </c>
      <c r="AR176" s="209">
        <f t="shared" si="17"/>
        <v>0</v>
      </c>
      <c r="AS176" s="209">
        <f>SUM(F176:AR176)</f>
        <v>0</v>
      </c>
      <c r="AT176" s="209">
        <f t="shared" ref="AT176:BC176" si="19">+AT51*AT$49*$E$4/$E176</f>
        <v>0</v>
      </c>
      <c r="AU176" s="209">
        <f t="shared" si="19"/>
        <v>0</v>
      </c>
      <c r="AV176" s="209">
        <f t="shared" si="19"/>
        <v>0</v>
      </c>
      <c r="AW176" s="209">
        <f t="shared" si="19"/>
        <v>0</v>
      </c>
      <c r="AX176" s="209">
        <f t="shared" si="19"/>
        <v>0</v>
      </c>
      <c r="AY176" s="209">
        <f t="shared" si="19"/>
        <v>0</v>
      </c>
      <c r="AZ176" s="209">
        <f t="shared" si="19"/>
        <v>0</v>
      </c>
      <c r="BA176" s="209">
        <f t="shared" si="19"/>
        <v>0</v>
      </c>
      <c r="BB176" s="209">
        <f t="shared" si="19"/>
        <v>0</v>
      </c>
      <c r="BC176" s="209">
        <f t="shared" si="19"/>
        <v>0</v>
      </c>
      <c r="BD176" s="209"/>
      <c r="BE176" s="209"/>
      <c r="BF176" s="209"/>
      <c r="BG176" s="209"/>
      <c r="BH176" s="209"/>
      <c r="BI176" s="209"/>
      <c r="BJ176" s="209"/>
    </row>
    <row r="177" spans="2:62" s="190" customFormat="1" hidden="1">
      <c r="B177" s="190">
        <f t="shared" ref="B177:E177" si="20">+B52</f>
        <v>120</v>
      </c>
      <c r="C177" s="190" t="str">
        <f t="shared" si="20"/>
        <v>PREPARACIÓ DEL SÒL</v>
      </c>
      <c r="D177" s="190" t="str">
        <f t="shared" si="20"/>
        <v>Desbrossat amb desbrossadora</v>
      </c>
      <c r="E177" s="208">
        <f t="shared" si="20"/>
        <v>2500</v>
      </c>
      <c r="F177" s="209">
        <f t="shared" ref="F177:AR177" si="21">+F52*F$49*$E$4/$E177</f>
        <v>0</v>
      </c>
      <c r="G177" s="209">
        <f t="shared" si="21"/>
        <v>0</v>
      </c>
      <c r="H177" s="209">
        <f t="shared" si="21"/>
        <v>0</v>
      </c>
      <c r="I177" s="209">
        <f t="shared" si="21"/>
        <v>0</v>
      </c>
      <c r="J177" s="209">
        <f t="shared" si="21"/>
        <v>0</v>
      </c>
      <c r="K177" s="209">
        <f t="shared" si="21"/>
        <v>0</v>
      </c>
      <c r="L177" s="209">
        <f t="shared" si="21"/>
        <v>0</v>
      </c>
      <c r="M177" s="209">
        <f t="shared" si="21"/>
        <v>0</v>
      </c>
      <c r="N177" s="209">
        <f t="shared" si="21"/>
        <v>0</v>
      </c>
      <c r="O177" s="209">
        <f t="shared" si="21"/>
        <v>0</v>
      </c>
      <c r="P177" s="209">
        <f t="shared" si="21"/>
        <v>0</v>
      </c>
      <c r="Q177" s="209">
        <f t="shared" si="21"/>
        <v>0</v>
      </c>
      <c r="R177" s="209">
        <f t="shared" si="21"/>
        <v>0</v>
      </c>
      <c r="S177" s="209">
        <f t="shared" si="21"/>
        <v>0</v>
      </c>
      <c r="T177" s="209">
        <f t="shared" si="21"/>
        <v>0</v>
      </c>
      <c r="U177" s="209">
        <f t="shared" si="21"/>
        <v>0</v>
      </c>
      <c r="V177" s="209">
        <f t="shared" si="21"/>
        <v>0</v>
      </c>
      <c r="W177" s="209">
        <f t="shared" si="21"/>
        <v>0</v>
      </c>
      <c r="X177" s="209">
        <f t="shared" si="21"/>
        <v>0</v>
      </c>
      <c r="Y177" s="209">
        <f t="shared" si="21"/>
        <v>0</v>
      </c>
      <c r="Z177" s="209">
        <f t="shared" si="21"/>
        <v>0</v>
      </c>
      <c r="AA177" s="209">
        <f t="shared" si="21"/>
        <v>0</v>
      </c>
      <c r="AB177" s="209">
        <f t="shared" si="21"/>
        <v>0</v>
      </c>
      <c r="AC177" s="209">
        <f t="shared" si="21"/>
        <v>0</v>
      </c>
      <c r="AD177" s="209">
        <f t="shared" si="21"/>
        <v>0</v>
      </c>
      <c r="AE177" s="209">
        <f t="shared" si="21"/>
        <v>0</v>
      </c>
      <c r="AF177" s="209">
        <f t="shared" si="21"/>
        <v>0</v>
      </c>
      <c r="AG177" s="209">
        <f t="shared" si="21"/>
        <v>0</v>
      </c>
      <c r="AH177" s="209">
        <f t="shared" si="21"/>
        <v>0</v>
      </c>
      <c r="AI177" s="209">
        <f t="shared" si="21"/>
        <v>0</v>
      </c>
      <c r="AJ177" s="209">
        <f t="shared" si="21"/>
        <v>0</v>
      </c>
      <c r="AK177" s="209">
        <f t="shared" si="21"/>
        <v>0</v>
      </c>
      <c r="AL177" s="209">
        <f t="shared" si="21"/>
        <v>0</v>
      </c>
      <c r="AM177" s="209">
        <f t="shared" si="21"/>
        <v>0</v>
      </c>
      <c r="AN177" s="209">
        <f t="shared" si="21"/>
        <v>0</v>
      </c>
      <c r="AO177" s="209">
        <f t="shared" si="21"/>
        <v>0</v>
      </c>
      <c r="AP177" s="209">
        <f t="shared" si="21"/>
        <v>0</v>
      </c>
      <c r="AQ177" s="209">
        <f t="shared" si="21"/>
        <v>0</v>
      </c>
      <c r="AR177" s="209">
        <f t="shared" si="21"/>
        <v>0</v>
      </c>
      <c r="AS177" s="209">
        <f t="shared" ref="AS177:AS240" si="22">SUM(F177:AR177)</f>
        <v>0</v>
      </c>
      <c r="AT177" s="209">
        <f t="shared" ref="AT177:BC177" si="23">+AT52*AT$49*$E$4/$E177</f>
        <v>0</v>
      </c>
      <c r="AU177" s="209">
        <f t="shared" si="23"/>
        <v>0</v>
      </c>
      <c r="AV177" s="209">
        <f t="shared" si="23"/>
        <v>0</v>
      </c>
      <c r="AW177" s="209">
        <f t="shared" si="23"/>
        <v>0</v>
      </c>
      <c r="AX177" s="209">
        <f t="shared" si="23"/>
        <v>0</v>
      </c>
      <c r="AY177" s="209">
        <f t="shared" si="23"/>
        <v>0</v>
      </c>
      <c r="AZ177" s="209">
        <f t="shared" si="23"/>
        <v>0</v>
      </c>
      <c r="BA177" s="209">
        <f t="shared" si="23"/>
        <v>0</v>
      </c>
      <c r="BB177" s="209">
        <f t="shared" si="23"/>
        <v>0</v>
      </c>
      <c r="BC177" s="209">
        <f t="shared" si="23"/>
        <v>0</v>
      </c>
      <c r="BD177" s="209"/>
      <c r="BE177" s="209"/>
      <c r="BF177" s="209"/>
      <c r="BG177" s="209"/>
      <c r="BH177" s="209"/>
      <c r="BI177" s="209"/>
      <c r="BJ177" s="209"/>
    </row>
    <row r="178" spans="2:62" s="190" customFormat="1" hidden="1">
      <c r="B178" s="190">
        <f t="shared" ref="B178:E178" si="24">+B53</f>
        <v>130</v>
      </c>
      <c r="C178" s="190" t="str">
        <f t="shared" si="24"/>
        <v>PREPARACIÓ DEL SÒL</v>
      </c>
      <c r="D178" s="190" t="str">
        <f t="shared" si="24"/>
        <v>Subsolat</v>
      </c>
      <c r="E178" s="208">
        <f t="shared" si="24"/>
        <v>2500</v>
      </c>
      <c r="F178" s="209">
        <f t="shared" ref="F178:AR178" si="25">+F53*F$49*$E$4/$E178</f>
        <v>0</v>
      </c>
      <c r="G178" s="209">
        <f t="shared" si="25"/>
        <v>0</v>
      </c>
      <c r="H178" s="209">
        <f t="shared" si="25"/>
        <v>0</v>
      </c>
      <c r="I178" s="209">
        <f t="shared" si="25"/>
        <v>0</v>
      </c>
      <c r="J178" s="209">
        <f t="shared" si="25"/>
        <v>0</v>
      </c>
      <c r="K178" s="209">
        <f t="shared" si="25"/>
        <v>0</v>
      </c>
      <c r="L178" s="209">
        <f t="shared" si="25"/>
        <v>0</v>
      </c>
      <c r="M178" s="209">
        <f t="shared" si="25"/>
        <v>0</v>
      </c>
      <c r="N178" s="209">
        <f t="shared" si="25"/>
        <v>0</v>
      </c>
      <c r="O178" s="209">
        <f t="shared" si="25"/>
        <v>0</v>
      </c>
      <c r="P178" s="209">
        <f t="shared" si="25"/>
        <v>0</v>
      </c>
      <c r="Q178" s="209">
        <f t="shared" si="25"/>
        <v>0</v>
      </c>
      <c r="R178" s="209">
        <f t="shared" si="25"/>
        <v>0</v>
      </c>
      <c r="S178" s="209">
        <f t="shared" si="25"/>
        <v>0</v>
      </c>
      <c r="T178" s="209">
        <f t="shared" si="25"/>
        <v>0</v>
      </c>
      <c r="U178" s="209">
        <f t="shared" si="25"/>
        <v>0</v>
      </c>
      <c r="V178" s="209">
        <f t="shared" si="25"/>
        <v>0</v>
      </c>
      <c r="W178" s="209">
        <f t="shared" si="25"/>
        <v>0</v>
      </c>
      <c r="X178" s="209">
        <f t="shared" si="25"/>
        <v>0</v>
      </c>
      <c r="Y178" s="209">
        <f t="shared" si="25"/>
        <v>0</v>
      </c>
      <c r="Z178" s="209">
        <f t="shared" si="25"/>
        <v>0</v>
      </c>
      <c r="AA178" s="209">
        <f t="shared" si="25"/>
        <v>0</v>
      </c>
      <c r="AB178" s="209">
        <f t="shared" si="25"/>
        <v>0</v>
      </c>
      <c r="AC178" s="209">
        <f t="shared" si="25"/>
        <v>0</v>
      </c>
      <c r="AD178" s="209">
        <f t="shared" si="25"/>
        <v>0</v>
      </c>
      <c r="AE178" s="209">
        <f t="shared" si="25"/>
        <v>0</v>
      </c>
      <c r="AF178" s="209">
        <f t="shared" si="25"/>
        <v>0</v>
      </c>
      <c r="AG178" s="209">
        <f t="shared" si="25"/>
        <v>0</v>
      </c>
      <c r="AH178" s="209">
        <f t="shared" si="25"/>
        <v>0</v>
      </c>
      <c r="AI178" s="209">
        <f t="shared" si="25"/>
        <v>0</v>
      </c>
      <c r="AJ178" s="209">
        <f t="shared" si="25"/>
        <v>0</v>
      </c>
      <c r="AK178" s="209">
        <f t="shared" si="25"/>
        <v>0</v>
      </c>
      <c r="AL178" s="209">
        <f t="shared" si="25"/>
        <v>0</v>
      </c>
      <c r="AM178" s="209">
        <f t="shared" si="25"/>
        <v>0</v>
      </c>
      <c r="AN178" s="209">
        <f t="shared" si="25"/>
        <v>0</v>
      </c>
      <c r="AO178" s="209">
        <f t="shared" si="25"/>
        <v>0</v>
      </c>
      <c r="AP178" s="209">
        <f t="shared" si="25"/>
        <v>0</v>
      </c>
      <c r="AQ178" s="209">
        <f t="shared" si="25"/>
        <v>0</v>
      </c>
      <c r="AR178" s="209">
        <f t="shared" si="25"/>
        <v>0</v>
      </c>
      <c r="AS178" s="209">
        <f t="shared" si="22"/>
        <v>0</v>
      </c>
      <c r="AT178" s="209">
        <f t="shared" ref="AT178:BC178" si="26">+AT53*AT$49*$E$4/$E178</f>
        <v>0</v>
      </c>
      <c r="AU178" s="209">
        <f t="shared" si="26"/>
        <v>0</v>
      </c>
      <c r="AV178" s="209">
        <f t="shared" si="26"/>
        <v>0</v>
      </c>
      <c r="AW178" s="209">
        <f t="shared" si="26"/>
        <v>0</v>
      </c>
      <c r="AX178" s="209">
        <f t="shared" si="26"/>
        <v>0</v>
      </c>
      <c r="AY178" s="209">
        <f t="shared" si="26"/>
        <v>0</v>
      </c>
      <c r="AZ178" s="209">
        <f t="shared" si="26"/>
        <v>0</v>
      </c>
      <c r="BA178" s="209">
        <f t="shared" si="26"/>
        <v>0</v>
      </c>
      <c r="BB178" s="209">
        <f t="shared" si="26"/>
        <v>0</v>
      </c>
      <c r="BC178" s="209">
        <f t="shared" si="26"/>
        <v>0</v>
      </c>
      <c r="BD178" s="209"/>
      <c r="BE178" s="209"/>
      <c r="BF178" s="209"/>
      <c r="BG178" s="209"/>
      <c r="BH178" s="209"/>
      <c r="BI178" s="209"/>
      <c r="BJ178" s="209"/>
    </row>
    <row r="179" spans="2:62" s="190" customFormat="1" hidden="1">
      <c r="B179" s="190">
        <f t="shared" ref="B179:E179" si="27">+B54</f>
        <v>140</v>
      </c>
      <c r="C179" s="190" t="str">
        <f t="shared" si="27"/>
        <v>PREPARACIÓ DEL SÒL</v>
      </c>
      <c r="D179" s="190" t="str">
        <f t="shared" si="27"/>
        <v>Alçat</v>
      </c>
      <c r="E179" s="208">
        <f t="shared" si="27"/>
        <v>2500</v>
      </c>
      <c r="F179" s="209">
        <f t="shared" ref="F179:AR179" si="28">+F54*F$49*$E$4/$E179</f>
        <v>0</v>
      </c>
      <c r="G179" s="209">
        <f t="shared" si="28"/>
        <v>0</v>
      </c>
      <c r="H179" s="209">
        <f t="shared" si="28"/>
        <v>0</v>
      </c>
      <c r="I179" s="209">
        <f t="shared" si="28"/>
        <v>0</v>
      </c>
      <c r="J179" s="209">
        <f t="shared" si="28"/>
        <v>0</v>
      </c>
      <c r="K179" s="209">
        <f t="shared" si="28"/>
        <v>0</v>
      </c>
      <c r="L179" s="209">
        <f t="shared" si="28"/>
        <v>0</v>
      </c>
      <c r="M179" s="209">
        <f t="shared" si="28"/>
        <v>0</v>
      </c>
      <c r="N179" s="209">
        <f t="shared" si="28"/>
        <v>0</v>
      </c>
      <c r="O179" s="209">
        <f t="shared" si="28"/>
        <v>0</v>
      </c>
      <c r="P179" s="209">
        <f t="shared" si="28"/>
        <v>0</v>
      </c>
      <c r="Q179" s="209">
        <f t="shared" si="28"/>
        <v>0</v>
      </c>
      <c r="R179" s="209">
        <f t="shared" si="28"/>
        <v>0</v>
      </c>
      <c r="S179" s="209">
        <f t="shared" si="28"/>
        <v>0</v>
      </c>
      <c r="T179" s="209">
        <f t="shared" si="28"/>
        <v>0</v>
      </c>
      <c r="U179" s="209">
        <f t="shared" si="28"/>
        <v>0</v>
      </c>
      <c r="V179" s="209">
        <f t="shared" si="28"/>
        <v>0</v>
      </c>
      <c r="W179" s="209">
        <f t="shared" si="28"/>
        <v>0</v>
      </c>
      <c r="X179" s="209">
        <f t="shared" si="28"/>
        <v>0</v>
      </c>
      <c r="Y179" s="209">
        <f t="shared" si="28"/>
        <v>0</v>
      </c>
      <c r="Z179" s="209">
        <f t="shared" si="28"/>
        <v>0</v>
      </c>
      <c r="AA179" s="209">
        <f t="shared" si="28"/>
        <v>0</v>
      </c>
      <c r="AB179" s="209">
        <f t="shared" si="28"/>
        <v>0</v>
      </c>
      <c r="AC179" s="209">
        <f t="shared" si="28"/>
        <v>0</v>
      </c>
      <c r="AD179" s="209">
        <f t="shared" si="28"/>
        <v>0</v>
      </c>
      <c r="AE179" s="209">
        <f t="shared" si="28"/>
        <v>0</v>
      </c>
      <c r="AF179" s="209">
        <f t="shared" si="28"/>
        <v>0</v>
      </c>
      <c r="AG179" s="209">
        <f t="shared" si="28"/>
        <v>0</v>
      </c>
      <c r="AH179" s="209">
        <f t="shared" si="28"/>
        <v>0</v>
      </c>
      <c r="AI179" s="209">
        <f t="shared" si="28"/>
        <v>0</v>
      </c>
      <c r="AJ179" s="209">
        <f t="shared" si="28"/>
        <v>0</v>
      </c>
      <c r="AK179" s="209">
        <f t="shared" si="28"/>
        <v>0</v>
      </c>
      <c r="AL179" s="209">
        <f t="shared" si="28"/>
        <v>0</v>
      </c>
      <c r="AM179" s="209">
        <f t="shared" si="28"/>
        <v>0</v>
      </c>
      <c r="AN179" s="209">
        <f t="shared" si="28"/>
        <v>0</v>
      </c>
      <c r="AO179" s="209">
        <f t="shared" si="28"/>
        <v>0</v>
      </c>
      <c r="AP179" s="209">
        <f t="shared" si="28"/>
        <v>0</v>
      </c>
      <c r="AQ179" s="209">
        <f t="shared" si="28"/>
        <v>0</v>
      </c>
      <c r="AR179" s="209">
        <f t="shared" si="28"/>
        <v>0</v>
      </c>
      <c r="AS179" s="209">
        <f t="shared" si="22"/>
        <v>0</v>
      </c>
      <c r="AT179" s="209">
        <f t="shared" ref="AT179:BC179" si="29">+AT54*AT$49*$E$4/$E179</f>
        <v>0</v>
      </c>
      <c r="AU179" s="209">
        <f t="shared" si="29"/>
        <v>0</v>
      </c>
      <c r="AV179" s="209">
        <f t="shared" si="29"/>
        <v>0</v>
      </c>
      <c r="AW179" s="209">
        <f t="shared" si="29"/>
        <v>0</v>
      </c>
      <c r="AX179" s="209">
        <f t="shared" si="29"/>
        <v>0</v>
      </c>
      <c r="AY179" s="209">
        <f t="shared" si="29"/>
        <v>0</v>
      </c>
      <c r="AZ179" s="209">
        <f t="shared" si="29"/>
        <v>0</v>
      </c>
      <c r="BA179" s="209">
        <f t="shared" si="29"/>
        <v>0</v>
      </c>
      <c r="BB179" s="209">
        <f t="shared" si="29"/>
        <v>0</v>
      </c>
      <c r="BC179" s="209">
        <f t="shared" si="29"/>
        <v>0</v>
      </c>
      <c r="BD179" s="209"/>
      <c r="BE179" s="209"/>
      <c r="BF179" s="209"/>
      <c r="BG179" s="209"/>
      <c r="BH179" s="209"/>
      <c r="BI179" s="209"/>
      <c r="BJ179" s="209"/>
    </row>
    <row r="180" spans="2:62" s="190" customFormat="1" hidden="1">
      <c r="B180" s="190">
        <f t="shared" ref="B180:E180" si="30">+B55</f>
        <v>150</v>
      </c>
      <c r="C180" s="190" t="str">
        <f t="shared" si="30"/>
        <v>PREPARACIÓ DEL SÒL</v>
      </c>
      <c r="D180" s="190" t="str">
        <f t="shared" si="30"/>
        <v>Estripat</v>
      </c>
      <c r="E180" s="208">
        <f t="shared" si="30"/>
        <v>2500</v>
      </c>
      <c r="F180" s="209">
        <f t="shared" ref="F180:AR180" si="31">+F55*F$49*$E$4/$E180</f>
        <v>0</v>
      </c>
      <c r="G180" s="209">
        <f t="shared" si="31"/>
        <v>0</v>
      </c>
      <c r="H180" s="209">
        <f t="shared" si="31"/>
        <v>0</v>
      </c>
      <c r="I180" s="209">
        <f t="shared" si="31"/>
        <v>0</v>
      </c>
      <c r="J180" s="209">
        <f t="shared" si="31"/>
        <v>0</v>
      </c>
      <c r="K180" s="209">
        <f t="shared" si="31"/>
        <v>0</v>
      </c>
      <c r="L180" s="209">
        <f t="shared" si="31"/>
        <v>0</v>
      </c>
      <c r="M180" s="209">
        <f t="shared" si="31"/>
        <v>0</v>
      </c>
      <c r="N180" s="209">
        <f t="shared" si="31"/>
        <v>0</v>
      </c>
      <c r="O180" s="209">
        <f t="shared" si="31"/>
        <v>0</v>
      </c>
      <c r="P180" s="209">
        <f t="shared" si="31"/>
        <v>0</v>
      </c>
      <c r="Q180" s="209">
        <f t="shared" si="31"/>
        <v>0</v>
      </c>
      <c r="R180" s="209">
        <f t="shared" si="31"/>
        <v>0</v>
      </c>
      <c r="S180" s="209">
        <f t="shared" si="31"/>
        <v>0</v>
      </c>
      <c r="T180" s="209">
        <f t="shared" si="31"/>
        <v>0</v>
      </c>
      <c r="U180" s="209">
        <f t="shared" si="31"/>
        <v>0</v>
      </c>
      <c r="V180" s="209">
        <f t="shared" si="31"/>
        <v>0</v>
      </c>
      <c r="W180" s="209">
        <f t="shared" si="31"/>
        <v>0</v>
      </c>
      <c r="X180" s="209">
        <f t="shared" si="31"/>
        <v>0</v>
      </c>
      <c r="Y180" s="209">
        <f t="shared" si="31"/>
        <v>0</v>
      </c>
      <c r="Z180" s="209">
        <f t="shared" si="31"/>
        <v>0</v>
      </c>
      <c r="AA180" s="209">
        <f t="shared" si="31"/>
        <v>0</v>
      </c>
      <c r="AB180" s="209">
        <f t="shared" si="31"/>
        <v>0</v>
      </c>
      <c r="AC180" s="209">
        <f t="shared" si="31"/>
        <v>0</v>
      </c>
      <c r="AD180" s="209">
        <f t="shared" si="31"/>
        <v>0</v>
      </c>
      <c r="AE180" s="209">
        <f t="shared" si="31"/>
        <v>0</v>
      </c>
      <c r="AF180" s="209">
        <f t="shared" si="31"/>
        <v>0</v>
      </c>
      <c r="AG180" s="209">
        <f t="shared" si="31"/>
        <v>0</v>
      </c>
      <c r="AH180" s="209">
        <f t="shared" si="31"/>
        <v>0</v>
      </c>
      <c r="AI180" s="209">
        <f t="shared" si="31"/>
        <v>0</v>
      </c>
      <c r="AJ180" s="209">
        <f t="shared" si="31"/>
        <v>0</v>
      </c>
      <c r="AK180" s="209">
        <f t="shared" si="31"/>
        <v>0</v>
      </c>
      <c r="AL180" s="209">
        <f t="shared" si="31"/>
        <v>0</v>
      </c>
      <c r="AM180" s="209">
        <f t="shared" si="31"/>
        <v>0</v>
      </c>
      <c r="AN180" s="209">
        <f t="shared" si="31"/>
        <v>0</v>
      </c>
      <c r="AO180" s="209">
        <f t="shared" si="31"/>
        <v>0</v>
      </c>
      <c r="AP180" s="209">
        <f t="shared" si="31"/>
        <v>0</v>
      </c>
      <c r="AQ180" s="209">
        <f t="shared" si="31"/>
        <v>0</v>
      </c>
      <c r="AR180" s="209">
        <f t="shared" si="31"/>
        <v>0</v>
      </c>
      <c r="AS180" s="209">
        <f t="shared" si="22"/>
        <v>0</v>
      </c>
      <c r="AT180" s="209">
        <f t="shared" ref="AT180:BC180" si="32">+AT55*AT$49*$E$4/$E180</f>
        <v>0</v>
      </c>
      <c r="AU180" s="209">
        <f t="shared" si="32"/>
        <v>0</v>
      </c>
      <c r="AV180" s="209">
        <f t="shared" si="32"/>
        <v>0</v>
      </c>
      <c r="AW180" s="209">
        <f t="shared" si="32"/>
        <v>0</v>
      </c>
      <c r="AX180" s="209">
        <f t="shared" si="32"/>
        <v>0</v>
      </c>
      <c r="AY180" s="209">
        <f t="shared" si="32"/>
        <v>0</v>
      </c>
      <c r="AZ180" s="209">
        <f t="shared" si="32"/>
        <v>0</v>
      </c>
      <c r="BA180" s="209">
        <f t="shared" si="32"/>
        <v>0</v>
      </c>
      <c r="BB180" s="209">
        <f t="shared" si="32"/>
        <v>0</v>
      </c>
      <c r="BC180" s="209">
        <f t="shared" si="32"/>
        <v>0</v>
      </c>
      <c r="BD180" s="209"/>
      <c r="BE180" s="209"/>
      <c r="BF180" s="209"/>
      <c r="BG180" s="209"/>
      <c r="BH180" s="209"/>
      <c r="BI180" s="209"/>
      <c r="BJ180" s="209"/>
    </row>
    <row r="181" spans="2:62" s="190" customFormat="1" hidden="1">
      <c r="B181" s="190">
        <f t="shared" ref="B181:E181" si="33">+B56</f>
        <v>160</v>
      </c>
      <c r="C181" s="190" t="str">
        <f t="shared" si="33"/>
        <v>PREPARACIÓ DEL SÒL</v>
      </c>
      <c r="D181" s="190" t="str">
        <f t="shared" si="33"/>
        <v>Fresat</v>
      </c>
      <c r="E181" s="208">
        <f t="shared" si="33"/>
        <v>2500</v>
      </c>
      <c r="F181" s="209">
        <f t="shared" ref="F181:AR181" si="34">+F56*F$49*$E$4/$E181</f>
        <v>0</v>
      </c>
      <c r="G181" s="209">
        <f t="shared" si="34"/>
        <v>0</v>
      </c>
      <c r="H181" s="209">
        <f t="shared" si="34"/>
        <v>0</v>
      </c>
      <c r="I181" s="209">
        <f t="shared" si="34"/>
        <v>0</v>
      </c>
      <c r="J181" s="209">
        <f t="shared" si="34"/>
        <v>0</v>
      </c>
      <c r="K181" s="209">
        <f t="shared" si="34"/>
        <v>0</v>
      </c>
      <c r="L181" s="209">
        <f t="shared" si="34"/>
        <v>0</v>
      </c>
      <c r="M181" s="209">
        <f t="shared" si="34"/>
        <v>0</v>
      </c>
      <c r="N181" s="209">
        <f t="shared" si="34"/>
        <v>0</v>
      </c>
      <c r="O181" s="209">
        <f t="shared" si="34"/>
        <v>0</v>
      </c>
      <c r="P181" s="209">
        <f t="shared" si="34"/>
        <v>0</v>
      </c>
      <c r="Q181" s="209">
        <f t="shared" si="34"/>
        <v>0</v>
      </c>
      <c r="R181" s="209">
        <f t="shared" si="34"/>
        <v>0</v>
      </c>
      <c r="S181" s="209">
        <f t="shared" si="34"/>
        <v>0</v>
      </c>
      <c r="T181" s="209">
        <f t="shared" si="34"/>
        <v>0</v>
      </c>
      <c r="U181" s="209">
        <f t="shared" si="34"/>
        <v>0</v>
      </c>
      <c r="V181" s="209">
        <f t="shared" si="34"/>
        <v>0</v>
      </c>
      <c r="W181" s="209">
        <f t="shared" si="34"/>
        <v>0</v>
      </c>
      <c r="X181" s="209">
        <f t="shared" si="34"/>
        <v>0</v>
      </c>
      <c r="Y181" s="209">
        <f t="shared" si="34"/>
        <v>0</v>
      </c>
      <c r="Z181" s="209">
        <f t="shared" si="34"/>
        <v>0</v>
      </c>
      <c r="AA181" s="209">
        <f t="shared" si="34"/>
        <v>0</v>
      </c>
      <c r="AB181" s="209">
        <f t="shared" si="34"/>
        <v>0</v>
      </c>
      <c r="AC181" s="209">
        <f t="shared" si="34"/>
        <v>0</v>
      </c>
      <c r="AD181" s="209">
        <f t="shared" si="34"/>
        <v>0</v>
      </c>
      <c r="AE181" s="209">
        <f t="shared" si="34"/>
        <v>0</v>
      </c>
      <c r="AF181" s="209">
        <f t="shared" si="34"/>
        <v>0</v>
      </c>
      <c r="AG181" s="209">
        <f t="shared" si="34"/>
        <v>0</v>
      </c>
      <c r="AH181" s="209">
        <f t="shared" si="34"/>
        <v>0</v>
      </c>
      <c r="AI181" s="209">
        <f t="shared" si="34"/>
        <v>0</v>
      </c>
      <c r="AJ181" s="209">
        <f t="shared" si="34"/>
        <v>0</v>
      </c>
      <c r="AK181" s="209">
        <f t="shared" si="34"/>
        <v>0</v>
      </c>
      <c r="AL181" s="209">
        <f t="shared" si="34"/>
        <v>0</v>
      </c>
      <c r="AM181" s="209">
        <f t="shared" si="34"/>
        <v>0</v>
      </c>
      <c r="AN181" s="209">
        <f t="shared" si="34"/>
        <v>0</v>
      </c>
      <c r="AO181" s="209">
        <f t="shared" si="34"/>
        <v>0</v>
      </c>
      <c r="AP181" s="209">
        <f t="shared" si="34"/>
        <v>0</v>
      </c>
      <c r="AQ181" s="209">
        <f t="shared" si="34"/>
        <v>0</v>
      </c>
      <c r="AR181" s="209">
        <f t="shared" si="34"/>
        <v>0</v>
      </c>
      <c r="AS181" s="209">
        <f t="shared" si="22"/>
        <v>0</v>
      </c>
      <c r="AT181" s="209">
        <f t="shared" ref="AT181:BC181" si="35">+AT56*AT$49*$E$4/$E181</f>
        <v>0</v>
      </c>
      <c r="AU181" s="209">
        <f t="shared" si="35"/>
        <v>0</v>
      </c>
      <c r="AV181" s="209">
        <f t="shared" si="35"/>
        <v>0</v>
      </c>
      <c r="AW181" s="209">
        <f t="shared" si="35"/>
        <v>0</v>
      </c>
      <c r="AX181" s="209">
        <f t="shared" si="35"/>
        <v>0</v>
      </c>
      <c r="AY181" s="209">
        <f t="shared" si="35"/>
        <v>0</v>
      </c>
      <c r="AZ181" s="209">
        <f t="shared" si="35"/>
        <v>0</v>
      </c>
      <c r="BA181" s="209">
        <f t="shared" si="35"/>
        <v>0</v>
      </c>
      <c r="BB181" s="209">
        <f t="shared" si="35"/>
        <v>0</v>
      </c>
      <c r="BC181" s="209">
        <f t="shared" si="35"/>
        <v>0</v>
      </c>
      <c r="BD181" s="209"/>
      <c r="BE181" s="209"/>
      <c r="BF181" s="209"/>
      <c r="BG181" s="209"/>
      <c r="BH181" s="209"/>
      <c r="BI181" s="209"/>
      <c r="BJ181" s="209"/>
    </row>
    <row r="182" spans="2:62" s="190" customFormat="1" hidden="1">
      <c r="B182" s="190">
        <f t="shared" ref="B182:E182" si="36">+B57</f>
        <v>210</v>
      </c>
      <c r="C182" s="190" t="str">
        <f t="shared" si="36"/>
        <v>ADOBAT</v>
      </c>
      <c r="D182" s="190" t="str">
        <f t="shared" si="36"/>
        <v>Aplicació de compost (36 t/ha)</v>
      </c>
      <c r="E182" s="208">
        <f t="shared" si="36"/>
        <v>2500</v>
      </c>
      <c r="F182" s="209">
        <f t="shared" ref="F182:AR182" si="37">+F57*F$49*$E$4/$E182</f>
        <v>0</v>
      </c>
      <c r="G182" s="209">
        <f t="shared" si="37"/>
        <v>0</v>
      </c>
      <c r="H182" s="209">
        <f t="shared" si="37"/>
        <v>0</v>
      </c>
      <c r="I182" s="209">
        <f t="shared" si="37"/>
        <v>0</v>
      </c>
      <c r="J182" s="209">
        <f t="shared" si="37"/>
        <v>0</v>
      </c>
      <c r="K182" s="209">
        <f t="shared" si="37"/>
        <v>0</v>
      </c>
      <c r="L182" s="209">
        <f t="shared" si="37"/>
        <v>0</v>
      </c>
      <c r="M182" s="209">
        <f t="shared" si="37"/>
        <v>0</v>
      </c>
      <c r="N182" s="209">
        <f t="shared" si="37"/>
        <v>0</v>
      </c>
      <c r="O182" s="209">
        <f t="shared" si="37"/>
        <v>0</v>
      </c>
      <c r="P182" s="209">
        <f t="shared" si="37"/>
        <v>0</v>
      </c>
      <c r="Q182" s="209">
        <f t="shared" si="37"/>
        <v>0</v>
      </c>
      <c r="R182" s="209">
        <f t="shared" si="37"/>
        <v>0</v>
      </c>
      <c r="S182" s="209">
        <f t="shared" si="37"/>
        <v>0</v>
      </c>
      <c r="T182" s="209">
        <f t="shared" si="37"/>
        <v>0</v>
      </c>
      <c r="U182" s="209">
        <f t="shared" si="37"/>
        <v>0</v>
      </c>
      <c r="V182" s="209">
        <f t="shared" si="37"/>
        <v>0</v>
      </c>
      <c r="W182" s="209">
        <f t="shared" si="37"/>
        <v>0</v>
      </c>
      <c r="X182" s="209">
        <f t="shared" si="37"/>
        <v>0</v>
      </c>
      <c r="Y182" s="209">
        <f t="shared" si="37"/>
        <v>0</v>
      </c>
      <c r="Z182" s="209">
        <f t="shared" si="37"/>
        <v>0</v>
      </c>
      <c r="AA182" s="209">
        <f t="shared" si="37"/>
        <v>0</v>
      </c>
      <c r="AB182" s="209">
        <f t="shared" si="37"/>
        <v>0</v>
      </c>
      <c r="AC182" s="209">
        <f t="shared" si="37"/>
        <v>0</v>
      </c>
      <c r="AD182" s="209">
        <f t="shared" si="37"/>
        <v>0</v>
      </c>
      <c r="AE182" s="209">
        <f t="shared" si="37"/>
        <v>0</v>
      </c>
      <c r="AF182" s="209">
        <f t="shared" si="37"/>
        <v>0</v>
      </c>
      <c r="AG182" s="209">
        <f t="shared" si="37"/>
        <v>0</v>
      </c>
      <c r="AH182" s="209">
        <f t="shared" si="37"/>
        <v>0</v>
      </c>
      <c r="AI182" s="209">
        <f t="shared" si="37"/>
        <v>0</v>
      </c>
      <c r="AJ182" s="209">
        <f t="shared" si="37"/>
        <v>0</v>
      </c>
      <c r="AK182" s="209">
        <f t="shared" si="37"/>
        <v>0</v>
      </c>
      <c r="AL182" s="209">
        <f t="shared" si="37"/>
        <v>0</v>
      </c>
      <c r="AM182" s="209">
        <f t="shared" si="37"/>
        <v>0</v>
      </c>
      <c r="AN182" s="209">
        <f t="shared" si="37"/>
        <v>0</v>
      </c>
      <c r="AO182" s="209">
        <f t="shared" si="37"/>
        <v>0</v>
      </c>
      <c r="AP182" s="209">
        <f t="shared" si="37"/>
        <v>0</v>
      </c>
      <c r="AQ182" s="209">
        <f t="shared" si="37"/>
        <v>0</v>
      </c>
      <c r="AR182" s="209">
        <f t="shared" si="37"/>
        <v>0</v>
      </c>
      <c r="AS182" s="209">
        <f t="shared" si="22"/>
        <v>0</v>
      </c>
      <c r="AT182" s="209">
        <f t="shared" ref="AT182:BC182" si="38">+AT57*AT$49*$E$4/$E182</f>
        <v>0</v>
      </c>
      <c r="AU182" s="209">
        <f t="shared" si="38"/>
        <v>0</v>
      </c>
      <c r="AV182" s="209">
        <f t="shared" si="38"/>
        <v>0</v>
      </c>
      <c r="AW182" s="209">
        <f t="shared" si="38"/>
        <v>0</v>
      </c>
      <c r="AX182" s="209">
        <f t="shared" si="38"/>
        <v>0</v>
      </c>
      <c r="AY182" s="209">
        <f t="shared" si="38"/>
        <v>0</v>
      </c>
      <c r="AZ182" s="209">
        <f t="shared" si="38"/>
        <v>0</v>
      </c>
      <c r="BA182" s="209">
        <f t="shared" si="38"/>
        <v>0</v>
      </c>
      <c r="BB182" s="209">
        <f t="shared" si="38"/>
        <v>0</v>
      </c>
      <c r="BC182" s="209">
        <f t="shared" si="38"/>
        <v>0</v>
      </c>
      <c r="BD182" s="209"/>
      <c r="BE182" s="209"/>
      <c r="BF182" s="209"/>
      <c r="BG182" s="209"/>
      <c r="BH182" s="209"/>
      <c r="BI182" s="209"/>
      <c r="BJ182" s="209"/>
    </row>
    <row r="183" spans="2:62" s="190" customFormat="1" hidden="1">
      <c r="B183" s="190">
        <f t="shared" ref="B183:E183" si="39">+B58</f>
        <v>220</v>
      </c>
      <c r="C183" s="190" t="str">
        <f t="shared" si="39"/>
        <v>ADOBAT</v>
      </c>
      <c r="D183" s="190" t="str">
        <f t="shared" si="39"/>
        <v>Aplicació de compost (60 t/ha)</v>
      </c>
      <c r="E183" s="208">
        <f t="shared" si="39"/>
        <v>2500</v>
      </c>
      <c r="F183" s="209">
        <f t="shared" ref="F183:AR183" si="40">+F58*F$49*$E$4/$E183</f>
        <v>0</v>
      </c>
      <c r="G183" s="209">
        <f t="shared" si="40"/>
        <v>0</v>
      </c>
      <c r="H183" s="209">
        <f t="shared" si="40"/>
        <v>0</v>
      </c>
      <c r="I183" s="209">
        <f t="shared" si="40"/>
        <v>0</v>
      </c>
      <c r="J183" s="209">
        <f t="shared" si="40"/>
        <v>0</v>
      </c>
      <c r="K183" s="209">
        <f t="shared" si="40"/>
        <v>0</v>
      </c>
      <c r="L183" s="209">
        <f t="shared" si="40"/>
        <v>0</v>
      </c>
      <c r="M183" s="209">
        <f t="shared" si="40"/>
        <v>0</v>
      </c>
      <c r="N183" s="209">
        <f t="shared" si="40"/>
        <v>0</v>
      </c>
      <c r="O183" s="209">
        <f t="shared" si="40"/>
        <v>0</v>
      </c>
      <c r="P183" s="209">
        <f t="shared" si="40"/>
        <v>0</v>
      </c>
      <c r="Q183" s="209">
        <f t="shared" si="40"/>
        <v>0</v>
      </c>
      <c r="R183" s="209">
        <f t="shared" si="40"/>
        <v>0</v>
      </c>
      <c r="S183" s="209">
        <f t="shared" si="40"/>
        <v>0</v>
      </c>
      <c r="T183" s="209">
        <f t="shared" si="40"/>
        <v>0</v>
      </c>
      <c r="U183" s="209">
        <f t="shared" si="40"/>
        <v>0</v>
      </c>
      <c r="V183" s="209">
        <f t="shared" si="40"/>
        <v>0</v>
      </c>
      <c r="W183" s="209">
        <f t="shared" si="40"/>
        <v>0</v>
      </c>
      <c r="X183" s="209">
        <f t="shared" si="40"/>
        <v>0</v>
      </c>
      <c r="Y183" s="209">
        <f t="shared" si="40"/>
        <v>0</v>
      </c>
      <c r="Z183" s="209">
        <f t="shared" si="40"/>
        <v>0</v>
      </c>
      <c r="AA183" s="209">
        <f t="shared" si="40"/>
        <v>0</v>
      </c>
      <c r="AB183" s="209">
        <f t="shared" si="40"/>
        <v>0</v>
      </c>
      <c r="AC183" s="209">
        <f t="shared" si="40"/>
        <v>0</v>
      </c>
      <c r="AD183" s="209">
        <f t="shared" si="40"/>
        <v>0</v>
      </c>
      <c r="AE183" s="209">
        <f t="shared" si="40"/>
        <v>0</v>
      </c>
      <c r="AF183" s="209">
        <f t="shared" si="40"/>
        <v>0</v>
      </c>
      <c r="AG183" s="209">
        <f t="shared" si="40"/>
        <v>0</v>
      </c>
      <c r="AH183" s="209">
        <f t="shared" si="40"/>
        <v>0</v>
      </c>
      <c r="AI183" s="209">
        <f t="shared" si="40"/>
        <v>0</v>
      </c>
      <c r="AJ183" s="209">
        <f t="shared" si="40"/>
        <v>0</v>
      </c>
      <c r="AK183" s="209">
        <f t="shared" si="40"/>
        <v>0</v>
      </c>
      <c r="AL183" s="209">
        <f t="shared" si="40"/>
        <v>0</v>
      </c>
      <c r="AM183" s="209">
        <f t="shared" si="40"/>
        <v>0</v>
      </c>
      <c r="AN183" s="209">
        <f t="shared" si="40"/>
        <v>0</v>
      </c>
      <c r="AO183" s="209">
        <f t="shared" si="40"/>
        <v>0</v>
      </c>
      <c r="AP183" s="209">
        <f t="shared" si="40"/>
        <v>0</v>
      </c>
      <c r="AQ183" s="209">
        <f t="shared" si="40"/>
        <v>0</v>
      </c>
      <c r="AR183" s="209">
        <f t="shared" si="40"/>
        <v>0</v>
      </c>
      <c r="AS183" s="209">
        <f t="shared" si="22"/>
        <v>0</v>
      </c>
      <c r="AT183" s="209">
        <f t="shared" ref="AT183:BC183" si="41">+AT58*AT$49*$E$4/$E183</f>
        <v>0</v>
      </c>
      <c r="AU183" s="209">
        <f t="shared" si="41"/>
        <v>0</v>
      </c>
      <c r="AV183" s="209">
        <f t="shared" si="41"/>
        <v>0</v>
      </c>
      <c r="AW183" s="209">
        <f t="shared" si="41"/>
        <v>0</v>
      </c>
      <c r="AX183" s="209">
        <f t="shared" si="41"/>
        <v>0</v>
      </c>
      <c r="AY183" s="209">
        <f t="shared" si="41"/>
        <v>0</v>
      </c>
      <c r="AZ183" s="209">
        <f t="shared" si="41"/>
        <v>0</v>
      </c>
      <c r="BA183" s="209">
        <f t="shared" si="41"/>
        <v>0</v>
      </c>
      <c r="BB183" s="209">
        <f t="shared" si="41"/>
        <v>0</v>
      </c>
      <c r="BC183" s="209">
        <f t="shared" si="41"/>
        <v>0</v>
      </c>
      <c r="BD183" s="209"/>
      <c r="BE183" s="209"/>
      <c r="BF183" s="209"/>
      <c r="BG183" s="209"/>
      <c r="BH183" s="209"/>
      <c r="BI183" s="209"/>
      <c r="BJ183" s="209"/>
    </row>
    <row r="184" spans="2:62" s="190" customFormat="1" hidden="1">
      <c r="B184" s="190">
        <f t="shared" ref="B184:E184" si="42">+B59</f>
        <v>230</v>
      </c>
      <c r="C184" s="190" t="str">
        <f t="shared" si="42"/>
        <v>ADOBAT</v>
      </c>
      <c r="D184" s="190" t="str">
        <f t="shared" si="42"/>
        <v>Aplicació d'adob orgànic</v>
      </c>
      <c r="E184" s="208">
        <f t="shared" si="42"/>
        <v>2500</v>
      </c>
      <c r="F184" s="209">
        <f t="shared" ref="F184:AR184" si="43">+F59*F$49*$E$4/$E184</f>
        <v>0</v>
      </c>
      <c r="G184" s="209">
        <f t="shared" si="43"/>
        <v>0</v>
      </c>
      <c r="H184" s="209">
        <f t="shared" si="43"/>
        <v>0</v>
      </c>
      <c r="I184" s="209">
        <f t="shared" si="43"/>
        <v>0</v>
      </c>
      <c r="J184" s="209">
        <f t="shared" si="43"/>
        <v>0</v>
      </c>
      <c r="K184" s="209">
        <f t="shared" si="43"/>
        <v>0</v>
      </c>
      <c r="L184" s="209">
        <f t="shared" si="43"/>
        <v>0</v>
      </c>
      <c r="M184" s="209">
        <f t="shared" si="43"/>
        <v>0</v>
      </c>
      <c r="N184" s="209">
        <f t="shared" si="43"/>
        <v>0</v>
      </c>
      <c r="O184" s="209">
        <f t="shared" si="43"/>
        <v>0</v>
      </c>
      <c r="P184" s="209">
        <f t="shared" si="43"/>
        <v>0</v>
      </c>
      <c r="Q184" s="209">
        <f t="shared" si="43"/>
        <v>0</v>
      </c>
      <c r="R184" s="209">
        <f t="shared" si="43"/>
        <v>0</v>
      </c>
      <c r="S184" s="209">
        <f t="shared" si="43"/>
        <v>0</v>
      </c>
      <c r="T184" s="209">
        <f t="shared" si="43"/>
        <v>0</v>
      </c>
      <c r="U184" s="209">
        <f t="shared" si="43"/>
        <v>0</v>
      </c>
      <c r="V184" s="209">
        <f t="shared" si="43"/>
        <v>0</v>
      </c>
      <c r="W184" s="209">
        <f t="shared" si="43"/>
        <v>0</v>
      </c>
      <c r="X184" s="209">
        <f t="shared" si="43"/>
        <v>0</v>
      </c>
      <c r="Y184" s="209">
        <f t="shared" si="43"/>
        <v>0</v>
      </c>
      <c r="Z184" s="209">
        <f t="shared" si="43"/>
        <v>0</v>
      </c>
      <c r="AA184" s="209">
        <f t="shared" si="43"/>
        <v>0</v>
      </c>
      <c r="AB184" s="209">
        <f t="shared" si="43"/>
        <v>0</v>
      </c>
      <c r="AC184" s="209">
        <f t="shared" si="43"/>
        <v>0</v>
      </c>
      <c r="AD184" s="209">
        <f t="shared" si="43"/>
        <v>0</v>
      </c>
      <c r="AE184" s="209">
        <f t="shared" si="43"/>
        <v>0</v>
      </c>
      <c r="AF184" s="209">
        <f t="shared" si="43"/>
        <v>0</v>
      </c>
      <c r="AG184" s="209">
        <f t="shared" si="43"/>
        <v>0</v>
      </c>
      <c r="AH184" s="209">
        <f t="shared" si="43"/>
        <v>0</v>
      </c>
      <c r="AI184" s="209">
        <f t="shared" si="43"/>
        <v>0</v>
      </c>
      <c r="AJ184" s="209">
        <f t="shared" si="43"/>
        <v>0</v>
      </c>
      <c r="AK184" s="209">
        <f t="shared" si="43"/>
        <v>0</v>
      </c>
      <c r="AL184" s="209">
        <f t="shared" si="43"/>
        <v>0</v>
      </c>
      <c r="AM184" s="209">
        <f t="shared" si="43"/>
        <v>0</v>
      </c>
      <c r="AN184" s="209">
        <f t="shared" si="43"/>
        <v>0</v>
      </c>
      <c r="AO184" s="209">
        <f t="shared" si="43"/>
        <v>0</v>
      </c>
      <c r="AP184" s="209">
        <f t="shared" si="43"/>
        <v>0</v>
      </c>
      <c r="AQ184" s="209">
        <f t="shared" si="43"/>
        <v>0</v>
      </c>
      <c r="AR184" s="209">
        <f t="shared" si="43"/>
        <v>0</v>
      </c>
      <c r="AS184" s="209">
        <f t="shared" si="22"/>
        <v>0</v>
      </c>
      <c r="AT184" s="209">
        <f t="shared" ref="AT184:BC184" si="44">+AT59*AT$49*$E$4/$E184</f>
        <v>0</v>
      </c>
      <c r="AU184" s="209">
        <f t="shared" si="44"/>
        <v>0</v>
      </c>
      <c r="AV184" s="209">
        <f t="shared" si="44"/>
        <v>0</v>
      </c>
      <c r="AW184" s="209">
        <f t="shared" si="44"/>
        <v>0</v>
      </c>
      <c r="AX184" s="209">
        <f t="shared" si="44"/>
        <v>0</v>
      </c>
      <c r="AY184" s="209">
        <f t="shared" si="44"/>
        <v>0</v>
      </c>
      <c r="AZ184" s="209">
        <f t="shared" si="44"/>
        <v>0</v>
      </c>
      <c r="BA184" s="209">
        <f t="shared" si="44"/>
        <v>0</v>
      </c>
      <c r="BB184" s="209">
        <f t="shared" si="44"/>
        <v>0</v>
      </c>
      <c r="BC184" s="209">
        <f t="shared" si="44"/>
        <v>0</v>
      </c>
      <c r="BD184" s="209"/>
      <c r="BE184" s="209"/>
      <c r="BF184" s="209"/>
      <c r="BG184" s="209"/>
      <c r="BH184" s="209"/>
      <c r="BI184" s="209"/>
      <c r="BJ184" s="209"/>
    </row>
    <row r="185" spans="2:62" s="190" customFormat="1" hidden="1">
      <c r="B185" s="190">
        <f t="shared" ref="B185:E185" si="45">+B60</f>
        <v>240</v>
      </c>
      <c r="C185" s="190" t="str">
        <f t="shared" si="45"/>
        <v>ADOBAT</v>
      </c>
      <c r="D185" s="190" t="str">
        <f t="shared" si="45"/>
        <v>Aplicació potassi</v>
      </c>
      <c r="E185" s="208">
        <f t="shared" si="45"/>
        <v>2500</v>
      </c>
      <c r="F185" s="209">
        <f t="shared" ref="F185:AR185" si="46">+F60*F$49*$E$4/$E185</f>
        <v>0</v>
      </c>
      <c r="G185" s="209">
        <f t="shared" si="46"/>
        <v>0</v>
      </c>
      <c r="H185" s="209">
        <f t="shared" si="46"/>
        <v>0</v>
      </c>
      <c r="I185" s="209">
        <f t="shared" si="46"/>
        <v>0</v>
      </c>
      <c r="J185" s="209">
        <f t="shared" si="46"/>
        <v>0</v>
      </c>
      <c r="K185" s="209">
        <f t="shared" si="46"/>
        <v>0</v>
      </c>
      <c r="L185" s="209">
        <f t="shared" si="46"/>
        <v>0</v>
      </c>
      <c r="M185" s="209">
        <f t="shared" si="46"/>
        <v>0</v>
      </c>
      <c r="N185" s="209">
        <f t="shared" si="46"/>
        <v>0</v>
      </c>
      <c r="O185" s="209">
        <f t="shared" si="46"/>
        <v>0</v>
      </c>
      <c r="P185" s="209">
        <f t="shared" si="46"/>
        <v>0</v>
      </c>
      <c r="Q185" s="209">
        <f t="shared" si="46"/>
        <v>0</v>
      </c>
      <c r="R185" s="209">
        <f t="shared" si="46"/>
        <v>0</v>
      </c>
      <c r="S185" s="209">
        <f t="shared" si="46"/>
        <v>0</v>
      </c>
      <c r="T185" s="209">
        <f t="shared" si="46"/>
        <v>0</v>
      </c>
      <c r="U185" s="209">
        <f t="shared" si="46"/>
        <v>0</v>
      </c>
      <c r="V185" s="209">
        <f t="shared" si="46"/>
        <v>0</v>
      </c>
      <c r="W185" s="209">
        <f t="shared" si="46"/>
        <v>0</v>
      </c>
      <c r="X185" s="209">
        <f t="shared" si="46"/>
        <v>0</v>
      </c>
      <c r="Y185" s="209">
        <f t="shared" si="46"/>
        <v>0</v>
      </c>
      <c r="Z185" s="209">
        <f t="shared" si="46"/>
        <v>0</v>
      </c>
      <c r="AA185" s="209">
        <f t="shared" si="46"/>
        <v>0</v>
      </c>
      <c r="AB185" s="209">
        <f t="shared" si="46"/>
        <v>0</v>
      </c>
      <c r="AC185" s="209">
        <f t="shared" si="46"/>
        <v>0</v>
      </c>
      <c r="AD185" s="209">
        <f t="shared" si="46"/>
        <v>0</v>
      </c>
      <c r="AE185" s="209">
        <f t="shared" si="46"/>
        <v>0</v>
      </c>
      <c r="AF185" s="209">
        <f t="shared" si="46"/>
        <v>0</v>
      </c>
      <c r="AG185" s="209">
        <f t="shared" si="46"/>
        <v>0</v>
      </c>
      <c r="AH185" s="209">
        <f t="shared" si="46"/>
        <v>0</v>
      </c>
      <c r="AI185" s="209">
        <f t="shared" si="46"/>
        <v>0</v>
      </c>
      <c r="AJ185" s="209">
        <f t="shared" si="46"/>
        <v>0</v>
      </c>
      <c r="AK185" s="209">
        <f t="shared" si="46"/>
        <v>0</v>
      </c>
      <c r="AL185" s="209">
        <f t="shared" si="46"/>
        <v>0</v>
      </c>
      <c r="AM185" s="209">
        <f t="shared" si="46"/>
        <v>0</v>
      </c>
      <c r="AN185" s="209">
        <f t="shared" si="46"/>
        <v>0</v>
      </c>
      <c r="AO185" s="209">
        <f t="shared" si="46"/>
        <v>0</v>
      </c>
      <c r="AP185" s="209">
        <f t="shared" si="46"/>
        <v>0</v>
      </c>
      <c r="AQ185" s="209">
        <f t="shared" si="46"/>
        <v>0</v>
      </c>
      <c r="AR185" s="209">
        <f t="shared" si="46"/>
        <v>0</v>
      </c>
      <c r="AS185" s="209">
        <f t="shared" si="22"/>
        <v>0</v>
      </c>
      <c r="AT185" s="209">
        <f t="shared" ref="AT185:BC185" si="47">+AT60*AT$49*$E$4/$E185</f>
        <v>0</v>
      </c>
      <c r="AU185" s="209">
        <f t="shared" si="47"/>
        <v>0</v>
      </c>
      <c r="AV185" s="209">
        <f t="shared" si="47"/>
        <v>0</v>
      </c>
      <c r="AW185" s="209">
        <f t="shared" si="47"/>
        <v>0</v>
      </c>
      <c r="AX185" s="209">
        <f t="shared" si="47"/>
        <v>0</v>
      </c>
      <c r="AY185" s="209">
        <f t="shared" si="47"/>
        <v>0</v>
      </c>
      <c r="AZ185" s="209">
        <f t="shared" si="47"/>
        <v>0</v>
      </c>
      <c r="BA185" s="209">
        <f t="shared" si="47"/>
        <v>0</v>
      </c>
      <c r="BB185" s="209">
        <f t="shared" si="47"/>
        <v>0</v>
      </c>
      <c r="BC185" s="209">
        <f t="shared" si="47"/>
        <v>0</v>
      </c>
      <c r="BD185" s="209"/>
      <c r="BE185" s="209"/>
      <c r="BF185" s="209"/>
      <c r="BG185" s="209"/>
      <c r="BH185" s="209"/>
      <c r="BI185" s="209"/>
      <c r="BJ185" s="209"/>
    </row>
    <row r="186" spans="2:62" s="190" customFormat="1" hidden="1">
      <c r="B186" s="190">
        <f t="shared" ref="B186:E186" si="48">+B61</f>
        <v>310</v>
      </c>
      <c r="C186" s="190" t="str">
        <f t="shared" si="48"/>
        <v>PLANTACIÓ</v>
      </c>
      <c r="D186" s="190" t="str">
        <f t="shared" si="48"/>
        <v>Solcar</v>
      </c>
      <c r="E186" s="208">
        <f t="shared" si="48"/>
        <v>2500</v>
      </c>
      <c r="F186" s="209">
        <f t="shared" ref="F186:AR186" si="49">+F61*F$49*$E$4/$E186</f>
        <v>0</v>
      </c>
      <c r="G186" s="209">
        <f t="shared" si="49"/>
        <v>0</v>
      </c>
      <c r="H186" s="209">
        <f t="shared" si="49"/>
        <v>0</v>
      </c>
      <c r="I186" s="209">
        <f t="shared" si="49"/>
        <v>0</v>
      </c>
      <c r="J186" s="209">
        <f t="shared" si="49"/>
        <v>0</v>
      </c>
      <c r="K186" s="209">
        <f t="shared" si="49"/>
        <v>0</v>
      </c>
      <c r="L186" s="209">
        <f t="shared" si="49"/>
        <v>0</v>
      </c>
      <c r="M186" s="209">
        <f t="shared" si="49"/>
        <v>0</v>
      </c>
      <c r="N186" s="209">
        <f t="shared" si="49"/>
        <v>0</v>
      </c>
      <c r="O186" s="209">
        <f t="shared" si="49"/>
        <v>0</v>
      </c>
      <c r="P186" s="209">
        <f t="shared" si="49"/>
        <v>0</v>
      </c>
      <c r="Q186" s="209">
        <f t="shared" si="49"/>
        <v>0</v>
      </c>
      <c r="R186" s="209">
        <f t="shared" si="49"/>
        <v>0</v>
      </c>
      <c r="S186" s="209">
        <f t="shared" si="49"/>
        <v>0</v>
      </c>
      <c r="T186" s="209">
        <f t="shared" si="49"/>
        <v>0</v>
      </c>
      <c r="U186" s="209">
        <f t="shared" si="49"/>
        <v>0</v>
      </c>
      <c r="V186" s="209">
        <f t="shared" si="49"/>
        <v>0</v>
      </c>
      <c r="W186" s="209">
        <f t="shared" si="49"/>
        <v>0</v>
      </c>
      <c r="X186" s="209">
        <f t="shared" si="49"/>
        <v>0</v>
      </c>
      <c r="Y186" s="209">
        <f t="shared" si="49"/>
        <v>0</v>
      </c>
      <c r="Z186" s="209">
        <f t="shared" si="49"/>
        <v>0</v>
      </c>
      <c r="AA186" s="209">
        <f t="shared" si="49"/>
        <v>0</v>
      </c>
      <c r="AB186" s="209">
        <f t="shared" si="49"/>
        <v>0</v>
      </c>
      <c r="AC186" s="209">
        <f t="shared" si="49"/>
        <v>0</v>
      </c>
      <c r="AD186" s="209">
        <f t="shared" si="49"/>
        <v>0</v>
      </c>
      <c r="AE186" s="209">
        <f t="shared" si="49"/>
        <v>0</v>
      </c>
      <c r="AF186" s="209">
        <f t="shared" si="49"/>
        <v>0</v>
      </c>
      <c r="AG186" s="209">
        <f t="shared" si="49"/>
        <v>0</v>
      </c>
      <c r="AH186" s="209">
        <f t="shared" si="49"/>
        <v>0</v>
      </c>
      <c r="AI186" s="209">
        <f t="shared" si="49"/>
        <v>0</v>
      </c>
      <c r="AJ186" s="209">
        <f t="shared" si="49"/>
        <v>0</v>
      </c>
      <c r="AK186" s="209">
        <f t="shared" si="49"/>
        <v>0</v>
      </c>
      <c r="AL186" s="209">
        <f t="shared" si="49"/>
        <v>0</v>
      </c>
      <c r="AM186" s="209">
        <f t="shared" si="49"/>
        <v>0</v>
      </c>
      <c r="AN186" s="209">
        <f t="shared" si="49"/>
        <v>0</v>
      </c>
      <c r="AO186" s="209">
        <f t="shared" si="49"/>
        <v>0</v>
      </c>
      <c r="AP186" s="209">
        <f t="shared" si="49"/>
        <v>0</v>
      </c>
      <c r="AQ186" s="209">
        <f t="shared" si="49"/>
        <v>0</v>
      </c>
      <c r="AR186" s="209">
        <f t="shared" si="49"/>
        <v>0</v>
      </c>
      <c r="AS186" s="209">
        <f t="shared" si="22"/>
        <v>0</v>
      </c>
      <c r="AT186" s="209">
        <f t="shared" ref="AT186:BC186" si="50">+AT61*AT$49*$E$4/$E186</f>
        <v>0</v>
      </c>
      <c r="AU186" s="209">
        <f t="shared" si="50"/>
        <v>0</v>
      </c>
      <c r="AV186" s="209">
        <f t="shared" si="50"/>
        <v>0</v>
      </c>
      <c r="AW186" s="209">
        <f t="shared" si="50"/>
        <v>0</v>
      </c>
      <c r="AX186" s="209">
        <f t="shared" si="50"/>
        <v>0</v>
      </c>
      <c r="AY186" s="209">
        <f t="shared" si="50"/>
        <v>0</v>
      </c>
      <c r="AZ186" s="209">
        <f t="shared" si="50"/>
        <v>0</v>
      </c>
      <c r="BA186" s="209">
        <f t="shared" si="50"/>
        <v>0</v>
      </c>
      <c r="BB186" s="209">
        <f t="shared" si="50"/>
        <v>0</v>
      </c>
      <c r="BC186" s="209">
        <f t="shared" si="50"/>
        <v>0</v>
      </c>
      <c r="BD186" s="209"/>
      <c r="BE186" s="209"/>
      <c r="BF186" s="209"/>
      <c r="BG186" s="209"/>
      <c r="BH186" s="209"/>
      <c r="BI186" s="209"/>
      <c r="BJ186" s="209"/>
    </row>
    <row r="187" spans="2:62" s="190" customFormat="1" hidden="1">
      <c r="B187" s="190">
        <f t="shared" ref="B187:E187" si="51">+B62</f>
        <v>320</v>
      </c>
      <c r="C187" s="190" t="str">
        <f t="shared" si="51"/>
        <v>PLANTACIÓ</v>
      </c>
      <c r="D187" s="190" t="str">
        <f t="shared" si="51"/>
        <v>Marcat</v>
      </c>
      <c r="E187" s="208">
        <f t="shared" si="51"/>
        <v>2500</v>
      </c>
      <c r="F187" s="209">
        <f t="shared" ref="F187:AR187" si="52">+F62*F$49*$E$4/$E187</f>
        <v>0</v>
      </c>
      <c r="G187" s="209">
        <f t="shared" si="52"/>
        <v>0</v>
      </c>
      <c r="H187" s="209">
        <f t="shared" si="52"/>
        <v>0</v>
      </c>
      <c r="I187" s="209">
        <f t="shared" si="52"/>
        <v>0</v>
      </c>
      <c r="J187" s="209">
        <f t="shared" si="52"/>
        <v>0</v>
      </c>
      <c r="K187" s="209">
        <f t="shared" si="52"/>
        <v>0</v>
      </c>
      <c r="L187" s="209">
        <f t="shared" si="52"/>
        <v>0</v>
      </c>
      <c r="M187" s="209">
        <f t="shared" si="52"/>
        <v>0</v>
      </c>
      <c r="N187" s="209">
        <f t="shared" si="52"/>
        <v>0</v>
      </c>
      <c r="O187" s="209">
        <f t="shared" si="52"/>
        <v>0</v>
      </c>
      <c r="P187" s="209">
        <f t="shared" si="52"/>
        <v>0</v>
      </c>
      <c r="Q187" s="209">
        <f t="shared" si="52"/>
        <v>0</v>
      </c>
      <c r="R187" s="209">
        <f t="shared" si="52"/>
        <v>0</v>
      </c>
      <c r="S187" s="209">
        <f t="shared" si="52"/>
        <v>0</v>
      </c>
      <c r="T187" s="209">
        <f t="shared" si="52"/>
        <v>0</v>
      </c>
      <c r="U187" s="209">
        <f t="shared" si="52"/>
        <v>0</v>
      </c>
      <c r="V187" s="209">
        <f t="shared" si="52"/>
        <v>0</v>
      </c>
      <c r="W187" s="209">
        <f t="shared" si="52"/>
        <v>0</v>
      </c>
      <c r="X187" s="209">
        <f t="shared" si="52"/>
        <v>0</v>
      </c>
      <c r="Y187" s="209">
        <f t="shared" si="52"/>
        <v>0</v>
      </c>
      <c r="Z187" s="209">
        <f t="shared" si="52"/>
        <v>0</v>
      </c>
      <c r="AA187" s="209">
        <f t="shared" si="52"/>
        <v>0</v>
      </c>
      <c r="AB187" s="209">
        <f t="shared" si="52"/>
        <v>0</v>
      </c>
      <c r="AC187" s="209">
        <f t="shared" si="52"/>
        <v>0</v>
      </c>
      <c r="AD187" s="209">
        <f t="shared" si="52"/>
        <v>0</v>
      </c>
      <c r="AE187" s="209">
        <f t="shared" si="52"/>
        <v>0</v>
      </c>
      <c r="AF187" s="209">
        <f t="shared" si="52"/>
        <v>0</v>
      </c>
      <c r="AG187" s="209">
        <f t="shared" si="52"/>
        <v>0</v>
      </c>
      <c r="AH187" s="209">
        <f t="shared" si="52"/>
        <v>0</v>
      </c>
      <c r="AI187" s="209">
        <f t="shared" si="52"/>
        <v>0</v>
      </c>
      <c r="AJ187" s="209">
        <f t="shared" si="52"/>
        <v>0</v>
      </c>
      <c r="AK187" s="209">
        <f t="shared" si="52"/>
        <v>0</v>
      </c>
      <c r="AL187" s="209">
        <f t="shared" si="52"/>
        <v>0</v>
      </c>
      <c r="AM187" s="209">
        <f t="shared" si="52"/>
        <v>0</v>
      </c>
      <c r="AN187" s="209">
        <f t="shared" si="52"/>
        <v>0</v>
      </c>
      <c r="AO187" s="209">
        <f t="shared" si="52"/>
        <v>0</v>
      </c>
      <c r="AP187" s="209">
        <f t="shared" si="52"/>
        <v>0</v>
      </c>
      <c r="AQ187" s="209">
        <f t="shared" si="52"/>
        <v>0</v>
      </c>
      <c r="AR187" s="209">
        <f t="shared" si="52"/>
        <v>0</v>
      </c>
      <c r="AS187" s="209">
        <f t="shared" si="22"/>
        <v>0</v>
      </c>
      <c r="AT187" s="209">
        <f t="shared" ref="AT187:BC187" si="53">+AT62*AT$49*$E$4/$E187</f>
        <v>0</v>
      </c>
      <c r="AU187" s="209">
        <f t="shared" si="53"/>
        <v>0</v>
      </c>
      <c r="AV187" s="209">
        <f t="shared" si="53"/>
        <v>0</v>
      </c>
      <c r="AW187" s="209">
        <f t="shared" si="53"/>
        <v>0</v>
      </c>
      <c r="AX187" s="209">
        <f t="shared" si="53"/>
        <v>0</v>
      </c>
      <c r="AY187" s="209">
        <f t="shared" si="53"/>
        <v>0</v>
      </c>
      <c r="AZ187" s="209">
        <f t="shared" si="53"/>
        <v>0</v>
      </c>
      <c r="BA187" s="209">
        <f t="shared" si="53"/>
        <v>0</v>
      </c>
      <c r="BB187" s="209">
        <f t="shared" si="53"/>
        <v>0</v>
      </c>
      <c r="BC187" s="209">
        <f t="shared" si="53"/>
        <v>0</v>
      </c>
      <c r="BD187" s="209"/>
      <c r="BE187" s="209"/>
      <c r="BF187" s="209"/>
      <c r="BG187" s="209"/>
      <c r="BH187" s="209"/>
      <c r="BI187" s="209"/>
      <c r="BJ187" s="209"/>
    </row>
    <row r="188" spans="2:62" s="190" customFormat="1" hidden="1">
      <c r="B188" s="190">
        <f t="shared" ref="B188:E188" si="54">+B63</f>
        <v>330</v>
      </c>
      <c r="C188" s="190" t="str">
        <f t="shared" si="54"/>
        <v>PLANTACIÓ</v>
      </c>
      <c r="D188" s="190" t="str">
        <f t="shared" si="54"/>
        <v>Plantació manual col o bròcoli</v>
      </c>
      <c r="E188" s="208">
        <f t="shared" si="54"/>
        <v>2500</v>
      </c>
      <c r="F188" s="209">
        <f t="shared" ref="F188:AR188" si="55">+F63*F$49*$E$4/$E188</f>
        <v>0</v>
      </c>
      <c r="G188" s="209">
        <f t="shared" si="55"/>
        <v>0</v>
      </c>
      <c r="H188" s="209">
        <f t="shared" si="55"/>
        <v>0</v>
      </c>
      <c r="I188" s="209">
        <f t="shared" si="55"/>
        <v>0</v>
      </c>
      <c r="J188" s="209">
        <f t="shared" si="55"/>
        <v>0</v>
      </c>
      <c r="K188" s="209">
        <f t="shared" si="55"/>
        <v>0</v>
      </c>
      <c r="L188" s="209">
        <f t="shared" si="55"/>
        <v>0</v>
      </c>
      <c r="M188" s="209">
        <f t="shared" si="55"/>
        <v>0</v>
      </c>
      <c r="N188" s="209">
        <f t="shared" si="55"/>
        <v>0</v>
      </c>
      <c r="O188" s="209">
        <f t="shared" si="55"/>
        <v>0</v>
      </c>
      <c r="P188" s="209">
        <f t="shared" si="55"/>
        <v>0</v>
      </c>
      <c r="Q188" s="209">
        <f t="shared" si="55"/>
        <v>0</v>
      </c>
      <c r="R188" s="209">
        <f t="shared" si="55"/>
        <v>0</v>
      </c>
      <c r="S188" s="209">
        <f t="shared" si="55"/>
        <v>0</v>
      </c>
      <c r="T188" s="209">
        <f t="shared" si="55"/>
        <v>0</v>
      </c>
      <c r="U188" s="209">
        <f t="shared" si="55"/>
        <v>0</v>
      </c>
      <c r="V188" s="209">
        <f t="shared" si="55"/>
        <v>0</v>
      </c>
      <c r="W188" s="209">
        <f t="shared" si="55"/>
        <v>0</v>
      </c>
      <c r="X188" s="209">
        <f t="shared" si="55"/>
        <v>0</v>
      </c>
      <c r="Y188" s="209">
        <f t="shared" si="55"/>
        <v>0</v>
      </c>
      <c r="Z188" s="209">
        <f t="shared" si="55"/>
        <v>0</v>
      </c>
      <c r="AA188" s="209">
        <f t="shared" si="55"/>
        <v>0</v>
      </c>
      <c r="AB188" s="209">
        <f t="shared" si="55"/>
        <v>0</v>
      </c>
      <c r="AC188" s="209">
        <f t="shared" si="55"/>
        <v>0</v>
      </c>
      <c r="AD188" s="209">
        <f t="shared" si="55"/>
        <v>0</v>
      </c>
      <c r="AE188" s="209">
        <f t="shared" si="55"/>
        <v>0</v>
      </c>
      <c r="AF188" s="209">
        <f t="shared" si="55"/>
        <v>0</v>
      </c>
      <c r="AG188" s="209">
        <f t="shared" si="55"/>
        <v>0</v>
      </c>
      <c r="AH188" s="209">
        <f t="shared" si="55"/>
        <v>0</v>
      </c>
      <c r="AI188" s="209">
        <f t="shared" si="55"/>
        <v>0</v>
      </c>
      <c r="AJ188" s="209">
        <f t="shared" si="55"/>
        <v>0</v>
      </c>
      <c r="AK188" s="209">
        <f t="shared" si="55"/>
        <v>0</v>
      </c>
      <c r="AL188" s="209">
        <f t="shared" si="55"/>
        <v>0</v>
      </c>
      <c r="AM188" s="209">
        <f t="shared" si="55"/>
        <v>0</v>
      </c>
      <c r="AN188" s="209">
        <f t="shared" si="55"/>
        <v>0</v>
      </c>
      <c r="AO188" s="209">
        <f t="shared" si="55"/>
        <v>0</v>
      </c>
      <c r="AP188" s="209">
        <f t="shared" si="55"/>
        <v>0</v>
      </c>
      <c r="AQ188" s="209">
        <f t="shared" si="55"/>
        <v>0</v>
      </c>
      <c r="AR188" s="209">
        <f t="shared" si="55"/>
        <v>0</v>
      </c>
      <c r="AS188" s="209">
        <f t="shared" si="22"/>
        <v>0</v>
      </c>
      <c r="AT188" s="209">
        <f t="shared" ref="AT188:BC188" si="56">+AT63*AT$49*$E$4/$E188</f>
        <v>0</v>
      </c>
      <c r="AU188" s="209">
        <f t="shared" si="56"/>
        <v>0</v>
      </c>
      <c r="AV188" s="209">
        <f t="shared" si="56"/>
        <v>0</v>
      </c>
      <c r="AW188" s="209">
        <f t="shared" si="56"/>
        <v>0</v>
      </c>
      <c r="AX188" s="209">
        <f t="shared" si="56"/>
        <v>0</v>
      </c>
      <c r="AY188" s="209">
        <f t="shared" si="56"/>
        <v>0</v>
      </c>
      <c r="AZ188" s="209">
        <f t="shared" si="56"/>
        <v>0</v>
      </c>
      <c r="BA188" s="209">
        <f t="shared" si="56"/>
        <v>0</v>
      </c>
      <c r="BB188" s="209">
        <f t="shared" si="56"/>
        <v>0</v>
      </c>
      <c r="BC188" s="209">
        <f t="shared" si="56"/>
        <v>0</v>
      </c>
      <c r="BD188" s="209"/>
      <c r="BE188" s="209"/>
      <c r="BF188" s="209"/>
      <c r="BG188" s="209"/>
      <c r="BH188" s="209"/>
      <c r="BI188" s="209"/>
      <c r="BJ188" s="209"/>
    </row>
    <row r="189" spans="2:62" s="190" customFormat="1" hidden="1">
      <c r="B189" s="190">
        <f t="shared" ref="B189:E189" si="57">+B64</f>
        <v>340</v>
      </c>
      <c r="C189" s="190" t="str">
        <f t="shared" si="57"/>
        <v>PLANTACIÓ</v>
      </c>
      <c r="D189" s="190" t="str">
        <f t="shared" si="57"/>
        <v>Plantació manual calçots</v>
      </c>
      <c r="E189" s="208">
        <f t="shared" si="57"/>
        <v>2500</v>
      </c>
      <c r="F189" s="209">
        <f t="shared" ref="F189:AR189" si="58">+F64*F$49*$E$4/$E189</f>
        <v>0</v>
      </c>
      <c r="G189" s="209">
        <f t="shared" si="58"/>
        <v>0</v>
      </c>
      <c r="H189" s="209">
        <f t="shared" si="58"/>
        <v>0</v>
      </c>
      <c r="I189" s="209">
        <f t="shared" si="58"/>
        <v>0</v>
      </c>
      <c r="J189" s="209">
        <f t="shared" si="58"/>
        <v>0</v>
      </c>
      <c r="K189" s="209">
        <f t="shared" si="58"/>
        <v>0</v>
      </c>
      <c r="L189" s="209">
        <f t="shared" si="58"/>
        <v>0</v>
      </c>
      <c r="M189" s="209">
        <f t="shared" si="58"/>
        <v>0</v>
      </c>
      <c r="N189" s="209">
        <f t="shared" si="58"/>
        <v>0</v>
      </c>
      <c r="O189" s="209">
        <f t="shared" si="58"/>
        <v>0</v>
      </c>
      <c r="P189" s="209">
        <f t="shared" si="58"/>
        <v>0</v>
      </c>
      <c r="Q189" s="209">
        <f t="shared" si="58"/>
        <v>0</v>
      </c>
      <c r="R189" s="209">
        <f t="shared" si="58"/>
        <v>0</v>
      </c>
      <c r="S189" s="209">
        <f t="shared" si="58"/>
        <v>0</v>
      </c>
      <c r="T189" s="209">
        <f t="shared" si="58"/>
        <v>0</v>
      </c>
      <c r="U189" s="209">
        <f t="shared" si="58"/>
        <v>0</v>
      </c>
      <c r="V189" s="209">
        <f t="shared" si="58"/>
        <v>0</v>
      </c>
      <c r="W189" s="209">
        <f t="shared" si="58"/>
        <v>0</v>
      </c>
      <c r="X189" s="209">
        <f t="shared" si="58"/>
        <v>0</v>
      </c>
      <c r="Y189" s="209">
        <f t="shared" si="58"/>
        <v>0</v>
      </c>
      <c r="Z189" s="209">
        <f t="shared" si="58"/>
        <v>0</v>
      </c>
      <c r="AA189" s="209">
        <f t="shared" si="58"/>
        <v>0</v>
      </c>
      <c r="AB189" s="209">
        <f t="shared" si="58"/>
        <v>0</v>
      </c>
      <c r="AC189" s="209">
        <f t="shared" si="58"/>
        <v>0</v>
      </c>
      <c r="AD189" s="209">
        <f t="shared" si="58"/>
        <v>0</v>
      </c>
      <c r="AE189" s="209">
        <f t="shared" si="58"/>
        <v>0</v>
      </c>
      <c r="AF189" s="209">
        <f t="shared" si="58"/>
        <v>0</v>
      </c>
      <c r="AG189" s="209">
        <f t="shared" si="58"/>
        <v>0</v>
      </c>
      <c r="AH189" s="209">
        <f t="shared" si="58"/>
        <v>0</v>
      </c>
      <c r="AI189" s="209">
        <f t="shared" si="58"/>
        <v>0</v>
      </c>
      <c r="AJ189" s="209">
        <f t="shared" si="58"/>
        <v>0</v>
      </c>
      <c r="AK189" s="209">
        <f t="shared" si="58"/>
        <v>0</v>
      </c>
      <c r="AL189" s="209">
        <f t="shared" si="58"/>
        <v>0</v>
      </c>
      <c r="AM189" s="209">
        <f t="shared" si="58"/>
        <v>0</v>
      </c>
      <c r="AN189" s="209">
        <f t="shared" si="58"/>
        <v>0</v>
      </c>
      <c r="AO189" s="209">
        <f t="shared" si="58"/>
        <v>0</v>
      </c>
      <c r="AP189" s="209">
        <f t="shared" si="58"/>
        <v>0</v>
      </c>
      <c r="AQ189" s="209">
        <f t="shared" si="58"/>
        <v>0</v>
      </c>
      <c r="AR189" s="209">
        <f t="shared" si="58"/>
        <v>0</v>
      </c>
      <c r="AS189" s="209">
        <f t="shared" si="22"/>
        <v>0</v>
      </c>
      <c r="AT189" s="209">
        <f t="shared" ref="AT189:BC189" si="59">+AT64*AT$49*$E$4/$E189</f>
        <v>0</v>
      </c>
      <c r="AU189" s="209">
        <f t="shared" si="59"/>
        <v>0</v>
      </c>
      <c r="AV189" s="209">
        <f t="shared" si="59"/>
        <v>0</v>
      </c>
      <c r="AW189" s="209">
        <f t="shared" si="59"/>
        <v>0</v>
      </c>
      <c r="AX189" s="209">
        <f t="shared" si="59"/>
        <v>0</v>
      </c>
      <c r="AY189" s="209">
        <f t="shared" si="59"/>
        <v>0</v>
      </c>
      <c r="AZ189" s="209">
        <f t="shared" si="59"/>
        <v>0</v>
      </c>
      <c r="BA189" s="209">
        <f t="shared" si="59"/>
        <v>0</v>
      </c>
      <c r="BB189" s="209">
        <f t="shared" si="59"/>
        <v>0</v>
      </c>
      <c r="BC189" s="209">
        <f t="shared" si="59"/>
        <v>0</v>
      </c>
      <c r="BD189" s="209"/>
      <c r="BE189" s="209"/>
      <c r="BF189" s="209"/>
      <c r="BG189" s="209"/>
      <c r="BH189" s="209"/>
      <c r="BI189" s="209"/>
      <c r="BJ189" s="209"/>
    </row>
    <row r="190" spans="2:62" s="190" customFormat="1" hidden="1">
      <c r="B190" s="190">
        <f t="shared" ref="B190:E190" si="60">+B65</f>
        <v>350</v>
      </c>
      <c r="C190" s="190" t="str">
        <f t="shared" si="60"/>
        <v>PLANTACIÓ</v>
      </c>
      <c r="D190" s="190" t="str">
        <f t="shared" si="60"/>
        <v>Plantació manual enciam</v>
      </c>
      <c r="E190" s="208">
        <f t="shared" si="60"/>
        <v>2500</v>
      </c>
      <c r="F190" s="209">
        <f t="shared" ref="F190:AR190" si="61">+F65*F$49*$E$4/$E190</f>
        <v>0</v>
      </c>
      <c r="G190" s="209">
        <f t="shared" si="61"/>
        <v>0</v>
      </c>
      <c r="H190" s="209">
        <f t="shared" si="61"/>
        <v>0</v>
      </c>
      <c r="I190" s="209">
        <f t="shared" si="61"/>
        <v>0</v>
      </c>
      <c r="J190" s="209">
        <f t="shared" si="61"/>
        <v>0</v>
      </c>
      <c r="K190" s="209">
        <f t="shared" si="61"/>
        <v>0</v>
      </c>
      <c r="L190" s="209">
        <f t="shared" si="61"/>
        <v>0</v>
      </c>
      <c r="M190" s="209">
        <f t="shared" si="61"/>
        <v>0</v>
      </c>
      <c r="N190" s="209">
        <f t="shared" si="61"/>
        <v>0</v>
      </c>
      <c r="O190" s="209">
        <f t="shared" si="61"/>
        <v>0</v>
      </c>
      <c r="P190" s="209">
        <f t="shared" si="61"/>
        <v>0</v>
      </c>
      <c r="Q190" s="209">
        <f t="shared" si="61"/>
        <v>0</v>
      </c>
      <c r="R190" s="209">
        <f t="shared" si="61"/>
        <v>0</v>
      </c>
      <c r="S190" s="209">
        <f t="shared" si="61"/>
        <v>0</v>
      </c>
      <c r="T190" s="209">
        <f t="shared" si="61"/>
        <v>0</v>
      </c>
      <c r="U190" s="209">
        <f t="shared" si="61"/>
        <v>0</v>
      </c>
      <c r="V190" s="209">
        <f t="shared" si="61"/>
        <v>0</v>
      </c>
      <c r="W190" s="209">
        <f t="shared" si="61"/>
        <v>0</v>
      </c>
      <c r="X190" s="209">
        <f t="shared" si="61"/>
        <v>0</v>
      </c>
      <c r="Y190" s="209">
        <f t="shared" si="61"/>
        <v>0</v>
      </c>
      <c r="Z190" s="209">
        <f t="shared" si="61"/>
        <v>0</v>
      </c>
      <c r="AA190" s="209">
        <f t="shared" si="61"/>
        <v>0</v>
      </c>
      <c r="AB190" s="209">
        <f t="shared" si="61"/>
        <v>0</v>
      </c>
      <c r="AC190" s="209">
        <f t="shared" si="61"/>
        <v>0</v>
      </c>
      <c r="AD190" s="209">
        <f t="shared" si="61"/>
        <v>0</v>
      </c>
      <c r="AE190" s="209">
        <f t="shared" si="61"/>
        <v>0</v>
      </c>
      <c r="AF190" s="209">
        <f t="shared" si="61"/>
        <v>0</v>
      </c>
      <c r="AG190" s="209">
        <f t="shared" si="61"/>
        <v>0</v>
      </c>
      <c r="AH190" s="209">
        <f t="shared" si="61"/>
        <v>0</v>
      </c>
      <c r="AI190" s="209">
        <f t="shared" si="61"/>
        <v>0</v>
      </c>
      <c r="AJ190" s="209">
        <f t="shared" si="61"/>
        <v>0</v>
      </c>
      <c r="AK190" s="209">
        <f t="shared" si="61"/>
        <v>0</v>
      </c>
      <c r="AL190" s="209">
        <f t="shared" si="61"/>
        <v>0</v>
      </c>
      <c r="AM190" s="209">
        <f t="shared" si="61"/>
        <v>0</v>
      </c>
      <c r="AN190" s="209">
        <f t="shared" si="61"/>
        <v>0</v>
      </c>
      <c r="AO190" s="209">
        <f t="shared" si="61"/>
        <v>0</v>
      </c>
      <c r="AP190" s="209">
        <f t="shared" si="61"/>
        <v>0</v>
      </c>
      <c r="AQ190" s="209">
        <f t="shared" si="61"/>
        <v>0</v>
      </c>
      <c r="AR190" s="209">
        <f t="shared" si="61"/>
        <v>0</v>
      </c>
      <c r="AS190" s="209">
        <f t="shared" si="22"/>
        <v>0</v>
      </c>
      <c r="AT190" s="209">
        <f t="shared" ref="AT190:BC190" si="62">+AT65*AT$49*$E$4/$E190</f>
        <v>0</v>
      </c>
      <c r="AU190" s="209">
        <f t="shared" si="62"/>
        <v>0</v>
      </c>
      <c r="AV190" s="209">
        <f t="shared" si="62"/>
        <v>0</v>
      </c>
      <c r="AW190" s="209">
        <f t="shared" si="62"/>
        <v>0</v>
      </c>
      <c r="AX190" s="209">
        <f t="shared" si="62"/>
        <v>0</v>
      </c>
      <c r="AY190" s="209">
        <f t="shared" si="62"/>
        <v>0</v>
      </c>
      <c r="AZ190" s="209">
        <f t="shared" si="62"/>
        <v>0</v>
      </c>
      <c r="BA190" s="209">
        <f t="shared" si="62"/>
        <v>0</v>
      </c>
      <c r="BB190" s="209">
        <f t="shared" si="62"/>
        <v>0</v>
      </c>
      <c r="BC190" s="209">
        <f t="shared" si="62"/>
        <v>0</v>
      </c>
      <c r="BD190" s="209"/>
      <c r="BE190" s="209"/>
      <c r="BF190" s="209"/>
      <c r="BG190" s="209"/>
      <c r="BH190" s="209"/>
      <c r="BI190" s="209"/>
      <c r="BJ190" s="209"/>
    </row>
    <row r="191" spans="2:62" s="190" customFormat="1" hidden="1">
      <c r="B191" s="190">
        <f t="shared" ref="B191:E191" si="63">+B66</f>
        <v>360</v>
      </c>
      <c r="C191" s="190" t="str">
        <f t="shared" si="63"/>
        <v>PLANTACIÓ</v>
      </c>
      <c r="D191" s="190" t="str">
        <f t="shared" si="63"/>
        <v>Plantació manual bleda</v>
      </c>
      <c r="E191" s="208">
        <f t="shared" si="63"/>
        <v>2500</v>
      </c>
      <c r="F191" s="209">
        <f t="shared" ref="F191:AR191" si="64">+F66*F$49*$E$4/$E191</f>
        <v>0</v>
      </c>
      <c r="G191" s="209">
        <f t="shared" si="64"/>
        <v>0</v>
      </c>
      <c r="H191" s="209">
        <f t="shared" si="64"/>
        <v>0</v>
      </c>
      <c r="I191" s="209">
        <f t="shared" si="64"/>
        <v>0</v>
      </c>
      <c r="J191" s="209">
        <f t="shared" si="64"/>
        <v>0</v>
      </c>
      <c r="K191" s="209">
        <f t="shared" si="64"/>
        <v>0</v>
      </c>
      <c r="L191" s="209">
        <f t="shared" si="64"/>
        <v>0</v>
      </c>
      <c r="M191" s="209">
        <f t="shared" si="64"/>
        <v>0</v>
      </c>
      <c r="N191" s="209">
        <f t="shared" si="64"/>
        <v>0</v>
      </c>
      <c r="O191" s="209">
        <f t="shared" si="64"/>
        <v>0</v>
      </c>
      <c r="P191" s="209">
        <f t="shared" si="64"/>
        <v>0</v>
      </c>
      <c r="Q191" s="209">
        <f t="shared" si="64"/>
        <v>0</v>
      </c>
      <c r="R191" s="209">
        <f t="shared" si="64"/>
        <v>0</v>
      </c>
      <c r="S191" s="209">
        <f t="shared" si="64"/>
        <v>0</v>
      </c>
      <c r="T191" s="209">
        <f t="shared" si="64"/>
        <v>0</v>
      </c>
      <c r="U191" s="209">
        <f t="shared" si="64"/>
        <v>0</v>
      </c>
      <c r="V191" s="209">
        <f t="shared" si="64"/>
        <v>0</v>
      </c>
      <c r="W191" s="209">
        <f t="shared" si="64"/>
        <v>0</v>
      </c>
      <c r="X191" s="209">
        <f t="shared" si="64"/>
        <v>0</v>
      </c>
      <c r="Y191" s="209">
        <f t="shared" si="64"/>
        <v>0</v>
      </c>
      <c r="Z191" s="209">
        <f t="shared" si="64"/>
        <v>0</v>
      </c>
      <c r="AA191" s="209">
        <f t="shared" si="64"/>
        <v>0</v>
      </c>
      <c r="AB191" s="209">
        <f t="shared" si="64"/>
        <v>0</v>
      </c>
      <c r="AC191" s="209">
        <f t="shared" si="64"/>
        <v>0</v>
      </c>
      <c r="AD191" s="209">
        <f t="shared" si="64"/>
        <v>0</v>
      </c>
      <c r="AE191" s="209">
        <f t="shared" si="64"/>
        <v>0</v>
      </c>
      <c r="AF191" s="209">
        <f t="shared" si="64"/>
        <v>0</v>
      </c>
      <c r="AG191" s="209">
        <f t="shared" si="64"/>
        <v>0</v>
      </c>
      <c r="AH191" s="209">
        <f t="shared" si="64"/>
        <v>0</v>
      </c>
      <c r="AI191" s="209">
        <f t="shared" si="64"/>
        <v>0</v>
      </c>
      <c r="AJ191" s="209">
        <f t="shared" si="64"/>
        <v>0</v>
      </c>
      <c r="AK191" s="209">
        <f t="shared" si="64"/>
        <v>0</v>
      </c>
      <c r="AL191" s="209">
        <f t="shared" si="64"/>
        <v>0</v>
      </c>
      <c r="AM191" s="209">
        <f t="shared" si="64"/>
        <v>0</v>
      </c>
      <c r="AN191" s="209">
        <f t="shared" si="64"/>
        <v>0</v>
      </c>
      <c r="AO191" s="209">
        <f t="shared" si="64"/>
        <v>0</v>
      </c>
      <c r="AP191" s="209">
        <f t="shared" si="64"/>
        <v>0</v>
      </c>
      <c r="AQ191" s="209">
        <f t="shared" si="64"/>
        <v>0</v>
      </c>
      <c r="AR191" s="209">
        <f t="shared" si="64"/>
        <v>0</v>
      </c>
      <c r="AS191" s="209">
        <f t="shared" si="22"/>
        <v>0</v>
      </c>
      <c r="AT191" s="209">
        <f t="shared" ref="AT191:BC191" si="65">+AT66*AT$49*$E$4/$E191</f>
        <v>0</v>
      </c>
      <c r="AU191" s="209">
        <f t="shared" si="65"/>
        <v>0</v>
      </c>
      <c r="AV191" s="209">
        <f t="shared" si="65"/>
        <v>0</v>
      </c>
      <c r="AW191" s="209">
        <f t="shared" si="65"/>
        <v>0</v>
      </c>
      <c r="AX191" s="209">
        <f t="shared" si="65"/>
        <v>0</v>
      </c>
      <c r="AY191" s="209">
        <f t="shared" si="65"/>
        <v>0</v>
      </c>
      <c r="AZ191" s="209">
        <f t="shared" si="65"/>
        <v>0</v>
      </c>
      <c r="BA191" s="209">
        <f t="shared" si="65"/>
        <v>0</v>
      </c>
      <c r="BB191" s="209">
        <f t="shared" si="65"/>
        <v>0</v>
      </c>
      <c r="BC191" s="209">
        <f t="shared" si="65"/>
        <v>0</v>
      </c>
      <c r="BD191" s="209"/>
      <c r="BE191" s="209"/>
      <c r="BF191" s="209"/>
      <c r="BG191" s="209"/>
      <c r="BH191" s="209"/>
      <c r="BI191" s="209"/>
      <c r="BJ191" s="209"/>
    </row>
    <row r="192" spans="2:62" s="190" customFormat="1" hidden="1">
      <c r="B192" s="190">
        <f t="shared" ref="B192:E192" si="66">+B67</f>
        <v>370</v>
      </c>
      <c r="C192" s="190" t="str">
        <f t="shared" si="66"/>
        <v>PLANTACIÓ</v>
      </c>
      <c r="D192" s="190" t="str">
        <f t="shared" si="66"/>
        <v>Plantació manual tomàquet</v>
      </c>
      <c r="E192" s="208">
        <f t="shared" si="66"/>
        <v>2500</v>
      </c>
      <c r="F192" s="209">
        <f t="shared" ref="F192:AR192" si="67">+F67*F$49*$E$4/$E192</f>
        <v>0</v>
      </c>
      <c r="G192" s="209">
        <f t="shared" si="67"/>
        <v>0</v>
      </c>
      <c r="H192" s="209">
        <f t="shared" si="67"/>
        <v>0</v>
      </c>
      <c r="I192" s="209">
        <f t="shared" si="67"/>
        <v>0</v>
      </c>
      <c r="J192" s="209">
        <f t="shared" si="67"/>
        <v>0</v>
      </c>
      <c r="K192" s="209">
        <f t="shared" si="67"/>
        <v>0</v>
      </c>
      <c r="L192" s="209">
        <f t="shared" si="67"/>
        <v>0</v>
      </c>
      <c r="M192" s="209">
        <f t="shared" si="67"/>
        <v>0</v>
      </c>
      <c r="N192" s="209">
        <f t="shared" si="67"/>
        <v>0</v>
      </c>
      <c r="O192" s="209">
        <f t="shared" si="67"/>
        <v>0</v>
      </c>
      <c r="P192" s="209">
        <f t="shared" si="67"/>
        <v>0</v>
      </c>
      <c r="Q192" s="209">
        <f t="shared" si="67"/>
        <v>0</v>
      </c>
      <c r="R192" s="209">
        <f t="shared" si="67"/>
        <v>0</v>
      </c>
      <c r="S192" s="209">
        <f t="shared" si="67"/>
        <v>0</v>
      </c>
      <c r="T192" s="209">
        <f t="shared" si="67"/>
        <v>0</v>
      </c>
      <c r="U192" s="209">
        <f t="shared" si="67"/>
        <v>0</v>
      </c>
      <c r="V192" s="209">
        <f t="shared" si="67"/>
        <v>0</v>
      </c>
      <c r="W192" s="209">
        <f t="shared" si="67"/>
        <v>0</v>
      </c>
      <c r="X192" s="209">
        <f t="shared" si="67"/>
        <v>0</v>
      </c>
      <c r="Y192" s="209">
        <f t="shared" si="67"/>
        <v>0</v>
      </c>
      <c r="Z192" s="209">
        <f t="shared" si="67"/>
        <v>0</v>
      </c>
      <c r="AA192" s="209">
        <f t="shared" si="67"/>
        <v>0</v>
      </c>
      <c r="AB192" s="209">
        <f t="shared" si="67"/>
        <v>0</v>
      </c>
      <c r="AC192" s="209">
        <f t="shared" si="67"/>
        <v>0</v>
      </c>
      <c r="AD192" s="209">
        <f t="shared" si="67"/>
        <v>0</v>
      </c>
      <c r="AE192" s="209">
        <f t="shared" si="67"/>
        <v>0</v>
      </c>
      <c r="AF192" s="209">
        <f t="shared" si="67"/>
        <v>0</v>
      </c>
      <c r="AG192" s="209">
        <f t="shared" si="67"/>
        <v>0</v>
      </c>
      <c r="AH192" s="209">
        <f t="shared" si="67"/>
        <v>0</v>
      </c>
      <c r="AI192" s="209">
        <f t="shared" si="67"/>
        <v>0</v>
      </c>
      <c r="AJ192" s="209">
        <f t="shared" si="67"/>
        <v>0</v>
      </c>
      <c r="AK192" s="209">
        <f t="shared" si="67"/>
        <v>0</v>
      </c>
      <c r="AL192" s="209">
        <f t="shared" si="67"/>
        <v>0</v>
      </c>
      <c r="AM192" s="209">
        <f t="shared" si="67"/>
        <v>0</v>
      </c>
      <c r="AN192" s="209">
        <f t="shared" si="67"/>
        <v>0</v>
      </c>
      <c r="AO192" s="209">
        <f t="shared" si="67"/>
        <v>0</v>
      </c>
      <c r="AP192" s="209">
        <f t="shared" si="67"/>
        <v>0</v>
      </c>
      <c r="AQ192" s="209">
        <f t="shared" si="67"/>
        <v>0</v>
      </c>
      <c r="AR192" s="209">
        <f t="shared" si="67"/>
        <v>0</v>
      </c>
      <c r="AS192" s="209">
        <f t="shared" si="22"/>
        <v>0</v>
      </c>
      <c r="AT192" s="209">
        <f t="shared" ref="AT192:BC192" si="68">+AT67*AT$49*$E$4/$E192</f>
        <v>0</v>
      </c>
      <c r="AU192" s="209">
        <f t="shared" si="68"/>
        <v>0</v>
      </c>
      <c r="AV192" s="209">
        <f t="shared" si="68"/>
        <v>0</v>
      </c>
      <c r="AW192" s="209">
        <f t="shared" si="68"/>
        <v>0</v>
      </c>
      <c r="AX192" s="209">
        <f t="shared" si="68"/>
        <v>0</v>
      </c>
      <c r="AY192" s="209">
        <f t="shared" si="68"/>
        <v>0</v>
      </c>
      <c r="AZ192" s="209">
        <f t="shared" si="68"/>
        <v>0</v>
      </c>
      <c r="BA192" s="209">
        <f t="shared" si="68"/>
        <v>0</v>
      </c>
      <c r="BB192" s="209">
        <f t="shared" si="68"/>
        <v>0</v>
      </c>
      <c r="BC192" s="209">
        <f t="shared" si="68"/>
        <v>0</v>
      </c>
      <c r="BD192" s="209"/>
      <c r="BE192" s="209"/>
      <c r="BF192" s="209"/>
      <c r="BG192" s="209"/>
      <c r="BH192" s="209"/>
      <c r="BI192" s="209"/>
      <c r="BJ192" s="209"/>
    </row>
    <row r="193" spans="2:62" s="190" customFormat="1" hidden="1">
      <c r="B193" s="190">
        <f t="shared" ref="B193:E193" si="69">+B68</f>
        <v>380</v>
      </c>
      <c r="C193" s="190" t="str">
        <f t="shared" si="69"/>
        <v>PLANTACIÓ</v>
      </c>
      <c r="D193" s="190" t="str">
        <f t="shared" si="69"/>
        <v>Plantació manual carbassa</v>
      </c>
      <c r="E193" s="208">
        <f t="shared" si="69"/>
        <v>2500</v>
      </c>
      <c r="F193" s="209">
        <f t="shared" ref="F193:AR193" si="70">+F68*F$49*$E$4/$E193</f>
        <v>0</v>
      </c>
      <c r="G193" s="209">
        <f t="shared" si="70"/>
        <v>0</v>
      </c>
      <c r="H193" s="209">
        <f t="shared" si="70"/>
        <v>0</v>
      </c>
      <c r="I193" s="209">
        <f t="shared" si="70"/>
        <v>0</v>
      </c>
      <c r="J193" s="209">
        <f t="shared" si="70"/>
        <v>0</v>
      </c>
      <c r="K193" s="209">
        <f t="shared" si="70"/>
        <v>0</v>
      </c>
      <c r="L193" s="209">
        <f t="shared" si="70"/>
        <v>0</v>
      </c>
      <c r="M193" s="209">
        <f t="shared" si="70"/>
        <v>0</v>
      </c>
      <c r="N193" s="209">
        <f t="shared" si="70"/>
        <v>0</v>
      </c>
      <c r="O193" s="209">
        <f t="shared" si="70"/>
        <v>0</v>
      </c>
      <c r="P193" s="209">
        <f t="shared" si="70"/>
        <v>0</v>
      </c>
      <c r="Q193" s="209">
        <f t="shared" si="70"/>
        <v>0</v>
      </c>
      <c r="R193" s="209">
        <f t="shared" si="70"/>
        <v>0</v>
      </c>
      <c r="S193" s="209">
        <f t="shared" si="70"/>
        <v>0</v>
      </c>
      <c r="T193" s="209">
        <f t="shared" si="70"/>
        <v>0</v>
      </c>
      <c r="U193" s="209">
        <f t="shared" si="70"/>
        <v>0</v>
      </c>
      <c r="V193" s="209">
        <f t="shared" si="70"/>
        <v>0</v>
      </c>
      <c r="W193" s="209">
        <f t="shared" si="70"/>
        <v>0</v>
      </c>
      <c r="X193" s="209">
        <f t="shared" si="70"/>
        <v>0</v>
      </c>
      <c r="Y193" s="209">
        <f t="shared" si="70"/>
        <v>0</v>
      </c>
      <c r="Z193" s="209">
        <f t="shared" si="70"/>
        <v>0</v>
      </c>
      <c r="AA193" s="209">
        <f t="shared" si="70"/>
        <v>0</v>
      </c>
      <c r="AB193" s="209">
        <f t="shared" si="70"/>
        <v>0</v>
      </c>
      <c r="AC193" s="209">
        <f t="shared" si="70"/>
        <v>0</v>
      </c>
      <c r="AD193" s="209">
        <f t="shared" si="70"/>
        <v>0</v>
      </c>
      <c r="AE193" s="209">
        <f t="shared" si="70"/>
        <v>0</v>
      </c>
      <c r="AF193" s="209">
        <f t="shared" si="70"/>
        <v>0</v>
      </c>
      <c r="AG193" s="209">
        <f t="shared" si="70"/>
        <v>0</v>
      </c>
      <c r="AH193" s="209">
        <f t="shared" si="70"/>
        <v>0</v>
      </c>
      <c r="AI193" s="209">
        <f t="shared" si="70"/>
        <v>0</v>
      </c>
      <c r="AJ193" s="209">
        <f t="shared" si="70"/>
        <v>0</v>
      </c>
      <c r="AK193" s="209">
        <f t="shared" si="70"/>
        <v>0</v>
      </c>
      <c r="AL193" s="209">
        <f t="shared" si="70"/>
        <v>0</v>
      </c>
      <c r="AM193" s="209">
        <f t="shared" si="70"/>
        <v>0</v>
      </c>
      <c r="AN193" s="209">
        <f t="shared" si="70"/>
        <v>0</v>
      </c>
      <c r="AO193" s="209">
        <f t="shared" si="70"/>
        <v>0</v>
      </c>
      <c r="AP193" s="209">
        <f t="shared" si="70"/>
        <v>0</v>
      </c>
      <c r="AQ193" s="209">
        <f t="shared" si="70"/>
        <v>0</v>
      </c>
      <c r="AR193" s="209">
        <f t="shared" si="70"/>
        <v>0</v>
      </c>
      <c r="AS193" s="209">
        <f t="shared" si="22"/>
        <v>0</v>
      </c>
      <c r="AT193" s="209">
        <f t="shared" ref="AT193:BC193" si="71">+AT68*AT$49*$E$4/$E193</f>
        <v>0</v>
      </c>
      <c r="AU193" s="209">
        <f t="shared" si="71"/>
        <v>0</v>
      </c>
      <c r="AV193" s="209">
        <f t="shared" si="71"/>
        <v>0</v>
      </c>
      <c r="AW193" s="209">
        <f t="shared" si="71"/>
        <v>0</v>
      </c>
      <c r="AX193" s="209">
        <f t="shared" si="71"/>
        <v>0</v>
      </c>
      <c r="AY193" s="209">
        <f t="shared" si="71"/>
        <v>0</v>
      </c>
      <c r="AZ193" s="209">
        <f t="shared" si="71"/>
        <v>0</v>
      </c>
      <c r="BA193" s="209">
        <f t="shared" si="71"/>
        <v>0</v>
      </c>
      <c r="BB193" s="209">
        <f t="shared" si="71"/>
        <v>0</v>
      </c>
      <c r="BC193" s="209">
        <f t="shared" si="71"/>
        <v>0</v>
      </c>
      <c r="BD193" s="209"/>
      <c r="BE193" s="209"/>
      <c r="BF193" s="209"/>
      <c r="BG193" s="209"/>
      <c r="BH193" s="209"/>
      <c r="BI193" s="209"/>
      <c r="BJ193" s="209"/>
    </row>
    <row r="194" spans="2:62" s="190" customFormat="1" hidden="1">
      <c r="B194" s="190">
        <f t="shared" ref="B194:E194" si="72">+B69</f>
        <v>390</v>
      </c>
      <c r="C194" s="190" t="str">
        <f t="shared" si="72"/>
        <v>PLANTACIÓ</v>
      </c>
      <c r="D194" s="190" t="str">
        <f t="shared" si="72"/>
        <v>Sembra manual carbassa</v>
      </c>
      <c r="E194" s="208">
        <f t="shared" si="72"/>
        <v>2500</v>
      </c>
      <c r="F194" s="209">
        <f t="shared" ref="F194:AR194" si="73">+F69*F$49*$E$4/$E194</f>
        <v>0</v>
      </c>
      <c r="G194" s="209">
        <f t="shared" si="73"/>
        <v>0</v>
      </c>
      <c r="H194" s="209">
        <f t="shared" si="73"/>
        <v>0</v>
      </c>
      <c r="I194" s="209">
        <f t="shared" si="73"/>
        <v>0</v>
      </c>
      <c r="J194" s="209">
        <f t="shared" si="73"/>
        <v>0</v>
      </c>
      <c r="K194" s="209">
        <f t="shared" si="73"/>
        <v>0</v>
      </c>
      <c r="L194" s="209">
        <f t="shared" si="73"/>
        <v>0</v>
      </c>
      <c r="M194" s="209">
        <f t="shared" si="73"/>
        <v>0</v>
      </c>
      <c r="N194" s="209">
        <f t="shared" si="73"/>
        <v>0</v>
      </c>
      <c r="O194" s="209">
        <f t="shared" si="73"/>
        <v>0</v>
      </c>
      <c r="P194" s="209">
        <f t="shared" si="73"/>
        <v>0</v>
      </c>
      <c r="Q194" s="209">
        <f t="shared" si="73"/>
        <v>0</v>
      </c>
      <c r="R194" s="209">
        <f t="shared" si="73"/>
        <v>0</v>
      </c>
      <c r="S194" s="209">
        <f t="shared" si="73"/>
        <v>0</v>
      </c>
      <c r="T194" s="209">
        <f t="shared" si="73"/>
        <v>0</v>
      </c>
      <c r="U194" s="209">
        <f t="shared" si="73"/>
        <v>0</v>
      </c>
      <c r="V194" s="209">
        <f t="shared" si="73"/>
        <v>0</v>
      </c>
      <c r="W194" s="209">
        <f t="shared" si="73"/>
        <v>0</v>
      </c>
      <c r="X194" s="209">
        <f t="shared" si="73"/>
        <v>0</v>
      </c>
      <c r="Y194" s="209">
        <f t="shared" si="73"/>
        <v>0</v>
      </c>
      <c r="Z194" s="209">
        <f t="shared" si="73"/>
        <v>0</v>
      </c>
      <c r="AA194" s="209">
        <f t="shared" si="73"/>
        <v>0</v>
      </c>
      <c r="AB194" s="209">
        <f t="shared" si="73"/>
        <v>0</v>
      </c>
      <c r="AC194" s="209">
        <f t="shared" si="73"/>
        <v>0</v>
      </c>
      <c r="AD194" s="209">
        <f t="shared" si="73"/>
        <v>0</v>
      </c>
      <c r="AE194" s="209">
        <f t="shared" si="73"/>
        <v>0</v>
      </c>
      <c r="AF194" s="209">
        <f t="shared" si="73"/>
        <v>0</v>
      </c>
      <c r="AG194" s="209">
        <f t="shared" si="73"/>
        <v>0</v>
      </c>
      <c r="AH194" s="209">
        <f t="shared" si="73"/>
        <v>0</v>
      </c>
      <c r="AI194" s="209">
        <f t="shared" si="73"/>
        <v>0</v>
      </c>
      <c r="AJ194" s="209">
        <f t="shared" si="73"/>
        <v>0</v>
      </c>
      <c r="AK194" s="209">
        <f t="shared" si="73"/>
        <v>0</v>
      </c>
      <c r="AL194" s="209">
        <f t="shared" si="73"/>
        <v>0</v>
      </c>
      <c r="AM194" s="209">
        <f t="shared" si="73"/>
        <v>0</v>
      </c>
      <c r="AN194" s="209">
        <f t="shared" si="73"/>
        <v>0</v>
      </c>
      <c r="AO194" s="209">
        <f t="shared" si="73"/>
        <v>0</v>
      </c>
      <c r="AP194" s="209">
        <f t="shared" si="73"/>
        <v>0</v>
      </c>
      <c r="AQ194" s="209">
        <f t="shared" si="73"/>
        <v>0</v>
      </c>
      <c r="AR194" s="209">
        <f t="shared" si="73"/>
        <v>0</v>
      </c>
      <c r="AS194" s="209">
        <f t="shared" si="22"/>
        <v>0</v>
      </c>
      <c r="AT194" s="209">
        <f t="shared" ref="AT194:BC194" si="74">+AT69*AT$49*$E$4/$E194</f>
        <v>0</v>
      </c>
      <c r="AU194" s="209">
        <f t="shared" si="74"/>
        <v>0</v>
      </c>
      <c r="AV194" s="209">
        <f t="shared" si="74"/>
        <v>0</v>
      </c>
      <c r="AW194" s="209">
        <f t="shared" si="74"/>
        <v>0</v>
      </c>
      <c r="AX194" s="209">
        <f t="shared" si="74"/>
        <v>0</v>
      </c>
      <c r="AY194" s="209">
        <f t="shared" si="74"/>
        <v>0</v>
      </c>
      <c r="AZ194" s="209">
        <f t="shared" si="74"/>
        <v>0</v>
      </c>
      <c r="BA194" s="209">
        <f t="shared" si="74"/>
        <v>0</v>
      </c>
      <c r="BB194" s="209">
        <f t="shared" si="74"/>
        <v>0</v>
      </c>
      <c r="BC194" s="209">
        <f t="shared" si="74"/>
        <v>0</v>
      </c>
      <c r="BD194" s="209"/>
      <c r="BE194" s="209"/>
      <c r="BF194" s="209"/>
      <c r="BG194" s="209"/>
      <c r="BH194" s="209"/>
      <c r="BI194" s="209"/>
      <c r="BJ194" s="209"/>
    </row>
    <row r="195" spans="2:62" s="190" customFormat="1" hidden="1">
      <c r="B195" s="190">
        <f t="shared" ref="B195:E195" si="75">+B70</f>
        <v>410</v>
      </c>
      <c r="C195" s="190" t="str">
        <f t="shared" si="75"/>
        <v>REG</v>
      </c>
      <c r="D195" s="190" t="str">
        <f t="shared" si="75"/>
        <v>Instal.lació sistema de reg amb cinta (1 m per m2)</v>
      </c>
      <c r="E195" s="208">
        <f t="shared" si="75"/>
        <v>2500</v>
      </c>
      <c r="F195" s="209">
        <f t="shared" ref="F195:AR195" si="76">+F70*F$49*$E$4/$E195</f>
        <v>0</v>
      </c>
      <c r="G195" s="209">
        <f t="shared" si="76"/>
        <v>0</v>
      </c>
      <c r="H195" s="209">
        <f t="shared" si="76"/>
        <v>0</v>
      </c>
      <c r="I195" s="209">
        <f t="shared" si="76"/>
        <v>0</v>
      </c>
      <c r="J195" s="209">
        <f t="shared" si="76"/>
        <v>0</v>
      </c>
      <c r="K195" s="209">
        <f t="shared" si="76"/>
        <v>0</v>
      </c>
      <c r="L195" s="209">
        <f t="shared" si="76"/>
        <v>0</v>
      </c>
      <c r="M195" s="209">
        <f t="shared" si="76"/>
        <v>0</v>
      </c>
      <c r="N195" s="209">
        <f t="shared" si="76"/>
        <v>0</v>
      </c>
      <c r="O195" s="209">
        <f t="shared" si="76"/>
        <v>0</v>
      </c>
      <c r="P195" s="209">
        <f t="shared" si="76"/>
        <v>0</v>
      </c>
      <c r="Q195" s="209">
        <f t="shared" si="76"/>
        <v>0</v>
      </c>
      <c r="R195" s="209">
        <f t="shared" si="76"/>
        <v>0</v>
      </c>
      <c r="S195" s="209">
        <f t="shared" si="76"/>
        <v>0</v>
      </c>
      <c r="T195" s="209">
        <f t="shared" si="76"/>
        <v>0</v>
      </c>
      <c r="U195" s="209">
        <f t="shared" si="76"/>
        <v>0</v>
      </c>
      <c r="V195" s="209">
        <f t="shared" si="76"/>
        <v>0</v>
      </c>
      <c r="W195" s="209">
        <f t="shared" si="76"/>
        <v>0</v>
      </c>
      <c r="X195" s="209">
        <f t="shared" si="76"/>
        <v>0</v>
      </c>
      <c r="Y195" s="209">
        <f t="shared" si="76"/>
        <v>0</v>
      </c>
      <c r="Z195" s="209">
        <f t="shared" si="76"/>
        <v>0</v>
      </c>
      <c r="AA195" s="209">
        <f t="shared" si="76"/>
        <v>0</v>
      </c>
      <c r="AB195" s="209">
        <f t="shared" si="76"/>
        <v>0</v>
      </c>
      <c r="AC195" s="209">
        <f t="shared" si="76"/>
        <v>0</v>
      </c>
      <c r="AD195" s="209">
        <f t="shared" si="76"/>
        <v>0</v>
      </c>
      <c r="AE195" s="209">
        <f t="shared" si="76"/>
        <v>0</v>
      </c>
      <c r="AF195" s="209">
        <f t="shared" si="76"/>
        <v>0</v>
      </c>
      <c r="AG195" s="209">
        <f t="shared" si="76"/>
        <v>0</v>
      </c>
      <c r="AH195" s="209">
        <f t="shared" si="76"/>
        <v>0</v>
      </c>
      <c r="AI195" s="209">
        <f t="shared" si="76"/>
        <v>0</v>
      </c>
      <c r="AJ195" s="209">
        <f t="shared" si="76"/>
        <v>0</v>
      </c>
      <c r="AK195" s="209">
        <f t="shared" si="76"/>
        <v>0</v>
      </c>
      <c r="AL195" s="209">
        <f t="shared" si="76"/>
        <v>0</v>
      </c>
      <c r="AM195" s="209">
        <f t="shared" si="76"/>
        <v>0</v>
      </c>
      <c r="AN195" s="209">
        <f t="shared" si="76"/>
        <v>0</v>
      </c>
      <c r="AO195" s="209">
        <f t="shared" si="76"/>
        <v>0</v>
      </c>
      <c r="AP195" s="209">
        <f t="shared" si="76"/>
        <v>0</v>
      </c>
      <c r="AQ195" s="209">
        <f t="shared" si="76"/>
        <v>0</v>
      </c>
      <c r="AR195" s="209">
        <f t="shared" si="76"/>
        <v>0</v>
      </c>
      <c r="AS195" s="209">
        <f t="shared" si="22"/>
        <v>0</v>
      </c>
      <c r="AT195" s="209">
        <f t="shared" ref="AT195:BC195" si="77">+AT70*AT$49*$E$4/$E195</f>
        <v>0</v>
      </c>
      <c r="AU195" s="209">
        <f t="shared" si="77"/>
        <v>0</v>
      </c>
      <c r="AV195" s="209">
        <f t="shared" si="77"/>
        <v>0</v>
      </c>
      <c r="AW195" s="209">
        <f t="shared" si="77"/>
        <v>0</v>
      </c>
      <c r="AX195" s="209">
        <f t="shared" si="77"/>
        <v>0</v>
      </c>
      <c r="AY195" s="209">
        <f t="shared" si="77"/>
        <v>0</v>
      </c>
      <c r="AZ195" s="209">
        <f t="shared" si="77"/>
        <v>0</v>
      </c>
      <c r="BA195" s="209">
        <f t="shared" si="77"/>
        <v>0</v>
      </c>
      <c r="BB195" s="209">
        <f t="shared" si="77"/>
        <v>0</v>
      </c>
      <c r="BC195" s="209">
        <f t="shared" si="77"/>
        <v>0</v>
      </c>
      <c r="BD195" s="209"/>
      <c r="BE195" s="209"/>
      <c r="BF195" s="209"/>
      <c r="BG195" s="209"/>
      <c r="BH195" s="209"/>
      <c r="BI195" s="209"/>
      <c r="BJ195" s="209"/>
    </row>
    <row r="196" spans="2:62" s="190" customFormat="1" hidden="1">
      <c r="B196" s="190">
        <f t="shared" ref="B196:E196" si="78">+B71</f>
        <v>420</v>
      </c>
      <c r="C196" s="190" t="str">
        <f t="shared" si="78"/>
        <v>REG</v>
      </c>
      <c r="D196" s="190" t="str">
        <f t="shared" si="78"/>
        <v>Instal.lació sistema de reg amb cinta (1,6 m per m2)</v>
      </c>
      <c r="E196" s="208">
        <f t="shared" si="78"/>
        <v>2500</v>
      </c>
      <c r="F196" s="209">
        <f t="shared" ref="F196:AR196" si="79">+F71*F$49*$E$4/$E196</f>
        <v>0</v>
      </c>
      <c r="G196" s="209">
        <f t="shared" si="79"/>
        <v>0</v>
      </c>
      <c r="H196" s="209">
        <f t="shared" si="79"/>
        <v>0</v>
      </c>
      <c r="I196" s="209">
        <f t="shared" si="79"/>
        <v>0</v>
      </c>
      <c r="J196" s="209">
        <f t="shared" si="79"/>
        <v>0</v>
      </c>
      <c r="K196" s="209">
        <f t="shared" si="79"/>
        <v>0</v>
      </c>
      <c r="L196" s="209">
        <f t="shared" si="79"/>
        <v>0</v>
      </c>
      <c r="M196" s="209">
        <f t="shared" si="79"/>
        <v>0</v>
      </c>
      <c r="N196" s="209">
        <f t="shared" si="79"/>
        <v>0</v>
      </c>
      <c r="O196" s="209">
        <f t="shared" si="79"/>
        <v>0</v>
      </c>
      <c r="P196" s="209">
        <f t="shared" si="79"/>
        <v>0</v>
      </c>
      <c r="Q196" s="209">
        <f t="shared" si="79"/>
        <v>0</v>
      </c>
      <c r="R196" s="209">
        <f t="shared" si="79"/>
        <v>0</v>
      </c>
      <c r="S196" s="209">
        <f t="shared" si="79"/>
        <v>0</v>
      </c>
      <c r="T196" s="209">
        <f t="shared" si="79"/>
        <v>0</v>
      </c>
      <c r="U196" s="209">
        <f t="shared" si="79"/>
        <v>0</v>
      </c>
      <c r="V196" s="209">
        <f t="shared" si="79"/>
        <v>0</v>
      </c>
      <c r="W196" s="209">
        <f t="shared" si="79"/>
        <v>0</v>
      </c>
      <c r="X196" s="209">
        <f t="shared" si="79"/>
        <v>0</v>
      </c>
      <c r="Y196" s="209">
        <f t="shared" si="79"/>
        <v>0</v>
      </c>
      <c r="Z196" s="209">
        <f t="shared" si="79"/>
        <v>0</v>
      </c>
      <c r="AA196" s="209">
        <f t="shared" si="79"/>
        <v>0</v>
      </c>
      <c r="AB196" s="209">
        <f t="shared" si="79"/>
        <v>0</v>
      </c>
      <c r="AC196" s="209">
        <f t="shared" si="79"/>
        <v>0</v>
      </c>
      <c r="AD196" s="209">
        <f t="shared" si="79"/>
        <v>0</v>
      </c>
      <c r="AE196" s="209">
        <f t="shared" si="79"/>
        <v>0</v>
      </c>
      <c r="AF196" s="209">
        <f t="shared" si="79"/>
        <v>0</v>
      </c>
      <c r="AG196" s="209">
        <f t="shared" si="79"/>
        <v>0</v>
      </c>
      <c r="AH196" s="209">
        <f t="shared" si="79"/>
        <v>0</v>
      </c>
      <c r="AI196" s="209">
        <f t="shared" si="79"/>
        <v>0</v>
      </c>
      <c r="AJ196" s="209">
        <f t="shared" si="79"/>
        <v>0</v>
      </c>
      <c r="AK196" s="209">
        <f t="shared" si="79"/>
        <v>0</v>
      </c>
      <c r="AL196" s="209">
        <f t="shared" si="79"/>
        <v>0</v>
      </c>
      <c r="AM196" s="209">
        <f t="shared" si="79"/>
        <v>0</v>
      </c>
      <c r="AN196" s="209">
        <f t="shared" si="79"/>
        <v>0</v>
      </c>
      <c r="AO196" s="209">
        <f t="shared" si="79"/>
        <v>0</v>
      </c>
      <c r="AP196" s="209">
        <f t="shared" si="79"/>
        <v>0</v>
      </c>
      <c r="AQ196" s="209">
        <f t="shared" si="79"/>
        <v>0</v>
      </c>
      <c r="AR196" s="209">
        <f t="shared" si="79"/>
        <v>0</v>
      </c>
      <c r="AS196" s="209">
        <f t="shared" si="22"/>
        <v>0</v>
      </c>
      <c r="AT196" s="209">
        <f t="shared" ref="AT196:BC196" si="80">+AT71*AT$49*$E$4/$E196</f>
        <v>0</v>
      </c>
      <c r="AU196" s="209">
        <f t="shared" si="80"/>
        <v>0</v>
      </c>
      <c r="AV196" s="209">
        <f t="shared" si="80"/>
        <v>0</v>
      </c>
      <c r="AW196" s="209">
        <f t="shared" si="80"/>
        <v>0</v>
      </c>
      <c r="AX196" s="209">
        <f t="shared" si="80"/>
        <v>0</v>
      </c>
      <c r="AY196" s="209">
        <f t="shared" si="80"/>
        <v>0</v>
      </c>
      <c r="AZ196" s="209">
        <f t="shared" si="80"/>
        <v>0</v>
      </c>
      <c r="BA196" s="209">
        <f t="shared" si="80"/>
        <v>0</v>
      </c>
      <c r="BB196" s="209">
        <f t="shared" si="80"/>
        <v>0</v>
      </c>
      <c r="BC196" s="209">
        <f t="shared" si="80"/>
        <v>0</v>
      </c>
      <c r="BD196" s="209"/>
      <c r="BE196" s="209"/>
      <c r="BF196" s="209"/>
      <c r="BG196" s="209"/>
      <c r="BH196" s="209"/>
      <c r="BI196" s="209"/>
      <c r="BJ196" s="209"/>
    </row>
    <row r="197" spans="2:62" s="190" customFormat="1" hidden="1">
      <c r="B197" s="190">
        <f t="shared" ref="B197:E197" si="81">+B72</f>
        <v>430</v>
      </c>
      <c r="C197" s="190" t="str">
        <f t="shared" si="81"/>
        <v>REG</v>
      </c>
      <c r="D197" s="190" t="str">
        <f t="shared" si="81"/>
        <v>Instal.lació sistema de reg aspersió</v>
      </c>
      <c r="E197" s="208">
        <f t="shared" si="81"/>
        <v>2500</v>
      </c>
      <c r="F197" s="209">
        <f t="shared" ref="F197:AR197" si="82">+F72*F$49*$E$4/$E197</f>
        <v>0</v>
      </c>
      <c r="G197" s="209">
        <f t="shared" si="82"/>
        <v>0</v>
      </c>
      <c r="H197" s="209">
        <f t="shared" si="82"/>
        <v>0</v>
      </c>
      <c r="I197" s="209">
        <f t="shared" si="82"/>
        <v>0</v>
      </c>
      <c r="J197" s="209">
        <f t="shared" si="82"/>
        <v>0</v>
      </c>
      <c r="K197" s="209">
        <f t="shared" si="82"/>
        <v>0</v>
      </c>
      <c r="L197" s="209">
        <f t="shared" si="82"/>
        <v>0</v>
      </c>
      <c r="M197" s="209">
        <f t="shared" si="82"/>
        <v>0</v>
      </c>
      <c r="N197" s="209">
        <f t="shared" si="82"/>
        <v>0</v>
      </c>
      <c r="O197" s="209">
        <f t="shared" si="82"/>
        <v>0</v>
      </c>
      <c r="P197" s="209">
        <f t="shared" si="82"/>
        <v>0</v>
      </c>
      <c r="Q197" s="209">
        <f t="shared" si="82"/>
        <v>0</v>
      </c>
      <c r="R197" s="209">
        <f t="shared" si="82"/>
        <v>0</v>
      </c>
      <c r="S197" s="209">
        <f t="shared" si="82"/>
        <v>0</v>
      </c>
      <c r="T197" s="209">
        <f t="shared" si="82"/>
        <v>0</v>
      </c>
      <c r="U197" s="209">
        <f t="shared" si="82"/>
        <v>0</v>
      </c>
      <c r="V197" s="209">
        <f t="shared" si="82"/>
        <v>0</v>
      </c>
      <c r="W197" s="209">
        <f t="shared" si="82"/>
        <v>0</v>
      </c>
      <c r="X197" s="209">
        <f t="shared" si="82"/>
        <v>0</v>
      </c>
      <c r="Y197" s="209">
        <f t="shared" si="82"/>
        <v>0</v>
      </c>
      <c r="Z197" s="209">
        <f t="shared" si="82"/>
        <v>0</v>
      </c>
      <c r="AA197" s="209">
        <f t="shared" si="82"/>
        <v>0</v>
      </c>
      <c r="AB197" s="209">
        <f t="shared" si="82"/>
        <v>0</v>
      </c>
      <c r="AC197" s="209">
        <f t="shared" si="82"/>
        <v>0</v>
      </c>
      <c r="AD197" s="209">
        <f t="shared" si="82"/>
        <v>0</v>
      </c>
      <c r="AE197" s="209">
        <f t="shared" si="82"/>
        <v>0</v>
      </c>
      <c r="AF197" s="209">
        <f t="shared" si="82"/>
        <v>0</v>
      </c>
      <c r="AG197" s="209">
        <f t="shared" si="82"/>
        <v>0</v>
      </c>
      <c r="AH197" s="209">
        <f t="shared" si="82"/>
        <v>0</v>
      </c>
      <c r="AI197" s="209">
        <f t="shared" si="82"/>
        <v>0</v>
      </c>
      <c r="AJ197" s="209">
        <f t="shared" si="82"/>
        <v>0</v>
      </c>
      <c r="AK197" s="209">
        <f t="shared" si="82"/>
        <v>0</v>
      </c>
      <c r="AL197" s="209">
        <f t="shared" si="82"/>
        <v>0</v>
      </c>
      <c r="AM197" s="209">
        <f t="shared" si="82"/>
        <v>0</v>
      </c>
      <c r="AN197" s="209">
        <f t="shared" si="82"/>
        <v>0</v>
      </c>
      <c r="AO197" s="209">
        <f t="shared" si="82"/>
        <v>0</v>
      </c>
      <c r="AP197" s="209">
        <f t="shared" si="82"/>
        <v>0</v>
      </c>
      <c r="AQ197" s="209">
        <f t="shared" si="82"/>
        <v>0</v>
      </c>
      <c r="AR197" s="209">
        <f t="shared" si="82"/>
        <v>0</v>
      </c>
      <c r="AS197" s="209">
        <f t="shared" si="22"/>
        <v>0</v>
      </c>
      <c r="AT197" s="209">
        <f t="shared" ref="AT197:BC197" si="83">+AT72*AT$49*$E$4/$E197</f>
        <v>0</v>
      </c>
      <c r="AU197" s="209">
        <f t="shared" si="83"/>
        <v>0</v>
      </c>
      <c r="AV197" s="209">
        <f t="shared" si="83"/>
        <v>0</v>
      </c>
      <c r="AW197" s="209">
        <f t="shared" si="83"/>
        <v>0</v>
      </c>
      <c r="AX197" s="209">
        <f t="shared" si="83"/>
        <v>0</v>
      </c>
      <c r="AY197" s="209">
        <f t="shared" si="83"/>
        <v>0</v>
      </c>
      <c r="AZ197" s="209">
        <f t="shared" si="83"/>
        <v>0</v>
      </c>
      <c r="BA197" s="209">
        <f t="shared" si="83"/>
        <v>0</v>
      </c>
      <c r="BB197" s="209">
        <f t="shared" si="83"/>
        <v>0</v>
      </c>
      <c r="BC197" s="209">
        <f t="shared" si="83"/>
        <v>0</v>
      </c>
      <c r="BD197" s="209"/>
      <c r="BE197" s="209"/>
      <c r="BF197" s="209"/>
      <c r="BG197" s="209"/>
      <c r="BH197" s="209"/>
      <c r="BI197" s="209"/>
      <c r="BJ197" s="209"/>
    </row>
    <row r="198" spans="2:62" s="190" customFormat="1" hidden="1">
      <c r="B198" s="190">
        <f t="shared" ref="B198:E198" si="84">+B73</f>
        <v>440</v>
      </c>
      <c r="C198" s="190" t="str">
        <f t="shared" si="84"/>
        <v>REG</v>
      </c>
      <c r="D198" s="190" t="str">
        <f t="shared" si="84"/>
        <v>Reg (L/m2)</v>
      </c>
      <c r="E198" s="208">
        <f t="shared" si="84"/>
        <v>2500</v>
      </c>
      <c r="F198" s="209">
        <f t="shared" ref="F198:AR198" si="85">+F73*F$49*$E$4/$E198</f>
        <v>0</v>
      </c>
      <c r="G198" s="209">
        <f t="shared" si="85"/>
        <v>0</v>
      </c>
      <c r="H198" s="209">
        <f t="shared" si="85"/>
        <v>0</v>
      </c>
      <c r="I198" s="209">
        <f t="shared" si="85"/>
        <v>0</v>
      </c>
      <c r="J198" s="209">
        <f t="shared" si="85"/>
        <v>0</v>
      </c>
      <c r="K198" s="209">
        <f t="shared" si="85"/>
        <v>0</v>
      </c>
      <c r="L198" s="209">
        <f t="shared" si="85"/>
        <v>0</v>
      </c>
      <c r="M198" s="209">
        <f t="shared" si="85"/>
        <v>0</v>
      </c>
      <c r="N198" s="209">
        <f t="shared" si="85"/>
        <v>0</v>
      </c>
      <c r="O198" s="209">
        <f t="shared" si="85"/>
        <v>0</v>
      </c>
      <c r="P198" s="209">
        <f t="shared" si="85"/>
        <v>0</v>
      </c>
      <c r="Q198" s="209">
        <f t="shared" si="85"/>
        <v>0</v>
      </c>
      <c r="R198" s="209">
        <f t="shared" si="85"/>
        <v>0</v>
      </c>
      <c r="S198" s="209">
        <f t="shared" si="85"/>
        <v>0</v>
      </c>
      <c r="T198" s="209">
        <f t="shared" si="85"/>
        <v>0</v>
      </c>
      <c r="U198" s="209">
        <f t="shared" si="85"/>
        <v>0</v>
      </c>
      <c r="V198" s="209">
        <f t="shared" si="85"/>
        <v>0</v>
      </c>
      <c r="W198" s="209">
        <f t="shared" si="85"/>
        <v>0</v>
      </c>
      <c r="X198" s="209">
        <f t="shared" si="85"/>
        <v>0</v>
      </c>
      <c r="Y198" s="209">
        <f t="shared" si="85"/>
        <v>0</v>
      </c>
      <c r="Z198" s="209">
        <f t="shared" si="85"/>
        <v>0</v>
      </c>
      <c r="AA198" s="209">
        <f t="shared" si="85"/>
        <v>0</v>
      </c>
      <c r="AB198" s="209">
        <f t="shared" si="85"/>
        <v>0</v>
      </c>
      <c r="AC198" s="209">
        <f t="shared" si="85"/>
        <v>0</v>
      </c>
      <c r="AD198" s="209">
        <f t="shared" si="85"/>
        <v>0</v>
      </c>
      <c r="AE198" s="209">
        <f t="shared" si="85"/>
        <v>0</v>
      </c>
      <c r="AF198" s="209">
        <f t="shared" si="85"/>
        <v>0</v>
      </c>
      <c r="AG198" s="209">
        <f t="shared" si="85"/>
        <v>0</v>
      </c>
      <c r="AH198" s="209">
        <f t="shared" si="85"/>
        <v>0</v>
      </c>
      <c r="AI198" s="209">
        <f t="shared" si="85"/>
        <v>0</v>
      </c>
      <c r="AJ198" s="209">
        <f t="shared" si="85"/>
        <v>0</v>
      </c>
      <c r="AK198" s="209">
        <f t="shared" si="85"/>
        <v>0</v>
      </c>
      <c r="AL198" s="209">
        <f t="shared" si="85"/>
        <v>0</v>
      </c>
      <c r="AM198" s="209">
        <f t="shared" si="85"/>
        <v>0</v>
      </c>
      <c r="AN198" s="209">
        <f t="shared" si="85"/>
        <v>0</v>
      </c>
      <c r="AO198" s="209">
        <f t="shared" si="85"/>
        <v>0</v>
      </c>
      <c r="AP198" s="209">
        <f t="shared" si="85"/>
        <v>0</v>
      </c>
      <c r="AQ198" s="209">
        <f t="shared" si="85"/>
        <v>0</v>
      </c>
      <c r="AR198" s="209">
        <f t="shared" si="85"/>
        <v>0</v>
      </c>
      <c r="AS198" s="209">
        <f t="shared" si="22"/>
        <v>0</v>
      </c>
      <c r="AT198" s="209">
        <f t="shared" ref="AT198:BC198" si="86">+AT73*AT$49*$E$4/$E198</f>
        <v>0</v>
      </c>
      <c r="AU198" s="209">
        <f t="shared" si="86"/>
        <v>0</v>
      </c>
      <c r="AV198" s="209">
        <f t="shared" si="86"/>
        <v>0</v>
      </c>
      <c r="AW198" s="209">
        <f t="shared" si="86"/>
        <v>0</v>
      </c>
      <c r="AX198" s="209">
        <f t="shared" si="86"/>
        <v>0</v>
      </c>
      <c r="AY198" s="209">
        <f t="shared" si="86"/>
        <v>0</v>
      </c>
      <c r="AZ198" s="209">
        <f t="shared" si="86"/>
        <v>0</v>
      </c>
      <c r="BA198" s="209">
        <f t="shared" si="86"/>
        <v>0</v>
      </c>
      <c r="BB198" s="209">
        <f t="shared" si="86"/>
        <v>0</v>
      </c>
      <c r="BC198" s="209">
        <f t="shared" si="86"/>
        <v>0</v>
      </c>
      <c r="BD198" s="209"/>
      <c r="BE198" s="209"/>
      <c r="BF198" s="209"/>
      <c r="BG198" s="209"/>
      <c r="BH198" s="209"/>
      <c r="BI198" s="209"/>
      <c r="BJ198" s="209"/>
    </row>
    <row r="199" spans="2:62" s="190" customFormat="1" hidden="1">
      <c r="B199" s="190">
        <f t="shared" ref="B199:E199" si="87">+B74</f>
        <v>450</v>
      </c>
      <c r="C199" s="190" t="str">
        <f t="shared" si="87"/>
        <v>REG</v>
      </c>
      <c r="D199" s="190" t="str">
        <f t="shared" si="87"/>
        <v>posada en funcionament i parada</v>
      </c>
      <c r="E199" s="208">
        <f t="shared" si="87"/>
        <v>2500</v>
      </c>
      <c r="F199" s="209">
        <f t="shared" ref="F199:AR199" si="88">+F74*F$49*$E$4/$E199</f>
        <v>0</v>
      </c>
      <c r="G199" s="209">
        <f t="shared" si="88"/>
        <v>0</v>
      </c>
      <c r="H199" s="209">
        <f t="shared" si="88"/>
        <v>0</v>
      </c>
      <c r="I199" s="209">
        <f t="shared" si="88"/>
        <v>0</v>
      </c>
      <c r="J199" s="209">
        <f t="shared" si="88"/>
        <v>0</v>
      </c>
      <c r="K199" s="209">
        <f t="shared" si="88"/>
        <v>0</v>
      </c>
      <c r="L199" s="209">
        <f t="shared" si="88"/>
        <v>0</v>
      </c>
      <c r="M199" s="209">
        <f t="shared" si="88"/>
        <v>0</v>
      </c>
      <c r="N199" s="209">
        <f t="shared" si="88"/>
        <v>0</v>
      </c>
      <c r="O199" s="209">
        <f t="shared" si="88"/>
        <v>0</v>
      </c>
      <c r="P199" s="209">
        <f t="shared" si="88"/>
        <v>0</v>
      </c>
      <c r="Q199" s="209">
        <f t="shared" si="88"/>
        <v>0</v>
      </c>
      <c r="R199" s="209">
        <f t="shared" si="88"/>
        <v>0</v>
      </c>
      <c r="S199" s="209">
        <f t="shared" si="88"/>
        <v>0</v>
      </c>
      <c r="T199" s="209">
        <f t="shared" si="88"/>
        <v>0</v>
      </c>
      <c r="U199" s="209">
        <f t="shared" si="88"/>
        <v>0</v>
      </c>
      <c r="V199" s="209">
        <f t="shared" si="88"/>
        <v>0</v>
      </c>
      <c r="W199" s="209">
        <f t="shared" si="88"/>
        <v>0</v>
      </c>
      <c r="X199" s="209">
        <f t="shared" si="88"/>
        <v>0</v>
      </c>
      <c r="Y199" s="209">
        <f t="shared" si="88"/>
        <v>0</v>
      </c>
      <c r="Z199" s="209">
        <f t="shared" si="88"/>
        <v>0</v>
      </c>
      <c r="AA199" s="209">
        <f t="shared" si="88"/>
        <v>0</v>
      </c>
      <c r="AB199" s="209">
        <f t="shared" si="88"/>
        <v>0</v>
      </c>
      <c r="AC199" s="209">
        <f t="shared" si="88"/>
        <v>0</v>
      </c>
      <c r="AD199" s="209">
        <f t="shared" si="88"/>
        <v>0</v>
      </c>
      <c r="AE199" s="209">
        <f t="shared" si="88"/>
        <v>0</v>
      </c>
      <c r="AF199" s="209">
        <f t="shared" si="88"/>
        <v>0</v>
      </c>
      <c r="AG199" s="209">
        <f t="shared" si="88"/>
        <v>0</v>
      </c>
      <c r="AH199" s="209">
        <f t="shared" si="88"/>
        <v>0</v>
      </c>
      <c r="AI199" s="209">
        <f t="shared" si="88"/>
        <v>0</v>
      </c>
      <c r="AJ199" s="209">
        <f t="shared" si="88"/>
        <v>0</v>
      </c>
      <c r="AK199" s="209">
        <f t="shared" si="88"/>
        <v>0</v>
      </c>
      <c r="AL199" s="209">
        <f t="shared" si="88"/>
        <v>0</v>
      </c>
      <c r="AM199" s="209">
        <f t="shared" si="88"/>
        <v>0</v>
      </c>
      <c r="AN199" s="209">
        <f t="shared" si="88"/>
        <v>0</v>
      </c>
      <c r="AO199" s="209">
        <f t="shared" si="88"/>
        <v>0</v>
      </c>
      <c r="AP199" s="209">
        <f t="shared" si="88"/>
        <v>0</v>
      </c>
      <c r="AQ199" s="209">
        <f t="shared" si="88"/>
        <v>0</v>
      </c>
      <c r="AR199" s="209">
        <f t="shared" si="88"/>
        <v>0</v>
      </c>
      <c r="AS199" s="209">
        <f t="shared" si="22"/>
        <v>0</v>
      </c>
      <c r="AT199" s="209">
        <f t="shared" ref="AT199:BC199" si="89">+AT74*AT$49*$E$4/$E199</f>
        <v>0</v>
      </c>
      <c r="AU199" s="209">
        <f t="shared" si="89"/>
        <v>0</v>
      </c>
      <c r="AV199" s="209">
        <f t="shared" si="89"/>
        <v>0</v>
      </c>
      <c r="AW199" s="209">
        <f t="shared" si="89"/>
        <v>0</v>
      </c>
      <c r="AX199" s="209">
        <f t="shared" si="89"/>
        <v>0</v>
      </c>
      <c r="AY199" s="209">
        <f t="shared" si="89"/>
        <v>0</v>
      </c>
      <c r="AZ199" s="209">
        <f t="shared" si="89"/>
        <v>0</v>
      </c>
      <c r="BA199" s="209">
        <f t="shared" si="89"/>
        <v>0</v>
      </c>
      <c r="BB199" s="209">
        <f t="shared" si="89"/>
        <v>0</v>
      </c>
      <c r="BC199" s="209">
        <f t="shared" si="89"/>
        <v>0</v>
      </c>
      <c r="BD199" s="209"/>
      <c r="BE199" s="209"/>
      <c r="BF199" s="209"/>
      <c r="BG199" s="209"/>
      <c r="BH199" s="209"/>
      <c r="BI199" s="209"/>
      <c r="BJ199" s="209"/>
    </row>
    <row r="200" spans="2:62" s="190" customFormat="1" hidden="1">
      <c r="B200" s="190">
        <f t="shared" ref="B200:E200" si="90">+B75</f>
        <v>460</v>
      </c>
      <c r="C200" s="190" t="str">
        <f t="shared" si="90"/>
        <v>REG</v>
      </c>
      <c r="D200" s="190" t="str">
        <f t="shared" si="90"/>
        <v>Desinstal.lació sistema de reg amb cinta</v>
      </c>
      <c r="E200" s="208">
        <f t="shared" si="90"/>
        <v>2500</v>
      </c>
      <c r="F200" s="209">
        <f t="shared" ref="F200:AR200" si="91">+F75*F$49*$E$4/$E200</f>
        <v>0</v>
      </c>
      <c r="G200" s="209">
        <f t="shared" si="91"/>
        <v>0</v>
      </c>
      <c r="H200" s="209">
        <f t="shared" si="91"/>
        <v>0</v>
      </c>
      <c r="I200" s="209">
        <f t="shared" si="91"/>
        <v>0</v>
      </c>
      <c r="J200" s="209">
        <f t="shared" si="91"/>
        <v>0</v>
      </c>
      <c r="K200" s="209">
        <f t="shared" si="91"/>
        <v>0</v>
      </c>
      <c r="L200" s="209">
        <f t="shared" si="91"/>
        <v>0</v>
      </c>
      <c r="M200" s="209">
        <f t="shared" si="91"/>
        <v>0</v>
      </c>
      <c r="N200" s="209">
        <f t="shared" si="91"/>
        <v>0</v>
      </c>
      <c r="O200" s="209">
        <f t="shared" si="91"/>
        <v>0</v>
      </c>
      <c r="P200" s="209">
        <f t="shared" si="91"/>
        <v>0</v>
      </c>
      <c r="Q200" s="209">
        <f t="shared" si="91"/>
        <v>0</v>
      </c>
      <c r="R200" s="209">
        <f t="shared" si="91"/>
        <v>0</v>
      </c>
      <c r="S200" s="209">
        <f t="shared" si="91"/>
        <v>0</v>
      </c>
      <c r="T200" s="209">
        <f t="shared" si="91"/>
        <v>0</v>
      </c>
      <c r="U200" s="209">
        <f t="shared" si="91"/>
        <v>0</v>
      </c>
      <c r="V200" s="209">
        <f t="shared" si="91"/>
        <v>0</v>
      </c>
      <c r="W200" s="209">
        <f t="shared" si="91"/>
        <v>0</v>
      </c>
      <c r="X200" s="209">
        <f t="shared" si="91"/>
        <v>0</v>
      </c>
      <c r="Y200" s="209">
        <f t="shared" si="91"/>
        <v>0</v>
      </c>
      <c r="Z200" s="209">
        <f t="shared" si="91"/>
        <v>0</v>
      </c>
      <c r="AA200" s="209">
        <f t="shared" si="91"/>
        <v>0</v>
      </c>
      <c r="AB200" s="209">
        <f t="shared" si="91"/>
        <v>0</v>
      </c>
      <c r="AC200" s="209">
        <f t="shared" si="91"/>
        <v>0</v>
      </c>
      <c r="AD200" s="209">
        <f t="shared" si="91"/>
        <v>0</v>
      </c>
      <c r="AE200" s="209">
        <f t="shared" si="91"/>
        <v>0</v>
      </c>
      <c r="AF200" s="209">
        <f t="shared" si="91"/>
        <v>0</v>
      </c>
      <c r="AG200" s="209">
        <f t="shared" si="91"/>
        <v>0</v>
      </c>
      <c r="AH200" s="209">
        <f t="shared" si="91"/>
        <v>0</v>
      </c>
      <c r="AI200" s="209">
        <f t="shared" si="91"/>
        <v>0</v>
      </c>
      <c r="AJ200" s="209">
        <f t="shared" si="91"/>
        <v>0</v>
      </c>
      <c r="AK200" s="209">
        <f t="shared" si="91"/>
        <v>0</v>
      </c>
      <c r="AL200" s="209">
        <f t="shared" si="91"/>
        <v>0</v>
      </c>
      <c r="AM200" s="209">
        <f t="shared" si="91"/>
        <v>0</v>
      </c>
      <c r="AN200" s="209">
        <f t="shared" si="91"/>
        <v>0</v>
      </c>
      <c r="AO200" s="209">
        <f t="shared" si="91"/>
        <v>0</v>
      </c>
      <c r="AP200" s="209">
        <f t="shared" si="91"/>
        <v>0</v>
      </c>
      <c r="AQ200" s="209">
        <f t="shared" si="91"/>
        <v>0</v>
      </c>
      <c r="AR200" s="209">
        <f t="shared" si="91"/>
        <v>0</v>
      </c>
      <c r="AS200" s="209">
        <f t="shared" si="22"/>
        <v>0</v>
      </c>
      <c r="AT200" s="209">
        <f t="shared" ref="AT200:BC200" si="92">+AT75*AT$49*$E$4/$E200</f>
        <v>0</v>
      </c>
      <c r="AU200" s="209">
        <f t="shared" si="92"/>
        <v>0</v>
      </c>
      <c r="AV200" s="209">
        <f t="shared" si="92"/>
        <v>0</v>
      </c>
      <c r="AW200" s="209">
        <f t="shared" si="92"/>
        <v>0</v>
      </c>
      <c r="AX200" s="209">
        <f t="shared" si="92"/>
        <v>0</v>
      </c>
      <c r="AY200" s="209">
        <f t="shared" si="92"/>
        <v>0</v>
      </c>
      <c r="AZ200" s="209">
        <f t="shared" si="92"/>
        <v>0</v>
      </c>
      <c r="BA200" s="209">
        <f t="shared" si="92"/>
        <v>0</v>
      </c>
      <c r="BB200" s="209">
        <f t="shared" si="92"/>
        <v>0</v>
      </c>
      <c r="BC200" s="209">
        <f t="shared" si="92"/>
        <v>0</v>
      </c>
      <c r="BD200" s="209"/>
      <c r="BE200" s="209"/>
      <c r="BF200" s="209"/>
      <c r="BG200" s="209"/>
      <c r="BH200" s="209"/>
      <c r="BI200" s="209"/>
      <c r="BJ200" s="209"/>
    </row>
    <row r="201" spans="2:62" s="190" customFormat="1" hidden="1">
      <c r="B201" s="190">
        <f t="shared" ref="B201:E201" si="93">+B76</f>
        <v>510</v>
      </c>
      <c r="C201" s="190" t="str">
        <f t="shared" si="93"/>
        <v>TRACTAMENTS</v>
      </c>
      <c r="D201" s="190" t="str">
        <f t="shared" si="93"/>
        <v>Tractament Bacillus + retenol +purí ortiga amb tractor i braços</v>
      </c>
      <c r="E201" s="208">
        <f t="shared" si="93"/>
        <v>2500</v>
      </c>
      <c r="F201" s="209">
        <f t="shared" ref="F201:AR201" si="94">+F76*F$49*$E$4/$E201</f>
        <v>0</v>
      </c>
      <c r="G201" s="209">
        <f t="shared" si="94"/>
        <v>0</v>
      </c>
      <c r="H201" s="209">
        <f t="shared" si="94"/>
        <v>0</v>
      </c>
      <c r="I201" s="209">
        <f t="shared" si="94"/>
        <v>0</v>
      </c>
      <c r="J201" s="209">
        <f t="shared" si="94"/>
        <v>0</v>
      </c>
      <c r="K201" s="209">
        <f t="shared" si="94"/>
        <v>0</v>
      </c>
      <c r="L201" s="209">
        <f t="shared" si="94"/>
        <v>0</v>
      </c>
      <c r="M201" s="209">
        <f t="shared" si="94"/>
        <v>0</v>
      </c>
      <c r="N201" s="209">
        <f t="shared" si="94"/>
        <v>0</v>
      </c>
      <c r="O201" s="209">
        <f t="shared" si="94"/>
        <v>0</v>
      </c>
      <c r="P201" s="209">
        <f t="shared" si="94"/>
        <v>0</v>
      </c>
      <c r="Q201" s="209">
        <f t="shared" si="94"/>
        <v>0</v>
      </c>
      <c r="R201" s="209">
        <f t="shared" si="94"/>
        <v>0</v>
      </c>
      <c r="S201" s="209">
        <f t="shared" si="94"/>
        <v>0</v>
      </c>
      <c r="T201" s="209">
        <f t="shared" si="94"/>
        <v>0</v>
      </c>
      <c r="U201" s="209">
        <f t="shared" si="94"/>
        <v>0</v>
      </c>
      <c r="V201" s="209">
        <f t="shared" si="94"/>
        <v>0</v>
      </c>
      <c r="W201" s="209">
        <f t="shared" si="94"/>
        <v>0</v>
      </c>
      <c r="X201" s="209">
        <f t="shared" si="94"/>
        <v>0</v>
      </c>
      <c r="Y201" s="209">
        <f t="shared" si="94"/>
        <v>0</v>
      </c>
      <c r="Z201" s="209">
        <f t="shared" si="94"/>
        <v>0</v>
      </c>
      <c r="AA201" s="209">
        <f t="shared" si="94"/>
        <v>0</v>
      </c>
      <c r="AB201" s="209">
        <f t="shared" si="94"/>
        <v>0</v>
      </c>
      <c r="AC201" s="209">
        <f t="shared" si="94"/>
        <v>0</v>
      </c>
      <c r="AD201" s="209">
        <f t="shared" si="94"/>
        <v>0</v>
      </c>
      <c r="AE201" s="209">
        <f t="shared" si="94"/>
        <v>0</v>
      </c>
      <c r="AF201" s="209">
        <f t="shared" si="94"/>
        <v>0</v>
      </c>
      <c r="AG201" s="209">
        <f t="shared" si="94"/>
        <v>0</v>
      </c>
      <c r="AH201" s="209">
        <f t="shared" si="94"/>
        <v>0</v>
      </c>
      <c r="AI201" s="209">
        <f t="shared" si="94"/>
        <v>0</v>
      </c>
      <c r="AJ201" s="209">
        <f t="shared" si="94"/>
        <v>0</v>
      </c>
      <c r="AK201" s="209">
        <f t="shared" si="94"/>
        <v>0</v>
      </c>
      <c r="AL201" s="209">
        <f t="shared" si="94"/>
        <v>0</v>
      </c>
      <c r="AM201" s="209">
        <f t="shared" si="94"/>
        <v>0</v>
      </c>
      <c r="AN201" s="209">
        <f t="shared" si="94"/>
        <v>0</v>
      </c>
      <c r="AO201" s="209">
        <f t="shared" si="94"/>
        <v>0</v>
      </c>
      <c r="AP201" s="209">
        <f t="shared" si="94"/>
        <v>0</v>
      </c>
      <c r="AQ201" s="209">
        <f t="shared" si="94"/>
        <v>0</v>
      </c>
      <c r="AR201" s="209">
        <f t="shared" si="94"/>
        <v>0</v>
      </c>
      <c r="AS201" s="209">
        <f t="shared" si="22"/>
        <v>0</v>
      </c>
      <c r="AT201" s="209">
        <f t="shared" ref="AT201:BC201" si="95">+AT76*AT$49*$E$4/$E201</f>
        <v>0</v>
      </c>
      <c r="AU201" s="209">
        <f t="shared" si="95"/>
        <v>0</v>
      </c>
      <c r="AV201" s="209">
        <f t="shared" si="95"/>
        <v>0</v>
      </c>
      <c r="AW201" s="209">
        <f t="shared" si="95"/>
        <v>0</v>
      </c>
      <c r="AX201" s="209">
        <f t="shared" si="95"/>
        <v>0</v>
      </c>
      <c r="AY201" s="209">
        <f t="shared" si="95"/>
        <v>0</v>
      </c>
      <c r="AZ201" s="209">
        <f t="shared" si="95"/>
        <v>0</v>
      </c>
      <c r="BA201" s="209">
        <f t="shared" si="95"/>
        <v>0</v>
      </c>
      <c r="BB201" s="209">
        <f t="shared" si="95"/>
        <v>0</v>
      </c>
      <c r="BC201" s="209">
        <f t="shared" si="95"/>
        <v>0</v>
      </c>
      <c r="BD201" s="209"/>
      <c r="BE201" s="209"/>
      <c r="BF201" s="209"/>
      <c r="BG201" s="209"/>
      <c r="BH201" s="209"/>
      <c r="BI201" s="209"/>
      <c r="BJ201" s="209"/>
    </row>
    <row r="202" spans="2:62" s="190" customFormat="1" hidden="1">
      <c r="B202" s="190">
        <f t="shared" ref="B202:E202" si="96">+B77</f>
        <v>520</v>
      </c>
      <c r="C202" s="190" t="str">
        <f t="shared" si="96"/>
        <v>TRACTAMENTS</v>
      </c>
      <c r="D202" s="190" t="str">
        <f t="shared" si="96"/>
        <v>Tractament Bacillus + retenol +purí ortiga amb bota i 2 persones</v>
      </c>
      <c r="E202" s="208">
        <f t="shared" si="96"/>
        <v>2500</v>
      </c>
      <c r="F202" s="209">
        <f t="shared" ref="F202:AR202" si="97">+F77*F$49*$E$4/$E202</f>
        <v>0</v>
      </c>
      <c r="G202" s="209">
        <f t="shared" si="97"/>
        <v>0</v>
      </c>
      <c r="H202" s="209">
        <f t="shared" si="97"/>
        <v>0</v>
      </c>
      <c r="I202" s="209">
        <f t="shared" si="97"/>
        <v>0</v>
      </c>
      <c r="J202" s="209">
        <f t="shared" si="97"/>
        <v>0</v>
      </c>
      <c r="K202" s="209">
        <f t="shared" si="97"/>
        <v>0</v>
      </c>
      <c r="L202" s="209">
        <f t="shared" si="97"/>
        <v>0</v>
      </c>
      <c r="M202" s="209">
        <f t="shared" si="97"/>
        <v>0</v>
      </c>
      <c r="N202" s="209">
        <f t="shared" si="97"/>
        <v>0</v>
      </c>
      <c r="O202" s="209">
        <f t="shared" si="97"/>
        <v>0</v>
      </c>
      <c r="P202" s="209">
        <f t="shared" si="97"/>
        <v>0</v>
      </c>
      <c r="Q202" s="209">
        <f t="shared" si="97"/>
        <v>0</v>
      </c>
      <c r="R202" s="209">
        <f t="shared" si="97"/>
        <v>0</v>
      </c>
      <c r="S202" s="209">
        <f t="shared" si="97"/>
        <v>0</v>
      </c>
      <c r="T202" s="209">
        <f t="shared" si="97"/>
        <v>0</v>
      </c>
      <c r="U202" s="209">
        <f t="shared" si="97"/>
        <v>0</v>
      </c>
      <c r="V202" s="209">
        <f t="shared" si="97"/>
        <v>0</v>
      </c>
      <c r="W202" s="209">
        <f t="shared" si="97"/>
        <v>0</v>
      </c>
      <c r="X202" s="209">
        <f t="shared" si="97"/>
        <v>0</v>
      </c>
      <c r="Y202" s="209">
        <f t="shared" si="97"/>
        <v>0</v>
      </c>
      <c r="Z202" s="209">
        <f t="shared" si="97"/>
        <v>0</v>
      </c>
      <c r="AA202" s="209">
        <f t="shared" si="97"/>
        <v>0</v>
      </c>
      <c r="AB202" s="209">
        <f t="shared" si="97"/>
        <v>0</v>
      </c>
      <c r="AC202" s="209">
        <f t="shared" si="97"/>
        <v>0</v>
      </c>
      <c r="AD202" s="209">
        <f t="shared" si="97"/>
        <v>0</v>
      </c>
      <c r="AE202" s="209">
        <f t="shared" si="97"/>
        <v>0</v>
      </c>
      <c r="AF202" s="209">
        <f t="shared" si="97"/>
        <v>0</v>
      </c>
      <c r="AG202" s="209">
        <f t="shared" si="97"/>
        <v>0</v>
      </c>
      <c r="AH202" s="209">
        <f t="shared" si="97"/>
        <v>0</v>
      </c>
      <c r="AI202" s="209">
        <f t="shared" si="97"/>
        <v>0</v>
      </c>
      <c r="AJ202" s="209">
        <f t="shared" si="97"/>
        <v>0</v>
      </c>
      <c r="AK202" s="209">
        <f t="shared" si="97"/>
        <v>0</v>
      </c>
      <c r="AL202" s="209">
        <f t="shared" si="97"/>
        <v>0</v>
      </c>
      <c r="AM202" s="209">
        <f t="shared" si="97"/>
        <v>0</v>
      </c>
      <c r="AN202" s="209">
        <f t="shared" si="97"/>
        <v>0</v>
      </c>
      <c r="AO202" s="209">
        <f t="shared" si="97"/>
        <v>0</v>
      </c>
      <c r="AP202" s="209">
        <f t="shared" si="97"/>
        <v>0</v>
      </c>
      <c r="AQ202" s="209">
        <f t="shared" si="97"/>
        <v>0</v>
      </c>
      <c r="AR202" s="209">
        <f t="shared" si="97"/>
        <v>0</v>
      </c>
      <c r="AS202" s="209">
        <f t="shared" si="22"/>
        <v>0</v>
      </c>
      <c r="AT202" s="209">
        <f t="shared" ref="AT202:BC202" si="98">+AT77*AT$49*$E$4/$E202</f>
        <v>0</v>
      </c>
      <c r="AU202" s="209">
        <f t="shared" si="98"/>
        <v>0</v>
      </c>
      <c r="AV202" s="209">
        <f t="shared" si="98"/>
        <v>0</v>
      </c>
      <c r="AW202" s="209">
        <f t="shared" si="98"/>
        <v>0</v>
      </c>
      <c r="AX202" s="209">
        <f t="shared" si="98"/>
        <v>0</v>
      </c>
      <c r="AY202" s="209">
        <f t="shared" si="98"/>
        <v>0</v>
      </c>
      <c r="AZ202" s="209">
        <f t="shared" si="98"/>
        <v>0</v>
      </c>
      <c r="BA202" s="209">
        <f t="shared" si="98"/>
        <v>0</v>
      </c>
      <c r="BB202" s="209">
        <f t="shared" si="98"/>
        <v>0</v>
      </c>
      <c r="BC202" s="209">
        <f t="shared" si="98"/>
        <v>0</v>
      </c>
      <c r="BD202" s="209"/>
      <c r="BE202" s="209"/>
      <c r="BF202" s="209"/>
      <c r="BG202" s="209"/>
      <c r="BH202" s="209"/>
      <c r="BI202" s="209"/>
      <c r="BJ202" s="209"/>
    </row>
    <row r="203" spans="2:62" s="190" customFormat="1" hidden="1">
      <c r="B203" s="190">
        <f t="shared" ref="B203:E203" si="99">+B78</f>
        <v>530</v>
      </c>
      <c r="C203" s="190" t="str">
        <f t="shared" si="99"/>
        <v>TRACTAMENTS</v>
      </c>
      <c r="D203" s="190" t="str">
        <f t="shared" si="99"/>
        <v>Tractament coure + retenol + purí</v>
      </c>
      <c r="E203" s="208">
        <f t="shared" si="99"/>
        <v>2500</v>
      </c>
      <c r="F203" s="209">
        <f t="shared" ref="F203:AR203" si="100">+F78*F$49*$E$4/$E203</f>
        <v>0</v>
      </c>
      <c r="G203" s="209">
        <f t="shared" si="100"/>
        <v>0</v>
      </c>
      <c r="H203" s="209">
        <f t="shared" si="100"/>
        <v>0</v>
      </c>
      <c r="I203" s="209">
        <f t="shared" si="100"/>
        <v>0</v>
      </c>
      <c r="J203" s="209">
        <f t="shared" si="100"/>
        <v>0</v>
      </c>
      <c r="K203" s="209">
        <f t="shared" si="100"/>
        <v>0</v>
      </c>
      <c r="L203" s="209">
        <f t="shared" si="100"/>
        <v>0</v>
      </c>
      <c r="M203" s="209">
        <f t="shared" si="100"/>
        <v>0</v>
      </c>
      <c r="N203" s="209">
        <f t="shared" si="100"/>
        <v>0</v>
      </c>
      <c r="O203" s="209">
        <f t="shared" si="100"/>
        <v>0</v>
      </c>
      <c r="P203" s="209">
        <f t="shared" si="100"/>
        <v>0</v>
      </c>
      <c r="Q203" s="209">
        <f t="shared" si="100"/>
        <v>0</v>
      </c>
      <c r="R203" s="209">
        <f t="shared" si="100"/>
        <v>0</v>
      </c>
      <c r="S203" s="209">
        <f t="shared" si="100"/>
        <v>0</v>
      </c>
      <c r="T203" s="209">
        <f t="shared" si="100"/>
        <v>0</v>
      </c>
      <c r="U203" s="209">
        <f t="shared" si="100"/>
        <v>0</v>
      </c>
      <c r="V203" s="209">
        <f t="shared" si="100"/>
        <v>0</v>
      </c>
      <c r="W203" s="209">
        <f t="shared" si="100"/>
        <v>0</v>
      </c>
      <c r="X203" s="209">
        <f t="shared" si="100"/>
        <v>0</v>
      </c>
      <c r="Y203" s="209">
        <f t="shared" si="100"/>
        <v>0</v>
      </c>
      <c r="Z203" s="209">
        <f t="shared" si="100"/>
        <v>0</v>
      </c>
      <c r="AA203" s="209">
        <f t="shared" si="100"/>
        <v>0</v>
      </c>
      <c r="AB203" s="209">
        <f t="shared" si="100"/>
        <v>0</v>
      </c>
      <c r="AC203" s="209">
        <f t="shared" si="100"/>
        <v>0</v>
      </c>
      <c r="AD203" s="209">
        <f t="shared" si="100"/>
        <v>0</v>
      </c>
      <c r="AE203" s="209">
        <f t="shared" si="100"/>
        <v>0</v>
      </c>
      <c r="AF203" s="209">
        <f t="shared" si="100"/>
        <v>0</v>
      </c>
      <c r="AG203" s="209">
        <f t="shared" si="100"/>
        <v>0</v>
      </c>
      <c r="AH203" s="209">
        <f t="shared" si="100"/>
        <v>0</v>
      </c>
      <c r="AI203" s="209">
        <f t="shared" si="100"/>
        <v>0</v>
      </c>
      <c r="AJ203" s="209">
        <f t="shared" si="100"/>
        <v>0</v>
      </c>
      <c r="AK203" s="209">
        <f t="shared" si="100"/>
        <v>0</v>
      </c>
      <c r="AL203" s="209">
        <f t="shared" si="100"/>
        <v>0</v>
      </c>
      <c r="AM203" s="209">
        <f t="shared" si="100"/>
        <v>0</v>
      </c>
      <c r="AN203" s="209">
        <f t="shared" si="100"/>
        <v>0</v>
      </c>
      <c r="AO203" s="209">
        <f t="shared" si="100"/>
        <v>0</v>
      </c>
      <c r="AP203" s="209">
        <f t="shared" si="100"/>
        <v>0</v>
      </c>
      <c r="AQ203" s="209">
        <f t="shared" si="100"/>
        <v>0</v>
      </c>
      <c r="AR203" s="209">
        <f t="shared" si="100"/>
        <v>0</v>
      </c>
      <c r="AS203" s="209">
        <f t="shared" si="22"/>
        <v>0</v>
      </c>
      <c r="AT203" s="209">
        <f t="shared" ref="AT203:BC203" si="101">+AT78*AT$49*$E$4/$E203</f>
        <v>0</v>
      </c>
      <c r="AU203" s="209">
        <f t="shared" si="101"/>
        <v>0</v>
      </c>
      <c r="AV203" s="209">
        <f t="shared" si="101"/>
        <v>0</v>
      </c>
      <c r="AW203" s="209">
        <f t="shared" si="101"/>
        <v>0</v>
      </c>
      <c r="AX203" s="209">
        <f t="shared" si="101"/>
        <v>0</v>
      </c>
      <c r="AY203" s="209">
        <f t="shared" si="101"/>
        <v>0</v>
      </c>
      <c r="AZ203" s="209">
        <f t="shared" si="101"/>
        <v>0</v>
      </c>
      <c r="BA203" s="209">
        <f t="shared" si="101"/>
        <v>0</v>
      </c>
      <c r="BB203" s="209">
        <f t="shared" si="101"/>
        <v>0</v>
      </c>
      <c r="BC203" s="209">
        <f t="shared" si="101"/>
        <v>0</v>
      </c>
      <c r="BD203" s="209"/>
      <c r="BE203" s="209"/>
      <c r="BF203" s="209"/>
      <c r="BG203" s="209"/>
      <c r="BH203" s="209"/>
      <c r="BI203" s="209"/>
      <c r="BJ203" s="209"/>
    </row>
    <row r="204" spans="2:62" s="190" customFormat="1" hidden="1">
      <c r="B204" s="190">
        <f t="shared" ref="B204:E204" si="102">+B79</f>
        <v>540</v>
      </c>
      <c r="C204" s="190" t="str">
        <f t="shared" si="102"/>
        <v>TRACTAMENTS</v>
      </c>
      <c r="D204" s="190" t="str">
        <f t="shared" si="102"/>
        <v>Tractament Llimacs (Ferramol)</v>
      </c>
      <c r="E204" s="208">
        <f t="shared" si="102"/>
        <v>2500</v>
      </c>
      <c r="F204" s="209">
        <f t="shared" ref="F204:AR204" si="103">+F79*F$49*$E$4/$E204</f>
        <v>0</v>
      </c>
      <c r="G204" s="209">
        <f t="shared" si="103"/>
        <v>0</v>
      </c>
      <c r="H204" s="209">
        <f t="shared" si="103"/>
        <v>0</v>
      </c>
      <c r="I204" s="209">
        <f t="shared" si="103"/>
        <v>0</v>
      </c>
      <c r="J204" s="209">
        <f t="shared" si="103"/>
        <v>0</v>
      </c>
      <c r="K204" s="209">
        <f t="shared" si="103"/>
        <v>0</v>
      </c>
      <c r="L204" s="209">
        <f t="shared" si="103"/>
        <v>0</v>
      </c>
      <c r="M204" s="209">
        <f t="shared" si="103"/>
        <v>0</v>
      </c>
      <c r="N204" s="209">
        <f t="shared" si="103"/>
        <v>0</v>
      </c>
      <c r="O204" s="209">
        <f t="shared" si="103"/>
        <v>0</v>
      </c>
      <c r="P204" s="209">
        <f t="shared" si="103"/>
        <v>0</v>
      </c>
      <c r="Q204" s="209">
        <f t="shared" si="103"/>
        <v>0</v>
      </c>
      <c r="R204" s="209">
        <f t="shared" si="103"/>
        <v>0</v>
      </c>
      <c r="S204" s="209">
        <f t="shared" si="103"/>
        <v>0</v>
      </c>
      <c r="T204" s="209">
        <f t="shared" si="103"/>
        <v>0</v>
      </c>
      <c r="U204" s="209">
        <f t="shared" si="103"/>
        <v>0</v>
      </c>
      <c r="V204" s="209">
        <f t="shared" si="103"/>
        <v>0</v>
      </c>
      <c r="W204" s="209">
        <f t="shared" si="103"/>
        <v>0</v>
      </c>
      <c r="X204" s="209">
        <f t="shared" si="103"/>
        <v>0</v>
      </c>
      <c r="Y204" s="209">
        <f t="shared" si="103"/>
        <v>0</v>
      </c>
      <c r="Z204" s="209">
        <f t="shared" si="103"/>
        <v>0</v>
      </c>
      <c r="AA204" s="209">
        <f t="shared" si="103"/>
        <v>0</v>
      </c>
      <c r="AB204" s="209">
        <f t="shared" si="103"/>
        <v>0</v>
      </c>
      <c r="AC204" s="209">
        <f t="shared" si="103"/>
        <v>0</v>
      </c>
      <c r="AD204" s="209">
        <f t="shared" si="103"/>
        <v>0</v>
      </c>
      <c r="AE204" s="209">
        <f t="shared" si="103"/>
        <v>0</v>
      </c>
      <c r="AF204" s="209">
        <f t="shared" si="103"/>
        <v>0</v>
      </c>
      <c r="AG204" s="209">
        <f t="shared" si="103"/>
        <v>0</v>
      </c>
      <c r="AH204" s="209">
        <f t="shared" si="103"/>
        <v>0</v>
      </c>
      <c r="AI204" s="209">
        <f t="shared" si="103"/>
        <v>0</v>
      </c>
      <c r="AJ204" s="209">
        <f t="shared" si="103"/>
        <v>0</v>
      </c>
      <c r="AK204" s="209">
        <f t="shared" si="103"/>
        <v>0</v>
      </c>
      <c r="AL204" s="209">
        <f t="shared" si="103"/>
        <v>0</v>
      </c>
      <c r="AM204" s="209">
        <f t="shared" si="103"/>
        <v>0</v>
      </c>
      <c r="AN204" s="209">
        <f t="shared" si="103"/>
        <v>0</v>
      </c>
      <c r="AO204" s="209">
        <f t="shared" si="103"/>
        <v>0</v>
      </c>
      <c r="AP204" s="209">
        <f t="shared" si="103"/>
        <v>0</v>
      </c>
      <c r="AQ204" s="209">
        <f t="shared" si="103"/>
        <v>0</v>
      </c>
      <c r="AR204" s="209">
        <f t="shared" si="103"/>
        <v>0</v>
      </c>
      <c r="AS204" s="209">
        <f t="shared" si="22"/>
        <v>0</v>
      </c>
      <c r="AT204" s="209">
        <f t="shared" ref="AT204:BC204" si="104">+AT79*AT$49*$E$4/$E204</f>
        <v>0</v>
      </c>
      <c r="AU204" s="209">
        <f t="shared" si="104"/>
        <v>0</v>
      </c>
      <c r="AV204" s="209">
        <f t="shared" si="104"/>
        <v>0</v>
      </c>
      <c r="AW204" s="209">
        <f t="shared" si="104"/>
        <v>0</v>
      </c>
      <c r="AX204" s="209">
        <f t="shared" si="104"/>
        <v>0</v>
      </c>
      <c r="AY204" s="209">
        <f t="shared" si="104"/>
        <v>0</v>
      </c>
      <c r="AZ204" s="209">
        <f t="shared" si="104"/>
        <v>0</v>
      </c>
      <c r="BA204" s="209">
        <f t="shared" si="104"/>
        <v>0</v>
      </c>
      <c r="BB204" s="209">
        <f t="shared" si="104"/>
        <v>0</v>
      </c>
      <c r="BC204" s="209">
        <f t="shared" si="104"/>
        <v>0</v>
      </c>
      <c r="BD204" s="209"/>
      <c r="BE204" s="209"/>
      <c r="BF204" s="209"/>
      <c r="BG204" s="209"/>
      <c r="BH204" s="209"/>
      <c r="BI204" s="209"/>
      <c r="BJ204" s="209"/>
    </row>
    <row r="205" spans="2:62" s="190" customFormat="1" hidden="1">
      <c r="B205" s="190">
        <f t="shared" ref="B205:E205" si="105">+B80</f>
        <v>550</v>
      </c>
      <c r="C205" s="190" t="str">
        <f t="shared" si="105"/>
        <v>TRACTAMENTS</v>
      </c>
      <c r="D205" s="190" t="str">
        <f t="shared" si="105"/>
        <v>Tractament Bacillus + sofre amb bota i 2 persones</v>
      </c>
      <c r="E205" s="208">
        <f t="shared" si="105"/>
        <v>2500</v>
      </c>
      <c r="F205" s="209">
        <f t="shared" ref="F205:AR205" si="106">+F80*F$49*$E$4/$E205</f>
        <v>0</v>
      </c>
      <c r="G205" s="209">
        <f t="shared" si="106"/>
        <v>0</v>
      </c>
      <c r="H205" s="209">
        <f t="shared" si="106"/>
        <v>0</v>
      </c>
      <c r="I205" s="209">
        <f t="shared" si="106"/>
        <v>0</v>
      </c>
      <c r="J205" s="209">
        <f t="shared" si="106"/>
        <v>0</v>
      </c>
      <c r="K205" s="209">
        <f t="shared" si="106"/>
        <v>0</v>
      </c>
      <c r="L205" s="209">
        <f t="shared" si="106"/>
        <v>0</v>
      </c>
      <c r="M205" s="209">
        <f t="shared" si="106"/>
        <v>0</v>
      </c>
      <c r="N205" s="209">
        <f t="shared" si="106"/>
        <v>0</v>
      </c>
      <c r="O205" s="209">
        <f t="shared" si="106"/>
        <v>0</v>
      </c>
      <c r="P205" s="209">
        <f t="shared" si="106"/>
        <v>0</v>
      </c>
      <c r="Q205" s="209">
        <f t="shared" si="106"/>
        <v>0</v>
      </c>
      <c r="R205" s="209">
        <f t="shared" si="106"/>
        <v>0</v>
      </c>
      <c r="S205" s="209">
        <f t="shared" si="106"/>
        <v>0</v>
      </c>
      <c r="T205" s="209">
        <f t="shared" si="106"/>
        <v>0</v>
      </c>
      <c r="U205" s="209">
        <f t="shared" si="106"/>
        <v>0</v>
      </c>
      <c r="V205" s="209">
        <f t="shared" si="106"/>
        <v>0</v>
      </c>
      <c r="W205" s="209">
        <f t="shared" si="106"/>
        <v>0</v>
      </c>
      <c r="X205" s="209">
        <f t="shared" si="106"/>
        <v>0</v>
      </c>
      <c r="Y205" s="209">
        <f t="shared" si="106"/>
        <v>0</v>
      </c>
      <c r="Z205" s="209">
        <f t="shared" si="106"/>
        <v>0</v>
      </c>
      <c r="AA205" s="209">
        <f t="shared" si="106"/>
        <v>0</v>
      </c>
      <c r="AB205" s="209">
        <f t="shared" si="106"/>
        <v>0</v>
      </c>
      <c r="AC205" s="209">
        <f t="shared" si="106"/>
        <v>0</v>
      </c>
      <c r="AD205" s="209">
        <f t="shared" si="106"/>
        <v>0</v>
      </c>
      <c r="AE205" s="209">
        <f t="shared" si="106"/>
        <v>0</v>
      </c>
      <c r="AF205" s="209">
        <f t="shared" si="106"/>
        <v>0</v>
      </c>
      <c r="AG205" s="209">
        <f t="shared" si="106"/>
        <v>0</v>
      </c>
      <c r="AH205" s="209">
        <f t="shared" si="106"/>
        <v>0</v>
      </c>
      <c r="AI205" s="209">
        <f t="shared" si="106"/>
        <v>0</v>
      </c>
      <c r="AJ205" s="209">
        <f t="shared" si="106"/>
        <v>0</v>
      </c>
      <c r="AK205" s="209">
        <f t="shared" si="106"/>
        <v>0</v>
      </c>
      <c r="AL205" s="209">
        <f t="shared" si="106"/>
        <v>0</v>
      </c>
      <c r="AM205" s="209">
        <f t="shared" si="106"/>
        <v>0</v>
      </c>
      <c r="AN205" s="209">
        <f t="shared" si="106"/>
        <v>0</v>
      </c>
      <c r="AO205" s="209">
        <f t="shared" si="106"/>
        <v>0</v>
      </c>
      <c r="AP205" s="209">
        <f t="shared" si="106"/>
        <v>0</v>
      </c>
      <c r="AQ205" s="209">
        <f t="shared" si="106"/>
        <v>0</v>
      </c>
      <c r="AR205" s="209">
        <f t="shared" si="106"/>
        <v>0</v>
      </c>
      <c r="AS205" s="209">
        <f t="shared" si="22"/>
        <v>0</v>
      </c>
      <c r="AT205" s="209">
        <f t="shared" ref="AT205:BC205" si="107">+AT80*AT$49*$E$4/$E205</f>
        <v>0</v>
      </c>
      <c r="AU205" s="209">
        <f t="shared" si="107"/>
        <v>0</v>
      </c>
      <c r="AV205" s="209">
        <f t="shared" si="107"/>
        <v>0</v>
      </c>
      <c r="AW205" s="209">
        <f t="shared" si="107"/>
        <v>0</v>
      </c>
      <c r="AX205" s="209">
        <f t="shared" si="107"/>
        <v>0</v>
      </c>
      <c r="AY205" s="209">
        <f t="shared" si="107"/>
        <v>0</v>
      </c>
      <c r="AZ205" s="209">
        <f t="shared" si="107"/>
        <v>0</v>
      </c>
      <c r="BA205" s="209">
        <f t="shared" si="107"/>
        <v>0</v>
      </c>
      <c r="BB205" s="209">
        <f t="shared" si="107"/>
        <v>0</v>
      </c>
      <c r="BC205" s="209">
        <f t="shared" si="107"/>
        <v>0</v>
      </c>
      <c r="BD205" s="209"/>
      <c r="BE205" s="209"/>
      <c r="BF205" s="209"/>
      <c r="BG205" s="209"/>
      <c r="BH205" s="209"/>
      <c r="BI205" s="209"/>
      <c r="BJ205" s="209"/>
    </row>
    <row r="206" spans="2:62" s="190" customFormat="1" hidden="1">
      <c r="B206" s="190">
        <f t="shared" ref="B206:E206" si="108">+B81</f>
        <v>560</v>
      </c>
      <c r="C206" s="190" t="str">
        <f t="shared" si="108"/>
        <v>TRACTAMENTS</v>
      </c>
      <c r="D206" s="190" t="str">
        <f t="shared" si="108"/>
        <v>Tractament Nim + sofre amb bota i 2 persones</v>
      </c>
      <c r="E206" s="208">
        <f t="shared" si="108"/>
        <v>2500</v>
      </c>
      <c r="F206" s="209">
        <f t="shared" ref="F206:AR206" si="109">+F81*F$49*$E$4/$E206</f>
        <v>0</v>
      </c>
      <c r="G206" s="209">
        <f t="shared" si="109"/>
        <v>0</v>
      </c>
      <c r="H206" s="209">
        <f t="shared" si="109"/>
        <v>0</v>
      </c>
      <c r="I206" s="209">
        <f t="shared" si="109"/>
        <v>0</v>
      </c>
      <c r="J206" s="209">
        <f t="shared" si="109"/>
        <v>0</v>
      </c>
      <c r="K206" s="209">
        <f t="shared" si="109"/>
        <v>0</v>
      </c>
      <c r="L206" s="209">
        <f t="shared" si="109"/>
        <v>0</v>
      </c>
      <c r="M206" s="209">
        <f t="shared" si="109"/>
        <v>0</v>
      </c>
      <c r="N206" s="209">
        <f t="shared" si="109"/>
        <v>0</v>
      </c>
      <c r="O206" s="209">
        <f t="shared" si="109"/>
        <v>0</v>
      </c>
      <c r="P206" s="209">
        <f t="shared" si="109"/>
        <v>0</v>
      </c>
      <c r="Q206" s="209">
        <f t="shared" si="109"/>
        <v>0</v>
      </c>
      <c r="R206" s="209">
        <f t="shared" si="109"/>
        <v>0</v>
      </c>
      <c r="S206" s="209">
        <f t="shared" si="109"/>
        <v>0</v>
      </c>
      <c r="T206" s="209">
        <f t="shared" si="109"/>
        <v>0</v>
      </c>
      <c r="U206" s="209">
        <f t="shared" si="109"/>
        <v>0</v>
      </c>
      <c r="V206" s="209">
        <f t="shared" si="109"/>
        <v>0</v>
      </c>
      <c r="W206" s="209">
        <f t="shared" si="109"/>
        <v>0</v>
      </c>
      <c r="X206" s="209">
        <f t="shared" si="109"/>
        <v>0</v>
      </c>
      <c r="Y206" s="209">
        <f t="shared" si="109"/>
        <v>0</v>
      </c>
      <c r="Z206" s="209">
        <f t="shared" si="109"/>
        <v>0</v>
      </c>
      <c r="AA206" s="209">
        <f t="shared" si="109"/>
        <v>0</v>
      </c>
      <c r="AB206" s="209">
        <f t="shared" si="109"/>
        <v>0</v>
      </c>
      <c r="AC206" s="209">
        <f t="shared" si="109"/>
        <v>0</v>
      </c>
      <c r="AD206" s="209">
        <f t="shared" si="109"/>
        <v>0</v>
      </c>
      <c r="AE206" s="209">
        <f t="shared" si="109"/>
        <v>0</v>
      </c>
      <c r="AF206" s="209">
        <f t="shared" si="109"/>
        <v>0</v>
      </c>
      <c r="AG206" s="209">
        <f t="shared" si="109"/>
        <v>0</v>
      </c>
      <c r="AH206" s="209">
        <f t="shared" si="109"/>
        <v>0</v>
      </c>
      <c r="AI206" s="209">
        <f t="shared" si="109"/>
        <v>0</v>
      </c>
      <c r="AJ206" s="209">
        <f t="shared" si="109"/>
        <v>0</v>
      </c>
      <c r="AK206" s="209">
        <f t="shared" si="109"/>
        <v>0</v>
      </c>
      <c r="AL206" s="209">
        <f t="shared" si="109"/>
        <v>0</v>
      </c>
      <c r="AM206" s="209">
        <f t="shared" si="109"/>
        <v>0</v>
      </c>
      <c r="AN206" s="209">
        <f t="shared" si="109"/>
        <v>0</v>
      </c>
      <c r="AO206" s="209">
        <f t="shared" si="109"/>
        <v>0</v>
      </c>
      <c r="AP206" s="209">
        <f t="shared" si="109"/>
        <v>0</v>
      </c>
      <c r="AQ206" s="209">
        <f t="shared" si="109"/>
        <v>0</v>
      </c>
      <c r="AR206" s="209">
        <f t="shared" si="109"/>
        <v>0</v>
      </c>
      <c r="AS206" s="209">
        <f t="shared" si="22"/>
        <v>0</v>
      </c>
      <c r="AT206" s="209">
        <f t="shared" ref="AT206:BC206" si="110">+AT81*AT$49*$E$4/$E206</f>
        <v>0</v>
      </c>
      <c r="AU206" s="209">
        <f t="shared" si="110"/>
        <v>0</v>
      </c>
      <c r="AV206" s="209">
        <f t="shared" si="110"/>
        <v>0</v>
      </c>
      <c r="AW206" s="209">
        <f t="shared" si="110"/>
        <v>0</v>
      </c>
      <c r="AX206" s="209">
        <f t="shared" si="110"/>
        <v>0</v>
      </c>
      <c r="AY206" s="209">
        <f t="shared" si="110"/>
        <v>0</v>
      </c>
      <c r="AZ206" s="209">
        <f t="shared" si="110"/>
        <v>0</v>
      </c>
      <c r="BA206" s="209">
        <f t="shared" si="110"/>
        <v>0</v>
      </c>
      <c r="BB206" s="209">
        <f t="shared" si="110"/>
        <v>0</v>
      </c>
      <c r="BC206" s="209">
        <f t="shared" si="110"/>
        <v>0</v>
      </c>
      <c r="BD206" s="209"/>
      <c r="BE206" s="209"/>
      <c r="BF206" s="209"/>
      <c r="BG206" s="209"/>
      <c r="BH206" s="209"/>
      <c r="BI206" s="209"/>
      <c r="BJ206" s="209"/>
    </row>
    <row r="207" spans="2:62" s="190" customFormat="1" hidden="1">
      <c r="B207" s="190">
        <f t="shared" ref="B207:E207" si="111">+B82</f>
        <v>570</v>
      </c>
      <c r="C207" s="190" t="str">
        <f t="shared" si="111"/>
        <v>TRACTAMENTS</v>
      </c>
      <c r="D207" s="190" t="str">
        <f t="shared" si="111"/>
        <v>Tractament sofre amb bota i 2 persones</v>
      </c>
      <c r="E207" s="208">
        <f t="shared" si="111"/>
        <v>2500</v>
      </c>
      <c r="F207" s="209">
        <f t="shared" ref="F207:AR207" si="112">+F82*F$49*$E$4/$E207</f>
        <v>0</v>
      </c>
      <c r="G207" s="209">
        <f t="shared" si="112"/>
        <v>0</v>
      </c>
      <c r="H207" s="209">
        <f t="shared" si="112"/>
        <v>0</v>
      </c>
      <c r="I207" s="209">
        <f t="shared" si="112"/>
        <v>0</v>
      </c>
      <c r="J207" s="209">
        <f t="shared" si="112"/>
        <v>0</v>
      </c>
      <c r="K207" s="209">
        <f t="shared" si="112"/>
        <v>0</v>
      </c>
      <c r="L207" s="209">
        <f t="shared" si="112"/>
        <v>0</v>
      </c>
      <c r="M207" s="209">
        <f t="shared" si="112"/>
        <v>0</v>
      </c>
      <c r="N207" s="209">
        <f t="shared" si="112"/>
        <v>0</v>
      </c>
      <c r="O207" s="209">
        <f t="shared" si="112"/>
        <v>0</v>
      </c>
      <c r="P207" s="209">
        <f t="shared" si="112"/>
        <v>0</v>
      </c>
      <c r="Q207" s="209">
        <f t="shared" si="112"/>
        <v>0</v>
      </c>
      <c r="R207" s="209">
        <f t="shared" si="112"/>
        <v>0</v>
      </c>
      <c r="S207" s="209">
        <f t="shared" si="112"/>
        <v>0</v>
      </c>
      <c r="T207" s="209">
        <f t="shared" si="112"/>
        <v>0</v>
      </c>
      <c r="U207" s="209">
        <f t="shared" si="112"/>
        <v>0</v>
      </c>
      <c r="V207" s="209">
        <f t="shared" si="112"/>
        <v>0</v>
      </c>
      <c r="W207" s="209">
        <f t="shared" si="112"/>
        <v>0</v>
      </c>
      <c r="X207" s="209">
        <f t="shared" si="112"/>
        <v>0</v>
      </c>
      <c r="Y207" s="209">
        <f t="shared" si="112"/>
        <v>0</v>
      </c>
      <c r="Z207" s="209">
        <f t="shared" si="112"/>
        <v>0</v>
      </c>
      <c r="AA207" s="209">
        <f t="shared" si="112"/>
        <v>0</v>
      </c>
      <c r="AB207" s="209">
        <f t="shared" si="112"/>
        <v>0</v>
      </c>
      <c r="AC207" s="209">
        <f t="shared" si="112"/>
        <v>0</v>
      </c>
      <c r="AD207" s="209">
        <f t="shared" si="112"/>
        <v>0</v>
      </c>
      <c r="AE207" s="209">
        <f t="shared" si="112"/>
        <v>0</v>
      </c>
      <c r="AF207" s="209">
        <f t="shared" si="112"/>
        <v>0</v>
      </c>
      <c r="AG207" s="209">
        <f t="shared" si="112"/>
        <v>0</v>
      </c>
      <c r="AH207" s="209">
        <f t="shared" si="112"/>
        <v>0</v>
      </c>
      <c r="AI207" s="209">
        <f t="shared" si="112"/>
        <v>0</v>
      </c>
      <c r="AJ207" s="209">
        <f t="shared" si="112"/>
        <v>0</v>
      </c>
      <c r="AK207" s="209">
        <f t="shared" si="112"/>
        <v>0</v>
      </c>
      <c r="AL207" s="209">
        <f t="shared" si="112"/>
        <v>0</v>
      </c>
      <c r="AM207" s="209">
        <f t="shared" si="112"/>
        <v>0</v>
      </c>
      <c r="AN207" s="209">
        <f t="shared" si="112"/>
        <v>0</v>
      </c>
      <c r="AO207" s="209">
        <f t="shared" si="112"/>
        <v>0</v>
      </c>
      <c r="AP207" s="209">
        <f t="shared" si="112"/>
        <v>0</v>
      </c>
      <c r="AQ207" s="209">
        <f t="shared" si="112"/>
        <v>0</v>
      </c>
      <c r="AR207" s="209">
        <f t="shared" si="112"/>
        <v>0</v>
      </c>
      <c r="AS207" s="209">
        <f t="shared" si="22"/>
        <v>0</v>
      </c>
      <c r="AT207" s="209">
        <f t="shared" ref="AT207:BC207" si="113">+AT82*AT$49*$E$4/$E207</f>
        <v>0</v>
      </c>
      <c r="AU207" s="209">
        <f t="shared" si="113"/>
        <v>0</v>
      </c>
      <c r="AV207" s="209">
        <f t="shared" si="113"/>
        <v>0</v>
      </c>
      <c r="AW207" s="209">
        <f t="shared" si="113"/>
        <v>0</v>
      </c>
      <c r="AX207" s="209">
        <f t="shared" si="113"/>
        <v>0</v>
      </c>
      <c r="AY207" s="209">
        <f t="shared" si="113"/>
        <v>0</v>
      </c>
      <c r="AZ207" s="209">
        <f t="shared" si="113"/>
        <v>0</v>
      </c>
      <c r="BA207" s="209">
        <f t="shared" si="113"/>
        <v>0</v>
      </c>
      <c r="BB207" s="209">
        <f t="shared" si="113"/>
        <v>0</v>
      </c>
      <c r="BC207" s="209">
        <f t="shared" si="113"/>
        <v>0</v>
      </c>
      <c r="BD207" s="209"/>
      <c r="BE207" s="209"/>
      <c r="BF207" s="209"/>
      <c r="BG207" s="209"/>
      <c r="BH207" s="209"/>
      <c r="BI207" s="209"/>
      <c r="BJ207" s="209"/>
    </row>
    <row r="208" spans="2:62" s="190" customFormat="1" hidden="1">
      <c r="B208" s="190">
        <f t="shared" ref="B208:E208" si="114">+B83</f>
        <v>610</v>
      </c>
      <c r="C208" s="190" t="str">
        <f t="shared" si="114"/>
        <v>DESHERBAT</v>
      </c>
      <c r="D208" s="190" t="str">
        <f t="shared" si="114"/>
        <v>Desherbat amb tractor</v>
      </c>
      <c r="E208" s="208">
        <f t="shared" si="114"/>
        <v>2500</v>
      </c>
      <c r="F208" s="209">
        <f t="shared" ref="F208:AR208" si="115">+F83*F$49*$E$4/$E208</f>
        <v>0</v>
      </c>
      <c r="G208" s="209">
        <f t="shared" si="115"/>
        <v>0</v>
      </c>
      <c r="H208" s="209">
        <f t="shared" si="115"/>
        <v>0</v>
      </c>
      <c r="I208" s="209">
        <f t="shared" si="115"/>
        <v>0</v>
      </c>
      <c r="J208" s="209">
        <f t="shared" si="115"/>
        <v>0</v>
      </c>
      <c r="K208" s="209">
        <f t="shared" si="115"/>
        <v>0</v>
      </c>
      <c r="L208" s="209">
        <f t="shared" si="115"/>
        <v>0</v>
      </c>
      <c r="M208" s="209">
        <f t="shared" si="115"/>
        <v>0</v>
      </c>
      <c r="N208" s="209">
        <f t="shared" si="115"/>
        <v>0</v>
      </c>
      <c r="O208" s="209">
        <f t="shared" si="115"/>
        <v>0</v>
      </c>
      <c r="P208" s="209">
        <f t="shared" si="115"/>
        <v>0</v>
      </c>
      <c r="Q208" s="209">
        <f t="shared" si="115"/>
        <v>0</v>
      </c>
      <c r="R208" s="209">
        <f t="shared" si="115"/>
        <v>0</v>
      </c>
      <c r="S208" s="209">
        <f t="shared" si="115"/>
        <v>0</v>
      </c>
      <c r="T208" s="209">
        <f t="shared" si="115"/>
        <v>0</v>
      </c>
      <c r="U208" s="209">
        <f t="shared" si="115"/>
        <v>0</v>
      </c>
      <c r="V208" s="209">
        <f t="shared" si="115"/>
        <v>0</v>
      </c>
      <c r="W208" s="209">
        <f t="shared" si="115"/>
        <v>0</v>
      </c>
      <c r="X208" s="209">
        <f t="shared" si="115"/>
        <v>0</v>
      </c>
      <c r="Y208" s="209">
        <f t="shared" si="115"/>
        <v>0</v>
      </c>
      <c r="Z208" s="209">
        <f t="shared" si="115"/>
        <v>0</v>
      </c>
      <c r="AA208" s="209">
        <f t="shared" si="115"/>
        <v>0</v>
      </c>
      <c r="AB208" s="209">
        <f t="shared" si="115"/>
        <v>0</v>
      </c>
      <c r="AC208" s="209">
        <f t="shared" si="115"/>
        <v>0</v>
      </c>
      <c r="AD208" s="209">
        <f t="shared" si="115"/>
        <v>0</v>
      </c>
      <c r="AE208" s="209">
        <f t="shared" si="115"/>
        <v>0</v>
      </c>
      <c r="AF208" s="209">
        <f t="shared" si="115"/>
        <v>0</v>
      </c>
      <c r="AG208" s="209">
        <f t="shared" si="115"/>
        <v>0</v>
      </c>
      <c r="AH208" s="209">
        <f t="shared" si="115"/>
        <v>0</v>
      </c>
      <c r="AI208" s="209">
        <f t="shared" si="115"/>
        <v>0</v>
      </c>
      <c r="AJ208" s="209">
        <f t="shared" si="115"/>
        <v>0</v>
      </c>
      <c r="AK208" s="209">
        <f t="shared" si="115"/>
        <v>0</v>
      </c>
      <c r="AL208" s="209">
        <f t="shared" si="115"/>
        <v>0</v>
      </c>
      <c r="AM208" s="209">
        <f t="shared" si="115"/>
        <v>0</v>
      </c>
      <c r="AN208" s="209">
        <f t="shared" si="115"/>
        <v>0</v>
      </c>
      <c r="AO208" s="209">
        <f t="shared" si="115"/>
        <v>0</v>
      </c>
      <c r="AP208" s="209">
        <f t="shared" si="115"/>
        <v>0</v>
      </c>
      <c r="AQ208" s="209">
        <f t="shared" si="115"/>
        <v>0</v>
      </c>
      <c r="AR208" s="209">
        <f t="shared" si="115"/>
        <v>0</v>
      </c>
      <c r="AS208" s="209">
        <f t="shared" si="22"/>
        <v>0</v>
      </c>
      <c r="AT208" s="209">
        <f t="shared" ref="AT208:BC208" si="116">+AT83*AT$49*$E$4/$E208</f>
        <v>0</v>
      </c>
      <c r="AU208" s="209">
        <f t="shared" si="116"/>
        <v>0</v>
      </c>
      <c r="AV208" s="209">
        <f t="shared" si="116"/>
        <v>0</v>
      </c>
      <c r="AW208" s="209">
        <f t="shared" si="116"/>
        <v>0</v>
      </c>
      <c r="AX208" s="209">
        <f t="shared" si="116"/>
        <v>0</v>
      </c>
      <c r="AY208" s="209">
        <f t="shared" si="116"/>
        <v>0</v>
      </c>
      <c r="AZ208" s="209">
        <f t="shared" si="116"/>
        <v>0</v>
      </c>
      <c r="BA208" s="209">
        <f t="shared" si="116"/>
        <v>0</v>
      </c>
      <c r="BB208" s="209">
        <f t="shared" si="116"/>
        <v>0</v>
      </c>
      <c r="BC208" s="209">
        <f t="shared" si="116"/>
        <v>0</v>
      </c>
      <c r="BD208" s="209"/>
      <c r="BE208" s="209"/>
      <c r="BF208" s="209"/>
      <c r="BG208" s="209"/>
      <c r="BH208" s="209"/>
      <c r="BI208" s="209"/>
      <c r="BJ208" s="209"/>
    </row>
    <row r="209" spans="2:62" s="190" customFormat="1" hidden="1">
      <c r="B209" s="190">
        <f t="shared" ref="B209:E209" si="117">+B84</f>
        <v>620</v>
      </c>
      <c r="C209" s="190" t="str">
        <f t="shared" si="117"/>
        <v>DESHERBAT</v>
      </c>
      <c r="D209" s="190" t="str">
        <f t="shared" si="117"/>
        <v>Desherbat amb motocultor</v>
      </c>
      <c r="E209" s="208">
        <f t="shared" si="117"/>
        <v>2500</v>
      </c>
      <c r="F209" s="209">
        <f t="shared" ref="F209:AR209" si="118">+F84*F$49*$E$4/$E209</f>
        <v>0</v>
      </c>
      <c r="G209" s="209">
        <f t="shared" si="118"/>
        <v>0</v>
      </c>
      <c r="H209" s="209">
        <f t="shared" si="118"/>
        <v>0</v>
      </c>
      <c r="I209" s="209">
        <f t="shared" si="118"/>
        <v>0</v>
      </c>
      <c r="J209" s="209">
        <f t="shared" si="118"/>
        <v>0</v>
      </c>
      <c r="K209" s="209">
        <f t="shared" si="118"/>
        <v>0</v>
      </c>
      <c r="L209" s="209">
        <f t="shared" si="118"/>
        <v>0</v>
      </c>
      <c r="M209" s="209">
        <f t="shared" si="118"/>
        <v>0</v>
      </c>
      <c r="N209" s="209">
        <f t="shared" si="118"/>
        <v>0</v>
      </c>
      <c r="O209" s="209">
        <f t="shared" si="118"/>
        <v>0</v>
      </c>
      <c r="P209" s="209">
        <f t="shared" si="118"/>
        <v>0</v>
      </c>
      <c r="Q209" s="209">
        <f t="shared" si="118"/>
        <v>0</v>
      </c>
      <c r="R209" s="209">
        <f t="shared" si="118"/>
        <v>0</v>
      </c>
      <c r="S209" s="209">
        <f t="shared" si="118"/>
        <v>0</v>
      </c>
      <c r="T209" s="209">
        <f t="shared" si="118"/>
        <v>0</v>
      </c>
      <c r="U209" s="209">
        <f t="shared" si="118"/>
        <v>0</v>
      </c>
      <c r="V209" s="209">
        <f t="shared" si="118"/>
        <v>0</v>
      </c>
      <c r="W209" s="209">
        <f t="shared" si="118"/>
        <v>0</v>
      </c>
      <c r="X209" s="209">
        <f t="shared" si="118"/>
        <v>0</v>
      </c>
      <c r="Y209" s="209">
        <f t="shared" si="118"/>
        <v>0</v>
      </c>
      <c r="Z209" s="209">
        <f t="shared" si="118"/>
        <v>0</v>
      </c>
      <c r="AA209" s="209">
        <f t="shared" si="118"/>
        <v>0</v>
      </c>
      <c r="AB209" s="209">
        <f t="shared" si="118"/>
        <v>0</v>
      </c>
      <c r="AC209" s="209">
        <f t="shared" si="118"/>
        <v>0</v>
      </c>
      <c r="AD209" s="209">
        <f t="shared" si="118"/>
        <v>0</v>
      </c>
      <c r="AE209" s="209">
        <f t="shared" si="118"/>
        <v>0</v>
      </c>
      <c r="AF209" s="209">
        <f t="shared" si="118"/>
        <v>0</v>
      </c>
      <c r="AG209" s="209">
        <f t="shared" si="118"/>
        <v>0</v>
      </c>
      <c r="AH209" s="209">
        <f t="shared" si="118"/>
        <v>0</v>
      </c>
      <c r="AI209" s="209">
        <f t="shared" si="118"/>
        <v>0</v>
      </c>
      <c r="AJ209" s="209">
        <f t="shared" si="118"/>
        <v>0</v>
      </c>
      <c r="AK209" s="209">
        <f t="shared" si="118"/>
        <v>0</v>
      </c>
      <c r="AL209" s="209">
        <f t="shared" si="118"/>
        <v>0</v>
      </c>
      <c r="AM209" s="209">
        <f t="shared" si="118"/>
        <v>0</v>
      </c>
      <c r="AN209" s="209">
        <f t="shared" si="118"/>
        <v>0</v>
      </c>
      <c r="AO209" s="209">
        <f t="shared" si="118"/>
        <v>0</v>
      </c>
      <c r="AP209" s="209">
        <f t="shared" si="118"/>
        <v>0</v>
      </c>
      <c r="AQ209" s="209">
        <f t="shared" si="118"/>
        <v>0</v>
      </c>
      <c r="AR209" s="209">
        <f t="shared" si="118"/>
        <v>0</v>
      </c>
      <c r="AS209" s="209">
        <f t="shared" si="22"/>
        <v>0</v>
      </c>
      <c r="AT209" s="209">
        <f t="shared" ref="AT209:BC209" si="119">+AT84*AT$49*$E$4/$E209</f>
        <v>0</v>
      </c>
      <c r="AU209" s="209">
        <f t="shared" si="119"/>
        <v>0</v>
      </c>
      <c r="AV209" s="209">
        <f t="shared" si="119"/>
        <v>0</v>
      </c>
      <c r="AW209" s="209">
        <f t="shared" si="119"/>
        <v>0</v>
      </c>
      <c r="AX209" s="209">
        <f t="shared" si="119"/>
        <v>0</v>
      </c>
      <c r="AY209" s="209">
        <f t="shared" si="119"/>
        <v>0</v>
      </c>
      <c r="AZ209" s="209">
        <f t="shared" si="119"/>
        <v>0</v>
      </c>
      <c r="BA209" s="209">
        <f t="shared" si="119"/>
        <v>0</v>
      </c>
      <c r="BB209" s="209">
        <f t="shared" si="119"/>
        <v>0</v>
      </c>
      <c r="BC209" s="209">
        <f t="shared" si="119"/>
        <v>0</v>
      </c>
      <c r="BD209" s="209"/>
      <c r="BE209" s="209"/>
      <c r="BF209" s="209"/>
      <c r="BG209" s="209"/>
      <c r="BH209" s="209"/>
      <c r="BI209" s="209"/>
      <c r="BJ209" s="209"/>
    </row>
    <row r="210" spans="2:62" s="190" customFormat="1" hidden="1">
      <c r="B210" s="190">
        <f t="shared" ref="B210:E210" si="120">+B85</f>
        <v>630</v>
      </c>
      <c r="C210" s="190" t="str">
        <f t="shared" si="120"/>
        <v>DESHERBAT</v>
      </c>
      <c r="D210" s="190" t="str">
        <f t="shared" si="120"/>
        <v>Desherbat amb motocultor (només part sense plàstic)</v>
      </c>
      <c r="E210" s="208">
        <f t="shared" si="120"/>
        <v>2500</v>
      </c>
      <c r="F210" s="209">
        <f t="shared" ref="F210:AR210" si="121">+F85*F$49*$E$4/$E210</f>
        <v>0</v>
      </c>
      <c r="G210" s="209">
        <f t="shared" si="121"/>
        <v>0</v>
      </c>
      <c r="H210" s="209">
        <f t="shared" si="121"/>
        <v>0</v>
      </c>
      <c r="I210" s="209">
        <f t="shared" si="121"/>
        <v>0</v>
      </c>
      <c r="J210" s="209">
        <f t="shared" si="121"/>
        <v>0</v>
      </c>
      <c r="K210" s="209">
        <f t="shared" si="121"/>
        <v>0</v>
      </c>
      <c r="L210" s="209">
        <f t="shared" si="121"/>
        <v>0</v>
      </c>
      <c r="M210" s="209">
        <f t="shared" si="121"/>
        <v>0</v>
      </c>
      <c r="N210" s="209">
        <f t="shared" si="121"/>
        <v>0</v>
      </c>
      <c r="O210" s="209">
        <f t="shared" si="121"/>
        <v>0</v>
      </c>
      <c r="P210" s="209">
        <f t="shared" si="121"/>
        <v>0</v>
      </c>
      <c r="Q210" s="209">
        <f t="shared" si="121"/>
        <v>0</v>
      </c>
      <c r="R210" s="209">
        <f t="shared" si="121"/>
        <v>0</v>
      </c>
      <c r="S210" s="209">
        <f t="shared" si="121"/>
        <v>0</v>
      </c>
      <c r="T210" s="209">
        <f t="shared" si="121"/>
        <v>0</v>
      </c>
      <c r="U210" s="209">
        <f t="shared" si="121"/>
        <v>0</v>
      </c>
      <c r="V210" s="209">
        <f t="shared" si="121"/>
        <v>0</v>
      </c>
      <c r="W210" s="209">
        <f t="shared" si="121"/>
        <v>0</v>
      </c>
      <c r="X210" s="209">
        <f t="shared" si="121"/>
        <v>0</v>
      </c>
      <c r="Y210" s="209">
        <f t="shared" si="121"/>
        <v>0</v>
      </c>
      <c r="Z210" s="209">
        <f t="shared" si="121"/>
        <v>0</v>
      </c>
      <c r="AA210" s="209">
        <f t="shared" si="121"/>
        <v>0</v>
      </c>
      <c r="AB210" s="209">
        <f t="shared" si="121"/>
        <v>0</v>
      </c>
      <c r="AC210" s="209">
        <f t="shared" si="121"/>
        <v>0</v>
      </c>
      <c r="AD210" s="209">
        <f t="shared" si="121"/>
        <v>0</v>
      </c>
      <c r="AE210" s="209">
        <f t="shared" si="121"/>
        <v>0</v>
      </c>
      <c r="AF210" s="209">
        <f t="shared" si="121"/>
        <v>0</v>
      </c>
      <c r="AG210" s="209">
        <f t="shared" si="121"/>
        <v>0</v>
      </c>
      <c r="AH210" s="209">
        <f t="shared" si="121"/>
        <v>0</v>
      </c>
      <c r="AI210" s="209">
        <f t="shared" si="121"/>
        <v>0</v>
      </c>
      <c r="AJ210" s="209">
        <f t="shared" si="121"/>
        <v>0</v>
      </c>
      <c r="AK210" s="209">
        <f t="shared" si="121"/>
        <v>0</v>
      </c>
      <c r="AL210" s="209">
        <f t="shared" si="121"/>
        <v>0</v>
      </c>
      <c r="AM210" s="209">
        <f t="shared" si="121"/>
        <v>0</v>
      </c>
      <c r="AN210" s="209">
        <f t="shared" si="121"/>
        <v>0</v>
      </c>
      <c r="AO210" s="209">
        <f t="shared" si="121"/>
        <v>0</v>
      </c>
      <c r="AP210" s="209">
        <f t="shared" si="121"/>
        <v>0</v>
      </c>
      <c r="AQ210" s="209">
        <f t="shared" si="121"/>
        <v>0</v>
      </c>
      <c r="AR210" s="209">
        <f t="shared" si="121"/>
        <v>0</v>
      </c>
      <c r="AS210" s="209">
        <f t="shared" si="22"/>
        <v>0</v>
      </c>
      <c r="AT210" s="209">
        <f t="shared" ref="AT210:BC210" si="122">+AT85*AT$49*$E$4/$E210</f>
        <v>0</v>
      </c>
      <c r="AU210" s="209">
        <f t="shared" si="122"/>
        <v>0</v>
      </c>
      <c r="AV210" s="209">
        <f t="shared" si="122"/>
        <v>0</v>
      </c>
      <c r="AW210" s="209">
        <f t="shared" si="122"/>
        <v>0</v>
      </c>
      <c r="AX210" s="209">
        <f t="shared" si="122"/>
        <v>0</v>
      </c>
      <c r="AY210" s="209">
        <f t="shared" si="122"/>
        <v>0</v>
      </c>
      <c r="AZ210" s="209">
        <f t="shared" si="122"/>
        <v>0</v>
      </c>
      <c r="BA210" s="209">
        <f t="shared" si="122"/>
        <v>0</v>
      </c>
      <c r="BB210" s="209">
        <f t="shared" si="122"/>
        <v>0</v>
      </c>
      <c r="BC210" s="209">
        <f t="shared" si="122"/>
        <v>0</v>
      </c>
      <c r="BD210" s="209"/>
      <c r="BE210" s="209"/>
      <c r="BF210" s="209"/>
      <c r="BG210" s="209"/>
      <c r="BH210" s="209"/>
      <c r="BI210" s="209"/>
      <c r="BJ210" s="209"/>
    </row>
    <row r="211" spans="2:62" s="190" customFormat="1" hidden="1">
      <c r="B211" s="190">
        <f t="shared" ref="B211:E211" si="123">+B86</f>
        <v>640</v>
      </c>
      <c r="C211" s="190" t="str">
        <f t="shared" si="123"/>
        <v>DESHERBAT</v>
      </c>
      <c r="D211" s="190" t="str">
        <f t="shared" si="123"/>
        <v>Desherbat manual 2,5h/1.000 m2</v>
      </c>
      <c r="E211" s="208">
        <f t="shared" si="123"/>
        <v>2500</v>
      </c>
      <c r="F211" s="209">
        <f t="shared" ref="F211:AR211" si="124">+F86*F$49*$E$4/$E211</f>
        <v>0</v>
      </c>
      <c r="G211" s="209">
        <f t="shared" si="124"/>
        <v>0</v>
      </c>
      <c r="H211" s="209">
        <f t="shared" si="124"/>
        <v>0</v>
      </c>
      <c r="I211" s="209">
        <f t="shared" si="124"/>
        <v>0</v>
      </c>
      <c r="J211" s="209">
        <f t="shared" si="124"/>
        <v>0</v>
      </c>
      <c r="K211" s="209">
        <f t="shared" si="124"/>
        <v>0</v>
      </c>
      <c r="L211" s="209">
        <f t="shared" si="124"/>
        <v>0</v>
      </c>
      <c r="M211" s="209">
        <f t="shared" si="124"/>
        <v>0</v>
      </c>
      <c r="N211" s="209">
        <f t="shared" si="124"/>
        <v>0</v>
      </c>
      <c r="O211" s="209">
        <f t="shared" si="124"/>
        <v>0</v>
      </c>
      <c r="P211" s="209">
        <f t="shared" si="124"/>
        <v>0</v>
      </c>
      <c r="Q211" s="209">
        <f t="shared" si="124"/>
        <v>0</v>
      </c>
      <c r="R211" s="209">
        <f t="shared" si="124"/>
        <v>0</v>
      </c>
      <c r="S211" s="209">
        <f t="shared" si="124"/>
        <v>0</v>
      </c>
      <c r="T211" s="209">
        <f t="shared" si="124"/>
        <v>0</v>
      </c>
      <c r="U211" s="209">
        <f t="shared" si="124"/>
        <v>0</v>
      </c>
      <c r="V211" s="209">
        <f t="shared" si="124"/>
        <v>0</v>
      </c>
      <c r="W211" s="209">
        <f t="shared" si="124"/>
        <v>0</v>
      </c>
      <c r="X211" s="209">
        <f t="shared" si="124"/>
        <v>0</v>
      </c>
      <c r="Y211" s="209">
        <f t="shared" si="124"/>
        <v>0</v>
      </c>
      <c r="Z211" s="209">
        <f t="shared" si="124"/>
        <v>0</v>
      </c>
      <c r="AA211" s="209">
        <f t="shared" si="124"/>
        <v>0</v>
      </c>
      <c r="AB211" s="209">
        <f t="shared" si="124"/>
        <v>0</v>
      </c>
      <c r="AC211" s="209">
        <f t="shared" si="124"/>
        <v>0</v>
      </c>
      <c r="AD211" s="209">
        <f t="shared" si="124"/>
        <v>0</v>
      </c>
      <c r="AE211" s="209">
        <f t="shared" si="124"/>
        <v>0</v>
      </c>
      <c r="AF211" s="209">
        <f t="shared" si="124"/>
        <v>0</v>
      </c>
      <c r="AG211" s="209">
        <f t="shared" si="124"/>
        <v>0</v>
      </c>
      <c r="AH211" s="209">
        <f t="shared" si="124"/>
        <v>0</v>
      </c>
      <c r="AI211" s="209">
        <f t="shared" si="124"/>
        <v>0</v>
      </c>
      <c r="AJ211" s="209">
        <f t="shared" si="124"/>
        <v>0</v>
      </c>
      <c r="AK211" s="209">
        <f t="shared" si="124"/>
        <v>0</v>
      </c>
      <c r="AL211" s="209">
        <f t="shared" si="124"/>
        <v>0</v>
      </c>
      <c r="AM211" s="209">
        <f t="shared" si="124"/>
        <v>0</v>
      </c>
      <c r="AN211" s="209">
        <f t="shared" si="124"/>
        <v>0</v>
      </c>
      <c r="AO211" s="209">
        <f t="shared" si="124"/>
        <v>0</v>
      </c>
      <c r="AP211" s="209">
        <f t="shared" si="124"/>
        <v>0</v>
      </c>
      <c r="AQ211" s="209">
        <f t="shared" si="124"/>
        <v>0</v>
      </c>
      <c r="AR211" s="209">
        <f t="shared" si="124"/>
        <v>0</v>
      </c>
      <c r="AS211" s="209">
        <f t="shared" si="22"/>
        <v>0</v>
      </c>
      <c r="AT211" s="209">
        <f t="shared" ref="AT211:BC211" si="125">+AT86*AT$49*$E$4/$E211</f>
        <v>0</v>
      </c>
      <c r="AU211" s="209">
        <f t="shared" si="125"/>
        <v>0</v>
      </c>
      <c r="AV211" s="209">
        <f t="shared" si="125"/>
        <v>0</v>
      </c>
      <c r="AW211" s="209">
        <f t="shared" si="125"/>
        <v>0</v>
      </c>
      <c r="AX211" s="209">
        <f t="shared" si="125"/>
        <v>0</v>
      </c>
      <c r="AY211" s="209">
        <f t="shared" si="125"/>
        <v>0</v>
      </c>
      <c r="AZ211" s="209">
        <f t="shared" si="125"/>
        <v>0</v>
      </c>
      <c r="BA211" s="209">
        <f t="shared" si="125"/>
        <v>0</v>
      </c>
      <c r="BB211" s="209">
        <f t="shared" si="125"/>
        <v>0</v>
      </c>
      <c r="BC211" s="209">
        <f t="shared" si="125"/>
        <v>0</v>
      </c>
      <c r="BD211" s="209"/>
      <c r="BE211" s="209"/>
      <c r="BF211" s="209"/>
      <c r="BG211" s="209"/>
      <c r="BH211" s="209"/>
      <c r="BI211" s="209"/>
      <c r="BJ211" s="209"/>
    </row>
    <row r="212" spans="2:62" s="190" customFormat="1" hidden="1">
      <c r="B212" s="190">
        <f t="shared" ref="B212:E212" si="126">+B87</f>
        <v>650</v>
      </c>
      <c r="C212" s="190" t="str">
        <f t="shared" si="126"/>
        <v>DESHERBAT</v>
      </c>
      <c r="D212" s="190" t="str">
        <f t="shared" si="126"/>
        <v>Desherbat manual 5h/1.000  m2</v>
      </c>
      <c r="E212" s="208">
        <f t="shared" si="126"/>
        <v>2500</v>
      </c>
      <c r="F212" s="209">
        <f t="shared" ref="F212:AR212" si="127">+F87*F$49*$E$4/$E212</f>
        <v>0</v>
      </c>
      <c r="G212" s="209">
        <f t="shared" si="127"/>
        <v>0</v>
      </c>
      <c r="H212" s="209">
        <f t="shared" si="127"/>
        <v>0</v>
      </c>
      <c r="I212" s="209">
        <f t="shared" si="127"/>
        <v>0</v>
      </c>
      <c r="J212" s="209">
        <f t="shared" si="127"/>
        <v>0</v>
      </c>
      <c r="K212" s="209">
        <f t="shared" si="127"/>
        <v>0</v>
      </c>
      <c r="L212" s="209">
        <f t="shared" si="127"/>
        <v>0</v>
      </c>
      <c r="M212" s="209">
        <f t="shared" si="127"/>
        <v>0</v>
      </c>
      <c r="N212" s="209">
        <f t="shared" si="127"/>
        <v>0</v>
      </c>
      <c r="O212" s="209">
        <f t="shared" si="127"/>
        <v>0</v>
      </c>
      <c r="P212" s="209">
        <f t="shared" si="127"/>
        <v>0</v>
      </c>
      <c r="Q212" s="209">
        <f t="shared" si="127"/>
        <v>0</v>
      </c>
      <c r="R212" s="209">
        <f t="shared" si="127"/>
        <v>0</v>
      </c>
      <c r="S212" s="209">
        <f t="shared" si="127"/>
        <v>0</v>
      </c>
      <c r="T212" s="209">
        <f t="shared" si="127"/>
        <v>0</v>
      </c>
      <c r="U212" s="209">
        <f t="shared" si="127"/>
        <v>0</v>
      </c>
      <c r="V212" s="209">
        <f t="shared" si="127"/>
        <v>0</v>
      </c>
      <c r="W212" s="209">
        <f t="shared" si="127"/>
        <v>0</v>
      </c>
      <c r="X212" s="209">
        <f t="shared" si="127"/>
        <v>0</v>
      </c>
      <c r="Y212" s="209">
        <f t="shared" si="127"/>
        <v>0</v>
      </c>
      <c r="Z212" s="209">
        <f t="shared" si="127"/>
        <v>0</v>
      </c>
      <c r="AA212" s="209">
        <f t="shared" si="127"/>
        <v>0</v>
      </c>
      <c r="AB212" s="209">
        <f t="shared" si="127"/>
        <v>0</v>
      </c>
      <c r="AC212" s="209">
        <f t="shared" si="127"/>
        <v>0</v>
      </c>
      <c r="AD212" s="209">
        <f t="shared" si="127"/>
        <v>0</v>
      </c>
      <c r="AE212" s="209">
        <f t="shared" si="127"/>
        <v>0</v>
      </c>
      <c r="AF212" s="209">
        <f t="shared" si="127"/>
        <v>0</v>
      </c>
      <c r="AG212" s="209">
        <f t="shared" si="127"/>
        <v>0</v>
      </c>
      <c r="AH212" s="209">
        <f t="shared" si="127"/>
        <v>0</v>
      </c>
      <c r="AI212" s="209">
        <f t="shared" si="127"/>
        <v>0</v>
      </c>
      <c r="AJ212" s="209">
        <f t="shared" si="127"/>
        <v>0</v>
      </c>
      <c r="AK212" s="209">
        <f t="shared" si="127"/>
        <v>0</v>
      </c>
      <c r="AL212" s="209">
        <f t="shared" si="127"/>
        <v>0</v>
      </c>
      <c r="AM212" s="209">
        <f t="shared" si="127"/>
        <v>0</v>
      </c>
      <c r="AN212" s="209">
        <f t="shared" si="127"/>
        <v>0</v>
      </c>
      <c r="AO212" s="209">
        <f t="shared" si="127"/>
        <v>0</v>
      </c>
      <c r="AP212" s="209">
        <f t="shared" si="127"/>
        <v>0</v>
      </c>
      <c r="AQ212" s="209">
        <f t="shared" si="127"/>
        <v>0</v>
      </c>
      <c r="AR212" s="209">
        <f t="shared" si="127"/>
        <v>0</v>
      </c>
      <c r="AS212" s="209">
        <f t="shared" si="22"/>
        <v>0</v>
      </c>
      <c r="AT212" s="209">
        <f t="shared" ref="AT212:BC212" si="128">+AT87*AT$49*$E$4/$E212</f>
        <v>0</v>
      </c>
      <c r="AU212" s="209">
        <f t="shared" si="128"/>
        <v>0</v>
      </c>
      <c r="AV212" s="209">
        <f t="shared" si="128"/>
        <v>0</v>
      </c>
      <c r="AW212" s="209">
        <f t="shared" si="128"/>
        <v>0</v>
      </c>
      <c r="AX212" s="209">
        <f t="shared" si="128"/>
        <v>0</v>
      </c>
      <c r="AY212" s="209">
        <f t="shared" si="128"/>
        <v>0</v>
      </c>
      <c r="AZ212" s="209">
        <f t="shared" si="128"/>
        <v>0</v>
      </c>
      <c r="BA212" s="209">
        <f t="shared" si="128"/>
        <v>0</v>
      </c>
      <c r="BB212" s="209">
        <f t="shared" si="128"/>
        <v>0</v>
      </c>
      <c r="BC212" s="209">
        <f t="shared" si="128"/>
        <v>0</v>
      </c>
      <c r="BD212" s="209"/>
      <c r="BE212" s="209"/>
      <c r="BF212" s="209"/>
      <c r="BG212" s="209"/>
      <c r="BH212" s="209"/>
      <c r="BI212" s="209"/>
      <c r="BJ212" s="209"/>
    </row>
    <row r="213" spans="2:62" s="190" customFormat="1" hidden="1">
      <c r="B213" s="190">
        <f t="shared" ref="B213:E213" si="129">+B88</f>
        <v>660</v>
      </c>
      <c r="C213" s="190" t="str">
        <f t="shared" si="129"/>
        <v>DESHERBAT</v>
      </c>
      <c r="D213" s="190" t="str">
        <f t="shared" si="129"/>
        <v>Desherbat manual 6,5h/1.000  m2</v>
      </c>
      <c r="E213" s="208">
        <f t="shared" si="129"/>
        <v>2500</v>
      </c>
      <c r="F213" s="209">
        <f t="shared" ref="F213:AR213" si="130">+F88*F$49*$E$4/$E213</f>
        <v>0</v>
      </c>
      <c r="G213" s="209">
        <f t="shared" si="130"/>
        <v>0</v>
      </c>
      <c r="H213" s="209">
        <f t="shared" si="130"/>
        <v>0</v>
      </c>
      <c r="I213" s="209">
        <f t="shared" si="130"/>
        <v>0</v>
      </c>
      <c r="J213" s="209">
        <f t="shared" si="130"/>
        <v>0</v>
      </c>
      <c r="K213" s="209">
        <f t="shared" si="130"/>
        <v>0</v>
      </c>
      <c r="L213" s="209">
        <f t="shared" si="130"/>
        <v>0</v>
      </c>
      <c r="M213" s="209">
        <f t="shared" si="130"/>
        <v>0</v>
      </c>
      <c r="N213" s="209">
        <f t="shared" si="130"/>
        <v>0</v>
      </c>
      <c r="O213" s="209">
        <f t="shared" si="130"/>
        <v>0</v>
      </c>
      <c r="P213" s="209">
        <f t="shared" si="130"/>
        <v>0</v>
      </c>
      <c r="Q213" s="209">
        <f t="shared" si="130"/>
        <v>0</v>
      </c>
      <c r="R213" s="209">
        <f t="shared" si="130"/>
        <v>0</v>
      </c>
      <c r="S213" s="209">
        <f t="shared" si="130"/>
        <v>0</v>
      </c>
      <c r="T213" s="209">
        <f t="shared" si="130"/>
        <v>0</v>
      </c>
      <c r="U213" s="209">
        <f t="shared" si="130"/>
        <v>0</v>
      </c>
      <c r="V213" s="209">
        <f t="shared" si="130"/>
        <v>0</v>
      </c>
      <c r="W213" s="209">
        <f t="shared" si="130"/>
        <v>0</v>
      </c>
      <c r="X213" s="209">
        <f t="shared" si="130"/>
        <v>0</v>
      </c>
      <c r="Y213" s="209">
        <f t="shared" si="130"/>
        <v>0</v>
      </c>
      <c r="Z213" s="209">
        <f t="shared" si="130"/>
        <v>0</v>
      </c>
      <c r="AA213" s="209">
        <f t="shared" si="130"/>
        <v>0</v>
      </c>
      <c r="AB213" s="209">
        <f t="shared" si="130"/>
        <v>0</v>
      </c>
      <c r="AC213" s="209">
        <f t="shared" si="130"/>
        <v>0</v>
      </c>
      <c r="AD213" s="209">
        <f t="shared" si="130"/>
        <v>0</v>
      </c>
      <c r="AE213" s="209">
        <f t="shared" si="130"/>
        <v>0</v>
      </c>
      <c r="AF213" s="209">
        <f t="shared" si="130"/>
        <v>0</v>
      </c>
      <c r="AG213" s="209">
        <f t="shared" si="130"/>
        <v>0</v>
      </c>
      <c r="AH213" s="209">
        <f t="shared" si="130"/>
        <v>0</v>
      </c>
      <c r="AI213" s="209">
        <f t="shared" si="130"/>
        <v>0</v>
      </c>
      <c r="AJ213" s="209">
        <f t="shared" si="130"/>
        <v>0</v>
      </c>
      <c r="AK213" s="209">
        <f t="shared" si="130"/>
        <v>0</v>
      </c>
      <c r="AL213" s="209">
        <f t="shared" si="130"/>
        <v>0</v>
      </c>
      <c r="AM213" s="209">
        <f t="shared" si="130"/>
        <v>0</v>
      </c>
      <c r="AN213" s="209">
        <f t="shared" si="130"/>
        <v>0</v>
      </c>
      <c r="AO213" s="209">
        <f t="shared" si="130"/>
        <v>0</v>
      </c>
      <c r="AP213" s="209">
        <f t="shared" si="130"/>
        <v>0</v>
      </c>
      <c r="AQ213" s="209">
        <f t="shared" si="130"/>
        <v>0</v>
      </c>
      <c r="AR213" s="209">
        <f t="shared" si="130"/>
        <v>0</v>
      </c>
      <c r="AS213" s="209">
        <f t="shared" si="22"/>
        <v>0</v>
      </c>
      <c r="AT213" s="209">
        <f t="shared" ref="AT213:BC213" si="131">+AT88*AT$49*$E$4/$E213</f>
        <v>0</v>
      </c>
      <c r="AU213" s="209">
        <f t="shared" si="131"/>
        <v>0</v>
      </c>
      <c r="AV213" s="209">
        <f t="shared" si="131"/>
        <v>0</v>
      </c>
      <c r="AW213" s="209">
        <f t="shared" si="131"/>
        <v>0</v>
      </c>
      <c r="AX213" s="209">
        <f t="shared" si="131"/>
        <v>0</v>
      </c>
      <c r="AY213" s="209">
        <f t="shared" si="131"/>
        <v>0</v>
      </c>
      <c r="AZ213" s="209">
        <f t="shared" si="131"/>
        <v>0</v>
      </c>
      <c r="BA213" s="209">
        <f t="shared" si="131"/>
        <v>0</v>
      </c>
      <c r="BB213" s="209">
        <f t="shared" si="131"/>
        <v>0</v>
      </c>
      <c r="BC213" s="209">
        <f t="shared" si="131"/>
        <v>0</v>
      </c>
      <c r="BD213" s="209"/>
      <c r="BE213" s="209"/>
      <c r="BF213" s="209"/>
      <c r="BG213" s="209"/>
      <c r="BH213" s="209"/>
      <c r="BI213" s="209"/>
      <c r="BJ213" s="209"/>
    </row>
    <row r="214" spans="2:62" s="190" customFormat="1" hidden="1">
      <c r="B214" s="190">
        <f t="shared" ref="B214:E214" si="132">+B89</f>
        <v>670</v>
      </c>
      <c r="C214" s="190" t="str">
        <f t="shared" si="132"/>
        <v>DESHERBAT</v>
      </c>
      <c r="D214" s="190" t="str">
        <f t="shared" si="132"/>
        <v>Calçar-desherbar</v>
      </c>
      <c r="E214" s="208">
        <f t="shared" si="132"/>
        <v>2500</v>
      </c>
      <c r="F214" s="209">
        <f t="shared" ref="F214:AR214" si="133">+F89*F$49*$E$4/$E214</f>
        <v>0</v>
      </c>
      <c r="G214" s="209">
        <f t="shared" si="133"/>
        <v>0</v>
      </c>
      <c r="H214" s="209">
        <f t="shared" si="133"/>
        <v>0</v>
      </c>
      <c r="I214" s="209">
        <f t="shared" si="133"/>
        <v>0</v>
      </c>
      <c r="J214" s="209">
        <f t="shared" si="133"/>
        <v>0</v>
      </c>
      <c r="K214" s="209">
        <f t="shared" si="133"/>
        <v>0</v>
      </c>
      <c r="L214" s="209">
        <f t="shared" si="133"/>
        <v>0</v>
      </c>
      <c r="M214" s="209">
        <f t="shared" si="133"/>
        <v>0</v>
      </c>
      <c r="N214" s="209">
        <f t="shared" si="133"/>
        <v>0</v>
      </c>
      <c r="O214" s="209">
        <f t="shared" si="133"/>
        <v>0</v>
      </c>
      <c r="P214" s="209">
        <f t="shared" si="133"/>
        <v>0</v>
      </c>
      <c r="Q214" s="209">
        <f t="shared" si="133"/>
        <v>0</v>
      </c>
      <c r="R214" s="209">
        <f t="shared" si="133"/>
        <v>0</v>
      </c>
      <c r="S214" s="209">
        <f t="shared" si="133"/>
        <v>0</v>
      </c>
      <c r="T214" s="209">
        <f t="shared" si="133"/>
        <v>0</v>
      </c>
      <c r="U214" s="209">
        <f t="shared" si="133"/>
        <v>0</v>
      </c>
      <c r="V214" s="209">
        <f t="shared" si="133"/>
        <v>0</v>
      </c>
      <c r="W214" s="209">
        <f t="shared" si="133"/>
        <v>0</v>
      </c>
      <c r="X214" s="209">
        <f t="shared" si="133"/>
        <v>0</v>
      </c>
      <c r="Y214" s="209">
        <f t="shared" si="133"/>
        <v>0</v>
      </c>
      <c r="Z214" s="209">
        <f t="shared" si="133"/>
        <v>0</v>
      </c>
      <c r="AA214" s="209">
        <f t="shared" si="133"/>
        <v>0</v>
      </c>
      <c r="AB214" s="209">
        <f t="shared" si="133"/>
        <v>0</v>
      </c>
      <c r="AC214" s="209">
        <f t="shared" si="133"/>
        <v>0</v>
      </c>
      <c r="AD214" s="209">
        <f t="shared" si="133"/>
        <v>0</v>
      </c>
      <c r="AE214" s="209">
        <f t="shared" si="133"/>
        <v>0</v>
      </c>
      <c r="AF214" s="209">
        <f t="shared" si="133"/>
        <v>0</v>
      </c>
      <c r="AG214" s="209">
        <f t="shared" si="133"/>
        <v>0</v>
      </c>
      <c r="AH214" s="209">
        <f t="shared" si="133"/>
        <v>0</v>
      </c>
      <c r="AI214" s="209">
        <f t="shared" si="133"/>
        <v>0</v>
      </c>
      <c r="AJ214" s="209">
        <f t="shared" si="133"/>
        <v>0</v>
      </c>
      <c r="AK214" s="209">
        <f t="shared" si="133"/>
        <v>0</v>
      </c>
      <c r="AL214" s="209">
        <f t="shared" si="133"/>
        <v>0</v>
      </c>
      <c r="AM214" s="209">
        <f t="shared" si="133"/>
        <v>0</v>
      </c>
      <c r="AN214" s="209">
        <f t="shared" si="133"/>
        <v>0</v>
      </c>
      <c r="AO214" s="209">
        <f t="shared" si="133"/>
        <v>0</v>
      </c>
      <c r="AP214" s="209">
        <f t="shared" si="133"/>
        <v>0</v>
      </c>
      <c r="AQ214" s="209">
        <f t="shared" si="133"/>
        <v>0</v>
      </c>
      <c r="AR214" s="209">
        <f t="shared" si="133"/>
        <v>0</v>
      </c>
      <c r="AS214" s="209">
        <f t="shared" si="22"/>
        <v>0</v>
      </c>
      <c r="AT214" s="209">
        <f t="shared" ref="AT214:BC214" si="134">+AT89*AT$49*$E$4/$E214</f>
        <v>0</v>
      </c>
      <c r="AU214" s="209">
        <f t="shared" si="134"/>
        <v>0</v>
      </c>
      <c r="AV214" s="209">
        <f t="shared" si="134"/>
        <v>0</v>
      </c>
      <c r="AW214" s="209">
        <f t="shared" si="134"/>
        <v>0</v>
      </c>
      <c r="AX214" s="209">
        <f t="shared" si="134"/>
        <v>0</v>
      </c>
      <c r="AY214" s="209">
        <f t="shared" si="134"/>
        <v>0</v>
      </c>
      <c r="AZ214" s="209">
        <f t="shared" si="134"/>
        <v>0</v>
      </c>
      <c r="BA214" s="209">
        <f t="shared" si="134"/>
        <v>0</v>
      </c>
      <c r="BB214" s="209">
        <f t="shared" si="134"/>
        <v>0</v>
      </c>
      <c r="BC214" s="209">
        <f t="shared" si="134"/>
        <v>0</v>
      </c>
      <c r="BD214" s="209"/>
      <c r="BE214" s="209"/>
      <c r="BF214" s="209"/>
      <c r="BG214" s="209"/>
      <c r="BH214" s="209"/>
      <c r="BI214" s="209"/>
      <c r="BJ214" s="209"/>
    </row>
    <row r="215" spans="2:62" s="190" customFormat="1" hidden="1">
      <c r="B215" s="190">
        <f t="shared" ref="B215:E215" si="135">+B90</f>
        <v>680</v>
      </c>
      <c r="C215" s="190" t="str">
        <f t="shared" si="135"/>
        <v>DESHERBAT</v>
      </c>
      <c r="D215" s="190" t="str">
        <f t="shared" si="135"/>
        <v>Col·locar plàstic a mà</v>
      </c>
      <c r="E215" s="208">
        <f t="shared" si="135"/>
        <v>2500</v>
      </c>
      <c r="F215" s="209">
        <f t="shared" ref="F215:AR215" si="136">+F90*F$49*$E$4/$E215</f>
        <v>0</v>
      </c>
      <c r="G215" s="209">
        <f t="shared" si="136"/>
        <v>0</v>
      </c>
      <c r="H215" s="209">
        <f t="shared" si="136"/>
        <v>0</v>
      </c>
      <c r="I215" s="209">
        <f t="shared" si="136"/>
        <v>0</v>
      </c>
      <c r="J215" s="209">
        <f t="shared" si="136"/>
        <v>0</v>
      </c>
      <c r="K215" s="209">
        <f t="shared" si="136"/>
        <v>0</v>
      </c>
      <c r="L215" s="209">
        <f t="shared" si="136"/>
        <v>0</v>
      </c>
      <c r="M215" s="209">
        <f t="shared" si="136"/>
        <v>0</v>
      </c>
      <c r="N215" s="209">
        <f t="shared" si="136"/>
        <v>0</v>
      </c>
      <c r="O215" s="209">
        <f t="shared" si="136"/>
        <v>0</v>
      </c>
      <c r="P215" s="209">
        <f t="shared" si="136"/>
        <v>0</v>
      </c>
      <c r="Q215" s="209">
        <f t="shared" si="136"/>
        <v>0</v>
      </c>
      <c r="R215" s="209">
        <f t="shared" si="136"/>
        <v>0</v>
      </c>
      <c r="S215" s="209">
        <f t="shared" si="136"/>
        <v>0</v>
      </c>
      <c r="T215" s="209">
        <f t="shared" si="136"/>
        <v>0</v>
      </c>
      <c r="U215" s="209">
        <f t="shared" si="136"/>
        <v>0</v>
      </c>
      <c r="V215" s="209">
        <f t="shared" si="136"/>
        <v>0</v>
      </c>
      <c r="W215" s="209">
        <f t="shared" si="136"/>
        <v>0</v>
      </c>
      <c r="X215" s="209">
        <f t="shared" si="136"/>
        <v>0</v>
      </c>
      <c r="Y215" s="209">
        <f t="shared" si="136"/>
        <v>0</v>
      </c>
      <c r="Z215" s="209">
        <f t="shared" si="136"/>
        <v>0</v>
      </c>
      <c r="AA215" s="209">
        <f t="shared" si="136"/>
        <v>0</v>
      </c>
      <c r="AB215" s="209">
        <f t="shared" si="136"/>
        <v>0</v>
      </c>
      <c r="AC215" s="209">
        <f t="shared" si="136"/>
        <v>0</v>
      </c>
      <c r="AD215" s="209">
        <f t="shared" si="136"/>
        <v>0</v>
      </c>
      <c r="AE215" s="209">
        <f t="shared" si="136"/>
        <v>0</v>
      </c>
      <c r="AF215" s="209">
        <f t="shared" si="136"/>
        <v>0</v>
      </c>
      <c r="AG215" s="209">
        <f t="shared" si="136"/>
        <v>0</v>
      </c>
      <c r="AH215" s="209">
        <f t="shared" si="136"/>
        <v>0</v>
      </c>
      <c r="AI215" s="209">
        <f t="shared" si="136"/>
        <v>0</v>
      </c>
      <c r="AJ215" s="209">
        <f t="shared" si="136"/>
        <v>0</v>
      </c>
      <c r="AK215" s="209">
        <f t="shared" si="136"/>
        <v>0</v>
      </c>
      <c r="AL215" s="209">
        <f t="shared" si="136"/>
        <v>0</v>
      </c>
      <c r="AM215" s="209">
        <f t="shared" si="136"/>
        <v>0</v>
      </c>
      <c r="AN215" s="209">
        <f t="shared" si="136"/>
        <v>0</v>
      </c>
      <c r="AO215" s="209">
        <f t="shared" si="136"/>
        <v>0</v>
      </c>
      <c r="AP215" s="209">
        <f t="shared" si="136"/>
        <v>0</v>
      </c>
      <c r="AQ215" s="209">
        <f t="shared" si="136"/>
        <v>0</v>
      </c>
      <c r="AR215" s="209">
        <f t="shared" si="136"/>
        <v>0</v>
      </c>
      <c r="AS215" s="209">
        <f t="shared" si="22"/>
        <v>0</v>
      </c>
      <c r="AT215" s="209">
        <f t="shared" ref="AT215:BC215" si="137">+AT90*AT$49*$E$4/$E215</f>
        <v>0</v>
      </c>
      <c r="AU215" s="209">
        <f t="shared" si="137"/>
        <v>0</v>
      </c>
      <c r="AV215" s="209">
        <f t="shared" si="137"/>
        <v>0</v>
      </c>
      <c r="AW215" s="209">
        <f t="shared" si="137"/>
        <v>0</v>
      </c>
      <c r="AX215" s="209">
        <f t="shared" si="137"/>
        <v>0</v>
      </c>
      <c r="AY215" s="209">
        <f t="shared" si="137"/>
        <v>0</v>
      </c>
      <c r="AZ215" s="209">
        <f t="shared" si="137"/>
        <v>0</v>
      </c>
      <c r="BA215" s="209">
        <f t="shared" si="137"/>
        <v>0</v>
      </c>
      <c r="BB215" s="209">
        <f t="shared" si="137"/>
        <v>0</v>
      </c>
      <c r="BC215" s="209">
        <f t="shared" si="137"/>
        <v>0</v>
      </c>
      <c r="BD215" s="209"/>
      <c r="BE215" s="209"/>
      <c r="BF215" s="209"/>
      <c r="BG215" s="209"/>
      <c r="BH215" s="209"/>
      <c r="BI215" s="209"/>
      <c r="BJ215" s="209"/>
    </row>
    <row r="216" spans="2:62" s="190" customFormat="1" hidden="1">
      <c r="B216" s="190">
        <f t="shared" ref="B216:E216" si="138">+B91</f>
        <v>710</v>
      </c>
      <c r="C216" s="190" t="str">
        <f t="shared" si="138"/>
        <v xml:space="preserve">ALTRES OPERACIONS </v>
      </c>
      <c r="D216" s="190" t="str">
        <f t="shared" si="138"/>
        <v>Clavar i lligar canyes manual</v>
      </c>
      <c r="E216" s="208">
        <f t="shared" si="138"/>
        <v>2500</v>
      </c>
      <c r="F216" s="209">
        <f t="shared" ref="F216:AR216" si="139">+F91*F$49*$E$4/$E216</f>
        <v>0</v>
      </c>
      <c r="G216" s="209">
        <f t="shared" si="139"/>
        <v>0</v>
      </c>
      <c r="H216" s="209">
        <f t="shared" si="139"/>
        <v>0</v>
      </c>
      <c r="I216" s="209">
        <f t="shared" si="139"/>
        <v>0</v>
      </c>
      <c r="J216" s="209">
        <f t="shared" si="139"/>
        <v>0</v>
      </c>
      <c r="K216" s="209">
        <f t="shared" si="139"/>
        <v>0</v>
      </c>
      <c r="L216" s="209">
        <f t="shared" si="139"/>
        <v>0</v>
      </c>
      <c r="M216" s="209">
        <f t="shared" si="139"/>
        <v>0</v>
      </c>
      <c r="N216" s="209">
        <f t="shared" si="139"/>
        <v>0</v>
      </c>
      <c r="O216" s="209">
        <f t="shared" si="139"/>
        <v>0</v>
      </c>
      <c r="P216" s="209">
        <f t="shared" si="139"/>
        <v>0</v>
      </c>
      <c r="Q216" s="209">
        <f t="shared" si="139"/>
        <v>0</v>
      </c>
      <c r="R216" s="209">
        <f t="shared" si="139"/>
        <v>0</v>
      </c>
      <c r="S216" s="209">
        <f t="shared" si="139"/>
        <v>0</v>
      </c>
      <c r="T216" s="209">
        <f t="shared" si="139"/>
        <v>0</v>
      </c>
      <c r="U216" s="209">
        <f t="shared" si="139"/>
        <v>0</v>
      </c>
      <c r="V216" s="209">
        <f t="shared" si="139"/>
        <v>0</v>
      </c>
      <c r="W216" s="209">
        <f t="shared" si="139"/>
        <v>0</v>
      </c>
      <c r="X216" s="209">
        <f t="shared" si="139"/>
        <v>0</v>
      </c>
      <c r="Y216" s="209">
        <f t="shared" si="139"/>
        <v>0</v>
      </c>
      <c r="Z216" s="209">
        <f t="shared" si="139"/>
        <v>0</v>
      </c>
      <c r="AA216" s="209">
        <f t="shared" si="139"/>
        <v>0</v>
      </c>
      <c r="AB216" s="209">
        <f t="shared" si="139"/>
        <v>0</v>
      </c>
      <c r="AC216" s="209">
        <f t="shared" si="139"/>
        <v>0</v>
      </c>
      <c r="AD216" s="209">
        <f t="shared" si="139"/>
        <v>0</v>
      </c>
      <c r="AE216" s="209">
        <f t="shared" si="139"/>
        <v>0</v>
      </c>
      <c r="AF216" s="209">
        <f t="shared" si="139"/>
        <v>0</v>
      </c>
      <c r="AG216" s="209">
        <f t="shared" si="139"/>
        <v>0</v>
      </c>
      <c r="AH216" s="209">
        <f t="shared" si="139"/>
        <v>0</v>
      </c>
      <c r="AI216" s="209">
        <f t="shared" si="139"/>
        <v>0</v>
      </c>
      <c r="AJ216" s="209">
        <f t="shared" si="139"/>
        <v>0</v>
      </c>
      <c r="AK216" s="209">
        <f t="shared" si="139"/>
        <v>0</v>
      </c>
      <c r="AL216" s="209">
        <f t="shared" si="139"/>
        <v>0</v>
      </c>
      <c r="AM216" s="209">
        <f t="shared" si="139"/>
        <v>0</v>
      </c>
      <c r="AN216" s="209">
        <f t="shared" si="139"/>
        <v>0</v>
      </c>
      <c r="AO216" s="209">
        <f t="shared" si="139"/>
        <v>0</v>
      </c>
      <c r="AP216" s="209">
        <f t="shared" si="139"/>
        <v>0</v>
      </c>
      <c r="AQ216" s="209">
        <f t="shared" si="139"/>
        <v>0</v>
      </c>
      <c r="AR216" s="209">
        <f t="shared" si="139"/>
        <v>0</v>
      </c>
      <c r="AS216" s="209">
        <f t="shared" si="22"/>
        <v>0</v>
      </c>
      <c r="AT216" s="209">
        <f t="shared" ref="AT216:BC216" si="140">+AT91*AT$49*$E$4/$E216</f>
        <v>0</v>
      </c>
      <c r="AU216" s="209">
        <f t="shared" si="140"/>
        <v>0</v>
      </c>
      <c r="AV216" s="209">
        <f t="shared" si="140"/>
        <v>0</v>
      </c>
      <c r="AW216" s="209">
        <f t="shared" si="140"/>
        <v>0</v>
      </c>
      <c r="AX216" s="209">
        <f t="shared" si="140"/>
        <v>0</v>
      </c>
      <c r="AY216" s="209">
        <f t="shared" si="140"/>
        <v>0</v>
      </c>
      <c r="AZ216" s="209">
        <f t="shared" si="140"/>
        <v>0</v>
      </c>
      <c r="BA216" s="209">
        <f t="shared" si="140"/>
        <v>0</v>
      </c>
      <c r="BB216" s="209">
        <f t="shared" si="140"/>
        <v>0</v>
      </c>
      <c r="BC216" s="209">
        <f t="shared" si="140"/>
        <v>0</v>
      </c>
      <c r="BD216" s="209"/>
      <c r="BE216" s="209"/>
      <c r="BF216" s="209"/>
      <c r="BG216" s="209"/>
      <c r="BH216" s="209"/>
      <c r="BI216" s="209"/>
      <c r="BJ216" s="209"/>
    </row>
    <row r="217" spans="2:62" s="190" customFormat="1" hidden="1">
      <c r="B217" s="190">
        <f t="shared" ref="B217:E217" si="141">+B92</f>
        <v>720</v>
      </c>
      <c r="C217" s="190" t="str">
        <f t="shared" si="141"/>
        <v xml:space="preserve">ALTRES OPERACIONS </v>
      </c>
      <c r="D217" s="190" t="str">
        <f t="shared" si="141"/>
        <v>Esporgar i lligar tomaqueres</v>
      </c>
      <c r="E217" s="208">
        <f t="shared" si="141"/>
        <v>2500</v>
      </c>
      <c r="F217" s="209">
        <f t="shared" ref="F217:AR217" si="142">+F92*F$49*$E$4/$E217</f>
        <v>0</v>
      </c>
      <c r="G217" s="209">
        <f t="shared" si="142"/>
        <v>0</v>
      </c>
      <c r="H217" s="209">
        <f t="shared" si="142"/>
        <v>0</v>
      </c>
      <c r="I217" s="209">
        <f t="shared" si="142"/>
        <v>0</v>
      </c>
      <c r="J217" s="209">
        <f t="shared" si="142"/>
        <v>0</v>
      </c>
      <c r="K217" s="209">
        <f t="shared" si="142"/>
        <v>0</v>
      </c>
      <c r="L217" s="209">
        <f t="shared" si="142"/>
        <v>0</v>
      </c>
      <c r="M217" s="209">
        <f t="shared" si="142"/>
        <v>0</v>
      </c>
      <c r="N217" s="209">
        <f t="shared" si="142"/>
        <v>0</v>
      </c>
      <c r="O217" s="209">
        <f t="shared" si="142"/>
        <v>0</v>
      </c>
      <c r="P217" s="209">
        <f t="shared" si="142"/>
        <v>0</v>
      </c>
      <c r="Q217" s="209">
        <f t="shared" si="142"/>
        <v>0</v>
      </c>
      <c r="R217" s="209">
        <f t="shared" si="142"/>
        <v>0</v>
      </c>
      <c r="S217" s="209">
        <f t="shared" si="142"/>
        <v>0</v>
      </c>
      <c r="T217" s="209">
        <f t="shared" si="142"/>
        <v>0</v>
      </c>
      <c r="U217" s="209">
        <f t="shared" si="142"/>
        <v>0</v>
      </c>
      <c r="V217" s="209">
        <f t="shared" si="142"/>
        <v>0</v>
      </c>
      <c r="W217" s="209">
        <f t="shared" si="142"/>
        <v>0</v>
      </c>
      <c r="X217" s="209">
        <f t="shared" si="142"/>
        <v>0</v>
      </c>
      <c r="Y217" s="209">
        <f t="shared" si="142"/>
        <v>0</v>
      </c>
      <c r="Z217" s="209">
        <f t="shared" si="142"/>
        <v>0</v>
      </c>
      <c r="AA217" s="209">
        <f t="shared" si="142"/>
        <v>0</v>
      </c>
      <c r="AB217" s="209">
        <f t="shared" si="142"/>
        <v>0</v>
      </c>
      <c r="AC217" s="209">
        <f t="shared" si="142"/>
        <v>0</v>
      </c>
      <c r="AD217" s="209">
        <f t="shared" si="142"/>
        <v>0</v>
      </c>
      <c r="AE217" s="209">
        <f t="shared" si="142"/>
        <v>0</v>
      </c>
      <c r="AF217" s="209">
        <f t="shared" si="142"/>
        <v>0</v>
      </c>
      <c r="AG217" s="209">
        <f t="shared" si="142"/>
        <v>0</v>
      </c>
      <c r="AH217" s="209">
        <f t="shared" si="142"/>
        <v>0</v>
      </c>
      <c r="AI217" s="209">
        <f t="shared" si="142"/>
        <v>0</v>
      </c>
      <c r="AJ217" s="209">
        <f t="shared" si="142"/>
        <v>0</v>
      </c>
      <c r="AK217" s="209">
        <f t="shared" si="142"/>
        <v>0</v>
      </c>
      <c r="AL217" s="209">
        <f t="shared" si="142"/>
        <v>0</v>
      </c>
      <c r="AM217" s="209">
        <f t="shared" si="142"/>
        <v>0</v>
      </c>
      <c r="AN217" s="209">
        <f t="shared" si="142"/>
        <v>0</v>
      </c>
      <c r="AO217" s="209">
        <f t="shared" si="142"/>
        <v>0</v>
      </c>
      <c r="AP217" s="209">
        <f t="shared" si="142"/>
        <v>0</v>
      </c>
      <c r="AQ217" s="209">
        <f t="shared" si="142"/>
        <v>0</v>
      </c>
      <c r="AR217" s="209">
        <f t="shared" si="142"/>
        <v>0</v>
      </c>
      <c r="AS217" s="209">
        <f t="shared" si="22"/>
        <v>0</v>
      </c>
      <c r="AT217" s="209">
        <f t="shared" ref="AT217:BC217" si="143">+AT92*AT$49*$E$4/$E217</f>
        <v>0</v>
      </c>
      <c r="AU217" s="209">
        <f t="shared" si="143"/>
        <v>0</v>
      </c>
      <c r="AV217" s="209">
        <f t="shared" si="143"/>
        <v>0</v>
      </c>
      <c r="AW217" s="209">
        <f t="shared" si="143"/>
        <v>0</v>
      </c>
      <c r="AX217" s="209">
        <f t="shared" si="143"/>
        <v>0</v>
      </c>
      <c r="AY217" s="209">
        <f t="shared" si="143"/>
        <v>0</v>
      </c>
      <c r="AZ217" s="209">
        <f t="shared" si="143"/>
        <v>0</v>
      </c>
      <c r="BA217" s="209">
        <f t="shared" si="143"/>
        <v>0</v>
      </c>
      <c r="BB217" s="209">
        <f t="shared" si="143"/>
        <v>0</v>
      </c>
      <c r="BC217" s="209">
        <f t="shared" si="143"/>
        <v>0</v>
      </c>
      <c r="BD217" s="209"/>
      <c r="BE217" s="209"/>
      <c r="BF217" s="209"/>
      <c r="BG217" s="209"/>
      <c r="BH217" s="209"/>
      <c r="BI217" s="209"/>
      <c r="BJ217" s="209"/>
    </row>
    <row r="218" spans="2:62" s="190" customFormat="1" hidden="1">
      <c r="B218" s="190">
        <f t="shared" ref="B218:E218" si="144">+B93</f>
        <v>730</v>
      </c>
      <c r="C218" s="190" t="str">
        <f t="shared" si="144"/>
        <v xml:space="preserve">ALTRES OPERACIONS </v>
      </c>
      <c r="D218" s="190" t="str">
        <f t="shared" si="144"/>
        <v>Renda de la terra</v>
      </c>
      <c r="E218" s="208">
        <f t="shared" si="144"/>
        <v>2500</v>
      </c>
      <c r="F218" s="209">
        <f t="shared" ref="F218:AR218" si="145">+F93*F$49*$E$4/$E218</f>
        <v>0</v>
      </c>
      <c r="G218" s="209">
        <f t="shared" si="145"/>
        <v>0</v>
      </c>
      <c r="H218" s="209">
        <f t="shared" si="145"/>
        <v>0</v>
      </c>
      <c r="I218" s="209">
        <f t="shared" si="145"/>
        <v>0</v>
      </c>
      <c r="J218" s="209">
        <f t="shared" si="145"/>
        <v>0</v>
      </c>
      <c r="K218" s="209">
        <f t="shared" si="145"/>
        <v>0</v>
      </c>
      <c r="L218" s="209">
        <f t="shared" si="145"/>
        <v>0</v>
      </c>
      <c r="M218" s="209">
        <f t="shared" si="145"/>
        <v>0</v>
      </c>
      <c r="N218" s="209">
        <f t="shared" si="145"/>
        <v>0</v>
      </c>
      <c r="O218" s="209">
        <f t="shared" si="145"/>
        <v>0</v>
      </c>
      <c r="P218" s="209">
        <f t="shared" si="145"/>
        <v>0</v>
      </c>
      <c r="Q218" s="209">
        <f t="shared" si="145"/>
        <v>0</v>
      </c>
      <c r="R218" s="209">
        <f t="shared" si="145"/>
        <v>0</v>
      </c>
      <c r="S218" s="209">
        <f t="shared" si="145"/>
        <v>0</v>
      </c>
      <c r="T218" s="209">
        <f t="shared" si="145"/>
        <v>0</v>
      </c>
      <c r="U218" s="209">
        <f t="shared" si="145"/>
        <v>0</v>
      </c>
      <c r="V218" s="209">
        <f t="shared" si="145"/>
        <v>0</v>
      </c>
      <c r="W218" s="209">
        <f t="shared" si="145"/>
        <v>0</v>
      </c>
      <c r="X218" s="209">
        <f t="shared" si="145"/>
        <v>0</v>
      </c>
      <c r="Y218" s="209">
        <f t="shared" si="145"/>
        <v>0</v>
      </c>
      <c r="Z218" s="209">
        <f t="shared" si="145"/>
        <v>0</v>
      </c>
      <c r="AA218" s="209">
        <f t="shared" si="145"/>
        <v>0</v>
      </c>
      <c r="AB218" s="209">
        <f t="shared" si="145"/>
        <v>0</v>
      </c>
      <c r="AC218" s="209">
        <f t="shared" si="145"/>
        <v>0</v>
      </c>
      <c r="AD218" s="209">
        <f t="shared" si="145"/>
        <v>0</v>
      </c>
      <c r="AE218" s="209">
        <f t="shared" si="145"/>
        <v>0</v>
      </c>
      <c r="AF218" s="209">
        <f t="shared" si="145"/>
        <v>0</v>
      </c>
      <c r="AG218" s="209">
        <f t="shared" si="145"/>
        <v>0</v>
      </c>
      <c r="AH218" s="209">
        <f t="shared" si="145"/>
        <v>0</v>
      </c>
      <c r="AI218" s="209">
        <f t="shared" si="145"/>
        <v>0</v>
      </c>
      <c r="AJ218" s="209">
        <f t="shared" si="145"/>
        <v>0</v>
      </c>
      <c r="AK218" s="209">
        <f t="shared" si="145"/>
        <v>0</v>
      </c>
      <c r="AL218" s="209">
        <f t="shared" si="145"/>
        <v>0</v>
      </c>
      <c r="AM218" s="209">
        <f t="shared" si="145"/>
        <v>0</v>
      </c>
      <c r="AN218" s="209">
        <f t="shared" si="145"/>
        <v>0</v>
      </c>
      <c r="AO218" s="209">
        <f t="shared" si="145"/>
        <v>0</v>
      </c>
      <c r="AP218" s="209">
        <f t="shared" si="145"/>
        <v>0</v>
      </c>
      <c r="AQ218" s="209">
        <f t="shared" si="145"/>
        <v>0</v>
      </c>
      <c r="AR218" s="209">
        <f t="shared" si="145"/>
        <v>0</v>
      </c>
      <c r="AS218" s="209">
        <f t="shared" si="22"/>
        <v>0</v>
      </c>
      <c r="AT218" s="209">
        <f t="shared" ref="AT218:BC218" si="146">+AT93*AT$49*$E$4/$E218</f>
        <v>0</v>
      </c>
      <c r="AU218" s="209">
        <f t="shared" si="146"/>
        <v>0</v>
      </c>
      <c r="AV218" s="209">
        <f t="shared" si="146"/>
        <v>0</v>
      </c>
      <c r="AW218" s="209">
        <f t="shared" si="146"/>
        <v>0</v>
      </c>
      <c r="AX218" s="209">
        <f t="shared" si="146"/>
        <v>0</v>
      </c>
      <c r="AY218" s="209">
        <f t="shared" si="146"/>
        <v>0</v>
      </c>
      <c r="AZ218" s="209">
        <f t="shared" si="146"/>
        <v>0</v>
      </c>
      <c r="BA218" s="209">
        <f t="shared" si="146"/>
        <v>0</v>
      </c>
      <c r="BB218" s="209">
        <f t="shared" si="146"/>
        <v>0</v>
      </c>
      <c r="BC218" s="209">
        <f t="shared" si="146"/>
        <v>0</v>
      </c>
      <c r="BD218" s="209"/>
      <c r="BE218" s="209"/>
      <c r="BF218" s="209"/>
      <c r="BG218" s="209"/>
      <c r="BH218" s="209"/>
      <c r="BI218" s="209"/>
      <c r="BJ218" s="209"/>
    </row>
    <row r="219" spans="2:62" s="190" customFormat="1" hidden="1">
      <c r="B219" s="190">
        <f t="shared" ref="B219:E219" si="147">+B94</f>
        <v>810</v>
      </c>
      <c r="C219" s="190" t="str">
        <f t="shared" si="147"/>
        <v>RECOL.LECCIÓ</v>
      </c>
      <c r="D219" s="190" t="str">
        <f t="shared" si="147"/>
        <v>Recol.lecció col</v>
      </c>
      <c r="E219" s="208">
        <f t="shared" si="147"/>
        <v>2500</v>
      </c>
      <c r="F219" s="209">
        <f t="shared" ref="F219:AR219" si="148">+F94*F$49*$E$4/$E219</f>
        <v>0</v>
      </c>
      <c r="G219" s="209">
        <f t="shared" si="148"/>
        <v>0</v>
      </c>
      <c r="H219" s="209">
        <f t="shared" si="148"/>
        <v>0</v>
      </c>
      <c r="I219" s="209">
        <f t="shared" si="148"/>
        <v>0</v>
      </c>
      <c r="J219" s="209">
        <f t="shared" si="148"/>
        <v>0</v>
      </c>
      <c r="K219" s="209">
        <f t="shared" si="148"/>
        <v>0</v>
      </c>
      <c r="L219" s="209">
        <f t="shared" si="148"/>
        <v>0</v>
      </c>
      <c r="M219" s="209">
        <f t="shared" si="148"/>
        <v>0</v>
      </c>
      <c r="N219" s="209">
        <f t="shared" si="148"/>
        <v>0</v>
      </c>
      <c r="O219" s="209">
        <f t="shared" si="148"/>
        <v>0</v>
      </c>
      <c r="P219" s="209">
        <f t="shared" si="148"/>
        <v>0</v>
      </c>
      <c r="Q219" s="209">
        <f t="shared" si="148"/>
        <v>0</v>
      </c>
      <c r="R219" s="209">
        <f t="shared" si="148"/>
        <v>0</v>
      </c>
      <c r="S219" s="209">
        <f t="shared" si="148"/>
        <v>0</v>
      </c>
      <c r="T219" s="209">
        <f t="shared" si="148"/>
        <v>0</v>
      </c>
      <c r="U219" s="209">
        <f t="shared" si="148"/>
        <v>0</v>
      </c>
      <c r="V219" s="209">
        <f t="shared" si="148"/>
        <v>0</v>
      </c>
      <c r="W219" s="209">
        <f t="shared" si="148"/>
        <v>0</v>
      </c>
      <c r="X219" s="209">
        <f t="shared" si="148"/>
        <v>0</v>
      </c>
      <c r="Y219" s="209">
        <f t="shared" si="148"/>
        <v>0</v>
      </c>
      <c r="Z219" s="209">
        <f t="shared" si="148"/>
        <v>0</v>
      </c>
      <c r="AA219" s="209">
        <f t="shared" si="148"/>
        <v>0</v>
      </c>
      <c r="AB219" s="209">
        <f t="shared" si="148"/>
        <v>0</v>
      </c>
      <c r="AC219" s="209">
        <f t="shared" si="148"/>
        <v>0</v>
      </c>
      <c r="AD219" s="209">
        <f t="shared" si="148"/>
        <v>0</v>
      </c>
      <c r="AE219" s="209">
        <f t="shared" si="148"/>
        <v>0</v>
      </c>
      <c r="AF219" s="209">
        <f t="shared" si="148"/>
        <v>0</v>
      </c>
      <c r="AG219" s="209">
        <f t="shared" si="148"/>
        <v>0</v>
      </c>
      <c r="AH219" s="209">
        <f t="shared" si="148"/>
        <v>0</v>
      </c>
      <c r="AI219" s="209">
        <f t="shared" si="148"/>
        <v>0</v>
      </c>
      <c r="AJ219" s="209">
        <f t="shared" si="148"/>
        <v>0</v>
      </c>
      <c r="AK219" s="209">
        <f t="shared" si="148"/>
        <v>0</v>
      </c>
      <c r="AL219" s="209">
        <f t="shared" si="148"/>
        <v>0</v>
      </c>
      <c r="AM219" s="209">
        <f t="shared" si="148"/>
        <v>0</v>
      </c>
      <c r="AN219" s="209">
        <f t="shared" si="148"/>
        <v>0</v>
      </c>
      <c r="AO219" s="209">
        <f t="shared" si="148"/>
        <v>0</v>
      </c>
      <c r="AP219" s="209">
        <f t="shared" si="148"/>
        <v>0</v>
      </c>
      <c r="AQ219" s="209">
        <f t="shared" si="148"/>
        <v>0</v>
      </c>
      <c r="AR219" s="209">
        <f t="shared" si="148"/>
        <v>0</v>
      </c>
      <c r="AS219" s="209">
        <f t="shared" si="22"/>
        <v>0</v>
      </c>
      <c r="AT219" s="209">
        <f t="shared" ref="AT219:BC219" si="149">+AT94*AT$49*$E$4/$E219</f>
        <v>0</v>
      </c>
      <c r="AU219" s="209">
        <f t="shared" si="149"/>
        <v>0</v>
      </c>
      <c r="AV219" s="209">
        <f t="shared" si="149"/>
        <v>0</v>
      </c>
      <c r="AW219" s="209">
        <f t="shared" si="149"/>
        <v>0</v>
      </c>
      <c r="AX219" s="209">
        <f t="shared" si="149"/>
        <v>0</v>
      </c>
      <c r="AY219" s="209">
        <f t="shared" si="149"/>
        <v>0</v>
      </c>
      <c r="AZ219" s="209">
        <f t="shared" si="149"/>
        <v>0</v>
      </c>
      <c r="BA219" s="209">
        <f t="shared" si="149"/>
        <v>0</v>
      </c>
      <c r="BB219" s="209">
        <f t="shared" si="149"/>
        <v>0</v>
      </c>
      <c r="BC219" s="209">
        <f t="shared" si="149"/>
        <v>0</v>
      </c>
      <c r="BD219" s="209"/>
      <c r="BE219" s="209"/>
      <c r="BF219" s="209"/>
      <c r="BG219" s="209"/>
      <c r="BH219" s="209"/>
      <c r="BI219" s="209"/>
      <c r="BJ219" s="209"/>
    </row>
    <row r="220" spans="2:62" s="190" customFormat="1" hidden="1">
      <c r="B220" s="190">
        <f t="shared" ref="B220:E220" si="150">+B95</f>
        <v>820</v>
      </c>
      <c r="C220" s="190" t="str">
        <f t="shared" si="150"/>
        <v>RECOL.LECCIÓ</v>
      </c>
      <c r="D220" s="190" t="str">
        <f t="shared" si="150"/>
        <v>Recol.lecció bròcoli</v>
      </c>
      <c r="E220" s="208">
        <f t="shared" si="150"/>
        <v>2500</v>
      </c>
      <c r="F220" s="209">
        <f t="shared" ref="F220:AR220" si="151">+F95*F$49*$E$4/$E220</f>
        <v>0</v>
      </c>
      <c r="G220" s="209">
        <f t="shared" si="151"/>
        <v>0</v>
      </c>
      <c r="H220" s="209">
        <f t="shared" si="151"/>
        <v>0</v>
      </c>
      <c r="I220" s="209">
        <f t="shared" si="151"/>
        <v>0</v>
      </c>
      <c r="J220" s="209">
        <f t="shared" si="151"/>
        <v>0</v>
      </c>
      <c r="K220" s="209">
        <f t="shared" si="151"/>
        <v>0</v>
      </c>
      <c r="L220" s="209">
        <f t="shared" si="151"/>
        <v>0</v>
      </c>
      <c r="M220" s="209">
        <f t="shared" si="151"/>
        <v>0</v>
      </c>
      <c r="N220" s="209">
        <f t="shared" si="151"/>
        <v>0</v>
      </c>
      <c r="O220" s="209">
        <f t="shared" si="151"/>
        <v>0</v>
      </c>
      <c r="P220" s="209">
        <f t="shared" si="151"/>
        <v>0</v>
      </c>
      <c r="Q220" s="209">
        <f t="shared" si="151"/>
        <v>0</v>
      </c>
      <c r="R220" s="209">
        <f t="shared" si="151"/>
        <v>0</v>
      </c>
      <c r="S220" s="209">
        <f t="shared" si="151"/>
        <v>0</v>
      </c>
      <c r="T220" s="209">
        <f t="shared" si="151"/>
        <v>0</v>
      </c>
      <c r="U220" s="209">
        <f t="shared" si="151"/>
        <v>0</v>
      </c>
      <c r="V220" s="209">
        <f t="shared" si="151"/>
        <v>0</v>
      </c>
      <c r="W220" s="209">
        <f t="shared" si="151"/>
        <v>0</v>
      </c>
      <c r="X220" s="209">
        <f t="shared" si="151"/>
        <v>0</v>
      </c>
      <c r="Y220" s="209">
        <f t="shared" si="151"/>
        <v>0</v>
      </c>
      <c r="Z220" s="209">
        <f t="shared" si="151"/>
        <v>0</v>
      </c>
      <c r="AA220" s="209">
        <f t="shared" si="151"/>
        <v>0</v>
      </c>
      <c r="AB220" s="209">
        <f t="shared" si="151"/>
        <v>0</v>
      </c>
      <c r="AC220" s="209">
        <f t="shared" si="151"/>
        <v>0</v>
      </c>
      <c r="AD220" s="209">
        <f t="shared" si="151"/>
        <v>0</v>
      </c>
      <c r="AE220" s="209">
        <f t="shared" si="151"/>
        <v>0</v>
      </c>
      <c r="AF220" s="209">
        <f t="shared" si="151"/>
        <v>0</v>
      </c>
      <c r="AG220" s="209">
        <f t="shared" si="151"/>
        <v>0</v>
      </c>
      <c r="AH220" s="209">
        <f t="shared" si="151"/>
        <v>0</v>
      </c>
      <c r="AI220" s="209">
        <f t="shared" si="151"/>
        <v>0</v>
      </c>
      <c r="AJ220" s="209">
        <f t="shared" si="151"/>
        <v>0</v>
      </c>
      <c r="AK220" s="209">
        <f t="shared" si="151"/>
        <v>0</v>
      </c>
      <c r="AL220" s="209">
        <f t="shared" si="151"/>
        <v>0</v>
      </c>
      <c r="AM220" s="209">
        <f t="shared" si="151"/>
        <v>0</v>
      </c>
      <c r="AN220" s="209">
        <f t="shared" si="151"/>
        <v>0</v>
      </c>
      <c r="AO220" s="209">
        <f t="shared" si="151"/>
        <v>0</v>
      </c>
      <c r="AP220" s="209">
        <f t="shared" si="151"/>
        <v>0</v>
      </c>
      <c r="AQ220" s="209">
        <f t="shared" si="151"/>
        <v>0</v>
      </c>
      <c r="AR220" s="209">
        <f t="shared" si="151"/>
        <v>0</v>
      </c>
      <c r="AS220" s="209">
        <f t="shared" si="22"/>
        <v>0</v>
      </c>
      <c r="AT220" s="209">
        <f t="shared" ref="AT220:BC220" si="152">+AT95*AT$49*$E$4/$E220</f>
        <v>0</v>
      </c>
      <c r="AU220" s="209">
        <f t="shared" si="152"/>
        <v>0</v>
      </c>
      <c r="AV220" s="209">
        <f t="shared" si="152"/>
        <v>0</v>
      </c>
      <c r="AW220" s="209">
        <f t="shared" si="152"/>
        <v>0</v>
      </c>
      <c r="AX220" s="209">
        <f t="shared" si="152"/>
        <v>0</v>
      </c>
      <c r="AY220" s="209">
        <f t="shared" si="152"/>
        <v>0</v>
      </c>
      <c r="AZ220" s="209">
        <f t="shared" si="152"/>
        <v>0</v>
      </c>
      <c r="BA220" s="209">
        <f t="shared" si="152"/>
        <v>0</v>
      </c>
      <c r="BB220" s="209">
        <f t="shared" si="152"/>
        <v>0</v>
      </c>
      <c r="BC220" s="209">
        <f t="shared" si="152"/>
        <v>0</v>
      </c>
      <c r="BD220" s="209"/>
      <c r="BE220" s="209"/>
      <c r="BF220" s="209"/>
      <c r="BG220" s="209"/>
      <c r="BH220" s="209"/>
      <c r="BI220" s="209"/>
      <c r="BJ220" s="209"/>
    </row>
    <row r="221" spans="2:62" s="190" customFormat="1" hidden="1">
      <c r="B221" s="190">
        <f t="shared" ref="B221:E221" si="153">+B96</f>
        <v>830</v>
      </c>
      <c r="C221" s="190" t="str">
        <f t="shared" si="153"/>
        <v>RECOL.LECCIÓ</v>
      </c>
      <c r="D221" s="190" t="str">
        <f t="shared" si="153"/>
        <v>Recol.lecció calçot</v>
      </c>
      <c r="E221" s="208">
        <f t="shared" si="153"/>
        <v>2500</v>
      </c>
      <c r="F221" s="209">
        <f t="shared" ref="F221:AR221" si="154">+F96*F$49*$E$4/$E221</f>
        <v>0</v>
      </c>
      <c r="G221" s="209">
        <f t="shared" si="154"/>
        <v>0</v>
      </c>
      <c r="H221" s="209">
        <f t="shared" si="154"/>
        <v>0</v>
      </c>
      <c r="I221" s="209">
        <f t="shared" si="154"/>
        <v>0</v>
      </c>
      <c r="J221" s="209">
        <f t="shared" si="154"/>
        <v>0</v>
      </c>
      <c r="K221" s="209">
        <f t="shared" si="154"/>
        <v>0</v>
      </c>
      <c r="L221" s="209">
        <f t="shared" si="154"/>
        <v>0</v>
      </c>
      <c r="M221" s="209">
        <f t="shared" si="154"/>
        <v>0</v>
      </c>
      <c r="N221" s="209">
        <f t="shared" si="154"/>
        <v>0</v>
      </c>
      <c r="O221" s="209">
        <f t="shared" si="154"/>
        <v>0</v>
      </c>
      <c r="P221" s="209">
        <f t="shared" si="154"/>
        <v>0</v>
      </c>
      <c r="Q221" s="209">
        <f t="shared" si="154"/>
        <v>0</v>
      </c>
      <c r="R221" s="209">
        <f t="shared" si="154"/>
        <v>0</v>
      </c>
      <c r="S221" s="209">
        <f t="shared" si="154"/>
        <v>0</v>
      </c>
      <c r="T221" s="209">
        <f t="shared" si="154"/>
        <v>0</v>
      </c>
      <c r="U221" s="209">
        <f t="shared" si="154"/>
        <v>0</v>
      </c>
      <c r="V221" s="209">
        <f t="shared" si="154"/>
        <v>0</v>
      </c>
      <c r="W221" s="209">
        <f t="shared" si="154"/>
        <v>0</v>
      </c>
      <c r="X221" s="209">
        <f t="shared" si="154"/>
        <v>0</v>
      </c>
      <c r="Y221" s="209">
        <f t="shared" si="154"/>
        <v>0</v>
      </c>
      <c r="Z221" s="209">
        <f t="shared" si="154"/>
        <v>0</v>
      </c>
      <c r="AA221" s="209">
        <f t="shared" si="154"/>
        <v>0</v>
      </c>
      <c r="AB221" s="209">
        <f t="shared" si="154"/>
        <v>0</v>
      </c>
      <c r="AC221" s="209">
        <f t="shared" si="154"/>
        <v>0</v>
      </c>
      <c r="AD221" s="209">
        <f t="shared" si="154"/>
        <v>0</v>
      </c>
      <c r="AE221" s="209">
        <f t="shared" si="154"/>
        <v>0</v>
      </c>
      <c r="AF221" s="209">
        <f t="shared" si="154"/>
        <v>0</v>
      </c>
      <c r="AG221" s="209">
        <f t="shared" si="154"/>
        <v>0</v>
      </c>
      <c r="AH221" s="209">
        <f t="shared" si="154"/>
        <v>0</v>
      </c>
      <c r="AI221" s="209">
        <f t="shared" si="154"/>
        <v>0</v>
      </c>
      <c r="AJ221" s="209">
        <f t="shared" si="154"/>
        <v>0</v>
      </c>
      <c r="AK221" s="209">
        <f t="shared" si="154"/>
        <v>0</v>
      </c>
      <c r="AL221" s="209">
        <f t="shared" si="154"/>
        <v>0</v>
      </c>
      <c r="AM221" s="209">
        <f t="shared" si="154"/>
        <v>0</v>
      </c>
      <c r="AN221" s="209">
        <f t="shared" si="154"/>
        <v>0</v>
      </c>
      <c r="AO221" s="209">
        <f t="shared" si="154"/>
        <v>0</v>
      </c>
      <c r="AP221" s="209">
        <f t="shared" si="154"/>
        <v>0</v>
      </c>
      <c r="AQ221" s="209">
        <f t="shared" si="154"/>
        <v>0</v>
      </c>
      <c r="AR221" s="209">
        <f t="shared" si="154"/>
        <v>0</v>
      </c>
      <c r="AS221" s="209">
        <f t="shared" si="22"/>
        <v>0</v>
      </c>
      <c r="AT221" s="209">
        <f t="shared" ref="AT221:BC221" si="155">+AT96*AT$49*$E$4/$E221</f>
        <v>0</v>
      </c>
      <c r="AU221" s="209">
        <f t="shared" si="155"/>
        <v>0</v>
      </c>
      <c r="AV221" s="209">
        <f t="shared" si="155"/>
        <v>0</v>
      </c>
      <c r="AW221" s="209">
        <f t="shared" si="155"/>
        <v>0</v>
      </c>
      <c r="AX221" s="209">
        <f t="shared" si="155"/>
        <v>0</v>
      </c>
      <c r="AY221" s="209">
        <f t="shared" si="155"/>
        <v>0</v>
      </c>
      <c r="AZ221" s="209">
        <f t="shared" si="155"/>
        <v>0</v>
      </c>
      <c r="BA221" s="209">
        <f t="shared" si="155"/>
        <v>0</v>
      </c>
      <c r="BB221" s="209">
        <f t="shared" si="155"/>
        <v>0</v>
      </c>
      <c r="BC221" s="209">
        <f t="shared" si="155"/>
        <v>0</v>
      </c>
      <c r="BD221" s="209"/>
      <c r="BE221" s="209"/>
      <c r="BF221" s="209"/>
      <c r="BG221" s="209"/>
      <c r="BH221" s="209"/>
      <c r="BI221" s="209"/>
      <c r="BJ221" s="209"/>
    </row>
    <row r="222" spans="2:62" s="190" customFormat="1" hidden="1">
      <c r="B222" s="190">
        <f t="shared" ref="B222:E222" si="156">+B97</f>
        <v>840</v>
      </c>
      <c r="C222" s="190" t="str">
        <f t="shared" si="156"/>
        <v>RECOL.LECCIÓ</v>
      </c>
      <c r="D222" s="190" t="str">
        <f t="shared" si="156"/>
        <v>Recol.lecció enciam</v>
      </c>
      <c r="E222" s="208">
        <f t="shared" si="156"/>
        <v>2500</v>
      </c>
      <c r="F222" s="209">
        <f t="shared" ref="F222:AR222" si="157">+F97*F$49*$E$4/$E222</f>
        <v>0</v>
      </c>
      <c r="G222" s="209">
        <f t="shared" si="157"/>
        <v>0</v>
      </c>
      <c r="H222" s="209">
        <f t="shared" si="157"/>
        <v>0</v>
      </c>
      <c r="I222" s="209">
        <f t="shared" si="157"/>
        <v>0</v>
      </c>
      <c r="J222" s="209">
        <f t="shared" si="157"/>
        <v>0</v>
      </c>
      <c r="K222" s="209">
        <f t="shared" si="157"/>
        <v>0</v>
      </c>
      <c r="L222" s="209">
        <f t="shared" si="157"/>
        <v>0</v>
      </c>
      <c r="M222" s="209">
        <f t="shared" si="157"/>
        <v>0</v>
      </c>
      <c r="N222" s="209">
        <f t="shared" si="157"/>
        <v>0</v>
      </c>
      <c r="O222" s="209">
        <f t="shared" si="157"/>
        <v>0</v>
      </c>
      <c r="P222" s="209">
        <f t="shared" si="157"/>
        <v>0</v>
      </c>
      <c r="Q222" s="209">
        <f t="shared" si="157"/>
        <v>0</v>
      </c>
      <c r="R222" s="209">
        <f t="shared" si="157"/>
        <v>0</v>
      </c>
      <c r="S222" s="209">
        <f t="shared" si="157"/>
        <v>0</v>
      </c>
      <c r="T222" s="209">
        <f t="shared" si="157"/>
        <v>0</v>
      </c>
      <c r="U222" s="209">
        <f t="shared" si="157"/>
        <v>0</v>
      </c>
      <c r="V222" s="209">
        <f t="shared" si="157"/>
        <v>0</v>
      </c>
      <c r="W222" s="209">
        <f t="shared" si="157"/>
        <v>0</v>
      </c>
      <c r="X222" s="209">
        <f t="shared" si="157"/>
        <v>0</v>
      </c>
      <c r="Y222" s="209">
        <f t="shared" si="157"/>
        <v>0</v>
      </c>
      <c r="Z222" s="209">
        <f t="shared" si="157"/>
        <v>0</v>
      </c>
      <c r="AA222" s="209">
        <f t="shared" si="157"/>
        <v>0</v>
      </c>
      <c r="AB222" s="209">
        <f t="shared" si="157"/>
        <v>0</v>
      </c>
      <c r="AC222" s="209">
        <f t="shared" si="157"/>
        <v>0</v>
      </c>
      <c r="AD222" s="209">
        <f t="shared" si="157"/>
        <v>0</v>
      </c>
      <c r="AE222" s="209">
        <f t="shared" si="157"/>
        <v>0</v>
      </c>
      <c r="AF222" s="209">
        <f t="shared" si="157"/>
        <v>0</v>
      </c>
      <c r="AG222" s="209">
        <f t="shared" si="157"/>
        <v>0</v>
      </c>
      <c r="AH222" s="209">
        <f t="shared" si="157"/>
        <v>0</v>
      </c>
      <c r="AI222" s="209">
        <f t="shared" si="157"/>
        <v>0</v>
      </c>
      <c r="AJ222" s="209">
        <f t="shared" si="157"/>
        <v>0</v>
      </c>
      <c r="AK222" s="209">
        <f t="shared" si="157"/>
        <v>0</v>
      </c>
      <c r="AL222" s="209">
        <f t="shared" si="157"/>
        <v>0</v>
      </c>
      <c r="AM222" s="209">
        <f t="shared" si="157"/>
        <v>0</v>
      </c>
      <c r="AN222" s="209">
        <f t="shared" si="157"/>
        <v>0</v>
      </c>
      <c r="AO222" s="209">
        <f t="shared" si="157"/>
        <v>0</v>
      </c>
      <c r="AP222" s="209">
        <f t="shared" si="157"/>
        <v>0</v>
      </c>
      <c r="AQ222" s="209">
        <f t="shared" si="157"/>
        <v>0</v>
      </c>
      <c r="AR222" s="209">
        <f t="shared" si="157"/>
        <v>0</v>
      </c>
      <c r="AS222" s="209">
        <f t="shared" si="22"/>
        <v>0</v>
      </c>
      <c r="AT222" s="209">
        <f t="shared" ref="AT222:BC222" si="158">+AT97*AT$49*$E$4/$E222</f>
        <v>0</v>
      </c>
      <c r="AU222" s="209">
        <f t="shared" si="158"/>
        <v>0</v>
      </c>
      <c r="AV222" s="209">
        <f t="shared" si="158"/>
        <v>0</v>
      </c>
      <c r="AW222" s="209">
        <f t="shared" si="158"/>
        <v>0</v>
      </c>
      <c r="AX222" s="209">
        <f t="shared" si="158"/>
        <v>0</v>
      </c>
      <c r="AY222" s="209">
        <f t="shared" si="158"/>
        <v>0</v>
      </c>
      <c r="AZ222" s="209">
        <f t="shared" si="158"/>
        <v>0</v>
      </c>
      <c r="BA222" s="209">
        <f t="shared" si="158"/>
        <v>0</v>
      </c>
      <c r="BB222" s="209">
        <f t="shared" si="158"/>
        <v>0</v>
      </c>
      <c r="BC222" s="209">
        <f t="shared" si="158"/>
        <v>0</v>
      </c>
      <c r="BD222" s="209"/>
      <c r="BE222" s="209"/>
      <c r="BF222" s="209"/>
      <c r="BG222" s="209"/>
      <c r="BH222" s="209"/>
      <c r="BI222" s="209"/>
      <c r="BJ222" s="209"/>
    </row>
    <row r="223" spans="2:62" s="190" customFormat="1" hidden="1">
      <c r="B223" s="190">
        <f t="shared" ref="B223:E223" si="159">+B98</f>
        <v>850</v>
      </c>
      <c r="C223" s="190" t="str">
        <f t="shared" si="159"/>
        <v>RECOL.LECCIÓ</v>
      </c>
      <c r="D223" s="190" t="str">
        <f t="shared" si="159"/>
        <v>Recol.lecció bledes a manats</v>
      </c>
      <c r="E223" s="208">
        <f t="shared" si="159"/>
        <v>2500</v>
      </c>
      <c r="F223" s="209">
        <f t="shared" ref="F223:AR223" si="160">+F98*F$49*$E$4/$E223</f>
        <v>0</v>
      </c>
      <c r="G223" s="209">
        <f t="shared" si="160"/>
        <v>0</v>
      </c>
      <c r="H223" s="209">
        <f t="shared" si="160"/>
        <v>0</v>
      </c>
      <c r="I223" s="209">
        <f t="shared" si="160"/>
        <v>0</v>
      </c>
      <c r="J223" s="209">
        <f t="shared" si="160"/>
        <v>0</v>
      </c>
      <c r="K223" s="209">
        <f t="shared" si="160"/>
        <v>0</v>
      </c>
      <c r="L223" s="209">
        <f t="shared" si="160"/>
        <v>0</v>
      </c>
      <c r="M223" s="209">
        <f t="shared" si="160"/>
        <v>0</v>
      </c>
      <c r="N223" s="209">
        <f t="shared" si="160"/>
        <v>0</v>
      </c>
      <c r="O223" s="209">
        <f t="shared" si="160"/>
        <v>0</v>
      </c>
      <c r="P223" s="209">
        <f t="shared" si="160"/>
        <v>0</v>
      </c>
      <c r="Q223" s="209">
        <f t="shared" si="160"/>
        <v>0</v>
      </c>
      <c r="R223" s="209">
        <f t="shared" si="160"/>
        <v>0</v>
      </c>
      <c r="S223" s="209">
        <f t="shared" si="160"/>
        <v>0</v>
      </c>
      <c r="T223" s="209">
        <f t="shared" si="160"/>
        <v>0</v>
      </c>
      <c r="U223" s="209">
        <f t="shared" si="160"/>
        <v>0</v>
      </c>
      <c r="V223" s="209">
        <f t="shared" si="160"/>
        <v>0</v>
      </c>
      <c r="W223" s="209">
        <f t="shared" si="160"/>
        <v>0</v>
      </c>
      <c r="X223" s="209">
        <f t="shared" si="160"/>
        <v>0</v>
      </c>
      <c r="Y223" s="209">
        <f t="shared" si="160"/>
        <v>0</v>
      </c>
      <c r="Z223" s="209">
        <f t="shared" si="160"/>
        <v>0</v>
      </c>
      <c r="AA223" s="209">
        <f t="shared" si="160"/>
        <v>0</v>
      </c>
      <c r="AB223" s="209">
        <f t="shared" si="160"/>
        <v>0</v>
      </c>
      <c r="AC223" s="209">
        <f t="shared" si="160"/>
        <v>0</v>
      </c>
      <c r="AD223" s="209">
        <f t="shared" si="160"/>
        <v>0</v>
      </c>
      <c r="AE223" s="209">
        <f t="shared" si="160"/>
        <v>0</v>
      </c>
      <c r="AF223" s="209">
        <f t="shared" si="160"/>
        <v>0</v>
      </c>
      <c r="AG223" s="209">
        <f t="shared" si="160"/>
        <v>0</v>
      </c>
      <c r="AH223" s="209">
        <f t="shared" si="160"/>
        <v>0</v>
      </c>
      <c r="AI223" s="209">
        <f t="shared" si="160"/>
        <v>0</v>
      </c>
      <c r="AJ223" s="209">
        <f t="shared" si="160"/>
        <v>0</v>
      </c>
      <c r="AK223" s="209">
        <f t="shared" si="160"/>
        <v>0</v>
      </c>
      <c r="AL223" s="209">
        <f t="shared" si="160"/>
        <v>0</v>
      </c>
      <c r="AM223" s="209">
        <f t="shared" si="160"/>
        <v>0</v>
      </c>
      <c r="AN223" s="209">
        <f t="shared" si="160"/>
        <v>0</v>
      </c>
      <c r="AO223" s="209">
        <f t="shared" si="160"/>
        <v>0</v>
      </c>
      <c r="AP223" s="209">
        <f t="shared" si="160"/>
        <v>0</v>
      </c>
      <c r="AQ223" s="209">
        <f t="shared" si="160"/>
        <v>0</v>
      </c>
      <c r="AR223" s="209">
        <f t="shared" si="160"/>
        <v>0</v>
      </c>
      <c r="AS223" s="209">
        <f t="shared" si="22"/>
        <v>0</v>
      </c>
      <c r="AT223" s="209">
        <f t="shared" ref="AT223:BC223" si="161">+AT98*AT$49*$E$4/$E223</f>
        <v>0</v>
      </c>
      <c r="AU223" s="209">
        <f t="shared" si="161"/>
        <v>0</v>
      </c>
      <c r="AV223" s="209">
        <f t="shared" si="161"/>
        <v>0</v>
      </c>
      <c r="AW223" s="209">
        <f t="shared" si="161"/>
        <v>0</v>
      </c>
      <c r="AX223" s="209">
        <f t="shared" si="161"/>
        <v>0</v>
      </c>
      <c r="AY223" s="209">
        <f t="shared" si="161"/>
        <v>0</v>
      </c>
      <c r="AZ223" s="209">
        <f t="shared" si="161"/>
        <v>0</v>
      </c>
      <c r="BA223" s="209">
        <f t="shared" si="161"/>
        <v>0</v>
      </c>
      <c r="BB223" s="209">
        <f t="shared" si="161"/>
        <v>0</v>
      </c>
      <c r="BC223" s="209">
        <f t="shared" si="161"/>
        <v>0</v>
      </c>
      <c r="BD223" s="209"/>
      <c r="BE223" s="209"/>
      <c r="BF223" s="209"/>
      <c r="BG223" s="209"/>
      <c r="BH223" s="209"/>
      <c r="BI223" s="209"/>
      <c r="BJ223" s="209"/>
    </row>
    <row r="224" spans="2:62" s="190" customFormat="1" hidden="1">
      <c r="B224" s="190">
        <f t="shared" ref="B224:E224" si="162">+B99</f>
        <v>860</v>
      </c>
      <c r="C224" s="190" t="str">
        <f t="shared" si="162"/>
        <v>RECOL.LECCIÓ</v>
      </c>
      <c r="D224" s="190" t="str">
        <f t="shared" si="162"/>
        <v>Recol.lecció bledes</v>
      </c>
      <c r="E224" s="208">
        <f t="shared" si="162"/>
        <v>2500</v>
      </c>
      <c r="F224" s="209">
        <f t="shared" ref="F224:AR224" si="163">+F99*F$49*$E$4/$E224</f>
        <v>0</v>
      </c>
      <c r="G224" s="209">
        <f t="shared" si="163"/>
        <v>0</v>
      </c>
      <c r="H224" s="209">
        <f t="shared" si="163"/>
        <v>0</v>
      </c>
      <c r="I224" s="209">
        <f t="shared" si="163"/>
        <v>0</v>
      </c>
      <c r="J224" s="209">
        <f t="shared" si="163"/>
        <v>0</v>
      </c>
      <c r="K224" s="209">
        <f t="shared" si="163"/>
        <v>0</v>
      </c>
      <c r="L224" s="209">
        <f t="shared" si="163"/>
        <v>0</v>
      </c>
      <c r="M224" s="209">
        <f t="shared" si="163"/>
        <v>0</v>
      </c>
      <c r="N224" s="209">
        <f t="shared" si="163"/>
        <v>0</v>
      </c>
      <c r="O224" s="209">
        <f t="shared" si="163"/>
        <v>0</v>
      </c>
      <c r="P224" s="209">
        <f t="shared" si="163"/>
        <v>0</v>
      </c>
      <c r="Q224" s="209">
        <f t="shared" si="163"/>
        <v>0</v>
      </c>
      <c r="R224" s="209">
        <f t="shared" si="163"/>
        <v>0</v>
      </c>
      <c r="S224" s="209">
        <f t="shared" si="163"/>
        <v>0</v>
      </c>
      <c r="T224" s="209">
        <f t="shared" si="163"/>
        <v>0</v>
      </c>
      <c r="U224" s="209">
        <f t="shared" si="163"/>
        <v>0</v>
      </c>
      <c r="V224" s="209">
        <f t="shared" si="163"/>
        <v>0</v>
      </c>
      <c r="W224" s="209">
        <f t="shared" si="163"/>
        <v>0</v>
      </c>
      <c r="X224" s="209">
        <f t="shared" si="163"/>
        <v>0</v>
      </c>
      <c r="Y224" s="209">
        <f t="shared" si="163"/>
        <v>0</v>
      </c>
      <c r="Z224" s="209">
        <f t="shared" si="163"/>
        <v>0</v>
      </c>
      <c r="AA224" s="209">
        <f t="shared" si="163"/>
        <v>0</v>
      </c>
      <c r="AB224" s="209">
        <f t="shared" si="163"/>
        <v>0</v>
      </c>
      <c r="AC224" s="209">
        <f t="shared" si="163"/>
        <v>0</v>
      </c>
      <c r="AD224" s="209">
        <f t="shared" si="163"/>
        <v>0</v>
      </c>
      <c r="AE224" s="209">
        <f t="shared" si="163"/>
        <v>0</v>
      </c>
      <c r="AF224" s="209">
        <f t="shared" si="163"/>
        <v>0</v>
      </c>
      <c r="AG224" s="209">
        <f t="shared" si="163"/>
        <v>0</v>
      </c>
      <c r="AH224" s="209">
        <f t="shared" si="163"/>
        <v>0</v>
      </c>
      <c r="AI224" s="209">
        <f t="shared" si="163"/>
        <v>0</v>
      </c>
      <c r="AJ224" s="209">
        <f t="shared" si="163"/>
        <v>0</v>
      </c>
      <c r="AK224" s="209">
        <f t="shared" si="163"/>
        <v>0</v>
      </c>
      <c r="AL224" s="209">
        <f t="shared" si="163"/>
        <v>0</v>
      </c>
      <c r="AM224" s="209">
        <f t="shared" si="163"/>
        <v>0</v>
      </c>
      <c r="AN224" s="209">
        <f t="shared" si="163"/>
        <v>0</v>
      </c>
      <c r="AO224" s="209">
        <f t="shared" si="163"/>
        <v>0</v>
      </c>
      <c r="AP224" s="209">
        <f t="shared" si="163"/>
        <v>0</v>
      </c>
      <c r="AQ224" s="209">
        <f t="shared" si="163"/>
        <v>0</v>
      </c>
      <c r="AR224" s="209">
        <f t="shared" si="163"/>
        <v>0</v>
      </c>
      <c r="AS224" s="209">
        <f t="shared" si="22"/>
        <v>0</v>
      </c>
      <c r="AT224" s="209">
        <f t="shared" ref="AT224:BC224" si="164">+AT99*AT$49*$E$4/$E224</f>
        <v>0</v>
      </c>
      <c r="AU224" s="209">
        <f t="shared" si="164"/>
        <v>0</v>
      </c>
      <c r="AV224" s="209">
        <f t="shared" si="164"/>
        <v>0</v>
      </c>
      <c r="AW224" s="209">
        <f t="shared" si="164"/>
        <v>0</v>
      </c>
      <c r="AX224" s="209">
        <f t="shared" si="164"/>
        <v>0</v>
      </c>
      <c r="AY224" s="209">
        <f t="shared" si="164"/>
        <v>0</v>
      </c>
      <c r="AZ224" s="209">
        <f t="shared" si="164"/>
        <v>0</v>
      </c>
      <c r="BA224" s="209">
        <f t="shared" si="164"/>
        <v>0</v>
      </c>
      <c r="BB224" s="209">
        <f t="shared" si="164"/>
        <v>0</v>
      </c>
      <c r="BC224" s="209">
        <f t="shared" si="164"/>
        <v>0</v>
      </c>
      <c r="BD224" s="209"/>
      <c r="BE224" s="209"/>
      <c r="BF224" s="209"/>
      <c r="BG224" s="209"/>
      <c r="BH224" s="209"/>
      <c r="BI224" s="209"/>
      <c r="BJ224" s="209"/>
    </row>
    <row r="225" spans="2:62" s="190" customFormat="1" hidden="1">
      <c r="B225" s="190">
        <f t="shared" ref="B225:E225" si="165">+B100</f>
        <v>870</v>
      </c>
      <c r="C225" s="190" t="str">
        <f t="shared" si="165"/>
        <v>RECOL.LECCIÓ</v>
      </c>
      <c r="D225" s="190" t="str">
        <f t="shared" si="165"/>
        <v>Recol.lecció tomàquet</v>
      </c>
      <c r="E225" s="208">
        <f t="shared" si="165"/>
        <v>2500</v>
      </c>
      <c r="F225" s="209">
        <f t="shared" ref="F225:AR225" si="166">+F100*F$49*$E$4/$E225</f>
        <v>0</v>
      </c>
      <c r="G225" s="209">
        <f t="shared" si="166"/>
        <v>0</v>
      </c>
      <c r="H225" s="209">
        <f t="shared" si="166"/>
        <v>0</v>
      </c>
      <c r="I225" s="209">
        <f t="shared" si="166"/>
        <v>0</v>
      </c>
      <c r="J225" s="209">
        <f t="shared" si="166"/>
        <v>0</v>
      </c>
      <c r="K225" s="209">
        <f t="shared" si="166"/>
        <v>0</v>
      </c>
      <c r="L225" s="209">
        <f t="shared" si="166"/>
        <v>0</v>
      </c>
      <c r="M225" s="209">
        <f t="shared" si="166"/>
        <v>0</v>
      </c>
      <c r="N225" s="209">
        <f t="shared" si="166"/>
        <v>0</v>
      </c>
      <c r="O225" s="209">
        <f t="shared" si="166"/>
        <v>0</v>
      </c>
      <c r="P225" s="209">
        <f t="shared" si="166"/>
        <v>0</v>
      </c>
      <c r="Q225" s="209">
        <f t="shared" si="166"/>
        <v>0</v>
      </c>
      <c r="R225" s="209">
        <f t="shared" si="166"/>
        <v>0</v>
      </c>
      <c r="S225" s="209">
        <f t="shared" si="166"/>
        <v>0</v>
      </c>
      <c r="T225" s="209">
        <f t="shared" si="166"/>
        <v>0</v>
      </c>
      <c r="U225" s="209">
        <f t="shared" si="166"/>
        <v>0</v>
      </c>
      <c r="V225" s="209">
        <f t="shared" si="166"/>
        <v>0</v>
      </c>
      <c r="W225" s="209">
        <f t="shared" si="166"/>
        <v>0</v>
      </c>
      <c r="X225" s="209">
        <f t="shared" si="166"/>
        <v>0</v>
      </c>
      <c r="Y225" s="209">
        <f t="shared" si="166"/>
        <v>0</v>
      </c>
      <c r="Z225" s="209">
        <f t="shared" si="166"/>
        <v>0</v>
      </c>
      <c r="AA225" s="209">
        <f t="shared" si="166"/>
        <v>0</v>
      </c>
      <c r="AB225" s="209">
        <f t="shared" si="166"/>
        <v>0</v>
      </c>
      <c r="AC225" s="209">
        <f t="shared" si="166"/>
        <v>0</v>
      </c>
      <c r="AD225" s="209">
        <f t="shared" si="166"/>
        <v>0</v>
      </c>
      <c r="AE225" s="209">
        <f t="shared" si="166"/>
        <v>0</v>
      </c>
      <c r="AF225" s="209">
        <f t="shared" si="166"/>
        <v>0</v>
      </c>
      <c r="AG225" s="209">
        <f t="shared" si="166"/>
        <v>0</v>
      </c>
      <c r="AH225" s="209">
        <f t="shared" si="166"/>
        <v>0</v>
      </c>
      <c r="AI225" s="209">
        <f t="shared" si="166"/>
        <v>0</v>
      </c>
      <c r="AJ225" s="209">
        <f t="shared" si="166"/>
        <v>0</v>
      </c>
      <c r="AK225" s="209">
        <f t="shared" si="166"/>
        <v>0</v>
      </c>
      <c r="AL225" s="209">
        <f t="shared" si="166"/>
        <v>0</v>
      </c>
      <c r="AM225" s="209">
        <f t="shared" si="166"/>
        <v>0</v>
      </c>
      <c r="AN225" s="209">
        <f t="shared" si="166"/>
        <v>0</v>
      </c>
      <c r="AO225" s="209">
        <f t="shared" si="166"/>
        <v>0</v>
      </c>
      <c r="AP225" s="209">
        <f t="shared" si="166"/>
        <v>0</v>
      </c>
      <c r="AQ225" s="209">
        <f t="shared" si="166"/>
        <v>0</v>
      </c>
      <c r="AR225" s="209">
        <f t="shared" si="166"/>
        <v>0</v>
      </c>
      <c r="AS225" s="209">
        <f t="shared" si="22"/>
        <v>0</v>
      </c>
      <c r="AT225" s="209">
        <f t="shared" ref="AT225:BC225" si="167">+AT100*AT$49*$E$4/$E225</f>
        <v>0</v>
      </c>
      <c r="AU225" s="209">
        <f t="shared" si="167"/>
        <v>0</v>
      </c>
      <c r="AV225" s="209">
        <f t="shared" si="167"/>
        <v>0</v>
      </c>
      <c r="AW225" s="209">
        <f t="shared" si="167"/>
        <v>0</v>
      </c>
      <c r="AX225" s="209">
        <f t="shared" si="167"/>
        <v>0</v>
      </c>
      <c r="AY225" s="209">
        <f t="shared" si="167"/>
        <v>0</v>
      </c>
      <c r="AZ225" s="209">
        <f t="shared" si="167"/>
        <v>0</v>
      </c>
      <c r="BA225" s="209">
        <f t="shared" si="167"/>
        <v>0</v>
      </c>
      <c r="BB225" s="209">
        <f t="shared" si="167"/>
        <v>0</v>
      </c>
      <c r="BC225" s="209">
        <f t="shared" si="167"/>
        <v>0</v>
      </c>
      <c r="BD225" s="209"/>
      <c r="BE225" s="209"/>
      <c r="BF225" s="209"/>
      <c r="BG225" s="209"/>
      <c r="BH225" s="209"/>
      <c r="BI225" s="209"/>
      <c r="BJ225" s="209"/>
    </row>
    <row r="226" spans="2:62" s="190" customFormat="1" hidden="1">
      <c r="B226" s="190">
        <f t="shared" ref="B226:E226" si="168">+B101</f>
        <v>880</v>
      </c>
      <c r="C226" s="190" t="str">
        <f t="shared" si="168"/>
        <v>RECOL.LECCIÓ</v>
      </c>
      <c r="D226" s="190" t="str">
        <f t="shared" si="168"/>
        <v>Recol.lecció carbassa</v>
      </c>
      <c r="E226" s="208">
        <f t="shared" si="168"/>
        <v>2500</v>
      </c>
      <c r="F226" s="209">
        <f t="shared" ref="F226:AR226" si="169">+F101*F$49*$E$4/$E226</f>
        <v>0</v>
      </c>
      <c r="G226" s="209">
        <f t="shared" si="169"/>
        <v>0</v>
      </c>
      <c r="H226" s="209">
        <f t="shared" si="169"/>
        <v>0</v>
      </c>
      <c r="I226" s="209">
        <f t="shared" si="169"/>
        <v>0</v>
      </c>
      <c r="J226" s="209">
        <f t="shared" si="169"/>
        <v>0</v>
      </c>
      <c r="K226" s="209">
        <f t="shared" si="169"/>
        <v>0</v>
      </c>
      <c r="L226" s="209">
        <f t="shared" si="169"/>
        <v>0</v>
      </c>
      <c r="M226" s="209">
        <f t="shared" si="169"/>
        <v>0</v>
      </c>
      <c r="N226" s="209">
        <f t="shared" si="169"/>
        <v>0</v>
      </c>
      <c r="O226" s="209">
        <f t="shared" si="169"/>
        <v>0</v>
      </c>
      <c r="P226" s="209">
        <f t="shared" si="169"/>
        <v>0</v>
      </c>
      <c r="Q226" s="209">
        <f t="shared" si="169"/>
        <v>0</v>
      </c>
      <c r="R226" s="209">
        <f t="shared" si="169"/>
        <v>0</v>
      </c>
      <c r="S226" s="209">
        <f t="shared" si="169"/>
        <v>0</v>
      </c>
      <c r="T226" s="209">
        <f t="shared" si="169"/>
        <v>0</v>
      </c>
      <c r="U226" s="209">
        <f t="shared" si="169"/>
        <v>0</v>
      </c>
      <c r="V226" s="209">
        <f t="shared" si="169"/>
        <v>0</v>
      </c>
      <c r="W226" s="209">
        <f t="shared" si="169"/>
        <v>0</v>
      </c>
      <c r="X226" s="209">
        <f t="shared" si="169"/>
        <v>0</v>
      </c>
      <c r="Y226" s="209">
        <f t="shared" si="169"/>
        <v>0</v>
      </c>
      <c r="Z226" s="209">
        <f t="shared" si="169"/>
        <v>0</v>
      </c>
      <c r="AA226" s="209">
        <f t="shared" si="169"/>
        <v>0</v>
      </c>
      <c r="AB226" s="209">
        <f t="shared" si="169"/>
        <v>0</v>
      </c>
      <c r="AC226" s="209">
        <f t="shared" si="169"/>
        <v>0</v>
      </c>
      <c r="AD226" s="209">
        <f t="shared" si="169"/>
        <v>0</v>
      </c>
      <c r="AE226" s="209">
        <f t="shared" si="169"/>
        <v>0</v>
      </c>
      <c r="AF226" s="209">
        <f t="shared" si="169"/>
        <v>0</v>
      </c>
      <c r="AG226" s="209">
        <f t="shared" si="169"/>
        <v>0</v>
      </c>
      <c r="AH226" s="209">
        <f t="shared" si="169"/>
        <v>0</v>
      </c>
      <c r="AI226" s="209">
        <f t="shared" si="169"/>
        <v>0</v>
      </c>
      <c r="AJ226" s="209">
        <f t="shared" si="169"/>
        <v>0</v>
      </c>
      <c r="AK226" s="209">
        <f t="shared" si="169"/>
        <v>0</v>
      </c>
      <c r="AL226" s="209">
        <f t="shared" si="169"/>
        <v>0</v>
      </c>
      <c r="AM226" s="209">
        <f t="shared" si="169"/>
        <v>0</v>
      </c>
      <c r="AN226" s="209">
        <f t="shared" si="169"/>
        <v>0</v>
      </c>
      <c r="AO226" s="209">
        <f t="shared" si="169"/>
        <v>0</v>
      </c>
      <c r="AP226" s="209">
        <f t="shared" si="169"/>
        <v>0</v>
      </c>
      <c r="AQ226" s="209">
        <f t="shared" si="169"/>
        <v>0</v>
      </c>
      <c r="AR226" s="209">
        <f t="shared" si="169"/>
        <v>0</v>
      </c>
      <c r="AS226" s="209">
        <f t="shared" si="22"/>
        <v>0</v>
      </c>
      <c r="AT226" s="209">
        <f t="shared" ref="AT226:BC226" si="170">+AT101*AT$49*$E$4/$E226</f>
        <v>0</v>
      </c>
      <c r="AU226" s="209">
        <f t="shared" si="170"/>
        <v>0</v>
      </c>
      <c r="AV226" s="209">
        <f t="shared" si="170"/>
        <v>0</v>
      </c>
      <c r="AW226" s="209">
        <f t="shared" si="170"/>
        <v>0</v>
      </c>
      <c r="AX226" s="209">
        <f t="shared" si="170"/>
        <v>0</v>
      </c>
      <c r="AY226" s="209">
        <f t="shared" si="170"/>
        <v>0</v>
      </c>
      <c r="AZ226" s="209">
        <f t="shared" si="170"/>
        <v>0</v>
      </c>
      <c r="BA226" s="209">
        <f t="shared" si="170"/>
        <v>0</v>
      </c>
      <c r="BB226" s="209">
        <f t="shared" si="170"/>
        <v>0</v>
      </c>
      <c r="BC226" s="209">
        <f t="shared" si="170"/>
        <v>0</v>
      </c>
      <c r="BD226" s="209"/>
      <c r="BE226" s="209"/>
      <c r="BF226" s="209"/>
      <c r="BG226" s="209"/>
      <c r="BH226" s="209"/>
      <c r="BI226" s="209"/>
      <c r="BJ226" s="209"/>
    </row>
    <row r="227" spans="2:62" s="190" customFormat="1" hidden="1">
      <c r="B227" s="190">
        <f t="shared" ref="B227:E227" si="171">+B102</f>
        <v>115</v>
      </c>
      <c r="C227" s="190" t="str">
        <f t="shared" si="171"/>
        <v>PREPARACIÓ DEL SÒL</v>
      </c>
      <c r="D227" s="190" t="str">
        <f t="shared" si="171"/>
        <v>Preparació per desbrossat amb discos</v>
      </c>
      <c r="E227" s="208">
        <f t="shared" si="171"/>
        <v>2500</v>
      </c>
      <c r="F227" s="209">
        <f>IF($E$4&lt;$E227,$E$4/$E227*F102*F$49,F102*F$49)</f>
        <v>0</v>
      </c>
      <c r="G227" s="209">
        <f t="shared" ref="G227:AR227" si="172">IF($E$4&lt;$E227,$E$4/$E227*G102*G$49,G102*G$49)</f>
        <v>0</v>
      </c>
      <c r="H227" s="209">
        <f t="shared" si="172"/>
        <v>0</v>
      </c>
      <c r="I227" s="209">
        <f t="shared" si="172"/>
        <v>0</v>
      </c>
      <c r="J227" s="209">
        <f t="shared" si="172"/>
        <v>0</v>
      </c>
      <c r="K227" s="209">
        <f t="shared" si="172"/>
        <v>0</v>
      </c>
      <c r="L227" s="209">
        <f t="shared" si="172"/>
        <v>0</v>
      </c>
      <c r="M227" s="209">
        <f t="shared" si="172"/>
        <v>0</v>
      </c>
      <c r="N227" s="209">
        <f t="shared" si="172"/>
        <v>0</v>
      </c>
      <c r="O227" s="209">
        <f t="shared" si="172"/>
        <v>0</v>
      </c>
      <c r="P227" s="209">
        <f t="shared" si="172"/>
        <v>0</v>
      </c>
      <c r="Q227" s="209">
        <f t="shared" si="172"/>
        <v>0</v>
      </c>
      <c r="R227" s="209">
        <f t="shared" si="172"/>
        <v>0</v>
      </c>
      <c r="S227" s="209">
        <f t="shared" si="172"/>
        <v>0</v>
      </c>
      <c r="T227" s="209">
        <f t="shared" si="172"/>
        <v>0</v>
      </c>
      <c r="U227" s="209">
        <f t="shared" si="172"/>
        <v>0</v>
      </c>
      <c r="V227" s="209">
        <f t="shared" si="172"/>
        <v>0</v>
      </c>
      <c r="W227" s="209">
        <f t="shared" si="172"/>
        <v>0</v>
      </c>
      <c r="X227" s="209">
        <f t="shared" si="172"/>
        <v>0</v>
      </c>
      <c r="Y227" s="209">
        <f t="shared" si="172"/>
        <v>0</v>
      </c>
      <c r="Z227" s="209">
        <f t="shared" si="172"/>
        <v>0</v>
      </c>
      <c r="AA227" s="209">
        <f t="shared" si="172"/>
        <v>0</v>
      </c>
      <c r="AB227" s="209">
        <f t="shared" si="172"/>
        <v>0</v>
      </c>
      <c r="AC227" s="209">
        <f t="shared" si="172"/>
        <v>0</v>
      </c>
      <c r="AD227" s="209">
        <f t="shared" si="172"/>
        <v>0</v>
      </c>
      <c r="AE227" s="209">
        <f t="shared" si="172"/>
        <v>0</v>
      </c>
      <c r="AF227" s="209">
        <f t="shared" si="172"/>
        <v>0</v>
      </c>
      <c r="AG227" s="209">
        <f t="shared" si="172"/>
        <v>0</v>
      </c>
      <c r="AH227" s="209">
        <f t="shared" si="172"/>
        <v>0</v>
      </c>
      <c r="AI227" s="209">
        <f t="shared" si="172"/>
        <v>0</v>
      </c>
      <c r="AJ227" s="209">
        <f t="shared" si="172"/>
        <v>0</v>
      </c>
      <c r="AK227" s="209">
        <f t="shared" si="172"/>
        <v>0</v>
      </c>
      <c r="AL227" s="209">
        <f t="shared" si="172"/>
        <v>0</v>
      </c>
      <c r="AM227" s="209">
        <f t="shared" si="172"/>
        <v>0</v>
      </c>
      <c r="AN227" s="209">
        <f t="shared" si="172"/>
        <v>0</v>
      </c>
      <c r="AO227" s="209">
        <f t="shared" si="172"/>
        <v>0</v>
      </c>
      <c r="AP227" s="209">
        <f t="shared" si="172"/>
        <v>0</v>
      </c>
      <c r="AQ227" s="209">
        <f t="shared" ref="AQ227" si="173">IF($E$4&lt;$E227,$E$4/$E227*AQ102*AQ$49,AQ102*AQ$49)</f>
        <v>0</v>
      </c>
      <c r="AR227" s="209">
        <f t="shared" si="172"/>
        <v>0</v>
      </c>
      <c r="AS227" s="209">
        <f t="shared" si="22"/>
        <v>0</v>
      </c>
      <c r="AT227" s="209">
        <f t="shared" ref="AT227:BC227" si="174">IF($E$4&lt;$E227,$E$4/$E227*AT102*AT$49,AT102*AT$49)</f>
        <v>0</v>
      </c>
      <c r="AU227" s="209">
        <f t="shared" si="174"/>
        <v>0</v>
      </c>
      <c r="AV227" s="209">
        <f t="shared" si="174"/>
        <v>0</v>
      </c>
      <c r="AW227" s="209">
        <f t="shared" si="174"/>
        <v>0</v>
      </c>
      <c r="AX227" s="209">
        <f t="shared" si="174"/>
        <v>0</v>
      </c>
      <c r="AY227" s="209">
        <f t="shared" si="174"/>
        <v>0</v>
      </c>
      <c r="AZ227" s="209">
        <f t="shared" si="174"/>
        <v>0</v>
      </c>
      <c r="BA227" s="209">
        <f t="shared" si="174"/>
        <v>0</v>
      </c>
      <c r="BB227" s="209">
        <f t="shared" si="174"/>
        <v>0</v>
      </c>
      <c r="BC227" s="209">
        <f t="shared" si="174"/>
        <v>0</v>
      </c>
      <c r="BD227" s="209"/>
      <c r="BE227" s="209"/>
      <c r="BF227" s="209"/>
      <c r="BG227" s="209"/>
      <c r="BH227" s="209"/>
      <c r="BI227" s="209"/>
      <c r="BJ227" s="209"/>
    </row>
    <row r="228" spans="2:62" s="190" customFormat="1" hidden="1">
      <c r="B228" s="190">
        <f t="shared" ref="B228:E228" si="175">+B103</f>
        <v>125</v>
      </c>
      <c r="C228" s="190" t="str">
        <f t="shared" si="175"/>
        <v>PREPARACIÓ DEL SÒL</v>
      </c>
      <c r="D228" s="190" t="str">
        <f t="shared" si="175"/>
        <v>Preparació per desbrossat amb desbrossadora</v>
      </c>
      <c r="E228" s="208">
        <f t="shared" si="175"/>
        <v>2500</v>
      </c>
      <c r="F228" s="209">
        <f t="shared" ref="F228:AR228" si="176">IF($E$4&lt;$E228,$E$4/$E228*F103*F$49,F103*F$49)</f>
        <v>0</v>
      </c>
      <c r="G228" s="209">
        <f t="shared" si="176"/>
        <v>0</v>
      </c>
      <c r="H228" s="209">
        <f t="shared" si="176"/>
        <v>0</v>
      </c>
      <c r="I228" s="209">
        <f t="shared" si="176"/>
        <v>0</v>
      </c>
      <c r="J228" s="209">
        <f t="shared" si="176"/>
        <v>0</v>
      </c>
      <c r="K228" s="209">
        <f t="shared" si="176"/>
        <v>0</v>
      </c>
      <c r="L228" s="209">
        <f t="shared" si="176"/>
        <v>0</v>
      </c>
      <c r="M228" s="209">
        <f t="shared" si="176"/>
        <v>0</v>
      </c>
      <c r="N228" s="209">
        <f t="shared" si="176"/>
        <v>0</v>
      </c>
      <c r="O228" s="209">
        <f t="shared" si="176"/>
        <v>0</v>
      </c>
      <c r="P228" s="209">
        <f t="shared" si="176"/>
        <v>0</v>
      </c>
      <c r="Q228" s="209">
        <f t="shared" si="176"/>
        <v>0</v>
      </c>
      <c r="R228" s="209">
        <f t="shared" si="176"/>
        <v>0</v>
      </c>
      <c r="S228" s="209">
        <f t="shared" si="176"/>
        <v>0</v>
      </c>
      <c r="T228" s="209">
        <f t="shared" si="176"/>
        <v>0</v>
      </c>
      <c r="U228" s="209">
        <f t="shared" si="176"/>
        <v>0</v>
      </c>
      <c r="V228" s="209">
        <f t="shared" si="176"/>
        <v>0</v>
      </c>
      <c r="W228" s="209">
        <f t="shared" si="176"/>
        <v>0</v>
      </c>
      <c r="X228" s="209">
        <f t="shared" si="176"/>
        <v>0</v>
      </c>
      <c r="Y228" s="209">
        <f t="shared" si="176"/>
        <v>0</v>
      </c>
      <c r="Z228" s="209">
        <f t="shared" si="176"/>
        <v>0</v>
      </c>
      <c r="AA228" s="209">
        <f t="shared" si="176"/>
        <v>0</v>
      </c>
      <c r="AB228" s="209">
        <f t="shared" si="176"/>
        <v>0</v>
      </c>
      <c r="AC228" s="209">
        <f t="shared" si="176"/>
        <v>0</v>
      </c>
      <c r="AD228" s="209">
        <f t="shared" si="176"/>
        <v>0</v>
      </c>
      <c r="AE228" s="209">
        <f t="shared" si="176"/>
        <v>0</v>
      </c>
      <c r="AF228" s="209">
        <f t="shared" si="176"/>
        <v>0</v>
      </c>
      <c r="AG228" s="209">
        <f t="shared" si="176"/>
        <v>0</v>
      </c>
      <c r="AH228" s="209">
        <f t="shared" si="176"/>
        <v>0</v>
      </c>
      <c r="AI228" s="209">
        <f t="shared" si="176"/>
        <v>0</v>
      </c>
      <c r="AJ228" s="209">
        <f t="shared" si="176"/>
        <v>0</v>
      </c>
      <c r="AK228" s="209">
        <f t="shared" si="176"/>
        <v>0</v>
      </c>
      <c r="AL228" s="209">
        <f t="shared" si="176"/>
        <v>0</v>
      </c>
      <c r="AM228" s="209">
        <f t="shared" si="176"/>
        <v>0</v>
      </c>
      <c r="AN228" s="209">
        <f t="shared" si="176"/>
        <v>0</v>
      </c>
      <c r="AO228" s="209">
        <f t="shared" si="176"/>
        <v>0</v>
      </c>
      <c r="AP228" s="209">
        <f t="shared" si="176"/>
        <v>0</v>
      </c>
      <c r="AQ228" s="209">
        <f t="shared" si="176"/>
        <v>0</v>
      </c>
      <c r="AR228" s="209">
        <f t="shared" si="176"/>
        <v>0</v>
      </c>
      <c r="AS228" s="209">
        <f t="shared" si="22"/>
        <v>0</v>
      </c>
      <c r="AT228" s="209">
        <f t="shared" ref="AT228:BC228" si="177">IF($E$4&lt;$E228,$E$4/$E228*AT103*AT$49,AT103*AT$49)</f>
        <v>0</v>
      </c>
      <c r="AU228" s="209">
        <f t="shared" si="177"/>
        <v>0</v>
      </c>
      <c r="AV228" s="209">
        <f t="shared" si="177"/>
        <v>0</v>
      </c>
      <c r="AW228" s="209">
        <f t="shared" si="177"/>
        <v>0</v>
      </c>
      <c r="AX228" s="209">
        <f t="shared" si="177"/>
        <v>0</v>
      </c>
      <c r="AY228" s="209">
        <f t="shared" si="177"/>
        <v>0</v>
      </c>
      <c r="AZ228" s="209">
        <f t="shared" si="177"/>
        <v>0</v>
      </c>
      <c r="BA228" s="209">
        <f t="shared" si="177"/>
        <v>0</v>
      </c>
      <c r="BB228" s="209">
        <f t="shared" si="177"/>
        <v>0</v>
      </c>
      <c r="BC228" s="209">
        <f t="shared" si="177"/>
        <v>0</v>
      </c>
      <c r="BD228" s="209"/>
      <c r="BE228" s="209"/>
      <c r="BF228" s="209"/>
      <c r="BG228" s="209"/>
      <c r="BH228" s="209"/>
      <c r="BI228" s="209"/>
      <c r="BJ228" s="209"/>
    </row>
    <row r="229" spans="2:62" s="190" customFormat="1" hidden="1">
      <c r="B229" s="190">
        <f t="shared" ref="B229:E229" si="178">+B104</f>
        <v>135</v>
      </c>
      <c r="C229" s="190" t="str">
        <f t="shared" si="178"/>
        <v>PREPARACIÓ DEL SÒL</v>
      </c>
      <c r="D229" s="190" t="str">
        <f t="shared" si="178"/>
        <v>Preparació per subsolat</v>
      </c>
      <c r="E229" s="208">
        <f t="shared" si="178"/>
        <v>2500</v>
      </c>
      <c r="F229" s="209">
        <f t="shared" ref="F229:AR229" si="179">IF($E$4&lt;$E229,$E$4/$E229*F104*F$49,F104*F$49)</f>
        <v>0</v>
      </c>
      <c r="G229" s="209">
        <f t="shared" si="179"/>
        <v>0</v>
      </c>
      <c r="H229" s="209">
        <f t="shared" si="179"/>
        <v>0</v>
      </c>
      <c r="I229" s="209">
        <f t="shared" si="179"/>
        <v>0</v>
      </c>
      <c r="J229" s="209">
        <f t="shared" si="179"/>
        <v>0</v>
      </c>
      <c r="K229" s="209">
        <f t="shared" si="179"/>
        <v>0</v>
      </c>
      <c r="L229" s="209">
        <f t="shared" si="179"/>
        <v>0</v>
      </c>
      <c r="M229" s="209">
        <f t="shared" si="179"/>
        <v>0</v>
      </c>
      <c r="N229" s="209">
        <f t="shared" si="179"/>
        <v>0</v>
      </c>
      <c r="O229" s="209">
        <f t="shared" si="179"/>
        <v>0</v>
      </c>
      <c r="P229" s="209">
        <f t="shared" si="179"/>
        <v>0</v>
      </c>
      <c r="Q229" s="209">
        <f t="shared" si="179"/>
        <v>0</v>
      </c>
      <c r="R229" s="209">
        <f t="shared" si="179"/>
        <v>0</v>
      </c>
      <c r="S229" s="209">
        <f t="shared" si="179"/>
        <v>0</v>
      </c>
      <c r="T229" s="209">
        <f t="shared" si="179"/>
        <v>0</v>
      </c>
      <c r="U229" s="209">
        <f t="shared" si="179"/>
        <v>0</v>
      </c>
      <c r="V229" s="209">
        <f t="shared" si="179"/>
        <v>0</v>
      </c>
      <c r="W229" s="209">
        <f t="shared" si="179"/>
        <v>0</v>
      </c>
      <c r="X229" s="209">
        <f t="shared" si="179"/>
        <v>0</v>
      </c>
      <c r="Y229" s="209">
        <f t="shared" si="179"/>
        <v>0</v>
      </c>
      <c r="Z229" s="209">
        <f t="shared" si="179"/>
        <v>0</v>
      </c>
      <c r="AA229" s="209">
        <f t="shared" si="179"/>
        <v>0</v>
      </c>
      <c r="AB229" s="209">
        <f t="shared" si="179"/>
        <v>0</v>
      </c>
      <c r="AC229" s="209">
        <f t="shared" si="179"/>
        <v>0</v>
      </c>
      <c r="AD229" s="209">
        <f t="shared" si="179"/>
        <v>0</v>
      </c>
      <c r="AE229" s="209">
        <f t="shared" si="179"/>
        <v>0</v>
      </c>
      <c r="AF229" s="209">
        <f t="shared" si="179"/>
        <v>0</v>
      </c>
      <c r="AG229" s="209">
        <f t="shared" si="179"/>
        <v>0</v>
      </c>
      <c r="AH229" s="209">
        <f t="shared" si="179"/>
        <v>0</v>
      </c>
      <c r="AI229" s="209">
        <f t="shared" si="179"/>
        <v>0</v>
      </c>
      <c r="AJ229" s="209">
        <f t="shared" si="179"/>
        <v>0</v>
      </c>
      <c r="AK229" s="209">
        <f t="shared" si="179"/>
        <v>0</v>
      </c>
      <c r="AL229" s="209">
        <f t="shared" si="179"/>
        <v>0</v>
      </c>
      <c r="AM229" s="209">
        <f t="shared" si="179"/>
        <v>0</v>
      </c>
      <c r="AN229" s="209">
        <f t="shared" si="179"/>
        <v>0</v>
      </c>
      <c r="AO229" s="209">
        <f t="shared" si="179"/>
        <v>0</v>
      </c>
      <c r="AP229" s="209">
        <f t="shared" si="179"/>
        <v>0</v>
      </c>
      <c r="AQ229" s="209">
        <f t="shared" si="179"/>
        <v>0</v>
      </c>
      <c r="AR229" s="209">
        <f t="shared" si="179"/>
        <v>0</v>
      </c>
      <c r="AS229" s="209">
        <f t="shared" si="22"/>
        <v>0</v>
      </c>
      <c r="AT229" s="209">
        <f t="shared" ref="AT229:BC229" si="180">IF($E$4&lt;$E229,$E$4/$E229*AT104*AT$49,AT104*AT$49)</f>
        <v>0</v>
      </c>
      <c r="AU229" s="209">
        <f t="shared" si="180"/>
        <v>0</v>
      </c>
      <c r="AV229" s="209">
        <f t="shared" si="180"/>
        <v>0</v>
      </c>
      <c r="AW229" s="209">
        <f t="shared" si="180"/>
        <v>0</v>
      </c>
      <c r="AX229" s="209">
        <f t="shared" si="180"/>
        <v>0</v>
      </c>
      <c r="AY229" s="209">
        <f t="shared" si="180"/>
        <v>0</v>
      </c>
      <c r="AZ229" s="209">
        <f t="shared" si="180"/>
        <v>0</v>
      </c>
      <c r="BA229" s="209">
        <f t="shared" si="180"/>
        <v>0</v>
      </c>
      <c r="BB229" s="209">
        <f t="shared" si="180"/>
        <v>0</v>
      </c>
      <c r="BC229" s="209">
        <f t="shared" si="180"/>
        <v>0</v>
      </c>
      <c r="BD229" s="209"/>
      <c r="BE229" s="209"/>
      <c r="BF229" s="209"/>
      <c r="BG229" s="209"/>
      <c r="BH229" s="209"/>
      <c r="BI229" s="209"/>
      <c r="BJ229" s="209"/>
    </row>
    <row r="230" spans="2:62" s="190" customFormat="1" hidden="1">
      <c r="B230" s="190">
        <f t="shared" ref="B230:E230" si="181">+B105</f>
        <v>145</v>
      </c>
      <c r="C230" s="190" t="str">
        <f t="shared" si="181"/>
        <v>PREPARACIÓ DEL SÒL</v>
      </c>
      <c r="D230" s="190" t="str">
        <f t="shared" si="181"/>
        <v>Preparació per alçat</v>
      </c>
      <c r="E230" s="208">
        <f t="shared" si="181"/>
        <v>2500</v>
      </c>
      <c r="F230" s="209">
        <f t="shared" ref="F230:AR230" si="182">IF($E$4&lt;$E230,$E$4/$E230*F105*F$49,F105*F$49)</f>
        <v>0</v>
      </c>
      <c r="G230" s="209">
        <f t="shared" si="182"/>
        <v>0</v>
      </c>
      <c r="H230" s="209">
        <f t="shared" si="182"/>
        <v>0</v>
      </c>
      <c r="I230" s="209">
        <f t="shared" si="182"/>
        <v>0</v>
      </c>
      <c r="J230" s="209">
        <f t="shared" si="182"/>
        <v>0</v>
      </c>
      <c r="K230" s="209">
        <f t="shared" si="182"/>
        <v>0</v>
      </c>
      <c r="L230" s="209">
        <f t="shared" si="182"/>
        <v>0</v>
      </c>
      <c r="M230" s="209">
        <f t="shared" si="182"/>
        <v>0</v>
      </c>
      <c r="N230" s="209">
        <f t="shared" si="182"/>
        <v>0</v>
      </c>
      <c r="O230" s="209">
        <f t="shared" si="182"/>
        <v>0</v>
      </c>
      <c r="P230" s="209">
        <f t="shared" si="182"/>
        <v>0</v>
      </c>
      <c r="Q230" s="209">
        <f t="shared" si="182"/>
        <v>0</v>
      </c>
      <c r="R230" s="209">
        <f t="shared" si="182"/>
        <v>0</v>
      </c>
      <c r="S230" s="209">
        <f t="shared" si="182"/>
        <v>0</v>
      </c>
      <c r="T230" s="209">
        <f t="shared" si="182"/>
        <v>0</v>
      </c>
      <c r="U230" s="209">
        <f t="shared" si="182"/>
        <v>0</v>
      </c>
      <c r="V230" s="209">
        <f t="shared" si="182"/>
        <v>0</v>
      </c>
      <c r="W230" s="209">
        <f t="shared" si="182"/>
        <v>0</v>
      </c>
      <c r="X230" s="209">
        <f t="shared" si="182"/>
        <v>0</v>
      </c>
      <c r="Y230" s="209">
        <f t="shared" si="182"/>
        <v>0</v>
      </c>
      <c r="Z230" s="209">
        <f t="shared" si="182"/>
        <v>0</v>
      </c>
      <c r="AA230" s="209">
        <f t="shared" si="182"/>
        <v>0</v>
      </c>
      <c r="AB230" s="209">
        <f t="shared" si="182"/>
        <v>0</v>
      </c>
      <c r="AC230" s="209">
        <f t="shared" si="182"/>
        <v>0</v>
      </c>
      <c r="AD230" s="209">
        <f t="shared" si="182"/>
        <v>0</v>
      </c>
      <c r="AE230" s="209">
        <f t="shared" si="182"/>
        <v>0</v>
      </c>
      <c r="AF230" s="209">
        <f t="shared" si="182"/>
        <v>0</v>
      </c>
      <c r="AG230" s="209">
        <f t="shared" si="182"/>
        <v>0</v>
      </c>
      <c r="AH230" s="209">
        <f t="shared" si="182"/>
        <v>0</v>
      </c>
      <c r="AI230" s="209">
        <f t="shared" si="182"/>
        <v>0</v>
      </c>
      <c r="AJ230" s="209">
        <f t="shared" si="182"/>
        <v>0</v>
      </c>
      <c r="AK230" s="209">
        <f t="shared" si="182"/>
        <v>0</v>
      </c>
      <c r="AL230" s="209">
        <f t="shared" si="182"/>
        <v>0</v>
      </c>
      <c r="AM230" s="209">
        <f t="shared" si="182"/>
        <v>0</v>
      </c>
      <c r="AN230" s="209">
        <f t="shared" si="182"/>
        <v>0</v>
      </c>
      <c r="AO230" s="209">
        <f t="shared" si="182"/>
        <v>0</v>
      </c>
      <c r="AP230" s="209">
        <f t="shared" si="182"/>
        <v>0</v>
      </c>
      <c r="AQ230" s="209">
        <f t="shared" si="182"/>
        <v>0</v>
      </c>
      <c r="AR230" s="209">
        <f t="shared" si="182"/>
        <v>0</v>
      </c>
      <c r="AS230" s="209">
        <f t="shared" si="22"/>
        <v>0</v>
      </c>
      <c r="AT230" s="209">
        <f t="shared" ref="AT230:BC230" si="183">IF($E$4&lt;$E230,$E$4/$E230*AT105*AT$49,AT105*AT$49)</f>
        <v>0</v>
      </c>
      <c r="AU230" s="209">
        <f t="shared" si="183"/>
        <v>0</v>
      </c>
      <c r="AV230" s="209">
        <f t="shared" si="183"/>
        <v>0</v>
      </c>
      <c r="AW230" s="209">
        <f t="shared" si="183"/>
        <v>0</v>
      </c>
      <c r="AX230" s="209">
        <f t="shared" si="183"/>
        <v>0</v>
      </c>
      <c r="AY230" s="209">
        <f t="shared" si="183"/>
        <v>0</v>
      </c>
      <c r="AZ230" s="209">
        <f t="shared" si="183"/>
        <v>0</v>
      </c>
      <c r="BA230" s="209">
        <f t="shared" si="183"/>
        <v>0</v>
      </c>
      <c r="BB230" s="209">
        <f t="shared" si="183"/>
        <v>0</v>
      </c>
      <c r="BC230" s="209">
        <f t="shared" si="183"/>
        <v>0</v>
      </c>
      <c r="BD230" s="209"/>
      <c r="BE230" s="209"/>
      <c r="BF230" s="209"/>
      <c r="BG230" s="209"/>
      <c r="BH230" s="209"/>
      <c r="BI230" s="209"/>
      <c r="BJ230" s="209"/>
    </row>
    <row r="231" spans="2:62" s="190" customFormat="1" hidden="1">
      <c r="B231" s="190">
        <f t="shared" ref="B231:E231" si="184">+B106</f>
        <v>155</v>
      </c>
      <c r="C231" s="190" t="str">
        <f t="shared" si="184"/>
        <v>PREPARACIÓ DEL SÒL</v>
      </c>
      <c r="D231" s="190" t="str">
        <f t="shared" si="184"/>
        <v>Preparació per estripat</v>
      </c>
      <c r="E231" s="208">
        <f t="shared" si="184"/>
        <v>2500</v>
      </c>
      <c r="F231" s="209">
        <f t="shared" ref="F231:AR231" si="185">IF($E$4&lt;$E231,$E$4/$E231*F106*F$49,F106*F$49)</f>
        <v>0</v>
      </c>
      <c r="G231" s="209">
        <f t="shared" si="185"/>
        <v>0</v>
      </c>
      <c r="H231" s="209">
        <f t="shared" si="185"/>
        <v>0</v>
      </c>
      <c r="I231" s="209">
        <f t="shared" si="185"/>
        <v>0</v>
      </c>
      <c r="J231" s="209">
        <f t="shared" si="185"/>
        <v>0</v>
      </c>
      <c r="K231" s="209">
        <f t="shared" si="185"/>
        <v>0</v>
      </c>
      <c r="L231" s="209">
        <f t="shared" si="185"/>
        <v>0</v>
      </c>
      <c r="M231" s="209">
        <f t="shared" si="185"/>
        <v>0</v>
      </c>
      <c r="N231" s="209">
        <f t="shared" si="185"/>
        <v>0</v>
      </c>
      <c r="O231" s="209">
        <f t="shared" si="185"/>
        <v>0</v>
      </c>
      <c r="P231" s="209">
        <f t="shared" si="185"/>
        <v>0</v>
      </c>
      <c r="Q231" s="209">
        <f t="shared" si="185"/>
        <v>0</v>
      </c>
      <c r="R231" s="209">
        <f t="shared" si="185"/>
        <v>0</v>
      </c>
      <c r="S231" s="209">
        <f t="shared" si="185"/>
        <v>0</v>
      </c>
      <c r="T231" s="209">
        <f t="shared" si="185"/>
        <v>0</v>
      </c>
      <c r="U231" s="209">
        <f t="shared" si="185"/>
        <v>0</v>
      </c>
      <c r="V231" s="209">
        <f t="shared" si="185"/>
        <v>0</v>
      </c>
      <c r="W231" s="209">
        <f t="shared" si="185"/>
        <v>0</v>
      </c>
      <c r="X231" s="209">
        <f t="shared" si="185"/>
        <v>0</v>
      </c>
      <c r="Y231" s="209">
        <f t="shared" si="185"/>
        <v>0</v>
      </c>
      <c r="Z231" s="209">
        <f t="shared" si="185"/>
        <v>0</v>
      </c>
      <c r="AA231" s="209">
        <f t="shared" si="185"/>
        <v>0</v>
      </c>
      <c r="AB231" s="209">
        <f t="shared" si="185"/>
        <v>0</v>
      </c>
      <c r="AC231" s="209">
        <f t="shared" si="185"/>
        <v>0</v>
      </c>
      <c r="AD231" s="209">
        <f t="shared" si="185"/>
        <v>0</v>
      </c>
      <c r="AE231" s="209">
        <f t="shared" si="185"/>
        <v>0</v>
      </c>
      <c r="AF231" s="209">
        <f t="shared" si="185"/>
        <v>0</v>
      </c>
      <c r="AG231" s="209">
        <f t="shared" si="185"/>
        <v>0</v>
      </c>
      <c r="AH231" s="209">
        <f t="shared" si="185"/>
        <v>0</v>
      </c>
      <c r="AI231" s="209">
        <f t="shared" si="185"/>
        <v>0</v>
      </c>
      <c r="AJ231" s="209">
        <f t="shared" si="185"/>
        <v>0</v>
      </c>
      <c r="AK231" s="209">
        <f t="shared" si="185"/>
        <v>0</v>
      </c>
      <c r="AL231" s="209">
        <f t="shared" si="185"/>
        <v>0</v>
      </c>
      <c r="AM231" s="209">
        <f t="shared" si="185"/>
        <v>0</v>
      </c>
      <c r="AN231" s="209">
        <f t="shared" si="185"/>
        <v>0</v>
      </c>
      <c r="AO231" s="209">
        <f t="shared" si="185"/>
        <v>0</v>
      </c>
      <c r="AP231" s="209">
        <f t="shared" si="185"/>
        <v>0</v>
      </c>
      <c r="AQ231" s="209">
        <f t="shared" si="185"/>
        <v>0</v>
      </c>
      <c r="AR231" s="209">
        <f t="shared" si="185"/>
        <v>0</v>
      </c>
      <c r="AS231" s="209">
        <f t="shared" si="22"/>
        <v>0</v>
      </c>
      <c r="AT231" s="209">
        <f t="shared" ref="AT231:BC231" si="186">IF($E$4&lt;$E231,$E$4/$E231*AT106*AT$49,AT106*AT$49)</f>
        <v>0</v>
      </c>
      <c r="AU231" s="209">
        <f t="shared" si="186"/>
        <v>0</v>
      </c>
      <c r="AV231" s="209">
        <f t="shared" si="186"/>
        <v>0</v>
      </c>
      <c r="AW231" s="209">
        <f t="shared" si="186"/>
        <v>0</v>
      </c>
      <c r="AX231" s="209">
        <f t="shared" si="186"/>
        <v>0</v>
      </c>
      <c r="AY231" s="209">
        <f t="shared" si="186"/>
        <v>0</v>
      </c>
      <c r="AZ231" s="209">
        <f t="shared" si="186"/>
        <v>0</v>
      </c>
      <c r="BA231" s="209">
        <f t="shared" si="186"/>
        <v>0</v>
      </c>
      <c r="BB231" s="209">
        <f t="shared" si="186"/>
        <v>0</v>
      </c>
      <c r="BC231" s="209">
        <f t="shared" si="186"/>
        <v>0</v>
      </c>
      <c r="BD231" s="209"/>
      <c r="BE231" s="209"/>
      <c r="BF231" s="209"/>
      <c r="BG231" s="209"/>
      <c r="BH231" s="209"/>
      <c r="BI231" s="209"/>
      <c r="BJ231" s="209"/>
    </row>
    <row r="232" spans="2:62" s="190" customFormat="1" hidden="1">
      <c r="B232" s="190">
        <f t="shared" ref="B232:E232" si="187">+B107</f>
        <v>165</v>
      </c>
      <c r="C232" s="190" t="str">
        <f t="shared" si="187"/>
        <v>PREPARACIÓ DEL SÒL</v>
      </c>
      <c r="D232" s="190" t="str">
        <f t="shared" si="187"/>
        <v>Preparació per fresat</v>
      </c>
      <c r="E232" s="208">
        <f t="shared" si="187"/>
        <v>2500</v>
      </c>
      <c r="F232" s="209">
        <f t="shared" ref="F232:AR232" si="188">IF($E$4&lt;$E232,$E$4/$E232*F107*F$49,F107*F$49)</f>
        <v>0</v>
      </c>
      <c r="G232" s="209">
        <f t="shared" si="188"/>
        <v>0</v>
      </c>
      <c r="H232" s="209">
        <f t="shared" si="188"/>
        <v>0</v>
      </c>
      <c r="I232" s="209">
        <f t="shared" si="188"/>
        <v>0</v>
      </c>
      <c r="J232" s="209">
        <f t="shared" si="188"/>
        <v>0</v>
      </c>
      <c r="K232" s="209">
        <f t="shared" si="188"/>
        <v>0</v>
      </c>
      <c r="L232" s="209">
        <f t="shared" si="188"/>
        <v>0</v>
      </c>
      <c r="M232" s="209">
        <f t="shared" si="188"/>
        <v>0</v>
      </c>
      <c r="N232" s="209">
        <f t="shared" si="188"/>
        <v>0</v>
      </c>
      <c r="O232" s="209">
        <f t="shared" si="188"/>
        <v>0</v>
      </c>
      <c r="P232" s="209">
        <f t="shared" si="188"/>
        <v>0</v>
      </c>
      <c r="Q232" s="209">
        <f t="shared" si="188"/>
        <v>0</v>
      </c>
      <c r="R232" s="209">
        <f t="shared" si="188"/>
        <v>0</v>
      </c>
      <c r="S232" s="209">
        <f t="shared" si="188"/>
        <v>0</v>
      </c>
      <c r="T232" s="209">
        <f t="shared" si="188"/>
        <v>0</v>
      </c>
      <c r="U232" s="209">
        <f t="shared" si="188"/>
        <v>0</v>
      </c>
      <c r="V232" s="209">
        <f t="shared" si="188"/>
        <v>0</v>
      </c>
      <c r="W232" s="209">
        <f t="shared" si="188"/>
        <v>0</v>
      </c>
      <c r="X232" s="209">
        <f t="shared" si="188"/>
        <v>0</v>
      </c>
      <c r="Y232" s="209">
        <f t="shared" si="188"/>
        <v>0</v>
      </c>
      <c r="Z232" s="209">
        <f t="shared" si="188"/>
        <v>0</v>
      </c>
      <c r="AA232" s="209">
        <f t="shared" si="188"/>
        <v>0</v>
      </c>
      <c r="AB232" s="209">
        <f t="shared" si="188"/>
        <v>0</v>
      </c>
      <c r="AC232" s="209">
        <f t="shared" si="188"/>
        <v>0</v>
      </c>
      <c r="AD232" s="209">
        <f t="shared" si="188"/>
        <v>0</v>
      </c>
      <c r="AE232" s="209">
        <f t="shared" si="188"/>
        <v>0</v>
      </c>
      <c r="AF232" s="209">
        <f t="shared" si="188"/>
        <v>0</v>
      </c>
      <c r="AG232" s="209">
        <f t="shared" si="188"/>
        <v>0</v>
      </c>
      <c r="AH232" s="209">
        <f t="shared" si="188"/>
        <v>0</v>
      </c>
      <c r="AI232" s="209">
        <f t="shared" si="188"/>
        <v>0</v>
      </c>
      <c r="AJ232" s="209">
        <f t="shared" si="188"/>
        <v>0</v>
      </c>
      <c r="AK232" s="209">
        <f t="shared" si="188"/>
        <v>0</v>
      </c>
      <c r="AL232" s="209">
        <f t="shared" si="188"/>
        <v>0</v>
      </c>
      <c r="AM232" s="209">
        <f t="shared" si="188"/>
        <v>0</v>
      </c>
      <c r="AN232" s="209">
        <f t="shared" si="188"/>
        <v>0</v>
      </c>
      <c r="AO232" s="209">
        <f t="shared" si="188"/>
        <v>0</v>
      </c>
      <c r="AP232" s="209">
        <f t="shared" si="188"/>
        <v>0</v>
      </c>
      <c r="AQ232" s="209">
        <f t="shared" si="188"/>
        <v>0</v>
      </c>
      <c r="AR232" s="209">
        <f t="shared" si="188"/>
        <v>0</v>
      </c>
      <c r="AS232" s="209">
        <f t="shared" si="22"/>
        <v>0</v>
      </c>
      <c r="AT232" s="209">
        <f t="shared" ref="AT232:BC232" si="189">IF($E$4&lt;$E232,$E$4/$E232*AT107*AT$49,AT107*AT$49)</f>
        <v>0</v>
      </c>
      <c r="AU232" s="209">
        <f t="shared" si="189"/>
        <v>0</v>
      </c>
      <c r="AV232" s="209">
        <f t="shared" si="189"/>
        <v>0</v>
      </c>
      <c r="AW232" s="209">
        <f t="shared" si="189"/>
        <v>0</v>
      </c>
      <c r="AX232" s="209">
        <f t="shared" si="189"/>
        <v>0</v>
      </c>
      <c r="AY232" s="209">
        <f t="shared" si="189"/>
        <v>0</v>
      </c>
      <c r="AZ232" s="209">
        <f t="shared" si="189"/>
        <v>0</v>
      </c>
      <c r="BA232" s="209">
        <f t="shared" si="189"/>
        <v>0</v>
      </c>
      <c r="BB232" s="209">
        <f t="shared" si="189"/>
        <v>0</v>
      </c>
      <c r="BC232" s="209">
        <f t="shared" si="189"/>
        <v>0</v>
      </c>
      <c r="BD232" s="209"/>
      <c r="BE232" s="209"/>
      <c r="BF232" s="209"/>
      <c r="BG232" s="209"/>
      <c r="BH232" s="209"/>
      <c r="BI232" s="209"/>
      <c r="BJ232" s="209"/>
    </row>
    <row r="233" spans="2:62" s="190" customFormat="1" hidden="1">
      <c r="B233" s="190">
        <f t="shared" ref="B233:E233" si="190">+B108</f>
        <v>215</v>
      </c>
      <c r="C233" s="190" t="str">
        <f t="shared" si="190"/>
        <v>ADOBAT</v>
      </c>
      <c r="D233" s="190" t="str">
        <f t="shared" si="190"/>
        <v>Preparació per aplicació de compost (36 t/ha)</v>
      </c>
      <c r="E233" s="208">
        <f t="shared" si="190"/>
        <v>2500</v>
      </c>
      <c r="F233" s="209">
        <f t="shared" ref="F233:AR233" si="191">IF($E$4&lt;$E233,$E$4/$E233*F108*F$49,F108*F$49)</f>
        <v>0</v>
      </c>
      <c r="G233" s="209">
        <f t="shared" si="191"/>
        <v>0</v>
      </c>
      <c r="H233" s="209">
        <f t="shared" si="191"/>
        <v>0</v>
      </c>
      <c r="I233" s="209">
        <f t="shared" si="191"/>
        <v>0</v>
      </c>
      <c r="J233" s="209">
        <f t="shared" si="191"/>
        <v>0</v>
      </c>
      <c r="K233" s="209">
        <f t="shared" si="191"/>
        <v>0</v>
      </c>
      <c r="L233" s="209">
        <f t="shared" si="191"/>
        <v>0</v>
      </c>
      <c r="M233" s="209">
        <f t="shared" si="191"/>
        <v>0</v>
      </c>
      <c r="N233" s="209">
        <f t="shared" si="191"/>
        <v>0</v>
      </c>
      <c r="O233" s="209">
        <f t="shared" si="191"/>
        <v>0</v>
      </c>
      <c r="P233" s="209">
        <f t="shared" si="191"/>
        <v>0</v>
      </c>
      <c r="Q233" s="209">
        <f t="shared" si="191"/>
        <v>0</v>
      </c>
      <c r="R233" s="209">
        <f t="shared" si="191"/>
        <v>0</v>
      </c>
      <c r="S233" s="209">
        <f t="shared" si="191"/>
        <v>0</v>
      </c>
      <c r="T233" s="209">
        <f t="shared" si="191"/>
        <v>0</v>
      </c>
      <c r="U233" s="209">
        <f t="shared" si="191"/>
        <v>0</v>
      </c>
      <c r="V233" s="209">
        <f t="shared" si="191"/>
        <v>0</v>
      </c>
      <c r="W233" s="209">
        <f t="shared" si="191"/>
        <v>0</v>
      </c>
      <c r="X233" s="209">
        <f t="shared" si="191"/>
        <v>0</v>
      </c>
      <c r="Y233" s="209">
        <f t="shared" si="191"/>
        <v>0</v>
      </c>
      <c r="Z233" s="209">
        <f t="shared" si="191"/>
        <v>0</v>
      </c>
      <c r="AA233" s="209">
        <f t="shared" si="191"/>
        <v>0</v>
      </c>
      <c r="AB233" s="209">
        <f t="shared" si="191"/>
        <v>0</v>
      </c>
      <c r="AC233" s="209">
        <f t="shared" si="191"/>
        <v>0</v>
      </c>
      <c r="AD233" s="209">
        <f t="shared" si="191"/>
        <v>0</v>
      </c>
      <c r="AE233" s="209">
        <f t="shared" si="191"/>
        <v>0</v>
      </c>
      <c r="AF233" s="209">
        <f t="shared" si="191"/>
        <v>0</v>
      </c>
      <c r="AG233" s="209">
        <f t="shared" si="191"/>
        <v>0</v>
      </c>
      <c r="AH233" s="209">
        <f t="shared" si="191"/>
        <v>0</v>
      </c>
      <c r="AI233" s="209">
        <f t="shared" si="191"/>
        <v>0</v>
      </c>
      <c r="AJ233" s="209">
        <f t="shared" si="191"/>
        <v>0</v>
      </c>
      <c r="AK233" s="209">
        <f t="shared" si="191"/>
        <v>0</v>
      </c>
      <c r="AL233" s="209">
        <f t="shared" si="191"/>
        <v>0</v>
      </c>
      <c r="AM233" s="209">
        <f t="shared" si="191"/>
        <v>0</v>
      </c>
      <c r="AN233" s="209">
        <f t="shared" si="191"/>
        <v>0</v>
      </c>
      <c r="AO233" s="209">
        <f t="shared" si="191"/>
        <v>0</v>
      </c>
      <c r="AP233" s="209">
        <f t="shared" si="191"/>
        <v>0</v>
      </c>
      <c r="AQ233" s="209">
        <f t="shared" si="191"/>
        <v>0</v>
      </c>
      <c r="AR233" s="209">
        <f t="shared" si="191"/>
        <v>0</v>
      </c>
      <c r="AS233" s="209">
        <f t="shared" si="22"/>
        <v>0</v>
      </c>
      <c r="AT233" s="209">
        <f t="shared" ref="AT233:BC233" si="192">IF($E$4&lt;$E233,$E$4/$E233*AT108*AT$49,AT108*AT$49)</f>
        <v>0</v>
      </c>
      <c r="AU233" s="209">
        <f t="shared" si="192"/>
        <v>0</v>
      </c>
      <c r="AV233" s="209">
        <f t="shared" si="192"/>
        <v>0</v>
      </c>
      <c r="AW233" s="209">
        <f t="shared" si="192"/>
        <v>0</v>
      </c>
      <c r="AX233" s="209">
        <f t="shared" si="192"/>
        <v>0</v>
      </c>
      <c r="AY233" s="209">
        <f t="shared" si="192"/>
        <v>0</v>
      </c>
      <c r="AZ233" s="209">
        <f t="shared" si="192"/>
        <v>0</v>
      </c>
      <c r="BA233" s="209">
        <f t="shared" si="192"/>
        <v>0</v>
      </c>
      <c r="BB233" s="209">
        <f t="shared" si="192"/>
        <v>0</v>
      </c>
      <c r="BC233" s="209">
        <f t="shared" si="192"/>
        <v>0</v>
      </c>
      <c r="BD233" s="209"/>
      <c r="BE233" s="209"/>
      <c r="BF233" s="209"/>
      <c r="BG233" s="209"/>
      <c r="BH233" s="209"/>
      <c r="BI233" s="209"/>
      <c r="BJ233" s="209"/>
    </row>
    <row r="234" spans="2:62" s="190" customFormat="1" hidden="1">
      <c r="B234" s="190">
        <f t="shared" ref="B234:E234" si="193">+B109</f>
        <v>225</v>
      </c>
      <c r="C234" s="190" t="str">
        <f t="shared" si="193"/>
        <v>ADOBAT</v>
      </c>
      <c r="D234" s="190" t="str">
        <f t="shared" si="193"/>
        <v>Preparació per aplicació de compost (60 t/ha)</v>
      </c>
      <c r="E234" s="208">
        <f t="shared" si="193"/>
        <v>2500</v>
      </c>
      <c r="F234" s="209">
        <f t="shared" ref="F234:AR234" si="194">IF($E$4&lt;$E234,$E$4/$E234*F109*F$49,F109*F$49)</f>
        <v>0</v>
      </c>
      <c r="G234" s="209">
        <f t="shared" si="194"/>
        <v>0</v>
      </c>
      <c r="H234" s="209">
        <f t="shared" si="194"/>
        <v>0</v>
      </c>
      <c r="I234" s="209">
        <f t="shared" si="194"/>
        <v>0</v>
      </c>
      <c r="J234" s="209">
        <f t="shared" si="194"/>
        <v>0</v>
      </c>
      <c r="K234" s="209">
        <f t="shared" si="194"/>
        <v>0</v>
      </c>
      <c r="L234" s="209">
        <f t="shared" si="194"/>
        <v>0</v>
      </c>
      <c r="M234" s="209">
        <f t="shared" si="194"/>
        <v>0</v>
      </c>
      <c r="N234" s="209">
        <f t="shared" si="194"/>
        <v>0</v>
      </c>
      <c r="O234" s="209">
        <f t="shared" si="194"/>
        <v>0</v>
      </c>
      <c r="P234" s="209">
        <f t="shared" si="194"/>
        <v>0</v>
      </c>
      <c r="Q234" s="209">
        <f t="shared" si="194"/>
        <v>0</v>
      </c>
      <c r="R234" s="209">
        <f t="shared" si="194"/>
        <v>0</v>
      </c>
      <c r="S234" s="209">
        <f t="shared" si="194"/>
        <v>0</v>
      </c>
      <c r="T234" s="209">
        <f t="shared" si="194"/>
        <v>0</v>
      </c>
      <c r="U234" s="209">
        <f t="shared" si="194"/>
        <v>0</v>
      </c>
      <c r="V234" s="209">
        <f t="shared" si="194"/>
        <v>0</v>
      </c>
      <c r="W234" s="209">
        <f t="shared" si="194"/>
        <v>0</v>
      </c>
      <c r="X234" s="209">
        <f t="shared" si="194"/>
        <v>0</v>
      </c>
      <c r="Y234" s="209">
        <f t="shared" si="194"/>
        <v>0</v>
      </c>
      <c r="Z234" s="209">
        <f t="shared" si="194"/>
        <v>0</v>
      </c>
      <c r="AA234" s="209">
        <f t="shared" si="194"/>
        <v>0</v>
      </c>
      <c r="AB234" s="209">
        <f t="shared" si="194"/>
        <v>0</v>
      </c>
      <c r="AC234" s="209">
        <f t="shared" si="194"/>
        <v>0</v>
      </c>
      <c r="AD234" s="209">
        <f t="shared" si="194"/>
        <v>0</v>
      </c>
      <c r="AE234" s="209">
        <f t="shared" si="194"/>
        <v>0</v>
      </c>
      <c r="AF234" s="209">
        <f t="shared" si="194"/>
        <v>0</v>
      </c>
      <c r="AG234" s="209">
        <f t="shared" si="194"/>
        <v>0</v>
      </c>
      <c r="AH234" s="209">
        <f t="shared" si="194"/>
        <v>0</v>
      </c>
      <c r="AI234" s="209">
        <f t="shared" si="194"/>
        <v>0</v>
      </c>
      <c r="AJ234" s="209">
        <f t="shared" si="194"/>
        <v>0</v>
      </c>
      <c r="AK234" s="209">
        <f t="shared" si="194"/>
        <v>0</v>
      </c>
      <c r="AL234" s="209">
        <f t="shared" si="194"/>
        <v>0</v>
      </c>
      <c r="AM234" s="209">
        <f t="shared" si="194"/>
        <v>0</v>
      </c>
      <c r="AN234" s="209">
        <f t="shared" si="194"/>
        <v>0</v>
      </c>
      <c r="AO234" s="209">
        <f t="shared" si="194"/>
        <v>0</v>
      </c>
      <c r="AP234" s="209">
        <f t="shared" si="194"/>
        <v>0</v>
      </c>
      <c r="AQ234" s="209">
        <f t="shared" si="194"/>
        <v>0</v>
      </c>
      <c r="AR234" s="209">
        <f t="shared" si="194"/>
        <v>0</v>
      </c>
      <c r="AS234" s="209">
        <f t="shared" si="22"/>
        <v>0</v>
      </c>
      <c r="AT234" s="209">
        <f t="shared" ref="AT234:BC234" si="195">IF($E$4&lt;$E234,$E$4/$E234*AT109*AT$49,AT109*AT$49)</f>
        <v>0</v>
      </c>
      <c r="AU234" s="209">
        <f t="shared" si="195"/>
        <v>0</v>
      </c>
      <c r="AV234" s="209">
        <f t="shared" si="195"/>
        <v>0</v>
      </c>
      <c r="AW234" s="209">
        <f t="shared" si="195"/>
        <v>0</v>
      </c>
      <c r="AX234" s="209">
        <f t="shared" si="195"/>
        <v>0</v>
      </c>
      <c r="AY234" s="209">
        <f t="shared" si="195"/>
        <v>0</v>
      </c>
      <c r="AZ234" s="209">
        <f t="shared" si="195"/>
        <v>0</v>
      </c>
      <c r="BA234" s="209">
        <f t="shared" si="195"/>
        <v>0</v>
      </c>
      <c r="BB234" s="209">
        <f t="shared" si="195"/>
        <v>0</v>
      </c>
      <c r="BC234" s="209">
        <f t="shared" si="195"/>
        <v>0</v>
      </c>
      <c r="BD234" s="209"/>
      <c r="BE234" s="209"/>
      <c r="BF234" s="209"/>
      <c r="BG234" s="209"/>
      <c r="BH234" s="209"/>
      <c r="BI234" s="209"/>
      <c r="BJ234" s="209"/>
    </row>
    <row r="235" spans="2:62" s="190" customFormat="1" hidden="1">
      <c r="B235" s="190">
        <f t="shared" ref="B235:E235" si="196">+B110</f>
        <v>235</v>
      </c>
      <c r="C235" s="190" t="str">
        <f t="shared" si="196"/>
        <v>ADOBAT</v>
      </c>
      <c r="D235" s="190" t="str">
        <f t="shared" si="196"/>
        <v>Preparació per aplicació d'adob orgànic</v>
      </c>
      <c r="E235" s="208">
        <f t="shared" si="196"/>
        <v>2500</v>
      </c>
      <c r="F235" s="209">
        <f t="shared" ref="F235:AR235" si="197">IF($E$4&lt;$E235,$E$4/$E235*F110*F$49,F110*F$49)</f>
        <v>0</v>
      </c>
      <c r="G235" s="209">
        <f t="shared" si="197"/>
        <v>0</v>
      </c>
      <c r="H235" s="209">
        <f t="shared" si="197"/>
        <v>0</v>
      </c>
      <c r="I235" s="209">
        <f t="shared" si="197"/>
        <v>0</v>
      </c>
      <c r="J235" s="209">
        <f t="shared" si="197"/>
        <v>0</v>
      </c>
      <c r="K235" s="209">
        <f t="shared" si="197"/>
        <v>0</v>
      </c>
      <c r="L235" s="209">
        <f t="shared" si="197"/>
        <v>0</v>
      </c>
      <c r="M235" s="209">
        <f t="shared" si="197"/>
        <v>0</v>
      </c>
      <c r="N235" s="209">
        <f t="shared" si="197"/>
        <v>0</v>
      </c>
      <c r="O235" s="209">
        <f t="shared" si="197"/>
        <v>0</v>
      </c>
      <c r="P235" s="209">
        <f t="shared" si="197"/>
        <v>0</v>
      </c>
      <c r="Q235" s="209">
        <f t="shared" si="197"/>
        <v>0</v>
      </c>
      <c r="R235" s="209">
        <f t="shared" si="197"/>
        <v>0</v>
      </c>
      <c r="S235" s="209">
        <f t="shared" si="197"/>
        <v>0</v>
      </c>
      <c r="T235" s="209">
        <f t="shared" si="197"/>
        <v>0</v>
      </c>
      <c r="U235" s="209">
        <f t="shared" si="197"/>
        <v>0</v>
      </c>
      <c r="V235" s="209">
        <f t="shared" si="197"/>
        <v>0</v>
      </c>
      <c r="W235" s="209">
        <f t="shared" si="197"/>
        <v>0</v>
      </c>
      <c r="X235" s="209">
        <f t="shared" si="197"/>
        <v>0</v>
      </c>
      <c r="Y235" s="209">
        <f t="shared" si="197"/>
        <v>0</v>
      </c>
      <c r="Z235" s="209">
        <f t="shared" si="197"/>
        <v>0</v>
      </c>
      <c r="AA235" s="209">
        <f t="shared" si="197"/>
        <v>0</v>
      </c>
      <c r="AB235" s="209">
        <f t="shared" si="197"/>
        <v>0</v>
      </c>
      <c r="AC235" s="209">
        <f t="shared" si="197"/>
        <v>0</v>
      </c>
      <c r="AD235" s="209">
        <f t="shared" si="197"/>
        <v>0</v>
      </c>
      <c r="AE235" s="209">
        <f t="shared" si="197"/>
        <v>0</v>
      </c>
      <c r="AF235" s="209">
        <f t="shared" si="197"/>
        <v>0</v>
      </c>
      <c r="AG235" s="209">
        <f t="shared" si="197"/>
        <v>0</v>
      </c>
      <c r="AH235" s="209">
        <f t="shared" si="197"/>
        <v>0</v>
      </c>
      <c r="AI235" s="209">
        <f t="shared" si="197"/>
        <v>0</v>
      </c>
      <c r="AJ235" s="209">
        <f t="shared" si="197"/>
        <v>0</v>
      </c>
      <c r="AK235" s="209">
        <f t="shared" si="197"/>
        <v>0</v>
      </c>
      <c r="AL235" s="209">
        <f t="shared" si="197"/>
        <v>0</v>
      </c>
      <c r="AM235" s="209">
        <f t="shared" si="197"/>
        <v>0</v>
      </c>
      <c r="AN235" s="209">
        <f t="shared" si="197"/>
        <v>0</v>
      </c>
      <c r="AO235" s="209">
        <f t="shared" si="197"/>
        <v>0</v>
      </c>
      <c r="AP235" s="209">
        <f t="shared" si="197"/>
        <v>0</v>
      </c>
      <c r="AQ235" s="209">
        <f t="shared" si="197"/>
        <v>0</v>
      </c>
      <c r="AR235" s="209">
        <f t="shared" si="197"/>
        <v>0</v>
      </c>
      <c r="AS235" s="209">
        <f t="shared" si="22"/>
        <v>0</v>
      </c>
      <c r="AT235" s="209">
        <f t="shared" ref="AT235:BC235" si="198">IF($E$4&lt;$E235,$E$4/$E235*AT110*AT$49,AT110*AT$49)</f>
        <v>0</v>
      </c>
      <c r="AU235" s="209">
        <f t="shared" si="198"/>
        <v>0</v>
      </c>
      <c r="AV235" s="209">
        <f t="shared" si="198"/>
        <v>0</v>
      </c>
      <c r="AW235" s="209">
        <f t="shared" si="198"/>
        <v>0</v>
      </c>
      <c r="AX235" s="209">
        <f t="shared" si="198"/>
        <v>0</v>
      </c>
      <c r="AY235" s="209">
        <f t="shared" si="198"/>
        <v>0</v>
      </c>
      <c r="AZ235" s="209">
        <f t="shared" si="198"/>
        <v>0</v>
      </c>
      <c r="BA235" s="209">
        <f t="shared" si="198"/>
        <v>0</v>
      </c>
      <c r="BB235" s="209">
        <f t="shared" si="198"/>
        <v>0</v>
      </c>
      <c r="BC235" s="209">
        <f t="shared" si="198"/>
        <v>0</v>
      </c>
      <c r="BD235" s="209"/>
      <c r="BE235" s="209"/>
      <c r="BF235" s="209"/>
      <c r="BG235" s="209"/>
      <c r="BH235" s="209"/>
      <c r="BI235" s="209"/>
      <c r="BJ235" s="209"/>
    </row>
    <row r="236" spans="2:62" s="190" customFormat="1" hidden="1">
      <c r="B236" s="190">
        <f t="shared" ref="B236:E236" si="199">+B111</f>
        <v>245</v>
      </c>
      <c r="C236" s="190" t="str">
        <f t="shared" si="199"/>
        <v>ADOBAT</v>
      </c>
      <c r="D236" s="190" t="str">
        <f t="shared" si="199"/>
        <v>Preparació per aplicació potassi</v>
      </c>
      <c r="E236" s="208">
        <f t="shared" si="199"/>
        <v>2500</v>
      </c>
      <c r="F236" s="209">
        <f t="shared" ref="F236:AR236" si="200">IF($E$4&lt;$E236,$E$4/$E236*F111*F$49,F111*F$49)</f>
        <v>0</v>
      </c>
      <c r="G236" s="209">
        <f t="shared" si="200"/>
        <v>0</v>
      </c>
      <c r="H236" s="209">
        <f t="shared" si="200"/>
        <v>0</v>
      </c>
      <c r="I236" s="209">
        <f t="shared" si="200"/>
        <v>0</v>
      </c>
      <c r="J236" s="209">
        <f t="shared" si="200"/>
        <v>0</v>
      </c>
      <c r="K236" s="209">
        <f t="shared" si="200"/>
        <v>0</v>
      </c>
      <c r="L236" s="209">
        <f t="shared" si="200"/>
        <v>0</v>
      </c>
      <c r="M236" s="209">
        <f t="shared" si="200"/>
        <v>0</v>
      </c>
      <c r="N236" s="209">
        <f t="shared" si="200"/>
        <v>0</v>
      </c>
      <c r="O236" s="209">
        <f t="shared" si="200"/>
        <v>0</v>
      </c>
      <c r="P236" s="209">
        <f t="shared" si="200"/>
        <v>0</v>
      </c>
      <c r="Q236" s="209">
        <f t="shared" si="200"/>
        <v>0</v>
      </c>
      <c r="R236" s="209">
        <f t="shared" si="200"/>
        <v>0</v>
      </c>
      <c r="S236" s="209">
        <f t="shared" si="200"/>
        <v>0</v>
      </c>
      <c r="T236" s="209">
        <f t="shared" si="200"/>
        <v>0</v>
      </c>
      <c r="U236" s="209">
        <f t="shared" si="200"/>
        <v>0</v>
      </c>
      <c r="V236" s="209">
        <f t="shared" si="200"/>
        <v>0</v>
      </c>
      <c r="W236" s="209">
        <f t="shared" si="200"/>
        <v>0</v>
      </c>
      <c r="X236" s="209">
        <f t="shared" si="200"/>
        <v>0</v>
      </c>
      <c r="Y236" s="209">
        <f t="shared" si="200"/>
        <v>0</v>
      </c>
      <c r="Z236" s="209">
        <f t="shared" si="200"/>
        <v>0</v>
      </c>
      <c r="AA236" s="209">
        <f t="shared" si="200"/>
        <v>0</v>
      </c>
      <c r="AB236" s="209">
        <f t="shared" si="200"/>
        <v>0</v>
      </c>
      <c r="AC236" s="209">
        <f t="shared" si="200"/>
        <v>0</v>
      </c>
      <c r="AD236" s="209">
        <f t="shared" si="200"/>
        <v>0</v>
      </c>
      <c r="AE236" s="209">
        <f t="shared" si="200"/>
        <v>0</v>
      </c>
      <c r="AF236" s="209">
        <f t="shared" si="200"/>
        <v>0</v>
      </c>
      <c r="AG236" s="209">
        <f t="shared" si="200"/>
        <v>0</v>
      </c>
      <c r="AH236" s="209">
        <f t="shared" si="200"/>
        <v>0</v>
      </c>
      <c r="AI236" s="209">
        <f t="shared" si="200"/>
        <v>0</v>
      </c>
      <c r="AJ236" s="209">
        <f t="shared" si="200"/>
        <v>0</v>
      </c>
      <c r="AK236" s="209">
        <f t="shared" si="200"/>
        <v>0</v>
      </c>
      <c r="AL236" s="209">
        <f t="shared" si="200"/>
        <v>0</v>
      </c>
      <c r="AM236" s="209">
        <f t="shared" si="200"/>
        <v>0</v>
      </c>
      <c r="AN236" s="209">
        <f t="shared" si="200"/>
        <v>0</v>
      </c>
      <c r="AO236" s="209">
        <f t="shared" si="200"/>
        <v>0</v>
      </c>
      <c r="AP236" s="209">
        <f t="shared" si="200"/>
        <v>0</v>
      </c>
      <c r="AQ236" s="209">
        <f t="shared" si="200"/>
        <v>0</v>
      </c>
      <c r="AR236" s="209">
        <f t="shared" si="200"/>
        <v>0</v>
      </c>
      <c r="AS236" s="209">
        <f t="shared" si="22"/>
        <v>0</v>
      </c>
      <c r="AT236" s="209">
        <f t="shared" ref="AT236:BC236" si="201">IF($E$4&lt;$E236,$E$4/$E236*AT111*AT$49,AT111*AT$49)</f>
        <v>0</v>
      </c>
      <c r="AU236" s="209">
        <f t="shared" si="201"/>
        <v>0</v>
      </c>
      <c r="AV236" s="209">
        <f t="shared" si="201"/>
        <v>0</v>
      </c>
      <c r="AW236" s="209">
        <f t="shared" si="201"/>
        <v>0</v>
      </c>
      <c r="AX236" s="209">
        <f t="shared" si="201"/>
        <v>0</v>
      </c>
      <c r="AY236" s="209">
        <f t="shared" si="201"/>
        <v>0</v>
      </c>
      <c r="AZ236" s="209">
        <f t="shared" si="201"/>
        <v>0</v>
      </c>
      <c r="BA236" s="209">
        <f t="shared" si="201"/>
        <v>0</v>
      </c>
      <c r="BB236" s="209">
        <f t="shared" si="201"/>
        <v>0</v>
      </c>
      <c r="BC236" s="209">
        <f t="shared" si="201"/>
        <v>0</v>
      </c>
      <c r="BD236" s="209"/>
      <c r="BE236" s="209"/>
      <c r="BF236" s="209"/>
      <c r="BG236" s="209"/>
      <c r="BH236" s="209"/>
      <c r="BI236" s="209"/>
      <c r="BJ236" s="209"/>
    </row>
    <row r="237" spans="2:62" s="190" customFormat="1" hidden="1">
      <c r="B237" s="190">
        <f t="shared" ref="B237:E237" si="202">+B112</f>
        <v>315</v>
      </c>
      <c r="C237" s="190" t="str">
        <f t="shared" si="202"/>
        <v>PLANTACIÓ</v>
      </c>
      <c r="D237" s="190" t="str">
        <f t="shared" si="202"/>
        <v>Preparació per solcar</v>
      </c>
      <c r="E237" s="208">
        <f t="shared" si="202"/>
        <v>2500</v>
      </c>
      <c r="F237" s="209">
        <f t="shared" ref="F237:AR237" si="203">IF($E$4&lt;$E237,$E$4/$E237*F112*F$49,F112*F$49)</f>
        <v>0</v>
      </c>
      <c r="G237" s="209">
        <f t="shared" si="203"/>
        <v>0</v>
      </c>
      <c r="H237" s="209">
        <f t="shared" si="203"/>
        <v>0</v>
      </c>
      <c r="I237" s="209">
        <f t="shared" si="203"/>
        <v>0</v>
      </c>
      <c r="J237" s="209">
        <f t="shared" si="203"/>
        <v>0</v>
      </c>
      <c r="K237" s="209">
        <f t="shared" si="203"/>
        <v>0</v>
      </c>
      <c r="L237" s="209">
        <f t="shared" si="203"/>
        <v>0</v>
      </c>
      <c r="M237" s="209">
        <f t="shared" si="203"/>
        <v>0</v>
      </c>
      <c r="N237" s="209">
        <f t="shared" si="203"/>
        <v>0</v>
      </c>
      <c r="O237" s="209">
        <f t="shared" si="203"/>
        <v>0</v>
      </c>
      <c r="P237" s="209">
        <f t="shared" si="203"/>
        <v>0</v>
      </c>
      <c r="Q237" s="209">
        <f t="shared" si="203"/>
        <v>0</v>
      </c>
      <c r="R237" s="209">
        <f t="shared" si="203"/>
        <v>0</v>
      </c>
      <c r="S237" s="209">
        <f t="shared" si="203"/>
        <v>0</v>
      </c>
      <c r="T237" s="209">
        <f t="shared" si="203"/>
        <v>0</v>
      </c>
      <c r="U237" s="209">
        <f t="shared" si="203"/>
        <v>0</v>
      </c>
      <c r="V237" s="209">
        <f t="shared" si="203"/>
        <v>0</v>
      </c>
      <c r="W237" s="209">
        <f t="shared" si="203"/>
        <v>0</v>
      </c>
      <c r="X237" s="209">
        <f t="shared" si="203"/>
        <v>0</v>
      </c>
      <c r="Y237" s="209">
        <f t="shared" si="203"/>
        <v>0</v>
      </c>
      <c r="Z237" s="209">
        <f t="shared" si="203"/>
        <v>0</v>
      </c>
      <c r="AA237" s="209">
        <f t="shared" si="203"/>
        <v>0</v>
      </c>
      <c r="AB237" s="209">
        <f t="shared" si="203"/>
        <v>0</v>
      </c>
      <c r="AC237" s="209">
        <f t="shared" si="203"/>
        <v>0</v>
      </c>
      <c r="AD237" s="209">
        <f t="shared" si="203"/>
        <v>0</v>
      </c>
      <c r="AE237" s="209">
        <f t="shared" si="203"/>
        <v>0</v>
      </c>
      <c r="AF237" s="209">
        <f t="shared" si="203"/>
        <v>0</v>
      </c>
      <c r="AG237" s="209">
        <f t="shared" si="203"/>
        <v>0</v>
      </c>
      <c r="AH237" s="209">
        <f t="shared" si="203"/>
        <v>0</v>
      </c>
      <c r="AI237" s="209">
        <f t="shared" si="203"/>
        <v>0</v>
      </c>
      <c r="AJ237" s="209">
        <f t="shared" si="203"/>
        <v>0</v>
      </c>
      <c r="AK237" s="209">
        <f t="shared" si="203"/>
        <v>0</v>
      </c>
      <c r="AL237" s="209">
        <f t="shared" si="203"/>
        <v>0</v>
      </c>
      <c r="AM237" s="209">
        <f t="shared" si="203"/>
        <v>0</v>
      </c>
      <c r="AN237" s="209">
        <f t="shared" si="203"/>
        <v>0</v>
      </c>
      <c r="AO237" s="209">
        <f t="shared" si="203"/>
        <v>0</v>
      </c>
      <c r="AP237" s="209">
        <f t="shared" si="203"/>
        <v>0</v>
      </c>
      <c r="AQ237" s="209">
        <f t="shared" si="203"/>
        <v>0</v>
      </c>
      <c r="AR237" s="209">
        <f t="shared" si="203"/>
        <v>0</v>
      </c>
      <c r="AS237" s="209">
        <f t="shared" si="22"/>
        <v>0</v>
      </c>
      <c r="AT237" s="209">
        <f t="shared" ref="AT237:BC237" si="204">IF($E$4&lt;$E237,$E$4/$E237*AT112*AT$49,AT112*AT$49)</f>
        <v>0</v>
      </c>
      <c r="AU237" s="209">
        <f t="shared" si="204"/>
        <v>0</v>
      </c>
      <c r="AV237" s="209">
        <f t="shared" si="204"/>
        <v>0</v>
      </c>
      <c r="AW237" s="209">
        <f t="shared" si="204"/>
        <v>0</v>
      </c>
      <c r="AX237" s="209">
        <f t="shared" si="204"/>
        <v>0</v>
      </c>
      <c r="AY237" s="209">
        <f t="shared" si="204"/>
        <v>0</v>
      </c>
      <c r="AZ237" s="209">
        <f t="shared" si="204"/>
        <v>0</v>
      </c>
      <c r="BA237" s="209">
        <f t="shared" si="204"/>
        <v>0</v>
      </c>
      <c r="BB237" s="209">
        <f t="shared" si="204"/>
        <v>0</v>
      </c>
      <c r="BC237" s="209">
        <f t="shared" si="204"/>
        <v>0</v>
      </c>
      <c r="BD237" s="209"/>
      <c r="BE237" s="209"/>
      <c r="BF237" s="209"/>
      <c r="BG237" s="209"/>
      <c r="BH237" s="209"/>
      <c r="BI237" s="209"/>
      <c r="BJ237" s="209"/>
    </row>
    <row r="238" spans="2:62" s="190" customFormat="1" hidden="1">
      <c r="B238" s="190">
        <f t="shared" ref="B238:E238" si="205">+B113</f>
        <v>325</v>
      </c>
      <c r="C238" s="190" t="str">
        <f t="shared" si="205"/>
        <v>PLANTACIÓ</v>
      </c>
      <c r="D238" s="190" t="str">
        <f t="shared" si="205"/>
        <v>Preparació per marcat</v>
      </c>
      <c r="E238" s="208">
        <f t="shared" si="205"/>
        <v>2500</v>
      </c>
      <c r="F238" s="209">
        <f t="shared" ref="F238:AR238" si="206">IF($E$4&lt;$E238,$E$4/$E238*F113*F$49,F113*F$49)</f>
        <v>0</v>
      </c>
      <c r="G238" s="209">
        <f t="shared" si="206"/>
        <v>0</v>
      </c>
      <c r="H238" s="209">
        <f t="shared" si="206"/>
        <v>0</v>
      </c>
      <c r="I238" s="209">
        <f t="shared" si="206"/>
        <v>0</v>
      </c>
      <c r="J238" s="209">
        <f t="shared" si="206"/>
        <v>0</v>
      </c>
      <c r="K238" s="209">
        <f t="shared" si="206"/>
        <v>0</v>
      </c>
      <c r="L238" s="209">
        <f t="shared" si="206"/>
        <v>0</v>
      </c>
      <c r="M238" s="209">
        <f t="shared" si="206"/>
        <v>0</v>
      </c>
      <c r="N238" s="209">
        <f t="shared" si="206"/>
        <v>0</v>
      </c>
      <c r="O238" s="209">
        <f t="shared" si="206"/>
        <v>0</v>
      </c>
      <c r="P238" s="209">
        <f t="shared" si="206"/>
        <v>0</v>
      </c>
      <c r="Q238" s="209">
        <f t="shared" si="206"/>
        <v>0</v>
      </c>
      <c r="R238" s="209">
        <f t="shared" si="206"/>
        <v>0</v>
      </c>
      <c r="S238" s="209">
        <f t="shared" si="206"/>
        <v>0</v>
      </c>
      <c r="T238" s="209">
        <f t="shared" si="206"/>
        <v>0</v>
      </c>
      <c r="U238" s="209">
        <f t="shared" si="206"/>
        <v>0</v>
      </c>
      <c r="V238" s="209">
        <f t="shared" si="206"/>
        <v>0</v>
      </c>
      <c r="W238" s="209">
        <f t="shared" si="206"/>
        <v>0</v>
      </c>
      <c r="X238" s="209">
        <f t="shared" si="206"/>
        <v>0</v>
      </c>
      <c r="Y238" s="209">
        <f t="shared" si="206"/>
        <v>0</v>
      </c>
      <c r="Z238" s="209">
        <f t="shared" si="206"/>
        <v>0</v>
      </c>
      <c r="AA238" s="209">
        <f t="shared" si="206"/>
        <v>0</v>
      </c>
      <c r="AB238" s="209">
        <f t="shared" si="206"/>
        <v>0</v>
      </c>
      <c r="AC238" s="209">
        <f t="shared" si="206"/>
        <v>0</v>
      </c>
      <c r="AD238" s="209">
        <f t="shared" si="206"/>
        <v>0</v>
      </c>
      <c r="AE238" s="209">
        <f t="shared" si="206"/>
        <v>0</v>
      </c>
      <c r="AF238" s="209">
        <f t="shared" si="206"/>
        <v>0</v>
      </c>
      <c r="AG238" s="209">
        <f t="shared" si="206"/>
        <v>0</v>
      </c>
      <c r="AH238" s="209">
        <f t="shared" si="206"/>
        <v>0</v>
      </c>
      <c r="AI238" s="209">
        <f t="shared" si="206"/>
        <v>0</v>
      </c>
      <c r="AJ238" s="209">
        <f t="shared" si="206"/>
        <v>0</v>
      </c>
      <c r="AK238" s="209">
        <f t="shared" si="206"/>
        <v>0</v>
      </c>
      <c r="AL238" s="209">
        <f t="shared" si="206"/>
        <v>0</v>
      </c>
      <c r="AM238" s="209">
        <f t="shared" si="206"/>
        <v>0</v>
      </c>
      <c r="AN238" s="209">
        <f t="shared" si="206"/>
        <v>0</v>
      </c>
      <c r="AO238" s="209">
        <f t="shared" si="206"/>
        <v>0</v>
      </c>
      <c r="AP238" s="209">
        <f t="shared" si="206"/>
        <v>0</v>
      </c>
      <c r="AQ238" s="209">
        <f t="shared" si="206"/>
        <v>0</v>
      </c>
      <c r="AR238" s="209">
        <f t="shared" si="206"/>
        <v>0</v>
      </c>
      <c r="AS238" s="209">
        <f t="shared" si="22"/>
        <v>0</v>
      </c>
      <c r="AT238" s="209">
        <f t="shared" ref="AT238:BC238" si="207">IF($E$4&lt;$E238,$E$4/$E238*AT113*AT$49,AT113*AT$49)</f>
        <v>0</v>
      </c>
      <c r="AU238" s="209">
        <f t="shared" si="207"/>
        <v>0</v>
      </c>
      <c r="AV238" s="209">
        <f t="shared" si="207"/>
        <v>0</v>
      </c>
      <c r="AW238" s="209">
        <f t="shared" si="207"/>
        <v>0</v>
      </c>
      <c r="AX238" s="209">
        <f t="shared" si="207"/>
        <v>0</v>
      </c>
      <c r="AY238" s="209">
        <f t="shared" si="207"/>
        <v>0</v>
      </c>
      <c r="AZ238" s="209">
        <f t="shared" si="207"/>
        <v>0</v>
      </c>
      <c r="BA238" s="209">
        <f t="shared" si="207"/>
        <v>0</v>
      </c>
      <c r="BB238" s="209">
        <f t="shared" si="207"/>
        <v>0</v>
      </c>
      <c r="BC238" s="209">
        <f t="shared" si="207"/>
        <v>0</v>
      </c>
      <c r="BD238" s="209"/>
      <c r="BE238" s="209"/>
      <c r="BF238" s="209"/>
      <c r="BG238" s="209"/>
      <c r="BH238" s="209"/>
      <c r="BI238" s="209"/>
      <c r="BJ238" s="209"/>
    </row>
    <row r="239" spans="2:62" s="190" customFormat="1" hidden="1">
      <c r="B239" s="190">
        <f t="shared" ref="B239:E239" si="208">+B114</f>
        <v>335</v>
      </c>
      <c r="C239" s="190" t="str">
        <f t="shared" si="208"/>
        <v>PLANTACIÓ</v>
      </c>
      <c r="D239" s="190" t="str">
        <f t="shared" si="208"/>
        <v>Preparació per plantació manual col o bròcoli</v>
      </c>
      <c r="E239" s="208">
        <f t="shared" si="208"/>
        <v>2500</v>
      </c>
      <c r="F239" s="209">
        <f t="shared" ref="F239:AR239" si="209">IF($E$4&lt;$E239,$E$4/$E239*F114*F$49,F114*F$49)</f>
        <v>0</v>
      </c>
      <c r="G239" s="209">
        <f t="shared" si="209"/>
        <v>0</v>
      </c>
      <c r="H239" s="209">
        <f t="shared" si="209"/>
        <v>0</v>
      </c>
      <c r="I239" s="209">
        <f t="shared" si="209"/>
        <v>0</v>
      </c>
      <c r="J239" s="209">
        <f t="shared" si="209"/>
        <v>0</v>
      </c>
      <c r="K239" s="209">
        <f t="shared" si="209"/>
        <v>0</v>
      </c>
      <c r="L239" s="209">
        <f t="shared" si="209"/>
        <v>0</v>
      </c>
      <c r="M239" s="209">
        <f t="shared" si="209"/>
        <v>0</v>
      </c>
      <c r="N239" s="209">
        <f t="shared" si="209"/>
        <v>0</v>
      </c>
      <c r="O239" s="209">
        <f t="shared" si="209"/>
        <v>0</v>
      </c>
      <c r="P239" s="209">
        <f t="shared" si="209"/>
        <v>0</v>
      </c>
      <c r="Q239" s="209">
        <f t="shared" si="209"/>
        <v>0</v>
      </c>
      <c r="R239" s="209">
        <f t="shared" si="209"/>
        <v>0</v>
      </c>
      <c r="S239" s="209">
        <f t="shared" si="209"/>
        <v>0</v>
      </c>
      <c r="T239" s="209">
        <f t="shared" si="209"/>
        <v>0</v>
      </c>
      <c r="U239" s="209">
        <f t="shared" si="209"/>
        <v>0</v>
      </c>
      <c r="V239" s="209">
        <f t="shared" si="209"/>
        <v>0</v>
      </c>
      <c r="W239" s="209">
        <f t="shared" si="209"/>
        <v>0</v>
      </c>
      <c r="X239" s="209">
        <f t="shared" si="209"/>
        <v>0</v>
      </c>
      <c r="Y239" s="209">
        <f t="shared" si="209"/>
        <v>0</v>
      </c>
      <c r="Z239" s="209">
        <f t="shared" si="209"/>
        <v>0</v>
      </c>
      <c r="AA239" s="209">
        <f t="shared" si="209"/>
        <v>0</v>
      </c>
      <c r="AB239" s="209">
        <f t="shared" si="209"/>
        <v>0</v>
      </c>
      <c r="AC239" s="209">
        <f t="shared" si="209"/>
        <v>0</v>
      </c>
      <c r="AD239" s="209">
        <f t="shared" si="209"/>
        <v>0</v>
      </c>
      <c r="AE239" s="209">
        <f t="shared" si="209"/>
        <v>0</v>
      </c>
      <c r="AF239" s="209">
        <f t="shared" si="209"/>
        <v>0</v>
      </c>
      <c r="AG239" s="209">
        <f t="shared" si="209"/>
        <v>0</v>
      </c>
      <c r="AH239" s="209">
        <f t="shared" si="209"/>
        <v>0</v>
      </c>
      <c r="AI239" s="209">
        <f t="shared" si="209"/>
        <v>0</v>
      </c>
      <c r="AJ239" s="209">
        <f t="shared" si="209"/>
        <v>0</v>
      </c>
      <c r="AK239" s="209">
        <f t="shared" si="209"/>
        <v>0</v>
      </c>
      <c r="AL239" s="209">
        <f t="shared" si="209"/>
        <v>0</v>
      </c>
      <c r="AM239" s="209">
        <f t="shared" si="209"/>
        <v>0</v>
      </c>
      <c r="AN239" s="209">
        <f t="shared" si="209"/>
        <v>0</v>
      </c>
      <c r="AO239" s="209">
        <f t="shared" si="209"/>
        <v>0</v>
      </c>
      <c r="AP239" s="209">
        <f t="shared" si="209"/>
        <v>0</v>
      </c>
      <c r="AQ239" s="209">
        <f t="shared" si="209"/>
        <v>0</v>
      </c>
      <c r="AR239" s="209">
        <f t="shared" si="209"/>
        <v>0</v>
      </c>
      <c r="AS239" s="209">
        <f t="shared" si="22"/>
        <v>0</v>
      </c>
      <c r="AT239" s="209">
        <f t="shared" ref="AT239:BC239" si="210">IF($E$4&lt;$E239,$E$4/$E239*AT114*AT$49,AT114*AT$49)</f>
        <v>0</v>
      </c>
      <c r="AU239" s="209">
        <f t="shared" si="210"/>
        <v>0</v>
      </c>
      <c r="AV239" s="209">
        <f t="shared" si="210"/>
        <v>0</v>
      </c>
      <c r="AW239" s="209">
        <f t="shared" si="210"/>
        <v>0</v>
      </c>
      <c r="AX239" s="209">
        <f t="shared" si="210"/>
        <v>0</v>
      </c>
      <c r="AY239" s="209">
        <f t="shared" si="210"/>
        <v>0</v>
      </c>
      <c r="AZ239" s="209">
        <f t="shared" si="210"/>
        <v>0</v>
      </c>
      <c r="BA239" s="209">
        <f t="shared" si="210"/>
        <v>0</v>
      </c>
      <c r="BB239" s="209">
        <f t="shared" si="210"/>
        <v>0</v>
      </c>
      <c r="BC239" s="209">
        <f t="shared" si="210"/>
        <v>0</v>
      </c>
      <c r="BD239" s="209"/>
      <c r="BE239" s="209"/>
      <c r="BF239" s="209"/>
      <c r="BG239" s="209"/>
      <c r="BH239" s="209"/>
      <c r="BI239" s="209"/>
      <c r="BJ239" s="209"/>
    </row>
    <row r="240" spans="2:62" s="190" customFormat="1" hidden="1">
      <c r="B240" s="190">
        <f t="shared" ref="B240:E240" si="211">+B115</f>
        <v>345</v>
      </c>
      <c r="C240" s="190" t="str">
        <f t="shared" si="211"/>
        <v>PLANTACIÓ</v>
      </c>
      <c r="D240" s="190" t="str">
        <f t="shared" si="211"/>
        <v>Preparació per plantació manual calçots</v>
      </c>
      <c r="E240" s="208">
        <f t="shared" si="211"/>
        <v>2500</v>
      </c>
      <c r="F240" s="209">
        <f t="shared" ref="F240:AR240" si="212">IF($E$4&lt;$E240,$E$4/$E240*F115*F$49,F115*F$49)</f>
        <v>0</v>
      </c>
      <c r="G240" s="209">
        <f t="shared" si="212"/>
        <v>0</v>
      </c>
      <c r="H240" s="209">
        <f t="shared" si="212"/>
        <v>0</v>
      </c>
      <c r="I240" s="209">
        <f t="shared" si="212"/>
        <v>0</v>
      </c>
      <c r="J240" s="209">
        <f t="shared" si="212"/>
        <v>0</v>
      </c>
      <c r="K240" s="209">
        <f t="shared" si="212"/>
        <v>0</v>
      </c>
      <c r="L240" s="209">
        <f t="shared" si="212"/>
        <v>0</v>
      </c>
      <c r="M240" s="209">
        <f t="shared" si="212"/>
        <v>0</v>
      </c>
      <c r="N240" s="209">
        <f t="shared" si="212"/>
        <v>0</v>
      </c>
      <c r="O240" s="209">
        <f t="shared" si="212"/>
        <v>0</v>
      </c>
      <c r="P240" s="209">
        <f t="shared" si="212"/>
        <v>0</v>
      </c>
      <c r="Q240" s="209">
        <f t="shared" si="212"/>
        <v>0</v>
      </c>
      <c r="R240" s="209">
        <f t="shared" si="212"/>
        <v>0</v>
      </c>
      <c r="S240" s="209">
        <f t="shared" si="212"/>
        <v>0</v>
      </c>
      <c r="T240" s="209">
        <f t="shared" si="212"/>
        <v>0</v>
      </c>
      <c r="U240" s="209">
        <f t="shared" si="212"/>
        <v>0</v>
      </c>
      <c r="V240" s="209">
        <f t="shared" si="212"/>
        <v>0</v>
      </c>
      <c r="W240" s="209">
        <f t="shared" si="212"/>
        <v>0</v>
      </c>
      <c r="X240" s="209">
        <f t="shared" si="212"/>
        <v>0</v>
      </c>
      <c r="Y240" s="209">
        <f t="shared" si="212"/>
        <v>0</v>
      </c>
      <c r="Z240" s="209">
        <f t="shared" si="212"/>
        <v>0</v>
      </c>
      <c r="AA240" s="209">
        <f t="shared" si="212"/>
        <v>0</v>
      </c>
      <c r="AB240" s="209">
        <f t="shared" si="212"/>
        <v>0</v>
      </c>
      <c r="AC240" s="209">
        <f t="shared" si="212"/>
        <v>0</v>
      </c>
      <c r="AD240" s="209">
        <f t="shared" si="212"/>
        <v>0</v>
      </c>
      <c r="AE240" s="209">
        <f t="shared" si="212"/>
        <v>0</v>
      </c>
      <c r="AF240" s="209">
        <f t="shared" si="212"/>
        <v>0</v>
      </c>
      <c r="AG240" s="209">
        <f t="shared" si="212"/>
        <v>0</v>
      </c>
      <c r="AH240" s="209">
        <f t="shared" si="212"/>
        <v>0</v>
      </c>
      <c r="AI240" s="209">
        <f t="shared" si="212"/>
        <v>0</v>
      </c>
      <c r="AJ240" s="209">
        <f t="shared" si="212"/>
        <v>0</v>
      </c>
      <c r="AK240" s="209">
        <f t="shared" si="212"/>
        <v>0</v>
      </c>
      <c r="AL240" s="209">
        <f t="shared" si="212"/>
        <v>0</v>
      </c>
      <c r="AM240" s="209">
        <f t="shared" si="212"/>
        <v>0</v>
      </c>
      <c r="AN240" s="209">
        <f t="shared" si="212"/>
        <v>0</v>
      </c>
      <c r="AO240" s="209">
        <f t="shared" si="212"/>
        <v>0</v>
      </c>
      <c r="AP240" s="209">
        <f t="shared" si="212"/>
        <v>0</v>
      </c>
      <c r="AQ240" s="209">
        <f t="shared" si="212"/>
        <v>0</v>
      </c>
      <c r="AR240" s="209">
        <f t="shared" si="212"/>
        <v>0</v>
      </c>
      <c r="AS240" s="209">
        <f t="shared" si="22"/>
        <v>0</v>
      </c>
      <c r="AT240" s="209">
        <f t="shared" ref="AT240:BC240" si="213">IF($E$4&lt;$E240,$E$4/$E240*AT115*AT$49,AT115*AT$49)</f>
        <v>0</v>
      </c>
      <c r="AU240" s="209">
        <f t="shared" si="213"/>
        <v>0</v>
      </c>
      <c r="AV240" s="209">
        <f t="shared" si="213"/>
        <v>0</v>
      </c>
      <c r="AW240" s="209">
        <f t="shared" si="213"/>
        <v>0</v>
      </c>
      <c r="AX240" s="209">
        <f t="shared" si="213"/>
        <v>0</v>
      </c>
      <c r="AY240" s="209">
        <f t="shared" si="213"/>
        <v>0</v>
      </c>
      <c r="AZ240" s="209">
        <f t="shared" si="213"/>
        <v>0</v>
      </c>
      <c r="BA240" s="209">
        <f t="shared" si="213"/>
        <v>0</v>
      </c>
      <c r="BB240" s="209">
        <f t="shared" si="213"/>
        <v>0</v>
      </c>
      <c r="BC240" s="209">
        <f t="shared" si="213"/>
        <v>0</v>
      </c>
      <c r="BD240" s="209"/>
      <c r="BE240" s="209"/>
      <c r="BF240" s="209"/>
      <c r="BG240" s="209"/>
      <c r="BH240" s="209"/>
      <c r="BI240" s="209"/>
      <c r="BJ240" s="209"/>
    </row>
    <row r="241" spans="2:62" s="190" customFormat="1" hidden="1">
      <c r="B241" s="190">
        <f t="shared" ref="B241:E241" si="214">+B116</f>
        <v>355</v>
      </c>
      <c r="C241" s="190" t="str">
        <f t="shared" si="214"/>
        <v>PLANTACIÓ</v>
      </c>
      <c r="D241" s="190" t="str">
        <f t="shared" si="214"/>
        <v>Preparació per plantació manual enciam</v>
      </c>
      <c r="E241" s="208">
        <f t="shared" si="214"/>
        <v>2500</v>
      </c>
      <c r="F241" s="209">
        <f t="shared" ref="F241:AR241" si="215">IF($E$4&lt;$E241,$E$4/$E241*F116*F$49,F116*F$49)</f>
        <v>0</v>
      </c>
      <c r="G241" s="209">
        <f t="shared" si="215"/>
        <v>0</v>
      </c>
      <c r="H241" s="209">
        <f t="shared" si="215"/>
        <v>0</v>
      </c>
      <c r="I241" s="209">
        <f t="shared" si="215"/>
        <v>0</v>
      </c>
      <c r="J241" s="209">
        <f t="shared" si="215"/>
        <v>0</v>
      </c>
      <c r="K241" s="209">
        <f t="shared" si="215"/>
        <v>0</v>
      </c>
      <c r="L241" s="209">
        <f t="shared" si="215"/>
        <v>0</v>
      </c>
      <c r="M241" s="209">
        <f t="shared" si="215"/>
        <v>0</v>
      </c>
      <c r="N241" s="209">
        <f t="shared" si="215"/>
        <v>0</v>
      </c>
      <c r="O241" s="209">
        <f t="shared" si="215"/>
        <v>0</v>
      </c>
      <c r="P241" s="209">
        <f t="shared" si="215"/>
        <v>0</v>
      </c>
      <c r="Q241" s="209">
        <f t="shared" si="215"/>
        <v>0</v>
      </c>
      <c r="R241" s="209">
        <f t="shared" si="215"/>
        <v>0</v>
      </c>
      <c r="S241" s="209">
        <f t="shared" si="215"/>
        <v>0</v>
      </c>
      <c r="T241" s="209">
        <f t="shared" si="215"/>
        <v>0</v>
      </c>
      <c r="U241" s="209">
        <f t="shared" si="215"/>
        <v>0</v>
      </c>
      <c r="V241" s="209">
        <f t="shared" si="215"/>
        <v>0</v>
      </c>
      <c r="W241" s="209">
        <f t="shared" si="215"/>
        <v>0</v>
      </c>
      <c r="X241" s="209">
        <f t="shared" si="215"/>
        <v>0</v>
      </c>
      <c r="Y241" s="209">
        <f t="shared" si="215"/>
        <v>0</v>
      </c>
      <c r="Z241" s="209">
        <f t="shared" si="215"/>
        <v>0</v>
      </c>
      <c r="AA241" s="209">
        <f t="shared" si="215"/>
        <v>0</v>
      </c>
      <c r="AB241" s="209">
        <f t="shared" si="215"/>
        <v>0</v>
      </c>
      <c r="AC241" s="209">
        <f t="shared" si="215"/>
        <v>0</v>
      </c>
      <c r="AD241" s="209">
        <f t="shared" si="215"/>
        <v>0</v>
      </c>
      <c r="AE241" s="209">
        <f t="shared" si="215"/>
        <v>0</v>
      </c>
      <c r="AF241" s="209">
        <f t="shared" si="215"/>
        <v>0</v>
      </c>
      <c r="AG241" s="209">
        <f t="shared" si="215"/>
        <v>0</v>
      </c>
      <c r="AH241" s="209">
        <f t="shared" si="215"/>
        <v>0</v>
      </c>
      <c r="AI241" s="209">
        <f t="shared" si="215"/>
        <v>0</v>
      </c>
      <c r="AJ241" s="209">
        <f t="shared" si="215"/>
        <v>0</v>
      </c>
      <c r="AK241" s="209">
        <f t="shared" si="215"/>
        <v>0</v>
      </c>
      <c r="AL241" s="209">
        <f t="shared" si="215"/>
        <v>0</v>
      </c>
      <c r="AM241" s="209">
        <f t="shared" si="215"/>
        <v>0</v>
      </c>
      <c r="AN241" s="209">
        <f t="shared" si="215"/>
        <v>0</v>
      </c>
      <c r="AO241" s="209">
        <f t="shared" si="215"/>
        <v>0</v>
      </c>
      <c r="AP241" s="209">
        <f t="shared" si="215"/>
        <v>0</v>
      </c>
      <c r="AQ241" s="209">
        <f t="shared" si="215"/>
        <v>0</v>
      </c>
      <c r="AR241" s="209">
        <f t="shared" si="215"/>
        <v>0</v>
      </c>
      <c r="AS241" s="209">
        <f t="shared" ref="AS241:AS272" si="216">SUM(F241:AR241)</f>
        <v>0</v>
      </c>
      <c r="AT241" s="209">
        <f t="shared" ref="AT241:BC241" si="217">IF($E$4&lt;$E241,$E$4/$E241*AT116*AT$49,AT116*AT$49)</f>
        <v>0</v>
      </c>
      <c r="AU241" s="209">
        <f t="shared" si="217"/>
        <v>0</v>
      </c>
      <c r="AV241" s="209">
        <f t="shared" si="217"/>
        <v>0</v>
      </c>
      <c r="AW241" s="209">
        <f t="shared" si="217"/>
        <v>0</v>
      </c>
      <c r="AX241" s="209">
        <f t="shared" si="217"/>
        <v>0</v>
      </c>
      <c r="AY241" s="209">
        <f t="shared" si="217"/>
        <v>0</v>
      </c>
      <c r="AZ241" s="209">
        <f t="shared" si="217"/>
        <v>0</v>
      </c>
      <c r="BA241" s="209">
        <f t="shared" si="217"/>
        <v>0</v>
      </c>
      <c r="BB241" s="209">
        <f t="shared" si="217"/>
        <v>0</v>
      </c>
      <c r="BC241" s="209">
        <f t="shared" si="217"/>
        <v>0</v>
      </c>
      <c r="BD241" s="209"/>
      <c r="BE241" s="209"/>
      <c r="BF241" s="209"/>
      <c r="BG241" s="209"/>
      <c r="BH241" s="209"/>
      <c r="BI241" s="209"/>
      <c r="BJ241" s="209"/>
    </row>
    <row r="242" spans="2:62" s="190" customFormat="1" hidden="1">
      <c r="B242" s="190">
        <f t="shared" ref="B242:E242" si="218">+B117</f>
        <v>365</v>
      </c>
      <c r="C242" s="190" t="str">
        <f t="shared" si="218"/>
        <v>PLANTACIÓ</v>
      </c>
      <c r="D242" s="190" t="str">
        <f t="shared" si="218"/>
        <v>Preparació per plantació manual bleda</v>
      </c>
      <c r="E242" s="208">
        <f t="shared" si="218"/>
        <v>2500</v>
      </c>
      <c r="F242" s="209">
        <f t="shared" ref="F242:AR242" si="219">IF($E$4&lt;$E242,$E$4/$E242*F117*F$49,F117*F$49)</f>
        <v>0</v>
      </c>
      <c r="G242" s="209">
        <f t="shared" si="219"/>
        <v>0</v>
      </c>
      <c r="H242" s="209">
        <f t="shared" si="219"/>
        <v>0</v>
      </c>
      <c r="I242" s="209">
        <f t="shared" si="219"/>
        <v>0</v>
      </c>
      <c r="J242" s="209">
        <f t="shared" si="219"/>
        <v>0</v>
      </c>
      <c r="K242" s="209">
        <f t="shared" si="219"/>
        <v>0</v>
      </c>
      <c r="L242" s="209">
        <f t="shared" si="219"/>
        <v>0</v>
      </c>
      <c r="M242" s="209">
        <f t="shared" si="219"/>
        <v>0</v>
      </c>
      <c r="N242" s="209">
        <f t="shared" si="219"/>
        <v>0</v>
      </c>
      <c r="O242" s="209">
        <f t="shared" si="219"/>
        <v>0</v>
      </c>
      <c r="P242" s="209">
        <f t="shared" si="219"/>
        <v>0</v>
      </c>
      <c r="Q242" s="209">
        <f t="shared" si="219"/>
        <v>0</v>
      </c>
      <c r="R242" s="209">
        <f t="shared" si="219"/>
        <v>0</v>
      </c>
      <c r="S242" s="209">
        <f t="shared" si="219"/>
        <v>0</v>
      </c>
      <c r="T242" s="209">
        <f t="shared" si="219"/>
        <v>0</v>
      </c>
      <c r="U242" s="209">
        <f t="shared" si="219"/>
        <v>0</v>
      </c>
      <c r="V242" s="209">
        <f t="shared" si="219"/>
        <v>0</v>
      </c>
      <c r="W242" s="209">
        <f t="shared" si="219"/>
        <v>0</v>
      </c>
      <c r="X242" s="209">
        <f t="shared" si="219"/>
        <v>0</v>
      </c>
      <c r="Y242" s="209">
        <f t="shared" si="219"/>
        <v>0</v>
      </c>
      <c r="Z242" s="209">
        <f t="shared" si="219"/>
        <v>0</v>
      </c>
      <c r="AA242" s="209">
        <f t="shared" si="219"/>
        <v>0</v>
      </c>
      <c r="AB242" s="209">
        <f t="shared" si="219"/>
        <v>0</v>
      </c>
      <c r="AC242" s="209">
        <f t="shared" si="219"/>
        <v>0</v>
      </c>
      <c r="AD242" s="209">
        <f t="shared" si="219"/>
        <v>0</v>
      </c>
      <c r="AE242" s="209">
        <f t="shared" si="219"/>
        <v>0</v>
      </c>
      <c r="AF242" s="209">
        <f t="shared" si="219"/>
        <v>0</v>
      </c>
      <c r="AG242" s="209">
        <f t="shared" si="219"/>
        <v>0</v>
      </c>
      <c r="AH242" s="209">
        <f t="shared" si="219"/>
        <v>0</v>
      </c>
      <c r="AI242" s="209">
        <f t="shared" si="219"/>
        <v>0</v>
      </c>
      <c r="AJ242" s="209">
        <f t="shared" si="219"/>
        <v>0</v>
      </c>
      <c r="AK242" s="209">
        <f t="shared" si="219"/>
        <v>0</v>
      </c>
      <c r="AL242" s="209">
        <f t="shared" si="219"/>
        <v>0</v>
      </c>
      <c r="AM242" s="209">
        <f t="shared" si="219"/>
        <v>0</v>
      </c>
      <c r="AN242" s="209">
        <f t="shared" si="219"/>
        <v>0</v>
      </c>
      <c r="AO242" s="209">
        <f t="shared" si="219"/>
        <v>0</v>
      </c>
      <c r="AP242" s="209">
        <f t="shared" si="219"/>
        <v>0</v>
      </c>
      <c r="AQ242" s="209">
        <f t="shared" si="219"/>
        <v>0</v>
      </c>
      <c r="AR242" s="209">
        <f t="shared" si="219"/>
        <v>0</v>
      </c>
      <c r="AS242" s="209">
        <f t="shared" si="216"/>
        <v>0</v>
      </c>
      <c r="AT242" s="209">
        <f t="shared" ref="AT242:BC242" si="220">IF($E$4&lt;$E242,$E$4/$E242*AT117*AT$49,AT117*AT$49)</f>
        <v>0</v>
      </c>
      <c r="AU242" s="209">
        <f t="shared" si="220"/>
        <v>0</v>
      </c>
      <c r="AV242" s="209">
        <f t="shared" si="220"/>
        <v>0</v>
      </c>
      <c r="AW242" s="209">
        <f t="shared" si="220"/>
        <v>0</v>
      </c>
      <c r="AX242" s="209">
        <f t="shared" si="220"/>
        <v>0</v>
      </c>
      <c r="AY242" s="209">
        <f t="shared" si="220"/>
        <v>0</v>
      </c>
      <c r="AZ242" s="209">
        <f t="shared" si="220"/>
        <v>0</v>
      </c>
      <c r="BA242" s="209">
        <f t="shared" si="220"/>
        <v>0</v>
      </c>
      <c r="BB242" s="209">
        <f t="shared" si="220"/>
        <v>0</v>
      </c>
      <c r="BC242" s="209">
        <f t="shared" si="220"/>
        <v>0</v>
      </c>
      <c r="BD242" s="209"/>
      <c r="BE242" s="209"/>
      <c r="BF242" s="209"/>
      <c r="BG242" s="209"/>
      <c r="BH242" s="209"/>
      <c r="BI242" s="209"/>
      <c r="BJ242" s="209"/>
    </row>
    <row r="243" spans="2:62" s="190" customFormat="1" hidden="1">
      <c r="B243" s="190">
        <f t="shared" ref="B243:E243" si="221">+B118</f>
        <v>375</v>
      </c>
      <c r="C243" s="190" t="str">
        <f t="shared" si="221"/>
        <v>PLANTACIÓ</v>
      </c>
      <c r="D243" s="190" t="str">
        <f t="shared" si="221"/>
        <v>Preparació per plantació manual tomàquet</v>
      </c>
      <c r="E243" s="208">
        <f t="shared" si="221"/>
        <v>2500</v>
      </c>
      <c r="F243" s="209">
        <f t="shared" ref="F243:AR243" si="222">IF($E$4&lt;$E243,$E$4/$E243*F118*F$49,F118*F$49)</f>
        <v>0</v>
      </c>
      <c r="G243" s="209">
        <f t="shared" si="222"/>
        <v>0</v>
      </c>
      <c r="H243" s="209">
        <f t="shared" si="222"/>
        <v>0</v>
      </c>
      <c r="I243" s="209">
        <f t="shared" si="222"/>
        <v>0</v>
      </c>
      <c r="J243" s="209">
        <f t="shared" si="222"/>
        <v>0</v>
      </c>
      <c r="K243" s="209">
        <f t="shared" si="222"/>
        <v>0</v>
      </c>
      <c r="L243" s="209">
        <f t="shared" si="222"/>
        <v>0</v>
      </c>
      <c r="M243" s="209">
        <f t="shared" si="222"/>
        <v>0</v>
      </c>
      <c r="N243" s="209">
        <f t="shared" si="222"/>
        <v>0</v>
      </c>
      <c r="O243" s="209">
        <f t="shared" si="222"/>
        <v>0</v>
      </c>
      <c r="P243" s="209">
        <f t="shared" si="222"/>
        <v>0</v>
      </c>
      <c r="Q243" s="209">
        <f t="shared" si="222"/>
        <v>0</v>
      </c>
      <c r="R243" s="209">
        <f t="shared" si="222"/>
        <v>0</v>
      </c>
      <c r="S243" s="209">
        <f t="shared" si="222"/>
        <v>0</v>
      </c>
      <c r="T243" s="209">
        <f t="shared" si="222"/>
        <v>0</v>
      </c>
      <c r="U243" s="209">
        <f t="shared" si="222"/>
        <v>0</v>
      </c>
      <c r="V243" s="209">
        <f t="shared" si="222"/>
        <v>0</v>
      </c>
      <c r="W243" s="209">
        <f t="shared" si="222"/>
        <v>0</v>
      </c>
      <c r="X243" s="209">
        <f t="shared" si="222"/>
        <v>0</v>
      </c>
      <c r="Y243" s="209">
        <f t="shared" si="222"/>
        <v>0</v>
      </c>
      <c r="Z243" s="209">
        <f t="shared" si="222"/>
        <v>0</v>
      </c>
      <c r="AA243" s="209">
        <f t="shared" si="222"/>
        <v>0</v>
      </c>
      <c r="AB243" s="209">
        <f t="shared" si="222"/>
        <v>0</v>
      </c>
      <c r="AC243" s="209">
        <f t="shared" si="222"/>
        <v>0</v>
      </c>
      <c r="AD243" s="209">
        <f t="shared" si="222"/>
        <v>0</v>
      </c>
      <c r="AE243" s="209">
        <f t="shared" si="222"/>
        <v>0</v>
      </c>
      <c r="AF243" s="209">
        <f t="shared" si="222"/>
        <v>0</v>
      </c>
      <c r="AG243" s="209">
        <f t="shared" si="222"/>
        <v>0</v>
      </c>
      <c r="AH243" s="209">
        <f t="shared" si="222"/>
        <v>0</v>
      </c>
      <c r="AI243" s="209">
        <f t="shared" si="222"/>
        <v>0</v>
      </c>
      <c r="AJ243" s="209">
        <f t="shared" si="222"/>
        <v>0</v>
      </c>
      <c r="AK243" s="209">
        <f t="shared" si="222"/>
        <v>0</v>
      </c>
      <c r="AL243" s="209">
        <f t="shared" si="222"/>
        <v>0</v>
      </c>
      <c r="AM243" s="209">
        <f t="shared" si="222"/>
        <v>0</v>
      </c>
      <c r="AN243" s="209">
        <f t="shared" si="222"/>
        <v>0</v>
      </c>
      <c r="AO243" s="209">
        <f t="shared" si="222"/>
        <v>0</v>
      </c>
      <c r="AP243" s="209">
        <f t="shared" si="222"/>
        <v>0</v>
      </c>
      <c r="AQ243" s="209">
        <f t="shared" si="222"/>
        <v>0</v>
      </c>
      <c r="AR243" s="209">
        <f t="shared" si="222"/>
        <v>0</v>
      </c>
      <c r="AS243" s="209">
        <f t="shared" si="216"/>
        <v>0</v>
      </c>
      <c r="AT243" s="209">
        <f t="shared" ref="AT243:BC243" si="223">IF($E$4&lt;$E243,$E$4/$E243*AT118*AT$49,AT118*AT$49)</f>
        <v>0</v>
      </c>
      <c r="AU243" s="209">
        <f t="shared" si="223"/>
        <v>0</v>
      </c>
      <c r="AV243" s="209">
        <f t="shared" si="223"/>
        <v>0</v>
      </c>
      <c r="AW243" s="209">
        <f t="shared" si="223"/>
        <v>0</v>
      </c>
      <c r="AX243" s="209">
        <f t="shared" si="223"/>
        <v>0</v>
      </c>
      <c r="AY243" s="209">
        <f t="shared" si="223"/>
        <v>0</v>
      </c>
      <c r="AZ243" s="209">
        <f t="shared" si="223"/>
        <v>0</v>
      </c>
      <c r="BA243" s="209">
        <f t="shared" si="223"/>
        <v>0</v>
      </c>
      <c r="BB243" s="209">
        <f t="shared" si="223"/>
        <v>0</v>
      </c>
      <c r="BC243" s="209">
        <f t="shared" si="223"/>
        <v>0</v>
      </c>
      <c r="BD243" s="209"/>
      <c r="BE243" s="209"/>
      <c r="BF243" s="209"/>
      <c r="BG243" s="209"/>
      <c r="BH243" s="209"/>
      <c r="BI243" s="209"/>
      <c r="BJ243" s="209"/>
    </row>
    <row r="244" spans="2:62" s="190" customFormat="1" hidden="1">
      <c r="B244" s="190">
        <f t="shared" ref="B244:E244" si="224">+B119</f>
        <v>385</v>
      </c>
      <c r="C244" s="190" t="str">
        <f t="shared" si="224"/>
        <v>PLANTACIÓ</v>
      </c>
      <c r="D244" s="190" t="str">
        <f t="shared" si="224"/>
        <v>Preparació per plantació manual carbassa</v>
      </c>
      <c r="E244" s="208">
        <f t="shared" si="224"/>
        <v>2500</v>
      </c>
      <c r="F244" s="209">
        <f t="shared" ref="F244:AR244" si="225">IF($E$4&lt;$E244,$E$4/$E244*F119*F$49,F119*F$49)</f>
        <v>0</v>
      </c>
      <c r="G244" s="209">
        <f t="shared" si="225"/>
        <v>0</v>
      </c>
      <c r="H244" s="209">
        <f t="shared" si="225"/>
        <v>0</v>
      </c>
      <c r="I244" s="209">
        <f t="shared" si="225"/>
        <v>0</v>
      </c>
      <c r="J244" s="209">
        <f t="shared" si="225"/>
        <v>0</v>
      </c>
      <c r="K244" s="209">
        <f t="shared" si="225"/>
        <v>0</v>
      </c>
      <c r="L244" s="209">
        <f t="shared" si="225"/>
        <v>0</v>
      </c>
      <c r="M244" s="209">
        <f t="shared" si="225"/>
        <v>0</v>
      </c>
      <c r="N244" s="209">
        <f t="shared" si="225"/>
        <v>0</v>
      </c>
      <c r="O244" s="209">
        <f t="shared" si="225"/>
        <v>0</v>
      </c>
      <c r="P244" s="209">
        <f t="shared" si="225"/>
        <v>0</v>
      </c>
      <c r="Q244" s="209">
        <f t="shared" si="225"/>
        <v>0</v>
      </c>
      <c r="R244" s="209">
        <f t="shared" si="225"/>
        <v>0</v>
      </c>
      <c r="S244" s="209">
        <f t="shared" si="225"/>
        <v>0</v>
      </c>
      <c r="T244" s="209">
        <f t="shared" si="225"/>
        <v>0</v>
      </c>
      <c r="U244" s="209">
        <f t="shared" si="225"/>
        <v>0</v>
      </c>
      <c r="V244" s="209">
        <f t="shared" si="225"/>
        <v>0</v>
      </c>
      <c r="W244" s="209">
        <f t="shared" si="225"/>
        <v>0</v>
      </c>
      <c r="X244" s="209">
        <f t="shared" si="225"/>
        <v>0</v>
      </c>
      <c r="Y244" s="209">
        <f t="shared" si="225"/>
        <v>0</v>
      </c>
      <c r="Z244" s="209">
        <f t="shared" si="225"/>
        <v>0</v>
      </c>
      <c r="AA244" s="209">
        <f t="shared" si="225"/>
        <v>0</v>
      </c>
      <c r="AB244" s="209">
        <f t="shared" si="225"/>
        <v>0</v>
      </c>
      <c r="AC244" s="209">
        <f t="shared" si="225"/>
        <v>0</v>
      </c>
      <c r="AD244" s="209">
        <f t="shared" si="225"/>
        <v>0</v>
      </c>
      <c r="AE244" s="209">
        <f t="shared" si="225"/>
        <v>0</v>
      </c>
      <c r="AF244" s="209">
        <f t="shared" si="225"/>
        <v>0</v>
      </c>
      <c r="AG244" s="209">
        <f t="shared" si="225"/>
        <v>0</v>
      </c>
      <c r="AH244" s="209">
        <f t="shared" si="225"/>
        <v>0</v>
      </c>
      <c r="AI244" s="209">
        <f t="shared" si="225"/>
        <v>0</v>
      </c>
      <c r="AJ244" s="209">
        <f t="shared" si="225"/>
        <v>0</v>
      </c>
      <c r="AK244" s="209">
        <f t="shared" si="225"/>
        <v>0</v>
      </c>
      <c r="AL244" s="209">
        <f t="shared" si="225"/>
        <v>0</v>
      </c>
      <c r="AM244" s="209">
        <f t="shared" si="225"/>
        <v>0</v>
      </c>
      <c r="AN244" s="209">
        <f t="shared" si="225"/>
        <v>0</v>
      </c>
      <c r="AO244" s="209">
        <f t="shared" si="225"/>
        <v>0</v>
      </c>
      <c r="AP244" s="209">
        <f t="shared" si="225"/>
        <v>0</v>
      </c>
      <c r="AQ244" s="209">
        <f t="shared" si="225"/>
        <v>0</v>
      </c>
      <c r="AR244" s="209">
        <f t="shared" si="225"/>
        <v>0</v>
      </c>
      <c r="AS244" s="209">
        <f t="shared" si="216"/>
        <v>0</v>
      </c>
      <c r="AT244" s="209">
        <f t="shared" ref="AT244:BC244" si="226">IF($E$4&lt;$E244,$E$4/$E244*AT119*AT$49,AT119*AT$49)</f>
        <v>0</v>
      </c>
      <c r="AU244" s="209">
        <f t="shared" si="226"/>
        <v>0</v>
      </c>
      <c r="AV244" s="209">
        <f t="shared" si="226"/>
        <v>0</v>
      </c>
      <c r="AW244" s="209">
        <f t="shared" si="226"/>
        <v>0</v>
      </c>
      <c r="AX244" s="209">
        <f t="shared" si="226"/>
        <v>0</v>
      </c>
      <c r="AY244" s="209">
        <f t="shared" si="226"/>
        <v>0</v>
      </c>
      <c r="AZ244" s="209">
        <f t="shared" si="226"/>
        <v>0</v>
      </c>
      <c r="BA244" s="209">
        <f t="shared" si="226"/>
        <v>0</v>
      </c>
      <c r="BB244" s="209">
        <f t="shared" si="226"/>
        <v>0</v>
      </c>
      <c r="BC244" s="209">
        <f t="shared" si="226"/>
        <v>0</v>
      </c>
      <c r="BD244" s="209"/>
      <c r="BE244" s="209"/>
      <c r="BF244" s="209"/>
      <c r="BG244" s="209"/>
      <c r="BH244" s="209"/>
      <c r="BI244" s="209"/>
      <c r="BJ244" s="209"/>
    </row>
    <row r="245" spans="2:62" s="190" customFormat="1" hidden="1">
      <c r="B245" s="190">
        <f t="shared" ref="B245:E245" si="227">+B120</f>
        <v>395</v>
      </c>
      <c r="C245" s="190" t="str">
        <f t="shared" si="227"/>
        <v>PLANTACIÓ</v>
      </c>
      <c r="D245" s="190" t="str">
        <f t="shared" si="227"/>
        <v>Preparació per sembra manual carbassa</v>
      </c>
      <c r="E245" s="208">
        <f t="shared" si="227"/>
        <v>2500</v>
      </c>
      <c r="F245" s="209">
        <f t="shared" ref="F245:AR245" si="228">IF($E$4&lt;$E245,$E$4/$E245*F120*F$49,F120*F$49)</f>
        <v>0</v>
      </c>
      <c r="G245" s="209">
        <f t="shared" si="228"/>
        <v>0</v>
      </c>
      <c r="H245" s="209">
        <f t="shared" si="228"/>
        <v>0</v>
      </c>
      <c r="I245" s="209">
        <f t="shared" si="228"/>
        <v>0</v>
      </c>
      <c r="J245" s="209">
        <f t="shared" si="228"/>
        <v>0</v>
      </c>
      <c r="K245" s="209">
        <f t="shared" si="228"/>
        <v>0</v>
      </c>
      <c r="L245" s="209">
        <f t="shared" si="228"/>
        <v>0</v>
      </c>
      <c r="M245" s="209">
        <f t="shared" si="228"/>
        <v>0</v>
      </c>
      <c r="N245" s="209">
        <f t="shared" si="228"/>
        <v>0</v>
      </c>
      <c r="O245" s="209">
        <f t="shared" si="228"/>
        <v>0</v>
      </c>
      <c r="P245" s="209">
        <f t="shared" si="228"/>
        <v>0</v>
      </c>
      <c r="Q245" s="209">
        <f t="shared" si="228"/>
        <v>0</v>
      </c>
      <c r="R245" s="209">
        <f t="shared" si="228"/>
        <v>0</v>
      </c>
      <c r="S245" s="209">
        <f t="shared" si="228"/>
        <v>0</v>
      </c>
      <c r="T245" s="209">
        <f t="shared" si="228"/>
        <v>0</v>
      </c>
      <c r="U245" s="209">
        <f t="shared" si="228"/>
        <v>0</v>
      </c>
      <c r="V245" s="209">
        <f t="shared" si="228"/>
        <v>0</v>
      </c>
      <c r="W245" s="209">
        <f t="shared" si="228"/>
        <v>0</v>
      </c>
      <c r="X245" s="209">
        <f t="shared" si="228"/>
        <v>0</v>
      </c>
      <c r="Y245" s="209">
        <f t="shared" si="228"/>
        <v>0</v>
      </c>
      <c r="Z245" s="209">
        <f t="shared" si="228"/>
        <v>0</v>
      </c>
      <c r="AA245" s="209">
        <f t="shared" si="228"/>
        <v>0</v>
      </c>
      <c r="AB245" s="209">
        <f t="shared" si="228"/>
        <v>0</v>
      </c>
      <c r="AC245" s="209">
        <f t="shared" si="228"/>
        <v>0</v>
      </c>
      <c r="AD245" s="209">
        <f t="shared" si="228"/>
        <v>0</v>
      </c>
      <c r="AE245" s="209">
        <f t="shared" si="228"/>
        <v>0</v>
      </c>
      <c r="AF245" s="209">
        <f t="shared" si="228"/>
        <v>0</v>
      </c>
      <c r="AG245" s="209">
        <f t="shared" si="228"/>
        <v>0</v>
      </c>
      <c r="AH245" s="209">
        <f t="shared" si="228"/>
        <v>0</v>
      </c>
      <c r="AI245" s="209">
        <f t="shared" si="228"/>
        <v>0</v>
      </c>
      <c r="AJ245" s="209">
        <f t="shared" si="228"/>
        <v>0</v>
      </c>
      <c r="AK245" s="209">
        <f t="shared" si="228"/>
        <v>0</v>
      </c>
      <c r="AL245" s="209">
        <f t="shared" si="228"/>
        <v>0</v>
      </c>
      <c r="AM245" s="209">
        <f t="shared" si="228"/>
        <v>0</v>
      </c>
      <c r="AN245" s="209">
        <f t="shared" si="228"/>
        <v>0</v>
      </c>
      <c r="AO245" s="209">
        <f t="shared" si="228"/>
        <v>0</v>
      </c>
      <c r="AP245" s="209">
        <f t="shared" si="228"/>
        <v>0</v>
      </c>
      <c r="AQ245" s="209">
        <f t="shared" si="228"/>
        <v>0</v>
      </c>
      <c r="AR245" s="209">
        <f t="shared" si="228"/>
        <v>0</v>
      </c>
      <c r="AS245" s="209">
        <f t="shared" si="216"/>
        <v>0</v>
      </c>
      <c r="AT245" s="209">
        <f t="shared" ref="AT245:BC245" si="229">IF($E$4&lt;$E245,$E$4/$E245*AT120*AT$49,AT120*AT$49)</f>
        <v>0</v>
      </c>
      <c r="AU245" s="209">
        <f t="shared" si="229"/>
        <v>0</v>
      </c>
      <c r="AV245" s="209">
        <f t="shared" si="229"/>
        <v>0</v>
      </c>
      <c r="AW245" s="209">
        <f t="shared" si="229"/>
        <v>0</v>
      </c>
      <c r="AX245" s="209">
        <f t="shared" si="229"/>
        <v>0</v>
      </c>
      <c r="AY245" s="209">
        <f t="shared" si="229"/>
        <v>0</v>
      </c>
      <c r="AZ245" s="209">
        <f t="shared" si="229"/>
        <v>0</v>
      </c>
      <c r="BA245" s="209">
        <f t="shared" si="229"/>
        <v>0</v>
      </c>
      <c r="BB245" s="209">
        <f t="shared" si="229"/>
        <v>0</v>
      </c>
      <c r="BC245" s="209">
        <f t="shared" si="229"/>
        <v>0</v>
      </c>
      <c r="BD245" s="209"/>
      <c r="BE245" s="209"/>
      <c r="BF245" s="209"/>
      <c r="BG245" s="209"/>
      <c r="BH245" s="209"/>
      <c r="BI245" s="209"/>
      <c r="BJ245" s="209"/>
    </row>
    <row r="246" spans="2:62" s="190" customFormat="1" hidden="1">
      <c r="B246" s="190">
        <f t="shared" ref="B246:E246" si="230">+B121</f>
        <v>415</v>
      </c>
      <c r="C246" s="190" t="str">
        <f t="shared" si="230"/>
        <v>REG</v>
      </c>
      <c r="D246" s="190" t="str">
        <f t="shared" si="230"/>
        <v>Preparació per instal.lació sistema de reg amb cinta (1 m per m2)</v>
      </c>
      <c r="E246" s="208">
        <f t="shared" si="230"/>
        <v>2500</v>
      </c>
      <c r="F246" s="209">
        <f t="shared" ref="F246:AR246" si="231">IF($E$4&lt;$E246,$E$4/$E246*F121*F$49,F121*F$49)</f>
        <v>0</v>
      </c>
      <c r="G246" s="209">
        <f t="shared" si="231"/>
        <v>0</v>
      </c>
      <c r="H246" s="209">
        <f t="shared" si="231"/>
        <v>0</v>
      </c>
      <c r="I246" s="209">
        <f t="shared" si="231"/>
        <v>0</v>
      </c>
      <c r="J246" s="209">
        <f t="shared" si="231"/>
        <v>0</v>
      </c>
      <c r="K246" s="209">
        <f t="shared" si="231"/>
        <v>0</v>
      </c>
      <c r="L246" s="209">
        <f t="shared" si="231"/>
        <v>0</v>
      </c>
      <c r="M246" s="209">
        <f t="shared" si="231"/>
        <v>0</v>
      </c>
      <c r="N246" s="209">
        <f t="shared" si="231"/>
        <v>0</v>
      </c>
      <c r="O246" s="209">
        <f t="shared" si="231"/>
        <v>0</v>
      </c>
      <c r="P246" s="209">
        <f t="shared" si="231"/>
        <v>0</v>
      </c>
      <c r="Q246" s="209">
        <f t="shared" si="231"/>
        <v>0</v>
      </c>
      <c r="R246" s="209">
        <f t="shared" si="231"/>
        <v>0</v>
      </c>
      <c r="S246" s="209">
        <f t="shared" si="231"/>
        <v>0</v>
      </c>
      <c r="T246" s="209">
        <f t="shared" si="231"/>
        <v>0</v>
      </c>
      <c r="U246" s="209">
        <f t="shared" si="231"/>
        <v>0</v>
      </c>
      <c r="V246" s="209">
        <f t="shared" si="231"/>
        <v>0</v>
      </c>
      <c r="W246" s="209">
        <f t="shared" si="231"/>
        <v>0</v>
      </c>
      <c r="X246" s="209">
        <f t="shared" si="231"/>
        <v>0</v>
      </c>
      <c r="Y246" s="209">
        <f t="shared" si="231"/>
        <v>0</v>
      </c>
      <c r="Z246" s="209">
        <f t="shared" si="231"/>
        <v>0</v>
      </c>
      <c r="AA246" s="209">
        <f t="shared" si="231"/>
        <v>0</v>
      </c>
      <c r="AB246" s="209">
        <f t="shared" si="231"/>
        <v>0</v>
      </c>
      <c r="AC246" s="209">
        <f t="shared" si="231"/>
        <v>0</v>
      </c>
      <c r="AD246" s="209">
        <f t="shared" si="231"/>
        <v>0</v>
      </c>
      <c r="AE246" s="209">
        <f t="shared" si="231"/>
        <v>0</v>
      </c>
      <c r="AF246" s="209">
        <f t="shared" si="231"/>
        <v>0</v>
      </c>
      <c r="AG246" s="209">
        <f t="shared" si="231"/>
        <v>0</v>
      </c>
      <c r="AH246" s="209">
        <f t="shared" si="231"/>
        <v>0</v>
      </c>
      <c r="AI246" s="209">
        <f t="shared" si="231"/>
        <v>0</v>
      </c>
      <c r="AJ246" s="209">
        <f t="shared" si="231"/>
        <v>0</v>
      </c>
      <c r="AK246" s="209">
        <f t="shared" si="231"/>
        <v>0</v>
      </c>
      <c r="AL246" s="209">
        <f t="shared" si="231"/>
        <v>0</v>
      </c>
      <c r="AM246" s="209">
        <f t="shared" si="231"/>
        <v>0</v>
      </c>
      <c r="AN246" s="209">
        <f t="shared" si="231"/>
        <v>0</v>
      </c>
      <c r="AO246" s="209">
        <f t="shared" si="231"/>
        <v>0</v>
      </c>
      <c r="AP246" s="209">
        <f t="shared" si="231"/>
        <v>0</v>
      </c>
      <c r="AQ246" s="209">
        <f t="shared" si="231"/>
        <v>0</v>
      </c>
      <c r="AR246" s="209">
        <f t="shared" si="231"/>
        <v>0</v>
      </c>
      <c r="AS246" s="209">
        <f t="shared" si="216"/>
        <v>0</v>
      </c>
      <c r="AT246" s="209">
        <f t="shared" ref="AT246:BC246" si="232">IF($E$4&lt;$E246,$E$4/$E246*AT121*AT$49,AT121*AT$49)</f>
        <v>0</v>
      </c>
      <c r="AU246" s="209">
        <f t="shared" si="232"/>
        <v>0</v>
      </c>
      <c r="AV246" s="209">
        <f t="shared" si="232"/>
        <v>0</v>
      </c>
      <c r="AW246" s="209">
        <f t="shared" si="232"/>
        <v>0</v>
      </c>
      <c r="AX246" s="209">
        <f t="shared" si="232"/>
        <v>0</v>
      </c>
      <c r="AY246" s="209">
        <f t="shared" si="232"/>
        <v>0</v>
      </c>
      <c r="AZ246" s="209">
        <f t="shared" si="232"/>
        <v>0</v>
      </c>
      <c r="BA246" s="209">
        <f t="shared" si="232"/>
        <v>0</v>
      </c>
      <c r="BB246" s="209">
        <f t="shared" si="232"/>
        <v>0</v>
      </c>
      <c r="BC246" s="209">
        <f t="shared" si="232"/>
        <v>0</v>
      </c>
      <c r="BD246" s="209"/>
      <c r="BE246" s="209"/>
      <c r="BF246" s="209"/>
      <c r="BG246" s="209"/>
      <c r="BH246" s="209"/>
      <c r="BI246" s="209"/>
      <c r="BJ246" s="209"/>
    </row>
    <row r="247" spans="2:62" s="190" customFormat="1" hidden="1">
      <c r="B247" s="190">
        <f t="shared" ref="B247:E247" si="233">+B122</f>
        <v>425</v>
      </c>
      <c r="C247" s="190" t="str">
        <f t="shared" si="233"/>
        <v>REG</v>
      </c>
      <c r="D247" s="190" t="str">
        <f t="shared" si="233"/>
        <v>Preparació per instal.lació sistema de reg amb cinta (1,6 m per m2)</v>
      </c>
      <c r="E247" s="208">
        <f t="shared" si="233"/>
        <v>2500</v>
      </c>
      <c r="F247" s="209">
        <f t="shared" ref="F247:AR247" si="234">IF($E$4&lt;$E247,$E$4/$E247*F122*F$49,F122*F$49)</f>
        <v>0</v>
      </c>
      <c r="G247" s="209">
        <f t="shared" si="234"/>
        <v>0</v>
      </c>
      <c r="H247" s="209">
        <f t="shared" si="234"/>
        <v>0</v>
      </c>
      <c r="I247" s="209">
        <f t="shared" si="234"/>
        <v>0</v>
      </c>
      <c r="J247" s="209">
        <f t="shared" si="234"/>
        <v>0</v>
      </c>
      <c r="K247" s="209">
        <f t="shared" si="234"/>
        <v>0</v>
      </c>
      <c r="L247" s="209">
        <f t="shared" si="234"/>
        <v>0</v>
      </c>
      <c r="M247" s="209">
        <f t="shared" si="234"/>
        <v>0</v>
      </c>
      <c r="N247" s="209">
        <f t="shared" si="234"/>
        <v>0</v>
      </c>
      <c r="O247" s="209">
        <f t="shared" si="234"/>
        <v>0</v>
      </c>
      <c r="P247" s="209">
        <f t="shared" si="234"/>
        <v>0</v>
      </c>
      <c r="Q247" s="209">
        <f t="shared" si="234"/>
        <v>0</v>
      </c>
      <c r="R247" s="209">
        <f t="shared" si="234"/>
        <v>0</v>
      </c>
      <c r="S247" s="209">
        <f t="shared" si="234"/>
        <v>0</v>
      </c>
      <c r="T247" s="209">
        <f t="shared" si="234"/>
        <v>0</v>
      </c>
      <c r="U247" s="209">
        <f t="shared" si="234"/>
        <v>0</v>
      </c>
      <c r="V247" s="209">
        <f t="shared" si="234"/>
        <v>0</v>
      </c>
      <c r="W247" s="209">
        <f t="shared" si="234"/>
        <v>0</v>
      </c>
      <c r="X247" s="209">
        <f t="shared" si="234"/>
        <v>0</v>
      </c>
      <c r="Y247" s="209">
        <f t="shared" si="234"/>
        <v>0</v>
      </c>
      <c r="Z247" s="209">
        <f t="shared" si="234"/>
        <v>0</v>
      </c>
      <c r="AA247" s="209">
        <f t="shared" si="234"/>
        <v>0</v>
      </c>
      <c r="AB247" s="209">
        <f t="shared" si="234"/>
        <v>0</v>
      </c>
      <c r="AC247" s="209">
        <f t="shared" si="234"/>
        <v>0</v>
      </c>
      <c r="AD247" s="209">
        <f t="shared" si="234"/>
        <v>0</v>
      </c>
      <c r="AE247" s="209">
        <f t="shared" si="234"/>
        <v>0</v>
      </c>
      <c r="AF247" s="209">
        <f t="shared" si="234"/>
        <v>0</v>
      </c>
      <c r="AG247" s="209">
        <f t="shared" si="234"/>
        <v>0</v>
      </c>
      <c r="AH247" s="209">
        <f t="shared" si="234"/>
        <v>0</v>
      </c>
      <c r="AI247" s="209">
        <f t="shared" si="234"/>
        <v>0</v>
      </c>
      <c r="AJ247" s="209">
        <f t="shared" si="234"/>
        <v>0</v>
      </c>
      <c r="AK247" s="209">
        <f t="shared" si="234"/>
        <v>0</v>
      </c>
      <c r="AL247" s="209">
        <f t="shared" si="234"/>
        <v>0</v>
      </c>
      <c r="AM247" s="209">
        <f t="shared" si="234"/>
        <v>0</v>
      </c>
      <c r="AN247" s="209">
        <f t="shared" si="234"/>
        <v>0</v>
      </c>
      <c r="AO247" s="209">
        <f t="shared" si="234"/>
        <v>0</v>
      </c>
      <c r="AP247" s="209">
        <f t="shared" si="234"/>
        <v>0</v>
      </c>
      <c r="AQ247" s="209">
        <f t="shared" si="234"/>
        <v>0</v>
      </c>
      <c r="AR247" s="209">
        <f t="shared" si="234"/>
        <v>0</v>
      </c>
      <c r="AS247" s="209">
        <f t="shared" si="216"/>
        <v>0</v>
      </c>
      <c r="AT247" s="209">
        <f t="shared" ref="AT247:BC247" si="235">IF($E$4&lt;$E247,$E$4/$E247*AT122*AT$49,AT122*AT$49)</f>
        <v>0</v>
      </c>
      <c r="AU247" s="209">
        <f t="shared" si="235"/>
        <v>0</v>
      </c>
      <c r="AV247" s="209">
        <f t="shared" si="235"/>
        <v>0</v>
      </c>
      <c r="AW247" s="209">
        <f t="shared" si="235"/>
        <v>0</v>
      </c>
      <c r="AX247" s="209">
        <f t="shared" si="235"/>
        <v>0</v>
      </c>
      <c r="AY247" s="209">
        <f t="shared" si="235"/>
        <v>0</v>
      </c>
      <c r="AZ247" s="209">
        <f t="shared" si="235"/>
        <v>0</v>
      </c>
      <c r="BA247" s="209">
        <f t="shared" si="235"/>
        <v>0</v>
      </c>
      <c r="BB247" s="209">
        <f t="shared" si="235"/>
        <v>0</v>
      </c>
      <c r="BC247" s="209">
        <f t="shared" si="235"/>
        <v>0</v>
      </c>
      <c r="BD247" s="209"/>
      <c r="BE247" s="209"/>
      <c r="BF247" s="209"/>
      <c r="BG247" s="209"/>
      <c r="BH247" s="209"/>
      <c r="BI247" s="209"/>
      <c r="BJ247" s="209"/>
    </row>
    <row r="248" spans="2:62" s="190" customFormat="1" hidden="1">
      <c r="B248" s="190">
        <f t="shared" ref="B248:E248" si="236">+B123</f>
        <v>435</v>
      </c>
      <c r="C248" s="190" t="str">
        <f t="shared" si="236"/>
        <v>REG</v>
      </c>
      <c r="D248" s="190" t="str">
        <f t="shared" si="236"/>
        <v>Preparació per instal.lació sistema de reg aspersió</v>
      </c>
      <c r="E248" s="208">
        <f t="shared" si="236"/>
        <v>2500</v>
      </c>
      <c r="F248" s="209">
        <f t="shared" ref="F248:AR248" si="237">IF($E$4&lt;$E248,$E$4/$E248*F123*F$49,F123*F$49)</f>
        <v>0</v>
      </c>
      <c r="G248" s="209">
        <f t="shared" si="237"/>
        <v>0</v>
      </c>
      <c r="H248" s="209">
        <f t="shared" si="237"/>
        <v>0</v>
      </c>
      <c r="I248" s="209">
        <f t="shared" si="237"/>
        <v>0</v>
      </c>
      <c r="J248" s="209">
        <f t="shared" si="237"/>
        <v>0</v>
      </c>
      <c r="K248" s="209">
        <f t="shared" si="237"/>
        <v>0</v>
      </c>
      <c r="L248" s="209">
        <f t="shared" si="237"/>
        <v>0</v>
      </c>
      <c r="M248" s="209">
        <f t="shared" si="237"/>
        <v>0</v>
      </c>
      <c r="N248" s="209">
        <f t="shared" si="237"/>
        <v>0</v>
      </c>
      <c r="O248" s="209">
        <f t="shared" si="237"/>
        <v>0</v>
      </c>
      <c r="P248" s="209">
        <f t="shared" si="237"/>
        <v>0</v>
      </c>
      <c r="Q248" s="209">
        <f t="shared" si="237"/>
        <v>0</v>
      </c>
      <c r="R248" s="209">
        <f t="shared" si="237"/>
        <v>0</v>
      </c>
      <c r="S248" s="209">
        <f t="shared" si="237"/>
        <v>0</v>
      </c>
      <c r="T248" s="209">
        <f t="shared" si="237"/>
        <v>0</v>
      </c>
      <c r="U248" s="209">
        <f t="shared" si="237"/>
        <v>0</v>
      </c>
      <c r="V248" s="209">
        <f t="shared" si="237"/>
        <v>0</v>
      </c>
      <c r="W248" s="209">
        <f t="shared" si="237"/>
        <v>0</v>
      </c>
      <c r="X248" s="209">
        <f t="shared" si="237"/>
        <v>0</v>
      </c>
      <c r="Y248" s="209">
        <f t="shared" si="237"/>
        <v>0</v>
      </c>
      <c r="Z248" s="209">
        <f t="shared" si="237"/>
        <v>0</v>
      </c>
      <c r="AA248" s="209">
        <f t="shared" si="237"/>
        <v>0</v>
      </c>
      <c r="AB248" s="209">
        <f t="shared" si="237"/>
        <v>0</v>
      </c>
      <c r="AC248" s="209">
        <f t="shared" si="237"/>
        <v>0</v>
      </c>
      <c r="AD248" s="209">
        <f t="shared" si="237"/>
        <v>0</v>
      </c>
      <c r="AE248" s="209">
        <f t="shared" si="237"/>
        <v>0</v>
      </c>
      <c r="AF248" s="209">
        <f t="shared" si="237"/>
        <v>0</v>
      </c>
      <c r="AG248" s="209">
        <f t="shared" si="237"/>
        <v>0</v>
      </c>
      <c r="AH248" s="209">
        <f t="shared" si="237"/>
        <v>0</v>
      </c>
      <c r="AI248" s="209">
        <f t="shared" si="237"/>
        <v>0</v>
      </c>
      <c r="AJ248" s="209">
        <f t="shared" si="237"/>
        <v>0</v>
      </c>
      <c r="AK248" s="209">
        <f t="shared" si="237"/>
        <v>0</v>
      </c>
      <c r="AL248" s="209">
        <f t="shared" si="237"/>
        <v>0</v>
      </c>
      <c r="AM248" s="209">
        <f t="shared" si="237"/>
        <v>0</v>
      </c>
      <c r="AN248" s="209">
        <f t="shared" si="237"/>
        <v>0</v>
      </c>
      <c r="AO248" s="209">
        <f t="shared" si="237"/>
        <v>0</v>
      </c>
      <c r="AP248" s="209">
        <f t="shared" si="237"/>
        <v>0</v>
      </c>
      <c r="AQ248" s="209">
        <f t="shared" si="237"/>
        <v>0</v>
      </c>
      <c r="AR248" s="209">
        <f t="shared" si="237"/>
        <v>0</v>
      </c>
      <c r="AS248" s="209">
        <f t="shared" si="216"/>
        <v>0</v>
      </c>
      <c r="AT248" s="209">
        <f t="shared" ref="AT248:BC248" si="238">IF($E$4&lt;$E248,$E$4/$E248*AT123*AT$49,AT123*AT$49)</f>
        <v>0</v>
      </c>
      <c r="AU248" s="209">
        <f t="shared" si="238"/>
        <v>0</v>
      </c>
      <c r="AV248" s="209">
        <f t="shared" si="238"/>
        <v>0</v>
      </c>
      <c r="AW248" s="209">
        <f t="shared" si="238"/>
        <v>0</v>
      </c>
      <c r="AX248" s="209">
        <f t="shared" si="238"/>
        <v>0</v>
      </c>
      <c r="AY248" s="209">
        <f t="shared" si="238"/>
        <v>0</v>
      </c>
      <c r="AZ248" s="209">
        <f t="shared" si="238"/>
        <v>0</v>
      </c>
      <c r="BA248" s="209">
        <f t="shared" si="238"/>
        <v>0</v>
      </c>
      <c r="BB248" s="209">
        <f t="shared" si="238"/>
        <v>0</v>
      </c>
      <c r="BC248" s="209">
        <f t="shared" si="238"/>
        <v>0</v>
      </c>
      <c r="BD248" s="209"/>
      <c r="BE248" s="209"/>
      <c r="BF248" s="209"/>
      <c r="BG248" s="209"/>
      <c r="BH248" s="209"/>
      <c r="BI248" s="209"/>
      <c r="BJ248" s="209"/>
    </row>
    <row r="249" spans="2:62" s="190" customFormat="1" hidden="1">
      <c r="B249" s="190">
        <f t="shared" ref="B249:E249" si="239">+B124</f>
        <v>445</v>
      </c>
      <c r="C249" s="190" t="str">
        <f t="shared" si="239"/>
        <v>REG</v>
      </c>
      <c r="D249" s="190" t="str">
        <f t="shared" si="239"/>
        <v>Preparació per reg (l/m2)</v>
      </c>
      <c r="E249" s="208">
        <f t="shared" si="239"/>
        <v>2500</v>
      </c>
      <c r="F249" s="209">
        <f t="shared" ref="F249:AR249" si="240">IF($E$4&lt;$E249,$E$4/$E249*F124*F$49,F124*F$49)</f>
        <v>0</v>
      </c>
      <c r="G249" s="209">
        <f t="shared" si="240"/>
        <v>0</v>
      </c>
      <c r="H249" s="209">
        <f t="shared" si="240"/>
        <v>0</v>
      </c>
      <c r="I249" s="209">
        <f t="shared" si="240"/>
        <v>0</v>
      </c>
      <c r="J249" s="209">
        <f t="shared" si="240"/>
        <v>0</v>
      </c>
      <c r="K249" s="209">
        <f t="shared" si="240"/>
        <v>0</v>
      </c>
      <c r="L249" s="209">
        <f t="shared" si="240"/>
        <v>0</v>
      </c>
      <c r="M249" s="209">
        <f t="shared" si="240"/>
        <v>0</v>
      </c>
      <c r="N249" s="209">
        <f t="shared" si="240"/>
        <v>0</v>
      </c>
      <c r="O249" s="209">
        <f t="shared" si="240"/>
        <v>0</v>
      </c>
      <c r="P249" s="209">
        <f t="shared" si="240"/>
        <v>0</v>
      </c>
      <c r="Q249" s="209">
        <f t="shared" si="240"/>
        <v>0</v>
      </c>
      <c r="R249" s="209">
        <f t="shared" si="240"/>
        <v>0</v>
      </c>
      <c r="S249" s="209">
        <f t="shared" si="240"/>
        <v>0</v>
      </c>
      <c r="T249" s="209">
        <f t="shared" si="240"/>
        <v>0</v>
      </c>
      <c r="U249" s="209">
        <f t="shared" si="240"/>
        <v>0</v>
      </c>
      <c r="V249" s="209">
        <f t="shared" si="240"/>
        <v>0</v>
      </c>
      <c r="W249" s="209">
        <f t="shared" si="240"/>
        <v>0</v>
      </c>
      <c r="X249" s="209">
        <f t="shared" si="240"/>
        <v>0</v>
      </c>
      <c r="Y249" s="209">
        <f t="shared" si="240"/>
        <v>0</v>
      </c>
      <c r="Z249" s="209">
        <f t="shared" si="240"/>
        <v>0</v>
      </c>
      <c r="AA249" s="209">
        <f t="shared" si="240"/>
        <v>0</v>
      </c>
      <c r="AB249" s="209">
        <f t="shared" si="240"/>
        <v>0</v>
      </c>
      <c r="AC249" s="209">
        <f t="shared" si="240"/>
        <v>0</v>
      </c>
      <c r="AD249" s="209">
        <f t="shared" si="240"/>
        <v>0</v>
      </c>
      <c r="AE249" s="209">
        <f t="shared" si="240"/>
        <v>0</v>
      </c>
      <c r="AF249" s="209">
        <f t="shared" si="240"/>
        <v>0</v>
      </c>
      <c r="AG249" s="209">
        <f t="shared" si="240"/>
        <v>0</v>
      </c>
      <c r="AH249" s="209">
        <f t="shared" si="240"/>
        <v>0</v>
      </c>
      <c r="AI249" s="209">
        <f t="shared" si="240"/>
        <v>0</v>
      </c>
      <c r="AJ249" s="209">
        <f t="shared" si="240"/>
        <v>0</v>
      </c>
      <c r="AK249" s="209">
        <f t="shared" si="240"/>
        <v>0</v>
      </c>
      <c r="AL249" s="209">
        <f t="shared" si="240"/>
        <v>0</v>
      </c>
      <c r="AM249" s="209">
        <f t="shared" si="240"/>
        <v>0</v>
      </c>
      <c r="AN249" s="209">
        <f t="shared" si="240"/>
        <v>0</v>
      </c>
      <c r="AO249" s="209">
        <f t="shared" si="240"/>
        <v>0</v>
      </c>
      <c r="AP249" s="209">
        <f t="shared" si="240"/>
        <v>0</v>
      </c>
      <c r="AQ249" s="209">
        <f t="shared" si="240"/>
        <v>0</v>
      </c>
      <c r="AR249" s="209">
        <f t="shared" si="240"/>
        <v>0</v>
      </c>
      <c r="AS249" s="209">
        <f t="shared" si="216"/>
        <v>0</v>
      </c>
      <c r="AT249" s="209">
        <f t="shared" ref="AT249:BC249" si="241">IF($E$4&lt;$E249,$E$4/$E249*AT124*AT$49,AT124*AT$49)</f>
        <v>0</v>
      </c>
      <c r="AU249" s="209">
        <f t="shared" si="241"/>
        <v>0</v>
      </c>
      <c r="AV249" s="209">
        <f t="shared" si="241"/>
        <v>0</v>
      </c>
      <c r="AW249" s="209">
        <f t="shared" si="241"/>
        <v>0</v>
      </c>
      <c r="AX249" s="209">
        <f t="shared" si="241"/>
        <v>0</v>
      </c>
      <c r="AY249" s="209">
        <f t="shared" si="241"/>
        <v>0</v>
      </c>
      <c r="AZ249" s="209">
        <f t="shared" si="241"/>
        <v>0</v>
      </c>
      <c r="BA249" s="209">
        <f t="shared" si="241"/>
        <v>0</v>
      </c>
      <c r="BB249" s="209">
        <f t="shared" si="241"/>
        <v>0</v>
      </c>
      <c r="BC249" s="209">
        <f t="shared" si="241"/>
        <v>0</v>
      </c>
      <c r="BD249" s="209"/>
      <c r="BE249" s="209"/>
      <c r="BF249" s="209"/>
      <c r="BG249" s="209"/>
      <c r="BH249" s="209"/>
      <c r="BI249" s="209"/>
      <c r="BJ249" s="209"/>
    </row>
    <row r="250" spans="2:62" s="190" customFormat="1" hidden="1">
      <c r="B250" s="190">
        <f t="shared" ref="B250:E250" si="242">+B125</f>
        <v>455</v>
      </c>
      <c r="C250" s="190" t="str">
        <f t="shared" si="242"/>
        <v>REG</v>
      </c>
      <c r="D250" s="190" t="str">
        <f t="shared" si="242"/>
        <v>Preparació per posada en funcionament i parada</v>
      </c>
      <c r="E250" s="208">
        <f t="shared" si="242"/>
        <v>2500</v>
      </c>
      <c r="F250" s="209">
        <f t="shared" ref="F250:AR250" si="243">IF($E$4&lt;$E250,$E$4/$E250*F125*F$49,F125*F$49)</f>
        <v>0</v>
      </c>
      <c r="G250" s="209">
        <f t="shared" si="243"/>
        <v>0</v>
      </c>
      <c r="H250" s="209">
        <f t="shared" si="243"/>
        <v>0</v>
      </c>
      <c r="I250" s="209">
        <f t="shared" si="243"/>
        <v>0</v>
      </c>
      <c r="J250" s="209">
        <f t="shared" si="243"/>
        <v>0</v>
      </c>
      <c r="K250" s="209">
        <f t="shared" si="243"/>
        <v>0</v>
      </c>
      <c r="L250" s="209">
        <f t="shared" si="243"/>
        <v>0</v>
      </c>
      <c r="M250" s="209">
        <f t="shared" si="243"/>
        <v>0</v>
      </c>
      <c r="N250" s="209">
        <f t="shared" si="243"/>
        <v>0</v>
      </c>
      <c r="O250" s="209">
        <f t="shared" si="243"/>
        <v>0</v>
      </c>
      <c r="P250" s="209">
        <f t="shared" si="243"/>
        <v>0</v>
      </c>
      <c r="Q250" s="209">
        <f t="shared" si="243"/>
        <v>0</v>
      </c>
      <c r="R250" s="209">
        <f t="shared" si="243"/>
        <v>0</v>
      </c>
      <c r="S250" s="209">
        <f t="shared" si="243"/>
        <v>0</v>
      </c>
      <c r="T250" s="209">
        <f t="shared" si="243"/>
        <v>0</v>
      </c>
      <c r="U250" s="209">
        <f t="shared" si="243"/>
        <v>0</v>
      </c>
      <c r="V250" s="209">
        <f t="shared" si="243"/>
        <v>0</v>
      </c>
      <c r="W250" s="209">
        <f t="shared" si="243"/>
        <v>0</v>
      </c>
      <c r="X250" s="209">
        <f t="shared" si="243"/>
        <v>0</v>
      </c>
      <c r="Y250" s="209">
        <f t="shared" si="243"/>
        <v>0</v>
      </c>
      <c r="Z250" s="209">
        <f t="shared" si="243"/>
        <v>0</v>
      </c>
      <c r="AA250" s="209">
        <f t="shared" si="243"/>
        <v>0</v>
      </c>
      <c r="AB250" s="209">
        <f t="shared" si="243"/>
        <v>0</v>
      </c>
      <c r="AC250" s="209">
        <f t="shared" si="243"/>
        <v>0</v>
      </c>
      <c r="AD250" s="209">
        <f t="shared" si="243"/>
        <v>0</v>
      </c>
      <c r="AE250" s="209">
        <f t="shared" si="243"/>
        <v>0</v>
      </c>
      <c r="AF250" s="209">
        <f t="shared" si="243"/>
        <v>0</v>
      </c>
      <c r="AG250" s="209">
        <f t="shared" si="243"/>
        <v>0</v>
      </c>
      <c r="AH250" s="209">
        <f t="shared" si="243"/>
        <v>0</v>
      </c>
      <c r="AI250" s="209">
        <f t="shared" si="243"/>
        <v>0</v>
      </c>
      <c r="AJ250" s="209">
        <f t="shared" si="243"/>
        <v>0</v>
      </c>
      <c r="AK250" s="209">
        <f t="shared" si="243"/>
        <v>0</v>
      </c>
      <c r="AL250" s="209">
        <f t="shared" si="243"/>
        <v>0</v>
      </c>
      <c r="AM250" s="209">
        <f t="shared" si="243"/>
        <v>0</v>
      </c>
      <c r="AN250" s="209">
        <f t="shared" si="243"/>
        <v>0</v>
      </c>
      <c r="AO250" s="209">
        <f t="shared" si="243"/>
        <v>0</v>
      </c>
      <c r="AP250" s="209">
        <f t="shared" si="243"/>
        <v>0</v>
      </c>
      <c r="AQ250" s="209">
        <f t="shared" si="243"/>
        <v>0</v>
      </c>
      <c r="AR250" s="209">
        <f t="shared" si="243"/>
        <v>0</v>
      </c>
      <c r="AS250" s="209">
        <f t="shared" si="216"/>
        <v>0</v>
      </c>
      <c r="AT250" s="209">
        <f t="shared" ref="AT250:BC250" si="244">IF($E$4&lt;$E250,$E$4/$E250*AT125*AT$49,AT125*AT$49)</f>
        <v>0</v>
      </c>
      <c r="AU250" s="209">
        <f t="shared" si="244"/>
        <v>0</v>
      </c>
      <c r="AV250" s="209">
        <f t="shared" si="244"/>
        <v>0</v>
      </c>
      <c r="AW250" s="209">
        <f t="shared" si="244"/>
        <v>0</v>
      </c>
      <c r="AX250" s="209">
        <f t="shared" si="244"/>
        <v>0</v>
      </c>
      <c r="AY250" s="209">
        <f t="shared" si="244"/>
        <v>0</v>
      </c>
      <c r="AZ250" s="209">
        <f t="shared" si="244"/>
        <v>0</v>
      </c>
      <c r="BA250" s="209">
        <f t="shared" si="244"/>
        <v>0</v>
      </c>
      <c r="BB250" s="209">
        <f t="shared" si="244"/>
        <v>0</v>
      </c>
      <c r="BC250" s="209">
        <f t="shared" si="244"/>
        <v>0</v>
      </c>
      <c r="BD250" s="209"/>
      <c r="BE250" s="209"/>
      <c r="BF250" s="209"/>
      <c r="BG250" s="209"/>
      <c r="BH250" s="209"/>
      <c r="BI250" s="209"/>
      <c r="BJ250" s="209"/>
    </row>
    <row r="251" spans="2:62" s="190" customFormat="1" hidden="1">
      <c r="B251" s="190">
        <f t="shared" ref="B251:E251" si="245">+B126</f>
        <v>465</v>
      </c>
      <c r="C251" s="190" t="str">
        <f t="shared" si="245"/>
        <v>REG</v>
      </c>
      <c r="D251" s="190" t="str">
        <f t="shared" si="245"/>
        <v>Preparació per desinstal.lació sistema de reg amb cinta</v>
      </c>
      <c r="E251" s="208">
        <f t="shared" si="245"/>
        <v>2500</v>
      </c>
      <c r="F251" s="209">
        <f t="shared" ref="F251:AR251" si="246">IF($E$4&lt;$E251,$E$4/$E251*F126*F$49,F126*F$49)</f>
        <v>0</v>
      </c>
      <c r="G251" s="209">
        <f t="shared" si="246"/>
        <v>0</v>
      </c>
      <c r="H251" s="209">
        <f t="shared" si="246"/>
        <v>0</v>
      </c>
      <c r="I251" s="209">
        <f t="shared" si="246"/>
        <v>0</v>
      </c>
      <c r="J251" s="209">
        <f t="shared" si="246"/>
        <v>0</v>
      </c>
      <c r="K251" s="209">
        <f t="shared" si="246"/>
        <v>0</v>
      </c>
      <c r="L251" s="209">
        <f t="shared" si="246"/>
        <v>0</v>
      </c>
      <c r="M251" s="209">
        <f t="shared" si="246"/>
        <v>0</v>
      </c>
      <c r="N251" s="209">
        <f t="shared" si="246"/>
        <v>0</v>
      </c>
      <c r="O251" s="209">
        <f t="shared" si="246"/>
        <v>0</v>
      </c>
      <c r="P251" s="209">
        <f t="shared" si="246"/>
        <v>0</v>
      </c>
      <c r="Q251" s="209">
        <f t="shared" si="246"/>
        <v>0</v>
      </c>
      <c r="R251" s="209">
        <f t="shared" si="246"/>
        <v>0</v>
      </c>
      <c r="S251" s="209">
        <f t="shared" si="246"/>
        <v>0</v>
      </c>
      <c r="T251" s="209">
        <f t="shared" si="246"/>
        <v>0</v>
      </c>
      <c r="U251" s="209">
        <f t="shared" si="246"/>
        <v>0</v>
      </c>
      <c r="V251" s="209">
        <f t="shared" si="246"/>
        <v>0</v>
      </c>
      <c r="W251" s="209">
        <f t="shared" si="246"/>
        <v>0</v>
      </c>
      <c r="X251" s="209">
        <f t="shared" si="246"/>
        <v>0</v>
      </c>
      <c r="Y251" s="209">
        <f t="shared" si="246"/>
        <v>0</v>
      </c>
      <c r="Z251" s="209">
        <f t="shared" si="246"/>
        <v>0</v>
      </c>
      <c r="AA251" s="209">
        <f t="shared" si="246"/>
        <v>0</v>
      </c>
      <c r="AB251" s="209">
        <f t="shared" si="246"/>
        <v>0</v>
      </c>
      <c r="AC251" s="209">
        <f t="shared" si="246"/>
        <v>0</v>
      </c>
      <c r="AD251" s="209">
        <f t="shared" si="246"/>
        <v>0</v>
      </c>
      <c r="AE251" s="209">
        <f t="shared" si="246"/>
        <v>0</v>
      </c>
      <c r="AF251" s="209">
        <f t="shared" si="246"/>
        <v>0</v>
      </c>
      <c r="AG251" s="209">
        <f t="shared" si="246"/>
        <v>0</v>
      </c>
      <c r="AH251" s="209">
        <f t="shared" si="246"/>
        <v>0</v>
      </c>
      <c r="AI251" s="209">
        <f t="shared" si="246"/>
        <v>0</v>
      </c>
      <c r="AJ251" s="209">
        <f t="shared" si="246"/>
        <v>0</v>
      </c>
      <c r="AK251" s="209">
        <f t="shared" si="246"/>
        <v>0</v>
      </c>
      <c r="AL251" s="209">
        <f t="shared" si="246"/>
        <v>0</v>
      </c>
      <c r="AM251" s="209">
        <f t="shared" si="246"/>
        <v>0</v>
      </c>
      <c r="AN251" s="209">
        <f t="shared" si="246"/>
        <v>0</v>
      </c>
      <c r="AO251" s="209">
        <f t="shared" si="246"/>
        <v>0</v>
      </c>
      <c r="AP251" s="209">
        <f t="shared" si="246"/>
        <v>0</v>
      </c>
      <c r="AQ251" s="209">
        <f t="shared" si="246"/>
        <v>0</v>
      </c>
      <c r="AR251" s="209">
        <f t="shared" si="246"/>
        <v>0</v>
      </c>
      <c r="AS251" s="209">
        <f t="shared" si="216"/>
        <v>0</v>
      </c>
      <c r="AT251" s="209">
        <f t="shared" ref="AT251:BC251" si="247">IF($E$4&lt;$E251,$E$4/$E251*AT126*AT$49,AT126*AT$49)</f>
        <v>0</v>
      </c>
      <c r="AU251" s="209">
        <f t="shared" si="247"/>
        <v>0</v>
      </c>
      <c r="AV251" s="209">
        <f t="shared" si="247"/>
        <v>0</v>
      </c>
      <c r="AW251" s="209">
        <f t="shared" si="247"/>
        <v>0</v>
      </c>
      <c r="AX251" s="209">
        <f t="shared" si="247"/>
        <v>0</v>
      </c>
      <c r="AY251" s="209">
        <f t="shared" si="247"/>
        <v>0</v>
      </c>
      <c r="AZ251" s="209">
        <f t="shared" si="247"/>
        <v>0</v>
      </c>
      <c r="BA251" s="209">
        <f t="shared" si="247"/>
        <v>0</v>
      </c>
      <c r="BB251" s="209">
        <f t="shared" si="247"/>
        <v>0</v>
      </c>
      <c r="BC251" s="209">
        <f t="shared" si="247"/>
        <v>0</v>
      </c>
      <c r="BD251" s="209"/>
      <c r="BE251" s="209"/>
      <c r="BF251" s="209"/>
      <c r="BG251" s="209"/>
      <c r="BH251" s="209"/>
      <c r="BI251" s="209"/>
      <c r="BJ251" s="209"/>
    </row>
    <row r="252" spans="2:62" s="190" customFormat="1" hidden="1">
      <c r="B252" s="190">
        <f t="shared" ref="B252:E252" si="248">+B127</f>
        <v>515</v>
      </c>
      <c r="C252" s="190" t="str">
        <f t="shared" si="248"/>
        <v>TRACTAMENTS</v>
      </c>
      <c r="D252" s="190" t="str">
        <f t="shared" si="248"/>
        <v>Preparació per tractament bacillus + retenol +purí ortiga amb tractor i braços</v>
      </c>
      <c r="E252" s="208">
        <f t="shared" si="248"/>
        <v>2500</v>
      </c>
      <c r="F252" s="209">
        <f t="shared" ref="F252:AR252" si="249">IF($E$4&lt;$E252,$E$4/$E252*F127*F$49,F127*F$49)</f>
        <v>0</v>
      </c>
      <c r="G252" s="209">
        <f t="shared" si="249"/>
        <v>0</v>
      </c>
      <c r="H252" s="209">
        <f t="shared" si="249"/>
        <v>0</v>
      </c>
      <c r="I252" s="209">
        <f t="shared" si="249"/>
        <v>0</v>
      </c>
      <c r="J252" s="209">
        <f t="shared" si="249"/>
        <v>0</v>
      </c>
      <c r="K252" s="209">
        <f t="shared" si="249"/>
        <v>0</v>
      </c>
      <c r="L252" s="209">
        <f t="shared" si="249"/>
        <v>0</v>
      </c>
      <c r="M252" s="209">
        <f t="shared" si="249"/>
        <v>0</v>
      </c>
      <c r="N252" s="209">
        <f t="shared" si="249"/>
        <v>0</v>
      </c>
      <c r="O252" s="209">
        <f t="shared" si="249"/>
        <v>0</v>
      </c>
      <c r="P252" s="209">
        <f t="shared" si="249"/>
        <v>0</v>
      </c>
      <c r="Q252" s="209">
        <f t="shared" si="249"/>
        <v>0</v>
      </c>
      <c r="R252" s="209">
        <f t="shared" si="249"/>
        <v>0</v>
      </c>
      <c r="S252" s="209">
        <f t="shared" si="249"/>
        <v>0</v>
      </c>
      <c r="T252" s="209">
        <f t="shared" si="249"/>
        <v>0</v>
      </c>
      <c r="U252" s="209">
        <f t="shared" si="249"/>
        <v>0</v>
      </c>
      <c r="V252" s="209">
        <f t="shared" si="249"/>
        <v>0</v>
      </c>
      <c r="W252" s="209">
        <f t="shared" si="249"/>
        <v>0</v>
      </c>
      <c r="X252" s="209">
        <f t="shared" si="249"/>
        <v>0</v>
      </c>
      <c r="Y252" s="209">
        <f t="shared" si="249"/>
        <v>0</v>
      </c>
      <c r="Z252" s="209">
        <f t="shared" si="249"/>
        <v>0</v>
      </c>
      <c r="AA252" s="209">
        <f t="shared" si="249"/>
        <v>0</v>
      </c>
      <c r="AB252" s="209">
        <f t="shared" si="249"/>
        <v>0</v>
      </c>
      <c r="AC252" s="209">
        <f t="shared" si="249"/>
        <v>0</v>
      </c>
      <c r="AD252" s="209">
        <f t="shared" si="249"/>
        <v>0</v>
      </c>
      <c r="AE252" s="209">
        <f t="shared" si="249"/>
        <v>0</v>
      </c>
      <c r="AF252" s="209">
        <f t="shared" si="249"/>
        <v>0</v>
      </c>
      <c r="AG252" s="209">
        <f t="shared" si="249"/>
        <v>0</v>
      </c>
      <c r="AH252" s="209">
        <f t="shared" si="249"/>
        <v>0</v>
      </c>
      <c r="AI252" s="209">
        <f t="shared" si="249"/>
        <v>0</v>
      </c>
      <c r="AJ252" s="209">
        <f t="shared" si="249"/>
        <v>0</v>
      </c>
      <c r="AK252" s="209">
        <f t="shared" si="249"/>
        <v>0</v>
      </c>
      <c r="AL252" s="209">
        <f t="shared" si="249"/>
        <v>0</v>
      </c>
      <c r="AM252" s="209">
        <f t="shared" si="249"/>
        <v>0</v>
      </c>
      <c r="AN252" s="209">
        <f t="shared" si="249"/>
        <v>0</v>
      </c>
      <c r="AO252" s="209">
        <f t="shared" si="249"/>
        <v>0</v>
      </c>
      <c r="AP252" s="209">
        <f t="shared" si="249"/>
        <v>0</v>
      </c>
      <c r="AQ252" s="209">
        <f t="shared" si="249"/>
        <v>0</v>
      </c>
      <c r="AR252" s="209">
        <f t="shared" si="249"/>
        <v>0</v>
      </c>
      <c r="AS252" s="209">
        <f t="shared" si="216"/>
        <v>0</v>
      </c>
      <c r="AT252" s="209">
        <f t="shared" ref="AT252:BC252" si="250">IF($E$4&lt;$E252,$E$4/$E252*AT127*AT$49,AT127*AT$49)</f>
        <v>0</v>
      </c>
      <c r="AU252" s="209">
        <f t="shared" si="250"/>
        <v>0</v>
      </c>
      <c r="AV252" s="209">
        <f t="shared" si="250"/>
        <v>0</v>
      </c>
      <c r="AW252" s="209">
        <f t="shared" si="250"/>
        <v>0</v>
      </c>
      <c r="AX252" s="209">
        <f t="shared" si="250"/>
        <v>0</v>
      </c>
      <c r="AY252" s="209">
        <f t="shared" si="250"/>
        <v>0</v>
      </c>
      <c r="AZ252" s="209">
        <f t="shared" si="250"/>
        <v>0</v>
      </c>
      <c r="BA252" s="209">
        <f t="shared" si="250"/>
        <v>0</v>
      </c>
      <c r="BB252" s="209">
        <f t="shared" si="250"/>
        <v>0</v>
      </c>
      <c r="BC252" s="209">
        <f t="shared" si="250"/>
        <v>0</v>
      </c>
      <c r="BD252" s="209"/>
      <c r="BE252" s="209"/>
      <c r="BF252" s="209"/>
      <c r="BG252" s="209"/>
      <c r="BH252" s="209"/>
      <c r="BI252" s="209"/>
      <c r="BJ252" s="209"/>
    </row>
    <row r="253" spans="2:62" s="190" customFormat="1" hidden="1">
      <c r="B253" s="190">
        <f t="shared" ref="B253:E253" si="251">+B128</f>
        <v>525</v>
      </c>
      <c r="C253" s="190" t="str">
        <f t="shared" si="251"/>
        <v>TRACTAMENTS</v>
      </c>
      <c r="D253" s="190" t="str">
        <f t="shared" si="251"/>
        <v>Preparació per tractament bacillus + retenol +purí ortiga amb bota i 2 persones</v>
      </c>
      <c r="E253" s="208">
        <f t="shared" si="251"/>
        <v>2500</v>
      </c>
      <c r="F253" s="209">
        <f t="shared" ref="F253:AR253" si="252">IF($E$4&lt;$E253,$E$4/$E253*F128*F$49,F128*F$49)</f>
        <v>0</v>
      </c>
      <c r="G253" s="209">
        <f t="shared" si="252"/>
        <v>0</v>
      </c>
      <c r="H253" s="209">
        <f t="shared" si="252"/>
        <v>0</v>
      </c>
      <c r="I253" s="209">
        <f t="shared" si="252"/>
        <v>0</v>
      </c>
      <c r="J253" s="209">
        <f t="shared" si="252"/>
        <v>0</v>
      </c>
      <c r="K253" s="209">
        <f t="shared" si="252"/>
        <v>0</v>
      </c>
      <c r="L253" s="209">
        <f t="shared" si="252"/>
        <v>0</v>
      </c>
      <c r="M253" s="209">
        <f t="shared" si="252"/>
        <v>0</v>
      </c>
      <c r="N253" s="209">
        <f t="shared" si="252"/>
        <v>0</v>
      </c>
      <c r="O253" s="209">
        <f t="shared" si="252"/>
        <v>0</v>
      </c>
      <c r="P253" s="209">
        <f t="shared" si="252"/>
        <v>0</v>
      </c>
      <c r="Q253" s="209">
        <f t="shared" si="252"/>
        <v>0</v>
      </c>
      <c r="R253" s="209">
        <f t="shared" si="252"/>
        <v>0</v>
      </c>
      <c r="S253" s="209">
        <f t="shared" si="252"/>
        <v>0</v>
      </c>
      <c r="T253" s="209">
        <f t="shared" si="252"/>
        <v>0</v>
      </c>
      <c r="U253" s="209">
        <f t="shared" si="252"/>
        <v>0</v>
      </c>
      <c r="V253" s="209">
        <f t="shared" si="252"/>
        <v>0</v>
      </c>
      <c r="W253" s="209">
        <f t="shared" si="252"/>
        <v>0</v>
      </c>
      <c r="X253" s="209">
        <f t="shared" si="252"/>
        <v>0</v>
      </c>
      <c r="Y253" s="209">
        <f t="shared" si="252"/>
        <v>0</v>
      </c>
      <c r="Z253" s="209">
        <f t="shared" si="252"/>
        <v>0</v>
      </c>
      <c r="AA253" s="209">
        <f t="shared" si="252"/>
        <v>0</v>
      </c>
      <c r="AB253" s="209">
        <f t="shared" si="252"/>
        <v>0</v>
      </c>
      <c r="AC253" s="209">
        <f t="shared" si="252"/>
        <v>0</v>
      </c>
      <c r="AD253" s="209">
        <f t="shared" si="252"/>
        <v>0</v>
      </c>
      <c r="AE253" s="209">
        <f t="shared" si="252"/>
        <v>0</v>
      </c>
      <c r="AF253" s="209">
        <f t="shared" si="252"/>
        <v>0</v>
      </c>
      <c r="AG253" s="209">
        <f t="shared" si="252"/>
        <v>0</v>
      </c>
      <c r="AH253" s="209">
        <f t="shared" si="252"/>
        <v>0</v>
      </c>
      <c r="AI253" s="209">
        <f t="shared" si="252"/>
        <v>0</v>
      </c>
      <c r="AJ253" s="209">
        <f t="shared" si="252"/>
        <v>0</v>
      </c>
      <c r="AK253" s="209">
        <f t="shared" si="252"/>
        <v>0</v>
      </c>
      <c r="AL253" s="209">
        <f t="shared" si="252"/>
        <v>0</v>
      </c>
      <c r="AM253" s="209">
        <f t="shared" si="252"/>
        <v>0</v>
      </c>
      <c r="AN253" s="209">
        <f t="shared" si="252"/>
        <v>0</v>
      </c>
      <c r="AO253" s="209">
        <f t="shared" si="252"/>
        <v>0</v>
      </c>
      <c r="AP253" s="209">
        <f t="shared" si="252"/>
        <v>0</v>
      </c>
      <c r="AQ253" s="209">
        <f t="shared" si="252"/>
        <v>0</v>
      </c>
      <c r="AR253" s="209">
        <f t="shared" si="252"/>
        <v>0</v>
      </c>
      <c r="AS253" s="209">
        <f t="shared" si="216"/>
        <v>0</v>
      </c>
      <c r="AT253" s="209">
        <f t="shared" ref="AT253:BC253" si="253">IF($E$4&lt;$E253,$E$4/$E253*AT128*AT$49,AT128*AT$49)</f>
        <v>0</v>
      </c>
      <c r="AU253" s="209">
        <f t="shared" si="253"/>
        <v>0</v>
      </c>
      <c r="AV253" s="209">
        <f t="shared" si="253"/>
        <v>0</v>
      </c>
      <c r="AW253" s="209">
        <f t="shared" si="253"/>
        <v>0</v>
      </c>
      <c r="AX253" s="209">
        <f t="shared" si="253"/>
        <v>0</v>
      </c>
      <c r="AY253" s="209">
        <f t="shared" si="253"/>
        <v>0</v>
      </c>
      <c r="AZ253" s="209">
        <f t="shared" si="253"/>
        <v>0</v>
      </c>
      <c r="BA253" s="209">
        <f t="shared" si="253"/>
        <v>0</v>
      </c>
      <c r="BB253" s="209">
        <f t="shared" si="253"/>
        <v>0</v>
      </c>
      <c r="BC253" s="209">
        <f t="shared" si="253"/>
        <v>0</v>
      </c>
      <c r="BD253" s="209"/>
      <c r="BE253" s="209"/>
      <c r="BF253" s="209"/>
      <c r="BG253" s="209"/>
      <c r="BH253" s="209"/>
      <c r="BI253" s="209"/>
      <c r="BJ253" s="209"/>
    </row>
    <row r="254" spans="2:62" s="190" customFormat="1" hidden="1">
      <c r="B254" s="190">
        <f t="shared" ref="B254:E254" si="254">+B129</f>
        <v>535</v>
      </c>
      <c r="C254" s="190" t="str">
        <f t="shared" si="254"/>
        <v>TRACTAMENTS</v>
      </c>
      <c r="D254" s="190" t="str">
        <f t="shared" si="254"/>
        <v>Preparació per tractament coure + retenol + purí</v>
      </c>
      <c r="E254" s="208">
        <f t="shared" si="254"/>
        <v>2500</v>
      </c>
      <c r="F254" s="209">
        <f t="shared" ref="F254:AR254" si="255">IF($E$4&lt;$E254,$E$4/$E254*F129*F$49,F129*F$49)</f>
        <v>0</v>
      </c>
      <c r="G254" s="209">
        <f t="shared" si="255"/>
        <v>0</v>
      </c>
      <c r="H254" s="209">
        <f t="shared" si="255"/>
        <v>0</v>
      </c>
      <c r="I254" s="209">
        <f t="shared" si="255"/>
        <v>0</v>
      </c>
      <c r="J254" s="209">
        <f t="shared" si="255"/>
        <v>0</v>
      </c>
      <c r="K254" s="209">
        <f t="shared" si="255"/>
        <v>0</v>
      </c>
      <c r="L254" s="209">
        <f t="shared" si="255"/>
        <v>0</v>
      </c>
      <c r="M254" s="209">
        <f t="shared" si="255"/>
        <v>0</v>
      </c>
      <c r="N254" s="209">
        <f t="shared" si="255"/>
        <v>0</v>
      </c>
      <c r="O254" s="209">
        <f t="shared" si="255"/>
        <v>0</v>
      </c>
      <c r="P254" s="209">
        <f t="shared" si="255"/>
        <v>0</v>
      </c>
      <c r="Q254" s="209">
        <f t="shared" si="255"/>
        <v>0</v>
      </c>
      <c r="R254" s="209">
        <f t="shared" si="255"/>
        <v>0</v>
      </c>
      <c r="S254" s="209">
        <f t="shared" si="255"/>
        <v>0</v>
      </c>
      <c r="T254" s="209">
        <f t="shared" si="255"/>
        <v>0</v>
      </c>
      <c r="U254" s="209">
        <f t="shared" si="255"/>
        <v>0</v>
      </c>
      <c r="V254" s="209">
        <f t="shared" si="255"/>
        <v>0</v>
      </c>
      <c r="W254" s="209">
        <f t="shared" si="255"/>
        <v>0</v>
      </c>
      <c r="X254" s="209">
        <f t="shared" si="255"/>
        <v>0</v>
      </c>
      <c r="Y254" s="209">
        <f t="shared" si="255"/>
        <v>0</v>
      </c>
      <c r="Z254" s="209">
        <f t="shared" si="255"/>
        <v>0</v>
      </c>
      <c r="AA254" s="209">
        <f t="shared" si="255"/>
        <v>0</v>
      </c>
      <c r="AB254" s="209">
        <f t="shared" si="255"/>
        <v>0</v>
      </c>
      <c r="AC254" s="209">
        <f t="shared" si="255"/>
        <v>0</v>
      </c>
      <c r="AD254" s="209">
        <f t="shared" si="255"/>
        <v>0</v>
      </c>
      <c r="AE254" s="209">
        <f t="shared" si="255"/>
        <v>0</v>
      </c>
      <c r="AF254" s="209">
        <f t="shared" si="255"/>
        <v>0</v>
      </c>
      <c r="AG254" s="209">
        <f t="shared" si="255"/>
        <v>0</v>
      </c>
      <c r="AH254" s="209">
        <f t="shared" si="255"/>
        <v>0</v>
      </c>
      <c r="AI254" s="209">
        <f t="shared" si="255"/>
        <v>0</v>
      </c>
      <c r="AJ254" s="209">
        <f t="shared" si="255"/>
        <v>0</v>
      </c>
      <c r="AK254" s="209">
        <f t="shared" si="255"/>
        <v>0</v>
      </c>
      <c r="AL254" s="209">
        <f t="shared" si="255"/>
        <v>0</v>
      </c>
      <c r="AM254" s="209">
        <f t="shared" si="255"/>
        <v>0</v>
      </c>
      <c r="AN254" s="209">
        <f t="shared" si="255"/>
        <v>0</v>
      </c>
      <c r="AO254" s="209">
        <f t="shared" si="255"/>
        <v>0</v>
      </c>
      <c r="AP254" s="209">
        <f t="shared" si="255"/>
        <v>0</v>
      </c>
      <c r="AQ254" s="209">
        <f t="shared" si="255"/>
        <v>0</v>
      </c>
      <c r="AR254" s="209">
        <f t="shared" si="255"/>
        <v>0</v>
      </c>
      <c r="AS254" s="209">
        <f t="shared" si="216"/>
        <v>0</v>
      </c>
      <c r="AT254" s="209">
        <f t="shared" ref="AT254:BC254" si="256">IF($E$4&lt;$E254,$E$4/$E254*AT129*AT$49,AT129*AT$49)</f>
        <v>0</v>
      </c>
      <c r="AU254" s="209">
        <f t="shared" si="256"/>
        <v>0</v>
      </c>
      <c r="AV254" s="209">
        <f t="shared" si="256"/>
        <v>0</v>
      </c>
      <c r="AW254" s="209">
        <f t="shared" si="256"/>
        <v>0</v>
      </c>
      <c r="AX254" s="209">
        <f t="shared" si="256"/>
        <v>0</v>
      </c>
      <c r="AY254" s="209">
        <f t="shared" si="256"/>
        <v>0</v>
      </c>
      <c r="AZ254" s="209">
        <f t="shared" si="256"/>
        <v>0</v>
      </c>
      <c r="BA254" s="209">
        <f t="shared" si="256"/>
        <v>0</v>
      </c>
      <c r="BB254" s="209">
        <f t="shared" si="256"/>
        <v>0</v>
      </c>
      <c r="BC254" s="209">
        <f t="shared" si="256"/>
        <v>0</v>
      </c>
      <c r="BD254" s="209"/>
      <c r="BE254" s="209"/>
      <c r="BF254" s="209"/>
      <c r="BG254" s="209"/>
      <c r="BH254" s="209"/>
      <c r="BI254" s="209"/>
      <c r="BJ254" s="209"/>
    </row>
    <row r="255" spans="2:62" s="190" customFormat="1" hidden="1">
      <c r="B255" s="190">
        <f t="shared" ref="B255:E255" si="257">+B130</f>
        <v>545</v>
      </c>
      <c r="C255" s="190" t="str">
        <f t="shared" si="257"/>
        <v>TRACTAMENTS</v>
      </c>
      <c r="D255" s="190" t="str">
        <f t="shared" si="257"/>
        <v>Preparació per tractament llimacs (ferramol)</v>
      </c>
      <c r="E255" s="208">
        <f t="shared" si="257"/>
        <v>2500</v>
      </c>
      <c r="F255" s="209">
        <f t="shared" ref="F255:AR255" si="258">IF($E$4&lt;$E255,$E$4/$E255*F130*F$49,F130*F$49)</f>
        <v>0</v>
      </c>
      <c r="G255" s="209">
        <f t="shared" si="258"/>
        <v>0</v>
      </c>
      <c r="H255" s="209">
        <f t="shared" si="258"/>
        <v>0</v>
      </c>
      <c r="I255" s="209">
        <f t="shared" si="258"/>
        <v>0</v>
      </c>
      <c r="J255" s="209">
        <f t="shared" si="258"/>
        <v>0</v>
      </c>
      <c r="K255" s="209">
        <f t="shared" si="258"/>
        <v>0</v>
      </c>
      <c r="L255" s="209">
        <f t="shared" si="258"/>
        <v>0</v>
      </c>
      <c r="M255" s="209">
        <f t="shared" si="258"/>
        <v>0</v>
      </c>
      <c r="N255" s="209">
        <f t="shared" si="258"/>
        <v>0</v>
      </c>
      <c r="O255" s="209">
        <f t="shared" si="258"/>
        <v>0</v>
      </c>
      <c r="P255" s="209">
        <f t="shared" si="258"/>
        <v>0</v>
      </c>
      <c r="Q255" s="209">
        <f t="shared" si="258"/>
        <v>0</v>
      </c>
      <c r="R255" s="209">
        <f t="shared" si="258"/>
        <v>0</v>
      </c>
      <c r="S255" s="209">
        <f t="shared" si="258"/>
        <v>0</v>
      </c>
      <c r="T255" s="209">
        <f t="shared" si="258"/>
        <v>0</v>
      </c>
      <c r="U255" s="209">
        <f t="shared" si="258"/>
        <v>0</v>
      </c>
      <c r="V255" s="209">
        <f t="shared" si="258"/>
        <v>0</v>
      </c>
      <c r="W255" s="209">
        <f t="shared" si="258"/>
        <v>0</v>
      </c>
      <c r="X255" s="209">
        <f t="shared" si="258"/>
        <v>0</v>
      </c>
      <c r="Y255" s="209">
        <f t="shared" si="258"/>
        <v>0</v>
      </c>
      <c r="Z255" s="209">
        <f t="shared" si="258"/>
        <v>0</v>
      </c>
      <c r="AA255" s="209">
        <f t="shared" si="258"/>
        <v>0</v>
      </c>
      <c r="AB255" s="209">
        <f t="shared" si="258"/>
        <v>0</v>
      </c>
      <c r="AC255" s="209">
        <f t="shared" si="258"/>
        <v>0</v>
      </c>
      <c r="AD255" s="209">
        <f t="shared" si="258"/>
        <v>0</v>
      </c>
      <c r="AE255" s="209">
        <f t="shared" si="258"/>
        <v>0</v>
      </c>
      <c r="AF255" s="209">
        <f t="shared" si="258"/>
        <v>0</v>
      </c>
      <c r="AG255" s="209">
        <f t="shared" si="258"/>
        <v>0</v>
      </c>
      <c r="AH255" s="209">
        <f t="shared" si="258"/>
        <v>0</v>
      </c>
      <c r="AI255" s="209">
        <f t="shared" si="258"/>
        <v>0</v>
      </c>
      <c r="AJ255" s="209">
        <f t="shared" si="258"/>
        <v>0</v>
      </c>
      <c r="AK255" s="209">
        <f t="shared" si="258"/>
        <v>0</v>
      </c>
      <c r="AL255" s="209">
        <f t="shared" si="258"/>
        <v>0</v>
      </c>
      <c r="AM255" s="209">
        <f t="shared" si="258"/>
        <v>0</v>
      </c>
      <c r="AN255" s="209">
        <f t="shared" si="258"/>
        <v>0</v>
      </c>
      <c r="AO255" s="209">
        <f t="shared" si="258"/>
        <v>0</v>
      </c>
      <c r="AP255" s="209">
        <f t="shared" si="258"/>
        <v>0</v>
      </c>
      <c r="AQ255" s="209">
        <f t="shared" si="258"/>
        <v>0</v>
      </c>
      <c r="AR255" s="209">
        <f t="shared" si="258"/>
        <v>0</v>
      </c>
      <c r="AS255" s="209">
        <f t="shared" si="216"/>
        <v>0</v>
      </c>
      <c r="AT255" s="209">
        <f t="shared" ref="AT255:BC255" si="259">IF($E$4&lt;$E255,$E$4/$E255*AT130*AT$49,AT130*AT$49)</f>
        <v>0</v>
      </c>
      <c r="AU255" s="209">
        <f t="shared" si="259"/>
        <v>0</v>
      </c>
      <c r="AV255" s="209">
        <f t="shared" si="259"/>
        <v>0</v>
      </c>
      <c r="AW255" s="209">
        <f t="shared" si="259"/>
        <v>0</v>
      </c>
      <c r="AX255" s="209">
        <f t="shared" si="259"/>
        <v>0</v>
      </c>
      <c r="AY255" s="209">
        <f t="shared" si="259"/>
        <v>0</v>
      </c>
      <c r="AZ255" s="209">
        <f t="shared" si="259"/>
        <v>0</v>
      </c>
      <c r="BA255" s="209">
        <f t="shared" si="259"/>
        <v>0</v>
      </c>
      <c r="BB255" s="209">
        <f t="shared" si="259"/>
        <v>0</v>
      </c>
      <c r="BC255" s="209">
        <f t="shared" si="259"/>
        <v>0</v>
      </c>
      <c r="BD255" s="209"/>
      <c r="BE255" s="209"/>
      <c r="BF255" s="209"/>
      <c r="BG255" s="209"/>
      <c r="BH255" s="209"/>
      <c r="BI255" s="209"/>
      <c r="BJ255" s="209"/>
    </row>
    <row r="256" spans="2:62" s="190" customFormat="1" hidden="1">
      <c r="B256" s="190">
        <f t="shared" ref="B256:E256" si="260">+B131</f>
        <v>555</v>
      </c>
      <c r="C256" s="190" t="str">
        <f t="shared" si="260"/>
        <v>TRACTAMENTS</v>
      </c>
      <c r="D256" s="190" t="str">
        <f t="shared" si="260"/>
        <v>Preparació per tractament bacillus + sofre amb bota i 2 persones</v>
      </c>
      <c r="E256" s="208">
        <f t="shared" si="260"/>
        <v>2500</v>
      </c>
      <c r="F256" s="209">
        <f t="shared" ref="F256:AR256" si="261">IF($E$4&lt;$E256,$E$4/$E256*F131*F$49,F131*F$49)</f>
        <v>0</v>
      </c>
      <c r="G256" s="209">
        <f t="shared" si="261"/>
        <v>0</v>
      </c>
      <c r="H256" s="209">
        <f t="shared" si="261"/>
        <v>0</v>
      </c>
      <c r="I256" s="209">
        <f t="shared" si="261"/>
        <v>0</v>
      </c>
      <c r="J256" s="209">
        <f t="shared" si="261"/>
        <v>0</v>
      </c>
      <c r="K256" s="209">
        <f t="shared" si="261"/>
        <v>0</v>
      </c>
      <c r="L256" s="209">
        <f t="shared" si="261"/>
        <v>0</v>
      </c>
      <c r="M256" s="209">
        <f t="shared" si="261"/>
        <v>0</v>
      </c>
      <c r="N256" s="209">
        <f t="shared" si="261"/>
        <v>0</v>
      </c>
      <c r="O256" s="209">
        <f t="shared" si="261"/>
        <v>0</v>
      </c>
      <c r="P256" s="209">
        <f t="shared" si="261"/>
        <v>0</v>
      </c>
      <c r="Q256" s="209">
        <f t="shared" si="261"/>
        <v>0</v>
      </c>
      <c r="R256" s="209">
        <f t="shared" si="261"/>
        <v>0</v>
      </c>
      <c r="S256" s="209">
        <f t="shared" si="261"/>
        <v>0</v>
      </c>
      <c r="T256" s="209">
        <f t="shared" si="261"/>
        <v>0</v>
      </c>
      <c r="U256" s="209">
        <f t="shared" si="261"/>
        <v>0</v>
      </c>
      <c r="V256" s="209">
        <f t="shared" si="261"/>
        <v>0</v>
      </c>
      <c r="W256" s="209">
        <f t="shared" si="261"/>
        <v>0</v>
      </c>
      <c r="X256" s="209">
        <f t="shared" si="261"/>
        <v>0</v>
      </c>
      <c r="Y256" s="209">
        <f t="shared" si="261"/>
        <v>0</v>
      </c>
      <c r="Z256" s="209">
        <f t="shared" si="261"/>
        <v>0</v>
      </c>
      <c r="AA256" s="209">
        <f t="shared" si="261"/>
        <v>0</v>
      </c>
      <c r="AB256" s="209">
        <f t="shared" si="261"/>
        <v>0</v>
      </c>
      <c r="AC256" s="209">
        <f t="shared" si="261"/>
        <v>0</v>
      </c>
      <c r="AD256" s="209">
        <f t="shared" si="261"/>
        <v>0</v>
      </c>
      <c r="AE256" s="209">
        <f t="shared" si="261"/>
        <v>0</v>
      </c>
      <c r="AF256" s="209">
        <f t="shared" si="261"/>
        <v>0</v>
      </c>
      <c r="AG256" s="209">
        <f t="shared" si="261"/>
        <v>0</v>
      </c>
      <c r="AH256" s="209">
        <f t="shared" si="261"/>
        <v>0</v>
      </c>
      <c r="AI256" s="209">
        <f t="shared" si="261"/>
        <v>0</v>
      </c>
      <c r="AJ256" s="209">
        <f t="shared" si="261"/>
        <v>0</v>
      </c>
      <c r="AK256" s="209">
        <f t="shared" si="261"/>
        <v>0</v>
      </c>
      <c r="AL256" s="209">
        <f t="shared" si="261"/>
        <v>0</v>
      </c>
      <c r="AM256" s="209">
        <f t="shared" si="261"/>
        <v>0</v>
      </c>
      <c r="AN256" s="209">
        <f t="shared" si="261"/>
        <v>0</v>
      </c>
      <c r="AO256" s="209">
        <f t="shared" si="261"/>
        <v>0</v>
      </c>
      <c r="AP256" s="209">
        <f t="shared" si="261"/>
        <v>0</v>
      </c>
      <c r="AQ256" s="209">
        <f t="shared" si="261"/>
        <v>0</v>
      </c>
      <c r="AR256" s="209">
        <f t="shared" si="261"/>
        <v>0</v>
      </c>
      <c r="AS256" s="209">
        <f t="shared" si="216"/>
        <v>0</v>
      </c>
      <c r="AT256" s="209">
        <f t="shared" ref="AT256:BC256" si="262">IF($E$4&lt;$E256,$E$4/$E256*AT131*AT$49,AT131*AT$49)</f>
        <v>0</v>
      </c>
      <c r="AU256" s="209">
        <f t="shared" si="262"/>
        <v>0</v>
      </c>
      <c r="AV256" s="209">
        <f t="shared" si="262"/>
        <v>0</v>
      </c>
      <c r="AW256" s="209">
        <f t="shared" si="262"/>
        <v>0</v>
      </c>
      <c r="AX256" s="209">
        <f t="shared" si="262"/>
        <v>0</v>
      </c>
      <c r="AY256" s="209">
        <f t="shared" si="262"/>
        <v>0</v>
      </c>
      <c r="AZ256" s="209">
        <f t="shared" si="262"/>
        <v>0</v>
      </c>
      <c r="BA256" s="209">
        <f t="shared" si="262"/>
        <v>0</v>
      </c>
      <c r="BB256" s="209">
        <f t="shared" si="262"/>
        <v>0</v>
      </c>
      <c r="BC256" s="209">
        <f t="shared" si="262"/>
        <v>0</v>
      </c>
      <c r="BD256" s="209"/>
      <c r="BE256" s="209"/>
      <c r="BF256" s="209"/>
      <c r="BG256" s="209"/>
      <c r="BH256" s="209"/>
      <c r="BI256" s="209"/>
      <c r="BJ256" s="209"/>
    </row>
    <row r="257" spans="2:62" s="190" customFormat="1" hidden="1">
      <c r="B257" s="190">
        <f t="shared" ref="B257:E257" si="263">+B132</f>
        <v>565</v>
      </c>
      <c r="C257" s="190" t="str">
        <f t="shared" si="263"/>
        <v>TRACTAMENTS</v>
      </c>
      <c r="D257" s="190" t="str">
        <f t="shared" si="263"/>
        <v>Preparació per tractament nim + sofre amb bota i 2 persones</v>
      </c>
      <c r="E257" s="208">
        <f t="shared" si="263"/>
        <v>2500</v>
      </c>
      <c r="F257" s="209">
        <f t="shared" ref="F257:AR257" si="264">IF($E$4&lt;$E257,$E$4/$E257*F132*F$49,F132*F$49)</f>
        <v>0</v>
      </c>
      <c r="G257" s="209">
        <f t="shared" si="264"/>
        <v>0</v>
      </c>
      <c r="H257" s="209">
        <f t="shared" si="264"/>
        <v>0</v>
      </c>
      <c r="I257" s="209">
        <f t="shared" si="264"/>
        <v>0</v>
      </c>
      <c r="J257" s="209">
        <f t="shared" si="264"/>
        <v>0</v>
      </c>
      <c r="K257" s="209">
        <f t="shared" si="264"/>
        <v>0</v>
      </c>
      <c r="L257" s="209">
        <f t="shared" si="264"/>
        <v>0</v>
      </c>
      <c r="M257" s="209">
        <f t="shared" si="264"/>
        <v>0</v>
      </c>
      <c r="N257" s="209">
        <f t="shared" si="264"/>
        <v>0</v>
      </c>
      <c r="O257" s="209">
        <f t="shared" si="264"/>
        <v>0</v>
      </c>
      <c r="P257" s="209">
        <f t="shared" si="264"/>
        <v>0</v>
      </c>
      <c r="Q257" s="209">
        <f t="shared" si="264"/>
        <v>0</v>
      </c>
      <c r="R257" s="209">
        <f t="shared" si="264"/>
        <v>0</v>
      </c>
      <c r="S257" s="209">
        <f t="shared" si="264"/>
        <v>0</v>
      </c>
      <c r="T257" s="209">
        <f t="shared" si="264"/>
        <v>0</v>
      </c>
      <c r="U257" s="209">
        <f t="shared" si="264"/>
        <v>0</v>
      </c>
      <c r="V257" s="209">
        <f t="shared" si="264"/>
        <v>0</v>
      </c>
      <c r="W257" s="209">
        <f t="shared" si="264"/>
        <v>0</v>
      </c>
      <c r="X257" s="209">
        <f t="shared" si="264"/>
        <v>0</v>
      </c>
      <c r="Y257" s="209">
        <f t="shared" si="264"/>
        <v>0</v>
      </c>
      <c r="Z257" s="209">
        <f t="shared" si="264"/>
        <v>0</v>
      </c>
      <c r="AA257" s="209">
        <f t="shared" si="264"/>
        <v>0</v>
      </c>
      <c r="AB257" s="209">
        <f t="shared" si="264"/>
        <v>0</v>
      </c>
      <c r="AC257" s="209">
        <f t="shared" si="264"/>
        <v>0</v>
      </c>
      <c r="AD257" s="209">
        <f t="shared" si="264"/>
        <v>0</v>
      </c>
      <c r="AE257" s="209">
        <f t="shared" si="264"/>
        <v>0</v>
      </c>
      <c r="AF257" s="209">
        <f t="shared" si="264"/>
        <v>0</v>
      </c>
      <c r="AG257" s="209">
        <f t="shared" si="264"/>
        <v>0</v>
      </c>
      <c r="AH257" s="209">
        <f t="shared" si="264"/>
        <v>0</v>
      </c>
      <c r="AI257" s="209">
        <f t="shared" si="264"/>
        <v>0</v>
      </c>
      <c r="AJ257" s="209">
        <f t="shared" si="264"/>
        <v>0</v>
      </c>
      <c r="AK257" s="209">
        <f t="shared" si="264"/>
        <v>0</v>
      </c>
      <c r="AL257" s="209">
        <f t="shared" si="264"/>
        <v>0</v>
      </c>
      <c r="AM257" s="209">
        <f t="shared" si="264"/>
        <v>0</v>
      </c>
      <c r="AN257" s="209">
        <f t="shared" si="264"/>
        <v>0</v>
      </c>
      <c r="AO257" s="209">
        <f t="shared" si="264"/>
        <v>0</v>
      </c>
      <c r="AP257" s="209">
        <f t="shared" si="264"/>
        <v>0</v>
      </c>
      <c r="AQ257" s="209">
        <f t="shared" si="264"/>
        <v>0</v>
      </c>
      <c r="AR257" s="209">
        <f t="shared" si="264"/>
        <v>0</v>
      </c>
      <c r="AS257" s="209">
        <f t="shared" si="216"/>
        <v>0</v>
      </c>
      <c r="AT257" s="209">
        <f t="shared" ref="AT257:BC257" si="265">IF($E$4&lt;$E257,$E$4/$E257*AT132*AT$49,AT132*AT$49)</f>
        <v>0</v>
      </c>
      <c r="AU257" s="209">
        <f t="shared" si="265"/>
        <v>0</v>
      </c>
      <c r="AV257" s="209">
        <f t="shared" si="265"/>
        <v>0</v>
      </c>
      <c r="AW257" s="209">
        <f t="shared" si="265"/>
        <v>0</v>
      </c>
      <c r="AX257" s="209">
        <f t="shared" si="265"/>
        <v>0</v>
      </c>
      <c r="AY257" s="209">
        <f t="shared" si="265"/>
        <v>0</v>
      </c>
      <c r="AZ257" s="209">
        <f t="shared" si="265"/>
        <v>0</v>
      </c>
      <c r="BA257" s="209">
        <f t="shared" si="265"/>
        <v>0</v>
      </c>
      <c r="BB257" s="209">
        <f t="shared" si="265"/>
        <v>0</v>
      </c>
      <c r="BC257" s="209">
        <f t="shared" si="265"/>
        <v>0</v>
      </c>
      <c r="BD257" s="209"/>
      <c r="BE257" s="209"/>
      <c r="BF257" s="209"/>
      <c r="BG257" s="209"/>
      <c r="BH257" s="209"/>
      <c r="BI257" s="209"/>
      <c r="BJ257" s="209"/>
    </row>
    <row r="258" spans="2:62" s="190" customFormat="1" hidden="1">
      <c r="B258" s="190">
        <f t="shared" ref="B258:E258" si="266">+B133</f>
        <v>575</v>
      </c>
      <c r="C258" s="190" t="str">
        <f t="shared" si="266"/>
        <v>TRACTAMENTS</v>
      </c>
      <c r="D258" s="190" t="str">
        <f t="shared" si="266"/>
        <v>Preparació per tractament sofre amb bota i 2 persones</v>
      </c>
      <c r="E258" s="208">
        <f t="shared" si="266"/>
        <v>2500</v>
      </c>
      <c r="F258" s="209">
        <f t="shared" ref="F258:AR258" si="267">IF($E$4&lt;$E258,$E$4/$E258*F133*F$49,F133*F$49)</f>
        <v>0</v>
      </c>
      <c r="G258" s="209">
        <f t="shared" si="267"/>
        <v>0</v>
      </c>
      <c r="H258" s="209">
        <f t="shared" si="267"/>
        <v>0</v>
      </c>
      <c r="I258" s="209">
        <f t="shared" si="267"/>
        <v>0</v>
      </c>
      <c r="J258" s="209">
        <f t="shared" si="267"/>
        <v>0</v>
      </c>
      <c r="K258" s="209">
        <f t="shared" si="267"/>
        <v>0</v>
      </c>
      <c r="L258" s="209">
        <f t="shared" si="267"/>
        <v>0</v>
      </c>
      <c r="M258" s="209">
        <f t="shared" si="267"/>
        <v>0</v>
      </c>
      <c r="N258" s="209">
        <f t="shared" si="267"/>
        <v>0</v>
      </c>
      <c r="O258" s="209">
        <f t="shared" si="267"/>
        <v>0</v>
      </c>
      <c r="P258" s="209">
        <f t="shared" si="267"/>
        <v>0</v>
      </c>
      <c r="Q258" s="209">
        <f t="shared" si="267"/>
        <v>0</v>
      </c>
      <c r="R258" s="209">
        <f t="shared" si="267"/>
        <v>0</v>
      </c>
      <c r="S258" s="209">
        <f t="shared" si="267"/>
        <v>0</v>
      </c>
      <c r="T258" s="209">
        <f t="shared" si="267"/>
        <v>0</v>
      </c>
      <c r="U258" s="209">
        <f t="shared" si="267"/>
        <v>0</v>
      </c>
      <c r="V258" s="209">
        <f t="shared" si="267"/>
        <v>0</v>
      </c>
      <c r="W258" s="209">
        <f t="shared" si="267"/>
        <v>0</v>
      </c>
      <c r="X258" s="209">
        <f t="shared" si="267"/>
        <v>0</v>
      </c>
      <c r="Y258" s="209">
        <f t="shared" si="267"/>
        <v>0</v>
      </c>
      <c r="Z258" s="209">
        <f t="shared" si="267"/>
        <v>0</v>
      </c>
      <c r="AA258" s="209">
        <f t="shared" si="267"/>
        <v>0</v>
      </c>
      <c r="AB258" s="209">
        <f t="shared" si="267"/>
        <v>0</v>
      </c>
      <c r="AC258" s="209">
        <f t="shared" si="267"/>
        <v>0</v>
      </c>
      <c r="AD258" s="209">
        <f t="shared" si="267"/>
        <v>0</v>
      </c>
      <c r="AE258" s="209">
        <f t="shared" si="267"/>
        <v>0</v>
      </c>
      <c r="AF258" s="209">
        <f t="shared" si="267"/>
        <v>0</v>
      </c>
      <c r="AG258" s="209">
        <f t="shared" si="267"/>
        <v>0</v>
      </c>
      <c r="AH258" s="209">
        <f t="shared" si="267"/>
        <v>0</v>
      </c>
      <c r="AI258" s="209">
        <f t="shared" si="267"/>
        <v>0</v>
      </c>
      <c r="AJ258" s="209">
        <f t="shared" si="267"/>
        <v>0</v>
      </c>
      <c r="AK258" s="209">
        <f t="shared" si="267"/>
        <v>0</v>
      </c>
      <c r="AL258" s="209">
        <f t="shared" si="267"/>
        <v>0</v>
      </c>
      <c r="AM258" s="209">
        <f t="shared" si="267"/>
        <v>0</v>
      </c>
      <c r="AN258" s="209">
        <f t="shared" si="267"/>
        <v>0</v>
      </c>
      <c r="AO258" s="209">
        <f t="shared" si="267"/>
        <v>0</v>
      </c>
      <c r="AP258" s="209">
        <f t="shared" si="267"/>
        <v>0</v>
      </c>
      <c r="AQ258" s="209">
        <f t="shared" si="267"/>
        <v>0</v>
      </c>
      <c r="AR258" s="209">
        <f t="shared" si="267"/>
        <v>0</v>
      </c>
      <c r="AS258" s="209">
        <f t="shared" si="216"/>
        <v>0</v>
      </c>
      <c r="AT258" s="209">
        <f t="shared" ref="AT258:BC258" si="268">IF($E$4&lt;$E258,$E$4/$E258*AT133*AT$49,AT133*AT$49)</f>
        <v>0</v>
      </c>
      <c r="AU258" s="209">
        <f t="shared" si="268"/>
        <v>0</v>
      </c>
      <c r="AV258" s="209">
        <f t="shared" si="268"/>
        <v>0</v>
      </c>
      <c r="AW258" s="209">
        <f t="shared" si="268"/>
        <v>0</v>
      </c>
      <c r="AX258" s="209">
        <f t="shared" si="268"/>
        <v>0</v>
      </c>
      <c r="AY258" s="209">
        <f t="shared" si="268"/>
        <v>0</v>
      </c>
      <c r="AZ258" s="209">
        <f t="shared" si="268"/>
        <v>0</v>
      </c>
      <c r="BA258" s="209">
        <f t="shared" si="268"/>
        <v>0</v>
      </c>
      <c r="BB258" s="209">
        <f t="shared" si="268"/>
        <v>0</v>
      </c>
      <c r="BC258" s="209">
        <f t="shared" si="268"/>
        <v>0</v>
      </c>
      <c r="BD258" s="209"/>
      <c r="BE258" s="209"/>
      <c r="BF258" s="209"/>
      <c r="BG258" s="209"/>
      <c r="BH258" s="209"/>
      <c r="BI258" s="209"/>
      <c r="BJ258" s="209"/>
    </row>
    <row r="259" spans="2:62" s="190" customFormat="1" hidden="1">
      <c r="B259" s="190">
        <f t="shared" ref="B259:E259" si="269">+B134</f>
        <v>615</v>
      </c>
      <c r="C259" s="190" t="str">
        <f t="shared" si="269"/>
        <v>DESHERBAT</v>
      </c>
      <c r="D259" s="190" t="str">
        <f t="shared" si="269"/>
        <v>Preparació per desherbat amb tractor</v>
      </c>
      <c r="E259" s="208">
        <f t="shared" si="269"/>
        <v>2500</v>
      </c>
      <c r="F259" s="209">
        <f t="shared" ref="F259:AR259" si="270">IF($E$4&lt;$E259,$E$4/$E259*F134*F$49,F134*F$49)</f>
        <v>0</v>
      </c>
      <c r="G259" s="209">
        <f t="shared" si="270"/>
        <v>0</v>
      </c>
      <c r="H259" s="209">
        <f t="shared" si="270"/>
        <v>0</v>
      </c>
      <c r="I259" s="209">
        <f t="shared" si="270"/>
        <v>0</v>
      </c>
      <c r="J259" s="209">
        <f t="shared" si="270"/>
        <v>0</v>
      </c>
      <c r="K259" s="209">
        <f t="shared" si="270"/>
        <v>0</v>
      </c>
      <c r="L259" s="209">
        <f t="shared" si="270"/>
        <v>0</v>
      </c>
      <c r="M259" s="209">
        <f t="shared" si="270"/>
        <v>0</v>
      </c>
      <c r="N259" s="209">
        <f t="shared" si="270"/>
        <v>0</v>
      </c>
      <c r="O259" s="209">
        <f t="shared" si="270"/>
        <v>0</v>
      </c>
      <c r="P259" s="209">
        <f t="shared" si="270"/>
        <v>0</v>
      </c>
      <c r="Q259" s="209">
        <f t="shared" si="270"/>
        <v>0</v>
      </c>
      <c r="R259" s="209">
        <f t="shared" si="270"/>
        <v>0</v>
      </c>
      <c r="S259" s="209">
        <f t="shared" si="270"/>
        <v>0</v>
      </c>
      <c r="T259" s="209">
        <f t="shared" si="270"/>
        <v>0</v>
      </c>
      <c r="U259" s="209">
        <f t="shared" si="270"/>
        <v>0</v>
      </c>
      <c r="V259" s="209">
        <f t="shared" si="270"/>
        <v>0</v>
      </c>
      <c r="W259" s="209">
        <f t="shared" si="270"/>
        <v>0</v>
      </c>
      <c r="X259" s="209">
        <f t="shared" si="270"/>
        <v>0</v>
      </c>
      <c r="Y259" s="209">
        <f t="shared" si="270"/>
        <v>0</v>
      </c>
      <c r="Z259" s="209">
        <f t="shared" si="270"/>
        <v>0</v>
      </c>
      <c r="AA259" s="209">
        <f t="shared" si="270"/>
        <v>0</v>
      </c>
      <c r="AB259" s="209">
        <f t="shared" si="270"/>
        <v>0</v>
      </c>
      <c r="AC259" s="209">
        <f t="shared" si="270"/>
        <v>0</v>
      </c>
      <c r="AD259" s="209">
        <f t="shared" si="270"/>
        <v>0</v>
      </c>
      <c r="AE259" s="209">
        <f t="shared" si="270"/>
        <v>0</v>
      </c>
      <c r="AF259" s="209">
        <f t="shared" si="270"/>
        <v>0</v>
      </c>
      <c r="AG259" s="209">
        <f t="shared" si="270"/>
        <v>0</v>
      </c>
      <c r="AH259" s="209">
        <f t="shared" si="270"/>
        <v>0</v>
      </c>
      <c r="AI259" s="209">
        <f t="shared" si="270"/>
        <v>0</v>
      </c>
      <c r="AJ259" s="209">
        <f t="shared" si="270"/>
        <v>0</v>
      </c>
      <c r="AK259" s="209">
        <f t="shared" si="270"/>
        <v>0</v>
      </c>
      <c r="AL259" s="209">
        <f t="shared" si="270"/>
        <v>0</v>
      </c>
      <c r="AM259" s="209">
        <f t="shared" si="270"/>
        <v>0</v>
      </c>
      <c r="AN259" s="209">
        <f t="shared" si="270"/>
        <v>0</v>
      </c>
      <c r="AO259" s="209">
        <f t="shared" si="270"/>
        <v>0</v>
      </c>
      <c r="AP259" s="209">
        <f t="shared" si="270"/>
        <v>0</v>
      </c>
      <c r="AQ259" s="209">
        <f t="shared" si="270"/>
        <v>0</v>
      </c>
      <c r="AR259" s="209">
        <f t="shared" si="270"/>
        <v>0</v>
      </c>
      <c r="AS259" s="209">
        <f t="shared" si="216"/>
        <v>0</v>
      </c>
      <c r="AT259" s="209">
        <f t="shared" ref="AT259:BC259" si="271">IF($E$4&lt;$E259,$E$4/$E259*AT134*AT$49,AT134*AT$49)</f>
        <v>0</v>
      </c>
      <c r="AU259" s="209">
        <f t="shared" si="271"/>
        <v>0</v>
      </c>
      <c r="AV259" s="209">
        <f t="shared" si="271"/>
        <v>0</v>
      </c>
      <c r="AW259" s="209">
        <f t="shared" si="271"/>
        <v>0</v>
      </c>
      <c r="AX259" s="209">
        <f t="shared" si="271"/>
        <v>0</v>
      </c>
      <c r="AY259" s="209">
        <f t="shared" si="271"/>
        <v>0</v>
      </c>
      <c r="AZ259" s="209">
        <f t="shared" si="271"/>
        <v>0</v>
      </c>
      <c r="BA259" s="209">
        <f t="shared" si="271"/>
        <v>0</v>
      </c>
      <c r="BB259" s="209">
        <f t="shared" si="271"/>
        <v>0</v>
      </c>
      <c r="BC259" s="209">
        <f t="shared" si="271"/>
        <v>0</v>
      </c>
      <c r="BD259" s="209"/>
      <c r="BE259" s="209"/>
      <c r="BF259" s="209"/>
      <c r="BG259" s="209"/>
      <c r="BH259" s="209"/>
      <c r="BI259" s="209"/>
      <c r="BJ259" s="209"/>
    </row>
    <row r="260" spans="2:62" s="190" customFormat="1" hidden="1">
      <c r="B260" s="190">
        <f t="shared" ref="B260:E260" si="272">+B135</f>
        <v>625</v>
      </c>
      <c r="C260" s="190" t="str">
        <f t="shared" si="272"/>
        <v>DESHERBAT</v>
      </c>
      <c r="D260" s="190" t="str">
        <f t="shared" si="272"/>
        <v>Preparació per desherbat amb motocultor</v>
      </c>
      <c r="E260" s="208">
        <f t="shared" si="272"/>
        <v>2500</v>
      </c>
      <c r="F260" s="209">
        <f t="shared" ref="F260:AR260" si="273">IF($E$4&lt;$E260,$E$4/$E260*F135*F$49,F135*F$49)</f>
        <v>0</v>
      </c>
      <c r="G260" s="209">
        <f t="shared" si="273"/>
        <v>0</v>
      </c>
      <c r="H260" s="209">
        <f t="shared" si="273"/>
        <v>0</v>
      </c>
      <c r="I260" s="209">
        <f t="shared" si="273"/>
        <v>0</v>
      </c>
      <c r="J260" s="209">
        <f t="shared" si="273"/>
        <v>0</v>
      </c>
      <c r="K260" s="209">
        <f t="shared" si="273"/>
        <v>0</v>
      </c>
      <c r="L260" s="209">
        <f t="shared" si="273"/>
        <v>0</v>
      </c>
      <c r="M260" s="209">
        <f t="shared" si="273"/>
        <v>0</v>
      </c>
      <c r="N260" s="209">
        <f t="shared" si="273"/>
        <v>0</v>
      </c>
      <c r="O260" s="209">
        <f t="shared" si="273"/>
        <v>0</v>
      </c>
      <c r="P260" s="209">
        <f t="shared" si="273"/>
        <v>0</v>
      </c>
      <c r="Q260" s="209">
        <f t="shared" si="273"/>
        <v>0</v>
      </c>
      <c r="R260" s="209">
        <f t="shared" si="273"/>
        <v>0</v>
      </c>
      <c r="S260" s="209">
        <f t="shared" si="273"/>
        <v>0</v>
      </c>
      <c r="T260" s="209">
        <f t="shared" si="273"/>
        <v>0</v>
      </c>
      <c r="U260" s="209">
        <f t="shared" si="273"/>
        <v>0</v>
      </c>
      <c r="V260" s="209">
        <f t="shared" si="273"/>
        <v>0</v>
      </c>
      <c r="W260" s="209">
        <f t="shared" si="273"/>
        <v>0</v>
      </c>
      <c r="X260" s="209">
        <f t="shared" si="273"/>
        <v>0</v>
      </c>
      <c r="Y260" s="209">
        <f t="shared" si="273"/>
        <v>0</v>
      </c>
      <c r="Z260" s="209">
        <f t="shared" si="273"/>
        <v>0</v>
      </c>
      <c r="AA260" s="209">
        <f t="shared" si="273"/>
        <v>0</v>
      </c>
      <c r="AB260" s="209">
        <f t="shared" si="273"/>
        <v>0</v>
      </c>
      <c r="AC260" s="209">
        <f t="shared" si="273"/>
        <v>0</v>
      </c>
      <c r="AD260" s="209">
        <f t="shared" si="273"/>
        <v>0</v>
      </c>
      <c r="AE260" s="209">
        <f t="shared" si="273"/>
        <v>0</v>
      </c>
      <c r="AF260" s="209">
        <f t="shared" si="273"/>
        <v>0</v>
      </c>
      <c r="AG260" s="209">
        <f t="shared" si="273"/>
        <v>0</v>
      </c>
      <c r="AH260" s="209">
        <f t="shared" si="273"/>
        <v>0</v>
      </c>
      <c r="AI260" s="209">
        <f t="shared" si="273"/>
        <v>0</v>
      </c>
      <c r="AJ260" s="209">
        <f t="shared" si="273"/>
        <v>0</v>
      </c>
      <c r="AK260" s="209">
        <f t="shared" si="273"/>
        <v>0</v>
      </c>
      <c r="AL260" s="209">
        <f t="shared" si="273"/>
        <v>0</v>
      </c>
      <c r="AM260" s="209">
        <f t="shared" si="273"/>
        <v>0</v>
      </c>
      <c r="AN260" s="209">
        <f t="shared" si="273"/>
        <v>0</v>
      </c>
      <c r="AO260" s="209">
        <f t="shared" si="273"/>
        <v>0</v>
      </c>
      <c r="AP260" s="209">
        <f t="shared" si="273"/>
        <v>0</v>
      </c>
      <c r="AQ260" s="209">
        <f t="shared" si="273"/>
        <v>0</v>
      </c>
      <c r="AR260" s="209">
        <f t="shared" si="273"/>
        <v>0</v>
      </c>
      <c r="AS260" s="209">
        <f t="shared" si="216"/>
        <v>0</v>
      </c>
      <c r="AT260" s="209">
        <f t="shared" ref="AT260:BC260" si="274">IF($E$4&lt;$E260,$E$4/$E260*AT135*AT$49,AT135*AT$49)</f>
        <v>0</v>
      </c>
      <c r="AU260" s="209">
        <f t="shared" si="274"/>
        <v>0</v>
      </c>
      <c r="AV260" s="209">
        <f t="shared" si="274"/>
        <v>0</v>
      </c>
      <c r="AW260" s="209">
        <f t="shared" si="274"/>
        <v>0</v>
      </c>
      <c r="AX260" s="209">
        <f t="shared" si="274"/>
        <v>0</v>
      </c>
      <c r="AY260" s="209">
        <f t="shared" si="274"/>
        <v>0</v>
      </c>
      <c r="AZ260" s="209">
        <f t="shared" si="274"/>
        <v>0</v>
      </c>
      <c r="BA260" s="209">
        <f t="shared" si="274"/>
        <v>0</v>
      </c>
      <c r="BB260" s="209">
        <f t="shared" si="274"/>
        <v>0</v>
      </c>
      <c r="BC260" s="209">
        <f t="shared" si="274"/>
        <v>0</v>
      </c>
      <c r="BD260" s="209"/>
      <c r="BE260" s="209"/>
      <c r="BF260" s="209"/>
      <c r="BG260" s="209"/>
      <c r="BH260" s="209"/>
      <c r="BI260" s="209"/>
      <c r="BJ260" s="209"/>
    </row>
    <row r="261" spans="2:62" s="190" customFormat="1" hidden="1">
      <c r="B261" s="190">
        <f t="shared" ref="B261:E261" si="275">+B136</f>
        <v>635</v>
      </c>
      <c r="C261" s="190" t="str">
        <f t="shared" si="275"/>
        <v>DESHERBAT</v>
      </c>
      <c r="D261" s="190" t="str">
        <f t="shared" si="275"/>
        <v>Preparació per desherbat amb motocultor (només part sense plàstic)</v>
      </c>
      <c r="E261" s="208">
        <f t="shared" si="275"/>
        <v>2500</v>
      </c>
      <c r="F261" s="209">
        <f t="shared" ref="F261:AR261" si="276">IF($E$4&lt;$E261,$E$4/$E261*F136*F$49,F136*F$49)</f>
        <v>0</v>
      </c>
      <c r="G261" s="209">
        <f t="shared" si="276"/>
        <v>0</v>
      </c>
      <c r="H261" s="209">
        <f t="shared" si="276"/>
        <v>0</v>
      </c>
      <c r="I261" s="209">
        <f t="shared" si="276"/>
        <v>0</v>
      </c>
      <c r="J261" s="209">
        <f t="shared" si="276"/>
        <v>0</v>
      </c>
      <c r="K261" s="209">
        <f t="shared" si="276"/>
        <v>0</v>
      </c>
      <c r="L261" s="209">
        <f t="shared" si="276"/>
        <v>0</v>
      </c>
      <c r="M261" s="209">
        <f t="shared" si="276"/>
        <v>0</v>
      </c>
      <c r="N261" s="209">
        <f t="shared" si="276"/>
        <v>0</v>
      </c>
      <c r="O261" s="209">
        <f t="shared" si="276"/>
        <v>0</v>
      </c>
      <c r="P261" s="209">
        <f t="shared" si="276"/>
        <v>0</v>
      </c>
      <c r="Q261" s="209">
        <f t="shared" si="276"/>
        <v>0</v>
      </c>
      <c r="R261" s="209">
        <f t="shared" si="276"/>
        <v>0</v>
      </c>
      <c r="S261" s="209">
        <f t="shared" si="276"/>
        <v>0</v>
      </c>
      <c r="T261" s="209">
        <f t="shared" si="276"/>
        <v>0</v>
      </c>
      <c r="U261" s="209">
        <f t="shared" si="276"/>
        <v>0</v>
      </c>
      <c r="V261" s="209">
        <f t="shared" si="276"/>
        <v>0</v>
      </c>
      <c r="W261" s="209">
        <f t="shared" si="276"/>
        <v>0</v>
      </c>
      <c r="X261" s="209">
        <f t="shared" si="276"/>
        <v>0</v>
      </c>
      <c r="Y261" s="209">
        <f t="shared" si="276"/>
        <v>0</v>
      </c>
      <c r="Z261" s="209">
        <f t="shared" si="276"/>
        <v>0</v>
      </c>
      <c r="AA261" s="209">
        <f t="shared" si="276"/>
        <v>0</v>
      </c>
      <c r="AB261" s="209">
        <f t="shared" si="276"/>
        <v>0</v>
      </c>
      <c r="AC261" s="209">
        <f t="shared" si="276"/>
        <v>0</v>
      </c>
      <c r="AD261" s="209">
        <f t="shared" si="276"/>
        <v>0</v>
      </c>
      <c r="AE261" s="209">
        <f t="shared" si="276"/>
        <v>0</v>
      </c>
      <c r="AF261" s="209">
        <f t="shared" si="276"/>
        <v>0</v>
      </c>
      <c r="AG261" s="209">
        <f t="shared" si="276"/>
        <v>0</v>
      </c>
      <c r="AH261" s="209">
        <f t="shared" si="276"/>
        <v>0</v>
      </c>
      <c r="AI261" s="209">
        <f t="shared" si="276"/>
        <v>0</v>
      </c>
      <c r="AJ261" s="209">
        <f t="shared" si="276"/>
        <v>0</v>
      </c>
      <c r="AK261" s="209">
        <f t="shared" si="276"/>
        <v>0</v>
      </c>
      <c r="AL261" s="209">
        <f t="shared" si="276"/>
        <v>0</v>
      </c>
      <c r="AM261" s="209">
        <f t="shared" si="276"/>
        <v>0</v>
      </c>
      <c r="AN261" s="209">
        <f t="shared" si="276"/>
        <v>0</v>
      </c>
      <c r="AO261" s="209">
        <f t="shared" si="276"/>
        <v>0</v>
      </c>
      <c r="AP261" s="209">
        <f t="shared" si="276"/>
        <v>0</v>
      </c>
      <c r="AQ261" s="209">
        <f t="shared" si="276"/>
        <v>0</v>
      </c>
      <c r="AR261" s="209">
        <f t="shared" si="276"/>
        <v>0</v>
      </c>
      <c r="AS261" s="209">
        <f t="shared" si="216"/>
        <v>0</v>
      </c>
      <c r="AT261" s="209">
        <f t="shared" ref="AT261:BC261" si="277">IF($E$4&lt;$E261,$E$4/$E261*AT136*AT$49,AT136*AT$49)</f>
        <v>0</v>
      </c>
      <c r="AU261" s="209">
        <f t="shared" si="277"/>
        <v>0</v>
      </c>
      <c r="AV261" s="209">
        <f t="shared" si="277"/>
        <v>0</v>
      </c>
      <c r="AW261" s="209">
        <f t="shared" si="277"/>
        <v>0</v>
      </c>
      <c r="AX261" s="209">
        <f t="shared" si="277"/>
        <v>0</v>
      </c>
      <c r="AY261" s="209">
        <f t="shared" si="277"/>
        <v>0</v>
      </c>
      <c r="AZ261" s="209">
        <f t="shared" si="277"/>
        <v>0</v>
      </c>
      <c r="BA261" s="209">
        <f t="shared" si="277"/>
        <v>0</v>
      </c>
      <c r="BB261" s="209">
        <f t="shared" si="277"/>
        <v>0</v>
      </c>
      <c r="BC261" s="209">
        <f t="shared" si="277"/>
        <v>0</v>
      </c>
      <c r="BD261" s="209"/>
      <c r="BE261" s="209"/>
      <c r="BF261" s="209"/>
      <c r="BG261" s="209"/>
      <c r="BH261" s="209"/>
      <c r="BI261" s="209"/>
      <c r="BJ261" s="209"/>
    </row>
    <row r="262" spans="2:62" s="190" customFormat="1" hidden="1">
      <c r="B262" s="190">
        <f t="shared" ref="B262:E262" si="278">+B137</f>
        <v>645</v>
      </c>
      <c r="C262" s="190" t="str">
        <f t="shared" si="278"/>
        <v>DESHERBAT</v>
      </c>
      <c r="D262" s="190" t="str">
        <f t="shared" si="278"/>
        <v>Preparació per desherbat manual 2,5h/1.000 m2</v>
      </c>
      <c r="E262" s="208">
        <f t="shared" si="278"/>
        <v>2500</v>
      </c>
      <c r="F262" s="209">
        <f t="shared" ref="F262:AR262" si="279">IF($E$4&lt;$E262,$E$4/$E262*F137*F$49,F137*F$49)</f>
        <v>0</v>
      </c>
      <c r="G262" s="209">
        <f t="shared" si="279"/>
        <v>0</v>
      </c>
      <c r="H262" s="209">
        <f t="shared" si="279"/>
        <v>0</v>
      </c>
      <c r="I262" s="209">
        <f t="shared" si="279"/>
        <v>0</v>
      </c>
      <c r="J262" s="209">
        <f t="shared" si="279"/>
        <v>0</v>
      </c>
      <c r="K262" s="209">
        <f t="shared" si="279"/>
        <v>0</v>
      </c>
      <c r="L262" s="209">
        <f t="shared" si="279"/>
        <v>0</v>
      </c>
      <c r="M262" s="209">
        <f t="shared" si="279"/>
        <v>0</v>
      </c>
      <c r="N262" s="209">
        <f t="shared" si="279"/>
        <v>0</v>
      </c>
      <c r="O262" s="209">
        <f t="shared" si="279"/>
        <v>0</v>
      </c>
      <c r="P262" s="209">
        <f t="shared" si="279"/>
        <v>0</v>
      </c>
      <c r="Q262" s="209">
        <f t="shared" si="279"/>
        <v>0</v>
      </c>
      <c r="R262" s="209">
        <f t="shared" si="279"/>
        <v>0</v>
      </c>
      <c r="S262" s="209">
        <f t="shared" si="279"/>
        <v>0</v>
      </c>
      <c r="T262" s="209">
        <f t="shared" si="279"/>
        <v>0</v>
      </c>
      <c r="U262" s="209">
        <f t="shared" si="279"/>
        <v>0</v>
      </c>
      <c r="V262" s="209">
        <f t="shared" si="279"/>
        <v>0</v>
      </c>
      <c r="W262" s="209">
        <f t="shared" si="279"/>
        <v>0</v>
      </c>
      <c r="X262" s="209">
        <f t="shared" si="279"/>
        <v>0</v>
      </c>
      <c r="Y262" s="209">
        <f t="shared" si="279"/>
        <v>0</v>
      </c>
      <c r="Z262" s="209">
        <f t="shared" si="279"/>
        <v>0</v>
      </c>
      <c r="AA262" s="209">
        <f t="shared" si="279"/>
        <v>0</v>
      </c>
      <c r="AB262" s="209">
        <f t="shared" si="279"/>
        <v>0</v>
      </c>
      <c r="AC262" s="209">
        <f t="shared" si="279"/>
        <v>0</v>
      </c>
      <c r="AD262" s="209">
        <f t="shared" si="279"/>
        <v>0</v>
      </c>
      <c r="AE262" s="209">
        <f t="shared" si="279"/>
        <v>0</v>
      </c>
      <c r="AF262" s="209">
        <f t="shared" si="279"/>
        <v>0</v>
      </c>
      <c r="AG262" s="209">
        <f t="shared" si="279"/>
        <v>0</v>
      </c>
      <c r="AH262" s="209">
        <f t="shared" si="279"/>
        <v>0</v>
      </c>
      <c r="AI262" s="209">
        <f t="shared" si="279"/>
        <v>0</v>
      </c>
      <c r="AJ262" s="209">
        <f t="shared" si="279"/>
        <v>0</v>
      </c>
      <c r="AK262" s="209">
        <f t="shared" si="279"/>
        <v>0</v>
      </c>
      <c r="AL262" s="209">
        <f t="shared" si="279"/>
        <v>0</v>
      </c>
      <c r="AM262" s="209">
        <f t="shared" si="279"/>
        <v>0</v>
      </c>
      <c r="AN262" s="209">
        <f t="shared" si="279"/>
        <v>0</v>
      </c>
      <c r="AO262" s="209">
        <f t="shared" si="279"/>
        <v>0</v>
      </c>
      <c r="AP262" s="209">
        <f t="shared" si="279"/>
        <v>0</v>
      </c>
      <c r="AQ262" s="209">
        <f t="shared" si="279"/>
        <v>0</v>
      </c>
      <c r="AR262" s="209">
        <f t="shared" si="279"/>
        <v>0</v>
      </c>
      <c r="AS262" s="209">
        <f t="shared" si="216"/>
        <v>0</v>
      </c>
      <c r="AT262" s="209">
        <f t="shared" ref="AT262:BC262" si="280">IF($E$4&lt;$E262,$E$4/$E262*AT137*AT$49,AT137*AT$49)</f>
        <v>0</v>
      </c>
      <c r="AU262" s="209">
        <f t="shared" si="280"/>
        <v>0</v>
      </c>
      <c r="AV262" s="209">
        <f t="shared" si="280"/>
        <v>0</v>
      </c>
      <c r="AW262" s="209">
        <f t="shared" si="280"/>
        <v>0</v>
      </c>
      <c r="AX262" s="209">
        <f t="shared" si="280"/>
        <v>0</v>
      </c>
      <c r="AY262" s="209">
        <f t="shared" si="280"/>
        <v>0</v>
      </c>
      <c r="AZ262" s="209">
        <f t="shared" si="280"/>
        <v>0</v>
      </c>
      <c r="BA262" s="209">
        <f t="shared" si="280"/>
        <v>0</v>
      </c>
      <c r="BB262" s="209">
        <f t="shared" si="280"/>
        <v>0</v>
      </c>
      <c r="BC262" s="209">
        <f t="shared" si="280"/>
        <v>0</v>
      </c>
      <c r="BD262" s="209"/>
      <c r="BE262" s="209"/>
      <c r="BF262" s="209"/>
      <c r="BG262" s="209"/>
      <c r="BH262" s="209"/>
      <c r="BI262" s="209"/>
      <c r="BJ262" s="209"/>
    </row>
    <row r="263" spans="2:62" s="190" customFormat="1" hidden="1">
      <c r="B263" s="190">
        <f t="shared" ref="B263:E263" si="281">+B138</f>
        <v>655</v>
      </c>
      <c r="C263" s="190" t="str">
        <f t="shared" si="281"/>
        <v>DESHERBAT</v>
      </c>
      <c r="D263" s="190" t="str">
        <f t="shared" si="281"/>
        <v>Preparació per desherbat manual 5h/1.000  m2</v>
      </c>
      <c r="E263" s="208">
        <f t="shared" si="281"/>
        <v>2500</v>
      </c>
      <c r="F263" s="209">
        <f t="shared" ref="F263:AR263" si="282">IF($E$4&lt;$E263,$E$4/$E263*F138*F$49,F138*F$49)</f>
        <v>0</v>
      </c>
      <c r="G263" s="209">
        <f t="shared" si="282"/>
        <v>0</v>
      </c>
      <c r="H263" s="209">
        <f t="shared" si="282"/>
        <v>0</v>
      </c>
      <c r="I263" s="209">
        <f t="shared" si="282"/>
        <v>0</v>
      </c>
      <c r="J263" s="209">
        <f t="shared" si="282"/>
        <v>0</v>
      </c>
      <c r="K263" s="209">
        <f t="shared" si="282"/>
        <v>0</v>
      </c>
      <c r="L263" s="209">
        <f t="shared" si="282"/>
        <v>0</v>
      </c>
      <c r="M263" s="209">
        <f t="shared" si="282"/>
        <v>0</v>
      </c>
      <c r="N263" s="209">
        <f t="shared" si="282"/>
        <v>0</v>
      </c>
      <c r="O263" s="209">
        <f t="shared" si="282"/>
        <v>0</v>
      </c>
      <c r="P263" s="209">
        <f t="shared" si="282"/>
        <v>0</v>
      </c>
      <c r="Q263" s="209">
        <f t="shared" si="282"/>
        <v>0</v>
      </c>
      <c r="R263" s="209">
        <f t="shared" si="282"/>
        <v>0</v>
      </c>
      <c r="S263" s="209">
        <f t="shared" si="282"/>
        <v>0</v>
      </c>
      <c r="T263" s="209">
        <f t="shared" si="282"/>
        <v>0</v>
      </c>
      <c r="U263" s="209">
        <f t="shared" si="282"/>
        <v>0</v>
      </c>
      <c r="V263" s="209">
        <f t="shared" si="282"/>
        <v>0</v>
      </c>
      <c r="W263" s="209">
        <f t="shared" si="282"/>
        <v>0</v>
      </c>
      <c r="X263" s="209">
        <f t="shared" si="282"/>
        <v>0</v>
      </c>
      <c r="Y263" s="209">
        <f t="shared" si="282"/>
        <v>0</v>
      </c>
      <c r="Z263" s="209">
        <f t="shared" si="282"/>
        <v>0</v>
      </c>
      <c r="AA263" s="209">
        <f t="shared" si="282"/>
        <v>0</v>
      </c>
      <c r="AB263" s="209">
        <f t="shared" si="282"/>
        <v>0</v>
      </c>
      <c r="AC263" s="209">
        <f t="shared" si="282"/>
        <v>0</v>
      </c>
      <c r="AD263" s="209">
        <f t="shared" si="282"/>
        <v>0</v>
      </c>
      <c r="AE263" s="209">
        <f t="shared" si="282"/>
        <v>0</v>
      </c>
      <c r="AF263" s="209">
        <f t="shared" si="282"/>
        <v>0</v>
      </c>
      <c r="AG263" s="209">
        <f t="shared" si="282"/>
        <v>0</v>
      </c>
      <c r="AH263" s="209">
        <f t="shared" si="282"/>
        <v>0</v>
      </c>
      <c r="AI263" s="209">
        <f t="shared" si="282"/>
        <v>0</v>
      </c>
      <c r="AJ263" s="209">
        <f t="shared" si="282"/>
        <v>0</v>
      </c>
      <c r="AK263" s="209">
        <f t="shared" si="282"/>
        <v>0</v>
      </c>
      <c r="AL263" s="209">
        <f t="shared" si="282"/>
        <v>0</v>
      </c>
      <c r="AM263" s="209">
        <f t="shared" si="282"/>
        <v>0</v>
      </c>
      <c r="AN263" s="209">
        <f t="shared" si="282"/>
        <v>0</v>
      </c>
      <c r="AO263" s="209">
        <f t="shared" si="282"/>
        <v>0</v>
      </c>
      <c r="AP263" s="209">
        <f t="shared" si="282"/>
        <v>0</v>
      </c>
      <c r="AQ263" s="209">
        <f t="shared" si="282"/>
        <v>0</v>
      </c>
      <c r="AR263" s="209">
        <f t="shared" si="282"/>
        <v>0</v>
      </c>
      <c r="AS263" s="209">
        <f t="shared" si="216"/>
        <v>0</v>
      </c>
      <c r="AT263" s="209">
        <f t="shared" ref="AT263:BC263" si="283">IF($E$4&lt;$E263,$E$4/$E263*AT138*AT$49,AT138*AT$49)</f>
        <v>0</v>
      </c>
      <c r="AU263" s="209">
        <f t="shared" si="283"/>
        <v>0</v>
      </c>
      <c r="AV263" s="209">
        <f t="shared" si="283"/>
        <v>0</v>
      </c>
      <c r="AW263" s="209">
        <f t="shared" si="283"/>
        <v>0</v>
      </c>
      <c r="AX263" s="209">
        <f t="shared" si="283"/>
        <v>0</v>
      </c>
      <c r="AY263" s="209">
        <f t="shared" si="283"/>
        <v>0</v>
      </c>
      <c r="AZ263" s="209">
        <f t="shared" si="283"/>
        <v>0</v>
      </c>
      <c r="BA263" s="209">
        <f t="shared" si="283"/>
        <v>0</v>
      </c>
      <c r="BB263" s="209">
        <f t="shared" si="283"/>
        <v>0</v>
      </c>
      <c r="BC263" s="209">
        <f t="shared" si="283"/>
        <v>0</v>
      </c>
      <c r="BD263" s="209"/>
      <c r="BE263" s="209"/>
      <c r="BF263" s="209"/>
      <c r="BG263" s="209"/>
      <c r="BH263" s="209"/>
      <c r="BI263" s="209"/>
      <c r="BJ263" s="209"/>
    </row>
    <row r="264" spans="2:62" s="190" customFormat="1" hidden="1">
      <c r="B264" s="190">
        <f t="shared" ref="B264:E264" si="284">+B139</f>
        <v>665</v>
      </c>
      <c r="C264" s="190" t="str">
        <f t="shared" si="284"/>
        <v>DESHERBAT</v>
      </c>
      <c r="D264" s="190" t="str">
        <f t="shared" si="284"/>
        <v>Preparació per desherbat manual 6,5h/1.000  m2</v>
      </c>
      <c r="E264" s="208">
        <f t="shared" si="284"/>
        <v>2500</v>
      </c>
      <c r="F264" s="209">
        <f t="shared" ref="F264:AR264" si="285">IF($E$4&lt;$E264,$E$4/$E264*F139*F$49,F139*F$49)</f>
        <v>0</v>
      </c>
      <c r="G264" s="209">
        <f t="shared" si="285"/>
        <v>0</v>
      </c>
      <c r="H264" s="209">
        <f t="shared" si="285"/>
        <v>0</v>
      </c>
      <c r="I264" s="209">
        <f t="shared" si="285"/>
        <v>0</v>
      </c>
      <c r="J264" s="209">
        <f t="shared" si="285"/>
        <v>0</v>
      </c>
      <c r="K264" s="209">
        <f t="shared" si="285"/>
        <v>0</v>
      </c>
      <c r="L264" s="209">
        <f t="shared" si="285"/>
        <v>0</v>
      </c>
      <c r="M264" s="209">
        <f t="shared" si="285"/>
        <v>0</v>
      </c>
      <c r="N264" s="209">
        <f t="shared" si="285"/>
        <v>0</v>
      </c>
      <c r="O264" s="209">
        <f t="shared" si="285"/>
        <v>0</v>
      </c>
      <c r="P264" s="209">
        <f t="shared" si="285"/>
        <v>0</v>
      </c>
      <c r="Q264" s="209">
        <f t="shared" si="285"/>
        <v>0</v>
      </c>
      <c r="R264" s="209">
        <f t="shared" si="285"/>
        <v>0</v>
      </c>
      <c r="S264" s="209">
        <f t="shared" si="285"/>
        <v>0</v>
      </c>
      <c r="T264" s="209">
        <f t="shared" si="285"/>
        <v>0</v>
      </c>
      <c r="U264" s="209">
        <f t="shared" si="285"/>
        <v>0</v>
      </c>
      <c r="V264" s="209">
        <f t="shared" si="285"/>
        <v>0</v>
      </c>
      <c r="W264" s="209">
        <f t="shared" si="285"/>
        <v>0</v>
      </c>
      <c r="X264" s="209">
        <f t="shared" si="285"/>
        <v>0</v>
      </c>
      <c r="Y264" s="209">
        <f t="shared" si="285"/>
        <v>0</v>
      </c>
      <c r="Z264" s="209">
        <f t="shared" si="285"/>
        <v>0</v>
      </c>
      <c r="AA264" s="209">
        <f t="shared" si="285"/>
        <v>0</v>
      </c>
      <c r="AB264" s="209">
        <f t="shared" si="285"/>
        <v>0</v>
      </c>
      <c r="AC264" s="209">
        <f t="shared" si="285"/>
        <v>0</v>
      </c>
      <c r="AD264" s="209">
        <f t="shared" si="285"/>
        <v>0</v>
      </c>
      <c r="AE264" s="209">
        <f t="shared" si="285"/>
        <v>0</v>
      </c>
      <c r="AF264" s="209">
        <f t="shared" si="285"/>
        <v>0</v>
      </c>
      <c r="AG264" s="209">
        <f t="shared" si="285"/>
        <v>0</v>
      </c>
      <c r="AH264" s="209">
        <f t="shared" si="285"/>
        <v>0</v>
      </c>
      <c r="AI264" s="209">
        <f t="shared" si="285"/>
        <v>0</v>
      </c>
      <c r="AJ264" s="209">
        <f t="shared" si="285"/>
        <v>0</v>
      </c>
      <c r="AK264" s="209">
        <f t="shared" si="285"/>
        <v>0</v>
      </c>
      <c r="AL264" s="209">
        <f t="shared" si="285"/>
        <v>0</v>
      </c>
      <c r="AM264" s="209">
        <f t="shared" si="285"/>
        <v>0</v>
      </c>
      <c r="AN264" s="209">
        <f t="shared" si="285"/>
        <v>0</v>
      </c>
      <c r="AO264" s="209">
        <f t="shared" si="285"/>
        <v>0</v>
      </c>
      <c r="AP264" s="209">
        <f t="shared" si="285"/>
        <v>0</v>
      </c>
      <c r="AQ264" s="209">
        <f t="shared" si="285"/>
        <v>0</v>
      </c>
      <c r="AR264" s="209">
        <f t="shared" si="285"/>
        <v>0</v>
      </c>
      <c r="AS264" s="209">
        <f t="shared" si="216"/>
        <v>0</v>
      </c>
      <c r="AT264" s="209">
        <f t="shared" ref="AT264:BC264" si="286">IF($E$4&lt;$E264,$E$4/$E264*AT139*AT$49,AT139*AT$49)</f>
        <v>0</v>
      </c>
      <c r="AU264" s="209">
        <f t="shared" si="286"/>
        <v>0</v>
      </c>
      <c r="AV264" s="209">
        <f t="shared" si="286"/>
        <v>0</v>
      </c>
      <c r="AW264" s="209">
        <f t="shared" si="286"/>
        <v>0</v>
      </c>
      <c r="AX264" s="209">
        <f t="shared" si="286"/>
        <v>0</v>
      </c>
      <c r="AY264" s="209">
        <f t="shared" si="286"/>
        <v>0</v>
      </c>
      <c r="AZ264" s="209">
        <f t="shared" si="286"/>
        <v>0</v>
      </c>
      <c r="BA264" s="209">
        <f t="shared" si="286"/>
        <v>0</v>
      </c>
      <c r="BB264" s="209">
        <f t="shared" si="286"/>
        <v>0</v>
      </c>
      <c r="BC264" s="209">
        <f t="shared" si="286"/>
        <v>0</v>
      </c>
      <c r="BD264" s="209"/>
      <c r="BE264" s="209"/>
      <c r="BF264" s="209"/>
      <c r="BG264" s="209"/>
      <c r="BH264" s="209"/>
      <c r="BI264" s="209"/>
      <c r="BJ264" s="209"/>
    </row>
    <row r="265" spans="2:62" s="190" customFormat="1" hidden="1">
      <c r="B265" s="190">
        <f t="shared" ref="B265:E265" si="287">+B140</f>
        <v>675</v>
      </c>
      <c r="C265" s="190" t="str">
        <f t="shared" si="287"/>
        <v>DESHERBAT</v>
      </c>
      <c r="D265" s="190" t="str">
        <f t="shared" si="287"/>
        <v>Preparació per calçar-desherbar</v>
      </c>
      <c r="E265" s="208">
        <f t="shared" si="287"/>
        <v>2500</v>
      </c>
      <c r="F265" s="209">
        <f t="shared" ref="F265:AR265" si="288">IF($E$4&lt;$E265,$E$4/$E265*F140*F$49,F140*F$49)</f>
        <v>0</v>
      </c>
      <c r="G265" s="209">
        <f t="shared" si="288"/>
        <v>0</v>
      </c>
      <c r="H265" s="209">
        <f t="shared" si="288"/>
        <v>0</v>
      </c>
      <c r="I265" s="209">
        <f t="shared" si="288"/>
        <v>0</v>
      </c>
      <c r="J265" s="209">
        <f t="shared" si="288"/>
        <v>0</v>
      </c>
      <c r="K265" s="209">
        <f t="shared" si="288"/>
        <v>0</v>
      </c>
      <c r="L265" s="209">
        <f t="shared" si="288"/>
        <v>0</v>
      </c>
      <c r="M265" s="209">
        <f t="shared" si="288"/>
        <v>0</v>
      </c>
      <c r="N265" s="209">
        <f t="shared" si="288"/>
        <v>0</v>
      </c>
      <c r="O265" s="209">
        <f t="shared" si="288"/>
        <v>0</v>
      </c>
      <c r="P265" s="209">
        <f t="shared" si="288"/>
        <v>0</v>
      </c>
      <c r="Q265" s="209">
        <f t="shared" si="288"/>
        <v>0</v>
      </c>
      <c r="R265" s="209">
        <f t="shared" si="288"/>
        <v>0</v>
      </c>
      <c r="S265" s="209">
        <f t="shared" si="288"/>
        <v>0</v>
      </c>
      <c r="T265" s="209">
        <f t="shared" si="288"/>
        <v>0</v>
      </c>
      <c r="U265" s="209">
        <f t="shared" si="288"/>
        <v>0</v>
      </c>
      <c r="V265" s="209">
        <f t="shared" si="288"/>
        <v>0</v>
      </c>
      <c r="W265" s="209">
        <f t="shared" si="288"/>
        <v>0</v>
      </c>
      <c r="X265" s="209">
        <f t="shared" si="288"/>
        <v>0</v>
      </c>
      <c r="Y265" s="209">
        <f t="shared" si="288"/>
        <v>0</v>
      </c>
      <c r="Z265" s="209">
        <f t="shared" si="288"/>
        <v>0</v>
      </c>
      <c r="AA265" s="209">
        <f t="shared" si="288"/>
        <v>0</v>
      </c>
      <c r="AB265" s="209">
        <f t="shared" si="288"/>
        <v>0</v>
      </c>
      <c r="AC265" s="209">
        <f t="shared" si="288"/>
        <v>0</v>
      </c>
      <c r="AD265" s="209">
        <f t="shared" si="288"/>
        <v>0</v>
      </c>
      <c r="AE265" s="209">
        <f t="shared" si="288"/>
        <v>0</v>
      </c>
      <c r="AF265" s="209">
        <f t="shared" si="288"/>
        <v>0</v>
      </c>
      <c r="AG265" s="209">
        <f t="shared" si="288"/>
        <v>0</v>
      </c>
      <c r="AH265" s="209">
        <f t="shared" si="288"/>
        <v>0</v>
      </c>
      <c r="AI265" s="209">
        <f t="shared" si="288"/>
        <v>0</v>
      </c>
      <c r="AJ265" s="209">
        <f t="shared" si="288"/>
        <v>0</v>
      </c>
      <c r="AK265" s="209">
        <f t="shared" si="288"/>
        <v>0</v>
      </c>
      <c r="AL265" s="209">
        <f t="shared" si="288"/>
        <v>0</v>
      </c>
      <c r="AM265" s="209">
        <f t="shared" si="288"/>
        <v>0</v>
      </c>
      <c r="AN265" s="209">
        <f t="shared" si="288"/>
        <v>0</v>
      </c>
      <c r="AO265" s="209">
        <f t="shared" si="288"/>
        <v>0</v>
      </c>
      <c r="AP265" s="209">
        <f t="shared" si="288"/>
        <v>0</v>
      </c>
      <c r="AQ265" s="209">
        <f t="shared" si="288"/>
        <v>0</v>
      </c>
      <c r="AR265" s="209">
        <f t="shared" si="288"/>
        <v>0</v>
      </c>
      <c r="AS265" s="209">
        <f t="shared" si="216"/>
        <v>0</v>
      </c>
      <c r="AT265" s="209">
        <f t="shared" ref="AT265:BC265" si="289">IF($E$4&lt;$E265,$E$4/$E265*AT140*AT$49,AT140*AT$49)</f>
        <v>0</v>
      </c>
      <c r="AU265" s="209">
        <f t="shared" si="289"/>
        <v>0</v>
      </c>
      <c r="AV265" s="209">
        <f t="shared" si="289"/>
        <v>0</v>
      </c>
      <c r="AW265" s="209">
        <f t="shared" si="289"/>
        <v>0</v>
      </c>
      <c r="AX265" s="209">
        <f t="shared" si="289"/>
        <v>0</v>
      </c>
      <c r="AY265" s="209">
        <f t="shared" si="289"/>
        <v>0</v>
      </c>
      <c r="AZ265" s="209">
        <f t="shared" si="289"/>
        <v>0</v>
      </c>
      <c r="BA265" s="209">
        <f t="shared" si="289"/>
        <v>0</v>
      </c>
      <c r="BB265" s="209">
        <f t="shared" si="289"/>
        <v>0</v>
      </c>
      <c r="BC265" s="209">
        <f t="shared" si="289"/>
        <v>0</v>
      </c>
      <c r="BD265" s="209"/>
      <c r="BE265" s="209"/>
      <c r="BF265" s="209"/>
      <c r="BG265" s="209"/>
      <c r="BH265" s="209"/>
      <c r="BI265" s="209"/>
      <c r="BJ265" s="209"/>
    </row>
    <row r="266" spans="2:62" s="190" customFormat="1" hidden="1">
      <c r="B266" s="190">
        <f t="shared" ref="B266:E266" si="290">+B141</f>
        <v>685</v>
      </c>
      <c r="C266" s="190" t="str">
        <f t="shared" si="290"/>
        <v>DESHERBAT</v>
      </c>
      <c r="D266" s="190" t="str">
        <f t="shared" si="290"/>
        <v>Preparació per col·locar plàstic a mà</v>
      </c>
      <c r="E266" s="208">
        <f t="shared" si="290"/>
        <v>2500</v>
      </c>
      <c r="F266" s="209">
        <f t="shared" ref="F266:AR266" si="291">IF($E$4&lt;$E266,$E$4/$E266*F141*F$49,F141*F$49)</f>
        <v>0</v>
      </c>
      <c r="G266" s="209">
        <f t="shared" si="291"/>
        <v>0</v>
      </c>
      <c r="H266" s="209">
        <f t="shared" si="291"/>
        <v>0</v>
      </c>
      <c r="I266" s="209">
        <f t="shared" si="291"/>
        <v>0</v>
      </c>
      <c r="J266" s="209">
        <f t="shared" si="291"/>
        <v>0</v>
      </c>
      <c r="K266" s="209">
        <f t="shared" si="291"/>
        <v>0</v>
      </c>
      <c r="L266" s="209">
        <f t="shared" si="291"/>
        <v>0</v>
      </c>
      <c r="M266" s="209">
        <f t="shared" si="291"/>
        <v>0</v>
      </c>
      <c r="N266" s="209">
        <f t="shared" si="291"/>
        <v>0</v>
      </c>
      <c r="O266" s="209">
        <f t="shared" si="291"/>
        <v>0</v>
      </c>
      <c r="P266" s="209">
        <f t="shared" si="291"/>
        <v>0</v>
      </c>
      <c r="Q266" s="209">
        <f t="shared" si="291"/>
        <v>0</v>
      </c>
      <c r="R266" s="209">
        <f t="shared" si="291"/>
        <v>0</v>
      </c>
      <c r="S266" s="209">
        <f t="shared" si="291"/>
        <v>0</v>
      </c>
      <c r="T266" s="209">
        <f t="shared" si="291"/>
        <v>0</v>
      </c>
      <c r="U266" s="209">
        <f t="shared" si="291"/>
        <v>0</v>
      </c>
      <c r="V266" s="209">
        <f t="shared" si="291"/>
        <v>0</v>
      </c>
      <c r="W266" s="209">
        <f t="shared" si="291"/>
        <v>0</v>
      </c>
      <c r="X266" s="209">
        <f t="shared" si="291"/>
        <v>0</v>
      </c>
      <c r="Y266" s="209">
        <f t="shared" si="291"/>
        <v>0</v>
      </c>
      <c r="Z266" s="209">
        <f t="shared" si="291"/>
        <v>0</v>
      </c>
      <c r="AA266" s="209">
        <f t="shared" si="291"/>
        <v>0</v>
      </c>
      <c r="AB266" s="209">
        <f t="shared" si="291"/>
        <v>0</v>
      </c>
      <c r="AC266" s="209">
        <f t="shared" si="291"/>
        <v>0</v>
      </c>
      <c r="AD266" s="209">
        <f t="shared" si="291"/>
        <v>0</v>
      </c>
      <c r="AE266" s="209">
        <f t="shared" si="291"/>
        <v>0</v>
      </c>
      <c r="AF266" s="209">
        <f t="shared" si="291"/>
        <v>0</v>
      </c>
      <c r="AG266" s="209">
        <f t="shared" si="291"/>
        <v>0</v>
      </c>
      <c r="AH266" s="209">
        <f t="shared" si="291"/>
        <v>0</v>
      </c>
      <c r="AI266" s="209">
        <f t="shared" si="291"/>
        <v>0</v>
      </c>
      <c r="AJ266" s="209">
        <f t="shared" si="291"/>
        <v>0</v>
      </c>
      <c r="AK266" s="209">
        <f t="shared" si="291"/>
        <v>0</v>
      </c>
      <c r="AL266" s="209">
        <f t="shared" si="291"/>
        <v>0</v>
      </c>
      <c r="AM266" s="209">
        <f t="shared" si="291"/>
        <v>0</v>
      </c>
      <c r="AN266" s="209">
        <f t="shared" si="291"/>
        <v>0</v>
      </c>
      <c r="AO266" s="209">
        <f t="shared" si="291"/>
        <v>0</v>
      </c>
      <c r="AP266" s="209">
        <f t="shared" si="291"/>
        <v>0</v>
      </c>
      <c r="AQ266" s="209">
        <f t="shared" si="291"/>
        <v>0</v>
      </c>
      <c r="AR266" s="209">
        <f t="shared" si="291"/>
        <v>0</v>
      </c>
      <c r="AS266" s="209">
        <f t="shared" si="216"/>
        <v>0</v>
      </c>
      <c r="AT266" s="209">
        <f t="shared" ref="AT266:BC266" si="292">IF($E$4&lt;$E266,$E$4/$E266*AT141*AT$49,AT141*AT$49)</f>
        <v>0</v>
      </c>
      <c r="AU266" s="209">
        <f t="shared" si="292"/>
        <v>0</v>
      </c>
      <c r="AV266" s="209">
        <f t="shared" si="292"/>
        <v>0</v>
      </c>
      <c r="AW266" s="209">
        <f t="shared" si="292"/>
        <v>0</v>
      </c>
      <c r="AX266" s="209">
        <f t="shared" si="292"/>
        <v>0</v>
      </c>
      <c r="AY266" s="209">
        <f t="shared" si="292"/>
        <v>0</v>
      </c>
      <c r="AZ266" s="209">
        <f t="shared" si="292"/>
        <v>0</v>
      </c>
      <c r="BA266" s="209">
        <f t="shared" si="292"/>
        <v>0</v>
      </c>
      <c r="BB266" s="209">
        <f t="shared" si="292"/>
        <v>0</v>
      </c>
      <c r="BC266" s="209">
        <f t="shared" si="292"/>
        <v>0</v>
      </c>
      <c r="BD266" s="209"/>
      <c r="BE266" s="209"/>
      <c r="BF266" s="209"/>
      <c r="BG266" s="209"/>
      <c r="BH266" s="209"/>
      <c r="BI266" s="209"/>
      <c r="BJ266" s="209"/>
    </row>
    <row r="267" spans="2:62" s="190" customFormat="1" hidden="1">
      <c r="B267" s="190">
        <f t="shared" ref="B267:E267" si="293">+B142</f>
        <v>715</v>
      </c>
      <c r="C267" s="190" t="str">
        <f t="shared" si="293"/>
        <v xml:space="preserve">ALTRES OPERACIONS </v>
      </c>
      <c r="D267" s="190" t="str">
        <f t="shared" si="293"/>
        <v>Preparació per clavar i lligar canyes manual</v>
      </c>
      <c r="E267" s="208">
        <f t="shared" si="293"/>
        <v>2500</v>
      </c>
      <c r="F267" s="209">
        <f t="shared" ref="F267:AR267" si="294">IF($E$4&lt;$E267,$E$4/$E267*F142*F$49,F142*F$49)</f>
        <v>0</v>
      </c>
      <c r="G267" s="209">
        <f t="shared" si="294"/>
        <v>0</v>
      </c>
      <c r="H267" s="209">
        <f t="shared" si="294"/>
        <v>0</v>
      </c>
      <c r="I267" s="209">
        <f t="shared" si="294"/>
        <v>0</v>
      </c>
      <c r="J267" s="209">
        <f t="shared" si="294"/>
        <v>0</v>
      </c>
      <c r="K267" s="209">
        <f t="shared" si="294"/>
        <v>0</v>
      </c>
      <c r="L267" s="209">
        <f t="shared" si="294"/>
        <v>0</v>
      </c>
      <c r="M267" s="209">
        <f t="shared" si="294"/>
        <v>0</v>
      </c>
      <c r="N267" s="209">
        <f t="shared" si="294"/>
        <v>0</v>
      </c>
      <c r="O267" s="209">
        <f t="shared" si="294"/>
        <v>0</v>
      </c>
      <c r="P267" s="209">
        <f t="shared" si="294"/>
        <v>0</v>
      </c>
      <c r="Q267" s="209">
        <f t="shared" si="294"/>
        <v>0</v>
      </c>
      <c r="R267" s="209">
        <f t="shared" si="294"/>
        <v>0</v>
      </c>
      <c r="S267" s="209">
        <f t="shared" si="294"/>
        <v>0</v>
      </c>
      <c r="T267" s="209">
        <f t="shared" si="294"/>
        <v>0</v>
      </c>
      <c r="U267" s="209">
        <f t="shared" si="294"/>
        <v>0</v>
      </c>
      <c r="V267" s="209">
        <f t="shared" si="294"/>
        <v>0</v>
      </c>
      <c r="W267" s="209">
        <f t="shared" si="294"/>
        <v>0</v>
      </c>
      <c r="X267" s="209">
        <f t="shared" si="294"/>
        <v>0</v>
      </c>
      <c r="Y267" s="209">
        <f t="shared" si="294"/>
        <v>0</v>
      </c>
      <c r="Z267" s="209">
        <f t="shared" si="294"/>
        <v>0</v>
      </c>
      <c r="AA267" s="209">
        <f t="shared" si="294"/>
        <v>0</v>
      </c>
      <c r="AB267" s="209">
        <f t="shared" si="294"/>
        <v>0</v>
      </c>
      <c r="AC267" s="209">
        <f t="shared" si="294"/>
        <v>0</v>
      </c>
      <c r="AD267" s="209">
        <f t="shared" si="294"/>
        <v>0</v>
      </c>
      <c r="AE267" s="209">
        <f t="shared" si="294"/>
        <v>0</v>
      </c>
      <c r="AF267" s="209">
        <f t="shared" si="294"/>
        <v>0</v>
      </c>
      <c r="AG267" s="209">
        <f t="shared" si="294"/>
        <v>0</v>
      </c>
      <c r="AH267" s="209">
        <f t="shared" si="294"/>
        <v>0</v>
      </c>
      <c r="AI267" s="209">
        <f t="shared" si="294"/>
        <v>0</v>
      </c>
      <c r="AJ267" s="209">
        <f t="shared" si="294"/>
        <v>0</v>
      </c>
      <c r="AK267" s="209">
        <f t="shared" si="294"/>
        <v>0</v>
      </c>
      <c r="AL267" s="209">
        <f t="shared" si="294"/>
        <v>0</v>
      </c>
      <c r="AM267" s="209">
        <f t="shared" si="294"/>
        <v>0</v>
      </c>
      <c r="AN267" s="209">
        <f t="shared" si="294"/>
        <v>0</v>
      </c>
      <c r="AO267" s="209">
        <f t="shared" si="294"/>
        <v>0</v>
      </c>
      <c r="AP267" s="209">
        <f t="shared" si="294"/>
        <v>0</v>
      </c>
      <c r="AQ267" s="209">
        <f t="shared" si="294"/>
        <v>0</v>
      </c>
      <c r="AR267" s="209">
        <f t="shared" si="294"/>
        <v>0</v>
      </c>
      <c r="AS267" s="209">
        <f t="shared" si="216"/>
        <v>0</v>
      </c>
      <c r="AT267" s="209">
        <f t="shared" ref="AT267:BC267" si="295">IF($E$4&lt;$E267,$E$4/$E267*AT142*AT$49,AT142*AT$49)</f>
        <v>0</v>
      </c>
      <c r="AU267" s="209">
        <f t="shared" si="295"/>
        <v>0</v>
      </c>
      <c r="AV267" s="209">
        <f t="shared" si="295"/>
        <v>0</v>
      </c>
      <c r="AW267" s="209">
        <f t="shared" si="295"/>
        <v>0</v>
      </c>
      <c r="AX267" s="209">
        <f t="shared" si="295"/>
        <v>0</v>
      </c>
      <c r="AY267" s="209">
        <f t="shared" si="295"/>
        <v>0</v>
      </c>
      <c r="AZ267" s="209">
        <f t="shared" si="295"/>
        <v>0</v>
      </c>
      <c r="BA267" s="209">
        <f t="shared" si="295"/>
        <v>0</v>
      </c>
      <c r="BB267" s="209">
        <f t="shared" si="295"/>
        <v>0</v>
      </c>
      <c r="BC267" s="209">
        <f t="shared" si="295"/>
        <v>0</v>
      </c>
      <c r="BD267" s="209"/>
      <c r="BE267" s="209"/>
      <c r="BF267" s="209"/>
      <c r="BG267" s="209"/>
      <c r="BH267" s="209"/>
      <c r="BI267" s="209"/>
      <c r="BJ267" s="209"/>
    </row>
    <row r="268" spans="2:62" s="190" customFormat="1" hidden="1">
      <c r="B268" s="190">
        <f t="shared" ref="B268:E268" si="296">+B143</f>
        <v>725</v>
      </c>
      <c r="C268" s="190" t="str">
        <f t="shared" si="296"/>
        <v xml:space="preserve">ALTRES OPERACIONS </v>
      </c>
      <c r="D268" s="190" t="str">
        <f t="shared" si="296"/>
        <v>Preparació per esporgar i lligar tomaqueres</v>
      </c>
      <c r="E268" s="208">
        <f t="shared" si="296"/>
        <v>2500</v>
      </c>
      <c r="F268" s="209">
        <f t="shared" ref="F268:AR268" si="297">IF($E$4&lt;$E268,$E$4/$E268*F143*F$49,F143*F$49)</f>
        <v>0</v>
      </c>
      <c r="G268" s="209">
        <f t="shared" si="297"/>
        <v>0</v>
      </c>
      <c r="H268" s="209">
        <f t="shared" si="297"/>
        <v>0</v>
      </c>
      <c r="I268" s="209">
        <f t="shared" si="297"/>
        <v>0</v>
      </c>
      <c r="J268" s="209">
        <f t="shared" si="297"/>
        <v>0</v>
      </c>
      <c r="K268" s="209">
        <f t="shared" si="297"/>
        <v>0</v>
      </c>
      <c r="L268" s="209">
        <f t="shared" si="297"/>
        <v>0</v>
      </c>
      <c r="M268" s="209">
        <f t="shared" si="297"/>
        <v>0</v>
      </c>
      <c r="N268" s="209">
        <f t="shared" si="297"/>
        <v>0</v>
      </c>
      <c r="O268" s="209">
        <f t="shared" si="297"/>
        <v>0</v>
      </c>
      <c r="P268" s="209">
        <f t="shared" si="297"/>
        <v>0</v>
      </c>
      <c r="Q268" s="209">
        <f t="shared" si="297"/>
        <v>0</v>
      </c>
      <c r="R268" s="209">
        <f t="shared" si="297"/>
        <v>0</v>
      </c>
      <c r="S268" s="209">
        <f t="shared" si="297"/>
        <v>0</v>
      </c>
      <c r="T268" s="209">
        <f t="shared" si="297"/>
        <v>0</v>
      </c>
      <c r="U268" s="209">
        <f t="shared" si="297"/>
        <v>0</v>
      </c>
      <c r="V268" s="209">
        <f t="shared" si="297"/>
        <v>0</v>
      </c>
      <c r="W268" s="209">
        <f t="shared" si="297"/>
        <v>0</v>
      </c>
      <c r="X268" s="209">
        <f t="shared" si="297"/>
        <v>0</v>
      </c>
      <c r="Y268" s="209">
        <f t="shared" si="297"/>
        <v>0</v>
      </c>
      <c r="Z268" s="209">
        <f t="shared" si="297"/>
        <v>0</v>
      </c>
      <c r="AA268" s="209">
        <f t="shared" si="297"/>
        <v>0</v>
      </c>
      <c r="AB268" s="209">
        <f t="shared" si="297"/>
        <v>0</v>
      </c>
      <c r="AC268" s="209">
        <f t="shared" si="297"/>
        <v>0</v>
      </c>
      <c r="AD268" s="209">
        <f t="shared" si="297"/>
        <v>0</v>
      </c>
      <c r="AE268" s="209">
        <f t="shared" si="297"/>
        <v>0</v>
      </c>
      <c r="AF268" s="209">
        <f t="shared" si="297"/>
        <v>0</v>
      </c>
      <c r="AG268" s="209">
        <f t="shared" si="297"/>
        <v>0</v>
      </c>
      <c r="AH268" s="209">
        <f t="shared" si="297"/>
        <v>0</v>
      </c>
      <c r="AI268" s="209">
        <f t="shared" si="297"/>
        <v>0</v>
      </c>
      <c r="AJ268" s="209">
        <f t="shared" si="297"/>
        <v>0</v>
      </c>
      <c r="AK268" s="209">
        <f t="shared" si="297"/>
        <v>0</v>
      </c>
      <c r="AL268" s="209">
        <f t="shared" si="297"/>
        <v>0</v>
      </c>
      <c r="AM268" s="209">
        <f t="shared" si="297"/>
        <v>0</v>
      </c>
      <c r="AN268" s="209">
        <f t="shared" si="297"/>
        <v>0</v>
      </c>
      <c r="AO268" s="209">
        <f t="shared" si="297"/>
        <v>0</v>
      </c>
      <c r="AP268" s="209">
        <f t="shared" si="297"/>
        <v>0</v>
      </c>
      <c r="AQ268" s="209">
        <f t="shared" si="297"/>
        <v>0</v>
      </c>
      <c r="AR268" s="209">
        <f t="shared" si="297"/>
        <v>0</v>
      </c>
      <c r="AS268" s="209">
        <f t="shared" si="216"/>
        <v>0</v>
      </c>
      <c r="AT268" s="209">
        <f t="shared" ref="AT268:BC268" si="298">IF($E$4&lt;$E268,$E$4/$E268*AT143*AT$49,AT143*AT$49)</f>
        <v>0</v>
      </c>
      <c r="AU268" s="209">
        <f t="shared" si="298"/>
        <v>0</v>
      </c>
      <c r="AV268" s="209">
        <f t="shared" si="298"/>
        <v>0</v>
      </c>
      <c r="AW268" s="209">
        <f t="shared" si="298"/>
        <v>0</v>
      </c>
      <c r="AX268" s="209">
        <f t="shared" si="298"/>
        <v>0</v>
      </c>
      <c r="AY268" s="209">
        <f t="shared" si="298"/>
        <v>0</v>
      </c>
      <c r="AZ268" s="209">
        <f t="shared" si="298"/>
        <v>0</v>
      </c>
      <c r="BA268" s="209">
        <f t="shared" si="298"/>
        <v>0</v>
      </c>
      <c r="BB268" s="209">
        <f t="shared" si="298"/>
        <v>0</v>
      </c>
      <c r="BC268" s="209">
        <f t="shared" si="298"/>
        <v>0</v>
      </c>
      <c r="BD268" s="209"/>
      <c r="BE268" s="209"/>
      <c r="BF268" s="209"/>
      <c r="BG268" s="209"/>
      <c r="BH268" s="209"/>
      <c r="BI268" s="209"/>
      <c r="BJ268" s="209"/>
    </row>
    <row r="269" spans="2:62" s="190" customFormat="1" hidden="1">
      <c r="B269" s="190">
        <f t="shared" ref="B269:E269" si="299">+B144</f>
        <v>735</v>
      </c>
      <c r="C269" s="190" t="str">
        <f t="shared" si="299"/>
        <v xml:space="preserve">ALTRES OPERACIONS </v>
      </c>
      <c r="D269" s="190" t="str">
        <f t="shared" si="299"/>
        <v>Preparació per renda de la terra</v>
      </c>
      <c r="E269" s="208">
        <f t="shared" si="299"/>
        <v>2500</v>
      </c>
      <c r="F269" s="209">
        <f t="shared" ref="F269:AR269" si="300">IF($E$4&lt;$E269,$E$4/$E269*F144*F$49,F144*F$49)</f>
        <v>0</v>
      </c>
      <c r="G269" s="209">
        <f t="shared" si="300"/>
        <v>0</v>
      </c>
      <c r="H269" s="209">
        <f t="shared" si="300"/>
        <v>0</v>
      </c>
      <c r="I269" s="209">
        <f t="shared" si="300"/>
        <v>0</v>
      </c>
      <c r="J269" s="209">
        <f t="shared" si="300"/>
        <v>0</v>
      </c>
      <c r="K269" s="209">
        <f t="shared" si="300"/>
        <v>0</v>
      </c>
      <c r="L269" s="209">
        <f t="shared" si="300"/>
        <v>0</v>
      </c>
      <c r="M269" s="209">
        <f t="shared" si="300"/>
        <v>0</v>
      </c>
      <c r="N269" s="209">
        <f t="shared" si="300"/>
        <v>0</v>
      </c>
      <c r="O269" s="209">
        <f t="shared" si="300"/>
        <v>0</v>
      </c>
      <c r="P269" s="209">
        <f t="shared" si="300"/>
        <v>0</v>
      </c>
      <c r="Q269" s="209">
        <f t="shared" si="300"/>
        <v>0</v>
      </c>
      <c r="R269" s="209">
        <f t="shared" si="300"/>
        <v>0</v>
      </c>
      <c r="S269" s="209">
        <f t="shared" si="300"/>
        <v>0</v>
      </c>
      <c r="T269" s="209">
        <f t="shared" si="300"/>
        <v>0</v>
      </c>
      <c r="U269" s="209">
        <f t="shared" si="300"/>
        <v>0</v>
      </c>
      <c r="V269" s="209">
        <f t="shared" si="300"/>
        <v>0</v>
      </c>
      <c r="W269" s="209">
        <f t="shared" si="300"/>
        <v>0</v>
      </c>
      <c r="X269" s="209">
        <f t="shared" si="300"/>
        <v>0</v>
      </c>
      <c r="Y269" s="209">
        <f t="shared" si="300"/>
        <v>0</v>
      </c>
      <c r="Z269" s="209">
        <f t="shared" si="300"/>
        <v>0</v>
      </c>
      <c r="AA269" s="209">
        <f t="shared" si="300"/>
        <v>0</v>
      </c>
      <c r="AB269" s="209">
        <f t="shared" si="300"/>
        <v>0</v>
      </c>
      <c r="AC269" s="209">
        <f t="shared" si="300"/>
        <v>0</v>
      </c>
      <c r="AD269" s="209">
        <f t="shared" si="300"/>
        <v>0</v>
      </c>
      <c r="AE269" s="209">
        <f t="shared" si="300"/>
        <v>0</v>
      </c>
      <c r="AF269" s="209">
        <f t="shared" si="300"/>
        <v>0</v>
      </c>
      <c r="AG269" s="209">
        <f t="shared" si="300"/>
        <v>0</v>
      </c>
      <c r="AH269" s="209">
        <f t="shared" si="300"/>
        <v>0</v>
      </c>
      <c r="AI269" s="209">
        <f t="shared" si="300"/>
        <v>0</v>
      </c>
      <c r="AJ269" s="209">
        <f t="shared" si="300"/>
        <v>0</v>
      </c>
      <c r="AK269" s="209">
        <f t="shared" si="300"/>
        <v>0</v>
      </c>
      <c r="AL269" s="209">
        <f t="shared" si="300"/>
        <v>0</v>
      </c>
      <c r="AM269" s="209">
        <f t="shared" si="300"/>
        <v>0</v>
      </c>
      <c r="AN269" s="209">
        <f t="shared" si="300"/>
        <v>0</v>
      </c>
      <c r="AO269" s="209">
        <f t="shared" si="300"/>
        <v>0</v>
      </c>
      <c r="AP269" s="209">
        <f t="shared" si="300"/>
        <v>0</v>
      </c>
      <c r="AQ269" s="209">
        <f t="shared" si="300"/>
        <v>0</v>
      </c>
      <c r="AR269" s="209">
        <f t="shared" si="300"/>
        <v>0</v>
      </c>
      <c r="AS269" s="209">
        <f t="shared" si="216"/>
        <v>0</v>
      </c>
      <c r="AT269" s="209">
        <f t="shared" ref="AT269:BC269" si="301">IF($E$4&lt;$E269,$E$4/$E269*AT144*AT$49,AT144*AT$49)</f>
        <v>0</v>
      </c>
      <c r="AU269" s="209">
        <f t="shared" si="301"/>
        <v>0</v>
      </c>
      <c r="AV269" s="209">
        <f t="shared" si="301"/>
        <v>0</v>
      </c>
      <c r="AW269" s="209">
        <f t="shared" si="301"/>
        <v>0</v>
      </c>
      <c r="AX269" s="209">
        <f t="shared" si="301"/>
        <v>0</v>
      </c>
      <c r="AY269" s="209">
        <f t="shared" si="301"/>
        <v>0</v>
      </c>
      <c r="AZ269" s="209">
        <f t="shared" si="301"/>
        <v>0</v>
      </c>
      <c r="BA269" s="209">
        <f t="shared" si="301"/>
        <v>0</v>
      </c>
      <c r="BB269" s="209">
        <f t="shared" si="301"/>
        <v>0</v>
      </c>
      <c r="BC269" s="209">
        <f t="shared" si="301"/>
        <v>0</v>
      </c>
      <c r="BD269" s="209"/>
      <c r="BE269" s="209"/>
      <c r="BF269" s="209"/>
      <c r="BG269" s="209"/>
      <c r="BH269" s="209"/>
      <c r="BI269" s="209"/>
      <c r="BJ269" s="209"/>
    </row>
    <row r="270" spans="2:62" s="190" customFormat="1" hidden="1">
      <c r="B270" s="190">
        <f t="shared" ref="B270:E270" si="302">+B145</f>
        <v>815</v>
      </c>
      <c r="C270" s="190" t="str">
        <f t="shared" si="302"/>
        <v>RECOL.LECCIÓ</v>
      </c>
      <c r="D270" s="190" t="str">
        <f t="shared" si="302"/>
        <v>Preparació per recol.lecció col</v>
      </c>
      <c r="E270" s="208">
        <f t="shared" si="302"/>
        <v>2500</v>
      </c>
      <c r="F270" s="209">
        <f t="shared" ref="F270:AR270" si="303">IF($E$4&lt;$E270,$E$4/$E270*F145*F$49,F145*F$49)</f>
        <v>0</v>
      </c>
      <c r="G270" s="209">
        <f t="shared" si="303"/>
        <v>0</v>
      </c>
      <c r="H270" s="209">
        <f t="shared" si="303"/>
        <v>0</v>
      </c>
      <c r="I270" s="209">
        <f t="shared" si="303"/>
        <v>0</v>
      </c>
      <c r="J270" s="209">
        <f t="shared" si="303"/>
        <v>0</v>
      </c>
      <c r="K270" s="209">
        <f t="shared" si="303"/>
        <v>0</v>
      </c>
      <c r="L270" s="209">
        <f t="shared" si="303"/>
        <v>0</v>
      </c>
      <c r="M270" s="209">
        <f t="shared" si="303"/>
        <v>0</v>
      </c>
      <c r="N270" s="209">
        <f t="shared" si="303"/>
        <v>0</v>
      </c>
      <c r="O270" s="209">
        <f t="shared" si="303"/>
        <v>0</v>
      </c>
      <c r="P270" s="209">
        <f t="shared" si="303"/>
        <v>0</v>
      </c>
      <c r="Q270" s="209">
        <f t="shared" si="303"/>
        <v>0</v>
      </c>
      <c r="R270" s="209">
        <f t="shared" si="303"/>
        <v>0</v>
      </c>
      <c r="S270" s="209">
        <f t="shared" si="303"/>
        <v>0</v>
      </c>
      <c r="T270" s="209">
        <f t="shared" si="303"/>
        <v>0</v>
      </c>
      <c r="U270" s="209">
        <f t="shared" si="303"/>
        <v>0</v>
      </c>
      <c r="V270" s="209">
        <f t="shared" si="303"/>
        <v>0</v>
      </c>
      <c r="W270" s="209">
        <f t="shared" si="303"/>
        <v>0</v>
      </c>
      <c r="X270" s="209">
        <f t="shared" si="303"/>
        <v>0</v>
      </c>
      <c r="Y270" s="209">
        <f t="shared" si="303"/>
        <v>0</v>
      </c>
      <c r="Z270" s="209">
        <f t="shared" si="303"/>
        <v>0</v>
      </c>
      <c r="AA270" s="209">
        <f t="shared" si="303"/>
        <v>0</v>
      </c>
      <c r="AB270" s="209">
        <f t="shared" si="303"/>
        <v>0</v>
      </c>
      <c r="AC270" s="209">
        <f t="shared" si="303"/>
        <v>0</v>
      </c>
      <c r="AD270" s="209">
        <f t="shared" si="303"/>
        <v>0</v>
      </c>
      <c r="AE270" s="209">
        <f t="shared" si="303"/>
        <v>0</v>
      </c>
      <c r="AF270" s="209">
        <f t="shared" si="303"/>
        <v>0</v>
      </c>
      <c r="AG270" s="209">
        <f t="shared" si="303"/>
        <v>0</v>
      </c>
      <c r="AH270" s="209">
        <f t="shared" si="303"/>
        <v>0</v>
      </c>
      <c r="AI270" s="209">
        <f t="shared" si="303"/>
        <v>0</v>
      </c>
      <c r="AJ270" s="209">
        <f t="shared" si="303"/>
        <v>0</v>
      </c>
      <c r="AK270" s="209">
        <f t="shared" si="303"/>
        <v>0</v>
      </c>
      <c r="AL270" s="209">
        <f t="shared" si="303"/>
        <v>0</v>
      </c>
      <c r="AM270" s="209">
        <f t="shared" si="303"/>
        <v>0</v>
      </c>
      <c r="AN270" s="209">
        <f t="shared" si="303"/>
        <v>0</v>
      </c>
      <c r="AO270" s="209">
        <f t="shared" si="303"/>
        <v>0</v>
      </c>
      <c r="AP270" s="209">
        <f t="shared" si="303"/>
        <v>0</v>
      </c>
      <c r="AQ270" s="209">
        <f t="shared" si="303"/>
        <v>0</v>
      </c>
      <c r="AR270" s="209">
        <f t="shared" si="303"/>
        <v>0</v>
      </c>
      <c r="AS270" s="209">
        <f t="shared" si="216"/>
        <v>0</v>
      </c>
      <c r="AT270" s="209">
        <f t="shared" ref="AT270:BC270" si="304">IF($E$4&lt;$E270,$E$4/$E270*AT145*AT$49,AT145*AT$49)</f>
        <v>0</v>
      </c>
      <c r="AU270" s="209">
        <f t="shared" si="304"/>
        <v>0</v>
      </c>
      <c r="AV270" s="209">
        <f t="shared" si="304"/>
        <v>0</v>
      </c>
      <c r="AW270" s="209">
        <f t="shared" si="304"/>
        <v>0</v>
      </c>
      <c r="AX270" s="209">
        <f t="shared" si="304"/>
        <v>0</v>
      </c>
      <c r="AY270" s="209">
        <f t="shared" si="304"/>
        <v>0</v>
      </c>
      <c r="AZ270" s="209">
        <f t="shared" si="304"/>
        <v>0</v>
      </c>
      <c r="BA270" s="209">
        <f t="shared" si="304"/>
        <v>0</v>
      </c>
      <c r="BB270" s="209">
        <f t="shared" si="304"/>
        <v>0</v>
      </c>
      <c r="BC270" s="209">
        <f t="shared" si="304"/>
        <v>0</v>
      </c>
      <c r="BD270" s="209"/>
      <c r="BE270" s="209"/>
      <c r="BF270" s="209"/>
      <c r="BG270" s="209"/>
      <c r="BH270" s="209"/>
      <c r="BI270" s="209"/>
      <c r="BJ270" s="209"/>
    </row>
    <row r="271" spans="2:62" s="190" customFormat="1" hidden="1">
      <c r="B271" s="190">
        <f t="shared" ref="B271:E271" si="305">+B146</f>
        <v>825</v>
      </c>
      <c r="C271" s="190" t="str">
        <f t="shared" si="305"/>
        <v>RECOL.LECCIÓ</v>
      </c>
      <c r="D271" s="190" t="str">
        <f t="shared" si="305"/>
        <v>Preparació per recol.lecció bròcoli</v>
      </c>
      <c r="E271" s="208">
        <f t="shared" si="305"/>
        <v>2500</v>
      </c>
      <c r="F271" s="209">
        <f t="shared" ref="F271:AR271" si="306">IF($E$4&lt;$E271,$E$4/$E271*F146*F$49,F146*F$49)</f>
        <v>0</v>
      </c>
      <c r="G271" s="209">
        <f t="shared" si="306"/>
        <v>0</v>
      </c>
      <c r="H271" s="209">
        <f t="shared" si="306"/>
        <v>0</v>
      </c>
      <c r="I271" s="209">
        <f t="shared" si="306"/>
        <v>0</v>
      </c>
      <c r="J271" s="209">
        <f t="shared" si="306"/>
        <v>0</v>
      </c>
      <c r="K271" s="209">
        <f t="shared" si="306"/>
        <v>0</v>
      </c>
      <c r="L271" s="209">
        <f t="shared" si="306"/>
        <v>0</v>
      </c>
      <c r="M271" s="209">
        <f t="shared" si="306"/>
        <v>0</v>
      </c>
      <c r="N271" s="209">
        <f t="shared" si="306"/>
        <v>0</v>
      </c>
      <c r="O271" s="209">
        <f t="shared" si="306"/>
        <v>0</v>
      </c>
      <c r="P271" s="209">
        <f t="shared" si="306"/>
        <v>0</v>
      </c>
      <c r="Q271" s="209">
        <f t="shared" si="306"/>
        <v>0</v>
      </c>
      <c r="R271" s="209">
        <f t="shared" si="306"/>
        <v>0</v>
      </c>
      <c r="S271" s="209">
        <f t="shared" si="306"/>
        <v>0</v>
      </c>
      <c r="T271" s="209">
        <f t="shared" si="306"/>
        <v>0</v>
      </c>
      <c r="U271" s="209">
        <f t="shared" si="306"/>
        <v>0</v>
      </c>
      <c r="V271" s="209">
        <f t="shared" si="306"/>
        <v>0</v>
      </c>
      <c r="W271" s="209">
        <f t="shared" si="306"/>
        <v>0</v>
      </c>
      <c r="X271" s="209">
        <f t="shared" si="306"/>
        <v>0</v>
      </c>
      <c r="Y271" s="209">
        <f t="shared" si="306"/>
        <v>0</v>
      </c>
      <c r="Z271" s="209">
        <f t="shared" si="306"/>
        <v>0</v>
      </c>
      <c r="AA271" s="209">
        <f t="shared" si="306"/>
        <v>0</v>
      </c>
      <c r="AB271" s="209">
        <f t="shared" si="306"/>
        <v>0</v>
      </c>
      <c r="AC271" s="209">
        <f t="shared" si="306"/>
        <v>0</v>
      </c>
      <c r="AD271" s="209">
        <f t="shared" si="306"/>
        <v>0</v>
      </c>
      <c r="AE271" s="209">
        <f t="shared" si="306"/>
        <v>0</v>
      </c>
      <c r="AF271" s="209">
        <f t="shared" si="306"/>
        <v>0</v>
      </c>
      <c r="AG271" s="209">
        <f t="shared" si="306"/>
        <v>0</v>
      </c>
      <c r="AH271" s="209">
        <f t="shared" si="306"/>
        <v>0</v>
      </c>
      <c r="AI271" s="209">
        <f t="shared" si="306"/>
        <v>0</v>
      </c>
      <c r="AJ271" s="209">
        <f t="shared" si="306"/>
        <v>0</v>
      </c>
      <c r="AK271" s="209">
        <f t="shared" si="306"/>
        <v>0</v>
      </c>
      <c r="AL271" s="209">
        <f t="shared" si="306"/>
        <v>0</v>
      </c>
      <c r="AM271" s="209">
        <f t="shared" si="306"/>
        <v>0</v>
      </c>
      <c r="AN271" s="209">
        <f t="shared" si="306"/>
        <v>0</v>
      </c>
      <c r="AO271" s="209">
        <f t="shared" si="306"/>
        <v>0</v>
      </c>
      <c r="AP271" s="209">
        <f t="shared" si="306"/>
        <v>0</v>
      </c>
      <c r="AQ271" s="209">
        <f t="shared" si="306"/>
        <v>0</v>
      </c>
      <c r="AR271" s="209">
        <f t="shared" si="306"/>
        <v>0</v>
      </c>
      <c r="AS271" s="209">
        <f t="shared" si="216"/>
        <v>0</v>
      </c>
      <c r="AT271" s="209">
        <f t="shared" ref="AT271:BC271" si="307">IF($E$4&lt;$E271,$E$4/$E271*AT146*AT$49,AT146*AT$49)</f>
        <v>0</v>
      </c>
      <c r="AU271" s="209">
        <f t="shared" si="307"/>
        <v>0</v>
      </c>
      <c r="AV271" s="209">
        <f t="shared" si="307"/>
        <v>0</v>
      </c>
      <c r="AW271" s="209">
        <f t="shared" si="307"/>
        <v>0</v>
      </c>
      <c r="AX271" s="209">
        <f t="shared" si="307"/>
        <v>0</v>
      </c>
      <c r="AY271" s="209">
        <f t="shared" si="307"/>
        <v>0</v>
      </c>
      <c r="AZ271" s="209">
        <f t="shared" si="307"/>
        <v>0</v>
      </c>
      <c r="BA271" s="209">
        <f t="shared" si="307"/>
        <v>0</v>
      </c>
      <c r="BB271" s="209">
        <f t="shared" si="307"/>
        <v>0</v>
      </c>
      <c r="BC271" s="209">
        <f t="shared" si="307"/>
        <v>0</v>
      </c>
      <c r="BD271" s="209"/>
      <c r="BE271" s="209"/>
      <c r="BF271" s="209"/>
      <c r="BG271" s="209"/>
      <c r="BH271" s="209"/>
      <c r="BI271" s="209"/>
      <c r="BJ271" s="209"/>
    </row>
    <row r="272" spans="2:62" s="190" customFormat="1" hidden="1">
      <c r="B272" s="190">
        <f t="shared" ref="B272:E272" si="308">+B147</f>
        <v>835</v>
      </c>
      <c r="C272" s="190" t="str">
        <f t="shared" si="308"/>
        <v>RECOL.LECCIÓ</v>
      </c>
      <c r="D272" s="190" t="str">
        <f t="shared" si="308"/>
        <v>Preparació per recol.lecció calçot</v>
      </c>
      <c r="E272" s="208">
        <f t="shared" si="308"/>
        <v>2500</v>
      </c>
      <c r="F272" s="209">
        <f t="shared" ref="F272:AR272" si="309">IF($E$4&lt;$E272,$E$4/$E272*F147*F$49,F147*F$49)</f>
        <v>0</v>
      </c>
      <c r="G272" s="209">
        <f t="shared" si="309"/>
        <v>0</v>
      </c>
      <c r="H272" s="209">
        <f t="shared" si="309"/>
        <v>0</v>
      </c>
      <c r="I272" s="209">
        <f t="shared" si="309"/>
        <v>0</v>
      </c>
      <c r="J272" s="209">
        <f t="shared" si="309"/>
        <v>0</v>
      </c>
      <c r="K272" s="209">
        <f t="shared" si="309"/>
        <v>0</v>
      </c>
      <c r="L272" s="209">
        <f t="shared" si="309"/>
        <v>0</v>
      </c>
      <c r="M272" s="209">
        <f t="shared" si="309"/>
        <v>0</v>
      </c>
      <c r="N272" s="209">
        <f t="shared" si="309"/>
        <v>0</v>
      </c>
      <c r="O272" s="209">
        <f t="shared" si="309"/>
        <v>0</v>
      </c>
      <c r="P272" s="209">
        <f t="shared" si="309"/>
        <v>0</v>
      </c>
      <c r="Q272" s="209">
        <f t="shared" si="309"/>
        <v>0</v>
      </c>
      <c r="R272" s="209">
        <f t="shared" si="309"/>
        <v>0</v>
      </c>
      <c r="S272" s="209">
        <f t="shared" si="309"/>
        <v>0</v>
      </c>
      <c r="T272" s="209">
        <f t="shared" si="309"/>
        <v>0</v>
      </c>
      <c r="U272" s="209">
        <f t="shared" si="309"/>
        <v>0</v>
      </c>
      <c r="V272" s="209">
        <f t="shared" si="309"/>
        <v>0</v>
      </c>
      <c r="W272" s="209">
        <f t="shared" si="309"/>
        <v>0</v>
      </c>
      <c r="X272" s="209">
        <f t="shared" si="309"/>
        <v>0</v>
      </c>
      <c r="Y272" s="209">
        <f t="shared" si="309"/>
        <v>0</v>
      </c>
      <c r="Z272" s="209">
        <f t="shared" si="309"/>
        <v>0</v>
      </c>
      <c r="AA272" s="209">
        <f t="shared" si="309"/>
        <v>0</v>
      </c>
      <c r="AB272" s="209">
        <f t="shared" si="309"/>
        <v>0</v>
      </c>
      <c r="AC272" s="209">
        <f t="shared" si="309"/>
        <v>0</v>
      </c>
      <c r="AD272" s="209">
        <f t="shared" si="309"/>
        <v>0</v>
      </c>
      <c r="AE272" s="209">
        <f t="shared" si="309"/>
        <v>0</v>
      </c>
      <c r="AF272" s="209">
        <f t="shared" si="309"/>
        <v>0</v>
      </c>
      <c r="AG272" s="209">
        <f t="shared" si="309"/>
        <v>0</v>
      </c>
      <c r="AH272" s="209">
        <f t="shared" si="309"/>
        <v>0</v>
      </c>
      <c r="AI272" s="209">
        <f t="shared" si="309"/>
        <v>0</v>
      </c>
      <c r="AJ272" s="209">
        <f t="shared" si="309"/>
        <v>0</v>
      </c>
      <c r="AK272" s="209">
        <f t="shared" si="309"/>
        <v>0</v>
      </c>
      <c r="AL272" s="209">
        <f t="shared" si="309"/>
        <v>0</v>
      </c>
      <c r="AM272" s="209">
        <f t="shared" si="309"/>
        <v>0</v>
      </c>
      <c r="AN272" s="209">
        <f t="shared" si="309"/>
        <v>0</v>
      </c>
      <c r="AO272" s="209">
        <f t="shared" si="309"/>
        <v>0</v>
      </c>
      <c r="AP272" s="209">
        <f t="shared" si="309"/>
        <v>0</v>
      </c>
      <c r="AQ272" s="209">
        <f t="shared" si="309"/>
        <v>0</v>
      </c>
      <c r="AR272" s="209">
        <f t="shared" si="309"/>
        <v>0</v>
      </c>
      <c r="AS272" s="209">
        <f t="shared" si="216"/>
        <v>0</v>
      </c>
      <c r="AT272" s="209">
        <f t="shared" ref="AT272:BC272" si="310">IF($E$4&lt;$E272,$E$4/$E272*AT147*AT$49,AT147*AT$49)</f>
        <v>0</v>
      </c>
      <c r="AU272" s="209">
        <f t="shared" si="310"/>
        <v>0</v>
      </c>
      <c r="AV272" s="209">
        <f t="shared" si="310"/>
        <v>0</v>
      </c>
      <c r="AW272" s="209">
        <f t="shared" si="310"/>
        <v>0</v>
      </c>
      <c r="AX272" s="209">
        <f t="shared" si="310"/>
        <v>0</v>
      </c>
      <c r="AY272" s="209">
        <f t="shared" si="310"/>
        <v>0</v>
      </c>
      <c r="AZ272" s="209">
        <f t="shared" si="310"/>
        <v>0</v>
      </c>
      <c r="BA272" s="209">
        <f t="shared" si="310"/>
        <v>0</v>
      </c>
      <c r="BB272" s="209">
        <f t="shared" si="310"/>
        <v>0</v>
      </c>
      <c r="BC272" s="209">
        <f t="shared" si="310"/>
        <v>0</v>
      </c>
      <c r="BD272" s="209"/>
      <c r="BE272" s="209"/>
      <c r="BF272" s="209"/>
      <c r="BG272" s="209"/>
      <c r="BH272" s="209"/>
      <c r="BI272" s="209"/>
      <c r="BJ272" s="209"/>
    </row>
    <row r="273" spans="2:66" s="190" customFormat="1" hidden="1">
      <c r="B273" s="190">
        <f t="shared" ref="B273:E273" si="311">+B148</f>
        <v>845</v>
      </c>
      <c r="C273" s="190" t="str">
        <f t="shared" si="311"/>
        <v>RECOL.LECCIÓ</v>
      </c>
      <c r="D273" s="190" t="str">
        <f t="shared" si="311"/>
        <v>Preparació per recol.lecció enciam</v>
      </c>
      <c r="E273" s="208">
        <f t="shared" si="311"/>
        <v>2500</v>
      </c>
      <c r="F273" s="209">
        <f t="shared" ref="F273:AR273" si="312">IF($E$4&lt;$E273,$E$4/$E273*F148*F$49,F148*F$49)</f>
        <v>0</v>
      </c>
      <c r="G273" s="209">
        <f t="shared" si="312"/>
        <v>0</v>
      </c>
      <c r="H273" s="209">
        <f t="shared" si="312"/>
        <v>0</v>
      </c>
      <c r="I273" s="209">
        <f t="shared" si="312"/>
        <v>0</v>
      </c>
      <c r="J273" s="209">
        <f t="shared" si="312"/>
        <v>0</v>
      </c>
      <c r="K273" s="209">
        <f t="shared" si="312"/>
        <v>0</v>
      </c>
      <c r="L273" s="209">
        <f t="shared" si="312"/>
        <v>0</v>
      </c>
      <c r="M273" s="209">
        <f t="shared" si="312"/>
        <v>0</v>
      </c>
      <c r="N273" s="209">
        <f t="shared" si="312"/>
        <v>0</v>
      </c>
      <c r="O273" s="209">
        <f t="shared" si="312"/>
        <v>0</v>
      </c>
      <c r="P273" s="209">
        <f t="shared" si="312"/>
        <v>0</v>
      </c>
      <c r="Q273" s="209">
        <f t="shared" si="312"/>
        <v>0</v>
      </c>
      <c r="R273" s="209">
        <f t="shared" si="312"/>
        <v>0</v>
      </c>
      <c r="S273" s="209">
        <f t="shared" si="312"/>
        <v>0</v>
      </c>
      <c r="T273" s="209">
        <f t="shared" si="312"/>
        <v>0</v>
      </c>
      <c r="U273" s="209">
        <f t="shared" si="312"/>
        <v>0</v>
      </c>
      <c r="V273" s="209">
        <f t="shared" si="312"/>
        <v>0</v>
      </c>
      <c r="W273" s="209">
        <f t="shared" si="312"/>
        <v>0</v>
      </c>
      <c r="X273" s="209">
        <f t="shared" si="312"/>
        <v>0</v>
      </c>
      <c r="Y273" s="209">
        <f t="shared" si="312"/>
        <v>0</v>
      </c>
      <c r="Z273" s="209">
        <f t="shared" si="312"/>
        <v>0</v>
      </c>
      <c r="AA273" s="209">
        <f t="shared" si="312"/>
        <v>0</v>
      </c>
      <c r="AB273" s="209">
        <f t="shared" si="312"/>
        <v>0</v>
      </c>
      <c r="AC273" s="209">
        <f t="shared" si="312"/>
        <v>0</v>
      </c>
      <c r="AD273" s="209">
        <f t="shared" si="312"/>
        <v>0</v>
      </c>
      <c r="AE273" s="209">
        <f t="shared" si="312"/>
        <v>0</v>
      </c>
      <c r="AF273" s="209">
        <f t="shared" si="312"/>
        <v>0</v>
      </c>
      <c r="AG273" s="209">
        <f t="shared" si="312"/>
        <v>0</v>
      </c>
      <c r="AH273" s="209">
        <f t="shared" si="312"/>
        <v>0</v>
      </c>
      <c r="AI273" s="209">
        <f t="shared" si="312"/>
        <v>0</v>
      </c>
      <c r="AJ273" s="209">
        <f t="shared" si="312"/>
        <v>0</v>
      </c>
      <c r="AK273" s="209">
        <f t="shared" si="312"/>
        <v>0</v>
      </c>
      <c r="AL273" s="209">
        <f t="shared" si="312"/>
        <v>0</v>
      </c>
      <c r="AM273" s="209">
        <f t="shared" si="312"/>
        <v>0</v>
      </c>
      <c r="AN273" s="209">
        <f t="shared" si="312"/>
        <v>0</v>
      </c>
      <c r="AO273" s="209">
        <f t="shared" si="312"/>
        <v>0</v>
      </c>
      <c r="AP273" s="209">
        <f t="shared" si="312"/>
        <v>0</v>
      </c>
      <c r="AQ273" s="209">
        <f t="shared" si="312"/>
        <v>0</v>
      </c>
      <c r="AR273" s="209">
        <f t="shared" si="312"/>
        <v>0</v>
      </c>
      <c r="AS273" s="209">
        <f t="shared" ref="AS273:AS433" si="313">SUM(F273:AR273)</f>
        <v>0</v>
      </c>
      <c r="AT273" s="209">
        <f t="shared" ref="AT273:BC273" si="314">IF($E$4&lt;$E273,$E$4/$E273*AT148*AT$49,AT148*AT$49)</f>
        <v>0</v>
      </c>
      <c r="AU273" s="209">
        <f t="shared" si="314"/>
        <v>0</v>
      </c>
      <c r="AV273" s="209">
        <f t="shared" si="314"/>
        <v>0</v>
      </c>
      <c r="AW273" s="209">
        <f t="shared" si="314"/>
        <v>0</v>
      </c>
      <c r="AX273" s="209">
        <f t="shared" si="314"/>
        <v>0</v>
      </c>
      <c r="AY273" s="209">
        <f t="shared" si="314"/>
        <v>0</v>
      </c>
      <c r="AZ273" s="209">
        <f t="shared" si="314"/>
        <v>0</v>
      </c>
      <c r="BA273" s="209">
        <f t="shared" si="314"/>
        <v>0</v>
      </c>
      <c r="BB273" s="209">
        <f t="shared" si="314"/>
        <v>0</v>
      </c>
      <c r="BC273" s="209">
        <f t="shared" si="314"/>
        <v>0</v>
      </c>
      <c r="BD273" s="209"/>
      <c r="BE273" s="209"/>
      <c r="BF273" s="209"/>
      <c r="BG273" s="209"/>
      <c r="BH273" s="209"/>
      <c r="BI273" s="209"/>
      <c r="BJ273" s="209"/>
    </row>
    <row r="274" spans="2:66" s="190" customFormat="1" hidden="1">
      <c r="B274" s="190">
        <f t="shared" ref="B274:E274" si="315">+B149</f>
        <v>855</v>
      </c>
      <c r="C274" s="190" t="str">
        <f t="shared" si="315"/>
        <v>RECOL.LECCIÓ</v>
      </c>
      <c r="D274" s="190" t="str">
        <f t="shared" si="315"/>
        <v>Preparació per recol.lecció bledes a manats</v>
      </c>
      <c r="E274" s="208">
        <f t="shared" si="315"/>
        <v>2500</v>
      </c>
      <c r="F274" s="209">
        <f t="shared" ref="F274:AR274" si="316">IF($E$4&lt;$E274,$E$4/$E274*F149*F$49,F149*F$49)</f>
        <v>0</v>
      </c>
      <c r="G274" s="209">
        <f t="shared" si="316"/>
        <v>0</v>
      </c>
      <c r="H274" s="209">
        <f t="shared" si="316"/>
        <v>0</v>
      </c>
      <c r="I274" s="209">
        <f t="shared" si="316"/>
        <v>0</v>
      </c>
      <c r="J274" s="209">
        <f t="shared" si="316"/>
        <v>0</v>
      </c>
      <c r="K274" s="209">
        <f t="shared" si="316"/>
        <v>0</v>
      </c>
      <c r="L274" s="209">
        <f t="shared" si="316"/>
        <v>0</v>
      </c>
      <c r="M274" s="209">
        <f t="shared" si="316"/>
        <v>0</v>
      </c>
      <c r="N274" s="209">
        <f t="shared" si="316"/>
        <v>0</v>
      </c>
      <c r="O274" s="209">
        <f t="shared" si="316"/>
        <v>0</v>
      </c>
      <c r="P274" s="209">
        <f t="shared" si="316"/>
        <v>0</v>
      </c>
      <c r="Q274" s="209">
        <f t="shared" si="316"/>
        <v>0</v>
      </c>
      <c r="R274" s="209">
        <f t="shared" si="316"/>
        <v>0</v>
      </c>
      <c r="S274" s="209">
        <f t="shared" si="316"/>
        <v>0</v>
      </c>
      <c r="T274" s="209">
        <f t="shared" si="316"/>
        <v>0</v>
      </c>
      <c r="U274" s="209">
        <f t="shared" si="316"/>
        <v>0</v>
      </c>
      <c r="V274" s="209">
        <f t="shared" si="316"/>
        <v>0</v>
      </c>
      <c r="W274" s="209">
        <f t="shared" si="316"/>
        <v>0</v>
      </c>
      <c r="X274" s="209">
        <f t="shared" si="316"/>
        <v>0</v>
      </c>
      <c r="Y274" s="209">
        <f t="shared" si="316"/>
        <v>0</v>
      </c>
      <c r="Z274" s="209">
        <f t="shared" si="316"/>
        <v>0</v>
      </c>
      <c r="AA274" s="209">
        <f t="shared" si="316"/>
        <v>0</v>
      </c>
      <c r="AB274" s="209">
        <f t="shared" si="316"/>
        <v>0</v>
      </c>
      <c r="AC274" s="209">
        <f t="shared" si="316"/>
        <v>0</v>
      </c>
      <c r="AD274" s="209">
        <f t="shared" si="316"/>
        <v>0</v>
      </c>
      <c r="AE274" s="209">
        <f t="shared" si="316"/>
        <v>0</v>
      </c>
      <c r="AF274" s="209">
        <f t="shared" si="316"/>
        <v>0</v>
      </c>
      <c r="AG274" s="209">
        <f t="shared" si="316"/>
        <v>0</v>
      </c>
      <c r="AH274" s="209">
        <f t="shared" si="316"/>
        <v>0</v>
      </c>
      <c r="AI274" s="209">
        <f t="shared" si="316"/>
        <v>0</v>
      </c>
      <c r="AJ274" s="209">
        <f t="shared" si="316"/>
        <v>0</v>
      </c>
      <c r="AK274" s="209">
        <f t="shared" si="316"/>
        <v>0</v>
      </c>
      <c r="AL274" s="209">
        <f t="shared" si="316"/>
        <v>0</v>
      </c>
      <c r="AM274" s="209">
        <f t="shared" si="316"/>
        <v>0</v>
      </c>
      <c r="AN274" s="209">
        <f t="shared" si="316"/>
        <v>0</v>
      </c>
      <c r="AO274" s="209">
        <f t="shared" si="316"/>
        <v>0</v>
      </c>
      <c r="AP274" s="209">
        <f t="shared" si="316"/>
        <v>0</v>
      </c>
      <c r="AQ274" s="209">
        <f t="shared" si="316"/>
        <v>0</v>
      </c>
      <c r="AR274" s="209">
        <f t="shared" si="316"/>
        <v>0</v>
      </c>
      <c r="AS274" s="209">
        <f t="shared" si="313"/>
        <v>0</v>
      </c>
      <c r="AT274" s="209">
        <f t="shared" ref="AT274:BC274" si="317">IF($E$4&lt;$E274,$E$4/$E274*AT149*AT$49,AT149*AT$49)</f>
        <v>0</v>
      </c>
      <c r="AU274" s="209">
        <f t="shared" si="317"/>
        <v>0</v>
      </c>
      <c r="AV274" s="209">
        <f t="shared" si="317"/>
        <v>0</v>
      </c>
      <c r="AW274" s="209">
        <f t="shared" si="317"/>
        <v>0</v>
      </c>
      <c r="AX274" s="209">
        <f t="shared" si="317"/>
        <v>0</v>
      </c>
      <c r="AY274" s="209">
        <f t="shared" si="317"/>
        <v>0</v>
      </c>
      <c r="AZ274" s="209">
        <f t="shared" si="317"/>
        <v>0</v>
      </c>
      <c r="BA274" s="209">
        <f t="shared" si="317"/>
        <v>0</v>
      </c>
      <c r="BB274" s="209">
        <f t="shared" si="317"/>
        <v>0</v>
      </c>
      <c r="BC274" s="209">
        <f t="shared" si="317"/>
        <v>0</v>
      </c>
      <c r="BD274" s="209"/>
      <c r="BE274" s="209"/>
      <c r="BF274" s="209"/>
      <c r="BG274" s="209"/>
      <c r="BH274" s="209"/>
      <c r="BI274" s="209"/>
      <c r="BJ274" s="209"/>
    </row>
    <row r="275" spans="2:66" s="190" customFormat="1" hidden="1">
      <c r="B275" s="190">
        <f t="shared" ref="B275:D277" si="318">+B150</f>
        <v>865</v>
      </c>
      <c r="C275" s="190" t="str">
        <f t="shared" si="318"/>
        <v>RECOL.LECCIÓ</v>
      </c>
      <c r="D275" s="190" t="str">
        <f t="shared" si="318"/>
        <v>Preparació per recol.lecció bledes</v>
      </c>
      <c r="E275" s="208">
        <f t="shared" ref="E275:E277" si="319">+E150</f>
        <v>2500</v>
      </c>
      <c r="F275" s="209">
        <f t="shared" ref="F275:AR277" si="320">IF($E$4&lt;$E275,$E$4/$E275*F150*F$49,F150*F$49)</f>
        <v>0</v>
      </c>
      <c r="G275" s="209">
        <f t="shared" si="320"/>
        <v>0</v>
      </c>
      <c r="H275" s="209">
        <f t="shared" si="320"/>
        <v>0</v>
      </c>
      <c r="I275" s="209">
        <f t="shared" si="320"/>
        <v>0</v>
      </c>
      <c r="J275" s="209">
        <f t="shared" si="320"/>
        <v>0</v>
      </c>
      <c r="K275" s="209">
        <f t="shared" si="320"/>
        <v>0</v>
      </c>
      <c r="L275" s="209">
        <f t="shared" si="320"/>
        <v>0</v>
      </c>
      <c r="M275" s="209">
        <f t="shared" si="320"/>
        <v>0</v>
      </c>
      <c r="N275" s="209">
        <f t="shared" si="320"/>
        <v>0</v>
      </c>
      <c r="O275" s="209">
        <f t="shared" si="320"/>
        <v>0</v>
      </c>
      <c r="P275" s="209">
        <f t="shared" si="320"/>
        <v>0</v>
      </c>
      <c r="Q275" s="209">
        <f t="shared" si="320"/>
        <v>0</v>
      </c>
      <c r="R275" s="209">
        <f t="shared" si="320"/>
        <v>0</v>
      </c>
      <c r="S275" s="209">
        <f t="shared" si="320"/>
        <v>0</v>
      </c>
      <c r="T275" s="209">
        <f t="shared" si="320"/>
        <v>0</v>
      </c>
      <c r="U275" s="209">
        <f t="shared" si="320"/>
        <v>0</v>
      </c>
      <c r="V275" s="209">
        <f t="shared" si="320"/>
        <v>0</v>
      </c>
      <c r="W275" s="209">
        <f t="shared" si="320"/>
        <v>0</v>
      </c>
      <c r="X275" s="209">
        <f t="shared" si="320"/>
        <v>0</v>
      </c>
      <c r="Y275" s="209">
        <f t="shared" si="320"/>
        <v>0</v>
      </c>
      <c r="Z275" s="209">
        <f t="shared" si="320"/>
        <v>0</v>
      </c>
      <c r="AA275" s="209">
        <f t="shared" si="320"/>
        <v>0</v>
      </c>
      <c r="AB275" s="209">
        <f t="shared" si="320"/>
        <v>0</v>
      </c>
      <c r="AC275" s="209">
        <f t="shared" si="320"/>
        <v>0</v>
      </c>
      <c r="AD275" s="209">
        <f t="shared" si="320"/>
        <v>0</v>
      </c>
      <c r="AE275" s="209">
        <f t="shared" si="320"/>
        <v>0</v>
      </c>
      <c r="AF275" s="209">
        <f t="shared" si="320"/>
        <v>0</v>
      </c>
      <c r="AG275" s="209">
        <f t="shared" si="320"/>
        <v>0</v>
      </c>
      <c r="AH275" s="209">
        <f t="shared" si="320"/>
        <v>0</v>
      </c>
      <c r="AI275" s="209">
        <f t="shared" si="320"/>
        <v>0</v>
      </c>
      <c r="AJ275" s="209">
        <f t="shared" si="320"/>
        <v>0</v>
      </c>
      <c r="AK275" s="209">
        <f t="shared" si="320"/>
        <v>0</v>
      </c>
      <c r="AL275" s="209">
        <f t="shared" si="320"/>
        <v>0</v>
      </c>
      <c r="AM275" s="209">
        <f t="shared" si="320"/>
        <v>0</v>
      </c>
      <c r="AN275" s="209">
        <f t="shared" si="320"/>
        <v>0</v>
      </c>
      <c r="AO275" s="209">
        <f t="shared" si="320"/>
        <v>0</v>
      </c>
      <c r="AP275" s="209">
        <f t="shared" si="320"/>
        <v>0</v>
      </c>
      <c r="AQ275" s="209">
        <f t="shared" si="320"/>
        <v>0</v>
      </c>
      <c r="AR275" s="209">
        <f t="shared" si="320"/>
        <v>0</v>
      </c>
      <c r="AS275" s="209">
        <f t="shared" si="313"/>
        <v>0</v>
      </c>
      <c r="AT275" s="209">
        <f t="shared" ref="AT275:BC277" si="321">IF($E$4&lt;$E275,$E$4/$E275*AT150*AT$49,AT150*AT$49)</f>
        <v>0</v>
      </c>
      <c r="AU275" s="209">
        <f t="shared" si="321"/>
        <v>0</v>
      </c>
      <c r="AV275" s="209">
        <f t="shared" si="321"/>
        <v>0</v>
      </c>
      <c r="AW275" s="209">
        <f t="shared" si="321"/>
        <v>0</v>
      </c>
      <c r="AX275" s="209">
        <f t="shared" si="321"/>
        <v>0</v>
      </c>
      <c r="AY275" s="209">
        <f t="shared" si="321"/>
        <v>0</v>
      </c>
      <c r="AZ275" s="209">
        <f t="shared" si="321"/>
        <v>0</v>
      </c>
      <c r="BA275" s="209">
        <f t="shared" si="321"/>
        <v>0</v>
      </c>
      <c r="BB275" s="209">
        <f t="shared" si="321"/>
        <v>0</v>
      </c>
      <c r="BC275" s="209">
        <f t="shared" si="321"/>
        <v>0</v>
      </c>
      <c r="BD275" s="209"/>
      <c r="BE275" s="209"/>
      <c r="BF275" s="209"/>
      <c r="BG275" s="209"/>
      <c r="BH275" s="209"/>
      <c r="BI275" s="209"/>
      <c r="BJ275" s="209"/>
    </row>
    <row r="276" spans="2:66" s="190" customFormat="1" hidden="1">
      <c r="B276" s="190">
        <f t="shared" si="318"/>
        <v>875</v>
      </c>
      <c r="C276" s="190" t="str">
        <f t="shared" si="318"/>
        <v>RECOL.LECCIÓ</v>
      </c>
      <c r="D276" s="190" t="str">
        <f t="shared" si="318"/>
        <v>Preparació per recol.lecció tomàquet</v>
      </c>
      <c r="E276" s="208">
        <f t="shared" si="319"/>
        <v>2500</v>
      </c>
      <c r="F276" s="209">
        <f t="shared" si="320"/>
        <v>0</v>
      </c>
      <c r="G276" s="209">
        <f t="shared" si="320"/>
        <v>0</v>
      </c>
      <c r="H276" s="209">
        <f t="shared" si="320"/>
        <v>0</v>
      </c>
      <c r="I276" s="209">
        <f t="shared" si="320"/>
        <v>0</v>
      </c>
      <c r="J276" s="209">
        <f t="shared" si="320"/>
        <v>0</v>
      </c>
      <c r="K276" s="209">
        <f t="shared" si="320"/>
        <v>0</v>
      </c>
      <c r="L276" s="209">
        <f t="shared" si="320"/>
        <v>0</v>
      </c>
      <c r="M276" s="209">
        <f t="shared" si="320"/>
        <v>0</v>
      </c>
      <c r="N276" s="209">
        <f t="shared" si="320"/>
        <v>0</v>
      </c>
      <c r="O276" s="209">
        <f t="shared" si="320"/>
        <v>0</v>
      </c>
      <c r="P276" s="209">
        <f t="shared" si="320"/>
        <v>0</v>
      </c>
      <c r="Q276" s="209">
        <f t="shared" si="320"/>
        <v>0</v>
      </c>
      <c r="R276" s="209">
        <f t="shared" si="320"/>
        <v>0</v>
      </c>
      <c r="S276" s="209">
        <f t="shared" si="320"/>
        <v>0</v>
      </c>
      <c r="T276" s="209">
        <f t="shared" si="320"/>
        <v>0</v>
      </c>
      <c r="U276" s="209">
        <f t="shared" si="320"/>
        <v>0</v>
      </c>
      <c r="V276" s="209">
        <f t="shared" si="320"/>
        <v>0</v>
      </c>
      <c r="W276" s="209">
        <f t="shared" si="320"/>
        <v>0</v>
      </c>
      <c r="X276" s="209">
        <f t="shared" si="320"/>
        <v>0</v>
      </c>
      <c r="Y276" s="209">
        <f t="shared" si="320"/>
        <v>0</v>
      </c>
      <c r="Z276" s="209">
        <f t="shared" si="320"/>
        <v>0</v>
      </c>
      <c r="AA276" s="209">
        <f t="shared" si="320"/>
        <v>0</v>
      </c>
      <c r="AB276" s="209">
        <f t="shared" si="320"/>
        <v>0</v>
      </c>
      <c r="AC276" s="209">
        <f t="shared" si="320"/>
        <v>0</v>
      </c>
      <c r="AD276" s="209">
        <f t="shared" si="320"/>
        <v>0</v>
      </c>
      <c r="AE276" s="209">
        <f t="shared" si="320"/>
        <v>0</v>
      </c>
      <c r="AF276" s="209">
        <f t="shared" si="320"/>
        <v>0</v>
      </c>
      <c r="AG276" s="209">
        <f t="shared" si="320"/>
        <v>0</v>
      </c>
      <c r="AH276" s="209">
        <f t="shared" si="320"/>
        <v>0</v>
      </c>
      <c r="AI276" s="209">
        <f t="shared" si="320"/>
        <v>0</v>
      </c>
      <c r="AJ276" s="209">
        <f t="shared" si="320"/>
        <v>0</v>
      </c>
      <c r="AK276" s="209">
        <f t="shared" si="320"/>
        <v>0</v>
      </c>
      <c r="AL276" s="209">
        <f t="shared" si="320"/>
        <v>0</v>
      </c>
      <c r="AM276" s="209">
        <f t="shared" si="320"/>
        <v>0</v>
      </c>
      <c r="AN276" s="209">
        <f t="shared" si="320"/>
        <v>0</v>
      </c>
      <c r="AO276" s="209">
        <f t="shared" si="320"/>
        <v>0</v>
      </c>
      <c r="AP276" s="209">
        <f t="shared" si="320"/>
        <v>0</v>
      </c>
      <c r="AQ276" s="209">
        <f t="shared" si="320"/>
        <v>0</v>
      </c>
      <c r="AR276" s="209">
        <f t="shared" si="320"/>
        <v>0</v>
      </c>
      <c r="AS276" s="209">
        <f t="shared" ref="AS276:AS277" si="322">SUM(F276:AR276)</f>
        <v>0</v>
      </c>
      <c r="AT276" s="209">
        <f t="shared" si="321"/>
        <v>0</v>
      </c>
      <c r="AU276" s="209">
        <f t="shared" si="321"/>
        <v>0</v>
      </c>
      <c r="AV276" s="209">
        <f t="shared" si="321"/>
        <v>0</v>
      </c>
      <c r="AW276" s="209">
        <f t="shared" si="321"/>
        <v>0</v>
      </c>
      <c r="AX276" s="209">
        <f t="shared" si="321"/>
        <v>0</v>
      </c>
      <c r="AY276" s="209">
        <f t="shared" si="321"/>
        <v>0</v>
      </c>
      <c r="AZ276" s="209">
        <f t="shared" si="321"/>
        <v>0</v>
      </c>
      <c r="BA276" s="209">
        <f t="shared" si="321"/>
        <v>0</v>
      </c>
      <c r="BB276" s="209">
        <f t="shared" si="321"/>
        <v>0</v>
      </c>
      <c r="BC276" s="209">
        <f t="shared" si="321"/>
        <v>0</v>
      </c>
      <c r="BD276" s="209"/>
      <c r="BE276" s="209"/>
      <c r="BF276" s="209"/>
      <c r="BG276" s="209"/>
      <c r="BH276" s="209"/>
      <c r="BI276" s="209"/>
      <c r="BJ276" s="209"/>
    </row>
    <row r="277" spans="2:66" s="190" customFormat="1" hidden="1">
      <c r="B277" s="190">
        <f t="shared" si="318"/>
        <v>885</v>
      </c>
      <c r="C277" s="190" t="str">
        <f t="shared" si="318"/>
        <v>RECOL.LECCIÓ</v>
      </c>
      <c r="D277" s="190" t="str">
        <f t="shared" si="318"/>
        <v>Preparació per recol.lecció carbassa</v>
      </c>
      <c r="E277" s="208">
        <f t="shared" si="319"/>
        <v>2500</v>
      </c>
      <c r="F277" s="209">
        <f t="shared" si="320"/>
        <v>0</v>
      </c>
      <c r="G277" s="209">
        <f t="shared" si="320"/>
        <v>0</v>
      </c>
      <c r="H277" s="209">
        <f t="shared" si="320"/>
        <v>0</v>
      </c>
      <c r="I277" s="209">
        <f t="shared" si="320"/>
        <v>0</v>
      </c>
      <c r="J277" s="209">
        <f t="shared" si="320"/>
        <v>0</v>
      </c>
      <c r="K277" s="209">
        <f t="shared" si="320"/>
        <v>0</v>
      </c>
      <c r="L277" s="209">
        <f t="shared" si="320"/>
        <v>0</v>
      </c>
      <c r="M277" s="209">
        <f t="shared" si="320"/>
        <v>0</v>
      </c>
      <c r="N277" s="209">
        <f t="shared" si="320"/>
        <v>0</v>
      </c>
      <c r="O277" s="209">
        <f t="shared" si="320"/>
        <v>0</v>
      </c>
      <c r="P277" s="209">
        <f t="shared" si="320"/>
        <v>0</v>
      </c>
      <c r="Q277" s="209">
        <f t="shared" si="320"/>
        <v>0</v>
      </c>
      <c r="R277" s="209">
        <f t="shared" si="320"/>
        <v>0</v>
      </c>
      <c r="S277" s="209">
        <f t="shared" si="320"/>
        <v>0</v>
      </c>
      <c r="T277" s="209">
        <f t="shared" si="320"/>
        <v>0</v>
      </c>
      <c r="U277" s="209">
        <f t="shared" si="320"/>
        <v>0</v>
      </c>
      <c r="V277" s="209">
        <f t="shared" si="320"/>
        <v>0</v>
      </c>
      <c r="W277" s="209">
        <f t="shared" si="320"/>
        <v>0</v>
      </c>
      <c r="X277" s="209">
        <f t="shared" si="320"/>
        <v>0</v>
      </c>
      <c r="Y277" s="209">
        <f t="shared" si="320"/>
        <v>0</v>
      </c>
      <c r="Z277" s="209">
        <f t="shared" si="320"/>
        <v>0</v>
      </c>
      <c r="AA277" s="209">
        <f t="shared" si="320"/>
        <v>0</v>
      </c>
      <c r="AB277" s="209">
        <f t="shared" si="320"/>
        <v>0</v>
      </c>
      <c r="AC277" s="209">
        <f t="shared" si="320"/>
        <v>0</v>
      </c>
      <c r="AD277" s="209">
        <f t="shared" si="320"/>
        <v>0</v>
      </c>
      <c r="AE277" s="209">
        <f t="shared" si="320"/>
        <v>0</v>
      </c>
      <c r="AF277" s="209">
        <f t="shared" si="320"/>
        <v>0</v>
      </c>
      <c r="AG277" s="209">
        <f t="shared" si="320"/>
        <v>0</v>
      </c>
      <c r="AH277" s="209">
        <f t="shared" si="320"/>
        <v>0</v>
      </c>
      <c r="AI277" s="209">
        <f t="shared" si="320"/>
        <v>0</v>
      </c>
      <c r="AJ277" s="209">
        <f t="shared" si="320"/>
        <v>0</v>
      </c>
      <c r="AK277" s="209">
        <f t="shared" si="320"/>
        <v>0</v>
      </c>
      <c r="AL277" s="209">
        <f t="shared" si="320"/>
        <v>0</v>
      </c>
      <c r="AM277" s="209">
        <f t="shared" si="320"/>
        <v>0</v>
      </c>
      <c r="AN277" s="209">
        <f t="shared" si="320"/>
        <v>0</v>
      </c>
      <c r="AO277" s="209">
        <f t="shared" si="320"/>
        <v>0</v>
      </c>
      <c r="AP277" s="209">
        <f t="shared" si="320"/>
        <v>0</v>
      </c>
      <c r="AQ277" s="209">
        <f t="shared" si="320"/>
        <v>0</v>
      </c>
      <c r="AR277" s="209">
        <f t="shared" si="320"/>
        <v>0</v>
      </c>
      <c r="AS277" s="209">
        <f t="shared" si="322"/>
        <v>0</v>
      </c>
      <c r="AT277" s="209">
        <f t="shared" si="321"/>
        <v>0</v>
      </c>
      <c r="AU277" s="209">
        <f t="shared" si="321"/>
        <v>0</v>
      </c>
      <c r="AV277" s="209">
        <f t="shared" si="321"/>
        <v>0</v>
      </c>
      <c r="AW277" s="209">
        <f t="shared" si="321"/>
        <v>0</v>
      </c>
      <c r="AX277" s="209">
        <f t="shared" si="321"/>
        <v>0</v>
      </c>
      <c r="AY277" s="209">
        <f t="shared" si="321"/>
        <v>0</v>
      </c>
      <c r="AZ277" s="209">
        <f t="shared" si="321"/>
        <v>0</v>
      </c>
      <c r="BA277" s="209">
        <f t="shared" si="321"/>
        <v>0</v>
      </c>
      <c r="BB277" s="209">
        <f t="shared" si="321"/>
        <v>0</v>
      </c>
      <c r="BC277" s="209">
        <f t="shared" si="321"/>
        <v>0</v>
      </c>
      <c r="BD277" s="209"/>
      <c r="BE277" s="209"/>
      <c r="BF277" s="209"/>
      <c r="BG277" s="209"/>
      <c r="BH277" s="209"/>
      <c r="BI277" s="209"/>
      <c r="BJ277" s="209"/>
    </row>
    <row r="278" spans="2:66" s="190" customFormat="1" hidden="1">
      <c r="F278" s="209"/>
      <c r="G278" s="209"/>
      <c r="H278" s="209"/>
      <c r="I278" s="209"/>
      <c r="J278" s="209"/>
      <c r="K278" s="209"/>
      <c r="L278" s="209"/>
      <c r="M278" s="209"/>
      <c r="N278" s="209"/>
      <c r="O278" s="209"/>
      <c r="P278" s="209"/>
      <c r="Q278" s="209"/>
      <c r="R278" s="209"/>
      <c r="S278" s="209"/>
      <c r="T278" s="209"/>
      <c r="U278" s="209"/>
      <c r="V278" s="209"/>
      <c r="W278" s="209"/>
      <c r="X278" s="209"/>
      <c r="Y278" s="209"/>
      <c r="Z278" s="209"/>
      <c r="AA278" s="209"/>
      <c r="AB278" s="209"/>
      <c r="AC278" s="209"/>
      <c r="AD278" s="209"/>
      <c r="AE278" s="209"/>
      <c r="AF278" s="209"/>
      <c r="AG278" s="209"/>
      <c r="AH278" s="209"/>
      <c r="AI278" s="209"/>
      <c r="AJ278" s="209"/>
      <c r="AK278" s="209"/>
      <c r="AL278" s="209"/>
      <c r="AM278" s="209"/>
      <c r="AN278" s="209"/>
      <c r="AO278" s="209"/>
      <c r="AP278" s="209"/>
      <c r="AQ278" s="209"/>
      <c r="AR278" s="209"/>
      <c r="AS278" s="209"/>
      <c r="AT278" s="209"/>
      <c r="AU278" s="209"/>
      <c r="AV278" s="209"/>
      <c r="AW278" s="209"/>
      <c r="AX278" s="209"/>
      <c r="AY278" s="209"/>
      <c r="AZ278" s="209"/>
      <c r="BA278" s="209"/>
      <c r="BB278" s="209"/>
      <c r="BC278" s="209"/>
      <c r="BD278" s="209"/>
      <c r="BE278" s="209"/>
      <c r="BF278" s="209"/>
      <c r="BG278" s="209"/>
      <c r="BH278" s="209"/>
      <c r="BI278" s="209"/>
      <c r="BJ278" s="209"/>
    </row>
    <row r="279" spans="2:66" s="190" customFormat="1" hidden="1">
      <c r="F279" s="209"/>
      <c r="G279" s="209"/>
      <c r="H279" s="209"/>
      <c r="I279" s="209"/>
      <c r="J279" s="209"/>
      <c r="K279" s="209"/>
      <c r="L279" s="209"/>
      <c r="M279" s="209"/>
      <c r="N279" s="209"/>
      <c r="O279" s="209"/>
      <c r="P279" s="209"/>
      <c r="Q279" s="209"/>
      <c r="R279" s="209"/>
      <c r="S279" s="209"/>
      <c r="T279" s="209"/>
      <c r="U279" s="209"/>
      <c r="V279" s="209"/>
      <c r="W279" s="209"/>
      <c r="X279" s="209"/>
      <c r="Y279" s="209"/>
      <c r="Z279" s="209"/>
      <c r="AA279" s="209"/>
      <c r="AB279" s="209"/>
      <c r="AC279" s="209"/>
      <c r="AD279" s="209"/>
      <c r="AE279" s="209"/>
      <c r="AF279" s="209"/>
      <c r="AG279" s="209"/>
      <c r="AH279" s="209"/>
      <c r="AI279" s="209"/>
      <c r="AJ279" s="209"/>
      <c r="AK279" s="209"/>
      <c r="AL279" s="209"/>
      <c r="AM279" s="209"/>
      <c r="AN279" s="209"/>
      <c r="AO279" s="209"/>
      <c r="AP279" s="209"/>
      <c r="AQ279" s="209"/>
      <c r="AR279" s="209"/>
      <c r="AS279" s="209"/>
      <c r="AT279" s="209"/>
      <c r="AU279" s="209"/>
      <c r="AV279" s="209"/>
      <c r="AW279" s="209"/>
      <c r="AX279" s="209"/>
      <c r="AY279" s="209"/>
      <c r="AZ279" s="209"/>
      <c r="BA279" s="209"/>
      <c r="BB279" s="209"/>
      <c r="BC279" s="209"/>
      <c r="BD279" s="209"/>
      <c r="BE279" s="209"/>
      <c r="BF279" s="209"/>
      <c r="BG279" s="209"/>
      <c r="BH279" s="209"/>
      <c r="BI279" s="209"/>
      <c r="BJ279" s="209"/>
    </row>
    <row r="280" spans="2:66" s="190" customFormat="1" hidden="1">
      <c r="D280" s="191">
        <v>0</v>
      </c>
      <c r="F280" s="209"/>
      <c r="G280" s="209"/>
      <c r="H280" s="209"/>
      <c r="I280" s="209"/>
      <c r="J280" s="209"/>
      <c r="K280" s="209"/>
      <c r="L280" s="209"/>
      <c r="M280" s="209"/>
      <c r="N280" s="209"/>
      <c r="O280" s="209"/>
      <c r="P280" s="209"/>
      <c r="Q280" s="209"/>
      <c r="R280" s="209"/>
      <c r="S280" s="209"/>
      <c r="T280" s="209"/>
      <c r="U280" s="209"/>
      <c r="V280" s="209"/>
      <c r="W280" s="209"/>
      <c r="X280" s="209"/>
      <c r="Y280" s="209"/>
      <c r="Z280" s="209"/>
      <c r="AA280" s="209"/>
      <c r="AB280" s="209"/>
      <c r="AC280" s="209"/>
      <c r="AD280" s="209"/>
      <c r="AE280" s="209"/>
      <c r="AF280" s="209"/>
      <c r="AG280" s="209"/>
      <c r="AH280" s="209"/>
      <c r="AI280" s="209"/>
      <c r="AJ280" s="209"/>
      <c r="AK280" s="209"/>
      <c r="AL280" s="209"/>
      <c r="AM280" s="209"/>
      <c r="AN280" s="209"/>
      <c r="AO280" s="209"/>
      <c r="AP280" s="209"/>
      <c r="AQ280" s="209"/>
      <c r="AR280" s="209"/>
      <c r="AS280" s="209"/>
      <c r="AT280" s="209"/>
      <c r="AU280" s="209"/>
      <c r="AV280" s="209"/>
      <c r="AW280" s="209"/>
      <c r="AX280" s="209"/>
      <c r="AY280" s="209"/>
      <c r="AZ280" s="209"/>
      <c r="BA280" s="209"/>
      <c r="BB280" s="209"/>
      <c r="BC280" s="209"/>
      <c r="BD280" s="209"/>
      <c r="BE280" s="209"/>
      <c r="BF280" s="209"/>
      <c r="BG280" s="209"/>
      <c r="BH280" s="209"/>
      <c r="BI280" s="209"/>
      <c r="BJ280" s="209"/>
    </row>
    <row r="281" spans="2:66" s="190" customFormat="1" hidden="1">
      <c r="F281" s="209"/>
      <c r="G281" s="209"/>
      <c r="H281" s="209"/>
      <c r="I281" s="209"/>
      <c r="J281" s="209"/>
      <c r="K281" s="209"/>
      <c r="L281" s="209"/>
      <c r="M281" s="209"/>
      <c r="N281" s="209"/>
      <c r="O281" s="209"/>
      <c r="P281" s="209"/>
      <c r="Q281" s="209"/>
      <c r="R281" s="209"/>
      <c r="S281" s="209"/>
      <c r="T281" s="209"/>
      <c r="U281" s="209"/>
      <c r="V281" s="209"/>
      <c r="W281" s="209"/>
      <c r="X281" s="209"/>
      <c r="Y281" s="209"/>
      <c r="Z281" s="209"/>
      <c r="AA281" s="209"/>
      <c r="AB281" s="209"/>
      <c r="AC281" s="209"/>
      <c r="AD281" s="209"/>
      <c r="AE281" s="209"/>
      <c r="AF281" s="209"/>
      <c r="AG281" s="209"/>
      <c r="AH281" s="209"/>
      <c r="AI281" s="209"/>
      <c r="AJ281" s="209"/>
      <c r="AK281" s="209"/>
      <c r="AL281" s="209"/>
      <c r="AM281" s="209"/>
      <c r="AN281" s="209"/>
      <c r="AO281" s="209"/>
      <c r="AP281" s="209"/>
      <c r="AQ281" s="209"/>
      <c r="AR281" s="209"/>
      <c r="AS281" s="209"/>
      <c r="AT281" s="209"/>
      <c r="AU281" s="209"/>
      <c r="AV281" s="209"/>
      <c r="AW281" s="209"/>
      <c r="AX281" s="209"/>
      <c r="AY281" s="209"/>
      <c r="AZ281" s="209"/>
      <c r="BA281" s="209"/>
      <c r="BB281" s="209"/>
      <c r="BC281" s="209"/>
      <c r="BD281" s="209"/>
      <c r="BE281" s="209"/>
      <c r="BF281" s="209"/>
      <c r="BG281" s="209"/>
      <c r="BH281" s="209"/>
      <c r="BI281" s="209"/>
      <c r="BJ281" s="209"/>
    </row>
    <row r="282" spans="2:66" s="190" customFormat="1" hidden="1">
      <c r="F282" s="209"/>
      <c r="G282" s="209"/>
      <c r="H282" s="209"/>
      <c r="I282" s="209"/>
      <c r="J282" s="209"/>
      <c r="K282" s="209"/>
      <c r="L282" s="209"/>
      <c r="M282" s="209"/>
      <c r="N282" s="209"/>
      <c r="O282" s="209"/>
      <c r="P282" s="209"/>
      <c r="Q282" s="209"/>
      <c r="R282" s="209"/>
      <c r="S282" s="209"/>
      <c r="T282" s="209"/>
      <c r="U282" s="209"/>
      <c r="V282" s="209"/>
      <c r="W282" s="209"/>
      <c r="X282" s="209"/>
      <c r="Y282" s="209"/>
      <c r="Z282" s="209"/>
      <c r="AA282" s="209"/>
      <c r="AB282" s="209"/>
      <c r="AC282" s="209"/>
      <c r="AD282" s="209"/>
      <c r="AE282" s="209"/>
      <c r="AF282" s="209"/>
      <c r="AG282" s="209"/>
      <c r="AH282" s="209"/>
      <c r="AI282" s="209"/>
      <c r="AJ282" s="209"/>
      <c r="AK282" s="209"/>
      <c r="AL282" s="209"/>
      <c r="AM282" s="209"/>
      <c r="AN282" s="209"/>
      <c r="AO282" s="209"/>
      <c r="AP282" s="209"/>
      <c r="AQ282" s="209"/>
      <c r="AR282" s="209"/>
      <c r="AS282" s="209"/>
      <c r="AT282" s="209"/>
      <c r="AU282" s="209"/>
      <c r="AV282" s="209"/>
      <c r="AW282" s="209"/>
      <c r="AX282" s="209"/>
      <c r="AY282" s="209"/>
      <c r="AZ282" s="209"/>
      <c r="BA282" s="209"/>
      <c r="BB282" s="209"/>
      <c r="BC282" s="209"/>
      <c r="BD282" s="209"/>
      <c r="BE282" s="209"/>
      <c r="BF282" s="209"/>
      <c r="BG282" s="209"/>
      <c r="BH282" s="209"/>
      <c r="BI282" s="209"/>
      <c r="BJ282" s="209"/>
    </row>
    <row r="283" spans="2:66" s="190" customFormat="1" hidden="1">
      <c r="F283" s="209"/>
      <c r="G283" s="209"/>
      <c r="H283" s="209"/>
      <c r="I283" s="209"/>
      <c r="J283" s="209"/>
      <c r="K283" s="209"/>
      <c r="L283" s="209"/>
      <c r="M283" s="209"/>
      <c r="N283" s="209"/>
      <c r="O283" s="209"/>
      <c r="P283" s="209"/>
      <c r="Q283" s="209"/>
      <c r="R283" s="209"/>
      <c r="S283" s="209"/>
      <c r="T283" s="209"/>
      <c r="U283" s="209"/>
      <c r="V283" s="209"/>
      <c r="W283" s="209"/>
      <c r="X283" s="209"/>
      <c r="Y283" s="209"/>
      <c r="Z283" s="209"/>
      <c r="AA283" s="209"/>
      <c r="AB283" s="209"/>
      <c r="AC283" s="209"/>
      <c r="AD283" s="209"/>
      <c r="AE283" s="209"/>
      <c r="AF283" s="209"/>
      <c r="AG283" s="209"/>
      <c r="AH283" s="209"/>
      <c r="AI283" s="209"/>
      <c r="AJ283" s="209"/>
      <c r="AK283" s="209"/>
      <c r="AL283" s="209"/>
      <c r="AM283" s="209"/>
      <c r="AN283" s="209"/>
      <c r="AO283" s="209"/>
      <c r="AP283" s="209"/>
      <c r="AQ283" s="209"/>
      <c r="AR283" s="209"/>
      <c r="AS283" s="209"/>
      <c r="AT283" s="209"/>
      <c r="AU283" s="209"/>
      <c r="AV283" s="209"/>
      <c r="AW283" s="209"/>
      <c r="AX283" s="209"/>
      <c r="AY283" s="209"/>
      <c r="AZ283" s="209"/>
      <c r="BA283" s="209"/>
      <c r="BB283" s="209"/>
      <c r="BC283" s="209"/>
      <c r="BD283" s="209"/>
      <c r="BE283" s="209"/>
      <c r="BF283" s="209"/>
      <c r="BG283" s="209"/>
      <c r="BH283" s="209"/>
      <c r="BI283" s="209"/>
      <c r="BJ283" s="209"/>
    </row>
    <row r="284" spans="2:66" s="190" customFormat="1" hidden="1">
      <c r="F284" s="209"/>
      <c r="G284" s="209"/>
      <c r="H284" s="209"/>
      <c r="I284" s="209"/>
      <c r="J284" s="209"/>
      <c r="K284" s="209"/>
      <c r="L284" s="209"/>
      <c r="M284" s="209"/>
      <c r="N284" s="209"/>
      <c r="O284" s="209"/>
      <c r="P284" s="209"/>
      <c r="Q284" s="209"/>
      <c r="R284" s="209"/>
      <c r="S284" s="209"/>
      <c r="T284" s="209"/>
      <c r="U284" s="209"/>
      <c r="V284" s="209"/>
      <c r="W284" s="209"/>
      <c r="X284" s="209"/>
      <c r="Y284" s="209"/>
      <c r="Z284" s="209"/>
      <c r="AA284" s="209"/>
      <c r="AB284" s="209"/>
      <c r="AC284" s="209"/>
      <c r="AD284" s="209"/>
      <c r="AE284" s="209"/>
      <c r="AF284" s="209"/>
      <c r="AG284" s="209"/>
      <c r="AH284" s="209"/>
      <c r="AI284" s="209"/>
      <c r="AJ284" s="209"/>
      <c r="AK284" s="209"/>
      <c r="AL284" s="209"/>
      <c r="AM284" s="209"/>
      <c r="AN284" s="209"/>
      <c r="AO284" s="209"/>
      <c r="AP284" s="209"/>
      <c r="AQ284" s="209"/>
      <c r="AR284" s="209"/>
      <c r="AS284" s="209"/>
      <c r="AT284" s="209"/>
      <c r="AU284" s="209"/>
      <c r="AV284" s="209"/>
      <c r="AW284" s="209"/>
      <c r="AX284" s="209"/>
      <c r="AY284" s="209"/>
      <c r="AZ284" s="209"/>
      <c r="BA284" s="209"/>
      <c r="BB284" s="209"/>
      <c r="BC284" s="209"/>
      <c r="BD284" s="209"/>
      <c r="BE284" s="209"/>
      <c r="BF284" s="209"/>
      <c r="BG284" s="209"/>
      <c r="BH284" s="209"/>
      <c r="BI284" s="209"/>
      <c r="BJ284" s="209"/>
    </row>
    <row r="285" spans="2:66" s="190" customFormat="1" ht="38.25" hidden="1">
      <c r="D285" s="191" t="s">
        <v>118</v>
      </c>
      <c r="F285" s="210" t="str">
        <f t="shared" ref="F285:BC285" si="323">+F50</f>
        <v>Persona no qualificada (h)</v>
      </c>
      <c r="G285" s="210" t="str">
        <f t="shared" si="323"/>
        <v>Tractor incloent tractorista (h)</v>
      </c>
      <c r="H285" s="210" t="str">
        <f t="shared" si="323"/>
        <v>Motocultor (h)</v>
      </c>
      <c r="I285" s="210" t="str">
        <f t="shared" si="323"/>
        <v>Persona qualificada (h)</v>
      </c>
      <c r="J285" s="210" t="str">
        <f t="shared" si="323"/>
        <v>Subsolador (h)</v>
      </c>
      <c r="K285" s="210" t="str">
        <f t="shared" si="323"/>
        <v>Fresadora (h)</v>
      </c>
      <c r="L285" s="210" t="str">
        <f t="shared" si="323"/>
        <v>Discos (h)</v>
      </c>
      <c r="M285" s="210" t="str">
        <f t="shared" si="323"/>
        <v>Estripadora (h)</v>
      </c>
      <c r="N285" s="210" t="str">
        <f t="shared" si="323"/>
        <v>Remolc (h)</v>
      </c>
      <c r="O285" s="210" t="str">
        <f t="shared" si="323"/>
        <v>Pala (h)</v>
      </c>
      <c r="P285" s="210" t="str">
        <f t="shared" si="323"/>
        <v>Compost (kg)</v>
      </c>
      <c r="Q285" s="210" t="str">
        <f t="shared" si="323"/>
        <v>Solcador de 3 solcs (h)</v>
      </c>
      <c r="R285" s="210" t="str">
        <f t="shared" si="323"/>
        <v>Planter col (u)</v>
      </c>
      <c r="S285" s="210" t="str">
        <f t="shared" si="323"/>
        <v>Ceballots calçots (kg)</v>
      </c>
      <c r="T285" s="210" t="str">
        <f t="shared" si="323"/>
        <v>Planter enciam (u)</v>
      </c>
      <c r="U285" s="210" t="str">
        <f t="shared" si="323"/>
        <v>Planter bleda (u)</v>
      </c>
      <c r="V285" s="210" t="str">
        <f t="shared" si="323"/>
        <v>Planter tomàquet (u)</v>
      </c>
      <c r="W285" s="210" t="str">
        <f t="shared" si="323"/>
        <v>Planter carbassa (u)</v>
      </c>
      <c r="X285" s="210" t="str">
        <f t="shared" si="323"/>
        <v>Llavor carbassa (u)</v>
      </c>
      <c r="Y285" s="210" t="str">
        <f t="shared" si="323"/>
        <v>Plantador (h)</v>
      </c>
      <c r="Z285" s="210" t="str">
        <f t="shared" si="323"/>
        <v>Furgoneta (h)</v>
      </c>
      <c r="AA285" s="210" t="str">
        <f t="shared" si="323"/>
        <v>Bicicleta de sembrar (h)</v>
      </c>
      <c r="AB285" s="210" t="str">
        <f t="shared" si="323"/>
        <v xml:space="preserve">cinta de reg (m) </v>
      </c>
      <c r="AC285" s="210" t="str">
        <f t="shared" si="323"/>
        <v>reg aspersió: tub,… (m)</v>
      </c>
      <c r="AD285" s="210" t="str">
        <f t="shared" si="323"/>
        <v>reg (L)</v>
      </c>
      <c r="AE285" s="210" t="str">
        <f t="shared" si="323"/>
        <v>Braços tractor (h)</v>
      </c>
      <c r="AF285" s="210" t="str">
        <f t="shared" si="323"/>
        <v>Bota (h)</v>
      </c>
      <c r="AG285" s="210" t="str">
        <f t="shared" si="323"/>
        <v>Bacillus thuringiensis (kg)</v>
      </c>
      <c r="AH285" s="210" t="str">
        <f t="shared" si="323"/>
        <v>Retenol (L)</v>
      </c>
      <c r="AI285" s="210" t="str">
        <f t="shared" si="323"/>
        <v>Purí d'ortiga (L)</v>
      </c>
      <c r="AJ285" s="210" t="str">
        <f t="shared" si="323"/>
        <v>Hidròxid de coure (kg)</v>
      </c>
      <c r="AK285" s="210" t="str">
        <f t="shared" si="323"/>
        <v>Ferramol per llimacs (kg)</v>
      </c>
      <c r="AL285" s="210" t="str">
        <f t="shared" si="323"/>
        <v>Sofre (kg)</v>
      </c>
      <c r="AM285" s="210" t="str">
        <f t="shared" si="323"/>
        <v>Oli de nim (L)</v>
      </c>
      <c r="AN285" s="210" t="str">
        <f t="shared" si="323"/>
        <v>Tallant (h)</v>
      </c>
      <c r="AO285" s="210" t="str">
        <f t="shared" si="323"/>
        <v>Plàstic (m2)</v>
      </c>
      <c r="AP285" s="210" t="str">
        <f t="shared" si="323"/>
        <v>Canyes (u)</v>
      </c>
      <c r="AQ285" s="210" t="str">
        <f t="shared" si="323"/>
        <v>Cost mensual terreny (m2)</v>
      </c>
      <c r="AR285" s="210" t="str">
        <f t="shared" si="323"/>
        <v>Caixes (u)</v>
      </c>
      <c r="AS285" s="210">
        <f t="shared" si="323"/>
        <v>0</v>
      </c>
      <c r="AT285" s="210" t="str">
        <f t="shared" si="323"/>
        <v>Collita (kg)</v>
      </c>
      <c r="AU285" s="210" t="str">
        <f t="shared" si="323"/>
        <v>Collita (u)</v>
      </c>
      <c r="AV285" s="210" t="str">
        <f t="shared" si="323"/>
        <v xml:space="preserve">Collita col (u) </v>
      </c>
      <c r="AW285" s="210" t="str">
        <f t="shared" si="323"/>
        <v>Collita bròcoli (kg)</v>
      </c>
      <c r="AX285" s="210" t="str">
        <f t="shared" si="323"/>
        <v xml:space="preserve">Collita calçot (u) </v>
      </c>
      <c r="AY285" s="210" t="str">
        <f t="shared" si="323"/>
        <v xml:space="preserve">Collita enciam (u) </v>
      </c>
      <c r="AZ285" s="210" t="str">
        <f t="shared" si="323"/>
        <v xml:space="preserve">Collita bledes a manats (u) </v>
      </c>
      <c r="BA285" s="210" t="str">
        <f t="shared" si="323"/>
        <v>Collita bledes (kg)</v>
      </c>
      <c r="BB285" s="210" t="str">
        <f t="shared" si="323"/>
        <v>Collita tomàquet (kg)</v>
      </c>
      <c r="BC285" s="210" t="str">
        <f t="shared" si="323"/>
        <v>Collita carbassa (kg)</v>
      </c>
      <c r="BD285" s="210"/>
      <c r="BE285" s="210"/>
      <c r="BF285" s="210"/>
      <c r="BG285" s="210"/>
      <c r="BH285" s="210"/>
      <c r="BI285" s="210"/>
      <c r="BJ285" s="210"/>
      <c r="BK285" s="210"/>
      <c r="BL285" s="210"/>
      <c r="BM285" s="210"/>
      <c r="BN285" s="210"/>
    </row>
    <row r="286" spans="2:66" s="190" customFormat="1" hidden="1">
      <c r="B286" s="190">
        <f>+B51</f>
        <v>110</v>
      </c>
      <c r="C286" s="190" t="str">
        <f t="shared" ref="C286:E286" si="324">+C51</f>
        <v>PREPARACIÓ DEL SÒL</v>
      </c>
      <c r="D286" s="190" t="str">
        <f t="shared" si="324"/>
        <v>Desbrossat amb discos</v>
      </c>
      <c r="E286" s="208">
        <f t="shared" si="324"/>
        <v>2500</v>
      </c>
      <c r="F286" s="211">
        <f>+F51*$E$4/$E286</f>
        <v>0</v>
      </c>
      <c r="G286" s="211">
        <f t="shared" ref="G286:AR286" si="325">+G51*$E$4/$E286</f>
        <v>0</v>
      </c>
      <c r="H286" s="211">
        <f t="shared" si="325"/>
        <v>0</v>
      </c>
      <c r="I286" s="211">
        <f t="shared" si="325"/>
        <v>0</v>
      </c>
      <c r="J286" s="211">
        <f t="shared" si="325"/>
        <v>0</v>
      </c>
      <c r="K286" s="211">
        <f t="shared" si="325"/>
        <v>0</v>
      </c>
      <c r="L286" s="211">
        <f t="shared" si="325"/>
        <v>0</v>
      </c>
      <c r="M286" s="211">
        <f t="shared" si="325"/>
        <v>0</v>
      </c>
      <c r="N286" s="211">
        <f t="shared" si="325"/>
        <v>0</v>
      </c>
      <c r="O286" s="211">
        <f t="shared" si="325"/>
        <v>0</v>
      </c>
      <c r="P286" s="211">
        <f t="shared" si="325"/>
        <v>0</v>
      </c>
      <c r="Q286" s="211">
        <f t="shared" si="325"/>
        <v>0</v>
      </c>
      <c r="R286" s="211">
        <f t="shared" si="325"/>
        <v>0</v>
      </c>
      <c r="S286" s="211">
        <f t="shared" si="325"/>
        <v>0</v>
      </c>
      <c r="T286" s="211">
        <f t="shared" si="325"/>
        <v>0</v>
      </c>
      <c r="U286" s="211">
        <f t="shared" si="325"/>
        <v>0</v>
      </c>
      <c r="V286" s="211">
        <f t="shared" si="325"/>
        <v>0</v>
      </c>
      <c r="W286" s="211">
        <f t="shared" si="325"/>
        <v>0</v>
      </c>
      <c r="X286" s="211">
        <f t="shared" si="325"/>
        <v>0</v>
      </c>
      <c r="Y286" s="211">
        <f t="shared" si="325"/>
        <v>0</v>
      </c>
      <c r="Z286" s="211">
        <f t="shared" si="325"/>
        <v>0</v>
      </c>
      <c r="AA286" s="211">
        <f t="shared" si="325"/>
        <v>0</v>
      </c>
      <c r="AB286" s="211">
        <f t="shared" si="325"/>
        <v>0</v>
      </c>
      <c r="AC286" s="211">
        <f t="shared" si="325"/>
        <v>0</v>
      </c>
      <c r="AD286" s="211">
        <f t="shared" si="325"/>
        <v>0</v>
      </c>
      <c r="AE286" s="211">
        <f t="shared" si="325"/>
        <v>0</v>
      </c>
      <c r="AF286" s="211">
        <f t="shared" si="325"/>
        <v>0</v>
      </c>
      <c r="AG286" s="211">
        <f t="shared" si="325"/>
        <v>0</v>
      </c>
      <c r="AH286" s="211">
        <f t="shared" si="325"/>
        <v>0</v>
      </c>
      <c r="AI286" s="211">
        <f t="shared" si="325"/>
        <v>0</v>
      </c>
      <c r="AJ286" s="211">
        <f t="shared" si="325"/>
        <v>0</v>
      </c>
      <c r="AK286" s="211">
        <f t="shared" si="325"/>
        <v>0</v>
      </c>
      <c r="AL286" s="211">
        <f t="shared" si="325"/>
        <v>0</v>
      </c>
      <c r="AM286" s="211">
        <f t="shared" si="325"/>
        <v>0</v>
      </c>
      <c r="AN286" s="211">
        <f t="shared" si="325"/>
        <v>0</v>
      </c>
      <c r="AO286" s="211">
        <f t="shared" si="325"/>
        <v>0</v>
      </c>
      <c r="AP286" s="211">
        <f t="shared" si="325"/>
        <v>0</v>
      </c>
      <c r="AQ286" s="211">
        <f t="shared" ref="AQ286" si="326">+AQ51*$E$4/$E286</f>
        <v>0</v>
      </c>
      <c r="AR286" s="211">
        <f t="shared" si="325"/>
        <v>0</v>
      </c>
      <c r="AS286" s="209"/>
      <c r="AT286" s="211">
        <f t="shared" ref="AT286:BC286" si="327">+AT51*$E$4/$E286</f>
        <v>0</v>
      </c>
      <c r="AU286" s="211">
        <f t="shared" si="327"/>
        <v>0</v>
      </c>
      <c r="AV286" s="211">
        <f t="shared" si="327"/>
        <v>0</v>
      </c>
      <c r="AW286" s="211">
        <f t="shared" si="327"/>
        <v>0</v>
      </c>
      <c r="AX286" s="211">
        <f t="shared" si="327"/>
        <v>0</v>
      </c>
      <c r="AY286" s="211">
        <f t="shared" si="327"/>
        <v>0</v>
      </c>
      <c r="AZ286" s="211">
        <f t="shared" si="327"/>
        <v>0</v>
      </c>
      <c r="BA286" s="211">
        <f t="shared" si="327"/>
        <v>0</v>
      </c>
      <c r="BB286" s="211">
        <f t="shared" si="327"/>
        <v>0</v>
      </c>
      <c r="BC286" s="211">
        <f t="shared" si="327"/>
        <v>0</v>
      </c>
      <c r="BD286" s="209"/>
      <c r="BE286" s="209"/>
      <c r="BF286" s="209"/>
      <c r="BG286" s="209"/>
      <c r="BH286" s="209"/>
      <c r="BI286" s="209"/>
      <c r="BJ286" s="209"/>
    </row>
    <row r="287" spans="2:66" s="190" customFormat="1" hidden="1">
      <c r="B287" s="190">
        <f t="shared" ref="B287:E287" si="328">+B52</f>
        <v>120</v>
      </c>
      <c r="C287" s="190" t="str">
        <f t="shared" si="328"/>
        <v>PREPARACIÓ DEL SÒL</v>
      </c>
      <c r="D287" s="190" t="str">
        <f t="shared" si="328"/>
        <v>Desbrossat amb desbrossadora</v>
      </c>
      <c r="E287" s="208">
        <f t="shared" si="328"/>
        <v>2500</v>
      </c>
      <c r="F287" s="211">
        <f t="shared" ref="F287:AR287" si="329">+F52*$E$4/$E287</f>
        <v>0</v>
      </c>
      <c r="G287" s="211">
        <f t="shared" si="329"/>
        <v>0</v>
      </c>
      <c r="H287" s="211">
        <f t="shared" si="329"/>
        <v>0</v>
      </c>
      <c r="I287" s="211">
        <f t="shared" si="329"/>
        <v>0</v>
      </c>
      <c r="J287" s="211">
        <f t="shared" si="329"/>
        <v>0</v>
      </c>
      <c r="K287" s="211">
        <f t="shared" si="329"/>
        <v>0</v>
      </c>
      <c r="L287" s="211">
        <f t="shared" si="329"/>
        <v>0</v>
      </c>
      <c r="M287" s="211">
        <f t="shared" si="329"/>
        <v>0</v>
      </c>
      <c r="N287" s="211">
        <f t="shared" si="329"/>
        <v>0</v>
      </c>
      <c r="O287" s="211">
        <f t="shared" si="329"/>
        <v>0</v>
      </c>
      <c r="P287" s="211">
        <f t="shared" si="329"/>
        <v>0</v>
      </c>
      <c r="Q287" s="211">
        <f t="shared" si="329"/>
        <v>0</v>
      </c>
      <c r="R287" s="211">
        <f t="shared" si="329"/>
        <v>0</v>
      </c>
      <c r="S287" s="211">
        <f t="shared" si="329"/>
        <v>0</v>
      </c>
      <c r="T287" s="211">
        <f t="shared" si="329"/>
        <v>0</v>
      </c>
      <c r="U287" s="211">
        <f t="shared" si="329"/>
        <v>0</v>
      </c>
      <c r="V287" s="211">
        <f t="shared" si="329"/>
        <v>0</v>
      </c>
      <c r="W287" s="211">
        <f t="shared" si="329"/>
        <v>0</v>
      </c>
      <c r="X287" s="211">
        <f t="shared" si="329"/>
        <v>0</v>
      </c>
      <c r="Y287" s="211">
        <f t="shared" si="329"/>
        <v>0</v>
      </c>
      <c r="Z287" s="211">
        <f t="shared" si="329"/>
        <v>0</v>
      </c>
      <c r="AA287" s="211">
        <f t="shared" si="329"/>
        <v>0</v>
      </c>
      <c r="AB287" s="211">
        <f t="shared" si="329"/>
        <v>0</v>
      </c>
      <c r="AC287" s="211">
        <f t="shared" si="329"/>
        <v>0</v>
      </c>
      <c r="AD287" s="211">
        <f t="shared" si="329"/>
        <v>0</v>
      </c>
      <c r="AE287" s="211">
        <f t="shared" si="329"/>
        <v>0</v>
      </c>
      <c r="AF287" s="211">
        <f t="shared" si="329"/>
        <v>0</v>
      </c>
      <c r="AG287" s="211">
        <f t="shared" si="329"/>
        <v>0</v>
      </c>
      <c r="AH287" s="211">
        <f t="shared" si="329"/>
        <v>0</v>
      </c>
      <c r="AI287" s="211">
        <f t="shared" si="329"/>
        <v>0</v>
      </c>
      <c r="AJ287" s="211">
        <f t="shared" si="329"/>
        <v>0</v>
      </c>
      <c r="AK287" s="211">
        <f t="shared" si="329"/>
        <v>0</v>
      </c>
      <c r="AL287" s="211">
        <f t="shared" si="329"/>
        <v>0</v>
      </c>
      <c r="AM287" s="211">
        <f t="shared" si="329"/>
        <v>0</v>
      </c>
      <c r="AN287" s="211">
        <f t="shared" si="329"/>
        <v>0</v>
      </c>
      <c r="AO287" s="211">
        <f t="shared" si="329"/>
        <v>0</v>
      </c>
      <c r="AP287" s="211">
        <f t="shared" si="329"/>
        <v>0</v>
      </c>
      <c r="AQ287" s="211">
        <f t="shared" ref="AQ287" si="330">+AQ52*$E$4/$E287</f>
        <v>0</v>
      </c>
      <c r="AR287" s="211">
        <f t="shared" si="329"/>
        <v>0</v>
      </c>
      <c r="AS287" s="209"/>
      <c r="AT287" s="211">
        <f t="shared" ref="AT287:BC287" si="331">+AT52*$E$4/$E287</f>
        <v>0</v>
      </c>
      <c r="AU287" s="211">
        <f t="shared" si="331"/>
        <v>0</v>
      </c>
      <c r="AV287" s="211">
        <f t="shared" si="331"/>
        <v>0</v>
      </c>
      <c r="AW287" s="211">
        <f t="shared" si="331"/>
        <v>0</v>
      </c>
      <c r="AX287" s="211">
        <f t="shared" si="331"/>
        <v>0</v>
      </c>
      <c r="AY287" s="211">
        <f t="shared" si="331"/>
        <v>0</v>
      </c>
      <c r="AZ287" s="211">
        <f t="shared" si="331"/>
        <v>0</v>
      </c>
      <c r="BA287" s="211">
        <f t="shared" si="331"/>
        <v>0</v>
      </c>
      <c r="BB287" s="211">
        <f t="shared" si="331"/>
        <v>0</v>
      </c>
      <c r="BC287" s="211">
        <f t="shared" si="331"/>
        <v>0</v>
      </c>
      <c r="BD287" s="209"/>
      <c r="BE287" s="209"/>
      <c r="BF287" s="209"/>
      <c r="BG287" s="209"/>
      <c r="BH287" s="209"/>
      <c r="BI287" s="209"/>
      <c r="BJ287" s="209"/>
    </row>
    <row r="288" spans="2:66" s="190" customFormat="1" hidden="1">
      <c r="B288" s="190">
        <f t="shared" ref="B288:E288" si="332">+B53</f>
        <v>130</v>
      </c>
      <c r="C288" s="190" t="str">
        <f t="shared" si="332"/>
        <v>PREPARACIÓ DEL SÒL</v>
      </c>
      <c r="D288" s="190" t="str">
        <f t="shared" si="332"/>
        <v>Subsolat</v>
      </c>
      <c r="E288" s="208">
        <f t="shared" si="332"/>
        <v>2500</v>
      </c>
      <c r="F288" s="211">
        <f t="shared" ref="F288:AR288" si="333">+F53*$E$4/$E288</f>
        <v>0</v>
      </c>
      <c r="G288" s="211">
        <f t="shared" si="333"/>
        <v>0</v>
      </c>
      <c r="H288" s="211">
        <f t="shared" si="333"/>
        <v>0</v>
      </c>
      <c r="I288" s="211">
        <f t="shared" si="333"/>
        <v>0</v>
      </c>
      <c r="J288" s="211">
        <f t="shared" si="333"/>
        <v>0</v>
      </c>
      <c r="K288" s="211">
        <f t="shared" si="333"/>
        <v>0</v>
      </c>
      <c r="L288" s="211">
        <f t="shared" si="333"/>
        <v>0</v>
      </c>
      <c r="M288" s="211">
        <f t="shared" si="333"/>
        <v>0</v>
      </c>
      <c r="N288" s="211">
        <f t="shared" si="333"/>
        <v>0</v>
      </c>
      <c r="O288" s="211">
        <f t="shared" si="333"/>
        <v>0</v>
      </c>
      <c r="P288" s="211">
        <f t="shared" si="333"/>
        <v>0</v>
      </c>
      <c r="Q288" s="211">
        <f t="shared" si="333"/>
        <v>0</v>
      </c>
      <c r="R288" s="211">
        <f t="shared" si="333"/>
        <v>0</v>
      </c>
      <c r="S288" s="211">
        <f t="shared" si="333"/>
        <v>0</v>
      </c>
      <c r="T288" s="211">
        <f t="shared" si="333"/>
        <v>0</v>
      </c>
      <c r="U288" s="211">
        <f t="shared" si="333"/>
        <v>0</v>
      </c>
      <c r="V288" s="211">
        <f t="shared" si="333"/>
        <v>0</v>
      </c>
      <c r="W288" s="211">
        <f t="shared" si="333"/>
        <v>0</v>
      </c>
      <c r="X288" s="211">
        <f t="shared" si="333"/>
        <v>0</v>
      </c>
      <c r="Y288" s="211">
        <f t="shared" si="333"/>
        <v>0</v>
      </c>
      <c r="Z288" s="211">
        <f t="shared" si="333"/>
        <v>0</v>
      </c>
      <c r="AA288" s="211">
        <f t="shared" si="333"/>
        <v>0</v>
      </c>
      <c r="AB288" s="211">
        <f t="shared" si="333"/>
        <v>0</v>
      </c>
      <c r="AC288" s="211">
        <f t="shared" si="333"/>
        <v>0</v>
      </c>
      <c r="AD288" s="211">
        <f t="shared" si="333"/>
        <v>0</v>
      </c>
      <c r="AE288" s="211">
        <f t="shared" si="333"/>
        <v>0</v>
      </c>
      <c r="AF288" s="211">
        <f t="shared" si="333"/>
        <v>0</v>
      </c>
      <c r="AG288" s="211">
        <f t="shared" si="333"/>
        <v>0</v>
      </c>
      <c r="AH288" s="211">
        <f t="shared" si="333"/>
        <v>0</v>
      </c>
      <c r="AI288" s="211">
        <f t="shared" si="333"/>
        <v>0</v>
      </c>
      <c r="AJ288" s="211">
        <f t="shared" si="333"/>
        <v>0</v>
      </c>
      <c r="AK288" s="211">
        <f t="shared" si="333"/>
        <v>0</v>
      </c>
      <c r="AL288" s="211">
        <f t="shared" si="333"/>
        <v>0</v>
      </c>
      <c r="AM288" s="211">
        <f t="shared" si="333"/>
        <v>0</v>
      </c>
      <c r="AN288" s="211">
        <f t="shared" si="333"/>
        <v>0</v>
      </c>
      <c r="AO288" s="211">
        <f t="shared" si="333"/>
        <v>0</v>
      </c>
      <c r="AP288" s="211">
        <f t="shared" si="333"/>
        <v>0</v>
      </c>
      <c r="AQ288" s="211">
        <f t="shared" ref="AQ288" si="334">+AQ53*$E$4/$E288</f>
        <v>0</v>
      </c>
      <c r="AR288" s="211">
        <f t="shared" si="333"/>
        <v>0</v>
      </c>
      <c r="AS288" s="209"/>
      <c r="AT288" s="211">
        <f t="shared" ref="AT288:BC288" si="335">+AT53*$E$4/$E288</f>
        <v>0</v>
      </c>
      <c r="AU288" s="211">
        <f t="shared" si="335"/>
        <v>0</v>
      </c>
      <c r="AV288" s="211">
        <f t="shared" si="335"/>
        <v>0</v>
      </c>
      <c r="AW288" s="211">
        <f t="shared" si="335"/>
        <v>0</v>
      </c>
      <c r="AX288" s="211">
        <f t="shared" si="335"/>
        <v>0</v>
      </c>
      <c r="AY288" s="211">
        <f t="shared" si="335"/>
        <v>0</v>
      </c>
      <c r="AZ288" s="211">
        <f t="shared" si="335"/>
        <v>0</v>
      </c>
      <c r="BA288" s="211">
        <f t="shared" si="335"/>
        <v>0</v>
      </c>
      <c r="BB288" s="211">
        <f t="shared" si="335"/>
        <v>0</v>
      </c>
      <c r="BC288" s="211">
        <f t="shared" si="335"/>
        <v>0</v>
      </c>
      <c r="BD288" s="209"/>
      <c r="BE288" s="209"/>
      <c r="BF288" s="209"/>
      <c r="BG288" s="209"/>
      <c r="BH288" s="209"/>
      <c r="BI288" s="209"/>
      <c r="BJ288" s="209"/>
    </row>
    <row r="289" spans="2:62" s="190" customFormat="1" hidden="1">
      <c r="B289" s="190">
        <f t="shared" ref="B289:E289" si="336">+B54</f>
        <v>140</v>
      </c>
      <c r="C289" s="190" t="str">
        <f t="shared" si="336"/>
        <v>PREPARACIÓ DEL SÒL</v>
      </c>
      <c r="D289" s="190" t="str">
        <f t="shared" si="336"/>
        <v>Alçat</v>
      </c>
      <c r="E289" s="208">
        <f t="shared" si="336"/>
        <v>2500</v>
      </c>
      <c r="F289" s="211">
        <f t="shared" ref="F289:AR289" si="337">+F54*$E$4/$E289</f>
        <v>0</v>
      </c>
      <c r="G289" s="211">
        <f t="shared" si="337"/>
        <v>0</v>
      </c>
      <c r="H289" s="211">
        <f t="shared" si="337"/>
        <v>0</v>
      </c>
      <c r="I289" s="211">
        <f t="shared" si="337"/>
        <v>0</v>
      </c>
      <c r="J289" s="211">
        <f t="shared" si="337"/>
        <v>0</v>
      </c>
      <c r="K289" s="211">
        <f t="shared" si="337"/>
        <v>0</v>
      </c>
      <c r="L289" s="211">
        <f t="shared" si="337"/>
        <v>0</v>
      </c>
      <c r="M289" s="211">
        <f t="shared" si="337"/>
        <v>0</v>
      </c>
      <c r="N289" s="211">
        <f t="shared" si="337"/>
        <v>0</v>
      </c>
      <c r="O289" s="211">
        <f t="shared" si="337"/>
        <v>0</v>
      </c>
      <c r="P289" s="211">
        <f t="shared" si="337"/>
        <v>0</v>
      </c>
      <c r="Q289" s="211">
        <f t="shared" si="337"/>
        <v>0</v>
      </c>
      <c r="R289" s="211">
        <f t="shared" si="337"/>
        <v>0</v>
      </c>
      <c r="S289" s="211">
        <f t="shared" si="337"/>
        <v>0</v>
      </c>
      <c r="T289" s="211">
        <f t="shared" si="337"/>
        <v>0</v>
      </c>
      <c r="U289" s="211">
        <f t="shared" si="337"/>
        <v>0</v>
      </c>
      <c r="V289" s="211">
        <f t="shared" si="337"/>
        <v>0</v>
      </c>
      <c r="W289" s="211">
        <f t="shared" si="337"/>
        <v>0</v>
      </c>
      <c r="X289" s="211">
        <f t="shared" si="337"/>
        <v>0</v>
      </c>
      <c r="Y289" s="211">
        <f t="shared" si="337"/>
        <v>0</v>
      </c>
      <c r="Z289" s="211">
        <f t="shared" si="337"/>
        <v>0</v>
      </c>
      <c r="AA289" s="211">
        <f t="shared" si="337"/>
        <v>0</v>
      </c>
      <c r="AB289" s="211">
        <f t="shared" si="337"/>
        <v>0</v>
      </c>
      <c r="AC289" s="211">
        <f t="shared" si="337"/>
        <v>0</v>
      </c>
      <c r="AD289" s="211">
        <f t="shared" si="337"/>
        <v>0</v>
      </c>
      <c r="AE289" s="211">
        <f t="shared" si="337"/>
        <v>0</v>
      </c>
      <c r="AF289" s="211">
        <f t="shared" si="337"/>
        <v>0</v>
      </c>
      <c r="AG289" s="211">
        <f t="shared" si="337"/>
        <v>0</v>
      </c>
      <c r="AH289" s="211">
        <f t="shared" si="337"/>
        <v>0</v>
      </c>
      <c r="AI289" s="211">
        <f t="shared" si="337"/>
        <v>0</v>
      </c>
      <c r="AJ289" s="211">
        <f t="shared" si="337"/>
        <v>0</v>
      </c>
      <c r="AK289" s="211">
        <f t="shared" si="337"/>
        <v>0</v>
      </c>
      <c r="AL289" s="211">
        <f t="shared" si="337"/>
        <v>0</v>
      </c>
      <c r="AM289" s="211">
        <f t="shared" si="337"/>
        <v>0</v>
      </c>
      <c r="AN289" s="211">
        <f t="shared" si="337"/>
        <v>0</v>
      </c>
      <c r="AO289" s="211">
        <f t="shared" si="337"/>
        <v>0</v>
      </c>
      <c r="AP289" s="211">
        <f t="shared" si="337"/>
        <v>0</v>
      </c>
      <c r="AQ289" s="211">
        <f t="shared" ref="AQ289" si="338">+AQ54*$E$4/$E289</f>
        <v>0</v>
      </c>
      <c r="AR289" s="211">
        <f t="shared" si="337"/>
        <v>0</v>
      </c>
      <c r="AS289" s="209"/>
      <c r="AT289" s="211">
        <f t="shared" ref="AT289:BC289" si="339">+AT54*$E$4/$E289</f>
        <v>0</v>
      </c>
      <c r="AU289" s="211">
        <f t="shared" si="339"/>
        <v>0</v>
      </c>
      <c r="AV289" s="211">
        <f t="shared" si="339"/>
        <v>0</v>
      </c>
      <c r="AW289" s="211">
        <f t="shared" si="339"/>
        <v>0</v>
      </c>
      <c r="AX289" s="211">
        <f t="shared" si="339"/>
        <v>0</v>
      </c>
      <c r="AY289" s="211">
        <f t="shared" si="339"/>
        <v>0</v>
      </c>
      <c r="AZ289" s="211">
        <f t="shared" si="339"/>
        <v>0</v>
      </c>
      <c r="BA289" s="211">
        <f t="shared" si="339"/>
        <v>0</v>
      </c>
      <c r="BB289" s="211">
        <f t="shared" si="339"/>
        <v>0</v>
      </c>
      <c r="BC289" s="211">
        <f t="shared" si="339"/>
        <v>0</v>
      </c>
      <c r="BD289" s="209"/>
      <c r="BE289" s="209"/>
      <c r="BF289" s="209"/>
      <c r="BG289" s="209"/>
      <c r="BH289" s="209"/>
      <c r="BI289" s="209"/>
      <c r="BJ289" s="209"/>
    </row>
    <row r="290" spans="2:62" s="190" customFormat="1" hidden="1">
      <c r="B290" s="190">
        <f t="shared" ref="B290:E290" si="340">+B55</f>
        <v>150</v>
      </c>
      <c r="C290" s="190" t="str">
        <f t="shared" si="340"/>
        <v>PREPARACIÓ DEL SÒL</v>
      </c>
      <c r="D290" s="190" t="str">
        <f t="shared" si="340"/>
        <v>Estripat</v>
      </c>
      <c r="E290" s="208">
        <f t="shared" si="340"/>
        <v>2500</v>
      </c>
      <c r="F290" s="211">
        <f t="shared" ref="F290:AR290" si="341">+F55*$E$4/$E290</f>
        <v>0</v>
      </c>
      <c r="G290" s="211">
        <f t="shared" si="341"/>
        <v>0</v>
      </c>
      <c r="H290" s="211">
        <f t="shared" si="341"/>
        <v>0</v>
      </c>
      <c r="I290" s="211">
        <f t="shared" si="341"/>
        <v>0</v>
      </c>
      <c r="J290" s="211">
        <f t="shared" si="341"/>
        <v>0</v>
      </c>
      <c r="K290" s="211">
        <f t="shared" si="341"/>
        <v>0</v>
      </c>
      <c r="L290" s="211">
        <f t="shared" si="341"/>
        <v>0</v>
      </c>
      <c r="M290" s="211">
        <f t="shared" si="341"/>
        <v>0</v>
      </c>
      <c r="N290" s="211">
        <f t="shared" si="341"/>
        <v>0</v>
      </c>
      <c r="O290" s="211">
        <f t="shared" si="341"/>
        <v>0</v>
      </c>
      <c r="P290" s="211">
        <f t="shared" si="341"/>
        <v>0</v>
      </c>
      <c r="Q290" s="211">
        <f t="shared" si="341"/>
        <v>0</v>
      </c>
      <c r="R290" s="211">
        <f t="shared" si="341"/>
        <v>0</v>
      </c>
      <c r="S290" s="211">
        <f t="shared" si="341"/>
        <v>0</v>
      </c>
      <c r="T290" s="211">
        <f t="shared" si="341"/>
        <v>0</v>
      </c>
      <c r="U290" s="211">
        <f t="shared" si="341"/>
        <v>0</v>
      </c>
      <c r="V290" s="211">
        <f t="shared" si="341"/>
        <v>0</v>
      </c>
      <c r="W290" s="211">
        <f t="shared" si="341"/>
        <v>0</v>
      </c>
      <c r="X290" s="211">
        <f t="shared" si="341"/>
        <v>0</v>
      </c>
      <c r="Y290" s="211">
        <f t="shared" si="341"/>
        <v>0</v>
      </c>
      <c r="Z290" s="211">
        <f t="shared" si="341"/>
        <v>0</v>
      </c>
      <c r="AA290" s="211">
        <f t="shared" si="341"/>
        <v>0</v>
      </c>
      <c r="AB290" s="211">
        <f t="shared" si="341"/>
        <v>0</v>
      </c>
      <c r="AC290" s="211">
        <f t="shared" si="341"/>
        <v>0</v>
      </c>
      <c r="AD290" s="211">
        <f t="shared" si="341"/>
        <v>0</v>
      </c>
      <c r="AE290" s="211">
        <f t="shared" si="341"/>
        <v>0</v>
      </c>
      <c r="AF290" s="211">
        <f t="shared" si="341"/>
        <v>0</v>
      </c>
      <c r="AG290" s="211">
        <f t="shared" si="341"/>
        <v>0</v>
      </c>
      <c r="AH290" s="211">
        <f t="shared" si="341"/>
        <v>0</v>
      </c>
      <c r="AI290" s="211">
        <f t="shared" si="341"/>
        <v>0</v>
      </c>
      <c r="AJ290" s="211">
        <f t="shared" si="341"/>
        <v>0</v>
      </c>
      <c r="AK290" s="211">
        <f t="shared" si="341"/>
        <v>0</v>
      </c>
      <c r="AL290" s="211">
        <f t="shared" si="341"/>
        <v>0</v>
      </c>
      <c r="AM290" s="211">
        <f t="shared" si="341"/>
        <v>0</v>
      </c>
      <c r="AN290" s="211">
        <f t="shared" si="341"/>
        <v>0</v>
      </c>
      <c r="AO290" s="211">
        <f t="shared" si="341"/>
        <v>0</v>
      </c>
      <c r="AP290" s="211">
        <f t="shared" si="341"/>
        <v>0</v>
      </c>
      <c r="AQ290" s="211">
        <f t="shared" ref="AQ290" si="342">+AQ55*$E$4/$E290</f>
        <v>0</v>
      </c>
      <c r="AR290" s="211">
        <f t="shared" si="341"/>
        <v>0</v>
      </c>
      <c r="AS290" s="209"/>
      <c r="AT290" s="211">
        <f t="shared" ref="AT290:BC290" si="343">+AT55*$E$4/$E290</f>
        <v>0</v>
      </c>
      <c r="AU290" s="211">
        <f t="shared" si="343"/>
        <v>0</v>
      </c>
      <c r="AV290" s="211">
        <f t="shared" si="343"/>
        <v>0</v>
      </c>
      <c r="AW290" s="211">
        <f t="shared" si="343"/>
        <v>0</v>
      </c>
      <c r="AX290" s="211">
        <f t="shared" si="343"/>
        <v>0</v>
      </c>
      <c r="AY290" s="211">
        <f t="shared" si="343"/>
        <v>0</v>
      </c>
      <c r="AZ290" s="211">
        <f t="shared" si="343"/>
        <v>0</v>
      </c>
      <c r="BA290" s="211">
        <f t="shared" si="343"/>
        <v>0</v>
      </c>
      <c r="BB290" s="211">
        <f t="shared" si="343"/>
        <v>0</v>
      </c>
      <c r="BC290" s="211">
        <f t="shared" si="343"/>
        <v>0</v>
      </c>
      <c r="BD290" s="209"/>
      <c r="BE290" s="209"/>
      <c r="BF290" s="209"/>
      <c r="BG290" s="209"/>
      <c r="BH290" s="209"/>
      <c r="BI290" s="209"/>
      <c r="BJ290" s="209"/>
    </row>
    <row r="291" spans="2:62" s="190" customFormat="1" hidden="1">
      <c r="B291" s="190">
        <f t="shared" ref="B291:E291" si="344">+B56</f>
        <v>160</v>
      </c>
      <c r="C291" s="190" t="str">
        <f t="shared" si="344"/>
        <v>PREPARACIÓ DEL SÒL</v>
      </c>
      <c r="D291" s="190" t="str">
        <f t="shared" si="344"/>
        <v>Fresat</v>
      </c>
      <c r="E291" s="208">
        <f t="shared" si="344"/>
        <v>2500</v>
      </c>
      <c r="F291" s="211">
        <f t="shared" ref="F291:AR291" si="345">+F56*$E$4/$E291</f>
        <v>0</v>
      </c>
      <c r="G291" s="211">
        <f t="shared" si="345"/>
        <v>0</v>
      </c>
      <c r="H291" s="211">
        <f t="shared" si="345"/>
        <v>0</v>
      </c>
      <c r="I291" s="211">
        <f t="shared" si="345"/>
        <v>0</v>
      </c>
      <c r="J291" s="211">
        <f t="shared" si="345"/>
        <v>0</v>
      </c>
      <c r="K291" s="211">
        <f t="shared" si="345"/>
        <v>0</v>
      </c>
      <c r="L291" s="211">
        <f t="shared" si="345"/>
        <v>0</v>
      </c>
      <c r="M291" s="211">
        <f t="shared" si="345"/>
        <v>0</v>
      </c>
      <c r="N291" s="211">
        <f t="shared" si="345"/>
        <v>0</v>
      </c>
      <c r="O291" s="211">
        <f t="shared" si="345"/>
        <v>0</v>
      </c>
      <c r="P291" s="211">
        <f t="shared" si="345"/>
        <v>0</v>
      </c>
      <c r="Q291" s="211">
        <f t="shared" si="345"/>
        <v>0</v>
      </c>
      <c r="R291" s="211">
        <f t="shared" si="345"/>
        <v>0</v>
      </c>
      <c r="S291" s="211">
        <f t="shared" si="345"/>
        <v>0</v>
      </c>
      <c r="T291" s="211">
        <f t="shared" si="345"/>
        <v>0</v>
      </c>
      <c r="U291" s="211">
        <f t="shared" si="345"/>
        <v>0</v>
      </c>
      <c r="V291" s="211">
        <f t="shared" si="345"/>
        <v>0</v>
      </c>
      <c r="W291" s="211">
        <f t="shared" si="345"/>
        <v>0</v>
      </c>
      <c r="X291" s="211">
        <f t="shared" si="345"/>
        <v>0</v>
      </c>
      <c r="Y291" s="211">
        <f t="shared" si="345"/>
        <v>0</v>
      </c>
      <c r="Z291" s="211">
        <f t="shared" si="345"/>
        <v>0</v>
      </c>
      <c r="AA291" s="211">
        <f t="shared" si="345"/>
        <v>0</v>
      </c>
      <c r="AB291" s="211">
        <f t="shared" si="345"/>
        <v>0</v>
      </c>
      <c r="AC291" s="211">
        <f t="shared" si="345"/>
        <v>0</v>
      </c>
      <c r="AD291" s="211">
        <f t="shared" si="345"/>
        <v>0</v>
      </c>
      <c r="AE291" s="211">
        <f t="shared" si="345"/>
        <v>0</v>
      </c>
      <c r="AF291" s="211">
        <f t="shared" si="345"/>
        <v>0</v>
      </c>
      <c r="AG291" s="211">
        <f t="shared" si="345"/>
        <v>0</v>
      </c>
      <c r="AH291" s="211">
        <f t="shared" si="345"/>
        <v>0</v>
      </c>
      <c r="AI291" s="211">
        <f t="shared" si="345"/>
        <v>0</v>
      </c>
      <c r="AJ291" s="211">
        <f t="shared" si="345"/>
        <v>0</v>
      </c>
      <c r="AK291" s="211">
        <f t="shared" si="345"/>
        <v>0</v>
      </c>
      <c r="AL291" s="211">
        <f t="shared" si="345"/>
        <v>0</v>
      </c>
      <c r="AM291" s="211">
        <f t="shared" si="345"/>
        <v>0</v>
      </c>
      <c r="AN291" s="211">
        <f t="shared" si="345"/>
        <v>0</v>
      </c>
      <c r="AO291" s="211">
        <f t="shared" si="345"/>
        <v>0</v>
      </c>
      <c r="AP291" s="211">
        <f t="shared" si="345"/>
        <v>0</v>
      </c>
      <c r="AQ291" s="211">
        <f t="shared" ref="AQ291" si="346">+AQ56*$E$4/$E291</f>
        <v>0</v>
      </c>
      <c r="AR291" s="211">
        <f t="shared" si="345"/>
        <v>0</v>
      </c>
      <c r="AS291" s="209"/>
      <c r="AT291" s="211">
        <f t="shared" ref="AT291:BC291" si="347">+AT56*$E$4/$E291</f>
        <v>0</v>
      </c>
      <c r="AU291" s="211">
        <f t="shared" si="347"/>
        <v>0</v>
      </c>
      <c r="AV291" s="211">
        <f t="shared" si="347"/>
        <v>0</v>
      </c>
      <c r="AW291" s="211">
        <f t="shared" si="347"/>
        <v>0</v>
      </c>
      <c r="AX291" s="211">
        <f t="shared" si="347"/>
        <v>0</v>
      </c>
      <c r="AY291" s="211">
        <f t="shared" si="347"/>
        <v>0</v>
      </c>
      <c r="AZ291" s="211">
        <f t="shared" si="347"/>
        <v>0</v>
      </c>
      <c r="BA291" s="211">
        <f t="shared" si="347"/>
        <v>0</v>
      </c>
      <c r="BB291" s="211">
        <f t="shared" si="347"/>
        <v>0</v>
      </c>
      <c r="BC291" s="211">
        <f t="shared" si="347"/>
        <v>0</v>
      </c>
      <c r="BD291" s="209"/>
      <c r="BE291" s="209"/>
      <c r="BF291" s="209"/>
      <c r="BG291" s="209"/>
      <c r="BH291" s="209"/>
      <c r="BI291" s="209"/>
      <c r="BJ291" s="209"/>
    </row>
    <row r="292" spans="2:62" s="190" customFormat="1" hidden="1">
      <c r="B292" s="190">
        <f t="shared" ref="B292:E292" si="348">+B57</f>
        <v>210</v>
      </c>
      <c r="C292" s="190" t="str">
        <f t="shared" si="348"/>
        <v>ADOBAT</v>
      </c>
      <c r="D292" s="190" t="str">
        <f t="shared" si="348"/>
        <v>Aplicació de compost (36 t/ha)</v>
      </c>
      <c r="E292" s="208">
        <f t="shared" si="348"/>
        <v>2500</v>
      </c>
      <c r="F292" s="211">
        <f t="shared" ref="F292:AR292" si="349">+F57*$E$4/$E292</f>
        <v>0</v>
      </c>
      <c r="G292" s="211">
        <f t="shared" si="349"/>
        <v>0</v>
      </c>
      <c r="H292" s="211">
        <f t="shared" si="349"/>
        <v>0</v>
      </c>
      <c r="I292" s="211">
        <f t="shared" si="349"/>
        <v>0</v>
      </c>
      <c r="J292" s="211">
        <f t="shared" si="349"/>
        <v>0</v>
      </c>
      <c r="K292" s="211">
        <f t="shared" si="349"/>
        <v>0</v>
      </c>
      <c r="L292" s="211">
        <f t="shared" si="349"/>
        <v>0</v>
      </c>
      <c r="M292" s="211">
        <f t="shared" si="349"/>
        <v>0</v>
      </c>
      <c r="N292" s="211">
        <f t="shared" si="349"/>
        <v>0</v>
      </c>
      <c r="O292" s="211">
        <f t="shared" si="349"/>
        <v>0</v>
      </c>
      <c r="P292" s="211">
        <f t="shared" si="349"/>
        <v>0</v>
      </c>
      <c r="Q292" s="211">
        <f t="shared" si="349"/>
        <v>0</v>
      </c>
      <c r="R292" s="211">
        <f t="shared" si="349"/>
        <v>0</v>
      </c>
      <c r="S292" s="211">
        <f t="shared" si="349"/>
        <v>0</v>
      </c>
      <c r="T292" s="211">
        <f t="shared" si="349"/>
        <v>0</v>
      </c>
      <c r="U292" s="211">
        <f t="shared" si="349"/>
        <v>0</v>
      </c>
      <c r="V292" s="211">
        <f t="shared" si="349"/>
        <v>0</v>
      </c>
      <c r="W292" s="211">
        <f t="shared" si="349"/>
        <v>0</v>
      </c>
      <c r="X292" s="211">
        <f t="shared" si="349"/>
        <v>0</v>
      </c>
      <c r="Y292" s="211">
        <f t="shared" si="349"/>
        <v>0</v>
      </c>
      <c r="Z292" s="211">
        <f t="shared" si="349"/>
        <v>0</v>
      </c>
      <c r="AA292" s="211">
        <f t="shared" si="349"/>
        <v>0</v>
      </c>
      <c r="AB292" s="211">
        <f t="shared" si="349"/>
        <v>0</v>
      </c>
      <c r="AC292" s="211">
        <f t="shared" si="349"/>
        <v>0</v>
      </c>
      <c r="AD292" s="211">
        <f t="shared" si="349"/>
        <v>0</v>
      </c>
      <c r="AE292" s="211">
        <f t="shared" si="349"/>
        <v>0</v>
      </c>
      <c r="AF292" s="211">
        <f t="shared" si="349"/>
        <v>0</v>
      </c>
      <c r="AG292" s="211">
        <f t="shared" si="349"/>
        <v>0</v>
      </c>
      <c r="AH292" s="211">
        <f t="shared" si="349"/>
        <v>0</v>
      </c>
      <c r="AI292" s="211">
        <f t="shared" si="349"/>
        <v>0</v>
      </c>
      <c r="AJ292" s="211">
        <f t="shared" si="349"/>
        <v>0</v>
      </c>
      <c r="AK292" s="211">
        <f t="shared" si="349"/>
        <v>0</v>
      </c>
      <c r="AL292" s="211">
        <f t="shared" si="349"/>
        <v>0</v>
      </c>
      <c r="AM292" s="211">
        <f t="shared" si="349"/>
        <v>0</v>
      </c>
      <c r="AN292" s="211">
        <f t="shared" si="349"/>
        <v>0</v>
      </c>
      <c r="AO292" s="211">
        <f t="shared" si="349"/>
        <v>0</v>
      </c>
      <c r="AP292" s="211">
        <f t="shared" si="349"/>
        <v>0</v>
      </c>
      <c r="AQ292" s="211">
        <f t="shared" ref="AQ292" si="350">+AQ57*$E$4/$E292</f>
        <v>0</v>
      </c>
      <c r="AR292" s="211">
        <f t="shared" si="349"/>
        <v>0</v>
      </c>
      <c r="AS292" s="209"/>
      <c r="AT292" s="211">
        <f t="shared" ref="AT292:BC292" si="351">+AT57*$E$4/$E292</f>
        <v>0</v>
      </c>
      <c r="AU292" s="211">
        <f t="shared" si="351"/>
        <v>0</v>
      </c>
      <c r="AV292" s="211">
        <f t="shared" si="351"/>
        <v>0</v>
      </c>
      <c r="AW292" s="211">
        <f t="shared" si="351"/>
        <v>0</v>
      </c>
      <c r="AX292" s="211">
        <f t="shared" si="351"/>
        <v>0</v>
      </c>
      <c r="AY292" s="211">
        <f t="shared" si="351"/>
        <v>0</v>
      </c>
      <c r="AZ292" s="211">
        <f t="shared" si="351"/>
        <v>0</v>
      </c>
      <c r="BA292" s="211">
        <f t="shared" si="351"/>
        <v>0</v>
      </c>
      <c r="BB292" s="211">
        <f t="shared" si="351"/>
        <v>0</v>
      </c>
      <c r="BC292" s="211">
        <f t="shared" si="351"/>
        <v>0</v>
      </c>
      <c r="BD292" s="209"/>
      <c r="BE292" s="209"/>
      <c r="BF292" s="209"/>
      <c r="BG292" s="209"/>
      <c r="BH292" s="209"/>
      <c r="BI292" s="209"/>
      <c r="BJ292" s="209"/>
    </row>
    <row r="293" spans="2:62" s="190" customFormat="1" hidden="1">
      <c r="B293" s="190">
        <f t="shared" ref="B293:E293" si="352">+B58</f>
        <v>220</v>
      </c>
      <c r="C293" s="190" t="str">
        <f t="shared" si="352"/>
        <v>ADOBAT</v>
      </c>
      <c r="D293" s="190" t="str">
        <f t="shared" si="352"/>
        <v>Aplicació de compost (60 t/ha)</v>
      </c>
      <c r="E293" s="208">
        <f t="shared" si="352"/>
        <v>2500</v>
      </c>
      <c r="F293" s="211">
        <f t="shared" ref="F293:AR293" si="353">+F58*$E$4/$E293</f>
        <v>0</v>
      </c>
      <c r="G293" s="211">
        <f t="shared" si="353"/>
        <v>0</v>
      </c>
      <c r="H293" s="211">
        <f t="shared" si="353"/>
        <v>0</v>
      </c>
      <c r="I293" s="211">
        <f t="shared" si="353"/>
        <v>0</v>
      </c>
      <c r="J293" s="211">
        <f t="shared" si="353"/>
        <v>0</v>
      </c>
      <c r="K293" s="211">
        <f t="shared" si="353"/>
        <v>0</v>
      </c>
      <c r="L293" s="211">
        <f t="shared" si="353"/>
        <v>0</v>
      </c>
      <c r="M293" s="211">
        <f t="shared" si="353"/>
        <v>0</v>
      </c>
      <c r="N293" s="211">
        <f t="shared" si="353"/>
        <v>0</v>
      </c>
      <c r="O293" s="211">
        <f t="shared" si="353"/>
        <v>0</v>
      </c>
      <c r="P293" s="211">
        <f t="shared" si="353"/>
        <v>0</v>
      </c>
      <c r="Q293" s="211">
        <f t="shared" si="353"/>
        <v>0</v>
      </c>
      <c r="R293" s="211">
        <f t="shared" si="353"/>
        <v>0</v>
      </c>
      <c r="S293" s="211">
        <f t="shared" si="353"/>
        <v>0</v>
      </c>
      <c r="T293" s="211">
        <f t="shared" si="353"/>
        <v>0</v>
      </c>
      <c r="U293" s="211">
        <f t="shared" si="353"/>
        <v>0</v>
      </c>
      <c r="V293" s="211">
        <f t="shared" si="353"/>
        <v>0</v>
      </c>
      <c r="W293" s="211">
        <f t="shared" si="353"/>
        <v>0</v>
      </c>
      <c r="X293" s="211">
        <f t="shared" si="353"/>
        <v>0</v>
      </c>
      <c r="Y293" s="211">
        <f t="shared" si="353"/>
        <v>0</v>
      </c>
      <c r="Z293" s="211">
        <f t="shared" si="353"/>
        <v>0</v>
      </c>
      <c r="AA293" s="211">
        <f t="shared" si="353"/>
        <v>0</v>
      </c>
      <c r="AB293" s="211">
        <f t="shared" si="353"/>
        <v>0</v>
      </c>
      <c r="AC293" s="211">
        <f t="shared" si="353"/>
        <v>0</v>
      </c>
      <c r="AD293" s="211">
        <f t="shared" si="353"/>
        <v>0</v>
      </c>
      <c r="AE293" s="211">
        <f t="shared" si="353"/>
        <v>0</v>
      </c>
      <c r="AF293" s="211">
        <f t="shared" si="353"/>
        <v>0</v>
      </c>
      <c r="AG293" s="211">
        <f t="shared" si="353"/>
        <v>0</v>
      </c>
      <c r="AH293" s="211">
        <f t="shared" si="353"/>
        <v>0</v>
      </c>
      <c r="AI293" s="211">
        <f t="shared" si="353"/>
        <v>0</v>
      </c>
      <c r="AJ293" s="211">
        <f t="shared" si="353"/>
        <v>0</v>
      </c>
      <c r="AK293" s="211">
        <f t="shared" si="353"/>
        <v>0</v>
      </c>
      <c r="AL293" s="211">
        <f t="shared" si="353"/>
        <v>0</v>
      </c>
      <c r="AM293" s="211">
        <f t="shared" si="353"/>
        <v>0</v>
      </c>
      <c r="AN293" s="211">
        <f t="shared" si="353"/>
        <v>0</v>
      </c>
      <c r="AO293" s="211">
        <f t="shared" si="353"/>
        <v>0</v>
      </c>
      <c r="AP293" s="211">
        <f t="shared" si="353"/>
        <v>0</v>
      </c>
      <c r="AQ293" s="211">
        <f t="shared" ref="AQ293" si="354">+AQ58*$E$4/$E293</f>
        <v>0</v>
      </c>
      <c r="AR293" s="211">
        <f t="shared" si="353"/>
        <v>0</v>
      </c>
      <c r="AS293" s="209"/>
      <c r="AT293" s="211">
        <f t="shared" ref="AT293:BC293" si="355">+AT58*$E$4/$E293</f>
        <v>0</v>
      </c>
      <c r="AU293" s="211">
        <f t="shared" si="355"/>
        <v>0</v>
      </c>
      <c r="AV293" s="211">
        <f t="shared" si="355"/>
        <v>0</v>
      </c>
      <c r="AW293" s="211">
        <f t="shared" si="355"/>
        <v>0</v>
      </c>
      <c r="AX293" s="211">
        <f t="shared" si="355"/>
        <v>0</v>
      </c>
      <c r="AY293" s="211">
        <f t="shared" si="355"/>
        <v>0</v>
      </c>
      <c r="AZ293" s="211">
        <f t="shared" si="355"/>
        <v>0</v>
      </c>
      <c r="BA293" s="211">
        <f t="shared" si="355"/>
        <v>0</v>
      </c>
      <c r="BB293" s="211">
        <f t="shared" si="355"/>
        <v>0</v>
      </c>
      <c r="BC293" s="211">
        <f t="shared" si="355"/>
        <v>0</v>
      </c>
      <c r="BD293" s="209"/>
      <c r="BE293" s="209"/>
      <c r="BF293" s="209"/>
      <c r="BG293" s="209"/>
      <c r="BH293" s="209"/>
      <c r="BI293" s="209"/>
      <c r="BJ293" s="209"/>
    </row>
    <row r="294" spans="2:62" s="190" customFormat="1" hidden="1">
      <c r="B294" s="190">
        <f t="shared" ref="B294:E294" si="356">+B59</f>
        <v>230</v>
      </c>
      <c r="C294" s="190" t="str">
        <f t="shared" si="356"/>
        <v>ADOBAT</v>
      </c>
      <c r="D294" s="190" t="str">
        <f t="shared" si="356"/>
        <v>Aplicació d'adob orgànic</v>
      </c>
      <c r="E294" s="208">
        <f t="shared" si="356"/>
        <v>2500</v>
      </c>
      <c r="F294" s="211">
        <f t="shared" ref="F294:AR294" si="357">+F59*$E$4/$E294</f>
        <v>0</v>
      </c>
      <c r="G294" s="211">
        <f t="shared" si="357"/>
        <v>0</v>
      </c>
      <c r="H294" s="211">
        <f t="shared" si="357"/>
        <v>0</v>
      </c>
      <c r="I294" s="211">
        <f t="shared" si="357"/>
        <v>0</v>
      </c>
      <c r="J294" s="211">
        <f t="shared" si="357"/>
        <v>0</v>
      </c>
      <c r="K294" s="211">
        <f t="shared" si="357"/>
        <v>0</v>
      </c>
      <c r="L294" s="211">
        <f t="shared" si="357"/>
        <v>0</v>
      </c>
      <c r="M294" s="211">
        <f t="shared" si="357"/>
        <v>0</v>
      </c>
      <c r="N294" s="211">
        <f t="shared" si="357"/>
        <v>0</v>
      </c>
      <c r="O294" s="211">
        <f t="shared" si="357"/>
        <v>0</v>
      </c>
      <c r="P294" s="211">
        <f t="shared" si="357"/>
        <v>0</v>
      </c>
      <c r="Q294" s="211">
        <f t="shared" si="357"/>
        <v>0</v>
      </c>
      <c r="R294" s="211">
        <f t="shared" si="357"/>
        <v>0</v>
      </c>
      <c r="S294" s="211">
        <f t="shared" si="357"/>
        <v>0</v>
      </c>
      <c r="T294" s="211">
        <f t="shared" si="357"/>
        <v>0</v>
      </c>
      <c r="U294" s="211">
        <f t="shared" si="357"/>
        <v>0</v>
      </c>
      <c r="V294" s="211">
        <f t="shared" si="357"/>
        <v>0</v>
      </c>
      <c r="W294" s="211">
        <f t="shared" si="357"/>
        <v>0</v>
      </c>
      <c r="X294" s="211">
        <f t="shared" si="357"/>
        <v>0</v>
      </c>
      <c r="Y294" s="211">
        <f t="shared" si="357"/>
        <v>0</v>
      </c>
      <c r="Z294" s="211">
        <f t="shared" si="357"/>
        <v>0</v>
      </c>
      <c r="AA294" s="211">
        <f t="shared" si="357"/>
        <v>0</v>
      </c>
      <c r="AB294" s="211">
        <f t="shared" si="357"/>
        <v>0</v>
      </c>
      <c r="AC294" s="211">
        <f t="shared" si="357"/>
        <v>0</v>
      </c>
      <c r="AD294" s="211">
        <f t="shared" si="357"/>
        <v>0</v>
      </c>
      <c r="AE294" s="211">
        <f t="shared" si="357"/>
        <v>0</v>
      </c>
      <c r="AF294" s="211">
        <f t="shared" si="357"/>
        <v>0</v>
      </c>
      <c r="AG294" s="211">
        <f t="shared" si="357"/>
        <v>0</v>
      </c>
      <c r="AH294" s="211">
        <f t="shared" si="357"/>
        <v>0</v>
      </c>
      <c r="AI294" s="211">
        <f t="shared" si="357"/>
        <v>0</v>
      </c>
      <c r="AJ294" s="211">
        <f t="shared" si="357"/>
        <v>0</v>
      </c>
      <c r="AK294" s="211">
        <f t="shared" si="357"/>
        <v>0</v>
      </c>
      <c r="AL294" s="211">
        <f t="shared" si="357"/>
        <v>0</v>
      </c>
      <c r="AM294" s="211">
        <f t="shared" si="357"/>
        <v>0</v>
      </c>
      <c r="AN294" s="211">
        <f t="shared" si="357"/>
        <v>0</v>
      </c>
      <c r="AO294" s="211">
        <f t="shared" si="357"/>
        <v>0</v>
      </c>
      <c r="AP294" s="211">
        <f t="shared" si="357"/>
        <v>0</v>
      </c>
      <c r="AQ294" s="211">
        <f t="shared" ref="AQ294" si="358">+AQ59*$E$4/$E294</f>
        <v>0</v>
      </c>
      <c r="AR294" s="211">
        <f t="shared" si="357"/>
        <v>0</v>
      </c>
      <c r="AS294" s="209"/>
      <c r="AT294" s="211">
        <f t="shared" ref="AT294:BC294" si="359">+AT59*$E$4/$E294</f>
        <v>0</v>
      </c>
      <c r="AU294" s="211">
        <f t="shared" si="359"/>
        <v>0</v>
      </c>
      <c r="AV294" s="211">
        <f t="shared" si="359"/>
        <v>0</v>
      </c>
      <c r="AW294" s="211">
        <f t="shared" si="359"/>
        <v>0</v>
      </c>
      <c r="AX294" s="211">
        <f t="shared" si="359"/>
        <v>0</v>
      </c>
      <c r="AY294" s="211">
        <f t="shared" si="359"/>
        <v>0</v>
      </c>
      <c r="AZ294" s="211">
        <f t="shared" si="359"/>
        <v>0</v>
      </c>
      <c r="BA294" s="211">
        <f t="shared" si="359"/>
        <v>0</v>
      </c>
      <c r="BB294" s="211">
        <f t="shared" si="359"/>
        <v>0</v>
      </c>
      <c r="BC294" s="211">
        <f t="shared" si="359"/>
        <v>0</v>
      </c>
      <c r="BD294" s="209"/>
      <c r="BE294" s="209"/>
      <c r="BF294" s="209"/>
      <c r="BG294" s="209"/>
      <c r="BH294" s="209"/>
      <c r="BI294" s="209"/>
      <c r="BJ294" s="209"/>
    </row>
    <row r="295" spans="2:62" s="190" customFormat="1" hidden="1">
      <c r="B295" s="190">
        <f t="shared" ref="B295:E295" si="360">+B60</f>
        <v>240</v>
      </c>
      <c r="C295" s="190" t="str">
        <f t="shared" si="360"/>
        <v>ADOBAT</v>
      </c>
      <c r="D295" s="190" t="str">
        <f t="shared" si="360"/>
        <v>Aplicació potassi</v>
      </c>
      <c r="E295" s="208">
        <f t="shared" si="360"/>
        <v>2500</v>
      </c>
      <c r="F295" s="211">
        <f t="shared" ref="F295:AR295" si="361">+F60*$E$4/$E295</f>
        <v>0</v>
      </c>
      <c r="G295" s="211">
        <f t="shared" si="361"/>
        <v>0</v>
      </c>
      <c r="H295" s="211">
        <f t="shared" si="361"/>
        <v>0</v>
      </c>
      <c r="I295" s="211">
        <f t="shared" si="361"/>
        <v>0</v>
      </c>
      <c r="J295" s="211">
        <f t="shared" si="361"/>
        <v>0</v>
      </c>
      <c r="K295" s="211">
        <f t="shared" si="361"/>
        <v>0</v>
      </c>
      <c r="L295" s="211">
        <f t="shared" si="361"/>
        <v>0</v>
      </c>
      <c r="M295" s="211">
        <f t="shared" si="361"/>
        <v>0</v>
      </c>
      <c r="N295" s="211">
        <f t="shared" si="361"/>
        <v>0</v>
      </c>
      <c r="O295" s="211">
        <f t="shared" si="361"/>
        <v>0</v>
      </c>
      <c r="P295" s="211">
        <f t="shared" si="361"/>
        <v>0</v>
      </c>
      <c r="Q295" s="211">
        <f t="shared" si="361"/>
        <v>0</v>
      </c>
      <c r="R295" s="211">
        <f t="shared" si="361"/>
        <v>0</v>
      </c>
      <c r="S295" s="211">
        <f t="shared" si="361"/>
        <v>0</v>
      </c>
      <c r="T295" s="211">
        <f t="shared" si="361"/>
        <v>0</v>
      </c>
      <c r="U295" s="211">
        <f t="shared" si="361"/>
        <v>0</v>
      </c>
      <c r="V295" s="211">
        <f t="shared" si="361"/>
        <v>0</v>
      </c>
      <c r="W295" s="211">
        <f t="shared" si="361"/>
        <v>0</v>
      </c>
      <c r="X295" s="211">
        <f t="shared" si="361"/>
        <v>0</v>
      </c>
      <c r="Y295" s="211">
        <f t="shared" si="361"/>
        <v>0</v>
      </c>
      <c r="Z295" s="211">
        <f t="shared" si="361"/>
        <v>0</v>
      </c>
      <c r="AA295" s="211">
        <f t="shared" si="361"/>
        <v>0</v>
      </c>
      <c r="AB295" s="211">
        <f t="shared" si="361"/>
        <v>0</v>
      </c>
      <c r="AC295" s="211">
        <f t="shared" si="361"/>
        <v>0</v>
      </c>
      <c r="AD295" s="211">
        <f t="shared" si="361"/>
        <v>0</v>
      </c>
      <c r="AE295" s="211">
        <f t="shared" si="361"/>
        <v>0</v>
      </c>
      <c r="AF295" s="211">
        <f t="shared" si="361"/>
        <v>0</v>
      </c>
      <c r="AG295" s="211">
        <f t="shared" si="361"/>
        <v>0</v>
      </c>
      <c r="AH295" s="211">
        <f t="shared" si="361"/>
        <v>0</v>
      </c>
      <c r="AI295" s="211">
        <f t="shared" si="361"/>
        <v>0</v>
      </c>
      <c r="AJ295" s="211">
        <f t="shared" si="361"/>
        <v>0</v>
      </c>
      <c r="AK295" s="211">
        <f t="shared" si="361"/>
        <v>0</v>
      </c>
      <c r="AL295" s="211">
        <f t="shared" si="361"/>
        <v>0</v>
      </c>
      <c r="AM295" s="211">
        <f t="shared" si="361"/>
        <v>0</v>
      </c>
      <c r="AN295" s="211">
        <f t="shared" si="361"/>
        <v>0</v>
      </c>
      <c r="AO295" s="211">
        <f t="shared" si="361"/>
        <v>0</v>
      </c>
      <c r="AP295" s="211">
        <f t="shared" si="361"/>
        <v>0</v>
      </c>
      <c r="AQ295" s="211">
        <f t="shared" ref="AQ295" si="362">+AQ60*$E$4/$E295</f>
        <v>0</v>
      </c>
      <c r="AR295" s="211">
        <f t="shared" si="361"/>
        <v>0</v>
      </c>
      <c r="AS295" s="209"/>
      <c r="AT295" s="211">
        <f t="shared" ref="AT295:BC295" si="363">+AT60*$E$4/$E295</f>
        <v>0</v>
      </c>
      <c r="AU295" s="211">
        <f t="shared" si="363"/>
        <v>0</v>
      </c>
      <c r="AV295" s="211">
        <f t="shared" si="363"/>
        <v>0</v>
      </c>
      <c r="AW295" s="211">
        <f t="shared" si="363"/>
        <v>0</v>
      </c>
      <c r="AX295" s="211">
        <f t="shared" si="363"/>
        <v>0</v>
      </c>
      <c r="AY295" s="211">
        <f t="shared" si="363"/>
        <v>0</v>
      </c>
      <c r="AZ295" s="211">
        <f t="shared" si="363"/>
        <v>0</v>
      </c>
      <c r="BA295" s="211">
        <f t="shared" si="363"/>
        <v>0</v>
      </c>
      <c r="BB295" s="211">
        <f t="shared" si="363"/>
        <v>0</v>
      </c>
      <c r="BC295" s="211">
        <f t="shared" si="363"/>
        <v>0</v>
      </c>
      <c r="BD295" s="209"/>
      <c r="BE295" s="209"/>
      <c r="BF295" s="209"/>
      <c r="BG295" s="209"/>
      <c r="BH295" s="209"/>
      <c r="BI295" s="209"/>
      <c r="BJ295" s="209"/>
    </row>
    <row r="296" spans="2:62" s="190" customFormat="1" hidden="1">
      <c r="B296" s="190">
        <f t="shared" ref="B296:E296" si="364">+B61</f>
        <v>310</v>
      </c>
      <c r="C296" s="190" t="str">
        <f t="shared" si="364"/>
        <v>PLANTACIÓ</v>
      </c>
      <c r="D296" s="190" t="str">
        <f t="shared" si="364"/>
        <v>Solcar</v>
      </c>
      <c r="E296" s="208">
        <f t="shared" si="364"/>
        <v>2500</v>
      </c>
      <c r="F296" s="211">
        <f t="shared" ref="F296:AR296" si="365">+F61*$E$4/$E296</f>
        <v>0</v>
      </c>
      <c r="G296" s="211">
        <f t="shared" si="365"/>
        <v>0</v>
      </c>
      <c r="H296" s="211">
        <f t="shared" si="365"/>
        <v>0</v>
      </c>
      <c r="I296" s="211">
        <f t="shared" si="365"/>
        <v>0</v>
      </c>
      <c r="J296" s="211">
        <f t="shared" si="365"/>
        <v>0</v>
      </c>
      <c r="K296" s="211">
        <f t="shared" si="365"/>
        <v>0</v>
      </c>
      <c r="L296" s="211">
        <f t="shared" si="365"/>
        <v>0</v>
      </c>
      <c r="M296" s="211">
        <f t="shared" si="365"/>
        <v>0</v>
      </c>
      <c r="N296" s="211">
        <f t="shared" si="365"/>
        <v>0</v>
      </c>
      <c r="O296" s="211">
        <f t="shared" si="365"/>
        <v>0</v>
      </c>
      <c r="P296" s="211">
        <f t="shared" si="365"/>
        <v>0</v>
      </c>
      <c r="Q296" s="211">
        <f t="shared" si="365"/>
        <v>0</v>
      </c>
      <c r="R296" s="211">
        <f t="shared" si="365"/>
        <v>0</v>
      </c>
      <c r="S296" s="211">
        <f t="shared" si="365"/>
        <v>0</v>
      </c>
      <c r="T296" s="211">
        <f t="shared" si="365"/>
        <v>0</v>
      </c>
      <c r="U296" s="211">
        <f t="shared" si="365"/>
        <v>0</v>
      </c>
      <c r="V296" s="211">
        <f t="shared" si="365"/>
        <v>0</v>
      </c>
      <c r="W296" s="211">
        <f t="shared" si="365"/>
        <v>0</v>
      </c>
      <c r="X296" s="211">
        <f t="shared" si="365"/>
        <v>0</v>
      </c>
      <c r="Y296" s="211">
        <f t="shared" si="365"/>
        <v>0</v>
      </c>
      <c r="Z296" s="211">
        <f t="shared" si="365"/>
        <v>0</v>
      </c>
      <c r="AA296" s="211">
        <f t="shared" si="365"/>
        <v>0</v>
      </c>
      <c r="AB296" s="211">
        <f t="shared" si="365"/>
        <v>0</v>
      </c>
      <c r="AC296" s="211">
        <f t="shared" si="365"/>
        <v>0</v>
      </c>
      <c r="AD296" s="211">
        <f t="shared" si="365"/>
        <v>0</v>
      </c>
      <c r="AE296" s="211">
        <f t="shared" si="365"/>
        <v>0</v>
      </c>
      <c r="AF296" s="211">
        <f t="shared" si="365"/>
        <v>0</v>
      </c>
      <c r="AG296" s="211">
        <f t="shared" si="365"/>
        <v>0</v>
      </c>
      <c r="AH296" s="211">
        <f t="shared" si="365"/>
        <v>0</v>
      </c>
      <c r="AI296" s="211">
        <f t="shared" si="365"/>
        <v>0</v>
      </c>
      <c r="AJ296" s="211">
        <f t="shared" si="365"/>
        <v>0</v>
      </c>
      <c r="AK296" s="211">
        <f t="shared" si="365"/>
        <v>0</v>
      </c>
      <c r="AL296" s="211">
        <f t="shared" si="365"/>
        <v>0</v>
      </c>
      <c r="AM296" s="211">
        <f t="shared" si="365"/>
        <v>0</v>
      </c>
      <c r="AN296" s="211">
        <f t="shared" si="365"/>
        <v>0</v>
      </c>
      <c r="AO296" s="211">
        <f t="shared" si="365"/>
        <v>0</v>
      </c>
      <c r="AP296" s="211">
        <f t="shared" si="365"/>
        <v>0</v>
      </c>
      <c r="AQ296" s="211">
        <f t="shared" ref="AQ296" si="366">+AQ61*$E$4/$E296</f>
        <v>0</v>
      </c>
      <c r="AR296" s="211">
        <f t="shared" si="365"/>
        <v>0</v>
      </c>
      <c r="AS296" s="209"/>
      <c r="AT296" s="211">
        <f t="shared" ref="AT296:BC296" si="367">+AT61*$E$4/$E296</f>
        <v>0</v>
      </c>
      <c r="AU296" s="211">
        <f t="shared" si="367"/>
        <v>0</v>
      </c>
      <c r="AV296" s="211">
        <f t="shared" si="367"/>
        <v>0</v>
      </c>
      <c r="AW296" s="211">
        <f t="shared" si="367"/>
        <v>0</v>
      </c>
      <c r="AX296" s="211">
        <f t="shared" si="367"/>
        <v>0</v>
      </c>
      <c r="AY296" s="211">
        <f t="shared" si="367"/>
        <v>0</v>
      </c>
      <c r="AZ296" s="211">
        <f t="shared" si="367"/>
        <v>0</v>
      </c>
      <c r="BA296" s="211">
        <f t="shared" si="367"/>
        <v>0</v>
      </c>
      <c r="BB296" s="211">
        <f t="shared" si="367"/>
        <v>0</v>
      </c>
      <c r="BC296" s="211">
        <f t="shared" si="367"/>
        <v>0</v>
      </c>
      <c r="BD296" s="209"/>
      <c r="BE296" s="209"/>
      <c r="BF296" s="209"/>
      <c r="BG296" s="209"/>
      <c r="BH296" s="209"/>
      <c r="BI296" s="209"/>
      <c r="BJ296" s="209"/>
    </row>
    <row r="297" spans="2:62" s="190" customFormat="1" hidden="1">
      <c r="B297" s="190">
        <f t="shared" ref="B297:E297" si="368">+B62</f>
        <v>320</v>
      </c>
      <c r="C297" s="190" t="str">
        <f t="shared" si="368"/>
        <v>PLANTACIÓ</v>
      </c>
      <c r="D297" s="190" t="str">
        <f t="shared" si="368"/>
        <v>Marcat</v>
      </c>
      <c r="E297" s="208">
        <f t="shared" si="368"/>
        <v>2500</v>
      </c>
      <c r="F297" s="211">
        <f t="shared" ref="F297:AR297" si="369">+F62*$E$4/$E297</f>
        <v>0</v>
      </c>
      <c r="G297" s="211">
        <f t="shared" si="369"/>
        <v>0</v>
      </c>
      <c r="H297" s="211">
        <f t="shared" si="369"/>
        <v>0</v>
      </c>
      <c r="I297" s="211">
        <f t="shared" si="369"/>
        <v>0</v>
      </c>
      <c r="J297" s="211">
        <f t="shared" si="369"/>
        <v>0</v>
      </c>
      <c r="K297" s="211">
        <f t="shared" si="369"/>
        <v>0</v>
      </c>
      <c r="L297" s="211">
        <f t="shared" si="369"/>
        <v>0</v>
      </c>
      <c r="M297" s="211">
        <f t="shared" si="369"/>
        <v>0</v>
      </c>
      <c r="N297" s="211">
        <f t="shared" si="369"/>
        <v>0</v>
      </c>
      <c r="O297" s="211">
        <f t="shared" si="369"/>
        <v>0</v>
      </c>
      <c r="P297" s="211">
        <f t="shared" si="369"/>
        <v>0</v>
      </c>
      <c r="Q297" s="211">
        <f t="shared" si="369"/>
        <v>0</v>
      </c>
      <c r="R297" s="211">
        <f t="shared" si="369"/>
        <v>0</v>
      </c>
      <c r="S297" s="211">
        <f t="shared" si="369"/>
        <v>0</v>
      </c>
      <c r="T297" s="211">
        <f t="shared" si="369"/>
        <v>0</v>
      </c>
      <c r="U297" s="211">
        <f t="shared" si="369"/>
        <v>0</v>
      </c>
      <c r="V297" s="211">
        <f t="shared" si="369"/>
        <v>0</v>
      </c>
      <c r="W297" s="211">
        <f t="shared" si="369"/>
        <v>0</v>
      </c>
      <c r="X297" s="211">
        <f t="shared" si="369"/>
        <v>0</v>
      </c>
      <c r="Y297" s="211">
        <f t="shared" si="369"/>
        <v>0</v>
      </c>
      <c r="Z297" s="211">
        <f t="shared" si="369"/>
        <v>0</v>
      </c>
      <c r="AA297" s="211">
        <f t="shared" si="369"/>
        <v>0</v>
      </c>
      <c r="AB297" s="211">
        <f t="shared" si="369"/>
        <v>0</v>
      </c>
      <c r="AC297" s="211">
        <f t="shared" si="369"/>
        <v>0</v>
      </c>
      <c r="AD297" s="211">
        <f t="shared" si="369"/>
        <v>0</v>
      </c>
      <c r="AE297" s="211">
        <f t="shared" si="369"/>
        <v>0</v>
      </c>
      <c r="AF297" s="211">
        <f t="shared" si="369"/>
        <v>0</v>
      </c>
      <c r="AG297" s="211">
        <f t="shared" si="369"/>
        <v>0</v>
      </c>
      <c r="AH297" s="211">
        <f t="shared" si="369"/>
        <v>0</v>
      </c>
      <c r="AI297" s="211">
        <f t="shared" si="369"/>
        <v>0</v>
      </c>
      <c r="AJ297" s="211">
        <f t="shared" si="369"/>
        <v>0</v>
      </c>
      <c r="AK297" s="211">
        <f t="shared" si="369"/>
        <v>0</v>
      </c>
      <c r="AL297" s="211">
        <f t="shared" si="369"/>
        <v>0</v>
      </c>
      <c r="AM297" s="211">
        <f t="shared" si="369"/>
        <v>0</v>
      </c>
      <c r="AN297" s="211">
        <f t="shared" si="369"/>
        <v>0</v>
      </c>
      <c r="AO297" s="211">
        <f t="shared" si="369"/>
        <v>0</v>
      </c>
      <c r="AP297" s="211">
        <f t="shared" si="369"/>
        <v>0</v>
      </c>
      <c r="AQ297" s="211">
        <f t="shared" ref="AQ297" si="370">+AQ62*$E$4/$E297</f>
        <v>0</v>
      </c>
      <c r="AR297" s="211">
        <f t="shared" si="369"/>
        <v>0</v>
      </c>
      <c r="AS297" s="209"/>
      <c r="AT297" s="211">
        <f t="shared" ref="AT297:BC297" si="371">+AT62*$E$4/$E297</f>
        <v>0</v>
      </c>
      <c r="AU297" s="211">
        <f t="shared" si="371"/>
        <v>0</v>
      </c>
      <c r="AV297" s="211">
        <f t="shared" si="371"/>
        <v>0</v>
      </c>
      <c r="AW297" s="211">
        <f t="shared" si="371"/>
        <v>0</v>
      </c>
      <c r="AX297" s="211">
        <f t="shared" si="371"/>
        <v>0</v>
      </c>
      <c r="AY297" s="211">
        <f t="shared" si="371"/>
        <v>0</v>
      </c>
      <c r="AZ297" s="211">
        <f t="shared" si="371"/>
        <v>0</v>
      </c>
      <c r="BA297" s="211">
        <f t="shared" si="371"/>
        <v>0</v>
      </c>
      <c r="BB297" s="211">
        <f t="shared" si="371"/>
        <v>0</v>
      </c>
      <c r="BC297" s="211">
        <f t="shared" si="371"/>
        <v>0</v>
      </c>
      <c r="BD297" s="209"/>
      <c r="BE297" s="209"/>
      <c r="BF297" s="209"/>
      <c r="BG297" s="209"/>
      <c r="BH297" s="209"/>
      <c r="BI297" s="209"/>
      <c r="BJ297" s="209"/>
    </row>
    <row r="298" spans="2:62" s="190" customFormat="1" hidden="1">
      <c r="B298" s="190">
        <f t="shared" ref="B298:E298" si="372">+B63</f>
        <v>330</v>
      </c>
      <c r="C298" s="190" t="str">
        <f t="shared" si="372"/>
        <v>PLANTACIÓ</v>
      </c>
      <c r="D298" s="190" t="str">
        <f t="shared" si="372"/>
        <v>Plantació manual col o bròcoli</v>
      </c>
      <c r="E298" s="208">
        <f t="shared" si="372"/>
        <v>2500</v>
      </c>
      <c r="F298" s="211">
        <f t="shared" ref="F298:AR298" si="373">+F63*$E$4/$E298</f>
        <v>0</v>
      </c>
      <c r="G298" s="211">
        <f t="shared" si="373"/>
        <v>0</v>
      </c>
      <c r="H298" s="211">
        <f t="shared" si="373"/>
        <v>0</v>
      </c>
      <c r="I298" s="211">
        <f t="shared" si="373"/>
        <v>0</v>
      </c>
      <c r="J298" s="211">
        <f t="shared" si="373"/>
        <v>0</v>
      </c>
      <c r="K298" s="211">
        <f t="shared" si="373"/>
        <v>0</v>
      </c>
      <c r="L298" s="211">
        <f t="shared" si="373"/>
        <v>0</v>
      </c>
      <c r="M298" s="211">
        <f t="shared" si="373"/>
        <v>0</v>
      </c>
      <c r="N298" s="211">
        <f t="shared" si="373"/>
        <v>0</v>
      </c>
      <c r="O298" s="211">
        <f t="shared" si="373"/>
        <v>0</v>
      </c>
      <c r="P298" s="211">
        <f t="shared" si="373"/>
        <v>0</v>
      </c>
      <c r="Q298" s="211">
        <f t="shared" si="373"/>
        <v>0</v>
      </c>
      <c r="R298" s="211">
        <f t="shared" si="373"/>
        <v>0</v>
      </c>
      <c r="S298" s="211">
        <f t="shared" si="373"/>
        <v>0</v>
      </c>
      <c r="T298" s="211">
        <f t="shared" si="373"/>
        <v>0</v>
      </c>
      <c r="U298" s="211">
        <f t="shared" si="373"/>
        <v>0</v>
      </c>
      <c r="V298" s="211">
        <f t="shared" si="373"/>
        <v>0</v>
      </c>
      <c r="W298" s="211">
        <f t="shared" si="373"/>
        <v>0</v>
      </c>
      <c r="X298" s="211">
        <f t="shared" si="373"/>
        <v>0</v>
      </c>
      <c r="Y298" s="211">
        <f t="shared" si="373"/>
        <v>0</v>
      </c>
      <c r="Z298" s="211">
        <f t="shared" si="373"/>
        <v>0</v>
      </c>
      <c r="AA298" s="211">
        <f t="shared" si="373"/>
        <v>0</v>
      </c>
      <c r="AB298" s="211">
        <f t="shared" si="373"/>
        <v>0</v>
      </c>
      <c r="AC298" s="211">
        <f t="shared" si="373"/>
        <v>0</v>
      </c>
      <c r="AD298" s="211">
        <f t="shared" si="373"/>
        <v>0</v>
      </c>
      <c r="AE298" s="211">
        <f t="shared" si="373"/>
        <v>0</v>
      </c>
      <c r="AF298" s="211">
        <f t="shared" si="373"/>
        <v>0</v>
      </c>
      <c r="AG298" s="211">
        <f t="shared" si="373"/>
        <v>0</v>
      </c>
      <c r="AH298" s="211">
        <f t="shared" si="373"/>
        <v>0</v>
      </c>
      <c r="AI298" s="211">
        <f t="shared" si="373"/>
        <v>0</v>
      </c>
      <c r="AJ298" s="211">
        <f t="shared" si="373"/>
        <v>0</v>
      </c>
      <c r="AK298" s="211">
        <f t="shared" si="373"/>
        <v>0</v>
      </c>
      <c r="AL298" s="211">
        <f t="shared" si="373"/>
        <v>0</v>
      </c>
      <c r="AM298" s="211">
        <f t="shared" si="373"/>
        <v>0</v>
      </c>
      <c r="AN298" s="211">
        <f t="shared" si="373"/>
        <v>0</v>
      </c>
      <c r="AO298" s="211">
        <f t="shared" si="373"/>
        <v>0</v>
      </c>
      <c r="AP298" s="211">
        <f t="shared" si="373"/>
        <v>0</v>
      </c>
      <c r="AQ298" s="211">
        <f t="shared" ref="AQ298" si="374">+AQ63*$E$4/$E298</f>
        <v>0</v>
      </c>
      <c r="AR298" s="211">
        <f t="shared" si="373"/>
        <v>0</v>
      </c>
      <c r="AS298" s="209"/>
      <c r="AT298" s="211">
        <f t="shared" ref="AT298:BC298" si="375">+AT63*$E$4/$E298</f>
        <v>0</v>
      </c>
      <c r="AU298" s="211">
        <f t="shared" si="375"/>
        <v>0</v>
      </c>
      <c r="AV298" s="211">
        <f t="shared" si="375"/>
        <v>0</v>
      </c>
      <c r="AW298" s="211">
        <f t="shared" si="375"/>
        <v>0</v>
      </c>
      <c r="AX298" s="211">
        <f t="shared" si="375"/>
        <v>0</v>
      </c>
      <c r="AY298" s="211">
        <f t="shared" si="375"/>
        <v>0</v>
      </c>
      <c r="AZ298" s="211">
        <f t="shared" si="375"/>
        <v>0</v>
      </c>
      <c r="BA298" s="211">
        <f t="shared" si="375"/>
        <v>0</v>
      </c>
      <c r="BB298" s="211">
        <f t="shared" si="375"/>
        <v>0</v>
      </c>
      <c r="BC298" s="211">
        <f t="shared" si="375"/>
        <v>0</v>
      </c>
      <c r="BD298" s="209"/>
      <c r="BE298" s="209"/>
      <c r="BF298" s="209"/>
      <c r="BG298" s="209"/>
      <c r="BH298" s="209"/>
      <c r="BI298" s="209"/>
      <c r="BJ298" s="209"/>
    </row>
    <row r="299" spans="2:62" s="190" customFormat="1" hidden="1">
      <c r="B299" s="190">
        <f t="shared" ref="B299:E299" si="376">+B64</f>
        <v>340</v>
      </c>
      <c r="C299" s="190" t="str">
        <f t="shared" si="376"/>
        <v>PLANTACIÓ</v>
      </c>
      <c r="D299" s="190" t="str">
        <f t="shared" si="376"/>
        <v>Plantació manual calçots</v>
      </c>
      <c r="E299" s="208">
        <f t="shared" si="376"/>
        <v>2500</v>
      </c>
      <c r="F299" s="211">
        <f t="shared" ref="F299:AR299" si="377">+F64*$E$4/$E299</f>
        <v>0</v>
      </c>
      <c r="G299" s="211">
        <f t="shared" si="377"/>
        <v>0</v>
      </c>
      <c r="H299" s="211">
        <f t="shared" si="377"/>
        <v>0</v>
      </c>
      <c r="I299" s="211">
        <f t="shared" si="377"/>
        <v>0</v>
      </c>
      <c r="J299" s="211">
        <f t="shared" si="377"/>
        <v>0</v>
      </c>
      <c r="K299" s="211">
        <f t="shared" si="377"/>
        <v>0</v>
      </c>
      <c r="L299" s="211">
        <f t="shared" si="377"/>
        <v>0</v>
      </c>
      <c r="M299" s="211">
        <f t="shared" si="377"/>
        <v>0</v>
      </c>
      <c r="N299" s="211">
        <f t="shared" si="377"/>
        <v>0</v>
      </c>
      <c r="O299" s="211">
        <f t="shared" si="377"/>
        <v>0</v>
      </c>
      <c r="P299" s="211">
        <f t="shared" si="377"/>
        <v>0</v>
      </c>
      <c r="Q299" s="211">
        <f t="shared" si="377"/>
        <v>0</v>
      </c>
      <c r="R299" s="211">
        <f t="shared" si="377"/>
        <v>0</v>
      </c>
      <c r="S299" s="211">
        <f t="shared" si="377"/>
        <v>0</v>
      </c>
      <c r="T299" s="211">
        <f t="shared" si="377"/>
        <v>0</v>
      </c>
      <c r="U299" s="211">
        <f t="shared" si="377"/>
        <v>0</v>
      </c>
      <c r="V299" s="211">
        <f t="shared" si="377"/>
        <v>0</v>
      </c>
      <c r="W299" s="211">
        <f t="shared" si="377"/>
        <v>0</v>
      </c>
      <c r="X299" s="211">
        <f t="shared" si="377"/>
        <v>0</v>
      </c>
      <c r="Y299" s="211">
        <f t="shared" si="377"/>
        <v>0</v>
      </c>
      <c r="Z299" s="211">
        <f t="shared" si="377"/>
        <v>0</v>
      </c>
      <c r="AA299" s="211">
        <f t="shared" si="377"/>
        <v>0</v>
      </c>
      <c r="AB299" s="211">
        <f t="shared" si="377"/>
        <v>0</v>
      </c>
      <c r="AC299" s="211">
        <f t="shared" si="377"/>
        <v>0</v>
      </c>
      <c r="AD299" s="211">
        <f t="shared" si="377"/>
        <v>0</v>
      </c>
      <c r="AE299" s="211">
        <f t="shared" si="377"/>
        <v>0</v>
      </c>
      <c r="AF299" s="211">
        <f t="shared" si="377"/>
        <v>0</v>
      </c>
      <c r="AG299" s="211">
        <f t="shared" si="377"/>
        <v>0</v>
      </c>
      <c r="AH299" s="211">
        <f t="shared" si="377"/>
        <v>0</v>
      </c>
      <c r="AI299" s="211">
        <f t="shared" si="377"/>
        <v>0</v>
      </c>
      <c r="AJ299" s="211">
        <f t="shared" si="377"/>
        <v>0</v>
      </c>
      <c r="AK299" s="211">
        <f t="shared" si="377"/>
        <v>0</v>
      </c>
      <c r="AL299" s="211">
        <f t="shared" si="377"/>
        <v>0</v>
      </c>
      <c r="AM299" s="211">
        <f t="shared" si="377"/>
        <v>0</v>
      </c>
      <c r="AN299" s="211">
        <f t="shared" si="377"/>
        <v>0</v>
      </c>
      <c r="AO299" s="211">
        <f t="shared" si="377"/>
        <v>0</v>
      </c>
      <c r="AP299" s="211">
        <f t="shared" si="377"/>
        <v>0</v>
      </c>
      <c r="AQ299" s="211">
        <f t="shared" ref="AQ299" si="378">+AQ64*$E$4/$E299</f>
        <v>0</v>
      </c>
      <c r="AR299" s="211">
        <f t="shared" si="377"/>
        <v>0</v>
      </c>
      <c r="AS299" s="209"/>
      <c r="AT299" s="211">
        <f t="shared" ref="AT299:BC299" si="379">+AT64*$E$4/$E299</f>
        <v>0</v>
      </c>
      <c r="AU299" s="211">
        <f t="shared" si="379"/>
        <v>0</v>
      </c>
      <c r="AV299" s="211">
        <f t="shared" si="379"/>
        <v>0</v>
      </c>
      <c r="AW299" s="211">
        <f t="shared" si="379"/>
        <v>0</v>
      </c>
      <c r="AX299" s="211">
        <f t="shared" si="379"/>
        <v>0</v>
      </c>
      <c r="AY299" s="211">
        <f t="shared" si="379"/>
        <v>0</v>
      </c>
      <c r="AZ299" s="211">
        <f t="shared" si="379"/>
        <v>0</v>
      </c>
      <c r="BA299" s="211">
        <f t="shared" si="379"/>
        <v>0</v>
      </c>
      <c r="BB299" s="211">
        <f t="shared" si="379"/>
        <v>0</v>
      </c>
      <c r="BC299" s="211">
        <f t="shared" si="379"/>
        <v>0</v>
      </c>
      <c r="BD299" s="209"/>
      <c r="BE299" s="209"/>
      <c r="BF299" s="209"/>
      <c r="BG299" s="209"/>
      <c r="BH299" s="209"/>
      <c r="BI299" s="209"/>
      <c r="BJ299" s="209"/>
    </row>
    <row r="300" spans="2:62" s="190" customFormat="1" hidden="1">
      <c r="B300" s="190">
        <f t="shared" ref="B300:E300" si="380">+B65</f>
        <v>350</v>
      </c>
      <c r="C300" s="190" t="str">
        <f t="shared" si="380"/>
        <v>PLANTACIÓ</v>
      </c>
      <c r="D300" s="190" t="str">
        <f t="shared" si="380"/>
        <v>Plantació manual enciam</v>
      </c>
      <c r="E300" s="208">
        <f t="shared" si="380"/>
        <v>2500</v>
      </c>
      <c r="F300" s="211">
        <f t="shared" ref="F300:AR300" si="381">+F65*$E$4/$E300</f>
        <v>0</v>
      </c>
      <c r="G300" s="211">
        <f t="shared" si="381"/>
        <v>0</v>
      </c>
      <c r="H300" s="211">
        <f t="shared" si="381"/>
        <v>0</v>
      </c>
      <c r="I300" s="211">
        <f t="shared" si="381"/>
        <v>0</v>
      </c>
      <c r="J300" s="211">
        <f t="shared" si="381"/>
        <v>0</v>
      </c>
      <c r="K300" s="211">
        <f t="shared" si="381"/>
        <v>0</v>
      </c>
      <c r="L300" s="211">
        <f t="shared" si="381"/>
        <v>0</v>
      </c>
      <c r="M300" s="211">
        <f t="shared" si="381"/>
        <v>0</v>
      </c>
      <c r="N300" s="211">
        <f t="shared" si="381"/>
        <v>0</v>
      </c>
      <c r="O300" s="211">
        <f t="shared" si="381"/>
        <v>0</v>
      </c>
      <c r="P300" s="211">
        <f t="shared" si="381"/>
        <v>0</v>
      </c>
      <c r="Q300" s="211">
        <f t="shared" si="381"/>
        <v>0</v>
      </c>
      <c r="R300" s="211">
        <f t="shared" si="381"/>
        <v>0</v>
      </c>
      <c r="S300" s="211">
        <f t="shared" si="381"/>
        <v>0</v>
      </c>
      <c r="T300" s="211">
        <f t="shared" si="381"/>
        <v>0</v>
      </c>
      <c r="U300" s="211">
        <f t="shared" si="381"/>
        <v>0</v>
      </c>
      <c r="V300" s="211">
        <f t="shared" si="381"/>
        <v>0</v>
      </c>
      <c r="W300" s="211">
        <f t="shared" si="381"/>
        <v>0</v>
      </c>
      <c r="X300" s="211">
        <f t="shared" si="381"/>
        <v>0</v>
      </c>
      <c r="Y300" s="211">
        <f t="shared" si="381"/>
        <v>0</v>
      </c>
      <c r="Z300" s="211">
        <f t="shared" si="381"/>
        <v>0</v>
      </c>
      <c r="AA300" s="211">
        <f t="shared" si="381"/>
        <v>0</v>
      </c>
      <c r="AB300" s="211">
        <f t="shared" si="381"/>
        <v>0</v>
      </c>
      <c r="AC300" s="211">
        <f t="shared" si="381"/>
        <v>0</v>
      </c>
      <c r="AD300" s="211">
        <f t="shared" si="381"/>
        <v>0</v>
      </c>
      <c r="AE300" s="211">
        <f t="shared" si="381"/>
        <v>0</v>
      </c>
      <c r="AF300" s="211">
        <f t="shared" si="381"/>
        <v>0</v>
      </c>
      <c r="AG300" s="211">
        <f t="shared" si="381"/>
        <v>0</v>
      </c>
      <c r="AH300" s="211">
        <f t="shared" si="381"/>
        <v>0</v>
      </c>
      <c r="AI300" s="211">
        <f t="shared" si="381"/>
        <v>0</v>
      </c>
      <c r="AJ300" s="211">
        <f t="shared" si="381"/>
        <v>0</v>
      </c>
      <c r="AK300" s="211">
        <f t="shared" si="381"/>
        <v>0</v>
      </c>
      <c r="AL300" s="211">
        <f t="shared" si="381"/>
        <v>0</v>
      </c>
      <c r="AM300" s="211">
        <f t="shared" si="381"/>
        <v>0</v>
      </c>
      <c r="AN300" s="211">
        <f t="shared" si="381"/>
        <v>0</v>
      </c>
      <c r="AO300" s="211">
        <f t="shared" si="381"/>
        <v>0</v>
      </c>
      <c r="AP300" s="211">
        <f t="shared" si="381"/>
        <v>0</v>
      </c>
      <c r="AQ300" s="211">
        <f t="shared" ref="AQ300" si="382">+AQ65*$E$4/$E300</f>
        <v>0</v>
      </c>
      <c r="AR300" s="211">
        <f t="shared" si="381"/>
        <v>0</v>
      </c>
      <c r="AS300" s="209"/>
      <c r="AT300" s="211">
        <f t="shared" ref="AT300:BC300" si="383">+AT65*$E$4/$E300</f>
        <v>0</v>
      </c>
      <c r="AU300" s="211">
        <f t="shared" si="383"/>
        <v>0</v>
      </c>
      <c r="AV300" s="211">
        <f t="shared" si="383"/>
        <v>0</v>
      </c>
      <c r="AW300" s="211">
        <f t="shared" si="383"/>
        <v>0</v>
      </c>
      <c r="AX300" s="211">
        <f t="shared" si="383"/>
        <v>0</v>
      </c>
      <c r="AY300" s="211">
        <f t="shared" si="383"/>
        <v>0</v>
      </c>
      <c r="AZ300" s="211">
        <f t="shared" si="383"/>
        <v>0</v>
      </c>
      <c r="BA300" s="211">
        <f t="shared" si="383"/>
        <v>0</v>
      </c>
      <c r="BB300" s="211">
        <f t="shared" si="383"/>
        <v>0</v>
      </c>
      <c r="BC300" s="211">
        <f t="shared" si="383"/>
        <v>0</v>
      </c>
      <c r="BD300" s="209"/>
      <c r="BE300" s="209"/>
      <c r="BF300" s="209"/>
      <c r="BG300" s="209"/>
      <c r="BH300" s="209"/>
      <c r="BI300" s="209"/>
      <c r="BJ300" s="209"/>
    </row>
    <row r="301" spans="2:62" s="190" customFormat="1" hidden="1">
      <c r="B301" s="190">
        <f t="shared" ref="B301:E301" si="384">+B66</f>
        <v>360</v>
      </c>
      <c r="C301" s="190" t="str">
        <f t="shared" si="384"/>
        <v>PLANTACIÓ</v>
      </c>
      <c r="D301" s="190" t="str">
        <f t="shared" si="384"/>
        <v>Plantació manual bleda</v>
      </c>
      <c r="E301" s="208">
        <f t="shared" si="384"/>
        <v>2500</v>
      </c>
      <c r="F301" s="211">
        <f t="shared" ref="F301:AR301" si="385">+F66*$E$4/$E301</f>
        <v>0</v>
      </c>
      <c r="G301" s="211">
        <f t="shared" si="385"/>
        <v>0</v>
      </c>
      <c r="H301" s="211">
        <f t="shared" si="385"/>
        <v>0</v>
      </c>
      <c r="I301" s="211">
        <f t="shared" si="385"/>
        <v>0</v>
      </c>
      <c r="J301" s="211">
        <f t="shared" si="385"/>
        <v>0</v>
      </c>
      <c r="K301" s="211">
        <f t="shared" si="385"/>
        <v>0</v>
      </c>
      <c r="L301" s="211">
        <f t="shared" si="385"/>
        <v>0</v>
      </c>
      <c r="M301" s="211">
        <f t="shared" si="385"/>
        <v>0</v>
      </c>
      <c r="N301" s="211">
        <f t="shared" si="385"/>
        <v>0</v>
      </c>
      <c r="O301" s="211">
        <f t="shared" si="385"/>
        <v>0</v>
      </c>
      <c r="P301" s="211">
        <f t="shared" si="385"/>
        <v>0</v>
      </c>
      <c r="Q301" s="211">
        <f t="shared" si="385"/>
        <v>0</v>
      </c>
      <c r="R301" s="211">
        <f t="shared" si="385"/>
        <v>0</v>
      </c>
      <c r="S301" s="211">
        <f t="shared" si="385"/>
        <v>0</v>
      </c>
      <c r="T301" s="211">
        <f t="shared" si="385"/>
        <v>0</v>
      </c>
      <c r="U301" s="211">
        <f t="shared" si="385"/>
        <v>0</v>
      </c>
      <c r="V301" s="211">
        <f t="shared" si="385"/>
        <v>0</v>
      </c>
      <c r="W301" s="211">
        <f t="shared" si="385"/>
        <v>0</v>
      </c>
      <c r="X301" s="211">
        <f t="shared" si="385"/>
        <v>0</v>
      </c>
      <c r="Y301" s="211">
        <f t="shared" si="385"/>
        <v>0</v>
      </c>
      <c r="Z301" s="211">
        <f t="shared" si="385"/>
        <v>0</v>
      </c>
      <c r="AA301" s="211">
        <f t="shared" si="385"/>
        <v>0</v>
      </c>
      <c r="AB301" s="211">
        <f t="shared" si="385"/>
        <v>0</v>
      </c>
      <c r="AC301" s="211">
        <f t="shared" si="385"/>
        <v>0</v>
      </c>
      <c r="AD301" s="211">
        <f t="shared" si="385"/>
        <v>0</v>
      </c>
      <c r="AE301" s="211">
        <f t="shared" si="385"/>
        <v>0</v>
      </c>
      <c r="AF301" s="211">
        <f t="shared" si="385"/>
        <v>0</v>
      </c>
      <c r="AG301" s="211">
        <f t="shared" si="385"/>
        <v>0</v>
      </c>
      <c r="AH301" s="211">
        <f t="shared" si="385"/>
        <v>0</v>
      </c>
      <c r="AI301" s="211">
        <f t="shared" si="385"/>
        <v>0</v>
      </c>
      <c r="AJ301" s="211">
        <f t="shared" si="385"/>
        <v>0</v>
      </c>
      <c r="AK301" s="211">
        <f t="shared" si="385"/>
        <v>0</v>
      </c>
      <c r="AL301" s="211">
        <f t="shared" si="385"/>
        <v>0</v>
      </c>
      <c r="AM301" s="211">
        <f t="shared" si="385"/>
        <v>0</v>
      </c>
      <c r="AN301" s="211">
        <f t="shared" si="385"/>
        <v>0</v>
      </c>
      <c r="AO301" s="211">
        <f t="shared" si="385"/>
        <v>0</v>
      </c>
      <c r="AP301" s="211">
        <f t="shared" si="385"/>
        <v>0</v>
      </c>
      <c r="AQ301" s="211">
        <f t="shared" ref="AQ301" si="386">+AQ66*$E$4/$E301</f>
        <v>0</v>
      </c>
      <c r="AR301" s="211">
        <f t="shared" si="385"/>
        <v>0</v>
      </c>
      <c r="AS301" s="209"/>
      <c r="AT301" s="211">
        <f t="shared" ref="AT301:BC301" si="387">+AT66*$E$4/$E301</f>
        <v>0</v>
      </c>
      <c r="AU301" s="211">
        <f t="shared" si="387"/>
        <v>0</v>
      </c>
      <c r="AV301" s="211">
        <f t="shared" si="387"/>
        <v>0</v>
      </c>
      <c r="AW301" s="211">
        <f t="shared" si="387"/>
        <v>0</v>
      </c>
      <c r="AX301" s="211">
        <f t="shared" si="387"/>
        <v>0</v>
      </c>
      <c r="AY301" s="211">
        <f t="shared" si="387"/>
        <v>0</v>
      </c>
      <c r="AZ301" s="211">
        <f t="shared" si="387"/>
        <v>0</v>
      </c>
      <c r="BA301" s="211">
        <f t="shared" si="387"/>
        <v>0</v>
      </c>
      <c r="BB301" s="211">
        <f t="shared" si="387"/>
        <v>0</v>
      </c>
      <c r="BC301" s="211">
        <f t="shared" si="387"/>
        <v>0</v>
      </c>
      <c r="BD301" s="209"/>
      <c r="BE301" s="209"/>
      <c r="BF301" s="209"/>
      <c r="BG301" s="209"/>
      <c r="BH301" s="209"/>
      <c r="BI301" s="209"/>
      <c r="BJ301" s="209"/>
    </row>
    <row r="302" spans="2:62" s="190" customFormat="1" hidden="1">
      <c r="B302" s="190">
        <f t="shared" ref="B302:E302" si="388">+B67</f>
        <v>370</v>
      </c>
      <c r="C302" s="190" t="str">
        <f t="shared" si="388"/>
        <v>PLANTACIÓ</v>
      </c>
      <c r="D302" s="190" t="str">
        <f t="shared" si="388"/>
        <v>Plantació manual tomàquet</v>
      </c>
      <c r="E302" s="208">
        <f t="shared" si="388"/>
        <v>2500</v>
      </c>
      <c r="F302" s="211">
        <f t="shared" ref="F302:AR302" si="389">+F67*$E$4/$E302</f>
        <v>0</v>
      </c>
      <c r="G302" s="211">
        <f t="shared" si="389"/>
        <v>0</v>
      </c>
      <c r="H302" s="211">
        <f t="shared" si="389"/>
        <v>0</v>
      </c>
      <c r="I302" s="211">
        <f t="shared" si="389"/>
        <v>0</v>
      </c>
      <c r="J302" s="211">
        <f t="shared" si="389"/>
        <v>0</v>
      </c>
      <c r="K302" s="211">
        <f t="shared" si="389"/>
        <v>0</v>
      </c>
      <c r="L302" s="211">
        <f t="shared" si="389"/>
        <v>0</v>
      </c>
      <c r="M302" s="211">
        <f t="shared" si="389"/>
        <v>0</v>
      </c>
      <c r="N302" s="211">
        <f t="shared" si="389"/>
        <v>0</v>
      </c>
      <c r="O302" s="211">
        <f t="shared" si="389"/>
        <v>0</v>
      </c>
      <c r="P302" s="211">
        <f t="shared" si="389"/>
        <v>0</v>
      </c>
      <c r="Q302" s="211">
        <f t="shared" si="389"/>
        <v>0</v>
      </c>
      <c r="R302" s="211">
        <f t="shared" si="389"/>
        <v>0</v>
      </c>
      <c r="S302" s="211">
        <f t="shared" si="389"/>
        <v>0</v>
      </c>
      <c r="T302" s="211">
        <f t="shared" si="389"/>
        <v>0</v>
      </c>
      <c r="U302" s="211">
        <f t="shared" si="389"/>
        <v>0</v>
      </c>
      <c r="V302" s="211">
        <f t="shared" si="389"/>
        <v>0</v>
      </c>
      <c r="W302" s="211">
        <f t="shared" si="389"/>
        <v>0</v>
      </c>
      <c r="X302" s="211">
        <f t="shared" si="389"/>
        <v>0</v>
      </c>
      <c r="Y302" s="211">
        <f t="shared" si="389"/>
        <v>0</v>
      </c>
      <c r="Z302" s="211">
        <f t="shared" si="389"/>
        <v>0</v>
      </c>
      <c r="AA302" s="211">
        <f t="shared" si="389"/>
        <v>0</v>
      </c>
      <c r="AB302" s="211">
        <f t="shared" si="389"/>
        <v>0</v>
      </c>
      <c r="AC302" s="211">
        <f t="shared" si="389"/>
        <v>0</v>
      </c>
      <c r="AD302" s="211">
        <f t="shared" si="389"/>
        <v>0</v>
      </c>
      <c r="AE302" s="211">
        <f t="shared" si="389"/>
        <v>0</v>
      </c>
      <c r="AF302" s="211">
        <f t="shared" si="389"/>
        <v>0</v>
      </c>
      <c r="AG302" s="211">
        <f t="shared" si="389"/>
        <v>0</v>
      </c>
      <c r="AH302" s="211">
        <f t="shared" si="389"/>
        <v>0</v>
      </c>
      <c r="AI302" s="211">
        <f t="shared" si="389"/>
        <v>0</v>
      </c>
      <c r="AJ302" s="211">
        <f t="shared" si="389"/>
        <v>0</v>
      </c>
      <c r="AK302" s="211">
        <f t="shared" si="389"/>
        <v>0</v>
      </c>
      <c r="AL302" s="211">
        <f t="shared" si="389"/>
        <v>0</v>
      </c>
      <c r="AM302" s="211">
        <f t="shared" si="389"/>
        <v>0</v>
      </c>
      <c r="AN302" s="211">
        <f t="shared" si="389"/>
        <v>0</v>
      </c>
      <c r="AO302" s="211">
        <f t="shared" si="389"/>
        <v>0</v>
      </c>
      <c r="AP302" s="211">
        <f t="shared" si="389"/>
        <v>0</v>
      </c>
      <c r="AQ302" s="211">
        <f t="shared" ref="AQ302" si="390">+AQ67*$E$4/$E302</f>
        <v>0</v>
      </c>
      <c r="AR302" s="211">
        <f t="shared" si="389"/>
        <v>0</v>
      </c>
      <c r="AS302" s="209"/>
      <c r="AT302" s="211">
        <f t="shared" ref="AT302:BC302" si="391">+AT67*$E$4/$E302</f>
        <v>0</v>
      </c>
      <c r="AU302" s="211">
        <f t="shared" si="391"/>
        <v>0</v>
      </c>
      <c r="AV302" s="211">
        <f t="shared" si="391"/>
        <v>0</v>
      </c>
      <c r="AW302" s="211">
        <f t="shared" si="391"/>
        <v>0</v>
      </c>
      <c r="AX302" s="211">
        <f t="shared" si="391"/>
        <v>0</v>
      </c>
      <c r="AY302" s="211">
        <f t="shared" si="391"/>
        <v>0</v>
      </c>
      <c r="AZ302" s="211">
        <f t="shared" si="391"/>
        <v>0</v>
      </c>
      <c r="BA302" s="211">
        <f t="shared" si="391"/>
        <v>0</v>
      </c>
      <c r="BB302" s="211">
        <f t="shared" si="391"/>
        <v>0</v>
      </c>
      <c r="BC302" s="211">
        <f t="shared" si="391"/>
        <v>0</v>
      </c>
      <c r="BD302" s="209"/>
      <c r="BE302" s="209"/>
      <c r="BF302" s="209"/>
      <c r="BG302" s="209"/>
      <c r="BH302" s="209"/>
      <c r="BI302" s="209"/>
      <c r="BJ302" s="209"/>
    </row>
    <row r="303" spans="2:62" s="190" customFormat="1" hidden="1">
      <c r="B303" s="190">
        <f t="shared" ref="B303:E303" si="392">+B68</f>
        <v>380</v>
      </c>
      <c r="C303" s="190" t="str">
        <f t="shared" si="392"/>
        <v>PLANTACIÓ</v>
      </c>
      <c r="D303" s="190" t="str">
        <f t="shared" si="392"/>
        <v>Plantació manual carbassa</v>
      </c>
      <c r="E303" s="208">
        <f t="shared" si="392"/>
        <v>2500</v>
      </c>
      <c r="F303" s="211">
        <f t="shared" ref="F303:AR303" si="393">+F68*$E$4/$E303</f>
        <v>0</v>
      </c>
      <c r="G303" s="211">
        <f t="shared" si="393"/>
        <v>0</v>
      </c>
      <c r="H303" s="211">
        <f t="shared" si="393"/>
        <v>0</v>
      </c>
      <c r="I303" s="211">
        <f t="shared" si="393"/>
        <v>0</v>
      </c>
      <c r="J303" s="211">
        <f t="shared" si="393"/>
        <v>0</v>
      </c>
      <c r="K303" s="211">
        <f t="shared" si="393"/>
        <v>0</v>
      </c>
      <c r="L303" s="211">
        <f t="shared" si="393"/>
        <v>0</v>
      </c>
      <c r="M303" s="211">
        <f t="shared" si="393"/>
        <v>0</v>
      </c>
      <c r="N303" s="211">
        <f t="shared" si="393"/>
        <v>0</v>
      </c>
      <c r="O303" s="211">
        <f t="shared" si="393"/>
        <v>0</v>
      </c>
      <c r="P303" s="211">
        <f t="shared" si="393"/>
        <v>0</v>
      </c>
      <c r="Q303" s="211">
        <f t="shared" si="393"/>
        <v>0</v>
      </c>
      <c r="R303" s="211">
        <f t="shared" si="393"/>
        <v>0</v>
      </c>
      <c r="S303" s="211">
        <f t="shared" si="393"/>
        <v>0</v>
      </c>
      <c r="T303" s="211">
        <f t="shared" si="393"/>
        <v>0</v>
      </c>
      <c r="U303" s="211">
        <f t="shared" si="393"/>
        <v>0</v>
      </c>
      <c r="V303" s="211">
        <f t="shared" si="393"/>
        <v>0</v>
      </c>
      <c r="W303" s="211">
        <f t="shared" si="393"/>
        <v>0</v>
      </c>
      <c r="X303" s="211">
        <f t="shared" si="393"/>
        <v>0</v>
      </c>
      <c r="Y303" s="211">
        <f t="shared" si="393"/>
        <v>0</v>
      </c>
      <c r="Z303" s="211">
        <f t="shared" si="393"/>
        <v>0</v>
      </c>
      <c r="AA303" s="211">
        <f t="shared" si="393"/>
        <v>0</v>
      </c>
      <c r="AB303" s="211">
        <f t="shared" si="393"/>
        <v>0</v>
      </c>
      <c r="AC303" s="211">
        <f t="shared" si="393"/>
        <v>0</v>
      </c>
      <c r="AD303" s="211">
        <f t="shared" si="393"/>
        <v>0</v>
      </c>
      <c r="AE303" s="211">
        <f t="shared" si="393"/>
        <v>0</v>
      </c>
      <c r="AF303" s="211">
        <f t="shared" si="393"/>
        <v>0</v>
      </c>
      <c r="AG303" s="211">
        <f t="shared" si="393"/>
        <v>0</v>
      </c>
      <c r="AH303" s="211">
        <f t="shared" si="393"/>
        <v>0</v>
      </c>
      <c r="AI303" s="211">
        <f t="shared" si="393"/>
        <v>0</v>
      </c>
      <c r="AJ303" s="211">
        <f t="shared" si="393"/>
        <v>0</v>
      </c>
      <c r="AK303" s="211">
        <f t="shared" si="393"/>
        <v>0</v>
      </c>
      <c r="AL303" s="211">
        <f t="shared" si="393"/>
        <v>0</v>
      </c>
      <c r="AM303" s="211">
        <f t="shared" si="393"/>
        <v>0</v>
      </c>
      <c r="AN303" s="211">
        <f t="shared" si="393"/>
        <v>0</v>
      </c>
      <c r="AO303" s="211">
        <f t="shared" si="393"/>
        <v>0</v>
      </c>
      <c r="AP303" s="211">
        <f t="shared" si="393"/>
        <v>0</v>
      </c>
      <c r="AQ303" s="211">
        <f t="shared" ref="AQ303" si="394">+AQ68*$E$4/$E303</f>
        <v>0</v>
      </c>
      <c r="AR303" s="211">
        <f t="shared" si="393"/>
        <v>0</v>
      </c>
      <c r="AS303" s="209"/>
      <c r="AT303" s="211">
        <f t="shared" ref="AT303:BC303" si="395">+AT68*$E$4/$E303</f>
        <v>0</v>
      </c>
      <c r="AU303" s="211">
        <f t="shared" si="395"/>
        <v>0</v>
      </c>
      <c r="AV303" s="211">
        <f t="shared" si="395"/>
        <v>0</v>
      </c>
      <c r="AW303" s="211">
        <f t="shared" si="395"/>
        <v>0</v>
      </c>
      <c r="AX303" s="211">
        <f t="shared" si="395"/>
        <v>0</v>
      </c>
      <c r="AY303" s="211">
        <f t="shared" si="395"/>
        <v>0</v>
      </c>
      <c r="AZ303" s="211">
        <f t="shared" si="395"/>
        <v>0</v>
      </c>
      <c r="BA303" s="211">
        <f t="shared" si="395"/>
        <v>0</v>
      </c>
      <c r="BB303" s="211">
        <f t="shared" si="395"/>
        <v>0</v>
      </c>
      <c r="BC303" s="211">
        <f t="shared" si="395"/>
        <v>0</v>
      </c>
      <c r="BD303" s="209"/>
      <c r="BE303" s="209"/>
      <c r="BF303" s="209"/>
      <c r="BG303" s="209"/>
      <c r="BH303" s="209"/>
      <c r="BI303" s="209"/>
      <c r="BJ303" s="209"/>
    </row>
    <row r="304" spans="2:62" s="190" customFormat="1" hidden="1">
      <c r="B304" s="190">
        <f t="shared" ref="B304:E304" si="396">+B69</f>
        <v>390</v>
      </c>
      <c r="C304" s="190" t="str">
        <f t="shared" si="396"/>
        <v>PLANTACIÓ</v>
      </c>
      <c r="D304" s="190" t="str">
        <f t="shared" si="396"/>
        <v>Sembra manual carbassa</v>
      </c>
      <c r="E304" s="208">
        <f t="shared" si="396"/>
        <v>2500</v>
      </c>
      <c r="F304" s="211">
        <f t="shared" ref="F304:AR304" si="397">+F69*$E$4/$E304</f>
        <v>0</v>
      </c>
      <c r="G304" s="211">
        <f t="shared" si="397"/>
        <v>0</v>
      </c>
      <c r="H304" s="211">
        <f t="shared" si="397"/>
        <v>0</v>
      </c>
      <c r="I304" s="211">
        <f t="shared" si="397"/>
        <v>0</v>
      </c>
      <c r="J304" s="211">
        <f t="shared" si="397"/>
        <v>0</v>
      </c>
      <c r="K304" s="211">
        <f t="shared" si="397"/>
        <v>0</v>
      </c>
      <c r="L304" s="211">
        <f t="shared" si="397"/>
        <v>0</v>
      </c>
      <c r="M304" s="211">
        <f t="shared" si="397"/>
        <v>0</v>
      </c>
      <c r="N304" s="211">
        <f t="shared" si="397"/>
        <v>0</v>
      </c>
      <c r="O304" s="211">
        <f t="shared" si="397"/>
        <v>0</v>
      </c>
      <c r="P304" s="211">
        <f t="shared" si="397"/>
        <v>0</v>
      </c>
      <c r="Q304" s="211">
        <f t="shared" si="397"/>
        <v>0</v>
      </c>
      <c r="R304" s="211">
        <f t="shared" si="397"/>
        <v>0</v>
      </c>
      <c r="S304" s="211">
        <f t="shared" si="397"/>
        <v>0</v>
      </c>
      <c r="T304" s="211">
        <f t="shared" si="397"/>
        <v>0</v>
      </c>
      <c r="U304" s="211">
        <f t="shared" si="397"/>
        <v>0</v>
      </c>
      <c r="V304" s="211">
        <f t="shared" si="397"/>
        <v>0</v>
      </c>
      <c r="W304" s="211">
        <f t="shared" si="397"/>
        <v>0</v>
      </c>
      <c r="X304" s="211">
        <f t="shared" si="397"/>
        <v>0</v>
      </c>
      <c r="Y304" s="211">
        <f t="shared" si="397"/>
        <v>0</v>
      </c>
      <c r="Z304" s="211">
        <f t="shared" si="397"/>
        <v>0</v>
      </c>
      <c r="AA304" s="211">
        <f t="shared" si="397"/>
        <v>0</v>
      </c>
      <c r="AB304" s="211">
        <f t="shared" si="397"/>
        <v>0</v>
      </c>
      <c r="AC304" s="211">
        <f t="shared" si="397"/>
        <v>0</v>
      </c>
      <c r="AD304" s="211">
        <f t="shared" si="397"/>
        <v>0</v>
      </c>
      <c r="AE304" s="211">
        <f t="shared" si="397"/>
        <v>0</v>
      </c>
      <c r="AF304" s="211">
        <f t="shared" si="397"/>
        <v>0</v>
      </c>
      <c r="AG304" s="211">
        <f t="shared" si="397"/>
        <v>0</v>
      </c>
      <c r="AH304" s="211">
        <f t="shared" si="397"/>
        <v>0</v>
      </c>
      <c r="AI304" s="211">
        <f t="shared" si="397"/>
        <v>0</v>
      </c>
      <c r="AJ304" s="211">
        <f t="shared" si="397"/>
        <v>0</v>
      </c>
      <c r="AK304" s="211">
        <f t="shared" si="397"/>
        <v>0</v>
      </c>
      <c r="AL304" s="211">
        <f t="shared" si="397"/>
        <v>0</v>
      </c>
      <c r="AM304" s="211">
        <f t="shared" si="397"/>
        <v>0</v>
      </c>
      <c r="AN304" s="211">
        <f t="shared" si="397"/>
        <v>0</v>
      </c>
      <c r="AO304" s="211">
        <f t="shared" si="397"/>
        <v>0</v>
      </c>
      <c r="AP304" s="211">
        <f t="shared" si="397"/>
        <v>0</v>
      </c>
      <c r="AQ304" s="211">
        <f t="shared" ref="AQ304" si="398">+AQ69*$E$4/$E304</f>
        <v>0</v>
      </c>
      <c r="AR304" s="211">
        <f t="shared" si="397"/>
        <v>0</v>
      </c>
      <c r="AS304" s="209"/>
      <c r="AT304" s="211">
        <f t="shared" ref="AT304:BC304" si="399">+AT69*$E$4/$E304</f>
        <v>0</v>
      </c>
      <c r="AU304" s="211">
        <f t="shared" si="399"/>
        <v>0</v>
      </c>
      <c r="AV304" s="211">
        <f t="shared" si="399"/>
        <v>0</v>
      </c>
      <c r="AW304" s="211">
        <f t="shared" si="399"/>
        <v>0</v>
      </c>
      <c r="AX304" s="211">
        <f t="shared" si="399"/>
        <v>0</v>
      </c>
      <c r="AY304" s="211">
        <f t="shared" si="399"/>
        <v>0</v>
      </c>
      <c r="AZ304" s="211">
        <f t="shared" si="399"/>
        <v>0</v>
      </c>
      <c r="BA304" s="211">
        <f t="shared" si="399"/>
        <v>0</v>
      </c>
      <c r="BB304" s="211">
        <f t="shared" si="399"/>
        <v>0</v>
      </c>
      <c r="BC304" s="211">
        <f t="shared" si="399"/>
        <v>0</v>
      </c>
      <c r="BD304" s="209"/>
      <c r="BE304" s="209"/>
      <c r="BF304" s="209"/>
      <c r="BG304" s="209"/>
      <c r="BH304" s="209"/>
      <c r="BI304" s="209"/>
      <c r="BJ304" s="209"/>
    </row>
    <row r="305" spans="2:62" s="190" customFormat="1" hidden="1">
      <c r="B305" s="190">
        <f t="shared" ref="B305:E305" si="400">+B70</f>
        <v>410</v>
      </c>
      <c r="C305" s="190" t="str">
        <f t="shared" si="400"/>
        <v>REG</v>
      </c>
      <c r="D305" s="190" t="str">
        <f t="shared" si="400"/>
        <v>Instal.lació sistema de reg amb cinta (1 m per m2)</v>
      </c>
      <c r="E305" s="208">
        <f t="shared" si="400"/>
        <v>2500</v>
      </c>
      <c r="F305" s="211">
        <f t="shared" ref="F305:AR305" si="401">+F70*$E$4/$E305</f>
        <v>0</v>
      </c>
      <c r="G305" s="211">
        <f t="shared" si="401"/>
        <v>0</v>
      </c>
      <c r="H305" s="211">
        <f t="shared" si="401"/>
        <v>0</v>
      </c>
      <c r="I305" s="211">
        <f t="shared" si="401"/>
        <v>0</v>
      </c>
      <c r="J305" s="211">
        <f t="shared" si="401"/>
        <v>0</v>
      </c>
      <c r="K305" s="211">
        <f t="shared" si="401"/>
        <v>0</v>
      </c>
      <c r="L305" s="211">
        <f t="shared" si="401"/>
        <v>0</v>
      </c>
      <c r="M305" s="211">
        <f t="shared" si="401"/>
        <v>0</v>
      </c>
      <c r="N305" s="211">
        <f t="shared" si="401"/>
        <v>0</v>
      </c>
      <c r="O305" s="211">
        <f t="shared" si="401"/>
        <v>0</v>
      </c>
      <c r="P305" s="211">
        <f t="shared" si="401"/>
        <v>0</v>
      </c>
      <c r="Q305" s="211">
        <f t="shared" si="401"/>
        <v>0</v>
      </c>
      <c r="R305" s="211">
        <f t="shared" si="401"/>
        <v>0</v>
      </c>
      <c r="S305" s="211">
        <f t="shared" si="401"/>
        <v>0</v>
      </c>
      <c r="T305" s="211">
        <f t="shared" si="401"/>
        <v>0</v>
      </c>
      <c r="U305" s="211">
        <f t="shared" si="401"/>
        <v>0</v>
      </c>
      <c r="V305" s="211">
        <f t="shared" si="401"/>
        <v>0</v>
      </c>
      <c r="W305" s="211">
        <f t="shared" si="401"/>
        <v>0</v>
      </c>
      <c r="X305" s="211">
        <f t="shared" si="401"/>
        <v>0</v>
      </c>
      <c r="Y305" s="211">
        <f t="shared" si="401"/>
        <v>0</v>
      </c>
      <c r="Z305" s="211">
        <f t="shared" si="401"/>
        <v>0</v>
      </c>
      <c r="AA305" s="211">
        <f t="shared" si="401"/>
        <v>0</v>
      </c>
      <c r="AB305" s="211">
        <f t="shared" si="401"/>
        <v>0</v>
      </c>
      <c r="AC305" s="211">
        <f t="shared" si="401"/>
        <v>0</v>
      </c>
      <c r="AD305" s="211">
        <f t="shared" si="401"/>
        <v>0</v>
      </c>
      <c r="AE305" s="211">
        <f t="shared" si="401"/>
        <v>0</v>
      </c>
      <c r="AF305" s="211">
        <f t="shared" si="401"/>
        <v>0</v>
      </c>
      <c r="AG305" s="211">
        <f t="shared" si="401"/>
        <v>0</v>
      </c>
      <c r="AH305" s="211">
        <f t="shared" si="401"/>
        <v>0</v>
      </c>
      <c r="AI305" s="211">
        <f t="shared" si="401"/>
        <v>0</v>
      </c>
      <c r="AJ305" s="211">
        <f t="shared" si="401"/>
        <v>0</v>
      </c>
      <c r="AK305" s="211">
        <f t="shared" si="401"/>
        <v>0</v>
      </c>
      <c r="AL305" s="211">
        <f t="shared" si="401"/>
        <v>0</v>
      </c>
      <c r="AM305" s="211">
        <f t="shared" si="401"/>
        <v>0</v>
      </c>
      <c r="AN305" s="211">
        <f t="shared" si="401"/>
        <v>0</v>
      </c>
      <c r="AO305" s="211">
        <f t="shared" si="401"/>
        <v>0</v>
      </c>
      <c r="AP305" s="211">
        <f t="shared" si="401"/>
        <v>0</v>
      </c>
      <c r="AQ305" s="211">
        <f t="shared" ref="AQ305" si="402">+AQ70*$E$4/$E305</f>
        <v>0</v>
      </c>
      <c r="AR305" s="211">
        <f t="shared" si="401"/>
        <v>0</v>
      </c>
      <c r="AS305" s="209"/>
      <c r="AT305" s="211">
        <f t="shared" ref="AT305:BC305" si="403">+AT70*$E$4/$E305</f>
        <v>0</v>
      </c>
      <c r="AU305" s="211">
        <f t="shared" si="403"/>
        <v>0</v>
      </c>
      <c r="AV305" s="211">
        <f t="shared" si="403"/>
        <v>0</v>
      </c>
      <c r="AW305" s="211">
        <f t="shared" si="403"/>
        <v>0</v>
      </c>
      <c r="AX305" s="211">
        <f t="shared" si="403"/>
        <v>0</v>
      </c>
      <c r="AY305" s="211">
        <f t="shared" si="403"/>
        <v>0</v>
      </c>
      <c r="AZ305" s="211">
        <f t="shared" si="403"/>
        <v>0</v>
      </c>
      <c r="BA305" s="211">
        <f t="shared" si="403"/>
        <v>0</v>
      </c>
      <c r="BB305" s="211">
        <f t="shared" si="403"/>
        <v>0</v>
      </c>
      <c r="BC305" s="211">
        <f t="shared" si="403"/>
        <v>0</v>
      </c>
      <c r="BD305" s="209"/>
      <c r="BE305" s="209"/>
      <c r="BF305" s="209"/>
      <c r="BG305" s="209"/>
      <c r="BH305" s="209"/>
      <c r="BI305" s="209"/>
      <c r="BJ305" s="209"/>
    </row>
    <row r="306" spans="2:62" s="190" customFormat="1" hidden="1">
      <c r="B306" s="190">
        <f t="shared" ref="B306:E306" si="404">+B71</f>
        <v>420</v>
      </c>
      <c r="C306" s="190" t="str">
        <f t="shared" si="404"/>
        <v>REG</v>
      </c>
      <c r="D306" s="190" t="str">
        <f t="shared" si="404"/>
        <v>Instal.lació sistema de reg amb cinta (1,6 m per m2)</v>
      </c>
      <c r="E306" s="208">
        <f t="shared" si="404"/>
        <v>2500</v>
      </c>
      <c r="F306" s="211">
        <f t="shared" ref="F306:AR306" si="405">+F71*$E$4/$E306</f>
        <v>0</v>
      </c>
      <c r="G306" s="211">
        <f t="shared" si="405"/>
        <v>0</v>
      </c>
      <c r="H306" s="211">
        <f t="shared" si="405"/>
        <v>0</v>
      </c>
      <c r="I306" s="211">
        <f t="shared" si="405"/>
        <v>0</v>
      </c>
      <c r="J306" s="211">
        <f t="shared" si="405"/>
        <v>0</v>
      </c>
      <c r="K306" s="211">
        <f t="shared" si="405"/>
        <v>0</v>
      </c>
      <c r="L306" s="211">
        <f t="shared" si="405"/>
        <v>0</v>
      </c>
      <c r="M306" s="211">
        <f t="shared" si="405"/>
        <v>0</v>
      </c>
      <c r="N306" s="211">
        <f t="shared" si="405"/>
        <v>0</v>
      </c>
      <c r="O306" s="211">
        <f t="shared" si="405"/>
        <v>0</v>
      </c>
      <c r="P306" s="211">
        <f t="shared" si="405"/>
        <v>0</v>
      </c>
      <c r="Q306" s="211">
        <f t="shared" si="405"/>
        <v>0</v>
      </c>
      <c r="R306" s="211">
        <f t="shared" si="405"/>
        <v>0</v>
      </c>
      <c r="S306" s="211">
        <f t="shared" si="405"/>
        <v>0</v>
      </c>
      <c r="T306" s="211">
        <f t="shared" si="405"/>
        <v>0</v>
      </c>
      <c r="U306" s="211">
        <f t="shared" si="405"/>
        <v>0</v>
      </c>
      <c r="V306" s="211">
        <f t="shared" si="405"/>
        <v>0</v>
      </c>
      <c r="W306" s="211">
        <f t="shared" si="405"/>
        <v>0</v>
      </c>
      <c r="X306" s="211">
        <f t="shared" si="405"/>
        <v>0</v>
      </c>
      <c r="Y306" s="211">
        <f t="shared" si="405"/>
        <v>0</v>
      </c>
      <c r="Z306" s="211">
        <f t="shared" si="405"/>
        <v>0</v>
      </c>
      <c r="AA306" s="211">
        <f t="shared" si="405"/>
        <v>0</v>
      </c>
      <c r="AB306" s="211">
        <f t="shared" si="405"/>
        <v>0</v>
      </c>
      <c r="AC306" s="211">
        <f t="shared" si="405"/>
        <v>0</v>
      </c>
      <c r="AD306" s="211">
        <f t="shared" si="405"/>
        <v>0</v>
      </c>
      <c r="AE306" s="211">
        <f t="shared" si="405"/>
        <v>0</v>
      </c>
      <c r="AF306" s="211">
        <f t="shared" si="405"/>
        <v>0</v>
      </c>
      <c r="AG306" s="211">
        <f t="shared" si="405"/>
        <v>0</v>
      </c>
      <c r="AH306" s="211">
        <f t="shared" si="405"/>
        <v>0</v>
      </c>
      <c r="AI306" s="211">
        <f t="shared" si="405"/>
        <v>0</v>
      </c>
      <c r="AJ306" s="211">
        <f t="shared" si="405"/>
        <v>0</v>
      </c>
      <c r="AK306" s="211">
        <f t="shared" si="405"/>
        <v>0</v>
      </c>
      <c r="AL306" s="211">
        <f t="shared" si="405"/>
        <v>0</v>
      </c>
      <c r="AM306" s="211">
        <f t="shared" si="405"/>
        <v>0</v>
      </c>
      <c r="AN306" s="211">
        <f t="shared" si="405"/>
        <v>0</v>
      </c>
      <c r="AO306" s="211">
        <f t="shared" si="405"/>
        <v>0</v>
      </c>
      <c r="AP306" s="211">
        <f t="shared" si="405"/>
        <v>0</v>
      </c>
      <c r="AQ306" s="211">
        <f t="shared" ref="AQ306" si="406">+AQ71*$E$4/$E306</f>
        <v>0</v>
      </c>
      <c r="AR306" s="211">
        <f t="shared" si="405"/>
        <v>0</v>
      </c>
      <c r="AS306" s="209"/>
      <c r="AT306" s="211">
        <f t="shared" ref="AT306:BC306" si="407">+AT71*$E$4/$E306</f>
        <v>0</v>
      </c>
      <c r="AU306" s="211">
        <f t="shared" si="407"/>
        <v>0</v>
      </c>
      <c r="AV306" s="211">
        <f t="shared" si="407"/>
        <v>0</v>
      </c>
      <c r="AW306" s="211">
        <f t="shared" si="407"/>
        <v>0</v>
      </c>
      <c r="AX306" s="211">
        <f t="shared" si="407"/>
        <v>0</v>
      </c>
      <c r="AY306" s="211">
        <f t="shared" si="407"/>
        <v>0</v>
      </c>
      <c r="AZ306" s="211">
        <f t="shared" si="407"/>
        <v>0</v>
      </c>
      <c r="BA306" s="211">
        <f t="shared" si="407"/>
        <v>0</v>
      </c>
      <c r="BB306" s="211">
        <f t="shared" si="407"/>
        <v>0</v>
      </c>
      <c r="BC306" s="211">
        <f t="shared" si="407"/>
        <v>0</v>
      </c>
      <c r="BD306" s="209"/>
      <c r="BE306" s="209"/>
      <c r="BF306" s="209"/>
      <c r="BG306" s="209"/>
      <c r="BH306" s="209"/>
      <c r="BI306" s="209"/>
      <c r="BJ306" s="209"/>
    </row>
    <row r="307" spans="2:62" s="190" customFormat="1" hidden="1">
      <c r="B307" s="190">
        <f t="shared" ref="B307:E307" si="408">+B72</f>
        <v>430</v>
      </c>
      <c r="C307" s="190" t="str">
        <f t="shared" si="408"/>
        <v>REG</v>
      </c>
      <c r="D307" s="190" t="str">
        <f t="shared" si="408"/>
        <v>Instal.lació sistema de reg aspersió</v>
      </c>
      <c r="E307" s="208">
        <f t="shared" si="408"/>
        <v>2500</v>
      </c>
      <c r="F307" s="211">
        <f t="shared" ref="F307:AR307" si="409">+F72*$E$4/$E307</f>
        <v>0</v>
      </c>
      <c r="G307" s="211">
        <f t="shared" si="409"/>
        <v>0</v>
      </c>
      <c r="H307" s="211">
        <f t="shared" si="409"/>
        <v>0</v>
      </c>
      <c r="I307" s="211">
        <f t="shared" si="409"/>
        <v>0</v>
      </c>
      <c r="J307" s="211">
        <f t="shared" si="409"/>
        <v>0</v>
      </c>
      <c r="K307" s="211">
        <f t="shared" si="409"/>
        <v>0</v>
      </c>
      <c r="L307" s="211">
        <f t="shared" si="409"/>
        <v>0</v>
      </c>
      <c r="M307" s="211">
        <f t="shared" si="409"/>
        <v>0</v>
      </c>
      <c r="N307" s="211">
        <f t="shared" si="409"/>
        <v>0</v>
      </c>
      <c r="O307" s="211">
        <f t="shared" si="409"/>
        <v>0</v>
      </c>
      <c r="P307" s="211">
        <f t="shared" si="409"/>
        <v>0</v>
      </c>
      <c r="Q307" s="211">
        <f t="shared" si="409"/>
        <v>0</v>
      </c>
      <c r="R307" s="211">
        <f t="shared" si="409"/>
        <v>0</v>
      </c>
      <c r="S307" s="211">
        <f t="shared" si="409"/>
        <v>0</v>
      </c>
      <c r="T307" s="211">
        <f t="shared" si="409"/>
        <v>0</v>
      </c>
      <c r="U307" s="211">
        <f t="shared" si="409"/>
        <v>0</v>
      </c>
      <c r="V307" s="211">
        <f t="shared" si="409"/>
        <v>0</v>
      </c>
      <c r="W307" s="211">
        <f t="shared" si="409"/>
        <v>0</v>
      </c>
      <c r="X307" s="211">
        <f t="shared" si="409"/>
        <v>0</v>
      </c>
      <c r="Y307" s="211">
        <f t="shared" si="409"/>
        <v>0</v>
      </c>
      <c r="Z307" s="211">
        <f t="shared" si="409"/>
        <v>0</v>
      </c>
      <c r="AA307" s="211">
        <f t="shared" si="409"/>
        <v>0</v>
      </c>
      <c r="AB307" s="211">
        <f t="shared" si="409"/>
        <v>0</v>
      </c>
      <c r="AC307" s="211">
        <f t="shared" si="409"/>
        <v>0</v>
      </c>
      <c r="AD307" s="211">
        <f t="shared" si="409"/>
        <v>0</v>
      </c>
      <c r="AE307" s="211">
        <f t="shared" si="409"/>
        <v>0</v>
      </c>
      <c r="AF307" s="211">
        <f t="shared" si="409"/>
        <v>0</v>
      </c>
      <c r="AG307" s="211">
        <f t="shared" si="409"/>
        <v>0</v>
      </c>
      <c r="AH307" s="211">
        <f t="shared" si="409"/>
        <v>0</v>
      </c>
      <c r="AI307" s="211">
        <f t="shared" si="409"/>
        <v>0</v>
      </c>
      <c r="AJ307" s="211">
        <f t="shared" si="409"/>
        <v>0</v>
      </c>
      <c r="AK307" s="211">
        <f t="shared" si="409"/>
        <v>0</v>
      </c>
      <c r="AL307" s="211">
        <f t="shared" si="409"/>
        <v>0</v>
      </c>
      <c r="AM307" s="211">
        <f t="shared" si="409"/>
        <v>0</v>
      </c>
      <c r="AN307" s="211">
        <f t="shared" si="409"/>
        <v>0</v>
      </c>
      <c r="AO307" s="211">
        <f t="shared" si="409"/>
        <v>0</v>
      </c>
      <c r="AP307" s="211">
        <f t="shared" si="409"/>
        <v>0</v>
      </c>
      <c r="AQ307" s="211">
        <f t="shared" ref="AQ307" si="410">+AQ72*$E$4/$E307</f>
        <v>0</v>
      </c>
      <c r="AR307" s="211">
        <f t="shared" si="409"/>
        <v>0</v>
      </c>
      <c r="AS307" s="209"/>
      <c r="AT307" s="211">
        <f t="shared" ref="AT307:BC307" si="411">+AT72*$E$4/$E307</f>
        <v>0</v>
      </c>
      <c r="AU307" s="211">
        <f t="shared" si="411"/>
        <v>0</v>
      </c>
      <c r="AV307" s="211">
        <f t="shared" si="411"/>
        <v>0</v>
      </c>
      <c r="AW307" s="211">
        <f t="shared" si="411"/>
        <v>0</v>
      </c>
      <c r="AX307" s="211">
        <f t="shared" si="411"/>
        <v>0</v>
      </c>
      <c r="AY307" s="211">
        <f t="shared" si="411"/>
        <v>0</v>
      </c>
      <c r="AZ307" s="211">
        <f t="shared" si="411"/>
        <v>0</v>
      </c>
      <c r="BA307" s="211">
        <f t="shared" si="411"/>
        <v>0</v>
      </c>
      <c r="BB307" s="211">
        <f t="shared" si="411"/>
        <v>0</v>
      </c>
      <c r="BC307" s="211">
        <f t="shared" si="411"/>
        <v>0</v>
      </c>
      <c r="BD307" s="209"/>
      <c r="BE307" s="209"/>
      <c r="BF307" s="209"/>
      <c r="BG307" s="209"/>
      <c r="BH307" s="209"/>
      <c r="BI307" s="209"/>
      <c r="BJ307" s="209"/>
    </row>
    <row r="308" spans="2:62" s="190" customFormat="1" hidden="1">
      <c r="B308" s="190">
        <f t="shared" ref="B308:E308" si="412">+B73</f>
        <v>440</v>
      </c>
      <c r="C308" s="190" t="str">
        <f t="shared" si="412"/>
        <v>REG</v>
      </c>
      <c r="D308" s="190" t="str">
        <f t="shared" si="412"/>
        <v>Reg (L/m2)</v>
      </c>
      <c r="E308" s="208">
        <f t="shared" si="412"/>
        <v>2500</v>
      </c>
      <c r="F308" s="211">
        <f t="shared" ref="F308:AR308" si="413">+F73*$E$4/$E308</f>
        <v>0</v>
      </c>
      <c r="G308" s="211">
        <f t="shared" si="413"/>
        <v>0</v>
      </c>
      <c r="H308" s="211">
        <f t="shared" si="413"/>
        <v>0</v>
      </c>
      <c r="I308" s="211">
        <f t="shared" si="413"/>
        <v>0</v>
      </c>
      <c r="J308" s="211">
        <f t="shared" si="413"/>
        <v>0</v>
      </c>
      <c r="K308" s="211">
        <f t="shared" si="413"/>
        <v>0</v>
      </c>
      <c r="L308" s="211">
        <f t="shared" si="413"/>
        <v>0</v>
      </c>
      <c r="M308" s="211">
        <f t="shared" si="413"/>
        <v>0</v>
      </c>
      <c r="N308" s="211">
        <f t="shared" si="413"/>
        <v>0</v>
      </c>
      <c r="O308" s="211">
        <f t="shared" si="413"/>
        <v>0</v>
      </c>
      <c r="P308" s="211">
        <f t="shared" si="413"/>
        <v>0</v>
      </c>
      <c r="Q308" s="211">
        <f t="shared" si="413"/>
        <v>0</v>
      </c>
      <c r="R308" s="211">
        <f t="shared" si="413"/>
        <v>0</v>
      </c>
      <c r="S308" s="211">
        <f t="shared" si="413"/>
        <v>0</v>
      </c>
      <c r="T308" s="211">
        <f t="shared" si="413"/>
        <v>0</v>
      </c>
      <c r="U308" s="211">
        <f t="shared" si="413"/>
        <v>0</v>
      </c>
      <c r="V308" s="211">
        <f t="shared" si="413"/>
        <v>0</v>
      </c>
      <c r="W308" s="211">
        <f t="shared" si="413"/>
        <v>0</v>
      </c>
      <c r="X308" s="211">
        <f t="shared" si="413"/>
        <v>0</v>
      </c>
      <c r="Y308" s="211">
        <f t="shared" si="413"/>
        <v>0</v>
      </c>
      <c r="Z308" s="211">
        <f t="shared" si="413"/>
        <v>0</v>
      </c>
      <c r="AA308" s="211">
        <f t="shared" si="413"/>
        <v>0</v>
      </c>
      <c r="AB308" s="211">
        <f t="shared" si="413"/>
        <v>0</v>
      </c>
      <c r="AC308" s="211">
        <f t="shared" si="413"/>
        <v>0</v>
      </c>
      <c r="AD308" s="211">
        <f t="shared" si="413"/>
        <v>0</v>
      </c>
      <c r="AE308" s="211">
        <f t="shared" si="413"/>
        <v>0</v>
      </c>
      <c r="AF308" s="211">
        <f t="shared" si="413"/>
        <v>0</v>
      </c>
      <c r="AG308" s="211">
        <f t="shared" si="413"/>
        <v>0</v>
      </c>
      <c r="AH308" s="211">
        <f t="shared" si="413"/>
        <v>0</v>
      </c>
      <c r="AI308" s="211">
        <f t="shared" si="413"/>
        <v>0</v>
      </c>
      <c r="AJ308" s="211">
        <f t="shared" si="413"/>
        <v>0</v>
      </c>
      <c r="AK308" s="211">
        <f t="shared" si="413"/>
        <v>0</v>
      </c>
      <c r="AL308" s="211">
        <f t="shared" si="413"/>
        <v>0</v>
      </c>
      <c r="AM308" s="211">
        <f t="shared" si="413"/>
        <v>0</v>
      </c>
      <c r="AN308" s="211">
        <f t="shared" si="413"/>
        <v>0</v>
      </c>
      <c r="AO308" s="211">
        <f t="shared" si="413"/>
        <v>0</v>
      </c>
      <c r="AP308" s="211">
        <f t="shared" si="413"/>
        <v>0</v>
      </c>
      <c r="AQ308" s="211">
        <f t="shared" ref="AQ308" si="414">+AQ73*$E$4/$E308</f>
        <v>0</v>
      </c>
      <c r="AR308" s="211">
        <f t="shared" si="413"/>
        <v>0</v>
      </c>
      <c r="AS308" s="209"/>
      <c r="AT308" s="211">
        <f t="shared" ref="AT308:BC308" si="415">+AT73*$E$4/$E308</f>
        <v>0</v>
      </c>
      <c r="AU308" s="211">
        <f t="shared" si="415"/>
        <v>0</v>
      </c>
      <c r="AV308" s="211">
        <f t="shared" si="415"/>
        <v>0</v>
      </c>
      <c r="AW308" s="211">
        <f t="shared" si="415"/>
        <v>0</v>
      </c>
      <c r="AX308" s="211">
        <f t="shared" si="415"/>
        <v>0</v>
      </c>
      <c r="AY308" s="211">
        <f t="shared" si="415"/>
        <v>0</v>
      </c>
      <c r="AZ308" s="211">
        <f t="shared" si="415"/>
        <v>0</v>
      </c>
      <c r="BA308" s="211">
        <f t="shared" si="415"/>
        <v>0</v>
      </c>
      <c r="BB308" s="211">
        <f t="shared" si="415"/>
        <v>0</v>
      </c>
      <c r="BC308" s="211">
        <f t="shared" si="415"/>
        <v>0</v>
      </c>
      <c r="BD308" s="209"/>
      <c r="BE308" s="209"/>
      <c r="BF308" s="209"/>
      <c r="BG308" s="209"/>
      <c r="BH308" s="209"/>
      <c r="BI308" s="209"/>
      <c r="BJ308" s="209"/>
    </row>
    <row r="309" spans="2:62" s="190" customFormat="1" hidden="1">
      <c r="B309" s="190">
        <f t="shared" ref="B309:E309" si="416">+B74</f>
        <v>450</v>
      </c>
      <c r="C309" s="190" t="str">
        <f t="shared" si="416"/>
        <v>REG</v>
      </c>
      <c r="D309" s="190" t="str">
        <f t="shared" si="416"/>
        <v>posada en funcionament i parada</v>
      </c>
      <c r="E309" s="208">
        <f t="shared" si="416"/>
        <v>2500</v>
      </c>
      <c r="F309" s="211">
        <f t="shared" ref="F309:AR309" si="417">+F74*$E$4/$E309</f>
        <v>0</v>
      </c>
      <c r="G309" s="211">
        <f t="shared" si="417"/>
        <v>0</v>
      </c>
      <c r="H309" s="211">
        <f t="shared" si="417"/>
        <v>0</v>
      </c>
      <c r="I309" s="211">
        <f t="shared" si="417"/>
        <v>0</v>
      </c>
      <c r="J309" s="211">
        <f t="shared" si="417"/>
        <v>0</v>
      </c>
      <c r="K309" s="211">
        <f t="shared" si="417"/>
        <v>0</v>
      </c>
      <c r="L309" s="211">
        <f t="shared" si="417"/>
        <v>0</v>
      </c>
      <c r="M309" s="211">
        <f t="shared" si="417"/>
        <v>0</v>
      </c>
      <c r="N309" s="211">
        <f t="shared" si="417"/>
        <v>0</v>
      </c>
      <c r="O309" s="211">
        <f t="shared" si="417"/>
        <v>0</v>
      </c>
      <c r="P309" s="211">
        <f t="shared" si="417"/>
        <v>0</v>
      </c>
      <c r="Q309" s="211">
        <f t="shared" si="417"/>
        <v>0</v>
      </c>
      <c r="R309" s="211">
        <f t="shared" si="417"/>
        <v>0</v>
      </c>
      <c r="S309" s="211">
        <f t="shared" si="417"/>
        <v>0</v>
      </c>
      <c r="T309" s="211">
        <f t="shared" si="417"/>
        <v>0</v>
      </c>
      <c r="U309" s="211">
        <f t="shared" si="417"/>
        <v>0</v>
      </c>
      <c r="V309" s="211">
        <f t="shared" si="417"/>
        <v>0</v>
      </c>
      <c r="W309" s="211">
        <f t="shared" si="417"/>
        <v>0</v>
      </c>
      <c r="X309" s="211">
        <f t="shared" si="417"/>
        <v>0</v>
      </c>
      <c r="Y309" s="211">
        <f t="shared" si="417"/>
        <v>0</v>
      </c>
      <c r="Z309" s="211">
        <f t="shared" si="417"/>
        <v>0</v>
      </c>
      <c r="AA309" s="211">
        <f t="shared" si="417"/>
        <v>0</v>
      </c>
      <c r="AB309" s="211">
        <f t="shared" si="417"/>
        <v>0</v>
      </c>
      <c r="AC309" s="211">
        <f t="shared" si="417"/>
        <v>0</v>
      </c>
      <c r="AD309" s="211">
        <f t="shared" si="417"/>
        <v>0</v>
      </c>
      <c r="AE309" s="211">
        <f t="shared" si="417"/>
        <v>0</v>
      </c>
      <c r="AF309" s="211">
        <f t="shared" si="417"/>
        <v>0</v>
      </c>
      <c r="AG309" s="211">
        <f t="shared" si="417"/>
        <v>0</v>
      </c>
      <c r="AH309" s="211">
        <f t="shared" si="417"/>
        <v>0</v>
      </c>
      <c r="AI309" s="211">
        <f t="shared" si="417"/>
        <v>0</v>
      </c>
      <c r="AJ309" s="211">
        <f t="shared" si="417"/>
        <v>0</v>
      </c>
      <c r="AK309" s="211">
        <f t="shared" si="417"/>
        <v>0</v>
      </c>
      <c r="AL309" s="211">
        <f t="shared" si="417"/>
        <v>0</v>
      </c>
      <c r="AM309" s="211">
        <f t="shared" si="417"/>
        <v>0</v>
      </c>
      <c r="AN309" s="211">
        <f t="shared" si="417"/>
        <v>0</v>
      </c>
      <c r="AO309" s="211">
        <f t="shared" si="417"/>
        <v>0</v>
      </c>
      <c r="AP309" s="211">
        <f t="shared" si="417"/>
        <v>0</v>
      </c>
      <c r="AQ309" s="211">
        <f t="shared" ref="AQ309" si="418">+AQ74*$E$4/$E309</f>
        <v>0</v>
      </c>
      <c r="AR309" s="211">
        <f t="shared" si="417"/>
        <v>0</v>
      </c>
      <c r="AS309" s="209"/>
      <c r="AT309" s="211">
        <f t="shared" ref="AT309:BC309" si="419">+AT74*$E$4/$E309</f>
        <v>0</v>
      </c>
      <c r="AU309" s="211">
        <f t="shared" si="419"/>
        <v>0</v>
      </c>
      <c r="AV309" s="211">
        <f t="shared" si="419"/>
        <v>0</v>
      </c>
      <c r="AW309" s="211">
        <f t="shared" si="419"/>
        <v>0</v>
      </c>
      <c r="AX309" s="211">
        <f t="shared" si="419"/>
        <v>0</v>
      </c>
      <c r="AY309" s="211">
        <f t="shared" si="419"/>
        <v>0</v>
      </c>
      <c r="AZ309" s="211">
        <f t="shared" si="419"/>
        <v>0</v>
      </c>
      <c r="BA309" s="211">
        <f t="shared" si="419"/>
        <v>0</v>
      </c>
      <c r="BB309" s="211">
        <f t="shared" si="419"/>
        <v>0</v>
      </c>
      <c r="BC309" s="211">
        <f t="shared" si="419"/>
        <v>0</v>
      </c>
      <c r="BD309" s="209"/>
      <c r="BE309" s="209"/>
      <c r="BF309" s="209"/>
      <c r="BG309" s="209"/>
      <c r="BH309" s="209"/>
      <c r="BI309" s="209"/>
      <c r="BJ309" s="209"/>
    </row>
    <row r="310" spans="2:62" s="190" customFormat="1" hidden="1">
      <c r="B310" s="190">
        <f t="shared" ref="B310:E310" si="420">+B75</f>
        <v>460</v>
      </c>
      <c r="C310" s="190" t="str">
        <f t="shared" si="420"/>
        <v>REG</v>
      </c>
      <c r="D310" s="190" t="str">
        <f t="shared" si="420"/>
        <v>Desinstal.lació sistema de reg amb cinta</v>
      </c>
      <c r="E310" s="208">
        <f t="shared" si="420"/>
        <v>2500</v>
      </c>
      <c r="F310" s="211">
        <f t="shared" ref="F310:AR310" si="421">+F75*$E$4/$E310</f>
        <v>0</v>
      </c>
      <c r="G310" s="211">
        <f t="shared" si="421"/>
        <v>0</v>
      </c>
      <c r="H310" s="211">
        <f t="shared" si="421"/>
        <v>0</v>
      </c>
      <c r="I310" s="211">
        <f t="shared" si="421"/>
        <v>0</v>
      </c>
      <c r="J310" s="211">
        <f t="shared" si="421"/>
        <v>0</v>
      </c>
      <c r="K310" s="211">
        <f t="shared" si="421"/>
        <v>0</v>
      </c>
      <c r="L310" s="211">
        <f t="shared" si="421"/>
        <v>0</v>
      </c>
      <c r="M310" s="211">
        <f t="shared" si="421"/>
        <v>0</v>
      </c>
      <c r="N310" s="211">
        <f t="shared" si="421"/>
        <v>0</v>
      </c>
      <c r="O310" s="211">
        <f t="shared" si="421"/>
        <v>0</v>
      </c>
      <c r="P310" s="211">
        <f t="shared" si="421"/>
        <v>0</v>
      </c>
      <c r="Q310" s="211">
        <f t="shared" si="421"/>
        <v>0</v>
      </c>
      <c r="R310" s="211">
        <f t="shared" si="421"/>
        <v>0</v>
      </c>
      <c r="S310" s="211">
        <f t="shared" si="421"/>
        <v>0</v>
      </c>
      <c r="T310" s="211">
        <f t="shared" si="421"/>
        <v>0</v>
      </c>
      <c r="U310" s="211">
        <f t="shared" si="421"/>
        <v>0</v>
      </c>
      <c r="V310" s="211">
        <f t="shared" si="421"/>
        <v>0</v>
      </c>
      <c r="W310" s="211">
        <f t="shared" si="421"/>
        <v>0</v>
      </c>
      <c r="X310" s="211">
        <f t="shared" si="421"/>
        <v>0</v>
      </c>
      <c r="Y310" s="211">
        <f t="shared" si="421"/>
        <v>0</v>
      </c>
      <c r="Z310" s="211">
        <f t="shared" si="421"/>
        <v>0</v>
      </c>
      <c r="AA310" s="211">
        <f t="shared" si="421"/>
        <v>0</v>
      </c>
      <c r="AB310" s="211">
        <f t="shared" si="421"/>
        <v>0</v>
      </c>
      <c r="AC310" s="211">
        <f t="shared" si="421"/>
        <v>0</v>
      </c>
      <c r="AD310" s="211">
        <f t="shared" si="421"/>
        <v>0</v>
      </c>
      <c r="AE310" s="211">
        <f t="shared" si="421"/>
        <v>0</v>
      </c>
      <c r="AF310" s="211">
        <f t="shared" si="421"/>
        <v>0</v>
      </c>
      <c r="AG310" s="211">
        <f t="shared" si="421"/>
        <v>0</v>
      </c>
      <c r="AH310" s="211">
        <f t="shared" si="421"/>
        <v>0</v>
      </c>
      <c r="AI310" s="211">
        <f t="shared" si="421"/>
        <v>0</v>
      </c>
      <c r="AJ310" s="211">
        <f t="shared" si="421"/>
        <v>0</v>
      </c>
      <c r="AK310" s="211">
        <f t="shared" si="421"/>
        <v>0</v>
      </c>
      <c r="AL310" s="211">
        <f t="shared" si="421"/>
        <v>0</v>
      </c>
      <c r="AM310" s="211">
        <f t="shared" si="421"/>
        <v>0</v>
      </c>
      <c r="AN310" s="211">
        <f t="shared" si="421"/>
        <v>0</v>
      </c>
      <c r="AO310" s="211">
        <f t="shared" si="421"/>
        <v>0</v>
      </c>
      <c r="AP310" s="211">
        <f t="shared" si="421"/>
        <v>0</v>
      </c>
      <c r="AQ310" s="211">
        <f t="shared" ref="AQ310" si="422">+AQ75*$E$4/$E310</f>
        <v>0</v>
      </c>
      <c r="AR310" s="211">
        <f t="shared" si="421"/>
        <v>0</v>
      </c>
      <c r="AS310" s="209"/>
      <c r="AT310" s="211">
        <f t="shared" ref="AT310:BC310" si="423">+AT75*$E$4/$E310</f>
        <v>0</v>
      </c>
      <c r="AU310" s="211">
        <f t="shared" si="423"/>
        <v>0</v>
      </c>
      <c r="AV310" s="211">
        <f t="shared" si="423"/>
        <v>0</v>
      </c>
      <c r="AW310" s="211">
        <f t="shared" si="423"/>
        <v>0</v>
      </c>
      <c r="AX310" s="211">
        <f t="shared" si="423"/>
        <v>0</v>
      </c>
      <c r="AY310" s="211">
        <f t="shared" si="423"/>
        <v>0</v>
      </c>
      <c r="AZ310" s="211">
        <f t="shared" si="423"/>
        <v>0</v>
      </c>
      <c r="BA310" s="211">
        <f t="shared" si="423"/>
        <v>0</v>
      </c>
      <c r="BB310" s="211">
        <f t="shared" si="423"/>
        <v>0</v>
      </c>
      <c r="BC310" s="211">
        <f t="shared" si="423"/>
        <v>0</v>
      </c>
      <c r="BD310" s="209"/>
      <c r="BE310" s="209"/>
      <c r="BF310" s="209"/>
      <c r="BG310" s="209"/>
      <c r="BH310" s="209"/>
      <c r="BI310" s="209"/>
      <c r="BJ310" s="209"/>
    </row>
    <row r="311" spans="2:62" s="190" customFormat="1" hidden="1">
      <c r="B311" s="190">
        <f t="shared" ref="B311:E311" si="424">+B76</f>
        <v>510</v>
      </c>
      <c r="C311" s="190" t="str">
        <f t="shared" si="424"/>
        <v>TRACTAMENTS</v>
      </c>
      <c r="D311" s="190" t="str">
        <f t="shared" si="424"/>
        <v>Tractament Bacillus + retenol +purí ortiga amb tractor i braços</v>
      </c>
      <c r="E311" s="208">
        <f t="shared" si="424"/>
        <v>2500</v>
      </c>
      <c r="F311" s="211">
        <f t="shared" ref="F311:AR311" si="425">+F76*$E$4/$E311</f>
        <v>0</v>
      </c>
      <c r="G311" s="211">
        <f t="shared" si="425"/>
        <v>0</v>
      </c>
      <c r="H311" s="211">
        <f t="shared" si="425"/>
        <v>0</v>
      </c>
      <c r="I311" s="211">
        <f t="shared" si="425"/>
        <v>0</v>
      </c>
      <c r="J311" s="211">
        <f t="shared" si="425"/>
        <v>0</v>
      </c>
      <c r="K311" s="211">
        <f t="shared" si="425"/>
        <v>0</v>
      </c>
      <c r="L311" s="211">
        <f t="shared" si="425"/>
        <v>0</v>
      </c>
      <c r="M311" s="211">
        <f t="shared" si="425"/>
        <v>0</v>
      </c>
      <c r="N311" s="211">
        <f t="shared" si="425"/>
        <v>0</v>
      </c>
      <c r="O311" s="211">
        <f t="shared" si="425"/>
        <v>0</v>
      </c>
      <c r="P311" s="211">
        <f t="shared" si="425"/>
        <v>0</v>
      </c>
      <c r="Q311" s="211">
        <f t="shared" si="425"/>
        <v>0</v>
      </c>
      <c r="R311" s="211">
        <f t="shared" si="425"/>
        <v>0</v>
      </c>
      <c r="S311" s="211">
        <f t="shared" si="425"/>
        <v>0</v>
      </c>
      <c r="T311" s="211">
        <f t="shared" si="425"/>
        <v>0</v>
      </c>
      <c r="U311" s="211">
        <f t="shared" si="425"/>
        <v>0</v>
      </c>
      <c r="V311" s="211">
        <f t="shared" si="425"/>
        <v>0</v>
      </c>
      <c r="W311" s="211">
        <f t="shared" si="425"/>
        <v>0</v>
      </c>
      <c r="X311" s="211">
        <f t="shared" si="425"/>
        <v>0</v>
      </c>
      <c r="Y311" s="211">
        <f t="shared" si="425"/>
        <v>0</v>
      </c>
      <c r="Z311" s="211">
        <f t="shared" si="425"/>
        <v>0</v>
      </c>
      <c r="AA311" s="211">
        <f t="shared" si="425"/>
        <v>0</v>
      </c>
      <c r="AB311" s="211">
        <f t="shared" si="425"/>
        <v>0</v>
      </c>
      <c r="AC311" s="211">
        <f t="shared" si="425"/>
        <v>0</v>
      </c>
      <c r="AD311" s="211">
        <f t="shared" si="425"/>
        <v>0</v>
      </c>
      <c r="AE311" s="211">
        <f t="shared" si="425"/>
        <v>0</v>
      </c>
      <c r="AF311" s="211">
        <f t="shared" si="425"/>
        <v>0</v>
      </c>
      <c r="AG311" s="211">
        <f t="shared" si="425"/>
        <v>0</v>
      </c>
      <c r="AH311" s="211">
        <f t="shared" si="425"/>
        <v>0</v>
      </c>
      <c r="AI311" s="211">
        <f t="shared" si="425"/>
        <v>0</v>
      </c>
      <c r="AJ311" s="211">
        <f t="shared" si="425"/>
        <v>0</v>
      </c>
      <c r="AK311" s="211">
        <f t="shared" si="425"/>
        <v>0</v>
      </c>
      <c r="AL311" s="211">
        <f t="shared" si="425"/>
        <v>0</v>
      </c>
      <c r="AM311" s="211">
        <f t="shared" si="425"/>
        <v>0</v>
      </c>
      <c r="AN311" s="211">
        <f t="shared" si="425"/>
        <v>0</v>
      </c>
      <c r="AO311" s="211">
        <f t="shared" si="425"/>
        <v>0</v>
      </c>
      <c r="AP311" s="211">
        <f t="shared" si="425"/>
        <v>0</v>
      </c>
      <c r="AQ311" s="211">
        <f t="shared" ref="AQ311" si="426">+AQ76*$E$4/$E311</f>
        <v>0</v>
      </c>
      <c r="AR311" s="211">
        <f t="shared" si="425"/>
        <v>0</v>
      </c>
      <c r="AS311" s="209"/>
      <c r="AT311" s="211">
        <f t="shared" ref="AT311:BC311" si="427">+AT76*$E$4/$E311</f>
        <v>0</v>
      </c>
      <c r="AU311" s="211">
        <f t="shared" si="427"/>
        <v>0</v>
      </c>
      <c r="AV311" s="211">
        <f t="shared" si="427"/>
        <v>0</v>
      </c>
      <c r="AW311" s="211">
        <f t="shared" si="427"/>
        <v>0</v>
      </c>
      <c r="AX311" s="211">
        <f t="shared" si="427"/>
        <v>0</v>
      </c>
      <c r="AY311" s="211">
        <f t="shared" si="427"/>
        <v>0</v>
      </c>
      <c r="AZ311" s="211">
        <f t="shared" si="427"/>
        <v>0</v>
      </c>
      <c r="BA311" s="211">
        <f t="shared" si="427"/>
        <v>0</v>
      </c>
      <c r="BB311" s="211">
        <f t="shared" si="427"/>
        <v>0</v>
      </c>
      <c r="BC311" s="211">
        <f t="shared" si="427"/>
        <v>0</v>
      </c>
      <c r="BD311" s="209"/>
      <c r="BE311" s="209"/>
      <c r="BF311" s="209"/>
      <c r="BG311" s="209"/>
      <c r="BH311" s="209"/>
      <c r="BI311" s="209"/>
      <c r="BJ311" s="209"/>
    </row>
    <row r="312" spans="2:62" s="190" customFormat="1" hidden="1">
      <c r="B312" s="190">
        <f t="shared" ref="B312:E312" si="428">+B77</f>
        <v>520</v>
      </c>
      <c r="C312" s="190" t="str">
        <f t="shared" si="428"/>
        <v>TRACTAMENTS</v>
      </c>
      <c r="D312" s="190" t="str">
        <f t="shared" si="428"/>
        <v>Tractament Bacillus + retenol +purí ortiga amb bota i 2 persones</v>
      </c>
      <c r="E312" s="208">
        <f t="shared" si="428"/>
        <v>2500</v>
      </c>
      <c r="F312" s="211">
        <f t="shared" ref="F312:AR312" si="429">+F77*$E$4/$E312</f>
        <v>0</v>
      </c>
      <c r="G312" s="211">
        <f t="shared" si="429"/>
        <v>0</v>
      </c>
      <c r="H312" s="211">
        <f t="shared" si="429"/>
        <v>0</v>
      </c>
      <c r="I312" s="211">
        <f t="shared" si="429"/>
        <v>0</v>
      </c>
      <c r="J312" s="211">
        <f t="shared" si="429"/>
        <v>0</v>
      </c>
      <c r="K312" s="211">
        <f t="shared" si="429"/>
        <v>0</v>
      </c>
      <c r="L312" s="211">
        <f t="shared" si="429"/>
        <v>0</v>
      </c>
      <c r="M312" s="211">
        <f t="shared" si="429"/>
        <v>0</v>
      </c>
      <c r="N312" s="211">
        <f t="shared" si="429"/>
        <v>0</v>
      </c>
      <c r="O312" s="211">
        <f t="shared" si="429"/>
        <v>0</v>
      </c>
      <c r="P312" s="211">
        <f t="shared" si="429"/>
        <v>0</v>
      </c>
      <c r="Q312" s="211">
        <f t="shared" si="429"/>
        <v>0</v>
      </c>
      <c r="R312" s="211">
        <f t="shared" si="429"/>
        <v>0</v>
      </c>
      <c r="S312" s="211">
        <f t="shared" si="429"/>
        <v>0</v>
      </c>
      <c r="T312" s="211">
        <f t="shared" si="429"/>
        <v>0</v>
      </c>
      <c r="U312" s="211">
        <f t="shared" si="429"/>
        <v>0</v>
      </c>
      <c r="V312" s="211">
        <f t="shared" si="429"/>
        <v>0</v>
      </c>
      <c r="W312" s="211">
        <f t="shared" si="429"/>
        <v>0</v>
      </c>
      <c r="X312" s="211">
        <f t="shared" si="429"/>
        <v>0</v>
      </c>
      <c r="Y312" s="211">
        <f t="shared" si="429"/>
        <v>0</v>
      </c>
      <c r="Z312" s="211">
        <f t="shared" si="429"/>
        <v>0</v>
      </c>
      <c r="AA312" s="211">
        <f t="shared" si="429"/>
        <v>0</v>
      </c>
      <c r="AB312" s="211">
        <f t="shared" si="429"/>
        <v>0</v>
      </c>
      <c r="AC312" s="211">
        <f t="shared" si="429"/>
        <v>0</v>
      </c>
      <c r="AD312" s="211">
        <f t="shared" si="429"/>
        <v>0</v>
      </c>
      <c r="AE312" s="211">
        <f t="shared" si="429"/>
        <v>0</v>
      </c>
      <c r="AF312" s="211">
        <f t="shared" si="429"/>
        <v>0</v>
      </c>
      <c r="AG312" s="211">
        <f t="shared" si="429"/>
        <v>0</v>
      </c>
      <c r="AH312" s="211">
        <f t="shared" si="429"/>
        <v>0</v>
      </c>
      <c r="AI312" s="211">
        <f t="shared" si="429"/>
        <v>0</v>
      </c>
      <c r="AJ312" s="211">
        <f t="shared" si="429"/>
        <v>0</v>
      </c>
      <c r="AK312" s="211">
        <f t="shared" si="429"/>
        <v>0</v>
      </c>
      <c r="AL312" s="211">
        <f t="shared" si="429"/>
        <v>0</v>
      </c>
      <c r="AM312" s="211">
        <f t="shared" si="429"/>
        <v>0</v>
      </c>
      <c r="AN312" s="211">
        <f t="shared" si="429"/>
        <v>0</v>
      </c>
      <c r="AO312" s="211">
        <f t="shared" si="429"/>
        <v>0</v>
      </c>
      <c r="AP312" s="211">
        <f t="shared" si="429"/>
        <v>0</v>
      </c>
      <c r="AQ312" s="211">
        <f t="shared" ref="AQ312" si="430">+AQ77*$E$4/$E312</f>
        <v>0</v>
      </c>
      <c r="AR312" s="211">
        <f t="shared" si="429"/>
        <v>0</v>
      </c>
      <c r="AS312" s="209"/>
      <c r="AT312" s="211">
        <f t="shared" ref="AT312:BC312" si="431">+AT77*$E$4/$E312</f>
        <v>0</v>
      </c>
      <c r="AU312" s="211">
        <f t="shared" si="431"/>
        <v>0</v>
      </c>
      <c r="AV312" s="211">
        <f t="shared" si="431"/>
        <v>0</v>
      </c>
      <c r="AW312" s="211">
        <f t="shared" si="431"/>
        <v>0</v>
      </c>
      <c r="AX312" s="211">
        <f t="shared" si="431"/>
        <v>0</v>
      </c>
      <c r="AY312" s="211">
        <f t="shared" si="431"/>
        <v>0</v>
      </c>
      <c r="AZ312" s="211">
        <f t="shared" si="431"/>
        <v>0</v>
      </c>
      <c r="BA312" s="211">
        <f t="shared" si="431"/>
        <v>0</v>
      </c>
      <c r="BB312" s="211">
        <f t="shared" si="431"/>
        <v>0</v>
      </c>
      <c r="BC312" s="211">
        <f t="shared" si="431"/>
        <v>0</v>
      </c>
      <c r="BD312" s="209"/>
      <c r="BE312" s="209"/>
      <c r="BF312" s="209"/>
      <c r="BG312" s="209"/>
      <c r="BH312" s="209"/>
      <c r="BI312" s="209"/>
      <c r="BJ312" s="209"/>
    </row>
    <row r="313" spans="2:62" s="190" customFormat="1" hidden="1">
      <c r="B313" s="190">
        <f t="shared" ref="B313:E313" si="432">+B78</f>
        <v>530</v>
      </c>
      <c r="C313" s="190" t="str">
        <f t="shared" si="432"/>
        <v>TRACTAMENTS</v>
      </c>
      <c r="D313" s="190" t="str">
        <f t="shared" si="432"/>
        <v>Tractament coure + retenol + purí</v>
      </c>
      <c r="E313" s="208">
        <f t="shared" si="432"/>
        <v>2500</v>
      </c>
      <c r="F313" s="211">
        <f t="shared" ref="F313:AR313" si="433">+F78*$E$4/$E313</f>
        <v>0</v>
      </c>
      <c r="G313" s="211">
        <f t="shared" si="433"/>
        <v>0</v>
      </c>
      <c r="H313" s="211">
        <f t="shared" si="433"/>
        <v>0</v>
      </c>
      <c r="I313" s="211">
        <f t="shared" si="433"/>
        <v>0</v>
      </c>
      <c r="J313" s="211">
        <f t="shared" si="433"/>
        <v>0</v>
      </c>
      <c r="K313" s="211">
        <f t="shared" si="433"/>
        <v>0</v>
      </c>
      <c r="L313" s="211">
        <f t="shared" si="433"/>
        <v>0</v>
      </c>
      <c r="M313" s="211">
        <f t="shared" si="433"/>
        <v>0</v>
      </c>
      <c r="N313" s="211">
        <f t="shared" si="433"/>
        <v>0</v>
      </c>
      <c r="O313" s="211">
        <f t="shared" si="433"/>
        <v>0</v>
      </c>
      <c r="P313" s="211">
        <f t="shared" si="433"/>
        <v>0</v>
      </c>
      <c r="Q313" s="211">
        <f t="shared" si="433"/>
        <v>0</v>
      </c>
      <c r="R313" s="211">
        <f t="shared" si="433"/>
        <v>0</v>
      </c>
      <c r="S313" s="211">
        <f t="shared" si="433"/>
        <v>0</v>
      </c>
      <c r="T313" s="211">
        <f t="shared" si="433"/>
        <v>0</v>
      </c>
      <c r="U313" s="211">
        <f t="shared" si="433"/>
        <v>0</v>
      </c>
      <c r="V313" s="211">
        <f t="shared" si="433"/>
        <v>0</v>
      </c>
      <c r="W313" s="211">
        <f t="shared" si="433"/>
        <v>0</v>
      </c>
      <c r="X313" s="211">
        <f t="shared" si="433"/>
        <v>0</v>
      </c>
      <c r="Y313" s="211">
        <f t="shared" si="433"/>
        <v>0</v>
      </c>
      <c r="Z313" s="211">
        <f t="shared" si="433"/>
        <v>0</v>
      </c>
      <c r="AA313" s="211">
        <f t="shared" si="433"/>
        <v>0</v>
      </c>
      <c r="AB313" s="211">
        <f t="shared" si="433"/>
        <v>0</v>
      </c>
      <c r="AC313" s="211">
        <f t="shared" si="433"/>
        <v>0</v>
      </c>
      <c r="AD313" s="211">
        <f t="shared" si="433"/>
        <v>0</v>
      </c>
      <c r="AE313" s="211">
        <f t="shared" si="433"/>
        <v>0</v>
      </c>
      <c r="AF313" s="211">
        <f t="shared" si="433"/>
        <v>0</v>
      </c>
      <c r="AG313" s="211">
        <f t="shared" si="433"/>
        <v>0</v>
      </c>
      <c r="AH313" s="211">
        <f t="shared" si="433"/>
        <v>0</v>
      </c>
      <c r="AI313" s="211">
        <f t="shared" si="433"/>
        <v>0</v>
      </c>
      <c r="AJ313" s="211">
        <f t="shared" si="433"/>
        <v>0</v>
      </c>
      <c r="AK313" s="211">
        <f t="shared" si="433"/>
        <v>0</v>
      </c>
      <c r="AL313" s="211">
        <f t="shared" si="433"/>
        <v>0</v>
      </c>
      <c r="AM313" s="211">
        <f t="shared" si="433"/>
        <v>0</v>
      </c>
      <c r="AN313" s="211">
        <f t="shared" si="433"/>
        <v>0</v>
      </c>
      <c r="AO313" s="211">
        <f t="shared" si="433"/>
        <v>0</v>
      </c>
      <c r="AP313" s="211">
        <f t="shared" si="433"/>
        <v>0</v>
      </c>
      <c r="AQ313" s="211">
        <f t="shared" ref="AQ313" si="434">+AQ78*$E$4/$E313</f>
        <v>0</v>
      </c>
      <c r="AR313" s="211">
        <f t="shared" si="433"/>
        <v>0</v>
      </c>
      <c r="AS313" s="209"/>
      <c r="AT313" s="211">
        <f t="shared" ref="AT313:BC313" si="435">+AT78*$E$4/$E313</f>
        <v>0</v>
      </c>
      <c r="AU313" s="211">
        <f t="shared" si="435"/>
        <v>0</v>
      </c>
      <c r="AV313" s="211">
        <f t="shared" si="435"/>
        <v>0</v>
      </c>
      <c r="AW313" s="211">
        <f t="shared" si="435"/>
        <v>0</v>
      </c>
      <c r="AX313" s="211">
        <f t="shared" si="435"/>
        <v>0</v>
      </c>
      <c r="AY313" s="211">
        <f t="shared" si="435"/>
        <v>0</v>
      </c>
      <c r="AZ313" s="211">
        <f t="shared" si="435"/>
        <v>0</v>
      </c>
      <c r="BA313" s="211">
        <f t="shared" si="435"/>
        <v>0</v>
      </c>
      <c r="BB313" s="211">
        <f t="shared" si="435"/>
        <v>0</v>
      </c>
      <c r="BC313" s="211">
        <f t="shared" si="435"/>
        <v>0</v>
      </c>
      <c r="BD313" s="209"/>
      <c r="BE313" s="209"/>
      <c r="BF313" s="209"/>
      <c r="BG313" s="209"/>
      <c r="BH313" s="209"/>
      <c r="BI313" s="209"/>
      <c r="BJ313" s="209"/>
    </row>
    <row r="314" spans="2:62" s="190" customFormat="1" hidden="1">
      <c r="B314" s="190">
        <f t="shared" ref="B314:E314" si="436">+B79</f>
        <v>540</v>
      </c>
      <c r="C314" s="190" t="str">
        <f t="shared" si="436"/>
        <v>TRACTAMENTS</v>
      </c>
      <c r="D314" s="190" t="str">
        <f t="shared" si="436"/>
        <v>Tractament Llimacs (Ferramol)</v>
      </c>
      <c r="E314" s="208">
        <f t="shared" si="436"/>
        <v>2500</v>
      </c>
      <c r="F314" s="211">
        <f t="shared" ref="F314:AR314" si="437">+F79*$E$4/$E314</f>
        <v>0</v>
      </c>
      <c r="G314" s="211">
        <f t="shared" si="437"/>
        <v>0</v>
      </c>
      <c r="H314" s="211">
        <f t="shared" si="437"/>
        <v>0</v>
      </c>
      <c r="I314" s="211">
        <f t="shared" si="437"/>
        <v>0</v>
      </c>
      <c r="J314" s="211">
        <f t="shared" si="437"/>
        <v>0</v>
      </c>
      <c r="K314" s="211">
        <f t="shared" si="437"/>
        <v>0</v>
      </c>
      <c r="L314" s="211">
        <f t="shared" si="437"/>
        <v>0</v>
      </c>
      <c r="M314" s="211">
        <f t="shared" si="437"/>
        <v>0</v>
      </c>
      <c r="N314" s="211">
        <f t="shared" si="437"/>
        <v>0</v>
      </c>
      <c r="O314" s="211">
        <f t="shared" si="437"/>
        <v>0</v>
      </c>
      <c r="P314" s="211">
        <f t="shared" si="437"/>
        <v>0</v>
      </c>
      <c r="Q314" s="211">
        <f t="shared" si="437"/>
        <v>0</v>
      </c>
      <c r="R314" s="211">
        <f t="shared" si="437"/>
        <v>0</v>
      </c>
      <c r="S314" s="211">
        <f t="shared" si="437"/>
        <v>0</v>
      </c>
      <c r="T314" s="211">
        <f t="shared" si="437"/>
        <v>0</v>
      </c>
      <c r="U314" s="211">
        <f t="shared" si="437"/>
        <v>0</v>
      </c>
      <c r="V314" s="211">
        <f t="shared" si="437"/>
        <v>0</v>
      </c>
      <c r="W314" s="211">
        <f t="shared" si="437"/>
        <v>0</v>
      </c>
      <c r="X314" s="211">
        <f t="shared" si="437"/>
        <v>0</v>
      </c>
      <c r="Y314" s="211">
        <f t="shared" si="437"/>
        <v>0</v>
      </c>
      <c r="Z314" s="211">
        <f t="shared" si="437"/>
        <v>0</v>
      </c>
      <c r="AA314" s="211">
        <f t="shared" si="437"/>
        <v>0</v>
      </c>
      <c r="AB314" s="211">
        <f t="shared" si="437"/>
        <v>0</v>
      </c>
      <c r="AC314" s="211">
        <f t="shared" si="437"/>
        <v>0</v>
      </c>
      <c r="AD314" s="211">
        <f t="shared" si="437"/>
        <v>0</v>
      </c>
      <c r="AE314" s="211">
        <f t="shared" si="437"/>
        <v>0</v>
      </c>
      <c r="AF314" s="211">
        <f t="shared" si="437"/>
        <v>0</v>
      </c>
      <c r="AG314" s="211">
        <f t="shared" si="437"/>
        <v>0</v>
      </c>
      <c r="AH314" s="211">
        <f t="shared" si="437"/>
        <v>0</v>
      </c>
      <c r="AI314" s="211">
        <f t="shared" si="437"/>
        <v>0</v>
      </c>
      <c r="AJ314" s="211">
        <f t="shared" si="437"/>
        <v>0</v>
      </c>
      <c r="AK314" s="211">
        <f t="shared" si="437"/>
        <v>0</v>
      </c>
      <c r="AL314" s="211">
        <f t="shared" si="437"/>
        <v>0</v>
      </c>
      <c r="AM314" s="211">
        <f t="shared" si="437"/>
        <v>0</v>
      </c>
      <c r="AN314" s="211">
        <f t="shared" si="437"/>
        <v>0</v>
      </c>
      <c r="AO314" s="211">
        <f t="shared" si="437"/>
        <v>0</v>
      </c>
      <c r="AP314" s="211">
        <f t="shared" si="437"/>
        <v>0</v>
      </c>
      <c r="AQ314" s="211">
        <f t="shared" ref="AQ314" si="438">+AQ79*$E$4/$E314</f>
        <v>0</v>
      </c>
      <c r="AR314" s="211">
        <f t="shared" si="437"/>
        <v>0</v>
      </c>
      <c r="AS314" s="209"/>
      <c r="AT314" s="211">
        <f t="shared" ref="AT314:BC314" si="439">+AT79*$E$4/$E314</f>
        <v>0</v>
      </c>
      <c r="AU314" s="211">
        <f t="shared" si="439"/>
        <v>0</v>
      </c>
      <c r="AV314" s="211">
        <f t="shared" si="439"/>
        <v>0</v>
      </c>
      <c r="AW314" s="211">
        <f t="shared" si="439"/>
        <v>0</v>
      </c>
      <c r="AX314" s="211">
        <f t="shared" si="439"/>
        <v>0</v>
      </c>
      <c r="AY314" s="211">
        <f t="shared" si="439"/>
        <v>0</v>
      </c>
      <c r="AZ314" s="211">
        <f t="shared" si="439"/>
        <v>0</v>
      </c>
      <c r="BA314" s="211">
        <f t="shared" si="439"/>
        <v>0</v>
      </c>
      <c r="BB314" s="211">
        <f t="shared" si="439"/>
        <v>0</v>
      </c>
      <c r="BC314" s="211">
        <f t="shared" si="439"/>
        <v>0</v>
      </c>
      <c r="BD314" s="209"/>
      <c r="BE314" s="209"/>
      <c r="BF314" s="209"/>
      <c r="BG314" s="209"/>
      <c r="BH314" s="209"/>
      <c r="BI314" s="209"/>
      <c r="BJ314" s="209"/>
    </row>
    <row r="315" spans="2:62" s="190" customFormat="1" hidden="1">
      <c r="B315" s="190">
        <f t="shared" ref="B315:E315" si="440">+B80</f>
        <v>550</v>
      </c>
      <c r="C315" s="190" t="str">
        <f t="shared" si="440"/>
        <v>TRACTAMENTS</v>
      </c>
      <c r="D315" s="190" t="str">
        <f t="shared" si="440"/>
        <v>Tractament Bacillus + sofre amb bota i 2 persones</v>
      </c>
      <c r="E315" s="208">
        <f t="shared" si="440"/>
        <v>2500</v>
      </c>
      <c r="F315" s="211">
        <f t="shared" ref="F315:AR315" si="441">+F80*$E$4/$E315</f>
        <v>0</v>
      </c>
      <c r="G315" s="211">
        <f t="shared" si="441"/>
        <v>0</v>
      </c>
      <c r="H315" s="211">
        <f t="shared" si="441"/>
        <v>0</v>
      </c>
      <c r="I315" s="211">
        <f t="shared" si="441"/>
        <v>0</v>
      </c>
      <c r="J315" s="211">
        <f t="shared" si="441"/>
        <v>0</v>
      </c>
      <c r="K315" s="211">
        <f t="shared" si="441"/>
        <v>0</v>
      </c>
      <c r="L315" s="211">
        <f t="shared" si="441"/>
        <v>0</v>
      </c>
      <c r="M315" s="211">
        <f t="shared" si="441"/>
        <v>0</v>
      </c>
      <c r="N315" s="211">
        <f t="shared" si="441"/>
        <v>0</v>
      </c>
      <c r="O315" s="211">
        <f t="shared" si="441"/>
        <v>0</v>
      </c>
      <c r="P315" s="211">
        <f t="shared" si="441"/>
        <v>0</v>
      </c>
      <c r="Q315" s="211">
        <f t="shared" si="441"/>
        <v>0</v>
      </c>
      <c r="R315" s="211">
        <f t="shared" si="441"/>
        <v>0</v>
      </c>
      <c r="S315" s="211">
        <f t="shared" si="441"/>
        <v>0</v>
      </c>
      <c r="T315" s="211">
        <f t="shared" si="441"/>
        <v>0</v>
      </c>
      <c r="U315" s="211">
        <f t="shared" si="441"/>
        <v>0</v>
      </c>
      <c r="V315" s="211">
        <f t="shared" si="441"/>
        <v>0</v>
      </c>
      <c r="W315" s="211">
        <f t="shared" si="441"/>
        <v>0</v>
      </c>
      <c r="X315" s="211">
        <f t="shared" si="441"/>
        <v>0</v>
      </c>
      <c r="Y315" s="211">
        <f t="shared" si="441"/>
        <v>0</v>
      </c>
      <c r="Z315" s="211">
        <f t="shared" si="441"/>
        <v>0</v>
      </c>
      <c r="AA315" s="211">
        <f t="shared" si="441"/>
        <v>0</v>
      </c>
      <c r="AB315" s="211">
        <f t="shared" si="441"/>
        <v>0</v>
      </c>
      <c r="AC315" s="211">
        <f t="shared" si="441"/>
        <v>0</v>
      </c>
      <c r="AD315" s="211">
        <f t="shared" si="441"/>
        <v>0</v>
      </c>
      <c r="AE315" s="211">
        <f t="shared" si="441"/>
        <v>0</v>
      </c>
      <c r="AF315" s="211">
        <f t="shared" si="441"/>
        <v>0</v>
      </c>
      <c r="AG315" s="211">
        <f t="shared" si="441"/>
        <v>0</v>
      </c>
      <c r="AH315" s="211">
        <f t="shared" si="441"/>
        <v>0</v>
      </c>
      <c r="AI315" s="211">
        <f t="shared" si="441"/>
        <v>0</v>
      </c>
      <c r="AJ315" s="211">
        <f t="shared" si="441"/>
        <v>0</v>
      </c>
      <c r="AK315" s="211">
        <f t="shared" si="441"/>
        <v>0</v>
      </c>
      <c r="AL315" s="211">
        <f t="shared" si="441"/>
        <v>0</v>
      </c>
      <c r="AM315" s="211">
        <f t="shared" si="441"/>
        <v>0</v>
      </c>
      <c r="AN315" s="211">
        <f t="shared" si="441"/>
        <v>0</v>
      </c>
      <c r="AO315" s="211">
        <f t="shared" si="441"/>
        <v>0</v>
      </c>
      <c r="AP315" s="211">
        <f t="shared" si="441"/>
        <v>0</v>
      </c>
      <c r="AQ315" s="211">
        <f t="shared" ref="AQ315" si="442">+AQ80*$E$4/$E315</f>
        <v>0</v>
      </c>
      <c r="AR315" s="211">
        <f t="shared" si="441"/>
        <v>0</v>
      </c>
      <c r="AS315" s="209"/>
      <c r="AT315" s="211">
        <f t="shared" ref="AT315:BC315" si="443">+AT80*$E$4/$E315</f>
        <v>0</v>
      </c>
      <c r="AU315" s="211">
        <f t="shared" si="443"/>
        <v>0</v>
      </c>
      <c r="AV315" s="211">
        <f t="shared" si="443"/>
        <v>0</v>
      </c>
      <c r="AW315" s="211">
        <f t="shared" si="443"/>
        <v>0</v>
      </c>
      <c r="AX315" s="211">
        <f t="shared" si="443"/>
        <v>0</v>
      </c>
      <c r="AY315" s="211">
        <f t="shared" si="443"/>
        <v>0</v>
      </c>
      <c r="AZ315" s="211">
        <f t="shared" si="443"/>
        <v>0</v>
      </c>
      <c r="BA315" s="211">
        <f t="shared" si="443"/>
        <v>0</v>
      </c>
      <c r="BB315" s="211">
        <f t="shared" si="443"/>
        <v>0</v>
      </c>
      <c r="BC315" s="211">
        <f t="shared" si="443"/>
        <v>0</v>
      </c>
      <c r="BD315" s="209"/>
      <c r="BE315" s="209"/>
      <c r="BF315" s="209"/>
      <c r="BG315" s="209"/>
      <c r="BH315" s="209"/>
      <c r="BI315" s="209"/>
      <c r="BJ315" s="209"/>
    </row>
    <row r="316" spans="2:62" s="190" customFormat="1" hidden="1">
      <c r="B316" s="190">
        <f t="shared" ref="B316:E316" si="444">+B81</f>
        <v>560</v>
      </c>
      <c r="C316" s="190" t="str">
        <f t="shared" si="444"/>
        <v>TRACTAMENTS</v>
      </c>
      <c r="D316" s="190" t="str">
        <f t="shared" si="444"/>
        <v>Tractament Nim + sofre amb bota i 2 persones</v>
      </c>
      <c r="E316" s="208">
        <f t="shared" si="444"/>
        <v>2500</v>
      </c>
      <c r="F316" s="211">
        <f t="shared" ref="F316:AR316" si="445">+F81*$E$4/$E316</f>
        <v>0</v>
      </c>
      <c r="G316" s="211">
        <f t="shared" si="445"/>
        <v>0</v>
      </c>
      <c r="H316" s="211">
        <f t="shared" si="445"/>
        <v>0</v>
      </c>
      <c r="I316" s="211">
        <f t="shared" si="445"/>
        <v>0</v>
      </c>
      <c r="J316" s="211">
        <f t="shared" si="445"/>
        <v>0</v>
      </c>
      <c r="K316" s="211">
        <f t="shared" si="445"/>
        <v>0</v>
      </c>
      <c r="L316" s="211">
        <f t="shared" si="445"/>
        <v>0</v>
      </c>
      <c r="M316" s="211">
        <f t="shared" si="445"/>
        <v>0</v>
      </c>
      <c r="N316" s="211">
        <f t="shared" si="445"/>
        <v>0</v>
      </c>
      <c r="O316" s="211">
        <f t="shared" si="445"/>
        <v>0</v>
      </c>
      <c r="P316" s="211">
        <f t="shared" si="445"/>
        <v>0</v>
      </c>
      <c r="Q316" s="211">
        <f t="shared" si="445"/>
        <v>0</v>
      </c>
      <c r="R316" s="211">
        <f t="shared" si="445"/>
        <v>0</v>
      </c>
      <c r="S316" s="211">
        <f t="shared" si="445"/>
        <v>0</v>
      </c>
      <c r="T316" s="211">
        <f t="shared" si="445"/>
        <v>0</v>
      </c>
      <c r="U316" s="211">
        <f t="shared" si="445"/>
        <v>0</v>
      </c>
      <c r="V316" s="211">
        <f t="shared" si="445"/>
        <v>0</v>
      </c>
      <c r="W316" s="211">
        <f t="shared" si="445"/>
        <v>0</v>
      </c>
      <c r="X316" s="211">
        <f t="shared" si="445"/>
        <v>0</v>
      </c>
      <c r="Y316" s="211">
        <f t="shared" si="445"/>
        <v>0</v>
      </c>
      <c r="Z316" s="211">
        <f t="shared" si="445"/>
        <v>0</v>
      </c>
      <c r="AA316" s="211">
        <f t="shared" si="445"/>
        <v>0</v>
      </c>
      <c r="AB316" s="211">
        <f t="shared" si="445"/>
        <v>0</v>
      </c>
      <c r="AC316" s="211">
        <f t="shared" si="445"/>
        <v>0</v>
      </c>
      <c r="AD316" s="211">
        <f t="shared" si="445"/>
        <v>0</v>
      </c>
      <c r="AE316" s="211">
        <f t="shared" si="445"/>
        <v>0</v>
      </c>
      <c r="AF316" s="211">
        <f t="shared" si="445"/>
        <v>0</v>
      </c>
      <c r="AG316" s="211">
        <f t="shared" si="445"/>
        <v>0</v>
      </c>
      <c r="AH316" s="211">
        <f t="shared" si="445"/>
        <v>0</v>
      </c>
      <c r="AI316" s="211">
        <f t="shared" si="445"/>
        <v>0</v>
      </c>
      <c r="AJ316" s="211">
        <f t="shared" si="445"/>
        <v>0</v>
      </c>
      <c r="AK316" s="211">
        <f t="shared" si="445"/>
        <v>0</v>
      </c>
      <c r="AL316" s="211">
        <f t="shared" si="445"/>
        <v>0</v>
      </c>
      <c r="AM316" s="211">
        <f t="shared" si="445"/>
        <v>0</v>
      </c>
      <c r="AN316" s="211">
        <f t="shared" si="445"/>
        <v>0</v>
      </c>
      <c r="AO316" s="211">
        <f t="shared" si="445"/>
        <v>0</v>
      </c>
      <c r="AP316" s="211">
        <f t="shared" si="445"/>
        <v>0</v>
      </c>
      <c r="AQ316" s="211">
        <f t="shared" ref="AQ316" si="446">+AQ81*$E$4/$E316</f>
        <v>0</v>
      </c>
      <c r="AR316" s="211">
        <f t="shared" si="445"/>
        <v>0</v>
      </c>
      <c r="AS316" s="209"/>
      <c r="AT316" s="211">
        <f t="shared" ref="AT316:BC316" si="447">+AT81*$E$4/$E316</f>
        <v>0</v>
      </c>
      <c r="AU316" s="211">
        <f t="shared" si="447"/>
        <v>0</v>
      </c>
      <c r="AV316" s="211">
        <f t="shared" si="447"/>
        <v>0</v>
      </c>
      <c r="AW316" s="211">
        <f t="shared" si="447"/>
        <v>0</v>
      </c>
      <c r="AX316" s="211">
        <f t="shared" si="447"/>
        <v>0</v>
      </c>
      <c r="AY316" s="211">
        <f t="shared" si="447"/>
        <v>0</v>
      </c>
      <c r="AZ316" s="211">
        <f t="shared" si="447"/>
        <v>0</v>
      </c>
      <c r="BA316" s="211">
        <f t="shared" si="447"/>
        <v>0</v>
      </c>
      <c r="BB316" s="211">
        <f t="shared" si="447"/>
        <v>0</v>
      </c>
      <c r="BC316" s="211">
        <f t="shared" si="447"/>
        <v>0</v>
      </c>
      <c r="BD316" s="209"/>
      <c r="BE316" s="209"/>
      <c r="BF316" s="209"/>
      <c r="BG316" s="209"/>
      <c r="BH316" s="209"/>
      <c r="BI316" s="209"/>
      <c r="BJ316" s="209"/>
    </row>
    <row r="317" spans="2:62" s="190" customFormat="1" hidden="1">
      <c r="B317" s="190">
        <f t="shared" ref="B317:E317" si="448">+B82</f>
        <v>570</v>
      </c>
      <c r="C317" s="190" t="str">
        <f t="shared" si="448"/>
        <v>TRACTAMENTS</v>
      </c>
      <c r="D317" s="190" t="str">
        <f t="shared" si="448"/>
        <v>Tractament sofre amb bota i 2 persones</v>
      </c>
      <c r="E317" s="208">
        <f t="shared" si="448"/>
        <v>2500</v>
      </c>
      <c r="F317" s="211">
        <f t="shared" ref="F317:AR317" si="449">+F82*$E$4/$E317</f>
        <v>0</v>
      </c>
      <c r="G317" s="211">
        <f t="shared" si="449"/>
        <v>0</v>
      </c>
      <c r="H317" s="211">
        <f t="shared" si="449"/>
        <v>0</v>
      </c>
      <c r="I317" s="211">
        <f t="shared" si="449"/>
        <v>0</v>
      </c>
      <c r="J317" s="211">
        <f t="shared" si="449"/>
        <v>0</v>
      </c>
      <c r="K317" s="211">
        <f t="shared" si="449"/>
        <v>0</v>
      </c>
      <c r="L317" s="211">
        <f t="shared" si="449"/>
        <v>0</v>
      </c>
      <c r="M317" s="211">
        <f t="shared" si="449"/>
        <v>0</v>
      </c>
      <c r="N317" s="211">
        <f t="shared" si="449"/>
        <v>0</v>
      </c>
      <c r="O317" s="211">
        <f t="shared" si="449"/>
        <v>0</v>
      </c>
      <c r="P317" s="211">
        <f t="shared" si="449"/>
        <v>0</v>
      </c>
      <c r="Q317" s="211">
        <f t="shared" si="449"/>
        <v>0</v>
      </c>
      <c r="R317" s="211">
        <f t="shared" si="449"/>
        <v>0</v>
      </c>
      <c r="S317" s="211">
        <f t="shared" si="449"/>
        <v>0</v>
      </c>
      <c r="T317" s="211">
        <f t="shared" si="449"/>
        <v>0</v>
      </c>
      <c r="U317" s="211">
        <f t="shared" si="449"/>
        <v>0</v>
      </c>
      <c r="V317" s="211">
        <f t="shared" si="449"/>
        <v>0</v>
      </c>
      <c r="W317" s="211">
        <f t="shared" si="449"/>
        <v>0</v>
      </c>
      <c r="X317" s="211">
        <f t="shared" si="449"/>
        <v>0</v>
      </c>
      <c r="Y317" s="211">
        <f t="shared" si="449"/>
        <v>0</v>
      </c>
      <c r="Z317" s="211">
        <f t="shared" si="449"/>
        <v>0</v>
      </c>
      <c r="AA317" s="211">
        <f t="shared" si="449"/>
        <v>0</v>
      </c>
      <c r="AB317" s="211">
        <f t="shared" si="449"/>
        <v>0</v>
      </c>
      <c r="AC317" s="211">
        <f t="shared" si="449"/>
        <v>0</v>
      </c>
      <c r="AD317" s="211">
        <f t="shared" si="449"/>
        <v>0</v>
      </c>
      <c r="AE317" s="211">
        <f t="shared" si="449"/>
        <v>0</v>
      </c>
      <c r="AF317" s="211">
        <f t="shared" si="449"/>
        <v>0</v>
      </c>
      <c r="AG317" s="211">
        <f t="shared" si="449"/>
        <v>0</v>
      </c>
      <c r="AH317" s="211">
        <f t="shared" si="449"/>
        <v>0</v>
      </c>
      <c r="AI317" s="211">
        <f t="shared" si="449"/>
        <v>0</v>
      </c>
      <c r="AJ317" s="211">
        <f t="shared" si="449"/>
        <v>0</v>
      </c>
      <c r="AK317" s="211">
        <f t="shared" si="449"/>
        <v>0</v>
      </c>
      <c r="AL317" s="211">
        <f t="shared" si="449"/>
        <v>0</v>
      </c>
      <c r="AM317" s="211">
        <f t="shared" si="449"/>
        <v>0</v>
      </c>
      <c r="AN317" s="211">
        <f t="shared" si="449"/>
        <v>0</v>
      </c>
      <c r="AO317" s="211">
        <f t="shared" si="449"/>
        <v>0</v>
      </c>
      <c r="AP317" s="211">
        <f t="shared" si="449"/>
        <v>0</v>
      </c>
      <c r="AQ317" s="211">
        <f t="shared" ref="AQ317" si="450">+AQ82*$E$4/$E317</f>
        <v>0</v>
      </c>
      <c r="AR317" s="211">
        <f t="shared" si="449"/>
        <v>0</v>
      </c>
      <c r="AS317" s="209"/>
      <c r="AT317" s="211">
        <f t="shared" ref="AT317:BC317" si="451">+AT82*$E$4/$E317</f>
        <v>0</v>
      </c>
      <c r="AU317" s="211">
        <f t="shared" si="451"/>
        <v>0</v>
      </c>
      <c r="AV317" s="211">
        <f t="shared" si="451"/>
        <v>0</v>
      </c>
      <c r="AW317" s="211">
        <f t="shared" si="451"/>
        <v>0</v>
      </c>
      <c r="AX317" s="211">
        <f t="shared" si="451"/>
        <v>0</v>
      </c>
      <c r="AY317" s="211">
        <f t="shared" si="451"/>
        <v>0</v>
      </c>
      <c r="AZ317" s="211">
        <f t="shared" si="451"/>
        <v>0</v>
      </c>
      <c r="BA317" s="211">
        <f t="shared" si="451"/>
        <v>0</v>
      </c>
      <c r="BB317" s="211">
        <f t="shared" si="451"/>
        <v>0</v>
      </c>
      <c r="BC317" s="211">
        <f t="shared" si="451"/>
        <v>0</v>
      </c>
      <c r="BD317" s="209"/>
      <c r="BE317" s="209"/>
      <c r="BF317" s="209"/>
      <c r="BG317" s="209"/>
      <c r="BH317" s="209"/>
      <c r="BI317" s="209"/>
      <c r="BJ317" s="209"/>
    </row>
    <row r="318" spans="2:62" s="190" customFormat="1" hidden="1">
      <c r="B318" s="190">
        <f t="shared" ref="B318:E318" si="452">+B83</f>
        <v>610</v>
      </c>
      <c r="C318" s="190" t="str">
        <f t="shared" si="452"/>
        <v>DESHERBAT</v>
      </c>
      <c r="D318" s="190" t="str">
        <f t="shared" si="452"/>
        <v>Desherbat amb tractor</v>
      </c>
      <c r="E318" s="208">
        <f t="shared" si="452"/>
        <v>2500</v>
      </c>
      <c r="F318" s="211">
        <f t="shared" ref="F318:AR318" si="453">+F83*$E$4/$E318</f>
        <v>0</v>
      </c>
      <c r="G318" s="211">
        <f t="shared" si="453"/>
        <v>0</v>
      </c>
      <c r="H318" s="211">
        <f t="shared" si="453"/>
        <v>0</v>
      </c>
      <c r="I318" s="211">
        <f t="shared" si="453"/>
        <v>0</v>
      </c>
      <c r="J318" s="211">
        <f t="shared" si="453"/>
        <v>0</v>
      </c>
      <c r="K318" s="211">
        <f t="shared" si="453"/>
        <v>0</v>
      </c>
      <c r="L318" s="211">
        <f t="shared" si="453"/>
        <v>0</v>
      </c>
      <c r="M318" s="211">
        <f t="shared" si="453"/>
        <v>0</v>
      </c>
      <c r="N318" s="211">
        <f t="shared" si="453"/>
        <v>0</v>
      </c>
      <c r="O318" s="211">
        <f t="shared" si="453"/>
        <v>0</v>
      </c>
      <c r="P318" s="211">
        <f t="shared" si="453"/>
        <v>0</v>
      </c>
      <c r="Q318" s="211">
        <f t="shared" si="453"/>
        <v>0</v>
      </c>
      <c r="R318" s="211">
        <f t="shared" si="453"/>
        <v>0</v>
      </c>
      <c r="S318" s="211">
        <f t="shared" si="453"/>
        <v>0</v>
      </c>
      <c r="T318" s="211">
        <f t="shared" si="453"/>
        <v>0</v>
      </c>
      <c r="U318" s="211">
        <f t="shared" si="453"/>
        <v>0</v>
      </c>
      <c r="V318" s="211">
        <f t="shared" si="453"/>
        <v>0</v>
      </c>
      <c r="W318" s="211">
        <f t="shared" si="453"/>
        <v>0</v>
      </c>
      <c r="X318" s="211">
        <f t="shared" si="453"/>
        <v>0</v>
      </c>
      <c r="Y318" s="211">
        <f t="shared" si="453"/>
        <v>0</v>
      </c>
      <c r="Z318" s="211">
        <f t="shared" si="453"/>
        <v>0</v>
      </c>
      <c r="AA318" s="211">
        <f t="shared" si="453"/>
        <v>0</v>
      </c>
      <c r="AB318" s="211">
        <f t="shared" si="453"/>
        <v>0</v>
      </c>
      <c r="AC318" s="211">
        <f t="shared" si="453"/>
        <v>0</v>
      </c>
      <c r="AD318" s="211">
        <f t="shared" si="453"/>
        <v>0</v>
      </c>
      <c r="AE318" s="211">
        <f t="shared" si="453"/>
        <v>0</v>
      </c>
      <c r="AF318" s="211">
        <f t="shared" si="453"/>
        <v>0</v>
      </c>
      <c r="AG318" s="211">
        <f t="shared" si="453"/>
        <v>0</v>
      </c>
      <c r="AH318" s="211">
        <f t="shared" si="453"/>
        <v>0</v>
      </c>
      <c r="AI318" s="211">
        <f t="shared" si="453"/>
        <v>0</v>
      </c>
      <c r="AJ318" s="211">
        <f t="shared" si="453"/>
        <v>0</v>
      </c>
      <c r="AK318" s="211">
        <f t="shared" si="453"/>
        <v>0</v>
      </c>
      <c r="AL318" s="211">
        <f t="shared" si="453"/>
        <v>0</v>
      </c>
      <c r="AM318" s="211">
        <f t="shared" si="453"/>
        <v>0</v>
      </c>
      <c r="AN318" s="211">
        <f t="shared" si="453"/>
        <v>0</v>
      </c>
      <c r="AO318" s="211">
        <f t="shared" si="453"/>
        <v>0</v>
      </c>
      <c r="AP318" s="211">
        <f t="shared" si="453"/>
        <v>0</v>
      </c>
      <c r="AQ318" s="211">
        <f t="shared" ref="AQ318" si="454">+AQ83*$E$4/$E318</f>
        <v>0</v>
      </c>
      <c r="AR318" s="211">
        <f t="shared" si="453"/>
        <v>0</v>
      </c>
      <c r="AS318" s="209"/>
      <c r="AT318" s="211">
        <f t="shared" ref="AT318:BC318" si="455">+AT83*$E$4/$E318</f>
        <v>0</v>
      </c>
      <c r="AU318" s="211">
        <f t="shared" si="455"/>
        <v>0</v>
      </c>
      <c r="AV318" s="211">
        <f t="shared" si="455"/>
        <v>0</v>
      </c>
      <c r="AW318" s="211">
        <f t="shared" si="455"/>
        <v>0</v>
      </c>
      <c r="AX318" s="211">
        <f t="shared" si="455"/>
        <v>0</v>
      </c>
      <c r="AY318" s="211">
        <f t="shared" si="455"/>
        <v>0</v>
      </c>
      <c r="AZ318" s="211">
        <f t="shared" si="455"/>
        <v>0</v>
      </c>
      <c r="BA318" s="211">
        <f t="shared" si="455"/>
        <v>0</v>
      </c>
      <c r="BB318" s="211">
        <f t="shared" si="455"/>
        <v>0</v>
      </c>
      <c r="BC318" s="211">
        <f t="shared" si="455"/>
        <v>0</v>
      </c>
      <c r="BD318" s="209"/>
      <c r="BE318" s="209"/>
      <c r="BF318" s="209"/>
      <c r="BG318" s="209"/>
      <c r="BH318" s="209"/>
      <c r="BI318" s="209"/>
      <c r="BJ318" s="209"/>
    </row>
    <row r="319" spans="2:62" s="190" customFormat="1" hidden="1">
      <c r="B319" s="190">
        <f t="shared" ref="B319:E319" si="456">+B84</f>
        <v>620</v>
      </c>
      <c r="C319" s="190" t="str">
        <f t="shared" si="456"/>
        <v>DESHERBAT</v>
      </c>
      <c r="D319" s="190" t="str">
        <f t="shared" si="456"/>
        <v>Desherbat amb motocultor</v>
      </c>
      <c r="E319" s="208">
        <f t="shared" si="456"/>
        <v>2500</v>
      </c>
      <c r="F319" s="211">
        <f t="shared" ref="F319:AR319" si="457">+F84*$E$4/$E319</f>
        <v>0</v>
      </c>
      <c r="G319" s="211">
        <f t="shared" si="457"/>
        <v>0</v>
      </c>
      <c r="H319" s="211">
        <f t="shared" si="457"/>
        <v>0</v>
      </c>
      <c r="I319" s="211">
        <f t="shared" si="457"/>
        <v>0</v>
      </c>
      <c r="J319" s="211">
        <f t="shared" si="457"/>
        <v>0</v>
      </c>
      <c r="K319" s="211">
        <f t="shared" si="457"/>
        <v>0</v>
      </c>
      <c r="L319" s="211">
        <f t="shared" si="457"/>
        <v>0</v>
      </c>
      <c r="M319" s="211">
        <f t="shared" si="457"/>
        <v>0</v>
      </c>
      <c r="N319" s="211">
        <f t="shared" si="457"/>
        <v>0</v>
      </c>
      <c r="O319" s="211">
        <f t="shared" si="457"/>
        <v>0</v>
      </c>
      <c r="P319" s="211">
        <f t="shared" si="457"/>
        <v>0</v>
      </c>
      <c r="Q319" s="211">
        <f t="shared" si="457"/>
        <v>0</v>
      </c>
      <c r="R319" s="211">
        <f t="shared" si="457"/>
        <v>0</v>
      </c>
      <c r="S319" s="211">
        <f t="shared" si="457"/>
        <v>0</v>
      </c>
      <c r="T319" s="211">
        <f t="shared" si="457"/>
        <v>0</v>
      </c>
      <c r="U319" s="211">
        <f t="shared" si="457"/>
        <v>0</v>
      </c>
      <c r="V319" s="211">
        <f t="shared" si="457"/>
        <v>0</v>
      </c>
      <c r="W319" s="211">
        <f t="shared" si="457"/>
        <v>0</v>
      </c>
      <c r="X319" s="211">
        <f t="shared" si="457"/>
        <v>0</v>
      </c>
      <c r="Y319" s="211">
        <f t="shared" si="457"/>
        <v>0</v>
      </c>
      <c r="Z319" s="211">
        <f t="shared" si="457"/>
        <v>0</v>
      </c>
      <c r="AA319" s="211">
        <f t="shared" si="457"/>
        <v>0</v>
      </c>
      <c r="AB319" s="211">
        <f t="shared" si="457"/>
        <v>0</v>
      </c>
      <c r="AC319" s="211">
        <f t="shared" si="457"/>
        <v>0</v>
      </c>
      <c r="AD319" s="211">
        <f t="shared" si="457"/>
        <v>0</v>
      </c>
      <c r="AE319" s="211">
        <f t="shared" si="457"/>
        <v>0</v>
      </c>
      <c r="AF319" s="211">
        <f t="shared" si="457"/>
        <v>0</v>
      </c>
      <c r="AG319" s="211">
        <f t="shared" si="457"/>
        <v>0</v>
      </c>
      <c r="AH319" s="211">
        <f t="shared" si="457"/>
        <v>0</v>
      </c>
      <c r="AI319" s="211">
        <f t="shared" si="457"/>
        <v>0</v>
      </c>
      <c r="AJ319" s="211">
        <f t="shared" si="457"/>
        <v>0</v>
      </c>
      <c r="AK319" s="211">
        <f t="shared" si="457"/>
        <v>0</v>
      </c>
      <c r="AL319" s="211">
        <f t="shared" si="457"/>
        <v>0</v>
      </c>
      <c r="AM319" s="211">
        <f t="shared" si="457"/>
        <v>0</v>
      </c>
      <c r="AN319" s="211">
        <f t="shared" si="457"/>
        <v>0</v>
      </c>
      <c r="AO319" s="211">
        <f t="shared" si="457"/>
        <v>0</v>
      </c>
      <c r="AP319" s="211">
        <f t="shared" si="457"/>
        <v>0</v>
      </c>
      <c r="AQ319" s="211">
        <f t="shared" ref="AQ319" si="458">+AQ84*$E$4/$E319</f>
        <v>0</v>
      </c>
      <c r="AR319" s="211">
        <f t="shared" si="457"/>
        <v>0</v>
      </c>
      <c r="AS319" s="209"/>
      <c r="AT319" s="211">
        <f t="shared" ref="AT319:BC319" si="459">+AT84*$E$4/$E319</f>
        <v>0</v>
      </c>
      <c r="AU319" s="211">
        <f t="shared" si="459"/>
        <v>0</v>
      </c>
      <c r="AV319" s="211">
        <f t="shared" si="459"/>
        <v>0</v>
      </c>
      <c r="AW319" s="211">
        <f t="shared" si="459"/>
        <v>0</v>
      </c>
      <c r="AX319" s="211">
        <f t="shared" si="459"/>
        <v>0</v>
      </c>
      <c r="AY319" s="211">
        <f t="shared" si="459"/>
        <v>0</v>
      </c>
      <c r="AZ319" s="211">
        <f t="shared" si="459"/>
        <v>0</v>
      </c>
      <c r="BA319" s="211">
        <f t="shared" si="459"/>
        <v>0</v>
      </c>
      <c r="BB319" s="211">
        <f t="shared" si="459"/>
        <v>0</v>
      </c>
      <c r="BC319" s="211">
        <f t="shared" si="459"/>
        <v>0</v>
      </c>
      <c r="BD319" s="209"/>
      <c r="BE319" s="209"/>
      <c r="BF319" s="209"/>
      <c r="BG319" s="209"/>
      <c r="BH319" s="209"/>
      <c r="BI319" s="209"/>
      <c r="BJ319" s="209"/>
    </row>
    <row r="320" spans="2:62" s="190" customFormat="1" hidden="1">
      <c r="B320" s="190">
        <f t="shared" ref="B320:E320" si="460">+B85</f>
        <v>630</v>
      </c>
      <c r="C320" s="190" t="str">
        <f t="shared" si="460"/>
        <v>DESHERBAT</v>
      </c>
      <c r="D320" s="190" t="str">
        <f t="shared" si="460"/>
        <v>Desherbat amb motocultor (només part sense plàstic)</v>
      </c>
      <c r="E320" s="208">
        <f t="shared" si="460"/>
        <v>2500</v>
      </c>
      <c r="F320" s="211">
        <f t="shared" ref="F320:AR320" si="461">+F85*$E$4/$E320</f>
        <v>0</v>
      </c>
      <c r="G320" s="211">
        <f t="shared" si="461"/>
        <v>0</v>
      </c>
      <c r="H320" s="211">
        <f t="shared" si="461"/>
        <v>0</v>
      </c>
      <c r="I320" s="211">
        <f t="shared" si="461"/>
        <v>0</v>
      </c>
      <c r="J320" s="211">
        <f t="shared" si="461"/>
        <v>0</v>
      </c>
      <c r="K320" s="211">
        <f t="shared" si="461"/>
        <v>0</v>
      </c>
      <c r="L320" s="211">
        <f t="shared" si="461"/>
        <v>0</v>
      </c>
      <c r="M320" s="211">
        <f t="shared" si="461"/>
        <v>0</v>
      </c>
      <c r="N320" s="211">
        <f t="shared" si="461"/>
        <v>0</v>
      </c>
      <c r="O320" s="211">
        <f t="shared" si="461"/>
        <v>0</v>
      </c>
      <c r="P320" s="211">
        <f t="shared" si="461"/>
        <v>0</v>
      </c>
      <c r="Q320" s="211">
        <f t="shared" si="461"/>
        <v>0</v>
      </c>
      <c r="R320" s="211">
        <f t="shared" si="461"/>
        <v>0</v>
      </c>
      <c r="S320" s="211">
        <f t="shared" si="461"/>
        <v>0</v>
      </c>
      <c r="T320" s="211">
        <f t="shared" si="461"/>
        <v>0</v>
      </c>
      <c r="U320" s="211">
        <f t="shared" si="461"/>
        <v>0</v>
      </c>
      <c r="V320" s="211">
        <f t="shared" si="461"/>
        <v>0</v>
      </c>
      <c r="W320" s="211">
        <f t="shared" si="461"/>
        <v>0</v>
      </c>
      <c r="X320" s="211">
        <f t="shared" si="461"/>
        <v>0</v>
      </c>
      <c r="Y320" s="211">
        <f t="shared" si="461"/>
        <v>0</v>
      </c>
      <c r="Z320" s="211">
        <f t="shared" si="461"/>
        <v>0</v>
      </c>
      <c r="AA320" s="211">
        <f t="shared" si="461"/>
        <v>0</v>
      </c>
      <c r="AB320" s="211">
        <f t="shared" si="461"/>
        <v>0</v>
      </c>
      <c r="AC320" s="211">
        <f t="shared" si="461"/>
        <v>0</v>
      </c>
      <c r="AD320" s="211">
        <f t="shared" si="461"/>
        <v>0</v>
      </c>
      <c r="AE320" s="211">
        <f t="shared" si="461"/>
        <v>0</v>
      </c>
      <c r="AF320" s="211">
        <f t="shared" si="461"/>
        <v>0</v>
      </c>
      <c r="AG320" s="211">
        <f t="shared" si="461"/>
        <v>0</v>
      </c>
      <c r="AH320" s="211">
        <f t="shared" si="461"/>
        <v>0</v>
      </c>
      <c r="AI320" s="211">
        <f t="shared" si="461"/>
        <v>0</v>
      </c>
      <c r="AJ320" s="211">
        <f t="shared" si="461"/>
        <v>0</v>
      </c>
      <c r="AK320" s="211">
        <f t="shared" si="461"/>
        <v>0</v>
      </c>
      <c r="AL320" s="211">
        <f t="shared" si="461"/>
        <v>0</v>
      </c>
      <c r="AM320" s="211">
        <f t="shared" si="461"/>
        <v>0</v>
      </c>
      <c r="AN320" s="211">
        <f t="shared" si="461"/>
        <v>0</v>
      </c>
      <c r="AO320" s="211">
        <f t="shared" si="461"/>
        <v>0</v>
      </c>
      <c r="AP320" s="211">
        <f t="shared" si="461"/>
        <v>0</v>
      </c>
      <c r="AQ320" s="211">
        <f t="shared" ref="AQ320" si="462">+AQ85*$E$4/$E320</f>
        <v>0</v>
      </c>
      <c r="AR320" s="211">
        <f t="shared" si="461"/>
        <v>0</v>
      </c>
      <c r="AS320" s="209"/>
      <c r="AT320" s="211">
        <f t="shared" ref="AT320:BC320" si="463">+AT85*$E$4/$E320</f>
        <v>0</v>
      </c>
      <c r="AU320" s="211">
        <f t="shared" si="463"/>
        <v>0</v>
      </c>
      <c r="AV320" s="211">
        <f t="shared" si="463"/>
        <v>0</v>
      </c>
      <c r="AW320" s="211">
        <f t="shared" si="463"/>
        <v>0</v>
      </c>
      <c r="AX320" s="211">
        <f t="shared" si="463"/>
        <v>0</v>
      </c>
      <c r="AY320" s="211">
        <f t="shared" si="463"/>
        <v>0</v>
      </c>
      <c r="AZ320" s="211">
        <f t="shared" si="463"/>
        <v>0</v>
      </c>
      <c r="BA320" s="211">
        <f t="shared" si="463"/>
        <v>0</v>
      </c>
      <c r="BB320" s="211">
        <f t="shared" si="463"/>
        <v>0</v>
      </c>
      <c r="BC320" s="211">
        <f t="shared" si="463"/>
        <v>0</v>
      </c>
      <c r="BD320" s="209"/>
      <c r="BE320" s="209"/>
      <c r="BF320" s="209"/>
      <c r="BG320" s="209"/>
      <c r="BH320" s="209"/>
      <c r="BI320" s="209"/>
      <c r="BJ320" s="209"/>
    </row>
    <row r="321" spans="2:62" s="190" customFormat="1" hidden="1">
      <c r="B321" s="190">
        <f t="shared" ref="B321:E321" si="464">+B86</f>
        <v>640</v>
      </c>
      <c r="C321" s="190" t="str">
        <f t="shared" si="464"/>
        <v>DESHERBAT</v>
      </c>
      <c r="D321" s="190" t="str">
        <f t="shared" si="464"/>
        <v>Desherbat manual 2,5h/1.000 m2</v>
      </c>
      <c r="E321" s="208">
        <f t="shared" si="464"/>
        <v>2500</v>
      </c>
      <c r="F321" s="211">
        <f t="shared" ref="F321:AR321" si="465">+F86*$E$4/$E321</f>
        <v>0</v>
      </c>
      <c r="G321" s="211">
        <f t="shared" si="465"/>
        <v>0</v>
      </c>
      <c r="H321" s="211">
        <f t="shared" si="465"/>
        <v>0</v>
      </c>
      <c r="I321" s="211">
        <f t="shared" si="465"/>
        <v>0</v>
      </c>
      <c r="J321" s="211">
        <f t="shared" si="465"/>
        <v>0</v>
      </c>
      <c r="K321" s="211">
        <f t="shared" si="465"/>
        <v>0</v>
      </c>
      <c r="L321" s="211">
        <f t="shared" si="465"/>
        <v>0</v>
      </c>
      <c r="M321" s="211">
        <f t="shared" si="465"/>
        <v>0</v>
      </c>
      <c r="N321" s="211">
        <f t="shared" si="465"/>
        <v>0</v>
      </c>
      <c r="O321" s="211">
        <f t="shared" si="465"/>
        <v>0</v>
      </c>
      <c r="P321" s="211">
        <f t="shared" si="465"/>
        <v>0</v>
      </c>
      <c r="Q321" s="211">
        <f t="shared" si="465"/>
        <v>0</v>
      </c>
      <c r="R321" s="211">
        <f t="shared" si="465"/>
        <v>0</v>
      </c>
      <c r="S321" s="211">
        <f t="shared" si="465"/>
        <v>0</v>
      </c>
      <c r="T321" s="211">
        <f t="shared" si="465"/>
        <v>0</v>
      </c>
      <c r="U321" s="211">
        <f t="shared" si="465"/>
        <v>0</v>
      </c>
      <c r="V321" s="211">
        <f t="shared" si="465"/>
        <v>0</v>
      </c>
      <c r="W321" s="211">
        <f t="shared" si="465"/>
        <v>0</v>
      </c>
      <c r="X321" s="211">
        <f t="shared" si="465"/>
        <v>0</v>
      </c>
      <c r="Y321" s="211">
        <f t="shared" si="465"/>
        <v>0</v>
      </c>
      <c r="Z321" s="211">
        <f t="shared" si="465"/>
        <v>0</v>
      </c>
      <c r="AA321" s="211">
        <f t="shared" si="465"/>
        <v>0</v>
      </c>
      <c r="AB321" s="211">
        <f t="shared" si="465"/>
        <v>0</v>
      </c>
      <c r="AC321" s="211">
        <f t="shared" si="465"/>
        <v>0</v>
      </c>
      <c r="AD321" s="211">
        <f t="shared" si="465"/>
        <v>0</v>
      </c>
      <c r="AE321" s="211">
        <f t="shared" si="465"/>
        <v>0</v>
      </c>
      <c r="AF321" s="211">
        <f t="shared" si="465"/>
        <v>0</v>
      </c>
      <c r="AG321" s="211">
        <f t="shared" si="465"/>
        <v>0</v>
      </c>
      <c r="AH321" s="211">
        <f t="shared" si="465"/>
        <v>0</v>
      </c>
      <c r="AI321" s="211">
        <f t="shared" si="465"/>
        <v>0</v>
      </c>
      <c r="AJ321" s="211">
        <f t="shared" si="465"/>
        <v>0</v>
      </c>
      <c r="AK321" s="211">
        <f t="shared" si="465"/>
        <v>0</v>
      </c>
      <c r="AL321" s="211">
        <f t="shared" si="465"/>
        <v>0</v>
      </c>
      <c r="AM321" s="211">
        <f t="shared" si="465"/>
        <v>0</v>
      </c>
      <c r="AN321" s="211">
        <f t="shared" si="465"/>
        <v>0</v>
      </c>
      <c r="AO321" s="211">
        <f t="shared" si="465"/>
        <v>0</v>
      </c>
      <c r="AP321" s="211">
        <f t="shared" si="465"/>
        <v>0</v>
      </c>
      <c r="AQ321" s="211">
        <f t="shared" ref="AQ321" si="466">+AQ86*$E$4/$E321</f>
        <v>0</v>
      </c>
      <c r="AR321" s="211">
        <f t="shared" si="465"/>
        <v>0</v>
      </c>
      <c r="AS321" s="209"/>
      <c r="AT321" s="211">
        <f t="shared" ref="AT321:BC321" si="467">+AT86*$E$4/$E321</f>
        <v>0</v>
      </c>
      <c r="AU321" s="211">
        <f t="shared" si="467"/>
        <v>0</v>
      </c>
      <c r="AV321" s="211">
        <f t="shared" si="467"/>
        <v>0</v>
      </c>
      <c r="AW321" s="211">
        <f t="shared" si="467"/>
        <v>0</v>
      </c>
      <c r="AX321" s="211">
        <f t="shared" si="467"/>
        <v>0</v>
      </c>
      <c r="AY321" s="211">
        <f t="shared" si="467"/>
        <v>0</v>
      </c>
      <c r="AZ321" s="211">
        <f t="shared" si="467"/>
        <v>0</v>
      </c>
      <c r="BA321" s="211">
        <f t="shared" si="467"/>
        <v>0</v>
      </c>
      <c r="BB321" s="211">
        <f t="shared" si="467"/>
        <v>0</v>
      </c>
      <c r="BC321" s="211">
        <f t="shared" si="467"/>
        <v>0</v>
      </c>
      <c r="BD321" s="209"/>
      <c r="BE321" s="209"/>
      <c r="BF321" s="209"/>
      <c r="BG321" s="209"/>
      <c r="BH321" s="209"/>
      <c r="BI321" s="209"/>
      <c r="BJ321" s="209"/>
    </row>
    <row r="322" spans="2:62" s="190" customFormat="1" hidden="1">
      <c r="B322" s="190">
        <f t="shared" ref="B322:E322" si="468">+B87</f>
        <v>650</v>
      </c>
      <c r="C322" s="190" t="str">
        <f t="shared" si="468"/>
        <v>DESHERBAT</v>
      </c>
      <c r="D322" s="190" t="str">
        <f t="shared" si="468"/>
        <v>Desherbat manual 5h/1.000  m2</v>
      </c>
      <c r="E322" s="208">
        <f t="shared" si="468"/>
        <v>2500</v>
      </c>
      <c r="F322" s="211">
        <f t="shared" ref="F322:AR322" si="469">+F87*$E$4/$E322</f>
        <v>0</v>
      </c>
      <c r="G322" s="211">
        <f t="shared" si="469"/>
        <v>0</v>
      </c>
      <c r="H322" s="211">
        <f t="shared" si="469"/>
        <v>0</v>
      </c>
      <c r="I322" s="211">
        <f t="shared" si="469"/>
        <v>0</v>
      </c>
      <c r="J322" s="211">
        <f t="shared" si="469"/>
        <v>0</v>
      </c>
      <c r="K322" s="211">
        <f t="shared" si="469"/>
        <v>0</v>
      </c>
      <c r="L322" s="211">
        <f t="shared" si="469"/>
        <v>0</v>
      </c>
      <c r="M322" s="211">
        <f t="shared" si="469"/>
        <v>0</v>
      </c>
      <c r="N322" s="211">
        <f t="shared" si="469"/>
        <v>0</v>
      </c>
      <c r="O322" s="211">
        <f t="shared" si="469"/>
        <v>0</v>
      </c>
      <c r="P322" s="211">
        <f t="shared" si="469"/>
        <v>0</v>
      </c>
      <c r="Q322" s="211">
        <f t="shared" si="469"/>
        <v>0</v>
      </c>
      <c r="R322" s="211">
        <f t="shared" si="469"/>
        <v>0</v>
      </c>
      <c r="S322" s="211">
        <f t="shared" si="469"/>
        <v>0</v>
      </c>
      <c r="T322" s="211">
        <f t="shared" si="469"/>
        <v>0</v>
      </c>
      <c r="U322" s="211">
        <f t="shared" si="469"/>
        <v>0</v>
      </c>
      <c r="V322" s="211">
        <f t="shared" si="469"/>
        <v>0</v>
      </c>
      <c r="W322" s="211">
        <f t="shared" si="469"/>
        <v>0</v>
      </c>
      <c r="X322" s="211">
        <f t="shared" si="469"/>
        <v>0</v>
      </c>
      <c r="Y322" s="211">
        <f t="shared" si="469"/>
        <v>0</v>
      </c>
      <c r="Z322" s="211">
        <f t="shared" si="469"/>
        <v>0</v>
      </c>
      <c r="AA322" s="211">
        <f t="shared" si="469"/>
        <v>0</v>
      </c>
      <c r="AB322" s="211">
        <f t="shared" si="469"/>
        <v>0</v>
      </c>
      <c r="AC322" s="211">
        <f t="shared" si="469"/>
        <v>0</v>
      </c>
      <c r="AD322" s="211">
        <f t="shared" si="469"/>
        <v>0</v>
      </c>
      <c r="AE322" s="211">
        <f t="shared" si="469"/>
        <v>0</v>
      </c>
      <c r="AF322" s="211">
        <f t="shared" si="469"/>
        <v>0</v>
      </c>
      <c r="AG322" s="211">
        <f t="shared" si="469"/>
        <v>0</v>
      </c>
      <c r="AH322" s="211">
        <f t="shared" si="469"/>
        <v>0</v>
      </c>
      <c r="AI322" s="211">
        <f t="shared" si="469"/>
        <v>0</v>
      </c>
      <c r="AJ322" s="211">
        <f t="shared" si="469"/>
        <v>0</v>
      </c>
      <c r="AK322" s="211">
        <f t="shared" si="469"/>
        <v>0</v>
      </c>
      <c r="AL322" s="211">
        <f t="shared" si="469"/>
        <v>0</v>
      </c>
      <c r="AM322" s="211">
        <f t="shared" si="469"/>
        <v>0</v>
      </c>
      <c r="AN322" s="211">
        <f t="shared" si="469"/>
        <v>0</v>
      </c>
      <c r="AO322" s="211">
        <f t="shared" si="469"/>
        <v>0</v>
      </c>
      <c r="AP322" s="211">
        <f t="shared" si="469"/>
        <v>0</v>
      </c>
      <c r="AQ322" s="211">
        <f t="shared" ref="AQ322" si="470">+AQ87*$E$4/$E322</f>
        <v>0</v>
      </c>
      <c r="AR322" s="211">
        <f t="shared" si="469"/>
        <v>0</v>
      </c>
      <c r="AS322" s="209"/>
      <c r="AT322" s="211">
        <f t="shared" ref="AT322:BC322" si="471">+AT87*$E$4/$E322</f>
        <v>0</v>
      </c>
      <c r="AU322" s="211">
        <f t="shared" si="471"/>
        <v>0</v>
      </c>
      <c r="AV322" s="211">
        <f t="shared" si="471"/>
        <v>0</v>
      </c>
      <c r="AW322" s="211">
        <f t="shared" si="471"/>
        <v>0</v>
      </c>
      <c r="AX322" s="211">
        <f t="shared" si="471"/>
        <v>0</v>
      </c>
      <c r="AY322" s="211">
        <f t="shared" si="471"/>
        <v>0</v>
      </c>
      <c r="AZ322" s="211">
        <f t="shared" si="471"/>
        <v>0</v>
      </c>
      <c r="BA322" s="211">
        <f t="shared" si="471"/>
        <v>0</v>
      </c>
      <c r="BB322" s="211">
        <f t="shared" si="471"/>
        <v>0</v>
      </c>
      <c r="BC322" s="211">
        <f t="shared" si="471"/>
        <v>0</v>
      </c>
      <c r="BD322" s="209"/>
      <c r="BE322" s="209"/>
      <c r="BF322" s="209"/>
      <c r="BG322" s="209"/>
      <c r="BH322" s="209"/>
      <c r="BI322" s="209"/>
      <c r="BJ322" s="209"/>
    </row>
    <row r="323" spans="2:62" s="190" customFormat="1" hidden="1">
      <c r="B323" s="190">
        <f t="shared" ref="B323:E323" si="472">+B88</f>
        <v>660</v>
      </c>
      <c r="C323" s="190" t="str">
        <f t="shared" si="472"/>
        <v>DESHERBAT</v>
      </c>
      <c r="D323" s="190" t="str">
        <f t="shared" si="472"/>
        <v>Desherbat manual 6,5h/1.000  m2</v>
      </c>
      <c r="E323" s="208">
        <f t="shared" si="472"/>
        <v>2500</v>
      </c>
      <c r="F323" s="211">
        <f t="shared" ref="F323:AR323" si="473">+F88*$E$4/$E323</f>
        <v>0</v>
      </c>
      <c r="G323" s="211">
        <f t="shared" si="473"/>
        <v>0</v>
      </c>
      <c r="H323" s="211">
        <f t="shared" si="473"/>
        <v>0</v>
      </c>
      <c r="I323" s="211">
        <f t="shared" si="473"/>
        <v>0</v>
      </c>
      <c r="J323" s="211">
        <f t="shared" si="473"/>
        <v>0</v>
      </c>
      <c r="K323" s="211">
        <f t="shared" si="473"/>
        <v>0</v>
      </c>
      <c r="L323" s="211">
        <f t="shared" si="473"/>
        <v>0</v>
      </c>
      <c r="M323" s="211">
        <f t="shared" si="473"/>
        <v>0</v>
      </c>
      <c r="N323" s="211">
        <f t="shared" si="473"/>
        <v>0</v>
      </c>
      <c r="O323" s="211">
        <f t="shared" si="473"/>
        <v>0</v>
      </c>
      <c r="P323" s="211">
        <f t="shared" si="473"/>
        <v>0</v>
      </c>
      <c r="Q323" s="211">
        <f t="shared" si="473"/>
        <v>0</v>
      </c>
      <c r="R323" s="211">
        <f t="shared" si="473"/>
        <v>0</v>
      </c>
      <c r="S323" s="211">
        <f t="shared" si="473"/>
        <v>0</v>
      </c>
      <c r="T323" s="211">
        <f t="shared" si="473"/>
        <v>0</v>
      </c>
      <c r="U323" s="211">
        <f t="shared" si="473"/>
        <v>0</v>
      </c>
      <c r="V323" s="211">
        <f t="shared" si="473"/>
        <v>0</v>
      </c>
      <c r="W323" s="211">
        <f t="shared" si="473"/>
        <v>0</v>
      </c>
      <c r="X323" s="211">
        <f t="shared" si="473"/>
        <v>0</v>
      </c>
      <c r="Y323" s="211">
        <f t="shared" si="473"/>
        <v>0</v>
      </c>
      <c r="Z323" s="211">
        <f t="shared" si="473"/>
        <v>0</v>
      </c>
      <c r="AA323" s="211">
        <f t="shared" si="473"/>
        <v>0</v>
      </c>
      <c r="AB323" s="211">
        <f t="shared" si="473"/>
        <v>0</v>
      </c>
      <c r="AC323" s="211">
        <f t="shared" si="473"/>
        <v>0</v>
      </c>
      <c r="AD323" s="211">
        <f t="shared" si="473"/>
        <v>0</v>
      </c>
      <c r="AE323" s="211">
        <f t="shared" si="473"/>
        <v>0</v>
      </c>
      <c r="AF323" s="211">
        <f t="shared" si="473"/>
        <v>0</v>
      </c>
      <c r="AG323" s="211">
        <f t="shared" si="473"/>
        <v>0</v>
      </c>
      <c r="AH323" s="211">
        <f t="shared" si="473"/>
        <v>0</v>
      </c>
      <c r="AI323" s="211">
        <f t="shared" si="473"/>
        <v>0</v>
      </c>
      <c r="AJ323" s="211">
        <f t="shared" si="473"/>
        <v>0</v>
      </c>
      <c r="AK323" s="211">
        <f t="shared" si="473"/>
        <v>0</v>
      </c>
      <c r="AL323" s="211">
        <f t="shared" si="473"/>
        <v>0</v>
      </c>
      <c r="AM323" s="211">
        <f t="shared" si="473"/>
        <v>0</v>
      </c>
      <c r="AN323" s="211">
        <f t="shared" si="473"/>
        <v>0</v>
      </c>
      <c r="AO323" s="211">
        <f t="shared" si="473"/>
        <v>0</v>
      </c>
      <c r="AP323" s="211">
        <f t="shared" si="473"/>
        <v>0</v>
      </c>
      <c r="AQ323" s="211">
        <f t="shared" ref="AQ323" si="474">+AQ88*$E$4/$E323</f>
        <v>0</v>
      </c>
      <c r="AR323" s="211">
        <f t="shared" si="473"/>
        <v>0</v>
      </c>
      <c r="AS323" s="209"/>
      <c r="AT323" s="211">
        <f t="shared" ref="AT323:BC323" si="475">+AT88*$E$4/$E323</f>
        <v>0</v>
      </c>
      <c r="AU323" s="211">
        <f t="shared" si="475"/>
        <v>0</v>
      </c>
      <c r="AV323" s="211">
        <f t="shared" si="475"/>
        <v>0</v>
      </c>
      <c r="AW323" s="211">
        <f t="shared" si="475"/>
        <v>0</v>
      </c>
      <c r="AX323" s="211">
        <f t="shared" si="475"/>
        <v>0</v>
      </c>
      <c r="AY323" s="211">
        <f t="shared" si="475"/>
        <v>0</v>
      </c>
      <c r="AZ323" s="211">
        <f t="shared" si="475"/>
        <v>0</v>
      </c>
      <c r="BA323" s="211">
        <f t="shared" si="475"/>
        <v>0</v>
      </c>
      <c r="BB323" s="211">
        <f t="shared" si="475"/>
        <v>0</v>
      </c>
      <c r="BC323" s="211">
        <f t="shared" si="475"/>
        <v>0</v>
      </c>
      <c r="BD323" s="209"/>
      <c r="BE323" s="209"/>
      <c r="BF323" s="209"/>
      <c r="BG323" s="209"/>
      <c r="BH323" s="209"/>
      <c r="BI323" s="209"/>
      <c r="BJ323" s="209"/>
    </row>
    <row r="324" spans="2:62" s="190" customFormat="1" hidden="1">
      <c r="B324" s="190">
        <f t="shared" ref="B324:E324" si="476">+B89</f>
        <v>670</v>
      </c>
      <c r="C324" s="190" t="str">
        <f t="shared" si="476"/>
        <v>DESHERBAT</v>
      </c>
      <c r="D324" s="190" t="str">
        <f t="shared" si="476"/>
        <v>Calçar-desherbar</v>
      </c>
      <c r="E324" s="208">
        <f t="shared" si="476"/>
        <v>2500</v>
      </c>
      <c r="F324" s="211">
        <f t="shared" ref="F324:AR324" si="477">+F89*$E$4/$E324</f>
        <v>0</v>
      </c>
      <c r="G324" s="211">
        <f t="shared" si="477"/>
        <v>0</v>
      </c>
      <c r="H324" s="211">
        <f t="shared" si="477"/>
        <v>0</v>
      </c>
      <c r="I324" s="211">
        <f t="shared" si="477"/>
        <v>0</v>
      </c>
      <c r="J324" s="211">
        <f t="shared" si="477"/>
        <v>0</v>
      </c>
      <c r="K324" s="211">
        <f t="shared" si="477"/>
        <v>0</v>
      </c>
      <c r="L324" s="211">
        <f t="shared" si="477"/>
        <v>0</v>
      </c>
      <c r="M324" s="211">
        <f t="shared" si="477"/>
        <v>0</v>
      </c>
      <c r="N324" s="211">
        <f t="shared" si="477"/>
        <v>0</v>
      </c>
      <c r="O324" s="211">
        <f t="shared" si="477"/>
        <v>0</v>
      </c>
      <c r="P324" s="211">
        <f t="shared" si="477"/>
        <v>0</v>
      </c>
      <c r="Q324" s="211">
        <f t="shared" si="477"/>
        <v>0</v>
      </c>
      <c r="R324" s="211">
        <f t="shared" si="477"/>
        <v>0</v>
      </c>
      <c r="S324" s="211">
        <f t="shared" si="477"/>
        <v>0</v>
      </c>
      <c r="T324" s="211">
        <f t="shared" si="477"/>
        <v>0</v>
      </c>
      <c r="U324" s="211">
        <f t="shared" si="477"/>
        <v>0</v>
      </c>
      <c r="V324" s="211">
        <f t="shared" si="477"/>
        <v>0</v>
      </c>
      <c r="W324" s="211">
        <f t="shared" si="477"/>
        <v>0</v>
      </c>
      <c r="X324" s="211">
        <f t="shared" si="477"/>
        <v>0</v>
      </c>
      <c r="Y324" s="211">
        <f t="shared" si="477"/>
        <v>0</v>
      </c>
      <c r="Z324" s="211">
        <f t="shared" si="477"/>
        <v>0</v>
      </c>
      <c r="AA324" s="211">
        <f t="shared" si="477"/>
        <v>0</v>
      </c>
      <c r="AB324" s="211">
        <f t="shared" si="477"/>
        <v>0</v>
      </c>
      <c r="AC324" s="211">
        <f t="shared" si="477"/>
        <v>0</v>
      </c>
      <c r="AD324" s="211">
        <f t="shared" si="477"/>
        <v>0</v>
      </c>
      <c r="AE324" s="211">
        <f t="shared" si="477"/>
        <v>0</v>
      </c>
      <c r="AF324" s="211">
        <f t="shared" si="477"/>
        <v>0</v>
      </c>
      <c r="AG324" s="211">
        <f t="shared" si="477"/>
        <v>0</v>
      </c>
      <c r="AH324" s="211">
        <f t="shared" si="477"/>
        <v>0</v>
      </c>
      <c r="AI324" s="211">
        <f t="shared" si="477"/>
        <v>0</v>
      </c>
      <c r="AJ324" s="211">
        <f t="shared" si="477"/>
        <v>0</v>
      </c>
      <c r="AK324" s="211">
        <f t="shared" si="477"/>
        <v>0</v>
      </c>
      <c r="AL324" s="211">
        <f t="shared" si="477"/>
        <v>0</v>
      </c>
      <c r="AM324" s="211">
        <f t="shared" si="477"/>
        <v>0</v>
      </c>
      <c r="AN324" s="211">
        <f t="shared" si="477"/>
        <v>0</v>
      </c>
      <c r="AO324" s="211">
        <f t="shared" si="477"/>
        <v>0</v>
      </c>
      <c r="AP324" s="211">
        <f t="shared" si="477"/>
        <v>0</v>
      </c>
      <c r="AQ324" s="211">
        <f t="shared" ref="AQ324" si="478">+AQ89*$E$4/$E324</f>
        <v>0</v>
      </c>
      <c r="AR324" s="211">
        <f t="shared" si="477"/>
        <v>0</v>
      </c>
      <c r="AS324" s="209"/>
      <c r="AT324" s="211">
        <f t="shared" ref="AT324:BC324" si="479">+AT89*$E$4/$E324</f>
        <v>0</v>
      </c>
      <c r="AU324" s="211">
        <f t="shared" si="479"/>
        <v>0</v>
      </c>
      <c r="AV324" s="211">
        <f t="shared" si="479"/>
        <v>0</v>
      </c>
      <c r="AW324" s="211">
        <f t="shared" si="479"/>
        <v>0</v>
      </c>
      <c r="AX324" s="211">
        <f t="shared" si="479"/>
        <v>0</v>
      </c>
      <c r="AY324" s="211">
        <f t="shared" si="479"/>
        <v>0</v>
      </c>
      <c r="AZ324" s="211">
        <f t="shared" si="479"/>
        <v>0</v>
      </c>
      <c r="BA324" s="211">
        <f t="shared" si="479"/>
        <v>0</v>
      </c>
      <c r="BB324" s="211">
        <f t="shared" si="479"/>
        <v>0</v>
      </c>
      <c r="BC324" s="211">
        <f t="shared" si="479"/>
        <v>0</v>
      </c>
      <c r="BD324" s="209"/>
      <c r="BE324" s="209"/>
      <c r="BF324" s="209"/>
      <c r="BG324" s="209"/>
      <c r="BH324" s="209"/>
      <c r="BI324" s="209"/>
      <c r="BJ324" s="209"/>
    </row>
    <row r="325" spans="2:62" s="190" customFormat="1" hidden="1">
      <c r="B325" s="190">
        <f t="shared" ref="B325:E325" si="480">+B90</f>
        <v>680</v>
      </c>
      <c r="C325" s="190" t="str">
        <f t="shared" si="480"/>
        <v>DESHERBAT</v>
      </c>
      <c r="D325" s="190" t="str">
        <f t="shared" si="480"/>
        <v>Col·locar plàstic a mà</v>
      </c>
      <c r="E325" s="208">
        <f t="shared" si="480"/>
        <v>2500</v>
      </c>
      <c r="F325" s="211">
        <f t="shared" ref="F325:AR325" si="481">+F90*$E$4/$E325</f>
        <v>0</v>
      </c>
      <c r="G325" s="211">
        <f t="shared" si="481"/>
        <v>0</v>
      </c>
      <c r="H325" s="211">
        <f t="shared" si="481"/>
        <v>0</v>
      </c>
      <c r="I325" s="211">
        <f t="shared" si="481"/>
        <v>0</v>
      </c>
      <c r="J325" s="211">
        <f t="shared" si="481"/>
        <v>0</v>
      </c>
      <c r="K325" s="211">
        <f t="shared" si="481"/>
        <v>0</v>
      </c>
      <c r="L325" s="211">
        <f t="shared" si="481"/>
        <v>0</v>
      </c>
      <c r="M325" s="211">
        <f t="shared" si="481"/>
        <v>0</v>
      </c>
      <c r="N325" s="211">
        <f t="shared" si="481"/>
        <v>0</v>
      </c>
      <c r="O325" s="211">
        <f t="shared" si="481"/>
        <v>0</v>
      </c>
      <c r="P325" s="211">
        <f t="shared" si="481"/>
        <v>0</v>
      </c>
      <c r="Q325" s="211">
        <f t="shared" si="481"/>
        <v>0</v>
      </c>
      <c r="R325" s="211">
        <f t="shared" si="481"/>
        <v>0</v>
      </c>
      <c r="S325" s="211">
        <f t="shared" si="481"/>
        <v>0</v>
      </c>
      <c r="T325" s="211">
        <f t="shared" si="481"/>
        <v>0</v>
      </c>
      <c r="U325" s="211">
        <f t="shared" si="481"/>
        <v>0</v>
      </c>
      <c r="V325" s="211">
        <f t="shared" si="481"/>
        <v>0</v>
      </c>
      <c r="W325" s="211">
        <f t="shared" si="481"/>
        <v>0</v>
      </c>
      <c r="X325" s="211">
        <f t="shared" si="481"/>
        <v>0</v>
      </c>
      <c r="Y325" s="211">
        <f t="shared" si="481"/>
        <v>0</v>
      </c>
      <c r="Z325" s="211">
        <f t="shared" si="481"/>
        <v>0</v>
      </c>
      <c r="AA325" s="211">
        <f t="shared" si="481"/>
        <v>0</v>
      </c>
      <c r="AB325" s="211">
        <f t="shared" si="481"/>
        <v>0</v>
      </c>
      <c r="AC325" s="211">
        <f t="shared" si="481"/>
        <v>0</v>
      </c>
      <c r="AD325" s="211">
        <f t="shared" si="481"/>
        <v>0</v>
      </c>
      <c r="AE325" s="211">
        <f t="shared" si="481"/>
        <v>0</v>
      </c>
      <c r="AF325" s="211">
        <f t="shared" si="481"/>
        <v>0</v>
      </c>
      <c r="AG325" s="211">
        <f t="shared" si="481"/>
        <v>0</v>
      </c>
      <c r="AH325" s="211">
        <f t="shared" si="481"/>
        <v>0</v>
      </c>
      <c r="AI325" s="211">
        <f t="shared" si="481"/>
        <v>0</v>
      </c>
      <c r="AJ325" s="211">
        <f t="shared" si="481"/>
        <v>0</v>
      </c>
      <c r="AK325" s="211">
        <f t="shared" si="481"/>
        <v>0</v>
      </c>
      <c r="AL325" s="211">
        <f t="shared" si="481"/>
        <v>0</v>
      </c>
      <c r="AM325" s="211">
        <f t="shared" si="481"/>
        <v>0</v>
      </c>
      <c r="AN325" s="211">
        <f t="shared" si="481"/>
        <v>0</v>
      </c>
      <c r="AO325" s="211">
        <f t="shared" si="481"/>
        <v>0</v>
      </c>
      <c r="AP325" s="211">
        <f t="shared" si="481"/>
        <v>0</v>
      </c>
      <c r="AQ325" s="211">
        <f t="shared" ref="AQ325" si="482">+AQ90*$E$4/$E325</f>
        <v>0</v>
      </c>
      <c r="AR325" s="211">
        <f t="shared" si="481"/>
        <v>0</v>
      </c>
      <c r="AS325" s="209"/>
      <c r="AT325" s="211">
        <f t="shared" ref="AT325:BC325" si="483">+AT90*$E$4/$E325</f>
        <v>0</v>
      </c>
      <c r="AU325" s="211">
        <f t="shared" si="483"/>
        <v>0</v>
      </c>
      <c r="AV325" s="211">
        <f t="shared" si="483"/>
        <v>0</v>
      </c>
      <c r="AW325" s="211">
        <f t="shared" si="483"/>
        <v>0</v>
      </c>
      <c r="AX325" s="211">
        <f t="shared" si="483"/>
        <v>0</v>
      </c>
      <c r="AY325" s="211">
        <f t="shared" si="483"/>
        <v>0</v>
      </c>
      <c r="AZ325" s="211">
        <f t="shared" si="483"/>
        <v>0</v>
      </c>
      <c r="BA325" s="211">
        <f t="shared" si="483"/>
        <v>0</v>
      </c>
      <c r="BB325" s="211">
        <f t="shared" si="483"/>
        <v>0</v>
      </c>
      <c r="BC325" s="211">
        <f t="shared" si="483"/>
        <v>0</v>
      </c>
      <c r="BD325" s="209"/>
      <c r="BE325" s="209"/>
      <c r="BF325" s="209"/>
      <c r="BG325" s="209"/>
      <c r="BH325" s="209"/>
      <c r="BI325" s="209"/>
      <c r="BJ325" s="209"/>
    </row>
    <row r="326" spans="2:62" s="190" customFormat="1" hidden="1">
      <c r="B326" s="190">
        <f t="shared" ref="B326:E326" si="484">+B91</f>
        <v>710</v>
      </c>
      <c r="C326" s="190" t="str">
        <f t="shared" si="484"/>
        <v xml:space="preserve">ALTRES OPERACIONS </v>
      </c>
      <c r="D326" s="190" t="str">
        <f t="shared" si="484"/>
        <v>Clavar i lligar canyes manual</v>
      </c>
      <c r="E326" s="208">
        <f t="shared" si="484"/>
        <v>2500</v>
      </c>
      <c r="F326" s="211">
        <f t="shared" ref="F326:AR326" si="485">+F91*$E$4/$E326</f>
        <v>0</v>
      </c>
      <c r="G326" s="211">
        <f t="shared" si="485"/>
        <v>0</v>
      </c>
      <c r="H326" s="211">
        <f t="shared" si="485"/>
        <v>0</v>
      </c>
      <c r="I326" s="211">
        <f t="shared" si="485"/>
        <v>0</v>
      </c>
      <c r="J326" s="211">
        <f t="shared" si="485"/>
        <v>0</v>
      </c>
      <c r="K326" s="211">
        <f t="shared" si="485"/>
        <v>0</v>
      </c>
      <c r="L326" s="211">
        <f t="shared" si="485"/>
        <v>0</v>
      </c>
      <c r="M326" s="211">
        <f t="shared" si="485"/>
        <v>0</v>
      </c>
      <c r="N326" s="211">
        <f t="shared" si="485"/>
        <v>0</v>
      </c>
      <c r="O326" s="211">
        <f t="shared" si="485"/>
        <v>0</v>
      </c>
      <c r="P326" s="211">
        <f t="shared" si="485"/>
        <v>0</v>
      </c>
      <c r="Q326" s="211">
        <f t="shared" si="485"/>
        <v>0</v>
      </c>
      <c r="R326" s="211">
        <f t="shared" si="485"/>
        <v>0</v>
      </c>
      <c r="S326" s="211">
        <f t="shared" si="485"/>
        <v>0</v>
      </c>
      <c r="T326" s="211">
        <f t="shared" si="485"/>
        <v>0</v>
      </c>
      <c r="U326" s="211">
        <f t="shared" si="485"/>
        <v>0</v>
      </c>
      <c r="V326" s="211">
        <f t="shared" si="485"/>
        <v>0</v>
      </c>
      <c r="W326" s="211">
        <f t="shared" si="485"/>
        <v>0</v>
      </c>
      <c r="X326" s="211">
        <f t="shared" si="485"/>
        <v>0</v>
      </c>
      <c r="Y326" s="211">
        <f t="shared" si="485"/>
        <v>0</v>
      </c>
      <c r="Z326" s="211">
        <f t="shared" si="485"/>
        <v>0</v>
      </c>
      <c r="AA326" s="211">
        <f t="shared" si="485"/>
        <v>0</v>
      </c>
      <c r="AB326" s="211">
        <f t="shared" si="485"/>
        <v>0</v>
      </c>
      <c r="AC326" s="211">
        <f t="shared" si="485"/>
        <v>0</v>
      </c>
      <c r="AD326" s="211">
        <f t="shared" si="485"/>
        <v>0</v>
      </c>
      <c r="AE326" s="211">
        <f t="shared" si="485"/>
        <v>0</v>
      </c>
      <c r="AF326" s="211">
        <f t="shared" si="485"/>
        <v>0</v>
      </c>
      <c r="AG326" s="211">
        <f t="shared" si="485"/>
        <v>0</v>
      </c>
      <c r="AH326" s="211">
        <f t="shared" si="485"/>
        <v>0</v>
      </c>
      <c r="AI326" s="211">
        <f t="shared" si="485"/>
        <v>0</v>
      </c>
      <c r="AJ326" s="211">
        <f t="shared" si="485"/>
        <v>0</v>
      </c>
      <c r="AK326" s="211">
        <f t="shared" si="485"/>
        <v>0</v>
      </c>
      <c r="AL326" s="211">
        <f t="shared" si="485"/>
        <v>0</v>
      </c>
      <c r="AM326" s="211">
        <f t="shared" si="485"/>
        <v>0</v>
      </c>
      <c r="AN326" s="211">
        <f t="shared" si="485"/>
        <v>0</v>
      </c>
      <c r="AO326" s="211">
        <f t="shared" si="485"/>
        <v>0</v>
      </c>
      <c r="AP326" s="211">
        <f t="shared" si="485"/>
        <v>0</v>
      </c>
      <c r="AQ326" s="211">
        <f t="shared" ref="AQ326" si="486">+AQ91*$E$4/$E326</f>
        <v>0</v>
      </c>
      <c r="AR326" s="211">
        <f t="shared" si="485"/>
        <v>0</v>
      </c>
      <c r="AS326" s="209"/>
      <c r="AT326" s="211">
        <f t="shared" ref="AT326:BC326" si="487">+AT91*$E$4/$E326</f>
        <v>0</v>
      </c>
      <c r="AU326" s="211">
        <f t="shared" si="487"/>
        <v>0</v>
      </c>
      <c r="AV326" s="211">
        <f t="shared" si="487"/>
        <v>0</v>
      </c>
      <c r="AW326" s="211">
        <f t="shared" si="487"/>
        <v>0</v>
      </c>
      <c r="AX326" s="211">
        <f t="shared" si="487"/>
        <v>0</v>
      </c>
      <c r="AY326" s="211">
        <f t="shared" si="487"/>
        <v>0</v>
      </c>
      <c r="AZ326" s="211">
        <f t="shared" si="487"/>
        <v>0</v>
      </c>
      <c r="BA326" s="211">
        <f t="shared" si="487"/>
        <v>0</v>
      </c>
      <c r="BB326" s="211">
        <f t="shared" si="487"/>
        <v>0</v>
      </c>
      <c r="BC326" s="211">
        <f t="shared" si="487"/>
        <v>0</v>
      </c>
      <c r="BD326" s="209"/>
      <c r="BE326" s="209"/>
      <c r="BF326" s="209"/>
      <c r="BG326" s="209"/>
      <c r="BH326" s="209"/>
      <c r="BI326" s="209"/>
      <c r="BJ326" s="209"/>
    </row>
    <row r="327" spans="2:62" s="190" customFormat="1" hidden="1">
      <c r="B327" s="190">
        <f t="shared" ref="B327:E327" si="488">+B92</f>
        <v>720</v>
      </c>
      <c r="C327" s="190" t="str">
        <f t="shared" si="488"/>
        <v xml:space="preserve">ALTRES OPERACIONS </v>
      </c>
      <c r="D327" s="190" t="str">
        <f t="shared" si="488"/>
        <v>Esporgar i lligar tomaqueres</v>
      </c>
      <c r="E327" s="208">
        <f t="shared" si="488"/>
        <v>2500</v>
      </c>
      <c r="F327" s="211">
        <f t="shared" ref="F327:AR327" si="489">+F92*$E$4/$E327</f>
        <v>0</v>
      </c>
      <c r="G327" s="211">
        <f t="shared" si="489"/>
        <v>0</v>
      </c>
      <c r="H327" s="211">
        <f t="shared" si="489"/>
        <v>0</v>
      </c>
      <c r="I327" s="211">
        <f t="shared" si="489"/>
        <v>0</v>
      </c>
      <c r="J327" s="211">
        <f t="shared" si="489"/>
        <v>0</v>
      </c>
      <c r="K327" s="211">
        <f t="shared" si="489"/>
        <v>0</v>
      </c>
      <c r="L327" s="211">
        <f t="shared" si="489"/>
        <v>0</v>
      </c>
      <c r="M327" s="211">
        <f t="shared" si="489"/>
        <v>0</v>
      </c>
      <c r="N327" s="211">
        <f t="shared" si="489"/>
        <v>0</v>
      </c>
      <c r="O327" s="211">
        <f t="shared" si="489"/>
        <v>0</v>
      </c>
      <c r="P327" s="211">
        <f t="shared" si="489"/>
        <v>0</v>
      </c>
      <c r="Q327" s="211">
        <f t="shared" si="489"/>
        <v>0</v>
      </c>
      <c r="R327" s="211">
        <f t="shared" si="489"/>
        <v>0</v>
      </c>
      <c r="S327" s="211">
        <f t="shared" si="489"/>
        <v>0</v>
      </c>
      <c r="T327" s="211">
        <f t="shared" si="489"/>
        <v>0</v>
      </c>
      <c r="U327" s="211">
        <f t="shared" si="489"/>
        <v>0</v>
      </c>
      <c r="V327" s="211">
        <f t="shared" si="489"/>
        <v>0</v>
      </c>
      <c r="W327" s="211">
        <f t="shared" si="489"/>
        <v>0</v>
      </c>
      <c r="X327" s="211">
        <f t="shared" si="489"/>
        <v>0</v>
      </c>
      <c r="Y327" s="211">
        <f t="shared" si="489"/>
        <v>0</v>
      </c>
      <c r="Z327" s="211">
        <f t="shared" si="489"/>
        <v>0</v>
      </c>
      <c r="AA327" s="211">
        <f t="shared" si="489"/>
        <v>0</v>
      </c>
      <c r="AB327" s="211">
        <f t="shared" si="489"/>
        <v>0</v>
      </c>
      <c r="AC327" s="211">
        <f t="shared" si="489"/>
        <v>0</v>
      </c>
      <c r="AD327" s="211">
        <f t="shared" si="489"/>
        <v>0</v>
      </c>
      <c r="AE327" s="211">
        <f t="shared" si="489"/>
        <v>0</v>
      </c>
      <c r="AF327" s="211">
        <f t="shared" si="489"/>
        <v>0</v>
      </c>
      <c r="AG327" s="211">
        <f t="shared" si="489"/>
        <v>0</v>
      </c>
      <c r="AH327" s="211">
        <f t="shared" si="489"/>
        <v>0</v>
      </c>
      <c r="AI327" s="211">
        <f t="shared" si="489"/>
        <v>0</v>
      </c>
      <c r="AJ327" s="211">
        <f t="shared" si="489"/>
        <v>0</v>
      </c>
      <c r="AK327" s="211">
        <f t="shared" si="489"/>
        <v>0</v>
      </c>
      <c r="AL327" s="211">
        <f t="shared" si="489"/>
        <v>0</v>
      </c>
      <c r="AM327" s="211">
        <f t="shared" si="489"/>
        <v>0</v>
      </c>
      <c r="AN327" s="211">
        <f t="shared" si="489"/>
        <v>0</v>
      </c>
      <c r="AO327" s="211">
        <f t="shared" si="489"/>
        <v>0</v>
      </c>
      <c r="AP327" s="211">
        <f t="shared" si="489"/>
        <v>0</v>
      </c>
      <c r="AQ327" s="211">
        <f t="shared" ref="AQ327" si="490">+AQ92*$E$4/$E327</f>
        <v>0</v>
      </c>
      <c r="AR327" s="211">
        <f t="shared" si="489"/>
        <v>0</v>
      </c>
      <c r="AS327" s="209"/>
      <c r="AT327" s="211">
        <f t="shared" ref="AT327:BC327" si="491">+AT92*$E$4/$E327</f>
        <v>0</v>
      </c>
      <c r="AU327" s="211">
        <f t="shared" si="491"/>
        <v>0</v>
      </c>
      <c r="AV327" s="211">
        <f t="shared" si="491"/>
        <v>0</v>
      </c>
      <c r="AW327" s="211">
        <f t="shared" si="491"/>
        <v>0</v>
      </c>
      <c r="AX327" s="211">
        <f t="shared" si="491"/>
        <v>0</v>
      </c>
      <c r="AY327" s="211">
        <f t="shared" si="491"/>
        <v>0</v>
      </c>
      <c r="AZ327" s="211">
        <f t="shared" si="491"/>
        <v>0</v>
      </c>
      <c r="BA327" s="211">
        <f t="shared" si="491"/>
        <v>0</v>
      </c>
      <c r="BB327" s="211">
        <f t="shared" si="491"/>
        <v>0</v>
      </c>
      <c r="BC327" s="211">
        <f t="shared" si="491"/>
        <v>0</v>
      </c>
      <c r="BD327" s="209"/>
      <c r="BE327" s="209"/>
      <c r="BF327" s="209"/>
      <c r="BG327" s="209"/>
      <c r="BH327" s="209"/>
      <c r="BI327" s="209"/>
      <c r="BJ327" s="209"/>
    </row>
    <row r="328" spans="2:62" s="190" customFormat="1" hidden="1">
      <c r="B328" s="190">
        <f t="shared" ref="B328:E328" si="492">+B93</f>
        <v>730</v>
      </c>
      <c r="C328" s="190" t="str">
        <f t="shared" si="492"/>
        <v xml:space="preserve">ALTRES OPERACIONS </v>
      </c>
      <c r="D328" s="190" t="str">
        <f t="shared" si="492"/>
        <v>Renda de la terra</v>
      </c>
      <c r="E328" s="208">
        <f t="shared" si="492"/>
        <v>2500</v>
      </c>
      <c r="F328" s="211">
        <f t="shared" ref="F328:AR328" si="493">+F93*$E$4/$E328</f>
        <v>0</v>
      </c>
      <c r="G328" s="211">
        <f t="shared" si="493"/>
        <v>0</v>
      </c>
      <c r="H328" s="211">
        <f t="shared" si="493"/>
        <v>0</v>
      </c>
      <c r="I328" s="211">
        <f t="shared" si="493"/>
        <v>0</v>
      </c>
      <c r="J328" s="211">
        <f t="shared" si="493"/>
        <v>0</v>
      </c>
      <c r="K328" s="211">
        <f t="shared" si="493"/>
        <v>0</v>
      </c>
      <c r="L328" s="211">
        <f t="shared" si="493"/>
        <v>0</v>
      </c>
      <c r="M328" s="211">
        <f t="shared" si="493"/>
        <v>0</v>
      </c>
      <c r="N328" s="211">
        <f t="shared" si="493"/>
        <v>0</v>
      </c>
      <c r="O328" s="211">
        <f t="shared" si="493"/>
        <v>0</v>
      </c>
      <c r="P328" s="211">
        <f t="shared" si="493"/>
        <v>0</v>
      </c>
      <c r="Q328" s="211">
        <f t="shared" si="493"/>
        <v>0</v>
      </c>
      <c r="R328" s="211">
        <f t="shared" si="493"/>
        <v>0</v>
      </c>
      <c r="S328" s="211">
        <f t="shared" si="493"/>
        <v>0</v>
      </c>
      <c r="T328" s="211">
        <f t="shared" si="493"/>
        <v>0</v>
      </c>
      <c r="U328" s="211">
        <f t="shared" si="493"/>
        <v>0</v>
      </c>
      <c r="V328" s="211">
        <f t="shared" si="493"/>
        <v>0</v>
      </c>
      <c r="W328" s="211">
        <f t="shared" si="493"/>
        <v>0</v>
      </c>
      <c r="X328" s="211">
        <f t="shared" si="493"/>
        <v>0</v>
      </c>
      <c r="Y328" s="211">
        <f t="shared" si="493"/>
        <v>0</v>
      </c>
      <c r="Z328" s="211">
        <f t="shared" si="493"/>
        <v>0</v>
      </c>
      <c r="AA328" s="211">
        <f t="shared" si="493"/>
        <v>0</v>
      </c>
      <c r="AB328" s="211">
        <f t="shared" si="493"/>
        <v>0</v>
      </c>
      <c r="AC328" s="211">
        <f t="shared" si="493"/>
        <v>0</v>
      </c>
      <c r="AD328" s="211">
        <f t="shared" si="493"/>
        <v>0</v>
      </c>
      <c r="AE328" s="211">
        <f t="shared" si="493"/>
        <v>0</v>
      </c>
      <c r="AF328" s="211">
        <f t="shared" si="493"/>
        <v>0</v>
      </c>
      <c r="AG328" s="211">
        <f t="shared" si="493"/>
        <v>0</v>
      </c>
      <c r="AH328" s="211">
        <f t="shared" si="493"/>
        <v>0</v>
      </c>
      <c r="AI328" s="211">
        <f t="shared" si="493"/>
        <v>0</v>
      </c>
      <c r="AJ328" s="211">
        <f t="shared" si="493"/>
        <v>0</v>
      </c>
      <c r="AK328" s="211">
        <f t="shared" si="493"/>
        <v>0</v>
      </c>
      <c r="AL328" s="211">
        <f t="shared" si="493"/>
        <v>0</v>
      </c>
      <c r="AM328" s="211">
        <f t="shared" si="493"/>
        <v>0</v>
      </c>
      <c r="AN328" s="211">
        <f t="shared" si="493"/>
        <v>0</v>
      </c>
      <c r="AO328" s="211">
        <f t="shared" si="493"/>
        <v>0</v>
      </c>
      <c r="AP328" s="211">
        <f t="shared" si="493"/>
        <v>0</v>
      </c>
      <c r="AQ328" s="211">
        <f t="shared" ref="AQ328" si="494">+AQ93*$E$4/$E328</f>
        <v>0</v>
      </c>
      <c r="AR328" s="211">
        <f t="shared" si="493"/>
        <v>0</v>
      </c>
      <c r="AS328" s="209"/>
      <c r="AT328" s="211">
        <f t="shared" ref="AT328:BC328" si="495">+AT93*$E$4/$E328</f>
        <v>0</v>
      </c>
      <c r="AU328" s="211">
        <f t="shared" si="495"/>
        <v>0</v>
      </c>
      <c r="AV328" s="211">
        <f t="shared" si="495"/>
        <v>0</v>
      </c>
      <c r="AW328" s="211">
        <f t="shared" si="495"/>
        <v>0</v>
      </c>
      <c r="AX328" s="211">
        <f t="shared" si="495"/>
        <v>0</v>
      </c>
      <c r="AY328" s="211">
        <f t="shared" si="495"/>
        <v>0</v>
      </c>
      <c r="AZ328" s="211">
        <f t="shared" si="495"/>
        <v>0</v>
      </c>
      <c r="BA328" s="211">
        <f t="shared" si="495"/>
        <v>0</v>
      </c>
      <c r="BB328" s="211">
        <f t="shared" si="495"/>
        <v>0</v>
      </c>
      <c r="BC328" s="211">
        <f t="shared" si="495"/>
        <v>0</v>
      </c>
      <c r="BD328" s="209"/>
      <c r="BE328" s="209"/>
      <c r="BF328" s="209"/>
      <c r="BG328" s="209"/>
      <c r="BH328" s="209"/>
      <c r="BI328" s="209"/>
      <c r="BJ328" s="209"/>
    </row>
    <row r="329" spans="2:62" s="190" customFormat="1" hidden="1">
      <c r="B329" s="190">
        <f t="shared" ref="B329:E329" si="496">+B94</f>
        <v>810</v>
      </c>
      <c r="C329" s="190" t="str">
        <f t="shared" si="496"/>
        <v>RECOL.LECCIÓ</v>
      </c>
      <c r="D329" s="190" t="str">
        <f t="shared" si="496"/>
        <v>Recol.lecció col</v>
      </c>
      <c r="E329" s="208">
        <f t="shared" si="496"/>
        <v>2500</v>
      </c>
      <c r="F329" s="211">
        <f t="shared" ref="F329:AR329" si="497">+F94*$E$4/$E329</f>
        <v>0</v>
      </c>
      <c r="G329" s="211">
        <f t="shared" si="497"/>
        <v>0</v>
      </c>
      <c r="H329" s="211">
        <f t="shared" si="497"/>
        <v>0</v>
      </c>
      <c r="I329" s="211">
        <f t="shared" si="497"/>
        <v>0</v>
      </c>
      <c r="J329" s="211">
        <f t="shared" si="497"/>
        <v>0</v>
      </c>
      <c r="K329" s="211">
        <f t="shared" si="497"/>
        <v>0</v>
      </c>
      <c r="L329" s="211">
        <f t="shared" si="497"/>
        <v>0</v>
      </c>
      <c r="M329" s="211">
        <f t="shared" si="497"/>
        <v>0</v>
      </c>
      <c r="N329" s="211">
        <f t="shared" si="497"/>
        <v>0</v>
      </c>
      <c r="O329" s="211">
        <f t="shared" si="497"/>
        <v>0</v>
      </c>
      <c r="P329" s="211">
        <f t="shared" si="497"/>
        <v>0</v>
      </c>
      <c r="Q329" s="211">
        <f t="shared" si="497"/>
        <v>0</v>
      </c>
      <c r="R329" s="211">
        <f t="shared" si="497"/>
        <v>0</v>
      </c>
      <c r="S329" s="211">
        <f t="shared" si="497"/>
        <v>0</v>
      </c>
      <c r="T329" s="211">
        <f t="shared" si="497"/>
        <v>0</v>
      </c>
      <c r="U329" s="211">
        <f t="shared" si="497"/>
        <v>0</v>
      </c>
      <c r="V329" s="211">
        <f t="shared" si="497"/>
        <v>0</v>
      </c>
      <c r="W329" s="211">
        <f t="shared" si="497"/>
        <v>0</v>
      </c>
      <c r="X329" s="211">
        <f t="shared" si="497"/>
        <v>0</v>
      </c>
      <c r="Y329" s="211">
        <f t="shared" si="497"/>
        <v>0</v>
      </c>
      <c r="Z329" s="211">
        <f t="shared" si="497"/>
        <v>0</v>
      </c>
      <c r="AA329" s="211">
        <f t="shared" si="497"/>
        <v>0</v>
      </c>
      <c r="AB329" s="211">
        <f t="shared" si="497"/>
        <v>0</v>
      </c>
      <c r="AC329" s="211">
        <f t="shared" si="497"/>
        <v>0</v>
      </c>
      <c r="AD329" s="211">
        <f t="shared" si="497"/>
        <v>0</v>
      </c>
      <c r="AE329" s="211">
        <f t="shared" si="497"/>
        <v>0</v>
      </c>
      <c r="AF329" s="211">
        <f t="shared" si="497"/>
        <v>0</v>
      </c>
      <c r="AG329" s="211">
        <f t="shared" si="497"/>
        <v>0</v>
      </c>
      <c r="AH329" s="211">
        <f t="shared" si="497"/>
        <v>0</v>
      </c>
      <c r="AI329" s="211">
        <f t="shared" si="497"/>
        <v>0</v>
      </c>
      <c r="AJ329" s="211">
        <f t="shared" si="497"/>
        <v>0</v>
      </c>
      <c r="AK329" s="211">
        <f t="shared" si="497"/>
        <v>0</v>
      </c>
      <c r="AL329" s="211">
        <f t="shared" si="497"/>
        <v>0</v>
      </c>
      <c r="AM329" s="211">
        <f t="shared" si="497"/>
        <v>0</v>
      </c>
      <c r="AN329" s="211">
        <f t="shared" si="497"/>
        <v>0</v>
      </c>
      <c r="AO329" s="211">
        <f t="shared" si="497"/>
        <v>0</v>
      </c>
      <c r="AP329" s="211">
        <f t="shared" si="497"/>
        <v>0</v>
      </c>
      <c r="AQ329" s="211">
        <f t="shared" ref="AQ329" si="498">+AQ94*$E$4/$E329</f>
        <v>0</v>
      </c>
      <c r="AR329" s="211">
        <f t="shared" si="497"/>
        <v>0</v>
      </c>
      <c r="AS329" s="209"/>
      <c r="AT329" s="211">
        <f t="shared" ref="AT329:BC329" si="499">+AT94*$E$4/$E329</f>
        <v>0</v>
      </c>
      <c r="AU329" s="211">
        <f t="shared" si="499"/>
        <v>0</v>
      </c>
      <c r="AV329" s="211">
        <f t="shared" si="499"/>
        <v>0</v>
      </c>
      <c r="AW329" s="211">
        <f t="shared" si="499"/>
        <v>0</v>
      </c>
      <c r="AX329" s="211">
        <f t="shared" si="499"/>
        <v>0</v>
      </c>
      <c r="AY329" s="211">
        <f t="shared" si="499"/>
        <v>0</v>
      </c>
      <c r="AZ329" s="211">
        <f t="shared" si="499"/>
        <v>0</v>
      </c>
      <c r="BA329" s="211">
        <f t="shared" si="499"/>
        <v>0</v>
      </c>
      <c r="BB329" s="211">
        <f t="shared" si="499"/>
        <v>0</v>
      </c>
      <c r="BC329" s="211">
        <f t="shared" si="499"/>
        <v>0</v>
      </c>
      <c r="BD329" s="209"/>
      <c r="BE329" s="209"/>
      <c r="BF329" s="209"/>
      <c r="BG329" s="209"/>
      <c r="BH329" s="209"/>
      <c r="BI329" s="209"/>
      <c r="BJ329" s="209"/>
    </row>
    <row r="330" spans="2:62" s="190" customFormat="1" hidden="1">
      <c r="B330" s="190">
        <f t="shared" ref="B330:E330" si="500">+B95</f>
        <v>820</v>
      </c>
      <c r="C330" s="190" t="str">
        <f t="shared" si="500"/>
        <v>RECOL.LECCIÓ</v>
      </c>
      <c r="D330" s="190" t="str">
        <f t="shared" si="500"/>
        <v>Recol.lecció bròcoli</v>
      </c>
      <c r="E330" s="208">
        <f t="shared" si="500"/>
        <v>2500</v>
      </c>
      <c r="F330" s="211">
        <f t="shared" ref="F330:AR330" si="501">+F95*$E$4/$E330</f>
        <v>0</v>
      </c>
      <c r="G330" s="211">
        <f t="shared" si="501"/>
        <v>0</v>
      </c>
      <c r="H330" s="211">
        <f t="shared" si="501"/>
        <v>0</v>
      </c>
      <c r="I330" s="211">
        <f t="shared" si="501"/>
        <v>0</v>
      </c>
      <c r="J330" s="211">
        <f t="shared" si="501"/>
        <v>0</v>
      </c>
      <c r="K330" s="211">
        <f t="shared" si="501"/>
        <v>0</v>
      </c>
      <c r="L330" s="211">
        <f t="shared" si="501"/>
        <v>0</v>
      </c>
      <c r="M330" s="211">
        <f t="shared" si="501"/>
        <v>0</v>
      </c>
      <c r="N330" s="211">
        <f t="shared" si="501"/>
        <v>0</v>
      </c>
      <c r="O330" s="211">
        <f t="shared" si="501"/>
        <v>0</v>
      </c>
      <c r="P330" s="211">
        <f t="shared" si="501"/>
        <v>0</v>
      </c>
      <c r="Q330" s="211">
        <f t="shared" si="501"/>
        <v>0</v>
      </c>
      <c r="R330" s="211">
        <f t="shared" si="501"/>
        <v>0</v>
      </c>
      <c r="S330" s="211">
        <f t="shared" si="501"/>
        <v>0</v>
      </c>
      <c r="T330" s="211">
        <f t="shared" si="501"/>
        <v>0</v>
      </c>
      <c r="U330" s="211">
        <f t="shared" si="501"/>
        <v>0</v>
      </c>
      <c r="V330" s="211">
        <f t="shared" si="501"/>
        <v>0</v>
      </c>
      <c r="W330" s="211">
        <f t="shared" si="501"/>
        <v>0</v>
      </c>
      <c r="X330" s="211">
        <f t="shared" si="501"/>
        <v>0</v>
      </c>
      <c r="Y330" s="211">
        <f t="shared" si="501"/>
        <v>0</v>
      </c>
      <c r="Z330" s="211">
        <f t="shared" si="501"/>
        <v>0</v>
      </c>
      <c r="AA330" s="211">
        <f t="shared" si="501"/>
        <v>0</v>
      </c>
      <c r="AB330" s="211">
        <f t="shared" si="501"/>
        <v>0</v>
      </c>
      <c r="AC330" s="211">
        <f t="shared" si="501"/>
        <v>0</v>
      </c>
      <c r="AD330" s="211">
        <f t="shared" si="501"/>
        <v>0</v>
      </c>
      <c r="AE330" s="211">
        <f t="shared" si="501"/>
        <v>0</v>
      </c>
      <c r="AF330" s="211">
        <f t="shared" si="501"/>
        <v>0</v>
      </c>
      <c r="AG330" s="211">
        <f t="shared" si="501"/>
        <v>0</v>
      </c>
      <c r="AH330" s="211">
        <f t="shared" si="501"/>
        <v>0</v>
      </c>
      <c r="AI330" s="211">
        <f t="shared" si="501"/>
        <v>0</v>
      </c>
      <c r="AJ330" s="211">
        <f t="shared" si="501"/>
        <v>0</v>
      </c>
      <c r="AK330" s="211">
        <f t="shared" si="501"/>
        <v>0</v>
      </c>
      <c r="AL330" s="211">
        <f t="shared" si="501"/>
        <v>0</v>
      </c>
      <c r="AM330" s="211">
        <f t="shared" si="501"/>
        <v>0</v>
      </c>
      <c r="AN330" s="211">
        <f t="shared" si="501"/>
        <v>0</v>
      </c>
      <c r="AO330" s="211">
        <f t="shared" si="501"/>
        <v>0</v>
      </c>
      <c r="AP330" s="211">
        <f t="shared" si="501"/>
        <v>0</v>
      </c>
      <c r="AQ330" s="211">
        <f t="shared" ref="AQ330" si="502">+AQ95*$E$4/$E330</f>
        <v>0</v>
      </c>
      <c r="AR330" s="211">
        <f t="shared" si="501"/>
        <v>0</v>
      </c>
      <c r="AS330" s="209"/>
      <c r="AT330" s="211">
        <f t="shared" ref="AT330:BC330" si="503">+AT95*$E$4/$E330</f>
        <v>0</v>
      </c>
      <c r="AU330" s="211">
        <f t="shared" si="503"/>
        <v>0</v>
      </c>
      <c r="AV330" s="211">
        <f t="shared" si="503"/>
        <v>0</v>
      </c>
      <c r="AW330" s="211">
        <f t="shared" si="503"/>
        <v>0</v>
      </c>
      <c r="AX330" s="211">
        <f t="shared" si="503"/>
        <v>0</v>
      </c>
      <c r="AY330" s="211">
        <f t="shared" si="503"/>
        <v>0</v>
      </c>
      <c r="AZ330" s="211">
        <f t="shared" si="503"/>
        <v>0</v>
      </c>
      <c r="BA330" s="211">
        <f t="shared" si="503"/>
        <v>0</v>
      </c>
      <c r="BB330" s="211">
        <f t="shared" si="503"/>
        <v>0</v>
      </c>
      <c r="BC330" s="211">
        <f t="shared" si="503"/>
        <v>0</v>
      </c>
      <c r="BD330" s="209"/>
      <c r="BE330" s="209"/>
      <c r="BF330" s="209"/>
      <c r="BG330" s="209"/>
      <c r="BH330" s="209"/>
      <c r="BI330" s="209"/>
      <c r="BJ330" s="209"/>
    </row>
    <row r="331" spans="2:62" s="190" customFormat="1" hidden="1">
      <c r="B331" s="190">
        <f t="shared" ref="B331:E331" si="504">+B96</f>
        <v>830</v>
      </c>
      <c r="C331" s="190" t="str">
        <f t="shared" si="504"/>
        <v>RECOL.LECCIÓ</v>
      </c>
      <c r="D331" s="190" t="str">
        <f t="shared" si="504"/>
        <v>Recol.lecció calçot</v>
      </c>
      <c r="E331" s="208">
        <f t="shared" si="504"/>
        <v>2500</v>
      </c>
      <c r="F331" s="211">
        <f t="shared" ref="F331:AR331" si="505">+F96*$E$4/$E331</f>
        <v>0</v>
      </c>
      <c r="G331" s="211">
        <f t="shared" si="505"/>
        <v>0</v>
      </c>
      <c r="H331" s="211">
        <f t="shared" si="505"/>
        <v>0</v>
      </c>
      <c r="I331" s="211">
        <f t="shared" si="505"/>
        <v>0</v>
      </c>
      <c r="J331" s="211">
        <f t="shared" si="505"/>
        <v>0</v>
      </c>
      <c r="K331" s="211">
        <f t="shared" si="505"/>
        <v>0</v>
      </c>
      <c r="L331" s="211">
        <f t="shared" si="505"/>
        <v>0</v>
      </c>
      <c r="M331" s="211">
        <f t="shared" si="505"/>
        <v>0</v>
      </c>
      <c r="N331" s="211">
        <f t="shared" si="505"/>
        <v>0</v>
      </c>
      <c r="O331" s="211">
        <f t="shared" si="505"/>
        <v>0</v>
      </c>
      <c r="P331" s="211">
        <f t="shared" si="505"/>
        <v>0</v>
      </c>
      <c r="Q331" s="211">
        <f t="shared" si="505"/>
        <v>0</v>
      </c>
      <c r="R331" s="211">
        <f t="shared" si="505"/>
        <v>0</v>
      </c>
      <c r="S331" s="211">
        <f t="shared" si="505"/>
        <v>0</v>
      </c>
      <c r="T331" s="211">
        <f t="shared" si="505"/>
        <v>0</v>
      </c>
      <c r="U331" s="211">
        <f t="shared" si="505"/>
        <v>0</v>
      </c>
      <c r="V331" s="211">
        <f t="shared" si="505"/>
        <v>0</v>
      </c>
      <c r="W331" s="211">
        <f t="shared" si="505"/>
        <v>0</v>
      </c>
      <c r="X331" s="211">
        <f t="shared" si="505"/>
        <v>0</v>
      </c>
      <c r="Y331" s="211">
        <f t="shared" si="505"/>
        <v>0</v>
      </c>
      <c r="Z331" s="211">
        <f t="shared" si="505"/>
        <v>0</v>
      </c>
      <c r="AA331" s="211">
        <f t="shared" si="505"/>
        <v>0</v>
      </c>
      <c r="AB331" s="211">
        <f t="shared" si="505"/>
        <v>0</v>
      </c>
      <c r="AC331" s="211">
        <f t="shared" si="505"/>
        <v>0</v>
      </c>
      <c r="AD331" s="211">
        <f t="shared" si="505"/>
        <v>0</v>
      </c>
      <c r="AE331" s="211">
        <f t="shared" si="505"/>
        <v>0</v>
      </c>
      <c r="AF331" s="211">
        <f t="shared" si="505"/>
        <v>0</v>
      </c>
      <c r="AG331" s="211">
        <f t="shared" si="505"/>
        <v>0</v>
      </c>
      <c r="AH331" s="211">
        <f t="shared" si="505"/>
        <v>0</v>
      </c>
      <c r="AI331" s="211">
        <f t="shared" si="505"/>
        <v>0</v>
      </c>
      <c r="AJ331" s="211">
        <f t="shared" si="505"/>
        <v>0</v>
      </c>
      <c r="AK331" s="211">
        <f t="shared" si="505"/>
        <v>0</v>
      </c>
      <c r="AL331" s="211">
        <f t="shared" si="505"/>
        <v>0</v>
      </c>
      <c r="AM331" s="211">
        <f t="shared" si="505"/>
        <v>0</v>
      </c>
      <c r="AN331" s="211">
        <f t="shared" si="505"/>
        <v>0</v>
      </c>
      <c r="AO331" s="211">
        <f t="shared" si="505"/>
        <v>0</v>
      </c>
      <c r="AP331" s="211">
        <f t="shared" si="505"/>
        <v>0</v>
      </c>
      <c r="AQ331" s="211">
        <f t="shared" ref="AQ331" si="506">+AQ96*$E$4/$E331</f>
        <v>0</v>
      </c>
      <c r="AR331" s="211">
        <f t="shared" si="505"/>
        <v>0</v>
      </c>
      <c r="AS331" s="209"/>
      <c r="AT331" s="211">
        <f t="shared" ref="AT331:BC331" si="507">+AT96*$E$4/$E331</f>
        <v>0</v>
      </c>
      <c r="AU331" s="211">
        <f t="shared" si="507"/>
        <v>0</v>
      </c>
      <c r="AV331" s="211">
        <f t="shared" si="507"/>
        <v>0</v>
      </c>
      <c r="AW331" s="211">
        <f t="shared" si="507"/>
        <v>0</v>
      </c>
      <c r="AX331" s="211">
        <f t="shared" si="507"/>
        <v>0</v>
      </c>
      <c r="AY331" s="211">
        <f t="shared" si="507"/>
        <v>0</v>
      </c>
      <c r="AZ331" s="211">
        <f t="shared" si="507"/>
        <v>0</v>
      </c>
      <c r="BA331" s="211">
        <f t="shared" si="507"/>
        <v>0</v>
      </c>
      <c r="BB331" s="211">
        <f t="shared" si="507"/>
        <v>0</v>
      </c>
      <c r="BC331" s="211">
        <f t="shared" si="507"/>
        <v>0</v>
      </c>
      <c r="BD331" s="209"/>
      <c r="BE331" s="209"/>
      <c r="BF331" s="209"/>
      <c r="BG331" s="209"/>
      <c r="BH331" s="209"/>
      <c r="BI331" s="209"/>
      <c r="BJ331" s="209"/>
    </row>
    <row r="332" spans="2:62" s="190" customFormat="1" hidden="1">
      <c r="B332" s="190">
        <f t="shared" ref="B332:E332" si="508">+B97</f>
        <v>840</v>
      </c>
      <c r="C332" s="190" t="str">
        <f t="shared" si="508"/>
        <v>RECOL.LECCIÓ</v>
      </c>
      <c r="D332" s="190" t="str">
        <f t="shared" si="508"/>
        <v>Recol.lecció enciam</v>
      </c>
      <c r="E332" s="208">
        <f t="shared" si="508"/>
        <v>2500</v>
      </c>
      <c r="F332" s="211">
        <f t="shared" ref="F332:AR332" si="509">+F97*$E$4/$E332</f>
        <v>0</v>
      </c>
      <c r="G332" s="211">
        <f t="shared" si="509"/>
        <v>0</v>
      </c>
      <c r="H332" s="211">
        <f t="shared" si="509"/>
        <v>0</v>
      </c>
      <c r="I332" s="211">
        <f t="shared" si="509"/>
        <v>0</v>
      </c>
      <c r="J332" s="211">
        <f t="shared" si="509"/>
        <v>0</v>
      </c>
      <c r="K332" s="211">
        <f t="shared" si="509"/>
        <v>0</v>
      </c>
      <c r="L332" s="211">
        <f t="shared" si="509"/>
        <v>0</v>
      </c>
      <c r="M332" s="211">
        <f t="shared" si="509"/>
        <v>0</v>
      </c>
      <c r="N332" s="211">
        <f t="shared" si="509"/>
        <v>0</v>
      </c>
      <c r="O332" s="211">
        <f t="shared" si="509"/>
        <v>0</v>
      </c>
      <c r="P332" s="211">
        <f t="shared" si="509"/>
        <v>0</v>
      </c>
      <c r="Q332" s="211">
        <f t="shared" si="509"/>
        <v>0</v>
      </c>
      <c r="R332" s="211">
        <f t="shared" si="509"/>
        <v>0</v>
      </c>
      <c r="S332" s="211">
        <f t="shared" si="509"/>
        <v>0</v>
      </c>
      <c r="T332" s="211">
        <f t="shared" si="509"/>
        <v>0</v>
      </c>
      <c r="U332" s="211">
        <f t="shared" si="509"/>
        <v>0</v>
      </c>
      <c r="V332" s="211">
        <f t="shared" si="509"/>
        <v>0</v>
      </c>
      <c r="W332" s="211">
        <f t="shared" si="509"/>
        <v>0</v>
      </c>
      <c r="X332" s="211">
        <f t="shared" si="509"/>
        <v>0</v>
      </c>
      <c r="Y332" s="211">
        <f t="shared" si="509"/>
        <v>0</v>
      </c>
      <c r="Z332" s="211">
        <f t="shared" si="509"/>
        <v>0</v>
      </c>
      <c r="AA332" s="211">
        <f t="shared" si="509"/>
        <v>0</v>
      </c>
      <c r="AB332" s="211">
        <f t="shared" si="509"/>
        <v>0</v>
      </c>
      <c r="AC332" s="211">
        <f t="shared" si="509"/>
        <v>0</v>
      </c>
      <c r="AD332" s="211">
        <f t="shared" si="509"/>
        <v>0</v>
      </c>
      <c r="AE332" s="211">
        <f t="shared" si="509"/>
        <v>0</v>
      </c>
      <c r="AF332" s="211">
        <f t="shared" si="509"/>
        <v>0</v>
      </c>
      <c r="AG332" s="211">
        <f t="shared" si="509"/>
        <v>0</v>
      </c>
      <c r="AH332" s="211">
        <f t="shared" si="509"/>
        <v>0</v>
      </c>
      <c r="AI332" s="211">
        <f t="shared" si="509"/>
        <v>0</v>
      </c>
      <c r="AJ332" s="211">
        <f t="shared" si="509"/>
        <v>0</v>
      </c>
      <c r="AK332" s="211">
        <f t="shared" si="509"/>
        <v>0</v>
      </c>
      <c r="AL332" s="211">
        <f t="shared" si="509"/>
        <v>0</v>
      </c>
      <c r="AM332" s="211">
        <f t="shared" si="509"/>
        <v>0</v>
      </c>
      <c r="AN332" s="211">
        <f t="shared" si="509"/>
        <v>0</v>
      </c>
      <c r="AO332" s="211">
        <f t="shared" si="509"/>
        <v>0</v>
      </c>
      <c r="AP332" s="211">
        <f t="shared" si="509"/>
        <v>0</v>
      </c>
      <c r="AQ332" s="211">
        <f t="shared" ref="AQ332" si="510">+AQ97*$E$4/$E332</f>
        <v>0</v>
      </c>
      <c r="AR332" s="211">
        <f t="shared" si="509"/>
        <v>0</v>
      </c>
      <c r="AS332" s="209"/>
      <c r="AT332" s="211">
        <f t="shared" ref="AT332:BC332" si="511">+AT97*$E$4/$E332</f>
        <v>0</v>
      </c>
      <c r="AU332" s="211">
        <f t="shared" si="511"/>
        <v>0</v>
      </c>
      <c r="AV332" s="211">
        <f t="shared" si="511"/>
        <v>0</v>
      </c>
      <c r="AW332" s="211">
        <f t="shared" si="511"/>
        <v>0</v>
      </c>
      <c r="AX332" s="211">
        <f t="shared" si="511"/>
        <v>0</v>
      </c>
      <c r="AY332" s="211">
        <f t="shared" si="511"/>
        <v>0</v>
      </c>
      <c r="AZ332" s="211">
        <f t="shared" si="511"/>
        <v>0</v>
      </c>
      <c r="BA332" s="211">
        <f t="shared" si="511"/>
        <v>0</v>
      </c>
      <c r="BB332" s="211">
        <f t="shared" si="511"/>
        <v>0</v>
      </c>
      <c r="BC332" s="211">
        <f t="shared" si="511"/>
        <v>0</v>
      </c>
      <c r="BD332" s="209"/>
      <c r="BE332" s="209"/>
      <c r="BF332" s="209"/>
      <c r="BG332" s="209"/>
      <c r="BH332" s="209"/>
      <c r="BI332" s="209"/>
      <c r="BJ332" s="209"/>
    </row>
    <row r="333" spans="2:62" s="190" customFormat="1" hidden="1">
      <c r="B333" s="190">
        <f t="shared" ref="B333:E333" si="512">+B98</f>
        <v>850</v>
      </c>
      <c r="C333" s="190" t="str">
        <f t="shared" si="512"/>
        <v>RECOL.LECCIÓ</v>
      </c>
      <c r="D333" s="190" t="str">
        <f t="shared" si="512"/>
        <v>Recol.lecció bledes a manats</v>
      </c>
      <c r="E333" s="208">
        <f t="shared" si="512"/>
        <v>2500</v>
      </c>
      <c r="F333" s="211">
        <f t="shared" ref="F333:AR333" si="513">+F98*$E$4/$E333</f>
        <v>0</v>
      </c>
      <c r="G333" s="211">
        <f t="shared" si="513"/>
        <v>0</v>
      </c>
      <c r="H333" s="211">
        <f t="shared" si="513"/>
        <v>0</v>
      </c>
      <c r="I333" s="211">
        <f t="shared" si="513"/>
        <v>0</v>
      </c>
      <c r="J333" s="211">
        <f t="shared" si="513"/>
        <v>0</v>
      </c>
      <c r="K333" s="211">
        <f t="shared" si="513"/>
        <v>0</v>
      </c>
      <c r="L333" s="211">
        <f t="shared" si="513"/>
        <v>0</v>
      </c>
      <c r="M333" s="211">
        <f t="shared" si="513"/>
        <v>0</v>
      </c>
      <c r="N333" s="211">
        <f t="shared" si="513"/>
        <v>0</v>
      </c>
      <c r="O333" s="211">
        <f t="shared" si="513"/>
        <v>0</v>
      </c>
      <c r="P333" s="211">
        <f t="shared" si="513"/>
        <v>0</v>
      </c>
      <c r="Q333" s="211">
        <f t="shared" si="513"/>
        <v>0</v>
      </c>
      <c r="R333" s="211">
        <f t="shared" si="513"/>
        <v>0</v>
      </c>
      <c r="S333" s="211">
        <f t="shared" si="513"/>
        <v>0</v>
      </c>
      <c r="T333" s="211">
        <f t="shared" si="513"/>
        <v>0</v>
      </c>
      <c r="U333" s="211">
        <f t="shared" si="513"/>
        <v>0</v>
      </c>
      <c r="V333" s="211">
        <f t="shared" si="513"/>
        <v>0</v>
      </c>
      <c r="W333" s="211">
        <f t="shared" si="513"/>
        <v>0</v>
      </c>
      <c r="X333" s="211">
        <f t="shared" si="513"/>
        <v>0</v>
      </c>
      <c r="Y333" s="211">
        <f t="shared" si="513"/>
        <v>0</v>
      </c>
      <c r="Z333" s="211">
        <f t="shared" si="513"/>
        <v>0</v>
      </c>
      <c r="AA333" s="211">
        <f t="shared" si="513"/>
        <v>0</v>
      </c>
      <c r="AB333" s="211">
        <f t="shared" si="513"/>
        <v>0</v>
      </c>
      <c r="AC333" s="211">
        <f t="shared" si="513"/>
        <v>0</v>
      </c>
      <c r="AD333" s="211">
        <f t="shared" si="513"/>
        <v>0</v>
      </c>
      <c r="AE333" s="211">
        <f t="shared" si="513"/>
        <v>0</v>
      </c>
      <c r="AF333" s="211">
        <f t="shared" si="513"/>
        <v>0</v>
      </c>
      <c r="AG333" s="211">
        <f t="shared" si="513"/>
        <v>0</v>
      </c>
      <c r="AH333" s="211">
        <f t="shared" si="513"/>
        <v>0</v>
      </c>
      <c r="AI333" s="211">
        <f t="shared" si="513"/>
        <v>0</v>
      </c>
      <c r="AJ333" s="211">
        <f t="shared" si="513"/>
        <v>0</v>
      </c>
      <c r="AK333" s="211">
        <f t="shared" si="513"/>
        <v>0</v>
      </c>
      <c r="AL333" s="211">
        <f t="shared" si="513"/>
        <v>0</v>
      </c>
      <c r="AM333" s="211">
        <f t="shared" si="513"/>
        <v>0</v>
      </c>
      <c r="AN333" s="211">
        <f t="shared" si="513"/>
        <v>0</v>
      </c>
      <c r="AO333" s="211">
        <f t="shared" si="513"/>
        <v>0</v>
      </c>
      <c r="AP333" s="211">
        <f t="shared" si="513"/>
        <v>0</v>
      </c>
      <c r="AQ333" s="211">
        <f t="shared" ref="AQ333" si="514">+AQ98*$E$4/$E333</f>
        <v>0</v>
      </c>
      <c r="AR333" s="211">
        <f t="shared" si="513"/>
        <v>0</v>
      </c>
      <c r="AS333" s="209"/>
      <c r="AT333" s="211">
        <f t="shared" ref="AT333:BC333" si="515">+AT98*$E$4/$E333</f>
        <v>0</v>
      </c>
      <c r="AU333" s="211">
        <f t="shared" si="515"/>
        <v>0</v>
      </c>
      <c r="AV333" s="211">
        <f t="shared" si="515"/>
        <v>0</v>
      </c>
      <c r="AW333" s="211">
        <f t="shared" si="515"/>
        <v>0</v>
      </c>
      <c r="AX333" s="211">
        <f t="shared" si="515"/>
        <v>0</v>
      </c>
      <c r="AY333" s="211">
        <f t="shared" si="515"/>
        <v>0</v>
      </c>
      <c r="AZ333" s="211">
        <f t="shared" si="515"/>
        <v>0</v>
      </c>
      <c r="BA333" s="211">
        <f t="shared" si="515"/>
        <v>0</v>
      </c>
      <c r="BB333" s="211">
        <f t="shared" si="515"/>
        <v>0</v>
      </c>
      <c r="BC333" s="211">
        <f t="shared" si="515"/>
        <v>0</v>
      </c>
      <c r="BD333" s="209"/>
      <c r="BE333" s="209"/>
      <c r="BF333" s="209"/>
      <c r="BG333" s="209"/>
      <c r="BH333" s="209"/>
      <c r="BI333" s="209"/>
      <c r="BJ333" s="209"/>
    </row>
    <row r="334" spans="2:62" s="190" customFormat="1" hidden="1">
      <c r="B334" s="190">
        <f t="shared" ref="B334:E334" si="516">+B99</f>
        <v>860</v>
      </c>
      <c r="C334" s="190" t="str">
        <f t="shared" si="516"/>
        <v>RECOL.LECCIÓ</v>
      </c>
      <c r="D334" s="190" t="str">
        <f t="shared" si="516"/>
        <v>Recol.lecció bledes</v>
      </c>
      <c r="E334" s="208">
        <f t="shared" si="516"/>
        <v>2500</v>
      </c>
      <c r="F334" s="211">
        <f t="shared" ref="F334:AR334" si="517">+F99*$E$4/$E334</f>
        <v>0</v>
      </c>
      <c r="G334" s="211">
        <f t="shared" si="517"/>
        <v>0</v>
      </c>
      <c r="H334" s="211">
        <f t="shared" si="517"/>
        <v>0</v>
      </c>
      <c r="I334" s="211">
        <f t="shared" si="517"/>
        <v>0</v>
      </c>
      <c r="J334" s="211">
        <f t="shared" si="517"/>
        <v>0</v>
      </c>
      <c r="K334" s="211">
        <f t="shared" si="517"/>
        <v>0</v>
      </c>
      <c r="L334" s="211">
        <f t="shared" si="517"/>
        <v>0</v>
      </c>
      <c r="M334" s="211">
        <f t="shared" si="517"/>
        <v>0</v>
      </c>
      <c r="N334" s="211">
        <f t="shared" si="517"/>
        <v>0</v>
      </c>
      <c r="O334" s="211">
        <f t="shared" si="517"/>
        <v>0</v>
      </c>
      <c r="P334" s="211">
        <f t="shared" si="517"/>
        <v>0</v>
      </c>
      <c r="Q334" s="211">
        <f t="shared" si="517"/>
        <v>0</v>
      </c>
      <c r="R334" s="211">
        <f t="shared" si="517"/>
        <v>0</v>
      </c>
      <c r="S334" s="211">
        <f t="shared" si="517"/>
        <v>0</v>
      </c>
      <c r="T334" s="211">
        <f t="shared" si="517"/>
        <v>0</v>
      </c>
      <c r="U334" s="211">
        <f t="shared" si="517"/>
        <v>0</v>
      </c>
      <c r="V334" s="211">
        <f t="shared" si="517"/>
        <v>0</v>
      </c>
      <c r="W334" s="211">
        <f t="shared" si="517"/>
        <v>0</v>
      </c>
      <c r="X334" s="211">
        <f t="shared" si="517"/>
        <v>0</v>
      </c>
      <c r="Y334" s="211">
        <f t="shared" si="517"/>
        <v>0</v>
      </c>
      <c r="Z334" s="211">
        <f t="shared" si="517"/>
        <v>0</v>
      </c>
      <c r="AA334" s="211">
        <f t="shared" si="517"/>
        <v>0</v>
      </c>
      <c r="AB334" s="211">
        <f t="shared" si="517"/>
        <v>0</v>
      </c>
      <c r="AC334" s="211">
        <f t="shared" si="517"/>
        <v>0</v>
      </c>
      <c r="AD334" s="211">
        <f t="shared" si="517"/>
        <v>0</v>
      </c>
      <c r="AE334" s="211">
        <f t="shared" si="517"/>
        <v>0</v>
      </c>
      <c r="AF334" s="211">
        <f t="shared" si="517"/>
        <v>0</v>
      </c>
      <c r="AG334" s="211">
        <f t="shared" si="517"/>
        <v>0</v>
      </c>
      <c r="AH334" s="211">
        <f t="shared" si="517"/>
        <v>0</v>
      </c>
      <c r="AI334" s="211">
        <f t="shared" si="517"/>
        <v>0</v>
      </c>
      <c r="AJ334" s="211">
        <f t="shared" si="517"/>
        <v>0</v>
      </c>
      <c r="AK334" s="211">
        <f t="shared" si="517"/>
        <v>0</v>
      </c>
      <c r="AL334" s="211">
        <f t="shared" si="517"/>
        <v>0</v>
      </c>
      <c r="AM334" s="211">
        <f t="shared" si="517"/>
        <v>0</v>
      </c>
      <c r="AN334" s="211">
        <f t="shared" si="517"/>
        <v>0</v>
      </c>
      <c r="AO334" s="211">
        <f t="shared" si="517"/>
        <v>0</v>
      </c>
      <c r="AP334" s="211">
        <f t="shared" si="517"/>
        <v>0</v>
      </c>
      <c r="AQ334" s="211">
        <f t="shared" ref="AQ334" si="518">+AQ99*$E$4/$E334</f>
        <v>0</v>
      </c>
      <c r="AR334" s="211">
        <f t="shared" si="517"/>
        <v>0</v>
      </c>
      <c r="AS334" s="209"/>
      <c r="AT334" s="211">
        <f t="shared" ref="AT334:BC334" si="519">+AT99*$E$4/$E334</f>
        <v>0</v>
      </c>
      <c r="AU334" s="211">
        <f t="shared" si="519"/>
        <v>0</v>
      </c>
      <c r="AV334" s="211">
        <f t="shared" si="519"/>
        <v>0</v>
      </c>
      <c r="AW334" s="211">
        <f t="shared" si="519"/>
        <v>0</v>
      </c>
      <c r="AX334" s="211">
        <f t="shared" si="519"/>
        <v>0</v>
      </c>
      <c r="AY334" s="211">
        <f t="shared" si="519"/>
        <v>0</v>
      </c>
      <c r="AZ334" s="211">
        <f t="shared" si="519"/>
        <v>0</v>
      </c>
      <c r="BA334" s="211">
        <f t="shared" si="519"/>
        <v>0</v>
      </c>
      <c r="BB334" s="211">
        <f t="shared" si="519"/>
        <v>0</v>
      </c>
      <c r="BC334" s="211">
        <f t="shared" si="519"/>
        <v>0</v>
      </c>
      <c r="BD334" s="209"/>
      <c r="BE334" s="209"/>
      <c r="BF334" s="209"/>
      <c r="BG334" s="209"/>
      <c r="BH334" s="209"/>
      <c r="BI334" s="209"/>
      <c r="BJ334" s="209"/>
    </row>
    <row r="335" spans="2:62" s="190" customFormat="1" hidden="1">
      <c r="B335" s="190">
        <f t="shared" ref="B335:E335" si="520">+B100</f>
        <v>870</v>
      </c>
      <c r="C335" s="190" t="str">
        <f t="shared" si="520"/>
        <v>RECOL.LECCIÓ</v>
      </c>
      <c r="D335" s="190" t="str">
        <f t="shared" si="520"/>
        <v>Recol.lecció tomàquet</v>
      </c>
      <c r="E335" s="208">
        <f t="shared" si="520"/>
        <v>2500</v>
      </c>
      <c r="F335" s="211">
        <f t="shared" ref="F335:AR335" si="521">+F100*$E$4/$E335</f>
        <v>0</v>
      </c>
      <c r="G335" s="211">
        <f t="shared" si="521"/>
        <v>0</v>
      </c>
      <c r="H335" s="211">
        <f t="shared" si="521"/>
        <v>0</v>
      </c>
      <c r="I335" s="211">
        <f t="shared" si="521"/>
        <v>0</v>
      </c>
      <c r="J335" s="211">
        <f t="shared" si="521"/>
        <v>0</v>
      </c>
      <c r="K335" s="211">
        <f t="shared" si="521"/>
        <v>0</v>
      </c>
      <c r="L335" s="211">
        <f t="shared" si="521"/>
        <v>0</v>
      </c>
      <c r="M335" s="211">
        <f t="shared" si="521"/>
        <v>0</v>
      </c>
      <c r="N335" s="211">
        <f t="shared" si="521"/>
        <v>0</v>
      </c>
      <c r="O335" s="211">
        <f t="shared" si="521"/>
        <v>0</v>
      </c>
      <c r="P335" s="211">
        <f t="shared" si="521"/>
        <v>0</v>
      </c>
      <c r="Q335" s="211">
        <f t="shared" si="521"/>
        <v>0</v>
      </c>
      <c r="R335" s="211">
        <f t="shared" si="521"/>
        <v>0</v>
      </c>
      <c r="S335" s="211">
        <f t="shared" si="521"/>
        <v>0</v>
      </c>
      <c r="T335" s="211">
        <f t="shared" si="521"/>
        <v>0</v>
      </c>
      <c r="U335" s="211">
        <f t="shared" si="521"/>
        <v>0</v>
      </c>
      <c r="V335" s="211">
        <f t="shared" si="521"/>
        <v>0</v>
      </c>
      <c r="W335" s="211">
        <f t="shared" si="521"/>
        <v>0</v>
      </c>
      <c r="X335" s="211">
        <f t="shared" si="521"/>
        <v>0</v>
      </c>
      <c r="Y335" s="211">
        <f t="shared" si="521"/>
        <v>0</v>
      </c>
      <c r="Z335" s="211">
        <f t="shared" si="521"/>
        <v>0</v>
      </c>
      <c r="AA335" s="211">
        <f t="shared" si="521"/>
        <v>0</v>
      </c>
      <c r="AB335" s="211">
        <f t="shared" si="521"/>
        <v>0</v>
      </c>
      <c r="AC335" s="211">
        <f t="shared" si="521"/>
        <v>0</v>
      </c>
      <c r="AD335" s="211">
        <f t="shared" si="521"/>
        <v>0</v>
      </c>
      <c r="AE335" s="211">
        <f t="shared" si="521"/>
        <v>0</v>
      </c>
      <c r="AF335" s="211">
        <f t="shared" si="521"/>
        <v>0</v>
      </c>
      <c r="AG335" s="211">
        <f t="shared" si="521"/>
        <v>0</v>
      </c>
      <c r="AH335" s="211">
        <f t="shared" si="521"/>
        <v>0</v>
      </c>
      <c r="AI335" s="211">
        <f t="shared" si="521"/>
        <v>0</v>
      </c>
      <c r="AJ335" s="211">
        <f t="shared" si="521"/>
        <v>0</v>
      </c>
      <c r="AK335" s="211">
        <f t="shared" si="521"/>
        <v>0</v>
      </c>
      <c r="AL335" s="211">
        <f t="shared" si="521"/>
        <v>0</v>
      </c>
      <c r="AM335" s="211">
        <f t="shared" si="521"/>
        <v>0</v>
      </c>
      <c r="AN335" s="211">
        <f t="shared" si="521"/>
        <v>0</v>
      </c>
      <c r="AO335" s="211">
        <f t="shared" si="521"/>
        <v>0</v>
      </c>
      <c r="AP335" s="211">
        <f t="shared" si="521"/>
        <v>0</v>
      </c>
      <c r="AQ335" s="211">
        <f t="shared" ref="AQ335" si="522">+AQ100*$E$4/$E335</f>
        <v>0</v>
      </c>
      <c r="AR335" s="211">
        <f t="shared" si="521"/>
        <v>0</v>
      </c>
      <c r="AS335" s="209"/>
      <c r="AT335" s="211">
        <f t="shared" ref="AT335:BC335" si="523">+AT100*$E$4/$E335</f>
        <v>0</v>
      </c>
      <c r="AU335" s="211">
        <f t="shared" si="523"/>
        <v>0</v>
      </c>
      <c r="AV335" s="211">
        <f t="shared" si="523"/>
        <v>0</v>
      </c>
      <c r="AW335" s="211">
        <f t="shared" si="523"/>
        <v>0</v>
      </c>
      <c r="AX335" s="211">
        <f t="shared" si="523"/>
        <v>0</v>
      </c>
      <c r="AY335" s="211">
        <f t="shared" si="523"/>
        <v>0</v>
      </c>
      <c r="AZ335" s="211">
        <f t="shared" si="523"/>
        <v>0</v>
      </c>
      <c r="BA335" s="211">
        <f t="shared" si="523"/>
        <v>0</v>
      </c>
      <c r="BB335" s="211">
        <f t="shared" si="523"/>
        <v>0</v>
      </c>
      <c r="BC335" s="211">
        <f t="shared" si="523"/>
        <v>0</v>
      </c>
      <c r="BD335" s="209"/>
      <c r="BE335" s="209"/>
      <c r="BF335" s="209"/>
      <c r="BG335" s="209"/>
      <c r="BH335" s="209"/>
      <c r="BI335" s="209"/>
      <c r="BJ335" s="209"/>
    </row>
    <row r="336" spans="2:62" s="190" customFormat="1" hidden="1">
      <c r="B336" s="190">
        <f t="shared" ref="B336:E336" si="524">+B101</f>
        <v>880</v>
      </c>
      <c r="C336" s="190" t="str">
        <f t="shared" si="524"/>
        <v>RECOL.LECCIÓ</v>
      </c>
      <c r="D336" s="190" t="str">
        <f t="shared" si="524"/>
        <v>Recol.lecció carbassa</v>
      </c>
      <c r="E336" s="208">
        <f t="shared" si="524"/>
        <v>2500</v>
      </c>
      <c r="F336" s="211">
        <f t="shared" ref="F336:AR336" si="525">+F101*$E$4/$E336</f>
        <v>0</v>
      </c>
      <c r="G336" s="211">
        <f t="shared" si="525"/>
        <v>0</v>
      </c>
      <c r="H336" s="211">
        <f t="shared" si="525"/>
        <v>0</v>
      </c>
      <c r="I336" s="211">
        <f t="shared" si="525"/>
        <v>0</v>
      </c>
      <c r="J336" s="211">
        <f t="shared" si="525"/>
        <v>0</v>
      </c>
      <c r="K336" s="211">
        <f t="shared" si="525"/>
        <v>0</v>
      </c>
      <c r="L336" s="211">
        <f t="shared" si="525"/>
        <v>0</v>
      </c>
      <c r="M336" s="211">
        <f t="shared" si="525"/>
        <v>0</v>
      </c>
      <c r="N336" s="211">
        <f t="shared" si="525"/>
        <v>0</v>
      </c>
      <c r="O336" s="211">
        <f t="shared" si="525"/>
        <v>0</v>
      </c>
      <c r="P336" s="211">
        <f t="shared" si="525"/>
        <v>0</v>
      </c>
      <c r="Q336" s="211">
        <f t="shared" si="525"/>
        <v>0</v>
      </c>
      <c r="R336" s="211">
        <f t="shared" si="525"/>
        <v>0</v>
      </c>
      <c r="S336" s="211">
        <f t="shared" si="525"/>
        <v>0</v>
      </c>
      <c r="T336" s="211">
        <f t="shared" si="525"/>
        <v>0</v>
      </c>
      <c r="U336" s="211">
        <f t="shared" si="525"/>
        <v>0</v>
      </c>
      <c r="V336" s="211">
        <f t="shared" si="525"/>
        <v>0</v>
      </c>
      <c r="W336" s="211">
        <f t="shared" si="525"/>
        <v>0</v>
      </c>
      <c r="X336" s="211">
        <f t="shared" si="525"/>
        <v>0</v>
      </c>
      <c r="Y336" s="211">
        <f t="shared" si="525"/>
        <v>0</v>
      </c>
      <c r="Z336" s="211">
        <f t="shared" si="525"/>
        <v>0</v>
      </c>
      <c r="AA336" s="211">
        <f t="shared" si="525"/>
        <v>0</v>
      </c>
      <c r="AB336" s="211">
        <f t="shared" si="525"/>
        <v>0</v>
      </c>
      <c r="AC336" s="211">
        <f t="shared" si="525"/>
        <v>0</v>
      </c>
      <c r="AD336" s="211">
        <f t="shared" si="525"/>
        <v>0</v>
      </c>
      <c r="AE336" s="211">
        <f t="shared" si="525"/>
        <v>0</v>
      </c>
      <c r="AF336" s="211">
        <f t="shared" si="525"/>
        <v>0</v>
      </c>
      <c r="AG336" s="211">
        <f t="shared" si="525"/>
        <v>0</v>
      </c>
      <c r="AH336" s="211">
        <f t="shared" si="525"/>
        <v>0</v>
      </c>
      <c r="AI336" s="211">
        <f t="shared" si="525"/>
        <v>0</v>
      </c>
      <c r="AJ336" s="211">
        <f t="shared" si="525"/>
        <v>0</v>
      </c>
      <c r="AK336" s="211">
        <f t="shared" si="525"/>
        <v>0</v>
      </c>
      <c r="AL336" s="211">
        <f t="shared" si="525"/>
        <v>0</v>
      </c>
      <c r="AM336" s="211">
        <f t="shared" si="525"/>
        <v>0</v>
      </c>
      <c r="AN336" s="211">
        <f t="shared" si="525"/>
        <v>0</v>
      </c>
      <c r="AO336" s="211">
        <f t="shared" si="525"/>
        <v>0</v>
      </c>
      <c r="AP336" s="211">
        <f t="shared" si="525"/>
        <v>0</v>
      </c>
      <c r="AQ336" s="211">
        <f t="shared" ref="AQ336" si="526">+AQ101*$E$4/$E336</f>
        <v>0</v>
      </c>
      <c r="AR336" s="211">
        <f t="shared" si="525"/>
        <v>0</v>
      </c>
      <c r="AS336" s="209"/>
      <c r="AT336" s="211">
        <f t="shared" ref="AT336:BC336" si="527">+AT101*$E$4/$E336</f>
        <v>0</v>
      </c>
      <c r="AU336" s="211">
        <f t="shared" si="527"/>
        <v>0</v>
      </c>
      <c r="AV336" s="211">
        <f t="shared" si="527"/>
        <v>0</v>
      </c>
      <c r="AW336" s="211">
        <f t="shared" si="527"/>
        <v>0</v>
      </c>
      <c r="AX336" s="211">
        <f t="shared" si="527"/>
        <v>0</v>
      </c>
      <c r="AY336" s="211">
        <f t="shared" si="527"/>
        <v>0</v>
      </c>
      <c r="AZ336" s="211">
        <f t="shared" si="527"/>
        <v>0</v>
      </c>
      <c r="BA336" s="211">
        <f t="shared" si="527"/>
        <v>0</v>
      </c>
      <c r="BB336" s="211">
        <f t="shared" si="527"/>
        <v>0</v>
      </c>
      <c r="BC336" s="211">
        <f t="shared" si="527"/>
        <v>0</v>
      </c>
      <c r="BD336" s="209"/>
      <c r="BE336" s="209"/>
      <c r="BF336" s="209"/>
      <c r="BG336" s="209"/>
      <c r="BH336" s="209"/>
      <c r="BI336" s="209"/>
      <c r="BJ336" s="209"/>
    </row>
    <row r="337" spans="2:62" s="190" customFormat="1" hidden="1">
      <c r="B337" s="190">
        <f t="shared" ref="B337:E337" si="528">+B102</f>
        <v>115</v>
      </c>
      <c r="C337" s="190" t="str">
        <f t="shared" si="528"/>
        <v>PREPARACIÓ DEL SÒL</v>
      </c>
      <c r="D337" s="190" t="str">
        <f t="shared" si="528"/>
        <v>Preparació per desbrossat amb discos</v>
      </c>
      <c r="E337" s="208">
        <f t="shared" si="528"/>
        <v>2500</v>
      </c>
      <c r="F337" s="211">
        <f>IF($E$4&lt;$E337,$E$4/$E337*F102,F102)</f>
        <v>0</v>
      </c>
      <c r="G337" s="211">
        <f t="shared" ref="G337:AR337" si="529">IF($E$4&lt;$E337,$E$4/$E337*G102,G102)</f>
        <v>0</v>
      </c>
      <c r="H337" s="211">
        <f t="shared" si="529"/>
        <v>0</v>
      </c>
      <c r="I337" s="211">
        <f t="shared" si="529"/>
        <v>0</v>
      </c>
      <c r="J337" s="211">
        <f t="shared" si="529"/>
        <v>0</v>
      </c>
      <c r="K337" s="211">
        <f t="shared" si="529"/>
        <v>0</v>
      </c>
      <c r="L337" s="211">
        <f t="shared" si="529"/>
        <v>0</v>
      </c>
      <c r="M337" s="211">
        <f t="shared" si="529"/>
        <v>0</v>
      </c>
      <c r="N337" s="211">
        <f t="shared" si="529"/>
        <v>0</v>
      </c>
      <c r="O337" s="211">
        <f t="shared" si="529"/>
        <v>0</v>
      </c>
      <c r="P337" s="211">
        <f t="shared" si="529"/>
        <v>0</v>
      </c>
      <c r="Q337" s="211">
        <f t="shared" si="529"/>
        <v>0</v>
      </c>
      <c r="R337" s="211">
        <f t="shared" si="529"/>
        <v>0</v>
      </c>
      <c r="S337" s="211">
        <f t="shared" si="529"/>
        <v>0</v>
      </c>
      <c r="T337" s="211">
        <f t="shared" si="529"/>
        <v>0</v>
      </c>
      <c r="U337" s="211">
        <f t="shared" si="529"/>
        <v>0</v>
      </c>
      <c r="V337" s="211">
        <f t="shared" si="529"/>
        <v>0</v>
      </c>
      <c r="W337" s="211">
        <f t="shared" si="529"/>
        <v>0</v>
      </c>
      <c r="X337" s="211">
        <f t="shared" si="529"/>
        <v>0</v>
      </c>
      <c r="Y337" s="211">
        <f t="shared" si="529"/>
        <v>0</v>
      </c>
      <c r="Z337" s="211">
        <f t="shared" si="529"/>
        <v>0</v>
      </c>
      <c r="AA337" s="211">
        <f t="shared" si="529"/>
        <v>0</v>
      </c>
      <c r="AB337" s="211">
        <f t="shared" si="529"/>
        <v>0</v>
      </c>
      <c r="AC337" s="211">
        <f t="shared" si="529"/>
        <v>0</v>
      </c>
      <c r="AD337" s="211">
        <f t="shared" si="529"/>
        <v>0</v>
      </c>
      <c r="AE337" s="211">
        <f t="shared" si="529"/>
        <v>0</v>
      </c>
      <c r="AF337" s="211">
        <f t="shared" si="529"/>
        <v>0</v>
      </c>
      <c r="AG337" s="211">
        <f t="shared" si="529"/>
        <v>0</v>
      </c>
      <c r="AH337" s="211">
        <f t="shared" si="529"/>
        <v>0</v>
      </c>
      <c r="AI337" s="211">
        <f t="shared" si="529"/>
        <v>0</v>
      </c>
      <c r="AJ337" s="211">
        <f t="shared" si="529"/>
        <v>0</v>
      </c>
      <c r="AK337" s="211">
        <f t="shared" si="529"/>
        <v>0</v>
      </c>
      <c r="AL337" s="211">
        <f t="shared" si="529"/>
        <v>0</v>
      </c>
      <c r="AM337" s="211">
        <f t="shared" si="529"/>
        <v>0</v>
      </c>
      <c r="AN337" s="211">
        <f t="shared" si="529"/>
        <v>0</v>
      </c>
      <c r="AO337" s="211">
        <f t="shared" si="529"/>
        <v>0</v>
      </c>
      <c r="AP337" s="211">
        <f t="shared" si="529"/>
        <v>0</v>
      </c>
      <c r="AQ337" s="211">
        <f t="shared" ref="AQ337" si="530">IF($E$4&lt;$E337,$E$4/$E337*AQ102,AQ102)</f>
        <v>0</v>
      </c>
      <c r="AR337" s="211">
        <f t="shared" si="529"/>
        <v>0</v>
      </c>
      <c r="AS337" s="209"/>
      <c r="AT337" s="211">
        <f t="shared" ref="AT337:BC337" si="531">IF($E$4&lt;$E337,$E$4/$E337*AT102,AT102)</f>
        <v>0</v>
      </c>
      <c r="AU337" s="211">
        <f t="shared" si="531"/>
        <v>0</v>
      </c>
      <c r="AV337" s="211">
        <f t="shared" si="531"/>
        <v>0</v>
      </c>
      <c r="AW337" s="211">
        <f t="shared" si="531"/>
        <v>0</v>
      </c>
      <c r="AX337" s="211">
        <f t="shared" si="531"/>
        <v>0</v>
      </c>
      <c r="AY337" s="211">
        <f t="shared" si="531"/>
        <v>0</v>
      </c>
      <c r="AZ337" s="211">
        <f t="shared" si="531"/>
        <v>0</v>
      </c>
      <c r="BA337" s="211">
        <f t="shared" si="531"/>
        <v>0</v>
      </c>
      <c r="BB337" s="211">
        <f t="shared" si="531"/>
        <v>0</v>
      </c>
      <c r="BC337" s="211">
        <f t="shared" si="531"/>
        <v>0</v>
      </c>
      <c r="BD337" s="209"/>
      <c r="BE337" s="209"/>
      <c r="BF337" s="209"/>
      <c r="BG337" s="209"/>
      <c r="BH337" s="209"/>
      <c r="BI337" s="209"/>
      <c r="BJ337" s="209"/>
    </row>
    <row r="338" spans="2:62" s="190" customFormat="1" hidden="1">
      <c r="B338" s="190">
        <f t="shared" ref="B338:E338" si="532">+B103</f>
        <v>125</v>
      </c>
      <c r="C338" s="190" t="str">
        <f t="shared" si="532"/>
        <v>PREPARACIÓ DEL SÒL</v>
      </c>
      <c r="D338" s="190" t="str">
        <f t="shared" si="532"/>
        <v>Preparació per desbrossat amb desbrossadora</v>
      </c>
      <c r="E338" s="208">
        <f t="shared" si="532"/>
        <v>2500</v>
      </c>
      <c r="F338" s="211">
        <f t="shared" ref="F338:AR338" si="533">IF($E$4&lt;$E338,$E$4/$E338*F103,F103)</f>
        <v>0</v>
      </c>
      <c r="G338" s="211">
        <f t="shared" si="533"/>
        <v>0</v>
      </c>
      <c r="H338" s="211">
        <f t="shared" si="533"/>
        <v>0</v>
      </c>
      <c r="I338" s="211">
        <f t="shared" si="533"/>
        <v>0</v>
      </c>
      <c r="J338" s="211">
        <f t="shared" si="533"/>
        <v>0</v>
      </c>
      <c r="K338" s="211">
        <f t="shared" si="533"/>
        <v>0</v>
      </c>
      <c r="L338" s="211">
        <f t="shared" si="533"/>
        <v>0</v>
      </c>
      <c r="M338" s="211">
        <f t="shared" si="533"/>
        <v>0</v>
      </c>
      <c r="N338" s="211">
        <f t="shared" si="533"/>
        <v>0</v>
      </c>
      <c r="O338" s="211">
        <f t="shared" si="533"/>
        <v>0</v>
      </c>
      <c r="P338" s="211">
        <f t="shared" si="533"/>
        <v>0</v>
      </c>
      <c r="Q338" s="211">
        <f t="shared" si="533"/>
        <v>0</v>
      </c>
      <c r="R338" s="211">
        <f t="shared" si="533"/>
        <v>0</v>
      </c>
      <c r="S338" s="211">
        <f t="shared" si="533"/>
        <v>0</v>
      </c>
      <c r="T338" s="211">
        <f t="shared" si="533"/>
        <v>0</v>
      </c>
      <c r="U338" s="211">
        <f t="shared" si="533"/>
        <v>0</v>
      </c>
      <c r="V338" s="211">
        <f t="shared" si="533"/>
        <v>0</v>
      </c>
      <c r="W338" s="211">
        <f t="shared" si="533"/>
        <v>0</v>
      </c>
      <c r="X338" s="211">
        <f t="shared" si="533"/>
        <v>0</v>
      </c>
      <c r="Y338" s="211">
        <f t="shared" si="533"/>
        <v>0</v>
      </c>
      <c r="Z338" s="211">
        <f t="shared" si="533"/>
        <v>0</v>
      </c>
      <c r="AA338" s="211">
        <f t="shared" si="533"/>
        <v>0</v>
      </c>
      <c r="AB338" s="211">
        <f t="shared" si="533"/>
        <v>0</v>
      </c>
      <c r="AC338" s="211">
        <f t="shared" si="533"/>
        <v>0</v>
      </c>
      <c r="AD338" s="211">
        <f t="shared" si="533"/>
        <v>0</v>
      </c>
      <c r="AE338" s="211">
        <f t="shared" si="533"/>
        <v>0</v>
      </c>
      <c r="AF338" s="211">
        <f t="shared" si="533"/>
        <v>0</v>
      </c>
      <c r="AG338" s="211">
        <f t="shared" si="533"/>
        <v>0</v>
      </c>
      <c r="AH338" s="211">
        <f t="shared" si="533"/>
        <v>0</v>
      </c>
      <c r="AI338" s="211">
        <f t="shared" si="533"/>
        <v>0</v>
      </c>
      <c r="AJ338" s="211">
        <f t="shared" si="533"/>
        <v>0</v>
      </c>
      <c r="AK338" s="211">
        <f t="shared" si="533"/>
        <v>0</v>
      </c>
      <c r="AL338" s="211">
        <f t="shared" si="533"/>
        <v>0</v>
      </c>
      <c r="AM338" s="211">
        <f t="shared" si="533"/>
        <v>0</v>
      </c>
      <c r="AN338" s="211">
        <f t="shared" si="533"/>
        <v>0</v>
      </c>
      <c r="AO338" s="211">
        <f t="shared" si="533"/>
        <v>0</v>
      </c>
      <c r="AP338" s="211">
        <f t="shared" si="533"/>
        <v>0</v>
      </c>
      <c r="AQ338" s="211">
        <f t="shared" ref="AQ338" si="534">IF($E$4&lt;$E338,$E$4/$E338*AQ103,AQ103)</f>
        <v>0</v>
      </c>
      <c r="AR338" s="211">
        <f t="shared" si="533"/>
        <v>0</v>
      </c>
      <c r="AS338" s="209"/>
      <c r="AT338" s="211">
        <f t="shared" ref="AT338:BC338" si="535">IF($E$4&lt;$E338,$E$4/$E338*AT103,AT103)</f>
        <v>0</v>
      </c>
      <c r="AU338" s="211">
        <f t="shared" si="535"/>
        <v>0</v>
      </c>
      <c r="AV338" s="211">
        <f t="shared" si="535"/>
        <v>0</v>
      </c>
      <c r="AW338" s="211">
        <f t="shared" si="535"/>
        <v>0</v>
      </c>
      <c r="AX338" s="211">
        <f t="shared" si="535"/>
        <v>0</v>
      </c>
      <c r="AY338" s="211">
        <f t="shared" si="535"/>
        <v>0</v>
      </c>
      <c r="AZ338" s="211">
        <f t="shared" si="535"/>
        <v>0</v>
      </c>
      <c r="BA338" s="211">
        <f t="shared" si="535"/>
        <v>0</v>
      </c>
      <c r="BB338" s="211">
        <f t="shared" si="535"/>
        <v>0</v>
      </c>
      <c r="BC338" s="211">
        <f t="shared" si="535"/>
        <v>0</v>
      </c>
      <c r="BD338" s="209"/>
      <c r="BE338" s="209"/>
      <c r="BF338" s="209"/>
      <c r="BG338" s="209"/>
      <c r="BH338" s="209"/>
      <c r="BI338" s="209"/>
      <c r="BJ338" s="209"/>
    </row>
    <row r="339" spans="2:62" s="190" customFormat="1" hidden="1">
      <c r="B339" s="190">
        <f t="shared" ref="B339:E339" si="536">+B104</f>
        <v>135</v>
      </c>
      <c r="C339" s="190" t="str">
        <f t="shared" si="536"/>
        <v>PREPARACIÓ DEL SÒL</v>
      </c>
      <c r="D339" s="190" t="str">
        <f t="shared" si="536"/>
        <v>Preparació per subsolat</v>
      </c>
      <c r="E339" s="208">
        <f t="shared" si="536"/>
        <v>2500</v>
      </c>
      <c r="F339" s="211">
        <f t="shared" ref="F339:AR339" si="537">IF($E$4&lt;$E339,$E$4/$E339*F104,F104)</f>
        <v>0</v>
      </c>
      <c r="G339" s="211">
        <f t="shared" si="537"/>
        <v>0</v>
      </c>
      <c r="H339" s="211">
        <f t="shared" si="537"/>
        <v>0</v>
      </c>
      <c r="I339" s="211">
        <f t="shared" si="537"/>
        <v>0</v>
      </c>
      <c r="J339" s="211">
        <f t="shared" si="537"/>
        <v>0</v>
      </c>
      <c r="K339" s="211">
        <f t="shared" si="537"/>
        <v>0</v>
      </c>
      <c r="L339" s="211">
        <f t="shared" si="537"/>
        <v>0</v>
      </c>
      <c r="M339" s="211">
        <f t="shared" si="537"/>
        <v>0</v>
      </c>
      <c r="N339" s="211">
        <f t="shared" si="537"/>
        <v>0</v>
      </c>
      <c r="O339" s="211">
        <f t="shared" si="537"/>
        <v>0</v>
      </c>
      <c r="P339" s="211">
        <f t="shared" si="537"/>
        <v>0</v>
      </c>
      <c r="Q339" s="211">
        <f t="shared" si="537"/>
        <v>0</v>
      </c>
      <c r="R339" s="211">
        <f t="shared" si="537"/>
        <v>0</v>
      </c>
      <c r="S339" s="211">
        <f t="shared" si="537"/>
        <v>0</v>
      </c>
      <c r="T339" s="211">
        <f t="shared" si="537"/>
        <v>0</v>
      </c>
      <c r="U339" s="211">
        <f t="shared" si="537"/>
        <v>0</v>
      </c>
      <c r="V339" s="211">
        <f t="shared" si="537"/>
        <v>0</v>
      </c>
      <c r="W339" s="211">
        <f t="shared" si="537"/>
        <v>0</v>
      </c>
      <c r="X339" s="211">
        <f t="shared" si="537"/>
        <v>0</v>
      </c>
      <c r="Y339" s="211">
        <f t="shared" si="537"/>
        <v>0</v>
      </c>
      <c r="Z339" s="211">
        <f t="shared" si="537"/>
        <v>0</v>
      </c>
      <c r="AA339" s="211">
        <f t="shared" si="537"/>
        <v>0</v>
      </c>
      <c r="AB339" s="211">
        <f t="shared" si="537"/>
        <v>0</v>
      </c>
      <c r="AC339" s="211">
        <f t="shared" si="537"/>
        <v>0</v>
      </c>
      <c r="AD339" s="211">
        <f t="shared" si="537"/>
        <v>0</v>
      </c>
      <c r="AE339" s="211">
        <f t="shared" si="537"/>
        <v>0</v>
      </c>
      <c r="AF339" s="211">
        <f t="shared" si="537"/>
        <v>0</v>
      </c>
      <c r="AG339" s="211">
        <f t="shared" si="537"/>
        <v>0</v>
      </c>
      <c r="AH339" s="211">
        <f t="shared" si="537"/>
        <v>0</v>
      </c>
      <c r="AI339" s="211">
        <f t="shared" si="537"/>
        <v>0</v>
      </c>
      <c r="AJ339" s="211">
        <f t="shared" si="537"/>
        <v>0</v>
      </c>
      <c r="AK339" s="211">
        <f t="shared" si="537"/>
        <v>0</v>
      </c>
      <c r="AL339" s="211">
        <f t="shared" si="537"/>
        <v>0</v>
      </c>
      <c r="AM339" s="211">
        <f t="shared" si="537"/>
        <v>0</v>
      </c>
      <c r="AN339" s="211">
        <f t="shared" si="537"/>
        <v>0</v>
      </c>
      <c r="AO339" s="211">
        <f t="shared" si="537"/>
        <v>0</v>
      </c>
      <c r="AP339" s="211">
        <f t="shared" si="537"/>
        <v>0</v>
      </c>
      <c r="AQ339" s="211">
        <f t="shared" ref="AQ339" si="538">IF($E$4&lt;$E339,$E$4/$E339*AQ104,AQ104)</f>
        <v>0</v>
      </c>
      <c r="AR339" s="211">
        <f t="shared" si="537"/>
        <v>0</v>
      </c>
      <c r="AS339" s="209"/>
      <c r="AT339" s="211">
        <f t="shared" ref="AT339:BC339" si="539">IF($E$4&lt;$E339,$E$4/$E339*AT104,AT104)</f>
        <v>0</v>
      </c>
      <c r="AU339" s="211">
        <f t="shared" si="539"/>
        <v>0</v>
      </c>
      <c r="AV339" s="211">
        <f t="shared" si="539"/>
        <v>0</v>
      </c>
      <c r="AW339" s="211">
        <f t="shared" si="539"/>
        <v>0</v>
      </c>
      <c r="AX339" s="211">
        <f t="shared" si="539"/>
        <v>0</v>
      </c>
      <c r="AY339" s="211">
        <f t="shared" si="539"/>
        <v>0</v>
      </c>
      <c r="AZ339" s="211">
        <f t="shared" si="539"/>
        <v>0</v>
      </c>
      <c r="BA339" s="211">
        <f t="shared" si="539"/>
        <v>0</v>
      </c>
      <c r="BB339" s="211">
        <f t="shared" si="539"/>
        <v>0</v>
      </c>
      <c r="BC339" s="211">
        <f t="shared" si="539"/>
        <v>0</v>
      </c>
      <c r="BD339" s="209"/>
      <c r="BE339" s="209"/>
      <c r="BF339" s="209"/>
      <c r="BG339" s="209"/>
      <c r="BH339" s="209"/>
      <c r="BI339" s="209"/>
      <c r="BJ339" s="209"/>
    </row>
    <row r="340" spans="2:62" s="190" customFormat="1" hidden="1">
      <c r="B340" s="190">
        <f t="shared" ref="B340:E340" si="540">+B105</f>
        <v>145</v>
      </c>
      <c r="C340" s="190" t="str">
        <f t="shared" si="540"/>
        <v>PREPARACIÓ DEL SÒL</v>
      </c>
      <c r="D340" s="190" t="str">
        <f t="shared" si="540"/>
        <v>Preparació per alçat</v>
      </c>
      <c r="E340" s="208">
        <f t="shared" si="540"/>
        <v>2500</v>
      </c>
      <c r="F340" s="211">
        <f t="shared" ref="F340:AR340" si="541">IF($E$4&lt;$E340,$E$4/$E340*F105,F105)</f>
        <v>0</v>
      </c>
      <c r="G340" s="211">
        <f t="shared" si="541"/>
        <v>0</v>
      </c>
      <c r="H340" s="211">
        <f t="shared" si="541"/>
        <v>0</v>
      </c>
      <c r="I340" s="211">
        <f t="shared" si="541"/>
        <v>0</v>
      </c>
      <c r="J340" s="211">
        <f t="shared" si="541"/>
        <v>0</v>
      </c>
      <c r="K340" s="211">
        <f t="shared" si="541"/>
        <v>0</v>
      </c>
      <c r="L340" s="211">
        <f t="shared" si="541"/>
        <v>0</v>
      </c>
      <c r="M340" s="211">
        <f t="shared" si="541"/>
        <v>0</v>
      </c>
      <c r="N340" s="211">
        <f t="shared" si="541"/>
        <v>0</v>
      </c>
      <c r="O340" s="211">
        <f t="shared" si="541"/>
        <v>0</v>
      </c>
      <c r="P340" s="211">
        <f t="shared" si="541"/>
        <v>0</v>
      </c>
      <c r="Q340" s="211">
        <f t="shared" si="541"/>
        <v>0</v>
      </c>
      <c r="R340" s="211">
        <f t="shared" si="541"/>
        <v>0</v>
      </c>
      <c r="S340" s="211">
        <f t="shared" si="541"/>
        <v>0</v>
      </c>
      <c r="T340" s="211">
        <f t="shared" si="541"/>
        <v>0</v>
      </c>
      <c r="U340" s="211">
        <f t="shared" si="541"/>
        <v>0</v>
      </c>
      <c r="V340" s="211">
        <f t="shared" si="541"/>
        <v>0</v>
      </c>
      <c r="W340" s="211">
        <f t="shared" si="541"/>
        <v>0</v>
      </c>
      <c r="X340" s="211">
        <f t="shared" si="541"/>
        <v>0</v>
      </c>
      <c r="Y340" s="211">
        <f t="shared" si="541"/>
        <v>0</v>
      </c>
      <c r="Z340" s="211">
        <f t="shared" si="541"/>
        <v>0</v>
      </c>
      <c r="AA340" s="211">
        <f t="shared" si="541"/>
        <v>0</v>
      </c>
      <c r="AB340" s="211">
        <f t="shared" si="541"/>
        <v>0</v>
      </c>
      <c r="AC340" s="211">
        <f t="shared" si="541"/>
        <v>0</v>
      </c>
      <c r="AD340" s="211">
        <f t="shared" si="541"/>
        <v>0</v>
      </c>
      <c r="AE340" s="211">
        <f t="shared" si="541"/>
        <v>0</v>
      </c>
      <c r="AF340" s="211">
        <f t="shared" si="541"/>
        <v>0</v>
      </c>
      <c r="AG340" s="211">
        <f t="shared" si="541"/>
        <v>0</v>
      </c>
      <c r="AH340" s="211">
        <f t="shared" si="541"/>
        <v>0</v>
      </c>
      <c r="AI340" s="211">
        <f t="shared" si="541"/>
        <v>0</v>
      </c>
      <c r="AJ340" s="211">
        <f t="shared" si="541"/>
        <v>0</v>
      </c>
      <c r="AK340" s="211">
        <f t="shared" si="541"/>
        <v>0</v>
      </c>
      <c r="AL340" s="211">
        <f t="shared" si="541"/>
        <v>0</v>
      </c>
      <c r="AM340" s="211">
        <f t="shared" si="541"/>
        <v>0</v>
      </c>
      <c r="AN340" s="211">
        <f t="shared" si="541"/>
        <v>0</v>
      </c>
      <c r="AO340" s="211">
        <f t="shared" si="541"/>
        <v>0</v>
      </c>
      <c r="AP340" s="211">
        <f t="shared" si="541"/>
        <v>0</v>
      </c>
      <c r="AQ340" s="211">
        <f t="shared" ref="AQ340" si="542">IF($E$4&lt;$E340,$E$4/$E340*AQ105,AQ105)</f>
        <v>0</v>
      </c>
      <c r="AR340" s="211">
        <f t="shared" si="541"/>
        <v>0</v>
      </c>
      <c r="AS340" s="209"/>
      <c r="AT340" s="211">
        <f t="shared" ref="AT340:BC340" si="543">IF($E$4&lt;$E340,$E$4/$E340*AT105,AT105)</f>
        <v>0</v>
      </c>
      <c r="AU340" s="211">
        <f t="shared" si="543"/>
        <v>0</v>
      </c>
      <c r="AV340" s="211">
        <f t="shared" si="543"/>
        <v>0</v>
      </c>
      <c r="AW340" s="211">
        <f t="shared" si="543"/>
        <v>0</v>
      </c>
      <c r="AX340" s="211">
        <f t="shared" si="543"/>
        <v>0</v>
      </c>
      <c r="AY340" s="211">
        <f t="shared" si="543"/>
        <v>0</v>
      </c>
      <c r="AZ340" s="211">
        <f t="shared" si="543"/>
        <v>0</v>
      </c>
      <c r="BA340" s="211">
        <f t="shared" si="543"/>
        <v>0</v>
      </c>
      <c r="BB340" s="211">
        <f t="shared" si="543"/>
        <v>0</v>
      </c>
      <c r="BC340" s="211">
        <f t="shared" si="543"/>
        <v>0</v>
      </c>
      <c r="BD340" s="209"/>
      <c r="BE340" s="209"/>
      <c r="BF340" s="209"/>
      <c r="BG340" s="209"/>
      <c r="BH340" s="209"/>
      <c r="BI340" s="209"/>
      <c r="BJ340" s="209"/>
    </row>
    <row r="341" spans="2:62" s="190" customFormat="1" hidden="1">
      <c r="B341" s="190">
        <f t="shared" ref="B341:E341" si="544">+B106</f>
        <v>155</v>
      </c>
      <c r="C341" s="190" t="str">
        <f t="shared" si="544"/>
        <v>PREPARACIÓ DEL SÒL</v>
      </c>
      <c r="D341" s="190" t="str">
        <f t="shared" si="544"/>
        <v>Preparació per estripat</v>
      </c>
      <c r="E341" s="208">
        <f t="shared" si="544"/>
        <v>2500</v>
      </c>
      <c r="F341" s="211">
        <f t="shared" ref="F341:AR341" si="545">IF($E$4&lt;$E341,$E$4/$E341*F106,F106)</f>
        <v>0</v>
      </c>
      <c r="G341" s="211">
        <f t="shared" si="545"/>
        <v>0</v>
      </c>
      <c r="H341" s="211">
        <f t="shared" si="545"/>
        <v>0</v>
      </c>
      <c r="I341" s="211">
        <f t="shared" si="545"/>
        <v>0</v>
      </c>
      <c r="J341" s="211">
        <f t="shared" si="545"/>
        <v>0</v>
      </c>
      <c r="K341" s="211">
        <f t="shared" si="545"/>
        <v>0</v>
      </c>
      <c r="L341" s="211">
        <f t="shared" si="545"/>
        <v>0</v>
      </c>
      <c r="M341" s="211">
        <f t="shared" si="545"/>
        <v>0</v>
      </c>
      <c r="N341" s="211">
        <f t="shared" si="545"/>
        <v>0</v>
      </c>
      <c r="O341" s="211">
        <f t="shared" si="545"/>
        <v>0</v>
      </c>
      <c r="P341" s="211">
        <f t="shared" si="545"/>
        <v>0</v>
      </c>
      <c r="Q341" s="211">
        <f t="shared" si="545"/>
        <v>0</v>
      </c>
      <c r="R341" s="211">
        <f t="shared" si="545"/>
        <v>0</v>
      </c>
      <c r="S341" s="211">
        <f t="shared" si="545"/>
        <v>0</v>
      </c>
      <c r="T341" s="211">
        <f t="shared" si="545"/>
        <v>0</v>
      </c>
      <c r="U341" s="211">
        <f t="shared" si="545"/>
        <v>0</v>
      </c>
      <c r="V341" s="211">
        <f t="shared" si="545"/>
        <v>0</v>
      </c>
      <c r="W341" s="211">
        <f t="shared" si="545"/>
        <v>0</v>
      </c>
      <c r="X341" s="211">
        <f t="shared" si="545"/>
        <v>0</v>
      </c>
      <c r="Y341" s="211">
        <f t="shared" si="545"/>
        <v>0</v>
      </c>
      <c r="Z341" s="211">
        <f t="shared" si="545"/>
        <v>0</v>
      </c>
      <c r="AA341" s="211">
        <f t="shared" si="545"/>
        <v>0</v>
      </c>
      <c r="AB341" s="211">
        <f t="shared" si="545"/>
        <v>0</v>
      </c>
      <c r="AC341" s="211">
        <f t="shared" si="545"/>
        <v>0</v>
      </c>
      <c r="AD341" s="211">
        <f t="shared" si="545"/>
        <v>0</v>
      </c>
      <c r="AE341" s="211">
        <f t="shared" si="545"/>
        <v>0</v>
      </c>
      <c r="AF341" s="211">
        <f t="shared" si="545"/>
        <v>0</v>
      </c>
      <c r="AG341" s="211">
        <f t="shared" si="545"/>
        <v>0</v>
      </c>
      <c r="AH341" s="211">
        <f t="shared" si="545"/>
        <v>0</v>
      </c>
      <c r="AI341" s="211">
        <f t="shared" si="545"/>
        <v>0</v>
      </c>
      <c r="AJ341" s="211">
        <f t="shared" si="545"/>
        <v>0</v>
      </c>
      <c r="AK341" s="211">
        <f t="shared" si="545"/>
        <v>0</v>
      </c>
      <c r="AL341" s="211">
        <f t="shared" si="545"/>
        <v>0</v>
      </c>
      <c r="AM341" s="211">
        <f t="shared" si="545"/>
        <v>0</v>
      </c>
      <c r="AN341" s="211">
        <f t="shared" si="545"/>
        <v>0</v>
      </c>
      <c r="AO341" s="211">
        <f t="shared" si="545"/>
        <v>0</v>
      </c>
      <c r="AP341" s="211">
        <f t="shared" si="545"/>
        <v>0</v>
      </c>
      <c r="AQ341" s="211">
        <f t="shared" ref="AQ341" si="546">IF($E$4&lt;$E341,$E$4/$E341*AQ106,AQ106)</f>
        <v>0</v>
      </c>
      <c r="AR341" s="211">
        <f t="shared" si="545"/>
        <v>0</v>
      </c>
      <c r="AS341" s="209"/>
      <c r="AT341" s="211">
        <f t="shared" ref="AT341:BC341" si="547">IF($E$4&lt;$E341,$E$4/$E341*AT106,AT106)</f>
        <v>0</v>
      </c>
      <c r="AU341" s="211">
        <f t="shared" si="547"/>
        <v>0</v>
      </c>
      <c r="AV341" s="211">
        <f t="shared" si="547"/>
        <v>0</v>
      </c>
      <c r="AW341" s="211">
        <f t="shared" si="547"/>
        <v>0</v>
      </c>
      <c r="AX341" s="211">
        <f t="shared" si="547"/>
        <v>0</v>
      </c>
      <c r="AY341" s="211">
        <f t="shared" si="547"/>
        <v>0</v>
      </c>
      <c r="AZ341" s="211">
        <f t="shared" si="547"/>
        <v>0</v>
      </c>
      <c r="BA341" s="211">
        <f t="shared" si="547"/>
        <v>0</v>
      </c>
      <c r="BB341" s="211">
        <f t="shared" si="547"/>
        <v>0</v>
      </c>
      <c r="BC341" s="211">
        <f t="shared" si="547"/>
        <v>0</v>
      </c>
      <c r="BD341" s="209"/>
      <c r="BE341" s="209"/>
      <c r="BF341" s="209"/>
      <c r="BG341" s="209"/>
      <c r="BH341" s="209"/>
      <c r="BI341" s="209"/>
      <c r="BJ341" s="209"/>
    </row>
    <row r="342" spans="2:62" s="190" customFormat="1" hidden="1">
      <c r="B342" s="190">
        <f t="shared" ref="B342:E342" si="548">+B107</f>
        <v>165</v>
      </c>
      <c r="C342" s="190" t="str">
        <f t="shared" si="548"/>
        <v>PREPARACIÓ DEL SÒL</v>
      </c>
      <c r="D342" s="190" t="str">
        <f t="shared" si="548"/>
        <v>Preparació per fresat</v>
      </c>
      <c r="E342" s="208">
        <f t="shared" si="548"/>
        <v>2500</v>
      </c>
      <c r="F342" s="211">
        <f t="shared" ref="F342:AR342" si="549">IF($E$4&lt;$E342,$E$4/$E342*F107,F107)</f>
        <v>0</v>
      </c>
      <c r="G342" s="211">
        <f t="shared" si="549"/>
        <v>0</v>
      </c>
      <c r="H342" s="211">
        <f t="shared" si="549"/>
        <v>0</v>
      </c>
      <c r="I342" s="211">
        <f t="shared" si="549"/>
        <v>0</v>
      </c>
      <c r="J342" s="211">
        <f t="shared" si="549"/>
        <v>0</v>
      </c>
      <c r="K342" s="211">
        <f t="shared" si="549"/>
        <v>0</v>
      </c>
      <c r="L342" s="211">
        <f t="shared" si="549"/>
        <v>0</v>
      </c>
      <c r="M342" s="211">
        <f t="shared" si="549"/>
        <v>0</v>
      </c>
      <c r="N342" s="211">
        <f t="shared" si="549"/>
        <v>0</v>
      </c>
      <c r="O342" s="211">
        <f t="shared" si="549"/>
        <v>0</v>
      </c>
      <c r="P342" s="211">
        <f t="shared" si="549"/>
        <v>0</v>
      </c>
      <c r="Q342" s="211">
        <f t="shared" si="549"/>
        <v>0</v>
      </c>
      <c r="R342" s="211">
        <f t="shared" si="549"/>
        <v>0</v>
      </c>
      <c r="S342" s="211">
        <f t="shared" si="549"/>
        <v>0</v>
      </c>
      <c r="T342" s="211">
        <f t="shared" si="549"/>
        <v>0</v>
      </c>
      <c r="U342" s="211">
        <f t="shared" si="549"/>
        <v>0</v>
      </c>
      <c r="V342" s="211">
        <f t="shared" si="549"/>
        <v>0</v>
      </c>
      <c r="W342" s="211">
        <f t="shared" si="549"/>
        <v>0</v>
      </c>
      <c r="X342" s="211">
        <f t="shared" si="549"/>
        <v>0</v>
      </c>
      <c r="Y342" s="211">
        <f t="shared" si="549"/>
        <v>0</v>
      </c>
      <c r="Z342" s="211">
        <f t="shared" si="549"/>
        <v>0</v>
      </c>
      <c r="AA342" s="211">
        <f t="shared" si="549"/>
        <v>0</v>
      </c>
      <c r="AB342" s="211">
        <f t="shared" si="549"/>
        <v>0</v>
      </c>
      <c r="AC342" s="211">
        <f t="shared" si="549"/>
        <v>0</v>
      </c>
      <c r="AD342" s="211">
        <f t="shared" si="549"/>
        <v>0</v>
      </c>
      <c r="AE342" s="211">
        <f t="shared" si="549"/>
        <v>0</v>
      </c>
      <c r="AF342" s="211">
        <f t="shared" si="549"/>
        <v>0</v>
      </c>
      <c r="AG342" s="211">
        <f t="shared" si="549"/>
        <v>0</v>
      </c>
      <c r="AH342" s="211">
        <f t="shared" si="549"/>
        <v>0</v>
      </c>
      <c r="AI342" s="211">
        <f t="shared" si="549"/>
        <v>0</v>
      </c>
      <c r="AJ342" s="211">
        <f t="shared" si="549"/>
        <v>0</v>
      </c>
      <c r="AK342" s="211">
        <f t="shared" si="549"/>
        <v>0</v>
      </c>
      <c r="AL342" s="211">
        <f t="shared" si="549"/>
        <v>0</v>
      </c>
      <c r="AM342" s="211">
        <f t="shared" si="549"/>
        <v>0</v>
      </c>
      <c r="AN342" s="211">
        <f t="shared" si="549"/>
        <v>0</v>
      </c>
      <c r="AO342" s="211">
        <f t="shared" si="549"/>
        <v>0</v>
      </c>
      <c r="AP342" s="211">
        <f t="shared" si="549"/>
        <v>0</v>
      </c>
      <c r="AQ342" s="211">
        <f t="shared" ref="AQ342" si="550">IF($E$4&lt;$E342,$E$4/$E342*AQ107,AQ107)</f>
        <v>0</v>
      </c>
      <c r="AR342" s="211">
        <f t="shared" si="549"/>
        <v>0</v>
      </c>
      <c r="AS342" s="209"/>
      <c r="AT342" s="211">
        <f t="shared" ref="AT342:BC342" si="551">IF($E$4&lt;$E342,$E$4/$E342*AT107,AT107)</f>
        <v>0</v>
      </c>
      <c r="AU342" s="211">
        <f t="shared" si="551"/>
        <v>0</v>
      </c>
      <c r="AV342" s="211">
        <f t="shared" si="551"/>
        <v>0</v>
      </c>
      <c r="AW342" s="211">
        <f t="shared" si="551"/>
        <v>0</v>
      </c>
      <c r="AX342" s="211">
        <f t="shared" si="551"/>
        <v>0</v>
      </c>
      <c r="AY342" s="211">
        <f t="shared" si="551"/>
        <v>0</v>
      </c>
      <c r="AZ342" s="211">
        <f t="shared" si="551"/>
        <v>0</v>
      </c>
      <c r="BA342" s="211">
        <f t="shared" si="551"/>
        <v>0</v>
      </c>
      <c r="BB342" s="211">
        <f t="shared" si="551"/>
        <v>0</v>
      </c>
      <c r="BC342" s="211">
        <f t="shared" si="551"/>
        <v>0</v>
      </c>
      <c r="BD342" s="209"/>
      <c r="BE342" s="209"/>
      <c r="BF342" s="209"/>
      <c r="BG342" s="209"/>
      <c r="BH342" s="209"/>
      <c r="BI342" s="209"/>
      <c r="BJ342" s="209"/>
    </row>
    <row r="343" spans="2:62" s="190" customFormat="1" hidden="1">
      <c r="B343" s="190">
        <f t="shared" ref="B343:E343" si="552">+B108</f>
        <v>215</v>
      </c>
      <c r="C343" s="190" t="str">
        <f t="shared" si="552"/>
        <v>ADOBAT</v>
      </c>
      <c r="D343" s="190" t="str">
        <f t="shared" si="552"/>
        <v>Preparació per aplicació de compost (36 t/ha)</v>
      </c>
      <c r="E343" s="208">
        <f t="shared" si="552"/>
        <v>2500</v>
      </c>
      <c r="F343" s="211">
        <f t="shared" ref="F343:AR343" si="553">IF($E$4&lt;$E343,$E$4/$E343*F108,F108)</f>
        <v>0</v>
      </c>
      <c r="G343" s="211">
        <f t="shared" si="553"/>
        <v>0</v>
      </c>
      <c r="H343" s="211">
        <f t="shared" si="553"/>
        <v>0</v>
      </c>
      <c r="I343" s="211">
        <f t="shared" si="553"/>
        <v>0</v>
      </c>
      <c r="J343" s="211">
        <f t="shared" si="553"/>
        <v>0</v>
      </c>
      <c r="K343" s="211">
        <f t="shared" si="553"/>
        <v>0</v>
      </c>
      <c r="L343" s="211">
        <f t="shared" si="553"/>
        <v>0</v>
      </c>
      <c r="M343" s="211">
        <f t="shared" si="553"/>
        <v>0</v>
      </c>
      <c r="N343" s="211">
        <f t="shared" si="553"/>
        <v>0</v>
      </c>
      <c r="O343" s="211">
        <f t="shared" si="553"/>
        <v>0</v>
      </c>
      <c r="P343" s="211">
        <f t="shared" si="553"/>
        <v>0</v>
      </c>
      <c r="Q343" s="211">
        <f t="shared" si="553"/>
        <v>0</v>
      </c>
      <c r="R343" s="211">
        <f t="shared" si="553"/>
        <v>0</v>
      </c>
      <c r="S343" s="211">
        <f t="shared" si="553"/>
        <v>0</v>
      </c>
      <c r="T343" s="211">
        <f t="shared" si="553"/>
        <v>0</v>
      </c>
      <c r="U343" s="211">
        <f t="shared" si="553"/>
        <v>0</v>
      </c>
      <c r="V343" s="211">
        <f t="shared" si="553"/>
        <v>0</v>
      </c>
      <c r="W343" s="211">
        <f t="shared" si="553"/>
        <v>0</v>
      </c>
      <c r="X343" s="211">
        <f t="shared" si="553"/>
        <v>0</v>
      </c>
      <c r="Y343" s="211">
        <f t="shared" si="553"/>
        <v>0</v>
      </c>
      <c r="Z343" s="211">
        <f t="shared" si="553"/>
        <v>0</v>
      </c>
      <c r="AA343" s="211">
        <f t="shared" si="553"/>
        <v>0</v>
      </c>
      <c r="AB343" s="211">
        <f t="shared" si="553"/>
        <v>0</v>
      </c>
      <c r="AC343" s="211">
        <f t="shared" si="553"/>
        <v>0</v>
      </c>
      <c r="AD343" s="211">
        <f t="shared" si="553"/>
        <v>0</v>
      </c>
      <c r="AE343" s="211">
        <f t="shared" si="553"/>
        <v>0</v>
      </c>
      <c r="AF343" s="211">
        <f t="shared" si="553"/>
        <v>0</v>
      </c>
      <c r="AG343" s="211">
        <f t="shared" si="553"/>
        <v>0</v>
      </c>
      <c r="AH343" s="211">
        <f t="shared" si="553"/>
        <v>0</v>
      </c>
      <c r="AI343" s="211">
        <f t="shared" si="553"/>
        <v>0</v>
      </c>
      <c r="AJ343" s="211">
        <f t="shared" si="553"/>
        <v>0</v>
      </c>
      <c r="AK343" s="211">
        <f t="shared" si="553"/>
        <v>0</v>
      </c>
      <c r="AL343" s="211">
        <f t="shared" si="553"/>
        <v>0</v>
      </c>
      <c r="AM343" s="211">
        <f t="shared" si="553"/>
        <v>0</v>
      </c>
      <c r="AN343" s="211">
        <f t="shared" si="553"/>
        <v>0</v>
      </c>
      <c r="AO343" s="211">
        <f t="shared" si="553"/>
        <v>0</v>
      </c>
      <c r="AP343" s="211">
        <f t="shared" si="553"/>
        <v>0</v>
      </c>
      <c r="AQ343" s="211">
        <f t="shared" ref="AQ343" si="554">IF($E$4&lt;$E343,$E$4/$E343*AQ108,AQ108)</f>
        <v>0</v>
      </c>
      <c r="AR343" s="211">
        <f t="shared" si="553"/>
        <v>0</v>
      </c>
      <c r="AS343" s="209"/>
      <c r="AT343" s="211">
        <f t="shared" ref="AT343:BC343" si="555">IF($E$4&lt;$E343,$E$4/$E343*AT108,AT108)</f>
        <v>0</v>
      </c>
      <c r="AU343" s="211">
        <f t="shared" si="555"/>
        <v>0</v>
      </c>
      <c r="AV343" s="211">
        <f t="shared" si="555"/>
        <v>0</v>
      </c>
      <c r="AW343" s="211">
        <f t="shared" si="555"/>
        <v>0</v>
      </c>
      <c r="AX343" s="211">
        <f t="shared" si="555"/>
        <v>0</v>
      </c>
      <c r="AY343" s="211">
        <f t="shared" si="555"/>
        <v>0</v>
      </c>
      <c r="AZ343" s="211">
        <f t="shared" si="555"/>
        <v>0</v>
      </c>
      <c r="BA343" s="211">
        <f t="shared" si="555"/>
        <v>0</v>
      </c>
      <c r="BB343" s="211">
        <f t="shared" si="555"/>
        <v>0</v>
      </c>
      <c r="BC343" s="211">
        <f t="shared" si="555"/>
        <v>0</v>
      </c>
      <c r="BD343" s="209"/>
      <c r="BE343" s="209"/>
      <c r="BF343" s="209"/>
      <c r="BG343" s="209"/>
      <c r="BH343" s="209"/>
      <c r="BI343" s="209"/>
      <c r="BJ343" s="209"/>
    </row>
    <row r="344" spans="2:62" s="190" customFormat="1" hidden="1">
      <c r="B344" s="190">
        <f t="shared" ref="B344:E344" si="556">+B109</f>
        <v>225</v>
      </c>
      <c r="C344" s="190" t="str">
        <f t="shared" si="556"/>
        <v>ADOBAT</v>
      </c>
      <c r="D344" s="190" t="str">
        <f t="shared" si="556"/>
        <v>Preparació per aplicació de compost (60 t/ha)</v>
      </c>
      <c r="E344" s="208">
        <f t="shared" si="556"/>
        <v>2500</v>
      </c>
      <c r="F344" s="211">
        <f t="shared" ref="F344:AR344" si="557">IF($E$4&lt;$E344,$E$4/$E344*F109,F109)</f>
        <v>0</v>
      </c>
      <c r="G344" s="211">
        <f t="shared" si="557"/>
        <v>0</v>
      </c>
      <c r="H344" s="211">
        <f t="shared" si="557"/>
        <v>0</v>
      </c>
      <c r="I344" s="211">
        <f t="shared" si="557"/>
        <v>0</v>
      </c>
      <c r="J344" s="211">
        <f t="shared" si="557"/>
        <v>0</v>
      </c>
      <c r="K344" s="211">
        <f t="shared" si="557"/>
        <v>0</v>
      </c>
      <c r="L344" s="211">
        <f t="shared" si="557"/>
        <v>0</v>
      </c>
      <c r="M344" s="211">
        <f t="shared" si="557"/>
        <v>0</v>
      </c>
      <c r="N344" s="211">
        <f t="shared" si="557"/>
        <v>0</v>
      </c>
      <c r="O344" s="211">
        <f t="shared" si="557"/>
        <v>0</v>
      </c>
      <c r="P344" s="211">
        <f t="shared" si="557"/>
        <v>0</v>
      </c>
      <c r="Q344" s="211">
        <f t="shared" si="557"/>
        <v>0</v>
      </c>
      <c r="R344" s="211">
        <f t="shared" si="557"/>
        <v>0</v>
      </c>
      <c r="S344" s="211">
        <f t="shared" si="557"/>
        <v>0</v>
      </c>
      <c r="T344" s="211">
        <f t="shared" si="557"/>
        <v>0</v>
      </c>
      <c r="U344" s="211">
        <f t="shared" si="557"/>
        <v>0</v>
      </c>
      <c r="V344" s="211">
        <f t="shared" si="557"/>
        <v>0</v>
      </c>
      <c r="W344" s="211">
        <f t="shared" si="557"/>
        <v>0</v>
      </c>
      <c r="X344" s="211">
        <f t="shared" si="557"/>
        <v>0</v>
      </c>
      <c r="Y344" s="211">
        <f t="shared" si="557"/>
        <v>0</v>
      </c>
      <c r="Z344" s="211">
        <f t="shared" si="557"/>
        <v>0</v>
      </c>
      <c r="AA344" s="211">
        <f t="shared" si="557"/>
        <v>0</v>
      </c>
      <c r="AB344" s="211">
        <f t="shared" si="557"/>
        <v>0</v>
      </c>
      <c r="AC344" s="211">
        <f t="shared" si="557"/>
        <v>0</v>
      </c>
      <c r="AD344" s="211">
        <f t="shared" si="557"/>
        <v>0</v>
      </c>
      <c r="AE344" s="211">
        <f t="shared" si="557"/>
        <v>0</v>
      </c>
      <c r="AF344" s="211">
        <f t="shared" si="557"/>
        <v>0</v>
      </c>
      <c r="AG344" s="211">
        <f t="shared" si="557"/>
        <v>0</v>
      </c>
      <c r="AH344" s="211">
        <f t="shared" si="557"/>
        <v>0</v>
      </c>
      <c r="AI344" s="211">
        <f t="shared" si="557"/>
        <v>0</v>
      </c>
      <c r="AJ344" s="211">
        <f t="shared" si="557"/>
        <v>0</v>
      </c>
      <c r="AK344" s="211">
        <f t="shared" si="557"/>
        <v>0</v>
      </c>
      <c r="AL344" s="211">
        <f t="shared" si="557"/>
        <v>0</v>
      </c>
      <c r="AM344" s="211">
        <f t="shared" si="557"/>
        <v>0</v>
      </c>
      <c r="AN344" s="211">
        <f t="shared" si="557"/>
        <v>0</v>
      </c>
      <c r="AO344" s="211">
        <f t="shared" si="557"/>
        <v>0</v>
      </c>
      <c r="AP344" s="211">
        <f t="shared" si="557"/>
        <v>0</v>
      </c>
      <c r="AQ344" s="211">
        <f t="shared" ref="AQ344" si="558">IF($E$4&lt;$E344,$E$4/$E344*AQ109,AQ109)</f>
        <v>0</v>
      </c>
      <c r="AR344" s="211">
        <f t="shared" si="557"/>
        <v>0</v>
      </c>
      <c r="AS344" s="209"/>
      <c r="AT344" s="211">
        <f t="shared" ref="AT344:BC344" si="559">IF($E$4&lt;$E344,$E$4/$E344*AT109,AT109)</f>
        <v>0</v>
      </c>
      <c r="AU344" s="211">
        <f t="shared" si="559"/>
        <v>0</v>
      </c>
      <c r="AV344" s="211">
        <f t="shared" si="559"/>
        <v>0</v>
      </c>
      <c r="AW344" s="211">
        <f t="shared" si="559"/>
        <v>0</v>
      </c>
      <c r="AX344" s="211">
        <f t="shared" si="559"/>
        <v>0</v>
      </c>
      <c r="AY344" s="211">
        <f t="shared" si="559"/>
        <v>0</v>
      </c>
      <c r="AZ344" s="211">
        <f t="shared" si="559"/>
        <v>0</v>
      </c>
      <c r="BA344" s="211">
        <f t="shared" si="559"/>
        <v>0</v>
      </c>
      <c r="BB344" s="211">
        <f t="shared" si="559"/>
        <v>0</v>
      </c>
      <c r="BC344" s="211">
        <f t="shared" si="559"/>
        <v>0</v>
      </c>
      <c r="BD344" s="209"/>
      <c r="BE344" s="209"/>
      <c r="BF344" s="209"/>
      <c r="BG344" s="209"/>
      <c r="BH344" s="209"/>
      <c r="BI344" s="209"/>
      <c r="BJ344" s="209"/>
    </row>
    <row r="345" spans="2:62" s="190" customFormat="1" hidden="1">
      <c r="B345" s="190">
        <f t="shared" ref="B345:E345" si="560">+B110</f>
        <v>235</v>
      </c>
      <c r="C345" s="190" t="str">
        <f t="shared" si="560"/>
        <v>ADOBAT</v>
      </c>
      <c r="D345" s="190" t="str">
        <f t="shared" si="560"/>
        <v>Preparació per aplicació d'adob orgànic</v>
      </c>
      <c r="E345" s="208">
        <f t="shared" si="560"/>
        <v>2500</v>
      </c>
      <c r="F345" s="211">
        <f t="shared" ref="F345:AR345" si="561">IF($E$4&lt;$E345,$E$4/$E345*F110,F110)</f>
        <v>0</v>
      </c>
      <c r="G345" s="211">
        <f t="shared" si="561"/>
        <v>0</v>
      </c>
      <c r="H345" s="211">
        <f t="shared" si="561"/>
        <v>0</v>
      </c>
      <c r="I345" s="211">
        <f t="shared" si="561"/>
        <v>0</v>
      </c>
      <c r="J345" s="211">
        <f t="shared" si="561"/>
        <v>0</v>
      </c>
      <c r="K345" s="211">
        <f t="shared" si="561"/>
        <v>0</v>
      </c>
      <c r="L345" s="211">
        <f t="shared" si="561"/>
        <v>0</v>
      </c>
      <c r="M345" s="211">
        <f t="shared" si="561"/>
        <v>0</v>
      </c>
      <c r="N345" s="211">
        <f t="shared" si="561"/>
        <v>0</v>
      </c>
      <c r="O345" s="211">
        <f t="shared" si="561"/>
        <v>0</v>
      </c>
      <c r="P345" s="211">
        <f t="shared" si="561"/>
        <v>0</v>
      </c>
      <c r="Q345" s="211">
        <f t="shared" si="561"/>
        <v>0</v>
      </c>
      <c r="R345" s="211">
        <f t="shared" si="561"/>
        <v>0</v>
      </c>
      <c r="S345" s="211">
        <f t="shared" si="561"/>
        <v>0</v>
      </c>
      <c r="T345" s="211">
        <f t="shared" si="561"/>
        <v>0</v>
      </c>
      <c r="U345" s="211">
        <f t="shared" si="561"/>
        <v>0</v>
      </c>
      <c r="V345" s="211">
        <f t="shared" si="561"/>
        <v>0</v>
      </c>
      <c r="W345" s="211">
        <f t="shared" si="561"/>
        <v>0</v>
      </c>
      <c r="X345" s="211">
        <f t="shared" si="561"/>
        <v>0</v>
      </c>
      <c r="Y345" s="211">
        <f t="shared" si="561"/>
        <v>0</v>
      </c>
      <c r="Z345" s="211">
        <f t="shared" si="561"/>
        <v>0</v>
      </c>
      <c r="AA345" s="211">
        <f t="shared" si="561"/>
        <v>0</v>
      </c>
      <c r="AB345" s="211">
        <f t="shared" si="561"/>
        <v>0</v>
      </c>
      <c r="AC345" s="211">
        <f t="shared" si="561"/>
        <v>0</v>
      </c>
      <c r="AD345" s="211">
        <f t="shared" si="561"/>
        <v>0</v>
      </c>
      <c r="AE345" s="211">
        <f t="shared" si="561"/>
        <v>0</v>
      </c>
      <c r="AF345" s="211">
        <f t="shared" si="561"/>
        <v>0</v>
      </c>
      <c r="AG345" s="211">
        <f t="shared" si="561"/>
        <v>0</v>
      </c>
      <c r="AH345" s="211">
        <f t="shared" si="561"/>
        <v>0</v>
      </c>
      <c r="AI345" s="211">
        <f t="shared" si="561"/>
        <v>0</v>
      </c>
      <c r="AJ345" s="211">
        <f t="shared" si="561"/>
        <v>0</v>
      </c>
      <c r="AK345" s="211">
        <f t="shared" si="561"/>
        <v>0</v>
      </c>
      <c r="AL345" s="211">
        <f t="shared" si="561"/>
        <v>0</v>
      </c>
      <c r="AM345" s="211">
        <f t="shared" si="561"/>
        <v>0</v>
      </c>
      <c r="AN345" s="211">
        <f t="shared" si="561"/>
        <v>0</v>
      </c>
      <c r="AO345" s="211">
        <f t="shared" si="561"/>
        <v>0</v>
      </c>
      <c r="AP345" s="211">
        <f t="shared" si="561"/>
        <v>0</v>
      </c>
      <c r="AQ345" s="211">
        <f t="shared" ref="AQ345" si="562">IF($E$4&lt;$E345,$E$4/$E345*AQ110,AQ110)</f>
        <v>0</v>
      </c>
      <c r="AR345" s="211">
        <f t="shared" si="561"/>
        <v>0</v>
      </c>
      <c r="AS345" s="209"/>
      <c r="AT345" s="211">
        <f t="shared" ref="AT345:BC345" si="563">IF($E$4&lt;$E345,$E$4/$E345*AT110,AT110)</f>
        <v>0</v>
      </c>
      <c r="AU345" s="211">
        <f t="shared" si="563"/>
        <v>0</v>
      </c>
      <c r="AV345" s="211">
        <f t="shared" si="563"/>
        <v>0</v>
      </c>
      <c r="AW345" s="211">
        <f t="shared" si="563"/>
        <v>0</v>
      </c>
      <c r="AX345" s="211">
        <f t="shared" si="563"/>
        <v>0</v>
      </c>
      <c r="AY345" s="211">
        <f t="shared" si="563"/>
        <v>0</v>
      </c>
      <c r="AZ345" s="211">
        <f t="shared" si="563"/>
        <v>0</v>
      </c>
      <c r="BA345" s="211">
        <f t="shared" si="563"/>
        <v>0</v>
      </c>
      <c r="BB345" s="211">
        <f t="shared" si="563"/>
        <v>0</v>
      </c>
      <c r="BC345" s="211">
        <f t="shared" si="563"/>
        <v>0</v>
      </c>
      <c r="BD345" s="209"/>
      <c r="BE345" s="209"/>
      <c r="BF345" s="209"/>
      <c r="BG345" s="209"/>
      <c r="BH345" s="209"/>
      <c r="BI345" s="209"/>
      <c r="BJ345" s="209"/>
    </row>
    <row r="346" spans="2:62" s="190" customFormat="1" hidden="1">
      <c r="B346" s="190">
        <f t="shared" ref="B346:E346" si="564">+B111</f>
        <v>245</v>
      </c>
      <c r="C346" s="190" t="str">
        <f t="shared" si="564"/>
        <v>ADOBAT</v>
      </c>
      <c r="D346" s="190" t="str">
        <f t="shared" si="564"/>
        <v>Preparació per aplicació potassi</v>
      </c>
      <c r="E346" s="208">
        <f t="shared" si="564"/>
        <v>2500</v>
      </c>
      <c r="F346" s="211">
        <f t="shared" ref="F346:AR346" si="565">IF($E$4&lt;$E346,$E$4/$E346*F111,F111)</f>
        <v>0</v>
      </c>
      <c r="G346" s="211">
        <f t="shared" si="565"/>
        <v>0</v>
      </c>
      <c r="H346" s="211">
        <f t="shared" si="565"/>
        <v>0</v>
      </c>
      <c r="I346" s="211">
        <f t="shared" si="565"/>
        <v>0</v>
      </c>
      <c r="J346" s="211">
        <f t="shared" si="565"/>
        <v>0</v>
      </c>
      <c r="K346" s="211">
        <f t="shared" si="565"/>
        <v>0</v>
      </c>
      <c r="L346" s="211">
        <f t="shared" si="565"/>
        <v>0</v>
      </c>
      <c r="M346" s="211">
        <f t="shared" si="565"/>
        <v>0</v>
      </c>
      <c r="N346" s="211">
        <f t="shared" si="565"/>
        <v>0</v>
      </c>
      <c r="O346" s="211">
        <f t="shared" si="565"/>
        <v>0</v>
      </c>
      <c r="P346" s="211">
        <f t="shared" si="565"/>
        <v>0</v>
      </c>
      <c r="Q346" s="211">
        <f t="shared" si="565"/>
        <v>0</v>
      </c>
      <c r="R346" s="211">
        <f t="shared" si="565"/>
        <v>0</v>
      </c>
      <c r="S346" s="211">
        <f t="shared" si="565"/>
        <v>0</v>
      </c>
      <c r="T346" s="211">
        <f t="shared" si="565"/>
        <v>0</v>
      </c>
      <c r="U346" s="211">
        <f t="shared" si="565"/>
        <v>0</v>
      </c>
      <c r="V346" s="211">
        <f t="shared" si="565"/>
        <v>0</v>
      </c>
      <c r="W346" s="211">
        <f t="shared" si="565"/>
        <v>0</v>
      </c>
      <c r="X346" s="211">
        <f t="shared" si="565"/>
        <v>0</v>
      </c>
      <c r="Y346" s="211">
        <f t="shared" si="565"/>
        <v>0</v>
      </c>
      <c r="Z346" s="211">
        <f t="shared" si="565"/>
        <v>0</v>
      </c>
      <c r="AA346" s="211">
        <f t="shared" si="565"/>
        <v>0</v>
      </c>
      <c r="AB346" s="211">
        <f t="shared" si="565"/>
        <v>0</v>
      </c>
      <c r="AC346" s="211">
        <f t="shared" si="565"/>
        <v>0</v>
      </c>
      <c r="AD346" s="211">
        <f t="shared" si="565"/>
        <v>0</v>
      </c>
      <c r="AE346" s="211">
        <f t="shared" si="565"/>
        <v>0</v>
      </c>
      <c r="AF346" s="211">
        <f t="shared" si="565"/>
        <v>0</v>
      </c>
      <c r="AG346" s="211">
        <f t="shared" si="565"/>
        <v>0</v>
      </c>
      <c r="AH346" s="211">
        <f t="shared" si="565"/>
        <v>0</v>
      </c>
      <c r="AI346" s="211">
        <f t="shared" si="565"/>
        <v>0</v>
      </c>
      <c r="AJ346" s="211">
        <f t="shared" si="565"/>
        <v>0</v>
      </c>
      <c r="AK346" s="211">
        <f t="shared" si="565"/>
        <v>0</v>
      </c>
      <c r="AL346" s="211">
        <f t="shared" si="565"/>
        <v>0</v>
      </c>
      <c r="AM346" s="211">
        <f t="shared" si="565"/>
        <v>0</v>
      </c>
      <c r="AN346" s="211">
        <f t="shared" si="565"/>
        <v>0</v>
      </c>
      <c r="AO346" s="211">
        <f t="shared" si="565"/>
        <v>0</v>
      </c>
      <c r="AP346" s="211">
        <f t="shared" si="565"/>
        <v>0</v>
      </c>
      <c r="AQ346" s="211">
        <f t="shared" ref="AQ346" si="566">IF($E$4&lt;$E346,$E$4/$E346*AQ111,AQ111)</f>
        <v>0</v>
      </c>
      <c r="AR346" s="211">
        <f t="shared" si="565"/>
        <v>0</v>
      </c>
      <c r="AS346" s="209"/>
      <c r="AT346" s="211">
        <f t="shared" ref="AT346:BC346" si="567">IF($E$4&lt;$E346,$E$4/$E346*AT111,AT111)</f>
        <v>0</v>
      </c>
      <c r="AU346" s="211">
        <f t="shared" si="567"/>
        <v>0</v>
      </c>
      <c r="AV346" s="211">
        <f t="shared" si="567"/>
        <v>0</v>
      </c>
      <c r="AW346" s="211">
        <f t="shared" si="567"/>
        <v>0</v>
      </c>
      <c r="AX346" s="211">
        <f t="shared" si="567"/>
        <v>0</v>
      </c>
      <c r="AY346" s="211">
        <f t="shared" si="567"/>
        <v>0</v>
      </c>
      <c r="AZ346" s="211">
        <f t="shared" si="567"/>
        <v>0</v>
      </c>
      <c r="BA346" s="211">
        <f t="shared" si="567"/>
        <v>0</v>
      </c>
      <c r="BB346" s="211">
        <f t="shared" si="567"/>
        <v>0</v>
      </c>
      <c r="BC346" s="211">
        <f t="shared" si="567"/>
        <v>0</v>
      </c>
      <c r="BD346" s="209"/>
      <c r="BE346" s="209"/>
      <c r="BF346" s="209"/>
      <c r="BG346" s="209"/>
      <c r="BH346" s="209"/>
      <c r="BI346" s="209"/>
      <c r="BJ346" s="209"/>
    </row>
    <row r="347" spans="2:62" s="190" customFormat="1" hidden="1">
      <c r="B347" s="190">
        <f t="shared" ref="B347:E347" si="568">+B112</f>
        <v>315</v>
      </c>
      <c r="C347" s="190" t="str">
        <f t="shared" si="568"/>
        <v>PLANTACIÓ</v>
      </c>
      <c r="D347" s="190" t="str">
        <f t="shared" si="568"/>
        <v>Preparació per solcar</v>
      </c>
      <c r="E347" s="208">
        <f t="shared" si="568"/>
        <v>2500</v>
      </c>
      <c r="F347" s="211">
        <f t="shared" ref="F347:AR347" si="569">IF($E$4&lt;$E347,$E$4/$E347*F112,F112)</f>
        <v>0</v>
      </c>
      <c r="G347" s="211">
        <f t="shared" si="569"/>
        <v>0</v>
      </c>
      <c r="H347" s="211">
        <f t="shared" si="569"/>
        <v>0</v>
      </c>
      <c r="I347" s="211">
        <f t="shared" si="569"/>
        <v>0</v>
      </c>
      <c r="J347" s="211">
        <f t="shared" si="569"/>
        <v>0</v>
      </c>
      <c r="K347" s="211">
        <f t="shared" si="569"/>
        <v>0</v>
      </c>
      <c r="L347" s="211">
        <f t="shared" si="569"/>
        <v>0</v>
      </c>
      <c r="M347" s="211">
        <f t="shared" si="569"/>
        <v>0</v>
      </c>
      <c r="N347" s="211">
        <f t="shared" si="569"/>
        <v>0</v>
      </c>
      <c r="O347" s="211">
        <f t="shared" si="569"/>
        <v>0</v>
      </c>
      <c r="P347" s="211">
        <f t="shared" si="569"/>
        <v>0</v>
      </c>
      <c r="Q347" s="211">
        <f t="shared" si="569"/>
        <v>0</v>
      </c>
      <c r="R347" s="211">
        <f t="shared" si="569"/>
        <v>0</v>
      </c>
      <c r="S347" s="211">
        <f t="shared" si="569"/>
        <v>0</v>
      </c>
      <c r="T347" s="211">
        <f t="shared" si="569"/>
        <v>0</v>
      </c>
      <c r="U347" s="211">
        <f t="shared" si="569"/>
        <v>0</v>
      </c>
      <c r="V347" s="211">
        <f t="shared" si="569"/>
        <v>0</v>
      </c>
      <c r="W347" s="211">
        <f t="shared" si="569"/>
        <v>0</v>
      </c>
      <c r="X347" s="211">
        <f t="shared" si="569"/>
        <v>0</v>
      </c>
      <c r="Y347" s="211">
        <f t="shared" si="569"/>
        <v>0</v>
      </c>
      <c r="Z347" s="211">
        <f t="shared" si="569"/>
        <v>0</v>
      </c>
      <c r="AA347" s="211">
        <f t="shared" si="569"/>
        <v>0</v>
      </c>
      <c r="AB347" s="211">
        <f t="shared" si="569"/>
        <v>0</v>
      </c>
      <c r="AC347" s="211">
        <f t="shared" si="569"/>
        <v>0</v>
      </c>
      <c r="AD347" s="211">
        <f t="shared" si="569"/>
        <v>0</v>
      </c>
      <c r="AE347" s="211">
        <f t="shared" si="569"/>
        <v>0</v>
      </c>
      <c r="AF347" s="211">
        <f t="shared" si="569"/>
        <v>0</v>
      </c>
      <c r="AG347" s="211">
        <f t="shared" si="569"/>
        <v>0</v>
      </c>
      <c r="AH347" s="211">
        <f t="shared" si="569"/>
        <v>0</v>
      </c>
      <c r="AI347" s="211">
        <f t="shared" si="569"/>
        <v>0</v>
      </c>
      <c r="AJ347" s="211">
        <f t="shared" si="569"/>
        <v>0</v>
      </c>
      <c r="AK347" s="211">
        <f t="shared" si="569"/>
        <v>0</v>
      </c>
      <c r="AL347" s="211">
        <f t="shared" si="569"/>
        <v>0</v>
      </c>
      <c r="AM347" s="211">
        <f t="shared" si="569"/>
        <v>0</v>
      </c>
      <c r="AN347" s="211">
        <f t="shared" si="569"/>
        <v>0</v>
      </c>
      <c r="AO347" s="211">
        <f t="shared" si="569"/>
        <v>0</v>
      </c>
      <c r="AP347" s="211">
        <f t="shared" si="569"/>
        <v>0</v>
      </c>
      <c r="AQ347" s="211">
        <f t="shared" ref="AQ347" si="570">IF($E$4&lt;$E347,$E$4/$E347*AQ112,AQ112)</f>
        <v>0</v>
      </c>
      <c r="AR347" s="211">
        <f t="shared" si="569"/>
        <v>0</v>
      </c>
      <c r="AS347" s="209"/>
      <c r="AT347" s="211">
        <f t="shared" ref="AT347:BC347" si="571">IF($E$4&lt;$E347,$E$4/$E347*AT112,AT112)</f>
        <v>0</v>
      </c>
      <c r="AU347" s="211">
        <f t="shared" si="571"/>
        <v>0</v>
      </c>
      <c r="AV347" s="211">
        <f t="shared" si="571"/>
        <v>0</v>
      </c>
      <c r="AW347" s="211">
        <f t="shared" si="571"/>
        <v>0</v>
      </c>
      <c r="AX347" s="211">
        <f t="shared" si="571"/>
        <v>0</v>
      </c>
      <c r="AY347" s="211">
        <f t="shared" si="571"/>
        <v>0</v>
      </c>
      <c r="AZ347" s="211">
        <f t="shared" si="571"/>
        <v>0</v>
      </c>
      <c r="BA347" s="211">
        <f t="shared" si="571"/>
        <v>0</v>
      </c>
      <c r="BB347" s="211">
        <f t="shared" si="571"/>
        <v>0</v>
      </c>
      <c r="BC347" s="211">
        <f t="shared" si="571"/>
        <v>0</v>
      </c>
      <c r="BD347" s="209"/>
      <c r="BE347" s="209"/>
      <c r="BF347" s="209"/>
      <c r="BG347" s="209"/>
      <c r="BH347" s="209"/>
      <c r="BI347" s="209"/>
      <c r="BJ347" s="209"/>
    </row>
    <row r="348" spans="2:62" s="190" customFormat="1" hidden="1">
      <c r="B348" s="190">
        <f t="shared" ref="B348:E348" si="572">+B113</f>
        <v>325</v>
      </c>
      <c r="C348" s="190" t="str">
        <f t="shared" si="572"/>
        <v>PLANTACIÓ</v>
      </c>
      <c r="D348" s="190" t="str">
        <f t="shared" si="572"/>
        <v>Preparació per marcat</v>
      </c>
      <c r="E348" s="208">
        <f t="shared" si="572"/>
        <v>2500</v>
      </c>
      <c r="F348" s="211">
        <f t="shared" ref="F348:AR348" si="573">IF($E$4&lt;$E348,$E$4/$E348*F113,F113)</f>
        <v>0</v>
      </c>
      <c r="G348" s="211">
        <f t="shared" si="573"/>
        <v>0</v>
      </c>
      <c r="H348" s="211">
        <f t="shared" si="573"/>
        <v>0</v>
      </c>
      <c r="I348" s="211">
        <f t="shared" si="573"/>
        <v>0</v>
      </c>
      <c r="J348" s="211">
        <f t="shared" si="573"/>
        <v>0</v>
      </c>
      <c r="K348" s="211">
        <f t="shared" si="573"/>
        <v>0</v>
      </c>
      <c r="L348" s="211">
        <f t="shared" si="573"/>
        <v>0</v>
      </c>
      <c r="M348" s="211">
        <f t="shared" si="573"/>
        <v>0</v>
      </c>
      <c r="N348" s="211">
        <f t="shared" si="573"/>
        <v>0</v>
      </c>
      <c r="O348" s="211">
        <f t="shared" si="573"/>
        <v>0</v>
      </c>
      <c r="P348" s="211">
        <f t="shared" si="573"/>
        <v>0</v>
      </c>
      <c r="Q348" s="211">
        <f t="shared" si="573"/>
        <v>0</v>
      </c>
      <c r="R348" s="211">
        <f t="shared" si="573"/>
        <v>0</v>
      </c>
      <c r="S348" s="211">
        <f t="shared" si="573"/>
        <v>0</v>
      </c>
      <c r="T348" s="211">
        <f t="shared" si="573"/>
        <v>0</v>
      </c>
      <c r="U348" s="211">
        <f t="shared" si="573"/>
        <v>0</v>
      </c>
      <c r="V348" s="211">
        <f t="shared" si="573"/>
        <v>0</v>
      </c>
      <c r="W348" s="211">
        <f t="shared" si="573"/>
        <v>0</v>
      </c>
      <c r="X348" s="211">
        <f t="shared" si="573"/>
        <v>0</v>
      </c>
      <c r="Y348" s="211">
        <f t="shared" si="573"/>
        <v>0</v>
      </c>
      <c r="Z348" s="211">
        <f t="shared" si="573"/>
        <v>0</v>
      </c>
      <c r="AA348" s="211">
        <f t="shared" si="573"/>
        <v>0</v>
      </c>
      <c r="AB348" s="211">
        <f t="shared" si="573"/>
        <v>0</v>
      </c>
      <c r="AC348" s="211">
        <f t="shared" si="573"/>
        <v>0</v>
      </c>
      <c r="AD348" s="211">
        <f t="shared" si="573"/>
        <v>0</v>
      </c>
      <c r="AE348" s="211">
        <f t="shared" si="573"/>
        <v>0</v>
      </c>
      <c r="AF348" s="211">
        <f t="shared" si="573"/>
        <v>0</v>
      </c>
      <c r="AG348" s="211">
        <f t="shared" si="573"/>
        <v>0</v>
      </c>
      <c r="AH348" s="211">
        <f t="shared" si="573"/>
        <v>0</v>
      </c>
      <c r="AI348" s="211">
        <f t="shared" si="573"/>
        <v>0</v>
      </c>
      <c r="AJ348" s="211">
        <f t="shared" si="573"/>
        <v>0</v>
      </c>
      <c r="AK348" s="211">
        <f t="shared" si="573"/>
        <v>0</v>
      </c>
      <c r="AL348" s="211">
        <f t="shared" si="573"/>
        <v>0</v>
      </c>
      <c r="AM348" s="211">
        <f t="shared" si="573"/>
        <v>0</v>
      </c>
      <c r="AN348" s="211">
        <f t="shared" si="573"/>
        <v>0</v>
      </c>
      <c r="AO348" s="211">
        <f t="shared" si="573"/>
        <v>0</v>
      </c>
      <c r="AP348" s="211">
        <f t="shared" si="573"/>
        <v>0</v>
      </c>
      <c r="AQ348" s="211">
        <f t="shared" ref="AQ348" si="574">IF($E$4&lt;$E348,$E$4/$E348*AQ113,AQ113)</f>
        <v>0</v>
      </c>
      <c r="AR348" s="211">
        <f t="shared" si="573"/>
        <v>0</v>
      </c>
      <c r="AS348" s="209"/>
      <c r="AT348" s="211">
        <f t="shared" ref="AT348:BC348" si="575">IF($E$4&lt;$E348,$E$4/$E348*AT113,AT113)</f>
        <v>0</v>
      </c>
      <c r="AU348" s="211">
        <f t="shared" si="575"/>
        <v>0</v>
      </c>
      <c r="AV348" s="211">
        <f t="shared" si="575"/>
        <v>0</v>
      </c>
      <c r="AW348" s="211">
        <f t="shared" si="575"/>
        <v>0</v>
      </c>
      <c r="AX348" s="211">
        <f t="shared" si="575"/>
        <v>0</v>
      </c>
      <c r="AY348" s="211">
        <f t="shared" si="575"/>
        <v>0</v>
      </c>
      <c r="AZ348" s="211">
        <f t="shared" si="575"/>
        <v>0</v>
      </c>
      <c r="BA348" s="211">
        <f t="shared" si="575"/>
        <v>0</v>
      </c>
      <c r="BB348" s="211">
        <f t="shared" si="575"/>
        <v>0</v>
      </c>
      <c r="BC348" s="211">
        <f t="shared" si="575"/>
        <v>0</v>
      </c>
      <c r="BD348" s="209"/>
      <c r="BE348" s="209"/>
      <c r="BF348" s="209"/>
      <c r="BG348" s="209"/>
      <c r="BH348" s="209"/>
      <c r="BI348" s="209"/>
      <c r="BJ348" s="209"/>
    </row>
    <row r="349" spans="2:62" s="190" customFormat="1" hidden="1">
      <c r="B349" s="190">
        <f t="shared" ref="B349:E349" si="576">+B114</f>
        <v>335</v>
      </c>
      <c r="C349" s="190" t="str">
        <f t="shared" si="576"/>
        <v>PLANTACIÓ</v>
      </c>
      <c r="D349" s="190" t="str">
        <f t="shared" si="576"/>
        <v>Preparació per plantació manual col o bròcoli</v>
      </c>
      <c r="E349" s="208">
        <f t="shared" si="576"/>
        <v>2500</v>
      </c>
      <c r="F349" s="211">
        <f t="shared" ref="F349:AR349" si="577">IF($E$4&lt;$E349,$E$4/$E349*F114,F114)</f>
        <v>0</v>
      </c>
      <c r="G349" s="211">
        <f t="shared" si="577"/>
        <v>0</v>
      </c>
      <c r="H349" s="211">
        <f t="shared" si="577"/>
        <v>0</v>
      </c>
      <c r="I349" s="211">
        <f t="shared" si="577"/>
        <v>0</v>
      </c>
      <c r="J349" s="211">
        <f t="shared" si="577"/>
        <v>0</v>
      </c>
      <c r="K349" s="211">
        <f t="shared" si="577"/>
        <v>0</v>
      </c>
      <c r="L349" s="211">
        <f t="shared" si="577"/>
        <v>0</v>
      </c>
      <c r="M349" s="211">
        <f t="shared" si="577"/>
        <v>0</v>
      </c>
      <c r="N349" s="211">
        <f t="shared" si="577"/>
        <v>0</v>
      </c>
      <c r="O349" s="211">
        <f t="shared" si="577"/>
        <v>0</v>
      </c>
      <c r="P349" s="211">
        <f t="shared" si="577"/>
        <v>0</v>
      </c>
      <c r="Q349" s="211">
        <f t="shared" si="577"/>
        <v>0</v>
      </c>
      <c r="R349" s="211">
        <f t="shared" si="577"/>
        <v>0</v>
      </c>
      <c r="S349" s="211">
        <f t="shared" si="577"/>
        <v>0</v>
      </c>
      <c r="T349" s="211">
        <f t="shared" si="577"/>
        <v>0</v>
      </c>
      <c r="U349" s="211">
        <f t="shared" si="577"/>
        <v>0</v>
      </c>
      <c r="V349" s="211">
        <f t="shared" si="577"/>
        <v>0</v>
      </c>
      <c r="W349" s="211">
        <f t="shared" si="577"/>
        <v>0</v>
      </c>
      <c r="X349" s="211">
        <f t="shared" si="577"/>
        <v>0</v>
      </c>
      <c r="Y349" s="211">
        <f t="shared" si="577"/>
        <v>0</v>
      </c>
      <c r="Z349" s="211">
        <f t="shared" si="577"/>
        <v>0</v>
      </c>
      <c r="AA349" s="211">
        <f t="shared" si="577"/>
        <v>0</v>
      </c>
      <c r="AB349" s="211">
        <f t="shared" si="577"/>
        <v>0</v>
      </c>
      <c r="AC349" s="211">
        <f t="shared" si="577"/>
        <v>0</v>
      </c>
      <c r="AD349" s="211">
        <f t="shared" si="577"/>
        <v>0</v>
      </c>
      <c r="AE349" s="211">
        <f t="shared" si="577"/>
        <v>0</v>
      </c>
      <c r="AF349" s="211">
        <f t="shared" si="577"/>
        <v>0</v>
      </c>
      <c r="AG349" s="211">
        <f t="shared" si="577"/>
        <v>0</v>
      </c>
      <c r="AH349" s="211">
        <f t="shared" si="577"/>
        <v>0</v>
      </c>
      <c r="AI349" s="211">
        <f t="shared" si="577"/>
        <v>0</v>
      </c>
      <c r="AJ349" s="211">
        <f t="shared" si="577"/>
        <v>0</v>
      </c>
      <c r="AK349" s="211">
        <f t="shared" si="577"/>
        <v>0</v>
      </c>
      <c r="AL349" s="211">
        <f t="shared" si="577"/>
        <v>0</v>
      </c>
      <c r="AM349" s="211">
        <f t="shared" si="577"/>
        <v>0</v>
      </c>
      <c r="AN349" s="211">
        <f t="shared" si="577"/>
        <v>0</v>
      </c>
      <c r="AO349" s="211">
        <f t="shared" si="577"/>
        <v>0</v>
      </c>
      <c r="AP349" s="211">
        <f t="shared" si="577"/>
        <v>0</v>
      </c>
      <c r="AQ349" s="211">
        <f t="shared" ref="AQ349" si="578">IF($E$4&lt;$E349,$E$4/$E349*AQ114,AQ114)</f>
        <v>0</v>
      </c>
      <c r="AR349" s="211">
        <f t="shared" si="577"/>
        <v>0</v>
      </c>
      <c r="AS349" s="209"/>
      <c r="AT349" s="211">
        <f t="shared" ref="AT349:BC349" si="579">IF($E$4&lt;$E349,$E$4/$E349*AT114,AT114)</f>
        <v>0</v>
      </c>
      <c r="AU349" s="211">
        <f t="shared" si="579"/>
        <v>0</v>
      </c>
      <c r="AV349" s="211">
        <f t="shared" si="579"/>
        <v>0</v>
      </c>
      <c r="AW349" s="211">
        <f t="shared" si="579"/>
        <v>0</v>
      </c>
      <c r="AX349" s="211">
        <f t="shared" si="579"/>
        <v>0</v>
      </c>
      <c r="AY349" s="211">
        <f t="shared" si="579"/>
        <v>0</v>
      </c>
      <c r="AZ349" s="211">
        <f t="shared" si="579"/>
        <v>0</v>
      </c>
      <c r="BA349" s="211">
        <f t="shared" si="579"/>
        <v>0</v>
      </c>
      <c r="BB349" s="211">
        <f t="shared" si="579"/>
        <v>0</v>
      </c>
      <c r="BC349" s="211">
        <f t="shared" si="579"/>
        <v>0</v>
      </c>
      <c r="BD349" s="209"/>
      <c r="BE349" s="209"/>
      <c r="BF349" s="209"/>
      <c r="BG349" s="209"/>
      <c r="BH349" s="209"/>
      <c r="BI349" s="209"/>
      <c r="BJ349" s="209"/>
    </row>
    <row r="350" spans="2:62" s="190" customFormat="1" hidden="1">
      <c r="B350" s="190">
        <f t="shared" ref="B350:E350" si="580">+B115</f>
        <v>345</v>
      </c>
      <c r="C350" s="190" t="str">
        <f t="shared" si="580"/>
        <v>PLANTACIÓ</v>
      </c>
      <c r="D350" s="190" t="str">
        <f t="shared" si="580"/>
        <v>Preparació per plantació manual calçots</v>
      </c>
      <c r="E350" s="208">
        <f t="shared" si="580"/>
        <v>2500</v>
      </c>
      <c r="F350" s="211">
        <f t="shared" ref="F350:AR350" si="581">IF($E$4&lt;$E350,$E$4/$E350*F115,F115)</f>
        <v>0</v>
      </c>
      <c r="G350" s="211">
        <f t="shared" si="581"/>
        <v>0</v>
      </c>
      <c r="H350" s="211">
        <f t="shared" si="581"/>
        <v>0</v>
      </c>
      <c r="I350" s="211">
        <f t="shared" si="581"/>
        <v>0</v>
      </c>
      <c r="J350" s="211">
        <f t="shared" si="581"/>
        <v>0</v>
      </c>
      <c r="K350" s="211">
        <f t="shared" si="581"/>
        <v>0</v>
      </c>
      <c r="L350" s="211">
        <f t="shared" si="581"/>
        <v>0</v>
      </c>
      <c r="M350" s="211">
        <f t="shared" si="581"/>
        <v>0</v>
      </c>
      <c r="N350" s="211">
        <f t="shared" si="581"/>
        <v>0</v>
      </c>
      <c r="O350" s="211">
        <f t="shared" si="581"/>
        <v>0</v>
      </c>
      <c r="P350" s="211">
        <f t="shared" si="581"/>
        <v>0</v>
      </c>
      <c r="Q350" s="211">
        <f t="shared" si="581"/>
        <v>0</v>
      </c>
      <c r="R350" s="211">
        <f t="shared" si="581"/>
        <v>0</v>
      </c>
      <c r="S350" s="211">
        <f t="shared" si="581"/>
        <v>0</v>
      </c>
      <c r="T350" s="211">
        <f t="shared" si="581"/>
        <v>0</v>
      </c>
      <c r="U350" s="211">
        <f t="shared" si="581"/>
        <v>0</v>
      </c>
      <c r="V350" s="211">
        <f t="shared" si="581"/>
        <v>0</v>
      </c>
      <c r="W350" s="211">
        <f t="shared" si="581"/>
        <v>0</v>
      </c>
      <c r="X350" s="211">
        <f t="shared" si="581"/>
        <v>0</v>
      </c>
      <c r="Y350" s="211">
        <f t="shared" si="581"/>
        <v>0</v>
      </c>
      <c r="Z350" s="211">
        <f t="shared" si="581"/>
        <v>0</v>
      </c>
      <c r="AA350" s="211">
        <f t="shared" si="581"/>
        <v>0</v>
      </c>
      <c r="AB350" s="211">
        <f t="shared" si="581"/>
        <v>0</v>
      </c>
      <c r="AC350" s="211">
        <f t="shared" si="581"/>
        <v>0</v>
      </c>
      <c r="AD350" s="211">
        <f t="shared" si="581"/>
        <v>0</v>
      </c>
      <c r="AE350" s="211">
        <f t="shared" si="581"/>
        <v>0</v>
      </c>
      <c r="AF350" s="211">
        <f t="shared" si="581"/>
        <v>0</v>
      </c>
      <c r="AG350" s="211">
        <f t="shared" si="581"/>
        <v>0</v>
      </c>
      <c r="AH350" s="211">
        <f t="shared" si="581"/>
        <v>0</v>
      </c>
      <c r="AI350" s="211">
        <f t="shared" si="581"/>
        <v>0</v>
      </c>
      <c r="AJ350" s="211">
        <f t="shared" si="581"/>
        <v>0</v>
      </c>
      <c r="AK350" s="211">
        <f t="shared" si="581"/>
        <v>0</v>
      </c>
      <c r="AL350" s="211">
        <f t="shared" si="581"/>
        <v>0</v>
      </c>
      <c r="AM350" s="211">
        <f t="shared" si="581"/>
        <v>0</v>
      </c>
      <c r="AN350" s="211">
        <f t="shared" si="581"/>
        <v>0</v>
      </c>
      <c r="AO350" s="211">
        <f t="shared" si="581"/>
        <v>0</v>
      </c>
      <c r="AP350" s="211">
        <f t="shared" si="581"/>
        <v>0</v>
      </c>
      <c r="AQ350" s="211">
        <f t="shared" ref="AQ350" si="582">IF($E$4&lt;$E350,$E$4/$E350*AQ115,AQ115)</f>
        <v>0</v>
      </c>
      <c r="AR350" s="211">
        <f t="shared" si="581"/>
        <v>0</v>
      </c>
      <c r="AS350" s="209"/>
      <c r="AT350" s="211">
        <f t="shared" ref="AT350:BC350" si="583">IF($E$4&lt;$E350,$E$4/$E350*AT115,AT115)</f>
        <v>0</v>
      </c>
      <c r="AU350" s="211">
        <f t="shared" si="583"/>
        <v>0</v>
      </c>
      <c r="AV350" s="211">
        <f t="shared" si="583"/>
        <v>0</v>
      </c>
      <c r="AW350" s="211">
        <f t="shared" si="583"/>
        <v>0</v>
      </c>
      <c r="AX350" s="211">
        <f t="shared" si="583"/>
        <v>0</v>
      </c>
      <c r="AY350" s="211">
        <f t="shared" si="583"/>
        <v>0</v>
      </c>
      <c r="AZ350" s="211">
        <f t="shared" si="583"/>
        <v>0</v>
      </c>
      <c r="BA350" s="211">
        <f t="shared" si="583"/>
        <v>0</v>
      </c>
      <c r="BB350" s="211">
        <f t="shared" si="583"/>
        <v>0</v>
      </c>
      <c r="BC350" s="211">
        <f t="shared" si="583"/>
        <v>0</v>
      </c>
      <c r="BD350" s="209"/>
      <c r="BE350" s="209"/>
      <c r="BF350" s="209"/>
      <c r="BG350" s="209"/>
      <c r="BH350" s="209"/>
      <c r="BI350" s="209"/>
      <c r="BJ350" s="209"/>
    </row>
    <row r="351" spans="2:62" s="190" customFormat="1" hidden="1">
      <c r="B351" s="190">
        <f t="shared" ref="B351:E351" si="584">+B116</f>
        <v>355</v>
      </c>
      <c r="C351" s="190" t="str">
        <f t="shared" si="584"/>
        <v>PLANTACIÓ</v>
      </c>
      <c r="D351" s="190" t="str">
        <f t="shared" si="584"/>
        <v>Preparació per plantació manual enciam</v>
      </c>
      <c r="E351" s="208">
        <f t="shared" si="584"/>
        <v>2500</v>
      </c>
      <c r="F351" s="211">
        <f t="shared" ref="F351:AR351" si="585">IF($E$4&lt;$E351,$E$4/$E351*F116,F116)</f>
        <v>0</v>
      </c>
      <c r="G351" s="211">
        <f t="shared" si="585"/>
        <v>0</v>
      </c>
      <c r="H351" s="211">
        <f t="shared" si="585"/>
        <v>0</v>
      </c>
      <c r="I351" s="211">
        <f t="shared" si="585"/>
        <v>0</v>
      </c>
      <c r="J351" s="211">
        <f t="shared" si="585"/>
        <v>0</v>
      </c>
      <c r="K351" s="211">
        <f t="shared" si="585"/>
        <v>0</v>
      </c>
      <c r="L351" s="211">
        <f t="shared" si="585"/>
        <v>0</v>
      </c>
      <c r="M351" s="211">
        <f t="shared" si="585"/>
        <v>0</v>
      </c>
      <c r="N351" s="211">
        <f t="shared" si="585"/>
        <v>0</v>
      </c>
      <c r="O351" s="211">
        <f t="shared" si="585"/>
        <v>0</v>
      </c>
      <c r="P351" s="211">
        <f t="shared" si="585"/>
        <v>0</v>
      </c>
      <c r="Q351" s="211">
        <f t="shared" si="585"/>
        <v>0</v>
      </c>
      <c r="R351" s="211">
        <f t="shared" si="585"/>
        <v>0</v>
      </c>
      <c r="S351" s="211">
        <f t="shared" si="585"/>
        <v>0</v>
      </c>
      <c r="T351" s="211">
        <f t="shared" si="585"/>
        <v>0</v>
      </c>
      <c r="U351" s="211">
        <f t="shared" si="585"/>
        <v>0</v>
      </c>
      <c r="V351" s="211">
        <f t="shared" si="585"/>
        <v>0</v>
      </c>
      <c r="W351" s="211">
        <f t="shared" si="585"/>
        <v>0</v>
      </c>
      <c r="X351" s="211">
        <f t="shared" si="585"/>
        <v>0</v>
      </c>
      <c r="Y351" s="211">
        <f t="shared" si="585"/>
        <v>0</v>
      </c>
      <c r="Z351" s="211">
        <f t="shared" si="585"/>
        <v>0</v>
      </c>
      <c r="AA351" s="211">
        <f t="shared" si="585"/>
        <v>0</v>
      </c>
      <c r="AB351" s="211">
        <f t="shared" si="585"/>
        <v>0</v>
      </c>
      <c r="AC351" s="211">
        <f t="shared" si="585"/>
        <v>0</v>
      </c>
      <c r="AD351" s="211">
        <f t="shared" si="585"/>
        <v>0</v>
      </c>
      <c r="AE351" s="211">
        <f t="shared" si="585"/>
        <v>0</v>
      </c>
      <c r="AF351" s="211">
        <f t="shared" si="585"/>
        <v>0</v>
      </c>
      <c r="AG351" s="211">
        <f t="shared" si="585"/>
        <v>0</v>
      </c>
      <c r="AH351" s="211">
        <f t="shared" si="585"/>
        <v>0</v>
      </c>
      <c r="AI351" s="211">
        <f t="shared" si="585"/>
        <v>0</v>
      </c>
      <c r="AJ351" s="211">
        <f t="shared" si="585"/>
        <v>0</v>
      </c>
      <c r="AK351" s="211">
        <f t="shared" si="585"/>
        <v>0</v>
      </c>
      <c r="AL351" s="211">
        <f t="shared" si="585"/>
        <v>0</v>
      </c>
      <c r="AM351" s="211">
        <f t="shared" si="585"/>
        <v>0</v>
      </c>
      <c r="AN351" s="211">
        <f t="shared" si="585"/>
        <v>0</v>
      </c>
      <c r="AO351" s="211">
        <f t="shared" si="585"/>
        <v>0</v>
      </c>
      <c r="AP351" s="211">
        <f t="shared" si="585"/>
        <v>0</v>
      </c>
      <c r="AQ351" s="211">
        <f t="shared" ref="AQ351" si="586">IF($E$4&lt;$E351,$E$4/$E351*AQ116,AQ116)</f>
        <v>0</v>
      </c>
      <c r="AR351" s="211">
        <f t="shared" si="585"/>
        <v>0</v>
      </c>
      <c r="AS351" s="209"/>
      <c r="AT351" s="211">
        <f t="shared" ref="AT351:BC351" si="587">IF($E$4&lt;$E351,$E$4/$E351*AT116,AT116)</f>
        <v>0</v>
      </c>
      <c r="AU351" s="211">
        <f t="shared" si="587"/>
        <v>0</v>
      </c>
      <c r="AV351" s="211">
        <f t="shared" si="587"/>
        <v>0</v>
      </c>
      <c r="AW351" s="211">
        <f t="shared" si="587"/>
        <v>0</v>
      </c>
      <c r="AX351" s="211">
        <f t="shared" si="587"/>
        <v>0</v>
      </c>
      <c r="AY351" s="211">
        <f t="shared" si="587"/>
        <v>0</v>
      </c>
      <c r="AZ351" s="211">
        <f t="shared" si="587"/>
        <v>0</v>
      </c>
      <c r="BA351" s="211">
        <f t="shared" si="587"/>
        <v>0</v>
      </c>
      <c r="BB351" s="211">
        <f t="shared" si="587"/>
        <v>0</v>
      </c>
      <c r="BC351" s="211">
        <f t="shared" si="587"/>
        <v>0</v>
      </c>
      <c r="BD351" s="209"/>
      <c r="BE351" s="209"/>
      <c r="BF351" s="209"/>
      <c r="BG351" s="209"/>
      <c r="BH351" s="209"/>
      <c r="BI351" s="209"/>
      <c r="BJ351" s="209"/>
    </row>
    <row r="352" spans="2:62" s="190" customFormat="1" hidden="1">
      <c r="B352" s="190">
        <f t="shared" ref="B352:E352" si="588">+B117</f>
        <v>365</v>
      </c>
      <c r="C352" s="190" t="str">
        <f t="shared" si="588"/>
        <v>PLANTACIÓ</v>
      </c>
      <c r="D352" s="190" t="str">
        <f t="shared" si="588"/>
        <v>Preparació per plantació manual bleda</v>
      </c>
      <c r="E352" s="208">
        <f t="shared" si="588"/>
        <v>2500</v>
      </c>
      <c r="F352" s="211">
        <f t="shared" ref="F352:AR352" si="589">IF($E$4&lt;$E352,$E$4/$E352*F117,F117)</f>
        <v>0</v>
      </c>
      <c r="G352" s="211">
        <f t="shared" si="589"/>
        <v>0</v>
      </c>
      <c r="H352" s="211">
        <f t="shared" si="589"/>
        <v>0</v>
      </c>
      <c r="I352" s="211">
        <f t="shared" si="589"/>
        <v>0</v>
      </c>
      <c r="J352" s="211">
        <f t="shared" si="589"/>
        <v>0</v>
      </c>
      <c r="K352" s="211">
        <f t="shared" si="589"/>
        <v>0</v>
      </c>
      <c r="L352" s="211">
        <f t="shared" si="589"/>
        <v>0</v>
      </c>
      <c r="M352" s="211">
        <f t="shared" si="589"/>
        <v>0</v>
      </c>
      <c r="N352" s="211">
        <f t="shared" si="589"/>
        <v>0</v>
      </c>
      <c r="O352" s="211">
        <f t="shared" si="589"/>
        <v>0</v>
      </c>
      <c r="P352" s="211">
        <f t="shared" si="589"/>
        <v>0</v>
      </c>
      <c r="Q352" s="211">
        <f t="shared" si="589"/>
        <v>0</v>
      </c>
      <c r="R352" s="211">
        <f t="shared" si="589"/>
        <v>0</v>
      </c>
      <c r="S352" s="211">
        <f t="shared" si="589"/>
        <v>0</v>
      </c>
      <c r="T352" s="211">
        <f t="shared" si="589"/>
        <v>0</v>
      </c>
      <c r="U352" s="211">
        <f t="shared" si="589"/>
        <v>0</v>
      </c>
      <c r="V352" s="211">
        <f t="shared" si="589"/>
        <v>0</v>
      </c>
      <c r="W352" s="211">
        <f t="shared" si="589"/>
        <v>0</v>
      </c>
      <c r="X352" s="211">
        <f t="shared" si="589"/>
        <v>0</v>
      </c>
      <c r="Y352" s="211">
        <f t="shared" si="589"/>
        <v>0</v>
      </c>
      <c r="Z352" s="211">
        <f t="shared" si="589"/>
        <v>0</v>
      </c>
      <c r="AA352" s="211">
        <f t="shared" si="589"/>
        <v>0</v>
      </c>
      <c r="AB352" s="211">
        <f t="shared" si="589"/>
        <v>0</v>
      </c>
      <c r="AC352" s="211">
        <f t="shared" si="589"/>
        <v>0</v>
      </c>
      <c r="AD352" s="211">
        <f t="shared" si="589"/>
        <v>0</v>
      </c>
      <c r="AE352" s="211">
        <f t="shared" si="589"/>
        <v>0</v>
      </c>
      <c r="AF352" s="211">
        <f t="shared" si="589"/>
        <v>0</v>
      </c>
      <c r="AG352" s="211">
        <f t="shared" si="589"/>
        <v>0</v>
      </c>
      <c r="AH352" s="211">
        <f t="shared" si="589"/>
        <v>0</v>
      </c>
      <c r="AI352" s="211">
        <f t="shared" si="589"/>
        <v>0</v>
      </c>
      <c r="AJ352" s="211">
        <f t="shared" si="589"/>
        <v>0</v>
      </c>
      <c r="AK352" s="211">
        <f t="shared" si="589"/>
        <v>0</v>
      </c>
      <c r="AL352" s="211">
        <f t="shared" si="589"/>
        <v>0</v>
      </c>
      <c r="AM352" s="211">
        <f t="shared" si="589"/>
        <v>0</v>
      </c>
      <c r="AN352" s="211">
        <f t="shared" si="589"/>
        <v>0</v>
      </c>
      <c r="AO352" s="211">
        <f t="shared" si="589"/>
        <v>0</v>
      </c>
      <c r="AP352" s="211">
        <f t="shared" si="589"/>
        <v>0</v>
      </c>
      <c r="AQ352" s="211">
        <f t="shared" ref="AQ352" si="590">IF($E$4&lt;$E352,$E$4/$E352*AQ117,AQ117)</f>
        <v>0</v>
      </c>
      <c r="AR352" s="211">
        <f t="shared" si="589"/>
        <v>0</v>
      </c>
      <c r="AS352" s="209"/>
      <c r="AT352" s="211">
        <f t="shared" ref="AT352:BC352" si="591">IF($E$4&lt;$E352,$E$4/$E352*AT117,AT117)</f>
        <v>0</v>
      </c>
      <c r="AU352" s="211">
        <f t="shared" si="591"/>
        <v>0</v>
      </c>
      <c r="AV352" s="211">
        <f t="shared" si="591"/>
        <v>0</v>
      </c>
      <c r="AW352" s="211">
        <f t="shared" si="591"/>
        <v>0</v>
      </c>
      <c r="AX352" s="211">
        <f t="shared" si="591"/>
        <v>0</v>
      </c>
      <c r="AY352" s="211">
        <f t="shared" si="591"/>
        <v>0</v>
      </c>
      <c r="AZ352" s="211">
        <f t="shared" si="591"/>
        <v>0</v>
      </c>
      <c r="BA352" s="211">
        <f t="shared" si="591"/>
        <v>0</v>
      </c>
      <c r="BB352" s="211">
        <f t="shared" si="591"/>
        <v>0</v>
      </c>
      <c r="BC352" s="211">
        <f t="shared" si="591"/>
        <v>0</v>
      </c>
      <c r="BD352" s="209"/>
      <c r="BE352" s="209"/>
      <c r="BF352" s="209"/>
      <c r="BG352" s="209"/>
      <c r="BH352" s="209"/>
      <c r="BI352" s="209"/>
      <c r="BJ352" s="209"/>
    </row>
    <row r="353" spans="2:62" s="190" customFormat="1" hidden="1">
      <c r="B353" s="190">
        <f t="shared" ref="B353:E353" si="592">+B118</f>
        <v>375</v>
      </c>
      <c r="C353" s="190" t="str">
        <f t="shared" si="592"/>
        <v>PLANTACIÓ</v>
      </c>
      <c r="D353" s="190" t="str">
        <f t="shared" si="592"/>
        <v>Preparació per plantació manual tomàquet</v>
      </c>
      <c r="E353" s="208">
        <f t="shared" si="592"/>
        <v>2500</v>
      </c>
      <c r="F353" s="211">
        <f t="shared" ref="F353:AR353" si="593">IF($E$4&lt;$E353,$E$4/$E353*F118,F118)</f>
        <v>0</v>
      </c>
      <c r="G353" s="211">
        <f t="shared" si="593"/>
        <v>0</v>
      </c>
      <c r="H353" s="211">
        <f t="shared" si="593"/>
        <v>0</v>
      </c>
      <c r="I353" s="211">
        <f t="shared" si="593"/>
        <v>0</v>
      </c>
      <c r="J353" s="211">
        <f t="shared" si="593"/>
        <v>0</v>
      </c>
      <c r="K353" s="211">
        <f t="shared" si="593"/>
        <v>0</v>
      </c>
      <c r="L353" s="211">
        <f t="shared" si="593"/>
        <v>0</v>
      </c>
      <c r="M353" s="211">
        <f t="shared" si="593"/>
        <v>0</v>
      </c>
      <c r="N353" s="211">
        <f t="shared" si="593"/>
        <v>0</v>
      </c>
      <c r="O353" s="211">
        <f t="shared" si="593"/>
        <v>0</v>
      </c>
      <c r="P353" s="211">
        <f t="shared" si="593"/>
        <v>0</v>
      </c>
      <c r="Q353" s="211">
        <f t="shared" si="593"/>
        <v>0</v>
      </c>
      <c r="R353" s="211">
        <f t="shared" si="593"/>
        <v>0</v>
      </c>
      <c r="S353" s="211">
        <f t="shared" si="593"/>
        <v>0</v>
      </c>
      <c r="T353" s="211">
        <f t="shared" si="593"/>
        <v>0</v>
      </c>
      <c r="U353" s="211">
        <f t="shared" si="593"/>
        <v>0</v>
      </c>
      <c r="V353" s="211">
        <f t="shared" si="593"/>
        <v>0</v>
      </c>
      <c r="W353" s="211">
        <f t="shared" si="593"/>
        <v>0</v>
      </c>
      <c r="X353" s="211">
        <f t="shared" si="593"/>
        <v>0</v>
      </c>
      <c r="Y353" s="211">
        <f t="shared" si="593"/>
        <v>0</v>
      </c>
      <c r="Z353" s="211">
        <f t="shared" si="593"/>
        <v>0</v>
      </c>
      <c r="AA353" s="211">
        <f t="shared" si="593"/>
        <v>0</v>
      </c>
      <c r="AB353" s="211">
        <f t="shared" si="593"/>
        <v>0</v>
      </c>
      <c r="AC353" s="211">
        <f t="shared" si="593"/>
        <v>0</v>
      </c>
      <c r="AD353" s="211">
        <f t="shared" si="593"/>
        <v>0</v>
      </c>
      <c r="AE353" s="211">
        <f t="shared" si="593"/>
        <v>0</v>
      </c>
      <c r="AF353" s="211">
        <f t="shared" si="593"/>
        <v>0</v>
      </c>
      <c r="AG353" s="211">
        <f t="shared" si="593"/>
        <v>0</v>
      </c>
      <c r="AH353" s="211">
        <f t="shared" si="593"/>
        <v>0</v>
      </c>
      <c r="AI353" s="211">
        <f t="shared" si="593"/>
        <v>0</v>
      </c>
      <c r="AJ353" s="211">
        <f t="shared" si="593"/>
        <v>0</v>
      </c>
      <c r="AK353" s="211">
        <f t="shared" si="593"/>
        <v>0</v>
      </c>
      <c r="AL353" s="211">
        <f t="shared" si="593"/>
        <v>0</v>
      </c>
      <c r="AM353" s="211">
        <f t="shared" si="593"/>
        <v>0</v>
      </c>
      <c r="AN353" s="211">
        <f t="shared" si="593"/>
        <v>0</v>
      </c>
      <c r="AO353" s="211">
        <f t="shared" si="593"/>
        <v>0</v>
      </c>
      <c r="AP353" s="211">
        <f t="shared" si="593"/>
        <v>0</v>
      </c>
      <c r="AQ353" s="211">
        <f t="shared" ref="AQ353" si="594">IF($E$4&lt;$E353,$E$4/$E353*AQ118,AQ118)</f>
        <v>0</v>
      </c>
      <c r="AR353" s="211">
        <f t="shared" si="593"/>
        <v>0</v>
      </c>
      <c r="AS353" s="209"/>
      <c r="AT353" s="211">
        <f t="shared" ref="AT353:BC353" si="595">IF($E$4&lt;$E353,$E$4/$E353*AT118,AT118)</f>
        <v>0</v>
      </c>
      <c r="AU353" s="211">
        <f t="shared" si="595"/>
        <v>0</v>
      </c>
      <c r="AV353" s="211">
        <f t="shared" si="595"/>
        <v>0</v>
      </c>
      <c r="AW353" s="211">
        <f t="shared" si="595"/>
        <v>0</v>
      </c>
      <c r="AX353" s="211">
        <f t="shared" si="595"/>
        <v>0</v>
      </c>
      <c r="AY353" s="211">
        <f t="shared" si="595"/>
        <v>0</v>
      </c>
      <c r="AZ353" s="211">
        <f t="shared" si="595"/>
        <v>0</v>
      </c>
      <c r="BA353" s="211">
        <f t="shared" si="595"/>
        <v>0</v>
      </c>
      <c r="BB353" s="211">
        <f t="shared" si="595"/>
        <v>0</v>
      </c>
      <c r="BC353" s="211">
        <f t="shared" si="595"/>
        <v>0</v>
      </c>
      <c r="BD353" s="209"/>
      <c r="BE353" s="209"/>
      <c r="BF353" s="209"/>
      <c r="BG353" s="209"/>
      <c r="BH353" s="209"/>
      <c r="BI353" s="209"/>
      <c r="BJ353" s="209"/>
    </row>
    <row r="354" spans="2:62" s="190" customFormat="1" hidden="1">
      <c r="B354" s="190">
        <f t="shared" ref="B354:E354" si="596">+B119</f>
        <v>385</v>
      </c>
      <c r="C354" s="190" t="str">
        <f t="shared" si="596"/>
        <v>PLANTACIÓ</v>
      </c>
      <c r="D354" s="190" t="str">
        <f t="shared" si="596"/>
        <v>Preparació per plantació manual carbassa</v>
      </c>
      <c r="E354" s="208">
        <f t="shared" si="596"/>
        <v>2500</v>
      </c>
      <c r="F354" s="211">
        <f t="shared" ref="F354:AR354" si="597">IF($E$4&lt;$E354,$E$4/$E354*F119,F119)</f>
        <v>0</v>
      </c>
      <c r="G354" s="211">
        <f t="shared" si="597"/>
        <v>0</v>
      </c>
      <c r="H354" s="211">
        <f t="shared" si="597"/>
        <v>0</v>
      </c>
      <c r="I354" s="211">
        <f t="shared" si="597"/>
        <v>0</v>
      </c>
      <c r="J354" s="211">
        <f t="shared" si="597"/>
        <v>0</v>
      </c>
      <c r="K354" s="211">
        <f t="shared" si="597"/>
        <v>0</v>
      </c>
      <c r="L354" s="211">
        <f t="shared" si="597"/>
        <v>0</v>
      </c>
      <c r="M354" s="211">
        <f t="shared" si="597"/>
        <v>0</v>
      </c>
      <c r="N354" s="211">
        <f t="shared" si="597"/>
        <v>0</v>
      </c>
      <c r="O354" s="211">
        <f t="shared" si="597"/>
        <v>0</v>
      </c>
      <c r="P354" s="211">
        <f t="shared" si="597"/>
        <v>0</v>
      </c>
      <c r="Q354" s="211">
        <f t="shared" si="597"/>
        <v>0</v>
      </c>
      <c r="R354" s="211">
        <f t="shared" si="597"/>
        <v>0</v>
      </c>
      <c r="S354" s="211">
        <f t="shared" si="597"/>
        <v>0</v>
      </c>
      <c r="T354" s="211">
        <f t="shared" si="597"/>
        <v>0</v>
      </c>
      <c r="U354" s="211">
        <f t="shared" si="597"/>
        <v>0</v>
      </c>
      <c r="V354" s="211">
        <f t="shared" si="597"/>
        <v>0</v>
      </c>
      <c r="W354" s="211">
        <f t="shared" si="597"/>
        <v>0</v>
      </c>
      <c r="X354" s="211">
        <f t="shared" si="597"/>
        <v>0</v>
      </c>
      <c r="Y354" s="211">
        <f t="shared" si="597"/>
        <v>0</v>
      </c>
      <c r="Z354" s="211">
        <f t="shared" si="597"/>
        <v>0</v>
      </c>
      <c r="AA354" s="211">
        <f t="shared" si="597"/>
        <v>0</v>
      </c>
      <c r="AB354" s="211">
        <f t="shared" si="597"/>
        <v>0</v>
      </c>
      <c r="AC354" s="211">
        <f t="shared" si="597"/>
        <v>0</v>
      </c>
      <c r="AD354" s="211">
        <f t="shared" si="597"/>
        <v>0</v>
      </c>
      <c r="AE354" s="211">
        <f t="shared" si="597"/>
        <v>0</v>
      </c>
      <c r="AF354" s="211">
        <f t="shared" si="597"/>
        <v>0</v>
      </c>
      <c r="AG354" s="211">
        <f t="shared" si="597"/>
        <v>0</v>
      </c>
      <c r="AH354" s="211">
        <f t="shared" si="597"/>
        <v>0</v>
      </c>
      <c r="AI354" s="211">
        <f t="shared" si="597"/>
        <v>0</v>
      </c>
      <c r="AJ354" s="211">
        <f t="shared" si="597"/>
        <v>0</v>
      </c>
      <c r="AK354" s="211">
        <f t="shared" si="597"/>
        <v>0</v>
      </c>
      <c r="AL354" s="211">
        <f t="shared" si="597"/>
        <v>0</v>
      </c>
      <c r="AM354" s="211">
        <f t="shared" si="597"/>
        <v>0</v>
      </c>
      <c r="AN354" s="211">
        <f t="shared" si="597"/>
        <v>0</v>
      </c>
      <c r="AO354" s="211">
        <f t="shared" si="597"/>
        <v>0</v>
      </c>
      <c r="AP354" s="211">
        <f t="shared" si="597"/>
        <v>0</v>
      </c>
      <c r="AQ354" s="211">
        <f t="shared" ref="AQ354" si="598">IF($E$4&lt;$E354,$E$4/$E354*AQ119,AQ119)</f>
        <v>0</v>
      </c>
      <c r="AR354" s="211">
        <f t="shared" si="597"/>
        <v>0</v>
      </c>
      <c r="AS354" s="209"/>
      <c r="AT354" s="211">
        <f t="shared" ref="AT354:BC354" si="599">IF($E$4&lt;$E354,$E$4/$E354*AT119,AT119)</f>
        <v>0</v>
      </c>
      <c r="AU354" s="211">
        <f t="shared" si="599"/>
        <v>0</v>
      </c>
      <c r="AV354" s="211">
        <f t="shared" si="599"/>
        <v>0</v>
      </c>
      <c r="AW354" s="211">
        <f t="shared" si="599"/>
        <v>0</v>
      </c>
      <c r="AX354" s="211">
        <f t="shared" si="599"/>
        <v>0</v>
      </c>
      <c r="AY354" s="211">
        <f t="shared" si="599"/>
        <v>0</v>
      </c>
      <c r="AZ354" s="211">
        <f t="shared" si="599"/>
        <v>0</v>
      </c>
      <c r="BA354" s="211">
        <f t="shared" si="599"/>
        <v>0</v>
      </c>
      <c r="BB354" s="211">
        <f t="shared" si="599"/>
        <v>0</v>
      </c>
      <c r="BC354" s="211">
        <f t="shared" si="599"/>
        <v>0</v>
      </c>
      <c r="BD354" s="209"/>
      <c r="BE354" s="209"/>
      <c r="BF354" s="209"/>
      <c r="BG354" s="209"/>
      <c r="BH354" s="209"/>
      <c r="BI354" s="209"/>
      <c r="BJ354" s="209"/>
    </row>
    <row r="355" spans="2:62" s="190" customFormat="1" hidden="1">
      <c r="B355" s="190">
        <f t="shared" ref="B355:E355" si="600">+B120</f>
        <v>395</v>
      </c>
      <c r="C355" s="190" t="str">
        <f t="shared" si="600"/>
        <v>PLANTACIÓ</v>
      </c>
      <c r="D355" s="190" t="str">
        <f t="shared" si="600"/>
        <v>Preparació per sembra manual carbassa</v>
      </c>
      <c r="E355" s="208">
        <f t="shared" si="600"/>
        <v>2500</v>
      </c>
      <c r="F355" s="211">
        <f t="shared" ref="F355:AR355" si="601">IF($E$4&lt;$E355,$E$4/$E355*F120,F120)</f>
        <v>0</v>
      </c>
      <c r="G355" s="211">
        <f t="shared" si="601"/>
        <v>0</v>
      </c>
      <c r="H355" s="211">
        <f t="shared" si="601"/>
        <v>0</v>
      </c>
      <c r="I355" s="211">
        <f t="shared" si="601"/>
        <v>0</v>
      </c>
      <c r="J355" s="211">
        <f t="shared" si="601"/>
        <v>0</v>
      </c>
      <c r="K355" s="211">
        <f t="shared" si="601"/>
        <v>0</v>
      </c>
      <c r="L355" s="211">
        <f t="shared" si="601"/>
        <v>0</v>
      </c>
      <c r="M355" s="211">
        <f t="shared" si="601"/>
        <v>0</v>
      </c>
      <c r="N355" s="211">
        <f t="shared" si="601"/>
        <v>0</v>
      </c>
      <c r="O355" s="211">
        <f t="shared" si="601"/>
        <v>0</v>
      </c>
      <c r="P355" s="211">
        <f t="shared" si="601"/>
        <v>0</v>
      </c>
      <c r="Q355" s="211">
        <f t="shared" si="601"/>
        <v>0</v>
      </c>
      <c r="R355" s="211">
        <f t="shared" si="601"/>
        <v>0</v>
      </c>
      <c r="S355" s="211">
        <f t="shared" si="601"/>
        <v>0</v>
      </c>
      <c r="T355" s="211">
        <f t="shared" si="601"/>
        <v>0</v>
      </c>
      <c r="U355" s="211">
        <f t="shared" si="601"/>
        <v>0</v>
      </c>
      <c r="V355" s="211">
        <f t="shared" si="601"/>
        <v>0</v>
      </c>
      <c r="W355" s="211">
        <f t="shared" si="601"/>
        <v>0</v>
      </c>
      <c r="X355" s="211">
        <f t="shared" si="601"/>
        <v>0</v>
      </c>
      <c r="Y355" s="211">
        <f t="shared" si="601"/>
        <v>0</v>
      </c>
      <c r="Z355" s="211">
        <f t="shared" si="601"/>
        <v>0</v>
      </c>
      <c r="AA355" s="211">
        <f t="shared" si="601"/>
        <v>0</v>
      </c>
      <c r="AB355" s="211">
        <f t="shared" si="601"/>
        <v>0</v>
      </c>
      <c r="AC355" s="211">
        <f t="shared" si="601"/>
        <v>0</v>
      </c>
      <c r="AD355" s="211">
        <f t="shared" si="601"/>
        <v>0</v>
      </c>
      <c r="AE355" s="211">
        <f t="shared" si="601"/>
        <v>0</v>
      </c>
      <c r="AF355" s="211">
        <f t="shared" si="601"/>
        <v>0</v>
      </c>
      <c r="AG355" s="211">
        <f t="shared" si="601"/>
        <v>0</v>
      </c>
      <c r="AH355" s="211">
        <f t="shared" si="601"/>
        <v>0</v>
      </c>
      <c r="AI355" s="211">
        <f t="shared" si="601"/>
        <v>0</v>
      </c>
      <c r="AJ355" s="211">
        <f t="shared" si="601"/>
        <v>0</v>
      </c>
      <c r="AK355" s="211">
        <f t="shared" si="601"/>
        <v>0</v>
      </c>
      <c r="AL355" s="211">
        <f t="shared" si="601"/>
        <v>0</v>
      </c>
      <c r="AM355" s="211">
        <f t="shared" si="601"/>
        <v>0</v>
      </c>
      <c r="AN355" s="211">
        <f t="shared" si="601"/>
        <v>0</v>
      </c>
      <c r="AO355" s="211">
        <f t="shared" si="601"/>
        <v>0</v>
      </c>
      <c r="AP355" s="211">
        <f t="shared" si="601"/>
        <v>0</v>
      </c>
      <c r="AQ355" s="211">
        <f t="shared" ref="AQ355" si="602">IF($E$4&lt;$E355,$E$4/$E355*AQ120,AQ120)</f>
        <v>0</v>
      </c>
      <c r="AR355" s="211">
        <f t="shared" si="601"/>
        <v>0</v>
      </c>
      <c r="AS355" s="209"/>
      <c r="AT355" s="211">
        <f t="shared" ref="AT355:BC355" si="603">IF($E$4&lt;$E355,$E$4/$E355*AT120,AT120)</f>
        <v>0</v>
      </c>
      <c r="AU355" s="211">
        <f t="shared" si="603"/>
        <v>0</v>
      </c>
      <c r="AV355" s="211">
        <f t="shared" si="603"/>
        <v>0</v>
      </c>
      <c r="AW355" s="211">
        <f t="shared" si="603"/>
        <v>0</v>
      </c>
      <c r="AX355" s="211">
        <f t="shared" si="603"/>
        <v>0</v>
      </c>
      <c r="AY355" s="211">
        <f t="shared" si="603"/>
        <v>0</v>
      </c>
      <c r="AZ355" s="211">
        <f t="shared" si="603"/>
        <v>0</v>
      </c>
      <c r="BA355" s="211">
        <f t="shared" si="603"/>
        <v>0</v>
      </c>
      <c r="BB355" s="211">
        <f t="shared" si="603"/>
        <v>0</v>
      </c>
      <c r="BC355" s="211">
        <f t="shared" si="603"/>
        <v>0</v>
      </c>
      <c r="BD355" s="209"/>
      <c r="BE355" s="209"/>
      <c r="BF355" s="209"/>
      <c r="BG355" s="209"/>
      <c r="BH355" s="209"/>
      <c r="BI355" s="209"/>
      <c r="BJ355" s="209"/>
    </row>
    <row r="356" spans="2:62" s="190" customFormat="1" hidden="1">
      <c r="B356" s="190">
        <f t="shared" ref="B356:E356" si="604">+B121</f>
        <v>415</v>
      </c>
      <c r="C356" s="190" t="str">
        <f t="shared" si="604"/>
        <v>REG</v>
      </c>
      <c r="D356" s="190" t="str">
        <f t="shared" si="604"/>
        <v>Preparació per instal.lació sistema de reg amb cinta (1 m per m2)</v>
      </c>
      <c r="E356" s="208">
        <f t="shared" si="604"/>
        <v>2500</v>
      </c>
      <c r="F356" s="211">
        <f t="shared" ref="F356:AR356" si="605">IF($E$4&lt;$E356,$E$4/$E356*F121,F121)</f>
        <v>0</v>
      </c>
      <c r="G356" s="211">
        <f t="shared" si="605"/>
        <v>0</v>
      </c>
      <c r="H356" s="211">
        <f t="shared" si="605"/>
        <v>0</v>
      </c>
      <c r="I356" s="211">
        <f t="shared" si="605"/>
        <v>0</v>
      </c>
      <c r="J356" s="211">
        <f t="shared" si="605"/>
        <v>0</v>
      </c>
      <c r="K356" s="211">
        <f t="shared" si="605"/>
        <v>0</v>
      </c>
      <c r="L356" s="211">
        <f t="shared" si="605"/>
        <v>0</v>
      </c>
      <c r="M356" s="211">
        <f t="shared" si="605"/>
        <v>0</v>
      </c>
      <c r="N356" s="211">
        <f t="shared" si="605"/>
        <v>0</v>
      </c>
      <c r="O356" s="211">
        <f t="shared" si="605"/>
        <v>0</v>
      </c>
      <c r="P356" s="211">
        <f t="shared" si="605"/>
        <v>0</v>
      </c>
      <c r="Q356" s="211">
        <f t="shared" si="605"/>
        <v>0</v>
      </c>
      <c r="R356" s="211">
        <f t="shared" si="605"/>
        <v>0</v>
      </c>
      <c r="S356" s="211">
        <f t="shared" si="605"/>
        <v>0</v>
      </c>
      <c r="T356" s="211">
        <f t="shared" si="605"/>
        <v>0</v>
      </c>
      <c r="U356" s="211">
        <f t="shared" si="605"/>
        <v>0</v>
      </c>
      <c r="V356" s="211">
        <f t="shared" si="605"/>
        <v>0</v>
      </c>
      <c r="W356" s="211">
        <f t="shared" si="605"/>
        <v>0</v>
      </c>
      <c r="X356" s="211">
        <f t="shared" si="605"/>
        <v>0</v>
      </c>
      <c r="Y356" s="211">
        <f t="shared" si="605"/>
        <v>0</v>
      </c>
      <c r="Z356" s="211">
        <f t="shared" si="605"/>
        <v>0</v>
      </c>
      <c r="AA356" s="211">
        <f t="shared" si="605"/>
        <v>0</v>
      </c>
      <c r="AB356" s="211">
        <f t="shared" si="605"/>
        <v>0</v>
      </c>
      <c r="AC356" s="211">
        <f t="shared" si="605"/>
        <v>0</v>
      </c>
      <c r="AD356" s="211">
        <f t="shared" si="605"/>
        <v>0</v>
      </c>
      <c r="AE356" s="211">
        <f t="shared" si="605"/>
        <v>0</v>
      </c>
      <c r="AF356" s="211">
        <f t="shared" si="605"/>
        <v>0</v>
      </c>
      <c r="AG356" s="211">
        <f t="shared" si="605"/>
        <v>0</v>
      </c>
      <c r="AH356" s="211">
        <f t="shared" si="605"/>
        <v>0</v>
      </c>
      <c r="AI356" s="211">
        <f t="shared" si="605"/>
        <v>0</v>
      </c>
      <c r="AJ356" s="211">
        <f t="shared" si="605"/>
        <v>0</v>
      </c>
      <c r="AK356" s="211">
        <f t="shared" si="605"/>
        <v>0</v>
      </c>
      <c r="AL356" s="211">
        <f t="shared" si="605"/>
        <v>0</v>
      </c>
      <c r="AM356" s="211">
        <f t="shared" si="605"/>
        <v>0</v>
      </c>
      <c r="AN356" s="211">
        <f t="shared" si="605"/>
        <v>0</v>
      </c>
      <c r="AO356" s="211">
        <f t="shared" si="605"/>
        <v>0</v>
      </c>
      <c r="AP356" s="211">
        <f t="shared" si="605"/>
        <v>0</v>
      </c>
      <c r="AQ356" s="211">
        <f t="shared" ref="AQ356" si="606">IF($E$4&lt;$E356,$E$4/$E356*AQ121,AQ121)</f>
        <v>0</v>
      </c>
      <c r="AR356" s="211">
        <f t="shared" si="605"/>
        <v>0</v>
      </c>
      <c r="AS356" s="209"/>
      <c r="AT356" s="211">
        <f t="shared" ref="AT356:BC356" si="607">IF($E$4&lt;$E356,$E$4/$E356*AT121,AT121)</f>
        <v>0</v>
      </c>
      <c r="AU356" s="211">
        <f t="shared" si="607"/>
        <v>0</v>
      </c>
      <c r="AV356" s="211">
        <f t="shared" si="607"/>
        <v>0</v>
      </c>
      <c r="AW356" s="211">
        <f t="shared" si="607"/>
        <v>0</v>
      </c>
      <c r="AX356" s="211">
        <f t="shared" si="607"/>
        <v>0</v>
      </c>
      <c r="AY356" s="211">
        <f t="shared" si="607"/>
        <v>0</v>
      </c>
      <c r="AZ356" s="211">
        <f t="shared" si="607"/>
        <v>0</v>
      </c>
      <c r="BA356" s="211">
        <f t="shared" si="607"/>
        <v>0</v>
      </c>
      <c r="BB356" s="211">
        <f t="shared" si="607"/>
        <v>0</v>
      </c>
      <c r="BC356" s="211">
        <f t="shared" si="607"/>
        <v>0</v>
      </c>
      <c r="BD356" s="209"/>
      <c r="BE356" s="209"/>
      <c r="BF356" s="209"/>
      <c r="BG356" s="209"/>
      <c r="BH356" s="209"/>
      <c r="BI356" s="209"/>
      <c r="BJ356" s="209"/>
    </row>
    <row r="357" spans="2:62" s="190" customFormat="1" hidden="1">
      <c r="B357" s="190">
        <f t="shared" ref="B357:E357" si="608">+B122</f>
        <v>425</v>
      </c>
      <c r="C357" s="190" t="str">
        <f t="shared" si="608"/>
        <v>REG</v>
      </c>
      <c r="D357" s="190" t="str">
        <f t="shared" si="608"/>
        <v>Preparació per instal.lació sistema de reg amb cinta (1,6 m per m2)</v>
      </c>
      <c r="E357" s="208">
        <f t="shared" si="608"/>
        <v>2500</v>
      </c>
      <c r="F357" s="211">
        <f t="shared" ref="F357:AR357" si="609">IF($E$4&lt;$E357,$E$4/$E357*F122,F122)</f>
        <v>0</v>
      </c>
      <c r="G357" s="211">
        <f t="shared" si="609"/>
        <v>0</v>
      </c>
      <c r="H357" s="211">
        <f t="shared" si="609"/>
        <v>0</v>
      </c>
      <c r="I357" s="211">
        <f t="shared" si="609"/>
        <v>0</v>
      </c>
      <c r="J357" s="211">
        <f t="shared" si="609"/>
        <v>0</v>
      </c>
      <c r="K357" s="211">
        <f t="shared" si="609"/>
        <v>0</v>
      </c>
      <c r="L357" s="211">
        <f t="shared" si="609"/>
        <v>0</v>
      </c>
      <c r="M357" s="211">
        <f t="shared" si="609"/>
        <v>0</v>
      </c>
      <c r="N357" s="211">
        <f t="shared" si="609"/>
        <v>0</v>
      </c>
      <c r="O357" s="211">
        <f t="shared" si="609"/>
        <v>0</v>
      </c>
      <c r="P357" s="211">
        <f t="shared" si="609"/>
        <v>0</v>
      </c>
      <c r="Q357" s="211">
        <f t="shared" si="609"/>
        <v>0</v>
      </c>
      <c r="R357" s="211">
        <f t="shared" si="609"/>
        <v>0</v>
      </c>
      <c r="S357" s="211">
        <f t="shared" si="609"/>
        <v>0</v>
      </c>
      <c r="T357" s="211">
        <f t="shared" si="609"/>
        <v>0</v>
      </c>
      <c r="U357" s="211">
        <f t="shared" si="609"/>
        <v>0</v>
      </c>
      <c r="V357" s="211">
        <f t="shared" si="609"/>
        <v>0</v>
      </c>
      <c r="W357" s="211">
        <f t="shared" si="609"/>
        <v>0</v>
      </c>
      <c r="X357" s="211">
        <f t="shared" si="609"/>
        <v>0</v>
      </c>
      <c r="Y357" s="211">
        <f t="shared" si="609"/>
        <v>0</v>
      </c>
      <c r="Z357" s="211">
        <f t="shared" si="609"/>
        <v>0</v>
      </c>
      <c r="AA357" s="211">
        <f t="shared" si="609"/>
        <v>0</v>
      </c>
      <c r="AB357" s="211">
        <f t="shared" si="609"/>
        <v>0</v>
      </c>
      <c r="AC357" s="211">
        <f t="shared" si="609"/>
        <v>0</v>
      </c>
      <c r="AD357" s="211">
        <f t="shared" si="609"/>
        <v>0</v>
      </c>
      <c r="AE357" s="211">
        <f t="shared" si="609"/>
        <v>0</v>
      </c>
      <c r="AF357" s="211">
        <f t="shared" si="609"/>
        <v>0</v>
      </c>
      <c r="AG357" s="211">
        <f t="shared" si="609"/>
        <v>0</v>
      </c>
      <c r="AH357" s="211">
        <f t="shared" si="609"/>
        <v>0</v>
      </c>
      <c r="AI357" s="211">
        <f t="shared" si="609"/>
        <v>0</v>
      </c>
      <c r="AJ357" s="211">
        <f t="shared" si="609"/>
        <v>0</v>
      </c>
      <c r="AK357" s="211">
        <f t="shared" si="609"/>
        <v>0</v>
      </c>
      <c r="AL357" s="211">
        <f t="shared" si="609"/>
        <v>0</v>
      </c>
      <c r="AM357" s="211">
        <f t="shared" si="609"/>
        <v>0</v>
      </c>
      <c r="AN357" s="211">
        <f t="shared" si="609"/>
        <v>0</v>
      </c>
      <c r="AO357" s="211">
        <f t="shared" si="609"/>
        <v>0</v>
      </c>
      <c r="AP357" s="211">
        <f t="shared" si="609"/>
        <v>0</v>
      </c>
      <c r="AQ357" s="211">
        <f t="shared" ref="AQ357" si="610">IF($E$4&lt;$E357,$E$4/$E357*AQ122,AQ122)</f>
        <v>0</v>
      </c>
      <c r="AR357" s="211">
        <f t="shared" si="609"/>
        <v>0</v>
      </c>
      <c r="AS357" s="209"/>
      <c r="AT357" s="211">
        <f t="shared" ref="AT357:BC357" si="611">IF($E$4&lt;$E357,$E$4/$E357*AT122,AT122)</f>
        <v>0</v>
      </c>
      <c r="AU357" s="211">
        <f t="shared" si="611"/>
        <v>0</v>
      </c>
      <c r="AV357" s="211">
        <f t="shared" si="611"/>
        <v>0</v>
      </c>
      <c r="AW357" s="211">
        <f t="shared" si="611"/>
        <v>0</v>
      </c>
      <c r="AX357" s="211">
        <f t="shared" si="611"/>
        <v>0</v>
      </c>
      <c r="AY357" s="211">
        <f t="shared" si="611"/>
        <v>0</v>
      </c>
      <c r="AZ357" s="211">
        <f t="shared" si="611"/>
        <v>0</v>
      </c>
      <c r="BA357" s="211">
        <f t="shared" si="611"/>
        <v>0</v>
      </c>
      <c r="BB357" s="211">
        <f t="shared" si="611"/>
        <v>0</v>
      </c>
      <c r="BC357" s="211">
        <f t="shared" si="611"/>
        <v>0</v>
      </c>
      <c r="BD357" s="209"/>
      <c r="BE357" s="209"/>
      <c r="BF357" s="209"/>
      <c r="BG357" s="209"/>
      <c r="BH357" s="209"/>
      <c r="BI357" s="209"/>
      <c r="BJ357" s="209"/>
    </row>
    <row r="358" spans="2:62" s="190" customFormat="1" hidden="1">
      <c r="B358" s="190">
        <f t="shared" ref="B358:E358" si="612">+B123</f>
        <v>435</v>
      </c>
      <c r="C358" s="190" t="str">
        <f t="shared" si="612"/>
        <v>REG</v>
      </c>
      <c r="D358" s="190" t="str">
        <f t="shared" si="612"/>
        <v>Preparació per instal.lació sistema de reg aspersió</v>
      </c>
      <c r="E358" s="208">
        <f t="shared" si="612"/>
        <v>2500</v>
      </c>
      <c r="F358" s="211">
        <f t="shared" ref="F358:AR358" si="613">IF($E$4&lt;$E358,$E$4/$E358*F123,F123)</f>
        <v>0</v>
      </c>
      <c r="G358" s="211">
        <f t="shared" si="613"/>
        <v>0</v>
      </c>
      <c r="H358" s="211">
        <f t="shared" si="613"/>
        <v>0</v>
      </c>
      <c r="I358" s="211">
        <f t="shared" si="613"/>
        <v>0</v>
      </c>
      <c r="J358" s="211">
        <f t="shared" si="613"/>
        <v>0</v>
      </c>
      <c r="K358" s="211">
        <f t="shared" si="613"/>
        <v>0</v>
      </c>
      <c r="L358" s="211">
        <f t="shared" si="613"/>
        <v>0</v>
      </c>
      <c r="M358" s="211">
        <f t="shared" si="613"/>
        <v>0</v>
      </c>
      <c r="N358" s="211">
        <f t="shared" si="613"/>
        <v>0</v>
      </c>
      <c r="O358" s="211">
        <f t="shared" si="613"/>
        <v>0</v>
      </c>
      <c r="P358" s="211">
        <f t="shared" si="613"/>
        <v>0</v>
      </c>
      <c r="Q358" s="211">
        <f t="shared" si="613"/>
        <v>0</v>
      </c>
      <c r="R358" s="211">
        <f t="shared" si="613"/>
        <v>0</v>
      </c>
      <c r="S358" s="211">
        <f t="shared" si="613"/>
        <v>0</v>
      </c>
      <c r="T358" s="211">
        <f t="shared" si="613"/>
        <v>0</v>
      </c>
      <c r="U358" s="211">
        <f t="shared" si="613"/>
        <v>0</v>
      </c>
      <c r="V358" s="211">
        <f t="shared" si="613"/>
        <v>0</v>
      </c>
      <c r="W358" s="211">
        <f t="shared" si="613"/>
        <v>0</v>
      </c>
      <c r="X358" s="211">
        <f t="shared" si="613"/>
        <v>0</v>
      </c>
      <c r="Y358" s="211">
        <f t="shared" si="613"/>
        <v>0</v>
      </c>
      <c r="Z358" s="211">
        <f t="shared" si="613"/>
        <v>0</v>
      </c>
      <c r="AA358" s="211">
        <f t="shared" si="613"/>
        <v>0</v>
      </c>
      <c r="AB358" s="211">
        <f t="shared" si="613"/>
        <v>0</v>
      </c>
      <c r="AC358" s="211">
        <f t="shared" si="613"/>
        <v>0</v>
      </c>
      <c r="AD358" s="211">
        <f t="shared" si="613"/>
        <v>0</v>
      </c>
      <c r="AE358" s="211">
        <f t="shared" si="613"/>
        <v>0</v>
      </c>
      <c r="AF358" s="211">
        <f t="shared" si="613"/>
        <v>0</v>
      </c>
      <c r="AG358" s="211">
        <f t="shared" si="613"/>
        <v>0</v>
      </c>
      <c r="AH358" s="211">
        <f t="shared" si="613"/>
        <v>0</v>
      </c>
      <c r="AI358" s="211">
        <f t="shared" si="613"/>
        <v>0</v>
      </c>
      <c r="AJ358" s="211">
        <f t="shared" si="613"/>
        <v>0</v>
      </c>
      <c r="AK358" s="211">
        <f t="shared" si="613"/>
        <v>0</v>
      </c>
      <c r="AL358" s="211">
        <f t="shared" si="613"/>
        <v>0</v>
      </c>
      <c r="AM358" s="211">
        <f t="shared" si="613"/>
        <v>0</v>
      </c>
      <c r="AN358" s="211">
        <f t="shared" si="613"/>
        <v>0</v>
      </c>
      <c r="AO358" s="211">
        <f t="shared" si="613"/>
        <v>0</v>
      </c>
      <c r="AP358" s="211">
        <f t="shared" si="613"/>
        <v>0</v>
      </c>
      <c r="AQ358" s="211">
        <f t="shared" ref="AQ358" si="614">IF($E$4&lt;$E358,$E$4/$E358*AQ123,AQ123)</f>
        <v>0</v>
      </c>
      <c r="AR358" s="211">
        <f t="shared" si="613"/>
        <v>0</v>
      </c>
      <c r="AS358" s="209"/>
      <c r="AT358" s="211">
        <f t="shared" ref="AT358:BC358" si="615">IF($E$4&lt;$E358,$E$4/$E358*AT123,AT123)</f>
        <v>0</v>
      </c>
      <c r="AU358" s="211">
        <f t="shared" si="615"/>
        <v>0</v>
      </c>
      <c r="AV358" s="211">
        <f t="shared" si="615"/>
        <v>0</v>
      </c>
      <c r="AW358" s="211">
        <f t="shared" si="615"/>
        <v>0</v>
      </c>
      <c r="AX358" s="211">
        <f t="shared" si="615"/>
        <v>0</v>
      </c>
      <c r="AY358" s="211">
        <f t="shared" si="615"/>
        <v>0</v>
      </c>
      <c r="AZ358" s="211">
        <f t="shared" si="615"/>
        <v>0</v>
      </c>
      <c r="BA358" s="211">
        <f t="shared" si="615"/>
        <v>0</v>
      </c>
      <c r="BB358" s="211">
        <f t="shared" si="615"/>
        <v>0</v>
      </c>
      <c r="BC358" s="211">
        <f t="shared" si="615"/>
        <v>0</v>
      </c>
      <c r="BD358" s="209"/>
      <c r="BE358" s="209"/>
      <c r="BF358" s="209"/>
      <c r="BG358" s="209"/>
      <c r="BH358" s="209"/>
      <c r="BI358" s="209"/>
      <c r="BJ358" s="209"/>
    </row>
    <row r="359" spans="2:62" s="190" customFormat="1" hidden="1">
      <c r="B359" s="190">
        <f t="shared" ref="B359:E359" si="616">+B124</f>
        <v>445</v>
      </c>
      <c r="C359" s="190" t="str">
        <f t="shared" si="616"/>
        <v>REG</v>
      </c>
      <c r="D359" s="190" t="str">
        <f t="shared" si="616"/>
        <v>Preparació per reg (l/m2)</v>
      </c>
      <c r="E359" s="208">
        <f t="shared" si="616"/>
        <v>2500</v>
      </c>
      <c r="F359" s="211">
        <f t="shared" ref="F359:AR359" si="617">IF($E$4&lt;$E359,$E$4/$E359*F124,F124)</f>
        <v>0</v>
      </c>
      <c r="G359" s="211">
        <f t="shared" si="617"/>
        <v>0</v>
      </c>
      <c r="H359" s="211">
        <f t="shared" si="617"/>
        <v>0</v>
      </c>
      <c r="I359" s="211">
        <f t="shared" si="617"/>
        <v>0</v>
      </c>
      <c r="J359" s="211">
        <f t="shared" si="617"/>
        <v>0</v>
      </c>
      <c r="K359" s="211">
        <f t="shared" si="617"/>
        <v>0</v>
      </c>
      <c r="L359" s="211">
        <f t="shared" si="617"/>
        <v>0</v>
      </c>
      <c r="M359" s="211">
        <f t="shared" si="617"/>
        <v>0</v>
      </c>
      <c r="N359" s="211">
        <f t="shared" si="617"/>
        <v>0</v>
      </c>
      <c r="O359" s="211">
        <f t="shared" si="617"/>
        <v>0</v>
      </c>
      <c r="P359" s="211">
        <f t="shared" si="617"/>
        <v>0</v>
      </c>
      <c r="Q359" s="211">
        <f t="shared" si="617"/>
        <v>0</v>
      </c>
      <c r="R359" s="211">
        <f t="shared" si="617"/>
        <v>0</v>
      </c>
      <c r="S359" s="211">
        <f t="shared" si="617"/>
        <v>0</v>
      </c>
      <c r="T359" s="211">
        <f t="shared" si="617"/>
        <v>0</v>
      </c>
      <c r="U359" s="211">
        <f t="shared" si="617"/>
        <v>0</v>
      </c>
      <c r="V359" s="211">
        <f t="shared" si="617"/>
        <v>0</v>
      </c>
      <c r="W359" s="211">
        <f t="shared" si="617"/>
        <v>0</v>
      </c>
      <c r="X359" s="211">
        <f t="shared" si="617"/>
        <v>0</v>
      </c>
      <c r="Y359" s="211">
        <f t="shared" si="617"/>
        <v>0</v>
      </c>
      <c r="Z359" s="211">
        <f t="shared" si="617"/>
        <v>0</v>
      </c>
      <c r="AA359" s="211">
        <f t="shared" si="617"/>
        <v>0</v>
      </c>
      <c r="AB359" s="211">
        <f t="shared" si="617"/>
        <v>0</v>
      </c>
      <c r="AC359" s="211">
        <f t="shared" si="617"/>
        <v>0</v>
      </c>
      <c r="AD359" s="211">
        <f t="shared" si="617"/>
        <v>0</v>
      </c>
      <c r="AE359" s="211">
        <f t="shared" si="617"/>
        <v>0</v>
      </c>
      <c r="AF359" s="211">
        <f t="shared" si="617"/>
        <v>0</v>
      </c>
      <c r="AG359" s="211">
        <f t="shared" si="617"/>
        <v>0</v>
      </c>
      <c r="AH359" s="211">
        <f t="shared" si="617"/>
        <v>0</v>
      </c>
      <c r="AI359" s="211">
        <f t="shared" si="617"/>
        <v>0</v>
      </c>
      <c r="AJ359" s="211">
        <f t="shared" si="617"/>
        <v>0</v>
      </c>
      <c r="AK359" s="211">
        <f t="shared" si="617"/>
        <v>0</v>
      </c>
      <c r="AL359" s="211">
        <f t="shared" si="617"/>
        <v>0</v>
      </c>
      <c r="AM359" s="211">
        <f t="shared" si="617"/>
        <v>0</v>
      </c>
      <c r="AN359" s="211">
        <f t="shared" si="617"/>
        <v>0</v>
      </c>
      <c r="AO359" s="211">
        <f t="shared" si="617"/>
        <v>0</v>
      </c>
      <c r="AP359" s="211">
        <f t="shared" si="617"/>
        <v>0</v>
      </c>
      <c r="AQ359" s="211">
        <f t="shared" ref="AQ359" si="618">IF($E$4&lt;$E359,$E$4/$E359*AQ124,AQ124)</f>
        <v>0</v>
      </c>
      <c r="AR359" s="211">
        <f t="shared" si="617"/>
        <v>0</v>
      </c>
      <c r="AS359" s="209"/>
      <c r="AT359" s="211">
        <f t="shared" ref="AT359:BC359" si="619">IF($E$4&lt;$E359,$E$4/$E359*AT124,AT124)</f>
        <v>0</v>
      </c>
      <c r="AU359" s="211">
        <f t="shared" si="619"/>
        <v>0</v>
      </c>
      <c r="AV359" s="211">
        <f t="shared" si="619"/>
        <v>0</v>
      </c>
      <c r="AW359" s="211">
        <f t="shared" si="619"/>
        <v>0</v>
      </c>
      <c r="AX359" s="211">
        <f t="shared" si="619"/>
        <v>0</v>
      </c>
      <c r="AY359" s="211">
        <f t="shared" si="619"/>
        <v>0</v>
      </c>
      <c r="AZ359" s="211">
        <f t="shared" si="619"/>
        <v>0</v>
      </c>
      <c r="BA359" s="211">
        <f t="shared" si="619"/>
        <v>0</v>
      </c>
      <c r="BB359" s="211">
        <f t="shared" si="619"/>
        <v>0</v>
      </c>
      <c r="BC359" s="211">
        <f t="shared" si="619"/>
        <v>0</v>
      </c>
      <c r="BD359" s="209"/>
      <c r="BE359" s="209"/>
      <c r="BF359" s="209"/>
      <c r="BG359" s="209"/>
      <c r="BH359" s="209"/>
      <c r="BI359" s="209"/>
      <c r="BJ359" s="209"/>
    </row>
    <row r="360" spans="2:62" s="190" customFormat="1" hidden="1">
      <c r="B360" s="190">
        <f t="shared" ref="B360:E360" si="620">+B125</f>
        <v>455</v>
      </c>
      <c r="C360" s="190" t="str">
        <f t="shared" si="620"/>
        <v>REG</v>
      </c>
      <c r="D360" s="190" t="str">
        <f t="shared" si="620"/>
        <v>Preparació per posada en funcionament i parada</v>
      </c>
      <c r="E360" s="208">
        <f t="shared" si="620"/>
        <v>2500</v>
      </c>
      <c r="F360" s="211">
        <f t="shared" ref="F360:AR360" si="621">IF($E$4&lt;$E360,$E$4/$E360*F125,F125)</f>
        <v>0</v>
      </c>
      <c r="G360" s="211">
        <f t="shared" si="621"/>
        <v>0</v>
      </c>
      <c r="H360" s="211">
        <f t="shared" si="621"/>
        <v>0</v>
      </c>
      <c r="I360" s="211">
        <f t="shared" si="621"/>
        <v>0</v>
      </c>
      <c r="J360" s="211">
        <f t="shared" si="621"/>
        <v>0</v>
      </c>
      <c r="K360" s="211">
        <f t="shared" si="621"/>
        <v>0</v>
      </c>
      <c r="L360" s="211">
        <f t="shared" si="621"/>
        <v>0</v>
      </c>
      <c r="M360" s="211">
        <f t="shared" si="621"/>
        <v>0</v>
      </c>
      <c r="N360" s="211">
        <f t="shared" si="621"/>
        <v>0</v>
      </c>
      <c r="O360" s="211">
        <f t="shared" si="621"/>
        <v>0</v>
      </c>
      <c r="P360" s="211">
        <f t="shared" si="621"/>
        <v>0</v>
      </c>
      <c r="Q360" s="211">
        <f t="shared" si="621"/>
        <v>0</v>
      </c>
      <c r="R360" s="211">
        <f t="shared" si="621"/>
        <v>0</v>
      </c>
      <c r="S360" s="211">
        <f t="shared" si="621"/>
        <v>0</v>
      </c>
      <c r="T360" s="211">
        <f t="shared" si="621"/>
        <v>0</v>
      </c>
      <c r="U360" s="211">
        <f t="shared" si="621"/>
        <v>0</v>
      </c>
      <c r="V360" s="211">
        <f t="shared" si="621"/>
        <v>0</v>
      </c>
      <c r="W360" s="211">
        <f t="shared" si="621"/>
        <v>0</v>
      </c>
      <c r="X360" s="211">
        <f t="shared" si="621"/>
        <v>0</v>
      </c>
      <c r="Y360" s="211">
        <f t="shared" si="621"/>
        <v>0</v>
      </c>
      <c r="Z360" s="211">
        <f t="shared" si="621"/>
        <v>0</v>
      </c>
      <c r="AA360" s="211">
        <f t="shared" si="621"/>
        <v>0</v>
      </c>
      <c r="AB360" s="211">
        <f t="shared" si="621"/>
        <v>0</v>
      </c>
      <c r="AC360" s="211">
        <f t="shared" si="621"/>
        <v>0</v>
      </c>
      <c r="AD360" s="211">
        <f t="shared" si="621"/>
        <v>0</v>
      </c>
      <c r="AE360" s="211">
        <f t="shared" si="621"/>
        <v>0</v>
      </c>
      <c r="AF360" s="211">
        <f t="shared" si="621"/>
        <v>0</v>
      </c>
      <c r="AG360" s="211">
        <f t="shared" si="621"/>
        <v>0</v>
      </c>
      <c r="AH360" s="211">
        <f t="shared" si="621"/>
        <v>0</v>
      </c>
      <c r="AI360" s="211">
        <f t="shared" si="621"/>
        <v>0</v>
      </c>
      <c r="AJ360" s="211">
        <f t="shared" si="621"/>
        <v>0</v>
      </c>
      <c r="AK360" s="211">
        <f t="shared" si="621"/>
        <v>0</v>
      </c>
      <c r="AL360" s="211">
        <f t="shared" si="621"/>
        <v>0</v>
      </c>
      <c r="AM360" s="211">
        <f t="shared" si="621"/>
        <v>0</v>
      </c>
      <c r="AN360" s="211">
        <f t="shared" si="621"/>
        <v>0</v>
      </c>
      <c r="AO360" s="211">
        <f t="shared" si="621"/>
        <v>0</v>
      </c>
      <c r="AP360" s="211">
        <f t="shared" si="621"/>
        <v>0</v>
      </c>
      <c r="AQ360" s="211">
        <f t="shared" ref="AQ360" si="622">IF($E$4&lt;$E360,$E$4/$E360*AQ125,AQ125)</f>
        <v>0</v>
      </c>
      <c r="AR360" s="211">
        <f t="shared" si="621"/>
        <v>0</v>
      </c>
      <c r="AS360" s="209"/>
      <c r="AT360" s="211">
        <f t="shared" ref="AT360:BC360" si="623">IF($E$4&lt;$E360,$E$4/$E360*AT125,AT125)</f>
        <v>0</v>
      </c>
      <c r="AU360" s="211">
        <f t="shared" si="623"/>
        <v>0</v>
      </c>
      <c r="AV360" s="211">
        <f t="shared" si="623"/>
        <v>0</v>
      </c>
      <c r="AW360" s="211">
        <f t="shared" si="623"/>
        <v>0</v>
      </c>
      <c r="AX360" s="211">
        <f t="shared" si="623"/>
        <v>0</v>
      </c>
      <c r="AY360" s="211">
        <f t="shared" si="623"/>
        <v>0</v>
      </c>
      <c r="AZ360" s="211">
        <f t="shared" si="623"/>
        <v>0</v>
      </c>
      <c r="BA360" s="211">
        <f t="shared" si="623"/>
        <v>0</v>
      </c>
      <c r="BB360" s="211">
        <f t="shared" si="623"/>
        <v>0</v>
      </c>
      <c r="BC360" s="211">
        <f t="shared" si="623"/>
        <v>0</v>
      </c>
      <c r="BD360" s="209"/>
      <c r="BE360" s="209"/>
      <c r="BF360" s="209"/>
      <c r="BG360" s="209"/>
      <c r="BH360" s="209"/>
      <c r="BI360" s="209"/>
      <c r="BJ360" s="209"/>
    </row>
    <row r="361" spans="2:62" s="190" customFormat="1" hidden="1">
      <c r="B361" s="190">
        <f t="shared" ref="B361:E361" si="624">+B126</f>
        <v>465</v>
      </c>
      <c r="C361" s="190" t="str">
        <f t="shared" si="624"/>
        <v>REG</v>
      </c>
      <c r="D361" s="190" t="str">
        <f t="shared" si="624"/>
        <v>Preparació per desinstal.lació sistema de reg amb cinta</v>
      </c>
      <c r="E361" s="208">
        <f t="shared" si="624"/>
        <v>2500</v>
      </c>
      <c r="F361" s="211">
        <f t="shared" ref="F361:AR361" si="625">IF($E$4&lt;$E361,$E$4/$E361*F126,F126)</f>
        <v>0</v>
      </c>
      <c r="G361" s="211">
        <f t="shared" si="625"/>
        <v>0</v>
      </c>
      <c r="H361" s="211">
        <f t="shared" si="625"/>
        <v>0</v>
      </c>
      <c r="I361" s="211">
        <f t="shared" si="625"/>
        <v>0</v>
      </c>
      <c r="J361" s="211">
        <f t="shared" si="625"/>
        <v>0</v>
      </c>
      <c r="K361" s="211">
        <f t="shared" si="625"/>
        <v>0</v>
      </c>
      <c r="L361" s="211">
        <f t="shared" si="625"/>
        <v>0</v>
      </c>
      <c r="M361" s="211">
        <f t="shared" si="625"/>
        <v>0</v>
      </c>
      <c r="N361" s="211">
        <f t="shared" si="625"/>
        <v>0</v>
      </c>
      <c r="O361" s="211">
        <f t="shared" si="625"/>
        <v>0</v>
      </c>
      <c r="P361" s="211">
        <f t="shared" si="625"/>
        <v>0</v>
      </c>
      <c r="Q361" s="211">
        <f t="shared" si="625"/>
        <v>0</v>
      </c>
      <c r="R361" s="211">
        <f t="shared" si="625"/>
        <v>0</v>
      </c>
      <c r="S361" s="211">
        <f t="shared" si="625"/>
        <v>0</v>
      </c>
      <c r="T361" s="211">
        <f t="shared" si="625"/>
        <v>0</v>
      </c>
      <c r="U361" s="211">
        <f t="shared" si="625"/>
        <v>0</v>
      </c>
      <c r="V361" s="211">
        <f t="shared" si="625"/>
        <v>0</v>
      </c>
      <c r="W361" s="211">
        <f t="shared" si="625"/>
        <v>0</v>
      </c>
      <c r="X361" s="211">
        <f t="shared" si="625"/>
        <v>0</v>
      </c>
      <c r="Y361" s="211">
        <f t="shared" si="625"/>
        <v>0</v>
      </c>
      <c r="Z361" s="211">
        <f t="shared" si="625"/>
        <v>0</v>
      </c>
      <c r="AA361" s="211">
        <f t="shared" si="625"/>
        <v>0</v>
      </c>
      <c r="AB361" s="211">
        <f t="shared" si="625"/>
        <v>0</v>
      </c>
      <c r="AC361" s="211">
        <f t="shared" si="625"/>
        <v>0</v>
      </c>
      <c r="AD361" s="211">
        <f t="shared" si="625"/>
        <v>0</v>
      </c>
      <c r="AE361" s="211">
        <f t="shared" si="625"/>
        <v>0</v>
      </c>
      <c r="AF361" s="211">
        <f t="shared" si="625"/>
        <v>0</v>
      </c>
      <c r="AG361" s="211">
        <f t="shared" si="625"/>
        <v>0</v>
      </c>
      <c r="AH361" s="211">
        <f t="shared" si="625"/>
        <v>0</v>
      </c>
      <c r="AI361" s="211">
        <f t="shared" si="625"/>
        <v>0</v>
      </c>
      <c r="AJ361" s="211">
        <f t="shared" si="625"/>
        <v>0</v>
      </c>
      <c r="AK361" s="211">
        <f t="shared" si="625"/>
        <v>0</v>
      </c>
      <c r="AL361" s="211">
        <f t="shared" si="625"/>
        <v>0</v>
      </c>
      <c r="AM361" s="211">
        <f t="shared" si="625"/>
        <v>0</v>
      </c>
      <c r="AN361" s="211">
        <f t="shared" si="625"/>
        <v>0</v>
      </c>
      <c r="AO361" s="211">
        <f t="shared" si="625"/>
        <v>0</v>
      </c>
      <c r="AP361" s="211">
        <f t="shared" si="625"/>
        <v>0</v>
      </c>
      <c r="AQ361" s="211">
        <f t="shared" ref="AQ361" si="626">IF($E$4&lt;$E361,$E$4/$E361*AQ126,AQ126)</f>
        <v>0</v>
      </c>
      <c r="AR361" s="211">
        <f t="shared" si="625"/>
        <v>0</v>
      </c>
      <c r="AS361" s="209"/>
      <c r="AT361" s="211">
        <f t="shared" ref="AT361:BC361" si="627">IF($E$4&lt;$E361,$E$4/$E361*AT126,AT126)</f>
        <v>0</v>
      </c>
      <c r="AU361" s="211">
        <f t="shared" si="627"/>
        <v>0</v>
      </c>
      <c r="AV361" s="211">
        <f t="shared" si="627"/>
        <v>0</v>
      </c>
      <c r="AW361" s="211">
        <f t="shared" si="627"/>
        <v>0</v>
      </c>
      <c r="AX361" s="211">
        <f t="shared" si="627"/>
        <v>0</v>
      </c>
      <c r="AY361" s="211">
        <f t="shared" si="627"/>
        <v>0</v>
      </c>
      <c r="AZ361" s="211">
        <f t="shared" si="627"/>
        <v>0</v>
      </c>
      <c r="BA361" s="211">
        <f t="shared" si="627"/>
        <v>0</v>
      </c>
      <c r="BB361" s="211">
        <f t="shared" si="627"/>
        <v>0</v>
      </c>
      <c r="BC361" s="211">
        <f t="shared" si="627"/>
        <v>0</v>
      </c>
      <c r="BD361" s="209"/>
      <c r="BE361" s="209"/>
      <c r="BF361" s="209"/>
      <c r="BG361" s="209"/>
      <c r="BH361" s="209"/>
      <c r="BI361" s="209"/>
      <c r="BJ361" s="209"/>
    </row>
    <row r="362" spans="2:62" s="190" customFormat="1" hidden="1">
      <c r="B362" s="190">
        <f t="shared" ref="B362:E362" si="628">+B127</f>
        <v>515</v>
      </c>
      <c r="C362" s="190" t="str">
        <f t="shared" si="628"/>
        <v>TRACTAMENTS</v>
      </c>
      <c r="D362" s="190" t="str">
        <f t="shared" si="628"/>
        <v>Preparació per tractament bacillus + retenol +purí ortiga amb tractor i braços</v>
      </c>
      <c r="E362" s="208">
        <f t="shared" si="628"/>
        <v>2500</v>
      </c>
      <c r="F362" s="211">
        <f t="shared" ref="F362:AR362" si="629">IF($E$4&lt;$E362,$E$4/$E362*F127,F127)</f>
        <v>0</v>
      </c>
      <c r="G362" s="211">
        <f t="shared" si="629"/>
        <v>0</v>
      </c>
      <c r="H362" s="211">
        <f t="shared" si="629"/>
        <v>0</v>
      </c>
      <c r="I362" s="211">
        <f t="shared" si="629"/>
        <v>0</v>
      </c>
      <c r="J362" s="211">
        <f t="shared" si="629"/>
        <v>0</v>
      </c>
      <c r="K362" s="211">
        <f t="shared" si="629"/>
        <v>0</v>
      </c>
      <c r="L362" s="211">
        <f t="shared" si="629"/>
        <v>0</v>
      </c>
      <c r="M362" s="211">
        <f t="shared" si="629"/>
        <v>0</v>
      </c>
      <c r="N362" s="211">
        <f t="shared" si="629"/>
        <v>0</v>
      </c>
      <c r="O362" s="211">
        <f t="shared" si="629"/>
        <v>0</v>
      </c>
      <c r="P362" s="211">
        <f t="shared" si="629"/>
        <v>0</v>
      </c>
      <c r="Q362" s="211">
        <f t="shared" si="629"/>
        <v>0</v>
      </c>
      <c r="R362" s="211">
        <f t="shared" si="629"/>
        <v>0</v>
      </c>
      <c r="S362" s="211">
        <f t="shared" si="629"/>
        <v>0</v>
      </c>
      <c r="T362" s="211">
        <f t="shared" si="629"/>
        <v>0</v>
      </c>
      <c r="U362" s="211">
        <f t="shared" si="629"/>
        <v>0</v>
      </c>
      <c r="V362" s="211">
        <f t="shared" si="629"/>
        <v>0</v>
      </c>
      <c r="W362" s="211">
        <f t="shared" si="629"/>
        <v>0</v>
      </c>
      <c r="X362" s="211">
        <f t="shared" si="629"/>
        <v>0</v>
      </c>
      <c r="Y362" s="211">
        <f t="shared" si="629"/>
        <v>0</v>
      </c>
      <c r="Z362" s="211">
        <f t="shared" si="629"/>
        <v>0</v>
      </c>
      <c r="AA362" s="211">
        <f t="shared" si="629"/>
        <v>0</v>
      </c>
      <c r="AB362" s="211">
        <f t="shared" si="629"/>
        <v>0</v>
      </c>
      <c r="AC362" s="211">
        <f t="shared" si="629"/>
        <v>0</v>
      </c>
      <c r="AD362" s="211">
        <f t="shared" si="629"/>
        <v>0</v>
      </c>
      <c r="AE362" s="211">
        <f t="shared" si="629"/>
        <v>0</v>
      </c>
      <c r="AF362" s="211">
        <f t="shared" si="629"/>
        <v>0</v>
      </c>
      <c r="AG362" s="211">
        <f t="shared" si="629"/>
        <v>0</v>
      </c>
      <c r="AH362" s="211">
        <f t="shared" si="629"/>
        <v>0</v>
      </c>
      <c r="AI362" s="211">
        <f t="shared" si="629"/>
        <v>0</v>
      </c>
      <c r="AJ362" s="211">
        <f t="shared" si="629"/>
        <v>0</v>
      </c>
      <c r="AK362" s="211">
        <f t="shared" si="629"/>
        <v>0</v>
      </c>
      <c r="AL362" s="211">
        <f t="shared" si="629"/>
        <v>0</v>
      </c>
      <c r="AM362" s="211">
        <f t="shared" si="629"/>
        <v>0</v>
      </c>
      <c r="AN362" s="211">
        <f t="shared" si="629"/>
        <v>0</v>
      </c>
      <c r="AO362" s="211">
        <f t="shared" si="629"/>
        <v>0</v>
      </c>
      <c r="AP362" s="211">
        <f t="shared" si="629"/>
        <v>0</v>
      </c>
      <c r="AQ362" s="211">
        <f t="shared" ref="AQ362" si="630">IF($E$4&lt;$E362,$E$4/$E362*AQ127,AQ127)</f>
        <v>0</v>
      </c>
      <c r="AR362" s="211">
        <f t="shared" si="629"/>
        <v>0</v>
      </c>
      <c r="AS362" s="209"/>
      <c r="AT362" s="211">
        <f t="shared" ref="AT362:BC362" si="631">IF($E$4&lt;$E362,$E$4/$E362*AT127,AT127)</f>
        <v>0</v>
      </c>
      <c r="AU362" s="211">
        <f t="shared" si="631"/>
        <v>0</v>
      </c>
      <c r="AV362" s="211">
        <f t="shared" si="631"/>
        <v>0</v>
      </c>
      <c r="AW362" s="211">
        <f t="shared" si="631"/>
        <v>0</v>
      </c>
      <c r="AX362" s="211">
        <f t="shared" si="631"/>
        <v>0</v>
      </c>
      <c r="AY362" s="211">
        <f t="shared" si="631"/>
        <v>0</v>
      </c>
      <c r="AZ362" s="211">
        <f t="shared" si="631"/>
        <v>0</v>
      </c>
      <c r="BA362" s="211">
        <f t="shared" si="631"/>
        <v>0</v>
      </c>
      <c r="BB362" s="211">
        <f t="shared" si="631"/>
        <v>0</v>
      </c>
      <c r="BC362" s="211">
        <f t="shared" si="631"/>
        <v>0</v>
      </c>
      <c r="BD362" s="209"/>
      <c r="BE362" s="209"/>
      <c r="BF362" s="209"/>
      <c r="BG362" s="209"/>
      <c r="BH362" s="209"/>
      <c r="BI362" s="209"/>
      <c r="BJ362" s="209"/>
    </row>
    <row r="363" spans="2:62" s="190" customFormat="1" hidden="1">
      <c r="B363" s="190">
        <f t="shared" ref="B363:E363" si="632">+B128</f>
        <v>525</v>
      </c>
      <c r="C363" s="190" t="str">
        <f t="shared" si="632"/>
        <v>TRACTAMENTS</v>
      </c>
      <c r="D363" s="190" t="str">
        <f t="shared" si="632"/>
        <v>Preparació per tractament bacillus + retenol +purí ortiga amb bota i 2 persones</v>
      </c>
      <c r="E363" s="208">
        <f t="shared" si="632"/>
        <v>2500</v>
      </c>
      <c r="F363" s="211">
        <f t="shared" ref="F363:AR363" si="633">IF($E$4&lt;$E363,$E$4/$E363*F128,F128)</f>
        <v>0</v>
      </c>
      <c r="G363" s="211">
        <f t="shared" si="633"/>
        <v>0</v>
      </c>
      <c r="H363" s="211">
        <f t="shared" si="633"/>
        <v>0</v>
      </c>
      <c r="I363" s="211">
        <f t="shared" si="633"/>
        <v>0</v>
      </c>
      <c r="J363" s="211">
        <f t="shared" si="633"/>
        <v>0</v>
      </c>
      <c r="K363" s="211">
        <f t="shared" si="633"/>
        <v>0</v>
      </c>
      <c r="L363" s="211">
        <f t="shared" si="633"/>
        <v>0</v>
      </c>
      <c r="M363" s="211">
        <f t="shared" si="633"/>
        <v>0</v>
      </c>
      <c r="N363" s="211">
        <f t="shared" si="633"/>
        <v>0</v>
      </c>
      <c r="O363" s="211">
        <f t="shared" si="633"/>
        <v>0</v>
      </c>
      <c r="P363" s="211">
        <f t="shared" si="633"/>
        <v>0</v>
      </c>
      <c r="Q363" s="211">
        <f t="shared" si="633"/>
        <v>0</v>
      </c>
      <c r="R363" s="211">
        <f t="shared" si="633"/>
        <v>0</v>
      </c>
      <c r="S363" s="211">
        <f t="shared" si="633"/>
        <v>0</v>
      </c>
      <c r="T363" s="211">
        <f t="shared" si="633"/>
        <v>0</v>
      </c>
      <c r="U363" s="211">
        <f t="shared" si="633"/>
        <v>0</v>
      </c>
      <c r="V363" s="211">
        <f t="shared" si="633"/>
        <v>0</v>
      </c>
      <c r="W363" s="211">
        <f t="shared" si="633"/>
        <v>0</v>
      </c>
      <c r="X363" s="211">
        <f t="shared" si="633"/>
        <v>0</v>
      </c>
      <c r="Y363" s="211">
        <f t="shared" si="633"/>
        <v>0</v>
      </c>
      <c r="Z363" s="211">
        <f t="shared" si="633"/>
        <v>0</v>
      </c>
      <c r="AA363" s="211">
        <f t="shared" si="633"/>
        <v>0</v>
      </c>
      <c r="AB363" s="211">
        <f t="shared" si="633"/>
        <v>0</v>
      </c>
      <c r="AC363" s="211">
        <f t="shared" si="633"/>
        <v>0</v>
      </c>
      <c r="AD363" s="211">
        <f t="shared" si="633"/>
        <v>0</v>
      </c>
      <c r="AE363" s="211">
        <f t="shared" si="633"/>
        <v>0</v>
      </c>
      <c r="AF363" s="211">
        <f t="shared" si="633"/>
        <v>0</v>
      </c>
      <c r="AG363" s="211">
        <f t="shared" si="633"/>
        <v>0</v>
      </c>
      <c r="AH363" s="211">
        <f t="shared" si="633"/>
        <v>0</v>
      </c>
      <c r="AI363" s="211">
        <f t="shared" si="633"/>
        <v>0</v>
      </c>
      <c r="AJ363" s="211">
        <f t="shared" si="633"/>
        <v>0</v>
      </c>
      <c r="AK363" s="211">
        <f t="shared" si="633"/>
        <v>0</v>
      </c>
      <c r="AL363" s="211">
        <f t="shared" si="633"/>
        <v>0</v>
      </c>
      <c r="AM363" s="211">
        <f t="shared" si="633"/>
        <v>0</v>
      </c>
      <c r="AN363" s="211">
        <f t="shared" si="633"/>
        <v>0</v>
      </c>
      <c r="AO363" s="211">
        <f t="shared" si="633"/>
        <v>0</v>
      </c>
      <c r="AP363" s="211">
        <f t="shared" si="633"/>
        <v>0</v>
      </c>
      <c r="AQ363" s="211">
        <f t="shared" ref="AQ363" si="634">IF($E$4&lt;$E363,$E$4/$E363*AQ128,AQ128)</f>
        <v>0</v>
      </c>
      <c r="AR363" s="211">
        <f t="shared" si="633"/>
        <v>0</v>
      </c>
      <c r="AS363" s="209"/>
      <c r="AT363" s="211">
        <f t="shared" ref="AT363:BC363" si="635">IF($E$4&lt;$E363,$E$4/$E363*AT128,AT128)</f>
        <v>0</v>
      </c>
      <c r="AU363" s="211">
        <f t="shared" si="635"/>
        <v>0</v>
      </c>
      <c r="AV363" s="211">
        <f t="shared" si="635"/>
        <v>0</v>
      </c>
      <c r="AW363" s="211">
        <f t="shared" si="635"/>
        <v>0</v>
      </c>
      <c r="AX363" s="211">
        <f t="shared" si="635"/>
        <v>0</v>
      </c>
      <c r="AY363" s="211">
        <f t="shared" si="635"/>
        <v>0</v>
      </c>
      <c r="AZ363" s="211">
        <f t="shared" si="635"/>
        <v>0</v>
      </c>
      <c r="BA363" s="211">
        <f t="shared" si="635"/>
        <v>0</v>
      </c>
      <c r="BB363" s="211">
        <f t="shared" si="635"/>
        <v>0</v>
      </c>
      <c r="BC363" s="211">
        <f t="shared" si="635"/>
        <v>0</v>
      </c>
      <c r="BD363" s="209"/>
      <c r="BE363" s="209"/>
      <c r="BF363" s="209"/>
      <c r="BG363" s="209"/>
      <c r="BH363" s="209"/>
      <c r="BI363" s="209"/>
      <c r="BJ363" s="209"/>
    </row>
    <row r="364" spans="2:62" s="190" customFormat="1" hidden="1">
      <c r="B364" s="190">
        <f t="shared" ref="B364:E364" si="636">+B129</f>
        <v>535</v>
      </c>
      <c r="C364" s="190" t="str">
        <f t="shared" si="636"/>
        <v>TRACTAMENTS</v>
      </c>
      <c r="D364" s="190" t="str">
        <f t="shared" si="636"/>
        <v>Preparació per tractament coure + retenol + purí</v>
      </c>
      <c r="E364" s="208">
        <f t="shared" si="636"/>
        <v>2500</v>
      </c>
      <c r="F364" s="211">
        <f t="shared" ref="F364:AR364" si="637">IF($E$4&lt;$E364,$E$4/$E364*F129,F129)</f>
        <v>0</v>
      </c>
      <c r="G364" s="211">
        <f t="shared" si="637"/>
        <v>0</v>
      </c>
      <c r="H364" s="211">
        <f t="shared" si="637"/>
        <v>0</v>
      </c>
      <c r="I364" s="211">
        <f t="shared" si="637"/>
        <v>0</v>
      </c>
      <c r="J364" s="211">
        <f t="shared" si="637"/>
        <v>0</v>
      </c>
      <c r="K364" s="211">
        <f t="shared" si="637"/>
        <v>0</v>
      </c>
      <c r="L364" s="211">
        <f t="shared" si="637"/>
        <v>0</v>
      </c>
      <c r="M364" s="211">
        <f t="shared" si="637"/>
        <v>0</v>
      </c>
      <c r="N364" s="211">
        <f t="shared" si="637"/>
        <v>0</v>
      </c>
      <c r="O364" s="211">
        <f t="shared" si="637"/>
        <v>0</v>
      </c>
      <c r="P364" s="211">
        <f t="shared" si="637"/>
        <v>0</v>
      </c>
      <c r="Q364" s="211">
        <f t="shared" si="637"/>
        <v>0</v>
      </c>
      <c r="R364" s="211">
        <f t="shared" si="637"/>
        <v>0</v>
      </c>
      <c r="S364" s="211">
        <f t="shared" si="637"/>
        <v>0</v>
      </c>
      <c r="T364" s="211">
        <f t="shared" si="637"/>
        <v>0</v>
      </c>
      <c r="U364" s="211">
        <f t="shared" si="637"/>
        <v>0</v>
      </c>
      <c r="V364" s="211">
        <f t="shared" si="637"/>
        <v>0</v>
      </c>
      <c r="W364" s="211">
        <f t="shared" si="637"/>
        <v>0</v>
      </c>
      <c r="X364" s="211">
        <f t="shared" si="637"/>
        <v>0</v>
      </c>
      <c r="Y364" s="211">
        <f t="shared" si="637"/>
        <v>0</v>
      </c>
      <c r="Z364" s="211">
        <f t="shared" si="637"/>
        <v>0</v>
      </c>
      <c r="AA364" s="211">
        <f t="shared" si="637"/>
        <v>0</v>
      </c>
      <c r="AB364" s="211">
        <f t="shared" si="637"/>
        <v>0</v>
      </c>
      <c r="AC364" s="211">
        <f t="shared" si="637"/>
        <v>0</v>
      </c>
      <c r="AD364" s="211">
        <f t="shared" si="637"/>
        <v>0</v>
      </c>
      <c r="AE364" s="211">
        <f t="shared" si="637"/>
        <v>0</v>
      </c>
      <c r="AF364" s="211">
        <f t="shared" si="637"/>
        <v>0</v>
      </c>
      <c r="AG364" s="211">
        <f t="shared" si="637"/>
        <v>0</v>
      </c>
      <c r="AH364" s="211">
        <f t="shared" si="637"/>
        <v>0</v>
      </c>
      <c r="AI364" s="211">
        <f t="shared" si="637"/>
        <v>0</v>
      </c>
      <c r="AJ364" s="211">
        <f t="shared" si="637"/>
        <v>0</v>
      </c>
      <c r="AK364" s="211">
        <f t="shared" si="637"/>
        <v>0</v>
      </c>
      <c r="AL364" s="211">
        <f t="shared" si="637"/>
        <v>0</v>
      </c>
      <c r="AM364" s="211">
        <f t="shared" si="637"/>
        <v>0</v>
      </c>
      <c r="AN364" s="211">
        <f t="shared" si="637"/>
        <v>0</v>
      </c>
      <c r="AO364" s="211">
        <f t="shared" si="637"/>
        <v>0</v>
      </c>
      <c r="AP364" s="211">
        <f t="shared" si="637"/>
        <v>0</v>
      </c>
      <c r="AQ364" s="211">
        <f t="shared" ref="AQ364" si="638">IF($E$4&lt;$E364,$E$4/$E364*AQ129,AQ129)</f>
        <v>0</v>
      </c>
      <c r="AR364" s="211">
        <f t="shared" si="637"/>
        <v>0</v>
      </c>
      <c r="AS364" s="209"/>
      <c r="AT364" s="211">
        <f t="shared" ref="AT364:BC364" si="639">IF($E$4&lt;$E364,$E$4/$E364*AT129,AT129)</f>
        <v>0</v>
      </c>
      <c r="AU364" s="211">
        <f t="shared" si="639"/>
        <v>0</v>
      </c>
      <c r="AV364" s="211">
        <f t="shared" si="639"/>
        <v>0</v>
      </c>
      <c r="AW364" s="211">
        <f t="shared" si="639"/>
        <v>0</v>
      </c>
      <c r="AX364" s="211">
        <f t="shared" si="639"/>
        <v>0</v>
      </c>
      <c r="AY364" s="211">
        <f t="shared" si="639"/>
        <v>0</v>
      </c>
      <c r="AZ364" s="211">
        <f t="shared" si="639"/>
        <v>0</v>
      </c>
      <c r="BA364" s="211">
        <f t="shared" si="639"/>
        <v>0</v>
      </c>
      <c r="BB364" s="211">
        <f t="shared" si="639"/>
        <v>0</v>
      </c>
      <c r="BC364" s="211">
        <f t="shared" si="639"/>
        <v>0</v>
      </c>
      <c r="BD364" s="209"/>
      <c r="BE364" s="209"/>
      <c r="BF364" s="209"/>
      <c r="BG364" s="209"/>
      <c r="BH364" s="209"/>
      <c r="BI364" s="209"/>
      <c r="BJ364" s="209"/>
    </row>
    <row r="365" spans="2:62" s="190" customFormat="1" hidden="1">
      <c r="B365" s="190">
        <f t="shared" ref="B365:E365" si="640">+B130</f>
        <v>545</v>
      </c>
      <c r="C365" s="190" t="str">
        <f t="shared" si="640"/>
        <v>TRACTAMENTS</v>
      </c>
      <c r="D365" s="190" t="str">
        <f t="shared" si="640"/>
        <v>Preparació per tractament llimacs (ferramol)</v>
      </c>
      <c r="E365" s="208">
        <f t="shared" si="640"/>
        <v>2500</v>
      </c>
      <c r="F365" s="211">
        <f t="shared" ref="F365:AR365" si="641">IF($E$4&lt;$E365,$E$4/$E365*F130,F130)</f>
        <v>0</v>
      </c>
      <c r="G365" s="211">
        <f t="shared" si="641"/>
        <v>0</v>
      </c>
      <c r="H365" s="211">
        <f t="shared" si="641"/>
        <v>0</v>
      </c>
      <c r="I365" s="211">
        <f t="shared" si="641"/>
        <v>0</v>
      </c>
      <c r="J365" s="211">
        <f t="shared" si="641"/>
        <v>0</v>
      </c>
      <c r="K365" s="211">
        <f t="shared" si="641"/>
        <v>0</v>
      </c>
      <c r="L365" s="211">
        <f t="shared" si="641"/>
        <v>0</v>
      </c>
      <c r="M365" s="211">
        <f t="shared" si="641"/>
        <v>0</v>
      </c>
      <c r="N365" s="211">
        <f t="shared" si="641"/>
        <v>0</v>
      </c>
      <c r="O365" s="211">
        <f t="shared" si="641"/>
        <v>0</v>
      </c>
      <c r="P365" s="211">
        <f t="shared" si="641"/>
        <v>0</v>
      </c>
      <c r="Q365" s="211">
        <f t="shared" si="641"/>
        <v>0</v>
      </c>
      <c r="R365" s="211">
        <f t="shared" si="641"/>
        <v>0</v>
      </c>
      <c r="S365" s="211">
        <f t="shared" si="641"/>
        <v>0</v>
      </c>
      <c r="T365" s="211">
        <f t="shared" si="641"/>
        <v>0</v>
      </c>
      <c r="U365" s="211">
        <f t="shared" si="641"/>
        <v>0</v>
      </c>
      <c r="V365" s="211">
        <f t="shared" si="641"/>
        <v>0</v>
      </c>
      <c r="W365" s="211">
        <f t="shared" si="641"/>
        <v>0</v>
      </c>
      <c r="X365" s="211">
        <f t="shared" si="641"/>
        <v>0</v>
      </c>
      <c r="Y365" s="211">
        <f t="shared" si="641"/>
        <v>0</v>
      </c>
      <c r="Z365" s="211">
        <f t="shared" si="641"/>
        <v>0</v>
      </c>
      <c r="AA365" s="211">
        <f t="shared" si="641"/>
        <v>0</v>
      </c>
      <c r="AB365" s="211">
        <f t="shared" si="641"/>
        <v>0</v>
      </c>
      <c r="AC365" s="211">
        <f t="shared" si="641"/>
        <v>0</v>
      </c>
      <c r="AD365" s="211">
        <f t="shared" si="641"/>
        <v>0</v>
      </c>
      <c r="AE365" s="211">
        <f t="shared" si="641"/>
        <v>0</v>
      </c>
      <c r="AF365" s="211">
        <f t="shared" si="641"/>
        <v>0</v>
      </c>
      <c r="AG365" s="211">
        <f t="shared" si="641"/>
        <v>0</v>
      </c>
      <c r="AH365" s="211">
        <f t="shared" si="641"/>
        <v>0</v>
      </c>
      <c r="AI365" s="211">
        <f t="shared" si="641"/>
        <v>0</v>
      </c>
      <c r="AJ365" s="211">
        <f t="shared" si="641"/>
        <v>0</v>
      </c>
      <c r="AK365" s="211">
        <f t="shared" si="641"/>
        <v>0</v>
      </c>
      <c r="AL365" s="211">
        <f t="shared" si="641"/>
        <v>0</v>
      </c>
      <c r="AM365" s="211">
        <f t="shared" si="641"/>
        <v>0</v>
      </c>
      <c r="AN365" s="211">
        <f t="shared" si="641"/>
        <v>0</v>
      </c>
      <c r="AO365" s="211">
        <f t="shared" si="641"/>
        <v>0</v>
      </c>
      <c r="AP365" s="211">
        <f t="shared" si="641"/>
        <v>0</v>
      </c>
      <c r="AQ365" s="211">
        <f t="shared" ref="AQ365" si="642">IF($E$4&lt;$E365,$E$4/$E365*AQ130,AQ130)</f>
        <v>0</v>
      </c>
      <c r="AR365" s="211">
        <f t="shared" si="641"/>
        <v>0</v>
      </c>
      <c r="AS365" s="209"/>
      <c r="AT365" s="211">
        <f t="shared" ref="AT365:BC365" si="643">IF($E$4&lt;$E365,$E$4/$E365*AT130,AT130)</f>
        <v>0</v>
      </c>
      <c r="AU365" s="211">
        <f t="shared" si="643"/>
        <v>0</v>
      </c>
      <c r="AV365" s="211">
        <f t="shared" si="643"/>
        <v>0</v>
      </c>
      <c r="AW365" s="211">
        <f t="shared" si="643"/>
        <v>0</v>
      </c>
      <c r="AX365" s="211">
        <f t="shared" si="643"/>
        <v>0</v>
      </c>
      <c r="AY365" s="211">
        <f t="shared" si="643"/>
        <v>0</v>
      </c>
      <c r="AZ365" s="211">
        <f t="shared" si="643"/>
        <v>0</v>
      </c>
      <c r="BA365" s="211">
        <f t="shared" si="643"/>
        <v>0</v>
      </c>
      <c r="BB365" s="211">
        <f t="shared" si="643"/>
        <v>0</v>
      </c>
      <c r="BC365" s="211">
        <f t="shared" si="643"/>
        <v>0</v>
      </c>
      <c r="BD365" s="209"/>
      <c r="BE365" s="209"/>
      <c r="BF365" s="209"/>
      <c r="BG365" s="209"/>
      <c r="BH365" s="209"/>
      <c r="BI365" s="209"/>
      <c r="BJ365" s="209"/>
    </row>
    <row r="366" spans="2:62" s="190" customFormat="1" hidden="1">
      <c r="B366" s="190">
        <f t="shared" ref="B366:E366" si="644">+B131</f>
        <v>555</v>
      </c>
      <c r="C366" s="190" t="str">
        <f t="shared" si="644"/>
        <v>TRACTAMENTS</v>
      </c>
      <c r="D366" s="190" t="str">
        <f t="shared" si="644"/>
        <v>Preparació per tractament bacillus + sofre amb bota i 2 persones</v>
      </c>
      <c r="E366" s="208">
        <f t="shared" si="644"/>
        <v>2500</v>
      </c>
      <c r="F366" s="211">
        <f t="shared" ref="F366:AR366" si="645">IF($E$4&lt;$E366,$E$4/$E366*F131,F131)</f>
        <v>0</v>
      </c>
      <c r="G366" s="211">
        <f t="shared" si="645"/>
        <v>0</v>
      </c>
      <c r="H366" s="211">
        <f t="shared" si="645"/>
        <v>0</v>
      </c>
      <c r="I366" s="211">
        <f t="shared" si="645"/>
        <v>0</v>
      </c>
      <c r="J366" s="211">
        <f t="shared" si="645"/>
        <v>0</v>
      </c>
      <c r="K366" s="211">
        <f t="shared" si="645"/>
        <v>0</v>
      </c>
      <c r="L366" s="211">
        <f t="shared" si="645"/>
        <v>0</v>
      </c>
      <c r="M366" s="211">
        <f t="shared" si="645"/>
        <v>0</v>
      </c>
      <c r="N366" s="211">
        <f t="shared" si="645"/>
        <v>0</v>
      </c>
      <c r="O366" s="211">
        <f t="shared" si="645"/>
        <v>0</v>
      </c>
      <c r="P366" s="211">
        <f t="shared" si="645"/>
        <v>0</v>
      </c>
      <c r="Q366" s="211">
        <f t="shared" si="645"/>
        <v>0</v>
      </c>
      <c r="R366" s="211">
        <f t="shared" si="645"/>
        <v>0</v>
      </c>
      <c r="S366" s="211">
        <f t="shared" si="645"/>
        <v>0</v>
      </c>
      <c r="T366" s="211">
        <f t="shared" si="645"/>
        <v>0</v>
      </c>
      <c r="U366" s="211">
        <f t="shared" si="645"/>
        <v>0</v>
      </c>
      <c r="V366" s="211">
        <f t="shared" si="645"/>
        <v>0</v>
      </c>
      <c r="W366" s="211">
        <f t="shared" si="645"/>
        <v>0</v>
      </c>
      <c r="X366" s="211">
        <f t="shared" si="645"/>
        <v>0</v>
      </c>
      <c r="Y366" s="211">
        <f t="shared" si="645"/>
        <v>0</v>
      </c>
      <c r="Z366" s="211">
        <f t="shared" si="645"/>
        <v>0</v>
      </c>
      <c r="AA366" s="211">
        <f t="shared" si="645"/>
        <v>0</v>
      </c>
      <c r="AB366" s="211">
        <f t="shared" si="645"/>
        <v>0</v>
      </c>
      <c r="AC366" s="211">
        <f t="shared" si="645"/>
        <v>0</v>
      </c>
      <c r="AD366" s="211">
        <f t="shared" si="645"/>
        <v>0</v>
      </c>
      <c r="AE366" s="211">
        <f t="shared" si="645"/>
        <v>0</v>
      </c>
      <c r="AF366" s="211">
        <f t="shared" si="645"/>
        <v>0</v>
      </c>
      <c r="AG366" s="211">
        <f t="shared" si="645"/>
        <v>0</v>
      </c>
      <c r="AH366" s="211">
        <f t="shared" si="645"/>
        <v>0</v>
      </c>
      <c r="AI366" s="211">
        <f t="shared" si="645"/>
        <v>0</v>
      </c>
      <c r="AJ366" s="211">
        <f t="shared" si="645"/>
        <v>0</v>
      </c>
      <c r="AK366" s="211">
        <f t="shared" si="645"/>
        <v>0</v>
      </c>
      <c r="AL366" s="211">
        <f t="shared" si="645"/>
        <v>0</v>
      </c>
      <c r="AM366" s="211">
        <f t="shared" si="645"/>
        <v>0</v>
      </c>
      <c r="AN366" s="211">
        <f t="shared" si="645"/>
        <v>0</v>
      </c>
      <c r="AO366" s="211">
        <f t="shared" si="645"/>
        <v>0</v>
      </c>
      <c r="AP366" s="211">
        <f t="shared" si="645"/>
        <v>0</v>
      </c>
      <c r="AQ366" s="211">
        <f t="shared" ref="AQ366" si="646">IF($E$4&lt;$E366,$E$4/$E366*AQ131,AQ131)</f>
        <v>0</v>
      </c>
      <c r="AR366" s="211">
        <f t="shared" si="645"/>
        <v>0</v>
      </c>
      <c r="AS366" s="209"/>
      <c r="AT366" s="211">
        <f t="shared" ref="AT366:BC366" si="647">IF($E$4&lt;$E366,$E$4/$E366*AT131,AT131)</f>
        <v>0</v>
      </c>
      <c r="AU366" s="211">
        <f t="shared" si="647"/>
        <v>0</v>
      </c>
      <c r="AV366" s="211">
        <f t="shared" si="647"/>
        <v>0</v>
      </c>
      <c r="AW366" s="211">
        <f t="shared" si="647"/>
        <v>0</v>
      </c>
      <c r="AX366" s="211">
        <f t="shared" si="647"/>
        <v>0</v>
      </c>
      <c r="AY366" s="211">
        <f t="shared" si="647"/>
        <v>0</v>
      </c>
      <c r="AZ366" s="211">
        <f t="shared" si="647"/>
        <v>0</v>
      </c>
      <c r="BA366" s="211">
        <f t="shared" si="647"/>
        <v>0</v>
      </c>
      <c r="BB366" s="211">
        <f t="shared" si="647"/>
        <v>0</v>
      </c>
      <c r="BC366" s="211">
        <f t="shared" si="647"/>
        <v>0</v>
      </c>
      <c r="BD366" s="209"/>
      <c r="BE366" s="209"/>
      <c r="BF366" s="209"/>
      <c r="BG366" s="209"/>
      <c r="BH366" s="209"/>
      <c r="BI366" s="209"/>
      <c r="BJ366" s="209"/>
    </row>
    <row r="367" spans="2:62" s="190" customFormat="1" hidden="1">
      <c r="B367" s="190">
        <f t="shared" ref="B367:E367" si="648">+B132</f>
        <v>565</v>
      </c>
      <c r="C367" s="190" t="str">
        <f t="shared" si="648"/>
        <v>TRACTAMENTS</v>
      </c>
      <c r="D367" s="190" t="str">
        <f t="shared" si="648"/>
        <v>Preparació per tractament nim + sofre amb bota i 2 persones</v>
      </c>
      <c r="E367" s="208">
        <f t="shared" si="648"/>
        <v>2500</v>
      </c>
      <c r="F367" s="211">
        <f t="shared" ref="F367:AR367" si="649">IF($E$4&lt;$E367,$E$4/$E367*F132,F132)</f>
        <v>0</v>
      </c>
      <c r="G367" s="211">
        <f t="shared" si="649"/>
        <v>0</v>
      </c>
      <c r="H367" s="211">
        <f t="shared" si="649"/>
        <v>0</v>
      </c>
      <c r="I367" s="211">
        <f t="shared" si="649"/>
        <v>0</v>
      </c>
      <c r="J367" s="211">
        <f t="shared" si="649"/>
        <v>0</v>
      </c>
      <c r="K367" s="211">
        <f t="shared" si="649"/>
        <v>0</v>
      </c>
      <c r="L367" s="211">
        <f t="shared" si="649"/>
        <v>0</v>
      </c>
      <c r="M367" s="211">
        <f t="shared" si="649"/>
        <v>0</v>
      </c>
      <c r="N367" s="211">
        <f t="shared" si="649"/>
        <v>0</v>
      </c>
      <c r="O367" s="211">
        <f t="shared" si="649"/>
        <v>0</v>
      </c>
      <c r="P367" s="211">
        <f t="shared" si="649"/>
        <v>0</v>
      </c>
      <c r="Q367" s="211">
        <f t="shared" si="649"/>
        <v>0</v>
      </c>
      <c r="R367" s="211">
        <f t="shared" si="649"/>
        <v>0</v>
      </c>
      <c r="S367" s="211">
        <f t="shared" si="649"/>
        <v>0</v>
      </c>
      <c r="T367" s="211">
        <f t="shared" si="649"/>
        <v>0</v>
      </c>
      <c r="U367" s="211">
        <f t="shared" si="649"/>
        <v>0</v>
      </c>
      <c r="V367" s="211">
        <f t="shared" si="649"/>
        <v>0</v>
      </c>
      <c r="W367" s="211">
        <f t="shared" si="649"/>
        <v>0</v>
      </c>
      <c r="X367" s="211">
        <f t="shared" si="649"/>
        <v>0</v>
      </c>
      <c r="Y367" s="211">
        <f t="shared" si="649"/>
        <v>0</v>
      </c>
      <c r="Z367" s="211">
        <f t="shared" si="649"/>
        <v>0</v>
      </c>
      <c r="AA367" s="211">
        <f t="shared" si="649"/>
        <v>0</v>
      </c>
      <c r="AB367" s="211">
        <f t="shared" si="649"/>
        <v>0</v>
      </c>
      <c r="AC367" s="211">
        <f t="shared" si="649"/>
        <v>0</v>
      </c>
      <c r="AD367" s="211">
        <f t="shared" si="649"/>
        <v>0</v>
      </c>
      <c r="AE367" s="211">
        <f t="shared" si="649"/>
        <v>0</v>
      </c>
      <c r="AF367" s="211">
        <f t="shared" si="649"/>
        <v>0</v>
      </c>
      <c r="AG367" s="211">
        <f t="shared" si="649"/>
        <v>0</v>
      </c>
      <c r="AH367" s="211">
        <f t="shared" si="649"/>
        <v>0</v>
      </c>
      <c r="AI367" s="211">
        <f t="shared" si="649"/>
        <v>0</v>
      </c>
      <c r="AJ367" s="211">
        <f t="shared" si="649"/>
        <v>0</v>
      </c>
      <c r="AK367" s="211">
        <f t="shared" si="649"/>
        <v>0</v>
      </c>
      <c r="AL367" s="211">
        <f t="shared" si="649"/>
        <v>0</v>
      </c>
      <c r="AM367" s="211">
        <f t="shared" si="649"/>
        <v>0</v>
      </c>
      <c r="AN367" s="211">
        <f t="shared" si="649"/>
        <v>0</v>
      </c>
      <c r="AO367" s="211">
        <f t="shared" si="649"/>
        <v>0</v>
      </c>
      <c r="AP367" s="211">
        <f t="shared" si="649"/>
        <v>0</v>
      </c>
      <c r="AQ367" s="211">
        <f t="shared" ref="AQ367" si="650">IF($E$4&lt;$E367,$E$4/$E367*AQ132,AQ132)</f>
        <v>0</v>
      </c>
      <c r="AR367" s="211">
        <f t="shared" si="649"/>
        <v>0</v>
      </c>
      <c r="AS367" s="209"/>
      <c r="AT367" s="211">
        <f t="shared" ref="AT367:BC367" si="651">IF($E$4&lt;$E367,$E$4/$E367*AT132,AT132)</f>
        <v>0</v>
      </c>
      <c r="AU367" s="211">
        <f t="shared" si="651"/>
        <v>0</v>
      </c>
      <c r="AV367" s="211">
        <f t="shared" si="651"/>
        <v>0</v>
      </c>
      <c r="AW367" s="211">
        <f t="shared" si="651"/>
        <v>0</v>
      </c>
      <c r="AX367" s="211">
        <f t="shared" si="651"/>
        <v>0</v>
      </c>
      <c r="AY367" s="211">
        <f t="shared" si="651"/>
        <v>0</v>
      </c>
      <c r="AZ367" s="211">
        <f t="shared" si="651"/>
        <v>0</v>
      </c>
      <c r="BA367" s="211">
        <f t="shared" si="651"/>
        <v>0</v>
      </c>
      <c r="BB367" s="211">
        <f t="shared" si="651"/>
        <v>0</v>
      </c>
      <c r="BC367" s="211">
        <f t="shared" si="651"/>
        <v>0</v>
      </c>
      <c r="BD367" s="209"/>
      <c r="BE367" s="209"/>
      <c r="BF367" s="209"/>
      <c r="BG367" s="209"/>
      <c r="BH367" s="209"/>
      <c r="BI367" s="209"/>
      <c r="BJ367" s="209"/>
    </row>
    <row r="368" spans="2:62" s="190" customFormat="1" hidden="1">
      <c r="B368" s="190">
        <f t="shared" ref="B368:E368" si="652">+B133</f>
        <v>575</v>
      </c>
      <c r="C368" s="190" t="str">
        <f t="shared" si="652"/>
        <v>TRACTAMENTS</v>
      </c>
      <c r="D368" s="190" t="str">
        <f t="shared" si="652"/>
        <v>Preparació per tractament sofre amb bota i 2 persones</v>
      </c>
      <c r="E368" s="208">
        <f t="shared" si="652"/>
        <v>2500</v>
      </c>
      <c r="F368" s="211">
        <f t="shared" ref="F368:AR368" si="653">IF($E$4&lt;$E368,$E$4/$E368*F133,F133)</f>
        <v>0</v>
      </c>
      <c r="G368" s="211">
        <f t="shared" si="653"/>
        <v>0</v>
      </c>
      <c r="H368" s="211">
        <f t="shared" si="653"/>
        <v>0</v>
      </c>
      <c r="I368" s="211">
        <f t="shared" si="653"/>
        <v>0</v>
      </c>
      <c r="J368" s="211">
        <f t="shared" si="653"/>
        <v>0</v>
      </c>
      <c r="K368" s="211">
        <f t="shared" si="653"/>
        <v>0</v>
      </c>
      <c r="L368" s="211">
        <f t="shared" si="653"/>
        <v>0</v>
      </c>
      <c r="M368" s="211">
        <f t="shared" si="653"/>
        <v>0</v>
      </c>
      <c r="N368" s="211">
        <f t="shared" si="653"/>
        <v>0</v>
      </c>
      <c r="O368" s="211">
        <f t="shared" si="653"/>
        <v>0</v>
      </c>
      <c r="P368" s="211">
        <f t="shared" si="653"/>
        <v>0</v>
      </c>
      <c r="Q368" s="211">
        <f t="shared" si="653"/>
        <v>0</v>
      </c>
      <c r="R368" s="211">
        <f t="shared" si="653"/>
        <v>0</v>
      </c>
      <c r="S368" s="211">
        <f t="shared" si="653"/>
        <v>0</v>
      </c>
      <c r="T368" s="211">
        <f t="shared" si="653"/>
        <v>0</v>
      </c>
      <c r="U368" s="211">
        <f t="shared" si="653"/>
        <v>0</v>
      </c>
      <c r="V368" s="211">
        <f t="shared" si="653"/>
        <v>0</v>
      </c>
      <c r="W368" s="211">
        <f t="shared" si="653"/>
        <v>0</v>
      </c>
      <c r="X368" s="211">
        <f t="shared" si="653"/>
        <v>0</v>
      </c>
      <c r="Y368" s="211">
        <f t="shared" si="653"/>
        <v>0</v>
      </c>
      <c r="Z368" s="211">
        <f t="shared" si="653"/>
        <v>0</v>
      </c>
      <c r="AA368" s="211">
        <f t="shared" si="653"/>
        <v>0</v>
      </c>
      <c r="AB368" s="211">
        <f t="shared" si="653"/>
        <v>0</v>
      </c>
      <c r="AC368" s="211">
        <f t="shared" si="653"/>
        <v>0</v>
      </c>
      <c r="AD368" s="211">
        <f t="shared" si="653"/>
        <v>0</v>
      </c>
      <c r="AE368" s="211">
        <f t="shared" si="653"/>
        <v>0</v>
      </c>
      <c r="AF368" s="211">
        <f t="shared" si="653"/>
        <v>0</v>
      </c>
      <c r="AG368" s="211">
        <f t="shared" si="653"/>
        <v>0</v>
      </c>
      <c r="AH368" s="211">
        <f t="shared" si="653"/>
        <v>0</v>
      </c>
      <c r="AI368" s="211">
        <f t="shared" si="653"/>
        <v>0</v>
      </c>
      <c r="AJ368" s="211">
        <f t="shared" si="653"/>
        <v>0</v>
      </c>
      <c r="AK368" s="211">
        <f t="shared" si="653"/>
        <v>0</v>
      </c>
      <c r="AL368" s="211">
        <f t="shared" si="653"/>
        <v>0</v>
      </c>
      <c r="AM368" s="211">
        <f t="shared" si="653"/>
        <v>0</v>
      </c>
      <c r="AN368" s="211">
        <f t="shared" si="653"/>
        <v>0</v>
      </c>
      <c r="AO368" s="211">
        <f t="shared" si="653"/>
        <v>0</v>
      </c>
      <c r="AP368" s="211">
        <f t="shared" si="653"/>
        <v>0</v>
      </c>
      <c r="AQ368" s="211">
        <f t="shared" ref="AQ368" si="654">IF($E$4&lt;$E368,$E$4/$E368*AQ133,AQ133)</f>
        <v>0</v>
      </c>
      <c r="AR368" s="211">
        <f t="shared" si="653"/>
        <v>0</v>
      </c>
      <c r="AS368" s="209"/>
      <c r="AT368" s="211">
        <f t="shared" ref="AT368:BC368" si="655">IF($E$4&lt;$E368,$E$4/$E368*AT133,AT133)</f>
        <v>0</v>
      </c>
      <c r="AU368" s="211">
        <f t="shared" si="655"/>
        <v>0</v>
      </c>
      <c r="AV368" s="211">
        <f t="shared" si="655"/>
        <v>0</v>
      </c>
      <c r="AW368" s="211">
        <f t="shared" si="655"/>
        <v>0</v>
      </c>
      <c r="AX368" s="211">
        <f t="shared" si="655"/>
        <v>0</v>
      </c>
      <c r="AY368" s="211">
        <f t="shared" si="655"/>
        <v>0</v>
      </c>
      <c r="AZ368" s="211">
        <f t="shared" si="655"/>
        <v>0</v>
      </c>
      <c r="BA368" s="211">
        <f t="shared" si="655"/>
        <v>0</v>
      </c>
      <c r="BB368" s="211">
        <f t="shared" si="655"/>
        <v>0</v>
      </c>
      <c r="BC368" s="211">
        <f t="shared" si="655"/>
        <v>0</v>
      </c>
      <c r="BD368" s="209"/>
      <c r="BE368" s="209"/>
      <c r="BF368" s="209"/>
      <c r="BG368" s="209"/>
      <c r="BH368" s="209"/>
      <c r="BI368" s="209"/>
      <c r="BJ368" s="209"/>
    </row>
    <row r="369" spans="2:62" s="190" customFormat="1" hidden="1">
      <c r="B369" s="190">
        <f t="shared" ref="B369:E369" si="656">+B134</f>
        <v>615</v>
      </c>
      <c r="C369" s="190" t="str">
        <f t="shared" si="656"/>
        <v>DESHERBAT</v>
      </c>
      <c r="D369" s="190" t="str">
        <f t="shared" si="656"/>
        <v>Preparació per desherbat amb tractor</v>
      </c>
      <c r="E369" s="208">
        <f t="shared" si="656"/>
        <v>2500</v>
      </c>
      <c r="F369" s="211">
        <f t="shared" ref="F369:AR369" si="657">IF($E$4&lt;$E369,$E$4/$E369*F134,F134)</f>
        <v>0</v>
      </c>
      <c r="G369" s="211">
        <f t="shared" si="657"/>
        <v>0</v>
      </c>
      <c r="H369" s="211">
        <f t="shared" si="657"/>
        <v>0</v>
      </c>
      <c r="I369" s="211">
        <f t="shared" si="657"/>
        <v>0</v>
      </c>
      <c r="J369" s="211">
        <f t="shared" si="657"/>
        <v>0</v>
      </c>
      <c r="K369" s="211">
        <f t="shared" si="657"/>
        <v>0</v>
      </c>
      <c r="L369" s="211">
        <f t="shared" si="657"/>
        <v>0</v>
      </c>
      <c r="M369" s="211">
        <f t="shared" si="657"/>
        <v>0</v>
      </c>
      <c r="N369" s="211">
        <f t="shared" si="657"/>
        <v>0</v>
      </c>
      <c r="O369" s="211">
        <f t="shared" si="657"/>
        <v>0</v>
      </c>
      <c r="P369" s="211">
        <f t="shared" si="657"/>
        <v>0</v>
      </c>
      <c r="Q369" s="211">
        <f t="shared" si="657"/>
        <v>0</v>
      </c>
      <c r="R369" s="211">
        <f t="shared" si="657"/>
        <v>0</v>
      </c>
      <c r="S369" s="211">
        <f t="shared" si="657"/>
        <v>0</v>
      </c>
      <c r="T369" s="211">
        <f t="shared" si="657"/>
        <v>0</v>
      </c>
      <c r="U369" s="211">
        <f t="shared" si="657"/>
        <v>0</v>
      </c>
      <c r="V369" s="211">
        <f t="shared" si="657"/>
        <v>0</v>
      </c>
      <c r="W369" s="211">
        <f t="shared" si="657"/>
        <v>0</v>
      </c>
      <c r="X369" s="211">
        <f t="shared" si="657"/>
        <v>0</v>
      </c>
      <c r="Y369" s="211">
        <f t="shared" si="657"/>
        <v>0</v>
      </c>
      <c r="Z369" s="211">
        <f t="shared" si="657"/>
        <v>0</v>
      </c>
      <c r="AA369" s="211">
        <f t="shared" si="657"/>
        <v>0</v>
      </c>
      <c r="AB369" s="211">
        <f t="shared" si="657"/>
        <v>0</v>
      </c>
      <c r="AC369" s="211">
        <f t="shared" si="657"/>
        <v>0</v>
      </c>
      <c r="AD369" s="211">
        <f t="shared" si="657"/>
        <v>0</v>
      </c>
      <c r="AE369" s="211">
        <f t="shared" si="657"/>
        <v>0</v>
      </c>
      <c r="AF369" s="211">
        <f t="shared" si="657"/>
        <v>0</v>
      </c>
      <c r="AG369" s="211">
        <f t="shared" si="657"/>
        <v>0</v>
      </c>
      <c r="AH369" s="211">
        <f t="shared" si="657"/>
        <v>0</v>
      </c>
      <c r="AI369" s="211">
        <f t="shared" si="657"/>
        <v>0</v>
      </c>
      <c r="AJ369" s="211">
        <f t="shared" si="657"/>
        <v>0</v>
      </c>
      <c r="AK369" s="211">
        <f t="shared" si="657"/>
        <v>0</v>
      </c>
      <c r="AL369" s="211">
        <f t="shared" si="657"/>
        <v>0</v>
      </c>
      <c r="AM369" s="211">
        <f t="shared" si="657"/>
        <v>0</v>
      </c>
      <c r="AN369" s="211">
        <f t="shared" si="657"/>
        <v>0</v>
      </c>
      <c r="AO369" s="211">
        <f t="shared" si="657"/>
        <v>0</v>
      </c>
      <c r="AP369" s="211">
        <f t="shared" si="657"/>
        <v>0</v>
      </c>
      <c r="AQ369" s="211">
        <f t="shared" ref="AQ369" si="658">IF($E$4&lt;$E369,$E$4/$E369*AQ134,AQ134)</f>
        <v>0</v>
      </c>
      <c r="AR369" s="211">
        <f t="shared" si="657"/>
        <v>0</v>
      </c>
      <c r="AS369" s="209"/>
      <c r="AT369" s="211">
        <f t="shared" ref="AT369:BC369" si="659">IF($E$4&lt;$E369,$E$4/$E369*AT134,AT134)</f>
        <v>0</v>
      </c>
      <c r="AU369" s="211">
        <f t="shared" si="659"/>
        <v>0</v>
      </c>
      <c r="AV369" s="211">
        <f t="shared" si="659"/>
        <v>0</v>
      </c>
      <c r="AW369" s="211">
        <f t="shared" si="659"/>
        <v>0</v>
      </c>
      <c r="AX369" s="211">
        <f t="shared" si="659"/>
        <v>0</v>
      </c>
      <c r="AY369" s="211">
        <f t="shared" si="659"/>
        <v>0</v>
      </c>
      <c r="AZ369" s="211">
        <f t="shared" si="659"/>
        <v>0</v>
      </c>
      <c r="BA369" s="211">
        <f t="shared" si="659"/>
        <v>0</v>
      </c>
      <c r="BB369" s="211">
        <f t="shared" si="659"/>
        <v>0</v>
      </c>
      <c r="BC369" s="211">
        <f t="shared" si="659"/>
        <v>0</v>
      </c>
      <c r="BD369" s="209"/>
      <c r="BE369" s="209"/>
      <c r="BF369" s="209"/>
      <c r="BG369" s="209"/>
      <c r="BH369" s="209"/>
      <c r="BI369" s="209"/>
      <c r="BJ369" s="209"/>
    </row>
    <row r="370" spans="2:62" s="190" customFormat="1" hidden="1">
      <c r="B370" s="190">
        <f t="shared" ref="B370:E370" si="660">+B135</f>
        <v>625</v>
      </c>
      <c r="C370" s="190" t="str">
        <f t="shared" si="660"/>
        <v>DESHERBAT</v>
      </c>
      <c r="D370" s="190" t="str">
        <f t="shared" si="660"/>
        <v>Preparació per desherbat amb motocultor</v>
      </c>
      <c r="E370" s="208">
        <f t="shared" si="660"/>
        <v>2500</v>
      </c>
      <c r="F370" s="211">
        <f t="shared" ref="F370:AR370" si="661">IF($E$4&lt;$E370,$E$4/$E370*F135,F135)</f>
        <v>0</v>
      </c>
      <c r="G370" s="211">
        <f t="shared" si="661"/>
        <v>0</v>
      </c>
      <c r="H370" s="211">
        <f t="shared" si="661"/>
        <v>0</v>
      </c>
      <c r="I370" s="211">
        <f t="shared" si="661"/>
        <v>0</v>
      </c>
      <c r="J370" s="211">
        <f t="shared" si="661"/>
        <v>0</v>
      </c>
      <c r="K370" s="211">
        <f t="shared" si="661"/>
        <v>0</v>
      </c>
      <c r="L370" s="211">
        <f t="shared" si="661"/>
        <v>0</v>
      </c>
      <c r="M370" s="211">
        <f t="shared" si="661"/>
        <v>0</v>
      </c>
      <c r="N370" s="211">
        <f t="shared" si="661"/>
        <v>0</v>
      </c>
      <c r="O370" s="211">
        <f t="shared" si="661"/>
        <v>0</v>
      </c>
      <c r="P370" s="211">
        <f t="shared" si="661"/>
        <v>0</v>
      </c>
      <c r="Q370" s="211">
        <f t="shared" si="661"/>
        <v>0</v>
      </c>
      <c r="R370" s="211">
        <f t="shared" si="661"/>
        <v>0</v>
      </c>
      <c r="S370" s="211">
        <f t="shared" si="661"/>
        <v>0</v>
      </c>
      <c r="T370" s="211">
        <f t="shared" si="661"/>
        <v>0</v>
      </c>
      <c r="U370" s="211">
        <f t="shared" si="661"/>
        <v>0</v>
      </c>
      <c r="V370" s="211">
        <f t="shared" si="661"/>
        <v>0</v>
      </c>
      <c r="W370" s="211">
        <f t="shared" si="661"/>
        <v>0</v>
      </c>
      <c r="X370" s="211">
        <f t="shared" si="661"/>
        <v>0</v>
      </c>
      <c r="Y370" s="211">
        <f t="shared" si="661"/>
        <v>0</v>
      </c>
      <c r="Z370" s="211">
        <f t="shared" si="661"/>
        <v>0</v>
      </c>
      <c r="AA370" s="211">
        <f t="shared" si="661"/>
        <v>0</v>
      </c>
      <c r="AB370" s="211">
        <f t="shared" si="661"/>
        <v>0</v>
      </c>
      <c r="AC370" s="211">
        <f t="shared" si="661"/>
        <v>0</v>
      </c>
      <c r="AD370" s="211">
        <f t="shared" si="661"/>
        <v>0</v>
      </c>
      <c r="AE370" s="211">
        <f t="shared" si="661"/>
        <v>0</v>
      </c>
      <c r="AF370" s="211">
        <f t="shared" si="661"/>
        <v>0</v>
      </c>
      <c r="AG370" s="211">
        <f t="shared" si="661"/>
        <v>0</v>
      </c>
      <c r="AH370" s="211">
        <f t="shared" si="661"/>
        <v>0</v>
      </c>
      <c r="AI370" s="211">
        <f t="shared" si="661"/>
        <v>0</v>
      </c>
      <c r="AJ370" s="211">
        <f t="shared" si="661"/>
        <v>0</v>
      </c>
      <c r="AK370" s="211">
        <f t="shared" si="661"/>
        <v>0</v>
      </c>
      <c r="AL370" s="211">
        <f t="shared" si="661"/>
        <v>0</v>
      </c>
      <c r="AM370" s="211">
        <f t="shared" si="661"/>
        <v>0</v>
      </c>
      <c r="AN370" s="211">
        <f t="shared" si="661"/>
        <v>0</v>
      </c>
      <c r="AO370" s="211">
        <f t="shared" si="661"/>
        <v>0</v>
      </c>
      <c r="AP370" s="211">
        <f t="shared" si="661"/>
        <v>0</v>
      </c>
      <c r="AQ370" s="211">
        <f t="shared" ref="AQ370" si="662">IF($E$4&lt;$E370,$E$4/$E370*AQ135,AQ135)</f>
        <v>0</v>
      </c>
      <c r="AR370" s="211">
        <f t="shared" si="661"/>
        <v>0</v>
      </c>
      <c r="AS370" s="209"/>
      <c r="AT370" s="211">
        <f t="shared" ref="AT370:BC370" si="663">IF($E$4&lt;$E370,$E$4/$E370*AT135,AT135)</f>
        <v>0</v>
      </c>
      <c r="AU370" s="211">
        <f t="shared" si="663"/>
        <v>0</v>
      </c>
      <c r="AV370" s="211">
        <f t="shared" si="663"/>
        <v>0</v>
      </c>
      <c r="AW370" s="211">
        <f t="shared" si="663"/>
        <v>0</v>
      </c>
      <c r="AX370" s="211">
        <f t="shared" si="663"/>
        <v>0</v>
      </c>
      <c r="AY370" s="211">
        <f t="shared" si="663"/>
        <v>0</v>
      </c>
      <c r="AZ370" s="211">
        <f t="shared" si="663"/>
        <v>0</v>
      </c>
      <c r="BA370" s="211">
        <f t="shared" si="663"/>
        <v>0</v>
      </c>
      <c r="BB370" s="211">
        <f t="shared" si="663"/>
        <v>0</v>
      </c>
      <c r="BC370" s="211">
        <f t="shared" si="663"/>
        <v>0</v>
      </c>
      <c r="BD370" s="209"/>
      <c r="BE370" s="209"/>
      <c r="BF370" s="209"/>
      <c r="BG370" s="209"/>
      <c r="BH370" s="209"/>
      <c r="BI370" s="209"/>
      <c r="BJ370" s="209"/>
    </row>
    <row r="371" spans="2:62" s="190" customFormat="1" hidden="1">
      <c r="B371" s="190">
        <f t="shared" ref="B371:E371" si="664">+B136</f>
        <v>635</v>
      </c>
      <c r="C371" s="190" t="str">
        <f t="shared" si="664"/>
        <v>DESHERBAT</v>
      </c>
      <c r="D371" s="190" t="str">
        <f t="shared" si="664"/>
        <v>Preparació per desherbat amb motocultor (només part sense plàstic)</v>
      </c>
      <c r="E371" s="208">
        <f t="shared" si="664"/>
        <v>2500</v>
      </c>
      <c r="F371" s="211">
        <f t="shared" ref="F371:AR371" si="665">IF($E$4&lt;$E371,$E$4/$E371*F136,F136)</f>
        <v>0</v>
      </c>
      <c r="G371" s="211">
        <f t="shared" si="665"/>
        <v>0</v>
      </c>
      <c r="H371" s="211">
        <f t="shared" si="665"/>
        <v>0</v>
      </c>
      <c r="I371" s="211">
        <f t="shared" si="665"/>
        <v>0</v>
      </c>
      <c r="J371" s="211">
        <f t="shared" si="665"/>
        <v>0</v>
      </c>
      <c r="K371" s="211">
        <f t="shared" si="665"/>
        <v>0</v>
      </c>
      <c r="L371" s="211">
        <f t="shared" si="665"/>
        <v>0</v>
      </c>
      <c r="M371" s="211">
        <f t="shared" si="665"/>
        <v>0</v>
      </c>
      <c r="N371" s="211">
        <f t="shared" si="665"/>
        <v>0</v>
      </c>
      <c r="O371" s="211">
        <f t="shared" si="665"/>
        <v>0</v>
      </c>
      <c r="P371" s="211">
        <f t="shared" si="665"/>
        <v>0</v>
      </c>
      <c r="Q371" s="211">
        <f t="shared" si="665"/>
        <v>0</v>
      </c>
      <c r="R371" s="211">
        <f t="shared" si="665"/>
        <v>0</v>
      </c>
      <c r="S371" s="211">
        <f t="shared" si="665"/>
        <v>0</v>
      </c>
      <c r="T371" s="211">
        <f t="shared" si="665"/>
        <v>0</v>
      </c>
      <c r="U371" s="211">
        <f t="shared" si="665"/>
        <v>0</v>
      </c>
      <c r="V371" s="211">
        <f t="shared" si="665"/>
        <v>0</v>
      </c>
      <c r="W371" s="211">
        <f t="shared" si="665"/>
        <v>0</v>
      </c>
      <c r="X371" s="211">
        <f t="shared" si="665"/>
        <v>0</v>
      </c>
      <c r="Y371" s="211">
        <f t="shared" si="665"/>
        <v>0</v>
      </c>
      <c r="Z371" s="211">
        <f t="shared" si="665"/>
        <v>0</v>
      </c>
      <c r="AA371" s="211">
        <f t="shared" si="665"/>
        <v>0</v>
      </c>
      <c r="AB371" s="211">
        <f t="shared" si="665"/>
        <v>0</v>
      </c>
      <c r="AC371" s="211">
        <f t="shared" si="665"/>
        <v>0</v>
      </c>
      <c r="AD371" s="211">
        <f t="shared" si="665"/>
        <v>0</v>
      </c>
      <c r="AE371" s="211">
        <f t="shared" si="665"/>
        <v>0</v>
      </c>
      <c r="AF371" s="211">
        <f t="shared" si="665"/>
        <v>0</v>
      </c>
      <c r="AG371" s="211">
        <f t="shared" si="665"/>
        <v>0</v>
      </c>
      <c r="AH371" s="211">
        <f t="shared" si="665"/>
        <v>0</v>
      </c>
      <c r="AI371" s="211">
        <f t="shared" si="665"/>
        <v>0</v>
      </c>
      <c r="AJ371" s="211">
        <f t="shared" si="665"/>
        <v>0</v>
      </c>
      <c r="AK371" s="211">
        <f t="shared" si="665"/>
        <v>0</v>
      </c>
      <c r="AL371" s="211">
        <f t="shared" si="665"/>
        <v>0</v>
      </c>
      <c r="AM371" s="211">
        <f t="shared" si="665"/>
        <v>0</v>
      </c>
      <c r="AN371" s="211">
        <f t="shared" si="665"/>
        <v>0</v>
      </c>
      <c r="AO371" s="211">
        <f t="shared" si="665"/>
        <v>0</v>
      </c>
      <c r="AP371" s="211">
        <f t="shared" si="665"/>
        <v>0</v>
      </c>
      <c r="AQ371" s="211">
        <f t="shared" ref="AQ371" si="666">IF($E$4&lt;$E371,$E$4/$E371*AQ136,AQ136)</f>
        <v>0</v>
      </c>
      <c r="AR371" s="211">
        <f t="shared" si="665"/>
        <v>0</v>
      </c>
      <c r="AS371" s="209"/>
      <c r="AT371" s="211">
        <f t="shared" ref="AT371:BC371" si="667">IF($E$4&lt;$E371,$E$4/$E371*AT136,AT136)</f>
        <v>0</v>
      </c>
      <c r="AU371" s="211">
        <f t="shared" si="667"/>
        <v>0</v>
      </c>
      <c r="AV371" s="211">
        <f t="shared" si="667"/>
        <v>0</v>
      </c>
      <c r="AW371" s="211">
        <f t="shared" si="667"/>
        <v>0</v>
      </c>
      <c r="AX371" s="211">
        <f t="shared" si="667"/>
        <v>0</v>
      </c>
      <c r="AY371" s="211">
        <f t="shared" si="667"/>
        <v>0</v>
      </c>
      <c r="AZ371" s="211">
        <f t="shared" si="667"/>
        <v>0</v>
      </c>
      <c r="BA371" s="211">
        <f t="shared" si="667"/>
        <v>0</v>
      </c>
      <c r="BB371" s="211">
        <f t="shared" si="667"/>
        <v>0</v>
      </c>
      <c r="BC371" s="211">
        <f t="shared" si="667"/>
        <v>0</v>
      </c>
      <c r="BD371" s="209"/>
      <c r="BE371" s="209"/>
      <c r="BF371" s="209"/>
      <c r="BG371" s="209"/>
      <c r="BH371" s="209"/>
      <c r="BI371" s="209"/>
      <c r="BJ371" s="209"/>
    </row>
    <row r="372" spans="2:62" s="190" customFormat="1" hidden="1">
      <c r="B372" s="190">
        <f t="shared" ref="B372:E372" si="668">+B137</f>
        <v>645</v>
      </c>
      <c r="C372" s="190" t="str">
        <f t="shared" si="668"/>
        <v>DESHERBAT</v>
      </c>
      <c r="D372" s="190" t="str">
        <f t="shared" si="668"/>
        <v>Preparació per desherbat manual 2,5h/1.000 m2</v>
      </c>
      <c r="E372" s="208">
        <f t="shared" si="668"/>
        <v>2500</v>
      </c>
      <c r="F372" s="211">
        <f t="shared" ref="F372:AR372" si="669">IF($E$4&lt;$E372,$E$4/$E372*F137,F137)</f>
        <v>0</v>
      </c>
      <c r="G372" s="211">
        <f t="shared" si="669"/>
        <v>0</v>
      </c>
      <c r="H372" s="211">
        <f t="shared" si="669"/>
        <v>0</v>
      </c>
      <c r="I372" s="211">
        <f t="shared" si="669"/>
        <v>0</v>
      </c>
      <c r="J372" s="211">
        <f t="shared" si="669"/>
        <v>0</v>
      </c>
      <c r="K372" s="211">
        <f t="shared" si="669"/>
        <v>0</v>
      </c>
      <c r="L372" s="211">
        <f t="shared" si="669"/>
        <v>0</v>
      </c>
      <c r="M372" s="211">
        <f t="shared" si="669"/>
        <v>0</v>
      </c>
      <c r="N372" s="211">
        <f t="shared" si="669"/>
        <v>0</v>
      </c>
      <c r="O372" s="211">
        <f t="shared" si="669"/>
        <v>0</v>
      </c>
      <c r="P372" s="211">
        <f t="shared" si="669"/>
        <v>0</v>
      </c>
      <c r="Q372" s="211">
        <f t="shared" si="669"/>
        <v>0</v>
      </c>
      <c r="R372" s="211">
        <f t="shared" si="669"/>
        <v>0</v>
      </c>
      <c r="S372" s="211">
        <f t="shared" si="669"/>
        <v>0</v>
      </c>
      <c r="T372" s="211">
        <f t="shared" si="669"/>
        <v>0</v>
      </c>
      <c r="U372" s="211">
        <f t="shared" si="669"/>
        <v>0</v>
      </c>
      <c r="V372" s="211">
        <f t="shared" si="669"/>
        <v>0</v>
      </c>
      <c r="W372" s="211">
        <f t="shared" si="669"/>
        <v>0</v>
      </c>
      <c r="X372" s="211">
        <f t="shared" si="669"/>
        <v>0</v>
      </c>
      <c r="Y372" s="211">
        <f t="shared" si="669"/>
        <v>0</v>
      </c>
      <c r="Z372" s="211">
        <f t="shared" si="669"/>
        <v>0</v>
      </c>
      <c r="AA372" s="211">
        <f t="shared" si="669"/>
        <v>0</v>
      </c>
      <c r="AB372" s="211">
        <f t="shared" si="669"/>
        <v>0</v>
      </c>
      <c r="AC372" s="211">
        <f t="shared" si="669"/>
        <v>0</v>
      </c>
      <c r="AD372" s="211">
        <f t="shared" si="669"/>
        <v>0</v>
      </c>
      <c r="AE372" s="211">
        <f t="shared" si="669"/>
        <v>0</v>
      </c>
      <c r="AF372" s="211">
        <f t="shared" si="669"/>
        <v>0</v>
      </c>
      <c r="AG372" s="211">
        <f t="shared" si="669"/>
        <v>0</v>
      </c>
      <c r="AH372" s="211">
        <f t="shared" si="669"/>
        <v>0</v>
      </c>
      <c r="AI372" s="211">
        <f t="shared" si="669"/>
        <v>0</v>
      </c>
      <c r="AJ372" s="211">
        <f t="shared" si="669"/>
        <v>0</v>
      </c>
      <c r="AK372" s="211">
        <f t="shared" si="669"/>
        <v>0</v>
      </c>
      <c r="AL372" s="211">
        <f t="shared" si="669"/>
        <v>0</v>
      </c>
      <c r="AM372" s="211">
        <f t="shared" si="669"/>
        <v>0</v>
      </c>
      <c r="AN372" s="211">
        <f t="shared" si="669"/>
        <v>0</v>
      </c>
      <c r="AO372" s="211">
        <f t="shared" si="669"/>
        <v>0</v>
      </c>
      <c r="AP372" s="211">
        <f t="shared" si="669"/>
        <v>0</v>
      </c>
      <c r="AQ372" s="211">
        <f t="shared" ref="AQ372" si="670">IF($E$4&lt;$E372,$E$4/$E372*AQ137,AQ137)</f>
        <v>0</v>
      </c>
      <c r="AR372" s="211">
        <f t="shared" si="669"/>
        <v>0</v>
      </c>
      <c r="AS372" s="209"/>
      <c r="AT372" s="211">
        <f t="shared" ref="AT372:BC372" si="671">IF($E$4&lt;$E372,$E$4/$E372*AT137,AT137)</f>
        <v>0</v>
      </c>
      <c r="AU372" s="211">
        <f t="shared" si="671"/>
        <v>0</v>
      </c>
      <c r="AV372" s="211">
        <f t="shared" si="671"/>
        <v>0</v>
      </c>
      <c r="AW372" s="211">
        <f t="shared" si="671"/>
        <v>0</v>
      </c>
      <c r="AX372" s="211">
        <f t="shared" si="671"/>
        <v>0</v>
      </c>
      <c r="AY372" s="211">
        <f t="shared" si="671"/>
        <v>0</v>
      </c>
      <c r="AZ372" s="211">
        <f t="shared" si="671"/>
        <v>0</v>
      </c>
      <c r="BA372" s="211">
        <f t="shared" si="671"/>
        <v>0</v>
      </c>
      <c r="BB372" s="211">
        <f t="shared" si="671"/>
        <v>0</v>
      </c>
      <c r="BC372" s="211">
        <f t="shared" si="671"/>
        <v>0</v>
      </c>
      <c r="BD372" s="209"/>
      <c r="BE372" s="209"/>
      <c r="BF372" s="209"/>
      <c r="BG372" s="209"/>
      <c r="BH372" s="209"/>
      <c r="BI372" s="209"/>
      <c r="BJ372" s="209"/>
    </row>
    <row r="373" spans="2:62" s="190" customFormat="1" hidden="1">
      <c r="B373" s="190">
        <f t="shared" ref="B373:E373" si="672">+B138</f>
        <v>655</v>
      </c>
      <c r="C373" s="190" t="str">
        <f t="shared" si="672"/>
        <v>DESHERBAT</v>
      </c>
      <c r="D373" s="190" t="str">
        <f t="shared" si="672"/>
        <v>Preparació per desherbat manual 5h/1.000  m2</v>
      </c>
      <c r="E373" s="208">
        <f t="shared" si="672"/>
        <v>2500</v>
      </c>
      <c r="F373" s="211">
        <f t="shared" ref="F373:AR373" si="673">IF($E$4&lt;$E373,$E$4/$E373*F138,F138)</f>
        <v>0</v>
      </c>
      <c r="G373" s="211">
        <f t="shared" si="673"/>
        <v>0</v>
      </c>
      <c r="H373" s="211">
        <f t="shared" si="673"/>
        <v>0</v>
      </c>
      <c r="I373" s="211">
        <f t="shared" si="673"/>
        <v>0</v>
      </c>
      <c r="J373" s="211">
        <f t="shared" si="673"/>
        <v>0</v>
      </c>
      <c r="K373" s="211">
        <f t="shared" si="673"/>
        <v>0</v>
      </c>
      <c r="L373" s="211">
        <f t="shared" si="673"/>
        <v>0</v>
      </c>
      <c r="M373" s="211">
        <f t="shared" si="673"/>
        <v>0</v>
      </c>
      <c r="N373" s="211">
        <f t="shared" si="673"/>
        <v>0</v>
      </c>
      <c r="O373" s="211">
        <f t="shared" si="673"/>
        <v>0</v>
      </c>
      <c r="P373" s="211">
        <f t="shared" si="673"/>
        <v>0</v>
      </c>
      <c r="Q373" s="211">
        <f t="shared" si="673"/>
        <v>0</v>
      </c>
      <c r="R373" s="211">
        <f t="shared" si="673"/>
        <v>0</v>
      </c>
      <c r="S373" s="211">
        <f t="shared" si="673"/>
        <v>0</v>
      </c>
      <c r="T373" s="211">
        <f t="shared" si="673"/>
        <v>0</v>
      </c>
      <c r="U373" s="211">
        <f t="shared" si="673"/>
        <v>0</v>
      </c>
      <c r="V373" s="211">
        <f t="shared" si="673"/>
        <v>0</v>
      </c>
      <c r="W373" s="211">
        <f t="shared" si="673"/>
        <v>0</v>
      </c>
      <c r="X373" s="211">
        <f t="shared" si="673"/>
        <v>0</v>
      </c>
      <c r="Y373" s="211">
        <f t="shared" si="673"/>
        <v>0</v>
      </c>
      <c r="Z373" s="211">
        <f t="shared" si="673"/>
        <v>0</v>
      </c>
      <c r="AA373" s="211">
        <f t="shared" si="673"/>
        <v>0</v>
      </c>
      <c r="AB373" s="211">
        <f t="shared" si="673"/>
        <v>0</v>
      </c>
      <c r="AC373" s="211">
        <f t="shared" si="673"/>
        <v>0</v>
      </c>
      <c r="AD373" s="211">
        <f t="shared" si="673"/>
        <v>0</v>
      </c>
      <c r="AE373" s="211">
        <f t="shared" si="673"/>
        <v>0</v>
      </c>
      <c r="AF373" s="211">
        <f t="shared" si="673"/>
        <v>0</v>
      </c>
      <c r="AG373" s="211">
        <f t="shared" si="673"/>
        <v>0</v>
      </c>
      <c r="AH373" s="211">
        <f t="shared" si="673"/>
        <v>0</v>
      </c>
      <c r="AI373" s="211">
        <f t="shared" si="673"/>
        <v>0</v>
      </c>
      <c r="AJ373" s="211">
        <f t="shared" si="673"/>
        <v>0</v>
      </c>
      <c r="AK373" s="211">
        <f t="shared" si="673"/>
        <v>0</v>
      </c>
      <c r="AL373" s="211">
        <f t="shared" si="673"/>
        <v>0</v>
      </c>
      <c r="AM373" s="211">
        <f t="shared" si="673"/>
        <v>0</v>
      </c>
      <c r="AN373" s="211">
        <f t="shared" si="673"/>
        <v>0</v>
      </c>
      <c r="AO373" s="211">
        <f t="shared" si="673"/>
        <v>0</v>
      </c>
      <c r="AP373" s="211">
        <f t="shared" si="673"/>
        <v>0</v>
      </c>
      <c r="AQ373" s="211">
        <f t="shared" ref="AQ373" si="674">IF($E$4&lt;$E373,$E$4/$E373*AQ138,AQ138)</f>
        <v>0</v>
      </c>
      <c r="AR373" s="211">
        <f t="shared" si="673"/>
        <v>0</v>
      </c>
      <c r="AS373" s="209"/>
      <c r="AT373" s="211">
        <f t="shared" ref="AT373:BC373" si="675">IF($E$4&lt;$E373,$E$4/$E373*AT138,AT138)</f>
        <v>0</v>
      </c>
      <c r="AU373" s="211">
        <f t="shared" si="675"/>
        <v>0</v>
      </c>
      <c r="AV373" s="211">
        <f t="shared" si="675"/>
        <v>0</v>
      </c>
      <c r="AW373" s="211">
        <f t="shared" si="675"/>
        <v>0</v>
      </c>
      <c r="AX373" s="211">
        <f t="shared" si="675"/>
        <v>0</v>
      </c>
      <c r="AY373" s="211">
        <f t="shared" si="675"/>
        <v>0</v>
      </c>
      <c r="AZ373" s="211">
        <f t="shared" si="675"/>
        <v>0</v>
      </c>
      <c r="BA373" s="211">
        <f t="shared" si="675"/>
        <v>0</v>
      </c>
      <c r="BB373" s="211">
        <f t="shared" si="675"/>
        <v>0</v>
      </c>
      <c r="BC373" s="211">
        <f t="shared" si="675"/>
        <v>0</v>
      </c>
      <c r="BD373" s="209"/>
      <c r="BE373" s="209"/>
      <c r="BF373" s="209"/>
      <c r="BG373" s="209"/>
      <c r="BH373" s="209"/>
      <c r="BI373" s="209"/>
      <c r="BJ373" s="209"/>
    </row>
    <row r="374" spans="2:62" s="190" customFormat="1" hidden="1">
      <c r="B374" s="190">
        <f t="shared" ref="B374:E374" si="676">+B139</f>
        <v>665</v>
      </c>
      <c r="C374" s="190" t="str">
        <f t="shared" si="676"/>
        <v>DESHERBAT</v>
      </c>
      <c r="D374" s="190" t="str">
        <f t="shared" si="676"/>
        <v>Preparació per desherbat manual 6,5h/1.000  m2</v>
      </c>
      <c r="E374" s="208">
        <f t="shared" si="676"/>
        <v>2500</v>
      </c>
      <c r="F374" s="211">
        <f t="shared" ref="F374:AR374" si="677">IF($E$4&lt;$E374,$E$4/$E374*F139,F139)</f>
        <v>0</v>
      </c>
      <c r="G374" s="211">
        <f t="shared" si="677"/>
        <v>0</v>
      </c>
      <c r="H374" s="211">
        <f t="shared" si="677"/>
        <v>0</v>
      </c>
      <c r="I374" s="211">
        <f t="shared" si="677"/>
        <v>0</v>
      </c>
      <c r="J374" s="211">
        <f t="shared" si="677"/>
        <v>0</v>
      </c>
      <c r="K374" s="211">
        <f t="shared" si="677"/>
        <v>0</v>
      </c>
      <c r="L374" s="211">
        <f t="shared" si="677"/>
        <v>0</v>
      </c>
      <c r="M374" s="211">
        <f t="shared" si="677"/>
        <v>0</v>
      </c>
      <c r="N374" s="211">
        <f t="shared" si="677"/>
        <v>0</v>
      </c>
      <c r="O374" s="211">
        <f t="shared" si="677"/>
        <v>0</v>
      </c>
      <c r="P374" s="211">
        <f t="shared" si="677"/>
        <v>0</v>
      </c>
      <c r="Q374" s="211">
        <f t="shared" si="677"/>
        <v>0</v>
      </c>
      <c r="R374" s="211">
        <f t="shared" si="677"/>
        <v>0</v>
      </c>
      <c r="S374" s="211">
        <f t="shared" si="677"/>
        <v>0</v>
      </c>
      <c r="T374" s="211">
        <f t="shared" si="677"/>
        <v>0</v>
      </c>
      <c r="U374" s="211">
        <f t="shared" si="677"/>
        <v>0</v>
      </c>
      <c r="V374" s="211">
        <f t="shared" si="677"/>
        <v>0</v>
      </c>
      <c r="W374" s="211">
        <f t="shared" si="677"/>
        <v>0</v>
      </c>
      <c r="X374" s="211">
        <f t="shared" si="677"/>
        <v>0</v>
      </c>
      <c r="Y374" s="211">
        <f t="shared" si="677"/>
        <v>0</v>
      </c>
      <c r="Z374" s="211">
        <f t="shared" si="677"/>
        <v>0</v>
      </c>
      <c r="AA374" s="211">
        <f t="shared" si="677"/>
        <v>0</v>
      </c>
      <c r="AB374" s="211">
        <f t="shared" si="677"/>
        <v>0</v>
      </c>
      <c r="AC374" s="211">
        <f t="shared" si="677"/>
        <v>0</v>
      </c>
      <c r="AD374" s="211">
        <f t="shared" si="677"/>
        <v>0</v>
      </c>
      <c r="AE374" s="211">
        <f t="shared" si="677"/>
        <v>0</v>
      </c>
      <c r="AF374" s="211">
        <f t="shared" si="677"/>
        <v>0</v>
      </c>
      <c r="AG374" s="211">
        <f t="shared" si="677"/>
        <v>0</v>
      </c>
      <c r="AH374" s="211">
        <f t="shared" si="677"/>
        <v>0</v>
      </c>
      <c r="AI374" s="211">
        <f t="shared" si="677"/>
        <v>0</v>
      </c>
      <c r="AJ374" s="211">
        <f t="shared" si="677"/>
        <v>0</v>
      </c>
      <c r="AK374" s="211">
        <f t="shared" si="677"/>
        <v>0</v>
      </c>
      <c r="AL374" s="211">
        <f t="shared" si="677"/>
        <v>0</v>
      </c>
      <c r="AM374" s="211">
        <f t="shared" si="677"/>
        <v>0</v>
      </c>
      <c r="AN374" s="211">
        <f t="shared" si="677"/>
        <v>0</v>
      </c>
      <c r="AO374" s="211">
        <f t="shared" si="677"/>
        <v>0</v>
      </c>
      <c r="AP374" s="211">
        <f t="shared" si="677"/>
        <v>0</v>
      </c>
      <c r="AQ374" s="211">
        <f t="shared" ref="AQ374" si="678">IF($E$4&lt;$E374,$E$4/$E374*AQ139,AQ139)</f>
        <v>0</v>
      </c>
      <c r="AR374" s="211">
        <f t="shared" si="677"/>
        <v>0</v>
      </c>
      <c r="AS374" s="209"/>
      <c r="AT374" s="211">
        <f t="shared" ref="AT374:BC374" si="679">IF($E$4&lt;$E374,$E$4/$E374*AT139,AT139)</f>
        <v>0</v>
      </c>
      <c r="AU374" s="211">
        <f t="shared" si="679"/>
        <v>0</v>
      </c>
      <c r="AV374" s="211">
        <f t="shared" si="679"/>
        <v>0</v>
      </c>
      <c r="AW374" s="211">
        <f t="shared" si="679"/>
        <v>0</v>
      </c>
      <c r="AX374" s="211">
        <f t="shared" si="679"/>
        <v>0</v>
      </c>
      <c r="AY374" s="211">
        <f t="shared" si="679"/>
        <v>0</v>
      </c>
      <c r="AZ374" s="211">
        <f t="shared" si="679"/>
        <v>0</v>
      </c>
      <c r="BA374" s="211">
        <f t="shared" si="679"/>
        <v>0</v>
      </c>
      <c r="BB374" s="211">
        <f t="shared" si="679"/>
        <v>0</v>
      </c>
      <c r="BC374" s="211">
        <f t="shared" si="679"/>
        <v>0</v>
      </c>
      <c r="BD374" s="209"/>
      <c r="BE374" s="209"/>
      <c r="BF374" s="209"/>
      <c r="BG374" s="209"/>
      <c r="BH374" s="209"/>
      <c r="BI374" s="209"/>
      <c r="BJ374" s="209"/>
    </row>
    <row r="375" spans="2:62" s="190" customFormat="1" hidden="1">
      <c r="B375" s="190">
        <f t="shared" ref="B375:E375" si="680">+B140</f>
        <v>675</v>
      </c>
      <c r="C375" s="190" t="str">
        <f t="shared" si="680"/>
        <v>DESHERBAT</v>
      </c>
      <c r="D375" s="190" t="str">
        <f t="shared" si="680"/>
        <v>Preparació per calçar-desherbar</v>
      </c>
      <c r="E375" s="208">
        <f t="shared" si="680"/>
        <v>2500</v>
      </c>
      <c r="F375" s="211">
        <f t="shared" ref="F375:AR375" si="681">IF($E$4&lt;$E375,$E$4/$E375*F140,F140)</f>
        <v>0</v>
      </c>
      <c r="G375" s="211">
        <f t="shared" si="681"/>
        <v>0</v>
      </c>
      <c r="H375" s="211">
        <f t="shared" si="681"/>
        <v>0</v>
      </c>
      <c r="I375" s="211">
        <f t="shared" si="681"/>
        <v>0</v>
      </c>
      <c r="J375" s="211">
        <f t="shared" si="681"/>
        <v>0</v>
      </c>
      <c r="K375" s="211">
        <f t="shared" si="681"/>
        <v>0</v>
      </c>
      <c r="L375" s="211">
        <f t="shared" si="681"/>
        <v>0</v>
      </c>
      <c r="M375" s="211">
        <f t="shared" si="681"/>
        <v>0</v>
      </c>
      <c r="N375" s="211">
        <f t="shared" si="681"/>
        <v>0</v>
      </c>
      <c r="O375" s="211">
        <f t="shared" si="681"/>
        <v>0</v>
      </c>
      <c r="P375" s="211">
        <f t="shared" si="681"/>
        <v>0</v>
      </c>
      <c r="Q375" s="211">
        <f t="shared" si="681"/>
        <v>0</v>
      </c>
      <c r="R375" s="211">
        <f t="shared" si="681"/>
        <v>0</v>
      </c>
      <c r="S375" s="211">
        <f t="shared" si="681"/>
        <v>0</v>
      </c>
      <c r="T375" s="211">
        <f t="shared" si="681"/>
        <v>0</v>
      </c>
      <c r="U375" s="211">
        <f t="shared" si="681"/>
        <v>0</v>
      </c>
      <c r="V375" s="211">
        <f t="shared" si="681"/>
        <v>0</v>
      </c>
      <c r="W375" s="211">
        <f t="shared" si="681"/>
        <v>0</v>
      </c>
      <c r="X375" s="211">
        <f t="shared" si="681"/>
        <v>0</v>
      </c>
      <c r="Y375" s="211">
        <f t="shared" si="681"/>
        <v>0</v>
      </c>
      <c r="Z375" s="211">
        <f t="shared" si="681"/>
        <v>0</v>
      </c>
      <c r="AA375" s="211">
        <f t="shared" si="681"/>
        <v>0</v>
      </c>
      <c r="AB375" s="211">
        <f t="shared" si="681"/>
        <v>0</v>
      </c>
      <c r="AC375" s="211">
        <f t="shared" si="681"/>
        <v>0</v>
      </c>
      <c r="AD375" s="211">
        <f t="shared" si="681"/>
        <v>0</v>
      </c>
      <c r="AE375" s="211">
        <f t="shared" si="681"/>
        <v>0</v>
      </c>
      <c r="AF375" s="211">
        <f t="shared" si="681"/>
        <v>0</v>
      </c>
      <c r="AG375" s="211">
        <f t="shared" si="681"/>
        <v>0</v>
      </c>
      <c r="AH375" s="211">
        <f t="shared" si="681"/>
        <v>0</v>
      </c>
      <c r="AI375" s="211">
        <f t="shared" si="681"/>
        <v>0</v>
      </c>
      <c r="AJ375" s="211">
        <f t="shared" si="681"/>
        <v>0</v>
      </c>
      <c r="AK375" s="211">
        <f t="shared" si="681"/>
        <v>0</v>
      </c>
      <c r="AL375" s="211">
        <f t="shared" si="681"/>
        <v>0</v>
      </c>
      <c r="AM375" s="211">
        <f t="shared" si="681"/>
        <v>0</v>
      </c>
      <c r="AN375" s="211">
        <f t="shared" si="681"/>
        <v>0</v>
      </c>
      <c r="AO375" s="211">
        <f t="shared" si="681"/>
        <v>0</v>
      </c>
      <c r="AP375" s="211">
        <f t="shared" si="681"/>
        <v>0</v>
      </c>
      <c r="AQ375" s="211">
        <f t="shared" ref="AQ375" si="682">IF($E$4&lt;$E375,$E$4/$E375*AQ140,AQ140)</f>
        <v>0</v>
      </c>
      <c r="AR375" s="211">
        <f t="shared" si="681"/>
        <v>0</v>
      </c>
      <c r="AS375" s="209"/>
      <c r="AT375" s="211">
        <f t="shared" ref="AT375:BC375" si="683">IF($E$4&lt;$E375,$E$4/$E375*AT140,AT140)</f>
        <v>0</v>
      </c>
      <c r="AU375" s="211">
        <f t="shared" si="683"/>
        <v>0</v>
      </c>
      <c r="AV375" s="211">
        <f t="shared" si="683"/>
        <v>0</v>
      </c>
      <c r="AW375" s="211">
        <f t="shared" si="683"/>
        <v>0</v>
      </c>
      <c r="AX375" s="211">
        <f t="shared" si="683"/>
        <v>0</v>
      </c>
      <c r="AY375" s="211">
        <f t="shared" si="683"/>
        <v>0</v>
      </c>
      <c r="AZ375" s="211">
        <f t="shared" si="683"/>
        <v>0</v>
      </c>
      <c r="BA375" s="211">
        <f t="shared" si="683"/>
        <v>0</v>
      </c>
      <c r="BB375" s="211">
        <f t="shared" si="683"/>
        <v>0</v>
      </c>
      <c r="BC375" s="211">
        <f t="shared" si="683"/>
        <v>0</v>
      </c>
      <c r="BD375" s="209"/>
      <c r="BE375" s="209"/>
      <c r="BF375" s="209"/>
      <c r="BG375" s="209"/>
      <c r="BH375" s="209"/>
      <c r="BI375" s="209"/>
      <c r="BJ375" s="209"/>
    </row>
    <row r="376" spans="2:62" s="190" customFormat="1" hidden="1">
      <c r="B376" s="190">
        <f t="shared" ref="B376:E376" si="684">+B141</f>
        <v>685</v>
      </c>
      <c r="C376" s="190" t="str">
        <f t="shared" si="684"/>
        <v>DESHERBAT</v>
      </c>
      <c r="D376" s="190" t="str">
        <f t="shared" si="684"/>
        <v>Preparació per col·locar plàstic a mà</v>
      </c>
      <c r="E376" s="208">
        <f t="shared" si="684"/>
        <v>2500</v>
      </c>
      <c r="F376" s="211">
        <f t="shared" ref="F376:AR376" si="685">IF($E$4&lt;$E376,$E$4/$E376*F141,F141)</f>
        <v>0</v>
      </c>
      <c r="G376" s="211">
        <f t="shared" si="685"/>
        <v>0</v>
      </c>
      <c r="H376" s="211">
        <f t="shared" si="685"/>
        <v>0</v>
      </c>
      <c r="I376" s="211">
        <f t="shared" si="685"/>
        <v>0</v>
      </c>
      <c r="J376" s="211">
        <f t="shared" si="685"/>
        <v>0</v>
      </c>
      <c r="K376" s="211">
        <f t="shared" si="685"/>
        <v>0</v>
      </c>
      <c r="L376" s="211">
        <f t="shared" si="685"/>
        <v>0</v>
      </c>
      <c r="M376" s="211">
        <f t="shared" si="685"/>
        <v>0</v>
      </c>
      <c r="N376" s="211">
        <f t="shared" si="685"/>
        <v>0</v>
      </c>
      <c r="O376" s="211">
        <f t="shared" si="685"/>
        <v>0</v>
      </c>
      <c r="P376" s="211">
        <f t="shared" si="685"/>
        <v>0</v>
      </c>
      <c r="Q376" s="211">
        <f t="shared" si="685"/>
        <v>0</v>
      </c>
      <c r="R376" s="211">
        <f t="shared" si="685"/>
        <v>0</v>
      </c>
      <c r="S376" s="211">
        <f t="shared" si="685"/>
        <v>0</v>
      </c>
      <c r="T376" s="211">
        <f t="shared" si="685"/>
        <v>0</v>
      </c>
      <c r="U376" s="211">
        <f t="shared" si="685"/>
        <v>0</v>
      </c>
      <c r="V376" s="211">
        <f t="shared" si="685"/>
        <v>0</v>
      </c>
      <c r="W376" s="211">
        <f t="shared" si="685"/>
        <v>0</v>
      </c>
      <c r="X376" s="211">
        <f t="shared" si="685"/>
        <v>0</v>
      </c>
      <c r="Y376" s="211">
        <f t="shared" si="685"/>
        <v>0</v>
      </c>
      <c r="Z376" s="211">
        <f t="shared" si="685"/>
        <v>0</v>
      </c>
      <c r="AA376" s="211">
        <f t="shared" si="685"/>
        <v>0</v>
      </c>
      <c r="AB376" s="211">
        <f t="shared" si="685"/>
        <v>0</v>
      </c>
      <c r="AC376" s="211">
        <f t="shared" si="685"/>
        <v>0</v>
      </c>
      <c r="AD376" s="211">
        <f t="shared" si="685"/>
        <v>0</v>
      </c>
      <c r="AE376" s="211">
        <f t="shared" si="685"/>
        <v>0</v>
      </c>
      <c r="AF376" s="211">
        <f t="shared" si="685"/>
        <v>0</v>
      </c>
      <c r="AG376" s="211">
        <f t="shared" si="685"/>
        <v>0</v>
      </c>
      <c r="AH376" s="211">
        <f t="shared" si="685"/>
        <v>0</v>
      </c>
      <c r="AI376" s="211">
        <f t="shared" si="685"/>
        <v>0</v>
      </c>
      <c r="AJ376" s="211">
        <f t="shared" si="685"/>
        <v>0</v>
      </c>
      <c r="AK376" s="211">
        <f t="shared" si="685"/>
        <v>0</v>
      </c>
      <c r="AL376" s="211">
        <f t="shared" si="685"/>
        <v>0</v>
      </c>
      <c r="AM376" s="211">
        <f t="shared" si="685"/>
        <v>0</v>
      </c>
      <c r="AN376" s="211">
        <f t="shared" si="685"/>
        <v>0</v>
      </c>
      <c r="AO376" s="211">
        <f t="shared" si="685"/>
        <v>0</v>
      </c>
      <c r="AP376" s="211">
        <f t="shared" si="685"/>
        <v>0</v>
      </c>
      <c r="AQ376" s="211">
        <f t="shared" ref="AQ376" si="686">IF($E$4&lt;$E376,$E$4/$E376*AQ141,AQ141)</f>
        <v>0</v>
      </c>
      <c r="AR376" s="211">
        <f t="shared" si="685"/>
        <v>0</v>
      </c>
      <c r="AS376" s="209"/>
      <c r="AT376" s="211">
        <f t="shared" ref="AT376:BC376" si="687">IF($E$4&lt;$E376,$E$4/$E376*AT141,AT141)</f>
        <v>0</v>
      </c>
      <c r="AU376" s="211">
        <f t="shared" si="687"/>
        <v>0</v>
      </c>
      <c r="AV376" s="211">
        <f t="shared" si="687"/>
        <v>0</v>
      </c>
      <c r="AW376" s="211">
        <f t="shared" si="687"/>
        <v>0</v>
      </c>
      <c r="AX376" s="211">
        <f t="shared" si="687"/>
        <v>0</v>
      </c>
      <c r="AY376" s="211">
        <f t="shared" si="687"/>
        <v>0</v>
      </c>
      <c r="AZ376" s="211">
        <f t="shared" si="687"/>
        <v>0</v>
      </c>
      <c r="BA376" s="211">
        <f t="shared" si="687"/>
        <v>0</v>
      </c>
      <c r="BB376" s="211">
        <f t="shared" si="687"/>
        <v>0</v>
      </c>
      <c r="BC376" s="211">
        <f t="shared" si="687"/>
        <v>0</v>
      </c>
      <c r="BD376" s="209"/>
      <c r="BE376" s="209"/>
      <c r="BF376" s="209"/>
      <c r="BG376" s="209"/>
      <c r="BH376" s="209"/>
      <c r="BI376" s="209"/>
      <c r="BJ376" s="209"/>
    </row>
    <row r="377" spans="2:62" s="190" customFormat="1" hidden="1">
      <c r="B377" s="190">
        <f t="shared" ref="B377:E377" si="688">+B142</f>
        <v>715</v>
      </c>
      <c r="C377" s="190" t="str">
        <f t="shared" si="688"/>
        <v xml:space="preserve">ALTRES OPERACIONS </v>
      </c>
      <c r="D377" s="190" t="str">
        <f t="shared" si="688"/>
        <v>Preparació per clavar i lligar canyes manual</v>
      </c>
      <c r="E377" s="208">
        <f t="shared" si="688"/>
        <v>2500</v>
      </c>
      <c r="F377" s="211">
        <f t="shared" ref="F377:AR377" si="689">IF($E$4&lt;$E377,$E$4/$E377*F142,F142)</f>
        <v>0</v>
      </c>
      <c r="G377" s="211">
        <f t="shared" si="689"/>
        <v>0</v>
      </c>
      <c r="H377" s="211">
        <f t="shared" si="689"/>
        <v>0</v>
      </c>
      <c r="I377" s="211">
        <f t="shared" si="689"/>
        <v>0</v>
      </c>
      <c r="J377" s="211">
        <f t="shared" si="689"/>
        <v>0</v>
      </c>
      <c r="K377" s="211">
        <f t="shared" si="689"/>
        <v>0</v>
      </c>
      <c r="L377" s="211">
        <f t="shared" si="689"/>
        <v>0</v>
      </c>
      <c r="M377" s="211">
        <f t="shared" si="689"/>
        <v>0</v>
      </c>
      <c r="N377" s="211">
        <f t="shared" si="689"/>
        <v>0</v>
      </c>
      <c r="O377" s="211">
        <f t="shared" si="689"/>
        <v>0</v>
      </c>
      <c r="P377" s="211">
        <f t="shared" si="689"/>
        <v>0</v>
      </c>
      <c r="Q377" s="211">
        <f t="shared" si="689"/>
        <v>0</v>
      </c>
      <c r="R377" s="211">
        <f t="shared" si="689"/>
        <v>0</v>
      </c>
      <c r="S377" s="211">
        <f t="shared" si="689"/>
        <v>0</v>
      </c>
      <c r="T377" s="211">
        <f t="shared" si="689"/>
        <v>0</v>
      </c>
      <c r="U377" s="211">
        <f t="shared" si="689"/>
        <v>0</v>
      </c>
      <c r="V377" s="211">
        <f t="shared" si="689"/>
        <v>0</v>
      </c>
      <c r="W377" s="211">
        <f t="shared" si="689"/>
        <v>0</v>
      </c>
      <c r="X377" s="211">
        <f t="shared" si="689"/>
        <v>0</v>
      </c>
      <c r="Y377" s="211">
        <f t="shared" si="689"/>
        <v>0</v>
      </c>
      <c r="Z377" s="211">
        <f t="shared" si="689"/>
        <v>0</v>
      </c>
      <c r="AA377" s="211">
        <f t="shared" si="689"/>
        <v>0</v>
      </c>
      <c r="AB377" s="211">
        <f t="shared" si="689"/>
        <v>0</v>
      </c>
      <c r="AC377" s="211">
        <f t="shared" si="689"/>
        <v>0</v>
      </c>
      <c r="AD377" s="211">
        <f t="shared" si="689"/>
        <v>0</v>
      </c>
      <c r="AE377" s="211">
        <f t="shared" si="689"/>
        <v>0</v>
      </c>
      <c r="AF377" s="211">
        <f t="shared" si="689"/>
        <v>0</v>
      </c>
      <c r="AG377" s="211">
        <f t="shared" si="689"/>
        <v>0</v>
      </c>
      <c r="AH377" s="211">
        <f t="shared" si="689"/>
        <v>0</v>
      </c>
      <c r="AI377" s="211">
        <f t="shared" si="689"/>
        <v>0</v>
      </c>
      <c r="AJ377" s="211">
        <f t="shared" si="689"/>
        <v>0</v>
      </c>
      <c r="AK377" s="211">
        <f t="shared" si="689"/>
        <v>0</v>
      </c>
      <c r="AL377" s="211">
        <f t="shared" si="689"/>
        <v>0</v>
      </c>
      <c r="AM377" s="211">
        <f t="shared" si="689"/>
        <v>0</v>
      </c>
      <c r="AN377" s="211">
        <f t="shared" si="689"/>
        <v>0</v>
      </c>
      <c r="AO377" s="211">
        <f t="shared" si="689"/>
        <v>0</v>
      </c>
      <c r="AP377" s="211">
        <f t="shared" si="689"/>
        <v>0</v>
      </c>
      <c r="AQ377" s="211">
        <f t="shared" ref="AQ377" si="690">IF($E$4&lt;$E377,$E$4/$E377*AQ142,AQ142)</f>
        <v>0</v>
      </c>
      <c r="AR377" s="211">
        <f t="shared" si="689"/>
        <v>0</v>
      </c>
      <c r="AS377" s="209"/>
      <c r="AT377" s="211">
        <f t="shared" ref="AT377:BC377" si="691">IF($E$4&lt;$E377,$E$4/$E377*AT142,AT142)</f>
        <v>0</v>
      </c>
      <c r="AU377" s="211">
        <f t="shared" si="691"/>
        <v>0</v>
      </c>
      <c r="AV377" s="211">
        <f t="shared" si="691"/>
        <v>0</v>
      </c>
      <c r="AW377" s="211">
        <f t="shared" si="691"/>
        <v>0</v>
      </c>
      <c r="AX377" s="211">
        <f t="shared" si="691"/>
        <v>0</v>
      </c>
      <c r="AY377" s="211">
        <f t="shared" si="691"/>
        <v>0</v>
      </c>
      <c r="AZ377" s="211">
        <f t="shared" si="691"/>
        <v>0</v>
      </c>
      <c r="BA377" s="211">
        <f t="shared" si="691"/>
        <v>0</v>
      </c>
      <c r="BB377" s="211">
        <f t="shared" si="691"/>
        <v>0</v>
      </c>
      <c r="BC377" s="211">
        <f t="shared" si="691"/>
        <v>0</v>
      </c>
      <c r="BD377" s="209"/>
      <c r="BE377" s="209"/>
      <c r="BF377" s="209"/>
      <c r="BG377" s="209"/>
      <c r="BH377" s="209"/>
      <c r="BI377" s="209"/>
      <c r="BJ377" s="209"/>
    </row>
    <row r="378" spans="2:62" s="190" customFormat="1" hidden="1">
      <c r="B378" s="190">
        <f t="shared" ref="B378:E378" si="692">+B143</f>
        <v>725</v>
      </c>
      <c r="C378" s="190" t="str">
        <f t="shared" si="692"/>
        <v xml:space="preserve">ALTRES OPERACIONS </v>
      </c>
      <c r="D378" s="190" t="str">
        <f t="shared" si="692"/>
        <v>Preparació per esporgar i lligar tomaqueres</v>
      </c>
      <c r="E378" s="208">
        <f t="shared" si="692"/>
        <v>2500</v>
      </c>
      <c r="F378" s="211">
        <f t="shared" ref="F378:AR378" si="693">IF($E$4&lt;$E378,$E$4/$E378*F143,F143)</f>
        <v>0</v>
      </c>
      <c r="G378" s="211">
        <f t="shared" si="693"/>
        <v>0</v>
      </c>
      <c r="H378" s="211">
        <f t="shared" si="693"/>
        <v>0</v>
      </c>
      <c r="I378" s="211">
        <f t="shared" si="693"/>
        <v>0</v>
      </c>
      <c r="J378" s="211">
        <f t="shared" si="693"/>
        <v>0</v>
      </c>
      <c r="K378" s="211">
        <f t="shared" si="693"/>
        <v>0</v>
      </c>
      <c r="L378" s="211">
        <f t="shared" si="693"/>
        <v>0</v>
      </c>
      <c r="M378" s="211">
        <f t="shared" si="693"/>
        <v>0</v>
      </c>
      <c r="N378" s="211">
        <f t="shared" si="693"/>
        <v>0</v>
      </c>
      <c r="O378" s="211">
        <f t="shared" si="693"/>
        <v>0</v>
      </c>
      <c r="P378" s="211">
        <f t="shared" si="693"/>
        <v>0</v>
      </c>
      <c r="Q378" s="211">
        <f t="shared" si="693"/>
        <v>0</v>
      </c>
      <c r="R378" s="211">
        <f t="shared" si="693"/>
        <v>0</v>
      </c>
      <c r="S378" s="211">
        <f t="shared" si="693"/>
        <v>0</v>
      </c>
      <c r="T378" s="211">
        <f t="shared" si="693"/>
        <v>0</v>
      </c>
      <c r="U378" s="211">
        <f t="shared" si="693"/>
        <v>0</v>
      </c>
      <c r="V378" s="211">
        <f t="shared" si="693"/>
        <v>0</v>
      </c>
      <c r="W378" s="211">
        <f t="shared" si="693"/>
        <v>0</v>
      </c>
      <c r="X378" s="211">
        <f t="shared" si="693"/>
        <v>0</v>
      </c>
      <c r="Y378" s="211">
        <f t="shared" si="693"/>
        <v>0</v>
      </c>
      <c r="Z378" s="211">
        <f t="shared" si="693"/>
        <v>0</v>
      </c>
      <c r="AA378" s="211">
        <f t="shared" si="693"/>
        <v>0</v>
      </c>
      <c r="AB378" s="211">
        <f t="shared" si="693"/>
        <v>0</v>
      </c>
      <c r="AC378" s="211">
        <f t="shared" si="693"/>
        <v>0</v>
      </c>
      <c r="AD378" s="211">
        <f t="shared" si="693"/>
        <v>0</v>
      </c>
      <c r="AE378" s="211">
        <f t="shared" si="693"/>
        <v>0</v>
      </c>
      <c r="AF378" s="211">
        <f t="shared" si="693"/>
        <v>0</v>
      </c>
      <c r="AG378" s="211">
        <f t="shared" si="693"/>
        <v>0</v>
      </c>
      <c r="AH378" s="211">
        <f t="shared" si="693"/>
        <v>0</v>
      </c>
      <c r="AI378" s="211">
        <f t="shared" si="693"/>
        <v>0</v>
      </c>
      <c r="AJ378" s="211">
        <f t="shared" si="693"/>
        <v>0</v>
      </c>
      <c r="AK378" s="211">
        <f t="shared" si="693"/>
        <v>0</v>
      </c>
      <c r="AL378" s="211">
        <f t="shared" si="693"/>
        <v>0</v>
      </c>
      <c r="AM378" s="211">
        <f t="shared" si="693"/>
        <v>0</v>
      </c>
      <c r="AN378" s="211">
        <f t="shared" si="693"/>
        <v>0</v>
      </c>
      <c r="AO378" s="211">
        <f t="shared" si="693"/>
        <v>0</v>
      </c>
      <c r="AP378" s="211">
        <f t="shared" si="693"/>
        <v>0</v>
      </c>
      <c r="AQ378" s="211">
        <f t="shared" ref="AQ378" si="694">IF($E$4&lt;$E378,$E$4/$E378*AQ143,AQ143)</f>
        <v>0</v>
      </c>
      <c r="AR378" s="211">
        <f t="shared" si="693"/>
        <v>0</v>
      </c>
      <c r="AS378" s="209"/>
      <c r="AT378" s="211">
        <f t="shared" ref="AT378:BC378" si="695">IF($E$4&lt;$E378,$E$4/$E378*AT143,AT143)</f>
        <v>0</v>
      </c>
      <c r="AU378" s="211">
        <f t="shared" si="695"/>
        <v>0</v>
      </c>
      <c r="AV378" s="211">
        <f t="shared" si="695"/>
        <v>0</v>
      </c>
      <c r="AW378" s="211">
        <f t="shared" si="695"/>
        <v>0</v>
      </c>
      <c r="AX378" s="211">
        <f t="shared" si="695"/>
        <v>0</v>
      </c>
      <c r="AY378" s="211">
        <f t="shared" si="695"/>
        <v>0</v>
      </c>
      <c r="AZ378" s="211">
        <f t="shared" si="695"/>
        <v>0</v>
      </c>
      <c r="BA378" s="211">
        <f t="shared" si="695"/>
        <v>0</v>
      </c>
      <c r="BB378" s="211">
        <f t="shared" si="695"/>
        <v>0</v>
      </c>
      <c r="BC378" s="211">
        <f t="shared" si="695"/>
        <v>0</v>
      </c>
      <c r="BD378" s="209"/>
      <c r="BE378" s="209"/>
      <c r="BF378" s="209"/>
      <c r="BG378" s="209"/>
      <c r="BH378" s="209"/>
      <c r="BI378" s="209"/>
      <c r="BJ378" s="209"/>
    </row>
    <row r="379" spans="2:62" s="190" customFormat="1" hidden="1">
      <c r="B379" s="190">
        <f t="shared" ref="B379:E379" si="696">+B144</f>
        <v>735</v>
      </c>
      <c r="C379" s="190" t="str">
        <f t="shared" si="696"/>
        <v xml:space="preserve">ALTRES OPERACIONS </v>
      </c>
      <c r="D379" s="190" t="str">
        <f t="shared" si="696"/>
        <v>Preparació per renda de la terra</v>
      </c>
      <c r="E379" s="208">
        <f t="shared" si="696"/>
        <v>2500</v>
      </c>
      <c r="F379" s="211">
        <f t="shared" ref="F379:AR379" si="697">IF($E$4&lt;$E379,$E$4/$E379*F144,F144)</f>
        <v>0</v>
      </c>
      <c r="G379" s="211">
        <f t="shared" si="697"/>
        <v>0</v>
      </c>
      <c r="H379" s="211">
        <f t="shared" si="697"/>
        <v>0</v>
      </c>
      <c r="I379" s="211">
        <f t="shared" si="697"/>
        <v>0</v>
      </c>
      <c r="J379" s="211">
        <f t="shared" si="697"/>
        <v>0</v>
      </c>
      <c r="K379" s="211">
        <f t="shared" si="697"/>
        <v>0</v>
      </c>
      <c r="L379" s="211">
        <f t="shared" si="697"/>
        <v>0</v>
      </c>
      <c r="M379" s="211">
        <f t="shared" si="697"/>
        <v>0</v>
      </c>
      <c r="N379" s="211">
        <f t="shared" si="697"/>
        <v>0</v>
      </c>
      <c r="O379" s="211">
        <f t="shared" si="697"/>
        <v>0</v>
      </c>
      <c r="P379" s="211">
        <f t="shared" si="697"/>
        <v>0</v>
      </c>
      <c r="Q379" s="211">
        <f t="shared" si="697"/>
        <v>0</v>
      </c>
      <c r="R379" s="211">
        <f t="shared" si="697"/>
        <v>0</v>
      </c>
      <c r="S379" s="211">
        <f t="shared" si="697"/>
        <v>0</v>
      </c>
      <c r="T379" s="211">
        <f t="shared" si="697"/>
        <v>0</v>
      </c>
      <c r="U379" s="211">
        <f t="shared" si="697"/>
        <v>0</v>
      </c>
      <c r="V379" s="211">
        <f t="shared" si="697"/>
        <v>0</v>
      </c>
      <c r="W379" s="211">
        <f t="shared" si="697"/>
        <v>0</v>
      </c>
      <c r="X379" s="211">
        <f t="shared" si="697"/>
        <v>0</v>
      </c>
      <c r="Y379" s="211">
        <f t="shared" si="697"/>
        <v>0</v>
      </c>
      <c r="Z379" s="211">
        <f t="shared" si="697"/>
        <v>0</v>
      </c>
      <c r="AA379" s="211">
        <f t="shared" si="697"/>
        <v>0</v>
      </c>
      <c r="AB379" s="211">
        <f t="shared" si="697"/>
        <v>0</v>
      </c>
      <c r="AC379" s="211">
        <f t="shared" si="697"/>
        <v>0</v>
      </c>
      <c r="AD379" s="211">
        <f t="shared" si="697"/>
        <v>0</v>
      </c>
      <c r="AE379" s="211">
        <f t="shared" si="697"/>
        <v>0</v>
      </c>
      <c r="AF379" s="211">
        <f t="shared" si="697"/>
        <v>0</v>
      </c>
      <c r="AG379" s="211">
        <f t="shared" si="697"/>
        <v>0</v>
      </c>
      <c r="AH379" s="211">
        <f t="shared" si="697"/>
        <v>0</v>
      </c>
      <c r="AI379" s="211">
        <f t="shared" si="697"/>
        <v>0</v>
      </c>
      <c r="AJ379" s="211">
        <f t="shared" si="697"/>
        <v>0</v>
      </c>
      <c r="AK379" s="211">
        <f t="shared" si="697"/>
        <v>0</v>
      </c>
      <c r="AL379" s="211">
        <f t="shared" si="697"/>
        <v>0</v>
      </c>
      <c r="AM379" s="211">
        <f t="shared" si="697"/>
        <v>0</v>
      </c>
      <c r="AN379" s="211">
        <f t="shared" si="697"/>
        <v>0</v>
      </c>
      <c r="AO379" s="211">
        <f t="shared" si="697"/>
        <v>0</v>
      </c>
      <c r="AP379" s="211">
        <f t="shared" si="697"/>
        <v>0</v>
      </c>
      <c r="AQ379" s="211">
        <f t="shared" ref="AQ379" si="698">IF($E$4&lt;$E379,$E$4/$E379*AQ144,AQ144)</f>
        <v>0</v>
      </c>
      <c r="AR379" s="211">
        <f t="shared" si="697"/>
        <v>0</v>
      </c>
      <c r="AS379" s="209"/>
      <c r="AT379" s="211">
        <f t="shared" ref="AT379:BC379" si="699">IF($E$4&lt;$E379,$E$4/$E379*AT144,AT144)</f>
        <v>0</v>
      </c>
      <c r="AU379" s="211">
        <f t="shared" si="699"/>
        <v>0</v>
      </c>
      <c r="AV379" s="211">
        <f t="shared" si="699"/>
        <v>0</v>
      </c>
      <c r="AW379" s="211">
        <f t="shared" si="699"/>
        <v>0</v>
      </c>
      <c r="AX379" s="211">
        <f t="shared" si="699"/>
        <v>0</v>
      </c>
      <c r="AY379" s="211">
        <f t="shared" si="699"/>
        <v>0</v>
      </c>
      <c r="AZ379" s="211">
        <f t="shared" si="699"/>
        <v>0</v>
      </c>
      <c r="BA379" s="211">
        <f t="shared" si="699"/>
        <v>0</v>
      </c>
      <c r="BB379" s="211">
        <f t="shared" si="699"/>
        <v>0</v>
      </c>
      <c r="BC379" s="211">
        <f t="shared" si="699"/>
        <v>0</v>
      </c>
      <c r="BD379" s="209"/>
      <c r="BE379" s="209"/>
      <c r="BF379" s="209"/>
      <c r="BG379" s="209"/>
      <c r="BH379" s="209"/>
      <c r="BI379" s="209"/>
      <c r="BJ379" s="209"/>
    </row>
    <row r="380" spans="2:62" s="190" customFormat="1" hidden="1">
      <c r="B380" s="190">
        <f t="shared" ref="B380:E380" si="700">+B145</f>
        <v>815</v>
      </c>
      <c r="C380" s="190" t="str">
        <f t="shared" si="700"/>
        <v>RECOL.LECCIÓ</v>
      </c>
      <c r="D380" s="190" t="str">
        <f t="shared" si="700"/>
        <v>Preparació per recol.lecció col</v>
      </c>
      <c r="E380" s="208">
        <f t="shared" si="700"/>
        <v>2500</v>
      </c>
      <c r="F380" s="211">
        <f t="shared" ref="F380:AR380" si="701">IF($E$4&lt;$E380,$E$4/$E380*F145,F145)</f>
        <v>0</v>
      </c>
      <c r="G380" s="211">
        <f t="shared" si="701"/>
        <v>0</v>
      </c>
      <c r="H380" s="211">
        <f t="shared" si="701"/>
        <v>0</v>
      </c>
      <c r="I380" s="211">
        <f t="shared" si="701"/>
        <v>0</v>
      </c>
      <c r="J380" s="211">
        <f t="shared" si="701"/>
        <v>0</v>
      </c>
      <c r="K380" s="211">
        <f t="shared" si="701"/>
        <v>0</v>
      </c>
      <c r="L380" s="211">
        <f t="shared" si="701"/>
        <v>0</v>
      </c>
      <c r="M380" s="211">
        <f t="shared" si="701"/>
        <v>0</v>
      </c>
      <c r="N380" s="211">
        <f t="shared" si="701"/>
        <v>0</v>
      </c>
      <c r="O380" s="211">
        <f t="shared" si="701"/>
        <v>0</v>
      </c>
      <c r="P380" s="211">
        <f t="shared" si="701"/>
        <v>0</v>
      </c>
      <c r="Q380" s="211">
        <f t="shared" si="701"/>
        <v>0</v>
      </c>
      <c r="R380" s="211">
        <f t="shared" si="701"/>
        <v>0</v>
      </c>
      <c r="S380" s="211">
        <f t="shared" si="701"/>
        <v>0</v>
      </c>
      <c r="T380" s="211">
        <f t="shared" si="701"/>
        <v>0</v>
      </c>
      <c r="U380" s="211">
        <f t="shared" si="701"/>
        <v>0</v>
      </c>
      <c r="V380" s="211">
        <f t="shared" si="701"/>
        <v>0</v>
      </c>
      <c r="W380" s="211">
        <f t="shared" si="701"/>
        <v>0</v>
      </c>
      <c r="X380" s="211">
        <f t="shared" si="701"/>
        <v>0</v>
      </c>
      <c r="Y380" s="211">
        <f t="shared" si="701"/>
        <v>0</v>
      </c>
      <c r="Z380" s="211">
        <f t="shared" si="701"/>
        <v>0</v>
      </c>
      <c r="AA380" s="211">
        <f t="shared" si="701"/>
        <v>0</v>
      </c>
      <c r="AB380" s="211">
        <f t="shared" si="701"/>
        <v>0</v>
      </c>
      <c r="AC380" s="211">
        <f t="shared" si="701"/>
        <v>0</v>
      </c>
      <c r="AD380" s="211">
        <f t="shared" si="701"/>
        <v>0</v>
      </c>
      <c r="AE380" s="211">
        <f t="shared" si="701"/>
        <v>0</v>
      </c>
      <c r="AF380" s="211">
        <f t="shared" si="701"/>
        <v>0</v>
      </c>
      <c r="AG380" s="211">
        <f t="shared" si="701"/>
        <v>0</v>
      </c>
      <c r="AH380" s="211">
        <f t="shared" si="701"/>
        <v>0</v>
      </c>
      <c r="AI380" s="211">
        <f t="shared" si="701"/>
        <v>0</v>
      </c>
      <c r="AJ380" s="211">
        <f t="shared" si="701"/>
        <v>0</v>
      </c>
      <c r="AK380" s="211">
        <f t="shared" si="701"/>
        <v>0</v>
      </c>
      <c r="AL380" s="211">
        <f t="shared" si="701"/>
        <v>0</v>
      </c>
      <c r="AM380" s="211">
        <f t="shared" si="701"/>
        <v>0</v>
      </c>
      <c r="AN380" s="211">
        <f t="shared" si="701"/>
        <v>0</v>
      </c>
      <c r="AO380" s="211">
        <f t="shared" si="701"/>
        <v>0</v>
      </c>
      <c r="AP380" s="211">
        <f t="shared" si="701"/>
        <v>0</v>
      </c>
      <c r="AQ380" s="211">
        <f t="shared" ref="AQ380" si="702">IF($E$4&lt;$E380,$E$4/$E380*AQ145,AQ145)</f>
        <v>0</v>
      </c>
      <c r="AR380" s="211">
        <f t="shared" si="701"/>
        <v>0</v>
      </c>
      <c r="AS380" s="209"/>
      <c r="AT380" s="211">
        <f t="shared" ref="AT380:BC380" si="703">IF($E$4&lt;$E380,$E$4/$E380*AT145,AT145)</f>
        <v>0</v>
      </c>
      <c r="AU380" s="211">
        <f t="shared" si="703"/>
        <v>0</v>
      </c>
      <c r="AV380" s="211">
        <f t="shared" si="703"/>
        <v>0</v>
      </c>
      <c r="AW380" s="211">
        <f t="shared" si="703"/>
        <v>0</v>
      </c>
      <c r="AX380" s="211">
        <f t="shared" si="703"/>
        <v>0</v>
      </c>
      <c r="AY380" s="211">
        <f t="shared" si="703"/>
        <v>0</v>
      </c>
      <c r="AZ380" s="211">
        <f t="shared" si="703"/>
        <v>0</v>
      </c>
      <c r="BA380" s="211">
        <f t="shared" si="703"/>
        <v>0</v>
      </c>
      <c r="BB380" s="211">
        <f t="shared" si="703"/>
        <v>0</v>
      </c>
      <c r="BC380" s="211">
        <f t="shared" si="703"/>
        <v>0</v>
      </c>
      <c r="BD380" s="209"/>
      <c r="BE380" s="209"/>
      <c r="BF380" s="209"/>
      <c r="BG380" s="209"/>
      <c r="BH380" s="209"/>
      <c r="BI380" s="209"/>
      <c r="BJ380" s="209"/>
    </row>
    <row r="381" spans="2:62" s="190" customFormat="1" hidden="1">
      <c r="B381" s="190">
        <f t="shared" ref="B381:E381" si="704">+B146</f>
        <v>825</v>
      </c>
      <c r="C381" s="190" t="str">
        <f t="shared" si="704"/>
        <v>RECOL.LECCIÓ</v>
      </c>
      <c r="D381" s="190" t="str">
        <f t="shared" si="704"/>
        <v>Preparació per recol.lecció bròcoli</v>
      </c>
      <c r="E381" s="208">
        <f t="shared" si="704"/>
        <v>2500</v>
      </c>
      <c r="F381" s="211">
        <f t="shared" ref="F381:AR381" si="705">IF($E$4&lt;$E381,$E$4/$E381*F146,F146)</f>
        <v>0</v>
      </c>
      <c r="G381" s="211">
        <f t="shared" si="705"/>
        <v>0</v>
      </c>
      <c r="H381" s="211">
        <f t="shared" si="705"/>
        <v>0</v>
      </c>
      <c r="I381" s="211">
        <f t="shared" si="705"/>
        <v>0</v>
      </c>
      <c r="J381" s="211">
        <f t="shared" si="705"/>
        <v>0</v>
      </c>
      <c r="K381" s="211">
        <f t="shared" si="705"/>
        <v>0</v>
      </c>
      <c r="L381" s="211">
        <f t="shared" si="705"/>
        <v>0</v>
      </c>
      <c r="M381" s="211">
        <f t="shared" si="705"/>
        <v>0</v>
      </c>
      <c r="N381" s="211">
        <f t="shared" si="705"/>
        <v>0</v>
      </c>
      <c r="O381" s="211">
        <f t="shared" si="705"/>
        <v>0</v>
      </c>
      <c r="P381" s="211">
        <f t="shared" si="705"/>
        <v>0</v>
      </c>
      <c r="Q381" s="211">
        <f t="shared" si="705"/>
        <v>0</v>
      </c>
      <c r="R381" s="211">
        <f t="shared" si="705"/>
        <v>0</v>
      </c>
      <c r="S381" s="211">
        <f t="shared" si="705"/>
        <v>0</v>
      </c>
      <c r="T381" s="211">
        <f t="shared" si="705"/>
        <v>0</v>
      </c>
      <c r="U381" s="211">
        <f t="shared" si="705"/>
        <v>0</v>
      </c>
      <c r="V381" s="211">
        <f t="shared" si="705"/>
        <v>0</v>
      </c>
      <c r="W381" s="211">
        <f t="shared" si="705"/>
        <v>0</v>
      </c>
      <c r="X381" s="211">
        <f t="shared" si="705"/>
        <v>0</v>
      </c>
      <c r="Y381" s="211">
        <f t="shared" si="705"/>
        <v>0</v>
      </c>
      <c r="Z381" s="211">
        <f t="shared" si="705"/>
        <v>0</v>
      </c>
      <c r="AA381" s="211">
        <f t="shared" si="705"/>
        <v>0</v>
      </c>
      <c r="AB381" s="211">
        <f t="shared" si="705"/>
        <v>0</v>
      </c>
      <c r="AC381" s="211">
        <f t="shared" si="705"/>
        <v>0</v>
      </c>
      <c r="AD381" s="211">
        <f t="shared" si="705"/>
        <v>0</v>
      </c>
      <c r="AE381" s="211">
        <f t="shared" si="705"/>
        <v>0</v>
      </c>
      <c r="AF381" s="211">
        <f t="shared" si="705"/>
        <v>0</v>
      </c>
      <c r="AG381" s="211">
        <f t="shared" si="705"/>
        <v>0</v>
      </c>
      <c r="AH381" s="211">
        <f t="shared" si="705"/>
        <v>0</v>
      </c>
      <c r="AI381" s="211">
        <f t="shared" si="705"/>
        <v>0</v>
      </c>
      <c r="AJ381" s="211">
        <f t="shared" si="705"/>
        <v>0</v>
      </c>
      <c r="AK381" s="211">
        <f t="shared" si="705"/>
        <v>0</v>
      </c>
      <c r="AL381" s="211">
        <f t="shared" si="705"/>
        <v>0</v>
      </c>
      <c r="AM381" s="211">
        <f t="shared" si="705"/>
        <v>0</v>
      </c>
      <c r="AN381" s="211">
        <f t="shared" si="705"/>
        <v>0</v>
      </c>
      <c r="AO381" s="211">
        <f t="shared" si="705"/>
        <v>0</v>
      </c>
      <c r="AP381" s="211">
        <f t="shared" si="705"/>
        <v>0</v>
      </c>
      <c r="AQ381" s="211">
        <f t="shared" ref="AQ381" si="706">IF($E$4&lt;$E381,$E$4/$E381*AQ146,AQ146)</f>
        <v>0</v>
      </c>
      <c r="AR381" s="211">
        <f t="shared" si="705"/>
        <v>0</v>
      </c>
      <c r="AS381" s="209"/>
      <c r="AT381" s="211">
        <f t="shared" ref="AT381:BC381" si="707">IF($E$4&lt;$E381,$E$4/$E381*AT146,AT146)</f>
        <v>0</v>
      </c>
      <c r="AU381" s="211">
        <f t="shared" si="707"/>
        <v>0</v>
      </c>
      <c r="AV381" s="211">
        <f t="shared" si="707"/>
        <v>0</v>
      </c>
      <c r="AW381" s="211">
        <f t="shared" si="707"/>
        <v>0</v>
      </c>
      <c r="AX381" s="211">
        <f t="shared" si="707"/>
        <v>0</v>
      </c>
      <c r="AY381" s="211">
        <f t="shared" si="707"/>
        <v>0</v>
      </c>
      <c r="AZ381" s="211">
        <f t="shared" si="707"/>
        <v>0</v>
      </c>
      <c r="BA381" s="211">
        <f t="shared" si="707"/>
        <v>0</v>
      </c>
      <c r="BB381" s="211">
        <f t="shared" si="707"/>
        <v>0</v>
      </c>
      <c r="BC381" s="211">
        <f t="shared" si="707"/>
        <v>0</v>
      </c>
      <c r="BD381" s="209"/>
      <c r="BE381" s="209"/>
      <c r="BF381" s="209"/>
      <c r="BG381" s="209"/>
      <c r="BH381" s="209"/>
      <c r="BI381" s="209"/>
      <c r="BJ381" s="209"/>
    </row>
    <row r="382" spans="2:62" s="190" customFormat="1" hidden="1">
      <c r="B382" s="190">
        <f t="shared" ref="B382:E382" si="708">+B147</f>
        <v>835</v>
      </c>
      <c r="C382" s="190" t="str">
        <f t="shared" si="708"/>
        <v>RECOL.LECCIÓ</v>
      </c>
      <c r="D382" s="190" t="str">
        <f t="shared" si="708"/>
        <v>Preparació per recol.lecció calçot</v>
      </c>
      <c r="E382" s="208">
        <f t="shared" si="708"/>
        <v>2500</v>
      </c>
      <c r="F382" s="211">
        <f t="shared" ref="F382:AR382" si="709">IF($E$4&lt;$E382,$E$4/$E382*F147,F147)</f>
        <v>0</v>
      </c>
      <c r="G382" s="211">
        <f t="shared" si="709"/>
        <v>0</v>
      </c>
      <c r="H382" s="211">
        <f t="shared" si="709"/>
        <v>0</v>
      </c>
      <c r="I382" s="211">
        <f t="shared" si="709"/>
        <v>0</v>
      </c>
      <c r="J382" s="211">
        <f t="shared" si="709"/>
        <v>0</v>
      </c>
      <c r="K382" s="211">
        <f t="shared" si="709"/>
        <v>0</v>
      </c>
      <c r="L382" s="211">
        <f t="shared" si="709"/>
        <v>0</v>
      </c>
      <c r="M382" s="211">
        <f t="shared" si="709"/>
        <v>0</v>
      </c>
      <c r="N382" s="211">
        <f t="shared" si="709"/>
        <v>0</v>
      </c>
      <c r="O382" s="211">
        <f t="shared" si="709"/>
        <v>0</v>
      </c>
      <c r="P382" s="211">
        <f t="shared" si="709"/>
        <v>0</v>
      </c>
      <c r="Q382" s="211">
        <f t="shared" si="709"/>
        <v>0</v>
      </c>
      <c r="R382" s="211">
        <f t="shared" si="709"/>
        <v>0</v>
      </c>
      <c r="S382" s="211">
        <f t="shared" si="709"/>
        <v>0</v>
      </c>
      <c r="T382" s="211">
        <f t="shared" si="709"/>
        <v>0</v>
      </c>
      <c r="U382" s="211">
        <f t="shared" si="709"/>
        <v>0</v>
      </c>
      <c r="V382" s="211">
        <f t="shared" si="709"/>
        <v>0</v>
      </c>
      <c r="W382" s="211">
        <f t="shared" si="709"/>
        <v>0</v>
      </c>
      <c r="X382" s="211">
        <f t="shared" si="709"/>
        <v>0</v>
      </c>
      <c r="Y382" s="211">
        <f t="shared" si="709"/>
        <v>0</v>
      </c>
      <c r="Z382" s="211">
        <f t="shared" si="709"/>
        <v>0</v>
      </c>
      <c r="AA382" s="211">
        <f t="shared" si="709"/>
        <v>0</v>
      </c>
      <c r="AB382" s="211">
        <f t="shared" si="709"/>
        <v>0</v>
      </c>
      <c r="AC382" s="211">
        <f t="shared" si="709"/>
        <v>0</v>
      </c>
      <c r="AD382" s="211">
        <f t="shared" si="709"/>
        <v>0</v>
      </c>
      <c r="AE382" s="211">
        <f t="shared" si="709"/>
        <v>0</v>
      </c>
      <c r="AF382" s="211">
        <f t="shared" si="709"/>
        <v>0</v>
      </c>
      <c r="AG382" s="211">
        <f t="shared" si="709"/>
        <v>0</v>
      </c>
      <c r="AH382" s="211">
        <f t="shared" si="709"/>
        <v>0</v>
      </c>
      <c r="AI382" s="211">
        <f t="shared" si="709"/>
        <v>0</v>
      </c>
      <c r="AJ382" s="211">
        <f t="shared" si="709"/>
        <v>0</v>
      </c>
      <c r="AK382" s="211">
        <f t="shared" si="709"/>
        <v>0</v>
      </c>
      <c r="AL382" s="211">
        <f t="shared" si="709"/>
        <v>0</v>
      </c>
      <c r="AM382" s="211">
        <f t="shared" si="709"/>
        <v>0</v>
      </c>
      <c r="AN382" s="211">
        <f t="shared" si="709"/>
        <v>0</v>
      </c>
      <c r="AO382" s="211">
        <f t="shared" si="709"/>
        <v>0</v>
      </c>
      <c r="AP382" s="211">
        <f t="shared" si="709"/>
        <v>0</v>
      </c>
      <c r="AQ382" s="211">
        <f t="shared" ref="AQ382" si="710">IF($E$4&lt;$E382,$E$4/$E382*AQ147,AQ147)</f>
        <v>0</v>
      </c>
      <c r="AR382" s="211">
        <f t="shared" si="709"/>
        <v>0</v>
      </c>
      <c r="AS382" s="209"/>
      <c r="AT382" s="211">
        <f t="shared" ref="AT382:BC382" si="711">IF($E$4&lt;$E382,$E$4/$E382*AT147,AT147)</f>
        <v>0</v>
      </c>
      <c r="AU382" s="211">
        <f t="shared" si="711"/>
        <v>0</v>
      </c>
      <c r="AV382" s="211">
        <f t="shared" si="711"/>
        <v>0</v>
      </c>
      <c r="AW382" s="211">
        <f t="shared" si="711"/>
        <v>0</v>
      </c>
      <c r="AX382" s="211">
        <f t="shared" si="711"/>
        <v>0</v>
      </c>
      <c r="AY382" s="211">
        <f t="shared" si="711"/>
        <v>0</v>
      </c>
      <c r="AZ382" s="211">
        <f t="shared" si="711"/>
        <v>0</v>
      </c>
      <c r="BA382" s="211">
        <f t="shared" si="711"/>
        <v>0</v>
      </c>
      <c r="BB382" s="211">
        <f t="shared" si="711"/>
        <v>0</v>
      </c>
      <c r="BC382" s="211">
        <f t="shared" si="711"/>
        <v>0</v>
      </c>
      <c r="BD382" s="209"/>
      <c r="BE382" s="209"/>
      <c r="BF382" s="209"/>
      <c r="BG382" s="209"/>
      <c r="BH382" s="209"/>
      <c r="BI382" s="209"/>
      <c r="BJ382" s="209"/>
    </row>
    <row r="383" spans="2:62" s="190" customFormat="1" hidden="1">
      <c r="B383" s="190">
        <f t="shared" ref="B383:E383" si="712">+B148</f>
        <v>845</v>
      </c>
      <c r="C383" s="190" t="str">
        <f t="shared" si="712"/>
        <v>RECOL.LECCIÓ</v>
      </c>
      <c r="D383" s="190" t="str">
        <f t="shared" si="712"/>
        <v>Preparació per recol.lecció enciam</v>
      </c>
      <c r="E383" s="208">
        <f t="shared" si="712"/>
        <v>2500</v>
      </c>
      <c r="F383" s="211">
        <f t="shared" ref="F383:AR383" si="713">IF($E$4&lt;$E383,$E$4/$E383*F148,F148)</f>
        <v>0</v>
      </c>
      <c r="G383" s="211">
        <f t="shared" si="713"/>
        <v>0</v>
      </c>
      <c r="H383" s="211">
        <f t="shared" si="713"/>
        <v>0</v>
      </c>
      <c r="I383" s="211">
        <f t="shared" si="713"/>
        <v>0</v>
      </c>
      <c r="J383" s="211">
        <f t="shared" si="713"/>
        <v>0</v>
      </c>
      <c r="K383" s="211">
        <f t="shared" si="713"/>
        <v>0</v>
      </c>
      <c r="L383" s="211">
        <f t="shared" si="713"/>
        <v>0</v>
      </c>
      <c r="M383" s="211">
        <f t="shared" si="713"/>
        <v>0</v>
      </c>
      <c r="N383" s="211">
        <f t="shared" si="713"/>
        <v>0</v>
      </c>
      <c r="O383" s="211">
        <f t="shared" si="713"/>
        <v>0</v>
      </c>
      <c r="P383" s="211">
        <f t="shared" si="713"/>
        <v>0</v>
      </c>
      <c r="Q383" s="211">
        <f t="shared" si="713"/>
        <v>0</v>
      </c>
      <c r="R383" s="211">
        <f t="shared" si="713"/>
        <v>0</v>
      </c>
      <c r="S383" s="211">
        <f t="shared" si="713"/>
        <v>0</v>
      </c>
      <c r="T383" s="211">
        <f t="shared" si="713"/>
        <v>0</v>
      </c>
      <c r="U383" s="211">
        <f t="shared" si="713"/>
        <v>0</v>
      </c>
      <c r="V383" s="211">
        <f t="shared" si="713"/>
        <v>0</v>
      </c>
      <c r="W383" s="211">
        <f t="shared" si="713"/>
        <v>0</v>
      </c>
      <c r="X383" s="211">
        <f t="shared" si="713"/>
        <v>0</v>
      </c>
      <c r="Y383" s="211">
        <f t="shared" si="713"/>
        <v>0</v>
      </c>
      <c r="Z383" s="211">
        <f t="shared" si="713"/>
        <v>0</v>
      </c>
      <c r="AA383" s="211">
        <f t="shared" si="713"/>
        <v>0</v>
      </c>
      <c r="AB383" s="211">
        <f t="shared" si="713"/>
        <v>0</v>
      </c>
      <c r="AC383" s="211">
        <f t="shared" si="713"/>
        <v>0</v>
      </c>
      <c r="AD383" s="211">
        <f t="shared" si="713"/>
        <v>0</v>
      </c>
      <c r="AE383" s="211">
        <f t="shared" si="713"/>
        <v>0</v>
      </c>
      <c r="AF383" s="211">
        <f t="shared" si="713"/>
        <v>0</v>
      </c>
      <c r="AG383" s="211">
        <f t="shared" si="713"/>
        <v>0</v>
      </c>
      <c r="AH383" s="211">
        <f t="shared" si="713"/>
        <v>0</v>
      </c>
      <c r="AI383" s="211">
        <f t="shared" si="713"/>
        <v>0</v>
      </c>
      <c r="AJ383" s="211">
        <f t="shared" si="713"/>
        <v>0</v>
      </c>
      <c r="AK383" s="211">
        <f t="shared" si="713"/>
        <v>0</v>
      </c>
      <c r="AL383" s="211">
        <f t="shared" si="713"/>
        <v>0</v>
      </c>
      <c r="AM383" s="211">
        <f t="shared" si="713"/>
        <v>0</v>
      </c>
      <c r="AN383" s="211">
        <f t="shared" si="713"/>
        <v>0</v>
      </c>
      <c r="AO383" s="211">
        <f t="shared" si="713"/>
        <v>0</v>
      </c>
      <c r="AP383" s="211">
        <f t="shared" si="713"/>
        <v>0</v>
      </c>
      <c r="AQ383" s="211">
        <f t="shared" ref="AQ383" si="714">IF($E$4&lt;$E383,$E$4/$E383*AQ148,AQ148)</f>
        <v>0</v>
      </c>
      <c r="AR383" s="211">
        <f t="shared" si="713"/>
        <v>0</v>
      </c>
      <c r="AS383" s="209"/>
      <c r="AT383" s="211">
        <f t="shared" ref="AT383:BC383" si="715">IF($E$4&lt;$E383,$E$4/$E383*AT148,AT148)</f>
        <v>0</v>
      </c>
      <c r="AU383" s="211">
        <f t="shared" si="715"/>
        <v>0</v>
      </c>
      <c r="AV383" s="211">
        <f t="shared" si="715"/>
        <v>0</v>
      </c>
      <c r="AW383" s="211">
        <f t="shared" si="715"/>
        <v>0</v>
      </c>
      <c r="AX383" s="211">
        <f t="shared" si="715"/>
        <v>0</v>
      </c>
      <c r="AY383" s="211">
        <f t="shared" si="715"/>
        <v>0</v>
      </c>
      <c r="AZ383" s="211">
        <f t="shared" si="715"/>
        <v>0</v>
      </c>
      <c r="BA383" s="211">
        <f t="shared" si="715"/>
        <v>0</v>
      </c>
      <c r="BB383" s="211">
        <f t="shared" si="715"/>
        <v>0</v>
      </c>
      <c r="BC383" s="211">
        <f t="shared" si="715"/>
        <v>0</v>
      </c>
      <c r="BD383" s="209"/>
      <c r="BE383" s="209"/>
      <c r="BF383" s="209"/>
      <c r="BG383" s="209"/>
      <c r="BH383" s="209"/>
      <c r="BI383" s="209"/>
      <c r="BJ383" s="209"/>
    </row>
    <row r="384" spans="2:62" s="190" customFormat="1" hidden="1">
      <c r="B384" s="190">
        <f t="shared" ref="B384:E384" si="716">+B149</f>
        <v>855</v>
      </c>
      <c r="C384" s="190" t="str">
        <f t="shared" si="716"/>
        <v>RECOL.LECCIÓ</v>
      </c>
      <c r="D384" s="190" t="str">
        <f t="shared" si="716"/>
        <v>Preparació per recol.lecció bledes a manats</v>
      </c>
      <c r="E384" s="208">
        <f t="shared" si="716"/>
        <v>2500</v>
      </c>
      <c r="F384" s="211">
        <f t="shared" ref="F384:AR384" si="717">IF($E$4&lt;$E384,$E$4/$E384*F149,F149)</f>
        <v>0</v>
      </c>
      <c r="G384" s="211">
        <f t="shared" si="717"/>
        <v>0</v>
      </c>
      <c r="H384" s="211">
        <f t="shared" si="717"/>
        <v>0</v>
      </c>
      <c r="I384" s="211">
        <f t="shared" si="717"/>
        <v>0</v>
      </c>
      <c r="J384" s="211">
        <f t="shared" si="717"/>
        <v>0</v>
      </c>
      <c r="K384" s="211">
        <f t="shared" si="717"/>
        <v>0</v>
      </c>
      <c r="L384" s="211">
        <f t="shared" si="717"/>
        <v>0</v>
      </c>
      <c r="M384" s="211">
        <f t="shared" si="717"/>
        <v>0</v>
      </c>
      <c r="N384" s="211">
        <f t="shared" si="717"/>
        <v>0</v>
      </c>
      <c r="O384" s="211">
        <f t="shared" si="717"/>
        <v>0</v>
      </c>
      <c r="P384" s="211">
        <f t="shared" si="717"/>
        <v>0</v>
      </c>
      <c r="Q384" s="211">
        <f t="shared" si="717"/>
        <v>0</v>
      </c>
      <c r="R384" s="211">
        <f t="shared" si="717"/>
        <v>0</v>
      </c>
      <c r="S384" s="211">
        <f t="shared" si="717"/>
        <v>0</v>
      </c>
      <c r="T384" s="211">
        <f t="shared" si="717"/>
        <v>0</v>
      </c>
      <c r="U384" s="211">
        <f t="shared" si="717"/>
        <v>0</v>
      </c>
      <c r="V384" s="211">
        <f t="shared" si="717"/>
        <v>0</v>
      </c>
      <c r="W384" s="211">
        <f t="shared" si="717"/>
        <v>0</v>
      </c>
      <c r="X384" s="211">
        <f t="shared" si="717"/>
        <v>0</v>
      </c>
      <c r="Y384" s="211">
        <f t="shared" si="717"/>
        <v>0</v>
      </c>
      <c r="Z384" s="211">
        <f t="shared" si="717"/>
        <v>0</v>
      </c>
      <c r="AA384" s="211">
        <f t="shared" si="717"/>
        <v>0</v>
      </c>
      <c r="AB384" s="211">
        <f t="shared" si="717"/>
        <v>0</v>
      </c>
      <c r="AC384" s="211">
        <f t="shared" si="717"/>
        <v>0</v>
      </c>
      <c r="AD384" s="211">
        <f t="shared" si="717"/>
        <v>0</v>
      </c>
      <c r="AE384" s="211">
        <f t="shared" si="717"/>
        <v>0</v>
      </c>
      <c r="AF384" s="211">
        <f t="shared" si="717"/>
        <v>0</v>
      </c>
      <c r="AG384" s="211">
        <f t="shared" si="717"/>
        <v>0</v>
      </c>
      <c r="AH384" s="211">
        <f t="shared" si="717"/>
        <v>0</v>
      </c>
      <c r="AI384" s="211">
        <f t="shared" si="717"/>
        <v>0</v>
      </c>
      <c r="AJ384" s="211">
        <f t="shared" si="717"/>
        <v>0</v>
      </c>
      <c r="AK384" s="211">
        <f t="shared" si="717"/>
        <v>0</v>
      </c>
      <c r="AL384" s="211">
        <f t="shared" si="717"/>
        <v>0</v>
      </c>
      <c r="AM384" s="211">
        <f t="shared" si="717"/>
        <v>0</v>
      </c>
      <c r="AN384" s="211">
        <f t="shared" si="717"/>
        <v>0</v>
      </c>
      <c r="AO384" s="211">
        <f t="shared" si="717"/>
        <v>0</v>
      </c>
      <c r="AP384" s="211">
        <f t="shared" si="717"/>
        <v>0</v>
      </c>
      <c r="AQ384" s="211">
        <f t="shared" ref="AQ384" si="718">IF($E$4&lt;$E384,$E$4/$E384*AQ149,AQ149)</f>
        <v>0</v>
      </c>
      <c r="AR384" s="211">
        <f t="shared" si="717"/>
        <v>0</v>
      </c>
      <c r="AS384" s="209"/>
      <c r="AT384" s="211">
        <f t="shared" ref="AT384:BC384" si="719">IF($E$4&lt;$E384,$E$4/$E384*AT149,AT149)</f>
        <v>0</v>
      </c>
      <c r="AU384" s="211">
        <f t="shared" si="719"/>
        <v>0</v>
      </c>
      <c r="AV384" s="211">
        <f t="shared" si="719"/>
        <v>0</v>
      </c>
      <c r="AW384" s="211">
        <f t="shared" si="719"/>
        <v>0</v>
      </c>
      <c r="AX384" s="211">
        <f t="shared" si="719"/>
        <v>0</v>
      </c>
      <c r="AY384" s="211">
        <f t="shared" si="719"/>
        <v>0</v>
      </c>
      <c r="AZ384" s="211">
        <f t="shared" si="719"/>
        <v>0</v>
      </c>
      <c r="BA384" s="211">
        <f t="shared" si="719"/>
        <v>0</v>
      </c>
      <c r="BB384" s="211">
        <f t="shared" si="719"/>
        <v>0</v>
      </c>
      <c r="BC384" s="211">
        <f t="shared" si="719"/>
        <v>0</v>
      </c>
      <c r="BD384" s="209"/>
      <c r="BE384" s="209"/>
      <c r="BF384" s="209"/>
      <c r="BG384" s="209"/>
      <c r="BH384" s="209"/>
      <c r="BI384" s="209"/>
      <c r="BJ384" s="209"/>
    </row>
    <row r="385" spans="2:62" s="190" customFormat="1" hidden="1">
      <c r="B385" s="190">
        <f t="shared" ref="B385:E385" si="720">+B150</f>
        <v>865</v>
      </c>
      <c r="C385" s="190" t="str">
        <f t="shared" si="720"/>
        <v>RECOL.LECCIÓ</v>
      </c>
      <c r="D385" s="190" t="str">
        <f t="shared" si="720"/>
        <v>Preparació per recol.lecció bledes</v>
      </c>
      <c r="E385" s="208">
        <f t="shared" si="720"/>
        <v>2500</v>
      </c>
      <c r="F385" s="211">
        <f t="shared" ref="F385:AR385" si="721">IF($E$4&lt;$E385,$E$4/$E385*F150,F150)</f>
        <v>0</v>
      </c>
      <c r="G385" s="211">
        <f t="shared" si="721"/>
        <v>0</v>
      </c>
      <c r="H385" s="211">
        <f t="shared" si="721"/>
        <v>0</v>
      </c>
      <c r="I385" s="211">
        <f t="shared" si="721"/>
        <v>0</v>
      </c>
      <c r="J385" s="211">
        <f t="shared" si="721"/>
        <v>0</v>
      </c>
      <c r="K385" s="211">
        <f t="shared" si="721"/>
        <v>0</v>
      </c>
      <c r="L385" s="211">
        <f t="shared" si="721"/>
        <v>0</v>
      </c>
      <c r="M385" s="211">
        <f t="shared" si="721"/>
        <v>0</v>
      </c>
      <c r="N385" s="211">
        <f t="shared" si="721"/>
        <v>0</v>
      </c>
      <c r="O385" s="211">
        <f t="shared" si="721"/>
        <v>0</v>
      </c>
      <c r="P385" s="211">
        <f t="shared" si="721"/>
        <v>0</v>
      </c>
      <c r="Q385" s="211">
        <f t="shared" si="721"/>
        <v>0</v>
      </c>
      <c r="R385" s="211">
        <f t="shared" si="721"/>
        <v>0</v>
      </c>
      <c r="S385" s="211">
        <f t="shared" si="721"/>
        <v>0</v>
      </c>
      <c r="T385" s="211">
        <f t="shared" si="721"/>
        <v>0</v>
      </c>
      <c r="U385" s="211">
        <f t="shared" si="721"/>
        <v>0</v>
      </c>
      <c r="V385" s="211">
        <f t="shared" si="721"/>
        <v>0</v>
      </c>
      <c r="W385" s="211">
        <f t="shared" si="721"/>
        <v>0</v>
      </c>
      <c r="X385" s="211">
        <f t="shared" si="721"/>
        <v>0</v>
      </c>
      <c r="Y385" s="211">
        <f t="shared" si="721"/>
        <v>0</v>
      </c>
      <c r="Z385" s="211">
        <f t="shared" si="721"/>
        <v>0</v>
      </c>
      <c r="AA385" s="211">
        <f t="shared" si="721"/>
        <v>0</v>
      </c>
      <c r="AB385" s="211">
        <f t="shared" si="721"/>
        <v>0</v>
      </c>
      <c r="AC385" s="211">
        <f t="shared" si="721"/>
        <v>0</v>
      </c>
      <c r="AD385" s="211">
        <f t="shared" si="721"/>
        <v>0</v>
      </c>
      <c r="AE385" s="211">
        <f t="shared" si="721"/>
        <v>0</v>
      </c>
      <c r="AF385" s="211">
        <f t="shared" si="721"/>
        <v>0</v>
      </c>
      <c r="AG385" s="211">
        <f t="shared" si="721"/>
        <v>0</v>
      </c>
      <c r="AH385" s="211">
        <f t="shared" si="721"/>
        <v>0</v>
      </c>
      <c r="AI385" s="211">
        <f t="shared" si="721"/>
        <v>0</v>
      </c>
      <c r="AJ385" s="211">
        <f t="shared" si="721"/>
        <v>0</v>
      </c>
      <c r="AK385" s="211">
        <f t="shared" si="721"/>
        <v>0</v>
      </c>
      <c r="AL385" s="211">
        <f t="shared" si="721"/>
        <v>0</v>
      </c>
      <c r="AM385" s="211">
        <f t="shared" si="721"/>
        <v>0</v>
      </c>
      <c r="AN385" s="211">
        <f t="shared" si="721"/>
        <v>0</v>
      </c>
      <c r="AO385" s="211">
        <f t="shared" si="721"/>
        <v>0</v>
      </c>
      <c r="AP385" s="211">
        <f t="shared" si="721"/>
        <v>0</v>
      </c>
      <c r="AQ385" s="211">
        <f t="shared" ref="AQ385" si="722">IF($E$4&lt;$E385,$E$4/$E385*AQ150,AQ150)</f>
        <v>0</v>
      </c>
      <c r="AR385" s="211">
        <f t="shared" si="721"/>
        <v>0</v>
      </c>
      <c r="AS385" s="209"/>
      <c r="AT385" s="211">
        <f t="shared" ref="AT385:BC385" si="723">IF($E$4&lt;$E385,$E$4/$E385*AT150,AT150)</f>
        <v>0</v>
      </c>
      <c r="AU385" s="211">
        <f t="shared" si="723"/>
        <v>0</v>
      </c>
      <c r="AV385" s="211">
        <f t="shared" si="723"/>
        <v>0</v>
      </c>
      <c r="AW385" s="211">
        <f t="shared" si="723"/>
        <v>0</v>
      </c>
      <c r="AX385" s="211">
        <f t="shared" si="723"/>
        <v>0</v>
      </c>
      <c r="AY385" s="211">
        <f t="shared" si="723"/>
        <v>0</v>
      </c>
      <c r="AZ385" s="211">
        <f t="shared" si="723"/>
        <v>0</v>
      </c>
      <c r="BA385" s="211">
        <f t="shared" si="723"/>
        <v>0</v>
      </c>
      <c r="BB385" s="211">
        <f t="shared" si="723"/>
        <v>0</v>
      </c>
      <c r="BC385" s="211">
        <f t="shared" si="723"/>
        <v>0</v>
      </c>
      <c r="BD385" s="209"/>
      <c r="BE385" s="209"/>
      <c r="BF385" s="209"/>
      <c r="BG385" s="209"/>
      <c r="BH385" s="209"/>
      <c r="BI385" s="209"/>
      <c r="BJ385" s="209"/>
    </row>
    <row r="386" spans="2:62" s="190" customFormat="1" hidden="1">
      <c r="B386" s="190">
        <f t="shared" ref="B386:E387" si="724">+B151</f>
        <v>875</v>
      </c>
      <c r="C386" s="190" t="str">
        <f t="shared" si="724"/>
        <v>RECOL.LECCIÓ</v>
      </c>
      <c r="D386" s="190" t="str">
        <f t="shared" si="724"/>
        <v>Preparació per recol.lecció tomàquet</v>
      </c>
      <c r="E386" s="208">
        <f t="shared" si="724"/>
        <v>2500</v>
      </c>
      <c r="F386" s="211">
        <f t="shared" ref="F386:AR387" si="725">IF($E$4&lt;$E386,$E$4/$E386*F151,F151)</f>
        <v>0</v>
      </c>
      <c r="G386" s="211">
        <f t="shared" si="725"/>
        <v>0</v>
      </c>
      <c r="H386" s="211">
        <f t="shared" si="725"/>
        <v>0</v>
      </c>
      <c r="I386" s="211">
        <f t="shared" si="725"/>
        <v>0</v>
      </c>
      <c r="J386" s="211">
        <f t="shared" si="725"/>
        <v>0</v>
      </c>
      <c r="K386" s="211">
        <f t="shared" si="725"/>
        <v>0</v>
      </c>
      <c r="L386" s="211">
        <f t="shared" si="725"/>
        <v>0</v>
      </c>
      <c r="M386" s="211">
        <f t="shared" si="725"/>
        <v>0</v>
      </c>
      <c r="N386" s="211">
        <f t="shared" si="725"/>
        <v>0</v>
      </c>
      <c r="O386" s="211">
        <f t="shared" si="725"/>
        <v>0</v>
      </c>
      <c r="P386" s="211">
        <f t="shared" si="725"/>
        <v>0</v>
      </c>
      <c r="Q386" s="211">
        <f t="shared" si="725"/>
        <v>0</v>
      </c>
      <c r="R386" s="211">
        <f t="shared" si="725"/>
        <v>0</v>
      </c>
      <c r="S386" s="211">
        <f t="shared" si="725"/>
        <v>0</v>
      </c>
      <c r="T386" s="211">
        <f t="shared" si="725"/>
        <v>0</v>
      </c>
      <c r="U386" s="211">
        <f t="shared" si="725"/>
        <v>0</v>
      </c>
      <c r="V386" s="211">
        <f t="shared" si="725"/>
        <v>0</v>
      </c>
      <c r="W386" s="211">
        <f t="shared" si="725"/>
        <v>0</v>
      </c>
      <c r="X386" s="211">
        <f t="shared" si="725"/>
        <v>0</v>
      </c>
      <c r="Y386" s="211">
        <f t="shared" si="725"/>
        <v>0</v>
      </c>
      <c r="Z386" s="211">
        <f t="shared" si="725"/>
        <v>0</v>
      </c>
      <c r="AA386" s="211">
        <f t="shared" si="725"/>
        <v>0</v>
      </c>
      <c r="AB386" s="211">
        <f t="shared" si="725"/>
        <v>0</v>
      </c>
      <c r="AC386" s="211">
        <f t="shared" si="725"/>
        <v>0</v>
      </c>
      <c r="AD386" s="211">
        <f t="shared" si="725"/>
        <v>0</v>
      </c>
      <c r="AE386" s="211">
        <f t="shared" si="725"/>
        <v>0</v>
      </c>
      <c r="AF386" s="211">
        <f t="shared" si="725"/>
        <v>0</v>
      </c>
      <c r="AG386" s="211">
        <f t="shared" si="725"/>
        <v>0</v>
      </c>
      <c r="AH386" s="211">
        <f t="shared" si="725"/>
        <v>0</v>
      </c>
      <c r="AI386" s="211">
        <f t="shared" si="725"/>
        <v>0</v>
      </c>
      <c r="AJ386" s="211">
        <f t="shared" si="725"/>
        <v>0</v>
      </c>
      <c r="AK386" s="211">
        <f t="shared" si="725"/>
        <v>0</v>
      </c>
      <c r="AL386" s="211">
        <f t="shared" si="725"/>
        <v>0</v>
      </c>
      <c r="AM386" s="211">
        <f t="shared" si="725"/>
        <v>0</v>
      </c>
      <c r="AN386" s="211">
        <f t="shared" si="725"/>
        <v>0</v>
      </c>
      <c r="AO386" s="211">
        <f t="shared" si="725"/>
        <v>0</v>
      </c>
      <c r="AP386" s="211">
        <f t="shared" si="725"/>
        <v>0</v>
      </c>
      <c r="AQ386" s="211">
        <f t="shared" ref="AQ386:AQ387" si="726">IF($E$4&lt;$E386,$E$4/$E386*AQ151,AQ151)</f>
        <v>0</v>
      </c>
      <c r="AR386" s="211">
        <f t="shared" si="725"/>
        <v>0</v>
      </c>
      <c r="AS386" s="209"/>
      <c r="AT386" s="211">
        <f t="shared" ref="AT386:BC387" si="727">IF($E$4&lt;$E386,$E$4/$E386*AT151,AT151)</f>
        <v>0</v>
      </c>
      <c r="AU386" s="211">
        <f t="shared" si="727"/>
        <v>0</v>
      </c>
      <c r="AV386" s="211">
        <f t="shared" si="727"/>
        <v>0</v>
      </c>
      <c r="AW386" s="211">
        <f t="shared" si="727"/>
        <v>0</v>
      </c>
      <c r="AX386" s="211">
        <f t="shared" si="727"/>
        <v>0</v>
      </c>
      <c r="AY386" s="211">
        <f t="shared" si="727"/>
        <v>0</v>
      </c>
      <c r="AZ386" s="211">
        <f t="shared" si="727"/>
        <v>0</v>
      </c>
      <c r="BA386" s="211">
        <f t="shared" si="727"/>
        <v>0</v>
      </c>
      <c r="BB386" s="211">
        <f t="shared" si="727"/>
        <v>0</v>
      </c>
      <c r="BC386" s="211">
        <f t="shared" si="727"/>
        <v>0</v>
      </c>
      <c r="BD386" s="209"/>
      <c r="BE386" s="209"/>
      <c r="BF386" s="209"/>
      <c r="BG386" s="209"/>
      <c r="BH386" s="209"/>
      <c r="BI386" s="209"/>
      <c r="BJ386" s="209"/>
    </row>
    <row r="387" spans="2:62" s="190" customFormat="1" hidden="1">
      <c r="B387" s="190">
        <f t="shared" si="724"/>
        <v>885</v>
      </c>
      <c r="C387" s="190" t="str">
        <f t="shared" si="724"/>
        <v>RECOL.LECCIÓ</v>
      </c>
      <c r="D387" s="190" t="str">
        <f t="shared" si="724"/>
        <v>Preparació per recol.lecció carbassa</v>
      </c>
      <c r="E387" s="208">
        <f t="shared" si="724"/>
        <v>2500</v>
      </c>
      <c r="F387" s="211">
        <f t="shared" si="725"/>
        <v>0</v>
      </c>
      <c r="G387" s="211">
        <f t="shared" si="725"/>
        <v>0</v>
      </c>
      <c r="H387" s="211">
        <f t="shared" si="725"/>
        <v>0</v>
      </c>
      <c r="I387" s="211">
        <f t="shared" si="725"/>
        <v>0</v>
      </c>
      <c r="J387" s="211">
        <f t="shared" si="725"/>
        <v>0</v>
      </c>
      <c r="K387" s="211">
        <f t="shared" si="725"/>
        <v>0</v>
      </c>
      <c r="L387" s="211">
        <f t="shared" si="725"/>
        <v>0</v>
      </c>
      <c r="M387" s="211">
        <f t="shared" si="725"/>
        <v>0</v>
      </c>
      <c r="N387" s="211">
        <f t="shared" si="725"/>
        <v>0</v>
      </c>
      <c r="O387" s="211">
        <f t="shared" si="725"/>
        <v>0</v>
      </c>
      <c r="P387" s="211">
        <f t="shared" si="725"/>
        <v>0</v>
      </c>
      <c r="Q387" s="211">
        <f t="shared" si="725"/>
        <v>0</v>
      </c>
      <c r="R387" s="211">
        <f t="shared" si="725"/>
        <v>0</v>
      </c>
      <c r="S387" s="211">
        <f t="shared" si="725"/>
        <v>0</v>
      </c>
      <c r="T387" s="211">
        <f t="shared" si="725"/>
        <v>0</v>
      </c>
      <c r="U387" s="211">
        <f t="shared" si="725"/>
        <v>0</v>
      </c>
      <c r="V387" s="211">
        <f t="shared" si="725"/>
        <v>0</v>
      </c>
      <c r="W387" s="211">
        <f t="shared" si="725"/>
        <v>0</v>
      </c>
      <c r="X387" s="211">
        <f t="shared" si="725"/>
        <v>0</v>
      </c>
      <c r="Y387" s="211">
        <f t="shared" si="725"/>
        <v>0</v>
      </c>
      <c r="Z387" s="211">
        <f t="shared" si="725"/>
        <v>0</v>
      </c>
      <c r="AA387" s="211">
        <f t="shared" si="725"/>
        <v>0</v>
      </c>
      <c r="AB387" s="211">
        <f t="shared" si="725"/>
        <v>0</v>
      </c>
      <c r="AC387" s="211">
        <f t="shared" si="725"/>
        <v>0</v>
      </c>
      <c r="AD387" s="211">
        <f t="shared" si="725"/>
        <v>0</v>
      </c>
      <c r="AE387" s="211">
        <f t="shared" si="725"/>
        <v>0</v>
      </c>
      <c r="AF387" s="211">
        <f t="shared" si="725"/>
        <v>0</v>
      </c>
      <c r="AG387" s="211">
        <f t="shared" si="725"/>
        <v>0</v>
      </c>
      <c r="AH387" s="211">
        <f t="shared" si="725"/>
        <v>0</v>
      </c>
      <c r="AI387" s="211">
        <f t="shared" si="725"/>
        <v>0</v>
      </c>
      <c r="AJ387" s="211">
        <f t="shared" si="725"/>
        <v>0</v>
      </c>
      <c r="AK387" s="211">
        <f t="shared" si="725"/>
        <v>0</v>
      </c>
      <c r="AL387" s="211">
        <f t="shared" si="725"/>
        <v>0</v>
      </c>
      <c r="AM387" s="211">
        <f t="shared" si="725"/>
        <v>0</v>
      </c>
      <c r="AN387" s="211">
        <f t="shared" si="725"/>
        <v>0</v>
      </c>
      <c r="AO387" s="211">
        <f t="shared" si="725"/>
        <v>0</v>
      </c>
      <c r="AP387" s="211">
        <f t="shared" si="725"/>
        <v>0</v>
      </c>
      <c r="AQ387" s="211">
        <f t="shared" si="726"/>
        <v>0</v>
      </c>
      <c r="AR387" s="211">
        <f t="shared" si="725"/>
        <v>0</v>
      </c>
      <c r="AS387" s="209"/>
      <c r="AT387" s="211">
        <f t="shared" si="727"/>
        <v>0</v>
      </c>
      <c r="AU387" s="211">
        <f t="shared" si="727"/>
        <v>0</v>
      </c>
      <c r="AV387" s="211">
        <f t="shared" si="727"/>
        <v>0</v>
      </c>
      <c r="AW387" s="211">
        <f t="shared" si="727"/>
        <v>0</v>
      </c>
      <c r="AX387" s="211">
        <f t="shared" si="727"/>
        <v>0</v>
      </c>
      <c r="AY387" s="211">
        <f t="shared" si="727"/>
        <v>0</v>
      </c>
      <c r="AZ387" s="211">
        <f t="shared" si="727"/>
        <v>0</v>
      </c>
      <c r="BA387" s="211">
        <f t="shared" si="727"/>
        <v>0</v>
      </c>
      <c r="BB387" s="211">
        <f t="shared" si="727"/>
        <v>0</v>
      </c>
      <c r="BC387" s="211">
        <f t="shared" si="727"/>
        <v>0</v>
      </c>
      <c r="BD387" s="209"/>
      <c r="BE387" s="209"/>
      <c r="BF387" s="209"/>
      <c r="BG387" s="209"/>
      <c r="BH387" s="209"/>
      <c r="BI387" s="209"/>
      <c r="BJ387" s="209"/>
    </row>
    <row r="388" spans="2:62" s="190" customFormat="1" hidden="1">
      <c r="D388" s="206" t="s">
        <v>115</v>
      </c>
      <c r="F388" s="209"/>
      <c r="G388" s="209"/>
      <c r="H388" s="209"/>
      <c r="I388" s="209"/>
      <c r="J388" s="209"/>
      <c r="K388" s="209"/>
      <c r="L388" s="209"/>
      <c r="M388" s="209"/>
      <c r="N388" s="209"/>
      <c r="O388" s="209"/>
      <c r="P388" s="209"/>
      <c r="Q388" s="209"/>
      <c r="R388" s="209"/>
      <c r="S388" s="209"/>
      <c r="T388" s="209"/>
      <c r="U388" s="209"/>
      <c r="V388" s="209"/>
      <c r="W388" s="209"/>
      <c r="X388" s="209"/>
      <c r="Y388" s="209"/>
      <c r="Z388" s="209"/>
      <c r="AA388" s="209"/>
      <c r="AB388" s="209"/>
      <c r="AC388" s="209"/>
      <c r="AD388" s="209"/>
      <c r="AE388" s="209"/>
      <c r="AF388" s="209"/>
      <c r="AG388" s="209"/>
      <c r="AH388" s="209"/>
      <c r="AI388" s="209"/>
      <c r="AJ388" s="209"/>
      <c r="AK388" s="209"/>
      <c r="AL388" s="209"/>
      <c r="AM388" s="209"/>
      <c r="AN388" s="209"/>
      <c r="AO388" s="209"/>
      <c r="AP388" s="209"/>
      <c r="AQ388" s="209"/>
      <c r="AR388" s="209"/>
      <c r="AS388" s="209"/>
      <c r="AT388" s="209"/>
      <c r="AU388" s="209"/>
      <c r="AV388" s="209"/>
      <c r="AW388" s="209"/>
      <c r="AX388" s="209"/>
      <c r="AY388" s="209"/>
      <c r="AZ388" s="209"/>
      <c r="BA388" s="209"/>
      <c r="BB388" s="209"/>
      <c r="BC388" s="209"/>
      <c r="BD388" s="209"/>
      <c r="BE388" s="209"/>
      <c r="BF388" s="209"/>
      <c r="BG388" s="209"/>
      <c r="BH388" s="209"/>
      <c r="BI388" s="209"/>
      <c r="BJ388" s="209"/>
    </row>
    <row r="389" spans="2:62" s="190" customFormat="1" hidden="1">
      <c r="D389" s="203">
        <v>0</v>
      </c>
      <c r="F389" s="209"/>
      <c r="G389" s="209"/>
      <c r="H389" s="209"/>
      <c r="I389" s="209"/>
      <c r="J389" s="209"/>
      <c r="K389" s="209"/>
      <c r="L389" s="209"/>
      <c r="M389" s="209"/>
      <c r="N389" s="209"/>
      <c r="O389" s="209"/>
      <c r="P389" s="209"/>
      <c r="Q389" s="209"/>
      <c r="R389" s="209"/>
      <c r="S389" s="209"/>
      <c r="T389" s="209"/>
      <c r="U389" s="209"/>
      <c r="V389" s="209"/>
      <c r="W389" s="209"/>
      <c r="X389" s="209"/>
      <c r="Y389" s="209"/>
      <c r="Z389" s="209"/>
      <c r="AA389" s="209"/>
      <c r="AB389" s="209"/>
      <c r="AC389" s="209"/>
      <c r="AD389" s="209"/>
      <c r="AE389" s="209"/>
      <c r="AF389" s="209"/>
      <c r="AG389" s="209"/>
      <c r="AH389" s="209"/>
      <c r="AI389" s="209"/>
      <c r="AJ389" s="209"/>
      <c r="AK389" s="209"/>
      <c r="AL389" s="209"/>
      <c r="AM389" s="209"/>
      <c r="AN389" s="209"/>
      <c r="AO389" s="209"/>
      <c r="AP389" s="209"/>
      <c r="AQ389" s="209"/>
      <c r="AR389" s="209"/>
      <c r="AS389" s="209"/>
      <c r="AT389" s="209"/>
      <c r="AU389" s="209"/>
      <c r="AV389" s="209"/>
      <c r="AW389" s="209"/>
      <c r="AX389" s="209"/>
      <c r="AY389" s="209"/>
      <c r="AZ389" s="209"/>
      <c r="BA389" s="209"/>
      <c r="BB389" s="209"/>
      <c r="BC389" s="209"/>
      <c r="BD389" s="209"/>
      <c r="BE389" s="209"/>
      <c r="BF389" s="209"/>
      <c r="BG389" s="209"/>
      <c r="BH389" s="209"/>
      <c r="BI389" s="209"/>
      <c r="BJ389" s="209"/>
    </row>
    <row r="390" spans="2:62" s="190" customFormat="1" hidden="1">
      <c r="F390" s="209"/>
      <c r="G390" s="209"/>
      <c r="H390" s="209"/>
      <c r="I390" s="209"/>
      <c r="J390" s="209"/>
      <c r="K390" s="209"/>
      <c r="L390" s="209"/>
      <c r="M390" s="209"/>
      <c r="N390" s="209"/>
      <c r="O390" s="209"/>
      <c r="P390" s="209"/>
      <c r="Q390" s="209"/>
      <c r="R390" s="209"/>
      <c r="S390" s="209"/>
      <c r="T390" s="209"/>
      <c r="U390" s="209"/>
      <c r="V390" s="209"/>
      <c r="W390" s="209"/>
      <c r="X390" s="209"/>
      <c r="Y390" s="209"/>
      <c r="Z390" s="209"/>
      <c r="AA390" s="209"/>
      <c r="AB390" s="209"/>
      <c r="AC390" s="209"/>
      <c r="AD390" s="209"/>
      <c r="AE390" s="209"/>
      <c r="AF390" s="209"/>
      <c r="AG390" s="209"/>
      <c r="AH390" s="209"/>
      <c r="AI390" s="209"/>
      <c r="AJ390" s="209"/>
      <c r="AK390" s="209"/>
      <c r="AL390" s="209"/>
      <c r="AM390" s="209"/>
      <c r="AN390" s="209"/>
      <c r="AO390" s="209"/>
      <c r="AP390" s="209"/>
      <c r="AQ390" s="209"/>
      <c r="AR390" s="209"/>
      <c r="AS390" s="209"/>
      <c r="AT390" s="209"/>
      <c r="AU390" s="209"/>
      <c r="AV390" s="209"/>
      <c r="AW390" s="209"/>
      <c r="AX390" s="209"/>
      <c r="AY390" s="209"/>
      <c r="AZ390" s="209"/>
      <c r="BA390" s="209"/>
      <c r="BB390" s="209"/>
      <c r="BC390" s="209"/>
      <c r="BD390" s="209"/>
      <c r="BE390" s="209"/>
      <c r="BF390" s="209"/>
      <c r="BG390" s="209"/>
      <c r="BH390" s="209"/>
      <c r="BI390" s="209"/>
      <c r="BJ390" s="209"/>
    </row>
    <row r="391" spans="2:62" s="190" customFormat="1" hidden="1">
      <c r="F391" s="209"/>
      <c r="G391" s="209"/>
      <c r="H391" s="209"/>
      <c r="I391" s="209"/>
      <c r="J391" s="209"/>
      <c r="K391" s="209"/>
      <c r="L391" s="209"/>
      <c r="M391" s="209"/>
      <c r="N391" s="209"/>
      <c r="O391" s="209"/>
      <c r="P391" s="209"/>
      <c r="Q391" s="209"/>
      <c r="R391" s="209"/>
      <c r="S391" s="209"/>
      <c r="T391" s="209"/>
      <c r="U391" s="209"/>
      <c r="V391" s="209"/>
      <c r="W391" s="209"/>
      <c r="X391" s="209"/>
      <c r="Y391" s="209"/>
      <c r="Z391" s="209"/>
      <c r="AA391" s="209"/>
      <c r="AB391" s="209"/>
      <c r="AC391" s="209"/>
      <c r="AD391" s="209"/>
      <c r="AE391" s="209"/>
      <c r="AF391" s="209"/>
      <c r="AG391" s="209"/>
      <c r="AH391" s="209"/>
      <c r="AI391" s="209"/>
      <c r="AJ391" s="209"/>
      <c r="AK391" s="209"/>
      <c r="AL391" s="209"/>
      <c r="AM391" s="209"/>
      <c r="AN391" s="209"/>
      <c r="AO391" s="209"/>
      <c r="AP391" s="209"/>
      <c r="AQ391" s="209"/>
      <c r="AR391" s="209"/>
      <c r="AS391" s="209"/>
      <c r="AT391" s="209"/>
      <c r="AU391" s="209"/>
      <c r="AV391" s="209"/>
      <c r="AW391" s="209"/>
      <c r="AX391" s="209"/>
      <c r="AY391" s="209"/>
      <c r="AZ391" s="209"/>
      <c r="BA391" s="209"/>
      <c r="BB391" s="209"/>
      <c r="BC391" s="209"/>
      <c r="BD391" s="209"/>
      <c r="BE391" s="209"/>
      <c r="BF391" s="209"/>
      <c r="BG391" s="209"/>
      <c r="BH391" s="209"/>
      <c r="BI391" s="209"/>
      <c r="BJ391" s="209"/>
    </row>
    <row r="392" spans="2:62" s="190" customFormat="1" hidden="1">
      <c r="D392" s="191" t="str">
        <f>CONCATENATE("Calendari de costos de les operacions (preparació inclosa): ",E3)</f>
        <v>Calendari de costos de les operacions (preparació inclosa): Col</v>
      </c>
      <c r="F392" s="209"/>
      <c r="G392" s="209"/>
      <c r="H392" s="209"/>
      <c r="I392" s="209"/>
      <c r="J392" s="209"/>
      <c r="K392" s="209"/>
      <c r="L392" s="209"/>
      <c r="M392" s="209"/>
      <c r="N392" s="209"/>
      <c r="O392" s="209"/>
      <c r="P392" s="209"/>
      <c r="Q392" s="209"/>
      <c r="R392" s="209"/>
      <c r="S392" s="209"/>
      <c r="T392" s="209"/>
      <c r="U392" s="209"/>
      <c r="V392" s="209"/>
      <c r="W392" s="209"/>
      <c r="X392" s="209"/>
      <c r="Y392" s="209"/>
      <c r="Z392" s="209"/>
      <c r="AA392" s="209"/>
      <c r="AB392" s="209"/>
      <c r="AC392" s="209"/>
      <c r="AD392" s="209"/>
      <c r="AE392" s="209"/>
      <c r="AF392" s="209"/>
      <c r="AG392" s="209"/>
      <c r="AH392" s="209"/>
      <c r="AI392" s="209"/>
      <c r="AJ392" s="209"/>
      <c r="AK392" s="209"/>
      <c r="AL392" s="209"/>
      <c r="AM392" s="209"/>
      <c r="AN392" s="209"/>
      <c r="AO392" s="209"/>
      <c r="AP392" s="209"/>
      <c r="AQ392" s="209"/>
      <c r="AR392" s="209"/>
      <c r="AS392" s="209"/>
      <c r="AT392" s="209"/>
      <c r="AU392" s="209"/>
      <c r="AV392" s="209"/>
      <c r="AW392" s="209"/>
      <c r="AX392" s="209"/>
      <c r="AY392" s="209"/>
      <c r="AZ392" s="209"/>
      <c r="BA392" s="209"/>
      <c r="BB392" s="209"/>
      <c r="BC392" s="209"/>
      <c r="BD392" s="209"/>
      <c r="BE392" s="209"/>
      <c r="BF392" s="209"/>
      <c r="BG392" s="209"/>
      <c r="BH392" s="209"/>
      <c r="BI392" s="209"/>
      <c r="BJ392" s="209"/>
    </row>
    <row r="393" spans="2:62" s="190" customFormat="1" hidden="1">
      <c r="D393" s="192"/>
      <c r="F393" s="192"/>
      <c r="G393" s="192"/>
      <c r="Q393" s="209"/>
      <c r="R393" s="209"/>
      <c r="S393" s="209"/>
      <c r="T393" s="209"/>
      <c r="U393" s="209"/>
      <c r="V393" s="209"/>
      <c r="W393" s="209"/>
      <c r="X393" s="209"/>
      <c r="Y393" s="209"/>
      <c r="Z393" s="209"/>
      <c r="AA393" s="209"/>
      <c r="AB393" s="209"/>
      <c r="AC393" s="209"/>
      <c r="AD393" s="209"/>
      <c r="AE393" s="209"/>
      <c r="AF393" s="209"/>
      <c r="AG393" s="209"/>
      <c r="AH393" s="209"/>
      <c r="AI393" s="209"/>
      <c r="AJ393" s="209"/>
      <c r="AK393" s="209"/>
      <c r="AL393" s="209"/>
      <c r="AM393" s="209"/>
      <c r="AN393" s="209"/>
      <c r="AO393" s="209"/>
      <c r="AP393" s="209"/>
      <c r="AQ393" s="209"/>
      <c r="AR393" s="209"/>
      <c r="AS393" s="209"/>
      <c r="AT393" s="209"/>
      <c r="AU393" s="209"/>
      <c r="AV393" s="209"/>
      <c r="AW393" s="209"/>
      <c r="AX393" s="209"/>
      <c r="AY393" s="209"/>
      <c r="AZ393" s="209"/>
      <c r="BA393" s="209"/>
      <c r="BB393" s="209"/>
      <c r="BC393" s="209"/>
      <c r="BD393" s="209"/>
      <c r="BE393" s="209"/>
      <c r="BF393" s="209"/>
      <c r="BG393" s="209"/>
      <c r="BH393" s="209"/>
      <c r="BI393" s="209"/>
      <c r="BJ393" s="209"/>
    </row>
    <row r="394" spans="2:62" s="190" customFormat="1" hidden="1">
      <c r="Q394" s="209"/>
      <c r="R394" s="209"/>
      <c r="S394" s="209"/>
      <c r="T394" s="209"/>
      <c r="U394" s="209"/>
      <c r="V394" s="209"/>
      <c r="W394" s="209"/>
      <c r="X394" s="209"/>
      <c r="Y394" s="209"/>
      <c r="Z394" s="209"/>
      <c r="AA394" s="209"/>
      <c r="AB394" s="209"/>
      <c r="AC394" s="209"/>
      <c r="AD394" s="209"/>
      <c r="AE394" s="209"/>
      <c r="AF394" s="209"/>
      <c r="AG394" s="209"/>
      <c r="AH394" s="209"/>
      <c r="AI394" s="209"/>
      <c r="AJ394" s="209"/>
      <c r="AK394" s="209"/>
      <c r="AL394" s="209"/>
      <c r="AM394" s="209"/>
      <c r="AN394" s="209"/>
      <c r="AO394" s="209"/>
      <c r="AP394" s="209"/>
      <c r="AQ394" s="209"/>
      <c r="AR394" s="209"/>
      <c r="AS394" s="209"/>
      <c r="AT394" s="209"/>
      <c r="AU394" s="209"/>
      <c r="AV394" s="209"/>
      <c r="AW394" s="209"/>
      <c r="AX394" s="209"/>
      <c r="AY394" s="209"/>
      <c r="AZ394" s="209"/>
      <c r="BA394" s="209"/>
      <c r="BB394" s="209"/>
      <c r="BC394" s="209"/>
      <c r="BD394" s="209"/>
      <c r="BE394" s="209"/>
      <c r="BF394" s="209"/>
      <c r="BG394" s="209"/>
      <c r="BH394" s="209"/>
      <c r="BI394" s="209"/>
      <c r="BJ394" s="209"/>
    </row>
    <row r="395" spans="2:62" s="190" customFormat="1" hidden="1">
      <c r="E395" s="190" t="str">
        <f t="shared" ref="E395:P395" si="728">+E7</f>
        <v xml:space="preserve">gener </v>
      </c>
      <c r="F395" s="190" t="str">
        <f t="shared" si="728"/>
        <v>febrer</v>
      </c>
      <c r="G395" s="190" t="str">
        <f t="shared" si="728"/>
        <v xml:space="preserve">març </v>
      </c>
      <c r="H395" s="190" t="str">
        <f t="shared" si="728"/>
        <v>abril</v>
      </c>
      <c r="I395" s="190" t="str">
        <f t="shared" si="728"/>
        <v>maig</v>
      </c>
      <c r="J395" s="190" t="str">
        <f t="shared" si="728"/>
        <v>juny</v>
      </c>
      <c r="K395" s="190" t="str">
        <f t="shared" si="728"/>
        <v>juliol</v>
      </c>
      <c r="L395" s="190" t="str">
        <f t="shared" si="728"/>
        <v>agost</v>
      </c>
      <c r="M395" s="190" t="str">
        <f t="shared" si="728"/>
        <v>setembre</v>
      </c>
      <c r="N395" s="190" t="str">
        <f t="shared" si="728"/>
        <v>octubre</v>
      </c>
      <c r="O395" s="190" t="str">
        <f t="shared" si="728"/>
        <v>novembre</v>
      </c>
      <c r="P395" s="190" t="str">
        <f t="shared" si="728"/>
        <v>desembre</v>
      </c>
      <c r="Q395" s="209"/>
      <c r="R395" s="209"/>
      <c r="S395" s="209"/>
      <c r="T395" s="209"/>
      <c r="U395" s="209"/>
      <c r="V395" s="209"/>
      <c r="W395" s="209"/>
      <c r="X395" s="209"/>
      <c r="Y395" s="209"/>
      <c r="Z395" s="209"/>
      <c r="AA395" s="209"/>
      <c r="AB395" s="209"/>
      <c r="AC395" s="209"/>
      <c r="AD395" s="209"/>
      <c r="AE395" s="209"/>
      <c r="AF395" s="209"/>
      <c r="AG395" s="209"/>
      <c r="AH395" s="209"/>
      <c r="AI395" s="209"/>
      <c r="AJ395" s="209"/>
      <c r="AK395" s="209"/>
      <c r="AL395" s="209"/>
      <c r="AM395" s="209"/>
      <c r="AN395" s="209"/>
      <c r="AO395" s="209"/>
      <c r="AP395" s="209"/>
      <c r="AQ395" s="209"/>
      <c r="AR395" s="209"/>
      <c r="AS395" s="209"/>
      <c r="AT395" s="209"/>
      <c r="AU395" s="209"/>
      <c r="AV395" s="209"/>
      <c r="AW395" s="209"/>
      <c r="AX395" s="209"/>
      <c r="AY395" s="209"/>
      <c r="AZ395" s="209"/>
      <c r="BA395" s="209"/>
      <c r="BB395" s="209"/>
      <c r="BC395" s="209"/>
      <c r="BD395" s="209"/>
      <c r="BE395" s="209"/>
      <c r="BF395" s="209"/>
      <c r="BG395" s="209"/>
      <c r="BH395" s="209"/>
      <c r="BI395" s="209"/>
      <c r="BJ395" s="209"/>
    </row>
    <row r="396" spans="2:62" s="190" customFormat="1" hidden="1">
      <c r="C396" s="193" t="str">
        <f t="shared" ref="C396:D415" si="729">+C8</f>
        <v>PREPARACIÓ DEL SÒL</v>
      </c>
      <c r="D396" s="193" t="str">
        <f t="shared" si="729"/>
        <v>Desbrossat amb discos</v>
      </c>
      <c r="E396" s="212">
        <f>+E438+E481</f>
        <v>0</v>
      </c>
      <c r="F396" s="212">
        <f t="shared" ref="F396:P396" si="730">+F438+F481</f>
        <v>0</v>
      </c>
      <c r="G396" s="212">
        <f t="shared" si="730"/>
        <v>0</v>
      </c>
      <c r="H396" s="212">
        <f t="shared" si="730"/>
        <v>0</v>
      </c>
      <c r="I396" s="212">
        <f t="shared" si="730"/>
        <v>0</v>
      </c>
      <c r="J396" s="212">
        <f t="shared" si="730"/>
        <v>0</v>
      </c>
      <c r="K396" s="212">
        <f t="shared" si="730"/>
        <v>0</v>
      </c>
      <c r="L396" s="212">
        <f t="shared" si="730"/>
        <v>0</v>
      </c>
      <c r="M396" s="212">
        <f t="shared" si="730"/>
        <v>0</v>
      </c>
      <c r="N396" s="212">
        <f t="shared" si="730"/>
        <v>0</v>
      </c>
      <c r="O396" s="212">
        <f t="shared" si="730"/>
        <v>0</v>
      </c>
      <c r="P396" s="212">
        <f t="shared" si="730"/>
        <v>0</v>
      </c>
      <c r="Q396" s="209">
        <f>SUM(E396:P396)</f>
        <v>0</v>
      </c>
      <c r="R396" s="209"/>
      <c r="S396" s="209"/>
      <c r="T396" s="209"/>
      <c r="U396" s="209"/>
      <c r="V396" s="209"/>
      <c r="W396" s="209"/>
      <c r="X396" s="209"/>
      <c r="Y396" s="209"/>
      <c r="Z396" s="209"/>
      <c r="AA396" s="209"/>
      <c r="AB396" s="209"/>
      <c r="AC396" s="209"/>
      <c r="AD396" s="209"/>
      <c r="AE396" s="209"/>
      <c r="AF396" s="209"/>
      <c r="AG396" s="209"/>
      <c r="AH396" s="209"/>
      <c r="AI396" s="209"/>
      <c r="AJ396" s="209"/>
      <c r="AK396" s="209"/>
      <c r="AL396" s="209"/>
      <c r="AM396" s="209"/>
      <c r="AN396" s="209"/>
      <c r="AO396" s="209"/>
      <c r="AP396" s="209"/>
      <c r="AQ396" s="209"/>
      <c r="AR396" s="209"/>
      <c r="AS396" s="209"/>
      <c r="AT396" s="209"/>
      <c r="AU396" s="209"/>
      <c r="AV396" s="209"/>
      <c r="AW396" s="209"/>
      <c r="AX396" s="209"/>
      <c r="AY396" s="209"/>
      <c r="AZ396" s="209"/>
      <c r="BA396" s="209"/>
      <c r="BB396" s="209"/>
      <c r="BC396" s="209"/>
      <c r="BD396" s="209"/>
      <c r="BE396" s="209"/>
      <c r="BF396" s="209"/>
      <c r="BG396" s="209"/>
      <c r="BH396" s="209"/>
      <c r="BI396" s="209"/>
      <c r="BJ396" s="209"/>
    </row>
    <row r="397" spans="2:62" s="190" customFormat="1" hidden="1">
      <c r="C397" s="193">
        <f t="shared" si="729"/>
        <v>0</v>
      </c>
      <c r="D397" s="193" t="str">
        <f t="shared" si="729"/>
        <v>Subsolat</v>
      </c>
      <c r="E397" s="212">
        <f t="shared" ref="E397:P397" si="731">+E439+E482</f>
        <v>0</v>
      </c>
      <c r="F397" s="212">
        <f t="shared" si="731"/>
        <v>0</v>
      </c>
      <c r="G397" s="212">
        <f t="shared" si="731"/>
        <v>0</v>
      </c>
      <c r="H397" s="212">
        <f t="shared" si="731"/>
        <v>0</v>
      </c>
      <c r="I397" s="212">
        <f t="shared" si="731"/>
        <v>0</v>
      </c>
      <c r="J397" s="212">
        <f t="shared" si="731"/>
        <v>0</v>
      </c>
      <c r="K397" s="212">
        <f t="shared" si="731"/>
        <v>0</v>
      </c>
      <c r="L397" s="212">
        <f t="shared" si="731"/>
        <v>0</v>
      </c>
      <c r="M397" s="212">
        <f t="shared" si="731"/>
        <v>0</v>
      </c>
      <c r="N397" s="212">
        <f t="shared" si="731"/>
        <v>0</v>
      </c>
      <c r="O397" s="212">
        <f t="shared" si="731"/>
        <v>0</v>
      </c>
      <c r="P397" s="212">
        <f t="shared" si="731"/>
        <v>0</v>
      </c>
      <c r="Q397" s="209">
        <f t="shared" ref="Q397:Q430" si="732">SUM(E397:P397)</f>
        <v>0</v>
      </c>
      <c r="R397" s="209"/>
      <c r="S397" s="209"/>
      <c r="T397" s="209"/>
      <c r="U397" s="209"/>
      <c r="V397" s="209"/>
      <c r="W397" s="209"/>
      <c r="X397" s="209"/>
      <c r="Y397" s="209"/>
      <c r="Z397" s="209"/>
      <c r="AA397" s="209"/>
      <c r="AB397" s="209"/>
      <c r="AC397" s="209"/>
      <c r="AD397" s="209"/>
      <c r="AE397" s="209"/>
      <c r="AF397" s="209"/>
      <c r="AG397" s="209"/>
      <c r="AH397" s="209"/>
      <c r="AI397" s="209"/>
      <c r="AJ397" s="209"/>
      <c r="AK397" s="209"/>
      <c r="AL397" s="209"/>
      <c r="AM397" s="209"/>
      <c r="AN397" s="209"/>
      <c r="AO397" s="209"/>
      <c r="AP397" s="209"/>
      <c r="AQ397" s="209"/>
      <c r="AR397" s="209"/>
      <c r="AS397" s="209"/>
      <c r="AT397" s="209"/>
      <c r="AU397" s="209"/>
      <c r="AV397" s="209"/>
      <c r="AW397" s="209"/>
      <c r="AX397" s="209"/>
      <c r="AY397" s="209"/>
      <c r="AZ397" s="209"/>
      <c r="BA397" s="209"/>
      <c r="BB397" s="209"/>
      <c r="BC397" s="209"/>
      <c r="BD397" s="209"/>
      <c r="BE397" s="209"/>
      <c r="BF397" s="209"/>
      <c r="BG397" s="209"/>
      <c r="BH397" s="209"/>
      <c r="BI397" s="209"/>
      <c r="BJ397" s="209"/>
    </row>
    <row r="398" spans="2:62" s="190" customFormat="1" hidden="1">
      <c r="C398" s="193">
        <f t="shared" si="729"/>
        <v>0</v>
      </c>
      <c r="D398" s="193" t="str">
        <f t="shared" si="729"/>
        <v>Estripat</v>
      </c>
      <c r="E398" s="212">
        <f t="shared" ref="E398:P398" si="733">+E440+E483</f>
        <v>0</v>
      </c>
      <c r="F398" s="212">
        <f t="shared" si="733"/>
        <v>0</v>
      </c>
      <c r="G398" s="212">
        <f t="shared" si="733"/>
        <v>0</v>
      </c>
      <c r="H398" s="212">
        <f t="shared" si="733"/>
        <v>0</v>
      </c>
      <c r="I398" s="212">
        <f t="shared" si="733"/>
        <v>0</v>
      </c>
      <c r="J398" s="212">
        <f t="shared" si="733"/>
        <v>0</v>
      </c>
      <c r="K398" s="212">
        <f t="shared" si="733"/>
        <v>0</v>
      </c>
      <c r="L398" s="212">
        <f t="shared" si="733"/>
        <v>0</v>
      </c>
      <c r="M398" s="212">
        <f t="shared" si="733"/>
        <v>0</v>
      </c>
      <c r="N398" s="212">
        <f t="shared" si="733"/>
        <v>0</v>
      </c>
      <c r="O398" s="212">
        <f t="shared" si="733"/>
        <v>0</v>
      </c>
      <c r="P398" s="212">
        <f t="shared" si="733"/>
        <v>0</v>
      </c>
      <c r="Q398" s="209">
        <f t="shared" si="732"/>
        <v>0</v>
      </c>
      <c r="R398" s="209"/>
      <c r="S398" s="209"/>
      <c r="T398" s="209"/>
      <c r="U398" s="209"/>
      <c r="V398" s="209"/>
      <c r="W398" s="209"/>
      <c r="X398" s="209"/>
      <c r="Y398" s="209"/>
      <c r="Z398" s="209"/>
      <c r="AA398" s="209"/>
      <c r="AB398" s="209"/>
      <c r="AC398" s="209"/>
      <c r="AD398" s="209"/>
      <c r="AE398" s="209"/>
      <c r="AF398" s="209"/>
      <c r="AG398" s="209"/>
      <c r="AH398" s="209"/>
      <c r="AI398" s="209"/>
      <c r="AJ398" s="209"/>
      <c r="AK398" s="209"/>
      <c r="AL398" s="209"/>
      <c r="AM398" s="209"/>
      <c r="AN398" s="209"/>
      <c r="AO398" s="209"/>
      <c r="AP398" s="209"/>
      <c r="AQ398" s="209"/>
      <c r="AR398" s="209"/>
      <c r="AS398" s="209"/>
      <c r="AT398" s="209"/>
      <c r="AU398" s="209"/>
      <c r="AV398" s="209"/>
      <c r="AW398" s="209"/>
      <c r="AX398" s="209"/>
      <c r="AY398" s="209"/>
      <c r="AZ398" s="209"/>
      <c r="BA398" s="209"/>
      <c r="BB398" s="209"/>
      <c r="BC398" s="209"/>
      <c r="BD398" s="209"/>
      <c r="BE398" s="209"/>
      <c r="BF398" s="209"/>
      <c r="BG398" s="209"/>
      <c r="BH398" s="209"/>
      <c r="BI398" s="209"/>
      <c r="BJ398" s="209"/>
    </row>
    <row r="399" spans="2:62" s="190" customFormat="1" hidden="1">
      <c r="C399" s="193">
        <f t="shared" si="729"/>
        <v>0</v>
      </c>
      <c r="D399" s="193" t="str">
        <f t="shared" si="729"/>
        <v>Fresat</v>
      </c>
      <c r="E399" s="212">
        <f t="shared" ref="E399:P399" si="734">+E441+E484</f>
        <v>0</v>
      </c>
      <c r="F399" s="212">
        <f t="shared" si="734"/>
        <v>0</v>
      </c>
      <c r="G399" s="212">
        <f t="shared" si="734"/>
        <v>0</v>
      </c>
      <c r="H399" s="212">
        <f t="shared" si="734"/>
        <v>0</v>
      </c>
      <c r="I399" s="212">
        <f t="shared" si="734"/>
        <v>0</v>
      </c>
      <c r="J399" s="212">
        <f t="shared" si="734"/>
        <v>0</v>
      </c>
      <c r="K399" s="212">
        <f t="shared" si="734"/>
        <v>0</v>
      </c>
      <c r="L399" s="212">
        <f t="shared" si="734"/>
        <v>0</v>
      </c>
      <c r="M399" s="212">
        <f t="shared" si="734"/>
        <v>0</v>
      </c>
      <c r="N399" s="212">
        <f t="shared" si="734"/>
        <v>0</v>
      </c>
      <c r="O399" s="212">
        <f t="shared" si="734"/>
        <v>0</v>
      </c>
      <c r="P399" s="212">
        <f t="shared" si="734"/>
        <v>0</v>
      </c>
      <c r="Q399" s="209">
        <f t="shared" si="732"/>
        <v>0</v>
      </c>
      <c r="R399" s="209"/>
      <c r="S399" s="209"/>
      <c r="T399" s="209"/>
      <c r="U399" s="209"/>
      <c r="V399" s="209"/>
      <c r="W399" s="209"/>
      <c r="X399" s="209"/>
      <c r="Y399" s="209"/>
      <c r="Z399" s="209"/>
      <c r="AA399" s="209"/>
      <c r="AB399" s="209"/>
      <c r="AC399" s="209"/>
      <c r="AD399" s="209"/>
      <c r="AE399" s="209"/>
      <c r="AF399" s="209"/>
      <c r="AG399" s="209"/>
      <c r="AH399" s="209"/>
      <c r="AI399" s="209"/>
      <c r="AJ399" s="209"/>
      <c r="AK399" s="209"/>
      <c r="AL399" s="209"/>
      <c r="AM399" s="209"/>
      <c r="AN399" s="209"/>
      <c r="AO399" s="209"/>
      <c r="AP399" s="209"/>
      <c r="AQ399" s="209"/>
      <c r="AR399" s="209"/>
      <c r="AS399" s="209"/>
      <c r="AT399" s="209"/>
      <c r="AU399" s="209"/>
      <c r="AV399" s="209"/>
      <c r="AW399" s="209"/>
      <c r="AX399" s="209"/>
      <c r="AY399" s="209"/>
      <c r="AZ399" s="209"/>
      <c r="BA399" s="209"/>
      <c r="BB399" s="209"/>
      <c r="BC399" s="209"/>
      <c r="BD399" s="209"/>
      <c r="BE399" s="209"/>
      <c r="BF399" s="209"/>
      <c r="BG399" s="209"/>
      <c r="BH399" s="209"/>
      <c r="BI399" s="209"/>
      <c r="BJ399" s="209"/>
    </row>
    <row r="400" spans="2:62" s="190" customFormat="1" hidden="1">
      <c r="C400" s="193">
        <f t="shared" si="729"/>
        <v>0</v>
      </c>
      <c r="D400" s="193">
        <f t="shared" si="729"/>
        <v>0</v>
      </c>
      <c r="E400" s="212">
        <f t="shared" ref="E400:P400" si="735">+E442+E485</f>
        <v>0</v>
      </c>
      <c r="F400" s="212">
        <f t="shared" si="735"/>
        <v>0</v>
      </c>
      <c r="G400" s="212">
        <f t="shared" si="735"/>
        <v>0</v>
      </c>
      <c r="H400" s="212">
        <f t="shared" si="735"/>
        <v>0</v>
      </c>
      <c r="I400" s="212">
        <f t="shared" si="735"/>
        <v>0</v>
      </c>
      <c r="J400" s="212">
        <f t="shared" si="735"/>
        <v>0</v>
      </c>
      <c r="K400" s="212">
        <f t="shared" si="735"/>
        <v>0</v>
      </c>
      <c r="L400" s="212">
        <f t="shared" si="735"/>
        <v>0</v>
      </c>
      <c r="M400" s="212">
        <f t="shared" si="735"/>
        <v>0</v>
      </c>
      <c r="N400" s="212">
        <f t="shared" si="735"/>
        <v>0</v>
      </c>
      <c r="O400" s="212">
        <f t="shared" si="735"/>
        <v>0</v>
      </c>
      <c r="P400" s="212">
        <f t="shared" si="735"/>
        <v>0</v>
      </c>
      <c r="Q400" s="209">
        <f t="shared" si="732"/>
        <v>0</v>
      </c>
      <c r="R400" s="209"/>
      <c r="S400" s="209"/>
      <c r="T400" s="209"/>
      <c r="U400" s="209"/>
      <c r="V400" s="209"/>
      <c r="W400" s="209"/>
      <c r="X400" s="209"/>
      <c r="Y400" s="209"/>
      <c r="Z400" s="209"/>
      <c r="AA400" s="209"/>
      <c r="AB400" s="209"/>
      <c r="AC400" s="209"/>
      <c r="AD400" s="209"/>
      <c r="AE400" s="209"/>
      <c r="AF400" s="209"/>
      <c r="AG400" s="209"/>
      <c r="AH400" s="209"/>
      <c r="AI400" s="209"/>
      <c r="AJ400" s="209"/>
      <c r="AK400" s="209"/>
      <c r="AL400" s="209"/>
      <c r="AM400" s="209"/>
      <c r="AN400" s="209"/>
      <c r="AO400" s="209"/>
      <c r="AP400" s="209"/>
      <c r="AQ400" s="209"/>
      <c r="AR400" s="209"/>
      <c r="AS400" s="209"/>
      <c r="AT400" s="209"/>
      <c r="AU400" s="209"/>
      <c r="AV400" s="209"/>
      <c r="AW400" s="209"/>
      <c r="AX400" s="209"/>
      <c r="AY400" s="209"/>
      <c r="AZ400" s="209"/>
      <c r="BA400" s="209"/>
      <c r="BB400" s="209"/>
      <c r="BC400" s="209"/>
      <c r="BD400" s="209"/>
      <c r="BE400" s="209"/>
      <c r="BF400" s="209"/>
      <c r="BG400" s="209"/>
      <c r="BH400" s="209"/>
      <c r="BI400" s="209"/>
      <c r="BJ400" s="209"/>
    </row>
    <row r="401" spans="3:62" s="190" customFormat="1" hidden="1">
      <c r="C401" s="193">
        <f t="shared" si="729"/>
        <v>0</v>
      </c>
      <c r="D401" s="193">
        <f t="shared" si="729"/>
        <v>0</v>
      </c>
      <c r="E401" s="212">
        <f t="shared" ref="E401:P401" si="736">+E443+E486</f>
        <v>0</v>
      </c>
      <c r="F401" s="212">
        <f t="shared" si="736"/>
        <v>0</v>
      </c>
      <c r="G401" s="212">
        <f t="shared" si="736"/>
        <v>0</v>
      </c>
      <c r="H401" s="212">
        <f t="shared" si="736"/>
        <v>0</v>
      </c>
      <c r="I401" s="212">
        <f t="shared" si="736"/>
        <v>0</v>
      </c>
      <c r="J401" s="212">
        <f t="shared" si="736"/>
        <v>0</v>
      </c>
      <c r="K401" s="212">
        <f t="shared" si="736"/>
        <v>0</v>
      </c>
      <c r="L401" s="212">
        <f t="shared" si="736"/>
        <v>0</v>
      </c>
      <c r="M401" s="212">
        <f t="shared" si="736"/>
        <v>0</v>
      </c>
      <c r="N401" s="212">
        <f t="shared" si="736"/>
        <v>0</v>
      </c>
      <c r="O401" s="212">
        <f t="shared" si="736"/>
        <v>0</v>
      </c>
      <c r="P401" s="212">
        <f t="shared" si="736"/>
        <v>0</v>
      </c>
      <c r="Q401" s="209">
        <f t="shared" si="732"/>
        <v>0</v>
      </c>
      <c r="R401" s="209"/>
      <c r="S401" s="209"/>
      <c r="T401" s="209"/>
      <c r="U401" s="209"/>
      <c r="V401" s="209"/>
      <c r="W401" s="209"/>
      <c r="X401" s="209"/>
      <c r="Y401" s="209"/>
      <c r="Z401" s="209"/>
      <c r="AA401" s="209"/>
      <c r="AB401" s="209"/>
      <c r="AC401" s="209"/>
      <c r="AD401" s="209"/>
      <c r="AE401" s="209"/>
      <c r="AF401" s="209"/>
      <c r="AG401" s="209"/>
      <c r="AH401" s="209"/>
      <c r="AI401" s="209"/>
      <c r="AJ401" s="209"/>
      <c r="AK401" s="209"/>
      <c r="AL401" s="209"/>
      <c r="AM401" s="209"/>
      <c r="AN401" s="209"/>
      <c r="AO401" s="209"/>
      <c r="AP401" s="209"/>
      <c r="AQ401" s="209"/>
      <c r="AR401" s="209"/>
      <c r="AS401" s="209"/>
      <c r="AT401" s="209"/>
      <c r="AU401" s="209"/>
      <c r="AV401" s="209"/>
      <c r="AW401" s="209"/>
      <c r="AX401" s="209"/>
      <c r="AY401" s="209"/>
      <c r="AZ401" s="209"/>
      <c r="BA401" s="209"/>
      <c r="BB401" s="209"/>
      <c r="BC401" s="209"/>
      <c r="BD401" s="209"/>
      <c r="BE401" s="209"/>
      <c r="BF401" s="209"/>
      <c r="BG401" s="209"/>
      <c r="BH401" s="209"/>
      <c r="BI401" s="209"/>
      <c r="BJ401" s="209"/>
    </row>
    <row r="402" spans="3:62" s="190" customFormat="1" hidden="1">
      <c r="C402" s="193">
        <f t="shared" si="729"/>
        <v>0</v>
      </c>
      <c r="D402" s="193">
        <f t="shared" si="729"/>
        <v>0</v>
      </c>
      <c r="E402" s="212">
        <f t="shared" ref="E402:P402" si="737">+E444+E487</f>
        <v>0</v>
      </c>
      <c r="F402" s="212">
        <f t="shared" si="737"/>
        <v>0</v>
      </c>
      <c r="G402" s="212">
        <f t="shared" si="737"/>
        <v>0</v>
      </c>
      <c r="H402" s="212">
        <f t="shared" si="737"/>
        <v>0</v>
      </c>
      <c r="I402" s="212">
        <f t="shared" si="737"/>
        <v>0</v>
      </c>
      <c r="J402" s="212">
        <f t="shared" si="737"/>
        <v>0</v>
      </c>
      <c r="K402" s="212">
        <f t="shared" si="737"/>
        <v>0</v>
      </c>
      <c r="L402" s="212">
        <f t="shared" si="737"/>
        <v>0</v>
      </c>
      <c r="M402" s="212">
        <f t="shared" si="737"/>
        <v>0</v>
      </c>
      <c r="N402" s="212">
        <f t="shared" si="737"/>
        <v>0</v>
      </c>
      <c r="O402" s="212">
        <f t="shared" si="737"/>
        <v>0</v>
      </c>
      <c r="P402" s="212">
        <f t="shared" si="737"/>
        <v>0</v>
      </c>
      <c r="Q402" s="209">
        <f t="shared" si="732"/>
        <v>0</v>
      </c>
      <c r="R402" s="209"/>
      <c r="S402" s="209"/>
      <c r="T402" s="209"/>
      <c r="U402" s="209"/>
      <c r="V402" s="209"/>
      <c r="W402" s="209"/>
      <c r="X402" s="209"/>
      <c r="Y402" s="209"/>
      <c r="Z402" s="209"/>
      <c r="AA402" s="209"/>
      <c r="AB402" s="209"/>
      <c r="AC402" s="209"/>
      <c r="AD402" s="209"/>
      <c r="AE402" s="209"/>
      <c r="AF402" s="209"/>
      <c r="AG402" s="209"/>
      <c r="AH402" s="209"/>
      <c r="AI402" s="209"/>
      <c r="AJ402" s="209"/>
      <c r="AK402" s="209"/>
      <c r="AL402" s="209"/>
      <c r="AM402" s="209"/>
      <c r="AN402" s="209"/>
      <c r="AO402" s="209"/>
      <c r="AP402" s="209"/>
      <c r="AQ402" s="209"/>
      <c r="AR402" s="209"/>
      <c r="AS402" s="209"/>
      <c r="AT402" s="209"/>
      <c r="AU402" s="209"/>
      <c r="AV402" s="209"/>
      <c r="AW402" s="209"/>
      <c r="AX402" s="209"/>
      <c r="AY402" s="209"/>
      <c r="AZ402" s="209"/>
      <c r="BA402" s="209"/>
      <c r="BB402" s="209"/>
      <c r="BC402" s="209"/>
      <c r="BD402" s="209"/>
      <c r="BE402" s="209"/>
      <c r="BF402" s="209"/>
      <c r="BG402" s="209"/>
      <c r="BH402" s="209"/>
      <c r="BI402" s="209"/>
      <c r="BJ402" s="209"/>
    </row>
    <row r="403" spans="3:62" s="190" customFormat="1" hidden="1">
      <c r="C403" s="195" t="str">
        <f t="shared" si="729"/>
        <v>ADOBAT</v>
      </c>
      <c r="D403" s="195" t="str">
        <f t="shared" si="729"/>
        <v>Aplicació de compost (60 t/ha)</v>
      </c>
      <c r="E403" s="213">
        <f t="shared" ref="E403:P403" si="738">+E445+E488</f>
        <v>0</v>
      </c>
      <c r="F403" s="213">
        <f t="shared" si="738"/>
        <v>0</v>
      </c>
      <c r="G403" s="213">
        <f t="shared" si="738"/>
        <v>0</v>
      </c>
      <c r="H403" s="213">
        <f t="shared" si="738"/>
        <v>0</v>
      </c>
      <c r="I403" s="213">
        <f t="shared" si="738"/>
        <v>0</v>
      </c>
      <c r="J403" s="213">
        <f t="shared" si="738"/>
        <v>0</v>
      </c>
      <c r="K403" s="213">
        <f t="shared" si="738"/>
        <v>0</v>
      </c>
      <c r="L403" s="213">
        <f t="shared" si="738"/>
        <v>0</v>
      </c>
      <c r="M403" s="213">
        <f t="shared" si="738"/>
        <v>0</v>
      </c>
      <c r="N403" s="213">
        <f t="shared" si="738"/>
        <v>0</v>
      </c>
      <c r="O403" s="213">
        <f t="shared" si="738"/>
        <v>0</v>
      </c>
      <c r="P403" s="213">
        <f t="shared" si="738"/>
        <v>0</v>
      </c>
      <c r="Q403" s="209">
        <f t="shared" si="732"/>
        <v>0</v>
      </c>
      <c r="R403" s="209"/>
      <c r="S403" s="209"/>
      <c r="T403" s="209"/>
      <c r="U403" s="209"/>
      <c r="V403" s="209"/>
      <c r="W403" s="209"/>
      <c r="X403" s="209"/>
      <c r="Y403" s="209"/>
      <c r="Z403" s="209"/>
      <c r="AA403" s="209"/>
      <c r="AB403" s="209"/>
      <c r="AC403" s="209"/>
      <c r="AD403" s="209"/>
      <c r="AE403" s="209"/>
      <c r="AF403" s="209"/>
      <c r="AG403" s="209"/>
      <c r="AH403" s="209"/>
      <c r="AI403" s="209"/>
      <c r="AJ403" s="209"/>
      <c r="AK403" s="209"/>
      <c r="AL403" s="209"/>
      <c r="AM403" s="209"/>
      <c r="AN403" s="209"/>
      <c r="AO403" s="209"/>
      <c r="AP403" s="209"/>
      <c r="AQ403" s="209"/>
      <c r="AR403" s="209"/>
      <c r="AS403" s="209"/>
      <c r="AT403" s="209"/>
      <c r="AU403" s="209"/>
      <c r="AV403" s="209"/>
      <c r="AW403" s="209"/>
      <c r="AX403" s="209"/>
      <c r="AY403" s="209"/>
      <c r="AZ403" s="209"/>
      <c r="BA403" s="209"/>
      <c r="BB403" s="209"/>
      <c r="BC403" s="209"/>
      <c r="BD403" s="209"/>
      <c r="BE403" s="209"/>
      <c r="BF403" s="209"/>
      <c r="BG403" s="209"/>
      <c r="BH403" s="209"/>
      <c r="BI403" s="209"/>
      <c r="BJ403" s="209"/>
    </row>
    <row r="404" spans="3:62" s="190" customFormat="1" hidden="1">
      <c r="C404" s="195">
        <f t="shared" si="729"/>
        <v>0</v>
      </c>
      <c r="D404" s="195">
        <f t="shared" si="729"/>
        <v>0</v>
      </c>
      <c r="E404" s="213">
        <f t="shared" ref="E404:P404" si="739">+E446+E489</f>
        <v>0</v>
      </c>
      <c r="F404" s="213">
        <f t="shared" si="739"/>
        <v>0</v>
      </c>
      <c r="G404" s="213">
        <f t="shared" si="739"/>
        <v>0</v>
      </c>
      <c r="H404" s="213">
        <f t="shared" si="739"/>
        <v>0</v>
      </c>
      <c r="I404" s="213">
        <f t="shared" si="739"/>
        <v>0</v>
      </c>
      <c r="J404" s="213">
        <f t="shared" si="739"/>
        <v>0</v>
      </c>
      <c r="K404" s="213">
        <f t="shared" si="739"/>
        <v>0</v>
      </c>
      <c r="L404" s="213">
        <f t="shared" si="739"/>
        <v>0</v>
      </c>
      <c r="M404" s="213">
        <f t="shared" si="739"/>
        <v>0</v>
      </c>
      <c r="N404" s="213">
        <f t="shared" si="739"/>
        <v>0</v>
      </c>
      <c r="O404" s="213">
        <f t="shared" si="739"/>
        <v>0</v>
      </c>
      <c r="P404" s="213">
        <f t="shared" si="739"/>
        <v>0</v>
      </c>
      <c r="Q404" s="209">
        <f t="shared" si="732"/>
        <v>0</v>
      </c>
      <c r="R404" s="209"/>
      <c r="S404" s="209"/>
      <c r="T404" s="209"/>
      <c r="U404" s="209"/>
      <c r="V404" s="209"/>
      <c r="W404" s="209"/>
      <c r="X404" s="209"/>
      <c r="Y404" s="209"/>
      <c r="Z404" s="209"/>
      <c r="AA404" s="209"/>
      <c r="AB404" s="209"/>
      <c r="AC404" s="209"/>
      <c r="AD404" s="209"/>
      <c r="AE404" s="209"/>
      <c r="AF404" s="209"/>
      <c r="AG404" s="209"/>
      <c r="AH404" s="209"/>
      <c r="AI404" s="209"/>
      <c r="AJ404" s="209"/>
      <c r="AK404" s="209"/>
      <c r="AL404" s="209"/>
      <c r="AM404" s="209"/>
      <c r="AN404" s="209"/>
      <c r="AO404" s="209"/>
      <c r="AP404" s="209"/>
      <c r="AQ404" s="209"/>
      <c r="AR404" s="209"/>
      <c r="AS404" s="209"/>
      <c r="AT404" s="209"/>
      <c r="AU404" s="209"/>
      <c r="AV404" s="209"/>
      <c r="AW404" s="209"/>
      <c r="AX404" s="209"/>
      <c r="AY404" s="209"/>
      <c r="AZ404" s="209"/>
      <c r="BA404" s="209"/>
      <c r="BB404" s="209"/>
      <c r="BC404" s="209"/>
      <c r="BD404" s="209"/>
      <c r="BE404" s="209"/>
      <c r="BF404" s="209"/>
      <c r="BG404" s="209"/>
      <c r="BH404" s="209"/>
      <c r="BI404" s="209"/>
      <c r="BJ404" s="209"/>
    </row>
    <row r="405" spans="3:62" s="190" customFormat="1" hidden="1">
      <c r="C405" s="195">
        <f t="shared" si="729"/>
        <v>0</v>
      </c>
      <c r="D405" s="195">
        <f t="shared" si="729"/>
        <v>0</v>
      </c>
      <c r="E405" s="213">
        <f t="shared" ref="E405:P405" si="740">+E447+E490</f>
        <v>0</v>
      </c>
      <c r="F405" s="213">
        <f t="shared" si="740"/>
        <v>0</v>
      </c>
      <c r="G405" s="213">
        <f t="shared" si="740"/>
        <v>0</v>
      </c>
      <c r="H405" s="213">
        <f t="shared" si="740"/>
        <v>0</v>
      </c>
      <c r="I405" s="213">
        <f t="shared" si="740"/>
        <v>0</v>
      </c>
      <c r="J405" s="213">
        <f t="shared" si="740"/>
        <v>0</v>
      </c>
      <c r="K405" s="213">
        <f t="shared" si="740"/>
        <v>0</v>
      </c>
      <c r="L405" s="213">
        <f t="shared" si="740"/>
        <v>0</v>
      </c>
      <c r="M405" s="213">
        <f t="shared" si="740"/>
        <v>0</v>
      </c>
      <c r="N405" s="213">
        <f t="shared" si="740"/>
        <v>0</v>
      </c>
      <c r="O405" s="213">
        <f t="shared" si="740"/>
        <v>0</v>
      </c>
      <c r="P405" s="213">
        <f t="shared" si="740"/>
        <v>0</v>
      </c>
      <c r="Q405" s="209">
        <f t="shared" si="732"/>
        <v>0</v>
      </c>
      <c r="R405" s="209"/>
      <c r="S405" s="209"/>
      <c r="T405" s="209"/>
      <c r="U405" s="209"/>
      <c r="V405" s="209"/>
      <c r="W405" s="209"/>
      <c r="X405" s="209"/>
      <c r="Y405" s="209"/>
      <c r="Z405" s="209"/>
      <c r="AA405" s="209"/>
      <c r="AB405" s="209"/>
      <c r="AC405" s="209"/>
      <c r="AD405" s="209"/>
      <c r="AE405" s="209"/>
      <c r="AF405" s="209"/>
      <c r="AG405" s="209"/>
      <c r="AH405" s="209"/>
      <c r="AI405" s="209"/>
      <c r="AJ405" s="209"/>
      <c r="AK405" s="209"/>
      <c r="AL405" s="209"/>
      <c r="AM405" s="209"/>
      <c r="AN405" s="209"/>
      <c r="AO405" s="209"/>
      <c r="AP405" s="209"/>
      <c r="AQ405" s="209"/>
      <c r="AR405" s="209"/>
      <c r="AS405" s="209"/>
      <c r="AT405" s="209"/>
      <c r="AU405" s="209"/>
      <c r="AV405" s="209"/>
      <c r="AW405" s="209"/>
      <c r="AX405" s="209"/>
      <c r="AY405" s="209"/>
      <c r="AZ405" s="209"/>
      <c r="BA405" s="209"/>
      <c r="BB405" s="209"/>
      <c r="BC405" s="209"/>
      <c r="BD405" s="209"/>
      <c r="BE405" s="209"/>
      <c r="BF405" s="209"/>
      <c r="BG405" s="209"/>
      <c r="BH405" s="209"/>
      <c r="BI405" s="209"/>
      <c r="BJ405" s="209"/>
    </row>
    <row r="406" spans="3:62" s="190" customFormat="1" hidden="1">
      <c r="C406" s="195">
        <f t="shared" si="729"/>
        <v>0</v>
      </c>
      <c r="D406" s="195">
        <f t="shared" si="729"/>
        <v>0</v>
      </c>
      <c r="E406" s="213">
        <f t="shared" ref="E406:P406" si="741">+E448+E491</f>
        <v>0</v>
      </c>
      <c r="F406" s="213">
        <f t="shared" si="741"/>
        <v>0</v>
      </c>
      <c r="G406" s="213">
        <f t="shared" si="741"/>
        <v>0</v>
      </c>
      <c r="H406" s="213">
        <f t="shared" si="741"/>
        <v>0</v>
      </c>
      <c r="I406" s="213">
        <f t="shared" si="741"/>
        <v>0</v>
      </c>
      <c r="J406" s="213">
        <f t="shared" si="741"/>
        <v>0</v>
      </c>
      <c r="K406" s="213">
        <f t="shared" si="741"/>
        <v>0</v>
      </c>
      <c r="L406" s="213">
        <f t="shared" si="741"/>
        <v>0</v>
      </c>
      <c r="M406" s="213">
        <f t="shared" si="741"/>
        <v>0</v>
      </c>
      <c r="N406" s="213">
        <f t="shared" si="741"/>
        <v>0</v>
      </c>
      <c r="O406" s="213">
        <f t="shared" si="741"/>
        <v>0</v>
      </c>
      <c r="P406" s="213">
        <f t="shared" si="741"/>
        <v>0</v>
      </c>
      <c r="Q406" s="209">
        <f t="shared" si="732"/>
        <v>0</v>
      </c>
      <c r="R406" s="209"/>
      <c r="S406" s="209"/>
      <c r="T406" s="209"/>
      <c r="U406" s="209"/>
      <c r="V406" s="209"/>
      <c r="W406" s="209"/>
      <c r="X406" s="209"/>
      <c r="Y406" s="209"/>
      <c r="Z406" s="209"/>
      <c r="AA406" s="209"/>
      <c r="AB406" s="209"/>
      <c r="AC406" s="209"/>
      <c r="AD406" s="209"/>
      <c r="AE406" s="209"/>
      <c r="AF406" s="209"/>
      <c r="AG406" s="209"/>
      <c r="AH406" s="209"/>
      <c r="AI406" s="209"/>
      <c r="AJ406" s="209"/>
      <c r="AK406" s="209"/>
      <c r="AL406" s="209"/>
      <c r="AM406" s="209"/>
      <c r="AN406" s="209"/>
      <c r="AO406" s="209"/>
      <c r="AP406" s="209"/>
      <c r="AQ406" s="209"/>
      <c r="AR406" s="209"/>
      <c r="AS406" s="209"/>
      <c r="AT406" s="209"/>
      <c r="AU406" s="209"/>
      <c r="AV406" s="209"/>
      <c r="AW406" s="209"/>
      <c r="AX406" s="209"/>
      <c r="AY406" s="209"/>
      <c r="AZ406" s="209"/>
      <c r="BA406" s="209"/>
      <c r="BB406" s="209"/>
      <c r="BC406" s="209"/>
      <c r="BD406" s="209"/>
      <c r="BE406" s="209"/>
      <c r="BF406" s="209"/>
      <c r="BG406" s="209"/>
      <c r="BH406" s="209"/>
      <c r="BI406" s="209"/>
      <c r="BJ406" s="209"/>
    </row>
    <row r="407" spans="3:62" s="190" customFormat="1" hidden="1">
      <c r="C407" s="196" t="str">
        <f t="shared" si="729"/>
        <v>PLANTACIÓ</v>
      </c>
      <c r="D407" s="196" t="str">
        <f t="shared" si="729"/>
        <v>Plantació manual col o bròcoli</v>
      </c>
      <c r="E407" s="214">
        <f t="shared" ref="E407:P407" si="742">+E449+E492</f>
        <v>0</v>
      </c>
      <c r="F407" s="214">
        <f t="shared" si="742"/>
        <v>0</v>
      </c>
      <c r="G407" s="214">
        <f t="shared" si="742"/>
        <v>0</v>
      </c>
      <c r="H407" s="214">
        <f t="shared" si="742"/>
        <v>0</v>
      </c>
      <c r="I407" s="214">
        <f t="shared" si="742"/>
        <v>0</v>
      </c>
      <c r="J407" s="214">
        <f t="shared" si="742"/>
        <v>0</v>
      </c>
      <c r="K407" s="214">
        <f t="shared" si="742"/>
        <v>0</v>
      </c>
      <c r="L407" s="214">
        <f t="shared" si="742"/>
        <v>0</v>
      </c>
      <c r="M407" s="214">
        <f t="shared" si="742"/>
        <v>0</v>
      </c>
      <c r="N407" s="214">
        <f t="shared" si="742"/>
        <v>0</v>
      </c>
      <c r="O407" s="214">
        <f t="shared" si="742"/>
        <v>0</v>
      </c>
      <c r="P407" s="214">
        <f t="shared" si="742"/>
        <v>0</v>
      </c>
      <c r="Q407" s="209">
        <f t="shared" si="732"/>
        <v>0</v>
      </c>
      <c r="R407" s="209"/>
      <c r="S407" s="209"/>
      <c r="T407" s="209"/>
      <c r="U407" s="209"/>
      <c r="V407" s="209"/>
      <c r="W407" s="209"/>
      <c r="X407" s="209"/>
      <c r="Y407" s="209"/>
      <c r="Z407" s="209"/>
      <c r="AA407" s="209"/>
      <c r="AB407" s="209"/>
      <c r="AC407" s="209"/>
      <c r="AD407" s="209"/>
      <c r="AE407" s="209"/>
      <c r="AF407" s="209"/>
      <c r="AG407" s="209"/>
      <c r="AH407" s="209"/>
      <c r="AI407" s="209"/>
      <c r="AJ407" s="209"/>
      <c r="AK407" s="209"/>
      <c r="AL407" s="209"/>
      <c r="AM407" s="209"/>
      <c r="AN407" s="209"/>
      <c r="AO407" s="209"/>
      <c r="AP407" s="209"/>
      <c r="AQ407" s="209"/>
      <c r="AR407" s="209"/>
      <c r="AS407" s="209"/>
      <c r="AT407" s="209"/>
      <c r="AU407" s="209"/>
      <c r="AV407" s="209"/>
      <c r="AW407" s="209"/>
      <c r="AX407" s="209"/>
      <c r="AY407" s="209"/>
      <c r="AZ407" s="209"/>
      <c r="BA407" s="209"/>
      <c r="BB407" s="209"/>
      <c r="BC407" s="209"/>
      <c r="BD407" s="209"/>
      <c r="BE407" s="209"/>
      <c r="BF407" s="209"/>
      <c r="BG407" s="209"/>
      <c r="BH407" s="209"/>
      <c r="BI407" s="209"/>
      <c r="BJ407" s="209"/>
    </row>
    <row r="408" spans="3:62" s="190" customFormat="1" hidden="1">
      <c r="C408" s="196">
        <f t="shared" si="729"/>
        <v>0</v>
      </c>
      <c r="D408" s="196">
        <f t="shared" si="729"/>
        <v>0</v>
      </c>
      <c r="E408" s="214">
        <f t="shared" ref="E408:P408" si="743">+E450+E493</f>
        <v>0</v>
      </c>
      <c r="F408" s="214">
        <f t="shared" si="743"/>
        <v>0</v>
      </c>
      <c r="G408" s="214">
        <f t="shared" si="743"/>
        <v>0</v>
      </c>
      <c r="H408" s="214">
        <f t="shared" si="743"/>
        <v>0</v>
      </c>
      <c r="I408" s="214">
        <f t="shared" si="743"/>
        <v>0</v>
      </c>
      <c r="J408" s="214">
        <f t="shared" si="743"/>
        <v>0</v>
      </c>
      <c r="K408" s="214">
        <f t="shared" si="743"/>
        <v>0</v>
      </c>
      <c r="L408" s="214">
        <f t="shared" si="743"/>
        <v>0</v>
      </c>
      <c r="M408" s="214">
        <f t="shared" si="743"/>
        <v>0</v>
      </c>
      <c r="N408" s="214">
        <f t="shared" si="743"/>
        <v>0</v>
      </c>
      <c r="O408" s="214">
        <f t="shared" si="743"/>
        <v>0</v>
      </c>
      <c r="P408" s="214">
        <f t="shared" si="743"/>
        <v>0</v>
      </c>
      <c r="Q408" s="209">
        <f t="shared" si="732"/>
        <v>0</v>
      </c>
      <c r="R408" s="209"/>
      <c r="S408" s="209"/>
      <c r="T408" s="209"/>
      <c r="U408" s="209"/>
      <c r="V408" s="209"/>
      <c r="W408" s="209"/>
      <c r="X408" s="209"/>
      <c r="Y408" s="209"/>
      <c r="Z408" s="209"/>
      <c r="AA408" s="209"/>
      <c r="AB408" s="209"/>
      <c r="AC408" s="209"/>
      <c r="AD408" s="209"/>
      <c r="AE408" s="209"/>
      <c r="AF408" s="209"/>
      <c r="AG408" s="209"/>
      <c r="AH408" s="209"/>
      <c r="AI408" s="209"/>
      <c r="AJ408" s="209"/>
      <c r="AK408" s="209"/>
      <c r="AL408" s="209"/>
      <c r="AM408" s="209"/>
      <c r="AN408" s="209"/>
      <c r="AO408" s="209"/>
      <c r="AP408" s="209"/>
      <c r="AQ408" s="209"/>
      <c r="AR408" s="209"/>
      <c r="AS408" s="209"/>
      <c r="AT408" s="209"/>
      <c r="AU408" s="209"/>
      <c r="AV408" s="209"/>
      <c r="AW408" s="209"/>
      <c r="AX408" s="209"/>
      <c r="AY408" s="209"/>
      <c r="AZ408" s="209"/>
      <c r="BA408" s="209"/>
      <c r="BB408" s="209"/>
      <c r="BC408" s="209"/>
      <c r="BD408" s="209"/>
      <c r="BE408" s="209"/>
      <c r="BF408" s="209"/>
      <c r="BG408" s="209"/>
      <c r="BH408" s="209"/>
      <c r="BI408" s="209"/>
      <c r="BJ408" s="209"/>
    </row>
    <row r="409" spans="3:62" s="190" customFormat="1" hidden="1">
      <c r="C409" s="196">
        <f t="shared" si="729"/>
        <v>0</v>
      </c>
      <c r="D409" s="196">
        <f t="shared" si="729"/>
        <v>0</v>
      </c>
      <c r="E409" s="214">
        <f t="shared" ref="E409:P409" si="744">+E451+E494</f>
        <v>0</v>
      </c>
      <c r="F409" s="214">
        <f t="shared" si="744"/>
        <v>0</v>
      </c>
      <c r="G409" s="214">
        <f t="shared" si="744"/>
        <v>0</v>
      </c>
      <c r="H409" s="214">
        <f t="shared" si="744"/>
        <v>0</v>
      </c>
      <c r="I409" s="214">
        <f t="shared" si="744"/>
        <v>0</v>
      </c>
      <c r="J409" s="214">
        <f t="shared" si="744"/>
        <v>0</v>
      </c>
      <c r="K409" s="214">
        <f t="shared" si="744"/>
        <v>0</v>
      </c>
      <c r="L409" s="214">
        <f t="shared" si="744"/>
        <v>0</v>
      </c>
      <c r="M409" s="214">
        <f t="shared" si="744"/>
        <v>0</v>
      </c>
      <c r="N409" s="214">
        <f t="shared" si="744"/>
        <v>0</v>
      </c>
      <c r="O409" s="214">
        <f t="shared" si="744"/>
        <v>0</v>
      </c>
      <c r="P409" s="214">
        <f t="shared" si="744"/>
        <v>0</v>
      </c>
      <c r="Q409" s="209">
        <f t="shared" si="732"/>
        <v>0</v>
      </c>
      <c r="R409" s="209"/>
      <c r="S409" s="209"/>
      <c r="T409" s="209"/>
      <c r="U409" s="209"/>
      <c r="V409" s="209"/>
      <c r="W409" s="209"/>
      <c r="X409" s="209"/>
      <c r="Y409" s="209"/>
      <c r="Z409" s="209"/>
      <c r="AA409" s="209"/>
      <c r="AB409" s="209"/>
      <c r="AC409" s="209"/>
      <c r="AD409" s="209"/>
      <c r="AE409" s="209"/>
      <c r="AF409" s="209"/>
      <c r="AG409" s="209"/>
      <c r="AH409" s="209"/>
      <c r="AI409" s="209"/>
      <c r="AJ409" s="209"/>
      <c r="AK409" s="209"/>
      <c r="AL409" s="209"/>
      <c r="AM409" s="209"/>
      <c r="AN409" s="209"/>
      <c r="AO409" s="209"/>
      <c r="AP409" s="209"/>
      <c r="AQ409" s="209"/>
      <c r="AR409" s="209"/>
      <c r="AS409" s="209"/>
      <c r="AT409" s="209"/>
      <c r="AU409" s="209"/>
      <c r="AV409" s="209"/>
      <c r="AW409" s="209"/>
      <c r="AX409" s="209"/>
      <c r="AY409" s="209"/>
      <c r="AZ409" s="209"/>
      <c r="BA409" s="209"/>
      <c r="BB409" s="209"/>
      <c r="BC409" s="209"/>
      <c r="BD409" s="209"/>
      <c r="BE409" s="209"/>
      <c r="BF409" s="209"/>
      <c r="BG409" s="209"/>
      <c r="BH409" s="209"/>
      <c r="BI409" s="209"/>
      <c r="BJ409" s="209"/>
    </row>
    <row r="410" spans="3:62" s="190" customFormat="1" hidden="1">
      <c r="C410" s="196">
        <f t="shared" si="729"/>
        <v>0</v>
      </c>
      <c r="D410" s="196">
        <f t="shared" si="729"/>
        <v>0</v>
      </c>
      <c r="E410" s="214">
        <f t="shared" ref="E410:P410" si="745">+E452+E495</f>
        <v>0</v>
      </c>
      <c r="F410" s="214">
        <f t="shared" si="745"/>
        <v>0</v>
      </c>
      <c r="G410" s="214">
        <f t="shared" si="745"/>
        <v>0</v>
      </c>
      <c r="H410" s="214">
        <f t="shared" si="745"/>
        <v>0</v>
      </c>
      <c r="I410" s="214">
        <f t="shared" si="745"/>
        <v>0</v>
      </c>
      <c r="J410" s="214">
        <f t="shared" si="745"/>
        <v>0</v>
      </c>
      <c r="K410" s="214">
        <f t="shared" si="745"/>
        <v>0</v>
      </c>
      <c r="L410" s="214">
        <f t="shared" si="745"/>
        <v>0</v>
      </c>
      <c r="M410" s="214">
        <f t="shared" si="745"/>
        <v>0</v>
      </c>
      <c r="N410" s="214">
        <f t="shared" si="745"/>
        <v>0</v>
      </c>
      <c r="O410" s="214">
        <f t="shared" si="745"/>
        <v>0</v>
      </c>
      <c r="P410" s="214">
        <f t="shared" si="745"/>
        <v>0</v>
      </c>
      <c r="Q410" s="209">
        <f t="shared" si="732"/>
        <v>0</v>
      </c>
      <c r="R410" s="209"/>
      <c r="S410" s="209"/>
      <c r="T410" s="209"/>
      <c r="U410" s="209"/>
      <c r="V410" s="209"/>
      <c r="W410" s="209"/>
      <c r="X410" s="209"/>
      <c r="Y410" s="209"/>
      <c r="Z410" s="209"/>
      <c r="AA410" s="209"/>
      <c r="AB410" s="209"/>
      <c r="AC410" s="209"/>
      <c r="AD410" s="209"/>
      <c r="AE410" s="209"/>
      <c r="AF410" s="209"/>
      <c r="AG410" s="209"/>
      <c r="AH410" s="209"/>
      <c r="AI410" s="209"/>
      <c r="AJ410" s="209"/>
      <c r="AK410" s="209"/>
      <c r="AL410" s="209"/>
      <c r="AM410" s="209"/>
      <c r="AN410" s="209"/>
      <c r="AO410" s="209"/>
      <c r="AP410" s="209"/>
      <c r="AQ410" s="209"/>
      <c r="AR410" s="209"/>
      <c r="AS410" s="209"/>
      <c r="AT410" s="209"/>
      <c r="AU410" s="209"/>
      <c r="AV410" s="209"/>
      <c r="AW410" s="209"/>
      <c r="AX410" s="209"/>
      <c r="AY410" s="209"/>
      <c r="AZ410" s="209"/>
      <c r="BA410" s="209"/>
      <c r="BB410" s="209"/>
      <c r="BC410" s="209"/>
      <c r="BD410" s="209"/>
      <c r="BE410" s="209"/>
      <c r="BF410" s="209"/>
      <c r="BG410" s="209"/>
      <c r="BH410" s="209"/>
      <c r="BI410" s="209"/>
      <c r="BJ410" s="209"/>
    </row>
    <row r="411" spans="3:62" s="190" customFormat="1" hidden="1">
      <c r="C411" s="197" t="str">
        <f t="shared" si="729"/>
        <v>REG</v>
      </c>
      <c r="D411" s="197" t="str">
        <f t="shared" si="729"/>
        <v>Instal.lació sistema de reg amb cinta (1 m per m2)</v>
      </c>
      <c r="E411" s="215">
        <f t="shared" ref="E411:P411" si="746">+E453+E496</f>
        <v>0</v>
      </c>
      <c r="F411" s="215">
        <f t="shared" si="746"/>
        <v>0</v>
      </c>
      <c r="G411" s="215">
        <f t="shared" si="746"/>
        <v>0</v>
      </c>
      <c r="H411" s="215">
        <f t="shared" si="746"/>
        <v>0</v>
      </c>
      <c r="I411" s="215">
        <f t="shared" si="746"/>
        <v>0</v>
      </c>
      <c r="J411" s="215">
        <f t="shared" si="746"/>
        <v>0</v>
      </c>
      <c r="K411" s="215">
        <f t="shared" si="746"/>
        <v>0</v>
      </c>
      <c r="L411" s="215">
        <f t="shared" si="746"/>
        <v>0</v>
      </c>
      <c r="M411" s="215">
        <f t="shared" si="746"/>
        <v>0</v>
      </c>
      <c r="N411" s="215">
        <f t="shared" si="746"/>
        <v>0</v>
      </c>
      <c r="O411" s="215">
        <f t="shared" si="746"/>
        <v>0</v>
      </c>
      <c r="P411" s="215">
        <f t="shared" si="746"/>
        <v>0</v>
      </c>
      <c r="Q411" s="209">
        <f t="shared" si="732"/>
        <v>0</v>
      </c>
      <c r="R411" s="209"/>
      <c r="S411" s="209"/>
      <c r="T411" s="209"/>
      <c r="U411" s="209"/>
      <c r="V411" s="209"/>
      <c r="W411" s="209"/>
      <c r="X411" s="209"/>
      <c r="Y411" s="209"/>
      <c r="Z411" s="209"/>
      <c r="AA411" s="209"/>
      <c r="AB411" s="209"/>
      <c r="AC411" s="209"/>
      <c r="AD411" s="209"/>
      <c r="AE411" s="209"/>
      <c r="AF411" s="209"/>
      <c r="AG411" s="209"/>
      <c r="AH411" s="209"/>
      <c r="AI411" s="209"/>
      <c r="AJ411" s="209"/>
      <c r="AK411" s="209"/>
      <c r="AL411" s="209"/>
      <c r="AM411" s="209"/>
      <c r="AN411" s="209"/>
      <c r="AO411" s="209"/>
      <c r="AP411" s="209"/>
      <c r="AQ411" s="209"/>
      <c r="AR411" s="209"/>
      <c r="AS411" s="209"/>
      <c r="AT411" s="209"/>
      <c r="AU411" s="209"/>
      <c r="AV411" s="209"/>
      <c r="AW411" s="209"/>
      <c r="AX411" s="209"/>
      <c r="AY411" s="209"/>
      <c r="AZ411" s="209"/>
      <c r="BA411" s="209"/>
      <c r="BB411" s="209"/>
      <c r="BC411" s="209"/>
      <c r="BD411" s="209"/>
      <c r="BE411" s="209"/>
      <c r="BF411" s="209"/>
      <c r="BG411" s="209"/>
      <c r="BH411" s="209"/>
      <c r="BI411" s="209"/>
      <c r="BJ411" s="209"/>
    </row>
    <row r="412" spans="3:62" s="190" customFormat="1" hidden="1">
      <c r="C412" s="197">
        <f t="shared" si="729"/>
        <v>0</v>
      </c>
      <c r="D412" s="197" t="str">
        <f t="shared" si="729"/>
        <v>Reg (L/m2)</v>
      </c>
      <c r="E412" s="215">
        <f t="shared" ref="E412:P412" si="747">+E454+E497</f>
        <v>0</v>
      </c>
      <c r="F412" s="215">
        <f t="shared" si="747"/>
        <v>0</v>
      </c>
      <c r="G412" s="215">
        <f t="shared" si="747"/>
        <v>0</v>
      </c>
      <c r="H412" s="215">
        <f t="shared" si="747"/>
        <v>0</v>
      </c>
      <c r="I412" s="215">
        <f t="shared" si="747"/>
        <v>0</v>
      </c>
      <c r="J412" s="215">
        <f t="shared" si="747"/>
        <v>0</v>
      </c>
      <c r="K412" s="215">
        <f t="shared" si="747"/>
        <v>0</v>
      </c>
      <c r="L412" s="215">
        <f t="shared" si="747"/>
        <v>0</v>
      </c>
      <c r="M412" s="215">
        <f t="shared" si="747"/>
        <v>0</v>
      </c>
      <c r="N412" s="215">
        <f t="shared" si="747"/>
        <v>0</v>
      </c>
      <c r="O412" s="215">
        <f t="shared" si="747"/>
        <v>0</v>
      </c>
      <c r="P412" s="215">
        <f t="shared" si="747"/>
        <v>0</v>
      </c>
      <c r="Q412" s="209">
        <f t="shared" si="732"/>
        <v>0</v>
      </c>
      <c r="R412" s="209"/>
      <c r="S412" s="209"/>
      <c r="T412" s="209"/>
      <c r="U412" s="209"/>
      <c r="V412" s="209"/>
      <c r="W412" s="209"/>
      <c r="X412" s="209"/>
      <c r="Y412" s="209"/>
      <c r="Z412" s="209"/>
      <c r="AA412" s="209"/>
      <c r="AB412" s="209"/>
      <c r="AC412" s="209"/>
      <c r="AD412" s="209"/>
      <c r="AE412" s="209"/>
      <c r="AF412" s="209"/>
      <c r="AG412" s="209"/>
      <c r="AH412" s="209"/>
      <c r="AI412" s="209"/>
      <c r="AJ412" s="209"/>
      <c r="AK412" s="209"/>
      <c r="AL412" s="209"/>
      <c r="AM412" s="209"/>
      <c r="AN412" s="209"/>
      <c r="AO412" s="209"/>
      <c r="AP412" s="209"/>
      <c r="AQ412" s="209"/>
      <c r="AR412" s="209"/>
      <c r="AS412" s="209"/>
      <c r="AT412" s="209"/>
      <c r="AU412" s="209"/>
      <c r="AV412" s="209"/>
      <c r="AW412" s="209"/>
      <c r="AX412" s="209"/>
      <c r="AY412" s="209"/>
      <c r="AZ412" s="209"/>
      <c r="BA412" s="209"/>
      <c r="BB412" s="209"/>
      <c r="BC412" s="209"/>
      <c r="BD412" s="209"/>
      <c r="BE412" s="209"/>
      <c r="BF412" s="209"/>
      <c r="BG412" s="209"/>
      <c r="BH412" s="209"/>
      <c r="BI412" s="209"/>
      <c r="BJ412" s="209"/>
    </row>
    <row r="413" spans="3:62" s="190" customFormat="1" hidden="1">
      <c r="C413" s="197">
        <f t="shared" si="729"/>
        <v>0</v>
      </c>
      <c r="D413" s="197" t="str">
        <f t="shared" si="729"/>
        <v>Desinstal.lació sistema de reg amb cinta</v>
      </c>
      <c r="E413" s="215">
        <f t="shared" ref="E413:P413" si="748">+E455+E498</f>
        <v>0</v>
      </c>
      <c r="F413" s="215">
        <f t="shared" si="748"/>
        <v>0</v>
      </c>
      <c r="G413" s="215">
        <f t="shared" si="748"/>
        <v>0</v>
      </c>
      <c r="H413" s="215">
        <f t="shared" si="748"/>
        <v>0</v>
      </c>
      <c r="I413" s="215">
        <f t="shared" si="748"/>
        <v>0</v>
      </c>
      <c r="J413" s="215">
        <f t="shared" si="748"/>
        <v>0</v>
      </c>
      <c r="K413" s="215">
        <f t="shared" si="748"/>
        <v>0</v>
      </c>
      <c r="L413" s="215">
        <f t="shared" si="748"/>
        <v>0</v>
      </c>
      <c r="M413" s="215">
        <f t="shared" si="748"/>
        <v>0</v>
      </c>
      <c r="N413" s="215">
        <f t="shared" si="748"/>
        <v>0</v>
      </c>
      <c r="O413" s="215">
        <f t="shared" si="748"/>
        <v>0</v>
      </c>
      <c r="P413" s="215">
        <f t="shared" si="748"/>
        <v>0</v>
      </c>
      <c r="Q413" s="209">
        <f t="shared" si="732"/>
        <v>0</v>
      </c>
      <c r="R413" s="209"/>
      <c r="S413" s="209"/>
      <c r="T413" s="209"/>
      <c r="U413" s="209"/>
      <c r="V413" s="209"/>
      <c r="W413" s="209"/>
      <c r="X413" s="209"/>
      <c r="Y413" s="209"/>
      <c r="Z413" s="209"/>
      <c r="AA413" s="209"/>
      <c r="AB413" s="209"/>
      <c r="AC413" s="209"/>
      <c r="AD413" s="209"/>
      <c r="AE413" s="209"/>
      <c r="AF413" s="209"/>
      <c r="AG413" s="209"/>
      <c r="AH413" s="209"/>
      <c r="AI413" s="209"/>
      <c r="AJ413" s="209"/>
      <c r="AK413" s="209"/>
      <c r="AL413" s="209"/>
      <c r="AM413" s="209"/>
      <c r="AN413" s="209"/>
      <c r="AO413" s="209"/>
      <c r="AP413" s="209"/>
      <c r="AQ413" s="209"/>
      <c r="AR413" s="209"/>
      <c r="AS413" s="209"/>
      <c r="AT413" s="209"/>
      <c r="AU413" s="209"/>
      <c r="AV413" s="209"/>
      <c r="AW413" s="209"/>
      <c r="AX413" s="209"/>
      <c r="AY413" s="209"/>
      <c r="AZ413" s="209"/>
      <c r="BA413" s="209"/>
      <c r="BB413" s="209"/>
      <c r="BC413" s="209"/>
      <c r="BD413" s="209"/>
      <c r="BE413" s="209"/>
      <c r="BF413" s="209"/>
      <c r="BG413" s="209"/>
      <c r="BH413" s="209"/>
      <c r="BI413" s="209"/>
      <c r="BJ413" s="209"/>
    </row>
    <row r="414" spans="3:62" s="190" customFormat="1" hidden="1">
      <c r="C414" s="197">
        <f t="shared" si="729"/>
        <v>0</v>
      </c>
      <c r="D414" s="197">
        <f t="shared" si="729"/>
        <v>0</v>
      </c>
      <c r="E414" s="215">
        <f t="shared" ref="E414:P414" si="749">+E456+E499</f>
        <v>0</v>
      </c>
      <c r="F414" s="215">
        <f t="shared" si="749"/>
        <v>0</v>
      </c>
      <c r="G414" s="215">
        <f t="shared" si="749"/>
        <v>0</v>
      </c>
      <c r="H414" s="215">
        <f t="shared" si="749"/>
        <v>0</v>
      </c>
      <c r="I414" s="215">
        <f t="shared" si="749"/>
        <v>0</v>
      </c>
      <c r="J414" s="215">
        <f t="shared" si="749"/>
        <v>0</v>
      </c>
      <c r="K414" s="215">
        <f t="shared" si="749"/>
        <v>0</v>
      </c>
      <c r="L414" s="215">
        <f t="shared" si="749"/>
        <v>0</v>
      </c>
      <c r="M414" s="215">
        <f t="shared" si="749"/>
        <v>0</v>
      </c>
      <c r="N414" s="215">
        <f t="shared" si="749"/>
        <v>0</v>
      </c>
      <c r="O414" s="215">
        <f t="shared" si="749"/>
        <v>0</v>
      </c>
      <c r="P414" s="215">
        <f t="shared" si="749"/>
        <v>0</v>
      </c>
      <c r="Q414" s="209">
        <f t="shared" si="732"/>
        <v>0</v>
      </c>
      <c r="R414" s="209"/>
      <c r="S414" s="209"/>
      <c r="T414" s="209"/>
      <c r="U414" s="209"/>
      <c r="V414" s="209"/>
      <c r="W414" s="209"/>
      <c r="X414" s="209"/>
      <c r="Y414" s="209"/>
      <c r="Z414" s="209"/>
      <c r="AA414" s="209"/>
      <c r="AB414" s="209"/>
      <c r="AC414" s="209"/>
      <c r="AD414" s="209"/>
      <c r="AE414" s="209"/>
      <c r="AF414" s="209"/>
      <c r="AG414" s="209"/>
      <c r="AH414" s="209"/>
      <c r="AI414" s="209"/>
      <c r="AJ414" s="209"/>
      <c r="AK414" s="209"/>
      <c r="AL414" s="209"/>
      <c r="AM414" s="209"/>
      <c r="AN414" s="209"/>
      <c r="AO414" s="209"/>
      <c r="AP414" s="209"/>
      <c r="AQ414" s="209"/>
      <c r="AR414" s="209"/>
      <c r="AS414" s="209"/>
      <c r="AT414" s="209"/>
      <c r="AU414" s="209"/>
      <c r="AV414" s="209"/>
      <c r="AW414" s="209"/>
      <c r="AX414" s="209"/>
      <c r="AY414" s="209"/>
      <c r="AZ414" s="209"/>
      <c r="BA414" s="209"/>
      <c r="BB414" s="209"/>
      <c r="BC414" s="209"/>
      <c r="BD414" s="209"/>
      <c r="BE414" s="209"/>
      <c r="BF414" s="209"/>
      <c r="BG414" s="209"/>
      <c r="BH414" s="209"/>
      <c r="BI414" s="209"/>
      <c r="BJ414" s="209"/>
    </row>
    <row r="415" spans="3:62" s="190" customFormat="1" hidden="1">
      <c r="C415" s="198" t="str">
        <f t="shared" si="729"/>
        <v>TRACTAMENTS</v>
      </c>
      <c r="D415" s="198" t="str">
        <f t="shared" si="729"/>
        <v>Tractament Bacillus + retenol +purí ortiga amb tractor i braços</v>
      </c>
      <c r="E415" s="216">
        <f t="shared" ref="E415:P415" si="750">+E457+E500</f>
        <v>0</v>
      </c>
      <c r="F415" s="216">
        <f t="shared" si="750"/>
        <v>0</v>
      </c>
      <c r="G415" s="216">
        <f t="shared" si="750"/>
        <v>0</v>
      </c>
      <c r="H415" s="216">
        <f t="shared" si="750"/>
        <v>0</v>
      </c>
      <c r="I415" s="216">
        <f t="shared" si="750"/>
        <v>0</v>
      </c>
      <c r="J415" s="216">
        <f t="shared" si="750"/>
        <v>0</v>
      </c>
      <c r="K415" s="216">
        <f t="shared" si="750"/>
        <v>0</v>
      </c>
      <c r="L415" s="216">
        <f t="shared" si="750"/>
        <v>0</v>
      </c>
      <c r="M415" s="216">
        <f t="shared" si="750"/>
        <v>0</v>
      </c>
      <c r="N415" s="216">
        <f t="shared" si="750"/>
        <v>0</v>
      </c>
      <c r="O415" s="216">
        <f t="shared" si="750"/>
        <v>0</v>
      </c>
      <c r="P415" s="216">
        <f t="shared" si="750"/>
        <v>0</v>
      </c>
      <c r="Q415" s="209">
        <f t="shared" si="732"/>
        <v>0</v>
      </c>
      <c r="R415" s="209"/>
      <c r="S415" s="209"/>
      <c r="T415" s="209"/>
      <c r="U415" s="209"/>
      <c r="V415" s="209"/>
      <c r="W415" s="209"/>
      <c r="X415" s="209"/>
      <c r="Y415" s="209"/>
      <c r="Z415" s="209"/>
      <c r="AA415" s="209"/>
      <c r="AB415" s="209"/>
      <c r="AC415" s="209"/>
      <c r="AD415" s="209"/>
      <c r="AE415" s="209"/>
      <c r="AF415" s="209"/>
      <c r="AG415" s="209"/>
      <c r="AH415" s="209"/>
      <c r="AI415" s="209"/>
      <c r="AJ415" s="209"/>
      <c r="AK415" s="209"/>
      <c r="AL415" s="209"/>
      <c r="AM415" s="209"/>
      <c r="AN415" s="209"/>
      <c r="AO415" s="209"/>
      <c r="AP415" s="209"/>
      <c r="AQ415" s="209"/>
      <c r="AR415" s="209"/>
      <c r="AS415" s="209"/>
      <c r="AT415" s="209"/>
      <c r="AU415" s="209"/>
      <c r="AV415" s="209"/>
      <c r="AW415" s="209"/>
      <c r="AX415" s="209"/>
      <c r="AY415" s="209"/>
      <c r="AZ415" s="209"/>
      <c r="BA415" s="209"/>
      <c r="BB415" s="209"/>
      <c r="BC415" s="209"/>
      <c r="BD415" s="209"/>
      <c r="BE415" s="209"/>
      <c r="BF415" s="209"/>
      <c r="BG415" s="209"/>
      <c r="BH415" s="209"/>
      <c r="BI415" s="209"/>
      <c r="BJ415" s="209"/>
    </row>
    <row r="416" spans="3:62" s="190" customFormat="1" hidden="1">
      <c r="C416" s="198">
        <f t="shared" ref="C416:D430" si="751">+C28</f>
        <v>0</v>
      </c>
      <c r="D416" s="198" t="str">
        <f t="shared" si="751"/>
        <v>Tractament Bacillus + retenol +purí ortiga amb bota i 2 persones</v>
      </c>
      <c r="E416" s="216">
        <f t="shared" ref="E416:P416" si="752">+E458+E501</f>
        <v>0</v>
      </c>
      <c r="F416" s="216">
        <f t="shared" si="752"/>
        <v>0</v>
      </c>
      <c r="G416" s="216">
        <f t="shared" si="752"/>
        <v>0</v>
      </c>
      <c r="H416" s="216">
        <f t="shared" si="752"/>
        <v>0</v>
      </c>
      <c r="I416" s="216">
        <f t="shared" si="752"/>
        <v>0</v>
      </c>
      <c r="J416" s="216">
        <f t="shared" si="752"/>
        <v>0</v>
      </c>
      <c r="K416" s="216">
        <f t="shared" si="752"/>
        <v>0</v>
      </c>
      <c r="L416" s="216">
        <f t="shared" si="752"/>
        <v>0</v>
      </c>
      <c r="M416" s="216">
        <f t="shared" si="752"/>
        <v>0</v>
      </c>
      <c r="N416" s="216">
        <f t="shared" si="752"/>
        <v>0</v>
      </c>
      <c r="O416" s="216">
        <f t="shared" si="752"/>
        <v>0</v>
      </c>
      <c r="P416" s="216">
        <f t="shared" si="752"/>
        <v>0</v>
      </c>
      <c r="Q416" s="209">
        <f t="shared" si="732"/>
        <v>0</v>
      </c>
      <c r="R416" s="209"/>
      <c r="S416" s="209"/>
      <c r="T416" s="209"/>
      <c r="U416" s="209"/>
      <c r="V416" s="209"/>
      <c r="W416" s="209"/>
      <c r="X416" s="209"/>
      <c r="Y416" s="209"/>
      <c r="Z416" s="209"/>
      <c r="AA416" s="209"/>
      <c r="AB416" s="209"/>
      <c r="AC416" s="209"/>
      <c r="AD416" s="209"/>
      <c r="AE416" s="209"/>
      <c r="AF416" s="209"/>
      <c r="AG416" s="209"/>
      <c r="AH416" s="209"/>
      <c r="AI416" s="209"/>
      <c r="AJ416" s="209"/>
      <c r="AK416" s="209"/>
      <c r="AL416" s="209"/>
      <c r="AM416" s="209"/>
      <c r="AN416" s="209"/>
      <c r="AO416" s="209"/>
      <c r="AP416" s="209"/>
      <c r="AQ416" s="209"/>
      <c r="AR416" s="209"/>
      <c r="AS416" s="209"/>
      <c r="AT416" s="209"/>
      <c r="AU416" s="209"/>
      <c r="AV416" s="209"/>
      <c r="AW416" s="209"/>
      <c r="AX416" s="209"/>
      <c r="AY416" s="209"/>
      <c r="AZ416" s="209"/>
      <c r="BA416" s="209"/>
      <c r="BB416" s="209"/>
      <c r="BC416" s="209"/>
      <c r="BD416" s="209"/>
      <c r="BE416" s="209"/>
      <c r="BF416" s="209"/>
      <c r="BG416" s="209"/>
      <c r="BH416" s="209"/>
      <c r="BI416" s="209"/>
      <c r="BJ416" s="209"/>
    </row>
    <row r="417" spans="2:62" s="190" customFormat="1" hidden="1">
      <c r="C417" s="198">
        <f t="shared" si="751"/>
        <v>0</v>
      </c>
      <c r="D417" s="198" t="str">
        <f t="shared" si="751"/>
        <v>Tractament Llimacs (Ferramol)</v>
      </c>
      <c r="E417" s="216">
        <f t="shared" ref="E417:P417" si="753">+E459+E502</f>
        <v>0</v>
      </c>
      <c r="F417" s="216">
        <f t="shared" si="753"/>
        <v>0</v>
      </c>
      <c r="G417" s="216">
        <f t="shared" si="753"/>
        <v>0</v>
      </c>
      <c r="H417" s="216">
        <f t="shared" si="753"/>
        <v>0</v>
      </c>
      <c r="I417" s="216">
        <f t="shared" si="753"/>
        <v>0</v>
      </c>
      <c r="J417" s="216">
        <f t="shared" si="753"/>
        <v>0</v>
      </c>
      <c r="K417" s="216">
        <f t="shared" si="753"/>
        <v>0</v>
      </c>
      <c r="L417" s="216">
        <f t="shared" si="753"/>
        <v>0</v>
      </c>
      <c r="M417" s="216">
        <f t="shared" si="753"/>
        <v>0</v>
      </c>
      <c r="N417" s="216">
        <f t="shared" si="753"/>
        <v>0</v>
      </c>
      <c r="O417" s="216">
        <f t="shared" si="753"/>
        <v>0</v>
      </c>
      <c r="P417" s="216">
        <f t="shared" si="753"/>
        <v>0</v>
      </c>
      <c r="Q417" s="209">
        <f t="shared" si="732"/>
        <v>0</v>
      </c>
      <c r="R417" s="209"/>
      <c r="S417" s="209"/>
      <c r="T417" s="209"/>
      <c r="U417" s="209"/>
      <c r="V417" s="209"/>
      <c r="W417" s="209"/>
      <c r="X417" s="209"/>
      <c r="Y417" s="209"/>
      <c r="Z417" s="209"/>
      <c r="AA417" s="209"/>
      <c r="AB417" s="209"/>
      <c r="AC417" s="209"/>
      <c r="AD417" s="209"/>
      <c r="AE417" s="209"/>
      <c r="AF417" s="209"/>
      <c r="AG417" s="209"/>
      <c r="AH417" s="209"/>
      <c r="AI417" s="209"/>
      <c r="AJ417" s="209"/>
      <c r="AK417" s="209"/>
      <c r="AL417" s="209"/>
      <c r="AM417" s="209"/>
      <c r="AN417" s="209"/>
      <c r="AO417" s="209"/>
      <c r="AP417" s="209"/>
      <c r="AQ417" s="209"/>
      <c r="AR417" s="209"/>
      <c r="AS417" s="209"/>
      <c r="AT417" s="209"/>
      <c r="AU417" s="209"/>
      <c r="AV417" s="209"/>
      <c r="AW417" s="209"/>
      <c r="AX417" s="209"/>
      <c r="AY417" s="209"/>
      <c r="AZ417" s="209"/>
      <c r="BA417" s="209"/>
      <c r="BB417" s="209"/>
      <c r="BC417" s="209"/>
      <c r="BD417" s="209"/>
      <c r="BE417" s="209"/>
      <c r="BF417" s="209"/>
      <c r="BG417" s="209"/>
      <c r="BH417" s="209"/>
      <c r="BI417" s="209"/>
      <c r="BJ417" s="209"/>
    </row>
    <row r="418" spans="2:62" s="190" customFormat="1" hidden="1">
      <c r="C418" s="198">
        <f t="shared" si="751"/>
        <v>0</v>
      </c>
      <c r="D418" s="198">
        <f t="shared" si="751"/>
        <v>0</v>
      </c>
      <c r="E418" s="216">
        <f t="shared" ref="E418:P418" si="754">+E460+E503</f>
        <v>0</v>
      </c>
      <c r="F418" s="216">
        <f t="shared" si="754"/>
        <v>0</v>
      </c>
      <c r="G418" s="216">
        <f t="shared" si="754"/>
        <v>0</v>
      </c>
      <c r="H418" s="216">
        <f t="shared" si="754"/>
        <v>0</v>
      </c>
      <c r="I418" s="216">
        <f t="shared" si="754"/>
        <v>0</v>
      </c>
      <c r="J418" s="216">
        <f t="shared" si="754"/>
        <v>0</v>
      </c>
      <c r="K418" s="216">
        <f t="shared" si="754"/>
        <v>0</v>
      </c>
      <c r="L418" s="216">
        <f t="shared" si="754"/>
        <v>0</v>
      </c>
      <c r="M418" s="216">
        <f t="shared" si="754"/>
        <v>0</v>
      </c>
      <c r="N418" s="216">
        <f t="shared" si="754"/>
        <v>0</v>
      </c>
      <c r="O418" s="216">
        <f t="shared" si="754"/>
        <v>0</v>
      </c>
      <c r="P418" s="216">
        <f t="shared" si="754"/>
        <v>0</v>
      </c>
      <c r="Q418" s="209">
        <f t="shared" si="732"/>
        <v>0</v>
      </c>
      <c r="R418" s="209"/>
      <c r="S418" s="209"/>
      <c r="T418" s="209"/>
      <c r="U418" s="209"/>
      <c r="V418" s="209"/>
      <c r="W418" s="209"/>
      <c r="X418" s="209"/>
      <c r="Y418" s="209"/>
      <c r="Z418" s="209"/>
      <c r="AA418" s="209"/>
      <c r="AB418" s="209"/>
      <c r="AC418" s="209"/>
      <c r="AD418" s="209"/>
      <c r="AE418" s="209"/>
      <c r="AF418" s="209"/>
      <c r="AG418" s="209"/>
      <c r="AH418" s="209"/>
      <c r="AI418" s="209"/>
      <c r="AJ418" s="209"/>
      <c r="AK418" s="209"/>
      <c r="AL418" s="209"/>
      <c r="AM418" s="209"/>
      <c r="AN418" s="209"/>
      <c r="AO418" s="209"/>
      <c r="AP418" s="209"/>
      <c r="AQ418" s="209"/>
      <c r="AR418" s="209"/>
      <c r="AS418" s="209"/>
      <c r="AT418" s="209"/>
      <c r="AU418" s="209"/>
      <c r="AV418" s="209"/>
      <c r="AW418" s="209"/>
      <c r="AX418" s="209"/>
      <c r="AY418" s="209"/>
      <c r="AZ418" s="209"/>
      <c r="BA418" s="209"/>
      <c r="BB418" s="209"/>
      <c r="BC418" s="209"/>
      <c r="BD418" s="209"/>
      <c r="BE418" s="209"/>
      <c r="BF418" s="209"/>
      <c r="BG418" s="209"/>
      <c r="BH418" s="209"/>
      <c r="BI418" s="209"/>
      <c r="BJ418" s="209"/>
    </row>
    <row r="419" spans="2:62" s="190" customFormat="1" hidden="1">
      <c r="C419" s="198">
        <f t="shared" si="751"/>
        <v>0</v>
      </c>
      <c r="D419" s="198">
        <f t="shared" si="751"/>
        <v>0</v>
      </c>
      <c r="E419" s="216">
        <f t="shared" ref="E419:P419" si="755">+E461+E504</f>
        <v>0</v>
      </c>
      <c r="F419" s="216">
        <f t="shared" si="755"/>
        <v>0</v>
      </c>
      <c r="G419" s="216">
        <f t="shared" si="755"/>
        <v>0</v>
      </c>
      <c r="H419" s="216">
        <f t="shared" si="755"/>
        <v>0</v>
      </c>
      <c r="I419" s="216">
        <f t="shared" si="755"/>
        <v>0</v>
      </c>
      <c r="J419" s="216">
        <f t="shared" si="755"/>
        <v>0</v>
      </c>
      <c r="K419" s="216">
        <f t="shared" si="755"/>
        <v>0</v>
      </c>
      <c r="L419" s="216">
        <f t="shared" si="755"/>
        <v>0</v>
      </c>
      <c r="M419" s="216">
        <f t="shared" si="755"/>
        <v>0</v>
      </c>
      <c r="N419" s="216">
        <f t="shared" si="755"/>
        <v>0</v>
      </c>
      <c r="O419" s="216">
        <f t="shared" si="755"/>
        <v>0</v>
      </c>
      <c r="P419" s="216">
        <f t="shared" si="755"/>
        <v>0</v>
      </c>
      <c r="Q419" s="209">
        <f t="shared" si="732"/>
        <v>0</v>
      </c>
      <c r="R419" s="209"/>
      <c r="S419" s="209"/>
      <c r="T419" s="209"/>
      <c r="U419" s="209"/>
      <c r="V419" s="209"/>
      <c r="W419" s="209"/>
      <c r="X419" s="209"/>
      <c r="Y419" s="209"/>
      <c r="Z419" s="209"/>
      <c r="AA419" s="209"/>
      <c r="AB419" s="209"/>
      <c r="AC419" s="209"/>
      <c r="AD419" s="209"/>
      <c r="AE419" s="209"/>
      <c r="AF419" s="209"/>
      <c r="AG419" s="209"/>
      <c r="AH419" s="209"/>
      <c r="AI419" s="209"/>
      <c r="AJ419" s="209"/>
      <c r="AK419" s="209"/>
      <c r="AL419" s="209"/>
      <c r="AM419" s="209"/>
      <c r="AN419" s="209"/>
      <c r="AO419" s="209"/>
      <c r="AP419" s="209"/>
      <c r="AQ419" s="209"/>
      <c r="AR419" s="209"/>
      <c r="AS419" s="209"/>
      <c r="AT419" s="209"/>
      <c r="AU419" s="209"/>
      <c r="AV419" s="209"/>
      <c r="AW419" s="209"/>
      <c r="AX419" s="209"/>
      <c r="AY419" s="209"/>
      <c r="AZ419" s="209"/>
      <c r="BA419" s="209"/>
      <c r="BB419" s="209"/>
      <c r="BC419" s="209"/>
      <c r="BD419" s="209"/>
      <c r="BE419" s="209"/>
      <c r="BF419" s="209"/>
      <c r="BG419" s="209"/>
      <c r="BH419" s="209"/>
      <c r="BI419" s="209"/>
      <c r="BJ419" s="209"/>
    </row>
    <row r="420" spans="2:62" s="190" customFormat="1" hidden="1">
      <c r="C420" s="199" t="str">
        <f t="shared" si="751"/>
        <v>DESHERBAT</v>
      </c>
      <c r="D420" s="199" t="str">
        <f t="shared" si="751"/>
        <v>Desherbat amb tractor</v>
      </c>
      <c r="E420" s="217">
        <f t="shared" ref="E420:P420" si="756">+E462+E505</f>
        <v>0</v>
      </c>
      <c r="F420" s="217">
        <f t="shared" si="756"/>
        <v>0</v>
      </c>
      <c r="G420" s="217">
        <f t="shared" si="756"/>
        <v>0</v>
      </c>
      <c r="H420" s="217">
        <f t="shared" si="756"/>
        <v>0</v>
      </c>
      <c r="I420" s="217">
        <f t="shared" si="756"/>
        <v>0</v>
      </c>
      <c r="J420" s="217">
        <f t="shared" si="756"/>
        <v>0</v>
      </c>
      <c r="K420" s="217">
        <f t="shared" si="756"/>
        <v>0</v>
      </c>
      <c r="L420" s="217">
        <f t="shared" si="756"/>
        <v>0</v>
      </c>
      <c r="M420" s="217">
        <f t="shared" si="756"/>
        <v>0</v>
      </c>
      <c r="N420" s="217">
        <f t="shared" si="756"/>
        <v>0</v>
      </c>
      <c r="O420" s="217">
        <f t="shared" si="756"/>
        <v>0</v>
      </c>
      <c r="P420" s="217">
        <f t="shared" si="756"/>
        <v>0</v>
      </c>
      <c r="Q420" s="209">
        <f t="shared" si="732"/>
        <v>0</v>
      </c>
      <c r="R420" s="209"/>
      <c r="S420" s="209"/>
      <c r="T420" s="209"/>
      <c r="U420" s="209"/>
      <c r="V420" s="209"/>
      <c r="W420" s="209"/>
      <c r="X420" s="209"/>
      <c r="Y420" s="209"/>
      <c r="Z420" s="209"/>
      <c r="AA420" s="209"/>
      <c r="AB420" s="209"/>
      <c r="AC420" s="209"/>
      <c r="AD420" s="209"/>
      <c r="AE420" s="209"/>
      <c r="AF420" s="209"/>
      <c r="AG420" s="209"/>
      <c r="AH420" s="209"/>
      <c r="AI420" s="209"/>
      <c r="AJ420" s="209"/>
      <c r="AK420" s="209"/>
      <c r="AL420" s="209"/>
      <c r="AM420" s="209"/>
      <c r="AN420" s="209"/>
      <c r="AO420" s="209"/>
      <c r="AP420" s="209"/>
      <c r="AQ420" s="209"/>
      <c r="AR420" s="209"/>
      <c r="AS420" s="209"/>
      <c r="AT420" s="209"/>
      <c r="AU420" s="209"/>
      <c r="AV420" s="209"/>
      <c r="AW420" s="209"/>
      <c r="AX420" s="209"/>
      <c r="AY420" s="209"/>
      <c r="AZ420" s="209"/>
      <c r="BA420" s="209"/>
      <c r="BB420" s="209"/>
      <c r="BC420" s="209"/>
      <c r="BD420" s="209"/>
      <c r="BE420" s="209"/>
      <c r="BF420" s="209"/>
      <c r="BG420" s="209"/>
      <c r="BH420" s="209"/>
      <c r="BI420" s="209"/>
      <c r="BJ420" s="209"/>
    </row>
    <row r="421" spans="2:62" s="190" customFormat="1" hidden="1">
      <c r="C421" s="199">
        <f t="shared" si="751"/>
        <v>0</v>
      </c>
      <c r="D421" s="199" t="str">
        <f t="shared" si="751"/>
        <v>Desherbat manual 5h/1.000  m2</v>
      </c>
      <c r="E421" s="217">
        <f t="shared" ref="E421:P421" si="757">+E463+E506</f>
        <v>0</v>
      </c>
      <c r="F421" s="217">
        <f t="shared" si="757"/>
        <v>0</v>
      </c>
      <c r="G421" s="217">
        <f t="shared" si="757"/>
        <v>0</v>
      </c>
      <c r="H421" s="217">
        <f t="shared" si="757"/>
        <v>0</v>
      </c>
      <c r="I421" s="217">
        <f t="shared" si="757"/>
        <v>0</v>
      </c>
      <c r="J421" s="217">
        <f t="shared" si="757"/>
        <v>0</v>
      </c>
      <c r="K421" s="217">
        <f t="shared" si="757"/>
        <v>0</v>
      </c>
      <c r="L421" s="217">
        <f t="shared" si="757"/>
        <v>0</v>
      </c>
      <c r="M421" s="217">
        <f t="shared" si="757"/>
        <v>0</v>
      </c>
      <c r="N421" s="217">
        <f t="shared" si="757"/>
        <v>0</v>
      </c>
      <c r="O421" s="217">
        <f t="shared" si="757"/>
        <v>0</v>
      </c>
      <c r="P421" s="217">
        <f t="shared" si="757"/>
        <v>0</v>
      </c>
      <c r="Q421" s="209">
        <f t="shared" si="732"/>
        <v>0</v>
      </c>
      <c r="R421" s="209"/>
      <c r="S421" s="209"/>
      <c r="T421" s="209"/>
      <c r="U421" s="209"/>
      <c r="V421" s="209"/>
      <c r="W421" s="209"/>
      <c r="X421" s="209"/>
      <c r="Y421" s="209"/>
      <c r="Z421" s="209"/>
      <c r="AA421" s="209"/>
      <c r="AB421" s="209"/>
      <c r="AC421" s="209"/>
      <c r="AD421" s="209"/>
      <c r="AE421" s="209"/>
      <c r="AF421" s="209"/>
      <c r="AG421" s="209"/>
      <c r="AH421" s="209"/>
      <c r="AI421" s="209"/>
      <c r="AJ421" s="209"/>
      <c r="AK421" s="209"/>
      <c r="AL421" s="209"/>
      <c r="AM421" s="209"/>
      <c r="AN421" s="209"/>
      <c r="AO421" s="209"/>
      <c r="AP421" s="209"/>
      <c r="AQ421" s="209"/>
      <c r="AR421" s="209"/>
      <c r="AS421" s="209"/>
      <c r="AT421" s="209"/>
      <c r="AU421" s="209"/>
      <c r="AV421" s="209"/>
      <c r="AW421" s="209"/>
      <c r="AX421" s="209"/>
      <c r="AY421" s="209"/>
      <c r="AZ421" s="209"/>
      <c r="BA421" s="209"/>
      <c r="BB421" s="209"/>
      <c r="BC421" s="209"/>
      <c r="BD421" s="209"/>
      <c r="BE421" s="209"/>
      <c r="BF421" s="209"/>
      <c r="BG421" s="209"/>
      <c r="BH421" s="209"/>
      <c r="BI421" s="209"/>
      <c r="BJ421" s="209"/>
    </row>
    <row r="422" spans="2:62" s="190" customFormat="1" hidden="1">
      <c r="C422" s="199">
        <f t="shared" si="751"/>
        <v>0</v>
      </c>
      <c r="D422" s="199">
        <f t="shared" si="751"/>
        <v>0</v>
      </c>
      <c r="E422" s="217">
        <f t="shared" ref="E422:P422" si="758">+E464+E507</f>
        <v>0</v>
      </c>
      <c r="F422" s="217">
        <f t="shared" si="758"/>
        <v>0</v>
      </c>
      <c r="G422" s="217">
        <f t="shared" si="758"/>
        <v>0</v>
      </c>
      <c r="H422" s="217">
        <f t="shared" si="758"/>
        <v>0</v>
      </c>
      <c r="I422" s="217">
        <f t="shared" si="758"/>
        <v>0</v>
      </c>
      <c r="J422" s="217">
        <f t="shared" si="758"/>
        <v>0</v>
      </c>
      <c r="K422" s="217">
        <f t="shared" si="758"/>
        <v>0</v>
      </c>
      <c r="L422" s="217">
        <f t="shared" si="758"/>
        <v>0</v>
      </c>
      <c r="M422" s="217">
        <f t="shared" si="758"/>
        <v>0</v>
      </c>
      <c r="N422" s="217">
        <f t="shared" si="758"/>
        <v>0</v>
      </c>
      <c r="O422" s="217">
        <f t="shared" si="758"/>
        <v>0</v>
      </c>
      <c r="P422" s="217">
        <f t="shared" si="758"/>
        <v>0</v>
      </c>
      <c r="Q422" s="209">
        <f t="shared" si="732"/>
        <v>0</v>
      </c>
      <c r="R422" s="209"/>
      <c r="S422" s="209"/>
      <c r="T422" s="209"/>
      <c r="U422" s="209"/>
      <c r="V422" s="209"/>
      <c r="W422" s="209"/>
      <c r="X422" s="209"/>
      <c r="Y422" s="209"/>
      <c r="Z422" s="209"/>
      <c r="AA422" s="209"/>
      <c r="AB422" s="209"/>
      <c r="AC422" s="209"/>
      <c r="AD422" s="209"/>
      <c r="AE422" s="209"/>
      <c r="AF422" s="209"/>
      <c r="AG422" s="209"/>
      <c r="AH422" s="209"/>
      <c r="AI422" s="209"/>
      <c r="AJ422" s="209"/>
      <c r="AK422" s="209"/>
      <c r="AL422" s="209"/>
      <c r="AM422" s="209"/>
      <c r="AN422" s="209"/>
      <c r="AO422" s="209"/>
      <c r="AP422" s="209"/>
      <c r="AQ422" s="209"/>
      <c r="AR422" s="209"/>
      <c r="AS422" s="209"/>
      <c r="AT422" s="209"/>
      <c r="AU422" s="209"/>
      <c r="AV422" s="209"/>
      <c r="AW422" s="209"/>
      <c r="AX422" s="209"/>
      <c r="AY422" s="209"/>
      <c r="AZ422" s="209"/>
      <c r="BA422" s="209"/>
      <c r="BB422" s="209"/>
      <c r="BC422" s="209"/>
      <c r="BD422" s="209"/>
      <c r="BE422" s="209"/>
      <c r="BF422" s="209"/>
      <c r="BG422" s="209"/>
      <c r="BH422" s="209"/>
      <c r="BI422" s="209"/>
      <c r="BJ422" s="209"/>
    </row>
    <row r="423" spans="2:62" s="190" customFormat="1" hidden="1">
      <c r="C423" s="199">
        <f t="shared" si="751"/>
        <v>0</v>
      </c>
      <c r="D423" s="199">
        <f t="shared" si="751"/>
        <v>0</v>
      </c>
      <c r="E423" s="217">
        <f t="shared" ref="E423:P423" si="759">+E465+E508</f>
        <v>0</v>
      </c>
      <c r="F423" s="217">
        <f t="shared" si="759"/>
        <v>0</v>
      </c>
      <c r="G423" s="217">
        <f t="shared" si="759"/>
        <v>0</v>
      </c>
      <c r="H423" s="217">
        <f t="shared" si="759"/>
        <v>0</v>
      </c>
      <c r="I423" s="217">
        <f t="shared" si="759"/>
        <v>0</v>
      </c>
      <c r="J423" s="217">
        <f t="shared" si="759"/>
        <v>0</v>
      </c>
      <c r="K423" s="217">
        <f t="shared" si="759"/>
        <v>0</v>
      </c>
      <c r="L423" s="217">
        <f t="shared" si="759"/>
        <v>0</v>
      </c>
      <c r="M423" s="217">
        <f t="shared" si="759"/>
        <v>0</v>
      </c>
      <c r="N423" s="217">
        <f t="shared" si="759"/>
        <v>0</v>
      </c>
      <c r="O423" s="217">
        <f t="shared" si="759"/>
        <v>0</v>
      </c>
      <c r="P423" s="217">
        <f t="shared" si="759"/>
        <v>0</v>
      </c>
      <c r="Q423" s="209">
        <f t="shared" si="732"/>
        <v>0</v>
      </c>
      <c r="R423" s="209"/>
      <c r="S423" s="209"/>
      <c r="T423" s="209"/>
      <c r="U423" s="209"/>
      <c r="V423" s="209"/>
      <c r="W423" s="209"/>
      <c r="X423" s="209"/>
      <c r="Y423" s="209"/>
      <c r="Z423" s="209"/>
      <c r="AA423" s="209"/>
      <c r="AB423" s="209"/>
      <c r="AC423" s="209"/>
      <c r="AD423" s="209"/>
      <c r="AE423" s="209"/>
      <c r="AF423" s="209"/>
      <c r="AG423" s="209"/>
      <c r="AH423" s="209"/>
      <c r="AI423" s="209"/>
      <c r="AJ423" s="209"/>
      <c r="AK423" s="209"/>
      <c r="AL423" s="209"/>
      <c r="AM423" s="209"/>
      <c r="AN423" s="209"/>
      <c r="AO423" s="209"/>
      <c r="AP423" s="209"/>
      <c r="AQ423" s="209"/>
      <c r="AR423" s="209"/>
      <c r="AS423" s="209"/>
      <c r="AT423" s="209"/>
      <c r="AU423" s="209"/>
      <c r="AV423" s="209"/>
      <c r="AW423" s="209"/>
      <c r="AX423" s="209"/>
      <c r="AY423" s="209"/>
      <c r="AZ423" s="209"/>
      <c r="BA423" s="209"/>
      <c r="BB423" s="209"/>
      <c r="BC423" s="209"/>
      <c r="BD423" s="209"/>
      <c r="BE423" s="209"/>
      <c r="BF423" s="209"/>
      <c r="BG423" s="209"/>
      <c r="BH423" s="209"/>
      <c r="BI423" s="209"/>
      <c r="BJ423" s="209"/>
    </row>
    <row r="424" spans="2:62" s="190" customFormat="1" hidden="1">
      <c r="C424" s="200" t="str">
        <f t="shared" si="751"/>
        <v>ALTRES OPERACIONS ESPECÍFIQUES</v>
      </c>
      <c r="D424" s="200" t="str">
        <f t="shared" si="751"/>
        <v>Renda de la terra</v>
      </c>
      <c r="E424" s="218">
        <f t="shared" ref="E424:P424" si="760">+E466+E509</f>
        <v>0</v>
      </c>
      <c r="F424" s="218">
        <f t="shared" si="760"/>
        <v>0</v>
      </c>
      <c r="G424" s="218">
        <f t="shared" si="760"/>
        <v>0</v>
      </c>
      <c r="H424" s="218">
        <f t="shared" si="760"/>
        <v>0</v>
      </c>
      <c r="I424" s="218">
        <f t="shared" si="760"/>
        <v>0</v>
      </c>
      <c r="J424" s="218">
        <f t="shared" si="760"/>
        <v>0</v>
      </c>
      <c r="K424" s="218">
        <f t="shared" si="760"/>
        <v>0</v>
      </c>
      <c r="L424" s="218">
        <f t="shared" si="760"/>
        <v>0</v>
      </c>
      <c r="M424" s="218">
        <f t="shared" si="760"/>
        <v>0</v>
      </c>
      <c r="N424" s="218">
        <f t="shared" si="760"/>
        <v>0</v>
      </c>
      <c r="O424" s="218">
        <f t="shared" si="760"/>
        <v>0</v>
      </c>
      <c r="P424" s="218">
        <f t="shared" si="760"/>
        <v>0</v>
      </c>
      <c r="Q424" s="209">
        <f t="shared" si="732"/>
        <v>0</v>
      </c>
      <c r="R424" s="209"/>
      <c r="S424" s="209"/>
      <c r="T424" s="209"/>
      <c r="U424" s="209"/>
      <c r="V424" s="209"/>
      <c r="W424" s="209"/>
      <c r="X424" s="209"/>
      <c r="Y424" s="209"/>
      <c r="Z424" s="209"/>
      <c r="AA424" s="209"/>
      <c r="AB424" s="209"/>
      <c r="AC424" s="209"/>
      <c r="AD424" s="209"/>
      <c r="AE424" s="209"/>
      <c r="AF424" s="209"/>
      <c r="AG424" s="209"/>
      <c r="AH424" s="209"/>
      <c r="AI424" s="209"/>
      <c r="AJ424" s="209"/>
      <c r="AK424" s="209"/>
      <c r="AL424" s="209"/>
      <c r="AM424" s="209"/>
      <c r="AN424" s="209"/>
      <c r="AO424" s="209"/>
      <c r="AP424" s="209"/>
      <c r="AQ424" s="209"/>
      <c r="AR424" s="209"/>
      <c r="AS424" s="209"/>
      <c r="AT424" s="209"/>
      <c r="AU424" s="209"/>
      <c r="AV424" s="209"/>
      <c r="AW424" s="209"/>
      <c r="AX424" s="209"/>
      <c r="AY424" s="209"/>
      <c r="AZ424" s="209"/>
      <c r="BA424" s="209"/>
      <c r="BB424" s="209"/>
      <c r="BC424" s="209"/>
      <c r="BD424" s="209"/>
      <c r="BE424" s="209"/>
      <c r="BF424" s="209"/>
      <c r="BG424" s="209"/>
      <c r="BH424" s="209"/>
      <c r="BI424" s="209"/>
      <c r="BJ424" s="209"/>
    </row>
    <row r="425" spans="2:62" s="190" customFormat="1" hidden="1">
      <c r="C425" s="200">
        <f t="shared" si="751"/>
        <v>0</v>
      </c>
      <c r="D425" s="200">
        <f t="shared" si="751"/>
        <v>0</v>
      </c>
      <c r="E425" s="218">
        <f t="shared" ref="E425:P425" si="761">+E467+E510</f>
        <v>0</v>
      </c>
      <c r="F425" s="218">
        <f t="shared" si="761"/>
        <v>0</v>
      </c>
      <c r="G425" s="218">
        <f t="shared" si="761"/>
        <v>0</v>
      </c>
      <c r="H425" s="218">
        <f t="shared" si="761"/>
        <v>0</v>
      </c>
      <c r="I425" s="218">
        <f t="shared" si="761"/>
        <v>0</v>
      </c>
      <c r="J425" s="218">
        <f t="shared" si="761"/>
        <v>0</v>
      </c>
      <c r="K425" s="218">
        <f t="shared" si="761"/>
        <v>0</v>
      </c>
      <c r="L425" s="218">
        <f t="shared" si="761"/>
        <v>0</v>
      </c>
      <c r="M425" s="218">
        <f t="shared" si="761"/>
        <v>0</v>
      </c>
      <c r="N425" s="218">
        <f t="shared" si="761"/>
        <v>0</v>
      </c>
      <c r="O425" s="218">
        <f t="shared" si="761"/>
        <v>0</v>
      </c>
      <c r="P425" s="218">
        <f t="shared" si="761"/>
        <v>0</v>
      </c>
      <c r="Q425" s="209">
        <f t="shared" si="732"/>
        <v>0</v>
      </c>
      <c r="R425" s="209"/>
      <c r="S425" s="209"/>
      <c r="T425" s="209"/>
      <c r="U425" s="209"/>
      <c r="V425" s="209"/>
      <c r="W425" s="209"/>
      <c r="X425" s="209"/>
      <c r="Y425" s="209"/>
      <c r="Z425" s="209"/>
      <c r="AA425" s="209"/>
      <c r="AB425" s="209"/>
      <c r="AC425" s="209"/>
      <c r="AD425" s="209"/>
      <c r="AE425" s="209"/>
      <c r="AF425" s="209"/>
      <c r="AG425" s="209"/>
      <c r="AH425" s="209"/>
      <c r="AI425" s="209"/>
      <c r="AJ425" s="209"/>
      <c r="AK425" s="209"/>
      <c r="AL425" s="209"/>
      <c r="AM425" s="209"/>
      <c r="AN425" s="209"/>
      <c r="AO425" s="209"/>
      <c r="AP425" s="209"/>
      <c r="AQ425" s="209"/>
      <c r="AR425" s="209"/>
      <c r="AS425" s="209"/>
      <c r="AT425" s="209"/>
      <c r="AU425" s="209"/>
      <c r="AV425" s="209"/>
      <c r="AW425" s="209"/>
      <c r="AX425" s="209"/>
      <c r="AY425" s="209"/>
      <c r="AZ425" s="209"/>
      <c r="BA425" s="209"/>
      <c r="BB425" s="209"/>
      <c r="BC425" s="209"/>
      <c r="BD425" s="209"/>
      <c r="BE425" s="209"/>
      <c r="BF425" s="209"/>
      <c r="BG425" s="209"/>
      <c r="BH425" s="209"/>
      <c r="BI425" s="209"/>
      <c r="BJ425" s="209"/>
    </row>
    <row r="426" spans="2:62" s="190" customFormat="1" hidden="1">
      <c r="C426" s="200">
        <f t="shared" si="751"/>
        <v>0</v>
      </c>
      <c r="D426" s="200">
        <f t="shared" si="751"/>
        <v>0</v>
      </c>
      <c r="E426" s="218">
        <f t="shared" ref="E426:P426" si="762">+E468+E511</f>
        <v>0</v>
      </c>
      <c r="F426" s="218">
        <f t="shared" si="762"/>
        <v>0</v>
      </c>
      <c r="G426" s="218">
        <f t="shared" si="762"/>
        <v>0</v>
      </c>
      <c r="H426" s="218">
        <f t="shared" si="762"/>
        <v>0</v>
      </c>
      <c r="I426" s="218">
        <f t="shared" si="762"/>
        <v>0</v>
      </c>
      <c r="J426" s="218">
        <f t="shared" si="762"/>
        <v>0</v>
      </c>
      <c r="K426" s="218">
        <f t="shared" si="762"/>
        <v>0</v>
      </c>
      <c r="L426" s="218">
        <f t="shared" si="762"/>
        <v>0</v>
      </c>
      <c r="M426" s="218">
        <f t="shared" si="762"/>
        <v>0</v>
      </c>
      <c r="N426" s="218">
        <f t="shared" si="762"/>
        <v>0</v>
      </c>
      <c r="O426" s="218">
        <f t="shared" si="762"/>
        <v>0</v>
      </c>
      <c r="P426" s="218">
        <f t="shared" si="762"/>
        <v>0</v>
      </c>
      <c r="Q426" s="209">
        <f t="shared" si="732"/>
        <v>0</v>
      </c>
      <c r="R426" s="209"/>
      <c r="S426" s="209"/>
      <c r="T426" s="209"/>
      <c r="U426" s="209"/>
      <c r="V426" s="209"/>
      <c r="W426" s="209"/>
      <c r="X426" s="209"/>
      <c r="Y426" s="209"/>
      <c r="Z426" s="209"/>
      <c r="AA426" s="209"/>
      <c r="AB426" s="209"/>
      <c r="AC426" s="209"/>
      <c r="AD426" s="209"/>
      <c r="AE426" s="209"/>
      <c r="AF426" s="209"/>
      <c r="AG426" s="209"/>
      <c r="AH426" s="209"/>
      <c r="AI426" s="209"/>
      <c r="AJ426" s="209"/>
      <c r="AK426" s="209"/>
      <c r="AL426" s="209"/>
      <c r="AM426" s="209"/>
      <c r="AN426" s="209"/>
      <c r="AO426" s="209"/>
      <c r="AP426" s="209"/>
      <c r="AQ426" s="209"/>
      <c r="AR426" s="209"/>
      <c r="AS426" s="209"/>
      <c r="AT426" s="209"/>
      <c r="AU426" s="209"/>
      <c r="AV426" s="209"/>
      <c r="AW426" s="209"/>
      <c r="AX426" s="209"/>
      <c r="AY426" s="209"/>
      <c r="AZ426" s="209"/>
      <c r="BA426" s="209"/>
      <c r="BB426" s="209"/>
      <c r="BC426" s="209"/>
      <c r="BD426" s="209"/>
      <c r="BE426" s="209"/>
      <c r="BF426" s="209"/>
      <c r="BG426" s="209"/>
      <c r="BH426" s="209"/>
      <c r="BI426" s="209"/>
      <c r="BJ426" s="209"/>
    </row>
    <row r="427" spans="2:62" s="190" customFormat="1" hidden="1">
      <c r="C427" s="200">
        <f t="shared" si="751"/>
        <v>0</v>
      </c>
      <c r="D427" s="200">
        <f t="shared" si="751"/>
        <v>0</v>
      </c>
      <c r="E427" s="218">
        <f t="shared" ref="E427:P427" si="763">+E469+E512</f>
        <v>0</v>
      </c>
      <c r="F427" s="218">
        <f t="shared" si="763"/>
        <v>0</v>
      </c>
      <c r="G427" s="218">
        <f t="shared" si="763"/>
        <v>0</v>
      </c>
      <c r="H427" s="218">
        <f t="shared" si="763"/>
        <v>0</v>
      </c>
      <c r="I427" s="218">
        <f t="shared" si="763"/>
        <v>0</v>
      </c>
      <c r="J427" s="218">
        <f t="shared" si="763"/>
        <v>0</v>
      </c>
      <c r="K427" s="218">
        <f t="shared" si="763"/>
        <v>0</v>
      </c>
      <c r="L427" s="218">
        <f t="shared" si="763"/>
        <v>0</v>
      </c>
      <c r="M427" s="218">
        <f t="shared" si="763"/>
        <v>0</v>
      </c>
      <c r="N427" s="218">
        <f t="shared" si="763"/>
        <v>0</v>
      </c>
      <c r="O427" s="218">
        <f t="shared" si="763"/>
        <v>0</v>
      </c>
      <c r="P427" s="218">
        <f t="shared" si="763"/>
        <v>0</v>
      </c>
      <c r="Q427" s="209">
        <f t="shared" si="732"/>
        <v>0</v>
      </c>
      <c r="R427" s="209"/>
      <c r="S427" s="209"/>
      <c r="T427" s="209"/>
      <c r="U427" s="209"/>
      <c r="V427" s="209"/>
      <c r="W427" s="209"/>
      <c r="X427" s="209"/>
      <c r="Y427" s="209"/>
      <c r="Z427" s="209"/>
      <c r="AA427" s="209"/>
      <c r="AB427" s="209"/>
      <c r="AC427" s="209"/>
      <c r="AD427" s="209"/>
      <c r="AE427" s="209"/>
      <c r="AF427" s="209"/>
      <c r="AG427" s="209"/>
      <c r="AH427" s="209"/>
      <c r="AI427" s="209"/>
      <c r="AJ427" s="209"/>
      <c r="AK427" s="209"/>
      <c r="AL427" s="209"/>
      <c r="AM427" s="209"/>
      <c r="AN427" s="209"/>
      <c r="AO427" s="209"/>
      <c r="AP427" s="209"/>
      <c r="AQ427" s="209"/>
      <c r="AR427" s="209"/>
      <c r="AS427" s="209"/>
      <c r="AT427" s="209"/>
      <c r="AU427" s="209"/>
      <c r="AV427" s="209"/>
      <c r="AW427" s="209"/>
      <c r="AX427" s="209"/>
      <c r="AY427" s="209"/>
      <c r="AZ427" s="209"/>
      <c r="BA427" s="209"/>
      <c r="BB427" s="209"/>
      <c r="BC427" s="209"/>
      <c r="BD427" s="209"/>
      <c r="BE427" s="209"/>
      <c r="BF427" s="209"/>
      <c r="BG427" s="209"/>
      <c r="BH427" s="209"/>
      <c r="BI427" s="209"/>
      <c r="BJ427" s="209"/>
    </row>
    <row r="428" spans="2:62" s="190" customFormat="1" hidden="1">
      <c r="C428" s="200">
        <f t="shared" si="751"/>
        <v>0</v>
      </c>
      <c r="D428" s="200">
        <f t="shared" si="751"/>
        <v>0</v>
      </c>
      <c r="E428" s="218">
        <f t="shared" ref="E428:P428" si="764">+E470+E513</f>
        <v>0</v>
      </c>
      <c r="F428" s="218">
        <f t="shared" si="764"/>
        <v>0</v>
      </c>
      <c r="G428" s="218">
        <f t="shared" si="764"/>
        <v>0</v>
      </c>
      <c r="H428" s="218">
        <f t="shared" si="764"/>
        <v>0</v>
      </c>
      <c r="I428" s="218">
        <f t="shared" si="764"/>
        <v>0</v>
      </c>
      <c r="J428" s="218">
        <f t="shared" si="764"/>
        <v>0</v>
      </c>
      <c r="K428" s="218">
        <f t="shared" si="764"/>
        <v>0</v>
      </c>
      <c r="L428" s="218">
        <f t="shared" si="764"/>
        <v>0</v>
      </c>
      <c r="M428" s="218">
        <f t="shared" si="764"/>
        <v>0</v>
      </c>
      <c r="N428" s="218">
        <f t="shared" si="764"/>
        <v>0</v>
      </c>
      <c r="O428" s="218">
        <f t="shared" si="764"/>
        <v>0</v>
      </c>
      <c r="P428" s="218">
        <f t="shared" si="764"/>
        <v>0</v>
      </c>
      <c r="Q428" s="209">
        <f t="shared" si="732"/>
        <v>0</v>
      </c>
      <c r="R428" s="209"/>
      <c r="S428" s="209"/>
      <c r="T428" s="209"/>
      <c r="U428" s="209"/>
      <c r="V428" s="209"/>
      <c r="W428" s="209"/>
      <c r="X428" s="209"/>
      <c r="Y428" s="209"/>
      <c r="Z428" s="209"/>
      <c r="AA428" s="209"/>
      <c r="AB428" s="209"/>
      <c r="AC428" s="209"/>
      <c r="AD428" s="209"/>
      <c r="AE428" s="209"/>
      <c r="AF428" s="209"/>
      <c r="AG428" s="209"/>
      <c r="AH428" s="209"/>
      <c r="AI428" s="209"/>
      <c r="AJ428" s="209"/>
      <c r="AK428" s="209"/>
      <c r="AL428" s="209"/>
      <c r="AM428" s="209"/>
      <c r="AN428" s="209"/>
      <c r="AO428" s="209"/>
      <c r="AP428" s="209"/>
      <c r="AQ428" s="209"/>
      <c r="AR428" s="209"/>
      <c r="AS428" s="209"/>
      <c r="AT428" s="209"/>
      <c r="AU428" s="209"/>
      <c r="AV428" s="209"/>
      <c r="AW428" s="209"/>
      <c r="AX428" s="209"/>
      <c r="AY428" s="209"/>
      <c r="AZ428" s="209"/>
      <c r="BA428" s="209"/>
      <c r="BB428" s="209"/>
      <c r="BC428" s="209"/>
      <c r="BD428" s="209"/>
      <c r="BE428" s="209"/>
      <c r="BF428" s="209"/>
      <c r="BG428" s="209"/>
      <c r="BH428" s="209"/>
      <c r="BI428" s="209"/>
      <c r="BJ428" s="209"/>
    </row>
    <row r="429" spans="2:62" s="190" customFormat="1" hidden="1">
      <c r="C429" s="201" t="str">
        <f t="shared" si="751"/>
        <v>RECOL.LECCIÓ</v>
      </c>
      <c r="D429" s="201" t="str">
        <f t="shared" si="751"/>
        <v>Recol.lecció col</v>
      </c>
      <c r="E429" s="219">
        <f t="shared" ref="E429:P429" si="765">+E471+E514</f>
        <v>0</v>
      </c>
      <c r="F429" s="219">
        <f t="shared" si="765"/>
        <v>0</v>
      </c>
      <c r="G429" s="219">
        <f t="shared" si="765"/>
        <v>0</v>
      </c>
      <c r="H429" s="219">
        <f t="shared" si="765"/>
        <v>0</v>
      </c>
      <c r="I429" s="219">
        <f t="shared" si="765"/>
        <v>0</v>
      </c>
      <c r="J429" s="219">
        <f t="shared" si="765"/>
        <v>0</v>
      </c>
      <c r="K429" s="219">
        <f t="shared" si="765"/>
        <v>0</v>
      </c>
      <c r="L429" s="219">
        <f t="shared" si="765"/>
        <v>0</v>
      </c>
      <c r="M429" s="219">
        <f t="shared" si="765"/>
        <v>0</v>
      </c>
      <c r="N429" s="219">
        <f t="shared" si="765"/>
        <v>0</v>
      </c>
      <c r="O429" s="219">
        <f t="shared" si="765"/>
        <v>0</v>
      </c>
      <c r="P429" s="219">
        <f t="shared" si="765"/>
        <v>0</v>
      </c>
      <c r="Q429" s="209">
        <f t="shared" si="732"/>
        <v>0</v>
      </c>
      <c r="R429" s="209"/>
      <c r="S429" s="209"/>
      <c r="T429" s="209"/>
      <c r="U429" s="209"/>
      <c r="V429" s="209"/>
      <c r="W429" s="209"/>
      <c r="X429" s="209"/>
      <c r="Y429" s="209"/>
      <c r="Z429" s="209"/>
      <c r="AA429" s="209"/>
      <c r="AB429" s="209"/>
      <c r="AC429" s="209"/>
      <c r="AD429" s="209"/>
      <c r="AE429" s="209"/>
      <c r="AF429" s="209"/>
      <c r="AG429" s="209"/>
      <c r="AH429" s="209"/>
      <c r="AI429" s="209"/>
      <c r="AJ429" s="209"/>
      <c r="AK429" s="209"/>
      <c r="AL429" s="209"/>
      <c r="AM429" s="209"/>
      <c r="AN429" s="209"/>
      <c r="AO429" s="209"/>
      <c r="AP429" s="209"/>
      <c r="AQ429" s="209"/>
      <c r="AR429" s="209"/>
      <c r="AS429" s="209"/>
      <c r="AT429" s="209"/>
      <c r="AU429" s="209"/>
      <c r="AV429" s="209"/>
      <c r="AW429" s="209"/>
      <c r="AX429" s="209"/>
      <c r="AY429" s="209"/>
      <c r="AZ429" s="209"/>
      <c r="BA429" s="209"/>
      <c r="BB429" s="209"/>
      <c r="BC429" s="209"/>
      <c r="BD429" s="209"/>
      <c r="BE429" s="209"/>
      <c r="BF429" s="209"/>
      <c r="BG429" s="209"/>
      <c r="BH429" s="209"/>
      <c r="BI429" s="209"/>
      <c r="BJ429" s="209"/>
    </row>
    <row r="430" spans="2:62" s="190" customFormat="1" hidden="1">
      <c r="C430" s="201">
        <f t="shared" si="751"/>
        <v>0</v>
      </c>
      <c r="D430" s="201">
        <f t="shared" si="751"/>
        <v>0</v>
      </c>
      <c r="E430" s="219">
        <f t="shared" ref="E430:P430" si="766">+E472+E515</f>
        <v>0</v>
      </c>
      <c r="F430" s="219">
        <f t="shared" si="766"/>
        <v>0</v>
      </c>
      <c r="G430" s="219">
        <f t="shared" si="766"/>
        <v>0</v>
      </c>
      <c r="H430" s="219">
        <f t="shared" si="766"/>
        <v>0</v>
      </c>
      <c r="I430" s="219">
        <f t="shared" si="766"/>
        <v>0</v>
      </c>
      <c r="J430" s="219">
        <f t="shared" si="766"/>
        <v>0</v>
      </c>
      <c r="K430" s="219">
        <f t="shared" si="766"/>
        <v>0</v>
      </c>
      <c r="L430" s="219">
        <f t="shared" si="766"/>
        <v>0</v>
      </c>
      <c r="M430" s="219">
        <f t="shared" si="766"/>
        <v>0</v>
      </c>
      <c r="N430" s="219">
        <f t="shared" si="766"/>
        <v>0</v>
      </c>
      <c r="O430" s="219">
        <f t="shared" si="766"/>
        <v>0</v>
      </c>
      <c r="P430" s="219">
        <f t="shared" si="766"/>
        <v>0</v>
      </c>
      <c r="Q430" s="209">
        <f t="shared" si="732"/>
        <v>0</v>
      </c>
      <c r="R430" s="209"/>
      <c r="S430" s="209"/>
      <c r="T430" s="209"/>
      <c r="U430" s="209"/>
      <c r="V430" s="209"/>
      <c r="W430" s="209"/>
      <c r="X430" s="209"/>
      <c r="Y430" s="209"/>
      <c r="Z430" s="209"/>
      <c r="AA430" s="209"/>
      <c r="AB430" s="209"/>
      <c r="AC430" s="209"/>
      <c r="AD430" s="209"/>
      <c r="AE430" s="209"/>
      <c r="AF430" s="209"/>
      <c r="AG430" s="209"/>
      <c r="AH430" s="209"/>
      <c r="AI430" s="209"/>
      <c r="AJ430" s="209"/>
      <c r="AK430" s="209"/>
      <c r="AL430" s="209"/>
      <c r="AM430" s="209"/>
      <c r="AN430" s="209"/>
      <c r="AO430" s="209"/>
      <c r="AP430" s="209"/>
      <c r="AQ430" s="209"/>
      <c r="AR430" s="209"/>
      <c r="AS430" s="209"/>
      <c r="AT430" s="209"/>
      <c r="AU430" s="209"/>
      <c r="AV430" s="209"/>
      <c r="AW430" s="209"/>
      <c r="AX430" s="209"/>
      <c r="AY430" s="209"/>
      <c r="AZ430" s="209"/>
      <c r="BA430" s="209"/>
      <c r="BB430" s="209"/>
      <c r="BC430" s="209"/>
      <c r="BD430" s="209"/>
      <c r="BE430" s="209"/>
      <c r="BF430" s="209"/>
      <c r="BG430" s="209"/>
      <c r="BH430" s="209"/>
      <c r="BI430" s="209"/>
      <c r="BJ430" s="209"/>
    </row>
    <row r="431" spans="2:62" s="190" customFormat="1" hidden="1">
      <c r="B431" s="190">
        <f>+B151</f>
        <v>875</v>
      </c>
      <c r="E431" s="209">
        <f>SUM(E396:E430)</f>
        <v>0</v>
      </c>
      <c r="F431" s="209">
        <f t="shared" ref="F431" si="767">SUM(F396:F430)</f>
        <v>0</v>
      </c>
      <c r="G431" s="209">
        <f t="shared" ref="G431" si="768">SUM(G396:G430)</f>
        <v>0</v>
      </c>
      <c r="H431" s="209">
        <f t="shared" ref="H431" si="769">SUM(H396:H430)</f>
        <v>0</v>
      </c>
      <c r="I431" s="209">
        <f t="shared" ref="I431" si="770">SUM(I396:I430)</f>
        <v>0</v>
      </c>
      <c r="J431" s="209">
        <f t="shared" ref="J431" si="771">SUM(J396:J430)</f>
        <v>0</v>
      </c>
      <c r="K431" s="209">
        <f t="shared" ref="K431" si="772">SUM(K396:K430)</f>
        <v>0</v>
      </c>
      <c r="L431" s="209">
        <f t="shared" ref="L431" si="773">SUM(L396:L430)</f>
        <v>0</v>
      </c>
      <c r="M431" s="209">
        <f t="shared" ref="M431" si="774">SUM(M396:M430)</f>
        <v>0</v>
      </c>
      <c r="N431" s="209">
        <f t="shared" ref="N431" si="775">SUM(N396:N430)</f>
        <v>0</v>
      </c>
      <c r="O431" s="209">
        <f t="shared" ref="O431" si="776">SUM(O396:O430)</f>
        <v>0</v>
      </c>
      <c r="P431" s="209">
        <f t="shared" ref="P431" si="777">SUM(P396:P430)</f>
        <v>0</v>
      </c>
      <c r="Q431" s="209"/>
      <c r="R431" s="209">
        <f t="shared" ref="R431:AR431" si="778">+R151*R$49</f>
        <v>0</v>
      </c>
      <c r="S431" s="209">
        <f t="shared" si="778"/>
        <v>0</v>
      </c>
      <c r="T431" s="209">
        <f t="shared" si="778"/>
        <v>0</v>
      </c>
      <c r="U431" s="209">
        <f t="shared" si="778"/>
        <v>0</v>
      </c>
      <c r="V431" s="209">
        <f t="shared" si="778"/>
        <v>0</v>
      </c>
      <c r="W431" s="209">
        <f t="shared" si="778"/>
        <v>0</v>
      </c>
      <c r="X431" s="209">
        <f t="shared" si="778"/>
        <v>0</v>
      </c>
      <c r="Y431" s="209">
        <f t="shared" si="778"/>
        <v>0</v>
      </c>
      <c r="Z431" s="209">
        <f t="shared" si="778"/>
        <v>0</v>
      </c>
      <c r="AA431" s="209">
        <f t="shared" si="778"/>
        <v>0</v>
      </c>
      <c r="AB431" s="209">
        <f t="shared" si="778"/>
        <v>0</v>
      </c>
      <c r="AC431" s="209">
        <f t="shared" si="778"/>
        <v>0</v>
      </c>
      <c r="AD431" s="209">
        <f t="shared" si="778"/>
        <v>0</v>
      </c>
      <c r="AE431" s="209">
        <f t="shared" si="778"/>
        <v>0</v>
      </c>
      <c r="AF431" s="209">
        <f t="shared" si="778"/>
        <v>0</v>
      </c>
      <c r="AG431" s="209">
        <f t="shared" si="778"/>
        <v>0</v>
      </c>
      <c r="AH431" s="209">
        <f t="shared" si="778"/>
        <v>0</v>
      </c>
      <c r="AI431" s="209">
        <f t="shared" si="778"/>
        <v>0</v>
      </c>
      <c r="AJ431" s="209">
        <f t="shared" si="778"/>
        <v>0</v>
      </c>
      <c r="AK431" s="209">
        <f t="shared" si="778"/>
        <v>0</v>
      </c>
      <c r="AL431" s="209">
        <f t="shared" si="778"/>
        <v>0</v>
      </c>
      <c r="AM431" s="209">
        <f t="shared" si="778"/>
        <v>0</v>
      </c>
      <c r="AN431" s="209">
        <f t="shared" si="778"/>
        <v>0</v>
      </c>
      <c r="AO431" s="209">
        <f t="shared" si="778"/>
        <v>0</v>
      </c>
      <c r="AP431" s="209">
        <f t="shared" si="778"/>
        <v>0</v>
      </c>
      <c r="AQ431" s="209"/>
      <c r="AR431" s="209">
        <f t="shared" si="778"/>
        <v>0</v>
      </c>
      <c r="AS431" s="209">
        <f t="shared" si="313"/>
        <v>0</v>
      </c>
      <c r="AT431" s="209">
        <f t="shared" ref="AT431:AU433" si="779">+AT151*AT$49</f>
        <v>0</v>
      </c>
      <c r="AU431" s="209">
        <f t="shared" si="779"/>
        <v>0</v>
      </c>
      <c r="AV431" s="209"/>
      <c r="AW431" s="209"/>
      <c r="AX431" s="209"/>
      <c r="AY431" s="209"/>
      <c r="AZ431" s="209"/>
      <c r="BA431" s="209"/>
      <c r="BB431" s="209"/>
      <c r="BC431" s="209"/>
      <c r="BD431" s="209"/>
      <c r="BE431" s="209"/>
      <c r="BF431" s="209"/>
      <c r="BG431" s="209"/>
      <c r="BH431" s="209"/>
      <c r="BI431" s="209"/>
      <c r="BJ431" s="209"/>
    </row>
    <row r="432" spans="2:62" s="190" customFormat="1" hidden="1">
      <c r="B432" s="190">
        <f>+B152</f>
        <v>885</v>
      </c>
      <c r="F432" s="209"/>
      <c r="G432" s="209"/>
      <c r="H432" s="209"/>
      <c r="I432" s="209"/>
      <c r="J432" s="209"/>
      <c r="K432" s="209"/>
      <c r="L432" s="209"/>
      <c r="M432" s="209"/>
      <c r="N432" s="209"/>
      <c r="O432" s="209"/>
      <c r="P432" s="209"/>
      <c r="Q432" s="209"/>
      <c r="R432" s="209">
        <f t="shared" ref="R432:AR432" si="780">+R152*R$49</f>
        <v>0</v>
      </c>
      <c r="S432" s="209">
        <f t="shared" si="780"/>
        <v>0</v>
      </c>
      <c r="T432" s="209">
        <f t="shared" si="780"/>
        <v>0</v>
      </c>
      <c r="U432" s="209">
        <f t="shared" si="780"/>
        <v>0</v>
      </c>
      <c r="V432" s="209">
        <f t="shared" si="780"/>
        <v>0</v>
      </c>
      <c r="W432" s="209">
        <f t="shared" si="780"/>
        <v>0</v>
      </c>
      <c r="X432" s="209">
        <f t="shared" si="780"/>
        <v>0</v>
      </c>
      <c r="Y432" s="209">
        <f t="shared" si="780"/>
        <v>0</v>
      </c>
      <c r="Z432" s="209">
        <f t="shared" si="780"/>
        <v>0</v>
      </c>
      <c r="AA432" s="209">
        <f t="shared" si="780"/>
        <v>0</v>
      </c>
      <c r="AB432" s="209">
        <f t="shared" si="780"/>
        <v>0</v>
      </c>
      <c r="AC432" s="209">
        <f t="shared" si="780"/>
        <v>0</v>
      </c>
      <c r="AD432" s="209">
        <f t="shared" si="780"/>
        <v>0</v>
      </c>
      <c r="AE432" s="209">
        <f t="shared" si="780"/>
        <v>0</v>
      </c>
      <c r="AF432" s="209">
        <f t="shared" si="780"/>
        <v>0</v>
      </c>
      <c r="AG432" s="209">
        <f t="shared" si="780"/>
        <v>0</v>
      </c>
      <c r="AH432" s="209">
        <f t="shared" si="780"/>
        <v>0</v>
      </c>
      <c r="AI432" s="209">
        <f t="shared" si="780"/>
        <v>0</v>
      </c>
      <c r="AJ432" s="209">
        <f t="shared" si="780"/>
        <v>0</v>
      </c>
      <c r="AK432" s="209">
        <f t="shared" si="780"/>
        <v>0</v>
      </c>
      <c r="AL432" s="209">
        <f t="shared" si="780"/>
        <v>0</v>
      </c>
      <c r="AM432" s="209">
        <f t="shared" si="780"/>
        <v>0</v>
      </c>
      <c r="AN432" s="209">
        <f t="shared" si="780"/>
        <v>0</v>
      </c>
      <c r="AO432" s="209">
        <f t="shared" si="780"/>
        <v>0</v>
      </c>
      <c r="AP432" s="209">
        <f t="shared" si="780"/>
        <v>0</v>
      </c>
      <c r="AQ432" s="209"/>
      <c r="AR432" s="209">
        <f t="shared" si="780"/>
        <v>0</v>
      </c>
      <c r="AS432" s="209">
        <f t="shared" si="313"/>
        <v>0</v>
      </c>
      <c r="AT432" s="209">
        <f t="shared" si="779"/>
        <v>0</v>
      </c>
      <c r="AU432" s="209">
        <f t="shared" si="779"/>
        <v>0</v>
      </c>
      <c r="AV432" s="209"/>
      <c r="AW432" s="209"/>
      <c r="AX432" s="209"/>
      <c r="AY432" s="209"/>
      <c r="AZ432" s="209"/>
      <c r="BA432" s="209"/>
      <c r="BB432" s="209"/>
      <c r="BC432" s="209"/>
      <c r="BD432" s="209"/>
      <c r="BE432" s="209"/>
      <c r="BF432" s="209"/>
      <c r="BG432" s="209"/>
      <c r="BH432" s="209"/>
      <c r="BI432" s="209"/>
      <c r="BJ432" s="209"/>
    </row>
    <row r="433" spans="2:62" s="190" customFormat="1" hidden="1">
      <c r="B433" s="190">
        <f>+B153</f>
        <v>0</v>
      </c>
      <c r="C433" s="190">
        <f>+C153</f>
        <v>0</v>
      </c>
      <c r="D433" s="190">
        <f>+D153</f>
        <v>0</v>
      </c>
      <c r="F433" s="209">
        <f t="shared" ref="F433:Q433" si="781">+F153*F$49</f>
        <v>0</v>
      </c>
      <c r="G433" s="209">
        <f t="shared" si="781"/>
        <v>0</v>
      </c>
      <c r="H433" s="209">
        <f t="shared" si="781"/>
        <v>0</v>
      </c>
      <c r="I433" s="209">
        <f t="shared" si="781"/>
        <v>0</v>
      </c>
      <c r="J433" s="209">
        <f t="shared" si="781"/>
        <v>0</v>
      </c>
      <c r="K433" s="209">
        <f t="shared" si="781"/>
        <v>0</v>
      </c>
      <c r="L433" s="209">
        <f t="shared" si="781"/>
        <v>0</v>
      </c>
      <c r="M433" s="209">
        <f t="shared" si="781"/>
        <v>0</v>
      </c>
      <c r="N433" s="209">
        <f t="shared" si="781"/>
        <v>0</v>
      </c>
      <c r="O433" s="209">
        <f t="shared" si="781"/>
        <v>0</v>
      </c>
      <c r="P433" s="209">
        <f t="shared" si="781"/>
        <v>0</v>
      </c>
      <c r="Q433" s="209">
        <f t="shared" si="781"/>
        <v>0</v>
      </c>
      <c r="R433" s="209">
        <f t="shared" ref="R433:AR433" si="782">+R153*R$49</f>
        <v>0</v>
      </c>
      <c r="S433" s="209">
        <f t="shared" si="782"/>
        <v>0</v>
      </c>
      <c r="T433" s="209">
        <f t="shared" si="782"/>
        <v>0</v>
      </c>
      <c r="U433" s="209">
        <f t="shared" si="782"/>
        <v>0</v>
      </c>
      <c r="V433" s="209">
        <f t="shared" si="782"/>
        <v>0</v>
      </c>
      <c r="W433" s="209">
        <f t="shared" si="782"/>
        <v>0</v>
      </c>
      <c r="X433" s="209">
        <f t="shared" si="782"/>
        <v>0</v>
      </c>
      <c r="Y433" s="209">
        <f t="shared" si="782"/>
        <v>0</v>
      </c>
      <c r="Z433" s="209">
        <f t="shared" si="782"/>
        <v>0</v>
      </c>
      <c r="AA433" s="209">
        <f t="shared" si="782"/>
        <v>0</v>
      </c>
      <c r="AB433" s="209">
        <f t="shared" si="782"/>
        <v>0</v>
      </c>
      <c r="AC433" s="209">
        <f t="shared" si="782"/>
        <v>0</v>
      </c>
      <c r="AD433" s="209">
        <f t="shared" si="782"/>
        <v>0</v>
      </c>
      <c r="AE433" s="209">
        <f t="shared" si="782"/>
        <v>0</v>
      </c>
      <c r="AF433" s="209">
        <f t="shared" si="782"/>
        <v>0</v>
      </c>
      <c r="AG433" s="209">
        <f t="shared" si="782"/>
        <v>0</v>
      </c>
      <c r="AH433" s="209">
        <f t="shared" si="782"/>
        <v>0</v>
      </c>
      <c r="AI433" s="209">
        <f t="shared" si="782"/>
        <v>0</v>
      </c>
      <c r="AJ433" s="209">
        <f t="shared" si="782"/>
        <v>0</v>
      </c>
      <c r="AK433" s="209">
        <f t="shared" si="782"/>
        <v>0</v>
      </c>
      <c r="AL433" s="209">
        <f t="shared" si="782"/>
        <v>0</v>
      </c>
      <c r="AM433" s="209">
        <f t="shared" si="782"/>
        <v>0</v>
      </c>
      <c r="AN433" s="209">
        <f t="shared" si="782"/>
        <v>0</v>
      </c>
      <c r="AO433" s="209">
        <f t="shared" si="782"/>
        <v>0</v>
      </c>
      <c r="AP433" s="209">
        <f t="shared" si="782"/>
        <v>0</v>
      </c>
      <c r="AQ433" s="209"/>
      <c r="AR433" s="209">
        <f t="shared" si="782"/>
        <v>0</v>
      </c>
      <c r="AS433" s="209">
        <f t="shared" si="313"/>
        <v>0</v>
      </c>
      <c r="AT433" s="209">
        <f t="shared" si="779"/>
        <v>0</v>
      </c>
      <c r="AU433" s="209">
        <f t="shared" si="779"/>
        <v>0</v>
      </c>
      <c r="AV433" s="209"/>
      <c r="AW433" s="209"/>
      <c r="AX433" s="209"/>
      <c r="AY433" s="209"/>
      <c r="AZ433" s="209"/>
      <c r="BA433" s="209"/>
      <c r="BB433" s="209"/>
      <c r="BC433" s="209"/>
      <c r="BD433" s="209"/>
      <c r="BE433" s="209"/>
      <c r="BF433" s="209"/>
      <c r="BG433" s="209"/>
      <c r="BH433" s="209"/>
      <c r="BI433" s="209"/>
      <c r="BJ433" s="209"/>
    </row>
    <row r="434" spans="2:62" s="190" customFormat="1" hidden="1">
      <c r="D434" s="191" t="str">
        <f>CONCATENATE("Calendari de costos de les operacions (sense preparació): ",E3)</f>
        <v>Calendari de costos de les operacions (sense preparació): Col</v>
      </c>
      <c r="F434" s="209"/>
      <c r="G434" s="209"/>
      <c r="H434" s="209"/>
      <c r="I434" s="209"/>
      <c r="J434" s="209"/>
      <c r="K434" s="209"/>
      <c r="L434" s="209"/>
      <c r="M434" s="209"/>
      <c r="N434" s="209"/>
      <c r="O434" s="209"/>
      <c r="P434" s="209"/>
      <c r="Q434" s="209"/>
      <c r="R434" s="209"/>
      <c r="S434" s="209"/>
      <c r="T434" s="209"/>
      <c r="U434" s="209"/>
      <c r="V434" s="209"/>
      <c r="W434" s="209"/>
      <c r="X434" s="209"/>
      <c r="Y434" s="209"/>
      <c r="Z434" s="209"/>
      <c r="AA434" s="209"/>
      <c r="AB434" s="209"/>
      <c r="AC434" s="209"/>
      <c r="AD434" s="209"/>
      <c r="AE434" s="209"/>
      <c r="AF434" s="209"/>
      <c r="AG434" s="209"/>
      <c r="AH434" s="209"/>
      <c r="AI434" s="209"/>
      <c r="AJ434" s="209"/>
      <c r="AK434" s="209"/>
      <c r="AL434" s="209"/>
      <c r="AM434" s="209"/>
      <c r="AN434" s="209"/>
      <c r="AO434" s="209"/>
      <c r="AP434" s="209"/>
      <c r="AQ434" s="209"/>
      <c r="AR434" s="209"/>
      <c r="AS434" s="209"/>
      <c r="AT434" s="209"/>
      <c r="AU434" s="209"/>
      <c r="AV434" s="209"/>
      <c r="AW434" s="209"/>
      <c r="AX434" s="209"/>
      <c r="AY434" s="209"/>
      <c r="AZ434" s="209"/>
      <c r="BA434" s="209"/>
      <c r="BB434" s="209"/>
      <c r="BC434" s="209"/>
      <c r="BD434" s="209"/>
      <c r="BE434" s="209"/>
      <c r="BF434" s="209"/>
      <c r="BG434" s="209"/>
      <c r="BH434" s="209"/>
      <c r="BI434" s="209"/>
      <c r="BJ434" s="209"/>
    </row>
    <row r="435" spans="2:62" s="190" customFormat="1" hidden="1">
      <c r="D435" s="192"/>
      <c r="F435" s="192"/>
      <c r="G435" s="192"/>
      <c r="Q435" s="209"/>
      <c r="R435" s="209"/>
      <c r="S435" s="209"/>
      <c r="T435" s="209"/>
      <c r="U435" s="209"/>
      <c r="V435" s="209"/>
      <c r="W435" s="209"/>
      <c r="X435" s="209"/>
      <c r="Y435" s="209"/>
      <c r="Z435" s="209"/>
      <c r="AA435" s="209"/>
      <c r="AB435" s="209"/>
      <c r="AC435" s="209"/>
      <c r="AD435" s="209"/>
      <c r="AE435" s="209"/>
      <c r="AF435" s="209"/>
      <c r="AG435" s="209"/>
      <c r="AH435" s="209"/>
      <c r="AI435" s="209"/>
      <c r="AJ435" s="209"/>
      <c r="AK435" s="209"/>
      <c r="AL435" s="209"/>
      <c r="AM435" s="209"/>
      <c r="AN435" s="209"/>
      <c r="AO435" s="209"/>
      <c r="AP435" s="209"/>
      <c r="AQ435" s="209"/>
      <c r="AR435" s="209"/>
      <c r="AS435" s="209"/>
      <c r="AT435" s="209"/>
      <c r="AU435" s="209"/>
      <c r="AV435" s="209"/>
      <c r="AW435" s="209"/>
      <c r="AX435" s="209"/>
      <c r="AY435" s="209"/>
      <c r="AZ435" s="209"/>
      <c r="BA435" s="209"/>
      <c r="BB435" s="209"/>
      <c r="BC435" s="209"/>
      <c r="BD435" s="209"/>
      <c r="BE435" s="209"/>
      <c r="BF435" s="209"/>
      <c r="BG435" s="209"/>
      <c r="BH435" s="209"/>
      <c r="BI435" s="209"/>
      <c r="BJ435" s="209"/>
    </row>
    <row r="436" spans="2:62" s="190" customFormat="1" hidden="1">
      <c r="Q436" s="209"/>
      <c r="R436" s="209"/>
      <c r="S436" s="209"/>
      <c r="T436" s="209"/>
      <c r="U436" s="209"/>
      <c r="V436" s="209"/>
      <c r="W436" s="209"/>
      <c r="X436" s="209"/>
      <c r="Y436" s="209"/>
      <c r="Z436" s="209"/>
      <c r="AA436" s="209"/>
      <c r="AB436" s="209"/>
      <c r="AC436" s="209"/>
      <c r="AD436" s="209"/>
      <c r="AE436" s="209"/>
      <c r="AF436" s="209"/>
      <c r="AG436" s="209"/>
      <c r="AH436" s="209"/>
      <c r="AI436" s="209"/>
      <c r="AJ436" s="209"/>
      <c r="AK436" s="209"/>
      <c r="AL436" s="209"/>
      <c r="AM436" s="209"/>
      <c r="AN436" s="209"/>
      <c r="AO436" s="209"/>
      <c r="AP436" s="209"/>
      <c r="AQ436" s="209"/>
      <c r="AR436" s="209"/>
      <c r="AS436" s="209"/>
      <c r="AT436" s="209"/>
      <c r="AU436" s="209"/>
      <c r="AV436" s="209"/>
      <c r="AW436" s="209"/>
      <c r="AX436" s="209"/>
      <c r="AY436" s="209"/>
      <c r="AZ436" s="209"/>
      <c r="BA436" s="209"/>
      <c r="BB436" s="209"/>
      <c r="BC436" s="209"/>
      <c r="BD436" s="209"/>
      <c r="BE436" s="209"/>
      <c r="BF436" s="209"/>
      <c r="BG436" s="209"/>
      <c r="BH436" s="209"/>
      <c r="BI436" s="209"/>
      <c r="BJ436" s="209"/>
    </row>
    <row r="437" spans="2:62" s="190" customFormat="1" hidden="1">
      <c r="E437" s="190" t="str">
        <f t="shared" ref="E437:P437" si="783">+E7</f>
        <v xml:space="preserve">gener </v>
      </c>
      <c r="F437" s="190" t="str">
        <f t="shared" si="783"/>
        <v>febrer</v>
      </c>
      <c r="G437" s="190" t="str">
        <f t="shared" si="783"/>
        <v xml:space="preserve">març </v>
      </c>
      <c r="H437" s="190" t="str">
        <f t="shared" si="783"/>
        <v>abril</v>
      </c>
      <c r="I437" s="190" t="str">
        <f t="shared" si="783"/>
        <v>maig</v>
      </c>
      <c r="J437" s="190" t="str">
        <f t="shared" si="783"/>
        <v>juny</v>
      </c>
      <c r="K437" s="190" t="str">
        <f t="shared" si="783"/>
        <v>juliol</v>
      </c>
      <c r="L437" s="190" t="str">
        <f t="shared" si="783"/>
        <v>agost</v>
      </c>
      <c r="M437" s="190" t="str">
        <f t="shared" si="783"/>
        <v>setembre</v>
      </c>
      <c r="N437" s="190" t="str">
        <f t="shared" si="783"/>
        <v>octubre</v>
      </c>
      <c r="O437" s="190" t="str">
        <f t="shared" si="783"/>
        <v>novembre</v>
      </c>
      <c r="P437" s="190" t="str">
        <f t="shared" si="783"/>
        <v>desembre</v>
      </c>
      <c r="Q437" s="209"/>
      <c r="R437" s="209"/>
      <c r="S437" s="209"/>
      <c r="T437" s="209"/>
      <c r="U437" s="209"/>
      <c r="V437" s="209"/>
      <c r="W437" s="209"/>
      <c r="X437" s="209"/>
      <c r="Y437" s="209"/>
      <c r="Z437" s="209"/>
      <c r="AA437" s="209"/>
      <c r="AB437" s="209"/>
      <c r="AC437" s="209"/>
      <c r="AD437" s="209"/>
      <c r="AE437" s="209"/>
      <c r="AF437" s="209"/>
      <c r="AG437" s="209"/>
      <c r="AH437" s="209"/>
      <c r="AI437" s="209"/>
      <c r="AJ437" s="209"/>
      <c r="AK437" s="209"/>
      <c r="AL437" s="209"/>
      <c r="AM437" s="209"/>
      <c r="AN437" s="209"/>
      <c r="AO437" s="209"/>
      <c r="AP437" s="209"/>
      <c r="AQ437" s="209"/>
      <c r="AR437" s="209"/>
      <c r="AS437" s="209"/>
      <c r="AT437" s="209"/>
      <c r="AU437" s="209"/>
      <c r="AV437" s="209"/>
      <c r="AW437" s="209"/>
      <c r="AX437" s="209"/>
      <c r="AY437" s="209"/>
      <c r="AZ437" s="209"/>
      <c r="BA437" s="209"/>
      <c r="BB437" s="209"/>
      <c r="BC437" s="209"/>
      <c r="BD437" s="209"/>
      <c r="BE437" s="209"/>
      <c r="BF437" s="209"/>
      <c r="BG437" s="209"/>
      <c r="BH437" s="209"/>
      <c r="BI437" s="209"/>
      <c r="BJ437" s="209"/>
    </row>
    <row r="438" spans="2:62" s="190" customFormat="1" hidden="1">
      <c r="C438" s="193" t="str">
        <f t="shared" ref="C438:D457" si="784">+C8</f>
        <v>PREPARACIÓ DEL SÒL</v>
      </c>
      <c r="D438" s="193" t="str">
        <f t="shared" si="784"/>
        <v>Desbrossat amb discos</v>
      </c>
      <c r="E438" s="212">
        <f>+E8*VLOOKUP($D438,$D$176:$AV$280,42,FALSE)</f>
        <v>0</v>
      </c>
      <c r="F438" s="212">
        <f t="shared" ref="F438:P438" si="785">+F8*VLOOKUP($D438,$D$176:$AV$280,42,FALSE)</f>
        <v>0</v>
      </c>
      <c r="G438" s="212">
        <f t="shared" si="785"/>
        <v>0</v>
      </c>
      <c r="H438" s="212">
        <f t="shared" si="785"/>
        <v>0</v>
      </c>
      <c r="I438" s="212">
        <f t="shared" si="785"/>
        <v>0</v>
      </c>
      <c r="J438" s="212">
        <f t="shared" si="785"/>
        <v>0</v>
      </c>
      <c r="K438" s="212">
        <f t="shared" si="785"/>
        <v>0</v>
      </c>
      <c r="L438" s="212">
        <f t="shared" si="785"/>
        <v>0</v>
      </c>
      <c r="M438" s="212">
        <f t="shared" si="785"/>
        <v>0</v>
      </c>
      <c r="N438" s="212">
        <f t="shared" si="785"/>
        <v>0</v>
      </c>
      <c r="O438" s="212">
        <f t="shared" si="785"/>
        <v>0</v>
      </c>
      <c r="P438" s="212">
        <f t="shared" si="785"/>
        <v>0</v>
      </c>
      <c r="Q438" s="209">
        <f>SUM(E438:P438)</f>
        <v>0</v>
      </c>
      <c r="R438" s="209"/>
      <c r="S438" s="209"/>
      <c r="T438" s="209"/>
      <c r="U438" s="209"/>
      <c r="V438" s="209"/>
      <c r="W438" s="209"/>
      <c r="X438" s="209"/>
      <c r="Y438" s="209"/>
      <c r="Z438" s="209"/>
      <c r="AA438" s="209"/>
      <c r="AB438" s="209"/>
      <c r="AC438" s="209"/>
      <c r="AD438" s="209"/>
      <c r="AE438" s="209"/>
      <c r="AF438" s="209"/>
      <c r="AG438" s="209"/>
      <c r="AH438" s="209"/>
      <c r="AI438" s="209"/>
      <c r="AJ438" s="209"/>
      <c r="AK438" s="209"/>
      <c r="AL438" s="209"/>
      <c r="AM438" s="209"/>
      <c r="AN438" s="209"/>
      <c r="AO438" s="209"/>
      <c r="AP438" s="209"/>
      <c r="AQ438" s="209"/>
      <c r="AR438" s="209"/>
      <c r="AS438" s="209"/>
      <c r="AT438" s="209"/>
      <c r="AU438" s="209"/>
      <c r="AV438" s="209"/>
      <c r="AW438" s="209"/>
      <c r="AX438" s="209"/>
      <c r="AY438" s="209"/>
      <c r="AZ438" s="209"/>
      <c r="BA438" s="209"/>
      <c r="BB438" s="209"/>
      <c r="BC438" s="209"/>
      <c r="BD438" s="209"/>
      <c r="BE438" s="209"/>
      <c r="BF438" s="209"/>
      <c r="BG438" s="209"/>
      <c r="BH438" s="209"/>
      <c r="BI438" s="209"/>
      <c r="BJ438" s="209"/>
    </row>
    <row r="439" spans="2:62" s="190" customFormat="1" hidden="1">
      <c r="C439" s="193">
        <f t="shared" si="784"/>
        <v>0</v>
      </c>
      <c r="D439" s="193" t="str">
        <f t="shared" si="784"/>
        <v>Subsolat</v>
      </c>
      <c r="E439" s="212">
        <f t="shared" ref="E439:P439" si="786">+E9*VLOOKUP($D439,$D$176:$AV$280,42,FALSE)</f>
        <v>0</v>
      </c>
      <c r="F439" s="212">
        <f t="shared" si="786"/>
        <v>0</v>
      </c>
      <c r="G439" s="212">
        <f t="shared" si="786"/>
        <v>0</v>
      </c>
      <c r="H439" s="212">
        <f t="shared" si="786"/>
        <v>0</v>
      </c>
      <c r="I439" s="212">
        <f t="shared" si="786"/>
        <v>0</v>
      </c>
      <c r="J439" s="212">
        <f t="shared" si="786"/>
        <v>0</v>
      </c>
      <c r="K439" s="212">
        <f t="shared" si="786"/>
        <v>0</v>
      </c>
      <c r="L439" s="212">
        <f t="shared" si="786"/>
        <v>0</v>
      </c>
      <c r="M439" s="212">
        <f t="shared" si="786"/>
        <v>0</v>
      </c>
      <c r="N439" s="212">
        <f t="shared" si="786"/>
        <v>0</v>
      </c>
      <c r="O439" s="212">
        <f t="shared" si="786"/>
        <v>0</v>
      </c>
      <c r="P439" s="212">
        <f t="shared" si="786"/>
        <v>0</v>
      </c>
      <c r="Q439" s="209">
        <f t="shared" ref="Q439:Q472" si="787">SUM(E439:P439)</f>
        <v>0</v>
      </c>
      <c r="R439" s="209"/>
      <c r="S439" s="209"/>
      <c r="T439" s="209"/>
      <c r="U439" s="209"/>
      <c r="V439" s="209"/>
      <c r="W439" s="209"/>
      <c r="X439" s="209"/>
      <c r="Y439" s="209"/>
      <c r="Z439" s="209"/>
      <c r="AA439" s="209"/>
      <c r="AB439" s="209"/>
      <c r="AC439" s="209"/>
      <c r="AD439" s="209"/>
      <c r="AE439" s="209"/>
      <c r="AF439" s="209"/>
      <c r="AG439" s="209"/>
      <c r="AH439" s="209"/>
      <c r="AI439" s="209"/>
      <c r="AJ439" s="209"/>
      <c r="AK439" s="209"/>
      <c r="AL439" s="209"/>
      <c r="AM439" s="209"/>
      <c r="AN439" s="209"/>
      <c r="AO439" s="209"/>
      <c r="AP439" s="209"/>
      <c r="AQ439" s="209"/>
      <c r="AR439" s="209"/>
      <c r="AS439" s="209"/>
      <c r="AT439" s="209"/>
      <c r="AU439" s="209"/>
      <c r="AV439" s="209"/>
      <c r="AW439" s="209"/>
      <c r="AX439" s="209"/>
      <c r="AY439" s="209"/>
      <c r="AZ439" s="209"/>
      <c r="BA439" s="209"/>
      <c r="BB439" s="209"/>
      <c r="BC439" s="209"/>
      <c r="BD439" s="209"/>
      <c r="BE439" s="209"/>
      <c r="BF439" s="209"/>
      <c r="BG439" s="209"/>
      <c r="BH439" s="209"/>
      <c r="BI439" s="209"/>
      <c r="BJ439" s="209"/>
    </row>
    <row r="440" spans="2:62" s="190" customFormat="1" hidden="1">
      <c r="C440" s="193">
        <f t="shared" si="784"/>
        <v>0</v>
      </c>
      <c r="D440" s="193" t="str">
        <f t="shared" si="784"/>
        <v>Estripat</v>
      </c>
      <c r="E440" s="212">
        <f t="shared" ref="E440:P440" si="788">+E10*VLOOKUP($D440,$D$176:$AV$280,42,FALSE)</f>
        <v>0</v>
      </c>
      <c r="F440" s="212">
        <f t="shared" si="788"/>
        <v>0</v>
      </c>
      <c r="G440" s="212">
        <f t="shared" si="788"/>
        <v>0</v>
      </c>
      <c r="H440" s="212">
        <f t="shared" si="788"/>
        <v>0</v>
      </c>
      <c r="I440" s="212">
        <f t="shared" si="788"/>
        <v>0</v>
      </c>
      <c r="J440" s="212">
        <f t="shared" si="788"/>
        <v>0</v>
      </c>
      <c r="K440" s="212">
        <f t="shared" si="788"/>
        <v>0</v>
      </c>
      <c r="L440" s="212">
        <f t="shared" si="788"/>
        <v>0</v>
      </c>
      <c r="M440" s="212">
        <f t="shared" si="788"/>
        <v>0</v>
      </c>
      <c r="N440" s="212">
        <f t="shared" si="788"/>
        <v>0</v>
      </c>
      <c r="O440" s="212">
        <f t="shared" si="788"/>
        <v>0</v>
      </c>
      <c r="P440" s="212">
        <f t="shared" si="788"/>
        <v>0</v>
      </c>
      <c r="Q440" s="209">
        <f t="shared" si="787"/>
        <v>0</v>
      </c>
      <c r="R440" s="209"/>
      <c r="S440" s="209"/>
      <c r="T440" s="209"/>
      <c r="U440" s="209"/>
      <c r="V440" s="209"/>
      <c r="W440" s="209"/>
      <c r="X440" s="209"/>
      <c r="Y440" s="209"/>
      <c r="Z440" s="209"/>
      <c r="AA440" s="209"/>
      <c r="AB440" s="209"/>
      <c r="AC440" s="209"/>
      <c r="AD440" s="209"/>
      <c r="AE440" s="209"/>
      <c r="AF440" s="209"/>
      <c r="AG440" s="209"/>
      <c r="AH440" s="209"/>
      <c r="AI440" s="209"/>
      <c r="AJ440" s="209"/>
      <c r="AK440" s="209"/>
      <c r="AL440" s="209"/>
      <c r="AM440" s="209"/>
      <c r="AN440" s="209"/>
      <c r="AO440" s="209"/>
      <c r="AP440" s="209"/>
      <c r="AQ440" s="209"/>
      <c r="AR440" s="209"/>
      <c r="AS440" s="209"/>
      <c r="AT440" s="209"/>
      <c r="AU440" s="209"/>
      <c r="AV440" s="209"/>
      <c r="AW440" s="209"/>
      <c r="AX440" s="209"/>
      <c r="AY440" s="209"/>
      <c r="AZ440" s="209"/>
      <c r="BA440" s="209"/>
      <c r="BB440" s="209"/>
      <c r="BC440" s="209"/>
      <c r="BD440" s="209"/>
      <c r="BE440" s="209"/>
      <c r="BF440" s="209"/>
      <c r="BG440" s="209"/>
      <c r="BH440" s="209"/>
      <c r="BI440" s="209"/>
      <c r="BJ440" s="209"/>
    </row>
    <row r="441" spans="2:62" s="190" customFormat="1" hidden="1">
      <c r="C441" s="193">
        <f t="shared" si="784"/>
        <v>0</v>
      </c>
      <c r="D441" s="193" t="str">
        <f t="shared" si="784"/>
        <v>Fresat</v>
      </c>
      <c r="E441" s="212">
        <f t="shared" ref="E441:P441" si="789">+E11*VLOOKUP($D441,$D$176:$AV$280,42,FALSE)</f>
        <v>0</v>
      </c>
      <c r="F441" s="212">
        <f t="shared" si="789"/>
        <v>0</v>
      </c>
      <c r="G441" s="212">
        <f t="shared" si="789"/>
        <v>0</v>
      </c>
      <c r="H441" s="212">
        <f t="shared" si="789"/>
        <v>0</v>
      </c>
      <c r="I441" s="212">
        <f t="shared" si="789"/>
        <v>0</v>
      </c>
      <c r="J441" s="212">
        <f t="shared" si="789"/>
        <v>0</v>
      </c>
      <c r="K441" s="212">
        <f t="shared" si="789"/>
        <v>0</v>
      </c>
      <c r="L441" s="212">
        <f t="shared" si="789"/>
        <v>0</v>
      </c>
      <c r="M441" s="212">
        <f t="shared" si="789"/>
        <v>0</v>
      </c>
      <c r="N441" s="212">
        <f t="shared" si="789"/>
        <v>0</v>
      </c>
      <c r="O441" s="212">
        <f t="shared" si="789"/>
        <v>0</v>
      </c>
      <c r="P441" s="212">
        <f t="shared" si="789"/>
        <v>0</v>
      </c>
      <c r="Q441" s="209">
        <f t="shared" si="787"/>
        <v>0</v>
      </c>
      <c r="R441" s="209"/>
      <c r="S441" s="209"/>
      <c r="T441" s="209"/>
      <c r="U441" s="209"/>
      <c r="V441" s="209"/>
      <c r="W441" s="209"/>
      <c r="X441" s="209"/>
      <c r="Y441" s="209"/>
      <c r="Z441" s="209"/>
      <c r="AA441" s="209"/>
      <c r="AB441" s="209"/>
      <c r="AC441" s="209"/>
      <c r="AD441" s="209"/>
      <c r="AE441" s="209"/>
      <c r="AF441" s="209"/>
      <c r="AG441" s="209"/>
      <c r="AH441" s="209"/>
      <c r="AI441" s="209"/>
      <c r="AJ441" s="209"/>
      <c r="AK441" s="209"/>
      <c r="AL441" s="209"/>
      <c r="AM441" s="209"/>
      <c r="AN441" s="209"/>
      <c r="AO441" s="209"/>
      <c r="AP441" s="209"/>
      <c r="AQ441" s="209"/>
      <c r="AR441" s="209"/>
      <c r="AS441" s="209"/>
      <c r="AT441" s="209"/>
      <c r="AU441" s="209"/>
      <c r="AV441" s="209"/>
      <c r="AW441" s="209"/>
      <c r="AX441" s="209"/>
      <c r="AY441" s="209"/>
      <c r="AZ441" s="209"/>
      <c r="BA441" s="209"/>
      <c r="BB441" s="209"/>
      <c r="BC441" s="209"/>
      <c r="BD441" s="209"/>
      <c r="BE441" s="209"/>
      <c r="BF441" s="209"/>
      <c r="BG441" s="209"/>
      <c r="BH441" s="209"/>
      <c r="BI441" s="209"/>
      <c r="BJ441" s="209"/>
    </row>
    <row r="442" spans="2:62" s="190" customFormat="1" hidden="1">
      <c r="C442" s="193">
        <f t="shared" si="784"/>
        <v>0</v>
      </c>
      <c r="D442" s="193">
        <f t="shared" si="784"/>
        <v>0</v>
      </c>
      <c r="E442" s="212">
        <f t="shared" ref="E442:P442" si="790">+E12*VLOOKUP($D442,$D$176:$AV$280,42,FALSE)</f>
        <v>0</v>
      </c>
      <c r="F442" s="212">
        <f t="shared" si="790"/>
        <v>0</v>
      </c>
      <c r="G442" s="212">
        <f t="shared" si="790"/>
        <v>0</v>
      </c>
      <c r="H442" s="212">
        <f t="shared" si="790"/>
        <v>0</v>
      </c>
      <c r="I442" s="212">
        <f t="shared" si="790"/>
        <v>0</v>
      </c>
      <c r="J442" s="212">
        <f t="shared" si="790"/>
        <v>0</v>
      </c>
      <c r="K442" s="212">
        <f t="shared" si="790"/>
        <v>0</v>
      </c>
      <c r="L442" s="212">
        <f t="shared" si="790"/>
        <v>0</v>
      </c>
      <c r="M442" s="212">
        <f t="shared" si="790"/>
        <v>0</v>
      </c>
      <c r="N442" s="212">
        <f t="shared" si="790"/>
        <v>0</v>
      </c>
      <c r="O442" s="212">
        <f t="shared" si="790"/>
        <v>0</v>
      </c>
      <c r="P442" s="212">
        <f t="shared" si="790"/>
        <v>0</v>
      </c>
      <c r="Q442" s="209">
        <f t="shared" si="787"/>
        <v>0</v>
      </c>
      <c r="R442" s="209"/>
      <c r="S442" s="209"/>
      <c r="T442" s="209"/>
      <c r="U442" s="209"/>
      <c r="V442" s="209"/>
      <c r="W442" s="209"/>
      <c r="X442" s="209"/>
      <c r="Y442" s="209"/>
      <c r="Z442" s="209"/>
      <c r="AA442" s="209"/>
      <c r="AB442" s="209"/>
      <c r="AC442" s="209"/>
      <c r="AD442" s="209"/>
      <c r="AE442" s="209"/>
      <c r="AF442" s="209"/>
      <c r="AG442" s="209"/>
      <c r="AH442" s="209"/>
      <c r="AI442" s="209"/>
      <c r="AJ442" s="209"/>
      <c r="AK442" s="209"/>
      <c r="AL442" s="209"/>
      <c r="AM442" s="209"/>
      <c r="AN442" s="209"/>
      <c r="AO442" s="209"/>
      <c r="AP442" s="209"/>
      <c r="AQ442" s="209"/>
      <c r="AR442" s="209"/>
      <c r="AS442" s="209"/>
      <c r="AT442" s="209"/>
      <c r="AU442" s="209"/>
      <c r="AV442" s="209"/>
      <c r="AW442" s="209"/>
      <c r="AX442" s="209"/>
      <c r="AY442" s="209"/>
      <c r="AZ442" s="209"/>
      <c r="BA442" s="209"/>
      <c r="BB442" s="209"/>
      <c r="BC442" s="209"/>
      <c r="BD442" s="209"/>
      <c r="BE442" s="209"/>
      <c r="BF442" s="209"/>
      <c r="BG442" s="209"/>
      <c r="BH442" s="209"/>
      <c r="BI442" s="209"/>
      <c r="BJ442" s="209"/>
    </row>
    <row r="443" spans="2:62" s="190" customFormat="1" hidden="1">
      <c r="C443" s="193">
        <f t="shared" si="784"/>
        <v>0</v>
      </c>
      <c r="D443" s="193">
        <f t="shared" si="784"/>
        <v>0</v>
      </c>
      <c r="E443" s="212">
        <f t="shared" ref="E443:P443" si="791">+E13*VLOOKUP($D443,$D$176:$AV$280,42,FALSE)</f>
        <v>0</v>
      </c>
      <c r="F443" s="212">
        <f t="shared" si="791"/>
        <v>0</v>
      </c>
      <c r="G443" s="212">
        <f t="shared" si="791"/>
        <v>0</v>
      </c>
      <c r="H443" s="212">
        <f t="shared" si="791"/>
        <v>0</v>
      </c>
      <c r="I443" s="212">
        <f t="shared" si="791"/>
        <v>0</v>
      </c>
      <c r="J443" s="212">
        <f t="shared" si="791"/>
        <v>0</v>
      </c>
      <c r="K443" s="212">
        <f t="shared" si="791"/>
        <v>0</v>
      </c>
      <c r="L443" s="212">
        <f t="shared" si="791"/>
        <v>0</v>
      </c>
      <c r="M443" s="212">
        <f t="shared" si="791"/>
        <v>0</v>
      </c>
      <c r="N443" s="212">
        <f t="shared" si="791"/>
        <v>0</v>
      </c>
      <c r="O443" s="212">
        <f t="shared" si="791"/>
        <v>0</v>
      </c>
      <c r="P443" s="212">
        <f t="shared" si="791"/>
        <v>0</v>
      </c>
      <c r="Q443" s="209">
        <f t="shared" si="787"/>
        <v>0</v>
      </c>
      <c r="R443" s="209"/>
      <c r="S443" s="209"/>
      <c r="T443" s="209"/>
      <c r="U443" s="209"/>
      <c r="V443" s="209"/>
      <c r="W443" s="209"/>
      <c r="X443" s="209"/>
      <c r="Y443" s="209"/>
      <c r="Z443" s="209"/>
      <c r="AA443" s="209"/>
      <c r="AB443" s="209"/>
      <c r="AC443" s="209"/>
      <c r="AD443" s="209"/>
      <c r="AE443" s="209"/>
      <c r="AF443" s="209"/>
      <c r="AG443" s="209"/>
      <c r="AH443" s="209"/>
      <c r="AI443" s="209"/>
      <c r="AJ443" s="209"/>
      <c r="AK443" s="209"/>
      <c r="AL443" s="209"/>
      <c r="AM443" s="209"/>
      <c r="AN443" s="209"/>
      <c r="AO443" s="209"/>
      <c r="AP443" s="209"/>
      <c r="AQ443" s="209"/>
      <c r="AR443" s="209"/>
      <c r="AS443" s="209"/>
      <c r="AT443" s="209"/>
      <c r="AU443" s="209"/>
      <c r="AV443" s="209"/>
      <c r="AW443" s="209"/>
      <c r="AX443" s="209"/>
      <c r="AY443" s="209"/>
      <c r="AZ443" s="209"/>
      <c r="BA443" s="209"/>
      <c r="BB443" s="209"/>
      <c r="BC443" s="209"/>
      <c r="BD443" s="209"/>
      <c r="BE443" s="209"/>
      <c r="BF443" s="209"/>
      <c r="BG443" s="209"/>
      <c r="BH443" s="209"/>
      <c r="BI443" s="209"/>
      <c r="BJ443" s="209"/>
    </row>
    <row r="444" spans="2:62" s="190" customFormat="1" hidden="1">
      <c r="C444" s="193">
        <f t="shared" si="784"/>
        <v>0</v>
      </c>
      <c r="D444" s="193">
        <f t="shared" si="784"/>
        <v>0</v>
      </c>
      <c r="E444" s="212">
        <f t="shared" ref="E444:P444" si="792">+E14*VLOOKUP($D444,$D$176:$AV$280,42,FALSE)</f>
        <v>0</v>
      </c>
      <c r="F444" s="212">
        <f t="shared" si="792"/>
        <v>0</v>
      </c>
      <c r="G444" s="212">
        <f t="shared" si="792"/>
        <v>0</v>
      </c>
      <c r="H444" s="212">
        <f t="shared" si="792"/>
        <v>0</v>
      </c>
      <c r="I444" s="212">
        <f t="shared" si="792"/>
        <v>0</v>
      </c>
      <c r="J444" s="212">
        <f t="shared" si="792"/>
        <v>0</v>
      </c>
      <c r="K444" s="212">
        <f t="shared" si="792"/>
        <v>0</v>
      </c>
      <c r="L444" s="212">
        <f t="shared" si="792"/>
        <v>0</v>
      </c>
      <c r="M444" s="212">
        <f t="shared" si="792"/>
        <v>0</v>
      </c>
      <c r="N444" s="212">
        <f t="shared" si="792"/>
        <v>0</v>
      </c>
      <c r="O444" s="212">
        <f t="shared" si="792"/>
        <v>0</v>
      </c>
      <c r="P444" s="212">
        <f t="shared" si="792"/>
        <v>0</v>
      </c>
      <c r="Q444" s="209">
        <f t="shared" si="787"/>
        <v>0</v>
      </c>
      <c r="R444" s="209"/>
      <c r="S444" s="209"/>
      <c r="T444" s="209"/>
      <c r="U444" s="209"/>
      <c r="V444" s="209"/>
      <c r="W444" s="209"/>
      <c r="X444" s="209"/>
      <c r="Y444" s="209"/>
      <c r="Z444" s="209"/>
      <c r="AA444" s="209"/>
      <c r="AB444" s="209"/>
      <c r="AC444" s="209"/>
      <c r="AD444" s="209"/>
      <c r="AE444" s="209"/>
      <c r="AF444" s="209"/>
      <c r="AG444" s="209"/>
      <c r="AH444" s="209"/>
      <c r="AI444" s="209"/>
      <c r="AJ444" s="209"/>
      <c r="AK444" s="209"/>
      <c r="AL444" s="209"/>
      <c r="AM444" s="209"/>
      <c r="AN444" s="209"/>
      <c r="AO444" s="209"/>
      <c r="AP444" s="209"/>
      <c r="AQ444" s="209"/>
      <c r="AR444" s="209"/>
      <c r="AS444" s="209"/>
      <c r="AT444" s="209"/>
      <c r="AU444" s="209"/>
      <c r="AV444" s="209"/>
      <c r="AW444" s="209"/>
      <c r="AX444" s="209"/>
      <c r="AY444" s="209"/>
      <c r="AZ444" s="209"/>
      <c r="BA444" s="209"/>
      <c r="BB444" s="209"/>
      <c r="BC444" s="209"/>
      <c r="BD444" s="209"/>
      <c r="BE444" s="209"/>
      <c r="BF444" s="209"/>
      <c r="BG444" s="209"/>
      <c r="BH444" s="209"/>
      <c r="BI444" s="209"/>
      <c r="BJ444" s="209"/>
    </row>
    <row r="445" spans="2:62" s="190" customFormat="1" hidden="1">
      <c r="C445" s="195" t="str">
        <f t="shared" si="784"/>
        <v>ADOBAT</v>
      </c>
      <c r="D445" s="195" t="str">
        <f t="shared" si="784"/>
        <v>Aplicació de compost (60 t/ha)</v>
      </c>
      <c r="E445" s="213">
        <f t="shared" ref="E445:P445" si="793">+E15*VLOOKUP($D445,$D$176:$AV$280,42,FALSE)</f>
        <v>0</v>
      </c>
      <c r="F445" s="213">
        <f t="shared" si="793"/>
        <v>0</v>
      </c>
      <c r="G445" s="213">
        <f t="shared" si="793"/>
        <v>0</v>
      </c>
      <c r="H445" s="213">
        <f t="shared" si="793"/>
        <v>0</v>
      </c>
      <c r="I445" s="213">
        <f t="shared" si="793"/>
        <v>0</v>
      </c>
      <c r="J445" s="213">
        <f t="shared" si="793"/>
        <v>0</v>
      </c>
      <c r="K445" s="213">
        <f t="shared" si="793"/>
        <v>0</v>
      </c>
      <c r="L445" s="213">
        <f t="shared" si="793"/>
        <v>0</v>
      </c>
      <c r="M445" s="213">
        <f t="shared" si="793"/>
        <v>0</v>
      </c>
      <c r="N445" s="213">
        <f t="shared" si="793"/>
        <v>0</v>
      </c>
      <c r="O445" s="213">
        <f t="shared" si="793"/>
        <v>0</v>
      </c>
      <c r="P445" s="213">
        <f t="shared" si="793"/>
        <v>0</v>
      </c>
      <c r="Q445" s="209">
        <f t="shared" si="787"/>
        <v>0</v>
      </c>
      <c r="R445" s="209"/>
      <c r="S445" s="209"/>
      <c r="T445" s="209"/>
      <c r="U445" s="209"/>
      <c r="V445" s="209"/>
      <c r="W445" s="209"/>
      <c r="X445" s="209"/>
      <c r="Y445" s="209"/>
      <c r="Z445" s="209"/>
      <c r="AA445" s="209"/>
      <c r="AB445" s="209"/>
      <c r="AC445" s="209"/>
      <c r="AD445" s="209"/>
      <c r="AE445" s="209"/>
      <c r="AF445" s="209"/>
      <c r="AG445" s="209"/>
      <c r="AH445" s="209"/>
      <c r="AI445" s="209"/>
      <c r="AJ445" s="209"/>
      <c r="AK445" s="209"/>
      <c r="AL445" s="209"/>
      <c r="AM445" s="209"/>
      <c r="AN445" s="209"/>
      <c r="AO445" s="209"/>
      <c r="AP445" s="209"/>
      <c r="AQ445" s="209"/>
      <c r="AR445" s="209"/>
      <c r="AS445" s="209"/>
      <c r="AT445" s="209"/>
      <c r="AU445" s="209"/>
      <c r="AV445" s="209"/>
      <c r="AW445" s="209"/>
      <c r="AX445" s="209"/>
      <c r="AY445" s="209"/>
      <c r="AZ445" s="209"/>
      <c r="BA445" s="209"/>
      <c r="BB445" s="209"/>
      <c r="BC445" s="209"/>
      <c r="BD445" s="209"/>
      <c r="BE445" s="209"/>
      <c r="BF445" s="209"/>
      <c r="BG445" s="209"/>
      <c r="BH445" s="209"/>
      <c r="BI445" s="209"/>
      <c r="BJ445" s="209"/>
    </row>
    <row r="446" spans="2:62" s="190" customFormat="1" hidden="1">
      <c r="C446" s="195">
        <f t="shared" si="784"/>
        <v>0</v>
      </c>
      <c r="D446" s="195">
        <f t="shared" si="784"/>
        <v>0</v>
      </c>
      <c r="E446" s="213">
        <f t="shared" ref="E446:P446" si="794">+E16*VLOOKUP($D446,$D$176:$AV$280,42,FALSE)</f>
        <v>0</v>
      </c>
      <c r="F446" s="213">
        <f t="shared" si="794"/>
        <v>0</v>
      </c>
      <c r="G446" s="213">
        <f t="shared" si="794"/>
        <v>0</v>
      </c>
      <c r="H446" s="213">
        <f t="shared" si="794"/>
        <v>0</v>
      </c>
      <c r="I446" s="213">
        <f t="shared" si="794"/>
        <v>0</v>
      </c>
      <c r="J446" s="213">
        <f t="shared" si="794"/>
        <v>0</v>
      </c>
      <c r="K446" s="213">
        <f t="shared" si="794"/>
        <v>0</v>
      </c>
      <c r="L446" s="213">
        <f t="shared" si="794"/>
        <v>0</v>
      </c>
      <c r="M446" s="213">
        <f t="shared" si="794"/>
        <v>0</v>
      </c>
      <c r="N446" s="213">
        <f t="shared" si="794"/>
        <v>0</v>
      </c>
      <c r="O446" s="213">
        <f t="shared" si="794"/>
        <v>0</v>
      </c>
      <c r="P446" s="213">
        <f t="shared" si="794"/>
        <v>0</v>
      </c>
      <c r="Q446" s="209">
        <f t="shared" si="787"/>
        <v>0</v>
      </c>
      <c r="R446" s="209"/>
      <c r="S446" s="209"/>
      <c r="T446" s="209"/>
      <c r="U446" s="209"/>
      <c r="V446" s="209"/>
      <c r="W446" s="209"/>
      <c r="X446" s="209"/>
      <c r="Y446" s="209"/>
      <c r="Z446" s="209"/>
      <c r="AA446" s="209"/>
      <c r="AB446" s="209"/>
      <c r="AC446" s="209"/>
      <c r="AD446" s="209"/>
      <c r="AE446" s="209"/>
      <c r="AF446" s="209"/>
      <c r="AG446" s="209"/>
      <c r="AH446" s="209"/>
      <c r="AI446" s="209"/>
      <c r="AJ446" s="209"/>
      <c r="AK446" s="209"/>
      <c r="AL446" s="209"/>
      <c r="AM446" s="209"/>
      <c r="AN446" s="209"/>
      <c r="AO446" s="209"/>
      <c r="AP446" s="209"/>
      <c r="AQ446" s="209"/>
      <c r="AR446" s="209"/>
      <c r="AS446" s="209"/>
      <c r="AT446" s="209"/>
      <c r="AU446" s="209"/>
      <c r="AV446" s="209"/>
      <c r="AW446" s="209"/>
      <c r="AX446" s="209"/>
      <c r="AY446" s="209"/>
      <c r="AZ446" s="209"/>
      <c r="BA446" s="209"/>
      <c r="BB446" s="209"/>
      <c r="BC446" s="209"/>
      <c r="BD446" s="209"/>
      <c r="BE446" s="209"/>
      <c r="BF446" s="209"/>
      <c r="BG446" s="209"/>
      <c r="BH446" s="209"/>
      <c r="BI446" s="209"/>
      <c r="BJ446" s="209"/>
    </row>
    <row r="447" spans="2:62" s="190" customFormat="1" hidden="1">
      <c r="C447" s="195">
        <f t="shared" si="784"/>
        <v>0</v>
      </c>
      <c r="D447" s="195">
        <f t="shared" si="784"/>
        <v>0</v>
      </c>
      <c r="E447" s="213">
        <f t="shared" ref="E447:P447" si="795">+E17*VLOOKUP($D447,$D$176:$AV$280,42,FALSE)</f>
        <v>0</v>
      </c>
      <c r="F447" s="213">
        <f t="shared" si="795"/>
        <v>0</v>
      </c>
      <c r="G447" s="213">
        <f t="shared" si="795"/>
        <v>0</v>
      </c>
      <c r="H447" s="213">
        <f t="shared" si="795"/>
        <v>0</v>
      </c>
      <c r="I447" s="213">
        <f t="shared" si="795"/>
        <v>0</v>
      </c>
      <c r="J447" s="213">
        <f t="shared" si="795"/>
        <v>0</v>
      </c>
      <c r="K447" s="213">
        <f t="shared" si="795"/>
        <v>0</v>
      </c>
      <c r="L447" s="213">
        <f t="shared" si="795"/>
        <v>0</v>
      </c>
      <c r="M447" s="213">
        <f t="shared" si="795"/>
        <v>0</v>
      </c>
      <c r="N447" s="213">
        <f t="shared" si="795"/>
        <v>0</v>
      </c>
      <c r="O447" s="213">
        <f t="shared" si="795"/>
        <v>0</v>
      </c>
      <c r="P447" s="213">
        <f t="shared" si="795"/>
        <v>0</v>
      </c>
      <c r="Q447" s="209">
        <f t="shared" si="787"/>
        <v>0</v>
      </c>
      <c r="R447" s="209"/>
      <c r="S447" s="209"/>
      <c r="T447" s="209"/>
      <c r="U447" s="209"/>
      <c r="V447" s="209"/>
      <c r="W447" s="209"/>
      <c r="X447" s="209"/>
      <c r="Y447" s="209"/>
      <c r="Z447" s="209"/>
      <c r="AA447" s="209"/>
      <c r="AB447" s="209"/>
      <c r="AC447" s="209"/>
      <c r="AD447" s="209"/>
      <c r="AE447" s="209"/>
      <c r="AF447" s="209"/>
      <c r="AG447" s="209"/>
      <c r="AH447" s="209"/>
      <c r="AI447" s="209"/>
      <c r="AJ447" s="209"/>
      <c r="AK447" s="209"/>
      <c r="AL447" s="209"/>
      <c r="AM447" s="209"/>
      <c r="AN447" s="209"/>
      <c r="AO447" s="209"/>
      <c r="AP447" s="209"/>
      <c r="AQ447" s="209"/>
      <c r="AR447" s="209"/>
      <c r="AS447" s="209"/>
      <c r="AT447" s="209"/>
      <c r="AU447" s="209"/>
      <c r="AV447" s="209"/>
      <c r="AW447" s="209"/>
      <c r="AX447" s="209"/>
      <c r="AY447" s="209"/>
      <c r="AZ447" s="209"/>
      <c r="BA447" s="209"/>
      <c r="BB447" s="209"/>
      <c r="BC447" s="209"/>
      <c r="BD447" s="209"/>
      <c r="BE447" s="209"/>
      <c r="BF447" s="209"/>
      <c r="BG447" s="209"/>
      <c r="BH447" s="209"/>
      <c r="BI447" s="209"/>
      <c r="BJ447" s="209"/>
    </row>
    <row r="448" spans="2:62" s="190" customFormat="1" hidden="1">
      <c r="C448" s="195">
        <f t="shared" si="784"/>
        <v>0</v>
      </c>
      <c r="D448" s="195">
        <f t="shared" si="784"/>
        <v>0</v>
      </c>
      <c r="E448" s="213">
        <f t="shared" ref="E448:P448" si="796">+E18*VLOOKUP($D448,$D$176:$AV$280,42,FALSE)</f>
        <v>0</v>
      </c>
      <c r="F448" s="213">
        <f t="shared" si="796"/>
        <v>0</v>
      </c>
      <c r="G448" s="213">
        <f t="shared" si="796"/>
        <v>0</v>
      </c>
      <c r="H448" s="213">
        <f t="shared" si="796"/>
        <v>0</v>
      </c>
      <c r="I448" s="213">
        <f t="shared" si="796"/>
        <v>0</v>
      </c>
      <c r="J448" s="213">
        <f t="shared" si="796"/>
        <v>0</v>
      </c>
      <c r="K448" s="213">
        <f t="shared" si="796"/>
        <v>0</v>
      </c>
      <c r="L448" s="213">
        <f t="shared" si="796"/>
        <v>0</v>
      </c>
      <c r="M448" s="213">
        <f t="shared" si="796"/>
        <v>0</v>
      </c>
      <c r="N448" s="213">
        <f t="shared" si="796"/>
        <v>0</v>
      </c>
      <c r="O448" s="213">
        <f t="shared" si="796"/>
        <v>0</v>
      </c>
      <c r="P448" s="213">
        <f t="shared" si="796"/>
        <v>0</v>
      </c>
      <c r="Q448" s="209">
        <f t="shared" si="787"/>
        <v>0</v>
      </c>
      <c r="R448" s="209"/>
      <c r="S448" s="209"/>
      <c r="T448" s="209"/>
      <c r="U448" s="209"/>
      <c r="V448" s="209"/>
      <c r="W448" s="209"/>
      <c r="X448" s="209"/>
      <c r="Y448" s="209"/>
      <c r="Z448" s="209"/>
      <c r="AA448" s="209"/>
      <c r="AB448" s="209"/>
      <c r="AC448" s="209"/>
      <c r="AD448" s="209"/>
      <c r="AE448" s="209"/>
      <c r="AF448" s="209"/>
      <c r="AG448" s="209"/>
      <c r="AH448" s="209"/>
      <c r="AI448" s="209"/>
      <c r="AJ448" s="209"/>
      <c r="AK448" s="209"/>
      <c r="AL448" s="209"/>
      <c r="AM448" s="209"/>
      <c r="AN448" s="209"/>
      <c r="AO448" s="209"/>
      <c r="AP448" s="209"/>
      <c r="AQ448" s="209"/>
      <c r="AR448" s="209"/>
      <c r="AS448" s="209"/>
      <c r="AT448" s="209"/>
      <c r="AU448" s="209"/>
      <c r="AV448" s="209"/>
      <c r="AW448" s="209"/>
      <c r="AX448" s="209"/>
      <c r="AY448" s="209"/>
      <c r="AZ448" s="209"/>
      <c r="BA448" s="209"/>
      <c r="BB448" s="209"/>
      <c r="BC448" s="209"/>
      <c r="BD448" s="209"/>
      <c r="BE448" s="209"/>
      <c r="BF448" s="209"/>
      <c r="BG448" s="209"/>
      <c r="BH448" s="209"/>
      <c r="BI448" s="209"/>
      <c r="BJ448" s="209"/>
    </row>
    <row r="449" spans="3:62" s="190" customFormat="1" hidden="1">
      <c r="C449" s="196" t="str">
        <f t="shared" si="784"/>
        <v>PLANTACIÓ</v>
      </c>
      <c r="D449" s="196" t="str">
        <f t="shared" si="784"/>
        <v>Plantació manual col o bròcoli</v>
      </c>
      <c r="E449" s="214">
        <f t="shared" ref="E449:P449" si="797">+E19*VLOOKUP($D449,$D$176:$AV$280,42,FALSE)</f>
        <v>0</v>
      </c>
      <c r="F449" s="214">
        <f t="shared" si="797"/>
        <v>0</v>
      </c>
      <c r="G449" s="214">
        <f t="shared" si="797"/>
        <v>0</v>
      </c>
      <c r="H449" s="214">
        <f t="shared" si="797"/>
        <v>0</v>
      </c>
      <c r="I449" s="214">
        <f t="shared" si="797"/>
        <v>0</v>
      </c>
      <c r="J449" s="214">
        <f t="shared" si="797"/>
        <v>0</v>
      </c>
      <c r="K449" s="214">
        <f t="shared" si="797"/>
        <v>0</v>
      </c>
      <c r="L449" s="214">
        <f t="shared" si="797"/>
        <v>0</v>
      </c>
      <c r="M449" s="214">
        <f t="shared" si="797"/>
        <v>0</v>
      </c>
      <c r="N449" s="214">
        <f t="shared" si="797"/>
        <v>0</v>
      </c>
      <c r="O449" s="214">
        <f t="shared" si="797"/>
        <v>0</v>
      </c>
      <c r="P449" s="214">
        <f t="shared" si="797"/>
        <v>0</v>
      </c>
      <c r="Q449" s="209">
        <f t="shared" si="787"/>
        <v>0</v>
      </c>
      <c r="R449" s="209"/>
      <c r="S449" s="209"/>
      <c r="T449" s="209"/>
      <c r="U449" s="209"/>
      <c r="V449" s="209"/>
      <c r="W449" s="209"/>
      <c r="X449" s="209"/>
      <c r="Y449" s="209"/>
      <c r="Z449" s="209"/>
      <c r="AA449" s="209"/>
      <c r="AB449" s="209"/>
      <c r="AC449" s="209"/>
      <c r="AD449" s="209"/>
      <c r="AE449" s="209"/>
      <c r="AF449" s="209"/>
      <c r="AG449" s="209"/>
      <c r="AH449" s="209"/>
      <c r="AI449" s="209"/>
      <c r="AJ449" s="209"/>
      <c r="AK449" s="209"/>
      <c r="AL449" s="209"/>
      <c r="AM449" s="209"/>
      <c r="AN449" s="209"/>
      <c r="AO449" s="209"/>
      <c r="AP449" s="209"/>
      <c r="AQ449" s="209"/>
      <c r="AR449" s="209"/>
      <c r="AS449" s="209"/>
      <c r="AT449" s="209"/>
      <c r="AU449" s="209"/>
      <c r="AV449" s="209"/>
      <c r="AW449" s="209"/>
      <c r="AX449" s="209"/>
      <c r="AY449" s="209"/>
      <c r="AZ449" s="209"/>
      <c r="BA449" s="209"/>
      <c r="BB449" s="209"/>
      <c r="BC449" s="209"/>
      <c r="BD449" s="209"/>
      <c r="BE449" s="209"/>
      <c r="BF449" s="209"/>
      <c r="BG449" s="209"/>
      <c r="BH449" s="209"/>
      <c r="BI449" s="209"/>
      <c r="BJ449" s="209"/>
    </row>
    <row r="450" spans="3:62" s="190" customFormat="1" hidden="1">
      <c r="C450" s="196">
        <f t="shared" si="784"/>
        <v>0</v>
      </c>
      <c r="D450" s="196">
        <f t="shared" si="784"/>
        <v>0</v>
      </c>
      <c r="E450" s="214">
        <f t="shared" ref="E450:P450" si="798">+E20*VLOOKUP($D450,$D$176:$AV$280,42,FALSE)</f>
        <v>0</v>
      </c>
      <c r="F450" s="214">
        <f t="shared" si="798"/>
        <v>0</v>
      </c>
      <c r="G450" s="214">
        <f t="shared" si="798"/>
        <v>0</v>
      </c>
      <c r="H450" s="214">
        <f t="shared" si="798"/>
        <v>0</v>
      </c>
      <c r="I450" s="214">
        <f t="shared" si="798"/>
        <v>0</v>
      </c>
      <c r="J450" s="214">
        <f t="shared" si="798"/>
        <v>0</v>
      </c>
      <c r="K450" s="214">
        <f t="shared" si="798"/>
        <v>0</v>
      </c>
      <c r="L450" s="214">
        <f t="shared" si="798"/>
        <v>0</v>
      </c>
      <c r="M450" s="214">
        <f t="shared" si="798"/>
        <v>0</v>
      </c>
      <c r="N450" s="214">
        <f t="shared" si="798"/>
        <v>0</v>
      </c>
      <c r="O450" s="214">
        <f t="shared" si="798"/>
        <v>0</v>
      </c>
      <c r="P450" s="214">
        <f t="shared" si="798"/>
        <v>0</v>
      </c>
      <c r="Q450" s="209">
        <f t="shared" si="787"/>
        <v>0</v>
      </c>
      <c r="R450" s="209"/>
      <c r="S450" s="209"/>
      <c r="T450" s="209"/>
      <c r="U450" s="209"/>
      <c r="V450" s="209"/>
      <c r="W450" s="209"/>
      <c r="X450" s="209"/>
      <c r="Y450" s="209"/>
      <c r="Z450" s="209"/>
      <c r="AA450" s="209"/>
      <c r="AB450" s="209"/>
      <c r="AC450" s="209"/>
      <c r="AD450" s="209"/>
      <c r="AE450" s="209"/>
      <c r="AF450" s="209"/>
      <c r="AG450" s="209"/>
      <c r="AH450" s="209"/>
      <c r="AI450" s="209"/>
      <c r="AJ450" s="209"/>
      <c r="AK450" s="209"/>
      <c r="AL450" s="209"/>
      <c r="AM450" s="209"/>
      <c r="AN450" s="209"/>
      <c r="AO450" s="209"/>
      <c r="AP450" s="209"/>
      <c r="AQ450" s="209"/>
      <c r="AR450" s="209"/>
      <c r="AS450" s="209"/>
      <c r="AT450" s="209"/>
      <c r="AU450" s="209"/>
      <c r="AV450" s="209"/>
      <c r="AW450" s="209"/>
      <c r="AX450" s="209"/>
      <c r="AY450" s="209"/>
      <c r="AZ450" s="209"/>
      <c r="BA450" s="209"/>
      <c r="BB450" s="209"/>
      <c r="BC450" s="209"/>
      <c r="BD450" s="209"/>
      <c r="BE450" s="209"/>
      <c r="BF450" s="209"/>
      <c r="BG450" s="209"/>
      <c r="BH450" s="209"/>
      <c r="BI450" s="209"/>
      <c r="BJ450" s="209"/>
    </row>
    <row r="451" spans="3:62" s="190" customFormat="1" hidden="1">
      <c r="C451" s="196">
        <f t="shared" si="784"/>
        <v>0</v>
      </c>
      <c r="D451" s="196">
        <f t="shared" si="784"/>
        <v>0</v>
      </c>
      <c r="E451" s="214">
        <f t="shared" ref="E451:P451" si="799">+E21*VLOOKUP($D451,$D$176:$AV$280,42,FALSE)</f>
        <v>0</v>
      </c>
      <c r="F451" s="214">
        <f t="shared" si="799"/>
        <v>0</v>
      </c>
      <c r="G451" s="214">
        <f t="shared" si="799"/>
        <v>0</v>
      </c>
      <c r="H451" s="214">
        <f t="shared" si="799"/>
        <v>0</v>
      </c>
      <c r="I451" s="214">
        <f t="shared" si="799"/>
        <v>0</v>
      </c>
      <c r="J451" s="214">
        <f t="shared" si="799"/>
        <v>0</v>
      </c>
      <c r="K451" s="214">
        <f t="shared" si="799"/>
        <v>0</v>
      </c>
      <c r="L451" s="214">
        <f t="shared" si="799"/>
        <v>0</v>
      </c>
      <c r="M451" s="214">
        <f t="shared" si="799"/>
        <v>0</v>
      </c>
      <c r="N451" s="214">
        <f t="shared" si="799"/>
        <v>0</v>
      </c>
      <c r="O451" s="214">
        <f t="shared" si="799"/>
        <v>0</v>
      </c>
      <c r="P451" s="214">
        <f t="shared" si="799"/>
        <v>0</v>
      </c>
      <c r="Q451" s="209">
        <f t="shared" si="787"/>
        <v>0</v>
      </c>
      <c r="R451" s="209"/>
      <c r="S451" s="209"/>
      <c r="T451" s="209"/>
      <c r="U451" s="209"/>
      <c r="V451" s="209"/>
      <c r="W451" s="209"/>
      <c r="X451" s="209"/>
      <c r="Y451" s="209"/>
      <c r="Z451" s="209"/>
      <c r="AA451" s="209"/>
      <c r="AB451" s="209"/>
      <c r="AC451" s="209"/>
      <c r="AD451" s="209"/>
      <c r="AE451" s="209"/>
      <c r="AF451" s="209"/>
      <c r="AG451" s="209"/>
      <c r="AH451" s="209"/>
      <c r="AI451" s="209"/>
      <c r="AJ451" s="209"/>
      <c r="AK451" s="209"/>
      <c r="AL451" s="209"/>
      <c r="AM451" s="209"/>
      <c r="AN451" s="209"/>
      <c r="AO451" s="209"/>
      <c r="AP451" s="209"/>
      <c r="AQ451" s="209"/>
      <c r="AR451" s="209"/>
      <c r="AS451" s="209"/>
      <c r="AT451" s="209"/>
      <c r="AU451" s="209"/>
      <c r="AV451" s="209"/>
      <c r="AW451" s="209"/>
      <c r="AX451" s="209"/>
      <c r="AY451" s="209"/>
      <c r="AZ451" s="209"/>
      <c r="BA451" s="209"/>
      <c r="BB451" s="209"/>
      <c r="BC451" s="209"/>
      <c r="BD451" s="209"/>
      <c r="BE451" s="209"/>
      <c r="BF451" s="209"/>
      <c r="BG451" s="209"/>
      <c r="BH451" s="209"/>
      <c r="BI451" s="209"/>
      <c r="BJ451" s="209"/>
    </row>
    <row r="452" spans="3:62" s="190" customFormat="1" hidden="1">
      <c r="C452" s="196">
        <f t="shared" si="784"/>
        <v>0</v>
      </c>
      <c r="D452" s="196">
        <f t="shared" si="784"/>
        <v>0</v>
      </c>
      <c r="E452" s="214">
        <f t="shared" ref="E452:P452" si="800">+E22*VLOOKUP($D452,$D$176:$AV$280,42,FALSE)</f>
        <v>0</v>
      </c>
      <c r="F452" s="214">
        <f t="shared" si="800"/>
        <v>0</v>
      </c>
      <c r="G452" s="214">
        <f t="shared" si="800"/>
        <v>0</v>
      </c>
      <c r="H452" s="214">
        <f t="shared" si="800"/>
        <v>0</v>
      </c>
      <c r="I452" s="214">
        <f t="shared" si="800"/>
        <v>0</v>
      </c>
      <c r="J452" s="214">
        <f t="shared" si="800"/>
        <v>0</v>
      </c>
      <c r="K452" s="214">
        <f t="shared" si="800"/>
        <v>0</v>
      </c>
      <c r="L452" s="214">
        <f t="shared" si="800"/>
        <v>0</v>
      </c>
      <c r="M452" s="214">
        <f t="shared" si="800"/>
        <v>0</v>
      </c>
      <c r="N452" s="214">
        <f t="shared" si="800"/>
        <v>0</v>
      </c>
      <c r="O452" s="214">
        <f t="shared" si="800"/>
        <v>0</v>
      </c>
      <c r="P452" s="214">
        <f t="shared" si="800"/>
        <v>0</v>
      </c>
      <c r="Q452" s="209">
        <f t="shared" si="787"/>
        <v>0</v>
      </c>
      <c r="R452" s="209"/>
      <c r="S452" s="209"/>
      <c r="T452" s="209"/>
      <c r="U452" s="209"/>
      <c r="V452" s="209"/>
      <c r="W452" s="209"/>
      <c r="X452" s="209"/>
      <c r="Y452" s="209"/>
      <c r="Z452" s="209"/>
      <c r="AA452" s="209"/>
      <c r="AB452" s="209"/>
      <c r="AC452" s="209"/>
      <c r="AD452" s="209"/>
      <c r="AE452" s="209"/>
      <c r="AF452" s="209"/>
      <c r="AG452" s="209"/>
      <c r="AH452" s="209"/>
      <c r="AI452" s="209"/>
      <c r="AJ452" s="209"/>
      <c r="AK452" s="209"/>
      <c r="AL452" s="209"/>
      <c r="AM452" s="209"/>
      <c r="AN452" s="209"/>
      <c r="AO452" s="209"/>
      <c r="AP452" s="209"/>
      <c r="AQ452" s="209"/>
      <c r="AR452" s="209"/>
      <c r="AS452" s="209"/>
      <c r="AT452" s="209"/>
      <c r="AU452" s="209"/>
      <c r="AV452" s="209"/>
      <c r="AW452" s="209"/>
      <c r="AX452" s="209"/>
      <c r="AY452" s="209"/>
      <c r="AZ452" s="209"/>
      <c r="BA452" s="209"/>
      <c r="BB452" s="209"/>
      <c r="BC452" s="209"/>
      <c r="BD452" s="209"/>
      <c r="BE452" s="209"/>
      <c r="BF452" s="209"/>
      <c r="BG452" s="209"/>
      <c r="BH452" s="209"/>
      <c r="BI452" s="209"/>
      <c r="BJ452" s="209"/>
    </row>
    <row r="453" spans="3:62" s="190" customFormat="1" hidden="1">
      <c r="C453" s="197" t="str">
        <f t="shared" si="784"/>
        <v>REG</v>
      </c>
      <c r="D453" s="197" t="str">
        <f t="shared" si="784"/>
        <v>Instal.lació sistema de reg amb cinta (1 m per m2)</v>
      </c>
      <c r="E453" s="215">
        <f t="shared" ref="E453:P453" si="801">+E23*VLOOKUP($D453,$D$176:$AV$280,42,FALSE)</f>
        <v>0</v>
      </c>
      <c r="F453" s="215">
        <f t="shared" si="801"/>
        <v>0</v>
      </c>
      <c r="G453" s="215">
        <f t="shared" si="801"/>
        <v>0</v>
      </c>
      <c r="H453" s="215">
        <f t="shared" si="801"/>
        <v>0</v>
      </c>
      <c r="I453" s="215">
        <f t="shared" si="801"/>
        <v>0</v>
      </c>
      <c r="J453" s="215">
        <f t="shared" si="801"/>
        <v>0</v>
      </c>
      <c r="K453" s="215">
        <f t="shared" si="801"/>
        <v>0</v>
      </c>
      <c r="L453" s="215">
        <f t="shared" si="801"/>
        <v>0</v>
      </c>
      <c r="M453" s="215">
        <f t="shared" si="801"/>
        <v>0</v>
      </c>
      <c r="N453" s="215">
        <f t="shared" si="801"/>
        <v>0</v>
      </c>
      <c r="O453" s="215">
        <f t="shared" si="801"/>
        <v>0</v>
      </c>
      <c r="P453" s="215">
        <f t="shared" si="801"/>
        <v>0</v>
      </c>
      <c r="Q453" s="209">
        <f t="shared" si="787"/>
        <v>0</v>
      </c>
      <c r="R453" s="209"/>
      <c r="S453" s="209"/>
      <c r="T453" s="209"/>
      <c r="U453" s="209"/>
      <c r="V453" s="209"/>
      <c r="W453" s="209"/>
      <c r="X453" s="209"/>
      <c r="Y453" s="209"/>
      <c r="Z453" s="209"/>
      <c r="AA453" s="209"/>
      <c r="AB453" s="209"/>
      <c r="AC453" s="209"/>
      <c r="AD453" s="209"/>
      <c r="AE453" s="209"/>
      <c r="AF453" s="209"/>
      <c r="AG453" s="209"/>
      <c r="AH453" s="209"/>
      <c r="AI453" s="209"/>
      <c r="AJ453" s="209"/>
      <c r="AK453" s="209"/>
      <c r="AL453" s="209"/>
      <c r="AM453" s="209"/>
      <c r="AN453" s="209"/>
      <c r="AO453" s="209"/>
      <c r="AP453" s="209"/>
      <c r="AQ453" s="209"/>
      <c r="AR453" s="209"/>
      <c r="AS453" s="209"/>
      <c r="AT453" s="209"/>
      <c r="AU453" s="209"/>
      <c r="AV453" s="209"/>
      <c r="AW453" s="209"/>
      <c r="AX453" s="209"/>
      <c r="AY453" s="209"/>
      <c r="AZ453" s="209"/>
      <c r="BA453" s="209"/>
      <c r="BB453" s="209"/>
      <c r="BC453" s="209"/>
      <c r="BD453" s="209"/>
      <c r="BE453" s="209"/>
      <c r="BF453" s="209"/>
      <c r="BG453" s="209"/>
      <c r="BH453" s="209"/>
      <c r="BI453" s="209"/>
      <c r="BJ453" s="209"/>
    </row>
    <row r="454" spans="3:62" s="190" customFormat="1" hidden="1">
      <c r="C454" s="197">
        <f t="shared" si="784"/>
        <v>0</v>
      </c>
      <c r="D454" s="197" t="str">
        <f t="shared" si="784"/>
        <v>Reg (L/m2)</v>
      </c>
      <c r="E454" s="215">
        <f t="shared" ref="E454:P454" si="802">+E24*VLOOKUP($D454,$D$176:$AV$280,42,FALSE)</f>
        <v>0</v>
      </c>
      <c r="F454" s="215">
        <f t="shared" si="802"/>
        <v>0</v>
      </c>
      <c r="G454" s="215">
        <f t="shared" si="802"/>
        <v>0</v>
      </c>
      <c r="H454" s="215">
        <f t="shared" si="802"/>
        <v>0</v>
      </c>
      <c r="I454" s="215">
        <f t="shared" si="802"/>
        <v>0</v>
      </c>
      <c r="J454" s="215">
        <f t="shared" si="802"/>
        <v>0</v>
      </c>
      <c r="K454" s="215">
        <f t="shared" si="802"/>
        <v>0</v>
      </c>
      <c r="L454" s="215">
        <f t="shared" si="802"/>
        <v>0</v>
      </c>
      <c r="M454" s="215">
        <f t="shared" si="802"/>
        <v>0</v>
      </c>
      <c r="N454" s="215">
        <f t="shared" si="802"/>
        <v>0</v>
      </c>
      <c r="O454" s="215">
        <f t="shared" si="802"/>
        <v>0</v>
      </c>
      <c r="P454" s="215">
        <f t="shared" si="802"/>
        <v>0</v>
      </c>
      <c r="Q454" s="209">
        <f t="shared" si="787"/>
        <v>0</v>
      </c>
      <c r="R454" s="209"/>
      <c r="S454" s="209"/>
      <c r="T454" s="209"/>
      <c r="U454" s="209"/>
      <c r="V454" s="209"/>
      <c r="W454" s="209"/>
      <c r="X454" s="209"/>
      <c r="Y454" s="209"/>
      <c r="Z454" s="209"/>
      <c r="AA454" s="209"/>
      <c r="AB454" s="209"/>
      <c r="AC454" s="209"/>
      <c r="AD454" s="209"/>
      <c r="AE454" s="209"/>
      <c r="AF454" s="209"/>
      <c r="AG454" s="209"/>
      <c r="AH454" s="209"/>
      <c r="AI454" s="209"/>
      <c r="AJ454" s="209"/>
      <c r="AK454" s="209"/>
      <c r="AL454" s="209"/>
      <c r="AM454" s="209"/>
      <c r="AN454" s="209"/>
      <c r="AO454" s="209"/>
      <c r="AP454" s="209"/>
      <c r="AQ454" s="209"/>
      <c r="AR454" s="209"/>
      <c r="AS454" s="209"/>
      <c r="AT454" s="209"/>
      <c r="AU454" s="209"/>
      <c r="AV454" s="209"/>
      <c r="AW454" s="209"/>
      <c r="AX454" s="209"/>
      <c r="AY454" s="209"/>
      <c r="AZ454" s="209"/>
      <c r="BA454" s="209"/>
      <c r="BB454" s="209"/>
      <c r="BC454" s="209"/>
      <c r="BD454" s="209"/>
      <c r="BE454" s="209"/>
      <c r="BF454" s="209"/>
      <c r="BG454" s="209"/>
      <c r="BH454" s="209"/>
      <c r="BI454" s="209"/>
      <c r="BJ454" s="209"/>
    </row>
    <row r="455" spans="3:62" s="190" customFormat="1" hidden="1">
      <c r="C455" s="197">
        <f t="shared" si="784"/>
        <v>0</v>
      </c>
      <c r="D455" s="197" t="str">
        <f t="shared" si="784"/>
        <v>Desinstal.lació sistema de reg amb cinta</v>
      </c>
      <c r="E455" s="215">
        <f t="shared" ref="E455:P455" si="803">+E25*VLOOKUP($D455,$D$176:$AV$280,42,FALSE)</f>
        <v>0</v>
      </c>
      <c r="F455" s="215">
        <f t="shared" si="803"/>
        <v>0</v>
      </c>
      <c r="G455" s="215">
        <f t="shared" si="803"/>
        <v>0</v>
      </c>
      <c r="H455" s="215">
        <f t="shared" si="803"/>
        <v>0</v>
      </c>
      <c r="I455" s="215">
        <f t="shared" si="803"/>
        <v>0</v>
      </c>
      <c r="J455" s="215">
        <f t="shared" si="803"/>
        <v>0</v>
      </c>
      <c r="K455" s="215">
        <f t="shared" si="803"/>
        <v>0</v>
      </c>
      <c r="L455" s="215">
        <f t="shared" si="803"/>
        <v>0</v>
      </c>
      <c r="M455" s="215">
        <f t="shared" si="803"/>
        <v>0</v>
      </c>
      <c r="N455" s="215">
        <f t="shared" si="803"/>
        <v>0</v>
      </c>
      <c r="O455" s="215">
        <f t="shared" si="803"/>
        <v>0</v>
      </c>
      <c r="P455" s="215">
        <f t="shared" si="803"/>
        <v>0</v>
      </c>
      <c r="Q455" s="209">
        <f t="shared" si="787"/>
        <v>0</v>
      </c>
      <c r="R455" s="209"/>
      <c r="S455" s="209"/>
      <c r="T455" s="209"/>
      <c r="U455" s="209"/>
      <c r="V455" s="209"/>
      <c r="W455" s="209"/>
      <c r="X455" s="209"/>
      <c r="Y455" s="209"/>
      <c r="Z455" s="209"/>
      <c r="AA455" s="209"/>
      <c r="AB455" s="209"/>
      <c r="AC455" s="209"/>
      <c r="AD455" s="209"/>
      <c r="AE455" s="209"/>
      <c r="AF455" s="209"/>
      <c r="AG455" s="209"/>
      <c r="AH455" s="209"/>
      <c r="AI455" s="209"/>
      <c r="AJ455" s="209"/>
      <c r="AK455" s="209"/>
      <c r="AL455" s="209"/>
      <c r="AM455" s="209"/>
      <c r="AN455" s="209"/>
      <c r="AO455" s="209"/>
      <c r="AP455" s="209"/>
      <c r="AQ455" s="209"/>
      <c r="AR455" s="209"/>
      <c r="AS455" s="209"/>
      <c r="AT455" s="209"/>
      <c r="AU455" s="209"/>
      <c r="AV455" s="209"/>
      <c r="AW455" s="209"/>
      <c r="AX455" s="209"/>
      <c r="AY455" s="209"/>
      <c r="AZ455" s="209"/>
      <c r="BA455" s="209"/>
      <c r="BB455" s="209"/>
      <c r="BC455" s="209"/>
      <c r="BD455" s="209"/>
      <c r="BE455" s="209"/>
      <c r="BF455" s="209"/>
      <c r="BG455" s="209"/>
      <c r="BH455" s="209"/>
      <c r="BI455" s="209"/>
      <c r="BJ455" s="209"/>
    </row>
    <row r="456" spans="3:62" s="190" customFormat="1" hidden="1">
      <c r="C456" s="197">
        <f t="shared" si="784"/>
        <v>0</v>
      </c>
      <c r="D456" s="197">
        <f t="shared" si="784"/>
        <v>0</v>
      </c>
      <c r="E456" s="215">
        <f t="shared" ref="E456:P456" si="804">+E26*VLOOKUP($D456,$D$176:$AV$280,42,FALSE)</f>
        <v>0</v>
      </c>
      <c r="F456" s="215">
        <f t="shared" si="804"/>
        <v>0</v>
      </c>
      <c r="G456" s="215">
        <f t="shared" si="804"/>
        <v>0</v>
      </c>
      <c r="H456" s="215">
        <f t="shared" si="804"/>
        <v>0</v>
      </c>
      <c r="I456" s="215">
        <f t="shared" si="804"/>
        <v>0</v>
      </c>
      <c r="J456" s="215">
        <f t="shared" si="804"/>
        <v>0</v>
      </c>
      <c r="K456" s="215">
        <f t="shared" si="804"/>
        <v>0</v>
      </c>
      <c r="L456" s="215">
        <f t="shared" si="804"/>
        <v>0</v>
      </c>
      <c r="M456" s="215">
        <f t="shared" si="804"/>
        <v>0</v>
      </c>
      <c r="N456" s="215">
        <f t="shared" si="804"/>
        <v>0</v>
      </c>
      <c r="O456" s="215">
        <f t="shared" si="804"/>
        <v>0</v>
      </c>
      <c r="P456" s="215">
        <f t="shared" si="804"/>
        <v>0</v>
      </c>
      <c r="Q456" s="209">
        <f t="shared" si="787"/>
        <v>0</v>
      </c>
      <c r="R456" s="209"/>
      <c r="S456" s="209"/>
      <c r="T456" s="209"/>
      <c r="U456" s="209"/>
      <c r="V456" s="209"/>
      <c r="W456" s="209"/>
      <c r="X456" s="209"/>
      <c r="Y456" s="209"/>
      <c r="Z456" s="209"/>
      <c r="AA456" s="209"/>
      <c r="AB456" s="209"/>
      <c r="AC456" s="209"/>
      <c r="AD456" s="209"/>
      <c r="AE456" s="209"/>
      <c r="AF456" s="209"/>
      <c r="AG456" s="209"/>
      <c r="AH456" s="209"/>
      <c r="AI456" s="209"/>
      <c r="AJ456" s="209"/>
      <c r="AK456" s="209"/>
      <c r="AL456" s="209"/>
      <c r="AM456" s="209"/>
      <c r="AN456" s="209"/>
      <c r="AO456" s="209"/>
      <c r="AP456" s="209"/>
      <c r="AQ456" s="209"/>
      <c r="AR456" s="209"/>
      <c r="AS456" s="209"/>
      <c r="AT456" s="209"/>
      <c r="AU456" s="209"/>
      <c r="AV456" s="209"/>
      <c r="AW456" s="209"/>
      <c r="AX456" s="209"/>
      <c r="AY456" s="209"/>
      <c r="AZ456" s="209"/>
      <c r="BA456" s="209"/>
      <c r="BB456" s="209"/>
      <c r="BC456" s="209"/>
      <c r="BD456" s="209"/>
      <c r="BE456" s="209"/>
      <c r="BF456" s="209"/>
      <c r="BG456" s="209"/>
      <c r="BH456" s="209"/>
      <c r="BI456" s="209"/>
      <c r="BJ456" s="209"/>
    </row>
    <row r="457" spans="3:62" s="190" customFormat="1" hidden="1">
      <c r="C457" s="198" t="str">
        <f t="shared" si="784"/>
        <v>TRACTAMENTS</v>
      </c>
      <c r="D457" s="198" t="str">
        <f t="shared" si="784"/>
        <v>Tractament Bacillus + retenol +purí ortiga amb tractor i braços</v>
      </c>
      <c r="E457" s="216">
        <f t="shared" ref="E457:P457" si="805">+E27*VLOOKUP($D457,$D$176:$AV$280,42,FALSE)</f>
        <v>0</v>
      </c>
      <c r="F457" s="216">
        <f t="shared" si="805"/>
        <v>0</v>
      </c>
      <c r="G457" s="216">
        <f t="shared" si="805"/>
        <v>0</v>
      </c>
      <c r="H457" s="216">
        <f t="shared" si="805"/>
        <v>0</v>
      </c>
      <c r="I457" s="216">
        <f t="shared" si="805"/>
        <v>0</v>
      </c>
      <c r="J457" s="216">
        <f t="shared" si="805"/>
        <v>0</v>
      </c>
      <c r="K457" s="216">
        <f t="shared" si="805"/>
        <v>0</v>
      </c>
      <c r="L457" s="216">
        <f t="shared" si="805"/>
        <v>0</v>
      </c>
      <c r="M457" s="216">
        <f t="shared" si="805"/>
        <v>0</v>
      </c>
      <c r="N457" s="216">
        <f t="shared" si="805"/>
        <v>0</v>
      </c>
      <c r="O457" s="216">
        <f t="shared" si="805"/>
        <v>0</v>
      </c>
      <c r="P457" s="216">
        <f t="shared" si="805"/>
        <v>0</v>
      </c>
      <c r="Q457" s="209">
        <f t="shared" si="787"/>
        <v>0</v>
      </c>
      <c r="R457" s="209"/>
      <c r="S457" s="209"/>
      <c r="T457" s="209"/>
      <c r="U457" s="209"/>
      <c r="V457" s="209"/>
      <c r="W457" s="209"/>
      <c r="X457" s="209"/>
      <c r="Y457" s="209"/>
      <c r="Z457" s="209"/>
      <c r="AA457" s="209"/>
      <c r="AB457" s="209"/>
      <c r="AC457" s="209"/>
      <c r="AD457" s="209"/>
      <c r="AE457" s="209"/>
      <c r="AF457" s="209"/>
      <c r="AG457" s="209"/>
      <c r="AH457" s="209"/>
      <c r="AI457" s="209"/>
      <c r="AJ457" s="209"/>
      <c r="AK457" s="209"/>
      <c r="AL457" s="209"/>
      <c r="AM457" s="209"/>
      <c r="AN457" s="209"/>
      <c r="AO457" s="209"/>
      <c r="AP457" s="209"/>
      <c r="AQ457" s="209"/>
      <c r="AR457" s="209"/>
      <c r="AS457" s="209"/>
      <c r="AT457" s="209"/>
      <c r="AU457" s="209"/>
      <c r="AV457" s="209"/>
      <c r="AW457" s="209"/>
      <c r="AX457" s="209"/>
      <c r="AY457" s="209"/>
      <c r="AZ457" s="209"/>
      <c r="BA457" s="209"/>
      <c r="BB457" s="209"/>
      <c r="BC457" s="209"/>
      <c r="BD457" s="209"/>
      <c r="BE457" s="209"/>
      <c r="BF457" s="209"/>
      <c r="BG457" s="209"/>
      <c r="BH457" s="209"/>
      <c r="BI457" s="209"/>
      <c r="BJ457" s="209"/>
    </row>
    <row r="458" spans="3:62" s="190" customFormat="1" hidden="1">
      <c r="C458" s="198">
        <f t="shared" ref="C458:D472" si="806">+C28</f>
        <v>0</v>
      </c>
      <c r="D458" s="198" t="str">
        <f t="shared" si="806"/>
        <v>Tractament Bacillus + retenol +purí ortiga amb bota i 2 persones</v>
      </c>
      <c r="E458" s="216">
        <f t="shared" ref="E458:P458" si="807">+E28*VLOOKUP($D458,$D$176:$AV$280,42,FALSE)</f>
        <v>0</v>
      </c>
      <c r="F458" s="216">
        <f t="shared" si="807"/>
        <v>0</v>
      </c>
      <c r="G458" s="216">
        <f t="shared" si="807"/>
        <v>0</v>
      </c>
      <c r="H458" s="216">
        <f t="shared" si="807"/>
        <v>0</v>
      </c>
      <c r="I458" s="216">
        <f t="shared" si="807"/>
        <v>0</v>
      </c>
      <c r="J458" s="216">
        <f t="shared" si="807"/>
        <v>0</v>
      </c>
      <c r="K458" s="216">
        <f t="shared" si="807"/>
        <v>0</v>
      </c>
      <c r="L458" s="216">
        <f t="shared" si="807"/>
        <v>0</v>
      </c>
      <c r="M458" s="216">
        <f t="shared" si="807"/>
        <v>0</v>
      </c>
      <c r="N458" s="216">
        <f t="shared" si="807"/>
        <v>0</v>
      </c>
      <c r="O458" s="216">
        <f t="shared" si="807"/>
        <v>0</v>
      </c>
      <c r="P458" s="216">
        <f t="shared" si="807"/>
        <v>0</v>
      </c>
      <c r="Q458" s="209">
        <f t="shared" si="787"/>
        <v>0</v>
      </c>
      <c r="R458" s="209"/>
      <c r="S458" s="209"/>
      <c r="T458" s="209"/>
      <c r="U458" s="209"/>
      <c r="V458" s="209"/>
      <c r="W458" s="209"/>
      <c r="X458" s="209"/>
      <c r="Y458" s="209"/>
      <c r="Z458" s="209"/>
      <c r="AA458" s="209"/>
      <c r="AB458" s="209"/>
      <c r="AC458" s="209"/>
      <c r="AD458" s="209"/>
      <c r="AE458" s="209"/>
      <c r="AF458" s="209"/>
      <c r="AG458" s="209"/>
      <c r="AH458" s="209"/>
      <c r="AI458" s="209"/>
      <c r="AJ458" s="209"/>
      <c r="AK458" s="209"/>
      <c r="AL458" s="209"/>
      <c r="AM458" s="209"/>
      <c r="AN458" s="209"/>
      <c r="AO458" s="209"/>
      <c r="AP458" s="209"/>
      <c r="AQ458" s="209"/>
      <c r="AR458" s="209"/>
      <c r="AS458" s="209"/>
      <c r="AT458" s="209"/>
      <c r="AU458" s="209"/>
      <c r="AV458" s="209"/>
      <c r="AW458" s="209"/>
      <c r="AX458" s="209"/>
      <c r="AY458" s="209"/>
      <c r="AZ458" s="209"/>
      <c r="BA458" s="209"/>
      <c r="BB458" s="209"/>
      <c r="BC458" s="209"/>
      <c r="BD458" s="209"/>
      <c r="BE458" s="209"/>
      <c r="BF458" s="209"/>
      <c r="BG458" s="209"/>
      <c r="BH458" s="209"/>
      <c r="BI458" s="209"/>
      <c r="BJ458" s="209"/>
    </row>
    <row r="459" spans="3:62" s="190" customFormat="1" hidden="1">
      <c r="C459" s="198">
        <f t="shared" si="806"/>
        <v>0</v>
      </c>
      <c r="D459" s="198" t="str">
        <f t="shared" si="806"/>
        <v>Tractament Llimacs (Ferramol)</v>
      </c>
      <c r="E459" s="216">
        <f t="shared" ref="E459:P459" si="808">+E29*VLOOKUP($D459,$D$176:$AV$280,42,FALSE)</f>
        <v>0</v>
      </c>
      <c r="F459" s="216">
        <f t="shared" si="808"/>
        <v>0</v>
      </c>
      <c r="G459" s="216">
        <f t="shared" si="808"/>
        <v>0</v>
      </c>
      <c r="H459" s="216">
        <f t="shared" si="808"/>
        <v>0</v>
      </c>
      <c r="I459" s="216">
        <f t="shared" si="808"/>
        <v>0</v>
      </c>
      <c r="J459" s="216">
        <f t="shared" si="808"/>
        <v>0</v>
      </c>
      <c r="K459" s="216">
        <f t="shared" si="808"/>
        <v>0</v>
      </c>
      <c r="L459" s="216">
        <f t="shared" si="808"/>
        <v>0</v>
      </c>
      <c r="M459" s="216">
        <f t="shared" si="808"/>
        <v>0</v>
      </c>
      <c r="N459" s="216">
        <f t="shared" si="808"/>
        <v>0</v>
      </c>
      <c r="O459" s="216">
        <f t="shared" si="808"/>
        <v>0</v>
      </c>
      <c r="P459" s="216">
        <f t="shared" si="808"/>
        <v>0</v>
      </c>
      <c r="Q459" s="209">
        <f t="shared" si="787"/>
        <v>0</v>
      </c>
      <c r="R459" s="209"/>
      <c r="S459" s="209"/>
      <c r="T459" s="209"/>
      <c r="U459" s="209"/>
      <c r="V459" s="209"/>
      <c r="W459" s="209"/>
      <c r="X459" s="209"/>
      <c r="Y459" s="209"/>
      <c r="Z459" s="209"/>
      <c r="AA459" s="209"/>
      <c r="AB459" s="209"/>
      <c r="AC459" s="209"/>
      <c r="AD459" s="209"/>
      <c r="AE459" s="209"/>
      <c r="AF459" s="209"/>
      <c r="AG459" s="209"/>
      <c r="AH459" s="209"/>
      <c r="AI459" s="209"/>
      <c r="AJ459" s="209"/>
      <c r="AK459" s="209"/>
      <c r="AL459" s="209"/>
      <c r="AM459" s="209"/>
      <c r="AN459" s="209"/>
      <c r="AO459" s="209"/>
      <c r="AP459" s="209"/>
      <c r="AQ459" s="209"/>
      <c r="AR459" s="209"/>
      <c r="AS459" s="209"/>
      <c r="AT459" s="209"/>
      <c r="AU459" s="209"/>
      <c r="AV459" s="209"/>
      <c r="AW459" s="209"/>
      <c r="AX459" s="209"/>
      <c r="AY459" s="209"/>
      <c r="AZ459" s="209"/>
      <c r="BA459" s="209"/>
      <c r="BB459" s="209"/>
      <c r="BC459" s="209"/>
      <c r="BD459" s="209"/>
      <c r="BE459" s="209"/>
      <c r="BF459" s="209"/>
      <c r="BG459" s="209"/>
      <c r="BH459" s="209"/>
      <c r="BI459" s="209"/>
      <c r="BJ459" s="209"/>
    </row>
    <row r="460" spans="3:62" s="190" customFormat="1" hidden="1">
      <c r="C460" s="198">
        <f t="shared" si="806"/>
        <v>0</v>
      </c>
      <c r="D460" s="198">
        <f t="shared" si="806"/>
        <v>0</v>
      </c>
      <c r="E460" s="216">
        <f t="shared" ref="E460:P460" si="809">+E30*VLOOKUP($D460,$D$176:$AV$280,42,FALSE)</f>
        <v>0</v>
      </c>
      <c r="F460" s="216">
        <f t="shared" si="809"/>
        <v>0</v>
      </c>
      <c r="G460" s="216">
        <f t="shared" si="809"/>
        <v>0</v>
      </c>
      <c r="H460" s="216">
        <f t="shared" si="809"/>
        <v>0</v>
      </c>
      <c r="I460" s="216">
        <f t="shared" si="809"/>
        <v>0</v>
      </c>
      <c r="J460" s="216">
        <f t="shared" si="809"/>
        <v>0</v>
      </c>
      <c r="K460" s="216">
        <f t="shared" si="809"/>
        <v>0</v>
      </c>
      <c r="L460" s="216">
        <f t="shared" si="809"/>
        <v>0</v>
      </c>
      <c r="M460" s="216">
        <f t="shared" si="809"/>
        <v>0</v>
      </c>
      <c r="N460" s="216">
        <f t="shared" si="809"/>
        <v>0</v>
      </c>
      <c r="O460" s="216">
        <f t="shared" si="809"/>
        <v>0</v>
      </c>
      <c r="P460" s="216">
        <f t="shared" si="809"/>
        <v>0</v>
      </c>
      <c r="Q460" s="209">
        <f t="shared" si="787"/>
        <v>0</v>
      </c>
      <c r="R460" s="209"/>
      <c r="S460" s="209"/>
      <c r="T460" s="209"/>
      <c r="U460" s="209"/>
      <c r="V460" s="209"/>
      <c r="W460" s="209"/>
      <c r="X460" s="209"/>
      <c r="Y460" s="209"/>
      <c r="Z460" s="209"/>
      <c r="AA460" s="209"/>
      <c r="AB460" s="209"/>
      <c r="AC460" s="209"/>
      <c r="AD460" s="209"/>
      <c r="AE460" s="209"/>
      <c r="AF460" s="209"/>
      <c r="AG460" s="209"/>
      <c r="AH460" s="209"/>
      <c r="AI460" s="209"/>
      <c r="AJ460" s="209"/>
      <c r="AK460" s="209"/>
      <c r="AL460" s="209"/>
      <c r="AM460" s="209"/>
      <c r="AN460" s="209"/>
      <c r="AO460" s="209"/>
      <c r="AP460" s="209"/>
      <c r="AQ460" s="209"/>
      <c r="AR460" s="209"/>
      <c r="AS460" s="209"/>
      <c r="AT460" s="209"/>
      <c r="AU460" s="209"/>
      <c r="AV460" s="209"/>
      <c r="AW460" s="209"/>
      <c r="AX460" s="209"/>
      <c r="AY460" s="209"/>
      <c r="AZ460" s="209"/>
      <c r="BA460" s="209"/>
      <c r="BB460" s="209"/>
      <c r="BC460" s="209"/>
      <c r="BD460" s="209"/>
      <c r="BE460" s="209"/>
      <c r="BF460" s="209"/>
      <c r="BG460" s="209"/>
      <c r="BH460" s="209"/>
      <c r="BI460" s="209"/>
      <c r="BJ460" s="209"/>
    </row>
    <row r="461" spans="3:62" s="190" customFormat="1" hidden="1">
      <c r="C461" s="198">
        <f t="shared" si="806"/>
        <v>0</v>
      </c>
      <c r="D461" s="198">
        <f t="shared" si="806"/>
        <v>0</v>
      </c>
      <c r="E461" s="216">
        <f t="shared" ref="E461:P461" si="810">+E31*VLOOKUP($D461,$D$176:$AV$280,42,FALSE)</f>
        <v>0</v>
      </c>
      <c r="F461" s="216">
        <f t="shared" si="810"/>
        <v>0</v>
      </c>
      <c r="G461" s="216">
        <f t="shared" si="810"/>
        <v>0</v>
      </c>
      <c r="H461" s="216">
        <f t="shared" si="810"/>
        <v>0</v>
      </c>
      <c r="I461" s="216">
        <f t="shared" si="810"/>
        <v>0</v>
      </c>
      <c r="J461" s="216">
        <f t="shared" si="810"/>
        <v>0</v>
      </c>
      <c r="K461" s="216">
        <f t="shared" si="810"/>
        <v>0</v>
      </c>
      <c r="L461" s="216">
        <f t="shared" si="810"/>
        <v>0</v>
      </c>
      <c r="M461" s="216">
        <f t="shared" si="810"/>
        <v>0</v>
      </c>
      <c r="N461" s="216">
        <f t="shared" si="810"/>
        <v>0</v>
      </c>
      <c r="O461" s="216">
        <f t="shared" si="810"/>
        <v>0</v>
      </c>
      <c r="P461" s="216">
        <f t="shared" si="810"/>
        <v>0</v>
      </c>
      <c r="Q461" s="209">
        <f t="shared" si="787"/>
        <v>0</v>
      </c>
      <c r="R461" s="209"/>
      <c r="S461" s="209"/>
      <c r="T461" s="209"/>
      <c r="U461" s="209"/>
      <c r="V461" s="209"/>
      <c r="W461" s="209"/>
      <c r="X461" s="209"/>
      <c r="Y461" s="209"/>
      <c r="Z461" s="209"/>
      <c r="AA461" s="209"/>
      <c r="AB461" s="209"/>
      <c r="AC461" s="209"/>
      <c r="AD461" s="209"/>
      <c r="AE461" s="209"/>
      <c r="AF461" s="209"/>
      <c r="AG461" s="209"/>
      <c r="AH461" s="209"/>
      <c r="AI461" s="209"/>
      <c r="AJ461" s="209"/>
      <c r="AK461" s="209"/>
      <c r="AL461" s="209"/>
      <c r="AM461" s="209"/>
      <c r="AN461" s="209"/>
      <c r="AO461" s="209"/>
      <c r="AP461" s="209"/>
      <c r="AQ461" s="209"/>
      <c r="AR461" s="209"/>
      <c r="AS461" s="209"/>
      <c r="AT461" s="209"/>
      <c r="AU461" s="209"/>
      <c r="AV461" s="209"/>
      <c r="AW461" s="209"/>
      <c r="AX461" s="209"/>
      <c r="AY461" s="209"/>
      <c r="AZ461" s="209"/>
      <c r="BA461" s="209"/>
      <c r="BB461" s="209"/>
      <c r="BC461" s="209"/>
      <c r="BD461" s="209"/>
      <c r="BE461" s="209"/>
      <c r="BF461" s="209"/>
      <c r="BG461" s="209"/>
      <c r="BH461" s="209"/>
      <c r="BI461" s="209"/>
      <c r="BJ461" s="209"/>
    </row>
    <row r="462" spans="3:62" s="190" customFormat="1" hidden="1">
      <c r="C462" s="199" t="str">
        <f t="shared" si="806"/>
        <v>DESHERBAT</v>
      </c>
      <c r="D462" s="199" t="str">
        <f t="shared" si="806"/>
        <v>Desherbat amb tractor</v>
      </c>
      <c r="E462" s="217">
        <f t="shared" ref="E462:P462" si="811">+E32*VLOOKUP($D462,$D$176:$AV$280,42,FALSE)</f>
        <v>0</v>
      </c>
      <c r="F462" s="217">
        <f t="shared" si="811"/>
        <v>0</v>
      </c>
      <c r="G462" s="217">
        <f t="shared" si="811"/>
        <v>0</v>
      </c>
      <c r="H462" s="217">
        <f t="shared" si="811"/>
        <v>0</v>
      </c>
      <c r="I462" s="217">
        <f t="shared" si="811"/>
        <v>0</v>
      </c>
      <c r="J462" s="217">
        <f t="shared" si="811"/>
        <v>0</v>
      </c>
      <c r="K462" s="217">
        <f t="shared" si="811"/>
        <v>0</v>
      </c>
      <c r="L462" s="217">
        <f t="shared" si="811"/>
        <v>0</v>
      </c>
      <c r="M462" s="217">
        <f t="shared" si="811"/>
        <v>0</v>
      </c>
      <c r="N462" s="217">
        <f t="shared" si="811"/>
        <v>0</v>
      </c>
      <c r="O462" s="217">
        <f t="shared" si="811"/>
        <v>0</v>
      </c>
      <c r="P462" s="217">
        <f t="shared" si="811"/>
        <v>0</v>
      </c>
      <c r="Q462" s="209">
        <f t="shared" si="787"/>
        <v>0</v>
      </c>
      <c r="R462" s="209"/>
      <c r="S462" s="209"/>
      <c r="T462" s="209"/>
      <c r="U462" s="209"/>
      <c r="V462" s="209"/>
      <c r="W462" s="209"/>
      <c r="X462" s="209"/>
      <c r="Y462" s="209"/>
      <c r="Z462" s="209"/>
      <c r="AA462" s="209"/>
      <c r="AB462" s="209"/>
      <c r="AC462" s="209"/>
      <c r="AD462" s="209"/>
      <c r="AE462" s="209"/>
      <c r="AF462" s="209"/>
      <c r="AG462" s="209"/>
      <c r="AH462" s="209"/>
      <c r="AI462" s="209"/>
      <c r="AJ462" s="209"/>
      <c r="AK462" s="209"/>
      <c r="AL462" s="209"/>
      <c r="AM462" s="209"/>
      <c r="AN462" s="209"/>
      <c r="AO462" s="209"/>
      <c r="AP462" s="209"/>
      <c r="AQ462" s="209"/>
      <c r="AR462" s="209"/>
      <c r="AS462" s="209"/>
      <c r="AT462" s="209"/>
      <c r="AU462" s="209"/>
      <c r="AV462" s="209"/>
      <c r="AW462" s="209"/>
      <c r="AX462" s="209"/>
      <c r="AY462" s="209"/>
      <c r="AZ462" s="209"/>
      <c r="BA462" s="209"/>
      <c r="BB462" s="209"/>
      <c r="BC462" s="209"/>
      <c r="BD462" s="209"/>
      <c r="BE462" s="209"/>
      <c r="BF462" s="209"/>
      <c r="BG462" s="209"/>
      <c r="BH462" s="209"/>
      <c r="BI462" s="209"/>
      <c r="BJ462" s="209"/>
    </row>
    <row r="463" spans="3:62" s="190" customFormat="1" hidden="1">
      <c r="C463" s="199">
        <f t="shared" si="806"/>
        <v>0</v>
      </c>
      <c r="D463" s="199" t="str">
        <f t="shared" si="806"/>
        <v>Desherbat manual 5h/1.000  m2</v>
      </c>
      <c r="E463" s="217">
        <f t="shared" ref="E463:P463" si="812">+E33*VLOOKUP($D463,$D$176:$AV$280,42,FALSE)</f>
        <v>0</v>
      </c>
      <c r="F463" s="217">
        <f t="shared" si="812"/>
        <v>0</v>
      </c>
      <c r="G463" s="217">
        <f t="shared" si="812"/>
        <v>0</v>
      </c>
      <c r="H463" s="217">
        <f t="shared" si="812"/>
        <v>0</v>
      </c>
      <c r="I463" s="217">
        <f t="shared" si="812"/>
        <v>0</v>
      </c>
      <c r="J463" s="217">
        <f t="shared" si="812"/>
        <v>0</v>
      </c>
      <c r="K463" s="217">
        <f t="shared" si="812"/>
        <v>0</v>
      </c>
      <c r="L463" s="217">
        <f t="shared" si="812"/>
        <v>0</v>
      </c>
      <c r="M463" s="217">
        <f t="shared" si="812"/>
        <v>0</v>
      </c>
      <c r="N463" s="217">
        <f t="shared" si="812"/>
        <v>0</v>
      </c>
      <c r="O463" s="217">
        <f t="shared" si="812"/>
        <v>0</v>
      </c>
      <c r="P463" s="217">
        <f t="shared" si="812"/>
        <v>0</v>
      </c>
      <c r="Q463" s="209">
        <f t="shared" si="787"/>
        <v>0</v>
      </c>
      <c r="R463" s="209"/>
      <c r="S463" s="209"/>
      <c r="T463" s="209"/>
      <c r="U463" s="209"/>
      <c r="V463" s="209"/>
      <c r="W463" s="209"/>
      <c r="X463" s="209"/>
      <c r="Y463" s="209"/>
      <c r="Z463" s="209"/>
      <c r="AA463" s="209"/>
      <c r="AB463" s="209"/>
      <c r="AC463" s="209"/>
      <c r="AD463" s="209"/>
      <c r="AE463" s="209"/>
      <c r="AF463" s="209"/>
      <c r="AG463" s="209"/>
      <c r="AH463" s="209"/>
      <c r="AI463" s="209"/>
      <c r="AJ463" s="209"/>
      <c r="AK463" s="209"/>
      <c r="AL463" s="209"/>
      <c r="AM463" s="209"/>
      <c r="AN463" s="209"/>
      <c r="AO463" s="209"/>
      <c r="AP463" s="209"/>
      <c r="AQ463" s="209"/>
      <c r="AR463" s="209"/>
      <c r="AS463" s="209"/>
      <c r="AT463" s="209"/>
      <c r="AU463" s="209"/>
      <c r="AV463" s="209"/>
      <c r="AW463" s="209"/>
      <c r="AX463" s="209"/>
      <c r="AY463" s="209"/>
      <c r="AZ463" s="209"/>
      <c r="BA463" s="209"/>
      <c r="BB463" s="209"/>
      <c r="BC463" s="209"/>
      <c r="BD463" s="209"/>
      <c r="BE463" s="209"/>
      <c r="BF463" s="209"/>
      <c r="BG463" s="209"/>
      <c r="BH463" s="209"/>
      <c r="BI463" s="209"/>
      <c r="BJ463" s="209"/>
    </row>
    <row r="464" spans="3:62" s="190" customFormat="1" hidden="1">
      <c r="C464" s="199">
        <f t="shared" si="806"/>
        <v>0</v>
      </c>
      <c r="D464" s="199">
        <f t="shared" si="806"/>
        <v>0</v>
      </c>
      <c r="E464" s="217">
        <f t="shared" ref="E464:P464" si="813">+E34*VLOOKUP($D464,$D$176:$AV$280,42,FALSE)</f>
        <v>0</v>
      </c>
      <c r="F464" s="217">
        <f t="shared" si="813"/>
        <v>0</v>
      </c>
      <c r="G464" s="217">
        <f t="shared" si="813"/>
        <v>0</v>
      </c>
      <c r="H464" s="217">
        <f t="shared" si="813"/>
        <v>0</v>
      </c>
      <c r="I464" s="217">
        <f t="shared" si="813"/>
        <v>0</v>
      </c>
      <c r="J464" s="217">
        <f t="shared" si="813"/>
        <v>0</v>
      </c>
      <c r="K464" s="217">
        <f t="shared" si="813"/>
        <v>0</v>
      </c>
      <c r="L464" s="217">
        <f t="shared" si="813"/>
        <v>0</v>
      </c>
      <c r="M464" s="217">
        <f t="shared" si="813"/>
        <v>0</v>
      </c>
      <c r="N464" s="217">
        <f t="shared" si="813"/>
        <v>0</v>
      </c>
      <c r="O464" s="217">
        <f t="shared" si="813"/>
        <v>0</v>
      </c>
      <c r="P464" s="217">
        <f t="shared" si="813"/>
        <v>0</v>
      </c>
      <c r="Q464" s="209">
        <f t="shared" si="787"/>
        <v>0</v>
      </c>
      <c r="R464" s="209"/>
      <c r="S464" s="209"/>
      <c r="T464" s="209"/>
      <c r="U464" s="209"/>
      <c r="V464" s="209"/>
      <c r="W464" s="209"/>
      <c r="X464" s="209"/>
      <c r="Y464" s="209"/>
      <c r="Z464" s="209"/>
      <c r="AA464" s="209"/>
      <c r="AB464" s="209"/>
      <c r="AC464" s="209"/>
      <c r="AD464" s="209"/>
      <c r="AE464" s="209"/>
      <c r="AF464" s="209"/>
      <c r="AG464" s="209"/>
      <c r="AH464" s="209"/>
      <c r="AI464" s="209"/>
      <c r="AJ464" s="209"/>
      <c r="AK464" s="209"/>
      <c r="AL464" s="209"/>
      <c r="AM464" s="209"/>
      <c r="AN464" s="209"/>
      <c r="AO464" s="209"/>
      <c r="AP464" s="209"/>
      <c r="AQ464" s="209"/>
      <c r="AR464" s="209"/>
      <c r="AS464" s="209"/>
      <c r="AT464" s="209"/>
      <c r="AU464" s="209"/>
      <c r="AV464" s="209"/>
      <c r="AW464" s="209"/>
      <c r="AX464" s="209"/>
      <c r="AY464" s="209"/>
      <c r="AZ464" s="209"/>
      <c r="BA464" s="209"/>
      <c r="BB464" s="209"/>
      <c r="BC464" s="209"/>
      <c r="BD464" s="209"/>
      <c r="BE464" s="209"/>
      <c r="BF464" s="209"/>
      <c r="BG464" s="209"/>
      <c r="BH464" s="209"/>
      <c r="BI464" s="209"/>
      <c r="BJ464" s="209"/>
    </row>
    <row r="465" spans="3:62" s="190" customFormat="1" hidden="1">
      <c r="C465" s="199">
        <f t="shared" si="806"/>
        <v>0</v>
      </c>
      <c r="D465" s="199">
        <f t="shared" si="806"/>
        <v>0</v>
      </c>
      <c r="E465" s="217">
        <f t="shared" ref="E465:P465" si="814">+E35*VLOOKUP($D465,$D$176:$AV$280,42,FALSE)</f>
        <v>0</v>
      </c>
      <c r="F465" s="217">
        <f t="shared" si="814"/>
        <v>0</v>
      </c>
      <c r="G465" s="217">
        <f t="shared" si="814"/>
        <v>0</v>
      </c>
      <c r="H465" s="217">
        <f t="shared" si="814"/>
        <v>0</v>
      </c>
      <c r="I465" s="217">
        <f t="shared" si="814"/>
        <v>0</v>
      </c>
      <c r="J465" s="217">
        <f t="shared" si="814"/>
        <v>0</v>
      </c>
      <c r="K465" s="217">
        <f t="shared" si="814"/>
        <v>0</v>
      </c>
      <c r="L465" s="217">
        <f t="shared" si="814"/>
        <v>0</v>
      </c>
      <c r="M465" s="217">
        <f t="shared" si="814"/>
        <v>0</v>
      </c>
      <c r="N465" s="217">
        <f t="shared" si="814"/>
        <v>0</v>
      </c>
      <c r="O465" s="217">
        <f t="shared" si="814"/>
        <v>0</v>
      </c>
      <c r="P465" s="217">
        <f t="shared" si="814"/>
        <v>0</v>
      </c>
      <c r="Q465" s="209">
        <f t="shared" si="787"/>
        <v>0</v>
      </c>
      <c r="R465" s="209"/>
      <c r="S465" s="209"/>
      <c r="T465" s="209"/>
      <c r="U465" s="209"/>
      <c r="V465" s="209"/>
      <c r="W465" s="209"/>
      <c r="X465" s="209"/>
      <c r="Y465" s="209"/>
      <c r="Z465" s="209"/>
      <c r="AA465" s="209"/>
      <c r="AB465" s="209"/>
      <c r="AC465" s="209"/>
      <c r="AD465" s="209"/>
      <c r="AE465" s="209"/>
      <c r="AF465" s="209"/>
      <c r="AG465" s="209"/>
      <c r="AH465" s="209"/>
      <c r="AI465" s="209"/>
      <c r="AJ465" s="209"/>
      <c r="AK465" s="209"/>
      <c r="AL465" s="209"/>
      <c r="AM465" s="209"/>
      <c r="AN465" s="209"/>
      <c r="AO465" s="209"/>
      <c r="AP465" s="209"/>
      <c r="AQ465" s="209"/>
      <c r="AR465" s="209"/>
      <c r="AS465" s="209"/>
      <c r="AT465" s="209"/>
      <c r="AU465" s="209"/>
      <c r="AV465" s="209"/>
      <c r="AW465" s="209"/>
      <c r="AX465" s="209"/>
      <c r="AY465" s="209"/>
      <c r="AZ465" s="209"/>
      <c r="BA465" s="209"/>
      <c r="BB465" s="209"/>
      <c r="BC465" s="209"/>
      <c r="BD465" s="209"/>
      <c r="BE465" s="209"/>
      <c r="BF465" s="209"/>
      <c r="BG465" s="209"/>
      <c r="BH465" s="209"/>
      <c r="BI465" s="209"/>
      <c r="BJ465" s="209"/>
    </row>
    <row r="466" spans="3:62" s="190" customFormat="1" hidden="1">
      <c r="C466" s="200" t="str">
        <f t="shared" si="806"/>
        <v>ALTRES OPERACIONS ESPECÍFIQUES</v>
      </c>
      <c r="D466" s="200" t="str">
        <f t="shared" si="806"/>
        <v>Renda de la terra</v>
      </c>
      <c r="E466" s="218">
        <f t="shared" ref="E466:P466" si="815">+E36*VLOOKUP($D466,$D$176:$AV$280,42,FALSE)</f>
        <v>0</v>
      </c>
      <c r="F466" s="218">
        <f t="shared" si="815"/>
        <v>0</v>
      </c>
      <c r="G466" s="218">
        <f t="shared" si="815"/>
        <v>0</v>
      </c>
      <c r="H466" s="218">
        <f t="shared" si="815"/>
        <v>0</v>
      </c>
      <c r="I466" s="218">
        <f t="shared" si="815"/>
        <v>0</v>
      </c>
      <c r="J466" s="218">
        <f t="shared" si="815"/>
        <v>0</v>
      </c>
      <c r="K466" s="218">
        <f t="shared" si="815"/>
        <v>0</v>
      </c>
      <c r="L466" s="218">
        <f t="shared" si="815"/>
        <v>0</v>
      </c>
      <c r="M466" s="218">
        <f t="shared" si="815"/>
        <v>0</v>
      </c>
      <c r="N466" s="218">
        <f t="shared" si="815"/>
        <v>0</v>
      </c>
      <c r="O466" s="218">
        <f t="shared" si="815"/>
        <v>0</v>
      </c>
      <c r="P466" s="218">
        <f t="shared" si="815"/>
        <v>0</v>
      </c>
      <c r="Q466" s="209">
        <f t="shared" si="787"/>
        <v>0</v>
      </c>
      <c r="R466" s="209"/>
      <c r="S466" s="209"/>
      <c r="T466" s="209"/>
      <c r="U466" s="209"/>
      <c r="V466" s="209"/>
      <c r="W466" s="209"/>
      <c r="X466" s="209"/>
      <c r="Y466" s="209"/>
      <c r="Z466" s="209"/>
      <c r="AA466" s="209"/>
      <c r="AB466" s="209"/>
      <c r="AC466" s="209"/>
      <c r="AD466" s="209"/>
      <c r="AE466" s="209"/>
      <c r="AF466" s="209"/>
      <c r="AG466" s="209"/>
      <c r="AH466" s="209"/>
      <c r="AI466" s="209"/>
      <c r="AJ466" s="209"/>
      <c r="AK466" s="209"/>
      <c r="AL466" s="209"/>
      <c r="AM466" s="209"/>
      <c r="AN466" s="209"/>
      <c r="AO466" s="209"/>
      <c r="AP466" s="209"/>
      <c r="AQ466" s="209"/>
      <c r="AR466" s="209"/>
      <c r="AS466" s="209"/>
      <c r="AT466" s="209"/>
      <c r="AU466" s="209"/>
      <c r="AV466" s="209"/>
      <c r="AW466" s="209"/>
      <c r="AX466" s="209"/>
      <c r="AY466" s="209"/>
      <c r="AZ466" s="209"/>
      <c r="BA466" s="209"/>
      <c r="BB466" s="209"/>
      <c r="BC466" s="209"/>
      <c r="BD466" s="209"/>
      <c r="BE466" s="209"/>
      <c r="BF466" s="209"/>
      <c r="BG466" s="209"/>
      <c r="BH466" s="209"/>
      <c r="BI466" s="209"/>
      <c r="BJ466" s="209"/>
    </row>
    <row r="467" spans="3:62" s="190" customFormat="1" hidden="1">
      <c r="C467" s="200">
        <f t="shared" si="806"/>
        <v>0</v>
      </c>
      <c r="D467" s="200">
        <f t="shared" si="806"/>
        <v>0</v>
      </c>
      <c r="E467" s="218">
        <f t="shared" ref="E467:P467" si="816">+E37*VLOOKUP($D467,$D$176:$AV$280,42,FALSE)</f>
        <v>0</v>
      </c>
      <c r="F467" s="218">
        <f t="shared" si="816"/>
        <v>0</v>
      </c>
      <c r="G467" s="218">
        <f t="shared" si="816"/>
        <v>0</v>
      </c>
      <c r="H467" s="218">
        <f t="shared" si="816"/>
        <v>0</v>
      </c>
      <c r="I467" s="218">
        <f t="shared" si="816"/>
        <v>0</v>
      </c>
      <c r="J467" s="218">
        <f t="shared" si="816"/>
        <v>0</v>
      </c>
      <c r="K467" s="218">
        <f t="shared" si="816"/>
        <v>0</v>
      </c>
      <c r="L467" s="218">
        <f t="shared" si="816"/>
        <v>0</v>
      </c>
      <c r="M467" s="218">
        <f t="shared" si="816"/>
        <v>0</v>
      </c>
      <c r="N467" s="218">
        <f t="shared" si="816"/>
        <v>0</v>
      </c>
      <c r="O467" s="218">
        <f t="shared" si="816"/>
        <v>0</v>
      </c>
      <c r="P467" s="218">
        <f t="shared" si="816"/>
        <v>0</v>
      </c>
      <c r="Q467" s="209">
        <f t="shared" si="787"/>
        <v>0</v>
      </c>
      <c r="R467" s="209"/>
      <c r="S467" s="209"/>
      <c r="T467" s="209"/>
      <c r="U467" s="209"/>
      <c r="V467" s="209"/>
      <c r="W467" s="209"/>
      <c r="X467" s="209"/>
      <c r="Y467" s="209"/>
      <c r="Z467" s="209"/>
      <c r="AA467" s="209"/>
      <c r="AB467" s="209"/>
      <c r="AC467" s="209"/>
      <c r="AD467" s="209"/>
      <c r="AE467" s="209"/>
      <c r="AF467" s="209"/>
      <c r="AG467" s="209"/>
      <c r="AH467" s="209"/>
      <c r="AI467" s="209"/>
      <c r="AJ467" s="209"/>
      <c r="AK467" s="209"/>
      <c r="AL467" s="209"/>
      <c r="AM467" s="209"/>
      <c r="AN467" s="209"/>
      <c r="AO467" s="209"/>
      <c r="AP467" s="209"/>
      <c r="AQ467" s="209"/>
      <c r="AR467" s="209"/>
      <c r="AS467" s="209"/>
      <c r="AT467" s="209"/>
      <c r="AU467" s="209"/>
      <c r="AV467" s="209"/>
      <c r="AW467" s="209"/>
      <c r="AX467" s="209"/>
      <c r="AY467" s="209"/>
      <c r="AZ467" s="209"/>
      <c r="BA467" s="209"/>
      <c r="BB467" s="209"/>
      <c r="BC467" s="209"/>
      <c r="BD467" s="209"/>
      <c r="BE467" s="209"/>
      <c r="BF467" s="209"/>
      <c r="BG467" s="209"/>
      <c r="BH467" s="209"/>
      <c r="BI467" s="209"/>
      <c r="BJ467" s="209"/>
    </row>
    <row r="468" spans="3:62" s="190" customFormat="1" hidden="1">
      <c r="C468" s="200">
        <f t="shared" si="806"/>
        <v>0</v>
      </c>
      <c r="D468" s="200">
        <f t="shared" si="806"/>
        <v>0</v>
      </c>
      <c r="E468" s="218">
        <f t="shared" ref="E468:P468" si="817">+E38*VLOOKUP($D468,$D$176:$AV$280,42,FALSE)</f>
        <v>0</v>
      </c>
      <c r="F468" s="218">
        <f t="shared" si="817"/>
        <v>0</v>
      </c>
      <c r="G468" s="218">
        <f t="shared" si="817"/>
        <v>0</v>
      </c>
      <c r="H468" s="218">
        <f t="shared" si="817"/>
        <v>0</v>
      </c>
      <c r="I468" s="218">
        <f t="shared" si="817"/>
        <v>0</v>
      </c>
      <c r="J468" s="218">
        <f t="shared" si="817"/>
        <v>0</v>
      </c>
      <c r="K468" s="218">
        <f t="shared" si="817"/>
        <v>0</v>
      </c>
      <c r="L468" s="218">
        <f t="shared" si="817"/>
        <v>0</v>
      </c>
      <c r="M468" s="218">
        <f t="shared" si="817"/>
        <v>0</v>
      </c>
      <c r="N468" s="218">
        <f t="shared" si="817"/>
        <v>0</v>
      </c>
      <c r="O468" s="218">
        <f t="shared" si="817"/>
        <v>0</v>
      </c>
      <c r="P468" s="218">
        <f t="shared" si="817"/>
        <v>0</v>
      </c>
      <c r="Q468" s="209">
        <f t="shared" si="787"/>
        <v>0</v>
      </c>
      <c r="R468" s="209"/>
      <c r="S468" s="209"/>
      <c r="T468" s="209"/>
      <c r="U468" s="209"/>
      <c r="V468" s="209"/>
      <c r="W468" s="209"/>
      <c r="X468" s="209"/>
      <c r="Y468" s="209"/>
      <c r="Z468" s="209"/>
      <c r="AA468" s="209"/>
      <c r="AB468" s="209"/>
      <c r="AC468" s="209"/>
      <c r="AD468" s="209"/>
      <c r="AE468" s="209"/>
      <c r="AF468" s="209"/>
      <c r="AG468" s="209"/>
      <c r="AH468" s="209"/>
      <c r="AI468" s="209"/>
      <c r="AJ468" s="209"/>
      <c r="AK468" s="209"/>
      <c r="AL468" s="209"/>
      <c r="AM468" s="209"/>
      <c r="AN468" s="209"/>
      <c r="AO468" s="209"/>
      <c r="AP468" s="209"/>
      <c r="AQ468" s="209"/>
      <c r="AR468" s="209"/>
      <c r="AS468" s="209"/>
      <c r="AT468" s="209"/>
      <c r="AU468" s="209"/>
      <c r="AV468" s="209"/>
      <c r="AW468" s="209"/>
      <c r="AX468" s="209"/>
      <c r="AY468" s="209"/>
      <c r="AZ468" s="209"/>
      <c r="BA468" s="209"/>
      <c r="BB468" s="209"/>
      <c r="BC468" s="209"/>
      <c r="BD468" s="209"/>
      <c r="BE468" s="209"/>
      <c r="BF468" s="209"/>
      <c r="BG468" s="209"/>
      <c r="BH468" s="209"/>
      <c r="BI468" s="209"/>
      <c r="BJ468" s="209"/>
    </row>
    <row r="469" spans="3:62" s="190" customFormat="1" hidden="1">
      <c r="C469" s="200">
        <f t="shared" si="806"/>
        <v>0</v>
      </c>
      <c r="D469" s="200">
        <f t="shared" si="806"/>
        <v>0</v>
      </c>
      <c r="E469" s="218">
        <f t="shared" ref="E469:P469" si="818">+E39*VLOOKUP($D469,$D$176:$AV$280,42,FALSE)</f>
        <v>0</v>
      </c>
      <c r="F469" s="218">
        <f t="shared" si="818"/>
        <v>0</v>
      </c>
      <c r="G469" s="218">
        <f t="shared" si="818"/>
        <v>0</v>
      </c>
      <c r="H469" s="218">
        <f t="shared" si="818"/>
        <v>0</v>
      </c>
      <c r="I469" s="218">
        <f t="shared" si="818"/>
        <v>0</v>
      </c>
      <c r="J469" s="218">
        <f t="shared" si="818"/>
        <v>0</v>
      </c>
      <c r="K469" s="218">
        <f t="shared" si="818"/>
        <v>0</v>
      </c>
      <c r="L469" s="218">
        <f t="shared" si="818"/>
        <v>0</v>
      </c>
      <c r="M469" s="218">
        <f t="shared" si="818"/>
        <v>0</v>
      </c>
      <c r="N469" s="218">
        <f t="shared" si="818"/>
        <v>0</v>
      </c>
      <c r="O469" s="218">
        <f t="shared" si="818"/>
        <v>0</v>
      </c>
      <c r="P469" s="218">
        <f t="shared" si="818"/>
        <v>0</v>
      </c>
      <c r="Q469" s="209">
        <f t="shared" si="787"/>
        <v>0</v>
      </c>
      <c r="R469" s="209"/>
      <c r="S469" s="209"/>
      <c r="T469" s="209"/>
      <c r="U469" s="209"/>
      <c r="V469" s="209"/>
      <c r="W469" s="209"/>
      <c r="X469" s="209"/>
      <c r="Y469" s="209"/>
      <c r="Z469" s="209"/>
      <c r="AA469" s="209"/>
      <c r="AB469" s="209"/>
      <c r="AC469" s="209"/>
      <c r="AD469" s="209"/>
      <c r="AE469" s="209"/>
      <c r="AF469" s="209"/>
      <c r="AG469" s="209"/>
      <c r="AH469" s="209"/>
      <c r="AI469" s="209"/>
      <c r="AJ469" s="209"/>
      <c r="AK469" s="209"/>
      <c r="AL469" s="209"/>
      <c r="AM469" s="209"/>
      <c r="AN469" s="209"/>
      <c r="AO469" s="209"/>
      <c r="AP469" s="209"/>
      <c r="AQ469" s="209"/>
      <c r="AR469" s="209"/>
      <c r="AS469" s="209"/>
      <c r="AT469" s="209"/>
      <c r="AU469" s="209"/>
      <c r="AV469" s="209"/>
      <c r="AW469" s="209"/>
      <c r="AX469" s="209"/>
      <c r="AY469" s="209"/>
      <c r="AZ469" s="209"/>
      <c r="BA469" s="209"/>
      <c r="BB469" s="209"/>
      <c r="BC469" s="209"/>
      <c r="BD469" s="209"/>
      <c r="BE469" s="209"/>
      <c r="BF469" s="209"/>
      <c r="BG469" s="209"/>
      <c r="BH469" s="209"/>
      <c r="BI469" s="209"/>
      <c r="BJ469" s="209"/>
    </row>
    <row r="470" spans="3:62" s="190" customFormat="1" hidden="1">
      <c r="C470" s="200">
        <f t="shared" si="806"/>
        <v>0</v>
      </c>
      <c r="D470" s="200">
        <f t="shared" si="806"/>
        <v>0</v>
      </c>
      <c r="E470" s="218">
        <f t="shared" ref="E470:P470" si="819">+E40*VLOOKUP($D470,$D$176:$AV$280,42,FALSE)</f>
        <v>0</v>
      </c>
      <c r="F470" s="218">
        <f t="shared" si="819"/>
        <v>0</v>
      </c>
      <c r="G470" s="218">
        <f t="shared" si="819"/>
        <v>0</v>
      </c>
      <c r="H470" s="218">
        <f t="shared" si="819"/>
        <v>0</v>
      </c>
      <c r="I470" s="218">
        <f t="shared" si="819"/>
        <v>0</v>
      </c>
      <c r="J470" s="218">
        <f t="shared" si="819"/>
        <v>0</v>
      </c>
      <c r="K470" s="218">
        <f t="shared" si="819"/>
        <v>0</v>
      </c>
      <c r="L470" s="218">
        <f t="shared" si="819"/>
        <v>0</v>
      </c>
      <c r="M470" s="218">
        <f t="shared" si="819"/>
        <v>0</v>
      </c>
      <c r="N470" s="218">
        <f t="shared" si="819"/>
        <v>0</v>
      </c>
      <c r="O470" s="218">
        <f t="shared" si="819"/>
        <v>0</v>
      </c>
      <c r="P470" s="218">
        <f t="shared" si="819"/>
        <v>0</v>
      </c>
      <c r="Q470" s="209">
        <f t="shared" si="787"/>
        <v>0</v>
      </c>
      <c r="R470" s="209"/>
      <c r="S470" s="209"/>
      <c r="T470" s="209"/>
      <c r="U470" s="209"/>
      <c r="V470" s="209"/>
      <c r="W470" s="209"/>
      <c r="X470" s="209"/>
      <c r="Y470" s="209"/>
      <c r="Z470" s="209"/>
      <c r="AA470" s="209"/>
      <c r="AB470" s="209"/>
      <c r="AC470" s="209"/>
      <c r="AD470" s="209"/>
      <c r="AE470" s="209"/>
      <c r="AF470" s="209"/>
      <c r="AG470" s="209"/>
      <c r="AH470" s="209"/>
      <c r="AI470" s="209"/>
      <c r="AJ470" s="209"/>
      <c r="AK470" s="209"/>
      <c r="AL470" s="209"/>
      <c r="AM470" s="209"/>
      <c r="AN470" s="209"/>
      <c r="AO470" s="209"/>
      <c r="AP470" s="209"/>
      <c r="AQ470" s="209"/>
      <c r="AR470" s="209"/>
      <c r="AS470" s="209"/>
      <c r="AT470" s="209"/>
      <c r="AU470" s="209"/>
      <c r="AV470" s="209"/>
      <c r="AW470" s="209"/>
      <c r="AX470" s="209"/>
      <c r="AY470" s="209"/>
      <c r="AZ470" s="209"/>
      <c r="BA470" s="209"/>
      <c r="BB470" s="209"/>
      <c r="BC470" s="209"/>
      <c r="BD470" s="209"/>
      <c r="BE470" s="209"/>
      <c r="BF470" s="209"/>
      <c r="BG470" s="209"/>
      <c r="BH470" s="209"/>
      <c r="BI470" s="209"/>
      <c r="BJ470" s="209"/>
    </row>
    <row r="471" spans="3:62" s="190" customFormat="1" hidden="1">
      <c r="C471" s="201" t="str">
        <f t="shared" si="806"/>
        <v>RECOL.LECCIÓ</v>
      </c>
      <c r="D471" s="201" t="str">
        <f t="shared" si="806"/>
        <v>Recol.lecció col</v>
      </c>
      <c r="E471" s="219">
        <f t="shared" ref="E471:P471" si="820">+E41*VLOOKUP($D471,$D$176:$AV$280,42,FALSE)</f>
        <v>0</v>
      </c>
      <c r="F471" s="219">
        <f t="shared" si="820"/>
        <v>0</v>
      </c>
      <c r="G471" s="219">
        <f t="shared" si="820"/>
        <v>0</v>
      </c>
      <c r="H471" s="219">
        <f t="shared" si="820"/>
        <v>0</v>
      </c>
      <c r="I471" s="219">
        <f t="shared" si="820"/>
        <v>0</v>
      </c>
      <c r="J471" s="219">
        <f t="shared" si="820"/>
        <v>0</v>
      </c>
      <c r="K471" s="219">
        <f t="shared" si="820"/>
        <v>0</v>
      </c>
      <c r="L471" s="219">
        <f t="shared" si="820"/>
        <v>0</v>
      </c>
      <c r="M471" s="219">
        <f t="shared" si="820"/>
        <v>0</v>
      </c>
      <c r="N471" s="219">
        <f t="shared" si="820"/>
        <v>0</v>
      </c>
      <c r="O471" s="219">
        <f t="shared" si="820"/>
        <v>0</v>
      </c>
      <c r="P471" s="219">
        <f t="shared" si="820"/>
        <v>0</v>
      </c>
      <c r="Q471" s="209">
        <f t="shared" si="787"/>
        <v>0</v>
      </c>
      <c r="R471" s="209"/>
      <c r="S471" s="209"/>
      <c r="T471" s="209"/>
      <c r="U471" s="209"/>
      <c r="V471" s="209"/>
      <c r="W471" s="209"/>
      <c r="X471" s="209"/>
      <c r="Y471" s="209"/>
      <c r="Z471" s="209"/>
      <c r="AA471" s="209"/>
      <c r="AB471" s="209"/>
      <c r="AC471" s="209"/>
      <c r="AD471" s="209"/>
      <c r="AE471" s="209"/>
      <c r="AF471" s="209"/>
      <c r="AG471" s="209"/>
      <c r="AH471" s="209"/>
      <c r="AI471" s="209"/>
      <c r="AJ471" s="209"/>
      <c r="AK471" s="209"/>
      <c r="AL471" s="209"/>
      <c r="AM471" s="209"/>
      <c r="AN471" s="209"/>
      <c r="AO471" s="209"/>
      <c r="AP471" s="209"/>
      <c r="AQ471" s="209"/>
      <c r="AR471" s="209"/>
      <c r="AS471" s="209"/>
      <c r="AT471" s="209"/>
      <c r="AU471" s="209"/>
      <c r="AV471" s="209"/>
      <c r="AW471" s="209"/>
      <c r="AX471" s="209"/>
      <c r="AY471" s="209"/>
      <c r="AZ471" s="209"/>
      <c r="BA471" s="209"/>
      <c r="BB471" s="209"/>
      <c r="BC471" s="209"/>
      <c r="BD471" s="209"/>
      <c r="BE471" s="209"/>
      <c r="BF471" s="209"/>
      <c r="BG471" s="209"/>
      <c r="BH471" s="209"/>
      <c r="BI471" s="209"/>
      <c r="BJ471" s="209"/>
    </row>
    <row r="472" spans="3:62" s="190" customFormat="1" hidden="1">
      <c r="C472" s="201">
        <f t="shared" si="806"/>
        <v>0</v>
      </c>
      <c r="D472" s="201">
        <f t="shared" si="806"/>
        <v>0</v>
      </c>
      <c r="E472" s="219">
        <f t="shared" ref="E472:P472" si="821">+E42*VLOOKUP($D472,$D$176:$AV$280,42,FALSE)</f>
        <v>0</v>
      </c>
      <c r="F472" s="219">
        <f t="shared" si="821"/>
        <v>0</v>
      </c>
      <c r="G472" s="219">
        <f t="shared" si="821"/>
        <v>0</v>
      </c>
      <c r="H472" s="219">
        <f t="shared" si="821"/>
        <v>0</v>
      </c>
      <c r="I472" s="219">
        <f t="shared" si="821"/>
        <v>0</v>
      </c>
      <c r="J472" s="219">
        <f t="shared" si="821"/>
        <v>0</v>
      </c>
      <c r="K472" s="219">
        <f t="shared" si="821"/>
        <v>0</v>
      </c>
      <c r="L472" s="219">
        <f t="shared" si="821"/>
        <v>0</v>
      </c>
      <c r="M472" s="219">
        <f t="shared" si="821"/>
        <v>0</v>
      </c>
      <c r="N472" s="219">
        <f t="shared" si="821"/>
        <v>0</v>
      </c>
      <c r="O472" s="219">
        <f t="shared" si="821"/>
        <v>0</v>
      </c>
      <c r="P472" s="219">
        <f t="shared" si="821"/>
        <v>0</v>
      </c>
      <c r="Q472" s="209">
        <f t="shared" si="787"/>
        <v>0</v>
      </c>
      <c r="R472" s="209"/>
      <c r="S472" s="209"/>
      <c r="T472" s="209"/>
      <c r="U472" s="209"/>
      <c r="V472" s="209"/>
      <c r="W472" s="209"/>
      <c r="X472" s="209"/>
      <c r="Y472" s="209"/>
      <c r="Z472" s="209"/>
      <c r="AA472" s="209"/>
      <c r="AB472" s="209"/>
      <c r="AC472" s="209"/>
      <c r="AD472" s="209"/>
      <c r="AE472" s="209"/>
      <c r="AF472" s="209"/>
      <c r="AG472" s="209"/>
      <c r="AH472" s="209"/>
      <c r="AI472" s="209"/>
      <c r="AJ472" s="209"/>
      <c r="AK472" s="209"/>
      <c r="AL472" s="209"/>
      <c r="AM472" s="209"/>
      <c r="AN472" s="209"/>
      <c r="AO472" s="209"/>
      <c r="AP472" s="209"/>
      <c r="AQ472" s="209"/>
      <c r="AR472" s="209"/>
      <c r="AS472" s="209"/>
      <c r="AT472" s="209"/>
      <c r="AU472" s="209"/>
      <c r="AV472" s="209"/>
      <c r="AW472" s="209"/>
      <c r="AX472" s="209"/>
      <c r="AY472" s="209"/>
      <c r="AZ472" s="209"/>
      <c r="BA472" s="209"/>
      <c r="BB472" s="209"/>
      <c r="BC472" s="209"/>
      <c r="BD472" s="209"/>
      <c r="BE472" s="209"/>
      <c r="BF472" s="209"/>
      <c r="BG472" s="209"/>
      <c r="BH472" s="209"/>
      <c r="BI472" s="209"/>
      <c r="BJ472" s="209"/>
    </row>
    <row r="473" spans="3:62" s="190" customFormat="1" hidden="1">
      <c r="E473" s="209">
        <f>SUM(E438:E472)</f>
        <v>0</v>
      </c>
      <c r="F473" s="209">
        <f t="shared" ref="F473:P473" si="822">SUM(F438:F472)</f>
        <v>0</v>
      </c>
      <c r="G473" s="209">
        <f t="shared" si="822"/>
        <v>0</v>
      </c>
      <c r="H473" s="209">
        <f t="shared" si="822"/>
        <v>0</v>
      </c>
      <c r="I473" s="209">
        <f t="shared" si="822"/>
        <v>0</v>
      </c>
      <c r="J473" s="209">
        <f t="shared" si="822"/>
        <v>0</v>
      </c>
      <c r="K473" s="209">
        <f t="shared" si="822"/>
        <v>0</v>
      </c>
      <c r="L473" s="209">
        <f t="shared" si="822"/>
        <v>0</v>
      </c>
      <c r="M473" s="209">
        <f t="shared" si="822"/>
        <v>0</v>
      </c>
      <c r="N473" s="209">
        <f t="shared" si="822"/>
        <v>0</v>
      </c>
      <c r="O473" s="209">
        <f t="shared" si="822"/>
        <v>0</v>
      </c>
      <c r="P473" s="209">
        <f t="shared" si="822"/>
        <v>0</v>
      </c>
      <c r="Q473" s="209"/>
      <c r="R473" s="209"/>
      <c r="S473" s="209"/>
      <c r="T473" s="209"/>
      <c r="U473" s="209"/>
      <c r="V473" s="209"/>
      <c r="W473" s="209"/>
      <c r="X473" s="209"/>
      <c r="Y473" s="209"/>
      <c r="Z473" s="209"/>
      <c r="AA473" s="209"/>
      <c r="AB473" s="209"/>
      <c r="AC473" s="209"/>
      <c r="AD473" s="209"/>
      <c r="AE473" s="209"/>
      <c r="AF473" s="209"/>
      <c r="AG473" s="209"/>
      <c r="AH473" s="209"/>
      <c r="AI473" s="209"/>
      <c r="AJ473" s="209"/>
      <c r="AK473" s="209"/>
      <c r="AL473" s="209"/>
      <c r="AM473" s="209"/>
      <c r="AN473" s="209"/>
      <c r="AO473" s="209"/>
      <c r="AP473" s="209"/>
      <c r="AQ473" s="209"/>
      <c r="AR473" s="209"/>
      <c r="AS473" s="209"/>
      <c r="AT473" s="209"/>
      <c r="AU473" s="209"/>
      <c r="AV473" s="209"/>
      <c r="AW473" s="209"/>
      <c r="AX473" s="209"/>
      <c r="AY473" s="209"/>
      <c r="AZ473" s="209"/>
      <c r="BA473" s="209"/>
      <c r="BB473" s="209"/>
      <c r="BC473" s="209"/>
      <c r="BD473" s="209"/>
      <c r="BE473" s="209"/>
      <c r="BF473" s="209"/>
      <c r="BG473" s="209"/>
      <c r="BH473" s="209"/>
      <c r="BI473" s="209"/>
      <c r="BJ473" s="209"/>
    </row>
    <row r="474" spans="3:62" s="190" customFormat="1" hidden="1">
      <c r="F474" s="209"/>
      <c r="G474" s="209"/>
      <c r="H474" s="209"/>
      <c r="I474" s="209"/>
      <c r="J474" s="209"/>
      <c r="K474" s="209"/>
      <c r="L474" s="209"/>
      <c r="M474" s="209"/>
      <c r="N474" s="209"/>
      <c r="O474" s="209"/>
      <c r="P474" s="209"/>
      <c r="Q474" s="209"/>
      <c r="R474" s="209"/>
      <c r="S474" s="209"/>
      <c r="T474" s="209"/>
      <c r="U474" s="209"/>
      <c r="V474" s="209"/>
      <c r="W474" s="209"/>
      <c r="X474" s="209"/>
      <c r="Y474" s="209"/>
      <c r="Z474" s="209"/>
      <c r="AA474" s="209"/>
      <c r="AB474" s="209"/>
      <c r="AC474" s="209"/>
      <c r="AD474" s="209"/>
      <c r="AE474" s="209"/>
      <c r="AF474" s="209"/>
      <c r="AG474" s="209"/>
      <c r="AH474" s="209"/>
      <c r="AI474" s="209"/>
      <c r="AJ474" s="209"/>
      <c r="AK474" s="209"/>
      <c r="AL474" s="209"/>
      <c r="AM474" s="209"/>
      <c r="AN474" s="209"/>
      <c r="AO474" s="209"/>
      <c r="AP474" s="209"/>
      <c r="AQ474" s="209"/>
      <c r="AR474" s="209"/>
      <c r="AS474" s="209"/>
      <c r="AT474" s="209"/>
      <c r="AU474" s="209"/>
      <c r="AV474" s="209"/>
      <c r="AW474" s="209"/>
      <c r="AX474" s="209"/>
      <c r="AY474" s="209"/>
      <c r="AZ474" s="209"/>
      <c r="BA474" s="209"/>
      <c r="BB474" s="209"/>
      <c r="BC474" s="209"/>
      <c r="BD474" s="209"/>
      <c r="BE474" s="209"/>
      <c r="BF474" s="209"/>
      <c r="BG474" s="209"/>
      <c r="BH474" s="209"/>
      <c r="BI474" s="209"/>
      <c r="BJ474" s="209"/>
    </row>
    <row r="475" spans="3:62" s="190" customFormat="1" hidden="1">
      <c r="F475" s="209"/>
      <c r="G475" s="209"/>
      <c r="H475" s="209"/>
      <c r="I475" s="209"/>
      <c r="J475" s="209"/>
      <c r="K475" s="209"/>
      <c r="L475" s="209"/>
      <c r="M475" s="209"/>
      <c r="N475" s="209"/>
      <c r="O475" s="209"/>
      <c r="P475" s="209"/>
      <c r="Q475" s="209"/>
      <c r="R475" s="209"/>
      <c r="S475" s="209"/>
      <c r="T475" s="209"/>
      <c r="U475" s="209"/>
      <c r="V475" s="209"/>
      <c r="W475" s="209"/>
      <c r="X475" s="209"/>
      <c r="Y475" s="209"/>
      <c r="Z475" s="209"/>
      <c r="AA475" s="209"/>
      <c r="AB475" s="209"/>
      <c r="AC475" s="209"/>
      <c r="AD475" s="209"/>
      <c r="AE475" s="209"/>
      <c r="AF475" s="209"/>
      <c r="AG475" s="209"/>
      <c r="AH475" s="209"/>
      <c r="AI475" s="209"/>
      <c r="AJ475" s="209"/>
      <c r="AK475" s="209"/>
      <c r="AL475" s="209"/>
      <c r="AM475" s="209"/>
      <c r="AN475" s="209"/>
      <c r="AO475" s="209"/>
      <c r="AP475" s="209"/>
      <c r="AQ475" s="209"/>
      <c r="AR475" s="209"/>
      <c r="AS475" s="209"/>
      <c r="AT475" s="209"/>
      <c r="AU475" s="209"/>
      <c r="AV475" s="209"/>
      <c r="AW475" s="209"/>
      <c r="AX475" s="209"/>
      <c r="AY475" s="209"/>
      <c r="AZ475" s="209"/>
      <c r="BA475" s="209"/>
      <c r="BB475" s="209"/>
      <c r="BC475" s="209"/>
      <c r="BD475" s="209"/>
      <c r="BE475" s="209"/>
      <c r="BF475" s="209"/>
      <c r="BG475" s="209"/>
      <c r="BH475" s="209"/>
      <c r="BI475" s="209"/>
      <c r="BJ475" s="209"/>
    </row>
    <row r="476" spans="3:62" s="190" customFormat="1" hidden="1"/>
    <row r="477" spans="3:62" s="190" customFormat="1" hidden="1">
      <c r="D477" s="191" t="str">
        <f>CONCATENATE("Calendari de costos de les operacions (preparació): ",E3)</f>
        <v>Calendari de costos de les operacions (preparació): Col</v>
      </c>
      <c r="F477" s="209"/>
      <c r="G477" s="209"/>
      <c r="H477" s="209"/>
      <c r="I477" s="209"/>
      <c r="J477" s="209"/>
      <c r="K477" s="209"/>
      <c r="L477" s="209"/>
      <c r="M477" s="209"/>
      <c r="N477" s="209"/>
      <c r="O477" s="209"/>
      <c r="P477" s="209"/>
      <c r="Q477" s="209"/>
    </row>
    <row r="478" spans="3:62" s="190" customFormat="1" hidden="1">
      <c r="D478" s="192"/>
      <c r="F478" s="192"/>
      <c r="G478" s="192"/>
      <c r="Q478" s="209"/>
    </row>
    <row r="479" spans="3:62" s="190" customFormat="1" hidden="1">
      <c r="Q479" s="209"/>
    </row>
    <row r="480" spans="3:62" s="190" customFormat="1" hidden="1">
      <c r="E480" s="190" t="str">
        <f t="shared" ref="E480:P480" si="823">+E7</f>
        <v xml:space="preserve">gener </v>
      </c>
      <c r="F480" s="190" t="str">
        <f t="shared" si="823"/>
        <v>febrer</v>
      </c>
      <c r="G480" s="190" t="str">
        <f t="shared" si="823"/>
        <v xml:space="preserve">març </v>
      </c>
      <c r="H480" s="190" t="str">
        <f t="shared" si="823"/>
        <v>abril</v>
      </c>
      <c r="I480" s="190" t="str">
        <f t="shared" si="823"/>
        <v>maig</v>
      </c>
      <c r="J480" s="190" t="str">
        <f t="shared" si="823"/>
        <v>juny</v>
      </c>
      <c r="K480" s="190" t="str">
        <f t="shared" si="823"/>
        <v>juliol</v>
      </c>
      <c r="L480" s="190" t="str">
        <f t="shared" si="823"/>
        <v>agost</v>
      </c>
      <c r="M480" s="190" t="str">
        <f t="shared" si="823"/>
        <v>setembre</v>
      </c>
      <c r="N480" s="190" t="str">
        <f t="shared" si="823"/>
        <v>octubre</v>
      </c>
      <c r="O480" s="190" t="str">
        <f t="shared" si="823"/>
        <v>novembre</v>
      </c>
      <c r="P480" s="190" t="str">
        <f t="shared" si="823"/>
        <v>desembre</v>
      </c>
      <c r="Q480" s="209"/>
    </row>
    <row r="481" spans="3:17" s="190" customFormat="1" hidden="1">
      <c r="C481" s="193" t="str">
        <f t="shared" ref="C481:C515" si="824">+C8</f>
        <v>PREPARACIÓ DEL SÒL</v>
      </c>
      <c r="D481" s="193" t="str">
        <f t="shared" ref="D481:D515" si="825">IF(D8&lt;&gt;"",CONCATENATE("Preparació per ",LOWER(D8)),0)</f>
        <v>Preparació per desbrossat amb discos</v>
      </c>
      <c r="E481" s="212">
        <f>+E8*VLOOKUP($D481,$D$176:$AV$280,42,FALSE)</f>
        <v>0</v>
      </c>
      <c r="F481" s="212">
        <f t="shared" ref="F481:P481" si="826">+F8*VLOOKUP($D481,$D$176:$AV$280,42,FALSE)</f>
        <v>0</v>
      </c>
      <c r="G481" s="212">
        <f t="shared" si="826"/>
        <v>0</v>
      </c>
      <c r="H481" s="212">
        <f t="shared" si="826"/>
        <v>0</v>
      </c>
      <c r="I481" s="212">
        <f t="shared" si="826"/>
        <v>0</v>
      </c>
      <c r="J481" s="212">
        <f t="shared" si="826"/>
        <v>0</v>
      </c>
      <c r="K481" s="212">
        <f t="shared" si="826"/>
        <v>0</v>
      </c>
      <c r="L481" s="212">
        <f t="shared" si="826"/>
        <v>0</v>
      </c>
      <c r="M481" s="212">
        <f t="shared" si="826"/>
        <v>0</v>
      </c>
      <c r="N481" s="212">
        <f t="shared" si="826"/>
        <v>0</v>
      </c>
      <c r="O481" s="212">
        <f t="shared" si="826"/>
        <v>0</v>
      </c>
      <c r="P481" s="212">
        <f t="shared" si="826"/>
        <v>0</v>
      </c>
      <c r="Q481" s="209">
        <f>SUM(E481:P481)</f>
        <v>0</v>
      </c>
    </row>
    <row r="482" spans="3:17" s="190" customFormat="1" hidden="1">
      <c r="C482" s="193">
        <f t="shared" si="824"/>
        <v>0</v>
      </c>
      <c r="D482" s="193" t="str">
        <f t="shared" si="825"/>
        <v>Preparació per subsolat</v>
      </c>
      <c r="E482" s="212">
        <f t="shared" ref="E482:P482" si="827">+E9*VLOOKUP($D482,$D$176:$AV$280,42,FALSE)</f>
        <v>0</v>
      </c>
      <c r="F482" s="212">
        <f t="shared" si="827"/>
        <v>0</v>
      </c>
      <c r="G482" s="212">
        <f t="shared" si="827"/>
        <v>0</v>
      </c>
      <c r="H482" s="212">
        <f t="shared" si="827"/>
        <v>0</v>
      </c>
      <c r="I482" s="212">
        <f t="shared" si="827"/>
        <v>0</v>
      </c>
      <c r="J482" s="212">
        <f t="shared" si="827"/>
        <v>0</v>
      </c>
      <c r="K482" s="212">
        <f t="shared" si="827"/>
        <v>0</v>
      </c>
      <c r="L482" s="212">
        <f t="shared" si="827"/>
        <v>0</v>
      </c>
      <c r="M482" s="212">
        <f t="shared" si="827"/>
        <v>0</v>
      </c>
      <c r="N482" s="212">
        <f t="shared" si="827"/>
        <v>0</v>
      </c>
      <c r="O482" s="212">
        <f t="shared" si="827"/>
        <v>0</v>
      </c>
      <c r="P482" s="212">
        <f t="shared" si="827"/>
        <v>0</v>
      </c>
      <c r="Q482" s="209">
        <f t="shared" ref="Q482:Q515" si="828">SUM(E482:P482)</f>
        <v>0</v>
      </c>
    </row>
    <row r="483" spans="3:17" s="190" customFormat="1" hidden="1">
      <c r="C483" s="193">
        <f t="shared" si="824"/>
        <v>0</v>
      </c>
      <c r="D483" s="193" t="str">
        <f t="shared" si="825"/>
        <v>Preparació per estripat</v>
      </c>
      <c r="E483" s="212">
        <f t="shared" ref="E483:P483" si="829">+E10*VLOOKUP($D483,$D$176:$AV$280,42,FALSE)</f>
        <v>0</v>
      </c>
      <c r="F483" s="212">
        <f t="shared" si="829"/>
        <v>0</v>
      </c>
      <c r="G483" s="212">
        <f t="shared" si="829"/>
        <v>0</v>
      </c>
      <c r="H483" s="212">
        <f t="shared" si="829"/>
        <v>0</v>
      </c>
      <c r="I483" s="212">
        <f t="shared" si="829"/>
        <v>0</v>
      </c>
      <c r="J483" s="212">
        <f t="shared" si="829"/>
        <v>0</v>
      </c>
      <c r="K483" s="212">
        <f t="shared" si="829"/>
        <v>0</v>
      </c>
      <c r="L483" s="212">
        <f t="shared" si="829"/>
        <v>0</v>
      </c>
      <c r="M483" s="212">
        <f t="shared" si="829"/>
        <v>0</v>
      </c>
      <c r="N483" s="212">
        <f t="shared" si="829"/>
        <v>0</v>
      </c>
      <c r="O483" s="212">
        <f t="shared" si="829"/>
        <v>0</v>
      </c>
      <c r="P483" s="212">
        <f t="shared" si="829"/>
        <v>0</v>
      </c>
      <c r="Q483" s="209">
        <f t="shared" si="828"/>
        <v>0</v>
      </c>
    </row>
    <row r="484" spans="3:17" s="190" customFormat="1" hidden="1">
      <c r="C484" s="193">
        <f t="shared" si="824"/>
        <v>0</v>
      </c>
      <c r="D484" s="193" t="str">
        <f t="shared" si="825"/>
        <v>Preparació per fresat</v>
      </c>
      <c r="E484" s="212">
        <f t="shared" ref="E484:P484" si="830">+E11*VLOOKUP($D484,$D$176:$AV$280,42,FALSE)</f>
        <v>0</v>
      </c>
      <c r="F484" s="212">
        <f t="shared" si="830"/>
        <v>0</v>
      </c>
      <c r="G484" s="212">
        <f t="shared" si="830"/>
        <v>0</v>
      </c>
      <c r="H484" s="212">
        <f t="shared" si="830"/>
        <v>0</v>
      </c>
      <c r="I484" s="212">
        <f t="shared" si="830"/>
        <v>0</v>
      </c>
      <c r="J484" s="212">
        <f t="shared" si="830"/>
        <v>0</v>
      </c>
      <c r="K484" s="212">
        <f t="shared" si="830"/>
        <v>0</v>
      </c>
      <c r="L484" s="212">
        <f t="shared" si="830"/>
        <v>0</v>
      </c>
      <c r="M484" s="212">
        <f t="shared" si="830"/>
        <v>0</v>
      </c>
      <c r="N484" s="212">
        <f t="shared" si="830"/>
        <v>0</v>
      </c>
      <c r="O484" s="212">
        <f t="shared" si="830"/>
        <v>0</v>
      </c>
      <c r="P484" s="212">
        <f t="shared" si="830"/>
        <v>0</v>
      </c>
      <c r="Q484" s="209">
        <f t="shared" si="828"/>
        <v>0</v>
      </c>
    </row>
    <row r="485" spans="3:17" s="190" customFormat="1" hidden="1">
      <c r="C485" s="193">
        <f t="shared" si="824"/>
        <v>0</v>
      </c>
      <c r="D485" s="193">
        <f t="shared" si="825"/>
        <v>0</v>
      </c>
      <c r="E485" s="212">
        <f t="shared" ref="E485:P485" si="831">+E12*VLOOKUP($D485,$D$176:$AV$280,42,FALSE)</f>
        <v>0</v>
      </c>
      <c r="F485" s="212">
        <f t="shared" si="831"/>
        <v>0</v>
      </c>
      <c r="G485" s="212">
        <f t="shared" si="831"/>
        <v>0</v>
      </c>
      <c r="H485" s="212">
        <f t="shared" si="831"/>
        <v>0</v>
      </c>
      <c r="I485" s="212">
        <f t="shared" si="831"/>
        <v>0</v>
      </c>
      <c r="J485" s="212">
        <f t="shared" si="831"/>
        <v>0</v>
      </c>
      <c r="K485" s="212">
        <f t="shared" si="831"/>
        <v>0</v>
      </c>
      <c r="L485" s="212">
        <f t="shared" si="831"/>
        <v>0</v>
      </c>
      <c r="M485" s="212">
        <f t="shared" si="831"/>
        <v>0</v>
      </c>
      <c r="N485" s="212">
        <f t="shared" si="831"/>
        <v>0</v>
      </c>
      <c r="O485" s="212">
        <f t="shared" si="831"/>
        <v>0</v>
      </c>
      <c r="P485" s="212">
        <f t="shared" si="831"/>
        <v>0</v>
      </c>
      <c r="Q485" s="209">
        <f t="shared" si="828"/>
        <v>0</v>
      </c>
    </row>
    <row r="486" spans="3:17" s="190" customFormat="1" hidden="1">
      <c r="C486" s="193">
        <f t="shared" si="824"/>
        <v>0</v>
      </c>
      <c r="D486" s="193">
        <f t="shared" si="825"/>
        <v>0</v>
      </c>
      <c r="E486" s="212">
        <f t="shared" ref="E486:P486" si="832">+E13*VLOOKUP($D486,$D$176:$AV$280,42,FALSE)</f>
        <v>0</v>
      </c>
      <c r="F486" s="212">
        <f t="shared" si="832"/>
        <v>0</v>
      </c>
      <c r="G486" s="212">
        <f t="shared" si="832"/>
        <v>0</v>
      </c>
      <c r="H486" s="212">
        <f t="shared" si="832"/>
        <v>0</v>
      </c>
      <c r="I486" s="212">
        <f t="shared" si="832"/>
        <v>0</v>
      </c>
      <c r="J486" s="212">
        <f t="shared" si="832"/>
        <v>0</v>
      </c>
      <c r="K486" s="212">
        <f t="shared" si="832"/>
        <v>0</v>
      </c>
      <c r="L486" s="212">
        <f t="shared" si="832"/>
        <v>0</v>
      </c>
      <c r="M486" s="212">
        <f t="shared" si="832"/>
        <v>0</v>
      </c>
      <c r="N486" s="212">
        <f t="shared" si="832"/>
        <v>0</v>
      </c>
      <c r="O486" s="212">
        <f t="shared" si="832"/>
        <v>0</v>
      </c>
      <c r="P486" s="212">
        <f t="shared" si="832"/>
        <v>0</v>
      </c>
      <c r="Q486" s="209">
        <f t="shared" si="828"/>
        <v>0</v>
      </c>
    </row>
    <row r="487" spans="3:17" s="190" customFormat="1" hidden="1">
      <c r="C487" s="193">
        <f t="shared" si="824"/>
        <v>0</v>
      </c>
      <c r="D487" s="193">
        <f t="shared" si="825"/>
        <v>0</v>
      </c>
      <c r="E487" s="212">
        <f t="shared" ref="E487:P487" si="833">+E14*VLOOKUP($D487,$D$176:$AV$280,42,FALSE)</f>
        <v>0</v>
      </c>
      <c r="F487" s="212">
        <f t="shared" si="833"/>
        <v>0</v>
      </c>
      <c r="G487" s="212">
        <f t="shared" si="833"/>
        <v>0</v>
      </c>
      <c r="H487" s="212">
        <f t="shared" si="833"/>
        <v>0</v>
      </c>
      <c r="I487" s="212">
        <f t="shared" si="833"/>
        <v>0</v>
      </c>
      <c r="J487" s="212">
        <f t="shared" si="833"/>
        <v>0</v>
      </c>
      <c r="K487" s="212">
        <f t="shared" si="833"/>
        <v>0</v>
      </c>
      <c r="L487" s="212">
        <f t="shared" si="833"/>
        <v>0</v>
      </c>
      <c r="M487" s="212">
        <f t="shared" si="833"/>
        <v>0</v>
      </c>
      <c r="N487" s="212">
        <f t="shared" si="833"/>
        <v>0</v>
      </c>
      <c r="O487" s="212">
        <f t="shared" si="833"/>
        <v>0</v>
      </c>
      <c r="P487" s="212">
        <f t="shared" si="833"/>
        <v>0</v>
      </c>
      <c r="Q487" s="209">
        <f t="shared" si="828"/>
        <v>0</v>
      </c>
    </row>
    <row r="488" spans="3:17" s="190" customFormat="1" hidden="1">
      <c r="C488" s="195" t="str">
        <f t="shared" si="824"/>
        <v>ADOBAT</v>
      </c>
      <c r="D488" s="195" t="str">
        <f t="shared" si="825"/>
        <v>Preparació per aplicació de compost (60 t/ha)</v>
      </c>
      <c r="E488" s="213">
        <f t="shared" ref="E488:P488" si="834">+E15*VLOOKUP($D488,$D$176:$AV$280,42,FALSE)</f>
        <v>0</v>
      </c>
      <c r="F488" s="213">
        <f t="shared" si="834"/>
        <v>0</v>
      </c>
      <c r="G488" s="213">
        <f t="shared" si="834"/>
        <v>0</v>
      </c>
      <c r="H488" s="213">
        <f t="shared" si="834"/>
        <v>0</v>
      </c>
      <c r="I488" s="213">
        <f t="shared" si="834"/>
        <v>0</v>
      </c>
      <c r="J488" s="213">
        <f t="shared" si="834"/>
        <v>0</v>
      </c>
      <c r="K488" s="213">
        <f t="shared" si="834"/>
        <v>0</v>
      </c>
      <c r="L488" s="213">
        <f t="shared" si="834"/>
        <v>0</v>
      </c>
      <c r="M488" s="213">
        <f t="shared" si="834"/>
        <v>0</v>
      </c>
      <c r="N488" s="213">
        <f t="shared" si="834"/>
        <v>0</v>
      </c>
      <c r="O488" s="213">
        <f t="shared" si="834"/>
        <v>0</v>
      </c>
      <c r="P488" s="213">
        <f t="shared" si="834"/>
        <v>0</v>
      </c>
      <c r="Q488" s="209">
        <f t="shared" si="828"/>
        <v>0</v>
      </c>
    </row>
    <row r="489" spans="3:17" s="190" customFormat="1" hidden="1">
      <c r="C489" s="195">
        <f t="shared" si="824"/>
        <v>0</v>
      </c>
      <c r="D489" s="195">
        <f t="shared" si="825"/>
        <v>0</v>
      </c>
      <c r="E489" s="213">
        <f t="shared" ref="E489:P489" si="835">+E16*VLOOKUP($D489,$D$176:$AV$280,42,FALSE)</f>
        <v>0</v>
      </c>
      <c r="F489" s="213">
        <f t="shared" si="835"/>
        <v>0</v>
      </c>
      <c r="G489" s="213">
        <f t="shared" si="835"/>
        <v>0</v>
      </c>
      <c r="H489" s="213">
        <f t="shared" si="835"/>
        <v>0</v>
      </c>
      <c r="I489" s="213">
        <f t="shared" si="835"/>
        <v>0</v>
      </c>
      <c r="J489" s="213">
        <f t="shared" si="835"/>
        <v>0</v>
      </c>
      <c r="K489" s="213">
        <f t="shared" si="835"/>
        <v>0</v>
      </c>
      <c r="L489" s="213">
        <f t="shared" si="835"/>
        <v>0</v>
      </c>
      <c r="M489" s="213">
        <f t="shared" si="835"/>
        <v>0</v>
      </c>
      <c r="N489" s="213">
        <f t="shared" si="835"/>
        <v>0</v>
      </c>
      <c r="O489" s="213">
        <f t="shared" si="835"/>
        <v>0</v>
      </c>
      <c r="P489" s="213">
        <f t="shared" si="835"/>
        <v>0</v>
      </c>
      <c r="Q489" s="209">
        <f t="shared" si="828"/>
        <v>0</v>
      </c>
    </row>
    <row r="490" spans="3:17" s="190" customFormat="1" hidden="1">
      <c r="C490" s="195">
        <f t="shared" si="824"/>
        <v>0</v>
      </c>
      <c r="D490" s="195">
        <f t="shared" si="825"/>
        <v>0</v>
      </c>
      <c r="E490" s="213">
        <f t="shared" ref="E490:P490" si="836">+E17*VLOOKUP($D490,$D$176:$AV$280,42,FALSE)</f>
        <v>0</v>
      </c>
      <c r="F490" s="213">
        <f t="shared" si="836"/>
        <v>0</v>
      </c>
      <c r="G490" s="213">
        <f t="shared" si="836"/>
        <v>0</v>
      </c>
      <c r="H490" s="213">
        <f t="shared" si="836"/>
        <v>0</v>
      </c>
      <c r="I490" s="213">
        <f t="shared" si="836"/>
        <v>0</v>
      </c>
      <c r="J490" s="213">
        <f t="shared" si="836"/>
        <v>0</v>
      </c>
      <c r="K490" s="213">
        <f t="shared" si="836"/>
        <v>0</v>
      </c>
      <c r="L490" s="213">
        <f t="shared" si="836"/>
        <v>0</v>
      </c>
      <c r="M490" s="213">
        <f t="shared" si="836"/>
        <v>0</v>
      </c>
      <c r="N490" s="213">
        <f t="shared" si="836"/>
        <v>0</v>
      </c>
      <c r="O490" s="213">
        <f t="shared" si="836"/>
        <v>0</v>
      </c>
      <c r="P490" s="213">
        <f t="shared" si="836"/>
        <v>0</v>
      </c>
      <c r="Q490" s="209">
        <f t="shared" si="828"/>
        <v>0</v>
      </c>
    </row>
    <row r="491" spans="3:17" s="190" customFormat="1" hidden="1">
      <c r="C491" s="195">
        <f t="shared" si="824"/>
        <v>0</v>
      </c>
      <c r="D491" s="195">
        <f t="shared" si="825"/>
        <v>0</v>
      </c>
      <c r="E491" s="213">
        <f t="shared" ref="E491:P491" si="837">+E18*VLOOKUP($D491,$D$176:$AV$280,42,FALSE)</f>
        <v>0</v>
      </c>
      <c r="F491" s="213">
        <f t="shared" si="837"/>
        <v>0</v>
      </c>
      <c r="G491" s="213">
        <f t="shared" si="837"/>
        <v>0</v>
      </c>
      <c r="H491" s="213">
        <f t="shared" si="837"/>
        <v>0</v>
      </c>
      <c r="I491" s="213">
        <f t="shared" si="837"/>
        <v>0</v>
      </c>
      <c r="J491" s="213">
        <f t="shared" si="837"/>
        <v>0</v>
      </c>
      <c r="K491" s="213">
        <f t="shared" si="837"/>
        <v>0</v>
      </c>
      <c r="L491" s="213">
        <f t="shared" si="837"/>
        <v>0</v>
      </c>
      <c r="M491" s="213">
        <f t="shared" si="837"/>
        <v>0</v>
      </c>
      <c r="N491" s="213">
        <f t="shared" si="837"/>
        <v>0</v>
      </c>
      <c r="O491" s="213">
        <f t="shared" si="837"/>
        <v>0</v>
      </c>
      <c r="P491" s="213">
        <f t="shared" si="837"/>
        <v>0</v>
      </c>
      <c r="Q491" s="209">
        <f t="shared" si="828"/>
        <v>0</v>
      </c>
    </row>
    <row r="492" spans="3:17" s="190" customFormat="1" hidden="1">
      <c r="C492" s="196" t="str">
        <f t="shared" si="824"/>
        <v>PLANTACIÓ</v>
      </c>
      <c r="D492" s="196" t="str">
        <f t="shared" si="825"/>
        <v>Preparació per plantació manual col o bròcoli</v>
      </c>
      <c r="E492" s="214">
        <f t="shared" ref="E492:P492" si="838">+E19*VLOOKUP($D492,$D$176:$AV$280,42,FALSE)</f>
        <v>0</v>
      </c>
      <c r="F492" s="214">
        <f t="shared" si="838"/>
        <v>0</v>
      </c>
      <c r="G492" s="214">
        <f t="shared" si="838"/>
        <v>0</v>
      </c>
      <c r="H492" s="214">
        <f t="shared" si="838"/>
        <v>0</v>
      </c>
      <c r="I492" s="214">
        <f t="shared" si="838"/>
        <v>0</v>
      </c>
      <c r="J492" s="214">
        <f t="shared" si="838"/>
        <v>0</v>
      </c>
      <c r="K492" s="214">
        <f t="shared" si="838"/>
        <v>0</v>
      </c>
      <c r="L492" s="214">
        <f t="shared" si="838"/>
        <v>0</v>
      </c>
      <c r="M492" s="214">
        <f t="shared" si="838"/>
        <v>0</v>
      </c>
      <c r="N492" s="214">
        <f t="shared" si="838"/>
        <v>0</v>
      </c>
      <c r="O492" s="214">
        <f t="shared" si="838"/>
        <v>0</v>
      </c>
      <c r="P492" s="214">
        <f t="shared" si="838"/>
        <v>0</v>
      </c>
      <c r="Q492" s="209">
        <f t="shared" si="828"/>
        <v>0</v>
      </c>
    </row>
    <row r="493" spans="3:17" s="190" customFormat="1" hidden="1">
      <c r="C493" s="196">
        <f t="shared" si="824"/>
        <v>0</v>
      </c>
      <c r="D493" s="196">
        <f t="shared" si="825"/>
        <v>0</v>
      </c>
      <c r="E493" s="214">
        <f t="shared" ref="E493:P493" si="839">+E20*VLOOKUP($D493,$D$176:$AV$280,42,FALSE)</f>
        <v>0</v>
      </c>
      <c r="F493" s="214">
        <f t="shared" si="839"/>
        <v>0</v>
      </c>
      <c r="G493" s="214">
        <f t="shared" si="839"/>
        <v>0</v>
      </c>
      <c r="H493" s="214">
        <f t="shared" si="839"/>
        <v>0</v>
      </c>
      <c r="I493" s="214">
        <f t="shared" si="839"/>
        <v>0</v>
      </c>
      <c r="J493" s="214">
        <f t="shared" si="839"/>
        <v>0</v>
      </c>
      <c r="K493" s="214">
        <f t="shared" si="839"/>
        <v>0</v>
      </c>
      <c r="L493" s="214">
        <f t="shared" si="839"/>
        <v>0</v>
      </c>
      <c r="M493" s="214">
        <f t="shared" si="839"/>
        <v>0</v>
      </c>
      <c r="N493" s="214">
        <f t="shared" si="839"/>
        <v>0</v>
      </c>
      <c r="O493" s="214">
        <f t="shared" si="839"/>
        <v>0</v>
      </c>
      <c r="P493" s="214">
        <f t="shared" si="839"/>
        <v>0</v>
      </c>
      <c r="Q493" s="209">
        <f t="shared" si="828"/>
        <v>0</v>
      </c>
    </row>
    <row r="494" spans="3:17" s="190" customFormat="1" hidden="1">
      <c r="C494" s="196">
        <f t="shared" si="824"/>
        <v>0</v>
      </c>
      <c r="D494" s="196">
        <f t="shared" si="825"/>
        <v>0</v>
      </c>
      <c r="E494" s="214">
        <f t="shared" ref="E494:P494" si="840">+E21*VLOOKUP($D494,$D$176:$AV$280,42,FALSE)</f>
        <v>0</v>
      </c>
      <c r="F494" s="214">
        <f t="shared" si="840"/>
        <v>0</v>
      </c>
      <c r="G494" s="214">
        <f t="shared" si="840"/>
        <v>0</v>
      </c>
      <c r="H494" s="214">
        <f t="shared" si="840"/>
        <v>0</v>
      </c>
      <c r="I494" s="214">
        <f t="shared" si="840"/>
        <v>0</v>
      </c>
      <c r="J494" s="214">
        <f t="shared" si="840"/>
        <v>0</v>
      </c>
      <c r="K494" s="214">
        <f t="shared" si="840"/>
        <v>0</v>
      </c>
      <c r="L494" s="214">
        <f t="shared" si="840"/>
        <v>0</v>
      </c>
      <c r="M494" s="214">
        <f t="shared" si="840"/>
        <v>0</v>
      </c>
      <c r="N494" s="214">
        <f t="shared" si="840"/>
        <v>0</v>
      </c>
      <c r="O494" s="214">
        <f t="shared" si="840"/>
        <v>0</v>
      </c>
      <c r="P494" s="214">
        <f t="shared" si="840"/>
        <v>0</v>
      </c>
      <c r="Q494" s="209">
        <f t="shared" si="828"/>
        <v>0</v>
      </c>
    </row>
    <row r="495" spans="3:17" s="190" customFormat="1" hidden="1">
      <c r="C495" s="196">
        <f t="shared" si="824"/>
        <v>0</v>
      </c>
      <c r="D495" s="196">
        <f t="shared" si="825"/>
        <v>0</v>
      </c>
      <c r="E495" s="214">
        <f t="shared" ref="E495:P495" si="841">+E22*VLOOKUP($D495,$D$176:$AV$280,42,FALSE)</f>
        <v>0</v>
      </c>
      <c r="F495" s="214">
        <f t="shared" si="841"/>
        <v>0</v>
      </c>
      <c r="G495" s="214">
        <f t="shared" si="841"/>
        <v>0</v>
      </c>
      <c r="H495" s="214">
        <f t="shared" si="841"/>
        <v>0</v>
      </c>
      <c r="I495" s="214">
        <f t="shared" si="841"/>
        <v>0</v>
      </c>
      <c r="J495" s="214">
        <f t="shared" si="841"/>
        <v>0</v>
      </c>
      <c r="K495" s="214">
        <f t="shared" si="841"/>
        <v>0</v>
      </c>
      <c r="L495" s="214">
        <f t="shared" si="841"/>
        <v>0</v>
      </c>
      <c r="M495" s="214">
        <f t="shared" si="841"/>
        <v>0</v>
      </c>
      <c r="N495" s="214">
        <f t="shared" si="841"/>
        <v>0</v>
      </c>
      <c r="O495" s="214">
        <f t="shared" si="841"/>
        <v>0</v>
      </c>
      <c r="P495" s="214">
        <f t="shared" si="841"/>
        <v>0</v>
      </c>
      <c r="Q495" s="209">
        <f t="shared" si="828"/>
        <v>0</v>
      </c>
    </row>
    <row r="496" spans="3:17" s="190" customFormat="1" hidden="1">
      <c r="C496" s="197" t="str">
        <f t="shared" si="824"/>
        <v>REG</v>
      </c>
      <c r="D496" s="197" t="str">
        <f t="shared" si="825"/>
        <v>Preparació per instal.lació sistema de reg amb cinta (1 m per m2)</v>
      </c>
      <c r="E496" s="215">
        <f t="shared" ref="E496:P496" si="842">+E23*VLOOKUP($D496,$D$176:$AV$280,42,FALSE)</f>
        <v>0</v>
      </c>
      <c r="F496" s="215">
        <f t="shared" si="842"/>
        <v>0</v>
      </c>
      <c r="G496" s="215">
        <f t="shared" si="842"/>
        <v>0</v>
      </c>
      <c r="H496" s="215">
        <f t="shared" si="842"/>
        <v>0</v>
      </c>
      <c r="I496" s="215">
        <f t="shared" si="842"/>
        <v>0</v>
      </c>
      <c r="J496" s="215">
        <f t="shared" si="842"/>
        <v>0</v>
      </c>
      <c r="K496" s="215">
        <f t="shared" si="842"/>
        <v>0</v>
      </c>
      <c r="L496" s="215">
        <f t="shared" si="842"/>
        <v>0</v>
      </c>
      <c r="M496" s="215">
        <f t="shared" si="842"/>
        <v>0</v>
      </c>
      <c r="N496" s="215">
        <f t="shared" si="842"/>
        <v>0</v>
      </c>
      <c r="O496" s="215">
        <f t="shared" si="842"/>
        <v>0</v>
      </c>
      <c r="P496" s="215">
        <f t="shared" si="842"/>
        <v>0</v>
      </c>
      <c r="Q496" s="209">
        <f t="shared" si="828"/>
        <v>0</v>
      </c>
    </row>
    <row r="497" spans="3:17" s="190" customFormat="1" hidden="1">
      <c r="C497" s="197">
        <f t="shared" si="824"/>
        <v>0</v>
      </c>
      <c r="D497" s="197" t="str">
        <f t="shared" si="825"/>
        <v>Preparació per reg (l/m2)</v>
      </c>
      <c r="E497" s="215">
        <f t="shared" ref="E497:P497" si="843">+E24*VLOOKUP($D497,$D$176:$AV$280,42,FALSE)</f>
        <v>0</v>
      </c>
      <c r="F497" s="215">
        <f t="shared" si="843"/>
        <v>0</v>
      </c>
      <c r="G497" s="215">
        <f t="shared" si="843"/>
        <v>0</v>
      </c>
      <c r="H497" s="215">
        <f t="shared" si="843"/>
        <v>0</v>
      </c>
      <c r="I497" s="215">
        <f t="shared" si="843"/>
        <v>0</v>
      </c>
      <c r="J497" s="215">
        <f t="shared" si="843"/>
        <v>0</v>
      </c>
      <c r="K497" s="215">
        <f t="shared" si="843"/>
        <v>0</v>
      </c>
      <c r="L497" s="215">
        <f t="shared" si="843"/>
        <v>0</v>
      </c>
      <c r="M497" s="215">
        <f t="shared" si="843"/>
        <v>0</v>
      </c>
      <c r="N497" s="215">
        <f t="shared" si="843"/>
        <v>0</v>
      </c>
      <c r="O497" s="215">
        <f t="shared" si="843"/>
        <v>0</v>
      </c>
      <c r="P497" s="215">
        <f t="shared" si="843"/>
        <v>0</v>
      </c>
      <c r="Q497" s="209">
        <f t="shared" si="828"/>
        <v>0</v>
      </c>
    </row>
    <row r="498" spans="3:17" s="190" customFormat="1" hidden="1">
      <c r="C498" s="197">
        <f t="shared" si="824"/>
        <v>0</v>
      </c>
      <c r="D498" s="197" t="str">
        <f t="shared" si="825"/>
        <v>Preparació per desinstal.lació sistema de reg amb cinta</v>
      </c>
      <c r="E498" s="215">
        <f t="shared" ref="E498:P498" si="844">+E25*VLOOKUP($D498,$D$176:$AV$280,42,FALSE)</f>
        <v>0</v>
      </c>
      <c r="F498" s="215">
        <f t="shared" si="844"/>
        <v>0</v>
      </c>
      <c r="G498" s="215">
        <f t="shared" si="844"/>
        <v>0</v>
      </c>
      <c r="H498" s="215">
        <f t="shared" si="844"/>
        <v>0</v>
      </c>
      <c r="I498" s="215">
        <f t="shared" si="844"/>
        <v>0</v>
      </c>
      <c r="J498" s="215">
        <f t="shared" si="844"/>
        <v>0</v>
      </c>
      <c r="K498" s="215">
        <f t="shared" si="844"/>
        <v>0</v>
      </c>
      <c r="L498" s="215">
        <f t="shared" si="844"/>
        <v>0</v>
      </c>
      <c r="M498" s="215">
        <f t="shared" si="844"/>
        <v>0</v>
      </c>
      <c r="N498" s="215">
        <f t="shared" si="844"/>
        <v>0</v>
      </c>
      <c r="O498" s="215">
        <f t="shared" si="844"/>
        <v>0</v>
      </c>
      <c r="P498" s="215">
        <f t="shared" si="844"/>
        <v>0</v>
      </c>
      <c r="Q498" s="209">
        <f t="shared" si="828"/>
        <v>0</v>
      </c>
    </row>
    <row r="499" spans="3:17" s="190" customFormat="1" hidden="1">
      <c r="C499" s="197">
        <f t="shared" si="824"/>
        <v>0</v>
      </c>
      <c r="D499" s="197">
        <f t="shared" si="825"/>
        <v>0</v>
      </c>
      <c r="E499" s="215">
        <f t="shared" ref="E499:P499" si="845">+E26*VLOOKUP($D499,$D$176:$AV$280,42,FALSE)</f>
        <v>0</v>
      </c>
      <c r="F499" s="215">
        <f t="shared" si="845"/>
        <v>0</v>
      </c>
      <c r="G499" s="215">
        <f t="shared" si="845"/>
        <v>0</v>
      </c>
      <c r="H499" s="215">
        <f t="shared" si="845"/>
        <v>0</v>
      </c>
      <c r="I499" s="215">
        <f t="shared" si="845"/>
        <v>0</v>
      </c>
      <c r="J499" s="215">
        <f t="shared" si="845"/>
        <v>0</v>
      </c>
      <c r="K499" s="215">
        <f t="shared" si="845"/>
        <v>0</v>
      </c>
      <c r="L499" s="215">
        <f t="shared" si="845"/>
        <v>0</v>
      </c>
      <c r="M499" s="215">
        <f t="shared" si="845"/>
        <v>0</v>
      </c>
      <c r="N499" s="215">
        <f t="shared" si="845"/>
        <v>0</v>
      </c>
      <c r="O499" s="215">
        <f t="shared" si="845"/>
        <v>0</v>
      </c>
      <c r="P499" s="215">
        <f t="shared" si="845"/>
        <v>0</v>
      </c>
      <c r="Q499" s="209">
        <f t="shared" si="828"/>
        <v>0</v>
      </c>
    </row>
    <row r="500" spans="3:17" s="190" customFormat="1" hidden="1">
      <c r="C500" s="198" t="str">
        <f t="shared" si="824"/>
        <v>TRACTAMENTS</v>
      </c>
      <c r="D500" s="198" t="str">
        <f t="shared" si="825"/>
        <v>Preparació per tractament bacillus + retenol +purí ortiga amb tractor i braços</v>
      </c>
      <c r="E500" s="216">
        <f t="shared" ref="E500:P500" si="846">+E27*VLOOKUP($D500,$D$176:$AV$280,42,FALSE)</f>
        <v>0</v>
      </c>
      <c r="F500" s="216">
        <f t="shared" si="846"/>
        <v>0</v>
      </c>
      <c r="G500" s="216">
        <f t="shared" si="846"/>
        <v>0</v>
      </c>
      <c r="H500" s="216">
        <f t="shared" si="846"/>
        <v>0</v>
      </c>
      <c r="I500" s="216">
        <f t="shared" si="846"/>
        <v>0</v>
      </c>
      <c r="J500" s="216">
        <f t="shared" si="846"/>
        <v>0</v>
      </c>
      <c r="K500" s="216">
        <f t="shared" si="846"/>
        <v>0</v>
      </c>
      <c r="L500" s="216">
        <f t="shared" si="846"/>
        <v>0</v>
      </c>
      <c r="M500" s="216">
        <f t="shared" si="846"/>
        <v>0</v>
      </c>
      <c r="N500" s="216">
        <f t="shared" si="846"/>
        <v>0</v>
      </c>
      <c r="O500" s="216">
        <f t="shared" si="846"/>
        <v>0</v>
      </c>
      <c r="P500" s="216">
        <f t="shared" si="846"/>
        <v>0</v>
      </c>
      <c r="Q500" s="209">
        <f t="shared" si="828"/>
        <v>0</v>
      </c>
    </row>
    <row r="501" spans="3:17" s="190" customFormat="1" hidden="1">
      <c r="C501" s="198">
        <f t="shared" si="824"/>
        <v>0</v>
      </c>
      <c r="D501" s="198" t="str">
        <f t="shared" si="825"/>
        <v>Preparació per tractament bacillus + retenol +purí ortiga amb bota i 2 persones</v>
      </c>
      <c r="E501" s="216">
        <f t="shared" ref="E501:P501" si="847">+E28*VLOOKUP($D501,$D$176:$AV$280,42,FALSE)</f>
        <v>0</v>
      </c>
      <c r="F501" s="216">
        <f t="shared" si="847"/>
        <v>0</v>
      </c>
      <c r="G501" s="216">
        <f t="shared" si="847"/>
        <v>0</v>
      </c>
      <c r="H501" s="216">
        <f t="shared" si="847"/>
        <v>0</v>
      </c>
      <c r="I501" s="216">
        <f t="shared" si="847"/>
        <v>0</v>
      </c>
      <c r="J501" s="216">
        <f t="shared" si="847"/>
        <v>0</v>
      </c>
      <c r="K501" s="216">
        <f t="shared" si="847"/>
        <v>0</v>
      </c>
      <c r="L501" s="216">
        <f t="shared" si="847"/>
        <v>0</v>
      </c>
      <c r="M501" s="216">
        <f t="shared" si="847"/>
        <v>0</v>
      </c>
      <c r="N501" s="216">
        <f t="shared" si="847"/>
        <v>0</v>
      </c>
      <c r="O501" s="216">
        <f t="shared" si="847"/>
        <v>0</v>
      </c>
      <c r="P501" s="216">
        <f t="shared" si="847"/>
        <v>0</v>
      </c>
      <c r="Q501" s="209">
        <f t="shared" si="828"/>
        <v>0</v>
      </c>
    </row>
    <row r="502" spans="3:17" s="190" customFormat="1" hidden="1">
      <c r="C502" s="198">
        <f t="shared" si="824"/>
        <v>0</v>
      </c>
      <c r="D502" s="198" t="str">
        <f t="shared" si="825"/>
        <v>Preparació per tractament llimacs (ferramol)</v>
      </c>
      <c r="E502" s="216">
        <f t="shared" ref="E502:P502" si="848">+E29*VLOOKUP($D502,$D$176:$AV$280,42,FALSE)</f>
        <v>0</v>
      </c>
      <c r="F502" s="216">
        <f t="shared" si="848"/>
        <v>0</v>
      </c>
      <c r="G502" s="216">
        <f t="shared" si="848"/>
        <v>0</v>
      </c>
      <c r="H502" s="216">
        <f t="shared" si="848"/>
        <v>0</v>
      </c>
      <c r="I502" s="216">
        <f t="shared" si="848"/>
        <v>0</v>
      </c>
      <c r="J502" s="216">
        <f t="shared" si="848"/>
        <v>0</v>
      </c>
      <c r="K502" s="216">
        <f t="shared" si="848"/>
        <v>0</v>
      </c>
      <c r="L502" s="216">
        <f t="shared" si="848"/>
        <v>0</v>
      </c>
      <c r="M502" s="216">
        <f t="shared" si="848"/>
        <v>0</v>
      </c>
      <c r="N502" s="216">
        <f t="shared" si="848"/>
        <v>0</v>
      </c>
      <c r="O502" s="216">
        <f t="shared" si="848"/>
        <v>0</v>
      </c>
      <c r="P502" s="216">
        <f t="shared" si="848"/>
        <v>0</v>
      </c>
      <c r="Q502" s="209">
        <f t="shared" si="828"/>
        <v>0</v>
      </c>
    </row>
    <row r="503" spans="3:17" s="190" customFormat="1" hidden="1">
      <c r="C503" s="198">
        <f t="shared" si="824"/>
        <v>0</v>
      </c>
      <c r="D503" s="198">
        <f t="shared" si="825"/>
        <v>0</v>
      </c>
      <c r="E503" s="216">
        <f t="shared" ref="E503:P503" si="849">+E30*VLOOKUP($D503,$D$176:$AV$280,42,FALSE)</f>
        <v>0</v>
      </c>
      <c r="F503" s="216">
        <f t="shared" si="849"/>
        <v>0</v>
      </c>
      <c r="G503" s="216">
        <f t="shared" si="849"/>
        <v>0</v>
      </c>
      <c r="H503" s="216">
        <f t="shared" si="849"/>
        <v>0</v>
      </c>
      <c r="I503" s="216">
        <f t="shared" si="849"/>
        <v>0</v>
      </c>
      <c r="J503" s="216">
        <f t="shared" si="849"/>
        <v>0</v>
      </c>
      <c r="K503" s="216">
        <f t="shared" si="849"/>
        <v>0</v>
      </c>
      <c r="L503" s="216">
        <f t="shared" si="849"/>
        <v>0</v>
      </c>
      <c r="M503" s="216">
        <f t="shared" si="849"/>
        <v>0</v>
      </c>
      <c r="N503" s="216">
        <f t="shared" si="849"/>
        <v>0</v>
      </c>
      <c r="O503" s="216">
        <f t="shared" si="849"/>
        <v>0</v>
      </c>
      <c r="P503" s="216">
        <f t="shared" si="849"/>
        <v>0</v>
      </c>
      <c r="Q503" s="209">
        <f t="shared" si="828"/>
        <v>0</v>
      </c>
    </row>
    <row r="504" spans="3:17" s="190" customFormat="1" hidden="1">
      <c r="C504" s="198">
        <f t="shared" si="824"/>
        <v>0</v>
      </c>
      <c r="D504" s="198">
        <f t="shared" si="825"/>
        <v>0</v>
      </c>
      <c r="E504" s="216">
        <f t="shared" ref="E504:P504" si="850">+E31*VLOOKUP($D504,$D$176:$AV$280,42,FALSE)</f>
        <v>0</v>
      </c>
      <c r="F504" s="216">
        <f t="shared" si="850"/>
        <v>0</v>
      </c>
      <c r="G504" s="216">
        <f t="shared" si="850"/>
        <v>0</v>
      </c>
      <c r="H504" s="216">
        <f t="shared" si="850"/>
        <v>0</v>
      </c>
      <c r="I504" s="216">
        <f t="shared" si="850"/>
        <v>0</v>
      </c>
      <c r="J504" s="216">
        <f t="shared" si="850"/>
        <v>0</v>
      </c>
      <c r="K504" s="216">
        <f t="shared" si="850"/>
        <v>0</v>
      </c>
      <c r="L504" s="216">
        <f t="shared" si="850"/>
        <v>0</v>
      </c>
      <c r="M504" s="216">
        <f t="shared" si="850"/>
        <v>0</v>
      </c>
      <c r="N504" s="216">
        <f t="shared" si="850"/>
        <v>0</v>
      </c>
      <c r="O504" s="216">
        <f t="shared" si="850"/>
        <v>0</v>
      </c>
      <c r="P504" s="216">
        <f t="shared" si="850"/>
        <v>0</v>
      </c>
      <c r="Q504" s="209">
        <f t="shared" si="828"/>
        <v>0</v>
      </c>
    </row>
    <row r="505" spans="3:17" s="190" customFormat="1" hidden="1">
      <c r="C505" s="199" t="str">
        <f t="shared" si="824"/>
        <v>DESHERBAT</v>
      </c>
      <c r="D505" s="199" t="str">
        <f t="shared" si="825"/>
        <v>Preparació per desherbat amb tractor</v>
      </c>
      <c r="E505" s="217">
        <f t="shared" ref="E505:P505" si="851">+E32*VLOOKUP($D505,$D$176:$AV$280,42,FALSE)</f>
        <v>0</v>
      </c>
      <c r="F505" s="217">
        <f t="shared" si="851"/>
        <v>0</v>
      </c>
      <c r="G505" s="217">
        <f t="shared" si="851"/>
        <v>0</v>
      </c>
      <c r="H505" s="217">
        <f t="shared" si="851"/>
        <v>0</v>
      </c>
      <c r="I505" s="217">
        <f t="shared" si="851"/>
        <v>0</v>
      </c>
      <c r="J505" s="217">
        <f t="shared" si="851"/>
        <v>0</v>
      </c>
      <c r="K505" s="217">
        <f t="shared" si="851"/>
        <v>0</v>
      </c>
      <c r="L505" s="217">
        <f t="shared" si="851"/>
        <v>0</v>
      </c>
      <c r="M505" s="217">
        <f t="shared" si="851"/>
        <v>0</v>
      </c>
      <c r="N505" s="217">
        <f t="shared" si="851"/>
        <v>0</v>
      </c>
      <c r="O505" s="217">
        <f t="shared" si="851"/>
        <v>0</v>
      </c>
      <c r="P505" s="217">
        <f t="shared" si="851"/>
        <v>0</v>
      </c>
      <c r="Q505" s="209">
        <f t="shared" si="828"/>
        <v>0</v>
      </c>
    </row>
    <row r="506" spans="3:17" s="190" customFormat="1" hidden="1">
      <c r="C506" s="199">
        <f t="shared" si="824"/>
        <v>0</v>
      </c>
      <c r="D506" s="199" t="str">
        <f t="shared" si="825"/>
        <v>Preparació per desherbat manual 5h/1.000  m2</v>
      </c>
      <c r="E506" s="217">
        <f t="shared" ref="E506:P506" si="852">+E33*VLOOKUP($D506,$D$176:$AV$280,42,FALSE)</f>
        <v>0</v>
      </c>
      <c r="F506" s="217">
        <f t="shared" si="852"/>
        <v>0</v>
      </c>
      <c r="G506" s="217">
        <f t="shared" si="852"/>
        <v>0</v>
      </c>
      <c r="H506" s="217">
        <f t="shared" si="852"/>
        <v>0</v>
      </c>
      <c r="I506" s="217">
        <f t="shared" si="852"/>
        <v>0</v>
      </c>
      <c r="J506" s="217">
        <f t="shared" si="852"/>
        <v>0</v>
      </c>
      <c r="K506" s="217">
        <f t="shared" si="852"/>
        <v>0</v>
      </c>
      <c r="L506" s="217">
        <f t="shared" si="852"/>
        <v>0</v>
      </c>
      <c r="M506" s="217">
        <f t="shared" si="852"/>
        <v>0</v>
      </c>
      <c r="N506" s="217">
        <f t="shared" si="852"/>
        <v>0</v>
      </c>
      <c r="O506" s="217">
        <f t="shared" si="852"/>
        <v>0</v>
      </c>
      <c r="P506" s="217">
        <f t="shared" si="852"/>
        <v>0</v>
      </c>
      <c r="Q506" s="209">
        <f t="shared" si="828"/>
        <v>0</v>
      </c>
    </row>
    <row r="507" spans="3:17" s="190" customFormat="1" hidden="1">
      <c r="C507" s="199">
        <f t="shared" si="824"/>
        <v>0</v>
      </c>
      <c r="D507" s="199">
        <f t="shared" si="825"/>
        <v>0</v>
      </c>
      <c r="E507" s="217">
        <f t="shared" ref="E507:P507" si="853">+E34*VLOOKUP($D507,$D$176:$AV$280,42,FALSE)</f>
        <v>0</v>
      </c>
      <c r="F507" s="217">
        <f t="shared" si="853"/>
        <v>0</v>
      </c>
      <c r="G507" s="217">
        <f t="shared" si="853"/>
        <v>0</v>
      </c>
      <c r="H507" s="217">
        <f t="shared" si="853"/>
        <v>0</v>
      </c>
      <c r="I507" s="217">
        <f t="shared" si="853"/>
        <v>0</v>
      </c>
      <c r="J507" s="217">
        <f t="shared" si="853"/>
        <v>0</v>
      </c>
      <c r="K507" s="217">
        <f t="shared" si="853"/>
        <v>0</v>
      </c>
      <c r="L507" s="217">
        <f t="shared" si="853"/>
        <v>0</v>
      </c>
      <c r="M507" s="217">
        <f t="shared" si="853"/>
        <v>0</v>
      </c>
      <c r="N507" s="217">
        <f t="shared" si="853"/>
        <v>0</v>
      </c>
      <c r="O507" s="217">
        <f t="shared" si="853"/>
        <v>0</v>
      </c>
      <c r="P507" s="217">
        <f t="shared" si="853"/>
        <v>0</v>
      </c>
      <c r="Q507" s="209">
        <f t="shared" si="828"/>
        <v>0</v>
      </c>
    </row>
    <row r="508" spans="3:17" s="190" customFormat="1" hidden="1">
      <c r="C508" s="199">
        <f t="shared" si="824"/>
        <v>0</v>
      </c>
      <c r="D508" s="199">
        <f t="shared" si="825"/>
        <v>0</v>
      </c>
      <c r="E508" s="217">
        <f t="shared" ref="E508:P508" si="854">+E35*VLOOKUP($D508,$D$176:$AV$280,42,FALSE)</f>
        <v>0</v>
      </c>
      <c r="F508" s="217">
        <f t="shared" si="854"/>
        <v>0</v>
      </c>
      <c r="G508" s="217">
        <f t="shared" si="854"/>
        <v>0</v>
      </c>
      <c r="H508" s="217">
        <f t="shared" si="854"/>
        <v>0</v>
      </c>
      <c r="I508" s="217">
        <f t="shared" si="854"/>
        <v>0</v>
      </c>
      <c r="J508" s="217">
        <f t="shared" si="854"/>
        <v>0</v>
      </c>
      <c r="K508" s="217">
        <f t="shared" si="854"/>
        <v>0</v>
      </c>
      <c r="L508" s="217">
        <f t="shared" si="854"/>
        <v>0</v>
      </c>
      <c r="M508" s="217">
        <f t="shared" si="854"/>
        <v>0</v>
      </c>
      <c r="N508" s="217">
        <f t="shared" si="854"/>
        <v>0</v>
      </c>
      <c r="O508" s="217">
        <f t="shared" si="854"/>
        <v>0</v>
      </c>
      <c r="P508" s="217">
        <f t="shared" si="854"/>
        <v>0</v>
      </c>
      <c r="Q508" s="209">
        <f t="shared" si="828"/>
        <v>0</v>
      </c>
    </row>
    <row r="509" spans="3:17" s="190" customFormat="1" hidden="1">
      <c r="C509" s="200" t="str">
        <f t="shared" si="824"/>
        <v>ALTRES OPERACIONS ESPECÍFIQUES</v>
      </c>
      <c r="D509" s="200" t="str">
        <f t="shared" si="825"/>
        <v>Preparació per renda de la terra</v>
      </c>
      <c r="E509" s="218">
        <f t="shared" ref="E509:P509" si="855">+E36*VLOOKUP($D509,$D$176:$AV$280,42,FALSE)</f>
        <v>0</v>
      </c>
      <c r="F509" s="218">
        <f t="shared" si="855"/>
        <v>0</v>
      </c>
      <c r="G509" s="218">
        <f t="shared" si="855"/>
        <v>0</v>
      </c>
      <c r="H509" s="218">
        <f t="shared" si="855"/>
        <v>0</v>
      </c>
      <c r="I509" s="218">
        <f t="shared" si="855"/>
        <v>0</v>
      </c>
      <c r="J509" s="218">
        <f t="shared" si="855"/>
        <v>0</v>
      </c>
      <c r="K509" s="218">
        <f t="shared" si="855"/>
        <v>0</v>
      </c>
      <c r="L509" s="218">
        <f t="shared" si="855"/>
        <v>0</v>
      </c>
      <c r="M509" s="218">
        <f t="shared" si="855"/>
        <v>0</v>
      </c>
      <c r="N509" s="218">
        <f t="shared" si="855"/>
        <v>0</v>
      </c>
      <c r="O509" s="218">
        <f t="shared" si="855"/>
        <v>0</v>
      </c>
      <c r="P509" s="218">
        <f t="shared" si="855"/>
        <v>0</v>
      </c>
      <c r="Q509" s="209">
        <f t="shared" si="828"/>
        <v>0</v>
      </c>
    </row>
    <row r="510" spans="3:17" s="190" customFormat="1" hidden="1">
      <c r="C510" s="200">
        <f t="shared" si="824"/>
        <v>0</v>
      </c>
      <c r="D510" s="200">
        <f t="shared" si="825"/>
        <v>0</v>
      </c>
      <c r="E510" s="218">
        <f t="shared" ref="E510:P510" si="856">+E37*VLOOKUP($D510,$D$176:$AV$280,42,FALSE)</f>
        <v>0</v>
      </c>
      <c r="F510" s="218">
        <f t="shared" si="856"/>
        <v>0</v>
      </c>
      <c r="G510" s="218">
        <f t="shared" si="856"/>
        <v>0</v>
      </c>
      <c r="H510" s="218">
        <f t="shared" si="856"/>
        <v>0</v>
      </c>
      <c r="I510" s="218">
        <f t="shared" si="856"/>
        <v>0</v>
      </c>
      <c r="J510" s="218">
        <f t="shared" si="856"/>
        <v>0</v>
      </c>
      <c r="K510" s="218">
        <f t="shared" si="856"/>
        <v>0</v>
      </c>
      <c r="L510" s="218">
        <f t="shared" si="856"/>
        <v>0</v>
      </c>
      <c r="M510" s="218">
        <f t="shared" si="856"/>
        <v>0</v>
      </c>
      <c r="N510" s="218">
        <f t="shared" si="856"/>
        <v>0</v>
      </c>
      <c r="O510" s="218">
        <f t="shared" si="856"/>
        <v>0</v>
      </c>
      <c r="P510" s="218">
        <f t="shared" si="856"/>
        <v>0</v>
      </c>
      <c r="Q510" s="209">
        <f t="shared" si="828"/>
        <v>0</v>
      </c>
    </row>
    <row r="511" spans="3:17" s="190" customFormat="1" hidden="1">
      <c r="C511" s="200">
        <f t="shared" si="824"/>
        <v>0</v>
      </c>
      <c r="D511" s="200">
        <f t="shared" si="825"/>
        <v>0</v>
      </c>
      <c r="E511" s="218">
        <f t="shared" ref="E511:P511" si="857">+E38*VLOOKUP($D511,$D$176:$AV$280,42,FALSE)</f>
        <v>0</v>
      </c>
      <c r="F511" s="218">
        <f t="shared" si="857"/>
        <v>0</v>
      </c>
      <c r="G511" s="218">
        <f t="shared" si="857"/>
        <v>0</v>
      </c>
      <c r="H511" s="218">
        <f t="shared" si="857"/>
        <v>0</v>
      </c>
      <c r="I511" s="218">
        <f t="shared" si="857"/>
        <v>0</v>
      </c>
      <c r="J511" s="218">
        <f t="shared" si="857"/>
        <v>0</v>
      </c>
      <c r="K511" s="218">
        <f t="shared" si="857"/>
        <v>0</v>
      </c>
      <c r="L511" s="218">
        <f t="shared" si="857"/>
        <v>0</v>
      </c>
      <c r="M511" s="218">
        <f t="shared" si="857"/>
        <v>0</v>
      </c>
      <c r="N511" s="218">
        <f t="shared" si="857"/>
        <v>0</v>
      </c>
      <c r="O511" s="218">
        <f t="shared" si="857"/>
        <v>0</v>
      </c>
      <c r="P511" s="218">
        <f t="shared" si="857"/>
        <v>0</v>
      </c>
      <c r="Q511" s="209">
        <f t="shared" si="828"/>
        <v>0</v>
      </c>
    </row>
    <row r="512" spans="3:17" s="190" customFormat="1" hidden="1">
      <c r="C512" s="200">
        <f t="shared" si="824"/>
        <v>0</v>
      </c>
      <c r="D512" s="200">
        <f t="shared" si="825"/>
        <v>0</v>
      </c>
      <c r="E512" s="218">
        <f t="shared" ref="E512:P512" si="858">+E39*VLOOKUP($D512,$D$176:$AV$280,42,FALSE)</f>
        <v>0</v>
      </c>
      <c r="F512" s="218">
        <f t="shared" si="858"/>
        <v>0</v>
      </c>
      <c r="G512" s="218">
        <f t="shared" si="858"/>
        <v>0</v>
      </c>
      <c r="H512" s="218">
        <f t="shared" si="858"/>
        <v>0</v>
      </c>
      <c r="I512" s="218">
        <f t="shared" si="858"/>
        <v>0</v>
      </c>
      <c r="J512" s="218">
        <f t="shared" si="858"/>
        <v>0</v>
      </c>
      <c r="K512" s="218">
        <f t="shared" si="858"/>
        <v>0</v>
      </c>
      <c r="L512" s="218">
        <f t="shared" si="858"/>
        <v>0</v>
      </c>
      <c r="M512" s="218">
        <f t="shared" si="858"/>
        <v>0</v>
      </c>
      <c r="N512" s="218">
        <f t="shared" si="858"/>
        <v>0</v>
      </c>
      <c r="O512" s="218">
        <f t="shared" si="858"/>
        <v>0</v>
      </c>
      <c r="P512" s="218">
        <f t="shared" si="858"/>
        <v>0</v>
      </c>
      <c r="Q512" s="209">
        <f t="shared" si="828"/>
        <v>0</v>
      </c>
    </row>
    <row r="513" spans="3:17" s="190" customFormat="1" hidden="1">
      <c r="C513" s="200">
        <f t="shared" si="824"/>
        <v>0</v>
      </c>
      <c r="D513" s="200">
        <f t="shared" si="825"/>
        <v>0</v>
      </c>
      <c r="E513" s="218">
        <f t="shared" ref="E513:P513" si="859">+E40*VLOOKUP($D513,$D$176:$AV$280,42,FALSE)</f>
        <v>0</v>
      </c>
      <c r="F513" s="218">
        <f t="shared" si="859"/>
        <v>0</v>
      </c>
      <c r="G513" s="218">
        <f t="shared" si="859"/>
        <v>0</v>
      </c>
      <c r="H513" s="218">
        <f t="shared" si="859"/>
        <v>0</v>
      </c>
      <c r="I513" s="218">
        <f t="shared" si="859"/>
        <v>0</v>
      </c>
      <c r="J513" s="218">
        <f t="shared" si="859"/>
        <v>0</v>
      </c>
      <c r="K513" s="218">
        <f t="shared" si="859"/>
        <v>0</v>
      </c>
      <c r="L513" s="218">
        <f t="shared" si="859"/>
        <v>0</v>
      </c>
      <c r="M513" s="218">
        <f t="shared" si="859"/>
        <v>0</v>
      </c>
      <c r="N513" s="218">
        <f t="shared" si="859"/>
        <v>0</v>
      </c>
      <c r="O513" s="218">
        <f t="shared" si="859"/>
        <v>0</v>
      </c>
      <c r="P513" s="218">
        <f t="shared" si="859"/>
        <v>0</v>
      </c>
      <c r="Q513" s="209">
        <f t="shared" si="828"/>
        <v>0</v>
      </c>
    </row>
    <row r="514" spans="3:17" s="190" customFormat="1" hidden="1">
      <c r="C514" s="201" t="str">
        <f t="shared" si="824"/>
        <v>RECOL.LECCIÓ</v>
      </c>
      <c r="D514" s="201" t="str">
        <f t="shared" si="825"/>
        <v>Preparació per recol.lecció col</v>
      </c>
      <c r="E514" s="219">
        <f t="shared" ref="E514:P514" si="860">+E41*VLOOKUP($D514,$D$176:$AV$280,42,FALSE)</f>
        <v>0</v>
      </c>
      <c r="F514" s="219">
        <f t="shared" si="860"/>
        <v>0</v>
      </c>
      <c r="G514" s="219">
        <f t="shared" si="860"/>
        <v>0</v>
      </c>
      <c r="H514" s="219">
        <f t="shared" si="860"/>
        <v>0</v>
      </c>
      <c r="I514" s="219">
        <f t="shared" si="860"/>
        <v>0</v>
      </c>
      <c r="J514" s="219">
        <f t="shared" si="860"/>
        <v>0</v>
      </c>
      <c r="K514" s="219">
        <f t="shared" si="860"/>
        <v>0</v>
      </c>
      <c r="L514" s="219">
        <f t="shared" si="860"/>
        <v>0</v>
      </c>
      <c r="M514" s="219">
        <f t="shared" si="860"/>
        <v>0</v>
      </c>
      <c r="N514" s="219">
        <f t="shared" si="860"/>
        <v>0</v>
      </c>
      <c r="O514" s="219">
        <f t="shared" si="860"/>
        <v>0</v>
      </c>
      <c r="P514" s="219">
        <f t="shared" si="860"/>
        <v>0</v>
      </c>
      <c r="Q514" s="209">
        <f t="shared" si="828"/>
        <v>0</v>
      </c>
    </row>
    <row r="515" spans="3:17" s="190" customFormat="1" hidden="1">
      <c r="C515" s="201">
        <f t="shared" si="824"/>
        <v>0</v>
      </c>
      <c r="D515" s="201">
        <f t="shared" si="825"/>
        <v>0</v>
      </c>
      <c r="E515" s="219">
        <f t="shared" ref="E515:P515" si="861">+E42*VLOOKUP($D515,$D$176:$AV$280,42,FALSE)</f>
        <v>0</v>
      </c>
      <c r="F515" s="219">
        <f t="shared" si="861"/>
        <v>0</v>
      </c>
      <c r="G515" s="219">
        <f t="shared" si="861"/>
        <v>0</v>
      </c>
      <c r="H515" s="219">
        <f t="shared" si="861"/>
        <v>0</v>
      </c>
      <c r="I515" s="219">
        <f t="shared" si="861"/>
        <v>0</v>
      </c>
      <c r="J515" s="219">
        <f t="shared" si="861"/>
        <v>0</v>
      </c>
      <c r="K515" s="219">
        <f t="shared" si="861"/>
        <v>0</v>
      </c>
      <c r="L515" s="219">
        <f t="shared" si="861"/>
        <v>0</v>
      </c>
      <c r="M515" s="219">
        <f t="shared" si="861"/>
        <v>0</v>
      </c>
      <c r="N515" s="219">
        <f t="shared" si="861"/>
        <v>0</v>
      </c>
      <c r="O515" s="219">
        <f t="shared" si="861"/>
        <v>0</v>
      </c>
      <c r="P515" s="219">
        <f t="shared" si="861"/>
        <v>0</v>
      </c>
      <c r="Q515" s="209">
        <f t="shared" si="828"/>
        <v>0</v>
      </c>
    </row>
    <row r="516" spans="3:17" s="190" customFormat="1" hidden="1">
      <c r="E516" s="209">
        <f>SUM(E481:E515)</f>
        <v>0</v>
      </c>
      <c r="F516" s="209">
        <f t="shared" ref="F516" si="862">SUM(F481:F515)</f>
        <v>0</v>
      </c>
      <c r="G516" s="209">
        <f t="shared" ref="G516" si="863">SUM(G481:G515)</f>
        <v>0</v>
      </c>
      <c r="H516" s="209">
        <f t="shared" ref="H516" si="864">SUM(H481:H515)</f>
        <v>0</v>
      </c>
      <c r="I516" s="209">
        <f t="shared" ref="I516" si="865">SUM(I481:I515)</f>
        <v>0</v>
      </c>
      <c r="J516" s="209">
        <f t="shared" ref="J516" si="866">SUM(J481:J515)</f>
        <v>0</v>
      </c>
      <c r="K516" s="209">
        <f t="shared" ref="K516" si="867">SUM(K481:K515)</f>
        <v>0</v>
      </c>
      <c r="L516" s="209">
        <f t="shared" ref="L516" si="868">SUM(L481:L515)</f>
        <v>0</v>
      </c>
      <c r="M516" s="209">
        <f t="shared" ref="M516" si="869">SUM(M481:M515)</f>
        <v>0</v>
      </c>
      <c r="N516" s="209">
        <f t="shared" ref="N516" si="870">SUM(N481:N515)</f>
        <v>0</v>
      </c>
      <c r="O516" s="209">
        <f t="shared" ref="O516" si="871">SUM(O481:O515)</f>
        <v>0</v>
      </c>
      <c r="P516" s="209">
        <f t="shared" ref="P516" si="872">SUM(P481:P515)</f>
        <v>0</v>
      </c>
      <c r="Q516" s="209"/>
    </row>
    <row r="517" spans="3:17" s="190" customFormat="1" hidden="1"/>
    <row r="518" spans="3:17" s="190" customFormat="1" hidden="1"/>
    <row r="519" spans="3:17" s="190" customFormat="1" hidden="1">
      <c r="C519" s="190" t="str">
        <f>CONCATENATE($E$3,". Distribució de costos entre els grups d'operacions. ","Cost total: ",TEXT(Q529,"#.##0,00 €"))</f>
        <v>Col. Distribució de costos entre els grups d'operacions. Cost total: 0,00 €</v>
      </c>
    </row>
    <row r="520" spans="3:17" s="190" customFormat="1" hidden="1">
      <c r="E520" s="190" t="str">
        <f>+E7</f>
        <v xml:space="preserve">gener </v>
      </c>
      <c r="F520" s="190" t="str">
        <f t="shared" ref="F520:P520" si="873">+F7</f>
        <v>febrer</v>
      </c>
      <c r="G520" s="190" t="str">
        <f t="shared" si="873"/>
        <v xml:space="preserve">març </v>
      </c>
      <c r="H520" s="190" t="str">
        <f t="shared" si="873"/>
        <v>abril</v>
      </c>
      <c r="I520" s="190" t="str">
        <f t="shared" si="873"/>
        <v>maig</v>
      </c>
      <c r="J520" s="190" t="str">
        <f t="shared" si="873"/>
        <v>juny</v>
      </c>
      <c r="K520" s="190" t="str">
        <f t="shared" si="873"/>
        <v>juliol</v>
      </c>
      <c r="L520" s="190" t="str">
        <f t="shared" si="873"/>
        <v>agost</v>
      </c>
      <c r="M520" s="190" t="str">
        <f t="shared" si="873"/>
        <v>setembre</v>
      </c>
      <c r="N520" s="190" t="str">
        <f t="shared" si="873"/>
        <v>octubre</v>
      </c>
      <c r="O520" s="190" t="str">
        <f t="shared" si="873"/>
        <v>novembre</v>
      </c>
      <c r="P520" s="190" t="str">
        <f t="shared" si="873"/>
        <v>desembre</v>
      </c>
      <c r="Q520" s="209"/>
    </row>
    <row r="521" spans="3:17" s="190" customFormat="1" hidden="1">
      <c r="C521" s="193" t="str">
        <f>+C396</f>
        <v>PREPARACIÓ DEL SÒL</v>
      </c>
      <c r="D521" s="220">
        <f>+Q521</f>
        <v>0</v>
      </c>
      <c r="E521" s="212">
        <f>SUM(E396:E402)</f>
        <v>0</v>
      </c>
      <c r="F521" s="212">
        <f t="shared" ref="F521:P521" si="874">SUM(F396:F402)</f>
        <v>0</v>
      </c>
      <c r="G521" s="212">
        <f t="shared" si="874"/>
        <v>0</v>
      </c>
      <c r="H521" s="212">
        <f t="shared" si="874"/>
        <v>0</v>
      </c>
      <c r="I521" s="212">
        <f t="shared" si="874"/>
        <v>0</v>
      </c>
      <c r="J521" s="212">
        <f t="shared" si="874"/>
        <v>0</v>
      </c>
      <c r="K521" s="212">
        <f t="shared" si="874"/>
        <v>0</v>
      </c>
      <c r="L521" s="212">
        <f t="shared" si="874"/>
        <v>0</v>
      </c>
      <c r="M521" s="212">
        <f t="shared" si="874"/>
        <v>0</v>
      </c>
      <c r="N521" s="212">
        <f t="shared" si="874"/>
        <v>0</v>
      </c>
      <c r="O521" s="212">
        <f t="shared" si="874"/>
        <v>0</v>
      </c>
      <c r="P521" s="212">
        <f t="shared" si="874"/>
        <v>0</v>
      </c>
      <c r="Q521" s="221">
        <f>SUM(E521:P521)</f>
        <v>0</v>
      </c>
    </row>
    <row r="522" spans="3:17" s="190" customFormat="1" hidden="1">
      <c r="C522" s="195" t="str">
        <f>+C403</f>
        <v>ADOBAT</v>
      </c>
      <c r="D522" s="222">
        <f t="shared" ref="D522:D528" si="875">+Q522</f>
        <v>0</v>
      </c>
      <c r="E522" s="213">
        <f>SUM(E403:E406)</f>
        <v>0</v>
      </c>
      <c r="F522" s="213">
        <f t="shared" ref="F522:P522" si="876">SUM(F403:F406)</f>
        <v>0</v>
      </c>
      <c r="G522" s="213">
        <f t="shared" si="876"/>
        <v>0</v>
      </c>
      <c r="H522" s="213">
        <f t="shared" si="876"/>
        <v>0</v>
      </c>
      <c r="I522" s="213">
        <f t="shared" si="876"/>
        <v>0</v>
      </c>
      <c r="J522" s="213">
        <f t="shared" si="876"/>
        <v>0</v>
      </c>
      <c r="K522" s="213">
        <f t="shared" si="876"/>
        <v>0</v>
      </c>
      <c r="L522" s="213">
        <f t="shared" si="876"/>
        <v>0</v>
      </c>
      <c r="M522" s="213">
        <f t="shared" si="876"/>
        <v>0</v>
      </c>
      <c r="N522" s="213">
        <f t="shared" si="876"/>
        <v>0</v>
      </c>
      <c r="O522" s="213">
        <f t="shared" si="876"/>
        <v>0</v>
      </c>
      <c r="P522" s="213">
        <f t="shared" si="876"/>
        <v>0</v>
      </c>
      <c r="Q522" s="221">
        <f t="shared" ref="Q522:Q531" si="877">SUM(E522:P522)</f>
        <v>0</v>
      </c>
    </row>
    <row r="523" spans="3:17" s="190" customFormat="1" hidden="1">
      <c r="C523" s="196" t="str">
        <f>+C407</f>
        <v>PLANTACIÓ</v>
      </c>
      <c r="D523" s="223">
        <f t="shared" si="875"/>
        <v>0</v>
      </c>
      <c r="E523" s="214">
        <f>SUM(E407:E410)</f>
        <v>0</v>
      </c>
      <c r="F523" s="214">
        <f t="shared" ref="F523:P523" si="878">SUM(F407:F410)</f>
        <v>0</v>
      </c>
      <c r="G523" s="214">
        <f t="shared" si="878"/>
        <v>0</v>
      </c>
      <c r="H523" s="214">
        <f t="shared" si="878"/>
        <v>0</v>
      </c>
      <c r="I523" s="214">
        <f t="shared" si="878"/>
        <v>0</v>
      </c>
      <c r="J523" s="214">
        <f t="shared" si="878"/>
        <v>0</v>
      </c>
      <c r="K523" s="214">
        <f t="shared" si="878"/>
        <v>0</v>
      </c>
      <c r="L523" s="214">
        <f t="shared" si="878"/>
        <v>0</v>
      </c>
      <c r="M523" s="214">
        <f t="shared" si="878"/>
        <v>0</v>
      </c>
      <c r="N523" s="214">
        <f t="shared" si="878"/>
        <v>0</v>
      </c>
      <c r="O523" s="214">
        <f t="shared" si="878"/>
        <v>0</v>
      </c>
      <c r="P523" s="214">
        <f t="shared" si="878"/>
        <v>0</v>
      </c>
      <c r="Q523" s="221">
        <f t="shared" si="877"/>
        <v>0</v>
      </c>
    </row>
    <row r="524" spans="3:17" s="190" customFormat="1" hidden="1">
      <c r="C524" s="197" t="str">
        <f>+C411</f>
        <v>REG</v>
      </c>
      <c r="D524" s="224">
        <f t="shared" si="875"/>
        <v>0</v>
      </c>
      <c r="E524" s="215">
        <f>SUM(E411:E414)</f>
        <v>0</v>
      </c>
      <c r="F524" s="215">
        <f t="shared" ref="F524:P524" si="879">SUM(F411:F414)</f>
        <v>0</v>
      </c>
      <c r="G524" s="215">
        <f t="shared" si="879"/>
        <v>0</v>
      </c>
      <c r="H524" s="215">
        <f t="shared" si="879"/>
        <v>0</v>
      </c>
      <c r="I524" s="215">
        <f t="shared" si="879"/>
        <v>0</v>
      </c>
      <c r="J524" s="215">
        <f t="shared" si="879"/>
        <v>0</v>
      </c>
      <c r="K524" s="215">
        <f t="shared" si="879"/>
        <v>0</v>
      </c>
      <c r="L524" s="215">
        <f t="shared" si="879"/>
        <v>0</v>
      </c>
      <c r="M524" s="215">
        <f t="shared" si="879"/>
        <v>0</v>
      </c>
      <c r="N524" s="215">
        <f t="shared" si="879"/>
        <v>0</v>
      </c>
      <c r="O524" s="215">
        <f t="shared" si="879"/>
        <v>0</v>
      </c>
      <c r="P524" s="215">
        <f t="shared" si="879"/>
        <v>0</v>
      </c>
      <c r="Q524" s="221">
        <f t="shared" si="877"/>
        <v>0</v>
      </c>
    </row>
    <row r="525" spans="3:17" s="190" customFormat="1" hidden="1">
      <c r="C525" s="198" t="str">
        <f>+C415</f>
        <v>TRACTAMENTS</v>
      </c>
      <c r="D525" s="225">
        <f t="shared" si="875"/>
        <v>0</v>
      </c>
      <c r="E525" s="216">
        <f>SUM(E415:E419)</f>
        <v>0</v>
      </c>
      <c r="F525" s="216">
        <f t="shared" ref="F525:P525" si="880">SUM(F415:F419)</f>
        <v>0</v>
      </c>
      <c r="G525" s="216">
        <f t="shared" si="880"/>
        <v>0</v>
      </c>
      <c r="H525" s="216">
        <f t="shared" si="880"/>
        <v>0</v>
      </c>
      <c r="I525" s="216">
        <f t="shared" si="880"/>
        <v>0</v>
      </c>
      <c r="J525" s="216">
        <f t="shared" si="880"/>
        <v>0</v>
      </c>
      <c r="K525" s="216">
        <f t="shared" si="880"/>
        <v>0</v>
      </c>
      <c r="L525" s="216">
        <f t="shared" si="880"/>
        <v>0</v>
      </c>
      <c r="M525" s="216">
        <f t="shared" si="880"/>
        <v>0</v>
      </c>
      <c r="N525" s="216">
        <f t="shared" si="880"/>
        <v>0</v>
      </c>
      <c r="O525" s="216">
        <f t="shared" si="880"/>
        <v>0</v>
      </c>
      <c r="P525" s="216">
        <f t="shared" si="880"/>
        <v>0</v>
      </c>
      <c r="Q525" s="221">
        <f t="shared" si="877"/>
        <v>0</v>
      </c>
    </row>
    <row r="526" spans="3:17" s="190" customFormat="1" hidden="1">
      <c r="C526" s="199" t="str">
        <f>+C420</f>
        <v>DESHERBAT</v>
      </c>
      <c r="D526" s="226">
        <f t="shared" si="875"/>
        <v>0</v>
      </c>
      <c r="E526" s="217">
        <f>SUM(E420:E423)</f>
        <v>0</v>
      </c>
      <c r="F526" s="217">
        <f t="shared" ref="F526:P526" si="881">SUM(F420:F423)</f>
        <v>0</v>
      </c>
      <c r="G526" s="217">
        <f t="shared" si="881"/>
        <v>0</v>
      </c>
      <c r="H526" s="217">
        <f t="shared" si="881"/>
        <v>0</v>
      </c>
      <c r="I526" s="217">
        <f t="shared" si="881"/>
        <v>0</v>
      </c>
      <c r="J526" s="217">
        <f t="shared" si="881"/>
        <v>0</v>
      </c>
      <c r="K526" s="217">
        <f t="shared" si="881"/>
        <v>0</v>
      </c>
      <c r="L526" s="217">
        <f t="shared" si="881"/>
        <v>0</v>
      </c>
      <c r="M526" s="217">
        <f t="shared" si="881"/>
        <v>0</v>
      </c>
      <c r="N526" s="217">
        <f t="shared" si="881"/>
        <v>0</v>
      </c>
      <c r="O526" s="217">
        <f t="shared" si="881"/>
        <v>0</v>
      </c>
      <c r="P526" s="217">
        <f t="shared" si="881"/>
        <v>0</v>
      </c>
      <c r="Q526" s="221">
        <f t="shared" si="877"/>
        <v>0</v>
      </c>
    </row>
    <row r="527" spans="3:17" s="190" customFormat="1" hidden="1">
      <c r="C527" s="200" t="str">
        <f>+C424</f>
        <v>ALTRES OPERACIONS ESPECÍFIQUES</v>
      </c>
      <c r="D527" s="227">
        <f t="shared" si="875"/>
        <v>0</v>
      </c>
      <c r="E527" s="218">
        <f>SUM(E424:E428)</f>
        <v>0</v>
      </c>
      <c r="F527" s="218">
        <f t="shared" ref="F527:P527" si="882">SUM(F424:F428)</f>
        <v>0</v>
      </c>
      <c r="G527" s="218">
        <f t="shared" si="882"/>
        <v>0</v>
      </c>
      <c r="H527" s="218">
        <f t="shared" si="882"/>
        <v>0</v>
      </c>
      <c r="I527" s="218">
        <f t="shared" si="882"/>
        <v>0</v>
      </c>
      <c r="J527" s="218">
        <f t="shared" si="882"/>
        <v>0</v>
      </c>
      <c r="K527" s="218">
        <f t="shared" si="882"/>
        <v>0</v>
      </c>
      <c r="L527" s="218">
        <f t="shared" si="882"/>
        <v>0</v>
      </c>
      <c r="M527" s="218">
        <f t="shared" si="882"/>
        <v>0</v>
      </c>
      <c r="N527" s="218">
        <f t="shared" si="882"/>
        <v>0</v>
      </c>
      <c r="O527" s="218">
        <f t="shared" si="882"/>
        <v>0</v>
      </c>
      <c r="P527" s="218">
        <f t="shared" si="882"/>
        <v>0</v>
      </c>
      <c r="Q527" s="221">
        <f t="shared" si="877"/>
        <v>0</v>
      </c>
    </row>
    <row r="528" spans="3:17" s="190" customFormat="1" hidden="1">
      <c r="C528" s="201" t="str">
        <f>+C429</f>
        <v>RECOL.LECCIÓ</v>
      </c>
      <c r="D528" s="228">
        <f t="shared" si="875"/>
        <v>0</v>
      </c>
      <c r="E528" s="219">
        <f>SUM(E429:E430)</f>
        <v>0</v>
      </c>
      <c r="F528" s="219">
        <f t="shared" ref="F528:P528" si="883">SUM(F429:F430)</f>
        <v>0</v>
      </c>
      <c r="G528" s="219">
        <f t="shared" si="883"/>
        <v>0</v>
      </c>
      <c r="H528" s="219">
        <f t="shared" si="883"/>
        <v>0</v>
      </c>
      <c r="I528" s="219">
        <f t="shared" si="883"/>
        <v>0</v>
      </c>
      <c r="J528" s="219">
        <f t="shared" si="883"/>
        <v>0</v>
      </c>
      <c r="K528" s="219">
        <f t="shared" si="883"/>
        <v>0</v>
      </c>
      <c r="L528" s="219">
        <f t="shared" si="883"/>
        <v>0</v>
      </c>
      <c r="M528" s="219">
        <f t="shared" si="883"/>
        <v>0</v>
      </c>
      <c r="N528" s="219">
        <f t="shared" si="883"/>
        <v>0</v>
      </c>
      <c r="O528" s="219">
        <f t="shared" si="883"/>
        <v>0</v>
      </c>
      <c r="P528" s="219">
        <f t="shared" si="883"/>
        <v>0</v>
      </c>
      <c r="Q528" s="221">
        <f t="shared" si="877"/>
        <v>0</v>
      </c>
    </row>
    <row r="529" spans="3:19" s="190" customFormat="1" hidden="1">
      <c r="C529" s="191" t="s">
        <v>130</v>
      </c>
      <c r="E529" s="209">
        <f>SUM(E521:E528)</f>
        <v>0</v>
      </c>
      <c r="F529" s="209">
        <f t="shared" ref="F529:P529" si="884">SUM(F521:F528)</f>
        <v>0</v>
      </c>
      <c r="G529" s="209">
        <f t="shared" si="884"/>
        <v>0</v>
      </c>
      <c r="H529" s="209">
        <f t="shared" si="884"/>
        <v>0</v>
      </c>
      <c r="I529" s="209">
        <f t="shared" si="884"/>
        <v>0</v>
      </c>
      <c r="J529" s="209">
        <f t="shared" si="884"/>
        <v>0</v>
      </c>
      <c r="K529" s="209">
        <f t="shared" si="884"/>
        <v>0</v>
      </c>
      <c r="L529" s="209">
        <f t="shared" si="884"/>
        <v>0</v>
      </c>
      <c r="M529" s="209">
        <f t="shared" si="884"/>
        <v>0</v>
      </c>
      <c r="N529" s="209">
        <f t="shared" si="884"/>
        <v>0</v>
      </c>
      <c r="O529" s="209">
        <f t="shared" si="884"/>
        <v>0</v>
      </c>
      <c r="P529" s="209">
        <f t="shared" si="884"/>
        <v>0</v>
      </c>
      <c r="Q529" s="221">
        <f t="shared" si="877"/>
        <v>0</v>
      </c>
    </row>
    <row r="530" spans="3:19" s="190" customFormat="1" hidden="1">
      <c r="C530" s="191" t="s">
        <v>129</v>
      </c>
      <c r="D530" s="190" t="str">
        <f>CONCATENATE("Collita ",LOWER(E3))</f>
        <v>Collita col</v>
      </c>
      <c r="E530" s="209">
        <f t="shared" ref="E530:P530" si="885">E41*VLOOKUP(CONCATENATE("Recol.lecció ",LOWER($E$3)),$D$176:$BC$280,$C$531,FALSE)</f>
        <v>0</v>
      </c>
      <c r="F530" s="209">
        <f t="shared" si="885"/>
        <v>0</v>
      </c>
      <c r="G530" s="209">
        <f t="shared" si="885"/>
        <v>0</v>
      </c>
      <c r="H530" s="209">
        <f t="shared" si="885"/>
        <v>0</v>
      </c>
      <c r="I530" s="209">
        <f t="shared" si="885"/>
        <v>0</v>
      </c>
      <c r="J530" s="209">
        <f t="shared" si="885"/>
        <v>0</v>
      </c>
      <c r="K530" s="209">
        <f t="shared" si="885"/>
        <v>0</v>
      </c>
      <c r="L530" s="209">
        <f t="shared" si="885"/>
        <v>0</v>
      </c>
      <c r="M530" s="209">
        <f t="shared" si="885"/>
        <v>0</v>
      </c>
      <c r="N530" s="209">
        <f t="shared" si="885"/>
        <v>0</v>
      </c>
      <c r="O530" s="209">
        <f t="shared" si="885"/>
        <v>0</v>
      </c>
      <c r="P530" s="209">
        <f t="shared" si="885"/>
        <v>0</v>
      </c>
      <c r="Q530" s="221">
        <f t="shared" si="877"/>
        <v>0</v>
      </c>
    </row>
    <row r="531" spans="3:19" s="190" customFormat="1" hidden="1">
      <c r="C531" s="194">
        <f>HLOOKUP(D530,F171:BC172,2,FALSE)</f>
        <v>45</v>
      </c>
      <c r="D531" s="191" t="str">
        <f>CONCATENATE("Balanç mensual de costos i ingressos: ",E3,"  ",TEXT(Q531,"#.##0,00  €"))</f>
        <v>Balanç mensual de costos i ingressos: Col  0,00  €</v>
      </c>
      <c r="E531" s="209">
        <f>+E530-E529</f>
        <v>0</v>
      </c>
      <c r="F531" s="209">
        <f t="shared" ref="F531:P531" si="886">+F530-F529</f>
        <v>0</v>
      </c>
      <c r="G531" s="209">
        <f t="shared" si="886"/>
        <v>0</v>
      </c>
      <c r="H531" s="209">
        <f t="shared" si="886"/>
        <v>0</v>
      </c>
      <c r="I531" s="209">
        <f t="shared" si="886"/>
        <v>0</v>
      </c>
      <c r="J531" s="209">
        <f t="shared" si="886"/>
        <v>0</v>
      </c>
      <c r="K531" s="209">
        <f t="shared" si="886"/>
        <v>0</v>
      </c>
      <c r="L531" s="209">
        <f t="shared" si="886"/>
        <v>0</v>
      </c>
      <c r="M531" s="209">
        <f t="shared" si="886"/>
        <v>0</v>
      </c>
      <c r="N531" s="209">
        <f t="shared" si="886"/>
        <v>0</v>
      </c>
      <c r="O531" s="209">
        <f t="shared" si="886"/>
        <v>0</v>
      </c>
      <c r="P531" s="209">
        <f t="shared" si="886"/>
        <v>0</v>
      </c>
      <c r="Q531" s="221">
        <f t="shared" si="877"/>
        <v>0</v>
      </c>
    </row>
    <row r="532" spans="3:19" s="190" customFormat="1" hidden="1">
      <c r="D532" s="191" t="s">
        <v>131</v>
      </c>
      <c r="E532" s="229">
        <f>+E531</f>
        <v>0</v>
      </c>
      <c r="F532" s="229">
        <f>+E532+F531</f>
        <v>0</v>
      </c>
      <c r="G532" s="229">
        <f t="shared" ref="G532:P532" si="887">+F532+G531</f>
        <v>0</v>
      </c>
      <c r="H532" s="229">
        <f t="shared" si="887"/>
        <v>0</v>
      </c>
      <c r="I532" s="229">
        <f t="shared" si="887"/>
        <v>0</v>
      </c>
      <c r="J532" s="229">
        <f t="shared" si="887"/>
        <v>0</v>
      </c>
      <c r="K532" s="229">
        <f t="shared" si="887"/>
        <v>0</v>
      </c>
      <c r="L532" s="229">
        <f t="shared" si="887"/>
        <v>0</v>
      </c>
      <c r="M532" s="229">
        <f t="shared" si="887"/>
        <v>0</v>
      </c>
      <c r="N532" s="229">
        <f t="shared" si="887"/>
        <v>0</v>
      </c>
      <c r="O532" s="229">
        <f t="shared" si="887"/>
        <v>0</v>
      </c>
      <c r="P532" s="229">
        <f t="shared" si="887"/>
        <v>0</v>
      </c>
    </row>
    <row r="533" spans="3:19" s="190" customFormat="1" hidden="1">
      <c r="E533" s="230" t="e">
        <f>IF(E531=0,NA(),E531)</f>
        <v>#N/A</v>
      </c>
      <c r="F533" s="230" t="e">
        <f t="shared" ref="F533:P533" si="888">IF(F531=0,NA(),F531)</f>
        <v>#N/A</v>
      </c>
      <c r="G533" s="230" t="e">
        <f t="shared" si="888"/>
        <v>#N/A</v>
      </c>
      <c r="H533" s="230" t="e">
        <f t="shared" si="888"/>
        <v>#N/A</v>
      </c>
      <c r="I533" s="230" t="e">
        <f t="shared" si="888"/>
        <v>#N/A</v>
      </c>
      <c r="J533" s="230" t="e">
        <f t="shared" si="888"/>
        <v>#N/A</v>
      </c>
      <c r="K533" s="230" t="e">
        <f t="shared" si="888"/>
        <v>#N/A</v>
      </c>
      <c r="L533" s="230" t="e">
        <f t="shared" si="888"/>
        <v>#N/A</v>
      </c>
      <c r="M533" s="230" t="e">
        <f t="shared" si="888"/>
        <v>#N/A</v>
      </c>
      <c r="N533" s="230" t="e">
        <f t="shared" si="888"/>
        <v>#N/A</v>
      </c>
      <c r="O533" s="230" t="e">
        <f t="shared" si="888"/>
        <v>#N/A</v>
      </c>
      <c r="P533" s="230" t="e">
        <f t="shared" si="888"/>
        <v>#N/A</v>
      </c>
    </row>
    <row r="534" spans="3:19" s="190" customFormat="1" hidden="1">
      <c r="C534" s="190" t="e">
        <f>CONCATENATE($E$3,". Distribució de costos entre els grups d'operacions. ","Cost unitari: ",ROUND(Q529/IF($AT$716&gt;0,$AT$716,$AU$716),2)," €/",IF($AT$716&gt;0,"kg","u"))</f>
        <v>#DIV/0!</v>
      </c>
      <c r="E534" s="230"/>
      <c r="F534" s="230"/>
      <c r="G534" s="230"/>
      <c r="H534" s="230"/>
      <c r="I534" s="230"/>
      <c r="J534" s="230"/>
      <c r="K534" s="230"/>
      <c r="L534" s="230"/>
      <c r="M534" s="230"/>
      <c r="N534" s="230"/>
      <c r="O534" s="230"/>
      <c r="P534" s="230"/>
      <c r="S534" s="190" t="e">
        <f>+Q529/IF($AT$716&gt;0,$AT$716,$AU$716)</f>
        <v>#DIV/0!</v>
      </c>
    </row>
    <row r="535" spans="3:19" s="190" customFormat="1" hidden="1">
      <c r="E535" s="230"/>
      <c r="F535" s="230"/>
      <c r="G535" s="230"/>
      <c r="H535" s="230"/>
      <c r="I535" s="230"/>
      <c r="J535" s="230"/>
      <c r="K535" s="230"/>
      <c r="L535" s="230"/>
      <c r="M535" s="230"/>
      <c r="N535" s="230"/>
      <c r="O535" s="230"/>
      <c r="P535" s="230"/>
    </row>
    <row r="536" spans="3:19" s="190" customFormat="1" hidden="1">
      <c r="C536" s="193" t="str">
        <f>+C521</f>
        <v>PREPARACIÓ DEL SÒL</v>
      </c>
      <c r="D536" s="220" t="e">
        <f>+D521/IF($AT$716&gt;0,$AT$716,$AU$716)</f>
        <v>#DIV/0!</v>
      </c>
      <c r="E536" s="230"/>
      <c r="F536" s="230"/>
      <c r="G536" s="230"/>
      <c r="H536" s="230"/>
      <c r="I536" s="230"/>
      <c r="J536" s="230"/>
      <c r="K536" s="230"/>
      <c r="L536" s="230"/>
      <c r="M536" s="230"/>
      <c r="N536" s="230"/>
      <c r="O536" s="230"/>
      <c r="P536" s="230"/>
    </row>
    <row r="537" spans="3:19" s="190" customFormat="1" hidden="1">
      <c r="C537" s="195" t="str">
        <f t="shared" ref="C537:C543" si="889">+C522</f>
        <v>ADOBAT</v>
      </c>
      <c r="D537" s="222" t="e">
        <f t="shared" ref="D537:D543" si="890">+D522/IF($AT$716&gt;0,$AT$716,$AU$716)</f>
        <v>#DIV/0!</v>
      </c>
      <c r="E537" s="230"/>
      <c r="F537" s="230"/>
      <c r="G537" s="230"/>
      <c r="H537" s="230"/>
      <c r="I537" s="230"/>
      <c r="J537" s="230"/>
      <c r="K537" s="230"/>
      <c r="L537" s="230"/>
      <c r="M537" s="230"/>
      <c r="N537" s="230"/>
      <c r="O537" s="230"/>
      <c r="P537" s="230"/>
    </row>
    <row r="538" spans="3:19" s="190" customFormat="1" hidden="1">
      <c r="C538" s="196" t="str">
        <f t="shared" si="889"/>
        <v>PLANTACIÓ</v>
      </c>
      <c r="D538" s="223" t="e">
        <f t="shared" si="890"/>
        <v>#DIV/0!</v>
      </c>
      <c r="E538" s="230"/>
      <c r="F538" s="230"/>
      <c r="G538" s="230"/>
      <c r="H538" s="230"/>
      <c r="I538" s="230"/>
      <c r="J538" s="230"/>
      <c r="K538" s="230"/>
      <c r="L538" s="230"/>
      <c r="M538" s="230"/>
      <c r="N538" s="230"/>
      <c r="O538" s="230"/>
      <c r="P538" s="230"/>
    </row>
    <row r="539" spans="3:19" s="190" customFormat="1" hidden="1">
      <c r="C539" s="197" t="str">
        <f t="shared" si="889"/>
        <v>REG</v>
      </c>
      <c r="D539" s="224" t="e">
        <f t="shared" si="890"/>
        <v>#DIV/0!</v>
      </c>
      <c r="E539" s="230"/>
      <c r="F539" s="230"/>
      <c r="G539" s="230"/>
      <c r="H539" s="230"/>
      <c r="I539" s="230"/>
      <c r="J539" s="230"/>
      <c r="K539" s="230"/>
      <c r="L539" s="230"/>
      <c r="M539" s="230"/>
      <c r="N539" s="230"/>
      <c r="O539" s="230"/>
      <c r="P539" s="230"/>
    </row>
    <row r="540" spans="3:19" s="190" customFormat="1" hidden="1">
      <c r="C540" s="198" t="str">
        <f t="shared" si="889"/>
        <v>TRACTAMENTS</v>
      </c>
      <c r="D540" s="225" t="e">
        <f t="shared" si="890"/>
        <v>#DIV/0!</v>
      </c>
      <c r="E540" s="230"/>
      <c r="F540" s="230"/>
      <c r="G540" s="230"/>
      <c r="H540" s="230"/>
      <c r="I540" s="230"/>
      <c r="J540" s="230"/>
      <c r="K540" s="230"/>
      <c r="L540" s="230"/>
      <c r="M540" s="230"/>
      <c r="N540" s="230"/>
      <c r="O540" s="230"/>
      <c r="P540" s="230"/>
    </row>
    <row r="541" spans="3:19" s="190" customFormat="1" hidden="1">
      <c r="C541" s="199" t="str">
        <f t="shared" si="889"/>
        <v>DESHERBAT</v>
      </c>
      <c r="D541" s="226" t="e">
        <f t="shared" si="890"/>
        <v>#DIV/0!</v>
      </c>
      <c r="E541" s="230"/>
      <c r="F541" s="230"/>
      <c r="G541" s="230"/>
      <c r="H541" s="230"/>
      <c r="I541" s="230"/>
      <c r="J541" s="230"/>
      <c r="K541" s="230"/>
      <c r="L541" s="230"/>
      <c r="M541" s="230"/>
      <c r="N541" s="230"/>
      <c r="O541" s="230"/>
      <c r="P541" s="230"/>
    </row>
    <row r="542" spans="3:19" s="190" customFormat="1" hidden="1">
      <c r="C542" s="200" t="str">
        <f t="shared" si="889"/>
        <v>ALTRES OPERACIONS ESPECÍFIQUES</v>
      </c>
      <c r="D542" s="227" t="e">
        <f t="shared" si="890"/>
        <v>#DIV/0!</v>
      </c>
      <c r="E542" s="230"/>
      <c r="F542" s="230"/>
      <c r="G542" s="230"/>
      <c r="H542" s="230"/>
      <c r="I542" s="230"/>
      <c r="J542" s="230"/>
      <c r="K542" s="230"/>
      <c r="L542" s="230"/>
      <c r="M542" s="230"/>
      <c r="N542" s="230"/>
      <c r="O542" s="230"/>
      <c r="P542" s="230"/>
    </row>
    <row r="543" spans="3:19" s="190" customFormat="1" hidden="1">
      <c r="C543" s="201" t="str">
        <f t="shared" si="889"/>
        <v>RECOL.LECCIÓ</v>
      </c>
      <c r="D543" s="228" t="e">
        <f t="shared" si="890"/>
        <v>#DIV/0!</v>
      </c>
      <c r="E543" s="230"/>
      <c r="F543" s="230"/>
      <c r="G543" s="230"/>
      <c r="H543" s="230"/>
      <c r="I543" s="230"/>
      <c r="J543" s="230"/>
      <c r="K543" s="230"/>
      <c r="L543" s="230"/>
      <c r="M543" s="230"/>
      <c r="N543" s="230"/>
      <c r="O543" s="230"/>
      <c r="P543" s="230"/>
    </row>
    <row r="544" spans="3:19" s="190" customFormat="1" hidden="1">
      <c r="E544" s="230"/>
      <c r="F544" s="230"/>
      <c r="G544" s="230"/>
      <c r="H544" s="230"/>
      <c r="I544" s="230"/>
      <c r="J544" s="230"/>
      <c r="K544" s="230"/>
      <c r="L544" s="230"/>
      <c r="M544" s="230"/>
      <c r="N544" s="230"/>
      <c r="O544" s="230"/>
      <c r="P544" s="230"/>
    </row>
    <row r="545" spans="3:17" s="190" customFormat="1" hidden="1">
      <c r="D545" s="231" t="str">
        <f>CONCATENATE("Calendari de necessitats de ",LOWER(D546),": ",E3,"  ",ROUND(SUM(Q549:Q583),2))</f>
        <v>Calendari de necessitats de tractor incloent tractorista (h): Col  0</v>
      </c>
      <c r="F545" s="209"/>
      <c r="G545" s="209"/>
      <c r="H545" s="209"/>
      <c r="I545" s="209"/>
      <c r="J545" s="209"/>
      <c r="K545" s="209"/>
      <c r="L545" s="209"/>
      <c r="M545" s="209"/>
      <c r="N545" s="209"/>
      <c r="O545" s="209"/>
      <c r="P545" s="209"/>
      <c r="Q545" s="209"/>
    </row>
    <row r="546" spans="3:17" s="190" customFormat="1" hidden="1">
      <c r="D546" s="192" t="s">
        <v>36</v>
      </c>
      <c r="E546" s="190">
        <f>HLOOKUP(D546,F171:BC172,2,FALSE)</f>
        <v>4</v>
      </c>
      <c r="F546" s="192"/>
      <c r="G546" s="192"/>
      <c r="Q546" s="209"/>
    </row>
    <row r="547" spans="3:17" s="190" customFormat="1" hidden="1">
      <c r="Q547" s="209"/>
    </row>
    <row r="548" spans="3:17" s="190" customFormat="1" hidden="1">
      <c r="E548" s="190" t="str">
        <f t="shared" ref="E548:P548" si="891">+E7</f>
        <v xml:space="preserve">gener </v>
      </c>
      <c r="F548" s="190" t="str">
        <f t="shared" si="891"/>
        <v>febrer</v>
      </c>
      <c r="G548" s="190" t="str">
        <f t="shared" si="891"/>
        <v xml:space="preserve">març </v>
      </c>
      <c r="H548" s="190" t="str">
        <f t="shared" si="891"/>
        <v>abril</v>
      </c>
      <c r="I548" s="190" t="str">
        <f t="shared" si="891"/>
        <v>maig</v>
      </c>
      <c r="J548" s="190" t="str">
        <f t="shared" si="891"/>
        <v>juny</v>
      </c>
      <c r="K548" s="190" t="str">
        <f t="shared" si="891"/>
        <v>juliol</v>
      </c>
      <c r="L548" s="190" t="str">
        <f t="shared" si="891"/>
        <v>agost</v>
      </c>
      <c r="M548" s="190" t="str">
        <f t="shared" si="891"/>
        <v>setembre</v>
      </c>
      <c r="N548" s="190" t="str">
        <f t="shared" si="891"/>
        <v>octubre</v>
      </c>
      <c r="O548" s="190" t="str">
        <f t="shared" si="891"/>
        <v>novembre</v>
      </c>
      <c r="P548" s="190" t="str">
        <f t="shared" si="891"/>
        <v>desembre</v>
      </c>
      <c r="Q548" s="209"/>
    </row>
    <row r="549" spans="3:17" s="190" customFormat="1" hidden="1">
      <c r="C549" s="193" t="str">
        <f t="shared" ref="C549:D568" si="892">+C8</f>
        <v>PREPARACIÓ DEL SÒL</v>
      </c>
      <c r="D549" s="193" t="str">
        <f t="shared" si="892"/>
        <v>Desbrossat amb discos</v>
      </c>
      <c r="E549" s="232">
        <f t="shared" ref="E549:P549" si="893">E8*VLOOKUP($D549,$D$286:$BC$389,$E$546,FALSE)+E8*VLOOKUP(CONCATENATE("Preparació per ",LOWER($D549)),$D$286:$BC$389,$E$546,FALSE)</f>
        <v>0</v>
      </c>
      <c r="F549" s="232">
        <f t="shared" si="893"/>
        <v>0</v>
      </c>
      <c r="G549" s="232">
        <f t="shared" si="893"/>
        <v>0</v>
      </c>
      <c r="H549" s="232">
        <f t="shared" si="893"/>
        <v>0</v>
      </c>
      <c r="I549" s="232">
        <f t="shared" si="893"/>
        <v>0</v>
      </c>
      <c r="J549" s="232">
        <f t="shared" si="893"/>
        <v>0</v>
      </c>
      <c r="K549" s="232">
        <f t="shared" si="893"/>
        <v>0</v>
      </c>
      <c r="L549" s="232">
        <f t="shared" si="893"/>
        <v>0</v>
      </c>
      <c r="M549" s="232">
        <f t="shared" si="893"/>
        <v>0</v>
      </c>
      <c r="N549" s="232">
        <f t="shared" si="893"/>
        <v>0</v>
      </c>
      <c r="O549" s="232">
        <f t="shared" si="893"/>
        <v>0</v>
      </c>
      <c r="P549" s="232">
        <f t="shared" si="893"/>
        <v>0</v>
      </c>
      <c r="Q549" s="211">
        <f>SUM(E549:P549)</f>
        <v>0</v>
      </c>
    </row>
    <row r="550" spans="3:17" s="190" customFormat="1" hidden="1">
      <c r="C550" s="193">
        <f t="shared" si="892"/>
        <v>0</v>
      </c>
      <c r="D550" s="193" t="str">
        <f t="shared" si="892"/>
        <v>Subsolat</v>
      </c>
      <c r="E550" s="232">
        <f t="shared" ref="E550:P550" si="894">E9*VLOOKUP($D550,$D$286:$BC$389,$E$546,FALSE)+E9*VLOOKUP(CONCATENATE("Preparació per ",LOWER($D550)),$D$286:$BC$389,$E$546,FALSE)</f>
        <v>0</v>
      </c>
      <c r="F550" s="232">
        <f t="shared" si="894"/>
        <v>0</v>
      </c>
      <c r="G550" s="232">
        <f t="shared" si="894"/>
        <v>0</v>
      </c>
      <c r="H550" s="232">
        <f t="shared" si="894"/>
        <v>0</v>
      </c>
      <c r="I550" s="232">
        <f t="shared" si="894"/>
        <v>0</v>
      </c>
      <c r="J550" s="232">
        <f t="shared" si="894"/>
        <v>0</v>
      </c>
      <c r="K550" s="232">
        <f t="shared" si="894"/>
        <v>0</v>
      </c>
      <c r="L550" s="232">
        <f t="shared" si="894"/>
        <v>0</v>
      </c>
      <c r="M550" s="232">
        <f t="shared" si="894"/>
        <v>0</v>
      </c>
      <c r="N550" s="232">
        <f t="shared" si="894"/>
        <v>0</v>
      </c>
      <c r="O550" s="232">
        <f t="shared" si="894"/>
        <v>0</v>
      </c>
      <c r="P550" s="232">
        <f t="shared" si="894"/>
        <v>0</v>
      </c>
      <c r="Q550" s="211">
        <f t="shared" ref="Q550:Q583" si="895">SUM(E550:P550)</f>
        <v>0</v>
      </c>
    </row>
    <row r="551" spans="3:17" s="190" customFormat="1" hidden="1">
      <c r="C551" s="193">
        <f t="shared" si="892"/>
        <v>0</v>
      </c>
      <c r="D551" s="193" t="str">
        <f t="shared" si="892"/>
        <v>Estripat</v>
      </c>
      <c r="E551" s="232">
        <f t="shared" ref="E551:P551" si="896">E10*VLOOKUP($D551,$D$286:$BC$389,$E$546,FALSE)+E10*VLOOKUP(CONCATENATE("Preparació per ",LOWER($D551)),$D$286:$BC$389,$E$546,FALSE)</f>
        <v>0</v>
      </c>
      <c r="F551" s="232">
        <f t="shared" si="896"/>
        <v>0</v>
      </c>
      <c r="G551" s="232">
        <f t="shared" si="896"/>
        <v>0</v>
      </c>
      <c r="H551" s="232">
        <f t="shared" si="896"/>
        <v>0</v>
      </c>
      <c r="I551" s="232">
        <f t="shared" si="896"/>
        <v>0</v>
      </c>
      <c r="J551" s="232">
        <f t="shared" si="896"/>
        <v>0</v>
      </c>
      <c r="K551" s="232">
        <f t="shared" si="896"/>
        <v>0</v>
      </c>
      <c r="L551" s="232">
        <f t="shared" si="896"/>
        <v>0</v>
      </c>
      <c r="M551" s="232">
        <f t="shared" si="896"/>
        <v>0</v>
      </c>
      <c r="N551" s="232">
        <f t="shared" si="896"/>
        <v>0</v>
      </c>
      <c r="O551" s="232">
        <f t="shared" si="896"/>
        <v>0</v>
      </c>
      <c r="P551" s="232">
        <f t="shared" si="896"/>
        <v>0</v>
      </c>
      <c r="Q551" s="211">
        <f t="shared" si="895"/>
        <v>0</v>
      </c>
    </row>
    <row r="552" spans="3:17" s="190" customFormat="1" hidden="1">
      <c r="C552" s="193">
        <f t="shared" si="892"/>
        <v>0</v>
      </c>
      <c r="D552" s="193" t="str">
        <f t="shared" si="892"/>
        <v>Fresat</v>
      </c>
      <c r="E552" s="232">
        <f t="shared" ref="E552:P552" si="897">E11*VLOOKUP($D552,$D$286:$BC$389,$E$546,FALSE)+E11*VLOOKUP(CONCATENATE("Preparació per ",LOWER($D552)),$D$286:$BC$389,$E$546,FALSE)</f>
        <v>0</v>
      </c>
      <c r="F552" s="232">
        <f t="shared" si="897"/>
        <v>0</v>
      </c>
      <c r="G552" s="232">
        <f t="shared" si="897"/>
        <v>0</v>
      </c>
      <c r="H552" s="232">
        <f t="shared" si="897"/>
        <v>0</v>
      </c>
      <c r="I552" s="232">
        <f t="shared" si="897"/>
        <v>0</v>
      </c>
      <c r="J552" s="232">
        <f t="shared" si="897"/>
        <v>0</v>
      </c>
      <c r="K552" s="232">
        <f t="shared" si="897"/>
        <v>0</v>
      </c>
      <c r="L552" s="232">
        <f t="shared" si="897"/>
        <v>0</v>
      </c>
      <c r="M552" s="232">
        <f t="shared" si="897"/>
        <v>0</v>
      </c>
      <c r="N552" s="232">
        <f t="shared" si="897"/>
        <v>0</v>
      </c>
      <c r="O552" s="232">
        <f t="shared" si="897"/>
        <v>0</v>
      </c>
      <c r="P552" s="232">
        <f t="shared" si="897"/>
        <v>0</v>
      </c>
      <c r="Q552" s="211">
        <f t="shared" si="895"/>
        <v>0</v>
      </c>
    </row>
    <row r="553" spans="3:17" s="190" customFormat="1" hidden="1">
      <c r="C553" s="193">
        <f t="shared" si="892"/>
        <v>0</v>
      </c>
      <c r="D553" s="193">
        <f t="shared" si="892"/>
        <v>0</v>
      </c>
      <c r="E553" s="232">
        <f t="shared" ref="E553:P553" si="898">E12*VLOOKUP($D553,$D$286:$BC$389,$E$546,FALSE)+E12*VLOOKUP(CONCATENATE("Preparació per ",LOWER($D553)),$D$286:$BC$389,$E$546,FALSE)</f>
        <v>0</v>
      </c>
      <c r="F553" s="232">
        <f t="shared" si="898"/>
        <v>0</v>
      </c>
      <c r="G553" s="232">
        <f t="shared" si="898"/>
        <v>0</v>
      </c>
      <c r="H553" s="232">
        <f t="shared" si="898"/>
        <v>0</v>
      </c>
      <c r="I553" s="232">
        <f t="shared" si="898"/>
        <v>0</v>
      </c>
      <c r="J553" s="232">
        <f t="shared" si="898"/>
        <v>0</v>
      </c>
      <c r="K553" s="232">
        <f t="shared" si="898"/>
        <v>0</v>
      </c>
      <c r="L553" s="232">
        <f t="shared" si="898"/>
        <v>0</v>
      </c>
      <c r="M553" s="232">
        <f t="shared" si="898"/>
        <v>0</v>
      </c>
      <c r="N553" s="232">
        <f t="shared" si="898"/>
        <v>0</v>
      </c>
      <c r="O553" s="232">
        <f t="shared" si="898"/>
        <v>0</v>
      </c>
      <c r="P553" s="232">
        <f t="shared" si="898"/>
        <v>0</v>
      </c>
      <c r="Q553" s="211">
        <f t="shared" si="895"/>
        <v>0</v>
      </c>
    </row>
    <row r="554" spans="3:17" s="190" customFormat="1" hidden="1">
      <c r="C554" s="193">
        <f t="shared" si="892"/>
        <v>0</v>
      </c>
      <c r="D554" s="193">
        <f t="shared" si="892"/>
        <v>0</v>
      </c>
      <c r="E554" s="232">
        <f t="shared" ref="E554:P554" si="899">E13*VLOOKUP($D554,$D$286:$BC$389,$E$546,FALSE)+E13*VLOOKUP(CONCATENATE("Preparació per ",LOWER($D554)),$D$286:$BC$389,$E$546,FALSE)</f>
        <v>0</v>
      </c>
      <c r="F554" s="232">
        <f t="shared" si="899"/>
        <v>0</v>
      </c>
      <c r="G554" s="232">
        <f t="shared" si="899"/>
        <v>0</v>
      </c>
      <c r="H554" s="232">
        <f t="shared" si="899"/>
        <v>0</v>
      </c>
      <c r="I554" s="232">
        <f t="shared" si="899"/>
        <v>0</v>
      </c>
      <c r="J554" s="232">
        <f t="shared" si="899"/>
        <v>0</v>
      </c>
      <c r="K554" s="232">
        <f t="shared" si="899"/>
        <v>0</v>
      </c>
      <c r="L554" s="232">
        <f t="shared" si="899"/>
        <v>0</v>
      </c>
      <c r="M554" s="232">
        <f t="shared" si="899"/>
        <v>0</v>
      </c>
      <c r="N554" s="232">
        <f t="shared" si="899"/>
        <v>0</v>
      </c>
      <c r="O554" s="232">
        <f t="shared" si="899"/>
        <v>0</v>
      </c>
      <c r="P554" s="232">
        <f t="shared" si="899"/>
        <v>0</v>
      </c>
      <c r="Q554" s="211">
        <f t="shared" si="895"/>
        <v>0</v>
      </c>
    </row>
    <row r="555" spans="3:17" s="190" customFormat="1" hidden="1">
      <c r="C555" s="193">
        <f t="shared" si="892"/>
        <v>0</v>
      </c>
      <c r="D555" s="193">
        <f t="shared" si="892"/>
        <v>0</v>
      </c>
      <c r="E555" s="232">
        <f t="shared" ref="E555:P555" si="900">E14*VLOOKUP($D555,$D$286:$BC$389,$E$546,FALSE)+E14*VLOOKUP(CONCATENATE("Preparació per ",LOWER($D555)),$D$286:$BC$389,$E$546,FALSE)</f>
        <v>0</v>
      </c>
      <c r="F555" s="232">
        <f t="shared" si="900"/>
        <v>0</v>
      </c>
      <c r="G555" s="232">
        <f t="shared" si="900"/>
        <v>0</v>
      </c>
      <c r="H555" s="232">
        <f t="shared" si="900"/>
        <v>0</v>
      </c>
      <c r="I555" s="232">
        <f t="shared" si="900"/>
        <v>0</v>
      </c>
      <c r="J555" s="232">
        <f t="shared" si="900"/>
        <v>0</v>
      </c>
      <c r="K555" s="232">
        <f t="shared" si="900"/>
        <v>0</v>
      </c>
      <c r="L555" s="232">
        <f t="shared" si="900"/>
        <v>0</v>
      </c>
      <c r="M555" s="232">
        <f t="shared" si="900"/>
        <v>0</v>
      </c>
      <c r="N555" s="232">
        <f t="shared" si="900"/>
        <v>0</v>
      </c>
      <c r="O555" s="232">
        <f t="shared" si="900"/>
        <v>0</v>
      </c>
      <c r="P555" s="232">
        <f t="shared" si="900"/>
        <v>0</v>
      </c>
      <c r="Q555" s="211">
        <f t="shared" si="895"/>
        <v>0</v>
      </c>
    </row>
    <row r="556" spans="3:17" s="190" customFormat="1" hidden="1">
      <c r="C556" s="195" t="str">
        <f t="shared" si="892"/>
        <v>ADOBAT</v>
      </c>
      <c r="D556" s="195" t="str">
        <f t="shared" si="892"/>
        <v>Aplicació de compost (60 t/ha)</v>
      </c>
      <c r="E556" s="233">
        <f t="shared" ref="E556:P556" si="901">E15*VLOOKUP($D556,$D$286:$BC$389,$E$546,FALSE)+E15*VLOOKUP(CONCATENATE("Preparació per ",LOWER($D556)),$D$286:$BC$389,$E$546,FALSE)</f>
        <v>0</v>
      </c>
      <c r="F556" s="233">
        <f t="shared" si="901"/>
        <v>0</v>
      </c>
      <c r="G556" s="233">
        <f t="shared" si="901"/>
        <v>0</v>
      </c>
      <c r="H556" s="233">
        <f t="shared" si="901"/>
        <v>0</v>
      </c>
      <c r="I556" s="233">
        <f t="shared" si="901"/>
        <v>0</v>
      </c>
      <c r="J556" s="233">
        <f t="shared" si="901"/>
        <v>0</v>
      </c>
      <c r="K556" s="233">
        <f t="shared" si="901"/>
        <v>0</v>
      </c>
      <c r="L556" s="233">
        <f t="shared" si="901"/>
        <v>0</v>
      </c>
      <c r="M556" s="233">
        <f t="shared" si="901"/>
        <v>0</v>
      </c>
      <c r="N556" s="233">
        <f t="shared" si="901"/>
        <v>0</v>
      </c>
      <c r="O556" s="233">
        <f t="shared" si="901"/>
        <v>0</v>
      </c>
      <c r="P556" s="233">
        <f t="shared" si="901"/>
        <v>0</v>
      </c>
      <c r="Q556" s="211">
        <f t="shared" si="895"/>
        <v>0</v>
      </c>
    </row>
    <row r="557" spans="3:17" s="190" customFormat="1" hidden="1">
      <c r="C557" s="195">
        <f t="shared" si="892"/>
        <v>0</v>
      </c>
      <c r="D557" s="195">
        <f t="shared" si="892"/>
        <v>0</v>
      </c>
      <c r="E557" s="233">
        <f t="shared" ref="E557:P557" si="902">E16*VLOOKUP($D557,$D$286:$BC$389,$E$546,FALSE)+E16*VLOOKUP(CONCATENATE("Preparació per ",LOWER($D557)),$D$286:$BC$389,$E$546,FALSE)</f>
        <v>0</v>
      </c>
      <c r="F557" s="233">
        <f t="shared" si="902"/>
        <v>0</v>
      </c>
      <c r="G557" s="233">
        <f t="shared" si="902"/>
        <v>0</v>
      </c>
      <c r="H557" s="233">
        <f t="shared" si="902"/>
        <v>0</v>
      </c>
      <c r="I557" s="233">
        <f t="shared" si="902"/>
        <v>0</v>
      </c>
      <c r="J557" s="233">
        <f t="shared" si="902"/>
        <v>0</v>
      </c>
      <c r="K557" s="233">
        <f t="shared" si="902"/>
        <v>0</v>
      </c>
      <c r="L557" s="233">
        <f t="shared" si="902"/>
        <v>0</v>
      </c>
      <c r="M557" s="233">
        <f t="shared" si="902"/>
        <v>0</v>
      </c>
      <c r="N557" s="233">
        <f t="shared" si="902"/>
        <v>0</v>
      </c>
      <c r="O557" s="233">
        <f t="shared" si="902"/>
        <v>0</v>
      </c>
      <c r="P557" s="233">
        <f t="shared" si="902"/>
        <v>0</v>
      </c>
      <c r="Q557" s="211">
        <f t="shared" si="895"/>
        <v>0</v>
      </c>
    </row>
    <row r="558" spans="3:17" s="190" customFormat="1" hidden="1">
      <c r="C558" s="195">
        <f t="shared" si="892"/>
        <v>0</v>
      </c>
      <c r="D558" s="195">
        <f t="shared" si="892"/>
        <v>0</v>
      </c>
      <c r="E558" s="233">
        <f t="shared" ref="E558:P558" si="903">E17*VLOOKUP($D558,$D$286:$BC$389,$E$546,FALSE)+E17*VLOOKUP(CONCATENATE("Preparació per ",LOWER($D558)),$D$286:$BC$389,$E$546,FALSE)</f>
        <v>0</v>
      </c>
      <c r="F558" s="233">
        <f t="shared" si="903"/>
        <v>0</v>
      </c>
      <c r="G558" s="233">
        <f t="shared" si="903"/>
        <v>0</v>
      </c>
      <c r="H558" s="233">
        <f t="shared" si="903"/>
        <v>0</v>
      </c>
      <c r="I558" s="233">
        <f t="shared" si="903"/>
        <v>0</v>
      </c>
      <c r="J558" s="233">
        <f t="shared" si="903"/>
        <v>0</v>
      </c>
      <c r="K558" s="233">
        <f t="shared" si="903"/>
        <v>0</v>
      </c>
      <c r="L558" s="233">
        <f t="shared" si="903"/>
        <v>0</v>
      </c>
      <c r="M558" s="233">
        <f t="shared" si="903"/>
        <v>0</v>
      </c>
      <c r="N558" s="233">
        <f t="shared" si="903"/>
        <v>0</v>
      </c>
      <c r="O558" s="233">
        <f t="shared" si="903"/>
        <v>0</v>
      </c>
      <c r="P558" s="233">
        <f t="shared" si="903"/>
        <v>0</v>
      </c>
      <c r="Q558" s="211">
        <f t="shared" si="895"/>
        <v>0</v>
      </c>
    </row>
    <row r="559" spans="3:17" s="190" customFormat="1" hidden="1">
      <c r="C559" s="195">
        <f t="shared" si="892"/>
        <v>0</v>
      </c>
      <c r="D559" s="195">
        <f t="shared" si="892"/>
        <v>0</v>
      </c>
      <c r="E559" s="233">
        <f t="shared" ref="E559:P559" si="904">E18*VLOOKUP($D559,$D$286:$BC$389,$E$546,FALSE)+E18*VLOOKUP(CONCATENATE("Preparació per ",LOWER($D559)),$D$286:$BC$389,$E$546,FALSE)</f>
        <v>0</v>
      </c>
      <c r="F559" s="233">
        <f t="shared" si="904"/>
        <v>0</v>
      </c>
      <c r="G559" s="233">
        <f t="shared" si="904"/>
        <v>0</v>
      </c>
      <c r="H559" s="233">
        <f t="shared" si="904"/>
        <v>0</v>
      </c>
      <c r="I559" s="233">
        <f t="shared" si="904"/>
        <v>0</v>
      </c>
      <c r="J559" s="233">
        <f t="shared" si="904"/>
        <v>0</v>
      </c>
      <c r="K559" s="233">
        <f t="shared" si="904"/>
        <v>0</v>
      </c>
      <c r="L559" s="233">
        <f t="shared" si="904"/>
        <v>0</v>
      </c>
      <c r="M559" s="233">
        <f t="shared" si="904"/>
        <v>0</v>
      </c>
      <c r="N559" s="233">
        <f t="shared" si="904"/>
        <v>0</v>
      </c>
      <c r="O559" s="233">
        <f t="shared" si="904"/>
        <v>0</v>
      </c>
      <c r="P559" s="233">
        <f t="shared" si="904"/>
        <v>0</v>
      </c>
      <c r="Q559" s="211">
        <f t="shared" si="895"/>
        <v>0</v>
      </c>
    </row>
    <row r="560" spans="3:17" s="190" customFormat="1" hidden="1">
      <c r="C560" s="196" t="str">
        <f t="shared" si="892"/>
        <v>PLANTACIÓ</v>
      </c>
      <c r="D560" s="196" t="str">
        <f t="shared" si="892"/>
        <v>Plantació manual col o bròcoli</v>
      </c>
      <c r="E560" s="234">
        <f t="shared" ref="E560:P560" si="905">E19*VLOOKUP($D560,$D$286:$BC$389,$E$546,FALSE)+E19*VLOOKUP(CONCATENATE("Preparació per ",LOWER($D560)),$D$286:$BC$389,$E$546,FALSE)</f>
        <v>0</v>
      </c>
      <c r="F560" s="234">
        <f t="shared" si="905"/>
        <v>0</v>
      </c>
      <c r="G560" s="234">
        <f t="shared" si="905"/>
        <v>0</v>
      </c>
      <c r="H560" s="234">
        <f t="shared" si="905"/>
        <v>0</v>
      </c>
      <c r="I560" s="234">
        <f t="shared" si="905"/>
        <v>0</v>
      </c>
      <c r="J560" s="234">
        <f t="shared" si="905"/>
        <v>0</v>
      </c>
      <c r="K560" s="234">
        <f t="shared" si="905"/>
        <v>0</v>
      </c>
      <c r="L560" s="234">
        <f t="shared" si="905"/>
        <v>0</v>
      </c>
      <c r="M560" s="234">
        <f t="shared" si="905"/>
        <v>0</v>
      </c>
      <c r="N560" s="234">
        <f t="shared" si="905"/>
        <v>0</v>
      </c>
      <c r="O560" s="234">
        <f t="shared" si="905"/>
        <v>0</v>
      </c>
      <c r="P560" s="234">
        <f t="shared" si="905"/>
        <v>0</v>
      </c>
      <c r="Q560" s="211">
        <f t="shared" si="895"/>
        <v>0</v>
      </c>
    </row>
    <row r="561" spans="3:17" s="190" customFormat="1" hidden="1">
      <c r="C561" s="196">
        <f t="shared" si="892"/>
        <v>0</v>
      </c>
      <c r="D561" s="196">
        <f t="shared" si="892"/>
        <v>0</v>
      </c>
      <c r="E561" s="234">
        <f t="shared" ref="E561:P561" si="906">E20*VLOOKUP($D561,$D$286:$BC$389,$E$546,FALSE)+E20*VLOOKUP(CONCATENATE("Preparació per ",LOWER($D561)),$D$286:$BC$389,$E$546,FALSE)</f>
        <v>0</v>
      </c>
      <c r="F561" s="234">
        <f t="shared" si="906"/>
        <v>0</v>
      </c>
      <c r="G561" s="234">
        <f t="shared" si="906"/>
        <v>0</v>
      </c>
      <c r="H561" s="234">
        <f t="shared" si="906"/>
        <v>0</v>
      </c>
      <c r="I561" s="234">
        <f t="shared" si="906"/>
        <v>0</v>
      </c>
      <c r="J561" s="234">
        <f t="shared" si="906"/>
        <v>0</v>
      </c>
      <c r="K561" s="234">
        <f t="shared" si="906"/>
        <v>0</v>
      </c>
      <c r="L561" s="234">
        <f t="shared" si="906"/>
        <v>0</v>
      </c>
      <c r="M561" s="234">
        <f t="shared" si="906"/>
        <v>0</v>
      </c>
      <c r="N561" s="234">
        <f t="shared" si="906"/>
        <v>0</v>
      </c>
      <c r="O561" s="234">
        <f t="shared" si="906"/>
        <v>0</v>
      </c>
      <c r="P561" s="234">
        <f t="shared" si="906"/>
        <v>0</v>
      </c>
      <c r="Q561" s="211">
        <f t="shared" si="895"/>
        <v>0</v>
      </c>
    </row>
    <row r="562" spans="3:17" s="190" customFormat="1" hidden="1">
      <c r="C562" s="196">
        <f t="shared" si="892"/>
        <v>0</v>
      </c>
      <c r="D562" s="196">
        <f t="shared" si="892"/>
        <v>0</v>
      </c>
      <c r="E562" s="234">
        <f t="shared" ref="E562:P562" si="907">E21*VLOOKUP($D562,$D$286:$BC$389,$E$546,FALSE)+E21*VLOOKUP(CONCATENATE("Preparació per ",LOWER($D562)),$D$286:$BC$389,$E$546,FALSE)</f>
        <v>0</v>
      </c>
      <c r="F562" s="234">
        <f t="shared" si="907"/>
        <v>0</v>
      </c>
      <c r="G562" s="234">
        <f t="shared" si="907"/>
        <v>0</v>
      </c>
      <c r="H562" s="234">
        <f t="shared" si="907"/>
        <v>0</v>
      </c>
      <c r="I562" s="234">
        <f t="shared" si="907"/>
        <v>0</v>
      </c>
      <c r="J562" s="234">
        <f t="shared" si="907"/>
        <v>0</v>
      </c>
      <c r="K562" s="234">
        <f t="shared" si="907"/>
        <v>0</v>
      </c>
      <c r="L562" s="234">
        <f t="shared" si="907"/>
        <v>0</v>
      </c>
      <c r="M562" s="234">
        <f t="shared" si="907"/>
        <v>0</v>
      </c>
      <c r="N562" s="234">
        <f t="shared" si="907"/>
        <v>0</v>
      </c>
      <c r="O562" s="234">
        <f t="shared" si="907"/>
        <v>0</v>
      </c>
      <c r="P562" s="234">
        <f t="shared" si="907"/>
        <v>0</v>
      </c>
      <c r="Q562" s="211">
        <f t="shared" si="895"/>
        <v>0</v>
      </c>
    </row>
    <row r="563" spans="3:17" s="190" customFormat="1" hidden="1">
      <c r="C563" s="196">
        <f t="shared" si="892"/>
        <v>0</v>
      </c>
      <c r="D563" s="196">
        <f t="shared" si="892"/>
        <v>0</v>
      </c>
      <c r="E563" s="234">
        <f t="shared" ref="E563:P563" si="908">E22*VLOOKUP($D563,$D$286:$BC$389,$E$546,FALSE)+E22*VLOOKUP(CONCATENATE("Preparació per ",LOWER($D563)),$D$286:$BC$389,$E$546,FALSE)</f>
        <v>0</v>
      </c>
      <c r="F563" s="234">
        <f t="shared" si="908"/>
        <v>0</v>
      </c>
      <c r="G563" s="234">
        <f t="shared" si="908"/>
        <v>0</v>
      </c>
      <c r="H563" s="234">
        <f t="shared" si="908"/>
        <v>0</v>
      </c>
      <c r="I563" s="234">
        <f t="shared" si="908"/>
        <v>0</v>
      </c>
      <c r="J563" s="234">
        <f t="shared" si="908"/>
        <v>0</v>
      </c>
      <c r="K563" s="234">
        <f t="shared" si="908"/>
        <v>0</v>
      </c>
      <c r="L563" s="234">
        <f t="shared" si="908"/>
        <v>0</v>
      </c>
      <c r="M563" s="234">
        <f t="shared" si="908"/>
        <v>0</v>
      </c>
      <c r="N563" s="234">
        <f t="shared" si="908"/>
        <v>0</v>
      </c>
      <c r="O563" s="234">
        <f t="shared" si="908"/>
        <v>0</v>
      </c>
      <c r="P563" s="234">
        <f t="shared" si="908"/>
        <v>0</v>
      </c>
      <c r="Q563" s="211">
        <f t="shared" si="895"/>
        <v>0</v>
      </c>
    </row>
    <row r="564" spans="3:17" s="190" customFormat="1" hidden="1">
      <c r="C564" s="197" t="str">
        <f t="shared" si="892"/>
        <v>REG</v>
      </c>
      <c r="D564" s="197" t="str">
        <f t="shared" si="892"/>
        <v>Instal.lació sistema de reg amb cinta (1 m per m2)</v>
      </c>
      <c r="E564" s="235">
        <f t="shared" ref="E564:P564" si="909">E23*VLOOKUP($D564,$D$286:$BC$389,$E$546,FALSE)+E23*VLOOKUP(CONCATENATE("Preparació per ",LOWER($D564)),$D$286:$BC$389,$E$546,FALSE)</f>
        <v>0</v>
      </c>
      <c r="F564" s="235">
        <f t="shared" si="909"/>
        <v>0</v>
      </c>
      <c r="G564" s="235">
        <f t="shared" si="909"/>
        <v>0</v>
      </c>
      <c r="H564" s="235">
        <f t="shared" si="909"/>
        <v>0</v>
      </c>
      <c r="I564" s="235">
        <f t="shared" si="909"/>
        <v>0</v>
      </c>
      <c r="J564" s="235">
        <f t="shared" si="909"/>
        <v>0</v>
      </c>
      <c r="K564" s="235">
        <f t="shared" si="909"/>
        <v>0</v>
      </c>
      <c r="L564" s="235">
        <f t="shared" si="909"/>
        <v>0</v>
      </c>
      <c r="M564" s="235">
        <f t="shared" si="909"/>
        <v>0</v>
      </c>
      <c r="N564" s="235">
        <f t="shared" si="909"/>
        <v>0</v>
      </c>
      <c r="O564" s="235">
        <f t="shared" si="909"/>
        <v>0</v>
      </c>
      <c r="P564" s="235">
        <f t="shared" si="909"/>
        <v>0</v>
      </c>
      <c r="Q564" s="211">
        <f t="shared" si="895"/>
        <v>0</v>
      </c>
    </row>
    <row r="565" spans="3:17" s="190" customFormat="1" hidden="1">
      <c r="C565" s="197">
        <f t="shared" si="892"/>
        <v>0</v>
      </c>
      <c r="D565" s="197" t="str">
        <f t="shared" si="892"/>
        <v>Reg (L/m2)</v>
      </c>
      <c r="E565" s="235">
        <f t="shared" ref="E565:P565" si="910">E24*VLOOKUP($D565,$D$286:$BC$389,$E$546,FALSE)+E24*VLOOKUP(CONCATENATE("Preparació per ",LOWER($D565)),$D$286:$BC$389,$E$546,FALSE)</f>
        <v>0</v>
      </c>
      <c r="F565" s="235">
        <f t="shared" si="910"/>
        <v>0</v>
      </c>
      <c r="G565" s="235">
        <f t="shared" si="910"/>
        <v>0</v>
      </c>
      <c r="H565" s="235">
        <f t="shared" si="910"/>
        <v>0</v>
      </c>
      <c r="I565" s="235">
        <f t="shared" si="910"/>
        <v>0</v>
      </c>
      <c r="J565" s="235">
        <f t="shared" si="910"/>
        <v>0</v>
      </c>
      <c r="K565" s="235">
        <f t="shared" si="910"/>
        <v>0</v>
      </c>
      <c r="L565" s="235">
        <f t="shared" si="910"/>
        <v>0</v>
      </c>
      <c r="M565" s="235">
        <f t="shared" si="910"/>
        <v>0</v>
      </c>
      <c r="N565" s="235">
        <f t="shared" si="910"/>
        <v>0</v>
      </c>
      <c r="O565" s="235">
        <f t="shared" si="910"/>
        <v>0</v>
      </c>
      <c r="P565" s="235">
        <f t="shared" si="910"/>
        <v>0</v>
      </c>
      <c r="Q565" s="211">
        <f t="shared" si="895"/>
        <v>0</v>
      </c>
    </row>
    <row r="566" spans="3:17" s="190" customFormat="1" hidden="1">
      <c r="C566" s="197">
        <f t="shared" si="892"/>
        <v>0</v>
      </c>
      <c r="D566" s="197" t="str">
        <f t="shared" si="892"/>
        <v>Desinstal.lació sistema de reg amb cinta</v>
      </c>
      <c r="E566" s="235">
        <f t="shared" ref="E566:P566" si="911">E25*VLOOKUP($D566,$D$286:$BC$389,$E$546,FALSE)+E25*VLOOKUP(CONCATENATE("Preparació per ",LOWER($D566)),$D$286:$BC$389,$E$546,FALSE)</f>
        <v>0</v>
      </c>
      <c r="F566" s="235">
        <f t="shared" si="911"/>
        <v>0</v>
      </c>
      <c r="G566" s="235">
        <f t="shared" si="911"/>
        <v>0</v>
      </c>
      <c r="H566" s="235">
        <f t="shared" si="911"/>
        <v>0</v>
      </c>
      <c r="I566" s="235">
        <f t="shared" si="911"/>
        <v>0</v>
      </c>
      <c r="J566" s="235">
        <f t="shared" si="911"/>
        <v>0</v>
      </c>
      <c r="K566" s="235">
        <f t="shared" si="911"/>
        <v>0</v>
      </c>
      <c r="L566" s="235">
        <f t="shared" si="911"/>
        <v>0</v>
      </c>
      <c r="M566" s="235">
        <f t="shared" si="911"/>
        <v>0</v>
      </c>
      <c r="N566" s="235">
        <f t="shared" si="911"/>
        <v>0</v>
      </c>
      <c r="O566" s="235">
        <f t="shared" si="911"/>
        <v>0</v>
      </c>
      <c r="P566" s="235">
        <f t="shared" si="911"/>
        <v>0</v>
      </c>
      <c r="Q566" s="211">
        <f t="shared" si="895"/>
        <v>0</v>
      </c>
    </row>
    <row r="567" spans="3:17" s="190" customFormat="1" hidden="1">
      <c r="C567" s="197">
        <f t="shared" si="892"/>
        <v>0</v>
      </c>
      <c r="D567" s="197">
        <f t="shared" si="892"/>
        <v>0</v>
      </c>
      <c r="E567" s="235">
        <f t="shared" ref="E567:P567" si="912">E26*VLOOKUP($D567,$D$286:$BC$389,$E$546,FALSE)+E26*VLOOKUP(CONCATENATE("Preparació per ",LOWER($D567)),$D$286:$BC$389,$E$546,FALSE)</f>
        <v>0</v>
      </c>
      <c r="F567" s="235">
        <f t="shared" si="912"/>
        <v>0</v>
      </c>
      <c r="G567" s="235">
        <f t="shared" si="912"/>
        <v>0</v>
      </c>
      <c r="H567" s="235">
        <f t="shared" si="912"/>
        <v>0</v>
      </c>
      <c r="I567" s="235">
        <f t="shared" si="912"/>
        <v>0</v>
      </c>
      <c r="J567" s="235">
        <f t="shared" si="912"/>
        <v>0</v>
      </c>
      <c r="K567" s="235">
        <f t="shared" si="912"/>
        <v>0</v>
      </c>
      <c r="L567" s="235">
        <f t="shared" si="912"/>
        <v>0</v>
      </c>
      <c r="M567" s="235">
        <f t="shared" si="912"/>
        <v>0</v>
      </c>
      <c r="N567" s="235">
        <f t="shared" si="912"/>
        <v>0</v>
      </c>
      <c r="O567" s="235">
        <f t="shared" si="912"/>
        <v>0</v>
      </c>
      <c r="P567" s="235">
        <f t="shared" si="912"/>
        <v>0</v>
      </c>
      <c r="Q567" s="211">
        <f t="shared" si="895"/>
        <v>0</v>
      </c>
    </row>
    <row r="568" spans="3:17" s="190" customFormat="1" hidden="1">
      <c r="C568" s="198" t="str">
        <f t="shared" si="892"/>
        <v>TRACTAMENTS</v>
      </c>
      <c r="D568" s="198" t="str">
        <f t="shared" si="892"/>
        <v>Tractament Bacillus + retenol +purí ortiga amb tractor i braços</v>
      </c>
      <c r="E568" s="236">
        <f t="shared" ref="E568:P568" si="913">E27*VLOOKUP($D568,$D$286:$BC$389,$E$546,FALSE)+E27*VLOOKUP(CONCATENATE("Preparació per ",LOWER($D568)),$D$286:$BC$389,$E$546,FALSE)</f>
        <v>0</v>
      </c>
      <c r="F568" s="236">
        <f t="shared" si="913"/>
        <v>0</v>
      </c>
      <c r="G568" s="236">
        <f t="shared" si="913"/>
        <v>0</v>
      </c>
      <c r="H568" s="236">
        <f t="shared" si="913"/>
        <v>0</v>
      </c>
      <c r="I568" s="236">
        <f t="shared" si="913"/>
        <v>0</v>
      </c>
      <c r="J568" s="236">
        <f t="shared" si="913"/>
        <v>0</v>
      </c>
      <c r="K568" s="236">
        <f t="shared" si="913"/>
        <v>0</v>
      </c>
      <c r="L568" s="236">
        <f t="shared" si="913"/>
        <v>0</v>
      </c>
      <c r="M568" s="236">
        <f t="shared" si="913"/>
        <v>0</v>
      </c>
      <c r="N568" s="236">
        <f t="shared" si="913"/>
        <v>0</v>
      </c>
      <c r="O568" s="236">
        <f t="shared" si="913"/>
        <v>0</v>
      </c>
      <c r="P568" s="236">
        <f t="shared" si="913"/>
        <v>0</v>
      </c>
      <c r="Q568" s="211">
        <f t="shared" si="895"/>
        <v>0</v>
      </c>
    </row>
    <row r="569" spans="3:17" s="190" customFormat="1" hidden="1">
      <c r="C569" s="198">
        <f t="shared" ref="C569:D583" si="914">+C28</f>
        <v>0</v>
      </c>
      <c r="D569" s="198" t="str">
        <f t="shared" si="914"/>
        <v>Tractament Bacillus + retenol +purí ortiga amb bota i 2 persones</v>
      </c>
      <c r="E569" s="236">
        <f t="shared" ref="E569:P569" si="915">E28*VLOOKUP($D569,$D$286:$BC$389,$E$546,FALSE)+E28*VLOOKUP(CONCATENATE("Preparació per ",LOWER($D569)),$D$286:$BC$389,$E$546,FALSE)</f>
        <v>0</v>
      </c>
      <c r="F569" s="236">
        <f t="shared" si="915"/>
        <v>0</v>
      </c>
      <c r="G569" s="236">
        <f t="shared" si="915"/>
        <v>0</v>
      </c>
      <c r="H569" s="236">
        <f t="shared" si="915"/>
        <v>0</v>
      </c>
      <c r="I569" s="236">
        <f t="shared" si="915"/>
        <v>0</v>
      </c>
      <c r="J569" s="236">
        <f t="shared" si="915"/>
        <v>0</v>
      </c>
      <c r="K569" s="236">
        <f t="shared" si="915"/>
        <v>0</v>
      </c>
      <c r="L569" s="236">
        <f t="shared" si="915"/>
        <v>0</v>
      </c>
      <c r="M569" s="236">
        <f t="shared" si="915"/>
        <v>0</v>
      </c>
      <c r="N569" s="236">
        <f t="shared" si="915"/>
        <v>0</v>
      </c>
      <c r="O569" s="236">
        <f t="shared" si="915"/>
        <v>0</v>
      </c>
      <c r="P569" s="236">
        <f t="shared" si="915"/>
        <v>0</v>
      </c>
      <c r="Q569" s="211">
        <f t="shared" si="895"/>
        <v>0</v>
      </c>
    </row>
    <row r="570" spans="3:17" s="190" customFormat="1" hidden="1">
      <c r="C570" s="198">
        <f t="shared" si="914"/>
        <v>0</v>
      </c>
      <c r="D570" s="198" t="str">
        <f t="shared" si="914"/>
        <v>Tractament Llimacs (Ferramol)</v>
      </c>
      <c r="E570" s="236">
        <f t="shared" ref="E570:P570" si="916">E29*VLOOKUP($D570,$D$286:$BC$389,$E$546,FALSE)+E29*VLOOKUP(CONCATENATE("Preparació per ",LOWER($D570)),$D$286:$BC$389,$E$546,FALSE)</f>
        <v>0</v>
      </c>
      <c r="F570" s="236">
        <f t="shared" si="916"/>
        <v>0</v>
      </c>
      <c r="G570" s="236">
        <f t="shared" si="916"/>
        <v>0</v>
      </c>
      <c r="H570" s="236">
        <f t="shared" si="916"/>
        <v>0</v>
      </c>
      <c r="I570" s="236">
        <f t="shared" si="916"/>
        <v>0</v>
      </c>
      <c r="J570" s="236">
        <f t="shared" si="916"/>
        <v>0</v>
      </c>
      <c r="K570" s="236">
        <f t="shared" si="916"/>
        <v>0</v>
      </c>
      <c r="L570" s="236">
        <f t="shared" si="916"/>
        <v>0</v>
      </c>
      <c r="M570" s="236">
        <f t="shared" si="916"/>
        <v>0</v>
      </c>
      <c r="N570" s="236">
        <f t="shared" si="916"/>
        <v>0</v>
      </c>
      <c r="O570" s="236">
        <f t="shared" si="916"/>
        <v>0</v>
      </c>
      <c r="P570" s="236">
        <f t="shared" si="916"/>
        <v>0</v>
      </c>
      <c r="Q570" s="211">
        <f t="shared" si="895"/>
        <v>0</v>
      </c>
    </row>
    <row r="571" spans="3:17" s="190" customFormat="1" hidden="1">
      <c r="C571" s="198">
        <f t="shared" si="914"/>
        <v>0</v>
      </c>
      <c r="D571" s="198">
        <f t="shared" si="914"/>
        <v>0</v>
      </c>
      <c r="E571" s="236">
        <f t="shared" ref="E571:P571" si="917">E30*VLOOKUP($D571,$D$286:$BC$389,$E$546,FALSE)+E30*VLOOKUP(CONCATENATE("Preparació per ",LOWER($D571)),$D$286:$BC$389,$E$546,FALSE)</f>
        <v>0</v>
      </c>
      <c r="F571" s="236">
        <f t="shared" si="917"/>
        <v>0</v>
      </c>
      <c r="G571" s="236">
        <f t="shared" si="917"/>
        <v>0</v>
      </c>
      <c r="H571" s="236">
        <f t="shared" si="917"/>
        <v>0</v>
      </c>
      <c r="I571" s="236">
        <f t="shared" si="917"/>
        <v>0</v>
      </c>
      <c r="J571" s="236">
        <f t="shared" si="917"/>
        <v>0</v>
      </c>
      <c r="K571" s="236">
        <f t="shared" si="917"/>
        <v>0</v>
      </c>
      <c r="L571" s="236">
        <f t="shared" si="917"/>
        <v>0</v>
      </c>
      <c r="M571" s="236">
        <f t="shared" si="917"/>
        <v>0</v>
      </c>
      <c r="N571" s="236">
        <f t="shared" si="917"/>
        <v>0</v>
      </c>
      <c r="O571" s="236">
        <f t="shared" si="917"/>
        <v>0</v>
      </c>
      <c r="P571" s="236">
        <f t="shared" si="917"/>
        <v>0</v>
      </c>
      <c r="Q571" s="211">
        <f t="shared" si="895"/>
        <v>0</v>
      </c>
    </row>
    <row r="572" spans="3:17" s="190" customFormat="1" hidden="1">
      <c r="C572" s="198">
        <f t="shared" si="914"/>
        <v>0</v>
      </c>
      <c r="D572" s="198">
        <f t="shared" si="914"/>
        <v>0</v>
      </c>
      <c r="E572" s="236">
        <f t="shared" ref="E572:P572" si="918">E31*VLOOKUP($D572,$D$286:$BC$389,$E$546,FALSE)+E31*VLOOKUP(CONCATENATE("Preparació per ",LOWER($D572)),$D$286:$BC$389,$E$546,FALSE)</f>
        <v>0</v>
      </c>
      <c r="F572" s="236">
        <f t="shared" si="918"/>
        <v>0</v>
      </c>
      <c r="G572" s="236">
        <f t="shared" si="918"/>
        <v>0</v>
      </c>
      <c r="H572" s="236">
        <f t="shared" si="918"/>
        <v>0</v>
      </c>
      <c r="I572" s="236">
        <f t="shared" si="918"/>
        <v>0</v>
      </c>
      <c r="J572" s="236">
        <f t="shared" si="918"/>
        <v>0</v>
      </c>
      <c r="K572" s="236">
        <f t="shared" si="918"/>
        <v>0</v>
      </c>
      <c r="L572" s="236">
        <f t="shared" si="918"/>
        <v>0</v>
      </c>
      <c r="M572" s="236">
        <f t="shared" si="918"/>
        <v>0</v>
      </c>
      <c r="N572" s="236">
        <f t="shared" si="918"/>
        <v>0</v>
      </c>
      <c r="O572" s="236">
        <f t="shared" si="918"/>
        <v>0</v>
      </c>
      <c r="P572" s="236">
        <f t="shared" si="918"/>
        <v>0</v>
      </c>
      <c r="Q572" s="211">
        <f t="shared" si="895"/>
        <v>0</v>
      </c>
    </row>
    <row r="573" spans="3:17" s="190" customFormat="1" hidden="1">
      <c r="C573" s="199" t="str">
        <f t="shared" si="914"/>
        <v>DESHERBAT</v>
      </c>
      <c r="D573" s="199" t="str">
        <f t="shared" si="914"/>
        <v>Desherbat amb tractor</v>
      </c>
      <c r="E573" s="237">
        <f t="shared" ref="E573:P573" si="919">E32*VLOOKUP($D573,$D$286:$BC$389,$E$546,FALSE)+E32*VLOOKUP(CONCATENATE("Preparació per ",LOWER($D573)),$D$286:$BC$389,$E$546,FALSE)</f>
        <v>0</v>
      </c>
      <c r="F573" s="237">
        <f t="shared" si="919"/>
        <v>0</v>
      </c>
      <c r="G573" s="237">
        <f t="shared" si="919"/>
        <v>0</v>
      </c>
      <c r="H573" s="237">
        <f t="shared" si="919"/>
        <v>0</v>
      </c>
      <c r="I573" s="237">
        <f t="shared" si="919"/>
        <v>0</v>
      </c>
      <c r="J573" s="237">
        <f t="shared" si="919"/>
        <v>0</v>
      </c>
      <c r="K573" s="237">
        <f t="shared" si="919"/>
        <v>0</v>
      </c>
      <c r="L573" s="237">
        <f t="shared" si="919"/>
        <v>0</v>
      </c>
      <c r="M573" s="237">
        <f t="shared" si="919"/>
        <v>0</v>
      </c>
      <c r="N573" s="237">
        <f t="shared" si="919"/>
        <v>0</v>
      </c>
      <c r="O573" s="237">
        <f t="shared" si="919"/>
        <v>0</v>
      </c>
      <c r="P573" s="237">
        <f t="shared" si="919"/>
        <v>0</v>
      </c>
      <c r="Q573" s="211">
        <f t="shared" si="895"/>
        <v>0</v>
      </c>
    </row>
    <row r="574" spans="3:17" s="190" customFormat="1" hidden="1">
      <c r="C574" s="199">
        <f t="shared" si="914"/>
        <v>0</v>
      </c>
      <c r="D574" s="199" t="str">
        <f t="shared" si="914"/>
        <v>Desherbat manual 5h/1.000  m2</v>
      </c>
      <c r="E574" s="237">
        <f t="shared" ref="E574:P574" si="920">E33*VLOOKUP($D574,$D$286:$BC$389,$E$546,FALSE)+E33*VLOOKUP(CONCATENATE("Preparació per ",LOWER($D574)),$D$286:$BC$389,$E$546,FALSE)</f>
        <v>0</v>
      </c>
      <c r="F574" s="237">
        <f t="shared" si="920"/>
        <v>0</v>
      </c>
      <c r="G574" s="237">
        <f t="shared" si="920"/>
        <v>0</v>
      </c>
      <c r="H574" s="237">
        <f t="shared" si="920"/>
        <v>0</v>
      </c>
      <c r="I574" s="237">
        <f t="shared" si="920"/>
        <v>0</v>
      </c>
      <c r="J574" s="237">
        <f t="shared" si="920"/>
        <v>0</v>
      </c>
      <c r="K574" s="237">
        <f t="shared" si="920"/>
        <v>0</v>
      </c>
      <c r="L574" s="237">
        <f t="shared" si="920"/>
        <v>0</v>
      </c>
      <c r="M574" s="237">
        <f t="shared" si="920"/>
        <v>0</v>
      </c>
      <c r="N574" s="237">
        <f t="shared" si="920"/>
        <v>0</v>
      </c>
      <c r="O574" s="237">
        <f t="shared" si="920"/>
        <v>0</v>
      </c>
      <c r="P574" s="237">
        <f t="shared" si="920"/>
        <v>0</v>
      </c>
      <c r="Q574" s="211">
        <f t="shared" si="895"/>
        <v>0</v>
      </c>
    </row>
    <row r="575" spans="3:17" s="190" customFormat="1" hidden="1">
      <c r="C575" s="199">
        <f t="shared" si="914"/>
        <v>0</v>
      </c>
      <c r="D575" s="199">
        <f t="shared" si="914"/>
        <v>0</v>
      </c>
      <c r="E575" s="237">
        <f t="shared" ref="E575:P575" si="921">E34*VLOOKUP($D575,$D$286:$BC$389,$E$546,FALSE)+E34*VLOOKUP(CONCATENATE("Preparació per ",LOWER($D575)),$D$286:$BC$389,$E$546,FALSE)</f>
        <v>0</v>
      </c>
      <c r="F575" s="237">
        <f t="shared" si="921"/>
        <v>0</v>
      </c>
      <c r="G575" s="237">
        <f t="shared" si="921"/>
        <v>0</v>
      </c>
      <c r="H575" s="237">
        <f t="shared" si="921"/>
        <v>0</v>
      </c>
      <c r="I575" s="237">
        <f t="shared" si="921"/>
        <v>0</v>
      </c>
      <c r="J575" s="237">
        <f t="shared" si="921"/>
        <v>0</v>
      </c>
      <c r="K575" s="237">
        <f t="shared" si="921"/>
        <v>0</v>
      </c>
      <c r="L575" s="237">
        <f t="shared" si="921"/>
        <v>0</v>
      </c>
      <c r="M575" s="237">
        <f t="shared" si="921"/>
        <v>0</v>
      </c>
      <c r="N575" s="237">
        <f t="shared" si="921"/>
        <v>0</v>
      </c>
      <c r="O575" s="237">
        <f t="shared" si="921"/>
        <v>0</v>
      </c>
      <c r="P575" s="237">
        <f t="shared" si="921"/>
        <v>0</v>
      </c>
      <c r="Q575" s="211">
        <f t="shared" si="895"/>
        <v>0</v>
      </c>
    </row>
    <row r="576" spans="3:17" s="190" customFormat="1" hidden="1">
      <c r="C576" s="199">
        <f t="shared" si="914"/>
        <v>0</v>
      </c>
      <c r="D576" s="199">
        <f t="shared" si="914"/>
        <v>0</v>
      </c>
      <c r="E576" s="237">
        <f t="shared" ref="E576:P576" si="922">E35*VLOOKUP($D576,$D$286:$BC$389,$E$546,FALSE)+E35*VLOOKUP(CONCATENATE("Preparació per ",LOWER($D576)),$D$286:$BC$389,$E$546,FALSE)</f>
        <v>0</v>
      </c>
      <c r="F576" s="237">
        <f t="shared" si="922"/>
        <v>0</v>
      </c>
      <c r="G576" s="237">
        <f t="shared" si="922"/>
        <v>0</v>
      </c>
      <c r="H576" s="237">
        <f t="shared" si="922"/>
        <v>0</v>
      </c>
      <c r="I576" s="237">
        <f t="shared" si="922"/>
        <v>0</v>
      </c>
      <c r="J576" s="237">
        <f t="shared" si="922"/>
        <v>0</v>
      </c>
      <c r="K576" s="237">
        <f t="shared" si="922"/>
        <v>0</v>
      </c>
      <c r="L576" s="237">
        <f t="shared" si="922"/>
        <v>0</v>
      </c>
      <c r="M576" s="237">
        <f t="shared" si="922"/>
        <v>0</v>
      </c>
      <c r="N576" s="237">
        <f t="shared" si="922"/>
        <v>0</v>
      </c>
      <c r="O576" s="237">
        <f t="shared" si="922"/>
        <v>0</v>
      </c>
      <c r="P576" s="237">
        <f t="shared" si="922"/>
        <v>0</v>
      </c>
      <c r="Q576" s="211">
        <f t="shared" si="895"/>
        <v>0</v>
      </c>
    </row>
    <row r="577" spans="3:17" s="190" customFormat="1" hidden="1">
      <c r="C577" s="200" t="str">
        <f t="shared" si="914"/>
        <v>ALTRES OPERACIONS ESPECÍFIQUES</v>
      </c>
      <c r="D577" s="200" t="str">
        <f t="shared" si="914"/>
        <v>Renda de la terra</v>
      </c>
      <c r="E577" s="238">
        <f t="shared" ref="E577:P577" si="923">E36*VLOOKUP($D577,$D$286:$BC$389,$E$546,FALSE)+E36*VLOOKUP(CONCATENATE("Preparació per ",LOWER($D577)),$D$286:$BC$389,$E$546,FALSE)</f>
        <v>0</v>
      </c>
      <c r="F577" s="238">
        <f t="shared" si="923"/>
        <v>0</v>
      </c>
      <c r="G577" s="238">
        <f t="shared" si="923"/>
        <v>0</v>
      </c>
      <c r="H577" s="238">
        <f t="shared" si="923"/>
        <v>0</v>
      </c>
      <c r="I577" s="238">
        <f t="shared" si="923"/>
        <v>0</v>
      </c>
      <c r="J577" s="238">
        <f t="shared" si="923"/>
        <v>0</v>
      </c>
      <c r="K577" s="238">
        <f t="shared" si="923"/>
        <v>0</v>
      </c>
      <c r="L577" s="238">
        <f t="shared" si="923"/>
        <v>0</v>
      </c>
      <c r="M577" s="238">
        <f t="shared" si="923"/>
        <v>0</v>
      </c>
      <c r="N577" s="238">
        <f t="shared" si="923"/>
        <v>0</v>
      </c>
      <c r="O577" s="238">
        <f t="shared" si="923"/>
        <v>0</v>
      </c>
      <c r="P577" s="238">
        <f t="shared" si="923"/>
        <v>0</v>
      </c>
      <c r="Q577" s="211">
        <f t="shared" si="895"/>
        <v>0</v>
      </c>
    </row>
    <row r="578" spans="3:17" s="190" customFormat="1" hidden="1">
      <c r="C578" s="200">
        <f t="shared" si="914"/>
        <v>0</v>
      </c>
      <c r="D578" s="200">
        <f t="shared" si="914"/>
        <v>0</v>
      </c>
      <c r="E578" s="238">
        <f t="shared" ref="E578:P578" si="924">E37*VLOOKUP($D578,$D$286:$BC$389,$E$546,FALSE)+E37*VLOOKUP(CONCATENATE("Preparació per ",LOWER($D578)),$D$286:$BC$389,$E$546,FALSE)</f>
        <v>0</v>
      </c>
      <c r="F578" s="238">
        <f t="shared" si="924"/>
        <v>0</v>
      </c>
      <c r="G578" s="238">
        <f t="shared" si="924"/>
        <v>0</v>
      </c>
      <c r="H578" s="238">
        <f t="shared" si="924"/>
        <v>0</v>
      </c>
      <c r="I578" s="238">
        <f t="shared" si="924"/>
        <v>0</v>
      </c>
      <c r="J578" s="238">
        <f t="shared" si="924"/>
        <v>0</v>
      </c>
      <c r="K578" s="238">
        <f t="shared" si="924"/>
        <v>0</v>
      </c>
      <c r="L578" s="238">
        <f t="shared" si="924"/>
        <v>0</v>
      </c>
      <c r="M578" s="238">
        <f t="shared" si="924"/>
        <v>0</v>
      </c>
      <c r="N578" s="238">
        <f t="shared" si="924"/>
        <v>0</v>
      </c>
      <c r="O578" s="238">
        <f t="shared" si="924"/>
        <v>0</v>
      </c>
      <c r="P578" s="238">
        <f t="shared" si="924"/>
        <v>0</v>
      </c>
      <c r="Q578" s="211">
        <f t="shared" si="895"/>
        <v>0</v>
      </c>
    </row>
    <row r="579" spans="3:17" s="190" customFormat="1" hidden="1">
      <c r="C579" s="200">
        <f t="shared" si="914"/>
        <v>0</v>
      </c>
      <c r="D579" s="200">
        <f t="shared" si="914"/>
        <v>0</v>
      </c>
      <c r="E579" s="238">
        <f t="shared" ref="E579:P579" si="925">E38*VLOOKUP($D579,$D$286:$BC$389,$E$546,FALSE)+E38*VLOOKUP(CONCATENATE("Preparació per ",LOWER($D579)),$D$286:$BC$389,$E$546,FALSE)</f>
        <v>0</v>
      </c>
      <c r="F579" s="238">
        <f t="shared" si="925"/>
        <v>0</v>
      </c>
      <c r="G579" s="238">
        <f t="shared" si="925"/>
        <v>0</v>
      </c>
      <c r="H579" s="238">
        <f t="shared" si="925"/>
        <v>0</v>
      </c>
      <c r="I579" s="238">
        <f t="shared" si="925"/>
        <v>0</v>
      </c>
      <c r="J579" s="238">
        <f t="shared" si="925"/>
        <v>0</v>
      </c>
      <c r="K579" s="238">
        <f t="shared" si="925"/>
        <v>0</v>
      </c>
      <c r="L579" s="238">
        <f t="shared" si="925"/>
        <v>0</v>
      </c>
      <c r="M579" s="238">
        <f t="shared" si="925"/>
        <v>0</v>
      </c>
      <c r="N579" s="238">
        <f t="shared" si="925"/>
        <v>0</v>
      </c>
      <c r="O579" s="238">
        <f t="shared" si="925"/>
        <v>0</v>
      </c>
      <c r="P579" s="238">
        <f t="shared" si="925"/>
        <v>0</v>
      </c>
      <c r="Q579" s="211">
        <f t="shared" si="895"/>
        <v>0</v>
      </c>
    </row>
    <row r="580" spans="3:17" s="190" customFormat="1" hidden="1">
      <c r="C580" s="200">
        <f t="shared" si="914"/>
        <v>0</v>
      </c>
      <c r="D580" s="200">
        <f t="shared" si="914"/>
        <v>0</v>
      </c>
      <c r="E580" s="238">
        <f t="shared" ref="E580:P580" si="926">E39*VLOOKUP($D580,$D$286:$BC$389,$E$546,FALSE)+E39*VLOOKUP(CONCATENATE("Preparació per ",LOWER($D580)),$D$286:$BC$389,$E$546,FALSE)</f>
        <v>0</v>
      </c>
      <c r="F580" s="238">
        <f t="shared" si="926"/>
        <v>0</v>
      </c>
      <c r="G580" s="238">
        <f t="shared" si="926"/>
        <v>0</v>
      </c>
      <c r="H580" s="238">
        <f t="shared" si="926"/>
        <v>0</v>
      </c>
      <c r="I580" s="238">
        <f t="shared" si="926"/>
        <v>0</v>
      </c>
      <c r="J580" s="238">
        <f t="shared" si="926"/>
        <v>0</v>
      </c>
      <c r="K580" s="238">
        <f t="shared" si="926"/>
        <v>0</v>
      </c>
      <c r="L580" s="238">
        <f t="shared" si="926"/>
        <v>0</v>
      </c>
      <c r="M580" s="238">
        <f t="shared" si="926"/>
        <v>0</v>
      </c>
      <c r="N580" s="238">
        <f t="shared" si="926"/>
        <v>0</v>
      </c>
      <c r="O580" s="238">
        <f t="shared" si="926"/>
        <v>0</v>
      </c>
      <c r="P580" s="238">
        <f t="shared" si="926"/>
        <v>0</v>
      </c>
      <c r="Q580" s="211">
        <f t="shared" si="895"/>
        <v>0</v>
      </c>
    </row>
    <row r="581" spans="3:17" s="190" customFormat="1" hidden="1">
      <c r="C581" s="200">
        <f t="shared" si="914"/>
        <v>0</v>
      </c>
      <c r="D581" s="200">
        <f t="shared" si="914"/>
        <v>0</v>
      </c>
      <c r="E581" s="238">
        <f t="shared" ref="E581:P581" si="927">E40*VLOOKUP($D581,$D$286:$BC$389,$E$546,FALSE)+E40*VLOOKUP(CONCATENATE("Preparació per ",LOWER($D581)),$D$286:$BC$389,$E$546,FALSE)</f>
        <v>0</v>
      </c>
      <c r="F581" s="238">
        <f t="shared" si="927"/>
        <v>0</v>
      </c>
      <c r="G581" s="238">
        <f t="shared" si="927"/>
        <v>0</v>
      </c>
      <c r="H581" s="238">
        <f t="shared" si="927"/>
        <v>0</v>
      </c>
      <c r="I581" s="238">
        <f t="shared" si="927"/>
        <v>0</v>
      </c>
      <c r="J581" s="238">
        <f t="shared" si="927"/>
        <v>0</v>
      </c>
      <c r="K581" s="238">
        <f t="shared" si="927"/>
        <v>0</v>
      </c>
      <c r="L581" s="238">
        <f t="shared" si="927"/>
        <v>0</v>
      </c>
      <c r="M581" s="238">
        <f t="shared" si="927"/>
        <v>0</v>
      </c>
      <c r="N581" s="238">
        <f t="shared" si="927"/>
        <v>0</v>
      </c>
      <c r="O581" s="238">
        <f t="shared" si="927"/>
        <v>0</v>
      </c>
      <c r="P581" s="238">
        <f t="shared" si="927"/>
        <v>0</v>
      </c>
      <c r="Q581" s="211">
        <f t="shared" si="895"/>
        <v>0</v>
      </c>
    </row>
    <row r="582" spans="3:17" s="190" customFormat="1" hidden="1">
      <c r="C582" s="201" t="str">
        <f t="shared" si="914"/>
        <v>RECOL.LECCIÓ</v>
      </c>
      <c r="D582" s="201" t="str">
        <f t="shared" si="914"/>
        <v>Recol.lecció col</v>
      </c>
      <c r="E582" s="239">
        <f t="shared" ref="E582:P582" si="928">E41*VLOOKUP($D582,$D$286:$BC$389,$E$546,FALSE)+E41*VLOOKUP(CONCATENATE("Preparació per ",LOWER($D582)),$D$286:$BC$389,$E$546,FALSE)</f>
        <v>0</v>
      </c>
      <c r="F582" s="239">
        <f t="shared" si="928"/>
        <v>0</v>
      </c>
      <c r="G582" s="239">
        <f t="shared" si="928"/>
        <v>0</v>
      </c>
      <c r="H582" s="239">
        <f t="shared" si="928"/>
        <v>0</v>
      </c>
      <c r="I582" s="239">
        <f t="shared" si="928"/>
        <v>0</v>
      </c>
      <c r="J582" s="239">
        <f t="shared" si="928"/>
        <v>0</v>
      </c>
      <c r="K582" s="239">
        <f t="shared" si="928"/>
        <v>0</v>
      </c>
      <c r="L582" s="239">
        <f t="shared" si="928"/>
        <v>0</v>
      </c>
      <c r="M582" s="239">
        <f t="shared" si="928"/>
        <v>0</v>
      </c>
      <c r="N582" s="239">
        <f t="shared" si="928"/>
        <v>0</v>
      </c>
      <c r="O582" s="239">
        <f t="shared" si="928"/>
        <v>0</v>
      </c>
      <c r="P582" s="239">
        <f t="shared" si="928"/>
        <v>0</v>
      </c>
      <c r="Q582" s="211">
        <f t="shared" si="895"/>
        <v>0</v>
      </c>
    </row>
    <row r="583" spans="3:17" s="190" customFormat="1" hidden="1">
      <c r="C583" s="201">
        <f t="shared" si="914"/>
        <v>0</v>
      </c>
      <c r="D583" s="201">
        <f t="shared" si="914"/>
        <v>0</v>
      </c>
      <c r="E583" s="239">
        <f t="shared" ref="E583:P583" si="929">E42*VLOOKUP($D583,$D$286:$BC$389,$E$546,FALSE)+E42*VLOOKUP(CONCATENATE("Preparació per ",LOWER($D583)),$D$286:$BC$389,$E$546,FALSE)</f>
        <v>0</v>
      </c>
      <c r="F583" s="239">
        <f t="shared" si="929"/>
        <v>0</v>
      </c>
      <c r="G583" s="239">
        <f t="shared" si="929"/>
        <v>0</v>
      </c>
      <c r="H583" s="239">
        <f t="shared" si="929"/>
        <v>0</v>
      </c>
      <c r="I583" s="239">
        <f t="shared" si="929"/>
        <v>0</v>
      </c>
      <c r="J583" s="239">
        <f t="shared" si="929"/>
        <v>0</v>
      </c>
      <c r="K583" s="239">
        <f t="shared" si="929"/>
        <v>0</v>
      </c>
      <c r="L583" s="239">
        <f t="shared" si="929"/>
        <v>0</v>
      </c>
      <c r="M583" s="239">
        <f t="shared" si="929"/>
        <v>0</v>
      </c>
      <c r="N583" s="239">
        <f t="shared" si="929"/>
        <v>0</v>
      </c>
      <c r="O583" s="239">
        <f t="shared" si="929"/>
        <v>0</v>
      </c>
      <c r="P583" s="239">
        <f t="shared" si="929"/>
        <v>0</v>
      </c>
      <c r="Q583" s="211">
        <f t="shared" si="895"/>
        <v>0</v>
      </c>
    </row>
    <row r="584" spans="3:17" s="190" customFormat="1" hidden="1">
      <c r="E584" s="211">
        <f>SUM(E549:E583)</f>
        <v>0</v>
      </c>
      <c r="F584" s="211">
        <f t="shared" ref="F584:P584" si="930">SUM(F549:F583)</f>
        <v>0</v>
      </c>
      <c r="G584" s="211">
        <f t="shared" si="930"/>
        <v>0</v>
      </c>
      <c r="H584" s="211">
        <f t="shared" si="930"/>
        <v>0</v>
      </c>
      <c r="I584" s="211">
        <f t="shared" si="930"/>
        <v>0</v>
      </c>
      <c r="J584" s="211">
        <f t="shared" si="930"/>
        <v>0</v>
      </c>
      <c r="K584" s="211">
        <f t="shared" si="930"/>
        <v>0</v>
      </c>
      <c r="L584" s="211">
        <f t="shared" si="930"/>
        <v>0</v>
      </c>
      <c r="M584" s="211">
        <f t="shared" si="930"/>
        <v>0</v>
      </c>
      <c r="N584" s="211">
        <f t="shared" si="930"/>
        <v>0</v>
      </c>
      <c r="O584" s="211">
        <f t="shared" si="930"/>
        <v>0</v>
      </c>
      <c r="P584" s="211">
        <f t="shared" si="930"/>
        <v>0</v>
      </c>
      <c r="Q584" s="209"/>
    </row>
    <row r="585" spans="3:17" s="190" customFormat="1" hidden="1">
      <c r="E585" s="230" t="e">
        <f>IF(E584=0,NA(),E584)</f>
        <v>#N/A</v>
      </c>
      <c r="F585" s="230" t="e">
        <f t="shared" ref="F585" si="931">IF(F584=0,NA(),F584)</f>
        <v>#N/A</v>
      </c>
      <c r="G585" s="230" t="e">
        <f t="shared" ref="G585" si="932">IF(G584=0,NA(),G584)</f>
        <v>#N/A</v>
      </c>
      <c r="H585" s="230" t="e">
        <f t="shared" ref="H585" si="933">IF(H584=0,NA(),H584)</f>
        <v>#N/A</v>
      </c>
      <c r="I585" s="230" t="e">
        <f t="shared" ref="I585" si="934">IF(I584=0,NA(),I584)</f>
        <v>#N/A</v>
      </c>
      <c r="J585" s="230" t="e">
        <f t="shared" ref="J585" si="935">IF(J584=0,NA(),J584)</f>
        <v>#N/A</v>
      </c>
      <c r="K585" s="230" t="e">
        <f t="shared" ref="K585" si="936">IF(K584=0,NA(),K584)</f>
        <v>#N/A</v>
      </c>
      <c r="L585" s="230" t="e">
        <f t="shared" ref="L585" si="937">IF(L584=0,NA(),L584)</f>
        <v>#N/A</v>
      </c>
      <c r="M585" s="230" t="e">
        <f t="shared" ref="M585" si="938">IF(M584=0,NA(),M584)</f>
        <v>#N/A</v>
      </c>
      <c r="N585" s="230" t="e">
        <f t="shared" ref="N585" si="939">IF(N584=0,NA(),N584)</f>
        <v>#N/A</v>
      </c>
      <c r="O585" s="230" t="e">
        <f t="shared" ref="O585" si="940">IF(O584=0,NA(),O584)</f>
        <v>#N/A</v>
      </c>
      <c r="P585" s="230" t="e">
        <f t="shared" ref="P585" si="941">IF(P584=0,NA(),P584)</f>
        <v>#N/A</v>
      </c>
    </row>
    <row r="586" spans="3:17" s="190" customFormat="1" hidden="1"/>
    <row r="587" spans="3:17" s="190" customFormat="1" hidden="1"/>
    <row r="588" spans="3:17" s="190" customFormat="1" hidden="1"/>
    <row r="589" spans="3:17" s="190" customFormat="1" hidden="1"/>
    <row r="590" spans="3:17" s="190" customFormat="1" hidden="1"/>
    <row r="591" spans="3:17" s="190" customFormat="1" hidden="1">
      <c r="D591" s="231" t="str">
        <f>CONCATENATE("Calendari de necessitats de mà d'obra: ",$E$3,"   ",ROUND(SUM(Q595:Q629),2)," hores")</f>
        <v>Calendari de necessitats de mà d'obra: Col   0 hores</v>
      </c>
      <c r="F591" s="209"/>
      <c r="G591" s="209"/>
      <c r="H591" s="209"/>
      <c r="I591" s="209"/>
      <c r="J591" s="209"/>
      <c r="K591" s="209"/>
      <c r="L591" s="209"/>
      <c r="M591" s="209"/>
      <c r="N591" s="209"/>
      <c r="O591" s="209"/>
      <c r="P591" s="209"/>
      <c r="Q591" s="209"/>
    </row>
    <row r="592" spans="3:17" s="190" customFormat="1" hidden="1">
      <c r="D592" s="192"/>
      <c r="F592" s="192"/>
      <c r="G592" s="192"/>
      <c r="Q592" s="209"/>
    </row>
    <row r="593" spans="3:17" s="190" customFormat="1" hidden="1">
      <c r="Q593" s="209"/>
    </row>
    <row r="594" spans="3:17" s="190" customFormat="1" hidden="1">
      <c r="E594" s="190" t="str">
        <f t="shared" ref="E594:P594" si="942">+E7</f>
        <v xml:space="preserve">gener </v>
      </c>
      <c r="F594" s="190" t="str">
        <f t="shared" si="942"/>
        <v>febrer</v>
      </c>
      <c r="G594" s="190" t="str">
        <f t="shared" si="942"/>
        <v xml:space="preserve">març </v>
      </c>
      <c r="H594" s="190" t="str">
        <f t="shared" si="942"/>
        <v>abril</v>
      </c>
      <c r="I594" s="190" t="str">
        <f t="shared" si="942"/>
        <v>maig</v>
      </c>
      <c r="J594" s="190" t="str">
        <f t="shared" si="942"/>
        <v>juny</v>
      </c>
      <c r="K594" s="190" t="str">
        <f t="shared" si="942"/>
        <v>juliol</v>
      </c>
      <c r="L594" s="190" t="str">
        <f t="shared" si="942"/>
        <v>agost</v>
      </c>
      <c r="M594" s="190" t="str">
        <f t="shared" si="942"/>
        <v>setembre</v>
      </c>
      <c r="N594" s="190" t="str">
        <f t="shared" si="942"/>
        <v>octubre</v>
      </c>
      <c r="O594" s="190" t="str">
        <f t="shared" si="942"/>
        <v>novembre</v>
      </c>
      <c r="P594" s="190" t="str">
        <f t="shared" si="942"/>
        <v>desembre</v>
      </c>
      <c r="Q594" s="209"/>
    </row>
    <row r="595" spans="3:17" s="190" customFormat="1" hidden="1">
      <c r="C595" s="193" t="str">
        <f t="shared" ref="C595:D614" si="943">+C8</f>
        <v>PREPARACIÓ DEL SÒL</v>
      </c>
      <c r="D595" s="193" t="str">
        <f t="shared" si="943"/>
        <v>Desbrossat amb discos</v>
      </c>
      <c r="E595" s="240">
        <f t="shared" ref="E595:P595" si="944">E8*VLOOKUP($D595,$D$286:$AV$389,3,FALSE)+E8*VLOOKUP(CONCATENATE("Preparació per ",LOWER($D595)),$D$286:$AV$389,3,FALSE)+E8*VLOOKUP($D595,$D$286:$AV$389,4,FALSE)+E8*VLOOKUP(CONCATENATE("Preparació per ",LOWER($D595)),$D$286:$AV$389,4,FALSE)+E8*VLOOKUP($D595,$D$286:$AV$389,6,FALSE)+E8*VLOOKUP(CONCATENATE("Preparació per ",LOWER($D595)),$D$286:$AV$389,6,FALSE)</f>
        <v>0</v>
      </c>
      <c r="F595" s="240">
        <f t="shared" si="944"/>
        <v>0</v>
      </c>
      <c r="G595" s="240">
        <f t="shared" si="944"/>
        <v>0</v>
      </c>
      <c r="H595" s="240">
        <f t="shared" si="944"/>
        <v>0</v>
      </c>
      <c r="I595" s="240">
        <f t="shared" si="944"/>
        <v>0</v>
      </c>
      <c r="J595" s="240">
        <f t="shared" si="944"/>
        <v>0</v>
      </c>
      <c r="K595" s="240">
        <f t="shared" si="944"/>
        <v>0</v>
      </c>
      <c r="L595" s="240">
        <f t="shared" si="944"/>
        <v>0</v>
      </c>
      <c r="M595" s="240">
        <f t="shared" si="944"/>
        <v>0</v>
      </c>
      <c r="N595" s="240">
        <f t="shared" si="944"/>
        <v>0</v>
      </c>
      <c r="O595" s="240">
        <f t="shared" si="944"/>
        <v>0</v>
      </c>
      <c r="P595" s="240">
        <f t="shared" si="944"/>
        <v>0</v>
      </c>
      <c r="Q595" s="241">
        <f>SUM(E595:P595)</f>
        <v>0</v>
      </c>
    </row>
    <row r="596" spans="3:17" s="190" customFormat="1" hidden="1">
      <c r="C596" s="193">
        <f t="shared" si="943"/>
        <v>0</v>
      </c>
      <c r="D596" s="193" t="str">
        <f t="shared" si="943"/>
        <v>Subsolat</v>
      </c>
      <c r="E596" s="240">
        <f t="shared" ref="E596:P596" si="945">E9*VLOOKUP($D596,$D$286:$AV$389,3,FALSE)+E9*VLOOKUP(CONCATENATE("Preparació per ",LOWER($D596)),$D$286:$AV$389,3,FALSE)+E9*VLOOKUP($D596,$D$286:$AV$389,4,FALSE)+E9*VLOOKUP(CONCATENATE("Preparació per ",LOWER($D596)),$D$286:$AV$389,4,FALSE)+E9*VLOOKUP($D596,$D$286:$AV$389,6,FALSE)+E9*VLOOKUP(CONCATENATE("Preparació per ",LOWER($D596)),$D$286:$AV$389,6,FALSE)</f>
        <v>0</v>
      </c>
      <c r="F596" s="240">
        <f t="shared" si="945"/>
        <v>0</v>
      </c>
      <c r="G596" s="240">
        <f t="shared" si="945"/>
        <v>0</v>
      </c>
      <c r="H596" s="240">
        <f t="shared" si="945"/>
        <v>0</v>
      </c>
      <c r="I596" s="240">
        <f t="shared" si="945"/>
        <v>0</v>
      </c>
      <c r="J596" s="240">
        <f t="shared" si="945"/>
        <v>0</v>
      </c>
      <c r="K596" s="240">
        <f t="shared" si="945"/>
        <v>0</v>
      </c>
      <c r="L596" s="240">
        <f t="shared" si="945"/>
        <v>0</v>
      </c>
      <c r="M596" s="240">
        <f t="shared" si="945"/>
        <v>0</v>
      </c>
      <c r="N596" s="240">
        <f t="shared" si="945"/>
        <v>0</v>
      </c>
      <c r="O596" s="240">
        <f t="shared" si="945"/>
        <v>0</v>
      </c>
      <c r="P596" s="240">
        <f t="shared" si="945"/>
        <v>0</v>
      </c>
      <c r="Q596" s="241">
        <f t="shared" ref="Q596:Q629" si="946">SUM(E596:P596)</f>
        <v>0</v>
      </c>
    </row>
    <row r="597" spans="3:17" s="190" customFormat="1" hidden="1">
      <c r="C597" s="193">
        <f t="shared" si="943"/>
        <v>0</v>
      </c>
      <c r="D597" s="193" t="str">
        <f t="shared" si="943"/>
        <v>Estripat</v>
      </c>
      <c r="E597" s="240">
        <f t="shared" ref="E597:P597" si="947">E10*VLOOKUP($D597,$D$286:$AV$389,3,FALSE)+E10*VLOOKUP(CONCATENATE("Preparació per ",LOWER($D597)),$D$286:$AV$389,3,FALSE)+E10*VLOOKUP($D597,$D$286:$AV$389,4,FALSE)+E10*VLOOKUP(CONCATENATE("Preparació per ",LOWER($D597)),$D$286:$AV$389,4,FALSE)+E10*VLOOKUP($D597,$D$286:$AV$389,6,FALSE)+E10*VLOOKUP(CONCATENATE("Preparació per ",LOWER($D597)),$D$286:$AV$389,6,FALSE)</f>
        <v>0</v>
      </c>
      <c r="F597" s="240">
        <f t="shared" si="947"/>
        <v>0</v>
      </c>
      <c r="G597" s="240">
        <f t="shared" si="947"/>
        <v>0</v>
      </c>
      <c r="H597" s="240">
        <f t="shared" si="947"/>
        <v>0</v>
      </c>
      <c r="I597" s="240">
        <f t="shared" si="947"/>
        <v>0</v>
      </c>
      <c r="J597" s="240">
        <f t="shared" si="947"/>
        <v>0</v>
      </c>
      <c r="K597" s="240">
        <f t="shared" si="947"/>
        <v>0</v>
      </c>
      <c r="L597" s="240">
        <f t="shared" si="947"/>
        <v>0</v>
      </c>
      <c r="M597" s="240">
        <f t="shared" si="947"/>
        <v>0</v>
      </c>
      <c r="N597" s="240">
        <f t="shared" si="947"/>
        <v>0</v>
      </c>
      <c r="O597" s="240">
        <f t="shared" si="947"/>
        <v>0</v>
      </c>
      <c r="P597" s="240">
        <f t="shared" si="947"/>
        <v>0</v>
      </c>
      <c r="Q597" s="241">
        <f t="shared" si="946"/>
        <v>0</v>
      </c>
    </row>
    <row r="598" spans="3:17" s="190" customFormat="1" hidden="1">
      <c r="C598" s="193">
        <f t="shared" si="943"/>
        <v>0</v>
      </c>
      <c r="D598" s="193" t="str">
        <f t="shared" si="943"/>
        <v>Fresat</v>
      </c>
      <c r="E598" s="240">
        <f t="shared" ref="E598:P598" si="948">E11*VLOOKUP($D598,$D$286:$AV$389,3,FALSE)+E11*VLOOKUP(CONCATENATE("Preparació per ",LOWER($D598)),$D$286:$AV$389,3,FALSE)+E11*VLOOKUP($D598,$D$286:$AV$389,4,FALSE)+E11*VLOOKUP(CONCATENATE("Preparació per ",LOWER($D598)),$D$286:$AV$389,4,FALSE)+E11*VLOOKUP($D598,$D$286:$AV$389,6,FALSE)+E11*VLOOKUP(CONCATENATE("Preparació per ",LOWER($D598)),$D$286:$AV$389,6,FALSE)</f>
        <v>0</v>
      </c>
      <c r="F598" s="240">
        <f t="shared" si="948"/>
        <v>0</v>
      </c>
      <c r="G598" s="240">
        <f t="shared" si="948"/>
        <v>0</v>
      </c>
      <c r="H598" s="240">
        <f t="shared" si="948"/>
        <v>0</v>
      </c>
      <c r="I598" s="240">
        <f t="shared" si="948"/>
        <v>0</v>
      </c>
      <c r="J598" s="240">
        <f t="shared" si="948"/>
        <v>0</v>
      </c>
      <c r="K598" s="240">
        <f t="shared" si="948"/>
        <v>0</v>
      </c>
      <c r="L598" s="240">
        <f t="shared" si="948"/>
        <v>0</v>
      </c>
      <c r="M598" s="240">
        <f t="shared" si="948"/>
        <v>0</v>
      </c>
      <c r="N598" s="240">
        <f t="shared" si="948"/>
        <v>0</v>
      </c>
      <c r="O598" s="240">
        <f t="shared" si="948"/>
        <v>0</v>
      </c>
      <c r="P598" s="240">
        <f t="shared" si="948"/>
        <v>0</v>
      </c>
      <c r="Q598" s="241">
        <f t="shared" si="946"/>
        <v>0</v>
      </c>
    </row>
    <row r="599" spans="3:17" s="190" customFormat="1" hidden="1">
      <c r="C599" s="193">
        <f t="shared" si="943"/>
        <v>0</v>
      </c>
      <c r="D599" s="193">
        <f t="shared" si="943"/>
        <v>0</v>
      </c>
      <c r="E599" s="240">
        <f t="shared" ref="E599:P599" si="949">E12*VLOOKUP($D599,$D$286:$AV$389,3,FALSE)+E12*VLOOKUP(CONCATENATE("Preparació per ",LOWER($D599)),$D$286:$AV$389,3,FALSE)+E12*VLOOKUP($D599,$D$286:$AV$389,4,FALSE)+E12*VLOOKUP(CONCATENATE("Preparació per ",LOWER($D599)),$D$286:$AV$389,4,FALSE)+E12*VLOOKUP($D599,$D$286:$AV$389,6,FALSE)+E12*VLOOKUP(CONCATENATE("Preparació per ",LOWER($D599)),$D$286:$AV$389,6,FALSE)</f>
        <v>0</v>
      </c>
      <c r="F599" s="240">
        <f t="shared" si="949"/>
        <v>0</v>
      </c>
      <c r="G599" s="240">
        <f t="shared" si="949"/>
        <v>0</v>
      </c>
      <c r="H599" s="240">
        <f t="shared" si="949"/>
        <v>0</v>
      </c>
      <c r="I599" s="240">
        <f t="shared" si="949"/>
        <v>0</v>
      </c>
      <c r="J599" s="240">
        <f t="shared" si="949"/>
        <v>0</v>
      </c>
      <c r="K599" s="240">
        <f t="shared" si="949"/>
        <v>0</v>
      </c>
      <c r="L599" s="240">
        <f t="shared" si="949"/>
        <v>0</v>
      </c>
      <c r="M599" s="240">
        <f t="shared" si="949"/>
        <v>0</v>
      </c>
      <c r="N599" s="240">
        <f t="shared" si="949"/>
        <v>0</v>
      </c>
      <c r="O599" s="240">
        <f t="shared" si="949"/>
        <v>0</v>
      </c>
      <c r="P599" s="240">
        <f t="shared" si="949"/>
        <v>0</v>
      </c>
      <c r="Q599" s="241">
        <f t="shared" si="946"/>
        <v>0</v>
      </c>
    </row>
    <row r="600" spans="3:17" s="190" customFormat="1" hidden="1">
      <c r="C600" s="193">
        <f t="shared" si="943"/>
        <v>0</v>
      </c>
      <c r="D600" s="193">
        <f t="shared" si="943"/>
        <v>0</v>
      </c>
      <c r="E600" s="240">
        <f t="shared" ref="E600:P600" si="950">E13*VLOOKUP($D600,$D$286:$AV$389,3,FALSE)+E13*VLOOKUP(CONCATENATE("Preparació per ",LOWER($D600)),$D$286:$AV$389,3,FALSE)+E13*VLOOKUP($D600,$D$286:$AV$389,4,FALSE)+E13*VLOOKUP(CONCATENATE("Preparació per ",LOWER($D600)),$D$286:$AV$389,4,FALSE)+E13*VLOOKUP($D600,$D$286:$AV$389,6,FALSE)+E13*VLOOKUP(CONCATENATE("Preparació per ",LOWER($D600)),$D$286:$AV$389,6,FALSE)</f>
        <v>0</v>
      </c>
      <c r="F600" s="240">
        <f t="shared" si="950"/>
        <v>0</v>
      </c>
      <c r="G600" s="240">
        <f t="shared" si="950"/>
        <v>0</v>
      </c>
      <c r="H600" s="240">
        <f t="shared" si="950"/>
        <v>0</v>
      </c>
      <c r="I600" s="240">
        <f t="shared" si="950"/>
        <v>0</v>
      </c>
      <c r="J600" s="240">
        <f t="shared" si="950"/>
        <v>0</v>
      </c>
      <c r="K600" s="240">
        <f t="shared" si="950"/>
        <v>0</v>
      </c>
      <c r="L600" s="240">
        <f t="shared" si="950"/>
        <v>0</v>
      </c>
      <c r="M600" s="240">
        <f t="shared" si="950"/>
        <v>0</v>
      </c>
      <c r="N600" s="240">
        <f t="shared" si="950"/>
        <v>0</v>
      </c>
      <c r="O600" s="240">
        <f t="shared" si="950"/>
        <v>0</v>
      </c>
      <c r="P600" s="240">
        <f t="shared" si="950"/>
        <v>0</v>
      </c>
      <c r="Q600" s="241">
        <f t="shared" si="946"/>
        <v>0</v>
      </c>
    </row>
    <row r="601" spans="3:17" s="190" customFormat="1" hidden="1">
      <c r="C601" s="193">
        <f t="shared" si="943"/>
        <v>0</v>
      </c>
      <c r="D601" s="193">
        <f t="shared" si="943"/>
        <v>0</v>
      </c>
      <c r="E601" s="240">
        <f t="shared" ref="E601:P601" si="951">E14*VLOOKUP($D601,$D$286:$AV$389,3,FALSE)+E14*VLOOKUP(CONCATENATE("Preparació per ",LOWER($D601)),$D$286:$AV$389,3,FALSE)+E14*VLOOKUP($D601,$D$286:$AV$389,4,FALSE)+E14*VLOOKUP(CONCATENATE("Preparació per ",LOWER($D601)),$D$286:$AV$389,4,FALSE)+E14*VLOOKUP($D601,$D$286:$AV$389,6,FALSE)+E14*VLOOKUP(CONCATENATE("Preparació per ",LOWER($D601)),$D$286:$AV$389,6,FALSE)</f>
        <v>0</v>
      </c>
      <c r="F601" s="240">
        <f t="shared" si="951"/>
        <v>0</v>
      </c>
      <c r="G601" s="240">
        <f t="shared" si="951"/>
        <v>0</v>
      </c>
      <c r="H601" s="240">
        <f t="shared" si="951"/>
        <v>0</v>
      </c>
      <c r="I601" s="240">
        <f t="shared" si="951"/>
        <v>0</v>
      </c>
      <c r="J601" s="240">
        <f t="shared" si="951"/>
        <v>0</v>
      </c>
      <c r="K601" s="240">
        <f t="shared" si="951"/>
        <v>0</v>
      </c>
      <c r="L601" s="240">
        <f t="shared" si="951"/>
        <v>0</v>
      </c>
      <c r="M601" s="240">
        <f t="shared" si="951"/>
        <v>0</v>
      </c>
      <c r="N601" s="240">
        <f t="shared" si="951"/>
        <v>0</v>
      </c>
      <c r="O601" s="240">
        <f t="shared" si="951"/>
        <v>0</v>
      </c>
      <c r="P601" s="240">
        <f t="shared" si="951"/>
        <v>0</v>
      </c>
      <c r="Q601" s="241">
        <f t="shared" si="946"/>
        <v>0</v>
      </c>
    </row>
    <row r="602" spans="3:17" s="190" customFormat="1" hidden="1">
      <c r="C602" s="195" t="str">
        <f t="shared" si="943"/>
        <v>ADOBAT</v>
      </c>
      <c r="D602" s="195" t="str">
        <f t="shared" si="943"/>
        <v>Aplicació de compost (60 t/ha)</v>
      </c>
      <c r="E602" s="242">
        <f t="shared" ref="E602:P602" si="952">E15*VLOOKUP($D602,$D$286:$AV$389,3,FALSE)+E15*VLOOKUP(CONCATENATE("Preparació per ",LOWER($D602)),$D$286:$AV$389,3,FALSE)+E15*VLOOKUP($D602,$D$286:$AV$389,4,FALSE)+E15*VLOOKUP(CONCATENATE("Preparació per ",LOWER($D602)),$D$286:$AV$389,4,FALSE)+E15*VLOOKUP($D602,$D$286:$AV$389,6,FALSE)+E15*VLOOKUP(CONCATENATE("Preparació per ",LOWER($D602)),$D$286:$AV$389,6,FALSE)</f>
        <v>0</v>
      </c>
      <c r="F602" s="242">
        <f t="shared" si="952"/>
        <v>0</v>
      </c>
      <c r="G602" s="242">
        <f t="shared" si="952"/>
        <v>0</v>
      </c>
      <c r="H602" s="242">
        <f t="shared" si="952"/>
        <v>0</v>
      </c>
      <c r="I602" s="242">
        <f t="shared" si="952"/>
        <v>0</v>
      </c>
      <c r="J602" s="242">
        <f t="shared" si="952"/>
        <v>0</v>
      </c>
      <c r="K602" s="242">
        <f t="shared" si="952"/>
        <v>0</v>
      </c>
      <c r="L602" s="242">
        <f t="shared" si="952"/>
        <v>0</v>
      </c>
      <c r="M602" s="242">
        <f t="shared" si="952"/>
        <v>0</v>
      </c>
      <c r="N602" s="242">
        <f t="shared" si="952"/>
        <v>0</v>
      </c>
      <c r="O602" s="242">
        <f t="shared" si="952"/>
        <v>0</v>
      </c>
      <c r="P602" s="242">
        <f t="shared" si="952"/>
        <v>0</v>
      </c>
      <c r="Q602" s="241">
        <f t="shared" si="946"/>
        <v>0</v>
      </c>
    </row>
    <row r="603" spans="3:17" s="190" customFormat="1" hidden="1">
      <c r="C603" s="195">
        <f t="shared" si="943"/>
        <v>0</v>
      </c>
      <c r="D603" s="195">
        <f t="shared" si="943"/>
        <v>0</v>
      </c>
      <c r="E603" s="242">
        <f t="shared" ref="E603:P603" si="953">E16*VLOOKUP($D603,$D$286:$AV$389,3,FALSE)+E16*VLOOKUP(CONCATENATE("Preparació per ",LOWER($D603)),$D$286:$AV$389,3,FALSE)+E16*VLOOKUP($D603,$D$286:$AV$389,4,FALSE)+E16*VLOOKUP(CONCATENATE("Preparació per ",LOWER($D603)),$D$286:$AV$389,4,FALSE)+E16*VLOOKUP($D603,$D$286:$AV$389,6,FALSE)+E16*VLOOKUP(CONCATENATE("Preparació per ",LOWER($D603)),$D$286:$AV$389,6,FALSE)</f>
        <v>0</v>
      </c>
      <c r="F603" s="242">
        <f t="shared" si="953"/>
        <v>0</v>
      </c>
      <c r="G603" s="242">
        <f t="shared" si="953"/>
        <v>0</v>
      </c>
      <c r="H603" s="242">
        <f t="shared" si="953"/>
        <v>0</v>
      </c>
      <c r="I603" s="242">
        <f t="shared" si="953"/>
        <v>0</v>
      </c>
      <c r="J603" s="242">
        <f t="shared" si="953"/>
        <v>0</v>
      </c>
      <c r="K603" s="242">
        <f t="shared" si="953"/>
        <v>0</v>
      </c>
      <c r="L603" s="242">
        <f t="shared" si="953"/>
        <v>0</v>
      </c>
      <c r="M603" s="242">
        <f t="shared" si="953"/>
        <v>0</v>
      </c>
      <c r="N603" s="242">
        <f t="shared" si="953"/>
        <v>0</v>
      </c>
      <c r="O603" s="242">
        <f t="shared" si="953"/>
        <v>0</v>
      </c>
      <c r="P603" s="242">
        <f t="shared" si="953"/>
        <v>0</v>
      </c>
      <c r="Q603" s="241">
        <f t="shared" si="946"/>
        <v>0</v>
      </c>
    </row>
    <row r="604" spans="3:17" s="190" customFormat="1" hidden="1">
      <c r="C604" s="195">
        <f t="shared" si="943"/>
        <v>0</v>
      </c>
      <c r="D604" s="195">
        <f t="shared" si="943"/>
        <v>0</v>
      </c>
      <c r="E604" s="242">
        <f t="shared" ref="E604:P604" si="954">E17*VLOOKUP($D604,$D$286:$AV$389,3,FALSE)+E17*VLOOKUP(CONCATENATE("Preparació per ",LOWER($D604)),$D$286:$AV$389,3,FALSE)+E17*VLOOKUP($D604,$D$286:$AV$389,4,FALSE)+E17*VLOOKUP(CONCATENATE("Preparació per ",LOWER($D604)),$D$286:$AV$389,4,FALSE)+E17*VLOOKUP($D604,$D$286:$AV$389,6,FALSE)+E17*VLOOKUP(CONCATENATE("Preparació per ",LOWER($D604)),$D$286:$AV$389,6,FALSE)</f>
        <v>0</v>
      </c>
      <c r="F604" s="242">
        <f t="shared" si="954"/>
        <v>0</v>
      </c>
      <c r="G604" s="242">
        <f t="shared" si="954"/>
        <v>0</v>
      </c>
      <c r="H604" s="242">
        <f t="shared" si="954"/>
        <v>0</v>
      </c>
      <c r="I604" s="242">
        <f t="shared" si="954"/>
        <v>0</v>
      </c>
      <c r="J604" s="242">
        <f t="shared" si="954"/>
        <v>0</v>
      </c>
      <c r="K604" s="242">
        <f t="shared" si="954"/>
        <v>0</v>
      </c>
      <c r="L604" s="242">
        <f t="shared" si="954"/>
        <v>0</v>
      </c>
      <c r="M604" s="242">
        <f t="shared" si="954"/>
        <v>0</v>
      </c>
      <c r="N604" s="242">
        <f t="shared" si="954"/>
        <v>0</v>
      </c>
      <c r="O604" s="242">
        <f t="shared" si="954"/>
        <v>0</v>
      </c>
      <c r="P604" s="242">
        <f t="shared" si="954"/>
        <v>0</v>
      </c>
      <c r="Q604" s="241">
        <f t="shared" si="946"/>
        <v>0</v>
      </c>
    </row>
    <row r="605" spans="3:17" s="190" customFormat="1" hidden="1">
      <c r="C605" s="195">
        <f t="shared" si="943"/>
        <v>0</v>
      </c>
      <c r="D605" s="195">
        <f t="shared" si="943"/>
        <v>0</v>
      </c>
      <c r="E605" s="242">
        <f t="shared" ref="E605:P605" si="955">E18*VLOOKUP($D605,$D$286:$AV$389,3,FALSE)+E18*VLOOKUP(CONCATENATE("Preparació per ",LOWER($D605)),$D$286:$AV$389,3,FALSE)+E18*VLOOKUP($D605,$D$286:$AV$389,4,FALSE)+E18*VLOOKUP(CONCATENATE("Preparació per ",LOWER($D605)),$D$286:$AV$389,4,FALSE)+E18*VLOOKUP($D605,$D$286:$AV$389,6,FALSE)+E18*VLOOKUP(CONCATENATE("Preparació per ",LOWER($D605)),$D$286:$AV$389,6,FALSE)</f>
        <v>0</v>
      </c>
      <c r="F605" s="242">
        <f t="shared" si="955"/>
        <v>0</v>
      </c>
      <c r="G605" s="242">
        <f t="shared" si="955"/>
        <v>0</v>
      </c>
      <c r="H605" s="242">
        <f t="shared" si="955"/>
        <v>0</v>
      </c>
      <c r="I605" s="242">
        <f t="shared" si="955"/>
        <v>0</v>
      </c>
      <c r="J605" s="242">
        <f t="shared" si="955"/>
        <v>0</v>
      </c>
      <c r="K605" s="242">
        <f t="shared" si="955"/>
        <v>0</v>
      </c>
      <c r="L605" s="242">
        <f t="shared" si="955"/>
        <v>0</v>
      </c>
      <c r="M605" s="242">
        <f t="shared" si="955"/>
        <v>0</v>
      </c>
      <c r="N605" s="242">
        <f t="shared" si="955"/>
        <v>0</v>
      </c>
      <c r="O605" s="242">
        <f t="shared" si="955"/>
        <v>0</v>
      </c>
      <c r="P605" s="242">
        <f t="shared" si="955"/>
        <v>0</v>
      </c>
      <c r="Q605" s="241">
        <f t="shared" si="946"/>
        <v>0</v>
      </c>
    </row>
    <row r="606" spans="3:17" s="190" customFormat="1" hidden="1">
      <c r="C606" s="196" t="str">
        <f t="shared" si="943"/>
        <v>PLANTACIÓ</v>
      </c>
      <c r="D606" s="196" t="str">
        <f t="shared" si="943"/>
        <v>Plantació manual col o bròcoli</v>
      </c>
      <c r="E606" s="243">
        <f t="shared" ref="E606:P606" si="956">E19*VLOOKUP($D606,$D$286:$AV$389,3,FALSE)+E19*VLOOKUP(CONCATENATE("Preparació per ",LOWER($D606)),$D$286:$AV$389,3,FALSE)+E19*VLOOKUP($D606,$D$286:$AV$389,4,FALSE)+E19*VLOOKUP(CONCATENATE("Preparació per ",LOWER($D606)),$D$286:$AV$389,4,FALSE)+E19*VLOOKUP($D606,$D$286:$AV$389,6,FALSE)+E19*VLOOKUP(CONCATENATE("Preparació per ",LOWER($D606)),$D$286:$AV$389,6,FALSE)</f>
        <v>0</v>
      </c>
      <c r="F606" s="243">
        <f t="shared" si="956"/>
        <v>0</v>
      </c>
      <c r="G606" s="243">
        <f t="shared" si="956"/>
        <v>0</v>
      </c>
      <c r="H606" s="243">
        <f t="shared" si="956"/>
        <v>0</v>
      </c>
      <c r="I606" s="243">
        <f t="shared" si="956"/>
        <v>0</v>
      </c>
      <c r="J606" s="243">
        <f t="shared" si="956"/>
        <v>0</v>
      </c>
      <c r="K606" s="243">
        <f t="shared" si="956"/>
        <v>0</v>
      </c>
      <c r="L606" s="243">
        <f t="shared" si="956"/>
        <v>0</v>
      </c>
      <c r="M606" s="243">
        <f t="shared" si="956"/>
        <v>0</v>
      </c>
      <c r="N606" s="243">
        <f t="shared" si="956"/>
        <v>0</v>
      </c>
      <c r="O606" s="243">
        <f t="shared" si="956"/>
        <v>0</v>
      </c>
      <c r="P606" s="243">
        <f t="shared" si="956"/>
        <v>0</v>
      </c>
      <c r="Q606" s="241">
        <f t="shared" si="946"/>
        <v>0</v>
      </c>
    </row>
    <row r="607" spans="3:17" s="190" customFormat="1" hidden="1">
      <c r="C607" s="196">
        <f t="shared" si="943"/>
        <v>0</v>
      </c>
      <c r="D607" s="196">
        <f t="shared" si="943"/>
        <v>0</v>
      </c>
      <c r="E607" s="243">
        <f t="shared" ref="E607:P607" si="957">E20*VLOOKUP($D607,$D$286:$AV$389,3,FALSE)+E20*VLOOKUP(CONCATENATE("Preparació per ",LOWER($D607)),$D$286:$AV$389,3,FALSE)+E20*VLOOKUP($D607,$D$286:$AV$389,4,FALSE)+E20*VLOOKUP(CONCATENATE("Preparació per ",LOWER($D607)),$D$286:$AV$389,4,FALSE)+E20*VLOOKUP($D607,$D$286:$AV$389,6,FALSE)+E20*VLOOKUP(CONCATENATE("Preparació per ",LOWER($D607)),$D$286:$AV$389,6,FALSE)</f>
        <v>0</v>
      </c>
      <c r="F607" s="243">
        <f t="shared" si="957"/>
        <v>0</v>
      </c>
      <c r="G607" s="243">
        <f t="shared" si="957"/>
        <v>0</v>
      </c>
      <c r="H607" s="243">
        <f t="shared" si="957"/>
        <v>0</v>
      </c>
      <c r="I607" s="243">
        <f t="shared" si="957"/>
        <v>0</v>
      </c>
      <c r="J607" s="243">
        <f t="shared" si="957"/>
        <v>0</v>
      </c>
      <c r="K607" s="243">
        <f t="shared" si="957"/>
        <v>0</v>
      </c>
      <c r="L607" s="243">
        <f t="shared" si="957"/>
        <v>0</v>
      </c>
      <c r="M607" s="243">
        <f t="shared" si="957"/>
        <v>0</v>
      </c>
      <c r="N607" s="243">
        <f t="shared" si="957"/>
        <v>0</v>
      </c>
      <c r="O607" s="243">
        <f t="shared" si="957"/>
        <v>0</v>
      </c>
      <c r="P607" s="243">
        <f t="shared" si="957"/>
        <v>0</v>
      </c>
      <c r="Q607" s="241">
        <f t="shared" si="946"/>
        <v>0</v>
      </c>
    </row>
    <row r="608" spans="3:17" s="190" customFormat="1" hidden="1">
      <c r="C608" s="196">
        <f t="shared" si="943"/>
        <v>0</v>
      </c>
      <c r="D608" s="196">
        <f t="shared" si="943"/>
        <v>0</v>
      </c>
      <c r="E608" s="243">
        <f t="shared" ref="E608:P608" si="958">E21*VLOOKUP($D608,$D$286:$AV$389,3,FALSE)+E21*VLOOKUP(CONCATENATE("Preparació per ",LOWER($D608)),$D$286:$AV$389,3,FALSE)+E21*VLOOKUP($D608,$D$286:$AV$389,4,FALSE)+E21*VLOOKUP(CONCATENATE("Preparació per ",LOWER($D608)),$D$286:$AV$389,4,FALSE)+E21*VLOOKUP($D608,$D$286:$AV$389,6,FALSE)+E21*VLOOKUP(CONCATENATE("Preparació per ",LOWER($D608)),$D$286:$AV$389,6,FALSE)</f>
        <v>0</v>
      </c>
      <c r="F608" s="243">
        <f t="shared" si="958"/>
        <v>0</v>
      </c>
      <c r="G608" s="243">
        <f t="shared" si="958"/>
        <v>0</v>
      </c>
      <c r="H608" s="243">
        <f t="shared" si="958"/>
        <v>0</v>
      </c>
      <c r="I608" s="243">
        <f t="shared" si="958"/>
        <v>0</v>
      </c>
      <c r="J608" s="243">
        <f t="shared" si="958"/>
        <v>0</v>
      </c>
      <c r="K608" s="243">
        <f t="shared" si="958"/>
        <v>0</v>
      </c>
      <c r="L608" s="243">
        <f t="shared" si="958"/>
        <v>0</v>
      </c>
      <c r="M608" s="243">
        <f t="shared" si="958"/>
        <v>0</v>
      </c>
      <c r="N608" s="243">
        <f t="shared" si="958"/>
        <v>0</v>
      </c>
      <c r="O608" s="243">
        <f t="shared" si="958"/>
        <v>0</v>
      </c>
      <c r="P608" s="243">
        <f t="shared" si="958"/>
        <v>0</v>
      </c>
      <c r="Q608" s="241">
        <f t="shared" si="946"/>
        <v>0</v>
      </c>
    </row>
    <row r="609" spans="3:17" s="190" customFormat="1" hidden="1">
      <c r="C609" s="196">
        <f t="shared" si="943"/>
        <v>0</v>
      </c>
      <c r="D609" s="196">
        <f t="shared" si="943"/>
        <v>0</v>
      </c>
      <c r="E609" s="243">
        <f t="shared" ref="E609:P609" si="959">E22*VLOOKUP($D609,$D$286:$AV$389,3,FALSE)+E22*VLOOKUP(CONCATENATE("Preparació per ",LOWER($D609)),$D$286:$AV$389,3,FALSE)+E22*VLOOKUP($D609,$D$286:$AV$389,4,FALSE)+E22*VLOOKUP(CONCATENATE("Preparació per ",LOWER($D609)),$D$286:$AV$389,4,FALSE)+E22*VLOOKUP($D609,$D$286:$AV$389,6,FALSE)+E22*VLOOKUP(CONCATENATE("Preparació per ",LOWER($D609)),$D$286:$AV$389,6,FALSE)</f>
        <v>0</v>
      </c>
      <c r="F609" s="243">
        <f t="shared" si="959"/>
        <v>0</v>
      </c>
      <c r="G609" s="243">
        <f t="shared" si="959"/>
        <v>0</v>
      </c>
      <c r="H609" s="243">
        <f t="shared" si="959"/>
        <v>0</v>
      </c>
      <c r="I609" s="243">
        <f t="shared" si="959"/>
        <v>0</v>
      </c>
      <c r="J609" s="243">
        <f t="shared" si="959"/>
        <v>0</v>
      </c>
      <c r="K609" s="243">
        <f t="shared" si="959"/>
        <v>0</v>
      </c>
      <c r="L609" s="243">
        <f t="shared" si="959"/>
        <v>0</v>
      </c>
      <c r="M609" s="243">
        <f t="shared" si="959"/>
        <v>0</v>
      </c>
      <c r="N609" s="243">
        <f t="shared" si="959"/>
        <v>0</v>
      </c>
      <c r="O609" s="243">
        <f t="shared" si="959"/>
        <v>0</v>
      </c>
      <c r="P609" s="243">
        <f t="shared" si="959"/>
        <v>0</v>
      </c>
      <c r="Q609" s="241">
        <f t="shared" si="946"/>
        <v>0</v>
      </c>
    </row>
    <row r="610" spans="3:17" s="190" customFormat="1" hidden="1">
      <c r="C610" s="197" t="str">
        <f t="shared" si="943"/>
        <v>REG</v>
      </c>
      <c r="D610" s="197" t="str">
        <f t="shared" si="943"/>
        <v>Instal.lació sistema de reg amb cinta (1 m per m2)</v>
      </c>
      <c r="E610" s="244">
        <f t="shared" ref="E610:P610" si="960">E23*VLOOKUP($D610,$D$286:$AV$389,3,FALSE)+E23*VLOOKUP(CONCATENATE("Preparació per ",LOWER($D610)),$D$286:$AV$389,3,FALSE)+E23*VLOOKUP($D610,$D$286:$AV$389,4,FALSE)+E23*VLOOKUP(CONCATENATE("Preparació per ",LOWER($D610)),$D$286:$AV$389,4,FALSE)+E23*VLOOKUP($D610,$D$286:$AV$389,6,FALSE)+E23*VLOOKUP(CONCATENATE("Preparació per ",LOWER($D610)),$D$286:$AV$389,6,FALSE)</f>
        <v>0</v>
      </c>
      <c r="F610" s="244">
        <f t="shared" si="960"/>
        <v>0</v>
      </c>
      <c r="G610" s="244">
        <f t="shared" si="960"/>
        <v>0</v>
      </c>
      <c r="H610" s="244">
        <f t="shared" si="960"/>
        <v>0</v>
      </c>
      <c r="I610" s="244">
        <f t="shared" si="960"/>
        <v>0</v>
      </c>
      <c r="J610" s="244">
        <f t="shared" si="960"/>
        <v>0</v>
      </c>
      <c r="K610" s="244">
        <f t="shared" si="960"/>
        <v>0</v>
      </c>
      <c r="L610" s="244">
        <f t="shared" si="960"/>
        <v>0</v>
      </c>
      <c r="M610" s="244">
        <f t="shared" si="960"/>
        <v>0</v>
      </c>
      <c r="N610" s="244">
        <f t="shared" si="960"/>
        <v>0</v>
      </c>
      <c r="O610" s="244">
        <f t="shared" si="960"/>
        <v>0</v>
      </c>
      <c r="P610" s="244">
        <f t="shared" si="960"/>
        <v>0</v>
      </c>
      <c r="Q610" s="241">
        <f t="shared" si="946"/>
        <v>0</v>
      </c>
    </row>
    <row r="611" spans="3:17" s="190" customFormat="1" hidden="1">
      <c r="C611" s="197">
        <f t="shared" si="943"/>
        <v>0</v>
      </c>
      <c r="D611" s="197" t="str">
        <f t="shared" si="943"/>
        <v>Reg (L/m2)</v>
      </c>
      <c r="E611" s="244">
        <f t="shared" ref="E611:P611" si="961">E24*VLOOKUP($D611,$D$286:$AV$389,3,FALSE)+E24*VLOOKUP(CONCATENATE("Preparació per ",LOWER($D611)),$D$286:$AV$389,3,FALSE)+E24*VLOOKUP($D611,$D$286:$AV$389,4,FALSE)+E24*VLOOKUP(CONCATENATE("Preparació per ",LOWER($D611)),$D$286:$AV$389,4,FALSE)+E24*VLOOKUP($D611,$D$286:$AV$389,6,FALSE)+E24*VLOOKUP(CONCATENATE("Preparació per ",LOWER($D611)),$D$286:$AV$389,6,FALSE)</f>
        <v>0</v>
      </c>
      <c r="F611" s="244">
        <f t="shared" si="961"/>
        <v>0</v>
      </c>
      <c r="G611" s="244">
        <f t="shared" si="961"/>
        <v>0</v>
      </c>
      <c r="H611" s="244">
        <f t="shared" si="961"/>
        <v>0</v>
      </c>
      <c r="I611" s="244">
        <f t="shared" si="961"/>
        <v>0</v>
      </c>
      <c r="J611" s="244">
        <f t="shared" si="961"/>
        <v>0</v>
      </c>
      <c r="K611" s="244">
        <f t="shared" si="961"/>
        <v>0</v>
      </c>
      <c r="L611" s="244">
        <f t="shared" si="961"/>
        <v>0</v>
      </c>
      <c r="M611" s="244">
        <f t="shared" si="961"/>
        <v>0</v>
      </c>
      <c r="N611" s="244">
        <f t="shared" si="961"/>
        <v>0</v>
      </c>
      <c r="O611" s="244">
        <f t="shared" si="961"/>
        <v>0</v>
      </c>
      <c r="P611" s="244">
        <f t="shared" si="961"/>
        <v>0</v>
      </c>
      <c r="Q611" s="241">
        <f t="shared" si="946"/>
        <v>0</v>
      </c>
    </row>
    <row r="612" spans="3:17" s="190" customFormat="1" hidden="1">
      <c r="C612" s="197">
        <f t="shared" si="943"/>
        <v>0</v>
      </c>
      <c r="D612" s="197" t="str">
        <f t="shared" si="943"/>
        <v>Desinstal.lació sistema de reg amb cinta</v>
      </c>
      <c r="E612" s="244">
        <f t="shared" ref="E612:P612" si="962">E25*VLOOKUP($D612,$D$286:$AV$389,3,FALSE)+E25*VLOOKUP(CONCATENATE("Preparació per ",LOWER($D612)),$D$286:$AV$389,3,FALSE)+E25*VLOOKUP($D612,$D$286:$AV$389,4,FALSE)+E25*VLOOKUP(CONCATENATE("Preparació per ",LOWER($D612)),$D$286:$AV$389,4,FALSE)+E25*VLOOKUP($D612,$D$286:$AV$389,6,FALSE)+E25*VLOOKUP(CONCATENATE("Preparació per ",LOWER($D612)),$D$286:$AV$389,6,FALSE)</f>
        <v>0</v>
      </c>
      <c r="F612" s="244">
        <f t="shared" si="962"/>
        <v>0</v>
      </c>
      <c r="G612" s="244">
        <f t="shared" si="962"/>
        <v>0</v>
      </c>
      <c r="H612" s="244">
        <f t="shared" si="962"/>
        <v>0</v>
      </c>
      <c r="I612" s="244">
        <f t="shared" si="962"/>
        <v>0</v>
      </c>
      <c r="J612" s="244">
        <f t="shared" si="962"/>
        <v>0</v>
      </c>
      <c r="K612" s="244">
        <f t="shared" si="962"/>
        <v>0</v>
      </c>
      <c r="L612" s="244">
        <f t="shared" si="962"/>
        <v>0</v>
      </c>
      <c r="M612" s="244">
        <f t="shared" si="962"/>
        <v>0</v>
      </c>
      <c r="N612" s="244">
        <f t="shared" si="962"/>
        <v>0</v>
      </c>
      <c r="O612" s="244">
        <f t="shared" si="962"/>
        <v>0</v>
      </c>
      <c r="P612" s="244">
        <f t="shared" si="962"/>
        <v>0</v>
      </c>
      <c r="Q612" s="241">
        <f t="shared" si="946"/>
        <v>0</v>
      </c>
    </row>
    <row r="613" spans="3:17" s="190" customFormat="1" hidden="1">
      <c r="C613" s="197">
        <f t="shared" si="943"/>
        <v>0</v>
      </c>
      <c r="D613" s="197">
        <f t="shared" si="943"/>
        <v>0</v>
      </c>
      <c r="E613" s="244">
        <f t="shared" ref="E613:P613" si="963">E26*VLOOKUP($D613,$D$286:$AV$389,3,FALSE)+E26*VLOOKUP(CONCATENATE("Preparació per ",LOWER($D613)),$D$286:$AV$389,3,FALSE)+E26*VLOOKUP($D613,$D$286:$AV$389,4,FALSE)+E26*VLOOKUP(CONCATENATE("Preparació per ",LOWER($D613)),$D$286:$AV$389,4,FALSE)+E26*VLOOKUP($D613,$D$286:$AV$389,6,FALSE)+E26*VLOOKUP(CONCATENATE("Preparació per ",LOWER($D613)),$D$286:$AV$389,6,FALSE)</f>
        <v>0</v>
      </c>
      <c r="F613" s="244">
        <f t="shared" si="963"/>
        <v>0</v>
      </c>
      <c r="G613" s="244">
        <f t="shared" si="963"/>
        <v>0</v>
      </c>
      <c r="H613" s="244">
        <f t="shared" si="963"/>
        <v>0</v>
      </c>
      <c r="I613" s="244">
        <f t="shared" si="963"/>
        <v>0</v>
      </c>
      <c r="J613" s="244">
        <f t="shared" si="963"/>
        <v>0</v>
      </c>
      <c r="K613" s="244">
        <f t="shared" si="963"/>
        <v>0</v>
      </c>
      <c r="L613" s="244">
        <f t="shared" si="963"/>
        <v>0</v>
      </c>
      <c r="M613" s="244">
        <f t="shared" si="963"/>
        <v>0</v>
      </c>
      <c r="N613" s="244">
        <f t="shared" si="963"/>
        <v>0</v>
      </c>
      <c r="O613" s="244">
        <f t="shared" si="963"/>
        <v>0</v>
      </c>
      <c r="P613" s="244">
        <f t="shared" si="963"/>
        <v>0</v>
      </c>
      <c r="Q613" s="241">
        <f t="shared" si="946"/>
        <v>0</v>
      </c>
    </row>
    <row r="614" spans="3:17" s="190" customFormat="1" hidden="1">
      <c r="C614" s="198" t="str">
        <f t="shared" si="943"/>
        <v>TRACTAMENTS</v>
      </c>
      <c r="D614" s="198" t="str">
        <f t="shared" si="943"/>
        <v>Tractament Bacillus + retenol +purí ortiga amb tractor i braços</v>
      </c>
      <c r="E614" s="245">
        <f t="shared" ref="E614:P614" si="964">E27*VLOOKUP($D614,$D$286:$AV$389,3,FALSE)+E27*VLOOKUP(CONCATENATE("Preparació per ",LOWER($D614)),$D$286:$AV$389,3,FALSE)+E27*VLOOKUP($D614,$D$286:$AV$389,4,FALSE)+E27*VLOOKUP(CONCATENATE("Preparació per ",LOWER($D614)),$D$286:$AV$389,4,FALSE)+E27*VLOOKUP($D614,$D$286:$AV$389,6,FALSE)+E27*VLOOKUP(CONCATENATE("Preparació per ",LOWER($D614)),$D$286:$AV$389,6,FALSE)</f>
        <v>0</v>
      </c>
      <c r="F614" s="245">
        <f t="shared" si="964"/>
        <v>0</v>
      </c>
      <c r="G614" s="245">
        <f t="shared" si="964"/>
        <v>0</v>
      </c>
      <c r="H614" s="245">
        <f t="shared" si="964"/>
        <v>0</v>
      </c>
      <c r="I614" s="245">
        <f t="shared" si="964"/>
        <v>0</v>
      </c>
      <c r="J614" s="245">
        <f t="shared" si="964"/>
        <v>0</v>
      </c>
      <c r="K614" s="245">
        <f t="shared" si="964"/>
        <v>0</v>
      </c>
      <c r="L614" s="245">
        <f t="shared" si="964"/>
        <v>0</v>
      </c>
      <c r="M614" s="245">
        <f t="shared" si="964"/>
        <v>0</v>
      </c>
      <c r="N614" s="245">
        <f t="shared" si="964"/>
        <v>0</v>
      </c>
      <c r="O614" s="245">
        <f t="shared" si="964"/>
        <v>0</v>
      </c>
      <c r="P614" s="245">
        <f t="shared" si="964"/>
        <v>0</v>
      </c>
      <c r="Q614" s="241">
        <f t="shared" si="946"/>
        <v>0</v>
      </c>
    </row>
    <row r="615" spans="3:17" s="190" customFormat="1" hidden="1">
      <c r="C615" s="198">
        <f t="shared" ref="C615:D629" si="965">+C28</f>
        <v>0</v>
      </c>
      <c r="D615" s="198" t="str">
        <f t="shared" si="965"/>
        <v>Tractament Bacillus + retenol +purí ortiga amb bota i 2 persones</v>
      </c>
      <c r="E615" s="245">
        <f t="shared" ref="E615:P615" si="966">E28*VLOOKUP($D615,$D$286:$AV$389,3,FALSE)+E28*VLOOKUP(CONCATENATE("Preparació per ",LOWER($D615)),$D$286:$AV$389,3,FALSE)+E28*VLOOKUP($D615,$D$286:$AV$389,4,FALSE)+E28*VLOOKUP(CONCATENATE("Preparació per ",LOWER($D615)),$D$286:$AV$389,4,FALSE)+E28*VLOOKUP($D615,$D$286:$AV$389,6,FALSE)+E28*VLOOKUP(CONCATENATE("Preparació per ",LOWER($D615)),$D$286:$AV$389,6,FALSE)</f>
        <v>0</v>
      </c>
      <c r="F615" s="245">
        <f t="shared" si="966"/>
        <v>0</v>
      </c>
      <c r="G615" s="245">
        <f t="shared" si="966"/>
        <v>0</v>
      </c>
      <c r="H615" s="245">
        <f t="shared" si="966"/>
        <v>0</v>
      </c>
      <c r="I615" s="245">
        <f t="shared" si="966"/>
        <v>0</v>
      </c>
      <c r="J615" s="245">
        <f t="shared" si="966"/>
        <v>0</v>
      </c>
      <c r="K615" s="245">
        <f t="shared" si="966"/>
        <v>0</v>
      </c>
      <c r="L615" s="245">
        <f t="shared" si="966"/>
        <v>0</v>
      </c>
      <c r="M615" s="245">
        <f t="shared" si="966"/>
        <v>0</v>
      </c>
      <c r="N615" s="245">
        <f t="shared" si="966"/>
        <v>0</v>
      </c>
      <c r="O615" s="245">
        <f t="shared" si="966"/>
        <v>0</v>
      </c>
      <c r="P615" s="245">
        <f t="shared" si="966"/>
        <v>0</v>
      </c>
      <c r="Q615" s="241">
        <f t="shared" si="946"/>
        <v>0</v>
      </c>
    </row>
    <row r="616" spans="3:17" s="190" customFormat="1" hidden="1">
      <c r="C616" s="198">
        <f t="shared" si="965"/>
        <v>0</v>
      </c>
      <c r="D616" s="198" t="str">
        <f t="shared" si="965"/>
        <v>Tractament Llimacs (Ferramol)</v>
      </c>
      <c r="E616" s="245">
        <f t="shared" ref="E616:P616" si="967">E29*VLOOKUP($D616,$D$286:$AV$389,3,FALSE)+E29*VLOOKUP(CONCATENATE("Preparació per ",LOWER($D616)),$D$286:$AV$389,3,FALSE)+E29*VLOOKUP($D616,$D$286:$AV$389,4,FALSE)+E29*VLOOKUP(CONCATENATE("Preparació per ",LOWER($D616)),$D$286:$AV$389,4,FALSE)+E29*VLOOKUP($D616,$D$286:$AV$389,6,FALSE)+E29*VLOOKUP(CONCATENATE("Preparació per ",LOWER($D616)),$D$286:$AV$389,6,FALSE)</f>
        <v>0</v>
      </c>
      <c r="F616" s="245">
        <f t="shared" si="967"/>
        <v>0</v>
      </c>
      <c r="G616" s="245">
        <f t="shared" si="967"/>
        <v>0</v>
      </c>
      <c r="H616" s="245">
        <f t="shared" si="967"/>
        <v>0</v>
      </c>
      <c r="I616" s="245">
        <f t="shared" si="967"/>
        <v>0</v>
      </c>
      <c r="J616" s="245">
        <f t="shared" si="967"/>
        <v>0</v>
      </c>
      <c r="K616" s="245">
        <f t="shared" si="967"/>
        <v>0</v>
      </c>
      <c r="L616" s="245">
        <f t="shared" si="967"/>
        <v>0</v>
      </c>
      <c r="M616" s="245">
        <f t="shared" si="967"/>
        <v>0</v>
      </c>
      <c r="N616" s="245">
        <f t="shared" si="967"/>
        <v>0</v>
      </c>
      <c r="O616" s="245">
        <f t="shared" si="967"/>
        <v>0</v>
      </c>
      <c r="P616" s="245">
        <f t="shared" si="967"/>
        <v>0</v>
      </c>
      <c r="Q616" s="241">
        <f t="shared" si="946"/>
        <v>0</v>
      </c>
    </row>
    <row r="617" spans="3:17" s="190" customFormat="1" hidden="1">
      <c r="C617" s="198">
        <f t="shared" si="965"/>
        <v>0</v>
      </c>
      <c r="D617" s="198">
        <f t="shared" si="965"/>
        <v>0</v>
      </c>
      <c r="E617" s="245">
        <f t="shared" ref="E617:P617" si="968">E30*VLOOKUP($D617,$D$286:$AV$389,3,FALSE)+E30*VLOOKUP(CONCATENATE("Preparació per ",LOWER($D617)),$D$286:$AV$389,3,FALSE)+E30*VLOOKUP($D617,$D$286:$AV$389,4,FALSE)+E30*VLOOKUP(CONCATENATE("Preparació per ",LOWER($D617)),$D$286:$AV$389,4,FALSE)+E30*VLOOKUP($D617,$D$286:$AV$389,6,FALSE)+E30*VLOOKUP(CONCATENATE("Preparació per ",LOWER($D617)),$D$286:$AV$389,6,FALSE)</f>
        <v>0</v>
      </c>
      <c r="F617" s="245">
        <f t="shared" si="968"/>
        <v>0</v>
      </c>
      <c r="G617" s="245">
        <f t="shared" si="968"/>
        <v>0</v>
      </c>
      <c r="H617" s="245">
        <f t="shared" si="968"/>
        <v>0</v>
      </c>
      <c r="I617" s="245">
        <f t="shared" si="968"/>
        <v>0</v>
      </c>
      <c r="J617" s="245">
        <f t="shared" si="968"/>
        <v>0</v>
      </c>
      <c r="K617" s="245">
        <f t="shared" si="968"/>
        <v>0</v>
      </c>
      <c r="L617" s="245">
        <f t="shared" si="968"/>
        <v>0</v>
      </c>
      <c r="M617" s="245">
        <f t="shared" si="968"/>
        <v>0</v>
      </c>
      <c r="N617" s="245">
        <f t="shared" si="968"/>
        <v>0</v>
      </c>
      <c r="O617" s="245">
        <f t="shared" si="968"/>
        <v>0</v>
      </c>
      <c r="P617" s="245">
        <f t="shared" si="968"/>
        <v>0</v>
      </c>
      <c r="Q617" s="241">
        <f t="shared" si="946"/>
        <v>0</v>
      </c>
    </row>
    <row r="618" spans="3:17" s="190" customFormat="1" hidden="1">
      <c r="C618" s="198">
        <f t="shared" si="965"/>
        <v>0</v>
      </c>
      <c r="D618" s="198">
        <f t="shared" si="965"/>
        <v>0</v>
      </c>
      <c r="E618" s="245">
        <f t="shared" ref="E618:P618" si="969">E31*VLOOKUP($D618,$D$286:$AV$389,3,FALSE)+E31*VLOOKUP(CONCATENATE("Preparació per ",LOWER($D618)),$D$286:$AV$389,3,FALSE)+E31*VLOOKUP($D618,$D$286:$AV$389,4,FALSE)+E31*VLOOKUP(CONCATENATE("Preparació per ",LOWER($D618)),$D$286:$AV$389,4,FALSE)+E31*VLOOKUP($D618,$D$286:$AV$389,6,FALSE)+E31*VLOOKUP(CONCATENATE("Preparació per ",LOWER($D618)),$D$286:$AV$389,6,FALSE)</f>
        <v>0</v>
      </c>
      <c r="F618" s="245">
        <f t="shared" si="969"/>
        <v>0</v>
      </c>
      <c r="G618" s="245">
        <f t="shared" si="969"/>
        <v>0</v>
      </c>
      <c r="H618" s="245">
        <f t="shared" si="969"/>
        <v>0</v>
      </c>
      <c r="I618" s="245">
        <f t="shared" si="969"/>
        <v>0</v>
      </c>
      <c r="J618" s="245">
        <f t="shared" si="969"/>
        <v>0</v>
      </c>
      <c r="K618" s="245">
        <f t="shared" si="969"/>
        <v>0</v>
      </c>
      <c r="L618" s="245">
        <f t="shared" si="969"/>
        <v>0</v>
      </c>
      <c r="M618" s="245">
        <f t="shared" si="969"/>
        <v>0</v>
      </c>
      <c r="N618" s="245">
        <f t="shared" si="969"/>
        <v>0</v>
      </c>
      <c r="O618" s="245">
        <f t="shared" si="969"/>
        <v>0</v>
      </c>
      <c r="P618" s="245">
        <f t="shared" si="969"/>
        <v>0</v>
      </c>
      <c r="Q618" s="241">
        <f t="shared" si="946"/>
        <v>0</v>
      </c>
    </row>
    <row r="619" spans="3:17" s="190" customFormat="1" hidden="1">
      <c r="C619" s="199" t="str">
        <f t="shared" si="965"/>
        <v>DESHERBAT</v>
      </c>
      <c r="D619" s="199" t="str">
        <f t="shared" si="965"/>
        <v>Desherbat amb tractor</v>
      </c>
      <c r="E619" s="246">
        <f t="shared" ref="E619:P619" si="970">E32*VLOOKUP($D619,$D$286:$AV$389,3,FALSE)+E32*VLOOKUP(CONCATENATE("Preparació per ",LOWER($D619)),$D$286:$AV$389,3,FALSE)+E32*VLOOKUP($D619,$D$286:$AV$389,4,FALSE)+E32*VLOOKUP(CONCATENATE("Preparació per ",LOWER($D619)),$D$286:$AV$389,4,FALSE)+E32*VLOOKUP($D619,$D$286:$AV$389,6,FALSE)+E32*VLOOKUP(CONCATENATE("Preparació per ",LOWER($D619)),$D$286:$AV$389,6,FALSE)</f>
        <v>0</v>
      </c>
      <c r="F619" s="246">
        <f t="shared" si="970"/>
        <v>0</v>
      </c>
      <c r="G619" s="246">
        <f t="shared" si="970"/>
        <v>0</v>
      </c>
      <c r="H619" s="246">
        <f t="shared" si="970"/>
        <v>0</v>
      </c>
      <c r="I619" s="246">
        <f t="shared" si="970"/>
        <v>0</v>
      </c>
      <c r="J619" s="246">
        <f t="shared" si="970"/>
        <v>0</v>
      </c>
      <c r="K619" s="246">
        <f t="shared" si="970"/>
        <v>0</v>
      </c>
      <c r="L619" s="246">
        <f t="shared" si="970"/>
        <v>0</v>
      </c>
      <c r="M619" s="246">
        <f t="shared" si="970"/>
        <v>0</v>
      </c>
      <c r="N619" s="246">
        <f t="shared" si="970"/>
        <v>0</v>
      </c>
      <c r="O619" s="246">
        <f t="shared" si="970"/>
        <v>0</v>
      </c>
      <c r="P619" s="246">
        <f t="shared" si="970"/>
        <v>0</v>
      </c>
      <c r="Q619" s="241">
        <f t="shared" si="946"/>
        <v>0</v>
      </c>
    </row>
    <row r="620" spans="3:17" s="190" customFormat="1" hidden="1">
      <c r="C620" s="199">
        <f t="shared" si="965"/>
        <v>0</v>
      </c>
      <c r="D620" s="199" t="str">
        <f t="shared" si="965"/>
        <v>Desherbat manual 5h/1.000  m2</v>
      </c>
      <c r="E620" s="246">
        <f t="shared" ref="E620:P620" si="971">E33*VLOOKUP($D620,$D$286:$AV$389,3,FALSE)+E33*VLOOKUP(CONCATENATE("Preparació per ",LOWER($D620)),$D$286:$AV$389,3,FALSE)+E33*VLOOKUP($D620,$D$286:$AV$389,4,FALSE)+E33*VLOOKUP(CONCATENATE("Preparació per ",LOWER($D620)),$D$286:$AV$389,4,FALSE)+E33*VLOOKUP($D620,$D$286:$AV$389,6,FALSE)+E33*VLOOKUP(CONCATENATE("Preparació per ",LOWER($D620)),$D$286:$AV$389,6,FALSE)</f>
        <v>0</v>
      </c>
      <c r="F620" s="246">
        <f t="shared" si="971"/>
        <v>0</v>
      </c>
      <c r="G620" s="246">
        <f t="shared" si="971"/>
        <v>0</v>
      </c>
      <c r="H620" s="246">
        <f t="shared" si="971"/>
        <v>0</v>
      </c>
      <c r="I620" s="246">
        <f t="shared" si="971"/>
        <v>0</v>
      </c>
      <c r="J620" s="246">
        <f t="shared" si="971"/>
        <v>0</v>
      </c>
      <c r="K620" s="246">
        <f t="shared" si="971"/>
        <v>0</v>
      </c>
      <c r="L620" s="246">
        <f t="shared" si="971"/>
        <v>0</v>
      </c>
      <c r="M620" s="246">
        <f t="shared" si="971"/>
        <v>0</v>
      </c>
      <c r="N620" s="246">
        <f t="shared" si="971"/>
        <v>0</v>
      </c>
      <c r="O620" s="246">
        <f t="shared" si="971"/>
        <v>0</v>
      </c>
      <c r="P620" s="246">
        <f t="shared" si="971"/>
        <v>0</v>
      </c>
      <c r="Q620" s="241">
        <f t="shared" si="946"/>
        <v>0</v>
      </c>
    </row>
    <row r="621" spans="3:17" s="190" customFormat="1" hidden="1">
      <c r="C621" s="199">
        <f t="shared" si="965"/>
        <v>0</v>
      </c>
      <c r="D621" s="199">
        <f t="shared" si="965"/>
        <v>0</v>
      </c>
      <c r="E621" s="246">
        <f t="shared" ref="E621:P621" si="972">E34*VLOOKUP($D621,$D$286:$AV$389,3,FALSE)+E34*VLOOKUP(CONCATENATE("Preparació per ",LOWER($D621)),$D$286:$AV$389,3,FALSE)+E34*VLOOKUP($D621,$D$286:$AV$389,4,FALSE)+E34*VLOOKUP(CONCATENATE("Preparació per ",LOWER($D621)),$D$286:$AV$389,4,FALSE)+E34*VLOOKUP($D621,$D$286:$AV$389,6,FALSE)+E34*VLOOKUP(CONCATENATE("Preparació per ",LOWER($D621)),$D$286:$AV$389,6,FALSE)</f>
        <v>0</v>
      </c>
      <c r="F621" s="246">
        <f t="shared" si="972"/>
        <v>0</v>
      </c>
      <c r="G621" s="246">
        <f t="shared" si="972"/>
        <v>0</v>
      </c>
      <c r="H621" s="246">
        <f t="shared" si="972"/>
        <v>0</v>
      </c>
      <c r="I621" s="246">
        <f t="shared" si="972"/>
        <v>0</v>
      </c>
      <c r="J621" s="246">
        <f t="shared" si="972"/>
        <v>0</v>
      </c>
      <c r="K621" s="246">
        <f t="shared" si="972"/>
        <v>0</v>
      </c>
      <c r="L621" s="246">
        <f t="shared" si="972"/>
        <v>0</v>
      </c>
      <c r="M621" s="246">
        <f t="shared" si="972"/>
        <v>0</v>
      </c>
      <c r="N621" s="246">
        <f t="shared" si="972"/>
        <v>0</v>
      </c>
      <c r="O621" s="246">
        <f t="shared" si="972"/>
        <v>0</v>
      </c>
      <c r="P621" s="246">
        <f t="shared" si="972"/>
        <v>0</v>
      </c>
      <c r="Q621" s="241">
        <f t="shared" si="946"/>
        <v>0</v>
      </c>
    </row>
    <row r="622" spans="3:17" s="190" customFormat="1" hidden="1">
      <c r="C622" s="199">
        <f t="shared" si="965"/>
        <v>0</v>
      </c>
      <c r="D622" s="199">
        <f t="shared" si="965"/>
        <v>0</v>
      </c>
      <c r="E622" s="246">
        <f t="shared" ref="E622:P622" si="973">E35*VLOOKUP($D622,$D$286:$AV$389,3,FALSE)+E35*VLOOKUP(CONCATENATE("Preparació per ",LOWER($D622)),$D$286:$AV$389,3,FALSE)+E35*VLOOKUP($D622,$D$286:$AV$389,4,FALSE)+E35*VLOOKUP(CONCATENATE("Preparació per ",LOWER($D622)),$D$286:$AV$389,4,FALSE)+E35*VLOOKUP($D622,$D$286:$AV$389,6,FALSE)+E35*VLOOKUP(CONCATENATE("Preparació per ",LOWER($D622)),$D$286:$AV$389,6,FALSE)</f>
        <v>0</v>
      </c>
      <c r="F622" s="246">
        <f t="shared" si="973"/>
        <v>0</v>
      </c>
      <c r="G622" s="246">
        <f t="shared" si="973"/>
        <v>0</v>
      </c>
      <c r="H622" s="246">
        <f t="shared" si="973"/>
        <v>0</v>
      </c>
      <c r="I622" s="246">
        <f t="shared" si="973"/>
        <v>0</v>
      </c>
      <c r="J622" s="246">
        <f t="shared" si="973"/>
        <v>0</v>
      </c>
      <c r="K622" s="246">
        <f t="shared" si="973"/>
        <v>0</v>
      </c>
      <c r="L622" s="246">
        <f t="shared" si="973"/>
        <v>0</v>
      </c>
      <c r="M622" s="246">
        <f t="shared" si="973"/>
        <v>0</v>
      </c>
      <c r="N622" s="246">
        <f t="shared" si="973"/>
        <v>0</v>
      </c>
      <c r="O622" s="246">
        <f t="shared" si="973"/>
        <v>0</v>
      </c>
      <c r="P622" s="246">
        <f t="shared" si="973"/>
        <v>0</v>
      </c>
      <c r="Q622" s="241">
        <f t="shared" si="946"/>
        <v>0</v>
      </c>
    </row>
    <row r="623" spans="3:17" s="190" customFormat="1" hidden="1">
      <c r="C623" s="200" t="str">
        <f t="shared" si="965"/>
        <v>ALTRES OPERACIONS ESPECÍFIQUES</v>
      </c>
      <c r="D623" s="200" t="str">
        <f t="shared" si="965"/>
        <v>Renda de la terra</v>
      </c>
      <c r="E623" s="247">
        <f t="shared" ref="E623:P623" si="974">E36*VLOOKUP($D623,$D$286:$AV$389,3,FALSE)+E36*VLOOKUP(CONCATENATE("Preparació per ",LOWER($D623)),$D$286:$AV$389,3,FALSE)+E36*VLOOKUP($D623,$D$286:$AV$389,4,FALSE)+E36*VLOOKUP(CONCATENATE("Preparació per ",LOWER($D623)),$D$286:$AV$389,4,FALSE)+E36*VLOOKUP($D623,$D$286:$AV$389,6,FALSE)+E36*VLOOKUP(CONCATENATE("Preparació per ",LOWER($D623)),$D$286:$AV$389,6,FALSE)</f>
        <v>0</v>
      </c>
      <c r="F623" s="247">
        <f t="shared" si="974"/>
        <v>0</v>
      </c>
      <c r="G623" s="247">
        <f t="shared" si="974"/>
        <v>0</v>
      </c>
      <c r="H623" s="247">
        <f t="shared" si="974"/>
        <v>0</v>
      </c>
      <c r="I623" s="247">
        <f t="shared" si="974"/>
        <v>0</v>
      </c>
      <c r="J623" s="247">
        <f t="shared" si="974"/>
        <v>0</v>
      </c>
      <c r="K623" s="247">
        <f t="shared" si="974"/>
        <v>0</v>
      </c>
      <c r="L623" s="247">
        <f t="shared" si="974"/>
        <v>0</v>
      </c>
      <c r="M623" s="247">
        <f t="shared" si="974"/>
        <v>0</v>
      </c>
      <c r="N623" s="247">
        <f t="shared" si="974"/>
        <v>0</v>
      </c>
      <c r="O623" s="247">
        <f t="shared" si="974"/>
        <v>0</v>
      </c>
      <c r="P623" s="247">
        <f t="shared" si="974"/>
        <v>0</v>
      </c>
      <c r="Q623" s="241">
        <f t="shared" si="946"/>
        <v>0</v>
      </c>
    </row>
    <row r="624" spans="3:17" s="190" customFormat="1" hidden="1">
      <c r="C624" s="200">
        <f t="shared" si="965"/>
        <v>0</v>
      </c>
      <c r="D624" s="200">
        <f t="shared" si="965"/>
        <v>0</v>
      </c>
      <c r="E624" s="247">
        <f t="shared" ref="E624:P624" si="975">E37*VLOOKUP($D624,$D$286:$AV$389,3,FALSE)+E37*VLOOKUP(CONCATENATE("Preparació per ",LOWER($D624)),$D$286:$AV$389,3,FALSE)+E37*VLOOKUP($D624,$D$286:$AV$389,4,FALSE)+E37*VLOOKUP(CONCATENATE("Preparació per ",LOWER($D624)),$D$286:$AV$389,4,FALSE)+E37*VLOOKUP($D624,$D$286:$AV$389,6,FALSE)+E37*VLOOKUP(CONCATENATE("Preparació per ",LOWER($D624)),$D$286:$AV$389,6,FALSE)</f>
        <v>0</v>
      </c>
      <c r="F624" s="247">
        <f t="shared" si="975"/>
        <v>0</v>
      </c>
      <c r="G624" s="247">
        <f t="shared" si="975"/>
        <v>0</v>
      </c>
      <c r="H624" s="247">
        <f t="shared" si="975"/>
        <v>0</v>
      </c>
      <c r="I624" s="247">
        <f t="shared" si="975"/>
        <v>0</v>
      </c>
      <c r="J624" s="247">
        <f t="shared" si="975"/>
        <v>0</v>
      </c>
      <c r="K624" s="247">
        <f t="shared" si="975"/>
        <v>0</v>
      </c>
      <c r="L624" s="247">
        <f t="shared" si="975"/>
        <v>0</v>
      </c>
      <c r="M624" s="247">
        <f t="shared" si="975"/>
        <v>0</v>
      </c>
      <c r="N624" s="247">
        <f t="shared" si="975"/>
        <v>0</v>
      </c>
      <c r="O624" s="247">
        <f t="shared" si="975"/>
        <v>0</v>
      </c>
      <c r="P624" s="247">
        <f t="shared" si="975"/>
        <v>0</v>
      </c>
      <c r="Q624" s="241">
        <f t="shared" si="946"/>
        <v>0</v>
      </c>
    </row>
    <row r="625" spans="3:17" s="190" customFormat="1" hidden="1">
      <c r="C625" s="200">
        <f t="shared" si="965"/>
        <v>0</v>
      </c>
      <c r="D625" s="200">
        <f t="shared" si="965"/>
        <v>0</v>
      </c>
      <c r="E625" s="247">
        <f t="shared" ref="E625:P625" si="976">E38*VLOOKUP($D625,$D$286:$AV$389,3,FALSE)+E38*VLOOKUP(CONCATENATE("Preparació per ",LOWER($D625)),$D$286:$AV$389,3,FALSE)+E38*VLOOKUP($D625,$D$286:$AV$389,4,FALSE)+E38*VLOOKUP(CONCATENATE("Preparació per ",LOWER($D625)),$D$286:$AV$389,4,FALSE)+E38*VLOOKUP($D625,$D$286:$AV$389,6,FALSE)+E38*VLOOKUP(CONCATENATE("Preparació per ",LOWER($D625)),$D$286:$AV$389,6,FALSE)</f>
        <v>0</v>
      </c>
      <c r="F625" s="247">
        <f t="shared" si="976"/>
        <v>0</v>
      </c>
      <c r="G625" s="247">
        <f t="shared" si="976"/>
        <v>0</v>
      </c>
      <c r="H625" s="247">
        <f t="shared" si="976"/>
        <v>0</v>
      </c>
      <c r="I625" s="247">
        <f t="shared" si="976"/>
        <v>0</v>
      </c>
      <c r="J625" s="247">
        <f t="shared" si="976"/>
        <v>0</v>
      </c>
      <c r="K625" s="247">
        <f t="shared" si="976"/>
        <v>0</v>
      </c>
      <c r="L625" s="247">
        <f t="shared" si="976"/>
        <v>0</v>
      </c>
      <c r="M625" s="247">
        <f t="shared" si="976"/>
        <v>0</v>
      </c>
      <c r="N625" s="247">
        <f t="shared" si="976"/>
        <v>0</v>
      </c>
      <c r="O625" s="247">
        <f t="shared" si="976"/>
        <v>0</v>
      </c>
      <c r="P625" s="247">
        <f t="shared" si="976"/>
        <v>0</v>
      </c>
      <c r="Q625" s="241">
        <f t="shared" si="946"/>
        <v>0</v>
      </c>
    </row>
    <row r="626" spans="3:17" s="190" customFormat="1" hidden="1">
      <c r="C626" s="200">
        <f t="shared" si="965"/>
        <v>0</v>
      </c>
      <c r="D626" s="200">
        <f t="shared" si="965"/>
        <v>0</v>
      </c>
      <c r="E626" s="247">
        <f t="shared" ref="E626:P626" si="977">E39*VLOOKUP($D626,$D$286:$AV$389,3,FALSE)+E39*VLOOKUP(CONCATENATE("Preparació per ",LOWER($D626)),$D$286:$AV$389,3,FALSE)+E39*VLOOKUP($D626,$D$286:$AV$389,4,FALSE)+E39*VLOOKUP(CONCATENATE("Preparació per ",LOWER($D626)),$D$286:$AV$389,4,FALSE)+E39*VLOOKUP($D626,$D$286:$AV$389,6,FALSE)+E39*VLOOKUP(CONCATENATE("Preparació per ",LOWER($D626)),$D$286:$AV$389,6,FALSE)</f>
        <v>0</v>
      </c>
      <c r="F626" s="247">
        <f t="shared" si="977"/>
        <v>0</v>
      </c>
      <c r="G626" s="247">
        <f t="shared" si="977"/>
        <v>0</v>
      </c>
      <c r="H626" s="247">
        <f t="shared" si="977"/>
        <v>0</v>
      </c>
      <c r="I626" s="247">
        <f t="shared" si="977"/>
        <v>0</v>
      </c>
      <c r="J626" s="247">
        <f t="shared" si="977"/>
        <v>0</v>
      </c>
      <c r="K626" s="247">
        <f t="shared" si="977"/>
        <v>0</v>
      </c>
      <c r="L626" s="247">
        <f t="shared" si="977"/>
        <v>0</v>
      </c>
      <c r="M626" s="247">
        <f t="shared" si="977"/>
        <v>0</v>
      </c>
      <c r="N626" s="247">
        <f t="shared" si="977"/>
        <v>0</v>
      </c>
      <c r="O626" s="247">
        <f t="shared" si="977"/>
        <v>0</v>
      </c>
      <c r="P626" s="247">
        <f t="shared" si="977"/>
        <v>0</v>
      </c>
      <c r="Q626" s="241">
        <f t="shared" si="946"/>
        <v>0</v>
      </c>
    </row>
    <row r="627" spans="3:17" s="190" customFormat="1" hidden="1">
      <c r="C627" s="200">
        <f t="shared" si="965"/>
        <v>0</v>
      </c>
      <c r="D627" s="200">
        <f t="shared" si="965"/>
        <v>0</v>
      </c>
      <c r="E627" s="247">
        <f t="shared" ref="E627:P627" si="978">E40*VLOOKUP($D627,$D$286:$AV$389,3,FALSE)+E40*VLOOKUP(CONCATENATE("Preparació per ",LOWER($D627)),$D$286:$AV$389,3,FALSE)+E40*VLOOKUP($D627,$D$286:$AV$389,4,FALSE)+E40*VLOOKUP(CONCATENATE("Preparació per ",LOWER($D627)),$D$286:$AV$389,4,FALSE)+E40*VLOOKUP($D627,$D$286:$AV$389,6,FALSE)+E40*VLOOKUP(CONCATENATE("Preparació per ",LOWER($D627)),$D$286:$AV$389,6,FALSE)</f>
        <v>0</v>
      </c>
      <c r="F627" s="247">
        <f t="shared" si="978"/>
        <v>0</v>
      </c>
      <c r="G627" s="247">
        <f t="shared" si="978"/>
        <v>0</v>
      </c>
      <c r="H627" s="247">
        <f t="shared" si="978"/>
        <v>0</v>
      </c>
      <c r="I627" s="247">
        <f t="shared" si="978"/>
        <v>0</v>
      </c>
      <c r="J627" s="247">
        <f t="shared" si="978"/>
        <v>0</v>
      </c>
      <c r="K627" s="247">
        <f t="shared" si="978"/>
        <v>0</v>
      </c>
      <c r="L627" s="247">
        <f t="shared" si="978"/>
        <v>0</v>
      </c>
      <c r="M627" s="247">
        <f t="shared" si="978"/>
        <v>0</v>
      </c>
      <c r="N627" s="247">
        <f t="shared" si="978"/>
        <v>0</v>
      </c>
      <c r="O627" s="247">
        <f t="shared" si="978"/>
        <v>0</v>
      </c>
      <c r="P627" s="247">
        <f t="shared" si="978"/>
        <v>0</v>
      </c>
      <c r="Q627" s="241">
        <f t="shared" si="946"/>
        <v>0</v>
      </c>
    </row>
    <row r="628" spans="3:17" s="190" customFormat="1" hidden="1">
      <c r="C628" s="201" t="str">
        <f t="shared" si="965"/>
        <v>RECOL.LECCIÓ</v>
      </c>
      <c r="D628" s="201" t="str">
        <f t="shared" si="965"/>
        <v>Recol.lecció col</v>
      </c>
      <c r="E628" s="248">
        <f t="shared" ref="E628:P628" si="979">E41*VLOOKUP($D628,$D$286:$AV$389,3,FALSE)+E41*VLOOKUP(CONCATENATE("Preparació per ",LOWER($D628)),$D$286:$AV$389,3,FALSE)+E41*VLOOKUP($D628,$D$286:$AV$389,4,FALSE)+E41*VLOOKUP(CONCATENATE("Preparació per ",LOWER($D628)),$D$286:$AV$389,4,FALSE)+E41*VLOOKUP($D628,$D$286:$AV$389,6,FALSE)+E41*VLOOKUP(CONCATENATE("Preparació per ",LOWER($D628)),$D$286:$AV$389,6,FALSE)</f>
        <v>0</v>
      </c>
      <c r="F628" s="248">
        <f t="shared" si="979"/>
        <v>0</v>
      </c>
      <c r="G628" s="248">
        <f t="shared" si="979"/>
        <v>0</v>
      </c>
      <c r="H628" s="248">
        <f t="shared" si="979"/>
        <v>0</v>
      </c>
      <c r="I628" s="248">
        <f t="shared" si="979"/>
        <v>0</v>
      </c>
      <c r="J628" s="248">
        <f t="shared" si="979"/>
        <v>0</v>
      </c>
      <c r="K628" s="248">
        <f t="shared" si="979"/>
        <v>0</v>
      </c>
      <c r="L628" s="248">
        <f t="shared" si="979"/>
        <v>0</v>
      </c>
      <c r="M628" s="248">
        <f t="shared" si="979"/>
        <v>0</v>
      </c>
      <c r="N628" s="248">
        <f t="shared" si="979"/>
        <v>0</v>
      </c>
      <c r="O628" s="248">
        <f t="shared" si="979"/>
        <v>0</v>
      </c>
      <c r="P628" s="248">
        <f t="shared" si="979"/>
        <v>0</v>
      </c>
      <c r="Q628" s="241">
        <f t="shared" si="946"/>
        <v>0</v>
      </c>
    </row>
    <row r="629" spans="3:17" s="190" customFormat="1" hidden="1">
      <c r="C629" s="201">
        <f t="shared" si="965"/>
        <v>0</v>
      </c>
      <c r="D629" s="201">
        <f t="shared" si="965"/>
        <v>0</v>
      </c>
      <c r="E629" s="248">
        <f t="shared" ref="E629:P629" si="980">E42*VLOOKUP($D629,$D$286:$AV$389,3,FALSE)+E42*VLOOKUP(CONCATENATE("Preparació per ",LOWER($D629)),$D$286:$AV$389,3,FALSE)+E42*VLOOKUP($D629,$D$286:$AV$389,4,FALSE)+E42*VLOOKUP(CONCATENATE("Preparació per ",LOWER($D629)),$D$286:$AV$389,4,FALSE)+E42*VLOOKUP($D629,$D$286:$AV$389,6,FALSE)+E42*VLOOKUP(CONCATENATE("Preparació per ",LOWER($D629)),$D$286:$AV$389,6,FALSE)</f>
        <v>0</v>
      </c>
      <c r="F629" s="248">
        <f t="shared" si="980"/>
        <v>0</v>
      </c>
      <c r="G629" s="248">
        <f t="shared" si="980"/>
        <v>0</v>
      </c>
      <c r="H629" s="248">
        <f t="shared" si="980"/>
        <v>0</v>
      </c>
      <c r="I629" s="248">
        <f t="shared" si="980"/>
        <v>0</v>
      </c>
      <c r="J629" s="248">
        <f t="shared" si="980"/>
        <v>0</v>
      </c>
      <c r="K629" s="248">
        <f t="shared" si="980"/>
        <v>0</v>
      </c>
      <c r="L629" s="248">
        <f t="shared" si="980"/>
        <v>0</v>
      </c>
      <c r="M629" s="248">
        <f t="shared" si="980"/>
        <v>0</v>
      </c>
      <c r="N629" s="248">
        <f t="shared" si="980"/>
        <v>0</v>
      </c>
      <c r="O629" s="248">
        <f t="shared" si="980"/>
        <v>0</v>
      </c>
      <c r="P629" s="248">
        <f t="shared" si="980"/>
        <v>0</v>
      </c>
      <c r="Q629" s="241">
        <f t="shared" si="946"/>
        <v>0</v>
      </c>
    </row>
    <row r="630" spans="3:17" s="190" customFormat="1" hidden="1">
      <c r="E630" s="241">
        <f>SUM(E595:E629)</f>
        <v>0</v>
      </c>
      <c r="F630" s="241">
        <f t="shared" ref="F630:P630" si="981">SUM(F595:F629)</f>
        <v>0</v>
      </c>
      <c r="G630" s="241">
        <f t="shared" si="981"/>
        <v>0</v>
      </c>
      <c r="H630" s="241">
        <f t="shared" si="981"/>
        <v>0</v>
      </c>
      <c r="I630" s="241">
        <f t="shared" si="981"/>
        <v>0</v>
      </c>
      <c r="J630" s="241">
        <f t="shared" si="981"/>
        <v>0</v>
      </c>
      <c r="K630" s="241">
        <f t="shared" si="981"/>
        <v>0</v>
      </c>
      <c r="L630" s="241">
        <f t="shared" si="981"/>
        <v>0</v>
      </c>
      <c r="M630" s="241">
        <f t="shared" si="981"/>
        <v>0</v>
      </c>
      <c r="N630" s="241">
        <f t="shared" si="981"/>
        <v>0</v>
      </c>
      <c r="O630" s="241">
        <f t="shared" si="981"/>
        <v>0</v>
      </c>
      <c r="P630" s="241">
        <f t="shared" si="981"/>
        <v>0</v>
      </c>
      <c r="Q630" s="209"/>
    </row>
    <row r="631" spans="3:17" s="190" customFormat="1" hidden="1">
      <c r="E631" s="230" t="e">
        <f>IF(E630=0,NA(),E630)</f>
        <v>#N/A</v>
      </c>
      <c r="F631" s="230" t="e">
        <f t="shared" ref="F631:P631" si="982">IF(F630=0,NA(),F630)</f>
        <v>#N/A</v>
      </c>
      <c r="G631" s="230" t="e">
        <f t="shared" si="982"/>
        <v>#N/A</v>
      </c>
      <c r="H631" s="230" t="e">
        <f t="shared" si="982"/>
        <v>#N/A</v>
      </c>
      <c r="I631" s="230" t="e">
        <f t="shared" si="982"/>
        <v>#N/A</v>
      </c>
      <c r="J631" s="230" t="e">
        <f t="shared" si="982"/>
        <v>#N/A</v>
      </c>
      <c r="K631" s="230" t="e">
        <f t="shared" si="982"/>
        <v>#N/A</v>
      </c>
      <c r="L631" s="230" t="e">
        <f t="shared" si="982"/>
        <v>#N/A</v>
      </c>
      <c r="M631" s="230" t="e">
        <f t="shared" si="982"/>
        <v>#N/A</v>
      </c>
      <c r="N631" s="230" t="e">
        <f t="shared" si="982"/>
        <v>#N/A</v>
      </c>
      <c r="O631" s="230" t="e">
        <f t="shared" si="982"/>
        <v>#N/A</v>
      </c>
      <c r="P631" s="230" t="e">
        <f t="shared" si="982"/>
        <v>#N/A</v>
      </c>
    </row>
    <row r="632" spans="3:17" s="190" customFormat="1" hidden="1"/>
    <row r="633" spans="3:17" s="190" customFormat="1" hidden="1"/>
    <row r="634" spans="3:17" s="190" customFormat="1" hidden="1"/>
    <row r="635" spans="3:17" s="190" customFormat="1" hidden="1"/>
    <row r="636" spans="3:17" s="190" customFormat="1" hidden="1"/>
    <row r="637" spans="3:17" s="190" customFormat="1" hidden="1">
      <c r="D637" s="231" t="str">
        <f>CONCATENATE("Calendari de necessitats de mà d'obra especialitzada: ",$E$3,"   ",ROUND(SUM(Q641:Q675),2)," hores")</f>
        <v>Calendari de necessitats de mà d'obra especialitzada: Col   0 hores</v>
      </c>
      <c r="F637" s="209"/>
      <c r="G637" s="209"/>
      <c r="H637" s="209"/>
      <c r="I637" s="209"/>
      <c r="J637" s="209"/>
      <c r="K637" s="209"/>
      <c r="L637" s="209"/>
      <c r="M637" s="209"/>
      <c r="N637" s="209"/>
      <c r="O637" s="209"/>
      <c r="P637" s="209"/>
      <c r="Q637" s="209"/>
    </row>
    <row r="638" spans="3:17" s="190" customFormat="1" hidden="1">
      <c r="D638" s="192"/>
      <c r="F638" s="192"/>
      <c r="G638" s="192"/>
      <c r="Q638" s="209"/>
    </row>
    <row r="639" spans="3:17" s="190" customFormat="1" hidden="1">
      <c r="Q639" s="209"/>
    </row>
    <row r="640" spans="3:17" s="190" customFormat="1" hidden="1">
      <c r="E640" s="190" t="str">
        <f t="shared" ref="E640:P640" si="983">+E7</f>
        <v xml:space="preserve">gener </v>
      </c>
      <c r="F640" s="190" t="str">
        <f t="shared" si="983"/>
        <v>febrer</v>
      </c>
      <c r="G640" s="190" t="str">
        <f t="shared" si="983"/>
        <v xml:space="preserve">març </v>
      </c>
      <c r="H640" s="190" t="str">
        <f t="shared" si="983"/>
        <v>abril</v>
      </c>
      <c r="I640" s="190" t="str">
        <f t="shared" si="983"/>
        <v>maig</v>
      </c>
      <c r="J640" s="190" t="str">
        <f t="shared" si="983"/>
        <v>juny</v>
      </c>
      <c r="K640" s="190" t="str">
        <f t="shared" si="983"/>
        <v>juliol</v>
      </c>
      <c r="L640" s="190" t="str">
        <f t="shared" si="983"/>
        <v>agost</v>
      </c>
      <c r="M640" s="190" t="str">
        <f t="shared" si="983"/>
        <v>setembre</v>
      </c>
      <c r="N640" s="190" t="str">
        <f t="shared" si="983"/>
        <v>octubre</v>
      </c>
      <c r="O640" s="190" t="str">
        <f t="shared" si="983"/>
        <v>novembre</v>
      </c>
      <c r="P640" s="190" t="str">
        <f t="shared" si="983"/>
        <v>desembre</v>
      </c>
      <c r="Q640" s="209"/>
    </row>
    <row r="641" spans="3:17" s="190" customFormat="1" hidden="1">
      <c r="C641" s="193" t="str">
        <f t="shared" ref="C641:D660" si="984">+C8</f>
        <v>PREPARACIÓ DEL SÒL</v>
      </c>
      <c r="D641" s="193" t="str">
        <f t="shared" si="984"/>
        <v>Desbrossat amb discos</v>
      </c>
      <c r="E641" s="240">
        <f t="shared" ref="E641:P641" si="985">E8*VLOOKUP($D641,$D$286:$AV$389,4,FALSE)+E8*VLOOKUP(CONCATENATE("Preparació per ",LOWER($D641)),$D$286:$AV$389,4,FALSE)+E8*VLOOKUP($D641,$D$286:$AV$389,6,FALSE)+E8*VLOOKUP(CONCATENATE("Preparació per ",LOWER($D641)),$D$286:$AV$389,6,FALSE)</f>
        <v>0</v>
      </c>
      <c r="F641" s="240">
        <f t="shared" si="985"/>
        <v>0</v>
      </c>
      <c r="G641" s="240">
        <f t="shared" si="985"/>
        <v>0</v>
      </c>
      <c r="H641" s="240">
        <f t="shared" si="985"/>
        <v>0</v>
      </c>
      <c r="I641" s="240">
        <f t="shared" si="985"/>
        <v>0</v>
      </c>
      <c r="J641" s="240">
        <f t="shared" si="985"/>
        <v>0</v>
      </c>
      <c r="K641" s="240">
        <f t="shared" si="985"/>
        <v>0</v>
      </c>
      <c r="L641" s="240">
        <f t="shared" si="985"/>
        <v>0</v>
      </c>
      <c r="M641" s="240">
        <f t="shared" si="985"/>
        <v>0</v>
      </c>
      <c r="N641" s="240">
        <f t="shared" si="985"/>
        <v>0</v>
      </c>
      <c r="O641" s="240">
        <f t="shared" si="985"/>
        <v>0</v>
      </c>
      <c r="P641" s="240">
        <f t="shared" si="985"/>
        <v>0</v>
      </c>
      <c r="Q641" s="241">
        <f>SUM(E641:P641)</f>
        <v>0</v>
      </c>
    </row>
    <row r="642" spans="3:17" s="190" customFormat="1" hidden="1">
      <c r="C642" s="193">
        <f t="shared" si="984"/>
        <v>0</v>
      </c>
      <c r="D642" s="193" t="str">
        <f t="shared" si="984"/>
        <v>Subsolat</v>
      </c>
      <c r="E642" s="240">
        <f t="shared" ref="E642:P642" si="986">E9*VLOOKUP($D642,$D$286:$AV$389,4,FALSE)+E9*VLOOKUP(CONCATENATE("Preparació per ",LOWER($D642)),$D$286:$AV$389,4,FALSE)+E9*VLOOKUP($D642,$D$286:$AV$389,6,FALSE)+E9*VLOOKUP(CONCATENATE("Preparació per ",LOWER($D642)),$D$286:$AV$389,6,FALSE)</f>
        <v>0</v>
      </c>
      <c r="F642" s="240">
        <f t="shared" si="986"/>
        <v>0</v>
      </c>
      <c r="G642" s="240">
        <f t="shared" si="986"/>
        <v>0</v>
      </c>
      <c r="H642" s="240">
        <f t="shared" si="986"/>
        <v>0</v>
      </c>
      <c r="I642" s="240">
        <f t="shared" si="986"/>
        <v>0</v>
      </c>
      <c r="J642" s="240">
        <f t="shared" si="986"/>
        <v>0</v>
      </c>
      <c r="K642" s="240">
        <f t="shared" si="986"/>
        <v>0</v>
      </c>
      <c r="L642" s="240">
        <f t="shared" si="986"/>
        <v>0</v>
      </c>
      <c r="M642" s="240">
        <f t="shared" si="986"/>
        <v>0</v>
      </c>
      <c r="N642" s="240">
        <f t="shared" si="986"/>
        <v>0</v>
      </c>
      <c r="O642" s="240">
        <f t="shared" si="986"/>
        <v>0</v>
      </c>
      <c r="P642" s="240">
        <f t="shared" si="986"/>
        <v>0</v>
      </c>
      <c r="Q642" s="241">
        <f t="shared" ref="Q642:Q675" si="987">SUM(E642:P642)</f>
        <v>0</v>
      </c>
    </row>
    <row r="643" spans="3:17" s="190" customFormat="1" hidden="1">
      <c r="C643" s="193">
        <f t="shared" si="984"/>
        <v>0</v>
      </c>
      <c r="D643" s="193" t="str">
        <f t="shared" si="984"/>
        <v>Estripat</v>
      </c>
      <c r="E643" s="240">
        <f t="shared" ref="E643:P643" si="988">E10*VLOOKUP($D643,$D$286:$AV$389,4,FALSE)+E10*VLOOKUP(CONCATENATE("Preparació per ",LOWER($D643)),$D$286:$AV$389,4,FALSE)+E10*VLOOKUP($D643,$D$286:$AV$389,6,FALSE)+E10*VLOOKUP(CONCATENATE("Preparació per ",LOWER($D643)),$D$286:$AV$389,6,FALSE)</f>
        <v>0</v>
      </c>
      <c r="F643" s="240">
        <f t="shared" si="988"/>
        <v>0</v>
      </c>
      <c r="G643" s="240">
        <f t="shared" si="988"/>
        <v>0</v>
      </c>
      <c r="H643" s="240">
        <f t="shared" si="988"/>
        <v>0</v>
      </c>
      <c r="I643" s="240">
        <f t="shared" si="988"/>
        <v>0</v>
      </c>
      <c r="J643" s="240">
        <f t="shared" si="988"/>
        <v>0</v>
      </c>
      <c r="K643" s="240">
        <f t="shared" si="988"/>
        <v>0</v>
      </c>
      <c r="L643" s="240">
        <f t="shared" si="988"/>
        <v>0</v>
      </c>
      <c r="M643" s="240">
        <f t="shared" si="988"/>
        <v>0</v>
      </c>
      <c r="N643" s="240">
        <f t="shared" si="988"/>
        <v>0</v>
      </c>
      <c r="O643" s="240">
        <f t="shared" si="988"/>
        <v>0</v>
      </c>
      <c r="P643" s="240">
        <f t="shared" si="988"/>
        <v>0</v>
      </c>
      <c r="Q643" s="241">
        <f t="shared" si="987"/>
        <v>0</v>
      </c>
    </row>
    <row r="644" spans="3:17" s="190" customFormat="1" hidden="1">
      <c r="C644" s="193">
        <f t="shared" si="984"/>
        <v>0</v>
      </c>
      <c r="D644" s="193" t="str">
        <f t="shared" si="984"/>
        <v>Fresat</v>
      </c>
      <c r="E644" s="240">
        <f t="shared" ref="E644:P644" si="989">E11*VLOOKUP($D644,$D$286:$AV$389,4,FALSE)+E11*VLOOKUP(CONCATENATE("Preparació per ",LOWER($D644)),$D$286:$AV$389,4,FALSE)+E11*VLOOKUP($D644,$D$286:$AV$389,6,FALSE)+E11*VLOOKUP(CONCATENATE("Preparació per ",LOWER($D644)),$D$286:$AV$389,6,FALSE)</f>
        <v>0</v>
      </c>
      <c r="F644" s="240">
        <f t="shared" si="989"/>
        <v>0</v>
      </c>
      <c r="G644" s="240">
        <f t="shared" si="989"/>
        <v>0</v>
      </c>
      <c r="H644" s="240">
        <f t="shared" si="989"/>
        <v>0</v>
      </c>
      <c r="I644" s="240">
        <f t="shared" si="989"/>
        <v>0</v>
      </c>
      <c r="J644" s="240">
        <f t="shared" si="989"/>
        <v>0</v>
      </c>
      <c r="K644" s="240">
        <f t="shared" si="989"/>
        <v>0</v>
      </c>
      <c r="L644" s="240">
        <f t="shared" si="989"/>
        <v>0</v>
      </c>
      <c r="M644" s="240">
        <f t="shared" si="989"/>
        <v>0</v>
      </c>
      <c r="N644" s="240">
        <f t="shared" si="989"/>
        <v>0</v>
      </c>
      <c r="O644" s="240">
        <f t="shared" si="989"/>
        <v>0</v>
      </c>
      <c r="P644" s="240">
        <f t="shared" si="989"/>
        <v>0</v>
      </c>
      <c r="Q644" s="241">
        <f t="shared" si="987"/>
        <v>0</v>
      </c>
    </row>
    <row r="645" spans="3:17" s="190" customFormat="1" hidden="1">
      <c r="C645" s="193">
        <f t="shared" si="984"/>
        <v>0</v>
      </c>
      <c r="D645" s="193">
        <f t="shared" si="984"/>
        <v>0</v>
      </c>
      <c r="E645" s="240">
        <f t="shared" ref="E645:P645" si="990">E12*VLOOKUP($D645,$D$286:$AV$389,4,FALSE)+E12*VLOOKUP(CONCATENATE("Preparació per ",LOWER($D645)),$D$286:$AV$389,4,FALSE)+E12*VLOOKUP($D645,$D$286:$AV$389,6,FALSE)+E12*VLOOKUP(CONCATENATE("Preparació per ",LOWER($D645)),$D$286:$AV$389,6,FALSE)</f>
        <v>0</v>
      </c>
      <c r="F645" s="240">
        <f t="shared" si="990"/>
        <v>0</v>
      </c>
      <c r="G645" s="240">
        <f t="shared" si="990"/>
        <v>0</v>
      </c>
      <c r="H645" s="240">
        <f t="shared" si="990"/>
        <v>0</v>
      </c>
      <c r="I645" s="240">
        <f t="shared" si="990"/>
        <v>0</v>
      </c>
      <c r="J645" s="240">
        <f t="shared" si="990"/>
        <v>0</v>
      </c>
      <c r="K645" s="240">
        <f t="shared" si="990"/>
        <v>0</v>
      </c>
      <c r="L645" s="240">
        <f t="shared" si="990"/>
        <v>0</v>
      </c>
      <c r="M645" s="240">
        <f t="shared" si="990"/>
        <v>0</v>
      </c>
      <c r="N645" s="240">
        <f t="shared" si="990"/>
        <v>0</v>
      </c>
      <c r="O645" s="240">
        <f t="shared" si="990"/>
        <v>0</v>
      </c>
      <c r="P645" s="240">
        <f t="shared" si="990"/>
        <v>0</v>
      </c>
      <c r="Q645" s="241">
        <f t="shared" si="987"/>
        <v>0</v>
      </c>
    </row>
    <row r="646" spans="3:17" s="190" customFormat="1" hidden="1">
      <c r="C646" s="193">
        <f t="shared" si="984"/>
        <v>0</v>
      </c>
      <c r="D646" s="193">
        <f t="shared" si="984"/>
        <v>0</v>
      </c>
      <c r="E646" s="240">
        <f t="shared" ref="E646:P646" si="991">E13*VLOOKUP($D646,$D$286:$AV$389,4,FALSE)+E13*VLOOKUP(CONCATENATE("Preparació per ",LOWER($D646)),$D$286:$AV$389,4,FALSE)+E13*VLOOKUP($D646,$D$286:$AV$389,6,FALSE)+E13*VLOOKUP(CONCATENATE("Preparació per ",LOWER($D646)),$D$286:$AV$389,6,FALSE)</f>
        <v>0</v>
      </c>
      <c r="F646" s="240">
        <f t="shared" si="991"/>
        <v>0</v>
      </c>
      <c r="G646" s="240">
        <f t="shared" si="991"/>
        <v>0</v>
      </c>
      <c r="H646" s="240">
        <f t="shared" si="991"/>
        <v>0</v>
      </c>
      <c r="I646" s="240">
        <f t="shared" si="991"/>
        <v>0</v>
      </c>
      <c r="J646" s="240">
        <f t="shared" si="991"/>
        <v>0</v>
      </c>
      <c r="K646" s="240">
        <f t="shared" si="991"/>
        <v>0</v>
      </c>
      <c r="L646" s="240">
        <f t="shared" si="991"/>
        <v>0</v>
      </c>
      <c r="M646" s="240">
        <f t="shared" si="991"/>
        <v>0</v>
      </c>
      <c r="N646" s="240">
        <f t="shared" si="991"/>
        <v>0</v>
      </c>
      <c r="O646" s="240">
        <f t="shared" si="991"/>
        <v>0</v>
      </c>
      <c r="P646" s="240">
        <f t="shared" si="991"/>
        <v>0</v>
      </c>
      <c r="Q646" s="241">
        <f t="shared" si="987"/>
        <v>0</v>
      </c>
    </row>
    <row r="647" spans="3:17" s="190" customFormat="1" hidden="1">
      <c r="C647" s="193">
        <f t="shared" si="984"/>
        <v>0</v>
      </c>
      <c r="D647" s="193">
        <f t="shared" si="984"/>
        <v>0</v>
      </c>
      <c r="E647" s="240">
        <f t="shared" ref="E647:P647" si="992">E14*VLOOKUP($D647,$D$286:$AV$389,4,FALSE)+E14*VLOOKUP(CONCATENATE("Preparació per ",LOWER($D647)),$D$286:$AV$389,4,FALSE)+E14*VLOOKUP($D647,$D$286:$AV$389,6,FALSE)+E14*VLOOKUP(CONCATENATE("Preparació per ",LOWER($D647)),$D$286:$AV$389,6,FALSE)</f>
        <v>0</v>
      </c>
      <c r="F647" s="240">
        <f t="shared" si="992"/>
        <v>0</v>
      </c>
      <c r="G647" s="240">
        <f t="shared" si="992"/>
        <v>0</v>
      </c>
      <c r="H647" s="240">
        <f t="shared" si="992"/>
        <v>0</v>
      </c>
      <c r="I647" s="240">
        <f t="shared" si="992"/>
        <v>0</v>
      </c>
      <c r="J647" s="240">
        <f t="shared" si="992"/>
        <v>0</v>
      </c>
      <c r="K647" s="240">
        <f t="shared" si="992"/>
        <v>0</v>
      </c>
      <c r="L647" s="240">
        <f t="shared" si="992"/>
        <v>0</v>
      </c>
      <c r="M647" s="240">
        <f t="shared" si="992"/>
        <v>0</v>
      </c>
      <c r="N647" s="240">
        <f t="shared" si="992"/>
        <v>0</v>
      </c>
      <c r="O647" s="240">
        <f t="shared" si="992"/>
        <v>0</v>
      </c>
      <c r="P647" s="240">
        <f t="shared" si="992"/>
        <v>0</v>
      </c>
      <c r="Q647" s="241">
        <f t="shared" si="987"/>
        <v>0</v>
      </c>
    </row>
    <row r="648" spans="3:17" s="190" customFormat="1" hidden="1">
      <c r="C648" s="195" t="str">
        <f t="shared" si="984"/>
        <v>ADOBAT</v>
      </c>
      <c r="D648" s="195" t="str">
        <f t="shared" si="984"/>
        <v>Aplicació de compost (60 t/ha)</v>
      </c>
      <c r="E648" s="242">
        <f t="shared" ref="E648:P648" si="993">E15*VLOOKUP($D648,$D$286:$AV$389,4,FALSE)+E15*VLOOKUP(CONCATENATE("Preparació per ",LOWER($D648)),$D$286:$AV$389,4,FALSE)+E15*VLOOKUP($D648,$D$286:$AV$389,6,FALSE)+E15*VLOOKUP(CONCATENATE("Preparació per ",LOWER($D648)),$D$286:$AV$389,6,FALSE)</f>
        <v>0</v>
      </c>
      <c r="F648" s="242">
        <f t="shared" si="993"/>
        <v>0</v>
      </c>
      <c r="G648" s="242">
        <f t="shared" si="993"/>
        <v>0</v>
      </c>
      <c r="H648" s="242">
        <f t="shared" si="993"/>
        <v>0</v>
      </c>
      <c r="I648" s="242">
        <f t="shared" si="993"/>
        <v>0</v>
      </c>
      <c r="J648" s="242">
        <f t="shared" si="993"/>
        <v>0</v>
      </c>
      <c r="K648" s="242">
        <f t="shared" si="993"/>
        <v>0</v>
      </c>
      <c r="L648" s="242">
        <f t="shared" si="993"/>
        <v>0</v>
      </c>
      <c r="M648" s="242">
        <f t="shared" si="993"/>
        <v>0</v>
      </c>
      <c r="N648" s="242">
        <f t="shared" si="993"/>
        <v>0</v>
      </c>
      <c r="O648" s="242">
        <f t="shared" si="993"/>
        <v>0</v>
      </c>
      <c r="P648" s="242">
        <f t="shared" si="993"/>
        <v>0</v>
      </c>
      <c r="Q648" s="241">
        <f t="shared" si="987"/>
        <v>0</v>
      </c>
    </row>
    <row r="649" spans="3:17" s="190" customFormat="1" hidden="1">
      <c r="C649" s="195">
        <f t="shared" si="984"/>
        <v>0</v>
      </c>
      <c r="D649" s="195">
        <f t="shared" si="984"/>
        <v>0</v>
      </c>
      <c r="E649" s="242">
        <f t="shared" ref="E649:P649" si="994">E16*VLOOKUP($D649,$D$286:$AV$389,4,FALSE)+E16*VLOOKUP(CONCATENATE("Preparació per ",LOWER($D649)),$D$286:$AV$389,4,FALSE)+E16*VLOOKUP($D649,$D$286:$AV$389,6,FALSE)+E16*VLOOKUP(CONCATENATE("Preparació per ",LOWER($D649)),$D$286:$AV$389,6,FALSE)</f>
        <v>0</v>
      </c>
      <c r="F649" s="242">
        <f t="shared" si="994"/>
        <v>0</v>
      </c>
      <c r="G649" s="242">
        <f t="shared" si="994"/>
        <v>0</v>
      </c>
      <c r="H649" s="242">
        <f t="shared" si="994"/>
        <v>0</v>
      </c>
      <c r="I649" s="242">
        <f t="shared" si="994"/>
        <v>0</v>
      </c>
      <c r="J649" s="242">
        <f t="shared" si="994"/>
        <v>0</v>
      </c>
      <c r="K649" s="242">
        <f t="shared" si="994"/>
        <v>0</v>
      </c>
      <c r="L649" s="242">
        <f t="shared" si="994"/>
        <v>0</v>
      </c>
      <c r="M649" s="242">
        <f t="shared" si="994"/>
        <v>0</v>
      </c>
      <c r="N649" s="242">
        <f t="shared" si="994"/>
        <v>0</v>
      </c>
      <c r="O649" s="242">
        <f t="shared" si="994"/>
        <v>0</v>
      </c>
      <c r="P649" s="242">
        <f t="shared" si="994"/>
        <v>0</v>
      </c>
      <c r="Q649" s="241">
        <f t="shared" si="987"/>
        <v>0</v>
      </c>
    </row>
    <row r="650" spans="3:17" s="190" customFormat="1" hidden="1">
      <c r="C650" s="195">
        <f t="shared" si="984"/>
        <v>0</v>
      </c>
      <c r="D650" s="195">
        <f t="shared" si="984"/>
        <v>0</v>
      </c>
      <c r="E650" s="242">
        <f t="shared" ref="E650:P650" si="995">E17*VLOOKUP($D650,$D$286:$AV$389,4,FALSE)+E17*VLOOKUP(CONCATENATE("Preparació per ",LOWER($D650)),$D$286:$AV$389,4,FALSE)+E17*VLOOKUP($D650,$D$286:$AV$389,6,FALSE)+E17*VLOOKUP(CONCATENATE("Preparació per ",LOWER($D650)),$D$286:$AV$389,6,FALSE)</f>
        <v>0</v>
      </c>
      <c r="F650" s="242">
        <f t="shared" si="995"/>
        <v>0</v>
      </c>
      <c r="G650" s="242">
        <f t="shared" si="995"/>
        <v>0</v>
      </c>
      <c r="H650" s="242">
        <f t="shared" si="995"/>
        <v>0</v>
      </c>
      <c r="I650" s="242">
        <f t="shared" si="995"/>
        <v>0</v>
      </c>
      <c r="J650" s="242">
        <f t="shared" si="995"/>
        <v>0</v>
      </c>
      <c r="K650" s="242">
        <f t="shared" si="995"/>
        <v>0</v>
      </c>
      <c r="L650" s="242">
        <f t="shared" si="995"/>
        <v>0</v>
      </c>
      <c r="M650" s="242">
        <f t="shared" si="995"/>
        <v>0</v>
      </c>
      <c r="N650" s="242">
        <f t="shared" si="995"/>
        <v>0</v>
      </c>
      <c r="O650" s="242">
        <f t="shared" si="995"/>
        <v>0</v>
      </c>
      <c r="P650" s="242">
        <f t="shared" si="995"/>
        <v>0</v>
      </c>
      <c r="Q650" s="241">
        <f t="shared" si="987"/>
        <v>0</v>
      </c>
    </row>
    <row r="651" spans="3:17" s="190" customFormat="1" hidden="1">
      <c r="C651" s="195">
        <f t="shared" si="984"/>
        <v>0</v>
      </c>
      <c r="D651" s="195">
        <f t="shared" si="984"/>
        <v>0</v>
      </c>
      <c r="E651" s="242">
        <f t="shared" ref="E651:P651" si="996">E18*VLOOKUP($D651,$D$286:$AV$389,4,FALSE)+E18*VLOOKUP(CONCATENATE("Preparació per ",LOWER($D651)),$D$286:$AV$389,4,FALSE)+E18*VLOOKUP($D651,$D$286:$AV$389,6,FALSE)+E18*VLOOKUP(CONCATENATE("Preparació per ",LOWER($D651)),$D$286:$AV$389,6,FALSE)</f>
        <v>0</v>
      </c>
      <c r="F651" s="242">
        <f t="shared" si="996"/>
        <v>0</v>
      </c>
      <c r="G651" s="242">
        <f t="shared" si="996"/>
        <v>0</v>
      </c>
      <c r="H651" s="242">
        <f t="shared" si="996"/>
        <v>0</v>
      </c>
      <c r="I651" s="242">
        <f t="shared" si="996"/>
        <v>0</v>
      </c>
      <c r="J651" s="242">
        <f t="shared" si="996"/>
        <v>0</v>
      </c>
      <c r="K651" s="242">
        <f t="shared" si="996"/>
        <v>0</v>
      </c>
      <c r="L651" s="242">
        <f t="shared" si="996"/>
        <v>0</v>
      </c>
      <c r="M651" s="242">
        <f t="shared" si="996"/>
        <v>0</v>
      </c>
      <c r="N651" s="242">
        <f t="shared" si="996"/>
        <v>0</v>
      </c>
      <c r="O651" s="242">
        <f t="shared" si="996"/>
        <v>0</v>
      </c>
      <c r="P651" s="242">
        <f t="shared" si="996"/>
        <v>0</v>
      </c>
      <c r="Q651" s="241">
        <f t="shared" si="987"/>
        <v>0</v>
      </c>
    </row>
    <row r="652" spans="3:17" s="190" customFormat="1" hidden="1">
      <c r="C652" s="196" t="str">
        <f t="shared" si="984"/>
        <v>PLANTACIÓ</v>
      </c>
      <c r="D652" s="196" t="str">
        <f t="shared" si="984"/>
        <v>Plantació manual col o bròcoli</v>
      </c>
      <c r="E652" s="243">
        <f t="shared" ref="E652:P652" si="997">E19*VLOOKUP($D652,$D$286:$AV$389,4,FALSE)+E19*VLOOKUP(CONCATENATE("Preparació per ",LOWER($D652)),$D$286:$AV$389,4,FALSE)+E19*VLOOKUP($D652,$D$286:$AV$389,6,FALSE)+E19*VLOOKUP(CONCATENATE("Preparació per ",LOWER($D652)),$D$286:$AV$389,6,FALSE)</f>
        <v>0</v>
      </c>
      <c r="F652" s="243">
        <f t="shared" si="997"/>
        <v>0</v>
      </c>
      <c r="G652" s="243">
        <f t="shared" si="997"/>
        <v>0</v>
      </c>
      <c r="H652" s="243">
        <f t="shared" si="997"/>
        <v>0</v>
      </c>
      <c r="I652" s="243">
        <f t="shared" si="997"/>
        <v>0</v>
      </c>
      <c r="J652" s="243">
        <f t="shared" si="997"/>
        <v>0</v>
      </c>
      <c r="K652" s="243">
        <f t="shared" si="997"/>
        <v>0</v>
      </c>
      <c r="L652" s="243">
        <f t="shared" si="997"/>
        <v>0</v>
      </c>
      <c r="M652" s="243">
        <f t="shared" si="997"/>
        <v>0</v>
      </c>
      <c r="N652" s="243">
        <f t="shared" si="997"/>
        <v>0</v>
      </c>
      <c r="O652" s="243">
        <f t="shared" si="997"/>
        <v>0</v>
      </c>
      <c r="P652" s="243">
        <f t="shared" si="997"/>
        <v>0</v>
      </c>
      <c r="Q652" s="241">
        <f t="shared" si="987"/>
        <v>0</v>
      </c>
    </row>
    <row r="653" spans="3:17" s="190" customFormat="1" hidden="1">
      <c r="C653" s="196">
        <f t="shared" si="984"/>
        <v>0</v>
      </c>
      <c r="D653" s="196">
        <f t="shared" si="984"/>
        <v>0</v>
      </c>
      <c r="E653" s="243">
        <f t="shared" ref="E653:P653" si="998">E20*VLOOKUP($D653,$D$286:$AV$389,4,FALSE)+E20*VLOOKUP(CONCATENATE("Preparació per ",LOWER($D653)),$D$286:$AV$389,4,FALSE)+E20*VLOOKUP($D653,$D$286:$AV$389,6,FALSE)+E20*VLOOKUP(CONCATENATE("Preparació per ",LOWER($D653)),$D$286:$AV$389,6,FALSE)</f>
        <v>0</v>
      </c>
      <c r="F653" s="243">
        <f t="shared" si="998"/>
        <v>0</v>
      </c>
      <c r="G653" s="243">
        <f t="shared" si="998"/>
        <v>0</v>
      </c>
      <c r="H653" s="243">
        <f t="shared" si="998"/>
        <v>0</v>
      </c>
      <c r="I653" s="243">
        <f t="shared" si="998"/>
        <v>0</v>
      </c>
      <c r="J653" s="243">
        <f t="shared" si="998"/>
        <v>0</v>
      </c>
      <c r="K653" s="243">
        <f t="shared" si="998"/>
        <v>0</v>
      </c>
      <c r="L653" s="243">
        <f t="shared" si="998"/>
        <v>0</v>
      </c>
      <c r="M653" s="243">
        <f t="shared" si="998"/>
        <v>0</v>
      </c>
      <c r="N653" s="243">
        <f t="shared" si="998"/>
        <v>0</v>
      </c>
      <c r="O653" s="243">
        <f t="shared" si="998"/>
        <v>0</v>
      </c>
      <c r="P653" s="243">
        <f t="shared" si="998"/>
        <v>0</v>
      </c>
      <c r="Q653" s="241">
        <f t="shared" si="987"/>
        <v>0</v>
      </c>
    </row>
    <row r="654" spans="3:17" s="190" customFormat="1" hidden="1">
      <c r="C654" s="196">
        <f t="shared" si="984"/>
        <v>0</v>
      </c>
      <c r="D654" s="196">
        <f t="shared" si="984"/>
        <v>0</v>
      </c>
      <c r="E654" s="243">
        <f t="shared" ref="E654:P654" si="999">E21*VLOOKUP($D654,$D$286:$AV$389,4,FALSE)+E21*VLOOKUP(CONCATENATE("Preparació per ",LOWER($D654)),$D$286:$AV$389,4,FALSE)+E21*VLOOKUP($D654,$D$286:$AV$389,6,FALSE)+E21*VLOOKUP(CONCATENATE("Preparació per ",LOWER($D654)),$D$286:$AV$389,6,FALSE)</f>
        <v>0</v>
      </c>
      <c r="F654" s="243">
        <f t="shared" si="999"/>
        <v>0</v>
      </c>
      <c r="G654" s="243">
        <f t="shared" si="999"/>
        <v>0</v>
      </c>
      <c r="H654" s="243">
        <f t="shared" si="999"/>
        <v>0</v>
      </c>
      <c r="I654" s="243">
        <f t="shared" si="999"/>
        <v>0</v>
      </c>
      <c r="J654" s="243">
        <f t="shared" si="999"/>
        <v>0</v>
      </c>
      <c r="K654" s="243">
        <f t="shared" si="999"/>
        <v>0</v>
      </c>
      <c r="L654" s="243">
        <f t="shared" si="999"/>
        <v>0</v>
      </c>
      <c r="M654" s="243">
        <f t="shared" si="999"/>
        <v>0</v>
      </c>
      <c r="N654" s="243">
        <f t="shared" si="999"/>
        <v>0</v>
      </c>
      <c r="O654" s="243">
        <f t="shared" si="999"/>
        <v>0</v>
      </c>
      <c r="P654" s="243">
        <f t="shared" si="999"/>
        <v>0</v>
      </c>
      <c r="Q654" s="241">
        <f t="shared" si="987"/>
        <v>0</v>
      </c>
    </row>
    <row r="655" spans="3:17" s="190" customFormat="1" hidden="1">
      <c r="C655" s="196">
        <f t="shared" si="984"/>
        <v>0</v>
      </c>
      <c r="D655" s="196">
        <f t="shared" si="984"/>
        <v>0</v>
      </c>
      <c r="E655" s="243">
        <f t="shared" ref="E655:P655" si="1000">E22*VLOOKUP($D655,$D$286:$AV$389,4,FALSE)+E22*VLOOKUP(CONCATENATE("Preparació per ",LOWER($D655)),$D$286:$AV$389,4,FALSE)+E22*VLOOKUP($D655,$D$286:$AV$389,6,FALSE)+E22*VLOOKUP(CONCATENATE("Preparació per ",LOWER($D655)),$D$286:$AV$389,6,FALSE)</f>
        <v>0</v>
      </c>
      <c r="F655" s="243">
        <f t="shared" si="1000"/>
        <v>0</v>
      </c>
      <c r="G655" s="243">
        <f t="shared" si="1000"/>
        <v>0</v>
      </c>
      <c r="H655" s="243">
        <f t="shared" si="1000"/>
        <v>0</v>
      </c>
      <c r="I655" s="243">
        <f t="shared" si="1000"/>
        <v>0</v>
      </c>
      <c r="J655" s="243">
        <f t="shared" si="1000"/>
        <v>0</v>
      </c>
      <c r="K655" s="243">
        <f t="shared" si="1000"/>
        <v>0</v>
      </c>
      <c r="L655" s="243">
        <f t="shared" si="1000"/>
        <v>0</v>
      </c>
      <c r="M655" s="243">
        <f t="shared" si="1000"/>
        <v>0</v>
      </c>
      <c r="N655" s="243">
        <f t="shared" si="1000"/>
        <v>0</v>
      </c>
      <c r="O655" s="243">
        <f t="shared" si="1000"/>
        <v>0</v>
      </c>
      <c r="P655" s="243">
        <f t="shared" si="1000"/>
        <v>0</v>
      </c>
      <c r="Q655" s="241">
        <f t="shared" si="987"/>
        <v>0</v>
      </c>
    </row>
    <row r="656" spans="3:17" s="190" customFormat="1" hidden="1">
      <c r="C656" s="197" t="str">
        <f t="shared" si="984"/>
        <v>REG</v>
      </c>
      <c r="D656" s="197" t="str">
        <f t="shared" si="984"/>
        <v>Instal.lació sistema de reg amb cinta (1 m per m2)</v>
      </c>
      <c r="E656" s="244">
        <f t="shared" ref="E656:P656" si="1001">E23*VLOOKUP($D656,$D$286:$AV$389,4,FALSE)+E23*VLOOKUP(CONCATENATE("Preparació per ",LOWER($D656)),$D$286:$AV$389,4,FALSE)+E23*VLOOKUP($D656,$D$286:$AV$389,6,FALSE)+E23*VLOOKUP(CONCATENATE("Preparació per ",LOWER($D656)),$D$286:$AV$389,6,FALSE)</f>
        <v>0</v>
      </c>
      <c r="F656" s="244">
        <f t="shared" si="1001"/>
        <v>0</v>
      </c>
      <c r="G656" s="244">
        <f t="shared" si="1001"/>
        <v>0</v>
      </c>
      <c r="H656" s="244">
        <f t="shared" si="1001"/>
        <v>0</v>
      </c>
      <c r="I656" s="244">
        <f t="shared" si="1001"/>
        <v>0</v>
      </c>
      <c r="J656" s="244">
        <f t="shared" si="1001"/>
        <v>0</v>
      </c>
      <c r="K656" s="244">
        <f t="shared" si="1001"/>
        <v>0</v>
      </c>
      <c r="L656" s="244">
        <f t="shared" si="1001"/>
        <v>0</v>
      </c>
      <c r="M656" s="244">
        <f t="shared" si="1001"/>
        <v>0</v>
      </c>
      <c r="N656" s="244">
        <f t="shared" si="1001"/>
        <v>0</v>
      </c>
      <c r="O656" s="244">
        <f t="shared" si="1001"/>
        <v>0</v>
      </c>
      <c r="P656" s="244">
        <f t="shared" si="1001"/>
        <v>0</v>
      </c>
      <c r="Q656" s="241">
        <f t="shared" si="987"/>
        <v>0</v>
      </c>
    </row>
    <row r="657" spans="3:17" s="190" customFormat="1" hidden="1">
      <c r="C657" s="197">
        <f t="shared" si="984"/>
        <v>0</v>
      </c>
      <c r="D657" s="197" t="str">
        <f t="shared" si="984"/>
        <v>Reg (L/m2)</v>
      </c>
      <c r="E657" s="244">
        <f t="shared" ref="E657:P657" si="1002">E24*VLOOKUP($D657,$D$286:$AV$389,4,FALSE)+E24*VLOOKUP(CONCATENATE("Preparació per ",LOWER($D657)),$D$286:$AV$389,4,FALSE)+E24*VLOOKUP($D657,$D$286:$AV$389,6,FALSE)+E24*VLOOKUP(CONCATENATE("Preparació per ",LOWER($D657)),$D$286:$AV$389,6,FALSE)</f>
        <v>0</v>
      </c>
      <c r="F657" s="244">
        <f t="shared" si="1002"/>
        <v>0</v>
      </c>
      <c r="G657" s="244">
        <f t="shared" si="1002"/>
        <v>0</v>
      </c>
      <c r="H657" s="244">
        <f t="shared" si="1002"/>
        <v>0</v>
      </c>
      <c r="I657" s="244">
        <f t="shared" si="1002"/>
        <v>0</v>
      </c>
      <c r="J657" s="244">
        <f t="shared" si="1002"/>
        <v>0</v>
      </c>
      <c r="K657" s="244">
        <f t="shared" si="1002"/>
        <v>0</v>
      </c>
      <c r="L657" s="244">
        <f t="shared" si="1002"/>
        <v>0</v>
      </c>
      <c r="M657" s="244">
        <f t="shared" si="1002"/>
        <v>0</v>
      </c>
      <c r="N657" s="244">
        <f t="shared" si="1002"/>
        <v>0</v>
      </c>
      <c r="O657" s="244">
        <f t="shared" si="1002"/>
        <v>0</v>
      </c>
      <c r="P657" s="244">
        <f t="shared" si="1002"/>
        <v>0</v>
      </c>
      <c r="Q657" s="241">
        <f t="shared" si="987"/>
        <v>0</v>
      </c>
    </row>
    <row r="658" spans="3:17" s="190" customFormat="1" hidden="1">
      <c r="C658" s="197">
        <f t="shared" si="984"/>
        <v>0</v>
      </c>
      <c r="D658" s="197" t="str">
        <f t="shared" si="984"/>
        <v>Desinstal.lació sistema de reg amb cinta</v>
      </c>
      <c r="E658" s="244">
        <f t="shared" ref="E658:P658" si="1003">E25*VLOOKUP($D658,$D$286:$AV$389,4,FALSE)+E25*VLOOKUP(CONCATENATE("Preparació per ",LOWER($D658)),$D$286:$AV$389,4,FALSE)+E25*VLOOKUP($D658,$D$286:$AV$389,6,FALSE)+E25*VLOOKUP(CONCATENATE("Preparació per ",LOWER($D658)),$D$286:$AV$389,6,FALSE)</f>
        <v>0</v>
      </c>
      <c r="F658" s="244">
        <f t="shared" si="1003"/>
        <v>0</v>
      </c>
      <c r="G658" s="244">
        <f t="shared" si="1003"/>
        <v>0</v>
      </c>
      <c r="H658" s="244">
        <f t="shared" si="1003"/>
        <v>0</v>
      </c>
      <c r="I658" s="244">
        <f t="shared" si="1003"/>
        <v>0</v>
      </c>
      <c r="J658" s="244">
        <f t="shared" si="1003"/>
        <v>0</v>
      </c>
      <c r="K658" s="244">
        <f t="shared" si="1003"/>
        <v>0</v>
      </c>
      <c r="L658" s="244">
        <f t="shared" si="1003"/>
        <v>0</v>
      </c>
      <c r="M658" s="244">
        <f t="shared" si="1003"/>
        <v>0</v>
      </c>
      <c r="N658" s="244">
        <f t="shared" si="1003"/>
        <v>0</v>
      </c>
      <c r="O658" s="244">
        <f t="shared" si="1003"/>
        <v>0</v>
      </c>
      <c r="P658" s="244">
        <f t="shared" si="1003"/>
        <v>0</v>
      </c>
      <c r="Q658" s="241">
        <f t="shared" si="987"/>
        <v>0</v>
      </c>
    </row>
    <row r="659" spans="3:17" s="190" customFormat="1" hidden="1">
      <c r="C659" s="197">
        <f t="shared" si="984"/>
        <v>0</v>
      </c>
      <c r="D659" s="197">
        <f t="shared" si="984"/>
        <v>0</v>
      </c>
      <c r="E659" s="244">
        <f t="shared" ref="E659:P659" si="1004">E26*VLOOKUP($D659,$D$286:$AV$389,4,FALSE)+E26*VLOOKUP(CONCATENATE("Preparació per ",LOWER($D659)),$D$286:$AV$389,4,FALSE)+E26*VLOOKUP($D659,$D$286:$AV$389,6,FALSE)+E26*VLOOKUP(CONCATENATE("Preparació per ",LOWER($D659)),$D$286:$AV$389,6,FALSE)</f>
        <v>0</v>
      </c>
      <c r="F659" s="244">
        <f t="shared" si="1004"/>
        <v>0</v>
      </c>
      <c r="G659" s="244">
        <f t="shared" si="1004"/>
        <v>0</v>
      </c>
      <c r="H659" s="244">
        <f t="shared" si="1004"/>
        <v>0</v>
      </c>
      <c r="I659" s="244">
        <f t="shared" si="1004"/>
        <v>0</v>
      </c>
      <c r="J659" s="244">
        <f t="shared" si="1004"/>
        <v>0</v>
      </c>
      <c r="K659" s="244">
        <f t="shared" si="1004"/>
        <v>0</v>
      </c>
      <c r="L659" s="244">
        <f t="shared" si="1004"/>
        <v>0</v>
      </c>
      <c r="M659" s="244">
        <f t="shared" si="1004"/>
        <v>0</v>
      </c>
      <c r="N659" s="244">
        <f t="shared" si="1004"/>
        <v>0</v>
      </c>
      <c r="O659" s="244">
        <f t="shared" si="1004"/>
        <v>0</v>
      </c>
      <c r="P659" s="244">
        <f t="shared" si="1004"/>
        <v>0</v>
      </c>
      <c r="Q659" s="241">
        <f t="shared" si="987"/>
        <v>0</v>
      </c>
    </row>
    <row r="660" spans="3:17" s="190" customFormat="1" hidden="1">
      <c r="C660" s="198" t="str">
        <f t="shared" si="984"/>
        <v>TRACTAMENTS</v>
      </c>
      <c r="D660" s="198" t="str">
        <f t="shared" si="984"/>
        <v>Tractament Bacillus + retenol +purí ortiga amb tractor i braços</v>
      </c>
      <c r="E660" s="245">
        <f t="shared" ref="E660:P660" si="1005">E27*VLOOKUP($D660,$D$286:$AV$389,4,FALSE)+E27*VLOOKUP(CONCATENATE("Preparació per ",LOWER($D660)),$D$286:$AV$389,4,FALSE)+E27*VLOOKUP($D660,$D$286:$AV$389,6,FALSE)+E27*VLOOKUP(CONCATENATE("Preparació per ",LOWER($D660)),$D$286:$AV$389,6,FALSE)</f>
        <v>0</v>
      </c>
      <c r="F660" s="245">
        <f t="shared" si="1005"/>
        <v>0</v>
      </c>
      <c r="G660" s="245">
        <f t="shared" si="1005"/>
        <v>0</v>
      </c>
      <c r="H660" s="245">
        <f t="shared" si="1005"/>
        <v>0</v>
      </c>
      <c r="I660" s="245">
        <f t="shared" si="1005"/>
        <v>0</v>
      </c>
      <c r="J660" s="245">
        <f t="shared" si="1005"/>
        <v>0</v>
      </c>
      <c r="K660" s="245">
        <f t="shared" si="1005"/>
        <v>0</v>
      </c>
      <c r="L660" s="245">
        <f t="shared" si="1005"/>
        <v>0</v>
      </c>
      <c r="M660" s="245">
        <f t="shared" si="1005"/>
        <v>0</v>
      </c>
      <c r="N660" s="245">
        <f t="shared" si="1005"/>
        <v>0</v>
      </c>
      <c r="O660" s="245">
        <f t="shared" si="1005"/>
        <v>0</v>
      </c>
      <c r="P660" s="245">
        <f t="shared" si="1005"/>
        <v>0</v>
      </c>
      <c r="Q660" s="241">
        <f t="shared" si="987"/>
        <v>0</v>
      </c>
    </row>
    <row r="661" spans="3:17" s="190" customFormat="1" hidden="1">
      <c r="C661" s="198">
        <f t="shared" ref="C661:D675" si="1006">+C28</f>
        <v>0</v>
      </c>
      <c r="D661" s="198" t="str">
        <f t="shared" si="1006"/>
        <v>Tractament Bacillus + retenol +purí ortiga amb bota i 2 persones</v>
      </c>
      <c r="E661" s="245">
        <f t="shared" ref="E661:P661" si="1007">E28*VLOOKUP($D661,$D$286:$AV$389,4,FALSE)+E28*VLOOKUP(CONCATENATE("Preparació per ",LOWER($D661)),$D$286:$AV$389,4,FALSE)+E28*VLOOKUP($D661,$D$286:$AV$389,6,FALSE)+E28*VLOOKUP(CONCATENATE("Preparació per ",LOWER($D661)),$D$286:$AV$389,6,FALSE)</f>
        <v>0</v>
      </c>
      <c r="F661" s="245">
        <f t="shared" si="1007"/>
        <v>0</v>
      </c>
      <c r="G661" s="245">
        <f t="shared" si="1007"/>
        <v>0</v>
      </c>
      <c r="H661" s="245">
        <f t="shared" si="1007"/>
        <v>0</v>
      </c>
      <c r="I661" s="245">
        <f t="shared" si="1007"/>
        <v>0</v>
      </c>
      <c r="J661" s="245">
        <f t="shared" si="1007"/>
        <v>0</v>
      </c>
      <c r="K661" s="245">
        <f t="shared" si="1007"/>
        <v>0</v>
      </c>
      <c r="L661" s="245">
        <f t="shared" si="1007"/>
        <v>0</v>
      </c>
      <c r="M661" s="245">
        <f t="shared" si="1007"/>
        <v>0</v>
      </c>
      <c r="N661" s="245">
        <f t="shared" si="1007"/>
        <v>0</v>
      </c>
      <c r="O661" s="245">
        <f t="shared" si="1007"/>
        <v>0</v>
      </c>
      <c r="P661" s="245">
        <f t="shared" si="1007"/>
        <v>0</v>
      </c>
      <c r="Q661" s="241">
        <f t="shared" si="987"/>
        <v>0</v>
      </c>
    </row>
    <row r="662" spans="3:17" s="190" customFormat="1" hidden="1">
      <c r="C662" s="198">
        <f t="shared" si="1006"/>
        <v>0</v>
      </c>
      <c r="D662" s="198" t="str">
        <f t="shared" si="1006"/>
        <v>Tractament Llimacs (Ferramol)</v>
      </c>
      <c r="E662" s="245">
        <f t="shared" ref="E662:P662" si="1008">E29*VLOOKUP($D662,$D$286:$AV$389,4,FALSE)+E29*VLOOKUP(CONCATENATE("Preparació per ",LOWER($D662)),$D$286:$AV$389,4,FALSE)+E29*VLOOKUP($D662,$D$286:$AV$389,6,FALSE)+E29*VLOOKUP(CONCATENATE("Preparació per ",LOWER($D662)),$D$286:$AV$389,6,FALSE)</f>
        <v>0</v>
      </c>
      <c r="F662" s="245">
        <f t="shared" si="1008"/>
        <v>0</v>
      </c>
      <c r="G662" s="245">
        <f t="shared" si="1008"/>
        <v>0</v>
      </c>
      <c r="H662" s="245">
        <f t="shared" si="1008"/>
        <v>0</v>
      </c>
      <c r="I662" s="245">
        <f t="shared" si="1008"/>
        <v>0</v>
      </c>
      <c r="J662" s="245">
        <f t="shared" si="1008"/>
        <v>0</v>
      </c>
      <c r="K662" s="245">
        <f t="shared" si="1008"/>
        <v>0</v>
      </c>
      <c r="L662" s="245">
        <f t="shared" si="1008"/>
        <v>0</v>
      </c>
      <c r="M662" s="245">
        <f t="shared" si="1008"/>
        <v>0</v>
      </c>
      <c r="N662" s="245">
        <f t="shared" si="1008"/>
        <v>0</v>
      </c>
      <c r="O662" s="245">
        <f t="shared" si="1008"/>
        <v>0</v>
      </c>
      <c r="P662" s="245">
        <f t="shared" si="1008"/>
        <v>0</v>
      </c>
      <c r="Q662" s="241">
        <f t="shared" si="987"/>
        <v>0</v>
      </c>
    </row>
    <row r="663" spans="3:17" s="190" customFormat="1" hidden="1">
      <c r="C663" s="198">
        <f t="shared" si="1006"/>
        <v>0</v>
      </c>
      <c r="D663" s="198">
        <f t="shared" si="1006"/>
        <v>0</v>
      </c>
      <c r="E663" s="245">
        <f t="shared" ref="E663:P663" si="1009">E30*VLOOKUP($D663,$D$286:$AV$389,4,FALSE)+E30*VLOOKUP(CONCATENATE("Preparació per ",LOWER($D663)),$D$286:$AV$389,4,FALSE)+E30*VLOOKUP($D663,$D$286:$AV$389,6,FALSE)+E30*VLOOKUP(CONCATENATE("Preparació per ",LOWER($D663)),$D$286:$AV$389,6,FALSE)</f>
        <v>0</v>
      </c>
      <c r="F663" s="245">
        <f t="shared" si="1009"/>
        <v>0</v>
      </c>
      <c r="G663" s="245">
        <f t="shared" si="1009"/>
        <v>0</v>
      </c>
      <c r="H663" s="245">
        <f t="shared" si="1009"/>
        <v>0</v>
      </c>
      <c r="I663" s="245">
        <f t="shared" si="1009"/>
        <v>0</v>
      </c>
      <c r="J663" s="245">
        <f t="shared" si="1009"/>
        <v>0</v>
      </c>
      <c r="K663" s="245">
        <f t="shared" si="1009"/>
        <v>0</v>
      </c>
      <c r="L663" s="245">
        <f t="shared" si="1009"/>
        <v>0</v>
      </c>
      <c r="M663" s="245">
        <f t="shared" si="1009"/>
        <v>0</v>
      </c>
      <c r="N663" s="245">
        <f t="shared" si="1009"/>
        <v>0</v>
      </c>
      <c r="O663" s="245">
        <f t="shared" si="1009"/>
        <v>0</v>
      </c>
      <c r="P663" s="245">
        <f t="shared" si="1009"/>
        <v>0</v>
      </c>
      <c r="Q663" s="241">
        <f t="shared" si="987"/>
        <v>0</v>
      </c>
    </row>
    <row r="664" spans="3:17" s="190" customFormat="1" hidden="1">
      <c r="C664" s="198">
        <f t="shared" si="1006"/>
        <v>0</v>
      </c>
      <c r="D664" s="198">
        <f t="shared" si="1006"/>
        <v>0</v>
      </c>
      <c r="E664" s="245">
        <f t="shared" ref="E664:P664" si="1010">E31*VLOOKUP($D664,$D$286:$AV$389,4,FALSE)+E31*VLOOKUP(CONCATENATE("Preparació per ",LOWER($D664)),$D$286:$AV$389,4,FALSE)+E31*VLOOKUP($D664,$D$286:$AV$389,6,FALSE)+E31*VLOOKUP(CONCATENATE("Preparació per ",LOWER($D664)),$D$286:$AV$389,6,FALSE)</f>
        <v>0</v>
      </c>
      <c r="F664" s="245">
        <f t="shared" si="1010"/>
        <v>0</v>
      </c>
      <c r="G664" s="245">
        <f t="shared" si="1010"/>
        <v>0</v>
      </c>
      <c r="H664" s="245">
        <f t="shared" si="1010"/>
        <v>0</v>
      </c>
      <c r="I664" s="245">
        <f t="shared" si="1010"/>
        <v>0</v>
      </c>
      <c r="J664" s="245">
        <f t="shared" si="1010"/>
        <v>0</v>
      </c>
      <c r="K664" s="245">
        <f t="shared" si="1010"/>
        <v>0</v>
      </c>
      <c r="L664" s="245">
        <f t="shared" si="1010"/>
        <v>0</v>
      </c>
      <c r="M664" s="245">
        <f t="shared" si="1010"/>
        <v>0</v>
      </c>
      <c r="N664" s="245">
        <f t="shared" si="1010"/>
        <v>0</v>
      </c>
      <c r="O664" s="245">
        <f t="shared" si="1010"/>
        <v>0</v>
      </c>
      <c r="P664" s="245">
        <f t="shared" si="1010"/>
        <v>0</v>
      </c>
      <c r="Q664" s="241">
        <f t="shared" si="987"/>
        <v>0</v>
      </c>
    </row>
    <row r="665" spans="3:17" s="190" customFormat="1" hidden="1">
      <c r="C665" s="199" t="str">
        <f t="shared" si="1006"/>
        <v>DESHERBAT</v>
      </c>
      <c r="D665" s="199" t="str">
        <f t="shared" si="1006"/>
        <v>Desherbat amb tractor</v>
      </c>
      <c r="E665" s="246">
        <f t="shared" ref="E665:P665" si="1011">E32*VLOOKUP($D665,$D$286:$AV$389,4,FALSE)+E32*VLOOKUP(CONCATENATE("Preparació per ",LOWER($D665)),$D$286:$AV$389,4,FALSE)+E32*VLOOKUP($D665,$D$286:$AV$389,6,FALSE)+E32*VLOOKUP(CONCATENATE("Preparació per ",LOWER($D665)),$D$286:$AV$389,6,FALSE)</f>
        <v>0</v>
      </c>
      <c r="F665" s="246">
        <f t="shared" si="1011"/>
        <v>0</v>
      </c>
      <c r="G665" s="246">
        <f t="shared" si="1011"/>
        <v>0</v>
      </c>
      <c r="H665" s="246">
        <f t="shared" si="1011"/>
        <v>0</v>
      </c>
      <c r="I665" s="246">
        <f t="shared" si="1011"/>
        <v>0</v>
      </c>
      <c r="J665" s="246">
        <f t="shared" si="1011"/>
        <v>0</v>
      </c>
      <c r="K665" s="246">
        <f t="shared" si="1011"/>
        <v>0</v>
      </c>
      <c r="L665" s="246">
        <f t="shared" si="1011"/>
        <v>0</v>
      </c>
      <c r="M665" s="246">
        <f t="shared" si="1011"/>
        <v>0</v>
      </c>
      <c r="N665" s="246">
        <f t="shared" si="1011"/>
        <v>0</v>
      </c>
      <c r="O665" s="246">
        <f t="shared" si="1011"/>
        <v>0</v>
      </c>
      <c r="P665" s="246">
        <f t="shared" si="1011"/>
        <v>0</v>
      </c>
      <c r="Q665" s="241">
        <f t="shared" si="987"/>
        <v>0</v>
      </c>
    </row>
    <row r="666" spans="3:17" s="190" customFormat="1" hidden="1">
      <c r="C666" s="199">
        <f t="shared" si="1006"/>
        <v>0</v>
      </c>
      <c r="D666" s="199" t="str">
        <f t="shared" si="1006"/>
        <v>Desherbat manual 5h/1.000  m2</v>
      </c>
      <c r="E666" s="246">
        <f t="shared" ref="E666:P666" si="1012">E33*VLOOKUP($D666,$D$286:$AV$389,4,FALSE)+E33*VLOOKUP(CONCATENATE("Preparació per ",LOWER($D666)),$D$286:$AV$389,4,FALSE)+E33*VLOOKUP($D666,$D$286:$AV$389,6,FALSE)+E33*VLOOKUP(CONCATENATE("Preparació per ",LOWER($D666)),$D$286:$AV$389,6,FALSE)</f>
        <v>0</v>
      </c>
      <c r="F666" s="246">
        <f t="shared" si="1012"/>
        <v>0</v>
      </c>
      <c r="G666" s="246">
        <f t="shared" si="1012"/>
        <v>0</v>
      </c>
      <c r="H666" s="246">
        <f t="shared" si="1012"/>
        <v>0</v>
      </c>
      <c r="I666" s="246">
        <f t="shared" si="1012"/>
        <v>0</v>
      </c>
      <c r="J666" s="246">
        <f t="shared" si="1012"/>
        <v>0</v>
      </c>
      <c r="K666" s="246">
        <f t="shared" si="1012"/>
        <v>0</v>
      </c>
      <c r="L666" s="246">
        <f t="shared" si="1012"/>
        <v>0</v>
      </c>
      <c r="M666" s="246">
        <f t="shared" si="1012"/>
        <v>0</v>
      </c>
      <c r="N666" s="246">
        <f t="shared" si="1012"/>
        <v>0</v>
      </c>
      <c r="O666" s="246">
        <f t="shared" si="1012"/>
        <v>0</v>
      </c>
      <c r="P666" s="246">
        <f t="shared" si="1012"/>
        <v>0</v>
      </c>
      <c r="Q666" s="241">
        <f t="shared" si="987"/>
        <v>0</v>
      </c>
    </row>
    <row r="667" spans="3:17" s="190" customFormat="1" hidden="1">
      <c r="C667" s="199">
        <f t="shared" si="1006"/>
        <v>0</v>
      </c>
      <c r="D667" s="199">
        <f t="shared" si="1006"/>
        <v>0</v>
      </c>
      <c r="E667" s="246">
        <f t="shared" ref="E667:P667" si="1013">E34*VLOOKUP($D667,$D$286:$AV$389,4,FALSE)+E34*VLOOKUP(CONCATENATE("Preparació per ",LOWER($D667)),$D$286:$AV$389,4,FALSE)+E34*VLOOKUP($D667,$D$286:$AV$389,6,FALSE)+E34*VLOOKUP(CONCATENATE("Preparació per ",LOWER($D667)),$D$286:$AV$389,6,FALSE)</f>
        <v>0</v>
      </c>
      <c r="F667" s="246">
        <f t="shared" si="1013"/>
        <v>0</v>
      </c>
      <c r="G667" s="246">
        <f t="shared" si="1013"/>
        <v>0</v>
      </c>
      <c r="H667" s="246">
        <f t="shared" si="1013"/>
        <v>0</v>
      </c>
      <c r="I667" s="246">
        <f t="shared" si="1013"/>
        <v>0</v>
      </c>
      <c r="J667" s="246">
        <f t="shared" si="1013"/>
        <v>0</v>
      </c>
      <c r="K667" s="246">
        <f t="shared" si="1013"/>
        <v>0</v>
      </c>
      <c r="L667" s="246">
        <f t="shared" si="1013"/>
        <v>0</v>
      </c>
      <c r="M667" s="246">
        <f t="shared" si="1013"/>
        <v>0</v>
      </c>
      <c r="N667" s="246">
        <f t="shared" si="1013"/>
        <v>0</v>
      </c>
      <c r="O667" s="246">
        <f t="shared" si="1013"/>
        <v>0</v>
      </c>
      <c r="P667" s="246">
        <f t="shared" si="1013"/>
        <v>0</v>
      </c>
      <c r="Q667" s="241">
        <f t="shared" si="987"/>
        <v>0</v>
      </c>
    </row>
    <row r="668" spans="3:17" s="190" customFormat="1" hidden="1">
      <c r="C668" s="199">
        <f t="shared" si="1006"/>
        <v>0</v>
      </c>
      <c r="D668" s="199">
        <f t="shared" si="1006"/>
        <v>0</v>
      </c>
      <c r="E668" s="246">
        <f t="shared" ref="E668:P668" si="1014">E35*VLOOKUP($D668,$D$286:$AV$389,4,FALSE)+E35*VLOOKUP(CONCATENATE("Preparació per ",LOWER($D668)),$D$286:$AV$389,4,FALSE)+E35*VLOOKUP($D668,$D$286:$AV$389,6,FALSE)+E35*VLOOKUP(CONCATENATE("Preparació per ",LOWER($D668)),$D$286:$AV$389,6,FALSE)</f>
        <v>0</v>
      </c>
      <c r="F668" s="246">
        <f t="shared" si="1014"/>
        <v>0</v>
      </c>
      <c r="G668" s="246">
        <f t="shared" si="1014"/>
        <v>0</v>
      </c>
      <c r="H668" s="246">
        <f t="shared" si="1014"/>
        <v>0</v>
      </c>
      <c r="I668" s="246">
        <f t="shared" si="1014"/>
        <v>0</v>
      </c>
      <c r="J668" s="246">
        <f t="shared" si="1014"/>
        <v>0</v>
      </c>
      <c r="K668" s="246">
        <f t="shared" si="1014"/>
        <v>0</v>
      </c>
      <c r="L668" s="246">
        <f t="shared" si="1014"/>
        <v>0</v>
      </c>
      <c r="M668" s="246">
        <f t="shared" si="1014"/>
        <v>0</v>
      </c>
      <c r="N668" s="246">
        <f t="shared" si="1014"/>
        <v>0</v>
      </c>
      <c r="O668" s="246">
        <f t="shared" si="1014"/>
        <v>0</v>
      </c>
      <c r="P668" s="246">
        <f t="shared" si="1014"/>
        <v>0</v>
      </c>
      <c r="Q668" s="241">
        <f t="shared" si="987"/>
        <v>0</v>
      </c>
    </row>
    <row r="669" spans="3:17" s="190" customFormat="1" hidden="1">
      <c r="C669" s="200" t="str">
        <f t="shared" si="1006"/>
        <v>ALTRES OPERACIONS ESPECÍFIQUES</v>
      </c>
      <c r="D669" s="200" t="str">
        <f t="shared" si="1006"/>
        <v>Renda de la terra</v>
      </c>
      <c r="E669" s="247">
        <f t="shared" ref="E669:P669" si="1015">E36*VLOOKUP($D669,$D$286:$AV$389,4,FALSE)+E36*VLOOKUP(CONCATENATE("Preparació per ",LOWER($D669)),$D$286:$AV$389,4,FALSE)+E36*VLOOKUP($D669,$D$286:$AV$389,6,FALSE)+E36*VLOOKUP(CONCATENATE("Preparació per ",LOWER($D669)),$D$286:$AV$389,6,FALSE)</f>
        <v>0</v>
      </c>
      <c r="F669" s="247">
        <f t="shared" si="1015"/>
        <v>0</v>
      </c>
      <c r="G669" s="247">
        <f t="shared" si="1015"/>
        <v>0</v>
      </c>
      <c r="H669" s="247">
        <f t="shared" si="1015"/>
        <v>0</v>
      </c>
      <c r="I669" s="247">
        <f t="shared" si="1015"/>
        <v>0</v>
      </c>
      <c r="J669" s="247">
        <f t="shared" si="1015"/>
        <v>0</v>
      </c>
      <c r="K669" s="247">
        <f t="shared" si="1015"/>
        <v>0</v>
      </c>
      <c r="L669" s="247">
        <f t="shared" si="1015"/>
        <v>0</v>
      </c>
      <c r="M669" s="247">
        <f t="shared" si="1015"/>
        <v>0</v>
      </c>
      <c r="N669" s="247">
        <f t="shared" si="1015"/>
        <v>0</v>
      </c>
      <c r="O669" s="247">
        <f t="shared" si="1015"/>
        <v>0</v>
      </c>
      <c r="P669" s="247">
        <f t="shared" si="1015"/>
        <v>0</v>
      </c>
      <c r="Q669" s="241">
        <f t="shared" si="987"/>
        <v>0</v>
      </c>
    </row>
    <row r="670" spans="3:17" s="190" customFormat="1" hidden="1">
      <c r="C670" s="200">
        <f t="shared" si="1006"/>
        <v>0</v>
      </c>
      <c r="D670" s="200">
        <f t="shared" si="1006"/>
        <v>0</v>
      </c>
      <c r="E670" s="247">
        <f t="shared" ref="E670:P670" si="1016">E37*VLOOKUP($D670,$D$286:$AV$389,4,FALSE)+E37*VLOOKUP(CONCATENATE("Preparació per ",LOWER($D670)),$D$286:$AV$389,4,FALSE)+E37*VLOOKUP($D670,$D$286:$AV$389,6,FALSE)+E37*VLOOKUP(CONCATENATE("Preparació per ",LOWER($D670)),$D$286:$AV$389,6,FALSE)</f>
        <v>0</v>
      </c>
      <c r="F670" s="247">
        <f t="shared" si="1016"/>
        <v>0</v>
      </c>
      <c r="G670" s="247">
        <f t="shared" si="1016"/>
        <v>0</v>
      </c>
      <c r="H670" s="247">
        <f t="shared" si="1016"/>
        <v>0</v>
      </c>
      <c r="I670" s="247">
        <f t="shared" si="1016"/>
        <v>0</v>
      </c>
      <c r="J670" s="247">
        <f t="shared" si="1016"/>
        <v>0</v>
      </c>
      <c r="K670" s="247">
        <f t="shared" si="1016"/>
        <v>0</v>
      </c>
      <c r="L670" s="247">
        <f t="shared" si="1016"/>
        <v>0</v>
      </c>
      <c r="M670" s="247">
        <f t="shared" si="1016"/>
        <v>0</v>
      </c>
      <c r="N670" s="247">
        <f t="shared" si="1016"/>
        <v>0</v>
      </c>
      <c r="O670" s="247">
        <f t="shared" si="1016"/>
        <v>0</v>
      </c>
      <c r="P670" s="247">
        <f t="shared" si="1016"/>
        <v>0</v>
      </c>
      <c r="Q670" s="241">
        <f t="shared" si="987"/>
        <v>0</v>
      </c>
    </row>
    <row r="671" spans="3:17" s="190" customFormat="1" hidden="1">
      <c r="C671" s="200">
        <f t="shared" si="1006"/>
        <v>0</v>
      </c>
      <c r="D671" s="200">
        <f t="shared" si="1006"/>
        <v>0</v>
      </c>
      <c r="E671" s="247">
        <f t="shared" ref="E671:P671" si="1017">E38*VLOOKUP($D671,$D$286:$AV$389,4,FALSE)+E38*VLOOKUP(CONCATENATE("Preparació per ",LOWER($D671)),$D$286:$AV$389,4,FALSE)+E38*VLOOKUP($D671,$D$286:$AV$389,6,FALSE)+E38*VLOOKUP(CONCATENATE("Preparació per ",LOWER($D671)),$D$286:$AV$389,6,FALSE)</f>
        <v>0</v>
      </c>
      <c r="F671" s="247">
        <f t="shared" si="1017"/>
        <v>0</v>
      </c>
      <c r="G671" s="247">
        <f t="shared" si="1017"/>
        <v>0</v>
      </c>
      <c r="H671" s="247">
        <f t="shared" si="1017"/>
        <v>0</v>
      </c>
      <c r="I671" s="247">
        <f t="shared" si="1017"/>
        <v>0</v>
      </c>
      <c r="J671" s="247">
        <f t="shared" si="1017"/>
        <v>0</v>
      </c>
      <c r="K671" s="247">
        <f t="shared" si="1017"/>
        <v>0</v>
      </c>
      <c r="L671" s="247">
        <f t="shared" si="1017"/>
        <v>0</v>
      </c>
      <c r="M671" s="247">
        <f t="shared" si="1017"/>
        <v>0</v>
      </c>
      <c r="N671" s="247">
        <f t="shared" si="1017"/>
        <v>0</v>
      </c>
      <c r="O671" s="247">
        <f t="shared" si="1017"/>
        <v>0</v>
      </c>
      <c r="P671" s="247">
        <f t="shared" si="1017"/>
        <v>0</v>
      </c>
      <c r="Q671" s="241">
        <f t="shared" si="987"/>
        <v>0</v>
      </c>
    </row>
    <row r="672" spans="3:17" s="190" customFormat="1" hidden="1">
      <c r="C672" s="200">
        <f t="shared" si="1006"/>
        <v>0</v>
      </c>
      <c r="D672" s="200">
        <f t="shared" si="1006"/>
        <v>0</v>
      </c>
      <c r="E672" s="247">
        <f t="shared" ref="E672:P672" si="1018">E39*VLOOKUP($D672,$D$286:$AV$389,4,FALSE)+E39*VLOOKUP(CONCATENATE("Preparació per ",LOWER($D672)),$D$286:$AV$389,4,FALSE)+E39*VLOOKUP($D672,$D$286:$AV$389,6,FALSE)+E39*VLOOKUP(CONCATENATE("Preparació per ",LOWER($D672)),$D$286:$AV$389,6,FALSE)</f>
        <v>0</v>
      </c>
      <c r="F672" s="247">
        <f t="shared" si="1018"/>
        <v>0</v>
      </c>
      <c r="G672" s="247">
        <f t="shared" si="1018"/>
        <v>0</v>
      </c>
      <c r="H672" s="247">
        <f t="shared" si="1018"/>
        <v>0</v>
      </c>
      <c r="I672" s="247">
        <f t="shared" si="1018"/>
        <v>0</v>
      </c>
      <c r="J672" s="247">
        <f t="shared" si="1018"/>
        <v>0</v>
      </c>
      <c r="K672" s="247">
        <f t="shared" si="1018"/>
        <v>0</v>
      </c>
      <c r="L672" s="247">
        <f t="shared" si="1018"/>
        <v>0</v>
      </c>
      <c r="M672" s="247">
        <f t="shared" si="1018"/>
        <v>0</v>
      </c>
      <c r="N672" s="247">
        <f t="shared" si="1018"/>
        <v>0</v>
      </c>
      <c r="O672" s="247">
        <f t="shared" si="1018"/>
        <v>0</v>
      </c>
      <c r="P672" s="247">
        <f t="shared" si="1018"/>
        <v>0</v>
      </c>
      <c r="Q672" s="241">
        <f t="shared" si="987"/>
        <v>0</v>
      </c>
    </row>
    <row r="673" spans="3:55" s="190" customFormat="1" hidden="1">
      <c r="C673" s="200">
        <f t="shared" si="1006"/>
        <v>0</v>
      </c>
      <c r="D673" s="200">
        <f t="shared" si="1006"/>
        <v>0</v>
      </c>
      <c r="E673" s="247">
        <f t="shared" ref="E673:P673" si="1019">E40*VLOOKUP($D673,$D$286:$AV$389,4,FALSE)+E40*VLOOKUP(CONCATENATE("Preparació per ",LOWER($D673)),$D$286:$AV$389,4,FALSE)+E40*VLOOKUP($D673,$D$286:$AV$389,6,FALSE)+E40*VLOOKUP(CONCATENATE("Preparació per ",LOWER($D673)),$D$286:$AV$389,6,FALSE)</f>
        <v>0</v>
      </c>
      <c r="F673" s="247">
        <f t="shared" si="1019"/>
        <v>0</v>
      </c>
      <c r="G673" s="247">
        <f t="shared" si="1019"/>
        <v>0</v>
      </c>
      <c r="H673" s="247">
        <f t="shared" si="1019"/>
        <v>0</v>
      </c>
      <c r="I673" s="247">
        <f t="shared" si="1019"/>
        <v>0</v>
      </c>
      <c r="J673" s="247">
        <f t="shared" si="1019"/>
        <v>0</v>
      </c>
      <c r="K673" s="247">
        <f t="shared" si="1019"/>
        <v>0</v>
      </c>
      <c r="L673" s="247">
        <f t="shared" si="1019"/>
        <v>0</v>
      </c>
      <c r="M673" s="247">
        <f t="shared" si="1019"/>
        <v>0</v>
      </c>
      <c r="N673" s="247">
        <f t="shared" si="1019"/>
        <v>0</v>
      </c>
      <c r="O673" s="247">
        <f t="shared" si="1019"/>
        <v>0</v>
      </c>
      <c r="P673" s="247">
        <f t="shared" si="1019"/>
        <v>0</v>
      </c>
      <c r="Q673" s="241">
        <f t="shared" si="987"/>
        <v>0</v>
      </c>
    </row>
    <row r="674" spans="3:55" s="190" customFormat="1" hidden="1">
      <c r="C674" s="201" t="str">
        <f t="shared" si="1006"/>
        <v>RECOL.LECCIÓ</v>
      </c>
      <c r="D674" s="201" t="str">
        <f t="shared" si="1006"/>
        <v>Recol.lecció col</v>
      </c>
      <c r="E674" s="248">
        <f t="shared" ref="E674:P674" si="1020">E41*VLOOKUP($D674,$D$286:$AV$389,4,FALSE)+E41*VLOOKUP(CONCATENATE("Preparació per ",LOWER($D674)),$D$286:$AV$389,4,FALSE)+E41*VLOOKUP($D674,$D$286:$AV$389,6,FALSE)+E41*VLOOKUP(CONCATENATE("Preparació per ",LOWER($D674)),$D$286:$AV$389,6,FALSE)</f>
        <v>0</v>
      </c>
      <c r="F674" s="248">
        <f t="shared" si="1020"/>
        <v>0</v>
      </c>
      <c r="G674" s="248">
        <f t="shared" si="1020"/>
        <v>0</v>
      </c>
      <c r="H674" s="248">
        <f t="shared" si="1020"/>
        <v>0</v>
      </c>
      <c r="I674" s="248">
        <f t="shared" si="1020"/>
        <v>0</v>
      </c>
      <c r="J674" s="248">
        <f t="shared" si="1020"/>
        <v>0</v>
      </c>
      <c r="K674" s="248">
        <f t="shared" si="1020"/>
        <v>0</v>
      </c>
      <c r="L674" s="248">
        <f t="shared" si="1020"/>
        <v>0</v>
      </c>
      <c r="M674" s="248">
        <f t="shared" si="1020"/>
        <v>0</v>
      </c>
      <c r="N674" s="248">
        <f t="shared" si="1020"/>
        <v>0</v>
      </c>
      <c r="O674" s="248">
        <f t="shared" si="1020"/>
        <v>0</v>
      </c>
      <c r="P674" s="248">
        <f t="shared" si="1020"/>
        <v>0</v>
      </c>
      <c r="Q674" s="241">
        <f t="shared" si="987"/>
        <v>0</v>
      </c>
    </row>
    <row r="675" spans="3:55" s="190" customFormat="1" hidden="1">
      <c r="C675" s="201">
        <f t="shared" si="1006"/>
        <v>0</v>
      </c>
      <c r="D675" s="201">
        <f t="shared" si="1006"/>
        <v>0</v>
      </c>
      <c r="E675" s="248">
        <f t="shared" ref="E675:P675" si="1021">E42*VLOOKUP($D675,$D$286:$AV$389,4,FALSE)+E42*VLOOKUP(CONCATENATE("Preparació per ",LOWER($D675)),$D$286:$AV$389,4,FALSE)+E42*VLOOKUP($D675,$D$286:$AV$389,6,FALSE)+E42*VLOOKUP(CONCATENATE("Preparació per ",LOWER($D675)),$D$286:$AV$389,6,FALSE)</f>
        <v>0</v>
      </c>
      <c r="F675" s="248">
        <f t="shared" si="1021"/>
        <v>0</v>
      </c>
      <c r="G675" s="248">
        <f t="shared" si="1021"/>
        <v>0</v>
      </c>
      <c r="H675" s="248">
        <f t="shared" si="1021"/>
        <v>0</v>
      </c>
      <c r="I675" s="248">
        <f t="shared" si="1021"/>
        <v>0</v>
      </c>
      <c r="J675" s="248">
        <f t="shared" si="1021"/>
        <v>0</v>
      </c>
      <c r="K675" s="248">
        <f t="shared" si="1021"/>
        <v>0</v>
      </c>
      <c r="L675" s="248">
        <f t="shared" si="1021"/>
        <v>0</v>
      </c>
      <c r="M675" s="248">
        <f t="shared" si="1021"/>
        <v>0</v>
      </c>
      <c r="N675" s="248">
        <f t="shared" si="1021"/>
        <v>0</v>
      </c>
      <c r="O675" s="248">
        <f t="shared" si="1021"/>
        <v>0</v>
      </c>
      <c r="P675" s="248">
        <f t="shared" si="1021"/>
        <v>0</v>
      </c>
      <c r="Q675" s="241">
        <f t="shared" si="987"/>
        <v>0</v>
      </c>
    </row>
    <row r="676" spans="3:55" s="190" customFormat="1" hidden="1">
      <c r="E676" s="241">
        <f>SUM(E641:E675)</f>
        <v>0</v>
      </c>
      <c r="F676" s="241">
        <f t="shared" ref="F676:P676" si="1022">SUM(F641:F675)</f>
        <v>0</v>
      </c>
      <c r="G676" s="241">
        <f t="shared" si="1022"/>
        <v>0</v>
      </c>
      <c r="H676" s="241">
        <f t="shared" si="1022"/>
        <v>0</v>
      </c>
      <c r="I676" s="241">
        <f t="shared" si="1022"/>
        <v>0</v>
      </c>
      <c r="J676" s="241">
        <f t="shared" si="1022"/>
        <v>0</v>
      </c>
      <c r="K676" s="241">
        <f t="shared" si="1022"/>
        <v>0</v>
      </c>
      <c r="L676" s="241">
        <f t="shared" si="1022"/>
        <v>0</v>
      </c>
      <c r="M676" s="241">
        <f t="shared" si="1022"/>
        <v>0</v>
      </c>
      <c r="N676" s="241">
        <f t="shared" si="1022"/>
        <v>0</v>
      </c>
      <c r="O676" s="241">
        <f t="shared" si="1022"/>
        <v>0</v>
      </c>
      <c r="P676" s="241">
        <f t="shared" si="1022"/>
        <v>0</v>
      </c>
      <c r="Q676" s="209"/>
    </row>
    <row r="677" spans="3:55" s="190" customFormat="1" hidden="1"/>
    <row r="678" spans="3:55" s="190" customFormat="1" hidden="1"/>
    <row r="679" spans="3:55" s="190" customFormat="1" hidden="1"/>
    <row r="680" spans="3:55" s="190" customFormat="1" hidden="1"/>
    <row r="681" spans="3:55" s="190" customFormat="1" hidden="1">
      <c r="D681" s="190" t="str">
        <f>CONCATENATE("Requeriments pel cultiu: ",E3)</f>
        <v>Requeriments pel cultiu: Col</v>
      </c>
      <c r="F681" s="190">
        <v>3</v>
      </c>
      <c r="G681" s="190">
        <v>4</v>
      </c>
      <c r="H681" s="190">
        <v>5</v>
      </c>
      <c r="I681" s="190">
        <v>6</v>
      </c>
      <c r="J681" s="190">
        <v>7</v>
      </c>
      <c r="K681" s="190">
        <v>8</v>
      </c>
      <c r="L681" s="190">
        <v>9</v>
      </c>
      <c r="M681" s="190">
        <v>10</v>
      </c>
      <c r="N681" s="190">
        <v>11</v>
      </c>
      <c r="O681" s="190">
        <v>12</v>
      </c>
      <c r="P681" s="190">
        <v>13</v>
      </c>
      <c r="Q681" s="190">
        <v>14</v>
      </c>
      <c r="R681" s="190">
        <v>15</v>
      </c>
      <c r="S681" s="190">
        <v>16</v>
      </c>
      <c r="T681" s="190">
        <v>17</v>
      </c>
      <c r="U681" s="190">
        <v>18</v>
      </c>
      <c r="V681" s="190">
        <v>19</v>
      </c>
      <c r="W681" s="190">
        <v>20</v>
      </c>
      <c r="X681" s="190">
        <v>21</v>
      </c>
      <c r="Y681" s="190">
        <v>22</v>
      </c>
      <c r="Z681" s="190">
        <v>23</v>
      </c>
      <c r="AA681" s="190">
        <v>24</v>
      </c>
      <c r="AB681" s="190">
        <v>25</v>
      </c>
      <c r="AC681" s="190">
        <v>26</v>
      </c>
      <c r="AD681" s="190">
        <v>27</v>
      </c>
      <c r="AE681" s="190">
        <v>28</v>
      </c>
      <c r="AF681" s="190">
        <v>29</v>
      </c>
      <c r="AG681" s="190">
        <v>30</v>
      </c>
      <c r="AH681" s="190">
        <v>31</v>
      </c>
      <c r="AI681" s="190">
        <v>32</v>
      </c>
      <c r="AJ681" s="190">
        <v>33</v>
      </c>
      <c r="AK681" s="190">
        <v>34</v>
      </c>
      <c r="AL681" s="190">
        <v>35</v>
      </c>
      <c r="AM681" s="190">
        <v>36</v>
      </c>
      <c r="AN681" s="190">
        <v>37</v>
      </c>
      <c r="AO681" s="190">
        <v>38</v>
      </c>
      <c r="AP681" s="190">
        <v>39</v>
      </c>
      <c r="AQ681" s="190">
        <v>40</v>
      </c>
      <c r="AR681" s="190">
        <v>41</v>
      </c>
      <c r="AS681" s="190">
        <v>42</v>
      </c>
      <c r="AT681" s="190">
        <v>43</v>
      </c>
      <c r="AU681" s="190">
        <v>44</v>
      </c>
      <c r="AV681" s="190">
        <v>45</v>
      </c>
      <c r="AW681" s="190">
        <v>46</v>
      </c>
      <c r="AX681" s="190">
        <v>47</v>
      </c>
      <c r="AY681" s="190">
        <v>48</v>
      </c>
      <c r="AZ681" s="190">
        <v>49</v>
      </c>
      <c r="BA681" s="190">
        <v>50</v>
      </c>
      <c r="BB681" s="190">
        <v>51</v>
      </c>
      <c r="BC681" s="190">
        <v>52</v>
      </c>
    </row>
    <row r="682" spans="3:55" s="190" customFormat="1" ht="38.25" hidden="1" customHeight="1">
      <c r="F682" s="210" t="str">
        <f t="shared" ref="F682:AK682" si="1023">+F285</f>
        <v>Persona no qualificada (h)</v>
      </c>
      <c r="G682" s="210" t="str">
        <f t="shared" si="1023"/>
        <v>Tractor incloent tractorista (h)</v>
      </c>
      <c r="H682" s="210" t="str">
        <f t="shared" si="1023"/>
        <v>Motocultor (h)</v>
      </c>
      <c r="I682" s="210" t="str">
        <f t="shared" si="1023"/>
        <v>Persona qualificada (h)</v>
      </c>
      <c r="J682" s="210" t="str">
        <f t="shared" si="1023"/>
        <v>Subsolador (h)</v>
      </c>
      <c r="K682" s="210" t="str">
        <f t="shared" si="1023"/>
        <v>Fresadora (h)</v>
      </c>
      <c r="L682" s="210" t="str">
        <f t="shared" si="1023"/>
        <v>Discos (h)</v>
      </c>
      <c r="M682" s="210" t="str">
        <f t="shared" si="1023"/>
        <v>Estripadora (h)</v>
      </c>
      <c r="N682" s="210" t="str">
        <f t="shared" si="1023"/>
        <v>Remolc (h)</v>
      </c>
      <c r="O682" s="210" t="str">
        <f t="shared" si="1023"/>
        <v>Pala (h)</v>
      </c>
      <c r="P682" s="210" t="str">
        <f t="shared" si="1023"/>
        <v>Compost (kg)</v>
      </c>
      <c r="Q682" s="210" t="str">
        <f t="shared" si="1023"/>
        <v>Solcador de 3 solcs (h)</v>
      </c>
      <c r="R682" s="210" t="str">
        <f t="shared" si="1023"/>
        <v>Planter col (u)</v>
      </c>
      <c r="S682" s="210" t="str">
        <f t="shared" si="1023"/>
        <v>Ceballots calçots (kg)</v>
      </c>
      <c r="T682" s="210" t="str">
        <f t="shared" si="1023"/>
        <v>Planter enciam (u)</v>
      </c>
      <c r="U682" s="210" t="str">
        <f t="shared" si="1023"/>
        <v>Planter bleda (u)</v>
      </c>
      <c r="V682" s="210" t="str">
        <f t="shared" si="1023"/>
        <v>Planter tomàquet (u)</v>
      </c>
      <c r="W682" s="210" t="str">
        <f t="shared" si="1023"/>
        <v>Planter carbassa (u)</v>
      </c>
      <c r="X682" s="210" t="str">
        <f t="shared" si="1023"/>
        <v>Llavor carbassa (u)</v>
      </c>
      <c r="Y682" s="210" t="str">
        <f t="shared" si="1023"/>
        <v>Plantador (h)</v>
      </c>
      <c r="Z682" s="210" t="str">
        <f t="shared" si="1023"/>
        <v>Furgoneta (h)</v>
      </c>
      <c r="AA682" s="210" t="str">
        <f t="shared" si="1023"/>
        <v>Bicicleta de sembrar (h)</v>
      </c>
      <c r="AB682" s="210" t="str">
        <f t="shared" si="1023"/>
        <v xml:space="preserve">cinta de reg (m) </v>
      </c>
      <c r="AC682" s="210" t="str">
        <f t="shared" si="1023"/>
        <v>reg aspersió: tub,… (m)</v>
      </c>
      <c r="AD682" s="210" t="str">
        <f t="shared" si="1023"/>
        <v>reg (L)</v>
      </c>
      <c r="AE682" s="210" t="str">
        <f t="shared" si="1023"/>
        <v>Braços tractor (h)</v>
      </c>
      <c r="AF682" s="210" t="str">
        <f t="shared" si="1023"/>
        <v>Bota (h)</v>
      </c>
      <c r="AG682" s="210" t="str">
        <f t="shared" si="1023"/>
        <v>Bacillus thuringiensis (kg)</v>
      </c>
      <c r="AH682" s="210" t="str">
        <f t="shared" si="1023"/>
        <v>Retenol (L)</v>
      </c>
      <c r="AI682" s="210" t="str">
        <f t="shared" si="1023"/>
        <v>Purí d'ortiga (L)</v>
      </c>
      <c r="AJ682" s="210" t="str">
        <f t="shared" si="1023"/>
        <v>Hidròxid de coure (kg)</v>
      </c>
      <c r="AK682" s="210" t="str">
        <f t="shared" si="1023"/>
        <v>Ferramol per llimacs (kg)</v>
      </c>
      <c r="AL682" s="210" t="str">
        <f t="shared" ref="AL682:BC682" si="1024">+AL285</f>
        <v>Sofre (kg)</v>
      </c>
      <c r="AM682" s="210" t="str">
        <f t="shared" si="1024"/>
        <v>Oli de nim (L)</v>
      </c>
      <c r="AN682" s="210" t="str">
        <f t="shared" si="1024"/>
        <v>Tallant (h)</v>
      </c>
      <c r="AO682" s="210" t="str">
        <f t="shared" si="1024"/>
        <v>Plàstic (m2)</v>
      </c>
      <c r="AP682" s="210" t="str">
        <f t="shared" si="1024"/>
        <v>Canyes (u)</v>
      </c>
      <c r="AQ682" s="210" t="str">
        <f t="shared" si="1024"/>
        <v>Cost mensual terreny (m2)</v>
      </c>
      <c r="AR682" s="210" t="str">
        <f t="shared" si="1024"/>
        <v>Caixes (u)</v>
      </c>
      <c r="AS682" s="210">
        <f t="shared" si="1024"/>
        <v>0</v>
      </c>
      <c r="AT682" s="210" t="str">
        <f t="shared" si="1024"/>
        <v>Collita (kg)</v>
      </c>
      <c r="AU682" s="210" t="str">
        <f t="shared" si="1024"/>
        <v>Collita (u)</v>
      </c>
      <c r="AV682" s="210" t="str">
        <f t="shared" si="1024"/>
        <v xml:space="preserve">Collita col (u) </v>
      </c>
      <c r="AW682" s="210" t="str">
        <f t="shared" si="1024"/>
        <v>Collita bròcoli (kg)</v>
      </c>
      <c r="AX682" s="210" t="str">
        <f t="shared" si="1024"/>
        <v xml:space="preserve">Collita calçot (u) </v>
      </c>
      <c r="AY682" s="210" t="str">
        <f t="shared" si="1024"/>
        <v xml:space="preserve">Collita enciam (u) </v>
      </c>
      <c r="AZ682" s="210" t="str">
        <f t="shared" si="1024"/>
        <v xml:space="preserve">Collita bledes a manats (u) </v>
      </c>
      <c r="BA682" s="210" t="str">
        <f t="shared" si="1024"/>
        <v>Collita bledes (kg)</v>
      </c>
      <c r="BB682" s="210" t="str">
        <f t="shared" si="1024"/>
        <v>Collita tomàquet (kg)</v>
      </c>
      <c r="BC682" s="210" t="str">
        <f t="shared" si="1024"/>
        <v>Collita carbassa (kg)</v>
      </c>
    </row>
    <row r="683" spans="3:55" s="190" customFormat="1" hidden="1">
      <c r="C683" s="193" t="str">
        <f t="shared" ref="C683:D702" si="1025">+C8</f>
        <v>PREPARACIÓ DEL SÒL</v>
      </c>
      <c r="D683" s="193" t="str">
        <f t="shared" si="1025"/>
        <v>Desbrossat amb discos</v>
      </c>
      <c r="E683" s="240"/>
      <c r="F683" s="232">
        <f t="shared" ref="F683:AK683" si="1026">$Q8*VLOOKUP($D683,$D$286:$BC$389,F$681,FALSE)+$Q8*VLOOKUP(CONCATENATE("Preparació per ",LOWER($D683)),$D$286:$BC$389,F$681,FALSE)</f>
        <v>0</v>
      </c>
      <c r="G683" s="232">
        <f t="shared" si="1026"/>
        <v>0</v>
      </c>
      <c r="H683" s="232">
        <f t="shared" si="1026"/>
        <v>0</v>
      </c>
      <c r="I683" s="232">
        <f t="shared" si="1026"/>
        <v>0</v>
      </c>
      <c r="J683" s="232">
        <f t="shared" si="1026"/>
        <v>0</v>
      </c>
      <c r="K683" s="232">
        <f t="shared" si="1026"/>
        <v>0</v>
      </c>
      <c r="L683" s="232">
        <f t="shared" si="1026"/>
        <v>0</v>
      </c>
      <c r="M683" s="232">
        <f t="shared" si="1026"/>
        <v>0</v>
      </c>
      <c r="N683" s="232">
        <f t="shared" si="1026"/>
        <v>0</v>
      </c>
      <c r="O683" s="232">
        <f t="shared" si="1026"/>
        <v>0</v>
      </c>
      <c r="P683" s="232">
        <f t="shared" si="1026"/>
        <v>0</v>
      </c>
      <c r="Q683" s="232">
        <f t="shared" si="1026"/>
        <v>0</v>
      </c>
      <c r="R683" s="232">
        <f t="shared" si="1026"/>
        <v>0</v>
      </c>
      <c r="S683" s="232">
        <f t="shared" si="1026"/>
        <v>0</v>
      </c>
      <c r="T683" s="232">
        <f t="shared" si="1026"/>
        <v>0</v>
      </c>
      <c r="U683" s="232">
        <f t="shared" si="1026"/>
        <v>0</v>
      </c>
      <c r="V683" s="232">
        <f t="shared" si="1026"/>
        <v>0</v>
      </c>
      <c r="W683" s="232">
        <f t="shared" si="1026"/>
        <v>0</v>
      </c>
      <c r="X683" s="232">
        <f t="shared" si="1026"/>
        <v>0</v>
      </c>
      <c r="Y683" s="232">
        <f t="shared" si="1026"/>
        <v>0</v>
      </c>
      <c r="Z683" s="232">
        <f t="shared" si="1026"/>
        <v>0</v>
      </c>
      <c r="AA683" s="232">
        <f t="shared" si="1026"/>
        <v>0</v>
      </c>
      <c r="AB683" s="232">
        <f t="shared" si="1026"/>
        <v>0</v>
      </c>
      <c r="AC683" s="232">
        <f t="shared" si="1026"/>
        <v>0</v>
      </c>
      <c r="AD683" s="232">
        <f t="shared" si="1026"/>
        <v>0</v>
      </c>
      <c r="AE683" s="232">
        <f t="shared" si="1026"/>
        <v>0</v>
      </c>
      <c r="AF683" s="232">
        <f t="shared" si="1026"/>
        <v>0</v>
      </c>
      <c r="AG683" s="232">
        <f t="shared" si="1026"/>
        <v>0</v>
      </c>
      <c r="AH683" s="232">
        <f t="shared" si="1026"/>
        <v>0</v>
      </c>
      <c r="AI683" s="232">
        <f t="shared" si="1026"/>
        <v>0</v>
      </c>
      <c r="AJ683" s="232">
        <f t="shared" si="1026"/>
        <v>0</v>
      </c>
      <c r="AK683" s="232">
        <f t="shared" si="1026"/>
        <v>0</v>
      </c>
      <c r="AL683" s="232">
        <f t="shared" ref="AL683:BC683" si="1027">$Q8*VLOOKUP($D683,$D$286:$BC$389,AL$681,FALSE)+$Q8*VLOOKUP(CONCATENATE("Preparació per ",LOWER($D683)),$D$286:$BC$389,AL$681,FALSE)</f>
        <v>0</v>
      </c>
      <c r="AM683" s="232">
        <f t="shared" si="1027"/>
        <v>0</v>
      </c>
      <c r="AN683" s="232">
        <f t="shared" si="1027"/>
        <v>0</v>
      </c>
      <c r="AO683" s="232">
        <f t="shared" si="1027"/>
        <v>0</v>
      </c>
      <c r="AP683" s="232">
        <f t="shared" si="1027"/>
        <v>0</v>
      </c>
      <c r="AQ683" s="232">
        <f t="shared" si="1027"/>
        <v>0</v>
      </c>
      <c r="AR683" s="232">
        <f t="shared" si="1027"/>
        <v>0</v>
      </c>
      <c r="AS683" s="232">
        <f t="shared" si="1027"/>
        <v>0</v>
      </c>
      <c r="AT683" s="232">
        <f t="shared" si="1027"/>
        <v>0</v>
      </c>
      <c r="AU683" s="232">
        <f t="shared" si="1027"/>
        <v>0</v>
      </c>
      <c r="AV683" s="232">
        <f t="shared" si="1027"/>
        <v>0</v>
      </c>
      <c r="AW683" s="232">
        <f t="shared" si="1027"/>
        <v>0</v>
      </c>
      <c r="AX683" s="232">
        <f t="shared" si="1027"/>
        <v>0</v>
      </c>
      <c r="AY683" s="232">
        <f t="shared" si="1027"/>
        <v>0</v>
      </c>
      <c r="AZ683" s="232">
        <f t="shared" si="1027"/>
        <v>0</v>
      </c>
      <c r="BA683" s="232">
        <f t="shared" si="1027"/>
        <v>0</v>
      </c>
      <c r="BB683" s="232">
        <f t="shared" si="1027"/>
        <v>0</v>
      </c>
      <c r="BC683" s="232">
        <f t="shared" si="1027"/>
        <v>0</v>
      </c>
    </row>
    <row r="684" spans="3:55" s="190" customFormat="1" hidden="1">
      <c r="C684" s="193">
        <f t="shared" si="1025"/>
        <v>0</v>
      </c>
      <c r="D684" s="193" t="str">
        <f t="shared" si="1025"/>
        <v>Subsolat</v>
      </c>
      <c r="E684" s="240"/>
      <c r="F684" s="232">
        <f t="shared" ref="F684:AK684" si="1028">$Q9*VLOOKUP($D684,$D$286:$BC$389,F$681,FALSE)+$Q9*VLOOKUP(CONCATENATE("Preparació per ",LOWER($D684)),$D$286:$BC$389,F$681,FALSE)</f>
        <v>0</v>
      </c>
      <c r="G684" s="232">
        <f t="shared" si="1028"/>
        <v>0</v>
      </c>
      <c r="H684" s="232">
        <f t="shared" si="1028"/>
        <v>0</v>
      </c>
      <c r="I684" s="232">
        <f t="shared" si="1028"/>
        <v>0</v>
      </c>
      <c r="J684" s="232">
        <f t="shared" si="1028"/>
        <v>0</v>
      </c>
      <c r="K684" s="232">
        <f t="shared" si="1028"/>
        <v>0</v>
      </c>
      <c r="L684" s="232">
        <f t="shared" si="1028"/>
        <v>0</v>
      </c>
      <c r="M684" s="232">
        <f t="shared" si="1028"/>
        <v>0</v>
      </c>
      <c r="N684" s="232">
        <f t="shared" si="1028"/>
        <v>0</v>
      </c>
      <c r="O684" s="232">
        <f t="shared" si="1028"/>
        <v>0</v>
      </c>
      <c r="P684" s="232">
        <f t="shared" si="1028"/>
        <v>0</v>
      </c>
      <c r="Q684" s="232">
        <f t="shared" si="1028"/>
        <v>0</v>
      </c>
      <c r="R684" s="232">
        <f t="shared" si="1028"/>
        <v>0</v>
      </c>
      <c r="S684" s="232">
        <f t="shared" si="1028"/>
        <v>0</v>
      </c>
      <c r="T684" s="232">
        <f t="shared" si="1028"/>
        <v>0</v>
      </c>
      <c r="U684" s="232">
        <f t="shared" si="1028"/>
        <v>0</v>
      </c>
      <c r="V684" s="232">
        <f t="shared" si="1028"/>
        <v>0</v>
      </c>
      <c r="W684" s="232">
        <f t="shared" si="1028"/>
        <v>0</v>
      </c>
      <c r="X684" s="232">
        <f t="shared" si="1028"/>
        <v>0</v>
      </c>
      <c r="Y684" s="232">
        <f t="shared" si="1028"/>
        <v>0</v>
      </c>
      <c r="Z684" s="232">
        <f t="shared" si="1028"/>
        <v>0</v>
      </c>
      <c r="AA684" s="232">
        <f t="shared" si="1028"/>
        <v>0</v>
      </c>
      <c r="AB684" s="232">
        <f t="shared" si="1028"/>
        <v>0</v>
      </c>
      <c r="AC684" s="232">
        <f t="shared" si="1028"/>
        <v>0</v>
      </c>
      <c r="AD684" s="232">
        <f t="shared" si="1028"/>
        <v>0</v>
      </c>
      <c r="AE684" s="232">
        <f t="shared" si="1028"/>
        <v>0</v>
      </c>
      <c r="AF684" s="232">
        <f t="shared" si="1028"/>
        <v>0</v>
      </c>
      <c r="AG684" s="232">
        <f t="shared" si="1028"/>
        <v>0</v>
      </c>
      <c r="AH684" s="232">
        <f t="shared" si="1028"/>
        <v>0</v>
      </c>
      <c r="AI684" s="232">
        <f t="shared" si="1028"/>
        <v>0</v>
      </c>
      <c r="AJ684" s="232">
        <f t="shared" si="1028"/>
        <v>0</v>
      </c>
      <c r="AK684" s="232">
        <f t="shared" si="1028"/>
        <v>0</v>
      </c>
      <c r="AL684" s="232">
        <f t="shared" ref="AL684:BC684" si="1029">$Q9*VLOOKUP($D684,$D$286:$BC$389,AL$681,FALSE)+$Q9*VLOOKUP(CONCATENATE("Preparació per ",LOWER($D684)),$D$286:$BC$389,AL$681,FALSE)</f>
        <v>0</v>
      </c>
      <c r="AM684" s="232">
        <f t="shared" si="1029"/>
        <v>0</v>
      </c>
      <c r="AN684" s="232">
        <f t="shared" si="1029"/>
        <v>0</v>
      </c>
      <c r="AO684" s="232">
        <f t="shared" si="1029"/>
        <v>0</v>
      </c>
      <c r="AP684" s="232">
        <f t="shared" si="1029"/>
        <v>0</v>
      </c>
      <c r="AQ684" s="232">
        <f t="shared" si="1029"/>
        <v>0</v>
      </c>
      <c r="AR684" s="232">
        <f t="shared" si="1029"/>
        <v>0</v>
      </c>
      <c r="AS684" s="232">
        <f t="shared" si="1029"/>
        <v>0</v>
      </c>
      <c r="AT684" s="232">
        <f t="shared" si="1029"/>
        <v>0</v>
      </c>
      <c r="AU684" s="232">
        <f t="shared" si="1029"/>
        <v>0</v>
      </c>
      <c r="AV684" s="232">
        <f t="shared" si="1029"/>
        <v>0</v>
      </c>
      <c r="AW684" s="232">
        <f t="shared" si="1029"/>
        <v>0</v>
      </c>
      <c r="AX684" s="232">
        <f t="shared" si="1029"/>
        <v>0</v>
      </c>
      <c r="AY684" s="232">
        <f t="shared" si="1029"/>
        <v>0</v>
      </c>
      <c r="AZ684" s="232">
        <f t="shared" si="1029"/>
        <v>0</v>
      </c>
      <c r="BA684" s="232">
        <f t="shared" si="1029"/>
        <v>0</v>
      </c>
      <c r="BB684" s="232">
        <f t="shared" si="1029"/>
        <v>0</v>
      </c>
      <c r="BC684" s="232">
        <f t="shared" si="1029"/>
        <v>0</v>
      </c>
    </row>
    <row r="685" spans="3:55" s="190" customFormat="1" hidden="1">
      <c r="C685" s="193">
        <f t="shared" si="1025"/>
        <v>0</v>
      </c>
      <c r="D685" s="193" t="str">
        <f t="shared" si="1025"/>
        <v>Estripat</v>
      </c>
      <c r="E685" s="240"/>
      <c r="F685" s="232">
        <f t="shared" ref="F685:AK685" si="1030">$Q10*VLOOKUP($D685,$D$286:$BC$389,F$681,FALSE)+$Q10*VLOOKUP(CONCATENATE("Preparació per ",LOWER($D685)),$D$286:$BC$389,F$681,FALSE)</f>
        <v>0</v>
      </c>
      <c r="G685" s="232">
        <f t="shared" si="1030"/>
        <v>0</v>
      </c>
      <c r="H685" s="232">
        <f t="shared" si="1030"/>
        <v>0</v>
      </c>
      <c r="I685" s="232">
        <f t="shared" si="1030"/>
        <v>0</v>
      </c>
      <c r="J685" s="232">
        <f t="shared" si="1030"/>
        <v>0</v>
      </c>
      <c r="K685" s="232">
        <f t="shared" si="1030"/>
        <v>0</v>
      </c>
      <c r="L685" s="232">
        <f t="shared" si="1030"/>
        <v>0</v>
      </c>
      <c r="M685" s="232">
        <f t="shared" si="1030"/>
        <v>0</v>
      </c>
      <c r="N685" s="232">
        <f t="shared" si="1030"/>
        <v>0</v>
      </c>
      <c r="O685" s="232">
        <f t="shared" si="1030"/>
        <v>0</v>
      </c>
      <c r="P685" s="232">
        <f t="shared" si="1030"/>
        <v>0</v>
      </c>
      <c r="Q685" s="232">
        <f t="shared" si="1030"/>
        <v>0</v>
      </c>
      <c r="R685" s="232">
        <f t="shared" si="1030"/>
        <v>0</v>
      </c>
      <c r="S685" s="232">
        <f t="shared" si="1030"/>
        <v>0</v>
      </c>
      <c r="T685" s="232">
        <f t="shared" si="1030"/>
        <v>0</v>
      </c>
      <c r="U685" s="232">
        <f t="shared" si="1030"/>
        <v>0</v>
      </c>
      <c r="V685" s="232">
        <f t="shared" si="1030"/>
        <v>0</v>
      </c>
      <c r="W685" s="232">
        <f t="shared" si="1030"/>
        <v>0</v>
      </c>
      <c r="X685" s="232">
        <f t="shared" si="1030"/>
        <v>0</v>
      </c>
      <c r="Y685" s="232">
        <f t="shared" si="1030"/>
        <v>0</v>
      </c>
      <c r="Z685" s="232">
        <f t="shared" si="1030"/>
        <v>0</v>
      </c>
      <c r="AA685" s="232">
        <f t="shared" si="1030"/>
        <v>0</v>
      </c>
      <c r="AB685" s="232">
        <f t="shared" si="1030"/>
        <v>0</v>
      </c>
      <c r="AC685" s="232">
        <f t="shared" si="1030"/>
        <v>0</v>
      </c>
      <c r="AD685" s="232">
        <f t="shared" si="1030"/>
        <v>0</v>
      </c>
      <c r="AE685" s="232">
        <f t="shared" si="1030"/>
        <v>0</v>
      </c>
      <c r="AF685" s="232">
        <f t="shared" si="1030"/>
        <v>0</v>
      </c>
      <c r="AG685" s="232">
        <f t="shared" si="1030"/>
        <v>0</v>
      </c>
      <c r="AH685" s="232">
        <f t="shared" si="1030"/>
        <v>0</v>
      </c>
      <c r="AI685" s="232">
        <f t="shared" si="1030"/>
        <v>0</v>
      </c>
      <c r="AJ685" s="232">
        <f t="shared" si="1030"/>
        <v>0</v>
      </c>
      <c r="AK685" s="232">
        <f t="shared" si="1030"/>
        <v>0</v>
      </c>
      <c r="AL685" s="232">
        <f t="shared" ref="AL685:BC685" si="1031">$Q10*VLOOKUP($D685,$D$286:$BC$389,AL$681,FALSE)+$Q10*VLOOKUP(CONCATENATE("Preparació per ",LOWER($D685)),$D$286:$BC$389,AL$681,FALSE)</f>
        <v>0</v>
      </c>
      <c r="AM685" s="232">
        <f t="shared" si="1031"/>
        <v>0</v>
      </c>
      <c r="AN685" s="232">
        <f t="shared" si="1031"/>
        <v>0</v>
      </c>
      <c r="AO685" s="232">
        <f t="shared" si="1031"/>
        <v>0</v>
      </c>
      <c r="AP685" s="232">
        <f t="shared" si="1031"/>
        <v>0</v>
      </c>
      <c r="AQ685" s="232">
        <f t="shared" si="1031"/>
        <v>0</v>
      </c>
      <c r="AR685" s="232">
        <f t="shared" si="1031"/>
        <v>0</v>
      </c>
      <c r="AS685" s="232">
        <f t="shared" si="1031"/>
        <v>0</v>
      </c>
      <c r="AT685" s="232">
        <f t="shared" si="1031"/>
        <v>0</v>
      </c>
      <c r="AU685" s="232">
        <f t="shared" si="1031"/>
        <v>0</v>
      </c>
      <c r="AV685" s="232">
        <f t="shared" si="1031"/>
        <v>0</v>
      </c>
      <c r="AW685" s="232">
        <f t="shared" si="1031"/>
        <v>0</v>
      </c>
      <c r="AX685" s="232">
        <f t="shared" si="1031"/>
        <v>0</v>
      </c>
      <c r="AY685" s="232">
        <f t="shared" si="1031"/>
        <v>0</v>
      </c>
      <c r="AZ685" s="232">
        <f t="shared" si="1031"/>
        <v>0</v>
      </c>
      <c r="BA685" s="232">
        <f t="shared" si="1031"/>
        <v>0</v>
      </c>
      <c r="BB685" s="232">
        <f t="shared" si="1031"/>
        <v>0</v>
      </c>
      <c r="BC685" s="232">
        <f t="shared" si="1031"/>
        <v>0</v>
      </c>
    </row>
    <row r="686" spans="3:55" s="190" customFormat="1" hidden="1">
      <c r="C686" s="193">
        <f t="shared" si="1025"/>
        <v>0</v>
      </c>
      <c r="D686" s="193" t="str">
        <f t="shared" si="1025"/>
        <v>Fresat</v>
      </c>
      <c r="E686" s="240"/>
      <c r="F686" s="232">
        <f t="shared" ref="F686:AK686" si="1032">$Q11*VLOOKUP($D686,$D$286:$BC$389,F$681,FALSE)+$Q11*VLOOKUP(CONCATENATE("Preparació per ",LOWER($D686)),$D$286:$BC$389,F$681,FALSE)</f>
        <v>0</v>
      </c>
      <c r="G686" s="232">
        <f t="shared" si="1032"/>
        <v>0</v>
      </c>
      <c r="H686" s="232">
        <f t="shared" si="1032"/>
        <v>0</v>
      </c>
      <c r="I686" s="232">
        <f t="shared" si="1032"/>
        <v>0</v>
      </c>
      <c r="J686" s="232">
        <f t="shared" si="1032"/>
        <v>0</v>
      </c>
      <c r="K686" s="232">
        <f t="shared" si="1032"/>
        <v>0</v>
      </c>
      <c r="L686" s="232">
        <f t="shared" si="1032"/>
        <v>0</v>
      </c>
      <c r="M686" s="232">
        <f t="shared" si="1032"/>
        <v>0</v>
      </c>
      <c r="N686" s="232">
        <f t="shared" si="1032"/>
        <v>0</v>
      </c>
      <c r="O686" s="232">
        <f t="shared" si="1032"/>
        <v>0</v>
      </c>
      <c r="P686" s="232">
        <f t="shared" si="1032"/>
        <v>0</v>
      </c>
      <c r="Q686" s="232">
        <f t="shared" si="1032"/>
        <v>0</v>
      </c>
      <c r="R686" s="232">
        <f t="shared" si="1032"/>
        <v>0</v>
      </c>
      <c r="S686" s="232">
        <f t="shared" si="1032"/>
        <v>0</v>
      </c>
      <c r="T686" s="232">
        <f t="shared" si="1032"/>
        <v>0</v>
      </c>
      <c r="U686" s="232">
        <f t="shared" si="1032"/>
        <v>0</v>
      </c>
      <c r="V686" s="232">
        <f t="shared" si="1032"/>
        <v>0</v>
      </c>
      <c r="W686" s="232">
        <f t="shared" si="1032"/>
        <v>0</v>
      </c>
      <c r="X686" s="232">
        <f t="shared" si="1032"/>
        <v>0</v>
      </c>
      <c r="Y686" s="232">
        <f t="shared" si="1032"/>
        <v>0</v>
      </c>
      <c r="Z686" s="232">
        <f t="shared" si="1032"/>
        <v>0</v>
      </c>
      <c r="AA686" s="232">
        <f t="shared" si="1032"/>
        <v>0</v>
      </c>
      <c r="AB686" s="232">
        <f t="shared" si="1032"/>
        <v>0</v>
      </c>
      <c r="AC686" s="232">
        <f t="shared" si="1032"/>
        <v>0</v>
      </c>
      <c r="AD686" s="232">
        <f t="shared" si="1032"/>
        <v>0</v>
      </c>
      <c r="AE686" s="232">
        <f t="shared" si="1032"/>
        <v>0</v>
      </c>
      <c r="AF686" s="232">
        <f t="shared" si="1032"/>
        <v>0</v>
      </c>
      <c r="AG686" s="232">
        <f t="shared" si="1032"/>
        <v>0</v>
      </c>
      <c r="AH686" s="232">
        <f t="shared" si="1032"/>
        <v>0</v>
      </c>
      <c r="AI686" s="232">
        <f t="shared" si="1032"/>
        <v>0</v>
      </c>
      <c r="AJ686" s="232">
        <f t="shared" si="1032"/>
        <v>0</v>
      </c>
      <c r="AK686" s="232">
        <f t="shared" si="1032"/>
        <v>0</v>
      </c>
      <c r="AL686" s="232">
        <f t="shared" ref="AL686:BC686" si="1033">$Q11*VLOOKUP($D686,$D$286:$BC$389,AL$681,FALSE)+$Q11*VLOOKUP(CONCATENATE("Preparació per ",LOWER($D686)),$D$286:$BC$389,AL$681,FALSE)</f>
        <v>0</v>
      </c>
      <c r="AM686" s="232">
        <f t="shared" si="1033"/>
        <v>0</v>
      </c>
      <c r="AN686" s="232">
        <f t="shared" si="1033"/>
        <v>0</v>
      </c>
      <c r="AO686" s="232">
        <f t="shared" si="1033"/>
        <v>0</v>
      </c>
      <c r="AP686" s="232">
        <f t="shared" si="1033"/>
        <v>0</v>
      </c>
      <c r="AQ686" s="232">
        <f t="shared" si="1033"/>
        <v>0</v>
      </c>
      <c r="AR686" s="232">
        <f t="shared" si="1033"/>
        <v>0</v>
      </c>
      <c r="AS686" s="232">
        <f t="shared" si="1033"/>
        <v>0</v>
      </c>
      <c r="AT686" s="232">
        <f t="shared" si="1033"/>
        <v>0</v>
      </c>
      <c r="AU686" s="232">
        <f t="shared" si="1033"/>
        <v>0</v>
      </c>
      <c r="AV686" s="232">
        <f t="shared" si="1033"/>
        <v>0</v>
      </c>
      <c r="AW686" s="232">
        <f t="shared" si="1033"/>
        <v>0</v>
      </c>
      <c r="AX686" s="232">
        <f t="shared" si="1033"/>
        <v>0</v>
      </c>
      <c r="AY686" s="232">
        <f t="shared" si="1033"/>
        <v>0</v>
      </c>
      <c r="AZ686" s="232">
        <f t="shared" si="1033"/>
        <v>0</v>
      </c>
      <c r="BA686" s="232">
        <f t="shared" si="1033"/>
        <v>0</v>
      </c>
      <c r="BB686" s="232">
        <f t="shared" si="1033"/>
        <v>0</v>
      </c>
      <c r="BC686" s="232">
        <f t="shared" si="1033"/>
        <v>0</v>
      </c>
    </row>
    <row r="687" spans="3:55" s="190" customFormat="1" hidden="1">
      <c r="C687" s="193">
        <f t="shared" si="1025"/>
        <v>0</v>
      </c>
      <c r="D687" s="193">
        <f t="shared" si="1025"/>
        <v>0</v>
      </c>
      <c r="E687" s="240"/>
      <c r="F687" s="232">
        <f t="shared" ref="F687:AK687" si="1034">$Q12*VLOOKUP($D687,$D$286:$BC$389,F$681,FALSE)+$Q12*VLOOKUP(CONCATENATE("Preparació per ",LOWER($D687)),$D$286:$BC$389,F$681,FALSE)</f>
        <v>0</v>
      </c>
      <c r="G687" s="232">
        <f t="shared" si="1034"/>
        <v>0</v>
      </c>
      <c r="H687" s="232">
        <f t="shared" si="1034"/>
        <v>0</v>
      </c>
      <c r="I687" s="232">
        <f t="shared" si="1034"/>
        <v>0</v>
      </c>
      <c r="J687" s="232">
        <f t="shared" si="1034"/>
        <v>0</v>
      </c>
      <c r="K687" s="232">
        <f t="shared" si="1034"/>
        <v>0</v>
      </c>
      <c r="L687" s="232">
        <f t="shared" si="1034"/>
        <v>0</v>
      </c>
      <c r="M687" s="232">
        <f t="shared" si="1034"/>
        <v>0</v>
      </c>
      <c r="N687" s="232">
        <f t="shared" si="1034"/>
        <v>0</v>
      </c>
      <c r="O687" s="232">
        <f t="shared" si="1034"/>
        <v>0</v>
      </c>
      <c r="P687" s="232">
        <f t="shared" si="1034"/>
        <v>0</v>
      </c>
      <c r="Q687" s="232">
        <f t="shared" si="1034"/>
        <v>0</v>
      </c>
      <c r="R687" s="232">
        <f t="shared" si="1034"/>
        <v>0</v>
      </c>
      <c r="S687" s="232">
        <f t="shared" si="1034"/>
        <v>0</v>
      </c>
      <c r="T687" s="232">
        <f t="shared" si="1034"/>
        <v>0</v>
      </c>
      <c r="U687" s="232">
        <f t="shared" si="1034"/>
        <v>0</v>
      </c>
      <c r="V687" s="232">
        <f t="shared" si="1034"/>
        <v>0</v>
      </c>
      <c r="W687" s="232">
        <f t="shared" si="1034"/>
        <v>0</v>
      </c>
      <c r="X687" s="232">
        <f t="shared" si="1034"/>
        <v>0</v>
      </c>
      <c r="Y687" s="232">
        <f t="shared" si="1034"/>
        <v>0</v>
      </c>
      <c r="Z687" s="232">
        <f t="shared" si="1034"/>
        <v>0</v>
      </c>
      <c r="AA687" s="232">
        <f t="shared" si="1034"/>
        <v>0</v>
      </c>
      <c r="AB687" s="232">
        <f t="shared" si="1034"/>
        <v>0</v>
      </c>
      <c r="AC687" s="232">
        <f t="shared" si="1034"/>
        <v>0</v>
      </c>
      <c r="AD687" s="232">
        <f t="shared" si="1034"/>
        <v>0</v>
      </c>
      <c r="AE687" s="232">
        <f t="shared" si="1034"/>
        <v>0</v>
      </c>
      <c r="AF687" s="232">
        <f t="shared" si="1034"/>
        <v>0</v>
      </c>
      <c r="AG687" s="232">
        <f t="shared" si="1034"/>
        <v>0</v>
      </c>
      <c r="AH687" s="232">
        <f t="shared" si="1034"/>
        <v>0</v>
      </c>
      <c r="AI687" s="232">
        <f t="shared" si="1034"/>
        <v>0</v>
      </c>
      <c r="AJ687" s="232">
        <f t="shared" si="1034"/>
        <v>0</v>
      </c>
      <c r="AK687" s="232">
        <f t="shared" si="1034"/>
        <v>0</v>
      </c>
      <c r="AL687" s="232">
        <f t="shared" ref="AL687:BC687" si="1035">$Q12*VLOOKUP($D687,$D$286:$BC$389,AL$681,FALSE)+$Q12*VLOOKUP(CONCATENATE("Preparació per ",LOWER($D687)),$D$286:$BC$389,AL$681,FALSE)</f>
        <v>0</v>
      </c>
      <c r="AM687" s="232">
        <f t="shared" si="1035"/>
        <v>0</v>
      </c>
      <c r="AN687" s="232">
        <f t="shared" si="1035"/>
        <v>0</v>
      </c>
      <c r="AO687" s="232">
        <f t="shared" si="1035"/>
        <v>0</v>
      </c>
      <c r="AP687" s="232">
        <f t="shared" si="1035"/>
        <v>0</v>
      </c>
      <c r="AQ687" s="232">
        <f t="shared" si="1035"/>
        <v>0</v>
      </c>
      <c r="AR687" s="232">
        <f t="shared" si="1035"/>
        <v>0</v>
      </c>
      <c r="AS687" s="232">
        <f t="shared" si="1035"/>
        <v>0</v>
      </c>
      <c r="AT687" s="232">
        <f t="shared" si="1035"/>
        <v>0</v>
      </c>
      <c r="AU687" s="232">
        <f t="shared" si="1035"/>
        <v>0</v>
      </c>
      <c r="AV687" s="232">
        <f t="shared" si="1035"/>
        <v>0</v>
      </c>
      <c r="AW687" s="232">
        <f t="shared" si="1035"/>
        <v>0</v>
      </c>
      <c r="AX687" s="232">
        <f t="shared" si="1035"/>
        <v>0</v>
      </c>
      <c r="AY687" s="232">
        <f t="shared" si="1035"/>
        <v>0</v>
      </c>
      <c r="AZ687" s="232">
        <f t="shared" si="1035"/>
        <v>0</v>
      </c>
      <c r="BA687" s="232">
        <f t="shared" si="1035"/>
        <v>0</v>
      </c>
      <c r="BB687" s="232">
        <f t="shared" si="1035"/>
        <v>0</v>
      </c>
      <c r="BC687" s="232">
        <f t="shared" si="1035"/>
        <v>0</v>
      </c>
    </row>
    <row r="688" spans="3:55" s="190" customFormat="1" hidden="1">
      <c r="C688" s="193">
        <f t="shared" si="1025"/>
        <v>0</v>
      </c>
      <c r="D688" s="193">
        <f t="shared" si="1025"/>
        <v>0</v>
      </c>
      <c r="E688" s="240"/>
      <c r="F688" s="232">
        <f t="shared" ref="F688:AK688" si="1036">$Q13*VLOOKUP($D688,$D$286:$BC$389,F$681,FALSE)+$Q13*VLOOKUP(CONCATENATE("Preparació per ",LOWER($D688)),$D$286:$BC$389,F$681,FALSE)</f>
        <v>0</v>
      </c>
      <c r="G688" s="232">
        <f t="shared" si="1036"/>
        <v>0</v>
      </c>
      <c r="H688" s="232">
        <f t="shared" si="1036"/>
        <v>0</v>
      </c>
      <c r="I688" s="232">
        <f t="shared" si="1036"/>
        <v>0</v>
      </c>
      <c r="J688" s="232">
        <f t="shared" si="1036"/>
        <v>0</v>
      </c>
      <c r="K688" s="232">
        <f t="shared" si="1036"/>
        <v>0</v>
      </c>
      <c r="L688" s="232">
        <f t="shared" si="1036"/>
        <v>0</v>
      </c>
      <c r="M688" s="232">
        <f t="shared" si="1036"/>
        <v>0</v>
      </c>
      <c r="N688" s="232">
        <f t="shared" si="1036"/>
        <v>0</v>
      </c>
      <c r="O688" s="232">
        <f t="shared" si="1036"/>
        <v>0</v>
      </c>
      <c r="P688" s="232">
        <f t="shared" si="1036"/>
        <v>0</v>
      </c>
      <c r="Q688" s="232">
        <f t="shared" si="1036"/>
        <v>0</v>
      </c>
      <c r="R688" s="232">
        <f t="shared" si="1036"/>
        <v>0</v>
      </c>
      <c r="S688" s="232">
        <f t="shared" si="1036"/>
        <v>0</v>
      </c>
      <c r="T688" s="232">
        <f t="shared" si="1036"/>
        <v>0</v>
      </c>
      <c r="U688" s="232">
        <f t="shared" si="1036"/>
        <v>0</v>
      </c>
      <c r="V688" s="232">
        <f t="shared" si="1036"/>
        <v>0</v>
      </c>
      <c r="W688" s="232">
        <f t="shared" si="1036"/>
        <v>0</v>
      </c>
      <c r="X688" s="232">
        <f t="shared" si="1036"/>
        <v>0</v>
      </c>
      <c r="Y688" s="232">
        <f t="shared" si="1036"/>
        <v>0</v>
      </c>
      <c r="Z688" s="232">
        <f t="shared" si="1036"/>
        <v>0</v>
      </c>
      <c r="AA688" s="232">
        <f t="shared" si="1036"/>
        <v>0</v>
      </c>
      <c r="AB688" s="232">
        <f t="shared" si="1036"/>
        <v>0</v>
      </c>
      <c r="AC688" s="232">
        <f t="shared" si="1036"/>
        <v>0</v>
      </c>
      <c r="AD688" s="232">
        <f t="shared" si="1036"/>
        <v>0</v>
      </c>
      <c r="AE688" s="232">
        <f t="shared" si="1036"/>
        <v>0</v>
      </c>
      <c r="AF688" s="232">
        <f t="shared" si="1036"/>
        <v>0</v>
      </c>
      <c r="AG688" s="232">
        <f t="shared" si="1036"/>
        <v>0</v>
      </c>
      <c r="AH688" s="232">
        <f t="shared" si="1036"/>
        <v>0</v>
      </c>
      <c r="AI688" s="232">
        <f t="shared" si="1036"/>
        <v>0</v>
      </c>
      <c r="AJ688" s="232">
        <f t="shared" si="1036"/>
        <v>0</v>
      </c>
      <c r="AK688" s="232">
        <f t="shared" si="1036"/>
        <v>0</v>
      </c>
      <c r="AL688" s="232">
        <f t="shared" ref="AL688:BC688" si="1037">$Q13*VLOOKUP($D688,$D$286:$BC$389,AL$681,FALSE)+$Q13*VLOOKUP(CONCATENATE("Preparació per ",LOWER($D688)),$D$286:$BC$389,AL$681,FALSE)</f>
        <v>0</v>
      </c>
      <c r="AM688" s="232">
        <f t="shared" si="1037"/>
        <v>0</v>
      </c>
      <c r="AN688" s="232">
        <f t="shared" si="1037"/>
        <v>0</v>
      </c>
      <c r="AO688" s="232">
        <f t="shared" si="1037"/>
        <v>0</v>
      </c>
      <c r="AP688" s="232">
        <f t="shared" si="1037"/>
        <v>0</v>
      </c>
      <c r="AQ688" s="232">
        <f t="shared" si="1037"/>
        <v>0</v>
      </c>
      <c r="AR688" s="232">
        <f t="shared" si="1037"/>
        <v>0</v>
      </c>
      <c r="AS688" s="232">
        <f t="shared" si="1037"/>
        <v>0</v>
      </c>
      <c r="AT688" s="232">
        <f t="shared" si="1037"/>
        <v>0</v>
      </c>
      <c r="AU688" s="232">
        <f t="shared" si="1037"/>
        <v>0</v>
      </c>
      <c r="AV688" s="232">
        <f t="shared" si="1037"/>
        <v>0</v>
      </c>
      <c r="AW688" s="232">
        <f t="shared" si="1037"/>
        <v>0</v>
      </c>
      <c r="AX688" s="232">
        <f t="shared" si="1037"/>
        <v>0</v>
      </c>
      <c r="AY688" s="232">
        <f t="shared" si="1037"/>
        <v>0</v>
      </c>
      <c r="AZ688" s="232">
        <f t="shared" si="1037"/>
        <v>0</v>
      </c>
      <c r="BA688" s="232">
        <f t="shared" si="1037"/>
        <v>0</v>
      </c>
      <c r="BB688" s="232">
        <f t="shared" si="1037"/>
        <v>0</v>
      </c>
      <c r="BC688" s="232">
        <f t="shared" si="1037"/>
        <v>0</v>
      </c>
    </row>
    <row r="689" spans="3:55" s="190" customFormat="1" hidden="1">
      <c r="C689" s="193">
        <f t="shared" si="1025"/>
        <v>0</v>
      </c>
      <c r="D689" s="193">
        <f t="shared" si="1025"/>
        <v>0</v>
      </c>
      <c r="E689" s="240"/>
      <c r="F689" s="232">
        <f t="shared" ref="F689:AK689" si="1038">$Q14*VLOOKUP($D689,$D$286:$BC$389,F$681,FALSE)+$Q14*VLOOKUP(CONCATENATE("Preparació per ",LOWER($D689)),$D$286:$BC$389,F$681,FALSE)</f>
        <v>0</v>
      </c>
      <c r="G689" s="232">
        <f t="shared" si="1038"/>
        <v>0</v>
      </c>
      <c r="H689" s="232">
        <f t="shared" si="1038"/>
        <v>0</v>
      </c>
      <c r="I689" s="232">
        <f t="shared" si="1038"/>
        <v>0</v>
      </c>
      <c r="J689" s="232">
        <f t="shared" si="1038"/>
        <v>0</v>
      </c>
      <c r="K689" s="232">
        <f t="shared" si="1038"/>
        <v>0</v>
      </c>
      <c r="L689" s="232">
        <f t="shared" si="1038"/>
        <v>0</v>
      </c>
      <c r="M689" s="232">
        <f t="shared" si="1038"/>
        <v>0</v>
      </c>
      <c r="N689" s="232">
        <f t="shared" si="1038"/>
        <v>0</v>
      </c>
      <c r="O689" s="232">
        <f t="shared" si="1038"/>
        <v>0</v>
      </c>
      <c r="P689" s="232">
        <f t="shared" si="1038"/>
        <v>0</v>
      </c>
      <c r="Q689" s="232">
        <f t="shared" si="1038"/>
        <v>0</v>
      </c>
      <c r="R689" s="232">
        <f t="shared" si="1038"/>
        <v>0</v>
      </c>
      <c r="S689" s="232">
        <f t="shared" si="1038"/>
        <v>0</v>
      </c>
      <c r="T689" s="232">
        <f t="shared" si="1038"/>
        <v>0</v>
      </c>
      <c r="U689" s="232">
        <f t="shared" si="1038"/>
        <v>0</v>
      </c>
      <c r="V689" s="232">
        <f t="shared" si="1038"/>
        <v>0</v>
      </c>
      <c r="W689" s="232">
        <f t="shared" si="1038"/>
        <v>0</v>
      </c>
      <c r="X689" s="232">
        <f t="shared" si="1038"/>
        <v>0</v>
      </c>
      <c r="Y689" s="232">
        <f t="shared" si="1038"/>
        <v>0</v>
      </c>
      <c r="Z689" s="232">
        <f t="shared" si="1038"/>
        <v>0</v>
      </c>
      <c r="AA689" s="232">
        <f t="shared" si="1038"/>
        <v>0</v>
      </c>
      <c r="AB689" s="232">
        <f t="shared" si="1038"/>
        <v>0</v>
      </c>
      <c r="AC689" s="232">
        <f t="shared" si="1038"/>
        <v>0</v>
      </c>
      <c r="AD689" s="232">
        <f t="shared" si="1038"/>
        <v>0</v>
      </c>
      <c r="AE689" s="232">
        <f t="shared" si="1038"/>
        <v>0</v>
      </c>
      <c r="AF689" s="232">
        <f t="shared" si="1038"/>
        <v>0</v>
      </c>
      <c r="AG689" s="232">
        <f t="shared" si="1038"/>
        <v>0</v>
      </c>
      <c r="AH689" s="232">
        <f t="shared" si="1038"/>
        <v>0</v>
      </c>
      <c r="AI689" s="232">
        <f t="shared" si="1038"/>
        <v>0</v>
      </c>
      <c r="AJ689" s="232">
        <f t="shared" si="1038"/>
        <v>0</v>
      </c>
      <c r="AK689" s="232">
        <f t="shared" si="1038"/>
        <v>0</v>
      </c>
      <c r="AL689" s="232">
        <f t="shared" ref="AL689:BC689" si="1039">$Q14*VLOOKUP($D689,$D$286:$BC$389,AL$681,FALSE)+$Q14*VLOOKUP(CONCATENATE("Preparació per ",LOWER($D689)),$D$286:$BC$389,AL$681,FALSE)</f>
        <v>0</v>
      </c>
      <c r="AM689" s="232">
        <f t="shared" si="1039"/>
        <v>0</v>
      </c>
      <c r="AN689" s="232">
        <f t="shared" si="1039"/>
        <v>0</v>
      </c>
      <c r="AO689" s="232">
        <f t="shared" si="1039"/>
        <v>0</v>
      </c>
      <c r="AP689" s="232">
        <f t="shared" si="1039"/>
        <v>0</v>
      </c>
      <c r="AQ689" s="232">
        <f t="shared" si="1039"/>
        <v>0</v>
      </c>
      <c r="AR689" s="232">
        <f t="shared" si="1039"/>
        <v>0</v>
      </c>
      <c r="AS689" s="232">
        <f t="shared" si="1039"/>
        <v>0</v>
      </c>
      <c r="AT689" s="232">
        <f t="shared" si="1039"/>
        <v>0</v>
      </c>
      <c r="AU689" s="232">
        <f t="shared" si="1039"/>
        <v>0</v>
      </c>
      <c r="AV689" s="232">
        <f t="shared" si="1039"/>
        <v>0</v>
      </c>
      <c r="AW689" s="232">
        <f t="shared" si="1039"/>
        <v>0</v>
      </c>
      <c r="AX689" s="232">
        <f t="shared" si="1039"/>
        <v>0</v>
      </c>
      <c r="AY689" s="232">
        <f t="shared" si="1039"/>
        <v>0</v>
      </c>
      <c r="AZ689" s="232">
        <f t="shared" si="1039"/>
        <v>0</v>
      </c>
      <c r="BA689" s="232">
        <f t="shared" si="1039"/>
        <v>0</v>
      </c>
      <c r="BB689" s="232">
        <f t="shared" si="1039"/>
        <v>0</v>
      </c>
      <c r="BC689" s="232">
        <f t="shared" si="1039"/>
        <v>0</v>
      </c>
    </row>
    <row r="690" spans="3:55" s="190" customFormat="1" hidden="1">
      <c r="C690" s="195" t="str">
        <f t="shared" si="1025"/>
        <v>ADOBAT</v>
      </c>
      <c r="D690" s="195" t="str">
        <f t="shared" si="1025"/>
        <v>Aplicació de compost (60 t/ha)</v>
      </c>
      <c r="E690" s="242"/>
      <c r="F690" s="233">
        <f t="shared" ref="F690:AK690" si="1040">$Q15*VLOOKUP($D690,$D$286:$BC$389,F$681,FALSE)+$Q15*VLOOKUP(CONCATENATE("Preparació per ",LOWER($D690)),$D$286:$BC$389,F$681,FALSE)</f>
        <v>0</v>
      </c>
      <c r="G690" s="233">
        <f t="shared" si="1040"/>
        <v>0</v>
      </c>
      <c r="H690" s="233">
        <f t="shared" si="1040"/>
        <v>0</v>
      </c>
      <c r="I690" s="233">
        <f t="shared" si="1040"/>
        <v>0</v>
      </c>
      <c r="J690" s="233">
        <f t="shared" si="1040"/>
        <v>0</v>
      </c>
      <c r="K690" s="233">
        <f t="shared" si="1040"/>
        <v>0</v>
      </c>
      <c r="L690" s="233">
        <f t="shared" si="1040"/>
        <v>0</v>
      </c>
      <c r="M690" s="233">
        <f t="shared" si="1040"/>
        <v>0</v>
      </c>
      <c r="N690" s="233">
        <f t="shared" si="1040"/>
        <v>0</v>
      </c>
      <c r="O690" s="233">
        <f t="shared" si="1040"/>
        <v>0</v>
      </c>
      <c r="P690" s="233">
        <f t="shared" si="1040"/>
        <v>0</v>
      </c>
      <c r="Q690" s="233">
        <f t="shared" si="1040"/>
        <v>0</v>
      </c>
      <c r="R690" s="233">
        <f t="shared" si="1040"/>
        <v>0</v>
      </c>
      <c r="S690" s="233">
        <f t="shared" si="1040"/>
        <v>0</v>
      </c>
      <c r="T690" s="233">
        <f t="shared" si="1040"/>
        <v>0</v>
      </c>
      <c r="U690" s="233">
        <f t="shared" si="1040"/>
        <v>0</v>
      </c>
      <c r="V690" s="233">
        <f t="shared" si="1040"/>
        <v>0</v>
      </c>
      <c r="W690" s="233">
        <f t="shared" si="1040"/>
        <v>0</v>
      </c>
      <c r="X690" s="233">
        <f t="shared" si="1040"/>
        <v>0</v>
      </c>
      <c r="Y690" s="233">
        <f t="shared" si="1040"/>
        <v>0</v>
      </c>
      <c r="Z690" s="233">
        <f t="shared" si="1040"/>
        <v>0</v>
      </c>
      <c r="AA690" s="233">
        <f t="shared" si="1040"/>
        <v>0</v>
      </c>
      <c r="AB690" s="233">
        <f t="shared" si="1040"/>
        <v>0</v>
      </c>
      <c r="AC690" s="233">
        <f t="shared" si="1040"/>
        <v>0</v>
      </c>
      <c r="AD690" s="233">
        <f t="shared" si="1040"/>
        <v>0</v>
      </c>
      <c r="AE690" s="233">
        <f t="shared" si="1040"/>
        <v>0</v>
      </c>
      <c r="AF690" s="233">
        <f t="shared" si="1040"/>
        <v>0</v>
      </c>
      <c r="AG690" s="233">
        <f t="shared" si="1040"/>
        <v>0</v>
      </c>
      <c r="AH690" s="233">
        <f t="shared" si="1040"/>
        <v>0</v>
      </c>
      <c r="AI690" s="233">
        <f t="shared" si="1040"/>
        <v>0</v>
      </c>
      <c r="AJ690" s="233">
        <f t="shared" si="1040"/>
        <v>0</v>
      </c>
      <c r="AK690" s="233">
        <f t="shared" si="1040"/>
        <v>0</v>
      </c>
      <c r="AL690" s="233">
        <f t="shared" ref="AL690:BC690" si="1041">$Q15*VLOOKUP($D690,$D$286:$BC$389,AL$681,FALSE)+$Q15*VLOOKUP(CONCATENATE("Preparació per ",LOWER($D690)),$D$286:$BC$389,AL$681,FALSE)</f>
        <v>0</v>
      </c>
      <c r="AM690" s="233">
        <f t="shared" si="1041"/>
        <v>0</v>
      </c>
      <c r="AN690" s="233">
        <f t="shared" si="1041"/>
        <v>0</v>
      </c>
      <c r="AO690" s="233">
        <f t="shared" si="1041"/>
        <v>0</v>
      </c>
      <c r="AP690" s="233">
        <f t="shared" si="1041"/>
        <v>0</v>
      </c>
      <c r="AQ690" s="233">
        <f t="shared" si="1041"/>
        <v>0</v>
      </c>
      <c r="AR690" s="233">
        <f t="shared" si="1041"/>
        <v>0</v>
      </c>
      <c r="AS690" s="233">
        <f t="shared" si="1041"/>
        <v>0</v>
      </c>
      <c r="AT690" s="233">
        <f t="shared" si="1041"/>
        <v>0</v>
      </c>
      <c r="AU690" s="233">
        <f t="shared" si="1041"/>
        <v>0</v>
      </c>
      <c r="AV690" s="233">
        <f t="shared" si="1041"/>
        <v>0</v>
      </c>
      <c r="AW690" s="233">
        <f t="shared" si="1041"/>
        <v>0</v>
      </c>
      <c r="AX690" s="233">
        <f t="shared" si="1041"/>
        <v>0</v>
      </c>
      <c r="AY690" s="233">
        <f t="shared" si="1041"/>
        <v>0</v>
      </c>
      <c r="AZ690" s="233">
        <f t="shared" si="1041"/>
        <v>0</v>
      </c>
      <c r="BA690" s="233">
        <f t="shared" si="1041"/>
        <v>0</v>
      </c>
      <c r="BB690" s="233">
        <f t="shared" si="1041"/>
        <v>0</v>
      </c>
      <c r="BC690" s="233">
        <f t="shared" si="1041"/>
        <v>0</v>
      </c>
    </row>
    <row r="691" spans="3:55" s="190" customFormat="1" hidden="1">
      <c r="C691" s="195">
        <f t="shared" si="1025"/>
        <v>0</v>
      </c>
      <c r="D691" s="195">
        <f t="shared" si="1025"/>
        <v>0</v>
      </c>
      <c r="E691" s="242"/>
      <c r="F691" s="233">
        <f t="shared" ref="F691:AK691" si="1042">$Q16*VLOOKUP($D691,$D$286:$BC$389,F$681,FALSE)+$Q16*VLOOKUP(CONCATENATE("Preparació per ",LOWER($D691)),$D$286:$BC$389,F$681,FALSE)</f>
        <v>0</v>
      </c>
      <c r="G691" s="233">
        <f t="shared" si="1042"/>
        <v>0</v>
      </c>
      <c r="H691" s="233">
        <f t="shared" si="1042"/>
        <v>0</v>
      </c>
      <c r="I691" s="233">
        <f t="shared" si="1042"/>
        <v>0</v>
      </c>
      <c r="J691" s="233">
        <f t="shared" si="1042"/>
        <v>0</v>
      </c>
      <c r="K691" s="233">
        <f t="shared" si="1042"/>
        <v>0</v>
      </c>
      <c r="L691" s="233">
        <f t="shared" si="1042"/>
        <v>0</v>
      </c>
      <c r="M691" s="233">
        <f t="shared" si="1042"/>
        <v>0</v>
      </c>
      <c r="N691" s="233">
        <f t="shared" si="1042"/>
        <v>0</v>
      </c>
      <c r="O691" s="233">
        <f t="shared" si="1042"/>
        <v>0</v>
      </c>
      <c r="P691" s="233">
        <f t="shared" si="1042"/>
        <v>0</v>
      </c>
      <c r="Q691" s="233">
        <f t="shared" si="1042"/>
        <v>0</v>
      </c>
      <c r="R691" s="233">
        <f t="shared" si="1042"/>
        <v>0</v>
      </c>
      <c r="S691" s="233">
        <f t="shared" si="1042"/>
        <v>0</v>
      </c>
      <c r="T691" s="233">
        <f t="shared" si="1042"/>
        <v>0</v>
      </c>
      <c r="U691" s="233">
        <f t="shared" si="1042"/>
        <v>0</v>
      </c>
      <c r="V691" s="233">
        <f t="shared" si="1042"/>
        <v>0</v>
      </c>
      <c r="W691" s="233">
        <f t="shared" si="1042"/>
        <v>0</v>
      </c>
      <c r="X691" s="233">
        <f t="shared" si="1042"/>
        <v>0</v>
      </c>
      <c r="Y691" s="233">
        <f t="shared" si="1042"/>
        <v>0</v>
      </c>
      <c r="Z691" s="233">
        <f t="shared" si="1042"/>
        <v>0</v>
      </c>
      <c r="AA691" s="233">
        <f t="shared" si="1042"/>
        <v>0</v>
      </c>
      <c r="AB691" s="233">
        <f t="shared" si="1042"/>
        <v>0</v>
      </c>
      <c r="AC691" s="233">
        <f t="shared" si="1042"/>
        <v>0</v>
      </c>
      <c r="AD691" s="233">
        <f t="shared" si="1042"/>
        <v>0</v>
      </c>
      <c r="AE691" s="233">
        <f t="shared" si="1042"/>
        <v>0</v>
      </c>
      <c r="AF691" s="233">
        <f t="shared" si="1042"/>
        <v>0</v>
      </c>
      <c r="AG691" s="233">
        <f t="shared" si="1042"/>
        <v>0</v>
      </c>
      <c r="AH691" s="233">
        <f t="shared" si="1042"/>
        <v>0</v>
      </c>
      <c r="AI691" s="233">
        <f t="shared" si="1042"/>
        <v>0</v>
      </c>
      <c r="AJ691" s="233">
        <f t="shared" si="1042"/>
        <v>0</v>
      </c>
      <c r="AK691" s="233">
        <f t="shared" si="1042"/>
        <v>0</v>
      </c>
      <c r="AL691" s="233">
        <f t="shared" ref="AL691:BC691" si="1043">$Q16*VLOOKUP($D691,$D$286:$BC$389,AL$681,FALSE)+$Q16*VLOOKUP(CONCATENATE("Preparació per ",LOWER($D691)),$D$286:$BC$389,AL$681,FALSE)</f>
        <v>0</v>
      </c>
      <c r="AM691" s="233">
        <f t="shared" si="1043"/>
        <v>0</v>
      </c>
      <c r="AN691" s="233">
        <f t="shared" si="1043"/>
        <v>0</v>
      </c>
      <c r="AO691" s="233">
        <f t="shared" si="1043"/>
        <v>0</v>
      </c>
      <c r="AP691" s="233">
        <f t="shared" si="1043"/>
        <v>0</v>
      </c>
      <c r="AQ691" s="233">
        <f t="shared" si="1043"/>
        <v>0</v>
      </c>
      <c r="AR691" s="233">
        <f t="shared" si="1043"/>
        <v>0</v>
      </c>
      <c r="AS691" s="233">
        <f t="shared" si="1043"/>
        <v>0</v>
      </c>
      <c r="AT691" s="233">
        <f t="shared" si="1043"/>
        <v>0</v>
      </c>
      <c r="AU691" s="233">
        <f t="shared" si="1043"/>
        <v>0</v>
      </c>
      <c r="AV691" s="233">
        <f t="shared" si="1043"/>
        <v>0</v>
      </c>
      <c r="AW691" s="233">
        <f t="shared" si="1043"/>
        <v>0</v>
      </c>
      <c r="AX691" s="233">
        <f t="shared" si="1043"/>
        <v>0</v>
      </c>
      <c r="AY691" s="233">
        <f t="shared" si="1043"/>
        <v>0</v>
      </c>
      <c r="AZ691" s="233">
        <f t="shared" si="1043"/>
        <v>0</v>
      </c>
      <c r="BA691" s="233">
        <f t="shared" si="1043"/>
        <v>0</v>
      </c>
      <c r="BB691" s="233">
        <f t="shared" si="1043"/>
        <v>0</v>
      </c>
      <c r="BC691" s="233">
        <f t="shared" si="1043"/>
        <v>0</v>
      </c>
    </row>
    <row r="692" spans="3:55" s="190" customFormat="1" hidden="1">
      <c r="C692" s="195">
        <f t="shared" si="1025"/>
        <v>0</v>
      </c>
      <c r="D692" s="195">
        <f t="shared" si="1025"/>
        <v>0</v>
      </c>
      <c r="E692" s="242"/>
      <c r="F692" s="233">
        <f t="shared" ref="F692:AK692" si="1044">$Q17*VLOOKUP($D692,$D$286:$BC$389,F$681,FALSE)+$Q17*VLOOKUP(CONCATENATE("Preparació per ",LOWER($D692)),$D$286:$BC$389,F$681,FALSE)</f>
        <v>0</v>
      </c>
      <c r="G692" s="233">
        <f t="shared" si="1044"/>
        <v>0</v>
      </c>
      <c r="H692" s="233">
        <f t="shared" si="1044"/>
        <v>0</v>
      </c>
      <c r="I692" s="233">
        <f t="shared" si="1044"/>
        <v>0</v>
      </c>
      <c r="J692" s="233">
        <f t="shared" si="1044"/>
        <v>0</v>
      </c>
      <c r="K692" s="233">
        <f t="shared" si="1044"/>
        <v>0</v>
      </c>
      <c r="L692" s="233">
        <f t="shared" si="1044"/>
        <v>0</v>
      </c>
      <c r="M692" s="233">
        <f t="shared" si="1044"/>
        <v>0</v>
      </c>
      <c r="N692" s="233">
        <f t="shared" si="1044"/>
        <v>0</v>
      </c>
      <c r="O692" s="233">
        <f t="shared" si="1044"/>
        <v>0</v>
      </c>
      <c r="P692" s="233">
        <f t="shared" si="1044"/>
        <v>0</v>
      </c>
      <c r="Q692" s="233">
        <f t="shared" si="1044"/>
        <v>0</v>
      </c>
      <c r="R692" s="233">
        <f t="shared" si="1044"/>
        <v>0</v>
      </c>
      <c r="S692" s="233">
        <f t="shared" si="1044"/>
        <v>0</v>
      </c>
      <c r="T692" s="233">
        <f t="shared" si="1044"/>
        <v>0</v>
      </c>
      <c r="U692" s="233">
        <f t="shared" si="1044"/>
        <v>0</v>
      </c>
      <c r="V692" s="233">
        <f t="shared" si="1044"/>
        <v>0</v>
      </c>
      <c r="W692" s="233">
        <f t="shared" si="1044"/>
        <v>0</v>
      </c>
      <c r="X692" s="233">
        <f t="shared" si="1044"/>
        <v>0</v>
      </c>
      <c r="Y692" s="233">
        <f t="shared" si="1044"/>
        <v>0</v>
      </c>
      <c r="Z692" s="233">
        <f t="shared" si="1044"/>
        <v>0</v>
      </c>
      <c r="AA692" s="233">
        <f t="shared" si="1044"/>
        <v>0</v>
      </c>
      <c r="AB692" s="233">
        <f t="shared" si="1044"/>
        <v>0</v>
      </c>
      <c r="AC692" s="233">
        <f t="shared" si="1044"/>
        <v>0</v>
      </c>
      <c r="AD692" s="233">
        <f t="shared" si="1044"/>
        <v>0</v>
      </c>
      <c r="AE692" s="233">
        <f t="shared" si="1044"/>
        <v>0</v>
      </c>
      <c r="AF692" s="233">
        <f t="shared" si="1044"/>
        <v>0</v>
      </c>
      <c r="AG692" s="233">
        <f t="shared" si="1044"/>
        <v>0</v>
      </c>
      <c r="AH692" s="233">
        <f t="shared" si="1044"/>
        <v>0</v>
      </c>
      <c r="AI692" s="233">
        <f t="shared" si="1044"/>
        <v>0</v>
      </c>
      <c r="AJ692" s="233">
        <f t="shared" si="1044"/>
        <v>0</v>
      </c>
      <c r="AK692" s="233">
        <f t="shared" si="1044"/>
        <v>0</v>
      </c>
      <c r="AL692" s="233">
        <f t="shared" ref="AL692:BC692" si="1045">$Q17*VLOOKUP($D692,$D$286:$BC$389,AL$681,FALSE)+$Q17*VLOOKUP(CONCATENATE("Preparació per ",LOWER($D692)),$D$286:$BC$389,AL$681,FALSE)</f>
        <v>0</v>
      </c>
      <c r="AM692" s="233">
        <f t="shared" si="1045"/>
        <v>0</v>
      </c>
      <c r="AN692" s="233">
        <f t="shared" si="1045"/>
        <v>0</v>
      </c>
      <c r="AO692" s="233">
        <f t="shared" si="1045"/>
        <v>0</v>
      </c>
      <c r="AP692" s="233">
        <f t="shared" si="1045"/>
        <v>0</v>
      </c>
      <c r="AQ692" s="233">
        <f t="shared" si="1045"/>
        <v>0</v>
      </c>
      <c r="AR692" s="233">
        <f t="shared" si="1045"/>
        <v>0</v>
      </c>
      <c r="AS692" s="233">
        <f t="shared" si="1045"/>
        <v>0</v>
      </c>
      <c r="AT692" s="233">
        <f t="shared" si="1045"/>
        <v>0</v>
      </c>
      <c r="AU692" s="233">
        <f t="shared" si="1045"/>
        <v>0</v>
      </c>
      <c r="AV692" s="233">
        <f t="shared" si="1045"/>
        <v>0</v>
      </c>
      <c r="AW692" s="233">
        <f t="shared" si="1045"/>
        <v>0</v>
      </c>
      <c r="AX692" s="233">
        <f t="shared" si="1045"/>
        <v>0</v>
      </c>
      <c r="AY692" s="233">
        <f t="shared" si="1045"/>
        <v>0</v>
      </c>
      <c r="AZ692" s="233">
        <f t="shared" si="1045"/>
        <v>0</v>
      </c>
      <c r="BA692" s="233">
        <f t="shared" si="1045"/>
        <v>0</v>
      </c>
      <c r="BB692" s="233">
        <f t="shared" si="1045"/>
        <v>0</v>
      </c>
      <c r="BC692" s="233">
        <f t="shared" si="1045"/>
        <v>0</v>
      </c>
    </row>
    <row r="693" spans="3:55" s="190" customFormat="1" hidden="1">
      <c r="C693" s="195">
        <f t="shared" si="1025"/>
        <v>0</v>
      </c>
      <c r="D693" s="195">
        <f t="shared" si="1025"/>
        <v>0</v>
      </c>
      <c r="E693" s="242"/>
      <c r="F693" s="233">
        <f t="shared" ref="F693:AK693" si="1046">$Q18*VLOOKUP($D693,$D$286:$BC$389,F$681,FALSE)+$Q18*VLOOKUP(CONCATENATE("Preparació per ",LOWER($D693)),$D$286:$BC$389,F$681,FALSE)</f>
        <v>0</v>
      </c>
      <c r="G693" s="233">
        <f t="shared" si="1046"/>
        <v>0</v>
      </c>
      <c r="H693" s="233">
        <f t="shared" si="1046"/>
        <v>0</v>
      </c>
      <c r="I693" s="233">
        <f t="shared" si="1046"/>
        <v>0</v>
      </c>
      <c r="J693" s="233">
        <f t="shared" si="1046"/>
        <v>0</v>
      </c>
      <c r="K693" s="233">
        <f t="shared" si="1046"/>
        <v>0</v>
      </c>
      <c r="L693" s="233">
        <f t="shared" si="1046"/>
        <v>0</v>
      </c>
      <c r="M693" s="233">
        <f t="shared" si="1046"/>
        <v>0</v>
      </c>
      <c r="N693" s="233">
        <f t="shared" si="1046"/>
        <v>0</v>
      </c>
      <c r="O693" s="233">
        <f t="shared" si="1046"/>
        <v>0</v>
      </c>
      <c r="P693" s="233">
        <f t="shared" si="1046"/>
        <v>0</v>
      </c>
      <c r="Q693" s="233">
        <f t="shared" si="1046"/>
        <v>0</v>
      </c>
      <c r="R693" s="233">
        <f t="shared" si="1046"/>
        <v>0</v>
      </c>
      <c r="S693" s="233">
        <f t="shared" si="1046"/>
        <v>0</v>
      </c>
      <c r="T693" s="233">
        <f t="shared" si="1046"/>
        <v>0</v>
      </c>
      <c r="U693" s="233">
        <f t="shared" si="1046"/>
        <v>0</v>
      </c>
      <c r="V693" s="233">
        <f t="shared" si="1046"/>
        <v>0</v>
      </c>
      <c r="W693" s="233">
        <f t="shared" si="1046"/>
        <v>0</v>
      </c>
      <c r="X693" s="233">
        <f t="shared" si="1046"/>
        <v>0</v>
      </c>
      <c r="Y693" s="233">
        <f t="shared" si="1046"/>
        <v>0</v>
      </c>
      <c r="Z693" s="233">
        <f t="shared" si="1046"/>
        <v>0</v>
      </c>
      <c r="AA693" s="233">
        <f t="shared" si="1046"/>
        <v>0</v>
      </c>
      <c r="AB693" s="233">
        <f t="shared" si="1046"/>
        <v>0</v>
      </c>
      <c r="AC693" s="233">
        <f t="shared" si="1046"/>
        <v>0</v>
      </c>
      <c r="AD693" s="233">
        <f t="shared" si="1046"/>
        <v>0</v>
      </c>
      <c r="AE693" s="233">
        <f t="shared" si="1046"/>
        <v>0</v>
      </c>
      <c r="AF693" s="233">
        <f t="shared" si="1046"/>
        <v>0</v>
      </c>
      <c r="AG693" s="233">
        <f t="shared" si="1046"/>
        <v>0</v>
      </c>
      <c r="AH693" s="233">
        <f t="shared" si="1046"/>
        <v>0</v>
      </c>
      <c r="AI693" s="233">
        <f t="shared" si="1046"/>
        <v>0</v>
      </c>
      <c r="AJ693" s="233">
        <f t="shared" si="1046"/>
        <v>0</v>
      </c>
      <c r="AK693" s="233">
        <f t="shared" si="1046"/>
        <v>0</v>
      </c>
      <c r="AL693" s="233">
        <f t="shared" ref="AL693:BC693" si="1047">$Q18*VLOOKUP($D693,$D$286:$BC$389,AL$681,FALSE)+$Q18*VLOOKUP(CONCATENATE("Preparació per ",LOWER($D693)),$D$286:$BC$389,AL$681,FALSE)</f>
        <v>0</v>
      </c>
      <c r="AM693" s="233">
        <f t="shared" si="1047"/>
        <v>0</v>
      </c>
      <c r="AN693" s="233">
        <f t="shared" si="1047"/>
        <v>0</v>
      </c>
      <c r="AO693" s="233">
        <f t="shared" si="1047"/>
        <v>0</v>
      </c>
      <c r="AP693" s="233">
        <f t="shared" si="1047"/>
        <v>0</v>
      </c>
      <c r="AQ693" s="233">
        <f t="shared" si="1047"/>
        <v>0</v>
      </c>
      <c r="AR693" s="233">
        <f t="shared" si="1047"/>
        <v>0</v>
      </c>
      <c r="AS693" s="233">
        <f t="shared" si="1047"/>
        <v>0</v>
      </c>
      <c r="AT693" s="233">
        <f t="shared" si="1047"/>
        <v>0</v>
      </c>
      <c r="AU693" s="233">
        <f t="shared" si="1047"/>
        <v>0</v>
      </c>
      <c r="AV693" s="233">
        <f t="shared" si="1047"/>
        <v>0</v>
      </c>
      <c r="AW693" s="233">
        <f t="shared" si="1047"/>
        <v>0</v>
      </c>
      <c r="AX693" s="233">
        <f t="shared" si="1047"/>
        <v>0</v>
      </c>
      <c r="AY693" s="233">
        <f t="shared" si="1047"/>
        <v>0</v>
      </c>
      <c r="AZ693" s="233">
        <f t="shared" si="1047"/>
        <v>0</v>
      </c>
      <c r="BA693" s="233">
        <f t="shared" si="1047"/>
        <v>0</v>
      </c>
      <c r="BB693" s="233">
        <f t="shared" si="1047"/>
        <v>0</v>
      </c>
      <c r="BC693" s="233">
        <f t="shared" si="1047"/>
        <v>0</v>
      </c>
    </row>
    <row r="694" spans="3:55" s="190" customFormat="1" hidden="1">
      <c r="C694" s="196" t="str">
        <f t="shared" si="1025"/>
        <v>PLANTACIÓ</v>
      </c>
      <c r="D694" s="196" t="str">
        <f t="shared" si="1025"/>
        <v>Plantació manual col o bròcoli</v>
      </c>
      <c r="E694" s="243"/>
      <c r="F694" s="234">
        <f t="shared" ref="F694:AK694" si="1048">$Q19*VLOOKUP($D694,$D$286:$BC$389,F$681,FALSE)+$Q19*VLOOKUP(CONCATENATE("Preparació per ",LOWER($D694)),$D$286:$BC$389,F$681,FALSE)</f>
        <v>0</v>
      </c>
      <c r="G694" s="234">
        <f t="shared" si="1048"/>
        <v>0</v>
      </c>
      <c r="H694" s="234">
        <f t="shared" si="1048"/>
        <v>0</v>
      </c>
      <c r="I694" s="234">
        <f t="shared" si="1048"/>
        <v>0</v>
      </c>
      <c r="J694" s="234">
        <f t="shared" si="1048"/>
        <v>0</v>
      </c>
      <c r="K694" s="234">
        <f t="shared" si="1048"/>
        <v>0</v>
      </c>
      <c r="L694" s="234">
        <f t="shared" si="1048"/>
        <v>0</v>
      </c>
      <c r="M694" s="234">
        <f t="shared" si="1048"/>
        <v>0</v>
      </c>
      <c r="N694" s="234">
        <f t="shared" si="1048"/>
        <v>0</v>
      </c>
      <c r="O694" s="234">
        <f t="shared" si="1048"/>
        <v>0</v>
      </c>
      <c r="P694" s="234">
        <f t="shared" si="1048"/>
        <v>0</v>
      </c>
      <c r="Q694" s="234">
        <f t="shared" si="1048"/>
        <v>0</v>
      </c>
      <c r="R694" s="234">
        <f t="shared" si="1048"/>
        <v>0</v>
      </c>
      <c r="S694" s="234">
        <f t="shared" si="1048"/>
        <v>0</v>
      </c>
      <c r="T694" s="234">
        <f t="shared" si="1048"/>
        <v>0</v>
      </c>
      <c r="U694" s="234">
        <f t="shared" si="1048"/>
        <v>0</v>
      </c>
      <c r="V694" s="234">
        <f t="shared" si="1048"/>
        <v>0</v>
      </c>
      <c r="W694" s="234">
        <f t="shared" si="1048"/>
        <v>0</v>
      </c>
      <c r="X694" s="234">
        <f t="shared" si="1048"/>
        <v>0</v>
      </c>
      <c r="Y694" s="234">
        <f t="shared" si="1048"/>
        <v>0</v>
      </c>
      <c r="Z694" s="234">
        <f t="shared" si="1048"/>
        <v>0</v>
      </c>
      <c r="AA694" s="234">
        <f t="shared" si="1048"/>
        <v>0</v>
      </c>
      <c r="AB694" s="234">
        <f t="shared" si="1048"/>
        <v>0</v>
      </c>
      <c r="AC694" s="234">
        <f t="shared" si="1048"/>
        <v>0</v>
      </c>
      <c r="AD694" s="234">
        <f t="shared" si="1048"/>
        <v>0</v>
      </c>
      <c r="AE694" s="234">
        <f t="shared" si="1048"/>
        <v>0</v>
      </c>
      <c r="AF694" s="234">
        <f t="shared" si="1048"/>
        <v>0</v>
      </c>
      <c r="AG694" s="234">
        <f t="shared" si="1048"/>
        <v>0</v>
      </c>
      <c r="AH694" s="234">
        <f t="shared" si="1048"/>
        <v>0</v>
      </c>
      <c r="AI694" s="234">
        <f t="shared" si="1048"/>
        <v>0</v>
      </c>
      <c r="AJ694" s="234">
        <f t="shared" si="1048"/>
        <v>0</v>
      </c>
      <c r="AK694" s="234">
        <f t="shared" si="1048"/>
        <v>0</v>
      </c>
      <c r="AL694" s="234">
        <f t="shared" ref="AL694:BC694" si="1049">$Q19*VLOOKUP($D694,$D$286:$BC$389,AL$681,FALSE)+$Q19*VLOOKUP(CONCATENATE("Preparació per ",LOWER($D694)),$D$286:$BC$389,AL$681,FALSE)</f>
        <v>0</v>
      </c>
      <c r="AM694" s="234">
        <f t="shared" si="1049"/>
        <v>0</v>
      </c>
      <c r="AN694" s="234">
        <f t="shared" si="1049"/>
        <v>0</v>
      </c>
      <c r="AO694" s="234">
        <f t="shared" si="1049"/>
        <v>0</v>
      </c>
      <c r="AP694" s="234">
        <f t="shared" si="1049"/>
        <v>0</v>
      </c>
      <c r="AQ694" s="234">
        <f t="shared" si="1049"/>
        <v>0</v>
      </c>
      <c r="AR694" s="234">
        <f t="shared" si="1049"/>
        <v>0</v>
      </c>
      <c r="AS694" s="234">
        <f t="shared" si="1049"/>
        <v>0</v>
      </c>
      <c r="AT694" s="234">
        <f t="shared" si="1049"/>
        <v>0</v>
      </c>
      <c r="AU694" s="234">
        <f t="shared" si="1049"/>
        <v>0</v>
      </c>
      <c r="AV694" s="234">
        <f t="shared" si="1049"/>
        <v>0</v>
      </c>
      <c r="AW694" s="234">
        <f t="shared" si="1049"/>
        <v>0</v>
      </c>
      <c r="AX694" s="234">
        <f t="shared" si="1049"/>
        <v>0</v>
      </c>
      <c r="AY694" s="234">
        <f t="shared" si="1049"/>
        <v>0</v>
      </c>
      <c r="AZ694" s="234">
        <f t="shared" si="1049"/>
        <v>0</v>
      </c>
      <c r="BA694" s="234">
        <f t="shared" si="1049"/>
        <v>0</v>
      </c>
      <c r="BB694" s="234">
        <f t="shared" si="1049"/>
        <v>0</v>
      </c>
      <c r="BC694" s="234">
        <f t="shared" si="1049"/>
        <v>0</v>
      </c>
    </row>
    <row r="695" spans="3:55" s="190" customFormat="1" hidden="1">
      <c r="C695" s="196">
        <f t="shared" si="1025"/>
        <v>0</v>
      </c>
      <c r="D695" s="196">
        <f t="shared" si="1025"/>
        <v>0</v>
      </c>
      <c r="E695" s="243"/>
      <c r="F695" s="234">
        <f t="shared" ref="F695:AK695" si="1050">$Q20*VLOOKUP($D695,$D$286:$BC$389,F$681,FALSE)+$Q20*VLOOKUP(CONCATENATE("Preparació per ",LOWER($D695)),$D$286:$BC$389,F$681,FALSE)</f>
        <v>0</v>
      </c>
      <c r="G695" s="234">
        <f t="shared" si="1050"/>
        <v>0</v>
      </c>
      <c r="H695" s="234">
        <f t="shared" si="1050"/>
        <v>0</v>
      </c>
      <c r="I695" s="234">
        <f t="shared" si="1050"/>
        <v>0</v>
      </c>
      <c r="J695" s="234">
        <f t="shared" si="1050"/>
        <v>0</v>
      </c>
      <c r="K695" s="234">
        <f t="shared" si="1050"/>
        <v>0</v>
      </c>
      <c r="L695" s="234">
        <f t="shared" si="1050"/>
        <v>0</v>
      </c>
      <c r="M695" s="234">
        <f t="shared" si="1050"/>
        <v>0</v>
      </c>
      <c r="N695" s="234">
        <f t="shared" si="1050"/>
        <v>0</v>
      </c>
      <c r="O695" s="234">
        <f t="shared" si="1050"/>
        <v>0</v>
      </c>
      <c r="P695" s="234">
        <f t="shared" si="1050"/>
        <v>0</v>
      </c>
      <c r="Q695" s="234">
        <f t="shared" si="1050"/>
        <v>0</v>
      </c>
      <c r="R695" s="234">
        <f t="shared" si="1050"/>
        <v>0</v>
      </c>
      <c r="S695" s="234">
        <f t="shared" si="1050"/>
        <v>0</v>
      </c>
      <c r="T695" s="234">
        <f t="shared" si="1050"/>
        <v>0</v>
      </c>
      <c r="U695" s="234">
        <f t="shared" si="1050"/>
        <v>0</v>
      </c>
      <c r="V695" s="234">
        <f t="shared" si="1050"/>
        <v>0</v>
      </c>
      <c r="W695" s="234">
        <f t="shared" si="1050"/>
        <v>0</v>
      </c>
      <c r="X695" s="234">
        <f t="shared" si="1050"/>
        <v>0</v>
      </c>
      <c r="Y695" s="234">
        <f t="shared" si="1050"/>
        <v>0</v>
      </c>
      <c r="Z695" s="234">
        <f t="shared" si="1050"/>
        <v>0</v>
      </c>
      <c r="AA695" s="234">
        <f t="shared" si="1050"/>
        <v>0</v>
      </c>
      <c r="AB695" s="234">
        <f t="shared" si="1050"/>
        <v>0</v>
      </c>
      <c r="AC695" s="234">
        <f t="shared" si="1050"/>
        <v>0</v>
      </c>
      <c r="AD695" s="234">
        <f t="shared" si="1050"/>
        <v>0</v>
      </c>
      <c r="AE695" s="234">
        <f t="shared" si="1050"/>
        <v>0</v>
      </c>
      <c r="AF695" s="234">
        <f t="shared" si="1050"/>
        <v>0</v>
      </c>
      <c r="AG695" s="234">
        <f t="shared" si="1050"/>
        <v>0</v>
      </c>
      <c r="AH695" s="234">
        <f t="shared" si="1050"/>
        <v>0</v>
      </c>
      <c r="AI695" s="234">
        <f t="shared" si="1050"/>
        <v>0</v>
      </c>
      <c r="AJ695" s="234">
        <f t="shared" si="1050"/>
        <v>0</v>
      </c>
      <c r="AK695" s="234">
        <f t="shared" si="1050"/>
        <v>0</v>
      </c>
      <c r="AL695" s="234">
        <f t="shared" ref="AL695:BC695" si="1051">$Q20*VLOOKUP($D695,$D$286:$BC$389,AL$681,FALSE)+$Q20*VLOOKUP(CONCATENATE("Preparació per ",LOWER($D695)),$D$286:$BC$389,AL$681,FALSE)</f>
        <v>0</v>
      </c>
      <c r="AM695" s="234">
        <f t="shared" si="1051"/>
        <v>0</v>
      </c>
      <c r="AN695" s="234">
        <f t="shared" si="1051"/>
        <v>0</v>
      </c>
      <c r="AO695" s="234">
        <f t="shared" si="1051"/>
        <v>0</v>
      </c>
      <c r="AP695" s="234">
        <f t="shared" si="1051"/>
        <v>0</v>
      </c>
      <c r="AQ695" s="234">
        <f t="shared" si="1051"/>
        <v>0</v>
      </c>
      <c r="AR695" s="234">
        <f t="shared" si="1051"/>
        <v>0</v>
      </c>
      <c r="AS695" s="234">
        <f t="shared" si="1051"/>
        <v>0</v>
      </c>
      <c r="AT695" s="234">
        <f t="shared" si="1051"/>
        <v>0</v>
      </c>
      <c r="AU695" s="234">
        <f t="shared" si="1051"/>
        <v>0</v>
      </c>
      <c r="AV695" s="234">
        <f t="shared" si="1051"/>
        <v>0</v>
      </c>
      <c r="AW695" s="234">
        <f t="shared" si="1051"/>
        <v>0</v>
      </c>
      <c r="AX695" s="234">
        <f t="shared" si="1051"/>
        <v>0</v>
      </c>
      <c r="AY695" s="234">
        <f t="shared" si="1051"/>
        <v>0</v>
      </c>
      <c r="AZ695" s="234">
        <f t="shared" si="1051"/>
        <v>0</v>
      </c>
      <c r="BA695" s="234">
        <f t="shared" si="1051"/>
        <v>0</v>
      </c>
      <c r="BB695" s="234">
        <f t="shared" si="1051"/>
        <v>0</v>
      </c>
      <c r="BC695" s="234">
        <f t="shared" si="1051"/>
        <v>0</v>
      </c>
    </row>
    <row r="696" spans="3:55" s="190" customFormat="1" hidden="1">
      <c r="C696" s="196">
        <f t="shared" si="1025"/>
        <v>0</v>
      </c>
      <c r="D696" s="196">
        <f t="shared" si="1025"/>
        <v>0</v>
      </c>
      <c r="E696" s="243"/>
      <c r="F696" s="234">
        <f t="shared" ref="F696:AK696" si="1052">$Q21*VLOOKUP($D696,$D$286:$BC$389,F$681,FALSE)+$Q21*VLOOKUP(CONCATENATE("Preparació per ",LOWER($D696)),$D$286:$BC$389,F$681,FALSE)</f>
        <v>0</v>
      </c>
      <c r="G696" s="234">
        <f t="shared" si="1052"/>
        <v>0</v>
      </c>
      <c r="H696" s="234">
        <f t="shared" si="1052"/>
        <v>0</v>
      </c>
      <c r="I696" s="234">
        <f t="shared" si="1052"/>
        <v>0</v>
      </c>
      <c r="J696" s="234">
        <f t="shared" si="1052"/>
        <v>0</v>
      </c>
      <c r="K696" s="234">
        <f t="shared" si="1052"/>
        <v>0</v>
      </c>
      <c r="L696" s="234">
        <f t="shared" si="1052"/>
        <v>0</v>
      </c>
      <c r="M696" s="234">
        <f t="shared" si="1052"/>
        <v>0</v>
      </c>
      <c r="N696" s="234">
        <f t="shared" si="1052"/>
        <v>0</v>
      </c>
      <c r="O696" s="234">
        <f t="shared" si="1052"/>
        <v>0</v>
      </c>
      <c r="P696" s="234">
        <f t="shared" si="1052"/>
        <v>0</v>
      </c>
      <c r="Q696" s="234">
        <f t="shared" si="1052"/>
        <v>0</v>
      </c>
      <c r="R696" s="234">
        <f t="shared" si="1052"/>
        <v>0</v>
      </c>
      <c r="S696" s="234">
        <f t="shared" si="1052"/>
        <v>0</v>
      </c>
      <c r="T696" s="234">
        <f t="shared" si="1052"/>
        <v>0</v>
      </c>
      <c r="U696" s="234">
        <f t="shared" si="1052"/>
        <v>0</v>
      </c>
      <c r="V696" s="234">
        <f t="shared" si="1052"/>
        <v>0</v>
      </c>
      <c r="W696" s="234">
        <f t="shared" si="1052"/>
        <v>0</v>
      </c>
      <c r="X696" s="234">
        <f t="shared" si="1052"/>
        <v>0</v>
      </c>
      <c r="Y696" s="234">
        <f t="shared" si="1052"/>
        <v>0</v>
      </c>
      <c r="Z696" s="234">
        <f t="shared" si="1052"/>
        <v>0</v>
      </c>
      <c r="AA696" s="234">
        <f t="shared" si="1052"/>
        <v>0</v>
      </c>
      <c r="AB696" s="234">
        <f t="shared" si="1052"/>
        <v>0</v>
      </c>
      <c r="AC696" s="234">
        <f t="shared" si="1052"/>
        <v>0</v>
      </c>
      <c r="AD696" s="234">
        <f t="shared" si="1052"/>
        <v>0</v>
      </c>
      <c r="AE696" s="234">
        <f t="shared" si="1052"/>
        <v>0</v>
      </c>
      <c r="AF696" s="234">
        <f t="shared" si="1052"/>
        <v>0</v>
      </c>
      <c r="AG696" s="234">
        <f t="shared" si="1052"/>
        <v>0</v>
      </c>
      <c r="AH696" s="234">
        <f t="shared" si="1052"/>
        <v>0</v>
      </c>
      <c r="AI696" s="234">
        <f t="shared" si="1052"/>
        <v>0</v>
      </c>
      <c r="AJ696" s="234">
        <f t="shared" si="1052"/>
        <v>0</v>
      </c>
      <c r="AK696" s="234">
        <f t="shared" si="1052"/>
        <v>0</v>
      </c>
      <c r="AL696" s="234">
        <f t="shared" ref="AL696:BC696" si="1053">$Q21*VLOOKUP($D696,$D$286:$BC$389,AL$681,FALSE)+$Q21*VLOOKUP(CONCATENATE("Preparació per ",LOWER($D696)),$D$286:$BC$389,AL$681,FALSE)</f>
        <v>0</v>
      </c>
      <c r="AM696" s="234">
        <f t="shared" si="1053"/>
        <v>0</v>
      </c>
      <c r="AN696" s="234">
        <f t="shared" si="1053"/>
        <v>0</v>
      </c>
      <c r="AO696" s="234">
        <f t="shared" si="1053"/>
        <v>0</v>
      </c>
      <c r="AP696" s="234">
        <f t="shared" si="1053"/>
        <v>0</v>
      </c>
      <c r="AQ696" s="234">
        <f t="shared" si="1053"/>
        <v>0</v>
      </c>
      <c r="AR696" s="234">
        <f t="shared" si="1053"/>
        <v>0</v>
      </c>
      <c r="AS696" s="234">
        <f t="shared" si="1053"/>
        <v>0</v>
      </c>
      <c r="AT696" s="234">
        <f t="shared" si="1053"/>
        <v>0</v>
      </c>
      <c r="AU696" s="234">
        <f t="shared" si="1053"/>
        <v>0</v>
      </c>
      <c r="AV696" s="234">
        <f t="shared" si="1053"/>
        <v>0</v>
      </c>
      <c r="AW696" s="234">
        <f t="shared" si="1053"/>
        <v>0</v>
      </c>
      <c r="AX696" s="234">
        <f t="shared" si="1053"/>
        <v>0</v>
      </c>
      <c r="AY696" s="234">
        <f t="shared" si="1053"/>
        <v>0</v>
      </c>
      <c r="AZ696" s="234">
        <f t="shared" si="1053"/>
        <v>0</v>
      </c>
      <c r="BA696" s="234">
        <f t="shared" si="1053"/>
        <v>0</v>
      </c>
      <c r="BB696" s="234">
        <f t="shared" si="1053"/>
        <v>0</v>
      </c>
      <c r="BC696" s="234">
        <f t="shared" si="1053"/>
        <v>0</v>
      </c>
    </row>
    <row r="697" spans="3:55" s="190" customFormat="1" hidden="1">
      <c r="C697" s="196">
        <f t="shared" si="1025"/>
        <v>0</v>
      </c>
      <c r="D697" s="196">
        <f t="shared" si="1025"/>
        <v>0</v>
      </c>
      <c r="E697" s="243"/>
      <c r="F697" s="234">
        <f t="shared" ref="F697:AK697" si="1054">$Q22*VLOOKUP($D697,$D$286:$BC$389,F$681,FALSE)+$Q22*VLOOKUP(CONCATENATE("Preparació per ",LOWER($D697)),$D$286:$BC$389,F$681,FALSE)</f>
        <v>0</v>
      </c>
      <c r="G697" s="234">
        <f t="shared" si="1054"/>
        <v>0</v>
      </c>
      <c r="H697" s="234">
        <f t="shared" si="1054"/>
        <v>0</v>
      </c>
      <c r="I697" s="234">
        <f t="shared" si="1054"/>
        <v>0</v>
      </c>
      <c r="J697" s="234">
        <f t="shared" si="1054"/>
        <v>0</v>
      </c>
      <c r="K697" s="234">
        <f t="shared" si="1054"/>
        <v>0</v>
      </c>
      <c r="L697" s="234">
        <f t="shared" si="1054"/>
        <v>0</v>
      </c>
      <c r="M697" s="234">
        <f t="shared" si="1054"/>
        <v>0</v>
      </c>
      <c r="N697" s="234">
        <f t="shared" si="1054"/>
        <v>0</v>
      </c>
      <c r="O697" s="234">
        <f t="shared" si="1054"/>
        <v>0</v>
      </c>
      <c r="P697" s="234">
        <f t="shared" si="1054"/>
        <v>0</v>
      </c>
      <c r="Q697" s="234">
        <f t="shared" si="1054"/>
        <v>0</v>
      </c>
      <c r="R697" s="234">
        <f t="shared" si="1054"/>
        <v>0</v>
      </c>
      <c r="S697" s="234">
        <f t="shared" si="1054"/>
        <v>0</v>
      </c>
      <c r="T697" s="234">
        <f t="shared" si="1054"/>
        <v>0</v>
      </c>
      <c r="U697" s="234">
        <f t="shared" si="1054"/>
        <v>0</v>
      </c>
      <c r="V697" s="234">
        <f t="shared" si="1054"/>
        <v>0</v>
      </c>
      <c r="W697" s="234">
        <f t="shared" si="1054"/>
        <v>0</v>
      </c>
      <c r="X697" s="234">
        <f t="shared" si="1054"/>
        <v>0</v>
      </c>
      <c r="Y697" s="234">
        <f t="shared" si="1054"/>
        <v>0</v>
      </c>
      <c r="Z697" s="234">
        <f t="shared" si="1054"/>
        <v>0</v>
      </c>
      <c r="AA697" s="234">
        <f t="shared" si="1054"/>
        <v>0</v>
      </c>
      <c r="AB697" s="234">
        <f t="shared" si="1054"/>
        <v>0</v>
      </c>
      <c r="AC697" s="234">
        <f t="shared" si="1054"/>
        <v>0</v>
      </c>
      <c r="AD697" s="234">
        <f t="shared" si="1054"/>
        <v>0</v>
      </c>
      <c r="AE697" s="234">
        <f t="shared" si="1054"/>
        <v>0</v>
      </c>
      <c r="AF697" s="234">
        <f t="shared" si="1054"/>
        <v>0</v>
      </c>
      <c r="AG697" s="234">
        <f t="shared" si="1054"/>
        <v>0</v>
      </c>
      <c r="AH697" s="234">
        <f t="shared" si="1054"/>
        <v>0</v>
      </c>
      <c r="AI697" s="234">
        <f t="shared" si="1054"/>
        <v>0</v>
      </c>
      <c r="AJ697" s="234">
        <f t="shared" si="1054"/>
        <v>0</v>
      </c>
      <c r="AK697" s="234">
        <f t="shared" si="1054"/>
        <v>0</v>
      </c>
      <c r="AL697" s="234">
        <f t="shared" ref="AL697:BC697" si="1055">$Q22*VLOOKUP($D697,$D$286:$BC$389,AL$681,FALSE)+$Q22*VLOOKUP(CONCATENATE("Preparació per ",LOWER($D697)),$D$286:$BC$389,AL$681,FALSE)</f>
        <v>0</v>
      </c>
      <c r="AM697" s="234">
        <f t="shared" si="1055"/>
        <v>0</v>
      </c>
      <c r="AN697" s="234">
        <f t="shared" si="1055"/>
        <v>0</v>
      </c>
      <c r="AO697" s="234">
        <f t="shared" si="1055"/>
        <v>0</v>
      </c>
      <c r="AP697" s="234">
        <f t="shared" si="1055"/>
        <v>0</v>
      </c>
      <c r="AQ697" s="234">
        <f t="shared" si="1055"/>
        <v>0</v>
      </c>
      <c r="AR697" s="234">
        <f t="shared" si="1055"/>
        <v>0</v>
      </c>
      <c r="AS697" s="234">
        <f t="shared" si="1055"/>
        <v>0</v>
      </c>
      <c r="AT697" s="234">
        <f t="shared" si="1055"/>
        <v>0</v>
      </c>
      <c r="AU697" s="234">
        <f t="shared" si="1055"/>
        <v>0</v>
      </c>
      <c r="AV697" s="234">
        <f t="shared" si="1055"/>
        <v>0</v>
      </c>
      <c r="AW697" s="234">
        <f t="shared" si="1055"/>
        <v>0</v>
      </c>
      <c r="AX697" s="234">
        <f t="shared" si="1055"/>
        <v>0</v>
      </c>
      <c r="AY697" s="234">
        <f t="shared" si="1055"/>
        <v>0</v>
      </c>
      <c r="AZ697" s="234">
        <f t="shared" si="1055"/>
        <v>0</v>
      </c>
      <c r="BA697" s="234">
        <f t="shared" si="1055"/>
        <v>0</v>
      </c>
      <c r="BB697" s="234">
        <f t="shared" si="1055"/>
        <v>0</v>
      </c>
      <c r="BC697" s="234">
        <f t="shared" si="1055"/>
        <v>0</v>
      </c>
    </row>
    <row r="698" spans="3:55" s="190" customFormat="1" hidden="1">
      <c r="C698" s="197" t="str">
        <f t="shared" si="1025"/>
        <v>REG</v>
      </c>
      <c r="D698" s="197" t="str">
        <f t="shared" si="1025"/>
        <v>Instal.lació sistema de reg amb cinta (1 m per m2)</v>
      </c>
      <c r="E698" s="244"/>
      <c r="F698" s="235">
        <f t="shared" ref="F698:AK698" si="1056">$Q23*VLOOKUP($D698,$D$286:$BC$389,F$681,FALSE)+$Q23*VLOOKUP(CONCATENATE("Preparació per ",LOWER($D698)),$D$286:$BC$389,F$681,FALSE)</f>
        <v>0</v>
      </c>
      <c r="G698" s="235">
        <f t="shared" si="1056"/>
        <v>0</v>
      </c>
      <c r="H698" s="235">
        <f t="shared" si="1056"/>
        <v>0</v>
      </c>
      <c r="I698" s="235">
        <f t="shared" si="1056"/>
        <v>0</v>
      </c>
      <c r="J698" s="235">
        <f t="shared" si="1056"/>
        <v>0</v>
      </c>
      <c r="K698" s="235">
        <f t="shared" si="1056"/>
        <v>0</v>
      </c>
      <c r="L698" s="235">
        <f t="shared" si="1056"/>
        <v>0</v>
      </c>
      <c r="M698" s="235">
        <f t="shared" si="1056"/>
        <v>0</v>
      </c>
      <c r="N698" s="235">
        <f t="shared" si="1056"/>
        <v>0</v>
      </c>
      <c r="O698" s="235">
        <f t="shared" si="1056"/>
        <v>0</v>
      </c>
      <c r="P698" s="235">
        <f t="shared" si="1056"/>
        <v>0</v>
      </c>
      <c r="Q698" s="235">
        <f t="shared" si="1056"/>
        <v>0</v>
      </c>
      <c r="R698" s="235">
        <f t="shared" si="1056"/>
        <v>0</v>
      </c>
      <c r="S698" s="235">
        <f t="shared" si="1056"/>
        <v>0</v>
      </c>
      <c r="T698" s="235">
        <f t="shared" si="1056"/>
        <v>0</v>
      </c>
      <c r="U698" s="235">
        <f t="shared" si="1056"/>
        <v>0</v>
      </c>
      <c r="V698" s="235">
        <f t="shared" si="1056"/>
        <v>0</v>
      </c>
      <c r="W698" s="235">
        <f t="shared" si="1056"/>
        <v>0</v>
      </c>
      <c r="X698" s="235">
        <f t="shared" si="1056"/>
        <v>0</v>
      </c>
      <c r="Y698" s="235">
        <f t="shared" si="1056"/>
        <v>0</v>
      </c>
      <c r="Z698" s="235">
        <f t="shared" si="1056"/>
        <v>0</v>
      </c>
      <c r="AA698" s="235">
        <f t="shared" si="1056"/>
        <v>0</v>
      </c>
      <c r="AB698" s="235">
        <f t="shared" si="1056"/>
        <v>0</v>
      </c>
      <c r="AC698" s="235">
        <f t="shared" si="1056"/>
        <v>0</v>
      </c>
      <c r="AD698" s="235">
        <f t="shared" si="1056"/>
        <v>0</v>
      </c>
      <c r="AE698" s="235">
        <f t="shared" si="1056"/>
        <v>0</v>
      </c>
      <c r="AF698" s="235">
        <f t="shared" si="1056"/>
        <v>0</v>
      </c>
      <c r="AG698" s="235">
        <f t="shared" si="1056"/>
        <v>0</v>
      </c>
      <c r="AH698" s="235">
        <f t="shared" si="1056"/>
        <v>0</v>
      </c>
      <c r="AI698" s="235">
        <f t="shared" si="1056"/>
        <v>0</v>
      </c>
      <c r="AJ698" s="235">
        <f t="shared" si="1056"/>
        <v>0</v>
      </c>
      <c r="AK698" s="235">
        <f t="shared" si="1056"/>
        <v>0</v>
      </c>
      <c r="AL698" s="235">
        <f t="shared" ref="AL698:BC698" si="1057">$Q23*VLOOKUP($D698,$D$286:$BC$389,AL$681,FALSE)+$Q23*VLOOKUP(CONCATENATE("Preparació per ",LOWER($D698)),$D$286:$BC$389,AL$681,FALSE)</f>
        <v>0</v>
      </c>
      <c r="AM698" s="235">
        <f t="shared" si="1057"/>
        <v>0</v>
      </c>
      <c r="AN698" s="235">
        <f t="shared" si="1057"/>
        <v>0</v>
      </c>
      <c r="AO698" s="235">
        <f t="shared" si="1057"/>
        <v>0</v>
      </c>
      <c r="AP698" s="235">
        <f t="shared" si="1057"/>
        <v>0</v>
      </c>
      <c r="AQ698" s="235">
        <f t="shared" si="1057"/>
        <v>0</v>
      </c>
      <c r="AR698" s="235">
        <f t="shared" si="1057"/>
        <v>0</v>
      </c>
      <c r="AS698" s="235">
        <f t="shared" si="1057"/>
        <v>0</v>
      </c>
      <c r="AT698" s="235">
        <f t="shared" si="1057"/>
        <v>0</v>
      </c>
      <c r="AU698" s="235">
        <f t="shared" si="1057"/>
        <v>0</v>
      </c>
      <c r="AV698" s="235">
        <f t="shared" si="1057"/>
        <v>0</v>
      </c>
      <c r="AW698" s="235">
        <f t="shared" si="1057"/>
        <v>0</v>
      </c>
      <c r="AX698" s="235">
        <f t="shared" si="1057"/>
        <v>0</v>
      </c>
      <c r="AY698" s="235">
        <f t="shared" si="1057"/>
        <v>0</v>
      </c>
      <c r="AZ698" s="235">
        <f t="shared" si="1057"/>
        <v>0</v>
      </c>
      <c r="BA698" s="235">
        <f t="shared" si="1057"/>
        <v>0</v>
      </c>
      <c r="BB698" s="235">
        <f t="shared" si="1057"/>
        <v>0</v>
      </c>
      <c r="BC698" s="235">
        <f t="shared" si="1057"/>
        <v>0</v>
      </c>
    </row>
    <row r="699" spans="3:55" s="190" customFormat="1" hidden="1">
      <c r="C699" s="197">
        <f t="shared" si="1025"/>
        <v>0</v>
      </c>
      <c r="D699" s="197" t="str">
        <f t="shared" si="1025"/>
        <v>Reg (L/m2)</v>
      </c>
      <c r="E699" s="244"/>
      <c r="F699" s="235">
        <f t="shared" ref="F699:AK699" si="1058">$Q24*VLOOKUP($D699,$D$286:$BC$389,F$681,FALSE)+$Q24*VLOOKUP(CONCATENATE("Preparació per ",LOWER($D699)),$D$286:$BC$389,F$681,FALSE)</f>
        <v>0</v>
      </c>
      <c r="G699" s="235">
        <f t="shared" si="1058"/>
        <v>0</v>
      </c>
      <c r="H699" s="235">
        <f t="shared" si="1058"/>
        <v>0</v>
      </c>
      <c r="I699" s="235">
        <f t="shared" si="1058"/>
        <v>0</v>
      </c>
      <c r="J699" s="235">
        <f t="shared" si="1058"/>
        <v>0</v>
      </c>
      <c r="K699" s="235">
        <f t="shared" si="1058"/>
        <v>0</v>
      </c>
      <c r="L699" s="235">
        <f t="shared" si="1058"/>
        <v>0</v>
      </c>
      <c r="M699" s="235">
        <f t="shared" si="1058"/>
        <v>0</v>
      </c>
      <c r="N699" s="235">
        <f t="shared" si="1058"/>
        <v>0</v>
      </c>
      <c r="O699" s="235">
        <f t="shared" si="1058"/>
        <v>0</v>
      </c>
      <c r="P699" s="235">
        <f t="shared" si="1058"/>
        <v>0</v>
      </c>
      <c r="Q699" s="235">
        <f t="shared" si="1058"/>
        <v>0</v>
      </c>
      <c r="R699" s="235">
        <f t="shared" si="1058"/>
        <v>0</v>
      </c>
      <c r="S699" s="235">
        <f t="shared" si="1058"/>
        <v>0</v>
      </c>
      <c r="T699" s="235">
        <f t="shared" si="1058"/>
        <v>0</v>
      </c>
      <c r="U699" s="235">
        <f t="shared" si="1058"/>
        <v>0</v>
      </c>
      <c r="V699" s="235">
        <f t="shared" si="1058"/>
        <v>0</v>
      </c>
      <c r="W699" s="235">
        <f t="shared" si="1058"/>
        <v>0</v>
      </c>
      <c r="X699" s="235">
        <f t="shared" si="1058"/>
        <v>0</v>
      </c>
      <c r="Y699" s="235">
        <f t="shared" si="1058"/>
        <v>0</v>
      </c>
      <c r="Z699" s="235">
        <f t="shared" si="1058"/>
        <v>0</v>
      </c>
      <c r="AA699" s="235">
        <f t="shared" si="1058"/>
        <v>0</v>
      </c>
      <c r="AB699" s="235">
        <f t="shared" si="1058"/>
        <v>0</v>
      </c>
      <c r="AC699" s="235">
        <f t="shared" si="1058"/>
        <v>0</v>
      </c>
      <c r="AD699" s="235">
        <f t="shared" si="1058"/>
        <v>0</v>
      </c>
      <c r="AE699" s="235">
        <f t="shared" si="1058"/>
        <v>0</v>
      </c>
      <c r="AF699" s="235">
        <f t="shared" si="1058"/>
        <v>0</v>
      </c>
      <c r="AG699" s="235">
        <f t="shared" si="1058"/>
        <v>0</v>
      </c>
      <c r="AH699" s="235">
        <f t="shared" si="1058"/>
        <v>0</v>
      </c>
      <c r="AI699" s="235">
        <f t="shared" si="1058"/>
        <v>0</v>
      </c>
      <c r="AJ699" s="235">
        <f t="shared" si="1058"/>
        <v>0</v>
      </c>
      <c r="AK699" s="235">
        <f t="shared" si="1058"/>
        <v>0</v>
      </c>
      <c r="AL699" s="235">
        <f t="shared" ref="AL699:BC699" si="1059">$Q24*VLOOKUP($D699,$D$286:$BC$389,AL$681,FALSE)+$Q24*VLOOKUP(CONCATENATE("Preparació per ",LOWER($D699)),$D$286:$BC$389,AL$681,FALSE)</f>
        <v>0</v>
      </c>
      <c r="AM699" s="235">
        <f t="shared" si="1059"/>
        <v>0</v>
      </c>
      <c r="AN699" s="235">
        <f t="shared" si="1059"/>
        <v>0</v>
      </c>
      <c r="AO699" s="235">
        <f t="shared" si="1059"/>
        <v>0</v>
      </c>
      <c r="AP699" s="235">
        <f t="shared" si="1059"/>
        <v>0</v>
      </c>
      <c r="AQ699" s="235">
        <f t="shared" si="1059"/>
        <v>0</v>
      </c>
      <c r="AR699" s="235">
        <f t="shared" si="1059"/>
        <v>0</v>
      </c>
      <c r="AS699" s="235">
        <f t="shared" si="1059"/>
        <v>0</v>
      </c>
      <c r="AT699" s="235">
        <f t="shared" si="1059"/>
        <v>0</v>
      </c>
      <c r="AU699" s="235">
        <f t="shared" si="1059"/>
        <v>0</v>
      </c>
      <c r="AV699" s="235">
        <f t="shared" si="1059"/>
        <v>0</v>
      </c>
      <c r="AW699" s="235">
        <f t="shared" si="1059"/>
        <v>0</v>
      </c>
      <c r="AX699" s="235">
        <f t="shared" si="1059"/>
        <v>0</v>
      </c>
      <c r="AY699" s="235">
        <f t="shared" si="1059"/>
        <v>0</v>
      </c>
      <c r="AZ699" s="235">
        <f t="shared" si="1059"/>
        <v>0</v>
      </c>
      <c r="BA699" s="235">
        <f t="shared" si="1059"/>
        <v>0</v>
      </c>
      <c r="BB699" s="235">
        <f t="shared" si="1059"/>
        <v>0</v>
      </c>
      <c r="BC699" s="235">
        <f t="shared" si="1059"/>
        <v>0</v>
      </c>
    </row>
    <row r="700" spans="3:55" s="190" customFormat="1" hidden="1">
      <c r="C700" s="197">
        <f t="shared" si="1025"/>
        <v>0</v>
      </c>
      <c r="D700" s="197" t="str">
        <f t="shared" si="1025"/>
        <v>Desinstal.lació sistema de reg amb cinta</v>
      </c>
      <c r="E700" s="244"/>
      <c r="F700" s="235">
        <f t="shared" ref="F700:AK700" si="1060">$Q25*VLOOKUP($D700,$D$286:$BC$389,F$681,FALSE)+$Q25*VLOOKUP(CONCATENATE("Preparació per ",LOWER($D700)),$D$286:$BC$389,F$681,FALSE)</f>
        <v>0</v>
      </c>
      <c r="G700" s="235">
        <f t="shared" si="1060"/>
        <v>0</v>
      </c>
      <c r="H700" s="235">
        <f t="shared" si="1060"/>
        <v>0</v>
      </c>
      <c r="I700" s="235">
        <f t="shared" si="1060"/>
        <v>0</v>
      </c>
      <c r="J700" s="235">
        <f t="shared" si="1060"/>
        <v>0</v>
      </c>
      <c r="K700" s="235">
        <f t="shared" si="1060"/>
        <v>0</v>
      </c>
      <c r="L700" s="235">
        <f t="shared" si="1060"/>
        <v>0</v>
      </c>
      <c r="M700" s="235">
        <f t="shared" si="1060"/>
        <v>0</v>
      </c>
      <c r="N700" s="235">
        <f t="shared" si="1060"/>
        <v>0</v>
      </c>
      <c r="O700" s="235">
        <f t="shared" si="1060"/>
        <v>0</v>
      </c>
      <c r="P700" s="235">
        <f t="shared" si="1060"/>
        <v>0</v>
      </c>
      <c r="Q700" s="235">
        <f t="shared" si="1060"/>
        <v>0</v>
      </c>
      <c r="R700" s="235">
        <f t="shared" si="1060"/>
        <v>0</v>
      </c>
      <c r="S700" s="235">
        <f t="shared" si="1060"/>
        <v>0</v>
      </c>
      <c r="T700" s="235">
        <f t="shared" si="1060"/>
        <v>0</v>
      </c>
      <c r="U700" s="235">
        <f t="shared" si="1060"/>
        <v>0</v>
      </c>
      <c r="V700" s="235">
        <f t="shared" si="1060"/>
        <v>0</v>
      </c>
      <c r="W700" s="235">
        <f t="shared" si="1060"/>
        <v>0</v>
      </c>
      <c r="X700" s="235">
        <f t="shared" si="1060"/>
        <v>0</v>
      </c>
      <c r="Y700" s="235">
        <f t="shared" si="1060"/>
        <v>0</v>
      </c>
      <c r="Z700" s="235">
        <f t="shared" si="1060"/>
        <v>0</v>
      </c>
      <c r="AA700" s="235">
        <f t="shared" si="1060"/>
        <v>0</v>
      </c>
      <c r="AB700" s="235">
        <f t="shared" si="1060"/>
        <v>0</v>
      </c>
      <c r="AC700" s="235">
        <f t="shared" si="1060"/>
        <v>0</v>
      </c>
      <c r="AD700" s="235">
        <f t="shared" si="1060"/>
        <v>0</v>
      </c>
      <c r="AE700" s="235">
        <f t="shared" si="1060"/>
        <v>0</v>
      </c>
      <c r="AF700" s="235">
        <f t="shared" si="1060"/>
        <v>0</v>
      </c>
      <c r="AG700" s="235">
        <f t="shared" si="1060"/>
        <v>0</v>
      </c>
      <c r="AH700" s="235">
        <f t="shared" si="1060"/>
        <v>0</v>
      </c>
      <c r="AI700" s="235">
        <f t="shared" si="1060"/>
        <v>0</v>
      </c>
      <c r="AJ700" s="235">
        <f t="shared" si="1060"/>
        <v>0</v>
      </c>
      <c r="AK700" s="235">
        <f t="shared" si="1060"/>
        <v>0</v>
      </c>
      <c r="AL700" s="235">
        <f t="shared" ref="AL700:BC700" si="1061">$Q25*VLOOKUP($D700,$D$286:$BC$389,AL$681,FALSE)+$Q25*VLOOKUP(CONCATENATE("Preparació per ",LOWER($D700)),$D$286:$BC$389,AL$681,FALSE)</f>
        <v>0</v>
      </c>
      <c r="AM700" s="235">
        <f t="shared" si="1061"/>
        <v>0</v>
      </c>
      <c r="AN700" s="235">
        <f t="shared" si="1061"/>
        <v>0</v>
      </c>
      <c r="AO700" s="235">
        <f t="shared" si="1061"/>
        <v>0</v>
      </c>
      <c r="AP700" s="235">
        <f t="shared" si="1061"/>
        <v>0</v>
      </c>
      <c r="AQ700" s="235">
        <f t="shared" si="1061"/>
        <v>0</v>
      </c>
      <c r="AR700" s="235">
        <f t="shared" si="1061"/>
        <v>0</v>
      </c>
      <c r="AS700" s="235">
        <f t="shared" si="1061"/>
        <v>0</v>
      </c>
      <c r="AT700" s="235">
        <f t="shared" si="1061"/>
        <v>0</v>
      </c>
      <c r="AU700" s="235">
        <f t="shared" si="1061"/>
        <v>0</v>
      </c>
      <c r="AV700" s="235">
        <f t="shared" si="1061"/>
        <v>0</v>
      </c>
      <c r="AW700" s="235">
        <f t="shared" si="1061"/>
        <v>0</v>
      </c>
      <c r="AX700" s="235">
        <f t="shared" si="1061"/>
        <v>0</v>
      </c>
      <c r="AY700" s="235">
        <f t="shared" si="1061"/>
        <v>0</v>
      </c>
      <c r="AZ700" s="235">
        <f t="shared" si="1061"/>
        <v>0</v>
      </c>
      <c r="BA700" s="235">
        <f t="shared" si="1061"/>
        <v>0</v>
      </c>
      <c r="BB700" s="235">
        <f t="shared" si="1061"/>
        <v>0</v>
      </c>
      <c r="BC700" s="235">
        <f t="shared" si="1061"/>
        <v>0</v>
      </c>
    </row>
    <row r="701" spans="3:55" s="190" customFormat="1" hidden="1">
      <c r="C701" s="197">
        <f t="shared" si="1025"/>
        <v>0</v>
      </c>
      <c r="D701" s="197">
        <f t="shared" si="1025"/>
        <v>0</v>
      </c>
      <c r="E701" s="244"/>
      <c r="F701" s="235">
        <f t="shared" ref="F701:AK701" si="1062">$Q26*VLOOKUP($D701,$D$286:$BC$389,F$681,FALSE)+$Q26*VLOOKUP(CONCATENATE("Preparació per ",LOWER($D701)),$D$286:$BC$389,F$681,FALSE)</f>
        <v>0</v>
      </c>
      <c r="G701" s="235">
        <f t="shared" si="1062"/>
        <v>0</v>
      </c>
      <c r="H701" s="235">
        <f t="shared" si="1062"/>
        <v>0</v>
      </c>
      <c r="I701" s="235">
        <f t="shared" si="1062"/>
        <v>0</v>
      </c>
      <c r="J701" s="235">
        <f t="shared" si="1062"/>
        <v>0</v>
      </c>
      <c r="K701" s="235">
        <f t="shared" si="1062"/>
        <v>0</v>
      </c>
      <c r="L701" s="235">
        <f t="shared" si="1062"/>
        <v>0</v>
      </c>
      <c r="M701" s="235">
        <f t="shared" si="1062"/>
        <v>0</v>
      </c>
      <c r="N701" s="235">
        <f t="shared" si="1062"/>
        <v>0</v>
      </c>
      <c r="O701" s="235">
        <f t="shared" si="1062"/>
        <v>0</v>
      </c>
      <c r="P701" s="235">
        <f t="shared" si="1062"/>
        <v>0</v>
      </c>
      <c r="Q701" s="235">
        <f t="shared" si="1062"/>
        <v>0</v>
      </c>
      <c r="R701" s="235">
        <f t="shared" si="1062"/>
        <v>0</v>
      </c>
      <c r="S701" s="235">
        <f t="shared" si="1062"/>
        <v>0</v>
      </c>
      <c r="T701" s="235">
        <f t="shared" si="1062"/>
        <v>0</v>
      </c>
      <c r="U701" s="235">
        <f t="shared" si="1062"/>
        <v>0</v>
      </c>
      <c r="V701" s="235">
        <f t="shared" si="1062"/>
        <v>0</v>
      </c>
      <c r="W701" s="235">
        <f t="shared" si="1062"/>
        <v>0</v>
      </c>
      <c r="X701" s="235">
        <f t="shared" si="1062"/>
        <v>0</v>
      </c>
      <c r="Y701" s="235">
        <f t="shared" si="1062"/>
        <v>0</v>
      </c>
      <c r="Z701" s="235">
        <f t="shared" si="1062"/>
        <v>0</v>
      </c>
      <c r="AA701" s="235">
        <f t="shared" si="1062"/>
        <v>0</v>
      </c>
      <c r="AB701" s="235">
        <f t="shared" si="1062"/>
        <v>0</v>
      </c>
      <c r="AC701" s="235">
        <f t="shared" si="1062"/>
        <v>0</v>
      </c>
      <c r="AD701" s="235">
        <f t="shared" si="1062"/>
        <v>0</v>
      </c>
      <c r="AE701" s="235">
        <f t="shared" si="1062"/>
        <v>0</v>
      </c>
      <c r="AF701" s="235">
        <f t="shared" si="1062"/>
        <v>0</v>
      </c>
      <c r="AG701" s="235">
        <f t="shared" si="1062"/>
        <v>0</v>
      </c>
      <c r="AH701" s="235">
        <f t="shared" si="1062"/>
        <v>0</v>
      </c>
      <c r="AI701" s="235">
        <f t="shared" si="1062"/>
        <v>0</v>
      </c>
      <c r="AJ701" s="235">
        <f t="shared" si="1062"/>
        <v>0</v>
      </c>
      <c r="AK701" s="235">
        <f t="shared" si="1062"/>
        <v>0</v>
      </c>
      <c r="AL701" s="235">
        <f t="shared" ref="AL701:BC701" si="1063">$Q26*VLOOKUP($D701,$D$286:$BC$389,AL$681,FALSE)+$Q26*VLOOKUP(CONCATENATE("Preparació per ",LOWER($D701)),$D$286:$BC$389,AL$681,FALSE)</f>
        <v>0</v>
      </c>
      <c r="AM701" s="235">
        <f t="shared" si="1063"/>
        <v>0</v>
      </c>
      <c r="AN701" s="235">
        <f t="shared" si="1063"/>
        <v>0</v>
      </c>
      <c r="AO701" s="235">
        <f t="shared" si="1063"/>
        <v>0</v>
      </c>
      <c r="AP701" s="235">
        <f t="shared" si="1063"/>
        <v>0</v>
      </c>
      <c r="AQ701" s="235">
        <f t="shared" si="1063"/>
        <v>0</v>
      </c>
      <c r="AR701" s="235">
        <f t="shared" si="1063"/>
        <v>0</v>
      </c>
      <c r="AS701" s="235">
        <f t="shared" si="1063"/>
        <v>0</v>
      </c>
      <c r="AT701" s="235">
        <f t="shared" si="1063"/>
        <v>0</v>
      </c>
      <c r="AU701" s="235">
        <f t="shared" si="1063"/>
        <v>0</v>
      </c>
      <c r="AV701" s="235">
        <f t="shared" si="1063"/>
        <v>0</v>
      </c>
      <c r="AW701" s="235">
        <f t="shared" si="1063"/>
        <v>0</v>
      </c>
      <c r="AX701" s="235">
        <f t="shared" si="1063"/>
        <v>0</v>
      </c>
      <c r="AY701" s="235">
        <f t="shared" si="1063"/>
        <v>0</v>
      </c>
      <c r="AZ701" s="235">
        <f t="shared" si="1063"/>
        <v>0</v>
      </c>
      <c r="BA701" s="235">
        <f t="shared" si="1063"/>
        <v>0</v>
      </c>
      <c r="BB701" s="235">
        <f t="shared" si="1063"/>
        <v>0</v>
      </c>
      <c r="BC701" s="235">
        <f t="shared" si="1063"/>
        <v>0</v>
      </c>
    </row>
    <row r="702" spans="3:55" s="190" customFormat="1" hidden="1">
      <c r="C702" s="198" t="str">
        <f t="shared" si="1025"/>
        <v>TRACTAMENTS</v>
      </c>
      <c r="D702" s="198" t="str">
        <f t="shared" si="1025"/>
        <v>Tractament Bacillus + retenol +purí ortiga amb tractor i braços</v>
      </c>
      <c r="E702" s="245"/>
      <c r="F702" s="236">
        <f t="shared" ref="F702:AK702" si="1064">$Q27*VLOOKUP($D702,$D$286:$BC$389,F$681,FALSE)+$Q27*VLOOKUP(CONCATENATE("Preparació per ",LOWER($D702)),$D$286:$BC$389,F$681,FALSE)</f>
        <v>0</v>
      </c>
      <c r="G702" s="236">
        <f t="shared" si="1064"/>
        <v>0</v>
      </c>
      <c r="H702" s="236">
        <f t="shared" si="1064"/>
        <v>0</v>
      </c>
      <c r="I702" s="236">
        <f t="shared" si="1064"/>
        <v>0</v>
      </c>
      <c r="J702" s="236">
        <f t="shared" si="1064"/>
        <v>0</v>
      </c>
      <c r="K702" s="236">
        <f t="shared" si="1064"/>
        <v>0</v>
      </c>
      <c r="L702" s="236">
        <f t="shared" si="1064"/>
        <v>0</v>
      </c>
      <c r="M702" s="236">
        <f t="shared" si="1064"/>
        <v>0</v>
      </c>
      <c r="N702" s="236">
        <f t="shared" si="1064"/>
        <v>0</v>
      </c>
      <c r="O702" s="236">
        <f t="shared" si="1064"/>
        <v>0</v>
      </c>
      <c r="P702" s="236">
        <f t="shared" si="1064"/>
        <v>0</v>
      </c>
      <c r="Q702" s="236">
        <f t="shared" si="1064"/>
        <v>0</v>
      </c>
      <c r="R702" s="236">
        <f t="shared" si="1064"/>
        <v>0</v>
      </c>
      <c r="S702" s="236">
        <f t="shared" si="1064"/>
        <v>0</v>
      </c>
      <c r="T702" s="236">
        <f t="shared" si="1064"/>
        <v>0</v>
      </c>
      <c r="U702" s="236">
        <f t="shared" si="1064"/>
        <v>0</v>
      </c>
      <c r="V702" s="236">
        <f t="shared" si="1064"/>
        <v>0</v>
      </c>
      <c r="W702" s="236">
        <f t="shared" si="1064"/>
        <v>0</v>
      </c>
      <c r="X702" s="236">
        <f t="shared" si="1064"/>
        <v>0</v>
      </c>
      <c r="Y702" s="236">
        <f t="shared" si="1064"/>
        <v>0</v>
      </c>
      <c r="Z702" s="236">
        <f t="shared" si="1064"/>
        <v>0</v>
      </c>
      <c r="AA702" s="236">
        <f t="shared" si="1064"/>
        <v>0</v>
      </c>
      <c r="AB702" s="236">
        <f t="shared" si="1064"/>
        <v>0</v>
      </c>
      <c r="AC702" s="236">
        <f t="shared" si="1064"/>
        <v>0</v>
      </c>
      <c r="AD702" s="236">
        <f t="shared" si="1064"/>
        <v>0</v>
      </c>
      <c r="AE702" s="236">
        <f t="shared" si="1064"/>
        <v>0</v>
      </c>
      <c r="AF702" s="236">
        <f t="shared" si="1064"/>
        <v>0</v>
      </c>
      <c r="AG702" s="236">
        <f t="shared" si="1064"/>
        <v>0</v>
      </c>
      <c r="AH702" s="236">
        <f t="shared" si="1064"/>
        <v>0</v>
      </c>
      <c r="AI702" s="236">
        <f t="shared" si="1064"/>
        <v>0</v>
      </c>
      <c r="AJ702" s="236">
        <f t="shared" si="1064"/>
        <v>0</v>
      </c>
      <c r="AK702" s="236">
        <f t="shared" si="1064"/>
        <v>0</v>
      </c>
      <c r="AL702" s="236">
        <f t="shared" ref="AL702:BC702" si="1065">$Q27*VLOOKUP($D702,$D$286:$BC$389,AL$681,FALSE)+$Q27*VLOOKUP(CONCATENATE("Preparació per ",LOWER($D702)),$D$286:$BC$389,AL$681,FALSE)</f>
        <v>0</v>
      </c>
      <c r="AM702" s="236">
        <f t="shared" si="1065"/>
        <v>0</v>
      </c>
      <c r="AN702" s="236">
        <f t="shared" si="1065"/>
        <v>0</v>
      </c>
      <c r="AO702" s="236">
        <f t="shared" si="1065"/>
        <v>0</v>
      </c>
      <c r="AP702" s="236">
        <f t="shared" si="1065"/>
        <v>0</v>
      </c>
      <c r="AQ702" s="236">
        <f t="shared" si="1065"/>
        <v>0</v>
      </c>
      <c r="AR702" s="236">
        <f t="shared" si="1065"/>
        <v>0</v>
      </c>
      <c r="AS702" s="236">
        <f t="shared" si="1065"/>
        <v>0</v>
      </c>
      <c r="AT702" s="236">
        <f t="shared" si="1065"/>
        <v>0</v>
      </c>
      <c r="AU702" s="236">
        <f t="shared" si="1065"/>
        <v>0</v>
      </c>
      <c r="AV702" s="236">
        <f t="shared" si="1065"/>
        <v>0</v>
      </c>
      <c r="AW702" s="236">
        <f t="shared" si="1065"/>
        <v>0</v>
      </c>
      <c r="AX702" s="236">
        <f t="shared" si="1065"/>
        <v>0</v>
      </c>
      <c r="AY702" s="236">
        <f t="shared" si="1065"/>
        <v>0</v>
      </c>
      <c r="AZ702" s="236">
        <f t="shared" si="1065"/>
        <v>0</v>
      </c>
      <c r="BA702" s="236">
        <f t="shared" si="1065"/>
        <v>0</v>
      </c>
      <c r="BB702" s="236">
        <f t="shared" si="1065"/>
        <v>0</v>
      </c>
      <c r="BC702" s="236">
        <f t="shared" si="1065"/>
        <v>0</v>
      </c>
    </row>
    <row r="703" spans="3:55" s="190" customFormat="1" hidden="1">
      <c r="C703" s="198">
        <f t="shared" ref="C703:D717" si="1066">+C28</f>
        <v>0</v>
      </c>
      <c r="D703" s="198" t="str">
        <f t="shared" si="1066"/>
        <v>Tractament Bacillus + retenol +purí ortiga amb bota i 2 persones</v>
      </c>
      <c r="E703" s="245"/>
      <c r="F703" s="236">
        <f t="shared" ref="F703:AK703" si="1067">$Q28*VLOOKUP($D703,$D$286:$BC$389,F$681,FALSE)+$Q28*VLOOKUP(CONCATENATE("Preparació per ",LOWER($D703)),$D$286:$BC$389,F$681,FALSE)</f>
        <v>0</v>
      </c>
      <c r="G703" s="236">
        <f t="shared" si="1067"/>
        <v>0</v>
      </c>
      <c r="H703" s="236">
        <f t="shared" si="1067"/>
        <v>0</v>
      </c>
      <c r="I703" s="236">
        <f t="shared" si="1067"/>
        <v>0</v>
      </c>
      <c r="J703" s="236">
        <f t="shared" si="1067"/>
        <v>0</v>
      </c>
      <c r="K703" s="236">
        <f t="shared" si="1067"/>
        <v>0</v>
      </c>
      <c r="L703" s="236">
        <f t="shared" si="1067"/>
        <v>0</v>
      </c>
      <c r="M703" s="236">
        <f t="shared" si="1067"/>
        <v>0</v>
      </c>
      <c r="N703" s="236">
        <f t="shared" si="1067"/>
        <v>0</v>
      </c>
      <c r="O703" s="236">
        <f t="shared" si="1067"/>
        <v>0</v>
      </c>
      <c r="P703" s="236">
        <f t="shared" si="1067"/>
        <v>0</v>
      </c>
      <c r="Q703" s="236">
        <f t="shared" si="1067"/>
        <v>0</v>
      </c>
      <c r="R703" s="236">
        <f t="shared" si="1067"/>
        <v>0</v>
      </c>
      <c r="S703" s="236">
        <f t="shared" si="1067"/>
        <v>0</v>
      </c>
      <c r="T703" s="236">
        <f t="shared" si="1067"/>
        <v>0</v>
      </c>
      <c r="U703" s="236">
        <f t="shared" si="1067"/>
        <v>0</v>
      </c>
      <c r="V703" s="236">
        <f t="shared" si="1067"/>
        <v>0</v>
      </c>
      <c r="W703" s="236">
        <f t="shared" si="1067"/>
        <v>0</v>
      </c>
      <c r="X703" s="236">
        <f t="shared" si="1067"/>
        <v>0</v>
      </c>
      <c r="Y703" s="236">
        <f t="shared" si="1067"/>
        <v>0</v>
      </c>
      <c r="Z703" s="236">
        <f t="shared" si="1067"/>
        <v>0</v>
      </c>
      <c r="AA703" s="236">
        <f t="shared" si="1067"/>
        <v>0</v>
      </c>
      <c r="AB703" s="236">
        <f t="shared" si="1067"/>
        <v>0</v>
      </c>
      <c r="AC703" s="236">
        <f t="shared" si="1067"/>
        <v>0</v>
      </c>
      <c r="AD703" s="236">
        <f t="shared" si="1067"/>
        <v>0</v>
      </c>
      <c r="AE703" s="236">
        <f t="shared" si="1067"/>
        <v>0</v>
      </c>
      <c r="AF703" s="236">
        <f t="shared" si="1067"/>
        <v>0</v>
      </c>
      <c r="AG703" s="236">
        <f t="shared" si="1067"/>
        <v>0</v>
      </c>
      <c r="AH703" s="236">
        <f t="shared" si="1067"/>
        <v>0</v>
      </c>
      <c r="AI703" s="236">
        <f t="shared" si="1067"/>
        <v>0</v>
      </c>
      <c r="AJ703" s="236">
        <f t="shared" si="1067"/>
        <v>0</v>
      </c>
      <c r="AK703" s="236">
        <f t="shared" si="1067"/>
        <v>0</v>
      </c>
      <c r="AL703" s="236">
        <f t="shared" ref="AL703:BC703" si="1068">$Q28*VLOOKUP($D703,$D$286:$BC$389,AL$681,FALSE)+$Q28*VLOOKUP(CONCATENATE("Preparació per ",LOWER($D703)),$D$286:$BC$389,AL$681,FALSE)</f>
        <v>0</v>
      </c>
      <c r="AM703" s="236">
        <f t="shared" si="1068"/>
        <v>0</v>
      </c>
      <c r="AN703" s="236">
        <f t="shared" si="1068"/>
        <v>0</v>
      </c>
      <c r="AO703" s="236">
        <f t="shared" si="1068"/>
        <v>0</v>
      </c>
      <c r="AP703" s="236">
        <f t="shared" si="1068"/>
        <v>0</v>
      </c>
      <c r="AQ703" s="236">
        <f t="shared" si="1068"/>
        <v>0</v>
      </c>
      <c r="AR703" s="236">
        <f t="shared" si="1068"/>
        <v>0</v>
      </c>
      <c r="AS703" s="236">
        <f t="shared" si="1068"/>
        <v>0</v>
      </c>
      <c r="AT703" s="236">
        <f t="shared" si="1068"/>
        <v>0</v>
      </c>
      <c r="AU703" s="236">
        <f t="shared" si="1068"/>
        <v>0</v>
      </c>
      <c r="AV703" s="236">
        <f t="shared" si="1068"/>
        <v>0</v>
      </c>
      <c r="AW703" s="236">
        <f t="shared" si="1068"/>
        <v>0</v>
      </c>
      <c r="AX703" s="236">
        <f t="shared" si="1068"/>
        <v>0</v>
      </c>
      <c r="AY703" s="236">
        <f t="shared" si="1068"/>
        <v>0</v>
      </c>
      <c r="AZ703" s="236">
        <f t="shared" si="1068"/>
        <v>0</v>
      </c>
      <c r="BA703" s="236">
        <f t="shared" si="1068"/>
        <v>0</v>
      </c>
      <c r="BB703" s="236">
        <f t="shared" si="1068"/>
        <v>0</v>
      </c>
      <c r="BC703" s="236">
        <f t="shared" si="1068"/>
        <v>0</v>
      </c>
    </row>
    <row r="704" spans="3:55" s="190" customFormat="1" hidden="1">
      <c r="C704" s="198">
        <f t="shared" si="1066"/>
        <v>0</v>
      </c>
      <c r="D704" s="198" t="str">
        <f t="shared" si="1066"/>
        <v>Tractament Llimacs (Ferramol)</v>
      </c>
      <c r="E704" s="245"/>
      <c r="F704" s="236">
        <f t="shared" ref="F704:AK704" si="1069">$Q29*VLOOKUP($D704,$D$286:$BC$389,F$681,FALSE)+$Q29*VLOOKUP(CONCATENATE("Preparació per ",LOWER($D704)),$D$286:$BC$389,F$681,FALSE)</f>
        <v>0</v>
      </c>
      <c r="G704" s="236">
        <f t="shared" si="1069"/>
        <v>0</v>
      </c>
      <c r="H704" s="236">
        <f t="shared" si="1069"/>
        <v>0</v>
      </c>
      <c r="I704" s="236">
        <f t="shared" si="1069"/>
        <v>0</v>
      </c>
      <c r="J704" s="236">
        <f t="shared" si="1069"/>
        <v>0</v>
      </c>
      <c r="K704" s="236">
        <f t="shared" si="1069"/>
        <v>0</v>
      </c>
      <c r="L704" s="236">
        <f t="shared" si="1069"/>
        <v>0</v>
      </c>
      <c r="M704" s="236">
        <f t="shared" si="1069"/>
        <v>0</v>
      </c>
      <c r="N704" s="236">
        <f t="shared" si="1069"/>
        <v>0</v>
      </c>
      <c r="O704" s="236">
        <f t="shared" si="1069"/>
        <v>0</v>
      </c>
      <c r="P704" s="236">
        <f t="shared" si="1069"/>
        <v>0</v>
      </c>
      <c r="Q704" s="236">
        <f t="shared" si="1069"/>
        <v>0</v>
      </c>
      <c r="R704" s="236">
        <f t="shared" si="1069"/>
        <v>0</v>
      </c>
      <c r="S704" s="236">
        <f t="shared" si="1069"/>
        <v>0</v>
      </c>
      <c r="T704" s="236">
        <f t="shared" si="1069"/>
        <v>0</v>
      </c>
      <c r="U704" s="236">
        <f t="shared" si="1069"/>
        <v>0</v>
      </c>
      <c r="V704" s="236">
        <f t="shared" si="1069"/>
        <v>0</v>
      </c>
      <c r="W704" s="236">
        <f t="shared" si="1069"/>
        <v>0</v>
      </c>
      <c r="X704" s="236">
        <f t="shared" si="1069"/>
        <v>0</v>
      </c>
      <c r="Y704" s="236">
        <f t="shared" si="1069"/>
        <v>0</v>
      </c>
      <c r="Z704" s="236">
        <f t="shared" si="1069"/>
        <v>0</v>
      </c>
      <c r="AA704" s="236">
        <f t="shared" si="1069"/>
        <v>0</v>
      </c>
      <c r="AB704" s="236">
        <f t="shared" si="1069"/>
        <v>0</v>
      </c>
      <c r="AC704" s="236">
        <f t="shared" si="1069"/>
        <v>0</v>
      </c>
      <c r="AD704" s="236">
        <f t="shared" si="1069"/>
        <v>0</v>
      </c>
      <c r="AE704" s="236">
        <f t="shared" si="1069"/>
        <v>0</v>
      </c>
      <c r="AF704" s="236">
        <f t="shared" si="1069"/>
        <v>0</v>
      </c>
      <c r="AG704" s="236">
        <f t="shared" si="1069"/>
        <v>0</v>
      </c>
      <c r="AH704" s="236">
        <f t="shared" si="1069"/>
        <v>0</v>
      </c>
      <c r="AI704" s="236">
        <f t="shared" si="1069"/>
        <v>0</v>
      </c>
      <c r="AJ704" s="236">
        <f t="shared" si="1069"/>
        <v>0</v>
      </c>
      <c r="AK704" s="236">
        <f t="shared" si="1069"/>
        <v>0</v>
      </c>
      <c r="AL704" s="236">
        <f t="shared" ref="AL704:BC704" si="1070">$Q29*VLOOKUP($D704,$D$286:$BC$389,AL$681,FALSE)+$Q29*VLOOKUP(CONCATENATE("Preparació per ",LOWER($D704)),$D$286:$BC$389,AL$681,FALSE)</f>
        <v>0</v>
      </c>
      <c r="AM704" s="236">
        <f t="shared" si="1070"/>
        <v>0</v>
      </c>
      <c r="AN704" s="236">
        <f t="shared" si="1070"/>
        <v>0</v>
      </c>
      <c r="AO704" s="236">
        <f t="shared" si="1070"/>
        <v>0</v>
      </c>
      <c r="AP704" s="236">
        <f t="shared" si="1070"/>
        <v>0</v>
      </c>
      <c r="AQ704" s="236">
        <f t="shared" si="1070"/>
        <v>0</v>
      </c>
      <c r="AR704" s="236">
        <f t="shared" si="1070"/>
        <v>0</v>
      </c>
      <c r="AS704" s="236">
        <f t="shared" si="1070"/>
        <v>0</v>
      </c>
      <c r="AT704" s="236">
        <f t="shared" si="1070"/>
        <v>0</v>
      </c>
      <c r="AU704" s="236">
        <f t="shared" si="1070"/>
        <v>0</v>
      </c>
      <c r="AV704" s="236">
        <f t="shared" si="1070"/>
        <v>0</v>
      </c>
      <c r="AW704" s="236">
        <f t="shared" si="1070"/>
        <v>0</v>
      </c>
      <c r="AX704" s="236">
        <f t="shared" si="1070"/>
        <v>0</v>
      </c>
      <c r="AY704" s="236">
        <f t="shared" si="1070"/>
        <v>0</v>
      </c>
      <c r="AZ704" s="236">
        <f t="shared" si="1070"/>
        <v>0</v>
      </c>
      <c r="BA704" s="236">
        <f t="shared" si="1070"/>
        <v>0</v>
      </c>
      <c r="BB704" s="236">
        <f t="shared" si="1070"/>
        <v>0</v>
      </c>
      <c r="BC704" s="236">
        <f t="shared" si="1070"/>
        <v>0</v>
      </c>
    </row>
    <row r="705" spans="3:55" s="190" customFormat="1" hidden="1">
      <c r="C705" s="198">
        <f t="shared" si="1066"/>
        <v>0</v>
      </c>
      <c r="D705" s="198">
        <f t="shared" si="1066"/>
        <v>0</v>
      </c>
      <c r="E705" s="245"/>
      <c r="F705" s="236">
        <f t="shared" ref="F705:AK705" si="1071">$Q30*VLOOKUP($D705,$D$286:$BC$389,F$681,FALSE)+$Q30*VLOOKUP(CONCATENATE("Preparació per ",LOWER($D705)),$D$286:$BC$389,F$681,FALSE)</f>
        <v>0</v>
      </c>
      <c r="G705" s="236">
        <f t="shared" si="1071"/>
        <v>0</v>
      </c>
      <c r="H705" s="236">
        <f t="shared" si="1071"/>
        <v>0</v>
      </c>
      <c r="I705" s="236">
        <f t="shared" si="1071"/>
        <v>0</v>
      </c>
      <c r="J705" s="236">
        <f t="shared" si="1071"/>
        <v>0</v>
      </c>
      <c r="K705" s="236">
        <f t="shared" si="1071"/>
        <v>0</v>
      </c>
      <c r="L705" s="236">
        <f t="shared" si="1071"/>
        <v>0</v>
      </c>
      <c r="M705" s="236">
        <f t="shared" si="1071"/>
        <v>0</v>
      </c>
      <c r="N705" s="236">
        <f t="shared" si="1071"/>
        <v>0</v>
      </c>
      <c r="O705" s="236">
        <f t="shared" si="1071"/>
        <v>0</v>
      </c>
      <c r="P705" s="236">
        <f t="shared" si="1071"/>
        <v>0</v>
      </c>
      <c r="Q705" s="236">
        <f t="shared" si="1071"/>
        <v>0</v>
      </c>
      <c r="R705" s="236">
        <f t="shared" si="1071"/>
        <v>0</v>
      </c>
      <c r="S705" s="236">
        <f t="shared" si="1071"/>
        <v>0</v>
      </c>
      <c r="T705" s="236">
        <f t="shared" si="1071"/>
        <v>0</v>
      </c>
      <c r="U705" s="236">
        <f t="shared" si="1071"/>
        <v>0</v>
      </c>
      <c r="V705" s="236">
        <f t="shared" si="1071"/>
        <v>0</v>
      </c>
      <c r="W705" s="236">
        <f t="shared" si="1071"/>
        <v>0</v>
      </c>
      <c r="X705" s="236">
        <f t="shared" si="1071"/>
        <v>0</v>
      </c>
      <c r="Y705" s="236">
        <f t="shared" si="1071"/>
        <v>0</v>
      </c>
      <c r="Z705" s="236">
        <f t="shared" si="1071"/>
        <v>0</v>
      </c>
      <c r="AA705" s="236">
        <f t="shared" si="1071"/>
        <v>0</v>
      </c>
      <c r="AB705" s="236">
        <f t="shared" si="1071"/>
        <v>0</v>
      </c>
      <c r="AC705" s="236">
        <f t="shared" si="1071"/>
        <v>0</v>
      </c>
      <c r="AD705" s="236">
        <f t="shared" si="1071"/>
        <v>0</v>
      </c>
      <c r="AE705" s="236">
        <f t="shared" si="1071"/>
        <v>0</v>
      </c>
      <c r="AF705" s="236">
        <f t="shared" si="1071"/>
        <v>0</v>
      </c>
      <c r="AG705" s="236">
        <f t="shared" si="1071"/>
        <v>0</v>
      </c>
      <c r="AH705" s="236">
        <f t="shared" si="1071"/>
        <v>0</v>
      </c>
      <c r="AI705" s="236">
        <f t="shared" si="1071"/>
        <v>0</v>
      </c>
      <c r="AJ705" s="236">
        <f t="shared" si="1071"/>
        <v>0</v>
      </c>
      <c r="AK705" s="236">
        <f t="shared" si="1071"/>
        <v>0</v>
      </c>
      <c r="AL705" s="236">
        <f t="shared" ref="AL705:BC705" si="1072">$Q30*VLOOKUP($D705,$D$286:$BC$389,AL$681,FALSE)+$Q30*VLOOKUP(CONCATENATE("Preparació per ",LOWER($D705)),$D$286:$BC$389,AL$681,FALSE)</f>
        <v>0</v>
      </c>
      <c r="AM705" s="236">
        <f t="shared" si="1072"/>
        <v>0</v>
      </c>
      <c r="AN705" s="236">
        <f t="shared" si="1072"/>
        <v>0</v>
      </c>
      <c r="AO705" s="236">
        <f t="shared" si="1072"/>
        <v>0</v>
      </c>
      <c r="AP705" s="236">
        <f t="shared" si="1072"/>
        <v>0</v>
      </c>
      <c r="AQ705" s="236">
        <f t="shared" si="1072"/>
        <v>0</v>
      </c>
      <c r="AR705" s="236">
        <f t="shared" si="1072"/>
        <v>0</v>
      </c>
      <c r="AS705" s="236">
        <f t="shared" si="1072"/>
        <v>0</v>
      </c>
      <c r="AT705" s="236">
        <f t="shared" si="1072"/>
        <v>0</v>
      </c>
      <c r="AU705" s="236">
        <f t="shared" si="1072"/>
        <v>0</v>
      </c>
      <c r="AV705" s="236">
        <f t="shared" si="1072"/>
        <v>0</v>
      </c>
      <c r="AW705" s="236">
        <f t="shared" si="1072"/>
        <v>0</v>
      </c>
      <c r="AX705" s="236">
        <f t="shared" si="1072"/>
        <v>0</v>
      </c>
      <c r="AY705" s="236">
        <f t="shared" si="1072"/>
        <v>0</v>
      </c>
      <c r="AZ705" s="236">
        <f t="shared" si="1072"/>
        <v>0</v>
      </c>
      <c r="BA705" s="236">
        <f t="shared" si="1072"/>
        <v>0</v>
      </c>
      <c r="BB705" s="236">
        <f t="shared" si="1072"/>
        <v>0</v>
      </c>
      <c r="BC705" s="236">
        <f t="shared" si="1072"/>
        <v>0</v>
      </c>
    </row>
    <row r="706" spans="3:55" s="190" customFormat="1" hidden="1">
      <c r="C706" s="198">
        <f t="shared" si="1066"/>
        <v>0</v>
      </c>
      <c r="D706" s="198">
        <f t="shared" si="1066"/>
        <v>0</v>
      </c>
      <c r="E706" s="245"/>
      <c r="F706" s="236">
        <f t="shared" ref="F706:AK706" si="1073">$Q31*VLOOKUP($D706,$D$286:$BC$389,F$681,FALSE)+$Q31*VLOOKUP(CONCATENATE("Preparació per ",LOWER($D706)),$D$286:$BC$389,F$681,FALSE)</f>
        <v>0</v>
      </c>
      <c r="G706" s="236">
        <f t="shared" si="1073"/>
        <v>0</v>
      </c>
      <c r="H706" s="236">
        <f t="shared" si="1073"/>
        <v>0</v>
      </c>
      <c r="I706" s="236">
        <f t="shared" si="1073"/>
        <v>0</v>
      </c>
      <c r="J706" s="236">
        <f t="shared" si="1073"/>
        <v>0</v>
      </c>
      <c r="K706" s="236">
        <f t="shared" si="1073"/>
        <v>0</v>
      </c>
      <c r="L706" s="236">
        <f t="shared" si="1073"/>
        <v>0</v>
      </c>
      <c r="M706" s="236">
        <f t="shared" si="1073"/>
        <v>0</v>
      </c>
      <c r="N706" s="236">
        <f t="shared" si="1073"/>
        <v>0</v>
      </c>
      <c r="O706" s="236">
        <f t="shared" si="1073"/>
        <v>0</v>
      </c>
      <c r="P706" s="236">
        <f t="shared" si="1073"/>
        <v>0</v>
      </c>
      <c r="Q706" s="236">
        <f t="shared" si="1073"/>
        <v>0</v>
      </c>
      <c r="R706" s="236">
        <f t="shared" si="1073"/>
        <v>0</v>
      </c>
      <c r="S706" s="236">
        <f t="shared" si="1073"/>
        <v>0</v>
      </c>
      <c r="T706" s="236">
        <f t="shared" si="1073"/>
        <v>0</v>
      </c>
      <c r="U706" s="236">
        <f t="shared" si="1073"/>
        <v>0</v>
      </c>
      <c r="V706" s="236">
        <f t="shared" si="1073"/>
        <v>0</v>
      </c>
      <c r="W706" s="236">
        <f t="shared" si="1073"/>
        <v>0</v>
      </c>
      <c r="X706" s="236">
        <f t="shared" si="1073"/>
        <v>0</v>
      </c>
      <c r="Y706" s="236">
        <f t="shared" si="1073"/>
        <v>0</v>
      </c>
      <c r="Z706" s="236">
        <f t="shared" si="1073"/>
        <v>0</v>
      </c>
      <c r="AA706" s="236">
        <f t="shared" si="1073"/>
        <v>0</v>
      </c>
      <c r="AB706" s="236">
        <f t="shared" si="1073"/>
        <v>0</v>
      </c>
      <c r="AC706" s="236">
        <f t="shared" si="1073"/>
        <v>0</v>
      </c>
      <c r="AD706" s="236">
        <f t="shared" si="1073"/>
        <v>0</v>
      </c>
      <c r="AE706" s="236">
        <f t="shared" si="1073"/>
        <v>0</v>
      </c>
      <c r="AF706" s="236">
        <f t="shared" si="1073"/>
        <v>0</v>
      </c>
      <c r="AG706" s="236">
        <f t="shared" si="1073"/>
        <v>0</v>
      </c>
      <c r="AH706" s="236">
        <f t="shared" si="1073"/>
        <v>0</v>
      </c>
      <c r="AI706" s="236">
        <f t="shared" si="1073"/>
        <v>0</v>
      </c>
      <c r="AJ706" s="236">
        <f t="shared" si="1073"/>
        <v>0</v>
      </c>
      <c r="AK706" s="236">
        <f t="shared" si="1073"/>
        <v>0</v>
      </c>
      <c r="AL706" s="236">
        <f t="shared" ref="AL706:BC706" si="1074">$Q31*VLOOKUP($D706,$D$286:$BC$389,AL$681,FALSE)+$Q31*VLOOKUP(CONCATENATE("Preparació per ",LOWER($D706)),$D$286:$BC$389,AL$681,FALSE)</f>
        <v>0</v>
      </c>
      <c r="AM706" s="236">
        <f t="shared" si="1074"/>
        <v>0</v>
      </c>
      <c r="AN706" s="236">
        <f t="shared" si="1074"/>
        <v>0</v>
      </c>
      <c r="AO706" s="236">
        <f t="shared" si="1074"/>
        <v>0</v>
      </c>
      <c r="AP706" s="236">
        <f t="shared" si="1074"/>
        <v>0</v>
      </c>
      <c r="AQ706" s="236">
        <f t="shared" si="1074"/>
        <v>0</v>
      </c>
      <c r="AR706" s="236">
        <f t="shared" si="1074"/>
        <v>0</v>
      </c>
      <c r="AS706" s="236">
        <f t="shared" si="1074"/>
        <v>0</v>
      </c>
      <c r="AT706" s="236">
        <f t="shared" si="1074"/>
        <v>0</v>
      </c>
      <c r="AU706" s="236">
        <f t="shared" si="1074"/>
        <v>0</v>
      </c>
      <c r="AV706" s="236">
        <f t="shared" si="1074"/>
        <v>0</v>
      </c>
      <c r="AW706" s="236">
        <f t="shared" si="1074"/>
        <v>0</v>
      </c>
      <c r="AX706" s="236">
        <f t="shared" si="1074"/>
        <v>0</v>
      </c>
      <c r="AY706" s="236">
        <f t="shared" si="1074"/>
        <v>0</v>
      </c>
      <c r="AZ706" s="236">
        <f t="shared" si="1074"/>
        <v>0</v>
      </c>
      <c r="BA706" s="236">
        <f t="shared" si="1074"/>
        <v>0</v>
      </c>
      <c r="BB706" s="236">
        <f t="shared" si="1074"/>
        <v>0</v>
      </c>
      <c r="BC706" s="236">
        <f t="shared" si="1074"/>
        <v>0</v>
      </c>
    </row>
    <row r="707" spans="3:55" s="190" customFormat="1" hidden="1">
      <c r="C707" s="199" t="str">
        <f t="shared" si="1066"/>
        <v>DESHERBAT</v>
      </c>
      <c r="D707" s="199" t="str">
        <f t="shared" si="1066"/>
        <v>Desherbat amb tractor</v>
      </c>
      <c r="E707" s="246"/>
      <c r="F707" s="237">
        <f t="shared" ref="F707:AK707" si="1075">$Q32*VLOOKUP($D707,$D$286:$BC$389,F$681,FALSE)+$Q32*VLOOKUP(CONCATENATE("Preparació per ",LOWER($D707)),$D$286:$BC$389,F$681,FALSE)</f>
        <v>0</v>
      </c>
      <c r="G707" s="237">
        <f t="shared" si="1075"/>
        <v>0</v>
      </c>
      <c r="H707" s="237">
        <f t="shared" si="1075"/>
        <v>0</v>
      </c>
      <c r="I707" s="237">
        <f t="shared" si="1075"/>
        <v>0</v>
      </c>
      <c r="J707" s="237">
        <f t="shared" si="1075"/>
        <v>0</v>
      </c>
      <c r="K707" s="237">
        <f t="shared" si="1075"/>
        <v>0</v>
      </c>
      <c r="L707" s="237">
        <f t="shared" si="1075"/>
        <v>0</v>
      </c>
      <c r="M707" s="237">
        <f t="shared" si="1075"/>
        <v>0</v>
      </c>
      <c r="N707" s="237">
        <f t="shared" si="1075"/>
        <v>0</v>
      </c>
      <c r="O707" s="237">
        <f t="shared" si="1075"/>
        <v>0</v>
      </c>
      <c r="P707" s="237">
        <f t="shared" si="1075"/>
        <v>0</v>
      </c>
      <c r="Q707" s="237">
        <f t="shared" si="1075"/>
        <v>0</v>
      </c>
      <c r="R707" s="237">
        <f t="shared" si="1075"/>
        <v>0</v>
      </c>
      <c r="S707" s="237">
        <f t="shared" si="1075"/>
        <v>0</v>
      </c>
      <c r="T707" s="237">
        <f t="shared" si="1075"/>
        <v>0</v>
      </c>
      <c r="U707" s="237">
        <f t="shared" si="1075"/>
        <v>0</v>
      </c>
      <c r="V707" s="237">
        <f t="shared" si="1075"/>
        <v>0</v>
      </c>
      <c r="W707" s="237">
        <f t="shared" si="1075"/>
        <v>0</v>
      </c>
      <c r="X707" s="237">
        <f t="shared" si="1075"/>
        <v>0</v>
      </c>
      <c r="Y707" s="237">
        <f t="shared" si="1075"/>
        <v>0</v>
      </c>
      <c r="Z707" s="237">
        <f t="shared" si="1075"/>
        <v>0</v>
      </c>
      <c r="AA707" s="237">
        <f t="shared" si="1075"/>
        <v>0</v>
      </c>
      <c r="AB707" s="237">
        <f t="shared" si="1075"/>
        <v>0</v>
      </c>
      <c r="AC707" s="237">
        <f t="shared" si="1075"/>
        <v>0</v>
      </c>
      <c r="AD707" s="237">
        <f t="shared" si="1075"/>
        <v>0</v>
      </c>
      <c r="AE707" s="237">
        <f t="shared" si="1075"/>
        <v>0</v>
      </c>
      <c r="AF707" s="237">
        <f t="shared" si="1075"/>
        <v>0</v>
      </c>
      <c r="AG707" s="237">
        <f t="shared" si="1075"/>
        <v>0</v>
      </c>
      <c r="AH707" s="237">
        <f t="shared" si="1075"/>
        <v>0</v>
      </c>
      <c r="AI707" s="237">
        <f t="shared" si="1075"/>
        <v>0</v>
      </c>
      <c r="AJ707" s="237">
        <f t="shared" si="1075"/>
        <v>0</v>
      </c>
      <c r="AK707" s="237">
        <f t="shared" si="1075"/>
        <v>0</v>
      </c>
      <c r="AL707" s="237">
        <f t="shared" ref="AL707:BC707" si="1076">$Q32*VLOOKUP($D707,$D$286:$BC$389,AL$681,FALSE)+$Q32*VLOOKUP(CONCATENATE("Preparació per ",LOWER($D707)),$D$286:$BC$389,AL$681,FALSE)</f>
        <v>0</v>
      </c>
      <c r="AM707" s="237">
        <f t="shared" si="1076"/>
        <v>0</v>
      </c>
      <c r="AN707" s="237">
        <f t="shared" si="1076"/>
        <v>0</v>
      </c>
      <c r="AO707" s="237">
        <f t="shared" si="1076"/>
        <v>0</v>
      </c>
      <c r="AP707" s="237">
        <f t="shared" si="1076"/>
        <v>0</v>
      </c>
      <c r="AQ707" s="237">
        <f t="shared" si="1076"/>
        <v>0</v>
      </c>
      <c r="AR707" s="237">
        <f t="shared" si="1076"/>
        <v>0</v>
      </c>
      <c r="AS707" s="237">
        <f t="shared" si="1076"/>
        <v>0</v>
      </c>
      <c r="AT707" s="237">
        <f t="shared" si="1076"/>
        <v>0</v>
      </c>
      <c r="AU707" s="237">
        <f t="shared" si="1076"/>
        <v>0</v>
      </c>
      <c r="AV707" s="237">
        <f t="shared" si="1076"/>
        <v>0</v>
      </c>
      <c r="AW707" s="237">
        <f t="shared" si="1076"/>
        <v>0</v>
      </c>
      <c r="AX707" s="237">
        <f t="shared" si="1076"/>
        <v>0</v>
      </c>
      <c r="AY707" s="237">
        <f t="shared" si="1076"/>
        <v>0</v>
      </c>
      <c r="AZ707" s="237">
        <f t="shared" si="1076"/>
        <v>0</v>
      </c>
      <c r="BA707" s="237">
        <f t="shared" si="1076"/>
        <v>0</v>
      </c>
      <c r="BB707" s="237">
        <f t="shared" si="1076"/>
        <v>0</v>
      </c>
      <c r="BC707" s="237">
        <f t="shared" si="1076"/>
        <v>0</v>
      </c>
    </row>
    <row r="708" spans="3:55" s="190" customFormat="1" hidden="1">
      <c r="C708" s="199">
        <f t="shared" si="1066"/>
        <v>0</v>
      </c>
      <c r="D708" s="199" t="str">
        <f t="shared" si="1066"/>
        <v>Desherbat manual 5h/1.000  m2</v>
      </c>
      <c r="E708" s="246"/>
      <c r="F708" s="237">
        <f t="shared" ref="F708:AK708" si="1077">$Q33*VLOOKUP($D708,$D$286:$BC$389,F$681,FALSE)+$Q33*VLOOKUP(CONCATENATE("Preparació per ",LOWER($D708)),$D$286:$BC$389,F$681,FALSE)</f>
        <v>0</v>
      </c>
      <c r="G708" s="237">
        <f t="shared" si="1077"/>
        <v>0</v>
      </c>
      <c r="H708" s="237">
        <f t="shared" si="1077"/>
        <v>0</v>
      </c>
      <c r="I708" s="237">
        <f t="shared" si="1077"/>
        <v>0</v>
      </c>
      <c r="J708" s="237">
        <f t="shared" si="1077"/>
        <v>0</v>
      </c>
      <c r="K708" s="237">
        <f t="shared" si="1077"/>
        <v>0</v>
      </c>
      <c r="L708" s="237">
        <f t="shared" si="1077"/>
        <v>0</v>
      </c>
      <c r="M708" s="237">
        <f t="shared" si="1077"/>
        <v>0</v>
      </c>
      <c r="N708" s="237">
        <f t="shared" si="1077"/>
        <v>0</v>
      </c>
      <c r="O708" s="237">
        <f t="shared" si="1077"/>
        <v>0</v>
      </c>
      <c r="P708" s="237">
        <f t="shared" si="1077"/>
        <v>0</v>
      </c>
      <c r="Q708" s="237">
        <f t="shared" si="1077"/>
        <v>0</v>
      </c>
      <c r="R708" s="237">
        <f t="shared" si="1077"/>
        <v>0</v>
      </c>
      <c r="S708" s="237">
        <f t="shared" si="1077"/>
        <v>0</v>
      </c>
      <c r="T708" s="237">
        <f t="shared" si="1077"/>
        <v>0</v>
      </c>
      <c r="U708" s="237">
        <f t="shared" si="1077"/>
        <v>0</v>
      </c>
      <c r="V708" s="237">
        <f t="shared" si="1077"/>
        <v>0</v>
      </c>
      <c r="W708" s="237">
        <f t="shared" si="1077"/>
        <v>0</v>
      </c>
      <c r="X708" s="237">
        <f t="shared" si="1077"/>
        <v>0</v>
      </c>
      <c r="Y708" s="237">
        <f t="shared" si="1077"/>
        <v>0</v>
      </c>
      <c r="Z708" s="237">
        <f t="shared" si="1077"/>
        <v>0</v>
      </c>
      <c r="AA708" s="237">
        <f t="shared" si="1077"/>
        <v>0</v>
      </c>
      <c r="AB708" s="237">
        <f t="shared" si="1077"/>
        <v>0</v>
      </c>
      <c r="AC708" s="237">
        <f t="shared" si="1077"/>
        <v>0</v>
      </c>
      <c r="AD708" s="237">
        <f t="shared" si="1077"/>
        <v>0</v>
      </c>
      <c r="AE708" s="237">
        <f t="shared" si="1077"/>
        <v>0</v>
      </c>
      <c r="AF708" s="237">
        <f t="shared" si="1077"/>
        <v>0</v>
      </c>
      <c r="AG708" s="237">
        <f t="shared" si="1077"/>
        <v>0</v>
      </c>
      <c r="AH708" s="237">
        <f t="shared" si="1077"/>
        <v>0</v>
      </c>
      <c r="AI708" s="237">
        <f t="shared" si="1077"/>
        <v>0</v>
      </c>
      <c r="AJ708" s="237">
        <f t="shared" si="1077"/>
        <v>0</v>
      </c>
      <c r="AK708" s="237">
        <f t="shared" si="1077"/>
        <v>0</v>
      </c>
      <c r="AL708" s="237">
        <f t="shared" ref="AL708:BC708" si="1078">$Q33*VLOOKUP($D708,$D$286:$BC$389,AL$681,FALSE)+$Q33*VLOOKUP(CONCATENATE("Preparació per ",LOWER($D708)),$D$286:$BC$389,AL$681,FALSE)</f>
        <v>0</v>
      </c>
      <c r="AM708" s="237">
        <f t="shared" si="1078"/>
        <v>0</v>
      </c>
      <c r="AN708" s="237">
        <f t="shared" si="1078"/>
        <v>0</v>
      </c>
      <c r="AO708" s="237">
        <f t="shared" si="1078"/>
        <v>0</v>
      </c>
      <c r="AP708" s="237">
        <f t="shared" si="1078"/>
        <v>0</v>
      </c>
      <c r="AQ708" s="237">
        <f t="shared" si="1078"/>
        <v>0</v>
      </c>
      <c r="AR708" s="237">
        <f t="shared" si="1078"/>
        <v>0</v>
      </c>
      <c r="AS708" s="237">
        <f t="shared" si="1078"/>
        <v>0</v>
      </c>
      <c r="AT708" s="237">
        <f t="shared" si="1078"/>
        <v>0</v>
      </c>
      <c r="AU708" s="237">
        <f t="shared" si="1078"/>
        <v>0</v>
      </c>
      <c r="AV708" s="237">
        <f t="shared" si="1078"/>
        <v>0</v>
      </c>
      <c r="AW708" s="237">
        <f t="shared" si="1078"/>
        <v>0</v>
      </c>
      <c r="AX708" s="237">
        <f t="shared" si="1078"/>
        <v>0</v>
      </c>
      <c r="AY708" s="237">
        <f t="shared" si="1078"/>
        <v>0</v>
      </c>
      <c r="AZ708" s="237">
        <f t="shared" si="1078"/>
        <v>0</v>
      </c>
      <c r="BA708" s="237">
        <f t="shared" si="1078"/>
        <v>0</v>
      </c>
      <c r="BB708" s="237">
        <f t="shared" si="1078"/>
        <v>0</v>
      </c>
      <c r="BC708" s="237">
        <f t="shared" si="1078"/>
        <v>0</v>
      </c>
    </row>
    <row r="709" spans="3:55" s="190" customFormat="1" hidden="1">
      <c r="C709" s="199">
        <f t="shared" si="1066"/>
        <v>0</v>
      </c>
      <c r="D709" s="199">
        <f t="shared" si="1066"/>
        <v>0</v>
      </c>
      <c r="E709" s="246"/>
      <c r="F709" s="237">
        <f t="shared" ref="F709:AK709" si="1079">$Q34*VLOOKUP($D709,$D$286:$BC$389,F$681,FALSE)+$Q34*VLOOKUP(CONCATENATE("Preparació per ",LOWER($D709)),$D$286:$BC$389,F$681,FALSE)</f>
        <v>0</v>
      </c>
      <c r="G709" s="237">
        <f t="shared" si="1079"/>
        <v>0</v>
      </c>
      <c r="H709" s="237">
        <f t="shared" si="1079"/>
        <v>0</v>
      </c>
      <c r="I709" s="237">
        <f t="shared" si="1079"/>
        <v>0</v>
      </c>
      <c r="J709" s="237">
        <f t="shared" si="1079"/>
        <v>0</v>
      </c>
      <c r="K709" s="237">
        <f t="shared" si="1079"/>
        <v>0</v>
      </c>
      <c r="L709" s="237">
        <f t="shared" si="1079"/>
        <v>0</v>
      </c>
      <c r="M709" s="237">
        <f t="shared" si="1079"/>
        <v>0</v>
      </c>
      <c r="N709" s="237">
        <f t="shared" si="1079"/>
        <v>0</v>
      </c>
      <c r="O709" s="237">
        <f t="shared" si="1079"/>
        <v>0</v>
      </c>
      <c r="P709" s="237">
        <f t="shared" si="1079"/>
        <v>0</v>
      </c>
      <c r="Q709" s="237">
        <f t="shared" si="1079"/>
        <v>0</v>
      </c>
      <c r="R709" s="237">
        <f t="shared" si="1079"/>
        <v>0</v>
      </c>
      <c r="S709" s="237">
        <f t="shared" si="1079"/>
        <v>0</v>
      </c>
      <c r="T709" s="237">
        <f t="shared" si="1079"/>
        <v>0</v>
      </c>
      <c r="U709" s="237">
        <f t="shared" si="1079"/>
        <v>0</v>
      </c>
      <c r="V709" s="237">
        <f t="shared" si="1079"/>
        <v>0</v>
      </c>
      <c r="W709" s="237">
        <f t="shared" si="1079"/>
        <v>0</v>
      </c>
      <c r="X709" s="237">
        <f t="shared" si="1079"/>
        <v>0</v>
      </c>
      <c r="Y709" s="237">
        <f t="shared" si="1079"/>
        <v>0</v>
      </c>
      <c r="Z709" s="237">
        <f t="shared" si="1079"/>
        <v>0</v>
      </c>
      <c r="AA709" s="237">
        <f t="shared" si="1079"/>
        <v>0</v>
      </c>
      <c r="AB709" s="237">
        <f t="shared" si="1079"/>
        <v>0</v>
      </c>
      <c r="AC709" s="237">
        <f t="shared" si="1079"/>
        <v>0</v>
      </c>
      <c r="AD709" s="237">
        <f t="shared" si="1079"/>
        <v>0</v>
      </c>
      <c r="AE709" s="237">
        <f t="shared" si="1079"/>
        <v>0</v>
      </c>
      <c r="AF709" s="237">
        <f t="shared" si="1079"/>
        <v>0</v>
      </c>
      <c r="AG709" s="237">
        <f t="shared" si="1079"/>
        <v>0</v>
      </c>
      <c r="AH709" s="237">
        <f t="shared" si="1079"/>
        <v>0</v>
      </c>
      <c r="AI709" s="237">
        <f t="shared" si="1079"/>
        <v>0</v>
      </c>
      <c r="AJ709" s="237">
        <f t="shared" si="1079"/>
        <v>0</v>
      </c>
      <c r="AK709" s="237">
        <f t="shared" si="1079"/>
        <v>0</v>
      </c>
      <c r="AL709" s="237">
        <f t="shared" ref="AL709:BC709" si="1080">$Q34*VLOOKUP($D709,$D$286:$BC$389,AL$681,FALSE)+$Q34*VLOOKUP(CONCATENATE("Preparació per ",LOWER($D709)),$D$286:$BC$389,AL$681,FALSE)</f>
        <v>0</v>
      </c>
      <c r="AM709" s="237">
        <f t="shared" si="1080"/>
        <v>0</v>
      </c>
      <c r="AN709" s="237">
        <f t="shared" si="1080"/>
        <v>0</v>
      </c>
      <c r="AO709" s="237">
        <f t="shared" si="1080"/>
        <v>0</v>
      </c>
      <c r="AP709" s="237">
        <f t="shared" si="1080"/>
        <v>0</v>
      </c>
      <c r="AQ709" s="237">
        <f t="shared" si="1080"/>
        <v>0</v>
      </c>
      <c r="AR709" s="237">
        <f t="shared" si="1080"/>
        <v>0</v>
      </c>
      <c r="AS709" s="237">
        <f t="shared" si="1080"/>
        <v>0</v>
      </c>
      <c r="AT709" s="237">
        <f t="shared" si="1080"/>
        <v>0</v>
      </c>
      <c r="AU709" s="237">
        <f t="shared" si="1080"/>
        <v>0</v>
      </c>
      <c r="AV709" s="237">
        <f t="shared" si="1080"/>
        <v>0</v>
      </c>
      <c r="AW709" s="237">
        <f t="shared" si="1080"/>
        <v>0</v>
      </c>
      <c r="AX709" s="237">
        <f t="shared" si="1080"/>
        <v>0</v>
      </c>
      <c r="AY709" s="237">
        <f t="shared" si="1080"/>
        <v>0</v>
      </c>
      <c r="AZ709" s="237">
        <f t="shared" si="1080"/>
        <v>0</v>
      </c>
      <c r="BA709" s="237">
        <f t="shared" si="1080"/>
        <v>0</v>
      </c>
      <c r="BB709" s="237">
        <f t="shared" si="1080"/>
        <v>0</v>
      </c>
      <c r="BC709" s="237">
        <f t="shared" si="1080"/>
        <v>0</v>
      </c>
    </row>
    <row r="710" spans="3:55" s="190" customFormat="1" hidden="1">
      <c r="C710" s="199">
        <f t="shared" si="1066"/>
        <v>0</v>
      </c>
      <c r="D710" s="199">
        <f t="shared" si="1066"/>
        <v>0</v>
      </c>
      <c r="E710" s="246"/>
      <c r="F710" s="237">
        <f t="shared" ref="F710:AK710" si="1081">$Q35*VLOOKUP($D710,$D$286:$BC$389,F$681,FALSE)+$Q35*VLOOKUP(CONCATENATE("Preparació per ",LOWER($D710)),$D$286:$BC$389,F$681,FALSE)</f>
        <v>0</v>
      </c>
      <c r="G710" s="237">
        <f t="shared" si="1081"/>
        <v>0</v>
      </c>
      <c r="H710" s="237">
        <f t="shared" si="1081"/>
        <v>0</v>
      </c>
      <c r="I710" s="237">
        <f t="shared" si="1081"/>
        <v>0</v>
      </c>
      <c r="J710" s="237">
        <f t="shared" si="1081"/>
        <v>0</v>
      </c>
      <c r="K710" s="237">
        <f t="shared" si="1081"/>
        <v>0</v>
      </c>
      <c r="L710" s="237">
        <f t="shared" si="1081"/>
        <v>0</v>
      </c>
      <c r="M710" s="237">
        <f t="shared" si="1081"/>
        <v>0</v>
      </c>
      <c r="N710" s="237">
        <f t="shared" si="1081"/>
        <v>0</v>
      </c>
      <c r="O710" s="237">
        <f t="shared" si="1081"/>
        <v>0</v>
      </c>
      <c r="P710" s="237">
        <f t="shared" si="1081"/>
        <v>0</v>
      </c>
      <c r="Q710" s="237">
        <f t="shared" si="1081"/>
        <v>0</v>
      </c>
      <c r="R710" s="237">
        <f t="shared" si="1081"/>
        <v>0</v>
      </c>
      <c r="S710" s="237">
        <f t="shared" si="1081"/>
        <v>0</v>
      </c>
      <c r="T710" s="237">
        <f t="shared" si="1081"/>
        <v>0</v>
      </c>
      <c r="U710" s="237">
        <f t="shared" si="1081"/>
        <v>0</v>
      </c>
      <c r="V710" s="237">
        <f t="shared" si="1081"/>
        <v>0</v>
      </c>
      <c r="W710" s="237">
        <f t="shared" si="1081"/>
        <v>0</v>
      </c>
      <c r="X710" s="237">
        <f t="shared" si="1081"/>
        <v>0</v>
      </c>
      <c r="Y710" s="237">
        <f t="shared" si="1081"/>
        <v>0</v>
      </c>
      <c r="Z710" s="237">
        <f t="shared" si="1081"/>
        <v>0</v>
      </c>
      <c r="AA710" s="237">
        <f t="shared" si="1081"/>
        <v>0</v>
      </c>
      <c r="AB710" s="237">
        <f t="shared" si="1081"/>
        <v>0</v>
      </c>
      <c r="AC710" s="237">
        <f t="shared" si="1081"/>
        <v>0</v>
      </c>
      <c r="AD710" s="237">
        <f t="shared" si="1081"/>
        <v>0</v>
      </c>
      <c r="AE710" s="237">
        <f t="shared" si="1081"/>
        <v>0</v>
      </c>
      <c r="AF710" s="237">
        <f t="shared" si="1081"/>
        <v>0</v>
      </c>
      <c r="AG710" s="237">
        <f t="shared" si="1081"/>
        <v>0</v>
      </c>
      <c r="AH710" s="237">
        <f t="shared" si="1081"/>
        <v>0</v>
      </c>
      <c r="AI710" s="237">
        <f t="shared" si="1081"/>
        <v>0</v>
      </c>
      <c r="AJ710" s="237">
        <f t="shared" si="1081"/>
        <v>0</v>
      </c>
      <c r="AK710" s="237">
        <f t="shared" si="1081"/>
        <v>0</v>
      </c>
      <c r="AL710" s="237">
        <f t="shared" ref="AL710:BC710" si="1082">$Q35*VLOOKUP($D710,$D$286:$BC$389,AL$681,FALSE)+$Q35*VLOOKUP(CONCATENATE("Preparació per ",LOWER($D710)),$D$286:$BC$389,AL$681,FALSE)</f>
        <v>0</v>
      </c>
      <c r="AM710" s="237">
        <f t="shared" si="1082"/>
        <v>0</v>
      </c>
      <c r="AN710" s="237">
        <f t="shared" si="1082"/>
        <v>0</v>
      </c>
      <c r="AO710" s="237">
        <f t="shared" si="1082"/>
        <v>0</v>
      </c>
      <c r="AP710" s="237">
        <f t="shared" si="1082"/>
        <v>0</v>
      </c>
      <c r="AQ710" s="237">
        <f t="shared" si="1082"/>
        <v>0</v>
      </c>
      <c r="AR710" s="237">
        <f t="shared" si="1082"/>
        <v>0</v>
      </c>
      <c r="AS710" s="237">
        <f t="shared" si="1082"/>
        <v>0</v>
      </c>
      <c r="AT710" s="237">
        <f t="shared" si="1082"/>
        <v>0</v>
      </c>
      <c r="AU710" s="237">
        <f t="shared" si="1082"/>
        <v>0</v>
      </c>
      <c r="AV710" s="237">
        <f t="shared" si="1082"/>
        <v>0</v>
      </c>
      <c r="AW710" s="237">
        <f t="shared" si="1082"/>
        <v>0</v>
      </c>
      <c r="AX710" s="237">
        <f t="shared" si="1082"/>
        <v>0</v>
      </c>
      <c r="AY710" s="237">
        <f t="shared" si="1082"/>
        <v>0</v>
      </c>
      <c r="AZ710" s="237">
        <f t="shared" si="1082"/>
        <v>0</v>
      </c>
      <c r="BA710" s="237">
        <f t="shared" si="1082"/>
        <v>0</v>
      </c>
      <c r="BB710" s="237">
        <f t="shared" si="1082"/>
        <v>0</v>
      </c>
      <c r="BC710" s="237">
        <f t="shared" si="1082"/>
        <v>0</v>
      </c>
    </row>
    <row r="711" spans="3:55" s="190" customFormat="1" hidden="1">
      <c r="C711" s="200" t="str">
        <f t="shared" si="1066"/>
        <v>ALTRES OPERACIONS ESPECÍFIQUES</v>
      </c>
      <c r="D711" s="200" t="str">
        <f t="shared" si="1066"/>
        <v>Renda de la terra</v>
      </c>
      <c r="E711" s="247"/>
      <c r="F711" s="238">
        <f t="shared" ref="F711:AK711" si="1083">$Q36*VLOOKUP($D711,$D$286:$BC$389,F$681,FALSE)+$Q36*VLOOKUP(CONCATENATE("Preparació per ",LOWER($D711)),$D$286:$BC$389,F$681,FALSE)</f>
        <v>0</v>
      </c>
      <c r="G711" s="238">
        <f t="shared" si="1083"/>
        <v>0</v>
      </c>
      <c r="H711" s="238">
        <f t="shared" si="1083"/>
        <v>0</v>
      </c>
      <c r="I711" s="238">
        <f t="shared" si="1083"/>
        <v>0</v>
      </c>
      <c r="J711" s="238">
        <f t="shared" si="1083"/>
        <v>0</v>
      </c>
      <c r="K711" s="238">
        <f t="shared" si="1083"/>
        <v>0</v>
      </c>
      <c r="L711" s="238">
        <f t="shared" si="1083"/>
        <v>0</v>
      </c>
      <c r="M711" s="238">
        <f t="shared" si="1083"/>
        <v>0</v>
      </c>
      <c r="N711" s="238">
        <f t="shared" si="1083"/>
        <v>0</v>
      </c>
      <c r="O711" s="238">
        <f t="shared" si="1083"/>
        <v>0</v>
      </c>
      <c r="P711" s="238">
        <f t="shared" si="1083"/>
        <v>0</v>
      </c>
      <c r="Q711" s="238">
        <f t="shared" si="1083"/>
        <v>0</v>
      </c>
      <c r="R711" s="238">
        <f t="shared" si="1083"/>
        <v>0</v>
      </c>
      <c r="S711" s="238">
        <f t="shared" si="1083"/>
        <v>0</v>
      </c>
      <c r="T711" s="238">
        <f t="shared" si="1083"/>
        <v>0</v>
      </c>
      <c r="U711" s="238">
        <f t="shared" si="1083"/>
        <v>0</v>
      </c>
      <c r="V711" s="238">
        <f t="shared" si="1083"/>
        <v>0</v>
      </c>
      <c r="W711" s="238">
        <f t="shared" si="1083"/>
        <v>0</v>
      </c>
      <c r="X711" s="238">
        <f t="shared" si="1083"/>
        <v>0</v>
      </c>
      <c r="Y711" s="238">
        <f t="shared" si="1083"/>
        <v>0</v>
      </c>
      <c r="Z711" s="238">
        <f t="shared" si="1083"/>
        <v>0</v>
      </c>
      <c r="AA711" s="238">
        <f t="shared" si="1083"/>
        <v>0</v>
      </c>
      <c r="AB711" s="238">
        <f t="shared" si="1083"/>
        <v>0</v>
      </c>
      <c r="AC711" s="238">
        <f t="shared" si="1083"/>
        <v>0</v>
      </c>
      <c r="AD711" s="238">
        <f t="shared" si="1083"/>
        <v>0</v>
      </c>
      <c r="AE711" s="238">
        <f t="shared" si="1083"/>
        <v>0</v>
      </c>
      <c r="AF711" s="238">
        <f t="shared" si="1083"/>
        <v>0</v>
      </c>
      <c r="AG711" s="238">
        <f t="shared" si="1083"/>
        <v>0</v>
      </c>
      <c r="AH711" s="238">
        <f t="shared" si="1083"/>
        <v>0</v>
      </c>
      <c r="AI711" s="238">
        <f t="shared" si="1083"/>
        <v>0</v>
      </c>
      <c r="AJ711" s="238">
        <f t="shared" si="1083"/>
        <v>0</v>
      </c>
      <c r="AK711" s="238">
        <f t="shared" si="1083"/>
        <v>0</v>
      </c>
      <c r="AL711" s="238">
        <f t="shared" ref="AL711:BC711" si="1084">$Q36*VLOOKUP($D711,$D$286:$BC$389,AL$681,FALSE)+$Q36*VLOOKUP(CONCATENATE("Preparació per ",LOWER($D711)),$D$286:$BC$389,AL$681,FALSE)</f>
        <v>0</v>
      </c>
      <c r="AM711" s="238">
        <f t="shared" si="1084"/>
        <v>0</v>
      </c>
      <c r="AN711" s="238">
        <f t="shared" si="1084"/>
        <v>0</v>
      </c>
      <c r="AO711" s="238">
        <f t="shared" si="1084"/>
        <v>0</v>
      </c>
      <c r="AP711" s="238">
        <f t="shared" si="1084"/>
        <v>0</v>
      </c>
      <c r="AQ711" s="238">
        <f t="shared" si="1084"/>
        <v>0</v>
      </c>
      <c r="AR711" s="238">
        <f t="shared" si="1084"/>
        <v>0</v>
      </c>
      <c r="AS711" s="238">
        <f t="shared" si="1084"/>
        <v>0</v>
      </c>
      <c r="AT711" s="238">
        <f t="shared" si="1084"/>
        <v>0</v>
      </c>
      <c r="AU711" s="238">
        <f t="shared" si="1084"/>
        <v>0</v>
      </c>
      <c r="AV711" s="238">
        <f t="shared" si="1084"/>
        <v>0</v>
      </c>
      <c r="AW711" s="238">
        <f t="shared" si="1084"/>
        <v>0</v>
      </c>
      <c r="AX711" s="238">
        <f t="shared" si="1084"/>
        <v>0</v>
      </c>
      <c r="AY711" s="238">
        <f t="shared" si="1084"/>
        <v>0</v>
      </c>
      <c r="AZ711" s="238">
        <f t="shared" si="1084"/>
        <v>0</v>
      </c>
      <c r="BA711" s="238">
        <f t="shared" si="1084"/>
        <v>0</v>
      </c>
      <c r="BB711" s="238">
        <f t="shared" si="1084"/>
        <v>0</v>
      </c>
      <c r="BC711" s="238">
        <f t="shared" si="1084"/>
        <v>0</v>
      </c>
    </row>
    <row r="712" spans="3:55" s="190" customFormat="1" hidden="1">
      <c r="C712" s="200">
        <f t="shared" si="1066"/>
        <v>0</v>
      </c>
      <c r="D712" s="200">
        <f t="shared" si="1066"/>
        <v>0</v>
      </c>
      <c r="E712" s="247"/>
      <c r="F712" s="238">
        <f t="shared" ref="F712:AK712" si="1085">$Q37*VLOOKUP($D712,$D$286:$BC$389,F$681,FALSE)+$Q37*VLOOKUP(CONCATENATE("Preparació per ",LOWER($D712)),$D$286:$BC$389,F$681,FALSE)</f>
        <v>0</v>
      </c>
      <c r="G712" s="238">
        <f t="shared" si="1085"/>
        <v>0</v>
      </c>
      <c r="H712" s="238">
        <f t="shared" si="1085"/>
        <v>0</v>
      </c>
      <c r="I712" s="238">
        <f t="shared" si="1085"/>
        <v>0</v>
      </c>
      <c r="J712" s="238">
        <f t="shared" si="1085"/>
        <v>0</v>
      </c>
      <c r="K712" s="238">
        <f t="shared" si="1085"/>
        <v>0</v>
      </c>
      <c r="L712" s="238">
        <f t="shared" si="1085"/>
        <v>0</v>
      </c>
      <c r="M712" s="238">
        <f t="shared" si="1085"/>
        <v>0</v>
      </c>
      <c r="N712" s="238">
        <f t="shared" si="1085"/>
        <v>0</v>
      </c>
      <c r="O712" s="238">
        <f t="shared" si="1085"/>
        <v>0</v>
      </c>
      <c r="P712" s="238">
        <f t="shared" si="1085"/>
        <v>0</v>
      </c>
      <c r="Q712" s="238">
        <f t="shared" si="1085"/>
        <v>0</v>
      </c>
      <c r="R712" s="238">
        <f t="shared" si="1085"/>
        <v>0</v>
      </c>
      <c r="S712" s="238">
        <f t="shared" si="1085"/>
        <v>0</v>
      </c>
      <c r="T712" s="238">
        <f t="shared" si="1085"/>
        <v>0</v>
      </c>
      <c r="U712" s="238">
        <f t="shared" si="1085"/>
        <v>0</v>
      </c>
      <c r="V712" s="238">
        <f t="shared" si="1085"/>
        <v>0</v>
      </c>
      <c r="W712" s="238">
        <f t="shared" si="1085"/>
        <v>0</v>
      </c>
      <c r="X712" s="238">
        <f t="shared" si="1085"/>
        <v>0</v>
      </c>
      <c r="Y712" s="238">
        <f t="shared" si="1085"/>
        <v>0</v>
      </c>
      <c r="Z712" s="238">
        <f t="shared" si="1085"/>
        <v>0</v>
      </c>
      <c r="AA712" s="238">
        <f t="shared" si="1085"/>
        <v>0</v>
      </c>
      <c r="AB712" s="238">
        <f t="shared" si="1085"/>
        <v>0</v>
      </c>
      <c r="AC712" s="238">
        <f t="shared" si="1085"/>
        <v>0</v>
      </c>
      <c r="AD712" s="238">
        <f t="shared" si="1085"/>
        <v>0</v>
      </c>
      <c r="AE712" s="238">
        <f t="shared" si="1085"/>
        <v>0</v>
      </c>
      <c r="AF712" s="238">
        <f t="shared" si="1085"/>
        <v>0</v>
      </c>
      <c r="AG712" s="238">
        <f t="shared" si="1085"/>
        <v>0</v>
      </c>
      <c r="AH712" s="238">
        <f t="shared" si="1085"/>
        <v>0</v>
      </c>
      <c r="AI712" s="238">
        <f t="shared" si="1085"/>
        <v>0</v>
      </c>
      <c r="AJ712" s="238">
        <f t="shared" si="1085"/>
        <v>0</v>
      </c>
      <c r="AK712" s="238">
        <f t="shared" si="1085"/>
        <v>0</v>
      </c>
      <c r="AL712" s="238">
        <f t="shared" ref="AL712:BC712" si="1086">$Q37*VLOOKUP($D712,$D$286:$BC$389,AL$681,FALSE)+$Q37*VLOOKUP(CONCATENATE("Preparació per ",LOWER($D712)),$D$286:$BC$389,AL$681,FALSE)</f>
        <v>0</v>
      </c>
      <c r="AM712" s="238">
        <f t="shared" si="1086"/>
        <v>0</v>
      </c>
      <c r="AN712" s="238">
        <f t="shared" si="1086"/>
        <v>0</v>
      </c>
      <c r="AO712" s="238">
        <f t="shared" si="1086"/>
        <v>0</v>
      </c>
      <c r="AP712" s="238">
        <f t="shared" si="1086"/>
        <v>0</v>
      </c>
      <c r="AQ712" s="238">
        <f t="shared" si="1086"/>
        <v>0</v>
      </c>
      <c r="AR712" s="238">
        <f t="shared" si="1086"/>
        <v>0</v>
      </c>
      <c r="AS712" s="238">
        <f t="shared" si="1086"/>
        <v>0</v>
      </c>
      <c r="AT712" s="238">
        <f t="shared" si="1086"/>
        <v>0</v>
      </c>
      <c r="AU712" s="238">
        <f t="shared" si="1086"/>
        <v>0</v>
      </c>
      <c r="AV712" s="238">
        <f t="shared" si="1086"/>
        <v>0</v>
      </c>
      <c r="AW712" s="238">
        <f t="shared" si="1086"/>
        <v>0</v>
      </c>
      <c r="AX712" s="238">
        <f t="shared" si="1086"/>
        <v>0</v>
      </c>
      <c r="AY712" s="238">
        <f t="shared" si="1086"/>
        <v>0</v>
      </c>
      <c r="AZ712" s="238">
        <f t="shared" si="1086"/>
        <v>0</v>
      </c>
      <c r="BA712" s="238">
        <f t="shared" si="1086"/>
        <v>0</v>
      </c>
      <c r="BB712" s="238">
        <f t="shared" si="1086"/>
        <v>0</v>
      </c>
      <c r="BC712" s="238">
        <f t="shared" si="1086"/>
        <v>0</v>
      </c>
    </row>
    <row r="713" spans="3:55" s="190" customFormat="1" hidden="1">
      <c r="C713" s="200">
        <f t="shared" si="1066"/>
        <v>0</v>
      </c>
      <c r="D713" s="200">
        <f t="shared" si="1066"/>
        <v>0</v>
      </c>
      <c r="E713" s="247"/>
      <c r="F713" s="238">
        <f t="shared" ref="F713:AK713" si="1087">$Q38*VLOOKUP($D713,$D$286:$BC$389,F$681,FALSE)+$Q38*VLOOKUP(CONCATENATE("Preparació per ",LOWER($D713)),$D$286:$BC$389,F$681,FALSE)</f>
        <v>0</v>
      </c>
      <c r="G713" s="238">
        <f t="shared" si="1087"/>
        <v>0</v>
      </c>
      <c r="H713" s="238">
        <f t="shared" si="1087"/>
        <v>0</v>
      </c>
      <c r="I713" s="238">
        <f t="shared" si="1087"/>
        <v>0</v>
      </c>
      <c r="J713" s="238">
        <f t="shared" si="1087"/>
        <v>0</v>
      </c>
      <c r="K713" s="238">
        <f t="shared" si="1087"/>
        <v>0</v>
      </c>
      <c r="L713" s="238">
        <f t="shared" si="1087"/>
        <v>0</v>
      </c>
      <c r="M713" s="238">
        <f t="shared" si="1087"/>
        <v>0</v>
      </c>
      <c r="N713" s="238">
        <f t="shared" si="1087"/>
        <v>0</v>
      </c>
      <c r="O713" s="238">
        <f t="shared" si="1087"/>
        <v>0</v>
      </c>
      <c r="P713" s="238">
        <f t="shared" si="1087"/>
        <v>0</v>
      </c>
      <c r="Q713" s="238">
        <f t="shared" si="1087"/>
        <v>0</v>
      </c>
      <c r="R713" s="238">
        <f t="shared" si="1087"/>
        <v>0</v>
      </c>
      <c r="S713" s="238">
        <f t="shared" si="1087"/>
        <v>0</v>
      </c>
      <c r="T713" s="238">
        <f t="shared" si="1087"/>
        <v>0</v>
      </c>
      <c r="U713" s="238">
        <f t="shared" si="1087"/>
        <v>0</v>
      </c>
      <c r="V713" s="238">
        <f t="shared" si="1087"/>
        <v>0</v>
      </c>
      <c r="W713" s="238">
        <f t="shared" si="1087"/>
        <v>0</v>
      </c>
      <c r="X713" s="238">
        <f t="shared" si="1087"/>
        <v>0</v>
      </c>
      <c r="Y713" s="238">
        <f t="shared" si="1087"/>
        <v>0</v>
      </c>
      <c r="Z713" s="238">
        <f t="shared" si="1087"/>
        <v>0</v>
      </c>
      <c r="AA713" s="238">
        <f t="shared" si="1087"/>
        <v>0</v>
      </c>
      <c r="AB713" s="238">
        <f t="shared" si="1087"/>
        <v>0</v>
      </c>
      <c r="AC713" s="238">
        <f t="shared" si="1087"/>
        <v>0</v>
      </c>
      <c r="AD713" s="238">
        <f t="shared" si="1087"/>
        <v>0</v>
      </c>
      <c r="AE713" s="238">
        <f t="shared" si="1087"/>
        <v>0</v>
      </c>
      <c r="AF713" s="238">
        <f t="shared" si="1087"/>
        <v>0</v>
      </c>
      <c r="AG713" s="238">
        <f t="shared" si="1087"/>
        <v>0</v>
      </c>
      <c r="AH713" s="238">
        <f t="shared" si="1087"/>
        <v>0</v>
      </c>
      <c r="AI713" s="238">
        <f t="shared" si="1087"/>
        <v>0</v>
      </c>
      <c r="AJ713" s="238">
        <f t="shared" si="1087"/>
        <v>0</v>
      </c>
      <c r="AK713" s="238">
        <f t="shared" si="1087"/>
        <v>0</v>
      </c>
      <c r="AL713" s="238">
        <f t="shared" ref="AL713:BC713" si="1088">$Q38*VLOOKUP($D713,$D$286:$BC$389,AL$681,FALSE)+$Q38*VLOOKUP(CONCATENATE("Preparació per ",LOWER($D713)),$D$286:$BC$389,AL$681,FALSE)</f>
        <v>0</v>
      </c>
      <c r="AM713" s="238">
        <f t="shared" si="1088"/>
        <v>0</v>
      </c>
      <c r="AN713" s="238">
        <f t="shared" si="1088"/>
        <v>0</v>
      </c>
      <c r="AO713" s="238">
        <f t="shared" si="1088"/>
        <v>0</v>
      </c>
      <c r="AP713" s="238">
        <f t="shared" si="1088"/>
        <v>0</v>
      </c>
      <c r="AQ713" s="238">
        <f t="shared" si="1088"/>
        <v>0</v>
      </c>
      <c r="AR713" s="238">
        <f t="shared" si="1088"/>
        <v>0</v>
      </c>
      <c r="AS713" s="238">
        <f t="shared" si="1088"/>
        <v>0</v>
      </c>
      <c r="AT713" s="238">
        <f t="shared" si="1088"/>
        <v>0</v>
      </c>
      <c r="AU713" s="238">
        <f t="shared" si="1088"/>
        <v>0</v>
      </c>
      <c r="AV713" s="238">
        <f t="shared" si="1088"/>
        <v>0</v>
      </c>
      <c r="AW713" s="238">
        <f t="shared" si="1088"/>
        <v>0</v>
      </c>
      <c r="AX713" s="238">
        <f t="shared" si="1088"/>
        <v>0</v>
      </c>
      <c r="AY713" s="238">
        <f t="shared" si="1088"/>
        <v>0</v>
      </c>
      <c r="AZ713" s="238">
        <f t="shared" si="1088"/>
        <v>0</v>
      </c>
      <c r="BA713" s="238">
        <f t="shared" si="1088"/>
        <v>0</v>
      </c>
      <c r="BB713" s="238">
        <f t="shared" si="1088"/>
        <v>0</v>
      </c>
      <c r="BC713" s="238">
        <f t="shared" si="1088"/>
        <v>0</v>
      </c>
    </row>
    <row r="714" spans="3:55" s="190" customFormat="1" hidden="1">
      <c r="C714" s="200">
        <f t="shared" si="1066"/>
        <v>0</v>
      </c>
      <c r="D714" s="200">
        <f t="shared" si="1066"/>
        <v>0</v>
      </c>
      <c r="E714" s="247"/>
      <c r="F714" s="238">
        <f t="shared" ref="F714:AK714" si="1089">$Q39*VLOOKUP($D714,$D$286:$BC$389,F$681,FALSE)+$Q39*VLOOKUP(CONCATENATE("Preparació per ",LOWER($D714)),$D$286:$BC$389,F$681,FALSE)</f>
        <v>0</v>
      </c>
      <c r="G714" s="238">
        <f t="shared" si="1089"/>
        <v>0</v>
      </c>
      <c r="H714" s="238">
        <f t="shared" si="1089"/>
        <v>0</v>
      </c>
      <c r="I714" s="238">
        <f t="shared" si="1089"/>
        <v>0</v>
      </c>
      <c r="J714" s="238">
        <f t="shared" si="1089"/>
        <v>0</v>
      </c>
      <c r="K714" s="238">
        <f t="shared" si="1089"/>
        <v>0</v>
      </c>
      <c r="L714" s="238">
        <f t="shared" si="1089"/>
        <v>0</v>
      </c>
      <c r="M714" s="238">
        <f t="shared" si="1089"/>
        <v>0</v>
      </c>
      <c r="N714" s="238">
        <f t="shared" si="1089"/>
        <v>0</v>
      </c>
      <c r="O714" s="238">
        <f t="shared" si="1089"/>
        <v>0</v>
      </c>
      <c r="P714" s="238">
        <f t="shared" si="1089"/>
        <v>0</v>
      </c>
      <c r="Q714" s="238">
        <f t="shared" si="1089"/>
        <v>0</v>
      </c>
      <c r="R714" s="238">
        <f t="shared" si="1089"/>
        <v>0</v>
      </c>
      <c r="S714" s="238">
        <f t="shared" si="1089"/>
        <v>0</v>
      </c>
      <c r="T714" s="238">
        <f t="shared" si="1089"/>
        <v>0</v>
      </c>
      <c r="U714" s="238">
        <f t="shared" si="1089"/>
        <v>0</v>
      </c>
      <c r="V714" s="238">
        <f t="shared" si="1089"/>
        <v>0</v>
      </c>
      <c r="W714" s="238">
        <f t="shared" si="1089"/>
        <v>0</v>
      </c>
      <c r="X714" s="238">
        <f t="shared" si="1089"/>
        <v>0</v>
      </c>
      <c r="Y714" s="238">
        <f t="shared" si="1089"/>
        <v>0</v>
      </c>
      <c r="Z714" s="238">
        <f t="shared" si="1089"/>
        <v>0</v>
      </c>
      <c r="AA714" s="238">
        <f t="shared" si="1089"/>
        <v>0</v>
      </c>
      <c r="AB714" s="238">
        <f t="shared" si="1089"/>
        <v>0</v>
      </c>
      <c r="AC714" s="238">
        <f t="shared" si="1089"/>
        <v>0</v>
      </c>
      <c r="AD714" s="238">
        <f t="shared" si="1089"/>
        <v>0</v>
      </c>
      <c r="AE714" s="238">
        <f t="shared" si="1089"/>
        <v>0</v>
      </c>
      <c r="AF714" s="238">
        <f t="shared" si="1089"/>
        <v>0</v>
      </c>
      <c r="AG714" s="238">
        <f t="shared" si="1089"/>
        <v>0</v>
      </c>
      <c r="AH714" s="238">
        <f t="shared" si="1089"/>
        <v>0</v>
      </c>
      <c r="AI714" s="238">
        <f t="shared" si="1089"/>
        <v>0</v>
      </c>
      <c r="AJ714" s="238">
        <f t="shared" si="1089"/>
        <v>0</v>
      </c>
      <c r="AK714" s="238">
        <f t="shared" si="1089"/>
        <v>0</v>
      </c>
      <c r="AL714" s="238">
        <f t="shared" ref="AL714:BC714" si="1090">$Q39*VLOOKUP($D714,$D$286:$BC$389,AL$681,FALSE)+$Q39*VLOOKUP(CONCATENATE("Preparació per ",LOWER($D714)),$D$286:$BC$389,AL$681,FALSE)</f>
        <v>0</v>
      </c>
      <c r="AM714" s="238">
        <f t="shared" si="1090"/>
        <v>0</v>
      </c>
      <c r="AN714" s="238">
        <f t="shared" si="1090"/>
        <v>0</v>
      </c>
      <c r="AO714" s="238">
        <f t="shared" si="1090"/>
        <v>0</v>
      </c>
      <c r="AP714" s="238">
        <f t="shared" si="1090"/>
        <v>0</v>
      </c>
      <c r="AQ714" s="238">
        <f t="shared" si="1090"/>
        <v>0</v>
      </c>
      <c r="AR714" s="238">
        <f t="shared" si="1090"/>
        <v>0</v>
      </c>
      <c r="AS714" s="238">
        <f t="shared" si="1090"/>
        <v>0</v>
      </c>
      <c r="AT714" s="238">
        <f t="shared" si="1090"/>
        <v>0</v>
      </c>
      <c r="AU714" s="238">
        <f t="shared" si="1090"/>
        <v>0</v>
      </c>
      <c r="AV714" s="238">
        <f t="shared" si="1090"/>
        <v>0</v>
      </c>
      <c r="AW714" s="238">
        <f t="shared" si="1090"/>
        <v>0</v>
      </c>
      <c r="AX714" s="238">
        <f t="shared" si="1090"/>
        <v>0</v>
      </c>
      <c r="AY714" s="238">
        <f t="shared" si="1090"/>
        <v>0</v>
      </c>
      <c r="AZ714" s="238">
        <f t="shared" si="1090"/>
        <v>0</v>
      </c>
      <c r="BA714" s="238">
        <f t="shared" si="1090"/>
        <v>0</v>
      </c>
      <c r="BB714" s="238">
        <f t="shared" si="1090"/>
        <v>0</v>
      </c>
      <c r="BC714" s="238">
        <f t="shared" si="1090"/>
        <v>0</v>
      </c>
    </row>
    <row r="715" spans="3:55" s="190" customFormat="1" hidden="1">
      <c r="C715" s="200">
        <f t="shared" si="1066"/>
        <v>0</v>
      </c>
      <c r="D715" s="200">
        <f t="shared" si="1066"/>
        <v>0</v>
      </c>
      <c r="E715" s="247"/>
      <c r="F715" s="238">
        <f t="shared" ref="F715:AK715" si="1091">$Q40*VLOOKUP($D715,$D$286:$BC$389,F$681,FALSE)+$Q40*VLOOKUP(CONCATENATE("Preparació per ",LOWER($D715)),$D$286:$BC$389,F$681,FALSE)</f>
        <v>0</v>
      </c>
      <c r="G715" s="238">
        <f t="shared" si="1091"/>
        <v>0</v>
      </c>
      <c r="H715" s="238">
        <f t="shared" si="1091"/>
        <v>0</v>
      </c>
      <c r="I715" s="238">
        <f t="shared" si="1091"/>
        <v>0</v>
      </c>
      <c r="J715" s="238">
        <f t="shared" si="1091"/>
        <v>0</v>
      </c>
      <c r="K715" s="238">
        <f t="shared" si="1091"/>
        <v>0</v>
      </c>
      <c r="L715" s="238">
        <f t="shared" si="1091"/>
        <v>0</v>
      </c>
      <c r="M715" s="238">
        <f t="shared" si="1091"/>
        <v>0</v>
      </c>
      <c r="N715" s="238">
        <f t="shared" si="1091"/>
        <v>0</v>
      </c>
      <c r="O715" s="238">
        <f t="shared" si="1091"/>
        <v>0</v>
      </c>
      <c r="P715" s="238">
        <f t="shared" si="1091"/>
        <v>0</v>
      </c>
      <c r="Q715" s="238">
        <f t="shared" si="1091"/>
        <v>0</v>
      </c>
      <c r="R715" s="238">
        <f t="shared" si="1091"/>
        <v>0</v>
      </c>
      <c r="S715" s="238">
        <f t="shared" si="1091"/>
        <v>0</v>
      </c>
      <c r="T715" s="238">
        <f t="shared" si="1091"/>
        <v>0</v>
      </c>
      <c r="U715" s="238">
        <f t="shared" si="1091"/>
        <v>0</v>
      </c>
      <c r="V715" s="238">
        <f t="shared" si="1091"/>
        <v>0</v>
      </c>
      <c r="W715" s="238">
        <f t="shared" si="1091"/>
        <v>0</v>
      </c>
      <c r="X715" s="238">
        <f t="shared" si="1091"/>
        <v>0</v>
      </c>
      <c r="Y715" s="238">
        <f t="shared" si="1091"/>
        <v>0</v>
      </c>
      <c r="Z715" s="238">
        <f t="shared" si="1091"/>
        <v>0</v>
      </c>
      <c r="AA715" s="238">
        <f t="shared" si="1091"/>
        <v>0</v>
      </c>
      <c r="AB715" s="238">
        <f t="shared" si="1091"/>
        <v>0</v>
      </c>
      <c r="AC715" s="238">
        <f t="shared" si="1091"/>
        <v>0</v>
      </c>
      <c r="AD715" s="238">
        <f t="shared" si="1091"/>
        <v>0</v>
      </c>
      <c r="AE715" s="238">
        <f t="shared" si="1091"/>
        <v>0</v>
      </c>
      <c r="AF715" s="238">
        <f t="shared" si="1091"/>
        <v>0</v>
      </c>
      <c r="AG715" s="238">
        <f t="shared" si="1091"/>
        <v>0</v>
      </c>
      <c r="AH715" s="238">
        <f t="shared" si="1091"/>
        <v>0</v>
      </c>
      <c r="AI715" s="238">
        <f t="shared" si="1091"/>
        <v>0</v>
      </c>
      <c r="AJ715" s="238">
        <f t="shared" si="1091"/>
        <v>0</v>
      </c>
      <c r="AK715" s="238">
        <f t="shared" si="1091"/>
        <v>0</v>
      </c>
      <c r="AL715" s="238">
        <f t="shared" ref="AL715:BC715" si="1092">$Q40*VLOOKUP($D715,$D$286:$BC$389,AL$681,FALSE)+$Q40*VLOOKUP(CONCATENATE("Preparació per ",LOWER($D715)),$D$286:$BC$389,AL$681,FALSE)</f>
        <v>0</v>
      </c>
      <c r="AM715" s="238">
        <f t="shared" si="1092"/>
        <v>0</v>
      </c>
      <c r="AN715" s="238">
        <f t="shared" si="1092"/>
        <v>0</v>
      </c>
      <c r="AO715" s="238">
        <f t="shared" si="1092"/>
        <v>0</v>
      </c>
      <c r="AP715" s="238">
        <f t="shared" si="1092"/>
        <v>0</v>
      </c>
      <c r="AQ715" s="238">
        <f t="shared" si="1092"/>
        <v>0</v>
      </c>
      <c r="AR715" s="238">
        <f t="shared" si="1092"/>
        <v>0</v>
      </c>
      <c r="AS715" s="238">
        <f t="shared" si="1092"/>
        <v>0</v>
      </c>
      <c r="AT715" s="238">
        <f t="shared" si="1092"/>
        <v>0</v>
      </c>
      <c r="AU715" s="238">
        <f t="shared" si="1092"/>
        <v>0</v>
      </c>
      <c r="AV715" s="238">
        <f t="shared" si="1092"/>
        <v>0</v>
      </c>
      <c r="AW715" s="238">
        <f t="shared" si="1092"/>
        <v>0</v>
      </c>
      <c r="AX715" s="238">
        <f t="shared" si="1092"/>
        <v>0</v>
      </c>
      <c r="AY715" s="238">
        <f t="shared" si="1092"/>
        <v>0</v>
      </c>
      <c r="AZ715" s="238">
        <f t="shared" si="1092"/>
        <v>0</v>
      </c>
      <c r="BA715" s="238">
        <f t="shared" si="1092"/>
        <v>0</v>
      </c>
      <c r="BB715" s="238">
        <f t="shared" si="1092"/>
        <v>0</v>
      </c>
      <c r="BC715" s="238">
        <f t="shared" si="1092"/>
        <v>0</v>
      </c>
    </row>
    <row r="716" spans="3:55" s="190" customFormat="1" hidden="1">
      <c r="C716" s="201" t="str">
        <f t="shared" si="1066"/>
        <v>RECOL.LECCIÓ</v>
      </c>
      <c r="D716" s="201" t="str">
        <f t="shared" si="1066"/>
        <v>Recol.lecció col</v>
      </c>
      <c r="E716" s="248"/>
      <c r="F716" s="239">
        <f t="shared" ref="F716:AK716" si="1093">$Q41*VLOOKUP($D716,$D$286:$BC$389,F$681,FALSE)+$Q41*VLOOKUP(CONCATENATE("Preparació per ",LOWER($D716)),$D$286:$BC$389,F$681,FALSE)</f>
        <v>0</v>
      </c>
      <c r="G716" s="239">
        <f t="shared" si="1093"/>
        <v>0</v>
      </c>
      <c r="H716" s="239">
        <f t="shared" si="1093"/>
        <v>0</v>
      </c>
      <c r="I716" s="239">
        <f t="shared" si="1093"/>
        <v>0</v>
      </c>
      <c r="J716" s="239">
        <f t="shared" si="1093"/>
        <v>0</v>
      </c>
      <c r="K716" s="239">
        <f t="shared" si="1093"/>
        <v>0</v>
      </c>
      <c r="L716" s="239">
        <f t="shared" si="1093"/>
        <v>0</v>
      </c>
      <c r="M716" s="239">
        <f t="shared" si="1093"/>
        <v>0</v>
      </c>
      <c r="N716" s="239">
        <f t="shared" si="1093"/>
        <v>0</v>
      </c>
      <c r="O716" s="239">
        <f t="shared" si="1093"/>
        <v>0</v>
      </c>
      <c r="P716" s="239">
        <f t="shared" si="1093"/>
        <v>0</v>
      </c>
      <c r="Q716" s="239">
        <f t="shared" si="1093"/>
        <v>0</v>
      </c>
      <c r="R716" s="239">
        <f t="shared" si="1093"/>
        <v>0</v>
      </c>
      <c r="S716" s="239">
        <f t="shared" si="1093"/>
        <v>0</v>
      </c>
      <c r="T716" s="239">
        <f t="shared" si="1093"/>
        <v>0</v>
      </c>
      <c r="U716" s="239">
        <f t="shared" si="1093"/>
        <v>0</v>
      </c>
      <c r="V716" s="239">
        <f t="shared" si="1093"/>
        <v>0</v>
      </c>
      <c r="W716" s="239">
        <f t="shared" si="1093"/>
        <v>0</v>
      </c>
      <c r="X716" s="239">
        <f t="shared" si="1093"/>
        <v>0</v>
      </c>
      <c r="Y716" s="239">
        <f t="shared" si="1093"/>
        <v>0</v>
      </c>
      <c r="Z716" s="239">
        <f t="shared" si="1093"/>
        <v>0</v>
      </c>
      <c r="AA716" s="239">
        <f t="shared" si="1093"/>
        <v>0</v>
      </c>
      <c r="AB716" s="239">
        <f t="shared" si="1093"/>
        <v>0</v>
      </c>
      <c r="AC716" s="239">
        <f t="shared" si="1093"/>
        <v>0</v>
      </c>
      <c r="AD716" s="239">
        <f t="shared" si="1093"/>
        <v>0</v>
      </c>
      <c r="AE716" s="239">
        <f t="shared" si="1093"/>
        <v>0</v>
      </c>
      <c r="AF716" s="239">
        <f t="shared" si="1093"/>
        <v>0</v>
      </c>
      <c r="AG716" s="239">
        <f t="shared" si="1093"/>
        <v>0</v>
      </c>
      <c r="AH716" s="239">
        <f t="shared" si="1093"/>
        <v>0</v>
      </c>
      <c r="AI716" s="239">
        <f t="shared" si="1093"/>
        <v>0</v>
      </c>
      <c r="AJ716" s="239">
        <f t="shared" si="1093"/>
        <v>0</v>
      </c>
      <c r="AK716" s="239">
        <f t="shared" si="1093"/>
        <v>0</v>
      </c>
      <c r="AL716" s="239">
        <f t="shared" ref="AL716:BC716" si="1094">$Q41*VLOOKUP($D716,$D$286:$BC$389,AL$681,FALSE)+$Q41*VLOOKUP(CONCATENATE("Preparació per ",LOWER($D716)),$D$286:$BC$389,AL$681,FALSE)</f>
        <v>0</v>
      </c>
      <c r="AM716" s="239">
        <f t="shared" si="1094"/>
        <v>0</v>
      </c>
      <c r="AN716" s="239">
        <f t="shared" si="1094"/>
        <v>0</v>
      </c>
      <c r="AO716" s="239">
        <f t="shared" si="1094"/>
        <v>0</v>
      </c>
      <c r="AP716" s="239">
        <f t="shared" si="1094"/>
        <v>0</v>
      </c>
      <c r="AQ716" s="239">
        <f t="shared" si="1094"/>
        <v>0</v>
      </c>
      <c r="AR716" s="239">
        <f t="shared" si="1094"/>
        <v>0</v>
      </c>
      <c r="AS716" s="239">
        <f t="shared" si="1094"/>
        <v>0</v>
      </c>
      <c r="AT716" s="239">
        <f t="shared" si="1094"/>
        <v>0</v>
      </c>
      <c r="AU716" s="239">
        <f t="shared" si="1094"/>
        <v>0</v>
      </c>
      <c r="AV716" s="239">
        <f t="shared" si="1094"/>
        <v>0</v>
      </c>
      <c r="AW716" s="239">
        <f t="shared" si="1094"/>
        <v>0</v>
      </c>
      <c r="AX716" s="239">
        <f t="shared" si="1094"/>
        <v>0</v>
      </c>
      <c r="AY716" s="239">
        <f t="shared" si="1094"/>
        <v>0</v>
      </c>
      <c r="AZ716" s="239">
        <f t="shared" si="1094"/>
        <v>0</v>
      </c>
      <c r="BA716" s="239">
        <f t="shared" si="1094"/>
        <v>0</v>
      </c>
      <c r="BB716" s="239">
        <f t="shared" si="1094"/>
        <v>0</v>
      </c>
      <c r="BC716" s="239">
        <f t="shared" si="1094"/>
        <v>0</v>
      </c>
    </row>
    <row r="717" spans="3:55" s="190" customFormat="1" hidden="1">
      <c r="C717" s="201">
        <f t="shared" si="1066"/>
        <v>0</v>
      </c>
      <c r="D717" s="201">
        <f t="shared" si="1066"/>
        <v>0</v>
      </c>
      <c r="E717" s="248"/>
      <c r="F717" s="239">
        <f t="shared" ref="F717:AK717" si="1095">$Q42*VLOOKUP($D717,$D$286:$BC$389,F$681,FALSE)+$Q42*VLOOKUP(CONCATENATE("Preparació per ",LOWER($D717)),$D$286:$BC$389,F$681,FALSE)</f>
        <v>0</v>
      </c>
      <c r="G717" s="239">
        <f t="shared" si="1095"/>
        <v>0</v>
      </c>
      <c r="H717" s="239">
        <f t="shared" si="1095"/>
        <v>0</v>
      </c>
      <c r="I717" s="239">
        <f t="shared" si="1095"/>
        <v>0</v>
      </c>
      <c r="J717" s="239">
        <f t="shared" si="1095"/>
        <v>0</v>
      </c>
      <c r="K717" s="239">
        <f t="shared" si="1095"/>
        <v>0</v>
      </c>
      <c r="L717" s="239">
        <f t="shared" si="1095"/>
        <v>0</v>
      </c>
      <c r="M717" s="239">
        <f t="shared" si="1095"/>
        <v>0</v>
      </c>
      <c r="N717" s="239">
        <f t="shared" si="1095"/>
        <v>0</v>
      </c>
      <c r="O717" s="239">
        <f t="shared" si="1095"/>
        <v>0</v>
      </c>
      <c r="P717" s="239">
        <f t="shared" si="1095"/>
        <v>0</v>
      </c>
      <c r="Q717" s="239">
        <f t="shared" si="1095"/>
        <v>0</v>
      </c>
      <c r="R717" s="239">
        <f t="shared" si="1095"/>
        <v>0</v>
      </c>
      <c r="S717" s="239">
        <f t="shared" si="1095"/>
        <v>0</v>
      </c>
      <c r="T717" s="239">
        <f t="shared" si="1095"/>
        <v>0</v>
      </c>
      <c r="U717" s="239">
        <f t="shared" si="1095"/>
        <v>0</v>
      </c>
      <c r="V717" s="239">
        <f t="shared" si="1095"/>
        <v>0</v>
      </c>
      <c r="W717" s="239">
        <f t="shared" si="1095"/>
        <v>0</v>
      </c>
      <c r="X717" s="239">
        <f t="shared" si="1095"/>
        <v>0</v>
      </c>
      <c r="Y717" s="239">
        <f t="shared" si="1095"/>
        <v>0</v>
      </c>
      <c r="Z717" s="239">
        <f t="shared" si="1095"/>
        <v>0</v>
      </c>
      <c r="AA717" s="239">
        <f t="shared" si="1095"/>
        <v>0</v>
      </c>
      <c r="AB717" s="239">
        <f t="shared" si="1095"/>
        <v>0</v>
      </c>
      <c r="AC717" s="239">
        <f t="shared" si="1095"/>
        <v>0</v>
      </c>
      <c r="AD717" s="239">
        <f t="shared" si="1095"/>
        <v>0</v>
      </c>
      <c r="AE717" s="239">
        <f t="shared" si="1095"/>
        <v>0</v>
      </c>
      <c r="AF717" s="239">
        <f t="shared" si="1095"/>
        <v>0</v>
      </c>
      <c r="AG717" s="239">
        <f t="shared" si="1095"/>
        <v>0</v>
      </c>
      <c r="AH717" s="239">
        <f t="shared" si="1095"/>
        <v>0</v>
      </c>
      <c r="AI717" s="239">
        <f t="shared" si="1095"/>
        <v>0</v>
      </c>
      <c r="AJ717" s="239">
        <f t="shared" si="1095"/>
        <v>0</v>
      </c>
      <c r="AK717" s="239">
        <f t="shared" si="1095"/>
        <v>0</v>
      </c>
      <c r="AL717" s="239">
        <f t="shared" ref="AL717:BC717" si="1096">$Q42*VLOOKUP($D717,$D$286:$BC$389,AL$681,FALSE)+$Q42*VLOOKUP(CONCATENATE("Preparació per ",LOWER($D717)),$D$286:$BC$389,AL$681,FALSE)</f>
        <v>0</v>
      </c>
      <c r="AM717" s="239">
        <f t="shared" si="1096"/>
        <v>0</v>
      </c>
      <c r="AN717" s="239">
        <f t="shared" si="1096"/>
        <v>0</v>
      </c>
      <c r="AO717" s="239">
        <f t="shared" si="1096"/>
        <v>0</v>
      </c>
      <c r="AP717" s="239">
        <f t="shared" si="1096"/>
        <v>0</v>
      </c>
      <c r="AQ717" s="239">
        <f t="shared" si="1096"/>
        <v>0</v>
      </c>
      <c r="AR717" s="239">
        <f t="shared" si="1096"/>
        <v>0</v>
      </c>
      <c r="AS717" s="239">
        <f t="shared" si="1096"/>
        <v>0</v>
      </c>
      <c r="AT717" s="239">
        <f t="shared" si="1096"/>
        <v>0</v>
      </c>
      <c r="AU717" s="239">
        <f t="shared" si="1096"/>
        <v>0</v>
      </c>
      <c r="AV717" s="239">
        <f t="shared" si="1096"/>
        <v>0</v>
      </c>
      <c r="AW717" s="239">
        <f t="shared" si="1096"/>
        <v>0</v>
      </c>
      <c r="AX717" s="239">
        <f t="shared" si="1096"/>
        <v>0</v>
      </c>
      <c r="AY717" s="239">
        <f t="shared" si="1096"/>
        <v>0</v>
      </c>
      <c r="AZ717" s="239">
        <f t="shared" si="1096"/>
        <v>0</v>
      </c>
      <c r="BA717" s="239">
        <f t="shared" si="1096"/>
        <v>0</v>
      </c>
      <c r="BB717" s="239">
        <f t="shared" si="1096"/>
        <v>0</v>
      </c>
      <c r="BC717" s="239">
        <f t="shared" si="1096"/>
        <v>0</v>
      </c>
    </row>
    <row r="718" spans="3:55" s="190" customFormat="1" hidden="1">
      <c r="E718" s="211">
        <f>SUM(E683:E717)</f>
        <v>0</v>
      </c>
      <c r="F718" s="211">
        <f t="shared" ref="F718:AR718" si="1097">SUM(F683:F717)</f>
        <v>0</v>
      </c>
      <c r="G718" s="211">
        <f t="shared" si="1097"/>
        <v>0</v>
      </c>
      <c r="H718" s="211">
        <f t="shared" si="1097"/>
        <v>0</v>
      </c>
      <c r="I718" s="211">
        <f t="shared" si="1097"/>
        <v>0</v>
      </c>
      <c r="J718" s="211">
        <f t="shared" si="1097"/>
        <v>0</v>
      </c>
      <c r="K718" s="211">
        <f t="shared" si="1097"/>
        <v>0</v>
      </c>
      <c r="L718" s="211">
        <f t="shared" si="1097"/>
        <v>0</v>
      </c>
      <c r="M718" s="211">
        <f t="shared" si="1097"/>
        <v>0</v>
      </c>
      <c r="N718" s="211">
        <f t="shared" si="1097"/>
        <v>0</v>
      </c>
      <c r="O718" s="211">
        <f t="shared" si="1097"/>
        <v>0</v>
      </c>
      <c r="P718" s="211">
        <f t="shared" si="1097"/>
        <v>0</v>
      </c>
      <c r="Q718" s="211">
        <f t="shared" si="1097"/>
        <v>0</v>
      </c>
      <c r="R718" s="211">
        <f t="shared" si="1097"/>
        <v>0</v>
      </c>
      <c r="S718" s="211">
        <f t="shared" si="1097"/>
        <v>0</v>
      </c>
      <c r="T718" s="211">
        <f t="shared" si="1097"/>
        <v>0</v>
      </c>
      <c r="U718" s="211">
        <f t="shared" si="1097"/>
        <v>0</v>
      </c>
      <c r="V718" s="211">
        <f t="shared" si="1097"/>
        <v>0</v>
      </c>
      <c r="W718" s="211">
        <f t="shared" si="1097"/>
        <v>0</v>
      </c>
      <c r="X718" s="211">
        <f t="shared" si="1097"/>
        <v>0</v>
      </c>
      <c r="Y718" s="211">
        <f t="shared" si="1097"/>
        <v>0</v>
      </c>
      <c r="Z718" s="211">
        <f t="shared" si="1097"/>
        <v>0</v>
      </c>
      <c r="AA718" s="211">
        <f t="shared" si="1097"/>
        <v>0</v>
      </c>
      <c r="AB718" s="211">
        <f t="shared" si="1097"/>
        <v>0</v>
      </c>
      <c r="AC718" s="211">
        <f t="shared" si="1097"/>
        <v>0</v>
      </c>
      <c r="AD718" s="211">
        <f t="shared" si="1097"/>
        <v>0</v>
      </c>
      <c r="AE718" s="211">
        <f t="shared" si="1097"/>
        <v>0</v>
      </c>
      <c r="AF718" s="211">
        <f t="shared" si="1097"/>
        <v>0</v>
      </c>
      <c r="AG718" s="211">
        <f t="shared" si="1097"/>
        <v>0</v>
      </c>
      <c r="AH718" s="211">
        <f t="shared" si="1097"/>
        <v>0</v>
      </c>
      <c r="AI718" s="211">
        <f t="shared" si="1097"/>
        <v>0</v>
      </c>
      <c r="AJ718" s="211">
        <f t="shared" si="1097"/>
        <v>0</v>
      </c>
      <c r="AK718" s="211">
        <f t="shared" si="1097"/>
        <v>0</v>
      </c>
      <c r="AL718" s="211">
        <f t="shared" si="1097"/>
        <v>0</v>
      </c>
      <c r="AM718" s="211">
        <f t="shared" si="1097"/>
        <v>0</v>
      </c>
      <c r="AN718" s="211">
        <f t="shared" si="1097"/>
        <v>0</v>
      </c>
      <c r="AO718" s="211">
        <f t="shared" si="1097"/>
        <v>0</v>
      </c>
      <c r="AP718" s="211">
        <f t="shared" si="1097"/>
        <v>0</v>
      </c>
      <c r="AQ718" s="211">
        <f t="shared" si="1097"/>
        <v>0</v>
      </c>
      <c r="AR718" s="211">
        <f t="shared" si="1097"/>
        <v>0</v>
      </c>
      <c r="AS718" s="211">
        <f t="shared" ref="AS718:BC718" si="1098">SUM(AS683:AS717)</f>
        <v>0</v>
      </c>
      <c r="AT718" s="211">
        <f t="shared" si="1098"/>
        <v>0</v>
      </c>
      <c r="AU718" s="211">
        <f t="shared" si="1098"/>
        <v>0</v>
      </c>
      <c r="AV718" s="211">
        <f t="shared" si="1098"/>
        <v>0</v>
      </c>
      <c r="AW718" s="211">
        <f t="shared" si="1098"/>
        <v>0</v>
      </c>
      <c r="AX718" s="211">
        <f t="shared" si="1098"/>
        <v>0</v>
      </c>
      <c r="AY718" s="211">
        <f t="shared" si="1098"/>
        <v>0</v>
      </c>
      <c r="AZ718" s="211">
        <f t="shared" si="1098"/>
        <v>0</v>
      </c>
      <c r="BA718" s="211">
        <f t="shared" si="1098"/>
        <v>0</v>
      </c>
      <c r="BB718" s="211">
        <f t="shared" si="1098"/>
        <v>0</v>
      </c>
      <c r="BC718" s="211">
        <f t="shared" si="1098"/>
        <v>0</v>
      </c>
    </row>
    <row r="719" spans="3:55" s="190" customFormat="1" hidden="1">
      <c r="F719" s="209">
        <f t="shared" ref="F719:AK719" si="1099">+F718*F49</f>
        <v>0</v>
      </c>
      <c r="G719" s="209">
        <f t="shared" si="1099"/>
        <v>0</v>
      </c>
      <c r="H719" s="209">
        <f t="shared" si="1099"/>
        <v>0</v>
      </c>
      <c r="I719" s="209">
        <f t="shared" si="1099"/>
        <v>0</v>
      </c>
      <c r="J719" s="209">
        <f t="shared" si="1099"/>
        <v>0</v>
      </c>
      <c r="K719" s="209">
        <f t="shared" si="1099"/>
        <v>0</v>
      </c>
      <c r="L719" s="209">
        <f t="shared" si="1099"/>
        <v>0</v>
      </c>
      <c r="M719" s="209">
        <f t="shared" si="1099"/>
        <v>0</v>
      </c>
      <c r="N719" s="209">
        <f t="shared" si="1099"/>
        <v>0</v>
      </c>
      <c r="O719" s="209">
        <f t="shared" si="1099"/>
        <v>0</v>
      </c>
      <c r="P719" s="209">
        <f t="shared" si="1099"/>
        <v>0</v>
      </c>
      <c r="Q719" s="209">
        <f t="shared" si="1099"/>
        <v>0</v>
      </c>
      <c r="R719" s="209">
        <f t="shared" si="1099"/>
        <v>0</v>
      </c>
      <c r="S719" s="209">
        <f t="shared" si="1099"/>
        <v>0</v>
      </c>
      <c r="T719" s="209">
        <f t="shared" si="1099"/>
        <v>0</v>
      </c>
      <c r="U719" s="209">
        <f t="shared" si="1099"/>
        <v>0</v>
      </c>
      <c r="V719" s="209">
        <f t="shared" si="1099"/>
        <v>0</v>
      </c>
      <c r="W719" s="209">
        <f t="shared" si="1099"/>
        <v>0</v>
      </c>
      <c r="X719" s="209">
        <f t="shared" si="1099"/>
        <v>0</v>
      </c>
      <c r="Y719" s="209">
        <f t="shared" si="1099"/>
        <v>0</v>
      </c>
      <c r="Z719" s="209">
        <f t="shared" si="1099"/>
        <v>0</v>
      </c>
      <c r="AA719" s="209">
        <f t="shared" si="1099"/>
        <v>0</v>
      </c>
      <c r="AB719" s="209">
        <f t="shared" si="1099"/>
        <v>0</v>
      </c>
      <c r="AC719" s="209">
        <f t="shared" si="1099"/>
        <v>0</v>
      </c>
      <c r="AD719" s="209">
        <f t="shared" si="1099"/>
        <v>0</v>
      </c>
      <c r="AE719" s="209">
        <f t="shared" si="1099"/>
        <v>0</v>
      </c>
      <c r="AF719" s="209">
        <f t="shared" si="1099"/>
        <v>0</v>
      </c>
      <c r="AG719" s="209">
        <f t="shared" si="1099"/>
        <v>0</v>
      </c>
      <c r="AH719" s="209">
        <f t="shared" si="1099"/>
        <v>0</v>
      </c>
      <c r="AI719" s="209">
        <f t="shared" si="1099"/>
        <v>0</v>
      </c>
      <c r="AJ719" s="209">
        <f t="shared" si="1099"/>
        <v>0</v>
      </c>
      <c r="AK719" s="209">
        <f t="shared" si="1099"/>
        <v>0</v>
      </c>
      <c r="AL719" s="209">
        <f t="shared" ref="AL719:BC719" si="1100">+AL718*AL49</f>
        <v>0</v>
      </c>
      <c r="AM719" s="209">
        <f t="shared" si="1100"/>
        <v>0</v>
      </c>
      <c r="AN719" s="209">
        <f t="shared" si="1100"/>
        <v>0</v>
      </c>
      <c r="AO719" s="209">
        <f t="shared" si="1100"/>
        <v>0</v>
      </c>
      <c r="AP719" s="209">
        <f t="shared" si="1100"/>
        <v>0</v>
      </c>
      <c r="AQ719" s="209">
        <f t="shared" si="1100"/>
        <v>0</v>
      </c>
      <c r="AR719" s="209">
        <f t="shared" si="1100"/>
        <v>0</v>
      </c>
      <c r="AS719" s="209">
        <f t="shared" si="1100"/>
        <v>0</v>
      </c>
      <c r="AT719" s="209">
        <f t="shared" si="1100"/>
        <v>0</v>
      </c>
      <c r="AU719" s="209">
        <f t="shared" si="1100"/>
        <v>0</v>
      </c>
      <c r="AV719" s="209">
        <f t="shared" si="1100"/>
        <v>0</v>
      </c>
      <c r="AW719" s="209">
        <f t="shared" si="1100"/>
        <v>0</v>
      </c>
      <c r="AX719" s="209">
        <f t="shared" si="1100"/>
        <v>0</v>
      </c>
      <c r="AY719" s="209">
        <f t="shared" si="1100"/>
        <v>0</v>
      </c>
      <c r="AZ719" s="209">
        <f t="shared" si="1100"/>
        <v>0</v>
      </c>
      <c r="BA719" s="209">
        <f t="shared" si="1100"/>
        <v>0</v>
      </c>
      <c r="BB719" s="209">
        <f t="shared" si="1100"/>
        <v>0</v>
      </c>
      <c r="BC719" s="209">
        <f t="shared" si="1100"/>
        <v>0</v>
      </c>
    </row>
    <row r="720" spans="3:55" s="190" customFormat="1" hidden="1"/>
    <row r="721" spans="3:4" ht="12" hidden="1" customHeight="1"/>
    <row r="724" spans="3:4" ht="13.5" thickBot="1"/>
    <row r="725" spans="3:4" ht="27.95" customHeight="1" thickTop="1" thickBot="1">
      <c r="C725" s="175" t="s">
        <v>212</v>
      </c>
      <c r="D725" s="174" t="str">
        <f>HYPERLINK("#Resultats!c5","Torna a resultats")</f>
        <v>Torna a resultats</v>
      </c>
    </row>
    <row r="726" spans="3:4" ht="13.5" thickTop="1"/>
    <row r="755" spans="3:4" ht="12" customHeight="1"/>
    <row r="756" spans="3:4" ht="12" customHeight="1"/>
    <row r="759" spans="3:4" ht="12" customHeight="1"/>
    <row r="764" spans="3:4" ht="13.5" thickBot="1"/>
    <row r="765" spans="3:4" ht="27" customHeight="1" thickTop="1" thickBot="1">
      <c r="C765" s="181" t="s">
        <v>212</v>
      </c>
      <c r="D765" s="176" t="str">
        <f>HYPERLINK("#Resultats!c5","Torna a resultats")</f>
        <v>Torna a resultats</v>
      </c>
    </row>
    <row r="766" spans="3:4" ht="13.5" thickTop="1"/>
    <row r="767" spans="3:4" ht="12" customHeight="1"/>
    <row r="798" ht="12" customHeight="1"/>
    <row r="804" spans="3:4" ht="13.5" thickBot="1"/>
    <row r="805" spans="3:4" ht="27.95" customHeight="1" thickTop="1" thickBot="1">
      <c r="C805" s="181" t="s">
        <v>213</v>
      </c>
      <c r="D805" s="174" t="str">
        <f>HYPERLINK("#Resultats!c5","Torna a resultats")</f>
        <v>Torna a resultats</v>
      </c>
    </row>
    <row r="806" spans="3:4" ht="13.5" thickTop="1"/>
    <row r="809" spans="3:4" ht="12" customHeight="1"/>
    <row r="825" ht="12" customHeight="1"/>
    <row r="844" spans="3:4" ht="13.5" thickBot="1"/>
    <row r="845" spans="3:4" ht="27.95" customHeight="1" thickTop="1" thickBot="1">
      <c r="C845" s="181" t="s">
        <v>213</v>
      </c>
      <c r="D845" s="174" t="str">
        <f>HYPERLINK("#Resultats!c5","Torna a resultats")</f>
        <v>Torna a resultats</v>
      </c>
    </row>
    <row r="846" spans="3:4" ht="13.5" thickTop="1"/>
    <row r="850" ht="12" customHeight="1"/>
    <row r="853" ht="12" customHeight="1"/>
    <row r="859" ht="12" customHeight="1"/>
    <row r="884" spans="3:4" ht="13.5" thickBot="1"/>
    <row r="885" spans="3:4" ht="27.95" customHeight="1" thickTop="1" thickBot="1">
      <c r="C885" s="181" t="s">
        <v>213</v>
      </c>
      <c r="D885" s="174" t="str">
        <f>HYPERLINK("#Resultats!c5","Torna a resultats")</f>
        <v>Torna a resultats</v>
      </c>
    </row>
    <row r="886" spans="3:4" ht="13.5" thickTop="1"/>
    <row r="890" spans="3:4" ht="12" customHeight="1"/>
    <row r="907" ht="12" customHeight="1"/>
    <row r="930" spans="3:17" ht="15">
      <c r="D930" s="131" t="str">
        <f>CONCATENATE($E$3,". Distribució de costos entre els requeriments. ","Cost total: ",TEXT(Q933,"#.##0,00 €"))</f>
        <v>Col. Distribució de costos entre els requeriments. Cost total: 0,00 €</v>
      </c>
      <c r="E930" s="131"/>
      <c r="F930" s="131"/>
      <c r="G930" s="131"/>
      <c r="H930" s="131"/>
      <c r="I930" s="131"/>
      <c r="J930" s="131"/>
      <c r="K930" s="131"/>
      <c r="L930" s="131"/>
      <c r="M930" s="131"/>
      <c r="N930" s="131"/>
      <c r="O930" s="131"/>
      <c r="P930" s="131"/>
      <c r="Q930" s="131"/>
    </row>
    <row r="931" spans="3:17" ht="15">
      <c r="D931" s="131" t="str">
        <f>+D681</f>
        <v>Requeriments pel cultiu: Col</v>
      </c>
      <c r="E931" s="131">
        <f>+E681</f>
        <v>0</v>
      </c>
      <c r="F931" s="131"/>
      <c r="G931" s="131"/>
      <c r="H931" s="131"/>
      <c r="I931" s="131"/>
      <c r="J931" s="131"/>
      <c r="K931" s="131"/>
      <c r="L931" s="131"/>
      <c r="M931" s="131"/>
      <c r="N931" s="131"/>
      <c r="O931" s="131"/>
      <c r="P931" s="131"/>
      <c r="Q931" s="131"/>
    </row>
    <row r="932" spans="3:17" ht="15">
      <c r="D932" s="131">
        <f>+D682</f>
        <v>0</v>
      </c>
      <c r="E932" s="131">
        <f>+E682</f>
        <v>0</v>
      </c>
      <c r="F932" s="131" t="s">
        <v>163</v>
      </c>
      <c r="G932" s="131" t="s">
        <v>164</v>
      </c>
      <c r="H932" s="131" t="s">
        <v>173</v>
      </c>
      <c r="I932" s="131" t="s">
        <v>165</v>
      </c>
      <c r="J932" s="131" t="s">
        <v>166</v>
      </c>
      <c r="K932" s="131" t="s">
        <v>167</v>
      </c>
      <c r="L932" s="131" t="s">
        <v>168</v>
      </c>
      <c r="M932" s="131" t="s">
        <v>169</v>
      </c>
      <c r="N932" s="131" t="s">
        <v>170</v>
      </c>
      <c r="O932" s="131" t="s">
        <v>171</v>
      </c>
      <c r="P932" s="131" t="s">
        <v>172</v>
      </c>
      <c r="Q932" s="131"/>
    </row>
    <row r="933" spans="3:17" ht="15">
      <c r="D933" s="131"/>
      <c r="E933" s="131"/>
      <c r="F933" s="179">
        <f>F719+G718*I49+I719</f>
        <v>0</v>
      </c>
      <c r="G933" s="179">
        <f>+G718*(G49-I49)+Z719</f>
        <v>0</v>
      </c>
      <c r="H933" s="179">
        <f>+P719</f>
        <v>0</v>
      </c>
      <c r="I933" s="179">
        <f>SUM(R719:X719)</f>
        <v>0</v>
      </c>
      <c r="J933" s="179">
        <f>+AB719+AC719</f>
        <v>0</v>
      </c>
      <c r="K933" s="179">
        <f>+AD719</f>
        <v>0</v>
      </c>
      <c r="L933" s="179">
        <f>SUM(AG719:AM719)</f>
        <v>0</v>
      </c>
      <c r="M933" s="179">
        <f>+AO719</f>
        <v>0</v>
      </c>
      <c r="N933" s="179">
        <f>+AP719</f>
        <v>0</v>
      </c>
      <c r="O933" s="179">
        <f>+AQ719</f>
        <v>0</v>
      </c>
      <c r="P933" s="179">
        <f>+AR719</f>
        <v>0</v>
      </c>
      <c r="Q933" s="179">
        <f>SUM(F933:P933)</f>
        <v>0</v>
      </c>
    </row>
    <row r="934" spans="3:17" ht="15">
      <c r="D934" s="131" t="e">
        <f>CONCATENATE($E$3,". Distribució de costos entre els requeriments. ","Cost unitari: ",ROUND(Q933/IF($AT$716&gt;0,$AT$716,$AU$716),2)," €/",IF($AT$716&gt;0,"kg","u"))</f>
        <v>#DIV/0!</v>
      </c>
      <c r="E934" s="131"/>
      <c r="F934" s="179" t="e">
        <f>+F933/IF($AT$716&gt;0,$AT$716,$AU$716)</f>
        <v>#DIV/0!</v>
      </c>
      <c r="G934" s="179" t="e">
        <f t="shared" ref="G934:P934" si="1101">+G933/IF($AT$716&gt;0,$AT$716,$AU$716)</f>
        <v>#DIV/0!</v>
      </c>
      <c r="H934" s="179" t="e">
        <f t="shared" si="1101"/>
        <v>#DIV/0!</v>
      </c>
      <c r="I934" s="179" t="e">
        <f t="shared" si="1101"/>
        <v>#DIV/0!</v>
      </c>
      <c r="J934" s="179" t="e">
        <f t="shared" si="1101"/>
        <v>#DIV/0!</v>
      </c>
      <c r="K934" s="179" t="e">
        <f t="shared" si="1101"/>
        <v>#DIV/0!</v>
      </c>
      <c r="L934" s="179" t="e">
        <f t="shared" si="1101"/>
        <v>#DIV/0!</v>
      </c>
      <c r="M934" s="179" t="e">
        <f t="shared" si="1101"/>
        <v>#DIV/0!</v>
      </c>
      <c r="N934" s="179" t="e">
        <f t="shared" si="1101"/>
        <v>#DIV/0!</v>
      </c>
      <c r="O934" s="179" t="e">
        <f t="shared" si="1101"/>
        <v>#DIV/0!</v>
      </c>
      <c r="P934" s="179" t="e">
        <f t="shared" si="1101"/>
        <v>#DIV/0!</v>
      </c>
      <c r="Q934" s="179" t="e">
        <f>SUM(F934:P934)</f>
        <v>#DIV/0!</v>
      </c>
    </row>
    <row r="936" spans="3:17" ht="12" customHeight="1"/>
    <row r="939" spans="3:17" ht="13.5" thickBot="1"/>
    <row r="940" spans="3:17" ht="27.95" customHeight="1" thickTop="1" thickBot="1">
      <c r="C940" s="181" t="s">
        <v>213</v>
      </c>
      <c r="D940" s="174" t="str">
        <f>HYPERLINK("#Resultats!c5","Torna a resultats")</f>
        <v>Torna a resultats</v>
      </c>
    </row>
    <row r="941" spans="3:17" ht="13.5" thickTop="1"/>
    <row r="955" ht="12" customHeight="1"/>
    <row r="977" spans="3:4" ht="12" customHeight="1"/>
    <row r="979" spans="3:4" ht="13.5" thickBot="1"/>
    <row r="980" spans="3:4" ht="27.95" customHeight="1" thickTop="1" thickBot="1">
      <c r="C980" s="181" t="s">
        <v>213</v>
      </c>
      <c r="D980" s="174" t="str">
        <f>HYPERLINK("#Resultats!c5","Torna a resultats")</f>
        <v>Torna a resultats</v>
      </c>
    </row>
    <row r="981" spans="3:4" ht="13.5" thickTop="1"/>
    <row r="1019" spans="3:4" ht="13.5" thickBot="1"/>
    <row r="1020" spans="3:4" ht="27.95" customHeight="1" thickTop="1" thickBot="1">
      <c r="C1020" s="181" t="s">
        <v>213</v>
      </c>
      <c r="D1020" s="174" t="str">
        <f>HYPERLINK("#Resultats!c5","Torna a resultats")</f>
        <v>Torna a resultats</v>
      </c>
    </row>
    <row r="1021" spans="3:4" ht="13.5" thickTop="1"/>
  </sheetData>
  <sheetProtection algorithmName="SHA-512" hashValue="iYoaB3oIi1Xo4EuZkOQuToJARqY2rmheQPa4QFJW/mu1nkgaJgwanFmYzF0AyY+qGikryiARPWPwsCrik+xIfg==" saltValue="m1IFi3n0g+QgAOnBlxB2Cw==" spinCount="100000" sheet="1" objects="1" scenarios="1"/>
  <autoFilter ref="A50:AW147" xr:uid="{00000000-0009-0000-0000-000003000000}"/>
  <dataValidations count="12">
    <dataValidation type="list" allowBlank="1" showInputMessage="1" showErrorMessage="1" sqref="D36:D40" xr:uid="{00000000-0002-0000-0300-000000000000}">
      <formula1>$D$91:$D$93</formula1>
    </dataValidation>
    <dataValidation type="list" allowBlank="1" showInputMessage="1" showErrorMessage="1" sqref="D32:D35" xr:uid="{00000000-0002-0000-0300-000001000000}">
      <formula1>$D$83:$D$90</formula1>
    </dataValidation>
    <dataValidation type="list" allowBlank="1" showInputMessage="1" showErrorMessage="1" sqref="D15:D18" xr:uid="{00000000-0002-0000-0300-000002000000}">
      <formula1>$D$57:$D$60</formula1>
    </dataValidation>
    <dataValidation type="list" allowBlank="1" showInputMessage="1" showErrorMessage="1" sqref="D8:D14" xr:uid="{00000000-0002-0000-0300-000003000000}">
      <formula1>$D$51:$D$56</formula1>
    </dataValidation>
    <dataValidation type="list" allowBlank="1" showInputMessage="1" showErrorMessage="1" sqref="D19:D22" xr:uid="{00000000-0002-0000-0300-000004000000}">
      <formula1>$D$61:$D$69</formula1>
    </dataValidation>
    <dataValidation type="list" allowBlank="1" showInputMessage="1" showErrorMessage="1" sqref="D23:D26" xr:uid="{00000000-0002-0000-0300-000005000000}">
      <formula1>$D$70:$D$75</formula1>
    </dataValidation>
    <dataValidation type="list" allowBlank="1" showInputMessage="1" showErrorMessage="1" sqref="D27:D31" xr:uid="{00000000-0002-0000-0300-000006000000}">
      <formula1>$D$76:$D$82</formula1>
    </dataValidation>
    <dataValidation type="list" allowBlank="1" showInputMessage="1" showErrorMessage="1" sqref="D41:D43" xr:uid="{00000000-0002-0000-0300-000007000000}">
      <formula1>$D$94:$D$101</formula1>
    </dataValidation>
    <dataValidation type="whole" allowBlank="1" showInputMessage="1" showErrorMessage="1" sqref="E43:P46 E8:P36" xr:uid="{00000000-0002-0000-0300-000008000000}">
      <formula1>0</formula1>
      <formula2>100</formula2>
    </dataValidation>
    <dataValidation type="list" allowBlank="1" showInputMessage="1" showErrorMessage="1" sqref="D546" xr:uid="{00000000-0002-0000-0300-000009000000}">
      <formula1>$F$171:$BC$171</formula1>
    </dataValidation>
    <dataValidation type="decimal" allowBlank="1" showInputMessage="1" showErrorMessage="1" sqref="E37:P42" xr:uid="{00000000-0002-0000-0300-00000A000000}">
      <formula1>0</formula1>
      <formula2>100</formula2>
    </dataValidation>
    <dataValidation type="list" allowBlank="1" showInputMessage="1" showErrorMessage="1" sqref="E3" xr:uid="{00000000-0002-0000-0300-00000B000000}">
      <formula1>$T$4:$T$9</formula1>
    </dataValidation>
  </dataValidations>
  <printOptions horizontalCentered="1" gridLinesSet="0"/>
  <pageMargins left="0.78740157480314965" right="0.78740157480314965" top="0.98425196850393704" bottom="0.98425196850393704" header="0.51181102362204722" footer="0.51181102362204722"/>
  <headerFooter alignWithMargins="0"/>
  <drawing r:id="rId1"/>
  <legacyDrawing r:id="rId2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Hoja5">
    <tabColor theme="5"/>
    <pageSetUpPr fitToPage="1"/>
  </sheetPr>
  <dimension ref="A1:BS1021"/>
  <sheetViews>
    <sheetView showGridLines="0" showZeros="0" zoomScale="80" zoomScaleNormal="80" zoomScalePageLayoutView="80" workbookViewId="0">
      <selection activeCell="A45" sqref="A45:XFD170"/>
    </sheetView>
  </sheetViews>
  <sheetFormatPr defaultColWidth="11.42578125" defaultRowHeight="12.75"/>
  <cols>
    <col min="1" max="2" width="11.7109375" customWidth="1"/>
    <col min="3" max="3" width="21.42578125" customWidth="1"/>
    <col min="4" max="4" width="55.140625" customWidth="1"/>
    <col min="5" max="15" width="12.7109375" customWidth="1"/>
    <col min="16" max="16" width="15.5703125" bestFit="1" customWidth="1"/>
    <col min="17" max="48" width="12.7109375" customWidth="1"/>
  </cols>
  <sheetData>
    <row r="1" spans="3:34">
      <c r="D1" s="1"/>
      <c r="E1" s="1"/>
      <c r="F1" s="1"/>
    </row>
    <row r="3" spans="3:34" ht="27.75" customHeight="1">
      <c r="C3" s="181" t="s">
        <v>223</v>
      </c>
      <c r="D3" s="263" t="s">
        <v>0</v>
      </c>
      <c r="E3" s="262" t="s">
        <v>134</v>
      </c>
      <c r="T3" t="s">
        <v>139</v>
      </c>
      <c r="AG3" s="3"/>
    </row>
    <row r="4" spans="3:34" s="302" customFormat="1" ht="27.75" customHeight="1">
      <c r="D4" s="302" t="s">
        <v>116</v>
      </c>
      <c r="E4" s="303">
        <f>+Entrada!AE4</f>
        <v>0</v>
      </c>
      <c r="F4" s="304" t="s">
        <v>224</v>
      </c>
      <c r="T4" s="302" t="s">
        <v>140</v>
      </c>
      <c r="AE4" s="305"/>
      <c r="AF4" s="305"/>
    </row>
    <row r="5" spans="3:34" s="302" customFormat="1" ht="27" customHeight="1">
      <c r="D5" s="306" t="s">
        <v>1</v>
      </c>
      <c r="F5" s="306"/>
      <c r="G5" s="306"/>
      <c r="T5" s="302" t="s">
        <v>134</v>
      </c>
    </row>
    <row r="6" spans="3:34">
      <c r="T6" t="s">
        <v>138</v>
      </c>
      <c r="AH6" s="2"/>
    </row>
    <row r="7" spans="3:34">
      <c r="E7" t="s">
        <v>2</v>
      </c>
      <c r="F7" t="s">
        <v>3</v>
      </c>
      <c r="G7" t="s">
        <v>4</v>
      </c>
      <c r="H7" t="s">
        <v>5</v>
      </c>
      <c r="I7" t="s">
        <v>6</v>
      </c>
      <c r="J7" t="s">
        <v>7</v>
      </c>
      <c r="K7" t="s">
        <v>8</v>
      </c>
      <c r="L7" t="s">
        <v>9</v>
      </c>
      <c r="M7" t="s">
        <v>10</v>
      </c>
      <c r="N7" t="s">
        <v>11</v>
      </c>
      <c r="O7" t="s">
        <v>12</v>
      </c>
      <c r="P7" t="s">
        <v>13</v>
      </c>
      <c r="T7" t="s">
        <v>142</v>
      </c>
    </row>
    <row r="8" spans="3:34">
      <c r="C8" s="51" t="s">
        <v>20</v>
      </c>
      <c r="D8" s="51" t="s">
        <v>31</v>
      </c>
      <c r="E8" s="52"/>
      <c r="F8" s="52"/>
      <c r="G8" s="52"/>
      <c r="H8" s="52"/>
      <c r="I8" s="52"/>
      <c r="J8" s="52">
        <v>1</v>
      </c>
      <c r="K8" s="52"/>
      <c r="L8" s="52"/>
      <c r="M8" s="52"/>
      <c r="N8" s="52"/>
      <c r="O8" s="52"/>
      <c r="P8" s="52"/>
      <c r="Q8" s="95">
        <f>SUM(E8:P8)</f>
        <v>1</v>
      </c>
      <c r="T8" t="s">
        <v>27</v>
      </c>
    </row>
    <row r="9" spans="3:34">
      <c r="C9" s="51"/>
      <c r="D9" s="51" t="s">
        <v>15</v>
      </c>
      <c r="E9" s="52"/>
      <c r="F9" s="52"/>
      <c r="G9" s="52"/>
      <c r="H9" s="52"/>
      <c r="I9" s="52"/>
      <c r="J9" s="52">
        <v>1</v>
      </c>
      <c r="K9" s="52"/>
      <c r="L9" s="52"/>
      <c r="M9" s="52"/>
      <c r="N9" s="52"/>
      <c r="O9" s="52"/>
      <c r="P9" s="52"/>
      <c r="Q9" s="95">
        <f t="shared" ref="Q9:Q42" si="0">SUM(E9:P9)</f>
        <v>1</v>
      </c>
      <c r="T9" t="s">
        <v>141</v>
      </c>
    </row>
    <row r="10" spans="3:34">
      <c r="C10" s="51"/>
      <c r="D10" s="51" t="s">
        <v>33</v>
      </c>
      <c r="E10" s="52"/>
      <c r="F10" s="52"/>
      <c r="G10" s="52"/>
      <c r="H10" s="52"/>
      <c r="I10" s="52"/>
      <c r="J10" s="52">
        <v>1</v>
      </c>
      <c r="K10" s="52"/>
      <c r="L10" s="52"/>
      <c r="M10" s="52"/>
      <c r="N10" s="52"/>
      <c r="O10" s="52"/>
      <c r="P10" s="52"/>
      <c r="Q10" s="95">
        <f t="shared" si="0"/>
        <v>1</v>
      </c>
      <c r="T10" t="s">
        <v>143</v>
      </c>
    </row>
    <row r="11" spans="3:34">
      <c r="C11" s="51"/>
      <c r="D11" s="51" t="s">
        <v>17</v>
      </c>
      <c r="E11" s="52"/>
      <c r="F11" s="52"/>
      <c r="G11" s="52"/>
      <c r="H11" s="52"/>
      <c r="I11" s="52"/>
      <c r="J11" s="52"/>
      <c r="K11" s="52">
        <v>1</v>
      </c>
      <c r="L11" s="52"/>
      <c r="M11" s="52"/>
      <c r="N11" s="52"/>
      <c r="O11" s="52"/>
      <c r="P11" s="52"/>
      <c r="Q11" s="95">
        <f t="shared" si="0"/>
        <v>1</v>
      </c>
    </row>
    <row r="12" spans="3:34">
      <c r="C12" s="51"/>
      <c r="D12" s="51"/>
      <c r="E12" s="52"/>
      <c r="F12" s="52"/>
      <c r="G12" s="52"/>
      <c r="H12" s="52"/>
      <c r="I12" s="52"/>
      <c r="J12" s="52"/>
      <c r="K12" s="52"/>
      <c r="L12" s="52"/>
      <c r="M12" s="52"/>
      <c r="N12" s="52"/>
      <c r="O12" s="52"/>
      <c r="P12" s="52"/>
      <c r="Q12" s="95">
        <f t="shared" si="0"/>
        <v>0</v>
      </c>
    </row>
    <row r="13" spans="3:34">
      <c r="C13" s="51"/>
      <c r="D13" s="51"/>
      <c r="E13" s="52"/>
      <c r="F13" s="52"/>
      <c r="G13" s="52"/>
      <c r="H13" s="52"/>
      <c r="I13" s="52"/>
      <c r="J13" s="52"/>
      <c r="K13" s="52"/>
      <c r="L13" s="52"/>
      <c r="M13" s="52"/>
      <c r="N13" s="52"/>
      <c r="O13" s="52"/>
      <c r="P13" s="52"/>
      <c r="Q13" s="95">
        <f t="shared" si="0"/>
        <v>0</v>
      </c>
    </row>
    <row r="14" spans="3:34">
      <c r="C14" s="51"/>
      <c r="D14" s="51"/>
      <c r="E14" s="52"/>
      <c r="F14" s="52"/>
      <c r="G14" s="52"/>
      <c r="H14" s="52"/>
      <c r="I14" s="52"/>
      <c r="J14" s="52"/>
      <c r="K14" s="52"/>
      <c r="L14" s="52"/>
      <c r="M14" s="52"/>
      <c r="N14" s="52"/>
      <c r="O14" s="52"/>
      <c r="P14" s="52"/>
      <c r="Q14" s="95">
        <f t="shared" si="0"/>
        <v>0</v>
      </c>
    </row>
    <row r="15" spans="3:34">
      <c r="C15" s="53" t="s">
        <v>21</v>
      </c>
      <c r="D15" s="53" t="s">
        <v>85</v>
      </c>
      <c r="E15" s="54"/>
      <c r="F15" s="54"/>
      <c r="G15" s="54"/>
      <c r="H15" s="54"/>
      <c r="I15" s="54"/>
      <c r="J15" s="54">
        <v>1</v>
      </c>
      <c r="K15" s="54"/>
      <c r="L15" s="54"/>
      <c r="M15" s="54"/>
      <c r="N15" s="54"/>
      <c r="O15" s="54"/>
      <c r="P15" s="54"/>
      <c r="Q15" s="95">
        <f t="shared" si="0"/>
        <v>1</v>
      </c>
    </row>
    <row r="16" spans="3:34">
      <c r="C16" s="53"/>
      <c r="D16" s="53"/>
      <c r="E16" s="54"/>
      <c r="F16" s="54"/>
      <c r="G16" s="54"/>
      <c r="H16" s="54"/>
      <c r="I16" s="54"/>
      <c r="J16" s="54"/>
      <c r="K16" s="54"/>
      <c r="L16" s="54"/>
      <c r="M16" s="54"/>
      <c r="N16" s="54"/>
      <c r="O16" s="54"/>
      <c r="P16" s="54"/>
      <c r="Q16" s="95">
        <f t="shared" si="0"/>
        <v>0</v>
      </c>
    </row>
    <row r="17" spans="3:17">
      <c r="C17" s="53"/>
      <c r="D17" s="53"/>
      <c r="E17" s="54"/>
      <c r="F17" s="54"/>
      <c r="G17" s="54"/>
      <c r="H17" s="54"/>
      <c r="I17" s="54"/>
      <c r="J17" s="54"/>
      <c r="K17" s="54"/>
      <c r="L17" s="54"/>
      <c r="M17" s="54"/>
      <c r="N17" s="54"/>
      <c r="O17" s="54"/>
      <c r="P17" s="54"/>
      <c r="Q17" s="95">
        <f t="shared" si="0"/>
        <v>0</v>
      </c>
    </row>
    <row r="18" spans="3:17">
      <c r="C18" s="53"/>
      <c r="D18" s="53"/>
      <c r="E18" s="54"/>
      <c r="F18" s="54"/>
      <c r="G18" s="54"/>
      <c r="H18" s="54"/>
      <c r="I18" s="54"/>
      <c r="J18" s="54"/>
      <c r="K18" s="54"/>
      <c r="L18" s="54"/>
      <c r="M18" s="54"/>
      <c r="N18" s="54"/>
      <c r="O18" s="54"/>
      <c r="P18" s="54"/>
      <c r="Q18" s="95">
        <f t="shared" si="0"/>
        <v>0</v>
      </c>
    </row>
    <row r="19" spans="3:17">
      <c r="C19" s="56" t="s">
        <v>23</v>
      </c>
      <c r="D19" s="56" t="s">
        <v>136</v>
      </c>
      <c r="E19" s="57"/>
      <c r="F19" s="57"/>
      <c r="G19" s="57"/>
      <c r="H19" s="57"/>
      <c r="I19" s="57"/>
      <c r="J19" s="57"/>
      <c r="K19" s="57">
        <v>1</v>
      </c>
      <c r="L19" s="57"/>
      <c r="M19" s="57"/>
      <c r="N19" s="57"/>
      <c r="O19" s="57"/>
      <c r="P19" s="57"/>
      <c r="Q19" s="95">
        <f t="shared" si="0"/>
        <v>1</v>
      </c>
    </row>
    <row r="20" spans="3:17">
      <c r="C20" s="56"/>
      <c r="D20" s="56"/>
      <c r="E20" s="57"/>
      <c r="F20" s="57"/>
      <c r="G20" s="57"/>
      <c r="H20" s="57"/>
      <c r="I20" s="57"/>
      <c r="J20" s="57"/>
      <c r="K20" s="57"/>
      <c r="L20" s="57"/>
      <c r="M20" s="57"/>
      <c r="N20" s="57"/>
      <c r="O20" s="57"/>
      <c r="P20" s="57"/>
      <c r="Q20" s="95">
        <f t="shared" si="0"/>
        <v>0</v>
      </c>
    </row>
    <row r="21" spans="3:17">
      <c r="C21" s="56"/>
      <c r="D21" s="56"/>
      <c r="E21" s="57"/>
      <c r="F21" s="57"/>
      <c r="G21" s="57"/>
      <c r="H21" s="57"/>
      <c r="I21" s="57"/>
      <c r="J21" s="57"/>
      <c r="K21" s="57"/>
      <c r="L21" s="57"/>
      <c r="M21" s="57"/>
      <c r="N21" s="57"/>
      <c r="O21" s="57"/>
      <c r="P21" s="57"/>
      <c r="Q21" s="95">
        <f t="shared" si="0"/>
        <v>0</v>
      </c>
    </row>
    <row r="22" spans="3:17">
      <c r="C22" s="56"/>
      <c r="D22" s="56"/>
      <c r="E22" s="57"/>
      <c r="F22" s="57"/>
      <c r="G22" s="57"/>
      <c r="H22" s="57"/>
      <c r="I22" s="57"/>
      <c r="J22" s="57"/>
      <c r="K22" s="57"/>
      <c r="L22" s="57"/>
      <c r="M22" s="57"/>
      <c r="N22" s="57"/>
      <c r="O22" s="57"/>
      <c r="P22" s="57"/>
      <c r="Q22" s="95">
        <f t="shared" si="0"/>
        <v>0</v>
      </c>
    </row>
    <row r="23" spans="3:17" ht="14.25">
      <c r="C23" s="58" t="s">
        <v>24</v>
      </c>
      <c r="D23" s="96" t="s">
        <v>123</v>
      </c>
      <c r="E23" s="59"/>
      <c r="F23" s="59"/>
      <c r="G23" s="59"/>
      <c r="H23" s="59"/>
      <c r="I23" s="59"/>
      <c r="J23" s="59"/>
      <c r="K23" s="59">
        <v>1</v>
      </c>
      <c r="L23" s="59"/>
      <c r="M23" s="59"/>
      <c r="N23" s="59"/>
      <c r="O23" s="59"/>
      <c r="P23" s="59"/>
      <c r="Q23" s="95">
        <f t="shared" si="0"/>
        <v>1</v>
      </c>
    </row>
    <row r="24" spans="3:17" ht="14.25">
      <c r="C24" s="58"/>
      <c r="D24" s="96" t="s">
        <v>121</v>
      </c>
      <c r="E24" s="59"/>
      <c r="F24" s="59"/>
      <c r="G24" s="59"/>
      <c r="H24" s="59"/>
      <c r="I24" s="59"/>
      <c r="J24" s="59"/>
      <c r="K24" s="59">
        <v>12</v>
      </c>
      <c r="L24" s="59">
        <v>24</v>
      </c>
      <c r="M24" s="59">
        <v>16</v>
      </c>
      <c r="N24" s="59"/>
      <c r="O24" s="59"/>
      <c r="P24" s="59"/>
      <c r="Q24" s="95">
        <f t="shared" si="0"/>
        <v>52</v>
      </c>
    </row>
    <row r="25" spans="3:17">
      <c r="C25" s="58"/>
      <c r="D25" s="58" t="s">
        <v>68</v>
      </c>
      <c r="E25" s="59"/>
      <c r="F25" s="59"/>
      <c r="G25" s="59"/>
      <c r="H25" s="59"/>
      <c r="I25" s="59"/>
      <c r="J25" s="59"/>
      <c r="K25" s="59"/>
      <c r="L25" s="59"/>
      <c r="M25" s="59"/>
      <c r="N25" s="59"/>
      <c r="O25" s="59">
        <v>1</v>
      </c>
      <c r="P25" s="59"/>
      <c r="Q25" s="95">
        <f t="shared" si="0"/>
        <v>1</v>
      </c>
    </row>
    <row r="26" spans="3:17">
      <c r="C26" s="58"/>
      <c r="D26" s="58"/>
      <c r="E26" s="59"/>
      <c r="F26" s="59"/>
      <c r="G26" s="59"/>
      <c r="H26" s="59"/>
      <c r="I26" s="59"/>
      <c r="J26" s="59"/>
      <c r="K26" s="59"/>
      <c r="L26" s="59"/>
      <c r="M26" s="59"/>
      <c r="N26" s="59"/>
      <c r="O26" s="59"/>
      <c r="P26" s="59"/>
      <c r="Q26" s="95">
        <f t="shared" si="0"/>
        <v>0</v>
      </c>
    </row>
    <row r="27" spans="3:17">
      <c r="C27" s="49" t="s">
        <v>22</v>
      </c>
      <c r="D27" s="49" t="s">
        <v>90</v>
      </c>
      <c r="E27" s="50"/>
      <c r="F27" s="50"/>
      <c r="G27" s="50"/>
      <c r="H27" s="50"/>
      <c r="I27" s="50"/>
      <c r="J27" s="50"/>
      <c r="K27" s="50"/>
      <c r="L27" s="50">
        <v>1</v>
      </c>
      <c r="M27" s="50">
        <v>1</v>
      </c>
      <c r="N27" s="50"/>
      <c r="O27" s="50"/>
      <c r="P27" s="50"/>
      <c r="Q27" s="95">
        <f t="shared" si="0"/>
        <v>2</v>
      </c>
    </row>
    <row r="28" spans="3:17">
      <c r="C28" s="49"/>
      <c r="D28" s="49" t="s">
        <v>91</v>
      </c>
      <c r="E28" s="50"/>
      <c r="F28" s="50"/>
      <c r="G28" s="50"/>
      <c r="H28" s="50"/>
      <c r="I28" s="50"/>
      <c r="J28" s="50"/>
      <c r="K28" s="50"/>
      <c r="L28" s="50"/>
      <c r="M28" s="50">
        <v>1</v>
      </c>
      <c r="N28" s="50"/>
      <c r="O28" s="50"/>
      <c r="P28" s="50"/>
      <c r="Q28" s="95">
        <f t="shared" si="0"/>
        <v>1</v>
      </c>
    </row>
    <row r="29" spans="3:17">
      <c r="C29" s="49"/>
      <c r="D29" s="49" t="s">
        <v>92</v>
      </c>
      <c r="E29" s="50"/>
      <c r="F29" s="50"/>
      <c r="G29" s="50"/>
      <c r="H29" s="50"/>
      <c r="I29" s="50"/>
      <c r="J29" s="50"/>
      <c r="K29" s="50"/>
      <c r="L29" s="50"/>
      <c r="M29" s="50">
        <v>1</v>
      </c>
      <c r="N29" s="50"/>
      <c r="O29" s="50"/>
      <c r="P29" s="50"/>
      <c r="Q29" s="95">
        <f t="shared" si="0"/>
        <v>1</v>
      </c>
    </row>
    <row r="30" spans="3:17">
      <c r="C30" s="49"/>
      <c r="D30" s="49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95">
        <f t="shared" si="0"/>
        <v>0</v>
      </c>
    </row>
    <row r="31" spans="3:17">
      <c r="C31" s="49"/>
      <c r="D31" s="49"/>
      <c r="E31" s="50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95">
        <f t="shared" si="0"/>
        <v>0</v>
      </c>
    </row>
    <row r="32" spans="3:17">
      <c r="C32" s="60" t="s">
        <v>30</v>
      </c>
      <c r="D32" s="60" t="s">
        <v>34</v>
      </c>
      <c r="E32" s="61"/>
      <c r="F32" s="61"/>
      <c r="G32" s="61"/>
      <c r="H32" s="61"/>
      <c r="I32" s="61"/>
      <c r="J32" s="61"/>
      <c r="K32" s="61"/>
      <c r="L32" s="61">
        <v>1</v>
      </c>
      <c r="M32" s="61">
        <v>1</v>
      </c>
      <c r="N32" s="61"/>
      <c r="O32" s="61"/>
      <c r="P32" s="61"/>
      <c r="Q32" s="95">
        <f t="shared" si="0"/>
        <v>2</v>
      </c>
    </row>
    <row r="33" spans="3:55" ht="14.25">
      <c r="C33" s="60"/>
      <c r="D33" s="97" t="s">
        <v>122</v>
      </c>
      <c r="E33" s="61"/>
      <c r="F33" s="61"/>
      <c r="G33" s="61"/>
      <c r="H33" s="61"/>
      <c r="I33" s="61"/>
      <c r="J33" s="61"/>
      <c r="K33" s="61"/>
      <c r="L33" s="61"/>
      <c r="M33" s="61">
        <v>1</v>
      </c>
      <c r="N33" s="61">
        <v>1</v>
      </c>
      <c r="O33" s="61"/>
      <c r="P33" s="61"/>
      <c r="Q33" s="95">
        <f t="shared" si="0"/>
        <v>2</v>
      </c>
    </row>
    <row r="34" spans="3:55">
      <c r="C34" s="60"/>
      <c r="D34" s="60"/>
      <c r="E34" s="61"/>
      <c r="F34" s="61"/>
      <c r="G34" s="61"/>
      <c r="H34" s="61"/>
      <c r="I34" s="61"/>
      <c r="J34" s="61"/>
      <c r="K34" s="61"/>
      <c r="L34" s="61"/>
      <c r="M34" s="61"/>
      <c r="N34" s="61"/>
      <c r="O34" s="61"/>
      <c r="P34" s="61"/>
      <c r="Q34" s="95">
        <f t="shared" si="0"/>
        <v>0</v>
      </c>
    </row>
    <row r="35" spans="3:55">
      <c r="C35" s="60"/>
      <c r="D35" s="60"/>
      <c r="E35" s="61"/>
      <c r="F35" s="61"/>
      <c r="G35" s="61"/>
      <c r="H35" s="61"/>
      <c r="I35" s="61"/>
      <c r="J35" s="61"/>
      <c r="K35" s="61"/>
      <c r="L35" s="61"/>
      <c r="M35" s="61"/>
      <c r="N35" s="61"/>
      <c r="O35" s="61"/>
      <c r="P35" s="61"/>
      <c r="Q35" s="95">
        <f t="shared" si="0"/>
        <v>0</v>
      </c>
    </row>
    <row r="36" spans="3:55">
      <c r="C36" s="62" t="s">
        <v>26</v>
      </c>
      <c r="D36" s="62" t="s">
        <v>132</v>
      </c>
      <c r="E36" s="63"/>
      <c r="F36" s="63"/>
      <c r="G36" s="63"/>
      <c r="H36" s="63"/>
      <c r="I36" s="63"/>
      <c r="J36" s="63">
        <v>1</v>
      </c>
      <c r="K36" s="63">
        <v>1</v>
      </c>
      <c r="L36" s="63">
        <v>1</v>
      </c>
      <c r="M36" s="63">
        <v>1</v>
      </c>
      <c r="N36" s="63">
        <v>1</v>
      </c>
      <c r="O36" s="63">
        <v>1</v>
      </c>
      <c r="P36" s="63"/>
      <c r="Q36" s="95">
        <f t="shared" si="0"/>
        <v>6</v>
      </c>
    </row>
    <row r="37" spans="3:55">
      <c r="C37" s="62"/>
      <c r="D37" s="62"/>
      <c r="E37" s="112"/>
      <c r="F37" s="112"/>
      <c r="G37" s="112"/>
      <c r="H37" s="112"/>
      <c r="I37" s="112"/>
      <c r="J37" s="112"/>
      <c r="K37" s="112"/>
      <c r="L37" s="112"/>
      <c r="M37" s="112"/>
      <c r="N37" s="112"/>
      <c r="O37" s="112"/>
      <c r="P37" s="112"/>
      <c r="Q37" s="95">
        <f t="shared" si="0"/>
        <v>0</v>
      </c>
    </row>
    <row r="38" spans="3:55">
      <c r="C38" s="62"/>
      <c r="D38" s="62"/>
      <c r="E38" s="112"/>
      <c r="F38" s="112"/>
      <c r="G38" s="112"/>
      <c r="H38" s="112"/>
      <c r="I38" s="112"/>
      <c r="J38" s="112"/>
      <c r="K38" s="112"/>
      <c r="L38" s="112"/>
      <c r="M38" s="112"/>
      <c r="N38" s="112"/>
      <c r="O38" s="112"/>
      <c r="P38" s="112"/>
      <c r="Q38" s="95">
        <f t="shared" si="0"/>
        <v>0</v>
      </c>
    </row>
    <row r="39" spans="3:55">
      <c r="C39" s="62"/>
      <c r="D39" s="62"/>
      <c r="E39" s="112"/>
      <c r="F39" s="112"/>
      <c r="G39" s="112"/>
      <c r="H39" s="112"/>
      <c r="I39" s="112"/>
      <c r="J39" s="112"/>
      <c r="K39" s="112"/>
      <c r="L39" s="112"/>
      <c r="M39" s="112"/>
      <c r="N39" s="112"/>
      <c r="O39" s="112"/>
      <c r="P39" s="112"/>
      <c r="Q39" s="95">
        <f t="shared" si="0"/>
        <v>0</v>
      </c>
    </row>
    <row r="40" spans="3:55">
      <c r="C40" s="62"/>
      <c r="D40" s="62"/>
      <c r="E40" s="112"/>
      <c r="F40" s="112"/>
      <c r="G40" s="112"/>
      <c r="H40" s="112"/>
      <c r="I40" s="112"/>
      <c r="J40" s="112"/>
      <c r="K40" s="112"/>
      <c r="L40" s="112"/>
      <c r="M40" s="112"/>
      <c r="N40" s="112"/>
      <c r="O40" s="112"/>
      <c r="P40" s="112"/>
      <c r="Q40" s="95">
        <f t="shared" si="0"/>
        <v>0</v>
      </c>
    </row>
    <row r="41" spans="3:55">
      <c r="C41" s="55" t="s">
        <v>25</v>
      </c>
      <c r="D41" s="55" t="s">
        <v>135</v>
      </c>
      <c r="E41" s="110"/>
      <c r="F41" s="110"/>
      <c r="G41" s="110"/>
      <c r="H41" s="110"/>
      <c r="I41" s="110"/>
      <c r="J41" s="110"/>
      <c r="K41" s="110"/>
      <c r="L41" s="110"/>
      <c r="M41" s="110"/>
      <c r="N41" s="110"/>
      <c r="O41" s="110">
        <v>1</v>
      </c>
      <c r="P41" s="110"/>
      <c r="Q41" s="95">
        <f t="shared" si="0"/>
        <v>1</v>
      </c>
    </row>
    <row r="42" spans="3:55">
      <c r="C42" s="55"/>
      <c r="D42" s="55"/>
      <c r="E42" s="110"/>
      <c r="F42" s="110"/>
      <c r="G42" s="110"/>
      <c r="H42" s="110"/>
      <c r="I42" s="110"/>
      <c r="J42" s="110"/>
      <c r="K42" s="110"/>
      <c r="L42" s="110"/>
      <c r="M42" s="110"/>
      <c r="N42" s="110"/>
      <c r="O42" s="110"/>
      <c r="P42" s="110"/>
      <c r="Q42" s="95">
        <f t="shared" si="0"/>
        <v>0</v>
      </c>
    </row>
    <row r="43" spans="3:55"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</row>
    <row r="44" spans="3:55"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</row>
    <row r="45" spans="3:55" hidden="1"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</row>
    <row r="46" spans="3:55" ht="27" hidden="1" customHeight="1">
      <c r="D46" s="264" t="s">
        <v>112</v>
      </c>
      <c r="E46" s="47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</row>
    <row r="47" spans="3:55" hidden="1"/>
    <row r="48" spans="3:55" hidden="1">
      <c r="AV48" s="48"/>
      <c r="AW48" s="48"/>
      <c r="AX48" s="48"/>
      <c r="AY48" s="48"/>
      <c r="AZ48" s="48"/>
      <c r="BA48" s="48"/>
      <c r="BB48" s="48"/>
      <c r="BC48" s="48"/>
    </row>
    <row r="49" spans="1:71" s="261" customFormat="1" ht="27" hidden="1" customHeight="1">
      <c r="A49" s="261">
        <f>+'Cu1'!A49</f>
        <v>0</v>
      </c>
      <c r="B49" s="261">
        <f>+'Cu1'!B49</f>
        <v>0</v>
      </c>
      <c r="C49" s="261">
        <f>+'Cu1'!C49</f>
        <v>0</v>
      </c>
      <c r="D49" s="261" t="str">
        <f>+'Cu1'!D49</f>
        <v>Cost Unitari</v>
      </c>
      <c r="E49" s="261">
        <f>+'Cu1'!E49</f>
        <v>0</v>
      </c>
      <c r="F49" s="265">
        <f>+'Cu1'!F49</f>
        <v>0</v>
      </c>
      <c r="G49" s="265">
        <f>+'Cu1'!G49</f>
        <v>28</v>
      </c>
      <c r="H49" s="265">
        <f>+'Cu1'!H49</f>
        <v>0</v>
      </c>
      <c r="I49" s="265">
        <f>+'Cu1'!I49</f>
        <v>3</v>
      </c>
      <c r="J49" s="261">
        <f>+'Cu1'!J49</f>
        <v>0</v>
      </c>
      <c r="K49" s="261">
        <f>+'Cu1'!K49</f>
        <v>0</v>
      </c>
      <c r="L49" s="261">
        <f>+'Cu1'!L49</f>
        <v>0</v>
      </c>
      <c r="M49" s="261">
        <f>+'Cu1'!M49</f>
        <v>0</v>
      </c>
      <c r="N49" s="261">
        <f>+'Cu1'!N49</f>
        <v>0</v>
      </c>
      <c r="O49" s="261">
        <f>+'Cu1'!O49</f>
        <v>0</v>
      </c>
      <c r="P49" s="266">
        <f>+'Cu1'!P49</f>
        <v>9.4117647058823521E-3</v>
      </c>
      <c r="Q49" s="261">
        <f>+'Cu1'!Q49</f>
        <v>0</v>
      </c>
      <c r="R49" s="267">
        <f>+'Cu1'!R49</f>
        <v>7.0000000000000007E-2</v>
      </c>
      <c r="S49" s="266">
        <f>+'Cu1'!S49</f>
        <v>0.75</v>
      </c>
      <c r="T49" s="267">
        <f>+'Cu1'!T49</f>
        <v>7.0000000000000007E-2</v>
      </c>
      <c r="U49" s="267">
        <f>+'Cu1'!U49</f>
        <v>0.04</v>
      </c>
      <c r="V49" s="267">
        <f>+'Cu1'!V49</f>
        <v>0.37</v>
      </c>
      <c r="W49" s="267">
        <f>+'Cu1'!W49</f>
        <v>0.13</v>
      </c>
      <c r="X49" s="267">
        <f>+'Cu1'!X49</f>
        <v>0.08</v>
      </c>
      <c r="Y49" s="261">
        <f>+'Cu1'!Y49</f>
        <v>0</v>
      </c>
      <c r="Z49" s="268">
        <f>+'Cu1'!Z49</f>
        <v>5</v>
      </c>
      <c r="AA49" s="261">
        <f>+'Cu1'!AA49</f>
        <v>0</v>
      </c>
      <c r="AB49" s="269">
        <f>+'Cu1'!AB49</f>
        <v>3.9E-2</v>
      </c>
      <c r="AC49" s="269">
        <f>+'Cu1'!AC49</f>
        <v>0.8</v>
      </c>
      <c r="AD49" s="270">
        <f>+'Cu1'!AD49</f>
        <v>3.0000000000000001E-5</v>
      </c>
      <c r="AE49" s="261">
        <f>+'Cu1'!AE49</f>
        <v>0</v>
      </c>
      <c r="AF49" s="261">
        <f>+'Cu1'!AF49</f>
        <v>0</v>
      </c>
      <c r="AG49" s="271">
        <f>+'Cu1'!AG49</f>
        <v>30.666666666666664</v>
      </c>
      <c r="AH49" s="272">
        <f>+'Cu1'!AH49</f>
        <v>14.285714285714285</v>
      </c>
      <c r="AI49" s="272">
        <f>+'Cu1'!AI49</f>
        <v>10</v>
      </c>
      <c r="AJ49" s="271">
        <f>+'Cu1'!AJ49</f>
        <v>8.1999999999999993</v>
      </c>
      <c r="AK49" s="271">
        <f>+'Cu1'!AK49</f>
        <v>8.15</v>
      </c>
      <c r="AL49" s="271">
        <f>+'Cu1'!AL49</f>
        <v>0.96</v>
      </c>
      <c r="AM49" s="273">
        <f>+'Cu1'!AM49</f>
        <v>15</v>
      </c>
      <c r="AN49" s="261">
        <f>+'Cu1'!AN49</f>
        <v>0</v>
      </c>
      <c r="AO49" s="274">
        <f>+'Cu1'!AO49</f>
        <v>0.13</v>
      </c>
      <c r="AP49" s="267">
        <f>+'Cu1'!AP49</f>
        <v>0.1</v>
      </c>
      <c r="AQ49" s="275">
        <f>+'Cu1'!AQ49</f>
        <v>2.0833333333333332E-2</v>
      </c>
      <c r="AR49" s="267">
        <f>+'Cu1'!AR49</f>
        <v>0.5</v>
      </c>
      <c r="AS49" s="267">
        <f>+'Cu1'!AS49</f>
        <v>0</v>
      </c>
      <c r="AT49" s="275">
        <f>+'Cu1'!AT49</f>
        <v>2.2000000000000002</v>
      </c>
      <c r="AU49" s="275">
        <f>+'Cu1'!AU49</f>
        <v>2.2000000000000002</v>
      </c>
      <c r="AV49" s="275">
        <f>+'Cu1'!AV49</f>
        <v>0</v>
      </c>
      <c r="AW49" s="275">
        <f>+'Cu1'!AW49</f>
        <v>0</v>
      </c>
      <c r="AX49" s="275">
        <f>+'Cu1'!AX49</f>
        <v>0</v>
      </c>
      <c r="AY49" s="275">
        <f>+'Cu1'!AY49</f>
        <v>0</v>
      </c>
      <c r="AZ49" s="275">
        <f>+'Cu1'!AZ49</f>
        <v>2.2000000000000002</v>
      </c>
      <c r="BA49" s="275">
        <f>+'Cu1'!BA49</f>
        <v>0</v>
      </c>
      <c r="BB49" s="275">
        <f>+'Cu1'!BB49</f>
        <v>0</v>
      </c>
      <c r="BC49" s="275">
        <f>+'Cu1'!BC49</f>
        <v>0</v>
      </c>
      <c r="BD49" s="261">
        <f>+'Cu1'!BD49</f>
        <v>0</v>
      </c>
      <c r="BE49" s="261">
        <f>+'Cu1'!BE49</f>
        <v>0</v>
      </c>
      <c r="BF49" s="261">
        <f>+'Cu1'!BF49</f>
        <v>0</v>
      </c>
      <c r="BG49" s="261">
        <f>+'Cu1'!BG49</f>
        <v>0</v>
      </c>
    </row>
    <row r="50" spans="1:71" ht="38.25" hidden="1">
      <c r="A50">
        <f>+'Cu1'!A50</f>
        <v>0</v>
      </c>
      <c r="B50" s="3" t="str">
        <f>+'Cu1'!B50</f>
        <v>Núm. Operació</v>
      </c>
      <c r="C50" s="3" t="str">
        <f>+'Cu1'!C50</f>
        <v>Tipus operació</v>
      </c>
      <c r="D50" t="str">
        <f>+'Cu1'!D50</f>
        <v>Llista d'operacions</v>
      </c>
      <c r="E50" t="str">
        <f>+'Cu1'!E50</f>
        <v>Quantificat per</v>
      </c>
      <c r="F50" s="6" t="str">
        <f>+'Cu1'!F50</f>
        <v>Persona no qualificada (h)</v>
      </c>
      <c r="G50" s="6" t="str">
        <f>+'Cu1'!G50</f>
        <v>Tractor incloent tractorista (h)</v>
      </c>
      <c r="H50" s="6" t="str">
        <f>+'Cu1'!H50</f>
        <v>Motocultor (h)</v>
      </c>
      <c r="I50" s="6" t="str">
        <f>+'Cu1'!I50</f>
        <v>Persona qualificada (h)</v>
      </c>
      <c r="J50" s="6" t="str">
        <f>+'Cu1'!J50</f>
        <v>Subsolador (h)</v>
      </c>
      <c r="K50" s="6" t="str">
        <f>+'Cu1'!K50</f>
        <v>Fresadora (h)</v>
      </c>
      <c r="L50" s="6" t="str">
        <f>+'Cu1'!L50</f>
        <v>Discos (h)</v>
      </c>
      <c r="M50" s="6" t="str">
        <f>+'Cu1'!M50</f>
        <v>Estripadora (h)</v>
      </c>
      <c r="N50" s="6" t="str">
        <f>+'Cu1'!N50</f>
        <v>Remolc (h)</v>
      </c>
      <c r="O50" s="6" t="str">
        <f>+'Cu1'!O50</f>
        <v>Pala (h)</v>
      </c>
      <c r="P50" s="6" t="str">
        <f>+'Cu1'!P50</f>
        <v>Compost (kg)</v>
      </c>
      <c r="Q50" s="6" t="str">
        <f>+'Cu1'!Q50</f>
        <v>Solcador de 3 solcs (h)</v>
      </c>
      <c r="R50" s="6" t="str">
        <f>+'Cu1'!R50</f>
        <v>Planter col (u)</v>
      </c>
      <c r="S50" s="6" t="str">
        <f>+'Cu1'!S50</f>
        <v>Ceballots calçots (kg)</v>
      </c>
      <c r="T50" s="6" t="str">
        <f>+'Cu1'!T50</f>
        <v>Planter enciam (u)</v>
      </c>
      <c r="U50" s="6" t="str">
        <f>+'Cu1'!U50</f>
        <v>Planter bleda (u)</v>
      </c>
      <c r="V50" s="6" t="str">
        <f>+'Cu1'!V50</f>
        <v>Planter tomàquet (u)</v>
      </c>
      <c r="W50" s="6" t="str">
        <f>+'Cu1'!W50</f>
        <v>Planter carbassa (u)</v>
      </c>
      <c r="X50" s="6" t="str">
        <f>+'Cu1'!X50</f>
        <v>Llavor carbassa (u)</v>
      </c>
      <c r="Y50" s="6" t="str">
        <f>+'Cu1'!Y50</f>
        <v>Plantador (h)</v>
      </c>
      <c r="Z50" s="6" t="str">
        <f>+'Cu1'!Z50</f>
        <v>Furgoneta (h)</v>
      </c>
      <c r="AA50" s="6" t="str">
        <f>+'Cu1'!AA50</f>
        <v>Bicicleta de sembrar (h)</v>
      </c>
      <c r="AB50" s="6" t="str">
        <f>+'Cu1'!AB50</f>
        <v xml:space="preserve">cinta de reg (m) </v>
      </c>
      <c r="AC50" s="6" t="str">
        <f>+'Cu1'!AC50</f>
        <v>reg aspersió: tub,… (m)</v>
      </c>
      <c r="AD50" s="6" t="str">
        <f>+'Cu1'!AD50</f>
        <v>reg (L)</v>
      </c>
      <c r="AE50" s="6" t="str">
        <f>+'Cu1'!AE50</f>
        <v>Braços tractor (h)</v>
      </c>
      <c r="AF50" s="6" t="str">
        <f>+'Cu1'!AF50</f>
        <v>Bota (h)</v>
      </c>
      <c r="AG50" s="6" t="str">
        <f>+'Cu1'!AG50</f>
        <v>Bacillus thuringiensis (kg)</v>
      </c>
      <c r="AH50" s="6" t="str">
        <f>+'Cu1'!AH50</f>
        <v>Retenol (L)</v>
      </c>
      <c r="AI50" s="6" t="str">
        <f>+'Cu1'!AI50</f>
        <v>Purí d'ortiga (L)</v>
      </c>
      <c r="AJ50" s="6" t="str">
        <f>+'Cu1'!AJ50</f>
        <v>Hidròxid de coure (kg)</v>
      </c>
      <c r="AK50" s="6" t="str">
        <f>+'Cu1'!AK50</f>
        <v>Ferramol per llimacs (kg)</v>
      </c>
      <c r="AL50" s="6" t="str">
        <f>+'Cu1'!AL50</f>
        <v>Sofre (kg)</v>
      </c>
      <c r="AM50" s="6" t="str">
        <f>+'Cu1'!AM50</f>
        <v>Oli de nim (L)</v>
      </c>
      <c r="AN50" s="6" t="str">
        <f>+'Cu1'!AN50</f>
        <v>Tallant (h)</v>
      </c>
      <c r="AO50" s="6" t="str">
        <f>+'Cu1'!AO50</f>
        <v>Plàstic (m2)</v>
      </c>
      <c r="AP50" s="6" t="str">
        <f>+'Cu1'!AP50</f>
        <v>Canyes (u)</v>
      </c>
      <c r="AQ50" s="6" t="str">
        <f>+'Cu1'!AQ50</f>
        <v>Cost mensual terreny (m2)</v>
      </c>
      <c r="AR50" s="6" t="str">
        <f>+'Cu1'!AR50</f>
        <v>Caixes (u)</v>
      </c>
      <c r="AS50" s="6">
        <f>+'Cu1'!AS50</f>
        <v>0</v>
      </c>
      <c r="AT50" t="str">
        <f>+'Cu1'!AT50</f>
        <v>Collita (kg)</v>
      </c>
      <c r="AU50" t="str">
        <f>+'Cu1'!AU50</f>
        <v>Collita (u)</v>
      </c>
      <c r="AV50" s="6" t="str">
        <f>+'Cu1'!AV50</f>
        <v xml:space="preserve">Collita col (u) </v>
      </c>
      <c r="AW50" s="6" t="str">
        <f>+'Cu1'!AW50</f>
        <v>Collita bròcoli (kg)</v>
      </c>
      <c r="AX50" s="6" t="str">
        <f>+'Cu1'!AX50</f>
        <v xml:space="preserve">Collita calçot (u) </v>
      </c>
      <c r="AY50" s="6" t="str">
        <f>+'Cu1'!AY50</f>
        <v xml:space="preserve">Collita enciam (u) </v>
      </c>
      <c r="AZ50" s="6" t="str">
        <f>+'Cu1'!AZ50</f>
        <v xml:space="preserve">Collita bledes a manats (u) </v>
      </c>
      <c r="BA50" s="6" t="str">
        <f>+'Cu1'!BA50</f>
        <v>Collita bledes (kg)</v>
      </c>
      <c r="BB50" s="6" t="str">
        <f>+'Cu1'!BB50</f>
        <v>Collita tomàquet (kg)</v>
      </c>
      <c r="BC50" s="6" t="str">
        <f>+'Cu1'!BC50</f>
        <v>Collita carbassa (kg)</v>
      </c>
      <c r="BD50" s="6">
        <f>+'Cu1'!BD50</f>
        <v>0</v>
      </c>
      <c r="BE50" s="6">
        <f>+'Cu1'!BE50</f>
        <v>0</v>
      </c>
      <c r="BF50" s="6">
        <f>+'Cu1'!BF50</f>
        <v>0</v>
      </c>
      <c r="BG50" s="6">
        <f>+'Cu1'!BG50</f>
        <v>0</v>
      </c>
      <c r="BH50" s="6"/>
      <c r="BI50" s="6"/>
      <c r="BJ50" s="6"/>
      <c r="BK50" s="6"/>
      <c r="BL50" s="6"/>
      <c r="BM50" s="6"/>
      <c r="BN50" s="6"/>
      <c r="BO50" s="6"/>
      <c r="BP50" s="6"/>
      <c r="BQ50" s="6"/>
      <c r="BR50" s="6"/>
      <c r="BS50" s="6"/>
    </row>
    <row r="51" spans="1:71" hidden="1">
      <c r="A51" s="13">
        <f>+'Cu1'!A51</f>
        <v>1</v>
      </c>
      <c r="B51" s="13">
        <f>+'Cu1'!B51</f>
        <v>110</v>
      </c>
      <c r="C51" s="13" t="str">
        <f>+'Cu1'!C51</f>
        <v>PREPARACIÓ DEL SÒL</v>
      </c>
      <c r="D51" s="13" t="str">
        <f>+'Cu1'!D51</f>
        <v>Desbrossat amb discos</v>
      </c>
      <c r="E51" s="14">
        <f>+'Cu1'!E51</f>
        <v>2500</v>
      </c>
      <c r="F51" s="15">
        <f>+'Cu1'!F51</f>
        <v>0</v>
      </c>
      <c r="G51" s="15">
        <f>+'Cu1'!G51</f>
        <v>0.75</v>
      </c>
      <c r="H51" s="15">
        <f>+'Cu1'!H51</f>
        <v>0</v>
      </c>
      <c r="I51" s="15">
        <f>+'Cu1'!I51</f>
        <v>0</v>
      </c>
      <c r="J51" s="15">
        <f>+'Cu1'!J51</f>
        <v>0</v>
      </c>
      <c r="K51" s="15">
        <f>+'Cu1'!K51</f>
        <v>0</v>
      </c>
      <c r="L51" s="15">
        <f>+'Cu1'!L51</f>
        <v>0.75</v>
      </c>
      <c r="M51" s="15">
        <f>+'Cu1'!M51</f>
        <v>0</v>
      </c>
      <c r="N51" s="15">
        <f>+'Cu1'!N51</f>
        <v>0</v>
      </c>
      <c r="O51" s="15">
        <f>+'Cu1'!O51</f>
        <v>0</v>
      </c>
      <c r="P51" s="17">
        <f>+'Cu1'!P51</f>
        <v>0</v>
      </c>
      <c r="Q51" s="15">
        <f>+'Cu1'!Q51</f>
        <v>0</v>
      </c>
      <c r="R51" s="13">
        <f>+'Cu1'!R51</f>
        <v>0</v>
      </c>
      <c r="S51" s="13">
        <f>+'Cu1'!S51</f>
        <v>0</v>
      </c>
      <c r="T51" s="13">
        <f>+'Cu1'!T51</f>
        <v>0</v>
      </c>
      <c r="U51" s="13">
        <f>+'Cu1'!U51</f>
        <v>0</v>
      </c>
      <c r="V51" s="13">
        <f>+'Cu1'!V51</f>
        <v>0</v>
      </c>
      <c r="W51" s="13">
        <f>+'Cu1'!W51</f>
        <v>0</v>
      </c>
      <c r="X51" s="13">
        <f>+'Cu1'!X51</f>
        <v>0</v>
      </c>
      <c r="Y51" s="13">
        <f>+'Cu1'!Y51</f>
        <v>0</v>
      </c>
      <c r="Z51" s="15">
        <f>+'Cu1'!Z51</f>
        <v>0</v>
      </c>
      <c r="AA51" s="15">
        <f>+'Cu1'!AA51</f>
        <v>0</v>
      </c>
      <c r="AB51" s="13">
        <f>+'Cu1'!AB51</f>
        <v>0</v>
      </c>
      <c r="AC51" s="13">
        <f>+'Cu1'!AC51</f>
        <v>0</v>
      </c>
      <c r="AD51" s="13">
        <f>+'Cu1'!AD51</f>
        <v>0</v>
      </c>
      <c r="AE51" s="15">
        <f>+'Cu1'!AE51</f>
        <v>0</v>
      </c>
      <c r="AF51" s="15">
        <f>+'Cu1'!AF51</f>
        <v>0</v>
      </c>
      <c r="AG51" s="13">
        <f>+'Cu1'!AG51</f>
        <v>0</v>
      </c>
      <c r="AH51" s="13">
        <f>+'Cu1'!AH51</f>
        <v>0</v>
      </c>
      <c r="AI51" s="13">
        <f>+'Cu1'!AI51</f>
        <v>0</v>
      </c>
      <c r="AJ51" s="13">
        <f>+'Cu1'!AJ51</f>
        <v>0</v>
      </c>
      <c r="AK51" s="13">
        <f>+'Cu1'!AK51</f>
        <v>0</v>
      </c>
      <c r="AL51" s="13">
        <f>+'Cu1'!AL51</f>
        <v>0</v>
      </c>
      <c r="AM51" s="13">
        <f>+'Cu1'!AM51</f>
        <v>0</v>
      </c>
      <c r="AN51" s="13">
        <f>+'Cu1'!AN51</f>
        <v>0</v>
      </c>
      <c r="AO51" s="13">
        <f>+'Cu1'!AO51</f>
        <v>0</v>
      </c>
      <c r="AP51" s="13">
        <f>+'Cu1'!AP51</f>
        <v>0</v>
      </c>
      <c r="AQ51" s="13">
        <f>+'Cu1'!AQ51</f>
        <v>0</v>
      </c>
      <c r="AR51" s="13">
        <f>+'Cu1'!AR51</f>
        <v>0</v>
      </c>
      <c r="AS51" s="13">
        <f>+'Cu1'!AS51</f>
        <v>0</v>
      </c>
      <c r="AT51" s="13">
        <f>+'Cu1'!AT51</f>
        <v>0</v>
      </c>
      <c r="AU51" s="13">
        <f>+'Cu1'!AU51</f>
        <v>0</v>
      </c>
      <c r="AV51">
        <f>+'Cu1'!AV51</f>
        <v>0</v>
      </c>
      <c r="AW51">
        <f>+'Cu1'!AW51</f>
        <v>0</v>
      </c>
      <c r="AX51">
        <f>+'Cu1'!AX51</f>
        <v>0</v>
      </c>
      <c r="AY51">
        <f>+'Cu1'!AY51</f>
        <v>0</v>
      </c>
      <c r="AZ51">
        <f>+'Cu1'!AZ51</f>
        <v>0</v>
      </c>
      <c r="BA51">
        <f>+'Cu1'!BA51</f>
        <v>0</v>
      </c>
      <c r="BB51">
        <f>+'Cu1'!BB51</f>
        <v>0</v>
      </c>
      <c r="BC51">
        <f>+'Cu1'!BC51</f>
        <v>0</v>
      </c>
      <c r="BD51">
        <f>+'Cu1'!BD51</f>
        <v>0</v>
      </c>
      <c r="BE51">
        <f>+'Cu1'!BE51</f>
        <v>0</v>
      </c>
      <c r="BF51">
        <f>+'Cu1'!BF51</f>
        <v>0</v>
      </c>
      <c r="BG51">
        <f>+'Cu1'!BG51</f>
        <v>0</v>
      </c>
    </row>
    <row r="52" spans="1:71" hidden="1">
      <c r="A52" s="10">
        <f>+'Cu1'!A52</f>
        <v>2</v>
      </c>
      <c r="B52" s="10">
        <f>+'Cu1'!B52</f>
        <v>120</v>
      </c>
      <c r="C52" s="10" t="str">
        <f>+'Cu1'!C52</f>
        <v>PREPARACIÓ DEL SÒL</v>
      </c>
      <c r="D52" s="10" t="str">
        <f>+'Cu1'!D52</f>
        <v>Desbrossat amb desbrossadora</v>
      </c>
      <c r="E52" s="11">
        <f>+'Cu1'!E52</f>
        <v>2500</v>
      </c>
      <c r="F52" s="12">
        <f>+'Cu1'!F52</f>
        <v>0</v>
      </c>
      <c r="G52" s="12">
        <f>+'Cu1'!G52</f>
        <v>0.75</v>
      </c>
      <c r="H52" s="12">
        <f>+'Cu1'!H52</f>
        <v>0</v>
      </c>
      <c r="I52" s="12">
        <f>+'Cu1'!I52</f>
        <v>0</v>
      </c>
      <c r="J52" s="12">
        <f>+'Cu1'!J52</f>
        <v>0</v>
      </c>
      <c r="K52" s="12">
        <f>+'Cu1'!K52</f>
        <v>0.75</v>
      </c>
      <c r="L52" s="12">
        <f>+'Cu1'!L52</f>
        <v>0</v>
      </c>
      <c r="M52" s="12">
        <f>+'Cu1'!M52</f>
        <v>0</v>
      </c>
      <c r="N52" s="12">
        <f>+'Cu1'!N52</f>
        <v>0</v>
      </c>
      <c r="O52" s="12">
        <f>+'Cu1'!O52</f>
        <v>0</v>
      </c>
      <c r="P52" s="18">
        <f>+'Cu1'!P52</f>
        <v>0</v>
      </c>
      <c r="Q52" s="12">
        <f>+'Cu1'!Q52</f>
        <v>0</v>
      </c>
      <c r="R52" s="10">
        <f>+'Cu1'!R52</f>
        <v>0</v>
      </c>
      <c r="S52" s="10">
        <f>+'Cu1'!S52</f>
        <v>0</v>
      </c>
      <c r="T52" s="10">
        <f>+'Cu1'!T52</f>
        <v>0</v>
      </c>
      <c r="U52" s="10">
        <f>+'Cu1'!U52</f>
        <v>0</v>
      </c>
      <c r="V52" s="10">
        <f>+'Cu1'!V52</f>
        <v>0</v>
      </c>
      <c r="W52" s="10">
        <f>+'Cu1'!W52</f>
        <v>0</v>
      </c>
      <c r="X52" s="10">
        <f>+'Cu1'!X52</f>
        <v>0</v>
      </c>
      <c r="Y52" s="10">
        <f>+'Cu1'!Y52</f>
        <v>0</v>
      </c>
      <c r="Z52" s="12">
        <f>+'Cu1'!Z52</f>
        <v>0</v>
      </c>
      <c r="AA52" s="12">
        <f>+'Cu1'!AA52</f>
        <v>0</v>
      </c>
      <c r="AB52" s="10">
        <f>+'Cu1'!AB52</f>
        <v>0</v>
      </c>
      <c r="AC52" s="10">
        <f>+'Cu1'!AC52</f>
        <v>0</v>
      </c>
      <c r="AD52" s="10">
        <f>+'Cu1'!AD52</f>
        <v>0</v>
      </c>
      <c r="AE52" s="12">
        <f>+'Cu1'!AE52</f>
        <v>0</v>
      </c>
      <c r="AF52" s="12">
        <f>+'Cu1'!AF52</f>
        <v>0</v>
      </c>
      <c r="AG52" s="10">
        <f>+'Cu1'!AG52</f>
        <v>0</v>
      </c>
      <c r="AH52" s="10">
        <f>+'Cu1'!AH52</f>
        <v>0</v>
      </c>
      <c r="AI52" s="10">
        <f>+'Cu1'!AI52</f>
        <v>0</v>
      </c>
      <c r="AJ52" s="10">
        <f>+'Cu1'!AJ52</f>
        <v>0</v>
      </c>
      <c r="AK52" s="10">
        <f>+'Cu1'!AK52</f>
        <v>0</v>
      </c>
      <c r="AL52" s="10">
        <f>+'Cu1'!AL52</f>
        <v>0</v>
      </c>
      <c r="AM52" s="10">
        <f>+'Cu1'!AM52</f>
        <v>0</v>
      </c>
      <c r="AN52" s="10">
        <f>+'Cu1'!AN52</f>
        <v>0</v>
      </c>
      <c r="AO52" s="10">
        <f>+'Cu1'!AO52</f>
        <v>0</v>
      </c>
      <c r="AP52" s="10">
        <f>+'Cu1'!AP52</f>
        <v>0</v>
      </c>
      <c r="AQ52" s="10">
        <f>+'Cu1'!AQ52</f>
        <v>0</v>
      </c>
      <c r="AR52" s="10">
        <f>+'Cu1'!AR52</f>
        <v>0</v>
      </c>
      <c r="AS52" s="10">
        <f>+'Cu1'!AS52</f>
        <v>0</v>
      </c>
      <c r="AT52" s="10">
        <f>+'Cu1'!AT52</f>
        <v>0</v>
      </c>
      <c r="AU52" s="10">
        <f>+'Cu1'!AU52</f>
        <v>0</v>
      </c>
      <c r="AV52">
        <f>+'Cu1'!AV52</f>
        <v>0</v>
      </c>
      <c r="AW52">
        <f>+'Cu1'!AW52</f>
        <v>0</v>
      </c>
      <c r="AX52">
        <f>+'Cu1'!AX52</f>
        <v>0</v>
      </c>
      <c r="AY52">
        <f>+'Cu1'!AY52</f>
        <v>0</v>
      </c>
      <c r="AZ52">
        <f>+'Cu1'!AZ52</f>
        <v>0</v>
      </c>
      <c r="BA52">
        <f>+'Cu1'!BA52</f>
        <v>0</v>
      </c>
      <c r="BB52">
        <f>+'Cu1'!BB52</f>
        <v>0</v>
      </c>
      <c r="BC52">
        <f>+'Cu1'!BC52</f>
        <v>0</v>
      </c>
      <c r="BD52">
        <f>+'Cu1'!BD52</f>
        <v>0</v>
      </c>
      <c r="BE52">
        <f>+'Cu1'!BE52</f>
        <v>0</v>
      </c>
      <c r="BF52">
        <f>+'Cu1'!BF52</f>
        <v>0</v>
      </c>
      <c r="BG52">
        <f>+'Cu1'!BG52</f>
        <v>0</v>
      </c>
    </row>
    <row r="53" spans="1:71" hidden="1">
      <c r="A53" s="33">
        <f>+'Cu1'!A53</f>
        <v>3</v>
      </c>
      <c r="B53" s="33">
        <f>+'Cu1'!B53</f>
        <v>130</v>
      </c>
      <c r="C53" s="7" t="str">
        <f>+'Cu1'!C53</f>
        <v>PREPARACIÓ DEL SÒL</v>
      </c>
      <c r="D53" s="7" t="str">
        <f>+'Cu1'!D53</f>
        <v>Subsolat</v>
      </c>
      <c r="E53" s="8">
        <f>+'Cu1'!E53</f>
        <v>2500</v>
      </c>
      <c r="F53" s="9">
        <f>+'Cu1'!F53</f>
        <v>0</v>
      </c>
      <c r="G53" s="9">
        <f>+'Cu1'!G53</f>
        <v>2</v>
      </c>
      <c r="H53" s="9">
        <f>+'Cu1'!H53</f>
        <v>0</v>
      </c>
      <c r="I53" s="9">
        <f>+'Cu1'!I53</f>
        <v>0</v>
      </c>
      <c r="J53" s="9">
        <f>+'Cu1'!J53</f>
        <v>2</v>
      </c>
      <c r="K53" s="9">
        <f>+'Cu1'!K53</f>
        <v>0</v>
      </c>
      <c r="L53" s="9">
        <f>+'Cu1'!L53</f>
        <v>0</v>
      </c>
      <c r="M53" s="9">
        <f>+'Cu1'!M53</f>
        <v>0</v>
      </c>
      <c r="N53" s="9">
        <f>+'Cu1'!N53</f>
        <v>0</v>
      </c>
      <c r="O53" s="9">
        <f>+'Cu1'!O53</f>
        <v>0</v>
      </c>
      <c r="P53" s="19">
        <f>+'Cu1'!P53</f>
        <v>0</v>
      </c>
      <c r="Q53" s="9">
        <f>+'Cu1'!Q53</f>
        <v>0</v>
      </c>
      <c r="R53" s="7">
        <f>+'Cu1'!R53</f>
        <v>0</v>
      </c>
      <c r="S53" s="7">
        <f>+'Cu1'!S53</f>
        <v>0</v>
      </c>
      <c r="T53" s="7">
        <f>+'Cu1'!T53</f>
        <v>0</v>
      </c>
      <c r="U53" s="7">
        <f>+'Cu1'!U53</f>
        <v>0</v>
      </c>
      <c r="V53" s="7">
        <f>+'Cu1'!V53</f>
        <v>0</v>
      </c>
      <c r="W53" s="7">
        <f>+'Cu1'!W53</f>
        <v>0</v>
      </c>
      <c r="X53" s="7">
        <f>+'Cu1'!X53</f>
        <v>0</v>
      </c>
      <c r="Y53" s="7">
        <f>+'Cu1'!Y53</f>
        <v>0</v>
      </c>
      <c r="Z53" s="9">
        <f>+'Cu1'!Z53</f>
        <v>0</v>
      </c>
      <c r="AA53" s="9">
        <f>+'Cu1'!AA53</f>
        <v>0</v>
      </c>
      <c r="AB53" s="7">
        <f>+'Cu1'!AB53</f>
        <v>0</v>
      </c>
      <c r="AC53" s="7">
        <f>+'Cu1'!AC53</f>
        <v>0</v>
      </c>
      <c r="AD53" s="7">
        <f>+'Cu1'!AD53</f>
        <v>0</v>
      </c>
      <c r="AE53" s="9">
        <f>+'Cu1'!AE53</f>
        <v>0</v>
      </c>
      <c r="AF53" s="9">
        <f>+'Cu1'!AF53</f>
        <v>0</v>
      </c>
      <c r="AG53" s="7">
        <f>+'Cu1'!AG53</f>
        <v>0</v>
      </c>
      <c r="AH53" s="7">
        <f>+'Cu1'!AH53</f>
        <v>0</v>
      </c>
      <c r="AI53" s="7">
        <f>+'Cu1'!AI53</f>
        <v>0</v>
      </c>
      <c r="AJ53" s="7">
        <f>+'Cu1'!AJ53</f>
        <v>0</v>
      </c>
      <c r="AK53" s="7">
        <f>+'Cu1'!AK53</f>
        <v>0</v>
      </c>
      <c r="AL53" s="7">
        <f>+'Cu1'!AL53</f>
        <v>0</v>
      </c>
      <c r="AM53" s="7">
        <f>+'Cu1'!AM53</f>
        <v>0</v>
      </c>
      <c r="AN53" s="7">
        <f>+'Cu1'!AN53</f>
        <v>0</v>
      </c>
      <c r="AO53" s="7">
        <f>+'Cu1'!AO53</f>
        <v>0</v>
      </c>
      <c r="AP53" s="7">
        <f>+'Cu1'!AP53</f>
        <v>0</v>
      </c>
      <c r="AQ53" s="7">
        <f>+'Cu1'!AQ53</f>
        <v>0</v>
      </c>
      <c r="AR53" s="7">
        <f>+'Cu1'!AR53</f>
        <v>0</v>
      </c>
      <c r="AS53" s="7">
        <f>+'Cu1'!AS53</f>
        <v>0</v>
      </c>
      <c r="AT53" s="7">
        <f>+'Cu1'!AT53</f>
        <v>0</v>
      </c>
      <c r="AU53" s="7">
        <f>+'Cu1'!AU53</f>
        <v>0</v>
      </c>
      <c r="AV53">
        <f>+'Cu1'!AV53</f>
        <v>0</v>
      </c>
      <c r="AW53">
        <f>+'Cu1'!AW53</f>
        <v>0</v>
      </c>
      <c r="AX53">
        <f>+'Cu1'!AX53</f>
        <v>0</v>
      </c>
      <c r="AY53">
        <f>+'Cu1'!AY53</f>
        <v>0</v>
      </c>
      <c r="AZ53">
        <f>+'Cu1'!AZ53</f>
        <v>0</v>
      </c>
      <c r="BA53">
        <f>+'Cu1'!BA53</f>
        <v>0</v>
      </c>
      <c r="BB53">
        <f>+'Cu1'!BB53</f>
        <v>0</v>
      </c>
      <c r="BC53">
        <f>+'Cu1'!BC53</f>
        <v>0</v>
      </c>
      <c r="BD53">
        <f>+'Cu1'!BD53</f>
        <v>0</v>
      </c>
      <c r="BE53">
        <f>+'Cu1'!BE53</f>
        <v>0</v>
      </c>
      <c r="BF53">
        <f>+'Cu1'!BF53</f>
        <v>0</v>
      </c>
      <c r="BG53">
        <f>+'Cu1'!BG53</f>
        <v>0</v>
      </c>
    </row>
    <row r="54" spans="1:71" hidden="1">
      <c r="A54" s="34">
        <f>+'Cu1'!A54</f>
        <v>4</v>
      </c>
      <c r="B54" s="34">
        <f>+'Cu1'!B54</f>
        <v>140</v>
      </c>
      <c r="C54" s="10" t="str">
        <f>+'Cu1'!C54</f>
        <v>PREPARACIÓ DEL SÒL</v>
      </c>
      <c r="D54" s="10" t="str">
        <f>+'Cu1'!D54</f>
        <v>Alçat</v>
      </c>
      <c r="E54" s="11">
        <f>+'Cu1'!E54</f>
        <v>2500</v>
      </c>
      <c r="F54" s="12">
        <f>+'Cu1'!F54</f>
        <v>0</v>
      </c>
      <c r="G54" s="12">
        <f>+'Cu1'!G54</f>
        <v>0</v>
      </c>
      <c r="H54" s="12">
        <f>+'Cu1'!H54</f>
        <v>0</v>
      </c>
      <c r="I54" s="12">
        <f>+'Cu1'!I54</f>
        <v>0</v>
      </c>
      <c r="J54" s="12">
        <f>+'Cu1'!J54</f>
        <v>0</v>
      </c>
      <c r="K54" s="12">
        <f>+'Cu1'!K54</f>
        <v>0</v>
      </c>
      <c r="L54" s="12">
        <f>+'Cu1'!L54</f>
        <v>0</v>
      </c>
      <c r="M54" s="12">
        <f>+'Cu1'!M54</f>
        <v>0</v>
      </c>
      <c r="N54" s="12">
        <f>+'Cu1'!N54</f>
        <v>0</v>
      </c>
      <c r="O54" s="12">
        <f>+'Cu1'!O54</f>
        <v>0</v>
      </c>
      <c r="P54" s="18">
        <f>+'Cu1'!P54</f>
        <v>0</v>
      </c>
      <c r="Q54" s="12">
        <f>+'Cu1'!Q54</f>
        <v>0</v>
      </c>
      <c r="R54" s="10">
        <f>+'Cu1'!R54</f>
        <v>0</v>
      </c>
      <c r="S54" s="10">
        <f>+'Cu1'!S54</f>
        <v>0</v>
      </c>
      <c r="T54" s="10">
        <f>+'Cu1'!T54</f>
        <v>0</v>
      </c>
      <c r="U54" s="10">
        <f>+'Cu1'!U54</f>
        <v>0</v>
      </c>
      <c r="V54" s="10">
        <f>+'Cu1'!V54</f>
        <v>0</v>
      </c>
      <c r="W54" s="10">
        <f>+'Cu1'!W54</f>
        <v>0</v>
      </c>
      <c r="X54" s="10">
        <f>+'Cu1'!X54</f>
        <v>0</v>
      </c>
      <c r="Y54" s="10">
        <f>+'Cu1'!Y54</f>
        <v>0</v>
      </c>
      <c r="Z54" s="12">
        <f>+'Cu1'!Z54</f>
        <v>0</v>
      </c>
      <c r="AA54" s="12">
        <f>+'Cu1'!AA54</f>
        <v>0</v>
      </c>
      <c r="AB54" s="10">
        <f>+'Cu1'!AB54</f>
        <v>0</v>
      </c>
      <c r="AC54" s="10">
        <f>+'Cu1'!AC54</f>
        <v>0</v>
      </c>
      <c r="AD54" s="10">
        <f>+'Cu1'!AD54</f>
        <v>0</v>
      </c>
      <c r="AE54" s="12">
        <f>+'Cu1'!AE54</f>
        <v>0</v>
      </c>
      <c r="AF54" s="12">
        <f>+'Cu1'!AF54</f>
        <v>0</v>
      </c>
      <c r="AG54" s="10">
        <f>+'Cu1'!AG54</f>
        <v>0</v>
      </c>
      <c r="AH54" s="10">
        <f>+'Cu1'!AH54</f>
        <v>0</v>
      </c>
      <c r="AI54" s="10">
        <f>+'Cu1'!AI54</f>
        <v>0</v>
      </c>
      <c r="AJ54" s="10">
        <f>+'Cu1'!AJ54</f>
        <v>0</v>
      </c>
      <c r="AK54" s="10">
        <f>+'Cu1'!AK54</f>
        <v>0</v>
      </c>
      <c r="AL54" s="10">
        <f>+'Cu1'!AL54</f>
        <v>0</v>
      </c>
      <c r="AM54" s="10">
        <f>+'Cu1'!AM54</f>
        <v>0</v>
      </c>
      <c r="AN54" s="10">
        <f>+'Cu1'!AN54</f>
        <v>0</v>
      </c>
      <c r="AO54" s="10">
        <f>+'Cu1'!AO54</f>
        <v>0</v>
      </c>
      <c r="AP54" s="10">
        <f>+'Cu1'!AP54</f>
        <v>0</v>
      </c>
      <c r="AQ54" s="10">
        <f>+'Cu1'!AQ54</f>
        <v>0</v>
      </c>
      <c r="AR54" s="10">
        <f>+'Cu1'!AR54</f>
        <v>0</v>
      </c>
      <c r="AS54" s="10">
        <f>+'Cu1'!AS54</f>
        <v>0</v>
      </c>
      <c r="AT54" s="10">
        <f>+'Cu1'!AT54</f>
        <v>0</v>
      </c>
      <c r="AU54" s="10">
        <f>+'Cu1'!AU54</f>
        <v>0</v>
      </c>
      <c r="AV54">
        <f>+'Cu1'!AV54</f>
        <v>0</v>
      </c>
      <c r="AW54">
        <f>+'Cu1'!AW54</f>
        <v>0</v>
      </c>
      <c r="AX54">
        <f>+'Cu1'!AX54</f>
        <v>0</v>
      </c>
      <c r="AY54">
        <f>+'Cu1'!AY54</f>
        <v>0</v>
      </c>
      <c r="AZ54">
        <f>+'Cu1'!AZ54</f>
        <v>0</v>
      </c>
      <c r="BA54">
        <f>+'Cu1'!BA54</f>
        <v>0</v>
      </c>
      <c r="BB54">
        <f>+'Cu1'!BB54</f>
        <v>0</v>
      </c>
      <c r="BC54">
        <f>+'Cu1'!BC54</f>
        <v>0</v>
      </c>
      <c r="BD54">
        <f>+'Cu1'!BD54</f>
        <v>0</v>
      </c>
      <c r="BE54">
        <f>+'Cu1'!BE54</f>
        <v>0</v>
      </c>
      <c r="BF54">
        <f>+'Cu1'!BF54</f>
        <v>0</v>
      </c>
      <c r="BG54">
        <f>+'Cu1'!BG54</f>
        <v>0</v>
      </c>
    </row>
    <row r="55" spans="1:71" hidden="1">
      <c r="A55" s="33">
        <f>+'Cu1'!A55</f>
        <v>5</v>
      </c>
      <c r="B55" s="33">
        <f>+'Cu1'!B55</f>
        <v>150</v>
      </c>
      <c r="C55" s="7" t="str">
        <f>+'Cu1'!C55</f>
        <v>PREPARACIÓ DEL SÒL</v>
      </c>
      <c r="D55" s="7" t="str">
        <f>+'Cu1'!D55</f>
        <v>Estripat</v>
      </c>
      <c r="E55" s="8">
        <f>+'Cu1'!E55</f>
        <v>2500</v>
      </c>
      <c r="F55" s="9">
        <f>+'Cu1'!F55</f>
        <v>0</v>
      </c>
      <c r="G55" s="9">
        <f>+'Cu1'!G55</f>
        <v>0.75</v>
      </c>
      <c r="H55" s="9">
        <f>+'Cu1'!H55</f>
        <v>0</v>
      </c>
      <c r="I55" s="9">
        <f>+'Cu1'!I55</f>
        <v>0</v>
      </c>
      <c r="J55" s="9">
        <f>+'Cu1'!J55</f>
        <v>0</v>
      </c>
      <c r="K55" s="9">
        <f>+'Cu1'!K55</f>
        <v>0</v>
      </c>
      <c r="L55" s="9">
        <f>+'Cu1'!L55</f>
        <v>0</v>
      </c>
      <c r="M55" s="9">
        <f>+'Cu1'!M55</f>
        <v>0.75</v>
      </c>
      <c r="N55" s="9">
        <f>+'Cu1'!N55</f>
        <v>0</v>
      </c>
      <c r="O55" s="9">
        <f>+'Cu1'!O55</f>
        <v>0</v>
      </c>
      <c r="P55" s="19">
        <f>+'Cu1'!P55</f>
        <v>0</v>
      </c>
      <c r="Q55" s="9">
        <f>+'Cu1'!Q55</f>
        <v>0</v>
      </c>
      <c r="R55" s="7">
        <f>+'Cu1'!R55</f>
        <v>0</v>
      </c>
      <c r="S55" s="7">
        <f>+'Cu1'!S55</f>
        <v>0</v>
      </c>
      <c r="T55" s="7">
        <f>+'Cu1'!T55</f>
        <v>0</v>
      </c>
      <c r="U55" s="7">
        <f>+'Cu1'!U55</f>
        <v>0</v>
      </c>
      <c r="V55" s="7">
        <f>+'Cu1'!V55</f>
        <v>0</v>
      </c>
      <c r="W55" s="7">
        <f>+'Cu1'!W55</f>
        <v>0</v>
      </c>
      <c r="X55" s="7">
        <f>+'Cu1'!X55</f>
        <v>0</v>
      </c>
      <c r="Y55" s="7">
        <f>+'Cu1'!Y55</f>
        <v>0</v>
      </c>
      <c r="Z55" s="9">
        <f>+'Cu1'!Z55</f>
        <v>0</v>
      </c>
      <c r="AA55" s="9">
        <f>+'Cu1'!AA55</f>
        <v>0</v>
      </c>
      <c r="AB55" s="7">
        <f>+'Cu1'!AB55</f>
        <v>0</v>
      </c>
      <c r="AC55" s="7">
        <f>+'Cu1'!AC55</f>
        <v>0</v>
      </c>
      <c r="AD55" s="7">
        <f>+'Cu1'!AD55</f>
        <v>0</v>
      </c>
      <c r="AE55" s="9">
        <f>+'Cu1'!AE55</f>
        <v>0</v>
      </c>
      <c r="AF55" s="9">
        <f>+'Cu1'!AF55</f>
        <v>0</v>
      </c>
      <c r="AG55" s="7">
        <f>+'Cu1'!AG55</f>
        <v>0</v>
      </c>
      <c r="AH55" s="7">
        <f>+'Cu1'!AH55</f>
        <v>0</v>
      </c>
      <c r="AI55" s="7">
        <f>+'Cu1'!AI55</f>
        <v>0</v>
      </c>
      <c r="AJ55" s="7">
        <f>+'Cu1'!AJ55</f>
        <v>0</v>
      </c>
      <c r="AK55" s="7">
        <f>+'Cu1'!AK55</f>
        <v>0</v>
      </c>
      <c r="AL55" s="7">
        <f>+'Cu1'!AL55</f>
        <v>0</v>
      </c>
      <c r="AM55" s="7">
        <f>+'Cu1'!AM55</f>
        <v>0</v>
      </c>
      <c r="AN55" s="7">
        <f>+'Cu1'!AN55</f>
        <v>0</v>
      </c>
      <c r="AO55" s="7">
        <f>+'Cu1'!AO55</f>
        <v>0</v>
      </c>
      <c r="AP55" s="7">
        <f>+'Cu1'!AP55</f>
        <v>0</v>
      </c>
      <c r="AQ55" s="7">
        <f>+'Cu1'!AQ55</f>
        <v>0</v>
      </c>
      <c r="AR55" s="7">
        <f>+'Cu1'!AR55</f>
        <v>0</v>
      </c>
      <c r="AS55" s="7">
        <f>+'Cu1'!AS55</f>
        <v>0</v>
      </c>
      <c r="AT55" s="7">
        <f>+'Cu1'!AT55</f>
        <v>0</v>
      </c>
      <c r="AU55" s="7">
        <f>+'Cu1'!AU55</f>
        <v>0</v>
      </c>
      <c r="AV55">
        <f>+'Cu1'!AV55</f>
        <v>0</v>
      </c>
      <c r="AW55">
        <f>+'Cu1'!AW55</f>
        <v>0</v>
      </c>
      <c r="AX55">
        <f>+'Cu1'!AX55</f>
        <v>0</v>
      </c>
      <c r="AY55">
        <f>+'Cu1'!AY55</f>
        <v>0</v>
      </c>
      <c r="AZ55">
        <f>+'Cu1'!AZ55</f>
        <v>0</v>
      </c>
      <c r="BA55">
        <f>+'Cu1'!BA55</f>
        <v>0</v>
      </c>
      <c r="BB55">
        <f>+'Cu1'!BB55</f>
        <v>0</v>
      </c>
      <c r="BC55">
        <f>+'Cu1'!BC55</f>
        <v>0</v>
      </c>
      <c r="BD55">
        <f>+'Cu1'!BD55</f>
        <v>0</v>
      </c>
      <c r="BE55">
        <f>+'Cu1'!BE55</f>
        <v>0</v>
      </c>
      <c r="BF55">
        <f>+'Cu1'!BF55</f>
        <v>0</v>
      </c>
      <c r="BG55">
        <f>+'Cu1'!BG55</f>
        <v>0</v>
      </c>
    </row>
    <row r="56" spans="1:71" hidden="1">
      <c r="A56" s="34">
        <f>+'Cu1'!A56</f>
        <v>6</v>
      </c>
      <c r="B56" s="34">
        <f>+'Cu1'!B56</f>
        <v>160</v>
      </c>
      <c r="C56" s="10" t="str">
        <f>+'Cu1'!C56</f>
        <v>PREPARACIÓ DEL SÒL</v>
      </c>
      <c r="D56" s="10" t="str">
        <f>+'Cu1'!D56</f>
        <v>Fresat</v>
      </c>
      <c r="E56" s="11">
        <f>+'Cu1'!E56</f>
        <v>2500</v>
      </c>
      <c r="F56" s="12">
        <f>+'Cu1'!F56</f>
        <v>0</v>
      </c>
      <c r="G56" s="12">
        <f>+'Cu1'!G56</f>
        <v>1.5</v>
      </c>
      <c r="H56" s="12">
        <f>+'Cu1'!H56</f>
        <v>0</v>
      </c>
      <c r="I56" s="12">
        <f>+'Cu1'!I56</f>
        <v>0</v>
      </c>
      <c r="J56" s="12">
        <f>+'Cu1'!J56</f>
        <v>0</v>
      </c>
      <c r="K56" s="12">
        <f>+'Cu1'!K56</f>
        <v>1.5</v>
      </c>
      <c r="L56" s="12">
        <f>+'Cu1'!L56</f>
        <v>0</v>
      </c>
      <c r="M56" s="12">
        <f>+'Cu1'!M56</f>
        <v>0</v>
      </c>
      <c r="N56" s="12">
        <f>+'Cu1'!N56</f>
        <v>0</v>
      </c>
      <c r="O56" s="12">
        <f>+'Cu1'!O56</f>
        <v>0</v>
      </c>
      <c r="P56" s="18">
        <f>+'Cu1'!P56</f>
        <v>0</v>
      </c>
      <c r="Q56" s="12">
        <f>+'Cu1'!Q56</f>
        <v>0</v>
      </c>
      <c r="R56" s="10">
        <f>+'Cu1'!R56</f>
        <v>0</v>
      </c>
      <c r="S56" s="10">
        <f>+'Cu1'!S56</f>
        <v>0</v>
      </c>
      <c r="T56" s="10">
        <f>+'Cu1'!T56</f>
        <v>0</v>
      </c>
      <c r="U56" s="10">
        <f>+'Cu1'!U56</f>
        <v>0</v>
      </c>
      <c r="V56" s="10">
        <f>+'Cu1'!V56</f>
        <v>0</v>
      </c>
      <c r="W56" s="10">
        <f>+'Cu1'!W56</f>
        <v>0</v>
      </c>
      <c r="X56" s="10">
        <f>+'Cu1'!X56</f>
        <v>0</v>
      </c>
      <c r="Y56" s="10">
        <f>+'Cu1'!Y56</f>
        <v>0</v>
      </c>
      <c r="Z56" s="12">
        <f>+'Cu1'!Z56</f>
        <v>0</v>
      </c>
      <c r="AA56" s="12">
        <f>+'Cu1'!AA56</f>
        <v>0</v>
      </c>
      <c r="AB56" s="10">
        <f>+'Cu1'!AB56</f>
        <v>0</v>
      </c>
      <c r="AC56" s="10">
        <f>+'Cu1'!AC56</f>
        <v>0</v>
      </c>
      <c r="AD56" s="10">
        <f>+'Cu1'!AD56</f>
        <v>0</v>
      </c>
      <c r="AE56" s="12">
        <f>+'Cu1'!AE56</f>
        <v>0</v>
      </c>
      <c r="AF56" s="12">
        <f>+'Cu1'!AF56</f>
        <v>0</v>
      </c>
      <c r="AG56" s="10">
        <f>+'Cu1'!AG56</f>
        <v>0</v>
      </c>
      <c r="AH56" s="10">
        <f>+'Cu1'!AH56</f>
        <v>0</v>
      </c>
      <c r="AI56" s="10">
        <f>+'Cu1'!AI56</f>
        <v>0</v>
      </c>
      <c r="AJ56" s="10">
        <f>+'Cu1'!AJ56</f>
        <v>0</v>
      </c>
      <c r="AK56" s="10">
        <f>+'Cu1'!AK56</f>
        <v>0</v>
      </c>
      <c r="AL56" s="10">
        <f>+'Cu1'!AL56</f>
        <v>0</v>
      </c>
      <c r="AM56" s="10">
        <f>+'Cu1'!AM56</f>
        <v>0</v>
      </c>
      <c r="AN56" s="10">
        <f>+'Cu1'!AN56</f>
        <v>0</v>
      </c>
      <c r="AO56" s="10">
        <f>+'Cu1'!AO56</f>
        <v>0</v>
      </c>
      <c r="AP56" s="10">
        <f>+'Cu1'!AP56</f>
        <v>0</v>
      </c>
      <c r="AQ56" s="10">
        <f>+'Cu1'!AQ56</f>
        <v>0</v>
      </c>
      <c r="AR56" s="10">
        <f>+'Cu1'!AR56</f>
        <v>0</v>
      </c>
      <c r="AS56" s="10">
        <f>+'Cu1'!AS56</f>
        <v>0</v>
      </c>
      <c r="AT56" s="10">
        <f>+'Cu1'!AT56</f>
        <v>0</v>
      </c>
      <c r="AU56" s="10">
        <f>+'Cu1'!AU56</f>
        <v>0</v>
      </c>
      <c r="AV56">
        <f>+'Cu1'!AV56</f>
        <v>0</v>
      </c>
      <c r="AW56">
        <f>+'Cu1'!AW56</f>
        <v>0</v>
      </c>
      <c r="AX56">
        <f>+'Cu1'!AX56</f>
        <v>0</v>
      </c>
      <c r="AY56">
        <f>+'Cu1'!AY56</f>
        <v>0</v>
      </c>
      <c r="AZ56">
        <f>+'Cu1'!AZ56</f>
        <v>0</v>
      </c>
      <c r="BA56">
        <f>+'Cu1'!BA56</f>
        <v>0</v>
      </c>
      <c r="BB56">
        <f>+'Cu1'!BB56</f>
        <v>0</v>
      </c>
      <c r="BC56">
        <f>+'Cu1'!BC56</f>
        <v>0</v>
      </c>
      <c r="BD56">
        <f>+'Cu1'!BD56</f>
        <v>0</v>
      </c>
      <c r="BE56">
        <f>+'Cu1'!BE56</f>
        <v>0</v>
      </c>
      <c r="BF56">
        <f>+'Cu1'!BF56</f>
        <v>0</v>
      </c>
      <c r="BG56">
        <f>+'Cu1'!BG56</f>
        <v>0</v>
      </c>
    </row>
    <row r="57" spans="1:71" hidden="1">
      <c r="A57" s="33">
        <f>+'Cu1'!A57</f>
        <v>7</v>
      </c>
      <c r="B57" s="33">
        <f>+'Cu1'!B57</f>
        <v>210</v>
      </c>
      <c r="C57" s="7" t="str">
        <f>+'Cu1'!C57</f>
        <v>ADOBAT</v>
      </c>
      <c r="D57" s="7" t="str">
        <f>+'Cu1'!D57</f>
        <v>Aplicació de compost (36 t/ha)</v>
      </c>
      <c r="E57" s="8">
        <f>+'Cu1'!E57</f>
        <v>2500</v>
      </c>
      <c r="F57" s="9">
        <f>+'Cu1'!F57</f>
        <v>0</v>
      </c>
      <c r="G57" s="9">
        <f>+'Cu1'!G57</f>
        <v>1.5</v>
      </c>
      <c r="H57" s="9">
        <f>+'Cu1'!H57</f>
        <v>0</v>
      </c>
      <c r="I57" s="9">
        <f>+'Cu1'!I57</f>
        <v>0</v>
      </c>
      <c r="J57" s="9">
        <f>+'Cu1'!J57</f>
        <v>0</v>
      </c>
      <c r="K57" s="9">
        <f>+'Cu1'!K57</f>
        <v>0</v>
      </c>
      <c r="L57" s="9">
        <f>+'Cu1'!L57</f>
        <v>0</v>
      </c>
      <c r="M57" s="9">
        <f>+'Cu1'!M57</f>
        <v>0</v>
      </c>
      <c r="N57" s="9">
        <f>+'Cu1'!N57</f>
        <v>1.5</v>
      </c>
      <c r="O57" s="9">
        <f>+'Cu1'!O57</f>
        <v>1.5</v>
      </c>
      <c r="P57" s="19">
        <f>+'Cu1'!P57</f>
        <v>9000</v>
      </c>
      <c r="Q57" s="9">
        <f>+'Cu1'!Q57</f>
        <v>0</v>
      </c>
      <c r="R57" s="7">
        <f>+'Cu1'!R57</f>
        <v>0</v>
      </c>
      <c r="S57" s="7">
        <f>+'Cu1'!S57</f>
        <v>0</v>
      </c>
      <c r="T57" s="7">
        <f>+'Cu1'!T57</f>
        <v>0</v>
      </c>
      <c r="U57" s="7">
        <f>+'Cu1'!U57</f>
        <v>0</v>
      </c>
      <c r="V57" s="7">
        <f>+'Cu1'!V57</f>
        <v>0</v>
      </c>
      <c r="W57" s="7">
        <f>+'Cu1'!W57</f>
        <v>0</v>
      </c>
      <c r="X57" s="7">
        <f>+'Cu1'!X57</f>
        <v>0</v>
      </c>
      <c r="Y57" s="7">
        <f>+'Cu1'!Y57</f>
        <v>0</v>
      </c>
      <c r="Z57" s="9">
        <f>+'Cu1'!Z57</f>
        <v>0</v>
      </c>
      <c r="AA57" s="9">
        <f>+'Cu1'!AA57</f>
        <v>0</v>
      </c>
      <c r="AB57" s="7">
        <f>+'Cu1'!AB57</f>
        <v>0</v>
      </c>
      <c r="AC57" s="7">
        <f>+'Cu1'!AC57</f>
        <v>0</v>
      </c>
      <c r="AD57" s="7">
        <f>+'Cu1'!AD57</f>
        <v>0</v>
      </c>
      <c r="AE57" s="9">
        <f>+'Cu1'!AE57</f>
        <v>0</v>
      </c>
      <c r="AF57" s="9">
        <f>+'Cu1'!AF57</f>
        <v>0</v>
      </c>
      <c r="AG57" s="7">
        <f>+'Cu1'!AG57</f>
        <v>0</v>
      </c>
      <c r="AH57" s="7">
        <f>+'Cu1'!AH57</f>
        <v>0</v>
      </c>
      <c r="AI57" s="7">
        <f>+'Cu1'!AI57</f>
        <v>0</v>
      </c>
      <c r="AJ57" s="7">
        <f>+'Cu1'!AJ57</f>
        <v>0</v>
      </c>
      <c r="AK57" s="7">
        <f>+'Cu1'!AK57</f>
        <v>0</v>
      </c>
      <c r="AL57" s="7">
        <f>+'Cu1'!AL57</f>
        <v>0</v>
      </c>
      <c r="AM57" s="7">
        <f>+'Cu1'!AM57</f>
        <v>0</v>
      </c>
      <c r="AN57" s="7">
        <f>+'Cu1'!AN57</f>
        <v>0</v>
      </c>
      <c r="AO57" s="7">
        <f>+'Cu1'!AO57</f>
        <v>0</v>
      </c>
      <c r="AP57" s="7">
        <f>+'Cu1'!AP57</f>
        <v>0</v>
      </c>
      <c r="AQ57" s="7">
        <f>+'Cu1'!AQ57</f>
        <v>0</v>
      </c>
      <c r="AR57" s="7">
        <f>+'Cu1'!AR57</f>
        <v>0</v>
      </c>
      <c r="AS57" s="7">
        <f>+'Cu1'!AS57</f>
        <v>0</v>
      </c>
      <c r="AT57" s="7">
        <f>+'Cu1'!AT57</f>
        <v>0</v>
      </c>
      <c r="AU57" s="7">
        <f>+'Cu1'!AU57</f>
        <v>0</v>
      </c>
      <c r="AV57">
        <f>+'Cu1'!AV57</f>
        <v>0</v>
      </c>
      <c r="AW57">
        <f>+'Cu1'!AW57</f>
        <v>0</v>
      </c>
      <c r="AX57">
        <f>+'Cu1'!AX57</f>
        <v>0</v>
      </c>
      <c r="AY57">
        <f>+'Cu1'!AY57</f>
        <v>0</v>
      </c>
      <c r="AZ57">
        <f>+'Cu1'!AZ57</f>
        <v>0</v>
      </c>
      <c r="BA57">
        <f>+'Cu1'!BA57</f>
        <v>0</v>
      </c>
      <c r="BB57">
        <f>+'Cu1'!BB57</f>
        <v>0</v>
      </c>
      <c r="BC57">
        <f>+'Cu1'!BC57</f>
        <v>0</v>
      </c>
      <c r="BD57">
        <f>+'Cu1'!BD57</f>
        <v>0</v>
      </c>
      <c r="BE57">
        <f>+'Cu1'!BE57</f>
        <v>0</v>
      </c>
      <c r="BF57">
        <f>+'Cu1'!BF57</f>
        <v>0</v>
      </c>
      <c r="BG57">
        <f>+'Cu1'!BG57</f>
        <v>0</v>
      </c>
    </row>
    <row r="58" spans="1:71" hidden="1">
      <c r="A58" s="36">
        <f>+'Cu1'!A58</f>
        <v>8</v>
      </c>
      <c r="B58" s="36">
        <f>+'Cu1'!B58</f>
        <v>220</v>
      </c>
      <c r="C58" s="29" t="str">
        <f>+'Cu1'!C58</f>
        <v>ADOBAT</v>
      </c>
      <c r="D58" s="29" t="str">
        <f>+'Cu1'!D58</f>
        <v>Aplicació de compost (60 t/ha)</v>
      </c>
      <c r="E58" s="37">
        <f>+'Cu1'!E58</f>
        <v>2500</v>
      </c>
      <c r="F58" s="28">
        <f>+'Cu1'!F58</f>
        <v>0</v>
      </c>
      <c r="G58" s="28">
        <f>+'Cu1'!G58</f>
        <v>2.5</v>
      </c>
      <c r="H58" s="28">
        <f>+'Cu1'!H58</f>
        <v>0</v>
      </c>
      <c r="I58" s="28">
        <f>+'Cu1'!I58</f>
        <v>0</v>
      </c>
      <c r="J58" s="28">
        <f>+'Cu1'!J58</f>
        <v>0</v>
      </c>
      <c r="K58" s="28">
        <f>+'Cu1'!K58</f>
        <v>0</v>
      </c>
      <c r="L58" s="28">
        <f>+'Cu1'!L58</f>
        <v>0</v>
      </c>
      <c r="M58" s="28">
        <f>+'Cu1'!M58</f>
        <v>0</v>
      </c>
      <c r="N58" s="28">
        <f>+'Cu1'!N58</f>
        <v>2.5</v>
      </c>
      <c r="O58" s="28">
        <f>+'Cu1'!O58</f>
        <v>2.5</v>
      </c>
      <c r="P58" s="30">
        <f>+'Cu1'!P58</f>
        <v>15000</v>
      </c>
      <c r="Q58" s="28">
        <f>+'Cu1'!Q58</f>
        <v>0</v>
      </c>
      <c r="R58" s="29">
        <f>+'Cu1'!R58</f>
        <v>0</v>
      </c>
      <c r="S58" s="29">
        <f>+'Cu1'!S58</f>
        <v>0</v>
      </c>
      <c r="T58" s="29">
        <f>+'Cu1'!T58</f>
        <v>0</v>
      </c>
      <c r="U58" s="29">
        <f>+'Cu1'!U58</f>
        <v>0</v>
      </c>
      <c r="V58" s="29">
        <f>+'Cu1'!V58</f>
        <v>0</v>
      </c>
      <c r="W58" s="29">
        <f>+'Cu1'!W58</f>
        <v>0</v>
      </c>
      <c r="X58" s="29">
        <f>+'Cu1'!X58</f>
        <v>0</v>
      </c>
      <c r="Y58" s="29">
        <f>+'Cu1'!Y58</f>
        <v>0</v>
      </c>
      <c r="Z58" s="28">
        <f>+'Cu1'!Z58</f>
        <v>0</v>
      </c>
      <c r="AA58" s="28">
        <f>+'Cu1'!AA58</f>
        <v>0</v>
      </c>
      <c r="AB58" s="29">
        <f>+'Cu1'!AB58</f>
        <v>0</v>
      </c>
      <c r="AC58" s="29">
        <f>+'Cu1'!AC58</f>
        <v>0</v>
      </c>
      <c r="AD58" s="29">
        <f>+'Cu1'!AD58</f>
        <v>0</v>
      </c>
      <c r="AE58" s="28">
        <f>+'Cu1'!AE58</f>
        <v>0</v>
      </c>
      <c r="AF58" s="28">
        <f>+'Cu1'!AF58</f>
        <v>0</v>
      </c>
      <c r="AG58" s="29">
        <f>+'Cu1'!AG58</f>
        <v>0</v>
      </c>
      <c r="AH58" s="29">
        <f>+'Cu1'!AH58</f>
        <v>0</v>
      </c>
      <c r="AI58" s="29">
        <f>+'Cu1'!AI58</f>
        <v>0</v>
      </c>
      <c r="AJ58" s="29">
        <f>+'Cu1'!AJ58</f>
        <v>0</v>
      </c>
      <c r="AK58" s="29">
        <f>+'Cu1'!AK58</f>
        <v>0</v>
      </c>
      <c r="AL58" s="29">
        <f>+'Cu1'!AL58</f>
        <v>0</v>
      </c>
      <c r="AM58" s="29">
        <f>+'Cu1'!AM58</f>
        <v>0</v>
      </c>
      <c r="AN58" s="29">
        <f>+'Cu1'!AN58</f>
        <v>0</v>
      </c>
      <c r="AO58" s="29">
        <f>+'Cu1'!AO58</f>
        <v>0</v>
      </c>
      <c r="AP58" s="29">
        <f>+'Cu1'!AP58</f>
        <v>0</v>
      </c>
      <c r="AQ58" s="29">
        <f>+'Cu1'!AQ58</f>
        <v>0</v>
      </c>
      <c r="AR58" s="29">
        <f>+'Cu1'!AR58</f>
        <v>0</v>
      </c>
      <c r="AS58" s="29">
        <f>+'Cu1'!AS58</f>
        <v>0</v>
      </c>
      <c r="AT58" s="29">
        <f>+'Cu1'!AT58</f>
        <v>0</v>
      </c>
      <c r="AU58" s="29">
        <f>+'Cu1'!AU58</f>
        <v>0</v>
      </c>
      <c r="AV58">
        <f>+'Cu1'!AV58</f>
        <v>0</v>
      </c>
      <c r="AW58">
        <f>+'Cu1'!AW58</f>
        <v>0</v>
      </c>
      <c r="AX58">
        <f>+'Cu1'!AX58</f>
        <v>0</v>
      </c>
      <c r="AY58">
        <f>+'Cu1'!AY58</f>
        <v>0</v>
      </c>
      <c r="AZ58">
        <f>+'Cu1'!AZ58</f>
        <v>0</v>
      </c>
      <c r="BA58">
        <f>+'Cu1'!BA58</f>
        <v>0</v>
      </c>
      <c r="BB58">
        <f>+'Cu1'!BB58</f>
        <v>0</v>
      </c>
      <c r="BC58">
        <f>+'Cu1'!BC58</f>
        <v>0</v>
      </c>
      <c r="BD58">
        <f>+'Cu1'!BD58</f>
        <v>0</v>
      </c>
      <c r="BE58">
        <f>+'Cu1'!BE58</f>
        <v>0</v>
      </c>
      <c r="BF58">
        <f>+'Cu1'!BF58</f>
        <v>0</v>
      </c>
      <c r="BG58">
        <f>+'Cu1'!BG58</f>
        <v>0</v>
      </c>
    </row>
    <row r="59" spans="1:71" hidden="1">
      <c r="A59" s="35">
        <f>+'Cu1'!A59</f>
        <v>9</v>
      </c>
      <c r="B59" s="35">
        <f>+'Cu1'!B59</f>
        <v>230</v>
      </c>
      <c r="C59" s="23" t="str">
        <f>+'Cu1'!C59</f>
        <v>ADOBAT</v>
      </c>
      <c r="D59" s="23" t="str">
        <f>+'Cu1'!D59</f>
        <v>Aplicació d'adob orgànic</v>
      </c>
      <c r="E59" s="21">
        <f>+'Cu1'!E59</f>
        <v>2500</v>
      </c>
      <c r="F59" s="22">
        <f>+'Cu1'!F59</f>
        <v>0</v>
      </c>
      <c r="G59" s="22">
        <f>+'Cu1'!G59</f>
        <v>0</v>
      </c>
      <c r="H59" s="22">
        <f>+'Cu1'!H59</f>
        <v>0</v>
      </c>
      <c r="I59" s="22">
        <f>+'Cu1'!I59</f>
        <v>0</v>
      </c>
      <c r="J59" s="22">
        <f>+'Cu1'!J59</f>
        <v>0</v>
      </c>
      <c r="K59" s="22">
        <f>+'Cu1'!K59</f>
        <v>0</v>
      </c>
      <c r="L59" s="22">
        <f>+'Cu1'!L59</f>
        <v>0</v>
      </c>
      <c r="M59" s="22">
        <f>+'Cu1'!M59</f>
        <v>0</v>
      </c>
      <c r="N59" s="22">
        <f>+'Cu1'!N59</f>
        <v>0</v>
      </c>
      <c r="O59" s="22">
        <f>+'Cu1'!O59</f>
        <v>0</v>
      </c>
      <c r="P59" s="24">
        <f>+'Cu1'!P59</f>
        <v>0</v>
      </c>
      <c r="Q59" s="22">
        <f>+'Cu1'!Q59</f>
        <v>0</v>
      </c>
      <c r="R59" s="23">
        <f>+'Cu1'!R59</f>
        <v>0</v>
      </c>
      <c r="S59" s="23">
        <f>+'Cu1'!S59</f>
        <v>0</v>
      </c>
      <c r="T59" s="23">
        <f>+'Cu1'!T59</f>
        <v>0</v>
      </c>
      <c r="U59" s="23">
        <f>+'Cu1'!U59</f>
        <v>0</v>
      </c>
      <c r="V59" s="23">
        <f>+'Cu1'!V59</f>
        <v>0</v>
      </c>
      <c r="W59" s="23">
        <f>+'Cu1'!W59</f>
        <v>0</v>
      </c>
      <c r="X59" s="23">
        <f>+'Cu1'!X59</f>
        <v>0</v>
      </c>
      <c r="Y59" s="23">
        <f>+'Cu1'!Y59</f>
        <v>0</v>
      </c>
      <c r="Z59" s="22">
        <f>+'Cu1'!Z59</f>
        <v>0</v>
      </c>
      <c r="AA59" s="22">
        <f>+'Cu1'!AA59</f>
        <v>0</v>
      </c>
      <c r="AB59" s="23">
        <f>+'Cu1'!AB59</f>
        <v>0</v>
      </c>
      <c r="AC59" s="23">
        <f>+'Cu1'!AC59</f>
        <v>0</v>
      </c>
      <c r="AD59" s="23">
        <f>+'Cu1'!AD59</f>
        <v>0</v>
      </c>
      <c r="AE59" s="22">
        <f>+'Cu1'!AE59</f>
        <v>0</v>
      </c>
      <c r="AF59" s="22">
        <f>+'Cu1'!AF59</f>
        <v>0</v>
      </c>
      <c r="AG59" s="23">
        <f>+'Cu1'!AG59</f>
        <v>0</v>
      </c>
      <c r="AH59" s="23">
        <f>+'Cu1'!AH59</f>
        <v>0</v>
      </c>
      <c r="AI59" s="23">
        <f>+'Cu1'!AI59</f>
        <v>0</v>
      </c>
      <c r="AJ59" s="23">
        <f>+'Cu1'!AJ59</f>
        <v>0</v>
      </c>
      <c r="AK59" s="23">
        <f>+'Cu1'!AK59</f>
        <v>0</v>
      </c>
      <c r="AL59" s="23">
        <f>+'Cu1'!AL59</f>
        <v>0</v>
      </c>
      <c r="AM59" s="23">
        <f>+'Cu1'!AM59</f>
        <v>0</v>
      </c>
      <c r="AN59" s="23">
        <f>+'Cu1'!AN59</f>
        <v>0</v>
      </c>
      <c r="AO59" s="23">
        <f>+'Cu1'!AO59</f>
        <v>0</v>
      </c>
      <c r="AP59" s="23">
        <f>+'Cu1'!AP59</f>
        <v>0</v>
      </c>
      <c r="AQ59" s="23">
        <f>+'Cu1'!AQ59</f>
        <v>0</v>
      </c>
      <c r="AR59" s="23">
        <f>+'Cu1'!AR59</f>
        <v>0</v>
      </c>
      <c r="AS59" s="23">
        <f>+'Cu1'!AS59</f>
        <v>0</v>
      </c>
      <c r="AT59" s="23">
        <f>+'Cu1'!AT59</f>
        <v>0</v>
      </c>
      <c r="AU59" s="23">
        <f>+'Cu1'!AU59</f>
        <v>0</v>
      </c>
      <c r="AV59">
        <f>+'Cu1'!AV59</f>
        <v>0</v>
      </c>
      <c r="AW59">
        <f>+'Cu1'!AW59</f>
        <v>0</v>
      </c>
      <c r="AX59">
        <f>+'Cu1'!AX59</f>
        <v>0</v>
      </c>
      <c r="AY59">
        <f>+'Cu1'!AY59</f>
        <v>0</v>
      </c>
      <c r="AZ59">
        <f>+'Cu1'!AZ59</f>
        <v>0</v>
      </c>
      <c r="BA59">
        <f>+'Cu1'!BA59</f>
        <v>0</v>
      </c>
      <c r="BB59">
        <f>+'Cu1'!BB59</f>
        <v>0</v>
      </c>
      <c r="BC59">
        <f>+'Cu1'!BC59</f>
        <v>0</v>
      </c>
      <c r="BD59">
        <f>+'Cu1'!BD59</f>
        <v>0</v>
      </c>
      <c r="BE59">
        <f>+'Cu1'!BE59</f>
        <v>0</v>
      </c>
      <c r="BF59">
        <f>+'Cu1'!BF59</f>
        <v>0</v>
      </c>
      <c r="BG59">
        <f>+'Cu1'!BG59</f>
        <v>0</v>
      </c>
    </row>
    <row r="60" spans="1:71" hidden="1">
      <c r="A60" s="36">
        <f>+'Cu1'!A60</f>
        <v>10</v>
      </c>
      <c r="B60" s="36">
        <f>+'Cu1'!B60</f>
        <v>240</v>
      </c>
      <c r="C60" s="29" t="str">
        <f>+'Cu1'!C60</f>
        <v>ADOBAT</v>
      </c>
      <c r="D60" s="29" t="str">
        <f>+'Cu1'!D60</f>
        <v>Aplicació potassi</v>
      </c>
      <c r="E60" s="37">
        <f>+'Cu1'!E60</f>
        <v>2500</v>
      </c>
      <c r="F60" s="28">
        <f>+'Cu1'!F60</f>
        <v>0</v>
      </c>
      <c r="G60" s="28">
        <f>+'Cu1'!G60</f>
        <v>0</v>
      </c>
      <c r="H60" s="28">
        <f>+'Cu1'!H60</f>
        <v>0</v>
      </c>
      <c r="I60" s="28">
        <f>+'Cu1'!I60</f>
        <v>0</v>
      </c>
      <c r="J60" s="28">
        <f>+'Cu1'!J60</f>
        <v>0</v>
      </c>
      <c r="K60" s="28">
        <f>+'Cu1'!K60</f>
        <v>0</v>
      </c>
      <c r="L60" s="28">
        <f>+'Cu1'!L60</f>
        <v>0</v>
      </c>
      <c r="M60" s="28">
        <f>+'Cu1'!M60</f>
        <v>0</v>
      </c>
      <c r="N60" s="28">
        <f>+'Cu1'!N60</f>
        <v>0</v>
      </c>
      <c r="O60" s="28">
        <f>+'Cu1'!O60</f>
        <v>0</v>
      </c>
      <c r="P60" s="30">
        <f>+'Cu1'!P60</f>
        <v>0</v>
      </c>
      <c r="Q60" s="28">
        <f>+'Cu1'!Q60</f>
        <v>0</v>
      </c>
      <c r="R60" s="29">
        <f>+'Cu1'!R60</f>
        <v>0</v>
      </c>
      <c r="S60" s="29">
        <f>+'Cu1'!S60</f>
        <v>0</v>
      </c>
      <c r="T60" s="29">
        <f>+'Cu1'!T60</f>
        <v>0</v>
      </c>
      <c r="U60" s="29">
        <f>+'Cu1'!U60</f>
        <v>0</v>
      </c>
      <c r="V60" s="29">
        <f>+'Cu1'!V60</f>
        <v>0</v>
      </c>
      <c r="W60" s="29">
        <f>+'Cu1'!W60</f>
        <v>0</v>
      </c>
      <c r="X60" s="29">
        <f>+'Cu1'!X60</f>
        <v>0</v>
      </c>
      <c r="Y60" s="29">
        <f>+'Cu1'!Y60</f>
        <v>0</v>
      </c>
      <c r="Z60" s="28">
        <f>+'Cu1'!Z60</f>
        <v>0</v>
      </c>
      <c r="AA60" s="28">
        <f>+'Cu1'!AA60</f>
        <v>0</v>
      </c>
      <c r="AB60" s="29">
        <f>+'Cu1'!AB60</f>
        <v>0</v>
      </c>
      <c r="AC60" s="29">
        <f>+'Cu1'!AC60</f>
        <v>0</v>
      </c>
      <c r="AD60" s="29">
        <f>+'Cu1'!AD60</f>
        <v>0</v>
      </c>
      <c r="AE60" s="28">
        <f>+'Cu1'!AE60</f>
        <v>0</v>
      </c>
      <c r="AF60" s="28">
        <f>+'Cu1'!AF60</f>
        <v>0</v>
      </c>
      <c r="AG60" s="29">
        <f>+'Cu1'!AG60</f>
        <v>0</v>
      </c>
      <c r="AH60" s="29">
        <f>+'Cu1'!AH60</f>
        <v>0</v>
      </c>
      <c r="AI60" s="29">
        <f>+'Cu1'!AI60</f>
        <v>0</v>
      </c>
      <c r="AJ60" s="29">
        <f>+'Cu1'!AJ60</f>
        <v>0</v>
      </c>
      <c r="AK60" s="29">
        <f>+'Cu1'!AK60</f>
        <v>0</v>
      </c>
      <c r="AL60" s="29">
        <f>+'Cu1'!AL60</f>
        <v>0</v>
      </c>
      <c r="AM60" s="29">
        <f>+'Cu1'!AM60</f>
        <v>0</v>
      </c>
      <c r="AN60" s="29">
        <f>+'Cu1'!AN60</f>
        <v>0</v>
      </c>
      <c r="AO60" s="29">
        <f>+'Cu1'!AO60</f>
        <v>0</v>
      </c>
      <c r="AP60" s="29">
        <f>+'Cu1'!AP60</f>
        <v>0</v>
      </c>
      <c r="AQ60" s="29">
        <f>+'Cu1'!AQ60</f>
        <v>0</v>
      </c>
      <c r="AR60" s="29">
        <f>+'Cu1'!AR60</f>
        <v>0</v>
      </c>
      <c r="AS60" s="29">
        <f>+'Cu1'!AS60</f>
        <v>0</v>
      </c>
      <c r="AT60" s="29">
        <f>+'Cu1'!AT60</f>
        <v>0</v>
      </c>
      <c r="AU60" s="29">
        <f>+'Cu1'!AU60</f>
        <v>0</v>
      </c>
      <c r="AV60">
        <f>+'Cu1'!AV60</f>
        <v>0</v>
      </c>
      <c r="AW60">
        <f>+'Cu1'!AW60</f>
        <v>0</v>
      </c>
      <c r="AX60">
        <f>+'Cu1'!AX60</f>
        <v>0</v>
      </c>
      <c r="AY60">
        <f>+'Cu1'!AY60</f>
        <v>0</v>
      </c>
      <c r="AZ60">
        <f>+'Cu1'!AZ60</f>
        <v>0</v>
      </c>
      <c r="BA60">
        <f>+'Cu1'!BA60</f>
        <v>0</v>
      </c>
      <c r="BB60">
        <f>+'Cu1'!BB60</f>
        <v>0</v>
      </c>
      <c r="BC60">
        <f>+'Cu1'!BC60</f>
        <v>0</v>
      </c>
      <c r="BD60">
        <f>+'Cu1'!BD60</f>
        <v>0</v>
      </c>
      <c r="BE60">
        <f>+'Cu1'!BE60</f>
        <v>0</v>
      </c>
      <c r="BF60">
        <f>+'Cu1'!BF60</f>
        <v>0</v>
      </c>
      <c r="BG60">
        <f>+'Cu1'!BG60</f>
        <v>0</v>
      </c>
    </row>
    <row r="61" spans="1:71" hidden="1">
      <c r="A61" s="35">
        <f>+'Cu1'!A61</f>
        <v>11</v>
      </c>
      <c r="B61" s="35">
        <f>+'Cu1'!B61</f>
        <v>310</v>
      </c>
      <c r="C61" s="23" t="str">
        <f>+'Cu1'!C61</f>
        <v>PLANTACIÓ</v>
      </c>
      <c r="D61" s="23" t="str">
        <f>+'Cu1'!D61</f>
        <v>Solcar</v>
      </c>
      <c r="E61" s="21">
        <f>+'Cu1'!E61</f>
        <v>2500</v>
      </c>
      <c r="F61" s="22">
        <f>+'Cu1'!F61</f>
        <v>0</v>
      </c>
      <c r="G61" s="22">
        <f>+'Cu1'!G61</f>
        <v>0.66666666666666663</v>
      </c>
      <c r="H61" s="22">
        <f>+'Cu1'!H61</f>
        <v>0</v>
      </c>
      <c r="I61" s="22">
        <f>+'Cu1'!I61</f>
        <v>0</v>
      </c>
      <c r="J61" s="22">
        <f>+'Cu1'!J61</f>
        <v>0</v>
      </c>
      <c r="K61" s="22">
        <f>+'Cu1'!K61</f>
        <v>0</v>
      </c>
      <c r="L61" s="22">
        <f>+'Cu1'!L61</f>
        <v>0</v>
      </c>
      <c r="M61" s="22">
        <f>+'Cu1'!M61</f>
        <v>0</v>
      </c>
      <c r="N61" s="22">
        <f>+'Cu1'!N61</f>
        <v>0</v>
      </c>
      <c r="O61" s="23">
        <f>+'Cu1'!O61</f>
        <v>0</v>
      </c>
      <c r="P61" s="24">
        <f>+'Cu1'!P61</f>
        <v>0</v>
      </c>
      <c r="Q61" s="22">
        <f>+'Cu1'!Q61</f>
        <v>0</v>
      </c>
      <c r="R61" s="23">
        <f>+'Cu1'!R61</f>
        <v>0</v>
      </c>
      <c r="S61" s="23">
        <f>+'Cu1'!S61</f>
        <v>0</v>
      </c>
      <c r="T61" s="23">
        <f>+'Cu1'!T61</f>
        <v>0</v>
      </c>
      <c r="U61" s="23">
        <f>+'Cu1'!U61</f>
        <v>0</v>
      </c>
      <c r="V61" s="23">
        <f>+'Cu1'!V61</f>
        <v>0</v>
      </c>
      <c r="W61" s="23">
        <f>+'Cu1'!W61</f>
        <v>0</v>
      </c>
      <c r="X61" s="23">
        <f>+'Cu1'!X61</f>
        <v>0</v>
      </c>
      <c r="Y61" s="23">
        <f>+'Cu1'!Y61</f>
        <v>0</v>
      </c>
      <c r="Z61" s="22">
        <f>+'Cu1'!Z61</f>
        <v>0</v>
      </c>
      <c r="AA61" s="22">
        <f>+'Cu1'!AA61</f>
        <v>0</v>
      </c>
      <c r="AB61" s="23">
        <f>+'Cu1'!AB61</f>
        <v>0</v>
      </c>
      <c r="AC61" s="23">
        <f>+'Cu1'!AC61</f>
        <v>0</v>
      </c>
      <c r="AD61" s="23">
        <f>+'Cu1'!AD61</f>
        <v>0</v>
      </c>
      <c r="AE61" s="22">
        <f>+'Cu1'!AE61</f>
        <v>0</v>
      </c>
      <c r="AF61" s="22">
        <f>+'Cu1'!AF61</f>
        <v>0</v>
      </c>
      <c r="AG61" s="23">
        <f>+'Cu1'!AG61</f>
        <v>0</v>
      </c>
      <c r="AH61" s="23">
        <f>+'Cu1'!AH61</f>
        <v>0</v>
      </c>
      <c r="AI61" s="23">
        <f>+'Cu1'!AI61</f>
        <v>0</v>
      </c>
      <c r="AJ61" s="23">
        <f>+'Cu1'!AJ61</f>
        <v>0</v>
      </c>
      <c r="AK61" s="23">
        <f>+'Cu1'!AK61</f>
        <v>0</v>
      </c>
      <c r="AL61" s="23">
        <f>+'Cu1'!AL61</f>
        <v>0</v>
      </c>
      <c r="AM61" s="23">
        <f>+'Cu1'!AM61</f>
        <v>0</v>
      </c>
      <c r="AN61" s="23">
        <f>+'Cu1'!AN61</f>
        <v>0</v>
      </c>
      <c r="AO61" s="23">
        <f>+'Cu1'!AO61</f>
        <v>0</v>
      </c>
      <c r="AP61" s="23">
        <f>+'Cu1'!AP61</f>
        <v>0</v>
      </c>
      <c r="AQ61" s="23">
        <f>+'Cu1'!AQ61</f>
        <v>0</v>
      </c>
      <c r="AR61" s="23">
        <f>+'Cu1'!AR61</f>
        <v>0</v>
      </c>
      <c r="AS61" s="23">
        <f>+'Cu1'!AS61</f>
        <v>0</v>
      </c>
      <c r="AT61" s="23">
        <f>+'Cu1'!AT61</f>
        <v>0</v>
      </c>
      <c r="AU61" s="23">
        <f>+'Cu1'!AU61</f>
        <v>0</v>
      </c>
      <c r="AV61">
        <f>+'Cu1'!AV61</f>
        <v>0</v>
      </c>
      <c r="AW61">
        <f>+'Cu1'!AW61</f>
        <v>0</v>
      </c>
      <c r="AX61">
        <f>+'Cu1'!AX61</f>
        <v>0</v>
      </c>
      <c r="AY61">
        <f>+'Cu1'!AY61</f>
        <v>0</v>
      </c>
      <c r="AZ61">
        <f>+'Cu1'!AZ61</f>
        <v>0</v>
      </c>
      <c r="BA61">
        <f>+'Cu1'!BA61</f>
        <v>0</v>
      </c>
      <c r="BB61">
        <f>+'Cu1'!BB61</f>
        <v>0</v>
      </c>
      <c r="BC61">
        <f>+'Cu1'!BC61</f>
        <v>0</v>
      </c>
      <c r="BD61">
        <f>+'Cu1'!BD61</f>
        <v>0</v>
      </c>
      <c r="BE61">
        <f>+'Cu1'!BE61</f>
        <v>0</v>
      </c>
      <c r="BF61">
        <f>+'Cu1'!BF61</f>
        <v>0</v>
      </c>
      <c r="BG61">
        <f>+'Cu1'!BG61</f>
        <v>0</v>
      </c>
    </row>
    <row r="62" spans="1:71" hidden="1">
      <c r="A62" s="36">
        <f>+'Cu1'!A62</f>
        <v>12</v>
      </c>
      <c r="B62" s="36">
        <f>+'Cu1'!B62</f>
        <v>320</v>
      </c>
      <c r="C62" s="29" t="str">
        <f>+'Cu1'!C62</f>
        <v>PLANTACIÓ</v>
      </c>
      <c r="D62" s="29" t="str">
        <f>+'Cu1'!D62</f>
        <v>Marcat</v>
      </c>
      <c r="E62" s="37">
        <f>+'Cu1'!E62</f>
        <v>2500</v>
      </c>
      <c r="F62" s="28">
        <f>+'Cu1'!F62</f>
        <v>0</v>
      </c>
      <c r="G62" s="28">
        <f>+'Cu1'!G62</f>
        <v>0</v>
      </c>
      <c r="H62" s="28">
        <f>+'Cu1'!H62</f>
        <v>0</v>
      </c>
      <c r="I62" s="28">
        <f>+'Cu1'!I62</f>
        <v>0</v>
      </c>
      <c r="J62" s="28">
        <f>+'Cu1'!J62</f>
        <v>0</v>
      </c>
      <c r="K62" s="28">
        <f>+'Cu1'!K62</f>
        <v>0</v>
      </c>
      <c r="L62" s="28">
        <f>+'Cu1'!L62</f>
        <v>0</v>
      </c>
      <c r="M62" s="28">
        <f>+'Cu1'!M62</f>
        <v>0</v>
      </c>
      <c r="N62" s="28">
        <f>+'Cu1'!N62</f>
        <v>0</v>
      </c>
      <c r="O62" s="29">
        <f>+'Cu1'!O62</f>
        <v>0</v>
      </c>
      <c r="P62" s="30">
        <f>+'Cu1'!P62</f>
        <v>0</v>
      </c>
      <c r="Q62" s="28">
        <f>+'Cu1'!Q62</f>
        <v>0</v>
      </c>
      <c r="R62" s="29">
        <f>+'Cu1'!R62</f>
        <v>0</v>
      </c>
      <c r="S62" s="29">
        <f>+'Cu1'!S62</f>
        <v>0</v>
      </c>
      <c r="T62" s="29">
        <f>+'Cu1'!T62</f>
        <v>0</v>
      </c>
      <c r="U62" s="29">
        <f>+'Cu1'!U62</f>
        <v>0</v>
      </c>
      <c r="V62" s="29">
        <f>+'Cu1'!V62</f>
        <v>0</v>
      </c>
      <c r="W62" s="29">
        <f>+'Cu1'!W62</f>
        <v>0</v>
      </c>
      <c r="X62" s="29">
        <f>+'Cu1'!X62</f>
        <v>0</v>
      </c>
      <c r="Y62" s="29">
        <f>+'Cu1'!Y62</f>
        <v>0</v>
      </c>
      <c r="Z62" s="28">
        <f>+'Cu1'!Z62</f>
        <v>0</v>
      </c>
      <c r="AA62" s="28">
        <f>+'Cu1'!AA62</f>
        <v>0</v>
      </c>
      <c r="AB62" s="29">
        <f>+'Cu1'!AB62</f>
        <v>0</v>
      </c>
      <c r="AC62" s="29">
        <f>+'Cu1'!AC62</f>
        <v>0</v>
      </c>
      <c r="AD62" s="29">
        <f>+'Cu1'!AD62</f>
        <v>0</v>
      </c>
      <c r="AE62" s="28">
        <f>+'Cu1'!AE62</f>
        <v>0</v>
      </c>
      <c r="AF62" s="28">
        <f>+'Cu1'!AF62</f>
        <v>0</v>
      </c>
      <c r="AG62" s="29">
        <f>+'Cu1'!AG62</f>
        <v>0</v>
      </c>
      <c r="AH62" s="29">
        <f>+'Cu1'!AH62</f>
        <v>0</v>
      </c>
      <c r="AI62" s="29">
        <f>+'Cu1'!AI62</f>
        <v>0</v>
      </c>
      <c r="AJ62" s="29">
        <f>+'Cu1'!AJ62</f>
        <v>0</v>
      </c>
      <c r="AK62" s="29">
        <f>+'Cu1'!AK62</f>
        <v>0</v>
      </c>
      <c r="AL62" s="29">
        <f>+'Cu1'!AL62</f>
        <v>0</v>
      </c>
      <c r="AM62" s="29">
        <f>+'Cu1'!AM62</f>
        <v>0</v>
      </c>
      <c r="AN62" s="29">
        <f>+'Cu1'!AN62</f>
        <v>0</v>
      </c>
      <c r="AO62" s="29">
        <f>+'Cu1'!AO62</f>
        <v>0</v>
      </c>
      <c r="AP62" s="29">
        <f>+'Cu1'!AP62</f>
        <v>0</v>
      </c>
      <c r="AQ62" s="29">
        <f>+'Cu1'!AQ62</f>
        <v>0</v>
      </c>
      <c r="AR62" s="29">
        <f>+'Cu1'!AR62</f>
        <v>0</v>
      </c>
      <c r="AS62" s="29">
        <f>+'Cu1'!AS62</f>
        <v>0</v>
      </c>
      <c r="AT62" s="29">
        <f>+'Cu1'!AT62</f>
        <v>0</v>
      </c>
      <c r="AU62" s="29">
        <f>+'Cu1'!AU62</f>
        <v>0</v>
      </c>
      <c r="AV62">
        <f>+'Cu1'!AV62</f>
        <v>0</v>
      </c>
      <c r="AW62">
        <f>+'Cu1'!AW62</f>
        <v>0</v>
      </c>
      <c r="AX62">
        <f>+'Cu1'!AX62</f>
        <v>0</v>
      </c>
      <c r="AY62">
        <f>+'Cu1'!AY62</f>
        <v>0</v>
      </c>
      <c r="AZ62">
        <f>+'Cu1'!AZ62</f>
        <v>0</v>
      </c>
      <c r="BA62">
        <f>+'Cu1'!BA62</f>
        <v>0</v>
      </c>
      <c r="BB62">
        <f>+'Cu1'!BB62</f>
        <v>0</v>
      </c>
      <c r="BC62">
        <f>+'Cu1'!BC62</f>
        <v>0</v>
      </c>
      <c r="BD62">
        <f>+'Cu1'!BD62</f>
        <v>0</v>
      </c>
      <c r="BE62">
        <f>+'Cu1'!BE62</f>
        <v>0</v>
      </c>
      <c r="BF62">
        <f>+'Cu1'!BF62</f>
        <v>0</v>
      </c>
      <c r="BG62">
        <f>+'Cu1'!BG62</f>
        <v>0</v>
      </c>
    </row>
    <row r="63" spans="1:71" hidden="1">
      <c r="A63" s="35">
        <f>+'Cu1'!A63</f>
        <v>13</v>
      </c>
      <c r="B63" s="35">
        <f>+'Cu1'!B63</f>
        <v>330</v>
      </c>
      <c r="C63" s="23" t="str">
        <f>+'Cu1'!C63</f>
        <v>PLANTACIÓ</v>
      </c>
      <c r="D63" s="23" t="str">
        <f>+'Cu1'!D63</f>
        <v>Plantació manual col o bròcoli</v>
      </c>
      <c r="E63" s="21">
        <f>+'Cu1'!E63</f>
        <v>2500</v>
      </c>
      <c r="F63" s="22">
        <f>+'Cu1'!F63</f>
        <v>6.25</v>
      </c>
      <c r="G63" s="22">
        <f>+'Cu1'!G63</f>
        <v>0</v>
      </c>
      <c r="H63" s="22">
        <f>+'Cu1'!H63</f>
        <v>0</v>
      </c>
      <c r="I63" s="22">
        <f>+'Cu1'!I63</f>
        <v>0</v>
      </c>
      <c r="J63" s="22">
        <f>+'Cu1'!J63</f>
        <v>0</v>
      </c>
      <c r="K63" s="22">
        <f>+'Cu1'!K63</f>
        <v>0</v>
      </c>
      <c r="L63" s="22">
        <f>+'Cu1'!L63</f>
        <v>0</v>
      </c>
      <c r="M63" s="22">
        <f>+'Cu1'!M63</f>
        <v>0</v>
      </c>
      <c r="N63" s="22">
        <f>+'Cu1'!N63</f>
        <v>0</v>
      </c>
      <c r="O63" s="23">
        <f>+'Cu1'!O63</f>
        <v>0</v>
      </c>
      <c r="P63" s="24">
        <f>+'Cu1'!P63</f>
        <v>0</v>
      </c>
      <c r="Q63" s="22">
        <f>+'Cu1'!Q63</f>
        <v>0</v>
      </c>
      <c r="R63" s="25">
        <f>+'Cu1'!R63</f>
        <v>5000</v>
      </c>
      <c r="S63" s="25">
        <f>+'Cu1'!S63</f>
        <v>0</v>
      </c>
      <c r="T63" s="25">
        <f>+'Cu1'!T63</f>
        <v>0</v>
      </c>
      <c r="U63" s="25">
        <f>+'Cu1'!U63</f>
        <v>0</v>
      </c>
      <c r="V63" s="25">
        <f>+'Cu1'!V63</f>
        <v>0</v>
      </c>
      <c r="W63" s="25">
        <f>+'Cu1'!W63</f>
        <v>0</v>
      </c>
      <c r="X63" s="25">
        <f>+'Cu1'!X63</f>
        <v>0</v>
      </c>
      <c r="Y63" s="22">
        <f>+'Cu1'!Y63</f>
        <v>6.25</v>
      </c>
      <c r="Z63" s="22">
        <f>+'Cu1'!Z63</f>
        <v>1</v>
      </c>
      <c r="AA63" s="22">
        <f>+'Cu1'!AA63</f>
        <v>0</v>
      </c>
      <c r="AB63" s="23">
        <f>+'Cu1'!AB63</f>
        <v>0</v>
      </c>
      <c r="AC63" s="23">
        <f>+'Cu1'!AC63</f>
        <v>0</v>
      </c>
      <c r="AD63" s="23">
        <f>+'Cu1'!AD63</f>
        <v>0</v>
      </c>
      <c r="AE63" s="22">
        <f>+'Cu1'!AE63</f>
        <v>0</v>
      </c>
      <c r="AF63" s="22">
        <f>+'Cu1'!AF63</f>
        <v>0</v>
      </c>
      <c r="AG63" s="23">
        <f>+'Cu1'!AG63</f>
        <v>0</v>
      </c>
      <c r="AH63" s="23">
        <f>+'Cu1'!AH63</f>
        <v>0</v>
      </c>
      <c r="AI63" s="23">
        <f>+'Cu1'!AI63</f>
        <v>0</v>
      </c>
      <c r="AJ63" s="23">
        <f>+'Cu1'!AJ63</f>
        <v>0</v>
      </c>
      <c r="AK63" s="23">
        <f>+'Cu1'!AK63</f>
        <v>0</v>
      </c>
      <c r="AL63" s="23">
        <f>+'Cu1'!AL63</f>
        <v>0</v>
      </c>
      <c r="AM63" s="23">
        <f>+'Cu1'!AM63</f>
        <v>0</v>
      </c>
      <c r="AN63" s="23">
        <f>+'Cu1'!AN63</f>
        <v>0</v>
      </c>
      <c r="AO63" s="23">
        <f>+'Cu1'!AO63</f>
        <v>0</v>
      </c>
      <c r="AP63" s="23">
        <f>+'Cu1'!AP63</f>
        <v>0</v>
      </c>
      <c r="AQ63" s="23">
        <f>+'Cu1'!AQ63</f>
        <v>0</v>
      </c>
      <c r="AR63" s="23">
        <f>+'Cu1'!AR63</f>
        <v>0</v>
      </c>
      <c r="AS63" s="23">
        <f>+'Cu1'!AS63</f>
        <v>0</v>
      </c>
      <c r="AT63" s="23">
        <f>+'Cu1'!AT63</f>
        <v>0</v>
      </c>
      <c r="AU63" s="23">
        <f>+'Cu1'!AU63</f>
        <v>0</v>
      </c>
      <c r="AV63">
        <f>+'Cu1'!AV63</f>
        <v>0</v>
      </c>
      <c r="AW63">
        <f>+'Cu1'!AW63</f>
        <v>0</v>
      </c>
      <c r="AX63">
        <f>+'Cu1'!AX63</f>
        <v>0</v>
      </c>
      <c r="AY63">
        <f>+'Cu1'!AY63</f>
        <v>0</v>
      </c>
      <c r="AZ63">
        <f>+'Cu1'!AZ63</f>
        <v>0</v>
      </c>
      <c r="BA63">
        <f>+'Cu1'!BA63</f>
        <v>0</v>
      </c>
      <c r="BB63">
        <f>+'Cu1'!BB63</f>
        <v>0</v>
      </c>
      <c r="BC63">
        <f>+'Cu1'!BC63</f>
        <v>0</v>
      </c>
      <c r="BD63">
        <f>+'Cu1'!BD63</f>
        <v>0</v>
      </c>
      <c r="BE63">
        <f>+'Cu1'!BE63</f>
        <v>0</v>
      </c>
      <c r="BF63">
        <f>+'Cu1'!BF63</f>
        <v>0</v>
      </c>
      <c r="BG63">
        <f>+'Cu1'!BG63</f>
        <v>0</v>
      </c>
    </row>
    <row r="64" spans="1:71" hidden="1">
      <c r="A64" s="36">
        <f>+'Cu1'!A64</f>
        <v>14</v>
      </c>
      <c r="B64" s="36">
        <f>+'Cu1'!B64</f>
        <v>340</v>
      </c>
      <c r="C64" s="29" t="str">
        <f>+'Cu1'!C64</f>
        <v>PLANTACIÓ</v>
      </c>
      <c r="D64" s="29" t="str">
        <f>+'Cu1'!D64</f>
        <v>Plantació manual calçots</v>
      </c>
      <c r="E64" s="37">
        <f>+'Cu1'!E64</f>
        <v>2500</v>
      </c>
      <c r="F64" s="28">
        <f>+'Cu1'!F64</f>
        <v>26.25</v>
      </c>
      <c r="G64" s="28">
        <f>+'Cu1'!G64</f>
        <v>0</v>
      </c>
      <c r="H64" s="28">
        <f>+'Cu1'!H64</f>
        <v>0</v>
      </c>
      <c r="I64" s="28">
        <f>+'Cu1'!I64</f>
        <v>0</v>
      </c>
      <c r="J64" s="28">
        <f>+'Cu1'!J64</f>
        <v>0</v>
      </c>
      <c r="K64" s="28">
        <f>+'Cu1'!K64</f>
        <v>0</v>
      </c>
      <c r="L64" s="28">
        <f>+'Cu1'!L64</f>
        <v>0</v>
      </c>
      <c r="M64" s="28">
        <f>+'Cu1'!M64</f>
        <v>0</v>
      </c>
      <c r="N64" s="28">
        <f>+'Cu1'!N64</f>
        <v>0</v>
      </c>
      <c r="O64" s="29">
        <f>+'Cu1'!O64</f>
        <v>0</v>
      </c>
      <c r="P64" s="30">
        <f>+'Cu1'!P64</f>
        <v>0</v>
      </c>
      <c r="Q64" s="28">
        <f>+'Cu1'!Q64</f>
        <v>0</v>
      </c>
      <c r="R64" s="20">
        <f>+'Cu1'!R64</f>
        <v>0</v>
      </c>
      <c r="S64" s="30">
        <f>+'Cu1'!S64</f>
        <v>1500</v>
      </c>
      <c r="T64" s="30">
        <f>+'Cu1'!T64</f>
        <v>0</v>
      </c>
      <c r="U64" s="30">
        <f>+'Cu1'!U64</f>
        <v>0</v>
      </c>
      <c r="V64" s="30">
        <f>+'Cu1'!V64</f>
        <v>0</v>
      </c>
      <c r="W64" s="30">
        <f>+'Cu1'!W64</f>
        <v>0</v>
      </c>
      <c r="X64" s="30">
        <f>+'Cu1'!X64</f>
        <v>0</v>
      </c>
      <c r="Y64" s="28">
        <f>+'Cu1'!Y64</f>
        <v>0</v>
      </c>
      <c r="Z64" s="28">
        <f>+'Cu1'!Z64</f>
        <v>1</v>
      </c>
      <c r="AA64" s="28">
        <f>+'Cu1'!AA64</f>
        <v>0</v>
      </c>
      <c r="AB64" s="29">
        <f>+'Cu1'!AB64</f>
        <v>0</v>
      </c>
      <c r="AC64" s="29">
        <f>+'Cu1'!AC64</f>
        <v>0</v>
      </c>
      <c r="AD64" s="29">
        <f>+'Cu1'!AD64</f>
        <v>0</v>
      </c>
      <c r="AE64" s="28">
        <f>+'Cu1'!AE64</f>
        <v>0</v>
      </c>
      <c r="AF64" s="28">
        <f>+'Cu1'!AF64</f>
        <v>0</v>
      </c>
      <c r="AG64" s="29">
        <f>+'Cu1'!AG64</f>
        <v>0</v>
      </c>
      <c r="AH64" s="29">
        <f>+'Cu1'!AH64</f>
        <v>0</v>
      </c>
      <c r="AI64" s="29">
        <f>+'Cu1'!AI64</f>
        <v>0</v>
      </c>
      <c r="AJ64" s="29">
        <f>+'Cu1'!AJ64</f>
        <v>0</v>
      </c>
      <c r="AK64" s="29">
        <f>+'Cu1'!AK64</f>
        <v>0</v>
      </c>
      <c r="AL64" s="29">
        <f>+'Cu1'!AL64</f>
        <v>0</v>
      </c>
      <c r="AM64" s="29">
        <f>+'Cu1'!AM64</f>
        <v>0</v>
      </c>
      <c r="AN64" s="29">
        <f>+'Cu1'!AN64</f>
        <v>0</v>
      </c>
      <c r="AO64" s="29">
        <f>+'Cu1'!AO64</f>
        <v>0</v>
      </c>
      <c r="AP64" s="29">
        <f>+'Cu1'!AP64</f>
        <v>0</v>
      </c>
      <c r="AQ64" s="29">
        <f>+'Cu1'!AQ64</f>
        <v>0</v>
      </c>
      <c r="AR64" s="29">
        <f>+'Cu1'!AR64</f>
        <v>0</v>
      </c>
      <c r="AS64" s="29">
        <f>+'Cu1'!AS64</f>
        <v>0</v>
      </c>
      <c r="AT64" s="29">
        <f>+'Cu1'!AT64</f>
        <v>0</v>
      </c>
      <c r="AU64" s="29">
        <f>+'Cu1'!AU64</f>
        <v>0</v>
      </c>
      <c r="AV64">
        <f>+'Cu1'!AV64</f>
        <v>0</v>
      </c>
      <c r="AW64">
        <f>+'Cu1'!AW64</f>
        <v>0</v>
      </c>
      <c r="AX64">
        <f>+'Cu1'!AX64</f>
        <v>0</v>
      </c>
      <c r="AY64">
        <f>+'Cu1'!AY64</f>
        <v>0</v>
      </c>
      <c r="AZ64">
        <f>+'Cu1'!AZ64</f>
        <v>0</v>
      </c>
      <c r="BA64">
        <f>+'Cu1'!BA64</f>
        <v>0</v>
      </c>
      <c r="BB64">
        <f>+'Cu1'!BB64</f>
        <v>0</v>
      </c>
      <c r="BC64">
        <f>+'Cu1'!BC64</f>
        <v>0</v>
      </c>
      <c r="BD64">
        <f>+'Cu1'!BD64</f>
        <v>0</v>
      </c>
      <c r="BE64">
        <f>+'Cu1'!BE64</f>
        <v>0</v>
      </c>
      <c r="BF64">
        <f>+'Cu1'!BF64</f>
        <v>0</v>
      </c>
      <c r="BG64">
        <f>+'Cu1'!BG64</f>
        <v>0</v>
      </c>
    </row>
    <row r="65" spans="1:59" hidden="1">
      <c r="A65" s="35">
        <f>+'Cu1'!A65</f>
        <v>15</v>
      </c>
      <c r="B65" s="35">
        <f>+'Cu1'!B65</f>
        <v>350</v>
      </c>
      <c r="C65" s="23" t="str">
        <f>+'Cu1'!C65</f>
        <v>PLANTACIÓ</v>
      </c>
      <c r="D65" s="23" t="str">
        <f>+'Cu1'!D65</f>
        <v>Plantació manual enciam</v>
      </c>
      <c r="E65" s="21">
        <f>+'Cu1'!E65</f>
        <v>2500</v>
      </c>
      <c r="F65" s="22">
        <f>+'Cu1'!F65</f>
        <v>12.5</v>
      </c>
      <c r="G65" s="22">
        <f>+'Cu1'!G65</f>
        <v>0</v>
      </c>
      <c r="H65" s="22">
        <f>+'Cu1'!H65</f>
        <v>0</v>
      </c>
      <c r="I65" s="22">
        <f>+'Cu1'!I65</f>
        <v>0</v>
      </c>
      <c r="J65" s="22">
        <f>+'Cu1'!J65</f>
        <v>0</v>
      </c>
      <c r="K65" s="22">
        <f>+'Cu1'!K65</f>
        <v>0</v>
      </c>
      <c r="L65" s="22">
        <f>+'Cu1'!L65</f>
        <v>0</v>
      </c>
      <c r="M65" s="22">
        <f>+'Cu1'!M65</f>
        <v>0</v>
      </c>
      <c r="N65" s="22">
        <f>+'Cu1'!N65</f>
        <v>0</v>
      </c>
      <c r="O65" s="23">
        <f>+'Cu1'!O65</f>
        <v>0</v>
      </c>
      <c r="P65" s="24">
        <f>+'Cu1'!P65</f>
        <v>0</v>
      </c>
      <c r="Q65" s="22">
        <f>+'Cu1'!Q65</f>
        <v>0</v>
      </c>
      <c r="R65" s="25">
        <f>+'Cu1'!R65</f>
        <v>0</v>
      </c>
      <c r="S65" s="24">
        <f>+'Cu1'!S65</f>
        <v>0</v>
      </c>
      <c r="T65" s="25">
        <f>+'Cu1'!T65</f>
        <v>10000</v>
      </c>
      <c r="U65" s="24">
        <f>+'Cu1'!U65</f>
        <v>0</v>
      </c>
      <c r="V65" s="24">
        <f>+'Cu1'!V65</f>
        <v>0</v>
      </c>
      <c r="W65" s="24">
        <f>+'Cu1'!W65</f>
        <v>0</v>
      </c>
      <c r="X65" s="24">
        <f>+'Cu1'!X65</f>
        <v>0</v>
      </c>
      <c r="Y65" s="22">
        <f>+'Cu1'!Y65</f>
        <v>12.5</v>
      </c>
      <c r="Z65" s="22">
        <f>+'Cu1'!Z65</f>
        <v>1</v>
      </c>
      <c r="AA65" s="22">
        <f>+'Cu1'!AA65</f>
        <v>0</v>
      </c>
      <c r="AB65" s="23">
        <f>+'Cu1'!AB65</f>
        <v>0</v>
      </c>
      <c r="AC65" s="23">
        <f>+'Cu1'!AC65</f>
        <v>0</v>
      </c>
      <c r="AD65" s="23">
        <f>+'Cu1'!AD65</f>
        <v>0</v>
      </c>
      <c r="AE65" s="22">
        <f>+'Cu1'!AE65</f>
        <v>0</v>
      </c>
      <c r="AF65" s="22">
        <f>+'Cu1'!AF65</f>
        <v>0</v>
      </c>
      <c r="AG65" s="23">
        <f>+'Cu1'!AG65</f>
        <v>0</v>
      </c>
      <c r="AH65" s="23">
        <f>+'Cu1'!AH65</f>
        <v>0</v>
      </c>
      <c r="AI65" s="23">
        <f>+'Cu1'!AI65</f>
        <v>0</v>
      </c>
      <c r="AJ65" s="23">
        <f>+'Cu1'!AJ65</f>
        <v>0</v>
      </c>
      <c r="AK65" s="23">
        <f>+'Cu1'!AK65</f>
        <v>0</v>
      </c>
      <c r="AL65" s="23">
        <f>+'Cu1'!AL65</f>
        <v>0</v>
      </c>
      <c r="AM65" s="23">
        <f>+'Cu1'!AM65</f>
        <v>0</v>
      </c>
      <c r="AN65" s="23">
        <f>+'Cu1'!AN65</f>
        <v>0</v>
      </c>
      <c r="AO65" s="23">
        <f>+'Cu1'!AO65</f>
        <v>0</v>
      </c>
      <c r="AP65" s="23">
        <f>+'Cu1'!AP65</f>
        <v>0</v>
      </c>
      <c r="AQ65" s="23">
        <f>+'Cu1'!AQ65</f>
        <v>0</v>
      </c>
      <c r="AR65" s="23">
        <f>+'Cu1'!AR65</f>
        <v>0</v>
      </c>
      <c r="AS65" s="23">
        <f>+'Cu1'!AS65</f>
        <v>0</v>
      </c>
      <c r="AT65" s="23">
        <f>+'Cu1'!AT65</f>
        <v>0</v>
      </c>
      <c r="AU65" s="23">
        <f>+'Cu1'!AU65</f>
        <v>0</v>
      </c>
      <c r="AV65">
        <f>+'Cu1'!AV65</f>
        <v>0</v>
      </c>
      <c r="AW65">
        <f>+'Cu1'!AW65</f>
        <v>0</v>
      </c>
      <c r="AX65">
        <f>+'Cu1'!AX65</f>
        <v>0</v>
      </c>
      <c r="AY65">
        <f>+'Cu1'!AY65</f>
        <v>0</v>
      </c>
      <c r="AZ65">
        <f>+'Cu1'!AZ65</f>
        <v>0</v>
      </c>
      <c r="BA65">
        <f>+'Cu1'!BA65</f>
        <v>0</v>
      </c>
      <c r="BB65">
        <f>+'Cu1'!BB65</f>
        <v>0</v>
      </c>
      <c r="BC65">
        <f>+'Cu1'!BC65</f>
        <v>0</v>
      </c>
      <c r="BD65">
        <f>+'Cu1'!BD65</f>
        <v>0</v>
      </c>
      <c r="BE65">
        <f>+'Cu1'!BE65</f>
        <v>0</v>
      </c>
      <c r="BF65">
        <f>+'Cu1'!BF65</f>
        <v>0</v>
      </c>
      <c r="BG65">
        <f>+'Cu1'!BG65</f>
        <v>0</v>
      </c>
    </row>
    <row r="66" spans="1:59" hidden="1">
      <c r="A66" s="36">
        <f>+'Cu1'!A66</f>
        <v>17</v>
      </c>
      <c r="B66" s="36">
        <f>+'Cu1'!B66</f>
        <v>360</v>
      </c>
      <c r="C66" s="29" t="str">
        <f>+'Cu1'!C66</f>
        <v>PLANTACIÓ</v>
      </c>
      <c r="D66" s="29" t="str">
        <f>+'Cu1'!D66</f>
        <v>Plantació manual bleda</v>
      </c>
      <c r="E66" s="37">
        <f>+'Cu1'!E66</f>
        <v>2500</v>
      </c>
      <c r="F66" s="28">
        <f>+'Cu1'!F66</f>
        <v>12.5</v>
      </c>
      <c r="G66" s="28">
        <f>+'Cu1'!G66</f>
        <v>0</v>
      </c>
      <c r="H66" s="28">
        <f>+'Cu1'!H66</f>
        <v>0</v>
      </c>
      <c r="I66" s="28">
        <f>+'Cu1'!I66</f>
        <v>0</v>
      </c>
      <c r="J66" s="28">
        <f>+'Cu1'!J66</f>
        <v>0</v>
      </c>
      <c r="K66" s="28">
        <f>+'Cu1'!K66</f>
        <v>0</v>
      </c>
      <c r="L66" s="28">
        <f>+'Cu1'!L66</f>
        <v>0</v>
      </c>
      <c r="M66" s="28">
        <f>+'Cu1'!M66</f>
        <v>0</v>
      </c>
      <c r="N66" s="28">
        <f>+'Cu1'!N66</f>
        <v>0</v>
      </c>
      <c r="O66" s="29">
        <f>+'Cu1'!O66</f>
        <v>0</v>
      </c>
      <c r="P66" s="30">
        <f>+'Cu1'!P66</f>
        <v>0</v>
      </c>
      <c r="Q66" s="28">
        <f>+'Cu1'!Q66</f>
        <v>0</v>
      </c>
      <c r="R66" s="20">
        <f>+'Cu1'!R66</f>
        <v>0</v>
      </c>
      <c r="S66" s="30">
        <f>+'Cu1'!S66</f>
        <v>0</v>
      </c>
      <c r="T66" s="20">
        <f>+'Cu1'!T66</f>
        <v>0</v>
      </c>
      <c r="U66" s="20">
        <f>+'Cu1'!U66</f>
        <v>10000</v>
      </c>
      <c r="V66" s="20">
        <f>+'Cu1'!V66</f>
        <v>0</v>
      </c>
      <c r="W66" s="20">
        <f>+'Cu1'!W66</f>
        <v>0</v>
      </c>
      <c r="X66" s="20">
        <f>+'Cu1'!X66</f>
        <v>0</v>
      </c>
      <c r="Y66" s="28">
        <f>+'Cu1'!Y66</f>
        <v>12.5</v>
      </c>
      <c r="Z66" s="28">
        <f>+'Cu1'!Z66</f>
        <v>1</v>
      </c>
      <c r="AA66" s="28">
        <f>+'Cu1'!AA66</f>
        <v>0</v>
      </c>
      <c r="AB66" s="29">
        <f>+'Cu1'!AB66</f>
        <v>0</v>
      </c>
      <c r="AC66" s="29">
        <f>+'Cu1'!AC66</f>
        <v>0</v>
      </c>
      <c r="AD66" s="29">
        <f>+'Cu1'!AD66</f>
        <v>0</v>
      </c>
      <c r="AE66" s="28">
        <f>+'Cu1'!AE66</f>
        <v>0</v>
      </c>
      <c r="AF66" s="28">
        <f>+'Cu1'!AF66</f>
        <v>0</v>
      </c>
      <c r="AG66" s="29">
        <f>+'Cu1'!AG66</f>
        <v>0</v>
      </c>
      <c r="AH66" s="29">
        <f>+'Cu1'!AH66</f>
        <v>0</v>
      </c>
      <c r="AI66" s="29">
        <f>+'Cu1'!AI66</f>
        <v>0</v>
      </c>
      <c r="AJ66" s="29">
        <f>+'Cu1'!AJ66</f>
        <v>0</v>
      </c>
      <c r="AK66" s="29">
        <f>+'Cu1'!AK66</f>
        <v>0</v>
      </c>
      <c r="AL66" s="29">
        <f>+'Cu1'!AL66</f>
        <v>0</v>
      </c>
      <c r="AM66" s="29">
        <f>+'Cu1'!AM66</f>
        <v>0</v>
      </c>
      <c r="AN66" s="29">
        <f>+'Cu1'!AN66</f>
        <v>0</v>
      </c>
      <c r="AO66" s="29">
        <f>+'Cu1'!AO66</f>
        <v>0</v>
      </c>
      <c r="AP66" s="29">
        <f>+'Cu1'!AP66</f>
        <v>0</v>
      </c>
      <c r="AQ66" s="29">
        <f>+'Cu1'!AQ66</f>
        <v>0</v>
      </c>
      <c r="AR66" s="29">
        <f>+'Cu1'!AR66</f>
        <v>0</v>
      </c>
      <c r="AS66" s="29">
        <f>+'Cu1'!AS66</f>
        <v>0</v>
      </c>
      <c r="AT66" s="29">
        <f>+'Cu1'!AT66</f>
        <v>0</v>
      </c>
      <c r="AU66" s="29">
        <f>+'Cu1'!AU66</f>
        <v>0</v>
      </c>
      <c r="AV66">
        <f>+'Cu1'!AV66</f>
        <v>0</v>
      </c>
      <c r="AW66">
        <f>+'Cu1'!AW66</f>
        <v>0</v>
      </c>
      <c r="AX66">
        <f>+'Cu1'!AX66</f>
        <v>0</v>
      </c>
      <c r="AY66">
        <f>+'Cu1'!AY66</f>
        <v>0</v>
      </c>
      <c r="AZ66">
        <f>+'Cu1'!AZ66</f>
        <v>0</v>
      </c>
      <c r="BA66">
        <f>+'Cu1'!BA66</f>
        <v>0</v>
      </c>
      <c r="BB66">
        <f>+'Cu1'!BB66</f>
        <v>0</v>
      </c>
      <c r="BC66">
        <f>+'Cu1'!BC66</f>
        <v>0</v>
      </c>
      <c r="BD66">
        <f>+'Cu1'!BD66</f>
        <v>0</v>
      </c>
      <c r="BE66">
        <f>+'Cu1'!BE66</f>
        <v>0</v>
      </c>
      <c r="BF66">
        <f>+'Cu1'!BF66</f>
        <v>0</v>
      </c>
      <c r="BG66">
        <f>+'Cu1'!BG66</f>
        <v>0</v>
      </c>
    </row>
    <row r="67" spans="1:59" hidden="1">
      <c r="A67" s="33">
        <f>+'Cu1'!A67</f>
        <v>18</v>
      </c>
      <c r="B67" s="35">
        <f>+'Cu1'!B67</f>
        <v>370</v>
      </c>
      <c r="C67" s="23" t="str">
        <f>+'Cu1'!C67</f>
        <v>PLANTACIÓ</v>
      </c>
      <c r="D67" s="23" t="str">
        <f>+'Cu1'!D67</f>
        <v>Plantació manual tomàquet</v>
      </c>
      <c r="E67" s="21">
        <f>+'Cu1'!E67</f>
        <v>2500</v>
      </c>
      <c r="F67" s="22">
        <f>+'Cu1'!F67</f>
        <v>6.51</v>
      </c>
      <c r="G67" s="22">
        <f>+'Cu1'!G67</f>
        <v>0</v>
      </c>
      <c r="H67" s="22">
        <f>+'Cu1'!H67</f>
        <v>0</v>
      </c>
      <c r="I67" s="22">
        <f>+'Cu1'!I67</f>
        <v>0</v>
      </c>
      <c r="J67" s="22">
        <f>+'Cu1'!J67</f>
        <v>0</v>
      </c>
      <c r="K67" s="22">
        <f>+'Cu1'!K67</f>
        <v>0</v>
      </c>
      <c r="L67" s="22">
        <f>+'Cu1'!L67</f>
        <v>0</v>
      </c>
      <c r="M67" s="22">
        <f>+'Cu1'!M67</f>
        <v>0</v>
      </c>
      <c r="N67" s="22">
        <f>+'Cu1'!N67</f>
        <v>0</v>
      </c>
      <c r="O67" s="23">
        <f>+'Cu1'!O67</f>
        <v>0</v>
      </c>
      <c r="P67" s="24">
        <f>+'Cu1'!P67</f>
        <v>0</v>
      </c>
      <c r="Q67" s="22">
        <f>+'Cu1'!Q67</f>
        <v>0</v>
      </c>
      <c r="R67" s="25">
        <f>+'Cu1'!R67</f>
        <v>0</v>
      </c>
      <c r="S67" s="24">
        <f>+'Cu1'!S67</f>
        <v>0</v>
      </c>
      <c r="T67" s="25">
        <f>+'Cu1'!T67</f>
        <v>0</v>
      </c>
      <c r="U67" s="24">
        <f>+'Cu1'!U67</f>
        <v>0</v>
      </c>
      <c r="V67" s="25">
        <f>+'Cu1'!V67</f>
        <v>5208</v>
      </c>
      <c r="W67" s="25">
        <f>+'Cu1'!W67</f>
        <v>0</v>
      </c>
      <c r="X67" s="25">
        <f>+'Cu1'!X67</f>
        <v>0</v>
      </c>
      <c r="Y67" s="22">
        <f>+'Cu1'!Y67</f>
        <v>6.51</v>
      </c>
      <c r="Z67" s="22">
        <f>+'Cu1'!Z67</f>
        <v>1</v>
      </c>
      <c r="AA67" s="22">
        <f>+'Cu1'!AA67</f>
        <v>0</v>
      </c>
      <c r="AB67" s="23">
        <f>+'Cu1'!AB67</f>
        <v>0</v>
      </c>
      <c r="AC67" s="23">
        <f>+'Cu1'!AC67</f>
        <v>0</v>
      </c>
      <c r="AD67" s="23">
        <f>+'Cu1'!AD67</f>
        <v>0</v>
      </c>
      <c r="AE67" s="22">
        <f>+'Cu1'!AE67</f>
        <v>0</v>
      </c>
      <c r="AF67" s="22">
        <f>+'Cu1'!AF67</f>
        <v>0</v>
      </c>
      <c r="AG67" s="23">
        <f>+'Cu1'!AG67</f>
        <v>0</v>
      </c>
      <c r="AH67" s="23">
        <f>+'Cu1'!AH67</f>
        <v>0</v>
      </c>
      <c r="AI67" s="23">
        <f>+'Cu1'!AI67</f>
        <v>0</v>
      </c>
      <c r="AJ67" s="23">
        <f>+'Cu1'!AJ67</f>
        <v>0</v>
      </c>
      <c r="AK67" s="23">
        <f>+'Cu1'!AK67</f>
        <v>0</v>
      </c>
      <c r="AL67" s="23">
        <f>+'Cu1'!AL67</f>
        <v>0</v>
      </c>
      <c r="AM67" s="23">
        <f>+'Cu1'!AM67</f>
        <v>0</v>
      </c>
      <c r="AN67" s="23">
        <f>+'Cu1'!AN67</f>
        <v>0</v>
      </c>
      <c r="AO67" s="23">
        <f>+'Cu1'!AO67</f>
        <v>0</v>
      </c>
      <c r="AP67" s="23">
        <f>+'Cu1'!AP67</f>
        <v>0</v>
      </c>
      <c r="AQ67" s="23">
        <f>+'Cu1'!AQ67</f>
        <v>0</v>
      </c>
      <c r="AR67" s="23">
        <f>+'Cu1'!AR67</f>
        <v>0</v>
      </c>
      <c r="AS67" s="23">
        <f>+'Cu1'!AS67</f>
        <v>0</v>
      </c>
      <c r="AT67" s="23">
        <f>+'Cu1'!AT67</f>
        <v>0</v>
      </c>
      <c r="AU67" s="23">
        <f>+'Cu1'!AU67</f>
        <v>0</v>
      </c>
      <c r="AV67">
        <f>+'Cu1'!AV67</f>
        <v>0</v>
      </c>
      <c r="AW67">
        <f>+'Cu1'!AW67</f>
        <v>0</v>
      </c>
      <c r="AX67">
        <f>+'Cu1'!AX67</f>
        <v>0</v>
      </c>
      <c r="AY67">
        <f>+'Cu1'!AY67</f>
        <v>0</v>
      </c>
      <c r="AZ67">
        <f>+'Cu1'!AZ67</f>
        <v>0</v>
      </c>
      <c r="BA67">
        <f>+'Cu1'!BA67</f>
        <v>0</v>
      </c>
      <c r="BB67">
        <f>+'Cu1'!BB67</f>
        <v>0</v>
      </c>
      <c r="BC67">
        <f>+'Cu1'!BC67</f>
        <v>0</v>
      </c>
      <c r="BD67">
        <f>+'Cu1'!BD67</f>
        <v>0</v>
      </c>
      <c r="BE67">
        <f>+'Cu1'!BE67</f>
        <v>0</v>
      </c>
      <c r="BF67">
        <f>+'Cu1'!BF67</f>
        <v>0</v>
      </c>
      <c r="BG67">
        <f>+'Cu1'!BG67</f>
        <v>0</v>
      </c>
    </row>
    <row r="68" spans="1:59" s="40" customFormat="1" hidden="1">
      <c r="A68" s="36">
        <f>+'Cu1'!A68</f>
        <v>19</v>
      </c>
      <c r="B68" s="36">
        <f>+'Cu1'!B68</f>
        <v>380</v>
      </c>
      <c r="C68" s="29" t="str">
        <f>+'Cu1'!C68</f>
        <v>PLANTACIÓ</v>
      </c>
      <c r="D68" s="29" t="str">
        <f>+'Cu1'!D68</f>
        <v>Plantació manual carbassa</v>
      </c>
      <c r="E68" s="37">
        <f>+'Cu1'!E68</f>
        <v>2500</v>
      </c>
      <c r="F68" s="28">
        <f>+'Cu1'!F68</f>
        <v>3.125</v>
      </c>
      <c r="G68" s="28">
        <f>+'Cu1'!G68</f>
        <v>0</v>
      </c>
      <c r="H68" s="28">
        <f>+'Cu1'!H68</f>
        <v>0</v>
      </c>
      <c r="I68" s="28">
        <f>+'Cu1'!I68</f>
        <v>0</v>
      </c>
      <c r="J68" s="28">
        <f>+'Cu1'!J68</f>
        <v>0</v>
      </c>
      <c r="K68" s="28">
        <f>+'Cu1'!K68</f>
        <v>0</v>
      </c>
      <c r="L68" s="28">
        <f>+'Cu1'!L68</f>
        <v>0</v>
      </c>
      <c r="M68" s="28">
        <f>+'Cu1'!M68</f>
        <v>0</v>
      </c>
      <c r="N68" s="28">
        <f>+'Cu1'!N68</f>
        <v>0</v>
      </c>
      <c r="O68" s="29">
        <f>+'Cu1'!O68</f>
        <v>0</v>
      </c>
      <c r="P68" s="30">
        <f>+'Cu1'!P68</f>
        <v>0</v>
      </c>
      <c r="Q68" s="28">
        <f>+'Cu1'!Q68</f>
        <v>0</v>
      </c>
      <c r="R68" s="20">
        <f>+'Cu1'!R68</f>
        <v>0</v>
      </c>
      <c r="S68" s="30">
        <f>+'Cu1'!S68</f>
        <v>0</v>
      </c>
      <c r="T68" s="20">
        <f>+'Cu1'!T68</f>
        <v>0</v>
      </c>
      <c r="U68" s="30">
        <f>+'Cu1'!U68</f>
        <v>0</v>
      </c>
      <c r="V68" s="20">
        <f>+'Cu1'!V68</f>
        <v>0</v>
      </c>
      <c r="W68" s="20">
        <f>+'Cu1'!W68</f>
        <v>2500</v>
      </c>
      <c r="X68" s="20">
        <f>+'Cu1'!X68</f>
        <v>0</v>
      </c>
      <c r="Y68" s="28">
        <f>+'Cu1'!Y68</f>
        <v>3.125</v>
      </c>
      <c r="Z68" s="28">
        <f>+'Cu1'!Z68</f>
        <v>1</v>
      </c>
      <c r="AA68" s="28">
        <f>+'Cu1'!AA68</f>
        <v>0</v>
      </c>
      <c r="AB68" s="29">
        <f>+'Cu1'!AB68</f>
        <v>0</v>
      </c>
      <c r="AC68" s="29">
        <f>+'Cu1'!AC68</f>
        <v>0</v>
      </c>
      <c r="AD68" s="29">
        <f>+'Cu1'!AD68</f>
        <v>0</v>
      </c>
      <c r="AE68" s="28">
        <f>+'Cu1'!AE68</f>
        <v>0</v>
      </c>
      <c r="AF68" s="28">
        <f>+'Cu1'!AF68</f>
        <v>0</v>
      </c>
      <c r="AG68" s="29">
        <f>+'Cu1'!AG68</f>
        <v>0</v>
      </c>
      <c r="AH68" s="29">
        <f>+'Cu1'!AH68</f>
        <v>0</v>
      </c>
      <c r="AI68" s="29">
        <f>+'Cu1'!AI68</f>
        <v>0</v>
      </c>
      <c r="AJ68" s="29">
        <f>+'Cu1'!AJ68</f>
        <v>0</v>
      </c>
      <c r="AK68" s="29">
        <f>+'Cu1'!AK68</f>
        <v>0</v>
      </c>
      <c r="AL68" s="29">
        <f>+'Cu1'!AL68</f>
        <v>0</v>
      </c>
      <c r="AM68" s="29">
        <f>+'Cu1'!AM68</f>
        <v>0</v>
      </c>
      <c r="AN68" s="29">
        <f>+'Cu1'!AN68</f>
        <v>0</v>
      </c>
      <c r="AO68" s="29">
        <f>+'Cu1'!AO68</f>
        <v>0</v>
      </c>
      <c r="AP68" s="29">
        <f>+'Cu1'!AP68</f>
        <v>0</v>
      </c>
      <c r="AQ68" s="29">
        <f>+'Cu1'!AQ68</f>
        <v>0</v>
      </c>
      <c r="AR68" s="29">
        <f>+'Cu1'!AR68</f>
        <v>0</v>
      </c>
      <c r="AS68" s="29">
        <f>+'Cu1'!AS68</f>
        <v>0</v>
      </c>
      <c r="AT68" s="29">
        <f>+'Cu1'!AT68</f>
        <v>0</v>
      </c>
      <c r="AU68" s="29">
        <f>+'Cu1'!AU68</f>
        <v>0</v>
      </c>
      <c r="AV68" s="40">
        <f>+'Cu1'!AV68</f>
        <v>0</v>
      </c>
      <c r="AW68" s="40">
        <f>+'Cu1'!AW68</f>
        <v>0</v>
      </c>
      <c r="AX68" s="40">
        <f>+'Cu1'!AX68</f>
        <v>0</v>
      </c>
      <c r="AY68" s="40">
        <f>+'Cu1'!AY68</f>
        <v>0</v>
      </c>
      <c r="AZ68" s="40">
        <f>+'Cu1'!AZ68</f>
        <v>0</v>
      </c>
      <c r="BA68" s="40">
        <f>+'Cu1'!BA68</f>
        <v>0</v>
      </c>
      <c r="BB68" s="40">
        <f>+'Cu1'!BB68</f>
        <v>0</v>
      </c>
      <c r="BC68" s="40">
        <f>+'Cu1'!BC68</f>
        <v>0</v>
      </c>
      <c r="BD68" s="40">
        <f>+'Cu1'!BD68</f>
        <v>0</v>
      </c>
      <c r="BE68" s="40">
        <f>+'Cu1'!BE68</f>
        <v>0</v>
      </c>
      <c r="BF68" s="40">
        <f>+'Cu1'!BF68</f>
        <v>0</v>
      </c>
      <c r="BG68" s="40">
        <f>+'Cu1'!BG68</f>
        <v>0</v>
      </c>
    </row>
    <row r="69" spans="1:59" hidden="1">
      <c r="A69" s="36">
        <f>+'Cu1'!A69</f>
        <v>20</v>
      </c>
      <c r="B69" s="35">
        <f>+'Cu1'!B69</f>
        <v>390</v>
      </c>
      <c r="C69" s="23" t="str">
        <f>+'Cu1'!C69</f>
        <v>PLANTACIÓ</v>
      </c>
      <c r="D69" s="23" t="str">
        <f>+'Cu1'!D69</f>
        <v>Sembra manual carbassa</v>
      </c>
      <c r="E69" s="21">
        <f>+'Cu1'!E69</f>
        <v>2500</v>
      </c>
      <c r="F69" s="22">
        <f>+'Cu1'!F69</f>
        <v>2</v>
      </c>
      <c r="G69" s="22">
        <f>+'Cu1'!G69</f>
        <v>0</v>
      </c>
      <c r="H69" s="22">
        <f>+'Cu1'!H69</f>
        <v>0</v>
      </c>
      <c r="I69" s="22">
        <f>+'Cu1'!I69</f>
        <v>0</v>
      </c>
      <c r="J69" s="22">
        <f>+'Cu1'!J69</f>
        <v>0</v>
      </c>
      <c r="K69" s="22">
        <f>+'Cu1'!K69</f>
        <v>0</v>
      </c>
      <c r="L69" s="22">
        <f>+'Cu1'!L69</f>
        <v>0</v>
      </c>
      <c r="M69" s="22">
        <f>+'Cu1'!M69</f>
        <v>0</v>
      </c>
      <c r="N69" s="22">
        <f>+'Cu1'!N69</f>
        <v>0</v>
      </c>
      <c r="O69" s="23">
        <f>+'Cu1'!O69</f>
        <v>0</v>
      </c>
      <c r="P69" s="24">
        <f>+'Cu1'!P69</f>
        <v>0</v>
      </c>
      <c r="Q69" s="22">
        <f>+'Cu1'!Q69</f>
        <v>0</v>
      </c>
      <c r="R69" s="25">
        <f>+'Cu1'!R69</f>
        <v>0</v>
      </c>
      <c r="S69" s="24">
        <f>+'Cu1'!S69</f>
        <v>0</v>
      </c>
      <c r="T69" s="25">
        <f>+'Cu1'!T69</f>
        <v>0</v>
      </c>
      <c r="U69" s="24">
        <f>+'Cu1'!U69</f>
        <v>0</v>
      </c>
      <c r="V69" s="25">
        <f>+'Cu1'!V69</f>
        <v>0</v>
      </c>
      <c r="W69" s="25">
        <f>+'Cu1'!W69</f>
        <v>0</v>
      </c>
      <c r="X69" s="25">
        <f>+'Cu1'!X69</f>
        <v>7500</v>
      </c>
      <c r="Y69" s="22">
        <f>+'Cu1'!Y69</f>
        <v>2</v>
      </c>
      <c r="Z69" s="22">
        <f>+'Cu1'!Z69</f>
        <v>1</v>
      </c>
      <c r="AA69" s="22">
        <f>+'Cu1'!AA69</f>
        <v>0</v>
      </c>
      <c r="AB69" s="23">
        <f>+'Cu1'!AB69</f>
        <v>0</v>
      </c>
      <c r="AC69" s="23">
        <f>+'Cu1'!AC69</f>
        <v>0</v>
      </c>
      <c r="AD69" s="23">
        <f>+'Cu1'!AD69</f>
        <v>0</v>
      </c>
      <c r="AE69" s="22">
        <f>+'Cu1'!AE69</f>
        <v>0</v>
      </c>
      <c r="AF69" s="22">
        <f>+'Cu1'!AF69</f>
        <v>0</v>
      </c>
      <c r="AG69" s="23">
        <f>+'Cu1'!AG69</f>
        <v>0</v>
      </c>
      <c r="AH69" s="23">
        <f>+'Cu1'!AH69</f>
        <v>0</v>
      </c>
      <c r="AI69" s="23">
        <f>+'Cu1'!AI69</f>
        <v>0</v>
      </c>
      <c r="AJ69" s="23">
        <f>+'Cu1'!AJ69</f>
        <v>0</v>
      </c>
      <c r="AK69" s="23">
        <f>+'Cu1'!AK69</f>
        <v>0</v>
      </c>
      <c r="AL69" s="23">
        <f>+'Cu1'!AL69</f>
        <v>0</v>
      </c>
      <c r="AM69" s="23">
        <f>+'Cu1'!AM69</f>
        <v>0</v>
      </c>
      <c r="AN69" s="23">
        <f>+'Cu1'!AN69</f>
        <v>0</v>
      </c>
      <c r="AO69" s="23">
        <f>+'Cu1'!AO69</f>
        <v>0</v>
      </c>
      <c r="AP69" s="23">
        <f>+'Cu1'!AP69</f>
        <v>0</v>
      </c>
      <c r="AQ69" s="23">
        <f>+'Cu1'!AQ69</f>
        <v>0</v>
      </c>
      <c r="AR69" s="23">
        <f>+'Cu1'!AR69</f>
        <v>0</v>
      </c>
      <c r="AS69" s="23">
        <f>+'Cu1'!AS69</f>
        <v>0</v>
      </c>
      <c r="AT69" s="23">
        <f>+'Cu1'!AT69</f>
        <v>0</v>
      </c>
      <c r="AU69" s="23">
        <f>+'Cu1'!AU69</f>
        <v>0</v>
      </c>
      <c r="AV69">
        <f>+'Cu1'!AV69</f>
        <v>0</v>
      </c>
      <c r="AW69">
        <f>+'Cu1'!AW69</f>
        <v>0</v>
      </c>
      <c r="AX69">
        <f>+'Cu1'!AX69</f>
        <v>0</v>
      </c>
      <c r="AY69">
        <f>+'Cu1'!AY69</f>
        <v>0</v>
      </c>
      <c r="AZ69">
        <f>+'Cu1'!AZ69</f>
        <v>0</v>
      </c>
      <c r="BA69">
        <f>+'Cu1'!BA69</f>
        <v>0</v>
      </c>
      <c r="BB69">
        <f>+'Cu1'!BB69</f>
        <v>0</v>
      </c>
      <c r="BC69">
        <f>+'Cu1'!BC69</f>
        <v>0</v>
      </c>
      <c r="BD69">
        <f>+'Cu1'!BD69</f>
        <v>0</v>
      </c>
      <c r="BE69">
        <f>+'Cu1'!BE69</f>
        <v>0</v>
      </c>
      <c r="BF69">
        <f>+'Cu1'!BF69</f>
        <v>0</v>
      </c>
      <c r="BG69">
        <f>+'Cu1'!BG69</f>
        <v>0</v>
      </c>
    </row>
    <row r="70" spans="1:59" hidden="1">
      <c r="A70" s="36">
        <f>+'Cu1'!A70</f>
        <v>21</v>
      </c>
      <c r="B70" s="36">
        <f>+'Cu1'!B70</f>
        <v>410</v>
      </c>
      <c r="C70" s="29" t="str">
        <f>+'Cu1'!C70</f>
        <v>REG</v>
      </c>
      <c r="D70" s="29" t="str">
        <f>+'Cu1'!D70</f>
        <v>Instal.lació sistema de reg amb cinta (1 m per m2)</v>
      </c>
      <c r="E70" s="37">
        <f>+'Cu1'!E70</f>
        <v>2500</v>
      </c>
      <c r="F70" s="28">
        <f>+'Cu1'!F70</f>
        <v>0</v>
      </c>
      <c r="G70" s="28">
        <f>+'Cu1'!G70</f>
        <v>0</v>
      </c>
      <c r="H70" s="28">
        <f>+'Cu1'!H70</f>
        <v>0</v>
      </c>
      <c r="I70" s="28">
        <f>+'Cu1'!I70</f>
        <v>1.5</v>
      </c>
      <c r="J70" s="28">
        <f>+'Cu1'!J70</f>
        <v>0</v>
      </c>
      <c r="K70" s="28">
        <f>+'Cu1'!K70</f>
        <v>0</v>
      </c>
      <c r="L70" s="28">
        <f>+'Cu1'!L70</f>
        <v>0</v>
      </c>
      <c r="M70" s="28">
        <f>+'Cu1'!M70</f>
        <v>0</v>
      </c>
      <c r="N70" s="28">
        <f>+'Cu1'!N70</f>
        <v>0</v>
      </c>
      <c r="O70" s="29">
        <f>+'Cu1'!O70</f>
        <v>0</v>
      </c>
      <c r="P70" s="30">
        <f>+'Cu1'!P70</f>
        <v>0</v>
      </c>
      <c r="Q70" s="28">
        <f>+'Cu1'!Q70</f>
        <v>0</v>
      </c>
      <c r="R70" s="29">
        <f>+'Cu1'!R70</f>
        <v>0</v>
      </c>
      <c r="S70" s="29">
        <f>+'Cu1'!S70</f>
        <v>0</v>
      </c>
      <c r="T70" s="29">
        <f>+'Cu1'!T70</f>
        <v>0</v>
      </c>
      <c r="U70" s="29">
        <f>+'Cu1'!U70</f>
        <v>0</v>
      </c>
      <c r="V70" s="29">
        <f>+'Cu1'!V70</f>
        <v>0</v>
      </c>
      <c r="W70" s="29">
        <f>+'Cu1'!W70</f>
        <v>0</v>
      </c>
      <c r="X70" s="29">
        <f>+'Cu1'!X70</f>
        <v>0</v>
      </c>
      <c r="Y70" s="29">
        <f>+'Cu1'!Y70</f>
        <v>0</v>
      </c>
      <c r="Z70" s="28">
        <f>+'Cu1'!Z70</f>
        <v>1.5</v>
      </c>
      <c r="AA70" s="28">
        <f>+'Cu1'!AA70</f>
        <v>0</v>
      </c>
      <c r="AB70" s="38">
        <f>+'Cu1'!AB70</f>
        <v>2500</v>
      </c>
      <c r="AC70" s="38">
        <f>+'Cu1'!AC70</f>
        <v>0</v>
      </c>
      <c r="AD70" s="38">
        <f>+'Cu1'!AD70</f>
        <v>0</v>
      </c>
      <c r="AE70" s="28">
        <f>+'Cu1'!AE70</f>
        <v>0</v>
      </c>
      <c r="AF70" s="28">
        <f>+'Cu1'!AF70</f>
        <v>0</v>
      </c>
      <c r="AG70" s="29">
        <f>+'Cu1'!AG70</f>
        <v>0</v>
      </c>
      <c r="AH70" s="29">
        <f>+'Cu1'!AH70</f>
        <v>0</v>
      </c>
      <c r="AI70" s="29">
        <f>+'Cu1'!AI70</f>
        <v>0</v>
      </c>
      <c r="AJ70" s="29">
        <f>+'Cu1'!AJ70</f>
        <v>0</v>
      </c>
      <c r="AK70" s="29">
        <f>+'Cu1'!AK70</f>
        <v>0</v>
      </c>
      <c r="AL70" s="29">
        <f>+'Cu1'!AL70</f>
        <v>0</v>
      </c>
      <c r="AM70" s="29">
        <f>+'Cu1'!AM70</f>
        <v>0</v>
      </c>
      <c r="AN70" s="29">
        <f>+'Cu1'!AN70</f>
        <v>0</v>
      </c>
      <c r="AO70" s="29">
        <f>+'Cu1'!AO70</f>
        <v>0</v>
      </c>
      <c r="AP70" s="29">
        <f>+'Cu1'!AP70</f>
        <v>0</v>
      </c>
      <c r="AQ70" s="29">
        <f>+'Cu1'!AQ70</f>
        <v>0</v>
      </c>
      <c r="AR70" s="29">
        <f>+'Cu1'!AR70</f>
        <v>0</v>
      </c>
      <c r="AS70" s="29">
        <f>+'Cu1'!AS70</f>
        <v>0</v>
      </c>
      <c r="AT70" s="29">
        <f>+'Cu1'!AT70</f>
        <v>0</v>
      </c>
      <c r="AU70" s="29">
        <f>+'Cu1'!AU70</f>
        <v>0</v>
      </c>
      <c r="AV70">
        <f>+'Cu1'!AV70</f>
        <v>0</v>
      </c>
      <c r="AW70">
        <f>+'Cu1'!AW70</f>
        <v>0</v>
      </c>
      <c r="AX70">
        <f>+'Cu1'!AX70</f>
        <v>0</v>
      </c>
      <c r="AY70">
        <f>+'Cu1'!AY70</f>
        <v>0</v>
      </c>
      <c r="AZ70">
        <f>+'Cu1'!AZ70</f>
        <v>0</v>
      </c>
      <c r="BA70">
        <f>+'Cu1'!BA70</f>
        <v>0</v>
      </c>
      <c r="BB70">
        <f>+'Cu1'!BB70</f>
        <v>0</v>
      </c>
      <c r="BC70">
        <f>+'Cu1'!BC70</f>
        <v>0</v>
      </c>
      <c r="BD70">
        <f>+'Cu1'!BD70</f>
        <v>0</v>
      </c>
      <c r="BE70">
        <f>+'Cu1'!BE70</f>
        <v>0</v>
      </c>
      <c r="BF70">
        <f>+'Cu1'!BF70</f>
        <v>0</v>
      </c>
      <c r="BG70">
        <f>+'Cu1'!BG70</f>
        <v>0</v>
      </c>
    </row>
    <row r="71" spans="1:59" hidden="1">
      <c r="A71" s="36">
        <f>+'Cu1'!A71</f>
        <v>22</v>
      </c>
      <c r="B71" s="33">
        <f>+'Cu1'!B71</f>
        <v>420</v>
      </c>
      <c r="C71" s="7" t="str">
        <f>+'Cu1'!C71</f>
        <v>REG</v>
      </c>
      <c r="D71" s="7" t="str">
        <f>+'Cu1'!D71</f>
        <v>Instal.lació sistema de reg amb cinta (1,6 m per m2)</v>
      </c>
      <c r="E71" s="8">
        <f>+'Cu1'!E71</f>
        <v>2500</v>
      </c>
      <c r="F71" s="9">
        <f>+'Cu1'!F71</f>
        <v>0</v>
      </c>
      <c r="G71" s="9">
        <f>+'Cu1'!G71</f>
        <v>0</v>
      </c>
      <c r="H71" s="9">
        <f>+'Cu1'!H71</f>
        <v>0</v>
      </c>
      <c r="I71" s="9">
        <f>+'Cu1'!I71</f>
        <v>2.4000000000000004</v>
      </c>
      <c r="J71" s="9">
        <f>+'Cu1'!J71</f>
        <v>0</v>
      </c>
      <c r="K71" s="9">
        <f>+'Cu1'!K71</f>
        <v>0</v>
      </c>
      <c r="L71" s="9">
        <f>+'Cu1'!L71</f>
        <v>0</v>
      </c>
      <c r="M71" s="9">
        <f>+'Cu1'!M71</f>
        <v>0</v>
      </c>
      <c r="N71" s="9">
        <f>+'Cu1'!N71</f>
        <v>0</v>
      </c>
      <c r="O71" s="7">
        <f>+'Cu1'!O71</f>
        <v>0</v>
      </c>
      <c r="P71" s="19">
        <f>+'Cu1'!P71</f>
        <v>0</v>
      </c>
      <c r="Q71" s="9">
        <f>+'Cu1'!Q71</f>
        <v>0</v>
      </c>
      <c r="R71" s="7">
        <f>+'Cu1'!R71</f>
        <v>0</v>
      </c>
      <c r="S71" s="7">
        <f>+'Cu1'!S71</f>
        <v>0</v>
      </c>
      <c r="T71" s="7">
        <f>+'Cu1'!T71</f>
        <v>0</v>
      </c>
      <c r="U71" s="7">
        <f>+'Cu1'!U71</f>
        <v>0</v>
      </c>
      <c r="V71" s="7">
        <f>+'Cu1'!V71</f>
        <v>0</v>
      </c>
      <c r="W71" s="7">
        <f>+'Cu1'!W71</f>
        <v>0</v>
      </c>
      <c r="X71" s="7">
        <f>+'Cu1'!X71</f>
        <v>0</v>
      </c>
      <c r="Y71" s="7">
        <f>+'Cu1'!Y71</f>
        <v>0</v>
      </c>
      <c r="Z71" s="9">
        <f>+'Cu1'!Z71</f>
        <v>2.4000000000000004</v>
      </c>
      <c r="AA71" s="9">
        <f>+'Cu1'!AA71</f>
        <v>0</v>
      </c>
      <c r="AB71" s="16">
        <f>+'Cu1'!AB71</f>
        <v>4000</v>
      </c>
      <c r="AC71" s="16">
        <f>+'Cu1'!AC71</f>
        <v>0</v>
      </c>
      <c r="AD71" s="16">
        <f>+'Cu1'!AD71</f>
        <v>0</v>
      </c>
      <c r="AE71" s="9">
        <f>+'Cu1'!AE71</f>
        <v>0</v>
      </c>
      <c r="AF71" s="9">
        <f>+'Cu1'!AF71</f>
        <v>0</v>
      </c>
      <c r="AG71" s="7">
        <f>+'Cu1'!AG71</f>
        <v>0</v>
      </c>
      <c r="AH71" s="7">
        <f>+'Cu1'!AH71</f>
        <v>0</v>
      </c>
      <c r="AI71" s="7">
        <f>+'Cu1'!AI71</f>
        <v>0</v>
      </c>
      <c r="AJ71" s="7">
        <f>+'Cu1'!AJ71</f>
        <v>0</v>
      </c>
      <c r="AK71" s="7">
        <f>+'Cu1'!AK71</f>
        <v>0</v>
      </c>
      <c r="AL71" s="7">
        <f>+'Cu1'!AL71</f>
        <v>0</v>
      </c>
      <c r="AM71" s="7">
        <f>+'Cu1'!AM71</f>
        <v>0</v>
      </c>
      <c r="AN71" s="7">
        <f>+'Cu1'!AN71</f>
        <v>0</v>
      </c>
      <c r="AO71" s="7">
        <f>+'Cu1'!AO71</f>
        <v>0</v>
      </c>
      <c r="AP71" s="7">
        <f>+'Cu1'!AP71</f>
        <v>0</v>
      </c>
      <c r="AQ71" s="7">
        <f>+'Cu1'!AQ71</f>
        <v>0</v>
      </c>
      <c r="AR71" s="7">
        <f>+'Cu1'!AR71</f>
        <v>0</v>
      </c>
      <c r="AS71" s="7">
        <f>+'Cu1'!AS71</f>
        <v>0</v>
      </c>
      <c r="AT71" s="7">
        <f>+'Cu1'!AT71</f>
        <v>0</v>
      </c>
      <c r="AU71" s="7">
        <f>+'Cu1'!AU71</f>
        <v>0</v>
      </c>
      <c r="AV71">
        <f>+'Cu1'!AV71</f>
        <v>0</v>
      </c>
      <c r="AW71">
        <f>+'Cu1'!AW71</f>
        <v>0</v>
      </c>
      <c r="AX71">
        <f>+'Cu1'!AX71</f>
        <v>0</v>
      </c>
      <c r="AY71">
        <f>+'Cu1'!AY71</f>
        <v>0</v>
      </c>
      <c r="AZ71">
        <f>+'Cu1'!AZ71</f>
        <v>0</v>
      </c>
      <c r="BA71">
        <f>+'Cu1'!BA71</f>
        <v>0</v>
      </c>
      <c r="BB71">
        <f>+'Cu1'!BB71</f>
        <v>0</v>
      </c>
      <c r="BC71">
        <f>+'Cu1'!BC71</f>
        <v>0</v>
      </c>
      <c r="BD71">
        <f>+'Cu1'!BD71</f>
        <v>0</v>
      </c>
      <c r="BE71">
        <f>+'Cu1'!BE71</f>
        <v>0</v>
      </c>
      <c r="BF71">
        <f>+'Cu1'!BF71</f>
        <v>0</v>
      </c>
      <c r="BG71">
        <f>+'Cu1'!BG71</f>
        <v>0</v>
      </c>
    </row>
    <row r="72" spans="1:59" s="40" customFormat="1" hidden="1">
      <c r="A72" s="36">
        <f>+'Cu1'!A72</f>
        <v>23</v>
      </c>
      <c r="B72" s="36">
        <f>+'Cu1'!B72</f>
        <v>430</v>
      </c>
      <c r="C72" s="29" t="str">
        <f>+'Cu1'!C72</f>
        <v>REG</v>
      </c>
      <c r="D72" s="29" t="str">
        <f>+'Cu1'!D72</f>
        <v>Instal.lació sistema de reg aspersió</v>
      </c>
      <c r="E72" s="37">
        <f>+'Cu1'!E72</f>
        <v>2500</v>
      </c>
      <c r="F72" s="28">
        <f>+'Cu1'!F72</f>
        <v>3</v>
      </c>
      <c r="G72" s="28">
        <f>+'Cu1'!G72</f>
        <v>3</v>
      </c>
      <c r="H72" s="28">
        <f>+'Cu1'!H72</f>
        <v>0</v>
      </c>
      <c r="I72" s="28">
        <f>+'Cu1'!I72</f>
        <v>0</v>
      </c>
      <c r="J72" s="28">
        <f>+'Cu1'!J72</f>
        <v>0</v>
      </c>
      <c r="K72" s="28">
        <f>+'Cu1'!K72</f>
        <v>0</v>
      </c>
      <c r="L72" s="28">
        <f>+'Cu1'!L72</f>
        <v>0</v>
      </c>
      <c r="M72" s="28">
        <f>+'Cu1'!M72</f>
        <v>0</v>
      </c>
      <c r="N72" s="28">
        <f>+'Cu1'!N72</f>
        <v>3</v>
      </c>
      <c r="O72" s="29">
        <f>+'Cu1'!O72</f>
        <v>0</v>
      </c>
      <c r="P72" s="30">
        <f>+'Cu1'!P72</f>
        <v>0</v>
      </c>
      <c r="Q72" s="28">
        <f>+'Cu1'!Q72</f>
        <v>0</v>
      </c>
      <c r="R72" s="29">
        <f>+'Cu1'!R72</f>
        <v>0</v>
      </c>
      <c r="S72" s="29">
        <f>+'Cu1'!S72</f>
        <v>0</v>
      </c>
      <c r="T72" s="29">
        <f>+'Cu1'!T72</f>
        <v>0</v>
      </c>
      <c r="U72" s="29">
        <f>+'Cu1'!U72</f>
        <v>0</v>
      </c>
      <c r="V72" s="29">
        <f>+'Cu1'!V72</f>
        <v>0</v>
      </c>
      <c r="W72" s="29">
        <f>+'Cu1'!W72</f>
        <v>0</v>
      </c>
      <c r="X72" s="29">
        <f>+'Cu1'!X72</f>
        <v>0</v>
      </c>
      <c r="Y72" s="29">
        <f>+'Cu1'!Y72</f>
        <v>0</v>
      </c>
      <c r="Z72" s="28">
        <f>+'Cu1'!Z72</f>
        <v>0</v>
      </c>
      <c r="AA72" s="28">
        <f>+'Cu1'!AA72</f>
        <v>0</v>
      </c>
      <c r="AB72" s="38">
        <f>+'Cu1'!AB72</f>
        <v>0</v>
      </c>
      <c r="AC72" s="38">
        <f>+'Cu1'!AC72</f>
        <v>370</v>
      </c>
      <c r="AD72" s="38">
        <f>+'Cu1'!AD72</f>
        <v>0</v>
      </c>
      <c r="AE72" s="28">
        <f>+'Cu1'!AE72</f>
        <v>0</v>
      </c>
      <c r="AF72" s="28">
        <f>+'Cu1'!AF72</f>
        <v>0</v>
      </c>
      <c r="AG72" s="29">
        <f>+'Cu1'!AG72</f>
        <v>0</v>
      </c>
      <c r="AH72" s="29">
        <f>+'Cu1'!AH72</f>
        <v>0</v>
      </c>
      <c r="AI72" s="29">
        <f>+'Cu1'!AI72</f>
        <v>0</v>
      </c>
      <c r="AJ72" s="29">
        <f>+'Cu1'!AJ72</f>
        <v>0</v>
      </c>
      <c r="AK72" s="29">
        <f>+'Cu1'!AK72</f>
        <v>0</v>
      </c>
      <c r="AL72" s="29">
        <f>+'Cu1'!AL72</f>
        <v>0</v>
      </c>
      <c r="AM72" s="29">
        <f>+'Cu1'!AM72</f>
        <v>0</v>
      </c>
      <c r="AN72" s="29">
        <f>+'Cu1'!AN72</f>
        <v>0</v>
      </c>
      <c r="AO72" s="29">
        <f>+'Cu1'!AO72</f>
        <v>0</v>
      </c>
      <c r="AP72" s="29">
        <f>+'Cu1'!AP72</f>
        <v>0</v>
      </c>
      <c r="AQ72" s="29">
        <f>+'Cu1'!AQ72</f>
        <v>0</v>
      </c>
      <c r="AR72" s="29">
        <f>+'Cu1'!AR72</f>
        <v>0</v>
      </c>
      <c r="AS72" s="29">
        <f>+'Cu1'!AS72</f>
        <v>0</v>
      </c>
      <c r="AT72" s="29">
        <f>+'Cu1'!AT72</f>
        <v>0</v>
      </c>
      <c r="AU72" s="29">
        <f>+'Cu1'!AU72</f>
        <v>0</v>
      </c>
      <c r="AV72" s="40">
        <f>+'Cu1'!AV72</f>
        <v>0</v>
      </c>
      <c r="AW72" s="40">
        <f>+'Cu1'!AW72</f>
        <v>0</v>
      </c>
      <c r="AX72" s="40">
        <f>+'Cu1'!AX72</f>
        <v>0</v>
      </c>
      <c r="AY72" s="40">
        <f>+'Cu1'!AY72</f>
        <v>0</v>
      </c>
      <c r="AZ72" s="40">
        <f>+'Cu1'!AZ72</f>
        <v>0</v>
      </c>
      <c r="BA72" s="40">
        <f>+'Cu1'!BA72</f>
        <v>0</v>
      </c>
      <c r="BB72" s="40">
        <f>+'Cu1'!BB72</f>
        <v>0</v>
      </c>
      <c r="BC72" s="40">
        <f>+'Cu1'!BC72</f>
        <v>0</v>
      </c>
      <c r="BD72" s="40">
        <f>+'Cu1'!BD72</f>
        <v>0</v>
      </c>
      <c r="BE72" s="40">
        <f>+'Cu1'!BE72</f>
        <v>0</v>
      </c>
      <c r="BF72" s="40">
        <f>+'Cu1'!BF72</f>
        <v>0</v>
      </c>
      <c r="BG72" s="40">
        <f>+'Cu1'!BG72</f>
        <v>0</v>
      </c>
    </row>
    <row r="73" spans="1:59" s="39" customFormat="1" hidden="1">
      <c r="A73" s="36">
        <f>+'Cu1'!A73</f>
        <v>24</v>
      </c>
      <c r="B73" s="35">
        <f>+'Cu1'!B73</f>
        <v>440</v>
      </c>
      <c r="C73" s="23" t="str">
        <f>+'Cu1'!C73</f>
        <v>REG</v>
      </c>
      <c r="D73" s="23" t="str">
        <f>+'Cu1'!D73</f>
        <v>Reg (L/m2)</v>
      </c>
      <c r="E73" s="8">
        <f>+'Cu1'!E73</f>
        <v>2500</v>
      </c>
      <c r="F73" s="22">
        <f>+'Cu1'!F73</f>
        <v>0</v>
      </c>
      <c r="G73" s="22">
        <f>+'Cu1'!G73</f>
        <v>0</v>
      </c>
      <c r="H73" s="22">
        <f>+'Cu1'!H73</f>
        <v>0</v>
      </c>
      <c r="I73" s="22">
        <f>+'Cu1'!I73</f>
        <v>0</v>
      </c>
      <c r="J73" s="22">
        <f>+'Cu1'!J73</f>
        <v>0</v>
      </c>
      <c r="K73" s="22">
        <f>+'Cu1'!K73</f>
        <v>0</v>
      </c>
      <c r="L73" s="22">
        <f>+'Cu1'!L73</f>
        <v>0</v>
      </c>
      <c r="M73" s="22">
        <f>+'Cu1'!M73</f>
        <v>0</v>
      </c>
      <c r="N73" s="22">
        <f>+'Cu1'!N73</f>
        <v>0</v>
      </c>
      <c r="O73" s="23">
        <f>+'Cu1'!O73</f>
        <v>0</v>
      </c>
      <c r="P73" s="24">
        <f>+'Cu1'!P73</f>
        <v>0</v>
      </c>
      <c r="Q73" s="22">
        <f>+'Cu1'!Q73</f>
        <v>0</v>
      </c>
      <c r="R73" s="23">
        <f>+'Cu1'!R73</f>
        <v>0</v>
      </c>
      <c r="S73" s="23">
        <f>+'Cu1'!S73</f>
        <v>0</v>
      </c>
      <c r="T73" s="23">
        <f>+'Cu1'!T73</f>
        <v>0</v>
      </c>
      <c r="U73" s="23">
        <f>+'Cu1'!U73</f>
        <v>0</v>
      </c>
      <c r="V73" s="23">
        <f>+'Cu1'!V73</f>
        <v>0</v>
      </c>
      <c r="W73" s="23">
        <f>+'Cu1'!W73</f>
        <v>0</v>
      </c>
      <c r="X73" s="23">
        <f>+'Cu1'!X73</f>
        <v>0</v>
      </c>
      <c r="Y73" s="23">
        <f>+'Cu1'!Y73</f>
        <v>0</v>
      </c>
      <c r="Z73" s="22">
        <f>+'Cu1'!Z73</f>
        <v>0</v>
      </c>
      <c r="AA73" s="22">
        <f>+'Cu1'!AA73</f>
        <v>0</v>
      </c>
      <c r="AB73" s="23">
        <f>+'Cu1'!AB73</f>
        <v>0</v>
      </c>
      <c r="AC73" s="23">
        <f>+'Cu1'!AC73</f>
        <v>0</v>
      </c>
      <c r="AD73" s="94">
        <f>+'Cu1'!AD73</f>
        <v>2500</v>
      </c>
      <c r="AE73" s="22">
        <f>+'Cu1'!AE73</f>
        <v>0</v>
      </c>
      <c r="AF73" s="22">
        <f>+'Cu1'!AF73</f>
        <v>0</v>
      </c>
      <c r="AG73" s="23">
        <f>+'Cu1'!AG73</f>
        <v>0</v>
      </c>
      <c r="AH73" s="23">
        <f>+'Cu1'!AH73</f>
        <v>0</v>
      </c>
      <c r="AI73" s="23">
        <f>+'Cu1'!AI73</f>
        <v>0</v>
      </c>
      <c r="AJ73" s="23">
        <f>+'Cu1'!AJ73</f>
        <v>0</v>
      </c>
      <c r="AK73" s="23">
        <f>+'Cu1'!AK73</f>
        <v>0</v>
      </c>
      <c r="AL73" s="23">
        <f>+'Cu1'!AL73</f>
        <v>0</v>
      </c>
      <c r="AM73" s="23">
        <f>+'Cu1'!AM73</f>
        <v>0</v>
      </c>
      <c r="AN73" s="23">
        <f>+'Cu1'!AN73</f>
        <v>0</v>
      </c>
      <c r="AO73" s="23">
        <f>+'Cu1'!AO73</f>
        <v>0</v>
      </c>
      <c r="AP73" s="23">
        <f>+'Cu1'!AP73</f>
        <v>0</v>
      </c>
      <c r="AQ73" s="23">
        <f>+'Cu1'!AQ73</f>
        <v>0</v>
      </c>
      <c r="AR73" s="23">
        <f>+'Cu1'!AR73</f>
        <v>0</v>
      </c>
      <c r="AS73" s="23">
        <f>+'Cu1'!AS73</f>
        <v>0</v>
      </c>
      <c r="AT73" s="23">
        <f>+'Cu1'!AT73</f>
        <v>0</v>
      </c>
      <c r="AU73" s="23">
        <f>+'Cu1'!AU73</f>
        <v>0</v>
      </c>
      <c r="AV73" s="39">
        <f>+'Cu1'!AV73</f>
        <v>0</v>
      </c>
      <c r="AW73" s="39">
        <f>+'Cu1'!AW73</f>
        <v>0</v>
      </c>
      <c r="AX73" s="39">
        <f>+'Cu1'!AX73</f>
        <v>0</v>
      </c>
      <c r="AY73" s="39">
        <f>+'Cu1'!AY73</f>
        <v>0</v>
      </c>
      <c r="AZ73" s="39">
        <f>+'Cu1'!AZ73</f>
        <v>0</v>
      </c>
      <c r="BA73" s="39">
        <f>+'Cu1'!BA73</f>
        <v>0</v>
      </c>
      <c r="BB73" s="39">
        <f>+'Cu1'!BB73</f>
        <v>0</v>
      </c>
      <c r="BC73" s="39">
        <f>+'Cu1'!BC73</f>
        <v>0</v>
      </c>
      <c r="BD73" s="39">
        <f>+'Cu1'!BD73</f>
        <v>0</v>
      </c>
      <c r="BE73" s="39">
        <f>+'Cu1'!BE73</f>
        <v>0</v>
      </c>
      <c r="BF73" s="39">
        <f>+'Cu1'!BF73</f>
        <v>0</v>
      </c>
      <c r="BG73" s="39">
        <f>+'Cu1'!BG73</f>
        <v>0</v>
      </c>
    </row>
    <row r="74" spans="1:59" s="40" customFormat="1" hidden="1">
      <c r="A74" s="36">
        <f>+'Cu1'!A74</f>
        <v>25</v>
      </c>
      <c r="B74" s="36">
        <f>+'Cu1'!B74</f>
        <v>450</v>
      </c>
      <c r="C74" s="29" t="str">
        <f>+'Cu1'!C74</f>
        <v>REG</v>
      </c>
      <c r="D74" s="29" t="str">
        <f>+'Cu1'!D74</f>
        <v>posada en funcionament i parada</v>
      </c>
      <c r="E74" s="37">
        <f>+'Cu1'!E74</f>
        <v>2500</v>
      </c>
      <c r="F74" s="28">
        <f>+'Cu1'!F74</f>
        <v>0</v>
      </c>
      <c r="G74" s="28">
        <f>+'Cu1'!G74</f>
        <v>0</v>
      </c>
      <c r="H74" s="28">
        <f>+'Cu1'!H74</f>
        <v>0</v>
      </c>
      <c r="I74" s="28">
        <f>+'Cu1'!I74</f>
        <v>0</v>
      </c>
      <c r="J74" s="28">
        <f>+'Cu1'!J74</f>
        <v>0</v>
      </c>
      <c r="K74" s="28">
        <f>+'Cu1'!K74</f>
        <v>0</v>
      </c>
      <c r="L74" s="28">
        <f>+'Cu1'!L74</f>
        <v>0</v>
      </c>
      <c r="M74" s="28">
        <f>+'Cu1'!M74</f>
        <v>0</v>
      </c>
      <c r="N74" s="28">
        <f>+'Cu1'!N74</f>
        <v>0</v>
      </c>
      <c r="O74" s="29">
        <f>+'Cu1'!O74</f>
        <v>0</v>
      </c>
      <c r="P74" s="30">
        <f>+'Cu1'!P74</f>
        <v>0</v>
      </c>
      <c r="Q74" s="28">
        <f>+'Cu1'!Q74</f>
        <v>0</v>
      </c>
      <c r="R74" s="29">
        <f>+'Cu1'!R74</f>
        <v>0</v>
      </c>
      <c r="S74" s="29">
        <f>+'Cu1'!S74</f>
        <v>0</v>
      </c>
      <c r="T74" s="29">
        <f>+'Cu1'!T74</f>
        <v>0</v>
      </c>
      <c r="U74" s="29">
        <f>+'Cu1'!U74</f>
        <v>0</v>
      </c>
      <c r="V74" s="29">
        <f>+'Cu1'!V74</f>
        <v>0</v>
      </c>
      <c r="W74" s="29">
        <f>+'Cu1'!W74</f>
        <v>0</v>
      </c>
      <c r="X74" s="29">
        <f>+'Cu1'!X74</f>
        <v>0</v>
      </c>
      <c r="Y74" s="29">
        <f>+'Cu1'!Y74</f>
        <v>0</v>
      </c>
      <c r="Z74" s="28">
        <f>+'Cu1'!Z74</f>
        <v>0</v>
      </c>
      <c r="AA74" s="28">
        <f>+'Cu1'!AA74</f>
        <v>0</v>
      </c>
      <c r="AB74" s="29">
        <f>+'Cu1'!AB74</f>
        <v>0</v>
      </c>
      <c r="AC74" s="29">
        <f>+'Cu1'!AC74</f>
        <v>0</v>
      </c>
      <c r="AD74" s="29">
        <f>+'Cu1'!AD74</f>
        <v>0</v>
      </c>
      <c r="AE74" s="28">
        <f>+'Cu1'!AE74</f>
        <v>0</v>
      </c>
      <c r="AF74" s="28">
        <f>+'Cu1'!AF74</f>
        <v>0</v>
      </c>
      <c r="AG74" s="29">
        <f>+'Cu1'!AG74</f>
        <v>0</v>
      </c>
      <c r="AH74" s="29">
        <f>+'Cu1'!AH74</f>
        <v>0</v>
      </c>
      <c r="AI74" s="29">
        <f>+'Cu1'!AI74</f>
        <v>0</v>
      </c>
      <c r="AJ74" s="29">
        <f>+'Cu1'!AJ74</f>
        <v>0</v>
      </c>
      <c r="AK74" s="29">
        <f>+'Cu1'!AK74</f>
        <v>0</v>
      </c>
      <c r="AL74" s="29">
        <f>+'Cu1'!AL74</f>
        <v>0</v>
      </c>
      <c r="AM74" s="29">
        <f>+'Cu1'!AM74</f>
        <v>0</v>
      </c>
      <c r="AN74" s="29">
        <f>+'Cu1'!AN74</f>
        <v>0</v>
      </c>
      <c r="AO74" s="29">
        <f>+'Cu1'!AO74</f>
        <v>0</v>
      </c>
      <c r="AP74" s="29">
        <f>+'Cu1'!AP74</f>
        <v>0</v>
      </c>
      <c r="AQ74" s="29">
        <f>+'Cu1'!AQ74</f>
        <v>0</v>
      </c>
      <c r="AR74" s="29">
        <f>+'Cu1'!AR74</f>
        <v>0</v>
      </c>
      <c r="AS74" s="29">
        <f>+'Cu1'!AS74</f>
        <v>0</v>
      </c>
      <c r="AT74" s="29">
        <f>+'Cu1'!AT74</f>
        <v>0</v>
      </c>
      <c r="AU74" s="29">
        <f>+'Cu1'!AU74</f>
        <v>0</v>
      </c>
      <c r="AV74" s="40">
        <f>+'Cu1'!AV74</f>
        <v>0</v>
      </c>
      <c r="AW74" s="40">
        <f>+'Cu1'!AW74</f>
        <v>0</v>
      </c>
      <c r="AX74" s="40">
        <f>+'Cu1'!AX74</f>
        <v>0</v>
      </c>
      <c r="AY74" s="40">
        <f>+'Cu1'!AY74</f>
        <v>0</v>
      </c>
      <c r="AZ74" s="40">
        <f>+'Cu1'!AZ74</f>
        <v>0</v>
      </c>
      <c r="BA74" s="40">
        <f>+'Cu1'!BA74</f>
        <v>0</v>
      </c>
      <c r="BB74" s="40">
        <f>+'Cu1'!BB74</f>
        <v>0</v>
      </c>
      <c r="BC74" s="40">
        <f>+'Cu1'!BC74</f>
        <v>0</v>
      </c>
      <c r="BD74" s="40">
        <f>+'Cu1'!BD74</f>
        <v>0</v>
      </c>
      <c r="BE74" s="40">
        <f>+'Cu1'!BE74</f>
        <v>0</v>
      </c>
      <c r="BF74" s="40">
        <f>+'Cu1'!BF74</f>
        <v>0</v>
      </c>
      <c r="BG74" s="40">
        <f>+'Cu1'!BG74</f>
        <v>0</v>
      </c>
    </row>
    <row r="75" spans="1:59" s="39" customFormat="1" hidden="1">
      <c r="A75" s="36">
        <f>+'Cu1'!A75</f>
        <v>26</v>
      </c>
      <c r="B75" s="35">
        <f>+'Cu1'!B75</f>
        <v>460</v>
      </c>
      <c r="C75" s="23" t="str">
        <f>+'Cu1'!C75</f>
        <v>REG</v>
      </c>
      <c r="D75" s="23" t="str">
        <f>+'Cu1'!D75</f>
        <v>Desinstal.lació sistema de reg amb cinta</v>
      </c>
      <c r="E75" s="21">
        <f>+'Cu1'!E75</f>
        <v>2500</v>
      </c>
      <c r="F75" s="22">
        <f>+'Cu1'!F75</f>
        <v>0</v>
      </c>
      <c r="G75" s="22">
        <f>+'Cu1'!G75</f>
        <v>0</v>
      </c>
      <c r="H75" s="22">
        <f>+'Cu1'!H75</f>
        <v>0</v>
      </c>
      <c r="I75" s="22">
        <f>+'Cu1'!I75</f>
        <v>1.5</v>
      </c>
      <c r="J75" s="22">
        <f>+'Cu1'!J75</f>
        <v>0</v>
      </c>
      <c r="K75" s="22">
        <f>+'Cu1'!K75</f>
        <v>0</v>
      </c>
      <c r="L75" s="22">
        <f>+'Cu1'!L75</f>
        <v>0</v>
      </c>
      <c r="M75" s="22">
        <f>+'Cu1'!M75</f>
        <v>0</v>
      </c>
      <c r="N75" s="22">
        <f>+'Cu1'!N75</f>
        <v>0</v>
      </c>
      <c r="O75" s="23">
        <f>+'Cu1'!O75</f>
        <v>0</v>
      </c>
      <c r="P75" s="24">
        <f>+'Cu1'!P75</f>
        <v>0</v>
      </c>
      <c r="Q75" s="22">
        <f>+'Cu1'!Q75</f>
        <v>0</v>
      </c>
      <c r="R75" s="23">
        <f>+'Cu1'!R75</f>
        <v>0</v>
      </c>
      <c r="S75" s="23">
        <f>+'Cu1'!S75</f>
        <v>0</v>
      </c>
      <c r="T75" s="23">
        <f>+'Cu1'!T75</f>
        <v>0</v>
      </c>
      <c r="U75" s="23">
        <f>+'Cu1'!U75</f>
        <v>0</v>
      </c>
      <c r="V75" s="23">
        <f>+'Cu1'!V75</f>
        <v>0</v>
      </c>
      <c r="W75" s="23">
        <f>+'Cu1'!W75</f>
        <v>0</v>
      </c>
      <c r="X75" s="23">
        <f>+'Cu1'!X75</f>
        <v>0</v>
      </c>
      <c r="Y75" s="23">
        <f>+'Cu1'!Y75</f>
        <v>0</v>
      </c>
      <c r="Z75" s="22">
        <f>+'Cu1'!Z75</f>
        <v>1.5</v>
      </c>
      <c r="AA75" s="22">
        <f>+'Cu1'!AA75</f>
        <v>0</v>
      </c>
      <c r="AB75" s="23">
        <f>+'Cu1'!AB75</f>
        <v>0</v>
      </c>
      <c r="AC75" s="23">
        <f>+'Cu1'!AC75</f>
        <v>0</v>
      </c>
      <c r="AD75" s="23">
        <f>+'Cu1'!AD75</f>
        <v>0</v>
      </c>
      <c r="AE75" s="22">
        <f>+'Cu1'!AE75</f>
        <v>0</v>
      </c>
      <c r="AF75" s="22">
        <f>+'Cu1'!AF75</f>
        <v>0</v>
      </c>
      <c r="AG75" s="23">
        <f>+'Cu1'!AG75</f>
        <v>0</v>
      </c>
      <c r="AH75" s="23">
        <f>+'Cu1'!AH75</f>
        <v>0</v>
      </c>
      <c r="AI75" s="23">
        <f>+'Cu1'!AI75</f>
        <v>0</v>
      </c>
      <c r="AJ75" s="23">
        <f>+'Cu1'!AJ75</f>
        <v>0</v>
      </c>
      <c r="AK75" s="23">
        <f>+'Cu1'!AK75</f>
        <v>0</v>
      </c>
      <c r="AL75" s="23">
        <f>+'Cu1'!AL75</f>
        <v>0</v>
      </c>
      <c r="AM75" s="23">
        <f>+'Cu1'!AM75</f>
        <v>0</v>
      </c>
      <c r="AN75" s="23">
        <f>+'Cu1'!AN75</f>
        <v>0</v>
      </c>
      <c r="AO75" s="23">
        <f>+'Cu1'!AO75</f>
        <v>0</v>
      </c>
      <c r="AP75" s="23">
        <f>+'Cu1'!AP75</f>
        <v>0</v>
      </c>
      <c r="AQ75" s="23">
        <f>+'Cu1'!AQ75</f>
        <v>0</v>
      </c>
      <c r="AR75" s="23">
        <f>+'Cu1'!AR75</f>
        <v>0</v>
      </c>
      <c r="AS75" s="23">
        <f>+'Cu1'!AS75</f>
        <v>0</v>
      </c>
      <c r="AT75" s="23">
        <f>+'Cu1'!AT75</f>
        <v>0</v>
      </c>
      <c r="AU75" s="23">
        <f>+'Cu1'!AU75</f>
        <v>0</v>
      </c>
      <c r="AV75" s="39">
        <f>+'Cu1'!AV75</f>
        <v>0</v>
      </c>
      <c r="AW75" s="39">
        <f>+'Cu1'!AW75</f>
        <v>0</v>
      </c>
      <c r="AX75" s="39">
        <f>+'Cu1'!AX75</f>
        <v>0</v>
      </c>
      <c r="AY75" s="39">
        <f>+'Cu1'!AY75</f>
        <v>0</v>
      </c>
      <c r="AZ75" s="39">
        <f>+'Cu1'!AZ75</f>
        <v>0</v>
      </c>
      <c r="BA75" s="39">
        <f>+'Cu1'!BA75</f>
        <v>0</v>
      </c>
      <c r="BB75" s="39">
        <f>+'Cu1'!BB75</f>
        <v>0</v>
      </c>
      <c r="BC75" s="39">
        <f>+'Cu1'!BC75</f>
        <v>0</v>
      </c>
      <c r="BD75" s="39">
        <f>+'Cu1'!BD75</f>
        <v>0</v>
      </c>
      <c r="BE75" s="39">
        <f>+'Cu1'!BE75</f>
        <v>0</v>
      </c>
      <c r="BF75" s="39">
        <f>+'Cu1'!BF75</f>
        <v>0</v>
      </c>
      <c r="BG75" s="39">
        <f>+'Cu1'!BG75</f>
        <v>0</v>
      </c>
    </row>
    <row r="76" spans="1:59" s="40" customFormat="1" hidden="1">
      <c r="A76" s="36">
        <f>+'Cu1'!A76</f>
        <v>27</v>
      </c>
      <c r="B76" s="36">
        <f>+'Cu1'!B76</f>
        <v>510</v>
      </c>
      <c r="C76" s="29" t="str">
        <f>+'Cu1'!C76</f>
        <v>TRACTAMENTS</v>
      </c>
      <c r="D76" s="29" t="str">
        <f>+'Cu1'!D76</f>
        <v>Tractament Bacillus + retenol +purí ortiga amb tractor i braços</v>
      </c>
      <c r="E76" s="37">
        <f>+'Cu1'!E76</f>
        <v>2500</v>
      </c>
      <c r="F76" s="28">
        <f>+'Cu1'!F76</f>
        <v>0</v>
      </c>
      <c r="G76" s="28">
        <f>+'Cu1'!G76</f>
        <v>0.625</v>
      </c>
      <c r="H76" s="28">
        <f>+'Cu1'!H76</f>
        <v>0</v>
      </c>
      <c r="I76" s="28">
        <f>+'Cu1'!I76</f>
        <v>0</v>
      </c>
      <c r="J76" s="28">
        <f>+'Cu1'!J76</f>
        <v>0</v>
      </c>
      <c r="K76" s="28">
        <f>+'Cu1'!K76</f>
        <v>0</v>
      </c>
      <c r="L76" s="28">
        <f>+'Cu1'!L76</f>
        <v>0</v>
      </c>
      <c r="M76" s="28">
        <f>+'Cu1'!M76</f>
        <v>0</v>
      </c>
      <c r="N76" s="28">
        <f>+'Cu1'!N76</f>
        <v>0</v>
      </c>
      <c r="O76" s="29">
        <f>+'Cu1'!O76</f>
        <v>0</v>
      </c>
      <c r="P76" s="30">
        <f>+'Cu1'!P76</f>
        <v>0</v>
      </c>
      <c r="Q76" s="28">
        <f>+'Cu1'!Q76</f>
        <v>0</v>
      </c>
      <c r="R76" s="29">
        <f>+'Cu1'!R76</f>
        <v>0</v>
      </c>
      <c r="S76" s="29">
        <f>+'Cu1'!S76</f>
        <v>0</v>
      </c>
      <c r="T76" s="29">
        <f>+'Cu1'!T76</f>
        <v>0</v>
      </c>
      <c r="U76" s="29">
        <f>+'Cu1'!U76</f>
        <v>0</v>
      </c>
      <c r="V76" s="29">
        <f>+'Cu1'!V76</f>
        <v>0</v>
      </c>
      <c r="W76" s="29">
        <f>+'Cu1'!W76</f>
        <v>0</v>
      </c>
      <c r="X76" s="29">
        <f>+'Cu1'!X76</f>
        <v>0</v>
      </c>
      <c r="Y76" s="29">
        <f>+'Cu1'!Y76</f>
        <v>0</v>
      </c>
      <c r="Z76" s="28">
        <f>+'Cu1'!Z76</f>
        <v>0</v>
      </c>
      <c r="AA76" s="28">
        <f>+'Cu1'!AA76</f>
        <v>0</v>
      </c>
      <c r="AB76" s="29">
        <f>+'Cu1'!AB76</f>
        <v>0</v>
      </c>
      <c r="AC76" s="29">
        <f>+'Cu1'!AC76</f>
        <v>0</v>
      </c>
      <c r="AD76" s="29">
        <f>+'Cu1'!AD76</f>
        <v>0</v>
      </c>
      <c r="AE76" s="28">
        <f>+'Cu1'!AE76</f>
        <v>0</v>
      </c>
      <c r="AF76" s="28">
        <f>+'Cu1'!AF76</f>
        <v>0</v>
      </c>
      <c r="AG76" s="31">
        <f>+'Cu1'!AG76</f>
        <v>0.375</v>
      </c>
      <c r="AH76" s="32">
        <f>+'Cu1'!AH76</f>
        <v>0.17500000000000002</v>
      </c>
      <c r="AI76" s="32">
        <f>+'Cu1'!AI76</f>
        <v>5</v>
      </c>
      <c r="AJ76" s="29">
        <f>+'Cu1'!AJ76</f>
        <v>0</v>
      </c>
      <c r="AK76" s="29">
        <f>+'Cu1'!AK76</f>
        <v>0</v>
      </c>
      <c r="AL76" s="29">
        <f>+'Cu1'!AL76</f>
        <v>0</v>
      </c>
      <c r="AM76" s="29">
        <f>+'Cu1'!AM76</f>
        <v>0</v>
      </c>
      <c r="AN76" s="29">
        <f>+'Cu1'!AN76</f>
        <v>0</v>
      </c>
      <c r="AO76" s="29">
        <f>+'Cu1'!AO76</f>
        <v>0</v>
      </c>
      <c r="AP76" s="29">
        <f>+'Cu1'!AP76</f>
        <v>0</v>
      </c>
      <c r="AQ76" s="29">
        <f>+'Cu1'!AQ76</f>
        <v>0</v>
      </c>
      <c r="AR76" s="29">
        <f>+'Cu1'!AR76</f>
        <v>0</v>
      </c>
      <c r="AS76" s="29">
        <f>+'Cu1'!AS76</f>
        <v>0</v>
      </c>
      <c r="AT76" s="29">
        <f>+'Cu1'!AT76</f>
        <v>0</v>
      </c>
      <c r="AU76" s="29">
        <f>+'Cu1'!AU76</f>
        <v>0</v>
      </c>
      <c r="AV76" s="40">
        <f>+'Cu1'!AV76</f>
        <v>0</v>
      </c>
      <c r="AW76" s="40">
        <f>+'Cu1'!AW76</f>
        <v>0</v>
      </c>
      <c r="AX76" s="40">
        <f>+'Cu1'!AX76</f>
        <v>0</v>
      </c>
      <c r="AY76" s="40">
        <f>+'Cu1'!AY76</f>
        <v>0</v>
      </c>
      <c r="AZ76" s="40">
        <f>+'Cu1'!AZ76</f>
        <v>0</v>
      </c>
      <c r="BA76" s="40">
        <f>+'Cu1'!BA76</f>
        <v>0</v>
      </c>
      <c r="BB76" s="40">
        <f>+'Cu1'!BB76</f>
        <v>0</v>
      </c>
      <c r="BC76" s="40">
        <f>+'Cu1'!BC76</f>
        <v>0</v>
      </c>
      <c r="BD76" s="40">
        <f>+'Cu1'!BD76</f>
        <v>0</v>
      </c>
      <c r="BE76" s="40">
        <f>+'Cu1'!BE76</f>
        <v>0</v>
      </c>
      <c r="BF76" s="40">
        <f>+'Cu1'!BF76</f>
        <v>0</v>
      </c>
      <c r="BG76" s="40">
        <f>+'Cu1'!BG76</f>
        <v>0</v>
      </c>
    </row>
    <row r="77" spans="1:59" s="39" customFormat="1" hidden="1">
      <c r="A77" s="36">
        <f>+'Cu1'!A77</f>
        <v>28</v>
      </c>
      <c r="B77" s="35">
        <f>+'Cu1'!B77</f>
        <v>520</v>
      </c>
      <c r="C77" s="23" t="str">
        <f>+'Cu1'!C77</f>
        <v>TRACTAMENTS</v>
      </c>
      <c r="D77" s="23" t="str">
        <f>+'Cu1'!D77</f>
        <v>Tractament Bacillus + retenol +purí ortiga amb bota i 2 persones</v>
      </c>
      <c r="E77" s="21">
        <f>+'Cu1'!E77</f>
        <v>2500</v>
      </c>
      <c r="F77" s="22">
        <f>+'Cu1'!F77</f>
        <v>1.6666666666666674</v>
      </c>
      <c r="G77" s="22">
        <f>+'Cu1'!G77</f>
        <v>1.6666666666666674</v>
      </c>
      <c r="H77" s="22">
        <f>+'Cu1'!H77</f>
        <v>0</v>
      </c>
      <c r="I77" s="22">
        <f>+'Cu1'!I77</f>
        <v>0</v>
      </c>
      <c r="J77" s="22">
        <f>+'Cu1'!J77</f>
        <v>0</v>
      </c>
      <c r="K77" s="22">
        <f>+'Cu1'!K77</f>
        <v>0</v>
      </c>
      <c r="L77" s="22">
        <f>+'Cu1'!L77</f>
        <v>0</v>
      </c>
      <c r="M77" s="22">
        <f>+'Cu1'!M77</f>
        <v>0</v>
      </c>
      <c r="N77" s="22">
        <f>+'Cu1'!N77</f>
        <v>0</v>
      </c>
      <c r="O77" s="23">
        <f>+'Cu1'!O77</f>
        <v>0</v>
      </c>
      <c r="P77" s="24">
        <f>+'Cu1'!P77</f>
        <v>0</v>
      </c>
      <c r="Q77" s="22">
        <f>+'Cu1'!Q77</f>
        <v>0</v>
      </c>
      <c r="R77" s="23">
        <f>+'Cu1'!R77</f>
        <v>0</v>
      </c>
      <c r="S77" s="23">
        <f>+'Cu1'!S77</f>
        <v>0</v>
      </c>
      <c r="T77" s="23">
        <f>+'Cu1'!T77</f>
        <v>0</v>
      </c>
      <c r="U77" s="23">
        <f>+'Cu1'!U77</f>
        <v>0</v>
      </c>
      <c r="V77" s="23">
        <f>+'Cu1'!V77</f>
        <v>0</v>
      </c>
      <c r="W77" s="23">
        <f>+'Cu1'!W77</f>
        <v>0</v>
      </c>
      <c r="X77" s="23">
        <f>+'Cu1'!X77</f>
        <v>0</v>
      </c>
      <c r="Y77" s="23">
        <f>+'Cu1'!Y77</f>
        <v>0</v>
      </c>
      <c r="Z77" s="22">
        <f>+'Cu1'!Z77</f>
        <v>0</v>
      </c>
      <c r="AA77" s="22">
        <f>+'Cu1'!AA77</f>
        <v>0</v>
      </c>
      <c r="AB77" s="23">
        <f>+'Cu1'!AB77</f>
        <v>0</v>
      </c>
      <c r="AC77" s="23">
        <f>+'Cu1'!AC77</f>
        <v>0</v>
      </c>
      <c r="AD77" s="23">
        <f>+'Cu1'!AD77</f>
        <v>0</v>
      </c>
      <c r="AE77" s="22">
        <f>+'Cu1'!AE77</f>
        <v>0</v>
      </c>
      <c r="AF77" s="22">
        <f>+'Cu1'!AF77</f>
        <v>0</v>
      </c>
      <c r="AG77" s="27">
        <f>+'Cu1'!AG77</f>
        <v>0.44999999999999996</v>
      </c>
      <c r="AH77" s="26">
        <f>+'Cu1'!AH77</f>
        <v>0.21000000000000002</v>
      </c>
      <c r="AI77" s="26">
        <f>+'Cu1'!AI77</f>
        <v>6</v>
      </c>
      <c r="AJ77" s="23">
        <f>+'Cu1'!AJ77</f>
        <v>0</v>
      </c>
      <c r="AK77" s="23">
        <f>+'Cu1'!AK77</f>
        <v>0</v>
      </c>
      <c r="AL77" s="23">
        <f>+'Cu1'!AL77</f>
        <v>0</v>
      </c>
      <c r="AM77" s="23">
        <f>+'Cu1'!AM77</f>
        <v>0</v>
      </c>
      <c r="AN77" s="23">
        <f>+'Cu1'!AN77</f>
        <v>0</v>
      </c>
      <c r="AO77" s="23">
        <f>+'Cu1'!AO77</f>
        <v>0</v>
      </c>
      <c r="AP77" s="23">
        <f>+'Cu1'!AP77</f>
        <v>0</v>
      </c>
      <c r="AQ77" s="23">
        <f>+'Cu1'!AQ77</f>
        <v>0</v>
      </c>
      <c r="AR77" s="23">
        <f>+'Cu1'!AR77</f>
        <v>0</v>
      </c>
      <c r="AS77" s="23">
        <f>+'Cu1'!AS77</f>
        <v>0</v>
      </c>
      <c r="AT77" s="23">
        <f>+'Cu1'!AT77</f>
        <v>0</v>
      </c>
      <c r="AU77" s="23">
        <f>+'Cu1'!AU77</f>
        <v>0</v>
      </c>
      <c r="AV77" s="39">
        <f>+'Cu1'!AV77</f>
        <v>0</v>
      </c>
      <c r="AW77" s="39">
        <f>+'Cu1'!AW77</f>
        <v>0</v>
      </c>
      <c r="AX77" s="39">
        <f>+'Cu1'!AX77</f>
        <v>0</v>
      </c>
      <c r="AY77" s="39">
        <f>+'Cu1'!AY77</f>
        <v>0</v>
      </c>
      <c r="AZ77" s="39">
        <f>+'Cu1'!AZ77</f>
        <v>0</v>
      </c>
      <c r="BA77" s="39">
        <f>+'Cu1'!BA77</f>
        <v>0</v>
      </c>
      <c r="BB77" s="39">
        <f>+'Cu1'!BB77</f>
        <v>0</v>
      </c>
      <c r="BC77" s="39">
        <f>+'Cu1'!BC77</f>
        <v>0</v>
      </c>
      <c r="BD77" s="39">
        <f>+'Cu1'!BD77</f>
        <v>0</v>
      </c>
      <c r="BE77" s="39">
        <f>+'Cu1'!BE77</f>
        <v>0</v>
      </c>
      <c r="BF77" s="39">
        <f>+'Cu1'!BF77</f>
        <v>0</v>
      </c>
      <c r="BG77" s="39">
        <f>+'Cu1'!BG77</f>
        <v>0</v>
      </c>
    </row>
    <row r="78" spans="1:59" s="40" customFormat="1" hidden="1">
      <c r="A78" s="36">
        <f>+'Cu1'!A78</f>
        <v>29</v>
      </c>
      <c r="B78" s="36">
        <f>+'Cu1'!B78</f>
        <v>530</v>
      </c>
      <c r="C78" s="29" t="str">
        <f>+'Cu1'!C78</f>
        <v>TRACTAMENTS</v>
      </c>
      <c r="D78" s="29" t="str">
        <f>+'Cu1'!D78</f>
        <v>Tractament coure + retenol + purí</v>
      </c>
      <c r="E78" s="37">
        <f>+'Cu1'!E78</f>
        <v>2500</v>
      </c>
      <c r="F78" s="28">
        <f>+'Cu1'!F78</f>
        <v>0</v>
      </c>
      <c r="G78" s="28">
        <f>+'Cu1'!G78</f>
        <v>0.625</v>
      </c>
      <c r="H78" s="28">
        <f>+'Cu1'!H78</f>
        <v>0</v>
      </c>
      <c r="I78" s="28">
        <f>+'Cu1'!I78</f>
        <v>0</v>
      </c>
      <c r="J78" s="28">
        <f>+'Cu1'!J78</f>
        <v>0</v>
      </c>
      <c r="K78" s="28">
        <f>+'Cu1'!K78</f>
        <v>0</v>
      </c>
      <c r="L78" s="28">
        <f>+'Cu1'!L78</f>
        <v>0</v>
      </c>
      <c r="M78" s="28">
        <f>+'Cu1'!M78</f>
        <v>0</v>
      </c>
      <c r="N78" s="28">
        <f>+'Cu1'!N78</f>
        <v>0</v>
      </c>
      <c r="O78" s="29">
        <f>+'Cu1'!O78</f>
        <v>0</v>
      </c>
      <c r="P78" s="30">
        <f>+'Cu1'!P78</f>
        <v>0</v>
      </c>
      <c r="Q78" s="28">
        <f>+'Cu1'!Q78</f>
        <v>0</v>
      </c>
      <c r="R78" s="29">
        <f>+'Cu1'!R78</f>
        <v>0</v>
      </c>
      <c r="S78" s="29">
        <f>+'Cu1'!S78</f>
        <v>0</v>
      </c>
      <c r="T78" s="29">
        <f>+'Cu1'!T78</f>
        <v>0</v>
      </c>
      <c r="U78" s="29">
        <f>+'Cu1'!U78</f>
        <v>0</v>
      </c>
      <c r="V78" s="29">
        <f>+'Cu1'!V78</f>
        <v>0</v>
      </c>
      <c r="W78" s="29">
        <f>+'Cu1'!W78</f>
        <v>0</v>
      </c>
      <c r="X78" s="29">
        <f>+'Cu1'!X78</f>
        <v>0</v>
      </c>
      <c r="Y78" s="29">
        <f>+'Cu1'!Y78</f>
        <v>0</v>
      </c>
      <c r="Z78" s="28">
        <f>+'Cu1'!Z78</f>
        <v>0</v>
      </c>
      <c r="AA78" s="28">
        <f>+'Cu1'!AA78</f>
        <v>0</v>
      </c>
      <c r="AB78" s="29">
        <f>+'Cu1'!AB78</f>
        <v>0</v>
      </c>
      <c r="AC78" s="29">
        <f>+'Cu1'!AC78</f>
        <v>0</v>
      </c>
      <c r="AD78" s="29">
        <f>+'Cu1'!AD78</f>
        <v>0</v>
      </c>
      <c r="AE78" s="28">
        <f>+'Cu1'!AE78</f>
        <v>0.625</v>
      </c>
      <c r="AF78" s="28">
        <f>+'Cu1'!AF78</f>
        <v>0.625</v>
      </c>
      <c r="AG78" s="29">
        <f>+'Cu1'!AG78</f>
        <v>0</v>
      </c>
      <c r="AH78" s="32">
        <f>+'Cu1'!AH78</f>
        <v>0.17500000000000002</v>
      </c>
      <c r="AI78" s="32">
        <f>+'Cu1'!AI78</f>
        <v>5</v>
      </c>
      <c r="AJ78" s="31">
        <f>+'Cu1'!AJ78</f>
        <v>1.25</v>
      </c>
      <c r="AK78" s="29">
        <f>+'Cu1'!AK78</f>
        <v>0</v>
      </c>
      <c r="AL78" s="29">
        <f>+'Cu1'!AL78</f>
        <v>0</v>
      </c>
      <c r="AM78" s="29">
        <f>+'Cu1'!AM78</f>
        <v>0</v>
      </c>
      <c r="AN78" s="29">
        <f>+'Cu1'!AN78</f>
        <v>0</v>
      </c>
      <c r="AO78" s="29">
        <f>+'Cu1'!AO78</f>
        <v>0</v>
      </c>
      <c r="AP78" s="29">
        <f>+'Cu1'!AP78</f>
        <v>0</v>
      </c>
      <c r="AQ78" s="29">
        <f>+'Cu1'!AQ78</f>
        <v>0</v>
      </c>
      <c r="AR78" s="29">
        <f>+'Cu1'!AR78</f>
        <v>0</v>
      </c>
      <c r="AS78" s="29">
        <f>+'Cu1'!AS78</f>
        <v>0</v>
      </c>
      <c r="AT78" s="29">
        <f>+'Cu1'!AT78</f>
        <v>0</v>
      </c>
      <c r="AU78" s="29">
        <f>+'Cu1'!AU78</f>
        <v>0</v>
      </c>
      <c r="AV78" s="40">
        <f>+'Cu1'!AV78</f>
        <v>0</v>
      </c>
      <c r="AW78" s="40">
        <f>+'Cu1'!AW78</f>
        <v>0</v>
      </c>
      <c r="AX78" s="40">
        <f>+'Cu1'!AX78</f>
        <v>0</v>
      </c>
      <c r="AY78" s="40">
        <f>+'Cu1'!AY78</f>
        <v>0</v>
      </c>
      <c r="AZ78" s="40">
        <f>+'Cu1'!AZ78</f>
        <v>0</v>
      </c>
      <c r="BA78" s="40">
        <f>+'Cu1'!BA78</f>
        <v>0</v>
      </c>
      <c r="BB78" s="40">
        <f>+'Cu1'!BB78</f>
        <v>0</v>
      </c>
      <c r="BC78" s="40">
        <f>+'Cu1'!BC78</f>
        <v>0</v>
      </c>
      <c r="BD78" s="40">
        <f>+'Cu1'!BD78</f>
        <v>0</v>
      </c>
      <c r="BE78" s="40">
        <f>+'Cu1'!BE78</f>
        <v>0</v>
      </c>
      <c r="BF78" s="40">
        <f>+'Cu1'!BF78</f>
        <v>0</v>
      </c>
      <c r="BG78" s="40">
        <f>+'Cu1'!BG78</f>
        <v>0</v>
      </c>
    </row>
    <row r="79" spans="1:59" s="39" customFormat="1" hidden="1">
      <c r="A79" s="36">
        <f>+'Cu1'!A79</f>
        <v>30</v>
      </c>
      <c r="B79" s="35">
        <f>+'Cu1'!B79</f>
        <v>540</v>
      </c>
      <c r="C79" s="23" t="str">
        <f>+'Cu1'!C79</f>
        <v>TRACTAMENTS</v>
      </c>
      <c r="D79" s="23" t="str">
        <f>+'Cu1'!D79</f>
        <v>Tractament Llimacs (Ferramol)</v>
      </c>
      <c r="E79" s="21">
        <f>+'Cu1'!E79</f>
        <v>2500</v>
      </c>
      <c r="F79" s="22">
        <f>+'Cu1'!F79</f>
        <v>0</v>
      </c>
      <c r="G79" s="22">
        <f>+'Cu1'!G79</f>
        <v>0</v>
      </c>
      <c r="H79" s="22">
        <f>+'Cu1'!H79</f>
        <v>0</v>
      </c>
      <c r="I79" s="22">
        <f>+'Cu1'!I79</f>
        <v>1.6666666666666665</v>
      </c>
      <c r="J79" s="22">
        <f>+'Cu1'!J79</f>
        <v>0</v>
      </c>
      <c r="K79" s="22">
        <f>+'Cu1'!K79</f>
        <v>0</v>
      </c>
      <c r="L79" s="22">
        <f>+'Cu1'!L79</f>
        <v>0</v>
      </c>
      <c r="M79" s="22">
        <f>+'Cu1'!M79</f>
        <v>0</v>
      </c>
      <c r="N79" s="22">
        <f>+'Cu1'!N79</f>
        <v>0</v>
      </c>
      <c r="O79" s="23">
        <f>+'Cu1'!O79</f>
        <v>0</v>
      </c>
      <c r="P79" s="24">
        <f>+'Cu1'!P79</f>
        <v>0</v>
      </c>
      <c r="Q79" s="22">
        <f>+'Cu1'!Q79</f>
        <v>0</v>
      </c>
      <c r="R79" s="23">
        <f>+'Cu1'!R79</f>
        <v>0</v>
      </c>
      <c r="S79" s="23">
        <f>+'Cu1'!S79</f>
        <v>0</v>
      </c>
      <c r="T79" s="23">
        <f>+'Cu1'!T79</f>
        <v>0</v>
      </c>
      <c r="U79" s="23">
        <f>+'Cu1'!U79</f>
        <v>0</v>
      </c>
      <c r="V79" s="23">
        <f>+'Cu1'!V79</f>
        <v>0</v>
      </c>
      <c r="W79" s="23">
        <f>+'Cu1'!W79</f>
        <v>0</v>
      </c>
      <c r="X79" s="23">
        <f>+'Cu1'!X79</f>
        <v>0</v>
      </c>
      <c r="Y79" s="23">
        <f>+'Cu1'!Y79</f>
        <v>0</v>
      </c>
      <c r="Z79" s="22">
        <f>+'Cu1'!Z79</f>
        <v>0</v>
      </c>
      <c r="AA79" s="22">
        <f>+'Cu1'!AA79</f>
        <v>1.6666666666666665</v>
      </c>
      <c r="AB79" s="23">
        <f>+'Cu1'!AB79</f>
        <v>0</v>
      </c>
      <c r="AC79" s="23">
        <f>+'Cu1'!AC79</f>
        <v>0</v>
      </c>
      <c r="AD79" s="23">
        <f>+'Cu1'!AD79</f>
        <v>0</v>
      </c>
      <c r="AE79" s="22">
        <f>+'Cu1'!AE79</f>
        <v>0</v>
      </c>
      <c r="AF79" s="22">
        <f>+'Cu1'!AF79</f>
        <v>0</v>
      </c>
      <c r="AG79" s="23">
        <f>+'Cu1'!AG79</f>
        <v>0</v>
      </c>
      <c r="AH79" s="23">
        <f>+'Cu1'!AH79</f>
        <v>0</v>
      </c>
      <c r="AI79" s="23">
        <f>+'Cu1'!AI79</f>
        <v>0</v>
      </c>
      <c r="AJ79" s="23">
        <f>+'Cu1'!AJ79</f>
        <v>0</v>
      </c>
      <c r="AK79" s="44">
        <f>+'Cu1'!AK79</f>
        <v>5</v>
      </c>
      <c r="AL79" s="44">
        <f>+'Cu1'!AL79</f>
        <v>0</v>
      </c>
      <c r="AM79" s="44">
        <f>+'Cu1'!AM79</f>
        <v>0</v>
      </c>
      <c r="AN79" s="23">
        <f>+'Cu1'!AN79</f>
        <v>0</v>
      </c>
      <c r="AO79" s="23">
        <f>+'Cu1'!AO79</f>
        <v>0</v>
      </c>
      <c r="AP79" s="23">
        <f>+'Cu1'!AP79</f>
        <v>0</v>
      </c>
      <c r="AQ79" s="23">
        <f>+'Cu1'!AQ79</f>
        <v>0</v>
      </c>
      <c r="AR79" s="23">
        <f>+'Cu1'!AR79</f>
        <v>0</v>
      </c>
      <c r="AS79" s="23">
        <f>+'Cu1'!AS79</f>
        <v>0</v>
      </c>
      <c r="AT79" s="23">
        <f>+'Cu1'!AT79</f>
        <v>0</v>
      </c>
      <c r="AU79" s="23">
        <f>+'Cu1'!AU79</f>
        <v>0</v>
      </c>
      <c r="AV79" s="39">
        <f>+'Cu1'!AV79</f>
        <v>0</v>
      </c>
      <c r="AW79" s="39">
        <f>+'Cu1'!AW79</f>
        <v>0</v>
      </c>
      <c r="AX79" s="39">
        <f>+'Cu1'!AX79</f>
        <v>0</v>
      </c>
      <c r="AY79" s="39">
        <f>+'Cu1'!AY79</f>
        <v>0</v>
      </c>
      <c r="AZ79" s="39">
        <f>+'Cu1'!AZ79</f>
        <v>0</v>
      </c>
      <c r="BA79" s="39">
        <f>+'Cu1'!BA79</f>
        <v>0</v>
      </c>
      <c r="BB79" s="39">
        <f>+'Cu1'!BB79</f>
        <v>0</v>
      </c>
      <c r="BC79" s="39">
        <f>+'Cu1'!BC79</f>
        <v>0</v>
      </c>
      <c r="BD79" s="39">
        <f>+'Cu1'!BD79</f>
        <v>0</v>
      </c>
      <c r="BE79" s="39">
        <f>+'Cu1'!BE79</f>
        <v>0</v>
      </c>
      <c r="BF79" s="39">
        <f>+'Cu1'!BF79</f>
        <v>0</v>
      </c>
      <c r="BG79" s="39">
        <f>+'Cu1'!BG79</f>
        <v>0</v>
      </c>
    </row>
    <row r="80" spans="1:59" s="40" customFormat="1" hidden="1">
      <c r="A80" s="36">
        <f>+'Cu1'!A80</f>
        <v>31</v>
      </c>
      <c r="B80" s="36">
        <f>+'Cu1'!B80</f>
        <v>550</v>
      </c>
      <c r="C80" s="29" t="str">
        <f>+'Cu1'!C80</f>
        <v>TRACTAMENTS</v>
      </c>
      <c r="D80" s="29" t="str">
        <f>+'Cu1'!D80</f>
        <v>Tractament Bacillus + sofre amb bota i 2 persones</v>
      </c>
      <c r="E80" s="37">
        <f>+'Cu1'!E80</f>
        <v>2500</v>
      </c>
      <c r="F80" s="28">
        <f>+'Cu1'!F80</f>
        <v>1.6666666666666674</v>
      </c>
      <c r="G80" s="28">
        <f>+'Cu1'!G80</f>
        <v>1.6666666666666674</v>
      </c>
      <c r="H80" s="28">
        <f>+'Cu1'!H80</f>
        <v>0</v>
      </c>
      <c r="I80" s="28">
        <f>+'Cu1'!I80</f>
        <v>0</v>
      </c>
      <c r="J80" s="28">
        <f>+'Cu1'!J80</f>
        <v>0</v>
      </c>
      <c r="K80" s="28">
        <f>+'Cu1'!K80</f>
        <v>0</v>
      </c>
      <c r="L80" s="28">
        <f>+'Cu1'!L80</f>
        <v>0</v>
      </c>
      <c r="M80" s="28">
        <f>+'Cu1'!M80</f>
        <v>0</v>
      </c>
      <c r="N80" s="28">
        <f>+'Cu1'!N80</f>
        <v>0</v>
      </c>
      <c r="O80" s="29">
        <f>+'Cu1'!O80</f>
        <v>0</v>
      </c>
      <c r="P80" s="30">
        <f>+'Cu1'!P80</f>
        <v>0</v>
      </c>
      <c r="Q80" s="28">
        <f>+'Cu1'!Q80</f>
        <v>0</v>
      </c>
      <c r="R80" s="29">
        <f>+'Cu1'!R80</f>
        <v>0</v>
      </c>
      <c r="S80" s="29">
        <f>+'Cu1'!S80</f>
        <v>0</v>
      </c>
      <c r="T80" s="29">
        <f>+'Cu1'!T80</f>
        <v>0</v>
      </c>
      <c r="U80" s="29">
        <f>+'Cu1'!U80</f>
        <v>0</v>
      </c>
      <c r="V80" s="29">
        <f>+'Cu1'!V80</f>
        <v>0</v>
      </c>
      <c r="W80" s="29">
        <f>+'Cu1'!W80</f>
        <v>0</v>
      </c>
      <c r="X80" s="29">
        <f>+'Cu1'!X80</f>
        <v>0</v>
      </c>
      <c r="Y80" s="29">
        <f>+'Cu1'!Y80</f>
        <v>0</v>
      </c>
      <c r="Z80" s="28">
        <f>+'Cu1'!Z80</f>
        <v>0</v>
      </c>
      <c r="AA80" s="28">
        <f>+'Cu1'!AA80</f>
        <v>0</v>
      </c>
      <c r="AB80" s="29">
        <f>+'Cu1'!AB80</f>
        <v>0</v>
      </c>
      <c r="AC80" s="29">
        <f>+'Cu1'!AC80</f>
        <v>0</v>
      </c>
      <c r="AD80" s="29">
        <f>+'Cu1'!AD80</f>
        <v>0</v>
      </c>
      <c r="AE80" s="28">
        <f>+'Cu1'!AE80</f>
        <v>0</v>
      </c>
      <c r="AF80" s="28">
        <f>+'Cu1'!AF80</f>
        <v>0</v>
      </c>
      <c r="AG80" s="31">
        <f>+'Cu1'!AG80</f>
        <v>0.44999999999999996</v>
      </c>
      <c r="AH80" s="29">
        <f>+'Cu1'!AH80</f>
        <v>0</v>
      </c>
      <c r="AI80" s="29">
        <f>+'Cu1'!AI80</f>
        <v>0</v>
      </c>
      <c r="AJ80" s="29">
        <f>+'Cu1'!AJ80</f>
        <v>0</v>
      </c>
      <c r="AK80" s="45">
        <f>+'Cu1'!AK80</f>
        <v>0</v>
      </c>
      <c r="AL80" s="31">
        <f>+'Cu1'!AL80</f>
        <v>0.15</v>
      </c>
      <c r="AM80" s="31">
        <f>+'Cu1'!AM80</f>
        <v>0</v>
      </c>
      <c r="AN80" s="29">
        <f>+'Cu1'!AN80</f>
        <v>0</v>
      </c>
      <c r="AO80" s="29">
        <f>+'Cu1'!AO80</f>
        <v>0</v>
      </c>
      <c r="AP80" s="29">
        <f>+'Cu1'!AP80</f>
        <v>0</v>
      </c>
      <c r="AQ80" s="29">
        <f>+'Cu1'!AQ80</f>
        <v>0</v>
      </c>
      <c r="AR80" s="29">
        <f>+'Cu1'!AR80</f>
        <v>0</v>
      </c>
      <c r="AS80" s="29">
        <f>+'Cu1'!AS80</f>
        <v>0</v>
      </c>
      <c r="AT80" s="29">
        <f>+'Cu1'!AT80</f>
        <v>0</v>
      </c>
      <c r="AU80" s="29">
        <f>+'Cu1'!AU80</f>
        <v>0</v>
      </c>
      <c r="AV80" s="40">
        <f>+'Cu1'!AV80</f>
        <v>0</v>
      </c>
      <c r="AW80" s="40">
        <f>+'Cu1'!AW80</f>
        <v>0</v>
      </c>
      <c r="AX80" s="40">
        <f>+'Cu1'!AX80</f>
        <v>0</v>
      </c>
      <c r="AY80" s="40">
        <f>+'Cu1'!AY80</f>
        <v>0</v>
      </c>
      <c r="AZ80" s="40">
        <f>+'Cu1'!AZ80</f>
        <v>0</v>
      </c>
      <c r="BA80" s="40">
        <f>+'Cu1'!BA80</f>
        <v>0</v>
      </c>
      <c r="BB80" s="40">
        <f>+'Cu1'!BB80</f>
        <v>0</v>
      </c>
      <c r="BC80" s="40">
        <f>+'Cu1'!BC80</f>
        <v>0</v>
      </c>
      <c r="BD80" s="40">
        <f>+'Cu1'!BD80</f>
        <v>0</v>
      </c>
      <c r="BE80" s="40">
        <f>+'Cu1'!BE80</f>
        <v>0</v>
      </c>
      <c r="BF80" s="40">
        <f>+'Cu1'!BF80</f>
        <v>0</v>
      </c>
      <c r="BG80" s="40">
        <f>+'Cu1'!BG80</f>
        <v>0</v>
      </c>
    </row>
    <row r="81" spans="1:59" s="39" customFormat="1" hidden="1">
      <c r="A81" s="36">
        <f>+'Cu1'!A81</f>
        <v>32</v>
      </c>
      <c r="B81" s="35">
        <f>+'Cu1'!B81</f>
        <v>560</v>
      </c>
      <c r="C81" s="23" t="str">
        <f>+'Cu1'!C81</f>
        <v>TRACTAMENTS</v>
      </c>
      <c r="D81" s="23" t="str">
        <f>+'Cu1'!D81</f>
        <v>Tractament Nim + sofre amb bota i 2 persones</v>
      </c>
      <c r="E81" s="21">
        <f>+'Cu1'!E81</f>
        <v>2500</v>
      </c>
      <c r="F81" s="22">
        <f>+'Cu1'!F81</f>
        <v>1.6666666666666674</v>
      </c>
      <c r="G81" s="22">
        <f>+'Cu1'!G81</f>
        <v>1.6666666666666674</v>
      </c>
      <c r="H81" s="22">
        <f>+'Cu1'!H81</f>
        <v>0</v>
      </c>
      <c r="I81" s="22">
        <f>+'Cu1'!I81</f>
        <v>0</v>
      </c>
      <c r="J81" s="22">
        <f>+'Cu1'!J81</f>
        <v>0</v>
      </c>
      <c r="K81" s="22">
        <f>+'Cu1'!K81</f>
        <v>0</v>
      </c>
      <c r="L81" s="22">
        <f>+'Cu1'!L81</f>
        <v>0</v>
      </c>
      <c r="M81" s="22">
        <f>+'Cu1'!M81</f>
        <v>0</v>
      </c>
      <c r="N81" s="22">
        <f>+'Cu1'!N81</f>
        <v>0</v>
      </c>
      <c r="O81" s="23">
        <f>+'Cu1'!O81</f>
        <v>0</v>
      </c>
      <c r="P81" s="24">
        <f>+'Cu1'!P81</f>
        <v>0</v>
      </c>
      <c r="Q81" s="22">
        <f>+'Cu1'!Q81</f>
        <v>0</v>
      </c>
      <c r="R81" s="23">
        <f>+'Cu1'!R81</f>
        <v>0</v>
      </c>
      <c r="S81" s="23">
        <f>+'Cu1'!S81</f>
        <v>0</v>
      </c>
      <c r="T81" s="23">
        <f>+'Cu1'!T81</f>
        <v>0</v>
      </c>
      <c r="U81" s="23">
        <f>+'Cu1'!U81</f>
        <v>0</v>
      </c>
      <c r="V81" s="23">
        <f>+'Cu1'!V81</f>
        <v>0</v>
      </c>
      <c r="W81" s="23">
        <f>+'Cu1'!W81</f>
        <v>0</v>
      </c>
      <c r="X81" s="23">
        <f>+'Cu1'!X81</f>
        <v>0</v>
      </c>
      <c r="Y81" s="23">
        <f>+'Cu1'!Y81</f>
        <v>0</v>
      </c>
      <c r="Z81" s="22">
        <f>+'Cu1'!Z81</f>
        <v>0</v>
      </c>
      <c r="AA81" s="22">
        <f>+'Cu1'!AA81</f>
        <v>0</v>
      </c>
      <c r="AB81" s="23">
        <f>+'Cu1'!AB81</f>
        <v>0</v>
      </c>
      <c r="AC81" s="23">
        <f>+'Cu1'!AC81</f>
        <v>0</v>
      </c>
      <c r="AD81" s="23">
        <f>+'Cu1'!AD81</f>
        <v>0</v>
      </c>
      <c r="AE81" s="22">
        <f>+'Cu1'!AE81</f>
        <v>0</v>
      </c>
      <c r="AF81" s="22">
        <f>+'Cu1'!AF81</f>
        <v>0</v>
      </c>
      <c r="AG81" s="27">
        <f>+'Cu1'!AG81</f>
        <v>0</v>
      </c>
      <c r="AH81" s="23">
        <f>+'Cu1'!AH81</f>
        <v>0</v>
      </c>
      <c r="AI81" s="23">
        <f>+'Cu1'!AI81</f>
        <v>0</v>
      </c>
      <c r="AJ81" s="23">
        <f>+'Cu1'!AJ81</f>
        <v>0</v>
      </c>
      <c r="AK81" s="44">
        <f>+'Cu1'!AK81</f>
        <v>0</v>
      </c>
      <c r="AL81" s="27">
        <f>+'Cu1'!AL81</f>
        <v>0.15</v>
      </c>
      <c r="AM81" s="26">
        <f>+'Cu1'!AM81</f>
        <v>0.44999999999999996</v>
      </c>
      <c r="AN81" s="23">
        <f>+'Cu1'!AN81</f>
        <v>0</v>
      </c>
      <c r="AO81" s="23">
        <f>+'Cu1'!AO81</f>
        <v>0</v>
      </c>
      <c r="AP81" s="23">
        <f>+'Cu1'!AP81</f>
        <v>0</v>
      </c>
      <c r="AQ81" s="23">
        <f>+'Cu1'!AQ81</f>
        <v>0</v>
      </c>
      <c r="AR81" s="23">
        <f>+'Cu1'!AR81</f>
        <v>0</v>
      </c>
      <c r="AS81" s="23">
        <f>+'Cu1'!AS81</f>
        <v>0</v>
      </c>
      <c r="AT81" s="23">
        <f>+'Cu1'!AT81</f>
        <v>0</v>
      </c>
      <c r="AU81" s="23">
        <f>+'Cu1'!AU81</f>
        <v>0</v>
      </c>
      <c r="AV81" s="39">
        <f>+'Cu1'!AV81</f>
        <v>0</v>
      </c>
      <c r="AW81" s="39">
        <f>+'Cu1'!AW81</f>
        <v>0</v>
      </c>
      <c r="AX81" s="39">
        <f>+'Cu1'!AX81</f>
        <v>0</v>
      </c>
      <c r="AY81" s="39">
        <f>+'Cu1'!AY81</f>
        <v>0</v>
      </c>
      <c r="AZ81" s="39">
        <f>+'Cu1'!AZ81</f>
        <v>0</v>
      </c>
      <c r="BA81" s="39">
        <f>+'Cu1'!BA81</f>
        <v>0</v>
      </c>
      <c r="BB81" s="39">
        <f>+'Cu1'!BB81</f>
        <v>0</v>
      </c>
      <c r="BC81" s="39">
        <f>+'Cu1'!BC81</f>
        <v>0</v>
      </c>
      <c r="BD81" s="39">
        <f>+'Cu1'!BD81</f>
        <v>0</v>
      </c>
      <c r="BE81" s="39">
        <f>+'Cu1'!BE81</f>
        <v>0</v>
      </c>
      <c r="BF81" s="39">
        <f>+'Cu1'!BF81</f>
        <v>0</v>
      </c>
      <c r="BG81" s="39">
        <f>+'Cu1'!BG81</f>
        <v>0</v>
      </c>
    </row>
    <row r="82" spans="1:59" s="40" customFormat="1" hidden="1">
      <c r="A82" s="36">
        <f>+'Cu1'!A82</f>
        <v>33</v>
      </c>
      <c r="B82" s="36">
        <f>+'Cu1'!B82</f>
        <v>570</v>
      </c>
      <c r="C82" s="29" t="str">
        <f>+'Cu1'!C82</f>
        <v>TRACTAMENTS</v>
      </c>
      <c r="D82" s="29" t="str">
        <f>+'Cu1'!D82</f>
        <v>Tractament sofre amb bota i 2 persones</v>
      </c>
      <c r="E82" s="37">
        <f>+'Cu1'!E82</f>
        <v>2500</v>
      </c>
      <c r="F82" s="28">
        <f>+'Cu1'!F82</f>
        <v>1.6666666666666674</v>
      </c>
      <c r="G82" s="28">
        <f>+'Cu1'!G82</f>
        <v>1.6666666666666674</v>
      </c>
      <c r="H82" s="28">
        <f>+'Cu1'!H82</f>
        <v>0</v>
      </c>
      <c r="I82" s="28">
        <f>+'Cu1'!I82</f>
        <v>0</v>
      </c>
      <c r="J82" s="28">
        <f>+'Cu1'!J82</f>
        <v>0</v>
      </c>
      <c r="K82" s="28">
        <f>+'Cu1'!K82</f>
        <v>0</v>
      </c>
      <c r="L82" s="28">
        <f>+'Cu1'!L82</f>
        <v>0</v>
      </c>
      <c r="M82" s="28">
        <f>+'Cu1'!M82</f>
        <v>0</v>
      </c>
      <c r="N82" s="28">
        <f>+'Cu1'!N82</f>
        <v>0</v>
      </c>
      <c r="O82" s="29">
        <f>+'Cu1'!O82</f>
        <v>0</v>
      </c>
      <c r="P82" s="30">
        <f>+'Cu1'!P82</f>
        <v>0</v>
      </c>
      <c r="Q82" s="28">
        <f>+'Cu1'!Q82</f>
        <v>0</v>
      </c>
      <c r="R82" s="29">
        <f>+'Cu1'!R82</f>
        <v>0</v>
      </c>
      <c r="S82" s="29">
        <f>+'Cu1'!S82</f>
        <v>0</v>
      </c>
      <c r="T82" s="29">
        <f>+'Cu1'!T82</f>
        <v>0</v>
      </c>
      <c r="U82" s="29">
        <f>+'Cu1'!U82</f>
        <v>0</v>
      </c>
      <c r="V82" s="29">
        <f>+'Cu1'!V82</f>
        <v>0</v>
      </c>
      <c r="W82" s="29">
        <f>+'Cu1'!W82</f>
        <v>0</v>
      </c>
      <c r="X82" s="29">
        <f>+'Cu1'!X82</f>
        <v>0</v>
      </c>
      <c r="Y82" s="29">
        <f>+'Cu1'!Y82</f>
        <v>0</v>
      </c>
      <c r="Z82" s="28">
        <f>+'Cu1'!Z82</f>
        <v>0</v>
      </c>
      <c r="AA82" s="28">
        <f>+'Cu1'!AA82</f>
        <v>0</v>
      </c>
      <c r="AB82" s="29">
        <f>+'Cu1'!AB82</f>
        <v>0</v>
      </c>
      <c r="AC82" s="29">
        <f>+'Cu1'!AC82</f>
        <v>0</v>
      </c>
      <c r="AD82" s="29">
        <f>+'Cu1'!AD82</f>
        <v>0</v>
      </c>
      <c r="AE82" s="28">
        <f>+'Cu1'!AE82</f>
        <v>0</v>
      </c>
      <c r="AF82" s="28">
        <f>+'Cu1'!AF82</f>
        <v>0</v>
      </c>
      <c r="AG82" s="31">
        <f>+'Cu1'!AG82</f>
        <v>0</v>
      </c>
      <c r="AH82" s="29">
        <f>+'Cu1'!AH82</f>
        <v>0</v>
      </c>
      <c r="AI82" s="29">
        <f>+'Cu1'!AI82</f>
        <v>0</v>
      </c>
      <c r="AJ82" s="29">
        <f>+'Cu1'!AJ82</f>
        <v>0</v>
      </c>
      <c r="AK82" s="45">
        <f>+'Cu1'!AK82</f>
        <v>0</v>
      </c>
      <c r="AL82" s="31">
        <f>+'Cu1'!AL82</f>
        <v>0.12</v>
      </c>
      <c r="AM82" s="32">
        <f>+'Cu1'!AM82</f>
        <v>0</v>
      </c>
      <c r="AN82" s="29">
        <f>+'Cu1'!AN82</f>
        <v>0</v>
      </c>
      <c r="AO82" s="29">
        <f>+'Cu1'!AO82</f>
        <v>0</v>
      </c>
      <c r="AP82" s="29">
        <f>+'Cu1'!AP82</f>
        <v>0</v>
      </c>
      <c r="AQ82" s="29">
        <f>+'Cu1'!AQ82</f>
        <v>0</v>
      </c>
      <c r="AR82" s="29">
        <f>+'Cu1'!AR82</f>
        <v>0</v>
      </c>
      <c r="AS82" s="29">
        <f>+'Cu1'!AS82</f>
        <v>0</v>
      </c>
      <c r="AT82" s="29">
        <f>+'Cu1'!AT82</f>
        <v>0</v>
      </c>
      <c r="AU82" s="29">
        <f>+'Cu1'!AU82</f>
        <v>0</v>
      </c>
      <c r="AV82" s="40">
        <f>+'Cu1'!AV82</f>
        <v>0</v>
      </c>
      <c r="AW82" s="40">
        <f>+'Cu1'!AW82</f>
        <v>0</v>
      </c>
      <c r="AX82" s="40">
        <f>+'Cu1'!AX82</f>
        <v>0</v>
      </c>
      <c r="AY82" s="40">
        <f>+'Cu1'!AY82</f>
        <v>0</v>
      </c>
      <c r="AZ82" s="40">
        <f>+'Cu1'!AZ82</f>
        <v>0</v>
      </c>
      <c r="BA82" s="40">
        <f>+'Cu1'!BA82</f>
        <v>0</v>
      </c>
      <c r="BB82" s="40">
        <f>+'Cu1'!BB82</f>
        <v>0</v>
      </c>
      <c r="BC82" s="40">
        <f>+'Cu1'!BC82</f>
        <v>0</v>
      </c>
      <c r="BD82" s="40">
        <f>+'Cu1'!BD82</f>
        <v>0</v>
      </c>
      <c r="BE82" s="40">
        <f>+'Cu1'!BE82</f>
        <v>0</v>
      </c>
      <c r="BF82" s="40">
        <f>+'Cu1'!BF82</f>
        <v>0</v>
      </c>
      <c r="BG82" s="40">
        <f>+'Cu1'!BG82</f>
        <v>0</v>
      </c>
    </row>
    <row r="83" spans="1:59" s="39" customFormat="1" hidden="1">
      <c r="A83" s="36">
        <f>+'Cu1'!A83</f>
        <v>34</v>
      </c>
      <c r="B83" s="35">
        <f>+'Cu1'!B83</f>
        <v>610</v>
      </c>
      <c r="C83" s="23" t="str">
        <f>+'Cu1'!C83</f>
        <v>DESHERBAT</v>
      </c>
      <c r="D83" s="23" t="str">
        <f>+'Cu1'!D83</f>
        <v>Desherbat amb tractor</v>
      </c>
      <c r="E83" s="21">
        <f>+'Cu1'!E83</f>
        <v>2500</v>
      </c>
      <c r="F83" s="22">
        <f>+'Cu1'!F83</f>
        <v>0</v>
      </c>
      <c r="G83" s="22">
        <f>+'Cu1'!G83</f>
        <v>1</v>
      </c>
      <c r="H83" s="22">
        <f>+'Cu1'!H83</f>
        <v>0</v>
      </c>
      <c r="I83" s="22">
        <f>+'Cu1'!I83</f>
        <v>0</v>
      </c>
      <c r="J83" s="22">
        <f>+'Cu1'!J83</f>
        <v>0</v>
      </c>
      <c r="K83" s="22">
        <f>+'Cu1'!K83</f>
        <v>0</v>
      </c>
      <c r="L83" s="22">
        <f>+'Cu1'!L83</f>
        <v>0</v>
      </c>
      <c r="M83" s="22">
        <f>+'Cu1'!M83</f>
        <v>0</v>
      </c>
      <c r="N83" s="22">
        <f>+'Cu1'!N83</f>
        <v>0</v>
      </c>
      <c r="O83" s="23">
        <f>+'Cu1'!O83</f>
        <v>0</v>
      </c>
      <c r="P83" s="24">
        <f>+'Cu1'!P83</f>
        <v>0</v>
      </c>
      <c r="Q83" s="22">
        <f>+'Cu1'!Q83</f>
        <v>0</v>
      </c>
      <c r="R83" s="23">
        <f>+'Cu1'!R83</f>
        <v>0</v>
      </c>
      <c r="S83" s="23">
        <f>+'Cu1'!S83</f>
        <v>0</v>
      </c>
      <c r="T83" s="23">
        <f>+'Cu1'!T83</f>
        <v>0</v>
      </c>
      <c r="U83" s="23">
        <f>+'Cu1'!U83</f>
        <v>0</v>
      </c>
      <c r="V83" s="23">
        <f>+'Cu1'!V83</f>
        <v>0</v>
      </c>
      <c r="W83" s="23">
        <f>+'Cu1'!W83</f>
        <v>0</v>
      </c>
      <c r="X83" s="23">
        <f>+'Cu1'!X83</f>
        <v>0</v>
      </c>
      <c r="Y83" s="23">
        <f>+'Cu1'!Y83</f>
        <v>0</v>
      </c>
      <c r="Z83" s="22">
        <f>+'Cu1'!Z83</f>
        <v>0</v>
      </c>
      <c r="AA83" s="22">
        <f>+'Cu1'!AA83</f>
        <v>0</v>
      </c>
      <c r="AB83" s="23">
        <f>+'Cu1'!AB83</f>
        <v>0</v>
      </c>
      <c r="AC83" s="23">
        <f>+'Cu1'!AC83</f>
        <v>0</v>
      </c>
      <c r="AD83" s="23">
        <f>+'Cu1'!AD83</f>
        <v>0</v>
      </c>
      <c r="AE83" s="22">
        <f>+'Cu1'!AE83</f>
        <v>0</v>
      </c>
      <c r="AF83" s="22">
        <f>+'Cu1'!AF83</f>
        <v>0</v>
      </c>
      <c r="AG83" s="23">
        <f>+'Cu1'!AG83</f>
        <v>0</v>
      </c>
      <c r="AH83" s="23">
        <f>+'Cu1'!AH83</f>
        <v>0</v>
      </c>
      <c r="AI83" s="23">
        <f>+'Cu1'!AI83</f>
        <v>0</v>
      </c>
      <c r="AJ83" s="23">
        <f>+'Cu1'!AJ83</f>
        <v>0</v>
      </c>
      <c r="AK83" s="23">
        <f>+'Cu1'!AK83</f>
        <v>0</v>
      </c>
      <c r="AL83" s="23">
        <f>+'Cu1'!AL83</f>
        <v>0</v>
      </c>
      <c r="AM83" s="23">
        <f>+'Cu1'!AM83</f>
        <v>0</v>
      </c>
      <c r="AN83" s="22">
        <f>+'Cu1'!AN83</f>
        <v>1</v>
      </c>
      <c r="AO83" s="22">
        <f>+'Cu1'!AO83</f>
        <v>0</v>
      </c>
      <c r="AP83" s="23">
        <f>+'Cu1'!AP83</f>
        <v>0</v>
      </c>
      <c r="AQ83" s="23">
        <f>+'Cu1'!AQ83</f>
        <v>0</v>
      </c>
      <c r="AR83" s="23">
        <f>+'Cu1'!AR83</f>
        <v>0</v>
      </c>
      <c r="AS83" s="23">
        <f>+'Cu1'!AS83</f>
        <v>0</v>
      </c>
      <c r="AT83" s="23">
        <f>+'Cu1'!AT83</f>
        <v>0</v>
      </c>
      <c r="AU83" s="23">
        <f>+'Cu1'!AU83</f>
        <v>0</v>
      </c>
      <c r="AV83" s="39">
        <f>+'Cu1'!AV83</f>
        <v>0</v>
      </c>
      <c r="AW83" s="39">
        <f>+'Cu1'!AW83</f>
        <v>0</v>
      </c>
      <c r="AX83" s="39">
        <f>+'Cu1'!AX83</f>
        <v>0</v>
      </c>
      <c r="AY83" s="39">
        <f>+'Cu1'!AY83</f>
        <v>0</v>
      </c>
      <c r="AZ83" s="39">
        <f>+'Cu1'!AZ83</f>
        <v>0</v>
      </c>
      <c r="BA83" s="39">
        <f>+'Cu1'!BA83</f>
        <v>0</v>
      </c>
      <c r="BB83" s="39">
        <f>+'Cu1'!BB83</f>
        <v>0</v>
      </c>
      <c r="BC83" s="39">
        <f>+'Cu1'!BC83</f>
        <v>0</v>
      </c>
      <c r="BD83" s="39">
        <f>+'Cu1'!BD83</f>
        <v>0</v>
      </c>
      <c r="BE83" s="39">
        <f>+'Cu1'!BE83</f>
        <v>0</v>
      </c>
      <c r="BF83" s="39">
        <f>+'Cu1'!BF83</f>
        <v>0</v>
      </c>
      <c r="BG83" s="39">
        <f>+'Cu1'!BG83</f>
        <v>0</v>
      </c>
    </row>
    <row r="84" spans="1:59" s="40" customFormat="1" hidden="1">
      <c r="A84" s="36">
        <f>+'Cu1'!A84</f>
        <v>35</v>
      </c>
      <c r="B84" s="36">
        <f>+'Cu1'!B84</f>
        <v>620</v>
      </c>
      <c r="C84" s="29" t="str">
        <f>+'Cu1'!C84</f>
        <v>DESHERBAT</v>
      </c>
      <c r="D84" s="29" t="str">
        <f>+'Cu1'!D84</f>
        <v>Desherbat amb motocultor</v>
      </c>
      <c r="E84" s="37">
        <f>+'Cu1'!E84</f>
        <v>2500</v>
      </c>
      <c r="F84" s="28">
        <f>+'Cu1'!F84</f>
        <v>2</v>
      </c>
      <c r="G84" s="28">
        <f>+'Cu1'!G84</f>
        <v>0</v>
      </c>
      <c r="H84" s="28">
        <f>+'Cu1'!H84</f>
        <v>2</v>
      </c>
      <c r="I84" s="28">
        <f>+'Cu1'!I84</f>
        <v>0</v>
      </c>
      <c r="J84" s="28">
        <f>+'Cu1'!J84</f>
        <v>0</v>
      </c>
      <c r="K84" s="28">
        <f>+'Cu1'!K84</f>
        <v>0</v>
      </c>
      <c r="L84" s="28">
        <f>+'Cu1'!L84</f>
        <v>0</v>
      </c>
      <c r="M84" s="28">
        <f>+'Cu1'!M84</f>
        <v>0</v>
      </c>
      <c r="N84" s="28">
        <f>+'Cu1'!N84</f>
        <v>0</v>
      </c>
      <c r="O84" s="29">
        <f>+'Cu1'!O84</f>
        <v>0</v>
      </c>
      <c r="P84" s="30">
        <f>+'Cu1'!P84</f>
        <v>0</v>
      </c>
      <c r="Q84" s="28">
        <f>+'Cu1'!Q84</f>
        <v>0</v>
      </c>
      <c r="R84" s="29">
        <f>+'Cu1'!R84</f>
        <v>0</v>
      </c>
      <c r="S84" s="29">
        <f>+'Cu1'!S84</f>
        <v>0</v>
      </c>
      <c r="T84" s="29">
        <f>+'Cu1'!T84</f>
        <v>0</v>
      </c>
      <c r="U84" s="29">
        <f>+'Cu1'!U84</f>
        <v>0</v>
      </c>
      <c r="V84" s="29">
        <f>+'Cu1'!V84</f>
        <v>0</v>
      </c>
      <c r="W84" s="29">
        <f>+'Cu1'!W84</f>
        <v>0</v>
      </c>
      <c r="X84" s="29">
        <f>+'Cu1'!X84</f>
        <v>0</v>
      </c>
      <c r="Y84" s="29">
        <f>+'Cu1'!Y84</f>
        <v>0</v>
      </c>
      <c r="Z84" s="28">
        <f>+'Cu1'!Z84</f>
        <v>0</v>
      </c>
      <c r="AA84" s="28">
        <f>+'Cu1'!AA84</f>
        <v>0</v>
      </c>
      <c r="AB84" s="29">
        <f>+'Cu1'!AB84</f>
        <v>0</v>
      </c>
      <c r="AC84" s="29">
        <f>+'Cu1'!AC84</f>
        <v>0</v>
      </c>
      <c r="AD84" s="29">
        <f>+'Cu1'!AD84</f>
        <v>0</v>
      </c>
      <c r="AE84" s="28">
        <f>+'Cu1'!AE84</f>
        <v>0</v>
      </c>
      <c r="AF84" s="28">
        <f>+'Cu1'!AF84</f>
        <v>0</v>
      </c>
      <c r="AG84" s="29">
        <f>+'Cu1'!AG84</f>
        <v>0</v>
      </c>
      <c r="AH84" s="29">
        <f>+'Cu1'!AH84</f>
        <v>0</v>
      </c>
      <c r="AI84" s="29">
        <f>+'Cu1'!AI84</f>
        <v>0</v>
      </c>
      <c r="AJ84" s="29">
        <f>+'Cu1'!AJ84</f>
        <v>0</v>
      </c>
      <c r="AK84" s="29">
        <f>+'Cu1'!AK84</f>
        <v>0</v>
      </c>
      <c r="AL84" s="29">
        <f>+'Cu1'!AL84</f>
        <v>0</v>
      </c>
      <c r="AM84" s="29">
        <f>+'Cu1'!AM84</f>
        <v>0</v>
      </c>
      <c r="AN84" s="28">
        <f>+'Cu1'!AN84</f>
        <v>0</v>
      </c>
      <c r="AO84" s="28">
        <f>+'Cu1'!AO84</f>
        <v>0</v>
      </c>
      <c r="AP84" s="29">
        <f>+'Cu1'!AP84</f>
        <v>0</v>
      </c>
      <c r="AQ84" s="29">
        <f>+'Cu1'!AQ84</f>
        <v>0</v>
      </c>
      <c r="AR84" s="29">
        <f>+'Cu1'!AR84</f>
        <v>0</v>
      </c>
      <c r="AS84" s="29">
        <f>+'Cu1'!AS84</f>
        <v>0</v>
      </c>
      <c r="AT84" s="29">
        <f>+'Cu1'!AT84</f>
        <v>0</v>
      </c>
      <c r="AU84" s="29">
        <f>+'Cu1'!AU84</f>
        <v>0</v>
      </c>
      <c r="AV84" s="40">
        <f>+'Cu1'!AV84</f>
        <v>0</v>
      </c>
      <c r="AW84" s="40">
        <f>+'Cu1'!AW84</f>
        <v>0</v>
      </c>
      <c r="AX84" s="40">
        <f>+'Cu1'!AX84</f>
        <v>0</v>
      </c>
      <c r="AY84" s="40">
        <f>+'Cu1'!AY84</f>
        <v>0</v>
      </c>
      <c r="AZ84" s="40">
        <f>+'Cu1'!AZ84</f>
        <v>0</v>
      </c>
      <c r="BA84" s="40">
        <f>+'Cu1'!BA84</f>
        <v>0</v>
      </c>
      <c r="BB84" s="40">
        <f>+'Cu1'!BB84</f>
        <v>0</v>
      </c>
      <c r="BC84" s="40">
        <f>+'Cu1'!BC84</f>
        <v>0</v>
      </c>
      <c r="BD84" s="40">
        <f>+'Cu1'!BD84</f>
        <v>0</v>
      </c>
      <c r="BE84" s="40">
        <f>+'Cu1'!BE84</f>
        <v>0</v>
      </c>
      <c r="BF84" s="40">
        <f>+'Cu1'!BF84</f>
        <v>0</v>
      </c>
      <c r="BG84" s="40">
        <f>+'Cu1'!BG84</f>
        <v>0</v>
      </c>
    </row>
    <row r="85" spans="1:59" s="39" customFormat="1" hidden="1">
      <c r="A85" s="36">
        <f>+'Cu1'!A85</f>
        <v>36</v>
      </c>
      <c r="B85" s="35">
        <f>+'Cu1'!B85</f>
        <v>630</v>
      </c>
      <c r="C85" s="23" t="str">
        <f>+'Cu1'!C85</f>
        <v>DESHERBAT</v>
      </c>
      <c r="D85" s="23" t="str">
        <f>+'Cu1'!D85</f>
        <v>Desherbat amb motocultor (només part sense plàstic)</v>
      </c>
      <c r="E85" s="21">
        <f>+'Cu1'!E85</f>
        <v>2500</v>
      </c>
      <c r="F85" s="22">
        <f>+'Cu1'!F85</f>
        <v>1</v>
      </c>
      <c r="G85" s="22">
        <f>+'Cu1'!G85</f>
        <v>0</v>
      </c>
      <c r="H85" s="22">
        <f>+'Cu1'!H85</f>
        <v>1</v>
      </c>
      <c r="I85" s="22">
        <f>+'Cu1'!I85</f>
        <v>0</v>
      </c>
      <c r="J85" s="22">
        <f>+'Cu1'!J85</f>
        <v>0</v>
      </c>
      <c r="K85" s="22">
        <f>+'Cu1'!K85</f>
        <v>0</v>
      </c>
      <c r="L85" s="22">
        <f>+'Cu1'!L85</f>
        <v>0</v>
      </c>
      <c r="M85" s="22">
        <f>+'Cu1'!M85</f>
        <v>0</v>
      </c>
      <c r="N85" s="22">
        <f>+'Cu1'!N85</f>
        <v>0</v>
      </c>
      <c r="O85" s="23">
        <f>+'Cu1'!O85</f>
        <v>0</v>
      </c>
      <c r="P85" s="24">
        <f>+'Cu1'!P85</f>
        <v>0</v>
      </c>
      <c r="Q85" s="22">
        <f>+'Cu1'!Q85</f>
        <v>0</v>
      </c>
      <c r="R85" s="23">
        <f>+'Cu1'!R85</f>
        <v>0</v>
      </c>
      <c r="S85" s="23">
        <f>+'Cu1'!S85</f>
        <v>0</v>
      </c>
      <c r="T85" s="23">
        <f>+'Cu1'!T85</f>
        <v>0</v>
      </c>
      <c r="U85" s="23">
        <f>+'Cu1'!U85</f>
        <v>0</v>
      </c>
      <c r="V85" s="23">
        <f>+'Cu1'!V85</f>
        <v>0</v>
      </c>
      <c r="W85" s="23">
        <f>+'Cu1'!W85</f>
        <v>0</v>
      </c>
      <c r="X85" s="23">
        <f>+'Cu1'!X85</f>
        <v>0</v>
      </c>
      <c r="Y85" s="23">
        <f>+'Cu1'!Y85</f>
        <v>0</v>
      </c>
      <c r="Z85" s="22">
        <f>+'Cu1'!Z85</f>
        <v>0</v>
      </c>
      <c r="AA85" s="22">
        <f>+'Cu1'!AA85</f>
        <v>0</v>
      </c>
      <c r="AB85" s="23">
        <f>+'Cu1'!AB85</f>
        <v>0</v>
      </c>
      <c r="AC85" s="23">
        <f>+'Cu1'!AC85</f>
        <v>0</v>
      </c>
      <c r="AD85" s="23">
        <f>+'Cu1'!AD85</f>
        <v>0</v>
      </c>
      <c r="AE85" s="22">
        <f>+'Cu1'!AE85</f>
        <v>0</v>
      </c>
      <c r="AF85" s="22">
        <f>+'Cu1'!AF85</f>
        <v>0</v>
      </c>
      <c r="AG85" s="23">
        <f>+'Cu1'!AG85</f>
        <v>0</v>
      </c>
      <c r="AH85" s="23">
        <f>+'Cu1'!AH85</f>
        <v>0</v>
      </c>
      <c r="AI85" s="23">
        <f>+'Cu1'!AI85</f>
        <v>0</v>
      </c>
      <c r="AJ85" s="23">
        <f>+'Cu1'!AJ85</f>
        <v>0</v>
      </c>
      <c r="AK85" s="23">
        <f>+'Cu1'!AK85</f>
        <v>0</v>
      </c>
      <c r="AL85" s="23">
        <f>+'Cu1'!AL85</f>
        <v>0</v>
      </c>
      <c r="AM85" s="23">
        <f>+'Cu1'!AM85</f>
        <v>0</v>
      </c>
      <c r="AN85" s="22">
        <f>+'Cu1'!AN85</f>
        <v>0</v>
      </c>
      <c r="AO85" s="22">
        <f>+'Cu1'!AO85</f>
        <v>0</v>
      </c>
      <c r="AP85" s="23">
        <f>+'Cu1'!AP85</f>
        <v>0</v>
      </c>
      <c r="AQ85" s="23">
        <f>+'Cu1'!AQ85</f>
        <v>0</v>
      </c>
      <c r="AR85" s="23">
        <f>+'Cu1'!AR85</f>
        <v>0</v>
      </c>
      <c r="AS85" s="23">
        <f>+'Cu1'!AS85</f>
        <v>0</v>
      </c>
      <c r="AT85" s="23">
        <f>+'Cu1'!AT85</f>
        <v>0</v>
      </c>
      <c r="AU85" s="23">
        <f>+'Cu1'!AU85</f>
        <v>0</v>
      </c>
      <c r="AV85" s="39">
        <f>+'Cu1'!AV85</f>
        <v>0</v>
      </c>
      <c r="AW85" s="39">
        <f>+'Cu1'!AW85</f>
        <v>0</v>
      </c>
      <c r="AX85" s="39">
        <f>+'Cu1'!AX85</f>
        <v>0</v>
      </c>
      <c r="AY85" s="39">
        <f>+'Cu1'!AY85</f>
        <v>0</v>
      </c>
      <c r="AZ85" s="39">
        <f>+'Cu1'!AZ85</f>
        <v>0</v>
      </c>
      <c r="BA85" s="39">
        <f>+'Cu1'!BA85</f>
        <v>0</v>
      </c>
      <c r="BB85" s="39">
        <f>+'Cu1'!BB85</f>
        <v>0</v>
      </c>
      <c r="BC85" s="39">
        <f>+'Cu1'!BC85</f>
        <v>0</v>
      </c>
      <c r="BD85" s="39">
        <f>+'Cu1'!BD85</f>
        <v>0</v>
      </c>
      <c r="BE85" s="39">
        <f>+'Cu1'!BE85</f>
        <v>0</v>
      </c>
      <c r="BF85" s="39">
        <f>+'Cu1'!BF85</f>
        <v>0</v>
      </c>
      <c r="BG85" s="39">
        <f>+'Cu1'!BG85</f>
        <v>0</v>
      </c>
    </row>
    <row r="86" spans="1:59" s="40" customFormat="1" hidden="1">
      <c r="A86" s="36">
        <f>+'Cu1'!A86</f>
        <v>37</v>
      </c>
      <c r="B86" s="36">
        <f>+'Cu1'!B86</f>
        <v>640</v>
      </c>
      <c r="C86" s="29" t="str">
        <f>+'Cu1'!C86</f>
        <v>DESHERBAT</v>
      </c>
      <c r="D86" s="29" t="str">
        <f>+'Cu1'!D86</f>
        <v>Desherbat manual 2,5h/1.000 m2</v>
      </c>
      <c r="E86" s="37">
        <f>+'Cu1'!E86</f>
        <v>2500</v>
      </c>
      <c r="F86" s="28">
        <f>+'Cu1'!F86</f>
        <v>6.25</v>
      </c>
      <c r="G86" s="28">
        <f>+'Cu1'!G86</f>
        <v>0</v>
      </c>
      <c r="H86" s="28">
        <f>+'Cu1'!H86</f>
        <v>0</v>
      </c>
      <c r="I86" s="28">
        <f>+'Cu1'!I86</f>
        <v>0</v>
      </c>
      <c r="J86" s="28">
        <f>+'Cu1'!J86</f>
        <v>0</v>
      </c>
      <c r="K86" s="28">
        <f>+'Cu1'!K86</f>
        <v>0</v>
      </c>
      <c r="L86" s="28">
        <f>+'Cu1'!L86</f>
        <v>0</v>
      </c>
      <c r="M86" s="28">
        <f>+'Cu1'!M86</f>
        <v>0</v>
      </c>
      <c r="N86" s="28">
        <f>+'Cu1'!N86</f>
        <v>0</v>
      </c>
      <c r="O86" s="29">
        <f>+'Cu1'!O86</f>
        <v>0</v>
      </c>
      <c r="P86" s="30">
        <f>+'Cu1'!P86</f>
        <v>0</v>
      </c>
      <c r="Q86" s="28">
        <f>+'Cu1'!Q86</f>
        <v>0</v>
      </c>
      <c r="R86" s="29">
        <f>+'Cu1'!R86</f>
        <v>0</v>
      </c>
      <c r="S86" s="29">
        <f>+'Cu1'!S86</f>
        <v>0</v>
      </c>
      <c r="T86" s="29">
        <f>+'Cu1'!T86</f>
        <v>0</v>
      </c>
      <c r="U86" s="29">
        <f>+'Cu1'!U86</f>
        <v>0</v>
      </c>
      <c r="V86" s="29">
        <f>+'Cu1'!V86</f>
        <v>0</v>
      </c>
      <c r="W86" s="29">
        <f>+'Cu1'!W86</f>
        <v>0</v>
      </c>
      <c r="X86" s="29">
        <f>+'Cu1'!X86</f>
        <v>0</v>
      </c>
      <c r="Y86" s="29">
        <f>+'Cu1'!Y86</f>
        <v>0</v>
      </c>
      <c r="Z86" s="28">
        <f>+'Cu1'!Z86</f>
        <v>0</v>
      </c>
      <c r="AA86" s="28">
        <f>+'Cu1'!AA86</f>
        <v>0</v>
      </c>
      <c r="AB86" s="29">
        <f>+'Cu1'!AB86</f>
        <v>0</v>
      </c>
      <c r="AC86" s="29">
        <f>+'Cu1'!AC86</f>
        <v>0</v>
      </c>
      <c r="AD86" s="29">
        <f>+'Cu1'!AD86</f>
        <v>0</v>
      </c>
      <c r="AE86" s="28">
        <f>+'Cu1'!AE86</f>
        <v>0</v>
      </c>
      <c r="AF86" s="28">
        <f>+'Cu1'!AF86</f>
        <v>0</v>
      </c>
      <c r="AG86" s="29">
        <f>+'Cu1'!AG86</f>
        <v>0</v>
      </c>
      <c r="AH86" s="29">
        <f>+'Cu1'!AH86</f>
        <v>0</v>
      </c>
      <c r="AI86" s="29">
        <f>+'Cu1'!AI86</f>
        <v>0</v>
      </c>
      <c r="AJ86" s="29">
        <f>+'Cu1'!AJ86</f>
        <v>0</v>
      </c>
      <c r="AK86" s="29">
        <f>+'Cu1'!AK86</f>
        <v>0</v>
      </c>
      <c r="AL86" s="29">
        <f>+'Cu1'!AL86</f>
        <v>0</v>
      </c>
      <c r="AM86" s="29">
        <f>+'Cu1'!AM86</f>
        <v>0</v>
      </c>
      <c r="AN86" s="29">
        <f>+'Cu1'!AN86</f>
        <v>0</v>
      </c>
      <c r="AO86" s="29">
        <f>+'Cu1'!AO86</f>
        <v>0</v>
      </c>
      <c r="AP86" s="29">
        <f>+'Cu1'!AP86</f>
        <v>0</v>
      </c>
      <c r="AQ86" s="29">
        <f>+'Cu1'!AQ86</f>
        <v>0</v>
      </c>
      <c r="AR86" s="29">
        <f>+'Cu1'!AR86</f>
        <v>0</v>
      </c>
      <c r="AS86" s="29">
        <f>+'Cu1'!AS86</f>
        <v>0</v>
      </c>
      <c r="AT86" s="29">
        <f>+'Cu1'!AT86</f>
        <v>0</v>
      </c>
      <c r="AU86" s="29">
        <f>+'Cu1'!AU86</f>
        <v>0</v>
      </c>
      <c r="AV86" s="40">
        <f>+'Cu1'!AV86</f>
        <v>0</v>
      </c>
      <c r="AW86" s="40">
        <f>+'Cu1'!AW86</f>
        <v>0</v>
      </c>
      <c r="AX86" s="40">
        <f>+'Cu1'!AX86</f>
        <v>0</v>
      </c>
      <c r="AY86" s="40">
        <f>+'Cu1'!AY86</f>
        <v>0</v>
      </c>
      <c r="AZ86" s="40">
        <f>+'Cu1'!AZ86</f>
        <v>0</v>
      </c>
      <c r="BA86" s="40">
        <f>+'Cu1'!BA86</f>
        <v>0</v>
      </c>
      <c r="BB86" s="40">
        <f>+'Cu1'!BB86</f>
        <v>0</v>
      </c>
      <c r="BC86" s="40">
        <f>+'Cu1'!BC86</f>
        <v>0</v>
      </c>
      <c r="BD86" s="40">
        <f>+'Cu1'!BD86</f>
        <v>0</v>
      </c>
      <c r="BE86" s="40">
        <f>+'Cu1'!BE86</f>
        <v>0</v>
      </c>
      <c r="BF86" s="40">
        <f>+'Cu1'!BF86</f>
        <v>0</v>
      </c>
      <c r="BG86" s="40">
        <f>+'Cu1'!BG86</f>
        <v>0</v>
      </c>
    </row>
    <row r="87" spans="1:59" s="39" customFormat="1" hidden="1">
      <c r="A87" s="36">
        <f>+'Cu1'!A87</f>
        <v>38</v>
      </c>
      <c r="B87" s="35">
        <f>+'Cu1'!B87</f>
        <v>650</v>
      </c>
      <c r="C87" s="23" t="str">
        <f>+'Cu1'!C87</f>
        <v>DESHERBAT</v>
      </c>
      <c r="D87" s="23" t="str">
        <f>+'Cu1'!D87</f>
        <v>Desherbat manual 5h/1.000  m2</v>
      </c>
      <c r="E87" s="21">
        <f>+'Cu1'!E87</f>
        <v>2500</v>
      </c>
      <c r="F87" s="22">
        <f>+'Cu1'!F87</f>
        <v>12.5</v>
      </c>
      <c r="G87" s="22">
        <f>+'Cu1'!G87</f>
        <v>0</v>
      </c>
      <c r="H87" s="22">
        <f>+'Cu1'!H87</f>
        <v>0</v>
      </c>
      <c r="I87" s="22">
        <f>+'Cu1'!I87</f>
        <v>0</v>
      </c>
      <c r="J87" s="22">
        <f>+'Cu1'!J87</f>
        <v>0</v>
      </c>
      <c r="K87" s="22">
        <f>+'Cu1'!K87</f>
        <v>0</v>
      </c>
      <c r="L87" s="22">
        <f>+'Cu1'!L87</f>
        <v>0</v>
      </c>
      <c r="M87" s="22">
        <f>+'Cu1'!M87</f>
        <v>0</v>
      </c>
      <c r="N87" s="22">
        <f>+'Cu1'!N87</f>
        <v>0</v>
      </c>
      <c r="O87" s="23">
        <f>+'Cu1'!O87</f>
        <v>0</v>
      </c>
      <c r="P87" s="24">
        <f>+'Cu1'!P87</f>
        <v>0</v>
      </c>
      <c r="Q87" s="22">
        <f>+'Cu1'!Q87</f>
        <v>0</v>
      </c>
      <c r="R87" s="23">
        <f>+'Cu1'!R87</f>
        <v>0</v>
      </c>
      <c r="S87" s="23">
        <f>+'Cu1'!S87</f>
        <v>0</v>
      </c>
      <c r="T87" s="23">
        <f>+'Cu1'!T87</f>
        <v>0</v>
      </c>
      <c r="U87" s="23">
        <f>+'Cu1'!U87</f>
        <v>0</v>
      </c>
      <c r="V87" s="23">
        <f>+'Cu1'!V87</f>
        <v>0</v>
      </c>
      <c r="W87" s="23">
        <f>+'Cu1'!W87</f>
        <v>0</v>
      </c>
      <c r="X87" s="23">
        <f>+'Cu1'!X87</f>
        <v>0</v>
      </c>
      <c r="Y87" s="23">
        <f>+'Cu1'!Y87</f>
        <v>0</v>
      </c>
      <c r="Z87" s="22">
        <f>+'Cu1'!Z87</f>
        <v>0</v>
      </c>
      <c r="AA87" s="22">
        <f>+'Cu1'!AA87</f>
        <v>0</v>
      </c>
      <c r="AB87" s="23">
        <f>+'Cu1'!AB87</f>
        <v>0</v>
      </c>
      <c r="AC87" s="23">
        <f>+'Cu1'!AC87</f>
        <v>0</v>
      </c>
      <c r="AD87" s="23">
        <f>+'Cu1'!AD87</f>
        <v>0</v>
      </c>
      <c r="AE87" s="22">
        <f>+'Cu1'!AE87</f>
        <v>0</v>
      </c>
      <c r="AF87" s="22">
        <f>+'Cu1'!AF87</f>
        <v>0</v>
      </c>
      <c r="AG87" s="23">
        <f>+'Cu1'!AG87</f>
        <v>0</v>
      </c>
      <c r="AH87" s="23">
        <f>+'Cu1'!AH87</f>
        <v>0</v>
      </c>
      <c r="AI87" s="23">
        <f>+'Cu1'!AI87</f>
        <v>0</v>
      </c>
      <c r="AJ87" s="23">
        <f>+'Cu1'!AJ87</f>
        <v>0</v>
      </c>
      <c r="AK87" s="23">
        <f>+'Cu1'!AK87</f>
        <v>0</v>
      </c>
      <c r="AL87" s="23">
        <f>+'Cu1'!AL87</f>
        <v>0</v>
      </c>
      <c r="AM87" s="23">
        <f>+'Cu1'!AM87</f>
        <v>0</v>
      </c>
      <c r="AN87" s="23">
        <f>+'Cu1'!AN87</f>
        <v>0</v>
      </c>
      <c r="AO87" s="23">
        <f>+'Cu1'!AO87</f>
        <v>0</v>
      </c>
      <c r="AP87" s="23">
        <f>+'Cu1'!AP87</f>
        <v>0</v>
      </c>
      <c r="AQ87" s="23">
        <f>+'Cu1'!AQ87</f>
        <v>0</v>
      </c>
      <c r="AR87" s="23">
        <f>+'Cu1'!AR87</f>
        <v>0</v>
      </c>
      <c r="AS87" s="23">
        <f>+'Cu1'!AS87</f>
        <v>0</v>
      </c>
      <c r="AT87" s="23">
        <f>+'Cu1'!AT87</f>
        <v>0</v>
      </c>
      <c r="AU87" s="23">
        <f>+'Cu1'!AU87</f>
        <v>0</v>
      </c>
      <c r="AV87" s="39">
        <f>+'Cu1'!AV87</f>
        <v>0</v>
      </c>
      <c r="AW87" s="39">
        <f>+'Cu1'!AW87</f>
        <v>0</v>
      </c>
      <c r="AX87" s="39">
        <f>+'Cu1'!AX87</f>
        <v>0</v>
      </c>
      <c r="AY87" s="39">
        <f>+'Cu1'!AY87</f>
        <v>0</v>
      </c>
      <c r="AZ87" s="39">
        <f>+'Cu1'!AZ87</f>
        <v>0</v>
      </c>
      <c r="BA87" s="39">
        <f>+'Cu1'!BA87</f>
        <v>0</v>
      </c>
      <c r="BB87" s="39">
        <f>+'Cu1'!BB87</f>
        <v>0</v>
      </c>
      <c r="BC87" s="39">
        <f>+'Cu1'!BC87</f>
        <v>0</v>
      </c>
      <c r="BD87" s="39">
        <f>+'Cu1'!BD87</f>
        <v>0</v>
      </c>
      <c r="BE87" s="39">
        <f>+'Cu1'!BE87</f>
        <v>0</v>
      </c>
      <c r="BF87" s="39">
        <f>+'Cu1'!BF87</f>
        <v>0</v>
      </c>
      <c r="BG87" s="39">
        <f>+'Cu1'!BG87</f>
        <v>0</v>
      </c>
    </row>
    <row r="88" spans="1:59" s="40" customFormat="1" hidden="1">
      <c r="A88" s="36">
        <f>+'Cu1'!A88</f>
        <v>39</v>
      </c>
      <c r="B88" s="36">
        <f>+'Cu1'!B88</f>
        <v>660</v>
      </c>
      <c r="C88" s="29" t="str">
        <f>+'Cu1'!C88</f>
        <v>DESHERBAT</v>
      </c>
      <c r="D88" s="29" t="str">
        <f>+'Cu1'!D88</f>
        <v>Desherbat manual 6,5h/1.000  m2</v>
      </c>
      <c r="E88" s="37">
        <f>+'Cu1'!E88</f>
        <v>2500</v>
      </c>
      <c r="F88" s="28">
        <f>+'Cu1'!F88</f>
        <v>16.25</v>
      </c>
      <c r="G88" s="28">
        <f>+'Cu1'!G88</f>
        <v>0</v>
      </c>
      <c r="H88" s="28">
        <f>+'Cu1'!H88</f>
        <v>0</v>
      </c>
      <c r="I88" s="28">
        <f>+'Cu1'!I88</f>
        <v>0</v>
      </c>
      <c r="J88" s="28">
        <f>+'Cu1'!J88</f>
        <v>0</v>
      </c>
      <c r="K88" s="28">
        <f>+'Cu1'!K88</f>
        <v>0</v>
      </c>
      <c r="L88" s="28">
        <f>+'Cu1'!L88</f>
        <v>0</v>
      </c>
      <c r="M88" s="28">
        <f>+'Cu1'!M88</f>
        <v>0</v>
      </c>
      <c r="N88" s="28">
        <f>+'Cu1'!N88</f>
        <v>0</v>
      </c>
      <c r="O88" s="29">
        <f>+'Cu1'!O88</f>
        <v>0</v>
      </c>
      <c r="P88" s="30">
        <f>+'Cu1'!P88</f>
        <v>0</v>
      </c>
      <c r="Q88" s="28">
        <f>+'Cu1'!Q88</f>
        <v>0</v>
      </c>
      <c r="R88" s="29">
        <f>+'Cu1'!R88</f>
        <v>0</v>
      </c>
      <c r="S88" s="29">
        <f>+'Cu1'!S88</f>
        <v>0</v>
      </c>
      <c r="T88" s="29">
        <f>+'Cu1'!T88</f>
        <v>0</v>
      </c>
      <c r="U88" s="29">
        <f>+'Cu1'!U88</f>
        <v>0</v>
      </c>
      <c r="V88" s="29">
        <f>+'Cu1'!V88</f>
        <v>0</v>
      </c>
      <c r="W88" s="29">
        <f>+'Cu1'!W88</f>
        <v>0</v>
      </c>
      <c r="X88" s="29">
        <f>+'Cu1'!X88</f>
        <v>0</v>
      </c>
      <c r="Y88" s="29">
        <f>+'Cu1'!Y88</f>
        <v>0</v>
      </c>
      <c r="Z88" s="28">
        <f>+'Cu1'!Z88</f>
        <v>0</v>
      </c>
      <c r="AA88" s="28">
        <f>+'Cu1'!AA88</f>
        <v>0</v>
      </c>
      <c r="AB88" s="29">
        <f>+'Cu1'!AB88</f>
        <v>0</v>
      </c>
      <c r="AC88" s="29">
        <f>+'Cu1'!AC88</f>
        <v>0</v>
      </c>
      <c r="AD88" s="29">
        <f>+'Cu1'!AD88</f>
        <v>0</v>
      </c>
      <c r="AE88" s="28">
        <f>+'Cu1'!AE88</f>
        <v>0</v>
      </c>
      <c r="AF88" s="28">
        <f>+'Cu1'!AF88</f>
        <v>0</v>
      </c>
      <c r="AG88" s="29">
        <f>+'Cu1'!AG88</f>
        <v>0</v>
      </c>
      <c r="AH88" s="29">
        <f>+'Cu1'!AH88</f>
        <v>0</v>
      </c>
      <c r="AI88" s="29">
        <f>+'Cu1'!AI88</f>
        <v>0</v>
      </c>
      <c r="AJ88" s="29">
        <f>+'Cu1'!AJ88</f>
        <v>0</v>
      </c>
      <c r="AK88" s="29">
        <f>+'Cu1'!AK88</f>
        <v>0</v>
      </c>
      <c r="AL88" s="29">
        <f>+'Cu1'!AL88</f>
        <v>0</v>
      </c>
      <c r="AM88" s="29">
        <f>+'Cu1'!AM88</f>
        <v>0</v>
      </c>
      <c r="AN88" s="29">
        <f>+'Cu1'!AN88</f>
        <v>0</v>
      </c>
      <c r="AO88" s="29">
        <f>+'Cu1'!AO88</f>
        <v>0</v>
      </c>
      <c r="AP88" s="29">
        <f>+'Cu1'!AP88</f>
        <v>0</v>
      </c>
      <c r="AQ88" s="29">
        <f>+'Cu1'!AQ88</f>
        <v>0</v>
      </c>
      <c r="AR88" s="29">
        <f>+'Cu1'!AR88</f>
        <v>0</v>
      </c>
      <c r="AS88" s="29">
        <f>+'Cu1'!AS88</f>
        <v>0</v>
      </c>
      <c r="AT88" s="29">
        <f>+'Cu1'!AT88</f>
        <v>0</v>
      </c>
      <c r="AU88" s="29">
        <f>+'Cu1'!AU88</f>
        <v>0</v>
      </c>
      <c r="AV88" s="40">
        <f>+'Cu1'!AV88</f>
        <v>0</v>
      </c>
      <c r="AW88" s="40">
        <f>+'Cu1'!AW88</f>
        <v>0</v>
      </c>
      <c r="AX88" s="40">
        <f>+'Cu1'!AX88</f>
        <v>0</v>
      </c>
      <c r="AY88" s="40">
        <f>+'Cu1'!AY88</f>
        <v>0</v>
      </c>
      <c r="AZ88" s="40">
        <f>+'Cu1'!AZ88</f>
        <v>0</v>
      </c>
      <c r="BA88" s="40">
        <f>+'Cu1'!BA88</f>
        <v>0</v>
      </c>
      <c r="BB88" s="40">
        <f>+'Cu1'!BB88</f>
        <v>0</v>
      </c>
      <c r="BC88" s="40">
        <f>+'Cu1'!BC88</f>
        <v>0</v>
      </c>
      <c r="BD88" s="40">
        <f>+'Cu1'!BD88</f>
        <v>0</v>
      </c>
      <c r="BE88" s="40">
        <f>+'Cu1'!BE88</f>
        <v>0</v>
      </c>
      <c r="BF88" s="40">
        <f>+'Cu1'!BF88</f>
        <v>0</v>
      </c>
      <c r="BG88" s="40">
        <f>+'Cu1'!BG88</f>
        <v>0</v>
      </c>
    </row>
    <row r="89" spans="1:59" s="39" customFormat="1" hidden="1">
      <c r="A89" s="36">
        <f>+'Cu1'!A89</f>
        <v>40</v>
      </c>
      <c r="B89" s="35">
        <f>+'Cu1'!B89</f>
        <v>670</v>
      </c>
      <c r="C89" s="23" t="str">
        <f>+'Cu1'!C89</f>
        <v>DESHERBAT</v>
      </c>
      <c r="D89" s="23" t="str">
        <f>+'Cu1'!D89</f>
        <v>Calçar-desherbar</v>
      </c>
      <c r="E89" s="21">
        <f>+'Cu1'!E89</f>
        <v>2500</v>
      </c>
      <c r="F89" s="22">
        <f>+'Cu1'!F89</f>
        <v>0</v>
      </c>
      <c r="G89" s="22">
        <f>+'Cu1'!G89</f>
        <v>0.66666666666666663</v>
      </c>
      <c r="H89" s="22">
        <f>+'Cu1'!H89</f>
        <v>0</v>
      </c>
      <c r="I89" s="22">
        <f>+'Cu1'!I89</f>
        <v>0</v>
      </c>
      <c r="J89" s="22">
        <f>+'Cu1'!J89</f>
        <v>0</v>
      </c>
      <c r="K89" s="22">
        <f>+'Cu1'!K89</f>
        <v>0</v>
      </c>
      <c r="L89" s="22">
        <f>+'Cu1'!L89</f>
        <v>0</v>
      </c>
      <c r="M89" s="22">
        <f>+'Cu1'!M89</f>
        <v>0</v>
      </c>
      <c r="N89" s="22">
        <f>+'Cu1'!N89</f>
        <v>0</v>
      </c>
      <c r="O89" s="23">
        <f>+'Cu1'!O89</f>
        <v>0</v>
      </c>
      <c r="P89" s="24">
        <f>+'Cu1'!P89</f>
        <v>0</v>
      </c>
      <c r="Q89" s="22">
        <f>+'Cu1'!Q89</f>
        <v>0</v>
      </c>
      <c r="R89" s="23">
        <f>+'Cu1'!R89</f>
        <v>0</v>
      </c>
      <c r="S89" s="23">
        <f>+'Cu1'!S89</f>
        <v>0</v>
      </c>
      <c r="T89" s="23">
        <f>+'Cu1'!T89</f>
        <v>0</v>
      </c>
      <c r="U89" s="23">
        <f>+'Cu1'!U89</f>
        <v>0</v>
      </c>
      <c r="V89" s="23">
        <f>+'Cu1'!V89</f>
        <v>0</v>
      </c>
      <c r="W89" s="23">
        <f>+'Cu1'!W89</f>
        <v>0</v>
      </c>
      <c r="X89" s="23">
        <f>+'Cu1'!X89</f>
        <v>0</v>
      </c>
      <c r="Y89" s="23">
        <f>+'Cu1'!Y89</f>
        <v>0</v>
      </c>
      <c r="Z89" s="22">
        <f>+'Cu1'!Z89</f>
        <v>0</v>
      </c>
      <c r="AA89" s="22">
        <f>+'Cu1'!AA89</f>
        <v>0</v>
      </c>
      <c r="AB89" s="23">
        <f>+'Cu1'!AB89</f>
        <v>0</v>
      </c>
      <c r="AC89" s="23">
        <f>+'Cu1'!AC89</f>
        <v>0</v>
      </c>
      <c r="AD89" s="23">
        <f>+'Cu1'!AD89</f>
        <v>0</v>
      </c>
      <c r="AE89" s="22">
        <f>+'Cu1'!AE89</f>
        <v>0</v>
      </c>
      <c r="AF89" s="22">
        <f>+'Cu1'!AF89</f>
        <v>0</v>
      </c>
      <c r="AG89" s="23">
        <f>+'Cu1'!AG89</f>
        <v>0</v>
      </c>
      <c r="AH89" s="23">
        <f>+'Cu1'!AH89</f>
        <v>0</v>
      </c>
      <c r="AI89" s="23">
        <f>+'Cu1'!AI89</f>
        <v>0</v>
      </c>
      <c r="AJ89" s="23">
        <f>+'Cu1'!AJ89</f>
        <v>0</v>
      </c>
      <c r="AK89" s="23">
        <f>+'Cu1'!AK89</f>
        <v>0</v>
      </c>
      <c r="AL89" s="23">
        <f>+'Cu1'!AL89</f>
        <v>0</v>
      </c>
      <c r="AM89" s="23">
        <f>+'Cu1'!AM89</f>
        <v>0</v>
      </c>
      <c r="AN89" s="23">
        <f>+'Cu1'!AN89</f>
        <v>0</v>
      </c>
      <c r="AO89" s="23">
        <f>+'Cu1'!AO89</f>
        <v>0</v>
      </c>
      <c r="AP89" s="23">
        <f>+'Cu1'!AP89</f>
        <v>0</v>
      </c>
      <c r="AQ89" s="23">
        <f>+'Cu1'!AQ89</f>
        <v>0</v>
      </c>
      <c r="AR89" s="23">
        <f>+'Cu1'!AR89</f>
        <v>0</v>
      </c>
      <c r="AS89" s="23">
        <f>+'Cu1'!AS89</f>
        <v>0</v>
      </c>
      <c r="AT89" s="23">
        <f>+'Cu1'!AT89</f>
        <v>0</v>
      </c>
      <c r="AU89" s="23">
        <f>+'Cu1'!AU89</f>
        <v>0</v>
      </c>
      <c r="AV89" s="39">
        <f>+'Cu1'!AV89</f>
        <v>0</v>
      </c>
      <c r="AW89" s="39">
        <f>+'Cu1'!AW89</f>
        <v>0</v>
      </c>
      <c r="AX89" s="39">
        <f>+'Cu1'!AX89</f>
        <v>0</v>
      </c>
      <c r="AY89" s="39">
        <f>+'Cu1'!AY89</f>
        <v>0</v>
      </c>
      <c r="AZ89" s="39">
        <f>+'Cu1'!AZ89</f>
        <v>0</v>
      </c>
      <c r="BA89" s="39">
        <f>+'Cu1'!BA89</f>
        <v>0</v>
      </c>
      <c r="BB89" s="39">
        <f>+'Cu1'!BB89</f>
        <v>0</v>
      </c>
      <c r="BC89" s="39">
        <f>+'Cu1'!BC89</f>
        <v>0</v>
      </c>
      <c r="BD89" s="39">
        <f>+'Cu1'!BD89</f>
        <v>0</v>
      </c>
      <c r="BE89" s="39">
        <f>+'Cu1'!BE89</f>
        <v>0</v>
      </c>
      <c r="BF89" s="39">
        <f>+'Cu1'!BF89</f>
        <v>0</v>
      </c>
      <c r="BG89" s="39">
        <f>+'Cu1'!BG89</f>
        <v>0</v>
      </c>
    </row>
    <row r="90" spans="1:59" s="40" customFormat="1" hidden="1">
      <c r="A90" s="36">
        <f>+'Cu1'!A90</f>
        <v>41</v>
      </c>
      <c r="B90" s="36">
        <f>+'Cu1'!B90</f>
        <v>680</v>
      </c>
      <c r="C90" s="29" t="str">
        <f>+'Cu1'!C90</f>
        <v>DESHERBAT</v>
      </c>
      <c r="D90" s="29" t="str">
        <f>+'Cu1'!D90</f>
        <v>Col·locar plàstic a mà</v>
      </c>
      <c r="E90" s="37">
        <f>+'Cu1'!E90</f>
        <v>2500</v>
      </c>
      <c r="F90" s="28">
        <f>+'Cu1'!F90</f>
        <v>25.176233635448135</v>
      </c>
      <c r="G90" s="28">
        <f>+'Cu1'!G90</f>
        <v>0</v>
      </c>
      <c r="H90" s="28">
        <f>+'Cu1'!H90</f>
        <v>0</v>
      </c>
      <c r="I90" s="28">
        <f>+'Cu1'!I90</f>
        <v>0</v>
      </c>
      <c r="J90" s="28">
        <f>+'Cu1'!J90</f>
        <v>0</v>
      </c>
      <c r="K90" s="28">
        <f>+'Cu1'!K90</f>
        <v>0</v>
      </c>
      <c r="L90" s="28">
        <f>+'Cu1'!L90</f>
        <v>0</v>
      </c>
      <c r="M90" s="28">
        <f>+'Cu1'!M90</f>
        <v>0</v>
      </c>
      <c r="N90" s="28">
        <f>+'Cu1'!N90</f>
        <v>0</v>
      </c>
      <c r="O90" s="29">
        <f>+'Cu1'!O90</f>
        <v>0</v>
      </c>
      <c r="P90" s="30">
        <f>+'Cu1'!P90</f>
        <v>0</v>
      </c>
      <c r="Q90" s="28">
        <f>+'Cu1'!Q90</f>
        <v>0</v>
      </c>
      <c r="R90" s="29">
        <f>+'Cu1'!R90</f>
        <v>0</v>
      </c>
      <c r="S90" s="29">
        <f>+'Cu1'!S90</f>
        <v>0</v>
      </c>
      <c r="T90" s="29">
        <f>+'Cu1'!T90</f>
        <v>0</v>
      </c>
      <c r="U90" s="29">
        <f>+'Cu1'!U90</f>
        <v>0</v>
      </c>
      <c r="V90" s="29">
        <f>+'Cu1'!V90</f>
        <v>0</v>
      </c>
      <c r="W90" s="29">
        <f>+'Cu1'!W90</f>
        <v>0</v>
      </c>
      <c r="X90" s="29">
        <f>+'Cu1'!X90</f>
        <v>0</v>
      </c>
      <c r="Y90" s="29">
        <f>+'Cu1'!Y90</f>
        <v>0</v>
      </c>
      <c r="Z90" s="28">
        <f>+'Cu1'!Z90</f>
        <v>1</v>
      </c>
      <c r="AA90" s="28">
        <f>+'Cu1'!AA90</f>
        <v>0</v>
      </c>
      <c r="AB90" s="29">
        <f>+'Cu1'!AB90</f>
        <v>0</v>
      </c>
      <c r="AC90" s="29">
        <f>+'Cu1'!AC90</f>
        <v>0</v>
      </c>
      <c r="AD90" s="29">
        <f>+'Cu1'!AD90</f>
        <v>0</v>
      </c>
      <c r="AE90" s="28">
        <f>+'Cu1'!AE90</f>
        <v>0</v>
      </c>
      <c r="AF90" s="28">
        <f>+'Cu1'!AF90</f>
        <v>0</v>
      </c>
      <c r="AG90" s="29">
        <f>+'Cu1'!AG90</f>
        <v>0</v>
      </c>
      <c r="AH90" s="29">
        <f>+'Cu1'!AH90</f>
        <v>0</v>
      </c>
      <c r="AI90" s="29">
        <f>+'Cu1'!AI90</f>
        <v>0</v>
      </c>
      <c r="AJ90" s="29">
        <f>+'Cu1'!AJ90</f>
        <v>0</v>
      </c>
      <c r="AK90" s="29">
        <f>+'Cu1'!AK90</f>
        <v>0</v>
      </c>
      <c r="AL90" s="29">
        <f>+'Cu1'!AL90</f>
        <v>0</v>
      </c>
      <c r="AM90" s="29">
        <f>+'Cu1'!AM90</f>
        <v>0</v>
      </c>
      <c r="AN90" s="29">
        <f>+'Cu1'!AN90</f>
        <v>0</v>
      </c>
      <c r="AO90" s="46">
        <f>+'Cu1'!AO90</f>
        <v>1666.6666666666665</v>
      </c>
      <c r="AP90" s="29">
        <f>+'Cu1'!AP90</f>
        <v>0</v>
      </c>
      <c r="AQ90" s="29">
        <f>+'Cu1'!AQ90</f>
        <v>0</v>
      </c>
      <c r="AR90" s="29">
        <f>+'Cu1'!AR90</f>
        <v>0</v>
      </c>
      <c r="AS90" s="29">
        <f>+'Cu1'!AS90</f>
        <v>0</v>
      </c>
      <c r="AT90" s="29">
        <f>+'Cu1'!AT90</f>
        <v>0</v>
      </c>
      <c r="AU90" s="29">
        <f>+'Cu1'!AU90</f>
        <v>0</v>
      </c>
      <c r="AV90" s="40">
        <f>+'Cu1'!AV90</f>
        <v>0</v>
      </c>
      <c r="AW90" s="40">
        <f>+'Cu1'!AW90</f>
        <v>0</v>
      </c>
      <c r="AX90" s="40">
        <f>+'Cu1'!AX90</f>
        <v>0</v>
      </c>
      <c r="AY90" s="40">
        <f>+'Cu1'!AY90</f>
        <v>0</v>
      </c>
      <c r="AZ90" s="40">
        <f>+'Cu1'!AZ90</f>
        <v>0</v>
      </c>
      <c r="BA90" s="40">
        <f>+'Cu1'!BA90</f>
        <v>0</v>
      </c>
      <c r="BB90" s="40">
        <f>+'Cu1'!BB90</f>
        <v>0</v>
      </c>
      <c r="BC90" s="40">
        <f>+'Cu1'!BC90</f>
        <v>0</v>
      </c>
      <c r="BD90" s="40">
        <f>+'Cu1'!BD90</f>
        <v>0</v>
      </c>
      <c r="BE90" s="40">
        <f>+'Cu1'!BE90</f>
        <v>0</v>
      </c>
      <c r="BF90" s="40">
        <f>+'Cu1'!BF90</f>
        <v>0</v>
      </c>
      <c r="BG90" s="40">
        <f>+'Cu1'!BG90</f>
        <v>0</v>
      </c>
    </row>
    <row r="91" spans="1:59" s="39" customFormat="1" hidden="1">
      <c r="A91" s="36">
        <f>+'Cu1'!A91</f>
        <v>42</v>
      </c>
      <c r="B91" s="35">
        <f>+'Cu1'!B91</f>
        <v>710</v>
      </c>
      <c r="C91" s="23" t="str">
        <f>+'Cu1'!C91</f>
        <v xml:space="preserve">ALTRES OPERACIONS </v>
      </c>
      <c r="D91" s="23" t="str">
        <f>+'Cu1'!D91</f>
        <v>Clavar i lligar canyes manual</v>
      </c>
      <c r="E91" s="21">
        <f>+'Cu1'!E91</f>
        <v>2500</v>
      </c>
      <c r="F91" s="22">
        <f>+'Cu1'!F91</f>
        <v>41.664000000000001</v>
      </c>
      <c r="G91" s="22">
        <f>+'Cu1'!G91</f>
        <v>1</v>
      </c>
      <c r="H91" s="22">
        <f>+'Cu1'!H91</f>
        <v>0</v>
      </c>
      <c r="I91" s="22">
        <f>+'Cu1'!I91</f>
        <v>0</v>
      </c>
      <c r="J91" s="22">
        <f>+'Cu1'!J91</f>
        <v>0</v>
      </c>
      <c r="K91" s="22">
        <f>+'Cu1'!K91</f>
        <v>0</v>
      </c>
      <c r="L91" s="22">
        <f>+'Cu1'!L91</f>
        <v>0</v>
      </c>
      <c r="M91" s="22">
        <f>+'Cu1'!M91</f>
        <v>0</v>
      </c>
      <c r="N91" s="22">
        <f>+'Cu1'!N91</f>
        <v>1</v>
      </c>
      <c r="O91" s="23">
        <f>+'Cu1'!O91</f>
        <v>0</v>
      </c>
      <c r="P91" s="24">
        <f>+'Cu1'!P91</f>
        <v>0</v>
      </c>
      <c r="Q91" s="22">
        <f>+'Cu1'!Q91</f>
        <v>0</v>
      </c>
      <c r="R91" s="23">
        <f>+'Cu1'!R91</f>
        <v>0</v>
      </c>
      <c r="S91" s="23">
        <f>+'Cu1'!S91</f>
        <v>0</v>
      </c>
      <c r="T91" s="23">
        <f>+'Cu1'!T91</f>
        <v>0</v>
      </c>
      <c r="U91" s="23">
        <f>+'Cu1'!U91</f>
        <v>0</v>
      </c>
      <c r="V91" s="23">
        <f>+'Cu1'!V91</f>
        <v>0</v>
      </c>
      <c r="W91" s="23">
        <f>+'Cu1'!W91</f>
        <v>0</v>
      </c>
      <c r="X91" s="23">
        <f>+'Cu1'!X91</f>
        <v>0</v>
      </c>
      <c r="Y91" s="23">
        <f>+'Cu1'!Y91</f>
        <v>0</v>
      </c>
      <c r="Z91" s="22">
        <f>+'Cu1'!Z91</f>
        <v>0</v>
      </c>
      <c r="AA91" s="22">
        <f>+'Cu1'!AA91</f>
        <v>0</v>
      </c>
      <c r="AB91" s="23">
        <f>+'Cu1'!AB91</f>
        <v>0</v>
      </c>
      <c r="AC91" s="23">
        <f>+'Cu1'!AC91</f>
        <v>0</v>
      </c>
      <c r="AD91" s="23">
        <f>+'Cu1'!AD91</f>
        <v>0</v>
      </c>
      <c r="AE91" s="22">
        <f>+'Cu1'!AE91</f>
        <v>0</v>
      </c>
      <c r="AF91" s="22">
        <f>+'Cu1'!AF91</f>
        <v>0</v>
      </c>
      <c r="AG91" s="23">
        <f>+'Cu1'!AG91</f>
        <v>0</v>
      </c>
      <c r="AH91" s="23">
        <f>+'Cu1'!AH91</f>
        <v>0</v>
      </c>
      <c r="AI91" s="23">
        <f>+'Cu1'!AI91</f>
        <v>0</v>
      </c>
      <c r="AJ91" s="23">
        <f>+'Cu1'!AJ91</f>
        <v>0</v>
      </c>
      <c r="AK91" s="23">
        <f>+'Cu1'!AK91</f>
        <v>0</v>
      </c>
      <c r="AL91" s="23">
        <f>+'Cu1'!AL91</f>
        <v>0</v>
      </c>
      <c r="AM91" s="23">
        <f>+'Cu1'!AM91</f>
        <v>0</v>
      </c>
      <c r="AN91" s="23">
        <f>+'Cu1'!AN91</f>
        <v>0</v>
      </c>
      <c r="AO91" s="23">
        <f>+'Cu1'!AO91</f>
        <v>0</v>
      </c>
      <c r="AP91" s="25">
        <f>+'Cu1'!AP91</f>
        <v>5208</v>
      </c>
      <c r="AQ91" s="25">
        <f>+'Cu1'!AQ91</f>
        <v>0</v>
      </c>
      <c r="AR91" s="23">
        <f>+'Cu1'!AR91</f>
        <v>0</v>
      </c>
      <c r="AS91" s="23">
        <f>+'Cu1'!AS91</f>
        <v>0</v>
      </c>
      <c r="AT91" s="23">
        <f>+'Cu1'!AT91</f>
        <v>0</v>
      </c>
      <c r="AU91" s="23">
        <f>+'Cu1'!AU91</f>
        <v>0</v>
      </c>
      <c r="AV91" s="39">
        <f>+'Cu1'!AV91</f>
        <v>0</v>
      </c>
      <c r="AW91" s="39">
        <f>+'Cu1'!AW91</f>
        <v>0</v>
      </c>
      <c r="AX91" s="39">
        <f>+'Cu1'!AX91</f>
        <v>0</v>
      </c>
      <c r="AY91" s="39">
        <f>+'Cu1'!AY91</f>
        <v>0</v>
      </c>
      <c r="AZ91" s="39">
        <f>+'Cu1'!AZ91</f>
        <v>0</v>
      </c>
      <c r="BA91" s="39">
        <f>+'Cu1'!BA91</f>
        <v>0</v>
      </c>
      <c r="BB91" s="39">
        <f>+'Cu1'!BB91</f>
        <v>0</v>
      </c>
      <c r="BC91" s="39">
        <f>+'Cu1'!BC91</f>
        <v>0</v>
      </c>
      <c r="BD91" s="39">
        <f>+'Cu1'!BD91</f>
        <v>0</v>
      </c>
      <c r="BE91" s="39">
        <f>+'Cu1'!BE91</f>
        <v>0</v>
      </c>
      <c r="BF91" s="39">
        <f>+'Cu1'!BF91</f>
        <v>0</v>
      </c>
      <c r="BG91" s="39">
        <f>+'Cu1'!BG91</f>
        <v>0</v>
      </c>
    </row>
    <row r="92" spans="1:59" s="40" customFormat="1" hidden="1">
      <c r="A92" s="36">
        <f>+'Cu1'!A92</f>
        <v>43</v>
      </c>
      <c r="B92" s="36">
        <f>+'Cu1'!B92</f>
        <v>720</v>
      </c>
      <c r="C92" s="29" t="str">
        <f>+'Cu1'!C92</f>
        <v xml:space="preserve">ALTRES OPERACIONS </v>
      </c>
      <c r="D92" s="29" t="str">
        <f>+'Cu1'!D92</f>
        <v>Esporgar i lligar tomaqueres</v>
      </c>
      <c r="E92" s="37">
        <f>+'Cu1'!E92</f>
        <v>2500</v>
      </c>
      <c r="F92" s="28">
        <f>+'Cu1'!F92</f>
        <v>1475.5999999999983</v>
      </c>
      <c r="G92" s="28">
        <f>+'Cu1'!G92</f>
        <v>0</v>
      </c>
      <c r="H92" s="28">
        <f>+'Cu1'!H92</f>
        <v>0</v>
      </c>
      <c r="I92" s="28">
        <f>+'Cu1'!I92</f>
        <v>0</v>
      </c>
      <c r="J92" s="28">
        <f>+'Cu1'!J92</f>
        <v>0</v>
      </c>
      <c r="K92" s="28">
        <f>+'Cu1'!K92</f>
        <v>0</v>
      </c>
      <c r="L92" s="28">
        <f>+'Cu1'!L92</f>
        <v>0</v>
      </c>
      <c r="M92" s="28">
        <f>+'Cu1'!M92</f>
        <v>0</v>
      </c>
      <c r="N92" s="28">
        <f>+'Cu1'!N92</f>
        <v>0</v>
      </c>
      <c r="O92" s="29">
        <f>+'Cu1'!O92</f>
        <v>0</v>
      </c>
      <c r="P92" s="30">
        <f>+'Cu1'!P92</f>
        <v>0</v>
      </c>
      <c r="Q92" s="28">
        <f>+'Cu1'!Q92</f>
        <v>0</v>
      </c>
      <c r="R92" s="29">
        <f>+'Cu1'!R92</f>
        <v>0</v>
      </c>
      <c r="S92" s="29">
        <f>+'Cu1'!S92</f>
        <v>0</v>
      </c>
      <c r="T92" s="29">
        <f>+'Cu1'!T92</f>
        <v>0</v>
      </c>
      <c r="U92" s="29">
        <f>+'Cu1'!U92</f>
        <v>0</v>
      </c>
      <c r="V92" s="29">
        <f>+'Cu1'!V92</f>
        <v>0</v>
      </c>
      <c r="W92" s="29">
        <f>+'Cu1'!W92</f>
        <v>0</v>
      </c>
      <c r="X92" s="29">
        <f>+'Cu1'!X92</f>
        <v>0</v>
      </c>
      <c r="Y92" s="29">
        <f>+'Cu1'!Y92</f>
        <v>0</v>
      </c>
      <c r="Z92" s="28">
        <f>+'Cu1'!Z92</f>
        <v>0</v>
      </c>
      <c r="AA92" s="28">
        <f>+'Cu1'!AA92</f>
        <v>0</v>
      </c>
      <c r="AB92" s="29">
        <f>+'Cu1'!AB92</f>
        <v>0</v>
      </c>
      <c r="AC92" s="29">
        <f>+'Cu1'!AC92</f>
        <v>0</v>
      </c>
      <c r="AD92" s="29">
        <f>+'Cu1'!AD92</f>
        <v>0</v>
      </c>
      <c r="AE92" s="28">
        <f>+'Cu1'!AE92</f>
        <v>0</v>
      </c>
      <c r="AF92" s="28">
        <f>+'Cu1'!AF92</f>
        <v>0</v>
      </c>
      <c r="AG92" s="29">
        <f>+'Cu1'!AG92</f>
        <v>0</v>
      </c>
      <c r="AH92" s="29">
        <f>+'Cu1'!AH92</f>
        <v>0</v>
      </c>
      <c r="AI92" s="29">
        <f>+'Cu1'!AI92</f>
        <v>0</v>
      </c>
      <c r="AJ92" s="29">
        <f>+'Cu1'!AJ92</f>
        <v>0</v>
      </c>
      <c r="AK92" s="29">
        <f>+'Cu1'!AK92</f>
        <v>0</v>
      </c>
      <c r="AL92" s="29">
        <f>+'Cu1'!AL92</f>
        <v>0</v>
      </c>
      <c r="AM92" s="29">
        <f>+'Cu1'!AM92</f>
        <v>0</v>
      </c>
      <c r="AN92" s="29">
        <f>+'Cu1'!AN92</f>
        <v>0</v>
      </c>
      <c r="AO92" s="29">
        <f>+'Cu1'!AO92</f>
        <v>0</v>
      </c>
      <c r="AP92" s="29">
        <f>+'Cu1'!AP92</f>
        <v>0</v>
      </c>
      <c r="AQ92" s="29">
        <f>+'Cu1'!AQ92</f>
        <v>0</v>
      </c>
      <c r="AR92" s="29">
        <f>+'Cu1'!AR92</f>
        <v>0</v>
      </c>
      <c r="AS92" s="29">
        <f>+'Cu1'!AS92</f>
        <v>0</v>
      </c>
      <c r="AT92" s="29">
        <f>+'Cu1'!AT92</f>
        <v>0</v>
      </c>
      <c r="AU92" s="29">
        <f>+'Cu1'!AU92</f>
        <v>0</v>
      </c>
      <c r="AV92" s="40">
        <f>+'Cu1'!AV92</f>
        <v>0</v>
      </c>
      <c r="AW92" s="40">
        <f>+'Cu1'!AW92</f>
        <v>0</v>
      </c>
      <c r="AX92" s="40">
        <f>+'Cu1'!AX92</f>
        <v>0</v>
      </c>
      <c r="AY92" s="40">
        <f>+'Cu1'!AY92</f>
        <v>0</v>
      </c>
      <c r="AZ92" s="40">
        <f>+'Cu1'!AZ92</f>
        <v>0</v>
      </c>
      <c r="BA92" s="40">
        <f>+'Cu1'!BA92</f>
        <v>0</v>
      </c>
      <c r="BB92" s="40">
        <f>+'Cu1'!BB92</f>
        <v>0</v>
      </c>
      <c r="BC92" s="40">
        <f>+'Cu1'!BC92</f>
        <v>0</v>
      </c>
      <c r="BD92" s="40">
        <f>+'Cu1'!BD92</f>
        <v>0</v>
      </c>
      <c r="BE92" s="40">
        <f>+'Cu1'!BE92</f>
        <v>0</v>
      </c>
      <c r="BF92" s="40">
        <f>+'Cu1'!BF92</f>
        <v>0</v>
      </c>
      <c r="BG92" s="40">
        <f>+'Cu1'!BG92</f>
        <v>0</v>
      </c>
    </row>
    <row r="93" spans="1:59" s="39" customFormat="1" hidden="1">
      <c r="A93" s="36">
        <f>+'Cu1'!A93</f>
        <v>44</v>
      </c>
      <c r="B93" s="35">
        <f>+'Cu1'!B93</f>
        <v>730</v>
      </c>
      <c r="C93" s="23" t="str">
        <f>+'Cu1'!C93</f>
        <v xml:space="preserve">ALTRES OPERACIONS </v>
      </c>
      <c r="D93" s="23" t="str">
        <f>+'Cu1'!D93</f>
        <v>Renda de la terra</v>
      </c>
      <c r="E93" s="21">
        <f>+'Cu1'!E93</f>
        <v>2500</v>
      </c>
      <c r="F93" s="22">
        <f>+'Cu1'!F93</f>
        <v>0</v>
      </c>
      <c r="G93" s="22">
        <f>+'Cu1'!G93</f>
        <v>0</v>
      </c>
      <c r="H93" s="22">
        <f>+'Cu1'!H93</f>
        <v>0</v>
      </c>
      <c r="I93" s="22">
        <f>+'Cu1'!I93</f>
        <v>0</v>
      </c>
      <c r="J93" s="22">
        <f>+'Cu1'!J93</f>
        <v>0</v>
      </c>
      <c r="K93" s="22">
        <f>+'Cu1'!K93</f>
        <v>0</v>
      </c>
      <c r="L93" s="22">
        <f>+'Cu1'!L93</f>
        <v>0</v>
      </c>
      <c r="M93" s="22">
        <f>+'Cu1'!M93</f>
        <v>0</v>
      </c>
      <c r="N93" s="22">
        <f>+'Cu1'!N93</f>
        <v>0</v>
      </c>
      <c r="O93" s="23">
        <f>+'Cu1'!O93</f>
        <v>0</v>
      </c>
      <c r="P93" s="24">
        <f>+'Cu1'!P93</f>
        <v>0</v>
      </c>
      <c r="Q93" s="22">
        <f>+'Cu1'!Q93</f>
        <v>0</v>
      </c>
      <c r="R93" s="23">
        <f>+'Cu1'!R93</f>
        <v>0</v>
      </c>
      <c r="S93" s="23">
        <f>+'Cu1'!S93</f>
        <v>0</v>
      </c>
      <c r="T93" s="23">
        <f>+'Cu1'!T93</f>
        <v>0</v>
      </c>
      <c r="U93" s="23">
        <f>+'Cu1'!U93</f>
        <v>0</v>
      </c>
      <c r="V93" s="23">
        <f>+'Cu1'!V93</f>
        <v>0</v>
      </c>
      <c r="W93" s="23">
        <f>+'Cu1'!W93</f>
        <v>0</v>
      </c>
      <c r="X93" s="23">
        <f>+'Cu1'!X93</f>
        <v>0</v>
      </c>
      <c r="Y93" s="23">
        <f>+'Cu1'!Y93</f>
        <v>0</v>
      </c>
      <c r="Z93" s="22">
        <f>+'Cu1'!Z93</f>
        <v>0</v>
      </c>
      <c r="AA93" s="22">
        <f>+'Cu1'!AA93</f>
        <v>0</v>
      </c>
      <c r="AB93" s="23">
        <f>+'Cu1'!AB93</f>
        <v>0</v>
      </c>
      <c r="AC93" s="23">
        <f>+'Cu1'!AC93</f>
        <v>0</v>
      </c>
      <c r="AD93" s="23">
        <f>+'Cu1'!AD93</f>
        <v>0</v>
      </c>
      <c r="AE93" s="22">
        <f>+'Cu1'!AE93</f>
        <v>0</v>
      </c>
      <c r="AF93" s="22">
        <f>+'Cu1'!AF93</f>
        <v>0</v>
      </c>
      <c r="AG93" s="23">
        <f>+'Cu1'!AG93</f>
        <v>0</v>
      </c>
      <c r="AH93" s="23">
        <f>+'Cu1'!AH93</f>
        <v>0</v>
      </c>
      <c r="AI93" s="23">
        <f>+'Cu1'!AI93</f>
        <v>0</v>
      </c>
      <c r="AJ93" s="23">
        <f>+'Cu1'!AJ93</f>
        <v>0</v>
      </c>
      <c r="AK93" s="23">
        <f>+'Cu1'!AK93</f>
        <v>0</v>
      </c>
      <c r="AL93" s="23">
        <f>+'Cu1'!AL93</f>
        <v>0</v>
      </c>
      <c r="AM93" s="23">
        <f>+'Cu1'!AM93</f>
        <v>0</v>
      </c>
      <c r="AN93" s="23">
        <f>+'Cu1'!AN93</f>
        <v>0</v>
      </c>
      <c r="AO93" s="23">
        <f>+'Cu1'!AO93</f>
        <v>0</v>
      </c>
      <c r="AP93" s="23">
        <f>+'Cu1'!AP93</f>
        <v>0</v>
      </c>
      <c r="AQ93" s="21">
        <f>+'Cu1'!AQ93</f>
        <v>2500</v>
      </c>
      <c r="AR93" s="23">
        <f>+'Cu1'!AR93</f>
        <v>0</v>
      </c>
      <c r="AS93" s="23">
        <f>+'Cu1'!AS93</f>
        <v>0</v>
      </c>
      <c r="AT93" s="23">
        <f>+'Cu1'!AT93</f>
        <v>0</v>
      </c>
      <c r="AU93" s="23">
        <f>+'Cu1'!AU93</f>
        <v>0</v>
      </c>
      <c r="AV93" s="39">
        <f>+'Cu1'!AV93</f>
        <v>0</v>
      </c>
      <c r="AW93" s="39">
        <f>+'Cu1'!AW93</f>
        <v>0</v>
      </c>
      <c r="AX93" s="39">
        <f>+'Cu1'!AX93</f>
        <v>0</v>
      </c>
      <c r="AY93" s="39">
        <f>+'Cu1'!AY93</f>
        <v>0</v>
      </c>
      <c r="AZ93" s="39">
        <f>+'Cu1'!AZ93</f>
        <v>0</v>
      </c>
      <c r="BA93" s="39">
        <f>+'Cu1'!BA93</f>
        <v>0</v>
      </c>
      <c r="BB93" s="39">
        <f>+'Cu1'!BB93</f>
        <v>0</v>
      </c>
      <c r="BC93" s="39">
        <f>+'Cu1'!BC93</f>
        <v>0</v>
      </c>
      <c r="BD93" s="39">
        <f>+'Cu1'!BD93</f>
        <v>0</v>
      </c>
      <c r="BE93" s="39">
        <f>+'Cu1'!BE93</f>
        <v>0</v>
      </c>
      <c r="BF93" s="39">
        <f>+'Cu1'!BF93</f>
        <v>0</v>
      </c>
      <c r="BG93" s="39">
        <f>+'Cu1'!BG93</f>
        <v>0</v>
      </c>
    </row>
    <row r="94" spans="1:59" s="40" customFormat="1" hidden="1">
      <c r="A94" s="36">
        <f>+'Cu1'!A94</f>
        <v>45</v>
      </c>
      <c r="B94" s="36">
        <f>+'Cu1'!B94</f>
        <v>810</v>
      </c>
      <c r="C94" s="29" t="str">
        <f>+'Cu1'!C94</f>
        <v>RECOL.LECCIÓ</v>
      </c>
      <c r="D94" s="29" t="str">
        <f>+'Cu1'!D94</f>
        <v>Recol.lecció col</v>
      </c>
      <c r="E94" s="37">
        <f>+'Cu1'!E94</f>
        <v>2500</v>
      </c>
      <c r="F94" s="28">
        <f>+'Cu1'!F94</f>
        <v>163.888888888889</v>
      </c>
      <c r="G94" s="28">
        <f>+'Cu1'!G94</f>
        <v>10.243055555555562</v>
      </c>
      <c r="H94" s="28">
        <f>+'Cu1'!H94</f>
        <v>0</v>
      </c>
      <c r="I94" s="28">
        <f>+'Cu1'!I94</f>
        <v>0</v>
      </c>
      <c r="J94" s="28">
        <f>+'Cu1'!J94</f>
        <v>0</v>
      </c>
      <c r="K94" s="28">
        <f>+'Cu1'!K94</f>
        <v>0</v>
      </c>
      <c r="L94" s="28">
        <f>+'Cu1'!L94</f>
        <v>0</v>
      </c>
      <c r="M94" s="28">
        <f>+'Cu1'!M94</f>
        <v>0</v>
      </c>
      <c r="N94" s="28">
        <f>+'Cu1'!N94</f>
        <v>163.888888888889</v>
      </c>
      <c r="O94" s="29">
        <f>+'Cu1'!O94</f>
        <v>0</v>
      </c>
      <c r="P94" s="30">
        <f>+'Cu1'!P94</f>
        <v>0</v>
      </c>
      <c r="Q94" s="28">
        <f>+'Cu1'!Q94</f>
        <v>0</v>
      </c>
      <c r="R94" s="29">
        <f>+'Cu1'!R94</f>
        <v>0</v>
      </c>
      <c r="S94" s="29">
        <f>+'Cu1'!S94</f>
        <v>0</v>
      </c>
      <c r="T94" s="29">
        <f>+'Cu1'!T94</f>
        <v>0</v>
      </c>
      <c r="U94" s="29">
        <f>+'Cu1'!U94</f>
        <v>0</v>
      </c>
      <c r="V94" s="29">
        <f>+'Cu1'!V94</f>
        <v>0</v>
      </c>
      <c r="W94" s="29">
        <f>+'Cu1'!W94</f>
        <v>0</v>
      </c>
      <c r="X94" s="29">
        <f>+'Cu1'!X94</f>
        <v>0</v>
      </c>
      <c r="Y94" s="29">
        <f>+'Cu1'!Y94</f>
        <v>0</v>
      </c>
      <c r="Z94" s="28">
        <f>+'Cu1'!Z94</f>
        <v>0</v>
      </c>
      <c r="AA94" s="28">
        <f>+'Cu1'!AA94</f>
        <v>0</v>
      </c>
      <c r="AB94" s="29">
        <f>+'Cu1'!AB94</f>
        <v>0</v>
      </c>
      <c r="AC94" s="29">
        <f>+'Cu1'!AC94</f>
        <v>0</v>
      </c>
      <c r="AD94" s="29">
        <f>+'Cu1'!AD94</f>
        <v>0</v>
      </c>
      <c r="AE94" s="28">
        <f>+'Cu1'!AE94</f>
        <v>0</v>
      </c>
      <c r="AF94" s="28">
        <f>+'Cu1'!AF94</f>
        <v>0</v>
      </c>
      <c r="AG94" s="29">
        <f>+'Cu1'!AG94</f>
        <v>0</v>
      </c>
      <c r="AH94" s="29">
        <f>+'Cu1'!AH94</f>
        <v>0</v>
      </c>
      <c r="AI94" s="29">
        <f>+'Cu1'!AI94</f>
        <v>0</v>
      </c>
      <c r="AJ94" s="29">
        <f>+'Cu1'!AJ94</f>
        <v>0</v>
      </c>
      <c r="AK94" s="29">
        <f>+'Cu1'!AK94</f>
        <v>0</v>
      </c>
      <c r="AL94" s="29">
        <f>+'Cu1'!AL94</f>
        <v>0</v>
      </c>
      <c r="AM94" s="29">
        <f>+'Cu1'!AM94</f>
        <v>0</v>
      </c>
      <c r="AN94" s="29">
        <f>+'Cu1'!AN94</f>
        <v>0</v>
      </c>
      <c r="AO94" s="29">
        <f>+'Cu1'!AO94</f>
        <v>0</v>
      </c>
      <c r="AP94" s="29">
        <f>+'Cu1'!AP94</f>
        <v>0</v>
      </c>
      <c r="AQ94" s="29">
        <f>+'Cu1'!AQ94</f>
        <v>0</v>
      </c>
      <c r="AR94" s="20">
        <f>+'Cu1'!AR94</f>
        <v>0</v>
      </c>
      <c r="AS94" s="20">
        <f>+'Cu1'!AS94</f>
        <v>0</v>
      </c>
      <c r="AT94" s="29">
        <f>+'Cu1'!AT94</f>
        <v>0</v>
      </c>
      <c r="AU94" s="20">
        <f>+'Cu1'!AU94</f>
        <v>0</v>
      </c>
      <c r="AV94" s="20">
        <f>+'Cu1'!AV94</f>
        <v>0</v>
      </c>
      <c r="AW94" s="40">
        <f>+'Cu1'!AW94</f>
        <v>0</v>
      </c>
      <c r="AX94" s="40">
        <f>+'Cu1'!AX94</f>
        <v>0</v>
      </c>
      <c r="AY94" s="40">
        <f>+'Cu1'!AY94</f>
        <v>0</v>
      </c>
      <c r="AZ94" s="40">
        <f>+'Cu1'!AZ94</f>
        <v>0</v>
      </c>
      <c r="BA94" s="40">
        <f>+'Cu1'!BA94</f>
        <v>0</v>
      </c>
      <c r="BB94" s="40">
        <f>+'Cu1'!BB94</f>
        <v>0</v>
      </c>
      <c r="BC94" s="40">
        <f>+'Cu1'!BC94</f>
        <v>0</v>
      </c>
      <c r="BD94" s="40">
        <f>+'Cu1'!BD94</f>
        <v>0</v>
      </c>
      <c r="BE94" s="40">
        <f>+'Cu1'!BE94</f>
        <v>0</v>
      </c>
      <c r="BF94" s="40">
        <f>+'Cu1'!BF94</f>
        <v>0</v>
      </c>
      <c r="BG94" s="40">
        <f>+'Cu1'!BG94</f>
        <v>0</v>
      </c>
    </row>
    <row r="95" spans="1:59" s="39" customFormat="1" hidden="1">
      <c r="A95" s="36">
        <f>+'Cu1'!A95</f>
        <v>46</v>
      </c>
      <c r="B95" s="35">
        <f>+'Cu1'!B95</f>
        <v>820</v>
      </c>
      <c r="C95" s="22" t="str">
        <f>+'Cu1'!C95</f>
        <v>RECOL.LECCIÓ</v>
      </c>
      <c r="D95" s="22" t="str">
        <f>+'Cu1'!D95</f>
        <v>Recol.lecció bròcoli</v>
      </c>
      <c r="E95" s="21">
        <f>+'Cu1'!E95</f>
        <v>2500</v>
      </c>
      <c r="F95" s="22">
        <f>+'Cu1'!F95</f>
        <v>0</v>
      </c>
      <c r="G95" s="22">
        <f>+'Cu1'!G95</f>
        <v>0</v>
      </c>
      <c r="H95" s="22">
        <f>+'Cu1'!H95</f>
        <v>0</v>
      </c>
      <c r="I95" s="22">
        <f>+'Cu1'!I95</f>
        <v>0</v>
      </c>
      <c r="J95" s="22">
        <f>+'Cu1'!J95</f>
        <v>0</v>
      </c>
      <c r="K95" s="22">
        <f>+'Cu1'!K95</f>
        <v>0</v>
      </c>
      <c r="L95" s="22">
        <f>+'Cu1'!L95</f>
        <v>0</v>
      </c>
      <c r="M95" s="22">
        <f>+'Cu1'!M95</f>
        <v>0</v>
      </c>
      <c r="N95" s="22">
        <f>+'Cu1'!N95</f>
        <v>0</v>
      </c>
      <c r="O95" s="23">
        <f>+'Cu1'!O95</f>
        <v>0</v>
      </c>
      <c r="P95" s="24">
        <f>+'Cu1'!P95</f>
        <v>0</v>
      </c>
      <c r="Q95" s="22">
        <f>+'Cu1'!Q95</f>
        <v>0</v>
      </c>
      <c r="R95" s="23">
        <f>+'Cu1'!R95</f>
        <v>0</v>
      </c>
      <c r="S95" s="23">
        <f>+'Cu1'!S95</f>
        <v>0</v>
      </c>
      <c r="T95" s="23">
        <f>+'Cu1'!T95</f>
        <v>0</v>
      </c>
      <c r="U95" s="23">
        <f>+'Cu1'!U95</f>
        <v>0</v>
      </c>
      <c r="V95" s="23">
        <f>+'Cu1'!V95</f>
        <v>0</v>
      </c>
      <c r="W95" s="23">
        <f>+'Cu1'!W95</f>
        <v>0</v>
      </c>
      <c r="X95" s="23">
        <f>+'Cu1'!X95</f>
        <v>0</v>
      </c>
      <c r="Y95" s="23">
        <f>+'Cu1'!Y95</f>
        <v>0</v>
      </c>
      <c r="Z95" s="22">
        <f>+'Cu1'!Z95</f>
        <v>0</v>
      </c>
      <c r="AA95" s="22">
        <f>+'Cu1'!AA95</f>
        <v>0</v>
      </c>
      <c r="AB95" s="23">
        <f>+'Cu1'!AB95</f>
        <v>0</v>
      </c>
      <c r="AC95" s="23">
        <f>+'Cu1'!AC95</f>
        <v>0</v>
      </c>
      <c r="AD95" s="23">
        <f>+'Cu1'!AD95</f>
        <v>0</v>
      </c>
      <c r="AE95" s="22">
        <f>+'Cu1'!AE95</f>
        <v>0</v>
      </c>
      <c r="AF95" s="22">
        <f>+'Cu1'!AF95</f>
        <v>0</v>
      </c>
      <c r="AG95" s="23">
        <f>+'Cu1'!AG95</f>
        <v>0</v>
      </c>
      <c r="AH95" s="23">
        <f>+'Cu1'!AH95</f>
        <v>0</v>
      </c>
      <c r="AI95" s="23">
        <f>+'Cu1'!AI95</f>
        <v>0</v>
      </c>
      <c r="AJ95" s="23">
        <f>+'Cu1'!AJ95</f>
        <v>0</v>
      </c>
      <c r="AK95" s="23">
        <f>+'Cu1'!AK95</f>
        <v>0</v>
      </c>
      <c r="AL95" s="23">
        <f>+'Cu1'!AL95</f>
        <v>0</v>
      </c>
      <c r="AM95" s="23">
        <f>+'Cu1'!AM95</f>
        <v>0</v>
      </c>
      <c r="AN95" s="23">
        <f>+'Cu1'!AN95</f>
        <v>0</v>
      </c>
      <c r="AO95" s="23">
        <f>+'Cu1'!AO95</f>
        <v>0</v>
      </c>
      <c r="AP95" s="23">
        <f>+'Cu1'!AP95</f>
        <v>0</v>
      </c>
      <c r="AQ95" s="23">
        <f>+'Cu1'!AQ95</f>
        <v>0</v>
      </c>
      <c r="AR95" s="25">
        <f>+'Cu1'!AR95</f>
        <v>0</v>
      </c>
      <c r="AS95" s="25">
        <f>+'Cu1'!AS95</f>
        <v>0</v>
      </c>
      <c r="AT95" s="24">
        <f>+'Cu1'!AT95</f>
        <v>0</v>
      </c>
      <c r="AU95" s="23">
        <f>+'Cu1'!AU95</f>
        <v>0</v>
      </c>
      <c r="AV95" s="39">
        <f>+'Cu1'!AV95</f>
        <v>0</v>
      </c>
      <c r="AW95" s="24">
        <f>+'Cu1'!AW95</f>
        <v>0</v>
      </c>
      <c r="AX95" s="39">
        <f>+'Cu1'!AX95</f>
        <v>0</v>
      </c>
      <c r="AY95" s="39">
        <f>+'Cu1'!AY95</f>
        <v>0</v>
      </c>
      <c r="AZ95" s="39">
        <f>+'Cu1'!AZ95</f>
        <v>0</v>
      </c>
      <c r="BA95" s="39">
        <f>+'Cu1'!BA95</f>
        <v>0</v>
      </c>
      <c r="BB95" s="39">
        <f>+'Cu1'!BB95</f>
        <v>0</v>
      </c>
      <c r="BC95" s="39">
        <f>+'Cu1'!BC95</f>
        <v>0</v>
      </c>
      <c r="BD95" s="39">
        <f>+'Cu1'!BD95</f>
        <v>0</v>
      </c>
      <c r="BE95" s="39">
        <f>+'Cu1'!BE95</f>
        <v>0</v>
      </c>
      <c r="BF95" s="39">
        <f>+'Cu1'!BF95</f>
        <v>0</v>
      </c>
      <c r="BG95" s="39">
        <f>+'Cu1'!BG95</f>
        <v>0</v>
      </c>
    </row>
    <row r="96" spans="1:59" s="40" customFormat="1" hidden="1">
      <c r="A96" s="36">
        <f>+'Cu1'!A96</f>
        <v>47</v>
      </c>
      <c r="B96" s="36">
        <f>+'Cu1'!B96</f>
        <v>830</v>
      </c>
      <c r="C96" s="29" t="str">
        <f>+'Cu1'!C96</f>
        <v>RECOL.LECCIÓ</v>
      </c>
      <c r="D96" s="29" t="str">
        <f>+'Cu1'!D96</f>
        <v>Recol.lecció calçot</v>
      </c>
      <c r="E96" s="37">
        <f>+'Cu1'!E96</f>
        <v>2500</v>
      </c>
      <c r="F96" s="28">
        <f>+'Cu1'!F96</f>
        <v>0</v>
      </c>
      <c r="G96" s="28">
        <f>+'Cu1'!G96</f>
        <v>0</v>
      </c>
      <c r="H96" s="28">
        <f>+'Cu1'!H96</f>
        <v>0</v>
      </c>
      <c r="I96" s="28">
        <f>+'Cu1'!I96</f>
        <v>0</v>
      </c>
      <c r="J96" s="28">
        <f>+'Cu1'!J96</f>
        <v>0</v>
      </c>
      <c r="K96" s="28">
        <f>+'Cu1'!K96</f>
        <v>0</v>
      </c>
      <c r="L96" s="28">
        <f>+'Cu1'!L96</f>
        <v>0</v>
      </c>
      <c r="M96" s="28">
        <f>+'Cu1'!M96</f>
        <v>0</v>
      </c>
      <c r="N96" s="28">
        <f>+'Cu1'!N96</f>
        <v>0</v>
      </c>
      <c r="O96" s="29">
        <f>+'Cu1'!O96</f>
        <v>0</v>
      </c>
      <c r="P96" s="30">
        <f>+'Cu1'!P96</f>
        <v>0</v>
      </c>
      <c r="Q96" s="28">
        <f>+'Cu1'!Q96</f>
        <v>0</v>
      </c>
      <c r="R96" s="29">
        <f>+'Cu1'!R96</f>
        <v>0</v>
      </c>
      <c r="S96" s="29">
        <f>+'Cu1'!S96</f>
        <v>0</v>
      </c>
      <c r="T96" s="29">
        <f>+'Cu1'!T96</f>
        <v>0</v>
      </c>
      <c r="U96" s="29">
        <f>+'Cu1'!U96</f>
        <v>0</v>
      </c>
      <c r="V96" s="29">
        <f>+'Cu1'!V96</f>
        <v>0</v>
      </c>
      <c r="W96" s="29">
        <f>+'Cu1'!W96</f>
        <v>0</v>
      </c>
      <c r="X96" s="29">
        <f>+'Cu1'!X96</f>
        <v>0</v>
      </c>
      <c r="Y96" s="29">
        <f>+'Cu1'!Y96</f>
        <v>0</v>
      </c>
      <c r="Z96" s="28">
        <f>+'Cu1'!Z96</f>
        <v>0</v>
      </c>
      <c r="AA96" s="28">
        <f>+'Cu1'!AA96</f>
        <v>0</v>
      </c>
      <c r="AB96" s="29">
        <f>+'Cu1'!AB96</f>
        <v>0</v>
      </c>
      <c r="AC96" s="29">
        <f>+'Cu1'!AC96</f>
        <v>0</v>
      </c>
      <c r="AD96" s="29">
        <f>+'Cu1'!AD96</f>
        <v>0</v>
      </c>
      <c r="AE96" s="28">
        <f>+'Cu1'!AE96</f>
        <v>0</v>
      </c>
      <c r="AF96" s="28">
        <f>+'Cu1'!AF96</f>
        <v>0</v>
      </c>
      <c r="AG96" s="29">
        <f>+'Cu1'!AG96</f>
        <v>0</v>
      </c>
      <c r="AH96" s="29">
        <f>+'Cu1'!AH96</f>
        <v>0</v>
      </c>
      <c r="AI96" s="29">
        <f>+'Cu1'!AI96</f>
        <v>0</v>
      </c>
      <c r="AJ96" s="29">
        <f>+'Cu1'!AJ96</f>
        <v>0</v>
      </c>
      <c r="AK96" s="29">
        <f>+'Cu1'!AK96</f>
        <v>0</v>
      </c>
      <c r="AL96" s="29">
        <f>+'Cu1'!AL96</f>
        <v>0</v>
      </c>
      <c r="AM96" s="29">
        <f>+'Cu1'!AM96</f>
        <v>0</v>
      </c>
      <c r="AN96" s="29">
        <f>+'Cu1'!AN96</f>
        <v>0</v>
      </c>
      <c r="AO96" s="29">
        <f>+'Cu1'!AO96</f>
        <v>0</v>
      </c>
      <c r="AP96" s="29">
        <f>+'Cu1'!AP96</f>
        <v>0</v>
      </c>
      <c r="AQ96" s="29">
        <f>+'Cu1'!AQ96</f>
        <v>0</v>
      </c>
      <c r="AR96" s="20">
        <f>+'Cu1'!AR96</f>
        <v>0</v>
      </c>
      <c r="AS96" s="20">
        <f>+'Cu1'!AS96</f>
        <v>0</v>
      </c>
      <c r="AT96" s="29">
        <f>+'Cu1'!AT96</f>
        <v>0</v>
      </c>
      <c r="AU96" s="20">
        <f>+'Cu1'!AU96</f>
        <v>0</v>
      </c>
      <c r="AV96" s="40">
        <f>+'Cu1'!AV96</f>
        <v>0</v>
      </c>
      <c r="AW96" s="40">
        <f>+'Cu1'!AW96</f>
        <v>0</v>
      </c>
      <c r="AX96" s="20">
        <f>+'Cu1'!AX96</f>
        <v>0</v>
      </c>
      <c r="AY96" s="40">
        <f>+'Cu1'!AY96</f>
        <v>0</v>
      </c>
      <c r="AZ96" s="40">
        <f>+'Cu1'!AZ96</f>
        <v>0</v>
      </c>
      <c r="BA96" s="40">
        <f>+'Cu1'!BA96</f>
        <v>0</v>
      </c>
      <c r="BB96" s="40">
        <f>+'Cu1'!BB96</f>
        <v>0</v>
      </c>
      <c r="BC96" s="40">
        <f>+'Cu1'!BC96</f>
        <v>0</v>
      </c>
      <c r="BD96" s="40">
        <f>+'Cu1'!BD96</f>
        <v>0</v>
      </c>
      <c r="BE96" s="40">
        <f>+'Cu1'!BE96</f>
        <v>0</v>
      </c>
      <c r="BF96" s="40">
        <f>+'Cu1'!BF96</f>
        <v>0</v>
      </c>
      <c r="BG96" s="40">
        <f>+'Cu1'!BG96</f>
        <v>0</v>
      </c>
    </row>
    <row r="97" spans="1:59" s="39" customFormat="1" hidden="1">
      <c r="A97" s="36">
        <f>+'Cu1'!A97</f>
        <v>48</v>
      </c>
      <c r="B97" s="35">
        <f>+'Cu1'!B97</f>
        <v>840</v>
      </c>
      <c r="C97" s="23" t="str">
        <f>+'Cu1'!C97</f>
        <v>RECOL.LECCIÓ</v>
      </c>
      <c r="D97" s="23" t="str">
        <f>+'Cu1'!D97</f>
        <v>Recol.lecció enciam</v>
      </c>
      <c r="E97" s="21">
        <f>+'Cu1'!E97</f>
        <v>2500</v>
      </c>
      <c r="F97" s="22">
        <f>+'Cu1'!F97</f>
        <v>0</v>
      </c>
      <c r="G97" s="22">
        <f>+'Cu1'!G97</f>
        <v>0</v>
      </c>
      <c r="H97" s="22">
        <f>+'Cu1'!H97</f>
        <v>0</v>
      </c>
      <c r="I97" s="22">
        <f>+'Cu1'!I97</f>
        <v>0</v>
      </c>
      <c r="J97" s="22">
        <f>+'Cu1'!J97</f>
        <v>0</v>
      </c>
      <c r="K97" s="22">
        <f>+'Cu1'!K97</f>
        <v>0</v>
      </c>
      <c r="L97" s="22">
        <f>+'Cu1'!L97</f>
        <v>0</v>
      </c>
      <c r="M97" s="22">
        <f>+'Cu1'!M97</f>
        <v>0</v>
      </c>
      <c r="N97" s="22">
        <f>+'Cu1'!N97</f>
        <v>0</v>
      </c>
      <c r="O97" s="23">
        <f>+'Cu1'!O97</f>
        <v>0</v>
      </c>
      <c r="P97" s="24">
        <f>+'Cu1'!P97</f>
        <v>0</v>
      </c>
      <c r="Q97" s="22">
        <f>+'Cu1'!Q97</f>
        <v>0</v>
      </c>
      <c r="R97" s="23">
        <f>+'Cu1'!R97</f>
        <v>0</v>
      </c>
      <c r="S97" s="23">
        <f>+'Cu1'!S97</f>
        <v>0</v>
      </c>
      <c r="T97" s="23">
        <f>+'Cu1'!T97</f>
        <v>0</v>
      </c>
      <c r="U97" s="23">
        <f>+'Cu1'!U97</f>
        <v>0</v>
      </c>
      <c r="V97" s="23">
        <f>+'Cu1'!V97</f>
        <v>0</v>
      </c>
      <c r="W97" s="23">
        <f>+'Cu1'!W97</f>
        <v>0</v>
      </c>
      <c r="X97" s="23">
        <f>+'Cu1'!X97</f>
        <v>0</v>
      </c>
      <c r="Y97" s="23">
        <f>+'Cu1'!Y97</f>
        <v>0</v>
      </c>
      <c r="Z97" s="22">
        <f>+'Cu1'!Z97</f>
        <v>0</v>
      </c>
      <c r="AA97" s="22">
        <f>+'Cu1'!AA97</f>
        <v>0</v>
      </c>
      <c r="AB97" s="23">
        <f>+'Cu1'!AB97</f>
        <v>0</v>
      </c>
      <c r="AC97" s="23">
        <f>+'Cu1'!AC97</f>
        <v>0</v>
      </c>
      <c r="AD97" s="23">
        <f>+'Cu1'!AD97</f>
        <v>0</v>
      </c>
      <c r="AE97" s="22">
        <f>+'Cu1'!AE97</f>
        <v>0</v>
      </c>
      <c r="AF97" s="22">
        <f>+'Cu1'!AF97</f>
        <v>0</v>
      </c>
      <c r="AG97" s="23">
        <f>+'Cu1'!AG97</f>
        <v>0</v>
      </c>
      <c r="AH97" s="23">
        <f>+'Cu1'!AH97</f>
        <v>0</v>
      </c>
      <c r="AI97" s="23">
        <f>+'Cu1'!AI97</f>
        <v>0</v>
      </c>
      <c r="AJ97" s="23">
        <f>+'Cu1'!AJ97</f>
        <v>0</v>
      </c>
      <c r="AK97" s="23">
        <f>+'Cu1'!AK97</f>
        <v>0</v>
      </c>
      <c r="AL97" s="23">
        <f>+'Cu1'!AL97</f>
        <v>0</v>
      </c>
      <c r="AM97" s="23">
        <f>+'Cu1'!AM97</f>
        <v>0</v>
      </c>
      <c r="AN97" s="23">
        <f>+'Cu1'!AN97</f>
        <v>0</v>
      </c>
      <c r="AO97" s="23">
        <f>+'Cu1'!AO97</f>
        <v>0</v>
      </c>
      <c r="AP97" s="23">
        <f>+'Cu1'!AP97</f>
        <v>0</v>
      </c>
      <c r="AQ97" s="23">
        <f>+'Cu1'!AQ97</f>
        <v>0</v>
      </c>
      <c r="AR97" s="25">
        <f>+'Cu1'!AR97</f>
        <v>0</v>
      </c>
      <c r="AS97" s="25">
        <f>+'Cu1'!AS97</f>
        <v>0</v>
      </c>
      <c r="AT97" s="23">
        <f>+'Cu1'!AT97</f>
        <v>0</v>
      </c>
      <c r="AU97" s="25">
        <f>+'Cu1'!AU97</f>
        <v>0</v>
      </c>
      <c r="AV97" s="39">
        <f>+'Cu1'!AV97</f>
        <v>0</v>
      </c>
      <c r="AW97" s="39">
        <f>+'Cu1'!AW97</f>
        <v>0</v>
      </c>
      <c r="AX97" s="39">
        <f>+'Cu1'!AX97</f>
        <v>0</v>
      </c>
      <c r="AY97" s="25">
        <f>+'Cu1'!AY97</f>
        <v>0</v>
      </c>
      <c r="AZ97" s="39">
        <f>+'Cu1'!AZ97</f>
        <v>0</v>
      </c>
      <c r="BA97" s="39">
        <f>+'Cu1'!BA97</f>
        <v>0</v>
      </c>
      <c r="BB97" s="39">
        <f>+'Cu1'!BB97</f>
        <v>0</v>
      </c>
      <c r="BC97" s="39">
        <f>+'Cu1'!BC97</f>
        <v>0</v>
      </c>
      <c r="BD97" s="39">
        <f>+'Cu1'!BD97</f>
        <v>0</v>
      </c>
      <c r="BE97" s="39">
        <f>+'Cu1'!BE97</f>
        <v>0</v>
      </c>
      <c r="BF97" s="39">
        <f>+'Cu1'!BF97</f>
        <v>0</v>
      </c>
      <c r="BG97" s="39">
        <f>+'Cu1'!BG97</f>
        <v>0</v>
      </c>
    </row>
    <row r="98" spans="1:59" s="40" customFormat="1" hidden="1">
      <c r="A98" s="36">
        <f>+'Cu1'!A98</f>
        <v>49</v>
      </c>
      <c r="B98" s="36">
        <f>+'Cu1'!B98</f>
        <v>850</v>
      </c>
      <c r="C98" s="29" t="str">
        <f>+'Cu1'!C98</f>
        <v>RECOL.LECCIÓ</v>
      </c>
      <c r="D98" s="29" t="str">
        <f>+'Cu1'!D98</f>
        <v>Recol.lecció bledes a manats</v>
      </c>
      <c r="E98" s="37">
        <f>+'Cu1'!E98</f>
        <v>2500</v>
      </c>
      <c r="F98" s="28">
        <f>+'Cu1'!F98</f>
        <v>237.37373737373738</v>
      </c>
      <c r="G98" s="28">
        <f>+'Cu1'!G98</f>
        <v>0</v>
      </c>
      <c r="H98" s="28">
        <f>+'Cu1'!H98</f>
        <v>0</v>
      </c>
      <c r="I98" s="28">
        <f>+'Cu1'!I98</f>
        <v>0</v>
      </c>
      <c r="J98" s="28">
        <f>+'Cu1'!J98</f>
        <v>0</v>
      </c>
      <c r="K98" s="28">
        <f>+'Cu1'!K98</f>
        <v>0</v>
      </c>
      <c r="L98" s="28">
        <f>+'Cu1'!L98</f>
        <v>0</v>
      </c>
      <c r="M98" s="28">
        <f>+'Cu1'!M98</f>
        <v>0</v>
      </c>
      <c r="N98" s="28">
        <f>+'Cu1'!N98</f>
        <v>0</v>
      </c>
      <c r="O98" s="29">
        <f>+'Cu1'!O98</f>
        <v>0</v>
      </c>
      <c r="P98" s="30">
        <f>+'Cu1'!P98</f>
        <v>0</v>
      </c>
      <c r="Q98" s="28">
        <f>+'Cu1'!Q98</f>
        <v>0</v>
      </c>
      <c r="R98" s="29">
        <f>+'Cu1'!R98</f>
        <v>0</v>
      </c>
      <c r="S98" s="29">
        <f>+'Cu1'!S98</f>
        <v>0</v>
      </c>
      <c r="T98" s="29">
        <f>+'Cu1'!T98</f>
        <v>0</v>
      </c>
      <c r="U98" s="29">
        <f>+'Cu1'!U98</f>
        <v>0</v>
      </c>
      <c r="V98" s="29">
        <f>+'Cu1'!V98</f>
        <v>0</v>
      </c>
      <c r="W98" s="29">
        <f>+'Cu1'!W98</f>
        <v>0</v>
      </c>
      <c r="X98" s="29">
        <f>+'Cu1'!X98</f>
        <v>0</v>
      </c>
      <c r="Y98" s="29">
        <f>+'Cu1'!Y98</f>
        <v>0</v>
      </c>
      <c r="Z98" s="28">
        <f>+'Cu1'!Z98</f>
        <v>0</v>
      </c>
      <c r="AA98" s="28">
        <f>+'Cu1'!AA98</f>
        <v>0</v>
      </c>
      <c r="AB98" s="29">
        <f>+'Cu1'!AB98</f>
        <v>0</v>
      </c>
      <c r="AC98" s="29">
        <f>+'Cu1'!AC98</f>
        <v>0</v>
      </c>
      <c r="AD98" s="29">
        <f>+'Cu1'!AD98</f>
        <v>0</v>
      </c>
      <c r="AE98" s="28">
        <f>+'Cu1'!AE98</f>
        <v>0</v>
      </c>
      <c r="AF98" s="28">
        <f>+'Cu1'!AF98</f>
        <v>0</v>
      </c>
      <c r="AG98" s="29">
        <f>+'Cu1'!AG98</f>
        <v>0</v>
      </c>
      <c r="AH98" s="29">
        <f>+'Cu1'!AH98</f>
        <v>0</v>
      </c>
      <c r="AI98" s="29">
        <f>+'Cu1'!AI98</f>
        <v>0</v>
      </c>
      <c r="AJ98" s="29">
        <f>+'Cu1'!AJ98</f>
        <v>0</v>
      </c>
      <c r="AK98" s="29">
        <f>+'Cu1'!AK98</f>
        <v>0</v>
      </c>
      <c r="AL98" s="29">
        <f>+'Cu1'!AL98</f>
        <v>0</v>
      </c>
      <c r="AM98" s="29">
        <f>+'Cu1'!AM98</f>
        <v>0</v>
      </c>
      <c r="AN98" s="29">
        <f>+'Cu1'!AN98</f>
        <v>0</v>
      </c>
      <c r="AO98" s="29">
        <f>+'Cu1'!AO98</f>
        <v>0</v>
      </c>
      <c r="AP98" s="29">
        <f>+'Cu1'!AP98</f>
        <v>0</v>
      </c>
      <c r="AQ98" s="29">
        <f>+'Cu1'!AQ98</f>
        <v>0</v>
      </c>
      <c r="AR98" s="20">
        <f>+'Cu1'!AR98</f>
        <v>783.33333333333337</v>
      </c>
      <c r="AS98" s="20">
        <f>+'Cu1'!AS98</f>
        <v>0</v>
      </c>
      <c r="AT98" s="29">
        <f>+'Cu1'!AT98</f>
        <v>0</v>
      </c>
      <c r="AU98" s="20">
        <f>+'Cu1'!AU98</f>
        <v>7833.3333333333339</v>
      </c>
      <c r="AV98" s="40">
        <f>+'Cu1'!AV98</f>
        <v>0</v>
      </c>
      <c r="AW98" s="40">
        <f>+'Cu1'!AW98</f>
        <v>0</v>
      </c>
      <c r="AX98" s="40">
        <f>+'Cu1'!AX98</f>
        <v>0</v>
      </c>
      <c r="AY98" s="40">
        <f>+'Cu1'!AY98</f>
        <v>0</v>
      </c>
      <c r="AZ98" s="20">
        <f>+'Cu1'!AZ98</f>
        <v>7833.3333333333339</v>
      </c>
      <c r="BA98" s="40">
        <f>+'Cu1'!BA98</f>
        <v>0</v>
      </c>
      <c r="BB98" s="40">
        <f>+'Cu1'!BB98</f>
        <v>0</v>
      </c>
      <c r="BC98" s="40">
        <f>+'Cu1'!BC98</f>
        <v>0</v>
      </c>
      <c r="BD98" s="40">
        <f>+'Cu1'!BD98</f>
        <v>0</v>
      </c>
      <c r="BE98" s="40">
        <f>+'Cu1'!BE98</f>
        <v>0</v>
      </c>
      <c r="BF98" s="40">
        <f>+'Cu1'!BF98</f>
        <v>0</v>
      </c>
      <c r="BG98" s="40">
        <f>+'Cu1'!BG98</f>
        <v>0</v>
      </c>
    </row>
    <row r="99" spans="1:59" s="39" customFormat="1" hidden="1">
      <c r="A99" s="36">
        <f>+'Cu1'!A99</f>
        <v>50</v>
      </c>
      <c r="B99" s="35">
        <f>+'Cu1'!B99</f>
        <v>860</v>
      </c>
      <c r="C99" s="23" t="str">
        <f>+'Cu1'!C99</f>
        <v>RECOL.LECCIÓ</v>
      </c>
      <c r="D99" s="23" t="str">
        <f>+'Cu1'!D99</f>
        <v>Recol.lecció bledes</v>
      </c>
      <c r="E99" s="21">
        <f>+'Cu1'!E99</f>
        <v>2500</v>
      </c>
      <c r="F99" s="22">
        <f>+'Cu1'!F99</f>
        <v>0</v>
      </c>
      <c r="G99" s="22">
        <f>+'Cu1'!G99</f>
        <v>0</v>
      </c>
      <c r="H99" s="22">
        <f>+'Cu1'!H99</f>
        <v>0</v>
      </c>
      <c r="I99" s="22">
        <f>+'Cu1'!I99</f>
        <v>0</v>
      </c>
      <c r="J99" s="22">
        <f>+'Cu1'!J99</f>
        <v>0</v>
      </c>
      <c r="K99" s="22">
        <f>+'Cu1'!K99</f>
        <v>0</v>
      </c>
      <c r="L99" s="22">
        <f>+'Cu1'!L99</f>
        <v>0</v>
      </c>
      <c r="M99" s="22">
        <f>+'Cu1'!M99</f>
        <v>0</v>
      </c>
      <c r="N99" s="22">
        <f>+'Cu1'!N99</f>
        <v>0</v>
      </c>
      <c r="O99" s="23">
        <f>+'Cu1'!O99</f>
        <v>0</v>
      </c>
      <c r="P99" s="24">
        <f>+'Cu1'!P99</f>
        <v>0</v>
      </c>
      <c r="Q99" s="22">
        <f>+'Cu1'!Q99</f>
        <v>0</v>
      </c>
      <c r="R99" s="23">
        <f>+'Cu1'!R99</f>
        <v>0</v>
      </c>
      <c r="S99" s="23">
        <f>+'Cu1'!S99</f>
        <v>0</v>
      </c>
      <c r="T99" s="23">
        <f>+'Cu1'!T99</f>
        <v>0</v>
      </c>
      <c r="U99" s="23">
        <f>+'Cu1'!U99</f>
        <v>0</v>
      </c>
      <c r="V99" s="23">
        <f>+'Cu1'!V99</f>
        <v>0</v>
      </c>
      <c r="W99" s="23">
        <f>+'Cu1'!W99</f>
        <v>0</v>
      </c>
      <c r="X99" s="23">
        <f>+'Cu1'!X99</f>
        <v>0</v>
      </c>
      <c r="Y99" s="23">
        <f>+'Cu1'!Y99</f>
        <v>0</v>
      </c>
      <c r="Z99" s="22">
        <f>+'Cu1'!Z99</f>
        <v>0</v>
      </c>
      <c r="AA99" s="22">
        <f>+'Cu1'!AA99</f>
        <v>0</v>
      </c>
      <c r="AB99" s="23">
        <f>+'Cu1'!AB99</f>
        <v>0</v>
      </c>
      <c r="AC99" s="23">
        <f>+'Cu1'!AC99</f>
        <v>0</v>
      </c>
      <c r="AD99" s="23">
        <f>+'Cu1'!AD99</f>
        <v>0</v>
      </c>
      <c r="AE99" s="22">
        <f>+'Cu1'!AE99</f>
        <v>0</v>
      </c>
      <c r="AF99" s="22">
        <f>+'Cu1'!AF99</f>
        <v>0</v>
      </c>
      <c r="AG99" s="23">
        <f>+'Cu1'!AG99</f>
        <v>0</v>
      </c>
      <c r="AH99" s="23">
        <f>+'Cu1'!AH99</f>
        <v>0</v>
      </c>
      <c r="AI99" s="23">
        <f>+'Cu1'!AI99</f>
        <v>0</v>
      </c>
      <c r="AJ99" s="23">
        <f>+'Cu1'!AJ99</f>
        <v>0</v>
      </c>
      <c r="AK99" s="23">
        <f>+'Cu1'!AK99</f>
        <v>0</v>
      </c>
      <c r="AL99" s="23">
        <f>+'Cu1'!AL99</f>
        <v>0</v>
      </c>
      <c r="AM99" s="23">
        <f>+'Cu1'!AM99</f>
        <v>0</v>
      </c>
      <c r="AN99" s="23">
        <f>+'Cu1'!AN99</f>
        <v>0</v>
      </c>
      <c r="AO99" s="23">
        <f>+'Cu1'!AO99</f>
        <v>0</v>
      </c>
      <c r="AP99" s="23">
        <f>+'Cu1'!AP99</f>
        <v>0</v>
      </c>
      <c r="AQ99" s="23">
        <f>+'Cu1'!AQ99</f>
        <v>0</v>
      </c>
      <c r="AR99" s="25">
        <f>+'Cu1'!AR99</f>
        <v>0</v>
      </c>
      <c r="AS99" s="25">
        <f>+'Cu1'!AS99</f>
        <v>0</v>
      </c>
      <c r="AT99" s="24">
        <f>+'Cu1'!AT99</f>
        <v>0</v>
      </c>
      <c r="AU99" s="39">
        <f>+'Cu1'!AU99</f>
        <v>0</v>
      </c>
      <c r="AV99" s="39">
        <f>+'Cu1'!AV99</f>
        <v>0</v>
      </c>
      <c r="AW99" s="39">
        <f>+'Cu1'!AW99</f>
        <v>0</v>
      </c>
      <c r="AX99" s="39">
        <f>+'Cu1'!AX99</f>
        <v>0</v>
      </c>
      <c r="AY99" s="39">
        <f>+'Cu1'!AY99</f>
        <v>0</v>
      </c>
      <c r="AZ99" s="39">
        <f>+'Cu1'!AZ99</f>
        <v>0</v>
      </c>
      <c r="BA99" s="24">
        <f>+'Cu1'!BA99</f>
        <v>0</v>
      </c>
      <c r="BB99" s="39">
        <f>+'Cu1'!BB99</f>
        <v>0</v>
      </c>
      <c r="BC99" s="39">
        <f>+'Cu1'!BC99</f>
        <v>0</v>
      </c>
      <c r="BD99" s="39">
        <f>+'Cu1'!BD99</f>
        <v>0</v>
      </c>
      <c r="BE99" s="39">
        <f>+'Cu1'!BE99</f>
        <v>0</v>
      </c>
      <c r="BF99" s="39">
        <f>+'Cu1'!BF99</f>
        <v>0</v>
      </c>
      <c r="BG99" s="39">
        <f>+'Cu1'!BG99</f>
        <v>0</v>
      </c>
    </row>
    <row r="100" spans="1:59" s="40" customFormat="1" hidden="1">
      <c r="A100" s="36">
        <f>+'Cu1'!A100</f>
        <v>51</v>
      </c>
      <c r="B100" s="36">
        <f>+'Cu1'!B100</f>
        <v>870</v>
      </c>
      <c r="C100" s="29" t="str">
        <f>+'Cu1'!C100</f>
        <v>RECOL.LECCIÓ</v>
      </c>
      <c r="D100" s="29" t="str">
        <f>+'Cu1'!D100</f>
        <v>Recol.lecció tomàquet</v>
      </c>
      <c r="E100" s="37">
        <f>+'Cu1'!E100</f>
        <v>2500</v>
      </c>
      <c r="F100" s="28">
        <f>+'Cu1'!F100</f>
        <v>0</v>
      </c>
      <c r="G100" s="28">
        <f>+'Cu1'!G100</f>
        <v>0</v>
      </c>
      <c r="H100" s="28">
        <f>+'Cu1'!H100</f>
        <v>0</v>
      </c>
      <c r="I100" s="28">
        <f>+'Cu1'!I100</f>
        <v>0</v>
      </c>
      <c r="J100" s="28">
        <f>+'Cu1'!J100</f>
        <v>0</v>
      </c>
      <c r="K100" s="28">
        <f>+'Cu1'!K100</f>
        <v>0</v>
      </c>
      <c r="L100" s="28">
        <f>+'Cu1'!L100</f>
        <v>0</v>
      </c>
      <c r="M100" s="28">
        <f>+'Cu1'!M100</f>
        <v>0</v>
      </c>
      <c r="N100" s="28">
        <f>+'Cu1'!N100</f>
        <v>0</v>
      </c>
      <c r="O100" s="29">
        <f>+'Cu1'!O100</f>
        <v>0</v>
      </c>
      <c r="P100" s="30">
        <f>+'Cu1'!P100</f>
        <v>0</v>
      </c>
      <c r="Q100" s="28">
        <f>+'Cu1'!Q100</f>
        <v>0</v>
      </c>
      <c r="R100" s="29">
        <f>+'Cu1'!R100</f>
        <v>0</v>
      </c>
      <c r="S100" s="29">
        <f>+'Cu1'!S100</f>
        <v>0</v>
      </c>
      <c r="T100" s="29">
        <f>+'Cu1'!T100</f>
        <v>0</v>
      </c>
      <c r="U100" s="29">
        <f>+'Cu1'!U100</f>
        <v>0</v>
      </c>
      <c r="V100" s="29">
        <f>+'Cu1'!V100</f>
        <v>0</v>
      </c>
      <c r="W100" s="29">
        <f>+'Cu1'!W100</f>
        <v>0</v>
      </c>
      <c r="X100" s="29">
        <f>+'Cu1'!X100</f>
        <v>0</v>
      </c>
      <c r="Y100" s="29">
        <f>+'Cu1'!Y100</f>
        <v>0</v>
      </c>
      <c r="Z100" s="28">
        <f>+'Cu1'!Z100</f>
        <v>0</v>
      </c>
      <c r="AA100" s="28">
        <f>+'Cu1'!AA100</f>
        <v>0</v>
      </c>
      <c r="AB100" s="29">
        <f>+'Cu1'!AB100</f>
        <v>0</v>
      </c>
      <c r="AC100" s="29">
        <f>+'Cu1'!AC100</f>
        <v>0</v>
      </c>
      <c r="AD100" s="29">
        <f>+'Cu1'!AD100</f>
        <v>0</v>
      </c>
      <c r="AE100" s="28">
        <f>+'Cu1'!AE100</f>
        <v>0</v>
      </c>
      <c r="AF100" s="28">
        <f>+'Cu1'!AF100</f>
        <v>0</v>
      </c>
      <c r="AG100" s="29">
        <f>+'Cu1'!AG100</f>
        <v>0</v>
      </c>
      <c r="AH100" s="29">
        <f>+'Cu1'!AH100</f>
        <v>0</v>
      </c>
      <c r="AI100" s="29">
        <f>+'Cu1'!AI100</f>
        <v>0</v>
      </c>
      <c r="AJ100" s="29">
        <f>+'Cu1'!AJ100</f>
        <v>0</v>
      </c>
      <c r="AK100" s="29">
        <f>+'Cu1'!AK100</f>
        <v>0</v>
      </c>
      <c r="AL100" s="29">
        <f>+'Cu1'!AL100</f>
        <v>0</v>
      </c>
      <c r="AM100" s="29">
        <f>+'Cu1'!AM100</f>
        <v>0</v>
      </c>
      <c r="AN100" s="29">
        <f>+'Cu1'!AN100</f>
        <v>0</v>
      </c>
      <c r="AO100" s="29">
        <f>+'Cu1'!AO100</f>
        <v>0</v>
      </c>
      <c r="AP100" s="29">
        <f>+'Cu1'!AP100</f>
        <v>0</v>
      </c>
      <c r="AQ100" s="29">
        <f>+'Cu1'!AQ100</f>
        <v>0</v>
      </c>
      <c r="AR100" s="20">
        <f>+'Cu1'!AR100</f>
        <v>0</v>
      </c>
      <c r="AS100" s="20">
        <f>+'Cu1'!AS100</f>
        <v>0</v>
      </c>
      <c r="AT100" s="30">
        <f>+'Cu1'!AT100</f>
        <v>0</v>
      </c>
      <c r="AU100" s="40">
        <f>+'Cu1'!AU100</f>
        <v>0</v>
      </c>
      <c r="AV100" s="40">
        <f>+'Cu1'!AV100</f>
        <v>0</v>
      </c>
      <c r="AW100" s="40">
        <f>+'Cu1'!AW100</f>
        <v>0</v>
      </c>
      <c r="AX100" s="40">
        <f>+'Cu1'!AX100</f>
        <v>0</v>
      </c>
      <c r="AY100" s="40">
        <f>+'Cu1'!AY100</f>
        <v>0</v>
      </c>
      <c r="AZ100" s="40">
        <f>+'Cu1'!AZ100</f>
        <v>0</v>
      </c>
      <c r="BA100" s="40">
        <f>+'Cu1'!BA100</f>
        <v>0</v>
      </c>
      <c r="BB100" s="30">
        <f>+'Cu1'!BB100</f>
        <v>0</v>
      </c>
      <c r="BC100" s="40">
        <f>+'Cu1'!BC100</f>
        <v>0</v>
      </c>
      <c r="BD100" s="40">
        <f>+'Cu1'!BD100</f>
        <v>0</v>
      </c>
      <c r="BE100" s="40">
        <f>+'Cu1'!BE100</f>
        <v>0</v>
      </c>
      <c r="BF100" s="40">
        <f>+'Cu1'!BF100</f>
        <v>0</v>
      </c>
      <c r="BG100" s="40">
        <f>+'Cu1'!BG100</f>
        <v>0</v>
      </c>
    </row>
    <row r="101" spans="1:59" s="39" customFormat="1" hidden="1">
      <c r="A101" s="36">
        <f>+'Cu1'!A101</f>
        <v>52</v>
      </c>
      <c r="B101" s="35">
        <f>+'Cu1'!B101</f>
        <v>880</v>
      </c>
      <c r="C101" s="23" t="str">
        <f>+'Cu1'!C101</f>
        <v>RECOL.LECCIÓ</v>
      </c>
      <c r="D101" s="23" t="str">
        <f>+'Cu1'!D101</f>
        <v>Recol.lecció carbassa</v>
      </c>
      <c r="E101" s="21">
        <f>+'Cu1'!E101</f>
        <v>2500</v>
      </c>
      <c r="F101" s="22">
        <f>+'Cu1'!F101</f>
        <v>0</v>
      </c>
      <c r="G101" s="22">
        <f>+'Cu1'!G101</f>
        <v>0</v>
      </c>
      <c r="H101" s="22">
        <f>+'Cu1'!H101</f>
        <v>0</v>
      </c>
      <c r="I101" s="22">
        <f>+'Cu1'!I101</f>
        <v>0</v>
      </c>
      <c r="J101" s="22">
        <f>+'Cu1'!J101</f>
        <v>0</v>
      </c>
      <c r="K101" s="22">
        <f>+'Cu1'!K101</f>
        <v>0</v>
      </c>
      <c r="L101" s="22">
        <f>+'Cu1'!L101</f>
        <v>0</v>
      </c>
      <c r="M101" s="22">
        <f>+'Cu1'!M101</f>
        <v>0</v>
      </c>
      <c r="N101" s="22">
        <f>+'Cu1'!N101</f>
        <v>0</v>
      </c>
      <c r="O101" s="23">
        <f>+'Cu1'!O101</f>
        <v>0</v>
      </c>
      <c r="P101" s="24">
        <f>+'Cu1'!P101</f>
        <v>0</v>
      </c>
      <c r="Q101" s="22">
        <f>+'Cu1'!Q101</f>
        <v>0</v>
      </c>
      <c r="R101" s="23">
        <f>+'Cu1'!R101</f>
        <v>0</v>
      </c>
      <c r="S101" s="23">
        <f>+'Cu1'!S101</f>
        <v>0</v>
      </c>
      <c r="T101" s="23">
        <f>+'Cu1'!T101</f>
        <v>0</v>
      </c>
      <c r="U101" s="23">
        <f>+'Cu1'!U101</f>
        <v>0</v>
      </c>
      <c r="V101" s="23">
        <f>+'Cu1'!V101</f>
        <v>0</v>
      </c>
      <c r="W101" s="23">
        <f>+'Cu1'!W101</f>
        <v>0</v>
      </c>
      <c r="X101" s="23">
        <f>+'Cu1'!X101</f>
        <v>0</v>
      </c>
      <c r="Y101" s="23">
        <f>+'Cu1'!Y101</f>
        <v>0</v>
      </c>
      <c r="Z101" s="22">
        <f>+'Cu1'!Z101</f>
        <v>0</v>
      </c>
      <c r="AA101" s="22">
        <f>+'Cu1'!AA101</f>
        <v>0</v>
      </c>
      <c r="AB101" s="23">
        <f>+'Cu1'!AB101</f>
        <v>0</v>
      </c>
      <c r="AC101" s="23">
        <f>+'Cu1'!AC101</f>
        <v>0</v>
      </c>
      <c r="AD101" s="23">
        <f>+'Cu1'!AD101</f>
        <v>0</v>
      </c>
      <c r="AE101" s="22">
        <f>+'Cu1'!AE101</f>
        <v>0</v>
      </c>
      <c r="AF101" s="22">
        <f>+'Cu1'!AF101</f>
        <v>0</v>
      </c>
      <c r="AG101" s="23">
        <f>+'Cu1'!AG101</f>
        <v>0</v>
      </c>
      <c r="AH101" s="23">
        <f>+'Cu1'!AH101</f>
        <v>0</v>
      </c>
      <c r="AI101" s="23">
        <f>+'Cu1'!AI101</f>
        <v>0</v>
      </c>
      <c r="AJ101" s="23">
        <f>+'Cu1'!AJ101</f>
        <v>0</v>
      </c>
      <c r="AK101" s="23">
        <f>+'Cu1'!AK101</f>
        <v>0</v>
      </c>
      <c r="AL101" s="23">
        <f>+'Cu1'!AL101</f>
        <v>0</v>
      </c>
      <c r="AM101" s="23">
        <f>+'Cu1'!AM101</f>
        <v>0</v>
      </c>
      <c r="AN101" s="23">
        <f>+'Cu1'!AN101</f>
        <v>0</v>
      </c>
      <c r="AO101" s="23">
        <f>+'Cu1'!AO101</f>
        <v>0</v>
      </c>
      <c r="AP101" s="23">
        <f>+'Cu1'!AP101</f>
        <v>0</v>
      </c>
      <c r="AQ101" s="23">
        <f>+'Cu1'!AQ101</f>
        <v>0</v>
      </c>
      <c r="AR101" s="25">
        <f>+'Cu1'!AR101</f>
        <v>0</v>
      </c>
      <c r="AS101" s="25">
        <f>+'Cu1'!AS101</f>
        <v>0</v>
      </c>
      <c r="AT101" s="24">
        <f>+'Cu1'!AT101</f>
        <v>0</v>
      </c>
      <c r="AU101" s="39">
        <f>+'Cu1'!AU101</f>
        <v>0</v>
      </c>
      <c r="AV101" s="39">
        <f>+'Cu1'!AV101</f>
        <v>0</v>
      </c>
      <c r="AW101" s="39">
        <f>+'Cu1'!AW101</f>
        <v>0</v>
      </c>
      <c r="AX101" s="39">
        <f>+'Cu1'!AX101</f>
        <v>0</v>
      </c>
      <c r="AY101" s="39">
        <f>+'Cu1'!AY101</f>
        <v>0</v>
      </c>
      <c r="AZ101" s="39">
        <f>+'Cu1'!AZ101</f>
        <v>0</v>
      </c>
      <c r="BA101" s="39">
        <f>+'Cu1'!BA101</f>
        <v>0</v>
      </c>
      <c r="BB101" s="39">
        <f>+'Cu1'!BB101</f>
        <v>0</v>
      </c>
      <c r="BC101" s="24">
        <f>+'Cu1'!BC101</f>
        <v>0</v>
      </c>
      <c r="BD101" s="39">
        <f>+'Cu1'!BD101</f>
        <v>0</v>
      </c>
      <c r="BE101" s="39">
        <f>+'Cu1'!BE101</f>
        <v>0</v>
      </c>
      <c r="BF101" s="39">
        <f>+'Cu1'!BF101</f>
        <v>0</v>
      </c>
      <c r="BG101" s="39">
        <f>+'Cu1'!BG101</f>
        <v>0</v>
      </c>
    </row>
    <row r="102" spans="1:59" s="40" customFormat="1" hidden="1">
      <c r="A102" s="36">
        <f>+'Cu1'!A102</f>
        <v>53</v>
      </c>
      <c r="B102" s="36">
        <f>+'Cu1'!B102</f>
        <v>115</v>
      </c>
      <c r="C102" s="29" t="str">
        <f>+'Cu1'!C102</f>
        <v>PREPARACIÓ DEL SÒL</v>
      </c>
      <c r="D102" s="29" t="str">
        <f>+'Cu1'!D102</f>
        <v>Preparació per desbrossat amb discos</v>
      </c>
      <c r="E102" s="37">
        <f>+'Cu1'!E102</f>
        <v>2500</v>
      </c>
      <c r="F102" s="28">
        <f>+'Cu1'!F102</f>
        <v>0</v>
      </c>
      <c r="G102" s="28">
        <f>+'Cu1'!G102</f>
        <v>0.5</v>
      </c>
      <c r="H102" s="28">
        <f>+'Cu1'!H102</f>
        <v>0</v>
      </c>
      <c r="I102" s="28">
        <f>+'Cu1'!I102</f>
        <v>0</v>
      </c>
      <c r="J102" s="28">
        <f>+'Cu1'!J102</f>
        <v>0</v>
      </c>
      <c r="K102" s="28">
        <f>+'Cu1'!K102</f>
        <v>0</v>
      </c>
      <c r="L102" s="28">
        <f>+'Cu1'!L102</f>
        <v>0.5</v>
      </c>
      <c r="M102" s="28">
        <f>+'Cu1'!M102</f>
        <v>0</v>
      </c>
      <c r="N102" s="28">
        <f>+'Cu1'!N102</f>
        <v>0</v>
      </c>
      <c r="O102" s="29">
        <f>+'Cu1'!O102</f>
        <v>0</v>
      </c>
      <c r="P102" s="30">
        <f>+'Cu1'!P102</f>
        <v>0</v>
      </c>
      <c r="Q102" s="28">
        <f>+'Cu1'!Q102</f>
        <v>0</v>
      </c>
      <c r="R102" s="29">
        <f>+'Cu1'!R102</f>
        <v>0</v>
      </c>
      <c r="S102" s="29">
        <f>+'Cu1'!S102</f>
        <v>0</v>
      </c>
      <c r="T102" s="29">
        <f>+'Cu1'!T102</f>
        <v>0</v>
      </c>
      <c r="U102" s="29">
        <f>+'Cu1'!U102</f>
        <v>0</v>
      </c>
      <c r="V102" s="29">
        <f>+'Cu1'!V102</f>
        <v>0</v>
      </c>
      <c r="W102" s="29">
        <f>+'Cu1'!W102</f>
        <v>0</v>
      </c>
      <c r="X102" s="29">
        <f>+'Cu1'!X102</f>
        <v>0</v>
      </c>
      <c r="Y102" s="29">
        <f>+'Cu1'!Y102</f>
        <v>0</v>
      </c>
      <c r="Z102" s="28">
        <f>+'Cu1'!Z102</f>
        <v>0</v>
      </c>
      <c r="AA102" s="28">
        <f>+'Cu1'!AA102</f>
        <v>0</v>
      </c>
      <c r="AB102" s="29">
        <f>+'Cu1'!AB102</f>
        <v>0</v>
      </c>
      <c r="AC102" s="29">
        <f>+'Cu1'!AC102</f>
        <v>0</v>
      </c>
      <c r="AD102" s="29">
        <f>+'Cu1'!AD102</f>
        <v>0</v>
      </c>
      <c r="AE102" s="28">
        <f>+'Cu1'!AE102</f>
        <v>0</v>
      </c>
      <c r="AF102" s="28">
        <f>+'Cu1'!AF102</f>
        <v>0</v>
      </c>
      <c r="AG102" s="29">
        <f>+'Cu1'!AG102</f>
        <v>0</v>
      </c>
      <c r="AH102" s="29">
        <f>+'Cu1'!AH102</f>
        <v>0</v>
      </c>
      <c r="AI102" s="29">
        <f>+'Cu1'!AI102</f>
        <v>0</v>
      </c>
      <c r="AJ102" s="29">
        <f>+'Cu1'!AJ102</f>
        <v>0</v>
      </c>
      <c r="AK102" s="29">
        <f>+'Cu1'!AK102</f>
        <v>0</v>
      </c>
      <c r="AL102" s="29">
        <f>+'Cu1'!AL102</f>
        <v>0</v>
      </c>
      <c r="AM102" s="29">
        <f>+'Cu1'!AM102</f>
        <v>0</v>
      </c>
      <c r="AN102" s="29">
        <f>+'Cu1'!AN102</f>
        <v>0</v>
      </c>
      <c r="AO102" s="29">
        <f>+'Cu1'!AO102</f>
        <v>0</v>
      </c>
      <c r="AP102" s="29">
        <f>+'Cu1'!AP102</f>
        <v>0</v>
      </c>
      <c r="AQ102" s="29">
        <f>+'Cu1'!AQ102</f>
        <v>0</v>
      </c>
      <c r="AR102" s="29">
        <f>+'Cu1'!AR102</f>
        <v>0</v>
      </c>
      <c r="AS102" s="29">
        <f>+'Cu1'!AS102</f>
        <v>0</v>
      </c>
      <c r="AT102" s="29">
        <f>+'Cu1'!AT102</f>
        <v>0</v>
      </c>
      <c r="AU102" s="40">
        <f>+'Cu1'!AU102</f>
        <v>0</v>
      </c>
      <c r="AV102" s="40">
        <f>+'Cu1'!AV102</f>
        <v>0</v>
      </c>
      <c r="AW102" s="40">
        <f>+'Cu1'!AW102</f>
        <v>0</v>
      </c>
      <c r="AX102" s="40">
        <f>+'Cu1'!AX102</f>
        <v>0</v>
      </c>
      <c r="AY102" s="40">
        <f>+'Cu1'!AY102</f>
        <v>0</v>
      </c>
      <c r="AZ102" s="40">
        <f>+'Cu1'!AZ102</f>
        <v>0</v>
      </c>
      <c r="BA102" s="40">
        <f>+'Cu1'!BA102</f>
        <v>0</v>
      </c>
      <c r="BB102" s="40">
        <f>+'Cu1'!BB102</f>
        <v>0</v>
      </c>
      <c r="BC102" s="40">
        <f>+'Cu1'!BC102</f>
        <v>0</v>
      </c>
      <c r="BD102" s="40">
        <f>+'Cu1'!BD102</f>
        <v>0</v>
      </c>
      <c r="BE102" s="40">
        <f>+'Cu1'!BE102</f>
        <v>0</v>
      </c>
      <c r="BF102" s="40">
        <f>+'Cu1'!BF102</f>
        <v>0</v>
      </c>
      <c r="BG102" s="40">
        <f>+'Cu1'!BG102</f>
        <v>0</v>
      </c>
    </row>
    <row r="103" spans="1:59" s="39" customFormat="1" hidden="1">
      <c r="A103" s="36">
        <f>+'Cu1'!A103</f>
        <v>54</v>
      </c>
      <c r="B103" s="35">
        <f>+'Cu1'!B103</f>
        <v>125</v>
      </c>
      <c r="C103" s="23" t="str">
        <f>+'Cu1'!C103</f>
        <v>PREPARACIÓ DEL SÒL</v>
      </c>
      <c r="D103" s="23" t="str">
        <f>+'Cu1'!D103</f>
        <v>Preparació per desbrossat amb desbrossadora</v>
      </c>
      <c r="E103" s="21">
        <f>+'Cu1'!E103</f>
        <v>2500</v>
      </c>
      <c r="F103" s="22">
        <f>+'Cu1'!F103</f>
        <v>0</v>
      </c>
      <c r="G103" s="22">
        <f>+'Cu1'!G103</f>
        <v>0.5</v>
      </c>
      <c r="H103" s="22">
        <f>+'Cu1'!H103</f>
        <v>0</v>
      </c>
      <c r="I103" s="22">
        <f>+'Cu1'!I103</f>
        <v>0</v>
      </c>
      <c r="J103" s="22">
        <f>+'Cu1'!J103</f>
        <v>0</v>
      </c>
      <c r="K103" s="22">
        <f>+'Cu1'!K103</f>
        <v>0.5</v>
      </c>
      <c r="L103" s="22">
        <f>+'Cu1'!L103</f>
        <v>0</v>
      </c>
      <c r="M103" s="22">
        <f>+'Cu1'!M103</f>
        <v>0</v>
      </c>
      <c r="N103" s="22">
        <f>+'Cu1'!N103</f>
        <v>0</v>
      </c>
      <c r="O103" s="23">
        <f>+'Cu1'!O103</f>
        <v>0</v>
      </c>
      <c r="P103" s="24">
        <f>+'Cu1'!P103</f>
        <v>0</v>
      </c>
      <c r="Q103" s="22">
        <f>+'Cu1'!Q103</f>
        <v>0</v>
      </c>
      <c r="R103" s="23">
        <f>+'Cu1'!R103</f>
        <v>0</v>
      </c>
      <c r="S103" s="23">
        <f>+'Cu1'!S103</f>
        <v>0</v>
      </c>
      <c r="T103" s="23">
        <f>+'Cu1'!T103</f>
        <v>0</v>
      </c>
      <c r="U103" s="23">
        <f>+'Cu1'!U103</f>
        <v>0</v>
      </c>
      <c r="V103" s="23">
        <f>+'Cu1'!V103</f>
        <v>0</v>
      </c>
      <c r="W103" s="23">
        <f>+'Cu1'!W103</f>
        <v>0</v>
      </c>
      <c r="X103" s="23">
        <f>+'Cu1'!X103</f>
        <v>0</v>
      </c>
      <c r="Y103" s="23">
        <f>+'Cu1'!Y103</f>
        <v>0</v>
      </c>
      <c r="Z103" s="22">
        <f>+'Cu1'!Z103</f>
        <v>0</v>
      </c>
      <c r="AA103" s="22">
        <f>+'Cu1'!AA103</f>
        <v>0</v>
      </c>
      <c r="AB103" s="23">
        <f>+'Cu1'!AB103</f>
        <v>0</v>
      </c>
      <c r="AC103" s="23">
        <f>+'Cu1'!AC103</f>
        <v>0</v>
      </c>
      <c r="AD103" s="23">
        <f>+'Cu1'!AD103</f>
        <v>0</v>
      </c>
      <c r="AE103" s="22">
        <f>+'Cu1'!AE103</f>
        <v>0</v>
      </c>
      <c r="AF103" s="22">
        <f>+'Cu1'!AF103</f>
        <v>0</v>
      </c>
      <c r="AG103" s="23">
        <f>+'Cu1'!AG103</f>
        <v>0</v>
      </c>
      <c r="AH103" s="23">
        <f>+'Cu1'!AH103</f>
        <v>0</v>
      </c>
      <c r="AI103" s="23">
        <f>+'Cu1'!AI103</f>
        <v>0</v>
      </c>
      <c r="AJ103" s="23">
        <f>+'Cu1'!AJ103</f>
        <v>0</v>
      </c>
      <c r="AK103" s="23">
        <f>+'Cu1'!AK103</f>
        <v>0</v>
      </c>
      <c r="AL103" s="23">
        <f>+'Cu1'!AL103</f>
        <v>0</v>
      </c>
      <c r="AM103" s="23">
        <f>+'Cu1'!AM103</f>
        <v>0</v>
      </c>
      <c r="AN103" s="23">
        <f>+'Cu1'!AN103</f>
        <v>0</v>
      </c>
      <c r="AO103" s="23">
        <f>+'Cu1'!AO103</f>
        <v>0</v>
      </c>
      <c r="AP103" s="23">
        <f>+'Cu1'!AP103</f>
        <v>0</v>
      </c>
      <c r="AQ103" s="23">
        <f>+'Cu1'!AQ103</f>
        <v>0</v>
      </c>
      <c r="AR103" s="23">
        <f>+'Cu1'!AR103</f>
        <v>0</v>
      </c>
      <c r="AS103" s="23">
        <f>+'Cu1'!AS103</f>
        <v>0</v>
      </c>
      <c r="AT103" s="23">
        <f>+'Cu1'!AT103</f>
        <v>0</v>
      </c>
      <c r="AU103" s="39">
        <f>+'Cu1'!AU103</f>
        <v>0</v>
      </c>
      <c r="AV103" s="39">
        <f>+'Cu1'!AV103</f>
        <v>0</v>
      </c>
      <c r="AW103" s="39">
        <f>+'Cu1'!AW103</f>
        <v>0</v>
      </c>
      <c r="AX103" s="39">
        <f>+'Cu1'!AX103</f>
        <v>0</v>
      </c>
      <c r="AY103" s="39">
        <f>+'Cu1'!AY103</f>
        <v>0</v>
      </c>
      <c r="AZ103" s="39">
        <f>+'Cu1'!AZ103</f>
        <v>0</v>
      </c>
      <c r="BA103" s="39">
        <f>+'Cu1'!BA103</f>
        <v>0</v>
      </c>
      <c r="BB103" s="39">
        <f>+'Cu1'!BB103</f>
        <v>0</v>
      </c>
      <c r="BC103" s="39">
        <f>+'Cu1'!BC103</f>
        <v>0</v>
      </c>
      <c r="BD103" s="39">
        <f>+'Cu1'!BD103</f>
        <v>0</v>
      </c>
      <c r="BE103" s="39">
        <f>+'Cu1'!BE103</f>
        <v>0</v>
      </c>
      <c r="BF103" s="39">
        <f>+'Cu1'!BF103</f>
        <v>0</v>
      </c>
      <c r="BG103" s="39">
        <f>+'Cu1'!BG103</f>
        <v>0</v>
      </c>
    </row>
    <row r="104" spans="1:59" s="40" customFormat="1" hidden="1">
      <c r="A104" s="36">
        <f>+'Cu1'!A104</f>
        <v>55</v>
      </c>
      <c r="B104" s="36">
        <f>+'Cu1'!B104</f>
        <v>135</v>
      </c>
      <c r="C104" s="29" t="str">
        <f>+'Cu1'!C104</f>
        <v>PREPARACIÓ DEL SÒL</v>
      </c>
      <c r="D104" s="29" t="str">
        <f>+'Cu1'!D104</f>
        <v>Preparació per subsolat</v>
      </c>
      <c r="E104" s="37">
        <f>+'Cu1'!E104</f>
        <v>2500</v>
      </c>
      <c r="F104" s="28">
        <f>+'Cu1'!F104</f>
        <v>0</v>
      </c>
      <c r="G104" s="28">
        <f>+'Cu1'!G104</f>
        <v>0.5</v>
      </c>
      <c r="H104" s="28">
        <f>+'Cu1'!H104</f>
        <v>0</v>
      </c>
      <c r="I104" s="28">
        <f>+'Cu1'!I104</f>
        <v>0</v>
      </c>
      <c r="J104" s="28">
        <f>+'Cu1'!J104</f>
        <v>0.5</v>
      </c>
      <c r="K104" s="28">
        <f>+'Cu1'!K104</f>
        <v>0</v>
      </c>
      <c r="L104" s="28">
        <f>+'Cu1'!L104</f>
        <v>0</v>
      </c>
      <c r="M104" s="28">
        <f>+'Cu1'!M104</f>
        <v>0</v>
      </c>
      <c r="N104" s="28">
        <f>+'Cu1'!N104</f>
        <v>0</v>
      </c>
      <c r="O104" s="29">
        <f>+'Cu1'!O104</f>
        <v>0</v>
      </c>
      <c r="P104" s="30">
        <f>+'Cu1'!P104</f>
        <v>0</v>
      </c>
      <c r="Q104" s="28">
        <f>+'Cu1'!Q104</f>
        <v>0</v>
      </c>
      <c r="R104" s="29">
        <f>+'Cu1'!R104</f>
        <v>0</v>
      </c>
      <c r="S104" s="29">
        <f>+'Cu1'!S104</f>
        <v>0</v>
      </c>
      <c r="T104" s="29">
        <f>+'Cu1'!T104</f>
        <v>0</v>
      </c>
      <c r="U104" s="29">
        <f>+'Cu1'!U104</f>
        <v>0</v>
      </c>
      <c r="V104" s="29">
        <f>+'Cu1'!V104</f>
        <v>0</v>
      </c>
      <c r="W104" s="29">
        <f>+'Cu1'!W104</f>
        <v>0</v>
      </c>
      <c r="X104" s="29">
        <f>+'Cu1'!X104</f>
        <v>0</v>
      </c>
      <c r="Y104" s="29">
        <f>+'Cu1'!Y104</f>
        <v>0</v>
      </c>
      <c r="Z104" s="28">
        <f>+'Cu1'!Z104</f>
        <v>0</v>
      </c>
      <c r="AA104" s="28">
        <f>+'Cu1'!AA104</f>
        <v>0</v>
      </c>
      <c r="AB104" s="29">
        <f>+'Cu1'!AB104</f>
        <v>0</v>
      </c>
      <c r="AC104" s="29">
        <f>+'Cu1'!AC104</f>
        <v>0</v>
      </c>
      <c r="AD104" s="29">
        <f>+'Cu1'!AD104</f>
        <v>0</v>
      </c>
      <c r="AE104" s="28">
        <f>+'Cu1'!AE104</f>
        <v>0</v>
      </c>
      <c r="AF104" s="28">
        <f>+'Cu1'!AF104</f>
        <v>0</v>
      </c>
      <c r="AG104" s="29">
        <f>+'Cu1'!AG104</f>
        <v>0</v>
      </c>
      <c r="AH104" s="29">
        <f>+'Cu1'!AH104</f>
        <v>0</v>
      </c>
      <c r="AI104" s="29">
        <f>+'Cu1'!AI104</f>
        <v>0</v>
      </c>
      <c r="AJ104" s="29">
        <f>+'Cu1'!AJ104</f>
        <v>0</v>
      </c>
      <c r="AK104" s="29">
        <f>+'Cu1'!AK104</f>
        <v>0</v>
      </c>
      <c r="AL104" s="29">
        <f>+'Cu1'!AL104</f>
        <v>0</v>
      </c>
      <c r="AM104" s="29">
        <f>+'Cu1'!AM104</f>
        <v>0</v>
      </c>
      <c r="AN104" s="29">
        <f>+'Cu1'!AN104</f>
        <v>0</v>
      </c>
      <c r="AO104" s="29">
        <f>+'Cu1'!AO104</f>
        <v>0</v>
      </c>
      <c r="AP104" s="29">
        <f>+'Cu1'!AP104</f>
        <v>0</v>
      </c>
      <c r="AQ104" s="29">
        <f>+'Cu1'!AQ104</f>
        <v>0</v>
      </c>
      <c r="AR104" s="29">
        <f>+'Cu1'!AR104</f>
        <v>0</v>
      </c>
      <c r="AS104" s="29">
        <f>+'Cu1'!AS104</f>
        <v>0</v>
      </c>
      <c r="AT104" s="29">
        <f>+'Cu1'!AT104</f>
        <v>0</v>
      </c>
      <c r="AU104" s="40">
        <f>+'Cu1'!AU104</f>
        <v>0</v>
      </c>
      <c r="AV104" s="40">
        <f>+'Cu1'!AV104</f>
        <v>0</v>
      </c>
      <c r="AW104" s="40">
        <f>+'Cu1'!AW104</f>
        <v>0</v>
      </c>
      <c r="AX104" s="40">
        <f>+'Cu1'!AX104</f>
        <v>0</v>
      </c>
      <c r="AY104" s="40">
        <f>+'Cu1'!AY104</f>
        <v>0</v>
      </c>
      <c r="AZ104" s="40">
        <f>+'Cu1'!AZ104</f>
        <v>0</v>
      </c>
      <c r="BA104" s="40">
        <f>+'Cu1'!BA104</f>
        <v>0</v>
      </c>
      <c r="BB104" s="40">
        <f>+'Cu1'!BB104</f>
        <v>0</v>
      </c>
      <c r="BC104" s="40">
        <f>+'Cu1'!BC104</f>
        <v>0</v>
      </c>
      <c r="BD104" s="40">
        <f>+'Cu1'!BD104</f>
        <v>0</v>
      </c>
      <c r="BE104" s="40">
        <f>+'Cu1'!BE104</f>
        <v>0</v>
      </c>
      <c r="BF104" s="40">
        <f>+'Cu1'!BF104</f>
        <v>0</v>
      </c>
      <c r="BG104" s="40">
        <f>+'Cu1'!BG104</f>
        <v>0</v>
      </c>
    </row>
    <row r="105" spans="1:59" s="39" customFormat="1" hidden="1">
      <c r="A105" s="36">
        <f>+'Cu1'!A105</f>
        <v>56</v>
      </c>
      <c r="B105" s="35">
        <f>+'Cu1'!B105</f>
        <v>145</v>
      </c>
      <c r="C105" s="23" t="str">
        <f>+'Cu1'!C105</f>
        <v>PREPARACIÓ DEL SÒL</v>
      </c>
      <c r="D105" s="23" t="str">
        <f>+'Cu1'!D105</f>
        <v>Preparació per alçat</v>
      </c>
      <c r="E105" s="21">
        <f>+'Cu1'!E105</f>
        <v>2500</v>
      </c>
      <c r="F105" s="22">
        <f>+'Cu1'!F105</f>
        <v>0</v>
      </c>
      <c r="G105" s="22">
        <f>+'Cu1'!G105</f>
        <v>0</v>
      </c>
      <c r="H105" s="22">
        <f>+'Cu1'!H105</f>
        <v>0</v>
      </c>
      <c r="I105" s="22">
        <f>+'Cu1'!I105</f>
        <v>0</v>
      </c>
      <c r="J105" s="22">
        <f>+'Cu1'!J105</f>
        <v>0</v>
      </c>
      <c r="K105" s="22">
        <f>+'Cu1'!K105</f>
        <v>0</v>
      </c>
      <c r="L105" s="22">
        <f>+'Cu1'!L105</f>
        <v>0</v>
      </c>
      <c r="M105" s="22">
        <f>+'Cu1'!M105</f>
        <v>0</v>
      </c>
      <c r="N105" s="22">
        <f>+'Cu1'!N105</f>
        <v>0</v>
      </c>
      <c r="O105" s="23">
        <f>+'Cu1'!O105</f>
        <v>0</v>
      </c>
      <c r="P105" s="24">
        <f>+'Cu1'!P105</f>
        <v>0</v>
      </c>
      <c r="Q105" s="22">
        <f>+'Cu1'!Q105</f>
        <v>0</v>
      </c>
      <c r="R105" s="23">
        <f>+'Cu1'!R105</f>
        <v>0</v>
      </c>
      <c r="S105" s="23">
        <f>+'Cu1'!S105</f>
        <v>0</v>
      </c>
      <c r="T105" s="23">
        <f>+'Cu1'!T105</f>
        <v>0</v>
      </c>
      <c r="U105" s="23">
        <f>+'Cu1'!U105</f>
        <v>0</v>
      </c>
      <c r="V105" s="23">
        <f>+'Cu1'!V105</f>
        <v>0</v>
      </c>
      <c r="W105" s="23">
        <f>+'Cu1'!W105</f>
        <v>0</v>
      </c>
      <c r="X105" s="23">
        <f>+'Cu1'!X105</f>
        <v>0</v>
      </c>
      <c r="Y105" s="23">
        <f>+'Cu1'!Y105</f>
        <v>0</v>
      </c>
      <c r="Z105" s="22">
        <f>+'Cu1'!Z105</f>
        <v>0</v>
      </c>
      <c r="AA105" s="22">
        <f>+'Cu1'!AA105</f>
        <v>0</v>
      </c>
      <c r="AB105" s="23">
        <f>+'Cu1'!AB105</f>
        <v>0</v>
      </c>
      <c r="AC105" s="23">
        <f>+'Cu1'!AC105</f>
        <v>0</v>
      </c>
      <c r="AD105" s="23">
        <f>+'Cu1'!AD105</f>
        <v>0</v>
      </c>
      <c r="AE105" s="22">
        <f>+'Cu1'!AE105</f>
        <v>0</v>
      </c>
      <c r="AF105" s="22">
        <f>+'Cu1'!AF105</f>
        <v>0</v>
      </c>
      <c r="AG105" s="23">
        <f>+'Cu1'!AG105</f>
        <v>0</v>
      </c>
      <c r="AH105" s="23">
        <f>+'Cu1'!AH105</f>
        <v>0</v>
      </c>
      <c r="AI105" s="23">
        <f>+'Cu1'!AI105</f>
        <v>0</v>
      </c>
      <c r="AJ105" s="23">
        <f>+'Cu1'!AJ105</f>
        <v>0</v>
      </c>
      <c r="AK105" s="23">
        <f>+'Cu1'!AK105</f>
        <v>0</v>
      </c>
      <c r="AL105" s="23">
        <f>+'Cu1'!AL105</f>
        <v>0</v>
      </c>
      <c r="AM105" s="23">
        <f>+'Cu1'!AM105</f>
        <v>0</v>
      </c>
      <c r="AN105" s="23">
        <f>+'Cu1'!AN105</f>
        <v>0</v>
      </c>
      <c r="AO105" s="23">
        <f>+'Cu1'!AO105</f>
        <v>0</v>
      </c>
      <c r="AP105" s="23">
        <f>+'Cu1'!AP105</f>
        <v>0</v>
      </c>
      <c r="AQ105" s="23">
        <f>+'Cu1'!AQ105</f>
        <v>0</v>
      </c>
      <c r="AR105" s="23">
        <f>+'Cu1'!AR105</f>
        <v>0</v>
      </c>
      <c r="AS105" s="23">
        <f>+'Cu1'!AS105</f>
        <v>0</v>
      </c>
      <c r="AT105" s="23">
        <f>+'Cu1'!AT105</f>
        <v>0</v>
      </c>
      <c r="AU105" s="39">
        <f>+'Cu1'!AU105</f>
        <v>0</v>
      </c>
      <c r="AV105" s="39">
        <f>+'Cu1'!AV105</f>
        <v>0</v>
      </c>
      <c r="AW105" s="39">
        <f>+'Cu1'!AW105</f>
        <v>0</v>
      </c>
      <c r="AX105" s="39">
        <f>+'Cu1'!AX105</f>
        <v>0</v>
      </c>
      <c r="AY105" s="39">
        <f>+'Cu1'!AY105</f>
        <v>0</v>
      </c>
      <c r="AZ105" s="39">
        <f>+'Cu1'!AZ105</f>
        <v>0</v>
      </c>
      <c r="BA105" s="39">
        <f>+'Cu1'!BA105</f>
        <v>0</v>
      </c>
      <c r="BB105" s="39">
        <f>+'Cu1'!BB105</f>
        <v>0</v>
      </c>
      <c r="BC105" s="39">
        <f>+'Cu1'!BC105</f>
        <v>0</v>
      </c>
      <c r="BD105" s="39">
        <f>+'Cu1'!BD105</f>
        <v>0</v>
      </c>
      <c r="BE105" s="39">
        <f>+'Cu1'!BE105</f>
        <v>0</v>
      </c>
      <c r="BF105" s="39">
        <f>+'Cu1'!BF105</f>
        <v>0</v>
      </c>
      <c r="BG105" s="39">
        <f>+'Cu1'!BG105</f>
        <v>0</v>
      </c>
    </row>
    <row r="106" spans="1:59" s="40" customFormat="1" hidden="1">
      <c r="A106" s="36">
        <f>+'Cu1'!A106</f>
        <v>57</v>
      </c>
      <c r="B106" s="36">
        <f>+'Cu1'!B106</f>
        <v>155</v>
      </c>
      <c r="C106" s="29" t="str">
        <f>+'Cu1'!C106</f>
        <v>PREPARACIÓ DEL SÒL</v>
      </c>
      <c r="D106" s="29" t="str">
        <f>+'Cu1'!D106</f>
        <v>Preparació per estripat</v>
      </c>
      <c r="E106" s="37">
        <f>+'Cu1'!E106</f>
        <v>2500</v>
      </c>
      <c r="F106" s="28">
        <f>+'Cu1'!F106</f>
        <v>0</v>
      </c>
      <c r="G106" s="28">
        <f>+'Cu1'!G106</f>
        <v>0.5</v>
      </c>
      <c r="H106" s="28">
        <f>+'Cu1'!H106</f>
        <v>0</v>
      </c>
      <c r="I106" s="28">
        <f>+'Cu1'!I106</f>
        <v>0</v>
      </c>
      <c r="J106" s="28">
        <f>+'Cu1'!J106</f>
        <v>0</v>
      </c>
      <c r="K106" s="28">
        <f>+'Cu1'!K106</f>
        <v>0</v>
      </c>
      <c r="L106" s="28">
        <f>+'Cu1'!L106</f>
        <v>0</v>
      </c>
      <c r="M106" s="28">
        <f>+'Cu1'!M106</f>
        <v>0.5</v>
      </c>
      <c r="N106" s="28">
        <f>+'Cu1'!N106</f>
        <v>0</v>
      </c>
      <c r="O106" s="29">
        <f>+'Cu1'!O106</f>
        <v>0</v>
      </c>
      <c r="P106" s="30">
        <f>+'Cu1'!P106</f>
        <v>0</v>
      </c>
      <c r="Q106" s="28">
        <f>+'Cu1'!Q106</f>
        <v>0</v>
      </c>
      <c r="R106" s="29">
        <f>+'Cu1'!R106</f>
        <v>0</v>
      </c>
      <c r="S106" s="29">
        <f>+'Cu1'!S106</f>
        <v>0</v>
      </c>
      <c r="T106" s="29">
        <f>+'Cu1'!T106</f>
        <v>0</v>
      </c>
      <c r="U106" s="29">
        <f>+'Cu1'!U106</f>
        <v>0</v>
      </c>
      <c r="V106" s="29">
        <f>+'Cu1'!V106</f>
        <v>0</v>
      </c>
      <c r="W106" s="29">
        <f>+'Cu1'!W106</f>
        <v>0</v>
      </c>
      <c r="X106" s="29">
        <f>+'Cu1'!X106</f>
        <v>0</v>
      </c>
      <c r="Y106" s="29">
        <f>+'Cu1'!Y106</f>
        <v>0</v>
      </c>
      <c r="Z106" s="28">
        <f>+'Cu1'!Z106</f>
        <v>0</v>
      </c>
      <c r="AA106" s="28">
        <f>+'Cu1'!AA106</f>
        <v>0</v>
      </c>
      <c r="AB106" s="29">
        <f>+'Cu1'!AB106</f>
        <v>0</v>
      </c>
      <c r="AC106" s="29">
        <f>+'Cu1'!AC106</f>
        <v>0</v>
      </c>
      <c r="AD106" s="29">
        <f>+'Cu1'!AD106</f>
        <v>0</v>
      </c>
      <c r="AE106" s="28">
        <f>+'Cu1'!AE106</f>
        <v>0</v>
      </c>
      <c r="AF106" s="28">
        <f>+'Cu1'!AF106</f>
        <v>0</v>
      </c>
      <c r="AG106" s="29">
        <f>+'Cu1'!AG106</f>
        <v>0</v>
      </c>
      <c r="AH106" s="29">
        <f>+'Cu1'!AH106</f>
        <v>0</v>
      </c>
      <c r="AI106" s="29">
        <f>+'Cu1'!AI106</f>
        <v>0</v>
      </c>
      <c r="AJ106" s="29">
        <f>+'Cu1'!AJ106</f>
        <v>0</v>
      </c>
      <c r="AK106" s="29">
        <f>+'Cu1'!AK106</f>
        <v>0</v>
      </c>
      <c r="AL106" s="29">
        <f>+'Cu1'!AL106</f>
        <v>0</v>
      </c>
      <c r="AM106" s="29">
        <f>+'Cu1'!AM106</f>
        <v>0</v>
      </c>
      <c r="AN106" s="29">
        <f>+'Cu1'!AN106</f>
        <v>0</v>
      </c>
      <c r="AO106" s="29">
        <f>+'Cu1'!AO106</f>
        <v>0</v>
      </c>
      <c r="AP106" s="29">
        <f>+'Cu1'!AP106</f>
        <v>0</v>
      </c>
      <c r="AQ106" s="29">
        <f>+'Cu1'!AQ106</f>
        <v>0</v>
      </c>
      <c r="AR106" s="29">
        <f>+'Cu1'!AR106</f>
        <v>0</v>
      </c>
      <c r="AS106" s="29">
        <f>+'Cu1'!AS106</f>
        <v>0</v>
      </c>
      <c r="AT106" s="29">
        <f>+'Cu1'!AT106</f>
        <v>0</v>
      </c>
      <c r="AU106" s="40">
        <f>+'Cu1'!AU106</f>
        <v>0</v>
      </c>
      <c r="AV106" s="40">
        <f>+'Cu1'!AV106</f>
        <v>0</v>
      </c>
      <c r="AW106" s="40">
        <f>+'Cu1'!AW106</f>
        <v>0</v>
      </c>
      <c r="AX106" s="40">
        <f>+'Cu1'!AX106</f>
        <v>0</v>
      </c>
      <c r="AY106" s="40">
        <f>+'Cu1'!AY106</f>
        <v>0</v>
      </c>
      <c r="AZ106" s="40">
        <f>+'Cu1'!AZ106</f>
        <v>0</v>
      </c>
      <c r="BA106" s="40">
        <f>+'Cu1'!BA106</f>
        <v>0</v>
      </c>
      <c r="BB106" s="40">
        <f>+'Cu1'!BB106</f>
        <v>0</v>
      </c>
      <c r="BC106" s="40">
        <f>+'Cu1'!BC106</f>
        <v>0</v>
      </c>
      <c r="BD106" s="40">
        <f>+'Cu1'!BD106</f>
        <v>0</v>
      </c>
      <c r="BE106" s="40">
        <f>+'Cu1'!BE106</f>
        <v>0</v>
      </c>
      <c r="BF106" s="40">
        <f>+'Cu1'!BF106</f>
        <v>0</v>
      </c>
      <c r="BG106" s="40">
        <f>+'Cu1'!BG106</f>
        <v>0</v>
      </c>
    </row>
    <row r="107" spans="1:59" s="39" customFormat="1" hidden="1">
      <c r="A107" s="36">
        <f>+'Cu1'!A107</f>
        <v>58</v>
      </c>
      <c r="B107" s="35">
        <f>+'Cu1'!B107</f>
        <v>165</v>
      </c>
      <c r="C107" s="23" t="str">
        <f>+'Cu1'!C107</f>
        <v>PREPARACIÓ DEL SÒL</v>
      </c>
      <c r="D107" s="23" t="str">
        <f>+'Cu1'!D107</f>
        <v>Preparació per fresat</v>
      </c>
      <c r="E107" s="21">
        <f>+'Cu1'!E107</f>
        <v>2500</v>
      </c>
      <c r="F107" s="22">
        <f>+'Cu1'!F107</f>
        <v>0</v>
      </c>
      <c r="G107" s="22">
        <f>+'Cu1'!G107</f>
        <v>0.5</v>
      </c>
      <c r="H107" s="22">
        <f>+'Cu1'!H107</f>
        <v>0</v>
      </c>
      <c r="I107" s="22">
        <f>+'Cu1'!I107</f>
        <v>0</v>
      </c>
      <c r="J107" s="22">
        <f>+'Cu1'!J107</f>
        <v>0</v>
      </c>
      <c r="K107" s="22">
        <f>+'Cu1'!K107</f>
        <v>0.5</v>
      </c>
      <c r="L107" s="22">
        <f>+'Cu1'!L107</f>
        <v>0</v>
      </c>
      <c r="M107" s="22">
        <f>+'Cu1'!M107</f>
        <v>0</v>
      </c>
      <c r="N107" s="22">
        <f>+'Cu1'!N107</f>
        <v>0</v>
      </c>
      <c r="O107" s="23">
        <f>+'Cu1'!O107</f>
        <v>0</v>
      </c>
      <c r="P107" s="24">
        <f>+'Cu1'!P107</f>
        <v>0</v>
      </c>
      <c r="Q107" s="22">
        <f>+'Cu1'!Q107</f>
        <v>0</v>
      </c>
      <c r="R107" s="23">
        <f>+'Cu1'!R107</f>
        <v>0</v>
      </c>
      <c r="S107" s="23">
        <f>+'Cu1'!S107</f>
        <v>0</v>
      </c>
      <c r="T107" s="23">
        <f>+'Cu1'!T107</f>
        <v>0</v>
      </c>
      <c r="U107" s="23">
        <f>+'Cu1'!U107</f>
        <v>0</v>
      </c>
      <c r="V107" s="23">
        <f>+'Cu1'!V107</f>
        <v>0</v>
      </c>
      <c r="W107" s="23">
        <f>+'Cu1'!W107</f>
        <v>0</v>
      </c>
      <c r="X107" s="23">
        <f>+'Cu1'!X107</f>
        <v>0</v>
      </c>
      <c r="Y107" s="23">
        <f>+'Cu1'!Y107</f>
        <v>0</v>
      </c>
      <c r="Z107" s="22">
        <f>+'Cu1'!Z107</f>
        <v>0</v>
      </c>
      <c r="AA107" s="22">
        <f>+'Cu1'!AA107</f>
        <v>0</v>
      </c>
      <c r="AB107" s="23">
        <f>+'Cu1'!AB107</f>
        <v>0</v>
      </c>
      <c r="AC107" s="23">
        <f>+'Cu1'!AC107</f>
        <v>0</v>
      </c>
      <c r="AD107" s="23">
        <f>+'Cu1'!AD107</f>
        <v>0</v>
      </c>
      <c r="AE107" s="22">
        <f>+'Cu1'!AE107</f>
        <v>0</v>
      </c>
      <c r="AF107" s="22">
        <f>+'Cu1'!AF107</f>
        <v>0</v>
      </c>
      <c r="AG107" s="23">
        <f>+'Cu1'!AG107</f>
        <v>0</v>
      </c>
      <c r="AH107" s="23">
        <f>+'Cu1'!AH107</f>
        <v>0</v>
      </c>
      <c r="AI107" s="23">
        <f>+'Cu1'!AI107</f>
        <v>0</v>
      </c>
      <c r="AJ107" s="23">
        <f>+'Cu1'!AJ107</f>
        <v>0</v>
      </c>
      <c r="AK107" s="23">
        <f>+'Cu1'!AK107</f>
        <v>0</v>
      </c>
      <c r="AL107" s="23">
        <f>+'Cu1'!AL107</f>
        <v>0</v>
      </c>
      <c r="AM107" s="23">
        <f>+'Cu1'!AM107</f>
        <v>0</v>
      </c>
      <c r="AN107" s="23">
        <f>+'Cu1'!AN107</f>
        <v>0</v>
      </c>
      <c r="AO107" s="23">
        <f>+'Cu1'!AO107</f>
        <v>0</v>
      </c>
      <c r="AP107" s="23">
        <f>+'Cu1'!AP107</f>
        <v>0</v>
      </c>
      <c r="AQ107" s="23">
        <f>+'Cu1'!AQ107</f>
        <v>0</v>
      </c>
      <c r="AR107" s="23">
        <f>+'Cu1'!AR107</f>
        <v>0</v>
      </c>
      <c r="AS107" s="23">
        <f>+'Cu1'!AS107</f>
        <v>0</v>
      </c>
      <c r="AT107" s="23">
        <f>+'Cu1'!AT107</f>
        <v>0</v>
      </c>
      <c r="AU107" s="39">
        <f>+'Cu1'!AU107</f>
        <v>0</v>
      </c>
      <c r="AV107" s="39">
        <f>+'Cu1'!AV107</f>
        <v>0</v>
      </c>
      <c r="AW107" s="39">
        <f>+'Cu1'!AW107</f>
        <v>0</v>
      </c>
      <c r="AX107" s="39">
        <f>+'Cu1'!AX107</f>
        <v>0</v>
      </c>
      <c r="AY107" s="39">
        <f>+'Cu1'!AY107</f>
        <v>0</v>
      </c>
      <c r="AZ107" s="39">
        <f>+'Cu1'!AZ107</f>
        <v>0</v>
      </c>
      <c r="BA107" s="39">
        <f>+'Cu1'!BA107</f>
        <v>0</v>
      </c>
      <c r="BB107" s="39">
        <f>+'Cu1'!BB107</f>
        <v>0</v>
      </c>
      <c r="BC107" s="39">
        <f>+'Cu1'!BC107</f>
        <v>0</v>
      </c>
      <c r="BD107" s="39">
        <f>+'Cu1'!BD107</f>
        <v>0</v>
      </c>
      <c r="BE107" s="39">
        <f>+'Cu1'!BE107</f>
        <v>0</v>
      </c>
      <c r="BF107" s="39">
        <f>+'Cu1'!BF107</f>
        <v>0</v>
      </c>
      <c r="BG107" s="39">
        <f>+'Cu1'!BG107</f>
        <v>0</v>
      </c>
    </row>
    <row r="108" spans="1:59" s="40" customFormat="1" hidden="1">
      <c r="A108" s="36">
        <f>+'Cu1'!A108</f>
        <v>59</v>
      </c>
      <c r="B108" s="36">
        <f>+'Cu1'!B108</f>
        <v>215</v>
      </c>
      <c r="C108" s="29" t="str">
        <f>+'Cu1'!C108</f>
        <v>ADOBAT</v>
      </c>
      <c r="D108" s="29" t="str">
        <f>+'Cu1'!D108</f>
        <v>Preparació per aplicació de compost (36 t/ha)</v>
      </c>
      <c r="E108" s="37">
        <f>+'Cu1'!E108</f>
        <v>2500</v>
      </c>
      <c r="F108" s="28">
        <f>+'Cu1'!F108</f>
        <v>0</v>
      </c>
      <c r="G108" s="28">
        <f>+'Cu1'!G108</f>
        <v>0.5</v>
      </c>
      <c r="H108" s="28">
        <f>+'Cu1'!H108</f>
        <v>0</v>
      </c>
      <c r="I108" s="28">
        <f>+'Cu1'!I108</f>
        <v>0</v>
      </c>
      <c r="J108" s="28">
        <f>+'Cu1'!J108</f>
        <v>0</v>
      </c>
      <c r="K108" s="28">
        <f>+'Cu1'!K108</f>
        <v>0</v>
      </c>
      <c r="L108" s="28">
        <f>+'Cu1'!L108</f>
        <v>0</v>
      </c>
      <c r="M108" s="28">
        <f>+'Cu1'!M108</f>
        <v>0</v>
      </c>
      <c r="N108" s="28">
        <f>+'Cu1'!N108</f>
        <v>0.5</v>
      </c>
      <c r="O108" s="28">
        <f>+'Cu1'!O108</f>
        <v>0.5</v>
      </c>
      <c r="P108" s="30">
        <f>+'Cu1'!P108</f>
        <v>0</v>
      </c>
      <c r="Q108" s="28">
        <f>+'Cu1'!Q108</f>
        <v>0</v>
      </c>
      <c r="R108" s="29">
        <f>+'Cu1'!R108</f>
        <v>0</v>
      </c>
      <c r="S108" s="29">
        <f>+'Cu1'!S108</f>
        <v>0</v>
      </c>
      <c r="T108" s="29">
        <f>+'Cu1'!T108</f>
        <v>0</v>
      </c>
      <c r="U108" s="29">
        <f>+'Cu1'!U108</f>
        <v>0</v>
      </c>
      <c r="V108" s="29">
        <f>+'Cu1'!V108</f>
        <v>0</v>
      </c>
      <c r="W108" s="29">
        <f>+'Cu1'!W108</f>
        <v>0</v>
      </c>
      <c r="X108" s="29">
        <f>+'Cu1'!X108</f>
        <v>0</v>
      </c>
      <c r="Y108" s="29">
        <f>+'Cu1'!Y108</f>
        <v>0</v>
      </c>
      <c r="Z108" s="28">
        <f>+'Cu1'!Z108</f>
        <v>0</v>
      </c>
      <c r="AA108" s="28">
        <f>+'Cu1'!AA108</f>
        <v>0</v>
      </c>
      <c r="AB108" s="29">
        <f>+'Cu1'!AB108</f>
        <v>0</v>
      </c>
      <c r="AC108" s="29">
        <f>+'Cu1'!AC108</f>
        <v>0</v>
      </c>
      <c r="AD108" s="29">
        <f>+'Cu1'!AD108</f>
        <v>0</v>
      </c>
      <c r="AE108" s="28">
        <f>+'Cu1'!AE108</f>
        <v>0</v>
      </c>
      <c r="AF108" s="28">
        <f>+'Cu1'!AF108</f>
        <v>0</v>
      </c>
      <c r="AG108" s="29">
        <f>+'Cu1'!AG108</f>
        <v>0</v>
      </c>
      <c r="AH108" s="29">
        <f>+'Cu1'!AH108</f>
        <v>0</v>
      </c>
      <c r="AI108" s="29">
        <f>+'Cu1'!AI108</f>
        <v>0</v>
      </c>
      <c r="AJ108" s="29">
        <f>+'Cu1'!AJ108</f>
        <v>0</v>
      </c>
      <c r="AK108" s="29">
        <f>+'Cu1'!AK108</f>
        <v>0</v>
      </c>
      <c r="AL108" s="29">
        <f>+'Cu1'!AL108</f>
        <v>0</v>
      </c>
      <c r="AM108" s="29">
        <f>+'Cu1'!AM108</f>
        <v>0</v>
      </c>
      <c r="AN108" s="29">
        <f>+'Cu1'!AN108</f>
        <v>0</v>
      </c>
      <c r="AO108" s="29">
        <f>+'Cu1'!AO108</f>
        <v>0</v>
      </c>
      <c r="AP108" s="29">
        <f>+'Cu1'!AP108</f>
        <v>0</v>
      </c>
      <c r="AQ108" s="29">
        <f>+'Cu1'!AQ108</f>
        <v>0</v>
      </c>
      <c r="AR108" s="29">
        <f>+'Cu1'!AR108</f>
        <v>0</v>
      </c>
      <c r="AS108" s="29">
        <f>+'Cu1'!AS108</f>
        <v>0</v>
      </c>
      <c r="AT108" s="29">
        <f>+'Cu1'!AT108</f>
        <v>0</v>
      </c>
      <c r="AU108" s="40">
        <f>+'Cu1'!AU108</f>
        <v>0</v>
      </c>
      <c r="AV108" s="40">
        <f>+'Cu1'!AV108</f>
        <v>0</v>
      </c>
      <c r="AW108" s="40">
        <f>+'Cu1'!AW108</f>
        <v>0</v>
      </c>
      <c r="AX108" s="40">
        <f>+'Cu1'!AX108</f>
        <v>0</v>
      </c>
      <c r="AY108" s="40">
        <f>+'Cu1'!AY108</f>
        <v>0</v>
      </c>
      <c r="AZ108" s="40">
        <f>+'Cu1'!AZ108</f>
        <v>0</v>
      </c>
      <c r="BA108" s="40">
        <f>+'Cu1'!BA108</f>
        <v>0</v>
      </c>
      <c r="BB108" s="40">
        <f>+'Cu1'!BB108</f>
        <v>0</v>
      </c>
      <c r="BC108" s="40">
        <f>+'Cu1'!BC108</f>
        <v>0</v>
      </c>
      <c r="BD108" s="40">
        <f>+'Cu1'!BD108</f>
        <v>0</v>
      </c>
      <c r="BE108" s="40">
        <f>+'Cu1'!BE108</f>
        <v>0</v>
      </c>
      <c r="BF108" s="40">
        <f>+'Cu1'!BF108</f>
        <v>0</v>
      </c>
      <c r="BG108" s="40">
        <f>+'Cu1'!BG108</f>
        <v>0</v>
      </c>
    </row>
    <row r="109" spans="1:59" s="39" customFormat="1" hidden="1">
      <c r="A109" s="36">
        <f>+'Cu1'!A109</f>
        <v>60</v>
      </c>
      <c r="B109" s="35">
        <f>+'Cu1'!B109</f>
        <v>225</v>
      </c>
      <c r="C109" s="23" t="str">
        <f>+'Cu1'!C109</f>
        <v>ADOBAT</v>
      </c>
      <c r="D109" s="23" t="str">
        <f>+'Cu1'!D109</f>
        <v>Preparació per aplicació de compost (60 t/ha)</v>
      </c>
      <c r="E109" s="21">
        <f>+'Cu1'!E109</f>
        <v>2500</v>
      </c>
      <c r="F109" s="22">
        <f>+'Cu1'!F109</f>
        <v>0</v>
      </c>
      <c r="G109" s="22">
        <f>+'Cu1'!G109</f>
        <v>0.5</v>
      </c>
      <c r="H109" s="22">
        <f>+'Cu1'!H109</f>
        <v>0</v>
      </c>
      <c r="I109" s="22">
        <f>+'Cu1'!I109</f>
        <v>0</v>
      </c>
      <c r="J109" s="22">
        <f>+'Cu1'!J109</f>
        <v>0</v>
      </c>
      <c r="K109" s="22">
        <f>+'Cu1'!K109</f>
        <v>0</v>
      </c>
      <c r="L109" s="22">
        <f>+'Cu1'!L109</f>
        <v>0</v>
      </c>
      <c r="M109" s="22">
        <f>+'Cu1'!M109</f>
        <v>0</v>
      </c>
      <c r="N109" s="22">
        <f>+'Cu1'!N109</f>
        <v>0.5</v>
      </c>
      <c r="O109" s="22">
        <f>+'Cu1'!O109</f>
        <v>0.5</v>
      </c>
      <c r="P109" s="24">
        <f>+'Cu1'!P109</f>
        <v>0</v>
      </c>
      <c r="Q109" s="22">
        <f>+'Cu1'!Q109</f>
        <v>0</v>
      </c>
      <c r="R109" s="23">
        <f>+'Cu1'!R109</f>
        <v>0</v>
      </c>
      <c r="S109" s="23">
        <f>+'Cu1'!S109</f>
        <v>0</v>
      </c>
      <c r="T109" s="23">
        <f>+'Cu1'!T109</f>
        <v>0</v>
      </c>
      <c r="U109" s="23">
        <f>+'Cu1'!U109</f>
        <v>0</v>
      </c>
      <c r="V109" s="23">
        <f>+'Cu1'!V109</f>
        <v>0</v>
      </c>
      <c r="W109" s="23">
        <f>+'Cu1'!W109</f>
        <v>0</v>
      </c>
      <c r="X109" s="23">
        <f>+'Cu1'!X109</f>
        <v>0</v>
      </c>
      <c r="Y109" s="23">
        <f>+'Cu1'!Y109</f>
        <v>0</v>
      </c>
      <c r="Z109" s="22">
        <f>+'Cu1'!Z109</f>
        <v>0</v>
      </c>
      <c r="AA109" s="22">
        <f>+'Cu1'!AA109</f>
        <v>0</v>
      </c>
      <c r="AB109" s="23">
        <f>+'Cu1'!AB109</f>
        <v>0</v>
      </c>
      <c r="AC109" s="23">
        <f>+'Cu1'!AC109</f>
        <v>0</v>
      </c>
      <c r="AD109" s="23">
        <f>+'Cu1'!AD109</f>
        <v>0</v>
      </c>
      <c r="AE109" s="22">
        <f>+'Cu1'!AE109</f>
        <v>0</v>
      </c>
      <c r="AF109" s="22">
        <f>+'Cu1'!AF109</f>
        <v>0</v>
      </c>
      <c r="AG109" s="23">
        <f>+'Cu1'!AG109</f>
        <v>0</v>
      </c>
      <c r="AH109" s="23">
        <f>+'Cu1'!AH109</f>
        <v>0</v>
      </c>
      <c r="AI109" s="23">
        <f>+'Cu1'!AI109</f>
        <v>0</v>
      </c>
      <c r="AJ109" s="23">
        <f>+'Cu1'!AJ109</f>
        <v>0</v>
      </c>
      <c r="AK109" s="23">
        <f>+'Cu1'!AK109</f>
        <v>0</v>
      </c>
      <c r="AL109" s="23">
        <f>+'Cu1'!AL109</f>
        <v>0</v>
      </c>
      <c r="AM109" s="23">
        <f>+'Cu1'!AM109</f>
        <v>0</v>
      </c>
      <c r="AN109" s="23">
        <f>+'Cu1'!AN109</f>
        <v>0</v>
      </c>
      <c r="AO109" s="23">
        <f>+'Cu1'!AO109</f>
        <v>0</v>
      </c>
      <c r="AP109" s="23">
        <f>+'Cu1'!AP109</f>
        <v>0</v>
      </c>
      <c r="AQ109" s="23">
        <f>+'Cu1'!AQ109</f>
        <v>0</v>
      </c>
      <c r="AR109" s="23">
        <f>+'Cu1'!AR109</f>
        <v>0</v>
      </c>
      <c r="AS109" s="23">
        <f>+'Cu1'!AS109</f>
        <v>0</v>
      </c>
      <c r="AT109" s="23">
        <f>+'Cu1'!AT109</f>
        <v>0</v>
      </c>
      <c r="AU109" s="39">
        <f>+'Cu1'!AU109</f>
        <v>0</v>
      </c>
      <c r="AV109" s="39">
        <f>+'Cu1'!AV109</f>
        <v>0</v>
      </c>
      <c r="AW109" s="39">
        <f>+'Cu1'!AW109</f>
        <v>0</v>
      </c>
      <c r="AX109" s="39">
        <f>+'Cu1'!AX109</f>
        <v>0</v>
      </c>
      <c r="AY109" s="39">
        <f>+'Cu1'!AY109</f>
        <v>0</v>
      </c>
      <c r="AZ109" s="39">
        <f>+'Cu1'!AZ109</f>
        <v>0</v>
      </c>
      <c r="BA109" s="39">
        <f>+'Cu1'!BA109</f>
        <v>0</v>
      </c>
      <c r="BB109" s="39">
        <f>+'Cu1'!BB109</f>
        <v>0</v>
      </c>
      <c r="BC109" s="39">
        <f>+'Cu1'!BC109</f>
        <v>0</v>
      </c>
      <c r="BD109" s="39">
        <f>+'Cu1'!BD109</f>
        <v>0</v>
      </c>
      <c r="BE109" s="39">
        <f>+'Cu1'!BE109</f>
        <v>0</v>
      </c>
      <c r="BF109" s="39">
        <f>+'Cu1'!BF109</f>
        <v>0</v>
      </c>
      <c r="BG109" s="39">
        <f>+'Cu1'!BG109</f>
        <v>0</v>
      </c>
    </row>
    <row r="110" spans="1:59" s="40" customFormat="1" hidden="1">
      <c r="A110" s="36">
        <f>+'Cu1'!A110</f>
        <v>61</v>
      </c>
      <c r="B110" s="36">
        <f>+'Cu1'!B110</f>
        <v>235</v>
      </c>
      <c r="C110" s="29" t="str">
        <f>+'Cu1'!C110</f>
        <v>ADOBAT</v>
      </c>
      <c r="D110" s="29" t="str">
        <f>+'Cu1'!D110</f>
        <v>Preparació per aplicació d'adob orgànic</v>
      </c>
      <c r="E110" s="37">
        <f>+'Cu1'!E110</f>
        <v>2500</v>
      </c>
      <c r="F110" s="28">
        <f>+'Cu1'!F110</f>
        <v>0</v>
      </c>
      <c r="G110" s="28">
        <f>+'Cu1'!G110</f>
        <v>0</v>
      </c>
      <c r="H110" s="28">
        <f>+'Cu1'!H110</f>
        <v>0</v>
      </c>
      <c r="I110" s="28">
        <f>+'Cu1'!I110</f>
        <v>0</v>
      </c>
      <c r="J110" s="28">
        <f>+'Cu1'!J110</f>
        <v>0</v>
      </c>
      <c r="K110" s="28">
        <f>+'Cu1'!K110</f>
        <v>0</v>
      </c>
      <c r="L110" s="28">
        <f>+'Cu1'!L110</f>
        <v>0</v>
      </c>
      <c r="M110" s="28">
        <f>+'Cu1'!M110</f>
        <v>0</v>
      </c>
      <c r="N110" s="28">
        <f>+'Cu1'!N110</f>
        <v>0</v>
      </c>
      <c r="O110" s="29">
        <f>+'Cu1'!O110</f>
        <v>0</v>
      </c>
      <c r="P110" s="30">
        <f>+'Cu1'!P110</f>
        <v>0</v>
      </c>
      <c r="Q110" s="28">
        <f>+'Cu1'!Q110</f>
        <v>0</v>
      </c>
      <c r="R110" s="29">
        <f>+'Cu1'!R110</f>
        <v>0</v>
      </c>
      <c r="S110" s="29">
        <f>+'Cu1'!S110</f>
        <v>0</v>
      </c>
      <c r="T110" s="29">
        <f>+'Cu1'!T110</f>
        <v>0</v>
      </c>
      <c r="U110" s="29">
        <f>+'Cu1'!U110</f>
        <v>0</v>
      </c>
      <c r="V110" s="29">
        <f>+'Cu1'!V110</f>
        <v>0</v>
      </c>
      <c r="W110" s="29">
        <f>+'Cu1'!W110</f>
        <v>0</v>
      </c>
      <c r="X110" s="29">
        <f>+'Cu1'!X110</f>
        <v>0</v>
      </c>
      <c r="Y110" s="29">
        <f>+'Cu1'!Y110</f>
        <v>0</v>
      </c>
      <c r="Z110" s="28">
        <f>+'Cu1'!Z110</f>
        <v>0</v>
      </c>
      <c r="AA110" s="28">
        <f>+'Cu1'!AA110</f>
        <v>0</v>
      </c>
      <c r="AB110" s="29">
        <f>+'Cu1'!AB110</f>
        <v>0</v>
      </c>
      <c r="AC110" s="29">
        <f>+'Cu1'!AC110</f>
        <v>0</v>
      </c>
      <c r="AD110" s="29">
        <f>+'Cu1'!AD110</f>
        <v>0</v>
      </c>
      <c r="AE110" s="28">
        <f>+'Cu1'!AE110</f>
        <v>0</v>
      </c>
      <c r="AF110" s="28">
        <f>+'Cu1'!AF110</f>
        <v>0</v>
      </c>
      <c r="AG110" s="29">
        <f>+'Cu1'!AG110</f>
        <v>0</v>
      </c>
      <c r="AH110" s="29">
        <f>+'Cu1'!AH110</f>
        <v>0</v>
      </c>
      <c r="AI110" s="29">
        <f>+'Cu1'!AI110</f>
        <v>0</v>
      </c>
      <c r="AJ110" s="29">
        <f>+'Cu1'!AJ110</f>
        <v>0</v>
      </c>
      <c r="AK110" s="29">
        <f>+'Cu1'!AK110</f>
        <v>0</v>
      </c>
      <c r="AL110" s="29">
        <f>+'Cu1'!AL110</f>
        <v>0</v>
      </c>
      <c r="AM110" s="29">
        <f>+'Cu1'!AM110</f>
        <v>0</v>
      </c>
      <c r="AN110" s="29">
        <f>+'Cu1'!AN110</f>
        <v>0</v>
      </c>
      <c r="AO110" s="29">
        <f>+'Cu1'!AO110</f>
        <v>0</v>
      </c>
      <c r="AP110" s="29">
        <f>+'Cu1'!AP110</f>
        <v>0</v>
      </c>
      <c r="AQ110" s="29">
        <f>+'Cu1'!AQ110</f>
        <v>0</v>
      </c>
      <c r="AR110" s="29">
        <f>+'Cu1'!AR110</f>
        <v>0</v>
      </c>
      <c r="AS110" s="29">
        <f>+'Cu1'!AS110</f>
        <v>0</v>
      </c>
      <c r="AT110" s="29">
        <f>+'Cu1'!AT110</f>
        <v>0</v>
      </c>
      <c r="AU110" s="40">
        <f>+'Cu1'!AU110</f>
        <v>0</v>
      </c>
      <c r="AV110" s="40">
        <f>+'Cu1'!AV110</f>
        <v>0</v>
      </c>
      <c r="AW110" s="40">
        <f>+'Cu1'!AW110</f>
        <v>0</v>
      </c>
      <c r="AX110" s="40">
        <f>+'Cu1'!AX110</f>
        <v>0</v>
      </c>
      <c r="AY110" s="40">
        <f>+'Cu1'!AY110</f>
        <v>0</v>
      </c>
      <c r="AZ110" s="40">
        <f>+'Cu1'!AZ110</f>
        <v>0</v>
      </c>
      <c r="BA110" s="40">
        <f>+'Cu1'!BA110</f>
        <v>0</v>
      </c>
      <c r="BB110" s="40">
        <f>+'Cu1'!BB110</f>
        <v>0</v>
      </c>
      <c r="BC110" s="40">
        <f>+'Cu1'!BC110</f>
        <v>0</v>
      </c>
      <c r="BD110" s="40">
        <f>+'Cu1'!BD110</f>
        <v>0</v>
      </c>
      <c r="BE110" s="40">
        <f>+'Cu1'!BE110</f>
        <v>0</v>
      </c>
      <c r="BF110" s="40">
        <f>+'Cu1'!BF110</f>
        <v>0</v>
      </c>
      <c r="BG110" s="40">
        <f>+'Cu1'!BG110</f>
        <v>0</v>
      </c>
    </row>
    <row r="111" spans="1:59" s="39" customFormat="1" hidden="1">
      <c r="A111" s="36">
        <f>+'Cu1'!A111</f>
        <v>62</v>
      </c>
      <c r="B111" s="35">
        <f>+'Cu1'!B111</f>
        <v>245</v>
      </c>
      <c r="C111" s="23" t="str">
        <f>+'Cu1'!C111</f>
        <v>ADOBAT</v>
      </c>
      <c r="D111" s="23" t="str">
        <f>+'Cu1'!D111</f>
        <v>Preparació per aplicació potassi</v>
      </c>
      <c r="E111" s="21">
        <f>+'Cu1'!E111</f>
        <v>2500</v>
      </c>
      <c r="F111" s="22">
        <f>+'Cu1'!F111</f>
        <v>0</v>
      </c>
      <c r="G111" s="22">
        <f>+'Cu1'!G111</f>
        <v>0</v>
      </c>
      <c r="H111" s="22">
        <f>+'Cu1'!H111</f>
        <v>0</v>
      </c>
      <c r="I111" s="22">
        <f>+'Cu1'!I111</f>
        <v>0</v>
      </c>
      <c r="J111" s="22">
        <f>+'Cu1'!J111</f>
        <v>0</v>
      </c>
      <c r="K111" s="22">
        <f>+'Cu1'!K111</f>
        <v>0</v>
      </c>
      <c r="L111" s="22">
        <f>+'Cu1'!L111</f>
        <v>0</v>
      </c>
      <c r="M111" s="22">
        <f>+'Cu1'!M111</f>
        <v>0</v>
      </c>
      <c r="N111" s="22">
        <f>+'Cu1'!N111</f>
        <v>0</v>
      </c>
      <c r="O111" s="23">
        <f>+'Cu1'!O111</f>
        <v>0</v>
      </c>
      <c r="P111" s="24">
        <f>+'Cu1'!P111</f>
        <v>0</v>
      </c>
      <c r="Q111" s="22">
        <f>+'Cu1'!Q111</f>
        <v>0</v>
      </c>
      <c r="R111" s="23">
        <f>+'Cu1'!R111</f>
        <v>0</v>
      </c>
      <c r="S111" s="23">
        <f>+'Cu1'!S111</f>
        <v>0</v>
      </c>
      <c r="T111" s="23">
        <f>+'Cu1'!T111</f>
        <v>0</v>
      </c>
      <c r="U111" s="23">
        <f>+'Cu1'!U111</f>
        <v>0</v>
      </c>
      <c r="V111" s="23">
        <f>+'Cu1'!V111</f>
        <v>0</v>
      </c>
      <c r="W111" s="23">
        <f>+'Cu1'!W111</f>
        <v>0</v>
      </c>
      <c r="X111" s="23">
        <f>+'Cu1'!X111</f>
        <v>0</v>
      </c>
      <c r="Y111" s="23">
        <f>+'Cu1'!Y111</f>
        <v>0</v>
      </c>
      <c r="Z111" s="22">
        <f>+'Cu1'!Z111</f>
        <v>0</v>
      </c>
      <c r="AA111" s="22">
        <f>+'Cu1'!AA111</f>
        <v>0</v>
      </c>
      <c r="AB111" s="23">
        <f>+'Cu1'!AB111</f>
        <v>0</v>
      </c>
      <c r="AC111" s="23">
        <f>+'Cu1'!AC111</f>
        <v>0</v>
      </c>
      <c r="AD111" s="23">
        <f>+'Cu1'!AD111</f>
        <v>0</v>
      </c>
      <c r="AE111" s="22">
        <f>+'Cu1'!AE111</f>
        <v>0</v>
      </c>
      <c r="AF111" s="22">
        <f>+'Cu1'!AF111</f>
        <v>0</v>
      </c>
      <c r="AG111" s="23">
        <f>+'Cu1'!AG111</f>
        <v>0</v>
      </c>
      <c r="AH111" s="23">
        <f>+'Cu1'!AH111</f>
        <v>0</v>
      </c>
      <c r="AI111" s="23">
        <f>+'Cu1'!AI111</f>
        <v>0</v>
      </c>
      <c r="AJ111" s="23">
        <f>+'Cu1'!AJ111</f>
        <v>0</v>
      </c>
      <c r="AK111" s="23">
        <f>+'Cu1'!AK111</f>
        <v>0</v>
      </c>
      <c r="AL111" s="23">
        <f>+'Cu1'!AL111</f>
        <v>0</v>
      </c>
      <c r="AM111" s="23">
        <f>+'Cu1'!AM111</f>
        <v>0</v>
      </c>
      <c r="AN111" s="23">
        <f>+'Cu1'!AN111</f>
        <v>0</v>
      </c>
      <c r="AO111" s="23">
        <f>+'Cu1'!AO111</f>
        <v>0</v>
      </c>
      <c r="AP111" s="23">
        <f>+'Cu1'!AP111</f>
        <v>0</v>
      </c>
      <c r="AQ111" s="23">
        <f>+'Cu1'!AQ111</f>
        <v>0</v>
      </c>
      <c r="AR111" s="23">
        <f>+'Cu1'!AR111</f>
        <v>0</v>
      </c>
      <c r="AS111" s="23">
        <f>+'Cu1'!AS111</f>
        <v>0</v>
      </c>
      <c r="AT111" s="23">
        <f>+'Cu1'!AT111</f>
        <v>0</v>
      </c>
      <c r="AU111" s="39">
        <f>+'Cu1'!AU111</f>
        <v>0</v>
      </c>
      <c r="AV111" s="39">
        <f>+'Cu1'!AV111</f>
        <v>0</v>
      </c>
      <c r="AW111" s="39">
        <f>+'Cu1'!AW111</f>
        <v>0</v>
      </c>
      <c r="AX111" s="39">
        <f>+'Cu1'!AX111</f>
        <v>0</v>
      </c>
      <c r="AY111" s="39">
        <f>+'Cu1'!AY111</f>
        <v>0</v>
      </c>
      <c r="AZ111" s="39">
        <f>+'Cu1'!AZ111</f>
        <v>0</v>
      </c>
      <c r="BA111" s="39">
        <f>+'Cu1'!BA111</f>
        <v>0</v>
      </c>
      <c r="BB111" s="39">
        <f>+'Cu1'!BB111</f>
        <v>0</v>
      </c>
      <c r="BC111" s="39">
        <f>+'Cu1'!BC111</f>
        <v>0</v>
      </c>
      <c r="BD111" s="39">
        <f>+'Cu1'!BD111</f>
        <v>0</v>
      </c>
      <c r="BE111" s="39">
        <f>+'Cu1'!BE111</f>
        <v>0</v>
      </c>
      <c r="BF111" s="39">
        <f>+'Cu1'!BF111</f>
        <v>0</v>
      </c>
      <c r="BG111" s="39">
        <f>+'Cu1'!BG111</f>
        <v>0</v>
      </c>
    </row>
    <row r="112" spans="1:59" s="40" customFormat="1" hidden="1">
      <c r="A112" s="36">
        <f>+'Cu1'!A112</f>
        <v>63</v>
      </c>
      <c r="B112" s="36">
        <f>+'Cu1'!B112</f>
        <v>315</v>
      </c>
      <c r="C112" s="29" t="str">
        <f>+'Cu1'!C112</f>
        <v>PLANTACIÓ</v>
      </c>
      <c r="D112" s="29" t="str">
        <f>+'Cu1'!D112</f>
        <v>Preparació per solcar</v>
      </c>
      <c r="E112" s="37">
        <f>+'Cu1'!E112</f>
        <v>2500</v>
      </c>
      <c r="F112" s="28">
        <f>+'Cu1'!F112</f>
        <v>0</v>
      </c>
      <c r="G112" s="28">
        <f>+'Cu1'!G112</f>
        <v>0.5</v>
      </c>
      <c r="H112" s="28">
        <f>+'Cu1'!H112</f>
        <v>0</v>
      </c>
      <c r="I112" s="28">
        <f>+'Cu1'!I112</f>
        <v>0</v>
      </c>
      <c r="J112" s="28">
        <f>+'Cu1'!J112</f>
        <v>0</v>
      </c>
      <c r="K112" s="28">
        <f>+'Cu1'!K112</f>
        <v>0</v>
      </c>
      <c r="L112" s="28">
        <f>+'Cu1'!L112</f>
        <v>0</v>
      </c>
      <c r="M112" s="28">
        <f>+'Cu1'!M112</f>
        <v>0</v>
      </c>
      <c r="N112" s="28">
        <f>+'Cu1'!N112</f>
        <v>0</v>
      </c>
      <c r="O112" s="29">
        <f>+'Cu1'!O112</f>
        <v>0</v>
      </c>
      <c r="P112" s="30">
        <f>+'Cu1'!P112</f>
        <v>0</v>
      </c>
      <c r="Q112" s="28">
        <f>+'Cu1'!Q112</f>
        <v>0.5</v>
      </c>
      <c r="R112" s="29">
        <f>+'Cu1'!R112</f>
        <v>0</v>
      </c>
      <c r="S112" s="29">
        <f>+'Cu1'!S112</f>
        <v>0</v>
      </c>
      <c r="T112" s="29">
        <f>+'Cu1'!T112</f>
        <v>0</v>
      </c>
      <c r="U112" s="29">
        <f>+'Cu1'!U112</f>
        <v>0</v>
      </c>
      <c r="V112" s="29">
        <f>+'Cu1'!V112</f>
        <v>0</v>
      </c>
      <c r="W112" s="29">
        <f>+'Cu1'!W112</f>
        <v>0</v>
      </c>
      <c r="X112" s="29">
        <f>+'Cu1'!X112</f>
        <v>0</v>
      </c>
      <c r="Y112" s="29">
        <f>+'Cu1'!Y112</f>
        <v>0</v>
      </c>
      <c r="Z112" s="28">
        <f>+'Cu1'!Z112</f>
        <v>0</v>
      </c>
      <c r="AA112" s="28">
        <f>+'Cu1'!AA112</f>
        <v>0</v>
      </c>
      <c r="AB112" s="29">
        <f>+'Cu1'!AB112</f>
        <v>0</v>
      </c>
      <c r="AC112" s="29">
        <f>+'Cu1'!AC112</f>
        <v>0</v>
      </c>
      <c r="AD112" s="29">
        <f>+'Cu1'!AD112</f>
        <v>0</v>
      </c>
      <c r="AE112" s="28">
        <f>+'Cu1'!AE112</f>
        <v>0</v>
      </c>
      <c r="AF112" s="28">
        <f>+'Cu1'!AF112</f>
        <v>0</v>
      </c>
      <c r="AG112" s="29">
        <f>+'Cu1'!AG112</f>
        <v>0</v>
      </c>
      <c r="AH112" s="29">
        <f>+'Cu1'!AH112</f>
        <v>0</v>
      </c>
      <c r="AI112" s="29">
        <f>+'Cu1'!AI112</f>
        <v>0</v>
      </c>
      <c r="AJ112" s="29">
        <f>+'Cu1'!AJ112</f>
        <v>0</v>
      </c>
      <c r="AK112" s="29">
        <f>+'Cu1'!AK112</f>
        <v>0</v>
      </c>
      <c r="AL112" s="29">
        <f>+'Cu1'!AL112</f>
        <v>0</v>
      </c>
      <c r="AM112" s="29">
        <f>+'Cu1'!AM112</f>
        <v>0</v>
      </c>
      <c r="AN112" s="29">
        <f>+'Cu1'!AN112</f>
        <v>0</v>
      </c>
      <c r="AO112" s="29">
        <f>+'Cu1'!AO112</f>
        <v>0</v>
      </c>
      <c r="AP112" s="29">
        <f>+'Cu1'!AP112</f>
        <v>0</v>
      </c>
      <c r="AQ112" s="29">
        <f>+'Cu1'!AQ112</f>
        <v>0</v>
      </c>
      <c r="AR112" s="29">
        <f>+'Cu1'!AR112</f>
        <v>0</v>
      </c>
      <c r="AS112" s="29">
        <f>+'Cu1'!AS112</f>
        <v>0</v>
      </c>
      <c r="AT112" s="29">
        <f>+'Cu1'!AT112</f>
        <v>0</v>
      </c>
      <c r="AU112" s="40">
        <f>+'Cu1'!AU112</f>
        <v>0</v>
      </c>
      <c r="AV112" s="40">
        <f>+'Cu1'!AV112</f>
        <v>0</v>
      </c>
      <c r="AW112" s="40">
        <f>+'Cu1'!AW112</f>
        <v>0</v>
      </c>
      <c r="AX112" s="40">
        <f>+'Cu1'!AX112</f>
        <v>0</v>
      </c>
      <c r="AY112" s="40">
        <f>+'Cu1'!AY112</f>
        <v>0</v>
      </c>
      <c r="AZ112" s="40">
        <f>+'Cu1'!AZ112</f>
        <v>0</v>
      </c>
      <c r="BA112" s="40">
        <f>+'Cu1'!BA112</f>
        <v>0</v>
      </c>
      <c r="BB112" s="40">
        <f>+'Cu1'!BB112</f>
        <v>0</v>
      </c>
      <c r="BC112" s="40">
        <f>+'Cu1'!BC112</f>
        <v>0</v>
      </c>
      <c r="BD112" s="40">
        <f>+'Cu1'!BD112</f>
        <v>0</v>
      </c>
      <c r="BE112" s="40">
        <f>+'Cu1'!BE112</f>
        <v>0</v>
      </c>
      <c r="BF112" s="40">
        <f>+'Cu1'!BF112</f>
        <v>0</v>
      </c>
      <c r="BG112" s="40">
        <f>+'Cu1'!BG112</f>
        <v>0</v>
      </c>
    </row>
    <row r="113" spans="1:59" s="39" customFormat="1" hidden="1">
      <c r="A113" s="36">
        <f>+'Cu1'!A113</f>
        <v>64</v>
      </c>
      <c r="B113" s="35">
        <f>+'Cu1'!B113</f>
        <v>325</v>
      </c>
      <c r="C113" s="23" t="str">
        <f>+'Cu1'!C113</f>
        <v>PLANTACIÓ</v>
      </c>
      <c r="D113" s="23" t="str">
        <f>+'Cu1'!D113</f>
        <v>Preparació per marcat</v>
      </c>
      <c r="E113" s="21">
        <f>+'Cu1'!E113</f>
        <v>2500</v>
      </c>
      <c r="F113" s="22">
        <f>+'Cu1'!F113</f>
        <v>0</v>
      </c>
      <c r="G113" s="22">
        <f>+'Cu1'!G113</f>
        <v>0</v>
      </c>
      <c r="H113" s="22">
        <f>+'Cu1'!H113</f>
        <v>0</v>
      </c>
      <c r="I113" s="22">
        <f>+'Cu1'!I113</f>
        <v>0</v>
      </c>
      <c r="J113" s="22">
        <f>+'Cu1'!J113</f>
        <v>0</v>
      </c>
      <c r="K113" s="22">
        <f>+'Cu1'!K113</f>
        <v>0</v>
      </c>
      <c r="L113" s="22">
        <f>+'Cu1'!L113</f>
        <v>0</v>
      </c>
      <c r="M113" s="22">
        <f>+'Cu1'!M113</f>
        <v>0</v>
      </c>
      <c r="N113" s="22">
        <f>+'Cu1'!N113</f>
        <v>0</v>
      </c>
      <c r="O113" s="23">
        <f>+'Cu1'!O113</f>
        <v>0</v>
      </c>
      <c r="P113" s="24">
        <f>+'Cu1'!P113</f>
        <v>0</v>
      </c>
      <c r="Q113" s="22">
        <f>+'Cu1'!Q113</f>
        <v>0</v>
      </c>
      <c r="R113" s="23">
        <f>+'Cu1'!R113</f>
        <v>0</v>
      </c>
      <c r="S113" s="23">
        <f>+'Cu1'!S113</f>
        <v>0</v>
      </c>
      <c r="T113" s="23">
        <f>+'Cu1'!T113</f>
        <v>0</v>
      </c>
      <c r="U113" s="23">
        <f>+'Cu1'!U113</f>
        <v>0</v>
      </c>
      <c r="V113" s="23">
        <f>+'Cu1'!V113</f>
        <v>0</v>
      </c>
      <c r="W113" s="23">
        <f>+'Cu1'!W113</f>
        <v>0</v>
      </c>
      <c r="X113" s="23">
        <f>+'Cu1'!X113</f>
        <v>0</v>
      </c>
      <c r="Y113" s="23">
        <f>+'Cu1'!Y113</f>
        <v>0</v>
      </c>
      <c r="Z113" s="22">
        <f>+'Cu1'!Z113</f>
        <v>0</v>
      </c>
      <c r="AA113" s="22">
        <f>+'Cu1'!AA113</f>
        <v>0</v>
      </c>
      <c r="AB113" s="23">
        <f>+'Cu1'!AB113</f>
        <v>0</v>
      </c>
      <c r="AC113" s="23">
        <f>+'Cu1'!AC113</f>
        <v>0</v>
      </c>
      <c r="AD113" s="23">
        <f>+'Cu1'!AD113</f>
        <v>0</v>
      </c>
      <c r="AE113" s="22">
        <f>+'Cu1'!AE113</f>
        <v>0</v>
      </c>
      <c r="AF113" s="22">
        <f>+'Cu1'!AF113</f>
        <v>0</v>
      </c>
      <c r="AG113" s="23">
        <f>+'Cu1'!AG113</f>
        <v>0</v>
      </c>
      <c r="AH113" s="23">
        <f>+'Cu1'!AH113</f>
        <v>0</v>
      </c>
      <c r="AI113" s="23">
        <f>+'Cu1'!AI113</f>
        <v>0</v>
      </c>
      <c r="AJ113" s="23">
        <f>+'Cu1'!AJ113</f>
        <v>0</v>
      </c>
      <c r="AK113" s="23">
        <f>+'Cu1'!AK113</f>
        <v>0</v>
      </c>
      <c r="AL113" s="23">
        <f>+'Cu1'!AL113</f>
        <v>0</v>
      </c>
      <c r="AM113" s="23">
        <f>+'Cu1'!AM113</f>
        <v>0</v>
      </c>
      <c r="AN113" s="23">
        <f>+'Cu1'!AN113</f>
        <v>0</v>
      </c>
      <c r="AO113" s="23">
        <f>+'Cu1'!AO113</f>
        <v>0</v>
      </c>
      <c r="AP113" s="23">
        <f>+'Cu1'!AP113</f>
        <v>0</v>
      </c>
      <c r="AQ113" s="23">
        <f>+'Cu1'!AQ113</f>
        <v>0</v>
      </c>
      <c r="AR113" s="23">
        <f>+'Cu1'!AR113</f>
        <v>0</v>
      </c>
      <c r="AS113" s="23">
        <f>+'Cu1'!AS113</f>
        <v>0</v>
      </c>
      <c r="AT113" s="23">
        <f>+'Cu1'!AT113</f>
        <v>0</v>
      </c>
      <c r="AU113" s="39">
        <f>+'Cu1'!AU113</f>
        <v>0</v>
      </c>
      <c r="AV113" s="39">
        <f>+'Cu1'!AV113</f>
        <v>0</v>
      </c>
      <c r="AW113" s="39">
        <f>+'Cu1'!AW113</f>
        <v>0</v>
      </c>
      <c r="AX113" s="39">
        <f>+'Cu1'!AX113</f>
        <v>0</v>
      </c>
      <c r="AY113" s="39">
        <f>+'Cu1'!AY113</f>
        <v>0</v>
      </c>
      <c r="AZ113" s="39">
        <f>+'Cu1'!AZ113</f>
        <v>0</v>
      </c>
      <c r="BA113" s="39">
        <f>+'Cu1'!BA113</f>
        <v>0</v>
      </c>
      <c r="BB113" s="39">
        <f>+'Cu1'!BB113</f>
        <v>0</v>
      </c>
      <c r="BC113" s="39">
        <f>+'Cu1'!BC113</f>
        <v>0</v>
      </c>
      <c r="BD113" s="39">
        <f>+'Cu1'!BD113</f>
        <v>0</v>
      </c>
      <c r="BE113" s="39">
        <f>+'Cu1'!BE113</f>
        <v>0</v>
      </c>
      <c r="BF113" s="39">
        <f>+'Cu1'!BF113</f>
        <v>0</v>
      </c>
      <c r="BG113" s="39">
        <f>+'Cu1'!BG113</f>
        <v>0</v>
      </c>
    </row>
    <row r="114" spans="1:59" s="40" customFormat="1" hidden="1">
      <c r="A114" s="36">
        <f>+'Cu1'!A114</f>
        <v>65</v>
      </c>
      <c r="B114" s="36">
        <f>+'Cu1'!B114</f>
        <v>335</v>
      </c>
      <c r="C114" s="29" t="str">
        <f>+'Cu1'!C114</f>
        <v>PLANTACIÓ</v>
      </c>
      <c r="D114" s="29" t="str">
        <f>+'Cu1'!D114</f>
        <v>Preparació per plantació manual col o bròcoli</v>
      </c>
      <c r="E114" s="37">
        <f>+'Cu1'!E114</f>
        <v>2500</v>
      </c>
      <c r="F114" s="28">
        <f>+'Cu1'!F114</f>
        <v>0</v>
      </c>
      <c r="G114" s="28">
        <f>+'Cu1'!G114</f>
        <v>0</v>
      </c>
      <c r="H114" s="28">
        <f>+'Cu1'!H114</f>
        <v>0</v>
      </c>
      <c r="I114" s="28">
        <f>+'Cu1'!I114</f>
        <v>2</v>
      </c>
      <c r="J114" s="28">
        <f>+'Cu1'!J114</f>
        <v>0</v>
      </c>
      <c r="K114" s="28">
        <f>+'Cu1'!K114</f>
        <v>0</v>
      </c>
      <c r="L114" s="28">
        <f>+'Cu1'!L114</f>
        <v>0</v>
      </c>
      <c r="M114" s="28">
        <f>+'Cu1'!M114</f>
        <v>0</v>
      </c>
      <c r="N114" s="28">
        <f>+'Cu1'!N114</f>
        <v>0</v>
      </c>
      <c r="O114" s="29">
        <f>+'Cu1'!O114</f>
        <v>0</v>
      </c>
      <c r="P114" s="30">
        <f>+'Cu1'!P114</f>
        <v>0</v>
      </c>
      <c r="Q114" s="28">
        <f>+'Cu1'!Q114</f>
        <v>0</v>
      </c>
      <c r="R114" s="29">
        <f>+'Cu1'!R114</f>
        <v>0</v>
      </c>
      <c r="S114" s="29">
        <f>+'Cu1'!S114</f>
        <v>0</v>
      </c>
      <c r="T114" s="29">
        <f>+'Cu1'!T114</f>
        <v>0</v>
      </c>
      <c r="U114" s="29">
        <f>+'Cu1'!U114</f>
        <v>0</v>
      </c>
      <c r="V114" s="29">
        <f>+'Cu1'!V114</f>
        <v>0</v>
      </c>
      <c r="W114" s="29">
        <f>+'Cu1'!W114</f>
        <v>0</v>
      </c>
      <c r="X114" s="29">
        <f>+'Cu1'!X114</f>
        <v>0</v>
      </c>
      <c r="Y114" s="29">
        <f>+'Cu1'!Y114</f>
        <v>0</v>
      </c>
      <c r="Z114" s="28">
        <f>+'Cu1'!Z114</f>
        <v>2</v>
      </c>
      <c r="AA114" s="28">
        <f>+'Cu1'!AA114</f>
        <v>0</v>
      </c>
      <c r="AB114" s="29">
        <f>+'Cu1'!AB114</f>
        <v>0</v>
      </c>
      <c r="AC114" s="29">
        <f>+'Cu1'!AC114</f>
        <v>0</v>
      </c>
      <c r="AD114" s="29">
        <f>+'Cu1'!AD114</f>
        <v>0</v>
      </c>
      <c r="AE114" s="28">
        <f>+'Cu1'!AE114</f>
        <v>0</v>
      </c>
      <c r="AF114" s="28">
        <f>+'Cu1'!AF114</f>
        <v>0</v>
      </c>
      <c r="AG114" s="29">
        <f>+'Cu1'!AG114</f>
        <v>0</v>
      </c>
      <c r="AH114" s="29">
        <f>+'Cu1'!AH114</f>
        <v>0</v>
      </c>
      <c r="AI114" s="29">
        <f>+'Cu1'!AI114</f>
        <v>0</v>
      </c>
      <c r="AJ114" s="29">
        <f>+'Cu1'!AJ114</f>
        <v>0</v>
      </c>
      <c r="AK114" s="29">
        <f>+'Cu1'!AK114</f>
        <v>0</v>
      </c>
      <c r="AL114" s="29">
        <f>+'Cu1'!AL114</f>
        <v>0</v>
      </c>
      <c r="AM114" s="29">
        <f>+'Cu1'!AM114</f>
        <v>0</v>
      </c>
      <c r="AN114" s="29">
        <f>+'Cu1'!AN114</f>
        <v>0</v>
      </c>
      <c r="AO114" s="29">
        <f>+'Cu1'!AO114</f>
        <v>0</v>
      </c>
      <c r="AP114" s="29">
        <f>+'Cu1'!AP114</f>
        <v>0</v>
      </c>
      <c r="AQ114" s="29">
        <f>+'Cu1'!AQ114</f>
        <v>0</v>
      </c>
      <c r="AR114" s="29">
        <f>+'Cu1'!AR114</f>
        <v>0</v>
      </c>
      <c r="AS114" s="29">
        <f>+'Cu1'!AS114</f>
        <v>0</v>
      </c>
      <c r="AT114" s="29">
        <f>+'Cu1'!AT114</f>
        <v>0</v>
      </c>
      <c r="AU114" s="40">
        <f>+'Cu1'!AU114</f>
        <v>0</v>
      </c>
      <c r="AV114" s="40">
        <f>+'Cu1'!AV114</f>
        <v>0</v>
      </c>
      <c r="AW114" s="40">
        <f>+'Cu1'!AW114</f>
        <v>0</v>
      </c>
      <c r="AX114" s="40">
        <f>+'Cu1'!AX114</f>
        <v>0</v>
      </c>
      <c r="AY114" s="40">
        <f>+'Cu1'!AY114</f>
        <v>0</v>
      </c>
      <c r="AZ114" s="40">
        <f>+'Cu1'!AZ114</f>
        <v>0</v>
      </c>
      <c r="BA114" s="40">
        <f>+'Cu1'!BA114</f>
        <v>0</v>
      </c>
      <c r="BB114" s="40">
        <f>+'Cu1'!BB114</f>
        <v>0</v>
      </c>
      <c r="BC114" s="40">
        <f>+'Cu1'!BC114</f>
        <v>0</v>
      </c>
      <c r="BD114" s="40">
        <f>+'Cu1'!BD114</f>
        <v>0</v>
      </c>
      <c r="BE114" s="40">
        <f>+'Cu1'!BE114</f>
        <v>0</v>
      </c>
      <c r="BF114" s="40">
        <f>+'Cu1'!BF114</f>
        <v>0</v>
      </c>
      <c r="BG114" s="40">
        <f>+'Cu1'!BG114</f>
        <v>0</v>
      </c>
    </row>
    <row r="115" spans="1:59" s="39" customFormat="1" hidden="1">
      <c r="A115" s="36">
        <f>+'Cu1'!A115</f>
        <v>66</v>
      </c>
      <c r="B115" s="35">
        <f>+'Cu1'!B115</f>
        <v>345</v>
      </c>
      <c r="C115" s="23" t="str">
        <f>+'Cu1'!C115</f>
        <v>PLANTACIÓ</v>
      </c>
      <c r="D115" s="23" t="str">
        <f>+'Cu1'!D115</f>
        <v>Preparació per plantació manual calçots</v>
      </c>
      <c r="E115" s="21">
        <f>+'Cu1'!E115</f>
        <v>2500</v>
      </c>
      <c r="F115" s="22">
        <f>+'Cu1'!F115</f>
        <v>0</v>
      </c>
      <c r="G115" s="22">
        <f>+'Cu1'!G115</f>
        <v>0.5</v>
      </c>
      <c r="H115" s="22">
        <f>+'Cu1'!H115</f>
        <v>0</v>
      </c>
      <c r="I115" s="22">
        <f>+'Cu1'!I115</f>
        <v>0</v>
      </c>
      <c r="J115" s="22">
        <f>+'Cu1'!J115</f>
        <v>0</v>
      </c>
      <c r="K115" s="22">
        <f>+'Cu1'!K115</f>
        <v>0</v>
      </c>
      <c r="L115" s="22">
        <f>+'Cu1'!L115</f>
        <v>0</v>
      </c>
      <c r="M115" s="22">
        <f>+'Cu1'!M115</f>
        <v>0</v>
      </c>
      <c r="N115" s="22">
        <f>+'Cu1'!N115</f>
        <v>0.5</v>
      </c>
      <c r="O115" s="23">
        <f>+'Cu1'!O115</f>
        <v>0</v>
      </c>
      <c r="P115" s="24">
        <f>+'Cu1'!P115</f>
        <v>0</v>
      </c>
      <c r="Q115" s="22">
        <f>+'Cu1'!Q115</f>
        <v>0</v>
      </c>
      <c r="R115" s="23">
        <f>+'Cu1'!R115</f>
        <v>0</v>
      </c>
      <c r="S115" s="23">
        <f>+'Cu1'!S115</f>
        <v>0</v>
      </c>
      <c r="T115" s="23">
        <f>+'Cu1'!T115</f>
        <v>0</v>
      </c>
      <c r="U115" s="23">
        <f>+'Cu1'!U115</f>
        <v>0</v>
      </c>
      <c r="V115" s="23">
        <f>+'Cu1'!V115</f>
        <v>0</v>
      </c>
      <c r="W115" s="23">
        <f>+'Cu1'!W115</f>
        <v>0</v>
      </c>
      <c r="X115" s="23">
        <f>+'Cu1'!X115</f>
        <v>0</v>
      </c>
      <c r="Y115" s="23">
        <f>+'Cu1'!Y115</f>
        <v>0</v>
      </c>
      <c r="Z115" s="22">
        <f>+'Cu1'!Z115</f>
        <v>0</v>
      </c>
      <c r="AA115" s="22">
        <f>+'Cu1'!AA115</f>
        <v>0</v>
      </c>
      <c r="AB115" s="23">
        <f>+'Cu1'!AB115</f>
        <v>0</v>
      </c>
      <c r="AC115" s="23">
        <f>+'Cu1'!AC115</f>
        <v>0</v>
      </c>
      <c r="AD115" s="23">
        <f>+'Cu1'!AD115</f>
        <v>0</v>
      </c>
      <c r="AE115" s="22">
        <f>+'Cu1'!AE115</f>
        <v>0</v>
      </c>
      <c r="AF115" s="22">
        <f>+'Cu1'!AF115</f>
        <v>0</v>
      </c>
      <c r="AG115" s="23">
        <f>+'Cu1'!AG115</f>
        <v>0</v>
      </c>
      <c r="AH115" s="23">
        <f>+'Cu1'!AH115</f>
        <v>0</v>
      </c>
      <c r="AI115" s="23">
        <f>+'Cu1'!AI115</f>
        <v>0</v>
      </c>
      <c r="AJ115" s="23">
        <f>+'Cu1'!AJ115</f>
        <v>0</v>
      </c>
      <c r="AK115" s="23">
        <f>+'Cu1'!AK115</f>
        <v>0</v>
      </c>
      <c r="AL115" s="23">
        <f>+'Cu1'!AL115</f>
        <v>0</v>
      </c>
      <c r="AM115" s="23">
        <f>+'Cu1'!AM115</f>
        <v>0</v>
      </c>
      <c r="AN115" s="23">
        <f>+'Cu1'!AN115</f>
        <v>0</v>
      </c>
      <c r="AO115" s="23">
        <f>+'Cu1'!AO115</f>
        <v>0</v>
      </c>
      <c r="AP115" s="23">
        <f>+'Cu1'!AP115</f>
        <v>0</v>
      </c>
      <c r="AQ115" s="23">
        <f>+'Cu1'!AQ115</f>
        <v>0</v>
      </c>
      <c r="AR115" s="23">
        <f>+'Cu1'!AR115</f>
        <v>0</v>
      </c>
      <c r="AS115" s="23">
        <f>+'Cu1'!AS115</f>
        <v>0</v>
      </c>
      <c r="AT115" s="23">
        <f>+'Cu1'!AT115</f>
        <v>0</v>
      </c>
      <c r="AU115" s="39">
        <f>+'Cu1'!AU115</f>
        <v>0</v>
      </c>
      <c r="AV115" s="39">
        <f>+'Cu1'!AV115</f>
        <v>0</v>
      </c>
      <c r="AW115" s="39">
        <f>+'Cu1'!AW115</f>
        <v>0</v>
      </c>
      <c r="AX115" s="39">
        <f>+'Cu1'!AX115</f>
        <v>0</v>
      </c>
      <c r="AY115" s="39">
        <f>+'Cu1'!AY115</f>
        <v>0</v>
      </c>
      <c r="AZ115" s="39">
        <f>+'Cu1'!AZ115</f>
        <v>0</v>
      </c>
      <c r="BA115" s="39">
        <f>+'Cu1'!BA115</f>
        <v>0</v>
      </c>
      <c r="BB115" s="39">
        <f>+'Cu1'!BB115</f>
        <v>0</v>
      </c>
      <c r="BC115" s="39">
        <f>+'Cu1'!BC115</f>
        <v>0</v>
      </c>
      <c r="BD115" s="39">
        <f>+'Cu1'!BD115</f>
        <v>0</v>
      </c>
      <c r="BE115" s="39">
        <f>+'Cu1'!BE115</f>
        <v>0</v>
      </c>
      <c r="BF115" s="39">
        <f>+'Cu1'!BF115</f>
        <v>0</v>
      </c>
      <c r="BG115" s="39">
        <f>+'Cu1'!BG115</f>
        <v>0</v>
      </c>
    </row>
    <row r="116" spans="1:59" s="40" customFormat="1" hidden="1">
      <c r="A116" s="36">
        <f>+'Cu1'!A116</f>
        <v>67</v>
      </c>
      <c r="B116" s="36">
        <f>+'Cu1'!B116</f>
        <v>355</v>
      </c>
      <c r="C116" s="29" t="str">
        <f>+'Cu1'!C116</f>
        <v>PLANTACIÓ</v>
      </c>
      <c r="D116" s="29" t="str">
        <f>+'Cu1'!D116</f>
        <v>Preparació per plantació manual enciam</v>
      </c>
      <c r="E116" s="37">
        <f>+'Cu1'!E116</f>
        <v>2500</v>
      </c>
      <c r="F116" s="28">
        <f>+'Cu1'!F116</f>
        <v>0</v>
      </c>
      <c r="G116" s="28">
        <f>+'Cu1'!G116</f>
        <v>0</v>
      </c>
      <c r="H116" s="28">
        <f>+'Cu1'!H116</f>
        <v>0</v>
      </c>
      <c r="I116" s="28">
        <f>+'Cu1'!I116</f>
        <v>2</v>
      </c>
      <c r="J116" s="28">
        <f>+'Cu1'!J116</f>
        <v>0</v>
      </c>
      <c r="K116" s="28">
        <f>+'Cu1'!K116</f>
        <v>0</v>
      </c>
      <c r="L116" s="28">
        <f>+'Cu1'!L116</f>
        <v>0</v>
      </c>
      <c r="M116" s="28">
        <f>+'Cu1'!M116</f>
        <v>0</v>
      </c>
      <c r="N116" s="28">
        <f>+'Cu1'!N116</f>
        <v>0</v>
      </c>
      <c r="O116" s="29">
        <f>+'Cu1'!O116</f>
        <v>0</v>
      </c>
      <c r="P116" s="30">
        <f>+'Cu1'!P116</f>
        <v>0</v>
      </c>
      <c r="Q116" s="28">
        <f>+'Cu1'!Q116</f>
        <v>0</v>
      </c>
      <c r="R116" s="29">
        <f>+'Cu1'!R116</f>
        <v>0</v>
      </c>
      <c r="S116" s="29">
        <f>+'Cu1'!S116</f>
        <v>0</v>
      </c>
      <c r="T116" s="29">
        <f>+'Cu1'!T116</f>
        <v>0</v>
      </c>
      <c r="U116" s="29">
        <f>+'Cu1'!U116</f>
        <v>0</v>
      </c>
      <c r="V116" s="29">
        <f>+'Cu1'!V116</f>
        <v>0</v>
      </c>
      <c r="W116" s="29">
        <f>+'Cu1'!W116</f>
        <v>0</v>
      </c>
      <c r="X116" s="29">
        <f>+'Cu1'!X116</f>
        <v>0</v>
      </c>
      <c r="Y116" s="29">
        <f>+'Cu1'!Y116</f>
        <v>0</v>
      </c>
      <c r="Z116" s="28">
        <f>+'Cu1'!Z116</f>
        <v>2</v>
      </c>
      <c r="AA116" s="28">
        <f>+'Cu1'!AA116</f>
        <v>0</v>
      </c>
      <c r="AB116" s="29">
        <f>+'Cu1'!AB116</f>
        <v>0</v>
      </c>
      <c r="AC116" s="29">
        <f>+'Cu1'!AC116</f>
        <v>0</v>
      </c>
      <c r="AD116" s="29">
        <f>+'Cu1'!AD116</f>
        <v>0</v>
      </c>
      <c r="AE116" s="28">
        <f>+'Cu1'!AE116</f>
        <v>0</v>
      </c>
      <c r="AF116" s="28">
        <f>+'Cu1'!AF116</f>
        <v>0</v>
      </c>
      <c r="AG116" s="29">
        <f>+'Cu1'!AG116</f>
        <v>0</v>
      </c>
      <c r="AH116" s="29">
        <f>+'Cu1'!AH116</f>
        <v>0</v>
      </c>
      <c r="AI116" s="29">
        <f>+'Cu1'!AI116</f>
        <v>0</v>
      </c>
      <c r="AJ116" s="29">
        <f>+'Cu1'!AJ116</f>
        <v>0</v>
      </c>
      <c r="AK116" s="29">
        <f>+'Cu1'!AK116</f>
        <v>0</v>
      </c>
      <c r="AL116" s="29">
        <f>+'Cu1'!AL116</f>
        <v>0</v>
      </c>
      <c r="AM116" s="29">
        <f>+'Cu1'!AM116</f>
        <v>0</v>
      </c>
      <c r="AN116" s="29">
        <f>+'Cu1'!AN116</f>
        <v>0</v>
      </c>
      <c r="AO116" s="29">
        <f>+'Cu1'!AO116</f>
        <v>0</v>
      </c>
      <c r="AP116" s="29">
        <f>+'Cu1'!AP116</f>
        <v>0</v>
      </c>
      <c r="AQ116" s="29">
        <f>+'Cu1'!AQ116</f>
        <v>0</v>
      </c>
      <c r="AR116" s="29">
        <f>+'Cu1'!AR116</f>
        <v>0</v>
      </c>
      <c r="AS116" s="29">
        <f>+'Cu1'!AS116</f>
        <v>0</v>
      </c>
      <c r="AT116" s="29">
        <f>+'Cu1'!AT116</f>
        <v>0</v>
      </c>
      <c r="AU116" s="40">
        <f>+'Cu1'!AU116</f>
        <v>0</v>
      </c>
      <c r="AV116" s="40">
        <f>+'Cu1'!AV116</f>
        <v>0</v>
      </c>
      <c r="AW116" s="40">
        <f>+'Cu1'!AW116</f>
        <v>0</v>
      </c>
      <c r="AX116" s="40">
        <f>+'Cu1'!AX116</f>
        <v>0</v>
      </c>
      <c r="AY116" s="40">
        <f>+'Cu1'!AY116</f>
        <v>0</v>
      </c>
      <c r="AZ116" s="40">
        <f>+'Cu1'!AZ116</f>
        <v>0</v>
      </c>
      <c r="BA116" s="40">
        <f>+'Cu1'!BA116</f>
        <v>0</v>
      </c>
      <c r="BB116" s="40">
        <f>+'Cu1'!BB116</f>
        <v>0</v>
      </c>
      <c r="BC116" s="40">
        <f>+'Cu1'!BC116</f>
        <v>0</v>
      </c>
      <c r="BD116" s="40">
        <f>+'Cu1'!BD116</f>
        <v>0</v>
      </c>
      <c r="BE116" s="40">
        <f>+'Cu1'!BE116</f>
        <v>0</v>
      </c>
      <c r="BF116" s="40">
        <f>+'Cu1'!BF116</f>
        <v>0</v>
      </c>
      <c r="BG116" s="40">
        <f>+'Cu1'!BG116</f>
        <v>0</v>
      </c>
    </row>
    <row r="117" spans="1:59" s="39" customFormat="1" hidden="1">
      <c r="A117" s="36">
        <f>+'Cu1'!A117</f>
        <v>68</v>
      </c>
      <c r="B117" s="35">
        <f>+'Cu1'!B117</f>
        <v>365</v>
      </c>
      <c r="C117" s="23" t="str">
        <f>+'Cu1'!C117</f>
        <v>PLANTACIÓ</v>
      </c>
      <c r="D117" s="23" t="str">
        <f>+'Cu1'!D117</f>
        <v>Preparació per plantació manual bleda</v>
      </c>
      <c r="E117" s="21">
        <f>+'Cu1'!E117</f>
        <v>2500</v>
      </c>
      <c r="F117" s="22">
        <f>+'Cu1'!F117</f>
        <v>0</v>
      </c>
      <c r="G117" s="22">
        <f>+'Cu1'!G117</f>
        <v>0</v>
      </c>
      <c r="H117" s="22">
        <f>+'Cu1'!H117</f>
        <v>0</v>
      </c>
      <c r="I117" s="22">
        <f>+'Cu1'!I117</f>
        <v>2</v>
      </c>
      <c r="J117" s="22">
        <f>+'Cu1'!J117</f>
        <v>0</v>
      </c>
      <c r="K117" s="22">
        <f>+'Cu1'!K117</f>
        <v>0</v>
      </c>
      <c r="L117" s="22">
        <f>+'Cu1'!L117</f>
        <v>0</v>
      </c>
      <c r="M117" s="22">
        <f>+'Cu1'!M117</f>
        <v>0</v>
      </c>
      <c r="N117" s="22">
        <f>+'Cu1'!N117</f>
        <v>0</v>
      </c>
      <c r="O117" s="23">
        <f>+'Cu1'!O117</f>
        <v>0</v>
      </c>
      <c r="P117" s="24">
        <f>+'Cu1'!P117</f>
        <v>0</v>
      </c>
      <c r="Q117" s="22">
        <f>+'Cu1'!Q117</f>
        <v>0</v>
      </c>
      <c r="R117" s="23">
        <f>+'Cu1'!R117</f>
        <v>0</v>
      </c>
      <c r="S117" s="23">
        <f>+'Cu1'!S117</f>
        <v>0</v>
      </c>
      <c r="T117" s="23">
        <f>+'Cu1'!T117</f>
        <v>0</v>
      </c>
      <c r="U117" s="23">
        <f>+'Cu1'!U117</f>
        <v>0</v>
      </c>
      <c r="V117" s="23">
        <f>+'Cu1'!V117</f>
        <v>0</v>
      </c>
      <c r="W117" s="23">
        <f>+'Cu1'!W117</f>
        <v>0</v>
      </c>
      <c r="X117" s="23">
        <f>+'Cu1'!X117</f>
        <v>0</v>
      </c>
      <c r="Y117" s="23">
        <f>+'Cu1'!Y117</f>
        <v>0</v>
      </c>
      <c r="Z117" s="22">
        <f>+'Cu1'!Z117</f>
        <v>2</v>
      </c>
      <c r="AA117" s="22">
        <f>+'Cu1'!AA117</f>
        <v>0</v>
      </c>
      <c r="AB117" s="23">
        <f>+'Cu1'!AB117</f>
        <v>0</v>
      </c>
      <c r="AC117" s="23">
        <f>+'Cu1'!AC117</f>
        <v>0</v>
      </c>
      <c r="AD117" s="23">
        <f>+'Cu1'!AD117</f>
        <v>0</v>
      </c>
      <c r="AE117" s="22">
        <f>+'Cu1'!AE117</f>
        <v>0</v>
      </c>
      <c r="AF117" s="22">
        <f>+'Cu1'!AF117</f>
        <v>0</v>
      </c>
      <c r="AG117" s="23">
        <f>+'Cu1'!AG117</f>
        <v>0</v>
      </c>
      <c r="AH117" s="23">
        <f>+'Cu1'!AH117</f>
        <v>0</v>
      </c>
      <c r="AI117" s="23">
        <f>+'Cu1'!AI117</f>
        <v>0</v>
      </c>
      <c r="AJ117" s="23">
        <f>+'Cu1'!AJ117</f>
        <v>0</v>
      </c>
      <c r="AK117" s="23">
        <f>+'Cu1'!AK117</f>
        <v>0</v>
      </c>
      <c r="AL117" s="23">
        <f>+'Cu1'!AL117</f>
        <v>0</v>
      </c>
      <c r="AM117" s="23">
        <f>+'Cu1'!AM117</f>
        <v>0</v>
      </c>
      <c r="AN117" s="23">
        <f>+'Cu1'!AN117</f>
        <v>0</v>
      </c>
      <c r="AO117" s="23">
        <f>+'Cu1'!AO117</f>
        <v>0</v>
      </c>
      <c r="AP117" s="23">
        <f>+'Cu1'!AP117</f>
        <v>0</v>
      </c>
      <c r="AQ117" s="23">
        <f>+'Cu1'!AQ117</f>
        <v>0</v>
      </c>
      <c r="AR117" s="23">
        <f>+'Cu1'!AR117</f>
        <v>0</v>
      </c>
      <c r="AS117" s="23">
        <f>+'Cu1'!AS117</f>
        <v>0</v>
      </c>
      <c r="AT117" s="23">
        <f>+'Cu1'!AT117</f>
        <v>0</v>
      </c>
      <c r="AU117" s="39">
        <f>+'Cu1'!AU117</f>
        <v>0</v>
      </c>
      <c r="AV117" s="39">
        <f>+'Cu1'!AV117</f>
        <v>0</v>
      </c>
      <c r="AW117" s="39">
        <f>+'Cu1'!AW117</f>
        <v>0</v>
      </c>
      <c r="AX117" s="39">
        <f>+'Cu1'!AX117</f>
        <v>0</v>
      </c>
      <c r="AY117" s="39">
        <f>+'Cu1'!AY117</f>
        <v>0</v>
      </c>
      <c r="AZ117" s="39">
        <f>+'Cu1'!AZ117</f>
        <v>0</v>
      </c>
      <c r="BA117" s="39">
        <f>+'Cu1'!BA117</f>
        <v>0</v>
      </c>
      <c r="BB117" s="39">
        <f>+'Cu1'!BB117</f>
        <v>0</v>
      </c>
      <c r="BC117" s="39">
        <f>+'Cu1'!BC117</f>
        <v>0</v>
      </c>
      <c r="BD117" s="39">
        <f>+'Cu1'!BD117</f>
        <v>0</v>
      </c>
      <c r="BE117" s="39">
        <f>+'Cu1'!BE117</f>
        <v>0</v>
      </c>
      <c r="BF117" s="39">
        <f>+'Cu1'!BF117</f>
        <v>0</v>
      </c>
      <c r="BG117" s="39">
        <f>+'Cu1'!BG117</f>
        <v>0</v>
      </c>
    </row>
    <row r="118" spans="1:59" s="40" customFormat="1" hidden="1">
      <c r="A118" s="36">
        <f>+'Cu1'!A118</f>
        <v>69</v>
      </c>
      <c r="B118" s="36">
        <f>+'Cu1'!B118</f>
        <v>375</v>
      </c>
      <c r="C118" s="29" t="str">
        <f>+'Cu1'!C118</f>
        <v>PLANTACIÓ</v>
      </c>
      <c r="D118" s="29" t="str">
        <f>+'Cu1'!D118</f>
        <v>Preparació per plantació manual tomàquet</v>
      </c>
      <c r="E118" s="37">
        <f>+'Cu1'!E118</f>
        <v>2500</v>
      </c>
      <c r="F118" s="28">
        <f>+'Cu1'!F118</f>
        <v>0</v>
      </c>
      <c r="G118" s="28">
        <f>+'Cu1'!G118</f>
        <v>0</v>
      </c>
      <c r="H118" s="28">
        <f>+'Cu1'!H118</f>
        <v>0</v>
      </c>
      <c r="I118" s="28">
        <f>+'Cu1'!I118</f>
        <v>2</v>
      </c>
      <c r="J118" s="28">
        <f>+'Cu1'!J118</f>
        <v>0</v>
      </c>
      <c r="K118" s="28">
        <f>+'Cu1'!K118</f>
        <v>0</v>
      </c>
      <c r="L118" s="28">
        <f>+'Cu1'!L118</f>
        <v>0</v>
      </c>
      <c r="M118" s="28">
        <f>+'Cu1'!M118</f>
        <v>0</v>
      </c>
      <c r="N118" s="28">
        <f>+'Cu1'!N118</f>
        <v>0</v>
      </c>
      <c r="O118" s="29">
        <f>+'Cu1'!O118</f>
        <v>0</v>
      </c>
      <c r="P118" s="30">
        <f>+'Cu1'!P118</f>
        <v>0</v>
      </c>
      <c r="Q118" s="28">
        <f>+'Cu1'!Q118</f>
        <v>0</v>
      </c>
      <c r="R118" s="29">
        <f>+'Cu1'!R118</f>
        <v>0</v>
      </c>
      <c r="S118" s="29">
        <f>+'Cu1'!S118</f>
        <v>0</v>
      </c>
      <c r="T118" s="29">
        <f>+'Cu1'!T118</f>
        <v>0</v>
      </c>
      <c r="U118" s="29">
        <f>+'Cu1'!U118</f>
        <v>0</v>
      </c>
      <c r="V118" s="29">
        <f>+'Cu1'!V118</f>
        <v>0</v>
      </c>
      <c r="W118" s="29">
        <f>+'Cu1'!W118</f>
        <v>0</v>
      </c>
      <c r="X118" s="29">
        <f>+'Cu1'!X118</f>
        <v>0</v>
      </c>
      <c r="Y118" s="29">
        <f>+'Cu1'!Y118</f>
        <v>0</v>
      </c>
      <c r="Z118" s="28">
        <f>+'Cu1'!Z118</f>
        <v>2</v>
      </c>
      <c r="AA118" s="28">
        <f>+'Cu1'!AA118</f>
        <v>0</v>
      </c>
      <c r="AB118" s="29">
        <f>+'Cu1'!AB118</f>
        <v>0</v>
      </c>
      <c r="AC118" s="29">
        <f>+'Cu1'!AC118</f>
        <v>0</v>
      </c>
      <c r="AD118" s="29">
        <f>+'Cu1'!AD118</f>
        <v>0</v>
      </c>
      <c r="AE118" s="28">
        <f>+'Cu1'!AE118</f>
        <v>0</v>
      </c>
      <c r="AF118" s="28">
        <f>+'Cu1'!AF118</f>
        <v>0</v>
      </c>
      <c r="AG118" s="29">
        <f>+'Cu1'!AG118</f>
        <v>0</v>
      </c>
      <c r="AH118" s="29">
        <f>+'Cu1'!AH118</f>
        <v>0</v>
      </c>
      <c r="AI118" s="29">
        <f>+'Cu1'!AI118</f>
        <v>0</v>
      </c>
      <c r="AJ118" s="29">
        <f>+'Cu1'!AJ118</f>
        <v>0</v>
      </c>
      <c r="AK118" s="29">
        <f>+'Cu1'!AK118</f>
        <v>0</v>
      </c>
      <c r="AL118" s="29">
        <f>+'Cu1'!AL118</f>
        <v>0</v>
      </c>
      <c r="AM118" s="29">
        <f>+'Cu1'!AM118</f>
        <v>0</v>
      </c>
      <c r="AN118" s="29">
        <f>+'Cu1'!AN118</f>
        <v>0</v>
      </c>
      <c r="AO118" s="29">
        <f>+'Cu1'!AO118</f>
        <v>0</v>
      </c>
      <c r="AP118" s="29">
        <f>+'Cu1'!AP118</f>
        <v>0</v>
      </c>
      <c r="AQ118" s="29">
        <f>+'Cu1'!AQ118</f>
        <v>0</v>
      </c>
      <c r="AR118" s="29">
        <f>+'Cu1'!AR118</f>
        <v>0</v>
      </c>
      <c r="AS118" s="29">
        <f>+'Cu1'!AS118</f>
        <v>0</v>
      </c>
      <c r="AT118" s="29">
        <f>+'Cu1'!AT118</f>
        <v>0</v>
      </c>
      <c r="AU118" s="40">
        <f>+'Cu1'!AU118</f>
        <v>0</v>
      </c>
      <c r="AV118" s="40">
        <f>+'Cu1'!AV118</f>
        <v>0</v>
      </c>
      <c r="AW118" s="40">
        <f>+'Cu1'!AW118</f>
        <v>0</v>
      </c>
      <c r="AX118" s="40">
        <f>+'Cu1'!AX118</f>
        <v>0</v>
      </c>
      <c r="AY118" s="40">
        <f>+'Cu1'!AY118</f>
        <v>0</v>
      </c>
      <c r="AZ118" s="40">
        <f>+'Cu1'!AZ118</f>
        <v>0</v>
      </c>
      <c r="BA118" s="40">
        <f>+'Cu1'!BA118</f>
        <v>0</v>
      </c>
      <c r="BB118" s="40">
        <f>+'Cu1'!BB118</f>
        <v>0</v>
      </c>
      <c r="BC118" s="40">
        <f>+'Cu1'!BC118</f>
        <v>0</v>
      </c>
      <c r="BD118" s="40">
        <f>+'Cu1'!BD118</f>
        <v>0</v>
      </c>
      <c r="BE118" s="40">
        <f>+'Cu1'!BE118</f>
        <v>0</v>
      </c>
      <c r="BF118" s="40">
        <f>+'Cu1'!BF118</f>
        <v>0</v>
      </c>
      <c r="BG118" s="40">
        <f>+'Cu1'!BG118</f>
        <v>0</v>
      </c>
    </row>
    <row r="119" spans="1:59" s="39" customFormat="1" hidden="1">
      <c r="A119" s="36">
        <f>+'Cu1'!A119</f>
        <v>70</v>
      </c>
      <c r="B119" s="35">
        <f>+'Cu1'!B119</f>
        <v>385</v>
      </c>
      <c r="C119" s="23" t="str">
        <f>+'Cu1'!C119</f>
        <v>PLANTACIÓ</v>
      </c>
      <c r="D119" s="23" t="str">
        <f>+'Cu1'!D119</f>
        <v>Preparació per plantació manual carbassa</v>
      </c>
      <c r="E119" s="21">
        <f>+'Cu1'!E119</f>
        <v>2500</v>
      </c>
      <c r="F119" s="22">
        <f>+'Cu1'!F119</f>
        <v>0</v>
      </c>
      <c r="G119" s="22">
        <f>+'Cu1'!G119</f>
        <v>0</v>
      </c>
      <c r="H119" s="22">
        <f>+'Cu1'!H119</f>
        <v>0</v>
      </c>
      <c r="I119" s="22">
        <f>+'Cu1'!I119</f>
        <v>2</v>
      </c>
      <c r="J119" s="22">
        <f>+'Cu1'!J119</f>
        <v>0</v>
      </c>
      <c r="K119" s="22">
        <f>+'Cu1'!K119</f>
        <v>0</v>
      </c>
      <c r="L119" s="22">
        <f>+'Cu1'!L119</f>
        <v>0</v>
      </c>
      <c r="M119" s="22">
        <f>+'Cu1'!M119</f>
        <v>0</v>
      </c>
      <c r="N119" s="22">
        <f>+'Cu1'!N119</f>
        <v>0</v>
      </c>
      <c r="O119" s="23">
        <f>+'Cu1'!O119</f>
        <v>0</v>
      </c>
      <c r="P119" s="24">
        <f>+'Cu1'!P119</f>
        <v>0</v>
      </c>
      <c r="Q119" s="22">
        <f>+'Cu1'!Q119</f>
        <v>0</v>
      </c>
      <c r="R119" s="23">
        <f>+'Cu1'!R119</f>
        <v>0</v>
      </c>
      <c r="S119" s="23">
        <f>+'Cu1'!S119</f>
        <v>0</v>
      </c>
      <c r="T119" s="23">
        <f>+'Cu1'!T119</f>
        <v>0</v>
      </c>
      <c r="U119" s="23">
        <f>+'Cu1'!U119</f>
        <v>0</v>
      </c>
      <c r="V119" s="23">
        <f>+'Cu1'!V119</f>
        <v>0</v>
      </c>
      <c r="W119" s="23">
        <f>+'Cu1'!W119</f>
        <v>0</v>
      </c>
      <c r="X119" s="23">
        <f>+'Cu1'!X119</f>
        <v>0</v>
      </c>
      <c r="Y119" s="23">
        <f>+'Cu1'!Y119</f>
        <v>0</v>
      </c>
      <c r="Z119" s="22">
        <f>+'Cu1'!Z119</f>
        <v>2</v>
      </c>
      <c r="AA119" s="22">
        <f>+'Cu1'!AA119</f>
        <v>0</v>
      </c>
      <c r="AB119" s="23">
        <f>+'Cu1'!AB119</f>
        <v>0</v>
      </c>
      <c r="AC119" s="23">
        <f>+'Cu1'!AC119</f>
        <v>0</v>
      </c>
      <c r="AD119" s="23">
        <f>+'Cu1'!AD119</f>
        <v>0</v>
      </c>
      <c r="AE119" s="22">
        <f>+'Cu1'!AE119</f>
        <v>0</v>
      </c>
      <c r="AF119" s="22">
        <f>+'Cu1'!AF119</f>
        <v>0</v>
      </c>
      <c r="AG119" s="23">
        <f>+'Cu1'!AG119</f>
        <v>0</v>
      </c>
      <c r="AH119" s="23">
        <f>+'Cu1'!AH119</f>
        <v>0</v>
      </c>
      <c r="AI119" s="23">
        <f>+'Cu1'!AI119</f>
        <v>0</v>
      </c>
      <c r="AJ119" s="23">
        <f>+'Cu1'!AJ119</f>
        <v>0</v>
      </c>
      <c r="AK119" s="23">
        <f>+'Cu1'!AK119</f>
        <v>0</v>
      </c>
      <c r="AL119" s="23">
        <f>+'Cu1'!AL119</f>
        <v>0</v>
      </c>
      <c r="AM119" s="23">
        <f>+'Cu1'!AM119</f>
        <v>0</v>
      </c>
      <c r="AN119" s="23">
        <f>+'Cu1'!AN119</f>
        <v>0</v>
      </c>
      <c r="AO119" s="23">
        <f>+'Cu1'!AO119</f>
        <v>0</v>
      </c>
      <c r="AP119" s="23">
        <f>+'Cu1'!AP119</f>
        <v>0</v>
      </c>
      <c r="AQ119" s="23">
        <f>+'Cu1'!AQ119</f>
        <v>0</v>
      </c>
      <c r="AR119" s="23">
        <f>+'Cu1'!AR119</f>
        <v>0</v>
      </c>
      <c r="AS119" s="23">
        <f>+'Cu1'!AS119</f>
        <v>0</v>
      </c>
      <c r="AT119" s="23">
        <f>+'Cu1'!AT119</f>
        <v>0</v>
      </c>
      <c r="AU119" s="39">
        <f>+'Cu1'!AU119</f>
        <v>0</v>
      </c>
      <c r="AV119" s="39">
        <f>+'Cu1'!AV119</f>
        <v>0</v>
      </c>
      <c r="AW119" s="39">
        <f>+'Cu1'!AW119</f>
        <v>0</v>
      </c>
      <c r="AX119" s="39">
        <f>+'Cu1'!AX119</f>
        <v>0</v>
      </c>
      <c r="AY119" s="39">
        <f>+'Cu1'!AY119</f>
        <v>0</v>
      </c>
      <c r="AZ119" s="39">
        <f>+'Cu1'!AZ119</f>
        <v>0</v>
      </c>
      <c r="BA119" s="39">
        <f>+'Cu1'!BA119</f>
        <v>0</v>
      </c>
      <c r="BB119" s="39">
        <f>+'Cu1'!BB119</f>
        <v>0</v>
      </c>
      <c r="BC119" s="39">
        <f>+'Cu1'!BC119</f>
        <v>0</v>
      </c>
      <c r="BD119" s="39">
        <f>+'Cu1'!BD119</f>
        <v>0</v>
      </c>
      <c r="BE119" s="39">
        <f>+'Cu1'!BE119</f>
        <v>0</v>
      </c>
      <c r="BF119" s="39">
        <f>+'Cu1'!BF119</f>
        <v>0</v>
      </c>
      <c r="BG119" s="39">
        <f>+'Cu1'!BG119</f>
        <v>0</v>
      </c>
    </row>
    <row r="120" spans="1:59" s="40" customFormat="1" hidden="1">
      <c r="A120" s="36">
        <f>+'Cu1'!A120</f>
        <v>71</v>
      </c>
      <c r="B120" s="36">
        <f>+'Cu1'!B120</f>
        <v>395</v>
      </c>
      <c r="C120" s="29" t="str">
        <f>+'Cu1'!C120</f>
        <v>PLANTACIÓ</v>
      </c>
      <c r="D120" s="29" t="str">
        <f>+'Cu1'!D120</f>
        <v>Preparació per sembra manual carbassa</v>
      </c>
      <c r="E120" s="37">
        <f>+'Cu1'!E120</f>
        <v>2500</v>
      </c>
      <c r="F120" s="28">
        <f>+'Cu1'!F120</f>
        <v>0</v>
      </c>
      <c r="G120" s="28">
        <f>+'Cu1'!G120</f>
        <v>0</v>
      </c>
      <c r="H120" s="28">
        <f>+'Cu1'!H120</f>
        <v>0</v>
      </c>
      <c r="I120" s="28">
        <f>+'Cu1'!I120</f>
        <v>2</v>
      </c>
      <c r="J120" s="28">
        <f>+'Cu1'!J120</f>
        <v>0</v>
      </c>
      <c r="K120" s="28">
        <f>+'Cu1'!K120</f>
        <v>0</v>
      </c>
      <c r="L120" s="28">
        <f>+'Cu1'!L120</f>
        <v>0</v>
      </c>
      <c r="M120" s="28">
        <f>+'Cu1'!M120</f>
        <v>0</v>
      </c>
      <c r="N120" s="28">
        <f>+'Cu1'!N120</f>
        <v>0</v>
      </c>
      <c r="O120" s="29">
        <f>+'Cu1'!O120</f>
        <v>0</v>
      </c>
      <c r="P120" s="30">
        <f>+'Cu1'!P120</f>
        <v>0</v>
      </c>
      <c r="Q120" s="28">
        <f>+'Cu1'!Q120</f>
        <v>0</v>
      </c>
      <c r="R120" s="29">
        <f>+'Cu1'!R120</f>
        <v>0</v>
      </c>
      <c r="S120" s="29">
        <f>+'Cu1'!S120</f>
        <v>0</v>
      </c>
      <c r="T120" s="29">
        <f>+'Cu1'!T120</f>
        <v>0</v>
      </c>
      <c r="U120" s="29">
        <f>+'Cu1'!U120</f>
        <v>0</v>
      </c>
      <c r="V120" s="29">
        <f>+'Cu1'!V120</f>
        <v>0</v>
      </c>
      <c r="W120" s="29">
        <f>+'Cu1'!W120</f>
        <v>0</v>
      </c>
      <c r="X120" s="29">
        <f>+'Cu1'!X120</f>
        <v>0</v>
      </c>
      <c r="Y120" s="29">
        <f>+'Cu1'!Y120</f>
        <v>0</v>
      </c>
      <c r="Z120" s="28">
        <f>+'Cu1'!Z120</f>
        <v>2</v>
      </c>
      <c r="AA120" s="28">
        <f>+'Cu1'!AA120</f>
        <v>0</v>
      </c>
      <c r="AB120" s="29">
        <f>+'Cu1'!AB120</f>
        <v>0</v>
      </c>
      <c r="AC120" s="29">
        <f>+'Cu1'!AC120</f>
        <v>0</v>
      </c>
      <c r="AD120" s="29">
        <f>+'Cu1'!AD120</f>
        <v>0</v>
      </c>
      <c r="AE120" s="28">
        <f>+'Cu1'!AE120</f>
        <v>0</v>
      </c>
      <c r="AF120" s="28">
        <f>+'Cu1'!AF120</f>
        <v>0</v>
      </c>
      <c r="AG120" s="29">
        <f>+'Cu1'!AG120</f>
        <v>0</v>
      </c>
      <c r="AH120" s="29">
        <f>+'Cu1'!AH120</f>
        <v>0</v>
      </c>
      <c r="AI120" s="29">
        <f>+'Cu1'!AI120</f>
        <v>0</v>
      </c>
      <c r="AJ120" s="29">
        <f>+'Cu1'!AJ120</f>
        <v>0</v>
      </c>
      <c r="AK120" s="29">
        <f>+'Cu1'!AK120</f>
        <v>0</v>
      </c>
      <c r="AL120" s="29">
        <f>+'Cu1'!AL120</f>
        <v>0</v>
      </c>
      <c r="AM120" s="29">
        <f>+'Cu1'!AM120</f>
        <v>0</v>
      </c>
      <c r="AN120" s="29">
        <f>+'Cu1'!AN120</f>
        <v>0</v>
      </c>
      <c r="AO120" s="29">
        <f>+'Cu1'!AO120</f>
        <v>0</v>
      </c>
      <c r="AP120" s="29">
        <f>+'Cu1'!AP120</f>
        <v>0</v>
      </c>
      <c r="AQ120" s="29">
        <f>+'Cu1'!AQ120</f>
        <v>0</v>
      </c>
      <c r="AR120" s="29">
        <f>+'Cu1'!AR120</f>
        <v>0</v>
      </c>
      <c r="AS120" s="29">
        <f>+'Cu1'!AS120</f>
        <v>0</v>
      </c>
      <c r="AT120" s="29">
        <f>+'Cu1'!AT120</f>
        <v>0</v>
      </c>
      <c r="AU120" s="40">
        <f>+'Cu1'!AU120</f>
        <v>0</v>
      </c>
      <c r="AV120" s="40">
        <f>+'Cu1'!AV120</f>
        <v>0</v>
      </c>
      <c r="AW120" s="40">
        <f>+'Cu1'!AW120</f>
        <v>0</v>
      </c>
      <c r="AX120" s="40">
        <f>+'Cu1'!AX120</f>
        <v>0</v>
      </c>
      <c r="AY120" s="40">
        <f>+'Cu1'!AY120</f>
        <v>0</v>
      </c>
      <c r="AZ120" s="40">
        <f>+'Cu1'!AZ120</f>
        <v>0</v>
      </c>
      <c r="BA120" s="40">
        <f>+'Cu1'!BA120</f>
        <v>0</v>
      </c>
      <c r="BB120" s="40">
        <f>+'Cu1'!BB120</f>
        <v>0</v>
      </c>
      <c r="BC120" s="40">
        <f>+'Cu1'!BC120</f>
        <v>0</v>
      </c>
      <c r="BD120" s="40">
        <f>+'Cu1'!BD120</f>
        <v>0</v>
      </c>
      <c r="BE120" s="40">
        <f>+'Cu1'!BE120</f>
        <v>0</v>
      </c>
      <c r="BF120" s="40">
        <f>+'Cu1'!BF120</f>
        <v>0</v>
      </c>
      <c r="BG120" s="40">
        <f>+'Cu1'!BG120</f>
        <v>0</v>
      </c>
    </row>
    <row r="121" spans="1:59" s="39" customFormat="1" hidden="1">
      <c r="A121" s="36">
        <f>+'Cu1'!A121</f>
        <v>72</v>
      </c>
      <c r="B121" s="35">
        <f>+'Cu1'!B121</f>
        <v>415</v>
      </c>
      <c r="C121" s="23" t="str">
        <f>+'Cu1'!C121</f>
        <v>REG</v>
      </c>
      <c r="D121" s="23" t="str">
        <f>+'Cu1'!D121</f>
        <v>Preparació per instal.lació sistema de reg amb cinta (1 m per m2)</v>
      </c>
      <c r="E121" s="21">
        <f>+'Cu1'!E121</f>
        <v>2500</v>
      </c>
      <c r="F121" s="22">
        <f>+'Cu1'!F121</f>
        <v>0</v>
      </c>
      <c r="G121" s="22">
        <f>+'Cu1'!G121</f>
        <v>0</v>
      </c>
      <c r="H121" s="22">
        <f>+'Cu1'!H121</f>
        <v>0</v>
      </c>
      <c r="I121" s="22">
        <f>+'Cu1'!I121</f>
        <v>0.16666666666666666</v>
      </c>
      <c r="J121" s="22">
        <f>+'Cu1'!J121</f>
        <v>0</v>
      </c>
      <c r="K121" s="22">
        <f>+'Cu1'!K121</f>
        <v>0</v>
      </c>
      <c r="L121" s="22">
        <f>+'Cu1'!L121</f>
        <v>0</v>
      </c>
      <c r="M121" s="22">
        <f>+'Cu1'!M121</f>
        <v>0</v>
      </c>
      <c r="N121" s="22">
        <f>+'Cu1'!N121</f>
        <v>0</v>
      </c>
      <c r="O121" s="23">
        <f>+'Cu1'!O121</f>
        <v>0</v>
      </c>
      <c r="P121" s="24">
        <f>+'Cu1'!P121</f>
        <v>0</v>
      </c>
      <c r="Q121" s="22">
        <f>+'Cu1'!Q121</f>
        <v>0</v>
      </c>
      <c r="R121" s="23">
        <f>+'Cu1'!R121</f>
        <v>0</v>
      </c>
      <c r="S121" s="23">
        <f>+'Cu1'!S121</f>
        <v>0</v>
      </c>
      <c r="T121" s="23">
        <f>+'Cu1'!T121</f>
        <v>0</v>
      </c>
      <c r="U121" s="23">
        <f>+'Cu1'!U121</f>
        <v>0</v>
      </c>
      <c r="V121" s="23">
        <f>+'Cu1'!V121</f>
        <v>0</v>
      </c>
      <c r="W121" s="23">
        <f>+'Cu1'!W121</f>
        <v>0</v>
      </c>
      <c r="X121" s="23">
        <f>+'Cu1'!X121</f>
        <v>0</v>
      </c>
      <c r="Y121" s="23">
        <f>+'Cu1'!Y121</f>
        <v>0</v>
      </c>
      <c r="Z121" s="22">
        <f>+'Cu1'!Z121</f>
        <v>0.16666666666666666</v>
      </c>
      <c r="AA121" s="22">
        <f>+'Cu1'!AA121</f>
        <v>0</v>
      </c>
      <c r="AB121" s="23">
        <f>+'Cu1'!AB121</f>
        <v>0</v>
      </c>
      <c r="AC121" s="23">
        <f>+'Cu1'!AC121</f>
        <v>0</v>
      </c>
      <c r="AD121" s="23">
        <f>+'Cu1'!AD121</f>
        <v>0</v>
      </c>
      <c r="AE121" s="22">
        <f>+'Cu1'!AE121</f>
        <v>0</v>
      </c>
      <c r="AF121" s="22">
        <f>+'Cu1'!AF121</f>
        <v>0</v>
      </c>
      <c r="AG121" s="23">
        <f>+'Cu1'!AG121</f>
        <v>0</v>
      </c>
      <c r="AH121" s="23">
        <f>+'Cu1'!AH121</f>
        <v>0</v>
      </c>
      <c r="AI121" s="23">
        <f>+'Cu1'!AI121</f>
        <v>0</v>
      </c>
      <c r="AJ121" s="23">
        <f>+'Cu1'!AJ121</f>
        <v>0</v>
      </c>
      <c r="AK121" s="23">
        <f>+'Cu1'!AK121</f>
        <v>0</v>
      </c>
      <c r="AL121" s="23">
        <f>+'Cu1'!AL121</f>
        <v>0</v>
      </c>
      <c r="AM121" s="23">
        <f>+'Cu1'!AM121</f>
        <v>0</v>
      </c>
      <c r="AN121" s="23">
        <f>+'Cu1'!AN121</f>
        <v>0</v>
      </c>
      <c r="AO121" s="23">
        <f>+'Cu1'!AO121</f>
        <v>0</v>
      </c>
      <c r="AP121" s="23">
        <f>+'Cu1'!AP121</f>
        <v>0</v>
      </c>
      <c r="AQ121" s="23">
        <f>+'Cu1'!AQ121</f>
        <v>0</v>
      </c>
      <c r="AR121" s="23">
        <f>+'Cu1'!AR121</f>
        <v>0</v>
      </c>
      <c r="AS121" s="23">
        <f>+'Cu1'!AS121</f>
        <v>0</v>
      </c>
      <c r="AT121" s="23">
        <f>+'Cu1'!AT121</f>
        <v>0</v>
      </c>
      <c r="AU121" s="39">
        <f>+'Cu1'!AU121</f>
        <v>0</v>
      </c>
      <c r="AV121" s="39">
        <f>+'Cu1'!AV121</f>
        <v>0</v>
      </c>
      <c r="AW121" s="39">
        <f>+'Cu1'!AW121</f>
        <v>0</v>
      </c>
      <c r="AX121" s="39">
        <f>+'Cu1'!AX121</f>
        <v>0</v>
      </c>
      <c r="AY121" s="39">
        <f>+'Cu1'!AY121</f>
        <v>0</v>
      </c>
      <c r="AZ121" s="39">
        <f>+'Cu1'!AZ121</f>
        <v>0</v>
      </c>
      <c r="BA121" s="39">
        <f>+'Cu1'!BA121</f>
        <v>0</v>
      </c>
      <c r="BB121" s="39">
        <f>+'Cu1'!BB121</f>
        <v>0</v>
      </c>
      <c r="BC121" s="39">
        <f>+'Cu1'!BC121</f>
        <v>0</v>
      </c>
      <c r="BD121" s="39">
        <f>+'Cu1'!BD121</f>
        <v>0</v>
      </c>
      <c r="BE121" s="39">
        <f>+'Cu1'!BE121</f>
        <v>0</v>
      </c>
      <c r="BF121" s="39">
        <f>+'Cu1'!BF121</f>
        <v>0</v>
      </c>
      <c r="BG121" s="39">
        <f>+'Cu1'!BG121</f>
        <v>0</v>
      </c>
    </row>
    <row r="122" spans="1:59" s="40" customFormat="1" hidden="1">
      <c r="A122" s="36">
        <f>+'Cu1'!A122</f>
        <v>73</v>
      </c>
      <c r="B122" s="36">
        <f>+'Cu1'!B122</f>
        <v>425</v>
      </c>
      <c r="C122" s="29" t="str">
        <f>+'Cu1'!C122</f>
        <v>REG</v>
      </c>
      <c r="D122" s="29" t="str">
        <f>+'Cu1'!D122</f>
        <v>Preparació per instal.lació sistema de reg amb cinta (1,6 m per m2)</v>
      </c>
      <c r="E122" s="37">
        <f>+'Cu1'!E122</f>
        <v>2500</v>
      </c>
      <c r="F122" s="28">
        <f>+'Cu1'!F122</f>
        <v>0</v>
      </c>
      <c r="G122" s="28">
        <f>+'Cu1'!G122</f>
        <v>0</v>
      </c>
      <c r="H122" s="28">
        <f>+'Cu1'!H122</f>
        <v>0</v>
      </c>
      <c r="I122" s="28">
        <f>+'Cu1'!I122</f>
        <v>0.16666666666666666</v>
      </c>
      <c r="J122" s="28">
        <f>+'Cu1'!J122</f>
        <v>0</v>
      </c>
      <c r="K122" s="28">
        <f>+'Cu1'!K122</f>
        <v>0</v>
      </c>
      <c r="L122" s="28">
        <f>+'Cu1'!L122</f>
        <v>0</v>
      </c>
      <c r="M122" s="28">
        <f>+'Cu1'!M122</f>
        <v>0</v>
      </c>
      <c r="N122" s="28">
        <f>+'Cu1'!N122</f>
        <v>0</v>
      </c>
      <c r="O122" s="29">
        <f>+'Cu1'!O122</f>
        <v>0</v>
      </c>
      <c r="P122" s="30">
        <f>+'Cu1'!P122</f>
        <v>0</v>
      </c>
      <c r="Q122" s="28">
        <f>+'Cu1'!Q122</f>
        <v>0</v>
      </c>
      <c r="R122" s="29">
        <f>+'Cu1'!R122</f>
        <v>0</v>
      </c>
      <c r="S122" s="29">
        <f>+'Cu1'!S122</f>
        <v>0</v>
      </c>
      <c r="T122" s="29">
        <f>+'Cu1'!T122</f>
        <v>0</v>
      </c>
      <c r="U122" s="29">
        <f>+'Cu1'!U122</f>
        <v>0</v>
      </c>
      <c r="V122" s="29">
        <f>+'Cu1'!V122</f>
        <v>0</v>
      </c>
      <c r="W122" s="29">
        <f>+'Cu1'!W122</f>
        <v>0</v>
      </c>
      <c r="X122" s="29">
        <f>+'Cu1'!X122</f>
        <v>0</v>
      </c>
      <c r="Y122" s="29">
        <f>+'Cu1'!Y122</f>
        <v>0</v>
      </c>
      <c r="Z122" s="28">
        <f>+'Cu1'!Z122</f>
        <v>0</v>
      </c>
      <c r="AA122" s="28">
        <f>+'Cu1'!AA122</f>
        <v>0</v>
      </c>
      <c r="AB122" s="29">
        <f>+'Cu1'!AB122</f>
        <v>0</v>
      </c>
      <c r="AC122" s="29">
        <f>+'Cu1'!AC122</f>
        <v>0</v>
      </c>
      <c r="AD122" s="29">
        <f>+'Cu1'!AD122</f>
        <v>0</v>
      </c>
      <c r="AE122" s="28">
        <f>+'Cu1'!AE122</f>
        <v>0</v>
      </c>
      <c r="AF122" s="28">
        <f>+'Cu1'!AF122</f>
        <v>0</v>
      </c>
      <c r="AG122" s="29">
        <f>+'Cu1'!AG122</f>
        <v>0</v>
      </c>
      <c r="AH122" s="29">
        <f>+'Cu1'!AH122</f>
        <v>0</v>
      </c>
      <c r="AI122" s="29">
        <f>+'Cu1'!AI122</f>
        <v>0</v>
      </c>
      <c r="AJ122" s="29">
        <f>+'Cu1'!AJ122</f>
        <v>0</v>
      </c>
      <c r="AK122" s="29">
        <f>+'Cu1'!AK122</f>
        <v>0</v>
      </c>
      <c r="AL122" s="29">
        <f>+'Cu1'!AL122</f>
        <v>0</v>
      </c>
      <c r="AM122" s="29">
        <f>+'Cu1'!AM122</f>
        <v>0</v>
      </c>
      <c r="AN122" s="29">
        <f>+'Cu1'!AN122</f>
        <v>0</v>
      </c>
      <c r="AO122" s="29">
        <f>+'Cu1'!AO122</f>
        <v>0</v>
      </c>
      <c r="AP122" s="29">
        <f>+'Cu1'!AP122</f>
        <v>0</v>
      </c>
      <c r="AQ122" s="29">
        <f>+'Cu1'!AQ122</f>
        <v>0</v>
      </c>
      <c r="AR122" s="29">
        <f>+'Cu1'!AR122</f>
        <v>0</v>
      </c>
      <c r="AS122" s="29">
        <f>+'Cu1'!AS122</f>
        <v>0</v>
      </c>
      <c r="AT122" s="29">
        <f>+'Cu1'!AT122</f>
        <v>0</v>
      </c>
      <c r="AU122" s="40">
        <f>+'Cu1'!AU122</f>
        <v>0</v>
      </c>
      <c r="AV122" s="40">
        <f>+'Cu1'!AV122</f>
        <v>0</v>
      </c>
      <c r="AW122" s="40">
        <f>+'Cu1'!AW122</f>
        <v>0</v>
      </c>
      <c r="AX122" s="40">
        <f>+'Cu1'!AX122</f>
        <v>0</v>
      </c>
      <c r="AY122" s="40">
        <f>+'Cu1'!AY122</f>
        <v>0</v>
      </c>
      <c r="AZ122" s="40">
        <f>+'Cu1'!AZ122</f>
        <v>0</v>
      </c>
      <c r="BA122" s="40">
        <f>+'Cu1'!BA122</f>
        <v>0</v>
      </c>
      <c r="BB122" s="40">
        <f>+'Cu1'!BB122</f>
        <v>0</v>
      </c>
      <c r="BC122" s="40">
        <f>+'Cu1'!BC122</f>
        <v>0</v>
      </c>
      <c r="BD122" s="40">
        <f>+'Cu1'!BD122</f>
        <v>0</v>
      </c>
      <c r="BE122" s="40">
        <f>+'Cu1'!BE122</f>
        <v>0</v>
      </c>
      <c r="BF122" s="40">
        <f>+'Cu1'!BF122</f>
        <v>0</v>
      </c>
      <c r="BG122" s="40">
        <f>+'Cu1'!BG122</f>
        <v>0</v>
      </c>
    </row>
    <row r="123" spans="1:59" hidden="1">
      <c r="A123" s="36">
        <f>+'Cu1'!A123</f>
        <v>74</v>
      </c>
      <c r="B123" s="33">
        <f>+'Cu1'!B123</f>
        <v>435</v>
      </c>
      <c r="C123" s="7" t="str">
        <f>+'Cu1'!C123</f>
        <v>REG</v>
      </c>
      <c r="D123" s="7" t="str">
        <f>+'Cu1'!D123</f>
        <v>Preparació per instal.lació sistema de reg aspersió</v>
      </c>
      <c r="E123" s="8">
        <f>+'Cu1'!E123</f>
        <v>2500</v>
      </c>
      <c r="F123" s="9">
        <f>+'Cu1'!F123</f>
        <v>0</v>
      </c>
      <c r="G123" s="9">
        <f>+'Cu1'!G123</f>
        <v>0</v>
      </c>
      <c r="H123" s="9">
        <f>+'Cu1'!H123</f>
        <v>0</v>
      </c>
      <c r="I123" s="9">
        <f>+'Cu1'!I123</f>
        <v>0.16666666666666666</v>
      </c>
      <c r="J123" s="9">
        <f>+'Cu1'!J123</f>
        <v>0</v>
      </c>
      <c r="K123" s="9">
        <f>+'Cu1'!K123</f>
        <v>0</v>
      </c>
      <c r="L123" s="9">
        <f>+'Cu1'!L123</f>
        <v>0</v>
      </c>
      <c r="M123" s="9">
        <f>+'Cu1'!M123</f>
        <v>0</v>
      </c>
      <c r="N123" s="9">
        <f>+'Cu1'!N123</f>
        <v>0</v>
      </c>
      <c r="O123" s="7">
        <f>+'Cu1'!O123</f>
        <v>0</v>
      </c>
      <c r="P123" s="19">
        <f>+'Cu1'!P123</f>
        <v>0</v>
      </c>
      <c r="Q123" s="9">
        <f>+'Cu1'!Q123</f>
        <v>0</v>
      </c>
      <c r="R123" s="7">
        <f>+'Cu1'!R123</f>
        <v>0</v>
      </c>
      <c r="S123" s="7">
        <f>+'Cu1'!S123</f>
        <v>0</v>
      </c>
      <c r="T123" s="7">
        <f>+'Cu1'!T123</f>
        <v>0</v>
      </c>
      <c r="U123" s="7">
        <f>+'Cu1'!U123</f>
        <v>0</v>
      </c>
      <c r="V123" s="7">
        <f>+'Cu1'!V123</f>
        <v>0</v>
      </c>
      <c r="W123" s="7">
        <f>+'Cu1'!W123</f>
        <v>0</v>
      </c>
      <c r="X123" s="7">
        <f>+'Cu1'!X123</f>
        <v>0</v>
      </c>
      <c r="Y123" s="7">
        <f>+'Cu1'!Y123</f>
        <v>0</v>
      </c>
      <c r="Z123" s="9">
        <f>+'Cu1'!Z123</f>
        <v>0</v>
      </c>
      <c r="AA123" s="9">
        <f>+'Cu1'!AA123</f>
        <v>0</v>
      </c>
      <c r="AB123" s="7">
        <f>+'Cu1'!AB123</f>
        <v>0</v>
      </c>
      <c r="AC123" s="7">
        <f>+'Cu1'!AC123</f>
        <v>0</v>
      </c>
      <c r="AD123" s="7">
        <f>+'Cu1'!AD123</f>
        <v>0</v>
      </c>
      <c r="AE123" s="9">
        <f>+'Cu1'!AE123</f>
        <v>0</v>
      </c>
      <c r="AF123" s="9">
        <f>+'Cu1'!AF123</f>
        <v>0</v>
      </c>
      <c r="AG123" s="7">
        <f>+'Cu1'!AG123</f>
        <v>0</v>
      </c>
      <c r="AH123" s="7">
        <f>+'Cu1'!AH123</f>
        <v>0</v>
      </c>
      <c r="AI123" s="7">
        <f>+'Cu1'!AI123</f>
        <v>0</v>
      </c>
      <c r="AJ123" s="7">
        <f>+'Cu1'!AJ123</f>
        <v>0</v>
      </c>
      <c r="AK123" s="7">
        <f>+'Cu1'!AK123</f>
        <v>0</v>
      </c>
      <c r="AL123" s="7">
        <f>+'Cu1'!AL123</f>
        <v>0</v>
      </c>
      <c r="AM123" s="7">
        <f>+'Cu1'!AM123</f>
        <v>0</v>
      </c>
      <c r="AN123" s="7">
        <f>+'Cu1'!AN123</f>
        <v>0</v>
      </c>
      <c r="AO123" s="7">
        <f>+'Cu1'!AO123</f>
        <v>0</v>
      </c>
      <c r="AP123" s="7">
        <f>+'Cu1'!AP123</f>
        <v>0</v>
      </c>
      <c r="AQ123" s="7">
        <f>+'Cu1'!AQ123</f>
        <v>0</v>
      </c>
      <c r="AR123" s="7">
        <f>+'Cu1'!AR123</f>
        <v>0</v>
      </c>
      <c r="AS123" s="7">
        <f>+'Cu1'!AS123</f>
        <v>0</v>
      </c>
      <c r="AT123" s="7">
        <f>+'Cu1'!AT123</f>
        <v>0</v>
      </c>
      <c r="AU123" s="39">
        <f>+'Cu1'!AU123</f>
        <v>0</v>
      </c>
      <c r="AV123">
        <f>+'Cu1'!AV123</f>
        <v>0</v>
      </c>
      <c r="AW123">
        <f>+'Cu1'!AW123</f>
        <v>0</v>
      </c>
      <c r="AX123">
        <f>+'Cu1'!AX123</f>
        <v>0</v>
      </c>
      <c r="AY123">
        <f>+'Cu1'!AY123</f>
        <v>0</v>
      </c>
      <c r="AZ123">
        <f>+'Cu1'!AZ123</f>
        <v>0</v>
      </c>
      <c r="BA123">
        <f>+'Cu1'!BA123</f>
        <v>0</v>
      </c>
      <c r="BB123">
        <f>+'Cu1'!BB123</f>
        <v>0</v>
      </c>
      <c r="BC123">
        <f>+'Cu1'!BC123</f>
        <v>0</v>
      </c>
      <c r="BD123">
        <f>+'Cu1'!BD123</f>
        <v>0</v>
      </c>
      <c r="BE123">
        <f>+'Cu1'!BE123</f>
        <v>0</v>
      </c>
      <c r="BF123">
        <f>+'Cu1'!BF123</f>
        <v>0</v>
      </c>
      <c r="BG123">
        <f>+'Cu1'!BG123</f>
        <v>0</v>
      </c>
    </row>
    <row r="124" spans="1:59" hidden="1">
      <c r="A124" s="36">
        <f>+'Cu1'!A124</f>
        <v>75</v>
      </c>
      <c r="B124" s="34">
        <f>+'Cu1'!B124</f>
        <v>445</v>
      </c>
      <c r="C124" s="10" t="str">
        <f>+'Cu1'!C124</f>
        <v>REG</v>
      </c>
      <c r="D124" s="10" t="str">
        <f>+'Cu1'!D124</f>
        <v>Preparació per reg (l/m2)</v>
      </c>
      <c r="E124" s="37">
        <f>+'Cu1'!E124</f>
        <v>2500</v>
      </c>
      <c r="F124" s="12">
        <f>+'Cu1'!F124</f>
        <v>0</v>
      </c>
      <c r="G124" s="12">
        <f>+'Cu1'!G124</f>
        <v>0</v>
      </c>
      <c r="H124" s="12">
        <f>+'Cu1'!H124</f>
        <v>0</v>
      </c>
      <c r="I124" s="12">
        <f>+'Cu1'!I124</f>
        <v>0</v>
      </c>
      <c r="J124" s="12">
        <f>+'Cu1'!J124</f>
        <v>0</v>
      </c>
      <c r="K124" s="12">
        <f>+'Cu1'!K124</f>
        <v>0</v>
      </c>
      <c r="L124" s="12">
        <f>+'Cu1'!L124</f>
        <v>0</v>
      </c>
      <c r="M124" s="12">
        <f>+'Cu1'!M124</f>
        <v>0</v>
      </c>
      <c r="N124" s="12">
        <f>+'Cu1'!N124</f>
        <v>0</v>
      </c>
      <c r="O124" s="10">
        <f>+'Cu1'!O124</f>
        <v>0</v>
      </c>
      <c r="P124" s="18">
        <f>+'Cu1'!P124</f>
        <v>0</v>
      </c>
      <c r="Q124" s="12">
        <f>+'Cu1'!Q124</f>
        <v>0</v>
      </c>
      <c r="R124" s="10">
        <f>+'Cu1'!R124</f>
        <v>0</v>
      </c>
      <c r="S124" s="10">
        <f>+'Cu1'!S124</f>
        <v>0</v>
      </c>
      <c r="T124" s="10">
        <f>+'Cu1'!T124</f>
        <v>0</v>
      </c>
      <c r="U124" s="10">
        <f>+'Cu1'!U124</f>
        <v>0</v>
      </c>
      <c r="V124" s="10">
        <f>+'Cu1'!V124</f>
        <v>0</v>
      </c>
      <c r="W124" s="10">
        <f>+'Cu1'!W124</f>
        <v>0</v>
      </c>
      <c r="X124" s="10">
        <f>+'Cu1'!X124</f>
        <v>0</v>
      </c>
      <c r="Y124" s="10">
        <f>+'Cu1'!Y124</f>
        <v>0</v>
      </c>
      <c r="Z124" s="12">
        <f>+'Cu1'!Z124</f>
        <v>0</v>
      </c>
      <c r="AA124" s="12">
        <f>+'Cu1'!AA124</f>
        <v>0</v>
      </c>
      <c r="AB124" s="10">
        <f>+'Cu1'!AB124</f>
        <v>0</v>
      </c>
      <c r="AC124" s="10">
        <f>+'Cu1'!AC124</f>
        <v>0</v>
      </c>
      <c r="AD124" s="10">
        <f>+'Cu1'!AD124</f>
        <v>0</v>
      </c>
      <c r="AE124" s="12">
        <f>+'Cu1'!AE124</f>
        <v>0</v>
      </c>
      <c r="AF124" s="12">
        <f>+'Cu1'!AF124</f>
        <v>0</v>
      </c>
      <c r="AG124" s="10">
        <f>+'Cu1'!AG124</f>
        <v>0</v>
      </c>
      <c r="AH124" s="10">
        <f>+'Cu1'!AH124</f>
        <v>0</v>
      </c>
      <c r="AI124" s="10">
        <f>+'Cu1'!AI124</f>
        <v>0</v>
      </c>
      <c r="AJ124" s="10">
        <f>+'Cu1'!AJ124</f>
        <v>0</v>
      </c>
      <c r="AK124" s="10">
        <f>+'Cu1'!AK124</f>
        <v>0</v>
      </c>
      <c r="AL124" s="10">
        <f>+'Cu1'!AL124</f>
        <v>0</v>
      </c>
      <c r="AM124" s="10">
        <f>+'Cu1'!AM124</f>
        <v>0</v>
      </c>
      <c r="AN124" s="10">
        <f>+'Cu1'!AN124</f>
        <v>0</v>
      </c>
      <c r="AO124" s="10">
        <f>+'Cu1'!AO124</f>
        <v>0</v>
      </c>
      <c r="AP124" s="10">
        <f>+'Cu1'!AP124</f>
        <v>0</v>
      </c>
      <c r="AQ124" s="10">
        <f>+'Cu1'!AQ124</f>
        <v>0</v>
      </c>
      <c r="AR124" s="10">
        <f>+'Cu1'!AR124</f>
        <v>0</v>
      </c>
      <c r="AS124" s="10">
        <f>+'Cu1'!AS124</f>
        <v>0</v>
      </c>
      <c r="AT124" s="10">
        <f>+'Cu1'!AT124</f>
        <v>0</v>
      </c>
      <c r="AU124">
        <f>+'Cu1'!AU124</f>
        <v>0</v>
      </c>
      <c r="AV124">
        <f>+'Cu1'!AV124</f>
        <v>0</v>
      </c>
      <c r="AW124">
        <f>+'Cu1'!AW124</f>
        <v>0</v>
      </c>
      <c r="AX124">
        <f>+'Cu1'!AX124</f>
        <v>0</v>
      </c>
      <c r="AY124">
        <f>+'Cu1'!AY124</f>
        <v>0</v>
      </c>
      <c r="AZ124">
        <f>+'Cu1'!AZ124</f>
        <v>0</v>
      </c>
      <c r="BA124">
        <f>+'Cu1'!BA124</f>
        <v>0</v>
      </c>
      <c r="BB124">
        <f>+'Cu1'!BB124</f>
        <v>0</v>
      </c>
      <c r="BC124">
        <f>+'Cu1'!BC124</f>
        <v>0</v>
      </c>
      <c r="BD124">
        <f>+'Cu1'!BD124</f>
        <v>0</v>
      </c>
      <c r="BE124">
        <f>+'Cu1'!BE124</f>
        <v>0</v>
      </c>
      <c r="BF124">
        <f>+'Cu1'!BF124</f>
        <v>0</v>
      </c>
      <c r="BG124">
        <f>+'Cu1'!BG124</f>
        <v>0</v>
      </c>
    </row>
    <row r="125" spans="1:59" hidden="1">
      <c r="A125" s="36">
        <f>+'Cu1'!A125</f>
        <v>76</v>
      </c>
      <c r="B125" s="33">
        <f>+'Cu1'!B125</f>
        <v>455</v>
      </c>
      <c r="C125" s="7" t="str">
        <f>+'Cu1'!C125</f>
        <v>REG</v>
      </c>
      <c r="D125" s="7" t="str">
        <f>+'Cu1'!D125</f>
        <v>Preparació per posada en funcionament i parada</v>
      </c>
      <c r="E125" s="21">
        <f>+'Cu1'!E125</f>
        <v>2500</v>
      </c>
      <c r="F125" s="9">
        <f>+'Cu1'!F125</f>
        <v>0</v>
      </c>
      <c r="G125" s="9">
        <f>+'Cu1'!G125</f>
        <v>0</v>
      </c>
      <c r="H125" s="9">
        <f>+'Cu1'!H125</f>
        <v>0</v>
      </c>
      <c r="I125" s="9">
        <f>+'Cu1'!I125</f>
        <v>0</v>
      </c>
      <c r="J125" s="9">
        <f>+'Cu1'!J125</f>
        <v>0</v>
      </c>
      <c r="K125" s="9">
        <f>+'Cu1'!K125</f>
        <v>0</v>
      </c>
      <c r="L125" s="9">
        <f>+'Cu1'!L125</f>
        <v>0</v>
      </c>
      <c r="M125" s="9">
        <f>+'Cu1'!M125</f>
        <v>0</v>
      </c>
      <c r="N125" s="9">
        <f>+'Cu1'!N125</f>
        <v>0</v>
      </c>
      <c r="O125" s="7">
        <f>+'Cu1'!O125</f>
        <v>0</v>
      </c>
      <c r="P125" s="19">
        <f>+'Cu1'!P125</f>
        <v>0</v>
      </c>
      <c r="Q125" s="9">
        <f>+'Cu1'!Q125</f>
        <v>0</v>
      </c>
      <c r="R125" s="7">
        <f>+'Cu1'!R125</f>
        <v>0</v>
      </c>
      <c r="S125" s="7">
        <f>+'Cu1'!S125</f>
        <v>0</v>
      </c>
      <c r="T125" s="7">
        <f>+'Cu1'!T125</f>
        <v>0</v>
      </c>
      <c r="U125" s="7">
        <f>+'Cu1'!U125</f>
        <v>0</v>
      </c>
      <c r="V125" s="7">
        <f>+'Cu1'!V125</f>
        <v>0</v>
      </c>
      <c r="W125" s="7">
        <f>+'Cu1'!W125</f>
        <v>0</v>
      </c>
      <c r="X125" s="7">
        <f>+'Cu1'!X125</f>
        <v>0</v>
      </c>
      <c r="Y125" s="7">
        <f>+'Cu1'!Y125</f>
        <v>0</v>
      </c>
      <c r="Z125" s="9">
        <f>+'Cu1'!Z125</f>
        <v>0</v>
      </c>
      <c r="AA125" s="9">
        <f>+'Cu1'!AA125</f>
        <v>0</v>
      </c>
      <c r="AB125" s="7">
        <f>+'Cu1'!AB125</f>
        <v>0</v>
      </c>
      <c r="AC125" s="7">
        <f>+'Cu1'!AC125</f>
        <v>0</v>
      </c>
      <c r="AD125" s="7">
        <f>+'Cu1'!AD125</f>
        <v>0</v>
      </c>
      <c r="AE125" s="9">
        <f>+'Cu1'!AE125</f>
        <v>0</v>
      </c>
      <c r="AF125" s="9">
        <f>+'Cu1'!AF125</f>
        <v>0</v>
      </c>
      <c r="AG125" s="7">
        <f>+'Cu1'!AG125</f>
        <v>0</v>
      </c>
      <c r="AH125" s="7">
        <f>+'Cu1'!AH125</f>
        <v>0</v>
      </c>
      <c r="AI125" s="7">
        <f>+'Cu1'!AI125</f>
        <v>0</v>
      </c>
      <c r="AJ125" s="7">
        <f>+'Cu1'!AJ125</f>
        <v>0</v>
      </c>
      <c r="AK125" s="7">
        <f>+'Cu1'!AK125</f>
        <v>0</v>
      </c>
      <c r="AL125" s="7">
        <f>+'Cu1'!AL125</f>
        <v>0</v>
      </c>
      <c r="AM125" s="7">
        <f>+'Cu1'!AM125</f>
        <v>0</v>
      </c>
      <c r="AN125" s="7">
        <f>+'Cu1'!AN125</f>
        <v>0</v>
      </c>
      <c r="AO125" s="7">
        <f>+'Cu1'!AO125</f>
        <v>0</v>
      </c>
      <c r="AP125" s="7">
        <f>+'Cu1'!AP125</f>
        <v>0</v>
      </c>
      <c r="AQ125" s="7">
        <f>+'Cu1'!AQ125</f>
        <v>0</v>
      </c>
      <c r="AR125" s="7">
        <f>+'Cu1'!AR125</f>
        <v>0</v>
      </c>
      <c r="AS125" s="7">
        <f>+'Cu1'!AS125</f>
        <v>0</v>
      </c>
      <c r="AT125" s="7">
        <f>+'Cu1'!AT125</f>
        <v>0</v>
      </c>
      <c r="AU125" s="39">
        <f>+'Cu1'!AU125</f>
        <v>0</v>
      </c>
      <c r="AV125">
        <f>+'Cu1'!AV125</f>
        <v>0</v>
      </c>
      <c r="AW125">
        <f>+'Cu1'!AW125</f>
        <v>0</v>
      </c>
      <c r="AX125">
        <f>+'Cu1'!AX125</f>
        <v>0</v>
      </c>
      <c r="AY125">
        <f>+'Cu1'!AY125</f>
        <v>0</v>
      </c>
      <c r="AZ125">
        <f>+'Cu1'!AZ125</f>
        <v>0</v>
      </c>
      <c r="BA125">
        <f>+'Cu1'!BA125</f>
        <v>0</v>
      </c>
      <c r="BB125">
        <f>+'Cu1'!BB125</f>
        <v>0</v>
      </c>
      <c r="BC125">
        <f>+'Cu1'!BC125</f>
        <v>0</v>
      </c>
      <c r="BD125">
        <f>+'Cu1'!BD125</f>
        <v>0</v>
      </c>
      <c r="BE125">
        <f>+'Cu1'!BE125</f>
        <v>0</v>
      </c>
      <c r="BF125">
        <f>+'Cu1'!BF125</f>
        <v>0</v>
      </c>
      <c r="BG125">
        <f>+'Cu1'!BG125</f>
        <v>0</v>
      </c>
    </row>
    <row r="126" spans="1:59" hidden="1">
      <c r="A126" s="36">
        <f>+'Cu1'!A126</f>
        <v>77</v>
      </c>
      <c r="B126" s="34">
        <f>+'Cu1'!B126</f>
        <v>465</v>
      </c>
      <c r="C126" s="10" t="str">
        <f>+'Cu1'!C126</f>
        <v>REG</v>
      </c>
      <c r="D126" s="10" t="str">
        <f>+'Cu1'!D126</f>
        <v>Preparació per desinstal.lació sistema de reg amb cinta</v>
      </c>
      <c r="E126" s="11">
        <f>+'Cu1'!E126</f>
        <v>2500</v>
      </c>
      <c r="F126" s="12">
        <f>+'Cu1'!F126</f>
        <v>0</v>
      </c>
      <c r="G126" s="12">
        <f>+'Cu1'!G126</f>
        <v>0</v>
      </c>
      <c r="H126" s="12">
        <f>+'Cu1'!H126</f>
        <v>0</v>
      </c>
      <c r="I126" s="12">
        <f>+'Cu1'!I126</f>
        <v>0</v>
      </c>
      <c r="J126" s="12">
        <f>+'Cu1'!J126</f>
        <v>0</v>
      </c>
      <c r="K126" s="12">
        <f>+'Cu1'!K126</f>
        <v>0</v>
      </c>
      <c r="L126" s="12">
        <f>+'Cu1'!L126</f>
        <v>0</v>
      </c>
      <c r="M126" s="12">
        <f>+'Cu1'!M126</f>
        <v>0</v>
      </c>
      <c r="N126" s="12">
        <f>+'Cu1'!N126</f>
        <v>0</v>
      </c>
      <c r="O126" s="10">
        <f>+'Cu1'!O126</f>
        <v>0</v>
      </c>
      <c r="P126" s="18">
        <f>+'Cu1'!P126</f>
        <v>0</v>
      </c>
      <c r="Q126" s="12">
        <f>+'Cu1'!Q126</f>
        <v>0</v>
      </c>
      <c r="R126" s="10">
        <f>+'Cu1'!R126</f>
        <v>0</v>
      </c>
      <c r="S126" s="10">
        <f>+'Cu1'!S126</f>
        <v>0</v>
      </c>
      <c r="T126" s="10">
        <f>+'Cu1'!T126</f>
        <v>0</v>
      </c>
      <c r="U126" s="10">
        <f>+'Cu1'!U126</f>
        <v>0</v>
      </c>
      <c r="V126" s="10">
        <f>+'Cu1'!V126</f>
        <v>0</v>
      </c>
      <c r="W126" s="10">
        <f>+'Cu1'!W126</f>
        <v>0</v>
      </c>
      <c r="X126" s="10">
        <f>+'Cu1'!X126</f>
        <v>0</v>
      </c>
      <c r="Y126" s="10">
        <f>+'Cu1'!Y126</f>
        <v>0</v>
      </c>
      <c r="Z126" s="12">
        <f>+'Cu1'!Z126</f>
        <v>0</v>
      </c>
      <c r="AA126" s="12">
        <f>+'Cu1'!AA126</f>
        <v>0</v>
      </c>
      <c r="AB126" s="10">
        <f>+'Cu1'!AB126</f>
        <v>0</v>
      </c>
      <c r="AC126" s="10">
        <f>+'Cu1'!AC126</f>
        <v>0</v>
      </c>
      <c r="AD126" s="10">
        <f>+'Cu1'!AD126</f>
        <v>0</v>
      </c>
      <c r="AE126" s="12">
        <f>+'Cu1'!AE126</f>
        <v>0</v>
      </c>
      <c r="AF126" s="12">
        <f>+'Cu1'!AF126</f>
        <v>0</v>
      </c>
      <c r="AG126" s="10">
        <f>+'Cu1'!AG126</f>
        <v>0</v>
      </c>
      <c r="AH126" s="10">
        <f>+'Cu1'!AH126</f>
        <v>0</v>
      </c>
      <c r="AI126" s="10">
        <f>+'Cu1'!AI126</f>
        <v>0</v>
      </c>
      <c r="AJ126" s="10">
        <f>+'Cu1'!AJ126</f>
        <v>0</v>
      </c>
      <c r="AK126" s="10">
        <f>+'Cu1'!AK126</f>
        <v>0</v>
      </c>
      <c r="AL126" s="10">
        <f>+'Cu1'!AL126</f>
        <v>0</v>
      </c>
      <c r="AM126" s="10">
        <f>+'Cu1'!AM126</f>
        <v>0</v>
      </c>
      <c r="AN126" s="10">
        <f>+'Cu1'!AN126</f>
        <v>0</v>
      </c>
      <c r="AO126" s="10">
        <f>+'Cu1'!AO126</f>
        <v>0</v>
      </c>
      <c r="AP126" s="10">
        <f>+'Cu1'!AP126</f>
        <v>0</v>
      </c>
      <c r="AQ126" s="10">
        <f>+'Cu1'!AQ126</f>
        <v>0</v>
      </c>
      <c r="AR126" s="10">
        <f>+'Cu1'!AR126</f>
        <v>0</v>
      </c>
      <c r="AS126" s="10">
        <f>+'Cu1'!AS126</f>
        <v>0</v>
      </c>
      <c r="AT126" s="10">
        <f>+'Cu1'!AT126</f>
        <v>0</v>
      </c>
      <c r="AU126">
        <f>+'Cu1'!AU126</f>
        <v>0</v>
      </c>
      <c r="AV126">
        <f>+'Cu1'!AV126</f>
        <v>0</v>
      </c>
      <c r="AW126">
        <f>+'Cu1'!AW126</f>
        <v>0</v>
      </c>
      <c r="AX126">
        <f>+'Cu1'!AX126</f>
        <v>0</v>
      </c>
      <c r="AY126">
        <f>+'Cu1'!AY126</f>
        <v>0</v>
      </c>
      <c r="AZ126">
        <f>+'Cu1'!AZ126</f>
        <v>0</v>
      </c>
      <c r="BA126">
        <f>+'Cu1'!BA126</f>
        <v>0</v>
      </c>
      <c r="BB126">
        <f>+'Cu1'!BB126</f>
        <v>0</v>
      </c>
      <c r="BC126">
        <f>+'Cu1'!BC126</f>
        <v>0</v>
      </c>
      <c r="BD126">
        <f>+'Cu1'!BD126</f>
        <v>0</v>
      </c>
      <c r="BE126">
        <f>+'Cu1'!BE126</f>
        <v>0</v>
      </c>
      <c r="BF126">
        <f>+'Cu1'!BF126</f>
        <v>0</v>
      </c>
      <c r="BG126">
        <f>+'Cu1'!BG126</f>
        <v>0</v>
      </c>
    </row>
    <row r="127" spans="1:59" hidden="1">
      <c r="A127" s="36">
        <f>+'Cu1'!A127</f>
        <v>78</v>
      </c>
      <c r="B127" s="33">
        <f>+'Cu1'!B127</f>
        <v>515</v>
      </c>
      <c r="C127" s="7" t="str">
        <f>+'Cu1'!C127</f>
        <v>TRACTAMENTS</v>
      </c>
      <c r="D127" s="7" t="str">
        <f>+'Cu1'!D127</f>
        <v>Preparació per tractament bacillus + retenol +purí ortiga amb tractor i braços</v>
      </c>
      <c r="E127" s="21">
        <f>+'Cu1'!E127</f>
        <v>2500</v>
      </c>
      <c r="F127" s="9">
        <f>+'Cu1'!F127</f>
        <v>0</v>
      </c>
      <c r="G127" s="9">
        <f>+'Cu1'!G127</f>
        <v>1</v>
      </c>
      <c r="H127" s="9">
        <f>+'Cu1'!H127</f>
        <v>0</v>
      </c>
      <c r="I127" s="9">
        <f>+'Cu1'!I127</f>
        <v>0</v>
      </c>
      <c r="J127" s="9">
        <f>+'Cu1'!J127</f>
        <v>0</v>
      </c>
      <c r="K127" s="9">
        <f>+'Cu1'!K127</f>
        <v>0</v>
      </c>
      <c r="L127" s="9">
        <f>+'Cu1'!L127</f>
        <v>0</v>
      </c>
      <c r="M127" s="9">
        <f>+'Cu1'!M127</f>
        <v>0</v>
      </c>
      <c r="N127" s="9">
        <f>+'Cu1'!N127</f>
        <v>0</v>
      </c>
      <c r="O127" s="7">
        <f>+'Cu1'!O127</f>
        <v>0</v>
      </c>
      <c r="P127" s="19">
        <f>+'Cu1'!P127</f>
        <v>0</v>
      </c>
      <c r="Q127" s="9">
        <f>+'Cu1'!Q127</f>
        <v>0</v>
      </c>
      <c r="R127" s="7">
        <f>+'Cu1'!R127</f>
        <v>0</v>
      </c>
      <c r="S127" s="7">
        <f>+'Cu1'!S127</f>
        <v>0</v>
      </c>
      <c r="T127" s="7">
        <f>+'Cu1'!T127</f>
        <v>0</v>
      </c>
      <c r="U127" s="7">
        <f>+'Cu1'!U127</f>
        <v>0</v>
      </c>
      <c r="V127" s="7">
        <f>+'Cu1'!V127</f>
        <v>0</v>
      </c>
      <c r="W127" s="7">
        <f>+'Cu1'!W127</f>
        <v>0</v>
      </c>
      <c r="X127" s="7">
        <f>+'Cu1'!X127</f>
        <v>0</v>
      </c>
      <c r="Y127" s="7">
        <f>+'Cu1'!Y127</f>
        <v>0</v>
      </c>
      <c r="Z127" s="9">
        <f>+'Cu1'!Z127</f>
        <v>0</v>
      </c>
      <c r="AA127" s="9">
        <f>+'Cu1'!AA127</f>
        <v>0</v>
      </c>
      <c r="AB127" s="7">
        <f>+'Cu1'!AB127</f>
        <v>0</v>
      </c>
      <c r="AC127" s="7">
        <f>+'Cu1'!AC127</f>
        <v>0</v>
      </c>
      <c r="AD127" s="7">
        <f>+'Cu1'!AD127</f>
        <v>0</v>
      </c>
      <c r="AE127" s="9">
        <f>+'Cu1'!AE127</f>
        <v>1</v>
      </c>
      <c r="AF127" s="9">
        <f>+'Cu1'!AF127</f>
        <v>1</v>
      </c>
      <c r="AG127" s="7">
        <f>+'Cu1'!AG127</f>
        <v>0</v>
      </c>
      <c r="AH127" s="7">
        <f>+'Cu1'!AH127</f>
        <v>0</v>
      </c>
      <c r="AI127" s="7">
        <f>+'Cu1'!AI127</f>
        <v>0</v>
      </c>
      <c r="AJ127" s="7">
        <f>+'Cu1'!AJ127</f>
        <v>0</v>
      </c>
      <c r="AK127" s="7">
        <f>+'Cu1'!AK127</f>
        <v>0</v>
      </c>
      <c r="AL127" s="7">
        <f>+'Cu1'!AL127</f>
        <v>0</v>
      </c>
      <c r="AM127" s="7">
        <f>+'Cu1'!AM127</f>
        <v>0</v>
      </c>
      <c r="AN127" s="7">
        <f>+'Cu1'!AN127</f>
        <v>0</v>
      </c>
      <c r="AO127" s="7">
        <f>+'Cu1'!AO127</f>
        <v>0</v>
      </c>
      <c r="AP127" s="7">
        <f>+'Cu1'!AP127</f>
        <v>0</v>
      </c>
      <c r="AQ127" s="7">
        <f>+'Cu1'!AQ127</f>
        <v>0</v>
      </c>
      <c r="AR127" s="7">
        <f>+'Cu1'!AR127</f>
        <v>0</v>
      </c>
      <c r="AS127" s="7">
        <f>+'Cu1'!AS127</f>
        <v>0</v>
      </c>
      <c r="AT127" s="7">
        <f>+'Cu1'!AT127</f>
        <v>0</v>
      </c>
      <c r="AU127" s="39">
        <f>+'Cu1'!AU127</f>
        <v>0</v>
      </c>
      <c r="AV127">
        <f>+'Cu1'!AV127</f>
        <v>0</v>
      </c>
      <c r="AW127">
        <f>+'Cu1'!AW127</f>
        <v>0</v>
      </c>
      <c r="AX127">
        <f>+'Cu1'!AX127</f>
        <v>0</v>
      </c>
      <c r="AY127">
        <f>+'Cu1'!AY127</f>
        <v>0</v>
      </c>
      <c r="AZ127">
        <f>+'Cu1'!AZ127</f>
        <v>0</v>
      </c>
      <c r="BA127">
        <f>+'Cu1'!BA127</f>
        <v>0</v>
      </c>
      <c r="BB127">
        <f>+'Cu1'!BB127</f>
        <v>0</v>
      </c>
      <c r="BC127">
        <f>+'Cu1'!BC127</f>
        <v>0</v>
      </c>
      <c r="BD127">
        <f>+'Cu1'!BD127</f>
        <v>0</v>
      </c>
      <c r="BE127">
        <f>+'Cu1'!BE127</f>
        <v>0</v>
      </c>
      <c r="BF127">
        <f>+'Cu1'!BF127</f>
        <v>0</v>
      </c>
      <c r="BG127">
        <f>+'Cu1'!BG127</f>
        <v>0</v>
      </c>
    </row>
    <row r="128" spans="1:59" hidden="1">
      <c r="A128" s="36">
        <f>+'Cu1'!A128</f>
        <v>79</v>
      </c>
      <c r="B128" s="34">
        <f>+'Cu1'!B128</f>
        <v>525</v>
      </c>
      <c r="C128" s="10" t="str">
        <f>+'Cu1'!C128</f>
        <v>TRACTAMENTS</v>
      </c>
      <c r="D128" s="10" t="str">
        <f>+'Cu1'!D128</f>
        <v>Preparació per tractament bacillus + retenol +purí ortiga amb bota i 2 persones</v>
      </c>
      <c r="E128" s="11">
        <f>+'Cu1'!E128</f>
        <v>2500</v>
      </c>
      <c r="F128" s="28">
        <f>+'Cu1'!F128</f>
        <v>0</v>
      </c>
      <c r="G128" s="28">
        <f>+'Cu1'!G128</f>
        <v>0.5</v>
      </c>
      <c r="H128" s="28">
        <f>+'Cu1'!H128</f>
        <v>0</v>
      </c>
      <c r="I128" s="28">
        <f>+'Cu1'!I128</f>
        <v>0</v>
      </c>
      <c r="J128" s="28">
        <f>+'Cu1'!J128</f>
        <v>0</v>
      </c>
      <c r="K128" s="28">
        <f>+'Cu1'!K128</f>
        <v>0</v>
      </c>
      <c r="L128" s="28">
        <f>+'Cu1'!L128</f>
        <v>0</v>
      </c>
      <c r="M128" s="28">
        <f>+'Cu1'!M128</f>
        <v>0</v>
      </c>
      <c r="N128" s="28">
        <f>+'Cu1'!N128</f>
        <v>0</v>
      </c>
      <c r="O128" s="29">
        <f>+'Cu1'!O128</f>
        <v>0</v>
      </c>
      <c r="P128" s="30">
        <f>+'Cu1'!P128</f>
        <v>0</v>
      </c>
      <c r="Q128" s="28">
        <f>+'Cu1'!Q128</f>
        <v>0</v>
      </c>
      <c r="R128" s="29">
        <f>+'Cu1'!R128</f>
        <v>0</v>
      </c>
      <c r="S128" s="29">
        <f>+'Cu1'!S128</f>
        <v>0</v>
      </c>
      <c r="T128" s="29">
        <f>+'Cu1'!T128</f>
        <v>0</v>
      </c>
      <c r="U128" s="29">
        <f>+'Cu1'!U128</f>
        <v>0</v>
      </c>
      <c r="V128" s="29">
        <f>+'Cu1'!V128</f>
        <v>0</v>
      </c>
      <c r="W128" s="29">
        <f>+'Cu1'!W128</f>
        <v>0</v>
      </c>
      <c r="X128" s="29">
        <f>+'Cu1'!X128</f>
        <v>0</v>
      </c>
      <c r="Y128" s="29">
        <f>+'Cu1'!Y128</f>
        <v>0</v>
      </c>
      <c r="Z128" s="28">
        <f>+'Cu1'!Z128</f>
        <v>0</v>
      </c>
      <c r="AA128" s="28">
        <f>+'Cu1'!AA128</f>
        <v>0</v>
      </c>
      <c r="AB128" s="29">
        <f>+'Cu1'!AB128</f>
        <v>0</v>
      </c>
      <c r="AC128" s="29">
        <f>+'Cu1'!AC128</f>
        <v>0</v>
      </c>
      <c r="AD128" s="29">
        <f>+'Cu1'!AD128</f>
        <v>0</v>
      </c>
      <c r="AE128" s="28">
        <f>+'Cu1'!AE128</f>
        <v>0</v>
      </c>
      <c r="AF128" s="28">
        <f>+'Cu1'!AF128</f>
        <v>0.5</v>
      </c>
      <c r="AG128" s="29">
        <f>+'Cu1'!AG128</f>
        <v>0</v>
      </c>
      <c r="AH128" s="29">
        <f>+'Cu1'!AH128</f>
        <v>0</v>
      </c>
      <c r="AI128" s="29">
        <f>+'Cu1'!AI128</f>
        <v>0</v>
      </c>
      <c r="AJ128" s="29">
        <f>+'Cu1'!AJ128</f>
        <v>0</v>
      </c>
      <c r="AK128" s="29">
        <f>+'Cu1'!AK128</f>
        <v>0</v>
      </c>
      <c r="AL128" s="29">
        <f>+'Cu1'!AL128</f>
        <v>0</v>
      </c>
      <c r="AM128" s="29">
        <f>+'Cu1'!AM128</f>
        <v>0</v>
      </c>
      <c r="AN128" s="29">
        <f>+'Cu1'!AN128</f>
        <v>0</v>
      </c>
      <c r="AO128" s="29">
        <f>+'Cu1'!AO128</f>
        <v>0</v>
      </c>
      <c r="AP128" s="29">
        <f>+'Cu1'!AP128</f>
        <v>0</v>
      </c>
      <c r="AQ128" s="29">
        <f>+'Cu1'!AQ128</f>
        <v>0</v>
      </c>
      <c r="AR128" s="29">
        <f>+'Cu1'!AR128</f>
        <v>0</v>
      </c>
      <c r="AS128" s="29">
        <f>+'Cu1'!AS128</f>
        <v>0</v>
      </c>
      <c r="AT128" s="29">
        <f>+'Cu1'!AT128</f>
        <v>0</v>
      </c>
      <c r="AU128">
        <f>+'Cu1'!AU128</f>
        <v>0</v>
      </c>
      <c r="AV128">
        <f>+'Cu1'!AV128</f>
        <v>0</v>
      </c>
      <c r="AW128">
        <f>+'Cu1'!AW128</f>
        <v>0</v>
      </c>
      <c r="AX128">
        <f>+'Cu1'!AX128</f>
        <v>0</v>
      </c>
      <c r="AY128">
        <f>+'Cu1'!AY128</f>
        <v>0</v>
      </c>
      <c r="AZ128">
        <f>+'Cu1'!AZ128</f>
        <v>0</v>
      </c>
      <c r="BA128">
        <f>+'Cu1'!BA128</f>
        <v>0</v>
      </c>
      <c r="BB128">
        <f>+'Cu1'!BB128</f>
        <v>0</v>
      </c>
      <c r="BC128">
        <f>+'Cu1'!BC128</f>
        <v>0</v>
      </c>
      <c r="BD128">
        <f>+'Cu1'!BD128</f>
        <v>0</v>
      </c>
      <c r="BE128">
        <f>+'Cu1'!BE128</f>
        <v>0</v>
      </c>
      <c r="BF128">
        <f>+'Cu1'!BF128</f>
        <v>0</v>
      </c>
      <c r="BG128">
        <f>+'Cu1'!BG128</f>
        <v>0</v>
      </c>
    </row>
    <row r="129" spans="1:65" hidden="1">
      <c r="A129" s="36">
        <f>+'Cu1'!A129</f>
        <v>80</v>
      </c>
      <c r="B129" s="33">
        <f>+'Cu1'!B129</f>
        <v>535</v>
      </c>
      <c r="C129" s="7" t="str">
        <f>+'Cu1'!C129</f>
        <v>TRACTAMENTS</v>
      </c>
      <c r="D129" s="7" t="str">
        <f>+'Cu1'!D129</f>
        <v>Preparació per tractament coure + retenol + purí</v>
      </c>
      <c r="E129" s="21">
        <f>+'Cu1'!E129</f>
        <v>2500</v>
      </c>
      <c r="F129" s="22">
        <f>+'Cu1'!F129</f>
        <v>0</v>
      </c>
      <c r="G129" s="22">
        <f>+'Cu1'!G129</f>
        <v>0.5</v>
      </c>
      <c r="H129" s="22">
        <f>+'Cu1'!H129</f>
        <v>0</v>
      </c>
      <c r="I129" s="22">
        <f>+'Cu1'!I129</f>
        <v>0</v>
      </c>
      <c r="J129" s="22">
        <f>+'Cu1'!J129</f>
        <v>0</v>
      </c>
      <c r="K129" s="22">
        <f>+'Cu1'!K129</f>
        <v>0</v>
      </c>
      <c r="L129" s="22">
        <f>+'Cu1'!L129</f>
        <v>0</v>
      </c>
      <c r="M129" s="22">
        <f>+'Cu1'!M129</f>
        <v>0</v>
      </c>
      <c r="N129" s="22">
        <f>+'Cu1'!N129</f>
        <v>0</v>
      </c>
      <c r="O129" s="23">
        <f>+'Cu1'!O129</f>
        <v>0</v>
      </c>
      <c r="P129" s="24">
        <f>+'Cu1'!P129</f>
        <v>0</v>
      </c>
      <c r="Q129" s="22">
        <f>+'Cu1'!Q129</f>
        <v>0</v>
      </c>
      <c r="R129" s="23">
        <f>+'Cu1'!R129</f>
        <v>0</v>
      </c>
      <c r="S129" s="23">
        <f>+'Cu1'!S129</f>
        <v>0</v>
      </c>
      <c r="T129" s="23">
        <f>+'Cu1'!T129</f>
        <v>0</v>
      </c>
      <c r="U129" s="23">
        <f>+'Cu1'!U129</f>
        <v>0</v>
      </c>
      <c r="V129" s="23">
        <f>+'Cu1'!V129</f>
        <v>0</v>
      </c>
      <c r="W129" s="23">
        <f>+'Cu1'!W129</f>
        <v>0</v>
      </c>
      <c r="X129" s="23">
        <f>+'Cu1'!X129</f>
        <v>0</v>
      </c>
      <c r="Y129" s="23">
        <f>+'Cu1'!Y129</f>
        <v>0</v>
      </c>
      <c r="Z129" s="22">
        <f>+'Cu1'!Z129</f>
        <v>0</v>
      </c>
      <c r="AA129" s="22">
        <f>+'Cu1'!AA129</f>
        <v>0</v>
      </c>
      <c r="AB129" s="23">
        <f>+'Cu1'!AB129</f>
        <v>0</v>
      </c>
      <c r="AC129" s="23">
        <f>+'Cu1'!AC129</f>
        <v>0</v>
      </c>
      <c r="AD129" s="23">
        <f>+'Cu1'!AD129</f>
        <v>0</v>
      </c>
      <c r="AE129" s="22">
        <f>+'Cu1'!AE129</f>
        <v>0.5</v>
      </c>
      <c r="AF129" s="22">
        <f>+'Cu1'!AF129</f>
        <v>0.5</v>
      </c>
      <c r="AG129" s="23">
        <f>+'Cu1'!AG129</f>
        <v>0</v>
      </c>
      <c r="AH129" s="23">
        <f>+'Cu1'!AH129</f>
        <v>0</v>
      </c>
      <c r="AI129" s="23">
        <f>+'Cu1'!AI129</f>
        <v>0</v>
      </c>
      <c r="AJ129" s="23">
        <f>+'Cu1'!AJ129</f>
        <v>0</v>
      </c>
      <c r="AK129" s="23">
        <f>+'Cu1'!AK129</f>
        <v>0</v>
      </c>
      <c r="AL129" s="23">
        <f>+'Cu1'!AL129</f>
        <v>0</v>
      </c>
      <c r="AM129" s="23">
        <f>+'Cu1'!AM129</f>
        <v>0</v>
      </c>
      <c r="AN129" s="23">
        <f>+'Cu1'!AN129</f>
        <v>0</v>
      </c>
      <c r="AO129" s="23">
        <f>+'Cu1'!AO129</f>
        <v>0</v>
      </c>
      <c r="AP129" s="23">
        <f>+'Cu1'!AP129</f>
        <v>0</v>
      </c>
      <c r="AQ129" s="23">
        <f>+'Cu1'!AQ129</f>
        <v>0</v>
      </c>
      <c r="AR129" s="23">
        <f>+'Cu1'!AR129</f>
        <v>0</v>
      </c>
      <c r="AS129" s="23">
        <f>+'Cu1'!AS129</f>
        <v>0</v>
      </c>
      <c r="AT129" s="23">
        <f>+'Cu1'!AT129</f>
        <v>0</v>
      </c>
      <c r="AU129" s="39">
        <f>+'Cu1'!AU129</f>
        <v>0</v>
      </c>
      <c r="AV129">
        <f>+'Cu1'!AV129</f>
        <v>0</v>
      </c>
      <c r="AW129">
        <f>+'Cu1'!AW129</f>
        <v>0</v>
      </c>
      <c r="AX129">
        <f>+'Cu1'!AX129</f>
        <v>0</v>
      </c>
      <c r="AY129">
        <f>+'Cu1'!AY129</f>
        <v>0</v>
      </c>
      <c r="AZ129">
        <f>+'Cu1'!AZ129</f>
        <v>0</v>
      </c>
      <c r="BA129">
        <f>+'Cu1'!BA129</f>
        <v>0</v>
      </c>
      <c r="BB129">
        <f>+'Cu1'!BB129</f>
        <v>0</v>
      </c>
      <c r="BC129">
        <f>+'Cu1'!BC129</f>
        <v>0</v>
      </c>
      <c r="BD129">
        <f>+'Cu1'!BD129</f>
        <v>0</v>
      </c>
      <c r="BE129">
        <f>+'Cu1'!BE129</f>
        <v>0</v>
      </c>
      <c r="BF129">
        <f>+'Cu1'!BF129</f>
        <v>0</v>
      </c>
      <c r="BG129">
        <f>+'Cu1'!BG129</f>
        <v>0</v>
      </c>
    </row>
    <row r="130" spans="1:65" hidden="1">
      <c r="A130" s="36">
        <f>+'Cu1'!A130</f>
        <v>81</v>
      </c>
      <c r="B130" s="34">
        <f>+'Cu1'!B130</f>
        <v>545</v>
      </c>
      <c r="C130" s="10" t="str">
        <f>+'Cu1'!C130</f>
        <v>TRACTAMENTS</v>
      </c>
      <c r="D130" s="10" t="str">
        <f>+'Cu1'!D130</f>
        <v>Preparació per tractament llimacs (ferramol)</v>
      </c>
      <c r="E130" s="11">
        <f>+'Cu1'!E130</f>
        <v>2500</v>
      </c>
      <c r="F130" s="12">
        <f>+'Cu1'!F130</f>
        <v>0</v>
      </c>
      <c r="G130" s="12">
        <f>+'Cu1'!G130</f>
        <v>0</v>
      </c>
      <c r="H130" s="12">
        <f>+'Cu1'!H130</f>
        <v>0</v>
      </c>
      <c r="I130" s="12">
        <f>+'Cu1'!I130</f>
        <v>0.25</v>
      </c>
      <c r="J130" s="12">
        <f>+'Cu1'!J130</f>
        <v>0</v>
      </c>
      <c r="K130" s="12">
        <f>+'Cu1'!K130</f>
        <v>0</v>
      </c>
      <c r="L130" s="12">
        <f>+'Cu1'!L130</f>
        <v>0</v>
      </c>
      <c r="M130" s="12">
        <f>+'Cu1'!M130</f>
        <v>0</v>
      </c>
      <c r="N130" s="12">
        <f>+'Cu1'!N130</f>
        <v>0</v>
      </c>
      <c r="O130" s="10">
        <f>+'Cu1'!O130</f>
        <v>0</v>
      </c>
      <c r="P130" s="18">
        <f>+'Cu1'!P130</f>
        <v>0</v>
      </c>
      <c r="Q130" s="12">
        <f>+'Cu1'!Q130</f>
        <v>0</v>
      </c>
      <c r="R130" s="10">
        <f>+'Cu1'!R130</f>
        <v>0</v>
      </c>
      <c r="S130" s="10">
        <f>+'Cu1'!S130</f>
        <v>0</v>
      </c>
      <c r="T130" s="10">
        <f>+'Cu1'!T130</f>
        <v>0</v>
      </c>
      <c r="U130" s="10">
        <f>+'Cu1'!U130</f>
        <v>0</v>
      </c>
      <c r="V130" s="10">
        <f>+'Cu1'!V130</f>
        <v>0</v>
      </c>
      <c r="W130" s="10">
        <f>+'Cu1'!W130</f>
        <v>0</v>
      </c>
      <c r="X130" s="10">
        <f>+'Cu1'!X130</f>
        <v>0</v>
      </c>
      <c r="Y130" s="10">
        <f>+'Cu1'!Y130</f>
        <v>0</v>
      </c>
      <c r="Z130" s="12">
        <f>+'Cu1'!Z130</f>
        <v>0</v>
      </c>
      <c r="AA130" s="12">
        <f>+'Cu1'!AA130</f>
        <v>0.25</v>
      </c>
      <c r="AB130" s="10">
        <f>+'Cu1'!AB130</f>
        <v>0</v>
      </c>
      <c r="AC130" s="10">
        <f>+'Cu1'!AC130</f>
        <v>0</v>
      </c>
      <c r="AD130" s="10">
        <f>+'Cu1'!AD130</f>
        <v>0</v>
      </c>
      <c r="AE130" s="12">
        <f>+'Cu1'!AE130</f>
        <v>0</v>
      </c>
      <c r="AF130" s="12">
        <f>+'Cu1'!AF130</f>
        <v>0</v>
      </c>
      <c r="AG130" s="10">
        <f>+'Cu1'!AG130</f>
        <v>0</v>
      </c>
      <c r="AH130" s="10">
        <f>+'Cu1'!AH130</f>
        <v>0</v>
      </c>
      <c r="AI130" s="10">
        <f>+'Cu1'!AI130</f>
        <v>0</v>
      </c>
      <c r="AJ130" s="10">
        <f>+'Cu1'!AJ130</f>
        <v>0</v>
      </c>
      <c r="AK130" s="10">
        <f>+'Cu1'!AK130</f>
        <v>0</v>
      </c>
      <c r="AL130" s="10">
        <f>+'Cu1'!AL130</f>
        <v>0</v>
      </c>
      <c r="AM130" s="10">
        <f>+'Cu1'!AM130</f>
        <v>0</v>
      </c>
      <c r="AN130" s="10">
        <f>+'Cu1'!AN130</f>
        <v>0</v>
      </c>
      <c r="AO130" s="10">
        <f>+'Cu1'!AO130</f>
        <v>0</v>
      </c>
      <c r="AP130" s="10">
        <f>+'Cu1'!AP130</f>
        <v>0</v>
      </c>
      <c r="AQ130" s="10">
        <f>+'Cu1'!AQ130</f>
        <v>0</v>
      </c>
      <c r="AR130" s="10">
        <f>+'Cu1'!AR130</f>
        <v>0</v>
      </c>
      <c r="AS130" s="10">
        <f>+'Cu1'!AS130</f>
        <v>0</v>
      </c>
      <c r="AT130" s="10">
        <f>+'Cu1'!AT130</f>
        <v>0</v>
      </c>
      <c r="AU130">
        <f>+'Cu1'!AU130</f>
        <v>0</v>
      </c>
      <c r="AV130">
        <f>+'Cu1'!AV130</f>
        <v>0</v>
      </c>
      <c r="AW130">
        <f>+'Cu1'!AW130</f>
        <v>0</v>
      </c>
      <c r="AX130">
        <f>+'Cu1'!AX130</f>
        <v>0</v>
      </c>
      <c r="AY130">
        <f>+'Cu1'!AY130</f>
        <v>0</v>
      </c>
      <c r="AZ130">
        <f>+'Cu1'!AZ130</f>
        <v>0</v>
      </c>
      <c r="BA130">
        <f>+'Cu1'!BA130</f>
        <v>0</v>
      </c>
      <c r="BB130">
        <f>+'Cu1'!BB130</f>
        <v>0</v>
      </c>
      <c r="BC130">
        <f>+'Cu1'!BC130</f>
        <v>0</v>
      </c>
      <c r="BD130">
        <f>+'Cu1'!BD130</f>
        <v>0</v>
      </c>
      <c r="BE130">
        <f>+'Cu1'!BE130</f>
        <v>0</v>
      </c>
      <c r="BF130">
        <f>+'Cu1'!BF130</f>
        <v>0</v>
      </c>
      <c r="BG130">
        <f>+'Cu1'!BG130</f>
        <v>0</v>
      </c>
    </row>
    <row r="131" spans="1:65" hidden="1">
      <c r="A131" s="36">
        <f>+'Cu1'!A131</f>
        <v>82</v>
      </c>
      <c r="B131" s="35">
        <f>+'Cu1'!B131</f>
        <v>555</v>
      </c>
      <c r="C131" s="23" t="str">
        <f>+'Cu1'!C131</f>
        <v>TRACTAMENTS</v>
      </c>
      <c r="D131" s="23" t="str">
        <f>+'Cu1'!D131</f>
        <v>Preparació per tractament bacillus + sofre amb bota i 2 persones</v>
      </c>
      <c r="E131" s="21">
        <f>+'Cu1'!E131</f>
        <v>2500</v>
      </c>
      <c r="F131" s="22">
        <f>+'Cu1'!F131</f>
        <v>0</v>
      </c>
      <c r="G131" s="22">
        <f>+'Cu1'!G131</f>
        <v>0.5</v>
      </c>
      <c r="H131" s="22">
        <f>+'Cu1'!H131</f>
        <v>0</v>
      </c>
      <c r="I131" s="22">
        <f>+'Cu1'!I131</f>
        <v>0</v>
      </c>
      <c r="J131" s="22">
        <f>+'Cu1'!J131</f>
        <v>0</v>
      </c>
      <c r="K131" s="22">
        <f>+'Cu1'!K131</f>
        <v>0</v>
      </c>
      <c r="L131" s="22">
        <f>+'Cu1'!L131</f>
        <v>0</v>
      </c>
      <c r="M131" s="22">
        <f>+'Cu1'!M131</f>
        <v>0</v>
      </c>
      <c r="N131" s="22">
        <f>+'Cu1'!N131</f>
        <v>0</v>
      </c>
      <c r="O131" s="23">
        <f>+'Cu1'!O131</f>
        <v>0</v>
      </c>
      <c r="P131" s="24">
        <f>+'Cu1'!P131</f>
        <v>0</v>
      </c>
      <c r="Q131" s="22">
        <f>+'Cu1'!Q131</f>
        <v>0</v>
      </c>
      <c r="R131" s="23">
        <f>+'Cu1'!R131</f>
        <v>0</v>
      </c>
      <c r="S131" s="23">
        <f>+'Cu1'!S131</f>
        <v>0</v>
      </c>
      <c r="T131" s="23">
        <f>+'Cu1'!T131</f>
        <v>0</v>
      </c>
      <c r="U131" s="23">
        <f>+'Cu1'!U131</f>
        <v>0</v>
      </c>
      <c r="V131" s="23">
        <f>+'Cu1'!V131</f>
        <v>0</v>
      </c>
      <c r="W131" s="23">
        <f>+'Cu1'!W131</f>
        <v>0</v>
      </c>
      <c r="X131" s="23">
        <f>+'Cu1'!X131</f>
        <v>0</v>
      </c>
      <c r="Y131" s="23">
        <f>+'Cu1'!Y131</f>
        <v>0</v>
      </c>
      <c r="Z131" s="22">
        <f>+'Cu1'!Z131</f>
        <v>0</v>
      </c>
      <c r="AA131" s="22">
        <f>+'Cu1'!AA131</f>
        <v>0</v>
      </c>
      <c r="AB131" s="23">
        <f>+'Cu1'!AB131</f>
        <v>0</v>
      </c>
      <c r="AC131" s="23">
        <f>+'Cu1'!AC131</f>
        <v>0</v>
      </c>
      <c r="AD131" s="23">
        <f>+'Cu1'!AD131</f>
        <v>0</v>
      </c>
      <c r="AE131" s="22">
        <f>+'Cu1'!AE131</f>
        <v>0</v>
      </c>
      <c r="AF131" s="22">
        <f>+'Cu1'!AF131</f>
        <v>0.5</v>
      </c>
      <c r="AG131" s="23">
        <f>+'Cu1'!AG131</f>
        <v>0</v>
      </c>
      <c r="AH131" s="23">
        <f>+'Cu1'!AH131</f>
        <v>0</v>
      </c>
      <c r="AI131" s="23">
        <f>+'Cu1'!AI131</f>
        <v>0</v>
      </c>
      <c r="AJ131" s="23">
        <f>+'Cu1'!AJ131</f>
        <v>0</v>
      </c>
      <c r="AK131" s="23">
        <f>+'Cu1'!AK131</f>
        <v>0</v>
      </c>
      <c r="AL131" s="23">
        <f>+'Cu1'!AL131</f>
        <v>0</v>
      </c>
      <c r="AM131" s="23">
        <f>+'Cu1'!AM131</f>
        <v>0</v>
      </c>
      <c r="AN131" s="23">
        <f>+'Cu1'!AN131</f>
        <v>0</v>
      </c>
      <c r="AO131" s="23">
        <f>+'Cu1'!AO131</f>
        <v>0</v>
      </c>
      <c r="AP131" s="23">
        <f>+'Cu1'!AP131</f>
        <v>0</v>
      </c>
      <c r="AQ131" s="23">
        <f>+'Cu1'!AQ131</f>
        <v>0</v>
      </c>
      <c r="AR131" s="23">
        <f>+'Cu1'!AR131</f>
        <v>0</v>
      </c>
      <c r="AS131" s="23">
        <f>+'Cu1'!AS131</f>
        <v>0</v>
      </c>
      <c r="AT131" s="23">
        <f>+'Cu1'!AT131</f>
        <v>0</v>
      </c>
      <c r="AU131" s="39">
        <f>+'Cu1'!AU131</f>
        <v>0</v>
      </c>
      <c r="AV131">
        <f>+'Cu1'!AV131</f>
        <v>0</v>
      </c>
      <c r="AW131">
        <f>+'Cu1'!AW131</f>
        <v>0</v>
      </c>
      <c r="AX131">
        <f>+'Cu1'!AX131</f>
        <v>0</v>
      </c>
      <c r="AY131">
        <f>+'Cu1'!AY131</f>
        <v>0</v>
      </c>
      <c r="AZ131">
        <f>+'Cu1'!AZ131</f>
        <v>0</v>
      </c>
      <c r="BA131">
        <f>+'Cu1'!BA131</f>
        <v>0</v>
      </c>
      <c r="BB131">
        <f>+'Cu1'!BB131</f>
        <v>0</v>
      </c>
      <c r="BC131">
        <f>+'Cu1'!BC131</f>
        <v>0</v>
      </c>
      <c r="BD131">
        <f>+'Cu1'!BD131</f>
        <v>0</v>
      </c>
      <c r="BE131">
        <f>+'Cu1'!BE131</f>
        <v>0</v>
      </c>
      <c r="BF131">
        <f>+'Cu1'!BF131</f>
        <v>0</v>
      </c>
      <c r="BG131">
        <f>+'Cu1'!BG131</f>
        <v>0</v>
      </c>
    </row>
    <row r="132" spans="1:65" hidden="1">
      <c r="A132" s="36">
        <f>+'Cu1'!A132</f>
        <v>83</v>
      </c>
      <c r="B132" s="34">
        <f>+'Cu1'!B132</f>
        <v>565</v>
      </c>
      <c r="C132" s="10" t="str">
        <f>+'Cu1'!C132</f>
        <v>TRACTAMENTS</v>
      </c>
      <c r="D132" s="10" t="str">
        <f>+'Cu1'!D132</f>
        <v>Preparació per tractament nim + sofre amb bota i 2 persones</v>
      </c>
      <c r="E132" s="11">
        <f>+'Cu1'!E132</f>
        <v>2500</v>
      </c>
      <c r="F132" s="12">
        <f>+'Cu1'!F132</f>
        <v>0</v>
      </c>
      <c r="G132" s="28">
        <f>+'Cu1'!G132</f>
        <v>0.5</v>
      </c>
      <c r="H132" s="12">
        <f>+'Cu1'!H132</f>
        <v>0</v>
      </c>
      <c r="I132" s="12">
        <f>+'Cu1'!I132</f>
        <v>0</v>
      </c>
      <c r="J132" s="12">
        <f>+'Cu1'!J132</f>
        <v>0</v>
      </c>
      <c r="K132" s="12">
        <f>+'Cu1'!K132</f>
        <v>0</v>
      </c>
      <c r="L132" s="12">
        <f>+'Cu1'!L132</f>
        <v>0</v>
      </c>
      <c r="M132" s="12">
        <f>+'Cu1'!M132</f>
        <v>0</v>
      </c>
      <c r="N132" s="12">
        <f>+'Cu1'!N132</f>
        <v>0</v>
      </c>
      <c r="O132" s="10">
        <f>+'Cu1'!O132</f>
        <v>0</v>
      </c>
      <c r="P132" s="18">
        <f>+'Cu1'!P132</f>
        <v>0</v>
      </c>
      <c r="Q132" s="12">
        <f>+'Cu1'!Q132</f>
        <v>0</v>
      </c>
      <c r="R132" s="10">
        <f>+'Cu1'!R132</f>
        <v>0</v>
      </c>
      <c r="S132" s="10">
        <f>+'Cu1'!S132</f>
        <v>0</v>
      </c>
      <c r="T132" s="10">
        <f>+'Cu1'!T132</f>
        <v>0</v>
      </c>
      <c r="U132" s="10">
        <f>+'Cu1'!U132</f>
        <v>0</v>
      </c>
      <c r="V132" s="10">
        <f>+'Cu1'!V132</f>
        <v>0</v>
      </c>
      <c r="W132" s="10">
        <f>+'Cu1'!W132</f>
        <v>0</v>
      </c>
      <c r="X132" s="10">
        <f>+'Cu1'!X132</f>
        <v>0</v>
      </c>
      <c r="Y132" s="10">
        <f>+'Cu1'!Y132</f>
        <v>0</v>
      </c>
      <c r="Z132" s="12">
        <f>+'Cu1'!Z132</f>
        <v>0</v>
      </c>
      <c r="AA132" s="12">
        <f>+'Cu1'!AA132</f>
        <v>0</v>
      </c>
      <c r="AB132" s="10">
        <f>+'Cu1'!AB132</f>
        <v>0</v>
      </c>
      <c r="AC132" s="10">
        <f>+'Cu1'!AC132</f>
        <v>0</v>
      </c>
      <c r="AD132" s="10">
        <f>+'Cu1'!AD132</f>
        <v>0</v>
      </c>
      <c r="AE132" s="12">
        <f>+'Cu1'!AE132</f>
        <v>0</v>
      </c>
      <c r="AF132" s="12">
        <f>+'Cu1'!AF132</f>
        <v>0.5</v>
      </c>
      <c r="AG132" s="10">
        <f>+'Cu1'!AG132</f>
        <v>0</v>
      </c>
      <c r="AH132" s="10">
        <f>+'Cu1'!AH132</f>
        <v>0</v>
      </c>
      <c r="AI132" s="10">
        <f>+'Cu1'!AI132</f>
        <v>0</v>
      </c>
      <c r="AJ132" s="10">
        <f>+'Cu1'!AJ132</f>
        <v>0</v>
      </c>
      <c r="AK132" s="10">
        <f>+'Cu1'!AK132</f>
        <v>0</v>
      </c>
      <c r="AL132" s="10">
        <f>+'Cu1'!AL132</f>
        <v>0</v>
      </c>
      <c r="AM132" s="10">
        <f>+'Cu1'!AM132</f>
        <v>0</v>
      </c>
      <c r="AN132" s="10">
        <f>+'Cu1'!AN132</f>
        <v>0</v>
      </c>
      <c r="AO132" s="10">
        <f>+'Cu1'!AO132</f>
        <v>0</v>
      </c>
      <c r="AP132" s="10">
        <f>+'Cu1'!AP132</f>
        <v>0</v>
      </c>
      <c r="AQ132" s="10">
        <f>+'Cu1'!AQ132</f>
        <v>0</v>
      </c>
      <c r="AR132" s="10">
        <f>+'Cu1'!AR132</f>
        <v>0</v>
      </c>
      <c r="AS132" s="10">
        <f>+'Cu1'!AS132</f>
        <v>0</v>
      </c>
      <c r="AT132" s="10">
        <f>+'Cu1'!AT132</f>
        <v>0</v>
      </c>
      <c r="AU132">
        <f>+'Cu1'!AU132</f>
        <v>0</v>
      </c>
      <c r="AV132">
        <f>+'Cu1'!AV132</f>
        <v>0</v>
      </c>
      <c r="AW132">
        <f>+'Cu1'!AW132</f>
        <v>0</v>
      </c>
      <c r="AX132">
        <f>+'Cu1'!AX132</f>
        <v>0</v>
      </c>
      <c r="AY132">
        <f>+'Cu1'!AY132</f>
        <v>0</v>
      </c>
      <c r="AZ132">
        <f>+'Cu1'!AZ132</f>
        <v>0</v>
      </c>
      <c r="BA132">
        <f>+'Cu1'!BA132</f>
        <v>0</v>
      </c>
      <c r="BB132">
        <f>+'Cu1'!BB132</f>
        <v>0</v>
      </c>
      <c r="BC132">
        <f>+'Cu1'!BC132</f>
        <v>0</v>
      </c>
      <c r="BD132">
        <f>+'Cu1'!BD132</f>
        <v>0</v>
      </c>
      <c r="BE132">
        <f>+'Cu1'!BE132</f>
        <v>0</v>
      </c>
      <c r="BF132">
        <f>+'Cu1'!BF132</f>
        <v>0</v>
      </c>
      <c r="BG132">
        <f>+'Cu1'!BG132</f>
        <v>0</v>
      </c>
    </row>
    <row r="133" spans="1:65" hidden="1">
      <c r="A133" s="36">
        <f>+'Cu1'!A133</f>
        <v>84</v>
      </c>
      <c r="B133" s="35">
        <f>+'Cu1'!B133</f>
        <v>575</v>
      </c>
      <c r="C133" s="23" t="str">
        <f>+'Cu1'!C133</f>
        <v>TRACTAMENTS</v>
      </c>
      <c r="D133" s="23" t="str">
        <f>+'Cu1'!D133</f>
        <v>Preparació per tractament sofre amb bota i 2 persones</v>
      </c>
      <c r="E133" s="21">
        <f>+'Cu1'!E133</f>
        <v>2500</v>
      </c>
      <c r="F133" s="22">
        <f>+'Cu1'!F133</f>
        <v>0</v>
      </c>
      <c r="G133" s="22">
        <f>+'Cu1'!G133</f>
        <v>0.5</v>
      </c>
      <c r="H133" s="22">
        <f>+'Cu1'!H133</f>
        <v>0</v>
      </c>
      <c r="I133" s="22">
        <f>+'Cu1'!I133</f>
        <v>0</v>
      </c>
      <c r="J133" s="22">
        <f>+'Cu1'!J133</f>
        <v>0</v>
      </c>
      <c r="K133" s="22">
        <f>+'Cu1'!K133</f>
        <v>0</v>
      </c>
      <c r="L133" s="22">
        <f>+'Cu1'!L133</f>
        <v>0</v>
      </c>
      <c r="M133" s="22">
        <f>+'Cu1'!M133</f>
        <v>0</v>
      </c>
      <c r="N133" s="22">
        <f>+'Cu1'!N133</f>
        <v>0</v>
      </c>
      <c r="O133" s="23">
        <f>+'Cu1'!O133</f>
        <v>0</v>
      </c>
      <c r="P133" s="24">
        <f>+'Cu1'!P133</f>
        <v>0</v>
      </c>
      <c r="Q133" s="22">
        <f>+'Cu1'!Q133</f>
        <v>0</v>
      </c>
      <c r="R133" s="23">
        <f>+'Cu1'!R133</f>
        <v>0</v>
      </c>
      <c r="S133" s="23">
        <f>+'Cu1'!S133</f>
        <v>0</v>
      </c>
      <c r="T133" s="23">
        <f>+'Cu1'!T133</f>
        <v>0</v>
      </c>
      <c r="U133" s="23">
        <f>+'Cu1'!U133</f>
        <v>0</v>
      </c>
      <c r="V133" s="23">
        <f>+'Cu1'!V133</f>
        <v>0</v>
      </c>
      <c r="W133" s="23">
        <f>+'Cu1'!W133</f>
        <v>0</v>
      </c>
      <c r="X133" s="23">
        <f>+'Cu1'!X133</f>
        <v>0</v>
      </c>
      <c r="Y133" s="23">
        <f>+'Cu1'!Y133</f>
        <v>0</v>
      </c>
      <c r="Z133" s="22">
        <f>+'Cu1'!Z133</f>
        <v>0</v>
      </c>
      <c r="AA133" s="22">
        <f>+'Cu1'!AA133</f>
        <v>0</v>
      </c>
      <c r="AB133" s="23">
        <f>+'Cu1'!AB133</f>
        <v>0</v>
      </c>
      <c r="AC133" s="23">
        <f>+'Cu1'!AC133</f>
        <v>0</v>
      </c>
      <c r="AD133" s="23">
        <f>+'Cu1'!AD133</f>
        <v>0</v>
      </c>
      <c r="AE133" s="22">
        <f>+'Cu1'!AE133</f>
        <v>0</v>
      </c>
      <c r="AF133" s="22">
        <f>+'Cu1'!AF133</f>
        <v>0.5</v>
      </c>
      <c r="AG133" s="23">
        <f>+'Cu1'!AG133</f>
        <v>0</v>
      </c>
      <c r="AH133" s="23">
        <f>+'Cu1'!AH133</f>
        <v>0</v>
      </c>
      <c r="AI133" s="23">
        <f>+'Cu1'!AI133</f>
        <v>0</v>
      </c>
      <c r="AJ133" s="23">
        <f>+'Cu1'!AJ133</f>
        <v>0</v>
      </c>
      <c r="AK133" s="23">
        <f>+'Cu1'!AK133</f>
        <v>0</v>
      </c>
      <c r="AL133" s="23">
        <f>+'Cu1'!AL133</f>
        <v>0</v>
      </c>
      <c r="AM133" s="23">
        <f>+'Cu1'!AM133</f>
        <v>0</v>
      </c>
      <c r="AN133" s="23">
        <f>+'Cu1'!AN133</f>
        <v>0</v>
      </c>
      <c r="AO133" s="23">
        <f>+'Cu1'!AO133</f>
        <v>0</v>
      </c>
      <c r="AP133" s="23">
        <f>+'Cu1'!AP133</f>
        <v>0</v>
      </c>
      <c r="AQ133" s="23">
        <f>+'Cu1'!AQ133</f>
        <v>0</v>
      </c>
      <c r="AR133" s="23">
        <f>+'Cu1'!AR133</f>
        <v>0</v>
      </c>
      <c r="AS133" s="23">
        <f>+'Cu1'!AS133</f>
        <v>0</v>
      </c>
      <c r="AT133" s="23">
        <f>+'Cu1'!AT133</f>
        <v>0</v>
      </c>
      <c r="AU133" s="39">
        <f>+'Cu1'!AU133</f>
        <v>0</v>
      </c>
      <c r="AV133">
        <f>+'Cu1'!AV133</f>
        <v>0</v>
      </c>
      <c r="AW133">
        <f>+'Cu1'!AW133</f>
        <v>0</v>
      </c>
      <c r="AX133">
        <f>+'Cu1'!AX133</f>
        <v>0</v>
      </c>
      <c r="AY133">
        <f>+'Cu1'!AY133</f>
        <v>0</v>
      </c>
      <c r="AZ133">
        <f>+'Cu1'!AZ133</f>
        <v>0</v>
      </c>
      <c r="BA133">
        <f>+'Cu1'!BA133</f>
        <v>0</v>
      </c>
      <c r="BB133">
        <f>+'Cu1'!BB133</f>
        <v>0</v>
      </c>
      <c r="BC133">
        <f>+'Cu1'!BC133</f>
        <v>0</v>
      </c>
      <c r="BD133">
        <f>+'Cu1'!BD133</f>
        <v>0</v>
      </c>
      <c r="BE133">
        <f>+'Cu1'!BE133</f>
        <v>0</v>
      </c>
      <c r="BF133">
        <f>+'Cu1'!BF133</f>
        <v>0</v>
      </c>
      <c r="BG133">
        <f>+'Cu1'!BG133</f>
        <v>0</v>
      </c>
    </row>
    <row r="134" spans="1:65" hidden="1">
      <c r="A134" s="36">
        <f>+'Cu1'!A134</f>
        <v>85</v>
      </c>
      <c r="B134" s="36">
        <f>+'Cu1'!B134</f>
        <v>615</v>
      </c>
      <c r="C134" s="29" t="str">
        <f>+'Cu1'!C134</f>
        <v>DESHERBAT</v>
      </c>
      <c r="D134" s="29" t="str">
        <f>+'Cu1'!D134</f>
        <v>Preparació per desherbat amb tractor</v>
      </c>
      <c r="E134" s="37">
        <f>+'Cu1'!E134</f>
        <v>2500</v>
      </c>
      <c r="F134" s="28">
        <f>+'Cu1'!F134</f>
        <v>0</v>
      </c>
      <c r="G134" s="28">
        <f>+'Cu1'!G134</f>
        <v>0.5</v>
      </c>
      <c r="H134" s="28">
        <f>+'Cu1'!H134</f>
        <v>0</v>
      </c>
      <c r="I134" s="28">
        <f>+'Cu1'!I134</f>
        <v>0</v>
      </c>
      <c r="J134" s="28">
        <f>+'Cu1'!J134</f>
        <v>0</v>
      </c>
      <c r="K134" s="28">
        <f>+'Cu1'!K134</f>
        <v>0</v>
      </c>
      <c r="L134" s="28">
        <f>+'Cu1'!L134</f>
        <v>0</v>
      </c>
      <c r="M134" s="28">
        <f>+'Cu1'!M134</f>
        <v>0</v>
      </c>
      <c r="N134" s="28">
        <f>+'Cu1'!N134</f>
        <v>0</v>
      </c>
      <c r="O134" s="29">
        <f>+'Cu1'!O134</f>
        <v>0</v>
      </c>
      <c r="P134" s="30">
        <f>+'Cu1'!P134</f>
        <v>0</v>
      </c>
      <c r="Q134" s="28">
        <f>+'Cu1'!Q134</f>
        <v>0</v>
      </c>
      <c r="R134" s="29">
        <f>+'Cu1'!R134</f>
        <v>0</v>
      </c>
      <c r="S134" s="29">
        <f>+'Cu1'!S134</f>
        <v>0</v>
      </c>
      <c r="T134" s="29">
        <f>+'Cu1'!T134</f>
        <v>0</v>
      </c>
      <c r="U134" s="29">
        <f>+'Cu1'!U134</f>
        <v>0</v>
      </c>
      <c r="V134" s="29">
        <f>+'Cu1'!V134</f>
        <v>0</v>
      </c>
      <c r="W134" s="29">
        <f>+'Cu1'!W134</f>
        <v>0</v>
      </c>
      <c r="X134" s="29">
        <f>+'Cu1'!X134</f>
        <v>0</v>
      </c>
      <c r="Y134" s="29">
        <f>+'Cu1'!Y134</f>
        <v>0</v>
      </c>
      <c r="Z134" s="28">
        <f>+'Cu1'!Z134</f>
        <v>0</v>
      </c>
      <c r="AA134" s="28">
        <f>+'Cu1'!AA134</f>
        <v>0</v>
      </c>
      <c r="AB134" s="29">
        <f>+'Cu1'!AB134</f>
        <v>0</v>
      </c>
      <c r="AC134" s="29">
        <f>+'Cu1'!AC134</f>
        <v>0</v>
      </c>
      <c r="AD134" s="29">
        <f>+'Cu1'!AD134</f>
        <v>0</v>
      </c>
      <c r="AE134" s="28">
        <f>+'Cu1'!AE134</f>
        <v>0</v>
      </c>
      <c r="AF134" s="28">
        <f>+'Cu1'!AF134</f>
        <v>0</v>
      </c>
      <c r="AG134" s="29">
        <f>+'Cu1'!AG134</f>
        <v>0</v>
      </c>
      <c r="AH134" s="29">
        <f>+'Cu1'!AH134</f>
        <v>0</v>
      </c>
      <c r="AI134" s="29">
        <f>+'Cu1'!AI134</f>
        <v>0</v>
      </c>
      <c r="AJ134" s="29">
        <f>+'Cu1'!AJ134</f>
        <v>0</v>
      </c>
      <c r="AK134" s="29">
        <f>+'Cu1'!AK134</f>
        <v>0</v>
      </c>
      <c r="AL134" s="29">
        <f>+'Cu1'!AL134</f>
        <v>0</v>
      </c>
      <c r="AM134" s="29">
        <f>+'Cu1'!AM134</f>
        <v>0</v>
      </c>
      <c r="AN134" s="29">
        <f>+'Cu1'!AN134</f>
        <v>0</v>
      </c>
      <c r="AO134" s="29">
        <f>+'Cu1'!AO134</f>
        <v>0</v>
      </c>
      <c r="AP134" s="29">
        <f>+'Cu1'!AP134</f>
        <v>0</v>
      </c>
      <c r="AQ134" s="29">
        <f>+'Cu1'!AQ134</f>
        <v>0</v>
      </c>
      <c r="AR134" s="29">
        <f>+'Cu1'!AR134</f>
        <v>0</v>
      </c>
      <c r="AS134" s="29">
        <f>+'Cu1'!AS134</f>
        <v>0</v>
      </c>
      <c r="AT134" s="29">
        <f>+'Cu1'!AT134</f>
        <v>0</v>
      </c>
      <c r="AU134" s="40">
        <f>+'Cu1'!AU134</f>
        <v>0</v>
      </c>
      <c r="AV134">
        <f>+'Cu1'!AV134</f>
        <v>0</v>
      </c>
      <c r="AW134">
        <f>+'Cu1'!AW134</f>
        <v>0</v>
      </c>
      <c r="AX134">
        <f>+'Cu1'!AX134</f>
        <v>0</v>
      </c>
      <c r="AY134">
        <f>+'Cu1'!AY134</f>
        <v>0</v>
      </c>
      <c r="AZ134">
        <f>+'Cu1'!AZ134</f>
        <v>0</v>
      </c>
      <c r="BA134">
        <f>+'Cu1'!BA134</f>
        <v>0</v>
      </c>
      <c r="BB134">
        <f>+'Cu1'!BB134</f>
        <v>0</v>
      </c>
      <c r="BC134">
        <f>+'Cu1'!BC134</f>
        <v>0</v>
      </c>
      <c r="BD134">
        <f>+'Cu1'!BD134</f>
        <v>0</v>
      </c>
      <c r="BE134">
        <f>+'Cu1'!BE134</f>
        <v>0</v>
      </c>
      <c r="BF134">
        <f>+'Cu1'!BF134</f>
        <v>0</v>
      </c>
      <c r="BG134">
        <f>+'Cu1'!BG134</f>
        <v>0</v>
      </c>
    </row>
    <row r="135" spans="1:65" hidden="1">
      <c r="A135" s="36">
        <f>+'Cu1'!A135</f>
        <v>86</v>
      </c>
      <c r="B135" s="35">
        <f>+'Cu1'!B135</f>
        <v>625</v>
      </c>
      <c r="C135" s="23" t="str">
        <f>+'Cu1'!C135</f>
        <v>DESHERBAT</v>
      </c>
      <c r="D135" s="23" t="str">
        <f>+'Cu1'!D135</f>
        <v>Preparació per desherbat amb motocultor</v>
      </c>
      <c r="E135" s="21">
        <f>+'Cu1'!E135</f>
        <v>2500</v>
      </c>
      <c r="F135" s="22">
        <f>+'Cu1'!F135</f>
        <v>0</v>
      </c>
      <c r="G135" s="22">
        <f>+'Cu1'!G135</f>
        <v>0.25</v>
      </c>
      <c r="H135" s="22">
        <f>+'Cu1'!H135</f>
        <v>0</v>
      </c>
      <c r="I135" s="22">
        <f>+'Cu1'!I135</f>
        <v>0</v>
      </c>
      <c r="J135" s="22">
        <f>+'Cu1'!J135</f>
        <v>0</v>
      </c>
      <c r="K135" s="22">
        <f>+'Cu1'!K135</f>
        <v>0</v>
      </c>
      <c r="L135" s="22">
        <f>+'Cu1'!L135</f>
        <v>0</v>
      </c>
      <c r="M135" s="22">
        <f>+'Cu1'!M135</f>
        <v>0</v>
      </c>
      <c r="N135" s="22">
        <f>+'Cu1'!N135</f>
        <v>0</v>
      </c>
      <c r="O135" s="23">
        <f>+'Cu1'!O135</f>
        <v>0</v>
      </c>
      <c r="P135" s="24">
        <f>+'Cu1'!P135</f>
        <v>0</v>
      </c>
      <c r="Q135" s="22">
        <f>+'Cu1'!Q135</f>
        <v>0</v>
      </c>
      <c r="R135" s="23">
        <f>+'Cu1'!R135</f>
        <v>0</v>
      </c>
      <c r="S135" s="23">
        <f>+'Cu1'!S135</f>
        <v>0</v>
      </c>
      <c r="T135" s="23">
        <f>+'Cu1'!T135</f>
        <v>0</v>
      </c>
      <c r="U135" s="23">
        <f>+'Cu1'!U135</f>
        <v>0</v>
      </c>
      <c r="V135" s="23">
        <f>+'Cu1'!V135</f>
        <v>0</v>
      </c>
      <c r="W135" s="23">
        <f>+'Cu1'!W135</f>
        <v>0</v>
      </c>
      <c r="X135" s="23">
        <f>+'Cu1'!X135</f>
        <v>0</v>
      </c>
      <c r="Y135" s="23">
        <f>+'Cu1'!Y135</f>
        <v>0</v>
      </c>
      <c r="Z135" s="22">
        <f>+'Cu1'!Z135</f>
        <v>0</v>
      </c>
      <c r="AA135" s="22">
        <f>+'Cu1'!AA135</f>
        <v>0</v>
      </c>
      <c r="AB135" s="23">
        <f>+'Cu1'!AB135</f>
        <v>0</v>
      </c>
      <c r="AC135" s="23">
        <f>+'Cu1'!AC135</f>
        <v>0</v>
      </c>
      <c r="AD135" s="23">
        <f>+'Cu1'!AD135</f>
        <v>0</v>
      </c>
      <c r="AE135" s="22">
        <f>+'Cu1'!AE135</f>
        <v>0</v>
      </c>
      <c r="AF135" s="22">
        <f>+'Cu1'!AF135</f>
        <v>0</v>
      </c>
      <c r="AG135" s="23">
        <f>+'Cu1'!AG135</f>
        <v>0</v>
      </c>
      <c r="AH135" s="23">
        <f>+'Cu1'!AH135</f>
        <v>0</v>
      </c>
      <c r="AI135" s="23">
        <f>+'Cu1'!AI135</f>
        <v>0</v>
      </c>
      <c r="AJ135" s="23">
        <f>+'Cu1'!AJ135</f>
        <v>0</v>
      </c>
      <c r="AK135" s="23">
        <f>+'Cu1'!AK135</f>
        <v>0</v>
      </c>
      <c r="AL135" s="23">
        <f>+'Cu1'!AL135</f>
        <v>0</v>
      </c>
      <c r="AM135" s="23">
        <f>+'Cu1'!AM135</f>
        <v>0</v>
      </c>
      <c r="AN135" s="23">
        <f>+'Cu1'!AN135</f>
        <v>0</v>
      </c>
      <c r="AO135" s="23">
        <f>+'Cu1'!AO135</f>
        <v>0</v>
      </c>
      <c r="AP135" s="23">
        <f>+'Cu1'!AP135</f>
        <v>0</v>
      </c>
      <c r="AQ135" s="23">
        <f>+'Cu1'!AQ135</f>
        <v>0</v>
      </c>
      <c r="AR135" s="23">
        <f>+'Cu1'!AR135</f>
        <v>0</v>
      </c>
      <c r="AS135" s="23">
        <f>+'Cu1'!AS135</f>
        <v>0</v>
      </c>
      <c r="AT135" s="23">
        <f>+'Cu1'!AT135</f>
        <v>0</v>
      </c>
      <c r="AU135" s="39">
        <f>+'Cu1'!AU135</f>
        <v>0</v>
      </c>
      <c r="AV135">
        <f>+'Cu1'!AV135</f>
        <v>0</v>
      </c>
      <c r="AW135">
        <f>+'Cu1'!AW135</f>
        <v>0</v>
      </c>
      <c r="AX135" s="40">
        <f>+'Cu1'!AX135</f>
        <v>0</v>
      </c>
      <c r="AY135">
        <f>+'Cu1'!AY135</f>
        <v>0</v>
      </c>
      <c r="AZ135">
        <f>+'Cu1'!AZ135</f>
        <v>0</v>
      </c>
      <c r="BA135">
        <f>+'Cu1'!BA135</f>
        <v>0</v>
      </c>
      <c r="BB135">
        <f>+'Cu1'!BB135</f>
        <v>0</v>
      </c>
      <c r="BC135">
        <f>+'Cu1'!BC135</f>
        <v>0</v>
      </c>
      <c r="BD135">
        <f>+'Cu1'!BD135</f>
        <v>0</v>
      </c>
      <c r="BE135">
        <f>+'Cu1'!BE135</f>
        <v>0</v>
      </c>
      <c r="BF135">
        <f>+'Cu1'!BF135</f>
        <v>0</v>
      </c>
      <c r="BG135">
        <f>+'Cu1'!BG135</f>
        <v>0</v>
      </c>
    </row>
    <row r="136" spans="1:65" hidden="1">
      <c r="A136" s="36">
        <f>+'Cu1'!A136</f>
        <v>87</v>
      </c>
      <c r="B136" s="36">
        <f>+'Cu1'!B136</f>
        <v>635</v>
      </c>
      <c r="C136" s="29" t="str">
        <f>+'Cu1'!C136</f>
        <v>DESHERBAT</v>
      </c>
      <c r="D136" s="29" t="str">
        <f>+'Cu1'!D136</f>
        <v>Preparació per desherbat amb motocultor (només part sense plàstic)</v>
      </c>
      <c r="E136" s="37">
        <f>+'Cu1'!E136</f>
        <v>2500</v>
      </c>
      <c r="F136" s="28">
        <f>+'Cu1'!F136</f>
        <v>0</v>
      </c>
      <c r="G136" s="28">
        <f>+'Cu1'!G136</f>
        <v>0.25</v>
      </c>
      <c r="H136" s="28">
        <f>+'Cu1'!H136</f>
        <v>0</v>
      </c>
      <c r="I136" s="28">
        <f>+'Cu1'!I136</f>
        <v>0</v>
      </c>
      <c r="J136" s="28">
        <f>+'Cu1'!J136</f>
        <v>0</v>
      </c>
      <c r="K136" s="28">
        <f>+'Cu1'!K136</f>
        <v>0</v>
      </c>
      <c r="L136" s="28">
        <f>+'Cu1'!L136</f>
        <v>0</v>
      </c>
      <c r="M136" s="28">
        <f>+'Cu1'!M136</f>
        <v>0</v>
      </c>
      <c r="N136" s="28">
        <f>+'Cu1'!N136</f>
        <v>0</v>
      </c>
      <c r="O136" s="29">
        <f>+'Cu1'!O136</f>
        <v>0</v>
      </c>
      <c r="P136" s="30">
        <f>+'Cu1'!P136</f>
        <v>0</v>
      </c>
      <c r="Q136" s="28">
        <f>+'Cu1'!Q136</f>
        <v>0</v>
      </c>
      <c r="R136" s="29">
        <f>+'Cu1'!R136</f>
        <v>0</v>
      </c>
      <c r="S136" s="29">
        <f>+'Cu1'!S136</f>
        <v>0</v>
      </c>
      <c r="T136" s="29">
        <f>+'Cu1'!T136</f>
        <v>0</v>
      </c>
      <c r="U136" s="29">
        <f>+'Cu1'!U136</f>
        <v>0</v>
      </c>
      <c r="V136" s="29">
        <f>+'Cu1'!V136</f>
        <v>0</v>
      </c>
      <c r="W136" s="29">
        <f>+'Cu1'!W136</f>
        <v>0</v>
      </c>
      <c r="X136" s="29">
        <f>+'Cu1'!X136</f>
        <v>0</v>
      </c>
      <c r="Y136" s="29">
        <f>+'Cu1'!Y136</f>
        <v>0</v>
      </c>
      <c r="Z136" s="28">
        <f>+'Cu1'!Z136</f>
        <v>0</v>
      </c>
      <c r="AA136" s="28">
        <f>+'Cu1'!AA136</f>
        <v>0</v>
      </c>
      <c r="AB136" s="29">
        <f>+'Cu1'!AB136</f>
        <v>0</v>
      </c>
      <c r="AC136" s="29">
        <f>+'Cu1'!AC136</f>
        <v>0</v>
      </c>
      <c r="AD136" s="29">
        <f>+'Cu1'!AD136</f>
        <v>0</v>
      </c>
      <c r="AE136" s="28">
        <f>+'Cu1'!AE136</f>
        <v>0</v>
      </c>
      <c r="AF136" s="28">
        <f>+'Cu1'!AF136</f>
        <v>0</v>
      </c>
      <c r="AG136" s="29">
        <f>+'Cu1'!AG136</f>
        <v>0</v>
      </c>
      <c r="AH136" s="29">
        <f>+'Cu1'!AH136</f>
        <v>0</v>
      </c>
      <c r="AI136" s="29">
        <f>+'Cu1'!AI136</f>
        <v>0</v>
      </c>
      <c r="AJ136" s="29">
        <f>+'Cu1'!AJ136</f>
        <v>0</v>
      </c>
      <c r="AK136" s="29">
        <f>+'Cu1'!AK136</f>
        <v>0</v>
      </c>
      <c r="AL136" s="29">
        <f>+'Cu1'!AL136</f>
        <v>0</v>
      </c>
      <c r="AM136" s="29">
        <f>+'Cu1'!AM136</f>
        <v>0</v>
      </c>
      <c r="AN136" s="29">
        <f>+'Cu1'!AN136</f>
        <v>0</v>
      </c>
      <c r="AO136" s="29">
        <f>+'Cu1'!AO136</f>
        <v>0</v>
      </c>
      <c r="AP136" s="29">
        <f>+'Cu1'!AP136</f>
        <v>0</v>
      </c>
      <c r="AQ136" s="29">
        <f>+'Cu1'!AQ136</f>
        <v>0</v>
      </c>
      <c r="AR136" s="29">
        <f>+'Cu1'!AR136</f>
        <v>0</v>
      </c>
      <c r="AS136" s="29">
        <f>+'Cu1'!AS136</f>
        <v>0</v>
      </c>
      <c r="AT136" s="29">
        <f>+'Cu1'!AT136</f>
        <v>0</v>
      </c>
      <c r="AU136" s="40">
        <f>+'Cu1'!AU136</f>
        <v>0</v>
      </c>
      <c r="AV136">
        <f>+'Cu1'!AV136</f>
        <v>0</v>
      </c>
      <c r="AW136">
        <f>+'Cu1'!AW136</f>
        <v>0</v>
      </c>
      <c r="AX136" s="40">
        <f>+'Cu1'!AX136</f>
        <v>0</v>
      </c>
      <c r="AY136">
        <f>+'Cu1'!AY136</f>
        <v>0</v>
      </c>
      <c r="AZ136">
        <f>+'Cu1'!AZ136</f>
        <v>0</v>
      </c>
      <c r="BA136">
        <f>+'Cu1'!BA136</f>
        <v>0</v>
      </c>
      <c r="BB136">
        <f>+'Cu1'!BB136</f>
        <v>0</v>
      </c>
      <c r="BC136">
        <f>+'Cu1'!BC136</f>
        <v>0</v>
      </c>
      <c r="BD136">
        <f>+'Cu1'!BD136</f>
        <v>0</v>
      </c>
      <c r="BE136">
        <f>+'Cu1'!BE136</f>
        <v>0</v>
      </c>
      <c r="BF136">
        <f>+'Cu1'!BF136</f>
        <v>0</v>
      </c>
      <c r="BG136">
        <f>+'Cu1'!BG136</f>
        <v>0</v>
      </c>
    </row>
    <row r="137" spans="1:65" hidden="1">
      <c r="A137" s="36">
        <f>+'Cu1'!A137</f>
        <v>88</v>
      </c>
      <c r="B137" s="35">
        <f>+'Cu1'!B137</f>
        <v>645</v>
      </c>
      <c r="C137" s="23" t="str">
        <f>+'Cu1'!C137</f>
        <v>DESHERBAT</v>
      </c>
      <c r="D137" s="23" t="str">
        <f>+'Cu1'!D137</f>
        <v>Preparació per desherbat manual 2,5h/1.000 m2</v>
      </c>
      <c r="E137" s="21">
        <f>+'Cu1'!E137</f>
        <v>2500</v>
      </c>
      <c r="F137" s="22">
        <f>+'Cu1'!F137</f>
        <v>0</v>
      </c>
      <c r="G137" s="22">
        <f>+'Cu1'!G137</f>
        <v>0</v>
      </c>
      <c r="H137" s="22">
        <f>+'Cu1'!H137</f>
        <v>0</v>
      </c>
      <c r="I137" s="22">
        <f>+'Cu1'!I137</f>
        <v>0</v>
      </c>
      <c r="J137" s="22">
        <f>+'Cu1'!J137</f>
        <v>0</v>
      </c>
      <c r="K137" s="22">
        <f>+'Cu1'!K137</f>
        <v>0</v>
      </c>
      <c r="L137" s="22">
        <f>+'Cu1'!L137</f>
        <v>0</v>
      </c>
      <c r="M137" s="22">
        <f>+'Cu1'!M137</f>
        <v>0</v>
      </c>
      <c r="N137" s="22">
        <f>+'Cu1'!N137</f>
        <v>0</v>
      </c>
      <c r="O137" s="23">
        <f>+'Cu1'!O137</f>
        <v>0</v>
      </c>
      <c r="P137" s="24">
        <f>+'Cu1'!P137</f>
        <v>0</v>
      </c>
      <c r="Q137" s="22">
        <f>+'Cu1'!Q137</f>
        <v>0</v>
      </c>
      <c r="R137" s="23">
        <f>+'Cu1'!R137</f>
        <v>0</v>
      </c>
      <c r="S137" s="23">
        <f>+'Cu1'!S137</f>
        <v>0</v>
      </c>
      <c r="T137" s="23">
        <f>+'Cu1'!T137</f>
        <v>0</v>
      </c>
      <c r="U137" s="23">
        <f>+'Cu1'!U137</f>
        <v>0</v>
      </c>
      <c r="V137" s="23">
        <f>+'Cu1'!V137</f>
        <v>0</v>
      </c>
      <c r="W137" s="23">
        <f>+'Cu1'!W137</f>
        <v>0</v>
      </c>
      <c r="X137" s="23">
        <f>+'Cu1'!X137</f>
        <v>0</v>
      </c>
      <c r="Y137" s="23">
        <f>+'Cu1'!Y137</f>
        <v>0</v>
      </c>
      <c r="Z137" s="22">
        <f>+'Cu1'!Z137</f>
        <v>0</v>
      </c>
      <c r="AA137" s="22">
        <f>+'Cu1'!AA137</f>
        <v>0</v>
      </c>
      <c r="AB137" s="23">
        <f>+'Cu1'!AB137</f>
        <v>0</v>
      </c>
      <c r="AC137" s="23">
        <f>+'Cu1'!AC137</f>
        <v>0</v>
      </c>
      <c r="AD137" s="23">
        <f>+'Cu1'!AD137</f>
        <v>0</v>
      </c>
      <c r="AE137" s="22">
        <f>+'Cu1'!AE137</f>
        <v>0</v>
      </c>
      <c r="AF137" s="22">
        <f>+'Cu1'!AF137</f>
        <v>0</v>
      </c>
      <c r="AG137" s="23">
        <f>+'Cu1'!AG137</f>
        <v>0</v>
      </c>
      <c r="AH137" s="23">
        <f>+'Cu1'!AH137</f>
        <v>0</v>
      </c>
      <c r="AI137" s="23">
        <f>+'Cu1'!AI137</f>
        <v>0</v>
      </c>
      <c r="AJ137" s="23">
        <f>+'Cu1'!AJ137</f>
        <v>0</v>
      </c>
      <c r="AK137" s="23">
        <f>+'Cu1'!AK137</f>
        <v>0</v>
      </c>
      <c r="AL137" s="23">
        <f>+'Cu1'!AL137</f>
        <v>0</v>
      </c>
      <c r="AM137" s="23">
        <f>+'Cu1'!AM137</f>
        <v>0</v>
      </c>
      <c r="AN137" s="23">
        <f>+'Cu1'!AN137</f>
        <v>0</v>
      </c>
      <c r="AO137" s="23">
        <f>+'Cu1'!AO137</f>
        <v>0</v>
      </c>
      <c r="AP137" s="23">
        <f>+'Cu1'!AP137</f>
        <v>0</v>
      </c>
      <c r="AQ137" s="23">
        <f>+'Cu1'!AQ137</f>
        <v>0</v>
      </c>
      <c r="AR137" s="23">
        <f>+'Cu1'!AR137</f>
        <v>0</v>
      </c>
      <c r="AS137" s="23">
        <f>+'Cu1'!AS137</f>
        <v>0</v>
      </c>
      <c r="AT137" s="23">
        <f>+'Cu1'!AT137</f>
        <v>0</v>
      </c>
      <c r="AU137" s="39">
        <f>+'Cu1'!AU137</f>
        <v>0</v>
      </c>
      <c r="AV137">
        <f>+'Cu1'!AV137</f>
        <v>0</v>
      </c>
      <c r="AW137">
        <f>+'Cu1'!AW137</f>
        <v>0</v>
      </c>
      <c r="AX137" s="40">
        <f>+'Cu1'!AX137</f>
        <v>0</v>
      </c>
      <c r="AY137">
        <f>+'Cu1'!AY137</f>
        <v>0</v>
      </c>
      <c r="AZ137">
        <f>+'Cu1'!AZ137</f>
        <v>0</v>
      </c>
      <c r="BA137">
        <f>+'Cu1'!BA137</f>
        <v>0</v>
      </c>
      <c r="BB137">
        <f>+'Cu1'!BB137</f>
        <v>0</v>
      </c>
      <c r="BC137">
        <f>+'Cu1'!BC137</f>
        <v>0</v>
      </c>
      <c r="BD137">
        <f>+'Cu1'!BD137</f>
        <v>0</v>
      </c>
      <c r="BE137">
        <f>+'Cu1'!BE137</f>
        <v>0</v>
      </c>
      <c r="BF137">
        <f>+'Cu1'!BF137</f>
        <v>0</v>
      </c>
      <c r="BG137">
        <f>+'Cu1'!BG137</f>
        <v>0</v>
      </c>
    </row>
    <row r="138" spans="1:65" hidden="1">
      <c r="A138" s="36">
        <f>+'Cu1'!A138</f>
        <v>89</v>
      </c>
      <c r="B138" s="36">
        <f>+'Cu1'!B138</f>
        <v>655</v>
      </c>
      <c r="C138" s="29" t="str">
        <f>+'Cu1'!C138</f>
        <v>DESHERBAT</v>
      </c>
      <c r="D138" s="29" t="str">
        <f>+'Cu1'!D138</f>
        <v>Preparació per desherbat manual 5h/1.000  m2</v>
      </c>
      <c r="E138" s="37">
        <f>+'Cu1'!E138</f>
        <v>2500</v>
      </c>
      <c r="F138" s="28">
        <f>+'Cu1'!F138</f>
        <v>0</v>
      </c>
      <c r="G138" s="28">
        <f>+'Cu1'!G138</f>
        <v>0</v>
      </c>
      <c r="H138" s="28">
        <f>+'Cu1'!H138</f>
        <v>0</v>
      </c>
      <c r="I138" s="28">
        <f>+'Cu1'!I138</f>
        <v>0</v>
      </c>
      <c r="J138" s="28">
        <f>+'Cu1'!J138</f>
        <v>0</v>
      </c>
      <c r="K138" s="28">
        <f>+'Cu1'!K138</f>
        <v>0</v>
      </c>
      <c r="L138" s="28">
        <f>+'Cu1'!L138</f>
        <v>0</v>
      </c>
      <c r="M138" s="28">
        <f>+'Cu1'!M138</f>
        <v>0</v>
      </c>
      <c r="N138" s="28">
        <f>+'Cu1'!N138</f>
        <v>0</v>
      </c>
      <c r="O138" s="29">
        <f>+'Cu1'!O138</f>
        <v>0</v>
      </c>
      <c r="P138" s="30">
        <f>+'Cu1'!P138</f>
        <v>0</v>
      </c>
      <c r="Q138" s="28">
        <f>+'Cu1'!Q138</f>
        <v>0</v>
      </c>
      <c r="R138" s="29">
        <f>+'Cu1'!R138</f>
        <v>0</v>
      </c>
      <c r="S138" s="29">
        <f>+'Cu1'!S138</f>
        <v>0</v>
      </c>
      <c r="T138" s="29">
        <f>+'Cu1'!T138</f>
        <v>0</v>
      </c>
      <c r="U138" s="29">
        <f>+'Cu1'!U138</f>
        <v>0</v>
      </c>
      <c r="V138" s="29">
        <f>+'Cu1'!V138</f>
        <v>0</v>
      </c>
      <c r="W138" s="29">
        <f>+'Cu1'!W138</f>
        <v>0</v>
      </c>
      <c r="X138" s="29">
        <f>+'Cu1'!X138</f>
        <v>0</v>
      </c>
      <c r="Y138" s="29">
        <f>+'Cu1'!Y138</f>
        <v>0</v>
      </c>
      <c r="Z138" s="28">
        <f>+'Cu1'!Z138</f>
        <v>0</v>
      </c>
      <c r="AA138" s="28">
        <f>+'Cu1'!AA138</f>
        <v>0</v>
      </c>
      <c r="AB138" s="29">
        <f>+'Cu1'!AB138</f>
        <v>0</v>
      </c>
      <c r="AC138" s="29">
        <f>+'Cu1'!AC138</f>
        <v>0</v>
      </c>
      <c r="AD138" s="29">
        <f>+'Cu1'!AD138</f>
        <v>0</v>
      </c>
      <c r="AE138" s="28">
        <f>+'Cu1'!AE138</f>
        <v>0</v>
      </c>
      <c r="AF138" s="28">
        <f>+'Cu1'!AF138</f>
        <v>0</v>
      </c>
      <c r="AG138" s="29">
        <f>+'Cu1'!AG138</f>
        <v>0</v>
      </c>
      <c r="AH138" s="29">
        <f>+'Cu1'!AH138</f>
        <v>0</v>
      </c>
      <c r="AI138" s="29">
        <f>+'Cu1'!AI138</f>
        <v>0</v>
      </c>
      <c r="AJ138" s="29">
        <f>+'Cu1'!AJ138</f>
        <v>0</v>
      </c>
      <c r="AK138" s="29">
        <f>+'Cu1'!AK138</f>
        <v>0</v>
      </c>
      <c r="AL138" s="29">
        <f>+'Cu1'!AL138</f>
        <v>0</v>
      </c>
      <c r="AM138" s="29">
        <f>+'Cu1'!AM138</f>
        <v>0</v>
      </c>
      <c r="AN138" s="29">
        <f>+'Cu1'!AN138</f>
        <v>0</v>
      </c>
      <c r="AO138" s="29">
        <f>+'Cu1'!AO138</f>
        <v>0</v>
      </c>
      <c r="AP138" s="29">
        <f>+'Cu1'!AP138</f>
        <v>0</v>
      </c>
      <c r="AQ138" s="29">
        <f>+'Cu1'!AQ138</f>
        <v>0</v>
      </c>
      <c r="AR138" s="29">
        <f>+'Cu1'!AR138</f>
        <v>0</v>
      </c>
      <c r="AS138" s="29">
        <f>+'Cu1'!AS138</f>
        <v>0</v>
      </c>
      <c r="AT138" s="29">
        <f>+'Cu1'!AT138</f>
        <v>0</v>
      </c>
      <c r="AU138" s="40">
        <f>+'Cu1'!AU138</f>
        <v>0</v>
      </c>
      <c r="AV138">
        <f>+'Cu1'!AV138</f>
        <v>0</v>
      </c>
      <c r="AW138">
        <f>+'Cu1'!AW138</f>
        <v>0</v>
      </c>
      <c r="AX138">
        <f>+'Cu1'!AX138</f>
        <v>0</v>
      </c>
      <c r="AY138">
        <f>+'Cu1'!AY138</f>
        <v>0</v>
      </c>
      <c r="AZ138">
        <f>+'Cu1'!AZ138</f>
        <v>0</v>
      </c>
      <c r="BA138">
        <f>+'Cu1'!BA138</f>
        <v>0</v>
      </c>
      <c r="BB138">
        <f>+'Cu1'!BB138</f>
        <v>0</v>
      </c>
      <c r="BC138">
        <f>+'Cu1'!BC138</f>
        <v>0</v>
      </c>
      <c r="BD138">
        <f>+'Cu1'!BD138</f>
        <v>0</v>
      </c>
      <c r="BE138">
        <f>+'Cu1'!BE138</f>
        <v>0</v>
      </c>
      <c r="BF138">
        <f>+'Cu1'!BF138</f>
        <v>0</v>
      </c>
      <c r="BG138">
        <f>+'Cu1'!BG138</f>
        <v>0</v>
      </c>
    </row>
    <row r="139" spans="1:65" hidden="1">
      <c r="A139" s="36">
        <f>+'Cu1'!A139</f>
        <v>90</v>
      </c>
      <c r="B139" s="35">
        <f>+'Cu1'!B139</f>
        <v>665</v>
      </c>
      <c r="C139" s="23" t="str">
        <f>+'Cu1'!C139</f>
        <v>DESHERBAT</v>
      </c>
      <c r="D139" s="23" t="str">
        <f>+'Cu1'!D139</f>
        <v>Preparació per desherbat manual 6,5h/1.000  m2</v>
      </c>
      <c r="E139" s="21">
        <f>+'Cu1'!E139</f>
        <v>2500</v>
      </c>
      <c r="F139" s="22">
        <f>+'Cu1'!F139</f>
        <v>0</v>
      </c>
      <c r="G139" s="22">
        <f>+'Cu1'!G139</f>
        <v>0</v>
      </c>
      <c r="H139" s="22">
        <f>+'Cu1'!H139</f>
        <v>0</v>
      </c>
      <c r="I139" s="22">
        <f>+'Cu1'!I139</f>
        <v>0</v>
      </c>
      <c r="J139" s="22">
        <f>+'Cu1'!J139</f>
        <v>0</v>
      </c>
      <c r="K139" s="22">
        <f>+'Cu1'!K139</f>
        <v>0</v>
      </c>
      <c r="L139" s="22">
        <f>+'Cu1'!L139</f>
        <v>0</v>
      </c>
      <c r="M139" s="22">
        <f>+'Cu1'!M139</f>
        <v>0</v>
      </c>
      <c r="N139" s="22">
        <f>+'Cu1'!N139</f>
        <v>0</v>
      </c>
      <c r="O139" s="23">
        <f>+'Cu1'!O139</f>
        <v>0</v>
      </c>
      <c r="P139" s="24">
        <f>+'Cu1'!P139</f>
        <v>0</v>
      </c>
      <c r="Q139" s="22">
        <f>+'Cu1'!Q139</f>
        <v>0</v>
      </c>
      <c r="R139" s="23">
        <f>+'Cu1'!R139</f>
        <v>0</v>
      </c>
      <c r="S139" s="23">
        <f>+'Cu1'!S139</f>
        <v>0</v>
      </c>
      <c r="T139" s="23">
        <f>+'Cu1'!T139</f>
        <v>0</v>
      </c>
      <c r="U139" s="23">
        <f>+'Cu1'!U139</f>
        <v>0</v>
      </c>
      <c r="V139" s="23">
        <f>+'Cu1'!V139</f>
        <v>0</v>
      </c>
      <c r="W139" s="23">
        <f>+'Cu1'!W139</f>
        <v>0</v>
      </c>
      <c r="X139" s="23">
        <f>+'Cu1'!X139</f>
        <v>0</v>
      </c>
      <c r="Y139" s="23">
        <f>+'Cu1'!Y139</f>
        <v>0</v>
      </c>
      <c r="Z139" s="22">
        <f>+'Cu1'!Z139</f>
        <v>0</v>
      </c>
      <c r="AA139" s="22">
        <f>+'Cu1'!AA139</f>
        <v>0</v>
      </c>
      <c r="AB139" s="23">
        <f>+'Cu1'!AB139</f>
        <v>0</v>
      </c>
      <c r="AC139" s="23">
        <f>+'Cu1'!AC139</f>
        <v>0</v>
      </c>
      <c r="AD139" s="23">
        <f>+'Cu1'!AD139</f>
        <v>0</v>
      </c>
      <c r="AE139" s="22">
        <f>+'Cu1'!AE139</f>
        <v>0</v>
      </c>
      <c r="AF139" s="22">
        <f>+'Cu1'!AF139</f>
        <v>0</v>
      </c>
      <c r="AG139" s="23">
        <f>+'Cu1'!AG139</f>
        <v>0</v>
      </c>
      <c r="AH139" s="23">
        <f>+'Cu1'!AH139</f>
        <v>0</v>
      </c>
      <c r="AI139" s="23">
        <f>+'Cu1'!AI139</f>
        <v>0</v>
      </c>
      <c r="AJ139" s="23">
        <f>+'Cu1'!AJ139</f>
        <v>0</v>
      </c>
      <c r="AK139" s="23">
        <f>+'Cu1'!AK139</f>
        <v>0</v>
      </c>
      <c r="AL139" s="23">
        <f>+'Cu1'!AL139</f>
        <v>0</v>
      </c>
      <c r="AM139" s="23">
        <f>+'Cu1'!AM139</f>
        <v>0</v>
      </c>
      <c r="AN139" s="23">
        <f>+'Cu1'!AN139</f>
        <v>0</v>
      </c>
      <c r="AO139" s="23">
        <f>+'Cu1'!AO139</f>
        <v>0</v>
      </c>
      <c r="AP139" s="23">
        <f>+'Cu1'!AP139</f>
        <v>0</v>
      </c>
      <c r="AQ139" s="23">
        <f>+'Cu1'!AQ139</f>
        <v>0</v>
      </c>
      <c r="AR139" s="23">
        <f>+'Cu1'!AR139</f>
        <v>0</v>
      </c>
      <c r="AS139" s="23">
        <f>+'Cu1'!AS139</f>
        <v>0</v>
      </c>
      <c r="AT139" s="23">
        <f>+'Cu1'!AT139</f>
        <v>0</v>
      </c>
      <c r="AU139" s="39">
        <f>+'Cu1'!AU139</f>
        <v>0</v>
      </c>
      <c r="AV139">
        <f>+'Cu1'!AV139</f>
        <v>0</v>
      </c>
      <c r="AW139">
        <f>+'Cu1'!AW139</f>
        <v>0</v>
      </c>
      <c r="AX139">
        <f>+'Cu1'!AX139</f>
        <v>0</v>
      </c>
      <c r="AY139">
        <f>+'Cu1'!AY139</f>
        <v>0</v>
      </c>
      <c r="AZ139">
        <f>+'Cu1'!AZ139</f>
        <v>0</v>
      </c>
      <c r="BA139">
        <f>+'Cu1'!BA139</f>
        <v>0</v>
      </c>
      <c r="BB139">
        <f>+'Cu1'!BB139</f>
        <v>0</v>
      </c>
      <c r="BC139">
        <f>+'Cu1'!BC139</f>
        <v>0</v>
      </c>
      <c r="BD139">
        <f>+'Cu1'!BD139</f>
        <v>0</v>
      </c>
      <c r="BE139">
        <f>+'Cu1'!BE139</f>
        <v>0</v>
      </c>
      <c r="BF139">
        <f>+'Cu1'!BF139</f>
        <v>0</v>
      </c>
      <c r="BG139">
        <f>+'Cu1'!BG139</f>
        <v>0</v>
      </c>
    </row>
    <row r="140" spans="1:65" hidden="1">
      <c r="A140" s="36">
        <f>+'Cu1'!A140</f>
        <v>91</v>
      </c>
      <c r="B140" s="36">
        <f>+'Cu1'!B140</f>
        <v>675</v>
      </c>
      <c r="C140" s="29" t="str">
        <f>+'Cu1'!C140</f>
        <v>DESHERBAT</v>
      </c>
      <c r="D140" s="29" t="str">
        <f>+'Cu1'!D140</f>
        <v>Preparació per calçar-desherbar</v>
      </c>
      <c r="E140" s="37">
        <f>+'Cu1'!E140</f>
        <v>2500</v>
      </c>
      <c r="F140" s="28">
        <f>+'Cu1'!F140</f>
        <v>0</v>
      </c>
      <c r="G140" s="28">
        <f>+'Cu1'!G140</f>
        <v>0.5</v>
      </c>
      <c r="H140" s="28">
        <f>+'Cu1'!H140</f>
        <v>0</v>
      </c>
      <c r="I140" s="28">
        <f>+'Cu1'!I140</f>
        <v>0</v>
      </c>
      <c r="J140" s="28">
        <f>+'Cu1'!J140</f>
        <v>0</v>
      </c>
      <c r="K140" s="28">
        <f>+'Cu1'!K140</f>
        <v>0</v>
      </c>
      <c r="L140" s="28">
        <f>+'Cu1'!L140</f>
        <v>0</v>
      </c>
      <c r="M140" s="28">
        <f>+'Cu1'!M140</f>
        <v>0</v>
      </c>
      <c r="N140" s="28">
        <f>+'Cu1'!N140</f>
        <v>0</v>
      </c>
      <c r="O140" s="29">
        <f>+'Cu1'!O140</f>
        <v>0</v>
      </c>
      <c r="P140" s="30">
        <f>+'Cu1'!P140</f>
        <v>0</v>
      </c>
      <c r="Q140" s="28">
        <f>+'Cu1'!Q140</f>
        <v>0.5</v>
      </c>
      <c r="R140" s="29">
        <f>+'Cu1'!R140</f>
        <v>0</v>
      </c>
      <c r="S140" s="29">
        <f>+'Cu1'!S140</f>
        <v>0</v>
      </c>
      <c r="T140" s="29">
        <f>+'Cu1'!T140</f>
        <v>0</v>
      </c>
      <c r="U140" s="29">
        <f>+'Cu1'!U140</f>
        <v>0</v>
      </c>
      <c r="V140" s="29">
        <f>+'Cu1'!V140</f>
        <v>0</v>
      </c>
      <c r="W140" s="29">
        <f>+'Cu1'!W140</f>
        <v>0</v>
      </c>
      <c r="X140" s="29">
        <f>+'Cu1'!X140</f>
        <v>0</v>
      </c>
      <c r="Y140" s="29">
        <f>+'Cu1'!Y140</f>
        <v>0</v>
      </c>
      <c r="Z140" s="28">
        <f>+'Cu1'!Z140</f>
        <v>0</v>
      </c>
      <c r="AA140" s="28">
        <f>+'Cu1'!AA140</f>
        <v>0</v>
      </c>
      <c r="AB140" s="29">
        <f>+'Cu1'!AB140</f>
        <v>0</v>
      </c>
      <c r="AC140" s="29">
        <f>+'Cu1'!AC140</f>
        <v>0</v>
      </c>
      <c r="AD140" s="29">
        <f>+'Cu1'!AD140</f>
        <v>0</v>
      </c>
      <c r="AE140" s="28">
        <f>+'Cu1'!AE140</f>
        <v>0</v>
      </c>
      <c r="AF140" s="28">
        <f>+'Cu1'!AF140</f>
        <v>0</v>
      </c>
      <c r="AG140" s="29">
        <f>+'Cu1'!AG140</f>
        <v>0</v>
      </c>
      <c r="AH140" s="29">
        <f>+'Cu1'!AH140</f>
        <v>0</v>
      </c>
      <c r="AI140" s="29">
        <f>+'Cu1'!AI140</f>
        <v>0</v>
      </c>
      <c r="AJ140" s="29">
        <f>+'Cu1'!AJ140</f>
        <v>0</v>
      </c>
      <c r="AK140" s="29">
        <f>+'Cu1'!AK140</f>
        <v>0</v>
      </c>
      <c r="AL140" s="29">
        <f>+'Cu1'!AL140</f>
        <v>0</v>
      </c>
      <c r="AM140" s="29">
        <f>+'Cu1'!AM140</f>
        <v>0</v>
      </c>
      <c r="AN140" s="29">
        <f>+'Cu1'!AN140</f>
        <v>0</v>
      </c>
      <c r="AO140" s="29">
        <f>+'Cu1'!AO140</f>
        <v>0</v>
      </c>
      <c r="AP140" s="29">
        <f>+'Cu1'!AP140</f>
        <v>0</v>
      </c>
      <c r="AQ140" s="29">
        <f>+'Cu1'!AQ140</f>
        <v>0</v>
      </c>
      <c r="AR140" s="29">
        <f>+'Cu1'!AR140</f>
        <v>0</v>
      </c>
      <c r="AS140" s="29">
        <f>+'Cu1'!AS140</f>
        <v>0</v>
      </c>
      <c r="AT140" s="29">
        <f>+'Cu1'!AT140</f>
        <v>0</v>
      </c>
      <c r="AU140" s="40">
        <f>+'Cu1'!AU140</f>
        <v>0</v>
      </c>
      <c r="AV140">
        <f>+'Cu1'!AV140</f>
        <v>0</v>
      </c>
      <c r="AW140">
        <f>+'Cu1'!AW140</f>
        <v>0</v>
      </c>
      <c r="AX140">
        <f>+'Cu1'!AX140</f>
        <v>0</v>
      </c>
      <c r="AY140">
        <f>+'Cu1'!AY140</f>
        <v>0</v>
      </c>
      <c r="AZ140">
        <f>+'Cu1'!AZ140</f>
        <v>0</v>
      </c>
      <c r="BA140">
        <f>+'Cu1'!BA140</f>
        <v>0</v>
      </c>
      <c r="BB140">
        <f>+'Cu1'!BB140</f>
        <v>0</v>
      </c>
      <c r="BC140">
        <f>+'Cu1'!BC140</f>
        <v>0</v>
      </c>
      <c r="BD140">
        <f>+'Cu1'!BD140</f>
        <v>0</v>
      </c>
      <c r="BE140">
        <f>+'Cu1'!BE140</f>
        <v>0</v>
      </c>
      <c r="BF140">
        <f>+'Cu1'!BF140</f>
        <v>0</v>
      </c>
      <c r="BG140">
        <f>+'Cu1'!BG140</f>
        <v>0</v>
      </c>
    </row>
    <row r="141" spans="1:65" hidden="1">
      <c r="A141" s="36">
        <f>+'Cu1'!A141</f>
        <v>92</v>
      </c>
      <c r="B141" s="35">
        <f>+'Cu1'!B141</f>
        <v>685</v>
      </c>
      <c r="C141" s="23" t="str">
        <f>+'Cu1'!C141</f>
        <v>DESHERBAT</v>
      </c>
      <c r="D141" s="23" t="str">
        <f>+'Cu1'!D141</f>
        <v>Preparació per col·locar plàstic a mà</v>
      </c>
      <c r="E141" s="21">
        <f>+'Cu1'!E141</f>
        <v>2500</v>
      </c>
      <c r="F141" s="22">
        <f>+'Cu1'!F141</f>
        <v>0</v>
      </c>
      <c r="G141" s="22">
        <f>+'Cu1'!G141</f>
        <v>0</v>
      </c>
      <c r="H141" s="22">
        <f>+'Cu1'!H141</f>
        <v>0</v>
      </c>
      <c r="I141" s="22">
        <f>+'Cu1'!I141</f>
        <v>0</v>
      </c>
      <c r="J141" s="22">
        <f>+'Cu1'!J141</f>
        <v>0</v>
      </c>
      <c r="K141" s="22">
        <f>+'Cu1'!K141</f>
        <v>0</v>
      </c>
      <c r="L141" s="22">
        <f>+'Cu1'!L141</f>
        <v>0</v>
      </c>
      <c r="M141" s="22">
        <f>+'Cu1'!M141</f>
        <v>0</v>
      </c>
      <c r="N141" s="22">
        <f>+'Cu1'!N141</f>
        <v>0</v>
      </c>
      <c r="O141" s="23">
        <f>+'Cu1'!O141</f>
        <v>0</v>
      </c>
      <c r="P141" s="24">
        <f>+'Cu1'!P141</f>
        <v>0</v>
      </c>
      <c r="Q141" s="22">
        <f>+'Cu1'!Q141</f>
        <v>0</v>
      </c>
      <c r="R141" s="23">
        <f>+'Cu1'!R141</f>
        <v>0</v>
      </c>
      <c r="S141" s="23">
        <f>+'Cu1'!S141</f>
        <v>0</v>
      </c>
      <c r="T141" s="23">
        <f>+'Cu1'!T141</f>
        <v>0</v>
      </c>
      <c r="U141" s="23">
        <f>+'Cu1'!U141</f>
        <v>0</v>
      </c>
      <c r="V141" s="23">
        <f>+'Cu1'!V141</f>
        <v>0</v>
      </c>
      <c r="W141" s="23">
        <f>+'Cu1'!W141</f>
        <v>0</v>
      </c>
      <c r="X141" s="23">
        <f>+'Cu1'!X141</f>
        <v>0</v>
      </c>
      <c r="Y141" s="23">
        <f>+'Cu1'!Y141</f>
        <v>0</v>
      </c>
      <c r="Z141" s="22">
        <f>+'Cu1'!Z141</f>
        <v>0</v>
      </c>
      <c r="AA141" s="22">
        <f>+'Cu1'!AA141</f>
        <v>0</v>
      </c>
      <c r="AB141" s="23">
        <f>+'Cu1'!AB141</f>
        <v>0</v>
      </c>
      <c r="AC141" s="23">
        <f>+'Cu1'!AC141</f>
        <v>0</v>
      </c>
      <c r="AD141" s="23">
        <f>+'Cu1'!AD141</f>
        <v>0</v>
      </c>
      <c r="AE141" s="22">
        <f>+'Cu1'!AE141</f>
        <v>0</v>
      </c>
      <c r="AF141" s="22">
        <f>+'Cu1'!AF141</f>
        <v>0</v>
      </c>
      <c r="AG141" s="23">
        <f>+'Cu1'!AG141</f>
        <v>0</v>
      </c>
      <c r="AH141" s="23">
        <f>+'Cu1'!AH141</f>
        <v>0</v>
      </c>
      <c r="AI141" s="23">
        <f>+'Cu1'!AI141</f>
        <v>0</v>
      </c>
      <c r="AJ141" s="23">
        <f>+'Cu1'!AJ141</f>
        <v>0</v>
      </c>
      <c r="AK141" s="23">
        <f>+'Cu1'!AK141</f>
        <v>0</v>
      </c>
      <c r="AL141" s="23">
        <f>+'Cu1'!AL141</f>
        <v>0</v>
      </c>
      <c r="AM141" s="23">
        <f>+'Cu1'!AM141</f>
        <v>0</v>
      </c>
      <c r="AN141" s="23">
        <f>+'Cu1'!AN141</f>
        <v>0</v>
      </c>
      <c r="AO141" s="23">
        <f>+'Cu1'!AO141</f>
        <v>0</v>
      </c>
      <c r="AP141" s="23">
        <f>+'Cu1'!AP141</f>
        <v>0</v>
      </c>
      <c r="AQ141" s="23">
        <f>+'Cu1'!AQ141</f>
        <v>0</v>
      </c>
      <c r="AR141" s="23">
        <f>+'Cu1'!AR141</f>
        <v>0</v>
      </c>
      <c r="AS141" s="23">
        <f>+'Cu1'!AS141</f>
        <v>0</v>
      </c>
      <c r="AT141" s="23">
        <f>+'Cu1'!AT141</f>
        <v>0</v>
      </c>
      <c r="AU141" s="39">
        <f>+'Cu1'!AU141</f>
        <v>0</v>
      </c>
      <c r="AV141">
        <f>+'Cu1'!AV141</f>
        <v>0</v>
      </c>
      <c r="AW141">
        <f>+'Cu1'!AW141</f>
        <v>0</v>
      </c>
      <c r="AX141">
        <f>+'Cu1'!AX141</f>
        <v>0</v>
      </c>
      <c r="AY141">
        <f>+'Cu1'!AY141</f>
        <v>0</v>
      </c>
      <c r="AZ141">
        <f>+'Cu1'!AZ141</f>
        <v>0</v>
      </c>
      <c r="BA141">
        <f>+'Cu1'!BA141</f>
        <v>0</v>
      </c>
      <c r="BB141">
        <f>+'Cu1'!BB141</f>
        <v>0</v>
      </c>
      <c r="BC141">
        <f>+'Cu1'!BC141</f>
        <v>0</v>
      </c>
      <c r="BD141">
        <f>+'Cu1'!BD141</f>
        <v>0</v>
      </c>
      <c r="BE141">
        <f>+'Cu1'!BE141</f>
        <v>0</v>
      </c>
      <c r="BF141">
        <f>+'Cu1'!BF141</f>
        <v>0</v>
      </c>
      <c r="BG141">
        <f>+'Cu1'!BG141</f>
        <v>0</v>
      </c>
    </row>
    <row r="142" spans="1:65" hidden="1">
      <c r="A142" s="36">
        <f>+'Cu1'!A142</f>
        <v>93</v>
      </c>
      <c r="B142" s="36">
        <f>+'Cu1'!B142</f>
        <v>715</v>
      </c>
      <c r="C142" s="29" t="str">
        <f>+'Cu1'!C142</f>
        <v xml:space="preserve">ALTRES OPERACIONS </v>
      </c>
      <c r="D142" s="29" t="str">
        <f>+'Cu1'!D142</f>
        <v>Preparació per clavar i lligar canyes manual</v>
      </c>
      <c r="E142" s="37">
        <f>+'Cu1'!E142</f>
        <v>2500</v>
      </c>
      <c r="F142" s="28">
        <f>+'Cu1'!F142</f>
        <v>0</v>
      </c>
      <c r="G142" s="28">
        <f>+'Cu1'!G142</f>
        <v>0</v>
      </c>
      <c r="H142" s="28">
        <f>+'Cu1'!H142</f>
        <v>0</v>
      </c>
      <c r="I142" s="28">
        <f>+'Cu1'!I142</f>
        <v>0</v>
      </c>
      <c r="J142" s="28">
        <f>+'Cu1'!J142</f>
        <v>0</v>
      </c>
      <c r="K142" s="28">
        <f>+'Cu1'!K142</f>
        <v>0</v>
      </c>
      <c r="L142" s="28">
        <f>+'Cu1'!L142</f>
        <v>0</v>
      </c>
      <c r="M142" s="28">
        <f>+'Cu1'!M142</f>
        <v>0</v>
      </c>
      <c r="N142" s="28">
        <f>+'Cu1'!N142</f>
        <v>0</v>
      </c>
      <c r="O142" s="29">
        <f>+'Cu1'!O142</f>
        <v>0</v>
      </c>
      <c r="P142" s="30">
        <f>+'Cu1'!P142</f>
        <v>0</v>
      </c>
      <c r="Q142" s="28">
        <f>+'Cu1'!Q142</f>
        <v>0</v>
      </c>
      <c r="R142" s="29">
        <f>+'Cu1'!R142</f>
        <v>0</v>
      </c>
      <c r="S142" s="29">
        <f>+'Cu1'!S142</f>
        <v>0</v>
      </c>
      <c r="T142" s="29">
        <f>+'Cu1'!T142</f>
        <v>0</v>
      </c>
      <c r="U142" s="29">
        <f>+'Cu1'!U142</f>
        <v>0</v>
      </c>
      <c r="V142" s="29">
        <f>+'Cu1'!V142</f>
        <v>0</v>
      </c>
      <c r="W142" s="29">
        <f>+'Cu1'!W142</f>
        <v>0</v>
      </c>
      <c r="X142" s="29">
        <f>+'Cu1'!X142</f>
        <v>0</v>
      </c>
      <c r="Y142" s="29">
        <f>+'Cu1'!Y142</f>
        <v>0</v>
      </c>
      <c r="Z142" s="28">
        <f>+'Cu1'!Z142</f>
        <v>0</v>
      </c>
      <c r="AA142" s="28">
        <f>+'Cu1'!AA142</f>
        <v>0</v>
      </c>
      <c r="AB142" s="29">
        <f>+'Cu1'!AB142</f>
        <v>0</v>
      </c>
      <c r="AC142" s="29">
        <f>+'Cu1'!AC142</f>
        <v>0</v>
      </c>
      <c r="AD142" s="29">
        <f>+'Cu1'!AD142</f>
        <v>0</v>
      </c>
      <c r="AE142" s="28">
        <f>+'Cu1'!AE142</f>
        <v>0</v>
      </c>
      <c r="AF142" s="28">
        <f>+'Cu1'!AF142</f>
        <v>0</v>
      </c>
      <c r="AG142" s="29">
        <f>+'Cu1'!AG142</f>
        <v>0</v>
      </c>
      <c r="AH142" s="29">
        <f>+'Cu1'!AH142</f>
        <v>0</v>
      </c>
      <c r="AI142" s="29">
        <f>+'Cu1'!AI142</f>
        <v>0</v>
      </c>
      <c r="AJ142" s="29">
        <f>+'Cu1'!AJ142</f>
        <v>0</v>
      </c>
      <c r="AK142" s="29">
        <f>+'Cu1'!AK142</f>
        <v>0</v>
      </c>
      <c r="AL142" s="29">
        <f>+'Cu1'!AL142</f>
        <v>0</v>
      </c>
      <c r="AM142" s="29">
        <f>+'Cu1'!AM142</f>
        <v>0</v>
      </c>
      <c r="AN142" s="29">
        <f>+'Cu1'!AN142</f>
        <v>0</v>
      </c>
      <c r="AO142" s="29">
        <f>+'Cu1'!AO142</f>
        <v>0</v>
      </c>
      <c r="AP142" s="29">
        <f>+'Cu1'!AP142</f>
        <v>0</v>
      </c>
      <c r="AQ142" s="29">
        <f>+'Cu1'!AQ142</f>
        <v>0</v>
      </c>
      <c r="AR142" s="29">
        <f>+'Cu1'!AR142</f>
        <v>0</v>
      </c>
      <c r="AS142" s="29">
        <f>+'Cu1'!AS142</f>
        <v>0</v>
      </c>
      <c r="AT142" s="29">
        <f>+'Cu1'!AT142</f>
        <v>0</v>
      </c>
      <c r="AU142" s="40">
        <f>+'Cu1'!AU142</f>
        <v>0</v>
      </c>
      <c r="AV142">
        <f>+'Cu1'!AV142</f>
        <v>0</v>
      </c>
      <c r="AW142">
        <f>+'Cu1'!AW142</f>
        <v>0</v>
      </c>
      <c r="AX142" s="40">
        <f>+'Cu1'!AX142</f>
        <v>0</v>
      </c>
      <c r="AY142" s="40">
        <f>+'Cu1'!AY142</f>
        <v>0</v>
      </c>
      <c r="AZ142" s="40">
        <f>+'Cu1'!AZ142</f>
        <v>0</v>
      </c>
      <c r="BA142" s="40">
        <f>+'Cu1'!BA142</f>
        <v>0</v>
      </c>
      <c r="BB142" s="40">
        <f>+'Cu1'!BB142</f>
        <v>0</v>
      </c>
      <c r="BC142" s="40">
        <f>+'Cu1'!BC142</f>
        <v>0</v>
      </c>
      <c r="BD142" s="40">
        <f>+'Cu1'!BD142</f>
        <v>0</v>
      </c>
      <c r="BE142" s="40">
        <f>+'Cu1'!BE142</f>
        <v>0</v>
      </c>
      <c r="BF142" s="40">
        <f>+'Cu1'!BF142</f>
        <v>0</v>
      </c>
      <c r="BG142" s="40">
        <f>+'Cu1'!BG142</f>
        <v>0</v>
      </c>
      <c r="BH142" s="40"/>
      <c r="BI142" s="40"/>
      <c r="BJ142" s="40"/>
      <c r="BK142" s="40"/>
      <c r="BL142" s="40"/>
      <c r="BM142" s="40"/>
    </row>
    <row r="143" spans="1:65" hidden="1">
      <c r="A143" s="36">
        <f>+'Cu1'!A143</f>
        <v>94</v>
      </c>
      <c r="B143" s="35">
        <f>+'Cu1'!B143</f>
        <v>725</v>
      </c>
      <c r="C143" s="23" t="str">
        <f>+'Cu1'!C143</f>
        <v xml:space="preserve">ALTRES OPERACIONS </v>
      </c>
      <c r="D143" s="23" t="str">
        <f>+'Cu1'!D143</f>
        <v>Preparació per esporgar i lligar tomaqueres</v>
      </c>
      <c r="E143" s="21">
        <f>+'Cu1'!E143</f>
        <v>2500</v>
      </c>
      <c r="F143" s="22">
        <f>+'Cu1'!F143</f>
        <v>0</v>
      </c>
      <c r="G143" s="22">
        <f>+'Cu1'!G143</f>
        <v>0</v>
      </c>
      <c r="H143" s="22">
        <f>+'Cu1'!H143</f>
        <v>0</v>
      </c>
      <c r="I143" s="22">
        <f>+'Cu1'!I143</f>
        <v>0</v>
      </c>
      <c r="J143" s="22">
        <f>+'Cu1'!J143</f>
        <v>0</v>
      </c>
      <c r="K143" s="22">
        <f>+'Cu1'!K143</f>
        <v>0</v>
      </c>
      <c r="L143" s="22">
        <f>+'Cu1'!L143</f>
        <v>0</v>
      </c>
      <c r="M143" s="22">
        <f>+'Cu1'!M143</f>
        <v>0</v>
      </c>
      <c r="N143" s="22">
        <f>+'Cu1'!N143</f>
        <v>0</v>
      </c>
      <c r="O143" s="23">
        <f>+'Cu1'!O143</f>
        <v>0</v>
      </c>
      <c r="P143" s="24">
        <f>+'Cu1'!P143</f>
        <v>0</v>
      </c>
      <c r="Q143" s="22">
        <f>+'Cu1'!Q143</f>
        <v>0</v>
      </c>
      <c r="R143" s="23">
        <f>+'Cu1'!R143</f>
        <v>0</v>
      </c>
      <c r="S143" s="23">
        <f>+'Cu1'!S143</f>
        <v>0</v>
      </c>
      <c r="T143" s="23">
        <f>+'Cu1'!T143</f>
        <v>0</v>
      </c>
      <c r="U143" s="23">
        <f>+'Cu1'!U143</f>
        <v>0</v>
      </c>
      <c r="V143" s="23">
        <f>+'Cu1'!V143</f>
        <v>0</v>
      </c>
      <c r="W143" s="23">
        <f>+'Cu1'!W143</f>
        <v>0</v>
      </c>
      <c r="X143" s="23">
        <f>+'Cu1'!X143</f>
        <v>0</v>
      </c>
      <c r="Y143" s="23">
        <f>+'Cu1'!Y143</f>
        <v>0</v>
      </c>
      <c r="Z143" s="22">
        <f>+'Cu1'!Z143</f>
        <v>0</v>
      </c>
      <c r="AA143" s="22">
        <f>+'Cu1'!AA143</f>
        <v>0</v>
      </c>
      <c r="AB143" s="23">
        <f>+'Cu1'!AB143</f>
        <v>0</v>
      </c>
      <c r="AC143" s="23">
        <f>+'Cu1'!AC143</f>
        <v>0</v>
      </c>
      <c r="AD143" s="23">
        <f>+'Cu1'!AD143</f>
        <v>0</v>
      </c>
      <c r="AE143" s="22">
        <f>+'Cu1'!AE143</f>
        <v>0</v>
      </c>
      <c r="AF143" s="22">
        <f>+'Cu1'!AF143</f>
        <v>0</v>
      </c>
      <c r="AG143" s="23">
        <f>+'Cu1'!AG143</f>
        <v>0</v>
      </c>
      <c r="AH143" s="23">
        <f>+'Cu1'!AH143</f>
        <v>0</v>
      </c>
      <c r="AI143" s="23">
        <f>+'Cu1'!AI143</f>
        <v>0</v>
      </c>
      <c r="AJ143" s="23">
        <f>+'Cu1'!AJ143</f>
        <v>0</v>
      </c>
      <c r="AK143" s="23">
        <f>+'Cu1'!AK143</f>
        <v>0</v>
      </c>
      <c r="AL143" s="23">
        <f>+'Cu1'!AL143</f>
        <v>0</v>
      </c>
      <c r="AM143" s="23">
        <f>+'Cu1'!AM143</f>
        <v>0</v>
      </c>
      <c r="AN143" s="23">
        <f>+'Cu1'!AN143</f>
        <v>0</v>
      </c>
      <c r="AO143" s="23">
        <f>+'Cu1'!AO143</f>
        <v>0</v>
      </c>
      <c r="AP143" s="23">
        <f>+'Cu1'!AP143</f>
        <v>0</v>
      </c>
      <c r="AQ143" s="23">
        <f>+'Cu1'!AQ143</f>
        <v>0</v>
      </c>
      <c r="AR143" s="23">
        <f>+'Cu1'!AR143</f>
        <v>0</v>
      </c>
      <c r="AS143" s="23">
        <f>+'Cu1'!AS143</f>
        <v>0</v>
      </c>
      <c r="AT143" s="23">
        <f>+'Cu1'!AT143</f>
        <v>0</v>
      </c>
      <c r="AU143" s="39">
        <f>+'Cu1'!AU143</f>
        <v>0</v>
      </c>
      <c r="AV143">
        <f>+'Cu1'!AV143</f>
        <v>0</v>
      </c>
      <c r="AW143">
        <f>+'Cu1'!AW143</f>
        <v>0</v>
      </c>
      <c r="AX143" s="40">
        <f>+'Cu1'!AX143</f>
        <v>0</v>
      </c>
      <c r="AY143" s="40">
        <f>+'Cu1'!AY143</f>
        <v>0</v>
      </c>
      <c r="AZ143" s="40">
        <f>+'Cu1'!AZ143</f>
        <v>0</v>
      </c>
      <c r="BA143" s="40">
        <f>+'Cu1'!BA143</f>
        <v>0</v>
      </c>
      <c r="BB143" s="40">
        <f>+'Cu1'!BB143</f>
        <v>0</v>
      </c>
      <c r="BC143" s="40">
        <f>+'Cu1'!BC143</f>
        <v>0</v>
      </c>
      <c r="BD143" s="40">
        <f>+'Cu1'!BD143</f>
        <v>0</v>
      </c>
      <c r="BE143" s="40">
        <f>+'Cu1'!BE143</f>
        <v>0</v>
      </c>
      <c r="BF143" s="40">
        <f>+'Cu1'!BF143</f>
        <v>0</v>
      </c>
      <c r="BG143" s="40">
        <f>+'Cu1'!BG143</f>
        <v>0</v>
      </c>
      <c r="BH143" s="40"/>
      <c r="BI143" s="40"/>
      <c r="BJ143" s="40"/>
      <c r="BK143" s="40"/>
      <c r="BL143" s="40"/>
      <c r="BM143" s="40"/>
    </row>
    <row r="144" spans="1:65" hidden="1">
      <c r="A144" s="36">
        <f>+'Cu1'!A144</f>
        <v>95</v>
      </c>
      <c r="B144" s="36">
        <f>+'Cu1'!B144</f>
        <v>735</v>
      </c>
      <c r="C144" s="29" t="str">
        <f>+'Cu1'!C144</f>
        <v xml:space="preserve">ALTRES OPERACIONS </v>
      </c>
      <c r="D144" s="29" t="str">
        <f>+'Cu1'!D144</f>
        <v>Preparació per renda de la terra</v>
      </c>
      <c r="E144" s="37">
        <f>+'Cu1'!E144</f>
        <v>2500</v>
      </c>
      <c r="F144" s="28">
        <f>+'Cu1'!F144</f>
        <v>0</v>
      </c>
      <c r="G144" s="28">
        <f>+'Cu1'!G144</f>
        <v>0</v>
      </c>
      <c r="H144" s="28">
        <f>+'Cu1'!H144</f>
        <v>0</v>
      </c>
      <c r="I144" s="28">
        <f>+'Cu1'!I144</f>
        <v>0</v>
      </c>
      <c r="J144" s="28">
        <f>+'Cu1'!J144</f>
        <v>0</v>
      </c>
      <c r="K144" s="28">
        <f>+'Cu1'!K144</f>
        <v>0</v>
      </c>
      <c r="L144" s="28">
        <f>+'Cu1'!L144</f>
        <v>0</v>
      </c>
      <c r="M144" s="28">
        <f>+'Cu1'!M144</f>
        <v>0</v>
      </c>
      <c r="N144" s="28">
        <f>+'Cu1'!N144</f>
        <v>0</v>
      </c>
      <c r="O144" s="29">
        <f>+'Cu1'!O144</f>
        <v>0</v>
      </c>
      <c r="P144" s="30">
        <f>+'Cu1'!P144</f>
        <v>0</v>
      </c>
      <c r="Q144" s="28">
        <f>+'Cu1'!Q144</f>
        <v>0</v>
      </c>
      <c r="R144" s="29">
        <f>+'Cu1'!R144</f>
        <v>0</v>
      </c>
      <c r="S144" s="29">
        <f>+'Cu1'!S144</f>
        <v>0</v>
      </c>
      <c r="T144" s="29">
        <f>+'Cu1'!T144</f>
        <v>0</v>
      </c>
      <c r="U144" s="29">
        <f>+'Cu1'!U144</f>
        <v>0</v>
      </c>
      <c r="V144" s="29">
        <f>+'Cu1'!V144</f>
        <v>0</v>
      </c>
      <c r="W144" s="29">
        <f>+'Cu1'!W144</f>
        <v>0</v>
      </c>
      <c r="X144" s="29">
        <f>+'Cu1'!X144</f>
        <v>0</v>
      </c>
      <c r="Y144" s="29">
        <f>+'Cu1'!Y144</f>
        <v>0</v>
      </c>
      <c r="Z144" s="28">
        <f>+'Cu1'!Z144</f>
        <v>0</v>
      </c>
      <c r="AA144" s="28">
        <f>+'Cu1'!AA144</f>
        <v>0</v>
      </c>
      <c r="AB144" s="29">
        <f>+'Cu1'!AB144</f>
        <v>0</v>
      </c>
      <c r="AC144" s="29">
        <f>+'Cu1'!AC144</f>
        <v>0</v>
      </c>
      <c r="AD144" s="29">
        <f>+'Cu1'!AD144</f>
        <v>0</v>
      </c>
      <c r="AE144" s="28">
        <f>+'Cu1'!AE144</f>
        <v>0</v>
      </c>
      <c r="AF144" s="28">
        <f>+'Cu1'!AF144</f>
        <v>0</v>
      </c>
      <c r="AG144" s="29">
        <f>+'Cu1'!AG144</f>
        <v>0</v>
      </c>
      <c r="AH144" s="29">
        <f>+'Cu1'!AH144</f>
        <v>0</v>
      </c>
      <c r="AI144" s="29">
        <f>+'Cu1'!AI144</f>
        <v>0</v>
      </c>
      <c r="AJ144" s="29">
        <f>+'Cu1'!AJ144</f>
        <v>0</v>
      </c>
      <c r="AK144" s="29">
        <f>+'Cu1'!AK144</f>
        <v>0</v>
      </c>
      <c r="AL144" s="29">
        <f>+'Cu1'!AL144</f>
        <v>0</v>
      </c>
      <c r="AM144" s="29">
        <f>+'Cu1'!AM144</f>
        <v>0</v>
      </c>
      <c r="AN144" s="29">
        <f>+'Cu1'!AN144</f>
        <v>0</v>
      </c>
      <c r="AO144" s="29">
        <f>+'Cu1'!AO144</f>
        <v>0</v>
      </c>
      <c r="AP144" s="29">
        <f>+'Cu1'!AP144</f>
        <v>0</v>
      </c>
      <c r="AQ144" s="29">
        <f>+'Cu1'!AQ144</f>
        <v>0</v>
      </c>
      <c r="AR144" s="29">
        <f>+'Cu1'!AR144</f>
        <v>0</v>
      </c>
      <c r="AS144" s="29">
        <f>+'Cu1'!AS144</f>
        <v>0</v>
      </c>
      <c r="AT144" s="29">
        <f>+'Cu1'!AT144</f>
        <v>0</v>
      </c>
      <c r="AU144" s="40">
        <f>+'Cu1'!AU144</f>
        <v>0</v>
      </c>
      <c r="AV144">
        <f>+'Cu1'!AV144</f>
        <v>0</v>
      </c>
      <c r="AW144">
        <f>+'Cu1'!AW144</f>
        <v>0</v>
      </c>
      <c r="AX144" s="40">
        <f>+'Cu1'!AX144</f>
        <v>0</v>
      </c>
      <c r="AY144" s="40">
        <f>+'Cu1'!AY144</f>
        <v>0</v>
      </c>
      <c r="AZ144" s="40">
        <f>+'Cu1'!AZ144</f>
        <v>0</v>
      </c>
      <c r="BA144" s="40">
        <f>+'Cu1'!BA144</f>
        <v>0</v>
      </c>
      <c r="BB144" s="40">
        <f>+'Cu1'!BB144</f>
        <v>0</v>
      </c>
      <c r="BC144" s="40">
        <f>+'Cu1'!BC144</f>
        <v>0</v>
      </c>
      <c r="BD144" s="40">
        <f>+'Cu1'!BD144</f>
        <v>0</v>
      </c>
      <c r="BE144" s="40">
        <f>+'Cu1'!BE144</f>
        <v>0</v>
      </c>
      <c r="BF144" s="40">
        <f>+'Cu1'!BF144</f>
        <v>0</v>
      </c>
      <c r="BG144" s="40">
        <f>+'Cu1'!BG144</f>
        <v>0</v>
      </c>
      <c r="BH144" s="40"/>
      <c r="BI144" s="40"/>
      <c r="BJ144" s="40"/>
      <c r="BK144" s="40"/>
      <c r="BL144" s="40"/>
      <c r="BM144" s="40"/>
    </row>
    <row r="145" spans="1:65" hidden="1">
      <c r="A145" s="36">
        <f>+'Cu1'!A145</f>
        <v>96</v>
      </c>
      <c r="B145" s="35">
        <f>+'Cu1'!B145</f>
        <v>815</v>
      </c>
      <c r="C145" s="23" t="str">
        <f>+'Cu1'!C145</f>
        <v>RECOL.LECCIÓ</v>
      </c>
      <c r="D145" s="23" t="str">
        <f>+'Cu1'!D145</f>
        <v>Preparació per recol.lecció col</v>
      </c>
      <c r="E145" s="21">
        <f>+'Cu1'!E145</f>
        <v>2500</v>
      </c>
      <c r="F145" s="22">
        <f>+'Cu1'!F145</f>
        <v>0</v>
      </c>
      <c r="G145" s="22">
        <f>+'Cu1'!G145</f>
        <v>0</v>
      </c>
      <c r="H145" s="22">
        <f>+'Cu1'!H145</f>
        <v>0</v>
      </c>
      <c r="I145" s="22">
        <f>+'Cu1'!I145</f>
        <v>0</v>
      </c>
      <c r="J145" s="22">
        <f>+'Cu1'!J145</f>
        <v>0</v>
      </c>
      <c r="K145" s="22">
        <f>+'Cu1'!K145</f>
        <v>0</v>
      </c>
      <c r="L145" s="22">
        <f>+'Cu1'!L145</f>
        <v>0</v>
      </c>
      <c r="M145" s="22">
        <f>+'Cu1'!M145</f>
        <v>0</v>
      </c>
      <c r="N145" s="22">
        <f>+'Cu1'!N145</f>
        <v>0</v>
      </c>
      <c r="O145" s="23">
        <f>+'Cu1'!O145</f>
        <v>0</v>
      </c>
      <c r="P145" s="24">
        <f>+'Cu1'!P145</f>
        <v>0</v>
      </c>
      <c r="Q145" s="22">
        <f>+'Cu1'!Q145</f>
        <v>0</v>
      </c>
      <c r="R145" s="23">
        <f>+'Cu1'!R145</f>
        <v>0</v>
      </c>
      <c r="S145" s="23">
        <f>+'Cu1'!S145</f>
        <v>0</v>
      </c>
      <c r="T145" s="23">
        <f>+'Cu1'!T145</f>
        <v>0</v>
      </c>
      <c r="U145" s="23">
        <f>+'Cu1'!U145</f>
        <v>0</v>
      </c>
      <c r="V145" s="23">
        <f>+'Cu1'!V145</f>
        <v>0</v>
      </c>
      <c r="W145" s="23">
        <f>+'Cu1'!W145</f>
        <v>0</v>
      </c>
      <c r="X145" s="23">
        <f>+'Cu1'!X145</f>
        <v>0</v>
      </c>
      <c r="Y145" s="23">
        <f>+'Cu1'!Y145</f>
        <v>0</v>
      </c>
      <c r="Z145" s="22">
        <f>+'Cu1'!Z145</f>
        <v>0</v>
      </c>
      <c r="AA145" s="22">
        <f>+'Cu1'!AA145</f>
        <v>0</v>
      </c>
      <c r="AB145" s="23">
        <f>+'Cu1'!AB145</f>
        <v>0</v>
      </c>
      <c r="AC145" s="23">
        <f>+'Cu1'!AC145</f>
        <v>0</v>
      </c>
      <c r="AD145" s="23">
        <f>+'Cu1'!AD145</f>
        <v>0</v>
      </c>
      <c r="AE145" s="22">
        <f>+'Cu1'!AE145</f>
        <v>0</v>
      </c>
      <c r="AF145" s="22">
        <f>+'Cu1'!AF145</f>
        <v>0</v>
      </c>
      <c r="AG145" s="23">
        <f>+'Cu1'!AG145</f>
        <v>0</v>
      </c>
      <c r="AH145" s="23">
        <f>+'Cu1'!AH145</f>
        <v>0</v>
      </c>
      <c r="AI145" s="23">
        <f>+'Cu1'!AI145</f>
        <v>0</v>
      </c>
      <c r="AJ145" s="23">
        <f>+'Cu1'!AJ145</f>
        <v>0</v>
      </c>
      <c r="AK145" s="23">
        <f>+'Cu1'!AK145</f>
        <v>0</v>
      </c>
      <c r="AL145" s="23">
        <f>+'Cu1'!AL145</f>
        <v>0</v>
      </c>
      <c r="AM145" s="23">
        <f>+'Cu1'!AM145</f>
        <v>0</v>
      </c>
      <c r="AN145" s="23">
        <f>+'Cu1'!AN145</f>
        <v>0</v>
      </c>
      <c r="AO145" s="23">
        <f>+'Cu1'!AO145</f>
        <v>0</v>
      </c>
      <c r="AP145" s="23">
        <f>+'Cu1'!AP145</f>
        <v>0</v>
      </c>
      <c r="AQ145" s="23">
        <f>+'Cu1'!AQ145</f>
        <v>0</v>
      </c>
      <c r="AR145" s="23">
        <f>+'Cu1'!AR145</f>
        <v>0</v>
      </c>
      <c r="AS145" s="23">
        <f>+'Cu1'!AS145</f>
        <v>0</v>
      </c>
      <c r="AT145" s="23">
        <f>+'Cu1'!AT145</f>
        <v>0</v>
      </c>
      <c r="AU145" s="39">
        <f>+'Cu1'!AU145</f>
        <v>0</v>
      </c>
      <c r="AV145">
        <f>+'Cu1'!AV145</f>
        <v>0</v>
      </c>
      <c r="AW145">
        <f>+'Cu1'!AW145</f>
        <v>0</v>
      </c>
      <c r="AX145" s="40">
        <f>+'Cu1'!AX145</f>
        <v>0</v>
      </c>
      <c r="AY145" s="40">
        <f>+'Cu1'!AY145</f>
        <v>0</v>
      </c>
      <c r="AZ145" s="40">
        <f>+'Cu1'!AZ145</f>
        <v>0</v>
      </c>
      <c r="BA145" s="40">
        <f>+'Cu1'!BA145</f>
        <v>0</v>
      </c>
      <c r="BB145" s="40">
        <f>+'Cu1'!BB145</f>
        <v>0</v>
      </c>
      <c r="BC145" s="40">
        <f>+'Cu1'!BC145</f>
        <v>0</v>
      </c>
      <c r="BD145" s="40">
        <f>+'Cu1'!BD145</f>
        <v>0</v>
      </c>
      <c r="BE145" s="40">
        <f>+'Cu1'!BE145</f>
        <v>0</v>
      </c>
      <c r="BF145" s="40">
        <f>+'Cu1'!BF145</f>
        <v>0</v>
      </c>
      <c r="BG145" s="40">
        <f>+'Cu1'!BG145</f>
        <v>0</v>
      </c>
      <c r="BH145" s="40"/>
      <c r="BI145" s="40"/>
      <c r="BJ145" s="40"/>
      <c r="BK145" s="40"/>
      <c r="BL145" s="40"/>
      <c r="BM145" s="40"/>
    </row>
    <row r="146" spans="1:65" hidden="1">
      <c r="A146" s="36">
        <f>+'Cu1'!A146</f>
        <v>97</v>
      </c>
      <c r="B146" s="36">
        <f>+'Cu1'!B146</f>
        <v>825</v>
      </c>
      <c r="C146" s="29" t="str">
        <f>+'Cu1'!C146</f>
        <v>RECOL.LECCIÓ</v>
      </c>
      <c r="D146" s="29" t="str">
        <f>+'Cu1'!D146</f>
        <v>Preparació per recol.lecció bròcoli</v>
      </c>
      <c r="E146" s="37">
        <f>+'Cu1'!E146</f>
        <v>2500</v>
      </c>
      <c r="F146" s="29">
        <f>+'Cu1'!F146</f>
        <v>0</v>
      </c>
      <c r="G146" s="29">
        <f>+'Cu1'!G146</f>
        <v>0</v>
      </c>
      <c r="H146" s="29">
        <f>+'Cu1'!H146</f>
        <v>0</v>
      </c>
      <c r="I146" s="29">
        <f>+'Cu1'!I146</f>
        <v>0</v>
      </c>
      <c r="J146" s="29">
        <f>+'Cu1'!J146</f>
        <v>0</v>
      </c>
      <c r="K146" s="29">
        <f>+'Cu1'!K146</f>
        <v>0</v>
      </c>
      <c r="L146" s="29">
        <f>+'Cu1'!L146</f>
        <v>0</v>
      </c>
      <c r="M146" s="29">
        <f>+'Cu1'!M146</f>
        <v>0</v>
      </c>
      <c r="N146" s="29">
        <f>+'Cu1'!N146</f>
        <v>0</v>
      </c>
      <c r="O146" s="29">
        <f>+'Cu1'!O146</f>
        <v>0</v>
      </c>
      <c r="P146" s="30">
        <f>+'Cu1'!P146</f>
        <v>0</v>
      </c>
      <c r="Q146" s="28">
        <f>+'Cu1'!Q146</f>
        <v>0</v>
      </c>
      <c r="R146" s="29">
        <f>+'Cu1'!R146</f>
        <v>0</v>
      </c>
      <c r="S146" s="29">
        <f>+'Cu1'!S146</f>
        <v>0</v>
      </c>
      <c r="T146" s="29">
        <f>+'Cu1'!T146</f>
        <v>0</v>
      </c>
      <c r="U146" s="29">
        <f>+'Cu1'!U146</f>
        <v>0</v>
      </c>
      <c r="V146" s="29">
        <f>+'Cu1'!V146</f>
        <v>0</v>
      </c>
      <c r="W146" s="29">
        <f>+'Cu1'!W146</f>
        <v>0</v>
      </c>
      <c r="X146" s="29">
        <f>+'Cu1'!X146</f>
        <v>0</v>
      </c>
      <c r="Y146" s="29">
        <f>+'Cu1'!Y146</f>
        <v>0</v>
      </c>
      <c r="Z146" s="28">
        <f>+'Cu1'!Z146</f>
        <v>0</v>
      </c>
      <c r="AA146" s="28">
        <f>+'Cu1'!AA146</f>
        <v>0</v>
      </c>
      <c r="AB146" s="29">
        <f>+'Cu1'!AB146</f>
        <v>0</v>
      </c>
      <c r="AC146" s="29">
        <f>+'Cu1'!AC146</f>
        <v>0</v>
      </c>
      <c r="AD146" s="29">
        <f>+'Cu1'!AD146</f>
        <v>0</v>
      </c>
      <c r="AE146" s="28">
        <f>+'Cu1'!AE146</f>
        <v>0</v>
      </c>
      <c r="AF146" s="28">
        <f>+'Cu1'!AF146</f>
        <v>0</v>
      </c>
      <c r="AG146" s="29">
        <f>+'Cu1'!AG146</f>
        <v>0</v>
      </c>
      <c r="AH146" s="29">
        <f>+'Cu1'!AH146</f>
        <v>0</v>
      </c>
      <c r="AI146" s="29">
        <f>+'Cu1'!AI146</f>
        <v>0</v>
      </c>
      <c r="AJ146" s="29">
        <f>+'Cu1'!AJ146</f>
        <v>0</v>
      </c>
      <c r="AK146" s="29">
        <f>+'Cu1'!AK146</f>
        <v>0</v>
      </c>
      <c r="AL146" s="29">
        <f>+'Cu1'!AL146</f>
        <v>0</v>
      </c>
      <c r="AM146" s="29">
        <f>+'Cu1'!AM146</f>
        <v>0</v>
      </c>
      <c r="AN146" s="29">
        <f>+'Cu1'!AN146</f>
        <v>0</v>
      </c>
      <c r="AO146" s="29">
        <f>+'Cu1'!AO146</f>
        <v>0</v>
      </c>
      <c r="AP146" s="29">
        <f>+'Cu1'!AP146</f>
        <v>0</v>
      </c>
      <c r="AQ146" s="29">
        <f>+'Cu1'!AQ146</f>
        <v>0</v>
      </c>
      <c r="AR146" s="29">
        <f>+'Cu1'!AR146</f>
        <v>0</v>
      </c>
      <c r="AS146" s="29">
        <f>+'Cu1'!AS146</f>
        <v>0</v>
      </c>
      <c r="AT146" s="29">
        <f>+'Cu1'!AT146</f>
        <v>0</v>
      </c>
      <c r="AU146" s="40">
        <f>+'Cu1'!AU146</f>
        <v>0</v>
      </c>
      <c r="AV146">
        <f>+'Cu1'!AV146</f>
        <v>0</v>
      </c>
      <c r="AW146">
        <f>+'Cu1'!AW146</f>
        <v>0</v>
      </c>
      <c r="AX146" s="40">
        <f>+'Cu1'!AX146</f>
        <v>0</v>
      </c>
      <c r="AY146" s="40">
        <f>+'Cu1'!AY146</f>
        <v>0</v>
      </c>
      <c r="AZ146" s="40">
        <f>+'Cu1'!AZ146</f>
        <v>0</v>
      </c>
      <c r="BA146" s="40">
        <f>+'Cu1'!BA146</f>
        <v>0</v>
      </c>
      <c r="BB146" s="40">
        <f>+'Cu1'!BB146</f>
        <v>0</v>
      </c>
      <c r="BC146" s="40">
        <f>+'Cu1'!BC146</f>
        <v>0</v>
      </c>
      <c r="BD146" s="40">
        <f>+'Cu1'!BD146</f>
        <v>0</v>
      </c>
      <c r="BE146" s="40">
        <f>+'Cu1'!BE146</f>
        <v>0</v>
      </c>
      <c r="BF146" s="40">
        <f>+'Cu1'!BF146</f>
        <v>0</v>
      </c>
      <c r="BG146" s="40">
        <f>+'Cu1'!BG146</f>
        <v>0</v>
      </c>
      <c r="BH146" s="40"/>
      <c r="BI146" s="40"/>
      <c r="BJ146" s="40"/>
      <c r="BK146" s="40"/>
      <c r="BL146" s="40"/>
      <c r="BM146" s="40"/>
    </row>
    <row r="147" spans="1:65" hidden="1">
      <c r="A147" s="36">
        <f>+'Cu1'!A147</f>
        <v>98</v>
      </c>
      <c r="B147" s="35">
        <f>+'Cu1'!B147</f>
        <v>835</v>
      </c>
      <c r="C147" s="23" t="str">
        <f>+'Cu1'!C147</f>
        <v>RECOL.LECCIÓ</v>
      </c>
      <c r="D147" s="23" t="str">
        <f>+'Cu1'!D147</f>
        <v>Preparació per recol.lecció calçot</v>
      </c>
      <c r="E147" s="21">
        <f>+'Cu1'!E147</f>
        <v>2500</v>
      </c>
      <c r="F147" s="23">
        <f>+'Cu1'!F147</f>
        <v>0</v>
      </c>
      <c r="G147" s="23">
        <f>+'Cu1'!G147</f>
        <v>0</v>
      </c>
      <c r="H147" s="23">
        <f>+'Cu1'!H147</f>
        <v>0</v>
      </c>
      <c r="I147" s="23">
        <f>+'Cu1'!I147</f>
        <v>0</v>
      </c>
      <c r="J147" s="23">
        <f>+'Cu1'!J147</f>
        <v>0</v>
      </c>
      <c r="K147" s="23">
        <f>+'Cu1'!K147</f>
        <v>0</v>
      </c>
      <c r="L147" s="23">
        <f>+'Cu1'!L147</f>
        <v>0</v>
      </c>
      <c r="M147" s="23">
        <f>+'Cu1'!M147</f>
        <v>0</v>
      </c>
      <c r="N147" s="23">
        <f>+'Cu1'!N147</f>
        <v>0</v>
      </c>
      <c r="O147" s="23">
        <f>+'Cu1'!O147</f>
        <v>0</v>
      </c>
      <c r="P147" s="24">
        <f>+'Cu1'!P147</f>
        <v>0</v>
      </c>
      <c r="Q147" s="22">
        <f>+'Cu1'!Q147</f>
        <v>0</v>
      </c>
      <c r="R147" s="23">
        <f>+'Cu1'!R147</f>
        <v>0</v>
      </c>
      <c r="S147" s="23">
        <f>+'Cu1'!S147</f>
        <v>0</v>
      </c>
      <c r="T147" s="23">
        <f>+'Cu1'!T147</f>
        <v>0</v>
      </c>
      <c r="U147" s="23">
        <f>+'Cu1'!U147</f>
        <v>0</v>
      </c>
      <c r="V147" s="23">
        <f>+'Cu1'!V147</f>
        <v>0</v>
      </c>
      <c r="W147" s="23">
        <f>+'Cu1'!W147</f>
        <v>0</v>
      </c>
      <c r="X147" s="23">
        <f>+'Cu1'!X147</f>
        <v>0</v>
      </c>
      <c r="Y147" s="23">
        <f>+'Cu1'!Y147</f>
        <v>0</v>
      </c>
      <c r="Z147" s="22">
        <f>+'Cu1'!Z147</f>
        <v>0</v>
      </c>
      <c r="AA147" s="22">
        <f>+'Cu1'!AA147</f>
        <v>0</v>
      </c>
      <c r="AB147" s="23">
        <f>+'Cu1'!AB147</f>
        <v>0</v>
      </c>
      <c r="AC147" s="23">
        <f>+'Cu1'!AC147</f>
        <v>0</v>
      </c>
      <c r="AD147" s="23">
        <f>+'Cu1'!AD147</f>
        <v>0</v>
      </c>
      <c r="AE147" s="22">
        <f>+'Cu1'!AE147</f>
        <v>0</v>
      </c>
      <c r="AF147" s="22">
        <f>+'Cu1'!AF147</f>
        <v>0</v>
      </c>
      <c r="AG147" s="23">
        <f>+'Cu1'!AG147</f>
        <v>0</v>
      </c>
      <c r="AH147" s="23">
        <f>+'Cu1'!AH147</f>
        <v>0</v>
      </c>
      <c r="AI147" s="23">
        <f>+'Cu1'!AI147</f>
        <v>0</v>
      </c>
      <c r="AJ147" s="23">
        <f>+'Cu1'!AJ147</f>
        <v>0</v>
      </c>
      <c r="AK147" s="23">
        <f>+'Cu1'!AK147</f>
        <v>0</v>
      </c>
      <c r="AL147" s="23">
        <f>+'Cu1'!AL147</f>
        <v>0</v>
      </c>
      <c r="AM147" s="23">
        <f>+'Cu1'!AM147</f>
        <v>0</v>
      </c>
      <c r="AN147" s="23">
        <f>+'Cu1'!AN147</f>
        <v>0</v>
      </c>
      <c r="AO147" s="23">
        <f>+'Cu1'!AO147</f>
        <v>0</v>
      </c>
      <c r="AP147" s="23">
        <f>+'Cu1'!AP147</f>
        <v>0</v>
      </c>
      <c r="AQ147" s="23">
        <f>+'Cu1'!AQ147</f>
        <v>0</v>
      </c>
      <c r="AR147" s="23">
        <f>+'Cu1'!AR147</f>
        <v>0</v>
      </c>
      <c r="AS147" s="23">
        <f>+'Cu1'!AS147</f>
        <v>0</v>
      </c>
      <c r="AT147" s="23">
        <f>+'Cu1'!AT147</f>
        <v>0</v>
      </c>
      <c r="AU147" s="39">
        <f>+'Cu1'!AU147</f>
        <v>0</v>
      </c>
      <c r="AV147">
        <f>+'Cu1'!AV147</f>
        <v>0</v>
      </c>
      <c r="AW147">
        <f>+'Cu1'!AW147</f>
        <v>0</v>
      </c>
      <c r="AX147" s="40">
        <f>+'Cu1'!AX147</f>
        <v>0</v>
      </c>
      <c r="AY147" s="40">
        <f>+'Cu1'!AY147</f>
        <v>0</v>
      </c>
      <c r="AZ147" s="40">
        <f>+'Cu1'!AZ147</f>
        <v>0</v>
      </c>
      <c r="BA147" s="40">
        <f>+'Cu1'!BA147</f>
        <v>0</v>
      </c>
      <c r="BB147" s="40">
        <f>+'Cu1'!BB147</f>
        <v>0</v>
      </c>
      <c r="BC147" s="40">
        <f>+'Cu1'!BC147</f>
        <v>0</v>
      </c>
      <c r="BD147" s="40">
        <f>+'Cu1'!BD147</f>
        <v>0</v>
      </c>
      <c r="BE147" s="40">
        <f>+'Cu1'!BE147</f>
        <v>0</v>
      </c>
      <c r="BF147" s="40">
        <f>+'Cu1'!BF147</f>
        <v>0</v>
      </c>
      <c r="BG147" s="40">
        <f>+'Cu1'!BG147</f>
        <v>0</v>
      </c>
      <c r="BH147" s="40"/>
      <c r="BI147" s="40"/>
      <c r="BJ147" s="40"/>
      <c r="BK147" s="40"/>
      <c r="BL147" s="40"/>
      <c r="BM147" s="40"/>
    </row>
    <row r="148" spans="1:65" hidden="1">
      <c r="A148" s="36">
        <f>+'Cu1'!A148</f>
        <v>99</v>
      </c>
      <c r="B148" s="36">
        <f>+'Cu1'!B148</f>
        <v>845</v>
      </c>
      <c r="C148" s="29" t="str">
        <f>+'Cu1'!C148</f>
        <v>RECOL.LECCIÓ</v>
      </c>
      <c r="D148" s="29" t="str">
        <f>+'Cu1'!D148</f>
        <v>Preparació per recol.lecció enciam</v>
      </c>
      <c r="E148" s="37">
        <f>+'Cu1'!E148</f>
        <v>2500</v>
      </c>
      <c r="F148" s="29">
        <f>+'Cu1'!F148</f>
        <v>0</v>
      </c>
      <c r="G148" s="29">
        <f>+'Cu1'!G148</f>
        <v>0</v>
      </c>
      <c r="H148" s="29">
        <f>+'Cu1'!H148</f>
        <v>0</v>
      </c>
      <c r="I148" s="29">
        <f>+'Cu1'!I148</f>
        <v>0</v>
      </c>
      <c r="J148" s="29">
        <f>+'Cu1'!J148</f>
        <v>0</v>
      </c>
      <c r="K148" s="29">
        <f>+'Cu1'!K148</f>
        <v>0</v>
      </c>
      <c r="L148" s="29">
        <f>+'Cu1'!L148</f>
        <v>0</v>
      </c>
      <c r="M148" s="29">
        <f>+'Cu1'!M148</f>
        <v>0</v>
      </c>
      <c r="N148" s="29">
        <f>+'Cu1'!N148</f>
        <v>0</v>
      </c>
      <c r="O148" s="29">
        <f>+'Cu1'!O148</f>
        <v>0</v>
      </c>
      <c r="P148" s="29">
        <f>+'Cu1'!P148</f>
        <v>0</v>
      </c>
      <c r="Q148" s="29">
        <f>+'Cu1'!Q148</f>
        <v>0</v>
      </c>
      <c r="R148" s="30">
        <f>+'Cu1'!R148</f>
        <v>0</v>
      </c>
      <c r="S148" s="28">
        <f>+'Cu1'!S148</f>
        <v>0</v>
      </c>
      <c r="T148" s="29">
        <f>+'Cu1'!T148</f>
        <v>0</v>
      </c>
      <c r="U148" s="29">
        <f>+'Cu1'!U148</f>
        <v>0</v>
      </c>
      <c r="V148" s="29">
        <f>+'Cu1'!V148</f>
        <v>0</v>
      </c>
      <c r="W148" s="29">
        <f>+'Cu1'!W148</f>
        <v>0</v>
      </c>
      <c r="X148" s="29">
        <f>+'Cu1'!X148</f>
        <v>0</v>
      </c>
      <c r="Y148" s="29">
        <f>+'Cu1'!Y148</f>
        <v>0</v>
      </c>
      <c r="Z148" s="29">
        <f>+'Cu1'!Z148</f>
        <v>0</v>
      </c>
      <c r="AA148" s="29">
        <f>+'Cu1'!AA148</f>
        <v>0</v>
      </c>
      <c r="AB148" s="28">
        <f>+'Cu1'!AB148</f>
        <v>0</v>
      </c>
      <c r="AC148" s="28">
        <f>+'Cu1'!AC148</f>
        <v>0</v>
      </c>
      <c r="AD148" s="28">
        <f>+'Cu1'!AD148</f>
        <v>0</v>
      </c>
      <c r="AE148" s="29">
        <f>+'Cu1'!AE148</f>
        <v>0</v>
      </c>
      <c r="AF148" s="29">
        <f>+'Cu1'!AF148</f>
        <v>0</v>
      </c>
      <c r="AG148" s="28">
        <f>+'Cu1'!AG148</f>
        <v>0</v>
      </c>
      <c r="AH148" s="28">
        <f>+'Cu1'!AH148</f>
        <v>0</v>
      </c>
      <c r="AI148" s="29">
        <f>+'Cu1'!AI148</f>
        <v>0</v>
      </c>
      <c r="AJ148" s="29">
        <f>+'Cu1'!AJ148</f>
        <v>0</v>
      </c>
      <c r="AK148" s="29">
        <f>+'Cu1'!AK148</f>
        <v>0</v>
      </c>
      <c r="AL148" s="29">
        <f>+'Cu1'!AL148</f>
        <v>0</v>
      </c>
      <c r="AM148" s="29">
        <f>+'Cu1'!AM148</f>
        <v>0</v>
      </c>
      <c r="AN148" s="29">
        <f>+'Cu1'!AN148</f>
        <v>0</v>
      </c>
      <c r="AO148" s="29">
        <f>+'Cu1'!AO148</f>
        <v>0</v>
      </c>
      <c r="AP148" s="29">
        <f>+'Cu1'!AP148</f>
        <v>0</v>
      </c>
      <c r="AQ148" s="29">
        <f>+'Cu1'!AQ148</f>
        <v>0</v>
      </c>
      <c r="AR148" s="29">
        <f>+'Cu1'!AR148</f>
        <v>0</v>
      </c>
      <c r="AS148" s="29">
        <f>+'Cu1'!AS148</f>
        <v>0</v>
      </c>
      <c r="AT148" s="29">
        <f>+'Cu1'!AT148</f>
        <v>0</v>
      </c>
      <c r="AU148" s="29">
        <f>+'Cu1'!AU148</f>
        <v>0</v>
      </c>
      <c r="AV148" s="29">
        <f>+'Cu1'!AV148</f>
        <v>0</v>
      </c>
      <c r="AW148" s="40">
        <f>+'Cu1'!AW148</f>
        <v>0</v>
      </c>
      <c r="AX148" s="40">
        <f>+'Cu1'!AX148</f>
        <v>0</v>
      </c>
      <c r="AY148" s="40">
        <f>+'Cu1'!AY148</f>
        <v>0</v>
      </c>
      <c r="AZ148" s="40">
        <f>+'Cu1'!AZ148</f>
        <v>0</v>
      </c>
      <c r="BA148" s="40">
        <f>+'Cu1'!BA148</f>
        <v>0</v>
      </c>
      <c r="BB148" s="40">
        <f>+'Cu1'!BB148</f>
        <v>0</v>
      </c>
      <c r="BC148" s="40">
        <f>+'Cu1'!BC148</f>
        <v>0</v>
      </c>
      <c r="BD148" s="40">
        <f>+'Cu1'!BD148</f>
        <v>0</v>
      </c>
      <c r="BE148" s="40">
        <f>+'Cu1'!BE148</f>
        <v>0</v>
      </c>
      <c r="BF148" s="40">
        <f>+'Cu1'!BF148</f>
        <v>0</v>
      </c>
      <c r="BG148" s="40">
        <f>+'Cu1'!BG148</f>
        <v>0</v>
      </c>
      <c r="BH148" s="40"/>
      <c r="BI148" s="40"/>
      <c r="BJ148" s="40"/>
      <c r="BK148" s="40"/>
      <c r="BL148" s="40"/>
      <c r="BM148" s="40"/>
    </row>
    <row r="149" spans="1:65" s="39" customFormat="1" hidden="1">
      <c r="A149" s="35">
        <f>+'Cu1'!A149</f>
        <v>100</v>
      </c>
      <c r="B149" s="35">
        <f>+'Cu1'!B149</f>
        <v>855</v>
      </c>
      <c r="C149" s="23" t="str">
        <f>+'Cu1'!C149</f>
        <v>RECOL.LECCIÓ</v>
      </c>
      <c r="D149" s="23" t="str">
        <f>+'Cu1'!D149</f>
        <v>Preparació per recol.lecció bledes a manats</v>
      </c>
      <c r="E149" s="21">
        <f>+'Cu1'!E149</f>
        <v>2500</v>
      </c>
      <c r="F149" s="23">
        <f>+'Cu1'!F149</f>
        <v>0</v>
      </c>
      <c r="G149" s="23">
        <f>+'Cu1'!G149</f>
        <v>0</v>
      </c>
      <c r="H149" s="23">
        <f>+'Cu1'!H149</f>
        <v>0</v>
      </c>
      <c r="I149" s="23">
        <f>+'Cu1'!I149</f>
        <v>0</v>
      </c>
      <c r="J149" s="23">
        <f>+'Cu1'!J149</f>
        <v>0</v>
      </c>
      <c r="K149" s="23">
        <f>+'Cu1'!K149</f>
        <v>0</v>
      </c>
      <c r="L149" s="23">
        <f>+'Cu1'!L149</f>
        <v>0</v>
      </c>
      <c r="M149" s="23">
        <f>+'Cu1'!M149</f>
        <v>0</v>
      </c>
      <c r="N149" s="23">
        <f>+'Cu1'!N149</f>
        <v>0</v>
      </c>
      <c r="O149" s="23">
        <f>+'Cu1'!O149</f>
        <v>0</v>
      </c>
      <c r="P149" s="23">
        <f>+'Cu1'!P149</f>
        <v>0</v>
      </c>
      <c r="Q149" s="23">
        <f>+'Cu1'!Q149</f>
        <v>0</v>
      </c>
      <c r="R149" s="24">
        <f>+'Cu1'!R149</f>
        <v>0</v>
      </c>
      <c r="S149" s="22">
        <f>+'Cu1'!S149</f>
        <v>0</v>
      </c>
      <c r="T149" s="23">
        <f>+'Cu1'!T149</f>
        <v>0</v>
      </c>
      <c r="U149" s="23">
        <f>+'Cu1'!U149</f>
        <v>0</v>
      </c>
      <c r="V149" s="23">
        <f>+'Cu1'!V149</f>
        <v>0</v>
      </c>
      <c r="W149" s="23">
        <f>+'Cu1'!W149</f>
        <v>0</v>
      </c>
      <c r="X149" s="23">
        <f>+'Cu1'!X149</f>
        <v>0</v>
      </c>
      <c r="Y149" s="23">
        <f>+'Cu1'!Y149</f>
        <v>0</v>
      </c>
      <c r="Z149" s="23">
        <f>+'Cu1'!Z149</f>
        <v>0</v>
      </c>
      <c r="AA149" s="23">
        <f>+'Cu1'!AA149</f>
        <v>0</v>
      </c>
      <c r="AB149" s="22">
        <f>+'Cu1'!AB149</f>
        <v>0</v>
      </c>
      <c r="AC149" s="22">
        <f>+'Cu1'!AC149</f>
        <v>0</v>
      </c>
      <c r="AD149" s="22">
        <f>+'Cu1'!AD149</f>
        <v>0</v>
      </c>
      <c r="AE149" s="23">
        <f>+'Cu1'!AE149</f>
        <v>0</v>
      </c>
      <c r="AF149" s="23">
        <f>+'Cu1'!AF149</f>
        <v>0</v>
      </c>
      <c r="AG149" s="22">
        <f>+'Cu1'!AG149</f>
        <v>0</v>
      </c>
      <c r="AH149" s="22">
        <f>+'Cu1'!AH149</f>
        <v>0</v>
      </c>
      <c r="AI149" s="23">
        <f>+'Cu1'!AI149</f>
        <v>0</v>
      </c>
      <c r="AJ149" s="23">
        <f>+'Cu1'!AJ149</f>
        <v>0</v>
      </c>
      <c r="AK149" s="23">
        <f>+'Cu1'!AK149</f>
        <v>0</v>
      </c>
      <c r="AL149" s="23">
        <f>+'Cu1'!AL149</f>
        <v>0</v>
      </c>
      <c r="AM149" s="23">
        <f>+'Cu1'!AM149</f>
        <v>0</v>
      </c>
      <c r="AN149" s="23">
        <f>+'Cu1'!AN149</f>
        <v>0</v>
      </c>
      <c r="AO149" s="23">
        <f>+'Cu1'!AO149</f>
        <v>0</v>
      </c>
      <c r="AP149" s="23">
        <f>+'Cu1'!AP149</f>
        <v>0</v>
      </c>
      <c r="AQ149" s="23">
        <f>+'Cu1'!AQ149</f>
        <v>0</v>
      </c>
      <c r="AR149" s="23">
        <f>+'Cu1'!AR149</f>
        <v>0</v>
      </c>
      <c r="AS149" s="23">
        <f>+'Cu1'!AS149</f>
        <v>0</v>
      </c>
      <c r="AT149" s="23">
        <f>+'Cu1'!AT149</f>
        <v>0</v>
      </c>
      <c r="AU149" s="23">
        <f>+'Cu1'!AU149</f>
        <v>0</v>
      </c>
      <c r="AV149" s="23">
        <f>+'Cu1'!AV149</f>
        <v>0</v>
      </c>
      <c r="AW149" s="39">
        <f>+'Cu1'!AW149</f>
        <v>0</v>
      </c>
      <c r="AX149" s="39">
        <f>+'Cu1'!AX149</f>
        <v>0</v>
      </c>
      <c r="AY149" s="39">
        <f>+'Cu1'!AY149</f>
        <v>0</v>
      </c>
      <c r="AZ149" s="39">
        <f>+'Cu1'!AZ149</f>
        <v>0</v>
      </c>
      <c r="BA149" s="39">
        <f>+'Cu1'!BA149</f>
        <v>0</v>
      </c>
      <c r="BB149" s="39">
        <f>+'Cu1'!BB149</f>
        <v>0</v>
      </c>
      <c r="BC149" s="39">
        <f>+'Cu1'!BC149</f>
        <v>0</v>
      </c>
      <c r="BD149" s="39">
        <f>+'Cu1'!BD149</f>
        <v>0</v>
      </c>
      <c r="BE149" s="39">
        <f>+'Cu1'!BE149</f>
        <v>0</v>
      </c>
      <c r="BF149" s="39">
        <f>+'Cu1'!BF149</f>
        <v>0</v>
      </c>
      <c r="BG149" s="39">
        <f>+'Cu1'!BG149</f>
        <v>0</v>
      </c>
    </row>
    <row r="150" spans="1:65" hidden="1">
      <c r="A150" s="36">
        <f>+'Cu1'!A150</f>
        <v>101</v>
      </c>
      <c r="B150" s="36">
        <f>+'Cu1'!B150</f>
        <v>865</v>
      </c>
      <c r="C150" s="29" t="str">
        <f>+'Cu1'!C150</f>
        <v>RECOL.LECCIÓ</v>
      </c>
      <c r="D150" s="29" t="str">
        <f>+'Cu1'!D150</f>
        <v>Preparació per recol.lecció bledes</v>
      </c>
      <c r="E150" s="37">
        <f>+'Cu1'!E150</f>
        <v>2500</v>
      </c>
      <c r="F150" s="29">
        <f>+'Cu1'!F150</f>
        <v>0</v>
      </c>
      <c r="G150" s="29">
        <f>+'Cu1'!G150</f>
        <v>0</v>
      </c>
      <c r="H150" s="29">
        <f>+'Cu1'!H150</f>
        <v>0</v>
      </c>
      <c r="I150" s="29">
        <f>+'Cu1'!I150</f>
        <v>0</v>
      </c>
      <c r="J150" s="29">
        <f>+'Cu1'!J150</f>
        <v>0</v>
      </c>
      <c r="K150" s="29">
        <f>+'Cu1'!K150</f>
        <v>0</v>
      </c>
      <c r="L150" s="29">
        <f>+'Cu1'!L150</f>
        <v>0</v>
      </c>
      <c r="M150" s="29">
        <f>+'Cu1'!M150</f>
        <v>0</v>
      </c>
      <c r="N150" s="29">
        <f>+'Cu1'!N150</f>
        <v>0</v>
      </c>
      <c r="O150" s="29">
        <f>+'Cu1'!O150</f>
        <v>0</v>
      </c>
      <c r="P150" s="29">
        <f>+'Cu1'!P150</f>
        <v>0</v>
      </c>
      <c r="Q150" s="29">
        <f>+'Cu1'!Q150</f>
        <v>0</v>
      </c>
      <c r="R150" s="30">
        <f>+'Cu1'!R150</f>
        <v>0</v>
      </c>
      <c r="S150" s="28">
        <f>+'Cu1'!S150</f>
        <v>0</v>
      </c>
      <c r="T150" s="29">
        <f>+'Cu1'!T150</f>
        <v>0</v>
      </c>
      <c r="U150" s="29">
        <f>+'Cu1'!U150</f>
        <v>0</v>
      </c>
      <c r="V150" s="29">
        <f>+'Cu1'!V150</f>
        <v>0</v>
      </c>
      <c r="W150" s="29">
        <f>+'Cu1'!W150</f>
        <v>0</v>
      </c>
      <c r="X150" s="29">
        <f>+'Cu1'!X150</f>
        <v>0</v>
      </c>
      <c r="Y150" s="29">
        <f>+'Cu1'!Y150</f>
        <v>0</v>
      </c>
      <c r="Z150" s="29">
        <f>+'Cu1'!Z150</f>
        <v>0</v>
      </c>
      <c r="AA150" s="29">
        <f>+'Cu1'!AA150</f>
        <v>0</v>
      </c>
      <c r="AB150" s="28">
        <f>+'Cu1'!AB150</f>
        <v>0</v>
      </c>
      <c r="AC150" s="28">
        <f>+'Cu1'!AC150</f>
        <v>0</v>
      </c>
      <c r="AD150" s="28">
        <f>+'Cu1'!AD150</f>
        <v>0</v>
      </c>
      <c r="AE150" s="29">
        <f>+'Cu1'!AE150</f>
        <v>0</v>
      </c>
      <c r="AF150" s="29">
        <f>+'Cu1'!AF150</f>
        <v>0</v>
      </c>
      <c r="AG150" s="28">
        <f>+'Cu1'!AG150</f>
        <v>0</v>
      </c>
      <c r="AH150" s="28">
        <f>+'Cu1'!AH150</f>
        <v>0</v>
      </c>
      <c r="AI150" s="29">
        <f>+'Cu1'!AI150</f>
        <v>0</v>
      </c>
      <c r="AJ150" s="29">
        <f>+'Cu1'!AJ150</f>
        <v>0</v>
      </c>
      <c r="AK150" s="29">
        <f>+'Cu1'!AK150</f>
        <v>0</v>
      </c>
      <c r="AL150" s="29">
        <f>+'Cu1'!AL150</f>
        <v>0</v>
      </c>
      <c r="AM150" s="29">
        <f>+'Cu1'!AM150</f>
        <v>0</v>
      </c>
      <c r="AN150" s="29">
        <f>+'Cu1'!AN150</f>
        <v>0</v>
      </c>
      <c r="AO150" s="29">
        <f>+'Cu1'!AO150</f>
        <v>0</v>
      </c>
      <c r="AP150" s="29">
        <f>+'Cu1'!AP150</f>
        <v>0</v>
      </c>
      <c r="AQ150" s="29">
        <f>+'Cu1'!AQ150</f>
        <v>0</v>
      </c>
      <c r="AR150" s="29">
        <f>+'Cu1'!AR150</f>
        <v>0</v>
      </c>
      <c r="AS150" s="29">
        <f>+'Cu1'!AS150</f>
        <v>0</v>
      </c>
      <c r="AT150" s="29">
        <f>+'Cu1'!AT150</f>
        <v>0</v>
      </c>
      <c r="AU150" s="29">
        <f>+'Cu1'!AU150</f>
        <v>0</v>
      </c>
      <c r="AV150" s="29">
        <f>+'Cu1'!AV150</f>
        <v>0</v>
      </c>
      <c r="AW150" s="40">
        <f>+'Cu1'!AW150</f>
        <v>0</v>
      </c>
      <c r="AX150" s="40">
        <f>+'Cu1'!AX150</f>
        <v>0</v>
      </c>
      <c r="AY150" s="40">
        <f>+'Cu1'!AY150</f>
        <v>0</v>
      </c>
      <c r="AZ150" s="40">
        <f>+'Cu1'!AZ150</f>
        <v>0</v>
      </c>
      <c r="BA150" s="40">
        <f>+'Cu1'!BA150</f>
        <v>0</v>
      </c>
      <c r="BB150" s="40">
        <f>+'Cu1'!BB150</f>
        <v>0</v>
      </c>
      <c r="BC150" s="40">
        <f>+'Cu1'!BC150</f>
        <v>0</v>
      </c>
      <c r="BD150" s="40">
        <f>+'Cu1'!BD150</f>
        <v>0</v>
      </c>
      <c r="BE150" s="40">
        <f>+'Cu1'!BE150</f>
        <v>0</v>
      </c>
      <c r="BF150" s="40">
        <f>+'Cu1'!BF150</f>
        <v>0</v>
      </c>
      <c r="BG150" s="40">
        <f>+'Cu1'!BG150</f>
        <v>0</v>
      </c>
      <c r="BH150" s="40"/>
      <c r="BI150" s="40"/>
      <c r="BJ150" s="40"/>
      <c r="BK150" s="40"/>
      <c r="BL150" s="40"/>
      <c r="BM150" s="40"/>
    </row>
    <row r="151" spans="1:65" s="39" customFormat="1" hidden="1">
      <c r="A151" s="35">
        <f>+'Cu1'!A151</f>
        <v>102</v>
      </c>
      <c r="B151" s="35">
        <f>+'Cu1'!B151</f>
        <v>875</v>
      </c>
      <c r="C151" s="23" t="str">
        <f>+'Cu1'!C151</f>
        <v>RECOL.LECCIÓ</v>
      </c>
      <c r="D151" s="23" t="str">
        <f>+'Cu1'!D151</f>
        <v>Preparació per recol.lecció tomàquet</v>
      </c>
      <c r="E151" s="21">
        <f>+'Cu1'!E151</f>
        <v>2500</v>
      </c>
      <c r="F151" s="23">
        <f>+'Cu1'!F151</f>
        <v>0</v>
      </c>
      <c r="G151" s="23">
        <f>+'Cu1'!G151</f>
        <v>0</v>
      </c>
      <c r="H151" s="23">
        <f>+'Cu1'!H151</f>
        <v>0</v>
      </c>
      <c r="I151" s="23">
        <f>+'Cu1'!I151</f>
        <v>0</v>
      </c>
      <c r="J151" s="23">
        <f>+'Cu1'!J151</f>
        <v>0</v>
      </c>
      <c r="K151" s="23">
        <f>+'Cu1'!K151</f>
        <v>0</v>
      </c>
      <c r="L151" s="23">
        <f>+'Cu1'!L151</f>
        <v>0</v>
      </c>
      <c r="M151" s="23">
        <f>+'Cu1'!M151</f>
        <v>0</v>
      </c>
      <c r="N151" s="23">
        <f>+'Cu1'!N151</f>
        <v>0</v>
      </c>
      <c r="O151" s="23">
        <f>+'Cu1'!O151</f>
        <v>0</v>
      </c>
      <c r="P151" s="23">
        <f>+'Cu1'!P151</f>
        <v>0</v>
      </c>
      <c r="Q151" s="23">
        <f>+'Cu1'!Q151</f>
        <v>0</v>
      </c>
      <c r="R151" s="24">
        <f>+'Cu1'!R151</f>
        <v>0</v>
      </c>
      <c r="S151" s="22">
        <f>+'Cu1'!S151</f>
        <v>0</v>
      </c>
      <c r="T151" s="23">
        <f>+'Cu1'!T151</f>
        <v>0</v>
      </c>
      <c r="U151" s="23">
        <f>+'Cu1'!U151</f>
        <v>0</v>
      </c>
      <c r="V151" s="23">
        <f>+'Cu1'!V151</f>
        <v>0</v>
      </c>
      <c r="W151" s="23">
        <f>+'Cu1'!W151</f>
        <v>0</v>
      </c>
      <c r="X151" s="23">
        <f>+'Cu1'!X151</f>
        <v>0</v>
      </c>
      <c r="Y151" s="23">
        <f>+'Cu1'!Y151</f>
        <v>0</v>
      </c>
      <c r="Z151" s="23">
        <f>+'Cu1'!Z151</f>
        <v>0</v>
      </c>
      <c r="AA151" s="23">
        <f>+'Cu1'!AA151</f>
        <v>0</v>
      </c>
      <c r="AB151" s="22">
        <f>+'Cu1'!AB151</f>
        <v>0</v>
      </c>
      <c r="AC151" s="22">
        <f>+'Cu1'!AC151</f>
        <v>0</v>
      </c>
      <c r="AD151" s="22">
        <f>+'Cu1'!AD151</f>
        <v>0</v>
      </c>
      <c r="AE151" s="23">
        <f>+'Cu1'!AE151</f>
        <v>0</v>
      </c>
      <c r="AF151" s="23">
        <f>+'Cu1'!AF151</f>
        <v>0</v>
      </c>
      <c r="AG151" s="22">
        <f>+'Cu1'!AG151</f>
        <v>0</v>
      </c>
      <c r="AH151" s="22">
        <f>+'Cu1'!AH151</f>
        <v>0</v>
      </c>
      <c r="AI151" s="23">
        <f>+'Cu1'!AI151</f>
        <v>0</v>
      </c>
      <c r="AJ151" s="23">
        <f>+'Cu1'!AJ151</f>
        <v>0</v>
      </c>
      <c r="AK151" s="23">
        <f>+'Cu1'!AK151</f>
        <v>0</v>
      </c>
      <c r="AL151" s="23">
        <f>+'Cu1'!AL151</f>
        <v>0</v>
      </c>
      <c r="AM151" s="23">
        <f>+'Cu1'!AM151</f>
        <v>0</v>
      </c>
      <c r="AN151" s="23">
        <f>+'Cu1'!AN151</f>
        <v>0</v>
      </c>
      <c r="AO151" s="23">
        <f>+'Cu1'!AO151</f>
        <v>0</v>
      </c>
      <c r="AP151" s="23">
        <f>+'Cu1'!AP151</f>
        <v>0</v>
      </c>
      <c r="AQ151" s="23">
        <f>+'Cu1'!AQ151</f>
        <v>0</v>
      </c>
      <c r="AR151" s="23">
        <f>+'Cu1'!AR151</f>
        <v>0</v>
      </c>
      <c r="AS151" s="23">
        <f>+'Cu1'!AS151</f>
        <v>0</v>
      </c>
      <c r="AT151" s="23">
        <f>+'Cu1'!AT151</f>
        <v>0</v>
      </c>
      <c r="AU151" s="23">
        <f>+'Cu1'!AU151</f>
        <v>0</v>
      </c>
      <c r="AV151" s="23">
        <f>+'Cu1'!AV151</f>
        <v>0</v>
      </c>
      <c r="AW151" s="39">
        <f>+'Cu1'!AW151</f>
        <v>0</v>
      </c>
      <c r="AX151" s="39">
        <f>+'Cu1'!AX151</f>
        <v>0</v>
      </c>
      <c r="AY151" s="39">
        <f>+'Cu1'!AY151</f>
        <v>0</v>
      </c>
      <c r="AZ151" s="39">
        <f>+'Cu1'!AZ151</f>
        <v>0</v>
      </c>
      <c r="BA151" s="39">
        <f>+'Cu1'!BA151</f>
        <v>0</v>
      </c>
      <c r="BB151" s="39">
        <f>+'Cu1'!BB151</f>
        <v>0</v>
      </c>
      <c r="BC151" s="39">
        <f>+'Cu1'!BC151</f>
        <v>0</v>
      </c>
      <c r="BD151" s="39">
        <f>+'Cu1'!BD151</f>
        <v>0</v>
      </c>
      <c r="BE151" s="39">
        <f>+'Cu1'!BE151</f>
        <v>0</v>
      </c>
      <c r="BF151" s="39">
        <f>+'Cu1'!BF151</f>
        <v>0</v>
      </c>
      <c r="BG151" s="39">
        <f>+'Cu1'!BG151</f>
        <v>0</v>
      </c>
    </row>
    <row r="152" spans="1:65" hidden="1">
      <c r="A152" s="36">
        <f>+'Cu1'!A152</f>
        <v>103</v>
      </c>
      <c r="B152" s="36">
        <f>+'Cu1'!B152</f>
        <v>885</v>
      </c>
      <c r="C152" s="29" t="str">
        <f>+'Cu1'!C152</f>
        <v>RECOL.LECCIÓ</v>
      </c>
      <c r="D152" s="29" t="str">
        <f>+'Cu1'!D152</f>
        <v>Preparació per recol.lecció carbassa</v>
      </c>
      <c r="E152" s="37">
        <f>+'Cu1'!E152</f>
        <v>2500</v>
      </c>
      <c r="F152" s="29">
        <f>+'Cu1'!F152</f>
        <v>0</v>
      </c>
      <c r="G152" s="29">
        <f>+'Cu1'!G152</f>
        <v>0</v>
      </c>
      <c r="H152" s="29">
        <f>+'Cu1'!H152</f>
        <v>0</v>
      </c>
      <c r="I152" s="29">
        <f>+'Cu1'!I152</f>
        <v>0</v>
      </c>
      <c r="J152" s="29">
        <f>+'Cu1'!J152</f>
        <v>0</v>
      </c>
      <c r="K152" s="29">
        <f>+'Cu1'!K152</f>
        <v>0</v>
      </c>
      <c r="L152" s="29">
        <f>+'Cu1'!L152</f>
        <v>0</v>
      </c>
      <c r="M152" s="29">
        <f>+'Cu1'!M152</f>
        <v>0</v>
      </c>
      <c r="N152" s="29">
        <f>+'Cu1'!N152</f>
        <v>0</v>
      </c>
      <c r="O152" s="29">
        <f>+'Cu1'!O152</f>
        <v>0</v>
      </c>
      <c r="P152" s="29">
        <f>+'Cu1'!P152</f>
        <v>0</v>
      </c>
      <c r="Q152" s="29">
        <f>+'Cu1'!Q152</f>
        <v>0</v>
      </c>
      <c r="R152" s="30">
        <f>+'Cu1'!R152</f>
        <v>0</v>
      </c>
      <c r="S152" s="28">
        <f>+'Cu1'!S152</f>
        <v>0</v>
      </c>
      <c r="T152" s="29">
        <f>+'Cu1'!T152</f>
        <v>0</v>
      </c>
      <c r="U152" s="29">
        <f>+'Cu1'!U152</f>
        <v>0</v>
      </c>
      <c r="V152" s="29">
        <f>+'Cu1'!V152</f>
        <v>0</v>
      </c>
      <c r="W152" s="29">
        <f>+'Cu1'!W152</f>
        <v>0</v>
      </c>
      <c r="X152" s="29">
        <f>+'Cu1'!X152</f>
        <v>0</v>
      </c>
      <c r="Y152" s="29">
        <f>+'Cu1'!Y152</f>
        <v>0</v>
      </c>
      <c r="Z152" s="29">
        <f>+'Cu1'!Z152</f>
        <v>0</v>
      </c>
      <c r="AA152" s="29">
        <f>+'Cu1'!AA152</f>
        <v>0</v>
      </c>
      <c r="AB152" s="28">
        <f>+'Cu1'!AB152</f>
        <v>0</v>
      </c>
      <c r="AC152" s="28">
        <f>+'Cu1'!AC152</f>
        <v>0</v>
      </c>
      <c r="AD152" s="28">
        <f>+'Cu1'!AD152</f>
        <v>0</v>
      </c>
      <c r="AE152" s="29">
        <f>+'Cu1'!AE152</f>
        <v>0</v>
      </c>
      <c r="AF152" s="29">
        <f>+'Cu1'!AF152</f>
        <v>0</v>
      </c>
      <c r="AG152" s="28">
        <f>+'Cu1'!AG152</f>
        <v>0</v>
      </c>
      <c r="AH152" s="28">
        <f>+'Cu1'!AH152</f>
        <v>0</v>
      </c>
      <c r="AI152" s="29">
        <f>+'Cu1'!AI152</f>
        <v>0</v>
      </c>
      <c r="AJ152" s="29">
        <f>+'Cu1'!AJ152</f>
        <v>0</v>
      </c>
      <c r="AK152" s="29">
        <f>+'Cu1'!AK152</f>
        <v>0</v>
      </c>
      <c r="AL152" s="29">
        <f>+'Cu1'!AL152</f>
        <v>0</v>
      </c>
      <c r="AM152" s="29">
        <f>+'Cu1'!AM152</f>
        <v>0</v>
      </c>
      <c r="AN152" s="29">
        <f>+'Cu1'!AN152</f>
        <v>0</v>
      </c>
      <c r="AO152" s="29">
        <f>+'Cu1'!AO152</f>
        <v>0</v>
      </c>
      <c r="AP152" s="29">
        <f>+'Cu1'!AP152</f>
        <v>0</v>
      </c>
      <c r="AQ152" s="29">
        <f>+'Cu1'!AQ152</f>
        <v>0</v>
      </c>
      <c r="AR152" s="29">
        <f>+'Cu1'!AR152</f>
        <v>0</v>
      </c>
      <c r="AS152" s="29">
        <f>+'Cu1'!AS152</f>
        <v>0</v>
      </c>
      <c r="AT152" s="29">
        <f>+'Cu1'!AT152</f>
        <v>0</v>
      </c>
      <c r="AU152" s="29">
        <f>+'Cu1'!AU152</f>
        <v>0</v>
      </c>
      <c r="AV152" s="29">
        <f>+'Cu1'!AV152</f>
        <v>0</v>
      </c>
      <c r="AW152" s="40">
        <f>+'Cu1'!AW152</f>
        <v>0</v>
      </c>
      <c r="AX152" s="40">
        <f>+'Cu1'!AX152</f>
        <v>0</v>
      </c>
      <c r="AY152" s="40">
        <f>+'Cu1'!AY152</f>
        <v>0</v>
      </c>
      <c r="AZ152" s="40">
        <f>+'Cu1'!AZ152</f>
        <v>0</v>
      </c>
      <c r="BA152" s="40">
        <f>+'Cu1'!BA152</f>
        <v>0</v>
      </c>
      <c r="BB152" s="40">
        <f>+'Cu1'!BB152</f>
        <v>0</v>
      </c>
      <c r="BC152" s="40">
        <f>+'Cu1'!BC152</f>
        <v>0</v>
      </c>
      <c r="BD152" s="40">
        <f>+'Cu1'!BD152</f>
        <v>0</v>
      </c>
      <c r="BE152" s="40">
        <f>+'Cu1'!BE152</f>
        <v>0</v>
      </c>
      <c r="BF152" s="40">
        <f>+'Cu1'!BF152</f>
        <v>0</v>
      </c>
      <c r="BG152" s="40">
        <f>+'Cu1'!BG152</f>
        <v>0</v>
      </c>
      <c r="BH152" s="40"/>
      <c r="BI152" s="40"/>
      <c r="BJ152" s="40"/>
      <c r="BK152" s="40"/>
      <c r="BL152" s="40"/>
      <c r="BM152" s="40"/>
    </row>
    <row r="153" spans="1:65" hidden="1">
      <c r="A153" s="36">
        <f>+'Cu1'!A153</f>
        <v>104</v>
      </c>
      <c r="B153" s="36">
        <f>+'Cu1'!B153</f>
        <v>0</v>
      </c>
      <c r="C153" s="29">
        <f>+'Cu1'!C153</f>
        <v>0</v>
      </c>
      <c r="D153" s="29">
        <f>+'Cu1'!D153</f>
        <v>0</v>
      </c>
      <c r="E153" s="29">
        <f>+'Cu1'!E153</f>
        <v>0</v>
      </c>
      <c r="F153" s="29">
        <f>+'Cu1'!F153</f>
        <v>0</v>
      </c>
      <c r="G153" s="29">
        <f>+'Cu1'!G153</f>
        <v>0</v>
      </c>
      <c r="H153" s="29">
        <f>+'Cu1'!H153</f>
        <v>0</v>
      </c>
      <c r="I153" s="29">
        <f>+'Cu1'!I153</f>
        <v>0</v>
      </c>
      <c r="J153" s="29">
        <f>+'Cu1'!J153</f>
        <v>0</v>
      </c>
      <c r="K153" s="29">
        <f>+'Cu1'!K153</f>
        <v>0</v>
      </c>
      <c r="L153" s="29">
        <f>+'Cu1'!L153</f>
        <v>0</v>
      </c>
      <c r="M153" s="29">
        <f>+'Cu1'!M153</f>
        <v>0</v>
      </c>
      <c r="N153" s="29">
        <f>+'Cu1'!N153</f>
        <v>0</v>
      </c>
      <c r="O153" s="29">
        <f>+'Cu1'!O153</f>
        <v>0</v>
      </c>
      <c r="P153" s="29">
        <f>+'Cu1'!P153</f>
        <v>0</v>
      </c>
      <c r="Q153" s="29">
        <f>+'Cu1'!Q153</f>
        <v>0</v>
      </c>
      <c r="R153" s="30">
        <f>+'Cu1'!R153</f>
        <v>0</v>
      </c>
      <c r="S153" s="28">
        <f>+'Cu1'!S153</f>
        <v>0</v>
      </c>
      <c r="T153" s="29">
        <f>+'Cu1'!T153</f>
        <v>0</v>
      </c>
      <c r="U153" s="29">
        <f>+'Cu1'!U153</f>
        <v>0</v>
      </c>
      <c r="V153" s="29">
        <f>+'Cu1'!V153</f>
        <v>0</v>
      </c>
      <c r="W153" s="29">
        <f>+'Cu1'!W153</f>
        <v>0</v>
      </c>
      <c r="X153" s="29">
        <f>+'Cu1'!X153</f>
        <v>0</v>
      </c>
      <c r="Y153" s="29">
        <f>+'Cu1'!Y153</f>
        <v>0</v>
      </c>
      <c r="Z153" s="29">
        <f>+'Cu1'!Z153</f>
        <v>0</v>
      </c>
      <c r="AA153" s="29">
        <f>+'Cu1'!AA153</f>
        <v>0</v>
      </c>
      <c r="AB153" s="28">
        <f>+'Cu1'!AB153</f>
        <v>0</v>
      </c>
      <c r="AC153" s="28">
        <f>+'Cu1'!AC153</f>
        <v>0</v>
      </c>
      <c r="AD153" s="28">
        <f>+'Cu1'!AD153</f>
        <v>0</v>
      </c>
      <c r="AE153" s="29">
        <f>+'Cu1'!AE153</f>
        <v>0</v>
      </c>
      <c r="AF153" s="29">
        <f>+'Cu1'!AF153</f>
        <v>0</v>
      </c>
      <c r="AG153" s="28">
        <f>+'Cu1'!AG153</f>
        <v>0</v>
      </c>
      <c r="AH153" s="28">
        <f>+'Cu1'!AH153</f>
        <v>0</v>
      </c>
      <c r="AI153" s="29">
        <f>+'Cu1'!AI153</f>
        <v>0</v>
      </c>
      <c r="AJ153" s="29">
        <f>+'Cu1'!AJ153</f>
        <v>0</v>
      </c>
      <c r="AK153" s="29">
        <f>+'Cu1'!AK153</f>
        <v>0</v>
      </c>
      <c r="AL153" s="29">
        <f>+'Cu1'!AL153</f>
        <v>0</v>
      </c>
      <c r="AM153" s="29">
        <f>+'Cu1'!AM153</f>
        <v>0</v>
      </c>
      <c r="AN153" s="29">
        <f>+'Cu1'!AN153</f>
        <v>0</v>
      </c>
      <c r="AO153" s="29">
        <f>+'Cu1'!AO153</f>
        <v>0</v>
      </c>
      <c r="AP153" s="29">
        <f>+'Cu1'!AP153</f>
        <v>0</v>
      </c>
      <c r="AQ153" s="29">
        <f>+'Cu1'!AQ153</f>
        <v>0</v>
      </c>
      <c r="AR153" s="29">
        <f>+'Cu1'!AR153</f>
        <v>0</v>
      </c>
      <c r="AS153" s="29">
        <f>+'Cu1'!AS153</f>
        <v>0</v>
      </c>
      <c r="AT153" s="29">
        <f>+'Cu1'!AT153</f>
        <v>0</v>
      </c>
      <c r="AU153" s="29">
        <f>+'Cu1'!AU153</f>
        <v>0</v>
      </c>
      <c r="AV153" s="29">
        <f>+'Cu1'!AV153</f>
        <v>0</v>
      </c>
      <c r="AW153" s="40">
        <f>+'Cu1'!AW153</f>
        <v>0</v>
      </c>
      <c r="AX153" s="40">
        <f>+'Cu1'!AX153</f>
        <v>0</v>
      </c>
      <c r="AY153" s="40">
        <f>+'Cu1'!AY153</f>
        <v>0</v>
      </c>
      <c r="AZ153" s="40">
        <f>+'Cu1'!AZ153</f>
        <v>0</v>
      </c>
      <c r="BA153" s="40">
        <f>+'Cu1'!BA153</f>
        <v>0</v>
      </c>
      <c r="BB153" s="40">
        <f>+'Cu1'!BB153</f>
        <v>0</v>
      </c>
      <c r="BC153" s="40">
        <f>+'Cu1'!BC153</f>
        <v>0</v>
      </c>
      <c r="BD153" s="40">
        <f>+'Cu1'!BD153</f>
        <v>0</v>
      </c>
      <c r="BE153" s="40">
        <f>+'Cu1'!BE153</f>
        <v>0</v>
      </c>
      <c r="BF153" s="40">
        <f>+'Cu1'!BF153</f>
        <v>0</v>
      </c>
      <c r="BG153" s="40">
        <f>+'Cu1'!BG153</f>
        <v>0</v>
      </c>
      <c r="BH153" s="40"/>
      <c r="BI153" s="40"/>
      <c r="BJ153" s="40"/>
      <c r="BK153" s="40"/>
      <c r="BL153" s="40"/>
      <c r="BM153" s="40"/>
    </row>
    <row r="154" spans="1:65" hidden="1">
      <c r="A154" s="36">
        <f>+'Cu1'!A154</f>
        <v>105</v>
      </c>
      <c r="B154" s="36">
        <f>+'Cu1'!B154</f>
        <v>0</v>
      </c>
      <c r="C154" s="29">
        <f>+'Cu1'!C154</f>
        <v>0</v>
      </c>
      <c r="D154" s="29">
        <f>+'Cu1'!D154</f>
        <v>0</v>
      </c>
      <c r="E154" s="29">
        <f>+'Cu1'!E154</f>
        <v>0</v>
      </c>
      <c r="F154" s="29">
        <f>+'Cu1'!F154</f>
        <v>0</v>
      </c>
      <c r="G154" s="29">
        <f>+'Cu1'!G154</f>
        <v>0</v>
      </c>
      <c r="H154" s="29">
        <f>+'Cu1'!H154</f>
        <v>0</v>
      </c>
      <c r="I154" s="29">
        <f>+'Cu1'!I154</f>
        <v>0</v>
      </c>
      <c r="J154" s="29">
        <f>+'Cu1'!J154</f>
        <v>0</v>
      </c>
      <c r="K154" s="29">
        <f>+'Cu1'!K154</f>
        <v>0</v>
      </c>
      <c r="L154" s="29">
        <f>+'Cu1'!L154</f>
        <v>0</v>
      </c>
      <c r="M154" s="29">
        <f>+'Cu1'!M154</f>
        <v>0</v>
      </c>
      <c r="N154" s="29">
        <f>+'Cu1'!N154</f>
        <v>0</v>
      </c>
      <c r="O154" s="29">
        <f>+'Cu1'!O154</f>
        <v>0</v>
      </c>
      <c r="P154" s="29">
        <f>+'Cu1'!P154</f>
        <v>0</v>
      </c>
      <c r="Q154" s="29">
        <f>+'Cu1'!Q154</f>
        <v>0</v>
      </c>
      <c r="R154" s="30">
        <f>+'Cu1'!R154</f>
        <v>0</v>
      </c>
      <c r="S154" s="28">
        <f>+'Cu1'!S154</f>
        <v>0</v>
      </c>
      <c r="T154" s="29">
        <f>+'Cu1'!T154</f>
        <v>0</v>
      </c>
      <c r="U154" s="29">
        <f>+'Cu1'!U154</f>
        <v>0</v>
      </c>
      <c r="V154" s="29">
        <f>+'Cu1'!V154</f>
        <v>0</v>
      </c>
      <c r="W154" s="29">
        <f>+'Cu1'!W154</f>
        <v>0</v>
      </c>
      <c r="X154" s="29">
        <f>+'Cu1'!X154</f>
        <v>0</v>
      </c>
      <c r="Y154" s="29">
        <f>+'Cu1'!Y154</f>
        <v>0</v>
      </c>
      <c r="Z154" s="29">
        <f>+'Cu1'!Z154</f>
        <v>0</v>
      </c>
      <c r="AA154" s="29">
        <f>+'Cu1'!AA154</f>
        <v>0</v>
      </c>
      <c r="AB154" s="28">
        <f>+'Cu1'!AB154</f>
        <v>0</v>
      </c>
      <c r="AC154" s="28">
        <f>+'Cu1'!AC154</f>
        <v>0</v>
      </c>
      <c r="AD154" s="28">
        <f>+'Cu1'!AD154</f>
        <v>0</v>
      </c>
      <c r="AE154" s="29">
        <f>+'Cu1'!AE154</f>
        <v>0</v>
      </c>
      <c r="AF154" s="29">
        <f>+'Cu1'!AF154</f>
        <v>0</v>
      </c>
      <c r="AG154" s="28">
        <f>+'Cu1'!AG154</f>
        <v>0</v>
      </c>
      <c r="AH154" s="28">
        <f>+'Cu1'!AH154</f>
        <v>0</v>
      </c>
      <c r="AI154" s="29">
        <f>+'Cu1'!AI154</f>
        <v>0</v>
      </c>
      <c r="AJ154" s="29">
        <f>+'Cu1'!AJ154</f>
        <v>0</v>
      </c>
      <c r="AK154" s="29">
        <f>+'Cu1'!AK154</f>
        <v>0</v>
      </c>
      <c r="AL154" s="29">
        <f>+'Cu1'!AL154</f>
        <v>0</v>
      </c>
      <c r="AM154" s="29">
        <f>+'Cu1'!AM154</f>
        <v>0</v>
      </c>
      <c r="AN154" s="29">
        <f>+'Cu1'!AN154</f>
        <v>0</v>
      </c>
      <c r="AO154" s="29">
        <f>+'Cu1'!AO154</f>
        <v>0</v>
      </c>
      <c r="AP154" s="29">
        <f>+'Cu1'!AP154</f>
        <v>0</v>
      </c>
      <c r="AQ154" s="29">
        <f>+'Cu1'!AQ154</f>
        <v>0</v>
      </c>
      <c r="AR154" s="29">
        <f>+'Cu1'!AR154</f>
        <v>0</v>
      </c>
      <c r="AS154" s="29">
        <f>+'Cu1'!AS154</f>
        <v>0</v>
      </c>
      <c r="AT154" s="29">
        <f>+'Cu1'!AT154</f>
        <v>0</v>
      </c>
      <c r="AU154" s="29">
        <f>+'Cu1'!AU154</f>
        <v>0</v>
      </c>
      <c r="AV154" s="29">
        <f>+'Cu1'!AV154</f>
        <v>0</v>
      </c>
      <c r="AW154" s="40">
        <f>+'Cu1'!AW154</f>
        <v>0</v>
      </c>
      <c r="AX154" s="40">
        <f>+'Cu1'!AX154</f>
        <v>0</v>
      </c>
      <c r="AY154" s="40">
        <f>+'Cu1'!AY154</f>
        <v>0</v>
      </c>
      <c r="AZ154" s="40">
        <f>+'Cu1'!AZ154</f>
        <v>0</v>
      </c>
      <c r="BA154" s="40">
        <f>+'Cu1'!BA154</f>
        <v>0</v>
      </c>
      <c r="BB154" s="40">
        <f>+'Cu1'!BB154</f>
        <v>0</v>
      </c>
      <c r="BC154" s="40">
        <f>+'Cu1'!BC154</f>
        <v>0</v>
      </c>
      <c r="BD154" s="40">
        <f>+'Cu1'!BD154</f>
        <v>0</v>
      </c>
      <c r="BE154" s="40">
        <f>+'Cu1'!BE154</f>
        <v>0</v>
      </c>
      <c r="BF154" s="40">
        <f>+'Cu1'!BF154</f>
        <v>0</v>
      </c>
      <c r="BG154" s="40">
        <f>+'Cu1'!BG154</f>
        <v>0</v>
      </c>
      <c r="BH154" s="40"/>
      <c r="BI154" s="40"/>
      <c r="BJ154" s="40"/>
      <c r="BK154" s="40"/>
      <c r="BL154" s="40"/>
      <c r="BM154" s="40"/>
    </row>
    <row r="155" spans="1:65" hidden="1">
      <c r="A155" s="36">
        <f>+'Cu1'!A155</f>
        <v>106</v>
      </c>
      <c r="B155" s="36">
        <f>+'Cu1'!B155</f>
        <v>0</v>
      </c>
      <c r="C155" s="29">
        <f>+'Cu1'!C155</f>
        <v>0</v>
      </c>
      <c r="D155" s="29">
        <f>+'Cu1'!D155</f>
        <v>0</v>
      </c>
      <c r="E155" s="29">
        <f>+'Cu1'!E155</f>
        <v>0</v>
      </c>
      <c r="F155" s="29">
        <f>+'Cu1'!F155</f>
        <v>0</v>
      </c>
      <c r="G155" s="29">
        <f>+'Cu1'!G155</f>
        <v>0</v>
      </c>
      <c r="H155" s="29">
        <f>+'Cu1'!H155</f>
        <v>0</v>
      </c>
      <c r="I155" s="29">
        <f>+'Cu1'!I155</f>
        <v>0</v>
      </c>
      <c r="J155" s="29">
        <f>+'Cu1'!J155</f>
        <v>0</v>
      </c>
      <c r="K155" s="29">
        <f>+'Cu1'!K155</f>
        <v>0</v>
      </c>
      <c r="L155" s="29">
        <f>+'Cu1'!L155</f>
        <v>0</v>
      </c>
      <c r="M155" s="29">
        <f>+'Cu1'!M155</f>
        <v>0</v>
      </c>
      <c r="N155" s="29">
        <f>+'Cu1'!N155</f>
        <v>0</v>
      </c>
      <c r="O155" s="29">
        <f>+'Cu1'!O155</f>
        <v>0</v>
      </c>
      <c r="P155" s="29">
        <f>+'Cu1'!P155</f>
        <v>0</v>
      </c>
      <c r="Q155" s="29">
        <f>+'Cu1'!Q155</f>
        <v>0</v>
      </c>
      <c r="R155" s="30">
        <f>+'Cu1'!R155</f>
        <v>0</v>
      </c>
      <c r="S155" s="28">
        <f>+'Cu1'!S155</f>
        <v>0</v>
      </c>
      <c r="T155" s="29">
        <f>+'Cu1'!T155</f>
        <v>0</v>
      </c>
      <c r="U155" s="29">
        <f>+'Cu1'!U155</f>
        <v>0</v>
      </c>
      <c r="V155" s="29">
        <f>+'Cu1'!V155</f>
        <v>0</v>
      </c>
      <c r="W155" s="29">
        <f>+'Cu1'!W155</f>
        <v>0</v>
      </c>
      <c r="X155" s="29">
        <f>+'Cu1'!X155</f>
        <v>0</v>
      </c>
      <c r="Y155" s="29">
        <f>+'Cu1'!Y155</f>
        <v>0</v>
      </c>
      <c r="Z155" s="29">
        <f>+'Cu1'!Z155</f>
        <v>0</v>
      </c>
      <c r="AA155" s="29">
        <f>+'Cu1'!AA155</f>
        <v>0</v>
      </c>
      <c r="AB155" s="28">
        <f>+'Cu1'!AB155</f>
        <v>0</v>
      </c>
      <c r="AC155" s="28">
        <f>+'Cu1'!AC155</f>
        <v>0</v>
      </c>
      <c r="AD155" s="28">
        <f>+'Cu1'!AD155</f>
        <v>0</v>
      </c>
      <c r="AE155" s="29">
        <f>+'Cu1'!AE155</f>
        <v>0</v>
      </c>
      <c r="AF155" s="29">
        <f>+'Cu1'!AF155</f>
        <v>0</v>
      </c>
      <c r="AG155" s="28">
        <f>+'Cu1'!AG155</f>
        <v>0</v>
      </c>
      <c r="AH155" s="28">
        <f>+'Cu1'!AH155</f>
        <v>0</v>
      </c>
      <c r="AI155" s="29">
        <f>+'Cu1'!AI155</f>
        <v>0</v>
      </c>
      <c r="AJ155" s="29">
        <f>+'Cu1'!AJ155</f>
        <v>0</v>
      </c>
      <c r="AK155" s="29">
        <f>+'Cu1'!AK155</f>
        <v>0</v>
      </c>
      <c r="AL155" s="29">
        <f>+'Cu1'!AL155</f>
        <v>0</v>
      </c>
      <c r="AM155" s="29">
        <f>+'Cu1'!AM155</f>
        <v>0</v>
      </c>
      <c r="AN155" s="29">
        <f>+'Cu1'!AN155</f>
        <v>0</v>
      </c>
      <c r="AO155" s="29">
        <f>+'Cu1'!AO155</f>
        <v>0</v>
      </c>
      <c r="AP155" s="29">
        <f>+'Cu1'!AP155</f>
        <v>0</v>
      </c>
      <c r="AQ155" s="29">
        <f>+'Cu1'!AQ155</f>
        <v>0</v>
      </c>
      <c r="AR155" s="29">
        <f>+'Cu1'!AR155</f>
        <v>0</v>
      </c>
      <c r="AS155" s="29">
        <f>+'Cu1'!AS155</f>
        <v>0</v>
      </c>
      <c r="AT155" s="29">
        <f>+'Cu1'!AT155</f>
        <v>0</v>
      </c>
      <c r="AU155" s="29">
        <f>+'Cu1'!AU155</f>
        <v>0</v>
      </c>
      <c r="AV155" s="29">
        <f>+'Cu1'!AV155</f>
        <v>0</v>
      </c>
      <c r="AW155" s="40">
        <f>+'Cu1'!AW155</f>
        <v>0</v>
      </c>
      <c r="AX155" s="40">
        <f>+'Cu1'!AX155</f>
        <v>0</v>
      </c>
      <c r="AY155" s="40">
        <f>+'Cu1'!AY155</f>
        <v>0</v>
      </c>
      <c r="AZ155" s="40">
        <f>+'Cu1'!AZ155</f>
        <v>0</v>
      </c>
      <c r="BA155" s="40">
        <f>+'Cu1'!BA155</f>
        <v>0</v>
      </c>
      <c r="BB155" s="40">
        <f>+'Cu1'!BB155</f>
        <v>0</v>
      </c>
      <c r="BC155" s="40">
        <f>+'Cu1'!BC155</f>
        <v>0</v>
      </c>
      <c r="BD155" s="40">
        <f>+'Cu1'!BD155</f>
        <v>0</v>
      </c>
      <c r="BE155" s="40">
        <f>+'Cu1'!BE155</f>
        <v>0</v>
      </c>
      <c r="BF155" s="40">
        <f>+'Cu1'!BF155</f>
        <v>0</v>
      </c>
      <c r="BG155" s="40">
        <f>+'Cu1'!BG155</f>
        <v>0</v>
      </c>
      <c r="BH155" s="40"/>
      <c r="BI155" s="40"/>
      <c r="BJ155" s="40"/>
      <c r="BK155" s="40"/>
      <c r="BL155" s="40"/>
      <c r="BM155" s="40"/>
    </row>
    <row r="156" spans="1:65" hidden="1">
      <c r="A156" s="36">
        <f>+'Cu1'!A156</f>
        <v>107</v>
      </c>
      <c r="B156" s="36">
        <f>+'Cu1'!B156</f>
        <v>0</v>
      </c>
      <c r="C156" s="29">
        <f>+'Cu1'!C156</f>
        <v>0</v>
      </c>
      <c r="D156" s="29">
        <f>+'Cu1'!D156</f>
        <v>0</v>
      </c>
      <c r="E156" s="29">
        <f>+'Cu1'!E156</f>
        <v>0</v>
      </c>
      <c r="F156" s="29">
        <f>+'Cu1'!F156</f>
        <v>0</v>
      </c>
      <c r="G156" s="29">
        <f>+'Cu1'!G156</f>
        <v>0</v>
      </c>
      <c r="H156" s="29">
        <f>+'Cu1'!H156</f>
        <v>0</v>
      </c>
      <c r="I156" s="29">
        <f>+'Cu1'!I156</f>
        <v>0</v>
      </c>
      <c r="J156" s="29">
        <f>+'Cu1'!J156</f>
        <v>0</v>
      </c>
      <c r="K156" s="29">
        <f>+'Cu1'!K156</f>
        <v>0</v>
      </c>
      <c r="L156" s="29">
        <f>+'Cu1'!L156</f>
        <v>0</v>
      </c>
      <c r="M156" s="29">
        <f>+'Cu1'!M156</f>
        <v>0</v>
      </c>
      <c r="N156" s="29">
        <f>+'Cu1'!N156</f>
        <v>0</v>
      </c>
      <c r="O156" s="29">
        <f>+'Cu1'!O156</f>
        <v>0</v>
      </c>
      <c r="P156" s="29">
        <f>+'Cu1'!P156</f>
        <v>0</v>
      </c>
      <c r="Q156" s="29">
        <f>+'Cu1'!Q156</f>
        <v>0</v>
      </c>
      <c r="R156" s="30">
        <f>+'Cu1'!R156</f>
        <v>0</v>
      </c>
      <c r="S156" s="28">
        <f>+'Cu1'!S156</f>
        <v>0</v>
      </c>
      <c r="T156" s="29">
        <f>+'Cu1'!T156</f>
        <v>0</v>
      </c>
      <c r="U156" s="29">
        <f>+'Cu1'!U156</f>
        <v>0</v>
      </c>
      <c r="V156" s="29">
        <f>+'Cu1'!V156</f>
        <v>0</v>
      </c>
      <c r="W156" s="29">
        <f>+'Cu1'!W156</f>
        <v>0</v>
      </c>
      <c r="X156" s="29">
        <f>+'Cu1'!X156</f>
        <v>0</v>
      </c>
      <c r="Y156" s="29">
        <f>+'Cu1'!Y156</f>
        <v>0</v>
      </c>
      <c r="Z156" s="29">
        <f>+'Cu1'!Z156</f>
        <v>0</v>
      </c>
      <c r="AA156" s="29">
        <f>+'Cu1'!AA156</f>
        <v>0</v>
      </c>
      <c r="AB156" s="28">
        <f>+'Cu1'!AB156</f>
        <v>0</v>
      </c>
      <c r="AC156" s="28">
        <f>+'Cu1'!AC156</f>
        <v>0</v>
      </c>
      <c r="AD156" s="28">
        <f>+'Cu1'!AD156</f>
        <v>0</v>
      </c>
      <c r="AE156" s="29">
        <f>+'Cu1'!AE156</f>
        <v>0</v>
      </c>
      <c r="AF156" s="29">
        <f>+'Cu1'!AF156</f>
        <v>0</v>
      </c>
      <c r="AG156" s="28">
        <f>+'Cu1'!AG156</f>
        <v>0</v>
      </c>
      <c r="AH156" s="28">
        <f>+'Cu1'!AH156</f>
        <v>0</v>
      </c>
      <c r="AI156" s="29">
        <f>+'Cu1'!AI156</f>
        <v>0</v>
      </c>
      <c r="AJ156" s="29">
        <f>+'Cu1'!AJ156</f>
        <v>0</v>
      </c>
      <c r="AK156" s="29">
        <f>+'Cu1'!AK156</f>
        <v>0</v>
      </c>
      <c r="AL156" s="29">
        <f>+'Cu1'!AL156</f>
        <v>0</v>
      </c>
      <c r="AM156" s="29">
        <f>+'Cu1'!AM156</f>
        <v>0</v>
      </c>
      <c r="AN156" s="29">
        <f>+'Cu1'!AN156</f>
        <v>0</v>
      </c>
      <c r="AO156" s="29">
        <f>+'Cu1'!AO156</f>
        <v>0</v>
      </c>
      <c r="AP156" s="29">
        <f>+'Cu1'!AP156</f>
        <v>0</v>
      </c>
      <c r="AQ156" s="29">
        <f>+'Cu1'!AQ156</f>
        <v>0</v>
      </c>
      <c r="AR156" s="29">
        <f>+'Cu1'!AR156</f>
        <v>0</v>
      </c>
      <c r="AS156" s="29">
        <f>+'Cu1'!AS156</f>
        <v>0</v>
      </c>
      <c r="AT156" s="29">
        <f>+'Cu1'!AT156</f>
        <v>0</v>
      </c>
      <c r="AU156" s="29">
        <f>+'Cu1'!AU156</f>
        <v>0</v>
      </c>
      <c r="AV156" s="29">
        <f>+'Cu1'!AV156</f>
        <v>0</v>
      </c>
      <c r="AW156" s="40">
        <f>+'Cu1'!AW156</f>
        <v>0</v>
      </c>
      <c r="AX156" s="40">
        <f>+'Cu1'!AX156</f>
        <v>0</v>
      </c>
      <c r="AY156" s="40">
        <f>+'Cu1'!AY156</f>
        <v>0</v>
      </c>
      <c r="AZ156" s="40">
        <f>+'Cu1'!AZ156</f>
        <v>0</v>
      </c>
      <c r="BA156" s="40">
        <f>+'Cu1'!BA156</f>
        <v>0</v>
      </c>
      <c r="BB156" s="40">
        <f>+'Cu1'!BB156</f>
        <v>0</v>
      </c>
      <c r="BC156" s="40">
        <f>+'Cu1'!BC156</f>
        <v>0</v>
      </c>
      <c r="BD156" s="40">
        <f>+'Cu1'!BD156</f>
        <v>0</v>
      </c>
      <c r="BE156" s="40">
        <f>+'Cu1'!BE156</f>
        <v>0</v>
      </c>
      <c r="BF156" s="40">
        <f>+'Cu1'!BF156</f>
        <v>0</v>
      </c>
      <c r="BG156" s="40">
        <f>+'Cu1'!BG156</f>
        <v>0</v>
      </c>
      <c r="BH156" s="40"/>
      <c r="BI156" s="40"/>
      <c r="BJ156" s="40"/>
      <c r="BK156" s="40"/>
      <c r="BL156" s="40"/>
      <c r="BM156" s="40"/>
    </row>
    <row r="157" spans="1:65" hidden="1">
      <c r="A157" s="36">
        <f>+'Cu1'!A157</f>
        <v>108</v>
      </c>
      <c r="B157" s="36">
        <f>+'Cu1'!B157</f>
        <v>0</v>
      </c>
      <c r="C157" s="29">
        <f>+'Cu1'!C157</f>
        <v>0</v>
      </c>
      <c r="D157" s="29">
        <f>+'Cu1'!D157</f>
        <v>0</v>
      </c>
      <c r="E157" s="29">
        <f>+'Cu1'!E157</f>
        <v>0</v>
      </c>
      <c r="F157" s="29">
        <f>+'Cu1'!F157</f>
        <v>0</v>
      </c>
      <c r="G157" s="29">
        <f>+'Cu1'!G157</f>
        <v>0</v>
      </c>
      <c r="H157" s="29">
        <f>+'Cu1'!H157</f>
        <v>0</v>
      </c>
      <c r="I157" s="29">
        <f>+'Cu1'!I157</f>
        <v>0</v>
      </c>
      <c r="J157" s="29">
        <f>+'Cu1'!J157</f>
        <v>0</v>
      </c>
      <c r="K157" s="29">
        <f>+'Cu1'!K157</f>
        <v>0</v>
      </c>
      <c r="L157" s="29">
        <f>+'Cu1'!L157</f>
        <v>0</v>
      </c>
      <c r="M157" s="29">
        <f>+'Cu1'!M157</f>
        <v>0</v>
      </c>
      <c r="N157" s="29">
        <f>+'Cu1'!N157</f>
        <v>0</v>
      </c>
      <c r="O157" s="29">
        <f>+'Cu1'!O157</f>
        <v>0</v>
      </c>
      <c r="P157" s="29">
        <f>+'Cu1'!P157</f>
        <v>0</v>
      </c>
      <c r="Q157" s="29">
        <f>+'Cu1'!Q157</f>
        <v>0</v>
      </c>
      <c r="R157" s="30">
        <f>+'Cu1'!R157</f>
        <v>0</v>
      </c>
      <c r="S157" s="28">
        <f>+'Cu1'!S157</f>
        <v>0</v>
      </c>
      <c r="T157" s="29">
        <f>+'Cu1'!T157</f>
        <v>0</v>
      </c>
      <c r="U157" s="29">
        <f>+'Cu1'!U157</f>
        <v>0</v>
      </c>
      <c r="V157" s="29">
        <f>+'Cu1'!V157</f>
        <v>0</v>
      </c>
      <c r="W157" s="29">
        <f>+'Cu1'!W157</f>
        <v>0</v>
      </c>
      <c r="X157" s="29">
        <f>+'Cu1'!X157</f>
        <v>0</v>
      </c>
      <c r="Y157" s="29">
        <f>+'Cu1'!Y157</f>
        <v>0</v>
      </c>
      <c r="Z157" s="29">
        <f>+'Cu1'!Z157</f>
        <v>0</v>
      </c>
      <c r="AA157" s="29">
        <f>+'Cu1'!AA157</f>
        <v>0</v>
      </c>
      <c r="AB157" s="28">
        <f>+'Cu1'!AB157</f>
        <v>0</v>
      </c>
      <c r="AC157" s="28">
        <f>+'Cu1'!AC157</f>
        <v>0</v>
      </c>
      <c r="AD157" s="28">
        <f>+'Cu1'!AD157</f>
        <v>0</v>
      </c>
      <c r="AE157" s="29">
        <f>+'Cu1'!AE157</f>
        <v>0</v>
      </c>
      <c r="AF157" s="29">
        <f>+'Cu1'!AF157</f>
        <v>0</v>
      </c>
      <c r="AG157" s="28">
        <f>+'Cu1'!AG157</f>
        <v>0</v>
      </c>
      <c r="AH157" s="28">
        <f>+'Cu1'!AH157</f>
        <v>0</v>
      </c>
      <c r="AI157" s="29">
        <f>+'Cu1'!AI157</f>
        <v>0</v>
      </c>
      <c r="AJ157" s="29">
        <f>+'Cu1'!AJ157</f>
        <v>0</v>
      </c>
      <c r="AK157" s="29">
        <f>+'Cu1'!AK157</f>
        <v>0</v>
      </c>
      <c r="AL157" s="29">
        <f>+'Cu1'!AL157</f>
        <v>0</v>
      </c>
      <c r="AM157" s="29">
        <f>+'Cu1'!AM157</f>
        <v>0</v>
      </c>
      <c r="AN157" s="29">
        <f>+'Cu1'!AN157</f>
        <v>0</v>
      </c>
      <c r="AO157" s="29">
        <f>+'Cu1'!AO157</f>
        <v>0</v>
      </c>
      <c r="AP157" s="29">
        <f>+'Cu1'!AP157</f>
        <v>0</v>
      </c>
      <c r="AQ157" s="29">
        <f>+'Cu1'!AQ157</f>
        <v>0</v>
      </c>
      <c r="AR157" s="29">
        <f>+'Cu1'!AR157</f>
        <v>0</v>
      </c>
      <c r="AS157" s="29">
        <f>+'Cu1'!AS157</f>
        <v>0</v>
      </c>
      <c r="AT157" s="29">
        <f>+'Cu1'!AT157</f>
        <v>0</v>
      </c>
      <c r="AU157" s="29">
        <f>+'Cu1'!AU157</f>
        <v>0</v>
      </c>
      <c r="AV157" s="29">
        <f>+'Cu1'!AV157</f>
        <v>0</v>
      </c>
      <c r="AW157" s="40">
        <f>+'Cu1'!AW157</f>
        <v>0</v>
      </c>
      <c r="AX157" s="40">
        <f>+'Cu1'!AX157</f>
        <v>0</v>
      </c>
      <c r="AY157" s="40">
        <f>+'Cu1'!AY157</f>
        <v>0</v>
      </c>
      <c r="AZ157" s="40">
        <f>+'Cu1'!AZ157</f>
        <v>0</v>
      </c>
      <c r="BA157" s="40">
        <f>+'Cu1'!BA157</f>
        <v>0</v>
      </c>
      <c r="BB157" s="40">
        <f>+'Cu1'!BB157</f>
        <v>0</v>
      </c>
      <c r="BC157" s="40">
        <f>+'Cu1'!BC157</f>
        <v>0</v>
      </c>
      <c r="BD157" s="40">
        <f>+'Cu1'!BD157</f>
        <v>0</v>
      </c>
      <c r="BE157" s="40">
        <f>+'Cu1'!BE157</f>
        <v>0</v>
      </c>
      <c r="BF157" s="40">
        <f>+'Cu1'!BF157</f>
        <v>0</v>
      </c>
      <c r="BG157" s="40">
        <f>+'Cu1'!BG157</f>
        <v>0</v>
      </c>
      <c r="BH157" s="40"/>
      <c r="BI157" s="40"/>
      <c r="BJ157" s="40"/>
      <c r="BK157" s="40"/>
      <c r="BL157" s="40"/>
      <c r="BM157" s="40"/>
    </row>
    <row r="158" spans="1:65" hidden="1">
      <c r="A158" s="36">
        <f>+'Cu1'!A158</f>
        <v>109</v>
      </c>
      <c r="B158" s="36">
        <f>+'Cu1'!B158</f>
        <v>0</v>
      </c>
      <c r="C158" s="29">
        <f>+'Cu1'!C158</f>
        <v>0</v>
      </c>
      <c r="D158" s="29" t="str">
        <f>+'Cu1'!D158</f>
        <v>Preparació per 0</v>
      </c>
      <c r="E158" s="29">
        <f>+'Cu1'!E158</f>
        <v>0</v>
      </c>
      <c r="F158" s="29">
        <f>+'Cu1'!F158</f>
        <v>0</v>
      </c>
      <c r="G158" s="29">
        <f>+'Cu1'!G158</f>
        <v>0</v>
      </c>
      <c r="H158" s="29">
        <f>+'Cu1'!H158</f>
        <v>0</v>
      </c>
      <c r="I158" s="29">
        <f>+'Cu1'!I158</f>
        <v>0</v>
      </c>
      <c r="J158" s="29">
        <f>+'Cu1'!J158</f>
        <v>0</v>
      </c>
      <c r="K158" s="29">
        <f>+'Cu1'!K158</f>
        <v>0</v>
      </c>
      <c r="L158" s="29">
        <f>+'Cu1'!L158</f>
        <v>0</v>
      </c>
      <c r="M158" s="29">
        <f>+'Cu1'!M158</f>
        <v>0</v>
      </c>
      <c r="N158" s="29">
        <f>+'Cu1'!N158</f>
        <v>0</v>
      </c>
      <c r="O158" s="29">
        <f>+'Cu1'!O158</f>
        <v>0</v>
      </c>
      <c r="P158" s="29">
        <f>+'Cu1'!P158</f>
        <v>0</v>
      </c>
      <c r="Q158" s="29">
        <f>+'Cu1'!Q158</f>
        <v>0</v>
      </c>
      <c r="R158" s="30">
        <f>+'Cu1'!R158</f>
        <v>0</v>
      </c>
      <c r="S158" s="28">
        <f>+'Cu1'!S158</f>
        <v>0</v>
      </c>
      <c r="T158" s="29">
        <f>+'Cu1'!T158</f>
        <v>0</v>
      </c>
      <c r="U158" s="29">
        <f>+'Cu1'!U158</f>
        <v>0</v>
      </c>
      <c r="V158" s="29">
        <f>+'Cu1'!V158</f>
        <v>0</v>
      </c>
      <c r="W158" s="29">
        <f>+'Cu1'!W158</f>
        <v>0</v>
      </c>
      <c r="X158" s="29">
        <f>+'Cu1'!X158</f>
        <v>0</v>
      </c>
      <c r="Y158" s="29">
        <f>+'Cu1'!Y158</f>
        <v>0</v>
      </c>
      <c r="Z158" s="29">
        <f>+'Cu1'!Z158</f>
        <v>0</v>
      </c>
      <c r="AA158" s="29">
        <f>+'Cu1'!AA158</f>
        <v>0</v>
      </c>
      <c r="AB158" s="28">
        <f>+'Cu1'!AB158</f>
        <v>0</v>
      </c>
      <c r="AC158" s="28">
        <f>+'Cu1'!AC158</f>
        <v>0</v>
      </c>
      <c r="AD158" s="28">
        <f>+'Cu1'!AD158</f>
        <v>0</v>
      </c>
      <c r="AE158" s="29">
        <f>+'Cu1'!AE158</f>
        <v>0</v>
      </c>
      <c r="AF158" s="29">
        <f>+'Cu1'!AF158</f>
        <v>0</v>
      </c>
      <c r="AG158" s="28">
        <f>+'Cu1'!AG158</f>
        <v>0</v>
      </c>
      <c r="AH158" s="28">
        <f>+'Cu1'!AH158</f>
        <v>0</v>
      </c>
      <c r="AI158" s="29">
        <f>+'Cu1'!AI158</f>
        <v>0</v>
      </c>
      <c r="AJ158" s="29">
        <f>+'Cu1'!AJ158</f>
        <v>0</v>
      </c>
      <c r="AK158" s="29">
        <f>+'Cu1'!AK158</f>
        <v>0</v>
      </c>
      <c r="AL158" s="29">
        <f>+'Cu1'!AL158</f>
        <v>0</v>
      </c>
      <c r="AM158" s="29">
        <f>+'Cu1'!AM158</f>
        <v>0</v>
      </c>
      <c r="AN158" s="29">
        <f>+'Cu1'!AN158</f>
        <v>0</v>
      </c>
      <c r="AO158" s="29">
        <f>+'Cu1'!AO158</f>
        <v>0</v>
      </c>
      <c r="AP158" s="29">
        <f>+'Cu1'!AP158</f>
        <v>0</v>
      </c>
      <c r="AQ158" s="29">
        <f>+'Cu1'!AQ158</f>
        <v>0</v>
      </c>
      <c r="AR158" s="29">
        <f>+'Cu1'!AR158</f>
        <v>0</v>
      </c>
      <c r="AS158" s="29">
        <f>+'Cu1'!AS158</f>
        <v>0</v>
      </c>
      <c r="AT158" s="29">
        <f>+'Cu1'!AT158</f>
        <v>0</v>
      </c>
      <c r="AU158" s="29">
        <f>+'Cu1'!AU158</f>
        <v>0</v>
      </c>
      <c r="AV158" s="29">
        <f>+'Cu1'!AV158</f>
        <v>0</v>
      </c>
      <c r="AW158" s="40">
        <f>+'Cu1'!AW158</f>
        <v>0</v>
      </c>
      <c r="AX158" s="40">
        <f>+'Cu1'!AX158</f>
        <v>0</v>
      </c>
      <c r="AY158" s="40">
        <f>+'Cu1'!AY158</f>
        <v>0</v>
      </c>
      <c r="AZ158" s="40">
        <f>+'Cu1'!AZ158</f>
        <v>0</v>
      </c>
      <c r="BA158" s="40">
        <f>+'Cu1'!BA158</f>
        <v>0</v>
      </c>
      <c r="BB158" s="40">
        <f>+'Cu1'!BB158</f>
        <v>0</v>
      </c>
      <c r="BC158" s="40">
        <f>+'Cu1'!BC158</f>
        <v>0</v>
      </c>
      <c r="BD158" s="40">
        <f>+'Cu1'!BD158</f>
        <v>0</v>
      </c>
      <c r="BE158" s="40">
        <f>+'Cu1'!BE158</f>
        <v>0</v>
      </c>
      <c r="BF158" s="40">
        <f>+'Cu1'!BF158</f>
        <v>0</v>
      </c>
      <c r="BG158" s="40">
        <f>+'Cu1'!BG158</f>
        <v>0</v>
      </c>
      <c r="BH158" s="40"/>
      <c r="BI158" s="40"/>
      <c r="BJ158" s="40"/>
      <c r="BK158" s="40"/>
      <c r="BL158" s="40"/>
      <c r="BM158" s="40"/>
    </row>
    <row r="159" spans="1:65" hidden="1">
      <c r="A159" s="36">
        <f>+'Cu1'!A159</f>
        <v>110</v>
      </c>
      <c r="B159" s="36">
        <f>+'Cu1'!B159</f>
        <v>0</v>
      </c>
      <c r="C159" s="29">
        <f>+'Cu1'!C159</f>
        <v>0</v>
      </c>
      <c r="D159" s="29">
        <f>+'Cu1'!D159</f>
        <v>0</v>
      </c>
      <c r="E159" s="29">
        <f>+'Cu1'!E159</f>
        <v>1</v>
      </c>
      <c r="F159" s="29">
        <f>+'Cu1'!F159</f>
        <v>0</v>
      </c>
      <c r="G159" s="29">
        <f>+'Cu1'!G159</f>
        <v>0</v>
      </c>
      <c r="H159" s="29">
        <f>+'Cu1'!H159</f>
        <v>0</v>
      </c>
      <c r="I159" s="29">
        <f>+'Cu1'!I159</f>
        <v>0</v>
      </c>
      <c r="J159" s="29">
        <f>+'Cu1'!J159</f>
        <v>0</v>
      </c>
      <c r="K159" s="29">
        <f>+'Cu1'!K159</f>
        <v>0</v>
      </c>
      <c r="L159" s="29">
        <f>+'Cu1'!L159</f>
        <v>0</v>
      </c>
      <c r="M159" s="29">
        <f>+'Cu1'!M159</f>
        <v>0</v>
      </c>
      <c r="N159" s="29">
        <f>+'Cu1'!N159</f>
        <v>0</v>
      </c>
      <c r="O159" s="29">
        <f>+'Cu1'!O159</f>
        <v>0</v>
      </c>
      <c r="P159" s="29">
        <f>+'Cu1'!P159</f>
        <v>0</v>
      </c>
      <c r="Q159" s="29">
        <f>+'Cu1'!Q159</f>
        <v>0</v>
      </c>
      <c r="R159" s="30">
        <f>+'Cu1'!R159</f>
        <v>0</v>
      </c>
      <c r="S159" s="28">
        <f>+'Cu1'!S159</f>
        <v>0</v>
      </c>
      <c r="T159" s="29">
        <f>+'Cu1'!T159</f>
        <v>0</v>
      </c>
      <c r="U159" s="29">
        <f>+'Cu1'!U159</f>
        <v>0</v>
      </c>
      <c r="V159" s="29">
        <f>+'Cu1'!V159</f>
        <v>0</v>
      </c>
      <c r="W159" s="29">
        <f>+'Cu1'!W159</f>
        <v>0</v>
      </c>
      <c r="X159" s="29">
        <f>+'Cu1'!X159</f>
        <v>0</v>
      </c>
      <c r="Y159" s="29">
        <f>+'Cu1'!Y159</f>
        <v>0</v>
      </c>
      <c r="Z159" s="29">
        <f>+'Cu1'!Z159</f>
        <v>0</v>
      </c>
      <c r="AA159" s="29">
        <f>+'Cu1'!AA159</f>
        <v>0</v>
      </c>
      <c r="AB159" s="28">
        <f>+'Cu1'!AB159</f>
        <v>0</v>
      </c>
      <c r="AC159" s="28">
        <f>+'Cu1'!AC159</f>
        <v>0</v>
      </c>
      <c r="AD159" s="28">
        <f>+'Cu1'!AD159</f>
        <v>0</v>
      </c>
      <c r="AE159" s="29">
        <f>+'Cu1'!AE159</f>
        <v>0</v>
      </c>
      <c r="AF159" s="29">
        <f>+'Cu1'!AF159</f>
        <v>0</v>
      </c>
      <c r="AG159" s="28">
        <f>+'Cu1'!AG159</f>
        <v>0</v>
      </c>
      <c r="AH159" s="28">
        <f>+'Cu1'!AH159</f>
        <v>0</v>
      </c>
      <c r="AI159" s="29">
        <f>+'Cu1'!AI159</f>
        <v>0</v>
      </c>
      <c r="AJ159" s="29">
        <f>+'Cu1'!AJ159</f>
        <v>0</v>
      </c>
      <c r="AK159" s="29">
        <f>+'Cu1'!AK159</f>
        <v>0</v>
      </c>
      <c r="AL159" s="29">
        <f>+'Cu1'!AL159</f>
        <v>0</v>
      </c>
      <c r="AM159" s="29">
        <f>+'Cu1'!AM159</f>
        <v>0</v>
      </c>
      <c r="AN159" s="29">
        <f>+'Cu1'!AN159</f>
        <v>0</v>
      </c>
      <c r="AO159" s="29">
        <f>+'Cu1'!AO159</f>
        <v>0</v>
      </c>
      <c r="AP159" s="29">
        <f>+'Cu1'!AP159</f>
        <v>0</v>
      </c>
      <c r="AQ159" s="29">
        <f>+'Cu1'!AQ159</f>
        <v>0</v>
      </c>
      <c r="AR159" s="29">
        <f>+'Cu1'!AR159</f>
        <v>0</v>
      </c>
      <c r="AS159" s="29">
        <f>+'Cu1'!AS159</f>
        <v>0</v>
      </c>
      <c r="AT159" s="29">
        <f>+'Cu1'!AT159</f>
        <v>0</v>
      </c>
      <c r="AU159" s="29">
        <f>+'Cu1'!AU159</f>
        <v>0</v>
      </c>
      <c r="AV159" s="29">
        <f>+'Cu1'!AV159</f>
        <v>0</v>
      </c>
      <c r="AW159" s="40">
        <f>+'Cu1'!AW159</f>
        <v>0</v>
      </c>
      <c r="AX159" s="40">
        <f>+'Cu1'!AX159</f>
        <v>0</v>
      </c>
      <c r="AY159" s="40">
        <f>+'Cu1'!AY159</f>
        <v>0</v>
      </c>
      <c r="AZ159" s="40">
        <f>+'Cu1'!AZ159</f>
        <v>0</v>
      </c>
      <c r="BA159" s="40">
        <f>+'Cu1'!BA159</f>
        <v>0</v>
      </c>
      <c r="BB159" s="40">
        <f>+'Cu1'!BB159</f>
        <v>0</v>
      </c>
      <c r="BC159" s="40">
        <f>+'Cu1'!BC159</f>
        <v>0</v>
      </c>
      <c r="BD159" s="40">
        <f>+'Cu1'!BD159</f>
        <v>0</v>
      </c>
      <c r="BE159" s="40">
        <f>+'Cu1'!BE159</f>
        <v>0</v>
      </c>
      <c r="BF159" s="40">
        <f>+'Cu1'!BF159</f>
        <v>0</v>
      </c>
      <c r="BG159" s="40">
        <f>+'Cu1'!BG159</f>
        <v>0</v>
      </c>
      <c r="BH159" s="40"/>
      <c r="BI159" s="40"/>
      <c r="BJ159" s="40"/>
      <c r="BK159" s="40"/>
      <c r="BL159" s="40"/>
      <c r="BM159" s="40"/>
    </row>
    <row r="160" spans="1:65" hidden="1">
      <c r="A160" s="34">
        <f>+'Cu1'!A160</f>
        <v>0</v>
      </c>
      <c r="B160" s="36">
        <f>+'Cu1'!B160</f>
        <v>0</v>
      </c>
      <c r="C160" s="29">
        <f>+'Cu1'!C160</f>
        <v>0</v>
      </c>
      <c r="D160" s="29" t="str">
        <f>+'Cu1'!D160</f>
        <v xml:space="preserve"> </v>
      </c>
      <c r="E160" s="29">
        <f>+'Cu1'!E160</f>
        <v>0</v>
      </c>
      <c r="F160" s="29">
        <f>+'Cu1'!F160</f>
        <v>0</v>
      </c>
      <c r="G160" s="29">
        <f>+'Cu1'!G160</f>
        <v>0</v>
      </c>
      <c r="H160" s="29">
        <f>+'Cu1'!H160</f>
        <v>0</v>
      </c>
      <c r="I160" s="29">
        <f>+'Cu1'!I160</f>
        <v>0</v>
      </c>
      <c r="J160" s="29">
        <f>+'Cu1'!J160</f>
        <v>0</v>
      </c>
      <c r="K160" s="29">
        <f>+'Cu1'!K160</f>
        <v>0</v>
      </c>
      <c r="L160" s="29">
        <f>+'Cu1'!L160</f>
        <v>0</v>
      </c>
      <c r="M160" s="29">
        <f>+'Cu1'!M160</f>
        <v>0</v>
      </c>
      <c r="N160" s="29">
        <f>+'Cu1'!N160</f>
        <v>0</v>
      </c>
      <c r="O160" s="29">
        <f>+'Cu1'!O160</f>
        <v>0</v>
      </c>
      <c r="P160" s="29">
        <f>+'Cu1'!P160</f>
        <v>0</v>
      </c>
      <c r="Q160" s="29">
        <f>+'Cu1'!Q160</f>
        <v>0</v>
      </c>
      <c r="R160" s="30">
        <f>+'Cu1'!R160</f>
        <v>0</v>
      </c>
      <c r="S160" s="28">
        <f>+'Cu1'!S160</f>
        <v>0</v>
      </c>
      <c r="T160" s="29">
        <f>+'Cu1'!T160</f>
        <v>0</v>
      </c>
      <c r="U160" s="29">
        <f>+'Cu1'!U160</f>
        <v>0</v>
      </c>
      <c r="V160" s="29">
        <f>+'Cu1'!V160</f>
        <v>0</v>
      </c>
      <c r="W160" s="29">
        <f>+'Cu1'!W160</f>
        <v>0</v>
      </c>
      <c r="X160" s="29">
        <f>+'Cu1'!X160</f>
        <v>0</v>
      </c>
      <c r="Y160" s="29">
        <f>+'Cu1'!Y160</f>
        <v>0</v>
      </c>
      <c r="Z160" s="29">
        <f>+'Cu1'!Z160</f>
        <v>0</v>
      </c>
      <c r="AA160" s="29">
        <f>+'Cu1'!AA160</f>
        <v>0</v>
      </c>
      <c r="AB160" s="28">
        <f>+'Cu1'!AB160</f>
        <v>0</v>
      </c>
      <c r="AC160" s="28">
        <f>+'Cu1'!AC160</f>
        <v>0</v>
      </c>
      <c r="AD160" s="28">
        <f>+'Cu1'!AD160</f>
        <v>0</v>
      </c>
      <c r="AE160" s="29">
        <f>+'Cu1'!AE160</f>
        <v>0</v>
      </c>
      <c r="AF160" s="29">
        <f>+'Cu1'!AF160</f>
        <v>0</v>
      </c>
      <c r="AG160" s="28">
        <f>+'Cu1'!AG160</f>
        <v>0</v>
      </c>
      <c r="AH160" s="28">
        <f>+'Cu1'!AH160</f>
        <v>0</v>
      </c>
      <c r="AI160" s="29">
        <f>+'Cu1'!AI160</f>
        <v>0</v>
      </c>
      <c r="AJ160" s="29">
        <f>+'Cu1'!AJ160</f>
        <v>0</v>
      </c>
      <c r="AK160" s="29">
        <f>+'Cu1'!AK160</f>
        <v>0</v>
      </c>
      <c r="AL160" s="29">
        <f>+'Cu1'!AL160</f>
        <v>0</v>
      </c>
      <c r="AM160" s="29">
        <f>+'Cu1'!AM160</f>
        <v>0</v>
      </c>
      <c r="AN160" s="29">
        <f>+'Cu1'!AN160</f>
        <v>0</v>
      </c>
      <c r="AO160" s="29">
        <f>+'Cu1'!AO160</f>
        <v>0</v>
      </c>
      <c r="AP160" s="29">
        <f>+'Cu1'!AP160</f>
        <v>0</v>
      </c>
      <c r="AQ160" s="29">
        <f>+'Cu1'!AQ160</f>
        <v>0</v>
      </c>
      <c r="AR160" s="29">
        <f>+'Cu1'!AR160</f>
        <v>0</v>
      </c>
      <c r="AS160" s="29">
        <f>+'Cu1'!AS160</f>
        <v>0</v>
      </c>
      <c r="AT160" s="29">
        <f>+'Cu1'!AT160</f>
        <v>0</v>
      </c>
      <c r="AU160" s="29">
        <f>+'Cu1'!AU160</f>
        <v>0</v>
      </c>
      <c r="AV160" s="29">
        <f>+'Cu1'!AV160</f>
        <v>0</v>
      </c>
      <c r="AW160" s="40">
        <f>+'Cu1'!AW160</f>
        <v>0</v>
      </c>
      <c r="AX160" s="40">
        <f>+'Cu1'!AX160</f>
        <v>0</v>
      </c>
      <c r="AY160" s="40">
        <f>+'Cu1'!AY160</f>
        <v>0</v>
      </c>
      <c r="AZ160" s="40">
        <f>+'Cu1'!AZ160</f>
        <v>0</v>
      </c>
      <c r="BA160" s="40">
        <f>+'Cu1'!BA160</f>
        <v>0</v>
      </c>
      <c r="BB160" s="40">
        <f>+'Cu1'!BB160</f>
        <v>0</v>
      </c>
      <c r="BC160" s="40">
        <f>+'Cu1'!BC160</f>
        <v>0</v>
      </c>
      <c r="BD160" s="40">
        <f>+'Cu1'!BD160</f>
        <v>0</v>
      </c>
      <c r="BE160" s="40">
        <f>+'Cu1'!BE160</f>
        <v>0</v>
      </c>
      <c r="BF160" s="40">
        <f>+'Cu1'!BF160</f>
        <v>0</v>
      </c>
      <c r="BG160" s="40">
        <f>+'Cu1'!BG160</f>
        <v>0</v>
      </c>
      <c r="BH160" s="40"/>
      <c r="BI160" s="40"/>
      <c r="BJ160" s="40"/>
      <c r="BK160" s="40"/>
      <c r="BL160" s="40"/>
      <c r="BM160" s="40"/>
    </row>
    <row r="161" spans="1:65" hidden="1">
      <c r="A161" s="33">
        <f>+'Cu1'!A161</f>
        <v>0</v>
      </c>
      <c r="B161" s="36">
        <f>+'Cu1'!B161</f>
        <v>0</v>
      </c>
      <c r="C161" s="29">
        <f>+'Cu1'!C161</f>
        <v>0</v>
      </c>
      <c r="D161" s="29">
        <f>+'Cu1'!D161</f>
        <v>0</v>
      </c>
      <c r="E161" s="29">
        <f>+'Cu1'!E161</f>
        <v>0</v>
      </c>
      <c r="F161" s="29">
        <f>+'Cu1'!F161</f>
        <v>0</v>
      </c>
      <c r="G161" s="29">
        <f>+'Cu1'!G161</f>
        <v>0</v>
      </c>
      <c r="H161" s="29">
        <f>+'Cu1'!H161</f>
        <v>0</v>
      </c>
      <c r="I161" s="29">
        <f>+'Cu1'!I161</f>
        <v>0</v>
      </c>
      <c r="J161" s="29">
        <f>+'Cu1'!J161</f>
        <v>0</v>
      </c>
      <c r="K161" s="29">
        <f>+'Cu1'!K161</f>
        <v>0</v>
      </c>
      <c r="L161" s="29">
        <f>+'Cu1'!L161</f>
        <v>0</v>
      </c>
      <c r="M161" s="29">
        <f>+'Cu1'!M161</f>
        <v>0</v>
      </c>
      <c r="N161" s="29">
        <f>+'Cu1'!N161</f>
        <v>0</v>
      </c>
      <c r="O161" s="29">
        <f>+'Cu1'!O161</f>
        <v>0</v>
      </c>
      <c r="P161" s="29">
        <f>+'Cu1'!P161</f>
        <v>0</v>
      </c>
      <c r="Q161" s="29">
        <f>+'Cu1'!Q161</f>
        <v>0</v>
      </c>
      <c r="R161" s="30">
        <f>+'Cu1'!R161</f>
        <v>0</v>
      </c>
      <c r="S161" s="28">
        <f>+'Cu1'!S161</f>
        <v>0</v>
      </c>
      <c r="T161" s="29">
        <f>+'Cu1'!T161</f>
        <v>0</v>
      </c>
      <c r="U161" s="29">
        <f>+'Cu1'!U161</f>
        <v>0</v>
      </c>
      <c r="V161" s="29">
        <f>+'Cu1'!V161</f>
        <v>0</v>
      </c>
      <c r="W161" s="29">
        <f>+'Cu1'!W161</f>
        <v>0</v>
      </c>
      <c r="X161" s="29">
        <f>+'Cu1'!X161</f>
        <v>0</v>
      </c>
      <c r="Y161" s="29">
        <f>+'Cu1'!Y161</f>
        <v>0</v>
      </c>
      <c r="Z161" s="29">
        <f>+'Cu1'!Z161</f>
        <v>0</v>
      </c>
      <c r="AA161" s="29">
        <f>+'Cu1'!AA161</f>
        <v>0</v>
      </c>
      <c r="AB161" s="28">
        <f>+'Cu1'!AB161</f>
        <v>0</v>
      </c>
      <c r="AC161" s="28">
        <f>+'Cu1'!AC161</f>
        <v>0</v>
      </c>
      <c r="AD161" s="28">
        <f>+'Cu1'!AD161</f>
        <v>0</v>
      </c>
      <c r="AE161" s="29">
        <f>+'Cu1'!AE161</f>
        <v>0</v>
      </c>
      <c r="AF161" s="29">
        <f>+'Cu1'!AF161</f>
        <v>0</v>
      </c>
      <c r="AG161" s="28">
        <f>+'Cu1'!AG161</f>
        <v>0</v>
      </c>
      <c r="AH161" s="28">
        <f>+'Cu1'!AH161</f>
        <v>0</v>
      </c>
      <c r="AI161" s="29">
        <f>+'Cu1'!AI161</f>
        <v>0</v>
      </c>
      <c r="AJ161" s="29">
        <f>+'Cu1'!AJ161</f>
        <v>0</v>
      </c>
      <c r="AK161" s="29">
        <f>+'Cu1'!AK161</f>
        <v>0</v>
      </c>
      <c r="AL161" s="29">
        <f>+'Cu1'!AL161</f>
        <v>0</v>
      </c>
      <c r="AM161" s="29">
        <f>+'Cu1'!AM161</f>
        <v>0</v>
      </c>
      <c r="AN161" s="29">
        <f>+'Cu1'!AN161</f>
        <v>0</v>
      </c>
      <c r="AO161" s="29">
        <f>+'Cu1'!AO161</f>
        <v>0</v>
      </c>
      <c r="AP161" s="29">
        <f>+'Cu1'!AP161</f>
        <v>0</v>
      </c>
      <c r="AQ161" s="29">
        <f>+'Cu1'!AQ161</f>
        <v>0</v>
      </c>
      <c r="AR161" s="29">
        <f>+'Cu1'!AR161</f>
        <v>0</v>
      </c>
      <c r="AS161" s="29">
        <f>+'Cu1'!AS161</f>
        <v>0</v>
      </c>
      <c r="AT161" s="29">
        <f>+'Cu1'!AT161</f>
        <v>0</v>
      </c>
      <c r="AU161" s="29">
        <f>+'Cu1'!AU161</f>
        <v>0</v>
      </c>
      <c r="AV161" s="29">
        <f>+'Cu1'!AV161</f>
        <v>0</v>
      </c>
      <c r="AW161" s="40">
        <f>+'Cu1'!AW161</f>
        <v>0</v>
      </c>
      <c r="AX161" s="40">
        <f>+'Cu1'!AX161</f>
        <v>0</v>
      </c>
      <c r="AY161" s="40">
        <f>+'Cu1'!AY161</f>
        <v>0</v>
      </c>
      <c r="AZ161" s="40">
        <f>+'Cu1'!AZ161</f>
        <v>0</v>
      </c>
      <c r="BA161" s="40">
        <f>+'Cu1'!BA161</f>
        <v>0</v>
      </c>
      <c r="BB161" s="40">
        <f>+'Cu1'!BB161</f>
        <v>0</v>
      </c>
      <c r="BC161" s="40">
        <f>+'Cu1'!BC161</f>
        <v>0</v>
      </c>
      <c r="BD161" s="40">
        <f>+'Cu1'!BD161</f>
        <v>0</v>
      </c>
      <c r="BE161" s="40">
        <f>+'Cu1'!BE161</f>
        <v>0</v>
      </c>
      <c r="BF161" s="40">
        <f>+'Cu1'!BF161</f>
        <v>0</v>
      </c>
      <c r="BG161" s="40">
        <f>+'Cu1'!BG161</f>
        <v>0</v>
      </c>
      <c r="BH161" s="40"/>
      <c r="BI161" s="40"/>
      <c r="BJ161" s="40"/>
      <c r="BK161" s="40"/>
      <c r="BL161" s="40"/>
      <c r="BM161" s="40"/>
    </row>
    <row r="162" spans="1:65" hidden="1">
      <c r="A162" s="34">
        <f>+'Cu1'!A162</f>
        <v>0</v>
      </c>
      <c r="B162" s="36">
        <f>+'Cu1'!B162</f>
        <v>0</v>
      </c>
      <c r="C162" s="29">
        <f>+'Cu1'!C162</f>
        <v>0</v>
      </c>
      <c r="D162" s="29">
        <f>+'Cu1'!D162</f>
        <v>0</v>
      </c>
      <c r="E162" s="29">
        <f>+'Cu1'!E162</f>
        <v>0</v>
      </c>
      <c r="F162" s="29">
        <f>+'Cu1'!F162</f>
        <v>0</v>
      </c>
      <c r="G162" s="29">
        <f>+'Cu1'!G162</f>
        <v>0</v>
      </c>
      <c r="H162" s="29">
        <f>+'Cu1'!H162</f>
        <v>0</v>
      </c>
      <c r="I162" s="29">
        <f>+'Cu1'!I162</f>
        <v>0</v>
      </c>
      <c r="J162" s="29">
        <f>+'Cu1'!J162</f>
        <v>0</v>
      </c>
      <c r="K162" s="29">
        <f>+'Cu1'!K162</f>
        <v>0</v>
      </c>
      <c r="L162" s="29">
        <f>+'Cu1'!L162</f>
        <v>0</v>
      </c>
      <c r="M162" s="29">
        <f>+'Cu1'!M162</f>
        <v>0</v>
      </c>
      <c r="N162" s="29">
        <f>+'Cu1'!N162</f>
        <v>0</v>
      </c>
      <c r="O162" s="29">
        <f>+'Cu1'!O162</f>
        <v>0</v>
      </c>
      <c r="P162" s="29">
        <f>+'Cu1'!P162</f>
        <v>0</v>
      </c>
      <c r="Q162" s="29">
        <f>+'Cu1'!Q162</f>
        <v>0</v>
      </c>
      <c r="R162" s="30">
        <f>+'Cu1'!R162</f>
        <v>0</v>
      </c>
      <c r="S162" s="28">
        <f>+'Cu1'!S162</f>
        <v>0</v>
      </c>
      <c r="T162" s="29">
        <f>+'Cu1'!T162</f>
        <v>0</v>
      </c>
      <c r="U162" s="29">
        <f>+'Cu1'!U162</f>
        <v>0</v>
      </c>
      <c r="V162" s="29">
        <f>+'Cu1'!V162</f>
        <v>0</v>
      </c>
      <c r="W162" s="29">
        <f>+'Cu1'!W162</f>
        <v>0</v>
      </c>
      <c r="X162" s="29">
        <f>+'Cu1'!X162</f>
        <v>0</v>
      </c>
      <c r="Y162" s="29">
        <f>+'Cu1'!Y162</f>
        <v>0</v>
      </c>
      <c r="Z162" s="29">
        <f>+'Cu1'!Z162</f>
        <v>0</v>
      </c>
      <c r="AA162" s="29">
        <f>+'Cu1'!AA162</f>
        <v>0</v>
      </c>
      <c r="AB162" s="28">
        <f>+'Cu1'!AB162</f>
        <v>0</v>
      </c>
      <c r="AC162" s="28">
        <f>+'Cu1'!AC162</f>
        <v>0</v>
      </c>
      <c r="AD162" s="28">
        <f>+'Cu1'!AD162</f>
        <v>0</v>
      </c>
      <c r="AE162" s="29">
        <f>+'Cu1'!AE162</f>
        <v>0</v>
      </c>
      <c r="AF162" s="29">
        <f>+'Cu1'!AF162</f>
        <v>0</v>
      </c>
      <c r="AG162" s="28">
        <f>+'Cu1'!AG162</f>
        <v>0</v>
      </c>
      <c r="AH162" s="28">
        <f>+'Cu1'!AH162</f>
        <v>0</v>
      </c>
      <c r="AI162" s="29">
        <f>+'Cu1'!AI162</f>
        <v>0</v>
      </c>
      <c r="AJ162" s="29">
        <f>+'Cu1'!AJ162</f>
        <v>0</v>
      </c>
      <c r="AK162" s="29">
        <f>+'Cu1'!AK162</f>
        <v>0</v>
      </c>
      <c r="AL162" s="29">
        <f>+'Cu1'!AL162</f>
        <v>0</v>
      </c>
      <c r="AM162" s="29">
        <f>+'Cu1'!AM162</f>
        <v>0</v>
      </c>
      <c r="AN162" s="29">
        <f>+'Cu1'!AN162</f>
        <v>0</v>
      </c>
      <c r="AO162" s="29">
        <f>+'Cu1'!AO162</f>
        <v>0</v>
      </c>
      <c r="AP162" s="29">
        <f>+'Cu1'!AP162</f>
        <v>0</v>
      </c>
      <c r="AQ162" s="29">
        <f>+'Cu1'!AQ162</f>
        <v>0</v>
      </c>
      <c r="AR162" s="29">
        <f>+'Cu1'!AR162</f>
        <v>0</v>
      </c>
      <c r="AS162" s="29">
        <f>+'Cu1'!AS162</f>
        <v>0</v>
      </c>
      <c r="AT162" s="29">
        <f>+'Cu1'!AT162</f>
        <v>0</v>
      </c>
      <c r="AU162" s="29">
        <f>+'Cu1'!AU162</f>
        <v>0</v>
      </c>
      <c r="AV162" s="29">
        <f>+'Cu1'!AV162</f>
        <v>0</v>
      </c>
      <c r="AW162" s="40">
        <f>+'Cu1'!AW162</f>
        <v>0</v>
      </c>
      <c r="AX162" s="40">
        <f>+'Cu1'!AX162</f>
        <v>0</v>
      </c>
      <c r="AY162" s="40">
        <f>+'Cu1'!AY162</f>
        <v>0</v>
      </c>
      <c r="AZ162" s="40">
        <f>+'Cu1'!AZ162</f>
        <v>0</v>
      </c>
      <c r="BA162" s="40">
        <f>+'Cu1'!BA162</f>
        <v>0</v>
      </c>
      <c r="BB162" s="40">
        <f>+'Cu1'!BB162</f>
        <v>0</v>
      </c>
      <c r="BC162" s="40">
        <f>+'Cu1'!BC162</f>
        <v>0</v>
      </c>
      <c r="BD162" s="40">
        <f>+'Cu1'!BD162</f>
        <v>0</v>
      </c>
      <c r="BE162" s="40">
        <f>+'Cu1'!BE162</f>
        <v>0</v>
      </c>
      <c r="BF162" s="40">
        <f>+'Cu1'!BF162</f>
        <v>0</v>
      </c>
      <c r="BG162" s="40">
        <f>+'Cu1'!BG162</f>
        <v>0</v>
      </c>
      <c r="BH162" s="40"/>
      <c r="BI162" s="40"/>
      <c r="BJ162" s="40"/>
      <c r="BK162" s="40"/>
      <c r="BL162" s="40"/>
      <c r="BM162" s="40"/>
    </row>
    <row r="163" spans="1:65" hidden="1">
      <c r="A163" s="33">
        <f>+'Cu1'!A163</f>
        <v>0</v>
      </c>
      <c r="B163" s="36">
        <f>+'Cu1'!B163</f>
        <v>0</v>
      </c>
      <c r="C163" s="29">
        <f>+'Cu1'!C163</f>
        <v>0</v>
      </c>
      <c r="D163" s="29">
        <f>+'Cu1'!D163</f>
        <v>0</v>
      </c>
      <c r="E163" s="29">
        <f>+'Cu1'!E163</f>
        <v>0</v>
      </c>
      <c r="F163" s="29">
        <f>+'Cu1'!F163</f>
        <v>0</v>
      </c>
      <c r="G163" s="29">
        <f>+'Cu1'!G163</f>
        <v>0</v>
      </c>
      <c r="H163" s="29">
        <f>+'Cu1'!H163</f>
        <v>0</v>
      </c>
      <c r="I163" s="29">
        <f>+'Cu1'!I163</f>
        <v>0</v>
      </c>
      <c r="J163" s="29">
        <f>+'Cu1'!J163</f>
        <v>0</v>
      </c>
      <c r="K163" s="29">
        <f>+'Cu1'!K163</f>
        <v>0</v>
      </c>
      <c r="L163" s="29">
        <f>+'Cu1'!L163</f>
        <v>0</v>
      </c>
      <c r="M163" s="29">
        <f>+'Cu1'!M163</f>
        <v>0</v>
      </c>
      <c r="N163" s="29">
        <f>+'Cu1'!N163</f>
        <v>0</v>
      </c>
      <c r="O163" s="29">
        <f>+'Cu1'!O163</f>
        <v>0</v>
      </c>
      <c r="P163" s="29">
        <f>+'Cu1'!P163</f>
        <v>0</v>
      </c>
      <c r="Q163" s="29">
        <f>+'Cu1'!Q163</f>
        <v>0</v>
      </c>
      <c r="R163" s="30">
        <f>+'Cu1'!R163</f>
        <v>0</v>
      </c>
      <c r="S163" s="28">
        <f>+'Cu1'!S163</f>
        <v>0</v>
      </c>
      <c r="T163" s="29">
        <f>+'Cu1'!T163</f>
        <v>0</v>
      </c>
      <c r="U163" s="29">
        <f>+'Cu1'!U163</f>
        <v>0</v>
      </c>
      <c r="V163" s="29">
        <f>+'Cu1'!V163</f>
        <v>0</v>
      </c>
      <c r="W163" s="29">
        <f>+'Cu1'!W163</f>
        <v>0</v>
      </c>
      <c r="X163" s="29">
        <f>+'Cu1'!X163</f>
        <v>0</v>
      </c>
      <c r="Y163" s="29">
        <f>+'Cu1'!Y163</f>
        <v>0</v>
      </c>
      <c r="Z163" s="29">
        <f>+'Cu1'!Z163</f>
        <v>0</v>
      </c>
      <c r="AA163" s="29">
        <f>+'Cu1'!AA163</f>
        <v>0</v>
      </c>
      <c r="AB163" s="28">
        <f>+'Cu1'!AB163</f>
        <v>0</v>
      </c>
      <c r="AC163" s="28">
        <f>+'Cu1'!AC163</f>
        <v>0</v>
      </c>
      <c r="AD163" s="28">
        <f>+'Cu1'!AD163</f>
        <v>0</v>
      </c>
      <c r="AE163" s="29">
        <f>+'Cu1'!AE163</f>
        <v>0</v>
      </c>
      <c r="AF163" s="29">
        <f>+'Cu1'!AF163</f>
        <v>0</v>
      </c>
      <c r="AG163" s="28">
        <f>+'Cu1'!AG163</f>
        <v>0</v>
      </c>
      <c r="AH163" s="28">
        <f>+'Cu1'!AH163</f>
        <v>0</v>
      </c>
      <c r="AI163" s="29">
        <f>+'Cu1'!AI163</f>
        <v>0</v>
      </c>
      <c r="AJ163" s="29">
        <f>+'Cu1'!AJ163</f>
        <v>0</v>
      </c>
      <c r="AK163" s="29">
        <f>+'Cu1'!AK163</f>
        <v>0</v>
      </c>
      <c r="AL163" s="29">
        <f>+'Cu1'!AL163</f>
        <v>0</v>
      </c>
      <c r="AM163" s="29">
        <f>+'Cu1'!AM163</f>
        <v>0</v>
      </c>
      <c r="AN163" s="29">
        <f>+'Cu1'!AN163</f>
        <v>0</v>
      </c>
      <c r="AO163" s="29">
        <f>+'Cu1'!AO163</f>
        <v>0</v>
      </c>
      <c r="AP163" s="29">
        <f>+'Cu1'!AP163</f>
        <v>0</v>
      </c>
      <c r="AQ163" s="29">
        <f>+'Cu1'!AQ163</f>
        <v>0</v>
      </c>
      <c r="AR163" s="29">
        <f>+'Cu1'!AR163</f>
        <v>0</v>
      </c>
      <c r="AS163" s="29">
        <f>+'Cu1'!AS163</f>
        <v>0</v>
      </c>
      <c r="AT163" s="29">
        <f>+'Cu1'!AT163</f>
        <v>0</v>
      </c>
      <c r="AU163" s="29">
        <f>+'Cu1'!AU163</f>
        <v>0</v>
      </c>
      <c r="AV163" s="29">
        <f>+'Cu1'!AV163</f>
        <v>0</v>
      </c>
      <c r="AW163" s="40">
        <f>+'Cu1'!AW163</f>
        <v>0</v>
      </c>
      <c r="AX163" s="40">
        <f>+'Cu1'!AX163</f>
        <v>0</v>
      </c>
      <c r="AY163" s="40">
        <f>+'Cu1'!AY163</f>
        <v>0</v>
      </c>
      <c r="AZ163" s="40">
        <f>+'Cu1'!AZ163</f>
        <v>0</v>
      </c>
      <c r="BA163" s="40">
        <f>+'Cu1'!BA163</f>
        <v>0</v>
      </c>
      <c r="BB163" s="40">
        <f>+'Cu1'!BB163</f>
        <v>0</v>
      </c>
      <c r="BC163" s="40">
        <f>+'Cu1'!BC163</f>
        <v>0</v>
      </c>
      <c r="BD163" s="40">
        <f>+'Cu1'!BD163</f>
        <v>0</v>
      </c>
      <c r="BE163" s="40">
        <f>+'Cu1'!BE163</f>
        <v>0</v>
      </c>
      <c r="BF163" s="40">
        <f>+'Cu1'!BF163</f>
        <v>0</v>
      </c>
      <c r="BG163" s="40">
        <f>+'Cu1'!BG163</f>
        <v>0</v>
      </c>
      <c r="BH163" s="40"/>
      <c r="BI163" s="40"/>
      <c r="BJ163" s="40"/>
      <c r="BK163" s="40"/>
      <c r="BL163" s="40"/>
      <c r="BM163" s="40"/>
    </row>
    <row r="164" spans="1:65" hidden="1">
      <c r="A164" s="34">
        <f>+'Cu1'!A164</f>
        <v>0</v>
      </c>
      <c r="B164" s="36">
        <f>+'Cu1'!B164</f>
        <v>0</v>
      </c>
      <c r="C164" s="29">
        <f>+'Cu1'!C164</f>
        <v>0</v>
      </c>
      <c r="D164" s="29">
        <f>+'Cu1'!D164</f>
        <v>0</v>
      </c>
      <c r="E164" s="29">
        <f>+'Cu1'!E164</f>
        <v>0</v>
      </c>
      <c r="F164" s="29">
        <f>+'Cu1'!F164</f>
        <v>0</v>
      </c>
      <c r="G164" s="29">
        <f>+'Cu1'!G164</f>
        <v>0</v>
      </c>
      <c r="H164" s="29">
        <f>+'Cu1'!H164</f>
        <v>0</v>
      </c>
      <c r="I164" s="29">
        <f>+'Cu1'!I164</f>
        <v>0</v>
      </c>
      <c r="J164" s="29">
        <f>+'Cu1'!J164</f>
        <v>0</v>
      </c>
      <c r="K164" s="29">
        <f>+'Cu1'!K164</f>
        <v>0</v>
      </c>
      <c r="L164" s="29">
        <f>+'Cu1'!L164</f>
        <v>0</v>
      </c>
      <c r="M164" s="29">
        <f>+'Cu1'!M164</f>
        <v>0</v>
      </c>
      <c r="N164" s="29">
        <f>+'Cu1'!N164</f>
        <v>0</v>
      </c>
      <c r="O164" s="29">
        <f>+'Cu1'!O164</f>
        <v>0</v>
      </c>
      <c r="P164" s="29">
        <f>+'Cu1'!P164</f>
        <v>0</v>
      </c>
      <c r="Q164" s="29">
        <f>+'Cu1'!Q164</f>
        <v>0</v>
      </c>
      <c r="R164" s="30">
        <f>+'Cu1'!R164</f>
        <v>0</v>
      </c>
      <c r="S164" s="28">
        <f>+'Cu1'!S164</f>
        <v>0</v>
      </c>
      <c r="T164" s="29">
        <f>+'Cu1'!T164</f>
        <v>0</v>
      </c>
      <c r="U164" s="29">
        <f>+'Cu1'!U164</f>
        <v>0</v>
      </c>
      <c r="V164" s="29">
        <f>+'Cu1'!V164</f>
        <v>0</v>
      </c>
      <c r="W164" s="29">
        <f>+'Cu1'!W164</f>
        <v>0</v>
      </c>
      <c r="X164" s="29">
        <f>+'Cu1'!X164</f>
        <v>0</v>
      </c>
      <c r="Y164" s="29">
        <f>+'Cu1'!Y164</f>
        <v>0</v>
      </c>
      <c r="Z164" s="29">
        <f>+'Cu1'!Z164</f>
        <v>0</v>
      </c>
      <c r="AA164" s="29">
        <f>+'Cu1'!AA164</f>
        <v>0</v>
      </c>
      <c r="AB164" s="28">
        <f>+'Cu1'!AB164</f>
        <v>0</v>
      </c>
      <c r="AC164" s="28">
        <f>+'Cu1'!AC164</f>
        <v>0</v>
      </c>
      <c r="AD164" s="28">
        <f>+'Cu1'!AD164</f>
        <v>0</v>
      </c>
      <c r="AE164" s="29">
        <f>+'Cu1'!AE164</f>
        <v>0</v>
      </c>
      <c r="AF164" s="29">
        <f>+'Cu1'!AF164</f>
        <v>0</v>
      </c>
      <c r="AG164" s="28">
        <f>+'Cu1'!AG164</f>
        <v>0</v>
      </c>
      <c r="AH164" s="28">
        <f>+'Cu1'!AH164</f>
        <v>0</v>
      </c>
      <c r="AI164" s="29">
        <f>+'Cu1'!AI164</f>
        <v>0</v>
      </c>
      <c r="AJ164" s="29">
        <f>+'Cu1'!AJ164</f>
        <v>0</v>
      </c>
      <c r="AK164" s="29">
        <f>+'Cu1'!AK164</f>
        <v>0</v>
      </c>
      <c r="AL164" s="29">
        <f>+'Cu1'!AL164</f>
        <v>0</v>
      </c>
      <c r="AM164" s="29">
        <f>+'Cu1'!AM164</f>
        <v>0</v>
      </c>
      <c r="AN164" s="29">
        <f>+'Cu1'!AN164</f>
        <v>0</v>
      </c>
      <c r="AO164" s="29">
        <f>+'Cu1'!AO164</f>
        <v>0</v>
      </c>
      <c r="AP164" s="29">
        <f>+'Cu1'!AP164</f>
        <v>0</v>
      </c>
      <c r="AQ164" s="29">
        <f>+'Cu1'!AQ164</f>
        <v>0</v>
      </c>
      <c r="AR164" s="29">
        <f>+'Cu1'!AR164</f>
        <v>0</v>
      </c>
      <c r="AS164" s="29">
        <f>+'Cu1'!AS164</f>
        <v>0</v>
      </c>
      <c r="AT164" s="29">
        <f>+'Cu1'!AT164</f>
        <v>0</v>
      </c>
      <c r="AU164" s="29">
        <f>+'Cu1'!AU164</f>
        <v>0</v>
      </c>
      <c r="AV164" s="29">
        <f>+'Cu1'!AV164</f>
        <v>0</v>
      </c>
      <c r="AW164" s="40">
        <f>+'Cu1'!AW164</f>
        <v>0</v>
      </c>
      <c r="AX164" s="40">
        <f>+'Cu1'!AX164</f>
        <v>0</v>
      </c>
      <c r="AY164" s="40">
        <f>+'Cu1'!AY164</f>
        <v>0</v>
      </c>
      <c r="AZ164" s="40">
        <f>+'Cu1'!AZ164</f>
        <v>0</v>
      </c>
      <c r="BA164" s="40">
        <f>+'Cu1'!BA164</f>
        <v>0</v>
      </c>
      <c r="BB164" s="40">
        <f>+'Cu1'!BB164</f>
        <v>0</v>
      </c>
      <c r="BC164" s="40">
        <f>+'Cu1'!BC164</f>
        <v>0</v>
      </c>
      <c r="BD164" s="40">
        <f>+'Cu1'!BD164</f>
        <v>0</v>
      </c>
      <c r="BE164" s="40">
        <f>+'Cu1'!BE164</f>
        <v>0</v>
      </c>
      <c r="BF164" s="40">
        <f>+'Cu1'!BF164</f>
        <v>0</v>
      </c>
      <c r="BG164" s="40">
        <f>+'Cu1'!BG164</f>
        <v>0</v>
      </c>
      <c r="BH164" s="40"/>
      <c r="BI164" s="40"/>
      <c r="BJ164" s="40"/>
      <c r="BK164" s="40"/>
      <c r="BL164" s="40"/>
      <c r="BM164" s="40"/>
    </row>
    <row r="165" spans="1:65" hidden="1">
      <c r="A165" s="33">
        <f>+'Cu1'!A165</f>
        <v>0</v>
      </c>
      <c r="B165" s="36">
        <f>+'Cu1'!B165</f>
        <v>0</v>
      </c>
      <c r="C165" s="29">
        <f>+'Cu1'!C165</f>
        <v>0</v>
      </c>
      <c r="D165" s="29">
        <f>+'Cu1'!D165</f>
        <v>0</v>
      </c>
      <c r="E165" s="29">
        <f>+'Cu1'!E165</f>
        <v>0</v>
      </c>
      <c r="F165" s="29">
        <f>+'Cu1'!F165</f>
        <v>0</v>
      </c>
      <c r="G165" s="29">
        <f>+'Cu1'!G165</f>
        <v>0</v>
      </c>
      <c r="H165" s="29">
        <f>+'Cu1'!H165</f>
        <v>0</v>
      </c>
      <c r="I165" s="29">
        <f>+'Cu1'!I165</f>
        <v>0</v>
      </c>
      <c r="J165" s="29">
        <f>+'Cu1'!J165</f>
        <v>0</v>
      </c>
      <c r="K165" s="29">
        <f>+'Cu1'!K165</f>
        <v>0</v>
      </c>
      <c r="L165" s="29">
        <f>+'Cu1'!L165</f>
        <v>0</v>
      </c>
      <c r="M165" s="29">
        <f>+'Cu1'!M165</f>
        <v>0</v>
      </c>
      <c r="N165" s="29">
        <f>+'Cu1'!N165</f>
        <v>0</v>
      </c>
      <c r="O165" s="29">
        <f>+'Cu1'!O165</f>
        <v>0</v>
      </c>
      <c r="P165" s="29">
        <f>+'Cu1'!P165</f>
        <v>0</v>
      </c>
      <c r="Q165" s="29">
        <f>+'Cu1'!Q165</f>
        <v>0</v>
      </c>
      <c r="R165" s="30">
        <f>+'Cu1'!R165</f>
        <v>0</v>
      </c>
      <c r="S165" s="28">
        <f>+'Cu1'!S165</f>
        <v>0</v>
      </c>
      <c r="T165" s="29">
        <f>+'Cu1'!T165</f>
        <v>0</v>
      </c>
      <c r="U165" s="29">
        <f>+'Cu1'!U165</f>
        <v>0</v>
      </c>
      <c r="V165" s="29">
        <f>+'Cu1'!V165</f>
        <v>0</v>
      </c>
      <c r="W165" s="29">
        <f>+'Cu1'!W165</f>
        <v>0</v>
      </c>
      <c r="X165" s="29">
        <f>+'Cu1'!X165</f>
        <v>0</v>
      </c>
      <c r="Y165" s="29">
        <f>+'Cu1'!Y165</f>
        <v>0</v>
      </c>
      <c r="Z165" s="29">
        <f>+'Cu1'!Z165</f>
        <v>0</v>
      </c>
      <c r="AA165" s="29">
        <f>+'Cu1'!AA165</f>
        <v>0</v>
      </c>
      <c r="AB165" s="28">
        <f>+'Cu1'!AB165</f>
        <v>0</v>
      </c>
      <c r="AC165" s="28">
        <f>+'Cu1'!AC165</f>
        <v>0</v>
      </c>
      <c r="AD165" s="28">
        <f>+'Cu1'!AD165</f>
        <v>0</v>
      </c>
      <c r="AE165" s="29">
        <f>+'Cu1'!AE165</f>
        <v>0</v>
      </c>
      <c r="AF165" s="29">
        <f>+'Cu1'!AF165</f>
        <v>0</v>
      </c>
      <c r="AG165" s="28">
        <f>+'Cu1'!AG165</f>
        <v>0</v>
      </c>
      <c r="AH165" s="28">
        <f>+'Cu1'!AH165</f>
        <v>0</v>
      </c>
      <c r="AI165" s="29">
        <f>+'Cu1'!AI165</f>
        <v>0</v>
      </c>
      <c r="AJ165" s="29">
        <f>+'Cu1'!AJ165</f>
        <v>0</v>
      </c>
      <c r="AK165" s="29">
        <f>+'Cu1'!AK165</f>
        <v>0</v>
      </c>
      <c r="AL165" s="29">
        <f>+'Cu1'!AL165</f>
        <v>0</v>
      </c>
      <c r="AM165" s="29">
        <f>+'Cu1'!AM165</f>
        <v>0</v>
      </c>
      <c r="AN165" s="29">
        <f>+'Cu1'!AN165</f>
        <v>0</v>
      </c>
      <c r="AO165" s="29">
        <f>+'Cu1'!AO165</f>
        <v>0</v>
      </c>
      <c r="AP165" s="29">
        <f>+'Cu1'!AP165</f>
        <v>0</v>
      </c>
      <c r="AQ165" s="29">
        <f>+'Cu1'!AQ165</f>
        <v>0</v>
      </c>
      <c r="AR165" s="29">
        <f>+'Cu1'!AR165</f>
        <v>0</v>
      </c>
      <c r="AS165" s="29">
        <f>+'Cu1'!AS165</f>
        <v>0</v>
      </c>
      <c r="AT165" s="29">
        <f>+'Cu1'!AT165</f>
        <v>0</v>
      </c>
      <c r="AU165" s="29">
        <f>+'Cu1'!AU165</f>
        <v>0</v>
      </c>
      <c r="AV165" s="29">
        <f>+'Cu1'!AV165</f>
        <v>0</v>
      </c>
      <c r="AW165" s="40">
        <f>+'Cu1'!AW165</f>
        <v>0</v>
      </c>
      <c r="AX165" s="40">
        <f>+'Cu1'!AX165</f>
        <v>0</v>
      </c>
      <c r="AY165" s="40">
        <f>+'Cu1'!AY165</f>
        <v>0</v>
      </c>
      <c r="AZ165" s="40">
        <f>+'Cu1'!AZ165</f>
        <v>0</v>
      </c>
      <c r="BA165" s="40">
        <f>+'Cu1'!BA165</f>
        <v>0</v>
      </c>
      <c r="BB165" s="40">
        <f>+'Cu1'!BB165</f>
        <v>0</v>
      </c>
      <c r="BC165" s="40">
        <f>+'Cu1'!BC165</f>
        <v>0</v>
      </c>
      <c r="BD165" s="40">
        <f>+'Cu1'!BD165</f>
        <v>0</v>
      </c>
      <c r="BE165" s="40">
        <f>+'Cu1'!BE165</f>
        <v>0</v>
      </c>
      <c r="BF165" s="40">
        <f>+'Cu1'!BF165</f>
        <v>0</v>
      </c>
      <c r="BG165" s="40">
        <f>+'Cu1'!BG165</f>
        <v>0</v>
      </c>
      <c r="BH165" s="40"/>
      <c r="BI165" s="40"/>
      <c r="BJ165" s="40"/>
      <c r="BK165" s="40"/>
      <c r="BL165" s="40"/>
      <c r="BM165" s="40"/>
    </row>
    <row r="166" spans="1:65" hidden="1">
      <c r="A166" s="34">
        <f>+'Cu1'!A166</f>
        <v>0</v>
      </c>
      <c r="B166" s="36">
        <f>+'Cu1'!B166</f>
        <v>0</v>
      </c>
      <c r="C166" s="29">
        <f>+'Cu1'!C166</f>
        <v>0</v>
      </c>
      <c r="D166" s="29">
        <f>+'Cu1'!D166</f>
        <v>0</v>
      </c>
      <c r="E166" s="29">
        <f>+'Cu1'!E166</f>
        <v>0</v>
      </c>
      <c r="F166" s="29">
        <f>+'Cu1'!F166</f>
        <v>0</v>
      </c>
      <c r="G166" s="29">
        <f>+'Cu1'!G166</f>
        <v>15</v>
      </c>
      <c r="H166" s="29">
        <f>+'Cu1'!H166</f>
        <v>0</v>
      </c>
      <c r="I166" s="29">
        <f>+'Cu1'!I166</f>
        <v>0</v>
      </c>
      <c r="J166" s="29">
        <f>+'Cu1'!J166</f>
        <v>0</v>
      </c>
      <c r="K166" s="29">
        <f>+'Cu1'!K166</f>
        <v>0</v>
      </c>
      <c r="L166" s="29">
        <f>+'Cu1'!L166</f>
        <v>0</v>
      </c>
      <c r="M166" s="29">
        <f>+'Cu1'!M166</f>
        <v>0</v>
      </c>
      <c r="N166" s="29">
        <f>+'Cu1'!N166</f>
        <v>0</v>
      </c>
      <c r="O166" s="29">
        <f>+'Cu1'!O166</f>
        <v>0</v>
      </c>
      <c r="P166" s="29">
        <f>+'Cu1'!P166</f>
        <v>0</v>
      </c>
      <c r="Q166" s="29">
        <f>+'Cu1'!Q166</f>
        <v>0</v>
      </c>
      <c r="R166" s="30">
        <f>+'Cu1'!R166</f>
        <v>0</v>
      </c>
      <c r="S166" s="28">
        <f>+'Cu1'!S166</f>
        <v>0</v>
      </c>
      <c r="T166" s="29">
        <f>+'Cu1'!T166</f>
        <v>0</v>
      </c>
      <c r="U166" s="29">
        <f>+'Cu1'!U166</f>
        <v>0</v>
      </c>
      <c r="V166" s="29">
        <f>+'Cu1'!V166</f>
        <v>0</v>
      </c>
      <c r="W166" s="29">
        <f>+'Cu1'!W166</f>
        <v>0</v>
      </c>
      <c r="X166" s="29">
        <f>+'Cu1'!X166</f>
        <v>0</v>
      </c>
      <c r="Y166" s="29">
        <f>+'Cu1'!Y166</f>
        <v>0</v>
      </c>
      <c r="Z166" s="29">
        <f>+'Cu1'!Z166</f>
        <v>0</v>
      </c>
      <c r="AA166" s="29">
        <f>+'Cu1'!AA166</f>
        <v>0</v>
      </c>
      <c r="AB166" s="28">
        <f>+'Cu1'!AB166</f>
        <v>0</v>
      </c>
      <c r="AC166" s="28">
        <f>+'Cu1'!AC166</f>
        <v>0</v>
      </c>
      <c r="AD166" s="28">
        <f>+'Cu1'!AD166</f>
        <v>0</v>
      </c>
      <c r="AE166" s="29">
        <f>+'Cu1'!AE166</f>
        <v>0</v>
      </c>
      <c r="AF166" s="29">
        <f>+'Cu1'!AF166</f>
        <v>0</v>
      </c>
      <c r="AG166" s="28">
        <f>+'Cu1'!AG166</f>
        <v>0</v>
      </c>
      <c r="AH166" s="28">
        <f>+'Cu1'!AH166</f>
        <v>0</v>
      </c>
      <c r="AI166" s="29">
        <f>+'Cu1'!AI166</f>
        <v>0</v>
      </c>
      <c r="AJ166" s="29">
        <f>+'Cu1'!AJ166</f>
        <v>0</v>
      </c>
      <c r="AK166" s="29">
        <f>+'Cu1'!AK166</f>
        <v>0</v>
      </c>
      <c r="AL166" s="29">
        <f>+'Cu1'!AL166</f>
        <v>0</v>
      </c>
      <c r="AM166" s="29">
        <f>+'Cu1'!AM166</f>
        <v>0</v>
      </c>
      <c r="AN166" s="29">
        <f>+'Cu1'!AN166</f>
        <v>0</v>
      </c>
      <c r="AO166" s="29">
        <f>+'Cu1'!AO166</f>
        <v>0</v>
      </c>
      <c r="AP166" s="29">
        <f>+'Cu1'!AP166</f>
        <v>0</v>
      </c>
      <c r="AQ166" s="29">
        <f>+'Cu1'!AQ166</f>
        <v>0</v>
      </c>
      <c r="AR166" s="29">
        <f>+'Cu1'!AR166</f>
        <v>0</v>
      </c>
      <c r="AS166" s="29">
        <f>+'Cu1'!AS166</f>
        <v>0</v>
      </c>
      <c r="AT166" s="29">
        <f>+'Cu1'!AT166</f>
        <v>0</v>
      </c>
      <c r="AU166" s="29">
        <f>+'Cu1'!AU166</f>
        <v>0</v>
      </c>
      <c r="AV166" s="29">
        <f>+'Cu1'!AV166</f>
        <v>0</v>
      </c>
      <c r="AW166" s="40">
        <f>+'Cu1'!AW166</f>
        <v>0</v>
      </c>
      <c r="AX166" s="40">
        <f>+'Cu1'!AX166</f>
        <v>0</v>
      </c>
      <c r="AY166" s="40">
        <f>+'Cu1'!AY166</f>
        <v>0</v>
      </c>
      <c r="AZ166" s="40">
        <f>+'Cu1'!AZ166</f>
        <v>0</v>
      </c>
      <c r="BA166" s="40">
        <f>+'Cu1'!BA166</f>
        <v>0</v>
      </c>
      <c r="BB166" s="40">
        <f>+'Cu1'!BB166</f>
        <v>0</v>
      </c>
      <c r="BC166" s="40">
        <f>+'Cu1'!BC166</f>
        <v>0</v>
      </c>
      <c r="BD166" s="40">
        <f>+'Cu1'!BD166</f>
        <v>0</v>
      </c>
      <c r="BE166" s="40">
        <f>+'Cu1'!BE166</f>
        <v>0</v>
      </c>
      <c r="BF166" s="40">
        <f>+'Cu1'!BF166</f>
        <v>0</v>
      </c>
      <c r="BG166" s="40">
        <f>+'Cu1'!BG166</f>
        <v>0</v>
      </c>
      <c r="BH166" s="40"/>
      <c r="BI166" s="40"/>
      <c r="BJ166" s="40"/>
      <c r="BK166" s="40"/>
      <c r="BL166" s="40"/>
      <c r="BM166" s="40"/>
    </row>
    <row r="167" spans="1:65" hidden="1">
      <c r="A167" s="33">
        <f>+'Cu1'!A167</f>
        <v>0</v>
      </c>
      <c r="B167" s="36">
        <f>+'Cu1'!B167</f>
        <v>0</v>
      </c>
      <c r="C167" s="29">
        <f>+'Cu1'!C167</f>
        <v>0</v>
      </c>
      <c r="D167" s="29">
        <f>+'Cu1'!D167</f>
        <v>0</v>
      </c>
      <c r="E167" s="29">
        <f>+'Cu1'!E167</f>
        <v>0</v>
      </c>
      <c r="F167" s="29">
        <f>+'Cu1'!F167</f>
        <v>0</v>
      </c>
      <c r="G167" s="29">
        <f>+'Cu1'!G167</f>
        <v>0</v>
      </c>
      <c r="H167" s="29">
        <f>+'Cu1'!H167</f>
        <v>0</v>
      </c>
      <c r="I167" s="29">
        <f>+'Cu1'!I167</f>
        <v>0</v>
      </c>
      <c r="J167" s="29">
        <f>+'Cu1'!J167</f>
        <v>0</v>
      </c>
      <c r="K167" s="29">
        <f>+'Cu1'!K167</f>
        <v>0</v>
      </c>
      <c r="L167" s="29">
        <f>+'Cu1'!L167</f>
        <v>0</v>
      </c>
      <c r="M167" s="29">
        <f>+'Cu1'!M167</f>
        <v>0</v>
      </c>
      <c r="N167" s="29">
        <f>+'Cu1'!N167</f>
        <v>0</v>
      </c>
      <c r="O167" s="29">
        <f>+'Cu1'!O167</f>
        <v>0</v>
      </c>
      <c r="P167" s="29">
        <f>+'Cu1'!P167</f>
        <v>0</v>
      </c>
      <c r="Q167" s="29">
        <f>+'Cu1'!Q167</f>
        <v>0</v>
      </c>
      <c r="R167" s="30">
        <f>+'Cu1'!R167</f>
        <v>0</v>
      </c>
      <c r="S167" s="28">
        <f>+'Cu1'!S167</f>
        <v>0</v>
      </c>
      <c r="T167" s="29">
        <f>+'Cu1'!T167</f>
        <v>0</v>
      </c>
      <c r="U167" s="29">
        <f>+'Cu1'!U167</f>
        <v>0</v>
      </c>
      <c r="V167" s="29">
        <f>+'Cu1'!V167</f>
        <v>0</v>
      </c>
      <c r="W167" s="29">
        <f>+'Cu1'!W167</f>
        <v>0</v>
      </c>
      <c r="X167" s="29">
        <f>+'Cu1'!X167</f>
        <v>0</v>
      </c>
      <c r="Y167" s="29">
        <f>+'Cu1'!Y167</f>
        <v>0</v>
      </c>
      <c r="Z167" s="29">
        <f>+'Cu1'!Z167</f>
        <v>0</v>
      </c>
      <c r="AA167" s="29">
        <f>+'Cu1'!AA167</f>
        <v>0</v>
      </c>
      <c r="AB167" s="28">
        <f>+'Cu1'!AB167</f>
        <v>0</v>
      </c>
      <c r="AC167" s="28">
        <f>+'Cu1'!AC167</f>
        <v>0</v>
      </c>
      <c r="AD167" s="28">
        <f>+'Cu1'!AD167</f>
        <v>0</v>
      </c>
      <c r="AE167" s="29">
        <f>+'Cu1'!AE167</f>
        <v>0</v>
      </c>
      <c r="AF167" s="29">
        <f>+'Cu1'!AF167</f>
        <v>0</v>
      </c>
      <c r="AG167" s="28">
        <f>+'Cu1'!AG167</f>
        <v>0</v>
      </c>
      <c r="AH167" s="28">
        <f>+'Cu1'!AH167</f>
        <v>0</v>
      </c>
      <c r="AI167" s="29">
        <f>+'Cu1'!AI167</f>
        <v>0</v>
      </c>
      <c r="AJ167" s="29">
        <f>+'Cu1'!AJ167</f>
        <v>0</v>
      </c>
      <c r="AK167" s="29">
        <f>+'Cu1'!AK167</f>
        <v>0</v>
      </c>
      <c r="AL167" s="29">
        <f>+'Cu1'!AL167</f>
        <v>0</v>
      </c>
      <c r="AM167" s="29">
        <f>+'Cu1'!AM167</f>
        <v>0</v>
      </c>
      <c r="AN167" s="29">
        <f>+'Cu1'!AN167</f>
        <v>0</v>
      </c>
      <c r="AO167" s="29">
        <f>+'Cu1'!AO167</f>
        <v>0</v>
      </c>
      <c r="AP167" s="29">
        <f>+'Cu1'!AP167</f>
        <v>0</v>
      </c>
      <c r="AQ167" s="29">
        <f>+'Cu1'!AQ167</f>
        <v>0</v>
      </c>
      <c r="AR167" s="29">
        <f>+'Cu1'!AR167</f>
        <v>0</v>
      </c>
      <c r="AS167" s="29">
        <f>+'Cu1'!AS167</f>
        <v>0</v>
      </c>
      <c r="AT167" s="29">
        <f>+'Cu1'!AT167</f>
        <v>0</v>
      </c>
      <c r="AU167" s="29">
        <f>+'Cu1'!AU167</f>
        <v>0</v>
      </c>
      <c r="AV167" s="29">
        <f>+'Cu1'!AV167</f>
        <v>0</v>
      </c>
      <c r="AW167" s="40">
        <f>+'Cu1'!AW167</f>
        <v>0</v>
      </c>
      <c r="AX167" s="40">
        <f>+'Cu1'!AX167</f>
        <v>0</v>
      </c>
      <c r="AY167" s="40">
        <f>+'Cu1'!AY167</f>
        <v>0</v>
      </c>
      <c r="AZ167" s="40">
        <f>+'Cu1'!AZ167</f>
        <v>0</v>
      </c>
      <c r="BA167" s="40">
        <f>+'Cu1'!BA167</f>
        <v>0</v>
      </c>
      <c r="BB167" s="40">
        <f>+'Cu1'!BB167</f>
        <v>0</v>
      </c>
      <c r="BC167" s="40">
        <f>+'Cu1'!BC167</f>
        <v>0</v>
      </c>
      <c r="BD167" s="40">
        <f>+'Cu1'!BD167</f>
        <v>0</v>
      </c>
      <c r="BE167" s="40">
        <f>+'Cu1'!BE167</f>
        <v>0</v>
      </c>
      <c r="BF167" s="40">
        <f>+'Cu1'!BF167</f>
        <v>0</v>
      </c>
      <c r="BG167" s="40">
        <f>+'Cu1'!BG167</f>
        <v>0</v>
      </c>
      <c r="BH167" s="40"/>
      <c r="BI167" s="40"/>
      <c r="BJ167" s="40"/>
      <c r="BK167" s="40"/>
      <c r="BL167" s="40"/>
      <c r="BM167" s="40"/>
    </row>
    <row r="168" spans="1:65" hidden="1">
      <c r="A168" s="34">
        <f>+'Cu1'!A168</f>
        <v>0</v>
      </c>
      <c r="B168" s="36">
        <f>+'Cu1'!B168</f>
        <v>0</v>
      </c>
      <c r="C168" s="29">
        <f>+'Cu1'!C168</f>
        <v>0</v>
      </c>
      <c r="D168" s="29">
        <f>+'Cu1'!D168</f>
        <v>0</v>
      </c>
      <c r="E168" s="29">
        <f>+'Cu1'!E168</f>
        <v>0</v>
      </c>
      <c r="F168" s="29">
        <f>+'Cu1'!F168</f>
        <v>0</v>
      </c>
      <c r="G168" s="29">
        <f>+'Cu1'!G168</f>
        <v>0</v>
      </c>
      <c r="H168" s="29">
        <f>+'Cu1'!H168</f>
        <v>0</v>
      </c>
      <c r="I168" s="29">
        <f>+'Cu1'!I168</f>
        <v>0</v>
      </c>
      <c r="J168" s="29">
        <f>+'Cu1'!J168</f>
        <v>0</v>
      </c>
      <c r="K168" s="29">
        <f>+'Cu1'!K168</f>
        <v>0</v>
      </c>
      <c r="L168" s="29">
        <f>+'Cu1'!L168</f>
        <v>0</v>
      </c>
      <c r="M168" s="29">
        <f>+'Cu1'!M168</f>
        <v>0</v>
      </c>
      <c r="N168" s="29">
        <f>+'Cu1'!N168</f>
        <v>0</v>
      </c>
      <c r="O168" s="29">
        <f>+'Cu1'!O168</f>
        <v>0</v>
      </c>
      <c r="P168" s="29">
        <f>+'Cu1'!P168</f>
        <v>0</v>
      </c>
      <c r="Q168" s="29">
        <f>+'Cu1'!Q168</f>
        <v>0</v>
      </c>
      <c r="R168" s="30">
        <f>+'Cu1'!R168</f>
        <v>0</v>
      </c>
      <c r="S168" s="28">
        <f>+'Cu1'!S168</f>
        <v>0</v>
      </c>
      <c r="T168" s="29">
        <f>+'Cu1'!T168</f>
        <v>0</v>
      </c>
      <c r="U168" s="29">
        <f>+'Cu1'!U168</f>
        <v>0</v>
      </c>
      <c r="V168" s="29">
        <f>+'Cu1'!V168</f>
        <v>0</v>
      </c>
      <c r="W168" s="29">
        <f>+'Cu1'!W168</f>
        <v>0</v>
      </c>
      <c r="X168" s="29">
        <f>+'Cu1'!X168</f>
        <v>0</v>
      </c>
      <c r="Y168" s="29">
        <f>+'Cu1'!Y168</f>
        <v>0</v>
      </c>
      <c r="Z168" s="29">
        <f>+'Cu1'!Z168</f>
        <v>0</v>
      </c>
      <c r="AA168" s="29">
        <f>+'Cu1'!AA168</f>
        <v>0</v>
      </c>
      <c r="AB168" s="28">
        <f>+'Cu1'!AB168</f>
        <v>0</v>
      </c>
      <c r="AC168" s="28">
        <f>+'Cu1'!AC168</f>
        <v>0</v>
      </c>
      <c r="AD168" s="28">
        <f>+'Cu1'!AD168</f>
        <v>0</v>
      </c>
      <c r="AE168" s="29">
        <f>+'Cu1'!AE168</f>
        <v>0</v>
      </c>
      <c r="AF168" s="29">
        <f>+'Cu1'!AF168</f>
        <v>0</v>
      </c>
      <c r="AG168" s="28">
        <f>+'Cu1'!AG168</f>
        <v>0</v>
      </c>
      <c r="AH168" s="28">
        <f>+'Cu1'!AH168</f>
        <v>0</v>
      </c>
      <c r="AI168" s="29">
        <f>+'Cu1'!AI168</f>
        <v>0</v>
      </c>
      <c r="AJ168" s="29">
        <f>+'Cu1'!AJ168</f>
        <v>0</v>
      </c>
      <c r="AK168" s="29">
        <f>+'Cu1'!AK168</f>
        <v>0</v>
      </c>
      <c r="AL168" s="29">
        <f>+'Cu1'!AL168</f>
        <v>0</v>
      </c>
      <c r="AM168" s="29">
        <f>+'Cu1'!AM168</f>
        <v>0</v>
      </c>
      <c r="AN168" s="29">
        <f>+'Cu1'!AN168</f>
        <v>0</v>
      </c>
      <c r="AO168" s="29">
        <f>+'Cu1'!AO168</f>
        <v>0</v>
      </c>
      <c r="AP168" s="29">
        <f>+'Cu1'!AP168</f>
        <v>0</v>
      </c>
      <c r="AQ168" s="29">
        <f>+'Cu1'!AQ168</f>
        <v>0</v>
      </c>
      <c r="AR168" s="29">
        <f>+'Cu1'!AR168</f>
        <v>0</v>
      </c>
      <c r="AS168" s="29">
        <f>+'Cu1'!AS168</f>
        <v>0</v>
      </c>
      <c r="AT168" s="29">
        <f>+'Cu1'!AT168</f>
        <v>0</v>
      </c>
      <c r="AU168" s="29">
        <f>+'Cu1'!AU168</f>
        <v>0</v>
      </c>
      <c r="AV168" s="29">
        <f>+'Cu1'!AV168</f>
        <v>0</v>
      </c>
      <c r="AW168" s="40">
        <f>+'Cu1'!AW168</f>
        <v>0</v>
      </c>
      <c r="AX168" s="40">
        <f>+'Cu1'!AX168</f>
        <v>0</v>
      </c>
      <c r="AY168" s="40">
        <f>+'Cu1'!AY168</f>
        <v>0</v>
      </c>
      <c r="AZ168" s="40">
        <f>+'Cu1'!AZ168</f>
        <v>0</v>
      </c>
      <c r="BA168" s="40">
        <f>+'Cu1'!BA168</f>
        <v>0</v>
      </c>
      <c r="BB168" s="40">
        <f>+'Cu1'!BB168</f>
        <v>0</v>
      </c>
      <c r="BC168" s="40">
        <f>+'Cu1'!BC168</f>
        <v>0</v>
      </c>
      <c r="BD168" s="40">
        <f>+'Cu1'!BD168</f>
        <v>0</v>
      </c>
      <c r="BE168" s="40">
        <f>+'Cu1'!BE168</f>
        <v>0</v>
      </c>
      <c r="BF168" s="40">
        <f>+'Cu1'!BF168</f>
        <v>0</v>
      </c>
      <c r="BG168" s="40">
        <f>+'Cu1'!BG168</f>
        <v>0</v>
      </c>
      <c r="BH168" s="40"/>
      <c r="BI168" s="40"/>
      <c r="BJ168" s="40"/>
      <c r="BK168" s="40"/>
      <c r="BL168" s="40"/>
      <c r="BM168" s="40"/>
    </row>
    <row r="169" spans="1:65" hidden="1">
      <c r="A169" s="33">
        <f>+'Cu1'!A169</f>
        <v>0</v>
      </c>
      <c r="B169" s="36">
        <f>+'Cu1'!B169</f>
        <v>0</v>
      </c>
      <c r="C169" s="29">
        <f>+'Cu1'!C169</f>
        <v>0</v>
      </c>
      <c r="D169" s="29">
        <f>+'Cu1'!D169</f>
        <v>0</v>
      </c>
      <c r="E169" s="29">
        <f>+'Cu1'!E169</f>
        <v>0</v>
      </c>
      <c r="F169" s="29">
        <f>+'Cu1'!F169</f>
        <v>0</v>
      </c>
      <c r="G169" s="29">
        <f>+'Cu1'!G169</f>
        <v>0</v>
      </c>
      <c r="H169" s="29">
        <f>+'Cu1'!H169</f>
        <v>0</v>
      </c>
      <c r="I169" s="29">
        <f>+'Cu1'!I169</f>
        <v>0</v>
      </c>
      <c r="J169" s="29">
        <f>+'Cu1'!J169</f>
        <v>0</v>
      </c>
      <c r="K169" s="29">
        <f>+'Cu1'!K169</f>
        <v>0</v>
      </c>
      <c r="L169" s="29">
        <f>+'Cu1'!L169</f>
        <v>0</v>
      </c>
      <c r="M169" s="29">
        <f>+'Cu1'!M169</f>
        <v>0</v>
      </c>
      <c r="N169" s="29">
        <f>+'Cu1'!N169</f>
        <v>0</v>
      </c>
      <c r="O169" s="29">
        <f>+'Cu1'!O169</f>
        <v>0</v>
      </c>
      <c r="P169" s="29">
        <f>+'Cu1'!P169</f>
        <v>0</v>
      </c>
      <c r="Q169" s="29">
        <f>+'Cu1'!Q169</f>
        <v>0</v>
      </c>
      <c r="R169" s="30">
        <f>+'Cu1'!R169</f>
        <v>0</v>
      </c>
      <c r="S169" s="28">
        <f>+'Cu1'!S169</f>
        <v>0</v>
      </c>
      <c r="T169" s="29">
        <f>+'Cu1'!T169</f>
        <v>0</v>
      </c>
      <c r="U169" s="29">
        <f>+'Cu1'!U169</f>
        <v>0</v>
      </c>
      <c r="V169" s="29">
        <f>+'Cu1'!V169</f>
        <v>0</v>
      </c>
      <c r="W169" s="29">
        <f>+'Cu1'!W169</f>
        <v>0</v>
      </c>
      <c r="X169" s="29">
        <f>+'Cu1'!X169</f>
        <v>0</v>
      </c>
      <c r="Y169" s="29">
        <f>+'Cu1'!Y169</f>
        <v>0</v>
      </c>
      <c r="Z169" s="29">
        <f>+'Cu1'!Z169</f>
        <v>0</v>
      </c>
      <c r="AA169" s="29">
        <f>+'Cu1'!AA169</f>
        <v>0</v>
      </c>
      <c r="AB169" s="28">
        <f>+'Cu1'!AB169</f>
        <v>0</v>
      </c>
      <c r="AC169" s="28">
        <f>+'Cu1'!AC169</f>
        <v>0</v>
      </c>
      <c r="AD169" s="28">
        <f>+'Cu1'!AD169</f>
        <v>0</v>
      </c>
      <c r="AE169" s="29">
        <f>+'Cu1'!AE169</f>
        <v>0</v>
      </c>
      <c r="AF169" s="29">
        <f>+'Cu1'!AF169</f>
        <v>0</v>
      </c>
      <c r="AG169" s="28">
        <f>+'Cu1'!AG169</f>
        <v>0</v>
      </c>
      <c r="AH169" s="28">
        <f>+'Cu1'!AH169</f>
        <v>0</v>
      </c>
      <c r="AI169" s="29">
        <f>+'Cu1'!AI169</f>
        <v>0</v>
      </c>
      <c r="AJ169" s="29">
        <f>+'Cu1'!AJ169</f>
        <v>0</v>
      </c>
      <c r="AK169" s="29">
        <f>+'Cu1'!AK169</f>
        <v>0</v>
      </c>
      <c r="AL169" s="29">
        <f>+'Cu1'!AL169</f>
        <v>0</v>
      </c>
      <c r="AM169" s="29">
        <f>+'Cu1'!AM169</f>
        <v>0</v>
      </c>
      <c r="AN169" s="29">
        <f>+'Cu1'!AN169</f>
        <v>0</v>
      </c>
      <c r="AO169" s="29">
        <f>+'Cu1'!AO169</f>
        <v>0</v>
      </c>
      <c r="AP169" s="29">
        <f>+'Cu1'!AP169</f>
        <v>0</v>
      </c>
      <c r="AQ169" s="29">
        <f>+'Cu1'!AQ169</f>
        <v>0</v>
      </c>
      <c r="AR169" s="29">
        <f>+'Cu1'!AR169</f>
        <v>0</v>
      </c>
      <c r="AS169" s="29">
        <f>+'Cu1'!AS169</f>
        <v>0</v>
      </c>
      <c r="AT169" s="29">
        <f>+'Cu1'!AT169</f>
        <v>0</v>
      </c>
      <c r="AU169" s="29">
        <f>+'Cu1'!AU169</f>
        <v>0</v>
      </c>
      <c r="AV169" s="29">
        <f>+'Cu1'!AV169</f>
        <v>0</v>
      </c>
      <c r="AW169" s="40">
        <f>+'Cu1'!AW169</f>
        <v>0</v>
      </c>
      <c r="AX169" s="40">
        <f>+'Cu1'!AX169</f>
        <v>0</v>
      </c>
      <c r="AY169" s="40">
        <f>+'Cu1'!AY169</f>
        <v>0</v>
      </c>
      <c r="AZ169" s="40">
        <f>+'Cu1'!AZ169</f>
        <v>0</v>
      </c>
      <c r="BA169" s="40">
        <f>+'Cu1'!BA169</f>
        <v>0</v>
      </c>
      <c r="BB169" s="40">
        <f>+'Cu1'!BB169</f>
        <v>0</v>
      </c>
      <c r="BC169" s="40">
        <f>+'Cu1'!BC169</f>
        <v>0</v>
      </c>
      <c r="BD169" s="40">
        <f>+'Cu1'!BD169</f>
        <v>0</v>
      </c>
      <c r="BE169" s="40">
        <f>+'Cu1'!BE169</f>
        <v>0</v>
      </c>
      <c r="BF169" s="40">
        <f>+'Cu1'!BF169</f>
        <v>0</v>
      </c>
      <c r="BG169" s="40">
        <f>+'Cu1'!BG169</f>
        <v>0</v>
      </c>
      <c r="BH169" s="40"/>
      <c r="BI169" s="40"/>
      <c r="BJ169" s="40"/>
      <c r="BK169" s="40"/>
      <c r="BL169" s="40"/>
      <c r="BM169" s="40"/>
    </row>
    <row r="170" spans="1:65" hidden="1">
      <c r="A170" s="34"/>
      <c r="B170" s="36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1"/>
      <c r="N170" s="41"/>
      <c r="O170" s="41"/>
      <c r="P170" s="41"/>
      <c r="Q170" s="41"/>
      <c r="R170" s="42"/>
      <c r="S170" s="43"/>
      <c r="T170" s="41"/>
      <c r="U170" s="41"/>
      <c r="V170" s="41"/>
      <c r="W170" s="41"/>
      <c r="X170" s="41"/>
      <c r="Y170" s="41"/>
      <c r="Z170" s="41"/>
      <c r="AA170" s="41"/>
      <c r="AB170" s="43"/>
      <c r="AC170" s="43"/>
      <c r="AD170" s="43"/>
      <c r="AE170" s="41"/>
      <c r="AF170" s="41"/>
      <c r="AG170" s="43"/>
      <c r="AH170" s="43"/>
      <c r="AI170" s="41"/>
      <c r="AJ170" s="41"/>
      <c r="AK170" s="41"/>
      <c r="AL170" s="41"/>
      <c r="AM170" s="41"/>
      <c r="AN170" s="41"/>
      <c r="AO170" s="41"/>
      <c r="AP170" s="41"/>
      <c r="AQ170" s="41"/>
      <c r="AR170" s="41"/>
      <c r="AS170" s="41"/>
      <c r="AT170" s="41"/>
      <c r="AU170" s="41"/>
      <c r="AV170" s="41"/>
      <c r="AW170" s="98"/>
      <c r="AX170" s="98"/>
      <c r="AY170" s="98"/>
      <c r="AZ170" s="98"/>
      <c r="BA170" s="98"/>
      <c r="BB170" s="98"/>
      <c r="BC170" s="98"/>
      <c r="BD170" s="40"/>
      <c r="BE170" s="40"/>
      <c r="BF170" s="40"/>
      <c r="BG170" s="40"/>
      <c r="BH170" s="40"/>
      <c r="BI170" s="40"/>
      <c r="BJ170" s="40"/>
      <c r="BK170" s="40"/>
      <c r="BL170" s="40"/>
      <c r="BM170" s="40"/>
    </row>
    <row r="171" spans="1:65" hidden="1">
      <c r="B171" s="40"/>
      <c r="C171" s="40"/>
      <c r="D171" s="40"/>
      <c r="E171" s="40"/>
      <c r="F171" s="85" t="str">
        <f>+F175</f>
        <v>Persona no qualificada (h)</v>
      </c>
      <c r="G171" s="85" t="str">
        <f t="shared" ref="G171:AU171" si="1">+G175</f>
        <v>Tractor incloent tractorista (h)</v>
      </c>
      <c r="H171" s="85" t="str">
        <f t="shared" si="1"/>
        <v>Motocultor (h)</v>
      </c>
      <c r="I171" s="85" t="str">
        <f t="shared" si="1"/>
        <v>Persona qualificada (h)</v>
      </c>
      <c r="J171" s="85" t="str">
        <f t="shared" si="1"/>
        <v>Subsolador (h)</v>
      </c>
      <c r="K171" s="85" t="str">
        <f t="shared" si="1"/>
        <v>Fresadora (h)</v>
      </c>
      <c r="L171" s="85" t="str">
        <f t="shared" si="1"/>
        <v>Discos (h)</v>
      </c>
      <c r="M171" s="85" t="str">
        <f t="shared" si="1"/>
        <v>Estripadora (h)</v>
      </c>
      <c r="N171" s="85" t="str">
        <f t="shared" si="1"/>
        <v>Remolc (h)</v>
      </c>
      <c r="O171" s="85" t="str">
        <f t="shared" si="1"/>
        <v>Pala (h)</v>
      </c>
      <c r="P171" s="85" t="str">
        <f t="shared" si="1"/>
        <v>Compost (kg)</v>
      </c>
      <c r="Q171" s="85" t="str">
        <f t="shared" si="1"/>
        <v>Solcador de 3 solcs (h)</v>
      </c>
      <c r="R171" s="85" t="str">
        <f t="shared" si="1"/>
        <v>Planter col (u)</v>
      </c>
      <c r="S171" s="85" t="str">
        <f t="shared" si="1"/>
        <v>Ceballots calçots (kg)</v>
      </c>
      <c r="T171" s="85" t="str">
        <f t="shared" si="1"/>
        <v>Planter enciam (u)</v>
      </c>
      <c r="U171" s="85" t="str">
        <f t="shared" si="1"/>
        <v>Planter bleda (u)</v>
      </c>
      <c r="V171" s="85" t="str">
        <f t="shared" si="1"/>
        <v>Planter tomàquet (u)</v>
      </c>
      <c r="W171" s="85" t="str">
        <f t="shared" si="1"/>
        <v>Planter carbassa (u)</v>
      </c>
      <c r="X171" s="85" t="str">
        <f t="shared" si="1"/>
        <v>Llavor carbassa (u)</v>
      </c>
      <c r="Y171" s="85" t="str">
        <f t="shared" si="1"/>
        <v>Plantador (h)</v>
      </c>
      <c r="Z171" s="85" t="str">
        <f t="shared" si="1"/>
        <v>Furgoneta (h)</v>
      </c>
      <c r="AA171" s="85" t="str">
        <f t="shared" si="1"/>
        <v>Bicicleta de sembrar (h)</v>
      </c>
      <c r="AB171" s="85" t="str">
        <f t="shared" si="1"/>
        <v xml:space="preserve">cinta de reg (m) </v>
      </c>
      <c r="AC171" s="85" t="str">
        <f t="shared" si="1"/>
        <v>reg aspersió: tub,… (m)</v>
      </c>
      <c r="AD171" s="85" t="str">
        <f t="shared" si="1"/>
        <v>reg (L)</v>
      </c>
      <c r="AE171" s="85" t="str">
        <f t="shared" si="1"/>
        <v>Braços tractor (h)</v>
      </c>
      <c r="AF171" s="85" t="str">
        <f t="shared" si="1"/>
        <v>Bota (h)</v>
      </c>
      <c r="AG171" s="85" t="str">
        <f t="shared" si="1"/>
        <v>Bacillus thuringiensis (kg)</v>
      </c>
      <c r="AH171" s="85" t="str">
        <f t="shared" si="1"/>
        <v>Retenol (L)</v>
      </c>
      <c r="AI171" s="85" t="str">
        <f t="shared" si="1"/>
        <v>Purí d'ortiga (L)</v>
      </c>
      <c r="AJ171" s="85" t="str">
        <f t="shared" si="1"/>
        <v>Hidròxid de coure (kg)</v>
      </c>
      <c r="AK171" s="85" t="str">
        <f t="shared" si="1"/>
        <v>Ferramol per llimacs (kg)</v>
      </c>
      <c r="AL171" s="85" t="str">
        <f t="shared" si="1"/>
        <v>Sofre (kg)</v>
      </c>
      <c r="AM171" s="85" t="str">
        <f t="shared" si="1"/>
        <v>Oli de nim (L)</v>
      </c>
      <c r="AN171" s="85" t="str">
        <f t="shared" si="1"/>
        <v>Tallant (h)</v>
      </c>
      <c r="AO171" s="85" t="str">
        <f t="shared" si="1"/>
        <v>Plàstic (m2)</v>
      </c>
      <c r="AP171" s="85" t="str">
        <f t="shared" si="1"/>
        <v>Canyes (u)</v>
      </c>
      <c r="AQ171" s="85"/>
      <c r="AR171" s="85" t="str">
        <f t="shared" si="1"/>
        <v>Caixes (u)</v>
      </c>
      <c r="AS171" s="85" t="str">
        <f t="shared" si="1"/>
        <v>TOTAL OPERACIÓ</v>
      </c>
      <c r="AT171" s="85" t="str">
        <f t="shared" si="1"/>
        <v>Collita (kg)</v>
      </c>
      <c r="AU171" s="85" t="str">
        <f t="shared" si="1"/>
        <v>Collita (u)</v>
      </c>
      <c r="AV171" s="98" t="str">
        <f>MID(AV175,1,FIND("(",AV175)-2)</f>
        <v>Collita col</v>
      </c>
      <c r="AW171" s="98" t="str">
        <f t="shared" ref="AW171:BC171" si="2">MID(AW175,1,FIND("(",AW175)-2)</f>
        <v>Collita bròcoli</v>
      </c>
      <c r="AX171" s="98" t="str">
        <f t="shared" si="2"/>
        <v>Collita calçot</v>
      </c>
      <c r="AY171" s="98" t="str">
        <f t="shared" si="2"/>
        <v>Collita enciam</v>
      </c>
      <c r="AZ171" s="98" t="str">
        <f t="shared" si="2"/>
        <v>Collita bledes a manats</v>
      </c>
      <c r="BA171" s="98" t="str">
        <f t="shared" si="2"/>
        <v>Collita bledes</v>
      </c>
      <c r="BB171" s="98" t="str">
        <f t="shared" si="2"/>
        <v>Collita tomàquet</v>
      </c>
      <c r="BC171" s="98" t="str">
        <f t="shared" si="2"/>
        <v>Collita carbassa</v>
      </c>
      <c r="BD171" s="40"/>
      <c r="BE171" s="40"/>
      <c r="BF171" s="40"/>
      <c r="BG171" s="40"/>
      <c r="BH171" s="40"/>
      <c r="BI171" s="40"/>
      <c r="BJ171" s="40"/>
      <c r="BK171" s="40"/>
      <c r="BL171" s="40"/>
      <c r="BM171" s="40"/>
    </row>
    <row r="172" spans="1:65" hidden="1">
      <c r="D172">
        <v>1</v>
      </c>
      <c r="E172">
        <v>2</v>
      </c>
      <c r="F172">
        <v>3</v>
      </c>
      <c r="G172">
        <v>4</v>
      </c>
      <c r="H172">
        <v>5</v>
      </c>
      <c r="I172">
        <v>6</v>
      </c>
      <c r="J172">
        <v>7</v>
      </c>
      <c r="K172">
        <v>8</v>
      </c>
      <c r="L172">
        <v>9</v>
      </c>
      <c r="M172">
        <v>10</v>
      </c>
      <c r="N172">
        <v>11</v>
      </c>
      <c r="O172">
        <v>12</v>
      </c>
      <c r="P172">
        <v>13</v>
      </c>
      <c r="Q172">
        <v>14</v>
      </c>
      <c r="R172">
        <v>15</v>
      </c>
      <c r="S172">
        <v>16</v>
      </c>
      <c r="T172">
        <v>17</v>
      </c>
      <c r="U172">
        <v>18</v>
      </c>
      <c r="V172">
        <v>19</v>
      </c>
      <c r="W172">
        <v>20</v>
      </c>
      <c r="X172">
        <v>21</v>
      </c>
      <c r="Y172">
        <v>22</v>
      </c>
      <c r="Z172">
        <v>23</v>
      </c>
      <c r="AA172">
        <v>24</v>
      </c>
      <c r="AB172">
        <v>25</v>
      </c>
      <c r="AC172">
        <v>26</v>
      </c>
      <c r="AD172">
        <v>27</v>
      </c>
      <c r="AE172">
        <v>28</v>
      </c>
      <c r="AF172">
        <v>29</v>
      </c>
      <c r="AG172">
        <v>30</v>
      </c>
      <c r="AH172">
        <v>31</v>
      </c>
      <c r="AI172">
        <v>32</v>
      </c>
      <c r="AJ172">
        <v>33</v>
      </c>
      <c r="AK172">
        <v>34</v>
      </c>
      <c r="AL172">
        <v>35</v>
      </c>
      <c r="AM172">
        <v>36</v>
      </c>
      <c r="AN172">
        <v>37</v>
      </c>
      <c r="AO172">
        <v>38</v>
      </c>
      <c r="AP172">
        <v>39</v>
      </c>
      <c r="AQ172">
        <v>40</v>
      </c>
      <c r="AR172">
        <v>41</v>
      </c>
      <c r="AS172">
        <v>42</v>
      </c>
      <c r="AT172">
        <v>43</v>
      </c>
      <c r="AU172">
        <v>44</v>
      </c>
      <c r="AV172">
        <v>45</v>
      </c>
      <c r="AW172">
        <v>46</v>
      </c>
      <c r="AX172">
        <v>47</v>
      </c>
      <c r="AY172">
        <v>48</v>
      </c>
      <c r="AZ172">
        <v>49</v>
      </c>
      <c r="BA172">
        <v>50</v>
      </c>
      <c r="BB172">
        <v>51</v>
      </c>
      <c r="BC172">
        <v>52</v>
      </c>
    </row>
    <row r="173" spans="1:65" hidden="1">
      <c r="AV173">
        <f>+AV49</f>
        <v>0</v>
      </c>
      <c r="AW173">
        <f t="shared" ref="AW173:BC173" si="3">+AW49</f>
        <v>0</v>
      </c>
      <c r="AX173">
        <f t="shared" si="3"/>
        <v>0</v>
      </c>
      <c r="AY173">
        <f t="shared" si="3"/>
        <v>0</v>
      </c>
      <c r="AZ173">
        <f t="shared" si="3"/>
        <v>2.2000000000000002</v>
      </c>
      <c r="BA173">
        <f t="shared" si="3"/>
        <v>0</v>
      </c>
      <c r="BB173">
        <f t="shared" si="3"/>
        <v>0</v>
      </c>
      <c r="BC173">
        <f t="shared" si="3"/>
        <v>0</v>
      </c>
    </row>
    <row r="174" spans="1:65" hidden="1"/>
    <row r="175" spans="1:65" ht="38.25" hidden="1">
      <c r="D175" s="3" t="s">
        <v>117</v>
      </c>
      <c r="F175" s="4" t="str">
        <f>+F50</f>
        <v>Persona no qualificada (h)</v>
      </c>
      <c r="G175" s="4" t="str">
        <f t="shared" ref="G175:BC175" si="4">+G50</f>
        <v>Tractor incloent tractorista (h)</v>
      </c>
      <c r="H175" s="4" t="str">
        <f t="shared" si="4"/>
        <v>Motocultor (h)</v>
      </c>
      <c r="I175" s="4" t="str">
        <f t="shared" si="4"/>
        <v>Persona qualificada (h)</v>
      </c>
      <c r="J175" s="4" t="str">
        <f t="shared" si="4"/>
        <v>Subsolador (h)</v>
      </c>
      <c r="K175" s="4" t="str">
        <f t="shared" si="4"/>
        <v>Fresadora (h)</v>
      </c>
      <c r="L175" s="4" t="str">
        <f t="shared" si="4"/>
        <v>Discos (h)</v>
      </c>
      <c r="M175" s="4" t="str">
        <f t="shared" si="4"/>
        <v>Estripadora (h)</v>
      </c>
      <c r="N175" s="4" t="str">
        <f t="shared" si="4"/>
        <v>Remolc (h)</v>
      </c>
      <c r="O175" s="4" t="str">
        <f t="shared" si="4"/>
        <v>Pala (h)</v>
      </c>
      <c r="P175" s="4" t="str">
        <f t="shared" si="4"/>
        <v>Compost (kg)</v>
      </c>
      <c r="Q175" s="4" t="str">
        <f t="shared" si="4"/>
        <v>Solcador de 3 solcs (h)</v>
      </c>
      <c r="R175" s="4" t="str">
        <f t="shared" si="4"/>
        <v>Planter col (u)</v>
      </c>
      <c r="S175" s="4" t="str">
        <f t="shared" si="4"/>
        <v>Ceballots calçots (kg)</v>
      </c>
      <c r="T175" s="4" t="str">
        <f t="shared" si="4"/>
        <v>Planter enciam (u)</v>
      </c>
      <c r="U175" s="4" t="str">
        <f t="shared" si="4"/>
        <v>Planter bleda (u)</v>
      </c>
      <c r="V175" s="4" t="str">
        <f t="shared" si="4"/>
        <v>Planter tomàquet (u)</v>
      </c>
      <c r="W175" s="4" t="str">
        <f t="shared" si="4"/>
        <v>Planter carbassa (u)</v>
      </c>
      <c r="X175" s="4" t="str">
        <f t="shared" si="4"/>
        <v>Llavor carbassa (u)</v>
      </c>
      <c r="Y175" s="4" t="str">
        <f t="shared" si="4"/>
        <v>Plantador (h)</v>
      </c>
      <c r="Z175" s="4" t="str">
        <f t="shared" si="4"/>
        <v>Furgoneta (h)</v>
      </c>
      <c r="AA175" s="4" t="str">
        <f t="shared" si="4"/>
        <v>Bicicleta de sembrar (h)</v>
      </c>
      <c r="AB175" s="4" t="str">
        <f t="shared" si="4"/>
        <v xml:space="preserve">cinta de reg (m) </v>
      </c>
      <c r="AC175" s="4" t="str">
        <f t="shared" si="4"/>
        <v>reg aspersió: tub,… (m)</v>
      </c>
      <c r="AD175" s="4" t="str">
        <f t="shared" si="4"/>
        <v>reg (L)</v>
      </c>
      <c r="AE175" s="4" t="str">
        <f t="shared" si="4"/>
        <v>Braços tractor (h)</v>
      </c>
      <c r="AF175" s="4" t="str">
        <f t="shared" si="4"/>
        <v>Bota (h)</v>
      </c>
      <c r="AG175" s="4" t="str">
        <f t="shared" si="4"/>
        <v>Bacillus thuringiensis (kg)</v>
      </c>
      <c r="AH175" s="4" t="str">
        <f t="shared" si="4"/>
        <v>Retenol (L)</v>
      </c>
      <c r="AI175" s="4" t="str">
        <f t="shared" si="4"/>
        <v>Purí d'ortiga (L)</v>
      </c>
      <c r="AJ175" s="4" t="str">
        <f t="shared" si="4"/>
        <v>Hidròxid de coure (kg)</v>
      </c>
      <c r="AK175" s="4" t="str">
        <f t="shared" si="4"/>
        <v>Ferramol per llimacs (kg)</v>
      </c>
      <c r="AL175" s="4" t="str">
        <f t="shared" si="4"/>
        <v>Sofre (kg)</v>
      </c>
      <c r="AM175" s="4" t="str">
        <f t="shared" si="4"/>
        <v>Oli de nim (L)</v>
      </c>
      <c r="AN175" s="4" t="str">
        <f t="shared" si="4"/>
        <v>Tallant (h)</v>
      </c>
      <c r="AO175" s="4" t="str">
        <f t="shared" si="4"/>
        <v>Plàstic (m2)</v>
      </c>
      <c r="AP175" s="4" t="str">
        <f t="shared" si="4"/>
        <v>Canyes (u)</v>
      </c>
      <c r="AQ175" s="4" t="str">
        <f t="shared" si="4"/>
        <v>Cost mensual terreny (m2)</v>
      </c>
      <c r="AR175" s="4" t="str">
        <f t="shared" si="4"/>
        <v>Caixes (u)</v>
      </c>
      <c r="AS175" s="6" t="s">
        <v>114</v>
      </c>
      <c r="AT175" s="4" t="str">
        <f t="shared" si="4"/>
        <v>Collita (kg)</v>
      </c>
      <c r="AU175" s="4" t="str">
        <f t="shared" si="4"/>
        <v>Collita (u)</v>
      </c>
      <c r="AV175" s="4" t="str">
        <f t="shared" si="4"/>
        <v xml:space="preserve">Collita col (u) </v>
      </c>
      <c r="AW175" s="4" t="str">
        <f t="shared" si="4"/>
        <v>Collita bròcoli (kg)</v>
      </c>
      <c r="AX175" s="4" t="str">
        <f t="shared" si="4"/>
        <v xml:space="preserve">Collita calçot (u) </v>
      </c>
      <c r="AY175" s="4" t="str">
        <f t="shared" si="4"/>
        <v xml:space="preserve">Collita enciam (u) </v>
      </c>
      <c r="AZ175" s="4" t="str">
        <f t="shared" si="4"/>
        <v xml:space="preserve">Collita bledes a manats (u) </v>
      </c>
      <c r="BA175" s="4" t="str">
        <f t="shared" si="4"/>
        <v>Collita bledes (kg)</v>
      </c>
      <c r="BB175" s="4" t="str">
        <f t="shared" si="4"/>
        <v>Collita tomàquet (kg)</v>
      </c>
      <c r="BC175" s="4" t="str">
        <f t="shared" si="4"/>
        <v>Collita carbassa (kg)</v>
      </c>
      <c r="BD175" s="4"/>
      <c r="BE175" s="4"/>
      <c r="BF175" s="4"/>
      <c r="BG175" s="4"/>
      <c r="BH175" s="4"/>
      <c r="BI175" s="4"/>
      <c r="BJ175" s="4"/>
      <c r="BK175" s="4"/>
    </row>
    <row r="176" spans="1:65" hidden="1">
      <c r="B176">
        <f>+B51</f>
        <v>110</v>
      </c>
      <c r="C176" t="str">
        <f t="shared" ref="C176:D176" si="5">+C51</f>
        <v>PREPARACIÓ DEL SÒL</v>
      </c>
      <c r="D176" t="str">
        <f t="shared" si="5"/>
        <v>Desbrossat amb discos</v>
      </c>
      <c r="E176" s="82">
        <f>+E51</f>
        <v>2500</v>
      </c>
      <c r="F176" s="5">
        <f>+F51*F$49*$E$4/$E176</f>
        <v>0</v>
      </c>
      <c r="G176" s="5">
        <f t="shared" ref="G176:AR176" si="6">+G51*G$49*$E$4/$E176</f>
        <v>0</v>
      </c>
      <c r="H176" s="5">
        <f t="shared" si="6"/>
        <v>0</v>
      </c>
      <c r="I176" s="5">
        <f t="shared" si="6"/>
        <v>0</v>
      </c>
      <c r="J176" s="5">
        <f t="shared" si="6"/>
        <v>0</v>
      </c>
      <c r="K176" s="5">
        <f t="shared" si="6"/>
        <v>0</v>
      </c>
      <c r="L176" s="5">
        <f t="shared" si="6"/>
        <v>0</v>
      </c>
      <c r="M176" s="5">
        <f t="shared" si="6"/>
        <v>0</v>
      </c>
      <c r="N176" s="5">
        <f t="shared" si="6"/>
        <v>0</v>
      </c>
      <c r="O176" s="5">
        <f t="shared" si="6"/>
        <v>0</v>
      </c>
      <c r="P176" s="5">
        <f t="shared" si="6"/>
        <v>0</v>
      </c>
      <c r="Q176" s="5">
        <f t="shared" si="6"/>
        <v>0</v>
      </c>
      <c r="R176" s="5">
        <f t="shared" si="6"/>
        <v>0</v>
      </c>
      <c r="S176" s="5">
        <f t="shared" si="6"/>
        <v>0</v>
      </c>
      <c r="T176" s="5">
        <f t="shared" si="6"/>
        <v>0</v>
      </c>
      <c r="U176" s="5">
        <f t="shared" si="6"/>
        <v>0</v>
      </c>
      <c r="V176" s="5">
        <f t="shared" si="6"/>
        <v>0</v>
      </c>
      <c r="W176" s="5">
        <f t="shared" si="6"/>
        <v>0</v>
      </c>
      <c r="X176" s="5">
        <f t="shared" si="6"/>
        <v>0</v>
      </c>
      <c r="Y176" s="5">
        <f t="shared" si="6"/>
        <v>0</v>
      </c>
      <c r="Z176" s="5">
        <f t="shared" si="6"/>
        <v>0</v>
      </c>
      <c r="AA176" s="5">
        <f t="shared" si="6"/>
        <v>0</v>
      </c>
      <c r="AB176" s="5">
        <f t="shared" si="6"/>
        <v>0</v>
      </c>
      <c r="AC176" s="5">
        <f t="shared" si="6"/>
        <v>0</v>
      </c>
      <c r="AD176" s="5">
        <f t="shared" si="6"/>
        <v>0</v>
      </c>
      <c r="AE176" s="5">
        <f t="shared" si="6"/>
        <v>0</v>
      </c>
      <c r="AF176" s="5">
        <f t="shared" si="6"/>
        <v>0</v>
      </c>
      <c r="AG176" s="5">
        <f t="shared" si="6"/>
        <v>0</v>
      </c>
      <c r="AH176" s="5">
        <f t="shared" si="6"/>
        <v>0</v>
      </c>
      <c r="AI176" s="5">
        <f t="shared" si="6"/>
        <v>0</v>
      </c>
      <c r="AJ176" s="5">
        <f t="shared" si="6"/>
        <v>0</v>
      </c>
      <c r="AK176" s="5">
        <f t="shared" si="6"/>
        <v>0</v>
      </c>
      <c r="AL176" s="5">
        <f t="shared" si="6"/>
        <v>0</v>
      </c>
      <c r="AM176" s="5">
        <f t="shared" si="6"/>
        <v>0</v>
      </c>
      <c r="AN176" s="5">
        <f t="shared" si="6"/>
        <v>0</v>
      </c>
      <c r="AO176" s="5">
        <f t="shared" si="6"/>
        <v>0</v>
      </c>
      <c r="AP176" s="5">
        <f t="shared" si="6"/>
        <v>0</v>
      </c>
      <c r="AQ176" s="5">
        <f t="shared" si="6"/>
        <v>0</v>
      </c>
      <c r="AR176" s="5">
        <f t="shared" si="6"/>
        <v>0</v>
      </c>
      <c r="AS176" s="5">
        <f>SUM(F176:AR176)</f>
        <v>0</v>
      </c>
      <c r="AT176" s="5">
        <f t="shared" ref="AT176:BC191" si="7">+AT51*AT$49*$E$4/$E176</f>
        <v>0</v>
      </c>
      <c r="AU176" s="5">
        <f t="shared" si="7"/>
        <v>0</v>
      </c>
      <c r="AV176" s="5">
        <f t="shared" si="7"/>
        <v>0</v>
      </c>
      <c r="AW176" s="5">
        <f t="shared" si="7"/>
        <v>0</v>
      </c>
      <c r="AX176" s="5">
        <f t="shared" si="7"/>
        <v>0</v>
      </c>
      <c r="AY176" s="5">
        <f t="shared" si="7"/>
        <v>0</v>
      </c>
      <c r="AZ176" s="5">
        <f t="shared" si="7"/>
        <v>0</v>
      </c>
      <c r="BA176" s="5">
        <f t="shared" si="7"/>
        <v>0</v>
      </c>
      <c r="BB176" s="5">
        <f t="shared" si="7"/>
        <v>0</v>
      </c>
      <c r="BC176" s="5">
        <f t="shared" si="7"/>
        <v>0</v>
      </c>
      <c r="BD176" s="5"/>
      <c r="BE176" s="5"/>
      <c r="BF176" s="5"/>
      <c r="BG176" s="5"/>
      <c r="BH176" s="5"/>
      <c r="BI176" s="5"/>
      <c r="BJ176" s="5"/>
    </row>
    <row r="177" spans="2:62" hidden="1">
      <c r="B177">
        <f t="shared" ref="B177:E192" si="8">+B52</f>
        <v>120</v>
      </c>
      <c r="C177" t="str">
        <f t="shared" si="8"/>
        <v>PREPARACIÓ DEL SÒL</v>
      </c>
      <c r="D177" t="str">
        <f t="shared" si="8"/>
        <v>Desbrossat amb desbrossadora</v>
      </c>
      <c r="E177" s="82">
        <f t="shared" si="8"/>
        <v>2500</v>
      </c>
      <c r="F177" s="5">
        <f t="shared" ref="F177:AR183" si="9">+F52*F$49*$E$4/$E177</f>
        <v>0</v>
      </c>
      <c r="G177" s="5">
        <f t="shared" si="9"/>
        <v>0</v>
      </c>
      <c r="H177" s="5">
        <f t="shared" si="9"/>
        <v>0</v>
      </c>
      <c r="I177" s="5">
        <f t="shared" si="9"/>
        <v>0</v>
      </c>
      <c r="J177" s="5">
        <f t="shared" si="9"/>
        <v>0</v>
      </c>
      <c r="K177" s="5">
        <f t="shared" si="9"/>
        <v>0</v>
      </c>
      <c r="L177" s="5">
        <f t="shared" si="9"/>
        <v>0</v>
      </c>
      <c r="M177" s="5">
        <f t="shared" si="9"/>
        <v>0</v>
      </c>
      <c r="N177" s="5">
        <f t="shared" si="9"/>
        <v>0</v>
      </c>
      <c r="O177" s="5">
        <f t="shared" si="9"/>
        <v>0</v>
      </c>
      <c r="P177" s="5">
        <f t="shared" si="9"/>
        <v>0</v>
      </c>
      <c r="Q177" s="5">
        <f t="shared" si="9"/>
        <v>0</v>
      </c>
      <c r="R177" s="5">
        <f t="shared" si="9"/>
        <v>0</v>
      </c>
      <c r="S177" s="5">
        <f t="shared" si="9"/>
        <v>0</v>
      </c>
      <c r="T177" s="5">
        <f t="shared" si="9"/>
        <v>0</v>
      </c>
      <c r="U177" s="5">
        <f t="shared" si="9"/>
        <v>0</v>
      </c>
      <c r="V177" s="5">
        <f t="shared" si="9"/>
        <v>0</v>
      </c>
      <c r="W177" s="5">
        <f t="shared" si="9"/>
        <v>0</v>
      </c>
      <c r="X177" s="5">
        <f t="shared" si="9"/>
        <v>0</v>
      </c>
      <c r="Y177" s="5">
        <f t="shared" si="9"/>
        <v>0</v>
      </c>
      <c r="Z177" s="5">
        <f t="shared" si="9"/>
        <v>0</v>
      </c>
      <c r="AA177" s="5">
        <f t="shared" si="9"/>
        <v>0</v>
      </c>
      <c r="AB177" s="5">
        <f t="shared" si="9"/>
        <v>0</v>
      </c>
      <c r="AC177" s="5">
        <f t="shared" si="9"/>
        <v>0</v>
      </c>
      <c r="AD177" s="5">
        <f t="shared" si="9"/>
        <v>0</v>
      </c>
      <c r="AE177" s="5">
        <f t="shared" si="9"/>
        <v>0</v>
      </c>
      <c r="AF177" s="5">
        <f t="shared" si="9"/>
        <v>0</v>
      </c>
      <c r="AG177" s="5">
        <f t="shared" si="9"/>
        <v>0</v>
      </c>
      <c r="AH177" s="5">
        <f t="shared" si="9"/>
        <v>0</v>
      </c>
      <c r="AI177" s="5">
        <f t="shared" si="9"/>
        <v>0</v>
      </c>
      <c r="AJ177" s="5">
        <f t="shared" si="9"/>
        <v>0</v>
      </c>
      <c r="AK177" s="5">
        <f t="shared" si="9"/>
        <v>0</v>
      </c>
      <c r="AL177" s="5">
        <f t="shared" si="9"/>
        <v>0</v>
      </c>
      <c r="AM177" s="5">
        <f t="shared" si="9"/>
        <v>0</v>
      </c>
      <c r="AN177" s="5">
        <f t="shared" si="9"/>
        <v>0</v>
      </c>
      <c r="AO177" s="5">
        <f t="shared" si="9"/>
        <v>0</v>
      </c>
      <c r="AP177" s="5">
        <f t="shared" si="9"/>
        <v>0</v>
      </c>
      <c r="AQ177" s="5">
        <f t="shared" si="9"/>
        <v>0</v>
      </c>
      <c r="AR177" s="5">
        <f t="shared" si="9"/>
        <v>0</v>
      </c>
      <c r="AS177" s="5">
        <f t="shared" ref="AS177:AS240" si="10">SUM(F177:AR177)</f>
        <v>0</v>
      </c>
      <c r="AT177" s="5">
        <f t="shared" si="7"/>
        <v>0</v>
      </c>
      <c r="AU177" s="5">
        <f t="shared" si="7"/>
        <v>0</v>
      </c>
      <c r="AV177" s="5">
        <f t="shared" si="7"/>
        <v>0</v>
      </c>
      <c r="AW177" s="5">
        <f t="shared" si="7"/>
        <v>0</v>
      </c>
      <c r="AX177" s="5">
        <f t="shared" si="7"/>
        <v>0</v>
      </c>
      <c r="AY177" s="5">
        <f t="shared" si="7"/>
        <v>0</v>
      </c>
      <c r="AZ177" s="5">
        <f t="shared" si="7"/>
        <v>0</v>
      </c>
      <c r="BA177" s="5">
        <f t="shared" si="7"/>
        <v>0</v>
      </c>
      <c r="BB177" s="5">
        <f t="shared" si="7"/>
        <v>0</v>
      </c>
      <c r="BC177" s="5">
        <f t="shared" si="7"/>
        <v>0</v>
      </c>
      <c r="BD177" s="5"/>
      <c r="BE177" s="5"/>
      <c r="BF177" s="5"/>
      <c r="BG177" s="5"/>
      <c r="BH177" s="5"/>
      <c r="BI177" s="5"/>
      <c r="BJ177" s="5"/>
    </row>
    <row r="178" spans="2:62" hidden="1">
      <c r="B178">
        <f t="shared" si="8"/>
        <v>130</v>
      </c>
      <c r="C178" t="str">
        <f t="shared" si="8"/>
        <v>PREPARACIÓ DEL SÒL</v>
      </c>
      <c r="D178" t="str">
        <f t="shared" si="8"/>
        <v>Subsolat</v>
      </c>
      <c r="E178" s="82">
        <f t="shared" si="8"/>
        <v>2500</v>
      </c>
      <c r="F178" s="5">
        <f t="shared" si="9"/>
        <v>0</v>
      </c>
      <c r="G178" s="5">
        <f t="shared" si="9"/>
        <v>0</v>
      </c>
      <c r="H178" s="5">
        <f t="shared" si="9"/>
        <v>0</v>
      </c>
      <c r="I178" s="5">
        <f t="shared" si="9"/>
        <v>0</v>
      </c>
      <c r="J178" s="5">
        <f t="shared" si="9"/>
        <v>0</v>
      </c>
      <c r="K178" s="5">
        <f t="shared" si="9"/>
        <v>0</v>
      </c>
      <c r="L178" s="5">
        <f t="shared" si="9"/>
        <v>0</v>
      </c>
      <c r="M178" s="5">
        <f t="shared" si="9"/>
        <v>0</v>
      </c>
      <c r="N178" s="5">
        <f t="shared" si="9"/>
        <v>0</v>
      </c>
      <c r="O178" s="5">
        <f t="shared" si="9"/>
        <v>0</v>
      </c>
      <c r="P178" s="5">
        <f t="shared" si="9"/>
        <v>0</v>
      </c>
      <c r="Q178" s="5">
        <f t="shared" si="9"/>
        <v>0</v>
      </c>
      <c r="R178" s="5">
        <f t="shared" si="9"/>
        <v>0</v>
      </c>
      <c r="S178" s="5">
        <f t="shared" si="9"/>
        <v>0</v>
      </c>
      <c r="T178" s="5">
        <f t="shared" si="9"/>
        <v>0</v>
      </c>
      <c r="U178" s="5">
        <f t="shared" si="9"/>
        <v>0</v>
      </c>
      <c r="V178" s="5">
        <f t="shared" si="9"/>
        <v>0</v>
      </c>
      <c r="W178" s="5">
        <f t="shared" si="9"/>
        <v>0</v>
      </c>
      <c r="X178" s="5">
        <f t="shared" si="9"/>
        <v>0</v>
      </c>
      <c r="Y178" s="5">
        <f t="shared" si="9"/>
        <v>0</v>
      </c>
      <c r="Z178" s="5">
        <f t="shared" si="9"/>
        <v>0</v>
      </c>
      <c r="AA178" s="5">
        <f t="shared" si="9"/>
        <v>0</v>
      </c>
      <c r="AB178" s="5">
        <f t="shared" si="9"/>
        <v>0</v>
      </c>
      <c r="AC178" s="5">
        <f t="shared" si="9"/>
        <v>0</v>
      </c>
      <c r="AD178" s="5">
        <f t="shared" si="9"/>
        <v>0</v>
      </c>
      <c r="AE178" s="5">
        <f t="shared" si="9"/>
        <v>0</v>
      </c>
      <c r="AF178" s="5">
        <f t="shared" si="9"/>
        <v>0</v>
      </c>
      <c r="AG178" s="5">
        <f t="shared" si="9"/>
        <v>0</v>
      </c>
      <c r="AH178" s="5">
        <f t="shared" si="9"/>
        <v>0</v>
      </c>
      <c r="AI178" s="5">
        <f t="shared" si="9"/>
        <v>0</v>
      </c>
      <c r="AJ178" s="5">
        <f t="shared" si="9"/>
        <v>0</v>
      </c>
      <c r="AK178" s="5">
        <f t="shared" si="9"/>
        <v>0</v>
      </c>
      <c r="AL178" s="5">
        <f t="shared" si="9"/>
        <v>0</v>
      </c>
      <c r="AM178" s="5">
        <f t="shared" si="9"/>
        <v>0</v>
      </c>
      <c r="AN178" s="5">
        <f t="shared" si="9"/>
        <v>0</v>
      </c>
      <c r="AO178" s="5">
        <f t="shared" si="9"/>
        <v>0</v>
      </c>
      <c r="AP178" s="5">
        <f t="shared" si="9"/>
        <v>0</v>
      </c>
      <c r="AQ178" s="5">
        <f t="shared" si="9"/>
        <v>0</v>
      </c>
      <c r="AR178" s="5">
        <f t="shared" si="9"/>
        <v>0</v>
      </c>
      <c r="AS178" s="5">
        <f t="shared" si="10"/>
        <v>0</v>
      </c>
      <c r="AT178" s="5">
        <f t="shared" si="7"/>
        <v>0</v>
      </c>
      <c r="AU178" s="5">
        <f t="shared" si="7"/>
        <v>0</v>
      </c>
      <c r="AV178" s="5">
        <f t="shared" si="7"/>
        <v>0</v>
      </c>
      <c r="AW178" s="5">
        <f t="shared" si="7"/>
        <v>0</v>
      </c>
      <c r="AX178" s="5">
        <f t="shared" si="7"/>
        <v>0</v>
      </c>
      <c r="AY178" s="5">
        <f t="shared" si="7"/>
        <v>0</v>
      </c>
      <c r="AZ178" s="5">
        <f t="shared" si="7"/>
        <v>0</v>
      </c>
      <c r="BA178" s="5">
        <f t="shared" si="7"/>
        <v>0</v>
      </c>
      <c r="BB178" s="5">
        <f t="shared" si="7"/>
        <v>0</v>
      </c>
      <c r="BC178" s="5">
        <f t="shared" si="7"/>
        <v>0</v>
      </c>
      <c r="BD178" s="5"/>
      <c r="BE178" s="5"/>
      <c r="BF178" s="5"/>
      <c r="BG178" s="5"/>
      <c r="BH178" s="5"/>
      <c r="BI178" s="5"/>
      <c r="BJ178" s="5"/>
    </row>
    <row r="179" spans="2:62" hidden="1">
      <c r="B179">
        <f t="shared" si="8"/>
        <v>140</v>
      </c>
      <c r="C179" t="str">
        <f t="shared" si="8"/>
        <v>PREPARACIÓ DEL SÒL</v>
      </c>
      <c r="D179" t="str">
        <f t="shared" si="8"/>
        <v>Alçat</v>
      </c>
      <c r="E179" s="82">
        <f t="shared" si="8"/>
        <v>2500</v>
      </c>
      <c r="F179" s="5">
        <f t="shared" si="9"/>
        <v>0</v>
      </c>
      <c r="G179" s="5">
        <f t="shared" si="9"/>
        <v>0</v>
      </c>
      <c r="H179" s="5">
        <f t="shared" si="9"/>
        <v>0</v>
      </c>
      <c r="I179" s="5">
        <f t="shared" si="9"/>
        <v>0</v>
      </c>
      <c r="J179" s="5">
        <f t="shared" si="9"/>
        <v>0</v>
      </c>
      <c r="K179" s="5">
        <f t="shared" si="9"/>
        <v>0</v>
      </c>
      <c r="L179" s="5">
        <f t="shared" si="9"/>
        <v>0</v>
      </c>
      <c r="M179" s="5">
        <f t="shared" si="9"/>
        <v>0</v>
      </c>
      <c r="N179" s="5">
        <f t="shared" si="9"/>
        <v>0</v>
      </c>
      <c r="O179" s="5">
        <f t="shared" si="9"/>
        <v>0</v>
      </c>
      <c r="P179" s="5">
        <f t="shared" si="9"/>
        <v>0</v>
      </c>
      <c r="Q179" s="5">
        <f t="shared" si="9"/>
        <v>0</v>
      </c>
      <c r="R179" s="5">
        <f t="shared" si="9"/>
        <v>0</v>
      </c>
      <c r="S179" s="5">
        <f t="shared" si="9"/>
        <v>0</v>
      </c>
      <c r="T179" s="5">
        <f t="shared" si="9"/>
        <v>0</v>
      </c>
      <c r="U179" s="5">
        <f t="shared" si="9"/>
        <v>0</v>
      </c>
      <c r="V179" s="5">
        <f t="shared" si="9"/>
        <v>0</v>
      </c>
      <c r="W179" s="5">
        <f t="shared" si="9"/>
        <v>0</v>
      </c>
      <c r="X179" s="5">
        <f t="shared" si="9"/>
        <v>0</v>
      </c>
      <c r="Y179" s="5">
        <f t="shared" si="9"/>
        <v>0</v>
      </c>
      <c r="Z179" s="5">
        <f t="shared" si="9"/>
        <v>0</v>
      </c>
      <c r="AA179" s="5">
        <f t="shared" si="9"/>
        <v>0</v>
      </c>
      <c r="AB179" s="5">
        <f t="shared" si="9"/>
        <v>0</v>
      </c>
      <c r="AC179" s="5">
        <f t="shared" si="9"/>
        <v>0</v>
      </c>
      <c r="AD179" s="5">
        <f t="shared" si="9"/>
        <v>0</v>
      </c>
      <c r="AE179" s="5">
        <f t="shared" si="9"/>
        <v>0</v>
      </c>
      <c r="AF179" s="5">
        <f t="shared" si="9"/>
        <v>0</v>
      </c>
      <c r="AG179" s="5">
        <f t="shared" si="9"/>
        <v>0</v>
      </c>
      <c r="AH179" s="5">
        <f t="shared" si="9"/>
        <v>0</v>
      </c>
      <c r="AI179" s="5">
        <f t="shared" si="9"/>
        <v>0</v>
      </c>
      <c r="AJ179" s="5">
        <f t="shared" si="9"/>
        <v>0</v>
      </c>
      <c r="AK179" s="5">
        <f t="shared" si="9"/>
        <v>0</v>
      </c>
      <c r="AL179" s="5">
        <f t="shared" si="9"/>
        <v>0</v>
      </c>
      <c r="AM179" s="5">
        <f t="shared" si="9"/>
        <v>0</v>
      </c>
      <c r="AN179" s="5">
        <f t="shared" si="9"/>
        <v>0</v>
      </c>
      <c r="AO179" s="5">
        <f t="shared" si="9"/>
        <v>0</v>
      </c>
      <c r="AP179" s="5">
        <f t="shared" si="9"/>
        <v>0</v>
      </c>
      <c r="AQ179" s="5">
        <f t="shared" si="9"/>
        <v>0</v>
      </c>
      <c r="AR179" s="5">
        <f t="shared" si="9"/>
        <v>0</v>
      </c>
      <c r="AS179" s="5">
        <f t="shared" si="10"/>
        <v>0</v>
      </c>
      <c r="AT179" s="5">
        <f t="shared" si="7"/>
        <v>0</v>
      </c>
      <c r="AU179" s="5">
        <f t="shared" si="7"/>
        <v>0</v>
      </c>
      <c r="AV179" s="5">
        <f t="shared" si="7"/>
        <v>0</v>
      </c>
      <c r="AW179" s="5">
        <f t="shared" si="7"/>
        <v>0</v>
      </c>
      <c r="AX179" s="5">
        <f t="shared" si="7"/>
        <v>0</v>
      </c>
      <c r="AY179" s="5">
        <f t="shared" si="7"/>
        <v>0</v>
      </c>
      <c r="AZ179" s="5">
        <f t="shared" si="7"/>
        <v>0</v>
      </c>
      <c r="BA179" s="5">
        <f t="shared" si="7"/>
        <v>0</v>
      </c>
      <c r="BB179" s="5">
        <f t="shared" si="7"/>
        <v>0</v>
      </c>
      <c r="BC179" s="5">
        <f t="shared" si="7"/>
        <v>0</v>
      </c>
      <c r="BD179" s="5"/>
      <c r="BE179" s="5"/>
      <c r="BF179" s="5"/>
      <c r="BG179" s="5"/>
      <c r="BH179" s="5"/>
      <c r="BI179" s="5"/>
      <c r="BJ179" s="5"/>
    </row>
    <row r="180" spans="2:62" hidden="1">
      <c r="B180">
        <f t="shared" si="8"/>
        <v>150</v>
      </c>
      <c r="C180" t="str">
        <f t="shared" si="8"/>
        <v>PREPARACIÓ DEL SÒL</v>
      </c>
      <c r="D180" t="str">
        <f t="shared" si="8"/>
        <v>Estripat</v>
      </c>
      <c r="E180" s="82">
        <f t="shared" si="8"/>
        <v>2500</v>
      </c>
      <c r="F180" s="5">
        <f t="shared" si="9"/>
        <v>0</v>
      </c>
      <c r="G180" s="5">
        <f t="shared" si="9"/>
        <v>0</v>
      </c>
      <c r="H180" s="5">
        <f t="shared" si="9"/>
        <v>0</v>
      </c>
      <c r="I180" s="5">
        <f t="shared" si="9"/>
        <v>0</v>
      </c>
      <c r="J180" s="5">
        <f t="shared" si="9"/>
        <v>0</v>
      </c>
      <c r="K180" s="5">
        <f t="shared" si="9"/>
        <v>0</v>
      </c>
      <c r="L180" s="5">
        <f t="shared" si="9"/>
        <v>0</v>
      </c>
      <c r="M180" s="5">
        <f t="shared" si="9"/>
        <v>0</v>
      </c>
      <c r="N180" s="5">
        <f t="shared" si="9"/>
        <v>0</v>
      </c>
      <c r="O180" s="5">
        <f t="shared" si="9"/>
        <v>0</v>
      </c>
      <c r="P180" s="5">
        <f t="shared" si="9"/>
        <v>0</v>
      </c>
      <c r="Q180" s="5">
        <f t="shared" si="9"/>
        <v>0</v>
      </c>
      <c r="R180" s="5">
        <f t="shared" si="9"/>
        <v>0</v>
      </c>
      <c r="S180" s="5">
        <f t="shared" si="9"/>
        <v>0</v>
      </c>
      <c r="T180" s="5">
        <f t="shared" si="9"/>
        <v>0</v>
      </c>
      <c r="U180" s="5">
        <f t="shared" si="9"/>
        <v>0</v>
      </c>
      <c r="V180" s="5">
        <f t="shared" si="9"/>
        <v>0</v>
      </c>
      <c r="W180" s="5">
        <f t="shared" si="9"/>
        <v>0</v>
      </c>
      <c r="X180" s="5">
        <f t="shared" si="9"/>
        <v>0</v>
      </c>
      <c r="Y180" s="5">
        <f t="shared" si="9"/>
        <v>0</v>
      </c>
      <c r="Z180" s="5">
        <f t="shared" si="9"/>
        <v>0</v>
      </c>
      <c r="AA180" s="5">
        <f t="shared" si="9"/>
        <v>0</v>
      </c>
      <c r="AB180" s="5">
        <f t="shared" si="9"/>
        <v>0</v>
      </c>
      <c r="AC180" s="5">
        <f t="shared" si="9"/>
        <v>0</v>
      </c>
      <c r="AD180" s="5">
        <f t="shared" si="9"/>
        <v>0</v>
      </c>
      <c r="AE180" s="5">
        <f t="shared" si="9"/>
        <v>0</v>
      </c>
      <c r="AF180" s="5">
        <f t="shared" si="9"/>
        <v>0</v>
      </c>
      <c r="AG180" s="5">
        <f t="shared" si="9"/>
        <v>0</v>
      </c>
      <c r="AH180" s="5">
        <f t="shared" si="9"/>
        <v>0</v>
      </c>
      <c r="AI180" s="5">
        <f t="shared" si="9"/>
        <v>0</v>
      </c>
      <c r="AJ180" s="5">
        <f t="shared" si="9"/>
        <v>0</v>
      </c>
      <c r="AK180" s="5">
        <f t="shared" si="9"/>
        <v>0</v>
      </c>
      <c r="AL180" s="5">
        <f t="shared" si="9"/>
        <v>0</v>
      </c>
      <c r="AM180" s="5">
        <f t="shared" si="9"/>
        <v>0</v>
      </c>
      <c r="AN180" s="5">
        <f t="shared" si="9"/>
        <v>0</v>
      </c>
      <c r="AO180" s="5">
        <f t="shared" si="9"/>
        <v>0</v>
      </c>
      <c r="AP180" s="5">
        <f t="shared" si="9"/>
        <v>0</v>
      </c>
      <c r="AQ180" s="5">
        <f t="shared" si="9"/>
        <v>0</v>
      </c>
      <c r="AR180" s="5">
        <f t="shared" si="9"/>
        <v>0</v>
      </c>
      <c r="AS180" s="5">
        <f t="shared" si="10"/>
        <v>0</v>
      </c>
      <c r="AT180" s="5">
        <f t="shared" si="7"/>
        <v>0</v>
      </c>
      <c r="AU180" s="5">
        <f t="shared" si="7"/>
        <v>0</v>
      </c>
      <c r="AV180" s="5">
        <f t="shared" si="7"/>
        <v>0</v>
      </c>
      <c r="AW180" s="5">
        <f t="shared" si="7"/>
        <v>0</v>
      </c>
      <c r="AX180" s="5">
        <f t="shared" si="7"/>
        <v>0</v>
      </c>
      <c r="AY180" s="5">
        <f t="shared" si="7"/>
        <v>0</v>
      </c>
      <c r="AZ180" s="5">
        <f t="shared" si="7"/>
        <v>0</v>
      </c>
      <c r="BA180" s="5">
        <f t="shared" si="7"/>
        <v>0</v>
      </c>
      <c r="BB180" s="5">
        <f t="shared" si="7"/>
        <v>0</v>
      </c>
      <c r="BC180" s="5">
        <f t="shared" si="7"/>
        <v>0</v>
      </c>
      <c r="BD180" s="5"/>
      <c r="BE180" s="5"/>
      <c r="BF180" s="5"/>
      <c r="BG180" s="5"/>
      <c r="BH180" s="5"/>
      <c r="BI180" s="5"/>
      <c r="BJ180" s="5"/>
    </row>
    <row r="181" spans="2:62" hidden="1">
      <c r="B181">
        <f t="shared" si="8"/>
        <v>160</v>
      </c>
      <c r="C181" t="str">
        <f t="shared" si="8"/>
        <v>PREPARACIÓ DEL SÒL</v>
      </c>
      <c r="D181" t="str">
        <f t="shared" si="8"/>
        <v>Fresat</v>
      </c>
      <c r="E181" s="82">
        <f t="shared" si="8"/>
        <v>2500</v>
      </c>
      <c r="F181" s="5">
        <f t="shared" si="9"/>
        <v>0</v>
      </c>
      <c r="G181" s="5">
        <f t="shared" si="9"/>
        <v>0</v>
      </c>
      <c r="H181" s="5">
        <f t="shared" si="9"/>
        <v>0</v>
      </c>
      <c r="I181" s="5">
        <f t="shared" si="9"/>
        <v>0</v>
      </c>
      <c r="J181" s="5">
        <f t="shared" si="9"/>
        <v>0</v>
      </c>
      <c r="K181" s="5">
        <f t="shared" si="9"/>
        <v>0</v>
      </c>
      <c r="L181" s="5">
        <f t="shared" si="9"/>
        <v>0</v>
      </c>
      <c r="M181" s="5">
        <f t="shared" si="9"/>
        <v>0</v>
      </c>
      <c r="N181" s="5">
        <f t="shared" si="9"/>
        <v>0</v>
      </c>
      <c r="O181" s="5">
        <f t="shared" si="9"/>
        <v>0</v>
      </c>
      <c r="P181" s="5">
        <f t="shared" si="9"/>
        <v>0</v>
      </c>
      <c r="Q181" s="5">
        <f t="shared" si="9"/>
        <v>0</v>
      </c>
      <c r="R181" s="5">
        <f t="shared" si="9"/>
        <v>0</v>
      </c>
      <c r="S181" s="5">
        <f t="shared" si="9"/>
        <v>0</v>
      </c>
      <c r="T181" s="5">
        <f t="shared" si="9"/>
        <v>0</v>
      </c>
      <c r="U181" s="5">
        <f t="shared" si="9"/>
        <v>0</v>
      </c>
      <c r="V181" s="5">
        <f t="shared" si="9"/>
        <v>0</v>
      </c>
      <c r="W181" s="5">
        <f t="shared" si="9"/>
        <v>0</v>
      </c>
      <c r="X181" s="5">
        <f t="shared" si="9"/>
        <v>0</v>
      </c>
      <c r="Y181" s="5">
        <f t="shared" si="9"/>
        <v>0</v>
      </c>
      <c r="Z181" s="5">
        <f t="shared" si="9"/>
        <v>0</v>
      </c>
      <c r="AA181" s="5">
        <f t="shared" si="9"/>
        <v>0</v>
      </c>
      <c r="AB181" s="5">
        <f t="shared" si="9"/>
        <v>0</v>
      </c>
      <c r="AC181" s="5">
        <f t="shared" si="9"/>
        <v>0</v>
      </c>
      <c r="AD181" s="5">
        <f t="shared" si="9"/>
        <v>0</v>
      </c>
      <c r="AE181" s="5">
        <f t="shared" si="9"/>
        <v>0</v>
      </c>
      <c r="AF181" s="5">
        <f t="shared" si="9"/>
        <v>0</v>
      </c>
      <c r="AG181" s="5">
        <f t="shared" si="9"/>
        <v>0</v>
      </c>
      <c r="AH181" s="5">
        <f t="shared" si="9"/>
        <v>0</v>
      </c>
      <c r="AI181" s="5">
        <f t="shared" si="9"/>
        <v>0</v>
      </c>
      <c r="AJ181" s="5">
        <f t="shared" si="9"/>
        <v>0</v>
      </c>
      <c r="AK181" s="5">
        <f t="shared" si="9"/>
        <v>0</v>
      </c>
      <c r="AL181" s="5">
        <f t="shared" si="9"/>
        <v>0</v>
      </c>
      <c r="AM181" s="5">
        <f t="shared" si="9"/>
        <v>0</v>
      </c>
      <c r="AN181" s="5">
        <f t="shared" si="9"/>
        <v>0</v>
      </c>
      <c r="AO181" s="5">
        <f t="shared" si="9"/>
        <v>0</v>
      </c>
      <c r="AP181" s="5">
        <f t="shared" si="9"/>
        <v>0</v>
      </c>
      <c r="AQ181" s="5">
        <f t="shared" si="9"/>
        <v>0</v>
      </c>
      <c r="AR181" s="5">
        <f t="shared" si="9"/>
        <v>0</v>
      </c>
      <c r="AS181" s="5">
        <f t="shared" si="10"/>
        <v>0</v>
      </c>
      <c r="AT181" s="5">
        <f t="shared" si="7"/>
        <v>0</v>
      </c>
      <c r="AU181" s="5">
        <f t="shared" si="7"/>
        <v>0</v>
      </c>
      <c r="AV181" s="5">
        <f t="shared" si="7"/>
        <v>0</v>
      </c>
      <c r="AW181" s="5">
        <f t="shared" si="7"/>
        <v>0</v>
      </c>
      <c r="AX181" s="5">
        <f t="shared" si="7"/>
        <v>0</v>
      </c>
      <c r="AY181" s="5">
        <f t="shared" si="7"/>
        <v>0</v>
      </c>
      <c r="AZ181" s="5">
        <f t="shared" si="7"/>
        <v>0</v>
      </c>
      <c r="BA181" s="5">
        <f t="shared" si="7"/>
        <v>0</v>
      </c>
      <c r="BB181" s="5">
        <f t="shared" si="7"/>
        <v>0</v>
      </c>
      <c r="BC181" s="5">
        <f t="shared" si="7"/>
        <v>0</v>
      </c>
      <c r="BD181" s="5"/>
      <c r="BE181" s="5"/>
      <c r="BF181" s="5"/>
      <c r="BG181" s="5"/>
      <c r="BH181" s="5"/>
      <c r="BI181" s="5"/>
      <c r="BJ181" s="5"/>
    </row>
    <row r="182" spans="2:62" hidden="1">
      <c r="B182">
        <f t="shared" si="8"/>
        <v>210</v>
      </c>
      <c r="C182" t="str">
        <f t="shared" si="8"/>
        <v>ADOBAT</v>
      </c>
      <c r="D182" t="str">
        <f t="shared" si="8"/>
        <v>Aplicació de compost (36 t/ha)</v>
      </c>
      <c r="E182" s="82">
        <f t="shared" si="8"/>
        <v>2500</v>
      </c>
      <c r="F182" s="5">
        <f t="shared" si="9"/>
        <v>0</v>
      </c>
      <c r="G182" s="5">
        <f t="shared" si="9"/>
        <v>0</v>
      </c>
      <c r="H182" s="5">
        <f t="shared" si="9"/>
        <v>0</v>
      </c>
      <c r="I182" s="5">
        <f t="shared" si="9"/>
        <v>0</v>
      </c>
      <c r="J182" s="5">
        <f t="shared" si="9"/>
        <v>0</v>
      </c>
      <c r="K182" s="5">
        <f t="shared" si="9"/>
        <v>0</v>
      </c>
      <c r="L182" s="5">
        <f t="shared" si="9"/>
        <v>0</v>
      </c>
      <c r="M182" s="5">
        <f t="shared" si="9"/>
        <v>0</v>
      </c>
      <c r="N182" s="5">
        <f t="shared" si="9"/>
        <v>0</v>
      </c>
      <c r="O182" s="5">
        <f t="shared" si="9"/>
        <v>0</v>
      </c>
      <c r="P182" s="5">
        <f t="shared" si="9"/>
        <v>0</v>
      </c>
      <c r="Q182" s="5">
        <f t="shared" si="9"/>
        <v>0</v>
      </c>
      <c r="R182" s="5">
        <f t="shared" si="9"/>
        <v>0</v>
      </c>
      <c r="S182" s="5">
        <f t="shared" si="9"/>
        <v>0</v>
      </c>
      <c r="T182" s="5">
        <f t="shared" si="9"/>
        <v>0</v>
      </c>
      <c r="U182" s="5">
        <f t="shared" si="9"/>
        <v>0</v>
      </c>
      <c r="V182" s="5">
        <f t="shared" si="9"/>
        <v>0</v>
      </c>
      <c r="W182" s="5">
        <f t="shared" si="9"/>
        <v>0</v>
      </c>
      <c r="X182" s="5">
        <f t="shared" si="9"/>
        <v>0</v>
      </c>
      <c r="Y182" s="5">
        <f t="shared" si="9"/>
        <v>0</v>
      </c>
      <c r="Z182" s="5">
        <f t="shared" si="9"/>
        <v>0</v>
      </c>
      <c r="AA182" s="5">
        <f t="shared" si="9"/>
        <v>0</v>
      </c>
      <c r="AB182" s="5">
        <f t="shared" si="9"/>
        <v>0</v>
      </c>
      <c r="AC182" s="5">
        <f t="shared" si="9"/>
        <v>0</v>
      </c>
      <c r="AD182" s="5">
        <f t="shared" si="9"/>
        <v>0</v>
      </c>
      <c r="AE182" s="5">
        <f t="shared" si="9"/>
        <v>0</v>
      </c>
      <c r="AF182" s="5">
        <f t="shared" si="9"/>
        <v>0</v>
      </c>
      <c r="AG182" s="5">
        <f t="shared" si="9"/>
        <v>0</v>
      </c>
      <c r="AH182" s="5">
        <f t="shared" si="9"/>
        <v>0</v>
      </c>
      <c r="AI182" s="5">
        <f t="shared" si="9"/>
        <v>0</v>
      </c>
      <c r="AJ182" s="5">
        <f t="shared" si="9"/>
        <v>0</v>
      </c>
      <c r="AK182" s="5">
        <f t="shared" si="9"/>
        <v>0</v>
      </c>
      <c r="AL182" s="5">
        <f t="shared" si="9"/>
        <v>0</v>
      </c>
      <c r="AM182" s="5">
        <f t="shared" si="9"/>
        <v>0</v>
      </c>
      <c r="AN182" s="5">
        <f t="shared" si="9"/>
        <v>0</v>
      </c>
      <c r="AO182" s="5">
        <f t="shared" si="9"/>
        <v>0</v>
      </c>
      <c r="AP182" s="5">
        <f t="shared" si="9"/>
        <v>0</v>
      </c>
      <c r="AQ182" s="5">
        <f t="shared" si="9"/>
        <v>0</v>
      </c>
      <c r="AR182" s="5">
        <f t="shared" si="9"/>
        <v>0</v>
      </c>
      <c r="AS182" s="5">
        <f t="shared" si="10"/>
        <v>0</v>
      </c>
      <c r="AT182" s="5">
        <f t="shared" si="7"/>
        <v>0</v>
      </c>
      <c r="AU182" s="5">
        <f t="shared" si="7"/>
        <v>0</v>
      </c>
      <c r="AV182" s="5">
        <f t="shared" si="7"/>
        <v>0</v>
      </c>
      <c r="AW182" s="5">
        <f t="shared" si="7"/>
        <v>0</v>
      </c>
      <c r="AX182" s="5">
        <f t="shared" si="7"/>
        <v>0</v>
      </c>
      <c r="AY182" s="5">
        <f t="shared" si="7"/>
        <v>0</v>
      </c>
      <c r="AZ182" s="5">
        <f t="shared" si="7"/>
        <v>0</v>
      </c>
      <c r="BA182" s="5">
        <f t="shared" si="7"/>
        <v>0</v>
      </c>
      <c r="BB182" s="5">
        <f t="shared" si="7"/>
        <v>0</v>
      </c>
      <c r="BC182" s="5">
        <f t="shared" si="7"/>
        <v>0</v>
      </c>
      <c r="BD182" s="5"/>
      <c r="BE182" s="5"/>
      <c r="BF182" s="5"/>
      <c r="BG182" s="5"/>
      <c r="BH182" s="5"/>
      <c r="BI182" s="5"/>
      <c r="BJ182" s="5"/>
    </row>
    <row r="183" spans="2:62" hidden="1">
      <c r="B183">
        <f t="shared" si="8"/>
        <v>220</v>
      </c>
      <c r="C183" t="str">
        <f t="shared" si="8"/>
        <v>ADOBAT</v>
      </c>
      <c r="D183" t="str">
        <f t="shared" si="8"/>
        <v>Aplicació de compost (60 t/ha)</v>
      </c>
      <c r="E183" s="82">
        <f t="shared" si="8"/>
        <v>2500</v>
      </c>
      <c r="F183" s="5">
        <f t="shared" si="9"/>
        <v>0</v>
      </c>
      <c r="G183" s="5">
        <f t="shared" si="9"/>
        <v>0</v>
      </c>
      <c r="H183" s="5">
        <f t="shared" si="9"/>
        <v>0</v>
      </c>
      <c r="I183" s="5">
        <f t="shared" si="9"/>
        <v>0</v>
      </c>
      <c r="J183" s="5">
        <f t="shared" si="9"/>
        <v>0</v>
      </c>
      <c r="K183" s="5">
        <f t="shared" si="9"/>
        <v>0</v>
      </c>
      <c r="L183" s="5">
        <f t="shared" si="9"/>
        <v>0</v>
      </c>
      <c r="M183" s="5">
        <f t="shared" si="9"/>
        <v>0</v>
      </c>
      <c r="N183" s="5">
        <f t="shared" si="9"/>
        <v>0</v>
      </c>
      <c r="O183" s="5">
        <f t="shared" si="9"/>
        <v>0</v>
      </c>
      <c r="P183" s="5">
        <f t="shared" si="9"/>
        <v>0</v>
      </c>
      <c r="Q183" s="5">
        <f t="shared" si="9"/>
        <v>0</v>
      </c>
      <c r="R183" s="5">
        <f t="shared" si="9"/>
        <v>0</v>
      </c>
      <c r="S183" s="5">
        <f t="shared" si="9"/>
        <v>0</v>
      </c>
      <c r="T183" s="5">
        <f t="shared" si="9"/>
        <v>0</v>
      </c>
      <c r="U183" s="5">
        <f t="shared" si="9"/>
        <v>0</v>
      </c>
      <c r="V183" s="5">
        <f t="shared" si="9"/>
        <v>0</v>
      </c>
      <c r="W183" s="5">
        <f t="shared" si="9"/>
        <v>0</v>
      </c>
      <c r="X183" s="5">
        <f t="shared" si="9"/>
        <v>0</v>
      </c>
      <c r="Y183" s="5">
        <f t="shared" si="9"/>
        <v>0</v>
      </c>
      <c r="Z183" s="5">
        <f t="shared" si="9"/>
        <v>0</v>
      </c>
      <c r="AA183" s="5">
        <f t="shared" ref="AA183:AR183" si="11">+AA58*AA$49*$E$4/$E183</f>
        <v>0</v>
      </c>
      <c r="AB183" s="5">
        <f t="shared" si="11"/>
        <v>0</v>
      </c>
      <c r="AC183" s="5">
        <f t="shared" si="11"/>
        <v>0</v>
      </c>
      <c r="AD183" s="5">
        <f t="shared" si="11"/>
        <v>0</v>
      </c>
      <c r="AE183" s="5">
        <f t="shared" si="11"/>
        <v>0</v>
      </c>
      <c r="AF183" s="5">
        <f t="shared" si="11"/>
        <v>0</v>
      </c>
      <c r="AG183" s="5">
        <f t="shared" si="11"/>
        <v>0</v>
      </c>
      <c r="AH183" s="5">
        <f t="shared" si="11"/>
        <v>0</v>
      </c>
      <c r="AI183" s="5">
        <f t="shared" si="11"/>
        <v>0</v>
      </c>
      <c r="AJ183" s="5">
        <f t="shared" si="11"/>
        <v>0</v>
      </c>
      <c r="AK183" s="5">
        <f t="shared" si="11"/>
        <v>0</v>
      </c>
      <c r="AL183" s="5">
        <f t="shared" si="11"/>
        <v>0</v>
      </c>
      <c r="AM183" s="5">
        <f t="shared" si="11"/>
        <v>0</v>
      </c>
      <c r="AN183" s="5">
        <f t="shared" si="11"/>
        <v>0</v>
      </c>
      <c r="AO183" s="5">
        <f t="shared" si="11"/>
        <v>0</v>
      </c>
      <c r="AP183" s="5">
        <f t="shared" si="11"/>
        <v>0</v>
      </c>
      <c r="AQ183" s="5">
        <f t="shared" si="11"/>
        <v>0</v>
      </c>
      <c r="AR183" s="5">
        <f t="shared" si="11"/>
        <v>0</v>
      </c>
      <c r="AS183" s="5">
        <f t="shared" si="10"/>
        <v>0</v>
      </c>
      <c r="AT183" s="5">
        <f t="shared" si="7"/>
        <v>0</v>
      </c>
      <c r="AU183" s="5">
        <f t="shared" si="7"/>
        <v>0</v>
      </c>
      <c r="AV183" s="5">
        <f t="shared" si="7"/>
        <v>0</v>
      </c>
      <c r="AW183" s="5">
        <f t="shared" si="7"/>
        <v>0</v>
      </c>
      <c r="AX183" s="5">
        <f t="shared" si="7"/>
        <v>0</v>
      </c>
      <c r="AY183" s="5">
        <f t="shared" si="7"/>
        <v>0</v>
      </c>
      <c r="AZ183" s="5">
        <f t="shared" si="7"/>
        <v>0</v>
      </c>
      <c r="BA183" s="5">
        <f t="shared" si="7"/>
        <v>0</v>
      </c>
      <c r="BB183" s="5">
        <f t="shared" si="7"/>
        <v>0</v>
      </c>
      <c r="BC183" s="5">
        <f t="shared" si="7"/>
        <v>0</v>
      </c>
      <c r="BD183" s="5"/>
      <c r="BE183" s="5"/>
      <c r="BF183" s="5"/>
      <c r="BG183" s="5"/>
      <c r="BH183" s="5"/>
      <c r="BI183" s="5"/>
      <c r="BJ183" s="5"/>
    </row>
    <row r="184" spans="2:62" hidden="1">
      <c r="B184">
        <f t="shared" si="8"/>
        <v>230</v>
      </c>
      <c r="C184" t="str">
        <f t="shared" si="8"/>
        <v>ADOBAT</v>
      </c>
      <c r="D184" t="str">
        <f t="shared" si="8"/>
        <v>Aplicació d'adob orgànic</v>
      </c>
      <c r="E184" s="82">
        <f t="shared" si="8"/>
        <v>2500</v>
      </c>
      <c r="F184" s="5">
        <f t="shared" ref="F184:AR190" si="12">+F59*F$49*$E$4/$E184</f>
        <v>0</v>
      </c>
      <c r="G184" s="5">
        <f t="shared" si="12"/>
        <v>0</v>
      </c>
      <c r="H184" s="5">
        <f t="shared" si="12"/>
        <v>0</v>
      </c>
      <c r="I184" s="5">
        <f t="shared" si="12"/>
        <v>0</v>
      </c>
      <c r="J184" s="5">
        <f t="shared" si="12"/>
        <v>0</v>
      </c>
      <c r="K184" s="5">
        <f t="shared" si="12"/>
        <v>0</v>
      </c>
      <c r="L184" s="5">
        <f t="shared" si="12"/>
        <v>0</v>
      </c>
      <c r="M184" s="5">
        <f t="shared" si="12"/>
        <v>0</v>
      </c>
      <c r="N184" s="5">
        <f t="shared" si="12"/>
        <v>0</v>
      </c>
      <c r="O184" s="5">
        <f t="shared" si="12"/>
        <v>0</v>
      </c>
      <c r="P184" s="5">
        <f t="shared" si="12"/>
        <v>0</v>
      </c>
      <c r="Q184" s="5">
        <f t="shared" si="12"/>
        <v>0</v>
      </c>
      <c r="R184" s="5">
        <f t="shared" si="12"/>
        <v>0</v>
      </c>
      <c r="S184" s="5">
        <f t="shared" si="12"/>
        <v>0</v>
      </c>
      <c r="T184" s="5">
        <f t="shared" si="12"/>
        <v>0</v>
      </c>
      <c r="U184" s="5">
        <f t="shared" si="12"/>
        <v>0</v>
      </c>
      <c r="V184" s="5">
        <f t="shared" si="12"/>
        <v>0</v>
      </c>
      <c r="W184" s="5">
        <f t="shared" si="12"/>
        <v>0</v>
      </c>
      <c r="X184" s="5">
        <f t="shared" si="12"/>
        <v>0</v>
      </c>
      <c r="Y184" s="5">
        <f t="shared" si="12"/>
        <v>0</v>
      </c>
      <c r="Z184" s="5">
        <f t="shared" si="12"/>
        <v>0</v>
      </c>
      <c r="AA184" s="5">
        <f t="shared" si="12"/>
        <v>0</v>
      </c>
      <c r="AB184" s="5">
        <f t="shared" si="12"/>
        <v>0</v>
      </c>
      <c r="AC184" s="5">
        <f t="shared" si="12"/>
        <v>0</v>
      </c>
      <c r="AD184" s="5">
        <f t="shared" si="12"/>
        <v>0</v>
      </c>
      <c r="AE184" s="5">
        <f t="shared" si="12"/>
        <v>0</v>
      </c>
      <c r="AF184" s="5">
        <f t="shared" si="12"/>
        <v>0</v>
      </c>
      <c r="AG184" s="5">
        <f t="shared" si="12"/>
        <v>0</v>
      </c>
      <c r="AH184" s="5">
        <f t="shared" si="12"/>
        <v>0</v>
      </c>
      <c r="AI184" s="5">
        <f t="shared" si="12"/>
        <v>0</v>
      </c>
      <c r="AJ184" s="5">
        <f t="shared" si="12"/>
        <v>0</v>
      </c>
      <c r="AK184" s="5">
        <f t="shared" si="12"/>
        <v>0</v>
      </c>
      <c r="AL184" s="5">
        <f t="shared" si="12"/>
        <v>0</v>
      </c>
      <c r="AM184" s="5">
        <f t="shared" si="12"/>
        <v>0</v>
      </c>
      <c r="AN184" s="5">
        <f t="shared" si="12"/>
        <v>0</v>
      </c>
      <c r="AO184" s="5">
        <f t="shared" si="12"/>
        <v>0</v>
      </c>
      <c r="AP184" s="5">
        <f t="shared" si="12"/>
        <v>0</v>
      </c>
      <c r="AQ184" s="5">
        <f t="shared" si="12"/>
        <v>0</v>
      </c>
      <c r="AR184" s="5">
        <f t="shared" si="12"/>
        <v>0</v>
      </c>
      <c r="AS184" s="5">
        <f t="shared" si="10"/>
        <v>0</v>
      </c>
      <c r="AT184" s="5">
        <f t="shared" si="7"/>
        <v>0</v>
      </c>
      <c r="AU184" s="5">
        <f t="shared" si="7"/>
        <v>0</v>
      </c>
      <c r="AV184" s="5">
        <f t="shared" si="7"/>
        <v>0</v>
      </c>
      <c r="AW184" s="5">
        <f t="shared" si="7"/>
        <v>0</v>
      </c>
      <c r="AX184" s="5">
        <f t="shared" si="7"/>
        <v>0</v>
      </c>
      <c r="AY184" s="5">
        <f t="shared" si="7"/>
        <v>0</v>
      </c>
      <c r="AZ184" s="5">
        <f t="shared" si="7"/>
        <v>0</v>
      </c>
      <c r="BA184" s="5">
        <f t="shared" si="7"/>
        <v>0</v>
      </c>
      <c r="BB184" s="5">
        <f t="shared" si="7"/>
        <v>0</v>
      </c>
      <c r="BC184" s="5">
        <f t="shared" si="7"/>
        <v>0</v>
      </c>
      <c r="BD184" s="5"/>
      <c r="BE184" s="5"/>
      <c r="BF184" s="5"/>
      <c r="BG184" s="5"/>
      <c r="BH184" s="5"/>
      <c r="BI184" s="5"/>
      <c r="BJ184" s="5"/>
    </row>
    <row r="185" spans="2:62" hidden="1">
      <c r="B185">
        <f t="shared" si="8"/>
        <v>240</v>
      </c>
      <c r="C185" t="str">
        <f t="shared" si="8"/>
        <v>ADOBAT</v>
      </c>
      <c r="D185" t="str">
        <f t="shared" si="8"/>
        <v>Aplicació potassi</v>
      </c>
      <c r="E185" s="82">
        <f t="shared" si="8"/>
        <v>2500</v>
      </c>
      <c r="F185" s="5">
        <f t="shared" si="12"/>
        <v>0</v>
      </c>
      <c r="G185" s="5">
        <f t="shared" si="12"/>
        <v>0</v>
      </c>
      <c r="H185" s="5">
        <f t="shared" si="12"/>
        <v>0</v>
      </c>
      <c r="I185" s="5">
        <f t="shared" si="12"/>
        <v>0</v>
      </c>
      <c r="J185" s="5">
        <f t="shared" si="12"/>
        <v>0</v>
      </c>
      <c r="K185" s="5">
        <f t="shared" si="12"/>
        <v>0</v>
      </c>
      <c r="L185" s="5">
        <f t="shared" si="12"/>
        <v>0</v>
      </c>
      <c r="M185" s="5">
        <f t="shared" si="12"/>
        <v>0</v>
      </c>
      <c r="N185" s="5">
        <f t="shared" si="12"/>
        <v>0</v>
      </c>
      <c r="O185" s="5">
        <f t="shared" si="12"/>
        <v>0</v>
      </c>
      <c r="P185" s="5">
        <f t="shared" si="12"/>
        <v>0</v>
      </c>
      <c r="Q185" s="5">
        <f t="shared" si="12"/>
        <v>0</v>
      </c>
      <c r="R185" s="5">
        <f t="shared" si="12"/>
        <v>0</v>
      </c>
      <c r="S185" s="5">
        <f t="shared" si="12"/>
        <v>0</v>
      </c>
      <c r="T185" s="5">
        <f t="shared" si="12"/>
        <v>0</v>
      </c>
      <c r="U185" s="5">
        <f t="shared" si="12"/>
        <v>0</v>
      </c>
      <c r="V185" s="5">
        <f t="shared" si="12"/>
        <v>0</v>
      </c>
      <c r="W185" s="5">
        <f t="shared" si="12"/>
        <v>0</v>
      </c>
      <c r="X185" s="5">
        <f t="shared" si="12"/>
        <v>0</v>
      </c>
      <c r="Y185" s="5">
        <f t="shared" si="12"/>
        <v>0</v>
      </c>
      <c r="Z185" s="5">
        <f t="shared" si="12"/>
        <v>0</v>
      </c>
      <c r="AA185" s="5">
        <f t="shared" si="12"/>
        <v>0</v>
      </c>
      <c r="AB185" s="5">
        <f t="shared" si="12"/>
        <v>0</v>
      </c>
      <c r="AC185" s="5">
        <f t="shared" si="12"/>
        <v>0</v>
      </c>
      <c r="AD185" s="5">
        <f t="shared" si="12"/>
        <v>0</v>
      </c>
      <c r="AE185" s="5">
        <f t="shared" si="12"/>
        <v>0</v>
      </c>
      <c r="AF185" s="5">
        <f t="shared" si="12"/>
        <v>0</v>
      </c>
      <c r="AG185" s="5">
        <f t="shared" si="12"/>
        <v>0</v>
      </c>
      <c r="AH185" s="5">
        <f t="shared" si="12"/>
        <v>0</v>
      </c>
      <c r="AI185" s="5">
        <f t="shared" si="12"/>
        <v>0</v>
      </c>
      <c r="AJ185" s="5">
        <f t="shared" si="12"/>
        <v>0</v>
      </c>
      <c r="AK185" s="5">
        <f t="shared" si="12"/>
        <v>0</v>
      </c>
      <c r="AL185" s="5">
        <f t="shared" si="12"/>
        <v>0</v>
      </c>
      <c r="AM185" s="5">
        <f t="shared" si="12"/>
        <v>0</v>
      </c>
      <c r="AN185" s="5">
        <f t="shared" si="12"/>
        <v>0</v>
      </c>
      <c r="AO185" s="5">
        <f t="shared" si="12"/>
        <v>0</v>
      </c>
      <c r="AP185" s="5">
        <f t="shared" si="12"/>
        <v>0</v>
      </c>
      <c r="AQ185" s="5">
        <f t="shared" si="12"/>
        <v>0</v>
      </c>
      <c r="AR185" s="5">
        <f t="shared" si="12"/>
        <v>0</v>
      </c>
      <c r="AS185" s="5">
        <f t="shared" si="10"/>
        <v>0</v>
      </c>
      <c r="AT185" s="5">
        <f t="shared" si="7"/>
        <v>0</v>
      </c>
      <c r="AU185" s="5">
        <f t="shared" si="7"/>
        <v>0</v>
      </c>
      <c r="AV185" s="5">
        <f t="shared" si="7"/>
        <v>0</v>
      </c>
      <c r="AW185" s="5">
        <f t="shared" si="7"/>
        <v>0</v>
      </c>
      <c r="AX185" s="5">
        <f t="shared" si="7"/>
        <v>0</v>
      </c>
      <c r="AY185" s="5">
        <f t="shared" si="7"/>
        <v>0</v>
      </c>
      <c r="AZ185" s="5">
        <f t="shared" si="7"/>
        <v>0</v>
      </c>
      <c r="BA185" s="5">
        <f t="shared" si="7"/>
        <v>0</v>
      </c>
      <c r="BB185" s="5">
        <f t="shared" si="7"/>
        <v>0</v>
      </c>
      <c r="BC185" s="5">
        <f t="shared" si="7"/>
        <v>0</v>
      </c>
      <c r="BD185" s="5"/>
      <c r="BE185" s="5"/>
      <c r="BF185" s="5"/>
      <c r="BG185" s="5"/>
      <c r="BH185" s="5"/>
      <c r="BI185" s="5"/>
      <c r="BJ185" s="5"/>
    </row>
    <row r="186" spans="2:62" hidden="1">
      <c r="B186">
        <f t="shared" si="8"/>
        <v>310</v>
      </c>
      <c r="C186" t="str">
        <f t="shared" si="8"/>
        <v>PLANTACIÓ</v>
      </c>
      <c r="D186" t="str">
        <f t="shared" si="8"/>
        <v>Solcar</v>
      </c>
      <c r="E186" s="82">
        <f t="shared" si="8"/>
        <v>2500</v>
      </c>
      <c r="F186" s="5">
        <f t="shared" si="12"/>
        <v>0</v>
      </c>
      <c r="G186" s="5">
        <f t="shared" si="12"/>
        <v>0</v>
      </c>
      <c r="H186" s="5">
        <f t="shared" si="12"/>
        <v>0</v>
      </c>
      <c r="I186" s="5">
        <f t="shared" si="12"/>
        <v>0</v>
      </c>
      <c r="J186" s="5">
        <f t="shared" si="12"/>
        <v>0</v>
      </c>
      <c r="K186" s="5">
        <f t="shared" si="12"/>
        <v>0</v>
      </c>
      <c r="L186" s="5">
        <f t="shared" si="12"/>
        <v>0</v>
      </c>
      <c r="M186" s="5">
        <f t="shared" si="12"/>
        <v>0</v>
      </c>
      <c r="N186" s="5">
        <f t="shared" si="12"/>
        <v>0</v>
      </c>
      <c r="O186" s="5">
        <f t="shared" si="12"/>
        <v>0</v>
      </c>
      <c r="P186" s="5">
        <f t="shared" si="12"/>
        <v>0</v>
      </c>
      <c r="Q186" s="5">
        <f t="shared" si="12"/>
        <v>0</v>
      </c>
      <c r="R186" s="5">
        <f t="shared" si="12"/>
        <v>0</v>
      </c>
      <c r="S186" s="5">
        <f t="shared" si="12"/>
        <v>0</v>
      </c>
      <c r="T186" s="5">
        <f t="shared" si="12"/>
        <v>0</v>
      </c>
      <c r="U186" s="5">
        <f t="shared" si="12"/>
        <v>0</v>
      </c>
      <c r="V186" s="5">
        <f t="shared" si="12"/>
        <v>0</v>
      </c>
      <c r="W186" s="5">
        <f t="shared" si="12"/>
        <v>0</v>
      </c>
      <c r="X186" s="5">
        <f t="shared" si="12"/>
        <v>0</v>
      </c>
      <c r="Y186" s="5">
        <f t="shared" si="12"/>
        <v>0</v>
      </c>
      <c r="Z186" s="5">
        <f t="shared" si="12"/>
        <v>0</v>
      </c>
      <c r="AA186" s="5">
        <f t="shared" si="12"/>
        <v>0</v>
      </c>
      <c r="AB186" s="5">
        <f t="shared" si="12"/>
        <v>0</v>
      </c>
      <c r="AC186" s="5">
        <f t="shared" si="12"/>
        <v>0</v>
      </c>
      <c r="AD186" s="5">
        <f t="shared" si="12"/>
        <v>0</v>
      </c>
      <c r="AE186" s="5">
        <f t="shared" si="12"/>
        <v>0</v>
      </c>
      <c r="AF186" s="5">
        <f t="shared" si="12"/>
        <v>0</v>
      </c>
      <c r="AG186" s="5">
        <f t="shared" si="12"/>
        <v>0</v>
      </c>
      <c r="AH186" s="5">
        <f t="shared" si="12"/>
        <v>0</v>
      </c>
      <c r="AI186" s="5">
        <f t="shared" si="12"/>
        <v>0</v>
      </c>
      <c r="AJ186" s="5">
        <f t="shared" si="12"/>
        <v>0</v>
      </c>
      <c r="AK186" s="5">
        <f t="shared" si="12"/>
        <v>0</v>
      </c>
      <c r="AL186" s="5">
        <f t="shared" si="12"/>
        <v>0</v>
      </c>
      <c r="AM186" s="5">
        <f t="shared" si="12"/>
        <v>0</v>
      </c>
      <c r="AN186" s="5">
        <f t="shared" si="12"/>
        <v>0</v>
      </c>
      <c r="AO186" s="5">
        <f t="shared" si="12"/>
        <v>0</v>
      </c>
      <c r="AP186" s="5">
        <f t="shared" si="12"/>
        <v>0</v>
      </c>
      <c r="AQ186" s="5">
        <f t="shared" si="12"/>
        <v>0</v>
      </c>
      <c r="AR186" s="5">
        <f t="shared" si="12"/>
        <v>0</v>
      </c>
      <c r="AS186" s="5">
        <f t="shared" si="10"/>
        <v>0</v>
      </c>
      <c r="AT186" s="5">
        <f t="shared" si="7"/>
        <v>0</v>
      </c>
      <c r="AU186" s="5">
        <f t="shared" si="7"/>
        <v>0</v>
      </c>
      <c r="AV186" s="5">
        <f t="shared" si="7"/>
        <v>0</v>
      </c>
      <c r="AW186" s="5">
        <f t="shared" si="7"/>
        <v>0</v>
      </c>
      <c r="AX186" s="5">
        <f t="shared" si="7"/>
        <v>0</v>
      </c>
      <c r="AY186" s="5">
        <f t="shared" si="7"/>
        <v>0</v>
      </c>
      <c r="AZ186" s="5">
        <f t="shared" si="7"/>
        <v>0</v>
      </c>
      <c r="BA186" s="5">
        <f t="shared" si="7"/>
        <v>0</v>
      </c>
      <c r="BB186" s="5">
        <f t="shared" si="7"/>
        <v>0</v>
      </c>
      <c r="BC186" s="5">
        <f t="shared" si="7"/>
        <v>0</v>
      </c>
      <c r="BD186" s="5"/>
      <c r="BE186" s="5"/>
      <c r="BF186" s="5"/>
      <c r="BG186" s="5"/>
      <c r="BH186" s="5"/>
      <c r="BI186" s="5"/>
      <c r="BJ186" s="5"/>
    </row>
    <row r="187" spans="2:62" hidden="1">
      <c r="B187">
        <f t="shared" si="8"/>
        <v>320</v>
      </c>
      <c r="C187" t="str">
        <f t="shared" si="8"/>
        <v>PLANTACIÓ</v>
      </c>
      <c r="D187" t="str">
        <f t="shared" si="8"/>
        <v>Marcat</v>
      </c>
      <c r="E187" s="82">
        <f t="shared" si="8"/>
        <v>2500</v>
      </c>
      <c r="F187" s="5">
        <f t="shared" si="12"/>
        <v>0</v>
      </c>
      <c r="G187" s="5">
        <f t="shared" si="12"/>
        <v>0</v>
      </c>
      <c r="H187" s="5">
        <f t="shared" si="12"/>
        <v>0</v>
      </c>
      <c r="I187" s="5">
        <f t="shared" si="12"/>
        <v>0</v>
      </c>
      <c r="J187" s="5">
        <f t="shared" si="12"/>
        <v>0</v>
      </c>
      <c r="K187" s="5">
        <f t="shared" si="12"/>
        <v>0</v>
      </c>
      <c r="L187" s="5">
        <f t="shared" si="12"/>
        <v>0</v>
      </c>
      <c r="M187" s="5">
        <f t="shared" si="12"/>
        <v>0</v>
      </c>
      <c r="N187" s="5">
        <f t="shared" si="12"/>
        <v>0</v>
      </c>
      <c r="O187" s="5">
        <f t="shared" si="12"/>
        <v>0</v>
      </c>
      <c r="P187" s="5">
        <f t="shared" si="12"/>
        <v>0</v>
      </c>
      <c r="Q187" s="5">
        <f t="shared" si="12"/>
        <v>0</v>
      </c>
      <c r="R187" s="5">
        <f t="shared" si="12"/>
        <v>0</v>
      </c>
      <c r="S187" s="5">
        <f t="shared" si="12"/>
        <v>0</v>
      </c>
      <c r="T187" s="5">
        <f t="shared" si="12"/>
        <v>0</v>
      </c>
      <c r="U187" s="5">
        <f t="shared" si="12"/>
        <v>0</v>
      </c>
      <c r="V187" s="5">
        <f t="shared" si="12"/>
        <v>0</v>
      </c>
      <c r="W187" s="5">
        <f t="shared" si="12"/>
        <v>0</v>
      </c>
      <c r="X187" s="5">
        <f t="shared" si="12"/>
        <v>0</v>
      </c>
      <c r="Y187" s="5">
        <f t="shared" si="12"/>
        <v>0</v>
      </c>
      <c r="Z187" s="5">
        <f t="shared" si="12"/>
        <v>0</v>
      </c>
      <c r="AA187" s="5">
        <f t="shared" si="12"/>
        <v>0</v>
      </c>
      <c r="AB187" s="5">
        <f t="shared" si="12"/>
        <v>0</v>
      </c>
      <c r="AC187" s="5">
        <f t="shared" si="12"/>
        <v>0</v>
      </c>
      <c r="AD187" s="5">
        <f t="shared" si="12"/>
        <v>0</v>
      </c>
      <c r="AE187" s="5">
        <f t="shared" si="12"/>
        <v>0</v>
      </c>
      <c r="AF187" s="5">
        <f t="shared" si="12"/>
        <v>0</v>
      </c>
      <c r="AG187" s="5">
        <f t="shared" si="12"/>
        <v>0</v>
      </c>
      <c r="AH187" s="5">
        <f t="shared" si="12"/>
        <v>0</v>
      </c>
      <c r="AI187" s="5">
        <f t="shared" si="12"/>
        <v>0</v>
      </c>
      <c r="AJ187" s="5">
        <f t="shared" si="12"/>
        <v>0</v>
      </c>
      <c r="AK187" s="5">
        <f t="shared" si="12"/>
        <v>0</v>
      </c>
      <c r="AL187" s="5">
        <f t="shared" si="12"/>
        <v>0</v>
      </c>
      <c r="AM187" s="5">
        <f t="shared" si="12"/>
        <v>0</v>
      </c>
      <c r="AN187" s="5">
        <f t="shared" si="12"/>
        <v>0</v>
      </c>
      <c r="AO187" s="5">
        <f t="shared" si="12"/>
        <v>0</v>
      </c>
      <c r="AP187" s="5">
        <f t="shared" si="12"/>
        <v>0</v>
      </c>
      <c r="AQ187" s="5">
        <f t="shared" si="12"/>
        <v>0</v>
      </c>
      <c r="AR187" s="5">
        <f t="shared" si="12"/>
        <v>0</v>
      </c>
      <c r="AS187" s="5">
        <f t="shared" si="10"/>
        <v>0</v>
      </c>
      <c r="AT187" s="5">
        <f t="shared" si="7"/>
        <v>0</v>
      </c>
      <c r="AU187" s="5">
        <f t="shared" si="7"/>
        <v>0</v>
      </c>
      <c r="AV187" s="5">
        <f t="shared" si="7"/>
        <v>0</v>
      </c>
      <c r="AW187" s="5">
        <f t="shared" si="7"/>
        <v>0</v>
      </c>
      <c r="AX187" s="5">
        <f t="shared" si="7"/>
        <v>0</v>
      </c>
      <c r="AY187" s="5">
        <f t="shared" si="7"/>
        <v>0</v>
      </c>
      <c r="AZ187" s="5">
        <f t="shared" si="7"/>
        <v>0</v>
      </c>
      <c r="BA187" s="5">
        <f t="shared" si="7"/>
        <v>0</v>
      </c>
      <c r="BB187" s="5">
        <f t="shared" si="7"/>
        <v>0</v>
      </c>
      <c r="BC187" s="5">
        <f t="shared" si="7"/>
        <v>0</v>
      </c>
      <c r="BD187" s="5"/>
      <c r="BE187" s="5"/>
      <c r="BF187" s="5"/>
      <c r="BG187" s="5"/>
      <c r="BH187" s="5"/>
      <c r="BI187" s="5"/>
      <c r="BJ187" s="5"/>
    </row>
    <row r="188" spans="2:62" hidden="1">
      <c r="B188">
        <f t="shared" si="8"/>
        <v>330</v>
      </c>
      <c r="C188" t="str">
        <f t="shared" si="8"/>
        <v>PLANTACIÓ</v>
      </c>
      <c r="D188" t="str">
        <f t="shared" si="8"/>
        <v>Plantació manual col o bròcoli</v>
      </c>
      <c r="E188" s="82">
        <f t="shared" si="8"/>
        <v>2500</v>
      </c>
      <c r="F188" s="5">
        <f t="shared" si="12"/>
        <v>0</v>
      </c>
      <c r="G188" s="5">
        <f t="shared" si="12"/>
        <v>0</v>
      </c>
      <c r="H188" s="5">
        <f t="shared" si="12"/>
        <v>0</v>
      </c>
      <c r="I188" s="5">
        <f t="shared" si="12"/>
        <v>0</v>
      </c>
      <c r="J188" s="5">
        <f t="shared" si="12"/>
        <v>0</v>
      </c>
      <c r="K188" s="5">
        <f t="shared" si="12"/>
        <v>0</v>
      </c>
      <c r="L188" s="5">
        <f t="shared" si="12"/>
        <v>0</v>
      </c>
      <c r="M188" s="5">
        <f t="shared" si="12"/>
        <v>0</v>
      </c>
      <c r="N188" s="5">
        <f t="shared" si="12"/>
        <v>0</v>
      </c>
      <c r="O188" s="5">
        <f t="shared" si="12"/>
        <v>0</v>
      </c>
      <c r="P188" s="5">
        <f t="shared" si="12"/>
        <v>0</v>
      </c>
      <c r="Q188" s="5">
        <f t="shared" si="12"/>
        <v>0</v>
      </c>
      <c r="R188" s="5">
        <f t="shared" si="12"/>
        <v>0</v>
      </c>
      <c r="S188" s="5">
        <f t="shared" si="12"/>
        <v>0</v>
      </c>
      <c r="T188" s="5">
        <f t="shared" si="12"/>
        <v>0</v>
      </c>
      <c r="U188" s="5">
        <f t="shared" si="12"/>
        <v>0</v>
      </c>
      <c r="V188" s="5">
        <f t="shared" si="12"/>
        <v>0</v>
      </c>
      <c r="W188" s="5">
        <f t="shared" si="12"/>
        <v>0</v>
      </c>
      <c r="X188" s="5">
        <f t="shared" si="12"/>
        <v>0</v>
      </c>
      <c r="Y188" s="5">
        <f t="shared" si="12"/>
        <v>0</v>
      </c>
      <c r="Z188" s="5">
        <f t="shared" si="12"/>
        <v>0</v>
      </c>
      <c r="AA188" s="5">
        <f t="shared" si="12"/>
        <v>0</v>
      </c>
      <c r="AB188" s="5">
        <f t="shared" si="12"/>
        <v>0</v>
      </c>
      <c r="AC188" s="5">
        <f t="shared" si="12"/>
        <v>0</v>
      </c>
      <c r="AD188" s="5">
        <f t="shared" si="12"/>
        <v>0</v>
      </c>
      <c r="AE188" s="5">
        <f t="shared" si="12"/>
        <v>0</v>
      </c>
      <c r="AF188" s="5">
        <f t="shared" si="12"/>
        <v>0</v>
      </c>
      <c r="AG188" s="5">
        <f t="shared" si="12"/>
        <v>0</v>
      </c>
      <c r="AH188" s="5">
        <f t="shared" si="12"/>
        <v>0</v>
      </c>
      <c r="AI188" s="5">
        <f t="shared" si="12"/>
        <v>0</v>
      </c>
      <c r="AJ188" s="5">
        <f t="shared" si="12"/>
        <v>0</v>
      </c>
      <c r="AK188" s="5">
        <f t="shared" si="12"/>
        <v>0</v>
      </c>
      <c r="AL188" s="5">
        <f t="shared" si="12"/>
        <v>0</v>
      </c>
      <c r="AM188" s="5">
        <f t="shared" si="12"/>
        <v>0</v>
      </c>
      <c r="AN188" s="5">
        <f t="shared" si="12"/>
        <v>0</v>
      </c>
      <c r="AO188" s="5">
        <f t="shared" si="12"/>
        <v>0</v>
      </c>
      <c r="AP188" s="5">
        <f t="shared" si="12"/>
        <v>0</v>
      </c>
      <c r="AQ188" s="5">
        <f t="shared" si="12"/>
        <v>0</v>
      </c>
      <c r="AR188" s="5">
        <f t="shared" si="12"/>
        <v>0</v>
      </c>
      <c r="AS188" s="5">
        <f t="shared" si="10"/>
        <v>0</v>
      </c>
      <c r="AT188" s="5">
        <f t="shared" si="7"/>
        <v>0</v>
      </c>
      <c r="AU188" s="5">
        <f t="shared" si="7"/>
        <v>0</v>
      </c>
      <c r="AV188" s="5">
        <f t="shared" si="7"/>
        <v>0</v>
      </c>
      <c r="AW188" s="5">
        <f t="shared" si="7"/>
        <v>0</v>
      </c>
      <c r="AX188" s="5">
        <f t="shared" si="7"/>
        <v>0</v>
      </c>
      <c r="AY188" s="5">
        <f t="shared" si="7"/>
        <v>0</v>
      </c>
      <c r="AZ188" s="5">
        <f t="shared" si="7"/>
        <v>0</v>
      </c>
      <c r="BA188" s="5">
        <f t="shared" si="7"/>
        <v>0</v>
      </c>
      <c r="BB188" s="5">
        <f t="shared" si="7"/>
        <v>0</v>
      </c>
      <c r="BC188" s="5">
        <f t="shared" si="7"/>
        <v>0</v>
      </c>
      <c r="BD188" s="5"/>
      <c r="BE188" s="5"/>
      <c r="BF188" s="5"/>
      <c r="BG188" s="5"/>
      <c r="BH188" s="5"/>
      <c r="BI188" s="5"/>
      <c r="BJ188" s="5"/>
    </row>
    <row r="189" spans="2:62" hidden="1">
      <c r="B189">
        <f t="shared" si="8"/>
        <v>340</v>
      </c>
      <c r="C189" t="str">
        <f t="shared" si="8"/>
        <v>PLANTACIÓ</v>
      </c>
      <c r="D189" t="str">
        <f t="shared" si="8"/>
        <v>Plantació manual calçots</v>
      </c>
      <c r="E189" s="82">
        <f t="shared" si="8"/>
        <v>2500</v>
      </c>
      <c r="F189" s="5">
        <f t="shared" si="12"/>
        <v>0</v>
      </c>
      <c r="G189" s="5">
        <f t="shared" si="12"/>
        <v>0</v>
      </c>
      <c r="H189" s="5">
        <f t="shared" si="12"/>
        <v>0</v>
      </c>
      <c r="I189" s="5">
        <f t="shared" si="12"/>
        <v>0</v>
      </c>
      <c r="J189" s="5">
        <f t="shared" si="12"/>
        <v>0</v>
      </c>
      <c r="K189" s="5">
        <f t="shared" si="12"/>
        <v>0</v>
      </c>
      <c r="L189" s="5">
        <f t="shared" si="12"/>
        <v>0</v>
      </c>
      <c r="M189" s="5">
        <f t="shared" si="12"/>
        <v>0</v>
      </c>
      <c r="N189" s="5">
        <f t="shared" si="12"/>
        <v>0</v>
      </c>
      <c r="O189" s="5">
        <f t="shared" si="12"/>
        <v>0</v>
      </c>
      <c r="P189" s="5">
        <f t="shared" si="12"/>
        <v>0</v>
      </c>
      <c r="Q189" s="5">
        <f t="shared" si="12"/>
        <v>0</v>
      </c>
      <c r="R189" s="5">
        <f t="shared" si="12"/>
        <v>0</v>
      </c>
      <c r="S189" s="5">
        <f t="shared" si="12"/>
        <v>0</v>
      </c>
      <c r="T189" s="5">
        <f t="shared" si="12"/>
        <v>0</v>
      </c>
      <c r="U189" s="5">
        <f t="shared" si="12"/>
        <v>0</v>
      </c>
      <c r="V189" s="5">
        <f t="shared" si="12"/>
        <v>0</v>
      </c>
      <c r="W189" s="5">
        <f t="shared" si="12"/>
        <v>0</v>
      </c>
      <c r="X189" s="5">
        <f t="shared" si="12"/>
        <v>0</v>
      </c>
      <c r="Y189" s="5">
        <f t="shared" si="12"/>
        <v>0</v>
      </c>
      <c r="Z189" s="5">
        <f t="shared" si="12"/>
        <v>0</v>
      </c>
      <c r="AA189" s="5">
        <f t="shared" si="12"/>
        <v>0</v>
      </c>
      <c r="AB189" s="5">
        <f t="shared" si="12"/>
        <v>0</v>
      </c>
      <c r="AC189" s="5">
        <f t="shared" si="12"/>
        <v>0</v>
      </c>
      <c r="AD189" s="5">
        <f t="shared" si="12"/>
        <v>0</v>
      </c>
      <c r="AE189" s="5">
        <f t="shared" si="12"/>
        <v>0</v>
      </c>
      <c r="AF189" s="5">
        <f t="shared" si="12"/>
        <v>0</v>
      </c>
      <c r="AG189" s="5">
        <f t="shared" si="12"/>
        <v>0</v>
      </c>
      <c r="AH189" s="5">
        <f t="shared" si="12"/>
        <v>0</v>
      </c>
      <c r="AI189" s="5">
        <f t="shared" si="12"/>
        <v>0</v>
      </c>
      <c r="AJ189" s="5">
        <f t="shared" si="12"/>
        <v>0</v>
      </c>
      <c r="AK189" s="5">
        <f t="shared" si="12"/>
        <v>0</v>
      </c>
      <c r="AL189" s="5">
        <f t="shared" si="12"/>
        <v>0</v>
      </c>
      <c r="AM189" s="5">
        <f t="shared" si="12"/>
        <v>0</v>
      </c>
      <c r="AN189" s="5">
        <f t="shared" si="12"/>
        <v>0</v>
      </c>
      <c r="AO189" s="5">
        <f t="shared" si="12"/>
        <v>0</v>
      </c>
      <c r="AP189" s="5">
        <f t="shared" si="12"/>
        <v>0</v>
      </c>
      <c r="AQ189" s="5">
        <f t="shared" si="12"/>
        <v>0</v>
      </c>
      <c r="AR189" s="5">
        <f t="shared" si="12"/>
        <v>0</v>
      </c>
      <c r="AS189" s="5">
        <f t="shared" si="10"/>
        <v>0</v>
      </c>
      <c r="AT189" s="5">
        <f t="shared" si="7"/>
        <v>0</v>
      </c>
      <c r="AU189" s="5">
        <f t="shared" si="7"/>
        <v>0</v>
      </c>
      <c r="AV189" s="5">
        <f t="shared" si="7"/>
        <v>0</v>
      </c>
      <c r="AW189" s="5">
        <f t="shared" si="7"/>
        <v>0</v>
      </c>
      <c r="AX189" s="5">
        <f t="shared" si="7"/>
        <v>0</v>
      </c>
      <c r="AY189" s="5">
        <f t="shared" si="7"/>
        <v>0</v>
      </c>
      <c r="AZ189" s="5">
        <f t="shared" si="7"/>
        <v>0</v>
      </c>
      <c r="BA189" s="5">
        <f t="shared" si="7"/>
        <v>0</v>
      </c>
      <c r="BB189" s="5">
        <f t="shared" si="7"/>
        <v>0</v>
      </c>
      <c r="BC189" s="5">
        <f t="shared" si="7"/>
        <v>0</v>
      </c>
      <c r="BD189" s="5"/>
      <c r="BE189" s="5"/>
      <c r="BF189" s="5"/>
      <c r="BG189" s="5"/>
      <c r="BH189" s="5"/>
      <c r="BI189" s="5"/>
      <c r="BJ189" s="5"/>
    </row>
    <row r="190" spans="2:62" hidden="1">
      <c r="B190">
        <f t="shared" si="8"/>
        <v>350</v>
      </c>
      <c r="C190" t="str">
        <f t="shared" si="8"/>
        <v>PLANTACIÓ</v>
      </c>
      <c r="D190" t="str">
        <f t="shared" si="8"/>
        <v>Plantació manual enciam</v>
      </c>
      <c r="E190" s="82">
        <f t="shared" si="8"/>
        <v>2500</v>
      </c>
      <c r="F190" s="5">
        <f t="shared" si="12"/>
        <v>0</v>
      </c>
      <c r="G190" s="5">
        <f t="shared" si="12"/>
        <v>0</v>
      </c>
      <c r="H190" s="5">
        <f t="shared" si="12"/>
        <v>0</v>
      </c>
      <c r="I190" s="5">
        <f t="shared" si="12"/>
        <v>0</v>
      </c>
      <c r="J190" s="5">
        <f t="shared" si="12"/>
        <v>0</v>
      </c>
      <c r="K190" s="5">
        <f t="shared" si="12"/>
        <v>0</v>
      </c>
      <c r="L190" s="5">
        <f t="shared" si="12"/>
        <v>0</v>
      </c>
      <c r="M190" s="5">
        <f t="shared" si="12"/>
        <v>0</v>
      </c>
      <c r="N190" s="5">
        <f t="shared" si="12"/>
        <v>0</v>
      </c>
      <c r="O190" s="5">
        <f t="shared" si="12"/>
        <v>0</v>
      </c>
      <c r="P190" s="5">
        <f t="shared" si="12"/>
        <v>0</v>
      </c>
      <c r="Q190" s="5">
        <f t="shared" si="12"/>
        <v>0</v>
      </c>
      <c r="R190" s="5">
        <f t="shared" si="12"/>
        <v>0</v>
      </c>
      <c r="S190" s="5">
        <f t="shared" si="12"/>
        <v>0</v>
      </c>
      <c r="T190" s="5">
        <f t="shared" si="12"/>
        <v>0</v>
      </c>
      <c r="U190" s="5">
        <f t="shared" si="12"/>
        <v>0</v>
      </c>
      <c r="V190" s="5">
        <f t="shared" si="12"/>
        <v>0</v>
      </c>
      <c r="W190" s="5">
        <f t="shared" si="12"/>
        <v>0</v>
      </c>
      <c r="X190" s="5">
        <f t="shared" si="12"/>
        <v>0</v>
      </c>
      <c r="Y190" s="5">
        <f t="shared" si="12"/>
        <v>0</v>
      </c>
      <c r="Z190" s="5">
        <f t="shared" si="12"/>
        <v>0</v>
      </c>
      <c r="AA190" s="5">
        <f t="shared" ref="AA190:AR190" si="13">+AA65*AA$49*$E$4/$E190</f>
        <v>0</v>
      </c>
      <c r="AB190" s="5">
        <f t="shared" si="13"/>
        <v>0</v>
      </c>
      <c r="AC190" s="5">
        <f t="shared" si="13"/>
        <v>0</v>
      </c>
      <c r="AD190" s="5">
        <f t="shared" si="13"/>
        <v>0</v>
      </c>
      <c r="AE190" s="5">
        <f t="shared" si="13"/>
        <v>0</v>
      </c>
      <c r="AF190" s="5">
        <f t="shared" si="13"/>
        <v>0</v>
      </c>
      <c r="AG190" s="5">
        <f t="shared" si="13"/>
        <v>0</v>
      </c>
      <c r="AH190" s="5">
        <f t="shared" si="13"/>
        <v>0</v>
      </c>
      <c r="AI190" s="5">
        <f t="shared" si="13"/>
        <v>0</v>
      </c>
      <c r="AJ190" s="5">
        <f t="shared" si="13"/>
        <v>0</v>
      </c>
      <c r="AK190" s="5">
        <f t="shared" si="13"/>
        <v>0</v>
      </c>
      <c r="AL190" s="5">
        <f t="shared" si="13"/>
        <v>0</v>
      </c>
      <c r="AM190" s="5">
        <f t="shared" si="13"/>
        <v>0</v>
      </c>
      <c r="AN190" s="5">
        <f t="shared" si="13"/>
        <v>0</v>
      </c>
      <c r="AO190" s="5">
        <f t="shared" si="13"/>
        <v>0</v>
      </c>
      <c r="AP190" s="5">
        <f t="shared" si="13"/>
        <v>0</v>
      </c>
      <c r="AQ190" s="5">
        <f t="shared" si="13"/>
        <v>0</v>
      </c>
      <c r="AR190" s="5">
        <f t="shared" si="13"/>
        <v>0</v>
      </c>
      <c r="AS190" s="5">
        <f t="shared" si="10"/>
        <v>0</v>
      </c>
      <c r="AT190" s="5">
        <f t="shared" si="7"/>
        <v>0</v>
      </c>
      <c r="AU190" s="5">
        <f t="shared" si="7"/>
        <v>0</v>
      </c>
      <c r="AV190" s="5">
        <f t="shared" si="7"/>
        <v>0</v>
      </c>
      <c r="AW190" s="5">
        <f t="shared" si="7"/>
        <v>0</v>
      </c>
      <c r="AX190" s="5">
        <f t="shared" si="7"/>
        <v>0</v>
      </c>
      <c r="AY190" s="5">
        <f t="shared" si="7"/>
        <v>0</v>
      </c>
      <c r="AZ190" s="5">
        <f t="shared" si="7"/>
        <v>0</v>
      </c>
      <c r="BA190" s="5">
        <f t="shared" si="7"/>
        <v>0</v>
      </c>
      <c r="BB190" s="5">
        <f t="shared" si="7"/>
        <v>0</v>
      </c>
      <c r="BC190" s="5">
        <f t="shared" si="7"/>
        <v>0</v>
      </c>
      <c r="BD190" s="5"/>
      <c r="BE190" s="5"/>
      <c r="BF190" s="5"/>
      <c r="BG190" s="5"/>
      <c r="BH190" s="5"/>
      <c r="BI190" s="5"/>
      <c r="BJ190" s="5"/>
    </row>
    <row r="191" spans="2:62" hidden="1">
      <c r="B191">
        <f t="shared" si="8"/>
        <v>360</v>
      </c>
      <c r="C191" t="str">
        <f t="shared" si="8"/>
        <v>PLANTACIÓ</v>
      </c>
      <c r="D191" t="str">
        <f t="shared" si="8"/>
        <v>Plantació manual bleda</v>
      </c>
      <c r="E191" s="82">
        <f t="shared" si="8"/>
        <v>2500</v>
      </c>
      <c r="F191" s="5">
        <f t="shared" ref="F191:AR197" si="14">+F66*F$49*$E$4/$E191</f>
        <v>0</v>
      </c>
      <c r="G191" s="5">
        <f t="shared" si="14"/>
        <v>0</v>
      </c>
      <c r="H191" s="5">
        <f t="shared" si="14"/>
        <v>0</v>
      </c>
      <c r="I191" s="5">
        <f t="shared" si="14"/>
        <v>0</v>
      </c>
      <c r="J191" s="5">
        <f t="shared" si="14"/>
        <v>0</v>
      </c>
      <c r="K191" s="5">
        <f t="shared" si="14"/>
        <v>0</v>
      </c>
      <c r="L191" s="5">
        <f t="shared" si="14"/>
        <v>0</v>
      </c>
      <c r="M191" s="5">
        <f t="shared" si="14"/>
        <v>0</v>
      </c>
      <c r="N191" s="5">
        <f t="shared" si="14"/>
        <v>0</v>
      </c>
      <c r="O191" s="5">
        <f t="shared" si="14"/>
        <v>0</v>
      </c>
      <c r="P191" s="5">
        <f t="shared" si="14"/>
        <v>0</v>
      </c>
      <c r="Q191" s="5">
        <f t="shared" si="14"/>
        <v>0</v>
      </c>
      <c r="R191" s="5">
        <f t="shared" si="14"/>
        <v>0</v>
      </c>
      <c r="S191" s="5">
        <f t="shared" si="14"/>
        <v>0</v>
      </c>
      <c r="T191" s="5">
        <f t="shared" si="14"/>
        <v>0</v>
      </c>
      <c r="U191" s="5">
        <f t="shared" si="14"/>
        <v>0</v>
      </c>
      <c r="V191" s="5">
        <f t="shared" si="14"/>
        <v>0</v>
      </c>
      <c r="W191" s="5">
        <f t="shared" si="14"/>
        <v>0</v>
      </c>
      <c r="X191" s="5">
        <f t="shared" si="14"/>
        <v>0</v>
      </c>
      <c r="Y191" s="5">
        <f t="shared" si="14"/>
        <v>0</v>
      </c>
      <c r="Z191" s="5">
        <f t="shared" si="14"/>
        <v>0</v>
      </c>
      <c r="AA191" s="5">
        <f t="shared" si="14"/>
        <v>0</v>
      </c>
      <c r="AB191" s="5">
        <f t="shared" si="14"/>
        <v>0</v>
      </c>
      <c r="AC191" s="5">
        <f t="shared" si="14"/>
        <v>0</v>
      </c>
      <c r="AD191" s="5">
        <f t="shared" si="14"/>
        <v>0</v>
      </c>
      <c r="AE191" s="5">
        <f t="shared" si="14"/>
        <v>0</v>
      </c>
      <c r="AF191" s="5">
        <f t="shared" si="14"/>
        <v>0</v>
      </c>
      <c r="AG191" s="5">
        <f t="shared" si="14"/>
        <v>0</v>
      </c>
      <c r="AH191" s="5">
        <f t="shared" si="14"/>
        <v>0</v>
      </c>
      <c r="AI191" s="5">
        <f t="shared" si="14"/>
        <v>0</v>
      </c>
      <c r="AJ191" s="5">
        <f t="shared" si="14"/>
        <v>0</v>
      </c>
      <c r="AK191" s="5">
        <f t="shared" si="14"/>
        <v>0</v>
      </c>
      <c r="AL191" s="5">
        <f t="shared" si="14"/>
        <v>0</v>
      </c>
      <c r="AM191" s="5">
        <f t="shared" si="14"/>
        <v>0</v>
      </c>
      <c r="AN191" s="5">
        <f t="shared" si="14"/>
        <v>0</v>
      </c>
      <c r="AO191" s="5">
        <f t="shared" si="14"/>
        <v>0</v>
      </c>
      <c r="AP191" s="5">
        <f t="shared" si="14"/>
        <v>0</v>
      </c>
      <c r="AQ191" s="5">
        <f t="shared" si="14"/>
        <v>0</v>
      </c>
      <c r="AR191" s="5">
        <f t="shared" si="14"/>
        <v>0</v>
      </c>
      <c r="AS191" s="5">
        <f t="shared" si="10"/>
        <v>0</v>
      </c>
      <c r="AT191" s="5">
        <f t="shared" si="7"/>
        <v>0</v>
      </c>
      <c r="AU191" s="5">
        <f t="shared" si="7"/>
        <v>0</v>
      </c>
      <c r="AV191" s="5">
        <f t="shared" si="7"/>
        <v>0</v>
      </c>
      <c r="AW191" s="5">
        <f t="shared" si="7"/>
        <v>0</v>
      </c>
      <c r="AX191" s="5">
        <f t="shared" si="7"/>
        <v>0</v>
      </c>
      <c r="AY191" s="5">
        <f t="shared" si="7"/>
        <v>0</v>
      </c>
      <c r="AZ191" s="5">
        <f t="shared" si="7"/>
        <v>0</v>
      </c>
      <c r="BA191" s="5">
        <f t="shared" si="7"/>
        <v>0</v>
      </c>
      <c r="BB191" s="5">
        <f t="shared" si="7"/>
        <v>0</v>
      </c>
      <c r="BC191" s="5">
        <f t="shared" si="7"/>
        <v>0</v>
      </c>
      <c r="BD191" s="5"/>
      <c r="BE191" s="5"/>
      <c r="BF191" s="5"/>
      <c r="BG191" s="5"/>
      <c r="BH191" s="5"/>
      <c r="BI191" s="5"/>
      <c r="BJ191" s="5"/>
    </row>
    <row r="192" spans="2:62" hidden="1">
      <c r="B192">
        <f t="shared" si="8"/>
        <v>370</v>
      </c>
      <c r="C192" t="str">
        <f t="shared" si="8"/>
        <v>PLANTACIÓ</v>
      </c>
      <c r="D192" t="str">
        <f t="shared" si="8"/>
        <v>Plantació manual tomàquet</v>
      </c>
      <c r="E192" s="82">
        <f t="shared" si="8"/>
        <v>2500</v>
      </c>
      <c r="F192" s="5">
        <f t="shared" si="14"/>
        <v>0</v>
      </c>
      <c r="G192" s="5">
        <f t="shared" si="14"/>
        <v>0</v>
      </c>
      <c r="H192" s="5">
        <f t="shared" si="14"/>
        <v>0</v>
      </c>
      <c r="I192" s="5">
        <f t="shared" si="14"/>
        <v>0</v>
      </c>
      <c r="J192" s="5">
        <f t="shared" si="14"/>
        <v>0</v>
      </c>
      <c r="K192" s="5">
        <f t="shared" si="14"/>
        <v>0</v>
      </c>
      <c r="L192" s="5">
        <f t="shared" si="14"/>
        <v>0</v>
      </c>
      <c r="M192" s="5">
        <f t="shared" si="14"/>
        <v>0</v>
      </c>
      <c r="N192" s="5">
        <f t="shared" si="14"/>
        <v>0</v>
      </c>
      <c r="O192" s="5">
        <f t="shared" si="14"/>
        <v>0</v>
      </c>
      <c r="P192" s="5">
        <f t="shared" si="14"/>
        <v>0</v>
      </c>
      <c r="Q192" s="5">
        <f t="shared" si="14"/>
        <v>0</v>
      </c>
      <c r="R192" s="5">
        <f t="shared" si="14"/>
        <v>0</v>
      </c>
      <c r="S192" s="5">
        <f t="shared" si="14"/>
        <v>0</v>
      </c>
      <c r="T192" s="5">
        <f t="shared" si="14"/>
        <v>0</v>
      </c>
      <c r="U192" s="5">
        <f t="shared" si="14"/>
        <v>0</v>
      </c>
      <c r="V192" s="5">
        <f t="shared" si="14"/>
        <v>0</v>
      </c>
      <c r="W192" s="5">
        <f t="shared" si="14"/>
        <v>0</v>
      </c>
      <c r="X192" s="5">
        <f t="shared" si="14"/>
        <v>0</v>
      </c>
      <c r="Y192" s="5">
        <f t="shared" si="14"/>
        <v>0</v>
      </c>
      <c r="Z192" s="5">
        <f t="shared" si="14"/>
        <v>0</v>
      </c>
      <c r="AA192" s="5">
        <f t="shared" si="14"/>
        <v>0</v>
      </c>
      <c r="AB192" s="5">
        <f t="shared" si="14"/>
        <v>0</v>
      </c>
      <c r="AC192" s="5">
        <f t="shared" si="14"/>
        <v>0</v>
      </c>
      <c r="AD192" s="5">
        <f t="shared" si="14"/>
        <v>0</v>
      </c>
      <c r="AE192" s="5">
        <f t="shared" si="14"/>
        <v>0</v>
      </c>
      <c r="AF192" s="5">
        <f t="shared" si="14"/>
        <v>0</v>
      </c>
      <c r="AG192" s="5">
        <f t="shared" si="14"/>
        <v>0</v>
      </c>
      <c r="AH192" s="5">
        <f t="shared" si="14"/>
        <v>0</v>
      </c>
      <c r="AI192" s="5">
        <f t="shared" si="14"/>
        <v>0</v>
      </c>
      <c r="AJ192" s="5">
        <f t="shared" si="14"/>
        <v>0</v>
      </c>
      <c r="AK192" s="5">
        <f t="shared" si="14"/>
        <v>0</v>
      </c>
      <c r="AL192" s="5">
        <f t="shared" si="14"/>
        <v>0</v>
      </c>
      <c r="AM192" s="5">
        <f t="shared" si="14"/>
        <v>0</v>
      </c>
      <c r="AN192" s="5">
        <f t="shared" si="14"/>
        <v>0</v>
      </c>
      <c r="AO192" s="5">
        <f t="shared" si="14"/>
        <v>0</v>
      </c>
      <c r="AP192" s="5">
        <f t="shared" si="14"/>
        <v>0</v>
      </c>
      <c r="AQ192" s="5">
        <f t="shared" si="14"/>
        <v>0</v>
      </c>
      <c r="AR192" s="5">
        <f t="shared" si="14"/>
        <v>0</v>
      </c>
      <c r="AS192" s="5">
        <f t="shared" si="10"/>
        <v>0</v>
      </c>
      <c r="AT192" s="5">
        <f t="shared" ref="AT192:BC207" si="15">+AT67*AT$49*$E$4/$E192</f>
        <v>0</v>
      </c>
      <c r="AU192" s="5">
        <f t="shared" si="15"/>
        <v>0</v>
      </c>
      <c r="AV192" s="5">
        <f t="shared" si="15"/>
        <v>0</v>
      </c>
      <c r="AW192" s="5">
        <f t="shared" si="15"/>
        <v>0</v>
      </c>
      <c r="AX192" s="5">
        <f t="shared" si="15"/>
        <v>0</v>
      </c>
      <c r="AY192" s="5">
        <f t="shared" si="15"/>
        <v>0</v>
      </c>
      <c r="AZ192" s="5">
        <f t="shared" si="15"/>
        <v>0</v>
      </c>
      <c r="BA192" s="5">
        <f t="shared" si="15"/>
        <v>0</v>
      </c>
      <c r="BB192" s="5">
        <f t="shared" si="15"/>
        <v>0</v>
      </c>
      <c r="BC192" s="5">
        <f t="shared" si="15"/>
        <v>0</v>
      </c>
      <c r="BD192" s="5"/>
      <c r="BE192" s="5"/>
      <c r="BF192" s="5"/>
      <c r="BG192" s="5"/>
      <c r="BH192" s="5"/>
      <c r="BI192" s="5"/>
      <c r="BJ192" s="5"/>
    </row>
    <row r="193" spans="2:62" hidden="1">
      <c r="B193">
        <f t="shared" ref="B193:E208" si="16">+B68</f>
        <v>380</v>
      </c>
      <c r="C193" t="str">
        <f t="shared" si="16"/>
        <v>PLANTACIÓ</v>
      </c>
      <c r="D193" t="str">
        <f t="shared" si="16"/>
        <v>Plantació manual carbassa</v>
      </c>
      <c r="E193" s="82">
        <f t="shared" si="16"/>
        <v>2500</v>
      </c>
      <c r="F193" s="5">
        <f t="shared" si="14"/>
        <v>0</v>
      </c>
      <c r="G193" s="5">
        <f t="shared" si="14"/>
        <v>0</v>
      </c>
      <c r="H193" s="5">
        <f t="shared" si="14"/>
        <v>0</v>
      </c>
      <c r="I193" s="5">
        <f t="shared" si="14"/>
        <v>0</v>
      </c>
      <c r="J193" s="5">
        <f t="shared" si="14"/>
        <v>0</v>
      </c>
      <c r="K193" s="5">
        <f t="shared" si="14"/>
        <v>0</v>
      </c>
      <c r="L193" s="5">
        <f t="shared" si="14"/>
        <v>0</v>
      </c>
      <c r="M193" s="5">
        <f t="shared" si="14"/>
        <v>0</v>
      </c>
      <c r="N193" s="5">
        <f t="shared" si="14"/>
        <v>0</v>
      </c>
      <c r="O193" s="5">
        <f t="shared" si="14"/>
        <v>0</v>
      </c>
      <c r="P193" s="5">
        <f t="shared" si="14"/>
        <v>0</v>
      </c>
      <c r="Q193" s="5">
        <f t="shared" si="14"/>
        <v>0</v>
      </c>
      <c r="R193" s="5">
        <f t="shared" si="14"/>
        <v>0</v>
      </c>
      <c r="S193" s="5">
        <f t="shared" si="14"/>
        <v>0</v>
      </c>
      <c r="T193" s="5">
        <f t="shared" si="14"/>
        <v>0</v>
      </c>
      <c r="U193" s="5">
        <f t="shared" si="14"/>
        <v>0</v>
      </c>
      <c r="V193" s="5">
        <f t="shared" si="14"/>
        <v>0</v>
      </c>
      <c r="W193" s="5">
        <f t="shared" si="14"/>
        <v>0</v>
      </c>
      <c r="X193" s="5">
        <f t="shared" si="14"/>
        <v>0</v>
      </c>
      <c r="Y193" s="5">
        <f t="shared" si="14"/>
        <v>0</v>
      </c>
      <c r="Z193" s="5">
        <f t="shared" si="14"/>
        <v>0</v>
      </c>
      <c r="AA193" s="5">
        <f t="shared" si="14"/>
        <v>0</v>
      </c>
      <c r="AB193" s="5">
        <f t="shared" si="14"/>
        <v>0</v>
      </c>
      <c r="AC193" s="5">
        <f t="shared" si="14"/>
        <v>0</v>
      </c>
      <c r="AD193" s="5">
        <f t="shared" si="14"/>
        <v>0</v>
      </c>
      <c r="AE193" s="5">
        <f t="shared" si="14"/>
        <v>0</v>
      </c>
      <c r="AF193" s="5">
        <f t="shared" si="14"/>
        <v>0</v>
      </c>
      <c r="AG193" s="5">
        <f t="shared" si="14"/>
        <v>0</v>
      </c>
      <c r="AH193" s="5">
        <f t="shared" si="14"/>
        <v>0</v>
      </c>
      <c r="AI193" s="5">
        <f t="shared" si="14"/>
        <v>0</v>
      </c>
      <c r="AJ193" s="5">
        <f t="shared" si="14"/>
        <v>0</v>
      </c>
      <c r="AK193" s="5">
        <f t="shared" si="14"/>
        <v>0</v>
      </c>
      <c r="AL193" s="5">
        <f t="shared" si="14"/>
        <v>0</v>
      </c>
      <c r="AM193" s="5">
        <f t="shared" si="14"/>
        <v>0</v>
      </c>
      <c r="AN193" s="5">
        <f t="shared" si="14"/>
        <v>0</v>
      </c>
      <c r="AO193" s="5">
        <f t="shared" si="14"/>
        <v>0</v>
      </c>
      <c r="AP193" s="5">
        <f t="shared" si="14"/>
        <v>0</v>
      </c>
      <c r="AQ193" s="5">
        <f t="shared" si="14"/>
        <v>0</v>
      </c>
      <c r="AR193" s="5">
        <f t="shared" si="14"/>
        <v>0</v>
      </c>
      <c r="AS193" s="5">
        <f t="shared" si="10"/>
        <v>0</v>
      </c>
      <c r="AT193" s="5">
        <f t="shared" si="15"/>
        <v>0</v>
      </c>
      <c r="AU193" s="5">
        <f t="shared" si="15"/>
        <v>0</v>
      </c>
      <c r="AV193" s="5">
        <f t="shared" si="15"/>
        <v>0</v>
      </c>
      <c r="AW193" s="5">
        <f t="shared" si="15"/>
        <v>0</v>
      </c>
      <c r="AX193" s="5">
        <f t="shared" si="15"/>
        <v>0</v>
      </c>
      <c r="AY193" s="5">
        <f t="shared" si="15"/>
        <v>0</v>
      </c>
      <c r="AZ193" s="5">
        <f t="shared" si="15"/>
        <v>0</v>
      </c>
      <c r="BA193" s="5">
        <f t="shared" si="15"/>
        <v>0</v>
      </c>
      <c r="BB193" s="5">
        <f t="shared" si="15"/>
        <v>0</v>
      </c>
      <c r="BC193" s="5">
        <f t="shared" si="15"/>
        <v>0</v>
      </c>
      <c r="BD193" s="5"/>
      <c r="BE193" s="5"/>
      <c r="BF193" s="5"/>
      <c r="BG193" s="5"/>
      <c r="BH193" s="5"/>
      <c r="BI193" s="5"/>
      <c r="BJ193" s="5"/>
    </row>
    <row r="194" spans="2:62" hidden="1">
      <c r="B194">
        <f t="shared" si="16"/>
        <v>390</v>
      </c>
      <c r="C194" t="str">
        <f t="shared" si="16"/>
        <v>PLANTACIÓ</v>
      </c>
      <c r="D194" t="str">
        <f t="shared" si="16"/>
        <v>Sembra manual carbassa</v>
      </c>
      <c r="E194" s="82">
        <f t="shared" si="16"/>
        <v>2500</v>
      </c>
      <c r="F194" s="5">
        <f t="shared" si="14"/>
        <v>0</v>
      </c>
      <c r="G194" s="5">
        <f t="shared" si="14"/>
        <v>0</v>
      </c>
      <c r="H194" s="5">
        <f t="shared" si="14"/>
        <v>0</v>
      </c>
      <c r="I194" s="5">
        <f t="shared" si="14"/>
        <v>0</v>
      </c>
      <c r="J194" s="5">
        <f t="shared" si="14"/>
        <v>0</v>
      </c>
      <c r="K194" s="5">
        <f t="shared" si="14"/>
        <v>0</v>
      </c>
      <c r="L194" s="5">
        <f t="shared" si="14"/>
        <v>0</v>
      </c>
      <c r="M194" s="5">
        <f t="shared" si="14"/>
        <v>0</v>
      </c>
      <c r="N194" s="5">
        <f t="shared" si="14"/>
        <v>0</v>
      </c>
      <c r="O194" s="5">
        <f t="shared" si="14"/>
        <v>0</v>
      </c>
      <c r="P194" s="5">
        <f t="shared" si="14"/>
        <v>0</v>
      </c>
      <c r="Q194" s="5">
        <f t="shared" si="14"/>
        <v>0</v>
      </c>
      <c r="R194" s="5">
        <f t="shared" si="14"/>
        <v>0</v>
      </c>
      <c r="S194" s="5">
        <f t="shared" si="14"/>
        <v>0</v>
      </c>
      <c r="T194" s="5">
        <f t="shared" si="14"/>
        <v>0</v>
      </c>
      <c r="U194" s="5">
        <f t="shared" si="14"/>
        <v>0</v>
      </c>
      <c r="V194" s="5">
        <f t="shared" si="14"/>
        <v>0</v>
      </c>
      <c r="W194" s="5">
        <f t="shared" si="14"/>
        <v>0</v>
      </c>
      <c r="X194" s="5">
        <f t="shared" si="14"/>
        <v>0</v>
      </c>
      <c r="Y194" s="5">
        <f t="shared" si="14"/>
        <v>0</v>
      </c>
      <c r="Z194" s="5">
        <f t="shared" si="14"/>
        <v>0</v>
      </c>
      <c r="AA194" s="5">
        <f t="shared" si="14"/>
        <v>0</v>
      </c>
      <c r="AB194" s="5">
        <f t="shared" si="14"/>
        <v>0</v>
      </c>
      <c r="AC194" s="5">
        <f t="shared" si="14"/>
        <v>0</v>
      </c>
      <c r="AD194" s="5">
        <f t="shared" si="14"/>
        <v>0</v>
      </c>
      <c r="AE194" s="5">
        <f t="shared" si="14"/>
        <v>0</v>
      </c>
      <c r="AF194" s="5">
        <f t="shared" si="14"/>
        <v>0</v>
      </c>
      <c r="AG194" s="5">
        <f t="shared" si="14"/>
        <v>0</v>
      </c>
      <c r="AH194" s="5">
        <f t="shared" si="14"/>
        <v>0</v>
      </c>
      <c r="AI194" s="5">
        <f t="shared" si="14"/>
        <v>0</v>
      </c>
      <c r="AJ194" s="5">
        <f t="shared" si="14"/>
        <v>0</v>
      </c>
      <c r="AK194" s="5">
        <f t="shared" si="14"/>
        <v>0</v>
      </c>
      <c r="AL194" s="5">
        <f t="shared" si="14"/>
        <v>0</v>
      </c>
      <c r="AM194" s="5">
        <f t="shared" si="14"/>
        <v>0</v>
      </c>
      <c r="AN194" s="5">
        <f t="shared" si="14"/>
        <v>0</v>
      </c>
      <c r="AO194" s="5">
        <f t="shared" si="14"/>
        <v>0</v>
      </c>
      <c r="AP194" s="5">
        <f t="shared" si="14"/>
        <v>0</v>
      </c>
      <c r="AQ194" s="5">
        <f t="shared" si="14"/>
        <v>0</v>
      </c>
      <c r="AR194" s="5">
        <f t="shared" si="14"/>
        <v>0</v>
      </c>
      <c r="AS194" s="5">
        <f t="shared" si="10"/>
        <v>0</v>
      </c>
      <c r="AT194" s="5">
        <f t="shared" si="15"/>
        <v>0</v>
      </c>
      <c r="AU194" s="5">
        <f t="shared" si="15"/>
        <v>0</v>
      </c>
      <c r="AV194" s="5">
        <f t="shared" si="15"/>
        <v>0</v>
      </c>
      <c r="AW194" s="5">
        <f t="shared" si="15"/>
        <v>0</v>
      </c>
      <c r="AX194" s="5">
        <f t="shared" si="15"/>
        <v>0</v>
      </c>
      <c r="AY194" s="5">
        <f t="shared" si="15"/>
        <v>0</v>
      </c>
      <c r="AZ194" s="5">
        <f t="shared" si="15"/>
        <v>0</v>
      </c>
      <c r="BA194" s="5">
        <f t="shared" si="15"/>
        <v>0</v>
      </c>
      <c r="BB194" s="5">
        <f t="shared" si="15"/>
        <v>0</v>
      </c>
      <c r="BC194" s="5">
        <f t="shared" si="15"/>
        <v>0</v>
      </c>
      <c r="BD194" s="5"/>
      <c r="BE194" s="5"/>
      <c r="BF194" s="5"/>
      <c r="BG194" s="5"/>
      <c r="BH194" s="5"/>
      <c r="BI194" s="5"/>
      <c r="BJ194" s="5"/>
    </row>
    <row r="195" spans="2:62" hidden="1">
      <c r="B195">
        <f t="shared" si="16"/>
        <v>410</v>
      </c>
      <c r="C195" t="str">
        <f t="shared" si="16"/>
        <v>REG</v>
      </c>
      <c r="D195" t="str">
        <f t="shared" si="16"/>
        <v>Instal.lació sistema de reg amb cinta (1 m per m2)</v>
      </c>
      <c r="E195" s="82">
        <f t="shared" si="16"/>
        <v>2500</v>
      </c>
      <c r="F195" s="5">
        <f t="shared" si="14"/>
        <v>0</v>
      </c>
      <c r="G195" s="5">
        <f t="shared" si="14"/>
        <v>0</v>
      </c>
      <c r="H195" s="5">
        <f t="shared" si="14"/>
        <v>0</v>
      </c>
      <c r="I195" s="5">
        <f t="shared" si="14"/>
        <v>0</v>
      </c>
      <c r="J195" s="5">
        <f t="shared" si="14"/>
        <v>0</v>
      </c>
      <c r="K195" s="5">
        <f t="shared" si="14"/>
        <v>0</v>
      </c>
      <c r="L195" s="5">
        <f t="shared" si="14"/>
        <v>0</v>
      </c>
      <c r="M195" s="5">
        <f t="shared" si="14"/>
        <v>0</v>
      </c>
      <c r="N195" s="5">
        <f t="shared" si="14"/>
        <v>0</v>
      </c>
      <c r="O195" s="5">
        <f t="shared" si="14"/>
        <v>0</v>
      </c>
      <c r="P195" s="5">
        <f t="shared" si="14"/>
        <v>0</v>
      </c>
      <c r="Q195" s="5">
        <f t="shared" si="14"/>
        <v>0</v>
      </c>
      <c r="R195" s="5">
        <f t="shared" si="14"/>
        <v>0</v>
      </c>
      <c r="S195" s="5">
        <f t="shared" si="14"/>
        <v>0</v>
      </c>
      <c r="T195" s="5">
        <f t="shared" si="14"/>
        <v>0</v>
      </c>
      <c r="U195" s="5">
        <f t="shared" si="14"/>
        <v>0</v>
      </c>
      <c r="V195" s="5">
        <f t="shared" si="14"/>
        <v>0</v>
      </c>
      <c r="W195" s="5">
        <f t="shared" si="14"/>
        <v>0</v>
      </c>
      <c r="X195" s="5">
        <f t="shared" si="14"/>
        <v>0</v>
      </c>
      <c r="Y195" s="5">
        <f t="shared" si="14"/>
        <v>0</v>
      </c>
      <c r="Z195" s="5">
        <f t="shared" si="14"/>
        <v>0</v>
      </c>
      <c r="AA195" s="5">
        <f t="shared" si="14"/>
        <v>0</v>
      </c>
      <c r="AB195" s="5">
        <f t="shared" si="14"/>
        <v>0</v>
      </c>
      <c r="AC195" s="5">
        <f t="shared" si="14"/>
        <v>0</v>
      </c>
      <c r="AD195" s="5">
        <f t="shared" si="14"/>
        <v>0</v>
      </c>
      <c r="AE195" s="5">
        <f t="shared" si="14"/>
        <v>0</v>
      </c>
      <c r="AF195" s="5">
        <f t="shared" si="14"/>
        <v>0</v>
      </c>
      <c r="AG195" s="5">
        <f t="shared" si="14"/>
        <v>0</v>
      </c>
      <c r="AH195" s="5">
        <f t="shared" si="14"/>
        <v>0</v>
      </c>
      <c r="AI195" s="5">
        <f t="shared" si="14"/>
        <v>0</v>
      </c>
      <c r="AJ195" s="5">
        <f t="shared" si="14"/>
        <v>0</v>
      </c>
      <c r="AK195" s="5">
        <f t="shared" si="14"/>
        <v>0</v>
      </c>
      <c r="AL195" s="5">
        <f t="shared" si="14"/>
        <v>0</v>
      </c>
      <c r="AM195" s="5">
        <f t="shared" si="14"/>
        <v>0</v>
      </c>
      <c r="AN195" s="5">
        <f t="shared" si="14"/>
        <v>0</v>
      </c>
      <c r="AO195" s="5">
        <f t="shared" si="14"/>
        <v>0</v>
      </c>
      <c r="AP195" s="5">
        <f t="shared" si="14"/>
        <v>0</v>
      </c>
      <c r="AQ195" s="5">
        <f t="shared" si="14"/>
        <v>0</v>
      </c>
      <c r="AR195" s="5">
        <f t="shared" si="14"/>
        <v>0</v>
      </c>
      <c r="AS195" s="5">
        <f t="shared" si="10"/>
        <v>0</v>
      </c>
      <c r="AT195" s="5">
        <f t="shared" si="15"/>
        <v>0</v>
      </c>
      <c r="AU195" s="5">
        <f t="shared" si="15"/>
        <v>0</v>
      </c>
      <c r="AV195" s="5">
        <f t="shared" si="15"/>
        <v>0</v>
      </c>
      <c r="AW195" s="5">
        <f t="shared" si="15"/>
        <v>0</v>
      </c>
      <c r="AX195" s="5">
        <f t="shared" si="15"/>
        <v>0</v>
      </c>
      <c r="AY195" s="5">
        <f t="shared" si="15"/>
        <v>0</v>
      </c>
      <c r="AZ195" s="5">
        <f t="shared" si="15"/>
        <v>0</v>
      </c>
      <c r="BA195" s="5">
        <f t="shared" si="15"/>
        <v>0</v>
      </c>
      <c r="BB195" s="5">
        <f t="shared" si="15"/>
        <v>0</v>
      </c>
      <c r="BC195" s="5">
        <f t="shared" si="15"/>
        <v>0</v>
      </c>
      <c r="BD195" s="5"/>
      <c r="BE195" s="5"/>
      <c r="BF195" s="5"/>
      <c r="BG195" s="5"/>
      <c r="BH195" s="5"/>
      <c r="BI195" s="5"/>
      <c r="BJ195" s="5"/>
    </row>
    <row r="196" spans="2:62" hidden="1">
      <c r="B196">
        <f t="shared" si="16"/>
        <v>420</v>
      </c>
      <c r="C196" t="str">
        <f t="shared" si="16"/>
        <v>REG</v>
      </c>
      <c r="D196" t="str">
        <f t="shared" si="16"/>
        <v>Instal.lació sistema de reg amb cinta (1,6 m per m2)</v>
      </c>
      <c r="E196" s="82">
        <f t="shared" si="16"/>
        <v>2500</v>
      </c>
      <c r="F196" s="5">
        <f t="shared" si="14"/>
        <v>0</v>
      </c>
      <c r="G196" s="5">
        <f t="shared" si="14"/>
        <v>0</v>
      </c>
      <c r="H196" s="5">
        <f t="shared" si="14"/>
        <v>0</v>
      </c>
      <c r="I196" s="5">
        <f t="shared" si="14"/>
        <v>0</v>
      </c>
      <c r="J196" s="5">
        <f t="shared" si="14"/>
        <v>0</v>
      </c>
      <c r="K196" s="5">
        <f t="shared" si="14"/>
        <v>0</v>
      </c>
      <c r="L196" s="5">
        <f t="shared" si="14"/>
        <v>0</v>
      </c>
      <c r="M196" s="5">
        <f t="shared" si="14"/>
        <v>0</v>
      </c>
      <c r="N196" s="5">
        <f t="shared" si="14"/>
        <v>0</v>
      </c>
      <c r="O196" s="5">
        <f t="shared" si="14"/>
        <v>0</v>
      </c>
      <c r="P196" s="5">
        <f t="shared" si="14"/>
        <v>0</v>
      </c>
      <c r="Q196" s="5">
        <f t="shared" si="14"/>
        <v>0</v>
      </c>
      <c r="R196" s="5">
        <f t="shared" si="14"/>
        <v>0</v>
      </c>
      <c r="S196" s="5">
        <f t="shared" si="14"/>
        <v>0</v>
      </c>
      <c r="T196" s="5">
        <f t="shared" si="14"/>
        <v>0</v>
      </c>
      <c r="U196" s="5">
        <f t="shared" si="14"/>
        <v>0</v>
      </c>
      <c r="V196" s="5">
        <f t="shared" si="14"/>
        <v>0</v>
      </c>
      <c r="W196" s="5">
        <f t="shared" si="14"/>
        <v>0</v>
      </c>
      <c r="X196" s="5">
        <f t="shared" si="14"/>
        <v>0</v>
      </c>
      <c r="Y196" s="5">
        <f t="shared" si="14"/>
        <v>0</v>
      </c>
      <c r="Z196" s="5">
        <f t="shared" si="14"/>
        <v>0</v>
      </c>
      <c r="AA196" s="5">
        <f t="shared" si="14"/>
        <v>0</v>
      </c>
      <c r="AB196" s="5">
        <f t="shared" si="14"/>
        <v>0</v>
      </c>
      <c r="AC196" s="5">
        <f t="shared" si="14"/>
        <v>0</v>
      </c>
      <c r="AD196" s="5">
        <f t="shared" si="14"/>
        <v>0</v>
      </c>
      <c r="AE196" s="5">
        <f t="shared" si="14"/>
        <v>0</v>
      </c>
      <c r="AF196" s="5">
        <f t="shared" si="14"/>
        <v>0</v>
      </c>
      <c r="AG196" s="5">
        <f t="shared" si="14"/>
        <v>0</v>
      </c>
      <c r="AH196" s="5">
        <f t="shared" si="14"/>
        <v>0</v>
      </c>
      <c r="AI196" s="5">
        <f t="shared" si="14"/>
        <v>0</v>
      </c>
      <c r="AJ196" s="5">
        <f t="shared" si="14"/>
        <v>0</v>
      </c>
      <c r="AK196" s="5">
        <f t="shared" si="14"/>
        <v>0</v>
      </c>
      <c r="AL196" s="5">
        <f t="shared" si="14"/>
        <v>0</v>
      </c>
      <c r="AM196" s="5">
        <f t="shared" si="14"/>
        <v>0</v>
      </c>
      <c r="AN196" s="5">
        <f t="shared" si="14"/>
        <v>0</v>
      </c>
      <c r="AO196" s="5">
        <f t="shared" si="14"/>
        <v>0</v>
      </c>
      <c r="AP196" s="5">
        <f t="shared" si="14"/>
        <v>0</v>
      </c>
      <c r="AQ196" s="5">
        <f t="shared" si="14"/>
        <v>0</v>
      </c>
      <c r="AR196" s="5">
        <f t="shared" si="14"/>
        <v>0</v>
      </c>
      <c r="AS196" s="5">
        <f t="shared" si="10"/>
        <v>0</v>
      </c>
      <c r="AT196" s="5">
        <f t="shared" si="15"/>
        <v>0</v>
      </c>
      <c r="AU196" s="5">
        <f t="shared" si="15"/>
        <v>0</v>
      </c>
      <c r="AV196" s="5">
        <f t="shared" si="15"/>
        <v>0</v>
      </c>
      <c r="AW196" s="5">
        <f t="shared" si="15"/>
        <v>0</v>
      </c>
      <c r="AX196" s="5">
        <f t="shared" si="15"/>
        <v>0</v>
      </c>
      <c r="AY196" s="5">
        <f t="shared" si="15"/>
        <v>0</v>
      </c>
      <c r="AZ196" s="5">
        <f t="shared" si="15"/>
        <v>0</v>
      </c>
      <c r="BA196" s="5">
        <f t="shared" si="15"/>
        <v>0</v>
      </c>
      <c r="BB196" s="5">
        <f t="shared" si="15"/>
        <v>0</v>
      </c>
      <c r="BC196" s="5">
        <f t="shared" si="15"/>
        <v>0</v>
      </c>
      <c r="BD196" s="5"/>
      <c r="BE196" s="5"/>
      <c r="BF196" s="5"/>
      <c r="BG196" s="5"/>
      <c r="BH196" s="5"/>
      <c r="BI196" s="5"/>
      <c r="BJ196" s="5"/>
    </row>
    <row r="197" spans="2:62" hidden="1">
      <c r="B197">
        <f t="shared" si="16"/>
        <v>430</v>
      </c>
      <c r="C197" t="str">
        <f t="shared" si="16"/>
        <v>REG</v>
      </c>
      <c r="D197" t="str">
        <f t="shared" si="16"/>
        <v>Instal.lació sistema de reg aspersió</v>
      </c>
      <c r="E197" s="82">
        <f t="shared" si="16"/>
        <v>2500</v>
      </c>
      <c r="F197" s="5">
        <f t="shared" si="14"/>
        <v>0</v>
      </c>
      <c r="G197" s="5">
        <f t="shared" si="14"/>
        <v>0</v>
      </c>
      <c r="H197" s="5">
        <f t="shared" si="14"/>
        <v>0</v>
      </c>
      <c r="I197" s="5">
        <f t="shared" si="14"/>
        <v>0</v>
      </c>
      <c r="J197" s="5">
        <f t="shared" si="14"/>
        <v>0</v>
      </c>
      <c r="K197" s="5">
        <f t="shared" si="14"/>
        <v>0</v>
      </c>
      <c r="L197" s="5">
        <f t="shared" si="14"/>
        <v>0</v>
      </c>
      <c r="M197" s="5">
        <f t="shared" si="14"/>
        <v>0</v>
      </c>
      <c r="N197" s="5">
        <f t="shared" si="14"/>
        <v>0</v>
      </c>
      <c r="O197" s="5">
        <f t="shared" si="14"/>
        <v>0</v>
      </c>
      <c r="P197" s="5">
        <f t="shared" si="14"/>
        <v>0</v>
      </c>
      <c r="Q197" s="5">
        <f t="shared" si="14"/>
        <v>0</v>
      </c>
      <c r="R197" s="5">
        <f t="shared" si="14"/>
        <v>0</v>
      </c>
      <c r="S197" s="5">
        <f t="shared" si="14"/>
        <v>0</v>
      </c>
      <c r="T197" s="5">
        <f t="shared" si="14"/>
        <v>0</v>
      </c>
      <c r="U197" s="5">
        <f t="shared" si="14"/>
        <v>0</v>
      </c>
      <c r="V197" s="5">
        <f t="shared" si="14"/>
        <v>0</v>
      </c>
      <c r="W197" s="5">
        <f t="shared" si="14"/>
        <v>0</v>
      </c>
      <c r="X197" s="5">
        <f t="shared" si="14"/>
        <v>0</v>
      </c>
      <c r="Y197" s="5">
        <f t="shared" si="14"/>
        <v>0</v>
      </c>
      <c r="Z197" s="5">
        <f t="shared" si="14"/>
        <v>0</v>
      </c>
      <c r="AA197" s="5">
        <f t="shared" ref="AA197:AR197" si="17">+AA72*AA$49*$E$4/$E197</f>
        <v>0</v>
      </c>
      <c r="AB197" s="5">
        <f t="shared" si="17"/>
        <v>0</v>
      </c>
      <c r="AC197" s="5">
        <f t="shared" si="17"/>
        <v>0</v>
      </c>
      <c r="AD197" s="5">
        <f t="shared" si="17"/>
        <v>0</v>
      </c>
      <c r="AE197" s="5">
        <f t="shared" si="17"/>
        <v>0</v>
      </c>
      <c r="AF197" s="5">
        <f t="shared" si="17"/>
        <v>0</v>
      </c>
      <c r="AG197" s="5">
        <f t="shared" si="17"/>
        <v>0</v>
      </c>
      <c r="AH197" s="5">
        <f t="shared" si="17"/>
        <v>0</v>
      </c>
      <c r="AI197" s="5">
        <f t="shared" si="17"/>
        <v>0</v>
      </c>
      <c r="AJ197" s="5">
        <f t="shared" si="17"/>
        <v>0</v>
      </c>
      <c r="AK197" s="5">
        <f t="shared" si="17"/>
        <v>0</v>
      </c>
      <c r="AL197" s="5">
        <f t="shared" si="17"/>
        <v>0</v>
      </c>
      <c r="AM197" s="5">
        <f t="shared" si="17"/>
        <v>0</v>
      </c>
      <c r="AN197" s="5">
        <f t="shared" si="17"/>
        <v>0</v>
      </c>
      <c r="AO197" s="5">
        <f t="shared" si="17"/>
        <v>0</v>
      </c>
      <c r="AP197" s="5">
        <f t="shared" si="17"/>
        <v>0</v>
      </c>
      <c r="AQ197" s="5">
        <f t="shared" si="17"/>
        <v>0</v>
      </c>
      <c r="AR197" s="5">
        <f t="shared" si="17"/>
        <v>0</v>
      </c>
      <c r="AS197" s="5">
        <f t="shared" si="10"/>
        <v>0</v>
      </c>
      <c r="AT197" s="5">
        <f t="shared" si="15"/>
        <v>0</v>
      </c>
      <c r="AU197" s="5">
        <f t="shared" si="15"/>
        <v>0</v>
      </c>
      <c r="AV197" s="5">
        <f t="shared" si="15"/>
        <v>0</v>
      </c>
      <c r="AW197" s="5">
        <f t="shared" si="15"/>
        <v>0</v>
      </c>
      <c r="AX197" s="5">
        <f t="shared" si="15"/>
        <v>0</v>
      </c>
      <c r="AY197" s="5">
        <f t="shared" si="15"/>
        <v>0</v>
      </c>
      <c r="AZ197" s="5">
        <f t="shared" si="15"/>
        <v>0</v>
      </c>
      <c r="BA197" s="5">
        <f t="shared" si="15"/>
        <v>0</v>
      </c>
      <c r="BB197" s="5">
        <f t="shared" si="15"/>
        <v>0</v>
      </c>
      <c r="BC197" s="5">
        <f t="shared" si="15"/>
        <v>0</v>
      </c>
      <c r="BD197" s="5"/>
      <c r="BE197" s="5"/>
      <c r="BF197" s="5"/>
      <c r="BG197" s="5"/>
      <c r="BH197" s="5"/>
      <c r="BI197" s="5"/>
      <c r="BJ197" s="5"/>
    </row>
    <row r="198" spans="2:62" hidden="1">
      <c r="B198">
        <f t="shared" si="16"/>
        <v>440</v>
      </c>
      <c r="C198" t="str">
        <f t="shared" si="16"/>
        <v>REG</v>
      </c>
      <c r="D198" t="str">
        <f t="shared" si="16"/>
        <v>Reg (L/m2)</v>
      </c>
      <c r="E198" s="82">
        <f t="shared" si="16"/>
        <v>2500</v>
      </c>
      <c r="F198" s="5">
        <f t="shared" ref="F198:AR204" si="18">+F73*F$49*$E$4/$E198</f>
        <v>0</v>
      </c>
      <c r="G198" s="5">
        <f t="shared" si="18"/>
        <v>0</v>
      </c>
      <c r="H198" s="5">
        <f t="shared" si="18"/>
        <v>0</v>
      </c>
      <c r="I198" s="5">
        <f t="shared" si="18"/>
        <v>0</v>
      </c>
      <c r="J198" s="5">
        <f t="shared" si="18"/>
        <v>0</v>
      </c>
      <c r="K198" s="5">
        <f t="shared" si="18"/>
        <v>0</v>
      </c>
      <c r="L198" s="5">
        <f t="shared" si="18"/>
        <v>0</v>
      </c>
      <c r="M198" s="5">
        <f t="shared" si="18"/>
        <v>0</v>
      </c>
      <c r="N198" s="5">
        <f t="shared" si="18"/>
        <v>0</v>
      </c>
      <c r="O198" s="5">
        <f t="shared" si="18"/>
        <v>0</v>
      </c>
      <c r="P198" s="5">
        <f t="shared" si="18"/>
        <v>0</v>
      </c>
      <c r="Q198" s="5">
        <f t="shared" si="18"/>
        <v>0</v>
      </c>
      <c r="R198" s="5">
        <f t="shared" si="18"/>
        <v>0</v>
      </c>
      <c r="S198" s="5">
        <f t="shared" si="18"/>
        <v>0</v>
      </c>
      <c r="T198" s="5">
        <f t="shared" si="18"/>
        <v>0</v>
      </c>
      <c r="U198" s="5">
        <f t="shared" si="18"/>
        <v>0</v>
      </c>
      <c r="V198" s="5">
        <f t="shared" si="18"/>
        <v>0</v>
      </c>
      <c r="W198" s="5">
        <f t="shared" si="18"/>
        <v>0</v>
      </c>
      <c r="X198" s="5">
        <f t="shared" si="18"/>
        <v>0</v>
      </c>
      <c r="Y198" s="5">
        <f t="shared" si="18"/>
        <v>0</v>
      </c>
      <c r="Z198" s="5">
        <f t="shared" si="18"/>
        <v>0</v>
      </c>
      <c r="AA198" s="5">
        <f t="shared" si="18"/>
        <v>0</v>
      </c>
      <c r="AB198" s="5">
        <f t="shared" si="18"/>
        <v>0</v>
      </c>
      <c r="AC198" s="5">
        <f t="shared" si="18"/>
        <v>0</v>
      </c>
      <c r="AD198" s="5">
        <f t="shared" si="18"/>
        <v>0</v>
      </c>
      <c r="AE198" s="5">
        <f t="shared" si="18"/>
        <v>0</v>
      </c>
      <c r="AF198" s="5">
        <f t="shared" si="18"/>
        <v>0</v>
      </c>
      <c r="AG198" s="5">
        <f t="shared" si="18"/>
        <v>0</v>
      </c>
      <c r="AH198" s="5">
        <f t="shared" si="18"/>
        <v>0</v>
      </c>
      <c r="AI198" s="5">
        <f t="shared" si="18"/>
        <v>0</v>
      </c>
      <c r="AJ198" s="5">
        <f t="shared" si="18"/>
        <v>0</v>
      </c>
      <c r="AK198" s="5">
        <f t="shared" si="18"/>
        <v>0</v>
      </c>
      <c r="AL198" s="5">
        <f t="shared" si="18"/>
        <v>0</v>
      </c>
      <c r="AM198" s="5">
        <f t="shared" si="18"/>
        <v>0</v>
      </c>
      <c r="AN198" s="5">
        <f t="shared" si="18"/>
        <v>0</v>
      </c>
      <c r="AO198" s="5">
        <f t="shared" si="18"/>
        <v>0</v>
      </c>
      <c r="AP198" s="5">
        <f t="shared" si="18"/>
        <v>0</v>
      </c>
      <c r="AQ198" s="5">
        <f t="shared" si="18"/>
        <v>0</v>
      </c>
      <c r="AR198" s="5">
        <f t="shared" si="18"/>
        <v>0</v>
      </c>
      <c r="AS198" s="5">
        <f t="shared" si="10"/>
        <v>0</v>
      </c>
      <c r="AT198" s="5">
        <f t="shared" si="15"/>
        <v>0</v>
      </c>
      <c r="AU198" s="5">
        <f t="shared" si="15"/>
        <v>0</v>
      </c>
      <c r="AV198" s="5">
        <f t="shared" si="15"/>
        <v>0</v>
      </c>
      <c r="AW198" s="5">
        <f t="shared" si="15"/>
        <v>0</v>
      </c>
      <c r="AX198" s="5">
        <f t="shared" si="15"/>
        <v>0</v>
      </c>
      <c r="AY198" s="5">
        <f t="shared" si="15"/>
        <v>0</v>
      </c>
      <c r="AZ198" s="5">
        <f t="shared" si="15"/>
        <v>0</v>
      </c>
      <c r="BA198" s="5">
        <f t="shared" si="15"/>
        <v>0</v>
      </c>
      <c r="BB198" s="5">
        <f t="shared" si="15"/>
        <v>0</v>
      </c>
      <c r="BC198" s="5">
        <f t="shared" si="15"/>
        <v>0</v>
      </c>
      <c r="BD198" s="5"/>
      <c r="BE198" s="5"/>
      <c r="BF198" s="5"/>
      <c r="BG198" s="5"/>
      <c r="BH198" s="5"/>
      <c r="BI198" s="5"/>
      <c r="BJ198" s="5"/>
    </row>
    <row r="199" spans="2:62" hidden="1">
      <c r="B199">
        <f t="shared" si="16"/>
        <v>450</v>
      </c>
      <c r="C199" t="str">
        <f t="shared" si="16"/>
        <v>REG</v>
      </c>
      <c r="D199" t="str">
        <f t="shared" si="16"/>
        <v>posada en funcionament i parada</v>
      </c>
      <c r="E199" s="82">
        <f t="shared" si="16"/>
        <v>2500</v>
      </c>
      <c r="F199" s="5">
        <f t="shared" si="18"/>
        <v>0</v>
      </c>
      <c r="G199" s="5">
        <f t="shared" si="18"/>
        <v>0</v>
      </c>
      <c r="H199" s="5">
        <f t="shared" si="18"/>
        <v>0</v>
      </c>
      <c r="I199" s="5">
        <f t="shared" si="18"/>
        <v>0</v>
      </c>
      <c r="J199" s="5">
        <f t="shared" si="18"/>
        <v>0</v>
      </c>
      <c r="K199" s="5">
        <f t="shared" si="18"/>
        <v>0</v>
      </c>
      <c r="L199" s="5">
        <f t="shared" si="18"/>
        <v>0</v>
      </c>
      <c r="M199" s="5">
        <f t="shared" si="18"/>
        <v>0</v>
      </c>
      <c r="N199" s="5">
        <f t="shared" si="18"/>
        <v>0</v>
      </c>
      <c r="O199" s="5">
        <f t="shared" si="18"/>
        <v>0</v>
      </c>
      <c r="P199" s="5">
        <f t="shared" si="18"/>
        <v>0</v>
      </c>
      <c r="Q199" s="5">
        <f t="shared" si="18"/>
        <v>0</v>
      </c>
      <c r="R199" s="5">
        <f t="shared" si="18"/>
        <v>0</v>
      </c>
      <c r="S199" s="5">
        <f t="shared" si="18"/>
        <v>0</v>
      </c>
      <c r="T199" s="5">
        <f t="shared" si="18"/>
        <v>0</v>
      </c>
      <c r="U199" s="5">
        <f t="shared" si="18"/>
        <v>0</v>
      </c>
      <c r="V199" s="5">
        <f t="shared" si="18"/>
        <v>0</v>
      </c>
      <c r="W199" s="5">
        <f t="shared" si="18"/>
        <v>0</v>
      </c>
      <c r="X199" s="5">
        <f t="shared" si="18"/>
        <v>0</v>
      </c>
      <c r="Y199" s="5">
        <f t="shared" si="18"/>
        <v>0</v>
      </c>
      <c r="Z199" s="5">
        <f t="shared" si="18"/>
        <v>0</v>
      </c>
      <c r="AA199" s="5">
        <f t="shared" si="18"/>
        <v>0</v>
      </c>
      <c r="AB199" s="5">
        <f t="shared" si="18"/>
        <v>0</v>
      </c>
      <c r="AC199" s="5">
        <f t="shared" si="18"/>
        <v>0</v>
      </c>
      <c r="AD199" s="5">
        <f t="shared" si="18"/>
        <v>0</v>
      </c>
      <c r="AE199" s="5">
        <f t="shared" si="18"/>
        <v>0</v>
      </c>
      <c r="AF199" s="5">
        <f t="shared" si="18"/>
        <v>0</v>
      </c>
      <c r="AG199" s="5">
        <f t="shared" si="18"/>
        <v>0</v>
      </c>
      <c r="AH199" s="5">
        <f t="shared" si="18"/>
        <v>0</v>
      </c>
      <c r="AI199" s="5">
        <f t="shared" si="18"/>
        <v>0</v>
      </c>
      <c r="AJ199" s="5">
        <f t="shared" si="18"/>
        <v>0</v>
      </c>
      <c r="AK199" s="5">
        <f t="shared" si="18"/>
        <v>0</v>
      </c>
      <c r="AL199" s="5">
        <f t="shared" si="18"/>
        <v>0</v>
      </c>
      <c r="AM199" s="5">
        <f t="shared" si="18"/>
        <v>0</v>
      </c>
      <c r="AN199" s="5">
        <f t="shared" si="18"/>
        <v>0</v>
      </c>
      <c r="AO199" s="5">
        <f t="shared" si="18"/>
        <v>0</v>
      </c>
      <c r="AP199" s="5">
        <f t="shared" si="18"/>
        <v>0</v>
      </c>
      <c r="AQ199" s="5">
        <f t="shared" si="18"/>
        <v>0</v>
      </c>
      <c r="AR199" s="5">
        <f t="shared" si="18"/>
        <v>0</v>
      </c>
      <c r="AS199" s="5">
        <f t="shared" si="10"/>
        <v>0</v>
      </c>
      <c r="AT199" s="5">
        <f t="shared" si="15"/>
        <v>0</v>
      </c>
      <c r="AU199" s="5">
        <f t="shared" si="15"/>
        <v>0</v>
      </c>
      <c r="AV199" s="5">
        <f t="shared" si="15"/>
        <v>0</v>
      </c>
      <c r="AW199" s="5">
        <f t="shared" si="15"/>
        <v>0</v>
      </c>
      <c r="AX199" s="5">
        <f t="shared" si="15"/>
        <v>0</v>
      </c>
      <c r="AY199" s="5">
        <f t="shared" si="15"/>
        <v>0</v>
      </c>
      <c r="AZ199" s="5">
        <f t="shared" si="15"/>
        <v>0</v>
      </c>
      <c r="BA199" s="5">
        <f t="shared" si="15"/>
        <v>0</v>
      </c>
      <c r="BB199" s="5">
        <f t="shared" si="15"/>
        <v>0</v>
      </c>
      <c r="BC199" s="5">
        <f t="shared" si="15"/>
        <v>0</v>
      </c>
      <c r="BD199" s="5"/>
      <c r="BE199" s="5"/>
      <c r="BF199" s="5"/>
      <c r="BG199" s="5"/>
      <c r="BH199" s="5"/>
      <c r="BI199" s="5"/>
      <c r="BJ199" s="5"/>
    </row>
    <row r="200" spans="2:62" hidden="1">
      <c r="B200">
        <f t="shared" si="16"/>
        <v>460</v>
      </c>
      <c r="C200" t="str">
        <f t="shared" si="16"/>
        <v>REG</v>
      </c>
      <c r="D200" t="str">
        <f t="shared" si="16"/>
        <v>Desinstal.lació sistema de reg amb cinta</v>
      </c>
      <c r="E200" s="82">
        <f t="shared" si="16"/>
        <v>2500</v>
      </c>
      <c r="F200" s="5">
        <f t="shared" si="18"/>
        <v>0</v>
      </c>
      <c r="G200" s="5">
        <f t="shared" si="18"/>
        <v>0</v>
      </c>
      <c r="H200" s="5">
        <f t="shared" si="18"/>
        <v>0</v>
      </c>
      <c r="I200" s="5">
        <f t="shared" si="18"/>
        <v>0</v>
      </c>
      <c r="J200" s="5">
        <f t="shared" si="18"/>
        <v>0</v>
      </c>
      <c r="K200" s="5">
        <f t="shared" si="18"/>
        <v>0</v>
      </c>
      <c r="L200" s="5">
        <f t="shared" si="18"/>
        <v>0</v>
      </c>
      <c r="M200" s="5">
        <f t="shared" si="18"/>
        <v>0</v>
      </c>
      <c r="N200" s="5">
        <f t="shared" si="18"/>
        <v>0</v>
      </c>
      <c r="O200" s="5">
        <f t="shared" si="18"/>
        <v>0</v>
      </c>
      <c r="P200" s="5">
        <f t="shared" si="18"/>
        <v>0</v>
      </c>
      <c r="Q200" s="5">
        <f t="shared" si="18"/>
        <v>0</v>
      </c>
      <c r="R200" s="5">
        <f t="shared" si="18"/>
        <v>0</v>
      </c>
      <c r="S200" s="5">
        <f t="shared" si="18"/>
        <v>0</v>
      </c>
      <c r="T200" s="5">
        <f t="shared" si="18"/>
        <v>0</v>
      </c>
      <c r="U200" s="5">
        <f t="shared" si="18"/>
        <v>0</v>
      </c>
      <c r="V200" s="5">
        <f t="shared" si="18"/>
        <v>0</v>
      </c>
      <c r="W200" s="5">
        <f t="shared" si="18"/>
        <v>0</v>
      </c>
      <c r="X200" s="5">
        <f t="shared" si="18"/>
        <v>0</v>
      </c>
      <c r="Y200" s="5">
        <f t="shared" si="18"/>
        <v>0</v>
      </c>
      <c r="Z200" s="5">
        <f t="shared" si="18"/>
        <v>0</v>
      </c>
      <c r="AA200" s="5">
        <f t="shared" si="18"/>
        <v>0</v>
      </c>
      <c r="AB200" s="5">
        <f t="shared" si="18"/>
        <v>0</v>
      </c>
      <c r="AC200" s="5">
        <f t="shared" si="18"/>
        <v>0</v>
      </c>
      <c r="AD200" s="5">
        <f t="shared" si="18"/>
        <v>0</v>
      </c>
      <c r="AE200" s="5">
        <f t="shared" si="18"/>
        <v>0</v>
      </c>
      <c r="AF200" s="5">
        <f t="shared" si="18"/>
        <v>0</v>
      </c>
      <c r="AG200" s="5">
        <f t="shared" si="18"/>
        <v>0</v>
      </c>
      <c r="AH200" s="5">
        <f t="shared" si="18"/>
        <v>0</v>
      </c>
      <c r="AI200" s="5">
        <f t="shared" si="18"/>
        <v>0</v>
      </c>
      <c r="AJ200" s="5">
        <f t="shared" si="18"/>
        <v>0</v>
      </c>
      <c r="AK200" s="5">
        <f t="shared" si="18"/>
        <v>0</v>
      </c>
      <c r="AL200" s="5">
        <f t="shared" si="18"/>
        <v>0</v>
      </c>
      <c r="AM200" s="5">
        <f t="shared" si="18"/>
        <v>0</v>
      </c>
      <c r="AN200" s="5">
        <f t="shared" si="18"/>
        <v>0</v>
      </c>
      <c r="AO200" s="5">
        <f t="shared" si="18"/>
        <v>0</v>
      </c>
      <c r="AP200" s="5">
        <f t="shared" si="18"/>
        <v>0</v>
      </c>
      <c r="AQ200" s="5">
        <f t="shared" si="18"/>
        <v>0</v>
      </c>
      <c r="AR200" s="5">
        <f t="shared" si="18"/>
        <v>0</v>
      </c>
      <c r="AS200" s="5">
        <f t="shared" si="10"/>
        <v>0</v>
      </c>
      <c r="AT200" s="5">
        <f t="shared" si="15"/>
        <v>0</v>
      </c>
      <c r="AU200" s="5">
        <f t="shared" si="15"/>
        <v>0</v>
      </c>
      <c r="AV200" s="5">
        <f t="shared" si="15"/>
        <v>0</v>
      </c>
      <c r="AW200" s="5">
        <f t="shared" si="15"/>
        <v>0</v>
      </c>
      <c r="AX200" s="5">
        <f t="shared" si="15"/>
        <v>0</v>
      </c>
      <c r="AY200" s="5">
        <f t="shared" si="15"/>
        <v>0</v>
      </c>
      <c r="AZ200" s="5">
        <f t="shared" si="15"/>
        <v>0</v>
      </c>
      <c r="BA200" s="5">
        <f t="shared" si="15"/>
        <v>0</v>
      </c>
      <c r="BB200" s="5">
        <f t="shared" si="15"/>
        <v>0</v>
      </c>
      <c r="BC200" s="5">
        <f t="shared" si="15"/>
        <v>0</v>
      </c>
      <c r="BD200" s="5"/>
      <c r="BE200" s="5"/>
      <c r="BF200" s="5"/>
      <c r="BG200" s="5"/>
      <c r="BH200" s="5"/>
      <c r="BI200" s="5"/>
      <c r="BJ200" s="5"/>
    </row>
    <row r="201" spans="2:62" hidden="1">
      <c r="B201">
        <f t="shared" si="16"/>
        <v>510</v>
      </c>
      <c r="C201" t="str">
        <f t="shared" si="16"/>
        <v>TRACTAMENTS</v>
      </c>
      <c r="D201" t="str">
        <f t="shared" si="16"/>
        <v>Tractament Bacillus + retenol +purí ortiga amb tractor i braços</v>
      </c>
      <c r="E201" s="82">
        <f t="shared" si="16"/>
        <v>2500</v>
      </c>
      <c r="F201" s="5">
        <f t="shared" si="18"/>
        <v>0</v>
      </c>
      <c r="G201" s="5">
        <f t="shared" si="18"/>
        <v>0</v>
      </c>
      <c r="H201" s="5">
        <f t="shared" si="18"/>
        <v>0</v>
      </c>
      <c r="I201" s="5">
        <f t="shared" si="18"/>
        <v>0</v>
      </c>
      <c r="J201" s="5">
        <f t="shared" si="18"/>
        <v>0</v>
      </c>
      <c r="K201" s="5">
        <f t="shared" si="18"/>
        <v>0</v>
      </c>
      <c r="L201" s="5">
        <f t="shared" si="18"/>
        <v>0</v>
      </c>
      <c r="M201" s="5">
        <f t="shared" si="18"/>
        <v>0</v>
      </c>
      <c r="N201" s="5">
        <f t="shared" si="18"/>
        <v>0</v>
      </c>
      <c r="O201" s="5">
        <f t="shared" si="18"/>
        <v>0</v>
      </c>
      <c r="P201" s="5">
        <f t="shared" si="18"/>
        <v>0</v>
      </c>
      <c r="Q201" s="5">
        <f t="shared" si="18"/>
        <v>0</v>
      </c>
      <c r="R201" s="5">
        <f t="shared" si="18"/>
        <v>0</v>
      </c>
      <c r="S201" s="5">
        <f t="shared" si="18"/>
        <v>0</v>
      </c>
      <c r="T201" s="5">
        <f t="shared" si="18"/>
        <v>0</v>
      </c>
      <c r="U201" s="5">
        <f t="shared" si="18"/>
        <v>0</v>
      </c>
      <c r="V201" s="5">
        <f t="shared" si="18"/>
        <v>0</v>
      </c>
      <c r="W201" s="5">
        <f t="shared" si="18"/>
        <v>0</v>
      </c>
      <c r="X201" s="5">
        <f t="shared" si="18"/>
        <v>0</v>
      </c>
      <c r="Y201" s="5">
        <f t="shared" si="18"/>
        <v>0</v>
      </c>
      <c r="Z201" s="5">
        <f t="shared" si="18"/>
        <v>0</v>
      </c>
      <c r="AA201" s="5">
        <f t="shared" si="18"/>
        <v>0</v>
      </c>
      <c r="AB201" s="5">
        <f t="shared" si="18"/>
        <v>0</v>
      </c>
      <c r="AC201" s="5">
        <f t="shared" si="18"/>
        <v>0</v>
      </c>
      <c r="AD201" s="5">
        <f t="shared" si="18"/>
        <v>0</v>
      </c>
      <c r="AE201" s="5">
        <f t="shared" si="18"/>
        <v>0</v>
      </c>
      <c r="AF201" s="5">
        <f t="shared" si="18"/>
        <v>0</v>
      </c>
      <c r="AG201" s="5">
        <f t="shared" si="18"/>
        <v>0</v>
      </c>
      <c r="AH201" s="5">
        <f t="shared" si="18"/>
        <v>0</v>
      </c>
      <c r="AI201" s="5">
        <f t="shared" si="18"/>
        <v>0</v>
      </c>
      <c r="AJ201" s="5">
        <f t="shared" si="18"/>
        <v>0</v>
      </c>
      <c r="AK201" s="5">
        <f t="shared" si="18"/>
        <v>0</v>
      </c>
      <c r="AL201" s="5">
        <f t="shared" si="18"/>
        <v>0</v>
      </c>
      <c r="AM201" s="5">
        <f t="shared" si="18"/>
        <v>0</v>
      </c>
      <c r="AN201" s="5">
        <f t="shared" si="18"/>
        <v>0</v>
      </c>
      <c r="AO201" s="5">
        <f t="shared" si="18"/>
        <v>0</v>
      </c>
      <c r="AP201" s="5">
        <f t="shared" si="18"/>
        <v>0</v>
      </c>
      <c r="AQ201" s="5">
        <f t="shared" si="18"/>
        <v>0</v>
      </c>
      <c r="AR201" s="5">
        <f t="shared" si="18"/>
        <v>0</v>
      </c>
      <c r="AS201" s="5">
        <f t="shared" si="10"/>
        <v>0</v>
      </c>
      <c r="AT201" s="5">
        <f t="shared" si="15"/>
        <v>0</v>
      </c>
      <c r="AU201" s="5">
        <f t="shared" si="15"/>
        <v>0</v>
      </c>
      <c r="AV201" s="5">
        <f t="shared" si="15"/>
        <v>0</v>
      </c>
      <c r="AW201" s="5">
        <f t="shared" si="15"/>
        <v>0</v>
      </c>
      <c r="AX201" s="5">
        <f t="shared" si="15"/>
        <v>0</v>
      </c>
      <c r="AY201" s="5">
        <f t="shared" si="15"/>
        <v>0</v>
      </c>
      <c r="AZ201" s="5">
        <f t="shared" si="15"/>
        <v>0</v>
      </c>
      <c r="BA201" s="5">
        <f t="shared" si="15"/>
        <v>0</v>
      </c>
      <c r="BB201" s="5">
        <f t="shared" si="15"/>
        <v>0</v>
      </c>
      <c r="BC201" s="5">
        <f t="shared" si="15"/>
        <v>0</v>
      </c>
      <c r="BD201" s="5"/>
      <c r="BE201" s="5"/>
      <c r="BF201" s="5"/>
      <c r="BG201" s="5"/>
      <c r="BH201" s="5"/>
      <c r="BI201" s="5"/>
      <c r="BJ201" s="5"/>
    </row>
    <row r="202" spans="2:62" hidden="1">
      <c r="B202">
        <f t="shared" si="16"/>
        <v>520</v>
      </c>
      <c r="C202" t="str">
        <f t="shared" si="16"/>
        <v>TRACTAMENTS</v>
      </c>
      <c r="D202" t="str">
        <f t="shared" si="16"/>
        <v>Tractament Bacillus + retenol +purí ortiga amb bota i 2 persones</v>
      </c>
      <c r="E202" s="82">
        <f t="shared" si="16"/>
        <v>2500</v>
      </c>
      <c r="F202" s="5">
        <f t="shared" si="18"/>
        <v>0</v>
      </c>
      <c r="G202" s="5">
        <f t="shared" si="18"/>
        <v>0</v>
      </c>
      <c r="H202" s="5">
        <f t="shared" si="18"/>
        <v>0</v>
      </c>
      <c r="I202" s="5">
        <f t="shared" si="18"/>
        <v>0</v>
      </c>
      <c r="J202" s="5">
        <f t="shared" si="18"/>
        <v>0</v>
      </c>
      <c r="K202" s="5">
        <f t="shared" si="18"/>
        <v>0</v>
      </c>
      <c r="L202" s="5">
        <f t="shared" si="18"/>
        <v>0</v>
      </c>
      <c r="M202" s="5">
        <f t="shared" si="18"/>
        <v>0</v>
      </c>
      <c r="N202" s="5">
        <f t="shared" si="18"/>
        <v>0</v>
      </c>
      <c r="O202" s="5">
        <f t="shared" si="18"/>
        <v>0</v>
      </c>
      <c r="P202" s="5">
        <f t="shared" si="18"/>
        <v>0</v>
      </c>
      <c r="Q202" s="5">
        <f t="shared" si="18"/>
        <v>0</v>
      </c>
      <c r="R202" s="5">
        <f t="shared" si="18"/>
        <v>0</v>
      </c>
      <c r="S202" s="5">
        <f t="shared" si="18"/>
        <v>0</v>
      </c>
      <c r="T202" s="5">
        <f t="shared" si="18"/>
        <v>0</v>
      </c>
      <c r="U202" s="5">
        <f t="shared" si="18"/>
        <v>0</v>
      </c>
      <c r="V202" s="5">
        <f t="shared" si="18"/>
        <v>0</v>
      </c>
      <c r="W202" s="5">
        <f t="shared" si="18"/>
        <v>0</v>
      </c>
      <c r="X202" s="5">
        <f t="shared" si="18"/>
        <v>0</v>
      </c>
      <c r="Y202" s="5">
        <f t="shared" si="18"/>
        <v>0</v>
      </c>
      <c r="Z202" s="5">
        <f t="shared" si="18"/>
        <v>0</v>
      </c>
      <c r="AA202" s="5">
        <f t="shared" si="18"/>
        <v>0</v>
      </c>
      <c r="AB202" s="5">
        <f t="shared" si="18"/>
        <v>0</v>
      </c>
      <c r="AC202" s="5">
        <f t="shared" si="18"/>
        <v>0</v>
      </c>
      <c r="AD202" s="5">
        <f t="shared" si="18"/>
        <v>0</v>
      </c>
      <c r="AE202" s="5">
        <f t="shared" si="18"/>
        <v>0</v>
      </c>
      <c r="AF202" s="5">
        <f t="shared" si="18"/>
        <v>0</v>
      </c>
      <c r="AG202" s="5">
        <f t="shared" si="18"/>
        <v>0</v>
      </c>
      <c r="AH202" s="5">
        <f t="shared" si="18"/>
        <v>0</v>
      </c>
      <c r="AI202" s="5">
        <f t="shared" si="18"/>
        <v>0</v>
      </c>
      <c r="AJ202" s="5">
        <f t="shared" si="18"/>
        <v>0</v>
      </c>
      <c r="AK202" s="5">
        <f t="shared" si="18"/>
        <v>0</v>
      </c>
      <c r="AL202" s="5">
        <f t="shared" si="18"/>
        <v>0</v>
      </c>
      <c r="AM202" s="5">
        <f t="shared" si="18"/>
        <v>0</v>
      </c>
      <c r="AN202" s="5">
        <f t="shared" si="18"/>
        <v>0</v>
      </c>
      <c r="AO202" s="5">
        <f t="shared" si="18"/>
        <v>0</v>
      </c>
      <c r="AP202" s="5">
        <f t="shared" si="18"/>
        <v>0</v>
      </c>
      <c r="AQ202" s="5">
        <f t="shared" si="18"/>
        <v>0</v>
      </c>
      <c r="AR202" s="5">
        <f t="shared" si="18"/>
        <v>0</v>
      </c>
      <c r="AS202" s="5">
        <f t="shared" si="10"/>
        <v>0</v>
      </c>
      <c r="AT202" s="5">
        <f t="shared" si="15"/>
        <v>0</v>
      </c>
      <c r="AU202" s="5">
        <f t="shared" si="15"/>
        <v>0</v>
      </c>
      <c r="AV202" s="5">
        <f t="shared" si="15"/>
        <v>0</v>
      </c>
      <c r="AW202" s="5">
        <f t="shared" si="15"/>
        <v>0</v>
      </c>
      <c r="AX202" s="5">
        <f t="shared" si="15"/>
        <v>0</v>
      </c>
      <c r="AY202" s="5">
        <f t="shared" si="15"/>
        <v>0</v>
      </c>
      <c r="AZ202" s="5">
        <f t="shared" si="15"/>
        <v>0</v>
      </c>
      <c r="BA202" s="5">
        <f t="shared" si="15"/>
        <v>0</v>
      </c>
      <c r="BB202" s="5">
        <f t="shared" si="15"/>
        <v>0</v>
      </c>
      <c r="BC202" s="5">
        <f t="shared" si="15"/>
        <v>0</v>
      </c>
      <c r="BD202" s="5"/>
      <c r="BE202" s="5"/>
      <c r="BF202" s="5"/>
      <c r="BG202" s="5"/>
      <c r="BH202" s="5"/>
      <c r="BI202" s="5"/>
      <c r="BJ202" s="5"/>
    </row>
    <row r="203" spans="2:62" hidden="1">
      <c r="B203">
        <f t="shared" si="16"/>
        <v>530</v>
      </c>
      <c r="C203" t="str">
        <f t="shared" si="16"/>
        <v>TRACTAMENTS</v>
      </c>
      <c r="D203" t="str">
        <f t="shared" si="16"/>
        <v>Tractament coure + retenol + purí</v>
      </c>
      <c r="E203" s="82">
        <f t="shared" si="16"/>
        <v>2500</v>
      </c>
      <c r="F203" s="5">
        <f t="shared" si="18"/>
        <v>0</v>
      </c>
      <c r="G203" s="5">
        <f t="shared" si="18"/>
        <v>0</v>
      </c>
      <c r="H203" s="5">
        <f t="shared" si="18"/>
        <v>0</v>
      </c>
      <c r="I203" s="5">
        <f t="shared" si="18"/>
        <v>0</v>
      </c>
      <c r="J203" s="5">
        <f t="shared" si="18"/>
        <v>0</v>
      </c>
      <c r="K203" s="5">
        <f t="shared" si="18"/>
        <v>0</v>
      </c>
      <c r="L203" s="5">
        <f t="shared" si="18"/>
        <v>0</v>
      </c>
      <c r="M203" s="5">
        <f t="shared" si="18"/>
        <v>0</v>
      </c>
      <c r="N203" s="5">
        <f t="shared" si="18"/>
        <v>0</v>
      </c>
      <c r="O203" s="5">
        <f t="shared" si="18"/>
        <v>0</v>
      </c>
      <c r="P203" s="5">
        <f t="shared" si="18"/>
        <v>0</v>
      </c>
      <c r="Q203" s="5">
        <f t="shared" si="18"/>
        <v>0</v>
      </c>
      <c r="R203" s="5">
        <f t="shared" si="18"/>
        <v>0</v>
      </c>
      <c r="S203" s="5">
        <f t="shared" si="18"/>
        <v>0</v>
      </c>
      <c r="T203" s="5">
        <f t="shared" si="18"/>
        <v>0</v>
      </c>
      <c r="U203" s="5">
        <f t="shared" si="18"/>
        <v>0</v>
      </c>
      <c r="V203" s="5">
        <f t="shared" si="18"/>
        <v>0</v>
      </c>
      <c r="W203" s="5">
        <f t="shared" si="18"/>
        <v>0</v>
      </c>
      <c r="X203" s="5">
        <f t="shared" si="18"/>
        <v>0</v>
      </c>
      <c r="Y203" s="5">
        <f t="shared" si="18"/>
        <v>0</v>
      </c>
      <c r="Z203" s="5">
        <f t="shared" si="18"/>
        <v>0</v>
      </c>
      <c r="AA203" s="5">
        <f t="shared" si="18"/>
        <v>0</v>
      </c>
      <c r="AB203" s="5">
        <f t="shared" si="18"/>
        <v>0</v>
      </c>
      <c r="AC203" s="5">
        <f t="shared" si="18"/>
        <v>0</v>
      </c>
      <c r="AD203" s="5">
        <f t="shared" si="18"/>
        <v>0</v>
      </c>
      <c r="AE203" s="5">
        <f t="shared" si="18"/>
        <v>0</v>
      </c>
      <c r="AF203" s="5">
        <f t="shared" si="18"/>
        <v>0</v>
      </c>
      <c r="AG203" s="5">
        <f t="shared" si="18"/>
        <v>0</v>
      </c>
      <c r="AH203" s="5">
        <f t="shared" si="18"/>
        <v>0</v>
      </c>
      <c r="AI203" s="5">
        <f t="shared" si="18"/>
        <v>0</v>
      </c>
      <c r="AJ203" s="5">
        <f t="shared" si="18"/>
        <v>0</v>
      </c>
      <c r="AK203" s="5">
        <f t="shared" si="18"/>
        <v>0</v>
      </c>
      <c r="AL203" s="5">
        <f t="shared" si="18"/>
        <v>0</v>
      </c>
      <c r="AM203" s="5">
        <f t="shared" si="18"/>
        <v>0</v>
      </c>
      <c r="AN203" s="5">
        <f t="shared" si="18"/>
        <v>0</v>
      </c>
      <c r="AO203" s="5">
        <f t="shared" si="18"/>
        <v>0</v>
      </c>
      <c r="AP203" s="5">
        <f t="shared" si="18"/>
        <v>0</v>
      </c>
      <c r="AQ203" s="5">
        <f t="shared" si="18"/>
        <v>0</v>
      </c>
      <c r="AR203" s="5">
        <f t="shared" si="18"/>
        <v>0</v>
      </c>
      <c r="AS203" s="5">
        <f t="shared" si="10"/>
        <v>0</v>
      </c>
      <c r="AT203" s="5">
        <f t="shared" si="15"/>
        <v>0</v>
      </c>
      <c r="AU203" s="5">
        <f t="shared" si="15"/>
        <v>0</v>
      </c>
      <c r="AV203" s="5">
        <f t="shared" si="15"/>
        <v>0</v>
      </c>
      <c r="AW203" s="5">
        <f t="shared" si="15"/>
        <v>0</v>
      </c>
      <c r="AX203" s="5">
        <f t="shared" si="15"/>
        <v>0</v>
      </c>
      <c r="AY203" s="5">
        <f t="shared" si="15"/>
        <v>0</v>
      </c>
      <c r="AZ203" s="5">
        <f t="shared" si="15"/>
        <v>0</v>
      </c>
      <c r="BA203" s="5">
        <f t="shared" si="15"/>
        <v>0</v>
      </c>
      <c r="BB203" s="5">
        <f t="shared" si="15"/>
        <v>0</v>
      </c>
      <c r="BC203" s="5">
        <f t="shared" si="15"/>
        <v>0</v>
      </c>
      <c r="BD203" s="5"/>
      <c r="BE203" s="5"/>
      <c r="BF203" s="5"/>
      <c r="BG203" s="5"/>
      <c r="BH203" s="5"/>
      <c r="BI203" s="5"/>
      <c r="BJ203" s="5"/>
    </row>
    <row r="204" spans="2:62" hidden="1">
      <c r="B204">
        <f t="shared" si="16"/>
        <v>540</v>
      </c>
      <c r="C204" t="str">
        <f t="shared" si="16"/>
        <v>TRACTAMENTS</v>
      </c>
      <c r="D204" t="str">
        <f t="shared" si="16"/>
        <v>Tractament Llimacs (Ferramol)</v>
      </c>
      <c r="E204" s="82">
        <f t="shared" si="16"/>
        <v>2500</v>
      </c>
      <c r="F204" s="5">
        <f t="shared" si="18"/>
        <v>0</v>
      </c>
      <c r="G204" s="5">
        <f t="shared" si="18"/>
        <v>0</v>
      </c>
      <c r="H204" s="5">
        <f t="shared" si="18"/>
        <v>0</v>
      </c>
      <c r="I204" s="5">
        <f t="shared" si="18"/>
        <v>0</v>
      </c>
      <c r="J204" s="5">
        <f t="shared" si="18"/>
        <v>0</v>
      </c>
      <c r="K204" s="5">
        <f t="shared" si="18"/>
        <v>0</v>
      </c>
      <c r="L204" s="5">
        <f t="shared" si="18"/>
        <v>0</v>
      </c>
      <c r="M204" s="5">
        <f t="shared" si="18"/>
        <v>0</v>
      </c>
      <c r="N204" s="5">
        <f t="shared" si="18"/>
        <v>0</v>
      </c>
      <c r="O204" s="5">
        <f t="shared" si="18"/>
        <v>0</v>
      </c>
      <c r="P204" s="5">
        <f t="shared" si="18"/>
        <v>0</v>
      </c>
      <c r="Q204" s="5">
        <f t="shared" si="18"/>
        <v>0</v>
      </c>
      <c r="R204" s="5">
        <f t="shared" si="18"/>
        <v>0</v>
      </c>
      <c r="S204" s="5">
        <f t="shared" si="18"/>
        <v>0</v>
      </c>
      <c r="T204" s="5">
        <f t="shared" si="18"/>
        <v>0</v>
      </c>
      <c r="U204" s="5">
        <f t="shared" si="18"/>
        <v>0</v>
      </c>
      <c r="V204" s="5">
        <f t="shared" si="18"/>
        <v>0</v>
      </c>
      <c r="W204" s="5">
        <f t="shared" si="18"/>
        <v>0</v>
      </c>
      <c r="X204" s="5">
        <f t="shared" si="18"/>
        <v>0</v>
      </c>
      <c r="Y204" s="5">
        <f t="shared" si="18"/>
        <v>0</v>
      </c>
      <c r="Z204" s="5">
        <f t="shared" si="18"/>
        <v>0</v>
      </c>
      <c r="AA204" s="5">
        <f t="shared" ref="AA204:AR204" si="19">+AA79*AA$49*$E$4/$E204</f>
        <v>0</v>
      </c>
      <c r="AB204" s="5">
        <f t="shared" si="19"/>
        <v>0</v>
      </c>
      <c r="AC204" s="5">
        <f t="shared" si="19"/>
        <v>0</v>
      </c>
      <c r="AD204" s="5">
        <f t="shared" si="19"/>
        <v>0</v>
      </c>
      <c r="AE204" s="5">
        <f t="shared" si="19"/>
        <v>0</v>
      </c>
      <c r="AF204" s="5">
        <f t="shared" si="19"/>
        <v>0</v>
      </c>
      <c r="AG204" s="5">
        <f t="shared" si="19"/>
        <v>0</v>
      </c>
      <c r="AH204" s="5">
        <f t="shared" si="19"/>
        <v>0</v>
      </c>
      <c r="AI204" s="5">
        <f t="shared" si="19"/>
        <v>0</v>
      </c>
      <c r="AJ204" s="5">
        <f t="shared" si="19"/>
        <v>0</v>
      </c>
      <c r="AK204" s="5">
        <f t="shared" si="19"/>
        <v>0</v>
      </c>
      <c r="AL204" s="5">
        <f t="shared" si="19"/>
        <v>0</v>
      </c>
      <c r="AM204" s="5">
        <f t="shared" si="19"/>
        <v>0</v>
      </c>
      <c r="AN204" s="5">
        <f t="shared" si="19"/>
        <v>0</v>
      </c>
      <c r="AO204" s="5">
        <f t="shared" si="19"/>
        <v>0</v>
      </c>
      <c r="AP204" s="5">
        <f t="shared" si="19"/>
        <v>0</v>
      </c>
      <c r="AQ204" s="5">
        <f t="shared" si="19"/>
        <v>0</v>
      </c>
      <c r="AR204" s="5">
        <f t="shared" si="19"/>
        <v>0</v>
      </c>
      <c r="AS204" s="5">
        <f t="shared" si="10"/>
        <v>0</v>
      </c>
      <c r="AT204" s="5">
        <f t="shared" si="15"/>
        <v>0</v>
      </c>
      <c r="AU204" s="5">
        <f t="shared" si="15"/>
        <v>0</v>
      </c>
      <c r="AV204" s="5">
        <f t="shared" si="15"/>
        <v>0</v>
      </c>
      <c r="AW204" s="5">
        <f t="shared" si="15"/>
        <v>0</v>
      </c>
      <c r="AX204" s="5">
        <f t="shared" si="15"/>
        <v>0</v>
      </c>
      <c r="AY204" s="5">
        <f t="shared" si="15"/>
        <v>0</v>
      </c>
      <c r="AZ204" s="5">
        <f t="shared" si="15"/>
        <v>0</v>
      </c>
      <c r="BA204" s="5">
        <f t="shared" si="15"/>
        <v>0</v>
      </c>
      <c r="BB204" s="5">
        <f t="shared" si="15"/>
        <v>0</v>
      </c>
      <c r="BC204" s="5">
        <f t="shared" si="15"/>
        <v>0</v>
      </c>
      <c r="BD204" s="5"/>
      <c r="BE204" s="5"/>
      <c r="BF204" s="5"/>
      <c r="BG204" s="5"/>
      <c r="BH204" s="5"/>
      <c r="BI204" s="5"/>
      <c r="BJ204" s="5"/>
    </row>
    <row r="205" spans="2:62" hidden="1">
      <c r="B205">
        <f t="shared" si="16"/>
        <v>550</v>
      </c>
      <c r="C205" t="str">
        <f t="shared" si="16"/>
        <v>TRACTAMENTS</v>
      </c>
      <c r="D205" t="str">
        <f t="shared" si="16"/>
        <v>Tractament Bacillus + sofre amb bota i 2 persones</v>
      </c>
      <c r="E205" s="82">
        <f t="shared" si="16"/>
        <v>2500</v>
      </c>
      <c r="F205" s="5">
        <f t="shared" ref="F205:AR211" si="20">+F80*F$49*$E$4/$E205</f>
        <v>0</v>
      </c>
      <c r="G205" s="5">
        <f t="shared" si="20"/>
        <v>0</v>
      </c>
      <c r="H205" s="5">
        <f t="shared" si="20"/>
        <v>0</v>
      </c>
      <c r="I205" s="5">
        <f t="shared" si="20"/>
        <v>0</v>
      </c>
      <c r="J205" s="5">
        <f t="shared" si="20"/>
        <v>0</v>
      </c>
      <c r="K205" s="5">
        <f t="shared" si="20"/>
        <v>0</v>
      </c>
      <c r="L205" s="5">
        <f t="shared" si="20"/>
        <v>0</v>
      </c>
      <c r="M205" s="5">
        <f t="shared" si="20"/>
        <v>0</v>
      </c>
      <c r="N205" s="5">
        <f t="shared" si="20"/>
        <v>0</v>
      </c>
      <c r="O205" s="5">
        <f t="shared" si="20"/>
        <v>0</v>
      </c>
      <c r="P205" s="5">
        <f t="shared" si="20"/>
        <v>0</v>
      </c>
      <c r="Q205" s="5">
        <f t="shared" si="20"/>
        <v>0</v>
      </c>
      <c r="R205" s="5">
        <f t="shared" si="20"/>
        <v>0</v>
      </c>
      <c r="S205" s="5">
        <f t="shared" si="20"/>
        <v>0</v>
      </c>
      <c r="T205" s="5">
        <f t="shared" si="20"/>
        <v>0</v>
      </c>
      <c r="U205" s="5">
        <f t="shared" si="20"/>
        <v>0</v>
      </c>
      <c r="V205" s="5">
        <f t="shared" si="20"/>
        <v>0</v>
      </c>
      <c r="W205" s="5">
        <f t="shared" si="20"/>
        <v>0</v>
      </c>
      <c r="X205" s="5">
        <f t="shared" si="20"/>
        <v>0</v>
      </c>
      <c r="Y205" s="5">
        <f t="shared" si="20"/>
        <v>0</v>
      </c>
      <c r="Z205" s="5">
        <f t="shared" si="20"/>
        <v>0</v>
      </c>
      <c r="AA205" s="5">
        <f t="shared" si="20"/>
        <v>0</v>
      </c>
      <c r="AB205" s="5">
        <f t="shared" si="20"/>
        <v>0</v>
      </c>
      <c r="AC205" s="5">
        <f t="shared" si="20"/>
        <v>0</v>
      </c>
      <c r="AD205" s="5">
        <f t="shared" si="20"/>
        <v>0</v>
      </c>
      <c r="AE205" s="5">
        <f t="shared" si="20"/>
        <v>0</v>
      </c>
      <c r="AF205" s="5">
        <f t="shared" si="20"/>
        <v>0</v>
      </c>
      <c r="AG205" s="5">
        <f t="shared" si="20"/>
        <v>0</v>
      </c>
      <c r="AH205" s="5">
        <f t="shared" si="20"/>
        <v>0</v>
      </c>
      <c r="AI205" s="5">
        <f t="shared" si="20"/>
        <v>0</v>
      </c>
      <c r="AJ205" s="5">
        <f t="shared" si="20"/>
        <v>0</v>
      </c>
      <c r="AK205" s="5">
        <f t="shared" si="20"/>
        <v>0</v>
      </c>
      <c r="AL205" s="5">
        <f t="shared" si="20"/>
        <v>0</v>
      </c>
      <c r="AM205" s="5">
        <f t="shared" si="20"/>
        <v>0</v>
      </c>
      <c r="AN205" s="5">
        <f t="shared" si="20"/>
        <v>0</v>
      </c>
      <c r="AO205" s="5">
        <f t="shared" si="20"/>
        <v>0</v>
      </c>
      <c r="AP205" s="5">
        <f t="shared" si="20"/>
        <v>0</v>
      </c>
      <c r="AQ205" s="5">
        <f t="shared" si="20"/>
        <v>0</v>
      </c>
      <c r="AR205" s="5">
        <f t="shared" si="20"/>
        <v>0</v>
      </c>
      <c r="AS205" s="5">
        <f t="shared" si="10"/>
        <v>0</v>
      </c>
      <c r="AT205" s="5">
        <f t="shared" si="15"/>
        <v>0</v>
      </c>
      <c r="AU205" s="5">
        <f t="shared" si="15"/>
        <v>0</v>
      </c>
      <c r="AV205" s="5">
        <f t="shared" si="15"/>
        <v>0</v>
      </c>
      <c r="AW205" s="5">
        <f t="shared" si="15"/>
        <v>0</v>
      </c>
      <c r="AX205" s="5">
        <f t="shared" si="15"/>
        <v>0</v>
      </c>
      <c r="AY205" s="5">
        <f t="shared" si="15"/>
        <v>0</v>
      </c>
      <c r="AZ205" s="5">
        <f t="shared" si="15"/>
        <v>0</v>
      </c>
      <c r="BA205" s="5">
        <f t="shared" si="15"/>
        <v>0</v>
      </c>
      <c r="BB205" s="5">
        <f t="shared" si="15"/>
        <v>0</v>
      </c>
      <c r="BC205" s="5">
        <f t="shared" si="15"/>
        <v>0</v>
      </c>
      <c r="BD205" s="5"/>
      <c r="BE205" s="5"/>
      <c r="BF205" s="5"/>
      <c r="BG205" s="5"/>
      <c r="BH205" s="5"/>
      <c r="BI205" s="5"/>
      <c r="BJ205" s="5"/>
    </row>
    <row r="206" spans="2:62" hidden="1">
      <c r="B206">
        <f t="shared" si="16"/>
        <v>560</v>
      </c>
      <c r="C206" t="str">
        <f t="shared" si="16"/>
        <v>TRACTAMENTS</v>
      </c>
      <c r="D206" t="str">
        <f t="shared" si="16"/>
        <v>Tractament Nim + sofre amb bota i 2 persones</v>
      </c>
      <c r="E206" s="82">
        <f t="shared" si="16"/>
        <v>2500</v>
      </c>
      <c r="F206" s="5">
        <f t="shared" si="20"/>
        <v>0</v>
      </c>
      <c r="G206" s="5">
        <f t="shared" si="20"/>
        <v>0</v>
      </c>
      <c r="H206" s="5">
        <f t="shared" si="20"/>
        <v>0</v>
      </c>
      <c r="I206" s="5">
        <f t="shared" si="20"/>
        <v>0</v>
      </c>
      <c r="J206" s="5">
        <f t="shared" si="20"/>
        <v>0</v>
      </c>
      <c r="K206" s="5">
        <f t="shared" si="20"/>
        <v>0</v>
      </c>
      <c r="L206" s="5">
        <f t="shared" si="20"/>
        <v>0</v>
      </c>
      <c r="M206" s="5">
        <f t="shared" si="20"/>
        <v>0</v>
      </c>
      <c r="N206" s="5">
        <f t="shared" si="20"/>
        <v>0</v>
      </c>
      <c r="O206" s="5">
        <f t="shared" si="20"/>
        <v>0</v>
      </c>
      <c r="P206" s="5">
        <f t="shared" si="20"/>
        <v>0</v>
      </c>
      <c r="Q206" s="5">
        <f t="shared" si="20"/>
        <v>0</v>
      </c>
      <c r="R206" s="5">
        <f t="shared" si="20"/>
        <v>0</v>
      </c>
      <c r="S206" s="5">
        <f t="shared" si="20"/>
        <v>0</v>
      </c>
      <c r="T206" s="5">
        <f t="shared" si="20"/>
        <v>0</v>
      </c>
      <c r="U206" s="5">
        <f t="shared" si="20"/>
        <v>0</v>
      </c>
      <c r="V206" s="5">
        <f t="shared" si="20"/>
        <v>0</v>
      </c>
      <c r="W206" s="5">
        <f t="shared" si="20"/>
        <v>0</v>
      </c>
      <c r="X206" s="5">
        <f t="shared" si="20"/>
        <v>0</v>
      </c>
      <c r="Y206" s="5">
        <f t="shared" si="20"/>
        <v>0</v>
      </c>
      <c r="Z206" s="5">
        <f t="shared" si="20"/>
        <v>0</v>
      </c>
      <c r="AA206" s="5">
        <f t="shared" si="20"/>
        <v>0</v>
      </c>
      <c r="AB206" s="5">
        <f t="shared" si="20"/>
        <v>0</v>
      </c>
      <c r="AC206" s="5">
        <f t="shared" si="20"/>
        <v>0</v>
      </c>
      <c r="AD206" s="5">
        <f t="shared" si="20"/>
        <v>0</v>
      </c>
      <c r="AE206" s="5">
        <f t="shared" si="20"/>
        <v>0</v>
      </c>
      <c r="AF206" s="5">
        <f t="shared" si="20"/>
        <v>0</v>
      </c>
      <c r="AG206" s="5">
        <f t="shared" si="20"/>
        <v>0</v>
      </c>
      <c r="AH206" s="5">
        <f t="shared" si="20"/>
        <v>0</v>
      </c>
      <c r="AI206" s="5">
        <f t="shared" si="20"/>
        <v>0</v>
      </c>
      <c r="AJ206" s="5">
        <f t="shared" si="20"/>
        <v>0</v>
      </c>
      <c r="AK206" s="5">
        <f t="shared" si="20"/>
        <v>0</v>
      </c>
      <c r="AL206" s="5">
        <f t="shared" si="20"/>
        <v>0</v>
      </c>
      <c r="AM206" s="5">
        <f t="shared" si="20"/>
        <v>0</v>
      </c>
      <c r="AN206" s="5">
        <f t="shared" si="20"/>
        <v>0</v>
      </c>
      <c r="AO206" s="5">
        <f t="shared" si="20"/>
        <v>0</v>
      </c>
      <c r="AP206" s="5">
        <f t="shared" si="20"/>
        <v>0</v>
      </c>
      <c r="AQ206" s="5">
        <f t="shared" si="20"/>
        <v>0</v>
      </c>
      <c r="AR206" s="5">
        <f t="shared" si="20"/>
        <v>0</v>
      </c>
      <c r="AS206" s="5">
        <f t="shared" si="10"/>
        <v>0</v>
      </c>
      <c r="AT206" s="5">
        <f t="shared" si="15"/>
        <v>0</v>
      </c>
      <c r="AU206" s="5">
        <f t="shared" si="15"/>
        <v>0</v>
      </c>
      <c r="AV206" s="5">
        <f t="shared" si="15"/>
        <v>0</v>
      </c>
      <c r="AW206" s="5">
        <f t="shared" si="15"/>
        <v>0</v>
      </c>
      <c r="AX206" s="5">
        <f t="shared" si="15"/>
        <v>0</v>
      </c>
      <c r="AY206" s="5">
        <f t="shared" si="15"/>
        <v>0</v>
      </c>
      <c r="AZ206" s="5">
        <f t="shared" si="15"/>
        <v>0</v>
      </c>
      <c r="BA206" s="5">
        <f t="shared" si="15"/>
        <v>0</v>
      </c>
      <c r="BB206" s="5">
        <f t="shared" si="15"/>
        <v>0</v>
      </c>
      <c r="BC206" s="5">
        <f t="shared" si="15"/>
        <v>0</v>
      </c>
      <c r="BD206" s="5"/>
      <c r="BE206" s="5"/>
      <c r="BF206" s="5"/>
      <c r="BG206" s="5"/>
      <c r="BH206" s="5"/>
      <c r="BI206" s="5"/>
      <c r="BJ206" s="5"/>
    </row>
    <row r="207" spans="2:62" hidden="1">
      <c r="B207">
        <f t="shared" si="16"/>
        <v>570</v>
      </c>
      <c r="C207" t="str">
        <f t="shared" si="16"/>
        <v>TRACTAMENTS</v>
      </c>
      <c r="D207" t="str">
        <f t="shared" si="16"/>
        <v>Tractament sofre amb bota i 2 persones</v>
      </c>
      <c r="E207" s="82">
        <f t="shared" si="16"/>
        <v>2500</v>
      </c>
      <c r="F207" s="5">
        <f t="shared" si="20"/>
        <v>0</v>
      </c>
      <c r="G207" s="5">
        <f t="shared" si="20"/>
        <v>0</v>
      </c>
      <c r="H207" s="5">
        <f t="shared" si="20"/>
        <v>0</v>
      </c>
      <c r="I207" s="5">
        <f t="shared" si="20"/>
        <v>0</v>
      </c>
      <c r="J207" s="5">
        <f t="shared" si="20"/>
        <v>0</v>
      </c>
      <c r="K207" s="5">
        <f t="shared" si="20"/>
        <v>0</v>
      </c>
      <c r="L207" s="5">
        <f t="shared" si="20"/>
        <v>0</v>
      </c>
      <c r="M207" s="5">
        <f t="shared" si="20"/>
        <v>0</v>
      </c>
      <c r="N207" s="5">
        <f t="shared" si="20"/>
        <v>0</v>
      </c>
      <c r="O207" s="5">
        <f t="shared" si="20"/>
        <v>0</v>
      </c>
      <c r="P207" s="5">
        <f t="shared" si="20"/>
        <v>0</v>
      </c>
      <c r="Q207" s="5">
        <f t="shared" si="20"/>
        <v>0</v>
      </c>
      <c r="R207" s="5">
        <f t="shared" si="20"/>
        <v>0</v>
      </c>
      <c r="S207" s="5">
        <f t="shared" si="20"/>
        <v>0</v>
      </c>
      <c r="T207" s="5">
        <f t="shared" si="20"/>
        <v>0</v>
      </c>
      <c r="U207" s="5">
        <f t="shared" si="20"/>
        <v>0</v>
      </c>
      <c r="V207" s="5">
        <f t="shared" si="20"/>
        <v>0</v>
      </c>
      <c r="W207" s="5">
        <f t="shared" si="20"/>
        <v>0</v>
      </c>
      <c r="X207" s="5">
        <f t="shared" si="20"/>
        <v>0</v>
      </c>
      <c r="Y207" s="5">
        <f t="shared" si="20"/>
        <v>0</v>
      </c>
      <c r="Z207" s="5">
        <f t="shared" si="20"/>
        <v>0</v>
      </c>
      <c r="AA207" s="5">
        <f t="shared" si="20"/>
        <v>0</v>
      </c>
      <c r="AB207" s="5">
        <f t="shared" si="20"/>
        <v>0</v>
      </c>
      <c r="AC207" s="5">
        <f t="shared" si="20"/>
        <v>0</v>
      </c>
      <c r="AD207" s="5">
        <f t="shared" si="20"/>
        <v>0</v>
      </c>
      <c r="AE207" s="5">
        <f t="shared" si="20"/>
        <v>0</v>
      </c>
      <c r="AF207" s="5">
        <f t="shared" si="20"/>
        <v>0</v>
      </c>
      <c r="AG207" s="5">
        <f t="shared" si="20"/>
        <v>0</v>
      </c>
      <c r="AH207" s="5">
        <f t="shared" si="20"/>
        <v>0</v>
      </c>
      <c r="AI207" s="5">
        <f t="shared" si="20"/>
        <v>0</v>
      </c>
      <c r="AJ207" s="5">
        <f t="shared" si="20"/>
        <v>0</v>
      </c>
      <c r="AK207" s="5">
        <f t="shared" si="20"/>
        <v>0</v>
      </c>
      <c r="AL207" s="5">
        <f t="shared" si="20"/>
        <v>0</v>
      </c>
      <c r="AM207" s="5">
        <f t="shared" si="20"/>
        <v>0</v>
      </c>
      <c r="AN207" s="5">
        <f t="shared" si="20"/>
        <v>0</v>
      </c>
      <c r="AO207" s="5">
        <f t="shared" si="20"/>
        <v>0</v>
      </c>
      <c r="AP207" s="5">
        <f t="shared" si="20"/>
        <v>0</v>
      </c>
      <c r="AQ207" s="5">
        <f t="shared" si="20"/>
        <v>0</v>
      </c>
      <c r="AR207" s="5">
        <f t="shared" si="20"/>
        <v>0</v>
      </c>
      <c r="AS207" s="5">
        <f t="shared" si="10"/>
        <v>0</v>
      </c>
      <c r="AT207" s="5">
        <f t="shared" si="15"/>
        <v>0</v>
      </c>
      <c r="AU207" s="5">
        <f t="shared" si="15"/>
        <v>0</v>
      </c>
      <c r="AV207" s="5">
        <f t="shared" si="15"/>
        <v>0</v>
      </c>
      <c r="AW207" s="5">
        <f t="shared" si="15"/>
        <v>0</v>
      </c>
      <c r="AX207" s="5">
        <f t="shared" si="15"/>
        <v>0</v>
      </c>
      <c r="AY207" s="5">
        <f t="shared" si="15"/>
        <v>0</v>
      </c>
      <c r="AZ207" s="5">
        <f t="shared" si="15"/>
        <v>0</v>
      </c>
      <c r="BA207" s="5">
        <f t="shared" si="15"/>
        <v>0</v>
      </c>
      <c r="BB207" s="5">
        <f t="shared" si="15"/>
        <v>0</v>
      </c>
      <c r="BC207" s="5">
        <f t="shared" si="15"/>
        <v>0</v>
      </c>
      <c r="BD207" s="5"/>
      <c r="BE207" s="5"/>
      <c r="BF207" s="5"/>
      <c r="BG207" s="5"/>
      <c r="BH207" s="5"/>
      <c r="BI207" s="5"/>
      <c r="BJ207" s="5"/>
    </row>
    <row r="208" spans="2:62" hidden="1">
      <c r="B208">
        <f t="shared" si="16"/>
        <v>610</v>
      </c>
      <c r="C208" t="str">
        <f t="shared" si="16"/>
        <v>DESHERBAT</v>
      </c>
      <c r="D208" t="str">
        <f t="shared" si="16"/>
        <v>Desherbat amb tractor</v>
      </c>
      <c r="E208" s="82">
        <f t="shared" si="16"/>
        <v>2500</v>
      </c>
      <c r="F208" s="5">
        <f t="shared" si="20"/>
        <v>0</v>
      </c>
      <c r="G208" s="5">
        <f t="shared" si="20"/>
        <v>0</v>
      </c>
      <c r="H208" s="5">
        <f t="shared" si="20"/>
        <v>0</v>
      </c>
      <c r="I208" s="5">
        <f t="shared" si="20"/>
        <v>0</v>
      </c>
      <c r="J208" s="5">
        <f t="shared" si="20"/>
        <v>0</v>
      </c>
      <c r="K208" s="5">
        <f t="shared" si="20"/>
        <v>0</v>
      </c>
      <c r="L208" s="5">
        <f t="shared" si="20"/>
        <v>0</v>
      </c>
      <c r="M208" s="5">
        <f t="shared" si="20"/>
        <v>0</v>
      </c>
      <c r="N208" s="5">
        <f t="shared" si="20"/>
        <v>0</v>
      </c>
      <c r="O208" s="5">
        <f t="shared" si="20"/>
        <v>0</v>
      </c>
      <c r="P208" s="5">
        <f t="shared" si="20"/>
        <v>0</v>
      </c>
      <c r="Q208" s="5">
        <f t="shared" si="20"/>
        <v>0</v>
      </c>
      <c r="R208" s="5">
        <f t="shared" si="20"/>
        <v>0</v>
      </c>
      <c r="S208" s="5">
        <f t="shared" si="20"/>
        <v>0</v>
      </c>
      <c r="T208" s="5">
        <f t="shared" si="20"/>
        <v>0</v>
      </c>
      <c r="U208" s="5">
        <f t="shared" si="20"/>
        <v>0</v>
      </c>
      <c r="V208" s="5">
        <f t="shared" si="20"/>
        <v>0</v>
      </c>
      <c r="W208" s="5">
        <f t="shared" si="20"/>
        <v>0</v>
      </c>
      <c r="X208" s="5">
        <f t="shared" si="20"/>
        <v>0</v>
      </c>
      <c r="Y208" s="5">
        <f t="shared" si="20"/>
        <v>0</v>
      </c>
      <c r="Z208" s="5">
        <f t="shared" si="20"/>
        <v>0</v>
      </c>
      <c r="AA208" s="5">
        <f t="shared" si="20"/>
        <v>0</v>
      </c>
      <c r="AB208" s="5">
        <f t="shared" si="20"/>
        <v>0</v>
      </c>
      <c r="AC208" s="5">
        <f t="shared" si="20"/>
        <v>0</v>
      </c>
      <c r="AD208" s="5">
        <f t="shared" si="20"/>
        <v>0</v>
      </c>
      <c r="AE208" s="5">
        <f t="shared" si="20"/>
        <v>0</v>
      </c>
      <c r="AF208" s="5">
        <f t="shared" si="20"/>
        <v>0</v>
      </c>
      <c r="AG208" s="5">
        <f t="shared" si="20"/>
        <v>0</v>
      </c>
      <c r="AH208" s="5">
        <f t="shared" si="20"/>
        <v>0</v>
      </c>
      <c r="AI208" s="5">
        <f t="shared" si="20"/>
        <v>0</v>
      </c>
      <c r="AJ208" s="5">
        <f t="shared" si="20"/>
        <v>0</v>
      </c>
      <c r="AK208" s="5">
        <f t="shared" si="20"/>
        <v>0</v>
      </c>
      <c r="AL208" s="5">
        <f t="shared" si="20"/>
        <v>0</v>
      </c>
      <c r="AM208" s="5">
        <f t="shared" si="20"/>
        <v>0</v>
      </c>
      <c r="AN208" s="5">
        <f t="shared" si="20"/>
        <v>0</v>
      </c>
      <c r="AO208" s="5">
        <f t="shared" si="20"/>
        <v>0</v>
      </c>
      <c r="AP208" s="5">
        <f t="shared" si="20"/>
        <v>0</v>
      </c>
      <c r="AQ208" s="5">
        <f t="shared" si="20"/>
        <v>0</v>
      </c>
      <c r="AR208" s="5">
        <f t="shared" si="20"/>
        <v>0</v>
      </c>
      <c r="AS208" s="5">
        <f t="shared" si="10"/>
        <v>0</v>
      </c>
      <c r="AT208" s="5">
        <f t="shared" ref="AT208:BC223" si="21">+AT83*AT$49*$E$4/$E208</f>
        <v>0</v>
      </c>
      <c r="AU208" s="5">
        <f t="shared" si="21"/>
        <v>0</v>
      </c>
      <c r="AV208" s="5">
        <f t="shared" si="21"/>
        <v>0</v>
      </c>
      <c r="AW208" s="5">
        <f t="shared" si="21"/>
        <v>0</v>
      </c>
      <c r="AX208" s="5">
        <f t="shared" si="21"/>
        <v>0</v>
      </c>
      <c r="AY208" s="5">
        <f t="shared" si="21"/>
        <v>0</v>
      </c>
      <c r="AZ208" s="5">
        <f t="shared" si="21"/>
        <v>0</v>
      </c>
      <c r="BA208" s="5">
        <f t="shared" si="21"/>
        <v>0</v>
      </c>
      <c r="BB208" s="5">
        <f t="shared" si="21"/>
        <v>0</v>
      </c>
      <c r="BC208" s="5">
        <f t="shared" si="21"/>
        <v>0</v>
      </c>
      <c r="BD208" s="5"/>
      <c r="BE208" s="5"/>
      <c r="BF208" s="5"/>
      <c r="BG208" s="5"/>
      <c r="BH208" s="5"/>
      <c r="BI208" s="5"/>
      <c r="BJ208" s="5"/>
    </row>
    <row r="209" spans="2:62" hidden="1">
      <c r="B209">
        <f t="shared" ref="B209:E224" si="22">+B84</f>
        <v>620</v>
      </c>
      <c r="C209" t="str">
        <f t="shared" si="22"/>
        <v>DESHERBAT</v>
      </c>
      <c r="D209" t="str">
        <f t="shared" si="22"/>
        <v>Desherbat amb motocultor</v>
      </c>
      <c r="E209" s="82">
        <f t="shared" si="22"/>
        <v>2500</v>
      </c>
      <c r="F209" s="5">
        <f t="shared" si="20"/>
        <v>0</v>
      </c>
      <c r="G209" s="5">
        <f t="shared" si="20"/>
        <v>0</v>
      </c>
      <c r="H209" s="5">
        <f t="shared" si="20"/>
        <v>0</v>
      </c>
      <c r="I209" s="5">
        <f t="shared" si="20"/>
        <v>0</v>
      </c>
      <c r="J209" s="5">
        <f t="shared" si="20"/>
        <v>0</v>
      </c>
      <c r="K209" s="5">
        <f t="shared" si="20"/>
        <v>0</v>
      </c>
      <c r="L209" s="5">
        <f t="shared" si="20"/>
        <v>0</v>
      </c>
      <c r="M209" s="5">
        <f t="shared" si="20"/>
        <v>0</v>
      </c>
      <c r="N209" s="5">
        <f t="shared" si="20"/>
        <v>0</v>
      </c>
      <c r="O209" s="5">
        <f t="shared" si="20"/>
        <v>0</v>
      </c>
      <c r="P209" s="5">
        <f t="shared" si="20"/>
        <v>0</v>
      </c>
      <c r="Q209" s="5">
        <f t="shared" si="20"/>
        <v>0</v>
      </c>
      <c r="R209" s="5">
        <f t="shared" si="20"/>
        <v>0</v>
      </c>
      <c r="S209" s="5">
        <f t="shared" si="20"/>
        <v>0</v>
      </c>
      <c r="T209" s="5">
        <f t="shared" si="20"/>
        <v>0</v>
      </c>
      <c r="U209" s="5">
        <f t="shared" si="20"/>
        <v>0</v>
      </c>
      <c r="V209" s="5">
        <f t="shared" si="20"/>
        <v>0</v>
      </c>
      <c r="W209" s="5">
        <f t="shared" si="20"/>
        <v>0</v>
      </c>
      <c r="X209" s="5">
        <f t="shared" si="20"/>
        <v>0</v>
      </c>
      <c r="Y209" s="5">
        <f t="shared" si="20"/>
        <v>0</v>
      </c>
      <c r="Z209" s="5">
        <f t="shared" si="20"/>
        <v>0</v>
      </c>
      <c r="AA209" s="5">
        <f t="shared" si="20"/>
        <v>0</v>
      </c>
      <c r="AB209" s="5">
        <f t="shared" si="20"/>
        <v>0</v>
      </c>
      <c r="AC209" s="5">
        <f t="shared" si="20"/>
        <v>0</v>
      </c>
      <c r="AD209" s="5">
        <f t="shared" si="20"/>
        <v>0</v>
      </c>
      <c r="AE209" s="5">
        <f t="shared" si="20"/>
        <v>0</v>
      </c>
      <c r="AF209" s="5">
        <f t="shared" si="20"/>
        <v>0</v>
      </c>
      <c r="AG209" s="5">
        <f t="shared" si="20"/>
        <v>0</v>
      </c>
      <c r="AH209" s="5">
        <f t="shared" si="20"/>
        <v>0</v>
      </c>
      <c r="AI209" s="5">
        <f t="shared" si="20"/>
        <v>0</v>
      </c>
      <c r="AJ209" s="5">
        <f t="shared" si="20"/>
        <v>0</v>
      </c>
      <c r="AK209" s="5">
        <f t="shared" si="20"/>
        <v>0</v>
      </c>
      <c r="AL209" s="5">
        <f t="shared" si="20"/>
        <v>0</v>
      </c>
      <c r="AM209" s="5">
        <f t="shared" si="20"/>
        <v>0</v>
      </c>
      <c r="AN209" s="5">
        <f t="shared" si="20"/>
        <v>0</v>
      </c>
      <c r="AO209" s="5">
        <f t="shared" si="20"/>
        <v>0</v>
      </c>
      <c r="AP209" s="5">
        <f t="shared" si="20"/>
        <v>0</v>
      </c>
      <c r="AQ209" s="5">
        <f t="shared" si="20"/>
        <v>0</v>
      </c>
      <c r="AR209" s="5">
        <f t="shared" si="20"/>
        <v>0</v>
      </c>
      <c r="AS209" s="5">
        <f t="shared" si="10"/>
        <v>0</v>
      </c>
      <c r="AT209" s="5">
        <f t="shared" si="21"/>
        <v>0</v>
      </c>
      <c r="AU209" s="5">
        <f t="shared" si="21"/>
        <v>0</v>
      </c>
      <c r="AV209" s="5">
        <f t="shared" si="21"/>
        <v>0</v>
      </c>
      <c r="AW209" s="5">
        <f t="shared" si="21"/>
        <v>0</v>
      </c>
      <c r="AX209" s="5">
        <f t="shared" si="21"/>
        <v>0</v>
      </c>
      <c r="AY209" s="5">
        <f t="shared" si="21"/>
        <v>0</v>
      </c>
      <c r="AZ209" s="5">
        <f t="shared" si="21"/>
        <v>0</v>
      </c>
      <c r="BA209" s="5">
        <f t="shared" si="21"/>
        <v>0</v>
      </c>
      <c r="BB209" s="5">
        <f t="shared" si="21"/>
        <v>0</v>
      </c>
      <c r="BC209" s="5">
        <f t="shared" si="21"/>
        <v>0</v>
      </c>
      <c r="BD209" s="5"/>
      <c r="BE209" s="5"/>
      <c r="BF209" s="5"/>
      <c r="BG209" s="5"/>
      <c r="BH209" s="5"/>
      <c r="BI209" s="5"/>
      <c r="BJ209" s="5"/>
    </row>
    <row r="210" spans="2:62" hidden="1">
      <c r="B210">
        <f t="shared" si="22"/>
        <v>630</v>
      </c>
      <c r="C210" t="str">
        <f t="shared" si="22"/>
        <v>DESHERBAT</v>
      </c>
      <c r="D210" t="str">
        <f t="shared" si="22"/>
        <v>Desherbat amb motocultor (només part sense plàstic)</v>
      </c>
      <c r="E210" s="82">
        <f t="shared" si="22"/>
        <v>2500</v>
      </c>
      <c r="F210" s="5">
        <f t="shared" si="20"/>
        <v>0</v>
      </c>
      <c r="G210" s="5">
        <f t="shared" si="20"/>
        <v>0</v>
      </c>
      <c r="H210" s="5">
        <f t="shared" si="20"/>
        <v>0</v>
      </c>
      <c r="I210" s="5">
        <f t="shared" si="20"/>
        <v>0</v>
      </c>
      <c r="J210" s="5">
        <f t="shared" si="20"/>
        <v>0</v>
      </c>
      <c r="K210" s="5">
        <f t="shared" si="20"/>
        <v>0</v>
      </c>
      <c r="L210" s="5">
        <f t="shared" si="20"/>
        <v>0</v>
      </c>
      <c r="M210" s="5">
        <f t="shared" si="20"/>
        <v>0</v>
      </c>
      <c r="N210" s="5">
        <f t="shared" si="20"/>
        <v>0</v>
      </c>
      <c r="O210" s="5">
        <f t="shared" si="20"/>
        <v>0</v>
      </c>
      <c r="P210" s="5">
        <f t="shared" si="20"/>
        <v>0</v>
      </c>
      <c r="Q210" s="5">
        <f t="shared" si="20"/>
        <v>0</v>
      </c>
      <c r="R210" s="5">
        <f t="shared" si="20"/>
        <v>0</v>
      </c>
      <c r="S210" s="5">
        <f t="shared" si="20"/>
        <v>0</v>
      </c>
      <c r="T210" s="5">
        <f t="shared" si="20"/>
        <v>0</v>
      </c>
      <c r="U210" s="5">
        <f t="shared" si="20"/>
        <v>0</v>
      </c>
      <c r="V210" s="5">
        <f t="shared" si="20"/>
        <v>0</v>
      </c>
      <c r="W210" s="5">
        <f t="shared" si="20"/>
        <v>0</v>
      </c>
      <c r="X210" s="5">
        <f t="shared" si="20"/>
        <v>0</v>
      </c>
      <c r="Y210" s="5">
        <f t="shared" si="20"/>
        <v>0</v>
      </c>
      <c r="Z210" s="5">
        <f t="shared" si="20"/>
        <v>0</v>
      </c>
      <c r="AA210" s="5">
        <f t="shared" si="20"/>
        <v>0</v>
      </c>
      <c r="AB210" s="5">
        <f t="shared" si="20"/>
        <v>0</v>
      </c>
      <c r="AC210" s="5">
        <f t="shared" si="20"/>
        <v>0</v>
      </c>
      <c r="AD210" s="5">
        <f t="shared" si="20"/>
        <v>0</v>
      </c>
      <c r="AE210" s="5">
        <f t="shared" si="20"/>
        <v>0</v>
      </c>
      <c r="AF210" s="5">
        <f t="shared" si="20"/>
        <v>0</v>
      </c>
      <c r="AG210" s="5">
        <f t="shared" si="20"/>
        <v>0</v>
      </c>
      <c r="AH210" s="5">
        <f t="shared" si="20"/>
        <v>0</v>
      </c>
      <c r="AI210" s="5">
        <f t="shared" si="20"/>
        <v>0</v>
      </c>
      <c r="AJ210" s="5">
        <f t="shared" si="20"/>
        <v>0</v>
      </c>
      <c r="AK210" s="5">
        <f t="shared" si="20"/>
        <v>0</v>
      </c>
      <c r="AL210" s="5">
        <f t="shared" si="20"/>
        <v>0</v>
      </c>
      <c r="AM210" s="5">
        <f t="shared" si="20"/>
        <v>0</v>
      </c>
      <c r="AN210" s="5">
        <f t="shared" si="20"/>
        <v>0</v>
      </c>
      <c r="AO210" s="5">
        <f t="shared" si="20"/>
        <v>0</v>
      </c>
      <c r="AP210" s="5">
        <f t="shared" si="20"/>
        <v>0</v>
      </c>
      <c r="AQ210" s="5">
        <f t="shared" si="20"/>
        <v>0</v>
      </c>
      <c r="AR210" s="5">
        <f t="shared" si="20"/>
        <v>0</v>
      </c>
      <c r="AS210" s="5">
        <f t="shared" si="10"/>
        <v>0</v>
      </c>
      <c r="AT210" s="5">
        <f t="shared" si="21"/>
        <v>0</v>
      </c>
      <c r="AU210" s="5">
        <f t="shared" si="21"/>
        <v>0</v>
      </c>
      <c r="AV210" s="5">
        <f t="shared" si="21"/>
        <v>0</v>
      </c>
      <c r="AW210" s="5">
        <f t="shared" si="21"/>
        <v>0</v>
      </c>
      <c r="AX210" s="5">
        <f t="shared" si="21"/>
        <v>0</v>
      </c>
      <c r="AY210" s="5">
        <f t="shared" si="21"/>
        <v>0</v>
      </c>
      <c r="AZ210" s="5">
        <f t="shared" si="21"/>
        <v>0</v>
      </c>
      <c r="BA210" s="5">
        <f t="shared" si="21"/>
        <v>0</v>
      </c>
      <c r="BB210" s="5">
        <f t="shared" si="21"/>
        <v>0</v>
      </c>
      <c r="BC210" s="5">
        <f t="shared" si="21"/>
        <v>0</v>
      </c>
      <c r="BD210" s="5"/>
      <c r="BE210" s="5"/>
      <c r="BF210" s="5"/>
      <c r="BG210" s="5"/>
      <c r="BH210" s="5"/>
      <c r="BI210" s="5"/>
      <c r="BJ210" s="5"/>
    </row>
    <row r="211" spans="2:62" hidden="1">
      <c r="B211">
        <f t="shared" si="22"/>
        <v>640</v>
      </c>
      <c r="C211" t="str">
        <f t="shared" si="22"/>
        <v>DESHERBAT</v>
      </c>
      <c r="D211" t="str">
        <f t="shared" si="22"/>
        <v>Desherbat manual 2,5h/1.000 m2</v>
      </c>
      <c r="E211" s="82">
        <f t="shared" si="22"/>
        <v>2500</v>
      </c>
      <c r="F211" s="5">
        <f t="shared" si="20"/>
        <v>0</v>
      </c>
      <c r="G211" s="5">
        <f t="shared" si="20"/>
        <v>0</v>
      </c>
      <c r="H211" s="5">
        <f t="shared" si="20"/>
        <v>0</v>
      </c>
      <c r="I211" s="5">
        <f t="shared" si="20"/>
        <v>0</v>
      </c>
      <c r="J211" s="5">
        <f t="shared" si="20"/>
        <v>0</v>
      </c>
      <c r="K211" s="5">
        <f t="shared" si="20"/>
        <v>0</v>
      </c>
      <c r="L211" s="5">
        <f t="shared" si="20"/>
        <v>0</v>
      </c>
      <c r="M211" s="5">
        <f t="shared" si="20"/>
        <v>0</v>
      </c>
      <c r="N211" s="5">
        <f t="shared" si="20"/>
        <v>0</v>
      </c>
      <c r="O211" s="5">
        <f t="shared" si="20"/>
        <v>0</v>
      </c>
      <c r="P211" s="5">
        <f t="shared" si="20"/>
        <v>0</v>
      </c>
      <c r="Q211" s="5">
        <f t="shared" si="20"/>
        <v>0</v>
      </c>
      <c r="R211" s="5">
        <f t="shared" si="20"/>
        <v>0</v>
      </c>
      <c r="S211" s="5">
        <f t="shared" si="20"/>
        <v>0</v>
      </c>
      <c r="T211" s="5">
        <f t="shared" si="20"/>
        <v>0</v>
      </c>
      <c r="U211" s="5">
        <f t="shared" si="20"/>
        <v>0</v>
      </c>
      <c r="V211" s="5">
        <f t="shared" si="20"/>
        <v>0</v>
      </c>
      <c r="W211" s="5">
        <f t="shared" si="20"/>
        <v>0</v>
      </c>
      <c r="X211" s="5">
        <f t="shared" si="20"/>
        <v>0</v>
      </c>
      <c r="Y211" s="5">
        <f t="shared" si="20"/>
        <v>0</v>
      </c>
      <c r="Z211" s="5">
        <f t="shared" si="20"/>
        <v>0</v>
      </c>
      <c r="AA211" s="5">
        <f t="shared" ref="AA211:AR211" si="23">+AA86*AA$49*$E$4/$E211</f>
        <v>0</v>
      </c>
      <c r="AB211" s="5">
        <f t="shared" si="23"/>
        <v>0</v>
      </c>
      <c r="AC211" s="5">
        <f t="shared" si="23"/>
        <v>0</v>
      </c>
      <c r="AD211" s="5">
        <f t="shared" si="23"/>
        <v>0</v>
      </c>
      <c r="AE211" s="5">
        <f t="shared" si="23"/>
        <v>0</v>
      </c>
      <c r="AF211" s="5">
        <f t="shared" si="23"/>
        <v>0</v>
      </c>
      <c r="AG211" s="5">
        <f t="shared" si="23"/>
        <v>0</v>
      </c>
      <c r="AH211" s="5">
        <f t="shared" si="23"/>
        <v>0</v>
      </c>
      <c r="AI211" s="5">
        <f t="shared" si="23"/>
        <v>0</v>
      </c>
      <c r="AJ211" s="5">
        <f t="shared" si="23"/>
        <v>0</v>
      </c>
      <c r="AK211" s="5">
        <f t="shared" si="23"/>
        <v>0</v>
      </c>
      <c r="AL211" s="5">
        <f t="shared" si="23"/>
        <v>0</v>
      </c>
      <c r="AM211" s="5">
        <f t="shared" si="23"/>
        <v>0</v>
      </c>
      <c r="AN211" s="5">
        <f t="shared" si="23"/>
        <v>0</v>
      </c>
      <c r="AO211" s="5">
        <f t="shared" si="23"/>
        <v>0</v>
      </c>
      <c r="AP211" s="5">
        <f t="shared" si="23"/>
        <v>0</v>
      </c>
      <c r="AQ211" s="5">
        <f t="shared" si="23"/>
        <v>0</v>
      </c>
      <c r="AR211" s="5">
        <f t="shared" si="23"/>
        <v>0</v>
      </c>
      <c r="AS211" s="5">
        <f t="shared" si="10"/>
        <v>0</v>
      </c>
      <c r="AT211" s="5">
        <f t="shared" si="21"/>
        <v>0</v>
      </c>
      <c r="AU211" s="5">
        <f t="shared" si="21"/>
        <v>0</v>
      </c>
      <c r="AV211" s="5">
        <f t="shared" si="21"/>
        <v>0</v>
      </c>
      <c r="AW211" s="5">
        <f t="shared" si="21"/>
        <v>0</v>
      </c>
      <c r="AX211" s="5">
        <f t="shared" si="21"/>
        <v>0</v>
      </c>
      <c r="AY211" s="5">
        <f t="shared" si="21"/>
        <v>0</v>
      </c>
      <c r="AZ211" s="5">
        <f t="shared" si="21"/>
        <v>0</v>
      </c>
      <c r="BA211" s="5">
        <f t="shared" si="21"/>
        <v>0</v>
      </c>
      <c r="BB211" s="5">
        <f t="shared" si="21"/>
        <v>0</v>
      </c>
      <c r="BC211" s="5">
        <f t="shared" si="21"/>
        <v>0</v>
      </c>
      <c r="BD211" s="5"/>
      <c r="BE211" s="5"/>
      <c r="BF211" s="5"/>
      <c r="BG211" s="5"/>
      <c r="BH211" s="5"/>
      <c r="BI211" s="5"/>
      <c r="BJ211" s="5"/>
    </row>
    <row r="212" spans="2:62" hidden="1">
      <c r="B212">
        <f t="shared" si="22"/>
        <v>650</v>
      </c>
      <c r="C212" t="str">
        <f t="shared" si="22"/>
        <v>DESHERBAT</v>
      </c>
      <c r="D212" t="str">
        <f t="shared" si="22"/>
        <v>Desherbat manual 5h/1.000  m2</v>
      </c>
      <c r="E212" s="82">
        <f t="shared" si="22"/>
        <v>2500</v>
      </c>
      <c r="F212" s="5">
        <f t="shared" ref="F212:AR218" si="24">+F87*F$49*$E$4/$E212</f>
        <v>0</v>
      </c>
      <c r="G212" s="5">
        <f t="shared" si="24"/>
        <v>0</v>
      </c>
      <c r="H212" s="5">
        <f t="shared" si="24"/>
        <v>0</v>
      </c>
      <c r="I212" s="5">
        <f t="shared" si="24"/>
        <v>0</v>
      </c>
      <c r="J212" s="5">
        <f t="shared" si="24"/>
        <v>0</v>
      </c>
      <c r="K212" s="5">
        <f t="shared" si="24"/>
        <v>0</v>
      </c>
      <c r="L212" s="5">
        <f t="shared" si="24"/>
        <v>0</v>
      </c>
      <c r="M212" s="5">
        <f t="shared" si="24"/>
        <v>0</v>
      </c>
      <c r="N212" s="5">
        <f t="shared" si="24"/>
        <v>0</v>
      </c>
      <c r="O212" s="5">
        <f t="shared" si="24"/>
        <v>0</v>
      </c>
      <c r="P212" s="5">
        <f t="shared" si="24"/>
        <v>0</v>
      </c>
      <c r="Q212" s="5">
        <f t="shared" si="24"/>
        <v>0</v>
      </c>
      <c r="R212" s="5">
        <f t="shared" si="24"/>
        <v>0</v>
      </c>
      <c r="S212" s="5">
        <f t="shared" si="24"/>
        <v>0</v>
      </c>
      <c r="T212" s="5">
        <f t="shared" si="24"/>
        <v>0</v>
      </c>
      <c r="U212" s="5">
        <f t="shared" si="24"/>
        <v>0</v>
      </c>
      <c r="V212" s="5">
        <f t="shared" si="24"/>
        <v>0</v>
      </c>
      <c r="W212" s="5">
        <f t="shared" si="24"/>
        <v>0</v>
      </c>
      <c r="X212" s="5">
        <f t="shared" si="24"/>
        <v>0</v>
      </c>
      <c r="Y212" s="5">
        <f t="shared" si="24"/>
        <v>0</v>
      </c>
      <c r="Z212" s="5">
        <f t="shared" si="24"/>
        <v>0</v>
      </c>
      <c r="AA212" s="5">
        <f t="shared" si="24"/>
        <v>0</v>
      </c>
      <c r="AB212" s="5">
        <f t="shared" si="24"/>
        <v>0</v>
      </c>
      <c r="AC212" s="5">
        <f t="shared" si="24"/>
        <v>0</v>
      </c>
      <c r="AD212" s="5">
        <f t="shared" si="24"/>
        <v>0</v>
      </c>
      <c r="AE212" s="5">
        <f t="shared" si="24"/>
        <v>0</v>
      </c>
      <c r="AF212" s="5">
        <f t="shared" si="24"/>
        <v>0</v>
      </c>
      <c r="AG212" s="5">
        <f t="shared" si="24"/>
        <v>0</v>
      </c>
      <c r="AH212" s="5">
        <f t="shared" si="24"/>
        <v>0</v>
      </c>
      <c r="AI212" s="5">
        <f t="shared" si="24"/>
        <v>0</v>
      </c>
      <c r="AJ212" s="5">
        <f t="shared" si="24"/>
        <v>0</v>
      </c>
      <c r="AK212" s="5">
        <f t="shared" si="24"/>
        <v>0</v>
      </c>
      <c r="AL212" s="5">
        <f t="shared" si="24"/>
        <v>0</v>
      </c>
      <c r="AM212" s="5">
        <f t="shared" si="24"/>
        <v>0</v>
      </c>
      <c r="AN212" s="5">
        <f t="shared" si="24"/>
        <v>0</v>
      </c>
      <c r="AO212" s="5">
        <f t="shared" si="24"/>
        <v>0</v>
      </c>
      <c r="AP212" s="5">
        <f t="shared" si="24"/>
        <v>0</v>
      </c>
      <c r="AQ212" s="5">
        <f t="shared" si="24"/>
        <v>0</v>
      </c>
      <c r="AR212" s="5">
        <f t="shared" si="24"/>
        <v>0</v>
      </c>
      <c r="AS212" s="5">
        <f t="shared" si="10"/>
        <v>0</v>
      </c>
      <c r="AT212" s="5">
        <f t="shared" si="21"/>
        <v>0</v>
      </c>
      <c r="AU212" s="5">
        <f t="shared" si="21"/>
        <v>0</v>
      </c>
      <c r="AV212" s="5">
        <f t="shared" si="21"/>
        <v>0</v>
      </c>
      <c r="AW212" s="5">
        <f t="shared" si="21"/>
        <v>0</v>
      </c>
      <c r="AX212" s="5">
        <f t="shared" si="21"/>
        <v>0</v>
      </c>
      <c r="AY212" s="5">
        <f t="shared" si="21"/>
        <v>0</v>
      </c>
      <c r="AZ212" s="5">
        <f t="shared" si="21"/>
        <v>0</v>
      </c>
      <c r="BA212" s="5">
        <f t="shared" si="21"/>
        <v>0</v>
      </c>
      <c r="BB212" s="5">
        <f t="shared" si="21"/>
        <v>0</v>
      </c>
      <c r="BC212" s="5">
        <f t="shared" si="21"/>
        <v>0</v>
      </c>
      <c r="BD212" s="5"/>
      <c r="BE212" s="5"/>
      <c r="BF212" s="5"/>
      <c r="BG212" s="5"/>
      <c r="BH212" s="5"/>
      <c r="BI212" s="5"/>
      <c r="BJ212" s="5"/>
    </row>
    <row r="213" spans="2:62" hidden="1">
      <c r="B213">
        <f t="shared" si="22"/>
        <v>660</v>
      </c>
      <c r="C213" t="str">
        <f t="shared" si="22"/>
        <v>DESHERBAT</v>
      </c>
      <c r="D213" t="str">
        <f t="shared" si="22"/>
        <v>Desherbat manual 6,5h/1.000  m2</v>
      </c>
      <c r="E213" s="82">
        <f t="shared" si="22"/>
        <v>2500</v>
      </c>
      <c r="F213" s="5">
        <f t="shared" si="24"/>
        <v>0</v>
      </c>
      <c r="G213" s="5">
        <f t="shared" si="24"/>
        <v>0</v>
      </c>
      <c r="H213" s="5">
        <f t="shared" si="24"/>
        <v>0</v>
      </c>
      <c r="I213" s="5">
        <f t="shared" si="24"/>
        <v>0</v>
      </c>
      <c r="J213" s="5">
        <f t="shared" si="24"/>
        <v>0</v>
      </c>
      <c r="K213" s="5">
        <f t="shared" si="24"/>
        <v>0</v>
      </c>
      <c r="L213" s="5">
        <f t="shared" si="24"/>
        <v>0</v>
      </c>
      <c r="M213" s="5">
        <f t="shared" si="24"/>
        <v>0</v>
      </c>
      <c r="N213" s="5">
        <f t="shared" si="24"/>
        <v>0</v>
      </c>
      <c r="O213" s="5">
        <f t="shared" si="24"/>
        <v>0</v>
      </c>
      <c r="P213" s="5">
        <f t="shared" si="24"/>
        <v>0</v>
      </c>
      <c r="Q213" s="5">
        <f t="shared" si="24"/>
        <v>0</v>
      </c>
      <c r="R213" s="5">
        <f t="shared" si="24"/>
        <v>0</v>
      </c>
      <c r="S213" s="5">
        <f t="shared" si="24"/>
        <v>0</v>
      </c>
      <c r="T213" s="5">
        <f t="shared" si="24"/>
        <v>0</v>
      </c>
      <c r="U213" s="5">
        <f t="shared" si="24"/>
        <v>0</v>
      </c>
      <c r="V213" s="5">
        <f t="shared" si="24"/>
        <v>0</v>
      </c>
      <c r="W213" s="5">
        <f t="shared" si="24"/>
        <v>0</v>
      </c>
      <c r="X213" s="5">
        <f t="shared" si="24"/>
        <v>0</v>
      </c>
      <c r="Y213" s="5">
        <f t="shared" si="24"/>
        <v>0</v>
      </c>
      <c r="Z213" s="5">
        <f t="shared" si="24"/>
        <v>0</v>
      </c>
      <c r="AA213" s="5">
        <f t="shared" si="24"/>
        <v>0</v>
      </c>
      <c r="AB213" s="5">
        <f t="shared" si="24"/>
        <v>0</v>
      </c>
      <c r="AC213" s="5">
        <f t="shared" si="24"/>
        <v>0</v>
      </c>
      <c r="AD213" s="5">
        <f t="shared" si="24"/>
        <v>0</v>
      </c>
      <c r="AE213" s="5">
        <f t="shared" si="24"/>
        <v>0</v>
      </c>
      <c r="AF213" s="5">
        <f t="shared" si="24"/>
        <v>0</v>
      </c>
      <c r="AG213" s="5">
        <f t="shared" si="24"/>
        <v>0</v>
      </c>
      <c r="AH213" s="5">
        <f t="shared" si="24"/>
        <v>0</v>
      </c>
      <c r="AI213" s="5">
        <f t="shared" si="24"/>
        <v>0</v>
      </c>
      <c r="AJ213" s="5">
        <f t="shared" si="24"/>
        <v>0</v>
      </c>
      <c r="AK213" s="5">
        <f t="shared" si="24"/>
        <v>0</v>
      </c>
      <c r="AL213" s="5">
        <f t="shared" si="24"/>
        <v>0</v>
      </c>
      <c r="AM213" s="5">
        <f t="shared" si="24"/>
        <v>0</v>
      </c>
      <c r="AN213" s="5">
        <f t="shared" si="24"/>
        <v>0</v>
      </c>
      <c r="AO213" s="5">
        <f t="shared" si="24"/>
        <v>0</v>
      </c>
      <c r="AP213" s="5">
        <f t="shared" si="24"/>
        <v>0</v>
      </c>
      <c r="AQ213" s="5">
        <f t="shared" si="24"/>
        <v>0</v>
      </c>
      <c r="AR213" s="5">
        <f t="shared" si="24"/>
        <v>0</v>
      </c>
      <c r="AS213" s="5">
        <f t="shared" si="10"/>
        <v>0</v>
      </c>
      <c r="AT213" s="5">
        <f t="shared" si="21"/>
        <v>0</v>
      </c>
      <c r="AU213" s="5">
        <f t="shared" si="21"/>
        <v>0</v>
      </c>
      <c r="AV213" s="5">
        <f t="shared" si="21"/>
        <v>0</v>
      </c>
      <c r="AW213" s="5">
        <f t="shared" si="21"/>
        <v>0</v>
      </c>
      <c r="AX213" s="5">
        <f t="shared" si="21"/>
        <v>0</v>
      </c>
      <c r="AY213" s="5">
        <f t="shared" si="21"/>
        <v>0</v>
      </c>
      <c r="AZ213" s="5">
        <f t="shared" si="21"/>
        <v>0</v>
      </c>
      <c r="BA213" s="5">
        <f t="shared" si="21"/>
        <v>0</v>
      </c>
      <c r="BB213" s="5">
        <f t="shared" si="21"/>
        <v>0</v>
      </c>
      <c r="BC213" s="5">
        <f t="shared" si="21"/>
        <v>0</v>
      </c>
      <c r="BD213" s="5"/>
      <c r="BE213" s="5"/>
      <c r="BF213" s="5"/>
      <c r="BG213" s="5"/>
      <c r="BH213" s="5"/>
      <c r="BI213" s="5"/>
      <c r="BJ213" s="5"/>
    </row>
    <row r="214" spans="2:62" hidden="1">
      <c r="B214">
        <f t="shared" si="22"/>
        <v>670</v>
      </c>
      <c r="C214" t="str">
        <f t="shared" si="22"/>
        <v>DESHERBAT</v>
      </c>
      <c r="D214" t="str">
        <f t="shared" si="22"/>
        <v>Calçar-desherbar</v>
      </c>
      <c r="E214" s="82">
        <f t="shared" si="22"/>
        <v>2500</v>
      </c>
      <c r="F214" s="5">
        <f t="shared" si="24"/>
        <v>0</v>
      </c>
      <c r="G214" s="5">
        <f t="shared" si="24"/>
        <v>0</v>
      </c>
      <c r="H214" s="5">
        <f t="shared" si="24"/>
        <v>0</v>
      </c>
      <c r="I214" s="5">
        <f t="shared" si="24"/>
        <v>0</v>
      </c>
      <c r="J214" s="5">
        <f t="shared" si="24"/>
        <v>0</v>
      </c>
      <c r="K214" s="5">
        <f t="shared" si="24"/>
        <v>0</v>
      </c>
      <c r="L214" s="5">
        <f t="shared" si="24"/>
        <v>0</v>
      </c>
      <c r="M214" s="5">
        <f t="shared" si="24"/>
        <v>0</v>
      </c>
      <c r="N214" s="5">
        <f t="shared" si="24"/>
        <v>0</v>
      </c>
      <c r="O214" s="5">
        <f t="shared" si="24"/>
        <v>0</v>
      </c>
      <c r="P214" s="5">
        <f t="shared" si="24"/>
        <v>0</v>
      </c>
      <c r="Q214" s="5">
        <f t="shared" si="24"/>
        <v>0</v>
      </c>
      <c r="R214" s="5">
        <f t="shared" si="24"/>
        <v>0</v>
      </c>
      <c r="S214" s="5">
        <f t="shared" si="24"/>
        <v>0</v>
      </c>
      <c r="T214" s="5">
        <f t="shared" si="24"/>
        <v>0</v>
      </c>
      <c r="U214" s="5">
        <f t="shared" si="24"/>
        <v>0</v>
      </c>
      <c r="V214" s="5">
        <f t="shared" si="24"/>
        <v>0</v>
      </c>
      <c r="W214" s="5">
        <f t="shared" si="24"/>
        <v>0</v>
      </c>
      <c r="X214" s="5">
        <f t="shared" si="24"/>
        <v>0</v>
      </c>
      <c r="Y214" s="5">
        <f t="shared" si="24"/>
        <v>0</v>
      </c>
      <c r="Z214" s="5">
        <f t="shared" si="24"/>
        <v>0</v>
      </c>
      <c r="AA214" s="5">
        <f t="shared" si="24"/>
        <v>0</v>
      </c>
      <c r="AB214" s="5">
        <f t="shared" si="24"/>
        <v>0</v>
      </c>
      <c r="AC214" s="5">
        <f t="shared" si="24"/>
        <v>0</v>
      </c>
      <c r="AD214" s="5">
        <f t="shared" si="24"/>
        <v>0</v>
      </c>
      <c r="AE214" s="5">
        <f t="shared" si="24"/>
        <v>0</v>
      </c>
      <c r="AF214" s="5">
        <f t="shared" si="24"/>
        <v>0</v>
      </c>
      <c r="AG214" s="5">
        <f t="shared" si="24"/>
        <v>0</v>
      </c>
      <c r="AH214" s="5">
        <f t="shared" si="24"/>
        <v>0</v>
      </c>
      <c r="AI214" s="5">
        <f t="shared" si="24"/>
        <v>0</v>
      </c>
      <c r="AJ214" s="5">
        <f t="shared" si="24"/>
        <v>0</v>
      </c>
      <c r="AK214" s="5">
        <f t="shared" si="24"/>
        <v>0</v>
      </c>
      <c r="AL214" s="5">
        <f t="shared" si="24"/>
        <v>0</v>
      </c>
      <c r="AM214" s="5">
        <f t="shared" si="24"/>
        <v>0</v>
      </c>
      <c r="AN214" s="5">
        <f t="shared" si="24"/>
        <v>0</v>
      </c>
      <c r="AO214" s="5">
        <f t="shared" si="24"/>
        <v>0</v>
      </c>
      <c r="AP214" s="5">
        <f t="shared" si="24"/>
        <v>0</v>
      </c>
      <c r="AQ214" s="5">
        <f t="shared" si="24"/>
        <v>0</v>
      </c>
      <c r="AR214" s="5">
        <f t="shared" si="24"/>
        <v>0</v>
      </c>
      <c r="AS214" s="5">
        <f t="shared" si="10"/>
        <v>0</v>
      </c>
      <c r="AT214" s="5">
        <f t="shared" si="21"/>
        <v>0</v>
      </c>
      <c r="AU214" s="5">
        <f t="shared" si="21"/>
        <v>0</v>
      </c>
      <c r="AV214" s="5">
        <f t="shared" si="21"/>
        <v>0</v>
      </c>
      <c r="AW214" s="5">
        <f t="shared" si="21"/>
        <v>0</v>
      </c>
      <c r="AX214" s="5">
        <f t="shared" si="21"/>
        <v>0</v>
      </c>
      <c r="AY214" s="5">
        <f t="shared" si="21"/>
        <v>0</v>
      </c>
      <c r="AZ214" s="5">
        <f t="shared" si="21"/>
        <v>0</v>
      </c>
      <c r="BA214" s="5">
        <f t="shared" si="21"/>
        <v>0</v>
      </c>
      <c r="BB214" s="5">
        <f t="shared" si="21"/>
        <v>0</v>
      </c>
      <c r="BC214" s="5">
        <f t="shared" si="21"/>
        <v>0</v>
      </c>
      <c r="BD214" s="5"/>
      <c r="BE214" s="5"/>
      <c r="BF214" s="5"/>
      <c r="BG214" s="5"/>
      <c r="BH214" s="5"/>
      <c r="BI214" s="5"/>
      <c r="BJ214" s="5"/>
    </row>
    <row r="215" spans="2:62" hidden="1">
      <c r="B215">
        <f t="shared" si="22"/>
        <v>680</v>
      </c>
      <c r="C215" t="str">
        <f t="shared" si="22"/>
        <v>DESHERBAT</v>
      </c>
      <c r="D215" t="str">
        <f t="shared" si="22"/>
        <v>Col·locar plàstic a mà</v>
      </c>
      <c r="E215" s="82">
        <f t="shared" si="22"/>
        <v>2500</v>
      </c>
      <c r="F215" s="5">
        <f t="shared" si="24"/>
        <v>0</v>
      </c>
      <c r="G215" s="5">
        <f t="shared" si="24"/>
        <v>0</v>
      </c>
      <c r="H215" s="5">
        <f t="shared" si="24"/>
        <v>0</v>
      </c>
      <c r="I215" s="5">
        <f t="shared" si="24"/>
        <v>0</v>
      </c>
      <c r="J215" s="5">
        <f t="shared" si="24"/>
        <v>0</v>
      </c>
      <c r="K215" s="5">
        <f t="shared" si="24"/>
        <v>0</v>
      </c>
      <c r="L215" s="5">
        <f t="shared" si="24"/>
        <v>0</v>
      </c>
      <c r="M215" s="5">
        <f t="shared" si="24"/>
        <v>0</v>
      </c>
      <c r="N215" s="5">
        <f t="shared" si="24"/>
        <v>0</v>
      </c>
      <c r="O215" s="5">
        <f t="shared" si="24"/>
        <v>0</v>
      </c>
      <c r="P215" s="5">
        <f t="shared" si="24"/>
        <v>0</v>
      </c>
      <c r="Q215" s="5">
        <f t="shared" si="24"/>
        <v>0</v>
      </c>
      <c r="R215" s="5">
        <f t="shared" si="24"/>
        <v>0</v>
      </c>
      <c r="S215" s="5">
        <f t="shared" si="24"/>
        <v>0</v>
      </c>
      <c r="T215" s="5">
        <f t="shared" si="24"/>
        <v>0</v>
      </c>
      <c r="U215" s="5">
        <f t="shared" si="24"/>
        <v>0</v>
      </c>
      <c r="V215" s="5">
        <f t="shared" si="24"/>
        <v>0</v>
      </c>
      <c r="W215" s="5">
        <f t="shared" si="24"/>
        <v>0</v>
      </c>
      <c r="X215" s="5">
        <f t="shared" si="24"/>
        <v>0</v>
      </c>
      <c r="Y215" s="5">
        <f t="shared" si="24"/>
        <v>0</v>
      </c>
      <c r="Z215" s="5">
        <f t="shared" si="24"/>
        <v>0</v>
      </c>
      <c r="AA215" s="5">
        <f t="shared" si="24"/>
        <v>0</v>
      </c>
      <c r="AB215" s="5">
        <f t="shared" si="24"/>
        <v>0</v>
      </c>
      <c r="AC215" s="5">
        <f t="shared" si="24"/>
        <v>0</v>
      </c>
      <c r="AD215" s="5">
        <f t="shared" si="24"/>
        <v>0</v>
      </c>
      <c r="AE215" s="5">
        <f t="shared" si="24"/>
        <v>0</v>
      </c>
      <c r="AF215" s="5">
        <f t="shared" si="24"/>
        <v>0</v>
      </c>
      <c r="AG215" s="5">
        <f t="shared" si="24"/>
        <v>0</v>
      </c>
      <c r="AH215" s="5">
        <f t="shared" si="24"/>
        <v>0</v>
      </c>
      <c r="AI215" s="5">
        <f t="shared" si="24"/>
        <v>0</v>
      </c>
      <c r="AJ215" s="5">
        <f t="shared" si="24"/>
        <v>0</v>
      </c>
      <c r="AK215" s="5">
        <f t="shared" si="24"/>
        <v>0</v>
      </c>
      <c r="AL215" s="5">
        <f t="shared" si="24"/>
        <v>0</v>
      </c>
      <c r="AM215" s="5">
        <f t="shared" si="24"/>
        <v>0</v>
      </c>
      <c r="AN215" s="5">
        <f t="shared" si="24"/>
        <v>0</v>
      </c>
      <c r="AO215" s="5">
        <f t="shared" si="24"/>
        <v>0</v>
      </c>
      <c r="AP215" s="5">
        <f t="shared" si="24"/>
        <v>0</v>
      </c>
      <c r="AQ215" s="5">
        <f t="shared" si="24"/>
        <v>0</v>
      </c>
      <c r="AR215" s="5">
        <f t="shared" si="24"/>
        <v>0</v>
      </c>
      <c r="AS215" s="5">
        <f t="shared" si="10"/>
        <v>0</v>
      </c>
      <c r="AT215" s="5">
        <f t="shared" si="21"/>
        <v>0</v>
      </c>
      <c r="AU215" s="5">
        <f t="shared" si="21"/>
        <v>0</v>
      </c>
      <c r="AV215" s="5">
        <f t="shared" si="21"/>
        <v>0</v>
      </c>
      <c r="AW215" s="5">
        <f t="shared" si="21"/>
        <v>0</v>
      </c>
      <c r="AX215" s="5">
        <f t="shared" si="21"/>
        <v>0</v>
      </c>
      <c r="AY215" s="5">
        <f t="shared" si="21"/>
        <v>0</v>
      </c>
      <c r="AZ215" s="5">
        <f t="shared" si="21"/>
        <v>0</v>
      </c>
      <c r="BA215" s="5">
        <f t="shared" si="21"/>
        <v>0</v>
      </c>
      <c r="BB215" s="5">
        <f t="shared" si="21"/>
        <v>0</v>
      </c>
      <c r="BC215" s="5">
        <f t="shared" si="21"/>
        <v>0</v>
      </c>
      <c r="BD215" s="5"/>
      <c r="BE215" s="5"/>
      <c r="BF215" s="5"/>
      <c r="BG215" s="5"/>
      <c r="BH215" s="5"/>
      <c r="BI215" s="5"/>
      <c r="BJ215" s="5"/>
    </row>
    <row r="216" spans="2:62" hidden="1">
      <c r="B216">
        <f t="shared" si="22"/>
        <v>710</v>
      </c>
      <c r="C216" t="str">
        <f t="shared" si="22"/>
        <v xml:space="preserve">ALTRES OPERACIONS </v>
      </c>
      <c r="D216" t="str">
        <f t="shared" si="22"/>
        <v>Clavar i lligar canyes manual</v>
      </c>
      <c r="E216" s="82">
        <f t="shared" si="22"/>
        <v>2500</v>
      </c>
      <c r="F216" s="5">
        <f t="shared" si="24"/>
        <v>0</v>
      </c>
      <c r="G216" s="5">
        <f t="shared" si="24"/>
        <v>0</v>
      </c>
      <c r="H216" s="5">
        <f t="shared" si="24"/>
        <v>0</v>
      </c>
      <c r="I216" s="5">
        <f t="shared" si="24"/>
        <v>0</v>
      </c>
      <c r="J216" s="5">
        <f t="shared" si="24"/>
        <v>0</v>
      </c>
      <c r="K216" s="5">
        <f t="shared" si="24"/>
        <v>0</v>
      </c>
      <c r="L216" s="5">
        <f t="shared" si="24"/>
        <v>0</v>
      </c>
      <c r="M216" s="5">
        <f t="shared" si="24"/>
        <v>0</v>
      </c>
      <c r="N216" s="5">
        <f t="shared" si="24"/>
        <v>0</v>
      </c>
      <c r="O216" s="5">
        <f t="shared" si="24"/>
        <v>0</v>
      </c>
      <c r="P216" s="5">
        <f t="shared" si="24"/>
        <v>0</v>
      </c>
      <c r="Q216" s="5">
        <f t="shared" si="24"/>
        <v>0</v>
      </c>
      <c r="R216" s="5">
        <f t="shared" si="24"/>
        <v>0</v>
      </c>
      <c r="S216" s="5">
        <f t="shared" si="24"/>
        <v>0</v>
      </c>
      <c r="T216" s="5">
        <f t="shared" si="24"/>
        <v>0</v>
      </c>
      <c r="U216" s="5">
        <f t="shared" si="24"/>
        <v>0</v>
      </c>
      <c r="V216" s="5">
        <f t="shared" si="24"/>
        <v>0</v>
      </c>
      <c r="W216" s="5">
        <f t="shared" si="24"/>
        <v>0</v>
      </c>
      <c r="X216" s="5">
        <f t="shared" si="24"/>
        <v>0</v>
      </c>
      <c r="Y216" s="5">
        <f t="shared" si="24"/>
        <v>0</v>
      </c>
      <c r="Z216" s="5">
        <f t="shared" si="24"/>
        <v>0</v>
      </c>
      <c r="AA216" s="5">
        <f t="shared" si="24"/>
        <v>0</v>
      </c>
      <c r="AB216" s="5">
        <f t="shared" si="24"/>
        <v>0</v>
      </c>
      <c r="AC216" s="5">
        <f t="shared" si="24"/>
        <v>0</v>
      </c>
      <c r="AD216" s="5">
        <f t="shared" si="24"/>
        <v>0</v>
      </c>
      <c r="AE216" s="5">
        <f t="shared" si="24"/>
        <v>0</v>
      </c>
      <c r="AF216" s="5">
        <f t="shared" si="24"/>
        <v>0</v>
      </c>
      <c r="AG216" s="5">
        <f t="shared" si="24"/>
        <v>0</v>
      </c>
      <c r="AH216" s="5">
        <f t="shared" si="24"/>
        <v>0</v>
      </c>
      <c r="AI216" s="5">
        <f t="shared" si="24"/>
        <v>0</v>
      </c>
      <c r="AJ216" s="5">
        <f t="shared" si="24"/>
        <v>0</v>
      </c>
      <c r="AK216" s="5">
        <f t="shared" si="24"/>
        <v>0</v>
      </c>
      <c r="AL216" s="5">
        <f t="shared" si="24"/>
        <v>0</v>
      </c>
      <c r="AM216" s="5">
        <f t="shared" si="24"/>
        <v>0</v>
      </c>
      <c r="AN216" s="5">
        <f t="shared" si="24"/>
        <v>0</v>
      </c>
      <c r="AO216" s="5">
        <f t="shared" si="24"/>
        <v>0</v>
      </c>
      <c r="AP216" s="5">
        <f t="shared" si="24"/>
        <v>0</v>
      </c>
      <c r="AQ216" s="5">
        <f t="shared" si="24"/>
        <v>0</v>
      </c>
      <c r="AR216" s="5">
        <f t="shared" si="24"/>
        <v>0</v>
      </c>
      <c r="AS216" s="5">
        <f t="shared" si="10"/>
        <v>0</v>
      </c>
      <c r="AT216" s="5">
        <f t="shared" si="21"/>
        <v>0</v>
      </c>
      <c r="AU216" s="5">
        <f t="shared" si="21"/>
        <v>0</v>
      </c>
      <c r="AV216" s="5">
        <f t="shared" si="21"/>
        <v>0</v>
      </c>
      <c r="AW216" s="5">
        <f t="shared" si="21"/>
        <v>0</v>
      </c>
      <c r="AX216" s="5">
        <f t="shared" si="21"/>
        <v>0</v>
      </c>
      <c r="AY216" s="5">
        <f t="shared" si="21"/>
        <v>0</v>
      </c>
      <c r="AZ216" s="5">
        <f t="shared" si="21"/>
        <v>0</v>
      </c>
      <c r="BA216" s="5">
        <f t="shared" si="21"/>
        <v>0</v>
      </c>
      <c r="BB216" s="5">
        <f t="shared" si="21"/>
        <v>0</v>
      </c>
      <c r="BC216" s="5">
        <f t="shared" si="21"/>
        <v>0</v>
      </c>
      <c r="BD216" s="5"/>
      <c r="BE216" s="5"/>
      <c r="BF216" s="5"/>
      <c r="BG216" s="5"/>
      <c r="BH216" s="5"/>
      <c r="BI216" s="5"/>
      <c r="BJ216" s="5"/>
    </row>
    <row r="217" spans="2:62" hidden="1">
      <c r="B217">
        <f t="shared" si="22"/>
        <v>720</v>
      </c>
      <c r="C217" t="str">
        <f t="shared" si="22"/>
        <v xml:space="preserve">ALTRES OPERACIONS </v>
      </c>
      <c r="D217" t="str">
        <f t="shared" si="22"/>
        <v>Esporgar i lligar tomaqueres</v>
      </c>
      <c r="E217" s="82">
        <f t="shared" si="22"/>
        <v>2500</v>
      </c>
      <c r="F217" s="5">
        <f t="shared" si="24"/>
        <v>0</v>
      </c>
      <c r="G217" s="5">
        <f t="shared" si="24"/>
        <v>0</v>
      </c>
      <c r="H217" s="5">
        <f t="shared" si="24"/>
        <v>0</v>
      </c>
      <c r="I217" s="5">
        <f t="shared" si="24"/>
        <v>0</v>
      </c>
      <c r="J217" s="5">
        <f t="shared" si="24"/>
        <v>0</v>
      </c>
      <c r="K217" s="5">
        <f t="shared" si="24"/>
        <v>0</v>
      </c>
      <c r="L217" s="5">
        <f t="shared" si="24"/>
        <v>0</v>
      </c>
      <c r="M217" s="5">
        <f t="shared" si="24"/>
        <v>0</v>
      </c>
      <c r="N217" s="5">
        <f t="shared" si="24"/>
        <v>0</v>
      </c>
      <c r="O217" s="5">
        <f t="shared" si="24"/>
        <v>0</v>
      </c>
      <c r="P217" s="5">
        <f t="shared" si="24"/>
        <v>0</v>
      </c>
      <c r="Q217" s="5">
        <f t="shared" si="24"/>
        <v>0</v>
      </c>
      <c r="R217" s="5">
        <f t="shared" si="24"/>
        <v>0</v>
      </c>
      <c r="S217" s="5">
        <f t="shared" si="24"/>
        <v>0</v>
      </c>
      <c r="T217" s="5">
        <f t="shared" si="24"/>
        <v>0</v>
      </c>
      <c r="U217" s="5">
        <f t="shared" si="24"/>
        <v>0</v>
      </c>
      <c r="V217" s="5">
        <f t="shared" si="24"/>
        <v>0</v>
      </c>
      <c r="W217" s="5">
        <f t="shared" si="24"/>
        <v>0</v>
      </c>
      <c r="X217" s="5">
        <f t="shared" si="24"/>
        <v>0</v>
      </c>
      <c r="Y217" s="5">
        <f t="shared" si="24"/>
        <v>0</v>
      </c>
      <c r="Z217" s="5">
        <f t="shared" si="24"/>
        <v>0</v>
      </c>
      <c r="AA217" s="5">
        <f t="shared" si="24"/>
        <v>0</v>
      </c>
      <c r="AB217" s="5">
        <f t="shared" si="24"/>
        <v>0</v>
      </c>
      <c r="AC217" s="5">
        <f t="shared" si="24"/>
        <v>0</v>
      </c>
      <c r="AD217" s="5">
        <f t="shared" si="24"/>
        <v>0</v>
      </c>
      <c r="AE217" s="5">
        <f t="shared" si="24"/>
        <v>0</v>
      </c>
      <c r="AF217" s="5">
        <f t="shared" si="24"/>
        <v>0</v>
      </c>
      <c r="AG217" s="5">
        <f t="shared" si="24"/>
        <v>0</v>
      </c>
      <c r="AH217" s="5">
        <f t="shared" si="24"/>
        <v>0</v>
      </c>
      <c r="AI217" s="5">
        <f t="shared" si="24"/>
        <v>0</v>
      </c>
      <c r="AJ217" s="5">
        <f t="shared" si="24"/>
        <v>0</v>
      </c>
      <c r="AK217" s="5">
        <f t="shared" si="24"/>
        <v>0</v>
      </c>
      <c r="AL217" s="5">
        <f t="shared" si="24"/>
        <v>0</v>
      </c>
      <c r="AM217" s="5">
        <f t="shared" si="24"/>
        <v>0</v>
      </c>
      <c r="AN217" s="5">
        <f t="shared" si="24"/>
        <v>0</v>
      </c>
      <c r="AO217" s="5">
        <f t="shared" si="24"/>
        <v>0</v>
      </c>
      <c r="AP217" s="5">
        <f t="shared" si="24"/>
        <v>0</v>
      </c>
      <c r="AQ217" s="5">
        <f t="shared" si="24"/>
        <v>0</v>
      </c>
      <c r="AR217" s="5">
        <f t="shared" si="24"/>
        <v>0</v>
      </c>
      <c r="AS217" s="5">
        <f t="shared" si="10"/>
        <v>0</v>
      </c>
      <c r="AT217" s="5">
        <f t="shared" si="21"/>
        <v>0</v>
      </c>
      <c r="AU217" s="5">
        <f t="shared" si="21"/>
        <v>0</v>
      </c>
      <c r="AV217" s="5">
        <f t="shared" si="21"/>
        <v>0</v>
      </c>
      <c r="AW217" s="5">
        <f t="shared" si="21"/>
        <v>0</v>
      </c>
      <c r="AX217" s="5">
        <f t="shared" si="21"/>
        <v>0</v>
      </c>
      <c r="AY217" s="5">
        <f t="shared" si="21"/>
        <v>0</v>
      </c>
      <c r="AZ217" s="5">
        <f t="shared" si="21"/>
        <v>0</v>
      </c>
      <c r="BA217" s="5">
        <f t="shared" si="21"/>
        <v>0</v>
      </c>
      <c r="BB217" s="5">
        <f t="shared" si="21"/>
        <v>0</v>
      </c>
      <c r="BC217" s="5">
        <f t="shared" si="21"/>
        <v>0</v>
      </c>
      <c r="BD217" s="5"/>
      <c r="BE217" s="5"/>
      <c r="BF217" s="5"/>
      <c r="BG217" s="5"/>
      <c r="BH217" s="5"/>
      <c r="BI217" s="5"/>
      <c r="BJ217" s="5"/>
    </row>
    <row r="218" spans="2:62" hidden="1">
      <c r="B218">
        <f t="shared" si="22"/>
        <v>730</v>
      </c>
      <c r="C218" t="str">
        <f t="shared" si="22"/>
        <v xml:space="preserve">ALTRES OPERACIONS </v>
      </c>
      <c r="D218" t="str">
        <f t="shared" si="22"/>
        <v>Renda de la terra</v>
      </c>
      <c r="E218" s="82">
        <f t="shared" si="22"/>
        <v>2500</v>
      </c>
      <c r="F218" s="5">
        <f t="shared" si="24"/>
        <v>0</v>
      </c>
      <c r="G218" s="5">
        <f t="shared" si="24"/>
        <v>0</v>
      </c>
      <c r="H218" s="5">
        <f t="shared" si="24"/>
        <v>0</v>
      </c>
      <c r="I218" s="5">
        <f t="shared" si="24"/>
        <v>0</v>
      </c>
      <c r="J218" s="5">
        <f t="shared" si="24"/>
        <v>0</v>
      </c>
      <c r="K218" s="5">
        <f t="shared" si="24"/>
        <v>0</v>
      </c>
      <c r="L218" s="5">
        <f t="shared" si="24"/>
        <v>0</v>
      </c>
      <c r="M218" s="5">
        <f t="shared" si="24"/>
        <v>0</v>
      </c>
      <c r="N218" s="5">
        <f t="shared" si="24"/>
        <v>0</v>
      </c>
      <c r="O218" s="5">
        <f t="shared" si="24"/>
        <v>0</v>
      </c>
      <c r="P218" s="5">
        <f t="shared" si="24"/>
        <v>0</v>
      </c>
      <c r="Q218" s="5">
        <f t="shared" si="24"/>
        <v>0</v>
      </c>
      <c r="R218" s="5">
        <f t="shared" si="24"/>
        <v>0</v>
      </c>
      <c r="S218" s="5">
        <f t="shared" si="24"/>
        <v>0</v>
      </c>
      <c r="T218" s="5">
        <f t="shared" si="24"/>
        <v>0</v>
      </c>
      <c r="U218" s="5">
        <f t="shared" si="24"/>
        <v>0</v>
      </c>
      <c r="V218" s="5">
        <f t="shared" si="24"/>
        <v>0</v>
      </c>
      <c r="W218" s="5">
        <f t="shared" si="24"/>
        <v>0</v>
      </c>
      <c r="X218" s="5">
        <f t="shared" si="24"/>
        <v>0</v>
      </c>
      <c r="Y218" s="5">
        <f t="shared" si="24"/>
        <v>0</v>
      </c>
      <c r="Z218" s="5">
        <f t="shared" si="24"/>
        <v>0</v>
      </c>
      <c r="AA218" s="5">
        <f t="shared" ref="AA218:AR218" si="25">+AA93*AA$49*$E$4/$E218</f>
        <v>0</v>
      </c>
      <c r="AB218" s="5">
        <f t="shared" si="25"/>
        <v>0</v>
      </c>
      <c r="AC218" s="5">
        <f t="shared" si="25"/>
        <v>0</v>
      </c>
      <c r="AD218" s="5">
        <f t="shared" si="25"/>
        <v>0</v>
      </c>
      <c r="AE218" s="5">
        <f t="shared" si="25"/>
        <v>0</v>
      </c>
      <c r="AF218" s="5">
        <f t="shared" si="25"/>
        <v>0</v>
      </c>
      <c r="AG218" s="5">
        <f t="shared" si="25"/>
        <v>0</v>
      </c>
      <c r="AH218" s="5">
        <f t="shared" si="25"/>
        <v>0</v>
      </c>
      <c r="AI218" s="5">
        <f t="shared" si="25"/>
        <v>0</v>
      </c>
      <c r="AJ218" s="5">
        <f t="shared" si="25"/>
        <v>0</v>
      </c>
      <c r="AK218" s="5">
        <f t="shared" si="25"/>
        <v>0</v>
      </c>
      <c r="AL218" s="5">
        <f t="shared" si="25"/>
        <v>0</v>
      </c>
      <c r="AM218" s="5">
        <f t="shared" si="25"/>
        <v>0</v>
      </c>
      <c r="AN218" s="5">
        <f t="shared" si="25"/>
        <v>0</v>
      </c>
      <c r="AO218" s="5">
        <f t="shared" si="25"/>
        <v>0</v>
      </c>
      <c r="AP218" s="5">
        <f t="shared" si="25"/>
        <v>0</v>
      </c>
      <c r="AQ218" s="5">
        <f t="shared" si="25"/>
        <v>0</v>
      </c>
      <c r="AR218" s="5">
        <f t="shared" si="25"/>
        <v>0</v>
      </c>
      <c r="AS218" s="5">
        <f t="shared" si="10"/>
        <v>0</v>
      </c>
      <c r="AT218" s="5">
        <f t="shared" si="21"/>
        <v>0</v>
      </c>
      <c r="AU218" s="5">
        <f t="shared" si="21"/>
        <v>0</v>
      </c>
      <c r="AV218" s="5">
        <f t="shared" si="21"/>
        <v>0</v>
      </c>
      <c r="AW218" s="5">
        <f t="shared" si="21"/>
        <v>0</v>
      </c>
      <c r="AX218" s="5">
        <f t="shared" si="21"/>
        <v>0</v>
      </c>
      <c r="AY218" s="5">
        <f t="shared" si="21"/>
        <v>0</v>
      </c>
      <c r="AZ218" s="5">
        <f t="shared" si="21"/>
        <v>0</v>
      </c>
      <c r="BA218" s="5">
        <f t="shared" si="21"/>
        <v>0</v>
      </c>
      <c r="BB218" s="5">
        <f t="shared" si="21"/>
        <v>0</v>
      </c>
      <c r="BC218" s="5">
        <f t="shared" si="21"/>
        <v>0</v>
      </c>
      <c r="BD218" s="5"/>
      <c r="BE218" s="5"/>
      <c r="BF218" s="5"/>
      <c r="BG218" s="5"/>
      <c r="BH218" s="5"/>
      <c r="BI218" s="5"/>
      <c r="BJ218" s="5"/>
    </row>
    <row r="219" spans="2:62" hidden="1">
      <c r="B219">
        <f t="shared" si="22"/>
        <v>810</v>
      </c>
      <c r="C219" t="str">
        <f t="shared" si="22"/>
        <v>RECOL.LECCIÓ</v>
      </c>
      <c r="D219" t="str">
        <f t="shared" si="22"/>
        <v>Recol.lecció col</v>
      </c>
      <c r="E219" s="82">
        <f t="shared" si="22"/>
        <v>2500</v>
      </c>
      <c r="F219" s="5">
        <f t="shared" ref="F219:AR225" si="26">+F94*F$49*$E$4/$E219</f>
        <v>0</v>
      </c>
      <c r="G219" s="5">
        <f t="shared" si="26"/>
        <v>0</v>
      </c>
      <c r="H219" s="5">
        <f t="shared" si="26"/>
        <v>0</v>
      </c>
      <c r="I219" s="5">
        <f t="shared" si="26"/>
        <v>0</v>
      </c>
      <c r="J219" s="5">
        <f t="shared" si="26"/>
        <v>0</v>
      </c>
      <c r="K219" s="5">
        <f t="shared" si="26"/>
        <v>0</v>
      </c>
      <c r="L219" s="5">
        <f t="shared" si="26"/>
        <v>0</v>
      </c>
      <c r="M219" s="5">
        <f t="shared" si="26"/>
        <v>0</v>
      </c>
      <c r="N219" s="5">
        <f t="shared" si="26"/>
        <v>0</v>
      </c>
      <c r="O219" s="5">
        <f t="shared" si="26"/>
        <v>0</v>
      </c>
      <c r="P219" s="5">
        <f t="shared" si="26"/>
        <v>0</v>
      </c>
      <c r="Q219" s="5">
        <f t="shared" si="26"/>
        <v>0</v>
      </c>
      <c r="R219" s="5">
        <f t="shared" si="26"/>
        <v>0</v>
      </c>
      <c r="S219" s="5">
        <f t="shared" si="26"/>
        <v>0</v>
      </c>
      <c r="T219" s="5">
        <f t="shared" si="26"/>
        <v>0</v>
      </c>
      <c r="U219" s="5">
        <f t="shared" si="26"/>
        <v>0</v>
      </c>
      <c r="V219" s="5">
        <f t="shared" si="26"/>
        <v>0</v>
      </c>
      <c r="W219" s="5">
        <f t="shared" si="26"/>
        <v>0</v>
      </c>
      <c r="X219" s="5">
        <f t="shared" si="26"/>
        <v>0</v>
      </c>
      <c r="Y219" s="5">
        <f t="shared" si="26"/>
        <v>0</v>
      </c>
      <c r="Z219" s="5">
        <f t="shared" si="26"/>
        <v>0</v>
      </c>
      <c r="AA219" s="5">
        <f t="shared" si="26"/>
        <v>0</v>
      </c>
      <c r="AB219" s="5">
        <f t="shared" si="26"/>
        <v>0</v>
      </c>
      <c r="AC219" s="5">
        <f t="shared" si="26"/>
        <v>0</v>
      </c>
      <c r="AD219" s="5">
        <f t="shared" si="26"/>
        <v>0</v>
      </c>
      <c r="AE219" s="5">
        <f t="shared" si="26"/>
        <v>0</v>
      </c>
      <c r="AF219" s="5">
        <f t="shared" si="26"/>
        <v>0</v>
      </c>
      <c r="AG219" s="5">
        <f t="shared" si="26"/>
        <v>0</v>
      </c>
      <c r="AH219" s="5">
        <f t="shared" si="26"/>
        <v>0</v>
      </c>
      <c r="AI219" s="5">
        <f t="shared" si="26"/>
        <v>0</v>
      </c>
      <c r="AJ219" s="5">
        <f t="shared" si="26"/>
        <v>0</v>
      </c>
      <c r="AK219" s="5">
        <f t="shared" si="26"/>
        <v>0</v>
      </c>
      <c r="AL219" s="5">
        <f t="shared" si="26"/>
        <v>0</v>
      </c>
      <c r="AM219" s="5">
        <f t="shared" si="26"/>
        <v>0</v>
      </c>
      <c r="AN219" s="5">
        <f t="shared" si="26"/>
        <v>0</v>
      </c>
      <c r="AO219" s="5">
        <f t="shared" si="26"/>
        <v>0</v>
      </c>
      <c r="AP219" s="5">
        <f t="shared" si="26"/>
        <v>0</v>
      </c>
      <c r="AQ219" s="5">
        <f t="shared" si="26"/>
        <v>0</v>
      </c>
      <c r="AR219" s="5">
        <f t="shared" si="26"/>
        <v>0</v>
      </c>
      <c r="AS219" s="5">
        <f t="shared" si="10"/>
        <v>0</v>
      </c>
      <c r="AT219" s="5">
        <f t="shared" si="21"/>
        <v>0</v>
      </c>
      <c r="AU219" s="5">
        <f t="shared" si="21"/>
        <v>0</v>
      </c>
      <c r="AV219" s="5">
        <f t="shared" si="21"/>
        <v>0</v>
      </c>
      <c r="AW219" s="5">
        <f t="shared" si="21"/>
        <v>0</v>
      </c>
      <c r="AX219" s="5">
        <f t="shared" si="21"/>
        <v>0</v>
      </c>
      <c r="AY219" s="5">
        <f t="shared" si="21"/>
        <v>0</v>
      </c>
      <c r="AZ219" s="5">
        <f t="shared" si="21"/>
        <v>0</v>
      </c>
      <c r="BA219" s="5">
        <f t="shared" si="21"/>
        <v>0</v>
      </c>
      <c r="BB219" s="5">
        <f t="shared" si="21"/>
        <v>0</v>
      </c>
      <c r="BC219" s="5">
        <f t="shared" si="21"/>
        <v>0</v>
      </c>
      <c r="BD219" s="5"/>
      <c r="BE219" s="5"/>
      <c r="BF219" s="5"/>
      <c r="BG219" s="5"/>
      <c r="BH219" s="5"/>
      <c r="BI219" s="5"/>
      <c r="BJ219" s="5"/>
    </row>
    <row r="220" spans="2:62" hidden="1">
      <c r="B220">
        <f t="shared" si="22"/>
        <v>820</v>
      </c>
      <c r="C220" t="str">
        <f t="shared" si="22"/>
        <v>RECOL.LECCIÓ</v>
      </c>
      <c r="D220" t="str">
        <f t="shared" si="22"/>
        <v>Recol.lecció bròcoli</v>
      </c>
      <c r="E220" s="82">
        <f t="shared" si="22"/>
        <v>2500</v>
      </c>
      <c r="F220" s="5">
        <f t="shared" si="26"/>
        <v>0</v>
      </c>
      <c r="G220" s="5">
        <f t="shared" si="26"/>
        <v>0</v>
      </c>
      <c r="H220" s="5">
        <f t="shared" si="26"/>
        <v>0</v>
      </c>
      <c r="I220" s="5">
        <f t="shared" si="26"/>
        <v>0</v>
      </c>
      <c r="J220" s="5">
        <f t="shared" si="26"/>
        <v>0</v>
      </c>
      <c r="K220" s="5">
        <f t="shared" si="26"/>
        <v>0</v>
      </c>
      <c r="L220" s="5">
        <f t="shared" si="26"/>
        <v>0</v>
      </c>
      <c r="M220" s="5">
        <f t="shared" si="26"/>
        <v>0</v>
      </c>
      <c r="N220" s="5">
        <f t="shared" si="26"/>
        <v>0</v>
      </c>
      <c r="O220" s="5">
        <f t="shared" si="26"/>
        <v>0</v>
      </c>
      <c r="P220" s="5">
        <f t="shared" si="26"/>
        <v>0</v>
      </c>
      <c r="Q220" s="5">
        <f t="shared" si="26"/>
        <v>0</v>
      </c>
      <c r="R220" s="5">
        <f t="shared" si="26"/>
        <v>0</v>
      </c>
      <c r="S220" s="5">
        <f t="shared" si="26"/>
        <v>0</v>
      </c>
      <c r="T220" s="5">
        <f t="shared" si="26"/>
        <v>0</v>
      </c>
      <c r="U220" s="5">
        <f t="shared" si="26"/>
        <v>0</v>
      </c>
      <c r="V220" s="5">
        <f t="shared" si="26"/>
        <v>0</v>
      </c>
      <c r="W220" s="5">
        <f t="shared" si="26"/>
        <v>0</v>
      </c>
      <c r="X220" s="5">
        <f t="shared" si="26"/>
        <v>0</v>
      </c>
      <c r="Y220" s="5">
        <f t="shared" si="26"/>
        <v>0</v>
      </c>
      <c r="Z220" s="5">
        <f t="shared" si="26"/>
        <v>0</v>
      </c>
      <c r="AA220" s="5">
        <f t="shared" si="26"/>
        <v>0</v>
      </c>
      <c r="AB220" s="5">
        <f t="shared" si="26"/>
        <v>0</v>
      </c>
      <c r="AC220" s="5">
        <f t="shared" si="26"/>
        <v>0</v>
      </c>
      <c r="AD220" s="5">
        <f t="shared" si="26"/>
        <v>0</v>
      </c>
      <c r="AE220" s="5">
        <f t="shared" si="26"/>
        <v>0</v>
      </c>
      <c r="AF220" s="5">
        <f t="shared" si="26"/>
        <v>0</v>
      </c>
      <c r="AG220" s="5">
        <f t="shared" si="26"/>
        <v>0</v>
      </c>
      <c r="AH220" s="5">
        <f t="shared" si="26"/>
        <v>0</v>
      </c>
      <c r="AI220" s="5">
        <f t="shared" si="26"/>
        <v>0</v>
      </c>
      <c r="AJ220" s="5">
        <f t="shared" si="26"/>
        <v>0</v>
      </c>
      <c r="AK220" s="5">
        <f t="shared" si="26"/>
        <v>0</v>
      </c>
      <c r="AL220" s="5">
        <f t="shared" si="26"/>
        <v>0</v>
      </c>
      <c r="AM220" s="5">
        <f t="shared" si="26"/>
        <v>0</v>
      </c>
      <c r="AN220" s="5">
        <f t="shared" si="26"/>
        <v>0</v>
      </c>
      <c r="AO220" s="5">
        <f t="shared" si="26"/>
        <v>0</v>
      </c>
      <c r="AP220" s="5">
        <f t="shared" si="26"/>
        <v>0</v>
      </c>
      <c r="AQ220" s="5">
        <f t="shared" si="26"/>
        <v>0</v>
      </c>
      <c r="AR220" s="5">
        <f t="shared" si="26"/>
        <v>0</v>
      </c>
      <c r="AS220" s="5">
        <f t="shared" si="10"/>
        <v>0</v>
      </c>
      <c r="AT220" s="5">
        <f t="shared" si="21"/>
        <v>0</v>
      </c>
      <c r="AU220" s="5">
        <f t="shared" si="21"/>
        <v>0</v>
      </c>
      <c r="AV220" s="5">
        <f t="shared" si="21"/>
        <v>0</v>
      </c>
      <c r="AW220" s="5">
        <f t="shared" si="21"/>
        <v>0</v>
      </c>
      <c r="AX220" s="5">
        <f t="shared" si="21"/>
        <v>0</v>
      </c>
      <c r="AY220" s="5">
        <f t="shared" si="21"/>
        <v>0</v>
      </c>
      <c r="AZ220" s="5">
        <f t="shared" si="21"/>
        <v>0</v>
      </c>
      <c r="BA220" s="5">
        <f t="shared" si="21"/>
        <v>0</v>
      </c>
      <c r="BB220" s="5">
        <f t="shared" si="21"/>
        <v>0</v>
      </c>
      <c r="BC220" s="5">
        <f t="shared" si="21"/>
        <v>0</v>
      </c>
      <c r="BD220" s="5"/>
      <c r="BE220" s="5"/>
      <c r="BF220" s="5"/>
      <c r="BG220" s="5"/>
      <c r="BH220" s="5"/>
      <c r="BI220" s="5"/>
      <c r="BJ220" s="5"/>
    </row>
    <row r="221" spans="2:62" hidden="1">
      <c r="B221">
        <f t="shared" si="22"/>
        <v>830</v>
      </c>
      <c r="C221" t="str">
        <f t="shared" si="22"/>
        <v>RECOL.LECCIÓ</v>
      </c>
      <c r="D221" t="str">
        <f t="shared" si="22"/>
        <v>Recol.lecció calçot</v>
      </c>
      <c r="E221" s="82">
        <f t="shared" si="22"/>
        <v>2500</v>
      </c>
      <c r="F221" s="5">
        <f t="shared" si="26"/>
        <v>0</v>
      </c>
      <c r="G221" s="5">
        <f t="shared" si="26"/>
        <v>0</v>
      </c>
      <c r="H221" s="5">
        <f t="shared" si="26"/>
        <v>0</v>
      </c>
      <c r="I221" s="5">
        <f t="shared" si="26"/>
        <v>0</v>
      </c>
      <c r="J221" s="5">
        <f t="shared" si="26"/>
        <v>0</v>
      </c>
      <c r="K221" s="5">
        <f t="shared" si="26"/>
        <v>0</v>
      </c>
      <c r="L221" s="5">
        <f t="shared" si="26"/>
        <v>0</v>
      </c>
      <c r="M221" s="5">
        <f t="shared" si="26"/>
        <v>0</v>
      </c>
      <c r="N221" s="5">
        <f t="shared" si="26"/>
        <v>0</v>
      </c>
      <c r="O221" s="5">
        <f t="shared" si="26"/>
        <v>0</v>
      </c>
      <c r="P221" s="5">
        <f t="shared" si="26"/>
        <v>0</v>
      </c>
      <c r="Q221" s="5">
        <f t="shared" si="26"/>
        <v>0</v>
      </c>
      <c r="R221" s="5">
        <f t="shared" si="26"/>
        <v>0</v>
      </c>
      <c r="S221" s="5">
        <f t="shared" si="26"/>
        <v>0</v>
      </c>
      <c r="T221" s="5">
        <f t="shared" si="26"/>
        <v>0</v>
      </c>
      <c r="U221" s="5">
        <f t="shared" si="26"/>
        <v>0</v>
      </c>
      <c r="V221" s="5">
        <f t="shared" si="26"/>
        <v>0</v>
      </c>
      <c r="W221" s="5">
        <f t="shared" si="26"/>
        <v>0</v>
      </c>
      <c r="X221" s="5">
        <f t="shared" si="26"/>
        <v>0</v>
      </c>
      <c r="Y221" s="5">
        <f t="shared" si="26"/>
        <v>0</v>
      </c>
      <c r="Z221" s="5">
        <f t="shared" si="26"/>
        <v>0</v>
      </c>
      <c r="AA221" s="5">
        <f t="shared" si="26"/>
        <v>0</v>
      </c>
      <c r="AB221" s="5">
        <f t="shared" si="26"/>
        <v>0</v>
      </c>
      <c r="AC221" s="5">
        <f t="shared" si="26"/>
        <v>0</v>
      </c>
      <c r="AD221" s="5">
        <f t="shared" si="26"/>
        <v>0</v>
      </c>
      <c r="AE221" s="5">
        <f t="shared" si="26"/>
        <v>0</v>
      </c>
      <c r="AF221" s="5">
        <f t="shared" si="26"/>
        <v>0</v>
      </c>
      <c r="AG221" s="5">
        <f t="shared" si="26"/>
        <v>0</v>
      </c>
      <c r="AH221" s="5">
        <f t="shared" si="26"/>
        <v>0</v>
      </c>
      <c r="AI221" s="5">
        <f t="shared" si="26"/>
        <v>0</v>
      </c>
      <c r="AJ221" s="5">
        <f t="shared" si="26"/>
        <v>0</v>
      </c>
      <c r="AK221" s="5">
        <f t="shared" si="26"/>
        <v>0</v>
      </c>
      <c r="AL221" s="5">
        <f t="shared" si="26"/>
        <v>0</v>
      </c>
      <c r="AM221" s="5">
        <f t="shared" si="26"/>
        <v>0</v>
      </c>
      <c r="AN221" s="5">
        <f t="shared" si="26"/>
        <v>0</v>
      </c>
      <c r="AO221" s="5">
        <f t="shared" si="26"/>
        <v>0</v>
      </c>
      <c r="AP221" s="5">
        <f t="shared" si="26"/>
        <v>0</v>
      </c>
      <c r="AQ221" s="5">
        <f t="shared" si="26"/>
        <v>0</v>
      </c>
      <c r="AR221" s="5">
        <f t="shared" si="26"/>
        <v>0</v>
      </c>
      <c r="AS221" s="5">
        <f t="shared" si="10"/>
        <v>0</v>
      </c>
      <c r="AT221" s="5">
        <f t="shared" si="21"/>
        <v>0</v>
      </c>
      <c r="AU221" s="5">
        <f t="shared" si="21"/>
        <v>0</v>
      </c>
      <c r="AV221" s="5">
        <f t="shared" si="21"/>
        <v>0</v>
      </c>
      <c r="AW221" s="5">
        <f t="shared" si="21"/>
        <v>0</v>
      </c>
      <c r="AX221" s="5">
        <f t="shared" si="21"/>
        <v>0</v>
      </c>
      <c r="AY221" s="5">
        <f t="shared" si="21"/>
        <v>0</v>
      </c>
      <c r="AZ221" s="5">
        <f t="shared" si="21"/>
        <v>0</v>
      </c>
      <c r="BA221" s="5">
        <f t="shared" si="21"/>
        <v>0</v>
      </c>
      <c r="BB221" s="5">
        <f t="shared" si="21"/>
        <v>0</v>
      </c>
      <c r="BC221" s="5">
        <f t="shared" si="21"/>
        <v>0</v>
      </c>
      <c r="BD221" s="5"/>
      <c r="BE221" s="5"/>
      <c r="BF221" s="5"/>
      <c r="BG221" s="5"/>
      <c r="BH221" s="5"/>
      <c r="BI221" s="5"/>
      <c r="BJ221" s="5"/>
    </row>
    <row r="222" spans="2:62" hidden="1">
      <c r="B222">
        <f t="shared" si="22"/>
        <v>840</v>
      </c>
      <c r="C222" t="str">
        <f t="shared" si="22"/>
        <v>RECOL.LECCIÓ</v>
      </c>
      <c r="D222" t="str">
        <f t="shared" si="22"/>
        <v>Recol.lecció enciam</v>
      </c>
      <c r="E222" s="82">
        <f t="shared" si="22"/>
        <v>2500</v>
      </c>
      <c r="F222" s="5">
        <f t="shared" si="26"/>
        <v>0</v>
      </c>
      <c r="G222" s="5">
        <f t="shared" si="26"/>
        <v>0</v>
      </c>
      <c r="H222" s="5">
        <f t="shared" si="26"/>
        <v>0</v>
      </c>
      <c r="I222" s="5">
        <f t="shared" si="26"/>
        <v>0</v>
      </c>
      <c r="J222" s="5">
        <f t="shared" si="26"/>
        <v>0</v>
      </c>
      <c r="K222" s="5">
        <f t="shared" si="26"/>
        <v>0</v>
      </c>
      <c r="L222" s="5">
        <f t="shared" si="26"/>
        <v>0</v>
      </c>
      <c r="M222" s="5">
        <f t="shared" si="26"/>
        <v>0</v>
      </c>
      <c r="N222" s="5">
        <f t="shared" si="26"/>
        <v>0</v>
      </c>
      <c r="O222" s="5">
        <f t="shared" si="26"/>
        <v>0</v>
      </c>
      <c r="P222" s="5">
        <f t="shared" si="26"/>
        <v>0</v>
      </c>
      <c r="Q222" s="5">
        <f t="shared" si="26"/>
        <v>0</v>
      </c>
      <c r="R222" s="5">
        <f t="shared" si="26"/>
        <v>0</v>
      </c>
      <c r="S222" s="5">
        <f t="shared" si="26"/>
        <v>0</v>
      </c>
      <c r="T222" s="5">
        <f t="shared" si="26"/>
        <v>0</v>
      </c>
      <c r="U222" s="5">
        <f t="shared" si="26"/>
        <v>0</v>
      </c>
      <c r="V222" s="5">
        <f t="shared" si="26"/>
        <v>0</v>
      </c>
      <c r="W222" s="5">
        <f t="shared" si="26"/>
        <v>0</v>
      </c>
      <c r="X222" s="5">
        <f t="shared" si="26"/>
        <v>0</v>
      </c>
      <c r="Y222" s="5">
        <f t="shared" si="26"/>
        <v>0</v>
      </c>
      <c r="Z222" s="5">
        <f t="shared" si="26"/>
        <v>0</v>
      </c>
      <c r="AA222" s="5">
        <f t="shared" si="26"/>
        <v>0</v>
      </c>
      <c r="AB222" s="5">
        <f t="shared" si="26"/>
        <v>0</v>
      </c>
      <c r="AC222" s="5">
        <f t="shared" si="26"/>
        <v>0</v>
      </c>
      <c r="AD222" s="5">
        <f t="shared" si="26"/>
        <v>0</v>
      </c>
      <c r="AE222" s="5">
        <f t="shared" si="26"/>
        <v>0</v>
      </c>
      <c r="AF222" s="5">
        <f t="shared" si="26"/>
        <v>0</v>
      </c>
      <c r="AG222" s="5">
        <f t="shared" si="26"/>
        <v>0</v>
      </c>
      <c r="AH222" s="5">
        <f t="shared" si="26"/>
        <v>0</v>
      </c>
      <c r="AI222" s="5">
        <f t="shared" si="26"/>
        <v>0</v>
      </c>
      <c r="AJ222" s="5">
        <f t="shared" si="26"/>
        <v>0</v>
      </c>
      <c r="AK222" s="5">
        <f t="shared" si="26"/>
        <v>0</v>
      </c>
      <c r="AL222" s="5">
        <f t="shared" si="26"/>
        <v>0</v>
      </c>
      <c r="AM222" s="5">
        <f t="shared" si="26"/>
        <v>0</v>
      </c>
      <c r="AN222" s="5">
        <f t="shared" si="26"/>
        <v>0</v>
      </c>
      <c r="AO222" s="5">
        <f t="shared" si="26"/>
        <v>0</v>
      </c>
      <c r="AP222" s="5">
        <f t="shared" si="26"/>
        <v>0</v>
      </c>
      <c r="AQ222" s="5">
        <f t="shared" si="26"/>
        <v>0</v>
      </c>
      <c r="AR222" s="5">
        <f t="shared" si="26"/>
        <v>0</v>
      </c>
      <c r="AS222" s="5">
        <f t="shared" si="10"/>
        <v>0</v>
      </c>
      <c r="AT222" s="5">
        <f t="shared" si="21"/>
        <v>0</v>
      </c>
      <c r="AU222" s="5">
        <f t="shared" si="21"/>
        <v>0</v>
      </c>
      <c r="AV222" s="5">
        <f t="shared" si="21"/>
        <v>0</v>
      </c>
      <c r="AW222" s="5">
        <f t="shared" si="21"/>
        <v>0</v>
      </c>
      <c r="AX222" s="5">
        <f t="shared" si="21"/>
        <v>0</v>
      </c>
      <c r="AY222" s="5">
        <f t="shared" si="21"/>
        <v>0</v>
      </c>
      <c r="AZ222" s="5">
        <f t="shared" si="21"/>
        <v>0</v>
      </c>
      <c r="BA222" s="5">
        <f t="shared" si="21"/>
        <v>0</v>
      </c>
      <c r="BB222" s="5">
        <f t="shared" si="21"/>
        <v>0</v>
      </c>
      <c r="BC222" s="5">
        <f t="shared" si="21"/>
        <v>0</v>
      </c>
      <c r="BD222" s="5"/>
      <c r="BE222" s="5"/>
      <c r="BF222" s="5"/>
      <c r="BG222" s="5"/>
      <c r="BH222" s="5"/>
      <c r="BI222" s="5"/>
      <c r="BJ222" s="5"/>
    </row>
    <row r="223" spans="2:62" hidden="1">
      <c r="B223">
        <f t="shared" si="22"/>
        <v>850</v>
      </c>
      <c r="C223" t="str">
        <f t="shared" si="22"/>
        <v>RECOL.LECCIÓ</v>
      </c>
      <c r="D223" t="str">
        <f t="shared" si="22"/>
        <v>Recol.lecció bledes a manats</v>
      </c>
      <c r="E223" s="82">
        <f t="shared" si="22"/>
        <v>2500</v>
      </c>
      <c r="F223" s="5">
        <f t="shared" si="26"/>
        <v>0</v>
      </c>
      <c r="G223" s="5">
        <f t="shared" si="26"/>
        <v>0</v>
      </c>
      <c r="H223" s="5">
        <f t="shared" si="26"/>
        <v>0</v>
      </c>
      <c r="I223" s="5">
        <f t="shared" si="26"/>
        <v>0</v>
      </c>
      <c r="J223" s="5">
        <f t="shared" si="26"/>
        <v>0</v>
      </c>
      <c r="K223" s="5">
        <f t="shared" si="26"/>
        <v>0</v>
      </c>
      <c r="L223" s="5">
        <f t="shared" si="26"/>
        <v>0</v>
      </c>
      <c r="M223" s="5">
        <f t="shared" si="26"/>
        <v>0</v>
      </c>
      <c r="N223" s="5">
        <f t="shared" si="26"/>
        <v>0</v>
      </c>
      <c r="O223" s="5">
        <f t="shared" si="26"/>
        <v>0</v>
      </c>
      <c r="P223" s="5">
        <f t="shared" si="26"/>
        <v>0</v>
      </c>
      <c r="Q223" s="5">
        <f t="shared" si="26"/>
        <v>0</v>
      </c>
      <c r="R223" s="5">
        <f t="shared" si="26"/>
        <v>0</v>
      </c>
      <c r="S223" s="5">
        <f t="shared" si="26"/>
        <v>0</v>
      </c>
      <c r="T223" s="5">
        <f t="shared" si="26"/>
        <v>0</v>
      </c>
      <c r="U223" s="5">
        <f t="shared" si="26"/>
        <v>0</v>
      </c>
      <c r="V223" s="5">
        <f t="shared" si="26"/>
        <v>0</v>
      </c>
      <c r="W223" s="5">
        <f t="shared" si="26"/>
        <v>0</v>
      </c>
      <c r="X223" s="5">
        <f t="shared" si="26"/>
        <v>0</v>
      </c>
      <c r="Y223" s="5">
        <f t="shared" si="26"/>
        <v>0</v>
      </c>
      <c r="Z223" s="5">
        <f t="shared" si="26"/>
        <v>0</v>
      </c>
      <c r="AA223" s="5">
        <f t="shared" si="26"/>
        <v>0</v>
      </c>
      <c r="AB223" s="5">
        <f t="shared" si="26"/>
        <v>0</v>
      </c>
      <c r="AC223" s="5">
        <f t="shared" si="26"/>
        <v>0</v>
      </c>
      <c r="AD223" s="5">
        <f t="shared" si="26"/>
        <v>0</v>
      </c>
      <c r="AE223" s="5">
        <f t="shared" si="26"/>
        <v>0</v>
      </c>
      <c r="AF223" s="5">
        <f t="shared" si="26"/>
        <v>0</v>
      </c>
      <c r="AG223" s="5">
        <f t="shared" si="26"/>
        <v>0</v>
      </c>
      <c r="AH223" s="5">
        <f t="shared" si="26"/>
        <v>0</v>
      </c>
      <c r="AI223" s="5">
        <f t="shared" si="26"/>
        <v>0</v>
      </c>
      <c r="AJ223" s="5">
        <f t="shared" si="26"/>
        <v>0</v>
      </c>
      <c r="AK223" s="5">
        <f t="shared" si="26"/>
        <v>0</v>
      </c>
      <c r="AL223" s="5">
        <f t="shared" si="26"/>
        <v>0</v>
      </c>
      <c r="AM223" s="5">
        <f t="shared" si="26"/>
        <v>0</v>
      </c>
      <c r="AN223" s="5">
        <f t="shared" si="26"/>
        <v>0</v>
      </c>
      <c r="AO223" s="5">
        <f t="shared" si="26"/>
        <v>0</v>
      </c>
      <c r="AP223" s="5">
        <f t="shared" si="26"/>
        <v>0</v>
      </c>
      <c r="AQ223" s="5">
        <f t="shared" si="26"/>
        <v>0</v>
      </c>
      <c r="AR223" s="5">
        <f t="shared" si="26"/>
        <v>0</v>
      </c>
      <c r="AS223" s="5">
        <f t="shared" si="10"/>
        <v>0</v>
      </c>
      <c r="AT223" s="5">
        <f t="shared" si="21"/>
        <v>0</v>
      </c>
      <c r="AU223" s="5">
        <f t="shared" si="21"/>
        <v>0</v>
      </c>
      <c r="AV223" s="5">
        <f t="shared" si="21"/>
        <v>0</v>
      </c>
      <c r="AW223" s="5">
        <f t="shared" si="21"/>
        <v>0</v>
      </c>
      <c r="AX223" s="5">
        <f t="shared" si="21"/>
        <v>0</v>
      </c>
      <c r="AY223" s="5">
        <f t="shared" si="21"/>
        <v>0</v>
      </c>
      <c r="AZ223" s="5">
        <f t="shared" si="21"/>
        <v>0</v>
      </c>
      <c r="BA223" s="5">
        <f t="shared" si="21"/>
        <v>0</v>
      </c>
      <c r="BB223" s="5">
        <f t="shared" si="21"/>
        <v>0</v>
      </c>
      <c r="BC223" s="5">
        <f t="shared" si="21"/>
        <v>0</v>
      </c>
      <c r="BD223" s="5"/>
      <c r="BE223" s="5"/>
      <c r="BF223" s="5"/>
      <c r="BG223" s="5"/>
      <c r="BH223" s="5"/>
      <c r="BI223" s="5"/>
      <c r="BJ223" s="5"/>
    </row>
    <row r="224" spans="2:62" hidden="1">
      <c r="B224">
        <f t="shared" si="22"/>
        <v>860</v>
      </c>
      <c r="C224" t="str">
        <f t="shared" si="22"/>
        <v>RECOL.LECCIÓ</v>
      </c>
      <c r="D224" t="str">
        <f t="shared" si="22"/>
        <v>Recol.lecció bledes</v>
      </c>
      <c r="E224" s="82">
        <f t="shared" si="22"/>
        <v>2500</v>
      </c>
      <c r="F224" s="5">
        <f t="shared" si="26"/>
        <v>0</v>
      </c>
      <c r="G224" s="5">
        <f t="shared" si="26"/>
        <v>0</v>
      </c>
      <c r="H224" s="5">
        <f t="shared" si="26"/>
        <v>0</v>
      </c>
      <c r="I224" s="5">
        <f t="shared" si="26"/>
        <v>0</v>
      </c>
      <c r="J224" s="5">
        <f t="shared" si="26"/>
        <v>0</v>
      </c>
      <c r="K224" s="5">
        <f t="shared" si="26"/>
        <v>0</v>
      </c>
      <c r="L224" s="5">
        <f t="shared" si="26"/>
        <v>0</v>
      </c>
      <c r="M224" s="5">
        <f t="shared" si="26"/>
        <v>0</v>
      </c>
      <c r="N224" s="5">
        <f t="shared" si="26"/>
        <v>0</v>
      </c>
      <c r="O224" s="5">
        <f t="shared" si="26"/>
        <v>0</v>
      </c>
      <c r="P224" s="5">
        <f t="shared" si="26"/>
        <v>0</v>
      </c>
      <c r="Q224" s="5">
        <f t="shared" si="26"/>
        <v>0</v>
      </c>
      <c r="R224" s="5">
        <f t="shared" si="26"/>
        <v>0</v>
      </c>
      <c r="S224" s="5">
        <f t="shared" si="26"/>
        <v>0</v>
      </c>
      <c r="T224" s="5">
        <f t="shared" si="26"/>
        <v>0</v>
      </c>
      <c r="U224" s="5">
        <f t="shared" si="26"/>
        <v>0</v>
      </c>
      <c r="V224" s="5">
        <f t="shared" si="26"/>
        <v>0</v>
      </c>
      <c r="W224" s="5">
        <f t="shared" si="26"/>
        <v>0</v>
      </c>
      <c r="X224" s="5">
        <f t="shared" si="26"/>
        <v>0</v>
      </c>
      <c r="Y224" s="5">
        <f t="shared" si="26"/>
        <v>0</v>
      </c>
      <c r="Z224" s="5">
        <f t="shared" si="26"/>
        <v>0</v>
      </c>
      <c r="AA224" s="5">
        <f t="shared" si="26"/>
        <v>0</v>
      </c>
      <c r="AB224" s="5">
        <f t="shared" si="26"/>
        <v>0</v>
      </c>
      <c r="AC224" s="5">
        <f t="shared" si="26"/>
        <v>0</v>
      </c>
      <c r="AD224" s="5">
        <f t="shared" si="26"/>
        <v>0</v>
      </c>
      <c r="AE224" s="5">
        <f t="shared" si="26"/>
        <v>0</v>
      </c>
      <c r="AF224" s="5">
        <f t="shared" si="26"/>
        <v>0</v>
      </c>
      <c r="AG224" s="5">
        <f t="shared" si="26"/>
        <v>0</v>
      </c>
      <c r="AH224" s="5">
        <f t="shared" si="26"/>
        <v>0</v>
      </c>
      <c r="AI224" s="5">
        <f t="shared" si="26"/>
        <v>0</v>
      </c>
      <c r="AJ224" s="5">
        <f t="shared" si="26"/>
        <v>0</v>
      </c>
      <c r="AK224" s="5">
        <f t="shared" si="26"/>
        <v>0</v>
      </c>
      <c r="AL224" s="5">
        <f t="shared" si="26"/>
        <v>0</v>
      </c>
      <c r="AM224" s="5">
        <f t="shared" si="26"/>
        <v>0</v>
      </c>
      <c r="AN224" s="5">
        <f t="shared" si="26"/>
        <v>0</v>
      </c>
      <c r="AO224" s="5">
        <f t="shared" si="26"/>
        <v>0</v>
      </c>
      <c r="AP224" s="5">
        <f t="shared" si="26"/>
        <v>0</v>
      </c>
      <c r="AQ224" s="5">
        <f t="shared" si="26"/>
        <v>0</v>
      </c>
      <c r="AR224" s="5">
        <f t="shared" si="26"/>
        <v>0</v>
      </c>
      <c r="AS224" s="5">
        <f t="shared" si="10"/>
        <v>0</v>
      </c>
      <c r="AT224" s="5">
        <f t="shared" ref="AT224:BC226" si="27">+AT99*AT$49*$E$4/$E224</f>
        <v>0</v>
      </c>
      <c r="AU224" s="5">
        <f t="shared" si="27"/>
        <v>0</v>
      </c>
      <c r="AV224" s="5">
        <f t="shared" si="27"/>
        <v>0</v>
      </c>
      <c r="AW224" s="5">
        <f t="shared" si="27"/>
        <v>0</v>
      </c>
      <c r="AX224" s="5">
        <f t="shared" si="27"/>
        <v>0</v>
      </c>
      <c r="AY224" s="5">
        <f t="shared" si="27"/>
        <v>0</v>
      </c>
      <c r="AZ224" s="5">
        <f t="shared" si="27"/>
        <v>0</v>
      </c>
      <c r="BA224" s="5">
        <f t="shared" si="27"/>
        <v>0</v>
      </c>
      <c r="BB224" s="5">
        <f t="shared" si="27"/>
        <v>0</v>
      </c>
      <c r="BC224" s="5">
        <f t="shared" si="27"/>
        <v>0</v>
      </c>
      <c r="BD224" s="5"/>
      <c r="BE224" s="5"/>
      <c r="BF224" s="5"/>
      <c r="BG224" s="5"/>
      <c r="BH224" s="5"/>
      <c r="BI224" s="5"/>
      <c r="BJ224" s="5"/>
    </row>
    <row r="225" spans="2:62" hidden="1">
      <c r="B225">
        <f t="shared" ref="B225:E240" si="28">+B100</f>
        <v>870</v>
      </c>
      <c r="C225" t="str">
        <f t="shared" si="28"/>
        <v>RECOL.LECCIÓ</v>
      </c>
      <c r="D225" t="str">
        <f t="shared" si="28"/>
        <v>Recol.lecció tomàquet</v>
      </c>
      <c r="E225" s="82">
        <f t="shared" si="28"/>
        <v>2500</v>
      </c>
      <c r="F225" s="5">
        <f t="shared" si="26"/>
        <v>0</v>
      </c>
      <c r="G225" s="5">
        <f t="shared" si="26"/>
        <v>0</v>
      </c>
      <c r="H225" s="5">
        <f t="shared" si="26"/>
        <v>0</v>
      </c>
      <c r="I225" s="5">
        <f t="shared" si="26"/>
        <v>0</v>
      </c>
      <c r="J225" s="5">
        <f t="shared" si="26"/>
        <v>0</v>
      </c>
      <c r="K225" s="5">
        <f t="shared" si="26"/>
        <v>0</v>
      </c>
      <c r="L225" s="5">
        <f t="shared" si="26"/>
        <v>0</v>
      </c>
      <c r="M225" s="5">
        <f t="shared" si="26"/>
        <v>0</v>
      </c>
      <c r="N225" s="5">
        <f t="shared" si="26"/>
        <v>0</v>
      </c>
      <c r="O225" s="5">
        <f t="shared" si="26"/>
        <v>0</v>
      </c>
      <c r="P225" s="5">
        <f t="shared" si="26"/>
        <v>0</v>
      </c>
      <c r="Q225" s="5">
        <f t="shared" si="26"/>
        <v>0</v>
      </c>
      <c r="R225" s="5">
        <f t="shared" si="26"/>
        <v>0</v>
      </c>
      <c r="S225" s="5">
        <f t="shared" si="26"/>
        <v>0</v>
      </c>
      <c r="T225" s="5">
        <f t="shared" si="26"/>
        <v>0</v>
      </c>
      <c r="U225" s="5">
        <f t="shared" si="26"/>
        <v>0</v>
      </c>
      <c r="V225" s="5">
        <f t="shared" si="26"/>
        <v>0</v>
      </c>
      <c r="W225" s="5">
        <f t="shared" si="26"/>
        <v>0</v>
      </c>
      <c r="X225" s="5">
        <f t="shared" si="26"/>
        <v>0</v>
      </c>
      <c r="Y225" s="5">
        <f t="shared" si="26"/>
        <v>0</v>
      </c>
      <c r="Z225" s="5">
        <f t="shared" si="26"/>
        <v>0</v>
      </c>
      <c r="AA225" s="5">
        <f t="shared" ref="AA225:AR225" si="29">+AA100*AA$49*$E$4/$E225</f>
        <v>0</v>
      </c>
      <c r="AB225" s="5">
        <f t="shared" si="29"/>
        <v>0</v>
      </c>
      <c r="AC225" s="5">
        <f t="shared" si="29"/>
        <v>0</v>
      </c>
      <c r="AD225" s="5">
        <f t="shared" si="29"/>
        <v>0</v>
      </c>
      <c r="AE225" s="5">
        <f t="shared" si="29"/>
        <v>0</v>
      </c>
      <c r="AF225" s="5">
        <f t="shared" si="29"/>
        <v>0</v>
      </c>
      <c r="AG225" s="5">
        <f t="shared" si="29"/>
        <v>0</v>
      </c>
      <c r="AH225" s="5">
        <f t="shared" si="29"/>
        <v>0</v>
      </c>
      <c r="AI225" s="5">
        <f t="shared" si="29"/>
        <v>0</v>
      </c>
      <c r="AJ225" s="5">
        <f t="shared" si="29"/>
        <v>0</v>
      </c>
      <c r="AK225" s="5">
        <f t="shared" si="29"/>
        <v>0</v>
      </c>
      <c r="AL225" s="5">
        <f t="shared" si="29"/>
        <v>0</v>
      </c>
      <c r="AM225" s="5">
        <f t="shared" si="29"/>
        <v>0</v>
      </c>
      <c r="AN225" s="5">
        <f t="shared" si="29"/>
        <v>0</v>
      </c>
      <c r="AO225" s="5">
        <f t="shared" si="29"/>
        <v>0</v>
      </c>
      <c r="AP225" s="5">
        <f t="shared" si="29"/>
        <v>0</v>
      </c>
      <c r="AQ225" s="5">
        <f t="shared" si="29"/>
        <v>0</v>
      </c>
      <c r="AR225" s="5">
        <f t="shared" si="29"/>
        <v>0</v>
      </c>
      <c r="AS225" s="5">
        <f t="shared" si="10"/>
        <v>0</v>
      </c>
      <c r="AT225" s="5">
        <f t="shared" si="27"/>
        <v>0</v>
      </c>
      <c r="AU225" s="5">
        <f t="shared" si="27"/>
        <v>0</v>
      </c>
      <c r="AV225" s="5">
        <f t="shared" si="27"/>
        <v>0</v>
      </c>
      <c r="AW225" s="5">
        <f t="shared" si="27"/>
        <v>0</v>
      </c>
      <c r="AX225" s="5">
        <f t="shared" si="27"/>
        <v>0</v>
      </c>
      <c r="AY225" s="5">
        <f t="shared" si="27"/>
        <v>0</v>
      </c>
      <c r="AZ225" s="5">
        <f t="shared" si="27"/>
        <v>0</v>
      </c>
      <c r="BA225" s="5">
        <f t="shared" si="27"/>
        <v>0</v>
      </c>
      <c r="BB225" s="5">
        <f t="shared" si="27"/>
        <v>0</v>
      </c>
      <c r="BC225" s="5">
        <f t="shared" si="27"/>
        <v>0</v>
      </c>
      <c r="BD225" s="5"/>
      <c r="BE225" s="5"/>
      <c r="BF225" s="5"/>
      <c r="BG225" s="5"/>
      <c r="BH225" s="5"/>
      <c r="BI225" s="5"/>
      <c r="BJ225" s="5"/>
    </row>
    <row r="226" spans="2:62" hidden="1">
      <c r="B226">
        <f t="shared" si="28"/>
        <v>880</v>
      </c>
      <c r="C226" t="str">
        <f t="shared" si="28"/>
        <v>RECOL.LECCIÓ</v>
      </c>
      <c r="D226" t="str">
        <f t="shared" si="28"/>
        <v>Recol.lecció carbassa</v>
      </c>
      <c r="E226" s="82">
        <f t="shared" si="28"/>
        <v>2500</v>
      </c>
      <c r="F226" s="5">
        <f t="shared" ref="F226:AR226" si="30">+F101*F$49*$E$4/$E226</f>
        <v>0</v>
      </c>
      <c r="G226" s="5">
        <f t="shared" si="30"/>
        <v>0</v>
      </c>
      <c r="H226" s="5">
        <f t="shared" si="30"/>
        <v>0</v>
      </c>
      <c r="I226" s="5">
        <f t="shared" si="30"/>
        <v>0</v>
      </c>
      <c r="J226" s="5">
        <f t="shared" si="30"/>
        <v>0</v>
      </c>
      <c r="K226" s="5">
        <f t="shared" si="30"/>
        <v>0</v>
      </c>
      <c r="L226" s="5">
        <f t="shared" si="30"/>
        <v>0</v>
      </c>
      <c r="M226" s="5">
        <f t="shared" si="30"/>
        <v>0</v>
      </c>
      <c r="N226" s="5">
        <f t="shared" si="30"/>
        <v>0</v>
      </c>
      <c r="O226" s="5">
        <f t="shared" si="30"/>
        <v>0</v>
      </c>
      <c r="P226" s="5">
        <f t="shared" si="30"/>
        <v>0</v>
      </c>
      <c r="Q226" s="5">
        <f t="shared" si="30"/>
        <v>0</v>
      </c>
      <c r="R226" s="5">
        <f t="shared" si="30"/>
        <v>0</v>
      </c>
      <c r="S226" s="5">
        <f t="shared" si="30"/>
        <v>0</v>
      </c>
      <c r="T226" s="5">
        <f t="shared" si="30"/>
        <v>0</v>
      </c>
      <c r="U226" s="5">
        <f t="shared" si="30"/>
        <v>0</v>
      </c>
      <c r="V226" s="5">
        <f t="shared" si="30"/>
        <v>0</v>
      </c>
      <c r="W226" s="5">
        <f t="shared" si="30"/>
        <v>0</v>
      </c>
      <c r="X226" s="5">
        <f t="shared" si="30"/>
        <v>0</v>
      </c>
      <c r="Y226" s="5">
        <f t="shared" si="30"/>
        <v>0</v>
      </c>
      <c r="Z226" s="5">
        <f t="shared" si="30"/>
        <v>0</v>
      </c>
      <c r="AA226" s="5">
        <f t="shared" si="30"/>
        <v>0</v>
      </c>
      <c r="AB226" s="5">
        <f t="shared" si="30"/>
        <v>0</v>
      </c>
      <c r="AC226" s="5">
        <f t="shared" si="30"/>
        <v>0</v>
      </c>
      <c r="AD226" s="5">
        <f t="shared" si="30"/>
        <v>0</v>
      </c>
      <c r="AE226" s="5">
        <f t="shared" si="30"/>
        <v>0</v>
      </c>
      <c r="AF226" s="5">
        <f t="shared" si="30"/>
        <v>0</v>
      </c>
      <c r="AG226" s="5">
        <f t="shared" si="30"/>
        <v>0</v>
      </c>
      <c r="AH226" s="5">
        <f t="shared" si="30"/>
        <v>0</v>
      </c>
      <c r="AI226" s="5">
        <f t="shared" si="30"/>
        <v>0</v>
      </c>
      <c r="AJ226" s="5">
        <f t="shared" si="30"/>
        <v>0</v>
      </c>
      <c r="AK226" s="5">
        <f t="shared" si="30"/>
        <v>0</v>
      </c>
      <c r="AL226" s="5">
        <f t="shared" si="30"/>
        <v>0</v>
      </c>
      <c r="AM226" s="5">
        <f t="shared" si="30"/>
        <v>0</v>
      </c>
      <c r="AN226" s="5">
        <f t="shared" si="30"/>
        <v>0</v>
      </c>
      <c r="AO226" s="5">
        <f t="shared" si="30"/>
        <v>0</v>
      </c>
      <c r="AP226" s="5">
        <f t="shared" si="30"/>
        <v>0</v>
      </c>
      <c r="AQ226" s="5">
        <f t="shared" si="30"/>
        <v>0</v>
      </c>
      <c r="AR226" s="5">
        <f t="shared" si="30"/>
        <v>0</v>
      </c>
      <c r="AS226" s="5">
        <f t="shared" si="10"/>
        <v>0</v>
      </c>
      <c r="AT226" s="5">
        <f t="shared" si="27"/>
        <v>0</v>
      </c>
      <c r="AU226" s="5">
        <f t="shared" si="27"/>
        <v>0</v>
      </c>
      <c r="AV226" s="5">
        <f t="shared" si="27"/>
        <v>0</v>
      </c>
      <c r="AW226" s="5">
        <f t="shared" si="27"/>
        <v>0</v>
      </c>
      <c r="AX226" s="5">
        <f t="shared" si="27"/>
        <v>0</v>
      </c>
      <c r="AY226" s="5">
        <f t="shared" si="27"/>
        <v>0</v>
      </c>
      <c r="AZ226" s="5">
        <f t="shared" si="27"/>
        <v>0</v>
      </c>
      <c r="BA226" s="5">
        <f t="shared" si="27"/>
        <v>0</v>
      </c>
      <c r="BB226" s="5">
        <f t="shared" si="27"/>
        <v>0</v>
      </c>
      <c r="BC226" s="5">
        <f t="shared" si="27"/>
        <v>0</v>
      </c>
      <c r="BD226" s="5"/>
      <c r="BE226" s="5"/>
      <c r="BF226" s="5"/>
      <c r="BG226" s="5"/>
      <c r="BH226" s="5"/>
      <c r="BI226" s="5"/>
      <c r="BJ226" s="5"/>
    </row>
    <row r="227" spans="2:62" hidden="1">
      <c r="B227">
        <f t="shared" si="28"/>
        <v>115</v>
      </c>
      <c r="C227" t="str">
        <f t="shared" si="28"/>
        <v>PREPARACIÓ DEL SÒL</v>
      </c>
      <c r="D227" t="str">
        <f t="shared" si="28"/>
        <v>Preparació per desbrossat amb discos</v>
      </c>
      <c r="E227" s="82">
        <f t="shared" si="28"/>
        <v>2500</v>
      </c>
      <c r="F227" s="5">
        <f>IF($E$4&lt;$E227,$E$4/$E227*F102*F$49,F102*F$49)</f>
        <v>0</v>
      </c>
      <c r="G227" s="5">
        <f t="shared" ref="G227:AR227" si="31">IF($E$4&lt;$E227,$E$4/$E227*G102*G$49,G102*G$49)</f>
        <v>0</v>
      </c>
      <c r="H227" s="5">
        <f t="shared" si="31"/>
        <v>0</v>
      </c>
      <c r="I227" s="5">
        <f t="shared" si="31"/>
        <v>0</v>
      </c>
      <c r="J227" s="5">
        <f t="shared" si="31"/>
        <v>0</v>
      </c>
      <c r="K227" s="5">
        <f t="shared" si="31"/>
        <v>0</v>
      </c>
      <c r="L227" s="5">
        <f t="shared" si="31"/>
        <v>0</v>
      </c>
      <c r="M227" s="5">
        <f t="shared" si="31"/>
        <v>0</v>
      </c>
      <c r="N227" s="5">
        <f t="shared" si="31"/>
        <v>0</v>
      </c>
      <c r="O227" s="5">
        <f t="shared" si="31"/>
        <v>0</v>
      </c>
      <c r="P227" s="5">
        <f t="shared" si="31"/>
        <v>0</v>
      </c>
      <c r="Q227" s="5">
        <f t="shared" si="31"/>
        <v>0</v>
      </c>
      <c r="R227" s="5">
        <f t="shared" si="31"/>
        <v>0</v>
      </c>
      <c r="S227" s="5">
        <f t="shared" si="31"/>
        <v>0</v>
      </c>
      <c r="T227" s="5">
        <f t="shared" si="31"/>
        <v>0</v>
      </c>
      <c r="U227" s="5">
        <f t="shared" si="31"/>
        <v>0</v>
      </c>
      <c r="V227" s="5">
        <f t="shared" si="31"/>
        <v>0</v>
      </c>
      <c r="W227" s="5">
        <f t="shared" si="31"/>
        <v>0</v>
      </c>
      <c r="X227" s="5">
        <f t="shared" si="31"/>
        <v>0</v>
      </c>
      <c r="Y227" s="5">
        <f t="shared" si="31"/>
        <v>0</v>
      </c>
      <c r="Z227" s="5">
        <f t="shared" si="31"/>
        <v>0</v>
      </c>
      <c r="AA227" s="5">
        <f t="shared" si="31"/>
        <v>0</v>
      </c>
      <c r="AB227" s="5">
        <f t="shared" si="31"/>
        <v>0</v>
      </c>
      <c r="AC227" s="5">
        <f t="shared" si="31"/>
        <v>0</v>
      </c>
      <c r="AD227" s="5">
        <f t="shared" si="31"/>
        <v>0</v>
      </c>
      <c r="AE227" s="5">
        <f t="shared" si="31"/>
        <v>0</v>
      </c>
      <c r="AF227" s="5">
        <f t="shared" si="31"/>
        <v>0</v>
      </c>
      <c r="AG227" s="5">
        <f t="shared" si="31"/>
        <v>0</v>
      </c>
      <c r="AH227" s="5">
        <f t="shared" si="31"/>
        <v>0</v>
      </c>
      <c r="AI227" s="5">
        <f t="shared" si="31"/>
        <v>0</v>
      </c>
      <c r="AJ227" s="5">
        <f t="shared" si="31"/>
        <v>0</v>
      </c>
      <c r="AK227" s="5">
        <f t="shared" si="31"/>
        <v>0</v>
      </c>
      <c r="AL227" s="5">
        <f t="shared" si="31"/>
        <v>0</v>
      </c>
      <c r="AM227" s="5">
        <f t="shared" si="31"/>
        <v>0</v>
      </c>
      <c r="AN227" s="5">
        <f t="shared" si="31"/>
        <v>0</v>
      </c>
      <c r="AO227" s="5">
        <f t="shared" si="31"/>
        <v>0</v>
      </c>
      <c r="AP227" s="5">
        <f t="shared" si="31"/>
        <v>0</v>
      </c>
      <c r="AQ227" s="5">
        <f t="shared" si="31"/>
        <v>0</v>
      </c>
      <c r="AR227" s="5">
        <f t="shared" si="31"/>
        <v>0</v>
      </c>
      <c r="AS227" s="5">
        <f t="shared" si="10"/>
        <v>0</v>
      </c>
      <c r="AT227" s="5">
        <f t="shared" ref="AT227:BC242" si="32">IF($E$4&lt;$E227,$E$4/$E227*AT102*AT$49,AT102*AT$49)</f>
        <v>0</v>
      </c>
      <c r="AU227" s="5">
        <f t="shared" si="32"/>
        <v>0</v>
      </c>
      <c r="AV227" s="5">
        <f t="shared" si="32"/>
        <v>0</v>
      </c>
      <c r="AW227" s="5">
        <f t="shared" si="32"/>
        <v>0</v>
      </c>
      <c r="AX227" s="5">
        <f t="shared" si="32"/>
        <v>0</v>
      </c>
      <c r="AY227" s="5">
        <f t="shared" si="32"/>
        <v>0</v>
      </c>
      <c r="AZ227" s="5">
        <f t="shared" si="32"/>
        <v>0</v>
      </c>
      <c r="BA227" s="5">
        <f t="shared" si="32"/>
        <v>0</v>
      </c>
      <c r="BB227" s="5">
        <f t="shared" si="32"/>
        <v>0</v>
      </c>
      <c r="BC227" s="5">
        <f t="shared" si="32"/>
        <v>0</v>
      </c>
      <c r="BD227" s="5"/>
      <c r="BE227" s="5"/>
      <c r="BF227" s="5"/>
      <c r="BG227" s="5"/>
      <c r="BH227" s="5"/>
      <c r="BI227" s="5"/>
      <c r="BJ227" s="5"/>
    </row>
    <row r="228" spans="2:62" hidden="1">
      <c r="B228">
        <f t="shared" si="28"/>
        <v>125</v>
      </c>
      <c r="C228" t="str">
        <f t="shared" si="28"/>
        <v>PREPARACIÓ DEL SÒL</v>
      </c>
      <c r="D228" t="str">
        <f t="shared" si="28"/>
        <v>Preparació per desbrossat amb desbrossadora</v>
      </c>
      <c r="E228" s="82">
        <f t="shared" si="28"/>
        <v>2500</v>
      </c>
      <c r="F228" s="5">
        <f t="shared" ref="F228:AR234" si="33">IF($E$4&lt;$E228,$E$4/$E228*F103*F$49,F103*F$49)</f>
        <v>0</v>
      </c>
      <c r="G228" s="5">
        <f t="shared" si="33"/>
        <v>0</v>
      </c>
      <c r="H228" s="5">
        <f t="shared" si="33"/>
        <v>0</v>
      </c>
      <c r="I228" s="5">
        <f t="shared" si="33"/>
        <v>0</v>
      </c>
      <c r="J228" s="5">
        <f t="shared" si="33"/>
        <v>0</v>
      </c>
      <c r="K228" s="5">
        <f t="shared" si="33"/>
        <v>0</v>
      </c>
      <c r="L228" s="5">
        <f t="shared" si="33"/>
        <v>0</v>
      </c>
      <c r="M228" s="5">
        <f t="shared" si="33"/>
        <v>0</v>
      </c>
      <c r="N228" s="5">
        <f t="shared" si="33"/>
        <v>0</v>
      </c>
      <c r="O228" s="5">
        <f t="shared" si="33"/>
        <v>0</v>
      </c>
      <c r="P228" s="5">
        <f t="shared" si="33"/>
        <v>0</v>
      </c>
      <c r="Q228" s="5">
        <f t="shared" si="33"/>
        <v>0</v>
      </c>
      <c r="R228" s="5">
        <f t="shared" si="33"/>
        <v>0</v>
      </c>
      <c r="S228" s="5">
        <f t="shared" si="33"/>
        <v>0</v>
      </c>
      <c r="T228" s="5">
        <f t="shared" si="33"/>
        <v>0</v>
      </c>
      <c r="U228" s="5">
        <f t="shared" si="33"/>
        <v>0</v>
      </c>
      <c r="V228" s="5">
        <f t="shared" si="33"/>
        <v>0</v>
      </c>
      <c r="W228" s="5">
        <f t="shared" si="33"/>
        <v>0</v>
      </c>
      <c r="X228" s="5">
        <f t="shared" si="33"/>
        <v>0</v>
      </c>
      <c r="Y228" s="5">
        <f t="shared" si="33"/>
        <v>0</v>
      </c>
      <c r="Z228" s="5">
        <f t="shared" si="33"/>
        <v>0</v>
      </c>
      <c r="AA228" s="5">
        <f t="shared" si="33"/>
        <v>0</v>
      </c>
      <c r="AB228" s="5">
        <f t="shared" si="33"/>
        <v>0</v>
      </c>
      <c r="AC228" s="5">
        <f t="shared" si="33"/>
        <v>0</v>
      </c>
      <c r="AD228" s="5">
        <f t="shared" si="33"/>
        <v>0</v>
      </c>
      <c r="AE228" s="5">
        <f t="shared" si="33"/>
        <v>0</v>
      </c>
      <c r="AF228" s="5">
        <f t="shared" si="33"/>
        <v>0</v>
      </c>
      <c r="AG228" s="5">
        <f t="shared" si="33"/>
        <v>0</v>
      </c>
      <c r="AH228" s="5">
        <f t="shared" si="33"/>
        <v>0</v>
      </c>
      <c r="AI228" s="5">
        <f t="shared" si="33"/>
        <v>0</v>
      </c>
      <c r="AJ228" s="5">
        <f t="shared" si="33"/>
        <v>0</v>
      </c>
      <c r="AK228" s="5">
        <f t="shared" si="33"/>
        <v>0</v>
      </c>
      <c r="AL228" s="5">
        <f t="shared" si="33"/>
        <v>0</v>
      </c>
      <c r="AM228" s="5">
        <f t="shared" si="33"/>
        <v>0</v>
      </c>
      <c r="AN228" s="5">
        <f t="shared" si="33"/>
        <v>0</v>
      </c>
      <c r="AO228" s="5">
        <f t="shared" si="33"/>
        <v>0</v>
      </c>
      <c r="AP228" s="5">
        <f t="shared" si="33"/>
        <v>0</v>
      </c>
      <c r="AQ228" s="5">
        <f t="shared" si="33"/>
        <v>0</v>
      </c>
      <c r="AR228" s="5">
        <f t="shared" si="33"/>
        <v>0</v>
      </c>
      <c r="AS228" s="5">
        <f t="shared" si="10"/>
        <v>0</v>
      </c>
      <c r="AT228" s="5">
        <f t="shared" si="32"/>
        <v>0</v>
      </c>
      <c r="AU228" s="5">
        <f t="shared" si="32"/>
        <v>0</v>
      </c>
      <c r="AV228" s="5">
        <f t="shared" si="32"/>
        <v>0</v>
      </c>
      <c r="AW228" s="5">
        <f t="shared" si="32"/>
        <v>0</v>
      </c>
      <c r="AX228" s="5">
        <f t="shared" si="32"/>
        <v>0</v>
      </c>
      <c r="AY228" s="5">
        <f t="shared" si="32"/>
        <v>0</v>
      </c>
      <c r="AZ228" s="5">
        <f t="shared" si="32"/>
        <v>0</v>
      </c>
      <c r="BA228" s="5">
        <f t="shared" si="32"/>
        <v>0</v>
      </c>
      <c r="BB228" s="5">
        <f t="shared" si="32"/>
        <v>0</v>
      </c>
      <c r="BC228" s="5">
        <f t="shared" si="32"/>
        <v>0</v>
      </c>
      <c r="BD228" s="5"/>
      <c r="BE228" s="5"/>
      <c r="BF228" s="5"/>
      <c r="BG228" s="5"/>
      <c r="BH228" s="5"/>
      <c r="BI228" s="5"/>
      <c r="BJ228" s="5"/>
    </row>
    <row r="229" spans="2:62" hidden="1">
      <c r="B229">
        <f t="shared" si="28"/>
        <v>135</v>
      </c>
      <c r="C229" t="str">
        <f t="shared" si="28"/>
        <v>PREPARACIÓ DEL SÒL</v>
      </c>
      <c r="D229" t="str">
        <f t="shared" si="28"/>
        <v>Preparació per subsolat</v>
      </c>
      <c r="E229" s="82">
        <f t="shared" si="28"/>
        <v>2500</v>
      </c>
      <c r="F229" s="5">
        <f t="shared" si="33"/>
        <v>0</v>
      </c>
      <c r="G229" s="5">
        <f t="shared" si="33"/>
        <v>0</v>
      </c>
      <c r="H229" s="5">
        <f t="shared" si="33"/>
        <v>0</v>
      </c>
      <c r="I229" s="5">
        <f t="shared" si="33"/>
        <v>0</v>
      </c>
      <c r="J229" s="5">
        <f t="shared" si="33"/>
        <v>0</v>
      </c>
      <c r="K229" s="5">
        <f t="shared" si="33"/>
        <v>0</v>
      </c>
      <c r="L229" s="5">
        <f t="shared" si="33"/>
        <v>0</v>
      </c>
      <c r="M229" s="5">
        <f t="shared" si="33"/>
        <v>0</v>
      </c>
      <c r="N229" s="5">
        <f t="shared" si="33"/>
        <v>0</v>
      </c>
      <c r="O229" s="5">
        <f t="shared" si="33"/>
        <v>0</v>
      </c>
      <c r="P229" s="5">
        <f t="shared" si="33"/>
        <v>0</v>
      </c>
      <c r="Q229" s="5">
        <f t="shared" si="33"/>
        <v>0</v>
      </c>
      <c r="R229" s="5">
        <f t="shared" si="33"/>
        <v>0</v>
      </c>
      <c r="S229" s="5">
        <f t="shared" si="33"/>
        <v>0</v>
      </c>
      <c r="T229" s="5">
        <f t="shared" si="33"/>
        <v>0</v>
      </c>
      <c r="U229" s="5">
        <f t="shared" si="33"/>
        <v>0</v>
      </c>
      <c r="V229" s="5">
        <f t="shared" si="33"/>
        <v>0</v>
      </c>
      <c r="W229" s="5">
        <f t="shared" si="33"/>
        <v>0</v>
      </c>
      <c r="X229" s="5">
        <f t="shared" si="33"/>
        <v>0</v>
      </c>
      <c r="Y229" s="5">
        <f t="shared" si="33"/>
        <v>0</v>
      </c>
      <c r="Z229" s="5">
        <f t="shared" si="33"/>
        <v>0</v>
      </c>
      <c r="AA229" s="5">
        <f t="shared" si="33"/>
        <v>0</v>
      </c>
      <c r="AB229" s="5">
        <f t="shared" si="33"/>
        <v>0</v>
      </c>
      <c r="AC229" s="5">
        <f t="shared" si="33"/>
        <v>0</v>
      </c>
      <c r="AD229" s="5">
        <f t="shared" si="33"/>
        <v>0</v>
      </c>
      <c r="AE229" s="5">
        <f t="shared" si="33"/>
        <v>0</v>
      </c>
      <c r="AF229" s="5">
        <f t="shared" si="33"/>
        <v>0</v>
      </c>
      <c r="AG229" s="5">
        <f t="shared" si="33"/>
        <v>0</v>
      </c>
      <c r="AH229" s="5">
        <f t="shared" si="33"/>
        <v>0</v>
      </c>
      <c r="AI229" s="5">
        <f t="shared" si="33"/>
        <v>0</v>
      </c>
      <c r="AJ229" s="5">
        <f t="shared" si="33"/>
        <v>0</v>
      </c>
      <c r="AK229" s="5">
        <f t="shared" si="33"/>
        <v>0</v>
      </c>
      <c r="AL229" s="5">
        <f t="shared" si="33"/>
        <v>0</v>
      </c>
      <c r="AM229" s="5">
        <f t="shared" si="33"/>
        <v>0</v>
      </c>
      <c r="AN229" s="5">
        <f t="shared" si="33"/>
        <v>0</v>
      </c>
      <c r="AO229" s="5">
        <f t="shared" si="33"/>
        <v>0</v>
      </c>
      <c r="AP229" s="5">
        <f t="shared" si="33"/>
        <v>0</v>
      </c>
      <c r="AQ229" s="5">
        <f t="shared" si="33"/>
        <v>0</v>
      </c>
      <c r="AR229" s="5">
        <f t="shared" si="33"/>
        <v>0</v>
      </c>
      <c r="AS229" s="5">
        <f t="shared" si="10"/>
        <v>0</v>
      </c>
      <c r="AT229" s="5">
        <f t="shared" si="32"/>
        <v>0</v>
      </c>
      <c r="AU229" s="5">
        <f t="shared" si="32"/>
        <v>0</v>
      </c>
      <c r="AV229" s="5">
        <f t="shared" si="32"/>
        <v>0</v>
      </c>
      <c r="AW229" s="5">
        <f t="shared" si="32"/>
        <v>0</v>
      </c>
      <c r="AX229" s="5">
        <f t="shared" si="32"/>
        <v>0</v>
      </c>
      <c r="AY229" s="5">
        <f t="shared" si="32"/>
        <v>0</v>
      </c>
      <c r="AZ229" s="5">
        <f t="shared" si="32"/>
        <v>0</v>
      </c>
      <c r="BA229" s="5">
        <f t="shared" si="32"/>
        <v>0</v>
      </c>
      <c r="BB229" s="5">
        <f t="shared" si="32"/>
        <v>0</v>
      </c>
      <c r="BC229" s="5">
        <f t="shared" si="32"/>
        <v>0</v>
      </c>
      <c r="BD229" s="5"/>
      <c r="BE229" s="5"/>
      <c r="BF229" s="5"/>
      <c r="BG229" s="5"/>
      <c r="BH229" s="5"/>
      <c r="BI229" s="5"/>
      <c r="BJ229" s="5"/>
    </row>
    <row r="230" spans="2:62" hidden="1">
      <c r="B230">
        <f t="shared" si="28"/>
        <v>145</v>
      </c>
      <c r="C230" t="str">
        <f t="shared" si="28"/>
        <v>PREPARACIÓ DEL SÒL</v>
      </c>
      <c r="D230" t="str">
        <f t="shared" si="28"/>
        <v>Preparació per alçat</v>
      </c>
      <c r="E230" s="82">
        <f t="shared" si="28"/>
        <v>2500</v>
      </c>
      <c r="F230" s="5">
        <f t="shared" si="33"/>
        <v>0</v>
      </c>
      <c r="G230" s="5">
        <f t="shared" si="33"/>
        <v>0</v>
      </c>
      <c r="H230" s="5">
        <f t="shared" si="33"/>
        <v>0</v>
      </c>
      <c r="I230" s="5">
        <f t="shared" si="33"/>
        <v>0</v>
      </c>
      <c r="J230" s="5">
        <f t="shared" si="33"/>
        <v>0</v>
      </c>
      <c r="K230" s="5">
        <f t="shared" si="33"/>
        <v>0</v>
      </c>
      <c r="L230" s="5">
        <f t="shared" si="33"/>
        <v>0</v>
      </c>
      <c r="M230" s="5">
        <f t="shared" si="33"/>
        <v>0</v>
      </c>
      <c r="N230" s="5">
        <f t="shared" si="33"/>
        <v>0</v>
      </c>
      <c r="O230" s="5">
        <f t="shared" si="33"/>
        <v>0</v>
      </c>
      <c r="P230" s="5">
        <f t="shared" si="33"/>
        <v>0</v>
      </c>
      <c r="Q230" s="5">
        <f t="shared" si="33"/>
        <v>0</v>
      </c>
      <c r="R230" s="5">
        <f t="shared" si="33"/>
        <v>0</v>
      </c>
      <c r="S230" s="5">
        <f t="shared" si="33"/>
        <v>0</v>
      </c>
      <c r="T230" s="5">
        <f t="shared" si="33"/>
        <v>0</v>
      </c>
      <c r="U230" s="5">
        <f t="shared" si="33"/>
        <v>0</v>
      </c>
      <c r="V230" s="5">
        <f t="shared" si="33"/>
        <v>0</v>
      </c>
      <c r="W230" s="5">
        <f t="shared" si="33"/>
        <v>0</v>
      </c>
      <c r="X230" s="5">
        <f t="shared" si="33"/>
        <v>0</v>
      </c>
      <c r="Y230" s="5">
        <f t="shared" si="33"/>
        <v>0</v>
      </c>
      <c r="Z230" s="5">
        <f t="shared" si="33"/>
        <v>0</v>
      </c>
      <c r="AA230" s="5">
        <f t="shared" si="33"/>
        <v>0</v>
      </c>
      <c r="AB230" s="5">
        <f t="shared" si="33"/>
        <v>0</v>
      </c>
      <c r="AC230" s="5">
        <f t="shared" si="33"/>
        <v>0</v>
      </c>
      <c r="AD230" s="5">
        <f t="shared" si="33"/>
        <v>0</v>
      </c>
      <c r="AE230" s="5">
        <f t="shared" si="33"/>
        <v>0</v>
      </c>
      <c r="AF230" s="5">
        <f t="shared" si="33"/>
        <v>0</v>
      </c>
      <c r="AG230" s="5">
        <f t="shared" si="33"/>
        <v>0</v>
      </c>
      <c r="AH230" s="5">
        <f t="shared" si="33"/>
        <v>0</v>
      </c>
      <c r="AI230" s="5">
        <f t="shared" si="33"/>
        <v>0</v>
      </c>
      <c r="AJ230" s="5">
        <f t="shared" si="33"/>
        <v>0</v>
      </c>
      <c r="AK230" s="5">
        <f t="shared" si="33"/>
        <v>0</v>
      </c>
      <c r="AL230" s="5">
        <f t="shared" si="33"/>
        <v>0</v>
      </c>
      <c r="AM230" s="5">
        <f t="shared" si="33"/>
        <v>0</v>
      </c>
      <c r="AN230" s="5">
        <f t="shared" si="33"/>
        <v>0</v>
      </c>
      <c r="AO230" s="5">
        <f t="shared" si="33"/>
        <v>0</v>
      </c>
      <c r="AP230" s="5">
        <f t="shared" si="33"/>
        <v>0</v>
      </c>
      <c r="AQ230" s="5">
        <f t="shared" si="33"/>
        <v>0</v>
      </c>
      <c r="AR230" s="5">
        <f t="shared" si="33"/>
        <v>0</v>
      </c>
      <c r="AS230" s="5">
        <f t="shared" si="10"/>
        <v>0</v>
      </c>
      <c r="AT230" s="5">
        <f t="shared" si="32"/>
        <v>0</v>
      </c>
      <c r="AU230" s="5">
        <f t="shared" si="32"/>
        <v>0</v>
      </c>
      <c r="AV230" s="5">
        <f t="shared" si="32"/>
        <v>0</v>
      </c>
      <c r="AW230" s="5">
        <f t="shared" si="32"/>
        <v>0</v>
      </c>
      <c r="AX230" s="5">
        <f t="shared" si="32"/>
        <v>0</v>
      </c>
      <c r="AY230" s="5">
        <f t="shared" si="32"/>
        <v>0</v>
      </c>
      <c r="AZ230" s="5">
        <f t="shared" si="32"/>
        <v>0</v>
      </c>
      <c r="BA230" s="5">
        <f t="shared" si="32"/>
        <v>0</v>
      </c>
      <c r="BB230" s="5">
        <f t="shared" si="32"/>
        <v>0</v>
      </c>
      <c r="BC230" s="5">
        <f t="shared" si="32"/>
        <v>0</v>
      </c>
      <c r="BD230" s="5"/>
      <c r="BE230" s="5"/>
      <c r="BF230" s="5"/>
      <c r="BG230" s="5"/>
      <c r="BH230" s="5"/>
      <c r="BI230" s="5"/>
      <c r="BJ230" s="5"/>
    </row>
    <row r="231" spans="2:62" hidden="1">
      <c r="B231">
        <f t="shared" si="28"/>
        <v>155</v>
      </c>
      <c r="C231" t="str">
        <f t="shared" si="28"/>
        <v>PREPARACIÓ DEL SÒL</v>
      </c>
      <c r="D231" t="str">
        <f t="shared" si="28"/>
        <v>Preparació per estripat</v>
      </c>
      <c r="E231" s="82">
        <f t="shared" si="28"/>
        <v>2500</v>
      </c>
      <c r="F231" s="5">
        <f t="shared" si="33"/>
        <v>0</v>
      </c>
      <c r="G231" s="5">
        <f t="shared" si="33"/>
        <v>0</v>
      </c>
      <c r="H231" s="5">
        <f t="shared" si="33"/>
        <v>0</v>
      </c>
      <c r="I231" s="5">
        <f t="shared" si="33"/>
        <v>0</v>
      </c>
      <c r="J231" s="5">
        <f t="shared" si="33"/>
        <v>0</v>
      </c>
      <c r="K231" s="5">
        <f t="shared" si="33"/>
        <v>0</v>
      </c>
      <c r="L231" s="5">
        <f t="shared" si="33"/>
        <v>0</v>
      </c>
      <c r="M231" s="5">
        <f t="shared" si="33"/>
        <v>0</v>
      </c>
      <c r="N231" s="5">
        <f t="shared" si="33"/>
        <v>0</v>
      </c>
      <c r="O231" s="5">
        <f t="shared" si="33"/>
        <v>0</v>
      </c>
      <c r="P231" s="5">
        <f t="shared" si="33"/>
        <v>0</v>
      </c>
      <c r="Q231" s="5">
        <f t="shared" si="33"/>
        <v>0</v>
      </c>
      <c r="R231" s="5">
        <f t="shared" si="33"/>
        <v>0</v>
      </c>
      <c r="S231" s="5">
        <f t="shared" si="33"/>
        <v>0</v>
      </c>
      <c r="T231" s="5">
        <f t="shared" si="33"/>
        <v>0</v>
      </c>
      <c r="U231" s="5">
        <f t="shared" si="33"/>
        <v>0</v>
      </c>
      <c r="V231" s="5">
        <f t="shared" si="33"/>
        <v>0</v>
      </c>
      <c r="W231" s="5">
        <f t="shared" si="33"/>
        <v>0</v>
      </c>
      <c r="X231" s="5">
        <f t="shared" si="33"/>
        <v>0</v>
      </c>
      <c r="Y231" s="5">
        <f t="shared" si="33"/>
        <v>0</v>
      </c>
      <c r="Z231" s="5">
        <f t="shared" si="33"/>
        <v>0</v>
      </c>
      <c r="AA231" s="5">
        <f t="shared" si="33"/>
        <v>0</v>
      </c>
      <c r="AB231" s="5">
        <f t="shared" si="33"/>
        <v>0</v>
      </c>
      <c r="AC231" s="5">
        <f t="shared" si="33"/>
        <v>0</v>
      </c>
      <c r="AD231" s="5">
        <f t="shared" si="33"/>
        <v>0</v>
      </c>
      <c r="AE231" s="5">
        <f t="shared" si="33"/>
        <v>0</v>
      </c>
      <c r="AF231" s="5">
        <f t="shared" si="33"/>
        <v>0</v>
      </c>
      <c r="AG231" s="5">
        <f t="shared" si="33"/>
        <v>0</v>
      </c>
      <c r="AH231" s="5">
        <f t="shared" si="33"/>
        <v>0</v>
      </c>
      <c r="AI231" s="5">
        <f t="shared" si="33"/>
        <v>0</v>
      </c>
      <c r="AJ231" s="5">
        <f t="shared" si="33"/>
        <v>0</v>
      </c>
      <c r="AK231" s="5">
        <f t="shared" si="33"/>
        <v>0</v>
      </c>
      <c r="AL231" s="5">
        <f t="shared" si="33"/>
        <v>0</v>
      </c>
      <c r="AM231" s="5">
        <f t="shared" si="33"/>
        <v>0</v>
      </c>
      <c r="AN231" s="5">
        <f t="shared" si="33"/>
        <v>0</v>
      </c>
      <c r="AO231" s="5">
        <f t="shared" si="33"/>
        <v>0</v>
      </c>
      <c r="AP231" s="5">
        <f t="shared" si="33"/>
        <v>0</v>
      </c>
      <c r="AQ231" s="5">
        <f t="shared" si="33"/>
        <v>0</v>
      </c>
      <c r="AR231" s="5">
        <f t="shared" si="33"/>
        <v>0</v>
      </c>
      <c r="AS231" s="5">
        <f t="shared" si="10"/>
        <v>0</v>
      </c>
      <c r="AT231" s="5">
        <f t="shared" si="32"/>
        <v>0</v>
      </c>
      <c r="AU231" s="5">
        <f t="shared" si="32"/>
        <v>0</v>
      </c>
      <c r="AV231" s="5">
        <f t="shared" si="32"/>
        <v>0</v>
      </c>
      <c r="AW231" s="5">
        <f t="shared" si="32"/>
        <v>0</v>
      </c>
      <c r="AX231" s="5">
        <f t="shared" si="32"/>
        <v>0</v>
      </c>
      <c r="AY231" s="5">
        <f t="shared" si="32"/>
        <v>0</v>
      </c>
      <c r="AZ231" s="5">
        <f t="shared" si="32"/>
        <v>0</v>
      </c>
      <c r="BA231" s="5">
        <f t="shared" si="32"/>
        <v>0</v>
      </c>
      <c r="BB231" s="5">
        <f t="shared" si="32"/>
        <v>0</v>
      </c>
      <c r="BC231" s="5">
        <f t="shared" si="32"/>
        <v>0</v>
      </c>
      <c r="BD231" s="5"/>
      <c r="BE231" s="5"/>
      <c r="BF231" s="5"/>
      <c r="BG231" s="5"/>
      <c r="BH231" s="5"/>
      <c r="BI231" s="5"/>
      <c r="BJ231" s="5"/>
    </row>
    <row r="232" spans="2:62" hidden="1">
      <c r="B232">
        <f t="shared" si="28"/>
        <v>165</v>
      </c>
      <c r="C232" t="str">
        <f t="shared" si="28"/>
        <v>PREPARACIÓ DEL SÒL</v>
      </c>
      <c r="D232" t="str">
        <f t="shared" si="28"/>
        <v>Preparació per fresat</v>
      </c>
      <c r="E232" s="82">
        <f t="shared" si="28"/>
        <v>2500</v>
      </c>
      <c r="F232" s="5">
        <f t="shared" si="33"/>
        <v>0</v>
      </c>
      <c r="G232" s="5">
        <f t="shared" si="33"/>
        <v>0</v>
      </c>
      <c r="H232" s="5">
        <f t="shared" si="33"/>
        <v>0</v>
      </c>
      <c r="I232" s="5">
        <f t="shared" si="33"/>
        <v>0</v>
      </c>
      <c r="J232" s="5">
        <f t="shared" si="33"/>
        <v>0</v>
      </c>
      <c r="K232" s="5">
        <f t="shared" si="33"/>
        <v>0</v>
      </c>
      <c r="L232" s="5">
        <f t="shared" si="33"/>
        <v>0</v>
      </c>
      <c r="M232" s="5">
        <f t="shared" si="33"/>
        <v>0</v>
      </c>
      <c r="N232" s="5">
        <f t="shared" si="33"/>
        <v>0</v>
      </c>
      <c r="O232" s="5">
        <f t="shared" si="33"/>
        <v>0</v>
      </c>
      <c r="P232" s="5">
        <f t="shared" si="33"/>
        <v>0</v>
      </c>
      <c r="Q232" s="5">
        <f t="shared" si="33"/>
        <v>0</v>
      </c>
      <c r="R232" s="5">
        <f t="shared" si="33"/>
        <v>0</v>
      </c>
      <c r="S232" s="5">
        <f t="shared" si="33"/>
        <v>0</v>
      </c>
      <c r="T232" s="5">
        <f t="shared" si="33"/>
        <v>0</v>
      </c>
      <c r="U232" s="5">
        <f t="shared" si="33"/>
        <v>0</v>
      </c>
      <c r="V232" s="5">
        <f t="shared" si="33"/>
        <v>0</v>
      </c>
      <c r="W232" s="5">
        <f t="shared" si="33"/>
        <v>0</v>
      </c>
      <c r="X232" s="5">
        <f t="shared" si="33"/>
        <v>0</v>
      </c>
      <c r="Y232" s="5">
        <f t="shared" si="33"/>
        <v>0</v>
      </c>
      <c r="Z232" s="5">
        <f t="shared" si="33"/>
        <v>0</v>
      </c>
      <c r="AA232" s="5">
        <f t="shared" si="33"/>
        <v>0</v>
      </c>
      <c r="AB232" s="5">
        <f t="shared" si="33"/>
        <v>0</v>
      </c>
      <c r="AC232" s="5">
        <f t="shared" si="33"/>
        <v>0</v>
      </c>
      <c r="AD232" s="5">
        <f t="shared" si="33"/>
        <v>0</v>
      </c>
      <c r="AE232" s="5">
        <f t="shared" si="33"/>
        <v>0</v>
      </c>
      <c r="AF232" s="5">
        <f t="shared" si="33"/>
        <v>0</v>
      </c>
      <c r="AG232" s="5">
        <f t="shared" si="33"/>
        <v>0</v>
      </c>
      <c r="AH232" s="5">
        <f t="shared" si="33"/>
        <v>0</v>
      </c>
      <c r="AI232" s="5">
        <f t="shared" si="33"/>
        <v>0</v>
      </c>
      <c r="AJ232" s="5">
        <f t="shared" si="33"/>
        <v>0</v>
      </c>
      <c r="AK232" s="5">
        <f t="shared" si="33"/>
        <v>0</v>
      </c>
      <c r="AL232" s="5">
        <f t="shared" si="33"/>
        <v>0</v>
      </c>
      <c r="AM232" s="5">
        <f t="shared" si="33"/>
        <v>0</v>
      </c>
      <c r="AN232" s="5">
        <f t="shared" si="33"/>
        <v>0</v>
      </c>
      <c r="AO232" s="5">
        <f t="shared" si="33"/>
        <v>0</v>
      </c>
      <c r="AP232" s="5">
        <f t="shared" si="33"/>
        <v>0</v>
      </c>
      <c r="AQ232" s="5">
        <f t="shared" si="33"/>
        <v>0</v>
      </c>
      <c r="AR232" s="5">
        <f t="shared" si="33"/>
        <v>0</v>
      </c>
      <c r="AS232" s="5">
        <f t="shared" si="10"/>
        <v>0</v>
      </c>
      <c r="AT232" s="5">
        <f t="shared" si="32"/>
        <v>0</v>
      </c>
      <c r="AU232" s="5">
        <f t="shared" si="32"/>
        <v>0</v>
      </c>
      <c r="AV232" s="5">
        <f t="shared" si="32"/>
        <v>0</v>
      </c>
      <c r="AW232" s="5">
        <f t="shared" si="32"/>
        <v>0</v>
      </c>
      <c r="AX232" s="5">
        <f t="shared" si="32"/>
        <v>0</v>
      </c>
      <c r="AY232" s="5">
        <f t="shared" si="32"/>
        <v>0</v>
      </c>
      <c r="AZ232" s="5">
        <f t="shared" si="32"/>
        <v>0</v>
      </c>
      <c r="BA232" s="5">
        <f t="shared" si="32"/>
        <v>0</v>
      </c>
      <c r="BB232" s="5">
        <f t="shared" si="32"/>
        <v>0</v>
      </c>
      <c r="BC232" s="5">
        <f t="shared" si="32"/>
        <v>0</v>
      </c>
      <c r="BD232" s="5"/>
      <c r="BE232" s="5"/>
      <c r="BF232" s="5"/>
      <c r="BG232" s="5"/>
      <c r="BH232" s="5"/>
      <c r="BI232" s="5"/>
      <c r="BJ232" s="5"/>
    </row>
    <row r="233" spans="2:62" hidden="1">
      <c r="B233">
        <f t="shared" si="28"/>
        <v>215</v>
      </c>
      <c r="C233" t="str">
        <f t="shared" si="28"/>
        <v>ADOBAT</v>
      </c>
      <c r="D233" t="str">
        <f t="shared" si="28"/>
        <v>Preparació per aplicació de compost (36 t/ha)</v>
      </c>
      <c r="E233" s="82">
        <f t="shared" si="28"/>
        <v>2500</v>
      </c>
      <c r="F233" s="5">
        <f t="shared" si="33"/>
        <v>0</v>
      </c>
      <c r="G233" s="5">
        <f t="shared" si="33"/>
        <v>0</v>
      </c>
      <c r="H233" s="5">
        <f t="shared" si="33"/>
        <v>0</v>
      </c>
      <c r="I233" s="5">
        <f t="shared" si="33"/>
        <v>0</v>
      </c>
      <c r="J233" s="5">
        <f t="shared" si="33"/>
        <v>0</v>
      </c>
      <c r="K233" s="5">
        <f t="shared" si="33"/>
        <v>0</v>
      </c>
      <c r="L233" s="5">
        <f t="shared" si="33"/>
        <v>0</v>
      </c>
      <c r="M233" s="5">
        <f t="shared" si="33"/>
        <v>0</v>
      </c>
      <c r="N233" s="5">
        <f t="shared" si="33"/>
        <v>0</v>
      </c>
      <c r="O233" s="5">
        <f t="shared" si="33"/>
        <v>0</v>
      </c>
      <c r="P233" s="5">
        <f t="shared" si="33"/>
        <v>0</v>
      </c>
      <c r="Q233" s="5">
        <f t="shared" si="33"/>
        <v>0</v>
      </c>
      <c r="R233" s="5">
        <f t="shared" si="33"/>
        <v>0</v>
      </c>
      <c r="S233" s="5">
        <f t="shared" si="33"/>
        <v>0</v>
      </c>
      <c r="T233" s="5">
        <f t="shared" si="33"/>
        <v>0</v>
      </c>
      <c r="U233" s="5">
        <f t="shared" si="33"/>
        <v>0</v>
      </c>
      <c r="V233" s="5">
        <f t="shared" si="33"/>
        <v>0</v>
      </c>
      <c r="W233" s="5">
        <f t="shared" si="33"/>
        <v>0</v>
      </c>
      <c r="X233" s="5">
        <f t="shared" si="33"/>
        <v>0</v>
      </c>
      <c r="Y233" s="5">
        <f t="shared" si="33"/>
        <v>0</v>
      </c>
      <c r="Z233" s="5">
        <f t="shared" si="33"/>
        <v>0</v>
      </c>
      <c r="AA233" s="5">
        <f t="shared" si="33"/>
        <v>0</v>
      </c>
      <c r="AB233" s="5">
        <f t="shared" si="33"/>
        <v>0</v>
      </c>
      <c r="AC233" s="5">
        <f t="shared" si="33"/>
        <v>0</v>
      </c>
      <c r="AD233" s="5">
        <f t="shared" si="33"/>
        <v>0</v>
      </c>
      <c r="AE233" s="5">
        <f t="shared" si="33"/>
        <v>0</v>
      </c>
      <c r="AF233" s="5">
        <f t="shared" si="33"/>
        <v>0</v>
      </c>
      <c r="AG233" s="5">
        <f t="shared" si="33"/>
        <v>0</v>
      </c>
      <c r="AH233" s="5">
        <f t="shared" si="33"/>
        <v>0</v>
      </c>
      <c r="AI233" s="5">
        <f t="shared" si="33"/>
        <v>0</v>
      </c>
      <c r="AJ233" s="5">
        <f t="shared" si="33"/>
        <v>0</v>
      </c>
      <c r="AK233" s="5">
        <f t="shared" si="33"/>
        <v>0</v>
      </c>
      <c r="AL233" s="5">
        <f t="shared" si="33"/>
        <v>0</v>
      </c>
      <c r="AM233" s="5">
        <f t="shared" si="33"/>
        <v>0</v>
      </c>
      <c r="AN233" s="5">
        <f t="shared" si="33"/>
        <v>0</v>
      </c>
      <c r="AO233" s="5">
        <f t="shared" si="33"/>
        <v>0</v>
      </c>
      <c r="AP233" s="5">
        <f t="shared" si="33"/>
        <v>0</v>
      </c>
      <c r="AQ233" s="5">
        <f t="shared" si="33"/>
        <v>0</v>
      </c>
      <c r="AR233" s="5">
        <f t="shared" si="33"/>
        <v>0</v>
      </c>
      <c r="AS233" s="5">
        <f t="shared" si="10"/>
        <v>0</v>
      </c>
      <c r="AT233" s="5">
        <f t="shared" si="32"/>
        <v>0</v>
      </c>
      <c r="AU233" s="5">
        <f t="shared" si="32"/>
        <v>0</v>
      </c>
      <c r="AV233" s="5">
        <f t="shared" si="32"/>
        <v>0</v>
      </c>
      <c r="AW233" s="5">
        <f t="shared" si="32"/>
        <v>0</v>
      </c>
      <c r="AX233" s="5">
        <f t="shared" si="32"/>
        <v>0</v>
      </c>
      <c r="AY233" s="5">
        <f t="shared" si="32"/>
        <v>0</v>
      </c>
      <c r="AZ233" s="5">
        <f t="shared" si="32"/>
        <v>0</v>
      </c>
      <c r="BA233" s="5">
        <f t="shared" si="32"/>
        <v>0</v>
      </c>
      <c r="BB233" s="5">
        <f t="shared" si="32"/>
        <v>0</v>
      </c>
      <c r="BC233" s="5">
        <f t="shared" si="32"/>
        <v>0</v>
      </c>
      <c r="BD233" s="5"/>
      <c r="BE233" s="5"/>
      <c r="BF233" s="5"/>
      <c r="BG233" s="5"/>
      <c r="BH233" s="5"/>
      <c r="BI233" s="5"/>
      <c r="BJ233" s="5"/>
    </row>
    <row r="234" spans="2:62" hidden="1">
      <c r="B234">
        <f t="shared" si="28"/>
        <v>225</v>
      </c>
      <c r="C234" t="str">
        <f t="shared" si="28"/>
        <v>ADOBAT</v>
      </c>
      <c r="D234" t="str">
        <f t="shared" si="28"/>
        <v>Preparació per aplicació de compost (60 t/ha)</v>
      </c>
      <c r="E234" s="82">
        <f t="shared" si="28"/>
        <v>2500</v>
      </c>
      <c r="F234" s="5">
        <f t="shared" si="33"/>
        <v>0</v>
      </c>
      <c r="G234" s="5">
        <f t="shared" si="33"/>
        <v>0</v>
      </c>
      <c r="H234" s="5">
        <f t="shared" si="33"/>
        <v>0</v>
      </c>
      <c r="I234" s="5">
        <f t="shared" si="33"/>
        <v>0</v>
      </c>
      <c r="J234" s="5">
        <f t="shared" si="33"/>
        <v>0</v>
      </c>
      <c r="K234" s="5">
        <f t="shared" si="33"/>
        <v>0</v>
      </c>
      <c r="L234" s="5">
        <f t="shared" si="33"/>
        <v>0</v>
      </c>
      <c r="M234" s="5">
        <f t="shared" si="33"/>
        <v>0</v>
      </c>
      <c r="N234" s="5">
        <f t="shared" si="33"/>
        <v>0</v>
      </c>
      <c r="O234" s="5">
        <f t="shared" si="33"/>
        <v>0</v>
      </c>
      <c r="P234" s="5">
        <f t="shared" si="33"/>
        <v>0</v>
      </c>
      <c r="Q234" s="5">
        <f t="shared" si="33"/>
        <v>0</v>
      </c>
      <c r="R234" s="5">
        <f t="shared" si="33"/>
        <v>0</v>
      </c>
      <c r="S234" s="5">
        <f t="shared" si="33"/>
        <v>0</v>
      </c>
      <c r="T234" s="5">
        <f t="shared" si="33"/>
        <v>0</v>
      </c>
      <c r="U234" s="5">
        <f t="shared" si="33"/>
        <v>0</v>
      </c>
      <c r="V234" s="5">
        <f t="shared" si="33"/>
        <v>0</v>
      </c>
      <c r="W234" s="5">
        <f t="shared" si="33"/>
        <v>0</v>
      </c>
      <c r="X234" s="5">
        <f t="shared" si="33"/>
        <v>0</v>
      </c>
      <c r="Y234" s="5">
        <f t="shared" si="33"/>
        <v>0</v>
      </c>
      <c r="Z234" s="5">
        <f t="shared" si="33"/>
        <v>0</v>
      </c>
      <c r="AA234" s="5">
        <f t="shared" ref="AA234:AR234" si="34">IF($E$4&lt;$E234,$E$4/$E234*AA109*AA$49,AA109*AA$49)</f>
        <v>0</v>
      </c>
      <c r="AB234" s="5">
        <f t="shared" si="34"/>
        <v>0</v>
      </c>
      <c r="AC234" s="5">
        <f t="shared" si="34"/>
        <v>0</v>
      </c>
      <c r="AD234" s="5">
        <f t="shared" si="34"/>
        <v>0</v>
      </c>
      <c r="AE234" s="5">
        <f t="shared" si="34"/>
        <v>0</v>
      </c>
      <c r="AF234" s="5">
        <f t="shared" si="34"/>
        <v>0</v>
      </c>
      <c r="AG234" s="5">
        <f t="shared" si="34"/>
        <v>0</v>
      </c>
      <c r="AH234" s="5">
        <f t="shared" si="34"/>
        <v>0</v>
      </c>
      <c r="AI234" s="5">
        <f t="shared" si="34"/>
        <v>0</v>
      </c>
      <c r="AJ234" s="5">
        <f t="shared" si="34"/>
        <v>0</v>
      </c>
      <c r="AK234" s="5">
        <f t="shared" si="34"/>
        <v>0</v>
      </c>
      <c r="AL234" s="5">
        <f t="shared" si="34"/>
        <v>0</v>
      </c>
      <c r="AM234" s="5">
        <f t="shared" si="34"/>
        <v>0</v>
      </c>
      <c r="AN234" s="5">
        <f t="shared" si="34"/>
        <v>0</v>
      </c>
      <c r="AO234" s="5">
        <f t="shared" si="34"/>
        <v>0</v>
      </c>
      <c r="AP234" s="5">
        <f t="shared" si="34"/>
        <v>0</v>
      </c>
      <c r="AQ234" s="5">
        <f t="shared" si="34"/>
        <v>0</v>
      </c>
      <c r="AR234" s="5">
        <f t="shared" si="34"/>
        <v>0</v>
      </c>
      <c r="AS234" s="5">
        <f t="shared" si="10"/>
        <v>0</v>
      </c>
      <c r="AT234" s="5">
        <f t="shared" si="32"/>
        <v>0</v>
      </c>
      <c r="AU234" s="5">
        <f t="shared" si="32"/>
        <v>0</v>
      </c>
      <c r="AV234" s="5">
        <f t="shared" si="32"/>
        <v>0</v>
      </c>
      <c r="AW234" s="5">
        <f t="shared" si="32"/>
        <v>0</v>
      </c>
      <c r="AX234" s="5">
        <f t="shared" si="32"/>
        <v>0</v>
      </c>
      <c r="AY234" s="5">
        <f t="shared" si="32"/>
        <v>0</v>
      </c>
      <c r="AZ234" s="5">
        <f t="shared" si="32"/>
        <v>0</v>
      </c>
      <c r="BA234" s="5">
        <f t="shared" si="32"/>
        <v>0</v>
      </c>
      <c r="BB234" s="5">
        <f t="shared" si="32"/>
        <v>0</v>
      </c>
      <c r="BC234" s="5">
        <f t="shared" si="32"/>
        <v>0</v>
      </c>
      <c r="BD234" s="5"/>
      <c r="BE234" s="5"/>
      <c r="BF234" s="5"/>
      <c r="BG234" s="5"/>
      <c r="BH234" s="5"/>
      <c r="BI234" s="5"/>
      <c r="BJ234" s="5"/>
    </row>
    <row r="235" spans="2:62" hidden="1">
      <c r="B235">
        <f t="shared" si="28"/>
        <v>235</v>
      </c>
      <c r="C235" t="str">
        <f t="shared" si="28"/>
        <v>ADOBAT</v>
      </c>
      <c r="D235" t="str">
        <f t="shared" si="28"/>
        <v>Preparació per aplicació d'adob orgànic</v>
      </c>
      <c r="E235" s="82">
        <f t="shared" si="28"/>
        <v>2500</v>
      </c>
      <c r="F235" s="5">
        <f t="shared" ref="F235:AR241" si="35">IF($E$4&lt;$E235,$E$4/$E235*F110*F$49,F110*F$49)</f>
        <v>0</v>
      </c>
      <c r="G235" s="5">
        <f t="shared" si="35"/>
        <v>0</v>
      </c>
      <c r="H235" s="5">
        <f t="shared" si="35"/>
        <v>0</v>
      </c>
      <c r="I235" s="5">
        <f t="shared" si="35"/>
        <v>0</v>
      </c>
      <c r="J235" s="5">
        <f t="shared" si="35"/>
        <v>0</v>
      </c>
      <c r="K235" s="5">
        <f t="shared" si="35"/>
        <v>0</v>
      </c>
      <c r="L235" s="5">
        <f t="shared" si="35"/>
        <v>0</v>
      </c>
      <c r="M235" s="5">
        <f t="shared" si="35"/>
        <v>0</v>
      </c>
      <c r="N235" s="5">
        <f t="shared" si="35"/>
        <v>0</v>
      </c>
      <c r="O235" s="5">
        <f t="shared" si="35"/>
        <v>0</v>
      </c>
      <c r="P235" s="5">
        <f t="shared" si="35"/>
        <v>0</v>
      </c>
      <c r="Q235" s="5">
        <f t="shared" si="35"/>
        <v>0</v>
      </c>
      <c r="R235" s="5">
        <f t="shared" si="35"/>
        <v>0</v>
      </c>
      <c r="S235" s="5">
        <f t="shared" si="35"/>
        <v>0</v>
      </c>
      <c r="T235" s="5">
        <f t="shared" si="35"/>
        <v>0</v>
      </c>
      <c r="U235" s="5">
        <f t="shared" si="35"/>
        <v>0</v>
      </c>
      <c r="V235" s="5">
        <f t="shared" si="35"/>
        <v>0</v>
      </c>
      <c r="W235" s="5">
        <f t="shared" si="35"/>
        <v>0</v>
      </c>
      <c r="X235" s="5">
        <f t="shared" si="35"/>
        <v>0</v>
      </c>
      <c r="Y235" s="5">
        <f t="shared" si="35"/>
        <v>0</v>
      </c>
      <c r="Z235" s="5">
        <f t="shared" si="35"/>
        <v>0</v>
      </c>
      <c r="AA235" s="5">
        <f t="shared" si="35"/>
        <v>0</v>
      </c>
      <c r="AB235" s="5">
        <f t="shared" si="35"/>
        <v>0</v>
      </c>
      <c r="AC235" s="5">
        <f t="shared" si="35"/>
        <v>0</v>
      </c>
      <c r="AD235" s="5">
        <f t="shared" si="35"/>
        <v>0</v>
      </c>
      <c r="AE235" s="5">
        <f t="shared" si="35"/>
        <v>0</v>
      </c>
      <c r="AF235" s="5">
        <f t="shared" si="35"/>
        <v>0</v>
      </c>
      <c r="AG235" s="5">
        <f t="shared" si="35"/>
        <v>0</v>
      </c>
      <c r="AH235" s="5">
        <f t="shared" si="35"/>
        <v>0</v>
      </c>
      <c r="AI235" s="5">
        <f t="shared" si="35"/>
        <v>0</v>
      </c>
      <c r="AJ235" s="5">
        <f t="shared" si="35"/>
        <v>0</v>
      </c>
      <c r="AK235" s="5">
        <f t="shared" si="35"/>
        <v>0</v>
      </c>
      <c r="AL235" s="5">
        <f t="shared" si="35"/>
        <v>0</v>
      </c>
      <c r="AM235" s="5">
        <f t="shared" si="35"/>
        <v>0</v>
      </c>
      <c r="AN235" s="5">
        <f t="shared" si="35"/>
        <v>0</v>
      </c>
      <c r="AO235" s="5">
        <f t="shared" si="35"/>
        <v>0</v>
      </c>
      <c r="AP235" s="5">
        <f t="shared" si="35"/>
        <v>0</v>
      </c>
      <c r="AQ235" s="5">
        <f t="shared" si="35"/>
        <v>0</v>
      </c>
      <c r="AR235" s="5">
        <f t="shared" si="35"/>
        <v>0</v>
      </c>
      <c r="AS235" s="5">
        <f t="shared" si="10"/>
        <v>0</v>
      </c>
      <c r="AT235" s="5">
        <f t="shared" si="32"/>
        <v>0</v>
      </c>
      <c r="AU235" s="5">
        <f t="shared" si="32"/>
        <v>0</v>
      </c>
      <c r="AV235" s="5">
        <f t="shared" si="32"/>
        <v>0</v>
      </c>
      <c r="AW235" s="5">
        <f t="shared" si="32"/>
        <v>0</v>
      </c>
      <c r="AX235" s="5">
        <f t="shared" si="32"/>
        <v>0</v>
      </c>
      <c r="AY235" s="5">
        <f t="shared" si="32"/>
        <v>0</v>
      </c>
      <c r="AZ235" s="5">
        <f t="shared" si="32"/>
        <v>0</v>
      </c>
      <c r="BA235" s="5">
        <f t="shared" si="32"/>
        <v>0</v>
      </c>
      <c r="BB235" s="5">
        <f t="shared" si="32"/>
        <v>0</v>
      </c>
      <c r="BC235" s="5">
        <f t="shared" si="32"/>
        <v>0</v>
      </c>
      <c r="BD235" s="5"/>
      <c r="BE235" s="5"/>
      <c r="BF235" s="5"/>
      <c r="BG235" s="5"/>
      <c r="BH235" s="5"/>
      <c r="BI235" s="5"/>
      <c r="BJ235" s="5"/>
    </row>
    <row r="236" spans="2:62" hidden="1">
      <c r="B236">
        <f t="shared" si="28"/>
        <v>245</v>
      </c>
      <c r="C236" t="str">
        <f t="shared" si="28"/>
        <v>ADOBAT</v>
      </c>
      <c r="D236" t="str">
        <f t="shared" si="28"/>
        <v>Preparació per aplicació potassi</v>
      </c>
      <c r="E236" s="82">
        <f t="shared" si="28"/>
        <v>2500</v>
      </c>
      <c r="F236" s="5">
        <f t="shared" si="35"/>
        <v>0</v>
      </c>
      <c r="G236" s="5">
        <f t="shared" si="35"/>
        <v>0</v>
      </c>
      <c r="H236" s="5">
        <f t="shared" si="35"/>
        <v>0</v>
      </c>
      <c r="I236" s="5">
        <f t="shared" si="35"/>
        <v>0</v>
      </c>
      <c r="J236" s="5">
        <f t="shared" si="35"/>
        <v>0</v>
      </c>
      <c r="K236" s="5">
        <f t="shared" si="35"/>
        <v>0</v>
      </c>
      <c r="L236" s="5">
        <f t="shared" si="35"/>
        <v>0</v>
      </c>
      <c r="M236" s="5">
        <f t="shared" si="35"/>
        <v>0</v>
      </c>
      <c r="N236" s="5">
        <f t="shared" si="35"/>
        <v>0</v>
      </c>
      <c r="O236" s="5">
        <f t="shared" si="35"/>
        <v>0</v>
      </c>
      <c r="P236" s="5">
        <f t="shared" si="35"/>
        <v>0</v>
      </c>
      <c r="Q236" s="5">
        <f t="shared" si="35"/>
        <v>0</v>
      </c>
      <c r="R236" s="5">
        <f t="shared" si="35"/>
        <v>0</v>
      </c>
      <c r="S236" s="5">
        <f t="shared" si="35"/>
        <v>0</v>
      </c>
      <c r="T236" s="5">
        <f t="shared" si="35"/>
        <v>0</v>
      </c>
      <c r="U236" s="5">
        <f t="shared" si="35"/>
        <v>0</v>
      </c>
      <c r="V236" s="5">
        <f t="shared" si="35"/>
        <v>0</v>
      </c>
      <c r="W236" s="5">
        <f t="shared" si="35"/>
        <v>0</v>
      </c>
      <c r="X236" s="5">
        <f t="shared" si="35"/>
        <v>0</v>
      </c>
      <c r="Y236" s="5">
        <f t="shared" si="35"/>
        <v>0</v>
      </c>
      <c r="Z236" s="5">
        <f t="shared" si="35"/>
        <v>0</v>
      </c>
      <c r="AA236" s="5">
        <f t="shared" si="35"/>
        <v>0</v>
      </c>
      <c r="AB236" s="5">
        <f t="shared" si="35"/>
        <v>0</v>
      </c>
      <c r="AC236" s="5">
        <f t="shared" si="35"/>
        <v>0</v>
      </c>
      <c r="AD236" s="5">
        <f t="shared" si="35"/>
        <v>0</v>
      </c>
      <c r="AE236" s="5">
        <f t="shared" si="35"/>
        <v>0</v>
      </c>
      <c r="AF236" s="5">
        <f t="shared" si="35"/>
        <v>0</v>
      </c>
      <c r="AG236" s="5">
        <f t="shared" si="35"/>
        <v>0</v>
      </c>
      <c r="AH236" s="5">
        <f t="shared" si="35"/>
        <v>0</v>
      </c>
      <c r="AI236" s="5">
        <f t="shared" si="35"/>
        <v>0</v>
      </c>
      <c r="AJ236" s="5">
        <f t="shared" si="35"/>
        <v>0</v>
      </c>
      <c r="AK236" s="5">
        <f t="shared" si="35"/>
        <v>0</v>
      </c>
      <c r="AL236" s="5">
        <f t="shared" si="35"/>
        <v>0</v>
      </c>
      <c r="AM236" s="5">
        <f t="shared" si="35"/>
        <v>0</v>
      </c>
      <c r="AN236" s="5">
        <f t="shared" si="35"/>
        <v>0</v>
      </c>
      <c r="AO236" s="5">
        <f t="shared" si="35"/>
        <v>0</v>
      </c>
      <c r="AP236" s="5">
        <f t="shared" si="35"/>
        <v>0</v>
      </c>
      <c r="AQ236" s="5">
        <f t="shared" si="35"/>
        <v>0</v>
      </c>
      <c r="AR236" s="5">
        <f t="shared" si="35"/>
        <v>0</v>
      </c>
      <c r="AS236" s="5">
        <f t="shared" si="10"/>
        <v>0</v>
      </c>
      <c r="AT236" s="5">
        <f t="shared" si="32"/>
        <v>0</v>
      </c>
      <c r="AU236" s="5">
        <f t="shared" si="32"/>
        <v>0</v>
      </c>
      <c r="AV236" s="5">
        <f t="shared" si="32"/>
        <v>0</v>
      </c>
      <c r="AW236" s="5">
        <f t="shared" si="32"/>
        <v>0</v>
      </c>
      <c r="AX236" s="5">
        <f t="shared" si="32"/>
        <v>0</v>
      </c>
      <c r="AY236" s="5">
        <f t="shared" si="32"/>
        <v>0</v>
      </c>
      <c r="AZ236" s="5">
        <f t="shared" si="32"/>
        <v>0</v>
      </c>
      <c r="BA236" s="5">
        <f t="shared" si="32"/>
        <v>0</v>
      </c>
      <c r="BB236" s="5">
        <f t="shared" si="32"/>
        <v>0</v>
      </c>
      <c r="BC236" s="5">
        <f t="shared" si="32"/>
        <v>0</v>
      </c>
      <c r="BD236" s="5"/>
      <c r="BE236" s="5"/>
      <c r="BF236" s="5"/>
      <c r="BG236" s="5"/>
      <c r="BH236" s="5"/>
      <c r="BI236" s="5"/>
      <c r="BJ236" s="5"/>
    </row>
    <row r="237" spans="2:62" hidden="1">
      <c r="B237">
        <f t="shared" si="28"/>
        <v>315</v>
      </c>
      <c r="C237" t="str">
        <f t="shared" si="28"/>
        <v>PLANTACIÓ</v>
      </c>
      <c r="D237" t="str">
        <f t="shared" si="28"/>
        <v>Preparació per solcar</v>
      </c>
      <c r="E237" s="82">
        <f t="shared" si="28"/>
        <v>2500</v>
      </c>
      <c r="F237" s="5">
        <f t="shared" si="35"/>
        <v>0</v>
      </c>
      <c r="G237" s="5">
        <f t="shared" si="35"/>
        <v>0</v>
      </c>
      <c r="H237" s="5">
        <f t="shared" si="35"/>
        <v>0</v>
      </c>
      <c r="I237" s="5">
        <f t="shared" si="35"/>
        <v>0</v>
      </c>
      <c r="J237" s="5">
        <f t="shared" si="35"/>
        <v>0</v>
      </c>
      <c r="K237" s="5">
        <f t="shared" si="35"/>
        <v>0</v>
      </c>
      <c r="L237" s="5">
        <f t="shared" si="35"/>
        <v>0</v>
      </c>
      <c r="M237" s="5">
        <f t="shared" si="35"/>
        <v>0</v>
      </c>
      <c r="N237" s="5">
        <f t="shared" si="35"/>
        <v>0</v>
      </c>
      <c r="O237" s="5">
        <f t="shared" si="35"/>
        <v>0</v>
      </c>
      <c r="P237" s="5">
        <f t="shared" si="35"/>
        <v>0</v>
      </c>
      <c r="Q237" s="5">
        <f t="shared" si="35"/>
        <v>0</v>
      </c>
      <c r="R237" s="5">
        <f t="shared" si="35"/>
        <v>0</v>
      </c>
      <c r="S237" s="5">
        <f t="shared" si="35"/>
        <v>0</v>
      </c>
      <c r="T237" s="5">
        <f t="shared" si="35"/>
        <v>0</v>
      </c>
      <c r="U237" s="5">
        <f t="shared" si="35"/>
        <v>0</v>
      </c>
      <c r="V237" s="5">
        <f t="shared" si="35"/>
        <v>0</v>
      </c>
      <c r="W237" s="5">
        <f t="shared" si="35"/>
        <v>0</v>
      </c>
      <c r="X237" s="5">
        <f t="shared" si="35"/>
        <v>0</v>
      </c>
      <c r="Y237" s="5">
        <f t="shared" si="35"/>
        <v>0</v>
      </c>
      <c r="Z237" s="5">
        <f t="shared" si="35"/>
        <v>0</v>
      </c>
      <c r="AA237" s="5">
        <f t="shared" si="35"/>
        <v>0</v>
      </c>
      <c r="AB237" s="5">
        <f t="shared" si="35"/>
        <v>0</v>
      </c>
      <c r="AC237" s="5">
        <f t="shared" si="35"/>
        <v>0</v>
      </c>
      <c r="AD237" s="5">
        <f t="shared" si="35"/>
        <v>0</v>
      </c>
      <c r="AE237" s="5">
        <f t="shared" si="35"/>
        <v>0</v>
      </c>
      <c r="AF237" s="5">
        <f t="shared" si="35"/>
        <v>0</v>
      </c>
      <c r="AG237" s="5">
        <f t="shared" si="35"/>
        <v>0</v>
      </c>
      <c r="AH237" s="5">
        <f t="shared" si="35"/>
        <v>0</v>
      </c>
      <c r="AI237" s="5">
        <f t="shared" si="35"/>
        <v>0</v>
      </c>
      <c r="AJ237" s="5">
        <f t="shared" si="35"/>
        <v>0</v>
      </c>
      <c r="AK237" s="5">
        <f t="shared" si="35"/>
        <v>0</v>
      </c>
      <c r="AL237" s="5">
        <f t="shared" si="35"/>
        <v>0</v>
      </c>
      <c r="AM237" s="5">
        <f t="shared" si="35"/>
        <v>0</v>
      </c>
      <c r="AN237" s="5">
        <f t="shared" si="35"/>
        <v>0</v>
      </c>
      <c r="AO237" s="5">
        <f t="shared" si="35"/>
        <v>0</v>
      </c>
      <c r="AP237" s="5">
        <f t="shared" si="35"/>
        <v>0</v>
      </c>
      <c r="AQ237" s="5">
        <f t="shared" si="35"/>
        <v>0</v>
      </c>
      <c r="AR237" s="5">
        <f t="shared" si="35"/>
        <v>0</v>
      </c>
      <c r="AS237" s="5">
        <f t="shared" si="10"/>
        <v>0</v>
      </c>
      <c r="AT237" s="5">
        <f t="shared" si="32"/>
        <v>0</v>
      </c>
      <c r="AU237" s="5">
        <f t="shared" si="32"/>
        <v>0</v>
      </c>
      <c r="AV237" s="5">
        <f t="shared" si="32"/>
        <v>0</v>
      </c>
      <c r="AW237" s="5">
        <f t="shared" si="32"/>
        <v>0</v>
      </c>
      <c r="AX237" s="5">
        <f t="shared" si="32"/>
        <v>0</v>
      </c>
      <c r="AY237" s="5">
        <f t="shared" si="32"/>
        <v>0</v>
      </c>
      <c r="AZ237" s="5">
        <f t="shared" si="32"/>
        <v>0</v>
      </c>
      <c r="BA237" s="5">
        <f t="shared" si="32"/>
        <v>0</v>
      </c>
      <c r="BB237" s="5">
        <f t="shared" si="32"/>
        <v>0</v>
      </c>
      <c r="BC237" s="5">
        <f t="shared" si="32"/>
        <v>0</v>
      </c>
      <c r="BD237" s="5"/>
      <c r="BE237" s="5"/>
      <c r="BF237" s="5"/>
      <c r="BG237" s="5"/>
      <c r="BH237" s="5"/>
      <c r="BI237" s="5"/>
      <c r="BJ237" s="5"/>
    </row>
    <row r="238" spans="2:62" hidden="1">
      <c r="B238">
        <f t="shared" si="28"/>
        <v>325</v>
      </c>
      <c r="C238" t="str">
        <f t="shared" si="28"/>
        <v>PLANTACIÓ</v>
      </c>
      <c r="D238" t="str">
        <f t="shared" si="28"/>
        <v>Preparació per marcat</v>
      </c>
      <c r="E238" s="82">
        <f t="shared" si="28"/>
        <v>2500</v>
      </c>
      <c r="F238" s="5">
        <f t="shared" si="35"/>
        <v>0</v>
      </c>
      <c r="G238" s="5">
        <f t="shared" si="35"/>
        <v>0</v>
      </c>
      <c r="H238" s="5">
        <f t="shared" si="35"/>
        <v>0</v>
      </c>
      <c r="I238" s="5">
        <f t="shared" si="35"/>
        <v>0</v>
      </c>
      <c r="J238" s="5">
        <f t="shared" si="35"/>
        <v>0</v>
      </c>
      <c r="K238" s="5">
        <f t="shared" si="35"/>
        <v>0</v>
      </c>
      <c r="L238" s="5">
        <f t="shared" si="35"/>
        <v>0</v>
      </c>
      <c r="M238" s="5">
        <f t="shared" si="35"/>
        <v>0</v>
      </c>
      <c r="N238" s="5">
        <f t="shared" si="35"/>
        <v>0</v>
      </c>
      <c r="O238" s="5">
        <f t="shared" si="35"/>
        <v>0</v>
      </c>
      <c r="P238" s="5">
        <f t="shared" si="35"/>
        <v>0</v>
      </c>
      <c r="Q238" s="5">
        <f t="shared" si="35"/>
        <v>0</v>
      </c>
      <c r="R238" s="5">
        <f t="shared" si="35"/>
        <v>0</v>
      </c>
      <c r="S238" s="5">
        <f t="shared" si="35"/>
        <v>0</v>
      </c>
      <c r="T238" s="5">
        <f t="shared" si="35"/>
        <v>0</v>
      </c>
      <c r="U238" s="5">
        <f t="shared" si="35"/>
        <v>0</v>
      </c>
      <c r="V238" s="5">
        <f t="shared" si="35"/>
        <v>0</v>
      </c>
      <c r="W238" s="5">
        <f t="shared" si="35"/>
        <v>0</v>
      </c>
      <c r="X238" s="5">
        <f t="shared" si="35"/>
        <v>0</v>
      </c>
      <c r="Y238" s="5">
        <f t="shared" si="35"/>
        <v>0</v>
      </c>
      <c r="Z238" s="5">
        <f t="shared" si="35"/>
        <v>0</v>
      </c>
      <c r="AA238" s="5">
        <f t="shared" si="35"/>
        <v>0</v>
      </c>
      <c r="AB238" s="5">
        <f t="shared" si="35"/>
        <v>0</v>
      </c>
      <c r="AC238" s="5">
        <f t="shared" si="35"/>
        <v>0</v>
      </c>
      <c r="AD238" s="5">
        <f t="shared" si="35"/>
        <v>0</v>
      </c>
      <c r="AE238" s="5">
        <f t="shared" si="35"/>
        <v>0</v>
      </c>
      <c r="AF238" s="5">
        <f t="shared" si="35"/>
        <v>0</v>
      </c>
      <c r="AG238" s="5">
        <f t="shared" si="35"/>
        <v>0</v>
      </c>
      <c r="AH238" s="5">
        <f t="shared" si="35"/>
        <v>0</v>
      </c>
      <c r="AI238" s="5">
        <f t="shared" si="35"/>
        <v>0</v>
      </c>
      <c r="AJ238" s="5">
        <f t="shared" si="35"/>
        <v>0</v>
      </c>
      <c r="AK238" s="5">
        <f t="shared" si="35"/>
        <v>0</v>
      </c>
      <c r="AL238" s="5">
        <f t="shared" si="35"/>
        <v>0</v>
      </c>
      <c r="AM238" s="5">
        <f t="shared" si="35"/>
        <v>0</v>
      </c>
      <c r="AN238" s="5">
        <f t="shared" si="35"/>
        <v>0</v>
      </c>
      <c r="AO238" s="5">
        <f t="shared" si="35"/>
        <v>0</v>
      </c>
      <c r="AP238" s="5">
        <f t="shared" si="35"/>
        <v>0</v>
      </c>
      <c r="AQ238" s="5">
        <f t="shared" si="35"/>
        <v>0</v>
      </c>
      <c r="AR238" s="5">
        <f t="shared" si="35"/>
        <v>0</v>
      </c>
      <c r="AS238" s="5">
        <f t="shared" si="10"/>
        <v>0</v>
      </c>
      <c r="AT238" s="5">
        <f t="shared" si="32"/>
        <v>0</v>
      </c>
      <c r="AU238" s="5">
        <f t="shared" si="32"/>
        <v>0</v>
      </c>
      <c r="AV238" s="5">
        <f t="shared" si="32"/>
        <v>0</v>
      </c>
      <c r="AW238" s="5">
        <f t="shared" si="32"/>
        <v>0</v>
      </c>
      <c r="AX238" s="5">
        <f t="shared" si="32"/>
        <v>0</v>
      </c>
      <c r="AY238" s="5">
        <f t="shared" si="32"/>
        <v>0</v>
      </c>
      <c r="AZ238" s="5">
        <f t="shared" si="32"/>
        <v>0</v>
      </c>
      <c r="BA238" s="5">
        <f t="shared" si="32"/>
        <v>0</v>
      </c>
      <c r="BB238" s="5">
        <f t="shared" si="32"/>
        <v>0</v>
      </c>
      <c r="BC238" s="5">
        <f t="shared" si="32"/>
        <v>0</v>
      </c>
      <c r="BD238" s="5"/>
      <c r="BE238" s="5"/>
      <c r="BF238" s="5"/>
      <c r="BG238" s="5"/>
      <c r="BH238" s="5"/>
      <c r="BI238" s="5"/>
      <c r="BJ238" s="5"/>
    </row>
    <row r="239" spans="2:62" hidden="1">
      <c r="B239">
        <f t="shared" si="28"/>
        <v>335</v>
      </c>
      <c r="C239" t="str">
        <f t="shared" si="28"/>
        <v>PLANTACIÓ</v>
      </c>
      <c r="D239" t="str">
        <f t="shared" si="28"/>
        <v>Preparació per plantació manual col o bròcoli</v>
      </c>
      <c r="E239" s="82">
        <f t="shared" si="28"/>
        <v>2500</v>
      </c>
      <c r="F239" s="5">
        <f t="shared" si="35"/>
        <v>0</v>
      </c>
      <c r="G239" s="5">
        <f t="shared" si="35"/>
        <v>0</v>
      </c>
      <c r="H239" s="5">
        <f t="shared" si="35"/>
        <v>0</v>
      </c>
      <c r="I239" s="5">
        <f t="shared" si="35"/>
        <v>0</v>
      </c>
      <c r="J239" s="5">
        <f t="shared" si="35"/>
        <v>0</v>
      </c>
      <c r="K239" s="5">
        <f t="shared" si="35"/>
        <v>0</v>
      </c>
      <c r="L239" s="5">
        <f t="shared" si="35"/>
        <v>0</v>
      </c>
      <c r="M239" s="5">
        <f t="shared" si="35"/>
        <v>0</v>
      </c>
      <c r="N239" s="5">
        <f t="shared" si="35"/>
        <v>0</v>
      </c>
      <c r="O239" s="5">
        <f t="shared" si="35"/>
        <v>0</v>
      </c>
      <c r="P239" s="5">
        <f t="shared" si="35"/>
        <v>0</v>
      </c>
      <c r="Q239" s="5">
        <f t="shared" si="35"/>
        <v>0</v>
      </c>
      <c r="R239" s="5">
        <f t="shared" si="35"/>
        <v>0</v>
      </c>
      <c r="S239" s="5">
        <f t="shared" si="35"/>
        <v>0</v>
      </c>
      <c r="T239" s="5">
        <f t="shared" si="35"/>
        <v>0</v>
      </c>
      <c r="U239" s="5">
        <f t="shared" si="35"/>
        <v>0</v>
      </c>
      <c r="V239" s="5">
        <f t="shared" si="35"/>
        <v>0</v>
      </c>
      <c r="W239" s="5">
        <f t="shared" si="35"/>
        <v>0</v>
      </c>
      <c r="X239" s="5">
        <f t="shared" si="35"/>
        <v>0</v>
      </c>
      <c r="Y239" s="5">
        <f t="shared" si="35"/>
        <v>0</v>
      </c>
      <c r="Z239" s="5">
        <f t="shared" si="35"/>
        <v>0</v>
      </c>
      <c r="AA239" s="5">
        <f t="shared" si="35"/>
        <v>0</v>
      </c>
      <c r="AB239" s="5">
        <f t="shared" si="35"/>
        <v>0</v>
      </c>
      <c r="AC239" s="5">
        <f t="shared" si="35"/>
        <v>0</v>
      </c>
      <c r="AD239" s="5">
        <f t="shared" si="35"/>
        <v>0</v>
      </c>
      <c r="AE239" s="5">
        <f t="shared" si="35"/>
        <v>0</v>
      </c>
      <c r="AF239" s="5">
        <f t="shared" si="35"/>
        <v>0</v>
      </c>
      <c r="AG239" s="5">
        <f t="shared" si="35"/>
        <v>0</v>
      </c>
      <c r="AH239" s="5">
        <f t="shared" si="35"/>
        <v>0</v>
      </c>
      <c r="AI239" s="5">
        <f t="shared" si="35"/>
        <v>0</v>
      </c>
      <c r="AJ239" s="5">
        <f t="shared" si="35"/>
        <v>0</v>
      </c>
      <c r="AK239" s="5">
        <f t="shared" si="35"/>
        <v>0</v>
      </c>
      <c r="AL239" s="5">
        <f t="shared" si="35"/>
        <v>0</v>
      </c>
      <c r="AM239" s="5">
        <f t="shared" si="35"/>
        <v>0</v>
      </c>
      <c r="AN239" s="5">
        <f t="shared" si="35"/>
        <v>0</v>
      </c>
      <c r="AO239" s="5">
        <f t="shared" si="35"/>
        <v>0</v>
      </c>
      <c r="AP239" s="5">
        <f t="shared" si="35"/>
        <v>0</v>
      </c>
      <c r="AQ239" s="5">
        <f t="shared" si="35"/>
        <v>0</v>
      </c>
      <c r="AR239" s="5">
        <f t="shared" si="35"/>
        <v>0</v>
      </c>
      <c r="AS239" s="5">
        <f t="shared" si="10"/>
        <v>0</v>
      </c>
      <c r="AT239" s="5">
        <f t="shared" si="32"/>
        <v>0</v>
      </c>
      <c r="AU239" s="5">
        <f t="shared" si="32"/>
        <v>0</v>
      </c>
      <c r="AV239" s="5">
        <f t="shared" si="32"/>
        <v>0</v>
      </c>
      <c r="AW239" s="5">
        <f t="shared" si="32"/>
        <v>0</v>
      </c>
      <c r="AX239" s="5">
        <f t="shared" si="32"/>
        <v>0</v>
      </c>
      <c r="AY239" s="5">
        <f t="shared" si="32"/>
        <v>0</v>
      </c>
      <c r="AZ239" s="5">
        <f t="shared" si="32"/>
        <v>0</v>
      </c>
      <c r="BA239" s="5">
        <f t="shared" si="32"/>
        <v>0</v>
      </c>
      <c r="BB239" s="5">
        <f t="shared" si="32"/>
        <v>0</v>
      </c>
      <c r="BC239" s="5">
        <f t="shared" si="32"/>
        <v>0</v>
      </c>
      <c r="BD239" s="5"/>
      <c r="BE239" s="5"/>
      <c r="BF239" s="5"/>
      <c r="BG239" s="5"/>
      <c r="BH239" s="5"/>
      <c r="BI239" s="5"/>
      <c r="BJ239" s="5"/>
    </row>
    <row r="240" spans="2:62" hidden="1">
      <c r="B240">
        <f t="shared" si="28"/>
        <v>345</v>
      </c>
      <c r="C240" t="str">
        <f t="shared" si="28"/>
        <v>PLANTACIÓ</v>
      </c>
      <c r="D240" t="str">
        <f t="shared" si="28"/>
        <v>Preparació per plantació manual calçots</v>
      </c>
      <c r="E240" s="82">
        <f t="shared" si="28"/>
        <v>2500</v>
      </c>
      <c r="F240" s="5">
        <f t="shared" si="35"/>
        <v>0</v>
      </c>
      <c r="G240" s="5">
        <f t="shared" si="35"/>
        <v>0</v>
      </c>
      <c r="H240" s="5">
        <f t="shared" si="35"/>
        <v>0</v>
      </c>
      <c r="I240" s="5">
        <f t="shared" si="35"/>
        <v>0</v>
      </c>
      <c r="J240" s="5">
        <f t="shared" si="35"/>
        <v>0</v>
      </c>
      <c r="K240" s="5">
        <f t="shared" si="35"/>
        <v>0</v>
      </c>
      <c r="L240" s="5">
        <f t="shared" si="35"/>
        <v>0</v>
      </c>
      <c r="M240" s="5">
        <f t="shared" si="35"/>
        <v>0</v>
      </c>
      <c r="N240" s="5">
        <f t="shared" si="35"/>
        <v>0</v>
      </c>
      <c r="O240" s="5">
        <f t="shared" si="35"/>
        <v>0</v>
      </c>
      <c r="P240" s="5">
        <f t="shared" si="35"/>
        <v>0</v>
      </c>
      <c r="Q240" s="5">
        <f t="shared" si="35"/>
        <v>0</v>
      </c>
      <c r="R240" s="5">
        <f t="shared" si="35"/>
        <v>0</v>
      </c>
      <c r="S240" s="5">
        <f t="shared" si="35"/>
        <v>0</v>
      </c>
      <c r="T240" s="5">
        <f t="shared" si="35"/>
        <v>0</v>
      </c>
      <c r="U240" s="5">
        <f t="shared" si="35"/>
        <v>0</v>
      </c>
      <c r="V240" s="5">
        <f t="shared" si="35"/>
        <v>0</v>
      </c>
      <c r="W240" s="5">
        <f t="shared" si="35"/>
        <v>0</v>
      </c>
      <c r="X240" s="5">
        <f t="shared" si="35"/>
        <v>0</v>
      </c>
      <c r="Y240" s="5">
        <f t="shared" si="35"/>
        <v>0</v>
      </c>
      <c r="Z240" s="5">
        <f t="shared" si="35"/>
        <v>0</v>
      </c>
      <c r="AA240" s="5">
        <f t="shared" si="35"/>
        <v>0</v>
      </c>
      <c r="AB240" s="5">
        <f t="shared" si="35"/>
        <v>0</v>
      </c>
      <c r="AC240" s="5">
        <f t="shared" si="35"/>
        <v>0</v>
      </c>
      <c r="AD240" s="5">
        <f t="shared" si="35"/>
        <v>0</v>
      </c>
      <c r="AE240" s="5">
        <f t="shared" si="35"/>
        <v>0</v>
      </c>
      <c r="AF240" s="5">
        <f t="shared" si="35"/>
        <v>0</v>
      </c>
      <c r="AG240" s="5">
        <f t="shared" si="35"/>
        <v>0</v>
      </c>
      <c r="AH240" s="5">
        <f t="shared" si="35"/>
        <v>0</v>
      </c>
      <c r="AI240" s="5">
        <f t="shared" si="35"/>
        <v>0</v>
      </c>
      <c r="AJ240" s="5">
        <f t="shared" si="35"/>
        <v>0</v>
      </c>
      <c r="AK240" s="5">
        <f t="shared" si="35"/>
        <v>0</v>
      </c>
      <c r="AL240" s="5">
        <f t="shared" si="35"/>
        <v>0</v>
      </c>
      <c r="AM240" s="5">
        <f t="shared" si="35"/>
        <v>0</v>
      </c>
      <c r="AN240" s="5">
        <f t="shared" si="35"/>
        <v>0</v>
      </c>
      <c r="AO240" s="5">
        <f t="shared" si="35"/>
        <v>0</v>
      </c>
      <c r="AP240" s="5">
        <f t="shared" si="35"/>
        <v>0</v>
      </c>
      <c r="AQ240" s="5">
        <f t="shared" si="35"/>
        <v>0</v>
      </c>
      <c r="AR240" s="5">
        <f t="shared" si="35"/>
        <v>0</v>
      </c>
      <c r="AS240" s="5">
        <f t="shared" si="10"/>
        <v>0</v>
      </c>
      <c r="AT240" s="5">
        <f t="shared" si="32"/>
        <v>0</v>
      </c>
      <c r="AU240" s="5">
        <f t="shared" si="32"/>
        <v>0</v>
      </c>
      <c r="AV240" s="5">
        <f t="shared" si="32"/>
        <v>0</v>
      </c>
      <c r="AW240" s="5">
        <f t="shared" si="32"/>
        <v>0</v>
      </c>
      <c r="AX240" s="5">
        <f t="shared" si="32"/>
        <v>0</v>
      </c>
      <c r="AY240" s="5">
        <f t="shared" si="32"/>
        <v>0</v>
      </c>
      <c r="AZ240" s="5">
        <f t="shared" si="32"/>
        <v>0</v>
      </c>
      <c r="BA240" s="5">
        <f t="shared" si="32"/>
        <v>0</v>
      </c>
      <c r="BB240" s="5">
        <f t="shared" si="32"/>
        <v>0</v>
      </c>
      <c r="BC240" s="5">
        <f t="shared" si="32"/>
        <v>0</v>
      </c>
      <c r="BD240" s="5"/>
      <c r="BE240" s="5"/>
      <c r="BF240" s="5"/>
      <c r="BG240" s="5"/>
      <c r="BH240" s="5"/>
      <c r="BI240" s="5"/>
      <c r="BJ240" s="5"/>
    </row>
    <row r="241" spans="2:62" hidden="1">
      <c r="B241">
        <f t="shared" ref="B241:E256" si="36">+B116</f>
        <v>355</v>
      </c>
      <c r="C241" t="str">
        <f t="shared" si="36"/>
        <v>PLANTACIÓ</v>
      </c>
      <c r="D241" t="str">
        <f t="shared" si="36"/>
        <v>Preparació per plantació manual enciam</v>
      </c>
      <c r="E241" s="82">
        <f t="shared" si="36"/>
        <v>2500</v>
      </c>
      <c r="F241" s="5">
        <f t="shared" si="35"/>
        <v>0</v>
      </c>
      <c r="G241" s="5">
        <f t="shared" si="35"/>
        <v>0</v>
      </c>
      <c r="H241" s="5">
        <f t="shared" si="35"/>
        <v>0</v>
      </c>
      <c r="I241" s="5">
        <f t="shared" si="35"/>
        <v>0</v>
      </c>
      <c r="J241" s="5">
        <f t="shared" si="35"/>
        <v>0</v>
      </c>
      <c r="K241" s="5">
        <f t="shared" si="35"/>
        <v>0</v>
      </c>
      <c r="L241" s="5">
        <f t="shared" si="35"/>
        <v>0</v>
      </c>
      <c r="M241" s="5">
        <f t="shared" si="35"/>
        <v>0</v>
      </c>
      <c r="N241" s="5">
        <f t="shared" si="35"/>
        <v>0</v>
      </c>
      <c r="O241" s="5">
        <f t="shared" si="35"/>
        <v>0</v>
      </c>
      <c r="P241" s="5">
        <f t="shared" si="35"/>
        <v>0</v>
      </c>
      <c r="Q241" s="5">
        <f t="shared" si="35"/>
        <v>0</v>
      </c>
      <c r="R241" s="5">
        <f t="shared" si="35"/>
        <v>0</v>
      </c>
      <c r="S241" s="5">
        <f t="shared" si="35"/>
        <v>0</v>
      </c>
      <c r="T241" s="5">
        <f t="shared" si="35"/>
        <v>0</v>
      </c>
      <c r="U241" s="5">
        <f t="shared" si="35"/>
        <v>0</v>
      </c>
      <c r="V241" s="5">
        <f t="shared" si="35"/>
        <v>0</v>
      </c>
      <c r="W241" s="5">
        <f t="shared" si="35"/>
        <v>0</v>
      </c>
      <c r="X241" s="5">
        <f t="shared" si="35"/>
        <v>0</v>
      </c>
      <c r="Y241" s="5">
        <f t="shared" si="35"/>
        <v>0</v>
      </c>
      <c r="Z241" s="5">
        <f t="shared" si="35"/>
        <v>0</v>
      </c>
      <c r="AA241" s="5">
        <f t="shared" ref="AA241:AR241" si="37">IF($E$4&lt;$E241,$E$4/$E241*AA116*AA$49,AA116*AA$49)</f>
        <v>0</v>
      </c>
      <c r="AB241" s="5">
        <f t="shared" si="37"/>
        <v>0</v>
      </c>
      <c r="AC241" s="5">
        <f t="shared" si="37"/>
        <v>0</v>
      </c>
      <c r="AD241" s="5">
        <f t="shared" si="37"/>
        <v>0</v>
      </c>
      <c r="AE241" s="5">
        <f t="shared" si="37"/>
        <v>0</v>
      </c>
      <c r="AF241" s="5">
        <f t="shared" si="37"/>
        <v>0</v>
      </c>
      <c r="AG241" s="5">
        <f t="shared" si="37"/>
        <v>0</v>
      </c>
      <c r="AH241" s="5">
        <f t="shared" si="37"/>
        <v>0</v>
      </c>
      <c r="AI241" s="5">
        <f t="shared" si="37"/>
        <v>0</v>
      </c>
      <c r="AJ241" s="5">
        <f t="shared" si="37"/>
        <v>0</v>
      </c>
      <c r="AK241" s="5">
        <f t="shared" si="37"/>
        <v>0</v>
      </c>
      <c r="AL241" s="5">
        <f t="shared" si="37"/>
        <v>0</v>
      </c>
      <c r="AM241" s="5">
        <f t="shared" si="37"/>
        <v>0</v>
      </c>
      <c r="AN241" s="5">
        <f t="shared" si="37"/>
        <v>0</v>
      </c>
      <c r="AO241" s="5">
        <f t="shared" si="37"/>
        <v>0</v>
      </c>
      <c r="AP241" s="5">
        <f t="shared" si="37"/>
        <v>0</v>
      </c>
      <c r="AQ241" s="5">
        <f t="shared" si="37"/>
        <v>0</v>
      </c>
      <c r="AR241" s="5">
        <f t="shared" si="37"/>
        <v>0</v>
      </c>
      <c r="AS241" s="5">
        <f t="shared" ref="AS241:AS272" si="38">SUM(F241:AR241)</f>
        <v>0</v>
      </c>
      <c r="AT241" s="5">
        <f t="shared" si="32"/>
        <v>0</v>
      </c>
      <c r="AU241" s="5">
        <f t="shared" si="32"/>
        <v>0</v>
      </c>
      <c r="AV241" s="5">
        <f t="shared" si="32"/>
        <v>0</v>
      </c>
      <c r="AW241" s="5">
        <f t="shared" si="32"/>
        <v>0</v>
      </c>
      <c r="AX241" s="5">
        <f t="shared" si="32"/>
        <v>0</v>
      </c>
      <c r="AY241" s="5">
        <f t="shared" si="32"/>
        <v>0</v>
      </c>
      <c r="AZ241" s="5">
        <f t="shared" si="32"/>
        <v>0</v>
      </c>
      <c r="BA241" s="5">
        <f t="shared" si="32"/>
        <v>0</v>
      </c>
      <c r="BB241" s="5">
        <f t="shared" si="32"/>
        <v>0</v>
      </c>
      <c r="BC241" s="5">
        <f t="shared" si="32"/>
        <v>0</v>
      </c>
      <c r="BD241" s="5"/>
      <c r="BE241" s="5"/>
      <c r="BF241" s="5"/>
      <c r="BG241" s="5"/>
      <c r="BH241" s="5"/>
      <c r="BI241" s="5"/>
      <c r="BJ241" s="5"/>
    </row>
    <row r="242" spans="2:62" hidden="1">
      <c r="B242">
        <f t="shared" si="36"/>
        <v>365</v>
      </c>
      <c r="C242" t="str">
        <f t="shared" si="36"/>
        <v>PLANTACIÓ</v>
      </c>
      <c r="D242" t="str">
        <f t="shared" si="36"/>
        <v>Preparació per plantació manual bleda</v>
      </c>
      <c r="E242" s="82">
        <f t="shared" si="36"/>
        <v>2500</v>
      </c>
      <c r="F242" s="5">
        <f t="shared" ref="F242:AR248" si="39">IF($E$4&lt;$E242,$E$4/$E242*F117*F$49,F117*F$49)</f>
        <v>0</v>
      </c>
      <c r="G242" s="5">
        <f t="shared" si="39"/>
        <v>0</v>
      </c>
      <c r="H242" s="5">
        <f t="shared" si="39"/>
        <v>0</v>
      </c>
      <c r="I242" s="5">
        <f t="shared" si="39"/>
        <v>0</v>
      </c>
      <c r="J242" s="5">
        <f t="shared" si="39"/>
        <v>0</v>
      </c>
      <c r="K242" s="5">
        <f t="shared" si="39"/>
        <v>0</v>
      </c>
      <c r="L242" s="5">
        <f t="shared" si="39"/>
        <v>0</v>
      </c>
      <c r="M242" s="5">
        <f t="shared" si="39"/>
        <v>0</v>
      </c>
      <c r="N242" s="5">
        <f t="shared" si="39"/>
        <v>0</v>
      </c>
      <c r="O242" s="5">
        <f t="shared" si="39"/>
        <v>0</v>
      </c>
      <c r="P242" s="5">
        <f t="shared" si="39"/>
        <v>0</v>
      </c>
      <c r="Q242" s="5">
        <f t="shared" si="39"/>
        <v>0</v>
      </c>
      <c r="R242" s="5">
        <f t="shared" si="39"/>
        <v>0</v>
      </c>
      <c r="S242" s="5">
        <f t="shared" si="39"/>
        <v>0</v>
      </c>
      <c r="T242" s="5">
        <f t="shared" si="39"/>
        <v>0</v>
      </c>
      <c r="U242" s="5">
        <f t="shared" si="39"/>
        <v>0</v>
      </c>
      <c r="V242" s="5">
        <f t="shared" si="39"/>
        <v>0</v>
      </c>
      <c r="W242" s="5">
        <f t="shared" si="39"/>
        <v>0</v>
      </c>
      <c r="X242" s="5">
        <f t="shared" si="39"/>
        <v>0</v>
      </c>
      <c r="Y242" s="5">
        <f t="shared" si="39"/>
        <v>0</v>
      </c>
      <c r="Z242" s="5">
        <f t="shared" si="39"/>
        <v>0</v>
      </c>
      <c r="AA242" s="5">
        <f t="shared" si="39"/>
        <v>0</v>
      </c>
      <c r="AB242" s="5">
        <f t="shared" si="39"/>
        <v>0</v>
      </c>
      <c r="AC242" s="5">
        <f t="shared" si="39"/>
        <v>0</v>
      </c>
      <c r="AD242" s="5">
        <f t="shared" si="39"/>
        <v>0</v>
      </c>
      <c r="AE242" s="5">
        <f t="shared" si="39"/>
        <v>0</v>
      </c>
      <c r="AF242" s="5">
        <f t="shared" si="39"/>
        <v>0</v>
      </c>
      <c r="AG242" s="5">
        <f t="shared" si="39"/>
        <v>0</v>
      </c>
      <c r="AH242" s="5">
        <f t="shared" si="39"/>
        <v>0</v>
      </c>
      <c r="AI242" s="5">
        <f t="shared" si="39"/>
        <v>0</v>
      </c>
      <c r="AJ242" s="5">
        <f t="shared" si="39"/>
        <v>0</v>
      </c>
      <c r="AK242" s="5">
        <f t="shared" si="39"/>
        <v>0</v>
      </c>
      <c r="AL242" s="5">
        <f t="shared" si="39"/>
        <v>0</v>
      </c>
      <c r="AM242" s="5">
        <f t="shared" si="39"/>
        <v>0</v>
      </c>
      <c r="AN242" s="5">
        <f t="shared" si="39"/>
        <v>0</v>
      </c>
      <c r="AO242" s="5">
        <f t="shared" si="39"/>
        <v>0</v>
      </c>
      <c r="AP242" s="5">
        <f t="shared" si="39"/>
        <v>0</v>
      </c>
      <c r="AQ242" s="5">
        <f t="shared" si="39"/>
        <v>0</v>
      </c>
      <c r="AR242" s="5">
        <f t="shared" si="39"/>
        <v>0</v>
      </c>
      <c r="AS242" s="5">
        <f t="shared" si="38"/>
        <v>0</v>
      </c>
      <c r="AT242" s="5">
        <f t="shared" si="32"/>
        <v>0</v>
      </c>
      <c r="AU242" s="5">
        <f t="shared" si="32"/>
        <v>0</v>
      </c>
      <c r="AV242" s="5">
        <f t="shared" si="32"/>
        <v>0</v>
      </c>
      <c r="AW242" s="5">
        <f t="shared" si="32"/>
        <v>0</v>
      </c>
      <c r="AX242" s="5">
        <f t="shared" si="32"/>
        <v>0</v>
      </c>
      <c r="AY242" s="5">
        <f t="shared" si="32"/>
        <v>0</v>
      </c>
      <c r="AZ242" s="5">
        <f t="shared" si="32"/>
        <v>0</v>
      </c>
      <c r="BA242" s="5">
        <f t="shared" si="32"/>
        <v>0</v>
      </c>
      <c r="BB242" s="5">
        <f t="shared" si="32"/>
        <v>0</v>
      </c>
      <c r="BC242" s="5">
        <f t="shared" si="32"/>
        <v>0</v>
      </c>
      <c r="BD242" s="5"/>
      <c r="BE242" s="5"/>
      <c r="BF242" s="5"/>
      <c r="BG242" s="5"/>
      <c r="BH242" s="5"/>
      <c r="BI242" s="5"/>
      <c r="BJ242" s="5"/>
    </row>
    <row r="243" spans="2:62" hidden="1">
      <c r="B243">
        <f t="shared" si="36"/>
        <v>375</v>
      </c>
      <c r="C243" t="str">
        <f t="shared" si="36"/>
        <v>PLANTACIÓ</v>
      </c>
      <c r="D243" t="str">
        <f t="shared" si="36"/>
        <v>Preparació per plantació manual tomàquet</v>
      </c>
      <c r="E243" s="82">
        <f t="shared" si="36"/>
        <v>2500</v>
      </c>
      <c r="F243" s="5">
        <f t="shared" si="39"/>
        <v>0</v>
      </c>
      <c r="G243" s="5">
        <f t="shared" si="39"/>
        <v>0</v>
      </c>
      <c r="H243" s="5">
        <f t="shared" si="39"/>
        <v>0</v>
      </c>
      <c r="I243" s="5">
        <f t="shared" si="39"/>
        <v>0</v>
      </c>
      <c r="J243" s="5">
        <f t="shared" si="39"/>
        <v>0</v>
      </c>
      <c r="K243" s="5">
        <f t="shared" si="39"/>
        <v>0</v>
      </c>
      <c r="L243" s="5">
        <f t="shared" si="39"/>
        <v>0</v>
      </c>
      <c r="M243" s="5">
        <f t="shared" si="39"/>
        <v>0</v>
      </c>
      <c r="N243" s="5">
        <f t="shared" si="39"/>
        <v>0</v>
      </c>
      <c r="O243" s="5">
        <f t="shared" si="39"/>
        <v>0</v>
      </c>
      <c r="P243" s="5">
        <f t="shared" si="39"/>
        <v>0</v>
      </c>
      <c r="Q243" s="5">
        <f t="shared" si="39"/>
        <v>0</v>
      </c>
      <c r="R243" s="5">
        <f t="shared" si="39"/>
        <v>0</v>
      </c>
      <c r="S243" s="5">
        <f t="shared" si="39"/>
        <v>0</v>
      </c>
      <c r="T243" s="5">
        <f t="shared" si="39"/>
        <v>0</v>
      </c>
      <c r="U243" s="5">
        <f t="shared" si="39"/>
        <v>0</v>
      </c>
      <c r="V243" s="5">
        <f t="shared" si="39"/>
        <v>0</v>
      </c>
      <c r="W243" s="5">
        <f t="shared" si="39"/>
        <v>0</v>
      </c>
      <c r="X243" s="5">
        <f t="shared" si="39"/>
        <v>0</v>
      </c>
      <c r="Y243" s="5">
        <f t="shared" si="39"/>
        <v>0</v>
      </c>
      <c r="Z243" s="5">
        <f t="shared" si="39"/>
        <v>0</v>
      </c>
      <c r="AA243" s="5">
        <f t="shared" si="39"/>
        <v>0</v>
      </c>
      <c r="AB243" s="5">
        <f t="shared" si="39"/>
        <v>0</v>
      </c>
      <c r="AC243" s="5">
        <f t="shared" si="39"/>
        <v>0</v>
      </c>
      <c r="AD243" s="5">
        <f t="shared" si="39"/>
        <v>0</v>
      </c>
      <c r="AE243" s="5">
        <f t="shared" si="39"/>
        <v>0</v>
      </c>
      <c r="AF243" s="5">
        <f t="shared" si="39"/>
        <v>0</v>
      </c>
      <c r="AG243" s="5">
        <f t="shared" si="39"/>
        <v>0</v>
      </c>
      <c r="AH243" s="5">
        <f t="shared" si="39"/>
        <v>0</v>
      </c>
      <c r="AI243" s="5">
        <f t="shared" si="39"/>
        <v>0</v>
      </c>
      <c r="AJ243" s="5">
        <f t="shared" si="39"/>
        <v>0</v>
      </c>
      <c r="AK243" s="5">
        <f t="shared" si="39"/>
        <v>0</v>
      </c>
      <c r="AL243" s="5">
        <f t="shared" si="39"/>
        <v>0</v>
      </c>
      <c r="AM243" s="5">
        <f t="shared" si="39"/>
        <v>0</v>
      </c>
      <c r="AN243" s="5">
        <f t="shared" si="39"/>
        <v>0</v>
      </c>
      <c r="AO243" s="5">
        <f t="shared" si="39"/>
        <v>0</v>
      </c>
      <c r="AP243" s="5">
        <f t="shared" si="39"/>
        <v>0</v>
      </c>
      <c r="AQ243" s="5">
        <f t="shared" si="39"/>
        <v>0</v>
      </c>
      <c r="AR243" s="5">
        <f t="shared" si="39"/>
        <v>0</v>
      </c>
      <c r="AS243" s="5">
        <f t="shared" si="38"/>
        <v>0</v>
      </c>
      <c r="AT243" s="5">
        <f t="shared" ref="AT243:BC258" si="40">IF($E$4&lt;$E243,$E$4/$E243*AT118*AT$49,AT118*AT$49)</f>
        <v>0</v>
      </c>
      <c r="AU243" s="5">
        <f t="shared" si="40"/>
        <v>0</v>
      </c>
      <c r="AV243" s="5">
        <f t="shared" si="40"/>
        <v>0</v>
      </c>
      <c r="AW243" s="5">
        <f t="shared" si="40"/>
        <v>0</v>
      </c>
      <c r="AX243" s="5">
        <f t="shared" si="40"/>
        <v>0</v>
      </c>
      <c r="AY243" s="5">
        <f t="shared" si="40"/>
        <v>0</v>
      </c>
      <c r="AZ243" s="5">
        <f t="shared" si="40"/>
        <v>0</v>
      </c>
      <c r="BA243" s="5">
        <f t="shared" si="40"/>
        <v>0</v>
      </c>
      <c r="BB243" s="5">
        <f t="shared" si="40"/>
        <v>0</v>
      </c>
      <c r="BC243" s="5">
        <f t="shared" si="40"/>
        <v>0</v>
      </c>
      <c r="BD243" s="5"/>
      <c r="BE243" s="5"/>
      <c r="BF243" s="5"/>
      <c r="BG243" s="5"/>
      <c r="BH243" s="5"/>
      <c r="BI243" s="5"/>
      <c r="BJ243" s="5"/>
    </row>
    <row r="244" spans="2:62" hidden="1">
      <c r="B244">
        <f t="shared" si="36"/>
        <v>385</v>
      </c>
      <c r="C244" t="str">
        <f t="shared" si="36"/>
        <v>PLANTACIÓ</v>
      </c>
      <c r="D244" t="str">
        <f t="shared" si="36"/>
        <v>Preparació per plantació manual carbassa</v>
      </c>
      <c r="E244" s="82">
        <f t="shared" si="36"/>
        <v>2500</v>
      </c>
      <c r="F244" s="5">
        <f t="shared" si="39"/>
        <v>0</v>
      </c>
      <c r="G244" s="5">
        <f t="shared" si="39"/>
        <v>0</v>
      </c>
      <c r="H244" s="5">
        <f t="shared" si="39"/>
        <v>0</v>
      </c>
      <c r="I244" s="5">
        <f t="shared" si="39"/>
        <v>0</v>
      </c>
      <c r="J244" s="5">
        <f t="shared" si="39"/>
        <v>0</v>
      </c>
      <c r="K244" s="5">
        <f t="shared" si="39"/>
        <v>0</v>
      </c>
      <c r="L244" s="5">
        <f t="shared" si="39"/>
        <v>0</v>
      </c>
      <c r="M244" s="5">
        <f t="shared" si="39"/>
        <v>0</v>
      </c>
      <c r="N244" s="5">
        <f t="shared" si="39"/>
        <v>0</v>
      </c>
      <c r="O244" s="5">
        <f t="shared" si="39"/>
        <v>0</v>
      </c>
      <c r="P244" s="5">
        <f t="shared" si="39"/>
        <v>0</v>
      </c>
      <c r="Q244" s="5">
        <f t="shared" si="39"/>
        <v>0</v>
      </c>
      <c r="R244" s="5">
        <f t="shared" si="39"/>
        <v>0</v>
      </c>
      <c r="S244" s="5">
        <f t="shared" si="39"/>
        <v>0</v>
      </c>
      <c r="T244" s="5">
        <f t="shared" si="39"/>
        <v>0</v>
      </c>
      <c r="U244" s="5">
        <f t="shared" si="39"/>
        <v>0</v>
      </c>
      <c r="V244" s="5">
        <f t="shared" si="39"/>
        <v>0</v>
      </c>
      <c r="W244" s="5">
        <f t="shared" si="39"/>
        <v>0</v>
      </c>
      <c r="X244" s="5">
        <f t="shared" si="39"/>
        <v>0</v>
      </c>
      <c r="Y244" s="5">
        <f t="shared" si="39"/>
        <v>0</v>
      </c>
      <c r="Z244" s="5">
        <f t="shared" si="39"/>
        <v>0</v>
      </c>
      <c r="AA244" s="5">
        <f t="shared" si="39"/>
        <v>0</v>
      </c>
      <c r="AB244" s="5">
        <f t="shared" si="39"/>
        <v>0</v>
      </c>
      <c r="AC244" s="5">
        <f t="shared" si="39"/>
        <v>0</v>
      </c>
      <c r="AD244" s="5">
        <f t="shared" si="39"/>
        <v>0</v>
      </c>
      <c r="AE244" s="5">
        <f t="shared" si="39"/>
        <v>0</v>
      </c>
      <c r="AF244" s="5">
        <f t="shared" si="39"/>
        <v>0</v>
      </c>
      <c r="AG244" s="5">
        <f t="shared" si="39"/>
        <v>0</v>
      </c>
      <c r="AH244" s="5">
        <f t="shared" si="39"/>
        <v>0</v>
      </c>
      <c r="AI244" s="5">
        <f t="shared" si="39"/>
        <v>0</v>
      </c>
      <c r="AJ244" s="5">
        <f t="shared" si="39"/>
        <v>0</v>
      </c>
      <c r="AK244" s="5">
        <f t="shared" si="39"/>
        <v>0</v>
      </c>
      <c r="AL244" s="5">
        <f t="shared" si="39"/>
        <v>0</v>
      </c>
      <c r="AM244" s="5">
        <f t="shared" si="39"/>
        <v>0</v>
      </c>
      <c r="AN244" s="5">
        <f t="shared" si="39"/>
        <v>0</v>
      </c>
      <c r="AO244" s="5">
        <f t="shared" si="39"/>
        <v>0</v>
      </c>
      <c r="AP244" s="5">
        <f t="shared" si="39"/>
        <v>0</v>
      </c>
      <c r="AQ244" s="5">
        <f t="shared" si="39"/>
        <v>0</v>
      </c>
      <c r="AR244" s="5">
        <f t="shared" si="39"/>
        <v>0</v>
      </c>
      <c r="AS244" s="5">
        <f t="shared" si="38"/>
        <v>0</v>
      </c>
      <c r="AT244" s="5">
        <f t="shared" si="40"/>
        <v>0</v>
      </c>
      <c r="AU244" s="5">
        <f t="shared" si="40"/>
        <v>0</v>
      </c>
      <c r="AV244" s="5">
        <f t="shared" si="40"/>
        <v>0</v>
      </c>
      <c r="AW244" s="5">
        <f t="shared" si="40"/>
        <v>0</v>
      </c>
      <c r="AX244" s="5">
        <f t="shared" si="40"/>
        <v>0</v>
      </c>
      <c r="AY244" s="5">
        <f t="shared" si="40"/>
        <v>0</v>
      </c>
      <c r="AZ244" s="5">
        <f t="shared" si="40"/>
        <v>0</v>
      </c>
      <c r="BA244" s="5">
        <f t="shared" si="40"/>
        <v>0</v>
      </c>
      <c r="BB244" s="5">
        <f t="shared" si="40"/>
        <v>0</v>
      </c>
      <c r="BC244" s="5">
        <f t="shared" si="40"/>
        <v>0</v>
      </c>
      <c r="BD244" s="5"/>
      <c r="BE244" s="5"/>
      <c r="BF244" s="5"/>
      <c r="BG244" s="5"/>
      <c r="BH244" s="5"/>
      <c r="BI244" s="5"/>
      <c r="BJ244" s="5"/>
    </row>
    <row r="245" spans="2:62" hidden="1">
      <c r="B245">
        <f t="shared" si="36"/>
        <v>395</v>
      </c>
      <c r="C245" t="str">
        <f t="shared" si="36"/>
        <v>PLANTACIÓ</v>
      </c>
      <c r="D245" t="str">
        <f t="shared" si="36"/>
        <v>Preparació per sembra manual carbassa</v>
      </c>
      <c r="E245" s="82">
        <f t="shared" si="36"/>
        <v>2500</v>
      </c>
      <c r="F245" s="5">
        <f t="shared" si="39"/>
        <v>0</v>
      </c>
      <c r="G245" s="5">
        <f t="shared" si="39"/>
        <v>0</v>
      </c>
      <c r="H245" s="5">
        <f t="shared" si="39"/>
        <v>0</v>
      </c>
      <c r="I245" s="5">
        <f t="shared" si="39"/>
        <v>0</v>
      </c>
      <c r="J245" s="5">
        <f t="shared" si="39"/>
        <v>0</v>
      </c>
      <c r="K245" s="5">
        <f t="shared" si="39"/>
        <v>0</v>
      </c>
      <c r="L245" s="5">
        <f t="shared" si="39"/>
        <v>0</v>
      </c>
      <c r="M245" s="5">
        <f t="shared" si="39"/>
        <v>0</v>
      </c>
      <c r="N245" s="5">
        <f t="shared" si="39"/>
        <v>0</v>
      </c>
      <c r="O245" s="5">
        <f t="shared" si="39"/>
        <v>0</v>
      </c>
      <c r="P245" s="5">
        <f t="shared" si="39"/>
        <v>0</v>
      </c>
      <c r="Q245" s="5">
        <f t="shared" si="39"/>
        <v>0</v>
      </c>
      <c r="R245" s="5">
        <f t="shared" si="39"/>
        <v>0</v>
      </c>
      <c r="S245" s="5">
        <f t="shared" si="39"/>
        <v>0</v>
      </c>
      <c r="T245" s="5">
        <f t="shared" si="39"/>
        <v>0</v>
      </c>
      <c r="U245" s="5">
        <f t="shared" si="39"/>
        <v>0</v>
      </c>
      <c r="V245" s="5">
        <f t="shared" si="39"/>
        <v>0</v>
      </c>
      <c r="W245" s="5">
        <f t="shared" si="39"/>
        <v>0</v>
      </c>
      <c r="X245" s="5">
        <f t="shared" si="39"/>
        <v>0</v>
      </c>
      <c r="Y245" s="5">
        <f t="shared" si="39"/>
        <v>0</v>
      </c>
      <c r="Z245" s="5">
        <f t="shared" si="39"/>
        <v>0</v>
      </c>
      <c r="AA245" s="5">
        <f t="shared" si="39"/>
        <v>0</v>
      </c>
      <c r="AB245" s="5">
        <f t="shared" si="39"/>
        <v>0</v>
      </c>
      <c r="AC245" s="5">
        <f t="shared" si="39"/>
        <v>0</v>
      </c>
      <c r="AD245" s="5">
        <f t="shared" si="39"/>
        <v>0</v>
      </c>
      <c r="AE245" s="5">
        <f t="shared" si="39"/>
        <v>0</v>
      </c>
      <c r="AF245" s="5">
        <f t="shared" si="39"/>
        <v>0</v>
      </c>
      <c r="AG245" s="5">
        <f t="shared" si="39"/>
        <v>0</v>
      </c>
      <c r="AH245" s="5">
        <f t="shared" si="39"/>
        <v>0</v>
      </c>
      <c r="AI245" s="5">
        <f t="shared" si="39"/>
        <v>0</v>
      </c>
      <c r="AJ245" s="5">
        <f t="shared" si="39"/>
        <v>0</v>
      </c>
      <c r="AK245" s="5">
        <f t="shared" si="39"/>
        <v>0</v>
      </c>
      <c r="AL245" s="5">
        <f t="shared" si="39"/>
        <v>0</v>
      </c>
      <c r="AM245" s="5">
        <f t="shared" si="39"/>
        <v>0</v>
      </c>
      <c r="AN245" s="5">
        <f t="shared" si="39"/>
        <v>0</v>
      </c>
      <c r="AO245" s="5">
        <f t="shared" si="39"/>
        <v>0</v>
      </c>
      <c r="AP245" s="5">
        <f t="shared" si="39"/>
        <v>0</v>
      </c>
      <c r="AQ245" s="5">
        <f t="shared" si="39"/>
        <v>0</v>
      </c>
      <c r="AR245" s="5">
        <f t="shared" si="39"/>
        <v>0</v>
      </c>
      <c r="AS245" s="5">
        <f t="shared" si="38"/>
        <v>0</v>
      </c>
      <c r="AT245" s="5">
        <f t="shared" si="40"/>
        <v>0</v>
      </c>
      <c r="AU245" s="5">
        <f t="shared" si="40"/>
        <v>0</v>
      </c>
      <c r="AV245" s="5">
        <f t="shared" si="40"/>
        <v>0</v>
      </c>
      <c r="AW245" s="5">
        <f t="shared" si="40"/>
        <v>0</v>
      </c>
      <c r="AX245" s="5">
        <f t="shared" si="40"/>
        <v>0</v>
      </c>
      <c r="AY245" s="5">
        <f t="shared" si="40"/>
        <v>0</v>
      </c>
      <c r="AZ245" s="5">
        <f t="shared" si="40"/>
        <v>0</v>
      </c>
      <c r="BA245" s="5">
        <f t="shared" si="40"/>
        <v>0</v>
      </c>
      <c r="BB245" s="5">
        <f t="shared" si="40"/>
        <v>0</v>
      </c>
      <c r="BC245" s="5">
        <f t="shared" si="40"/>
        <v>0</v>
      </c>
      <c r="BD245" s="5"/>
      <c r="BE245" s="5"/>
      <c r="BF245" s="5"/>
      <c r="BG245" s="5"/>
      <c r="BH245" s="5"/>
      <c r="BI245" s="5"/>
      <c r="BJ245" s="5"/>
    </row>
    <row r="246" spans="2:62" hidden="1">
      <c r="B246">
        <f t="shared" si="36"/>
        <v>415</v>
      </c>
      <c r="C246" t="str">
        <f t="shared" si="36"/>
        <v>REG</v>
      </c>
      <c r="D246" t="str">
        <f t="shared" si="36"/>
        <v>Preparació per instal.lació sistema de reg amb cinta (1 m per m2)</v>
      </c>
      <c r="E246" s="82">
        <f t="shared" si="36"/>
        <v>2500</v>
      </c>
      <c r="F246" s="5">
        <f t="shared" si="39"/>
        <v>0</v>
      </c>
      <c r="G246" s="5">
        <f t="shared" si="39"/>
        <v>0</v>
      </c>
      <c r="H246" s="5">
        <f t="shared" si="39"/>
        <v>0</v>
      </c>
      <c r="I246" s="5">
        <f t="shared" si="39"/>
        <v>0</v>
      </c>
      <c r="J246" s="5">
        <f t="shared" si="39"/>
        <v>0</v>
      </c>
      <c r="K246" s="5">
        <f t="shared" si="39"/>
        <v>0</v>
      </c>
      <c r="L246" s="5">
        <f t="shared" si="39"/>
        <v>0</v>
      </c>
      <c r="M246" s="5">
        <f t="shared" si="39"/>
        <v>0</v>
      </c>
      <c r="N246" s="5">
        <f t="shared" si="39"/>
        <v>0</v>
      </c>
      <c r="O246" s="5">
        <f t="shared" si="39"/>
        <v>0</v>
      </c>
      <c r="P246" s="5">
        <f t="shared" si="39"/>
        <v>0</v>
      </c>
      <c r="Q246" s="5">
        <f t="shared" si="39"/>
        <v>0</v>
      </c>
      <c r="R246" s="5">
        <f t="shared" si="39"/>
        <v>0</v>
      </c>
      <c r="S246" s="5">
        <f t="shared" si="39"/>
        <v>0</v>
      </c>
      <c r="T246" s="5">
        <f t="shared" si="39"/>
        <v>0</v>
      </c>
      <c r="U246" s="5">
        <f t="shared" si="39"/>
        <v>0</v>
      </c>
      <c r="V246" s="5">
        <f t="shared" si="39"/>
        <v>0</v>
      </c>
      <c r="W246" s="5">
        <f t="shared" si="39"/>
        <v>0</v>
      </c>
      <c r="X246" s="5">
        <f t="shared" si="39"/>
        <v>0</v>
      </c>
      <c r="Y246" s="5">
        <f t="shared" si="39"/>
        <v>0</v>
      </c>
      <c r="Z246" s="5">
        <f t="shared" si="39"/>
        <v>0</v>
      </c>
      <c r="AA246" s="5">
        <f t="shared" si="39"/>
        <v>0</v>
      </c>
      <c r="AB246" s="5">
        <f t="shared" si="39"/>
        <v>0</v>
      </c>
      <c r="AC246" s="5">
        <f t="shared" si="39"/>
        <v>0</v>
      </c>
      <c r="AD246" s="5">
        <f t="shared" si="39"/>
        <v>0</v>
      </c>
      <c r="AE246" s="5">
        <f t="shared" si="39"/>
        <v>0</v>
      </c>
      <c r="AF246" s="5">
        <f t="shared" si="39"/>
        <v>0</v>
      </c>
      <c r="AG246" s="5">
        <f t="shared" si="39"/>
        <v>0</v>
      </c>
      <c r="AH246" s="5">
        <f t="shared" si="39"/>
        <v>0</v>
      </c>
      <c r="AI246" s="5">
        <f t="shared" si="39"/>
        <v>0</v>
      </c>
      <c r="AJ246" s="5">
        <f t="shared" si="39"/>
        <v>0</v>
      </c>
      <c r="AK246" s="5">
        <f t="shared" si="39"/>
        <v>0</v>
      </c>
      <c r="AL246" s="5">
        <f t="shared" si="39"/>
        <v>0</v>
      </c>
      <c r="AM246" s="5">
        <f t="shared" si="39"/>
        <v>0</v>
      </c>
      <c r="AN246" s="5">
        <f t="shared" si="39"/>
        <v>0</v>
      </c>
      <c r="AO246" s="5">
        <f t="shared" si="39"/>
        <v>0</v>
      </c>
      <c r="AP246" s="5">
        <f t="shared" si="39"/>
        <v>0</v>
      </c>
      <c r="AQ246" s="5">
        <f t="shared" si="39"/>
        <v>0</v>
      </c>
      <c r="AR246" s="5">
        <f t="shared" si="39"/>
        <v>0</v>
      </c>
      <c r="AS246" s="5">
        <f t="shared" si="38"/>
        <v>0</v>
      </c>
      <c r="AT246" s="5">
        <f t="shared" si="40"/>
        <v>0</v>
      </c>
      <c r="AU246" s="5">
        <f t="shared" si="40"/>
        <v>0</v>
      </c>
      <c r="AV246" s="5">
        <f t="shared" si="40"/>
        <v>0</v>
      </c>
      <c r="AW246" s="5">
        <f t="shared" si="40"/>
        <v>0</v>
      </c>
      <c r="AX246" s="5">
        <f t="shared" si="40"/>
        <v>0</v>
      </c>
      <c r="AY246" s="5">
        <f t="shared" si="40"/>
        <v>0</v>
      </c>
      <c r="AZ246" s="5">
        <f t="shared" si="40"/>
        <v>0</v>
      </c>
      <c r="BA246" s="5">
        <f t="shared" si="40"/>
        <v>0</v>
      </c>
      <c r="BB246" s="5">
        <f t="shared" si="40"/>
        <v>0</v>
      </c>
      <c r="BC246" s="5">
        <f t="shared" si="40"/>
        <v>0</v>
      </c>
      <c r="BD246" s="5"/>
      <c r="BE246" s="5"/>
      <c r="BF246" s="5"/>
      <c r="BG246" s="5"/>
      <c r="BH246" s="5"/>
      <c r="BI246" s="5"/>
      <c r="BJ246" s="5"/>
    </row>
    <row r="247" spans="2:62" hidden="1">
      <c r="B247">
        <f t="shared" si="36"/>
        <v>425</v>
      </c>
      <c r="C247" t="str">
        <f t="shared" si="36"/>
        <v>REG</v>
      </c>
      <c r="D247" t="str">
        <f t="shared" si="36"/>
        <v>Preparació per instal.lació sistema de reg amb cinta (1,6 m per m2)</v>
      </c>
      <c r="E247" s="82">
        <f t="shared" si="36"/>
        <v>2500</v>
      </c>
      <c r="F247" s="5">
        <f t="shared" si="39"/>
        <v>0</v>
      </c>
      <c r="G247" s="5">
        <f t="shared" si="39"/>
        <v>0</v>
      </c>
      <c r="H247" s="5">
        <f t="shared" si="39"/>
        <v>0</v>
      </c>
      <c r="I247" s="5">
        <f t="shared" si="39"/>
        <v>0</v>
      </c>
      <c r="J247" s="5">
        <f t="shared" si="39"/>
        <v>0</v>
      </c>
      <c r="K247" s="5">
        <f t="shared" si="39"/>
        <v>0</v>
      </c>
      <c r="L247" s="5">
        <f t="shared" si="39"/>
        <v>0</v>
      </c>
      <c r="M247" s="5">
        <f t="shared" si="39"/>
        <v>0</v>
      </c>
      <c r="N247" s="5">
        <f t="shared" si="39"/>
        <v>0</v>
      </c>
      <c r="O247" s="5">
        <f t="shared" si="39"/>
        <v>0</v>
      </c>
      <c r="P247" s="5">
        <f t="shared" si="39"/>
        <v>0</v>
      </c>
      <c r="Q247" s="5">
        <f t="shared" si="39"/>
        <v>0</v>
      </c>
      <c r="R247" s="5">
        <f t="shared" si="39"/>
        <v>0</v>
      </c>
      <c r="S247" s="5">
        <f t="shared" si="39"/>
        <v>0</v>
      </c>
      <c r="T247" s="5">
        <f t="shared" si="39"/>
        <v>0</v>
      </c>
      <c r="U247" s="5">
        <f t="shared" si="39"/>
        <v>0</v>
      </c>
      <c r="V247" s="5">
        <f t="shared" si="39"/>
        <v>0</v>
      </c>
      <c r="W247" s="5">
        <f t="shared" si="39"/>
        <v>0</v>
      </c>
      <c r="X247" s="5">
        <f t="shared" si="39"/>
        <v>0</v>
      </c>
      <c r="Y247" s="5">
        <f t="shared" si="39"/>
        <v>0</v>
      </c>
      <c r="Z247" s="5">
        <f t="shared" si="39"/>
        <v>0</v>
      </c>
      <c r="AA247" s="5">
        <f t="shared" si="39"/>
        <v>0</v>
      </c>
      <c r="AB247" s="5">
        <f t="shared" si="39"/>
        <v>0</v>
      </c>
      <c r="AC247" s="5">
        <f t="shared" si="39"/>
        <v>0</v>
      </c>
      <c r="AD247" s="5">
        <f t="shared" si="39"/>
        <v>0</v>
      </c>
      <c r="AE247" s="5">
        <f t="shared" si="39"/>
        <v>0</v>
      </c>
      <c r="AF247" s="5">
        <f t="shared" si="39"/>
        <v>0</v>
      </c>
      <c r="AG247" s="5">
        <f t="shared" si="39"/>
        <v>0</v>
      </c>
      <c r="AH247" s="5">
        <f t="shared" si="39"/>
        <v>0</v>
      </c>
      <c r="AI247" s="5">
        <f t="shared" si="39"/>
        <v>0</v>
      </c>
      <c r="AJ247" s="5">
        <f t="shared" si="39"/>
        <v>0</v>
      </c>
      <c r="AK247" s="5">
        <f t="shared" si="39"/>
        <v>0</v>
      </c>
      <c r="AL247" s="5">
        <f t="shared" si="39"/>
        <v>0</v>
      </c>
      <c r="AM247" s="5">
        <f t="shared" si="39"/>
        <v>0</v>
      </c>
      <c r="AN247" s="5">
        <f t="shared" si="39"/>
        <v>0</v>
      </c>
      <c r="AO247" s="5">
        <f t="shared" si="39"/>
        <v>0</v>
      </c>
      <c r="AP247" s="5">
        <f t="shared" si="39"/>
        <v>0</v>
      </c>
      <c r="AQ247" s="5">
        <f t="shared" si="39"/>
        <v>0</v>
      </c>
      <c r="AR247" s="5">
        <f t="shared" si="39"/>
        <v>0</v>
      </c>
      <c r="AS247" s="5">
        <f t="shared" si="38"/>
        <v>0</v>
      </c>
      <c r="AT247" s="5">
        <f t="shared" si="40"/>
        <v>0</v>
      </c>
      <c r="AU247" s="5">
        <f t="shared" si="40"/>
        <v>0</v>
      </c>
      <c r="AV247" s="5">
        <f t="shared" si="40"/>
        <v>0</v>
      </c>
      <c r="AW247" s="5">
        <f t="shared" si="40"/>
        <v>0</v>
      </c>
      <c r="AX247" s="5">
        <f t="shared" si="40"/>
        <v>0</v>
      </c>
      <c r="AY247" s="5">
        <f t="shared" si="40"/>
        <v>0</v>
      </c>
      <c r="AZ247" s="5">
        <f t="shared" si="40"/>
        <v>0</v>
      </c>
      <c r="BA247" s="5">
        <f t="shared" si="40"/>
        <v>0</v>
      </c>
      <c r="BB247" s="5">
        <f t="shared" si="40"/>
        <v>0</v>
      </c>
      <c r="BC247" s="5">
        <f t="shared" si="40"/>
        <v>0</v>
      </c>
      <c r="BD247" s="5"/>
      <c r="BE247" s="5"/>
      <c r="BF247" s="5"/>
      <c r="BG247" s="5"/>
      <c r="BH247" s="5"/>
      <c r="BI247" s="5"/>
      <c r="BJ247" s="5"/>
    </row>
    <row r="248" spans="2:62" hidden="1">
      <c r="B248">
        <f t="shared" si="36"/>
        <v>435</v>
      </c>
      <c r="C248" t="str">
        <f t="shared" si="36"/>
        <v>REG</v>
      </c>
      <c r="D248" t="str">
        <f t="shared" si="36"/>
        <v>Preparació per instal.lació sistema de reg aspersió</v>
      </c>
      <c r="E248" s="82">
        <f t="shared" si="36"/>
        <v>2500</v>
      </c>
      <c r="F248" s="5">
        <f t="shared" si="39"/>
        <v>0</v>
      </c>
      <c r="G248" s="5">
        <f t="shared" si="39"/>
        <v>0</v>
      </c>
      <c r="H248" s="5">
        <f t="shared" si="39"/>
        <v>0</v>
      </c>
      <c r="I248" s="5">
        <f t="shared" si="39"/>
        <v>0</v>
      </c>
      <c r="J248" s="5">
        <f t="shared" si="39"/>
        <v>0</v>
      </c>
      <c r="K248" s="5">
        <f t="shared" si="39"/>
        <v>0</v>
      </c>
      <c r="L248" s="5">
        <f t="shared" si="39"/>
        <v>0</v>
      </c>
      <c r="M248" s="5">
        <f t="shared" si="39"/>
        <v>0</v>
      </c>
      <c r="N248" s="5">
        <f t="shared" si="39"/>
        <v>0</v>
      </c>
      <c r="O248" s="5">
        <f t="shared" si="39"/>
        <v>0</v>
      </c>
      <c r="P248" s="5">
        <f t="shared" si="39"/>
        <v>0</v>
      </c>
      <c r="Q248" s="5">
        <f t="shared" si="39"/>
        <v>0</v>
      </c>
      <c r="R248" s="5">
        <f t="shared" si="39"/>
        <v>0</v>
      </c>
      <c r="S248" s="5">
        <f t="shared" si="39"/>
        <v>0</v>
      </c>
      <c r="T248" s="5">
        <f t="shared" si="39"/>
        <v>0</v>
      </c>
      <c r="U248" s="5">
        <f t="shared" si="39"/>
        <v>0</v>
      </c>
      <c r="V248" s="5">
        <f t="shared" si="39"/>
        <v>0</v>
      </c>
      <c r="W248" s="5">
        <f t="shared" si="39"/>
        <v>0</v>
      </c>
      <c r="X248" s="5">
        <f t="shared" si="39"/>
        <v>0</v>
      </c>
      <c r="Y248" s="5">
        <f t="shared" si="39"/>
        <v>0</v>
      </c>
      <c r="Z248" s="5">
        <f t="shared" si="39"/>
        <v>0</v>
      </c>
      <c r="AA248" s="5">
        <f t="shared" ref="AA248:AR248" si="41">IF($E$4&lt;$E248,$E$4/$E248*AA123*AA$49,AA123*AA$49)</f>
        <v>0</v>
      </c>
      <c r="AB248" s="5">
        <f t="shared" si="41"/>
        <v>0</v>
      </c>
      <c r="AC248" s="5">
        <f t="shared" si="41"/>
        <v>0</v>
      </c>
      <c r="AD248" s="5">
        <f t="shared" si="41"/>
        <v>0</v>
      </c>
      <c r="AE248" s="5">
        <f t="shared" si="41"/>
        <v>0</v>
      </c>
      <c r="AF248" s="5">
        <f t="shared" si="41"/>
        <v>0</v>
      </c>
      <c r="AG248" s="5">
        <f t="shared" si="41"/>
        <v>0</v>
      </c>
      <c r="AH248" s="5">
        <f t="shared" si="41"/>
        <v>0</v>
      </c>
      <c r="AI248" s="5">
        <f t="shared" si="41"/>
        <v>0</v>
      </c>
      <c r="AJ248" s="5">
        <f t="shared" si="41"/>
        <v>0</v>
      </c>
      <c r="AK248" s="5">
        <f t="shared" si="41"/>
        <v>0</v>
      </c>
      <c r="AL248" s="5">
        <f t="shared" si="41"/>
        <v>0</v>
      </c>
      <c r="AM248" s="5">
        <f t="shared" si="41"/>
        <v>0</v>
      </c>
      <c r="AN248" s="5">
        <f t="shared" si="41"/>
        <v>0</v>
      </c>
      <c r="AO248" s="5">
        <f t="shared" si="41"/>
        <v>0</v>
      </c>
      <c r="AP248" s="5">
        <f t="shared" si="41"/>
        <v>0</v>
      </c>
      <c r="AQ248" s="5">
        <f t="shared" si="41"/>
        <v>0</v>
      </c>
      <c r="AR248" s="5">
        <f t="shared" si="41"/>
        <v>0</v>
      </c>
      <c r="AS248" s="5">
        <f t="shared" si="38"/>
        <v>0</v>
      </c>
      <c r="AT248" s="5">
        <f t="shared" si="40"/>
        <v>0</v>
      </c>
      <c r="AU248" s="5">
        <f t="shared" si="40"/>
        <v>0</v>
      </c>
      <c r="AV248" s="5">
        <f t="shared" si="40"/>
        <v>0</v>
      </c>
      <c r="AW248" s="5">
        <f t="shared" si="40"/>
        <v>0</v>
      </c>
      <c r="AX248" s="5">
        <f t="shared" si="40"/>
        <v>0</v>
      </c>
      <c r="AY248" s="5">
        <f t="shared" si="40"/>
        <v>0</v>
      </c>
      <c r="AZ248" s="5">
        <f t="shared" si="40"/>
        <v>0</v>
      </c>
      <c r="BA248" s="5">
        <f t="shared" si="40"/>
        <v>0</v>
      </c>
      <c r="BB248" s="5">
        <f t="shared" si="40"/>
        <v>0</v>
      </c>
      <c r="BC248" s="5">
        <f t="shared" si="40"/>
        <v>0</v>
      </c>
      <c r="BD248" s="5"/>
      <c r="BE248" s="5"/>
      <c r="BF248" s="5"/>
      <c r="BG248" s="5"/>
      <c r="BH248" s="5"/>
      <c r="BI248" s="5"/>
      <c r="BJ248" s="5"/>
    </row>
    <row r="249" spans="2:62" hidden="1">
      <c r="B249">
        <f t="shared" si="36"/>
        <v>445</v>
      </c>
      <c r="C249" t="str">
        <f t="shared" si="36"/>
        <v>REG</v>
      </c>
      <c r="D249" t="str">
        <f t="shared" si="36"/>
        <v>Preparació per reg (l/m2)</v>
      </c>
      <c r="E249" s="82">
        <f t="shared" si="36"/>
        <v>2500</v>
      </c>
      <c r="F249" s="5">
        <f t="shared" ref="F249:AR255" si="42">IF($E$4&lt;$E249,$E$4/$E249*F124*F$49,F124*F$49)</f>
        <v>0</v>
      </c>
      <c r="G249" s="5">
        <f t="shared" si="42"/>
        <v>0</v>
      </c>
      <c r="H249" s="5">
        <f t="shared" si="42"/>
        <v>0</v>
      </c>
      <c r="I249" s="5">
        <f t="shared" si="42"/>
        <v>0</v>
      </c>
      <c r="J249" s="5">
        <f t="shared" si="42"/>
        <v>0</v>
      </c>
      <c r="K249" s="5">
        <f t="shared" si="42"/>
        <v>0</v>
      </c>
      <c r="L249" s="5">
        <f t="shared" si="42"/>
        <v>0</v>
      </c>
      <c r="M249" s="5">
        <f t="shared" si="42"/>
        <v>0</v>
      </c>
      <c r="N249" s="5">
        <f t="shared" si="42"/>
        <v>0</v>
      </c>
      <c r="O249" s="5">
        <f t="shared" si="42"/>
        <v>0</v>
      </c>
      <c r="P249" s="5">
        <f t="shared" si="42"/>
        <v>0</v>
      </c>
      <c r="Q249" s="5">
        <f t="shared" si="42"/>
        <v>0</v>
      </c>
      <c r="R249" s="5">
        <f t="shared" si="42"/>
        <v>0</v>
      </c>
      <c r="S249" s="5">
        <f t="shared" si="42"/>
        <v>0</v>
      </c>
      <c r="T249" s="5">
        <f t="shared" si="42"/>
        <v>0</v>
      </c>
      <c r="U249" s="5">
        <f t="shared" si="42"/>
        <v>0</v>
      </c>
      <c r="V249" s="5">
        <f t="shared" si="42"/>
        <v>0</v>
      </c>
      <c r="W249" s="5">
        <f t="shared" si="42"/>
        <v>0</v>
      </c>
      <c r="X249" s="5">
        <f t="shared" si="42"/>
        <v>0</v>
      </c>
      <c r="Y249" s="5">
        <f t="shared" si="42"/>
        <v>0</v>
      </c>
      <c r="Z249" s="5">
        <f t="shared" si="42"/>
        <v>0</v>
      </c>
      <c r="AA249" s="5">
        <f t="shared" si="42"/>
        <v>0</v>
      </c>
      <c r="AB249" s="5">
        <f t="shared" si="42"/>
        <v>0</v>
      </c>
      <c r="AC249" s="5">
        <f t="shared" si="42"/>
        <v>0</v>
      </c>
      <c r="AD249" s="5">
        <f t="shared" si="42"/>
        <v>0</v>
      </c>
      <c r="AE249" s="5">
        <f t="shared" si="42"/>
        <v>0</v>
      </c>
      <c r="AF249" s="5">
        <f t="shared" si="42"/>
        <v>0</v>
      </c>
      <c r="AG249" s="5">
        <f t="shared" si="42"/>
        <v>0</v>
      </c>
      <c r="AH249" s="5">
        <f t="shared" si="42"/>
        <v>0</v>
      </c>
      <c r="AI249" s="5">
        <f t="shared" si="42"/>
        <v>0</v>
      </c>
      <c r="AJ249" s="5">
        <f t="shared" si="42"/>
        <v>0</v>
      </c>
      <c r="AK249" s="5">
        <f t="shared" si="42"/>
        <v>0</v>
      </c>
      <c r="AL249" s="5">
        <f t="shared" si="42"/>
        <v>0</v>
      </c>
      <c r="AM249" s="5">
        <f t="shared" si="42"/>
        <v>0</v>
      </c>
      <c r="AN249" s="5">
        <f t="shared" si="42"/>
        <v>0</v>
      </c>
      <c r="AO249" s="5">
        <f t="shared" si="42"/>
        <v>0</v>
      </c>
      <c r="AP249" s="5">
        <f t="shared" si="42"/>
        <v>0</v>
      </c>
      <c r="AQ249" s="5">
        <f t="shared" si="42"/>
        <v>0</v>
      </c>
      <c r="AR249" s="5">
        <f t="shared" si="42"/>
        <v>0</v>
      </c>
      <c r="AS249" s="5">
        <f t="shared" si="38"/>
        <v>0</v>
      </c>
      <c r="AT249" s="5">
        <f t="shared" si="40"/>
        <v>0</v>
      </c>
      <c r="AU249" s="5">
        <f t="shared" si="40"/>
        <v>0</v>
      </c>
      <c r="AV249" s="5">
        <f t="shared" si="40"/>
        <v>0</v>
      </c>
      <c r="AW249" s="5">
        <f t="shared" si="40"/>
        <v>0</v>
      </c>
      <c r="AX249" s="5">
        <f t="shared" si="40"/>
        <v>0</v>
      </c>
      <c r="AY249" s="5">
        <f t="shared" si="40"/>
        <v>0</v>
      </c>
      <c r="AZ249" s="5">
        <f t="shared" si="40"/>
        <v>0</v>
      </c>
      <c r="BA249" s="5">
        <f t="shared" si="40"/>
        <v>0</v>
      </c>
      <c r="BB249" s="5">
        <f t="shared" si="40"/>
        <v>0</v>
      </c>
      <c r="BC249" s="5">
        <f t="shared" si="40"/>
        <v>0</v>
      </c>
      <c r="BD249" s="5"/>
      <c r="BE249" s="5"/>
      <c r="BF249" s="5"/>
      <c r="BG249" s="5"/>
      <c r="BH249" s="5"/>
      <c r="BI249" s="5"/>
      <c r="BJ249" s="5"/>
    </row>
    <row r="250" spans="2:62" hidden="1">
      <c r="B250">
        <f t="shared" si="36"/>
        <v>455</v>
      </c>
      <c r="C250" t="str">
        <f t="shared" si="36"/>
        <v>REG</v>
      </c>
      <c r="D250" t="str">
        <f t="shared" si="36"/>
        <v>Preparació per posada en funcionament i parada</v>
      </c>
      <c r="E250" s="82">
        <f t="shared" si="36"/>
        <v>2500</v>
      </c>
      <c r="F250" s="5">
        <f t="shared" si="42"/>
        <v>0</v>
      </c>
      <c r="G250" s="5">
        <f t="shared" si="42"/>
        <v>0</v>
      </c>
      <c r="H250" s="5">
        <f t="shared" si="42"/>
        <v>0</v>
      </c>
      <c r="I250" s="5">
        <f t="shared" si="42"/>
        <v>0</v>
      </c>
      <c r="J250" s="5">
        <f t="shared" si="42"/>
        <v>0</v>
      </c>
      <c r="K250" s="5">
        <f t="shared" si="42"/>
        <v>0</v>
      </c>
      <c r="L250" s="5">
        <f t="shared" si="42"/>
        <v>0</v>
      </c>
      <c r="M250" s="5">
        <f t="shared" si="42"/>
        <v>0</v>
      </c>
      <c r="N250" s="5">
        <f t="shared" si="42"/>
        <v>0</v>
      </c>
      <c r="O250" s="5">
        <f t="shared" si="42"/>
        <v>0</v>
      </c>
      <c r="P250" s="5">
        <f t="shared" si="42"/>
        <v>0</v>
      </c>
      <c r="Q250" s="5">
        <f t="shared" si="42"/>
        <v>0</v>
      </c>
      <c r="R250" s="5">
        <f t="shared" si="42"/>
        <v>0</v>
      </c>
      <c r="S250" s="5">
        <f t="shared" si="42"/>
        <v>0</v>
      </c>
      <c r="T250" s="5">
        <f t="shared" si="42"/>
        <v>0</v>
      </c>
      <c r="U250" s="5">
        <f t="shared" si="42"/>
        <v>0</v>
      </c>
      <c r="V250" s="5">
        <f t="shared" si="42"/>
        <v>0</v>
      </c>
      <c r="W250" s="5">
        <f t="shared" si="42"/>
        <v>0</v>
      </c>
      <c r="X250" s="5">
        <f t="shared" si="42"/>
        <v>0</v>
      </c>
      <c r="Y250" s="5">
        <f t="shared" si="42"/>
        <v>0</v>
      </c>
      <c r="Z250" s="5">
        <f t="shared" si="42"/>
        <v>0</v>
      </c>
      <c r="AA250" s="5">
        <f t="shared" si="42"/>
        <v>0</v>
      </c>
      <c r="AB250" s="5">
        <f t="shared" si="42"/>
        <v>0</v>
      </c>
      <c r="AC250" s="5">
        <f t="shared" si="42"/>
        <v>0</v>
      </c>
      <c r="AD250" s="5">
        <f t="shared" si="42"/>
        <v>0</v>
      </c>
      <c r="AE250" s="5">
        <f t="shared" si="42"/>
        <v>0</v>
      </c>
      <c r="AF250" s="5">
        <f t="shared" si="42"/>
        <v>0</v>
      </c>
      <c r="AG250" s="5">
        <f t="shared" si="42"/>
        <v>0</v>
      </c>
      <c r="AH250" s="5">
        <f t="shared" si="42"/>
        <v>0</v>
      </c>
      <c r="AI250" s="5">
        <f t="shared" si="42"/>
        <v>0</v>
      </c>
      <c r="AJ250" s="5">
        <f t="shared" si="42"/>
        <v>0</v>
      </c>
      <c r="AK250" s="5">
        <f t="shared" si="42"/>
        <v>0</v>
      </c>
      <c r="AL250" s="5">
        <f t="shared" si="42"/>
        <v>0</v>
      </c>
      <c r="AM250" s="5">
        <f t="shared" si="42"/>
        <v>0</v>
      </c>
      <c r="AN250" s="5">
        <f t="shared" si="42"/>
        <v>0</v>
      </c>
      <c r="AO250" s="5">
        <f t="shared" si="42"/>
        <v>0</v>
      </c>
      <c r="AP250" s="5">
        <f t="shared" si="42"/>
        <v>0</v>
      </c>
      <c r="AQ250" s="5">
        <f t="shared" si="42"/>
        <v>0</v>
      </c>
      <c r="AR250" s="5">
        <f t="shared" si="42"/>
        <v>0</v>
      </c>
      <c r="AS250" s="5">
        <f t="shared" si="38"/>
        <v>0</v>
      </c>
      <c r="AT250" s="5">
        <f t="shared" si="40"/>
        <v>0</v>
      </c>
      <c r="AU250" s="5">
        <f t="shared" si="40"/>
        <v>0</v>
      </c>
      <c r="AV250" s="5">
        <f t="shared" si="40"/>
        <v>0</v>
      </c>
      <c r="AW250" s="5">
        <f t="shared" si="40"/>
        <v>0</v>
      </c>
      <c r="AX250" s="5">
        <f t="shared" si="40"/>
        <v>0</v>
      </c>
      <c r="AY250" s="5">
        <f t="shared" si="40"/>
        <v>0</v>
      </c>
      <c r="AZ250" s="5">
        <f t="shared" si="40"/>
        <v>0</v>
      </c>
      <c r="BA250" s="5">
        <f t="shared" si="40"/>
        <v>0</v>
      </c>
      <c r="BB250" s="5">
        <f t="shared" si="40"/>
        <v>0</v>
      </c>
      <c r="BC250" s="5">
        <f t="shared" si="40"/>
        <v>0</v>
      </c>
      <c r="BD250" s="5"/>
      <c r="BE250" s="5"/>
      <c r="BF250" s="5"/>
      <c r="BG250" s="5"/>
      <c r="BH250" s="5"/>
      <c r="BI250" s="5"/>
      <c r="BJ250" s="5"/>
    </row>
    <row r="251" spans="2:62" hidden="1">
      <c r="B251">
        <f t="shared" si="36"/>
        <v>465</v>
      </c>
      <c r="C251" t="str">
        <f t="shared" si="36"/>
        <v>REG</v>
      </c>
      <c r="D251" t="str">
        <f t="shared" si="36"/>
        <v>Preparació per desinstal.lació sistema de reg amb cinta</v>
      </c>
      <c r="E251" s="82">
        <f t="shared" si="36"/>
        <v>2500</v>
      </c>
      <c r="F251" s="5">
        <f t="shared" si="42"/>
        <v>0</v>
      </c>
      <c r="G251" s="5">
        <f t="shared" si="42"/>
        <v>0</v>
      </c>
      <c r="H251" s="5">
        <f t="shared" si="42"/>
        <v>0</v>
      </c>
      <c r="I251" s="5">
        <f t="shared" si="42"/>
        <v>0</v>
      </c>
      <c r="J251" s="5">
        <f t="shared" si="42"/>
        <v>0</v>
      </c>
      <c r="K251" s="5">
        <f t="shared" si="42"/>
        <v>0</v>
      </c>
      <c r="L251" s="5">
        <f t="shared" si="42"/>
        <v>0</v>
      </c>
      <c r="M251" s="5">
        <f t="shared" si="42"/>
        <v>0</v>
      </c>
      <c r="N251" s="5">
        <f t="shared" si="42"/>
        <v>0</v>
      </c>
      <c r="O251" s="5">
        <f t="shared" si="42"/>
        <v>0</v>
      </c>
      <c r="P251" s="5">
        <f t="shared" si="42"/>
        <v>0</v>
      </c>
      <c r="Q251" s="5">
        <f t="shared" si="42"/>
        <v>0</v>
      </c>
      <c r="R251" s="5">
        <f t="shared" si="42"/>
        <v>0</v>
      </c>
      <c r="S251" s="5">
        <f t="shared" si="42"/>
        <v>0</v>
      </c>
      <c r="T251" s="5">
        <f t="shared" si="42"/>
        <v>0</v>
      </c>
      <c r="U251" s="5">
        <f t="shared" si="42"/>
        <v>0</v>
      </c>
      <c r="V251" s="5">
        <f t="shared" si="42"/>
        <v>0</v>
      </c>
      <c r="W251" s="5">
        <f t="shared" si="42"/>
        <v>0</v>
      </c>
      <c r="X251" s="5">
        <f t="shared" si="42"/>
        <v>0</v>
      </c>
      <c r="Y251" s="5">
        <f t="shared" si="42"/>
        <v>0</v>
      </c>
      <c r="Z251" s="5">
        <f t="shared" si="42"/>
        <v>0</v>
      </c>
      <c r="AA251" s="5">
        <f t="shared" si="42"/>
        <v>0</v>
      </c>
      <c r="AB251" s="5">
        <f t="shared" si="42"/>
        <v>0</v>
      </c>
      <c r="AC251" s="5">
        <f t="shared" si="42"/>
        <v>0</v>
      </c>
      <c r="AD251" s="5">
        <f t="shared" si="42"/>
        <v>0</v>
      </c>
      <c r="AE251" s="5">
        <f t="shared" si="42"/>
        <v>0</v>
      </c>
      <c r="AF251" s="5">
        <f t="shared" si="42"/>
        <v>0</v>
      </c>
      <c r="AG251" s="5">
        <f t="shared" si="42"/>
        <v>0</v>
      </c>
      <c r="AH251" s="5">
        <f t="shared" si="42"/>
        <v>0</v>
      </c>
      <c r="AI251" s="5">
        <f t="shared" si="42"/>
        <v>0</v>
      </c>
      <c r="AJ251" s="5">
        <f t="shared" si="42"/>
        <v>0</v>
      </c>
      <c r="AK251" s="5">
        <f t="shared" si="42"/>
        <v>0</v>
      </c>
      <c r="AL251" s="5">
        <f t="shared" si="42"/>
        <v>0</v>
      </c>
      <c r="AM251" s="5">
        <f t="shared" si="42"/>
        <v>0</v>
      </c>
      <c r="AN251" s="5">
        <f t="shared" si="42"/>
        <v>0</v>
      </c>
      <c r="AO251" s="5">
        <f t="shared" si="42"/>
        <v>0</v>
      </c>
      <c r="AP251" s="5">
        <f t="shared" si="42"/>
        <v>0</v>
      </c>
      <c r="AQ251" s="5">
        <f t="shared" si="42"/>
        <v>0</v>
      </c>
      <c r="AR251" s="5">
        <f t="shared" si="42"/>
        <v>0</v>
      </c>
      <c r="AS251" s="5">
        <f t="shared" si="38"/>
        <v>0</v>
      </c>
      <c r="AT251" s="5">
        <f t="shared" si="40"/>
        <v>0</v>
      </c>
      <c r="AU251" s="5">
        <f t="shared" si="40"/>
        <v>0</v>
      </c>
      <c r="AV251" s="5">
        <f t="shared" si="40"/>
        <v>0</v>
      </c>
      <c r="AW251" s="5">
        <f t="shared" si="40"/>
        <v>0</v>
      </c>
      <c r="AX251" s="5">
        <f t="shared" si="40"/>
        <v>0</v>
      </c>
      <c r="AY251" s="5">
        <f t="shared" si="40"/>
        <v>0</v>
      </c>
      <c r="AZ251" s="5">
        <f t="shared" si="40"/>
        <v>0</v>
      </c>
      <c r="BA251" s="5">
        <f t="shared" si="40"/>
        <v>0</v>
      </c>
      <c r="BB251" s="5">
        <f t="shared" si="40"/>
        <v>0</v>
      </c>
      <c r="BC251" s="5">
        <f t="shared" si="40"/>
        <v>0</v>
      </c>
      <c r="BD251" s="5"/>
      <c r="BE251" s="5"/>
      <c r="BF251" s="5"/>
      <c r="BG251" s="5"/>
      <c r="BH251" s="5"/>
      <c r="BI251" s="5"/>
      <c r="BJ251" s="5"/>
    </row>
    <row r="252" spans="2:62" hidden="1">
      <c r="B252">
        <f t="shared" si="36"/>
        <v>515</v>
      </c>
      <c r="C252" t="str">
        <f t="shared" si="36"/>
        <v>TRACTAMENTS</v>
      </c>
      <c r="D252" t="str">
        <f t="shared" si="36"/>
        <v>Preparació per tractament bacillus + retenol +purí ortiga amb tractor i braços</v>
      </c>
      <c r="E252" s="82">
        <f t="shared" si="36"/>
        <v>2500</v>
      </c>
      <c r="F252" s="5">
        <f t="shared" si="42"/>
        <v>0</v>
      </c>
      <c r="G252" s="5">
        <f t="shared" si="42"/>
        <v>0</v>
      </c>
      <c r="H252" s="5">
        <f t="shared" si="42"/>
        <v>0</v>
      </c>
      <c r="I252" s="5">
        <f t="shared" si="42"/>
        <v>0</v>
      </c>
      <c r="J252" s="5">
        <f t="shared" si="42"/>
        <v>0</v>
      </c>
      <c r="K252" s="5">
        <f t="shared" si="42"/>
        <v>0</v>
      </c>
      <c r="L252" s="5">
        <f t="shared" si="42"/>
        <v>0</v>
      </c>
      <c r="M252" s="5">
        <f t="shared" si="42"/>
        <v>0</v>
      </c>
      <c r="N252" s="5">
        <f t="shared" si="42"/>
        <v>0</v>
      </c>
      <c r="O252" s="5">
        <f t="shared" si="42"/>
        <v>0</v>
      </c>
      <c r="P252" s="5">
        <f t="shared" si="42"/>
        <v>0</v>
      </c>
      <c r="Q252" s="5">
        <f t="shared" si="42"/>
        <v>0</v>
      </c>
      <c r="R252" s="5">
        <f t="shared" si="42"/>
        <v>0</v>
      </c>
      <c r="S252" s="5">
        <f t="shared" si="42"/>
        <v>0</v>
      </c>
      <c r="T252" s="5">
        <f t="shared" si="42"/>
        <v>0</v>
      </c>
      <c r="U252" s="5">
        <f t="shared" si="42"/>
        <v>0</v>
      </c>
      <c r="V252" s="5">
        <f t="shared" si="42"/>
        <v>0</v>
      </c>
      <c r="W252" s="5">
        <f t="shared" si="42"/>
        <v>0</v>
      </c>
      <c r="X252" s="5">
        <f t="shared" si="42"/>
        <v>0</v>
      </c>
      <c r="Y252" s="5">
        <f t="shared" si="42"/>
        <v>0</v>
      </c>
      <c r="Z252" s="5">
        <f t="shared" si="42"/>
        <v>0</v>
      </c>
      <c r="AA252" s="5">
        <f t="shared" si="42"/>
        <v>0</v>
      </c>
      <c r="AB252" s="5">
        <f t="shared" si="42"/>
        <v>0</v>
      </c>
      <c r="AC252" s="5">
        <f t="shared" si="42"/>
        <v>0</v>
      </c>
      <c r="AD252" s="5">
        <f t="shared" si="42"/>
        <v>0</v>
      </c>
      <c r="AE252" s="5">
        <f t="shared" si="42"/>
        <v>0</v>
      </c>
      <c r="AF252" s="5">
        <f t="shared" si="42"/>
        <v>0</v>
      </c>
      <c r="AG252" s="5">
        <f t="shared" si="42"/>
        <v>0</v>
      </c>
      <c r="AH252" s="5">
        <f t="shared" si="42"/>
        <v>0</v>
      </c>
      <c r="AI252" s="5">
        <f t="shared" si="42"/>
        <v>0</v>
      </c>
      <c r="AJ252" s="5">
        <f t="shared" si="42"/>
        <v>0</v>
      </c>
      <c r="AK252" s="5">
        <f t="shared" si="42"/>
        <v>0</v>
      </c>
      <c r="AL252" s="5">
        <f t="shared" si="42"/>
        <v>0</v>
      </c>
      <c r="AM252" s="5">
        <f t="shared" si="42"/>
        <v>0</v>
      </c>
      <c r="AN252" s="5">
        <f t="shared" si="42"/>
        <v>0</v>
      </c>
      <c r="AO252" s="5">
        <f t="shared" si="42"/>
        <v>0</v>
      </c>
      <c r="AP252" s="5">
        <f t="shared" si="42"/>
        <v>0</v>
      </c>
      <c r="AQ252" s="5">
        <f t="shared" si="42"/>
        <v>0</v>
      </c>
      <c r="AR252" s="5">
        <f t="shared" si="42"/>
        <v>0</v>
      </c>
      <c r="AS252" s="5">
        <f t="shared" si="38"/>
        <v>0</v>
      </c>
      <c r="AT252" s="5">
        <f t="shared" si="40"/>
        <v>0</v>
      </c>
      <c r="AU252" s="5">
        <f t="shared" si="40"/>
        <v>0</v>
      </c>
      <c r="AV252" s="5">
        <f t="shared" si="40"/>
        <v>0</v>
      </c>
      <c r="AW252" s="5">
        <f t="shared" si="40"/>
        <v>0</v>
      </c>
      <c r="AX252" s="5">
        <f t="shared" si="40"/>
        <v>0</v>
      </c>
      <c r="AY252" s="5">
        <f t="shared" si="40"/>
        <v>0</v>
      </c>
      <c r="AZ252" s="5">
        <f t="shared" si="40"/>
        <v>0</v>
      </c>
      <c r="BA252" s="5">
        <f t="shared" si="40"/>
        <v>0</v>
      </c>
      <c r="BB252" s="5">
        <f t="shared" si="40"/>
        <v>0</v>
      </c>
      <c r="BC252" s="5">
        <f t="shared" si="40"/>
        <v>0</v>
      </c>
      <c r="BD252" s="5"/>
      <c r="BE252" s="5"/>
      <c r="BF252" s="5"/>
      <c r="BG252" s="5"/>
      <c r="BH252" s="5"/>
      <c r="BI252" s="5"/>
      <c r="BJ252" s="5"/>
    </row>
    <row r="253" spans="2:62" hidden="1">
      <c r="B253">
        <f t="shared" si="36"/>
        <v>525</v>
      </c>
      <c r="C253" t="str">
        <f t="shared" si="36"/>
        <v>TRACTAMENTS</v>
      </c>
      <c r="D253" t="str">
        <f t="shared" si="36"/>
        <v>Preparació per tractament bacillus + retenol +purí ortiga amb bota i 2 persones</v>
      </c>
      <c r="E253" s="82">
        <f t="shared" si="36"/>
        <v>2500</v>
      </c>
      <c r="F253" s="5">
        <f t="shared" si="42"/>
        <v>0</v>
      </c>
      <c r="G253" s="5">
        <f t="shared" si="42"/>
        <v>0</v>
      </c>
      <c r="H253" s="5">
        <f t="shared" si="42"/>
        <v>0</v>
      </c>
      <c r="I253" s="5">
        <f t="shared" si="42"/>
        <v>0</v>
      </c>
      <c r="J253" s="5">
        <f t="shared" si="42"/>
        <v>0</v>
      </c>
      <c r="K253" s="5">
        <f t="shared" si="42"/>
        <v>0</v>
      </c>
      <c r="L253" s="5">
        <f t="shared" si="42"/>
        <v>0</v>
      </c>
      <c r="M253" s="5">
        <f t="shared" si="42"/>
        <v>0</v>
      </c>
      <c r="N253" s="5">
        <f t="shared" si="42"/>
        <v>0</v>
      </c>
      <c r="O253" s="5">
        <f t="shared" si="42"/>
        <v>0</v>
      </c>
      <c r="P253" s="5">
        <f t="shared" si="42"/>
        <v>0</v>
      </c>
      <c r="Q253" s="5">
        <f t="shared" si="42"/>
        <v>0</v>
      </c>
      <c r="R253" s="5">
        <f t="shared" si="42"/>
        <v>0</v>
      </c>
      <c r="S253" s="5">
        <f t="shared" si="42"/>
        <v>0</v>
      </c>
      <c r="T253" s="5">
        <f t="shared" si="42"/>
        <v>0</v>
      </c>
      <c r="U253" s="5">
        <f t="shared" si="42"/>
        <v>0</v>
      </c>
      <c r="V253" s="5">
        <f t="shared" si="42"/>
        <v>0</v>
      </c>
      <c r="W253" s="5">
        <f t="shared" si="42"/>
        <v>0</v>
      </c>
      <c r="X253" s="5">
        <f t="shared" si="42"/>
        <v>0</v>
      </c>
      <c r="Y253" s="5">
        <f t="shared" si="42"/>
        <v>0</v>
      </c>
      <c r="Z253" s="5">
        <f t="shared" si="42"/>
        <v>0</v>
      </c>
      <c r="AA253" s="5">
        <f t="shared" si="42"/>
        <v>0</v>
      </c>
      <c r="AB253" s="5">
        <f t="shared" si="42"/>
        <v>0</v>
      </c>
      <c r="AC253" s="5">
        <f t="shared" si="42"/>
        <v>0</v>
      </c>
      <c r="AD253" s="5">
        <f t="shared" si="42"/>
        <v>0</v>
      </c>
      <c r="AE253" s="5">
        <f t="shared" si="42"/>
        <v>0</v>
      </c>
      <c r="AF253" s="5">
        <f t="shared" si="42"/>
        <v>0</v>
      </c>
      <c r="AG253" s="5">
        <f t="shared" si="42"/>
        <v>0</v>
      </c>
      <c r="AH253" s="5">
        <f t="shared" si="42"/>
        <v>0</v>
      </c>
      <c r="AI253" s="5">
        <f t="shared" si="42"/>
        <v>0</v>
      </c>
      <c r="AJ253" s="5">
        <f t="shared" si="42"/>
        <v>0</v>
      </c>
      <c r="AK253" s="5">
        <f t="shared" si="42"/>
        <v>0</v>
      </c>
      <c r="AL253" s="5">
        <f t="shared" si="42"/>
        <v>0</v>
      </c>
      <c r="AM253" s="5">
        <f t="shared" si="42"/>
        <v>0</v>
      </c>
      <c r="AN253" s="5">
        <f t="shared" si="42"/>
        <v>0</v>
      </c>
      <c r="AO253" s="5">
        <f t="shared" si="42"/>
        <v>0</v>
      </c>
      <c r="AP253" s="5">
        <f t="shared" si="42"/>
        <v>0</v>
      </c>
      <c r="AQ253" s="5">
        <f t="shared" si="42"/>
        <v>0</v>
      </c>
      <c r="AR253" s="5">
        <f t="shared" si="42"/>
        <v>0</v>
      </c>
      <c r="AS253" s="5">
        <f t="shared" si="38"/>
        <v>0</v>
      </c>
      <c r="AT253" s="5">
        <f t="shared" si="40"/>
        <v>0</v>
      </c>
      <c r="AU253" s="5">
        <f t="shared" si="40"/>
        <v>0</v>
      </c>
      <c r="AV253" s="5">
        <f t="shared" si="40"/>
        <v>0</v>
      </c>
      <c r="AW253" s="5">
        <f t="shared" si="40"/>
        <v>0</v>
      </c>
      <c r="AX253" s="5">
        <f t="shared" si="40"/>
        <v>0</v>
      </c>
      <c r="AY253" s="5">
        <f t="shared" si="40"/>
        <v>0</v>
      </c>
      <c r="AZ253" s="5">
        <f t="shared" si="40"/>
        <v>0</v>
      </c>
      <c r="BA253" s="5">
        <f t="shared" si="40"/>
        <v>0</v>
      </c>
      <c r="BB253" s="5">
        <f t="shared" si="40"/>
        <v>0</v>
      </c>
      <c r="BC253" s="5">
        <f t="shared" si="40"/>
        <v>0</v>
      </c>
      <c r="BD253" s="5"/>
      <c r="BE253" s="5"/>
      <c r="BF253" s="5"/>
      <c r="BG253" s="5"/>
      <c r="BH253" s="5"/>
      <c r="BI253" s="5"/>
      <c r="BJ253" s="5"/>
    </row>
    <row r="254" spans="2:62" hidden="1">
      <c r="B254">
        <f t="shared" si="36"/>
        <v>535</v>
      </c>
      <c r="C254" t="str">
        <f t="shared" si="36"/>
        <v>TRACTAMENTS</v>
      </c>
      <c r="D254" t="str">
        <f t="shared" si="36"/>
        <v>Preparació per tractament coure + retenol + purí</v>
      </c>
      <c r="E254" s="82">
        <f t="shared" si="36"/>
        <v>2500</v>
      </c>
      <c r="F254" s="5">
        <f t="shared" si="42"/>
        <v>0</v>
      </c>
      <c r="G254" s="5">
        <f t="shared" si="42"/>
        <v>0</v>
      </c>
      <c r="H254" s="5">
        <f t="shared" si="42"/>
        <v>0</v>
      </c>
      <c r="I254" s="5">
        <f t="shared" si="42"/>
        <v>0</v>
      </c>
      <c r="J254" s="5">
        <f t="shared" si="42"/>
        <v>0</v>
      </c>
      <c r="K254" s="5">
        <f t="shared" si="42"/>
        <v>0</v>
      </c>
      <c r="L254" s="5">
        <f t="shared" si="42"/>
        <v>0</v>
      </c>
      <c r="M254" s="5">
        <f t="shared" si="42"/>
        <v>0</v>
      </c>
      <c r="N254" s="5">
        <f t="shared" si="42"/>
        <v>0</v>
      </c>
      <c r="O254" s="5">
        <f t="shared" si="42"/>
        <v>0</v>
      </c>
      <c r="P254" s="5">
        <f t="shared" si="42"/>
        <v>0</v>
      </c>
      <c r="Q254" s="5">
        <f t="shared" si="42"/>
        <v>0</v>
      </c>
      <c r="R254" s="5">
        <f t="shared" si="42"/>
        <v>0</v>
      </c>
      <c r="S254" s="5">
        <f t="shared" si="42"/>
        <v>0</v>
      </c>
      <c r="T254" s="5">
        <f t="shared" si="42"/>
        <v>0</v>
      </c>
      <c r="U254" s="5">
        <f t="shared" si="42"/>
        <v>0</v>
      </c>
      <c r="V254" s="5">
        <f t="shared" si="42"/>
        <v>0</v>
      </c>
      <c r="W254" s="5">
        <f t="shared" si="42"/>
        <v>0</v>
      </c>
      <c r="X254" s="5">
        <f t="shared" si="42"/>
        <v>0</v>
      </c>
      <c r="Y254" s="5">
        <f t="shared" si="42"/>
        <v>0</v>
      </c>
      <c r="Z254" s="5">
        <f t="shared" si="42"/>
        <v>0</v>
      </c>
      <c r="AA254" s="5">
        <f t="shared" si="42"/>
        <v>0</v>
      </c>
      <c r="AB254" s="5">
        <f t="shared" si="42"/>
        <v>0</v>
      </c>
      <c r="AC254" s="5">
        <f t="shared" si="42"/>
        <v>0</v>
      </c>
      <c r="AD254" s="5">
        <f t="shared" si="42"/>
        <v>0</v>
      </c>
      <c r="AE254" s="5">
        <f t="shared" si="42"/>
        <v>0</v>
      </c>
      <c r="AF254" s="5">
        <f t="shared" si="42"/>
        <v>0</v>
      </c>
      <c r="AG254" s="5">
        <f t="shared" si="42"/>
        <v>0</v>
      </c>
      <c r="AH254" s="5">
        <f t="shared" si="42"/>
        <v>0</v>
      </c>
      <c r="AI254" s="5">
        <f t="shared" si="42"/>
        <v>0</v>
      </c>
      <c r="AJ254" s="5">
        <f t="shared" si="42"/>
        <v>0</v>
      </c>
      <c r="AK254" s="5">
        <f t="shared" si="42"/>
        <v>0</v>
      </c>
      <c r="AL254" s="5">
        <f t="shared" si="42"/>
        <v>0</v>
      </c>
      <c r="AM254" s="5">
        <f t="shared" si="42"/>
        <v>0</v>
      </c>
      <c r="AN254" s="5">
        <f t="shared" si="42"/>
        <v>0</v>
      </c>
      <c r="AO254" s="5">
        <f t="shared" si="42"/>
        <v>0</v>
      </c>
      <c r="AP254" s="5">
        <f t="shared" si="42"/>
        <v>0</v>
      </c>
      <c r="AQ254" s="5">
        <f t="shared" si="42"/>
        <v>0</v>
      </c>
      <c r="AR254" s="5">
        <f t="shared" si="42"/>
        <v>0</v>
      </c>
      <c r="AS254" s="5">
        <f t="shared" si="38"/>
        <v>0</v>
      </c>
      <c r="AT254" s="5">
        <f t="shared" si="40"/>
        <v>0</v>
      </c>
      <c r="AU254" s="5">
        <f t="shared" si="40"/>
        <v>0</v>
      </c>
      <c r="AV254" s="5">
        <f t="shared" si="40"/>
        <v>0</v>
      </c>
      <c r="AW254" s="5">
        <f t="shared" si="40"/>
        <v>0</v>
      </c>
      <c r="AX254" s="5">
        <f t="shared" si="40"/>
        <v>0</v>
      </c>
      <c r="AY254" s="5">
        <f t="shared" si="40"/>
        <v>0</v>
      </c>
      <c r="AZ254" s="5">
        <f t="shared" si="40"/>
        <v>0</v>
      </c>
      <c r="BA254" s="5">
        <f t="shared" si="40"/>
        <v>0</v>
      </c>
      <c r="BB254" s="5">
        <f t="shared" si="40"/>
        <v>0</v>
      </c>
      <c r="BC254" s="5">
        <f t="shared" si="40"/>
        <v>0</v>
      </c>
      <c r="BD254" s="5"/>
      <c r="BE254" s="5"/>
      <c r="BF254" s="5"/>
      <c r="BG254" s="5"/>
      <c r="BH254" s="5"/>
      <c r="BI254" s="5"/>
      <c r="BJ254" s="5"/>
    </row>
    <row r="255" spans="2:62" hidden="1">
      <c r="B255">
        <f t="shared" si="36"/>
        <v>545</v>
      </c>
      <c r="C255" t="str">
        <f t="shared" si="36"/>
        <v>TRACTAMENTS</v>
      </c>
      <c r="D255" t="str">
        <f t="shared" si="36"/>
        <v>Preparació per tractament llimacs (ferramol)</v>
      </c>
      <c r="E255" s="82">
        <f t="shared" si="36"/>
        <v>2500</v>
      </c>
      <c r="F255" s="5">
        <f t="shared" si="42"/>
        <v>0</v>
      </c>
      <c r="G255" s="5">
        <f t="shared" si="42"/>
        <v>0</v>
      </c>
      <c r="H255" s="5">
        <f t="shared" si="42"/>
        <v>0</v>
      </c>
      <c r="I255" s="5">
        <f t="shared" si="42"/>
        <v>0</v>
      </c>
      <c r="J255" s="5">
        <f t="shared" si="42"/>
        <v>0</v>
      </c>
      <c r="K255" s="5">
        <f t="shared" si="42"/>
        <v>0</v>
      </c>
      <c r="L255" s="5">
        <f t="shared" si="42"/>
        <v>0</v>
      </c>
      <c r="M255" s="5">
        <f t="shared" si="42"/>
        <v>0</v>
      </c>
      <c r="N255" s="5">
        <f t="shared" si="42"/>
        <v>0</v>
      </c>
      <c r="O255" s="5">
        <f t="shared" si="42"/>
        <v>0</v>
      </c>
      <c r="P255" s="5">
        <f t="shared" si="42"/>
        <v>0</v>
      </c>
      <c r="Q255" s="5">
        <f t="shared" si="42"/>
        <v>0</v>
      </c>
      <c r="R255" s="5">
        <f t="shared" si="42"/>
        <v>0</v>
      </c>
      <c r="S255" s="5">
        <f t="shared" si="42"/>
        <v>0</v>
      </c>
      <c r="T255" s="5">
        <f t="shared" si="42"/>
        <v>0</v>
      </c>
      <c r="U255" s="5">
        <f t="shared" si="42"/>
        <v>0</v>
      </c>
      <c r="V255" s="5">
        <f t="shared" si="42"/>
        <v>0</v>
      </c>
      <c r="W255" s="5">
        <f t="shared" si="42"/>
        <v>0</v>
      </c>
      <c r="X255" s="5">
        <f t="shared" si="42"/>
        <v>0</v>
      </c>
      <c r="Y255" s="5">
        <f t="shared" si="42"/>
        <v>0</v>
      </c>
      <c r="Z255" s="5">
        <f t="shared" si="42"/>
        <v>0</v>
      </c>
      <c r="AA255" s="5">
        <f t="shared" ref="AA255:AR255" si="43">IF($E$4&lt;$E255,$E$4/$E255*AA130*AA$49,AA130*AA$49)</f>
        <v>0</v>
      </c>
      <c r="AB255" s="5">
        <f t="shared" si="43"/>
        <v>0</v>
      </c>
      <c r="AC255" s="5">
        <f t="shared" si="43"/>
        <v>0</v>
      </c>
      <c r="AD255" s="5">
        <f t="shared" si="43"/>
        <v>0</v>
      </c>
      <c r="AE255" s="5">
        <f t="shared" si="43"/>
        <v>0</v>
      </c>
      <c r="AF255" s="5">
        <f t="shared" si="43"/>
        <v>0</v>
      </c>
      <c r="AG255" s="5">
        <f t="shared" si="43"/>
        <v>0</v>
      </c>
      <c r="AH255" s="5">
        <f t="shared" si="43"/>
        <v>0</v>
      </c>
      <c r="AI255" s="5">
        <f t="shared" si="43"/>
        <v>0</v>
      </c>
      <c r="AJ255" s="5">
        <f t="shared" si="43"/>
        <v>0</v>
      </c>
      <c r="AK255" s="5">
        <f t="shared" si="43"/>
        <v>0</v>
      </c>
      <c r="AL255" s="5">
        <f t="shared" si="43"/>
        <v>0</v>
      </c>
      <c r="AM255" s="5">
        <f t="shared" si="43"/>
        <v>0</v>
      </c>
      <c r="AN255" s="5">
        <f t="shared" si="43"/>
        <v>0</v>
      </c>
      <c r="AO255" s="5">
        <f t="shared" si="43"/>
        <v>0</v>
      </c>
      <c r="AP255" s="5">
        <f t="shared" si="43"/>
        <v>0</v>
      </c>
      <c r="AQ255" s="5">
        <f t="shared" si="43"/>
        <v>0</v>
      </c>
      <c r="AR255" s="5">
        <f t="shared" si="43"/>
        <v>0</v>
      </c>
      <c r="AS255" s="5">
        <f t="shared" si="38"/>
        <v>0</v>
      </c>
      <c r="AT255" s="5">
        <f t="shared" si="40"/>
        <v>0</v>
      </c>
      <c r="AU255" s="5">
        <f t="shared" si="40"/>
        <v>0</v>
      </c>
      <c r="AV255" s="5">
        <f t="shared" si="40"/>
        <v>0</v>
      </c>
      <c r="AW255" s="5">
        <f t="shared" si="40"/>
        <v>0</v>
      </c>
      <c r="AX255" s="5">
        <f t="shared" si="40"/>
        <v>0</v>
      </c>
      <c r="AY255" s="5">
        <f t="shared" si="40"/>
        <v>0</v>
      </c>
      <c r="AZ255" s="5">
        <f t="shared" si="40"/>
        <v>0</v>
      </c>
      <c r="BA255" s="5">
        <f t="shared" si="40"/>
        <v>0</v>
      </c>
      <c r="BB255" s="5">
        <f t="shared" si="40"/>
        <v>0</v>
      </c>
      <c r="BC255" s="5">
        <f t="shared" si="40"/>
        <v>0</v>
      </c>
      <c r="BD255" s="5"/>
      <c r="BE255" s="5"/>
      <c r="BF255" s="5"/>
      <c r="BG255" s="5"/>
      <c r="BH255" s="5"/>
      <c r="BI255" s="5"/>
      <c r="BJ255" s="5"/>
    </row>
    <row r="256" spans="2:62" hidden="1">
      <c r="B256">
        <f t="shared" si="36"/>
        <v>555</v>
      </c>
      <c r="C256" t="str">
        <f t="shared" si="36"/>
        <v>TRACTAMENTS</v>
      </c>
      <c r="D256" t="str">
        <f t="shared" si="36"/>
        <v>Preparació per tractament bacillus + sofre amb bota i 2 persones</v>
      </c>
      <c r="E256" s="82">
        <f t="shared" si="36"/>
        <v>2500</v>
      </c>
      <c r="F256" s="5">
        <f t="shared" ref="F256:AR262" si="44">IF($E$4&lt;$E256,$E$4/$E256*F131*F$49,F131*F$49)</f>
        <v>0</v>
      </c>
      <c r="G256" s="5">
        <f t="shared" si="44"/>
        <v>0</v>
      </c>
      <c r="H256" s="5">
        <f t="shared" si="44"/>
        <v>0</v>
      </c>
      <c r="I256" s="5">
        <f t="shared" si="44"/>
        <v>0</v>
      </c>
      <c r="J256" s="5">
        <f t="shared" si="44"/>
        <v>0</v>
      </c>
      <c r="K256" s="5">
        <f t="shared" si="44"/>
        <v>0</v>
      </c>
      <c r="L256" s="5">
        <f t="shared" si="44"/>
        <v>0</v>
      </c>
      <c r="M256" s="5">
        <f t="shared" si="44"/>
        <v>0</v>
      </c>
      <c r="N256" s="5">
        <f t="shared" si="44"/>
        <v>0</v>
      </c>
      <c r="O256" s="5">
        <f t="shared" si="44"/>
        <v>0</v>
      </c>
      <c r="P256" s="5">
        <f t="shared" si="44"/>
        <v>0</v>
      </c>
      <c r="Q256" s="5">
        <f t="shared" si="44"/>
        <v>0</v>
      </c>
      <c r="R256" s="5">
        <f t="shared" si="44"/>
        <v>0</v>
      </c>
      <c r="S256" s="5">
        <f t="shared" si="44"/>
        <v>0</v>
      </c>
      <c r="T256" s="5">
        <f t="shared" si="44"/>
        <v>0</v>
      </c>
      <c r="U256" s="5">
        <f t="shared" si="44"/>
        <v>0</v>
      </c>
      <c r="V256" s="5">
        <f t="shared" si="44"/>
        <v>0</v>
      </c>
      <c r="W256" s="5">
        <f t="shared" si="44"/>
        <v>0</v>
      </c>
      <c r="X256" s="5">
        <f t="shared" si="44"/>
        <v>0</v>
      </c>
      <c r="Y256" s="5">
        <f t="shared" si="44"/>
        <v>0</v>
      </c>
      <c r="Z256" s="5">
        <f t="shared" si="44"/>
        <v>0</v>
      </c>
      <c r="AA256" s="5">
        <f t="shared" si="44"/>
        <v>0</v>
      </c>
      <c r="AB256" s="5">
        <f t="shared" si="44"/>
        <v>0</v>
      </c>
      <c r="AC256" s="5">
        <f t="shared" si="44"/>
        <v>0</v>
      </c>
      <c r="AD256" s="5">
        <f t="shared" si="44"/>
        <v>0</v>
      </c>
      <c r="AE256" s="5">
        <f t="shared" si="44"/>
        <v>0</v>
      </c>
      <c r="AF256" s="5">
        <f t="shared" si="44"/>
        <v>0</v>
      </c>
      <c r="AG256" s="5">
        <f t="shared" si="44"/>
        <v>0</v>
      </c>
      <c r="AH256" s="5">
        <f t="shared" si="44"/>
        <v>0</v>
      </c>
      <c r="AI256" s="5">
        <f t="shared" si="44"/>
        <v>0</v>
      </c>
      <c r="AJ256" s="5">
        <f t="shared" si="44"/>
        <v>0</v>
      </c>
      <c r="AK256" s="5">
        <f t="shared" si="44"/>
        <v>0</v>
      </c>
      <c r="AL256" s="5">
        <f t="shared" si="44"/>
        <v>0</v>
      </c>
      <c r="AM256" s="5">
        <f t="shared" si="44"/>
        <v>0</v>
      </c>
      <c r="AN256" s="5">
        <f t="shared" si="44"/>
        <v>0</v>
      </c>
      <c r="AO256" s="5">
        <f t="shared" si="44"/>
        <v>0</v>
      </c>
      <c r="AP256" s="5">
        <f t="shared" si="44"/>
        <v>0</v>
      </c>
      <c r="AQ256" s="5">
        <f t="shared" si="44"/>
        <v>0</v>
      </c>
      <c r="AR256" s="5">
        <f t="shared" si="44"/>
        <v>0</v>
      </c>
      <c r="AS256" s="5">
        <f t="shared" si="38"/>
        <v>0</v>
      </c>
      <c r="AT256" s="5">
        <f t="shared" si="40"/>
        <v>0</v>
      </c>
      <c r="AU256" s="5">
        <f t="shared" si="40"/>
        <v>0</v>
      </c>
      <c r="AV256" s="5">
        <f t="shared" si="40"/>
        <v>0</v>
      </c>
      <c r="AW256" s="5">
        <f t="shared" si="40"/>
        <v>0</v>
      </c>
      <c r="AX256" s="5">
        <f t="shared" si="40"/>
        <v>0</v>
      </c>
      <c r="AY256" s="5">
        <f t="shared" si="40"/>
        <v>0</v>
      </c>
      <c r="AZ256" s="5">
        <f t="shared" si="40"/>
        <v>0</v>
      </c>
      <c r="BA256" s="5">
        <f t="shared" si="40"/>
        <v>0</v>
      </c>
      <c r="BB256" s="5">
        <f t="shared" si="40"/>
        <v>0</v>
      </c>
      <c r="BC256" s="5">
        <f t="shared" si="40"/>
        <v>0</v>
      </c>
      <c r="BD256" s="5"/>
      <c r="BE256" s="5"/>
      <c r="BF256" s="5"/>
      <c r="BG256" s="5"/>
      <c r="BH256" s="5"/>
      <c r="BI256" s="5"/>
      <c r="BJ256" s="5"/>
    </row>
    <row r="257" spans="2:62" hidden="1">
      <c r="B257">
        <f t="shared" ref="B257:E272" si="45">+B132</f>
        <v>565</v>
      </c>
      <c r="C257" t="str">
        <f t="shared" si="45"/>
        <v>TRACTAMENTS</v>
      </c>
      <c r="D257" t="str">
        <f t="shared" si="45"/>
        <v>Preparació per tractament nim + sofre amb bota i 2 persones</v>
      </c>
      <c r="E257" s="82">
        <f t="shared" si="45"/>
        <v>2500</v>
      </c>
      <c r="F257" s="5">
        <f t="shared" si="44"/>
        <v>0</v>
      </c>
      <c r="G257" s="5">
        <f t="shared" si="44"/>
        <v>0</v>
      </c>
      <c r="H257" s="5">
        <f t="shared" si="44"/>
        <v>0</v>
      </c>
      <c r="I257" s="5">
        <f t="shared" si="44"/>
        <v>0</v>
      </c>
      <c r="J257" s="5">
        <f t="shared" si="44"/>
        <v>0</v>
      </c>
      <c r="K257" s="5">
        <f t="shared" si="44"/>
        <v>0</v>
      </c>
      <c r="L257" s="5">
        <f t="shared" si="44"/>
        <v>0</v>
      </c>
      <c r="M257" s="5">
        <f t="shared" si="44"/>
        <v>0</v>
      </c>
      <c r="N257" s="5">
        <f t="shared" si="44"/>
        <v>0</v>
      </c>
      <c r="O257" s="5">
        <f t="shared" si="44"/>
        <v>0</v>
      </c>
      <c r="P257" s="5">
        <f t="shared" si="44"/>
        <v>0</v>
      </c>
      <c r="Q257" s="5">
        <f t="shared" si="44"/>
        <v>0</v>
      </c>
      <c r="R257" s="5">
        <f t="shared" si="44"/>
        <v>0</v>
      </c>
      <c r="S257" s="5">
        <f t="shared" si="44"/>
        <v>0</v>
      </c>
      <c r="T257" s="5">
        <f t="shared" si="44"/>
        <v>0</v>
      </c>
      <c r="U257" s="5">
        <f t="shared" si="44"/>
        <v>0</v>
      </c>
      <c r="V257" s="5">
        <f t="shared" si="44"/>
        <v>0</v>
      </c>
      <c r="W257" s="5">
        <f t="shared" si="44"/>
        <v>0</v>
      </c>
      <c r="X257" s="5">
        <f t="shared" si="44"/>
        <v>0</v>
      </c>
      <c r="Y257" s="5">
        <f t="shared" si="44"/>
        <v>0</v>
      </c>
      <c r="Z257" s="5">
        <f t="shared" si="44"/>
        <v>0</v>
      </c>
      <c r="AA257" s="5">
        <f t="shared" si="44"/>
        <v>0</v>
      </c>
      <c r="AB257" s="5">
        <f t="shared" si="44"/>
        <v>0</v>
      </c>
      <c r="AC257" s="5">
        <f t="shared" si="44"/>
        <v>0</v>
      </c>
      <c r="AD257" s="5">
        <f t="shared" si="44"/>
        <v>0</v>
      </c>
      <c r="AE257" s="5">
        <f t="shared" si="44"/>
        <v>0</v>
      </c>
      <c r="AF257" s="5">
        <f t="shared" si="44"/>
        <v>0</v>
      </c>
      <c r="AG257" s="5">
        <f t="shared" si="44"/>
        <v>0</v>
      </c>
      <c r="AH257" s="5">
        <f t="shared" si="44"/>
        <v>0</v>
      </c>
      <c r="AI257" s="5">
        <f t="shared" si="44"/>
        <v>0</v>
      </c>
      <c r="AJ257" s="5">
        <f t="shared" si="44"/>
        <v>0</v>
      </c>
      <c r="AK257" s="5">
        <f t="shared" si="44"/>
        <v>0</v>
      </c>
      <c r="AL257" s="5">
        <f t="shared" si="44"/>
        <v>0</v>
      </c>
      <c r="AM257" s="5">
        <f t="shared" si="44"/>
        <v>0</v>
      </c>
      <c r="AN257" s="5">
        <f t="shared" si="44"/>
        <v>0</v>
      </c>
      <c r="AO257" s="5">
        <f t="shared" si="44"/>
        <v>0</v>
      </c>
      <c r="AP257" s="5">
        <f t="shared" si="44"/>
        <v>0</v>
      </c>
      <c r="AQ257" s="5">
        <f t="shared" si="44"/>
        <v>0</v>
      </c>
      <c r="AR257" s="5">
        <f t="shared" si="44"/>
        <v>0</v>
      </c>
      <c r="AS257" s="5">
        <f t="shared" si="38"/>
        <v>0</v>
      </c>
      <c r="AT257" s="5">
        <f t="shared" si="40"/>
        <v>0</v>
      </c>
      <c r="AU257" s="5">
        <f t="shared" si="40"/>
        <v>0</v>
      </c>
      <c r="AV257" s="5">
        <f t="shared" si="40"/>
        <v>0</v>
      </c>
      <c r="AW257" s="5">
        <f t="shared" si="40"/>
        <v>0</v>
      </c>
      <c r="AX257" s="5">
        <f t="shared" si="40"/>
        <v>0</v>
      </c>
      <c r="AY257" s="5">
        <f t="shared" si="40"/>
        <v>0</v>
      </c>
      <c r="AZ257" s="5">
        <f t="shared" si="40"/>
        <v>0</v>
      </c>
      <c r="BA257" s="5">
        <f t="shared" si="40"/>
        <v>0</v>
      </c>
      <c r="BB257" s="5">
        <f t="shared" si="40"/>
        <v>0</v>
      </c>
      <c r="BC257" s="5">
        <f t="shared" si="40"/>
        <v>0</v>
      </c>
      <c r="BD257" s="5"/>
      <c r="BE257" s="5"/>
      <c r="BF257" s="5"/>
      <c r="BG257" s="5"/>
      <c r="BH257" s="5"/>
      <c r="BI257" s="5"/>
      <c r="BJ257" s="5"/>
    </row>
    <row r="258" spans="2:62" hidden="1">
      <c r="B258">
        <f t="shared" si="45"/>
        <v>575</v>
      </c>
      <c r="C258" t="str">
        <f t="shared" si="45"/>
        <v>TRACTAMENTS</v>
      </c>
      <c r="D258" t="str">
        <f t="shared" si="45"/>
        <v>Preparació per tractament sofre amb bota i 2 persones</v>
      </c>
      <c r="E258" s="82">
        <f t="shared" si="45"/>
        <v>2500</v>
      </c>
      <c r="F258" s="5">
        <f t="shared" si="44"/>
        <v>0</v>
      </c>
      <c r="G258" s="5">
        <f t="shared" si="44"/>
        <v>0</v>
      </c>
      <c r="H258" s="5">
        <f t="shared" si="44"/>
        <v>0</v>
      </c>
      <c r="I258" s="5">
        <f t="shared" si="44"/>
        <v>0</v>
      </c>
      <c r="J258" s="5">
        <f t="shared" si="44"/>
        <v>0</v>
      </c>
      <c r="K258" s="5">
        <f t="shared" si="44"/>
        <v>0</v>
      </c>
      <c r="L258" s="5">
        <f t="shared" si="44"/>
        <v>0</v>
      </c>
      <c r="M258" s="5">
        <f t="shared" si="44"/>
        <v>0</v>
      </c>
      <c r="N258" s="5">
        <f t="shared" si="44"/>
        <v>0</v>
      </c>
      <c r="O258" s="5">
        <f t="shared" si="44"/>
        <v>0</v>
      </c>
      <c r="P258" s="5">
        <f t="shared" si="44"/>
        <v>0</v>
      </c>
      <c r="Q258" s="5">
        <f t="shared" si="44"/>
        <v>0</v>
      </c>
      <c r="R258" s="5">
        <f t="shared" si="44"/>
        <v>0</v>
      </c>
      <c r="S258" s="5">
        <f t="shared" si="44"/>
        <v>0</v>
      </c>
      <c r="T258" s="5">
        <f t="shared" si="44"/>
        <v>0</v>
      </c>
      <c r="U258" s="5">
        <f t="shared" si="44"/>
        <v>0</v>
      </c>
      <c r="V258" s="5">
        <f t="shared" si="44"/>
        <v>0</v>
      </c>
      <c r="W258" s="5">
        <f t="shared" si="44"/>
        <v>0</v>
      </c>
      <c r="X258" s="5">
        <f t="shared" si="44"/>
        <v>0</v>
      </c>
      <c r="Y258" s="5">
        <f t="shared" si="44"/>
        <v>0</v>
      </c>
      <c r="Z258" s="5">
        <f t="shared" si="44"/>
        <v>0</v>
      </c>
      <c r="AA258" s="5">
        <f t="shared" si="44"/>
        <v>0</v>
      </c>
      <c r="AB258" s="5">
        <f t="shared" si="44"/>
        <v>0</v>
      </c>
      <c r="AC258" s="5">
        <f t="shared" si="44"/>
        <v>0</v>
      </c>
      <c r="AD258" s="5">
        <f t="shared" si="44"/>
        <v>0</v>
      </c>
      <c r="AE258" s="5">
        <f t="shared" si="44"/>
        <v>0</v>
      </c>
      <c r="AF258" s="5">
        <f t="shared" si="44"/>
        <v>0</v>
      </c>
      <c r="AG258" s="5">
        <f t="shared" si="44"/>
        <v>0</v>
      </c>
      <c r="AH258" s="5">
        <f t="shared" si="44"/>
        <v>0</v>
      </c>
      <c r="AI258" s="5">
        <f t="shared" si="44"/>
        <v>0</v>
      </c>
      <c r="AJ258" s="5">
        <f t="shared" si="44"/>
        <v>0</v>
      </c>
      <c r="AK258" s="5">
        <f t="shared" si="44"/>
        <v>0</v>
      </c>
      <c r="AL258" s="5">
        <f t="shared" si="44"/>
        <v>0</v>
      </c>
      <c r="AM258" s="5">
        <f t="shared" si="44"/>
        <v>0</v>
      </c>
      <c r="AN258" s="5">
        <f t="shared" si="44"/>
        <v>0</v>
      </c>
      <c r="AO258" s="5">
        <f t="shared" si="44"/>
        <v>0</v>
      </c>
      <c r="AP258" s="5">
        <f t="shared" si="44"/>
        <v>0</v>
      </c>
      <c r="AQ258" s="5">
        <f t="shared" si="44"/>
        <v>0</v>
      </c>
      <c r="AR258" s="5">
        <f t="shared" si="44"/>
        <v>0</v>
      </c>
      <c r="AS258" s="5">
        <f t="shared" si="38"/>
        <v>0</v>
      </c>
      <c r="AT258" s="5">
        <f t="shared" si="40"/>
        <v>0</v>
      </c>
      <c r="AU258" s="5">
        <f t="shared" si="40"/>
        <v>0</v>
      </c>
      <c r="AV258" s="5">
        <f t="shared" si="40"/>
        <v>0</v>
      </c>
      <c r="AW258" s="5">
        <f t="shared" si="40"/>
        <v>0</v>
      </c>
      <c r="AX258" s="5">
        <f t="shared" si="40"/>
        <v>0</v>
      </c>
      <c r="AY258" s="5">
        <f t="shared" si="40"/>
        <v>0</v>
      </c>
      <c r="AZ258" s="5">
        <f t="shared" si="40"/>
        <v>0</v>
      </c>
      <c r="BA258" s="5">
        <f t="shared" si="40"/>
        <v>0</v>
      </c>
      <c r="BB258" s="5">
        <f t="shared" si="40"/>
        <v>0</v>
      </c>
      <c r="BC258" s="5">
        <f t="shared" si="40"/>
        <v>0</v>
      </c>
      <c r="BD258" s="5"/>
      <c r="BE258" s="5"/>
      <c r="BF258" s="5"/>
      <c r="BG258" s="5"/>
      <c r="BH258" s="5"/>
      <c r="BI258" s="5"/>
      <c r="BJ258" s="5"/>
    </row>
    <row r="259" spans="2:62" hidden="1">
      <c r="B259">
        <f t="shared" si="45"/>
        <v>615</v>
      </c>
      <c r="C259" t="str">
        <f t="shared" si="45"/>
        <v>DESHERBAT</v>
      </c>
      <c r="D259" t="str">
        <f t="shared" si="45"/>
        <v>Preparació per desherbat amb tractor</v>
      </c>
      <c r="E259" s="82">
        <f t="shared" si="45"/>
        <v>2500</v>
      </c>
      <c r="F259" s="5">
        <f t="shared" si="44"/>
        <v>0</v>
      </c>
      <c r="G259" s="5">
        <f t="shared" si="44"/>
        <v>0</v>
      </c>
      <c r="H259" s="5">
        <f t="shared" si="44"/>
        <v>0</v>
      </c>
      <c r="I259" s="5">
        <f t="shared" si="44"/>
        <v>0</v>
      </c>
      <c r="J259" s="5">
        <f t="shared" si="44"/>
        <v>0</v>
      </c>
      <c r="K259" s="5">
        <f t="shared" si="44"/>
        <v>0</v>
      </c>
      <c r="L259" s="5">
        <f t="shared" si="44"/>
        <v>0</v>
      </c>
      <c r="M259" s="5">
        <f t="shared" si="44"/>
        <v>0</v>
      </c>
      <c r="N259" s="5">
        <f t="shared" si="44"/>
        <v>0</v>
      </c>
      <c r="O259" s="5">
        <f t="shared" si="44"/>
        <v>0</v>
      </c>
      <c r="P259" s="5">
        <f t="shared" si="44"/>
        <v>0</v>
      </c>
      <c r="Q259" s="5">
        <f t="shared" si="44"/>
        <v>0</v>
      </c>
      <c r="R259" s="5">
        <f t="shared" si="44"/>
        <v>0</v>
      </c>
      <c r="S259" s="5">
        <f t="shared" si="44"/>
        <v>0</v>
      </c>
      <c r="T259" s="5">
        <f t="shared" si="44"/>
        <v>0</v>
      </c>
      <c r="U259" s="5">
        <f t="shared" si="44"/>
        <v>0</v>
      </c>
      <c r="V259" s="5">
        <f t="shared" si="44"/>
        <v>0</v>
      </c>
      <c r="W259" s="5">
        <f t="shared" si="44"/>
        <v>0</v>
      </c>
      <c r="X259" s="5">
        <f t="shared" si="44"/>
        <v>0</v>
      </c>
      <c r="Y259" s="5">
        <f t="shared" si="44"/>
        <v>0</v>
      </c>
      <c r="Z259" s="5">
        <f t="shared" si="44"/>
        <v>0</v>
      </c>
      <c r="AA259" s="5">
        <f t="shared" si="44"/>
        <v>0</v>
      </c>
      <c r="AB259" s="5">
        <f t="shared" si="44"/>
        <v>0</v>
      </c>
      <c r="AC259" s="5">
        <f t="shared" si="44"/>
        <v>0</v>
      </c>
      <c r="AD259" s="5">
        <f t="shared" si="44"/>
        <v>0</v>
      </c>
      <c r="AE259" s="5">
        <f t="shared" si="44"/>
        <v>0</v>
      </c>
      <c r="AF259" s="5">
        <f t="shared" si="44"/>
        <v>0</v>
      </c>
      <c r="AG259" s="5">
        <f t="shared" si="44"/>
        <v>0</v>
      </c>
      <c r="AH259" s="5">
        <f t="shared" si="44"/>
        <v>0</v>
      </c>
      <c r="AI259" s="5">
        <f t="shared" si="44"/>
        <v>0</v>
      </c>
      <c r="AJ259" s="5">
        <f t="shared" si="44"/>
        <v>0</v>
      </c>
      <c r="AK259" s="5">
        <f t="shared" si="44"/>
        <v>0</v>
      </c>
      <c r="AL259" s="5">
        <f t="shared" si="44"/>
        <v>0</v>
      </c>
      <c r="AM259" s="5">
        <f t="shared" si="44"/>
        <v>0</v>
      </c>
      <c r="AN259" s="5">
        <f t="shared" si="44"/>
        <v>0</v>
      </c>
      <c r="AO259" s="5">
        <f t="shared" si="44"/>
        <v>0</v>
      </c>
      <c r="AP259" s="5">
        <f t="shared" si="44"/>
        <v>0</v>
      </c>
      <c r="AQ259" s="5">
        <f t="shared" si="44"/>
        <v>0</v>
      </c>
      <c r="AR259" s="5">
        <f t="shared" si="44"/>
        <v>0</v>
      </c>
      <c r="AS259" s="5">
        <f t="shared" si="38"/>
        <v>0</v>
      </c>
      <c r="AT259" s="5">
        <f t="shared" ref="AT259:BC274" si="46">IF($E$4&lt;$E259,$E$4/$E259*AT134*AT$49,AT134*AT$49)</f>
        <v>0</v>
      </c>
      <c r="AU259" s="5">
        <f t="shared" si="46"/>
        <v>0</v>
      </c>
      <c r="AV259" s="5">
        <f t="shared" si="46"/>
        <v>0</v>
      </c>
      <c r="AW259" s="5">
        <f t="shared" si="46"/>
        <v>0</v>
      </c>
      <c r="AX259" s="5">
        <f t="shared" si="46"/>
        <v>0</v>
      </c>
      <c r="AY259" s="5">
        <f t="shared" si="46"/>
        <v>0</v>
      </c>
      <c r="AZ259" s="5">
        <f t="shared" si="46"/>
        <v>0</v>
      </c>
      <c r="BA259" s="5">
        <f t="shared" si="46"/>
        <v>0</v>
      </c>
      <c r="BB259" s="5">
        <f t="shared" si="46"/>
        <v>0</v>
      </c>
      <c r="BC259" s="5">
        <f t="shared" si="46"/>
        <v>0</v>
      </c>
      <c r="BD259" s="5"/>
      <c r="BE259" s="5"/>
      <c r="BF259" s="5"/>
      <c r="BG259" s="5"/>
      <c r="BH259" s="5"/>
      <c r="BI259" s="5"/>
      <c r="BJ259" s="5"/>
    </row>
    <row r="260" spans="2:62" hidden="1">
      <c r="B260">
        <f t="shared" si="45"/>
        <v>625</v>
      </c>
      <c r="C260" t="str">
        <f t="shared" si="45"/>
        <v>DESHERBAT</v>
      </c>
      <c r="D260" t="str">
        <f t="shared" si="45"/>
        <v>Preparació per desherbat amb motocultor</v>
      </c>
      <c r="E260" s="82">
        <f t="shared" si="45"/>
        <v>2500</v>
      </c>
      <c r="F260" s="5">
        <f t="shared" si="44"/>
        <v>0</v>
      </c>
      <c r="G260" s="5">
        <f t="shared" si="44"/>
        <v>0</v>
      </c>
      <c r="H260" s="5">
        <f t="shared" si="44"/>
        <v>0</v>
      </c>
      <c r="I260" s="5">
        <f t="shared" si="44"/>
        <v>0</v>
      </c>
      <c r="J260" s="5">
        <f t="shared" si="44"/>
        <v>0</v>
      </c>
      <c r="K260" s="5">
        <f t="shared" si="44"/>
        <v>0</v>
      </c>
      <c r="L260" s="5">
        <f t="shared" si="44"/>
        <v>0</v>
      </c>
      <c r="M260" s="5">
        <f t="shared" si="44"/>
        <v>0</v>
      </c>
      <c r="N260" s="5">
        <f t="shared" si="44"/>
        <v>0</v>
      </c>
      <c r="O260" s="5">
        <f t="shared" si="44"/>
        <v>0</v>
      </c>
      <c r="P260" s="5">
        <f t="shared" si="44"/>
        <v>0</v>
      </c>
      <c r="Q260" s="5">
        <f t="shared" si="44"/>
        <v>0</v>
      </c>
      <c r="R260" s="5">
        <f t="shared" si="44"/>
        <v>0</v>
      </c>
      <c r="S260" s="5">
        <f t="shared" si="44"/>
        <v>0</v>
      </c>
      <c r="T260" s="5">
        <f t="shared" si="44"/>
        <v>0</v>
      </c>
      <c r="U260" s="5">
        <f t="shared" si="44"/>
        <v>0</v>
      </c>
      <c r="V260" s="5">
        <f t="shared" si="44"/>
        <v>0</v>
      </c>
      <c r="W260" s="5">
        <f t="shared" si="44"/>
        <v>0</v>
      </c>
      <c r="X260" s="5">
        <f t="shared" si="44"/>
        <v>0</v>
      </c>
      <c r="Y260" s="5">
        <f t="shared" si="44"/>
        <v>0</v>
      </c>
      <c r="Z260" s="5">
        <f t="shared" si="44"/>
        <v>0</v>
      </c>
      <c r="AA260" s="5">
        <f t="shared" si="44"/>
        <v>0</v>
      </c>
      <c r="AB260" s="5">
        <f t="shared" si="44"/>
        <v>0</v>
      </c>
      <c r="AC260" s="5">
        <f t="shared" si="44"/>
        <v>0</v>
      </c>
      <c r="AD260" s="5">
        <f t="shared" si="44"/>
        <v>0</v>
      </c>
      <c r="AE260" s="5">
        <f t="shared" si="44"/>
        <v>0</v>
      </c>
      <c r="AF260" s="5">
        <f t="shared" si="44"/>
        <v>0</v>
      </c>
      <c r="AG260" s="5">
        <f t="shared" si="44"/>
        <v>0</v>
      </c>
      <c r="AH260" s="5">
        <f t="shared" si="44"/>
        <v>0</v>
      </c>
      <c r="AI260" s="5">
        <f t="shared" si="44"/>
        <v>0</v>
      </c>
      <c r="AJ260" s="5">
        <f t="shared" si="44"/>
        <v>0</v>
      </c>
      <c r="AK260" s="5">
        <f t="shared" si="44"/>
        <v>0</v>
      </c>
      <c r="AL260" s="5">
        <f t="shared" si="44"/>
        <v>0</v>
      </c>
      <c r="AM260" s="5">
        <f t="shared" si="44"/>
        <v>0</v>
      </c>
      <c r="AN260" s="5">
        <f t="shared" si="44"/>
        <v>0</v>
      </c>
      <c r="AO260" s="5">
        <f t="shared" si="44"/>
        <v>0</v>
      </c>
      <c r="AP260" s="5">
        <f t="shared" si="44"/>
        <v>0</v>
      </c>
      <c r="AQ260" s="5">
        <f t="shared" si="44"/>
        <v>0</v>
      </c>
      <c r="AR260" s="5">
        <f t="shared" si="44"/>
        <v>0</v>
      </c>
      <c r="AS260" s="5">
        <f t="shared" si="38"/>
        <v>0</v>
      </c>
      <c r="AT260" s="5">
        <f t="shared" si="46"/>
        <v>0</v>
      </c>
      <c r="AU260" s="5">
        <f t="shared" si="46"/>
        <v>0</v>
      </c>
      <c r="AV260" s="5">
        <f t="shared" si="46"/>
        <v>0</v>
      </c>
      <c r="AW260" s="5">
        <f t="shared" si="46"/>
        <v>0</v>
      </c>
      <c r="AX260" s="5">
        <f t="shared" si="46"/>
        <v>0</v>
      </c>
      <c r="AY260" s="5">
        <f t="shared" si="46"/>
        <v>0</v>
      </c>
      <c r="AZ260" s="5">
        <f t="shared" si="46"/>
        <v>0</v>
      </c>
      <c r="BA260" s="5">
        <f t="shared" si="46"/>
        <v>0</v>
      </c>
      <c r="BB260" s="5">
        <f t="shared" si="46"/>
        <v>0</v>
      </c>
      <c r="BC260" s="5">
        <f t="shared" si="46"/>
        <v>0</v>
      </c>
      <c r="BD260" s="5"/>
      <c r="BE260" s="5"/>
      <c r="BF260" s="5"/>
      <c r="BG260" s="5"/>
      <c r="BH260" s="5"/>
      <c r="BI260" s="5"/>
      <c r="BJ260" s="5"/>
    </row>
    <row r="261" spans="2:62" hidden="1">
      <c r="B261">
        <f t="shared" si="45"/>
        <v>635</v>
      </c>
      <c r="C261" t="str">
        <f t="shared" si="45"/>
        <v>DESHERBAT</v>
      </c>
      <c r="D261" t="str">
        <f t="shared" si="45"/>
        <v>Preparació per desherbat amb motocultor (només part sense plàstic)</v>
      </c>
      <c r="E261" s="82">
        <f t="shared" si="45"/>
        <v>2500</v>
      </c>
      <c r="F261" s="5">
        <f t="shared" si="44"/>
        <v>0</v>
      </c>
      <c r="G261" s="5">
        <f t="shared" si="44"/>
        <v>0</v>
      </c>
      <c r="H261" s="5">
        <f t="shared" si="44"/>
        <v>0</v>
      </c>
      <c r="I261" s="5">
        <f t="shared" si="44"/>
        <v>0</v>
      </c>
      <c r="J261" s="5">
        <f t="shared" si="44"/>
        <v>0</v>
      </c>
      <c r="K261" s="5">
        <f t="shared" si="44"/>
        <v>0</v>
      </c>
      <c r="L261" s="5">
        <f t="shared" si="44"/>
        <v>0</v>
      </c>
      <c r="M261" s="5">
        <f t="shared" si="44"/>
        <v>0</v>
      </c>
      <c r="N261" s="5">
        <f t="shared" si="44"/>
        <v>0</v>
      </c>
      <c r="O261" s="5">
        <f t="shared" si="44"/>
        <v>0</v>
      </c>
      <c r="P261" s="5">
        <f t="shared" si="44"/>
        <v>0</v>
      </c>
      <c r="Q261" s="5">
        <f t="shared" si="44"/>
        <v>0</v>
      </c>
      <c r="R261" s="5">
        <f t="shared" si="44"/>
        <v>0</v>
      </c>
      <c r="S261" s="5">
        <f t="shared" si="44"/>
        <v>0</v>
      </c>
      <c r="T261" s="5">
        <f t="shared" si="44"/>
        <v>0</v>
      </c>
      <c r="U261" s="5">
        <f t="shared" si="44"/>
        <v>0</v>
      </c>
      <c r="V261" s="5">
        <f t="shared" si="44"/>
        <v>0</v>
      </c>
      <c r="W261" s="5">
        <f t="shared" si="44"/>
        <v>0</v>
      </c>
      <c r="X261" s="5">
        <f t="shared" si="44"/>
        <v>0</v>
      </c>
      <c r="Y261" s="5">
        <f t="shared" si="44"/>
        <v>0</v>
      </c>
      <c r="Z261" s="5">
        <f t="shared" si="44"/>
        <v>0</v>
      </c>
      <c r="AA261" s="5">
        <f t="shared" si="44"/>
        <v>0</v>
      </c>
      <c r="AB261" s="5">
        <f t="shared" si="44"/>
        <v>0</v>
      </c>
      <c r="AC261" s="5">
        <f t="shared" si="44"/>
        <v>0</v>
      </c>
      <c r="AD261" s="5">
        <f t="shared" si="44"/>
        <v>0</v>
      </c>
      <c r="AE261" s="5">
        <f t="shared" si="44"/>
        <v>0</v>
      </c>
      <c r="AF261" s="5">
        <f t="shared" si="44"/>
        <v>0</v>
      </c>
      <c r="AG261" s="5">
        <f t="shared" si="44"/>
        <v>0</v>
      </c>
      <c r="AH261" s="5">
        <f t="shared" si="44"/>
        <v>0</v>
      </c>
      <c r="AI261" s="5">
        <f t="shared" si="44"/>
        <v>0</v>
      </c>
      <c r="AJ261" s="5">
        <f t="shared" si="44"/>
        <v>0</v>
      </c>
      <c r="AK261" s="5">
        <f t="shared" si="44"/>
        <v>0</v>
      </c>
      <c r="AL261" s="5">
        <f t="shared" si="44"/>
        <v>0</v>
      </c>
      <c r="AM261" s="5">
        <f t="shared" si="44"/>
        <v>0</v>
      </c>
      <c r="AN261" s="5">
        <f t="shared" si="44"/>
        <v>0</v>
      </c>
      <c r="AO261" s="5">
        <f t="shared" si="44"/>
        <v>0</v>
      </c>
      <c r="AP261" s="5">
        <f t="shared" si="44"/>
        <v>0</v>
      </c>
      <c r="AQ261" s="5">
        <f t="shared" si="44"/>
        <v>0</v>
      </c>
      <c r="AR261" s="5">
        <f t="shared" si="44"/>
        <v>0</v>
      </c>
      <c r="AS261" s="5">
        <f t="shared" si="38"/>
        <v>0</v>
      </c>
      <c r="AT261" s="5">
        <f t="shared" si="46"/>
        <v>0</v>
      </c>
      <c r="AU261" s="5">
        <f t="shared" si="46"/>
        <v>0</v>
      </c>
      <c r="AV261" s="5">
        <f t="shared" si="46"/>
        <v>0</v>
      </c>
      <c r="AW261" s="5">
        <f t="shared" si="46"/>
        <v>0</v>
      </c>
      <c r="AX261" s="5">
        <f t="shared" si="46"/>
        <v>0</v>
      </c>
      <c r="AY261" s="5">
        <f t="shared" si="46"/>
        <v>0</v>
      </c>
      <c r="AZ261" s="5">
        <f t="shared" si="46"/>
        <v>0</v>
      </c>
      <c r="BA261" s="5">
        <f t="shared" si="46"/>
        <v>0</v>
      </c>
      <c r="BB261" s="5">
        <f t="shared" si="46"/>
        <v>0</v>
      </c>
      <c r="BC261" s="5">
        <f t="shared" si="46"/>
        <v>0</v>
      </c>
      <c r="BD261" s="5"/>
      <c r="BE261" s="5"/>
      <c r="BF261" s="5"/>
      <c r="BG261" s="5"/>
      <c r="BH261" s="5"/>
      <c r="BI261" s="5"/>
      <c r="BJ261" s="5"/>
    </row>
    <row r="262" spans="2:62" hidden="1">
      <c r="B262">
        <f t="shared" si="45"/>
        <v>645</v>
      </c>
      <c r="C262" t="str">
        <f t="shared" si="45"/>
        <v>DESHERBAT</v>
      </c>
      <c r="D262" t="str">
        <f t="shared" si="45"/>
        <v>Preparació per desherbat manual 2,5h/1.000 m2</v>
      </c>
      <c r="E262" s="82">
        <f t="shared" si="45"/>
        <v>2500</v>
      </c>
      <c r="F262" s="5">
        <f t="shared" si="44"/>
        <v>0</v>
      </c>
      <c r="G262" s="5">
        <f t="shared" si="44"/>
        <v>0</v>
      </c>
      <c r="H262" s="5">
        <f t="shared" si="44"/>
        <v>0</v>
      </c>
      <c r="I262" s="5">
        <f t="shared" si="44"/>
        <v>0</v>
      </c>
      <c r="J262" s="5">
        <f t="shared" si="44"/>
        <v>0</v>
      </c>
      <c r="K262" s="5">
        <f t="shared" si="44"/>
        <v>0</v>
      </c>
      <c r="L262" s="5">
        <f t="shared" si="44"/>
        <v>0</v>
      </c>
      <c r="M262" s="5">
        <f t="shared" si="44"/>
        <v>0</v>
      </c>
      <c r="N262" s="5">
        <f t="shared" si="44"/>
        <v>0</v>
      </c>
      <c r="O262" s="5">
        <f t="shared" si="44"/>
        <v>0</v>
      </c>
      <c r="P262" s="5">
        <f t="shared" si="44"/>
        <v>0</v>
      </c>
      <c r="Q262" s="5">
        <f t="shared" si="44"/>
        <v>0</v>
      </c>
      <c r="R262" s="5">
        <f t="shared" si="44"/>
        <v>0</v>
      </c>
      <c r="S262" s="5">
        <f t="shared" si="44"/>
        <v>0</v>
      </c>
      <c r="T262" s="5">
        <f t="shared" si="44"/>
        <v>0</v>
      </c>
      <c r="U262" s="5">
        <f t="shared" si="44"/>
        <v>0</v>
      </c>
      <c r="V262" s="5">
        <f t="shared" si="44"/>
        <v>0</v>
      </c>
      <c r="W262" s="5">
        <f t="shared" si="44"/>
        <v>0</v>
      </c>
      <c r="X262" s="5">
        <f t="shared" si="44"/>
        <v>0</v>
      </c>
      <c r="Y262" s="5">
        <f t="shared" si="44"/>
        <v>0</v>
      </c>
      <c r="Z262" s="5">
        <f t="shared" si="44"/>
        <v>0</v>
      </c>
      <c r="AA262" s="5">
        <f t="shared" ref="AA262:AR262" si="47">IF($E$4&lt;$E262,$E$4/$E262*AA137*AA$49,AA137*AA$49)</f>
        <v>0</v>
      </c>
      <c r="AB262" s="5">
        <f t="shared" si="47"/>
        <v>0</v>
      </c>
      <c r="AC262" s="5">
        <f t="shared" si="47"/>
        <v>0</v>
      </c>
      <c r="AD262" s="5">
        <f t="shared" si="47"/>
        <v>0</v>
      </c>
      <c r="AE262" s="5">
        <f t="shared" si="47"/>
        <v>0</v>
      </c>
      <c r="AF262" s="5">
        <f t="shared" si="47"/>
        <v>0</v>
      </c>
      <c r="AG262" s="5">
        <f t="shared" si="47"/>
        <v>0</v>
      </c>
      <c r="AH262" s="5">
        <f t="shared" si="47"/>
        <v>0</v>
      </c>
      <c r="AI262" s="5">
        <f t="shared" si="47"/>
        <v>0</v>
      </c>
      <c r="AJ262" s="5">
        <f t="shared" si="47"/>
        <v>0</v>
      </c>
      <c r="AK262" s="5">
        <f t="shared" si="47"/>
        <v>0</v>
      </c>
      <c r="AL262" s="5">
        <f t="shared" si="47"/>
        <v>0</v>
      </c>
      <c r="AM262" s="5">
        <f t="shared" si="47"/>
        <v>0</v>
      </c>
      <c r="AN262" s="5">
        <f t="shared" si="47"/>
        <v>0</v>
      </c>
      <c r="AO262" s="5">
        <f t="shared" si="47"/>
        <v>0</v>
      </c>
      <c r="AP262" s="5">
        <f t="shared" si="47"/>
        <v>0</v>
      </c>
      <c r="AQ262" s="5">
        <f t="shared" si="47"/>
        <v>0</v>
      </c>
      <c r="AR262" s="5">
        <f t="shared" si="47"/>
        <v>0</v>
      </c>
      <c r="AS262" s="5">
        <f t="shared" si="38"/>
        <v>0</v>
      </c>
      <c r="AT262" s="5">
        <f t="shared" si="46"/>
        <v>0</v>
      </c>
      <c r="AU262" s="5">
        <f t="shared" si="46"/>
        <v>0</v>
      </c>
      <c r="AV262" s="5">
        <f t="shared" si="46"/>
        <v>0</v>
      </c>
      <c r="AW262" s="5">
        <f t="shared" si="46"/>
        <v>0</v>
      </c>
      <c r="AX262" s="5">
        <f t="shared" si="46"/>
        <v>0</v>
      </c>
      <c r="AY262" s="5">
        <f t="shared" si="46"/>
        <v>0</v>
      </c>
      <c r="AZ262" s="5">
        <f t="shared" si="46"/>
        <v>0</v>
      </c>
      <c r="BA262" s="5">
        <f t="shared" si="46"/>
        <v>0</v>
      </c>
      <c r="BB262" s="5">
        <f t="shared" si="46"/>
        <v>0</v>
      </c>
      <c r="BC262" s="5">
        <f t="shared" si="46"/>
        <v>0</v>
      </c>
      <c r="BD262" s="5"/>
      <c r="BE262" s="5"/>
      <c r="BF262" s="5"/>
      <c r="BG262" s="5"/>
      <c r="BH262" s="5"/>
      <c r="BI262" s="5"/>
      <c r="BJ262" s="5"/>
    </row>
    <row r="263" spans="2:62" hidden="1">
      <c r="B263">
        <f t="shared" si="45"/>
        <v>655</v>
      </c>
      <c r="C263" t="str">
        <f t="shared" si="45"/>
        <v>DESHERBAT</v>
      </c>
      <c r="D263" t="str">
        <f t="shared" si="45"/>
        <v>Preparació per desherbat manual 5h/1.000  m2</v>
      </c>
      <c r="E263" s="82">
        <f t="shared" si="45"/>
        <v>2500</v>
      </c>
      <c r="F263" s="5">
        <f t="shared" ref="F263:AR269" si="48">IF($E$4&lt;$E263,$E$4/$E263*F138*F$49,F138*F$49)</f>
        <v>0</v>
      </c>
      <c r="G263" s="5">
        <f t="shared" si="48"/>
        <v>0</v>
      </c>
      <c r="H263" s="5">
        <f t="shared" si="48"/>
        <v>0</v>
      </c>
      <c r="I263" s="5">
        <f t="shared" si="48"/>
        <v>0</v>
      </c>
      <c r="J263" s="5">
        <f t="shared" si="48"/>
        <v>0</v>
      </c>
      <c r="K263" s="5">
        <f t="shared" si="48"/>
        <v>0</v>
      </c>
      <c r="L263" s="5">
        <f t="shared" si="48"/>
        <v>0</v>
      </c>
      <c r="M263" s="5">
        <f t="shared" si="48"/>
        <v>0</v>
      </c>
      <c r="N263" s="5">
        <f t="shared" si="48"/>
        <v>0</v>
      </c>
      <c r="O263" s="5">
        <f t="shared" si="48"/>
        <v>0</v>
      </c>
      <c r="P263" s="5">
        <f t="shared" si="48"/>
        <v>0</v>
      </c>
      <c r="Q263" s="5">
        <f t="shared" si="48"/>
        <v>0</v>
      </c>
      <c r="R263" s="5">
        <f t="shared" si="48"/>
        <v>0</v>
      </c>
      <c r="S263" s="5">
        <f t="shared" si="48"/>
        <v>0</v>
      </c>
      <c r="T263" s="5">
        <f t="shared" si="48"/>
        <v>0</v>
      </c>
      <c r="U263" s="5">
        <f t="shared" si="48"/>
        <v>0</v>
      </c>
      <c r="V263" s="5">
        <f t="shared" si="48"/>
        <v>0</v>
      </c>
      <c r="W263" s="5">
        <f t="shared" si="48"/>
        <v>0</v>
      </c>
      <c r="X263" s="5">
        <f t="shared" si="48"/>
        <v>0</v>
      </c>
      <c r="Y263" s="5">
        <f t="shared" si="48"/>
        <v>0</v>
      </c>
      <c r="Z263" s="5">
        <f t="shared" si="48"/>
        <v>0</v>
      </c>
      <c r="AA263" s="5">
        <f t="shared" si="48"/>
        <v>0</v>
      </c>
      <c r="AB263" s="5">
        <f t="shared" si="48"/>
        <v>0</v>
      </c>
      <c r="AC263" s="5">
        <f t="shared" si="48"/>
        <v>0</v>
      </c>
      <c r="AD263" s="5">
        <f t="shared" si="48"/>
        <v>0</v>
      </c>
      <c r="AE263" s="5">
        <f t="shared" si="48"/>
        <v>0</v>
      </c>
      <c r="AF263" s="5">
        <f t="shared" si="48"/>
        <v>0</v>
      </c>
      <c r="AG263" s="5">
        <f t="shared" si="48"/>
        <v>0</v>
      </c>
      <c r="AH263" s="5">
        <f t="shared" si="48"/>
        <v>0</v>
      </c>
      <c r="AI263" s="5">
        <f t="shared" si="48"/>
        <v>0</v>
      </c>
      <c r="AJ263" s="5">
        <f t="shared" si="48"/>
        <v>0</v>
      </c>
      <c r="AK263" s="5">
        <f t="shared" si="48"/>
        <v>0</v>
      </c>
      <c r="AL263" s="5">
        <f t="shared" si="48"/>
        <v>0</v>
      </c>
      <c r="AM263" s="5">
        <f t="shared" si="48"/>
        <v>0</v>
      </c>
      <c r="AN263" s="5">
        <f t="shared" si="48"/>
        <v>0</v>
      </c>
      <c r="AO263" s="5">
        <f t="shared" si="48"/>
        <v>0</v>
      </c>
      <c r="AP263" s="5">
        <f t="shared" si="48"/>
        <v>0</v>
      </c>
      <c r="AQ263" s="5">
        <f t="shared" si="48"/>
        <v>0</v>
      </c>
      <c r="AR263" s="5">
        <f t="shared" si="48"/>
        <v>0</v>
      </c>
      <c r="AS263" s="5">
        <f t="shared" si="38"/>
        <v>0</v>
      </c>
      <c r="AT263" s="5">
        <f t="shared" si="46"/>
        <v>0</v>
      </c>
      <c r="AU263" s="5">
        <f t="shared" si="46"/>
        <v>0</v>
      </c>
      <c r="AV263" s="5">
        <f t="shared" si="46"/>
        <v>0</v>
      </c>
      <c r="AW263" s="5">
        <f t="shared" si="46"/>
        <v>0</v>
      </c>
      <c r="AX263" s="5">
        <f t="shared" si="46"/>
        <v>0</v>
      </c>
      <c r="AY263" s="5">
        <f t="shared" si="46"/>
        <v>0</v>
      </c>
      <c r="AZ263" s="5">
        <f t="shared" si="46"/>
        <v>0</v>
      </c>
      <c r="BA263" s="5">
        <f t="shared" si="46"/>
        <v>0</v>
      </c>
      <c r="BB263" s="5">
        <f t="shared" si="46"/>
        <v>0</v>
      </c>
      <c r="BC263" s="5">
        <f t="shared" si="46"/>
        <v>0</v>
      </c>
      <c r="BD263" s="5"/>
      <c r="BE263" s="5"/>
      <c r="BF263" s="5"/>
      <c r="BG263" s="5"/>
      <c r="BH263" s="5"/>
      <c r="BI263" s="5"/>
      <c r="BJ263" s="5"/>
    </row>
    <row r="264" spans="2:62" hidden="1">
      <c r="B264">
        <f t="shared" si="45"/>
        <v>665</v>
      </c>
      <c r="C264" t="str">
        <f t="shared" si="45"/>
        <v>DESHERBAT</v>
      </c>
      <c r="D264" t="str">
        <f t="shared" si="45"/>
        <v>Preparació per desherbat manual 6,5h/1.000  m2</v>
      </c>
      <c r="E264" s="82">
        <f t="shared" si="45"/>
        <v>2500</v>
      </c>
      <c r="F264" s="5">
        <f t="shared" si="48"/>
        <v>0</v>
      </c>
      <c r="G264" s="5">
        <f t="shared" si="48"/>
        <v>0</v>
      </c>
      <c r="H264" s="5">
        <f t="shared" si="48"/>
        <v>0</v>
      </c>
      <c r="I264" s="5">
        <f t="shared" si="48"/>
        <v>0</v>
      </c>
      <c r="J264" s="5">
        <f t="shared" si="48"/>
        <v>0</v>
      </c>
      <c r="K264" s="5">
        <f t="shared" si="48"/>
        <v>0</v>
      </c>
      <c r="L264" s="5">
        <f t="shared" si="48"/>
        <v>0</v>
      </c>
      <c r="M264" s="5">
        <f t="shared" si="48"/>
        <v>0</v>
      </c>
      <c r="N264" s="5">
        <f t="shared" si="48"/>
        <v>0</v>
      </c>
      <c r="O264" s="5">
        <f t="shared" si="48"/>
        <v>0</v>
      </c>
      <c r="P264" s="5">
        <f t="shared" si="48"/>
        <v>0</v>
      </c>
      <c r="Q264" s="5">
        <f t="shared" si="48"/>
        <v>0</v>
      </c>
      <c r="R264" s="5">
        <f t="shared" si="48"/>
        <v>0</v>
      </c>
      <c r="S264" s="5">
        <f t="shared" si="48"/>
        <v>0</v>
      </c>
      <c r="T264" s="5">
        <f t="shared" si="48"/>
        <v>0</v>
      </c>
      <c r="U264" s="5">
        <f t="shared" si="48"/>
        <v>0</v>
      </c>
      <c r="V264" s="5">
        <f t="shared" si="48"/>
        <v>0</v>
      </c>
      <c r="W264" s="5">
        <f t="shared" si="48"/>
        <v>0</v>
      </c>
      <c r="X264" s="5">
        <f t="shared" si="48"/>
        <v>0</v>
      </c>
      <c r="Y264" s="5">
        <f t="shared" si="48"/>
        <v>0</v>
      </c>
      <c r="Z264" s="5">
        <f t="shared" si="48"/>
        <v>0</v>
      </c>
      <c r="AA264" s="5">
        <f t="shared" si="48"/>
        <v>0</v>
      </c>
      <c r="AB264" s="5">
        <f t="shared" si="48"/>
        <v>0</v>
      </c>
      <c r="AC264" s="5">
        <f t="shared" si="48"/>
        <v>0</v>
      </c>
      <c r="AD264" s="5">
        <f t="shared" si="48"/>
        <v>0</v>
      </c>
      <c r="AE264" s="5">
        <f t="shared" si="48"/>
        <v>0</v>
      </c>
      <c r="AF264" s="5">
        <f t="shared" si="48"/>
        <v>0</v>
      </c>
      <c r="AG264" s="5">
        <f t="shared" si="48"/>
        <v>0</v>
      </c>
      <c r="AH264" s="5">
        <f t="shared" si="48"/>
        <v>0</v>
      </c>
      <c r="AI264" s="5">
        <f t="shared" si="48"/>
        <v>0</v>
      </c>
      <c r="AJ264" s="5">
        <f t="shared" si="48"/>
        <v>0</v>
      </c>
      <c r="AK264" s="5">
        <f t="shared" si="48"/>
        <v>0</v>
      </c>
      <c r="AL264" s="5">
        <f t="shared" si="48"/>
        <v>0</v>
      </c>
      <c r="AM264" s="5">
        <f t="shared" si="48"/>
        <v>0</v>
      </c>
      <c r="AN264" s="5">
        <f t="shared" si="48"/>
        <v>0</v>
      </c>
      <c r="AO264" s="5">
        <f t="shared" si="48"/>
        <v>0</v>
      </c>
      <c r="AP264" s="5">
        <f t="shared" si="48"/>
        <v>0</v>
      </c>
      <c r="AQ264" s="5">
        <f t="shared" si="48"/>
        <v>0</v>
      </c>
      <c r="AR264" s="5">
        <f t="shared" si="48"/>
        <v>0</v>
      </c>
      <c r="AS264" s="5">
        <f t="shared" si="38"/>
        <v>0</v>
      </c>
      <c r="AT264" s="5">
        <f t="shared" si="46"/>
        <v>0</v>
      </c>
      <c r="AU264" s="5">
        <f t="shared" si="46"/>
        <v>0</v>
      </c>
      <c r="AV264" s="5">
        <f t="shared" si="46"/>
        <v>0</v>
      </c>
      <c r="AW264" s="5">
        <f t="shared" si="46"/>
        <v>0</v>
      </c>
      <c r="AX264" s="5">
        <f t="shared" si="46"/>
        <v>0</v>
      </c>
      <c r="AY264" s="5">
        <f t="shared" si="46"/>
        <v>0</v>
      </c>
      <c r="AZ264" s="5">
        <f t="shared" si="46"/>
        <v>0</v>
      </c>
      <c r="BA264" s="5">
        <f t="shared" si="46"/>
        <v>0</v>
      </c>
      <c r="BB264" s="5">
        <f t="shared" si="46"/>
        <v>0</v>
      </c>
      <c r="BC264" s="5">
        <f t="shared" si="46"/>
        <v>0</v>
      </c>
      <c r="BD264" s="5"/>
      <c r="BE264" s="5"/>
      <c r="BF264" s="5"/>
      <c r="BG264" s="5"/>
      <c r="BH264" s="5"/>
      <c r="BI264" s="5"/>
      <c r="BJ264" s="5"/>
    </row>
    <row r="265" spans="2:62" hidden="1">
      <c r="B265">
        <f t="shared" si="45"/>
        <v>675</v>
      </c>
      <c r="C265" t="str">
        <f t="shared" si="45"/>
        <v>DESHERBAT</v>
      </c>
      <c r="D265" t="str">
        <f t="shared" si="45"/>
        <v>Preparació per calçar-desherbar</v>
      </c>
      <c r="E265" s="82">
        <f t="shared" si="45"/>
        <v>2500</v>
      </c>
      <c r="F265" s="5">
        <f t="shared" si="48"/>
        <v>0</v>
      </c>
      <c r="G265" s="5">
        <f t="shared" si="48"/>
        <v>0</v>
      </c>
      <c r="H265" s="5">
        <f t="shared" si="48"/>
        <v>0</v>
      </c>
      <c r="I265" s="5">
        <f t="shared" si="48"/>
        <v>0</v>
      </c>
      <c r="J265" s="5">
        <f t="shared" si="48"/>
        <v>0</v>
      </c>
      <c r="K265" s="5">
        <f t="shared" si="48"/>
        <v>0</v>
      </c>
      <c r="L265" s="5">
        <f t="shared" si="48"/>
        <v>0</v>
      </c>
      <c r="M265" s="5">
        <f t="shared" si="48"/>
        <v>0</v>
      </c>
      <c r="N265" s="5">
        <f t="shared" si="48"/>
        <v>0</v>
      </c>
      <c r="O265" s="5">
        <f t="shared" si="48"/>
        <v>0</v>
      </c>
      <c r="P265" s="5">
        <f t="shared" si="48"/>
        <v>0</v>
      </c>
      <c r="Q265" s="5">
        <f t="shared" si="48"/>
        <v>0</v>
      </c>
      <c r="R265" s="5">
        <f t="shared" si="48"/>
        <v>0</v>
      </c>
      <c r="S265" s="5">
        <f t="shared" si="48"/>
        <v>0</v>
      </c>
      <c r="T265" s="5">
        <f t="shared" si="48"/>
        <v>0</v>
      </c>
      <c r="U265" s="5">
        <f t="shared" si="48"/>
        <v>0</v>
      </c>
      <c r="V265" s="5">
        <f t="shared" si="48"/>
        <v>0</v>
      </c>
      <c r="W265" s="5">
        <f t="shared" si="48"/>
        <v>0</v>
      </c>
      <c r="X265" s="5">
        <f t="shared" si="48"/>
        <v>0</v>
      </c>
      <c r="Y265" s="5">
        <f t="shared" si="48"/>
        <v>0</v>
      </c>
      <c r="Z265" s="5">
        <f t="shared" si="48"/>
        <v>0</v>
      </c>
      <c r="AA265" s="5">
        <f t="shared" si="48"/>
        <v>0</v>
      </c>
      <c r="AB265" s="5">
        <f t="shared" si="48"/>
        <v>0</v>
      </c>
      <c r="AC265" s="5">
        <f t="shared" si="48"/>
        <v>0</v>
      </c>
      <c r="AD265" s="5">
        <f t="shared" si="48"/>
        <v>0</v>
      </c>
      <c r="AE265" s="5">
        <f t="shared" si="48"/>
        <v>0</v>
      </c>
      <c r="AF265" s="5">
        <f t="shared" si="48"/>
        <v>0</v>
      </c>
      <c r="AG265" s="5">
        <f t="shared" si="48"/>
        <v>0</v>
      </c>
      <c r="AH265" s="5">
        <f t="shared" si="48"/>
        <v>0</v>
      </c>
      <c r="AI265" s="5">
        <f t="shared" si="48"/>
        <v>0</v>
      </c>
      <c r="AJ265" s="5">
        <f t="shared" si="48"/>
        <v>0</v>
      </c>
      <c r="AK265" s="5">
        <f t="shared" si="48"/>
        <v>0</v>
      </c>
      <c r="AL265" s="5">
        <f t="shared" si="48"/>
        <v>0</v>
      </c>
      <c r="AM265" s="5">
        <f t="shared" si="48"/>
        <v>0</v>
      </c>
      <c r="AN265" s="5">
        <f t="shared" si="48"/>
        <v>0</v>
      </c>
      <c r="AO265" s="5">
        <f t="shared" si="48"/>
        <v>0</v>
      </c>
      <c r="AP265" s="5">
        <f t="shared" si="48"/>
        <v>0</v>
      </c>
      <c r="AQ265" s="5">
        <f t="shared" si="48"/>
        <v>0</v>
      </c>
      <c r="AR265" s="5">
        <f t="shared" si="48"/>
        <v>0</v>
      </c>
      <c r="AS265" s="5">
        <f t="shared" si="38"/>
        <v>0</v>
      </c>
      <c r="AT265" s="5">
        <f t="shared" si="46"/>
        <v>0</v>
      </c>
      <c r="AU265" s="5">
        <f t="shared" si="46"/>
        <v>0</v>
      </c>
      <c r="AV265" s="5">
        <f t="shared" si="46"/>
        <v>0</v>
      </c>
      <c r="AW265" s="5">
        <f t="shared" si="46"/>
        <v>0</v>
      </c>
      <c r="AX265" s="5">
        <f t="shared" si="46"/>
        <v>0</v>
      </c>
      <c r="AY265" s="5">
        <f t="shared" si="46"/>
        <v>0</v>
      </c>
      <c r="AZ265" s="5">
        <f t="shared" si="46"/>
        <v>0</v>
      </c>
      <c r="BA265" s="5">
        <f t="shared" si="46"/>
        <v>0</v>
      </c>
      <c r="BB265" s="5">
        <f t="shared" si="46"/>
        <v>0</v>
      </c>
      <c r="BC265" s="5">
        <f t="shared" si="46"/>
        <v>0</v>
      </c>
      <c r="BD265" s="5"/>
      <c r="BE265" s="5"/>
      <c r="BF265" s="5"/>
      <c r="BG265" s="5"/>
      <c r="BH265" s="5"/>
      <c r="BI265" s="5"/>
      <c r="BJ265" s="5"/>
    </row>
    <row r="266" spans="2:62" hidden="1">
      <c r="B266">
        <f t="shared" si="45"/>
        <v>685</v>
      </c>
      <c r="C266" t="str">
        <f t="shared" si="45"/>
        <v>DESHERBAT</v>
      </c>
      <c r="D266" t="str">
        <f t="shared" si="45"/>
        <v>Preparació per col·locar plàstic a mà</v>
      </c>
      <c r="E266" s="82">
        <f t="shared" si="45"/>
        <v>2500</v>
      </c>
      <c r="F266" s="5">
        <f t="shared" si="48"/>
        <v>0</v>
      </c>
      <c r="G266" s="5">
        <f t="shared" si="48"/>
        <v>0</v>
      </c>
      <c r="H266" s="5">
        <f t="shared" si="48"/>
        <v>0</v>
      </c>
      <c r="I266" s="5">
        <f t="shared" si="48"/>
        <v>0</v>
      </c>
      <c r="J266" s="5">
        <f t="shared" si="48"/>
        <v>0</v>
      </c>
      <c r="K266" s="5">
        <f t="shared" si="48"/>
        <v>0</v>
      </c>
      <c r="L266" s="5">
        <f t="shared" si="48"/>
        <v>0</v>
      </c>
      <c r="M266" s="5">
        <f t="shared" si="48"/>
        <v>0</v>
      </c>
      <c r="N266" s="5">
        <f t="shared" si="48"/>
        <v>0</v>
      </c>
      <c r="O266" s="5">
        <f t="shared" si="48"/>
        <v>0</v>
      </c>
      <c r="P266" s="5">
        <f t="shared" si="48"/>
        <v>0</v>
      </c>
      <c r="Q266" s="5">
        <f t="shared" si="48"/>
        <v>0</v>
      </c>
      <c r="R266" s="5">
        <f t="shared" si="48"/>
        <v>0</v>
      </c>
      <c r="S266" s="5">
        <f t="shared" si="48"/>
        <v>0</v>
      </c>
      <c r="T266" s="5">
        <f t="shared" si="48"/>
        <v>0</v>
      </c>
      <c r="U266" s="5">
        <f t="shared" si="48"/>
        <v>0</v>
      </c>
      <c r="V266" s="5">
        <f t="shared" si="48"/>
        <v>0</v>
      </c>
      <c r="W266" s="5">
        <f t="shared" si="48"/>
        <v>0</v>
      </c>
      <c r="X266" s="5">
        <f t="shared" si="48"/>
        <v>0</v>
      </c>
      <c r="Y266" s="5">
        <f t="shared" si="48"/>
        <v>0</v>
      </c>
      <c r="Z266" s="5">
        <f t="shared" si="48"/>
        <v>0</v>
      </c>
      <c r="AA266" s="5">
        <f t="shared" si="48"/>
        <v>0</v>
      </c>
      <c r="AB266" s="5">
        <f t="shared" si="48"/>
        <v>0</v>
      </c>
      <c r="AC266" s="5">
        <f t="shared" si="48"/>
        <v>0</v>
      </c>
      <c r="AD266" s="5">
        <f t="shared" si="48"/>
        <v>0</v>
      </c>
      <c r="AE266" s="5">
        <f t="shared" si="48"/>
        <v>0</v>
      </c>
      <c r="AF266" s="5">
        <f t="shared" si="48"/>
        <v>0</v>
      </c>
      <c r="AG266" s="5">
        <f t="shared" si="48"/>
        <v>0</v>
      </c>
      <c r="AH266" s="5">
        <f t="shared" si="48"/>
        <v>0</v>
      </c>
      <c r="AI266" s="5">
        <f t="shared" si="48"/>
        <v>0</v>
      </c>
      <c r="AJ266" s="5">
        <f t="shared" si="48"/>
        <v>0</v>
      </c>
      <c r="AK266" s="5">
        <f t="shared" si="48"/>
        <v>0</v>
      </c>
      <c r="AL266" s="5">
        <f t="shared" si="48"/>
        <v>0</v>
      </c>
      <c r="AM266" s="5">
        <f t="shared" si="48"/>
        <v>0</v>
      </c>
      <c r="AN266" s="5">
        <f t="shared" si="48"/>
        <v>0</v>
      </c>
      <c r="AO266" s="5">
        <f t="shared" si="48"/>
        <v>0</v>
      </c>
      <c r="AP266" s="5">
        <f t="shared" si="48"/>
        <v>0</v>
      </c>
      <c r="AQ266" s="5">
        <f t="shared" si="48"/>
        <v>0</v>
      </c>
      <c r="AR266" s="5">
        <f t="shared" si="48"/>
        <v>0</v>
      </c>
      <c r="AS266" s="5">
        <f t="shared" si="38"/>
        <v>0</v>
      </c>
      <c r="AT266" s="5">
        <f t="shared" si="46"/>
        <v>0</v>
      </c>
      <c r="AU266" s="5">
        <f t="shared" si="46"/>
        <v>0</v>
      </c>
      <c r="AV266" s="5">
        <f t="shared" si="46"/>
        <v>0</v>
      </c>
      <c r="AW266" s="5">
        <f t="shared" si="46"/>
        <v>0</v>
      </c>
      <c r="AX266" s="5">
        <f t="shared" si="46"/>
        <v>0</v>
      </c>
      <c r="AY266" s="5">
        <f t="shared" si="46"/>
        <v>0</v>
      </c>
      <c r="AZ266" s="5">
        <f t="shared" si="46"/>
        <v>0</v>
      </c>
      <c r="BA266" s="5">
        <f t="shared" si="46"/>
        <v>0</v>
      </c>
      <c r="BB266" s="5">
        <f t="shared" si="46"/>
        <v>0</v>
      </c>
      <c r="BC266" s="5">
        <f t="shared" si="46"/>
        <v>0</v>
      </c>
      <c r="BD266" s="5"/>
      <c r="BE266" s="5"/>
      <c r="BF266" s="5"/>
      <c r="BG266" s="5"/>
      <c r="BH266" s="5"/>
      <c r="BI266" s="5"/>
      <c r="BJ266" s="5"/>
    </row>
    <row r="267" spans="2:62" hidden="1">
      <c r="B267">
        <f t="shared" si="45"/>
        <v>715</v>
      </c>
      <c r="C267" t="str">
        <f t="shared" si="45"/>
        <v xml:space="preserve">ALTRES OPERACIONS </v>
      </c>
      <c r="D267" t="str">
        <f t="shared" si="45"/>
        <v>Preparació per clavar i lligar canyes manual</v>
      </c>
      <c r="E267" s="82">
        <f t="shared" si="45"/>
        <v>2500</v>
      </c>
      <c r="F267" s="5">
        <f t="shared" si="48"/>
        <v>0</v>
      </c>
      <c r="G267" s="5">
        <f t="shared" si="48"/>
        <v>0</v>
      </c>
      <c r="H267" s="5">
        <f t="shared" si="48"/>
        <v>0</v>
      </c>
      <c r="I267" s="5">
        <f t="shared" si="48"/>
        <v>0</v>
      </c>
      <c r="J267" s="5">
        <f t="shared" si="48"/>
        <v>0</v>
      </c>
      <c r="K267" s="5">
        <f t="shared" si="48"/>
        <v>0</v>
      </c>
      <c r="L267" s="5">
        <f t="shared" si="48"/>
        <v>0</v>
      </c>
      <c r="M267" s="5">
        <f t="shared" si="48"/>
        <v>0</v>
      </c>
      <c r="N267" s="5">
        <f t="shared" si="48"/>
        <v>0</v>
      </c>
      <c r="O267" s="5">
        <f t="shared" si="48"/>
        <v>0</v>
      </c>
      <c r="P267" s="5">
        <f t="shared" si="48"/>
        <v>0</v>
      </c>
      <c r="Q267" s="5">
        <f t="shared" si="48"/>
        <v>0</v>
      </c>
      <c r="R267" s="5">
        <f t="shared" si="48"/>
        <v>0</v>
      </c>
      <c r="S267" s="5">
        <f t="shared" si="48"/>
        <v>0</v>
      </c>
      <c r="T267" s="5">
        <f t="shared" si="48"/>
        <v>0</v>
      </c>
      <c r="U267" s="5">
        <f t="shared" si="48"/>
        <v>0</v>
      </c>
      <c r="V267" s="5">
        <f t="shared" si="48"/>
        <v>0</v>
      </c>
      <c r="W267" s="5">
        <f t="shared" si="48"/>
        <v>0</v>
      </c>
      <c r="X267" s="5">
        <f t="shared" si="48"/>
        <v>0</v>
      </c>
      <c r="Y267" s="5">
        <f t="shared" si="48"/>
        <v>0</v>
      </c>
      <c r="Z267" s="5">
        <f t="shared" si="48"/>
        <v>0</v>
      </c>
      <c r="AA267" s="5">
        <f t="shared" si="48"/>
        <v>0</v>
      </c>
      <c r="AB267" s="5">
        <f t="shared" si="48"/>
        <v>0</v>
      </c>
      <c r="AC267" s="5">
        <f t="shared" si="48"/>
        <v>0</v>
      </c>
      <c r="AD267" s="5">
        <f t="shared" si="48"/>
        <v>0</v>
      </c>
      <c r="AE267" s="5">
        <f t="shared" si="48"/>
        <v>0</v>
      </c>
      <c r="AF267" s="5">
        <f t="shared" si="48"/>
        <v>0</v>
      </c>
      <c r="AG267" s="5">
        <f t="shared" si="48"/>
        <v>0</v>
      </c>
      <c r="AH267" s="5">
        <f t="shared" si="48"/>
        <v>0</v>
      </c>
      <c r="AI267" s="5">
        <f t="shared" si="48"/>
        <v>0</v>
      </c>
      <c r="AJ267" s="5">
        <f t="shared" si="48"/>
        <v>0</v>
      </c>
      <c r="AK267" s="5">
        <f t="shared" si="48"/>
        <v>0</v>
      </c>
      <c r="AL267" s="5">
        <f t="shared" si="48"/>
        <v>0</v>
      </c>
      <c r="AM267" s="5">
        <f t="shared" si="48"/>
        <v>0</v>
      </c>
      <c r="AN267" s="5">
        <f t="shared" si="48"/>
        <v>0</v>
      </c>
      <c r="AO267" s="5">
        <f t="shared" si="48"/>
        <v>0</v>
      </c>
      <c r="AP267" s="5">
        <f t="shared" si="48"/>
        <v>0</v>
      </c>
      <c r="AQ267" s="5">
        <f t="shared" si="48"/>
        <v>0</v>
      </c>
      <c r="AR267" s="5">
        <f t="shared" si="48"/>
        <v>0</v>
      </c>
      <c r="AS267" s="5">
        <f t="shared" si="38"/>
        <v>0</v>
      </c>
      <c r="AT267" s="5">
        <f t="shared" si="46"/>
        <v>0</v>
      </c>
      <c r="AU267" s="5">
        <f t="shared" si="46"/>
        <v>0</v>
      </c>
      <c r="AV267" s="5">
        <f t="shared" si="46"/>
        <v>0</v>
      </c>
      <c r="AW267" s="5">
        <f t="shared" si="46"/>
        <v>0</v>
      </c>
      <c r="AX267" s="5">
        <f t="shared" si="46"/>
        <v>0</v>
      </c>
      <c r="AY267" s="5">
        <f t="shared" si="46"/>
        <v>0</v>
      </c>
      <c r="AZ267" s="5">
        <f t="shared" si="46"/>
        <v>0</v>
      </c>
      <c r="BA267" s="5">
        <f t="shared" si="46"/>
        <v>0</v>
      </c>
      <c r="BB267" s="5">
        <f t="shared" si="46"/>
        <v>0</v>
      </c>
      <c r="BC267" s="5">
        <f t="shared" si="46"/>
        <v>0</v>
      </c>
      <c r="BD267" s="5"/>
      <c r="BE267" s="5"/>
      <c r="BF267" s="5"/>
      <c r="BG267" s="5"/>
      <c r="BH267" s="5"/>
      <c r="BI267" s="5"/>
      <c r="BJ267" s="5"/>
    </row>
    <row r="268" spans="2:62" hidden="1">
      <c r="B268">
        <f t="shared" si="45"/>
        <v>725</v>
      </c>
      <c r="C268" t="str">
        <f t="shared" si="45"/>
        <v xml:space="preserve">ALTRES OPERACIONS </v>
      </c>
      <c r="D268" t="str">
        <f t="shared" si="45"/>
        <v>Preparació per esporgar i lligar tomaqueres</v>
      </c>
      <c r="E268" s="82">
        <f t="shared" si="45"/>
        <v>2500</v>
      </c>
      <c r="F268" s="5">
        <f t="shared" si="48"/>
        <v>0</v>
      </c>
      <c r="G268" s="5">
        <f t="shared" si="48"/>
        <v>0</v>
      </c>
      <c r="H268" s="5">
        <f t="shared" si="48"/>
        <v>0</v>
      </c>
      <c r="I268" s="5">
        <f t="shared" si="48"/>
        <v>0</v>
      </c>
      <c r="J268" s="5">
        <f t="shared" si="48"/>
        <v>0</v>
      </c>
      <c r="K268" s="5">
        <f t="shared" si="48"/>
        <v>0</v>
      </c>
      <c r="L268" s="5">
        <f t="shared" si="48"/>
        <v>0</v>
      </c>
      <c r="M268" s="5">
        <f t="shared" si="48"/>
        <v>0</v>
      </c>
      <c r="N268" s="5">
        <f t="shared" si="48"/>
        <v>0</v>
      </c>
      <c r="O268" s="5">
        <f t="shared" si="48"/>
        <v>0</v>
      </c>
      <c r="P268" s="5">
        <f t="shared" si="48"/>
        <v>0</v>
      </c>
      <c r="Q268" s="5">
        <f t="shared" si="48"/>
        <v>0</v>
      </c>
      <c r="R268" s="5">
        <f t="shared" si="48"/>
        <v>0</v>
      </c>
      <c r="S268" s="5">
        <f t="shared" si="48"/>
        <v>0</v>
      </c>
      <c r="T268" s="5">
        <f t="shared" si="48"/>
        <v>0</v>
      </c>
      <c r="U268" s="5">
        <f t="shared" si="48"/>
        <v>0</v>
      </c>
      <c r="V268" s="5">
        <f t="shared" si="48"/>
        <v>0</v>
      </c>
      <c r="W268" s="5">
        <f t="shared" si="48"/>
        <v>0</v>
      </c>
      <c r="X268" s="5">
        <f t="shared" si="48"/>
        <v>0</v>
      </c>
      <c r="Y268" s="5">
        <f t="shared" si="48"/>
        <v>0</v>
      </c>
      <c r="Z268" s="5">
        <f t="shared" si="48"/>
        <v>0</v>
      </c>
      <c r="AA268" s="5">
        <f t="shared" si="48"/>
        <v>0</v>
      </c>
      <c r="AB268" s="5">
        <f t="shared" si="48"/>
        <v>0</v>
      </c>
      <c r="AC268" s="5">
        <f t="shared" si="48"/>
        <v>0</v>
      </c>
      <c r="AD268" s="5">
        <f t="shared" si="48"/>
        <v>0</v>
      </c>
      <c r="AE268" s="5">
        <f t="shared" si="48"/>
        <v>0</v>
      </c>
      <c r="AF268" s="5">
        <f t="shared" si="48"/>
        <v>0</v>
      </c>
      <c r="AG268" s="5">
        <f t="shared" si="48"/>
        <v>0</v>
      </c>
      <c r="AH268" s="5">
        <f t="shared" si="48"/>
        <v>0</v>
      </c>
      <c r="AI268" s="5">
        <f t="shared" si="48"/>
        <v>0</v>
      </c>
      <c r="AJ268" s="5">
        <f t="shared" si="48"/>
        <v>0</v>
      </c>
      <c r="AK268" s="5">
        <f t="shared" si="48"/>
        <v>0</v>
      </c>
      <c r="AL268" s="5">
        <f t="shared" si="48"/>
        <v>0</v>
      </c>
      <c r="AM268" s="5">
        <f t="shared" si="48"/>
        <v>0</v>
      </c>
      <c r="AN268" s="5">
        <f t="shared" si="48"/>
        <v>0</v>
      </c>
      <c r="AO268" s="5">
        <f t="shared" si="48"/>
        <v>0</v>
      </c>
      <c r="AP268" s="5">
        <f t="shared" si="48"/>
        <v>0</v>
      </c>
      <c r="AQ268" s="5">
        <f t="shared" si="48"/>
        <v>0</v>
      </c>
      <c r="AR268" s="5">
        <f t="shared" si="48"/>
        <v>0</v>
      </c>
      <c r="AS268" s="5">
        <f t="shared" si="38"/>
        <v>0</v>
      </c>
      <c r="AT268" s="5">
        <f t="shared" si="46"/>
        <v>0</v>
      </c>
      <c r="AU268" s="5">
        <f t="shared" si="46"/>
        <v>0</v>
      </c>
      <c r="AV268" s="5">
        <f t="shared" si="46"/>
        <v>0</v>
      </c>
      <c r="AW268" s="5">
        <f t="shared" si="46"/>
        <v>0</v>
      </c>
      <c r="AX268" s="5">
        <f t="shared" si="46"/>
        <v>0</v>
      </c>
      <c r="AY268" s="5">
        <f t="shared" si="46"/>
        <v>0</v>
      </c>
      <c r="AZ268" s="5">
        <f t="shared" si="46"/>
        <v>0</v>
      </c>
      <c r="BA268" s="5">
        <f t="shared" si="46"/>
        <v>0</v>
      </c>
      <c r="BB268" s="5">
        <f t="shared" si="46"/>
        <v>0</v>
      </c>
      <c r="BC268" s="5">
        <f t="shared" si="46"/>
        <v>0</v>
      </c>
      <c r="BD268" s="5"/>
      <c r="BE268" s="5"/>
      <c r="BF268" s="5"/>
      <c r="BG268" s="5"/>
      <c r="BH268" s="5"/>
      <c r="BI268" s="5"/>
      <c r="BJ268" s="5"/>
    </row>
    <row r="269" spans="2:62" hidden="1">
      <c r="B269">
        <f t="shared" si="45"/>
        <v>735</v>
      </c>
      <c r="C269" t="str">
        <f t="shared" si="45"/>
        <v xml:space="preserve">ALTRES OPERACIONS </v>
      </c>
      <c r="D269" t="str">
        <f t="shared" si="45"/>
        <v>Preparació per renda de la terra</v>
      </c>
      <c r="E269" s="82">
        <f t="shared" si="45"/>
        <v>2500</v>
      </c>
      <c r="F269" s="5">
        <f t="shared" si="48"/>
        <v>0</v>
      </c>
      <c r="G269" s="5">
        <f t="shared" si="48"/>
        <v>0</v>
      </c>
      <c r="H269" s="5">
        <f t="shared" si="48"/>
        <v>0</v>
      </c>
      <c r="I269" s="5">
        <f t="shared" si="48"/>
        <v>0</v>
      </c>
      <c r="J269" s="5">
        <f t="shared" si="48"/>
        <v>0</v>
      </c>
      <c r="K269" s="5">
        <f t="shared" si="48"/>
        <v>0</v>
      </c>
      <c r="L269" s="5">
        <f t="shared" si="48"/>
        <v>0</v>
      </c>
      <c r="M269" s="5">
        <f t="shared" si="48"/>
        <v>0</v>
      </c>
      <c r="N269" s="5">
        <f t="shared" si="48"/>
        <v>0</v>
      </c>
      <c r="O269" s="5">
        <f t="shared" si="48"/>
        <v>0</v>
      </c>
      <c r="P269" s="5">
        <f t="shared" si="48"/>
        <v>0</v>
      </c>
      <c r="Q269" s="5">
        <f t="shared" si="48"/>
        <v>0</v>
      </c>
      <c r="R269" s="5">
        <f t="shared" si="48"/>
        <v>0</v>
      </c>
      <c r="S269" s="5">
        <f t="shared" si="48"/>
        <v>0</v>
      </c>
      <c r="T269" s="5">
        <f t="shared" si="48"/>
        <v>0</v>
      </c>
      <c r="U269" s="5">
        <f t="shared" si="48"/>
        <v>0</v>
      </c>
      <c r="V269" s="5">
        <f t="shared" si="48"/>
        <v>0</v>
      </c>
      <c r="W269" s="5">
        <f t="shared" si="48"/>
        <v>0</v>
      </c>
      <c r="X269" s="5">
        <f t="shared" si="48"/>
        <v>0</v>
      </c>
      <c r="Y269" s="5">
        <f t="shared" si="48"/>
        <v>0</v>
      </c>
      <c r="Z269" s="5">
        <f t="shared" si="48"/>
        <v>0</v>
      </c>
      <c r="AA269" s="5">
        <f t="shared" ref="AA269:AR269" si="49">IF($E$4&lt;$E269,$E$4/$E269*AA144*AA$49,AA144*AA$49)</f>
        <v>0</v>
      </c>
      <c r="AB269" s="5">
        <f t="shared" si="49"/>
        <v>0</v>
      </c>
      <c r="AC269" s="5">
        <f t="shared" si="49"/>
        <v>0</v>
      </c>
      <c r="AD269" s="5">
        <f t="shared" si="49"/>
        <v>0</v>
      </c>
      <c r="AE269" s="5">
        <f t="shared" si="49"/>
        <v>0</v>
      </c>
      <c r="AF269" s="5">
        <f t="shared" si="49"/>
        <v>0</v>
      </c>
      <c r="AG269" s="5">
        <f t="shared" si="49"/>
        <v>0</v>
      </c>
      <c r="AH269" s="5">
        <f t="shared" si="49"/>
        <v>0</v>
      </c>
      <c r="AI269" s="5">
        <f t="shared" si="49"/>
        <v>0</v>
      </c>
      <c r="AJ269" s="5">
        <f t="shared" si="49"/>
        <v>0</v>
      </c>
      <c r="AK269" s="5">
        <f t="shared" si="49"/>
        <v>0</v>
      </c>
      <c r="AL269" s="5">
        <f t="shared" si="49"/>
        <v>0</v>
      </c>
      <c r="AM269" s="5">
        <f t="shared" si="49"/>
        <v>0</v>
      </c>
      <c r="AN269" s="5">
        <f t="shared" si="49"/>
        <v>0</v>
      </c>
      <c r="AO269" s="5">
        <f t="shared" si="49"/>
        <v>0</v>
      </c>
      <c r="AP269" s="5">
        <f t="shared" si="49"/>
        <v>0</v>
      </c>
      <c r="AQ269" s="5">
        <f t="shared" si="49"/>
        <v>0</v>
      </c>
      <c r="AR269" s="5">
        <f t="shared" si="49"/>
        <v>0</v>
      </c>
      <c r="AS269" s="5">
        <f t="shared" si="38"/>
        <v>0</v>
      </c>
      <c r="AT269" s="5">
        <f t="shared" si="46"/>
        <v>0</v>
      </c>
      <c r="AU269" s="5">
        <f t="shared" si="46"/>
        <v>0</v>
      </c>
      <c r="AV269" s="5">
        <f t="shared" si="46"/>
        <v>0</v>
      </c>
      <c r="AW269" s="5">
        <f t="shared" si="46"/>
        <v>0</v>
      </c>
      <c r="AX269" s="5">
        <f t="shared" si="46"/>
        <v>0</v>
      </c>
      <c r="AY269" s="5">
        <f t="shared" si="46"/>
        <v>0</v>
      </c>
      <c r="AZ269" s="5">
        <f t="shared" si="46"/>
        <v>0</v>
      </c>
      <c r="BA269" s="5">
        <f t="shared" si="46"/>
        <v>0</v>
      </c>
      <c r="BB269" s="5">
        <f t="shared" si="46"/>
        <v>0</v>
      </c>
      <c r="BC269" s="5">
        <f t="shared" si="46"/>
        <v>0</v>
      </c>
      <c r="BD269" s="5"/>
      <c r="BE269" s="5"/>
      <c r="BF269" s="5"/>
      <c r="BG269" s="5"/>
      <c r="BH269" s="5"/>
      <c r="BI269" s="5"/>
      <c r="BJ269" s="5"/>
    </row>
    <row r="270" spans="2:62" hidden="1">
      <c r="B270">
        <f t="shared" si="45"/>
        <v>815</v>
      </c>
      <c r="C270" t="str">
        <f t="shared" si="45"/>
        <v>RECOL.LECCIÓ</v>
      </c>
      <c r="D270" t="str">
        <f t="shared" si="45"/>
        <v>Preparació per recol.lecció col</v>
      </c>
      <c r="E270" s="82">
        <f t="shared" si="45"/>
        <v>2500</v>
      </c>
      <c r="F270" s="5">
        <f t="shared" ref="F270:AR275" si="50">IF($E$4&lt;$E270,$E$4/$E270*F145*F$49,F145*F$49)</f>
        <v>0</v>
      </c>
      <c r="G270" s="5">
        <f t="shared" si="50"/>
        <v>0</v>
      </c>
      <c r="H270" s="5">
        <f t="shared" si="50"/>
        <v>0</v>
      </c>
      <c r="I270" s="5">
        <f t="shared" si="50"/>
        <v>0</v>
      </c>
      <c r="J270" s="5">
        <f t="shared" si="50"/>
        <v>0</v>
      </c>
      <c r="K270" s="5">
        <f t="shared" si="50"/>
        <v>0</v>
      </c>
      <c r="L270" s="5">
        <f t="shared" si="50"/>
        <v>0</v>
      </c>
      <c r="M270" s="5">
        <f t="shared" si="50"/>
        <v>0</v>
      </c>
      <c r="N270" s="5">
        <f t="shared" si="50"/>
        <v>0</v>
      </c>
      <c r="O270" s="5">
        <f t="shared" si="50"/>
        <v>0</v>
      </c>
      <c r="P270" s="5">
        <f t="shared" si="50"/>
        <v>0</v>
      </c>
      <c r="Q270" s="5">
        <f t="shared" si="50"/>
        <v>0</v>
      </c>
      <c r="R270" s="5">
        <f t="shared" si="50"/>
        <v>0</v>
      </c>
      <c r="S270" s="5">
        <f t="shared" si="50"/>
        <v>0</v>
      </c>
      <c r="T270" s="5">
        <f t="shared" si="50"/>
        <v>0</v>
      </c>
      <c r="U270" s="5">
        <f t="shared" si="50"/>
        <v>0</v>
      </c>
      <c r="V270" s="5">
        <f t="shared" si="50"/>
        <v>0</v>
      </c>
      <c r="W270" s="5">
        <f t="shared" si="50"/>
        <v>0</v>
      </c>
      <c r="X270" s="5">
        <f t="shared" si="50"/>
        <v>0</v>
      </c>
      <c r="Y270" s="5">
        <f t="shared" si="50"/>
        <v>0</v>
      </c>
      <c r="Z270" s="5">
        <f t="shared" si="50"/>
        <v>0</v>
      </c>
      <c r="AA270" s="5">
        <f t="shared" si="50"/>
        <v>0</v>
      </c>
      <c r="AB270" s="5">
        <f t="shared" si="50"/>
        <v>0</v>
      </c>
      <c r="AC270" s="5">
        <f t="shared" si="50"/>
        <v>0</v>
      </c>
      <c r="AD270" s="5">
        <f t="shared" si="50"/>
        <v>0</v>
      </c>
      <c r="AE270" s="5">
        <f t="shared" si="50"/>
        <v>0</v>
      </c>
      <c r="AF270" s="5">
        <f t="shared" si="50"/>
        <v>0</v>
      </c>
      <c r="AG270" s="5">
        <f t="shared" si="50"/>
        <v>0</v>
      </c>
      <c r="AH270" s="5">
        <f t="shared" si="50"/>
        <v>0</v>
      </c>
      <c r="AI270" s="5">
        <f t="shared" si="50"/>
        <v>0</v>
      </c>
      <c r="AJ270" s="5">
        <f t="shared" si="50"/>
        <v>0</v>
      </c>
      <c r="AK270" s="5">
        <f t="shared" si="50"/>
        <v>0</v>
      </c>
      <c r="AL270" s="5">
        <f t="shared" si="50"/>
        <v>0</v>
      </c>
      <c r="AM270" s="5">
        <f t="shared" si="50"/>
        <v>0</v>
      </c>
      <c r="AN270" s="5">
        <f t="shared" si="50"/>
        <v>0</v>
      </c>
      <c r="AO270" s="5">
        <f t="shared" si="50"/>
        <v>0</v>
      </c>
      <c r="AP270" s="5">
        <f t="shared" si="50"/>
        <v>0</v>
      </c>
      <c r="AQ270" s="5">
        <f t="shared" si="50"/>
        <v>0</v>
      </c>
      <c r="AR270" s="5">
        <f t="shared" si="50"/>
        <v>0</v>
      </c>
      <c r="AS270" s="5">
        <f t="shared" si="38"/>
        <v>0</v>
      </c>
      <c r="AT270" s="5">
        <f t="shared" si="46"/>
        <v>0</v>
      </c>
      <c r="AU270" s="5">
        <f t="shared" si="46"/>
        <v>0</v>
      </c>
      <c r="AV270" s="5">
        <f t="shared" si="46"/>
        <v>0</v>
      </c>
      <c r="AW270" s="5">
        <f t="shared" si="46"/>
        <v>0</v>
      </c>
      <c r="AX270" s="5">
        <f t="shared" si="46"/>
        <v>0</v>
      </c>
      <c r="AY270" s="5">
        <f t="shared" si="46"/>
        <v>0</v>
      </c>
      <c r="AZ270" s="5">
        <f t="shared" si="46"/>
        <v>0</v>
      </c>
      <c r="BA270" s="5">
        <f t="shared" si="46"/>
        <v>0</v>
      </c>
      <c r="BB270" s="5">
        <f t="shared" si="46"/>
        <v>0</v>
      </c>
      <c r="BC270" s="5">
        <f t="shared" si="46"/>
        <v>0</v>
      </c>
      <c r="BD270" s="5"/>
      <c r="BE270" s="5"/>
      <c r="BF270" s="5"/>
      <c r="BG270" s="5"/>
      <c r="BH270" s="5"/>
      <c r="BI270" s="5"/>
      <c r="BJ270" s="5"/>
    </row>
    <row r="271" spans="2:62" hidden="1">
      <c r="B271">
        <f t="shared" si="45"/>
        <v>825</v>
      </c>
      <c r="C271" t="str">
        <f t="shared" si="45"/>
        <v>RECOL.LECCIÓ</v>
      </c>
      <c r="D271" t="str">
        <f t="shared" si="45"/>
        <v>Preparació per recol.lecció bròcoli</v>
      </c>
      <c r="E271" s="82">
        <f t="shared" si="45"/>
        <v>2500</v>
      </c>
      <c r="F271" s="5">
        <f t="shared" si="50"/>
        <v>0</v>
      </c>
      <c r="G271" s="5">
        <f t="shared" si="50"/>
        <v>0</v>
      </c>
      <c r="H271" s="5">
        <f t="shared" si="50"/>
        <v>0</v>
      </c>
      <c r="I271" s="5">
        <f t="shared" si="50"/>
        <v>0</v>
      </c>
      <c r="J271" s="5">
        <f t="shared" si="50"/>
        <v>0</v>
      </c>
      <c r="K271" s="5">
        <f t="shared" si="50"/>
        <v>0</v>
      </c>
      <c r="L271" s="5">
        <f t="shared" si="50"/>
        <v>0</v>
      </c>
      <c r="M271" s="5">
        <f t="shared" si="50"/>
        <v>0</v>
      </c>
      <c r="N271" s="5">
        <f t="shared" si="50"/>
        <v>0</v>
      </c>
      <c r="O271" s="5">
        <f t="shared" si="50"/>
        <v>0</v>
      </c>
      <c r="P271" s="5">
        <f t="shared" si="50"/>
        <v>0</v>
      </c>
      <c r="Q271" s="5">
        <f t="shared" si="50"/>
        <v>0</v>
      </c>
      <c r="R271" s="5">
        <f t="shared" si="50"/>
        <v>0</v>
      </c>
      <c r="S271" s="5">
        <f t="shared" si="50"/>
        <v>0</v>
      </c>
      <c r="T271" s="5">
        <f t="shared" si="50"/>
        <v>0</v>
      </c>
      <c r="U271" s="5">
        <f t="shared" si="50"/>
        <v>0</v>
      </c>
      <c r="V271" s="5">
        <f t="shared" si="50"/>
        <v>0</v>
      </c>
      <c r="W271" s="5">
        <f t="shared" si="50"/>
        <v>0</v>
      </c>
      <c r="X271" s="5">
        <f t="shared" si="50"/>
        <v>0</v>
      </c>
      <c r="Y271" s="5">
        <f t="shared" si="50"/>
        <v>0</v>
      </c>
      <c r="Z271" s="5">
        <f t="shared" si="50"/>
        <v>0</v>
      </c>
      <c r="AA271" s="5">
        <f t="shared" si="50"/>
        <v>0</v>
      </c>
      <c r="AB271" s="5">
        <f t="shared" si="50"/>
        <v>0</v>
      </c>
      <c r="AC271" s="5">
        <f t="shared" si="50"/>
        <v>0</v>
      </c>
      <c r="AD271" s="5">
        <f t="shared" si="50"/>
        <v>0</v>
      </c>
      <c r="AE271" s="5">
        <f t="shared" si="50"/>
        <v>0</v>
      </c>
      <c r="AF271" s="5">
        <f t="shared" si="50"/>
        <v>0</v>
      </c>
      <c r="AG271" s="5">
        <f t="shared" si="50"/>
        <v>0</v>
      </c>
      <c r="AH271" s="5">
        <f t="shared" si="50"/>
        <v>0</v>
      </c>
      <c r="AI271" s="5">
        <f t="shared" si="50"/>
        <v>0</v>
      </c>
      <c r="AJ271" s="5">
        <f t="shared" si="50"/>
        <v>0</v>
      </c>
      <c r="AK271" s="5">
        <f t="shared" si="50"/>
        <v>0</v>
      </c>
      <c r="AL271" s="5">
        <f t="shared" si="50"/>
        <v>0</v>
      </c>
      <c r="AM271" s="5">
        <f t="shared" si="50"/>
        <v>0</v>
      </c>
      <c r="AN271" s="5">
        <f t="shared" si="50"/>
        <v>0</v>
      </c>
      <c r="AO271" s="5">
        <f t="shared" si="50"/>
        <v>0</v>
      </c>
      <c r="AP271" s="5">
        <f t="shared" si="50"/>
        <v>0</v>
      </c>
      <c r="AQ271" s="5">
        <f t="shared" si="50"/>
        <v>0</v>
      </c>
      <c r="AR271" s="5">
        <f t="shared" si="50"/>
        <v>0</v>
      </c>
      <c r="AS271" s="5">
        <f t="shared" si="38"/>
        <v>0</v>
      </c>
      <c r="AT271" s="5">
        <f t="shared" si="46"/>
        <v>0</v>
      </c>
      <c r="AU271" s="5">
        <f t="shared" si="46"/>
        <v>0</v>
      </c>
      <c r="AV271" s="5">
        <f t="shared" si="46"/>
        <v>0</v>
      </c>
      <c r="AW271" s="5">
        <f t="shared" si="46"/>
        <v>0</v>
      </c>
      <c r="AX271" s="5">
        <f t="shared" si="46"/>
        <v>0</v>
      </c>
      <c r="AY271" s="5">
        <f t="shared" si="46"/>
        <v>0</v>
      </c>
      <c r="AZ271" s="5">
        <f t="shared" si="46"/>
        <v>0</v>
      </c>
      <c r="BA271" s="5">
        <f t="shared" si="46"/>
        <v>0</v>
      </c>
      <c r="BB271" s="5">
        <f t="shared" si="46"/>
        <v>0</v>
      </c>
      <c r="BC271" s="5">
        <f t="shared" si="46"/>
        <v>0</v>
      </c>
      <c r="BD271" s="5"/>
      <c r="BE271" s="5"/>
      <c r="BF271" s="5"/>
      <c r="BG271" s="5"/>
      <c r="BH271" s="5"/>
      <c r="BI271" s="5"/>
      <c r="BJ271" s="5"/>
    </row>
    <row r="272" spans="2:62" hidden="1">
      <c r="B272">
        <f t="shared" si="45"/>
        <v>835</v>
      </c>
      <c r="C272" t="str">
        <f t="shared" si="45"/>
        <v>RECOL.LECCIÓ</v>
      </c>
      <c r="D272" t="str">
        <f t="shared" si="45"/>
        <v>Preparació per recol.lecció calçot</v>
      </c>
      <c r="E272" s="82">
        <f t="shared" si="45"/>
        <v>2500</v>
      </c>
      <c r="F272" s="5">
        <f t="shared" si="50"/>
        <v>0</v>
      </c>
      <c r="G272" s="5">
        <f t="shared" si="50"/>
        <v>0</v>
      </c>
      <c r="H272" s="5">
        <f t="shared" si="50"/>
        <v>0</v>
      </c>
      <c r="I272" s="5">
        <f t="shared" si="50"/>
        <v>0</v>
      </c>
      <c r="J272" s="5">
        <f t="shared" si="50"/>
        <v>0</v>
      </c>
      <c r="K272" s="5">
        <f t="shared" si="50"/>
        <v>0</v>
      </c>
      <c r="L272" s="5">
        <f t="shared" si="50"/>
        <v>0</v>
      </c>
      <c r="M272" s="5">
        <f t="shared" si="50"/>
        <v>0</v>
      </c>
      <c r="N272" s="5">
        <f t="shared" si="50"/>
        <v>0</v>
      </c>
      <c r="O272" s="5">
        <f t="shared" si="50"/>
        <v>0</v>
      </c>
      <c r="P272" s="5">
        <f t="shared" si="50"/>
        <v>0</v>
      </c>
      <c r="Q272" s="5">
        <f t="shared" si="50"/>
        <v>0</v>
      </c>
      <c r="R272" s="5">
        <f t="shared" si="50"/>
        <v>0</v>
      </c>
      <c r="S272" s="5">
        <f t="shared" si="50"/>
        <v>0</v>
      </c>
      <c r="T272" s="5">
        <f t="shared" si="50"/>
        <v>0</v>
      </c>
      <c r="U272" s="5">
        <f t="shared" si="50"/>
        <v>0</v>
      </c>
      <c r="V272" s="5">
        <f t="shared" si="50"/>
        <v>0</v>
      </c>
      <c r="W272" s="5">
        <f t="shared" si="50"/>
        <v>0</v>
      </c>
      <c r="X272" s="5">
        <f t="shared" si="50"/>
        <v>0</v>
      </c>
      <c r="Y272" s="5">
        <f t="shared" si="50"/>
        <v>0</v>
      </c>
      <c r="Z272" s="5">
        <f t="shared" si="50"/>
        <v>0</v>
      </c>
      <c r="AA272" s="5">
        <f t="shared" si="50"/>
        <v>0</v>
      </c>
      <c r="AB272" s="5">
        <f t="shared" si="50"/>
        <v>0</v>
      </c>
      <c r="AC272" s="5">
        <f t="shared" si="50"/>
        <v>0</v>
      </c>
      <c r="AD272" s="5">
        <f t="shared" si="50"/>
        <v>0</v>
      </c>
      <c r="AE272" s="5">
        <f t="shared" si="50"/>
        <v>0</v>
      </c>
      <c r="AF272" s="5">
        <f t="shared" si="50"/>
        <v>0</v>
      </c>
      <c r="AG272" s="5">
        <f t="shared" si="50"/>
        <v>0</v>
      </c>
      <c r="AH272" s="5">
        <f t="shared" si="50"/>
        <v>0</v>
      </c>
      <c r="AI272" s="5">
        <f t="shared" si="50"/>
        <v>0</v>
      </c>
      <c r="AJ272" s="5">
        <f t="shared" si="50"/>
        <v>0</v>
      </c>
      <c r="AK272" s="5">
        <f t="shared" si="50"/>
        <v>0</v>
      </c>
      <c r="AL272" s="5">
        <f t="shared" si="50"/>
        <v>0</v>
      </c>
      <c r="AM272" s="5">
        <f t="shared" si="50"/>
        <v>0</v>
      </c>
      <c r="AN272" s="5">
        <f t="shared" si="50"/>
        <v>0</v>
      </c>
      <c r="AO272" s="5">
        <f t="shared" si="50"/>
        <v>0</v>
      </c>
      <c r="AP272" s="5">
        <f t="shared" si="50"/>
        <v>0</v>
      </c>
      <c r="AQ272" s="5">
        <f t="shared" si="50"/>
        <v>0</v>
      </c>
      <c r="AR272" s="5">
        <f t="shared" si="50"/>
        <v>0</v>
      </c>
      <c r="AS272" s="5">
        <f t="shared" si="38"/>
        <v>0</v>
      </c>
      <c r="AT272" s="5">
        <f t="shared" si="46"/>
        <v>0</v>
      </c>
      <c r="AU272" s="5">
        <f t="shared" si="46"/>
        <v>0</v>
      </c>
      <c r="AV272" s="5">
        <f t="shared" si="46"/>
        <v>0</v>
      </c>
      <c r="AW272" s="5">
        <f t="shared" si="46"/>
        <v>0</v>
      </c>
      <c r="AX272" s="5">
        <f t="shared" si="46"/>
        <v>0</v>
      </c>
      <c r="AY272" s="5">
        <f t="shared" si="46"/>
        <v>0</v>
      </c>
      <c r="AZ272" s="5">
        <f t="shared" si="46"/>
        <v>0</v>
      </c>
      <c r="BA272" s="5">
        <f t="shared" si="46"/>
        <v>0</v>
      </c>
      <c r="BB272" s="5">
        <f t="shared" si="46"/>
        <v>0</v>
      </c>
      <c r="BC272" s="5">
        <f t="shared" si="46"/>
        <v>0</v>
      </c>
      <c r="BD272" s="5"/>
      <c r="BE272" s="5"/>
      <c r="BF272" s="5"/>
      <c r="BG272" s="5"/>
      <c r="BH272" s="5"/>
      <c r="BI272" s="5"/>
      <c r="BJ272" s="5"/>
    </row>
    <row r="273" spans="2:66" hidden="1">
      <c r="B273">
        <f t="shared" ref="B273:E274" si="51">+B148</f>
        <v>845</v>
      </c>
      <c r="C273" t="str">
        <f t="shared" si="51"/>
        <v>RECOL.LECCIÓ</v>
      </c>
      <c r="D273" t="str">
        <f t="shared" si="51"/>
        <v>Preparació per recol.lecció enciam</v>
      </c>
      <c r="E273" s="82">
        <f t="shared" si="51"/>
        <v>2500</v>
      </c>
      <c r="F273" s="5">
        <f t="shared" si="50"/>
        <v>0</v>
      </c>
      <c r="G273" s="5">
        <f t="shared" si="50"/>
        <v>0</v>
      </c>
      <c r="H273" s="5">
        <f t="shared" si="50"/>
        <v>0</v>
      </c>
      <c r="I273" s="5">
        <f t="shared" si="50"/>
        <v>0</v>
      </c>
      <c r="J273" s="5">
        <f t="shared" si="50"/>
        <v>0</v>
      </c>
      <c r="K273" s="5">
        <f t="shared" si="50"/>
        <v>0</v>
      </c>
      <c r="L273" s="5">
        <f t="shared" si="50"/>
        <v>0</v>
      </c>
      <c r="M273" s="5">
        <f t="shared" si="50"/>
        <v>0</v>
      </c>
      <c r="N273" s="5">
        <f t="shared" si="50"/>
        <v>0</v>
      </c>
      <c r="O273" s="5">
        <f t="shared" si="50"/>
        <v>0</v>
      </c>
      <c r="P273" s="5">
        <f t="shared" si="50"/>
        <v>0</v>
      </c>
      <c r="Q273" s="5">
        <f t="shared" si="50"/>
        <v>0</v>
      </c>
      <c r="R273" s="5">
        <f t="shared" si="50"/>
        <v>0</v>
      </c>
      <c r="S273" s="5">
        <f t="shared" si="50"/>
        <v>0</v>
      </c>
      <c r="T273" s="5">
        <f t="shared" si="50"/>
        <v>0</v>
      </c>
      <c r="U273" s="5">
        <f t="shared" si="50"/>
        <v>0</v>
      </c>
      <c r="V273" s="5">
        <f t="shared" si="50"/>
        <v>0</v>
      </c>
      <c r="W273" s="5">
        <f t="shared" si="50"/>
        <v>0</v>
      </c>
      <c r="X273" s="5">
        <f t="shared" si="50"/>
        <v>0</v>
      </c>
      <c r="Y273" s="5">
        <f t="shared" si="50"/>
        <v>0</v>
      </c>
      <c r="Z273" s="5">
        <f t="shared" si="50"/>
        <v>0</v>
      </c>
      <c r="AA273" s="5">
        <f t="shared" si="50"/>
        <v>0</v>
      </c>
      <c r="AB273" s="5">
        <f t="shared" si="50"/>
        <v>0</v>
      </c>
      <c r="AC273" s="5">
        <f t="shared" si="50"/>
        <v>0</v>
      </c>
      <c r="AD273" s="5">
        <f t="shared" si="50"/>
        <v>0</v>
      </c>
      <c r="AE273" s="5">
        <f t="shared" si="50"/>
        <v>0</v>
      </c>
      <c r="AF273" s="5">
        <f t="shared" si="50"/>
        <v>0</v>
      </c>
      <c r="AG273" s="5">
        <f t="shared" si="50"/>
        <v>0</v>
      </c>
      <c r="AH273" s="5">
        <f t="shared" si="50"/>
        <v>0</v>
      </c>
      <c r="AI273" s="5">
        <f t="shared" si="50"/>
        <v>0</v>
      </c>
      <c r="AJ273" s="5">
        <f t="shared" si="50"/>
        <v>0</v>
      </c>
      <c r="AK273" s="5">
        <f t="shared" si="50"/>
        <v>0</v>
      </c>
      <c r="AL273" s="5">
        <f t="shared" si="50"/>
        <v>0</v>
      </c>
      <c r="AM273" s="5">
        <f t="shared" si="50"/>
        <v>0</v>
      </c>
      <c r="AN273" s="5">
        <f t="shared" si="50"/>
        <v>0</v>
      </c>
      <c r="AO273" s="5">
        <f t="shared" si="50"/>
        <v>0</v>
      </c>
      <c r="AP273" s="5">
        <f t="shared" si="50"/>
        <v>0</v>
      </c>
      <c r="AQ273" s="5">
        <f t="shared" si="50"/>
        <v>0</v>
      </c>
      <c r="AR273" s="5">
        <f t="shared" si="50"/>
        <v>0</v>
      </c>
      <c r="AS273" s="5">
        <f t="shared" ref="AS273:AS433" si="52">SUM(F273:AR273)</f>
        <v>0</v>
      </c>
      <c r="AT273" s="5">
        <f t="shared" si="46"/>
        <v>0</v>
      </c>
      <c r="AU273" s="5">
        <f t="shared" si="46"/>
        <v>0</v>
      </c>
      <c r="AV273" s="5">
        <f t="shared" si="46"/>
        <v>0</v>
      </c>
      <c r="AW273" s="5">
        <f t="shared" si="46"/>
        <v>0</v>
      </c>
      <c r="AX273" s="5">
        <f t="shared" si="46"/>
        <v>0</v>
      </c>
      <c r="AY273" s="5">
        <f t="shared" si="46"/>
        <v>0</v>
      </c>
      <c r="AZ273" s="5">
        <f t="shared" si="46"/>
        <v>0</v>
      </c>
      <c r="BA273" s="5">
        <f t="shared" si="46"/>
        <v>0</v>
      </c>
      <c r="BB273" s="5">
        <f t="shared" si="46"/>
        <v>0</v>
      </c>
      <c r="BC273" s="5">
        <f t="shared" si="46"/>
        <v>0</v>
      </c>
      <c r="BD273" s="5"/>
      <c r="BE273" s="5"/>
      <c r="BF273" s="5"/>
      <c r="BG273" s="5"/>
      <c r="BH273" s="5"/>
      <c r="BI273" s="5"/>
      <c r="BJ273" s="5"/>
    </row>
    <row r="274" spans="2:66" hidden="1">
      <c r="B274">
        <f t="shared" si="51"/>
        <v>855</v>
      </c>
      <c r="C274" t="str">
        <f t="shared" si="51"/>
        <v>RECOL.LECCIÓ</v>
      </c>
      <c r="D274" t="str">
        <f t="shared" si="51"/>
        <v>Preparació per recol.lecció bledes a manats</v>
      </c>
      <c r="E274" s="82">
        <f t="shared" si="51"/>
        <v>2500</v>
      </c>
      <c r="F274" s="5">
        <f t="shared" si="50"/>
        <v>0</v>
      </c>
      <c r="G274" s="5">
        <f t="shared" si="50"/>
        <v>0</v>
      </c>
      <c r="H274" s="5">
        <f t="shared" si="50"/>
        <v>0</v>
      </c>
      <c r="I274" s="5">
        <f t="shared" si="50"/>
        <v>0</v>
      </c>
      <c r="J274" s="5">
        <f t="shared" si="50"/>
        <v>0</v>
      </c>
      <c r="K274" s="5">
        <f t="shared" si="50"/>
        <v>0</v>
      </c>
      <c r="L274" s="5">
        <f t="shared" si="50"/>
        <v>0</v>
      </c>
      <c r="M274" s="5">
        <f t="shared" si="50"/>
        <v>0</v>
      </c>
      <c r="N274" s="5">
        <f t="shared" si="50"/>
        <v>0</v>
      </c>
      <c r="O274" s="5">
        <f t="shared" si="50"/>
        <v>0</v>
      </c>
      <c r="P274" s="5">
        <f t="shared" si="50"/>
        <v>0</v>
      </c>
      <c r="Q274" s="5">
        <f t="shared" si="50"/>
        <v>0</v>
      </c>
      <c r="R274" s="5">
        <f t="shared" si="50"/>
        <v>0</v>
      </c>
      <c r="S274" s="5">
        <f t="shared" si="50"/>
        <v>0</v>
      </c>
      <c r="T274" s="5">
        <f t="shared" si="50"/>
        <v>0</v>
      </c>
      <c r="U274" s="5">
        <f t="shared" si="50"/>
        <v>0</v>
      </c>
      <c r="V274" s="5">
        <f t="shared" si="50"/>
        <v>0</v>
      </c>
      <c r="W274" s="5">
        <f t="shared" si="50"/>
        <v>0</v>
      </c>
      <c r="X274" s="5">
        <f t="shared" si="50"/>
        <v>0</v>
      </c>
      <c r="Y274" s="5">
        <f t="shared" si="50"/>
        <v>0</v>
      </c>
      <c r="Z274" s="5">
        <f t="shared" si="50"/>
        <v>0</v>
      </c>
      <c r="AA274" s="5">
        <f t="shared" si="50"/>
        <v>0</v>
      </c>
      <c r="AB274" s="5">
        <f t="shared" si="50"/>
        <v>0</v>
      </c>
      <c r="AC274" s="5">
        <f t="shared" si="50"/>
        <v>0</v>
      </c>
      <c r="AD274" s="5">
        <f t="shared" si="50"/>
        <v>0</v>
      </c>
      <c r="AE274" s="5">
        <f t="shared" si="50"/>
        <v>0</v>
      </c>
      <c r="AF274" s="5">
        <f t="shared" si="50"/>
        <v>0</v>
      </c>
      <c r="AG274" s="5">
        <f t="shared" si="50"/>
        <v>0</v>
      </c>
      <c r="AH274" s="5">
        <f t="shared" si="50"/>
        <v>0</v>
      </c>
      <c r="AI274" s="5">
        <f t="shared" si="50"/>
        <v>0</v>
      </c>
      <c r="AJ274" s="5">
        <f t="shared" si="50"/>
        <v>0</v>
      </c>
      <c r="AK274" s="5">
        <f t="shared" si="50"/>
        <v>0</v>
      </c>
      <c r="AL274" s="5">
        <f t="shared" si="50"/>
        <v>0</v>
      </c>
      <c r="AM274" s="5">
        <f t="shared" si="50"/>
        <v>0</v>
      </c>
      <c r="AN274" s="5">
        <f t="shared" si="50"/>
        <v>0</v>
      </c>
      <c r="AO274" s="5">
        <f t="shared" si="50"/>
        <v>0</v>
      </c>
      <c r="AP274" s="5">
        <f t="shared" si="50"/>
        <v>0</v>
      </c>
      <c r="AQ274" s="5">
        <f t="shared" si="50"/>
        <v>0</v>
      </c>
      <c r="AR274" s="5">
        <f t="shared" si="50"/>
        <v>0</v>
      </c>
      <c r="AS274" s="5">
        <f t="shared" si="52"/>
        <v>0</v>
      </c>
      <c r="AT274" s="5">
        <f t="shared" si="46"/>
        <v>0</v>
      </c>
      <c r="AU274" s="5">
        <f t="shared" si="46"/>
        <v>0</v>
      </c>
      <c r="AV274" s="5">
        <f t="shared" si="46"/>
        <v>0</v>
      </c>
      <c r="AW274" s="5">
        <f t="shared" si="46"/>
        <v>0</v>
      </c>
      <c r="AX274" s="5">
        <f t="shared" si="46"/>
        <v>0</v>
      </c>
      <c r="AY274" s="5">
        <f t="shared" si="46"/>
        <v>0</v>
      </c>
      <c r="AZ274" s="5">
        <f t="shared" si="46"/>
        <v>0</v>
      </c>
      <c r="BA274" s="5">
        <f t="shared" si="46"/>
        <v>0</v>
      </c>
      <c r="BB274" s="5">
        <f t="shared" si="46"/>
        <v>0</v>
      </c>
      <c r="BC274" s="5">
        <f t="shared" si="46"/>
        <v>0</v>
      </c>
      <c r="BD274" s="5"/>
      <c r="BE274" s="5"/>
      <c r="BF274" s="5"/>
      <c r="BG274" s="5"/>
      <c r="BH274" s="5"/>
      <c r="BI274" s="5"/>
      <c r="BJ274" s="5"/>
    </row>
    <row r="275" spans="2:66" hidden="1">
      <c r="B275">
        <f>+B150</f>
        <v>865</v>
      </c>
      <c r="C275" t="str">
        <f>+C150</f>
        <v>RECOL.LECCIÓ</v>
      </c>
      <c r="D275" t="str">
        <f>+D150</f>
        <v>Preparació per recol.lecció bledes</v>
      </c>
      <c r="E275" s="82">
        <f t="shared" ref="E275" si="53">+E150</f>
        <v>2500</v>
      </c>
      <c r="F275" s="5">
        <f t="shared" si="50"/>
        <v>0</v>
      </c>
      <c r="G275" s="5">
        <f t="shared" si="50"/>
        <v>0</v>
      </c>
      <c r="H275" s="5">
        <f t="shared" si="50"/>
        <v>0</v>
      </c>
      <c r="I275" s="5">
        <f t="shared" si="50"/>
        <v>0</v>
      </c>
      <c r="J275" s="5">
        <f t="shared" si="50"/>
        <v>0</v>
      </c>
      <c r="K275" s="5">
        <f t="shared" si="50"/>
        <v>0</v>
      </c>
      <c r="L275" s="5">
        <f t="shared" si="50"/>
        <v>0</v>
      </c>
      <c r="M275" s="5">
        <f t="shared" si="50"/>
        <v>0</v>
      </c>
      <c r="N275" s="5">
        <f t="shared" si="50"/>
        <v>0</v>
      </c>
      <c r="O275" s="5">
        <f t="shared" si="50"/>
        <v>0</v>
      </c>
      <c r="P275" s="5">
        <f t="shared" si="50"/>
        <v>0</v>
      </c>
      <c r="Q275" s="5">
        <f t="shared" si="50"/>
        <v>0</v>
      </c>
      <c r="R275" s="5">
        <f t="shared" si="50"/>
        <v>0</v>
      </c>
      <c r="S275" s="5">
        <f t="shared" si="50"/>
        <v>0</v>
      </c>
      <c r="T275" s="5">
        <f t="shared" si="50"/>
        <v>0</v>
      </c>
      <c r="U275" s="5">
        <f t="shared" si="50"/>
        <v>0</v>
      </c>
      <c r="V275" s="5">
        <f t="shared" si="50"/>
        <v>0</v>
      </c>
      <c r="W275" s="5">
        <f t="shared" si="50"/>
        <v>0</v>
      </c>
      <c r="X275" s="5">
        <f t="shared" si="50"/>
        <v>0</v>
      </c>
      <c r="Y275" s="5">
        <f t="shared" si="50"/>
        <v>0</v>
      </c>
      <c r="Z275" s="5">
        <f t="shared" si="50"/>
        <v>0</v>
      </c>
      <c r="AA275" s="5">
        <f t="shared" si="50"/>
        <v>0</v>
      </c>
      <c r="AB275" s="5">
        <f t="shared" si="50"/>
        <v>0</v>
      </c>
      <c r="AC275" s="5">
        <f t="shared" si="50"/>
        <v>0</v>
      </c>
      <c r="AD275" s="5">
        <f t="shared" si="50"/>
        <v>0</v>
      </c>
      <c r="AE275" s="5">
        <f t="shared" si="50"/>
        <v>0</v>
      </c>
      <c r="AF275" s="5">
        <f t="shared" si="50"/>
        <v>0</v>
      </c>
      <c r="AG275" s="5">
        <f t="shared" si="50"/>
        <v>0</v>
      </c>
      <c r="AH275" s="5">
        <f t="shared" si="50"/>
        <v>0</v>
      </c>
      <c r="AI275" s="5">
        <f t="shared" si="50"/>
        <v>0</v>
      </c>
      <c r="AJ275" s="5">
        <f t="shared" si="50"/>
        <v>0</v>
      </c>
      <c r="AK275" s="5">
        <f t="shared" si="50"/>
        <v>0</v>
      </c>
      <c r="AL275" s="5">
        <f t="shared" si="50"/>
        <v>0</v>
      </c>
      <c r="AM275" s="5">
        <f t="shared" si="50"/>
        <v>0</v>
      </c>
      <c r="AN275" s="5">
        <f t="shared" si="50"/>
        <v>0</v>
      </c>
      <c r="AO275" s="5">
        <f t="shared" si="50"/>
        <v>0</v>
      </c>
      <c r="AP275" s="5">
        <f t="shared" si="50"/>
        <v>0</v>
      </c>
      <c r="AQ275" s="5">
        <f t="shared" si="50"/>
        <v>0</v>
      </c>
      <c r="AR275" s="5">
        <f t="shared" si="50"/>
        <v>0</v>
      </c>
      <c r="AS275" s="5">
        <f t="shared" si="52"/>
        <v>0</v>
      </c>
      <c r="AT275" s="5">
        <f t="shared" ref="AT275:BC275" si="54">IF($E$4&lt;$E275,$E$4/$E275*AT150*AT$49,AT150*AT$49)</f>
        <v>0</v>
      </c>
      <c r="AU275" s="5">
        <f t="shared" si="54"/>
        <v>0</v>
      </c>
      <c r="AV275" s="5">
        <f t="shared" si="54"/>
        <v>0</v>
      </c>
      <c r="AW275" s="5">
        <f t="shared" si="54"/>
        <v>0</v>
      </c>
      <c r="AX275" s="5">
        <f t="shared" si="54"/>
        <v>0</v>
      </c>
      <c r="AY275" s="5">
        <f t="shared" si="54"/>
        <v>0</v>
      </c>
      <c r="AZ275" s="5">
        <f t="shared" si="54"/>
        <v>0</v>
      </c>
      <c r="BA275" s="5">
        <f t="shared" si="54"/>
        <v>0</v>
      </c>
      <c r="BB275" s="5">
        <f t="shared" si="54"/>
        <v>0</v>
      </c>
      <c r="BC275" s="5">
        <f t="shared" si="54"/>
        <v>0</v>
      </c>
      <c r="BD275" s="5"/>
      <c r="BE275" s="5"/>
      <c r="BF275" s="5"/>
      <c r="BG275" s="5"/>
      <c r="BH275" s="5"/>
      <c r="BI275" s="5"/>
      <c r="BJ275" s="5"/>
    </row>
    <row r="276" spans="2:66" hidden="1">
      <c r="B276">
        <f t="shared" ref="B276:E276" si="55">+B151</f>
        <v>875</v>
      </c>
      <c r="C276" t="str">
        <f t="shared" si="55"/>
        <v>RECOL.LECCIÓ</v>
      </c>
      <c r="D276" t="str">
        <f t="shared" si="55"/>
        <v>Preparació per recol.lecció tomàquet</v>
      </c>
      <c r="E276" s="82">
        <f t="shared" si="55"/>
        <v>2500</v>
      </c>
      <c r="F276" s="5">
        <f t="shared" ref="F276:AR277" si="56">IF($E$4&lt;$E276,$E$4/$E276*F151*F$49,F151*F$49)</f>
        <v>0</v>
      </c>
      <c r="G276" s="5">
        <f t="shared" si="56"/>
        <v>0</v>
      </c>
      <c r="H276" s="5">
        <f t="shared" si="56"/>
        <v>0</v>
      </c>
      <c r="I276" s="5">
        <f t="shared" si="56"/>
        <v>0</v>
      </c>
      <c r="J276" s="5">
        <f t="shared" si="56"/>
        <v>0</v>
      </c>
      <c r="K276" s="5">
        <f t="shared" si="56"/>
        <v>0</v>
      </c>
      <c r="L276" s="5">
        <f t="shared" si="56"/>
        <v>0</v>
      </c>
      <c r="M276" s="5">
        <f t="shared" si="56"/>
        <v>0</v>
      </c>
      <c r="N276" s="5">
        <f t="shared" si="56"/>
        <v>0</v>
      </c>
      <c r="O276" s="5">
        <f t="shared" si="56"/>
        <v>0</v>
      </c>
      <c r="P276" s="5">
        <f t="shared" si="56"/>
        <v>0</v>
      </c>
      <c r="Q276" s="5">
        <f t="shared" si="56"/>
        <v>0</v>
      </c>
      <c r="R276" s="5">
        <f t="shared" si="56"/>
        <v>0</v>
      </c>
      <c r="S276" s="5">
        <f t="shared" si="56"/>
        <v>0</v>
      </c>
      <c r="T276" s="5">
        <f t="shared" si="56"/>
        <v>0</v>
      </c>
      <c r="U276" s="5">
        <f t="shared" si="56"/>
        <v>0</v>
      </c>
      <c r="V276" s="5">
        <f t="shared" si="56"/>
        <v>0</v>
      </c>
      <c r="W276" s="5">
        <f t="shared" si="56"/>
        <v>0</v>
      </c>
      <c r="X276" s="5">
        <f t="shared" si="56"/>
        <v>0</v>
      </c>
      <c r="Y276" s="5">
        <f t="shared" si="56"/>
        <v>0</v>
      </c>
      <c r="Z276" s="5">
        <f t="shared" si="56"/>
        <v>0</v>
      </c>
      <c r="AA276" s="5">
        <f t="shared" si="56"/>
        <v>0</v>
      </c>
      <c r="AB276" s="5">
        <f t="shared" si="56"/>
        <v>0</v>
      </c>
      <c r="AC276" s="5">
        <f t="shared" si="56"/>
        <v>0</v>
      </c>
      <c r="AD276" s="5">
        <f t="shared" si="56"/>
        <v>0</v>
      </c>
      <c r="AE276" s="5">
        <f t="shared" si="56"/>
        <v>0</v>
      </c>
      <c r="AF276" s="5">
        <f t="shared" si="56"/>
        <v>0</v>
      </c>
      <c r="AG276" s="5">
        <f t="shared" si="56"/>
        <v>0</v>
      </c>
      <c r="AH276" s="5">
        <f t="shared" si="56"/>
        <v>0</v>
      </c>
      <c r="AI276" s="5">
        <f t="shared" si="56"/>
        <v>0</v>
      </c>
      <c r="AJ276" s="5">
        <f t="shared" si="56"/>
        <v>0</v>
      </c>
      <c r="AK276" s="5">
        <f t="shared" si="56"/>
        <v>0</v>
      </c>
      <c r="AL276" s="5">
        <f t="shared" si="56"/>
        <v>0</v>
      </c>
      <c r="AM276" s="5">
        <f t="shared" si="56"/>
        <v>0</v>
      </c>
      <c r="AN276" s="5">
        <f t="shared" si="56"/>
        <v>0</v>
      </c>
      <c r="AO276" s="5">
        <f t="shared" si="56"/>
        <v>0</v>
      </c>
      <c r="AP276" s="5">
        <f t="shared" si="56"/>
        <v>0</v>
      </c>
      <c r="AQ276" s="5">
        <f t="shared" si="56"/>
        <v>0</v>
      </c>
      <c r="AR276" s="5">
        <f t="shared" si="56"/>
        <v>0</v>
      </c>
      <c r="AS276" s="5">
        <f t="shared" ref="AS276:AS277" si="57">SUM(F276:AR276)</f>
        <v>0</v>
      </c>
      <c r="AT276" s="5">
        <f t="shared" ref="AT276:BC276" si="58">IF($E$4&lt;$E276,$E$4/$E276*AT151*AT$49,AT151*AT$49)</f>
        <v>0</v>
      </c>
      <c r="AU276" s="5">
        <f t="shared" si="58"/>
        <v>0</v>
      </c>
      <c r="AV276" s="5">
        <f t="shared" si="58"/>
        <v>0</v>
      </c>
      <c r="AW276" s="5">
        <f t="shared" si="58"/>
        <v>0</v>
      </c>
      <c r="AX276" s="5">
        <f t="shared" si="58"/>
        <v>0</v>
      </c>
      <c r="AY276" s="5">
        <f t="shared" si="58"/>
        <v>0</v>
      </c>
      <c r="AZ276" s="5">
        <f t="shared" si="58"/>
        <v>0</v>
      </c>
      <c r="BA276" s="5">
        <f t="shared" si="58"/>
        <v>0</v>
      </c>
      <c r="BB276" s="5">
        <f t="shared" si="58"/>
        <v>0</v>
      </c>
      <c r="BC276" s="5">
        <f t="shared" si="58"/>
        <v>0</v>
      </c>
      <c r="BD276" s="5"/>
      <c r="BE276" s="5"/>
      <c r="BF276" s="5"/>
      <c r="BG276" s="5"/>
      <c r="BH276" s="5"/>
      <c r="BI276" s="5"/>
      <c r="BJ276" s="5"/>
    </row>
    <row r="277" spans="2:66" hidden="1">
      <c r="B277">
        <f t="shared" ref="B277:E277" si="59">+B152</f>
        <v>885</v>
      </c>
      <c r="C277" t="str">
        <f t="shared" si="59"/>
        <v>RECOL.LECCIÓ</v>
      </c>
      <c r="D277" t="str">
        <f t="shared" si="59"/>
        <v>Preparació per recol.lecció carbassa</v>
      </c>
      <c r="E277" s="82">
        <f t="shared" si="59"/>
        <v>2500</v>
      </c>
      <c r="F277" s="5">
        <f t="shared" si="56"/>
        <v>0</v>
      </c>
      <c r="G277" s="5">
        <f t="shared" si="56"/>
        <v>0</v>
      </c>
      <c r="H277" s="5">
        <f t="shared" si="56"/>
        <v>0</v>
      </c>
      <c r="I277" s="5">
        <f t="shared" si="56"/>
        <v>0</v>
      </c>
      <c r="J277" s="5">
        <f t="shared" si="56"/>
        <v>0</v>
      </c>
      <c r="K277" s="5">
        <f t="shared" si="56"/>
        <v>0</v>
      </c>
      <c r="L277" s="5">
        <f t="shared" si="56"/>
        <v>0</v>
      </c>
      <c r="M277" s="5">
        <f t="shared" si="56"/>
        <v>0</v>
      </c>
      <c r="N277" s="5">
        <f t="shared" si="56"/>
        <v>0</v>
      </c>
      <c r="O277" s="5">
        <f t="shared" si="56"/>
        <v>0</v>
      </c>
      <c r="P277" s="5">
        <f t="shared" si="56"/>
        <v>0</v>
      </c>
      <c r="Q277" s="5">
        <f t="shared" si="56"/>
        <v>0</v>
      </c>
      <c r="R277" s="5">
        <f t="shared" si="56"/>
        <v>0</v>
      </c>
      <c r="S277" s="5">
        <f t="shared" si="56"/>
        <v>0</v>
      </c>
      <c r="T277" s="5">
        <f t="shared" si="56"/>
        <v>0</v>
      </c>
      <c r="U277" s="5">
        <f t="shared" si="56"/>
        <v>0</v>
      </c>
      <c r="V277" s="5">
        <f t="shared" si="56"/>
        <v>0</v>
      </c>
      <c r="W277" s="5">
        <f t="shared" si="56"/>
        <v>0</v>
      </c>
      <c r="X277" s="5">
        <f t="shared" si="56"/>
        <v>0</v>
      </c>
      <c r="Y277" s="5">
        <f t="shared" si="56"/>
        <v>0</v>
      </c>
      <c r="Z277" s="5">
        <f t="shared" si="56"/>
        <v>0</v>
      </c>
      <c r="AA277" s="5">
        <f t="shared" si="56"/>
        <v>0</v>
      </c>
      <c r="AB277" s="5">
        <f t="shared" si="56"/>
        <v>0</v>
      </c>
      <c r="AC277" s="5">
        <f t="shared" si="56"/>
        <v>0</v>
      </c>
      <c r="AD277" s="5">
        <f t="shared" si="56"/>
        <v>0</v>
      </c>
      <c r="AE277" s="5">
        <f t="shared" si="56"/>
        <v>0</v>
      </c>
      <c r="AF277" s="5">
        <f t="shared" si="56"/>
        <v>0</v>
      </c>
      <c r="AG277" s="5">
        <f t="shared" si="56"/>
        <v>0</v>
      </c>
      <c r="AH277" s="5">
        <f t="shared" si="56"/>
        <v>0</v>
      </c>
      <c r="AI277" s="5">
        <f t="shared" si="56"/>
        <v>0</v>
      </c>
      <c r="AJ277" s="5">
        <f t="shared" si="56"/>
        <v>0</v>
      </c>
      <c r="AK277" s="5">
        <f t="shared" si="56"/>
        <v>0</v>
      </c>
      <c r="AL277" s="5">
        <f t="shared" si="56"/>
        <v>0</v>
      </c>
      <c r="AM277" s="5">
        <f t="shared" si="56"/>
        <v>0</v>
      </c>
      <c r="AN277" s="5">
        <f t="shared" si="56"/>
        <v>0</v>
      </c>
      <c r="AO277" s="5">
        <f t="shared" si="56"/>
        <v>0</v>
      </c>
      <c r="AP277" s="5">
        <f t="shared" si="56"/>
        <v>0</v>
      </c>
      <c r="AQ277" s="5">
        <f t="shared" si="56"/>
        <v>0</v>
      </c>
      <c r="AR277" s="5">
        <f t="shared" si="56"/>
        <v>0</v>
      </c>
      <c r="AS277" s="5">
        <f t="shared" si="57"/>
        <v>0</v>
      </c>
      <c r="AT277" s="5">
        <f t="shared" ref="AT277:BC277" si="60">IF($E$4&lt;$E277,$E$4/$E277*AT152*AT$49,AT152*AT$49)</f>
        <v>0</v>
      </c>
      <c r="AU277" s="5">
        <f t="shared" si="60"/>
        <v>0</v>
      </c>
      <c r="AV277" s="5">
        <f t="shared" si="60"/>
        <v>0</v>
      </c>
      <c r="AW277" s="5">
        <f t="shared" si="60"/>
        <v>0</v>
      </c>
      <c r="AX277" s="5">
        <f t="shared" si="60"/>
        <v>0</v>
      </c>
      <c r="AY277" s="5">
        <f t="shared" si="60"/>
        <v>0</v>
      </c>
      <c r="AZ277" s="5">
        <f t="shared" si="60"/>
        <v>0</v>
      </c>
      <c r="BA277" s="5">
        <f t="shared" si="60"/>
        <v>0</v>
      </c>
      <c r="BB277" s="5">
        <f t="shared" si="60"/>
        <v>0</v>
      </c>
      <c r="BC277" s="5">
        <f t="shared" si="60"/>
        <v>0</v>
      </c>
      <c r="BD277" s="5"/>
      <c r="BE277" s="5"/>
      <c r="BF277" s="5"/>
      <c r="BG277" s="5"/>
      <c r="BH277" s="5"/>
      <c r="BI277" s="5"/>
      <c r="BJ277" s="5"/>
    </row>
    <row r="278" spans="2:66" hidden="1"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  <c r="BA278" s="5"/>
      <c r="BB278" s="5"/>
      <c r="BC278" s="5"/>
      <c r="BD278" s="5"/>
      <c r="BE278" s="5"/>
      <c r="BF278" s="5"/>
      <c r="BG278" s="5"/>
      <c r="BH278" s="5"/>
      <c r="BI278" s="5"/>
      <c r="BJ278" s="5"/>
    </row>
    <row r="279" spans="2:66" hidden="1"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  <c r="BA279" s="5"/>
      <c r="BB279" s="5"/>
      <c r="BC279" s="5"/>
      <c r="BD279" s="5"/>
      <c r="BE279" s="5"/>
      <c r="BF279" s="5"/>
      <c r="BG279" s="5"/>
      <c r="BH279" s="5"/>
      <c r="BI279" s="5"/>
      <c r="BJ279" s="5"/>
    </row>
    <row r="280" spans="2:66" hidden="1">
      <c r="D280" s="3">
        <v>0</v>
      </c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  <c r="BA280" s="5"/>
      <c r="BB280" s="5"/>
      <c r="BC280" s="5"/>
      <c r="BD280" s="5"/>
      <c r="BE280" s="5"/>
      <c r="BF280" s="5"/>
      <c r="BG280" s="5"/>
      <c r="BH280" s="5"/>
      <c r="BI280" s="5"/>
      <c r="BJ280" s="5"/>
    </row>
    <row r="281" spans="2:66" hidden="1"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  <c r="BA281" s="5"/>
      <c r="BB281" s="5"/>
      <c r="BC281" s="5"/>
      <c r="BD281" s="5"/>
      <c r="BE281" s="5"/>
      <c r="BF281" s="5"/>
      <c r="BG281" s="5"/>
      <c r="BH281" s="5"/>
      <c r="BI281" s="5"/>
      <c r="BJ281" s="5"/>
    </row>
    <row r="282" spans="2:66" hidden="1"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  <c r="BA282" s="5"/>
      <c r="BB282" s="5"/>
      <c r="BC282" s="5"/>
      <c r="BD282" s="5"/>
      <c r="BE282" s="5"/>
      <c r="BF282" s="5"/>
      <c r="BG282" s="5"/>
      <c r="BH282" s="5"/>
      <c r="BI282" s="5"/>
      <c r="BJ282" s="5"/>
    </row>
    <row r="283" spans="2:66" hidden="1"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  <c r="BA283" s="5"/>
      <c r="BB283" s="5"/>
      <c r="BC283" s="5"/>
      <c r="BD283" s="5"/>
      <c r="BE283" s="5"/>
      <c r="BF283" s="5"/>
      <c r="BG283" s="5"/>
      <c r="BH283" s="5"/>
      <c r="BI283" s="5"/>
      <c r="BJ283" s="5"/>
    </row>
    <row r="284" spans="2:66" hidden="1"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  <c r="BA284" s="5"/>
      <c r="BB284" s="5"/>
      <c r="BC284" s="5"/>
      <c r="BD284" s="5"/>
      <c r="BE284" s="5"/>
      <c r="BF284" s="5"/>
      <c r="BG284" s="5"/>
      <c r="BH284" s="5"/>
      <c r="BI284" s="5"/>
      <c r="BJ284" s="5"/>
    </row>
    <row r="285" spans="2:66" ht="38.25" hidden="1">
      <c r="D285" s="3" t="s">
        <v>118</v>
      </c>
      <c r="F285" s="83" t="str">
        <f t="shared" ref="F285:BC285" si="61">+F50</f>
        <v>Persona no qualificada (h)</v>
      </c>
      <c r="G285" s="83" t="str">
        <f t="shared" si="61"/>
        <v>Tractor incloent tractorista (h)</v>
      </c>
      <c r="H285" s="83" t="str">
        <f t="shared" si="61"/>
        <v>Motocultor (h)</v>
      </c>
      <c r="I285" s="83" t="str">
        <f t="shared" si="61"/>
        <v>Persona qualificada (h)</v>
      </c>
      <c r="J285" s="83" t="str">
        <f t="shared" si="61"/>
        <v>Subsolador (h)</v>
      </c>
      <c r="K285" s="83" t="str">
        <f t="shared" si="61"/>
        <v>Fresadora (h)</v>
      </c>
      <c r="L285" s="83" t="str">
        <f t="shared" si="61"/>
        <v>Discos (h)</v>
      </c>
      <c r="M285" s="83" t="str">
        <f t="shared" si="61"/>
        <v>Estripadora (h)</v>
      </c>
      <c r="N285" s="83" t="str">
        <f t="shared" si="61"/>
        <v>Remolc (h)</v>
      </c>
      <c r="O285" s="83" t="str">
        <f t="shared" si="61"/>
        <v>Pala (h)</v>
      </c>
      <c r="P285" s="83" t="str">
        <f t="shared" si="61"/>
        <v>Compost (kg)</v>
      </c>
      <c r="Q285" s="83" t="str">
        <f t="shared" si="61"/>
        <v>Solcador de 3 solcs (h)</v>
      </c>
      <c r="R285" s="83" t="str">
        <f t="shared" si="61"/>
        <v>Planter col (u)</v>
      </c>
      <c r="S285" s="83" t="str">
        <f t="shared" si="61"/>
        <v>Ceballots calçots (kg)</v>
      </c>
      <c r="T285" s="83" t="str">
        <f t="shared" si="61"/>
        <v>Planter enciam (u)</v>
      </c>
      <c r="U285" s="83" t="str">
        <f t="shared" si="61"/>
        <v>Planter bleda (u)</v>
      </c>
      <c r="V285" s="83" t="str">
        <f t="shared" si="61"/>
        <v>Planter tomàquet (u)</v>
      </c>
      <c r="W285" s="83" t="str">
        <f t="shared" si="61"/>
        <v>Planter carbassa (u)</v>
      </c>
      <c r="X285" s="83" t="str">
        <f t="shared" si="61"/>
        <v>Llavor carbassa (u)</v>
      </c>
      <c r="Y285" s="83" t="str">
        <f t="shared" si="61"/>
        <v>Plantador (h)</v>
      </c>
      <c r="Z285" s="83" t="str">
        <f t="shared" si="61"/>
        <v>Furgoneta (h)</v>
      </c>
      <c r="AA285" s="83" t="str">
        <f t="shared" si="61"/>
        <v>Bicicleta de sembrar (h)</v>
      </c>
      <c r="AB285" s="83" t="str">
        <f t="shared" si="61"/>
        <v xml:space="preserve">cinta de reg (m) </v>
      </c>
      <c r="AC285" s="83" t="str">
        <f t="shared" si="61"/>
        <v>reg aspersió: tub,… (m)</v>
      </c>
      <c r="AD285" s="83" t="str">
        <f t="shared" si="61"/>
        <v>reg (L)</v>
      </c>
      <c r="AE285" s="83" t="str">
        <f t="shared" si="61"/>
        <v>Braços tractor (h)</v>
      </c>
      <c r="AF285" s="83" t="str">
        <f t="shared" si="61"/>
        <v>Bota (h)</v>
      </c>
      <c r="AG285" s="83" t="str">
        <f t="shared" si="61"/>
        <v>Bacillus thuringiensis (kg)</v>
      </c>
      <c r="AH285" s="83" t="str">
        <f t="shared" si="61"/>
        <v>Retenol (L)</v>
      </c>
      <c r="AI285" s="83" t="str">
        <f t="shared" si="61"/>
        <v>Purí d'ortiga (L)</v>
      </c>
      <c r="AJ285" s="83" t="str">
        <f t="shared" si="61"/>
        <v>Hidròxid de coure (kg)</v>
      </c>
      <c r="AK285" s="83" t="str">
        <f t="shared" si="61"/>
        <v>Ferramol per llimacs (kg)</v>
      </c>
      <c r="AL285" s="83" t="str">
        <f t="shared" si="61"/>
        <v>Sofre (kg)</v>
      </c>
      <c r="AM285" s="83" t="str">
        <f t="shared" si="61"/>
        <v>Oli de nim (L)</v>
      </c>
      <c r="AN285" s="83" t="str">
        <f t="shared" si="61"/>
        <v>Tallant (h)</v>
      </c>
      <c r="AO285" s="83" t="str">
        <f t="shared" si="61"/>
        <v>Plàstic (m2)</v>
      </c>
      <c r="AP285" s="83" t="str">
        <f t="shared" si="61"/>
        <v>Canyes (u)</v>
      </c>
      <c r="AQ285" s="83" t="str">
        <f t="shared" si="61"/>
        <v>Cost mensual terreny (m2)</v>
      </c>
      <c r="AR285" s="83" t="str">
        <f t="shared" si="61"/>
        <v>Caixes (u)</v>
      </c>
      <c r="AS285" s="83">
        <f t="shared" si="61"/>
        <v>0</v>
      </c>
      <c r="AT285" s="83" t="str">
        <f t="shared" si="61"/>
        <v>Collita (kg)</v>
      </c>
      <c r="AU285" s="83" t="str">
        <f t="shared" si="61"/>
        <v>Collita (u)</v>
      </c>
      <c r="AV285" s="83" t="str">
        <f t="shared" si="61"/>
        <v xml:space="preserve">Collita col (u) </v>
      </c>
      <c r="AW285" s="83" t="str">
        <f t="shared" si="61"/>
        <v>Collita bròcoli (kg)</v>
      </c>
      <c r="AX285" s="83" t="str">
        <f t="shared" si="61"/>
        <v xml:space="preserve">Collita calçot (u) </v>
      </c>
      <c r="AY285" s="83" t="str">
        <f t="shared" si="61"/>
        <v xml:space="preserve">Collita enciam (u) </v>
      </c>
      <c r="AZ285" s="83" t="str">
        <f t="shared" si="61"/>
        <v xml:space="preserve">Collita bledes a manats (u) </v>
      </c>
      <c r="BA285" s="83" t="str">
        <f t="shared" si="61"/>
        <v>Collita bledes (kg)</v>
      </c>
      <c r="BB285" s="83" t="str">
        <f t="shared" si="61"/>
        <v>Collita tomàquet (kg)</v>
      </c>
      <c r="BC285" s="83" t="str">
        <f t="shared" si="61"/>
        <v>Collita carbassa (kg)</v>
      </c>
      <c r="BD285" s="83"/>
      <c r="BE285" s="83"/>
      <c r="BF285" s="83"/>
      <c r="BG285" s="83"/>
      <c r="BH285" s="83"/>
      <c r="BI285" s="83"/>
      <c r="BJ285" s="83"/>
      <c r="BK285" s="83"/>
      <c r="BL285" s="83"/>
      <c r="BM285" s="83"/>
      <c r="BN285" s="83"/>
    </row>
    <row r="286" spans="2:66" hidden="1">
      <c r="B286">
        <f>+B51</f>
        <v>110</v>
      </c>
      <c r="C286" t="str">
        <f t="shared" ref="C286:E286" si="62">+C51</f>
        <v>PREPARACIÓ DEL SÒL</v>
      </c>
      <c r="D286" t="str">
        <f t="shared" si="62"/>
        <v>Desbrossat amb discos</v>
      </c>
      <c r="E286" s="82">
        <f t="shared" si="62"/>
        <v>2500</v>
      </c>
      <c r="F286" s="84">
        <f>+F51*$E$4/$E286</f>
        <v>0</v>
      </c>
      <c r="G286" s="84">
        <f t="shared" ref="G286:AR301" si="63">+G51*$E$4/$E286</f>
        <v>0</v>
      </c>
      <c r="H286" s="84">
        <f t="shared" si="63"/>
        <v>0</v>
      </c>
      <c r="I286" s="84">
        <f t="shared" si="63"/>
        <v>0</v>
      </c>
      <c r="J286" s="84">
        <f t="shared" si="63"/>
        <v>0</v>
      </c>
      <c r="K286" s="84">
        <f t="shared" si="63"/>
        <v>0</v>
      </c>
      <c r="L286" s="84">
        <f t="shared" si="63"/>
        <v>0</v>
      </c>
      <c r="M286" s="84">
        <f t="shared" si="63"/>
        <v>0</v>
      </c>
      <c r="N286" s="84">
        <f t="shared" si="63"/>
        <v>0</v>
      </c>
      <c r="O286" s="84">
        <f t="shared" si="63"/>
        <v>0</v>
      </c>
      <c r="P286" s="84">
        <f t="shared" si="63"/>
        <v>0</v>
      </c>
      <c r="Q286" s="84">
        <f t="shared" si="63"/>
        <v>0</v>
      </c>
      <c r="R286" s="84">
        <f t="shared" si="63"/>
        <v>0</v>
      </c>
      <c r="S286" s="84">
        <f t="shared" si="63"/>
        <v>0</v>
      </c>
      <c r="T286" s="84">
        <f t="shared" si="63"/>
        <v>0</v>
      </c>
      <c r="U286" s="84">
        <f t="shared" si="63"/>
        <v>0</v>
      </c>
      <c r="V286" s="84">
        <f t="shared" si="63"/>
        <v>0</v>
      </c>
      <c r="W286" s="84">
        <f t="shared" si="63"/>
        <v>0</v>
      </c>
      <c r="X286" s="84">
        <f t="shared" si="63"/>
        <v>0</v>
      </c>
      <c r="Y286" s="84">
        <f t="shared" si="63"/>
        <v>0</v>
      </c>
      <c r="Z286" s="84">
        <f t="shared" si="63"/>
        <v>0</v>
      </c>
      <c r="AA286" s="84">
        <f t="shared" si="63"/>
        <v>0</v>
      </c>
      <c r="AB286" s="84">
        <f t="shared" si="63"/>
        <v>0</v>
      </c>
      <c r="AC286" s="84">
        <f t="shared" si="63"/>
        <v>0</v>
      </c>
      <c r="AD286" s="84">
        <f t="shared" si="63"/>
        <v>0</v>
      </c>
      <c r="AE286" s="84">
        <f t="shared" si="63"/>
        <v>0</v>
      </c>
      <c r="AF286" s="84">
        <f t="shared" si="63"/>
        <v>0</v>
      </c>
      <c r="AG286" s="84">
        <f t="shared" si="63"/>
        <v>0</v>
      </c>
      <c r="AH286" s="84">
        <f t="shared" si="63"/>
        <v>0</v>
      </c>
      <c r="AI286" s="84">
        <f t="shared" si="63"/>
        <v>0</v>
      </c>
      <c r="AJ286" s="84">
        <f t="shared" si="63"/>
        <v>0</v>
      </c>
      <c r="AK286" s="84">
        <f t="shared" si="63"/>
        <v>0</v>
      </c>
      <c r="AL286" s="84">
        <f t="shared" si="63"/>
        <v>0</v>
      </c>
      <c r="AM286" s="84">
        <f t="shared" si="63"/>
        <v>0</v>
      </c>
      <c r="AN286" s="84">
        <f t="shared" si="63"/>
        <v>0</v>
      </c>
      <c r="AO286" s="84">
        <f t="shared" si="63"/>
        <v>0</v>
      </c>
      <c r="AP286" s="84">
        <f t="shared" si="63"/>
        <v>0</v>
      </c>
      <c r="AQ286" s="84">
        <f t="shared" si="63"/>
        <v>0</v>
      </c>
      <c r="AR286" s="84">
        <f t="shared" si="63"/>
        <v>0</v>
      </c>
      <c r="AS286" s="5"/>
      <c r="AT286" s="84">
        <f t="shared" ref="AT286:BC301" si="64">+AT51*$E$4/$E286</f>
        <v>0</v>
      </c>
      <c r="AU286" s="84">
        <f t="shared" si="64"/>
        <v>0</v>
      </c>
      <c r="AV286" s="84">
        <f t="shared" si="64"/>
        <v>0</v>
      </c>
      <c r="AW286" s="84">
        <f t="shared" si="64"/>
        <v>0</v>
      </c>
      <c r="AX286" s="84">
        <f t="shared" si="64"/>
        <v>0</v>
      </c>
      <c r="AY286" s="84">
        <f t="shared" si="64"/>
        <v>0</v>
      </c>
      <c r="AZ286" s="84">
        <f t="shared" si="64"/>
        <v>0</v>
      </c>
      <c r="BA286" s="84">
        <f t="shared" si="64"/>
        <v>0</v>
      </c>
      <c r="BB286" s="84">
        <f t="shared" si="64"/>
        <v>0</v>
      </c>
      <c r="BC286" s="84">
        <f t="shared" si="64"/>
        <v>0</v>
      </c>
      <c r="BD286" s="5"/>
      <c r="BE286" s="5"/>
      <c r="BF286" s="5"/>
      <c r="BG286" s="5"/>
      <c r="BH286" s="5"/>
      <c r="BI286" s="5"/>
      <c r="BJ286" s="5"/>
    </row>
    <row r="287" spans="2:66" hidden="1">
      <c r="B287">
        <f t="shared" ref="B287:E302" si="65">+B52</f>
        <v>120</v>
      </c>
      <c r="C287" t="str">
        <f t="shared" si="65"/>
        <v>PREPARACIÓ DEL SÒL</v>
      </c>
      <c r="D287" t="str">
        <f t="shared" si="65"/>
        <v>Desbrossat amb desbrossadora</v>
      </c>
      <c r="E287" s="82">
        <f t="shared" si="65"/>
        <v>2500</v>
      </c>
      <c r="F287" s="84">
        <f t="shared" ref="F287:AR293" si="66">+F52*$E$4/$E287</f>
        <v>0</v>
      </c>
      <c r="G287" s="84">
        <f t="shared" si="66"/>
        <v>0</v>
      </c>
      <c r="H287" s="84">
        <f t="shared" si="66"/>
        <v>0</v>
      </c>
      <c r="I287" s="84">
        <f t="shared" si="66"/>
        <v>0</v>
      </c>
      <c r="J287" s="84">
        <f t="shared" si="66"/>
        <v>0</v>
      </c>
      <c r="K287" s="84">
        <f t="shared" si="66"/>
        <v>0</v>
      </c>
      <c r="L287" s="84">
        <f t="shared" si="66"/>
        <v>0</v>
      </c>
      <c r="M287" s="84">
        <f t="shared" si="66"/>
        <v>0</v>
      </c>
      <c r="N287" s="84">
        <f t="shared" si="66"/>
        <v>0</v>
      </c>
      <c r="O287" s="84">
        <f t="shared" si="66"/>
        <v>0</v>
      </c>
      <c r="P287" s="84">
        <f t="shared" si="66"/>
        <v>0</v>
      </c>
      <c r="Q287" s="84">
        <f t="shared" si="66"/>
        <v>0</v>
      </c>
      <c r="R287" s="84">
        <f t="shared" si="66"/>
        <v>0</v>
      </c>
      <c r="S287" s="84">
        <f t="shared" si="66"/>
        <v>0</v>
      </c>
      <c r="T287" s="84">
        <f t="shared" si="66"/>
        <v>0</v>
      </c>
      <c r="U287" s="84">
        <f t="shared" si="66"/>
        <v>0</v>
      </c>
      <c r="V287" s="84">
        <f t="shared" si="66"/>
        <v>0</v>
      </c>
      <c r="W287" s="84">
        <f t="shared" si="66"/>
        <v>0</v>
      </c>
      <c r="X287" s="84">
        <f t="shared" si="66"/>
        <v>0</v>
      </c>
      <c r="Y287" s="84">
        <f t="shared" si="66"/>
        <v>0</v>
      </c>
      <c r="Z287" s="84">
        <f t="shared" si="66"/>
        <v>0</v>
      </c>
      <c r="AA287" s="84">
        <f t="shared" si="66"/>
        <v>0</v>
      </c>
      <c r="AB287" s="84">
        <f t="shared" si="66"/>
        <v>0</v>
      </c>
      <c r="AC287" s="84">
        <f t="shared" si="66"/>
        <v>0</v>
      </c>
      <c r="AD287" s="84">
        <f t="shared" si="66"/>
        <v>0</v>
      </c>
      <c r="AE287" s="84">
        <f t="shared" si="66"/>
        <v>0</v>
      </c>
      <c r="AF287" s="84">
        <f t="shared" si="66"/>
        <v>0</v>
      </c>
      <c r="AG287" s="84">
        <f t="shared" si="66"/>
        <v>0</v>
      </c>
      <c r="AH287" s="84">
        <f t="shared" si="66"/>
        <v>0</v>
      </c>
      <c r="AI287" s="84">
        <f t="shared" si="66"/>
        <v>0</v>
      </c>
      <c r="AJ287" s="84">
        <f t="shared" si="66"/>
        <v>0</v>
      </c>
      <c r="AK287" s="84">
        <f t="shared" si="66"/>
        <v>0</v>
      </c>
      <c r="AL287" s="84">
        <f t="shared" si="66"/>
        <v>0</v>
      </c>
      <c r="AM287" s="84">
        <f t="shared" si="66"/>
        <v>0</v>
      </c>
      <c r="AN287" s="84">
        <f t="shared" si="66"/>
        <v>0</v>
      </c>
      <c r="AO287" s="84">
        <f t="shared" si="66"/>
        <v>0</v>
      </c>
      <c r="AP287" s="84">
        <f t="shared" si="66"/>
        <v>0</v>
      </c>
      <c r="AQ287" s="84">
        <f t="shared" si="63"/>
        <v>0</v>
      </c>
      <c r="AR287" s="84">
        <f t="shared" si="66"/>
        <v>0</v>
      </c>
      <c r="AS287" s="5"/>
      <c r="AT287" s="84">
        <f t="shared" si="64"/>
        <v>0</v>
      </c>
      <c r="AU287" s="84">
        <f t="shared" si="64"/>
        <v>0</v>
      </c>
      <c r="AV287" s="84">
        <f t="shared" si="64"/>
        <v>0</v>
      </c>
      <c r="AW287" s="84">
        <f t="shared" si="64"/>
        <v>0</v>
      </c>
      <c r="AX287" s="84">
        <f t="shared" si="64"/>
        <v>0</v>
      </c>
      <c r="AY287" s="84">
        <f t="shared" si="64"/>
        <v>0</v>
      </c>
      <c r="AZ287" s="84">
        <f t="shared" si="64"/>
        <v>0</v>
      </c>
      <c r="BA287" s="84">
        <f t="shared" si="64"/>
        <v>0</v>
      </c>
      <c r="BB287" s="84">
        <f t="shared" si="64"/>
        <v>0</v>
      </c>
      <c r="BC287" s="84">
        <f t="shared" si="64"/>
        <v>0</v>
      </c>
      <c r="BD287" s="5"/>
      <c r="BE287" s="5"/>
      <c r="BF287" s="5"/>
      <c r="BG287" s="5"/>
      <c r="BH287" s="5"/>
      <c r="BI287" s="5"/>
      <c r="BJ287" s="5"/>
    </row>
    <row r="288" spans="2:66" hidden="1">
      <c r="B288">
        <f t="shared" si="65"/>
        <v>130</v>
      </c>
      <c r="C288" t="str">
        <f t="shared" si="65"/>
        <v>PREPARACIÓ DEL SÒL</v>
      </c>
      <c r="D288" t="str">
        <f t="shared" si="65"/>
        <v>Subsolat</v>
      </c>
      <c r="E288" s="82">
        <f t="shared" si="65"/>
        <v>2500</v>
      </c>
      <c r="F288" s="84">
        <f t="shared" si="66"/>
        <v>0</v>
      </c>
      <c r="G288" s="84">
        <f t="shared" si="66"/>
        <v>0</v>
      </c>
      <c r="H288" s="84">
        <f t="shared" si="66"/>
        <v>0</v>
      </c>
      <c r="I288" s="84">
        <f t="shared" si="66"/>
        <v>0</v>
      </c>
      <c r="J288" s="84">
        <f t="shared" si="66"/>
        <v>0</v>
      </c>
      <c r="K288" s="84">
        <f t="shared" si="66"/>
        <v>0</v>
      </c>
      <c r="L288" s="84">
        <f t="shared" si="66"/>
        <v>0</v>
      </c>
      <c r="M288" s="84">
        <f t="shared" si="66"/>
        <v>0</v>
      </c>
      <c r="N288" s="84">
        <f t="shared" si="66"/>
        <v>0</v>
      </c>
      <c r="O288" s="84">
        <f t="shared" si="66"/>
        <v>0</v>
      </c>
      <c r="P288" s="84">
        <f t="shared" si="66"/>
        <v>0</v>
      </c>
      <c r="Q288" s="84">
        <f t="shared" si="66"/>
        <v>0</v>
      </c>
      <c r="R288" s="84">
        <f t="shared" si="66"/>
        <v>0</v>
      </c>
      <c r="S288" s="84">
        <f t="shared" si="66"/>
        <v>0</v>
      </c>
      <c r="T288" s="84">
        <f t="shared" si="66"/>
        <v>0</v>
      </c>
      <c r="U288" s="84">
        <f t="shared" si="66"/>
        <v>0</v>
      </c>
      <c r="V288" s="84">
        <f t="shared" si="66"/>
        <v>0</v>
      </c>
      <c r="W288" s="84">
        <f t="shared" si="66"/>
        <v>0</v>
      </c>
      <c r="X288" s="84">
        <f t="shared" si="66"/>
        <v>0</v>
      </c>
      <c r="Y288" s="84">
        <f t="shared" si="66"/>
        <v>0</v>
      </c>
      <c r="Z288" s="84">
        <f t="shared" si="66"/>
        <v>0</v>
      </c>
      <c r="AA288" s="84">
        <f t="shared" si="66"/>
        <v>0</v>
      </c>
      <c r="AB288" s="84">
        <f t="shared" si="66"/>
        <v>0</v>
      </c>
      <c r="AC288" s="84">
        <f t="shared" si="66"/>
        <v>0</v>
      </c>
      <c r="AD288" s="84">
        <f t="shared" si="66"/>
        <v>0</v>
      </c>
      <c r="AE288" s="84">
        <f t="shared" si="66"/>
        <v>0</v>
      </c>
      <c r="AF288" s="84">
        <f t="shared" si="66"/>
        <v>0</v>
      </c>
      <c r="AG288" s="84">
        <f t="shared" si="66"/>
        <v>0</v>
      </c>
      <c r="AH288" s="84">
        <f t="shared" si="66"/>
        <v>0</v>
      </c>
      <c r="AI288" s="84">
        <f t="shared" si="66"/>
        <v>0</v>
      </c>
      <c r="AJ288" s="84">
        <f t="shared" si="66"/>
        <v>0</v>
      </c>
      <c r="AK288" s="84">
        <f t="shared" si="66"/>
        <v>0</v>
      </c>
      <c r="AL288" s="84">
        <f t="shared" si="66"/>
        <v>0</v>
      </c>
      <c r="AM288" s="84">
        <f t="shared" si="66"/>
        <v>0</v>
      </c>
      <c r="AN288" s="84">
        <f t="shared" si="66"/>
        <v>0</v>
      </c>
      <c r="AO288" s="84">
        <f t="shared" si="66"/>
        <v>0</v>
      </c>
      <c r="AP288" s="84">
        <f t="shared" si="66"/>
        <v>0</v>
      </c>
      <c r="AQ288" s="84">
        <f t="shared" si="63"/>
        <v>0</v>
      </c>
      <c r="AR288" s="84">
        <f t="shared" si="66"/>
        <v>0</v>
      </c>
      <c r="AS288" s="5"/>
      <c r="AT288" s="84">
        <f t="shared" si="64"/>
        <v>0</v>
      </c>
      <c r="AU288" s="84">
        <f t="shared" si="64"/>
        <v>0</v>
      </c>
      <c r="AV288" s="84">
        <f t="shared" si="64"/>
        <v>0</v>
      </c>
      <c r="AW288" s="84">
        <f t="shared" si="64"/>
        <v>0</v>
      </c>
      <c r="AX288" s="84">
        <f t="shared" si="64"/>
        <v>0</v>
      </c>
      <c r="AY288" s="84">
        <f t="shared" si="64"/>
        <v>0</v>
      </c>
      <c r="AZ288" s="84">
        <f t="shared" si="64"/>
        <v>0</v>
      </c>
      <c r="BA288" s="84">
        <f t="shared" si="64"/>
        <v>0</v>
      </c>
      <c r="BB288" s="84">
        <f t="shared" si="64"/>
        <v>0</v>
      </c>
      <c r="BC288" s="84">
        <f t="shared" si="64"/>
        <v>0</v>
      </c>
      <c r="BD288" s="5"/>
      <c r="BE288" s="5"/>
      <c r="BF288" s="5"/>
      <c r="BG288" s="5"/>
      <c r="BH288" s="5"/>
      <c r="BI288" s="5"/>
      <c r="BJ288" s="5"/>
    </row>
    <row r="289" spans="2:62" hidden="1">
      <c r="B289">
        <f t="shared" si="65"/>
        <v>140</v>
      </c>
      <c r="C289" t="str">
        <f t="shared" si="65"/>
        <v>PREPARACIÓ DEL SÒL</v>
      </c>
      <c r="D289" t="str">
        <f t="shared" si="65"/>
        <v>Alçat</v>
      </c>
      <c r="E289" s="82">
        <f t="shared" si="65"/>
        <v>2500</v>
      </c>
      <c r="F289" s="84">
        <f t="shared" si="66"/>
        <v>0</v>
      </c>
      <c r="G289" s="84">
        <f t="shared" si="66"/>
        <v>0</v>
      </c>
      <c r="H289" s="84">
        <f t="shared" si="66"/>
        <v>0</v>
      </c>
      <c r="I289" s="84">
        <f t="shared" si="66"/>
        <v>0</v>
      </c>
      <c r="J289" s="84">
        <f t="shared" si="66"/>
        <v>0</v>
      </c>
      <c r="K289" s="84">
        <f t="shared" si="66"/>
        <v>0</v>
      </c>
      <c r="L289" s="84">
        <f t="shared" si="66"/>
        <v>0</v>
      </c>
      <c r="M289" s="84">
        <f t="shared" si="66"/>
        <v>0</v>
      </c>
      <c r="N289" s="84">
        <f t="shared" si="66"/>
        <v>0</v>
      </c>
      <c r="O289" s="84">
        <f t="shared" si="66"/>
        <v>0</v>
      </c>
      <c r="P289" s="84">
        <f t="shared" si="66"/>
        <v>0</v>
      </c>
      <c r="Q289" s="84">
        <f t="shared" si="66"/>
        <v>0</v>
      </c>
      <c r="R289" s="84">
        <f t="shared" si="66"/>
        <v>0</v>
      </c>
      <c r="S289" s="84">
        <f t="shared" si="66"/>
        <v>0</v>
      </c>
      <c r="T289" s="84">
        <f t="shared" si="66"/>
        <v>0</v>
      </c>
      <c r="U289" s="84">
        <f t="shared" si="66"/>
        <v>0</v>
      </c>
      <c r="V289" s="84">
        <f t="shared" si="66"/>
        <v>0</v>
      </c>
      <c r="W289" s="84">
        <f t="shared" si="66"/>
        <v>0</v>
      </c>
      <c r="X289" s="84">
        <f t="shared" si="66"/>
        <v>0</v>
      </c>
      <c r="Y289" s="84">
        <f t="shared" si="66"/>
        <v>0</v>
      </c>
      <c r="Z289" s="84">
        <f t="shared" si="66"/>
        <v>0</v>
      </c>
      <c r="AA289" s="84">
        <f t="shared" si="66"/>
        <v>0</v>
      </c>
      <c r="AB289" s="84">
        <f t="shared" si="66"/>
        <v>0</v>
      </c>
      <c r="AC289" s="84">
        <f t="shared" si="66"/>
        <v>0</v>
      </c>
      <c r="AD289" s="84">
        <f t="shared" si="66"/>
        <v>0</v>
      </c>
      <c r="AE289" s="84">
        <f t="shared" si="66"/>
        <v>0</v>
      </c>
      <c r="AF289" s="84">
        <f t="shared" si="66"/>
        <v>0</v>
      </c>
      <c r="AG289" s="84">
        <f t="shared" si="66"/>
        <v>0</v>
      </c>
      <c r="AH289" s="84">
        <f t="shared" si="66"/>
        <v>0</v>
      </c>
      <c r="AI289" s="84">
        <f t="shared" si="66"/>
        <v>0</v>
      </c>
      <c r="AJ289" s="84">
        <f t="shared" si="66"/>
        <v>0</v>
      </c>
      <c r="AK289" s="84">
        <f t="shared" si="66"/>
        <v>0</v>
      </c>
      <c r="AL289" s="84">
        <f t="shared" si="66"/>
        <v>0</v>
      </c>
      <c r="AM289" s="84">
        <f t="shared" si="66"/>
        <v>0</v>
      </c>
      <c r="AN289" s="84">
        <f t="shared" si="66"/>
        <v>0</v>
      </c>
      <c r="AO289" s="84">
        <f t="shared" si="66"/>
        <v>0</v>
      </c>
      <c r="AP289" s="84">
        <f t="shared" si="66"/>
        <v>0</v>
      </c>
      <c r="AQ289" s="84">
        <f t="shared" si="63"/>
        <v>0</v>
      </c>
      <c r="AR289" s="84">
        <f t="shared" si="66"/>
        <v>0</v>
      </c>
      <c r="AS289" s="5"/>
      <c r="AT289" s="84">
        <f t="shared" si="64"/>
        <v>0</v>
      </c>
      <c r="AU289" s="84">
        <f t="shared" si="64"/>
        <v>0</v>
      </c>
      <c r="AV289" s="84">
        <f t="shared" si="64"/>
        <v>0</v>
      </c>
      <c r="AW289" s="84">
        <f t="shared" si="64"/>
        <v>0</v>
      </c>
      <c r="AX289" s="84">
        <f t="shared" si="64"/>
        <v>0</v>
      </c>
      <c r="AY289" s="84">
        <f t="shared" si="64"/>
        <v>0</v>
      </c>
      <c r="AZ289" s="84">
        <f t="shared" si="64"/>
        <v>0</v>
      </c>
      <c r="BA289" s="84">
        <f t="shared" si="64"/>
        <v>0</v>
      </c>
      <c r="BB289" s="84">
        <f t="shared" si="64"/>
        <v>0</v>
      </c>
      <c r="BC289" s="84">
        <f t="shared" si="64"/>
        <v>0</v>
      </c>
      <c r="BD289" s="5"/>
      <c r="BE289" s="5"/>
      <c r="BF289" s="5"/>
      <c r="BG289" s="5"/>
      <c r="BH289" s="5"/>
      <c r="BI289" s="5"/>
      <c r="BJ289" s="5"/>
    </row>
    <row r="290" spans="2:62" hidden="1">
      <c r="B290">
        <f t="shared" si="65"/>
        <v>150</v>
      </c>
      <c r="C290" t="str">
        <f t="shared" si="65"/>
        <v>PREPARACIÓ DEL SÒL</v>
      </c>
      <c r="D290" t="str">
        <f t="shared" si="65"/>
        <v>Estripat</v>
      </c>
      <c r="E290" s="82">
        <f t="shared" si="65"/>
        <v>2500</v>
      </c>
      <c r="F290" s="84">
        <f t="shared" si="66"/>
        <v>0</v>
      </c>
      <c r="G290" s="84">
        <f t="shared" si="66"/>
        <v>0</v>
      </c>
      <c r="H290" s="84">
        <f t="shared" si="66"/>
        <v>0</v>
      </c>
      <c r="I290" s="84">
        <f t="shared" si="66"/>
        <v>0</v>
      </c>
      <c r="J290" s="84">
        <f t="shared" si="66"/>
        <v>0</v>
      </c>
      <c r="K290" s="84">
        <f t="shared" si="66"/>
        <v>0</v>
      </c>
      <c r="L290" s="84">
        <f t="shared" si="66"/>
        <v>0</v>
      </c>
      <c r="M290" s="84">
        <f t="shared" si="66"/>
        <v>0</v>
      </c>
      <c r="N290" s="84">
        <f t="shared" si="66"/>
        <v>0</v>
      </c>
      <c r="O290" s="84">
        <f t="shared" si="66"/>
        <v>0</v>
      </c>
      <c r="P290" s="84">
        <f t="shared" si="66"/>
        <v>0</v>
      </c>
      <c r="Q290" s="84">
        <f t="shared" si="66"/>
        <v>0</v>
      </c>
      <c r="R290" s="84">
        <f t="shared" si="66"/>
        <v>0</v>
      </c>
      <c r="S290" s="84">
        <f t="shared" si="66"/>
        <v>0</v>
      </c>
      <c r="T290" s="84">
        <f t="shared" si="66"/>
        <v>0</v>
      </c>
      <c r="U290" s="84">
        <f t="shared" si="66"/>
        <v>0</v>
      </c>
      <c r="V290" s="84">
        <f t="shared" si="66"/>
        <v>0</v>
      </c>
      <c r="W290" s="84">
        <f t="shared" si="66"/>
        <v>0</v>
      </c>
      <c r="X290" s="84">
        <f t="shared" si="66"/>
        <v>0</v>
      </c>
      <c r="Y290" s="84">
        <f t="shared" si="66"/>
        <v>0</v>
      </c>
      <c r="Z290" s="84">
        <f t="shared" si="66"/>
        <v>0</v>
      </c>
      <c r="AA290" s="84">
        <f t="shared" si="66"/>
        <v>0</v>
      </c>
      <c r="AB290" s="84">
        <f t="shared" si="66"/>
        <v>0</v>
      </c>
      <c r="AC290" s="84">
        <f t="shared" si="66"/>
        <v>0</v>
      </c>
      <c r="AD290" s="84">
        <f t="shared" si="66"/>
        <v>0</v>
      </c>
      <c r="AE290" s="84">
        <f t="shared" si="66"/>
        <v>0</v>
      </c>
      <c r="AF290" s="84">
        <f t="shared" si="66"/>
        <v>0</v>
      </c>
      <c r="AG290" s="84">
        <f t="shared" si="66"/>
        <v>0</v>
      </c>
      <c r="AH290" s="84">
        <f t="shared" si="66"/>
        <v>0</v>
      </c>
      <c r="AI290" s="84">
        <f t="shared" si="66"/>
        <v>0</v>
      </c>
      <c r="AJ290" s="84">
        <f t="shared" si="66"/>
        <v>0</v>
      </c>
      <c r="AK290" s="84">
        <f t="shared" si="66"/>
        <v>0</v>
      </c>
      <c r="AL290" s="84">
        <f t="shared" si="66"/>
        <v>0</v>
      </c>
      <c r="AM290" s="84">
        <f t="shared" si="66"/>
        <v>0</v>
      </c>
      <c r="AN290" s="84">
        <f t="shared" si="66"/>
        <v>0</v>
      </c>
      <c r="AO290" s="84">
        <f t="shared" si="66"/>
        <v>0</v>
      </c>
      <c r="AP290" s="84">
        <f t="shared" si="66"/>
        <v>0</v>
      </c>
      <c r="AQ290" s="84">
        <f t="shared" si="63"/>
        <v>0</v>
      </c>
      <c r="AR290" s="84">
        <f t="shared" si="66"/>
        <v>0</v>
      </c>
      <c r="AS290" s="5"/>
      <c r="AT290" s="84">
        <f t="shared" si="64"/>
        <v>0</v>
      </c>
      <c r="AU290" s="84">
        <f t="shared" si="64"/>
        <v>0</v>
      </c>
      <c r="AV290" s="84">
        <f t="shared" si="64"/>
        <v>0</v>
      </c>
      <c r="AW290" s="84">
        <f t="shared" si="64"/>
        <v>0</v>
      </c>
      <c r="AX290" s="84">
        <f t="shared" si="64"/>
        <v>0</v>
      </c>
      <c r="AY290" s="84">
        <f t="shared" si="64"/>
        <v>0</v>
      </c>
      <c r="AZ290" s="84">
        <f t="shared" si="64"/>
        <v>0</v>
      </c>
      <c r="BA290" s="84">
        <f t="shared" si="64"/>
        <v>0</v>
      </c>
      <c r="BB290" s="84">
        <f t="shared" si="64"/>
        <v>0</v>
      </c>
      <c r="BC290" s="84">
        <f t="shared" si="64"/>
        <v>0</v>
      </c>
      <c r="BD290" s="5"/>
      <c r="BE290" s="5"/>
      <c r="BF290" s="5"/>
      <c r="BG290" s="5"/>
      <c r="BH290" s="5"/>
      <c r="BI290" s="5"/>
      <c r="BJ290" s="5"/>
    </row>
    <row r="291" spans="2:62" hidden="1">
      <c r="B291">
        <f t="shared" si="65"/>
        <v>160</v>
      </c>
      <c r="C291" t="str">
        <f t="shared" si="65"/>
        <v>PREPARACIÓ DEL SÒL</v>
      </c>
      <c r="D291" t="str">
        <f t="shared" si="65"/>
        <v>Fresat</v>
      </c>
      <c r="E291" s="82">
        <f t="shared" si="65"/>
        <v>2500</v>
      </c>
      <c r="F291" s="84">
        <f t="shared" si="66"/>
        <v>0</v>
      </c>
      <c r="G291" s="84">
        <f t="shared" si="66"/>
        <v>0</v>
      </c>
      <c r="H291" s="84">
        <f t="shared" si="66"/>
        <v>0</v>
      </c>
      <c r="I291" s="84">
        <f t="shared" si="66"/>
        <v>0</v>
      </c>
      <c r="J291" s="84">
        <f t="shared" si="66"/>
        <v>0</v>
      </c>
      <c r="K291" s="84">
        <f t="shared" si="66"/>
        <v>0</v>
      </c>
      <c r="L291" s="84">
        <f t="shared" si="66"/>
        <v>0</v>
      </c>
      <c r="M291" s="84">
        <f t="shared" si="66"/>
        <v>0</v>
      </c>
      <c r="N291" s="84">
        <f t="shared" si="66"/>
        <v>0</v>
      </c>
      <c r="O291" s="84">
        <f t="shared" si="66"/>
        <v>0</v>
      </c>
      <c r="P291" s="84">
        <f t="shared" si="66"/>
        <v>0</v>
      </c>
      <c r="Q291" s="84">
        <f t="shared" si="66"/>
        <v>0</v>
      </c>
      <c r="R291" s="84">
        <f t="shared" si="66"/>
        <v>0</v>
      </c>
      <c r="S291" s="84">
        <f t="shared" si="66"/>
        <v>0</v>
      </c>
      <c r="T291" s="84">
        <f t="shared" si="66"/>
        <v>0</v>
      </c>
      <c r="U291" s="84">
        <f t="shared" si="66"/>
        <v>0</v>
      </c>
      <c r="V291" s="84">
        <f t="shared" si="66"/>
        <v>0</v>
      </c>
      <c r="W291" s="84">
        <f t="shared" si="66"/>
        <v>0</v>
      </c>
      <c r="X291" s="84">
        <f t="shared" si="66"/>
        <v>0</v>
      </c>
      <c r="Y291" s="84">
        <f t="shared" si="66"/>
        <v>0</v>
      </c>
      <c r="Z291" s="84">
        <f t="shared" si="66"/>
        <v>0</v>
      </c>
      <c r="AA291" s="84">
        <f t="shared" si="66"/>
        <v>0</v>
      </c>
      <c r="AB291" s="84">
        <f t="shared" si="66"/>
        <v>0</v>
      </c>
      <c r="AC291" s="84">
        <f t="shared" si="66"/>
        <v>0</v>
      </c>
      <c r="AD291" s="84">
        <f t="shared" si="66"/>
        <v>0</v>
      </c>
      <c r="AE291" s="84">
        <f t="shared" si="66"/>
        <v>0</v>
      </c>
      <c r="AF291" s="84">
        <f t="shared" si="66"/>
        <v>0</v>
      </c>
      <c r="AG291" s="84">
        <f t="shared" si="66"/>
        <v>0</v>
      </c>
      <c r="AH291" s="84">
        <f t="shared" si="66"/>
        <v>0</v>
      </c>
      <c r="AI291" s="84">
        <f t="shared" si="66"/>
        <v>0</v>
      </c>
      <c r="AJ291" s="84">
        <f t="shared" si="66"/>
        <v>0</v>
      </c>
      <c r="AK291" s="84">
        <f t="shared" si="66"/>
        <v>0</v>
      </c>
      <c r="AL291" s="84">
        <f t="shared" si="66"/>
        <v>0</v>
      </c>
      <c r="AM291" s="84">
        <f t="shared" si="66"/>
        <v>0</v>
      </c>
      <c r="AN291" s="84">
        <f t="shared" si="66"/>
        <v>0</v>
      </c>
      <c r="AO291" s="84">
        <f t="shared" si="66"/>
        <v>0</v>
      </c>
      <c r="AP291" s="84">
        <f t="shared" si="66"/>
        <v>0</v>
      </c>
      <c r="AQ291" s="84">
        <f t="shared" si="63"/>
        <v>0</v>
      </c>
      <c r="AR291" s="84">
        <f t="shared" si="66"/>
        <v>0</v>
      </c>
      <c r="AS291" s="5"/>
      <c r="AT291" s="84">
        <f t="shared" si="64"/>
        <v>0</v>
      </c>
      <c r="AU291" s="84">
        <f t="shared" si="64"/>
        <v>0</v>
      </c>
      <c r="AV291" s="84">
        <f t="shared" si="64"/>
        <v>0</v>
      </c>
      <c r="AW291" s="84">
        <f t="shared" si="64"/>
        <v>0</v>
      </c>
      <c r="AX291" s="84">
        <f t="shared" si="64"/>
        <v>0</v>
      </c>
      <c r="AY291" s="84">
        <f t="shared" si="64"/>
        <v>0</v>
      </c>
      <c r="AZ291" s="84">
        <f t="shared" si="64"/>
        <v>0</v>
      </c>
      <c r="BA291" s="84">
        <f t="shared" si="64"/>
        <v>0</v>
      </c>
      <c r="BB291" s="84">
        <f t="shared" si="64"/>
        <v>0</v>
      </c>
      <c r="BC291" s="84">
        <f t="shared" si="64"/>
        <v>0</v>
      </c>
      <c r="BD291" s="5"/>
      <c r="BE291" s="5"/>
      <c r="BF291" s="5"/>
      <c r="BG291" s="5"/>
      <c r="BH291" s="5"/>
      <c r="BI291" s="5"/>
      <c r="BJ291" s="5"/>
    </row>
    <row r="292" spans="2:62" hidden="1">
      <c r="B292">
        <f t="shared" si="65"/>
        <v>210</v>
      </c>
      <c r="C292" t="str">
        <f t="shared" si="65"/>
        <v>ADOBAT</v>
      </c>
      <c r="D292" t="str">
        <f t="shared" si="65"/>
        <v>Aplicació de compost (36 t/ha)</v>
      </c>
      <c r="E292" s="82">
        <f t="shared" si="65"/>
        <v>2500</v>
      </c>
      <c r="F292" s="84">
        <f t="shared" si="66"/>
        <v>0</v>
      </c>
      <c r="G292" s="84">
        <f t="shared" si="66"/>
        <v>0</v>
      </c>
      <c r="H292" s="84">
        <f t="shared" si="66"/>
        <v>0</v>
      </c>
      <c r="I292" s="84">
        <f t="shared" si="66"/>
        <v>0</v>
      </c>
      <c r="J292" s="84">
        <f t="shared" si="66"/>
        <v>0</v>
      </c>
      <c r="K292" s="84">
        <f t="shared" si="66"/>
        <v>0</v>
      </c>
      <c r="L292" s="84">
        <f t="shared" si="66"/>
        <v>0</v>
      </c>
      <c r="M292" s="84">
        <f t="shared" si="66"/>
        <v>0</v>
      </c>
      <c r="N292" s="84">
        <f t="shared" si="66"/>
        <v>0</v>
      </c>
      <c r="O292" s="84">
        <f t="shared" si="66"/>
        <v>0</v>
      </c>
      <c r="P292" s="84">
        <f t="shared" si="66"/>
        <v>0</v>
      </c>
      <c r="Q292" s="84">
        <f t="shared" si="66"/>
        <v>0</v>
      </c>
      <c r="R292" s="84">
        <f t="shared" si="66"/>
        <v>0</v>
      </c>
      <c r="S292" s="84">
        <f t="shared" si="66"/>
        <v>0</v>
      </c>
      <c r="T292" s="84">
        <f t="shared" si="66"/>
        <v>0</v>
      </c>
      <c r="U292" s="84">
        <f t="shared" si="66"/>
        <v>0</v>
      </c>
      <c r="V292" s="84">
        <f t="shared" si="66"/>
        <v>0</v>
      </c>
      <c r="W292" s="84">
        <f t="shared" si="66"/>
        <v>0</v>
      </c>
      <c r="X292" s="84">
        <f t="shared" si="66"/>
        <v>0</v>
      </c>
      <c r="Y292" s="84">
        <f t="shared" si="66"/>
        <v>0</v>
      </c>
      <c r="Z292" s="84">
        <f t="shared" si="66"/>
        <v>0</v>
      </c>
      <c r="AA292" s="84">
        <f t="shared" si="66"/>
        <v>0</v>
      </c>
      <c r="AB292" s="84">
        <f t="shared" si="66"/>
        <v>0</v>
      </c>
      <c r="AC292" s="84">
        <f t="shared" si="66"/>
        <v>0</v>
      </c>
      <c r="AD292" s="84">
        <f t="shared" si="66"/>
        <v>0</v>
      </c>
      <c r="AE292" s="84">
        <f t="shared" si="66"/>
        <v>0</v>
      </c>
      <c r="AF292" s="84">
        <f t="shared" si="66"/>
        <v>0</v>
      </c>
      <c r="AG292" s="84">
        <f t="shared" si="66"/>
        <v>0</v>
      </c>
      <c r="AH292" s="84">
        <f t="shared" si="66"/>
        <v>0</v>
      </c>
      <c r="AI292" s="84">
        <f t="shared" si="66"/>
        <v>0</v>
      </c>
      <c r="AJ292" s="84">
        <f t="shared" si="66"/>
        <v>0</v>
      </c>
      <c r="AK292" s="84">
        <f t="shared" si="66"/>
        <v>0</v>
      </c>
      <c r="AL292" s="84">
        <f t="shared" si="66"/>
        <v>0</v>
      </c>
      <c r="AM292" s="84">
        <f t="shared" si="66"/>
        <v>0</v>
      </c>
      <c r="AN292" s="84">
        <f t="shared" si="66"/>
        <v>0</v>
      </c>
      <c r="AO292" s="84">
        <f t="shared" si="66"/>
        <v>0</v>
      </c>
      <c r="AP292" s="84">
        <f t="shared" si="66"/>
        <v>0</v>
      </c>
      <c r="AQ292" s="84">
        <f t="shared" si="63"/>
        <v>0</v>
      </c>
      <c r="AR292" s="84">
        <f t="shared" si="66"/>
        <v>0</v>
      </c>
      <c r="AS292" s="5"/>
      <c r="AT292" s="84">
        <f t="shared" si="64"/>
        <v>0</v>
      </c>
      <c r="AU292" s="84">
        <f t="shared" si="64"/>
        <v>0</v>
      </c>
      <c r="AV292" s="84">
        <f t="shared" si="64"/>
        <v>0</v>
      </c>
      <c r="AW292" s="84">
        <f t="shared" si="64"/>
        <v>0</v>
      </c>
      <c r="AX292" s="84">
        <f t="shared" si="64"/>
        <v>0</v>
      </c>
      <c r="AY292" s="84">
        <f t="shared" si="64"/>
        <v>0</v>
      </c>
      <c r="AZ292" s="84">
        <f t="shared" si="64"/>
        <v>0</v>
      </c>
      <c r="BA292" s="84">
        <f t="shared" si="64"/>
        <v>0</v>
      </c>
      <c r="BB292" s="84">
        <f t="shared" si="64"/>
        <v>0</v>
      </c>
      <c r="BC292" s="84">
        <f t="shared" si="64"/>
        <v>0</v>
      </c>
      <c r="BD292" s="5"/>
      <c r="BE292" s="5"/>
      <c r="BF292" s="5"/>
      <c r="BG292" s="5"/>
      <c r="BH292" s="5"/>
      <c r="BI292" s="5"/>
      <c r="BJ292" s="5"/>
    </row>
    <row r="293" spans="2:62" hidden="1">
      <c r="B293">
        <f t="shared" si="65"/>
        <v>220</v>
      </c>
      <c r="C293" t="str">
        <f t="shared" si="65"/>
        <v>ADOBAT</v>
      </c>
      <c r="D293" t="str">
        <f t="shared" si="65"/>
        <v>Aplicació de compost (60 t/ha)</v>
      </c>
      <c r="E293" s="82">
        <f t="shared" si="65"/>
        <v>2500</v>
      </c>
      <c r="F293" s="84">
        <f t="shared" si="66"/>
        <v>0</v>
      </c>
      <c r="G293" s="84">
        <f t="shared" si="66"/>
        <v>0</v>
      </c>
      <c r="H293" s="84">
        <f t="shared" si="66"/>
        <v>0</v>
      </c>
      <c r="I293" s="84">
        <f t="shared" si="66"/>
        <v>0</v>
      </c>
      <c r="J293" s="84">
        <f t="shared" si="66"/>
        <v>0</v>
      </c>
      <c r="K293" s="84">
        <f t="shared" si="66"/>
        <v>0</v>
      </c>
      <c r="L293" s="84">
        <f t="shared" si="66"/>
        <v>0</v>
      </c>
      <c r="M293" s="84">
        <f t="shared" si="66"/>
        <v>0</v>
      </c>
      <c r="N293" s="84">
        <f t="shared" si="66"/>
        <v>0</v>
      </c>
      <c r="O293" s="84">
        <f t="shared" si="66"/>
        <v>0</v>
      </c>
      <c r="P293" s="84">
        <f t="shared" si="66"/>
        <v>0</v>
      </c>
      <c r="Q293" s="84">
        <f t="shared" si="66"/>
        <v>0</v>
      </c>
      <c r="R293" s="84">
        <f t="shared" si="66"/>
        <v>0</v>
      </c>
      <c r="S293" s="84">
        <f t="shared" si="66"/>
        <v>0</v>
      </c>
      <c r="T293" s="84">
        <f t="shared" si="66"/>
        <v>0</v>
      </c>
      <c r="U293" s="84">
        <f t="shared" si="66"/>
        <v>0</v>
      </c>
      <c r="V293" s="84">
        <f t="shared" si="66"/>
        <v>0</v>
      </c>
      <c r="W293" s="84">
        <f t="shared" si="66"/>
        <v>0</v>
      </c>
      <c r="X293" s="84">
        <f t="shared" si="66"/>
        <v>0</v>
      </c>
      <c r="Y293" s="84">
        <f t="shared" si="66"/>
        <v>0</v>
      </c>
      <c r="Z293" s="84">
        <f t="shared" si="66"/>
        <v>0</v>
      </c>
      <c r="AA293" s="84">
        <f t="shared" si="66"/>
        <v>0</v>
      </c>
      <c r="AB293" s="84">
        <f t="shared" si="66"/>
        <v>0</v>
      </c>
      <c r="AC293" s="84">
        <f t="shared" si="66"/>
        <v>0</v>
      </c>
      <c r="AD293" s="84">
        <f t="shared" si="66"/>
        <v>0</v>
      </c>
      <c r="AE293" s="84">
        <f t="shared" si="66"/>
        <v>0</v>
      </c>
      <c r="AF293" s="84">
        <f t="shared" si="66"/>
        <v>0</v>
      </c>
      <c r="AG293" s="84">
        <f t="shared" ref="AG293:AR293" si="67">+AG58*$E$4/$E293</f>
        <v>0</v>
      </c>
      <c r="AH293" s="84">
        <f t="shared" si="67"/>
        <v>0</v>
      </c>
      <c r="AI293" s="84">
        <f t="shared" si="67"/>
        <v>0</v>
      </c>
      <c r="AJ293" s="84">
        <f t="shared" si="67"/>
        <v>0</v>
      </c>
      <c r="AK293" s="84">
        <f t="shared" si="67"/>
        <v>0</v>
      </c>
      <c r="AL293" s="84">
        <f t="shared" si="67"/>
        <v>0</v>
      </c>
      <c r="AM293" s="84">
        <f t="shared" si="67"/>
        <v>0</v>
      </c>
      <c r="AN293" s="84">
        <f t="shared" si="67"/>
        <v>0</v>
      </c>
      <c r="AO293" s="84">
        <f t="shared" si="67"/>
        <v>0</v>
      </c>
      <c r="AP293" s="84">
        <f t="shared" si="67"/>
        <v>0</v>
      </c>
      <c r="AQ293" s="84">
        <f t="shared" si="63"/>
        <v>0</v>
      </c>
      <c r="AR293" s="84">
        <f t="shared" si="67"/>
        <v>0</v>
      </c>
      <c r="AS293" s="5"/>
      <c r="AT293" s="84">
        <f t="shared" si="64"/>
        <v>0</v>
      </c>
      <c r="AU293" s="84">
        <f t="shared" si="64"/>
        <v>0</v>
      </c>
      <c r="AV293" s="84">
        <f t="shared" si="64"/>
        <v>0</v>
      </c>
      <c r="AW293" s="84">
        <f t="shared" si="64"/>
        <v>0</v>
      </c>
      <c r="AX293" s="84">
        <f t="shared" si="64"/>
        <v>0</v>
      </c>
      <c r="AY293" s="84">
        <f t="shared" si="64"/>
        <v>0</v>
      </c>
      <c r="AZ293" s="84">
        <f t="shared" si="64"/>
        <v>0</v>
      </c>
      <c r="BA293" s="84">
        <f t="shared" si="64"/>
        <v>0</v>
      </c>
      <c r="BB293" s="84">
        <f t="shared" si="64"/>
        <v>0</v>
      </c>
      <c r="BC293" s="84">
        <f t="shared" si="64"/>
        <v>0</v>
      </c>
      <c r="BD293" s="5"/>
      <c r="BE293" s="5"/>
      <c r="BF293" s="5"/>
      <c r="BG293" s="5"/>
      <c r="BH293" s="5"/>
      <c r="BI293" s="5"/>
      <c r="BJ293" s="5"/>
    </row>
    <row r="294" spans="2:62" hidden="1">
      <c r="B294">
        <f t="shared" si="65"/>
        <v>230</v>
      </c>
      <c r="C294" t="str">
        <f t="shared" si="65"/>
        <v>ADOBAT</v>
      </c>
      <c r="D294" t="str">
        <f t="shared" si="65"/>
        <v>Aplicació d'adob orgànic</v>
      </c>
      <c r="E294" s="82">
        <f t="shared" si="65"/>
        <v>2500</v>
      </c>
      <c r="F294" s="84">
        <f t="shared" ref="F294:AR300" si="68">+F59*$E$4/$E294</f>
        <v>0</v>
      </c>
      <c r="G294" s="84">
        <f t="shared" si="68"/>
        <v>0</v>
      </c>
      <c r="H294" s="84">
        <f t="shared" si="68"/>
        <v>0</v>
      </c>
      <c r="I294" s="84">
        <f t="shared" si="68"/>
        <v>0</v>
      </c>
      <c r="J294" s="84">
        <f t="shared" si="68"/>
        <v>0</v>
      </c>
      <c r="K294" s="84">
        <f t="shared" si="68"/>
        <v>0</v>
      </c>
      <c r="L294" s="84">
        <f t="shared" si="68"/>
        <v>0</v>
      </c>
      <c r="M294" s="84">
        <f t="shared" si="68"/>
        <v>0</v>
      </c>
      <c r="N294" s="84">
        <f t="shared" si="68"/>
        <v>0</v>
      </c>
      <c r="O294" s="84">
        <f t="shared" si="68"/>
        <v>0</v>
      </c>
      <c r="P294" s="84">
        <f t="shared" si="68"/>
        <v>0</v>
      </c>
      <c r="Q294" s="84">
        <f t="shared" si="68"/>
        <v>0</v>
      </c>
      <c r="R294" s="84">
        <f t="shared" si="68"/>
        <v>0</v>
      </c>
      <c r="S294" s="84">
        <f t="shared" si="68"/>
        <v>0</v>
      </c>
      <c r="T294" s="84">
        <f t="shared" si="68"/>
        <v>0</v>
      </c>
      <c r="U294" s="84">
        <f t="shared" si="68"/>
        <v>0</v>
      </c>
      <c r="V294" s="84">
        <f t="shared" si="68"/>
        <v>0</v>
      </c>
      <c r="W294" s="84">
        <f t="shared" si="68"/>
        <v>0</v>
      </c>
      <c r="X294" s="84">
        <f t="shared" si="68"/>
        <v>0</v>
      </c>
      <c r="Y294" s="84">
        <f t="shared" si="68"/>
        <v>0</v>
      </c>
      <c r="Z294" s="84">
        <f t="shared" si="68"/>
        <v>0</v>
      </c>
      <c r="AA294" s="84">
        <f t="shared" si="68"/>
        <v>0</v>
      </c>
      <c r="AB294" s="84">
        <f t="shared" si="68"/>
        <v>0</v>
      </c>
      <c r="AC294" s="84">
        <f t="shared" si="68"/>
        <v>0</v>
      </c>
      <c r="AD294" s="84">
        <f t="shared" si="68"/>
        <v>0</v>
      </c>
      <c r="AE294" s="84">
        <f t="shared" si="68"/>
        <v>0</v>
      </c>
      <c r="AF294" s="84">
        <f t="shared" si="68"/>
        <v>0</v>
      </c>
      <c r="AG294" s="84">
        <f t="shared" si="68"/>
        <v>0</v>
      </c>
      <c r="AH294" s="84">
        <f t="shared" si="68"/>
        <v>0</v>
      </c>
      <c r="AI294" s="84">
        <f t="shared" si="68"/>
        <v>0</v>
      </c>
      <c r="AJ294" s="84">
        <f t="shared" si="68"/>
        <v>0</v>
      </c>
      <c r="AK294" s="84">
        <f t="shared" si="68"/>
        <v>0</v>
      </c>
      <c r="AL294" s="84">
        <f t="shared" si="68"/>
        <v>0</v>
      </c>
      <c r="AM294" s="84">
        <f t="shared" si="68"/>
        <v>0</v>
      </c>
      <c r="AN294" s="84">
        <f t="shared" si="68"/>
        <v>0</v>
      </c>
      <c r="AO294" s="84">
        <f t="shared" si="68"/>
        <v>0</v>
      </c>
      <c r="AP294" s="84">
        <f t="shared" si="68"/>
        <v>0</v>
      </c>
      <c r="AQ294" s="84">
        <f t="shared" si="63"/>
        <v>0</v>
      </c>
      <c r="AR294" s="84">
        <f t="shared" si="68"/>
        <v>0</v>
      </c>
      <c r="AS294" s="5"/>
      <c r="AT294" s="84">
        <f t="shared" si="64"/>
        <v>0</v>
      </c>
      <c r="AU294" s="84">
        <f t="shared" si="64"/>
        <v>0</v>
      </c>
      <c r="AV294" s="84">
        <f t="shared" si="64"/>
        <v>0</v>
      </c>
      <c r="AW294" s="84">
        <f t="shared" si="64"/>
        <v>0</v>
      </c>
      <c r="AX294" s="84">
        <f t="shared" si="64"/>
        <v>0</v>
      </c>
      <c r="AY294" s="84">
        <f t="shared" si="64"/>
        <v>0</v>
      </c>
      <c r="AZ294" s="84">
        <f t="shared" si="64"/>
        <v>0</v>
      </c>
      <c r="BA294" s="84">
        <f t="shared" si="64"/>
        <v>0</v>
      </c>
      <c r="BB294" s="84">
        <f t="shared" si="64"/>
        <v>0</v>
      </c>
      <c r="BC294" s="84">
        <f t="shared" si="64"/>
        <v>0</v>
      </c>
      <c r="BD294" s="5"/>
      <c r="BE294" s="5"/>
      <c r="BF294" s="5"/>
      <c r="BG294" s="5"/>
      <c r="BH294" s="5"/>
      <c r="BI294" s="5"/>
      <c r="BJ294" s="5"/>
    </row>
    <row r="295" spans="2:62" hidden="1">
      <c r="B295">
        <f t="shared" si="65"/>
        <v>240</v>
      </c>
      <c r="C295" t="str">
        <f t="shared" si="65"/>
        <v>ADOBAT</v>
      </c>
      <c r="D295" t="str">
        <f t="shared" si="65"/>
        <v>Aplicació potassi</v>
      </c>
      <c r="E295" s="82">
        <f t="shared" si="65"/>
        <v>2500</v>
      </c>
      <c r="F295" s="84">
        <f t="shared" si="68"/>
        <v>0</v>
      </c>
      <c r="G295" s="84">
        <f t="shared" si="68"/>
        <v>0</v>
      </c>
      <c r="H295" s="84">
        <f t="shared" si="68"/>
        <v>0</v>
      </c>
      <c r="I295" s="84">
        <f t="shared" si="68"/>
        <v>0</v>
      </c>
      <c r="J295" s="84">
        <f t="shared" si="68"/>
        <v>0</v>
      </c>
      <c r="K295" s="84">
        <f t="shared" si="68"/>
        <v>0</v>
      </c>
      <c r="L295" s="84">
        <f t="shared" si="68"/>
        <v>0</v>
      </c>
      <c r="M295" s="84">
        <f t="shared" si="68"/>
        <v>0</v>
      </c>
      <c r="N295" s="84">
        <f t="shared" si="68"/>
        <v>0</v>
      </c>
      <c r="O295" s="84">
        <f t="shared" si="68"/>
        <v>0</v>
      </c>
      <c r="P295" s="84">
        <f t="shared" si="68"/>
        <v>0</v>
      </c>
      <c r="Q295" s="84">
        <f t="shared" si="68"/>
        <v>0</v>
      </c>
      <c r="R295" s="84">
        <f t="shared" si="68"/>
        <v>0</v>
      </c>
      <c r="S295" s="84">
        <f t="shared" si="68"/>
        <v>0</v>
      </c>
      <c r="T295" s="84">
        <f t="shared" si="68"/>
        <v>0</v>
      </c>
      <c r="U295" s="84">
        <f t="shared" si="68"/>
        <v>0</v>
      </c>
      <c r="V295" s="84">
        <f t="shared" si="68"/>
        <v>0</v>
      </c>
      <c r="W295" s="84">
        <f t="shared" si="68"/>
        <v>0</v>
      </c>
      <c r="X295" s="84">
        <f t="shared" si="68"/>
        <v>0</v>
      </c>
      <c r="Y295" s="84">
        <f t="shared" si="68"/>
        <v>0</v>
      </c>
      <c r="Z295" s="84">
        <f t="shared" si="68"/>
        <v>0</v>
      </c>
      <c r="AA295" s="84">
        <f t="shared" si="68"/>
        <v>0</v>
      </c>
      <c r="AB295" s="84">
        <f t="shared" si="68"/>
        <v>0</v>
      </c>
      <c r="AC295" s="84">
        <f t="shared" si="68"/>
        <v>0</v>
      </c>
      <c r="AD295" s="84">
        <f t="shared" si="68"/>
        <v>0</v>
      </c>
      <c r="AE295" s="84">
        <f t="shared" si="68"/>
        <v>0</v>
      </c>
      <c r="AF295" s="84">
        <f t="shared" si="68"/>
        <v>0</v>
      </c>
      <c r="AG295" s="84">
        <f t="shared" si="68"/>
        <v>0</v>
      </c>
      <c r="AH295" s="84">
        <f t="shared" si="68"/>
        <v>0</v>
      </c>
      <c r="AI295" s="84">
        <f t="shared" si="68"/>
        <v>0</v>
      </c>
      <c r="AJ295" s="84">
        <f t="shared" si="68"/>
        <v>0</v>
      </c>
      <c r="AK295" s="84">
        <f t="shared" si="68"/>
        <v>0</v>
      </c>
      <c r="AL295" s="84">
        <f t="shared" si="68"/>
        <v>0</v>
      </c>
      <c r="AM295" s="84">
        <f t="shared" si="68"/>
        <v>0</v>
      </c>
      <c r="AN295" s="84">
        <f t="shared" si="68"/>
        <v>0</v>
      </c>
      <c r="AO295" s="84">
        <f t="shared" si="68"/>
        <v>0</v>
      </c>
      <c r="AP295" s="84">
        <f t="shared" si="68"/>
        <v>0</v>
      </c>
      <c r="AQ295" s="84">
        <f t="shared" si="63"/>
        <v>0</v>
      </c>
      <c r="AR295" s="84">
        <f t="shared" si="68"/>
        <v>0</v>
      </c>
      <c r="AS295" s="5"/>
      <c r="AT295" s="84">
        <f t="shared" si="64"/>
        <v>0</v>
      </c>
      <c r="AU295" s="84">
        <f t="shared" si="64"/>
        <v>0</v>
      </c>
      <c r="AV295" s="84">
        <f t="shared" si="64"/>
        <v>0</v>
      </c>
      <c r="AW295" s="84">
        <f t="shared" si="64"/>
        <v>0</v>
      </c>
      <c r="AX295" s="84">
        <f t="shared" si="64"/>
        <v>0</v>
      </c>
      <c r="AY295" s="84">
        <f t="shared" si="64"/>
        <v>0</v>
      </c>
      <c r="AZ295" s="84">
        <f t="shared" si="64"/>
        <v>0</v>
      </c>
      <c r="BA295" s="84">
        <f t="shared" si="64"/>
        <v>0</v>
      </c>
      <c r="BB295" s="84">
        <f t="shared" si="64"/>
        <v>0</v>
      </c>
      <c r="BC295" s="84">
        <f t="shared" si="64"/>
        <v>0</v>
      </c>
      <c r="BD295" s="5"/>
      <c r="BE295" s="5"/>
      <c r="BF295" s="5"/>
      <c r="BG295" s="5"/>
      <c r="BH295" s="5"/>
      <c r="BI295" s="5"/>
      <c r="BJ295" s="5"/>
    </row>
    <row r="296" spans="2:62" hidden="1">
      <c r="B296">
        <f t="shared" si="65"/>
        <v>310</v>
      </c>
      <c r="C296" t="str">
        <f t="shared" si="65"/>
        <v>PLANTACIÓ</v>
      </c>
      <c r="D296" t="str">
        <f t="shared" si="65"/>
        <v>Solcar</v>
      </c>
      <c r="E296" s="82">
        <f t="shared" si="65"/>
        <v>2500</v>
      </c>
      <c r="F296" s="84">
        <f t="shared" si="68"/>
        <v>0</v>
      </c>
      <c r="G296" s="84">
        <f t="shared" si="68"/>
        <v>0</v>
      </c>
      <c r="H296" s="84">
        <f t="shared" si="68"/>
        <v>0</v>
      </c>
      <c r="I296" s="84">
        <f t="shared" si="68"/>
        <v>0</v>
      </c>
      <c r="J296" s="84">
        <f t="shared" si="68"/>
        <v>0</v>
      </c>
      <c r="K296" s="84">
        <f t="shared" si="68"/>
        <v>0</v>
      </c>
      <c r="L296" s="84">
        <f t="shared" si="68"/>
        <v>0</v>
      </c>
      <c r="M296" s="84">
        <f t="shared" si="68"/>
        <v>0</v>
      </c>
      <c r="N296" s="84">
        <f t="shared" si="68"/>
        <v>0</v>
      </c>
      <c r="O296" s="84">
        <f t="shared" si="68"/>
        <v>0</v>
      </c>
      <c r="P296" s="84">
        <f t="shared" si="68"/>
        <v>0</v>
      </c>
      <c r="Q296" s="84">
        <f t="shared" si="68"/>
        <v>0</v>
      </c>
      <c r="R296" s="84">
        <f t="shared" si="68"/>
        <v>0</v>
      </c>
      <c r="S296" s="84">
        <f t="shared" si="68"/>
        <v>0</v>
      </c>
      <c r="T296" s="84">
        <f t="shared" si="68"/>
        <v>0</v>
      </c>
      <c r="U296" s="84">
        <f t="shared" si="68"/>
        <v>0</v>
      </c>
      <c r="V296" s="84">
        <f t="shared" si="68"/>
        <v>0</v>
      </c>
      <c r="W296" s="84">
        <f t="shared" si="68"/>
        <v>0</v>
      </c>
      <c r="X296" s="84">
        <f t="shared" si="68"/>
        <v>0</v>
      </c>
      <c r="Y296" s="84">
        <f t="shared" si="68"/>
        <v>0</v>
      </c>
      <c r="Z296" s="84">
        <f t="shared" si="68"/>
        <v>0</v>
      </c>
      <c r="AA296" s="84">
        <f t="shared" si="68"/>
        <v>0</v>
      </c>
      <c r="AB296" s="84">
        <f t="shared" si="68"/>
        <v>0</v>
      </c>
      <c r="AC296" s="84">
        <f t="shared" si="68"/>
        <v>0</v>
      </c>
      <c r="AD296" s="84">
        <f t="shared" si="68"/>
        <v>0</v>
      </c>
      <c r="AE296" s="84">
        <f t="shared" si="68"/>
        <v>0</v>
      </c>
      <c r="AF296" s="84">
        <f t="shared" si="68"/>
        <v>0</v>
      </c>
      <c r="AG296" s="84">
        <f t="shared" si="68"/>
        <v>0</v>
      </c>
      <c r="AH296" s="84">
        <f t="shared" si="68"/>
        <v>0</v>
      </c>
      <c r="AI296" s="84">
        <f t="shared" si="68"/>
        <v>0</v>
      </c>
      <c r="AJ296" s="84">
        <f t="shared" si="68"/>
        <v>0</v>
      </c>
      <c r="AK296" s="84">
        <f t="shared" si="68"/>
        <v>0</v>
      </c>
      <c r="AL296" s="84">
        <f t="shared" si="68"/>
        <v>0</v>
      </c>
      <c r="AM296" s="84">
        <f t="shared" si="68"/>
        <v>0</v>
      </c>
      <c r="AN296" s="84">
        <f t="shared" si="68"/>
        <v>0</v>
      </c>
      <c r="AO296" s="84">
        <f t="shared" si="68"/>
        <v>0</v>
      </c>
      <c r="AP296" s="84">
        <f t="shared" si="68"/>
        <v>0</v>
      </c>
      <c r="AQ296" s="84">
        <f t="shared" si="63"/>
        <v>0</v>
      </c>
      <c r="AR296" s="84">
        <f t="shared" si="68"/>
        <v>0</v>
      </c>
      <c r="AS296" s="5"/>
      <c r="AT296" s="84">
        <f t="shared" si="64"/>
        <v>0</v>
      </c>
      <c r="AU296" s="84">
        <f t="shared" si="64"/>
        <v>0</v>
      </c>
      <c r="AV296" s="84">
        <f t="shared" si="64"/>
        <v>0</v>
      </c>
      <c r="AW296" s="84">
        <f t="shared" si="64"/>
        <v>0</v>
      </c>
      <c r="AX296" s="84">
        <f t="shared" si="64"/>
        <v>0</v>
      </c>
      <c r="AY296" s="84">
        <f t="shared" si="64"/>
        <v>0</v>
      </c>
      <c r="AZ296" s="84">
        <f t="shared" si="64"/>
        <v>0</v>
      </c>
      <c r="BA296" s="84">
        <f t="shared" si="64"/>
        <v>0</v>
      </c>
      <c r="BB296" s="84">
        <f t="shared" si="64"/>
        <v>0</v>
      </c>
      <c r="BC296" s="84">
        <f t="shared" si="64"/>
        <v>0</v>
      </c>
      <c r="BD296" s="5"/>
      <c r="BE296" s="5"/>
      <c r="BF296" s="5"/>
      <c r="BG296" s="5"/>
      <c r="BH296" s="5"/>
      <c r="BI296" s="5"/>
      <c r="BJ296" s="5"/>
    </row>
    <row r="297" spans="2:62" hidden="1">
      <c r="B297">
        <f t="shared" si="65"/>
        <v>320</v>
      </c>
      <c r="C297" t="str">
        <f t="shared" si="65"/>
        <v>PLANTACIÓ</v>
      </c>
      <c r="D297" t="str">
        <f t="shared" si="65"/>
        <v>Marcat</v>
      </c>
      <c r="E297" s="82">
        <f t="shared" si="65"/>
        <v>2500</v>
      </c>
      <c r="F297" s="84">
        <f t="shared" si="68"/>
        <v>0</v>
      </c>
      <c r="G297" s="84">
        <f t="shared" si="68"/>
        <v>0</v>
      </c>
      <c r="H297" s="84">
        <f t="shared" si="68"/>
        <v>0</v>
      </c>
      <c r="I297" s="84">
        <f t="shared" si="68"/>
        <v>0</v>
      </c>
      <c r="J297" s="84">
        <f t="shared" si="68"/>
        <v>0</v>
      </c>
      <c r="K297" s="84">
        <f t="shared" si="68"/>
        <v>0</v>
      </c>
      <c r="L297" s="84">
        <f t="shared" si="68"/>
        <v>0</v>
      </c>
      <c r="M297" s="84">
        <f t="shared" si="68"/>
        <v>0</v>
      </c>
      <c r="N297" s="84">
        <f t="shared" si="68"/>
        <v>0</v>
      </c>
      <c r="O297" s="84">
        <f t="shared" si="68"/>
        <v>0</v>
      </c>
      <c r="P297" s="84">
        <f t="shared" si="68"/>
        <v>0</v>
      </c>
      <c r="Q297" s="84">
        <f t="shared" si="68"/>
        <v>0</v>
      </c>
      <c r="R297" s="84">
        <f t="shared" si="68"/>
        <v>0</v>
      </c>
      <c r="S297" s="84">
        <f t="shared" si="68"/>
        <v>0</v>
      </c>
      <c r="T297" s="84">
        <f t="shared" si="68"/>
        <v>0</v>
      </c>
      <c r="U297" s="84">
        <f t="shared" si="68"/>
        <v>0</v>
      </c>
      <c r="V297" s="84">
        <f t="shared" si="68"/>
        <v>0</v>
      </c>
      <c r="W297" s="84">
        <f t="shared" si="68"/>
        <v>0</v>
      </c>
      <c r="X297" s="84">
        <f t="shared" si="68"/>
        <v>0</v>
      </c>
      <c r="Y297" s="84">
        <f t="shared" si="68"/>
        <v>0</v>
      </c>
      <c r="Z297" s="84">
        <f t="shared" si="68"/>
        <v>0</v>
      </c>
      <c r="AA297" s="84">
        <f t="shared" si="68"/>
        <v>0</v>
      </c>
      <c r="AB297" s="84">
        <f t="shared" si="68"/>
        <v>0</v>
      </c>
      <c r="AC297" s="84">
        <f t="shared" si="68"/>
        <v>0</v>
      </c>
      <c r="AD297" s="84">
        <f t="shared" si="68"/>
        <v>0</v>
      </c>
      <c r="AE297" s="84">
        <f t="shared" si="68"/>
        <v>0</v>
      </c>
      <c r="AF297" s="84">
        <f t="shared" si="68"/>
        <v>0</v>
      </c>
      <c r="AG297" s="84">
        <f t="shared" si="68"/>
        <v>0</v>
      </c>
      <c r="AH297" s="84">
        <f t="shared" si="68"/>
        <v>0</v>
      </c>
      <c r="AI297" s="84">
        <f t="shared" si="68"/>
        <v>0</v>
      </c>
      <c r="AJ297" s="84">
        <f t="shared" si="68"/>
        <v>0</v>
      </c>
      <c r="AK297" s="84">
        <f t="shared" si="68"/>
        <v>0</v>
      </c>
      <c r="AL297" s="84">
        <f t="shared" si="68"/>
        <v>0</v>
      </c>
      <c r="AM297" s="84">
        <f t="shared" si="68"/>
        <v>0</v>
      </c>
      <c r="AN297" s="84">
        <f t="shared" si="68"/>
        <v>0</v>
      </c>
      <c r="AO297" s="84">
        <f t="shared" si="68"/>
        <v>0</v>
      </c>
      <c r="AP297" s="84">
        <f t="shared" si="68"/>
        <v>0</v>
      </c>
      <c r="AQ297" s="84">
        <f t="shared" si="63"/>
        <v>0</v>
      </c>
      <c r="AR297" s="84">
        <f t="shared" si="68"/>
        <v>0</v>
      </c>
      <c r="AS297" s="5"/>
      <c r="AT297" s="84">
        <f t="shared" si="64"/>
        <v>0</v>
      </c>
      <c r="AU297" s="84">
        <f t="shared" si="64"/>
        <v>0</v>
      </c>
      <c r="AV297" s="84">
        <f t="shared" si="64"/>
        <v>0</v>
      </c>
      <c r="AW297" s="84">
        <f t="shared" si="64"/>
        <v>0</v>
      </c>
      <c r="AX297" s="84">
        <f t="shared" si="64"/>
        <v>0</v>
      </c>
      <c r="AY297" s="84">
        <f t="shared" si="64"/>
        <v>0</v>
      </c>
      <c r="AZ297" s="84">
        <f t="shared" si="64"/>
        <v>0</v>
      </c>
      <c r="BA297" s="84">
        <f t="shared" si="64"/>
        <v>0</v>
      </c>
      <c r="BB297" s="84">
        <f t="shared" si="64"/>
        <v>0</v>
      </c>
      <c r="BC297" s="84">
        <f t="shared" si="64"/>
        <v>0</v>
      </c>
      <c r="BD297" s="5"/>
      <c r="BE297" s="5"/>
      <c r="BF297" s="5"/>
      <c r="BG297" s="5"/>
      <c r="BH297" s="5"/>
      <c r="BI297" s="5"/>
      <c r="BJ297" s="5"/>
    </row>
    <row r="298" spans="2:62" hidden="1">
      <c r="B298">
        <f t="shared" si="65"/>
        <v>330</v>
      </c>
      <c r="C298" t="str">
        <f t="shared" si="65"/>
        <v>PLANTACIÓ</v>
      </c>
      <c r="D298" t="str">
        <f t="shared" si="65"/>
        <v>Plantació manual col o bròcoli</v>
      </c>
      <c r="E298" s="82">
        <f t="shared" si="65"/>
        <v>2500</v>
      </c>
      <c r="F298" s="84">
        <f t="shared" si="68"/>
        <v>0</v>
      </c>
      <c r="G298" s="84">
        <f t="shared" si="68"/>
        <v>0</v>
      </c>
      <c r="H298" s="84">
        <f t="shared" si="68"/>
        <v>0</v>
      </c>
      <c r="I298" s="84">
        <f t="shared" si="68"/>
        <v>0</v>
      </c>
      <c r="J298" s="84">
        <f t="shared" si="68"/>
        <v>0</v>
      </c>
      <c r="K298" s="84">
        <f t="shared" si="68"/>
        <v>0</v>
      </c>
      <c r="L298" s="84">
        <f t="shared" si="68"/>
        <v>0</v>
      </c>
      <c r="M298" s="84">
        <f t="shared" si="68"/>
        <v>0</v>
      </c>
      <c r="N298" s="84">
        <f t="shared" si="68"/>
        <v>0</v>
      </c>
      <c r="O298" s="84">
        <f t="shared" si="68"/>
        <v>0</v>
      </c>
      <c r="P298" s="84">
        <f t="shared" si="68"/>
        <v>0</v>
      </c>
      <c r="Q298" s="84">
        <f t="shared" si="68"/>
        <v>0</v>
      </c>
      <c r="R298" s="84">
        <f t="shared" si="68"/>
        <v>0</v>
      </c>
      <c r="S298" s="84">
        <f t="shared" si="68"/>
        <v>0</v>
      </c>
      <c r="T298" s="84">
        <f t="shared" si="68"/>
        <v>0</v>
      </c>
      <c r="U298" s="84">
        <f t="shared" si="68"/>
        <v>0</v>
      </c>
      <c r="V298" s="84">
        <f t="shared" si="68"/>
        <v>0</v>
      </c>
      <c r="W298" s="84">
        <f t="shared" si="68"/>
        <v>0</v>
      </c>
      <c r="X298" s="84">
        <f t="shared" si="68"/>
        <v>0</v>
      </c>
      <c r="Y298" s="84">
        <f t="shared" si="68"/>
        <v>0</v>
      </c>
      <c r="Z298" s="84">
        <f t="shared" si="68"/>
        <v>0</v>
      </c>
      <c r="AA298" s="84">
        <f t="shared" si="68"/>
        <v>0</v>
      </c>
      <c r="AB298" s="84">
        <f t="shared" si="68"/>
        <v>0</v>
      </c>
      <c r="AC298" s="84">
        <f t="shared" si="68"/>
        <v>0</v>
      </c>
      <c r="AD298" s="84">
        <f t="shared" si="68"/>
        <v>0</v>
      </c>
      <c r="AE298" s="84">
        <f t="shared" si="68"/>
        <v>0</v>
      </c>
      <c r="AF298" s="84">
        <f t="shared" si="68"/>
        <v>0</v>
      </c>
      <c r="AG298" s="84">
        <f t="shared" si="68"/>
        <v>0</v>
      </c>
      <c r="AH298" s="84">
        <f t="shared" si="68"/>
        <v>0</v>
      </c>
      <c r="AI298" s="84">
        <f t="shared" si="68"/>
        <v>0</v>
      </c>
      <c r="AJ298" s="84">
        <f t="shared" si="68"/>
        <v>0</v>
      </c>
      <c r="AK298" s="84">
        <f t="shared" si="68"/>
        <v>0</v>
      </c>
      <c r="AL298" s="84">
        <f t="shared" si="68"/>
        <v>0</v>
      </c>
      <c r="AM298" s="84">
        <f t="shared" si="68"/>
        <v>0</v>
      </c>
      <c r="AN298" s="84">
        <f t="shared" si="68"/>
        <v>0</v>
      </c>
      <c r="AO298" s="84">
        <f t="shared" si="68"/>
        <v>0</v>
      </c>
      <c r="AP298" s="84">
        <f t="shared" si="68"/>
        <v>0</v>
      </c>
      <c r="AQ298" s="84">
        <f t="shared" si="63"/>
        <v>0</v>
      </c>
      <c r="AR298" s="84">
        <f t="shared" si="68"/>
        <v>0</v>
      </c>
      <c r="AS298" s="5"/>
      <c r="AT298" s="84">
        <f t="shared" si="64"/>
        <v>0</v>
      </c>
      <c r="AU298" s="84">
        <f t="shared" si="64"/>
        <v>0</v>
      </c>
      <c r="AV298" s="84">
        <f t="shared" si="64"/>
        <v>0</v>
      </c>
      <c r="AW298" s="84">
        <f t="shared" si="64"/>
        <v>0</v>
      </c>
      <c r="AX298" s="84">
        <f t="shared" si="64"/>
        <v>0</v>
      </c>
      <c r="AY298" s="84">
        <f t="shared" si="64"/>
        <v>0</v>
      </c>
      <c r="AZ298" s="84">
        <f t="shared" si="64"/>
        <v>0</v>
      </c>
      <c r="BA298" s="84">
        <f t="shared" si="64"/>
        <v>0</v>
      </c>
      <c r="BB298" s="84">
        <f t="shared" si="64"/>
        <v>0</v>
      </c>
      <c r="BC298" s="84">
        <f t="shared" si="64"/>
        <v>0</v>
      </c>
      <c r="BD298" s="5"/>
      <c r="BE298" s="5"/>
      <c r="BF298" s="5"/>
      <c r="BG298" s="5"/>
      <c r="BH298" s="5"/>
      <c r="BI298" s="5"/>
      <c r="BJ298" s="5"/>
    </row>
    <row r="299" spans="2:62" hidden="1">
      <c r="B299">
        <f t="shared" si="65"/>
        <v>340</v>
      </c>
      <c r="C299" t="str">
        <f t="shared" si="65"/>
        <v>PLANTACIÓ</v>
      </c>
      <c r="D299" t="str">
        <f t="shared" si="65"/>
        <v>Plantació manual calçots</v>
      </c>
      <c r="E299" s="82">
        <f t="shared" si="65"/>
        <v>2500</v>
      </c>
      <c r="F299" s="84">
        <f t="shared" si="68"/>
        <v>0</v>
      </c>
      <c r="G299" s="84">
        <f t="shared" si="68"/>
        <v>0</v>
      </c>
      <c r="H299" s="84">
        <f t="shared" si="68"/>
        <v>0</v>
      </c>
      <c r="I299" s="84">
        <f t="shared" si="68"/>
        <v>0</v>
      </c>
      <c r="J299" s="84">
        <f t="shared" si="68"/>
        <v>0</v>
      </c>
      <c r="K299" s="84">
        <f t="shared" si="68"/>
        <v>0</v>
      </c>
      <c r="L299" s="84">
        <f t="shared" si="68"/>
        <v>0</v>
      </c>
      <c r="M299" s="84">
        <f t="shared" si="68"/>
        <v>0</v>
      </c>
      <c r="N299" s="84">
        <f t="shared" si="68"/>
        <v>0</v>
      </c>
      <c r="O299" s="84">
        <f t="shared" si="68"/>
        <v>0</v>
      </c>
      <c r="P299" s="84">
        <f t="shared" si="68"/>
        <v>0</v>
      </c>
      <c r="Q299" s="84">
        <f t="shared" si="68"/>
        <v>0</v>
      </c>
      <c r="R299" s="84">
        <f t="shared" si="68"/>
        <v>0</v>
      </c>
      <c r="S299" s="84">
        <f t="shared" si="68"/>
        <v>0</v>
      </c>
      <c r="T299" s="84">
        <f t="shared" si="68"/>
        <v>0</v>
      </c>
      <c r="U299" s="84">
        <f t="shared" si="68"/>
        <v>0</v>
      </c>
      <c r="V299" s="84">
        <f t="shared" si="68"/>
        <v>0</v>
      </c>
      <c r="W299" s="84">
        <f t="shared" si="68"/>
        <v>0</v>
      </c>
      <c r="X299" s="84">
        <f t="shared" si="68"/>
        <v>0</v>
      </c>
      <c r="Y299" s="84">
        <f t="shared" si="68"/>
        <v>0</v>
      </c>
      <c r="Z299" s="84">
        <f t="shared" si="68"/>
        <v>0</v>
      </c>
      <c r="AA299" s="84">
        <f t="shared" si="68"/>
        <v>0</v>
      </c>
      <c r="AB299" s="84">
        <f t="shared" si="68"/>
        <v>0</v>
      </c>
      <c r="AC299" s="84">
        <f t="shared" si="68"/>
        <v>0</v>
      </c>
      <c r="AD299" s="84">
        <f t="shared" si="68"/>
        <v>0</v>
      </c>
      <c r="AE299" s="84">
        <f t="shared" si="68"/>
        <v>0</v>
      </c>
      <c r="AF299" s="84">
        <f t="shared" si="68"/>
        <v>0</v>
      </c>
      <c r="AG299" s="84">
        <f t="shared" si="68"/>
        <v>0</v>
      </c>
      <c r="AH299" s="84">
        <f t="shared" si="68"/>
        <v>0</v>
      </c>
      <c r="AI299" s="84">
        <f t="shared" si="68"/>
        <v>0</v>
      </c>
      <c r="AJ299" s="84">
        <f t="shared" si="68"/>
        <v>0</v>
      </c>
      <c r="AK299" s="84">
        <f t="shared" si="68"/>
        <v>0</v>
      </c>
      <c r="AL299" s="84">
        <f t="shared" si="68"/>
        <v>0</v>
      </c>
      <c r="AM299" s="84">
        <f t="shared" si="68"/>
        <v>0</v>
      </c>
      <c r="AN299" s="84">
        <f t="shared" si="68"/>
        <v>0</v>
      </c>
      <c r="AO299" s="84">
        <f t="shared" si="68"/>
        <v>0</v>
      </c>
      <c r="AP299" s="84">
        <f t="shared" si="68"/>
        <v>0</v>
      </c>
      <c r="AQ299" s="84">
        <f t="shared" si="63"/>
        <v>0</v>
      </c>
      <c r="AR299" s="84">
        <f t="shared" si="68"/>
        <v>0</v>
      </c>
      <c r="AS299" s="5"/>
      <c r="AT299" s="84">
        <f t="shared" si="64"/>
        <v>0</v>
      </c>
      <c r="AU299" s="84">
        <f t="shared" si="64"/>
        <v>0</v>
      </c>
      <c r="AV299" s="84">
        <f t="shared" si="64"/>
        <v>0</v>
      </c>
      <c r="AW299" s="84">
        <f t="shared" si="64"/>
        <v>0</v>
      </c>
      <c r="AX299" s="84">
        <f t="shared" si="64"/>
        <v>0</v>
      </c>
      <c r="AY299" s="84">
        <f t="shared" si="64"/>
        <v>0</v>
      </c>
      <c r="AZ299" s="84">
        <f t="shared" si="64"/>
        <v>0</v>
      </c>
      <c r="BA299" s="84">
        <f t="shared" si="64"/>
        <v>0</v>
      </c>
      <c r="BB299" s="84">
        <f t="shared" si="64"/>
        <v>0</v>
      </c>
      <c r="BC299" s="84">
        <f t="shared" si="64"/>
        <v>0</v>
      </c>
      <c r="BD299" s="5"/>
      <c r="BE299" s="5"/>
      <c r="BF299" s="5"/>
      <c r="BG299" s="5"/>
      <c r="BH299" s="5"/>
      <c r="BI299" s="5"/>
      <c r="BJ299" s="5"/>
    </row>
    <row r="300" spans="2:62" hidden="1">
      <c r="B300">
        <f t="shared" si="65"/>
        <v>350</v>
      </c>
      <c r="C300" t="str">
        <f t="shared" si="65"/>
        <v>PLANTACIÓ</v>
      </c>
      <c r="D300" t="str">
        <f t="shared" si="65"/>
        <v>Plantació manual enciam</v>
      </c>
      <c r="E300" s="82">
        <f t="shared" si="65"/>
        <v>2500</v>
      </c>
      <c r="F300" s="84">
        <f t="shared" si="68"/>
        <v>0</v>
      </c>
      <c r="G300" s="84">
        <f t="shared" si="68"/>
        <v>0</v>
      </c>
      <c r="H300" s="84">
        <f t="shared" si="68"/>
        <v>0</v>
      </c>
      <c r="I300" s="84">
        <f t="shared" si="68"/>
        <v>0</v>
      </c>
      <c r="J300" s="84">
        <f t="shared" si="68"/>
        <v>0</v>
      </c>
      <c r="K300" s="84">
        <f t="shared" si="68"/>
        <v>0</v>
      </c>
      <c r="L300" s="84">
        <f t="shared" si="68"/>
        <v>0</v>
      </c>
      <c r="M300" s="84">
        <f t="shared" si="68"/>
        <v>0</v>
      </c>
      <c r="N300" s="84">
        <f t="shared" si="68"/>
        <v>0</v>
      </c>
      <c r="O300" s="84">
        <f t="shared" si="68"/>
        <v>0</v>
      </c>
      <c r="P300" s="84">
        <f t="shared" si="68"/>
        <v>0</v>
      </c>
      <c r="Q300" s="84">
        <f t="shared" si="68"/>
        <v>0</v>
      </c>
      <c r="R300" s="84">
        <f t="shared" si="68"/>
        <v>0</v>
      </c>
      <c r="S300" s="84">
        <f t="shared" si="68"/>
        <v>0</v>
      </c>
      <c r="T300" s="84">
        <f t="shared" si="68"/>
        <v>0</v>
      </c>
      <c r="U300" s="84">
        <f t="shared" si="68"/>
        <v>0</v>
      </c>
      <c r="V300" s="84">
        <f t="shared" si="68"/>
        <v>0</v>
      </c>
      <c r="W300" s="84">
        <f t="shared" si="68"/>
        <v>0</v>
      </c>
      <c r="X300" s="84">
        <f t="shared" si="68"/>
        <v>0</v>
      </c>
      <c r="Y300" s="84">
        <f t="shared" si="68"/>
        <v>0</v>
      </c>
      <c r="Z300" s="84">
        <f t="shared" si="68"/>
        <v>0</v>
      </c>
      <c r="AA300" s="84">
        <f t="shared" si="68"/>
        <v>0</v>
      </c>
      <c r="AB300" s="84">
        <f t="shared" si="68"/>
        <v>0</v>
      </c>
      <c r="AC300" s="84">
        <f t="shared" si="68"/>
        <v>0</v>
      </c>
      <c r="AD300" s="84">
        <f t="shared" si="68"/>
        <v>0</v>
      </c>
      <c r="AE300" s="84">
        <f t="shared" si="68"/>
        <v>0</v>
      </c>
      <c r="AF300" s="84">
        <f t="shared" si="68"/>
        <v>0</v>
      </c>
      <c r="AG300" s="84">
        <f t="shared" ref="AG300:AR300" si="69">+AG65*$E$4/$E300</f>
        <v>0</v>
      </c>
      <c r="AH300" s="84">
        <f t="shared" si="69"/>
        <v>0</v>
      </c>
      <c r="AI300" s="84">
        <f t="shared" si="69"/>
        <v>0</v>
      </c>
      <c r="AJ300" s="84">
        <f t="shared" si="69"/>
        <v>0</v>
      </c>
      <c r="AK300" s="84">
        <f t="shared" si="69"/>
        <v>0</v>
      </c>
      <c r="AL300" s="84">
        <f t="shared" si="69"/>
        <v>0</v>
      </c>
      <c r="AM300" s="84">
        <f t="shared" si="69"/>
        <v>0</v>
      </c>
      <c r="AN300" s="84">
        <f t="shared" si="69"/>
        <v>0</v>
      </c>
      <c r="AO300" s="84">
        <f t="shared" si="69"/>
        <v>0</v>
      </c>
      <c r="AP300" s="84">
        <f t="shared" si="69"/>
        <v>0</v>
      </c>
      <c r="AQ300" s="84">
        <f t="shared" si="63"/>
        <v>0</v>
      </c>
      <c r="AR300" s="84">
        <f t="shared" si="69"/>
        <v>0</v>
      </c>
      <c r="AS300" s="5"/>
      <c r="AT300" s="84">
        <f t="shared" si="64"/>
        <v>0</v>
      </c>
      <c r="AU300" s="84">
        <f t="shared" si="64"/>
        <v>0</v>
      </c>
      <c r="AV300" s="84">
        <f t="shared" si="64"/>
        <v>0</v>
      </c>
      <c r="AW300" s="84">
        <f t="shared" si="64"/>
        <v>0</v>
      </c>
      <c r="AX300" s="84">
        <f t="shared" si="64"/>
        <v>0</v>
      </c>
      <c r="AY300" s="84">
        <f t="shared" si="64"/>
        <v>0</v>
      </c>
      <c r="AZ300" s="84">
        <f t="shared" si="64"/>
        <v>0</v>
      </c>
      <c r="BA300" s="84">
        <f t="shared" si="64"/>
        <v>0</v>
      </c>
      <c r="BB300" s="84">
        <f t="shared" si="64"/>
        <v>0</v>
      </c>
      <c r="BC300" s="84">
        <f t="shared" si="64"/>
        <v>0</v>
      </c>
      <c r="BD300" s="5"/>
      <c r="BE300" s="5"/>
      <c r="BF300" s="5"/>
      <c r="BG300" s="5"/>
      <c r="BH300" s="5"/>
      <c r="BI300" s="5"/>
      <c r="BJ300" s="5"/>
    </row>
    <row r="301" spans="2:62" hidden="1">
      <c r="B301">
        <f t="shared" si="65"/>
        <v>360</v>
      </c>
      <c r="C301" t="str">
        <f t="shared" si="65"/>
        <v>PLANTACIÓ</v>
      </c>
      <c r="D301" t="str">
        <f t="shared" si="65"/>
        <v>Plantació manual bleda</v>
      </c>
      <c r="E301" s="82">
        <f t="shared" si="65"/>
        <v>2500</v>
      </c>
      <c r="F301" s="84">
        <f t="shared" ref="F301:AR307" si="70">+F66*$E$4/$E301</f>
        <v>0</v>
      </c>
      <c r="G301" s="84">
        <f t="shared" si="70"/>
        <v>0</v>
      </c>
      <c r="H301" s="84">
        <f t="shared" si="70"/>
        <v>0</v>
      </c>
      <c r="I301" s="84">
        <f t="shared" si="70"/>
        <v>0</v>
      </c>
      <c r="J301" s="84">
        <f t="shared" si="70"/>
        <v>0</v>
      </c>
      <c r="K301" s="84">
        <f t="shared" si="70"/>
        <v>0</v>
      </c>
      <c r="L301" s="84">
        <f t="shared" si="70"/>
        <v>0</v>
      </c>
      <c r="M301" s="84">
        <f t="shared" si="70"/>
        <v>0</v>
      </c>
      <c r="N301" s="84">
        <f t="shared" si="70"/>
        <v>0</v>
      </c>
      <c r="O301" s="84">
        <f t="shared" si="70"/>
        <v>0</v>
      </c>
      <c r="P301" s="84">
        <f t="shared" si="70"/>
        <v>0</v>
      </c>
      <c r="Q301" s="84">
        <f t="shared" si="70"/>
        <v>0</v>
      </c>
      <c r="R301" s="84">
        <f t="shared" si="70"/>
        <v>0</v>
      </c>
      <c r="S301" s="84">
        <f t="shared" si="70"/>
        <v>0</v>
      </c>
      <c r="T301" s="84">
        <f t="shared" si="70"/>
        <v>0</v>
      </c>
      <c r="U301" s="84">
        <f t="shared" si="70"/>
        <v>0</v>
      </c>
      <c r="V301" s="84">
        <f t="shared" si="70"/>
        <v>0</v>
      </c>
      <c r="W301" s="84">
        <f t="shared" si="70"/>
        <v>0</v>
      </c>
      <c r="X301" s="84">
        <f t="shared" si="70"/>
        <v>0</v>
      </c>
      <c r="Y301" s="84">
        <f t="shared" si="70"/>
        <v>0</v>
      </c>
      <c r="Z301" s="84">
        <f t="shared" si="70"/>
        <v>0</v>
      </c>
      <c r="AA301" s="84">
        <f t="shared" si="70"/>
        <v>0</v>
      </c>
      <c r="AB301" s="84">
        <f t="shared" si="70"/>
        <v>0</v>
      </c>
      <c r="AC301" s="84">
        <f t="shared" si="70"/>
        <v>0</v>
      </c>
      <c r="AD301" s="84">
        <f t="shared" si="70"/>
        <v>0</v>
      </c>
      <c r="AE301" s="84">
        <f t="shared" si="70"/>
        <v>0</v>
      </c>
      <c r="AF301" s="84">
        <f t="shared" si="70"/>
        <v>0</v>
      </c>
      <c r="AG301" s="84">
        <f t="shared" si="70"/>
        <v>0</v>
      </c>
      <c r="AH301" s="84">
        <f t="shared" si="70"/>
        <v>0</v>
      </c>
      <c r="AI301" s="84">
        <f t="shared" si="70"/>
        <v>0</v>
      </c>
      <c r="AJ301" s="84">
        <f t="shared" si="70"/>
        <v>0</v>
      </c>
      <c r="AK301" s="84">
        <f t="shared" si="70"/>
        <v>0</v>
      </c>
      <c r="AL301" s="84">
        <f t="shared" si="70"/>
        <v>0</v>
      </c>
      <c r="AM301" s="84">
        <f t="shared" si="70"/>
        <v>0</v>
      </c>
      <c r="AN301" s="84">
        <f t="shared" si="70"/>
        <v>0</v>
      </c>
      <c r="AO301" s="84">
        <f t="shared" si="70"/>
        <v>0</v>
      </c>
      <c r="AP301" s="84">
        <f t="shared" si="70"/>
        <v>0</v>
      </c>
      <c r="AQ301" s="84">
        <f t="shared" si="63"/>
        <v>0</v>
      </c>
      <c r="AR301" s="84">
        <f t="shared" si="70"/>
        <v>0</v>
      </c>
      <c r="AS301" s="5"/>
      <c r="AT301" s="84">
        <f t="shared" si="64"/>
        <v>0</v>
      </c>
      <c r="AU301" s="84">
        <f t="shared" si="64"/>
        <v>0</v>
      </c>
      <c r="AV301" s="84">
        <f t="shared" si="64"/>
        <v>0</v>
      </c>
      <c r="AW301" s="84">
        <f t="shared" si="64"/>
        <v>0</v>
      </c>
      <c r="AX301" s="84">
        <f t="shared" si="64"/>
        <v>0</v>
      </c>
      <c r="AY301" s="84">
        <f t="shared" si="64"/>
        <v>0</v>
      </c>
      <c r="AZ301" s="84">
        <f t="shared" si="64"/>
        <v>0</v>
      </c>
      <c r="BA301" s="84">
        <f t="shared" si="64"/>
        <v>0</v>
      </c>
      <c r="BB301" s="84">
        <f t="shared" si="64"/>
        <v>0</v>
      </c>
      <c r="BC301" s="84">
        <f t="shared" si="64"/>
        <v>0</v>
      </c>
      <c r="BD301" s="5"/>
      <c r="BE301" s="5"/>
      <c r="BF301" s="5"/>
      <c r="BG301" s="5"/>
      <c r="BH301" s="5"/>
      <c r="BI301" s="5"/>
      <c r="BJ301" s="5"/>
    </row>
    <row r="302" spans="2:62" hidden="1">
      <c r="B302">
        <f t="shared" si="65"/>
        <v>370</v>
      </c>
      <c r="C302" t="str">
        <f t="shared" si="65"/>
        <v>PLANTACIÓ</v>
      </c>
      <c r="D302" t="str">
        <f t="shared" si="65"/>
        <v>Plantació manual tomàquet</v>
      </c>
      <c r="E302" s="82">
        <f t="shared" si="65"/>
        <v>2500</v>
      </c>
      <c r="F302" s="84">
        <f t="shared" si="70"/>
        <v>0</v>
      </c>
      <c r="G302" s="84">
        <f t="shared" si="70"/>
        <v>0</v>
      </c>
      <c r="H302" s="84">
        <f t="shared" si="70"/>
        <v>0</v>
      </c>
      <c r="I302" s="84">
        <f t="shared" si="70"/>
        <v>0</v>
      </c>
      <c r="J302" s="84">
        <f t="shared" si="70"/>
        <v>0</v>
      </c>
      <c r="K302" s="84">
        <f t="shared" si="70"/>
        <v>0</v>
      </c>
      <c r="L302" s="84">
        <f t="shared" si="70"/>
        <v>0</v>
      </c>
      <c r="M302" s="84">
        <f t="shared" si="70"/>
        <v>0</v>
      </c>
      <c r="N302" s="84">
        <f t="shared" si="70"/>
        <v>0</v>
      </c>
      <c r="O302" s="84">
        <f t="shared" si="70"/>
        <v>0</v>
      </c>
      <c r="P302" s="84">
        <f t="shared" si="70"/>
        <v>0</v>
      </c>
      <c r="Q302" s="84">
        <f t="shared" si="70"/>
        <v>0</v>
      </c>
      <c r="R302" s="84">
        <f t="shared" si="70"/>
        <v>0</v>
      </c>
      <c r="S302" s="84">
        <f t="shared" si="70"/>
        <v>0</v>
      </c>
      <c r="T302" s="84">
        <f t="shared" si="70"/>
        <v>0</v>
      </c>
      <c r="U302" s="84">
        <f t="shared" si="70"/>
        <v>0</v>
      </c>
      <c r="V302" s="84">
        <f t="shared" si="70"/>
        <v>0</v>
      </c>
      <c r="W302" s="84">
        <f t="shared" si="70"/>
        <v>0</v>
      </c>
      <c r="X302" s="84">
        <f t="shared" si="70"/>
        <v>0</v>
      </c>
      <c r="Y302" s="84">
        <f t="shared" si="70"/>
        <v>0</v>
      </c>
      <c r="Z302" s="84">
        <f t="shared" si="70"/>
        <v>0</v>
      </c>
      <c r="AA302" s="84">
        <f t="shared" si="70"/>
        <v>0</v>
      </c>
      <c r="AB302" s="84">
        <f t="shared" si="70"/>
        <v>0</v>
      </c>
      <c r="AC302" s="84">
        <f t="shared" si="70"/>
        <v>0</v>
      </c>
      <c r="AD302" s="84">
        <f t="shared" si="70"/>
        <v>0</v>
      </c>
      <c r="AE302" s="84">
        <f t="shared" si="70"/>
        <v>0</v>
      </c>
      <c r="AF302" s="84">
        <f t="shared" si="70"/>
        <v>0</v>
      </c>
      <c r="AG302" s="84">
        <f t="shared" si="70"/>
        <v>0</v>
      </c>
      <c r="AH302" s="84">
        <f t="shared" si="70"/>
        <v>0</v>
      </c>
      <c r="AI302" s="84">
        <f t="shared" si="70"/>
        <v>0</v>
      </c>
      <c r="AJ302" s="84">
        <f t="shared" si="70"/>
        <v>0</v>
      </c>
      <c r="AK302" s="84">
        <f t="shared" si="70"/>
        <v>0</v>
      </c>
      <c r="AL302" s="84">
        <f t="shared" si="70"/>
        <v>0</v>
      </c>
      <c r="AM302" s="84">
        <f t="shared" si="70"/>
        <v>0</v>
      </c>
      <c r="AN302" s="84">
        <f t="shared" si="70"/>
        <v>0</v>
      </c>
      <c r="AO302" s="84">
        <f t="shared" si="70"/>
        <v>0</v>
      </c>
      <c r="AP302" s="84">
        <f t="shared" si="70"/>
        <v>0</v>
      </c>
      <c r="AQ302" s="84">
        <f t="shared" si="70"/>
        <v>0</v>
      </c>
      <c r="AR302" s="84">
        <f t="shared" si="70"/>
        <v>0</v>
      </c>
      <c r="AS302" s="5"/>
      <c r="AT302" s="84">
        <f t="shared" ref="AT302:BC317" si="71">+AT67*$E$4/$E302</f>
        <v>0</v>
      </c>
      <c r="AU302" s="84">
        <f t="shared" si="71"/>
        <v>0</v>
      </c>
      <c r="AV302" s="84">
        <f t="shared" si="71"/>
        <v>0</v>
      </c>
      <c r="AW302" s="84">
        <f t="shared" si="71"/>
        <v>0</v>
      </c>
      <c r="AX302" s="84">
        <f t="shared" si="71"/>
        <v>0</v>
      </c>
      <c r="AY302" s="84">
        <f t="shared" si="71"/>
        <v>0</v>
      </c>
      <c r="AZ302" s="84">
        <f t="shared" si="71"/>
        <v>0</v>
      </c>
      <c r="BA302" s="84">
        <f t="shared" si="71"/>
        <v>0</v>
      </c>
      <c r="BB302" s="84">
        <f t="shared" si="71"/>
        <v>0</v>
      </c>
      <c r="BC302" s="84">
        <f t="shared" si="71"/>
        <v>0</v>
      </c>
      <c r="BD302" s="5"/>
      <c r="BE302" s="5"/>
      <c r="BF302" s="5"/>
      <c r="BG302" s="5"/>
      <c r="BH302" s="5"/>
      <c r="BI302" s="5"/>
      <c r="BJ302" s="5"/>
    </row>
    <row r="303" spans="2:62" hidden="1">
      <c r="B303">
        <f t="shared" ref="B303:E318" si="72">+B68</f>
        <v>380</v>
      </c>
      <c r="C303" t="str">
        <f t="shared" si="72"/>
        <v>PLANTACIÓ</v>
      </c>
      <c r="D303" t="str">
        <f t="shared" si="72"/>
        <v>Plantació manual carbassa</v>
      </c>
      <c r="E303" s="82">
        <f t="shared" si="72"/>
        <v>2500</v>
      </c>
      <c r="F303" s="84">
        <f t="shared" si="70"/>
        <v>0</v>
      </c>
      <c r="G303" s="84">
        <f t="shared" si="70"/>
        <v>0</v>
      </c>
      <c r="H303" s="84">
        <f t="shared" si="70"/>
        <v>0</v>
      </c>
      <c r="I303" s="84">
        <f t="shared" si="70"/>
        <v>0</v>
      </c>
      <c r="J303" s="84">
        <f t="shared" si="70"/>
        <v>0</v>
      </c>
      <c r="K303" s="84">
        <f t="shared" si="70"/>
        <v>0</v>
      </c>
      <c r="L303" s="84">
        <f t="shared" si="70"/>
        <v>0</v>
      </c>
      <c r="M303" s="84">
        <f t="shared" si="70"/>
        <v>0</v>
      </c>
      <c r="N303" s="84">
        <f t="shared" si="70"/>
        <v>0</v>
      </c>
      <c r="O303" s="84">
        <f t="shared" si="70"/>
        <v>0</v>
      </c>
      <c r="P303" s="84">
        <f t="shared" si="70"/>
        <v>0</v>
      </c>
      <c r="Q303" s="84">
        <f t="shared" si="70"/>
        <v>0</v>
      </c>
      <c r="R303" s="84">
        <f t="shared" si="70"/>
        <v>0</v>
      </c>
      <c r="S303" s="84">
        <f t="shared" si="70"/>
        <v>0</v>
      </c>
      <c r="T303" s="84">
        <f t="shared" si="70"/>
        <v>0</v>
      </c>
      <c r="U303" s="84">
        <f t="shared" si="70"/>
        <v>0</v>
      </c>
      <c r="V303" s="84">
        <f t="shared" si="70"/>
        <v>0</v>
      </c>
      <c r="W303" s="84">
        <f t="shared" si="70"/>
        <v>0</v>
      </c>
      <c r="X303" s="84">
        <f t="shared" si="70"/>
        <v>0</v>
      </c>
      <c r="Y303" s="84">
        <f t="shared" si="70"/>
        <v>0</v>
      </c>
      <c r="Z303" s="84">
        <f t="shared" si="70"/>
        <v>0</v>
      </c>
      <c r="AA303" s="84">
        <f t="shared" si="70"/>
        <v>0</v>
      </c>
      <c r="AB303" s="84">
        <f t="shared" si="70"/>
        <v>0</v>
      </c>
      <c r="AC303" s="84">
        <f t="shared" si="70"/>
        <v>0</v>
      </c>
      <c r="AD303" s="84">
        <f t="shared" si="70"/>
        <v>0</v>
      </c>
      <c r="AE303" s="84">
        <f t="shared" si="70"/>
        <v>0</v>
      </c>
      <c r="AF303" s="84">
        <f t="shared" si="70"/>
        <v>0</v>
      </c>
      <c r="AG303" s="84">
        <f t="shared" si="70"/>
        <v>0</v>
      </c>
      <c r="AH303" s="84">
        <f t="shared" si="70"/>
        <v>0</v>
      </c>
      <c r="AI303" s="84">
        <f t="shared" si="70"/>
        <v>0</v>
      </c>
      <c r="AJ303" s="84">
        <f t="shared" si="70"/>
        <v>0</v>
      </c>
      <c r="AK303" s="84">
        <f t="shared" si="70"/>
        <v>0</v>
      </c>
      <c r="AL303" s="84">
        <f t="shared" si="70"/>
        <v>0</v>
      </c>
      <c r="AM303" s="84">
        <f t="shared" si="70"/>
        <v>0</v>
      </c>
      <c r="AN303" s="84">
        <f t="shared" si="70"/>
        <v>0</v>
      </c>
      <c r="AO303" s="84">
        <f t="shared" si="70"/>
        <v>0</v>
      </c>
      <c r="AP303" s="84">
        <f t="shared" si="70"/>
        <v>0</v>
      </c>
      <c r="AQ303" s="84">
        <f t="shared" si="70"/>
        <v>0</v>
      </c>
      <c r="AR303" s="84">
        <f t="shared" si="70"/>
        <v>0</v>
      </c>
      <c r="AS303" s="5"/>
      <c r="AT303" s="84">
        <f t="shared" si="71"/>
        <v>0</v>
      </c>
      <c r="AU303" s="84">
        <f t="shared" si="71"/>
        <v>0</v>
      </c>
      <c r="AV303" s="84">
        <f t="shared" si="71"/>
        <v>0</v>
      </c>
      <c r="AW303" s="84">
        <f t="shared" si="71"/>
        <v>0</v>
      </c>
      <c r="AX303" s="84">
        <f t="shared" si="71"/>
        <v>0</v>
      </c>
      <c r="AY303" s="84">
        <f t="shared" si="71"/>
        <v>0</v>
      </c>
      <c r="AZ303" s="84">
        <f t="shared" si="71"/>
        <v>0</v>
      </c>
      <c r="BA303" s="84">
        <f t="shared" si="71"/>
        <v>0</v>
      </c>
      <c r="BB303" s="84">
        <f t="shared" si="71"/>
        <v>0</v>
      </c>
      <c r="BC303" s="84">
        <f t="shared" si="71"/>
        <v>0</v>
      </c>
      <c r="BD303" s="5"/>
      <c r="BE303" s="5"/>
      <c r="BF303" s="5"/>
      <c r="BG303" s="5"/>
      <c r="BH303" s="5"/>
      <c r="BI303" s="5"/>
      <c r="BJ303" s="5"/>
    </row>
    <row r="304" spans="2:62" hidden="1">
      <c r="B304">
        <f t="shared" si="72"/>
        <v>390</v>
      </c>
      <c r="C304" t="str">
        <f t="shared" si="72"/>
        <v>PLANTACIÓ</v>
      </c>
      <c r="D304" t="str">
        <f t="shared" si="72"/>
        <v>Sembra manual carbassa</v>
      </c>
      <c r="E304" s="82">
        <f t="shared" si="72"/>
        <v>2500</v>
      </c>
      <c r="F304" s="84">
        <f t="shared" si="70"/>
        <v>0</v>
      </c>
      <c r="G304" s="84">
        <f t="shared" si="70"/>
        <v>0</v>
      </c>
      <c r="H304" s="84">
        <f t="shared" si="70"/>
        <v>0</v>
      </c>
      <c r="I304" s="84">
        <f t="shared" si="70"/>
        <v>0</v>
      </c>
      <c r="J304" s="84">
        <f t="shared" si="70"/>
        <v>0</v>
      </c>
      <c r="K304" s="84">
        <f t="shared" si="70"/>
        <v>0</v>
      </c>
      <c r="L304" s="84">
        <f t="shared" si="70"/>
        <v>0</v>
      </c>
      <c r="M304" s="84">
        <f t="shared" si="70"/>
        <v>0</v>
      </c>
      <c r="N304" s="84">
        <f t="shared" si="70"/>
        <v>0</v>
      </c>
      <c r="O304" s="84">
        <f t="shared" si="70"/>
        <v>0</v>
      </c>
      <c r="P304" s="84">
        <f t="shared" si="70"/>
        <v>0</v>
      </c>
      <c r="Q304" s="84">
        <f t="shared" si="70"/>
        <v>0</v>
      </c>
      <c r="R304" s="84">
        <f t="shared" si="70"/>
        <v>0</v>
      </c>
      <c r="S304" s="84">
        <f t="shared" si="70"/>
        <v>0</v>
      </c>
      <c r="T304" s="84">
        <f t="shared" si="70"/>
        <v>0</v>
      </c>
      <c r="U304" s="84">
        <f t="shared" si="70"/>
        <v>0</v>
      </c>
      <c r="V304" s="84">
        <f t="shared" si="70"/>
        <v>0</v>
      </c>
      <c r="W304" s="84">
        <f t="shared" si="70"/>
        <v>0</v>
      </c>
      <c r="X304" s="84">
        <f t="shared" si="70"/>
        <v>0</v>
      </c>
      <c r="Y304" s="84">
        <f t="shared" si="70"/>
        <v>0</v>
      </c>
      <c r="Z304" s="84">
        <f t="shared" si="70"/>
        <v>0</v>
      </c>
      <c r="AA304" s="84">
        <f t="shared" si="70"/>
        <v>0</v>
      </c>
      <c r="AB304" s="84">
        <f t="shared" si="70"/>
        <v>0</v>
      </c>
      <c r="AC304" s="84">
        <f t="shared" si="70"/>
        <v>0</v>
      </c>
      <c r="AD304" s="84">
        <f t="shared" si="70"/>
        <v>0</v>
      </c>
      <c r="AE304" s="84">
        <f t="shared" si="70"/>
        <v>0</v>
      </c>
      <c r="AF304" s="84">
        <f t="shared" si="70"/>
        <v>0</v>
      </c>
      <c r="AG304" s="84">
        <f t="shared" si="70"/>
        <v>0</v>
      </c>
      <c r="AH304" s="84">
        <f t="shared" si="70"/>
        <v>0</v>
      </c>
      <c r="AI304" s="84">
        <f t="shared" si="70"/>
        <v>0</v>
      </c>
      <c r="AJ304" s="84">
        <f t="shared" si="70"/>
        <v>0</v>
      </c>
      <c r="AK304" s="84">
        <f t="shared" si="70"/>
        <v>0</v>
      </c>
      <c r="AL304" s="84">
        <f t="shared" si="70"/>
        <v>0</v>
      </c>
      <c r="AM304" s="84">
        <f t="shared" si="70"/>
        <v>0</v>
      </c>
      <c r="AN304" s="84">
        <f t="shared" si="70"/>
        <v>0</v>
      </c>
      <c r="AO304" s="84">
        <f t="shared" si="70"/>
        <v>0</v>
      </c>
      <c r="AP304" s="84">
        <f t="shared" si="70"/>
        <v>0</v>
      </c>
      <c r="AQ304" s="84">
        <f t="shared" si="70"/>
        <v>0</v>
      </c>
      <c r="AR304" s="84">
        <f t="shared" si="70"/>
        <v>0</v>
      </c>
      <c r="AS304" s="5"/>
      <c r="AT304" s="84">
        <f t="shared" si="71"/>
        <v>0</v>
      </c>
      <c r="AU304" s="84">
        <f t="shared" si="71"/>
        <v>0</v>
      </c>
      <c r="AV304" s="84">
        <f t="shared" si="71"/>
        <v>0</v>
      </c>
      <c r="AW304" s="84">
        <f t="shared" si="71"/>
        <v>0</v>
      </c>
      <c r="AX304" s="84">
        <f t="shared" si="71"/>
        <v>0</v>
      </c>
      <c r="AY304" s="84">
        <f t="shared" si="71"/>
        <v>0</v>
      </c>
      <c r="AZ304" s="84">
        <f t="shared" si="71"/>
        <v>0</v>
      </c>
      <c r="BA304" s="84">
        <f t="shared" si="71"/>
        <v>0</v>
      </c>
      <c r="BB304" s="84">
        <f t="shared" si="71"/>
        <v>0</v>
      </c>
      <c r="BC304" s="84">
        <f t="shared" si="71"/>
        <v>0</v>
      </c>
      <c r="BD304" s="5"/>
      <c r="BE304" s="5"/>
      <c r="BF304" s="5"/>
      <c r="BG304" s="5"/>
      <c r="BH304" s="5"/>
      <c r="BI304" s="5"/>
      <c r="BJ304" s="5"/>
    </row>
    <row r="305" spans="2:62" hidden="1">
      <c r="B305">
        <f t="shared" si="72"/>
        <v>410</v>
      </c>
      <c r="C305" t="str">
        <f t="shared" si="72"/>
        <v>REG</v>
      </c>
      <c r="D305" t="str">
        <f t="shared" si="72"/>
        <v>Instal.lació sistema de reg amb cinta (1 m per m2)</v>
      </c>
      <c r="E305" s="82">
        <f t="shared" si="72"/>
        <v>2500</v>
      </c>
      <c r="F305" s="84">
        <f t="shared" si="70"/>
        <v>0</v>
      </c>
      <c r="G305" s="84">
        <f t="shared" si="70"/>
        <v>0</v>
      </c>
      <c r="H305" s="84">
        <f t="shared" si="70"/>
        <v>0</v>
      </c>
      <c r="I305" s="84">
        <f t="shared" si="70"/>
        <v>0</v>
      </c>
      <c r="J305" s="84">
        <f t="shared" si="70"/>
        <v>0</v>
      </c>
      <c r="K305" s="84">
        <f t="shared" si="70"/>
        <v>0</v>
      </c>
      <c r="L305" s="84">
        <f t="shared" si="70"/>
        <v>0</v>
      </c>
      <c r="M305" s="84">
        <f t="shared" si="70"/>
        <v>0</v>
      </c>
      <c r="N305" s="84">
        <f t="shared" si="70"/>
        <v>0</v>
      </c>
      <c r="O305" s="84">
        <f t="shared" si="70"/>
        <v>0</v>
      </c>
      <c r="P305" s="84">
        <f t="shared" si="70"/>
        <v>0</v>
      </c>
      <c r="Q305" s="84">
        <f t="shared" si="70"/>
        <v>0</v>
      </c>
      <c r="R305" s="84">
        <f t="shared" si="70"/>
        <v>0</v>
      </c>
      <c r="S305" s="84">
        <f t="shared" si="70"/>
        <v>0</v>
      </c>
      <c r="T305" s="84">
        <f t="shared" si="70"/>
        <v>0</v>
      </c>
      <c r="U305" s="84">
        <f t="shared" si="70"/>
        <v>0</v>
      </c>
      <c r="V305" s="84">
        <f t="shared" si="70"/>
        <v>0</v>
      </c>
      <c r="W305" s="84">
        <f t="shared" si="70"/>
        <v>0</v>
      </c>
      <c r="X305" s="84">
        <f t="shared" si="70"/>
        <v>0</v>
      </c>
      <c r="Y305" s="84">
        <f t="shared" si="70"/>
        <v>0</v>
      </c>
      <c r="Z305" s="84">
        <f t="shared" si="70"/>
        <v>0</v>
      </c>
      <c r="AA305" s="84">
        <f t="shared" si="70"/>
        <v>0</v>
      </c>
      <c r="AB305" s="84">
        <f t="shared" si="70"/>
        <v>0</v>
      </c>
      <c r="AC305" s="84">
        <f t="shared" si="70"/>
        <v>0</v>
      </c>
      <c r="AD305" s="84">
        <f t="shared" si="70"/>
        <v>0</v>
      </c>
      <c r="AE305" s="84">
        <f t="shared" si="70"/>
        <v>0</v>
      </c>
      <c r="AF305" s="84">
        <f t="shared" si="70"/>
        <v>0</v>
      </c>
      <c r="AG305" s="84">
        <f t="shared" si="70"/>
        <v>0</v>
      </c>
      <c r="AH305" s="84">
        <f t="shared" si="70"/>
        <v>0</v>
      </c>
      <c r="AI305" s="84">
        <f t="shared" si="70"/>
        <v>0</v>
      </c>
      <c r="AJ305" s="84">
        <f t="shared" si="70"/>
        <v>0</v>
      </c>
      <c r="AK305" s="84">
        <f t="shared" si="70"/>
        <v>0</v>
      </c>
      <c r="AL305" s="84">
        <f t="shared" si="70"/>
        <v>0</v>
      </c>
      <c r="AM305" s="84">
        <f t="shared" si="70"/>
        <v>0</v>
      </c>
      <c r="AN305" s="84">
        <f t="shared" si="70"/>
        <v>0</v>
      </c>
      <c r="AO305" s="84">
        <f t="shared" si="70"/>
        <v>0</v>
      </c>
      <c r="AP305" s="84">
        <f t="shared" si="70"/>
        <v>0</v>
      </c>
      <c r="AQ305" s="84">
        <f t="shared" si="70"/>
        <v>0</v>
      </c>
      <c r="AR305" s="84">
        <f t="shared" si="70"/>
        <v>0</v>
      </c>
      <c r="AS305" s="5"/>
      <c r="AT305" s="84">
        <f t="shared" si="71"/>
        <v>0</v>
      </c>
      <c r="AU305" s="84">
        <f t="shared" si="71"/>
        <v>0</v>
      </c>
      <c r="AV305" s="84">
        <f t="shared" si="71"/>
        <v>0</v>
      </c>
      <c r="AW305" s="84">
        <f t="shared" si="71"/>
        <v>0</v>
      </c>
      <c r="AX305" s="84">
        <f t="shared" si="71"/>
        <v>0</v>
      </c>
      <c r="AY305" s="84">
        <f t="shared" si="71"/>
        <v>0</v>
      </c>
      <c r="AZ305" s="84">
        <f t="shared" si="71"/>
        <v>0</v>
      </c>
      <c r="BA305" s="84">
        <f t="shared" si="71"/>
        <v>0</v>
      </c>
      <c r="BB305" s="84">
        <f t="shared" si="71"/>
        <v>0</v>
      </c>
      <c r="BC305" s="84">
        <f t="shared" si="71"/>
        <v>0</v>
      </c>
      <c r="BD305" s="5"/>
      <c r="BE305" s="5"/>
      <c r="BF305" s="5"/>
      <c r="BG305" s="5"/>
      <c r="BH305" s="5"/>
      <c r="BI305" s="5"/>
      <c r="BJ305" s="5"/>
    </row>
    <row r="306" spans="2:62" hidden="1">
      <c r="B306">
        <f t="shared" si="72"/>
        <v>420</v>
      </c>
      <c r="C306" t="str">
        <f t="shared" si="72"/>
        <v>REG</v>
      </c>
      <c r="D306" t="str">
        <f t="shared" si="72"/>
        <v>Instal.lació sistema de reg amb cinta (1,6 m per m2)</v>
      </c>
      <c r="E306" s="82">
        <f t="shared" si="72"/>
        <v>2500</v>
      </c>
      <c r="F306" s="84">
        <f t="shared" si="70"/>
        <v>0</v>
      </c>
      <c r="G306" s="84">
        <f t="shared" si="70"/>
        <v>0</v>
      </c>
      <c r="H306" s="84">
        <f t="shared" si="70"/>
        <v>0</v>
      </c>
      <c r="I306" s="84">
        <f t="shared" si="70"/>
        <v>0</v>
      </c>
      <c r="J306" s="84">
        <f t="shared" si="70"/>
        <v>0</v>
      </c>
      <c r="K306" s="84">
        <f t="shared" si="70"/>
        <v>0</v>
      </c>
      <c r="L306" s="84">
        <f t="shared" si="70"/>
        <v>0</v>
      </c>
      <c r="M306" s="84">
        <f t="shared" si="70"/>
        <v>0</v>
      </c>
      <c r="N306" s="84">
        <f t="shared" si="70"/>
        <v>0</v>
      </c>
      <c r="O306" s="84">
        <f t="shared" si="70"/>
        <v>0</v>
      </c>
      <c r="P306" s="84">
        <f t="shared" si="70"/>
        <v>0</v>
      </c>
      <c r="Q306" s="84">
        <f t="shared" si="70"/>
        <v>0</v>
      </c>
      <c r="R306" s="84">
        <f t="shared" si="70"/>
        <v>0</v>
      </c>
      <c r="S306" s="84">
        <f t="shared" si="70"/>
        <v>0</v>
      </c>
      <c r="T306" s="84">
        <f t="shared" si="70"/>
        <v>0</v>
      </c>
      <c r="U306" s="84">
        <f t="shared" si="70"/>
        <v>0</v>
      </c>
      <c r="V306" s="84">
        <f t="shared" si="70"/>
        <v>0</v>
      </c>
      <c r="W306" s="84">
        <f t="shared" si="70"/>
        <v>0</v>
      </c>
      <c r="X306" s="84">
        <f t="shared" si="70"/>
        <v>0</v>
      </c>
      <c r="Y306" s="84">
        <f t="shared" si="70"/>
        <v>0</v>
      </c>
      <c r="Z306" s="84">
        <f t="shared" si="70"/>
        <v>0</v>
      </c>
      <c r="AA306" s="84">
        <f t="shared" si="70"/>
        <v>0</v>
      </c>
      <c r="AB306" s="84">
        <f t="shared" si="70"/>
        <v>0</v>
      </c>
      <c r="AC306" s="84">
        <f t="shared" si="70"/>
        <v>0</v>
      </c>
      <c r="AD306" s="84">
        <f t="shared" si="70"/>
        <v>0</v>
      </c>
      <c r="AE306" s="84">
        <f t="shared" si="70"/>
        <v>0</v>
      </c>
      <c r="AF306" s="84">
        <f t="shared" si="70"/>
        <v>0</v>
      </c>
      <c r="AG306" s="84">
        <f t="shared" si="70"/>
        <v>0</v>
      </c>
      <c r="AH306" s="84">
        <f t="shared" si="70"/>
        <v>0</v>
      </c>
      <c r="AI306" s="84">
        <f t="shared" si="70"/>
        <v>0</v>
      </c>
      <c r="AJ306" s="84">
        <f t="shared" si="70"/>
        <v>0</v>
      </c>
      <c r="AK306" s="84">
        <f t="shared" si="70"/>
        <v>0</v>
      </c>
      <c r="AL306" s="84">
        <f t="shared" si="70"/>
        <v>0</v>
      </c>
      <c r="AM306" s="84">
        <f t="shared" si="70"/>
        <v>0</v>
      </c>
      <c r="AN306" s="84">
        <f t="shared" si="70"/>
        <v>0</v>
      </c>
      <c r="AO306" s="84">
        <f t="shared" si="70"/>
        <v>0</v>
      </c>
      <c r="AP306" s="84">
        <f t="shared" si="70"/>
        <v>0</v>
      </c>
      <c r="AQ306" s="84">
        <f t="shared" si="70"/>
        <v>0</v>
      </c>
      <c r="AR306" s="84">
        <f t="shared" si="70"/>
        <v>0</v>
      </c>
      <c r="AS306" s="5"/>
      <c r="AT306" s="84">
        <f t="shared" si="71"/>
        <v>0</v>
      </c>
      <c r="AU306" s="84">
        <f t="shared" si="71"/>
        <v>0</v>
      </c>
      <c r="AV306" s="84">
        <f t="shared" si="71"/>
        <v>0</v>
      </c>
      <c r="AW306" s="84">
        <f t="shared" si="71"/>
        <v>0</v>
      </c>
      <c r="AX306" s="84">
        <f t="shared" si="71"/>
        <v>0</v>
      </c>
      <c r="AY306" s="84">
        <f t="shared" si="71"/>
        <v>0</v>
      </c>
      <c r="AZ306" s="84">
        <f t="shared" si="71"/>
        <v>0</v>
      </c>
      <c r="BA306" s="84">
        <f t="shared" si="71"/>
        <v>0</v>
      </c>
      <c r="BB306" s="84">
        <f t="shared" si="71"/>
        <v>0</v>
      </c>
      <c r="BC306" s="84">
        <f t="shared" si="71"/>
        <v>0</v>
      </c>
      <c r="BD306" s="5"/>
      <c r="BE306" s="5"/>
      <c r="BF306" s="5"/>
      <c r="BG306" s="5"/>
      <c r="BH306" s="5"/>
      <c r="BI306" s="5"/>
      <c r="BJ306" s="5"/>
    </row>
    <row r="307" spans="2:62" hidden="1">
      <c r="B307">
        <f t="shared" si="72"/>
        <v>430</v>
      </c>
      <c r="C307" t="str">
        <f t="shared" si="72"/>
        <v>REG</v>
      </c>
      <c r="D307" t="str">
        <f t="shared" si="72"/>
        <v>Instal.lació sistema de reg aspersió</v>
      </c>
      <c r="E307" s="82">
        <f t="shared" si="72"/>
        <v>2500</v>
      </c>
      <c r="F307" s="84">
        <f t="shared" si="70"/>
        <v>0</v>
      </c>
      <c r="G307" s="84">
        <f t="shared" si="70"/>
        <v>0</v>
      </c>
      <c r="H307" s="84">
        <f t="shared" si="70"/>
        <v>0</v>
      </c>
      <c r="I307" s="84">
        <f t="shared" si="70"/>
        <v>0</v>
      </c>
      <c r="J307" s="84">
        <f t="shared" si="70"/>
        <v>0</v>
      </c>
      <c r="K307" s="84">
        <f t="shared" si="70"/>
        <v>0</v>
      </c>
      <c r="L307" s="84">
        <f t="shared" si="70"/>
        <v>0</v>
      </c>
      <c r="M307" s="84">
        <f t="shared" si="70"/>
        <v>0</v>
      </c>
      <c r="N307" s="84">
        <f t="shared" si="70"/>
        <v>0</v>
      </c>
      <c r="O307" s="84">
        <f t="shared" si="70"/>
        <v>0</v>
      </c>
      <c r="P307" s="84">
        <f t="shared" si="70"/>
        <v>0</v>
      </c>
      <c r="Q307" s="84">
        <f t="shared" si="70"/>
        <v>0</v>
      </c>
      <c r="R307" s="84">
        <f t="shared" si="70"/>
        <v>0</v>
      </c>
      <c r="S307" s="84">
        <f t="shared" si="70"/>
        <v>0</v>
      </c>
      <c r="T307" s="84">
        <f t="shared" si="70"/>
        <v>0</v>
      </c>
      <c r="U307" s="84">
        <f t="shared" si="70"/>
        <v>0</v>
      </c>
      <c r="V307" s="84">
        <f t="shared" si="70"/>
        <v>0</v>
      </c>
      <c r="W307" s="84">
        <f t="shared" si="70"/>
        <v>0</v>
      </c>
      <c r="X307" s="84">
        <f t="shared" si="70"/>
        <v>0</v>
      </c>
      <c r="Y307" s="84">
        <f t="shared" si="70"/>
        <v>0</v>
      </c>
      <c r="Z307" s="84">
        <f t="shared" si="70"/>
        <v>0</v>
      </c>
      <c r="AA307" s="84">
        <f t="shared" si="70"/>
        <v>0</v>
      </c>
      <c r="AB307" s="84">
        <f t="shared" ref="AB307:AR322" si="73">+AB72*$E$4/$E307</f>
        <v>0</v>
      </c>
      <c r="AC307" s="84">
        <f t="shared" si="73"/>
        <v>0</v>
      </c>
      <c r="AD307" s="84">
        <f t="shared" si="73"/>
        <v>0</v>
      </c>
      <c r="AE307" s="84">
        <f t="shared" si="73"/>
        <v>0</v>
      </c>
      <c r="AF307" s="84">
        <f t="shared" si="73"/>
        <v>0</v>
      </c>
      <c r="AG307" s="84">
        <f t="shared" si="73"/>
        <v>0</v>
      </c>
      <c r="AH307" s="84">
        <f t="shared" si="73"/>
        <v>0</v>
      </c>
      <c r="AI307" s="84">
        <f t="shared" si="73"/>
        <v>0</v>
      </c>
      <c r="AJ307" s="84">
        <f t="shared" si="73"/>
        <v>0</v>
      </c>
      <c r="AK307" s="84">
        <f t="shared" si="73"/>
        <v>0</v>
      </c>
      <c r="AL307" s="84">
        <f t="shared" si="73"/>
        <v>0</v>
      </c>
      <c r="AM307" s="84">
        <f t="shared" si="73"/>
        <v>0</v>
      </c>
      <c r="AN307" s="84">
        <f t="shared" si="73"/>
        <v>0</v>
      </c>
      <c r="AO307" s="84">
        <f t="shared" si="73"/>
        <v>0</v>
      </c>
      <c r="AP307" s="84">
        <f t="shared" si="73"/>
        <v>0</v>
      </c>
      <c r="AQ307" s="84">
        <f t="shared" si="73"/>
        <v>0</v>
      </c>
      <c r="AR307" s="84">
        <f t="shared" si="73"/>
        <v>0</v>
      </c>
      <c r="AS307" s="5"/>
      <c r="AT307" s="84">
        <f t="shared" si="71"/>
        <v>0</v>
      </c>
      <c r="AU307" s="84">
        <f t="shared" si="71"/>
        <v>0</v>
      </c>
      <c r="AV307" s="84">
        <f t="shared" si="71"/>
        <v>0</v>
      </c>
      <c r="AW307" s="84">
        <f t="shared" si="71"/>
        <v>0</v>
      </c>
      <c r="AX307" s="84">
        <f t="shared" si="71"/>
        <v>0</v>
      </c>
      <c r="AY307" s="84">
        <f t="shared" si="71"/>
        <v>0</v>
      </c>
      <c r="AZ307" s="84">
        <f t="shared" si="71"/>
        <v>0</v>
      </c>
      <c r="BA307" s="84">
        <f t="shared" si="71"/>
        <v>0</v>
      </c>
      <c r="BB307" s="84">
        <f t="shared" si="71"/>
        <v>0</v>
      </c>
      <c r="BC307" s="84">
        <f t="shared" si="71"/>
        <v>0</v>
      </c>
      <c r="BD307" s="5"/>
      <c r="BE307" s="5"/>
      <c r="BF307" s="5"/>
      <c r="BG307" s="5"/>
      <c r="BH307" s="5"/>
      <c r="BI307" s="5"/>
      <c r="BJ307" s="5"/>
    </row>
    <row r="308" spans="2:62" hidden="1">
      <c r="B308">
        <f t="shared" si="72"/>
        <v>440</v>
      </c>
      <c r="C308" t="str">
        <f t="shared" si="72"/>
        <v>REG</v>
      </c>
      <c r="D308" t="str">
        <f t="shared" si="72"/>
        <v>Reg (L/m2)</v>
      </c>
      <c r="E308" s="82">
        <f t="shared" si="72"/>
        <v>2500</v>
      </c>
      <c r="F308" s="84">
        <f t="shared" ref="F308:AR314" si="74">+F73*$E$4/$E308</f>
        <v>0</v>
      </c>
      <c r="G308" s="84">
        <f t="shared" si="74"/>
        <v>0</v>
      </c>
      <c r="H308" s="84">
        <f t="shared" si="74"/>
        <v>0</v>
      </c>
      <c r="I308" s="84">
        <f t="shared" si="74"/>
        <v>0</v>
      </c>
      <c r="J308" s="84">
        <f t="shared" si="74"/>
        <v>0</v>
      </c>
      <c r="K308" s="84">
        <f t="shared" si="74"/>
        <v>0</v>
      </c>
      <c r="L308" s="84">
        <f t="shared" si="74"/>
        <v>0</v>
      </c>
      <c r="M308" s="84">
        <f t="shared" si="74"/>
        <v>0</v>
      </c>
      <c r="N308" s="84">
        <f t="shared" si="74"/>
        <v>0</v>
      </c>
      <c r="O308" s="84">
        <f t="shared" si="74"/>
        <v>0</v>
      </c>
      <c r="P308" s="84">
        <f t="shared" si="74"/>
        <v>0</v>
      </c>
      <c r="Q308" s="84">
        <f t="shared" si="74"/>
        <v>0</v>
      </c>
      <c r="R308" s="84">
        <f t="shared" si="74"/>
        <v>0</v>
      </c>
      <c r="S308" s="84">
        <f t="shared" si="74"/>
        <v>0</v>
      </c>
      <c r="T308" s="84">
        <f t="shared" si="74"/>
        <v>0</v>
      </c>
      <c r="U308" s="84">
        <f t="shared" si="74"/>
        <v>0</v>
      </c>
      <c r="V308" s="84">
        <f t="shared" si="74"/>
        <v>0</v>
      </c>
      <c r="W308" s="84">
        <f t="shared" si="74"/>
        <v>0</v>
      </c>
      <c r="X308" s="84">
        <f t="shared" si="74"/>
        <v>0</v>
      </c>
      <c r="Y308" s="84">
        <f t="shared" si="74"/>
        <v>0</v>
      </c>
      <c r="Z308" s="84">
        <f t="shared" si="74"/>
        <v>0</v>
      </c>
      <c r="AA308" s="84">
        <f t="shared" si="74"/>
        <v>0</v>
      </c>
      <c r="AB308" s="84">
        <f t="shared" si="74"/>
        <v>0</v>
      </c>
      <c r="AC308" s="84">
        <f t="shared" si="74"/>
        <v>0</v>
      </c>
      <c r="AD308" s="84">
        <f t="shared" si="74"/>
        <v>0</v>
      </c>
      <c r="AE308" s="84">
        <f t="shared" si="74"/>
        <v>0</v>
      </c>
      <c r="AF308" s="84">
        <f t="shared" si="74"/>
        <v>0</v>
      </c>
      <c r="AG308" s="84">
        <f t="shared" si="74"/>
        <v>0</v>
      </c>
      <c r="AH308" s="84">
        <f t="shared" si="74"/>
        <v>0</v>
      </c>
      <c r="AI308" s="84">
        <f t="shared" si="74"/>
        <v>0</v>
      </c>
      <c r="AJ308" s="84">
        <f t="shared" si="74"/>
        <v>0</v>
      </c>
      <c r="AK308" s="84">
        <f t="shared" si="74"/>
        <v>0</v>
      </c>
      <c r="AL308" s="84">
        <f t="shared" si="74"/>
        <v>0</v>
      </c>
      <c r="AM308" s="84">
        <f t="shared" si="74"/>
        <v>0</v>
      </c>
      <c r="AN308" s="84">
        <f t="shared" si="74"/>
        <v>0</v>
      </c>
      <c r="AO308" s="84">
        <f t="shared" si="74"/>
        <v>0</v>
      </c>
      <c r="AP308" s="84">
        <f t="shared" si="74"/>
        <v>0</v>
      </c>
      <c r="AQ308" s="84">
        <f t="shared" si="73"/>
        <v>0</v>
      </c>
      <c r="AR308" s="84">
        <f t="shared" si="74"/>
        <v>0</v>
      </c>
      <c r="AS308" s="5"/>
      <c r="AT308" s="84">
        <f t="shared" si="71"/>
        <v>0</v>
      </c>
      <c r="AU308" s="84">
        <f t="shared" si="71"/>
        <v>0</v>
      </c>
      <c r="AV308" s="84">
        <f t="shared" si="71"/>
        <v>0</v>
      </c>
      <c r="AW308" s="84">
        <f t="shared" si="71"/>
        <v>0</v>
      </c>
      <c r="AX308" s="84">
        <f t="shared" si="71"/>
        <v>0</v>
      </c>
      <c r="AY308" s="84">
        <f t="shared" si="71"/>
        <v>0</v>
      </c>
      <c r="AZ308" s="84">
        <f t="shared" si="71"/>
        <v>0</v>
      </c>
      <c r="BA308" s="84">
        <f t="shared" si="71"/>
        <v>0</v>
      </c>
      <c r="BB308" s="84">
        <f t="shared" si="71"/>
        <v>0</v>
      </c>
      <c r="BC308" s="84">
        <f t="shared" si="71"/>
        <v>0</v>
      </c>
      <c r="BD308" s="5"/>
      <c r="BE308" s="5"/>
      <c r="BF308" s="5"/>
      <c r="BG308" s="5"/>
      <c r="BH308" s="5"/>
      <c r="BI308" s="5"/>
      <c r="BJ308" s="5"/>
    </row>
    <row r="309" spans="2:62" hidden="1">
      <c r="B309">
        <f t="shared" si="72"/>
        <v>450</v>
      </c>
      <c r="C309" t="str">
        <f t="shared" si="72"/>
        <v>REG</v>
      </c>
      <c r="D309" t="str">
        <f t="shared" si="72"/>
        <v>posada en funcionament i parada</v>
      </c>
      <c r="E309" s="82">
        <f t="shared" si="72"/>
        <v>2500</v>
      </c>
      <c r="F309" s="84">
        <f t="shared" si="74"/>
        <v>0</v>
      </c>
      <c r="G309" s="84">
        <f t="shared" si="74"/>
        <v>0</v>
      </c>
      <c r="H309" s="84">
        <f t="shared" si="74"/>
        <v>0</v>
      </c>
      <c r="I309" s="84">
        <f t="shared" si="74"/>
        <v>0</v>
      </c>
      <c r="J309" s="84">
        <f t="shared" si="74"/>
        <v>0</v>
      </c>
      <c r="K309" s="84">
        <f t="shared" si="74"/>
        <v>0</v>
      </c>
      <c r="L309" s="84">
        <f t="shared" si="74"/>
        <v>0</v>
      </c>
      <c r="M309" s="84">
        <f t="shared" si="74"/>
        <v>0</v>
      </c>
      <c r="N309" s="84">
        <f t="shared" si="74"/>
        <v>0</v>
      </c>
      <c r="O309" s="84">
        <f t="shared" si="74"/>
        <v>0</v>
      </c>
      <c r="P309" s="84">
        <f t="shared" si="74"/>
        <v>0</v>
      </c>
      <c r="Q309" s="84">
        <f t="shared" si="74"/>
        <v>0</v>
      </c>
      <c r="R309" s="84">
        <f t="shared" si="74"/>
        <v>0</v>
      </c>
      <c r="S309" s="84">
        <f t="shared" si="74"/>
        <v>0</v>
      </c>
      <c r="T309" s="84">
        <f t="shared" si="74"/>
        <v>0</v>
      </c>
      <c r="U309" s="84">
        <f t="shared" si="74"/>
        <v>0</v>
      </c>
      <c r="V309" s="84">
        <f t="shared" si="74"/>
        <v>0</v>
      </c>
      <c r="W309" s="84">
        <f t="shared" si="74"/>
        <v>0</v>
      </c>
      <c r="X309" s="84">
        <f t="shared" si="74"/>
        <v>0</v>
      </c>
      <c r="Y309" s="84">
        <f t="shared" si="74"/>
        <v>0</v>
      </c>
      <c r="Z309" s="84">
        <f t="shared" si="74"/>
        <v>0</v>
      </c>
      <c r="AA309" s="84">
        <f t="shared" si="74"/>
        <v>0</v>
      </c>
      <c r="AB309" s="84">
        <f t="shared" si="74"/>
        <v>0</v>
      </c>
      <c r="AC309" s="84">
        <f t="shared" si="74"/>
        <v>0</v>
      </c>
      <c r="AD309" s="84">
        <f t="shared" si="74"/>
        <v>0</v>
      </c>
      <c r="AE309" s="84">
        <f t="shared" si="74"/>
        <v>0</v>
      </c>
      <c r="AF309" s="84">
        <f t="shared" si="74"/>
        <v>0</v>
      </c>
      <c r="AG309" s="84">
        <f t="shared" si="74"/>
        <v>0</v>
      </c>
      <c r="AH309" s="84">
        <f t="shared" si="74"/>
        <v>0</v>
      </c>
      <c r="AI309" s="84">
        <f t="shared" si="74"/>
        <v>0</v>
      </c>
      <c r="AJ309" s="84">
        <f t="shared" si="74"/>
        <v>0</v>
      </c>
      <c r="AK309" s="84">
        <f t="shared" si="74"/>
        <v>0</v>
      </c>
      <c r="AL309" s="84">
        <f t="shared" si="74"/>
        <v>0</v>
      </c>
      <c r="AM309" s="84">
        <f t="shared" si="74"/>
        <v>0</v>
      </c>
      <c r="AN309" s="84">
        <f t="shared" si="74"/>
        <v>0</v>
      </c>
      <c r="AO309" s="84">
        <f t="shared" si="74"/>
        <v>0</v>
      </c>
      <c r="AP309" s="84">
        <f t="shared" si="74"/>
        <v>0</v>
      </c>
      <c r="AQ309" s="84">
        <f t="shared" si="73"/>
        <v>0</v>
      </c>
      <c r="AR309" s="84">
        <f t="shared" si="74"/>
        <v>0</v>
      </c>
      <c r="AS309" s="5"/>
      <c r="AT309" s="84">
        <f t="shared" si="71"/>
        <v>0</v>
      </c>
      <c r="AU309" s="84">
        <f t="shared" si="71"/>
        <v>0</v>
      </c>
      <c r="AV309" s="84">
        <f t="shared" si="71"/>
        <v>0</v>
      </c>
      <c r="AW309" s="84">
        <f t="shared" si="71"/>
        <v>0</v>
      </c>
      <c r="AX309" s="84">
        <f t="shared" si="71"/>
        <v>0</v>
      </c>
      <c r="AY309" s="84">
        <f t="shared" si="71"/>
        <v>0</v>
      </c>
      <c r="AZ309" s="84">
        <f t="shared" si="71"/>
        <v>0</v>
      </c>
      <c r="BA309" s="84">
        <f t="shared" si="71"/>
        <v>0</v>
      </c>
      <c r="BB309" s="84">
        <f t="shared" si="71"/>
        <v>0</v>
      </c>
      <c r="BC309" s="84">
        <f t="shared" si="71"/>
        <v>0</v>
      </c>
      <c r="BD309" s="5"/>
      <c r="BE309" s="5"/>
      <c r="BF309" s="5"/>
      <c r="BG309" s="5"/>
      <c r="BH309" s="5"/>
      <c r="BI309" s="5"/>
      <c r="BJ309" s="5"/>
    </row>
    <row r="310" spans="2:62" hidden="1">
      <c r="B310">
        <f t="shared" si="72"/>
        <v>460</v>
      </c>
      <c r="C310" t="str">
        <f t="shared" si="72"/>
        <v>REG</v>
      </c>
      <c r="D310" t="str">
        <f t="shared" si="72"/>
        <v>Desinstal.lació sistema de reg amb cinta</v>
      </c>
      <c r="E310" s="82">
        <f t="shared" si="72"/>
        <v>2500</v>
      </c>
      <c r="F310" s="84">
        <f t="shared" si="74"/>
        <v>0</v>
      </c>
      <c r="G310" s="84">
        <f t="shared" si="74"/>
        <v>0</v>
      </c>
      <c r="H310" s="84">
        <f t="shared" si="74"/>
        <v>0</v>
      </c>
      <c r="I310" s="84">
        <f t="shared" si="74"/>
        <v>0</v>
      </c>
      <c r="J310" s="84">
        <f t="shared" si="74"/>
        <v>0</v>
      </c>
      <c r="K310" s="84">
        <f t="shared" si="74"/>
        <v>0</v>
      </c>
      <c r="L310" s="84">
        <f t="shared" si="74"/>
        <v>0</v>
      </c>
      <c r="M310" s="84">
        <f t="shared" si="74"/>
        <v>0</v>
      </c>
      <c r="N310" s="84">
        <f t="shared" si="74"/>
        <v>0</v>
      </c>
      <c r="O310" s="84">
        <f t="shared" si="74"/>
        <v>0</v>
      </c>
      <c r="P310" s="84">
        <f t="shared" si="74"/>
        <v>0</v>
      </c>
      <c r="Q310" s="84">
        <f t="shared" si="74"/>
        <v>0</v>
      </c>
      <c r="R310" s="84">
        <f t="shared" si="74"/>
        <v>0</v>
      </c>
      <c r="S310" s="84">
        <f t="shared" si="74"/>
        <v>0</v>
      </c>
      <c r="T310" s="84">
        <f t="shared" si="74"/>
        <v>0</v>
      </c>
      <c r="U310" s="84">
        <f t="shared" si="74"/>
        <v>0</v>
      </c>
      <c r="V310" s="84">
        <f t="shared" si="74"/>
        <v>0</v>
      </c>
      <c r="W310" s="84">
        <f t="shared" si="74"/>
        <v>0</v>
      </c>
      <c r="X310" s="84">
        <f t="shared" si="74"/>
        <v>0</v>
      </c>
      <c r="Y310" s="84">
        <f t="shared" si="74"/>
        <v>0</v>
      </c>
      <c r="Z310" s="84">
        <f t="shared" si="74"/>
        <v>0</v>
      </c>
      <c r="AA310" s="84">
        <f t="shared" si="74"/>
        <v>0</v>
      </c>
      <c r="AB310" s="84">
        <f t="shared" si="74"/>
        <v>0</v>
      </c>
      <c r="AC310" s="84">
        <f t="shared" si="74"/>
        <v>0</v>
      </c>
      <c r="AD310" s="84">
        <f t="shared" si="74"/>
        <v>0</v>
      </c>
      <c r="AE310" s="84">
        <f t="shared" si="74"/>
        <v>0</v>
      </c>
      <c r="AF310" s="84">
        <f t="shared" si="74"/>
        <v>0</v>
      </c>
      <c r="AG310" s="84">
        <f t="shared" si="74"/>
        <v>0</v>
      </c>
      <c r="AH310" s="84">
        <f t="shared" si="74"/>
        <v>0</v>
      </c>
      <c r="AI310" s="84">
        <f t="shared" si="74"/>
        <v>0</v>
      </c>
      <c r="AJ310" s="84">
        <f t="shared" si="74"/>
        <v>0</v>
      </c>
      <c r="AK310" s="84">
        <f t="shared" si="74"/>
        <v>0</v>
      </c>
      <c r="AL310" s="84">
        <f t="shared" si="74"/>
        <v>0</v>
      </c>
      <c r="AM310" s="84">
        <f t="shared" si="74"/>
        <v>0</v>
      </c>
      <c r="AN310" s="84">
        <f t="shared" si="74"/>
        <v>0</v>
      </c>
      <c r="AO310" s="84">
        <f t="shared" si="74"/>
        <v>0</v>
      </c>
      <c r="AP310" s="84">
        <f t="shared" si="74"/>
        <v>0</v>
      </c>
      <c r="AQ310" s="84">
        <f t="shared" si="73"/>
        <v>0</v>
      </c>
      <c r="AR310" s="84">
        <f t="shared" si="74"/>
        <v>0</v>
      </c>
      <c r="AS310" s="5"/>
      <c r="AT310" s="84">
        <f t="shared" si="71"/>
        <v>0</v>
      </c>
      <c r="AU310" s="84">
        <f t="shared" si="71"/>
        <v>0</v>
      </c>
      <c r="AV310" s="84">
        <f t="shared" si="71"/>
        <v>0</v>
      </c>
      <c r="AW310" s="84">
        <f t="shared" si="71"/>
        <v>0</v>
      </c>
      <c r="AX310" s="84">
        <f t="shared" si="71"/>
        <v>0</v>
      </c>
      <c r="AY310" s="84">
        <f t="shared" si="71"/>
        <v>0</v>
      </c>
      <c r="AZ310" s="84">
        <f t="shared" si="71"/>
        <v>0</v>
      </c>
      <c r="BA310" s="84">
        <f t="shared" si="71"/>
        <v>0</v>
      </c>
      <c r="BB310" s="84">
        <f t="shared" si="71"/>
        <v>0</v>
      </c>
      <c r="BC310" s="84">
        <f t="shared" si="71"/>
        <v>0</v>
      </c>
      <c r="BD310" s="5"/>
      <c r="BE310" s="5"/>
      <c r="BF310" s="5"/>
      <c r="BG310" s="5"/>
      <c r="BH310" s="5"/>
      <c r="BI310" s="5"/>
      <c r="BJ310" s="5"/>
    </row>
    <row r="311" spans="2:62" hidden="1">
      <c r="B311">
        <f t="shared" si="72"/>
        <v>510</v>
      </c>
      <c r="C311" t="str">
        <f t="shared" si="72"/>
        <v>TRACTAMENTS</v>
      </c>
      <c r="D311" t="str">
        <f t="shared" si="72"/>
        <v>Tractament Bacillus + retenol +purí ortiga amb tractor i braços</v>
      </c>
      <c r="E311" s="82">
        <f t="shared" si="72"/>
        <v>2500</v>
      </c>
      <c r="F311" s="84">
        <f t="shared" si="74"/>
        <v>0</v>
      </c>
      <c r="G311" s="84">
        <f t="shared" si="74"/>
        <v>0</v>
      </c>
      <c r="H311" s="84">
        <f t="shared" si="74"/>
        <v>0</v>
      </c>
      <c r="I311" s="84">
        <f t="shared" si="74"/>
        <v>0</v>
      </c>
      <c r="J311" s="84">
        <f t="shared" si="74"/>
        <v>0</v>
      </c>
      <c r="K311" s="84">
        <f t="shared" si="74"/>
        <v>0</v>
      </c>
      <c r="L311" s="84">
        <f t="shared" si="74"/>
        <v>0</v>
      </c>
      <c r="M311" s="84">
        <f t="shared" si="74"/>
        <v>0</v>
      </c>
      <c r="N311" s="84">
        <f t="shared" si="74"/>
        <v>0</v>
      </c>
      <c r="O311" s="84">
        <f t="shared" si="74"/>
        <v>0</v>
      </c>
      <c r="P311" s="84">
        <f t="shared" si="74"/>
        <v>0</v>
      </c>
      <c r="Q311" s="84">
        <f t="shared" si="74"/>
        <v>0</v>
      </c>
      <c r="R311" s="84">
        <f t="shared" si="74"/>
        <v>0</v>
      </c>
      <c r="S311" s="84">
        <f t="shared" si="74"/>
        <v>0</v>
      </c>
      <c r="T311" s="84">
        <f t="shared" si="74"/>
        <v>0</v>
      </c>
      <c r="U311" s="84">
        <f t="shared" si="74"/>
        <v>0</v>
      </c>
      <c r="V311" s="84">
        <f t="shared" si="74"/>
        <v>0</v>
      </c>
      <c r="W311" s="84">
        <f t="shared" si="74"/>
        <v>0</v>
      </c>
      <c r="X311" s="84">
        <f t="shared" si="74"/>
        <v>0</v>
      </c>
      <c r="Y311" s="84">
        <f t="shared" si="74"/>
        <v>0</v>
      </c>
      <c r="Z311" s="84">
        <f t="shared" si="74"/>
        <v>0</v>
      </c>
      <c r="AA311" s="84">
        <f t="shared" si="74"/>
        <v>0</v>
      </c>
      <c r="AB311" s="84">
        <f t="shared" si="74"/>
        <v>0</v>
      </c>
      <c r="AC311" s="84">
        <f t="shared" si="74"/>
        <v>0</v>
      </c>
      <c r="AD311" s="84">
        <f t="shared" si="74"/>
        <v>0</v>
      </c>
      <c r="AE311" s="84">
        <f t="shared" si="74"/>
        <v>0</v>
      </c>
      <c r="AF311" s="84">
        <f t="shared" si="74"/>
        <v>0</v>
      </c>
      <c r="AG311" s="84">
        <f t="shared" si="74"/>
        <v>0</v>
      </c>
      <c r="AH311" s="84">
        <f t="shared" si="74"/>
        <v>0</v>
      </c>
      <c r="AI311" s="84">
        <f t="shared" si="74"/>
        <v>0</v>
      </c>
      <c r="AJ311" s="84">
        <f t="shared" si="74"/>
        <v>0</v>
      </c>
      <c r="AK311" s="84">
        <f t="shared" si="74"/>
        <v>0</v>
      </c>
      <c r="AL311" s="84">
        <f t="shared" si="74"/>
        <v>0</v>
      </c>
      <c r="AM311" s="84">
        <f t="shared" si="74"/>
        <v>0</v>
      </c>
      <c r="AN311" s="84">
        <f t="shared" si="74"/>
        <v>0</v>
      </c>
      <c r="AO311" s="84">
        <f t="shared" si="74"/>
        <v>0</v>
      </c>
      <c r="AP311" s="84">
        <f t="shared" si="74"/>
        <v>0</v>
      </c>
      <c r="AQ311" s="84">
        <f t="shared" si="73"/>
        <v>0</v>
      </c>
      <c r="AR311" s="84">
        <f t="shared" si="74"/>
        <v>0</v>
      </c>
      <c r="AS311" s="5"/>
      <c r="AT311" s="84">
        <f t="shared" si="71"/>
        <v>0</v>
      </c>
      <c r="AU311" s="84">
        <f t="shared" si="71"/>
        <v>0</v>
      </c>
      <c r="AV311" s="84">
        <f t="shared" si="71"/>
        <v>0</v>
      </c>
      <c r="AW311" s="84">
        <f t="shared" si="71"/>
        <v>0</v>
      </c>
      <c r="AX311" s="84">
        <f t="shared" si="71"/>
        <v>0</v>
      </c>
      <c r="AY311" s="84">
        <f t="shared" si="71"/>
        <v>0</v>
      </c>
      <c r="AZ311" s="84">
        <f t="shared" si="71"/>
        <v>0</v>
      </c>
      <c r="BA311" s="84">
        <f t="shared" si="71"/>
        <v>0</v>
      </c>
      <c r="BB311" s="84">
        <f t="shared" si="71"/>
        <v>0</v>
      </c>
      <c r="BC311" s="84">
        <f t="shared" si="71"/>
        <v>0</v>
      </c>
      <c r="BD311" s="5"/>
      <c r="BE311" s="5"/>
      <c r="BF311" s="5"/>
      <c r="BG311" s="5"/>
      <c r="BH311" s="5"/>
      <c r="BI311" s="5"/>
      <c r="BJ311" s="5"/>
    </row>
    <row r="312" spans="2:62" hidden="1">
      <c r="B312">
        <f t="shared" si="72"/>
        <v>520</v>
      </c>
      <c r="C312" t="str">
        <f t="shared" si="72"/>
        <v>TRACTAMENTS</v>
      </c>
      <c r="D312" t="str">
        <f t="shared" si="72"/>
        <v>Tractament Bacillus + retenol +purí ortiga amb bota i 2 persones</v>
      </c>
      <c r="E312" s="82">
        <f t="shared" si="72"/>
        <v>2500</v>
      </c>
      <c r="F312" s="84">
        <f t="shared" si="74"/>
        <v>0</v>
      </c>
      <c r="G312" s="84">
        <f t="shared" si="74"/>
        <v>0</v>
      </c>
      <c r="H312" s="84">
        <f t="shared" si="74"/>
        <v>0</v>
      </c>
      <c r="I312" s="84">
        <f t="shared" si="74"/>
        <v>0</v>
      </c>
      <c r="J312" s="84">
        <f t="shared" si="74"/>
        <v>0</v>
      </c>
      <c r="K312" s="84">
        <f t="shared" si="74"/>
        <v>0</v>
      </c>
      <c r="L312" s="84">
        <f t="shared" si="74"/>
        <v>0</v>
      </c>
      <c r="M312" s="84">
        <f t="shared" si="74"/>
        <v>0</v>
      </c>
      <c r="N312" s="84">
        <f t="shared" si="74"/>
        <v>0</v>
      </c>
      <c r="O312" s="84">
        <f t="shared" si="74"/>
        <v>0</v>
      </c>
      <c r="P312" s="84">
        <f t="shared" si="74"/>
        <v>0</v>
      </c>
      <c r="Q312" s="84">
        <f t="shared" si="74"/>
        <v>0</v>
      </c>
      <c r="R312" s="84">
        <f t="shared" si="74"/>
        <v>0</v>
      </c>
      <c r="S312" s="84">
        <f t="shared" si="74"/>
        <v>0</v>
      </c>
      <c r="T312" s="84">
        <f t="shared" si="74"/>
        <v>0</v>
      </c>
      <c r="U312" s="84">
        <f t="shared" si="74"/>
        <v>0</v>
      </c>
      <c r="V312" s="84">
        <f t="shared" si="74"/>
        <v>0</v>
      </c>
      <c r="W312" s="84">
        <f t="shared" si="74"/>
        <v>0</v>
      </c>
      <c r="X312" s="84">
        <f t="shared" si="74"/>
        <v>0</v>
      </c>
      <c r="Y312" s="84">
        <f t="shared" si="74"/>
        <v>0</v>
      </c>
      <c r="Z312" s="84">
        <f t="shared" si="74"/>
        <v>0</v>
      </c>
      <c r="AA312" s="84">
        <f t="shared" si="74"/>
        <v>0</v>
      </c>
      <c r="AB312" s="84">
        <f t="shared" si="74"/>
        <v>0</v>
      </c>
      <c r="AC312" s="84">
        <f t="shared" si="74"/>
        <v>0</v>
      </c>
      <c r="AD312" s="84">
        <f t="shared" si="74"/>
        <v>0</v>
      </c>
      <c r="AE312" s="84">
        <f t="shared" si="74"/>
        <v>0</v>
      </c>
      <c r="AF312" s="84">
        <f t="shared" si="74"/>
        <v>0</v>
      </c>
      <c r="AG312" s="84">
        <f t="shared" si="74"/>
        <v>0</v>
      </c>
      <c r="AH312" s="84">
        <f t="shared" si="74"/>
        <v>0</v>
      </c>
      <c r="AI312" s="84">
        <f t="shared" si="74"/>
        <v>0</v>
      </c>
      <c r="AJ312" s="84">
        <f t="shared" si="74"/>
        <v>0</v>
      </c>
      <c r="AK312" s="84">
        <f t="shared" si="74"/>
        <v>0</v>
      </c>
      <c r="AL312" s="84">
        <f t="shared" si="74"/>
        <v>0</v>
      </c>
      <c r="AM312" s="84">
        <f t="shared" si="74"/>
        <v>0</v>
      </c>
      <c r="AN312" s="84">
        <f t="shared" si="74"/>
        <v>0</v>
      </c>
      <c r="AO312" s="84">
        <f t="shared" si="74"/>
        <v>0</v>
      </c>
      <c r="AP312" s="84">
        <f t="shared" si="74"/>
        <v>0</v>
      </c>
      <c r="AQ312" s="84">
        <f t="shared" si="73"/>
        <v>0</v>
      </c>
      <c r="AR312" s="84">
        <f t="shared" si="74"/>
        <v>0</v>
      </c>
      <c r="AS312" s="5"/>
      <c r="AT312" s="84">
        <f t="shared" si="71"/>
        <v>0</v>
      </c>
      <c r="AU312" s="84">
        <f t="shared" si="71"/>
        <v>0</v>
      </c>
      <c r="AV312" s="84">
        <f t="shared" si="71"/>
        <v>0</v>
      </c>
      <c r="AW312" s="84">
        <f t="shared" si="71"/>
        <v>0</v>
      </c>
      <c r="AX312" s="84">
        <f t="shared" si="71"/>
        <v>0</v>
      </c>
      <c r="AY312" s="84">
        <f t="shared" si="71"/>
        <v>0</v>
      </c>
      <c r="AZ312" s="84">
        <f t="shared" si="71"/>
        <v>0</v>
      </c>
      <c r="BA312" s="84">
        <f t="shared" si="71"/>
        <v>0</v>
      </c>
      <c r="BB312" s="84">
        <f t="shared" si="71"/>
        <v>0</v>
      </c>
      <c r="BC312" s="84">
        <f t="shared" si="71"/>
        <v>0</v>
      </c>
      <c r="BD312" s="5"/>
      <c r="BE312" s="5"/>
      <c r="BF312" s="5"/>
      <c r="BG312" s="5"/>
      <c r="BH312" s="5"/>
      <c r="BI312" s="5"/>
      <c r="BJ312" s="5"/>
    </row>
    <row r="313" spans="2:62" hidden="1">
      <c r="B313">
        <f t="shared" si="72"/>
        <v>530</v>
      </c>
      <c r="C313" t="str">
        <f t="shared" si="72"/>
        <v>TRACTAMENTS</v>
      </c>
      <c r="D313" t="str">
        <f t="shared" si="72"/>
        <v>Tractament coure + retenol + purí</v>
      </c>
      <c r="E313" s="82">
        <f t="shared" si="72"/>
        <v>2500</v>
      </c>
      <c r="F313" s="84">
        <f t="shared" si="74"/>
        <v>0</v>
      </c>
      <c r="G313" s="84">
        <f t="shared" si="74"/>
        <v>0</v>
      </c>
      <c r="H313" s="84">
        <f t="shared" si="74"/>
        <v>0</v>
      </c>
      <c r="I313" s="84">
        <f t="shared" si="74"/>
        <v>0</v>
      </c>
      <c r="J313" s="84">
        <f t="shared" si="74"/>
        <v>0</v>
      </c>
      <c r="K313" s="84">
        <f t="shared" si="74"/>
        <v>0</v>
      </c>
      <c r="L313" s="84">
        <f t="shared" si="74"/>
        <v>0</v>
      </c>
      <c r="M313" s="84">
        <f t="shared" si="74"/>
        <v>0</v>
      </c>
      <c r="N313" s="84">
        <f t="shared" si="74"/>
        <v>0</v>
      </c>
      <c r="O313" s="84">
        <f t="shared" si="74"/>
        <v>0</v>
      </c>
      <c r="P313" s="84">
        <f t="shared" si="74"/>
        <v>0</v>
      </c>
      <c r="Q313" s="84">
        <f t="shared" si="74"/>
        <v>0</v>
      </c>
      <c r="R313" s="84">
        <f t="shared" si="74"/>
        <v>0</v>
      </c>
      <c r="S313" s="84">
        <f t="shared" si="74"/>
        <v>0</v>
      </c>
      <c r="T313" s="84">
        <f t="shared" si="74"/>
        <v>0</v>
      </c>
      <c r="U313" s="84">
        <f t="shared" si="74"/>
        <v>0</v>
      </c>
      <c r="V313" s="84">
        <f t="shared" si="74"/>
        <v>0</v>
      </c>
      <c r="W313" s="84">
        <f t="shared" si="74"/>
        <v>0</v>
      </c>
      <c r="X313" s="84">
        <f t="shared" si="74"/>
        <v>0</v>
      </c>
      <c r="Y313" s="84">
        <f t="shared" si="74"/>
        <v>0</v>
      </c>
      <c r="Z313" s="84">
        <f t="shared" si="74"/>
        <v>0</v>
      </c>
      <c r="AA313" s="84">
        <f t="shared" si="74"/>
        <v>0</v>
      </c>
      <c r="AB313" s="84">
        <f t="shared" si="74"/>
        <v>0</v>
      </c>
      <c r="AC313" s="84">
        <f t="shared" si="74"/>
        <v>0</v>
      </c>
      <c r="AD313" s="84">
        <f t="shared" si="74"/>
        <v>0</v>
      </c>
      <c r="AE313" s="84">
        <f t="shared" si="74"/>
        <v>0</v>
      </c>
      <c r="AF313" s="84">
        <f t="shared" si="74"/>
        <v>0</v>
      </c>
      <c r="AG313" s="84">
        <f t="shared" si="74"/>
        <v>0</v>
      </c>
      <c r="AH313" s="84">
        <f t="shared" si="74"/>
        <v>0</v>
      </c>
      <c r="AI313" s="84">
        <f t="shared" si="74"/>
        <v>0</v>
      </c>
      <c r="AJ313" s="84">
        <f t="shared" si="74"/>
        <v>0</v>
      </c>
      <c r="AK313" s="84">
        <f t="shared" si="74"/>
        <v>0</v>
      </c>
      <c r="AL313" s="84">
        <f t="shared" si="74"/>
        <v>0</v>
      </c>
      <c r="AM313" s="84">
        <f t="shared" si="74"/>
        <v>0</v>
      </c>
      <c r="AN313" s="84">
        <f t="shared" si="74"/>
        <v>0</v>
      </c>
      <c r="AO313" s="84">
        <f t="shared" si="74"/>
        <v>0</v>
      </c>
      <c r="AP313" s="84">
        <f t="shared" si="74"/>
        <v>0</v>
      </c>
      <c r="AQ313" s="84">
        <f t="shared" si="73"/>
        <v>0</v>
      </c>
      <c r="AR313" s="84">
        <f t="shared" si="74"/>
        <v>0</v>
      </c>
      <c r="AS313" s="5"/>
      <c r="AT313" s="84">
        <f t="shared" si="71"/>
        <v>0</v>
      </c>
      <c r="AU313" s="84">
        <f t="shared" si="71"/>
        <v>0</v>
      </c>
      <c r="AV313" s="84">
        <f t="shared" si="71"/>
        <v>0</v>
      </c>
      <c r="AW313" s="84">
        <f t="shared" si="71"/>
        <v>0</v>
      </c>
      <c r="AX313" s="84">
        <f t="shared" si="71"/>
        <v>0</v>
      </c>
      <c r="AY313" s="84">
        <f t="shared" si="71"/>
        <v>0</v>
      </c>
      <c r="AZ313" s="84">
        <f t="shared" si="71"/>
        <v>0</v>
      </c>
      <c r="BA313" s="84">
        <f t="shared" si="71"/>
        <v>0</v>
      </c>
      <c r="BB313" s="84">
        <f t="shared" si="71"/>
        <v>0</v>
      </c>
      <c r="BC313" s="84">
        <f t="shared" si="71"/>
        <v>0</v>
      </c>
      <c r="BD313" s="5"/>
      <c r="BE313" s="5"/>
      <c r="BF313" s="5"/>
      <c r="BG313" s="5"/>
      <c r="BH313" s="5"/>
      <c r="BI313" s="5"/>
      <c r="BJ313" s="5"/>
    </row>
    <row r="314" spans="2:62" hidden="1">
      <c r="B314">
        <f t="shared" si="72"/>
        <v>540</v>
      </c>
      <c r="C314" t="str">
        <f t="shared" si="72"/>
        <v>TRACTAMENTS</v>
      </c>
      <c r="D314" t="str">
        <f t="shared" si="72"/>
        <v>Tractament Llimacs (Ferramol)</v>
      </c>
      <c r="E314" s="82">
        <f t="shared" si="72"/>
        <v>2500</v>
      </c>
      <c r="F314" s="84">
        <f t="shared" si="74"/>
        <v>0</v>
      </c>
      <c r="G314" s="84">
        <f t="shared" si="74"/>
        <v>0</v>
      </c>
      <c r="H314" s="84">
        <f t="shared" si="74"/>
        <v>0</v>
      </c>
      <c r="I314" s="84">
        <f t="shared" si="74"/>
        <v>0</v>
      </c>
      <c r="J314" s="84">
        <f t="shared" si="74"/>
        <v>0</v>
      </c>
      <c r="K314" s="84">
        <f t="shared" si="74"/>
        <v>0</v>
      </c>
      <c r="L314" s="84">
        <f t="shared" si="74"/>
        <v>0</v>
      </c>
      <c r="M314" s="84">
        <f t="shared" si="74"/>
        <v>0</v>
      </c>
      <c r="N314" s="84">
        <f t="shared" si="74"/>
        <v>0</v>
      </c>
      <c r="O314" s="84">
        <f t="shared" si="74"/>
        <v>0</v>
      </c>
      <c r="P314" s="84">
        <f t="shared" si="74"/>
        <v>0</v>
      </c>
      <c r="Q314" s="84">
        <f t="shared" si="74"/>
        <v>0</v>
      </c>
      <c r="R314" s="84">
        <f t="shared" si="74"/>
        <v>0</v>
      </c>
      <c r="S314" s="84">
        <f t="shared" si="74"/>
        <v>0</v>
      </c>
      <c r="T314" s="84">
        <f t="shared" si="74"/>
        <v>0</v>
      </c>
      <c r="U314" s="84">
        <f t="shared" si="74"/>
        <v>0</v>
      </c>
      <c r="V314" s="84">
        <f t="shared" si="74"/>
        <v>0</v>
      </c>
      <c r="W314" s="84">
        <f t="shared" si="74"/>
        <v>0</v>
      </c>
      <c r="X314" s="84">
        <f t="shared" si="74"/>
        <v>0</v>
      </c>
      <c r="Y314" s="84">
        <f t="shared" si="74"/>
        <v>0</v>
      </c>
      <c r="Z314" s="84">
        <f t="shared" si="74"/>
        <v>0</v>
      </c>
      <c r="AA314" s="84">
        <f t="shared" si="74"/>
        <v>0</v>
      </c>
      <c r="AB314" s="84">
        <f t="shared" si="74"/>
        <v>0</v>
      </c>
      <c r="AC314" s="84">
        <f t="shared" si="74"/>
        <v>0</v>
      </c>
      <c r="AD314" s="84">
        <f t="shared" si="74"/>
        <v>0</v>
      </c>
      <c r="AE314" s="84">
        <f t="shared" si="74"/>
        <v>0</v>
      </c>
      <c r="AF314" s="84">
        <f t="shared" si="74"/>
        <v>0</v>
      </c>
      <c r="AG314" s="84">
        <f t="shared" ref="AG314:AR314" si="75">+AG79*$E$4/$E314</f>
        <v>0</v>
      </c>
      <c r="AH314" s="84">
        <f t="shared" si="75"/>
        <v>0</v>
      </c>
      <c r="AI314" s="84">
        <f t="shared" si="75"/>
        <v>0</v>
      </c>
      <c r="AJ314" s="84">
        <f t="shared" si="75"/>
        <v>0</v>
      </c>
      <c r="AK314" s="84">
        <f t="shared" si="75"/>
        <v>0</v>
      </c>
      <c r="AL314" s="84">
        <f t="shared" si="75"/>
        <v>0</v>
      </c>
      <c r="AM314" s="84">
        <f t="shared" si="75"/>
        <v>0</v>
      </c>
      <c r="AN314" s="84">
        <f t="shared" si="75"/>
        <v>0</v>
      </c>
      <c r="AO314" s="84">
        <f t="shared" si="75"/>
        <v>0</v>
      </c>
      <c r="AP314" s="84">
        <f t="shared" si="75"/>
        <v>0</v>
      </c>
      <c r="AQ314" s="84">
        <f t="shared" si="73"/>
        <v>0</v>
      </c>
      <c r="AR314" s="84">
        <f t="shared" si="75"/>
        <v>0</v>
      </c>
      <c r="AS314" s="5"/>
      <c r="AT314" s="84">
        <f t="shared" si="71"/>
        <v>0</v>
      </c>
      <c r="AU314" s="84">
        <f t="shared" si="71"/>
        <v>0</v>
      </c>
      <c r="AV314" s="84">
        <f t="shared" si="71"/>
        <v>0</v>
      </c>
      <c r="AW314" s="84">
        <f t="shared" si="71"/>
        <v>0</v>
      </c>
      <c r="AX314" s="84">
        <f t="shared" si="71"/>
        <v>0</v>
      </c>
      <c r="AY314" s="84">
        <f t="shared" si="71"/>
        <v>0</v>
      </c>
      <c r="AZ314" s="84">
        <f t="shared" si="71"/>
        <v>0</v>
      </c>
      <c r="BA314" s="84">
        <f t="shared" si="71"/>
        <v>0</v>
      </c>
      <c r="BB314" s="84">
        <f t="shared" si="71"/>
        <v>0</v>
      </c>
      <c r="BC314" s="84">
        <f t="shared" si="71"/>
        <v>0</v>
      </c>
      <c r="BD314" s="5"/>
      <c r="BE314" s="5"/>
      <c r="BF314" s="5"/>
      <c r="BG314" s="5"/>
      <c r="BH314" s="5"/>
      <c r="BI314" s="5"/>
      <c r="BJ314" s="5"/>
    </row>
    <row r="315" spans="2:62" hidden="1">
      <c r="B315">
        <f t="shared" si="72"/>
        <v>550</v>
      </c>
      <c r="C315" t="str">
        <f t="shared" si="72"/>
        <v>TRACTAMENTS</v>
      </c>
      <c r="D315" t="str">
        <f t="shared" si="72"/>
        <v>Tractament Bacillus + sofre amb bota i 2 persones</v>
      </c>
      <c r="E315" s="82">
        <f t="shared" si="72"/>
        <v>2500</v>
      </c>
      <c r="F315" s="84">
        <f t="shared" ref="F315:AR321" si="76">+F80*$E$4/$E315</f>
        <v>0</v>
      </c>
      <c r="G315" s="84">
        <f t="shared" si="76"/>
        <v>0</v>
      </c>
      <c r="H315" s="84">
        <f t="shared" si="76"/>
        <v>0</v>
      </c>
      <c r="I315" s="84">
        <f t="shared" si="76"/>
        <v>0</v>
      </c>
      <c r="J315" s="84">
        <f t="shared" si="76"/>
        <v>0</v>
      </c>
      <c r="K315" s="84">
        <f t="shared" si="76"/>
        <v>0</v>
      </c>
      <c r="L315" s="84">
        <f t="shared" si="76"/>
        <v>0</v>
      </c>
      <c r="M315" s="84">
        <f t="shared" si="76"/>
        <v>0</v>
      </c>
      <c r="N315" s="84">
        <f t="shared" si="76"/>
        <v>0</v>
      </c>
      <c r="O315" s="84">
        <f t="shared" si="76"/>
        <v>0</v>
      </c>
      <c r="P315" s="84">
        <f t="shared" si="76"/>
        <v>0</v>
      </c>
      <c r="Q315" s="84">
        <f t="shared" si="76"/>
        <v>0</v>
      </c>
      <c r="R315" s="84">
        <f t="shared" si="76"/>
        <v>0</v>
      </c>
      <c r="S315" s="84">
        <f t="shared" si="76"/>
        <v>0</v>
      </c>
      <c r="T315" s="84">
        <f t="shared" si="76"/>
        <v>0</v>
      </c>
      <c r="U315" s="84">
        <f t="shared" si="76"/>
        <v>0</v>
      </c>
      <c r="V315" s="84">
        <f t="shared" si="76"/>
        <v>0</v>
      </c>
      <c r="W315" s="84">
        <f t="shared" si="76"/>
        <v>0</v>
      </c>
      <c r="X315" s="84">
        <f t="shared" si="76"/>
        <v>0</v>
      </c>
      <c r="Y315" s="84">
        <f t="shared" si="76"/>
        <v>0</v>
      </c>
      <c r="Z315" s="84">
        <f t="shared" si="76"/>
        <v>0</v>
      </c>
      <c r="AA315" s="84">
        <f t="shared" si="76"/>
        <v>0</v>
      </c>
      <c r="AB315" s="84">
        <f t="shared" si="76"/>
        <v>0</v>
      </c>
      <c r="AC315" s="84">
        <f t="shared" si="76"/>
        <v>0</v>
      </c>
      <c r="AD315" s="84">
        <f t="shared" si="76"/>
        <v>0</v>
      </c>
      <c r="AE315" s="84">
        <f t="shared" si="76"/>
        <v>0</v>
      </c>
      <c r="AF315" s="84">
        <f t="shared" si="76"/>
        <v>0</v>
      </c>
      <c r="AG315" s="84">
        <f t="shared" si="76"/>
        <v>0</v>
      </c>
      <c r="AH315" s="84">
        <f t="shared" si="76"/>
        <v>0</v>
      </c>
      <c r="AI315" s="84">
        <f t="shared" si="76"/>
        <v>0</v>
      </c>
      <c r="AJ315" s="84">
        <f t="shared" si="76"/>
        <v>0</v>
      </c>
      <c r="AK315" s="84">
        <f t="shared" si="76"/>
        <v>0</v>
      </c>
      <c r="AL315" s="84">
        <f t="shared" si="76"/>
        <v>0</v>
      </c>
      <c r="AM315" s="84">
        <f t="shared" si="76"/>
        <v>0</v>
      </c>
      <c r="AN315" s="84">
        <f t="shared" si="76"/>
        <v>0</v>
      </c>
      <c r="AO315" s="84">
        <f t="shared" si="76"/>
        <v>0</v>
      </c>
      <c r="AP315" s="84">
        <f t="shared" si="76"/>
        <v>0</v>
      </c>
      <c r="AQ315" s="84">
        <f t="shared" si="73"/>
        <v>0</v>
      </c>
      <c r="AR315" s="84">
        <f t="shared" si="76"/>
        <v>0</v>
      </c>
      <c r="AS315" s="5"/>
      <c r="AT315" s="84">
        <f t="shared" si="71"/>
        <v>0</v>
      </c>
      <c r="AU315" s="84">
        <f t="shared" si="71"/>
        <v>0</v>
      </c>
      <c r="AV315" s="84">
        <f t="shared" si="71"/>
        <v>0</v>
      </c>
      <c r="AW315" s="84">
        <f t="shared" si="71"/>
        <v>0</v>
      </c>
      <c r="AX315" s="84">
        <f t="shared" si="71"/>
        <v>0</v>
      </c>
      <c r="AY315" s="84">
        <f t="shared" si="71"/>
        <v>0</v>
      </c>
      <c r="AZ315" s="84">
        <f t="shared" si="71"/>
        <v>0</v>
      </c>
      <c r="BA315" s="84">
        <f t="shared" si="71"/>
        <v>0</v>
      </c>
      <c r="BB315" s="84">
        <f t="shared" si="71"/>
        <v>0</v>
      </c>
      <c r="BC315" s="84">
        <f t="shared" si="71"/>
        <v>0</v>
      </c>
      <c r="BD315" s="5"/>
      <c r="BE315" s="5"/>
      <c r="BF315" s="5"/>
      <c r="BG315" s="5"/>
      <c r="BH315" s="5"/>
      <c r="BI315" s="5"/>
      <c r="BJ315" s="5"/>
    </row>
    <row r="316" spans="2:62" hidden="1">
      <c r="B316">
        <f t="shared" si="72"/>
        <v>560</v>
      </c>
      <c r="C316" t="str">
        <f t="shared" si="72"/>
        <v>TRACTAMENTS</v>
      </c>
      <c r="D316" t="str">
        <f t="shared" si="72"/>
        <v>Tractament Nim + sofre amb bota i 2 persones</v>
      </c>
      <c r="E316" s="82">
        <f t="shared" si="72"/>
        <v>2500</v>
      </c>
      <c r="F316" s="84">
        <f t="shared" si="76"/>
        <v>0</v>
      </c>
      <c r="G316" s="84">
        <f t="shared" si="76"/>
        <v>0</v>
      </c>
      <c r="H316" s="84">
        <f t="shared" si="76"/>
        <v>0</v>
      </c>
      <c r="I316" s="84">
        <f t="shared" si="76"/>
        <v>0</v>
      </c>
      <c r="J316" s="84">
        <f t="shared" si="76"/>
        <v>0</v>
      </c>
      <c r="K316" s="84">
        <f t="shared" si="76"/>
        <v>0</v>
      </c>
      <c r="L316" s="84">
        <f t="shared" si="76"/>
        <v>0</v>
      </c>
      <c r="M316" s="84">
        <f t="shared" si="76"/>
        <v>0</v>
      </c>
      <c r="N316" s="84">
        <f t="shared" si="76"/>
        <v>0</v>
      </c>
      <c r="O316" s="84">
        <f t="shared" si="76"/>
        <v>0</v>
      </c>
      <c r="P316" s="84">
        <f t="shared" si="76"/>
        <v>0</v>
      </c>
      <c r="Q316" s="84">
        <f t="shared" si="76"/>
        <v>0</v>
      </c>
      <c r="R316" s="84">
        <f t="shared" si="76"/>
        <v>0</v>
      </c>
      <c r="S316" s="84">
        <f t="shared" si="76"/>
        <v>0</v>
      </c>
      <c r="T316" s="84">
        <f t="shared" si="76"/>
        <v>0</v>
      </c>
      <c r="U316" s="84">
        <f t="shared" si="76"/>
        <v>0</v>
      </c>
      <c r="V316" s="84">
        <f t="shared" si="76"/>
        <v>0</v>
      </c>
      <c r="W316" s="84">
        <f t="shared" si="76"/>
        <v>0</v>
      </c>
      <c r="X316" s="84">
        <f t="shared" si="76"/>
        <v>0</v>
      </c>
      <c r="Y316" s="84">
        <f t="shared" si="76"/>
        <v>0</v>
      </c>
      <c r="Z316" s="84">
        <f t="shared" si="76"/>
        <v>0</v>
      </c>
      <c r="AA316" s="84">
        <f t="shared" si="76"/>
        <v>0</v>
      </c>
      <c r="AB316" s="84">
        <f t="shared" si="76"/>
        <v>0</v>
      </c>
      <c r="AC316" s="84">
        <f t="shared" si="76"/>
        <v>0</v>
      </c>
      <c r="AD316" s="84">
        <f t="shared" si="76"/>
        <v>0</v>
      </c>
      <c r="AE316" s="84">
        <f t="shared" si="76"/>
        <v>0</v>
      </c>
      <c r="AF316" s="84">
        <f t="shared" si="76"/>
        <v>0</v>
      </c>
      <c r="AG316" s="84">
        <f t="shared" si="76"/>
        <v>0</v>
      </c>
      <c r="AH316" s="84">
        <f t="shared" si="76"/>
        <v>0</v>
      </c>
      <c r="AI316" s="84">
        <f t="shared" si="76"/>
        <v>0</v>
      </c>
      <c r="AJ316" s="84">
        <f t="shared" si="76"/>
        <v>0</v>
      </c>
      <c r="AK316" s="84">
        <f t="shared" si="76"/>
        <v>0</v>
      </c>
      <c r="AL316" s="84">
        <f t="shared" si="76"/>
        <v>0</v>
      </c>
      <c r="AM316" s="84">
        <f t="shared" si="76"/>
        <v>0</v>
      </c>
      <c r="AN316" s="84">
        <f t="shared" si="76"/>
        <v>0</v>
      </c>
      <c r="AO316" s="84">
        <f t="shared" si="76"/>
        <v>0</v>
      </c>
      <c r="AP316" s="84">
        <f t="shared" si="76"/>
        <v>0</v>
      </c>
      <c r="AQ316" s="84">
        <f t="shared" si="73"/>
        <v>0</v>
      </c>
      <c r="AR316" s="84">
        <f t="shared" si="76"/>
        <v>0</v>
      </c>
      <c r="AS316" s="5"/>
      <c r="AT316" s="84">
        <f t="shared" si="71"/>
        <v>0</v>
      </c>
      <c r="AU316" s="84">
        <f t="shared" si="71"/>
        <v>0</v>
      </c>
      <c r="AV316" s="84">
        <f t="shared" si="71"/>
        <v>0</v>
      </c>
      <c r="AW316" s="84">
        <f t="shared" si="71"/>
        <v>0</v>
      </c>
      <c r="AX316" s="84">
        <f t="shared" si="71"/>
        <v>0</v>
      </c>
      <c r="AY316" s="84">
        <f t="shared" si="71"/>
        <v>0</v>
      </c>
      <c r="AZ316" s="84">
        <f t="shared" si="71"/>
        <v>0</v>
      </c>
      <c r="BA316" s="84">
        <f t="shared" si="71"/>
        <v>0</v>
      </c>
      <c r="BB316" s="84">
        <f t="shared" si="71"/>
        <v>0</v>
      </c>
      <c r="BC316" s="84">
        <f t="shared" si="71"/>
        <v>0</v>
      </c>
      <c r="BD316" s="5"/>
      <c r="BE316" s="5"/>
      <c r="BF316" s="5"/>
      <c r="BG316" s="5"/>
      <c r="BH316" s="5"/>
      <c r="BI316" s="5"/>
      <c r="BJ316" s="5"/>
    </row>
    <row r="317" spans="2:62" hidden="1">
      <c r="B317">
        <f t="shared" si="72"/>
        <v>570</v>
      </c>
      <c r="C317" t="str">
        <f t="shared" si="72"/>
        <v>TRACTAMENTS</v>
      </c>
      <c r="D317" t="str">
        <f t="shared" si="72"/>
        <v>Tractament sofre amb bota i 2 persones</v>
      </c>
      <c r="E317" s="82">
        <f t="shared" si="72"/>
        <v>2500</v>
      </c>
      <c r="F317" s="84">
        <f t="shared" si="76"/>
        <v>0</v>
      </c>
      <c r="G317" s="84">
        <f t="shared" si="76"/>
        <v>0</v>
      </c>
      <c r="H317" s="84">
        <f t="shared" si="76"/>
        <v>0</v>
      </c>
      <c r="I317" s="84">
        <f t="shared" si="76"/>
        <v>0</v>
      </c>
      <c r="J317" s="84">
        <f t="shared" si="76"/>
        <v>0</v>
      </c>
      <c r="K317" s="84">
        <f t="shared" si="76"/>
        <v>0</v>
      </c>
      <c r="L317" s="84">
        <f t="shared" si="76"/>
        <v>0</v>
      </c>
      <c r="M317" s="84">
        <f t="shared" si="76"/>
        <v>0</v>
      </c>
      <c r="N317" s="84">
        <f t="shared" si="76"/>
        <v>0</v>
      </c>
      <c r="O317" s="84">
        <f t="shared" si="76"/>
        <v>0</v>
      </c>
      <c r="P317" s="84">
        <f t="shared" si="76"/>
        <v>0</v>
      </c>
      <c r="Q317" s="84">
        <f t="shared" si="76"/>
        <v>0</v>
      </c>
      <c r="R317" s="84">
        <f t="shared" si="76"/>
        <v>0</v>
      </c>
      <c r="S317" s="84">
        <f t="shared" si="76"/>
        <v>0</v>
      </c>
      <c r="T317" s="84">
        <f t="shared" si="76"/>
        <v>0</v>
      </c>
      <c r="U317" s="84">
        <f t="shared" si="76"/>
        <v>0</v>
      </c>
      <c r="V317" s="84">
        <f t="shared" si="76"/>
        <v>0</v>
      </c>
      <c r="W317" s="84">
        <f t="shared" si="76"/>
        <v>0</v>
      </c>
      <c r="X317" s="84">
        <f t="shared" si="76"/>
        <v>0</v>
      </c>
      <c r="Y317" s="84">
        <f t="shared" si="76"/>
        <v>0</v>
      </c>
      <c r="Z317" s="84">
        <f t="shared" si="76"/>
        <v>0</v>
      </c>
      <c r="AA317" s="84">
        <f t="shared" si="76"/>
        <v>0</v>
      </c>
      <c r="AB317" s="84">
        <f t="shared" si="76"/>
        <v>0</v>
      </c>
      <c r="AC317" s="84">
        <f t="shared" si="76"/>
        <v>0</v>
      </c>
      <c r="AD317" s="84">
        <f t="shared" si="76"/>
        <v>0</v>
      </c>
      <c r="AE317" s="84">
        <f t="shared" si="76"/>
        <v>0</v>
      </c>
      <c r="AF317" s="84">
        <f t="shared" si="76"/>
        <v>0</v>
      </c>
      <c r="AG317" s="84">
        <f t="shared" si="76"/>
        <v>0</v>
      </c>
      <c r="AH317" s="84">
        <f t="shared" si="76"/>
        <v>0</v>
      </c>
      <c r="AI317" s="84">
        <f t="shared" si="76"/>
        <v>0</v>
      </c>
      <c r="AJ317" s="84">
        <f t="shared" si="76"/>
        <v>0</v>
      </c>
      <c r="AK317" s="84">
        <f t="shared" si="76"/>
        <v>0</v>
      </c>
      <c r="AL317" s="84">
        <f t="shared" si="76"/>
        <v>0</v>
      </c>
      <c r="AM317" s="84">
        <f t="shared" si="76"/>
        <v>0</v>
      </c>
      <c r="AN317" s="84">
        <f t="shared" si="76"/>
        <v>0</v>
      </c>
      <c r="AO317" s="84">
        <f t="shared" si="76"/>
        <v>0</v>
      </c>
      <c r="AP317" s="84">
        <f t="shared" si="76"/>
        <v>0</v>
      </c>
      <c r="AQ317" s="84">
        <f t="shared" si="73"/>
        <v>0</v>
      </c>
      <c r="AR317" s="84">
        <f t="shared" si="76"/>
        <v>0</v>
      </c>
      <c r="AS317" s="5"/>
      <c r="AT317" s="84">
        <f t="shared" si="71"/>
        <v>0</v>
      </c>
      <c r="AU317" s="84">
        <f t="shared" si="71"/>
        <v>0</v>
      </c>
      <c r="AV317" s="84">
        <f t="shared" si="71"/>
        <v>0</v>
      </c>
      <c r="AW317" s="84">
        <f t="shared" si="71"/>
        <v>0</v>
      </c>
      <c r="AX317" s="84">
        <f t="shared" si="71"/>
        <v>0</v>
      </c>
      <c r="AY317" s="84">
        <f t="shared" si="71"/>
        <v>0</v>
      </c>
      <c r="AZ317" s="84">
        <f t="shared" si="71"/>
        <v>0</v>
      </c>
      <c r="BA317" s="84">
        <f t="shared" si="71"/>
        <v>0</v>
      </c>
      <c r="BB317" s="84">
        <f t="shared" si="71"/>
        <v>0</v>
      </c>
      <c r="BC317" s="84">
        <f t="shared" si="71"/>
        <v>0</v>
      </c>
      <c r="BD317" s="5"/>
      <c r="BE317" s="5"/>
      <c r="BF317" s="5"/>
      <c r="BG317" s="5"/>
      <c r="BH317" s="5"/>
      <c r="BI317" s="5"/>
      <c r="BJ317" s="5"/>
    </row>
    <row r="318" spans="2:62" hidden="1">
      <c r="B318">
        <f t="shared" si="72"/>
        <v>610</v>
      </c>
      <c r="C318" t="str">
        <f t="shared" si="72"/>
        <v>DESHERBAT</v>
      </c>
      <c r="D318" t="str">
        <f t="shared" si="72"/>
        <v>Desherbat amb tractor</v>
      </c>
      <c r="E318" s="82">
        <f t="shared" si="72"/>
        <v>2500</v>
      </c>
      <c r="F318" s="84">
        <f t="shared" si="76"/>
        <v>0</v>
      </c>
      <c r="G318" s="84">
        <f t="shared" si="76"/>
        <v>0</v>
      </c>
      <c r="H318" s="84">
        <f t="shared" si="76"/>
        <v>0</v>
      </c>
      <c r="I318" s="84">
        <f t="shared" si="76"/>
        <v>0</v>
      </c>
      <c r="J318" s="84">
        <f t="shared" si="76"/>
        <v>0</v>
      </c>
      <c r="K318" s="84">
        <f t="shared" si="76"/>
        <v>0</v>
      </c>
      <c r="L318" s="84">
        <f t="shared" si="76"/>
        <v>0</v>
      </c>
      <c r="M318" s="84">
        <f t="shared" si="76"/>
        <v>0</v>
      </c>
      <c r="N318" s="84">
        <f t="shared" si="76"/>
        <v>0</v>
      </c>
      <c r="O318" s="84">
        <f t="shared" si="76"/>
        <v>0</v>
      </c>
      <c r="P318" s="84">
        <f t="shared" si="76"/>
        <v>0</v>
      </c>
      <c r="Q318" s="84">
        <f t="shared" si="76"/>
        <v>0</v>
      </c>
      <c r="R318" s="84">
        <f t="shared" si="76"/>
        <v>0</v>
      </c>
      <c r="S318" s="84">
        <f t="shared" si="76"/>
        <v>0</v>
      </c>
      <c r="T318" s="84">
        <f t="shared" si="76"/>
        <v>0</v>
      </c>
      <c r="U318" s="84">
        <f t="shared" si="76"/>
        <v>0</v>
      </c>
      <c r="V318" s="84">
        <f t="shared" si="76"/>
        <v>0</v>
      </c>
      <c r="W318" s="84">
        <f t="shared" si="76"/>
        <v>0</v>
      </c>
      <c r="X318" s="84">
        <f t="shared" si="76"/>
        <v>0</v>
      </c>
      <c r="Y318" s="84">
        <f t="shared" si="76"/>
        <v>0</v>
      </c>
      <c r="Z318" s="84">
        <f t="shared" si="76"/>
        <v>0</v>
      </c>
      <c r="AA318" s="84">
        <f t="shared" si="76"/>
        <v>0</v>
      </c>
      <c r="AB318" s="84">
        <f t="shared" si="76"/>
        <v>0</v>
      </c>
      <c r="AC318" s="84">
        <f t="shared" si="76"/>
        <v>0</v>
      </c>
      <c r="AD318" s="84">
        <f t="shared" si="76"/>
        <v>0</v>
      </c>
      <c r="AE318" s="84">
        <f t="shared" si="76"/>
        <v>0</v>
      </c>
      <c r="AF318" s="84">
        <f t="shared" si="76"/>
        <v>0</v>
      </c>
      <c r="AG318" s="84">
        <f t="shared" si="76"/>
        <v>0</v>
      </c>
      <c r="AH318" s="84">
        <f t="shared" si="76"/>
        <v>0</v>
      </c>
      <c r="AI318" s="84">
        <f t="shared" si="76"/>
        <v>0</v>
      </c>
      <c r="AJ318" s="84">
        <f t="shared" si="76"/>
        <v>0</v>
      </c>
      <c r="AK318" s="84">
        <f t="shared" si="76"/>
        <v>0</v>
      </c>
      <c r="AL318" s="84">
        <f t="shared" si="76"/>
        <v>0</v>
      </c>
      <c r="AM318" s="84">
        <f t="shared" si="76"/>
        <v>0</v>
      </c>
      <c r="AN318" s="84">
        <f t="shared" si="76"/>
        <v>0</v>
      </c>
      <c r="AO318" s="84">
        <f t="shared" si="76"/>
        <v>0</v>
      </c>
      <c r="AP318" s="84">
        <f t="shared" si="76"/>
        <v>0</v>
      </c>
      <c r="AQ318" s="84">
        <f t="shared" si="73"/>
        <v>0</v>
      </c>
      <c r="AR318" s="84">
        <f t="shared" si="76"/>
        <v>0</v>
      </c>
      <c r="AS318" s="5"/>
      <c r="AT318" s="84">
        <f t="shared" ref="AT318:BC333" si="77">+AT83*$E$4/$E318</f>
        <v>0</v>
      </c>
      <c r="AU318" s="84">
        <f t="shared" si="77"/>
        <v>0</v>
      </c>
      <c r="AV318" s="84">
        <f t="shared" si="77"/>
        <v>0</v>
      </c>
      <c r="AW318" s="84">
        <f t="shared" si="77"/>
        <v>0</v>
      </c>
      <c r="AX318" s="84">
        <f t="shared" si="77"/>
        <v>0</v>
      </c>
      <c r="AY318" s="84">
        <f t="shared" si="77"/>
        <v>0</v>
      </c>
      <c r="AZ318" s="84">
        <f t="shared" si="77"/>
        <v>0</v>
      </c>
      <c r="BA318" s="84">
        <f t="shared" si="77"/>
        <v>0</v>
      </c>
      <c r="BB318" s="84">
        <f t="shared" si="77"/>
        <v>0</v>
      </c>
      <c r="BC318" s="84">
        <f t="shared" si="77"/>
        <v>0</v>
      </c>
      <c r="BD318" s="5"/>
      <c r="BE318" s="5"/>
      <c r="BF318" s="5"/>
      <c r="BG318" s="5"/>
      <c r="BH318" s="5"/>
      <c r="BI318" s="5"/>
      <c r="BJ318" s="5"/>
    </row>
    <row r="319" spans="2:62" hidden="1">
      <c r="B319">
        <f t="shared" ref="B319:E334" si="78">+B84</f>
        <v>620</v>
      </c>
      <c r="C319" t="str">
        <f t="shared" si="78"/>
        <v>DESHERBAT</v>
      </c>
      <c r="D319" t="str">
        <f t="shared" si="78"/>
        <v>Desherbat amb motocultor</v>
      </c>
      <c r="E319" s="82">
        <f t="shared" si="78"/>
        <v>2500</v>
      </c>
      <c r="F319" s="84">
        <f t="shared" si="76"/>
        <v>0</v>
      </c>
      <c r="G319" s="84">
        <f t="shared" si="76"/>
        <v>0</v>
      </c>
      <c r="H319" s="84">
        <f t="shared" si="76"/>
        <v>0</v>
      </c>
      <c r="I319" s="84">
        <f t="shared" si="76"/>
        <v>0</v>
      </c>
      <c r="J319" s="84">
        <f t="shared" si="76"/>
        <v>0</v>
      </c>
      <c r="K319" s="84">
        <f t="shared" si="76"/>
        <v>0</v>
      </c>
      <c r="L319" s="84">
        <f t="shared" si="76"/>
        <v>0</v>
      </c>
      <c r="M319" s="84">
        <f t="shared" si="76"/>
        <v>0</v>
      </c>
      <c r="N319" s="84">
        <f t="shared" si="76"/>
        <v>0</v>
      </c>
      <c r="O319" s="84">
        <f t="shared" si="76"/>
        <v>0</v>
      </c>
      <c r="P319" s="84">
        <f t="shared" si="76"/>
        <v>0</v>
      </c>
      <c r="Q319" s="84">
        <f t="shared" si="76"/>
        <v>0</v>
      </c>
      <c r="R319" s="84">
        <f t="shared" si="76"/>
        <v>0</v>
      </c>
      <c r="S319" s="84">
        <f t="shared" si="76"/>
        <v>0</v>
      </c>
      <c r="T319" s="84">
        <f t="shared" si="76"/>
        <v>0</v>
      </c>
      <c r="U319" s="84">
        <f t="shared" si="76"/>
        <v>0</v>
      </c>
      <c r="V319" s="84">
        <f t="shared" si="76"/>
        <v>0</v>
      </c>
      <c r="W319" s="84">
        <f t="shared" si="76"/>
        <v>0</v>
      </c>
      <c r="X319" s="84">
        <f t="shared" si="76"/>
        <v>0</v>
      </c>
      <c r="Y319" s="84">
        <f t="shared" si="76"/>
        <v>0</v>
      </c>
      <c r="Z319" s="84">
        <f t="shared" si="76"/>
        <v>0</v>
      </c>
      <c r="AA319" s="84">
        <f t="shared" si="76"/>
        <v>0</v>
      </c>
      <c r="AB319" s="84">
        <f t="shared" si="76"/>
        <v>0</v>
      </c>
      <c r="AC319" s="84">
        <f t="shared" si="76"/>
        <v>0</v>
      </c>
      <c r="AD319" s="84">
        <f t="shared" si="76"/>
        <v>0</v>
      </c>
      <c r="AE319" s="84">
        <f t="shared" si="76"/>
        <v>0</v>
      </c>
      <c r="AF319" s="84">
        <f t="shared" si="76"/>
        <v>0</v>
      </c>
      <c r="AG319" s="84">
        <f t="shared" si="76"/>
        <v>0</v>
      </c>
      <c r="AH319" s="84">
        <f t="shared" si="76"/>
        <v>0</v>
      </c>
      <c r="AI319" s="84">
        <f t="shared" si="76"/>
        <v>0</v>
      </c>
      <c r="AJ319" s="84">
        <f t="shared" si="76"/>
        <v>0</v>
      </c>
      <c r="AK319" s="84">
        <f t="shared" si="76"/>
        <v>0</v>
      </c>
      <c r="AL319" s="84">
        <f t="shared" si="76"/>
        <v>0</v>
      </c>
      <c r="AM319" s="84">
        <f t="shared" si="76"/>
        <v>0</v>
      </c>
      <c r="AN319" s="84">
        <f t="shared" si="76"/>
        <v>0</v>
      </c>
      <c r="AO319" s="84">
        <f t="shared" si="76"/>
        <v>0</v>
      </c>
      <c r="AP319" s="84">
        <f t="shared" si="76"/>
        <v>0</v>
      </c>
      <c r="AQ319" s="84">
        <f t="shared" si="73"/>
        <v>0</v>
      </c>
      <c r="AR319" s="84">
        <f t="shared" si="76"/>
        <v>0</v>
      </c>
      <c r="AS319" s="5"/>
      <c r="AT319" s="84">
        <f t="shared" si="77"/>
        <v>0</v>
      </c>
      <c r="AU319" s="84">
        <f t="shared" si="77"/>
        <v>0</v>
      </c>
      <c r="AV319" s="84">
        <f t="shared" si="77"/>
        <v>0</v>
      </c>
      <c r="AW319" s="84">
        <f t="shared" si="77"/>
        <v>0</v>
      </c>
      <c r="AX319" s="84">
        <f t="shared" si="77"/>
        <v>0</v>
      </c>
      <c r="AY319" s="84">
        <f t="shared" si="77"/>
        <v>0</v>
      </c>
      <c r="AZ319" s="84">
        <f t="shared" si="77"/>
        <v>0</v>
      </c>
      <c r="BA319" s="84">
        <f t="shared" si="77"/>
        <v>0</v>
      </c>
      <c r="BB319" s="84">
        <f t="shared" si="77"/>
        <v>0</v>
      </c>
      <c r="BC319" s="84">
        <f t="shared" si="77"/>
        <v>0</v>
      </c>
      <c r="BD319" s="5"/>
      <c r="BE319" s="5"/>
      <c r="BF319" s="5"/>
      <c r="BG319" s="5"/>
      <c r="BH319" s="5"/>
      <c r="BI319" s="5"/>
      <c r="BJ319" s="5"/>
    </row>
    <row r="320" spans="2:62" hidden="1">
      <c r="B320">
        <f t="shared" si="78"/>
        <v>630</v>
      </c>
      <c r="C320" t="str">
        <f t="shared" si="78"/>
        <v>DESHERBAT</v>
      </c>
      <c r="D320" t="str">
        <f t="shared" si="78"/>
        <v>Desherbat amb motocultor (només part sense plàstic)</v>
      </c>
      <c r="E320" s="82">
        <f t="shared" si="78"/>
        <v>2500</v>
      </c>
      <c r="F320" s="84">
        <f t="shared" si="76"/>
        <v>0</v>
      </c>
      <c r="G320" s="84">
        <f t="shared" si="76"/>
        <v>0</v>
      </c>
      <c r="H320" s="84">
        <f t="shared" si="76"/>
        <v>0</v>
      </c>
      <c r="I320" s="84">
        <f t="shared" si="76"/>
        <v>0</v>
      </c>
      <c r="J320" s="84">
        <f t="shared" si="76"/>
        <v>0</v>
      </c>
      <c r="K320" s="84">
        <f t="shared" si="76"/>
        <v>0</v>
      </c>
      <c r="L320" s="84">
        <f t="shared" si="76"/>
        <v>0</v>
      </c>
      <c r="M320" s="84">
        <f t="shared" si="76"/>
        <v>0</v>
      </c>
      <c r="N320" s="84">
        <f t="shared" si="76"/>
        <v>0</v>
      </c>
      <c r="O320" s="84">
        <f t="shared" si="76"/>
        <v>0</v>
      </c>
      <c r="P320" s="84">
        <f t="shared" si="76"/>
        <v>0</v>
      </c>
      <c r="Q320" s="84">
        <f t="shared" si="76"/>
        <v>0</v>
      </c>
      <c r="R320" s="84">
        <f t="shared" si="76"/>
        <v>0</v>
      </c>
      <c r="S320" s="84">
        <f t="shared" si="76"/>
        <v>0</v>
      </c>
      <c r="T320" s="84">
        <f t="shared" si="76"/>
        <v>0</v>
      </c>
      <c r="U320" s="84">
        <f t="shared" si="76"/>
        <v>0</v>
      </c>
      <c r="V320" s="84">
        <f t="shared" si="76"/>
        <v>0</v>
      </c>
      <c r="W320" s="84">
        <f t="shared" si="76"/>
        <v>0</v>
      </c>
      <c r="X320" s="84">
        <f t="shared" si="76"/>
        <v>0</v>
      </c>
      <c r="Y320" s="84">
        <f t="shared" si="76"/>
        <v>0</v>
      </c>
      <c r="Z320" s="84">
        <f t="shared" si="76"/>
        <v>0</v>
      </c>
      <c r="AA320" s="84">
        <f t="shared" si="76"/>
        <v>0</v>
      </c>
      <c r="AB320" s="84">
        <f t="shared" si="76"/>
        <v>0</v>
      </c>
      <c r="AC320" s="84">
        <f t="shared" si="76"/>
        <v>0</v>
      </c>
      <c r="AD320" s="84">
        <f t="shared" si="76"/>
        <v>0</v>
      </c>
      <c r="AE320" s="84">
        <f t="shared" si="76"/>
        <v>0</v>
      </c>
      <c r="AF320" s="84">
        <f t="shared" si="76"/>
        <v>0</v>
      </c>
      <c r="AG320" s="84">
        <f t="shared" si="76"/>
        <v>0</v>
      </c>
      <c r="AH320" s="84">
        <f t="shared" si="76"/>
        <v>0</v>
      </c>
      <c r="AI320" s="84">
        <f t="shared" si="76"/>
        <v>0</v>
      </c>
      <c r="AJ320" s="84">
        <f t="shared" si="76"/>
        <v>0</v>
      </c>
      <c r="AK320" s="84">
        <f t="shared" si="76"/>
        <v>0</v>
      </c>
      <c r="AL320" s="84">
        <f t="shared" si="76"/>
        <v>0</v>
      </c>
      <c r="AM320" s="84">
        <f t="shared" si="76"/>
        <v>0</v>
      </c>
      <c r="AN320" s="84">
        <f t="shared" si="76"/>
        <v>0</v>
      </c>
      <c r="AO320" s="84">
        <f t="shared" si="76"/>
        <v>0</v>
      </c>
      <c r="AP320" s="84">
        <f t="shared" si="76"/>
        <v>0</v>
      </c>
      <c r="AQ320" s="84">
        <f t="shared" si="73"/>
        <v>0</v>
      </c>
      <c r="AR320" s="84">
        <f t="shared" si="76"/>
        <v>0</v>
      </c>
      <c r="AS320" s="5"/>
      <c r="AT320" s="84">
        <f t="shared" si="77"/>
        <v>0</v>
      </c>
      <c r="AU320" s="84">
        <f t="shared" si="77"/>
        <v>0</v>
      </c>
      <c r="AV320" s="84">
        <f t="shared" si="77"/>
        <v>0</v>
      </c>
      <c r="AW320" s="84">
        <f t="shared" si="77"/>
        <v>0</v>
      </c>
      <c r="AX320" s="84">
        <f t="shared" si="77"/>
        <v>0</v>
      </c>
      <c r="AY320" s="84">
        <f t="shared" si="77"/>
        <v>0</v>
      </c>
      <c r="AZ320" s="84">
        <f t="shared" si="77"/>
        <v>0</v>
      </c>
      <c r="BA320" s="84">
        <f t="shared" si="77"/>
        <v>0</v>
      </c>
      <c r="BB320" s="84">
        <f t="shared" si="77"/>
        <v>0</v>
      </c>
      <c r="BC320" s="84">
        <f t="shared" si="77"/>
        <v>0</v>
      </c>
      <c r="BD320" s="5"/>
      <c r="BE320" s="5"/>
      <c r="BF320" s="5"/>
      <c r="BG320" s="5"/>
      <c r="BH320" s="5"/>
      <c r="BI320" s="5"/>
      <c r="BJ320" s="5"/>
    </row>
    <row r="321" spans="2:62" hidden="1">
      <c r="B321">
        <f t="shared" si="78"/>
        <v>640</v>
      </c>
      <c r="C321" t="str">
        <f t="shared" si="78"/>
        <v>DESHERBAT</v>
      </c>
      <c r="D321" t="str">
        <f t="shared" si="78"/>
        <v>Desherbat manual 2,5h/1.000 m2</v>
      </c>
      <c r="E321" s="82">
        <f t="shared" si="78"/>
        <v>2500</v>
      </c>
      <c r="F321" s="84">
        <f t="shared" si="76"/>
        <v>0</v>
      </c>
      <c r="G321" s="84">
        <f t="shared" si="76"/>
        <v>0</v>
      </c>
      <c r="H321" s="84">
        <f t="shared" si="76"/>
        <v>0</v>
      </c>
      <c r="I321" s="84">
        <f t="shared" si="76"/>
        <v>0</v>
      </c>
      <c r="J321" s="84">
        <f t="shared" si="76"/>
        <v>0</v>
      </c>
      <c r="K321" s="84">
        <f t="shared" si="76"/>
        <v>0</v>
      </c>
      <c r="L321" s="84">
        <f t="shared" si="76"/>
        <v>0</v>
      </c>
      <c r="M321" s="84">
        <f t="shared" si="76"/>
        <v>0</v>
      </c>
      <c r="N321" s="84">
        <f t="shared" si="76"/>
        <v>0</v>
      </c>
      <c r="O321" s="84">
        <f t="shared" si="76"/>
        <v>0</v>
      </c>
      <c r="P321" s="84">
        <f t="shared" si="76"/>
        <v>0</v>
      </c>
      <c r="Q321" s="84">
        <f t="shared" si="76"/>
        <v>0</v>
      </c>
      <c r="R321" s="84">
        <f t="shared" si="76"/>
        <v>0</v>
      </c>
      <c r="S321" s="84">
        <f t="shared" si="76"/>
        <v>0</v>
      </c>
      <c r="T321" s="84">
        <f t="shared" si="76"/>
        <v>0</v>
      </c>
      <c r="U321" s="84">
        <f t="shared" si="76"/>
        <v>0</v>
      </c>
      <c r="V321" s="84">
        <f t="shared" si="76"/>
        <v>0</v>
      </c>
      <c r="W321" s="84">
        <f t="shared" si="76"/>
        <v>0</v>
      </c>
      <c r="X321" s="84">
        <f t="shared" si="76"/>
        <v>0</v>
      </c>
      <c r="Y321" s="84">
        <f t="shared" si="76"/>
        <v>0</v>
      </c>
      <c r="Z321" s="84">
        <f t="shared" si="76"/>
        <v>0</v>
      </c>
      <c r="AA321" s="84">
        <f t="shared" si="76"/>
        <v>0</v>
      </c>
      <c r="AB321" s="84">
        <f t="shared" si="76"/>
        <v>0</v>
      </c>
      <c r="AC321" s="84">
        <f t="shared" si="76"/>
        <v>0</v>
      </c>
      <c r="AD321" s="84">
        <f t="shared" si="76"/>
        <v>0</v>
      </c>
      <c r="AE321" s="84">
        <f t="shared" si="76"/>
        <v>0</v>
      </c>
      <c r="AF321" s="84">
        <f t="shared" si="76"/>
        <v>0</v>
      </c>
      <c r="AG321" s="84">
        <f t="shared" ref="AG321:AR321" si="79">+AG86*$E$4/$E321</f>
        <v>0</v>
      </c>
      <c r="AH321" s="84">
        <f t="shared" si="79"/>
        <v>0</v>
      </c>
      <c r="AI321" s="84">
        <f t="shared" si="79"/>
        <v>0</v>
      </c>
      <c r="AJ321" s="84">
        <f t="shared" si="79"/>
        <v>0</v>
      </c>
      <c r="AK321" s="84">
        <f t="shared" si="79"/>
        <v>0</v>
      </c>
      <c r="AL321" s="84">
        <f t="shared" si="79"/>
        <v>0</v>
      </c>
      <c r="AM321" s="84">
        <f t="shared" si="79"/>
        <v>0</v>
      </c>
      <c r="AN321" s="84">
        <f t="shared" si="79"/>
        <v>0</v>
      </c>
      <c r="AO321" s="84">
        <f t="shared" si="79"/>
        <v>0</v>
      </c>
      <c r="AP321" s="84">
        <f t="shared" si="79"/>
        <v>0</v>
      </c>
      <c r="AQ321" s="84">
        <f t="shared" si="73"/>
        <v>0</v>
      </c>
      <c r="AR321" s="84">
        <f t="shared" si="79"/>
        <v>0</v>
      </c>
      <c r="AS321" s="5"/>
      <c r="AT321" s="84">
        <f t="shared" si="77"/>
        <v>0</v>
      </c>
      <c r="AU321" s="84">
        <f t="shared" si="77"/>
        <v>0</v>
      </c>
      <c r="AV321" s="84">
        <f t="shared" si="77"/>
        <v>0</v>
      </c>
      <c r="AW321" s="84">
        <f t="shared" si="77"/>
        <v>0</v>
      </c>
      <c r="AX321" s="84">
        <f t="shared" si="77"/>
        <v>0</v>
      </c>
      <c r="AY321" s="84">
        <f t="shared" si="77"/>
        <v>0</v>
      </c>
      <c r="AZ321" s="84">
        <f t="shared" si="77"/>
        <v>0</v>
      </c>
      <c r="BA321" s="84">
        <f t="shared" si="77"/>
        <v>0</v>
      </c>
      <c r="BB321" s="84">
        <f t="shared" si="77"/>
        <v>0</v>
      </c>
      <c r="BC321" s="84">
        <f t="shared" si="77"/>
        <v>0</v>
      </c>
      <c r="BD321" s="5"/>
      <c r="BE321" s="5"/>
      <c r="BF321" s="5"/>
      <c r="BG321" s="5"/>
      <c r="BH321" s="5"/>
      <c r="BI321" s="5"/>
      <c r="BJ321" s="5"/>
    </row>
    <row r="322" spans="2:62" hidden="1">
      <c r="B322">
        <f t="shared" si="78"/>
        <v>650</v>
      </c>
      <c r="C322" t="str">
        <f t="shared" si="78"/>
        <v>DESHERBAT</v>
      </c>
      <c r="D322" t="str">
        <f t="shared" si="78"/>
        <v>Desherbat manual 5h/1.000  m2</v>
      </c>
      <c r="E322" s="82">
        <f t="shared" si="78"/>
        <v>2500</v>
      </c>
      <c r="F322" s="84">
        <f t="shared" ref="F322:AR328" si="80">+F87*$E$4/$E322</f>
        <v>0</v>
      </c>
      <c r="G322" s="84">
        <f t="shared" si="80"/>
        <v>0</v>
      </c>
      <c r="H322" s="84">
        <f t="shared" si="80"/>
        <v>0</v>
      </c>
      <c r="I322" s="84">
        <f t="shared" si="80"/>
        <v>0</v>
      </c>
      <c r="J322" s="84">
        <f t="shared" si="80"/>
        <v>0</v>
      </c>
      <c r="K322" s="84">
        <f t="shared" si="80"/>
        <v>0</v>
      </c>
      <c r="L322" s="84">
        <f t="shared" si="80"/>
        <v>0</v>
      </c>
      <c r="M322" s="84">
        <f t="shared" si="80"/>
        <v>0</v>
      </c>
      <c r="N322" s="84">
        <f t="shared" si="80"/>
        <v>0</v>
      </c>
      <c r="O322" s="84">
        <f t="shared" si="80"/>
        <v>0</v>
      </c>
      <c r="P322" s="84">
        <f t="shared" si="80"/>
        <v>0</v>
      </c>
      <c r="Q322" s="84">
        <f t="shared" si="80"/>
        <v>0</v>
      </c>
      <c r="R322" s="84">
        <f t="shared" si="80"/>
        <v>0</v>
      </c>
      <c r="S322" s="84">
        <f t="shared" si="80"/>
        <v>0</v>
      </c>
      <c r="T322" s="84">
        <f t="shared" si="80"/>
        <v>0</v>
      </c>
      <c r="U322" s="84">
        <f t="shared" si="80"/>
        <v>0</v>
      </c>
      <c r="V322" s="84">
        <f t="shared" si="80"/>
        <v>0</v>
      </c>
      <c r="W322" s="84">
        <f t="shared" si="80"/>
        <v>0</v>
      </c>
      <c r="X322" s="84">
        <f t="shared" si="80"/>
        <v>0</v>
      </c>
      <c r="Y322" s="84">
        <f t="shared" si="80"/>
        <v>0</v>
      </c>
      <c r="Z322" s="84">
        <f t="shared" si="80"/>
        <v>0</v>
      </c>
      <c r="AA322" s="84">
        <f t="shared" si="80"/>
        <v>0</v>
      </c>
      <c r="AB322" s="84">
        <f t="shared" si="80"/>
        <v>0</v>
      </c>
      <c r="AC322" s="84">
        <f t="shared" si="80"/>
        <v>0</v>
      </c>
      <c r="AD322" s="84">
        <f t="shared" si="80"/>
        <v>0</v>
      </c>
      <c r="AE322" s="84">
        <f t="shared" si="80"/>
        <v>0</v>
      </c>
      <c r="AF322" s="84">
        <f t="shared" si="80"/>
        <v>0</v>
      </c>
      <c r="AG322" s="84">
        <f t="shared" si="80"/>
        <v>0</v>
      </c>
      <c r="AH322" s="84">
        <f t="shared" si="80"/>
        <v>0</v>
      </c>
      <c r="AI322" s="84">
        <f t="shared" si="80"/>
        <v>0</v>
      </c>
      <c r="AJ322" s="84">
        <f t="shared" si="80"/>
        <v>0</v>
      </c>
      <c r="AK322" s="84">
        <f t="shared" si="80"/>
        <v>0</v>
      </c>
      <c r="AL322" s="84">
        <f t="shared" si="80"/>
        <v>0</v>
      </c>
      <c r="AM322" s="84">
        <f t="shared" si="80"/>
        <v>0</v>
      </c>
      <c r="AN322" s="84">
        <f t="shared" si="80"/>
        <v>0</v>
      </c>
      <c r="AO322" s="84">
        <f t="shared" si="80"/>
        <v>0</v>
      </c>
      <c r="AP322" s="84">
        <f t="shared" si="80"/>
        <v>0</v>
      </c>
      <c r="AQ322" s="84">
        <f t="shared" si="73"/>
        <v>0</v>
      </c>
      <c r="AR322" s="84">
        <f t="shared" si="80"/>
        <v>0</v>
      </c>
      <c r="AS322" s="5"/>
      <c r="AT322" s="84">
        <f t="shared" si="77"/>
        <v>0</v>
      </c>
      <c r="AU322" s="84">
        <f t="shared" si="77"/>
        <v>0</v>
      </c>
      <c r="AV322" s="84">
        <f t="shared" si="77"/>
        <v>0</v>
      </c>
      <c r="AW322" s="84">
        <f t="shared" si="77"/>
        <v>0</v>
      </c>
      <c r="AX322" s="84">
        <f t="shared" si="77"/>
        <v>0</v>
      </c>
      <c r="AY322" s="84">
        <f t="shared" si="77"/>
        <v>0</v>
      </c>
      <c r="AZ322" s="84">
        <f t="shared" si="77"/>
        <v>0</v>
      </c>
      <c r="BA322" s="84">
        <f t="shared" si="77"/>
        <v>0</v>
      </c>
      <c r="BB322" s="84">
        <f t="shared" si="77"/>
        <v>0</v>
      </c>
      <c r="BC322" s="84">
        <f t="shared" si="77"/>
        <v>0</v>
      </c>
      <c r="BD322" s="5"/>
      <c r="BE322" s="5"/>
      <c r="BF322" s="5"/>
      <c r="BG322" s="5"/>
      <c r="BH322" s="5"/>
      <c r="BI322" s="5"/>
      <c r="BJ322" s="5"/>
    </row>
    <row r="323" spans="2:62" hidden="1">
      <c r="B323">
        <f t="shared" si="78"/>
        <v>660</v>
      </c>
      <c r="C323" t="str">
        <f t="shared" si="78"/>
        <v>DESHERBAT</v>
      </c>
      <c r="D323" t="str">
        <f t="shared" si="78"/>
        <v>Desherbat manual 6,5h/1.000  m2</v>
      </c>
      <c r="E323" s="82">
        <f t="shared" si="78"/>
        <v>2500</v>
      </c>
      <c r="F323" s="84">
        <f t="shared" si="80"/>
        <v>0</v>
      </c>
      <c r="G323" s="84">
        <f t="shared" si="80"/>
        <v>0</v>
      </c>
      <c r="H323" s="84">
        <f t="shared" si="80"/>
        <v>0</v>
      </c>
      <c r="I323" s="84">
        <f t="shared" si="80"/>
        <v>0</v>
      </c>
      <c r="J323" s="84">
        <f t="shared" si="80"/>
        <v>0</v>
      </c>
      <c r="K323" s="84">
        <f t="shared" si="80"/>
        <v>0</v>
      </c>
      <c r="L323" s="84">
        <f t="shared" si="80"/>
        <v>0</v>
      </c>
      <c r="M323" s="84">
        <f t="shared" si="80"/>
        <v>0</v>
      </c>
      <c r="N323" s="84">
        <f t="shared" si="80"/>
        <v>0</v>
      </c>
      <c r="O323" s="84">
        <f t="shared" si="80"/>
        <v>0</v>
      </c>
      <c r="P323" s="84">
        <f t="shared" si="80"/>
        <v>0</v>
      </c>
      <c r="Q323" s="84">
        <f t="shared" si="80"/>
        <v>0</v>
      </c>
      <c r="R323" s="84">
        <f t="shared" si="80"/>
        <v>0</v>
      </c>
      <c r="S323" s="84">
        <f t="shared" si="80"/>
        <v>0</v>
      </c>
      <c r="T323" s="84">
        <f t="shared" si="80"/>
        <v>0</v>
      </c>
      <c r="U323" s="84">
        <f t="shared" si="80"/>
        <v>0</v>
      </c>
      <c r="V323" s="84">
        <f t="shared" si="80"/>
        <v>0</v>
      </c>
      <c r="W323" s="84">
        <f t="shared" si="80"/>
        <v>0</v>
      </c>
      <c r="X323" s="84">
        <f t="shared" si="80"/>
        <v>0</v>
      </c>
      <c r="Y323" s="84">
        <f t="shared" si="80"/>
        <v>0</v>
      </c>
      <c r="Z323" s="84">
        <f t="shared" si="80"/>
        <v>0</v>
      </c>
      <c r="AA323" s="84">
        <f t="shared" si="80"/>
        <v>0</v>
      </c>
      <c r="AB323" s="84">
        <f t="shared" si="80"/>
        <v>0</v>
      </c>
      <c r="AC323" s="84">
        <f t="shared" si="80"/>
        <v>0</v>
      </c>
      <c r="AD323" s="84">
        <f t="shared" si="80"/>
        <v>0</v>
      </c>
      <c r="AE323" s="84">
        <f t="shared" si="80"/>
        <v>0</v>
      </c>
      <c r="AF323" s="84">
        <f t="shared" si="80"/>
        <v>0</v>
      </c>
      <c r="AG323" s="84">
        <f t="shared" si="80"/>
        <v>0</v>
      </c>
      <c r="AH323" s="84">
        <f t="shared" si="80"/>
        <v>0</v>
      </c>
      <c r="AI323" s="84">
        <f t="shared" si="80"/>
        <v>0</v>
      </c>
      <c r="AJ323" s="84">
        <f t="shared" si="80"/>
        <v>0</v>
      </c>
      <c r="AK323" s="84">
        <f t="shared" si="80"/>
        <v>0</v>
      </c>
      <c r="AL323" s="84">
        <f t="shared" si="80"/>
        <v>0</v>
      </c>
      <c r="AM323" s="84">
        <f t="shared" si="80"/>
        <v>0</v>
      </c>
      <c r="AN323" s="84">
        <f t="shared" si="80"/>
        <v>0</v>
      </c>
      <c r="AO323" s="84">
        <f t="shared" si="80"/>
        <v>0</v>
      </c>
      <c r="AP323" s="84">
        <f t="shared" si="80"/>
        <v>0</v>
      </c>
      <c r="AQ323" s="84">
        <f t="shared" si="80"/>
        <v>0</v>
      </c>
      <c r="AR323" s="84">
        <f t="shared" si="80"/>
        <v>0</v>
      </c>
      <c r="AS323" s="5"/>
      <c r="AT323" s="84">
        <f t="shared" si="77"/>
        <v>0</v>
      </c>
      <c r="AU323" s="84">
        <f t="shared" si="77"/>
        <v>0</v>
      </c>
      <c r="AV323" s="84">
        <f t="shared" si="77"/>
        <v>0</v>
      </c>
      <c r="AW323" s="84">
        <f t="shared" si="77"/>
        <v>0</v>
      </c>
      <c r="AX323" s="84">
        <f t="shared" si="77"/>
        <v>0</v>
      </c>
      <c r="AY323" s="84">
        <f t="shared" si="77"/>
        <v>0</v>
      </c>
      <c r="AZ323" s="84">
        <f t="shared" si="77"/>
        <v>0</v>
      </c>
      <c r="BA323" s="84">
        <f t="shared" si="77"/>
        <v>0</v>
      </c>
      <c r="BB323" s="84">
        <f t="shared" si="77"/>
        <v>0</v>
      </c>
      <c r="BC323" s="84">
        <f t="shared" si="77"/>
        <v>0</v>
      </c>
      <c r="BD323" s="5"/>
      <c r="BE323" s="5"/>
      <c r="BF323" s="5"/>
      <c r="BG323" s="5"/>
      <c r="BH323" s="5"/>
      <c r="BI323" s="5"/>
      <c r="BJ323" s="5"/>
    </row>
    <row r="324" spans="2:62" hidden="1">
      <c r="B324">
        <f t="shared" si="78"/>
        <v>670</v>
      </c>
      <c r="C324" t="str">
        <f t="shared" si="78"/>
        <v>DESHERBAT</v>
      </c>
      <c r="D324" t="str">
        <f t="shared" si="78"/>
        <v>Calçar-desherbar</v>
      </c>
      <c r="E324" s="82">
        <f t="shared" si="78"/>
        <v>2500</v>
      </c>
      <c r="F324" s="84">
        <f t="shared" si="80"/>
        <v>0</v>
      </c>
      <c r="G324" s="84">
        <f t="shared" si="80"/>
        <v>0</v>
      </c>
      <c r="H324" s="84">
        <f t="shared" si="80"/>
        <v>0</v>
      </c>
      <c r="I324" s="84">
        <f t="shared" si="80"/>
        <v>0</v>
      </c>
      <c r="J324" s="84">
        <f t="shared" si="80"/>
        <v>0</v>
      </c>
      <c r="K324" s="84">
        <f t="shared" si="80"/>
        <v>0</v>
      </c>
      <c r="L324" s="84">
        <f t="shared" si="80"/>
        <v>0</v>
      </c>
      <c r="M324" s="84">
        <f t="shared" si="80"/>
        <v>0</v>
      </c>
      <c r="N324" s="84">
        <f t="shared" si="80"/>
        <v>0</v>
      </c>
      <c r="O324" s="84">
        <f t="shared" si="80"/>
        <v>0</v>
      </c>
      <c r="P324" s="84">
        <f t="shared" si="80"/>
        <v>0</v>
      </c>
      <c r="Q324" s="84">
        <f t="shared" si="80"/>
        <v>0</v>
      </c>
      <c r="R324" s="84">
        <f t="shared" si="80"/>
        <v>0</v>
      </c>
      <c r="S324" s="84">
        <f t="shared" si="80"/>
        <v>0</v>
      </c>
      <c r="T324" s="84">
        <f t="shared" si="80"/>
        <v>0</v>
      </c>
      <c r="U324" s="84">
        <f t="shared" si="80"/>
        <v>0</v>
      </c>
      <c r="V324" s="84">
        <f t="shared" si="80"/>
        <v>0</v>
      </c>
      <c r="W324" s="84">
        <f t="shared" si="80"/>
        <v>0</v>
      </c>
      <c r="X324" s="84">
        <f t="shared" si="80"/>
        <v>0</v>
      </c>
      <c r="Y324" s="84">
        <f t="shared" si="80"/>
        <v>0</v>
      </c>
      <c r="Z324" s="84">
        <f t="shared" si="80"/>
        <v>0</v>
      </c>
      <c r="AA324" s="84">
        <f t="shared" si="80"/>
        <v>0</v>
      </c>
      <c r="AB324" s="84">
        <f t="shared" si="80"/>
        <v>0</v>
      </c>
      <c r="AC324" s="84">
        <f t="shared" si="80"/>
        <v>0</v>
      </c>
      <c r="AD324" s="84">
        <f t="shared" si="80"/>
        <v>0</v>
      </c>
      <c r="AE324" s="84">
        <f t="shared" si="80"/>
        <v>0</v>
      </c>
      <c r="AF324" s="84">
        <f t="shared" si="80"/>
        <v>0</v>
      </c>
      <c r="AG324" s="84">
        <f t="shared" si="80"/>
        <v>0</v>
      </c>
      <c r="AH324" s="84">
        <f t="shared" si="80"/>
        <v>0</v>
      </c>
      <c r="AI324" s="84">
        <f t="shared" si="80"/>
        <v>0</v>
      </c>
      <c r="AJ324" s="84">
        <f t="shared" si="80"/>
        <v>0</v>
      </c>
      <c r="AK324" s="84">
        <f t="shared" si="80"/>
        <v>0</v>
      </c>
      <c r="AL324" s="84">
        <f t="shared" si="80"/>
        <v>0</v>
      </c>
      <c r="AM324" s="84">
        <f t="shared" si="80"/>
        <v>0</v>
      </c>
      <c r="AN324" s="84">
        <f t="shared" si="80"/>
        <v>0</v>
      </c>
      <c r="AO324" s="84">
        <f t="shared" si="80"/>
        <v>0</v>
      </c>
      <c r="AP324" s="84">
        <f t="shared" si="80"/>
        <v>0</v>
      </c>
      <c r="AQ324" s="84">
        <f t="shared" si="80"/>
        <v>0</v>
      </c>
      <c r="AR324" s="84">
        <f t="shared" si="80"/>
        <v>0</v>
      </c>
      <c r="AS324" s="5"/>
      <c r="AT324" s="84">
        <f t="shared" si="77"/>
        <v>0</v>
      </c>
      <c r="AU324" s="84">
        <f t="shared" si="77"/>
        <v>0</v>
      </c>
      <c r="AV324" s="84">
        <f t="shared" si="77"/>
        <v>0</v>
      </c>
      <c r="AW324" s="84">
        <f t="shared" si="77"/>
        <v>0</v>
      </c>
      <c r="AX324" s="84">
        <f t="shared" si="77"/>
        <v>0</v>
      </c>
      <c r="AY324" s="84">
        <f t="shared" si="77"/>
        <v>0</v>
      </c>
      <c r="AZ324" s="84">
        <f t="shared" si="77"/>
        <v>0</v>
      </c>
      <c r="BA324" s="84">
        <f t="shared" si="77"/>
        <v>0</v>
      </c>
      <c r="BB324" s="84">
        <f t="shared" si="77"/>
        <v>0</v>
      </c>
      <c r="BC324" s="84">
        <f t="shared" si="77"/>
        <v>0</v>
      </c>
      <c r="BD324" s="5"/>
      <c r="BE324" s="5"/>
      <c r="BF324" s="5"/>
      <c r="BG324" s="5"/>
      <c r="BH324" s="5"/>
      <c r="BI324" s="5"/>
      <c r="BJ324" s="5"/>
    </row>
    <row r="325" spans="2:62" hidden="1">
      <c r="B325">
        <f t="shared" si="78"/>
        <v>680</v>
      </c>
      <c r="C325" t="str">
        <f t="shared" si="78"/>
        <v>DESHERBAT</v>
      </c>
      <c r="D325" t="str">
        <f t="shared" si="78"/>
        <v>Col·locar plàstic a mà</v>
      </c>
      <c r="E325" s="82">
        <f t="shared" si="78"/>
        <v>2500</v>
      </c>
      <c r="F325" s="84">
        <f t="shared" si="80"/>
        <v>0</v>
      </c>
      <c r="G325" s="84">
        <f t="shared" si="80"/>
        <v>0</v>
      </c>
      <c r="H325" s="84">
        <f t="shared" si="80"/>
        <v>0</v>
      </c>
      <c r="I325" s="84">
        <f t="shared" si="80"/>
        <v>0</v>
      </c>
      <c r="J325" s="84">
        <f t="shared" si="80"/>
        <v>0</v>
      </c>
      <c r="K325" s="84">
        <f t="shared" si="80"/>
        <v>0</v>
      </c>
      <c r="L325" s="84">
        <f t="shared" si="80"/>
        <v>0</v>
      </c>
      <c r="M325" s="84">
        <f t="shared" si="80"/>
        <v>0</v>
      </c>
      <c r="N325" s="84">
        <f t="shared" si="80"/>
        <v>0</v>
      </c>
      <c r="O325" s="84">
        <f t="shared" si="80"/>
        <v>0</v>
      </c>
      <c r="P325" s="84">
        <f t="shared" si="80"/>
        <v>0</v>
      </c>
      <c r="Q325" s="84">
        <f t="shared" si="80"/>
        <v>0</v>
      </c>
      <c r="R325" s="84">
        <f t="shared" si="80"/>
        <v>0</v>
      </c>
      <c r="S325" s="84">
        <f t="shared" si="80"/>
        <v>0</v>
      </c>
      <c r="T325" s="84">
        <f t="shared" si="80"/>
        <v>0</v>
      </c>
      <c r="U325" s="84">
        <f t="shared" si="80"/>
        <v>0</v>
      </c>
      <c r="V325" s="84">
        <f t="shared" si="80"/>
        <v>0</v>
      </c>
      <c r="W325" s="84">
        <f t="shared" si="80"/>
        <v>0</v>
      </c>
      <c r="X325" s="84">
        <f t="shared" si="80"/>
        <v>0</v>
      </c>
      <c r="Y325" s="84">
        <f t="shared" si="80"/>
        <v>0</v>
      </c>
      <c r="Z325" s="84">
        <f t="shared" si="80"/>
        <v>0</v>
      </c>
      <c r="AA325" s="84">
        <f t="shared" si="80"/>
        <v>0</v>
      </c>
      <c r="AB325" s="84">
        <f t="shared" si="80"/>
        <v>0</v>
      </c>
      <c r="AC325" s="84">
        <f t="shared" si="80"/>
        <v>0</v>
      </c>
      <c r="AD325" s="84">
        <f t="shared" si="80"/>
        <v>0</v>
      </c>
      <c r="AE325" s="84">
        <f t="shared" si="80"/>
        <v>0</v>
      </c>
      <c r="AF325" s="84">
        <f t="shared" si="80"/>
        <v>0</v>
      </c>
      <c r="AG325" s="84">
        <f t="shared" si="80"/>
        <v>0</v>
      </c>
      <c r="AH325" s="84">
        <f t="shared" si="80"/>
        <v>0</v>
      </c>
      <c r="AI325" s="84">
        <f t="shared" si="80"/>
        <v>0</v>
      </c>
      <c r="AJ325" s="84">
        <f t="shared" si="80"/>
        <v>0</v>
      </c>
      <c r="AK325" s="84">
        <f t="shared" si="80"/>
        <v>0</v>
      </c>
      <c r="AL325" s="84">
        <f t="shared" si="80"/>
        <v>0</v>
      </c>
      <c r="AM325" s="84">
        <f t="shared" si="80"/>
        <v>0</v>
      </c>
      <c r="AN325" s="84">
        <f t="shared" si="80"/>
        <v>0</v>
      </c>
      <c r="AO325" s="84">
        <f t="shared" si="80"/>
        <v>0</v>
      </c>
      <c r="AP325" s="84">
        <f t="shared" si="80"/>
        <v>0</v>
      </c>
      <c r="AQ325" s="84">
        <f t="shared" si="80"/>
        <v>0</v>
      </c>
      <c r="AR325" s="84">
        <f t="shared" si="80"/>
        <v>0</v>
      </c>
      <c r="AS325" s="5"/>
      <c r="AT325" s="84">
        <f t="shared" si="77"/>
        <v>0</v>
      </c>
      <c r="AU325" s="84">
        <f t="shared" si="77"/>
        <v>0</v>
      </c>
      <c r="AV325" s="84">
        <f t="shared" si="77"/>
        <v>0</v>
      </c>
      <c r="AW325" s="84">
        <f t="shared" si="77"/>
        <v>0</v>
      </c>
      <c r="AX325" s="84">
        <f t="shared" si="77"/>
        <v>0</v>
      </c>
      <c r="AY325" s="84">
        <f t="shared" si="77"/>
        <v>0</v>
      </c>
      <c r="AZ325" s="84">
        <f t="shared" si="77"/>
        <v>0</v>
      </c>
      <c r="BA325" s="84">
        <f t="shared" si="77"/>
        <v>0</v>
      </c>
      <c r="BB325" s="84">
        <f t="shared" si="77"/>
        <v>0</v>
      </c>
      <c r="BC325" s="84">
        <f t="shared" si="77"/>
        <v>0</v>
      </c>
      <c r="BD325" s="5"/>
      <c r="BE325" s="5"/>
      <c r="BF325" s="5"/>
      <c r="BG325" s="5"/>
      <c r="BH325" s="5"/>
      <c r="BI325" s="5"/>
      <c r="BJ325" s="5"/>
    </row>
    <row r="326" spans="2:62" hidden="1">
      <c r="B326">
        <f t="shared" si="78"/>
        <v>710</v>
      </c>
      <c r="C326" t="str">
        <f t="shared" si="78"/>
        <v xml:space="preserve">ALTRES OPERACIONS </v>
      </c>
      <c r="D326" t="str">
        <f t="shared" si="78"/>
        <v>Clavar i lligar canyes manual</v>
      </c>
      <c r="E326" s="82">
        <f t="shared" si="78"/>
        <v>2500</v>
      </c>
      <c r="F326" s="84">
        <f t="shared" si="80"/>
        <v>0</v>
      </c>
      <c r="G326" s="84">
        <f t="shared" si="80"/>
        <v>0</v>
      </c>
      <c r="H326" s="84">
        <f t="shared" si="80"/>
        <v>0</v>
      </c>
      <c r="I326" s="84">
        <f t="shared" si="80"/>
        <v>0</v>
      </c>
      <c r="J326" s="84">
        <f t="shared" si="80"/>
        <v>0</v>
      </c>
      <c r="K326" s="84">
        <f t="shared" si="80"/>
        <v>0</v>
      </c>
      <c r="L326" s="84">
        <f t="shared" si="80"/>
        <v>0</v>
      </c>
      <c r="M326" s="84">
        <f t="shared" si="80"/>
        <v>0</v>
      </c>
      <c r="N326" s="84">
        <f t="shared" si="80"/>
        <v>0</v>
      </c>
      <c r="O326" s="84">
        <f t="shared" si="80"/>
        <v>0</v>
      </c>
      <c r="P326" s="84">
        <f t="shared" si="80"/>
        <v>0</v>
      </c>
      <c r="Q326" s="84">
        <f t="shared" si="80"/>
        <v>0</v>
      </c>
      <c r="R326" s="84">
        <f t="shared" si="80"/>
        <v>0</v>
      </c>
      <c r="S326" s="84">
        <f t="shared" si="80"/>
        <v>0</v>
      </c>
      <c r="T326" s="84">
        <f t="shared" si="80"/>
        <v>0</v>
      </c>
      <c r="U326" s="84">
        <f t="shared" si="80"/>
        <v>0</v>
      </c>
      <c r="V326" s="84">
        <f t="shared" si="80"/>
        <v>0</v>
      </c>
      <c r="W326" s="84">
        <f t="shared" si="80"/>
        <v>0</v>
      </c>
      <c r="X326" s="84">
        <f t="shared" si="80"/>
        <v>0</v>
      </c>
      <c r="Y326" s="84">
        <f t="shared" si="80"/>
        <v>0</v>
      </c>
      <c r="Z326" s="84">
        <f t="shared" si="80"/>
        <v>0</v>
      </c>
      <c r="AA326" s="84">
        <f t="shared" si="80"/>
        <v>0</v>
      </c>
      <c r="AB326" s="84">
        <f t="shared" si="80"/>
        <v>0</v>
      </c>
      <c r="AC326" s="84">
        <f t="shared" si="80"/>
        <v>0</v>
      </c>
      <c r="AD326" s="84">
        <f t="shared" si="80"/>
        <v>0</v>
      </c>
      <c r="AE326" s="84">
        <f t="shared" si="80"/>
        <v>0</v>
      </c>
      <c r="AF326" s="84">
        <f t="shared" si="80"/>
        <v>0</v>
      </c>
      <c r="AG326" s="84">
        <f t="shared" si="80"/>
        <v>0</v>
      </c>
      <c r="AH326" s="84">
        <f t="shared" si="80"/>
        <v>0</v>
      </c>
      <c r="AI326" s="84">
        <f t="shared" si="80"/>
        <v>0</v>
      </c>
      <c r="AJ326" s="84">
        <f t="shared" si="80"/>
        <v>0</v>
      </c>
      <c r="AK326" s="84">
        <f t="shared" si="80"/>
        <v>0</v>
      </c>
      <c r="AL326" s="84">
        <f t="shared" si="80"/>
        <v>0</v>
      </c>
      <c r="AM326" s="84">
        <f t="shared" si="80"/>
        <v>0</v>
      </c>
      <c r="AN326" s="84">
        <f t="shared" si="80"/>
        <v>0</v>
      </c>
      <c r="AO326" s="84">
        <f t="shared" si="80"/>
        <v>0</v>
      </c>
      <c r="AP326" s="84">
        <f t="shared" si="80"/>
        <v>0</v>
      </c>
      <c r="AQ326" s="84">
        <f t="shared" si="80"/>
        <v>0</v>
      </c>
      <c r="AR326" s="84">
        <f t="shared" si="80"/>
        <v>0</v>
      </c>
      <c r="AS326" s="5"/>
      <c r="AT326" s="84">
        <f t="shared" si="77"/>
        <v>0</v>
      </c>
      <c r="AU326" s="84">
        <f t="shared" si="77"/>
        <v>0</v>
      </c>
      <c r="AV326" s="84">
        <f t="shared" si="77"/>
        <v>0</v>
      </c>
      <c r="AW326" s="84">
        <f t="shared" si="77"/>
        <v>0</v>
      </c>
      <c r="AX326" s="84">
        <f t="shared" si="77"/>
        <v>0</v>
      </c>
      <c r="AY326" s="84">
        <f t="shared" si="77"/>
        <v>0</v>
      </c>
      <c r="AZ326" s="84">
        <f t="shared" si="77"/>
        <v>0</v>
      </c>
      <c r="BA326" s="84">
        <f t="shared" si="77"/>
        <v>0</v>
      </c>
      <c r="BB326" s="84">
        <f t="shared" si="77"/>
        <v>0</v>
      </c>
      <c r="BC326" s="84">
        <f t="shared" si="77"/>
        <v>0</v>
      </c>
      <c r="BD326" s="5"/>
      <c r="BE326" s="5"/>
      <c r="BF326" s="5"/>
      <c r="BG326" s="5"/>
      <c r="BH326" s="5"/>
      <c r="BI326" s="5"/>
      <c r="BJ326" s="5"/>
    </row>
    <row r="327" spans="2:62" hidden="1">
      <c r="B327">
        <f t="shared" si="78"/>
        <v>720</v>
      </c>
      <c r="C327" t="str">
        <f t="shared" si="78"/>
        <v xml:space="preserve">ALTRES OPERACIONS </v>
      </c>
      <c r="D327" t="str">
        <f t="shared" si="78"/>
        <v>Esporgar i lligar tomaqueres</v>
      </c>
      <c r="E327" s="82">
        <f t="shared" si="78"/>
        <v>2500</v>
      </c>
      <c r="F327" s="84">
        <f t="shared" si="80"/>
        <v>0</v>
      </c>
      <c r="G327" s="84">
        <f t="shared" si="80"/>
        <v>0</v>
      </c>
      <c r="H327" s="84">
        <f t="shared" si="80"/>
        <v>0</v>
      </c>
      <c r="I327" s="84">
        <f t="shared" si="80"/>
        <v>0</v>
      </c>
      <c r="J327" s="84">
        <f t="shared" si="80"/>
        <v>0</v>
      </c>
      <c r="K327" s="84">
        <f t="shared" si="80"/>
        <v>0</v>
      </c>
      <c r="L327" s="84">
        <f t="shared" si="80"/>
        <v>0</v>
      </c>
      <c r="M327" s="84">
        <f t="shared" si="80"/>
        <v>0</v>
      </c>
      <c r="N327" s="84">
        <f t="shared" si="80"/>
        <v>0</v>
      </c>
      <c r="O327" s="84">
        <f t="shared" si="80"/>
        <v>0</v>
      </c>
      <c r="P327" s="84">
        <f t="shared" si="80"/>
        <v>0</v>
      </c>
      <c r="Q327" s="84">
        <f t="shared" si="80"/>
        <v>0</v>
      </c>
      <c r="R327" s="84">
        <f t="shared" si="80"/>
        <v>0</v>
      </c>
      <c r="S327" s="84">
        <f t="shared" si="80"/>
        <v>0</v>
      </c>
      <c r="T327" s="84">
        <f t="shared" si="80"/>
        <v>0</v>
      </c>
      <c r="U327" s="84">
        <f t="shared" si="80"/>
        <v>0</v>
      </c>
      <c r="V327" s="84">
        <f t="shared" si="80"/>
        <v>0</v>
      </c>
      <c r="W327" s="84">
        <f t="shared" si="80"/>
        <v>0</v>
      </c>
      <c r="X327" s="84">
        <f t="shared" si="80"/>
        <v>0</v>
      </c>
      <c r="Y327" s="84">
        <f t="shared" si="80"/>
        <v>0</v>
      </c>
      <c r="Z327" s="84">
        <f t="shared" si="80"/>
        <v>0</v>
      </c>
      <c r="AA327" s="84">
        <f t="shared" si="80"/>
        <v>0</v>
      </c>
      <c r="AB327" s="84">
        <f t="shared" si="80"/>
        <v>0</v>
      </c>
      <c r="AC327" s="84">
        <f t="shared" si="80"/>
        <v>0</v>
      </c>
      <c r="AD327" s="84">
        <f t="shared" si="80"/>
        <v>0</v>
      </c>
      <c r="AE327" s="84">
        <f t="shared" si="80"/>
        <v>0</v>
      </c>
      <c r="AF327" s="84">
        <f t="shared" si="80"/>
        <v>0</v>
      </c>
      <c r="AG327" s="84">
        <f t="shared" si="80"/>
        <v>0</v>
      </c>
      <c r="AH327" s="84">
        <f t="shared" si="80"/>
        <v>0</v>
      </c>
      <c r="AI327" s="84">
        <f t="shared" si="80"/>
        <v>0</v>
      </c>
      <c r="AJ327" s="84">
        <f t="shared" si="80"/>
        <v>0</v>
      </c>
      <c r="AK327" s="84">
        <f t="shared" si="80"/>
        <v>0</v>
      </c>
      <c r="AL327" s="84">
        <f t="shared" si="80"/>
        <v>0</v>
      </c>
      <c r="AM327" s="84">
        <f t="shared" si="80"/>
        <v>0</v>
      </c>
      <c r="AN327" s="84">
        <f t="shared" si="80"/>
        <v>0</v>
      </c>
      <c r="AO327" s="84">
        <f t="shared" si="80"/>
        <v>0</v>
      </c>
      <c r="AP327" s="84">
        <f t="shared" si="80"/>
        <v>0</v>
      </c>
      <c r="AQ327" s="84">
        <f t="shared" si="80"/>
        <v>0</v>
      </c>
      <c r="AR327" s="84">
        <f t="shared" si="80"/>
        <v>0</v>
      </c>
      <c r="AS327" s="5"/>
      <c r="AT327" s="84">
        <f t="shared" si="77"/>
        <v>0</v>
      </c>
      <c r="AU327" s="84">
        <f t="shared" si="77"/>
        <v>0</v>
      </c>
      <c r="AV327" s="84">
        <f t="shared" si="77"/>
        <v>0</v>
      </c>
      <c r="AW327" s="84">
        <f t="shared" si="77"/>
        <v>0</v>
      </c>
      <c r="AX327" s="84">
        <f t="shared" si="77"/>
        <v>0</v>
      </c>
      <c r="AY327" s="84">
        <f t="shared" si="77"/>
        <v>0</v>
      </c>
      <c r="AZ327" s="84">
        <f t="shared" si="77"/>
        <v>0</v>
      </c>
      <c r="BA327" s="84">
        <f t="shared" si="77"/>
        <v>0</v>
      </c>
      <c r="BB327" s="84">
        <f t="shared" si="77"/>
        <v>0</v>
      </c>
      <c r="BC327" s="84">
        <f t="shared" si="77"/>
        <v>0</v>
      </c>
      <c r="BD327" s="5"/>
      <c r="BE327" s="5"/>
      <c r="BF327" s="5"/>
      <c r="BG327" s="5"/>
      <c r="BH327" s="5"/>
      <c r="BI327" s="5"/>
      <c r="BJ327" s="5"/>
    </row>
    <row r="328" spans="2:62" hidden="1">
      <c r="B328">
        <f t="shared" si="78"/>
        <v>730</v>
      </c>
      <c r="C328" t="str">
        <f t="shared" si="78"/>
        <v xml:space="preserve">ALTRES OPERACIONS </v>
      </c>
      <c r="D328" t="str">
        <f t="shared" si="78"/>
        <v>Renda de la terra</v>
      </c>
      <c r="E328" s="82">
        <f t="shared" si="78"/>
        <v>2500</v>
      </c>
      <c r="F328" s="84">
        <f t="shared" si="80"/>
        <v>0</v>
      </c>
      <c r="G328" s="84">
        <f t="shared" si="80"/>
        <v>0</v>
      </c>
      <c r="H328" s="84">
        <f t="shared" si="80"/>
        <v>0</v>
      </c>
      <c r="I328" s="84">
        <f t="shared" si="80"/>
        <v>0</v>
      </c>
      <c r="J328" s="84">
        <f t="shared" si="80"/>
        <v>0</v>
      </c>
      <c r="K328" s="84">
        <f t="shared" si="80"/>
        <v>0</v>
      </c>
      <c r="L328" s="84">
        <f t="shared" si="80"/>
        <v>0</v>
      </c>
      <c r="M328" s="84">
        <f t="shared" si="80"/>
        <v>0</v>
      </c>
      <c r="N328" s="84">
        <f t="shared" si="80"/>
        <v>0</v>
      </c>
      <c r="O328" s="84">
        <f t="shared" si="80"/>
        <v>0</v>
      </c>
      <c r="P328" s="84">
        <f t="shared" si="80"/>
        <v>0</v>
      </c>
      <c r="Q328" s="84">
        <f t="shared" si="80"/>
        <v>0</v>
      </c>
      <c r="R328" s="84">
        <f t="shared" si="80"/>
        <v>0</v>
      </c>
      <c r="S328" s="84">
        <f t="shared" si="80"/>
        <v>0</v>
      </c>
      <c r="T328" s="84">
        <f t="shared" si="80"/>
        <v>0</v>
      </c>
      <c r="U328" s="84">
        <f t="shared" si="80"/>
        <v>0</v>
      </c>
      <c r="V328" s="84">
        <f t="shared" si="80"/>
        <v>0</v>
      </c>
      <c r="W328" s="84">
        <f t="shared" si="80"/>
        <v>0</v>
      </c>
      <c r="X328" s="84">
        <f t="shared" si="80"/>
        <v>0</v>
      </c>
      <c r="Y328" s="84">
        <f t="shared" si="80"/>
        <v>0</v>
      </c>
      <c r="Z328" s="84">
        <f t="shared" si="80"/>
        <v>0</v>
      </c>
      <c r="AA328" s="84">
        <f t="shared" si="80"/>
        <v>0</v>
      </c>
      <c r="AB328" s="84">
        <f t="shared" ref="AB328:AR336" si="81">+AB93*$E$4/$E328</f>
        <v>0</v>
      </c>
      <c r="AC328" s="84">
        <f t="shared" si="81"/>
        <v>0</v>
      </c>
      <c r="AD328" s="84">
        <f t="shared" si="81"/>
        <v>0</v>
      </c>
      <c r="AE328" s="84">
        <f t="shared" si="81"/>
        <v>0</v>
      </c>
      <c r="AF328" s="84">
        <f t="shared" si="81"/>
        <v>0</v>
      </c>
      <c r="AG328" s="84">
        <f t="shared" si="81"/>
        <v>0</v>
      </c>
      <c r="AH328" s="84">
        <f t="shared" si="81"/>
        <v>0</v>
      </c>
      <c r="AI328" s="84">
        <f t="shared" si="81"/>
        <v>0</v>
      </c>
      <c r="AJ328" s="84">
        <f t="shared" si="81"/>
        <v>0</v>
      </c>
      <c r="AK328" s="84">
        <f t="shared" si="81"/>
        <v>0</v>
      </c>
      <c r="AL328" s="84">
        <f t="shared" si="81"/>
        <v>0</v>
      </c>
      <c r="AM328" s="84">
        <f t="shared" si="81"/>
        <v>0</v>
      </c>
      <c r="AN328" s="84">
        <f t="shared" si="81"/>
        <v>0</v>
      </c>
      <c r="AO328" s="84">
        <f t="shared" si="81"/>
        <v>0</v>
      </c>
      <c r="AP328" s="84">
        <f t="shared" si="81"/>
        <v>0</v>
      </c>
      <c r="AQ328" s="84">
        <f t="shared" si="81"/>
        <v>0</v>
      </c>
      <c r="AR328" s="84">
        <f t="shared" si="81"/>
        <v>0</v>
      </c>
      <c r="AS328" s="5"/>
      <c r="AT328" s="84">
        <f t="shared" si="77"/>
        <v>0</v>
      </c>
      <c r="AU328" s="84">
        <f t="shared" si="77"/>
        <v>0</v>
      </c>
      <c r="AV328" s="84">
        <f t="shared" si="77"/>
        <v>0</v>
      </c>
      <c r="AW328" s="84">
        <f t="shared" si="77"/>
        <v>0</v>
      </c>
      <c r="AX328" s="84">
        <f t="shared" si="77"/>
        <v>0</v>
      </c>
      <c r="AY328" s="84">
        <f t="shared" si="77"/>
        <v>0</v>
      </c>
      <c r="AZ328" s="84">
        <f t="shared" si="77"/>
        <v>0</v>
      </c>
      <c r="BA328" s="84">
        <f t="shared" si="77"/>
        <v>0</v>
      </c>
      <c r="BB328" s="84">
        <f t="shared" si="77"/>
        <v>0</v>
      </c>
      <c r="BC328" s="84">
        <f t="shared" si="77"/>
        <v>0</v>
      </c>
      <c r="BD328" s="5"/>
      <c r="BE328" s="5"/>
      <c r="BF328" s="5"/>
      <c r="BG328" s="5"/>
      <c r="BH328" s="5"/>
      <c r="BI328" s="5"/>
      <c r="BJ328" s="5"/>
    </row>
    <row r="329" spans="2:62" hidden="1">
      <c r="B329">
        <f t="shared" si="78"/>
        <v>810</v>
      </c>
      <c r="C329" t="str">
        <f t="shared" si="78"/>
        <v>RECOL.LECCIÓ</v>
      </c>
      <c r="D329" t="str">
        <f t="shared" si="78"/>
        <v>Recol.lecció col</v>
      </c>
      <c r="E329" s="82">
        <f t="shared" si="78"/>
        <v>2500</v>
      </c>
      <c r="F329" s="84">
        <f t="shared" ref="F329:AR335" si="82">+F94*$E$4/$E329</f>
        <v>0</v>
      </c>
      <c r="G329" s="84">
        <f t="shared" si="82"/>
        <v>0</v>
      </c>
      <c r="H329" s="84">
        <f t="shared" si="82"/>
        <v>0</v>
      </c>
      <c r="I329" s="84">
        <f t="shared" si="82"/>
        <v>0</v>
      </c>
      <c r="J329" s="84">
        <f t="shared" si="82"/>
        <v>0</v>
      </c>
      <c r="K329" s="84">
        <f t="shared" si="82"/>
        <v>0</v>
      </c>
      <c r="L329" s="84">
        <f t="shared" si="82"/>
        <v>0</v>
      </c>
      <c r="M329" s="84">
        <f t="shared" si="82"/>
        <v>0</v>
      </c>
      <c r="N329" s="84">
        <f t="shared" si="82"/>
        <v>0</v>
      </c>
      <c r="O329" s="84">
        <f t="shared" si="82"/>
        <v>0</v>
      </c>
      <c r="P329" s="84">
        <f t="shared" si="82"/>
        <v>0</v>
      </c>
      <c r="Q329" s="84">
        <f t="shared" si="82"/>
        <v>0</v>
      </c>
      <c r="R329" s="84">
        <f t="shared" si="82"/>
        <v>0</v>
      </c>
      <c r="S329" s="84">
        <f t="shared" si="82"/>
        <v>0</v>
      </c>
      <c r="T329" s="84">
        <f t="shared" si="82"/>
        <v>0</v>
      </c>
      <c r="U329" s="84">
        <f t="shared" si="82"/>
        <v>0</v>
      </c>
      <c r="V329" s="84">
        <f t="shared" si="82"/>
        <v>0</v>
      </c>
      <c r="W329" s="84">
        <f t="shared" si="82"/>
        <v>0</v>
      </c>
      <c r="X329" s="84">
        <f t="shared" si="82"/>
        <v>0</v>
      </c>
      <c r="Y329" s="84">
        <f t="shared" si="82"/>
        <v>0</v>
      </c>
      <c r="Z329" s="84">
        <f t="shared" si="82"/>
        <v>0</v>
      </c>
      <c r="AA329" s="84">
        <f t="shared" si="82"/>
        <v>0</v>
      </c>
      <c r="AB329" s="84">
        <f t="shared" si="82"/>
        <v>0</v>
      </c>
      <c r="AC329" s="84">
        <f t="shared" si="82"/>
        <v>0</v>
      </c>
      <c r="AD329" s="84">
        <f t="shared" si="82"/>
        <v>0</v>
      </c>
      <c r="AE329" s="84">
        <f t="shared" si="82"/>
        <v>0</v>
      </c>
      <c r="AF329" s="84">
        <f t="shared" si="82"/>
        <v>0</v>
      </c>
      <c r="AG329" s="84">
        <f t="shared" si="82"/>
        <v>0</v>
      </c>
      <c r="AH329" s="84">
        <f t="shared" si="82"/>
        <v>0</v>
      </c>
      <c r="AI329" s="84">
        <f t="shared" si="82"/>
        <v>0</v>
      </c>
      <c r="AJ329" s="84">
        <f t="shared" si="82"/>
        <v>0</v>
      </c>
      <c r="AK329" s="84">
        <f t="shared" si="82"/>
        <v>0</v>
      </c>
      <c r="AL329" s="84">
        <f t="shared" si="82"/>
        <v>0</v>
      </c>
      <c r="AM329" s="84">
        <f t="shared" si="82"/>
        <v>0</v>
      </c>
      <c r="AN329" s="84">
        <f t="shared" si="82"/>
        <v>0</v>
      </c>
      <c r="AO329" s="84">
        <f t="shared" si="82"/>
        <v>0</v>
      </c>
      <c r="AP329" s="84">
        <f t="shared" si="82"/>
        <v>0</v>
      </c>
      <c r="AQ329" s="84">
        <f t="shared" si="81"/>
        <v>0</v>
      </c>
      <c r="AR329" s="84">
        <f t="shared" si="82"/>
        <v>0</v>
      </c>
      <c r="AS329" s="5"/>
      <c r="AT329" s="84">
        <f t="shared" si="77"/>
        <v>0</v>
      </c>
      <c r="AU329" s="84">
        <f t="shared" si="77"/>
        <v>0</v>
      </c>
      <c r="AV329" s="84">
        <f t="shared" si="77"/>
        <v>0</v>
      </c>
      <c r="AW329" s="84">
        <f t="shared" si="77"/>
        <v>0</v>
      </c>
      <c r="AX329" s="84">
        <f t="shared" si="77"/>
        <v>0</v>
      </c>
      <c r="AY329" s="84">
        <f t="shared" si="77"/>
        <v>0</v>
      </c>
      <c r="AZ329" s="84">
        <f t="shared" si="77"/>
        <v>0</v>
      </c>
      <c r="BA329" s="84">
        <f t="shared" si="77"/>
        <v>0</v>
      </c>
      <c r="BB329" s="84">
        <f t="shared" si="77"/>
        <v>0</v>
      </c>
      <c r="BC329" s="84">
        <f t="shared" si="77"/>
        <v>0</v>
      </c>
      <c r="BD329" s="5"/>
      <c r="BE329" s="5"/>
      <c r="BF329" s="5"/>
      <c r="BG329" s="5"/>
      <c r="BH329" s="5"/>
      <c r="BI329" s="5"/>
      <c r="BJ329" s="5"/>
    </row>
    <row r="330" spans="2:62" hidden="1">
      <c r="B330">
        <f t="shared" si="78"/>
        <v>820</v>
      </c>
      <c r="C330" t="str">
        <f t="shared" si="78"/>
        <v>RECOL.LECCIÓ</v>
      </c>
      <c r="D330" t="str">
        <f t="shared" si="78"/>
        <v>Recol.lecció bròcoli</v>
      </c>
      <c r="E330" s="82">
        <f t="shared" si="78"/>
        <v>2500</v>
      </c>
      <c r="F330" s="84">
        <f t="shared" si="82"/>
        <v>0</v>
      </c>
      <c r="G330" s="84">
        <f t="shared" si="82"/>
        <v>0</v>
      </c>
      <c r="H330" s="84">
        <f t="shared" si="82"/>
        <v>0</v>
      </c>
      <c r="I330" s="84">
        <f t="shared" si="82"/>
        <v>0</v>
      </c>
      <c r="J330" s="84">
        <f t="shared" si="82"/>
        <v>0</v>
      </c>
      <c r="K330" s="84">
        <f t="shared" si="82"/>
        <v>0</v>
      </c>
      <c r="L330" s="84">
        <f t="shared" si="82"/>
        <v>0</v>
      </c>
      <c r="M330" s="84">
        <f t="shared" si="82"/>
        <v>0</v>
      </c>
      <c r="N330" s="84">
        <f t="shared" si="82"/>
        <v>0</v>
      </c>
      <c r="O330" s="84">
        <f t="shared" si="82"/>
        <v>0</v>
      </c>
      <c r="P330" s="84">
        <f t="shared" si="82"/>
        <v>0</v>
      </c>
      <c r="Q330" s="84">
        <f t="shared" si="82"/>
        <v>0</v>
      </c>
      <c r="R330" s="84">
        <f t="shared" si="82"/>
        <v>0</v>
      </c>
      <c r="S330" s="84">
        <f t="shared" si="82"/>
        <v>0</v>
      </c>
      <c r="T330" s="84">
        <f t="shared" si="82"/>
        <v>0</v>
      </c>
      <c r="U330" s="84">
        <f t="shared" si="82"/>
        <v>0</v>
      </c>
      <c r="V330" s="84">
        <f t="shared" si="82"/>
        <v>0</v>
      </c>
      <c r="W330" s="84">
        <f t="shared" si="82"/>
        <v>0</v>
      </c>
      <c r="X330" s="84">
        <f t="shared" si="82"/>
        <v>0</v>
      </c>
      <c r="Y330" s="84">
        <f t="shared" si="82"/>
        <v>0</v>
      </c>
      <c r="Z330" s="84">
        <f t="shared" si="82"/>
        <v>0</v>
      </c>
      <c r="AA330" s="84">
        <f t="shared" si="82"/>
        <v>0</v>
      </c>
      <c r="AB330" s="84">
        <f t="shared" si="82"/>
        <v>0</v>
      </c>
      <c r="AC330" s="84">
        <f t="shared" si="82"/>
        <v>0</v>
      </c>
      <c r="AD330" s="84">
        <f t="shared" si="82"/>
        <v>0</v>
      </c>
      <c r="AE330" s="84">
        <f t="shared" si="82"/>
        <v>0</v>
      </c>
      <c r="AF330" s="84">
        <f t="shared" si="82"/>
        <v>0</v>
      </c>
      <c r="AG330" s="84">
        <f t="shared" si="82"/>
        <v>0</v>
      </c>
      <c r="AH330" s="84">
        <f t="shared" si="82"/>
        <v>0</v>
      </c>
      <c r="AI330" s="84">
        <f t="shared" si="82"/>
        <v>0</v>
      </c>
      <c r="AJ330" s="84">
        <f t="shared" si="82"/>
        <v>0</v>
      </c>
      <c r="AK330" s="84">
        <f t="shared" si="82"/>
        <v>0</v>
      </c>
      <c r="AL330" s="84">
        <f t="shared" si="82"/>
        <v>0</v>
      </c>
      <c r="AM330" s="84">
        <f t="shared" si="82"/>
        <v>0</v>
      </c>
      <c r="AN330" s="84">
        <f t="shared" si="82"/>
        <v>0</v>
      </c>
      <c r="AO330" s="84">
        <f t="shared" si="82"/>
        <v>0</v>
      </c>
      <c r="AP330" s="84">
        <f t="shared" si="82"/>
        <v>0</v>
      </c>
      <c r="AQ330" s="84">
        <f t="shared" si="81"/>
        <v>0</v>
      </c>
      <c r="AR330" s="84">
        <f t="shared" si="82"/>
        <v>0</v>
      </c>
      <c r="AS330" s="5"/>
      <c r="AT330" s="84">
        <f t="shared" si="77"/>
        <v>0</v>
      </c>
      <c r="AU330" s="84">
        <f t="shared" si="77"/>
        <v>0</v>
      </c>
      <c r="AV330" s="84">
        <f t="shared" si="77"/>
        <v>0</v>
      </c>
      <c r="AW330" s="84">
        <f t="shared" si="77"/>
        <v>0</v>
      </c>
      <c r="AX330" s="84">
        <f t="shared" si="77"/>
        <v>0</v>
      </c>
      <c r="AY330" s="84">
        <f t="shared" si="77"/>
        <v>0</v>
      </c>
      <c r="AZ330" s="84">
        <f t="shared" si="77"/>
        <v>0</v>
      </c>
      <c r="BA330" s="84">
        <f t="shared" si="77"/>
        <v>0</v>
      </c>
      <c r="BB330" s="84">
        <f t="shared" si="77"/>
        <v>0</v>
      </c>
      <c r="BC330" s="84">
        <f t="shared" si="77"/>
        <v>0</v>
      </c>
      <c r="BD330" s="5"/>
      <c r="BE330" s="5"/>
      <c r="BF330" s="5"/>
      <c r="BG330" s="5"/>
      <c r="BH330" s="5"/>
      <c r="BI330" s="5"/>
      <c r="BJ330" s="5"/>
    </row>
    <row r="331" spans="2:62" hidden="1">
      <c r="B331">
        <f t="shared" si="78"/>
        <v>830</v>
      </c>
      <c r="C331" t="str">
        <f t="shared" si="78"/>
        <v>RECOL.LECCIÓ</v>
      </c>
      <c r="D331" t="str">
        <f t="shared" si="78"/>
        <v>Recol.lecció calçot</v>
      </c>
      <c r="E331" s="82">
        <f t="shared" si="78"/>
        <v>2500</v>
      </c>
      <c r="F331" s="84">
        <f t="shared" si="82"/>
        <v>0</v>
      </c>
      <c r="G331" s="84">
        <f t="shared" si="82"/>
        <v>0</v>
      </c>
      <c r="H331" s="84">
        <f t="shared" si="82"/>
        <v>0</v>
      </c>
      <c r="I331" s="84">
        <f t="shared" si="82"/>
        <v>0</v>
      </c>
      <c r="J331" s="84">
        <f t="shared" si="82"/>
        <v>0</v>
      </c>
      <c r="K331" s="84">
        <f t="shared" si="82"/>
        <v>0</v>
      </c>
      <c r="L331" s="84">
        <f t="shared" si="82"/>
        <v>0</v>
      </c>
      <c r="M331" s="84">
        <f t="shared" si="82"/>
        <v>0</v>
      </c>
      <c r="N331" s="84">
        <f t="shared" si="82"/>
        <v>0</v>
      </c>
      <c r="O331" s="84">
        <f t="shared" si="82"/>
        <v>0</v>
      </c>
      <c r="P331" s="84">
        <f t="shared" si="82"/>
        <v>0</v>
      </c>
      <c r="Q331" s="84">
        <f t="shared" si="82"/>
        <v>0</v>
      </c>
      <c r="R331" s="84">
        <f t="shared" si="82"/>
        <v>0</v>
      </c>
      <c r="S331" s="84">
        <f t="shared" si="82"/>
        <v>0</v>
      </c>
      <c r="T331" s="84">
        <f t="shared" si="82"/>
        <v>0</v>
      </c>
      <c r="U331" s="84">
        <f t="shared" si="82"/>
        <v>0</v>
      </c>
      <c r="V331" s="84">
        <f t="shared" si="82"/>
        <v>0</v>
      </c>
      <c r="W331" s="84">
        <f t="shared" si="82"/>
        <v>0</v>
      </c>
      <c r="X331" s="84">
        <f t="shared" si="82"/>
        <v>0</v>
      </c>
      <c r="Y331" s="84">
        <f t="shared" si="82"/>
        <v>0</v>
      </c>
      <c r="Z331" s="84">
        <f t="shared" si="82"/>
        <v>0</v>
      </c>
      <c r="AA331" s="84">
        <f t="shared" si="82"/>
        <v>0</v>
      </c>
      <c r="AB331" s="84">
        <f t="shared" si="82"/>
        <v>0</v>
      </c>
      <c r="AC331" s="84">
        <f t="shared" si="82"/>
        <v>0</v>
      </c>
      <c r="AD331" s="84">
        <f t="shared" si="82"/>
        <v>0</v>
      </c>
      <c r="AE331" s="84">
        <f t="shared" si="82"/>
        <v>0</v>
      </c>
      <c r="AF331" s="84">
        <f t="shared" si="82"/>
        <v>0</v>
      </c>
      <c r="AG331" s="84">
        <f t="shared" si="82"/>
        <v>0</v>
      </c>
      <c r="AH331" s="84">
        <f t="shared" si="82"/>
        <v>0</v>
      </c>
      <c r="AI331" s="84">
        <f t="shared" si="82"/>
        <v>0</v>
      </c>
      <c r="AJ331" s="84">
        <f t="shared" si="82"/>
        <v>0</v>
      </c>
      <c r="AK331" s="84">
        <f t="shared" si="82"/>
        <v>0</v>
      </c>
      <c r="AL331" s="84">
        <f t="shared" si="82"/>
        <v>0</v>
      </c>
      <c r="AM331" s="84">
        <f t="shared" si="82"/>
        <v>0</v>
      </c>
      <c r="AN331" s="84">
        <f t="shared" si="82"/>
        <v>0</v>
      </c>
      <c r="AO331" s="84">
        <f t="shared" si="82"/>
        <v>0</v>
      </c>
      <c r="AP331" s="84">
        <f t="shared" si="82"/>
        <v>0</v>
      </c>
      <c r="AQ331" s="84">
        <f t="shared" si="81"/>
        <v>0</v>
      </c>
      <c r="AR331" s="84">
        <f t="shared" si="82"/>
        <v>0</v>
      </c>
      <c r="AS331" s="5"/>
      <c r="AT331" s="84">
        <f t="shared" si="77"/>
        <v>0</v>
      </c>
      <c r="AU331" s="84">
        <f t="shared" si="77"/>
        <v>0</v>
      </c>
      <c r="AV331" s="84">
        <f t="shared" si="77"/>
        <v>0</v>
      </c>
      <c r="AW331" s="84">
        <f t="shared" si="77"/>
        <v>0</v>
      </c>
      <c r="AX331" s="84">
        <f t="shared" si="77"/>
        <v>0</v>
      </c>
      <c r="AY331" s="84">
        <f t="shared" si="77"/>
        <v>0</v>
      </c>
      <c r="AZ331" s="84">
        <f t="shared" si="77"/>
        <v>0</v>
      </c>
      <c r="BA331" s="84">
        <f t="shared" si="77"/>
        <v>0</v>
      </c>
      <c r="BB331" s="84">
        <f t="shared" si="77"/>
        <v>0</v>
      </c>
      <c r="BC331" s="84">
        <f t="shared" si="77"/>
        <v>0</v>
      </c>
      <c r="BD331" s="5"/>
      <c r="BE331" s="5"/>
      <c r="BF331" s="5"/>
      <c r="BG331" s="5"/>
      <c r="BH331" s="5"/>
      <c r="BI331" s="5"/>
      <c r="BJ331" s="5"/>
    </row>
    <row r="332" spans="2:62" hidden="1">
      <c r="B332">
        <f t="shared" si="78"/>
        <v>840</v>
      </c>
      <c r="C332" t="str">
        <f t="shared" si="78"/>
        <v>RECOL.LECCIÓ</v>
      </c>
      <c r="D332" t="str">
        <f t="shared" si="78"/>
        <v>Recol.lecció enciam</v>
      </c>
      <c r="E332" s="82">
        <f t="shared" si="78"/>
        <v>2500</v>
      </c>
      <c r="F332" s="84">
        <f t="shared" si="82"/>
        <v>0</v>
      </c>
      <c r="G332" s="84">
        <f t="shared" si="82"/>
        <v>0</v>
      </c>
      <c r="H332" s="84">
        <f t="shared" si="82"/>
        <v>0</v>
      </c>
      <c r="I332" s="84">
        <f t="shared" si="82"/>
        <v>0</v>
      </c>
      <c r="J332" s="84">
        <f t="shared" si="82"/>
        <v>0</v>
      </c>
      <c r="K332" s="84">
        <f t="shared" si="82"/>
        <v>0</v>
      </c>
      <c r="L332" s="84">
        <f t="shared" si="82"/>
        <v>0</v>
      </c>
      <c r="M332" s="84">
        <f t="shared" si="82"/>
        <v>0</v>
      </c>
      <c r="N332" s="84">
        <f t="shared" si="82"/>
        <v>0</v>
      </c>
      <c r="O332" s="84">
        <f t="shared" si="82"/>
        <v>0</v>
      </c>
      <c r="P332" s="84">
        <f t="shared" si="82"/>
        <v>0</v>
      </c>
      <c r="Q332" s="84">
        <f t="shared" si="82"/>
        <v>0</v>
      </c>
      <c r="R332" s="84">
        <f t="shared" si="82"/>
        <v>0</v>
      </c>
      <c r="S332" s="84">
        <f t="shared" si="82"/>
        <v>0</v>
      </c>
      <c r="T332" s="84">
        <f t="shared" si="82"/>
        <v>0</v>
      </c>
      <c r="U332" s="84">
        <f t="shared" si="82"/>
        <v>0</v>
      </c>
      <c r="V332" s="84">
        <f t="shared" si="82"/>
        <v>0</v>
      </c>
      <c r="W332" s="84">
        <f t="shared" si="82"/>
        <v>0</v>
      </c>
      <c r="X332" s="84">
        <f t="shared" si="82"/>
        <v>0</v>
      </c>
      <c r="Y332" s="84">
        <f t="shared" si="82"/>
        <v>0</v>
      </c>
      <c r="Z332" s="84">
        <f t="shared" si="82"/>
        <v>0</v>
      </c>
      <c r="AA332" s="84">
        <f t="shared" si="82"/>
        <v>0</v>
      </c>
      <c r="AB332" s="84">
        <f t="shared" si="82"/>
        <v>0</v>
      </c>
      <c r="AC332" s="84">
        <f t="shared" si="82"/>
        <v>0</v>
      </c>
      <c r="AD332" s="84">
        <f t="shared" si="82"/>
        <v>0</v>
      </c>
      <c r="AE332" s="84">
        <f t="shared" si="82"/>
        <v>0</v>
      </c>
      <c r="AF332" s="84">
        <f t="shared" si="82"/>
        <v>0</v>
      </c>
      <c r="AG332" s="84">
        <f t="shared" si="82"/>
        <v>0</v>
      </c>
      <c r="AH332" s="84">
        <f t="shared" si="82"/>
        <v>0</v>
      </c>
      <c r="AI332" s="84">
        <f t="shared" si="82"/>
        <v>0</v>
      </c>
      <c r="AJ332" s="84">
        <f t="shared" si="82"/>
        <v>0</v>
      </c>
      <c r="AK332" s="84">
        <f t="shared" si="82"/>
        <v>0</v>
      </c>
      <c r="AL332" s="84">
        <f t="shared" si="82"/>
        <v>0</v>
      </c>
      <c r="AM332" s="84">
        <f t="shared" si="82"/>
        <v>0</v>
      </c>
      <c r="AN332" s="84">
        <f t="shared" si="82"/>
        <v>0</v>
      </c>
      <c r="AO332" s="84">
        <f t="shared" si="82"/>
        <v>0</v>
      </c>
      <c r="AP332" s="84">
        <f t="shared" si="82"/>
        <v>0</v>
      </c>
      <c r="AQ332" s="84">
        <f t="shared" si="81"/>
        <v>0</v>
      </c>
      <c r="AR332" s="84">
        <f t="shared" si="82"/>
        <v>0</v>
      </c>
      <c r="AS332" s="5"/>
      <c r="AT332" s="84">
        <f t="shared" si="77"/>
        <v>0</v>
      </c>
      <c r="AU332" s="84">
        <f t="shared" si="77"/>
        <v>0</v>
      </c>
      <c r="AV332" s="84">
        <f t="shared" si="77"/>
        <v>0</v>
      </c>
      <c r="AW332" s="84">
        <f t="shared" si="77"/>
        <v>0</v>
      </c>
      <c r="AX332" s="84">
        <f t="shared" si="77"/>
        <v>0</v>
      </c>
      <c r="AY332" s="84">
        <f t="shared" si="77"/>
        <v>0</v>
      </c>
      <c r="AZ332" s="84">
        <f t="shared" si="77"/>
        <v>0</v>
      </c>
      <c r="BA332" s="84">
        <f t="shared" si="77"/>
        <v>0</v>
      </c>
      <c r="BB332" s="84">
        <f t="shared" si="77"/>
        <v>0</v>
      </c>
      <c r="BC332" s="84">
        <f t="shared" si="77"/>
        <v>0</v>
      </c>
      <c r="BD332" s="5"/>
      <c r="BE332" s="5"/>
      <c r="BF332" s="5"/>
      <c r="BG332" s="5"/>
      <c r="BH332" s="5"/>
      <c r="BI332" s="5"/>
      <c r="BJ332" s="5"/>
    </row>
    <row r="333" spans="2:62" hidden="1">
      <c r="B333">
        <f t="shared" si="78"/>
        <v>850</v>
      </c>
      <c r="C333" t="str">
        <f t="shared" si="78"/>
        <v>RECOL.LECCIÓ</v>
      </c>
      <c r="D333" t="str">
        <f t="shared" si="78"/>
        <v>Recol.lecció bledes a manats</v>
      </c>
      <c r="E333" s="82">
        <f t="shared" si="78"/>
        <v>2500</v>
      </c>
      <c r="F333" s="84">
        <f t="shared" si="82"/>
        <v>0</v>
      </c>
      <c r="G333" s="84">
        <f t="shared" si="82"/>
        <v>0</v>
      </c>
      <c r="H333" s="84">
        <f t="shared" si="82"/>
        <v>0</v>
      </c>
      <c r="I333" s="84">
        <f t="shared" si="82"/>
        <v>0</v>
      </c>
      <c r="J333" s="84">
        <f t="shared" si="82"/>
        <v>0</v>
      </c>
      <c r="K333" s="84">
        <f t="shared" si="82"/>
        <v>0</v>
      </c>
      <c r="L333" s="84">
        <f t="shared" si="82"/>
        <v>0</v>
      </c>
      <c r="M333" s="84">
        <f t="shared" si="82"/>
        <v>0</v>
      </c>
      <c r="N333" s="84">
        <f t="shared" si="82"/>
        <v>0</v>
      </c>
      <c r="O333" s="84">
        <f t="shared" si="82"/>
        <v>0</v>
      </c>
      <c r="P333" s="84">
        <f t="shared" si="82"/>
        <v>0</v>
      </c>
      <c r="Q333" s="84">
        <f t="shared" si="82"/>
        <v>0</v>
      </c>
      <c r="R333" s="84">
        <f t="shared" si="82"/>
        <v>0</v>
      </c>
      <c r="S333" s="84">
        <f t="shared" si="82"/>
        <v>0</v>
      </c>
      <c r="T333" s="84">
        <f t="shared" si="82"/>
        <v>0</v>
      </c>
      <c r="U333" s="84">
        <f t="shared" si="82"/>
        <v>0</v>
      </c>
      <c r="V333" s="84">
        <f t="shared" si="82"/>
        <v>0</v>
      </c>
      <c r="W333" s="84">
        <f t="shared" si="82"/>
        <v>0</v>
      </c>
      <c r="X333" s="84">
        <f t="shared" si="82"/>
        <v>0</v>
      </c>
      <c r="Y333" s="84">
        <f t="shared" si="82"/>
        <v>0</v>
      </c>
      <c r="Z333" s="84">
        <f t="shared" si="82"/>
        <v>0</v>
      </c>
      <c r="AA333" s="84">
        <f t="shared" si="82"/>
        <v>0</v>
      </c>
      <c r="AB333" s="84">
        <f t="shared" si="82"/>
        <v>0</v>
      </c>
      <c r="AC333" s="84">
        <f t="shared" si="82"/>
        <v>0</v>
      </c>
      <c r="AD333" s="84">
        <f t="shared" si="82"/>
        <v>0</v>
      </c>
      <c r="AE333" s="84">
        <f t="shared" si="82"/>
        <v>0</v>
      </c>
      <c r="AF333" s="84">
        <f t="shared" si="82"/>
        <v>0</v>
      </c>
      <c r="AG333" s="84">
        <f t="shared" si="82"/>
        <v>0</v>
      </c>
      <c r="AH333" s="84">
        <f t="shared" si="82"/>
        <v>0</v>
      </c>
      <c r="AI333" s="84">
        <f t="shared" si="82"/>
        <v>0</v>
      </c>
      <c r="AJ333" s="84">
        <f t="shared" si="82"/>
        <v>0</v>
      </c>
      <c r="AK333" s="84">
        <f t="shared" si="82"/>
        <v>0</v>
      </c>
      <c r="AL333" s="84">
        <f t="shared" si="82"/>
        <v>0</v>
      </c>
      <c r="AM333" s="84">
        <f t="shared" si="82"/>
        <v>0</v>
      </c>
      <c r="AN333" s="84">
        <f t="shared" si="82"/>
        <v>0</v>
      </c>
      <c r="AO333" s="84">
        <f t="shared" si="82"/>
        <v>0</v>
      </c>
      <c r="AP333" s="84">
        <f t="shared" si="82"/>
        <v>0</v>
      </c>
      <c r="AQ333" s="84">
        <f t="shared" si="81"/>
        <v>0</v>
      </c>
      <c r="AR333" s="84">
        <f t="shared" si="82"/>
        <v>0</v>
      </c>
      <c r="AS333" s="5"/>
      <c r="AT333" s="84">
        <f t="shared" si="77"/>
        <v>0</v>
      </c>
      <c r="AU333" s="84">
        <f t="shared" si="77"/>
        <v>0</v>
      </c>
      <c r="AV333" s="84">
        <f t="shared" si="77"/>
        <v>0</v>
      </c>
      <c r="AW333" s="84">
        <f t="shared" si="77"/>
        <v>0</v>
      </c>
      <c r="AX333" s="84">
        <f t="shared" si="77"/>
        <v>0</v>
      </c>
      <c r="AY333" s="84">
        <f t="shared" si="77"/>
        <v>0</v>
      </c>
      <c r="AZ333" s="84">
        <f t="shared" si="77"/>
        <v>0</v>
      </c>
      <c r="BA333" s="84">
        <f t="shared" si="77"/>
        <v>0</v>
      </c>
      <c r="BB333" s="84">
        <f t="shared" si="77"/>
        <v>0</v>
      </c>
      <c r="BC333" s="84">
        <f t="shared" si="77"/>
        <v>0</v>
      </c>
      <c r="BD333" s="5"/>
      <c r="BE333" s="5"/>
      <c r="BF333" s="5"/>
      <c r="BG333" s="5"/>
      <c r="BH333" s="5"/>
      <c r="BI333" s="5"/>
      <c r="BJ333" s="5"/>
    </row>
    <row r="334" spans="2:62" hidden="1">
      <c r="B334">
        <f t="shared" si="78"/>
        <v>860</v>
      </c>
      <c r="C334" t="str">
        <f t="shared" si="78"/>
        <v>RECOL.LECCIÓ</v>
      </c>
      <c r="D334" t="str">
        <f t="shared" si="78"/>
        <v>Recol.lecció bledes</v>
      </c>
      <c r="E334" s="82">
        <f t="shared" si="78"/>
        <v>2500</v>
      </c>
      <c r="F334" s="84">
        <f t="shared" si="82"/>
        <v>0</v>
      </c>
      <c r="G334" s="84">
        <f t="shared" si="82"/>
        <v>0</v>
      </c>
      <c r="H334" s="84">
        <f t="shared" si="82"/>
        <v>0</v>
      </c>
      <c r="I334" s="84">
        <f t="shared" si="82"/>
        <v>0</v>
      </c>
      <c r="J334" s="84">
        <f t="shared" si="82"/>
        <v>0</v>
      </c>
      <c r="K334" s="84">
        <f t="shared" si="82"/>
        <v>0</v>
      </c>
      <c r="L334" s="84">
        <f t="shared" si="82"/>
        <v>0</v>
      </c>
      <c r="M334" s="84">
        <f t="shared" si="82"/>
        <v>0</v>
      </c>
      <c r="N334" s="84">
        <f t="shared" si="82"/>
        <v>0</v>
      </c>
      <c r="O334" s="84">
        <f t="shared" si="82"/>
        <v>0</v>
      </c>
      <c r="P334" s="84">
        <f t="shared" si="82"/>
        <v>0</v>
      </c>
      <c r="Q334" s="84">
        <f t="shared" si="82"/>
        <v>0</v>
      </c>
      <c r="R334" s="84">
        <f t="shared" si="82"/>
        <v>0</v>
      </c>
      <c r="S334" s="84">
        <f t="shared" si="82"/>
        <v>0</v>
      </c>
      <c r="T334" s="84">
        <f t="shared" si="82"/>
        <v>0</v>
      </c>
      <c r="U334" s="84">
        <f t="shared" si="82"/>
        <v>0</v>
      </c>
      <c r="V334" s="84">
        <f t="shared" si="82"/>
        <v>0</v>
      </c>
      <c r="W334" s="84">
        <f t="shared" si="82"/>
        <v>0</v>
      </c>
      <c r="X334" s="84">
        <f t="shared" si="82"/>
        <v>0</v>
      </c>
      <c r="Y334" s="84">
        <f t="shared" si="82"/>
        <v>0</v>
      </c>
      <c r="Z334" s="84">
        <f t="shared" si="82"/>
        <v>0</v>
      </c>
      <c r="AA334" s="84">
        <f t="shared" si="82"/>
        <v>0</v>
      </c>
      <c r="AB334" s="84">
        <f t="shared" si="82"/>
        <v>0</v>
      </c>
      <c r="AC334" s="84">
        <f t="shared" si="82"/>
        <v>0</v>
      </c>
      <c r="AD334" s="84">
        <f t="shared" si="82"/>
        <v>0</v>
      </c>
      <c r="AE334" s="84">
        <f t="shared" si="82"/>
        <v>0</v>
      </c>
      <c r="AF334" s="84">
        <f t="shared" si="82"/>
        <v>0</v>
      </c>
      <c r="AG334" s="84">
        <f t="shared" si="82"/>
        <v>0</v>
      </c>
      <c r="AH334" s="84">
        <f t="shared" si="82"/>
        <v>0</v>
      </c>
      <c r="AI334" s="84">
        <f t="shared" si="82"/>
        <v>0</v>
      </c>
      <c r="AJ334" s="84">
        <f t="shared" si="82"/>
        <v>0</v>
      </c>
      <c r="AK334" s="84">
        <f t="shared" si="82"/>
        <v>0</v>
      </c>
      <c r="AL334" s="84">
        <f t="shared" si="82"/>
        <v>0</v>
      </c>
      <c r="AM334" s="84">
        <f t="shared" si="82"/>
        <v>0</v>
      </c>
      <c r="AN334" s="84">
        <f t="shared" si="82"/>
        <v>0</v>
      </c>
      <c r="AO334" s="84">
        <f t="shared" si="82"/>
        <v>0</v>
      </c>
      <c r="AP334" s="84">
        <f t="shared" si="82"/>
        <v>0</v>
      </c>
      <c r="AQ334" s="84">
        <f t="shared" si="81"/>
        <v>0</v>
      </c>
      <c r="AR334" s="84">
        <f t="shared" si="82"/>
        <v>0</v>
      </c>
      <c r="AS334" s="5"/>
      <c r="AT334" s="84">
        <f t="shared" ref="AT334:BC336" si="83">+AT99*$E$4/$E334</f>
        <v>0</v>
      </c>
      <c r="AU334" s="84">
        <f t="shared" si="83"/>
        <v>0</v>
      </c>
      <c r="AV334" s="84">
        <f t="shared" si="83"/>
        <v>0</v>
      </c>
      <c r="AW334" s="84">
        <f t="shared" si="83"/>
        <v>0</v>
      </c>
      <c r="AX334" s="84">
        <f t="shared" si="83"/>
        <v>0</v>
      </c>
      <c r="AY334" s="84">
        <f t="shared" si="83"/>
        <v>0</v>
      </c>
      <c r="AZ334" s="84">
        <f t="shared" si="83"/>
        <v>0</v>
      </c>
      <c r="BA334" s="84">
        <f t="shared" si="83"/>
        <v>0</v>
      </c>
      <c r="BB334" s="84">
        <f t="shared" si="83"/>
        <v>0</v>
      </c>
      <c r="BC334" s="84">
        <f t="shared" si="83"/>
        <v>0</v>
      </c>
      <c r="BD334" s="5"/>
      <c r="BE334" s="5"/>
      <c r="BF334" s="5"/>
      <c r="BG334" s="5"/>
      <c r="BH334" s="5"/>
      <c r="BI334" s="5"/>
      <c r="BJ334" s="5"/>
    </row>
    <row r="335" spans="2:62" hidden="1">
      <c r="B335">
        <f t="shared" ref="B335:E350" si="84">+B100</f>
        <v>870</v>
      </c>
      <c r="C335" t="str">
        <f t="shared" si="84"/>
        <v>RECOL.LECCIÓ</v>
      </c>
      <c r="D335" t="str">
        <f t="shared" si="84"/>
        <v>Recol.lecció tomàquet</v>
      </c>
      <c r="E335" s="82">
        <f t="shared" si="84"/>
        <v>2500</v>
      </c>
      <c r="F335" s="84">
        <f t="shared" si="82"/>
        <v>0</v>
      </c>
      <c r="G335" s="84">
        <f t="shared" si="82"/>
        <v>0</v>
      </c>
      <c r="H335" s="84">
        <f t="shared" si="82"/>
        <v>0</v>
      </c>
      <c r="I335" s="84">
        <f t="shared" si="82"/>
        <v>0</v>
      </c>
      <c r="J335" s="84">
        <f t="shared" si="82"/>
        <v>0</v>
      </c>
      <c r="K335" s="84">
        <f t="shared" si="82"/>
        <v>0</v>
      </c>
      <c r="L335" s="84">
        <f t="shared" si="82"/>
        <v>0</v>
      </c>
      <c r="M335" s="84">
        <f t="shared" si="82"/>
        <v>0</v>
      </c>
      <c r="N335" s="84">
        <f t="shared" si="82"/>
        <v>0</v>
      </c>
      <c r="O335" s="84">
        <f t="shared" si="82"/>
        <v>0</v>
      </c>
      <c r="P335" s="84">
        <f t="shared" si="82"/>
        <v>0</v>
      </c>
      <c r="Q335" s="84">
        <f t="shared" si="82"/>
        <v>0</v>
      </c>
      <c r="R335" s="84">
        <f t="shared" si="82"/>
        <v>0</v>
      </c>
      <c r="S335" s="84">
        <f t="shared" si="82"/>
        <v>0</v>
      </c>
      <c r="T335" s="84">
        <f t="shared" si="82"/>
        <v>0</v>
      </c>
      <c r="U335" s="84">
        <f t="shared" si="82"/>
        <v>0</v>
      </c>
      <c r="V335" s="84">
        <f t="shared" si="82"/>
        <v>0</v>
      </c>
      <c r="W335" s="84">
        <f t="shared" si="82"/>
        <v>0</v>
      </c>
      <c r="X335" s="84">
        <f t="shared" si="82"/>
        <v>0</v>
      </c>
      <c r="Y335" s="84">
        <f t="shared" si="82"/>
        <v>0</v>
      </c>
      <c r="Z335" s="84">
        <f t="shared" si="82"/>
        <v>0</v>
      </c>
      <c r="AA335" s="84">
        <f t="shared" si="82"/>
        <v>0</v>
      </c>
      <c r="AB335" s="84">
        <f t="shared" si="82"/>
        <v>0</v>
      </c>
      <c r="AC335" s="84">
        <f t="shared" si="82"/>
        <v>0</v>
      </c>
      <c r="AD335" s="84">
        <f t="shared" si="82"/>
        <v>0</v>
      </c>
      <c r="AE335" s="84">
        <f t="shared" si="82"/>
        <v>0</v>
      </c>
      <c r="AF335" s="84">
        <f t="shared" si="82"/>
        <v>0</v>
      </c>
      <c r="AG335" s="84">
        <f t="shared" ref="AG335:AR335" si="85">+AG100*$E$4/$E335</f>
        <v>0</v>
      </c>
      <c r="AH335" s="84">
        <f t="shared" si="85"/>
        <v>0</v>
      </c>
      <c r="AI335" s="84">
        <f t="shared" si="85"/>
        <v>0</v>
      </c>
      <c r="AJ335" s="84">
        <f t="shared" si="85"/>
        <v>0</v>
      </c>
      <c r="AK335" s="84">
        <f t="shared" si="85"/>
        <v>0</v>
      </c>
      <c r="AL335" s="84">
        <f t="shared" si="85"/>
        <v>0</v>
      </c>
      <c r="AM335" s="84">
        <f t="shared" si="85"/>
        <v>0</v>
      </c>
      <c r="AN335" s="84">
        <f t="shared" si="85"/>
        <v>0</v>
      </c>
      <c r="AO335" s="84">
        <f t="shared" si="85"/>
        <v>0</v>
      </c>
      <c r="AP335" s="84">
        <f t="shared" si="85"/>
        <v>0</v>
      </c>
      <c r="AQ335" s="84">
        <f t="shared" si="81"/>
        <v>0</v>
      </c>
      <c r="AR335" s="84">
        <f t="shared" si="85"/>
        <v>0</v>
      </c>
      <c r="AS335" s="5"/>
      <c r="AT335" s="84">
        <f t="shared" si="83"/>
        <v>0</v>
      </c>
      <c r="AU335" s="84">
        <f t="shared" si="83"/>
        <v>0</v>
      </c>
      <c r="AV335" s="84">
        <f t="shared" si="83"/>
        <v>0</v>
      </c>
      <c r="AW335" s="84">
        <f t="shared" si="83"/>
        <v>0</v>
      </c>
      <c r="AX335" s="84">
        <f t="shared" si="83"/>
        <v>0</v>
      </c>
      <c r="AY335" s="84">
        <f t="shared" si="83"/>
        <v>0</v>
      </c>
      <c r="AZ335" s="84">
        <f t="shared" si="83"/>
        <v>0</v>
      </c>
      <c r="BA335" s="84">
        <f t="shared" si="83"/>
        <v>0</v>
      </c>
      <c r="BB335" s="84">
        <f t="shared" si="83"/>
        <v>0</v>
      </c>
      <c r="BC335" s="84">
        <f t="shared" si="83"/>
        <v>0</v>
      </c>
      <c r="BD335" s="5"/>
      <c r="BE335" s="5"/>
      <c r="BF335" s="5"/>
      <c r="BG335" s="5"/>
      <c r="BH335" s="5"/>
      <c r="BI335" s="5"/>
      <c r="BJ335" s="5"/>
    </row>
    <row r="336" spans="2:62" hidden="1">
      <c r="B336">
        <f t="shared" si="84"/>
        <v>880</v>
      </c>
      <c r="C336" t="str">
        <f t="shared" si="84"/>
        <v>RECOL.LECCIÓ</v>
      </c>
      <c r="D336" t="str">
        <f t="shared" si="84"/>
        <v>Recol.lecció carbassa</v>
      </c>
      <c r="E336" s="82">
        <f t="shared" si="84"/>
        <v>2500</v>
      </c>
      <c r="F336" s="84">
        <f t="shared" ref="F336:AR336" si="86">+F101*$E$4/$E336</f>
        <v>0</v>
      </c>
      <c r="G336" s="84">
        <f t="shared" si="86"/>
        <v>0</v>
      </c>
      <c r="H336" s="84">
        <f t="shared" si="86"/>
        <v>0</v>
      </c>
      <c r="I336" s="84">
        <f t="shared" si="86"/>
        <v>0</v>
      </c>
      <c r="J336" s="84">
        <f t="shared" si="86"/>
        <v>0</v>
      </c>
      <c r="K336" s="84">
        <f t="shared" si="86"/>
        <v>0</v>
      </c>
      <c r="L336" s="84">
        <f t="shared" si="86"/>
        <v>0</v>
      </c>
      <c r="M336" s="84">
        <f t="shared" si="86"/>
        <v>0</v>
      </c>
      <c r="N336" s="84">
        <f t="shared" si="86"/>
        <v>0</v>
      </c>
      <c r="O336" s="84">
        <f t="shared" si="86"/>
        <v>0</v>
      </c>
      <c r="P336" s="84">
        <f t="shared" si="86"/>
        <v>0</v>
      </c>
      <c r="Q336" s="84">
        <f t="shared" si="86"/>
        <v>0</v>
      </c>
      <c r="R336" s="84">
        <f t="shared" si="86"/>
        <v>0</v>
      </c>
      <c r="S336" s="84">
        <f t="shared" si="86"/>
        <v>0</v>
      </c>
      <c r="T336" s="84">
        <f t="shared" si="86"/>
        <v>0</v>
      </c>
      <c r="U336" s="84">
        <f t="shared" si="86"/>
        <v>0</v>
      </c>
      <c r="V336" s="84">
        <f t="shared" si="86"/>
        <v>0</v>
      </c>
      <c r="W336" s="84">
        <f t="shared" si="86"/>
        <v>0</v>
      </c>
      <c r="X336" s="84">
        <f t="shared" si="86"/>
        <v>0</v>
      </c>
      <c r="Y336" s="84">
        <f t="shared" si="86"/>
        <v>0</v>
      </c>
      <c r="Z336" s="84">
        <f t="shared" si="86"/>
        <v>0</v>
      </c>
      <c r="AA336" s="84">
        <f t="shared" si="86"/>
        <v>0</v>
      </c>
      <c r="AB336" s="84">
        <f t="shared" si="86"/>
        <v>0</v>
      </c>
      <c r="AC336" s="84">
        <f t="shared" si="86"/>
        <v>0</v>
      </c>
      <c r="AD336" s="84">
        <f t="shared" si="86"/>
        <v>0</v>
      </c>
      <c r="AE336" s="84">
        <f t="shared" si="86"/>
        <v>0</v>
      </c>
      <c r="AF336" s="84">
        <f t="shared" si="86"/>
        <v>0</v>
      </c>
      <c r="AG336" s="84">
        <f t="shared" si="86"/>
        <v>0</v>
      </c>
      <c r="AH336" s="84">
        <f t="shared" si="86"/>
        <v>0</v>
      </c>
      <c r="AI336" s="84">
        <f t="shared" si="86"/>
        <v>0</v>
      </c>
      <c r="AJ336" s="84">
        <f t="shared" si="86"/>
        <v>0</v>
      </c>
      <c r="AK336" s="84">
        <f t="shared" si="86"/>
        <v>0</v>
      </c>
      <c r="AL336" s="84">
        <f t="shared" si="86"/>
        <v>0</v>
      </c>
      <c r="AM336" s="84">
        <f t="shared" si="86"/>
        <v>0</v>
      </c>
      <c r="AN336" s="84">
        <f t="shared" si="86"/>
        <v>0</v>
      </c>
      <c r="AO336" s="84">
        <f t="shared" si="86"/>
        <v>0</v>
      </c>
      <c r="AP336" s="84">
        <f t="shared" si="86"/>
        <v>0</v>
      </c>
      <c r="AQ336" s="84">
        <f t="shared" si="81"/>
        <v>0</v>
      </c>
      <c r="AR336" s="84">
        <f t="shared" si="86"/>
        <v>0</v>
      </c>
      <c r="AS336" s="5"/>
      <c r="AT336" s="84">
        <f t="shared" si="83"/>
        <v>0</v>
      </c>
      <c r="AU336" s="84">
        <f t="shared" si="83"/>
        <v>0</v>
      </c>
      <c r="AV336" s="84">
        <f t="shared" si="83"/>
        <v>0</v>
      </c>
      <c r="AW336" s="84">
        <f t="shared" si="83"/>
        <v>0</v>
      </c>
      <c r="AX336" s="84">
        <f t="shared" si="83"/>
        <v>0</v>
      </c>
      <c r="AY336" s="84">
        <f t="shared" si="83"/>
        <v>0</v>
      </c>
      <c r="AZ336" s="84">
        <f t="shared" si="83"/>
        <v>0</v>
      </c>
      <c r="BA336" s="84">
        <f t="shared" si="83"/>
        <v>0</v>
      </c>
      <c r="BB336" s="84">
        <f t="shared" si="83"/>
        <v>0</v>
      </c>
      <c r="BC336" s="84">
        <f t="shared" si="83"/>
        <v>0</v>
      </c>
      <c r="BD336" s="5"/>
      <c r="BE336" s="5"/>
      <c r="BF336" s="5"/>
      <c r="BG336" s="5"/>
      <c r="BH336" s="5"/>
      <c r="BI336" s="5"/>
      <c r="BJ336" s="5"/>
    </row>
    <row r="337" spans="2:62" hidden="1">
      <c r="B337">
        <f t="shared" si="84"/>
        <v>115</v>
      </c>
      <c r="C337" t="str">
        <f t="shared" si="84"/>
        <v>PREPARACIÓ DEL SÒL</v>
      </c>
      <c r="D337" t="str">
        <f t="shared" si="84"/>
        <v>Preparació per desbrossat amb discos</v>
      </c>
      <c r="E337" s="82">
        <f t="shared" si="84"/>
        <v>2500</v>
      </c>
      <c r="F337" s="84">
        <f>IF($E$4&lt;$E337,$E$4/$E337*F102,F102)</f>
        <v>0</v>
      </c>
      <c r="G337" s="84">
        <f t="shared" ref="G337:AR352" si="87">IF($E$4&lt;$E337,$E$4/$E337*G102,G102)</f>
        <v>0</v>
      </c>
      <c r="H337" s="84">
        <f t="shared" si="87"/>
        <v>0</v>
      </c>
      <c r="I337" s="84">
        <f t="shared" si="87"/>
        <v>0</v>
      </c>
      <c r="J337" s="84">
        <f t="shared" si="87"/>
        <v>0</v>
      </c>
      <c r="K337" s="84">
        <f t="shared" si="87"/>
        <v>0</v>
      </c>
      <c r="L337" s="84">
        <f t="shared" si="87"/>
        <v>0</v>
      </c>
      <c r="M337" s="84">
        <f t="shared" si="87"/>
        <v>0</v>
      </c>
      <c r="N337" s="84">
        <f t="shared" si="87"/>
        <v>0</v>
      </c>
      <c r="O337" s="84">
        <f t="shared" si="87"/>
        <v>0</v>
      </c>
      <c r="P337" s="84">
        <f t="shared" si="87"/>
        <v>0</v>
      </c>
      <c r="Q337" s="84">
        <f t="shared" si="87"/>
        <v>0</v>
      </c>
      <c r="R337" s="84">
        <f t="shared" si="87"/>
        <v>0</v>
      </c>
      <c r="S337" s="84">
        <f t="shared" si="87"/>
        <v>0</v>
      </c>
      <c r="T337" s="84">
        <f t="shared" si="87"/>
        <v>0</v>
      </c>
      <c r="U337" s="84">
        <f t="shared" si="87"/>
        <v>0</v>
      </c>
      <c r="V337" s="84">
        <f t="shared" si="87"/>
        <v>0</v>
      </c>
      <c r="W337" s="84">
        <f t="shared" si="87"/>
        <v>0</v>
      </c>
      <c r="X337" s="84">
        <f t="shared" si="87"/>
        <v>0</v>
      </c>
      <c r="Y337" s="84">
        <f t="shared" si="87"/>
        <v>0</v>
      </c>
      <c r="Z337" s="84">
        <f t="shared" si="87"/>
        <v>0</v>
      </c>
      <c r="AA337" s="84">
        <f t="shared" si="87"/>
        <v>0</v>
      </c>
      <c r="AB337" s="84">
        <f t="shared" si="87"/>
        <v>0</v>
      </c>
      <c r="AC337" s="84">
        <f t="shared" si="87"/>
        <v>0</v>
      </c>
      <c r="AD337" s="84">
        <f t="shared" si="87"/>
        <v>0</v>
      </c>
      <c r="AE337" s="84">
        <f t="shared" si="87"/>
        <v>0</v>
      </c>
      <c r="AF337" s="84">
        <f t="shared" si="87"/>
        <v>0</v>
      </c>
      <c r="AG337" s="84">
        <f t="shared" si="87"/>
        <v>0</v>
      </c>
      <c r="AH337" s="84">
        <f t="shared" si="87"/>
        <v>0</v>
      </c>
      <c r="AI337" s="84">
        <f t="shared" si="87"/>
        <v>0</v>
      </c>
      <c r="AJ337" s="84">
        <f t="shared" si="87"/>
        <v>0</v>
      </c>
      <c r="AK337" s="84">
        <f t="shared" si="87"/>
        <v>0</v>
      </c>
      <c r="AL337" s="84">
        <f t="shared" si="87"/>
        <v>0</v>
      </c>
      <c r="AM337" s="84">
        <f t="shared" si="87"/>
        <v>0</v>
      </c>
      <c r="AN337" s="84">
        <f t="shared" si="87"/>
        <v>0</v>
      </c>
      <c r="AO337" s="84">
        <f t="shared" si="87"/>
        <v>0</v>
      </c>
      <c r="AP337" s="84">
        <f t="shared" si="87"/>
        <v>0</v>
      </c>
      <c r="AQ337" s="84">
        <f t="shared" si="87"/>
        <v>0</v>
      </c>
      <c r="AR337" s="84">
        <f t="shared" si="87"/>
        <v>0</v>
      </c>
      <c r="AS337" s="5"/>
      <c r="AT337" s="84">
        <f t="shared" ref="AT337:BC352" si="88">IF($E$4&lt;$E337,$E$4/$E337*AT102,AT102)</f>
        <v>0</v>
      </c>
      <c r="AU337" s="84">
        <f t="shared" si="88"/>
        <v>0</v>
      </c>
      <c r="AV337" s="84">
        <f t="shared" si="88"/>
        <v>0</v>
      </c>
      <c r="AW337" s="84">
        <f t="shared" si="88"/>
        <v>0</v>
      </c>
      <c r="AX337" s="84">
        <f t="shared" si="88"/>
        <v>0</v>
      </c>
      <c r="AY337" s="84">
        <f t="shared" si="88"/>
        <v>0</v>
      </c>
      <c r="AZ337" s="84">
        <f t="shared" si="88"/>
        <v>0</v>
      </c>
      <c r="BA337" s="84">
        <f t="shared" si="88"/>
        <v>0</v>
      </c>
      <c r="BB337" s="84">
        <f t="shared" si="88"/>
        <v>0</v>
      </c>
      <c r="BC337" s="84">
        <f t="shared" si="88"/>
        <v>0</v>
      </c>
      <c r="BD337" s="5"/>
      <c r="BE337" s="5"/>
      <c r="BF337" s="5"/>
      <c r="BG337" s="5"/>
      <c r="BH337" s="5"/>
      <c r="BI337" s="5"/>
      <c r="BJ337" s="5"/>
    </row>
    <row r="338" spans="2:62" hidden="1">
      <c r="B338">
        <f t="shared" si="84"/>
        <v>125</v>
      </c>
      <c r="C338" t="str">
        <f t="shared" si="84"/>
        <v>PREPARACIÓ DEL SÒL</v>
      </c>
      <c r="D338" t="str">
        <f t="shared" si="84"/>
        <v>Preparació per desbrossat amb desbrossadora</v>
      </c>
      <c r="E338" s="82">
        <f t="shared" si="84"/>
        <v>2500</v>
      </c>
      <c r="F338" s="84">
        <f t="shared" ref="F338:AR344" si="89">IF($E$4&lt;$E338,$E$4/$E338*F103,F103)</f>
        <v>0</v>
      </c>
      <c r="G338" s="84">
        <f t="shared" si="89"/>
        <v>0</v>
      </c>
      <c r="H338" s="84">
        <f t="shared" si="89"/>
        <v>0</v>
      </c>
      <c r="I338" s="84">
        <f t="shared" si="89"/>
        <v>0</v>
      </c>
      <c r="J338" s="84">
        <f t="shared" si="89"/>
        <v>0</v>
      </c>
      <c r="K338" s="84">
        <f t="shared" si="89"/>
        <v>0</v>
      </c>
      <c r="L338" s="84">
        <f t="shared" si="89"/>
        <v>0</v>
      </c>
      <c r="M338" s="84">
        <f t="shared" si="89"/>
        <v>0</v>
      </c>
      <c r="N338" s="84">
        <f t="shared" si="89"/>
        <v>0</v>
      </c>
      <c r="O338" s="84">
        <f t="shared" si="89"/>
        <v>0</v>
      </c>
      <c r="P338" s="84">
        <f t="shared" si="89"/>
        <v>0</v>
      </c>
      <c r="Q338" s="84">
        <f t="shared" si="89"/>
        <v>0</v>
      </c>
      <c r="R338" s="84">
        <f t="shared" si="89"/>
        <v>0</v>
      </c>
      <c r="S338" s="84">
        <f t="shared" si="89"/>
        <v>0</v>
      </c>
      <c r="T338" s="84">
        <f t="shared" si="89"/>
        <v>0</v>
      </c>
      <c r="U338" s="84">
        <f t="shared" si="89"/>
        <v>0</v>
      </c>
      <c r="V338" s="84">
        <f t="shared" si="89"/>
        <v>0</v>
      </c>
      <c r="W338" s="84">
        <f t="shared" si="89"/>
        <v>0</v>
      </c>
      <c r="X338" s="84">
        <f t="shared" si="89"/>
        <v>0</v>
      </c>
      <c r="Y338" s="84">
        <f t="shared" si="89"/>
        <v>0</v>
      </c>
      <c r="Z338" s="84">
        <f t="shared" si="89"/>
        <v>0</v>
      </c>
      <c r="AA338" s="84">
        <f t="shared" si="89"/>
        <v>0</v>
      </c>
      <c r="AB338" s="84">
        <f t="shared" si="89"/>
        <v>0</v>
      </c>
      <c r="AC338" s="84">
        <f t="shared" si="89"/>
        <v>0</v>
      </c>
      <c r="AD338" s="84">
        <f t="shared" si="89"/>
        <v>0</v>
      </c>
      <c r="AE338" s="84">
        <f t="shared" si="89"/>
        <v>0</v>
      </c>
      <c r="AF338" s="84">
        <f t="shared" si="89"/>
        <v>0</v>
      </c>
      <c r="AG338" s="84">
        <f t="shared" si="89"/>
        <v>0</v>
      </c>
      <c r="AH338" s="84">
        <f t="shared" si="89"/>
        <v>0</v>
      </c>
      <c r="AI338" s="84">
        <f t="shared" si="89"/>
        <v>0</v>
      </c>
      <c r="AJ338" s="84">
        <f t="shared" si="89"/>
        <v>0</v>
      </c>
      <c r="AK338" s="84">
        <f t="shared" si="89"/>
        <v>0</v>
      </c>
      <c r="AL338" s="84">
        <f t="shared" si="89"/>
        <v>0</v>
      </c>
      <c r="AM338" s="84">
        <f t="shared" si="89"/>
        <v>0</v>
      </c>
      <c r="AN338" s="84">
        <f t="shared" si="89"/>
        <v>0</v>
      </c>
      <c r="AO338" s="84">
        <f t="shared" si="89"/>
        <v>0</v>
      </c>
      <c r="AP338" s="84">
        <f t="shared" si="89"/>
        <v>0</v>
      </c>
      <c r="AQ338" s="84">
        <f t="shared" si="87"/>
        <v>0</v>
      </c>
      <c r="AR338" s="84">
        <f t="shared" si="89"/>
        <v>0</v>
      </c>
      <c r="AS338" s="5"/>
      <c r="AT338" s="84">
        <f t="shared" si="88"/>
        <v>0</v>
      </c>
      <c r="AU338" s="84">
        <f t="shared" si="88"/>
        <v>0</v>
      </c>
      <c r="AV338" s="84">
        <f t="shared" si="88"/>
        <v>0</v>
      </c>
      <c r="AW338" s="84">
        <f t="shared" si="88"/>
        <v>0</v>
      </c>
      <c r="AX338" s="84">
        <f t="shared" si="88"/>
        <v>0</v>
      </c>
      <c r="AY338" s="84">
        <f t="shared" si="88"/>
        <v>0</v>
      </c>
      <c r="AZ338" s="84">
        <f t="shared" si="88"/>
        <v>0</v>
      </c>
      <c r="BA338" s="84">
        <f t="shared" si="88"/>
        <v>0</v>
      </c>
      <c r="BB338" s="84">
        <f t="shared" si="88"/>
        <v>0</v>
      </c>
      <c r="BC338" s="84">
        <f t="shared" si="88"/>
        <v>0</v>
      </c>
      <c r="BD338" s="5"/>
      <c r="BE338" s="5"/>
      <c r="BF338" s="5"/>
      <c r="BG338" s="5"/>
      <c r="BH338" s="5"/>
      <c r="BI338" s="5"/>
      <c r="BJ338" s="5"/>
    </row>
    <row r="339" spans="2:62" hidden="1">
      <c r="B339">
        <f t="shared" si="84"/>
        <v>135</v>
      </c>
      <c r="C339" t="str">
        <f t="shared" si="84"/>
        <v>PREPARACIÓ DEL SÒL</v>
      </c>
      <c r="D339" t="str">
        <f t="shared" si="84"/>
        <v>Preparació per subsolat</v>
      </c>
      <c r="E339" s="82">
        <f t="shared" si="84"/>
        <v>2500</v>
      </c>
      <c r="F339" s="84">
        <f t="shared" si="89"/>
        <v>0</v>
      </c>
      <c r="G339" s="84">
        <f t="shared" si="89"/>
        <v>0</v>
      </c>
      <c r="H339" s="84">
        <f t="shared" si="89"/>
        <v>0</v>
      </c>
      <c r="I339" s="84">
        <f t="shared" si="89"/>
        <v>0</v>
      </c>
      <c r="J339" s="84">
        <f t="shared" si="89"/>
        <v>0</v>
      </c>
      <c r="K339" s="84">
        <f t="shared" si="89"/>
        <v>0</v>
      </c>
      <c r="L339" s="84">
        <f t="shared" si="89"/>
        <v>0</v>
      </c>
      <c r="M339" s="84">
        <f t="shared" si="89"/>
        <v>0</v>
      </c>
      <c r="N339" s="84">
        <f t="shared" si="89"/>
        <v>0</v>
      </c>
      <c r="O339" s="84">
        <f t="shared" si="89"/>
        <v>0</v>
      </c>
      <c r="P339" s="84">
        <f t="shared" si="89"/>
        <v>0</v>
      </c>
      <c r="Q339" s="84">
        <f t="shared" si="89"/>
        <v>0</v>
      </c>
      <c r="R339" s="84">
        <f t="shared" si="89"/>
        <v>0</v>
      </c>
      <c r="S339" s="84">
        <f t="shared" si="89"/>
        <v>0</v>
      </c>
      <c r="T339" s="84">
        <f t="shared" si="89"/>
        <v>0</v>
      </c>
      <c r="U339" s="84">
        <f t="shared" si="89"/>
        <v>0</v>
      </c>
      <c r="V339" s="84">
        <f t="shared" si="89"/>
        <v>0</v>
      </c>
      <c r="W339" s="84">
        <f t="shared" si="89"/>
        <v>0</v>
      </c>
      <c r="X339" s="84">
        <f t="shared" si="89"/>
        <v>0</v>
      </c>
      <c r="Y339" s="84">
        <f t="shared" si="89"/>
        <v>0</v>
      </c>
      <c r="Z339" s="84">
        <f t="shared" si="89"/>
        <v>0</v>
      </c>
      <c r="AA339" s="84">
        <f t="shared" si="89"/>
        <v>0</v>
      </c>
      <c r="AB339" s="84">
        <f t="shared" si="89"/>
        <v>0</v>
      </c>
      <c r="AC339" s="84">
        <f t="shared" si="89"/>
        <v>0</v>
      </c>
      <c r="AD339" s="84">
        <f t="shared" si="89"/>
        <v>0</v>
      </c>
      <c r="AE339" s="84">
        <f t="shared" si="89"/>
        <v>0</v>
      </c>
      <c r="AF339" s="84">
        <f t="shared" si="89"/>
        <v>0</v>
      </c>
      <c r="AG339" s="84">
        <f t="shared" si="89"/>
        <v>0</v>
      </c>
      <c r="AH339" s="84">
        <f t="shared" si="89"/>
        <v>0</v>
      </c>
      <c r="AI339" s="84">
        <f t="shared" si="89"/>
        <v>0</v>
      </c>
      <c r="AJ339" s="84">
        <f t="shared" si="89"/>
        <v>0</v>
      </c>
      <c r="AK339" s="84">
        <f t="shared" si="89"/>
        <v>0</v>
      </c>
      <c r="AL339" s="84">
        <f t="shared" si="89"/>
        <v>0</v>
      </c>
      <c r="AM339" s="84">
        <f t="shared" si="89"/>
        <v>0</v>
      </c>
      <c r="AN339" s="84">
        <f t="shared" si="89"/>
        <v>0</v>
      </c>
      <c r="AO339" s="84">
        <f t="shared" si="89"/>
        <v>0</v>
      </c>
      <c r="AP339" s="84">
        <f t="shared" si="89"/>
        <v>0</v>
      </c>
      <c r="AQ339" s="84">
        <f t="shared" si="87"/>
        <v>0</v>
      </c>
      <c r="AR339" s="84">
        <f t="shared" si="89"/>
        <v>0</v>
      </c>
      <c r="AS339" s="5"/>
      <c r="AT339" s="84">
        <f t="shared" si="88"/>
        <v>0</v>
      </c>
      <c r="AU339" s="84">
        <f t="shared" si="88"/>
        <v>0</v>
      </c>
      <c r="AV339" s="84">
        <f t="shared" si="88"/>
        <v>0</v>
      </c>
      <c r="AW339" s="84">
        <f t="shared" si="88"/>
        <v>0</v>
      </c>
      <c r="AX339" s="84">
        <f t="shared" si="88"/>
        <v>0</v>
      </c>
      <c r="AY339" s="84">
        <f t="shared" si="88"/>
        <v>0</v>
      </c>
      <c r="AZ339" s="84">
        <f t="shared" si="88"/>
        <v>0</v>
      </c>
      <c r="BA339" s="84">
        <f t="shared" si="88"/>
        <v>0</v>
      </c>
      <c r="BB339" s="84">
        <f t="shared" si="88"/>
        <v>0</v>
      </c>
      <c r="BC339" s="84">
        <f t="shared" si="88"/>
        <v>0</v>
      </c>
      <c r="BD339" s="5"/>
      <c r="BE339" s="5"/>
      <c r="BF339" s="5"/>
      <c r="BG339" s="5"/>
      <c r="BH339" s="5"/>
      <c r="BI339" s="5"/>
      <c r="BJ339" s="5"/>
    </row>
    <row r="340" spans="2:62" hidden="1">
      <c r="B340">
        <f t="shared" si="84"/>
        <v>145</v>
      </c>
      <c r="C340" t="str">
        <f t="shared" si="84"/>
        <v>PREPARACIÓ DEL SÒL</v>
      </c>
      <c r="D340" t="str">
        <f t="shared" si="84"/>
        <v>Preparació per alçat</v>
      </c>
      <c r="E340" s="82">
        <f t="shared" si="84"/>
        <v>2500</v>
      </c>
      <c r="F340" s="84">
        <f t="shared" si="89"/>
        <v>0</v>
      </c>
      <c r="G340" s="84">
        <f t="shared" si="89"/>
        <v>0</v>
      </c>
      <c r="H340" s="84">
        <f t="shared" si="89"/>
        <v>0</v>
      </c>
      <c r="I340" s="84">
        <f t="shared" si="89"/>
        <v>0</v>
      </c>
      <c r="J340" s="84">
        <f t="shared" si="89"/>
        <v>0</v>
      </c>
      <c r="K340" s="84">
        <f t="shared" si="89"/>
        <v>0</v>
      </c>
      <c r="L340" s="84">
        <f t="shared" si="89"/>
        <v>0</v>
      </c>
      <c r="M340" s="84">
        <f t="shared" si="89"/>
        <v>0</v>
      </c>
      <c r="N340" s="84">
        <f t="shared" si="89"/>
        <v>0</v>
      </c>
      <c r="O340" s="84">
        <f t="shared" si="89"/>
        <v>0</v>
      </c>
      <c r="P340" s="84">
        <f t="shared" si="89"/>
        <v>0</v>
      </c>
      <c r="Q340" s="84">
        <f t="shared" si="89"/>
        <v>0</v>
      </c>
      <c r="R340" s="84">
        <f t="shared" si="89"/>
        <v>0</v>
      </c>
      <c r="S340" s="84">
        <f t="shared" si="89"/>
        <v>0</v>
      </c>
      <c r="T340" s="84">
        <f t="shared" si="89"/>
        <v>0</v>
      </c>
      <c r="U340" s="84">
        <f t="shared" si="89"/>
        <v>0</v>
      </c>
      <c r="V340" s="84">
        <f t="shared" si="89"/>
        <v>0</v>
      </c>
      <c r="W340" s="84">
        <f t="shared" si="89"/>
        <v>0</v>
      </c>
      <c r="X340" s="84">
        <f t="shared" si="89"/>
        <v>0</v>
      </c>
      <c r="Y340" s="84">
        <f t="shared" si="89"/>
        <v>0</v>
      </c>
      <c r="Z340" s="84">
        <f t="shared" si="89"/>
        <v>0</v>
      </c>
      <c r="AA340" s="84">
        <f t="shared" si="89"/>
        <v>0</v>
      </c>
      <c r="AB340" s="84">
        <f t="shared" si="89"/>
        <v>0</v>
      </c>
      <c r="AC340" s="84">
        <f t="shared" si="89"/>
        <v>0</v>
      </c>
      <c r="AD340" s="84">
        <f t="shared" si="89"/>
        <v>0</v>
      </c>
      <c r="AE340" s="84">
        <f t="shared" si="89"/>
        <v>0</v>
      </c>
      <c r="AF340" s="84">
        <f t="shared" si="89"/>
        <v>0</v>
      </c>
      <c r="AG340" s="84">
        <f t="shared" si="89"/>
        <v>0</v>
      </c>
      <c r="AH340" s="84">
        <f t="shared" si="89"/>
        <v>0</v>
      </c>
      <c r="AI340" s="84">
        <f t="shared" si="89"/>
        <v>0</v>
      </c>
      <c r="AJ340" s="84">
        <f t="shared" si="89"/>
        <v>0</v>
      </c>
      <c r="AK340" s="84">
        <f t="shared" si="89"/>
        <v>0</v>
      </c>
      <c r="AL340" s="84">
        <f t="shared" si="89"/>
        <v>0</v>
      </c>
      <c r="AM340" s="84">
        <f t="shared" si="89"/>
        <v>0</v>
      </c>
      <c r="AN340" s="84">
        <f t="shared" si="89"/>
        <v>0</v>
      </c>
      <c r="AO340" s="84">
        <f t="shared" si="89"/>
        <v>0</v>
      </c>
      <c r="AP340" s="84">
        <f t="shared" si="89"/>
        <v>0</v>
      </c>
      <c r="AQ340" s="84">
        <f t="shared" si="87"/>
        <v>0</v>
      </c>
      <c r="AR340" s="84">
        <f t="shared" si="89"/>
        <v>0</v>
      </c>
      <c r="AS340" s="5"/>
      <c r="AT340" s="84">
        <f t="shared" si="88"/>
        <v>0</v>
      </c>
      <c r="AU340" s="84">
        <f t="shared" si="88"/>
        <v>0</v>
      </c>
      <c r="AV340" s="84">
        <f t="shared" si="88"/>
        <v>0</v>
      </c>
      <c r="AW340" s="84">
        <f t="shared" si="88"/>
        <v>0</v>
      </c>
      <c r="AX340" s="84">
        <f t="shared" si="88"/>
        <v>0</v>
      </c>
      <c r="AY340" s="84">
        <f t="shared" si="88"/>
        <v>0</v>
      </c>
      <c r="AZ340" s="84">
        <f t="shared" si="88"/>
        <v>0</v>
      </c>
      <c r="BA340" s="84">
        <f t="shared" si="88"/>
        <v>0</v>
      </c>
      <c r="BB340" s="84">
        <f t="shared" si="88"/>
        <v>0</v>
      </c>
      <c r="BC340" s="84">
        <f t="shared" si="88"/>
        <v>0</v>
      </c>
      <c r="BD340" s="5"/>
      <c r="BE340" s="5"/>
      <c r="BF340" s="5"/>
      <c r="BG340" s="5"/>
      <c r="BH340" s="5"/>
      <c r="BI340" s="5"/>
      <c r="BJ340" s="5"/>
    </row>
    <row r="341" spans="2:62" hidden="1">
      <c r="B341">
        <f t="shared" si="84"/>
        <v>155</v>
      </c>
      <c r="C341" t="str">
        <f t="shared" si="84"/>
        <v>PREPARACIÓ DEL SÒL</v>
      </c>
      <c r="D341" t="str">
        <f t="shared" si="84"/>
        <v>Preparació per estripat</v>
      </c>
      <c r="E341" s="82">
        <f t="shared" si="84"/>
        <v>2500</v>
      </c>
      <c r="F341" s="84">
        <f t="shared" si="89"/>
        <v>0</v>
      </c>
      <c r="G341" s="84">
        <f t="shared" si="89"/>
        <v>0</v>
      </c>
      <c r="H341" s="84">
        <f t="shared" si="89"/>
        <v>0</v>
      </c>
      <c r="I341" s="84">
        <f t="shared" si="89"/>
        <v>0</v>
      </c>
      <c r="J341" s="84">
        <f t="shared" si="89"/>
        <v>0</v>
      </c>
      <c r="K341" s="84">
        <f t="shared" si="89"/>
        <v>0</v>
      </c>
      <c r="L341" s="84">
        <f t="shared" si="89"/>
        <v>0</v>
      </c>
      <c r="M341" s="84">
        <f t="shared" si="89"/>
        <v>0</v>
      </c>
      <c r="N341" s="84">
        <f t="shared" si="89"/>
        <v>0</v>
      </c>
      <c r="O341" s="84">
        <f t="shared" si="89"/>
        <v>0</v>
      </c>
      <c r="P341" s="84">
        <f t="shared" si="89"/>
        <v>0</v>
      </c>
      <c r="Q341" s="84">
        <f t="shared" si="89"/>
        <v>0</v>
      </c>
      <c r="R341" s="84">
        <f t="shared" si="89"/>
        <v>0</v>
      </c>
      <c r="S341" s="84">
        <f t="shared" si="89"/>
        <v>0</v>
      </c>
      <c r="T341" s="84">
        <f t="shared" si="89"/>
        <v>0</v>
      </c>
      <c r="U341" s="84">
        <f t="shared" si="89"/>
        <v>0</v>
      </c>
      <c r="V341" s="84">
        <f t="shared" si="89"/>
        <v>0</v>
      </c>
      <c r="W341" s="84">
        <f t="shared" si="89"/>
        <v>0</v>
      </c>
      <c r="X341" s="84">
        <f t="shared" si="89"/>
        <v>0</v>
      </c>
      <c r="Y341" s="84">
        <f t="shared" si="89"/>
        <v>0</v>
      </c>
      <c r="Z341" s="84">
        <f t="shared" si="89"/>
        <v>0</v>
      </c>
      <c r="AA341" s="84">
        <f t="shared" si="89"/>
        <v>0</v>
      </c>
      <c r="AB341" s="84">
        <f t="shared" si="89"/>
        <v>0</v>
      </c>
      <c r="AC341" s="84">
        <f t="shared" si="89"/>
        <v>0</v>
      </c>
      <c r="AD341" s="84">
        <f t="shared" si="89"/>
        <v>0</v>
      </c>
      <c r="AE341" s="84">
        <f t="shared" si="89"/>
        <v>0</v>
      </c>
      <c r="AF341" s="84">
        <f t="shared" si="89"/>
        <v>0</v>
      </c>
      <c r="AG341" s="84">
        <f t="shared" si="89"/>
        <v>0</v>
      </c>
      <c r="AH341" s="84">
        <f t="shared" si="89"/>
        <v>0</v>
      </c>
      <c r="AI341" s="84">
        <f t="shared" si="89"/>
        <v>0</v>
      </c>
      <c r="AJ341" s="84">
        <f t="shared" si="89"/>
        <v>0</v>
      </c>
      <c r="AK341" s="84">
        <f t="shared" si="89"/>
        <v>0</v>
      </c>
      <c r="AL341" s="84">
        <f t="shared" si="89"/>
        <v>0</v>
      </c>
      <c r="AM341" s="84">
        <f t="shared" si="89"/>
        <v>0</v>
      </c>
      <c r="AN341" s="84">
        <f t="shared" si="89"/>
        <v>0</v>
      </c>
      <c r="AO341" s="84">
        <f t="shared" si="89"/>
        <v>0</v>
      </c>
      <c r="AP341" s="84">
        <f t="shared" si="89"/>
        <v>0</v>
      </c>
      <c r="AQ341" s="84">
        <f t="shared" si="87"/>
        <v>0</v>
      </c>
      <c r="AR341" s="84">
        <f t="shared" si="89"/>
        <v>0</v>
      </c>
      <c r="AS341" s="5"/>
      <c r="AT341" s="84">
        <f t="shared" si="88"/>
        <v>0</v>
      </c>
      <c r="AU341" s="84">
        <f t="shared" si="88"/>
        <v>0</v>
      </c>
      <c r="AV341" s="84">
        <f t="shared" si="88"/>
        <v>0</v>
      </c>
      <c r="AW341" s="84">
        <f t="shared" si="88"/>
        <v>0</v>
      </c>
      <c r="AX341" s="84">
        <f t="shared" si="88"/>
        <v>0</v>
      </c>
      <c r="AY341" s="84">
        <f t="shared" si="88"/>
        <v>0</v>
      </c>
      <c r="AZ341" s="84">
        <f t="shared" si="88"/>
        <v>0</v>
      </c>
      <c r="BA341" s="84">
        <f t="shared" si="88"/>
        <v>0</v>
      </c>
      <c r="BB341" s="84">
        <f t="shared" si="88"/>
        <v>0</v>
      </c>
      <c r="BC341" s="84">
        <f t="shared" si="88"/>
        <v>0</v>
      </c>
      <c r="BD341" s="5"/>
      <c r="BE341" s="5"/>
      <c r="BF341" s="5"/>
      <c r="BG341" s="5"/>
      <c r="BH341" s="5"/>
      <c r="BI341" s="5"/>
      <c r="BJ341" s="5"/>
    </row>
    <row r="342" spans="2:62" hidden="1">
      <c r="B342">
        <f t="shared" si="84"/>
        <v>165</v>
      </c>
      <c r="C342" t="str">
        <f t="shared" si="84"/>
        <v>PREPARACIÓ DEL SÒL</v>
      </c>
      <c r="D342" t="str">
        <f t="shared" si="84"/>
        <v>Preparació per fresat</v>
      </c>
      <c r="E342" s="82">
        <f t="shared" si="84"/>
        <v>2500</v>
      </c>
      <c r="F342" s="84">
        <f t="shared" si="89"/>
        <v>0</v>
      </c>
      <c r="G342" s="84">
        <f t="shared" si="89"/>
        <v>0</v>
      </c>
      <c r="H342" s="84">
        <f t="shared" si="89"/>
        <v>0</v>
      </c>
      <c r="I342" s="84">
        <f t="shared" si="89"/>
        <v>0</v>
      </c>
      <c r="J342" s="84">
        <f t="shared" si="89"/>
        <v>0</v>
      </c>
      <c r="K342" s="84">
        <f t="shared" si="89"/>
        <v>0</v>
      </c>
      <c r="L342" s="84">
        <f t="shared" si="89"/>
        <v>0</v>
      </c>
      <c r="M342" s="84">
        <f t="shared" si="89"/>
        <v>0</v>
      </c>
      <c r="N342" s="84">
        <f t="shared" si="89"/>
        <v>0</v>
      </c>
      <c r="O342" s="84">
        <f t="shared" si="89"/>
        <v>0</v>
      </c>
      <c r="P342" s="84">
        <f t="shared" si="89"/>
        <v>0</v>
      </c>
      <c r="Q342" s="84">
        <f t="shared" si="89"/>
        <v>0</v>
      </c>
      <c r="R342" s="84">
        <f t="shared" si="89"/>
        <v>0</v>
      </c>
      <c r="S342" s="84">
        <f t="shared" si="89"/>
        <v>0</v>
      </c>
      <c r="T342" s="84">
        <f t="shared" si="89"/>
        <v>0</v>
      </c>
      <c r="U342" s="84">
        <f t="shared" si="89"/>
        <v>0</v>
      </c>
      <c r="V342" s="84">
        <f t="shared" si="89"/>
        <v>0</v>
      </c>
      <c r="W342" s="84">
        <f t="shared" si="89"/>
        <v>0</v>
      </c>
      <c r="X342" s="84">
        <f t="shared" si="89"/>
        <v>0</v>
      </c>
      <c r="Y342" s="84">
        <f t="shared" si="89"/>
        <v>0</v>
      </c>
      <c r="Z342" s="84">
        <f t="shared" si="89"/>
        <v>0</v>
      </c>
      <c r="AA342" s="84">
        <f t="shared" si="89"/>
        <v>0</v>
      </c>
      <c r="AB342" s="84">
        <f t="shared" si="89"/>
        <v>0</v>
      </c>
      <c r="AC342" s="84">
        <f t="shared" si="89"/>
        <v>0</v>
      </c>
      <c r="AD342" s="84">
        <f t="shared" si="89"/>
        <v>0</v>
      </c>
      <c r="AE342" s="84">
        <f t="shared" si="89"/>
        <v>0</v>
      </c>
      <c r="AF342" s="84">
        <f t="shared" si="89"/>
        <v>0</v>
      </c>
      <c r="AG342" s="84">
        <f t="shared" si="89"/>
        <v>0</v>
      </c>
      <c r="AH342" s="84">
        <f t="shared" si="89"/>
        <v>0</v>
      </c>
      <c r="AI342" s="84">
        <f t="shared" si="89"/>
        <v>0</v>
      </c>
      <c r="AJ342" s="84">
        <f t="shared" si="89"/>
        <v>0</v>
      </c>
      <c r="AK342" s="84">
        <f t="shared" si="89"/>
        <v>0</v>
      </c>
      <c r="AL342" s="84">
        <f t="shared" si="89"/>
        <v>0</v>
      </c>
      <c r="AM342" s="84">
        <f t="shared" si="89"/>
        <v>0</v>
      </c>
      <c r="AN342" s="84">
        <f t="shared" si="89"/>
        <v>0</v>
      </c>
      <c r="AO342" s="84">
        <f t="shared" si="89"/>
        <v>0</v>
      </c>
      <c r="AP342" s="84">
        <f t="shared" si="89"/>
        <v>0</v>
      </c>
      <c r="AQ342" s="84">
        <f t="shared" si="87"/>
        <v>0</v>
      </c>
      <c r="AR342" s="84">
        <f t="shared" si="89"/>
        <v>0</v>
      </c>
      <c r="AS342" s="5"/>
      <c r="AT342" s="84">
        <f t="shared" si="88"/>
        <v>0</v>
      </c>
      <c r="AU342" s="84">
        <f t="shared" si="88"/>
        <v>0</v>
      </c>
      <c r="AV342" s="84">
        <f t="shared" si="88"/>
        <v>0</v>
      </c>
      <c r="AW342" s="84">
        <f t="shared" si="88"/>
        <v>0</v>
      </c>
      <c r="AX342" s="84">
        <f t="shared" si="88"/>
        <v>0</v>
      </c>
      <c r="AY342" s="84">
        <f t="shared" si="88"/>
        <v>0</v>
      </c>
      <c r="AZ342" s="84">
        <f t="shared" si="88"/>
        <v>0</v>
      </c>
      <c r="BA342" s="84">
        <f t="shared" si="88"/>
        <v>0</v>
      </c>
      <c r="BB342" s="84">
        <f t="shared" si="88"/>
        <v>0</v>
      </c>
      <c r="BC342" s="84">
        <f t="shared" si="88"/>
        <v>0</v>
      </c>
      <c r="BD342" s="5"/>
      <c r="BE342" s="5"/>
      <c r="BF342" s="5"/>
      <c r="BG342" s="5"/>
      <c r="BH342" s="5"/>
      <c r="BI342" s="5"/>
      <c r="BJ342" s="5"/>
    </row>
    <row r="343" spans="2:62" hidden="1">
      <c r="B343">
        <f t="shared" si="84"/>
        <v>215</v>
      </c>
      <c r="C343" t="str">
        <f t="shared" si="84"/>
        <v>ADOBAT</v>
      </c>
      <c r="D343" t="str">
        <f t="shared" si="84"/>
        <v>Preparació per aplicació de compost (36 t/ha)</v>
      </c>
      <c r="E343" s="82">
        <f t="shared" si="84"/>
        <v>2500</v>
      </c>
      <c r="F343" s="84">
        <f t="shared" si="89"/>
        <v>0</v>
      </c>
      <c r="G343" s="84">
        <f t="shared" si="89"/>
        <v>0</v>
      </c>
      <c r="H343" s="84">
        <f t="shared" si="89"/>
        <v>0</v>
      </c>
      <c r="I343" s="84">
        <f t="shared" si="89"/>
        <v>0</v>
      </c>
      <c r="J343" s="84">
        <f t="shared" si="89"/>
        <v>0</v>
      </c>
      <c r="K343" s="84">
        <f t="shared" si="89"/>
        <v>0</v>
      </c>
      <c r="L343" s="84">
        <f t="shared" si="89"/>
        <v>0</v>
      </c>
      <c r="M343" s="84">
        <f t="shared" si="89"/>
        <v>0</v>
      </c>
      <c r="N343" s="84">
        <f t="shared" si="89"/>
        <v>0</v>
      </c>
      <c r="O343" s="84">
        <f t="shared" si="89"/>
        <v>0</v>
      </c>
      <c r="P343" s="84">
        <f t="shared" si="89"/>
        <v>0</v>
      </c>
      <c r="Q343" s="84">
        <f t="shared" si="89"/>
        <v>0</v>
      </c>
      <c r="R343" s="84">
        <f t="shared" si="89"/>
        <v>0</v>
      </c>
      <c r="S343" s="84">
        <f t="shared" si="89"/>
        <v>0</v>
      </c>
      <c r="T343" s="84">
        <f t="shared" si="89"/>
        <v>0</v>
      </c>
      <c r="U343" s="84">
        <f t="shared" si="89"/>
        <v>0</v>
      </c>
      <c r="V343" s="84">
        <f t="shared" si="89"/>
        <v>0</v>
      </c>
      <c r="W343" s="84">
        <f t="shared" si="89"/>
        <v>0</v>
      </c>
      <c r="X343" s="84">
        <f t="shared" si="89"/>
        <v>0</v>
      </c>
      <c r="Y343" s="84">
        <f t="shared" si="89"/>
        <v>0</v>
      </c>
      <c r="Z343" s="84">
        <f t="shared" si="89"/>
        <v>0</v>
      </c>
      <c r="AA343" s="84">
        <f t="shared" si="89"/>
        <v>0</v>
      </c>
      <c r="AB343" s="84">
        <f t="shared" si="89"/>
        <v>0</v>
      </c>
      <c r="AC343" s="84">
        <f t="shared" si="89"/>
        <v>0</v>
      </c>
      <c r="AD343" s="84">
        <f t="shared" si="89"/>
        <v>0</v>
      </c>
      <c r="AE343" s="84">
        <f t="shared" si="89"/>
        <v>0</v>
      </c>
      <c r="AF343" s="84">
        <f t="shared" si="89"/>
        <v>0</v>
      </c>
      <c r="AG343" s="84">
        <f t="shared" si="89"/>
        <v>0</v>
      </c>
      <c r="AH343" s="84">
        <f t="shared" si="89"/>
        <v>0</v>
      </c>
      <c r="AI343" s="84">
        <f t="shared" si="89"/>
        <v>0</v>
      </c>
      <c r="AJ343" s="84">
        <f t="shared" si="89"/>
        <v>0</v>
      </c>
      <c r="AK343" s="84">
        <f t="shared" si="89"/>
        <v>0</v>
      </c>
      <c r="AL343" s="84">
        <f t="shared" si="89"/>
        <v>0</v>
      </c>
      <c r="AM343" s="84">
        <f t="shared" si="89"/>
        <v>0</v>
      </c>
      <c r="AN343" s="84">
        <f t="shared" si="89"/>
        <v>0</v>
      </c>
      <c r="AO343" s="84">
        <f t="shared" si="89"/>
        <v>0</v>
      </c>
      <c r="AP343" s="84">
        <f t="shared" si="89"/>
        <v>0</v>
      </c>
      <c r="AQ343" s="84">
        <f t="shared" si="87"/>
        <v>0</v>
      </c>
      <c r="AR343" s="84">
        <f t="shared" si="89"/>
        <v>0</v>
      </c>
      <c r="AS343" s="5"/>
      <c r="AT343" s="84">
        <f t="shared" si="88"/>
        <v>0</v>
      </c>
      <c r="AU343" s="84">
        <f t="shared" si="88"/>
        <v>0</v>
      </c>
      <c r="AV343" s="84">
        <f t="shared" si="88"/>
        <v>0</v>
      </c>
      <c r="AW343" s="84">
        <f t="shared" si="88"/>
        <v>0</v>
      </c>
      <c r="AX343" s="84">
        <f t="shared" si="88"/>
        <v>0</v>
      </c>
      <c r="AY343" s="84">
        <f t="shared" si="88"/>
        <v>0</v>
      </c>
      <c r="AZ343" s="84">
        <f t="shared" si="88"/>
        <v>0</v>
      </c>
      <c r="BA343" s="84">
        <f t="shared" si="88"/>
        <v>0</v>
      </c>
      <c r="BB343" s="84">
        <f t="shared" si="88"/>
        <v>0</v>
      </c>
      <c r="BC343" s="84">
        <f t="shared" si="88"/>
        <v>0</v>
      </c>
      <c r="BD343" s="5"/>
      <c r="BE343" s="5"/>
      <c r="BF343" s="5"/>
      <c r="BG343" s="5"/>
      <c r="BH343" s="5"/>
      <c r="BI343" s="5"/>
      <c r="BJ343" s="5"/>
    </row>
    <row r="344" spans="2:62" hidden="1">
      <c r="B344">
        <f t="shared" si="84"/>
        <v>225</v>
      </c>
      <c r="C344" t="str">
        <f t="shared" si="84"/>
        <v>ADOBAT</v>
      </c>
      <c r="D344" t="str">
        <f t="shared" si="84"/>
        <v>Preparació per aplicació de compost (60 t/ha)</v>
      </c>
      <c r="E344" s="82">
        <f t="shared" si="84"/>
        <v>2500</v>
      </c>
      <c r="F344" s="84">
        <f t="shared" si="89"/>
        <v>0</v>
      </c>
      <c r="G344" s="84">
        <f t="shared" si="89"/>
        <v>0</v>
      </c>
      <c r="H344" s="84">
        <f t="shared" si="89"/>
        <v>0</v>
      </c>
      <c r="I344" s="84">
        <f t="shared" si="89"/>
        <v>0</v>
      </c>
      <c r="J344" s="84">
        <f t="shared" si="89"/>
        <v>0</v>
      </c>
      <c r="K344" s="84">
        <f t="shared" si="89"/>
        <v>0</v>
      </c>
      <c r="L344" s="84">
        <f t="shared" si="89"/>
        <v>0</v>
      </c>
      <c r="M344" s="84">
        <f t="shared" si="89"/>
        <v>0</v>
      </c>
      <c r="N344" s="84">
        <f t="shared" si="89"/>
        <v>0</v>
      </c>
      <c r="O344" s="84">
        <f t="shared" si="89"/>
        <v>0</v>
      </c>
      <c r="P344" s="84">
        <f t="shared" si="89"/>
        <v>0</v>
      </c>
      <c r="Q344" s="84">
        <f t="shared" si="89"/>
        <v>0</v>
      </c>
      <c r="R344" s="84">
        <f t="shared" si="89"/>
        <v>0</v>
      </c>
      <c r="S344" s="84">
        <f t="shared" si="89"/>
        <v>0</v>
      </c>
      <c r="T344" s="84">
        <f t="shared" si="89"/>
        <v>0</v>
      </c>
      <c r="U344" s="84">
        <f t="shared" si="89"/>
        <v>0</v>
      </c>
      <c r="V344" s="84">
        <f t="shared" si="89"/>
        <v>0</v>
      </c>
      <c r="W344" s="84">
        <f t="shared" si="89"/>
        <v>0</v>
      </c>
      <c r="X344" s="84">
        <f t="shared" si="89"/>
        <v>0</v>
      </c>
      <c r="Y344" s="84">
        <f t="shared" si="89"/>
        <v>0</v>
      </c>
      <c r="Z344" s="84">
        <f t="shared" si="89"/>
        <v>0</v>
      </c>
      <c r="AA344" s="84">
        <f t="shared" si="89"/>
        <v>0</v>
      </c>
      <c r="AB344" s="84">
        <f t="shared" si="89"/>
        <v>0</v>
      </c>
      <c r="AC344" s="84">
        <f t="shared" si="89"/>
        <v>0</v>
      </c>
      <c r="AD344" s="84">
        <f t="shared" si="89"/>
        <v>0</v>
      </c>
      <c r="AE344" s="84">
        <f t="shared" si="89"/>
        <v>0</v>
      </c>
      <c r="AF344" s="84">
        <f t="shared" si="89"/>
        <v>0</v>
      </c>
      <c r="AG344" s="84">
        <f t="shared" ref="AG344:AR344" si="90">IF($E$4&lt;$E344,$E$4/$E344*AG109,AG109)</f>
        <v>0</v>
      </c>
      <c r="AH344" s="84">
        <f t="shared" si="90"/>
        <v>0</v>
      </c>
      <c r="AI344" s="84">
        <f t="shared" si="90"/>
        <v>0</v>
      </c>
      <c r="AJ344" s="84">
        <f t="shared" si="90"/>
        <v>0</v>
      </c>
      <c r="AK344" s="84">
        <f t="shared" si="90"/>
        <v>0</v>
      </c>
      <c r="AL344" s="84">
        <f t="shared" si="90"/>
        <v>0</v>
      </c>
      <c r="AM344" s="84">
        <f t="shared" si="90"/>
        <v>0</v>
      </c>
      <c r="AN344" s="84">
        <f t="shared" si="90"/>
        <v>0</v>
      </c>
      <c r="AO344" s="84">
        <f t="shared" si="90"/>
        <v>0</v>
      </c>
      <c r="AP344" s="84">
        <f t="shared" si="90"/>
        <v>0</v>
      </c>
      <c r="AQ344" s="84">
        <f t="shared" si="87"/>
        <v>0</v>
      </c>
      <c r="AR344" s="84">
        <f t="shared" si="90"/>
        <v>0</v>
      </c>
      <c r="AS344" s="5"/>
      <c r="AT344" s="84">
        <f t="shared" si="88"/>
        <v>0</v>
      </c>
      <c r="AU344" s="84">
        <f t="shared" si="88"/>
        <v>0</v>
      </c>
      <c r="AV344" s="84">
        <f t="shared" si="88"/>
        <v>0</v>
      </c>
      <c r="AW344" s="84">
        <f t="shared" si="88"/>
        <v>0</v>
      </c>
      <c r="AX344" s="84">
        <f t="shared" si="88"/>
        <v>0</v>
      </c>
      <c r="AY344" s="84">
        <f t="shared" si="88"/>
        <v>0</v>
      </c>
      <c r="AZ344" s="84">
        <f t="shared" si="88"/>
        <v>0</v>
      </c>
      <c r="BA344" s="84">
        <f t="shared" si="88"/>
        <v>0</v>
      </c>
      <c r="BB344" s="84">
        <f t="shared" si="88"/>
        <v>0</v>
      </c>
      <c r="BC344" s="84">
        <f t="shared" si="88"/>
        <v>0</v>
      </c>
      <c r="BD344" s="5"/>
      <c r="BE344" s="5"/>
      <c r="BF344" s="5"/>
      <c r="BG344" s="5"/>
      <c r="BH344" s="5"/>
      <c r="BI344" s="5"/>
      <c r="BJ344" s="5"/>
    </row>
    <row r="345" spans="2:62" hidden="1">
      <c r="B345">
        <f t="shared" si="84"/>
        <v>235</v>
      </c>
      <c r="C345" t="str">
        <f t="shared" si="84"/>
        <v>ADOBAT</v>
      </c>
      <c r="D345" t="str">
        <f t="shared" si="84"/>
        <v>Preparació per aplicació d'adob orgànic</v>
      </c>
      <c r="E345" s="82">
        <f t="shared" si="84"/>
        <v>2500</v>
      </c>
      <c r="F345" s="84">
        <f t="shared" ref="F345:AR351" si="91">IF($E$4&lt;$E345,$E$4/$E345*F110,F110)</f>
        <v>0</v>
      </c>
      <c r="G345" s="84">
        <f t="shared" si="91"/>
        <v>0</v>
      </c>
      <c r="H345" s="84">
        <f t="shared" si="91"/>
        <v>0</v>
      </c>
      <c r="I345" s="84">
        <f t="shared" si="91"/>
        <v>0</v>
      </c>
      <c r="J345" s="84">
        <f t="shared" si="91"/>
        <v>0</v>
      </c>
      <c r="K345" s="84">
        <f t="shared" si="91"/>
        <v>0</v>
      </c>
      <c r="L345" s="84">
        <f t="shared" si="91"/>
        <v>0</v>
      </c>
      <c r="M345" s="84">
        <f t="shared" si="91"/>
        <v>0</v>
      </c>
      <c r="N345" s="84">
        <f t="shared" si="91"/>
        <v>0</v>
      </c>
      <c r="O345" s="84">
        <f t="shared" si="91"/>
        <v>0</v>
      </c>
      <c r="P345" s="84">
        <f t="shared" si="91"/>
        <v>0</v>
      </c>
      <c r="Q345" s="84">
        <f t="shared" si="91"/>
        <v>0</v>
      </c>
      <c r="R345" s="84">
        <f t="shared" si="91"/>
        <v>0</v>
      </c>
      <c r="S345" s="84">
        <f t="shared" si="91"/>
        <v>0</v>
      </c>
      <c r="T345" s="84">
        <f t="shared" si="91"/>
        <v>0</v>
      </c>
      <c r="U345" s="84">
        <f t="shared" si="91"/>
        <v>0</v>
      </c>
      <c r="V345" s="84">
        <f t="shared" si="91"/>
        <v>0</v>
      </c>
      <c r="W345" s="84">
        <f t="shared" si="91"/>
        <v>0</v>
      </c>
      <c r="X345" s="84">
        <f t="shared" si="91"/>
        <v>0</v>
      </c>
      <c r="Y345" s="84">
        <f t="shared" si="91"/>
        <v>0</v>
      </c>
      <c r="Z345" s="84">
        <f t="shared" si="91"/>
        <v>0</v>
      </c>
      <c r="AA345" s="84">
        <f t="shared" si="91"/>
        <v>0</v>
      </c>
      <c r="AB345" s="84">
        <f t="shared" si="91"/>
        <v>0</v>
      </c>
      <c r="AC345" s="84">
        <f t="shared" si="91"/>
        <v>0</v>
      </c>
      <c r="AD345" s="84">
        <f t="shared" si="91"/>
        <v>0</v>
      </c>
      <c r="AE345" s="84">
        <f t="shared" si="91"/>
        <v>0</v>
      </c>
      <c r="AF345" s="84">
        <f t="shared" si="91"/>
        <v>0</v>
      </c>
      <c r="AG345" s="84">
        <f t="shared" si="91"/>
        <v>0</v>
      </c>
      <c r="AH345" s="84">
        <f t="shared" si="91"/>
        <v>0</v>
      </c>
      <c r="AI345" s="84">
        <f t="shared" si="91"/>
        <v>0</v>
      </c>
      <c r="AJ345" s="84">
        <f t="shared" si="91"/>
        <v>0</v>
      </c>
      <c r="AK345" s="84">
        <f t="shared" si="91"/>
        <v>0</v>
      </c>
      <c r="AL345" s="84">
        <f t="shared" si="91"/>
        <v>0</v>
      </c>
      <c r="AM345" s="84">
        <f t="shared" si="91"/>
        <v>0</v>
      </c>
      <c r="AN345" s="84">
        <f t="shared" si="91"/>
        <v>0</v>
      </c>
      <c r="AO345" s="84">
        <f t="shared" si="91"/>
        <v>0</v>
      </c>
      <c r="AP345" s="84">
        <f t="shared" si="91"/>
        <v>0</v>
      </c>
      <c r="AQ345" s="84">
        <f t="shared" si="87"/>
        <v>0</v>
      </c>
      <c r="AR345" s="84">
        <f t="shared" si="91"/>
        <v>0</v>
      </c>
      <c r="AS345" s="5"/>
      <c r="AT345" s="84">
        <f t="shared" si="88"/>
        <v>0</v>
      </c>
      <c r="AU345" s="84">
        <f t="shared" si="88"/>
        <v>0</v>
      </c>
      <c r="AV345" s="84">
        <f t="shared" si="88"/>
        <v>0</v>
      </c>
      <c r="AW345" s="84">
        <f t="shared" si="88"/>
        <v>0</v>
      </c>
      <c r="AX345" s="84">
        <f t="shared" si="88"/>
        <v>0</v>
      </c>
      <c r="AY345" s="84">
        <f t="shared" si="88"/>
        <v>0</v>
      </c>
      <c r="AZ345" s="84">
        <f t="shared" si="88"/>
        <v>0</v>
      </c>
      <c r="BA345" s="84">
        <f t="shared" si="88"/>
        <v>0</v>
      </c>
      <c r="BB345" s="84">
        <f t="shared" si="88"/>
        <v>0</v>
      </c>
      <c r="BC345" s="84">
        <f t="shared" si="88"/>
        <v>0</v>
      </c>
      <c r="BD345" s="5"/>
      <c r="BE345" s="5"/>
      <c r="BF345" s="5"/>
      <c r="BG345" s="5"/>
      <c r="BH345" s="5"/>
      <c r="BI345" s="5"/>
      <c r="BJ345" s="5"/>
    </row>
    <row r="346" spans="2:62" hidden="1">
      <c r="B346">
        <f t="shared" si="84"/>
        <v>245</v>
      </c>
      <c r="C346" t="str">
        <f t="shared" si="84"/>
        <v>ADOBAT</v>
      </c>
      <c r="D346" t="str">
        <f t="shared" si="84"/>
        <v>Preparació per aplicació potassi</v>
      </c>
      <c r="E346" s="82">
        <f t="shared" si="84"/>
        <v>2500</v>
      </c>
      <c r="F346" s="84">
        <f t="shared" si="91"/>
        <v>0</v>
      </c>
      <c r="G346" s="84">
        <f t="shared" si="91"/>
        <v>0</v>
      </c>
      <c r="H346" s="84">
        <f t="shared" si="91"/>
        <v>0</v>
      </c>
      <c r="I346" s="84">
        <f t="shared" si="91"/>
        <v>0</v>
      </c>
      <c r="J346" s="84">
        <f t="shared" si="91"/>
        <v>0</v>
      </c>
      <c r="K346" s="84">
        <f t="shared" si="91"/>
        <v>0</v>
      </c>
      <c r="L346" s="84">
        <f t="shared" si="91"/>
        <v>0</v>
      </c>
      <c r="M346" s="84">
        <f t="shared" si="91"/>
        <v>0</v>
      </c>
      <c r="N346" s="84">
        <f t="shared" si="91"/>
        <v>0</v>
      </c>
      <c r="O346" s="84">
        <f t="shared" si="91"/>
        <v>0</v>
      </c>
      <c r="P346" s="84">
        <f t="shared" si="91"/>
        <v>0</v>
      </c>
      <c r="Q346" s="84">
        <f t="shared" si="91"/>
        <v>0</v>
      </c>
      <c r="R346" s="84">
        <f t="shared" si="91"/>
        <v>0</v>
      </c>
      <c r="S346" s="84">
        <f t="shared" si="91"/>
        <v>0</v>
      </c>
      <c r="T346" s="84">
        <f t="shared" si="91"/>
        <v>0</v>
      </c>
      <c r="U346" s="84">
        <f t="shared" si="91"/>
        <v>0</v>
      </c>
      <c r="V346" s="84">
        <f t="shared" si="91"/>
        <v>0</v>
      </c>
      <c r="W346" s="84">
        <f t="shared" si="91"/>
        <v>0</v>
      </c>
      <c r="X346" s="84">
        <f t="shared" si="91"/>
        <v>0</v>
      </c>
      <c r="Y346" s="84">
        <f t="shared" si="91"/>
        <v>0</v>
      </c>
      <c r="Z346" s="84">
        <f t="shared" si="91"/>
        <v>0</v>
      </c>
      <c r="AA346" s="84">
        <f t="shared" si="91"/>
        <v>0</v>
      </c>
      <c r="AB346" s="84">
        <f t="shared" si="91"/>
        <v>0</v>
      </c>
      <c r="AC346" s="84">
        <f t="shared" si="91"/>
        <v>0</v>
      </c>
      <c r="AD346" s="84">
        <f t="shared" si="91"/>
        <v>0</v>
      </c>
      <c r="AE346" s="84">
        <f t="shared" si="91"/>
        <v>0</v>
      </c>
      <c r="AF346" s="84">
        <f t="shared" si="91"/>
        <v>0</v>
      </c>
      <c r="AG346" s="84">
        <f t="shared" si="91"/>
        <v>0</v>
      </c>
      <c r="AH346" s="84">
        <f t="shared" si="91"/>
        <v>0</v>
      </c>
      <c r="AI346" s="84">
        <f t="shared" si="91"/>
        <v>0</v>
      </c>
      <c r="AJ346" s="84">
        <f t="shared" si="91"/>
        <v>0</v>
      </c>
      <c r="AK346" s="84">
        <f t="shared" si="91"/>
        <v>0</v>
      </c>
      <c r="AL346" s="84">
        <f t="shared" si="91"/>
        <v>0</v>
      </c>
      <c r="AM346" s="84">
        <f t="shared" si="91"/>
        <v>0</v>
      </c>
      <c r="AN346" s="84">
        <f t="shared" si="91"/>
        <v>0</v>
      </c>
      <c r="AO346" s="84">
        <f t="shared" si="91"/>
        <v>0</v>
      </c>
      <c r="AP346" s="84">
        <f t="shared" si="91"/>
        <v>0</v>
      </c>
      <c r="AQ346" s="84">
        <f t="shared" si="87"/>
        <v>0</v>
      </c>
      <c r="AR346" s="84">
        <f t="shared" si="91"/>
        <v>0</v>
      </c>
      <c r="AS346" s="5"/>
      <c r="AT346" s="84">
        <f t="shared" si="88"/>
        <v>0</v>
      </c>
      <c r="AU346" s="84">
        <f t="shared" si="88"/>
        <v>0</v>
      </c>
      <c r="AV346" s="84">
        <f t="shared" si="88"/>
        <v>0</v>
      </c>
      <c r="AW346" s="84">
        <f t="shared" si="88"/>
        <v>0</v>
      </c>
      <c r="AX346" s="84">
        <f t="shared" si="88"/>
        <v>0</v>
      </c>
      <c r="AY346" s="84">
        <f t="shared" si="88"/>
        <v>0</v>
      </c>
      <c r="AZ346" s="84">
        <f t="shared" si="88"/>
        <v>0</v>
      </c>
      <c r="BA346" s="84">
        <f t="shared" si="88"/>
        <v>0</v>
      </c>
      <c r="BB346" s="84">
        <f t="shared" si="88"/>
        <v>0</v>
      </c>
      <c r="BC346" s="84">
        <f t="shared" si="88"/>
        <v>0</v>
      </c>
      <c r="BD346" s="5"/>
      <c r="BE346" s="5"/>
      <c r="BF346" s="5"/>
      <c r="BG346" s="5"/>
      <c r="BH346" s="5"/>
      <c r="BI346" s="5"/>
      <c r="BJ346" s="5"/>
    </row>
    <row r="347" spans="2:62" hidden="1">
      <c r="B347">
        <f t="shared" si="84"/>
        <v>315</v>
      </c>
      <c r="C347" t="str">
        <f t="shared" si="84"/>
        <v>PLANTACIÓ</v>
      </c>
      <c r="D347" t="str">
        <f t="shared" si="84"/>
        <v>Preparació per solcar</v>
      </c>
      <c r="E347" s="82">
        <f t="shared" si="84"/>
        <v>2500</v>
      </c>
      <c r="F347" s="84">
        <f t="shared" si="91"/>
        <v>0</v>
      </c>
      <c r="G347" s="84">
        <f t="shared" si="91"/>
        <v>0</v>
      </c>
      <c r="H347" s="84">
        <f t="shared" si="91"/>
        <v>0</v>
      </c>
      <c r="I347" s="84">
        <f t="shared" si="91"/>
        <v>0</v>
      </c>
      <c r="J347" s="84">
        <f t="shared" si="91"/>
        <v>0</v>
      </c>
      <c r="K347" s="84">
        <f t="shared" si="91"/>
        <v>0</v>
      </c>
      <c r="L347" s="84">
        <f t="shared" si="91"/>
        <v>0</v>
      </c>
      <c r="M347" s="84">
        <f t="shared" si="91"/>
        <v>0</v>
      </c>
      <c r="N347" s="84">
        <f t="shared" si="91"/>
        <v>0</v>
      </c>
      <c r="O347" s="84">
        <f t="shared" si="91"/>
        <v>0</v>
      </c>
      <c r="P347" s="84">
        <f t="shared" si="91"/>
        <v>0</v>
      </c>
      <c r="Q347" s="84">
        <f t="shared" si="91"/>
        <v>0</v>
      </c>
      <c r="R347" s="84">
        <f t="shared" si="91"/>
        <v>0</v>
      </c>
      <c r="S347" s="84">
        <f t="shared" si="91"/>
        <v>0</v>
      </c>
      <c r="T347" s="84">
        <f t="shared" si="91"/>
        <v>0</v>
      </c>
      <c r="U347" s="84">
        <f t="shared" si="91"/>
        <v>0</v>
      </c>
      <c r="V347" s="84">
        <f t="shared" si="91"/>
        <v>0</v>
      </c>
      <c r="W347" s="84">
        <f t="shared" si="91"/>
        <v>0</v>
      </c>
      <c r="X347" s="84">
        <f t="shared" si="91"/>
        <v>0</v>
      </c>
      <c r="Y347" s="84">
        <f t="shared" si="91"/>
        <v>0</v>
      </c>
      <c r="Z347" s="84">
        <f t="shared" si="91"/>
        <v>0</v>
      </c>
      <c r="AA347" s="84">
        <f t="shared" si="91"/>
        <v>0</v>
      </c>
      <c r="AB347" s="84">
        <f t="shared" si="91"/>
        <v>0</v>
      </c>
      <c r="AC347" s="84">
        <f t="shared" si="91"/>
        <v>0</v>
      </c>
      <c r="AD347" s="84">
        <f t="shared" si="91"/>
        <v>0</v>
      </c>
      <c r="AE347" s="84">
        <f t="shared" si="91"/>
        <v>0</v>
      </c>
      <c r="AF347" s="84">
        <f t="shared" si="91"/>
        <v>0</v>
      </c>
      <c r="AG347" s="84">
        <f t="shared" si="91"/>
        <v>0</v>
      </c>
      <c r="AH347" s="84">
        <f t="shared" si="91"/>
        <v>0</v>
      </c>
      <c r="AI347" s="84">
        <f t="shared" si="91"/>
        <v>0</v>
      </c>
      <c r="AJ347" s="84">
        <f t="shared" si="91"/>
        <v>0</v>
      </c>
      <c r="AK347" s="84">
        <f t="shared" si="91"/>
        <v>0</v>
      </c>
      <c r="AL347" s="84">
        <f t="shared" si="91"/>
        <v>0</v>
      </c>
      <c r="AM347" s="84">
        <f t="shared" si="91"/>
        <v>0</v>
      </c>
      <c r="AN347" s="84">
        <f t="shared" si="91"/>
        <v>0</v>
      </c>
      <c r="AO347" s="84">
        <f t="shared" si="91"/>
        <v>0</v>
      </c>
      <c r="AP347" s="84">
        <f t="shared" si="91"/>
        <v>0</v>
      </c>
      <c r="AQ347" s="84">
        <f t="shared" si="87"/>
        <v>0</v>
      </c>
      <c r="AR347" s="84">
        <f t="shared" si="91"/>
        <v>0</v>
      </c>
      <c r="AS347" s="5"/>
      <c r="AT347" s="84">
        <f t="shared" si="88"/>
        <v>0</v>
      </c>
      <c r="AU347" s="84">
        <f t="shared" si="88"/>
        <v>0</v>
      </c>
      <c r="AV347" s="84">
        <f t="shared" si="88"/>
        <v>0</v>
      </c>
      <c r="AW347" s="84">
        <f t="shared" si="88"/>
        <v>0</v>
      </c>
      <c r="AX347" s="84">
        <f t="shared" si="88"/>
        <v>0</v>
      </c>
      <c r="AY347" s="84">
        <f t="shared" si="88"/>
        <v>0</v>
      </c>
      <c r="AZ347" s="84">
        <f t="shared" si="88"/>
        <v>0</v>
      </c>
      <c r="BA347" s="84">
        <f t="shared" si="88"/>
        <v>0</v>
      </c>
      <c r="BB347" s="84">
        <f t="shared" si="88"/>
        <v>0</v>
      </c>
      <c r="BC347" s="84">
        <f t="shared" si="88"/>
        <v>0</v>
      </c>
      <c r="BD347" s="5"/>
      <c r="BE347" s="5"/>
      <c r="BF347" s="5"/>
      <c r="BG347" s="5"/>
      <c r="BH347" s="5"/>
      <c r="BI347" s="5"/>
      <c r="BJ347" s="5"/>
    </row>
    <row r="348" spans="2:62" hidden="1">
      <c r="B348">
        <f t="shared" si="84"/>
        <v>325</v>
      </c>
      <c r="C348" t="str">
        <f t="shared" si="84"/>
        <v>PLANTACIÓ</v>
      </c>
      <c r="D348" t="str">
        <f t="shared" si="84"/>
        <v>Preparació per marcat</v>
      </c>
      <c r="E348" s="82">
        <f t="shared" si="84"/>
        <v>2500</v>
      </c>
      <c r="F348" s="84">
        <f t="shared" si="91"/>
        <v>0</v>
      </c>
      <c r="G348" s="84">
        <f t="shared" si="91"/>
        <v>0</v>
      </c>
      <c r="H348" s="84">
        <f t="shared" si="91"/>
        <v>0</v>
      </c>
      <c r="I348" s="84">
        <f t="shared" si="91"/>
        <v>0</v>
      </c>
      <c r="J348" s="84">
        <f t="shared" si="91"/>
        <v>0</v>
      </c>
      <c r="K348" s="84">
        <f t="shared" si="91"/>
        <v>0</v>
      </c>
      <c r="L348" s="84">
        <f t="shared" si="91"/>
        <v>0</v>
      </c>
      <c r="M348" s="84">
        <f t="shared" si="91"/>
        <v>0</v>
      </c>
      <c r="N348" s="84">
        <f t="shared" si="91"/>
        <v>0</v>
      </c>
      <c r="O348" s="84">
        <f t="shared" si="91"/>
        <v>0</v>
      </c>
      <c r="P348" s="84">
        <f t="shared" si="91"/>
        <v>0</v>
      </c>
      <c r="Q348" s="84">
        <f t="shared" si="91"/>
        <v>0</v>
      </c>
      <c r="R348" s="84">
        <f t="shared" si="91"/>
        <v>0</v>
      </c>
      <c r="S348" s="84">
        <f t="shared" si="91"/>
        <v>0</v>
      </c>
      <c r="T348" s="84">
        <f t="shared" si="91"/>
        <v>0</v>
      </c>
      <c r="U348" s="84">
        <f t="shared" si="91"/>
        <v>0</v>
      </c>
      <c r="V348" s="84">
        <f t="shared" si="91"/>
        <v>0</v>
      </c>
      <c r="W348" s="84">
        <f t="shared" si="91"/>
        <v>0</v>
      </c>
      <c r="X348" s="84">
        <f t="shared" si="91"/>
        <v>0</v>
      </c>
      <c r="Y348" s="84">
        <f t="shared" si="91"/>
        <v>0</v>
      </c>
      <c r="Z348" s="84">
        <f t="shared" si="91"/>
        <v>0</v>
      </c>
      <c r="AA348" s="84">
        <f t="shared" si="91"/>
        <v>0</v>
      </c>
      <c r="AB348" s="84">
        <f t="shared" si="91"/>
        <v>0</v>
      </c>
      <c r="AC348" s="84">
        <f t="shared" si="91"/>
        <v>0</v>
      </c>
      <c r="AD348" s="84">
        <f t="shared" si="91"/>
        <v>0</v>
      </c>
      <c r="AE348" s="84">
        <f t="shared" si="91"/>
        <v>0</v>
      </c>
      <c r="AF348" s="84">
        <f t="shared" si="91"/>
        <v>0</v>
      </c>
      <c r="AG348" s="84">
        <f t="shared" si="91"/>
        <v>0</v>
      </c>
      <c r="AH348" s="84">
        <f t="shared" si="91"/>
        <v>0</v>
      </c>
      <c r="AI348" s="84">
        <f t="shared" si="91"/>
        <v>0</v>
      </c>
      <c r="AJ348" s="84">
        <f t="shared" si="91"/>
        <v>0</v>
      </c>
      <c r="AK348" s="84">
        <f t="shared" si="91"/>
        <v>0</v>
      </c>
      <c r="AL348" s="84">
        <f t="shared" si="91"/>
        <v>0</v>
      </c>
      <c r="AM348" s="84">
        <f t="shared" si="91"/>
        <v>0</v>
      </c>
      <c r="AN348" s="84">
        <f t="shared" si="91"/>
        <v>0</v>
      </c>
      <c r="AO348" s="84">
        <f t="shared" si="91"/>
        <v>0</v>
      </c>
      <c r="AP348" s="84">
        <f t="shared" si="91"/>
        <v>0</v>
      </c>
      <c r="AQ348" s="84">
        <f t="shared" si="87"/>
        <v>0</v>
      </c>
      <c r="AR348" s="84">
        <f t="shared" si="91"/>
        <v>0</v>
      </c>
      <c r="AS348" s="5"/>
      <c r="AT348" s="84">
        <f t="shared" si="88"/>
        <v>0</v>
      </c>
      <c r="AU348" s="84">
        <f t="shared" si="88"/>
        <v>0</v>
      </c>
      <c r="AV348" s="84">
        <f t="shared" si="88"/>
        <v>0</v>
      </c>
      <c r="AW348" s="84">
        <f t="shared" si="88"/>
        <v>0</v>
      </c>
      <c r="AX348" s="84">
        <f t="shared" si="88"/>
        <v>0</v>
      </c>
      <c r="AY348" s="84">
        <f t="shared" si="88"/>
        <v>0</v>
      </c>
      <c r="AZ348" s="84">
        <f t="shared" si="88"/>
        <v>0</v>
      </c>
      <c r="BA348" s="84">
        <f t="shared" si="88"/>
        <v>0</v>
      </c>
      <c r="BB348" s="84">
        <f t="shared" si="88"/>
        <v>0</v>
      </c>
      <c r="BC348" s="84">
        <f t="shared" si="88"/>
        <v>0</v>
      </c>
      <c r="BD348" s="5"/>
      <c r="BE348" s="5"/>
      <c r="BF348" s="5"/>
      <c r="BG348" s="5"/>
      <c r="BH348" s="5"/>
      <c r="BI348" s="5"/>
      <c r="BJ348" s="5"/>
    </row>
    <row r="349" spans="2:62" hidden="1">
      <c r="B349">
        <f t="shared" si="84"/>
        <v>335</v>
      </c>
      <c r="C349" t="str">
        <f t="shared" si="84"/>
        <v>PLANTACIÓ</v>
      </c>
      <c r="D349" t="str">
        <f t="shared" si="84"/>
        <v>Preparació per plantació manual col o bròcoli</v>
      </c>
      <c r="E349" s="82">
        <f t="shared" si="84"/>
        <v>2500</v>
      </c>
      <c r="F349" s="84">
        <f t="shared" si="91"/>
        <v>0</v>
      </c>
      <c r="G349" s="84">
        <f t="shared" si="91"/>
        <v>0</v>
      </c>
      <c r="H349" s="84">
        <f t="shared" si="91"/>
        <v>0</v>
      </c>
      <c r="I349" s="84">
        <f t="shared" si="91"/>
        <v>0</v>
      </c>
      <c r="J349" s="84">
        <f t="shared" si="91"/>
        <v>0</v>
      </c>
      <c r="K349" s="84">
        <f t="shared" si="91"/>
        <v>0</v>
      </c>
      <c r="L349" s="84">
        <f t="shared" si="91"/>
        <v>0</v>
      </c>
      <c r="M349" s="84">
        <f t="shared" si="91"/>
        <v>0</v>
      </c>
      <c r="N349" s="84">
        <f t="shared" si="91"/>
        <v>0</v>
      </c>
      <c r="O349" s="84">
        <f t="shared" si="91"/>
        <v>0</v>
      </c>
      <c r="P349" s="84">
        <f t="shared" si="91"/>
        <v>0</v>
      </c>
      <c r="Q349" s="84">
        <f t="shared" si="91"/>
        <v>0</v>
      </c>
      <c r="R349" s="84">
        <f t="shared" si="91"/>
        <v>0</v>
      </c>
      <c r="S349" s="84">
        <f t="shared" si="91"/>
        <v>0</v>
      </c>
      <c r="T349" s="84">
        <f t="shared" si="91"/>
        <v>0</v>
      </c>
      <c r="U349" s="84">
        <f t="shared" si="91"/>
        <v>0</v>
      </c>
      <c r="V349" s="84">
        <f t="shared" si="91"/>
        <v>0</v>
      </c>
      <c r="W349" s="84">
        <f t="shared" si="91"/>
        <v>0</v>
      </c>
      <c r="X349" s="84">
        <f t="shared" si="91"/>
        <v>0</v>
      </c>
      <c r="Y349" s="84">
        <f t="shared" si="91"/>
        <v>0</v>
      </c>
      <c r="Z349" s="84">
        <f t="shared" si="91"/>
        <v>0</v>
      </c>
      <c r="AA349" s="84">
        <f t="shared" si="91"/>
        <v>0</v>
      </c>
      <c r="AB349" s="84">
        <f t="shared" si="91"/>
        <v>0</v>
      </c>
      <c r="AC349" s="84">
        <f t="shared" si="91"/>
        <v>0</v>
      </c>
      <c r="AD349" s="84">
        <f t="shared" si="91"/>
        <v>0</v>
      </c>
      <c r="AE349" s="84">
        <f t="shared" si="91"/>
        <v>0</v>
      </c>
      <c r="AF349" s="84">
        <f t="shared" si="91"/>
        <v>0</v>
      </c>
      <c r="AG349" s="84">
        <f t="shared" si="91"/>
        <v>0</v>
      </c>
      <c r="AH349" s="84">
        <f t="shared" si="91"/>
        <v>0</v>
      </c>
      <c r="AI349" s="84">
        <f t="shared" si="91"/>
        <v>0</v>
      </c>
      <c r="AJ349" s="84">
        <f t="shared" si="91"/>
        <v>0</v>
      </c>
      <c r="AK349" s="84">
        <f t="shared" si="91"/>
        <v>0</v>
      </c>
      <c r="AL349" s="84">
        <f t="shared" si="91"/>
        <v>0</v>
      </c>
      <c r="AM349" s="84">
        <f t="shared" si="91"/>
        <v>0</v>
      </c>
      <c r="AN349" s="84">
        <f t="shared" si="91"/>
        <v>0</v>
      </c>
      <c r="AO349" s="84">
        <f t="shared" si="91"/>
        <v>0</v>
      </c>
      <c r="AP349" s="84">
        <f t="shared" si="91"/>
        <v>0</v>
      </c>
      <c r="AQ349" s="84">
        <f t="shared" si="87"/>
        <v>0</v>
      </c>
      <c r="AR349" s="84">
        <f t="shared" si="91"/>
        <v>0</v>
      </c>
      <c r="AS349" s="5"/>
      <c r="AT349" s="84">
        <f t="shared" si="88"/>
        <v>0</v>
      </c>
      <c r="AU349" s="84">
        <f t="shared" si="88"/>
        <v>0</v>
      </c>
      <c r="AV349" s="84">
        <f t="shared" si="88"/>
        <v>0</v>
      </c>
      <c r="AW349" s="84">
        <f t="shared" si="88"/>
        <v>0</v>
      </c>
      <c r="AX349" s="84">
        <f t="shared" si="88"/>
        <v>0</v>
      </c>
      <c r="AY349" s="84">
        <f t="shared" si="88"/>
        <v>0</v>
      </c>
      <c r="AZ349" s="84">
        <f t="shared" si="88"/>
        <v>0</v>
      </c>
      <c r="BA349" s="84">
        <f t="shared" si="88"/>
        <v>0</v>
      </c>
      <c r="BB349" s="84">
        <f t="shared" si="88"/>
        <v>0</v>
      </c>
      <c r="BC349" s="84">
        <f t="shared" si="88"/>
        <v>0</v>
      </c>
      <c r="BD349" s="5"/>
      <c r="BE349" s="5"/>
      <c r="BF349" s="5"/>
      <c r="BG349" s="5"/>
      <c r="BH349" s="5"/>
      <c r="BI349" s="5"/>
      <c r="BJ349" s="5"/>
    </row>
    <row r="350" spans="2:62" hidden="1">
      <c r="B350">
        <f t="shared" si="84"/>
        <v>345</v>
      </c>
      <c r="C350" t="str">
        <f t="shared" si="84"/>
        <v>PLANTACIÓ</v>
      </c>
      <c r="D350" t="str">
        <f t="shared" si="84"/>
        <v>Preparació per plantació manual calçots</v>
      </c>
      <c r="E350" s="82">
        <f t="shared" si="84"/>
        <v>2500</v>
      </c>
      <c r="F350" s="84">
        <f t="shared" si="91"/>
        <v>0</v>
      </c>
      <c r="G350" s="84">
        <f t="shared" si="91"/>
        <v>0</v>
      </c>
      <c r="H350" s="84">
        <f t="shared" si="91"/>
        <v>0</v>
      </c>
      <c r="I350" s="84">
        <f t="shared" si="91"/>
        <v>0</v>
      </c>
      <c r="J350" s="84">
        <f t="shared" si="91"/>
        <v>0</v>
      </c>
      <c r="K350" s="84">
        <f t="shared" si="91"/>
        <v>0</v>
      </c>
      <c r="L350" s="84">
        <f t="shared" si="91"/>
        <v>0</v>
      </c>
      <c r="M350" s="84">
        <f t="shared" si="91"/>
        <v>0</v>
      </c>
      <c r="N350" s="84">
        <f t="shared" si="91"/>
        <v>0</v>
      </c>
      <c r="O350" s="84">
        <f t="shared" si="91"/>
        <v>0</v>
      </c>
      <c r="P350" s="84">
        <f t="shared" si="91"/>
        <v>0</v>
      </c>
      <c r="Q350" s="84">
        <f t="shared" si="91"/>
        <v>0</v>
      </c>
      <c r="R350" s="84">
        <f t="shared" si="91"/>
        <v>0</v>
      </c>
      <c r="S350" s="84">
        <f t="shared" si="91"/>
        <v>0</v>
      </c>
      <c r="T350" s="84">
        <f t="shared" si="91"/>
        <v>0</v>
      </c>
      <c r="U350" s="84">
        <f t="shared" si="91"/>
        <v>0</v>
      </c>
      <c r="V350" s="84">
        <f t="shared" si="91"/>
        <v>0</v>
      </c>
      <c r="W350" s="84">
        <f t="shared" si="91"/>
        <v>0</v>
      </c>
      <c r="X350" s="84">
        <f t="shared" si="91"/>
        <v>0</v>
      </c>
      <c r="Y350" s="84">
        <f t="shared" si="91"/>
        <v>0</v>
      </c>
      <c r="Z350" s="84">
        <f t="shared" si="91"/>
        <v>0</v>
      </c>
      <c r="AA350" s="84">
        <f t="shared" si="91"/>
        <v>0</v>
      </c>
      <c r="AB350" s="84">
        <f t="shared" si="91"/>
        <v>0</v>
      </c>
      <c r="AC350" s="84">
        <f t="shared" si="91"/>
        <v>0</v>
      </c>
      <c r="AD350" s="84">
        <f t="shared" si="91"/>
        <v>0</v>
      </c>
      <c r="AE350" s="84">
        <f t="shared" si="91"/>
        <v>0</v>
      </c>
      <c r="AF350" s="84">
        <f t="shared" si="91"/>
        <v>0</v>
      </c>
      <c r="AG350" s="84">
        <f t="shared" si="91"/>
        <v>0</v>
      </c>
      <c r="AH350" s="84">
        <f t="shared" si="91"/>
        <v>0</v>
      </c>
      <c r="AI350" s="84">
        <f t="shared" si="91"/>
        <v>0</v>
      </c>
      <c r="AJ350" s="84">
        <f t="shared" si="91"/>
        <v>0</v>
      </c>
      <c r="AK350" s="84">
        <f t="shared" si="91"/>
        <v>0</v>
      </c>
      <c r="AL350" s="84">
        <f t="shared" si="91"/>
        <v>0</v>
      </c>
      <c r="AM350" s="84">
        <f t="shared" si="91"/>
        <v>0</v>
      </c>
      <c r="AN350" s="84">
        <f t="shared" si="91"/>
        <v>0</v>
      </c>
      <c r="AO350" s="84">
        <f t="shared" si="91"/>
        <v>0</v>
      </c>
      <c r="AP350" s="84">
        <f t="shared" si="91"/>
        <v>0</v>
      </c>
      <c r="AQ350" s="84">
        <f t="shared" si="87"/>
        <v>0</v>
      </c>
      <c r="AR350" s="84">
        <f t="shared" si="91"/>
        <v>0</v>
      </c>
      <c r="AS350" s="5"/>
      <c r="AT350" s="84">
        <f t="shared" si="88"/>
        <v>0</v>
      </c>
      <c r="AU350" s="84">
        <f t="shared" si="88"/>
        <v>0</v>
      </c>
      <c r="AV350" s="84">
        <f t="shared" si="88"/>
        <v>0</v>
      </c>
      <c r="AW350" s="84">
        <f t="shared" si="88"/>
        <v>0</v>
      </c>
      <c r="AX350" s="84">
        <f t="shared" si="88"/>
        <v>0</v>
      </c>
      <c r="AY350" s="84">
        <f t="shared" si="88"/>
        <v>0</v>
      </c>
      <c r="AZ350" s="84">
        <f t="shared" si="88"/>
        <v>0</v>
      </c>
      <c r="BA350" s="84">
        <f t="shared" si="88"/>
        <v>0</v>
      </c>
      <c r="BB350" s="84">
        <f t="shared" si="88"/>
        <v>0</v>
      </c>
      <c r="BC350" s="84">
        <f t="shared" si="88"/>
        <v>0</v>
      </c>
      <c r="BD350" s="5"/>
      <c r="BE350" s="5"/>
      <c r="BF350" s="5"/>
      <c r="BG350" s="5"/>
      <c r="BH350" s="5"/>
      <c r="BI350" s="5"/>
      <c r="BJ350" s="5"/>
    </row>
    <row r="351" spans="2:62" hidden="1">
      <c r="B351">
        <f t="shared" ref="B351:E366" si="92">+B116</f>
        <v>355</v>
      </c>
      <c r="C351" t="str">
        <f t="shared" si="92"/>
        <v>PLANTACIÓ</v>
      </c>
      <c r="D351" t="str">
        <f t="shared" si="92"/>
        <v>Preparació per plantació manual enciam</v>
      </c>
      <c r="E351" s="82">
        <f t="shared" si="92"/>
        <v>2500</v>
      </c>
      <c r="F351" s="84">
        <f t="shared" si="91"/>
        <v>0</v>
      </c>
      <c r="G351" s="84">
        <f t="shared" si="91"/>
        <v>0</v>
      </c>
      <c r="H351" s="84">
        <f t="shared" si="91"/>
        <v>0</v>
      </c>
      <c r="I351" s="84">
        <f t="shared" si="91"/>
        <v>0</v>
      </c>
      <c r="J351" s="84">
        <f t="shared" si="91"/>
        <v>0</v>
      </c>
      <c r="K351" s="84">
        <f t="shared" si="91"/>
        <v>0</v>
      </c>
      <c r="L351" s="84">
        <f t="shared" si="91"/>
        <v>0</v>
      </c>
      <c r="M351" s="84">
        <f t="shared" si="91"/>
        <v>0</v>
      </c>
      <c r="N351" s="84">
        <f t="shared" si="91"/>
        <v>0</v>
      </c>
      <c r="O351" s="84">
        <f t="shared" si="91"/>
        <v>0</v>
      </c>
      <c r="P351" s="84">
        <f t="shared" si="91"/>
        <v>0</v>
      </c>
      <c r="Q351" s="84">
        <f t="shared" si="91"/>
        <v>0</v>
      </c>
      <c r="R351" s="84">
        <f t="shared" si="91"/>
        <v>0</v>
      </c>
      <c r="S351" s="84">
        <f t="shared" si="91"/>
        <v>0</v>
      </c>
      <c r="T351" s="84">
        <f t="shared" si="91"/>
        <v>0</v>
      </c>
      <c r="U351" s="84">
        <f t="shared" si="91"/>
        <v>0</v>
      </c>
      <c r="V351" s="84">
        <f t="shared" si="91"/>
        <v>0</v>
      </c>
      <c r="W351" s="84">
        <f t="shared" si="91"/>
        <v>0</v>
      </c>
      <c r="X351" s="84">
        <f t="shared" si="91"/>
        <v>0</v>
      </c>
      <c r="Y351" s="84">
        <f t="shared" si="91"/>
        <v>0</v>
      </c>
      <c r="Z351" s="84">
        <f t="shared" si="91"/>
        <v>0</v>
      </c>
      <c r="AA351" s="84">
        <f t="shared" si="91"/>
        <v>0</v>
      </c>
      <c r="AB351" s="84">
        <f t="shared" si="91"/>
        <v>0</v>
      </c>
      <c r="AC351" s="84">
        <f t="shared" si="91"/>
        <v>0</v>
      </c>
      <c r="AD351" s="84">
        <f t="shared" si="91"/>
        <v>0</v>
      </c>
      <c r="AE351" s="84">
        <f t="shared" si="91"/>
        <v>0</v>
      </c>
      <c r="AF351" s="84">
        <f t="shared" si="91"/>
        <v>0</v>
      </c>
      <c r="AG351" s="84">
        <f t="shared" ref="AG351:AR351" si="93">IF($E$4&lt;$E351,$E$4/$E351*AG116,AG116)</f>
        <v>0</v>
      </c>
      <c r="AH351" s="84">
        <f t="shared" si="93"/>
        <v>0</v>
      </c>
      <c r="AI351" s="84">
        <f t="shared" si="93"/>
        <v>0</v>
      </c>
      <c r="AJ351" s="84">
        <f t="shared" si="93"/>
        <v>0</v>
      </c>
      <c r="AK351" s="84">
        <f t="shared" si="93"/>
        <v>0</v>
      </c>
      <c r="AL351" s="84">
        <f t="shared" si="93"/>
        <v>0</v>
      </c>
      <c r="AM351" s="84">
        <f t="shared" si="93"/>
        <v>0</v>
      </c>
      <c r="AN351" s="84">
        <f t="shared" si="93"/>
        <v>0</v>
      </c>
      <c r="AO351" s="84">
        <f t="shared" si="93"/>
        <v>0</v>
      </c>
      <c r="AP351" s="84">
        <f t="shared" si="93"/>
        <v>0</v>
      </c>
      <c r="AQ351" s="84">
        <f t="shared" si="87"/>
        <v>0</v>
      </c>
      <c r="AR351" s="84">
        <f t="shared" si="93"/>
        <v>0</v>
      </c>
      <c r="AS351" s="5"/>
      <c r="AT351" s="84">
        <f t="shared" si="88"/>
        <v>0</v>
      </c>
      <c r="AU351" s="84">
        <f t="shared" si="88"/>
        <v>0</v>
      </c>
      <c r="AV351" s="84">
        <f t="shared" si="88"/>
        <v>0</v>
      </c>
      <c r="AW351" s="84">
        <f t="shared" si="88"/>
        <v>0</v>
      </c>
      <c r="AX351" s="84">
        <f t="shared" si="88"/>
        <v>0</v>
      </c>
      <c r="AY351" s="84">
        <f t="shared" si="88"/>
        <v>0</v>
      </c>
      <c r="AZ351" s="84">
        <f t="shared" si="88"/>
        <v>0</v>
      </c>
      <c r="BA351" s="84">
        <f t="shared" si="88"/>
        <v>0</v>
      </c>
      <c r="BB351" s="84">
        <f t="shared" si="88"/>
        <v>0</v>
      </c>
      <c r="BC351" s="84">
        <f t="shared" si="88"/>
        <v>0</v>
      </c>
      <c r="BD351" s="5"/>
      <c r="BE351" s="5"/>
      <c r="BF351" s="5"/>
      <c r="BG351" s="5"/>
      <c r="BH351" s="5"/>
      <c r="BI351" s="5"/>
      <c r="BJ351" s="5"/>
    </row>
    <row r="352" spans="2:62" hidden="1">
      <c r="B352">
        <f t="shared" si="92"/>
        <v>365</v>
      </c>
      <c r="C352" t="str">
        <f t="shared" si="92"/>
        <v>PLANTACIÓ</v>
      </c>
      <c r="D352" t="str">
        <f t="shared" si="92"/>
        <v>Preparació per plantació manual bleda</v>
      </c>
      <c r="E352" s="82">
        <f t="shared" si="92"/>
        <v>2500</v>
      </c>
      <c r="F352" s="84">
        <f t="shared" ref="F352:AR358" si="94">IF($E$4&lt;$E352,$E$4/$E352*F117,F117)</f>
        <v>0</v>
      </c>
      <c r="G352" s="84">
        <f t="shared" si="94"/>
        <v>0</v>
      </c>
      <c r="H352" s="84">
        <f t="shared" si="94"/>
        <v>0</v>
      </c>
      <c r="I352" s="84">
        <f t="shared" si="94"/>
        <v>0</v>
      </c>
      <c r="J352" s="84">
        <f t="shared" si="94"/>
        <v>0</v>
      </c>
      <c r="K352" s="84">
        <f t="shared" si="94"/>
        <v>0</v>
      </c>
      <c r="L352" s="84">
        <f t="shared" si="94"/>
        <v>0</v>
      </c>
      <c r="M352" s="84">
        <f t="shared" si="94"/>
        <v>0</v>
      </c>
      <c r="N352" s="84">
        <f t="shared" si="94"/>
        <v>0</v>
      </c>
      <c r="O352" s="84">
        <f t="shared" si="94"/>
        <v>0</v>
      </c>
      <c r="P352" s="84">
        <f t="shared" si="94"/>
        <v>0</v>
      </c>
      <c r="Q352" s="84">
        <f t="shared" si="94"/>
        <v>0</v>
      </c>
      <c r="R352" s="84">
        <f t="shared" si="94"/>
        <v>0</v>
      </c>
      <c r="S352" s="84">
        <f t="shared" si="94"/>
        <v>0</v>
      </c>
      <c r="T352" s="84">
        <f t="shared" si="94"/>
        <v>0</v>
      </c>
      <c r="U352" s="84">
        <f t="shared" si="94"/>
        <v>0</v>
      </c>
      <c r="V352" s="84">
        <f t="shared" si="94"/>
        <v>0</v>
      </c>
      <c r="W352" s="84">
        <f t="shared" si="94"/>
        <v>0</v>
      </c>
      <c r="X352" s="84">
        <f t="shared" si="94"/>
        <v>0</v>
      </c>
      <c r="Y352" s="84">
        <f t="shared" si="94"/>
        <v>0</v>
      </c>
      <c r="Z352" s="84">
        <f t="shared" si="94"/>
        <v>0</v>
      </c>
      <c r="AA352" s="84">
        <f t="shared" si="94"/>
        <v>0</v>
      </c>
      <c r="AB352" s="84">
        <f t="shared" si="94"/>
        <v>0</v>
      </c>
      <c r="AC352" s="84">
        <f t="shared" si="94"/>
        <v>0</v>
      </c>
      <c r="AD352" s="84">
        <f t="shared" si="94"/>
        <v>0</v>
      </c>
      <c r="AE352" s="84">
        <f t="shared" si="94"/>
        <v>0</v>
      </c>
      <c r="AF352" s="84">
        <f t="shared" si="94"/>
        <v>0</v>
      </c>
      <c r="AG352" s="84">
        <f t="shared" si="94"/>
        <v>0</v>
      </c>
      <c r="AH352" s="84">
        <f t="shared" si="94"/>
        <v>0</v>
      </c>
      <c r="AI352" s="84">
        <f t="shared" si="94"/>
        <v>0</v>
      </c>
      <c r="AJ352" s="84">
        <f t="shared" si="94"/>
        <v>0</v>
      </c>
      <c r="AK352" s="84">
        <f t="shared" si="94"/>
        <v>0</v>
      </c>
      <c r="AL352" s="84">
        <f t="shared" si="94"/>
        <v>0</v>
      </c>
      <c r="AM352" s="84">
        <f t="shared" si="94"/>
        <v>0</v>
      </c>
      <c r="AN352" s="84">
        <f t="shared" si="94"/>
        <v>0</v>
      </c>
      <c r="AO352" s="84">
        <f t="shared" si="94"/>
        <v>0</v>
      </c>
      <c r="AP352" s="84">
        <f t="shared" si="94"/>
        <v>0</v>
      </c>
      <c r="AQ352" s="84">
        <f t="shared" si="87"/>
        <v>0</v>
      </c>
      <c r="AR352" s="84">
        <f t="shared" si="94"/>
        <v>0</v>
      </c>
      <c r="AS352" s="5"/>
      <c r="AT352" s="84">
        <f t="shared" si="88"/>
        <v>0</v>
      </c>
      <c r="AU352" s="84">
        <f t="shared" si="88"/>
        <v>0</v>
      </c>
      <c r="AV352" s="84">
        <f t="shared" si="88"/>
        <v>0</v>
      </c>
      <c r="AW352" s="84">
        <f t="shared" si="88"/>
        <v>0</v>
      </c>
      <c r="AX352" s="84">
        <f t="shared" si="88"/>
        <v>0</v>
      </c>
      <c r="AY352" s="84">
        <f t="shared" si="88"/>
        <v>0</v>
      </c>
      <c r="AZ352" s="84">
        <f t="shared" si="88"/>
        <v>0</v>
      </c>
      <c r="BA352" s="84">
        <f t="shared" si="88"/>
        <v>0</v>
      </c>
      <c r="BB352" s="84">
        <f t="shared" si="88"/>
        <v>0</v>
      </c>
      <c r="BC352" s="84">
        <f t="shared" si="88"/>
        <v>0</v>
      </c>
      <c r="BD352" s="5"/>
      <c r="BE352" s="5"/>
      <c r="BF352" s="5"/>
      <c r="BG352" s="5"/>
      <c r="BH352" s="5"/>
      <c r="BI352" s="5"/>
      <c r="BJ352" s="5"/>
    </row>
    <row r="353" spans="2:62" hidden="1">
      <c r="B353">
        <f t="shared" si="92"/>
        <v>375</v>
      </c>
      <c r="C353" t="str">
        <f t="shared" si="92"/>
        <v>PLANTACIÓ</v>
      </c>
      <c r="D353" t="str">
        <f t="shared" si="92"/>
        <v>Preparació per plantació manual tomàquet</v>
      </c>
      <c r="E353" s="82">
        <f t="shared" si="92"/>
        <v>2500</v>
      </c>
      <c r="F353" s="84">
        <f t="shared" si="94"/>
        <v>0</v>
      </c>
      <c r="G353" s="84">
        <f t="shared" si="94"/>
        <v>0</v>
      </c>
      <c r="H353" s="84">
        <f t="shared" si="94"/>
        <v>0</v>
      </c>
      <c r="I353" s="84">
        <f t="shared" si="94"/>
        <v>0</v>
      </c>
      <c r="J353" s="84">
        <f t="shared" si="94"/>
        <v>0</v>
      </c>
      <c r="K353" s="84">
        <f t="shared" si="94"/>
        <v>0</v>
      </c>
      <c r="L353" s="84">
        <f t="shared" si="94"/>
        <v>0</v>
      </c>
      <c r="M353" s="84">
        <f t="shared" si="94"/>
        <v>0</v>
      </c>
      <c r="N353" s="84">
        <f t="shared" si="94"/>
        <v>0</v>
      </c>
      <c r="O353" s="84">
        <f t="shared" si="94"/>
        <v>0</v>
      </c>
      <c r="P353" s="84">
        <f t="shared" si="94"/>
        <v>0</v>
      </c>
      <c r="Q353" s="84">
        <f t="shared" si="94"/>
        <v>0</v>
      </c>
      <c r="R353" s="84">
        <f t="shared" si="94"/>
        <v>0</v>
      </c>
      <c r="S353" s="84">
        <f t="shared" si="94"/>
        <v>0</v>
      </c>
      <c r="T353" s="84">
        <f t="shared" si="94"/>
        <v>0</v>
      </c>
      <c r="U353" s="84">
        <f t="shared" si="94"/>
        <v>0</v>
      </c>
      <c r="V353" s="84">
        <f t="shared" si="94"/>
        <v>0</v>
      </c>
      <c r="W353" s="84">
        <f t="shared" si="94"/>
        <v>0</v>
      </c>
      <c r="X353" s="84">
        <f t="shared" si="94"/>
        <v>0</v>
      </c>
      <c r="Y353" s="84">
        <f t="shared" si="94"/>
        <v>0</v>
      </c>
      <c r="Z353" s="84">
        <f t="shared" si="94"/>
        <v>0</v>
      </c>
      <c r="AA353" s="84">
        <f t="shared" si="94"/>
        <v>0</v>
      </c>
      <c r="AB353" s="84">
        <f t="shared" si="94"/>
        <v>0</v>
      </c>
      <c r="AC353" s="84">
        <f t="shared" si="94"/>
        <v>0</v>
      </c>
      <c r="AD353" s="84">
        <f t="shared" si="94"/>
        <v>0</v>
      </c>
      <c r="AE353" s="84">
        <f t="shared" si="94"/>
        <v>0</v>
      </c>
      <c r="AF353" s="84">
        <f t="shared" si="94"/>
        <v>0</v>
      </c>
      <c r="AG353" s="84">
        <f t="shared" si="94"/>
        <v>0</v>
      </c>
      <c r="AH353" s="84">
        <f t="shared" si="94"/>
        <v>0</v>
      </c>
      <c r="AI353" s="84">
        <f t="shared" si="94"/>
        <v>0</v>
      </c>
      <c r="AJ353" s="84">
        <f t="shared" si="94"/>
        <v>0</v>
      </c>
      <c r="AK353" s="84">
        <f t="shared" si="94"/>
        <v>0</v>
      </c>
      <c r="AL353" s="84">
        <f t="shared" si="94"/>
        <v>0</v>
      </c>
      <c r="AM353" s="84">
        <f t="shared" si="94"/>
        <v>0</v>
      </c>
      <c r="AN353" s="84">
        <f t="shared" si="94"/>
        <v>0</v>
      </c>
      <c r="AO353" s="84">
        <f t="shared" si="94"/>
        <v>0</v>
      </c>
      <c r="AP353" s="84">
        <f t="shared" si="94"/>
        <v>0</v>
      </c>
      <c r="AQ353" s="84">
        <f t="shared" si="94"/>
        <v>0</v>
      </c>
      <c r="AR353" s="84">
        <f t="shared" si="94"/>
        <v>0</v>
      </c>
      <c r="AS353" s="5"/>
      <c r="AT353" s="84">
        <f t="shared" ref="AT353:BC368" si="95">IF($E$4&lt;$E353,$E$4/$E353*AT118,AT118)</f>
        <v>0</v>
      </c>
      <c r="AU353" s="84">
        <f t="shared" si="95"/>
        <v>0</v>
      </c>
      <c r="AV353" s="84">
        <f t="shared" si="95"/>
        <v>0</v>
      </c>
      <c r="AW353" s="84">
        <f t="shared" si="95"/>
        <v>0</v>
      </c>
      <c r="AX353" s="84">
        <f t="shared" si="95"/>
        <v>0</v>
      </c>
      <c r="AY353" s="84">
        <f t="shared" si="95"/>
        <v>0</v>
      </c>
      <c r="AZ353" s="84">
        <f t="shared" si="95"/>
        <v>0</v>
      </c>
      <c r="BA353" s="84">
        <f t="shared" si="95"/>
        <v>0</v>
      </c>
      <c r="BB353" s="84">
        <f t="shared" si="95"/>
        <v>0</v>
      </c>
      <c r="BC353" s="84">
        <f t="shared" si="95"/>
        <v>0</v>
      </c>
      <c r="BD353" s="5"/>
      <c r="BE353" s="5"/>
      <c r="BF353" s="5"/>
      <c r="BG353" s="5"/>
      <c r="BH353" s="5"/>
      <c r="BI353" s="5"/>
      <c r="BJ353" s="5"/>
    </row>
    <row r="354" spans="2:62" hidden="1">
      <c r="B354">
        <f t="shared" si="92"/>
        <v>385</v>
      </c>
      <c r="C354" t="str">
        <f t="shared" si="92"/>
        <v>PLANTACIÓ</v>
      </c>
      <c r="D354" t="str">
        <f t="shared" si="92"/>
        <v>Preparació per plantació manual carbassa</v>
      </c>
      <c r="E354" s="82">
        <f t="shared" si="92"/>
        <v>2500</v>
      </c>
      <c r="F354" s="84">
        <f t="shared" si="94"/>
        <v>0</v>
      </c>
      <c r="G354" s="84">
        <f t="shared" si="94"/>
        <v>0</v>
      </c>
      <c r="H354" s="84">
        <f t="shared" si="94"/>
        <v>0</v>
      </c>
      <c r="I354" s="84">
        <f t="shared" si="94"/>
        <v>0</v>
      </c>
      <c r="J354" s="84">
        <f t="shared" si="94"/>
        <v>0</v>
      </c>
      <c r="K354" s="84">
        <f t="shared" si="94"/>
        <v>0</v>
      </c>
      <c r="L354" s="84">
        <f t="shared" si="94"/>
        <v>0</v>
      </c>
      <c r="M354" s="84">
        <f t="shared" si="94"/>
        <v>0</v>
      </c>
      <c r="N354" s="84">
        <f t="shared" si="94"/>
        <v>0</v>
      </c>
      <c r="O354" s="84">
        <f t="shared" si="94"/>
        <v>0</v>
      </c>
      <c r="P354" s="84">
        <f t="shared" si="94"/>
        <v>0</v>
      </c>
      <c r="Q354" s="84">
        <f t="shared" si="94"/>
        <v>0</v>
      </c>
      <c r="R354" s="84">
        <f t="shared" si="94"/>
        <v>0</v>
      </c>
      <c r="S354" s="84">
        <f t="shared" si="94"/>
        <v>0</v>
      </c>
      <c r="T354" s="84">
        <f t="shared" si="94"/>
        <v>0</v>
      </c>
      <c r="U354" s="84">
        <f t="shared" si="94"/>
        <v>0</v>
      </c>
      <c r="V354" s="84">
        <f t="shared" si="94"/>
        <v>0</v>
      </c>
      <c r="W354" s="84">
        <f t="shared" si="94"/>
        <v>0</v>
      </c>
      <c r="X354" s="84">
        <f t="shared" si="94"/>
        <v>0</v>
      </c>
      <c r="Y354" s="84">
        <f t="shared" si="94"/>
        <v>0</v>
      </c>
      <c r="Z354" s="84">
        <f t="shared" si="94"/>
        <v>0</v>
      </c>
      <c r="AA354" s="84">
        <f t="shared" si="94"/>
        <v>0</v>
      </c>
      <c r="AB354" s="84">
        <f t="shared" si="94"/>
        <v>0</v>
      </c>
      <c r="AC354" s="84">
        <f t="shared" si="94"/>
        <v>0</v>
      </c>
      <c r="AD354" s="84">
        <f t="shared" si="94"/>
        <v>0</v>
      </c>
      <c r="AE354" s="84">
        <f t="shared" si="94"/>
        <v>0</v>
      </c>
      <c r="AF354" s="84">
        <f t="shared" si="94"/>
        <v>0</v>
      </c>
      <c r="AG354" s="84">
        <f t="shared" si="94"/>
        <v>0</v>
      </c>
      <c r="AH354" s="84">
        <f t="shared" si="94"/>
        <v>0</v>
      </c>
      <c r="AI354" s="84">
        <f t="shared" si="94"/>
        <v>0</v>
      </c>
      <c r="AJ354" s="84">
        <f t="shared" si="94"/>
        <v>0</v>
      </c>
      <c r="AK354" s="84">
        <f t="shared" si="94"/>
        <v>0</v>
      </c>
      <c r="AL354" s="84">
        <f t="shared" si="94"/>
        <v>0</v>
      </c>
      <c r="AM354" s="84">
        <f t="shared" si="94"/>
        <v>0</v>
      </c>
      <c r="AN354" s="84">
        <f t="shared" si="94"/>
        <v>0</v>
      </c>
      <c r="AO354" s="84">
        <f t="shared" si="94"/>
        <v>0</v>
      </c>
      <c r="AP354" s="84">
        <f t="shared" si="94"/>
        <v>0</v>
      </c>
      <c r="AQ354" s="84">
        <f t="shared" si="94"/>
        <v>0</v>
      </c>
      <c r="AR354" s="84">
        <f t="shared" si="94"/>
        <v>0</v>
      </c>
      <c r="AS354" s="5"/>
      <c r="AT354" s="84">
        <f t="shared" si="95"/>
        <v>0</v>
      </c>
      <c r="AU354" s="84">
        <f t="shared" si="95"/>
        <v>0</v>
      </c>
      <c r="AV354" s="84">
        <f t="shared" si="95"/>
        <v>0</v>
      </c>
      <c r="AW354" s="84">
        <f t="shared" si="95"/>
        <v>0</v>
      </c>
      <c r="AX354" s="84">
        <f t="shared" si="95"/>
        <v>0</v>
      </c>
      <c r="AY354" s="84">
        <f t="shared" si="95"/>
        <v>0</v>
      </c>
      <c r="AZ354" s="84">
        <f t="shared" si="95"/>
        <v>0</v>
      </c>
      <c r="BA354" s="84">
        <f t="shared" si="95"/>
        <v>0</v>
      </c>
      <c r="BB354" s="84">
        <f t="shared" si="95"/>
        <v>0</v>
      </c>
      <c r="BC354" s="84">
        <f t="shared" si="95"/>
        <v>0</v>
      </c>
      <c r="BD354" s="5"/>
      <c r="BE354" s="5"/>
      <c r="BF354" s="5"/>
      <c r="BG354" s="5"/>
      <c r="BH354" s="5"/>
      <c r="BI354" s="5"/>
      <c r="BJ354" s="5"/>
    </row>
    <row r="355" spans="2:62" hidden="1">
      <c r="B355">
        <f t="shared" si="92"/>
        <v>395</v>
      </c>
      <c r="C355" t="str">
        <f t="shared" si="92"/>
        <v>PLANTACIÓ</v>
      </c>
      <c r="D355" t="str">
        <f t="shared" si="92"/>
        <v>Preparació per sembra manual carbassa</v>
      </c>
      <c r="E355" s="82">
        <f t="shared" si="92"/>
        <v>2500</v>
      </c>
      <c r="F355" s="84">
        <f t="shared" si="94"/>
        <v>0</v>
      </c>
      <c r="G355" s="84">
        <f t="shared" si="94"/>
        <v>0</v>
      </c>
      <c r="H355" s="84">
        <f t="shared" si="94"/>
        <v>0</v>
      </c>
      <c r="I355" s="84">
        <f t="shared" si="94"/>
        <v>0</v>
      </c>
      <c r="J355" s="84">
        <f t="shared" si="94"/>
        <v>0</v>
      </c>
      <c r="K355" s="84">
        <f t="shared" si="94"/>
        <v>0</v>
      </c>
      <c r="L355" s="84">
        <f t="shared" si="94"/>
        <v>0</v>
      </c>
      <c r="M355" s="84">
        <f t="shared" si="94"/>
        <v>0</v>
      </c>
      <c r="N355" s="84">
        <f t="shared" si="94"/>
        <v>0</v>
      </c>
      <c r="O355" s="84">
        <f t="shared" si="94"/>
        <v>0</v>
      </c>
      <c r="P355" s="84">
        <f t="shared" si="94"/>
        <v>0</v>
      </c>
      <c r="Q355" s="84">
        <f t="shared" si="94"/>
        <v>0</v>
      </c>
      <c r="R355" s="84">
        <f t="shared" si="94"/>
        <v>0</v>
      </c>
      <c r="S355" s="84">
        <f t="shared" si="94"/>
        <v>0</v>
      </c>
      <c r="T355" s="84">
        <f t="shared" si="94"/>
        <v>0</v>
      </c>
      <c r="U355" s="84">
        <f t="shared" si="94"/>
        <v>0</v>
      </c>
      <c r="V355" s="84">
        <f t="shared" si="94"/>
        <v>0</v>
      </c>
      <c r="W355" s="84">
        <f t="shared" si="94"/>
        <v>0</v>
      </c>
      <c r="X355" s="84">
        <f t="shared" si="94"/>
        <v>0</v>
      </c>
      <c r="Y355" s="84">
        <f t="shared" si="94"/>
        <v>0</v>
      </c>
      <c r="Z355" s="84">
        <f t="shared" si="94"/>
        <v>0</v>
      </c>
      <c r="AA355" s="84">
        <f t="shared" si="94"/>
        <v>0</v>
      </c>
      <c r="AB355" s="84">
        <f t="shared" si="94"/>
        <v>0</v>
      </c>
      <c r="AC355" s="84">
        <f t="shared" si="94"/>
        <v>0</v>
      </c>
      <c r="AD355" s="84">
        <f t="shared" si="94"/>
        <v>0</v>
      </c>
      <c r="AE355" s="84">
        <f t="shared" si="94"/>
        <v>0</v>
      </c>
      <c r="AF355" s="84">
        <f t="shared" si="94"/>
        <v>0</v>
      </c>
      <c r="AG355" s="84">
        <f t="shared" si="94"/>
        <v>0</v>
      </c>
      <c r="AH355" s="84">
        <f t="shared" si="94"/>
        <v>0</v>
      </c>
      <c r="AI355" s="84">
        <f t="shared" si="94"/>
        <v>0</v>
      </c>
      <c r="AJ355" s="84">
        <f t="shared" si="94"/>
        <v>0</v>
      </c>
      <c r="AK355" s="84">
        <f t="shared" si="94"/>
        <v>0</v>
      </c>
      <c r="AL355" s="84">
        <f t="shared" si="94"/>
        <v>0</v>
      </c>
      <c r="AM355" s="84">
        <f t="shared" si="94"/>
        <v>0</v>
      </c>
      <c r="AN355" s="84">
        <f t="shared" si="94"/>
        <v>0</v>
      </c>
      <c r="AO355" s="84">
        <f t="shared" si="94"/>
        <v>0</v>
      </c>
      <c r="AP355" s="84">
        <f t="shared" si="94"/>
        <v>0</v>
      </c>
      <c r="AQ355" s="84">
        <f t="shared" si="94"/>
        <v>0</v>
      </c>
      <c r="AR355" s="84">
        <f t="shared" si="94"/>
        <v>0</v>
      </c>
      <c r="AS355" s="5"/>
      <c r="AT355" s="84">
        <f t="shared" si="95"/>
        <v>0</v>
      </c>
      <c r="AU355" s="84">
        <f t="shared" si="95"/>
        <v>0</v>
      </c>
      <c r="AV355" s="84">
        <f t="shared" si="95"/>
        <v>0</v>
      </c>
      <c r="AW355" s="84">
        <f t="shared" si="95"/>
        <v>0</v>
      </c>
      <c r="AX355" s="84">
        <f t="shared" si="95"/>
        <v>0</v>
      </c>
      <c r="AY355" s="84">
        <f t="shared" si="95"/>
        <v>0</v>
      </c>
      <c r="AZ355" s="84">
        <f t="shared" si="95"/>
        <v>0</v>
      </c>
      <c r="BA355" s="84">
        <f t="shared" si="95"/>
        <v>0</v>
      </c>
      <c r="BB355" s="84">
        <f t="shared" si="95"/>
        <v>0</v>
      </c>
      <c r="BC355" s="84">
        <f t="shared" si="95"/>
        <v>0</v>
      </c>
      <c r="BD355" s="5"/>
      <c r="BE355" s="5"/>
      <c r="BF355" s="5"/>
      <c r="BG355" s="5"/>
      <c r="BH355" s="5"/>
      <c r="BI355" s="5"/>
      <c r="BJ355" s="5"/>
    </row>
    <row r="356" spans="2:62" hidden="1">
      <c r="B356">
        <f t="shared" si="92"/>
        <v>415</v>
      </c>
      <c r="C356" t="str">
        <f t="shared" si="92"/>
        <v>REG</v>
      </c>
      <c r="D356" t="str">
        <f t="shared" si="92"/>
        <v>Preparació per instal.lació sistema de reg amb cinta (1 m per m2)</v>
      </c>
      <c r="E356" s="82">
        <f t="shared" si="92"/>
        <v>2500</v>
      </c>
      <c r="F356" s="84">
        <f t="shared" si="94"/>
        <v>0</v>
      </c>
      <c r="G356" s="84">
        <f t="shared" si="94"/>
        <v>0</v>
      </c>
      <c r="H356" s="84">
        <f t="shared" si="94"/>
        <v>0</v>
      </c>
      <c r="I356" s="84">
        <f t="shared" si="94"/>
        <v>0</v>
      </c>
      <c r="J356" s="84">
        <f t="shared" si="94"/>
        <v>0</v>
      </c>
      <c r="K356" s="84">
        <f t="shared" si="94"/>
        <v>0</v>
      </c>
      <c r="L356" s="84">
        <f t="shared" si="94"/>
        <v>0</v>
      </c>
      <c r="M356" s="84">
        <f t="shared" si="94"/>
        <v>0</v>
      </c>
      <c r="N356" s="84">
        <f t="shared" si="94"/>
        <v>0</v>
      </c>
      <c r="O356" s="84">
        <f t="shared" si="94"/>
        <v>0</v>
      </c>
      <c r="P356" s="84">
        <f t="shared" si="94"/>
        <v>0</v>
      </c>
      <c r="Q356" s="84">
        <f t="shared" si="94"/>
        <v>0</v>
      </c>
      <c r="R356" s="84">
        <f t="shared" si="94"/>
        <v>0</v>
      </c>
      <c r="S356" s="84">
        <f t="shared" si="94"/>
        <v>0</v>
      </c>
      <c r="T356" s="84">
        <f t="shared" si="94"/>
        <v>0</v>
      </c>
      <c r="U356" s="84">
        <f t="shared" si="94"/>
        <v>0</v>
      </c>
      <c r="V356" s="84">
        <f t="shared" si="94"/>
        <v>0</v>
      </c>
      <c r="W356" s="84">
        <f t="shared" si="94"/>
        <v>0</v>
      </c>
      <c r="X356" s="84">
        <f t="shared" si="94"/>
        <v>0</v>
      </c>
      <c r="Y356" s="84">
        <f t="shared" si="94"/>
        <v>0</v>
      </c>
      <c r="Z356" s="84">
        <f t="shared" si="94"/>
        <v>0</v>
      </c>
      <c r="AA356" s="84">
        <f t="shared" si="94"/>
        <v>0</v>
      </c>
      <c r="AB356" s="84">
        <f t="shared" si="94"/>
        <v>0</v>
      </c>
      <c r="AC356" s="84">
        <f t="shared" si="94"/>
        <v>0</v>
      </c>
      <c r="AD356" s="84">
        <f t="shared" si="94"/>
        <v>0</v>
      </c>
      <c r="AE356" s="84">
        <f t="shared" si="94"/>
        <v>0</v>
      </c>
      <c r="AF356" s="84">
        <f t="shared" si="94"/>
        <v>0</v>
      </c>
      <c r="AG356" s="84">
        <f t="shared" si="94"/>
        <v>0</v>
      </c>
      <c r="AH356" s="84">
        <f t="shared" si="94"/>
        <v>0</v>
      </c>
      <c r="AI356" s="84">
        <f t="shared" si="94"/>
        <v>0</v>
      </c>
      <c r="AJ356" s="84">
        <f t="shared" si="94"/>
        <v>0</v>
      </c>
      <c r="AK356" s="84">
        <f t="shared" si="94"/>
        <v>0</v>
      </c>
      <c r="AL356" s="84">
        <f t="shared" si="94"/>
        <v>0</v>
      </c>
      <c r="AM356" s="84">
        <f t="shared" si="94"/>
        <v>0</v>
      </c>
      <c r="AN356" s="84">
        <f t="shared" si="94"/>
        <v>0</v>
      </c>
      <c r="AO356" s="84">
        <f t="shared" si="94"/>
        <v>0</v>
      </c>
      <c r="AP356" s="84">
        <f t="shared" si="94"/>
        <v>0</v>
      </c>
      <c r="AQ356" s="84">
        <f t="shared" si="94"/>
        <v>0</v>
      </c>
      <c r="AR356" s="84">
        <f t="shared" si="94"/>
        <v>0</v>
      </c>
      <c r="AS356" s="5"/>
      <c r="AT356" s="84">
        <f t="shared" si="95"/>
        <v>0</v>
      </c>
      <c r="AU356" s="84">
        <f t="shared" si="95"/>
        <v>0</v>
      </c>
      <c r="AV356" s="84">
        <f t="shared" si="95"/>
        <v>0</v>
      </c>
      <c r="AW356" s="84">
        <f t="shared" si="95"/>
        <v>0</v>
      </c>
      <c r="AX356" s="84">
        <f t="shared" si="95"/>
        <v>0</v>
      </c>
      <c r="AY356" s="84">
        <f t="shared" si="95"/>
        <v>0</v>
      </c>
      <c r="AZ356" s="84">
        <f t="shared" si="95"/>
        <v>0</v>
      </c>
      <c r="BA356" s="84">
        <f t="shared" si="95"/>
        <v>0</v>
      </c>
      <c r="BB356" s="84">
        <f t="shared" si="95"/>
        <v>0</v>
      </c>
      <c r="BC356" s="84">
        <f t="shared" si="95"/>
        <v>0</v>
      </c>
      <c r="BD356" s="5"/>
      <c r="BE356" s="5"/>
      <c r="BF356" s="5"/>
      <c r="BG356" s="5"/>
      <c r="BH356" s="5"/>
      <c r="BI356" s="5"/>
      <c r="BJ356" s="5"/>
    </row>
    <row r="357" spans="2:62" hidden="1">
      <c r="B357">
        <f t="shared" si="92"/>
        <v>425</v>
      </c>
      <c r="C357" t="str">
        <f t="shared" si="92"/>
        <v>REG</v>
      </c>
      <c r="D357" t="str">
        <f t="shared" si="92"/>
        <v>Preparació per instal.lació sistema de reg amb cinta (1,6 m per m2)</v>
      </c>
      <c r="E357" s="82">
        <f t="shared" si="92"/>
        <v>2500</v>
      </c>
      <c r="F357" s="84">
        <f t="shared" si="94"/>
        <v>0</v>
      </c>
      <c r="G357" s="84">
        <f t="shared" si="94"/>
        <v>0</v>
      </c>
      <c r="H357" s="84">
        <f t="shared" si="94"/>
        <v>0</v>
      </c>
      <c r="I357" s="84">
        <f t="shared" si="94"/>
        <v>0</v>
      </c>
      <c r="J357" s="84">
        <f t="shared" si="94"/>
        <v>0</v>
      </c>
      <c r="K357" s="84">
        <f t="shared" si="94"/>
        <v>0</v>
      </c>
      <c r="L357" s="84">
        <f t="shared" si="94"/>
        <v>0</v>
      </c>
      <c r="M357" s="84">
        <f t="shared" si="94"/>
        <v>0</v>
      </c>
      <c r="N357" s="84">
        <f t="shared" si="94"/>
        <v>0</v>
      </c>
      <c r="O357" s="84">
        <f t="shared" si="94"/>
        <v>0</v>
      </c>
      <c r="P357" s="84">
        <f t="shared" si="94"/>
        <v>0</v>
      </c>
      <c r="Q357" s="84">
        <f t="shared" si="94"/>
        <v>0</v>
      </c>
      <c r="R357" s="84">
        <f t="shared" si="94"/>
        <v>0</v>
      </c>
      <c r="S357" s="84">
        <f t="shared" si="94"/>
        <v>0</v>
      </c>
      <c r="T357" s="84">
        <f t="shared" si="94"/>
        <v>0</v>
      </c>
      <c r="U357" s="84">
        <f t="shared" si="94"/>
        <v>0</v>
      </c>
      <c r="V357" s="84">
        <f t="shared" si="94"/>
        <v>0</v>
      </c>
      <c r="W357" s="84">
        <f t="shared" si="94"/>
        <v>0</v>
      </c>
      <c r="X357" s="84">
        <f t="shared" si="94"/>
        <v>0</v>
      </c>
      <c r="Y357" s="84">
        <f t="shared" si="94"/>
        <v>0</v>
      </c>
      <c r="Z357" s="84">
        <f t="shared" si="94"/>
        <v>0</v>
      </c>
      <c r="AA357" s="84">
        <f t="shared" si="94"/>
        <v>0</v>
      </c>
      <c r="AB357" s="84">
        <f t="shared" si="94"/>
        <v>0</v>
      </c>
      <c r="AC357" s="84">
        <f t="shared" si="94"/>
        <v>0</v>
      </c>
      <c r="AD357" s="84">
        <f t="shared" si="94"/>
        <v>0</v>
      </c>
      <c r="AE357" s="84">
        <f t="shared" si="94"/>
        <v>0</v>
      </c>
      <c r="AF357" s="84">
        <f t="shared" si="94"/>
        <v>0</v>
      </c>
      <c r="AG357" s="84">
        <f t="shared" si="94"/>
        <v>0</v>
      </c>
      <c r="AH357" s="84">
        <f t="shared" si="94"/>
        <v>0</v>
      </c>
      <c r="AI357" s="84">
        <f t="shared" si="94"/>
        <v>0</v>
      </c>
      <c r="AJ357" s="84">
        <f t="shared" si="94"/>
        <v>0</v>
      </c>
      <c r="AK357" s="84">
        <f t="shared" si="94"/>
        <v>0</v>
      </c>
      <c r="AL357" s="84">
        <f t="shared" si="94"/>
        <v>0</v>
      </c>
      <c r="AM357" s="84">
        <f t="shared" si="94"/>
        <v>0</v>
      </c>
      <c r="AN357" s="84">
        <f t="shared" si="94"/>
        <v>0</v>
      </c>
      <c r="AO357" s="84">
        <f t="shared" si="94"/>
        <v>0</v>
      </c>
      <c r="AP357" s="84">
        <f t="shared" si="94"/>
        <v>0</v>
      </c>
      <c r="AQ357" s="84">
        <f t="shared" si="94"/>
        <v>0</v>
      </c>
      <c r="AR357" s="84">
        <f t="shared" si="94"/>
        <v>0</v>
      </c>
      <c r="AS357" s="5"/>
      <c r="AT357" s="84">
        <f t="shared" si="95"/>
        <v>0</v>
      </c>
      <c r="AU357" s="84">
        <f t="shared" si="95"/>
        <v>0</v>
      </c>
      <c r="AV357" s="84">
        <f t="shared" si="95"/>
        <v>0</v>
      </c>
      <c r="AW357" s="84">
        <f t="shared" si="95"/>
        <v>0</v>
      </c>
      <c r="AX357" s="84">
        <f t="shared" si="95"/>
        <v>0</v>
      </c>
      <c r="AY357" s="84">
        <f t="shared" si="95"/>
        <v>0</v>
      </c>
      <c r="AZ357" s="84">
        <f t="shared" si="95"/>
        <v>0</v>
      </c>
      <c r="BA357" s="84">
        <f t="shared" si="95"/>
        <v>0</v>
      </c>
      <c r="BB357" s="84">
        <f t="shared" si="95"/>
        <v>0</v>
      </c>
      <c r="BC357" s="84">
        <f t="shared" si="95"/>
        <v>0</v>
      </c>
      <c r="BD357" s="5"/>
      <c r="BE357" s="5"/>
      <c r="BF357" s="5"/>
      <c r="BG357" s="5"/>
      <c r="BH357" s="5"/>
      <c r="BI357" s="5"/>
      <c r="BJ357" s="5"/>
    </row>
    <row r="358" spans="2:62" hidden="1">
      <c r="B358">
        <f t="shared" si="92"/>
        <v>435</v>
      </c>
      <c r="C358" t="str">
        <f t="shared" si="92"/>
        <v>REG</v>
      </c>
      <c r="D358" t="str">
        <f t="shared" si="92"/>
        <v>Preparació per instal.lació sistema de reg aspersió</v>
      </c>
      <c r="E358" s="82">
        <f t="shared" si="92"/>
        <v>2500</v>
      </c>
      <c r="F358" s="84">
        <f t="shared" si="94"/>
        <v>0</v>
      </c>
      <c r="G358" s="84">
        <f t="shared" si="94"/>
        <v>0</v>
      </c>
      <c r="H358" s="84">
        <f t="shared" si="94"/>
        <v>0</v>
      </c>
      <c r="I358" s="84">
        <f t="shared" si="94"/>
        <v>0</v>
      </c>
      <c r="J358" s="84">
        <f t="shared" si="94"/>
        <v>0</v>
      </c>
      <c r="K358" s="84">
        <f t="shared" si="94"/>
        <v>0</v>
      </c>
      <c r="L358" s="84">
        <f t="shared" si="94"/>
        <v>0</v>
      </c>
      <c r="M358" s="84">
        <f t="shared" si="94"/>
        <v>0</v>
      </c>
      <c r="N358" s="84">
        <f t="shared" si="94"/>
        <v>0</v>
      </c>
      <c r="O358" s="84">
        <f t="shared" si="94"/>
        <v>0</v>
      </c>
      <c r="P358" s="84">
        <f t="shared" si="94"/>
        <v>0</v>
      </c>
      <c r="Q358" s="84">
        <f t="shared" si="94"/>
        <v>0</v>
      </c>
      <c r="R358" s="84">
        <f t="shared" si="94"/>
        <v>0</v>
      </c>
      <c r="S358" s="84">
        <f t="shared" si="94"/>
        <v>0</v>
      </c>
      <c r="T358" s="84">
        <f t="shared" si="94"/>
        <v>0</v>
      </c>
      <c r="U358" s="84">
        <f t="shared" si="94"/>
        <v>0</v>
      </c>
      <c r="V358" s="84">
        <f t="shared" si="94"/>
        <v>0</v>
      </c>
      <c r="W358" s="84">
        <f t="shared" si="94"/>
        <v>0</v>
      </c>
      <c r="X358" s="84">
        <f t="shared" si="94"/>
        <v>0</v>
      </c>
      <c r="Y358" s="84">
        <f t="shared" si="94"/>
        <v>0</v>
      </c>
      <c r="Z358" s="84">
        <f t="shared" si="94"/>
        <v>0</v>
      </c>
      <c r="AA358" s="84">
        <f t="shared" si="94"/>
        <v>0</v>
      </c>
      <c r="AB358" s="84">
        <f t="shared" ref="AB358:AR373" si="96">IF($E$4&lt;$E358,$E$4/$E358*AB123,AB123)</f>
        <v>0</v>
      </c>
      <c r="AC358" s="84">
        <f t="shared" si="96"/>
        <v>0</v>
      </c>
      <c r="AD358" s="84">
        <f t="shared" si="96"/>
        <v>0</v>
      </c>
      <c r="AE358" s="84">
        <f t="shared" si="96"/>
        <v>0</v>
      </c>
      <c r="AF358" s="84">
        <f t="shared" si="96"/>
        <v>0</v>
      </c>
      <c r="AG358" s="84">
        <f t="shared" si="96"/>
        <v>0</v>
      </c>
      <c r="AH358" s="84">
        <f t="shared" si="96"/>
        <v>0</v>
      </c>
      <c r="AI358" s="84">
        <f t="shared" si="96"/>
        <v>0</v>
      </c>
      <c r="AJ358" s="84">
        <f t="shared" si="96"/>
        <v>0</v>
      </c>
      <c r="AK358" s="84">
        <f t="shared" si="96"/>
        <v>0</v>
      </c>
      <c r="AL358" s="84">
        <f t="shared" si="96"/>
        <v>0</v>
      </c>
      <c r="AM358" s="84">
        <f t="shared" si="96"/>
        <v>0</v>
      </c>
      <c r="AN358" s="84">
        <f t="shared" si="96"/>
        <v>0</v>
      </c>
      <c r="AO358" s="84">
        <f t="shared" si="96"/>
        <v>0</v>
      </c>
      <c r="AP358" s="84">
        <f t="shared" si="96"/>
        <v>0</v>
      </c>
      <c r="AQ358" s="84">
        <f t="shared" si="96"/>
        <v>0</v>
      </c>
      <c r="AR358" s="84">
        <f t="shared" si="96"/>
        <v>0</v>
      </c>
      <c r="AS358" s="5"/>
      <c r="AT358" s="84">
        <f t="shared" si="95"/>
        <v>0</v>
      </c>
      <c r="AU358" s="84">
        <f t="shared" si="95"/>
        <v>0</v>
      </c>
      <c r="AV358" s="84">
        <f t="shared" si="95"/>
        <v>0</v>
      </c>
      <c r="AW358" s="84">
        <f t="shared" si="95"/>
        <v>0</v>
      </c>
      <c r="AX358" s="84">
        <f t="shared" si="95"/>
        <v>0</v>
      </c>
      <c r="AY358" s="84">
        <f t="shared" si="95"/>
        <v>0</v>
      </c>
      <c r="AZ358" s="84">
        <f t="shared" si="95"/>
        <v>0</v>
      </c>
      <c r="BA358" s="84">
        <f t="shared" si="95"/>
        <v>0</v>
      </c>
      <c r="BB358" s="84">
        <f t="shared" si="95"/>
        <v>0</v>
      </c>
      <c r="BC358" s="84">
        <f t="shared" si="95"/>
        <v>0</v>
      </c>
      <c r="BD358" s="5"/>
      <c r="BE358" s="5"/>
      <c r="BF358" s="5"/>
      <c r="BG358" s="5"/>
      <c r="BH358" s="5"/>
      <c r="BI358" s="5"/>
      <c r="BJ358" s="5"/>
    </row>
    <row r="359" spans="2:62" hidden="1">
      <c r="B359">
        <f t="shared" si="92"/>
        <v>445</v>
      </c>
      <c r="C359" t="str">
        <f t="shared" si="92"/>
        <v>REG</v>
      </c>
      <c r="D359" t="str">
        <f t="shared" si="92"/>
        <v>Preparació per reg (l/m2)</v>
      </c>
      <c r="E359" s="82">
        <f t="shared" si="92"/>
        <v>2500</v>
      </c>
      <c r="F359" s="84">
        <f t="shared" ref="F359:AR365" si="97">IF($E$4&lt;$E359,$E$4/$E359*F124,F124)</f>
        <v>0</v>
      </c>
      <c r="G359" s="84">
        <f t="shared" si="97"/>
        <v>0</v>
      </c>
      <c r="H359" s="84">
        <f t="shared" si="97"/>
        <v>0</v>
      </c>
      <c r="I359" s="84">
        <f t="shared" si="97"/>
        <v>0</v>
      </c>
      <c r="J359" s="84">
        <f t="shared" si="97"/>
        <v>0</v>
      </c>
      <c r="K359" s="84">
        <f t="shared" si="97"/>
        <v>0</v>
      </c>
      <c r="L359" s="84">
        <f t="shared" si="97"/>
        <v>0</v>
      </c>
      <c r="M359" s="84">
        <f t="shared" si="97"/>
        <v>0</v>
      </c>
      <c r="N359" s="84">
        <f t="shared" si="97"/>
        <v>0</v>
      </c>
      <c r="O359" s="84">
        <f t="shared" si="97"/>
        <v>0</v>
      </c>
      <c r="P359" s="84">
        <f t="shared" si="97"/>
        <v>0</v>
      </c>
      <c r="Q359" s="84">
        <f t="shared" si="97"/>
        <v>0</v>
      </c>
      <c r="R359" s="84">
        <f t="shared" si="97"/>
        <v>0</v>
      </c>
      <c r="S359" s="84">
        <f t="shared" si="97"/>
        <v>0</v>
      </c>
      <c r="T359" s="84">
        <f t="shared" si="97"/>
        <v>0</v>
      </c>
      <c r="U359" s="84">
        <f t="shared" si="97"/>
        <v>0</v>
      </c>
      <c r="V359" s="84">
        <f t="shared" si="97"/>
        <v>0</v>
      </c>
      <c r="W359" s="84">
        <f t="shared" si="97"/>
        <v>0</v>
      </c>
      <c r="X359" s="84">
        <f t="shared" si="97"/>
        <v>0</v>
      </c>
      <c r="Y359" s="84">
        <f t="shared" si="97"/>
        <v>0</v>
      </c>
      <c r="Z359" s="84">
        <f t="shared" si="97"/>
        <v>0</v>
      </c>
      <c r="AA359" s="84">
        <f t="shared" si="97"/>
        <v>0</v>
      </c>
      <c r="AB359" s="84">
        <f t="shared" si="97"/>
        <v>0</v>
      </c>
      <c r="AC359" s="84">
        <f t="shared" si="97"/>
        <v>0</v>
      </c>
      <c r="AD359" s="84">
        <f t="shared" si="97"/>
        <v>0</v>
      </c>
      <c r="AE359" s="84">
        <f t="shared" si="97"/>
        <v>0</v>
      </c>
      <c r="AF359" s="84">
        <f t="shared" si="97"/>
        <v>0</v>
      </c>
      <c r="AG359" s="84">
        <f t="shared" si="97"/>
        <v>0</v>
      </c>
      <c r="AH359" s="84">
        <f t="shared" si="97"/>
        <v>0</v>
      </c>
      <c r="AI359" s="84">
        <f t="shared" si="97"/>
        <v>0</v>
      </c>
      <c r="AJ359" s="84">
        <f t="shared" si="97"/>
        <v>0</v>
      </c>
      <c r="AK359" s="84">
        <f t="shared" si="97"/>
        <v>0</v>
      </c>
      <c r="AL359" s="84">
        <f t="shared" si="97"/>
        <v>0</v>
      </c>
      <c r="AM359" s="84">
        <f t="shared" si="97"/>
        <v>0</v>
      </c>
      <c r="AN359" s="84">
        <f t="shared" si="97"/>
        <v>0</v>
      </c>
      <c r="AO359" s="84">
        <f t="shared" si="97"/>
        <v>0</v>
      </c>
      <c r="AP359" s="84">
        <f t="shared" si="97"/>
        <v>0</v>
      </c>
      <c r="AQ359" s="84">
        <f t="shared" si="96"/>
        <v>0</v>
      </c>
      <c r="AR359" s="84">
        <f t="shared" si="97"/>
        <v>0</v>
      </c>
      <c r="AS359" s="5"/>
      <c r="AT359" s="84">
        <f t="shared" si="95"/>
        <v>0</v>
      </c>
      <c r="AU359" s="84">
        <f t="shared" si="95"/>
        <v>0</v>
      </c>
      <c r="AV359" s="84">
        <f t="shared" si="95"/>
        <v>0</v>
      </c>
      <c r="AW359" s="84">
        <f t="shared" si="95"/>
        <v>0</v>
      </c>
      <c r="AX359" s="84">
        <f t="shared" si="95"/>
        <v>0</v>
      </c>
      <c r="AY359" s="84">
        <f t="shared" si="95"/>
        <v>0</v>
      </c>
      <c r="AZ359" s="84">
        <f t="shared" si="95"/>
        <v>0</v>
      </c>
      <c r="BA359" s="84">
        <f t="shared" si="95"/>
        <v>0</v>
      </c>
      <c r="BB359" s="84">
        <f t="shared" si="95"/>
        <v>0</v>
      </c>
      <c r="BC359" s="84">
        <f t="shared" si="95"/>
        <v>0</v>
      </c>
      <c r="BD359" s="5"/>
      <c r="BE359" s="5"/>
      <c r="BF359" s="5"/>
      <c r="BG359" s="5"/>
      <c r="BH359" s="5"/>
      <c r="BI359" s="5"/>
      <c r="BJ359" s="5"/>
    </row>
    <row r="360" spans="2:62" hidden="1">
      <c r="B360">
        <f t="shared" si="92"/>
        <v>455</v>
      </c>
      <c r="C360" t="str">
        <f t="shared" si="92"/>
        <v>REG</v>
      </c>
      <c r="D360" t="str">
        <f t="shared" si="92"/>
        <v>Preparació per posada en funcionament i parada</v>
      </c>
      <c r="E360" s="82">
        <f t="shared" si="92"/>
        <v>2500</v>
      </c>
      <c r="F360" s="84">
        <f t="shared" si="97"/>
        <v>0</v>
      </c>
      <c r="G360" s="84">
        <f t="shared" si="97"/>
        <v>0</v>
      </c>
      <c r="H360" s="84">
        <f t="shared" si="97"/>
        <v>0</v>
      </c>
      <c r="I360" s="84">
        <f t="shared" si="97"/>
        <v>0</v>
      </c>
      <c r="J360" s="84">
        <f t="shared" si="97"/>
        <v>0</v>
      </c>
      <c r="K360" s="84">
        <f t="shared" si="97"/>
        <v>0</v>
      </c>
      <c r="L360" s="84">
        <f t="shared" si="97"/>
        <v>0</v>
      </c>
      <c r="M360" s="84">
        <f t="shared" si="97"/>
        <v>0</v>
      </c>
      <c r="N360" s="84">
        <f t="shared" si="97"/>
        <v>0</v>
      </c>
      <c r="O360" s="84">
        <f t="shared" si="97"/>
        <v>0</v>
      </c>
      <c r="P360" s="84">
        <f t="shared" si="97"/>
        <v>0</v>
      </c>
      <c r="Q360" s="84">
        <f t="shared" si="97"/>
        <v>0</v>
      </c>
      <c r="R360" s="84">
        <f t="shared" si="97"/>
        <v>0</v>
      </c>
      <c r="S360" s="84">
        <f t="shared" si="97"/>
        <v>0</v>
      </c>
      <c r="T360" s="84">
        <f t="shared" si="97"/>
        <v>0</v>
      </c>
      <c r="U360" s="84">
        <f t="shared" si="97"/>
        <v>0</v>
      </c>
      <c r="V360" s="84">
        <f t="shared" si="97"/>
        <v>0</v>
      </c>
      <c r="W360" s="84">
        <f t="shared" si="97"/>
        <v>0</v>
      </c>
      <c r="X360" s="84">
        <f t="shared" si="97"/>
        <v>0</v>
      </c>
      <c r="Y360" s="84">
        <f t="shared" si="97"/>
        <v>0</v>
      </c>
      <c r="Z360" s="84">
        <f t="shared" si="97"/>
        <v>0</v>
      </c>
      <c r="AA360" s="84">
        <f t="shared" si="97"/>
        <v>0</v>
      </c>
      <c r="AB360" s="84">
        <f t="shared" si="97"/>
        <v>0</v>
      </c>
      <c r="AC360" s="84">
        <f t="shared" si="97"/>
        <v>0</v>
      </c>
      <c r="AD360" s="84">
        <f t="shared" si="97"/>
        <v>0</v>
      </c>
      <c r="AE360" s="84">
        <f t="shared" si="97"/>
        <v>0</v>
      </c>
      <c r="AF360" s="84">
        <f t="shared" si="97"/>
        <v>0</v>
      </c>
      <c r="AG360" s="84">
        <f t="shared" si="97"/>
        <v>0</v>
      </c>
      <c r="AH360" s="84">
        <f t="shared" si="97"/>
        <v>0</v>
      </c>
      <c r="AI360" s="84">
        <f t="shared" si="97"/>
        <v>0</v>
      </c>
      <c r="AJ360" s="84">
        <f t="shared" si="97"/>
        <v>0</v>
      </c>
      <c r="AK360" s="84">
        <f t="shared" si="97"/>
        <v>0</v>
      </c>
      <c r="AL360" s="84">
        <f t="shared" si="97"/>
        <v>0</v>
      </c>
      <c r="AM360" s="84">
        <f t="shared" si="97"/>
        <v>0</v>
      </c>
      <c r="AN360" s="84">
        <f t="shared" si="97"/>
        <v>0</v>
      </c>
      <c r="AO360" s="84">
        <f t="shared" si="97"/>
        <v>0</v>
      </c>
      <c r="AP360" s="84">
        <f t="shared" si="97"/>
        <v>0</v>
      </c>
      <c r="AQ360" s="84">
        <f t="shared" si="96"/>
        <v>0</v>
      </c>
      <c r="AR360" s="84">
        <f t="shared" si="97"/>
        <v>0</v>
      </c>
      <c r="AS360" s="5"/>
      <c r="AT360" s="84">
        <f t="shared" si="95"/>
        <v>0</v>
      </c>
      <c r="AU360" s="84">
        <f t="shared" si="95"/>
        <v>0</v>
      </c>
      <c r="AV360" s="84">
        <f t="shared" si="95"/>
        <v>0</v>
      </c>
      <c r="AW360" s="84">
        <f t="shared" si="95"/>
        <v>0</v>
      </c>
      <c r="AX360" s="84">
        <f t="shared" si="95"/>
        <v>0</v>
      </c>
      <c r="AY360" s="84">
        <f t="shared" si="95"/>
        <v>0</v>
      </c>
      <c r="AZ360" s="84">
        <f t="shared" si="95"/>
        <v>0</v>
      </c>
      <c r="BA360" s="84">
        <f t="shared" si="95"/>
        <v>0</v>
      </c>
      <c r="BB360" s="84">
        <f t="shared" si="95"/>
        <v>0</v>
      </c>
      <c r="BC360" s="84">
        <f t="shared" si="95"/>
        <v>0</v>
      </c>
      <c r="BD360" s="5"/>
      <c r="BE360" s="5"/>
      <c r="BF360" s="5"/>
      <c r="BG360" s="5"/>
      <c r="BH360" s="5"/>
      <c r="BI360" s="5"/>
      <c r="BJ360" s="5"/>
    </row>
    <row r="361" spans="2:62" hidden="1">
      <c r="B361">
        <f t="shared" si="92"/>
        <v>465</v>
      </c>
      <c r="C361" t="str">
        <f t="shared" si="92"/>
        <v>REG</v>
      </c>
      <c r="D361" t="str">
        <f t="shared" si="92"/>
        <v>Preparació per desinstal.lació sistema de reg amb cinta</v>
      </c>
      <c r="E361" s="82">
        <f t="shared" si="92"/>
        <v>2500</v>
      </c>
      <c r="F361" s="84">
        <f t="shared" si="97"/>
        <v>0</v>
      </c>
      <c r="G361" s="84">
        <f t="shared" si="97"/>
        <v>0</v>
      </c>
      <c r="H361" s="84">
        <f t="shared" si="97"/>
        <v>0</v>
      </c>
      <c r="I361" s="84">
        <f t="shared" si="97"/>
        <v>0</v>
      </c>
      <c r="J361" s="84">
        <f t="shared" si="97"/>
        <v>0</v>
      </c>
      <c r="K361" s="84">
        <f t="shared" si="97"/>
        <v>0</v>
      </c>
      <c r="L361" s="84">
        <f t="shared" si="97"/>
        <v>0</v>
      </c>
      <c r="M361" s="84">
        <f t="shared" si="97"/>
        <v>0</v>
      </c>
      <c r="N361" s="84">
        <f t="shared" si="97"/>
        <v>0</v>
      </c>
      <c r="O361" s="84">
        <f t="shared" si="97"/>
        <v>0</v>
      </c>
      <c r="P361" s="84">
        <f t="shared" si="97"/>
        <v>0</v>
      </c>
      <c r="Q361" s="84">
        <f t="shared" si="97"/>
        <v>0</v>
      </c>
      <c r="R361" s="84">
        <f t="shared" si="97"/>
        <v>0</v>
      </c>
      <c r="S361" s="84">
        <f t="shared" si="97"/>
        <v>0</v>
      </c>
      <c r="T361" s="84">
        <f t="shared" si="97"/>
        <v>0</v>
      </c>
      <c r="U361" s="84">
        <f t="shared" si="97"/>
        <v>0</v>
      </c>
      <c r="V361" s="84">
        <f t="shared" si="97"/>
        <v>0</v>
      </c>
      <c r="W361" s="84">
        <f t="shared" si="97"/>
        <v>0</v>
      </c>
      <c r="X361" s="84">
        <f t="shared" si="97"/>
        <v>0</v>
      </c>
      <c r="Y361" s="84">
        <f t="shared" si="97"/>
        <v>0</v>
      </c>
      <c r="Z361" s="84">
        <f t="shared" si="97"/>
        <v>0</v>
      </c>
      <c r="AA361" s="84">
        <f t="shared" si="97"/>
        <v>0</v>
      </c>
      <c r="AB361" s="84">
        <f t="shared" si="97"/>
        <v>0</v>
      </c>
      <c r="AC361" s="84">
        <f t="shared" si="97"/>
        <v>0</v>
      </c>
      <c r="AD361" s="84">
        <f t="shared" si="97"/>
        <v>0</v>
      </c>
      <c r="AE361" s="84">
        <f t="shared" si="97"/>
        <v>0</v>
      </c>
      <c r="AF361" s="84">
        <f t="shared" si="97"/>
        <v>0</v>
      </c>
      <c r="AG361" s="84">
        <f t="shared" si="97"/>
        <v>0</v>
      </c>
      <c r="AH361" s="84">
        <f t="shared" si="97"/>
        <v>0</v>
      </c>
      <c r="AI361" s="84">
        <f t="shared" si="97"/>
        <v>0</v>
      </c>
      <c r="AJ361" s="84">
        <f t="shared" si="97"/>
        <v>0</v>
      </c>
      <c r="AK361" s="84">
        <f t="shared" si="97"/>
        <v>0</v>
      </c>
      <c r="AL361" s="84">
        <f t="shared" si="97"/>
        <v>0</v>
      </c>
      <c r="AM361" s="84">
        <f t="shared" si="97"/>
        <v>0</v>
      </c>
      <c r="AN361" s="84">
        <f t="shared" si="97"/>
        <v>0</v>
      </c>
      <c r="AO361" s="84">
        <f t="shared" si="97"/>
        <v>0</v>
      </c>
      <c r="AP361" s="84">
        <f t="shared" si="97"/>
        <v>0</v>
      </c>
      <c r="AQ361" s="84">
        <f t="shared" si="96"/>
        <v>0</v>
      </c>
      <c r="AR361" s="84">
        <f t="shared" si="97"/>
        <v>0</v>
      </c>
      <c r="AS361" s="5"/>
      <c r="AT361" s="84">
        <f t="shared" si="95"/>
        <v>0</v>
      </c>
      <c r="AU361" s="84">
        <f t="shared" si="95"/>
        <v>0</v>
      </c>
      <c r="AV361" s="84">
        <f t="shared" si="95"/>
        <v>0</v>
      </c>
      <c r="AW361" s="84">
        <f t="shared" si="95"/>
        <v>0</v>
      </c>
      <c r="AX361" s="84">
        <f t="shared" si="95"/>
        <v>0</v>
      </c>
      <c r="AY361" s="84">
        <f t="shared" si="95"/>
        <v>0</v>
      </c>
      <c r="AZ361" s="84">
        <f t="shared" si="95"/>
        <v>0</v>
      </c>
      <c r="BA361" s="84">
        <f t="shared" si="95"/>
        <v>0</v>
      </c>
      <c r="BB361" s="84">
        <f t="shared" si="95"/>
        <v>0</v>
      </c>
      <c r="BC361" s="84">
        <f t="shared" si="95"/>
        <v>0</v>
      </c>
      <c r="BD361" s="5"/>
      <c r="BE361" s="5"/>
      <c r="BF361" s="5"/>
      <c r="BG361" s="5"/>
      <c r="BH361" s="5"/>
      <c r="BI361" s="5"/>
      <c r="BJ361" s="5"/>
    </row>
    <row r="362" spans="2:62" hidden="1">
      <c r="B362">
        <f t="shared" si="92"/>
        <v>515</v>
      </c>
      <c r="C362" t="str">
        <f t="shared" si="92"/>
        <v>TRACTAMENTS</v>
      </c>
      <c r="D362" t="str">
        <f t="shared" si="92"/>
        <v>Preparació per tractament bacillus + retenol +purí ortiga amb tractor i braços</v>
      </c>
      <c r="E362" s="82">
        <f t="shared" si="92"/>
        <v>2500</v>
      </c>
      <c r="F362" s="84">
        <f t="shared" si="97"/>
        <v>0</v>
      </c>
      <c r="G362" s="84">
        <f t="shared" si="97"/>
        <v>0</v>
      </c>
      <c r="H362" s="84">
        <f t="shared" si="97"/>
        <v>0</v>
      </c>
      <c r="I362" s="84">
        <f t="shared" si="97"/>
        <v>0</v>
      </c>
      <c r="J362" s="84">
        <f t="shared" si="97"/>
        <v>0</v>
      </c>
      <c r="K362" s="84">
        <f t="shared" si="97"/>
        <v>0</v>
      </c>
      <c r="L362" s="84">
        <f t="shared" si="97"/>
        <v>0</v>
      </c>
      <c r="M362" s="84">
        <f t="shared" si="97"/>
        <v>0</v>
      </c>
      <c r="N362" s="84">
        <f t="shared" si="97"/>
        <v>0</v>
      </c>
      <c r="O362" s="84">
        <f t="shared" si="97"/>
        <v>0</v>
      </c>
      <c r="P362" s="84">
        <f t="shared" si="97"/>
        <v>0</v>
      </c>
      <c r="Q362" s="84">
        <f t="shared" si="97"/>
        <v>0</v>
      </c>
      <c r="R362" s="84">
        <f t="shared" si="97"/>
        <v>0</v>
      </c>
      <c r="S362" s="84">
        <f t="shared" si="97"/>
        <v>0</v>
      </c>
      <c r="T362" s="84">
        <f t="shared" si="97"/>
        <v>0</v>
      </c>
      <c r="U362" s="84">
        <f t="shared" si="97"/>
        <v>0</v>
      </c>
      <c r="V362" s="84">
        <f t="shared" si="97"/>
        <v>0</v>
      </c>
      <c r="W362" s="84">
        <f t="shared" si="97"/>
        <v>0</v>
      </c>
      <c r="X362" s="84">
        <f t="shared" si="97"/>
        <v>0</v>
      </c>
      <c r="Y362" s="84">
        <f t="shared" si="97"/>
        <v>0</v>
      </c>
      <c r="Z362" s="84">
        <f t="shared" si="97"/>
        <v>0</v>
      </c>
      <c r="AA362" s="84">
        <f t="shared" si="97"/>
        <v>0</v>
      </c>
      <c r="AB362" s="84">
        <f t="shared" si="97"/>
        <v>0</v>
      </c>
      <c r="AC362" s="84">
        <f t="shared" si="97"/>
        <v>0</v>
      </c>
      <c r="AD362" s="84">
        <f t="shared" si="97"/>
        <v>0</v>
      </c>
      <c r="AE362" s="84">
        <f t="shared" si="97"/>
        <v>0</v>
      </c>
      <c r="AF362" s="84">
        <f t="shared" si="97"/>
        <v>0</v>
      </c>
      <c r="AG362" s="84">
        <f t="shared" si="97"/>
        <v>0</v>
      </c>
      <c r="AH362" s="84">
        <f t="shared" si="97"/>
        <v>0</v>
      </c>
      <c r="AI362" s="84">
        <f t="shared" si="97"/>
        <v>0</v>
      </c>
      <c r="AJ362" s="84">
        <f t="shared" si="97"/>
        <v>0</v>
      </c>
      <c r="AK362" s="84">
        <f t="shared" si="97"/>
        <v>0</v>
      </c>
      <c r="AL362" s="84">
        <f t="shared" si="97"/>
        <v>0</v>
      </c>
      <c r="AM362" s="84">
        <f t="shared" si="97"/>
        <v>0</v>
      </c>
      <c r="AN362" s="84">
        <f t="shared" si="97"/>
        <v>0</v>
      </c>
      <c r="AO362" s="84">
        <f t="shared" si="97"/>
        <v>0</v>
      </c>
      <c r="AP362" s="84">
        <f t="shared" si="97"/>
        <v>0</v>
      </c>
      <c r="AQ362" s="84">
        <f t="shared" si="96"/>
        <v>0</v>
      </c>
      <c r="AR362" s="84">
        <f t="shared" si="97"/>
        <v>0</v>
      </c>
      <c r="AS362" s="5"/>
      <c r="AT362" s="84">
        <f t="shared" si="95"/>
        <v>0</v>
      </c>
      <c r="AU362" s="84">
        <f t="shared" si="95"/>
        <v>0</v>
      </c>
      <c r="AV362" s="84">
        <f t="shared" si="95"/>
        <v>0</v>
      </c>
      <c r="AW362" s="84">
        <f t="shared" si="95"/>
        <v>0</v>
      </c>
      <c r="AX362" s="84">
        <f t="shared" si="95"/>
        <v>0</v>
      </c>
      <c r="AY362" s="84">
        <f t="shared" si="95"/>
        <v>0</v>
      </c>
      <c r="AZ362" s="84">
        <f t="shared" si="95"/>
        <v>0</v>
      </c>
      <c r="BA362" s="84">
        <f t="shared" si="95"/>
        <v>0</v>
      </c>
      <c r="BB362" s="84">
        <f t="shared" si="95"/>
        <v>0</v>
      </c>
      <c r="BC362" s="84">
        <f t="shared" si="95"/>
        <v>0</v>
      </c>
      <c r="BD362" s="5"/>
      <c r="BE362" s="5"/>
      <c r="BF362" s="5"/>
      <c r="BG362" s="5"/>
      <c r="BH362" s="5"/>
      <c r="BI362" s="5"/>
      <c r="BJ362" s="5"/>
    </row>
    <row r="363" spans="2:62" hidden="1">
      <c r="B363">
        <f t="shared" si="92"/>
        <v>525</v>
      </c>
      <c r="C363" t="str">
        <f t="shared" si="92"/>
        <v>TRACTAMENTS</v>
      </c>
      <c r="D363" t="str">
        <f t="shared" si="92"/>
        <v>Preparació per tractament bacillus + retenol +purí ortiga amb bota i 2 persones</v>
      </c>
      <c r="E363" s="82">
        <f t="shared" si="92"/>
        <v>2500</v>
      </c>
      <c r="F363" s="84">
        <f t="shared" si="97"/>
        <v>0</v>
      </c>
      <c r="G363" s="84">
        <f t="shared" si="97"/>
        <v>0</v>
      </c>
      <c r="H363" s="84">
        <f t="shared" si="97"/>
        <v>0</v>
      </c>
      <c r="I363" s="84">
        <f t="shared" si="97"/>
        <v>0</v>
      </c>
      <c r="J363" s="84">
        <f t="shared" si="97"/>
        <v>0</v>
      </c>
      <c r="K363" s="84">
        <f t="shared" si="97"/>
        <v>0</v>
      </c>
      <c r="L363" s="84">
        <f t="shared" si="97"/>
        <v>0</v>
      </c>
      <c r="M363" s="84">
        <f t="shared" si="97"/>
        <v>0</v>
      </c>
      <c r="N363" s="84">
        <f t="shared" si="97"/>
        <v>0</v>
      </c>
      <c r="O363" s="84">
        <f t="shared" si="97"/>
        <v>0</v>
      </c>
      <c r="P363" s="84">
        <f t="shared" si="97"/>
        <v>0</v>
      </c>
      <c r="Q363" s="84">
        <f t="shared" si="97"/>
        <v>0</v>
      </c>
      <c r="R363" s="84">
        <f t="shared" si="97"/>
        <v>0</v>
      </c>
      <c r="S363" s="84">
        <f t="shared" si="97"/>
        <v>0</v>
      </c>
      <c r="T363" s="84">
        <f t="shared" si="97"/>
        <v>0</v>
      </c>
      <c r="U363" s="84">
        <f t="shared" si="97"/>
        <v>0</v>
      </c>
      <c r="V363" s="84">
        <f t="shared" si="97"/>
        <v>0</v>
      </c>
      <c r="W363" s="84">
        <f t="shared" si="97"/>
        <v>0</v>
      </c>
      <c r="X363" s="84">
        <f t="shared" si="97"/>
        <v>0</v>
      </c>
      <c r="Y363" s="84">
        <f t="shared" si="97"/>
        <v>0</v>
      </c>
      <c r="Z363" s="84">
        <f t="shared" si="97"/>
        <v>0</v>
      </c>
      <c r="AA363" s="84">
        <f t="shared" si="97"/>
        <v>0</v>
      </c>
      <c r="AB363" s="84">
        <f t="shared" si="97"/>
        <v>0</v>
      </c>
      <c r="AC363" s="84">
        <f t="shared" si="97"/>
        <v>0</v>
      </c>
      <c r="AD363" s="84">
        <f t="shared" si="97"/>
        <v>0</v>
      </c>
      <c r="AE363" s="84">
        <f t="shared" si="97"/>
        <v>0</v>
      </c>
      <c r="AF363" s="84">
        <f t="shared" si="97"/>
        <v>0</v>
      </c>
      <c r="AG363" s="84">
        <f t="shared" si="97"/>
        <v>0</v>
      </c>
      <c r="AH363" s="84">
        <f t="shared" si="97"/>
        <v>0</v>
      </c>
      <c r="AI363" s="84">
        <f t="shared" si="97"/>
        <v>0</v>
      </c>
      <c r="AJ363" s="84">
        <f t="shared" si="97"/>
        <v>0</v>
      </c>
      <c r="AK363" s="84">
        <f t="shared" si="97"/>
        <v>0</v>
      </c>
      <c r="AL363" s="84">
        <f t="shared" si="97"/>
        <v>0</v>
      </c>
      <c r="AM363" s="84">
        <f t="shared" si="97"/>
        <v>0</v>
      </c>
      <c r="AN363" s="84">
        <f t="shared" si="97"/>
        <v>0</v>
      </c>
      <c r="AO363" s="84">
        <f t="shared" si="97"/>
        <v>0</v>
      </c>
      <c r="AP363" s="84">
        <f t="shared" si="97"/>
        <v>0</v>
      </c>
      <c r="AQ363" s="84">
        <f t="shared" si="96"/>
        <v>0</v>
      </c>
      <c r="AR363" s="84">
        <f t="shared" si="97"/>
        <v>0</v>
      </c>
      <c r="AS363" s="5"/>
      <c r="AT363" s="84">
        <f t="shared" si="95"/>
        <v>0</v>
      </c>
      <c r="AU363" s="84">
        <f t="shared" si="95"/>
        <v>0</v>
      </c>
      <c r="AV363" s="84">
        <f t="shared" si="95"/>
        <v>0</v>
      </c>
      <c r="AW363" s="84">
        <f t="shared" si="95"/>
        <v>0</v>
      </c>
      <c r="AX363" s="84">
        <f t="shared" si="95"/>
        <v>0</v>
      </c>
      <c r="AY363" s="84">
        <f t="shared" si="95"/>
        <v>0</v>
      </c>
      <c r="AZ363" s="84">
        <f t="shared" si="95"/>
        <v>0</v>
      </c>
      <c r="BA363" s="84">
        <f t="shared" si="95"/>
        <v>0</v>
      </c>
      <c r="BB363" s="84">
        <f t="shared" si="95"/>
        <v>0</v>
      </c>
      <c r="BC363" s="84">
        <f t="shared" si="95"/>
        <v>0</v>
      </c>
      <c r="BD363" s="5"/>
      <c r="BE363" s="5"/>
      <c r="BF363" s="5"/>
      <c r="BG363" s="5"/>
      <c r="BH363" s="5"/>
      <c r="BI363" s="5"/>
      <c r="BJ363" s="5"/>
    </row>
    <row r="364" spans="2:62" hidden="1">
      <c r="B364">
        <f t="shared" si="92"/>
        <v>535</v>
      </c>
      <c r="C364" t="str">
        <f t="shared" si="92"/>
        <v>TRACTAMENTS</v>
      </c>
      <c r="D364" t="str">
        <f t="shared" si="92"/>
        <v>Preparació per tractament coure + retenol + purí</v>
      </c>
      <c r="E364" s="82">
        <f t="shared" si="92"/>
        <v>2500</v>
      </c>
      <c r="F364" s="84">
        <f t="shared" si="97"/>
        <v>0</v>
      </c>
      <c r="G364" s="84">
        <f t="shared" si="97"/>
        <v>0</v>
      </c>
      <c r="H364" s="84">
        <f t="shared" si="97"/>
        <v>0</v>
      </c>
      <c r="I364" s="84">
        <f t="shared" si="97"/>
        <v>0</v>
      </c>
      <c r="J364" s="84">
        <f t="shared" si="97"/>
        <v>0</v>
      </c>
      <c r="K364" s="84">
        <f t="shared" si="97"/>
        <v>0</v>
      </c>
      <c r="L364" s="84">
        <f t="shared" si="97"/>
        <v>0</v>
      </c>
      <c r="M364" s="84">
        <f t="shared" si="97"/>
        <v>0</v>
      </c>
      <c r="N364" s="84">
        <f t="shared" si="97"/>
        <v>0</v>
      </c>
      <c r="O364" s="84">
        <f t="shared" si="97"/>
        <v>0</v>
      </c>
      <c r="P364" s="84">
        <f t="shared" si="97"/>
        <v>0</v>
      </c>
      <c r="Q364" s="84">
        <f t="shared" si="97"/>
        <v>0</v>
      </c>
      <c r="R364" s="84">
        <f t="shared" si="97"/>
        <v>0</v>
      </c>
      <c r="S364" s="84">
        <f t="shared" si="97"/>
        <v>0</v>
      </c>
      <c r="T364" s="84">
        <f t="shared" si="97"/>
        <v>0</v>
      </c>
      <c r="U364" s="84">
        <f t="shared" si="97"/>
        <v>0</v>
      </c>
      <c r="V364" s="84">
        <f t="shared" si="97"/>
        <v>0</v>
      </c>
      <c r="W364" s="84">
        <f t="shared" si="97"/>
        <v>0</v>
      </c>
      <c r="X364" s="84">
        <f t="shared" si="97"/>
        <v>0</v>
      </c>
      <c r="Y364" s="84">
        <f t="shared" si="97"/>
        <v>0</v>
      </c>
      <c r="Z364" s="84">
        <f t="shared" si="97"/>
        <v>0</v>
      </c>
      <c r="AA364" s="84">
        <f t="shared" si="97"/>
        <v>0</v>
      </c>
      <c r="AB364" s="84">
        <f t="shared" si="97"/>
        <v>0</v>
      </c>
      <c r="AC364" s="84">
        <f t="shared" si="97"/>
        <v>0</v>
      </c>
      <c r="AD364" s="84">
        <f t="shared" si="97"/>
        <v>0</v>
      </c>
      <c r="AE364" s="84">
        <f t="shared" si="97"/>
        <v>0</v>
      </c>
      <c r="AF364" s="84">
        <f t="shared" si="97"/>
        <v>0</v>
      </c>
      <c r="AG364" s="84">
        <f t="shared" si="97"/>
        <v>0</v>
      </c>
      <c r="AH364" s="84">
        <f t="shared" si="97"/>
        <v>0</v>
      </c>
      <c r="AI364" s="84">
        <f t="shared" si="97"/>
        <v>0</v>
      </c>
      <c r="AJ364" s="84">
        <f t="shared" si="97"/>
        <v>0</v>
      </c>
      <c r="AK364" s="84">
        <f t="shared" si="97"/>
        <v>0</v>
      </c>
      <c r="AL364" s="84">
        <f t="shared" si="97"/>
        <v>0</v>
      </c>
      <c r="AM364" s="84">
        <f t="shared" si="97"/>
        <v>0</v>
      </c>
      <c r="AN364" s="84">
        <f t="shared" si="97"/>
        <v>0</v>
      </c>
      <c r="AO364" s="84">
        <f t="shared" si="97"/>
        <v>0</v>
      </c>
      <c r="AP364" s="84">
        <f t="shared" si="97"/>
        <v>0</v>
      </c>
      <c r="AQ364" s="84">
        <f t="shared" si="96"/>
        <v>0</v>
      </c>
      <c r="AR364" s="84">
        <f t="shared" si="97"/>
        <v>0</v>
      </c>
      <c r="AS364" s="5"/>
      <c r="AT364" s="84">
        <f t="shared" si="95"/>
        <v>0</v>
      </c>
      <c r="AU364" s="84">
        <f t="shared" si="95"/>
        <v>0</v>
      </c>
      <c r="AV364" s="84">
        <f t="shared" si="95"/>
        <v>0</v>
      </c>
      <c r="AW364" s="84">
        <f t="shared" si="95"/>
        <v>0</v>
      </c>
      <c r="AX364" s="84">
        <f t="shared" si="95"/>
        <v>0</v>
      </c>
      <c r="AY364" s="84">
        <f t="shared" si="95"/>
        <v>0</v>
      </c>
      <c r="AZ364" s="84">
        <f t="shared" si="95"/>
        <v>0</v>
      </c>
      <c r="BA364" s="84">
        <f t="shared" si="95"/>
        <v>0</v>
      </c>
      <c r="BB364" s="84">
        <f t="shared" si="95"/>
        <v>0</v>
      </c>
      <c r="BC364" s="84">
        <f t="shared" si="95"/>
        <v>0</v>
      </c>
      <c r="BD364" s="5"/>
      <c r="BE364" s="5"/>
      <c r="BF364" s="5"/>
      <c r="BG364" s="5"/>
      <c r="BH364" s="5"/>
      <c r="BI364" s="5"/>
      <c r="BJ364" s="5"/>
    </row>
    <row r="365" spans="2:62" hidden="1">
      <c r="B365">
        <f t="shared" si="92"/>
        <v>545</v>
      </c>
      <c r="C365" t="str">
        <f t="shared" si="92"/>
        <v>TRACTAMENTS</v>
      </c>
      <c r="D365" t="str">
        <f t="shared" si="92"/>
        <v>Preparació per tractament llimacs (ferramol)</v>
      </c>
      <c r="E365" s="82">
        <f t="shared" si="92"/>
        <v>2500</v>
      </c>
      <c r="F365" s="84">
        <f t="shared" si="97"/>
        <v>0</v>
      </c>
      <c r="G365" s="84">
        <f t="shared" si="97"/>
        <v>0</v>
      </c>
      <c r="H365" s="84">
        <f t="shared" si="97"/>
        <v>0</v>
      </c>
      <c r="I365" s="84">
        <f t="shared" si="97"/>
        <v>0</v>
      </c>
      <c r="J365" s="84">
        <f t="shared" si="97"/>
        <v>0</v>
      </c>
      <c r="K365" s="84">
        <f t="shared" si="97"/>
        <v>0</v>
      </c>
      <c r="L365" s="84">
        <f t="shared" si="97"/>
        <v>0</v>
      </c>
      <c r="M365" s="84">
        <f t="shared" si="97"/>
        <v>0</v>
      </c>
      <c r="N365" s="84">
        <f t="shared" si="97"/>
        <v>0</v>
      </c>
      <c r="O365" s="84">
        <f t="shared" si="97"/>
        <v>0</v>
      </c>
      <c r="P365" s="84">
        <f t="shared" si="97"/>
        <v>0</v>
      </c>
      <c r="Q365" s="84">
        <f t="shared" si="97"/>
        <v>0</v>
      </c>
      <c r="R365" s="84">
        <f t="shared" si="97"/>
        <v>0</v>
      </c>
      <c r="S365" s="84">
        <f t="shared" si="97"/>
        <v>0</v>
      </c>
      <c r="T365" s="84">
        <f t="shared" si="97"/>
        <v>0</v>
      </c>
      <c r="U365" s="84">
        <f t="shared" si="97"/>
        <v>0</v>
      </c>
      <c r="V365" s="84">
        <f t="shared" si="97"/>
        <v>0</v>
      </c>
      <c r="W365" s="84">
        <f t="shared" si="97"/>
        <v>0</v>
      </c>
      <c r="X365" s="84">
        <f t="shared" si="97"/>
        <v>0</v>
      </c>
      <c r="Y365" s="84">
        <f t="shared" si="97"/>
        <v>0</v>
      </c>
      <c r="Z365" s="84">
        <f t="shared" si="97"/>
        <v>0</v>
      </c>
      <c r="AA365" s="84">
        <f t="shared" si="97"/>
        <v>0</v>
      </c>
      <c r="AB365" s="84">
        <f t="shared" si="97"/>
        <v>0</v>
      </c>
      <c r="AC365" s="84">
        <f t="shared" si="97"/>
        <v>0</v>
      </c>
      <c r="AD365" s="84">
        <f t="shared" si="97"/>
        <v>0</v>
      </c>
      <c r="AE365" s="84">
        <f t="shared" si="97"/>
        <v>0</v>
      </c>
      <c r="AF365" s="84">
        <f t="shared" si="97"/>
        <v>0</v>
      </c>
      <c r="AG365" s="84">
        <f t="shared" ref="AG365:AR365" si="98">IF($E$4&lt;$E365,$E$4/$E365*AG130,AG130)</f>
        <v>0</v>
      </c>
      <c r="AH365" s="84">
        <f t="shared" si="98"/>
        <v>0</v>
      </c>
      <c r="AI365" s="84">
        <f t="shared" si="98"/>
        <v>0</v>
      </c>
      <c r="AJ365" s="84">
        <f t="shared" si="98"/>
        <v>0</v>
      </c>
      <c r="AK365" s="84">
        <f t="shared" si="98"/>
        <v>0</v>
      </c>
      <c r="AL365" s="84">
        <f t="shared" si="98"/>
        <v>0</v>
      </c>
      <c r="AM365" s="84">
        <f t="shared" si="98"/>
        <v>0</v>
      </c>
      <c r="AN365" s="84">
        <f t="shared" si="98"/>
        <v>0</v>
      </c>
      <c r="AO365" s="84">
        <f t="shared" si="98"/>
        <v>0</v>
      </c>
      <c r="AP365" s="84">
        <f t="shared" si="98"/>
        <v>0</v>
      </c>
      <c r="AQ365" s="84">
        <f t="shared" si="96"/>
        <v>0</v>
      </c>
      <c r="AR365" s="84">
        <f t="shared" si="98"/>
        <v>0</v>
      </c>
      <c r="AS365" s="5"/>
      <c r="AT365" s="84">
        <f t="shared" si="95"/>
        <v>0</v>
      </c>
      <c r="AU365" s="84">
        <f t="shared" si="95"/>
        <v>0</v>
      </c>
      <c r="AV365" s="84">
        <f t="shared" si="95"/>
        <v>0</v>
      </c>
      <c r="AW365" s="84">
        <f t="shared" si="95"/>
        <v>0</v>
      </c>
      <c r="AX365" s="84">
        <f t="shared" si="95"/>
        <v>0</v>
      </c>
      <c r="AY365" s="84">
        <f t="shared" si="95"/>
        <v>0</v>
      </c>
      <c r="AZ365" s="84">
        <f t="shared" si="95"/>
        <v>0</v>
      </c>
      <c r="BA365" s="84">
        <f t="shared" si="95"/>
        <v>0</v>
      </c>
      <c r="BB365" s="84">
        <f t="shared" si="95"/>
        <v>0</v>
      </c>
      <c r="BC365" s="84">
        <f t="shared" si="95"/>
        <v>0</v>
      </c>
      <c r="BD365" s="5"/>
      <c r="BE365" s="5"/>
      <c r="BF365" s="5"/>
      <c r="BG365" s="5"/>
      <c r="BH365" s="5"/>
      <c r="BI365" s="5"/>
      <c r="BJ365" s="5"/>
    </row>
    <row r="366" spans="2:62" hidden="1">
      <c r="B366">
        <f t="shared" si="92"/>
        <v>555</v>
      </c>
      <c r="C366" t="str">
        <f t="shared" si="92"/>
        <v>TRACTAMENTS</v>
      </c>
      <c r="D366" t="str">
        <f t="shared" si="92"/>
        <v>Preparació per tractament bacillus + sofre amb bota i 2 persones</v>
      </c>
      <c r="E366" s="82">
        <f t="shared" si="92"/>
        <v>2500</v>
      </c>
      <c r="F366" s="84">
        <f t="shared" ref="F366:AR372" si="99">IF($E$4&lt;$E366,$E$4/$E366*F131,F131)</f>
        <v>0</v>
      </c>
      <c r="G366" s="84">
        <f t="shared" si="99"/>
        <v>0</v>
      </c>
      <c r="H366" s="84">
        <f t="shared" si="99"/>
        <v>0</v>
      </c>
      <c r="I366" s="84">
        <f t="shared" si="99"/>
        <v>0</v>
      </c>
      <c r="J366" s="84">
        <f t="shared" si="99"/>
        <v>0</v>
      </c>
      <c r="K366" s="84">
        <f t="shared" si="99"/>
        <v>0</v>
      </c>
      <c r="L366" s="84">
        <f t="shared" si="99"/>
        <v>0</v>
      </c>
      <c r="M366" s="84">
        <f t="shared" si="99"/>
        <v>0</v>
      </c>
      <c r="N366" s="84">
        <f t="shared" si="99"/>
        <v>0</v>
      </c>
      <c r="O366" s="84">
        <f t="shared" si="99"/>
        <v>0</v>
      </c>
      <c r="P366" s="84">
        <f t="shared" si="99"/>
        <v>0</v>
      </c>
      <c r="Q366" s="84">
        <f t="shared" si="99"/>
        <v>0</v>
      </c>
      <c r="R366" s="84">
        <f t="shared" si="99"/>
        <v>0</v>
      </c>
      <c r="S366" s="84">
        <f t="shared" si="99"/>
        <v>0</v>
      </c>
      <c r="T366" s="84">
        <f t="shared" si="99"/>
        <v>0</v>
      </c>
      <c r="U366" s="84">
        <f t="shared" si="99"/>
        <v>0</v>
      </c>
      <c r="V366" s="84">
        <f t="shared" si="99"/>
        <v>0</v>
      </c>
      <c r="W366" s="84">
        <f t="shared" si="99"/>
        <v>0</v>
      </c>
      <c r="X366" s="84">
        <f t="shared" si="99"/>
        <v>0</v>
      </c>
      <c r="Y366" s="84">
        <f t="shared" si="99"/>
        <v>0</v>
      </c>
      <c r="Z366" s="84">
        <f t="shared" si="99"/>
        <v>0</v>
      </c>
      <c r="AA366" s="84">
        <f t="shared" si="99"/>
        <v>0</v>
      </c>
      <c r="AB366" s="84">
        <f t="shared" si="99"/>
        <v>0</v>
      </c>
      <c r="AC366" s="84">
        <f t="shared" si="99"/>
        <v>0</v>
      </c>
      <c r="AD366" s="84">
        <f t="shared" si="99"/>
        <v>0</v>
      </c>
      <c r="AE366" s="84">
        <f t="shared" si="99"/>
        <v>0</v>
      </c>
      <c r="AF366" s="84">
        <f t="shared" si="99"/>
        <v>0</v>
      </c>
      <c r="AG366" s="84">
        <f t="shared" si="99"/>
        <v>0</v>
      </c>
      <c r="AH366" s="84">
        <f t="shared" si="99"/>
        <v>0</v>
      </c>
      <c r="AI366" s="84">
        <f t="shared" si="99"/>
        <v>0</v>
      </c>
      <c r="AJ366" s="84">
        <f t="shared" si="99"/>
        <v>0</v>
      </c>
      <c r="AK366" s="84">
        <f t="shared" si="99"/>
        <v>0</v>
      </c>
      <c r="AL366" s="84">
        <f t="shared" si="99"/>
        <v>0</v>
      </c>
      <c r="AM366" s="84">
        <f t="shared" si="99"/>
        <v>0</v>
      </c>
      <c r="AN366" s="84">
        <f t="shared" si="99"/>
        <v>0</v>
      </c>
      <c r="AO366" s="84">
        <f t="shared" si="99"/>
        <v>0</v>
      </c>
      <c r="AP366" s="84">
        <f t="shared" si="99"/>
        <v>0</v>
      </c>
      <c r="AQ366" s="84">
        <f t="shared" si="96"/>
        <v>0</v>
      </c>
      <c r="AR366" s="84">
        <f t="shared" si="99"/>
        <v>0</v>
      </c>
      <c r="AS366" s="5"/>
      <c r="AT366" s="84">
        <f t="shared" si="95"/>
        <v>0</v>
      </c>
      <c r="AU366" s="84">
        <f t="shared" si="95"/>
        <v>0</v>
      </c>
      <c r="AV366" s="84">
        <f t="shared" si="95"/>
        <v>0</v>
      </c>
      <c r="AW366" s="84">
        <f t="shared" si="95"/>
        <v>0</v>
      </c>
      <c r="AX366" s="84">
        <f t="shared" si="95"/>
        <v>0</v>
      </c>
      <c r="AY366" s="84">
        <f t="shared" si="95"/>
        <v>0</v>
      </c>
      <c r="AZ366" s="84">
        <f t="shared" si="95"/>
        <v>0</v>
      </c>
      <c r="BA366" s="84">
        <f t="shared" si="95"/>
        <v>0</v>
      </c>
      <c r="BB366" s="84">
        <f t="shared" si="95"/>
        <v>0</v>
      </c>
      <c r="BC366" s="84">
        <f t="shared" si="95"/>
        <v>0</v>
      </c>
      <c r="BD366" s="5"/>
      <c r="BE366" s="5"/>
      <c r="BF366" s="5"/>
      <c r="BG366" s="5"/>
      <c r="BH366" s="5"/>
      <c r="BI366" s="5"/>
      <c r="BJ366" s="5"/>
    </row>
    <row r="367" spans="2:62" hidden="1">
      <c r="B367">
        <f t="shared" ref="B367:E382" si="100">+B132</f>
        <v>565</v>
      </c>
      <c r="C367" t="str">
        <f t="shared" si="100"/>
        <v>TRACTAMENTS</v>
      </c>
      <c r="D367" t="str">
        <f t="shared" si="100"/>
        <v>Preparació per tractament nim + sofre amb bota i 2 persones</v>
      </c>
      <c r="E367" s="82">
        <f t="shared" si="100"/>
        <v>2500</v>
      </c>
      <c r="F367" s="84">
        <f t="shared" si="99"/>
        <v>0</v>
      </c>
      <c r="G367" s="84">
        <f t="shared" si="99"/>
        <v>0</v>
      </c>
      <c r="H367" s="84">
        <f t="shared" si="99"/>
        <v>0</v>
      </c>
      <c r="I367" s="84">
        <f t="shared" si="99"/>
        <v>0</v>
      </c>
      <c r="J367" s="84">
        <f t="shared" si="99"/>
        <v>0</v>
      </c>
      <c r="K367" s="84">
        <f t="shared" si="99"/>
        <v>0</v>
      </c>
      <c r="L367" s="84">
        <f t="shared" si="99"/>
        <v>0</v>
      </c>
      <c r="M367" s="84">
        <f t="shared" si="99"/>
        <v>0</v>
      </c>
      <c r="N367" s="84">
        <f t="shared" si="99"/>
        <v>0</v>
      </c>
      <c r="O367" s="84">
        <f t="shared" si="99"/>
        <v>0</v>
      </c>
      <c r="P367" s="84">
        <f t="shared" si="99"/>
        <v>0</v>
      </c>
      <c r="Q367" s="84">
        <f t="shared" si="99"/>
        <v>0</v>
      </c>
      <c r="R367" s="84">
        <f t="shared" si="99"/>
        <v>0</v>
      </c>
      <c r="S367" s="84">
        <f t="shared" si="99"/>
        <v>0</v>
      </c>
      <c r="T367" s="84">
        <f t="shared" si="99"/>
        <v>0</v>
      </c>
      <c r="U367" s="84">
        <f t="shared" si="99"/>
        <v>0</v>
      </c>
      <c r="V367" s="84">
        <f t="shared" si="99"/>
        <v>0</v>
      </c>
      <c r="W367" s="84">
        <f t="shared" si="99"/>
        <v>0</v>
      </c>
      <c r="X367" s="84">
        <f t="shared" si="99"/>
        <v>0</v>
      </c>
      <c r="Y367" s="84">
        <f t="shared" si="99"/>
        <v>0</v>
      </c>
      <c r="Z367" s="84">
        <f t="shared" si="99"/>
        <v>0</v>
      </c>
      <c r="AA367" s="84">
        <f t="shared" si="99"/>
        <v>0</v>
      </c>
      <c r="AB367" s="84">
        <f t="shared" si="99"/>
        <v>0</v>
      </c>
      <c r="AC367" s="84">
        <f t="shared" si="99"/>
        <v>0</v>
      </c>
      <c r="AD367" s="84">
        <f t="shared" si="99"/>
        <v>0</v>
      </c>
      <c r="AE367" s="84">
        <f t="shared" si="99"/>
        <v>0</v>
      </c>
      <c r="AF367" s="84">
        <f t="shared" si="99"/>
        <v>0</v>
      </c>
      <c r="AG367" s="84">
        <f t="shared" si="99"/>
        <v>0</v>
      </c>
      <c r="AH367" s="84">
        <f t="shared" si="99"/>
        <v>0</v>
      </c>
      <c r="AI367" s="84">
        <f t="shared" si="99"/>
        <v>0</v>
      </c>
      <c r="AJ367" s="84">
        <f t="shared" si="99"/>
        <v>0</v>
      </c>
      <c r="AK367" s="84">
        <f t="shared" si="99"/>
        <v>0</v>
      </c>
      <c r="AL367" s="84">
        <f t="shared" si="99"/>
        <v>0</v>
      </c>
      <c r="AM367" s="84">
        <f t="shared" si="99"/>
        <v>0</v>
      </c>
      <c r="AN367" s="84">
        <f t="shared" si="99"/>
        <v>0</v>
      </c>
      <c r="AO367" s="84">
        <f t="shared" si="99"/>
        <v>0</v>
      </c>
      <c r="AP367" s="84">
        <f t="shared" si="99"/>
        <v>0</v>
      </c>
      <c r="AQ367" s="84">
        <f t="shared" si="96"/>
        <v>0</v>
      </c>
      <c r="AR367" s="84">
        <f t="shared" si="99"/>
        <v>0</v>
      </c>
      <c r="AS367" s="5"/>
      <c r="AT367" s="84">
        <f t="shared" si="95"/>
        <v>0</v>
      </c>
      <c r="AU367" s="84">
        <f t="shared" si="95"/>
        <v>0</v>
      </c>
      <c r="AV367" s="84">
        <f t="shared" si="95"/>
        <v>0</v>
      </c>
      <c r="AW367" s="84">
        <f t="shared" si="95"/>
        <v>0</v>
      </c>
      <c r="AX367" s="84">
        <f t="shared" si="95"/>
        <v>0</v>
      </c>
      <c r="AY367" s="84">
        <f t="shared" si="95"/>
        <v>0</v>
      </c>
      <c r="AZ367" s="84">
        <f t="shared" si="95"/>
        <v>0</v>
      </c>
      <c r="BA367" s="84">
        <f t="shared" si="95"/>
        <v>0</v>
      </c>
      <c r="BB367" s="84">
        <f t="shared" si="95"/>
        <v>0</v>
      </c>
      <c r="BC367" s="84">
        <f t="shared" si="95"/>
        <v>0</v>
      </c>
      <c r="BD367" s="5"/>
      <c r="BE367" s="5"/>
      <c r="BF367" s="5"/>
      <c r="BG367" s="5"/>
      <c r="BH367" s="5"/>
      <c r="BI367" s="5"/>
      <c r="BJ367" s="5"/>
    </row>
    <row r="368" spans="2:62" hidden="1">
      <c r="B368">
        <f t="shared" si="100"/>
        <v>575</v>
      </c>
      <c r="C368" t="str">
        <f t="shared" si="100"/>
        <v>TRACTAMENTS</v>
      </c>
      <c r="D368" t="str">
        <f t="shared" si="100"/>
        <v>Preparació per tractament sofre amb bota i 2 persones</v>
      </c>
      <c r="E368" s="82">
        <f t="shared" si="100"/>
        <v>2500</v>
      </c>
      <c r="F368" s="84">
        <f t="shared" si="99"/>
        <v>0</v>
      </c>
      <c r="G368" s="84">
        <f t="shared" si="99"/>
        <v>0</v>
      </c>
      <c r="H368" s="84">
        <f t="shared" si="99"/>
        <v>0</v>
      </c>
      <c r="I368" s="84">
        <f t="shared" si="99"/>
        <v>0</v>
      </c>
      <c r="J368" s="84">
        <f t="shared" si="99"/>
        <v>0</v>
      </c>
      <c r="K368" s="84">
        <f t="shared" si="99"/>
        <v>0</v>
      </c>
      <c r="L368" s="84">
        <f t="shared" si="99"/>
        <v>0</v>
      </c>
      <c r="M368" s="84">
        <f t="shared" si="99"/>
        <v>0</v>
      </c>
      <c r="N368" s="84">
        <f t="shared" si="99"/>
        <v>0</v>
      </c>
      <c r="O368" s="84">
        <f t="shared" si="99"/>
        <v>0</v>
      </c>
      <c r="P368" s="84">
        <f t="shared" si="99"/>
        <v>0</v>
      </c>
      <c r="Q368" s="84">
        <f t="shared" si="99"/>
        <v>0</v>
      </c>
      <c r="R368" s="84">
        <f t="shared" si="99"/>
        <v>0</v>
      </c>
      <c r="S368" s="84">
        <f t="shared" si="99"/>
        <v>0</v>
      </c>
      <c r="T368" s="84">
        <f t="shared" si="99"/>
        <v>0</v>
      </c>
      <c r="U368" s="84">
        <f t="shared" si="99"/>
        <v>0</v>
      </c>
      <c r="V368" s="84">
        <f t="shared" si="99"/>
        <v>0</v>
      </c>
      <c r="W368" s="84">
        <f t="shared" si="99"/>
        <v>0</v>
      </c>
      <c r="X368" s="84">
        <f t="shared" si="99"/>
        <v>0</v>
      </c>
      <c r="Y368" s="84">
        <f t="shared" si="99"/>
        <v>0</v>
      </c>
      <c r="Z368" s="84">
        <f t="shared" si="99"/>
        <v>0</v>
      </c>
      <c r="AA368" s="84">
        <f t="shared" si="99"/>
        <v>0</v>
      </c>
      <c r="AB368" s="84">
        <f t="shared" si="99"/>
        <v>0</v>
      </c>
      <c r="AC368" s="84">
        <f t="shared" si="99"/>
        <v>0</v>
      </c>
      <c r="AD368" s="84">
        <f t="shared" si="99"/>
        <v>0</v>
      </c>
      <c r="AE368" s="84">
        <f t="shared" si="99"/>
        <v>0</v>
      </c>
      <c r="AF368" s="84">
        <f t="shared" si="99"/>
        <v>0</v>
      </c>
      <c r="AG368" s="84">
        <f t="shared" si="99"/>
        <v>0</v>
      </c>
      <c r="AH368" s="84">
        <f t="shared" si="99"/>
        <v>0</v>
      </c>
      <c r="AI368" s="84">
        <f t="shared" si="99"/>
        <v>0</v>
      </c>
      <c r="AJ368" s="84">
        <f t="shared" si="99"/>
        <v>0</v>
      </c>
      <c r="AK368" s="84">
        <f t="shared" si="99"/>
        <v>0</v>
      </c>
      <c r="AL368" s="84">
        <f t="shared" si="99"/>
        <v>0</v>
      </c>
      <c r="AM368" s="84">
        <f t="shared" si="99"/>
        <v>0</v>
      </c>
      <c r="AN368" s="84">
        <f t="shared" si="99"/>
        <v>0</v>
      </c>
      <c r="AO368" s="84">
        <f t="shared" si="99"/>
        <v>0</v>
      </c>
      <c r="AP368" s="84">
        <f t="shared" si="99"/>
        <v>0</v>
      </c>
      <c r="AQ368" s="84">
        <f t="shared" si="96"/>
        <v>0</v>
      </c>
      <c r="AR368" s="84">
        <f t="shared" si="99"/>
        <v>0</v>
      </c>
      <c r="AS368" s="5"/>
      <c r="AT368" s="84">
        <f t="shared" si="95"/>
        <v>0</v>
      </c>
      <c r="AU368" s="84">
        <f t="shared" si="95"/>
        <v>0</v>
      </c>
      <c r="AV368" s="84">
        <f t="shared" si="95"/>
        <v>0</v>
      </c>
      <c r="AW368" s="84">
        <f t="shared" si="95"/>
        <v>0</v>
      </c>
      <c r="AX368" s="84">
        <f t="shared" si="95"/>
        <v>0</v>
      </c>
      <c r="AY368" s="84">
        <f t="shared" si="95"/>
        <v>0</v>
      </c>
      <c r="AZ368" s="84">
        <f t="shared" si="95"/>
        <v>0</v>
      </c>
      <c r="BA368" s="84">
        <f t="shared" si="95"/>
        <v>0</v>
      </c>
      <c r="BB368" s="84">
        <f t="shared" si="95"/>
        <v>0</v>
      </c>
      <c r="BC368" s="84">
        <f t="shared" si="95"/>
        <v>0</v>
      </c>
      <c r="BD368" s="5"/>
      <c r="BE368" s="5"/>
      <c r="BF368" s="5"/>
      <c r="BG368" s="5"/>
      <c r="BH368" s="5"/>
      <c r="BI368" s="5"/>
      <c r="BJ368" s="5"/>
    </row>
    <row r="369" spans="2:62" hidden="1">
      <c r="B369">
        <f t="shared" si="100"/>
        <v>615</v>
      </c>
      <c r="C369" t="str">
        <f t="shared" si="100"/>
        <v>DESHERBAT</v>
      </c>
      <c r="D369" t="str">
        <f t="shared" si="100"/>
        <v>Preparació per desherbat amb tractor</v>
      </c>
      <c r="E369" s="82">
        <f t="shared" si="100"/>
        <v>2500</v>
      </c>
      <c r="F369" s="84">
        <f t="shared" si="99"/>
        <v>0</v>
      </c>
      <c r="G369" s="84">
        <f t="shared" si="99"/>
        <v>0</v>
      </c>
      <c r="H369" s="84">
        <f t="shared" si="99"/>
        <v>0</v>
      </c>
      <c r="I369" s="84">
        <f t="shared" si="99"/>
        <v>0</v>
      </c>
      <c r="J369" s="84">
        <f t="shared" si="99"/>
        <v>0</v>
      </c>
      <c r="K369" s="84">
        <f t="shared" si="99"/>
        <v>0</v>
      </c>
      <c r="L369" s="84">
        <f t="shared" si="99"/>
        <v>0</v>
      </c>
      <c r="M369" s="84">
        <f t="shared" si="99"/>
        <v>0</v>
      </c>
      <c r="N369" s="84">
        <f t="shared" si="99"/>
        <v>0</v>
      </c>
      <c r="O369" s="84">
        <f t="shared" si="99"/>
        <v>0</v>
      </c>
      <c r="P369" s="84">
        <f t="shared" si="99"/>
        <v>0</v>
      </c>
      <c r="Q369" s="84">
        <f t="shared" si="99"/>
        <v>0</v>
      </c>
      <c r="R369" s="84">
        <f t="shared" si="99"/>
        <v>0</v>
      </c>
      <c r="S369" s="84">
        <f t="shared" si="99"/>
        <v>0</v>
      </c>
      <c r="T369" s="84">
        <f t="shared" si="99"/>
        <v>0</v>
      </c>
      <c r="U369" s="84">
        <f t="shared" si="99"/>
        <v>0</v>
      </c>
      <c r="V369" s="84">
        <f t="shared" si="99"/>
        <v>0</v>
      </c>
      <c r="W369" s="84">
        <f t="shared" si="99"/>
        <v>0</v>
      </c>
      <c r="X369" s="84">
        <f t="shared" si="99"/>
        <v>0</v>
      </c>
      <c r="Y369" s="84">
        <f t="shared" si="99"/>
        <v>0</v>
      </c>
      <c r="Z369" s="84">
        <f t="shared" si="99"/>
        <v>0</v>
      </c>
      <c r="AA369" s="84">
        <f t="shared" si="99"/>
        <v>0</v>
      </c>
      <c r="AB369" s="84">
        <f t="shared" si="99"/>
        <v>0</v>
      </c>
      <c r="AC369" s="84">
        <f t="shared" si="99"/>
        <v>0</v>
      </c>
      <c r="AD369" s="84">
        <f t="shared" si="99"/>
        <v>0</v>
      </c>
      <c r="AE369" s="84">
        <f t="shared" si="99"/>
        <v>0</v>
      </c>
      <c r="AF369" s="84">
        <f t="shared" si="99"/>
        <v>0</v>
      </c>
      <c r="AG369" s="84">
        <f t="shared" si="99"/>
        <v>0</v>
      </c>
      <c r="AH369" s="84">
        <f t="shared" si="99"/>
        <v>0</v>
      </c>
      <c r="AI369" s="84">
        <f t="shared" si="99"/>
        <v>0</v>
      </c>
      <c r="AJ369" s="84">
        <f t="shared" si="99"/>
        <v>0</v>
      </c>
      <c r="AK369" s="84">
        <f t="shared" si="99"/>
        <v>0</v>
      </c>
      <c r="AL369" s="84">
        <f t="shared" si="99"/>
        <v>0</v>
      </c>
      <c r="AM369" s="84">
        <f t="shared" si="99"/>
        <v>0</v>
      </c>
      <c r="AN369" s="84">
        <f t="shared" si="99"/>
        <v>0</v>
      </c>
      <c r="AO369" s="84">
        <f t="shared" si="99"/>
        <v>0</v>
      </c>
      <c r="AP369" s="84">
        <f t="shared" si="99"/>
        <v>0</v>
      </c>
      <c r="AQ369" s="84">
        <f t="shared" si="96"/>
        <v>0</v>
      </c>
      <c r="AR369" s="84">
        <f t="shared" si="99"/>
        <v>0</v>
      </c>
      <c r="AS369" s="5"/>
      <c r="AT369" s="84">
        <f t="shared" ref="AT369:BC384" si="101">IF($E$4&lt;$E369,$E$4/$E369*AT134,AT134)</f>
        <v>0</v>
      </c>
      <c r="AU369" s="84">
        <f t="shared" si="101"/>
        <v>0</v>
      </c>
      <c r="AV369" s="84">
        <f t="shared" si="101"/>
        <v>0</v>
      </c>
      <c r="AW369" s="84">
        <f t="shared" si="101"/>
        <v>0</v>
      </c>
      <c r="AX369" s="84">
        <f t="shared" si="101"/>
        <v>0</v>
      </c>
      <c r="AY369" s="84">
        <f t="shared" si="101"/>
        <v>0</v>
      </c>
      <c r="AZ369" s="84">
        <f t="shared" si="101"/>
        <v>0</v>
      </c>
      <c r="BA369" s="84">
        <f t="shared" si="101"/>
        <v>0</v>
      </c>
      <c r="BB369" s="84">
        <f t="shared" si="101"/>
        <v>0</v>
      </c>
      <c r="BC369" s="84">
        <f t="shared" si="101"/>
        <v>0</v>
      </c>
      <c r="BD369" s="5"/>
      <c r="BE369" s="5"/>
      <c r="BF369" s="5"/>
      <c r="BG369" s="5"/>
      <c r="BH369" s="5"/>
      <c r="BI369" s="5"/>
      <c r="BJ369" s="5"/>
    </row>
    <row r="370" spans="2:62" hidden="1">
      <c r="B370">
        <f t="shared" si="100"/>
        <v>625</v>
      </c>
      <c r="C370" t="str">
        <f t="shared" si="100"/>
        <v>DESHERBAT</v>
      </c>
      <c r="D370" t="str">
        <f t="shared" si="100"/>
        <v>Preparació per desherbat amb motocultor</v>
      </c>
      <c r="E370" s="82">
        <f t="shared" si="100"/>
        <v>2500</v>
      </c>
      <c r="F370" s="84">
        <f t="shared" si="99"/>
        <v>0</v>
      </c>
      <c r="G370" s="84">
        <f t="shared" si="99"/>
        <v>0</v>
      </c>
      <c r="H370" s="84">
        <f t="shared" si="99"/>
        <v>0</v>
      </c>
      <c r="I370" s="84">
        <f t="shared" si="99"/>
        <v>0</v>
      </c>
      <c r="J370" s="84">
        <f t="shared" si="99"/>
        <v>0</v>
      </c>
      <c r="K370" s="84">
        <f t="shared" si="99"/>
        <v>0</v>
      </c>
      <c r="L370" s="84">
        <f t="shared" si="99"/>
        <v>0</v>
      </c>
      <c r="M370" s="84">
        <f t="shared" si="99"/>
        <v>0</v>
      </c>
      <c r="N370" s="84">
        <f t="shared" si="99"/>
        <v>0</v>
      </c>
      <c r="O370" s="84">
        <f t="shared" si="99"/>
        <v>0</v>
      </c>
      <c r="P370" s="84">
        <f t="shared" si="99"/>
        <v>0</v>
      </c>
      <c r="Q370" s="84">
        <f t="shared" si="99"/>
        <v>0</v>
      </c>
      <c r="R370" s="84">
        <f t="shared" si="99"/>
        <v>0</v>
      </c>
      <c r="S370" s="84">
        <f t="shared" si="99"/>
        <v>0</v>
      </c>
      <c r="T370" s="84">
        <f t="shared" si="99"/>
        <v>0</v>
      </c>
      <c r="U370" s="84">
        <f t="shared" si="99"/>
        <v>0</v>
      </c>
      <c r="V370" s="84">
        <f t="shared" si="99"/>
        <v>0</v>
      </c>
      <c r="W370" s="84">
        <f t="shared" si="99"/>
        <v>0</v>
      </c>
      <c r="X370" s="84">
        <f t="shared" si="99"/>
        <v>0</v>
      </c>
      <c r="Y370" s="84">
        <f t="shared" si="99"/>
        <v>0</v>
      </c>
      <c r="Z370" s="84">
        <f t="shared" si="99"/>
        <v>0</v>
      </c>
      <c r="AA370" s="84">
        <f t="shared" si="99"/>
        <v>0</v>
      </c>
      <c r="AB370" s="84">
        <f t="shared" si="99"/>
        <v>0</v>
      </c>
      <c r="AC370" s="84">
        <f t="shared" si="99"/>
        <v>0</v>
      </c>
      <c r="AD370" s="84">
        <f t="shared" si="99"/>
        <v>0</v>
      </c>
      <c r="AE370" s="84">
        <f t="shared" si="99"/>
        <v>0</v>
      </c>
      <c r="AF370" s="84">
        <f t="shared" si="99"/>
        <v>0</v>
      </c>
      <c r="AG370" s="84">
        <f t="shared" si="99"/>
        <v>0</v>
      </c>
      <c r="AH370" s="84">
        <f t="shared" si="99"/>
        <v>0</v>
      </c>
      <c r="AI370" s="84">
        <f t="shared" si="99"/>
        <v>0</v>
      </c>
      <c r="AJ370" s="84">
        <f t="shared" si="99"/>
        <v>0</v>
      </c>
      <c r="AK370" s="84">
        <f t="shared" si="99"/>
        <v>0</v>
      </c>
      <c r="AL370" s="84">
        <f t="shared" si="99"/>
        <v>0</v>
      </c>
      <c r="AM370" s="84">
        <f t="shared" si="99"/>
        <v>0</v>
      </c>
      <c r="AN370" s="84">
        <f t="shared" si="99"/>
        <v>0</v>
      </c>
      <c r="AO370" s="84">
        <f t="shared" si="99"/>
        <v>0</v>
      </c>
      <c r="AP370" s="84">
        <f t="shared" si="99"/>
        <v>0</v>
      </c>
      <c r="AQ370" s="84">
        <f t="shared" si="96"/>
        <v>0</v>
      </c>
      <c r="AR370" s="84">
        <f t="shared" si="99"/>
        <v>0</v>
      </c>
      <c r="AS370" s="5"/>
      <c r="AT370" s="84">
        <f t="shared" si="101"/>
        <v>0</v>
      </c>
      <c r="AU370" s="84">
        <f t="shared" si="101"/>
        <v>0</v>
      </c>
      <c r="AV370" s="84">
        <f t="shared" si="101"/>
        <v>0</v>
      </c>
      <c r="AW370" s="84">
        <f t="shared" si="101"/>
        <v>0</v>
      </c>
      <c r="AX370" s="84">
        <f t="shared" si="101"/>
        <v>0</v>
      </c>
      <c r="AY370" s="84">
        <f t="shared" si="101"/>
        <v>0</v>
      </c>
      <c r="AZ370" s="84">
        <f t="shared" si="101"/>
        <v>0</v>
      </c>
      <c r="BA370" s="84">
        <f t="shared" si="101"/>
        <v>0</v>
      </c>
      <c r="BB370" s="84">
        <f t="shared" si="101"/>
        <v>0</v>
      </c>
      <c r="BC370" s="84">
        <f t="shared" si="101"/>
        <v>0</v>
      </c>
      <c r="BD370" s="5"/>
      <c r="BE370" s="5"/>
      <c r="BF370" s="5"/>
      <c r="BG370" s="5"/>
      <c r="BH370" s="5"/>
      <c r="BI370" s="5"/>
      <c r="BJ370" s="5"/>
    </row>
    <row r="371" spans="2:62" hidden="1">
      <c r="B371">
        <f t="shared" si="100"/>
        <v>635</v>
      </c>
      <c r="C371" t="str">
        <f t="shared" si="100"/>
        <v>DESHERBAT</v>
      </c>
      <c r="D371" t="str">
        <f t="shared" si="100"/>
        <v>Preparació per desherbat amb motocultor (només part sense plàstic)</v>
      </c>
      <c r="E371" s="82">
        <f t="shared" si="100"/>
        <v>2500</v>
      </c>
      <c r="F371" s="84">
        <f t="shared" si="99"/>
        <v>0</v>
      </c>
      <c r="G371" s="84">
        <f t="shared" si="99"/>
        <v>0</v>
      </c>
      <c r="H371" s="84">
        <f t="shared" si="99"/>
        <v>0</v>
      </c>
      <c r="I371" s="84">
        <f t="shared" si="99"/>
        <v>0</v>
      </c>
      <c r="J371" s="84">
        <f t="shared" si="99"/>
        <v>0</v>
      </c>
      <c r="K371" s="84">
        <f t="shared" si="99"/>
        <v>0</v>
      </c>
      <c r="L371" s="84">
        <f t="shared" si="99"/>
        <v>0</v>
      </c>
      <c r="M371" s="84">
        <f t="shared" si="99"/>
        <v>0</v>
      </c>
      <c r="N371" s="84">
        <f t="shared" si="99"/>
        <v>0</v>
      </c>
      <c r="O371" s="84">
        <f t="shared" si="99"/>
        <v>0</v>
      </c>
      <c r="P371" s="84">
        <f t="shared" si="99"/>
        <v>0</v>
      </c>
      <c r="Q371" s="84">
        <f t="shared" si="99"/>
        <v>0</v>
      </c>
      <c r="R371" s="84">
        <f t="shared" si="99"/>
        <v>0</v>
      </c>
      <c r="S371" s="84">
        <f t="shared" si="99"/>
        <v>0</v>
      </c>
      <c r="T371" s="84">
        <f t="shared" si="99"/>
        <v>0</v>
      </c>
      <c r="U371" s="84">
        <f t="shared" si="99"/>
        <v>0</v>
      </c>
      <c r="V371" s="84">
        <f t="shared" si="99"/>
        <v>0</v>
      </c>
      <c r="W371" s="84">
        <f t="shared" si="99"/>
        <v>0</v>
      </c>
      <c r="X371" s="84">
        <f t="shared" si="99"/>
        <v>0</v>
      </c>
      <c r="Y371" s="84">
        <f t="shared" si="99"/>
        <v>0</v>
      </c>
      <c r="Z371" s="84">
        <f t="shared" si="99"/>
        <v>0</v>
      </c>
      <c r="AA371" s="84">
        <f t="shared" si="99"/>
        <v>0</v>
      </c>
      <c r="AB371" s="84">
        <f t="shared" si="99"/>
        <v>0</v>
      </c>
      <c r="AC371" s="84">
        <f t="shared" si="99"/>
        <v>0</v>
      </c>
      <c r="AD371" s="84">
        <f t="shared" si="99"/>
        <v>0</v>
      </c>
      <c r="AE371" s="84">
        <f t="shared" si="99"/>
        <v>0</v>
      </c>
      <c r="AF371" s="84">
        <f t="shared" si="99"/>
        <v>0</v>
      </c>
      <c r="AG371" s="84">
        <f t="shared" si="99"/>
        <v>0</v>
      </c>
      <c r="AH371" s="84">
        <f t="shared" si="99"/>
        <v>0</v>
      </c>
      <c r="AI371" s="84">
        <f t="shared" si="99"/>
        <v>0</v>
      </c>
      <c r="AJ371" s="84">
        <f t="shared" si="99"/>
        <v>0</v>
      </c>
      <c r="AK371" s="84">
        <f t="shared" si="99"/>
        <v>0</v>
      </c>
      <c r="AL371" s="84">
        <f t="shared" si="99"/>
        <v>0</v>
      </c>
      <c r="AM371" s="84">
        <f t="shared" si="99"/>
        <v>0</v>
      </c>
      <c r="AN371" s="84">
        <f t="shared" si="99"/>
        <v>0</v>
      </c>
      <c r="AO371" s="84">
        <f t="shared" si="99"/>
        <v>0</v>
      </c>
      <c r="AP371" s="84">
        <f t="shared" si="99"/>
        <v>0</v>
      </c>
      <c r="AQ371" s="84">
        <f t="shared" si="96"/>
        <v>0</v>
      </c>
      <c r="AR371" s="84">
        <f t="shared" si="99"/>
        <v>0</v>
      </c>
      <c r="AS371" s="5"/>
      <c r="AT371" s="84">
        <f t="shared" si="101"/>
        <v>0</v>
      </c>
      <c r="AU371" s="84">
        <f t="shared" si="101"/>
        <v>0</v>
      </c>
      <c r="AV371" s="84">
        <f t="shared" si="101"/>
        <v>0</v>
      </c>
      <c r="AW371" s="84">
        <f t="shared" si="101"/>
        <v>0</v>
      </c>
      <c r="AX371" s="84">
        <f t="shared" si="101"/>
        <v>0</v>
      </c>
      <c r="AY371" s="84">
        <f t="shared" si="101"/>
        <v>0</v>
      </c>
      <c r="AZ371" s="84">
        <f t="shared" si="101"/>
        <v>0</v>
      </c>
      <c r="BA371" s="84">
        <f t="shared" si="101"/>
        <v>0</v>
      </c>
      <c r="BB371" s="84">
        <f t="shared" si="101"/>
        <v>0</v>
      </c>
      <c r="BC371" s="84">
        <f t="shared" si="101"/>
        <v>0</v>
      </c>
      <c r="BD371" s="5"/>
      <c r="BE371" s="5"/>
      <c r="BF371" s="5"/>
      <c r="BG371" s="5"/>
      <c r="BH371" s="5"/>
      <c r="BI371" s="5"/>
      <c r="BJ371" s="5"/>
    </row>
    <row r="372" spans="2:62" hidden="1">
      <c r="B372">
        <f t="shared" si="100"/>
        <v>645</v>
      </c>
      <c r="C372" t="str">
        <f t="shared" si="100"/>
        <v>DESHERBAT</v>
      </c>
      <c r="D372" t="str">
        <f t="shared" si="100"/>
        <v>Preparació per desherbat manual 2,5h/1.000 m2</v>
      </c>
      <c r="E372" s="82">
        <f t="shared" si="100"/>
        <v>2500</v>
      </c>
      <c r="F372" s="84">
        <f t="shared" si="99"/>
        <v>0</v>
      </c>
      <c r="G372" s="84">
        <f t="shared" si="99"/>
        <v>0</v>
      </c>
      <c r="H372" s="84">
        <f t="shared" si="99"/>
        <v>0</v>
      </c>
      <c r="I372" s="84">
        <f t="shared" si="99"/>
        <v>0</v>
      </c>
      <c r="J372" s="84">
        <f t="shared" si="99"/>
        <v>0</v>
      </c>
      <c r="K372" s="84">
        <f t="shared" si="99"/>
        <v>0</v>
      </c>
      <c r="L372" s="84">
        <f t="shared" si="99"/>
        <v>0</v>
      </c>
      <c r="M372" s="84">
        <f t="shared" si="99"/>
        <v>0</v>
      </c>
      <c r="N372" s="84">
        <f t="shared" si="99"/>
        <v>0</v>
      </c>
      <c r="O372" s="84">
        <f t="shared" si="99"/>
        <v>0</v>
      </c>
      <c r="P372" s="84">
        <f t="shared" si="99"/>
        <v>0</v>
      </c>
      <c r="Q372" s="84">
        <f t="shared" si="99"/>
        <v>0</v>
      </c>
      <c r="R372" s="84">
        <f t="shared" si="99"/>
        <v>0</v>
      </c>
      <c r="S372" s="84">
        <f t="shared" si="99"/>
        <v>0</v>
      </c>
      <c r="T372" s="84">
        <f t="shared" si="99"/>
        <v>0</v>
      </c>
      <c r="U372" s="84">
        <f t="shared" si="99"/>
        <v>0</v>
      </c>
      <c r="V372" s="84">
        <f t="shared" si="99"/>
        <v>0</v>
      </c>
      <c r="W372" s="84">
        <f t="shared" si="99"/>
        <v>0</v>
      </c>
      <c r="X372" s="84">
        <f t="shared" si="99"/>
        <v>0</v>
      </c>
      <c r="Y372" s="84">
        <f t="shared" si="99"/>
        <v>0</v>
      </c>
      <c r="Z372" s="84">
        <f t="shared" si="99"/>
        <v>0</v>
      </c>
      <c r="AA372" s="84">
        <f t="shared" si="99"/>
        <v>0</v>
      </c>
      <c r="AB372" s="84">
        <f t="shared" si="99"/>
        <v>0</v>
      </c>
      <c r="AC372" s="84">
        <f t="shared" si="99"/>
        <v>0</v>
      </c>
      <c r="AD372" s="84">
        <f t="shared" si="99"/>
        <v>0</v>
      </c>
      <c r="AE372" s="84">
        <f t="shared" si="99"/>
        <v>0</v>
      </c>
      <c r="AF372" s="84">
        <f t="shared" si="99"/>
        <v>0</v>
      </c>
      <c r="AG372" s="84">
        <f t="shared" ref="AG372:AR372" si="102">IF($E$4&lt;$E372,$E$4/$E372*AG137,AG137)</f>
        <v>0</v>
      </c>
      <c r="AH372" s="84">
        <f t="shared" si="102"/>
        <v>0</v>
      </c>
      <c r="AI372" s="84">
        <f t="shared" si="102"/>
        <v>0</v>
      </c>
      <c r="AJ372" s="84">
        <f t="shared" si="102"/>
        <v>0</v>
      </c>
      <c r="AK372" s="84">
        <f t="shared" si="102"/>
        <v>0</v>
      </c>
      <c r="AL372" s="84">
        <f t="shared" si="102"/>
        <v>0</v>
      </c>
      <c r="AM372" s="84">
        <f t="shared" si="102"/>
        <v>0</v>
      </c>
      <c r="AN372" s="84">
        <f t="shared" si="102"/>
        <v>0</v>
      </c>
      <c r="AO372" s="84">
        <f t="shared" si="102"/>
        <v>0</v>
      </c>
      <c r="AP372" s="84">
        <f t="shared" si="102"/>
        <v>0</v>
      </c>
      <c r="AQ372" s="84">
        <f t="shared" si="96"/>
        <v>0</v>
      </c>
      <c r="AR372" s="84">
        <f t="shared" si="102"/>
        <v>0</v>
      </c>
      <c r="AS372" s="5"/>
      <c r="AT372" s="84">
        <f t="shared" si="101"/>
        <v>0</v>
      </c>
      <c r="AU372" s="84">
        <f t="shared" si="101"/>
        <v>0</v>
      </c>
      <c r="AV372" s="84">
        <f t="shared" si="101"/>
        <v>0</v>
      </c>
      <c r="AW372" s="84">
        <f t="shared" si="101"/>
        <v>0</v>
      </c>
      <c r="AX372" s="84">
        <f t="shared" si="101"/>
        <v>0</v>
      </c>
      <c r="AY372" s="84">
        <f t="shared" si="101"/>
        <v>0</v>
      </c>
      <c r="AZ372" s="84">
        <f t="shared" si="101"/>
        <v>0</v>
      </c>
      <c r="BA372" s="84">
        <f t="shared" si="101"/>
        <v>0</v>
      </c>
      <c r="BB372" s="84">
        <f t="shared" si="101"/>
        <v>0</v>
      </c>
      <c r="BC372" s="84">
        <f t="shared" si="101"/>
        <v>0</v>
      </c>
      <c r="BD372" s="5"/>
      <c r="BE372" s="5"/>
      <c r="BF372" s="5"/>
      <c r="BG372" s="5"/>
      <c r="BH372" s="5"/>
      <c r="BI372" s="5"/>
      <c r="BJ372" s="5"/>
    </row>
    <row r="373" spans="2:62" hidden="1">
      <c r="B373">
        <f t="shared" si="100"/>
        <v>655</v>
      </c>
      <c r="C373" t="str">
        <f t="shared" si="100"/>
        <v>DESHERBAT</v>
      </c>
      <c r="D373" t="str">
        <f t="shared" si="100"/>
        <v>Preparació per desherbat manual 5h/1.000  m2</v>
      </c>
      <c r="E373" s="82">
        <f t="shared" si="100"/>
        <v>2500</v>
      </c>
      <c r="F373" s="84">
        <f t="shared" ref="F373:AR379" si="103">IF($E$4&lt;$E373,$E$4/$E373*F138,F138)</f>
        <v>0</v>
      </c>
      <c r="G373" s="84">
        <f t="shared" si="103"/>
        <v>0</v>
      </c>
      <c r="H373" s="84">
        <f t="shared" si="103"/>
        <v>0</v>
      </c>
      <c r="I373" s="84">
        <f t="shared" si="103"/>
        <v>0</v>
      </c>
      <c r="J373" s="84">
        <f t="shared" si="103"/>
        <v>0</v>
      </c>
      <c r="K373" s="84">
        <f t="shared" si="103"/>
        <v>0</v>
      </c>
      <c r="L373" s="84">
        <f t="shared" si="103"/>
        <v>0</v>
      </c>
      <c r="M373" s="84">
        <f t="shared" si="103"/>
        <v>0</v>
      </c>
      <c r="N373" s="84">
        <f t="shared" si="103"/>
        <v>0</v>
      </c>
      <c r="O373" s="84">
        <f t="shared" si="103"/>
        <v>0</v>
      </c>
      <c r="P373" s="84">
        <f t="shared" si="103"/>
        <v>0</v>
      </c>
      <c r="Q373" s="84">
        <f t="shared" si="103"/>
        <v>0</v>
      </c>
      <c r="R373" s="84">
        <f t="shared" si="103"/>
        <v>0</v>
      </c>
      <c r="S373" s="84">
        <f t="shared" si="103"/>
        <v>0</v>
      </c>
      <c r="T373" s="84">
        <f t="shared" si="103"/>
        <v>0</v>
      </c>
      <c r="U373" s="84">
        <f t="shared" si="103"/>
        <v>0</v>
      </c>
      <c r="V373" s="84">
        <f t="shared" si="103"/>
        <v>0</v>
      </c>
      <c r="W373" s="84">
        <f t="shared" si="103"/>
        <v>0</v>
      </c>
      <c r="X373" s="84">
        <f t="shared" si="103"/>
        <v>0</v>
      </c>
      <c r="Y373" s="84">
        <f t="shared" si="103"/>
        <v>0</v>
      </c>
      <c r="Z373" s="84">
        <f t="shared" si="103"/>
        <v>0</v>
      </c>
      <c r="AA373" s="84">
        <f t="shared" si="103"/>
        <v>0</v>
      </c>
      <c r="AB373" s="84">
        <f t="shared" si="103"/>
        <v>0</v>
      </c>
      <c r="AC373" s="84">
        <f t="shared" si="103"/>
        <v>0</v>
      </c>
      <c r="AD373" s="84">
        <f t="shared" si="103"/>
        <v>0</v>
      </c>
      <c r="AE373" s="84">
        <f t="shared" si="103"/>
        <v>0</v>
      </c>
      <c r="AF373" s="84">
        <f t="shared" si="103"/>
        <v>0</v>
      </c>
      <c r="AG373" s="84">
        <f t="shared" si="103"/>
        <v>0</v>
      </c>
      <c r="AH373" s="84">
        <f t="shared" si="103"/>
        <v>0</v>
      </c>
      <c r="AI373" s="84">
        <f t="shared" si="103"/>
        <v>0</v>
      </c>
      <c r="AJ373" s="84">
        <f t="shared" si="103"/>
        <v>0</v>
      </c>
      <c r="AK373" s="84">
        <f t="shared" si="103"/>
        <v>0</v>
      </c>
      <c r="AL373" s="84">
        <f t="shared" si="103"/>
        <v>0</v>
      </c>
      <c r="AM373" s="84">
        <f t="shared" si="103"/>
        <v>0</v>
      </c>
      <c r="AN373" s="84">
        <f t="shared" si="103"/>
        <v>0</v>
      </c>
      <c r="AO373" s="84">
        <f t="shared" si="103"/>
        <v>0</v>
      </c>
      <c r="AP373" s="84">
        <f t="shared" si="103"/>
        <v>0</v>
      </c>
      <c r="AQ373" s="84">
        <f t="shared" si="96"/>
        <v>0</v>
      </c>
      <c r="AR373" s="84">
        <f t="shared" si="103"/>
        <v>0</v>
      </c>
      <c r="AS373" s="5"/>
      <c r="AT373" s="84">
        <f t="shared" si="101"/>
        <v>0</v>
      </c>
      <c r="AU373" s="84">
        <f t="shared" si="101"/>
        <v>0</v>
      </c>
      <c r="AV373" s="84">
        <f t="shared" si="101"/>
        <v>0</v>
      </c>
      <c r="AW373" s="84">
        <f t="shared" si="101"/>
        <v>0</v>
      </c>
      <c r="AX373" s="84">
        <f t="shared" si="101"/>
        <v>0</v>
      </c>
      <c r="AY373" s="84">
        <f t="shared" si="101"/>
        <v>0</v>
      </c>
      <c r="AZ373" s="84">
        <f t="shared" si="101"/>
        <v>0</v>
      </c>
      <c r="BA373" s="84">
        <f t="shared" si="101"/>
        <v>0</v>
      </c>
      <c r="BB373" s="84">
        <f t="shared" si="101"/>
        <v>0</v>
      </c>
      <c r="BC373" s="84">
        <f t="shared" si="101"/>
        <v>0</v>
      </c>
      <c r="BD373" s="5"/>
      <c r="BE373" s="5"/>
      <c r="BF373" s="5"/>
      <c r="BG373" s="5"/>
      <c r="BH373" s="5"/>
      <c r="BI373" s="5"/>
      <c r="BJ373" s="5"/>
    </row>
    <row r="374" spans="2:62" hidden="1">
      <c r="B374">
        <f t="shared" si="100"/>
        <v>665</v>
      </c>
      <c r="C374" t="str">
        <f t="shared" si="100"/>
        <v>DESHERBAT</v>
      </c>
      <c r="D374" t="str">
        <f t="shared" si="100"/>
        <v>Preparació per desherbat manual 6,5h/1.000  m2</v>
      </c>
      <c r="E374" s="82">
        <f t="shared" si="100"/>
        <v>2500</v>
      </c>
      <c r="F374" s="84">
        <f t="shared" si="103"/>
        <v>0</v>
      </c>
      <c r="G374" s="84">
        <f t="shared" si="103"/>
        <v>0</v>
      </c>
      <c r="H374" s="84">
        <f t="shared" si="103"/>
        <v>0</v>
      </c>
      <c r="I374" s="84">
        <f t="shared" si="103"/>
        <v>0</v>
      </c>
      <c r="J374" s="84">
        <f t="shared" si="103"/>
        <v>0</v>
      </c>
      <c r="K374" s="84">
        <f t="shared" si="103"/>
        <v>0</v>
      </c>
      <c r="L374" s="84">
        <f t="shared" si="103"/>
        <v>0</v>
      </c>
      <c r="M374" s="84">
        <f t="shared" si="103"/>
        <v>0</v>
      </c>
      <c r="N374" s="84">
        <f t="shared" si="103"/>
        <v>0</v>
      </c>
      <c r="O374" s="84">
        <f t="shared" si="103"/>
        <v>0</v>
      </c>
      <c r="P374" s="84">
        <f t="shared" si="103"/>
        <v>0</v>
      </c>
      <c r="Q374" s="84">
        <f t="shared" si="103"/>
        <v>0</v>
      </c>
      <c r="R374" s="84">
        <f t="shared" si="103"/>
        <v>0</v>
      </c>
      <c r="S374" s="84">
        <f t="shared" si="103"/>
        <v>0</v>
      </c>
      <c r="T374" s="84">
        <f t="shared" si="103"/>
        <v>0</v>
      </c>
      <c r="U374" s="84">
        <f t="shared" si="103"/>
        <v>0</v>
      </c>
      <c r="V374" s="84">
        <f t="shared" si="103"/>
        <v>0</v>
      </c>
      <c r="W374" s="84">
        <f t="shared" si="103"/>
        <v>0</v>
      </c>
      <c r="X374" s="84">
        <f t="shared" si="103"/>
        <v>0</v>
      </c>
      <c r="Y374" s="84">
        <f t="shared" si="103"/>
        <v>0</v>
      </c>
      <c r="Z374" s="84">
        <f t="shared" si="103"/>
        <v>0</v>
      </c>
      <c r="AA374" s="84">
        <f t="shared" si="103"/>
        <v>0</v>
      </c>
      <c r="AB374" s="84">
        <f t="shared" si="103"/>
        <v>0</v>
      </c>
      <c r="AC374" s="84">
        <f t="shared" si="103"/>
        <v>0</v>
      </c>
      <c r="AD374" s="84">
        <f t="shared" si="103"/>
        <v>0</v>
      </c>
      <c r="AE374" s="84">
        <f t="shared" si="103"/>
        <v>0</v>
      </c>
      <c r="AF374" s="84">
        <f t="shared" si="103"/>
        <v>0</v>
      </c>
      <c r="AG374" s="84">
        <f t="shared" si="103"/>
        <v>0</v>
      </c>
      <c r="AH374" s="84">
        <f t="shared" si="103"/>
        <v>0</v>
      </c>
      <c r="AI374" s="84">
        <f t="shared" si="103"/>
        <v>0</v>
      </c>
      <c r="AJ374" s="84">
        <f t="shared" si="103"/>
        <v>0</v>
      </c>
      <c r="AK374" s="84">
        <f t="shared" si="103"/>
        <v>0</v>
      </c>
      <c r="AL374" s="84">
        <f t="shared" si="103"/>
        <v>0</v>
      </c>
      <c r="AM374" s="84">
        <f t="shared" si="103"/>
        <v>0</v>
      </c>
      <c r="AN374" s="84">
        <f t="shared" si="103"/>
        <v>0</v>
      </c>
      <c r="AO374" s="84">
        <f t="shared" si="103"/>
        <v>0</v>
      </c>
      <c r="AP374" s="84">
        <f t="shared" si="103"/>
        <v>0</v>
      </c>
      <c r="AQ374" s="84">
        <f t="shared" si="103"/>
        <v>0</v>
      </c>
      <c r="AR374" s="84">
        <f t="shared" si="103"/>
        <v>0</v>
      </c>
      <c r="AS374" s="5"/>
      <c r="AT374" s="84">
        <f t="shared" si="101"/>
        <v>0</v>
      </c>
      <c r="AU374" s="84">
        <f t="shared" si="101"/>
        <v>0</v>
      </c>
      <c r="AV374" s="84">
        <f t="shared" si="101"/>
        <v>0</v>
      </c>
      <c r="AW374" s="84">
        <f t="shared" si="101"/>
        <v>0</v>
      </c>
      <c r="AX374" s="84">
        <f t="shared" si="101"/>
        <v>0</v>
      </c>
      <c r="AY374" s="84">
        <f t="shared" si="101"/>
        <v>0</v>
      </c>
      <c r="AZ374" s="84">
        <f t="shared" si="101"/>
        <v>0</v>
      </c>
      <c r="BA374" s="84">
        <f t="shared" si="101"/>
        <v>0</v>
      </c>
      <c r="BB374" s="84">
        <f t="shared" si="101"/>
        <v>0</v>
      </c>
      <c r="BC374" s="84">
        <f t="shared" si="101"/>
        <v>0</v>
      </c>
      <c r="BD374" s="5"/>
      <c r="BE374" s="5"/>
      <c r="BF374" s="5"/>
      <c r="BG374" s="5"/>
      <c r="BH374" s="5"/>
      <c r="BI374" s="5"/>
      <c r="BJ374" s="5"/>
    </row>
    <row r="375" spans="2:62" hidden="1">
      <c r="B375">
        <f t="shared" si="100"/>
        <v>675</v>
      </c>
      <c r="C375" t="str">
        <f t="shared" si="100"/>
        <v>DESHERBAT</v>
      </c>
      <c r="D375" t="str">
        <f t="shared" si="100"/>
        <v>Preparació per calçar-desherbar</v>
      </c>
      <c r="E375" s="82">
        <f t="shared" si="100"/>
        <v>2500</v>
      </c>
      <c r="F375" s="84">
        <f t="shared" si="103"/>
        <v>0</v>
      </c>
      <c r="G375" s="84">
        <f t="shared" si="103"/>
        <v>0</v>
      </c>
      <c r="H375" s="84">
        <f t="shared" si="103"/>
        <v>0</v>
      </c>
      <c r="I375" s="84">
        <f t="shared" si="103"/>
        <v>0</v>
      </c>
      <c r="J375" s="84">
        <f t="shared" si="103"/>
        <v>0</v>
      </c>
      <c r="K375" s="84">
        <f t="shared" si="103"/>
        <v>0</v>
      </c>
      <c r="L375" s="84">
        <f t="shared" si="103"/>
        <v>0</v>
      </c>
      <c r="M375" s="84">
        <f t="shared" si="103"/>
        <v>0</v>
      </c>
      <c r="N375" s="84">
        <f t="shared" si="103"/>
        <v>0</v>
      </c>
      <c r="O375" s="84">
        <f t="shared" si="103"/>
        <v>0</v>
      </c>
      <c r="P375" s="84">
        <f t="shared" si="103"/>
        <v>0</v>
      </c>
      <c r="Q375" s="84">
        <f t="shared" si="103"/>
        <v>0</v>
      </c>
      <c r="R375" s="84">
        <f t="shared" si="103"/>
        <v>0</v>
      </c>
      <c r="S375" s="84">
        <f t="shared" si="103"/>
        <v>0</v>
      </c>
      <c r="T375" s="84">
        <f t="shared" si="103"/>
        <v>0</v>
      </c>
      <c r="U375" s="84">
        <f t="shared" si="103"/>
        <v>0</v>
      </c>
      <c r="V375" s="84">
        <f t="shared" si="103"/>
        <v>0</v>
      </c>
      <c r="W375" s="84">
        <f t="shared" si="103"/>
        <v>0</v>
      </c>
      <c r="X375" s="84">
        <f t="shared" si="103"/>
        <v>0</v>
      </c>
      <c r="Y375" s="84">
        <f t="shared" si="103"/>
        <v>0</v>
      </c>
      <c r="Z375" s="84">
        <f t="shared" si="103"/>
        <v>0</v>
      </c>
      <c r="AA375" s="84">
        <f t="shared" si="103"/>
        <v>0</v>
      </c>
      <c r="AB375" s="84">
        <f t="shared" si="103"/>
        <v>0</v>
      </c>
      <c r="AC375" s="84">
        <f t="shared" si="103"/>
        <v>0</v>
      </c>
      <c r="AD375" s="84">
        <f t="shared" si="103"/>
        <v>0</v>
      </c>
      <c r="AE375" s="84">
        <f t="shared" si="103"/>
        <v>0</v>
      </c>
      <c r="AF375" s="84">
        <f t="shared" si="103"/>
        <v>0</v>
      </c>
      <c r="AG375" s="84">
        <f t="shared" si="103"/>
        <v>0</v>
      </c>
      <c r="AH375" s="84">
        <f t="shared" si="103"/>
        <v>0</v>
      </c>
      <c r="AI375" s="84">
        <f t="shared" si="103"/>
        <v>0</v>
      </c>
      <c r="AJ375" s="84">
        <f t="shared" si="103"/>
        <v>0</v>
      </c>
      <c r="AK375" s="84">
        <f t="shared" si="103"/>
        <v>0</v>
      </c>
      <c r="AL375" s="84">
        <f t="shared" si="103"/>
        <v>0</v>
      </c>
      <c r="AM375" s="84">
        <f t="shared" si="103"/>
        <v>0</v>
      </c>
      <c r="AN375" s="84">
        <f t="shared" si="103"/>
        <v>0</v>
      </c>
      <c r="AO375" s="84">
        <f t="shared" si="103"/>
        <v>0</v>
      </c>
      <c r="AP375" s="84">
        <f t="shared" si="103"/>
        <v>0</v>
      </c>
      <c r="AQ375" s="84">
        <f t="shared" si="103"/>
        <v>0</v>
      </c>
      <c r="AR375" s="84">
        <f t="shared" si="103"/>
        <v>0</v>
      </c>
      <c r="AS375" s="5"/>
      <c r="AT375" s="84">
        <f t="shared" si="101"/>
        <v>0</v>
      </c>
      <c r="AU375" s="84">
        <f t="shared" si="101"/>
        <v>0</v>
      </c>
      <c r="AV375" s="84">
        <f t="shared" si="101"/>
        <v>0</v>
      </c>
      <c r="AW375" s="84">
        <f t="shared" si="101"/>
        <v>0</v>
      </c>
      <c r="AX375" s="84">
        <f t="shared" si="101"/>
        <v>0</v>
      </c>
      <c r="AY375" s="84">
        <f t="shared" si="101"/>
        <v>0</v>
      </c>
      <c r="AZ375" s="84">
        <f t="shared" si="101"/>
        <v>0</v>
      </c>
      <c r="BA375" s="84">
        <f t="shared" si="101"/>
        <v>0</v>
      </c>
      <c r="BB375" s="84">
        <f t="shared" si="101"/>
        <v>0</v>
      </c>
      <c r="BC375" s="84">
        <f t="shared" si="101"/>
        <v>0</v>
      </c>
      <c r="BD375" s="5"/>
      <c r="BE375" s="5"/>
      <c r="BF375" s="5"/>
      <c r="BG375" s="5"/>
      <c r="BH375" s="5"/>
      <c r="BI375" s="5"/>
      <c r="BJ375" s="5"/>
    </row>
    <row r="376" spans="2:62" hidden="1">
      <c r="B376">
        <f t="shared" si="100"/>
        <v>685</v>
      </c>
      <c r="C376" t="str">
        <f t="shared" si="100"/>
        <v>DESHERBAT</v>
      </c>
      <c r="D376" t="str">
        <f t="shared" si="100"/>
        <v>Preparació per col·locar plàstic a mà</v>
      </c>
      <c r="E376" s="82">
        <f t="shared" si="100"/>
        <v>2500</v>
      </c>
      <c r="F376" s="84">
        <f t="shared" si="103"/>
        <v>0</v>
      </c>
      <c r="G376" s="84">
        <f t="shared" si="103"/>
        <v>0</v>
      </c>
      <c r="H376" s="84">
        <f t="shared" si="103"/>
        <v>0</v>
      </c>
      <c r="I376" s="84">
        <f t="shared" si="103"/>
        <v>0</v>
      </c>
      <c r="J376" s="84">
        <f t="shared" si="103"/>
        <v>0</v>
      </c>
      <c r="K376" s="84">
        <f t="shared" si="103"/>
        <v>0</v>
      </c>
      <c r="L376" s="84">
        <f t="shared" si="103"/>
        <v>0</v>
      </c>
      <c r="M376" s="84">
        <f t="shared" si="103"/>
        <v>0</v>
      </c>
      <c r="N376" s="84">
        <f t="shared" si="103"/>
        <v>0</v>
      </c>
      <c r="O376" s="84">
        <f t="shared" si="103"/>
        <v>0</v>
      </c>
      <c r="P376" s="84">
        <f t="shared" si="103"/>
        <v>0</v>
      </c>
      <c r="Q376" s="84">
        <f t="shared" si="103"/>
        <v>0</v>
      </c>
      <c r="R376" s="84">
        <f t="shared" si="103"/>
        <v>0</v>
      </c>
      <c r="S376" s="84">
        <f t="shared" si="103"/>
        <v>0</v>
      </c>
      <c r="T376" s="84">
        <f t="shared" si="103"/>
        <v>0</v>
      </c>
      <c r="U376" s="84">
        <f t="shared" si="103"/>
        <v>0</v>
      </c>
      <c r="V376" s="84">
        <f t="shared" si="103"/>
        <v>0</v>
      </c>
      <c r="W376" s="84">
        <f t="shared" si="103"/>
        <v>0</v>
      </c>
      <c r="X376" s="84">
        <f t="shared" si="103"/>
        <v>0</v>
      </c>
      <c r="Y376" s="84">
        <f t="shared" si="103"/>
        <v>0</v>
      </c>
      <c r="Z376" s="84">
        <f t="shared" si="103"/>
        <v>0</v>
      </c>
      <c r="AA376" s="84">
        <f t="shared" si="103"/>
        <v>0</v>
      </c>
      <c r="AB376" s="84">
        <f t="shared" si="103"/>
        <v>0</v>
      </c>
      <c r="AC376" s="84">
        <f t="shared" si="103"/>
        <v>0</v>
      </c>
      <c r="AD376" s="84">
        <f t="shared" si="103"/>
        <v>0</v>
      </c>
      <c r="AE376" s="84">
        <f t="shared" si="103"/>
        <v>0</v>
      </c>
      <c r="AF376" s="84">
        <f t="shared" si="103"/>
        <v>0</v>
      </c>
      <c r="AG376" s="84">
        <f t="shared" si="103"/>
        <v>0</v>
      </c>
      <c r="AH376" s="84">
        <f t="shared" si="103"/>
        <v>0</v>
      </c>
      <c r="AI376" s="84">
        <f t="shared" si="103"/>
        <v>0</v>
      </c>
      <c r="AJ376" s="84">
        <f t="shared" si="103"/>
        <v>0</v>
      </c>
      <c r="AK376" s="84">
        <f t="shared" si="103"/>
        <v>0</v>
      </c>
      <c r="AL376" s="84">
        <f t="shared" si="103"/>
        <v>0</v>
      </c>
      <c r="AM376" s="84">
        <f t="shared" si="103"/>
        <v>0</v>
      </c>
      <c r="AN376" s="84">
        <f t="shared" si="103"/>
        <v>0</v>
      </c>
      <c r="AO376" s="84">
        <f t="shared" si="103"/>
        <v>0</v>
      </c>
      <c r="AP376" s="84">
        <f t="shared" si="103"/>
        <v>0</v>
      </c>
      <c r="AQ376" s="84">
        <f t="shared" si="103"/>
        <v>0</v>
      </c>
      <c r="AR376" s="84">
        <f t="shared" si="103"/>
        <v>0</v>
      </c>
      <c r="AS376" s="5"/>
      <c r="AT376" s="84">
        <f t="shared" si="101"/>
        <v>0</v>
      </c>
      <c r="AU376" s="84">
        <f t="shared" si="101"/>
        <v>0</v>
      </c>
      <c r="AV376" s="84">
        <f t="shared" si="101"/>
        <v>0</v>
      </c>
      <c r="AW376" s="84">
        <f t="shared" si="101"/>
        <v>0</v>
      </c>
      <c r="AX376" s="84">
        <f t="shared" si="101"/>
        <v>0</v>
      </c>
      <c r="AY376" s="84">
        <f t="shared" si="101"/>
        <v>0</v>
      </c>
      <c r="AZ376" s="84">
        <f t="shared" si="101"/>
        <v>0</v>
      </c>
      <c r="BA376" s="84">
        <f t="shared" si="101"/>
        <v>0</v>
      </c>
      <c r="BB376" s="84">
        <f t="shared" si="101"/>
        <v>0</v>
      </c>
      <c r="BC376" s="84">
        <f t="shared" si="101"/>
        <v>0</v>
      </c>
      <c r="BD376" s="5"/>
      <c r="BE376" s="5"/>
      <c r="BF376" s="5"/>
      <c r="BG376" s="5"/>
      <c r="BH376" s="5"/>
      <c r="BI376" s="5"/>
      <c r="BJ376" s="5"/>
    </row>
    <row r="377" spans="2:62" hidden="1">
      <c r="B377">
        <f t="shared" si="100"/>
        <v>715</v>
      </c>
      <c r="C377" t="str">
        <f t="shared" si="100"/>
        <v xml:space="preserve">ALTRES OPERACIONS </v>
      </c>
      <c r="D377" t="str">
        <f t="shared" si="100"/>
        <v>Preparació per clavar i lligar canyes manual</v>
      </c>
      <c r="E377" s="82">
        <f t="shared" si="100"/>
        <v>2500</v>
      </c>
      <c r="F377" s="84">
        <f t="shared" si="103"/>
        <v>0</v>
      </c>
      <c r="G377" s="84">
        <f t="shared" si="103"/>
        <v>0</v>
      </c>
      <c r="H377" s="84">
        <f t="shared" si="103"/>
        <v>0</v>
      </c>
      <c r="I377" s="84">
        <f t="shared" si="103"/>
        <v>0</v>
      </c>
      <c r="J377" s="84">
        <f t="shared" si="103"/>
        <v>0</v>
      </c>
      <c r="K377" s="84">
        <f t="shared" si="103"/>
        <v>0</v>
      </c>
      <c r="L377" s="84">
        <f t="shared" si="103"/>
        <v>0</v>
      </c>
      <c r="M377" s="84">
        <f t="shared" si="103"/>
        <v>0</v>
      </c>
      <c r="N377" s="84">
        <f t="shared" si="103"/>
        <v>0</v>
      </c>
      <c r="O377" s="84">
        <f t="shared" si="103"/>
        <v>0</v>
      </c>
      <c r="P377" s="84">
        <f t="shared" si="103"/>
        <v>0</v>
      </c>
      <c r="Q377" s="84">
        <f t="shared" si="103"/>
        <v>0</v>
      </c>
      <c r="R377" s="84">
        <f t="shared" si="103"/>
        <v>0</v>
      </c>
      <c r="S377" s="84">
        <f t="shared" si="103"/>
        <v>0</v>
      </c>
      <c r="T377" s="84">
        <f t="shared" si="103"/>
        <v>0</v>
      </c>
      <c r="U377" s="84">
        <f t="shared" si="103"/>
        <v>0</v>
      </c>
      <c r="V377" s="84">
        <f t="shared" si="103"/>
        <v>0</v>
      </c>
      <c r="W377" s="84">
        <f t="shared" si="103"/>
        <v>0</v>
      </c>
      <c r="X377" s="84">
        <f t="shared" si="103"/>
        <v>0</v>
      </c>
      <c r="Y377" s="84">
        <f t="shared" si="103"/>
        <v>0</v>
      </c>
      <c r="Z377" s="84">
        <f t="shared" si="103"/>
        <v>0</v>
      </c>
      <c r="AA377" s="84">
        <f t="shared" si="103"/>
        <v>0</v>
      </c>
      <c r="AB377" s="84">
        <f t="shared" si="103"/>
        <v>0</v>
      </c>
      <c r="AC377" s="84">
        <f t="shared" si="103"/>
        <v>0</v>
      </c>
      <c r="AD377" s="84">
        <f t="shared" si="103"/>
        <v>0</v>
      </c>
      <c r="AE377" s="84">
        <f t="shared" si="103"/>
        <v>0</v>
      </c>
      <c r="AF377" s="84">
        <f t="shared" si="103"/>
        <v>0</v>
      </c>
      <c r="AG377" s="84">
        <f t="shared" si="103"/>
        <v>0</v>
      </c>
      <c r="AH377" s="84">
        <f t="shared" si="103"/>
        <v>0</v>
      </c>
      <c r="AI377" s="84">
        <f t="shared" si="103"/>
        <v>0</v>
      </c>
      <c r="AJ377" s="84">
        <f t="shared" si="103"/>
        <v>0</v>
      </c>
      <c r="AK377" s="84">
        <f t="shared" si="103"/>
        <v>0</v>
      </c>
      <c r="AL377" s="84">
        <f t="shared" si="103"/>
        <v>0</v>
      </c>
      <c r="AM377" s="84">
        <f t="shared" si="103"/>
        <v>0</v>
      </c>
      <c r="AN377" s="84">
        <f t="shared" si="103"/>
        <v>0</v>
      </c>
      <c r="AO377" s="84">
        <f t="shared" si="103"/>
        <v>0</v>
      </c>
      <c r="AP377" s="84">
        <f t="shared" si="103"/>
        <v>0</v>
      </c>
      <c r="AQ377" s="84">
        <f t="shared" si="103"/>
        <v>0</v>
      </c>
      <c r="AR377" s="84">
        <f t="shared" si="103"/>
        <v>0</v>
      </c>
      <c r="AS377" s="5"/>
      <c r="AT377" s="84">
        <f t="shared" si="101"/>
        <v>0</v>
      </c>
      <c r="AU377" s="84">
        <f t="shared" si="101"/>
        <v>0</v>
      </c>
      <c r="AV377" s="84">
        <f t="shared" si="101"/>
        <v>0</v>
      </c>
      <c r="AW377" s="84">
        <f t="shared" si="101"/>
        <v>0</v>
      </c>
      <c r="AX377" s="84">
        <f t="shared" si="101"/>
        <v>0</v>
      </c>
      <c r="AY377" s="84">
        <f t="shared" si="101"/>
        <v>0</v>
      </c>
      <c r="AZ377" s="84">
        <f t="shared" si="101"/>
        <v>0</v>
      </c>
      <c r="BA377" s="84">
        <f t="shared" si="101"/>
        <v>0</v>
      </c>
      <c r="BB377" s="84">
        <f t="shared" si="101"/>
        <v>0</v>
      </c>
      <c r="BC377" s="84">
        <f t="shared" si="101"/>
        <v>0</v>
      </c>
      <c r="BD377" s="5"/>
      <c r="BE377" s="5"/>
      <c r="BF377" s="5"/>
      <c r="BG377" s="5"/>
      <c r="BH377" s="5"/>
      <c r="BI377" s="5"/>
      <c r="BJ377" s="5"/>
    </row>
    <row r="378" spans="2:62" hidden="1">
      <c r="B378">
        <f t="shared" si="100"/>
        <v>725</v>
      </c>
      <c r="C378" t="str">
        <f t="shared" si="100"/>
        <v xml:space="preserve">ALTRES OPERACIONS </v>
      </c>
      <c r="D378" t="str">
        <f t="shared" si="100"/>
        <v>Preparació per esporgar i lligar tomaqueres</v>
      </c>
      <c r="E378" s="82">
        <f t="shared" si="100"/>
        <v>2500</v>
      </c>
      <c r="F378" s="84">
        <f t="shared" si="103"/>
        <v>0</v>
      </c>
      <c r="G378" s="84">
        <f t="shared" si="103"/>
        <v>0</v>
      </c>
      <c r="H378" s="84">
        <f t="shared" si="103"/>
        <v>0</v>
      </c>
      <c r="I378" s="84">
        <f t="shared" si="103"/>
        <v>0</v>
      </c>
      <c r="J378" s="84">
        <f t="shared" si="103"/>
        <v>0</v>
      </c>
      <c r="K378" s="84">
        <f t="shared" si="103"/>
        <v>0</v>
      </c>
      <c r="L378" s="84">
        <f t="shared" si="103"/>
        <v>0</v>
      </c>
      <c r="M378" s="84">
        <f t="shared" si="103"/>
        <v>0</v>
      </c>
      <c r="N378" s="84">
        <f t="shared" si="103"/>
        <v>0</v>
      </c>
      <c r="O378" s="84">
        <f t="shared" si="103"/>
        <v>0</v>
      </c>
      <c r="P378" s="84">
        <f t="shared" si="103"/>
        <v>0</v>
      </c>
      <c r="Q378" s="84">
        <f t="shared" si="103"/>
        <v>0</v>
      </c>
      <c r="R378" s="84">
        <f t="shared" si="103"/>
        <v>0</v>
      </c>
      <c r="S378" s="84">
        <f t="shared" si="103"/>
        <v>0</v>
      </c>
      <c r="T378" s="84">
        <f t="shared" si="103"/>
        <v>0</v>
      </c>
      <c r="U378" s="84">
        <f t="shared" si="103"/>
        <v>0</v>
      </c>
      <c r="V378" s="84">
        <f t="shared" si="103"/>
        <v>0</v>
      </c>
      <c r="W378" s="84">
        <f t="shared" si="103"/>
        <v>0</v>
      </c>
      <c r="X378" s="84">
        <f t="shared" si="103"/>
        <v>0</v>
      </c>
      <c r="Y378" s="84">
        <f t="shared" si="103"/>
        <v>0</v>
      </c>
      <c r="Z378" s="84">
        <f t="shared" si="103"/>
        <v>0</v>
      </c>
      <c r="AA378" s="84">
        <f t="shared" si="103"/>
        <v>0</v>
      </c>
      <c r="AB378" s="84">
        <f t="shared" si="103"/>
        <v>0</v>
      </c>
      <c r="AC378" s="84">
        <f t="shared" si="103"/>
        <v>0</v>
      </c>
      <c r="AD378" s="84">
        <f t="shared" si="103"/>
        <v>0</v>
      </c>
      <c r="AE378" s="84">
        <f t="shared" si="103"/>
        <v>0</v>
      </c>
      <c r="AF378" s="84">
        <f t="shared" si="103"/>
        <v>0</v>
      </c>
      <c r="AG378" s="84">
        <f t="shared" si="103"/>
        <v>0</v>
      </c>
      <c r="AH378" s="84">
        <f t="shared" si="103"/>
        <v>0</v>
      </c>
      <c r="AI378" s="84">
        <f t="shared" si="103"/>
        <v>0</v>
      </c>
      <c r="AJ378" s="84">
        <f t="shared" si="103"/>
        <v>0</v>
      </c>
      <c r="AK378" s="84">
        <f t="shared" si="103"/>
        <v>0</v>
      </c>
      <c r="AL378" s="84">
        <f t="shared" si="103"/>
        <v>0</v>
      </c>
      <c r="AM378" s="84">
        <f t="shared" si="103"/>
        <v>0</v>
      </c>
      <c r="AN378" s="84">
        <f t="shared" si="103"/>
        <v>0</v>
      </c>
      <c r="AO378" s="84">
        <f t="shared" si="103"/>
        <v>0</v>
      </c>
      <c r="AP378" s="84">
        <f t="shared" si="103"/>
        <v>0</v>
      </c>
      <c r="AQ378" s="84">
        <f t="shared" si="103"/>
        <v>0</v>
      </c>
      <c r="AR378" s="84">
        <f t="shared" si="103"/>
        <v>0</v>
      </c>
      <c r="AS378" s="5"/>
      <c r="AT378" s="84">
        <f t="shared" si="101"/>
        <v>0</v>
      </c>
      <c r="AU378" s="84">
        <f t="shared" si="101"/>
        <v>0</v>
      </c>
      <c r="AV378" s="84">
        <f t="shared" si="101"/>
        <v>0</v>
      </c>
      <c r="AW378" s="84">
        <f t="shared" si="101"/>
        <v>0</v>
      </c>
      <c r="AX378" s="84">
        <f t="shared" si="101"/>
        <v>0</v>
      </c>
      <c r="AY378" s="84">
        <f t="shared" si="101"/>
        <v>0</v>
      </c>
      <c r="AZ378" s="84">
        <f t="shared" si="101"/>
        <v>0</v>
      </c>
      <c r="BA378" s="84">
        <f t="shared" si="101"/>
        <v>0</v>
      </c>
      <c r="BB378" s="84">
        <f t="shared" si="101"/>
        <v>0</v>
      </c>
      <c r="BC378" s="84">
        <f t="shared" si="101"/>
        <v>0</v>
      </c>
      <c r="BD378" s="5"/>
      <c r="BE378" s="5"/>
      <c r="BF378" s="5"/>
      <c r="BG378" s="5"/>
      <c r="BH378" s="5"/>
      <c r="BI378" s="5"/>
      <c r="BJ378" s="5"/>
    </row>
    <row r="379" spans="2:62" hidden="1">
      <c r="B379">
        <f t="shared" si="100"/>
        <v>735</v>
      </c>
      <c r="C379" t="str">
        <f t="shared" si="100"/>
        <v xml:space="preserve">ALTRES OPERACIONS </v>
      </c>
      <c r="D379" t="str">
        <f t="shared" si="100"/>
        <v>Preparació per renda de la terra</v>
      </c>
      <c r="E379" s="82">
        <f t="shared" si="100"/>
        <v>2500</v>
      </c>
      <c r="F379" s="84">
        <f t="shared" si="103"/>
        <v>0</v>
      </c>
      <c r="G379" s="84">
        <f t="shared" si="103"/>
        <v>0</v>
      </c>
      <c r="H379" s="84">
        <f t="shared" si="103"/>
        <v>0</v>
      </c>
      <c r="I379" s="84">
        <f t="shared" si="103"/>
        <v>0</v>
      </c>
      <c r="J379" s="84">
        <f t="shared" si="103"/>
        <v>0</v>
      </c>
      <c r="K379" s="84">
        <f t="shared" si="103"/>
        <v>0</v>
      </c>
      <c r="L379" s="84">
        <f t="shared" si="103"/>
        <v>0</v>
      </c>
      <c r="M379" s="84">
        <f t="shared" si="103"/>
        <v>0</v>
      </c>
      <c r="N379" s="84">
        <f t="shared" si="103"/>
        <v>0</v>
      </c>
      <c r="O379" s="84">
        <f t="shared" si="103"/>
        <v>0</v>
      </c>
      <c r="P379" s="84">
        <f t="shared" si="103"/>
        <v>0</v>
      </c>
      <c r="Q379" s="84">
        <f t="shared" si="103"/>
        <v>0</v>
      </c>
      <c r="R379" s="84">
        <f t="shared" si="103"/>
        <v>0</v>
      </c>
      <c r="S379" s="84">
        <f t="shared" si="103"/>
        <v>0</v>
      </c>
      <c r="T379" s="84">
        <f t="shared" si="103"/>
        <v>0</v>
      </c>
      <c r="U379" s="84">
        <f t="shared" si="103"/>
        <v>0</v>
      </c>
      <c r="V379" s="84">
        <f t="shared" si="103"/>
        <v>0</v>
      </c>
      <c r="W379" s="84">
        <f t="shared" si="103"/>
        <v>0</v>
      </c>
      <c r="X379" s="84">
        <f t="shared" si="103"/>
        <v>0</v>
      </c>
      <c r="Y379" s="84">
        <f t="shared" si="103"/>
        <v>0</v>
      </c>
      <c r="Z379" s="84">
        <f t="shared" si="103"/>
        <v>0</v>
      </c>
      <c r="AA379" s="84">
        <f t="shared" si="103"/>
        <v>0</v>
      </c>
      <c r="AB379" s="84">
        <f t="shared" ref="AB379:AR387" si="104">IF($E$4&lt;$E379,$E$4/$E379*AB144,AB144)</f>
        <v>0</v>
      </c>
      <c r="AC379" s="84">
        <f t="shared" si="104"/>
        <v>0</v>
      </c>
      <c r="AD379" s="84">
        <f t="shared" si="104"/>
        <v>0</v>
      </c>
      <c r="AE379" s="84">
        <f t="shared" si="104"/>
        <v>0</v>
      </c>
      <c r="AF379" s="84">
        <f t="shared" si="104"/>
        <v>0</v>
      </c>
      <c r="AG379" s="84">
        <f t="shared" si="104"/>
        <v>0</v>
      </c>
      <c r="AH379" s="84">
        <f t="shared" si="104"/>
        <v>0</v>
      </c>
      <c r="AI379" s="84">
        <f t="shared" si="104"/>
        <v>0</v>
      </c>
      <c r="AJ379" s="84">
        <f t="shared" si="104"/>
        <v>0</v>
      </c>
      <c r="AK379" s="84">
        <f t="shared" si="104"/>
        <v>0</v>
      </c>
      <c r="AL379" s="84">
        <f t="shared" si="104"/>
        <v>0</v>
      </c>
      <c r="AM379" s="84">
        <f t="shared" si="104"/>
        <v>0</v>
      </c>
      <c r="AN379" s="84">
        <f t="shared" si="104"/>
        <v>0</v>
      </c>
      <c r="AO379" s="84">
        <f t="shared" si="104"/>
        <v>0</v>
      </c>
      <c r="AP379" s="84">
        <f t="shared" si="104"/>
        <v>0</v>
      </c>
      <c r="AQ379" s="84">
        <f t="shared" si="104"/>
        <v>0</v>
      </c>
      <c r="AR379" s="84">
        <f t="shared" si="104"/>
        <v>0</v>
      </c>
      <c r="AS379" s="5"/>
      <c r="AT379" s="84">
        <f t="shared" si="101"/>
        <v>0</v>
      </c>
      <c r="AU379" s="84">
        <f t="shared" si="101"/>
        <v>0</v>
      </c>
      <c r="AV379" s="84">
        <f t="shared" si="101"/>
        <v>0</v>
      </c>
      <c r="AW379" s="84">
        <f t="shared" si="101"/>
        <v>0</v>
      </c>
      <c r="AX379" s="84">
        <f t="shared" si="101"/>
        <v>0</v>
      </c>
      <c r="AY379" s="84">
        <f t="shared" si="101"/>
        <v>0</v>
      </c>
      <c r="AZ379" s="84">
        <f t="shared" si="101"/>
        <v>0</v>
      </c>
      <c r="BA379" s="84">
        <f t="shared" si="101"/>
        <v>0</v>
      </c>
      <c r="BB379" s="84">
        <f t="shared" si="101"/>
        <v>0</v>
      </c>
      <c r="BC379" s="84">
        <f t="shared" si="101"/>
        <v>0</v>
      </c>
      <c r="BD379" s="5"/>
      <c r="BE379" s="5"/>
      <c r="BF379" s="5"/>
      <c r="BG379" s="5"/>
      <c r="BH379" s="5"/>
      <c r="BI379" s="5"/>
      <c r="BJ379" s="5"/>
    </row>
    <row r="380" spans="2:62" hidden="1">
      <c r="B380">
        <f t="shared" si="100"/>
        <v>815</v>
      </c>
      <c r="C380" t="str">
        <f t="shared" si="100"/>
        <v>RECOL.LECCIÓ</v>
      </c>
      <c r="D380" t="str">
        <f t="shared" si="100"/>
        <v>Preparació per recol.lecció col</v>
      </c>
      <c r="E380" s="82">
        <f t="shared" si="100"/>
        <v>2500</v>
      </c>
      <c r="F380" s="84">
        <f t="shared" ref="F380:AR386" si="105">IF($E$4&lt;$E380,$E$4/$E380*F145,F145)</f>
        <v>0</v>
      </c>
      <c r="G380" s="84">
        <f t="shared" si="105"/>
        <v>0</v>
      </c>
      <c r="H380" s="84">
        <f t="shared" si="105"/>
        <v>0</v>
      </c>
      <c r="I380" s="84">
        <f t="shared" si="105"/>
        <v>0</v>
      </c>
      <c r="J380" s="84">
        <f t="shared" si="105"/>
        <v>0</v>
      </c>
      <c r="K380" s="84">
        <f t="shared" si="105"/>
        <v>0</v>
      </c>
      <c r="L380" s="84">
        <f t="shared" si="105"/>
        <v>0</v>
      </c>
      <c r="M380" s="84">
        <f t="shared" si="105"/>
        <v>0</v>
      </c>
      <c r="N380" s="84">
        <f t="shared" si="105"/>
        <v>0</v>
      </c>
      <c r="O380" s="84">
        <f t="shared" si="105"/>
        <v>0</v>
      </c>
      <c r="P380" s="84">
        <f t="shared" si="105"/>
        <v>0</v>
      </c>
      <c r="Q380" s="84">
        <f t="shared" si="105"/>
        <v>0</v>
      </c>
      <c r="R380" s="84">
        <f t="shared" si="105"/>
        <v>0</v>
      </c>
      <c r="S380" s="84">
        <f t="shared" si="105"/>
        <v>0</v>
      </c>
      <c r="T380" s="84">
        <f t="shared" si="105"/>
        <v>0</v>
      </c>
      <c r="U380" s="84">
        <f t="shared" si="105"/>
        <v>0</v>
      </c>
      <c r="V380" s="84">
        <f t="shared" si="105"/>
        <v>0</v>
      </c>
      <c r="W380" s="84">
        <f t="shared" si="105"/>
        <v>0</v>
      </c>
      <c r="X380" s="84">
        <f t="shared" si="105"/>
        <v>0</v>
      </c>
      <c r="Y380" s="84">
        <f t="shared" si="105"/>
        <v>0</v>
      </c>
      <c r="Z380" s="84">
        <f t="shared" si="105"/>
        <v>0</v>
      </c>
      <c r="AA380" s="84">
        <f t="shared" si="105"/>
        <v>0</v>
      </c>
      <c r="AB380" s="84">
        <f t="shared" si="105"/>
        <v>0</v>
      </c>
      <c r="AC380" s="84">
        <f t="shared" si="105"/>
        <v>0</v>
      </c>
      <c r="AD380" s="84">
        <f t="shared" si="105"/>
        <v>0</v>
      </c>
      <c r="AE380" s="84">
        <f t="shared" si="105"/>
        <v>0</v>
      </c>
      <c r="AF380" s="84">
        <f t="shared" si="105"/>
        <v>0</v>
      </c>
      <c r="AG380" s="84">
        <f t="shared" si="105"/>
        <v>0</v>
      </c>
      <c r="AH380" s="84">
        <f t="shared" si="105"/>
        <v>0</v>
      </c>
      <c r="AI380" s="84">
        <f t="shared" si="105"/>
        <v>0</v>
      </c>
      <c r="AJ380" s="84">
        <f t="shared" si="105"/>
        <v>0</v>
      </c>
      <c r="AK380" s="84">
        <f t="shared" si="105"/>
        <v>0</v>
      </c>
      <c r="AL380" s="84">
        <f t="shared" si="105"/>
        <v>0</v>
      </c>
      <c r="AM380" s="84">
        <f t="shared" si="105"/>
        <v>0</v>
      </c>
      <c r="AN380" s="84">
        <f t="shared" si="105"/>
        <v>0</v>
      </c>
      <c r="AO380" s="84">
        <f t="shared" si="105"/>
        <v>0</v>
      </c>
      <c r="AP380" s="84">
        <f t="shared" si="105"/>
        <v>0</v>
      </c>
      <c r="AQ380" s="84">
        <f t="shared" si="104"/>
        <v>0</v>
      </c>
      <c r="AR380" s="84">
        <f t="shared" si="105"/>
        <v>0</v>
      </c>
      <c r="AS380" s="5"/>
      <c r="AT380" s="84">
        <f t="shared" si="101"/>
        <v>0</v>
      </c>
      <c r="AU380" s="84">
        <f t="shared" si="101"/>
        <v>0</v>
      </c>
      <c r="AV380" s="84">
        <f t="shared" si="101"/>
        <v>0</v>
      </c>
      <c r="AW380" s="84">
        <f t="shared" si="101"/>
        <v>0</v>
      </c>
      <c r="AX380" s="84">
        <f t="shared" si="101"/>
        <v>0</v>
      </c>
      <c r="AY380" s="84">
        <f t="shared" si="101"/>
        <v>0</v>
      </c>
      <c r="AZ380" s="84">
        <f t="shared" si="101"/>
        <v>0</v>
      </c>
      <c r="BA380" s="84">
        <f t="shared" si="101"/>
        <v>0</v>
      </c>
      <c r="BB380" s="84">
        <f t="shared" si="101"/>
        <v>0</v>
      </c>
      <c r="BC380" s="84">
        <f t="shared" si="101"/>
        <v>0</v>
      </c>
      <c r="BD380" s="5"/>
      <c r="BE380" s="5"/>
      <c r="BF380" s="5"/>
      <c r="BG380" s="5"/>
      <c r="BH380" s="5"/>
      <c r="BI380" s="5"/>
      <c r="BJ380" s="5"/>
    </row>
    <row r="381" spans="2:62" hidden="1">
      <c r="B381">
        <f t="shared" si="100"/>
        <v>825</v>
      </c>
      <c r="C381" t="str">
        <f t="shared" si="100"/>
        <v>RECOL.LECCIÓ</v>
      </c>
      <c r="D381" t="str">
        <f t="shared" si="100"/>
        <v>Preparació per recol.lecció bròcoli</v>
      </c>
      <c r="E381" s="82">
        <f t="shared" si="100"/>
        <v>2500</v>
      </c>
      <c r="F381" s="84">
        <f t="shared" si="105"/>
        <v>0</v>
      </c>
      <c r="G381" s="84">
        <f t="shared" si="105"/>
        <v>0</v>
      </c>
      <c r="H381" s="84">
        <f t="shared" si="105"/>
        <v>0</v>
      </c>
      <c r="I381" s="84">
        <f t="shared" si="105"/>
        <v>0</v>
      </c>
      <c r="J381" s="84">
        <f t="shared" si="105"/>
        <v>0</v>
      </c>
      <c r="K381" s="84">
        <f t="shared" si="105"/>
        <v>0</v>
      </c>
      <c r="L381" s="84">
        <f t="shared" si="105"/>
        <v>0</v>
      </c>
      <c r="M381" s="84">
        <f t="shared" si="105"/>
        <v>0</v>
      </c>
      <c r="N381" s="84">
        <f t="shared" si="105"/>
        <v>0</v>
      </c>
      <c r="O381" s="84">
        <f t="shared" si="105"/>
        <v>0</v>
      </c>
      <c r="P381" s="84">
        <f t="shared" si="105"/>
        <v>0</v>
      </c>
      <c r="Q381" s="84">
        <f t="shared" si="105"/>
        <v>0</v>
      </c>
      <c r="R381" s="84">
        <f t="shared" si="105"/>
        <v>0</v>
      </c>
      <c r="S381" s="84">
        <f t="shared" si="105"/>
        <v>0</v>
      </c>
      <c r="T381" s="84">
        <f t="shared" si="105"/>
        <v>0</v>
      </c>
      <c r="U381" s="84">
        <f t="shared" si="105"/>
        <v>0</v>
      </c>
      <c r="V381" s="84">
        <f t="shared" si="105"/>
        <v>0</v>
      </c>
      <c r="W381" s="84">
        <f t="shared" si="105"/>
        <v>0</v>
      </c>
      <c r="X381" s="84">
        <f t="shared" si="105"/>
        <v>0</v>
      </c>
      <c r="Y381" s="84">
        <f t="shared" si="105"/>
        <v>0</v>
      </c>
      <c r="Z381" s="84">
        <f t="shared" si="105"/>
        <v>0</v>
      </c>
      <c r="AA381" s="84">
        <f t="shared" si="105"/>
        <v>0</v>
      </c>
      <c r="AB381" s="84">
        <f t="shared" si="105"/>
        <v>0</v>
      </c>
      <c r="AC381" s="84">
        <f t="shared" si="105"/>
        <v>0</v>
      </c>
      <c r="AD381" s="84">
        <f t="shared" si="105"/>
        <v>0</v>
      </c>
      <c r="AE381" s="84">
        <f t="shared" si="105"/>
        <v>0</v>
      </c>
      <c r="AF381" s="84">
        <f t="shared" si="105"/>
        <v>0</v>
      </c>
      <c r="AG381" s="84">
        <f t="shared" si="105"/>
        <v>0</v>
      </c>
      <c r="AH381" s="84">
        <f t="shared" si="105"/>
        <v>0</v>
      </c>
      <c r="AI381" s="84">
        <f t="shared" si="105"/>
        <v>0</v>
      </c>
      <c r="AJ381" s="84">
        <f t="shared" si="105"/>
        <v>0</v>
      </c>
      <c r="AK381" s="84">
        <f t="shared" si="105"/>
        <v>0</v>
      </c>
      <c r="AL381" s="84">
        <f t="shared" si="105"/>
        <v>0</v>
      </c>
      <c r="AM381" s="84">
        <f t="shared" si="105"/>
        <v>0</v>
      </c>
      <c r="AN381" s="84">
        <f t="shared" si="105"/>
        <v>0</v>
      </c>
      <c r="AO381" s="84">
        <f t="shared" si="105"/>
        <v>0</v>
      </c>
      <c r="AP381" s="84">
        <f t="shared" si="105"/>
        <v>0</v>
      </c>
      <c r="AQ381" s="84">
        <f t="shared" si="104"/>
        <v>0</v>
      </c>
      <c r="AR381" s="84">
        <f t="shared" si="105"/>
        <v>0</v>
      </c>
      <c r="AS381" s="5"/>
      <c r="AT381" s="84">
        <f t="shared" si="101"/>
        <v>0</v>
      </c>
      <c r="AU381" s="84">
        <f t="shared" si="101"/>
        <v>0</v>
      </c>
      <c r="AV381" s="84">
        <f t="shared" si="101"/>
        <v>0</v>
      </c>
      <c r="AW381" s="84">
        <f t="shared" si="101"/>
        <v>0</v>
      </c>
      <c r="AX381" s="84">
        <f t="shared" si="101"/>
        <v>0</v>
      </c>
      <c r="AY381" s="84">
        <f t="shared" si="101"/>
        <v>0</v>
      </c>
      <c r="AZ381" s="84">
        <f t="shared" si="101"/>
        <v>0</v>
      </c>
      <c r="BA381" s="84">
        <f t="shared" si="101"/>
        <v>0</v>
      </c>
      <c r="BB381" s="84">
        <f t="shared" si="101"/>
        <v>0</v>
      </c>
      <c r="BC381" s="84">
        <f t="shared" si="101"/>
        <v>0</v>
      </c>
      <c r="BD381" s="5"/>
      <c r="BE381" s="5"/>
      <c r="BF381" s="5"/>
      <c r="BG381" s="5"/>
      <c r="BH381" s="5"/>
      <c r="BI381" s="5"/>
      <c r="BJ381" s="5"/>
    </row>
    <row r="382" spans="2:62" hidden="1">
      <c r="B382">
        <f t="shared" si="100"/>
        <v>835</v>
      </c>
      <c r="C382" t="str">
        <f t="shared" si="100"/>
        <v>RECOL.LECCIÓ</v>
      </c>
      <c r="D382" t="str">
        <f t="shared" si="100"/>
        <v>Preparació per recol.lecció calçot</v>
      </c>
      <c r="E382" s="82">
        <f t="shared" si="100"/>
        <v>2500</v>
      </c>
      <c r="F382" s="84">
        <f t="shared" si="105"/>
        <v>0</v>
      </c>
      <c r="G382" s="84">
        <f t="shared" si="105"/>
        <v>0</v>
      </c>
      <c r="H382" s="84">
        <f t="shared" si="105"/>
        <v>0</v>
      </c>
      <c r="I382" s="84">
        <f t="shared" si="105"/>
        <v>0</v>
      </c>
      <c r="J382" s="84">
        <f t="shared" si="105"/>
        <v>0</v>
      </c>
      <c r="K382" s="84">
        <f t="shared" si="105"/>
        <v>0</v>
      </c>
      <c r="L382" s="84">
        <f t="shared" si="105"/>
        <v>0</v>
      </c>
      <c r="M382" s="84">
        <f t="shared" si="105"/>
        <v>0</v>
      </c>
      <c r="N382" s="84">
        <f t="shared" si="105"/>
        <v>0</v>
      </c>
      <c r="O382" s="84">
        <f t="shared" si="105"/>
        <v>0</v>
      </c>
      <c r="P382" s="84">
        <f t="shared" si="105"/>
        <v>0</v>
      </c>
      <c r="Q382" s="84">
        <f t="shared" si="105"/>
        <v>0</v>
      </c>
      <c r="R382" s="84">
        <f t="shared" si="105"/>
        <v>0</v>
      </c>
      <c r="S382" s="84">
        <f t="shared" si="105"/>
        <v>0</v>
      </c>
      <c r="T382" s="84">
        <f t="shared" si="105"/>
        <v>0</v>
      </c>
      <c r="U382" s="84">
        <f t="shared" si="105"/>
        <v>0</v>
      </c>
      <c r="V382" s="84">
        <f t="shared" si="105"/>
        <v>0</v>
      </c>
      <c r="W382" s="84">
        <f t="shared" si="105"/>
        <v>0</v>
      </c>
      <c r="X382" s="84">
        <f t="shared" si="105"/>
        <v>0</v>
      </c>
      <c r="Y382" s="84">
        <f t="shared" si="105"/>
        <v>0</v>
      </c>
      <c r="Z382" s="84">
        <f t="shared" si="105"/>
        <v>0</v>
      </c>
      <c r="AA382" s="84">
        <f t="shared" si="105"/>
        <v>0</v>
      </c>
      <c r="AB382" s="84">
        <f t="shared" si="105"/>
        <v>0</v>
      </c>
      <c r="AC382" s="84">
        <f t="shared" si="105"/>
        <v>0</v>
      </c>
      <c r="AD382" s="84">
        <f t="shared" si="105"/>
        <v>0</v>
      </c>
      <c r="AE382" s="84">
        <f t="shared" si="105"/>
        <v>0</v>
      </c>
      <c r="AF382" s="84">
        <f t="shared" si="105"/>
        <v>0</v>
      </c>
      <c r="AG382" s="84">
        <f t="shared" si="105"/>
        <v>0</v>
      </c>
      <c r="AH382" s="84">
        <f t="shared" si="105"/>
        <v>0</v>
      </c>
      <c r="AI382" s="84">
        <f t="shared" si="105"/>
        <v>0</v>
      </c>
      <c r="AJ382" s="84">
        <f t="shared" si="105"/>
        <v>0</v>
      </c>
      <c r="AK382" s="84">
        <f t="shared" si="105"/>
        <v>0</v>
      </c>
      <c r="AL382" s="84">
        <f t="shared" si="105"/>
        <v>0</v>
      </c>
      <c r="AM382" s="84">
        <f t="shared" si="105"/>
        <v>0</v>
      </c>
      <c r="AN382" s="84">
        <f t="shared" si="105"/>
        <v>0</v>
      </c>
      <c r="AO382" s="84">
        <f t="shared" si="105"/>
        <v>0</v>
      </c>
      <c r="AP382" s="84">
        <f t="shared" si="105"/>
        <v>0</v>
      </c>
      <c r="AQ382" s="84">
        <f t="shared" si="104"/>
        <v>0</v>
      </c>
      <c r="AR382" s="84">
        <f t="shared" si="105"/>
        <v>0</v>
      </c>
      <c r="AS382" s="5"/>
      <c r="AT382" s="84">
        <f t="shared" si="101"/>
        <v>0</v>
      </c>
      <c r="AU382" s="84">
        <f t="shared" si="101"/>
        <v>0</v>
      </c>
      <c r="AV382" s="84">
        <f t="shared" si="101"/>
        <v>0</v>
      </c>
      <c r="AW382" s="84">
        <f t="shared" si="101"/>
        <v>0</v>
      </c>
      <c r="AX382" s="84">
        <f t="shared" si="101"/>
        <v>0</v>
      </c>
      <c r="AY382" s="84">
        <f t="shared" si="101"/>
        <v>0</v>
      </c>
      <c r="AZ382" s="84">
        <f t="shared" si="101"/>
        <v>0</v>
      </c>
      <c r="BA382" s="84">
        <f t="shared" si="101"/>
        <v>0</v>
      </c>
      <c r="BB382" s="84">
        <f t="shared" si="101"/>
        <v>0</v>
      </c>
      <c r="BC382" s="84">
        <f t="shared" si="101"/>
        <v>0</v>
      </c>
      <c r="BD382" s="5"/>
      <c r="BE382" s="5"/>
      <c r="BF382" s="5"/>
      <c r="BG382" s="5"/>
      <c r="BH382" s="5"/>
      <c r="BI382" s="5"/>
      <c r="BJ382" s="5"/>
    </row>
    <row r="383" spans="2:62" hidden="1">
      <c r="B383">
        <f t="shared" ref="B383:E387" si="106">+B148</f>
        <v>845</v>
      </c>
      <c r="C383" t="str">
        <f t="shared" si="106"/>
        <v>RECOL.LECCIÓ</v>
      </c>
      <c r="D383" t="str">
        <f t="shared" si="106"/>
        <v>Preparació per recol.lecció enciam</v>
      </c>
      <c r="E383" s="82">
        <f t="shared" si="106"/>
        <v>2500</v>
      </c>
      <c r="F383" s="84">
        <f t="shared" si="105"/>
        <v>0</v>
      </c>
      <c r="G383" s="84">
        <f t="shared" si="105"/>
        <v>0</v>
      </c>
      <c r="H383" s="84">
        <f t="shared" si="105"/>
        <v>0</v>
      </c>
      <c r="I383" s="84">
        <f t="shared" si="105"/>
        <v>0</v>
      </c>
      <c r="J383" s="84">
        <f t="shared" si="105"/>
        <v>0</v>
      </c>
      <c r="K383" s="84">
        <f t="shared" si="105"/>
        <v>0</v>
      </c>
      <c r="L383" s="84">
        <f t="shared" si="105"/>
        <v>0</v>
      </c>
      <c r="M383" s="84">
        <f t="shared" si="105"/>
        <v>0</v>
      </c>
      <c r="N383" s="84">
        <f t="shared" si="105"/>
        <v>0</v>
      </c>
      <c r="O383" s="84">
        <f t="shared" si="105"/>
        <v>0</v>
      </c>
      <c r="P383" s="84">
        <f t="shared" si="105"/>
        <v>0</v>
      </c>
      <c r="Q383" s="84">
        <f t="shared" si="105"/>
        <v>0</v>
      </c>
      <c r="R383" s="84">
        <f t="shared" si="105"/>
        <v>0</v>
      </c>
      <c r="S383" s="84">
        <f t="shared" si="105"/>
        <v>0</v>
      </c>
      <c r="T383" s="84">
        <f t="shared" si="105"/>
        <v>0</v>
      </c>
      <c r="U383" s="84">
        <f t="shared" si="105"/>
        <v>0</v>
      </c>
      <c r="V383" s="84">
        <f t="shared" si="105"/>
        <v>0</v>
      </c>
      <c r="W383" s="84">
        <f t="shared" si="105"/>
        <v>0</v>
      </c>
      <c r="X383" s="84">
        <f t="shared" si="105"/>
        <v>0</v>
      </c>
      <c r="Y383" s="84">
        <f t="shared" si="105"/>
        <v>0</v>
      </c>
      <c r="Z383" s="84">
        <f t="shared" si="105"/>
        <v>0</v>
      </c>
      <c r="AA383" s="84">
        <f t="shared" si="105"/>
        <v>0</v>
      </c>
      <c r="AB383" s="84">
        <f t="shared" si="105"/>
        <v>0</v>
      </c>
      <c r="AC383" s="84">
        <f t="shared" si="105"/>
        <v>0</v>
      </c>
      <c r="AD383" s="84">
        <f t="shared" si="105"/>
        <v>0</v>
      </c>
      <c r="AE383" s="84">
        <f t="shared" si="105"/>
        <v>0</v>
      </c>
      <c r="AF383" s="84">
        <f t="shared" si="105"/>
        <v>0</v>
      </c>
      <c r="AG383" s="84">
        <f t="shared" si="105"/>
        <v>0</v>
      </c>
      <c r="AH383" s="84">
        <f t="shared" si="105"/>
        <v>0</v>
      </c>
      <c r="AI383" s="84">
        <f t="shared" si="105"/>
        <v>0</v>
      </c>
      <c r="AJ383" s="84">
        <f t="shared" si="105"/>
        <v>0</v>
      </c>
      <c r="AK383" s="84">
        <f t="shared" si="105"/>
        <v>0</v>
      </c>
      <c r="AL383" s="84">
        <f t="shared" si="105"/>
        <v>0</v>
      </c>
      <c r="AM383" s="84">
        <f t="shared" si="105"/>
        <v>0</v>
      </c>
      <c r="AN383" s="84">
        <f t="shared" si="105"/>
        <v>0</v>
      </c>
      <c r="AO383" s="84">
        <f t="shared" si="105"/>
        <v>0</v>
      </c>
      <c r="AP383" s="84">
        <f t="shared" si="105"/>
        <v>0</v>
      </c>
      <c r="AQ383" s="84">
        <f t="shared" si="104"/>
        <v>0</v>
      </c>
      <c r="AR383" s="84">
        <f t="shared" si="105"/>
        <v>0</v>
      </c>
      <c r="AS383" s="5"/>
      <c r="AT383" s="84">
        <f t="shared" si="101"/>
        <v>0</v>
      </c>
      <c r="AU383" s="84">
        <f t="shared" si="101"/>
        <v>0</v>
      </c>
      <c r="AV383" s="84">
        <f t="shared" si="101"/>
        <v>0</v>
      </c>
      <c r="AW383" s="84">
        <f t="shared" si="101"/>
        <v>0</v>
      </c>
      <c r="AX383" s="84">
        <f t="shared" si="101"/>
        <v>0</v>
      </c>
      <c r="AY383" s="84">
        <f t="shared" si="101"/>
        <v>0</v>
      </c>
      <c r="AZ383" s="84">
        <f t="shared" si="101"/>
        <v>0</v>
      </c>
      <c r="BA383" s="84">
        <f t="shared" si="101"/>
        <v>0</v>
      </c>
      <c r="BB383" s="84">
        <f t="shared" si="101"/>
        <v>0</v>
      </c>
      <c r="BC383" s="84">
        <f t="shared" si="101"/>
        <v>0</v>
      </c>
      <c r="BD383" s="5"/>
      <c r="BE383" s="5"/>
      <c r="BF383" s="5"/>
      <c r="BG383" s="5"/>
      <c r="BH383" s="5"/>
      <c r="BI383" s="5"/>
      <c r="BJ383" s="5"/>
    </row>
    <row r="384" spans="2:62" hidden="1">
      <c r="B384">
        <f t="shared" si="106"/>
        <v>855</v>
      </c>
      <c r="C384" t="str">
        <f t="shared" si="106"/>
        <v>RECOL.LECCIÓ</v>
      </c>
      <c r="D384" t="str">
        <f t="shared" si="106"/>
        <v>Preparació per recol.lecció bledes a manats</v>
      </c>
      <c r="E384" s="82">
        <f t="shared" si="106"/>
        <v>2500</v>
      </c>
      <c r="F384" s="84">
        <f t="shared" si="105"/>
        <v>0</v>
      </c>
      <c r="G384" s="84">
        <f t="shared" si="105"/>
        <v>0</v>
      </c>
      <c r="H384" s="84">
        <f t="shared" si="105"/>
        <v>0</v>
      </c>
      <c r="I384" s="84">
        <f t="shared" si="105"/>
        <v>0</v>
      </c>
      <c r="J384" s="84">
        <f t="shared" si="105"/>
        <v>0</v>
      </c>
      <c r="K384" s="84">
        <f t="shared" si="105"/>
        <v>0</v>
      </c>
      <c r="L384" s="84">
        <f t="shared" si="105"/>
        <v>0</v>
      </c>
      <c r="M384" s="84">
        <f t="shared" si="105"/>
        <v>0</v>
      </c>
      <c r="N384" s="84">
        <f t="shared" si="105"/>
        <v>0</v>
      </c>
      <c r="O384" s="84">
        <f t="shared" si="105"/>
        <v>0</v>
      </c>
      <c r="P384" s="84">
        <f t="shared" si="105"/>
        <v>0</v>
      </c>
      <c r="Q384" s="84">
        <f t="shared" si="105"/>
        <v>0</v>
      </c>
      <c r="R384" s="84">
        <f t="shared" si="105"/>
        <v>0</v>
      </c>
      <c r="S384" s="84">
        <f t="shared" si="105"/>
        <v>0</v>
      </c>
      <c r="T384" s="84">
        <f t="shared" si="105"/>
        <v>0</v>
      </c>
      <c r="U384" s="84">
        <f t="shared" si="105"/>
        <v>0</v>
      </c>
      <c r="V384" s="84">
        <f t="shared" si="105"/>
        <v>0</v>
      </c>
      <c r="W384" s="84">
        <f t="shared" si="105"/>
        <v>0</v>
      </c>
      <c r="X384" s="84">
        <f t="shared" si="105"/>
        <v>0</v>
      </c>
      <c r="Y384" s="84">
        <f t="shared" si="105"/>
        <v>0</v>
      </c>
      <c r="Z384" s="84">
        <f t="shared" si="105"/>
        <v>0</v>
      </c>
      <c r="AA384" s="84">
        <f t="shared" si="105"/>
        <v>0</v>
      </c>
      <c r="AB384" s="84">
        <f t="shared" si="105"/>
        <v>0</v>
      </c>
      <c r="AC384" s="84">
        <f t="shared" si="105"/>
        <v>0</v>
      </c>
      <c r="AD384" s="84">
        <f t="shared" si="105"/>
        <v>0</v>
      </c>
      <c r="AE384" s="84">
        <f t="shared" si="105"/>
        <v>0</v>
      </c>
      <c r="AF384" s="84">
        <f t="shared" si="105"/>
        <v>0</v>
      </c>
      <c r="AG384" s="84">
        <f t="shared" si="105"/>
        <v>0</v>
      </c>
      <c r="AH384" s="84">
        <f t="shared" si="105"/>
        <v>0</v>
      </c>
      <c r="AI384" s="84">
        <f t="shared" si="105"/>
        <v>0</v>
      </c>
      <c r="AJ384" s="84">
        <f t="shared" si="105"/>
        <v>0</v>
      </c>
      <c r="AK384" s="84">
        <f t="shared" si="105"/>
        <v>0</v>
      </c>
      <c r="AL384" s="84">
        <f t="shared" si="105"/>
        <v>0</v>
      </c>
      <c r="AM384" s="84">
        <f t="shared" si="105"/>
        <v>0</v>
      </c>
      <c r="AN384" s="84">
        <f t="shared" si="105"/>
        <v>0</v>
      </c>
      <c r="AO384" s="84">
        <f t="shared" si="105"/>
        <v>0</v>
      </c>
      <c r="AP384" s="84">
        <f t="shared" si="105"/>
        <v>0</v>
      </c>
      <c r="AQ384" s="84">
        <f t="shared" si="104"/>
        <v>0</v>
      </c>
      <c r="AR384" s="84">
        <f t="shared" si="105"/>
        <v>0</v>
      </c>
      <c r="AS384" s="5"/>
      <c r="AT384" s="84">
        <f t="shared" si="101"/>
        <v>0</v>
      </c>
      <c r="AU384" s="84">
        <f t="shared" si="101"/>
        <v>0</v>
      </c>
      <c r="AV384" s="84">
        <f t="shared" si="101"/>
        <v>0</v>
      </c>
      <c r="AW384" s="84">
        <f t="shared" si="101"/>
        <v>0</v>
      </c>
      <c r="AX384" s="84">
        <f t="shared" si="101"/>
        <v>0</v>
      </c>
      <c r="AY384" s="84">
        <f t="shared" si="101"/>
        <v>0</v>
      </c>
      <c r="AZ384" s="84">
        <f t="shared" si="101"/>
        <v>0</v>
      </c>
      <c r="BA384" s="84">
        <f t="shared" si="101"/>
        <v>0</v>
      </c>
      <c r="BB384" s="84">
        <f t="shared" si="101"/>
        <v>0</v>
      </c>
      <c r="BC384" s="84">
        <f t="shared" si="101"/>
        <v>0</v>
      </c>
      <c r="BD384" s="5"/>
      <c r="BE384" s="5"/>
      <c r="BF384" s="5"/>
      <c r="BG384" s="5"/>
      <c r="BH384" s="5"/>
      <c r="BI384" s="5"/>
      <c r="BJ384" s="5"/>
    </row>
    <row r="385" spans="2:62" hidden="1">
      <c r="B385">
        <f t="shared" si="106"/>
        <v>865</v>
      </c>
      <c r="C385" t="str">
        <f t="shared" si="106"/>
        <v>RECOL.LECCIÓ</v>
      </c>
      <c r="D385" t="str">
        <f t="shared" si="106"/>
        <v>Preparació per recol.lecció bledes</v>
      </c>
      <c r="E385" s="82">
        <f t="shared" si="106"/>
        <v>2500</v>
      </c>
      <c r="F385" s="84">
        <f t="shared" si="105"/>
        <v>0</v>
      </c>
      <c r="G385" s="84">
        <f t="shared" si="105"/>
        <v>0</v>
      </c>
      <c r="H385" s="84">
        <f t="shared" si="105"/>
        <v>0</v>
      </c>
      <c r="I385" s="84">
        <f t="shared" si="105"/>
        <v>0</v>
      </c>
      <c r="J385" s="84">
        <f t="shared" si="105"/>
        <v>0</v>
      </c>
      <c r="K385" s="84">
        <f t="shared" si="105"/>
        <v>0</v>
      </c>
      <c r="L385" s="84">
        <f t="shared" si="105"/>
        <v>0</v>
      </c>
      <c r="M385" s="84">
        <f t="shared" si="105"/>
        <v>0</v>
      </c>
      <c r="N385" s="84">
        <f t="shared" si="105"/>
        <v>0</v>
      </c>
      <c r="O385" s="84">
        <f t="shared" si="105"/>
        <v>0</v>
      </c>
      <c r="P385" s="84">
        <f t="shared" si="105"/>
        <v>0</v>
      </c>
      <c r="Q385" s="84">
        <f t="shared" si="105"/>
        <v>0</v>
      </c>
      <c r="R385" s="84">
        <f t="shared" si="105"/>
        <v>0</v>
      </c>
      <c r="S385" s="84">
        <f t="shared" si="105"/>
        <v>0</v>
      </c>
      <c r="T385" s="84">
        <f t="shared" si="105"/>
        <v>0</v>
      </c>
      <c r="U385" s="84">
        <f t="shared" si="105"/>
        <v>0</v>
      </c>
      <c r="V385" s="84">
        <f t="shared" si="105"/>
        <v>0</v>
      </c>
      <c r="W385" s="84">
        <f t="shared" si="105"/>
        <v>0</v>
      </c>
      <c r="X385" s="84">
        <f t="shared" si="105"/>
        <v>0</v>
      </c>
      <c r="Y385" s="84">
        <f t="shared" si="105"/>
        <v>0</v>
      </c>
      <c r="Z385" s="84">
        <f t="shared" si="105"/>
        <v>0</v>
      </c>
      <c r="AA385" s="84">
        <f t="shared" si="105"/>
        <v>0</v>
      </c>
      <c r="AB385" s="84">
        <f t="shared" si="105"/>
        <v>0</v>
      </c>
      <c r="AC385" s="84">
        <f t="shared" si="105"/>
        <v>0</v>
      </c>
      <c r="AD385" s="84">
        <f t="shared" si="105"/>
        <v>0</v>
      </c>
      <c r="AE385" s="84">
        <f t="shared" si="105"/>
        <v>0</v>
      </c>
      <c r="AF385" s="84">
        <f t="shared" si="105"/>
        <v>0</v>
      </c>
      <c r="AG385" s="84">
        <f t="shared" si="105"/>
        <v>0</v>
      </c>
      <c r="AH385" s="84">
        <f t="shared" si="105"/>
        <v>0</v>
      </c>
      <c r="AI385" s="84">
        <f t="shared" si="105"/>
        <v>0</v>
      </c>
      <c r="AJ385" s="84">
        <f t="shared" si="105"/>
        <v>0</v>
      </c>
      <c r="AK385" s="84">
        <f t="shared" si="105"/>
        <v>0</v>
      </c>
      <c r="AL385" s="84">
        <f t="shared" si="105"/>
        <v>0</v>
      </c>
      <c r="AM385" s="84">
        <f t="shared" si="105"/>
        <v>0</v>
      </c>
      <c r="AN385" s="84">
        <f t="shared" si="105"/>
        <v>0</v>
      </c>
      <c r="AO385" s="84">
        <f t="shared" si="105"/>
        <v>0</v>
      </c>
      <c r="AP385" s="84">
        <f t="shared" si="105"/>
        <v>0</v>
      </c>
      <c r="AQ385" s="84">
        <f t="shared" si="104"/>
        <v>0</v>
      </c>
      <c r="AR385" s="84">
        <f t="shared" si="105"/>
        <v>0</v>
      </c>
      <c r="AS385" s="5"/>
      <c r="AT385" s="84">
        <f t="shared" ref="AT385:BC387" si="107">IF($E$4&lt;$E385,$E$4/$E385*AT150,AT150)</f>
        <v>0</v>
      </c>
      <c r="AU385" s="84">
        <f t="shared" si="107"/>
        <v>0</v>
      </c>
      <c r="AV385" s="84">
        <f t="shared" si="107"/>
        <v>0</v>
      </c>
      <c r="AW385" s="84">
        <f t="shared" si="107"/>
        <v>0</v>
      </c>
      <c r="AX385" s="84">
        <f t="shared" si="107"/>
        <v>0</v>
      </c>
      <c r="AY385" s="84">
        <f t="shared" si="107"/>
        <v>0</v>
      </c>
      <c r="AZ385" s="84">
        <f t="shared" si="107"/>
        <v>0</v>
      </c>
      <c r="BA385" s="84">
        <f t="shared" si="107"/>
        <v>0</v>
      </c>
      <c r="BB385" s="84">
        <f t="shared" si="107"/>
        <v>0</v>
      </c>
      <c r="BC385" s="84">
        <f t="shared" si="107"/>
        <v>0</v>
      </c>
      <c r="BD385" s="5"/>
      <c r="BE385" s="5"/>
      <c r="BF385" s="5"/>
      <c r="BG385" s="5"/>
      <c r="BH385" s="5"/>
      <c r="BI385" s="5"/>
      <c r="BJ385" s="5"/>
    </row>
    <row r="386" spans="2:62" hidden="1">
      <c r="B386">
        <f t="shared" si="106"/>
        <v>875</v>
      </c>
      <c r="C386" t="str">
        <f t="shared" si="106"/>
        <v>RECOL.LECCIÓ</v>
      </c>
      <c r="D386" t="str">
        <f t="shared" si="106"/>
        <v>Preparació per recol.lecció tomàquet</v>
      </c>
      <c r="E386" s="82">
        <f t="shared" si="106"/>
        <v>2500</v>
      </c>
      <c r="F386" s="84">
        <f t="shared" si="105"/>
        <v>0</v>
      </c>
      <c r="G386" s="84">
        <f t="shared" si="105"/>
        <v>0</v>
      </c>
      <c r="H386" s="84">
        <f t="shared" si="105"/>
        <v>0</v>
      </c>
      <c r="I386" s="84">
        <f t="shared" si="105"/>
        <v>0</v>
      </c>
      <c r="J386" s="84">
        <f t="shared" si="105"/>
        <v>0</v>
      </c>
      <c r="K386" s="84">
        <f t="shared" si="105"/>
        <v>0</v>
      </c>
      <c r="L386" s="84">
        <f t="shared" si="105"/>
        <v>0</v>
      </c>
      <c r="M386" s="84">
        <f t="shared" si="105"/>
        <v>0</v>
      </c>
      <c r="N386" s="84">
        <f t="shared" si="105"/>
        <v>0</v>
      </c>
      <c r="O386" s="84">
        <f t="shared" si="105"/>
        <v>0</v>
      </c>
      <c r="P386" s="84">
        <f t="shared" si="105"/>
        <v>0</v>
      </c>
      <c r="Q386" s="84">
        <f t="shared" si="105"/>
        <v>0</v>
      </c>
      <c r="R386" s="84">
        <f t="shared" si="105"/>
        <v>0</v>
      </c>
      <c r="S386" s="84">
        <f t="shared" si="105"/>
        <v>0</v>
      </c>
      <c r="T386" s="84">
        <f t="shared" si="105"/>
        <v>0</v>
      </c>
      <c r="U386" s="84">
        <f t="shared" si="105"/>
        <v>0</v>
      </c>
      <c r="V386" s="84">
        <f t="shared" si="105"/>
        <v>0</v>
      </c>
      <c r="W386" s="84">
        <f t="shared" si="105"/>
        <v>0</v>
      </c>
      <c r="X386" s="84">
        <f t="shared" si="105"/>
        <v>0</v>
      </c>
      <c r="Y386" s="84">
        <f t="shared" si="105"/>
        <v>0</v>
      </c>
      <c r="Z386" s="84">
        <f t="shared" si="105"/>
        <v>0</v>
      </c>
      <c r="AA386" s="84">
        <f t="shared" si="105"/>
        <v>0</v>
      </c>
      <c r="AB386" s="84">
        <f t="shared" si="105"/>
        <v>0</v>
      </c>
      <c r="AC386" s="84">
        <f t="shared" si="105"/>
        <v>0</v>
      </c>
      <c r="AD386" s="84">
        <f t="shared" si="105"/>
        <v>0</v>
      </c>
      <c r="AE386" s="84">
        <f t="shared" si="105"/>
        <v>0</v>
      </c>
      <c r="AF386" s="84">
        <f t="shared" si="105"/>
        <v>0</v>
      </c>
      <c r="AG386" s="84">
        <f t="shared" ref="AG386:AR387" si="108">IF($E$4&lt;$E386,$E$4/$E386*AG151,AG151)</f>
        <v>0</v>
      </c>
      <c r="AH386" s="84">
        <f t="shared" si="108"/>
        <v>0</v>
      </c>
      <c r="AI386" s="84">
        <f t="shared" si="108"/>
        <v>0</v>
      </c>
      <c r="AJ386" s="84">
        <f t="shared" si="108"/>
        <v>0</v>
      </c>
      <c r="AK386" s="84">
        <f t="shared" si="108"/>
        <v>0</v>
      </c>
      <c r="AL386" s="84">
        <f t="shared" si="108"/>
        <v>0</v>
      </c>
      <c r="AM386" s="84">
        <f t="shared" si="108"/>
        <v>0</v>
      </c>
      <c r="AN386" s="84">
        <f t="shared" si="108"/>
        <v>0</v>
      </c>
      <c r="AO386" s="84">
        <f t="shared" si="108"/>
        <v>0</v>
      </c>
      <c r="AP386" s="84">
        <f t="shared" si="108"/>
        <v>0</v>
      </c>
      <c r="AQ386" s="84">
        <f t="shared" si="104"/>
        <v>0</v>
      </c>
      <c r="AR386" s="84">
        <f t="shared" si="108"/>
        <v>0</v>
      </c>
      <c r="AS386" s="5"/>
      <c r="AT386" s="84">
        <f t="shared" si="107"/>
        <v>0</v>
      </c>
      <c r="AU386" s="84">
        <f t="shared" si="107"/>
        <v>0</v>
      </c>
      <c r="AV386" s="84">
        <f t="shared" si="107"/>
        <v>0</v>
      </c>
      <c r="AW386" s="84">
        <f t="shared" si="107"/>
        <v>0</v>
      </c>
      <c r="AX386" s="84">
        <f t="shared" si="107"/>
        <v>0</v>
      </c>
      <c r="AY386" s="84">
        <f t="shared" si="107"/>
        <v>0</v>
      </c>
      <c r="AZ386" s="84">
        <f t="shared" si="107"/>
        <v>0</v>
      </c>
      <c r="BA386" s="84">
        <f t="shared" si="107"/>
        <v>0</v>
      </c>
      <c r="BB386" s="84">
        <f t="shared" si="107"/>
        <v>0</v>
      </c>
      <c r="BC386" s="84">
        <f t="shared" si="107"/>
        <v>0</v>
      </c>
      <c r="BD386" s="5"/>
      <c r="BE386" s="5"/>
      <c r="BF386" s="5"/>
      <c r="BG386" s="5"/>
      <c r="BH386" s="5"/>
      <c r="BI386" s="5"/>
      <c r="BJ386" s="5"/>
    </row>
    <row r="387" spans="2:62" hidden="1">
      <c r="B387">
        <f t="shared" si="106"/>
        <v>885</v>
      </c>
      <c r="C387" t="str">
        <f t="shared" si="106"/>
        <v>RECOL.LECCIÓ</v>
      </c>
      <c r="D387" t="str">
        <f t="shared" si="106"/>
        <v>Preparació per recol.lecció carbassa</v>
      </c>
      <c r="E387" s="82">
        <f t="shared" si="106"/>
        <v>2500</v>
      </c>
      <c r="F387" s="84">
        <f t="shared" ref="F387:AF387" si="109">IF($E$4&lt;$E387,$E$4/$E387*F152,F152)</f>
        <v>0</v>
      </c>
      <c r="G387" s="84">
        <f t="shared" si="109"/>
        <v>0</v>
      </c>
      <c r="H387" s="84">
        <f t="shared" si="109"/>
        <v>0</v>
      </c>
      <c r="I387" s="84">
        <f t="shared" si="109"/>
        <v>0</v>
      </c>
      <c r="J387" s="84">
        <f t="shared" si="109"/>
        <v>0</v>
      </c>
      <c r="K387" s="84">
        <f t="shared" si="109"/>
        <v>0</v>
      </c>
      <c r="L387" s="84">
        <f t="shared" si="109"/>
        <v>0</v>
      </c>
      <c r="M387" s="84">
        <f t="shared" si="109"/>
        <v>0</v>
      </c>
      <c r="N387" s="84">
        <f t="shared" si="109"/>
        <v>0</v>
      </c>
      <c r="O387" s="84">
        <f t="shared" si="109"/>
        <v>0</v>
      </c>
      <c r="P387" s="84">
        <f t="shared" si="109"/>
        <v>0</v>
      </c>
      <c r="Q387" s="84">
        <f t="shared" si="109"/>
        <v>0</v>
      </c>
      <c r="R387" s="84">
        <f t="shared" si="109"/>
        <v>0</v>
      </c>
      <c r="S387" s="84">
        <f t="shared" si="109"/>
        <v>0</v>
      </c>
      <c r="T387" s="84">
        <f t="shared" si="109"/>
        <v>0</v>
      </c>
      <c r="U387" s="84">
        <f t="shared" si="109"/>
        <v>0</v>
      </c>
      <c r="V387" s="84">
        <f t="shared" si="109"/>
        <v>0</v>
      </c>
      <c r="W387" s="84">
        <f t="shared" si="109"/>
        <v>0</v>
      </c>
      <c r="X387" s="84">
        <f t="shared" si="109"/>
        <v>0</v>
      </c>
      <c r="Y387" s="84">
        <f t="shared" si="109"/>
        <v>0</v>
      </c>
      <c r="Z387" s="84">
        <f t="shared" si="109"/>
        <v>0</v>
      </c>
      <c r="AA387" s="84">
        <f t="shared" si="109"/>
        <v>0</v>
      </c>
      <c r="AB387" s="84">
        <f t="shared" si="109"/>
        <v>0</v>
      </c>
      <c r="AC387" s="84">
        <f t="shared" si="109"/>
        <v>0</v>
      </c>
      <c r="AD387" s="84">
        <f t="shared" si="109"/>
        <v>0</v>
      </c>
      <c r="AE387" s="84">
        <f t="shared" si="109"/>
        <v>0</v>
      </c>
      <c r="AF387" s="84">
        <f t="shared" si="109"/>
        <v>0</v>
      </c>
      <c r="AG387" s="84">
        <f t="shared" si="108"/>
        <v>0</v>
      </c>
      <c r="AH387" s="84">
        <f t="shared" si="108"/>
        <v>0</v>
      </c>
      <c r="AI387" s="84">
        <f t="shared" si="108"/>
        <v>0</v>
      </c>
      <c r="AJ387" s="84">
        <f t="shared" si="108"/>
        <v>0</v>
      </c>
      <c r="AK387" s="84">
        <f t="shared" si="108"/>
        <v>0</v>
      </c>
      <c r="AL387" s="84">
        <f t="shared" si="108"/>
        <v>0</v>
      </c>
      <c r="AM387" s="84">
        <f t="shared" si="108"/>
        <v>0</v>
      </c>
      <c r="AN387" s="84">
        <f t="shared" si="108"/>
        <v>0</v>
      </c>
      <c r="AO387" s="84">
        <f t="shared" si="108"/>
        <v>0</v>
      </c>
      <c r="AP387" s="84">
        <f t="shared" si="108"/>
        <v>0</v>
      </c>
      <c r="AQ387" s="84">
        <f t="shared" si="104"/>
        <v>0</v>
      </c>
      <c r="AR387" s="84">
        <f t="shared" si="108"/>
        <v>0</v>
      </c>
      <c r="AS387" s="5"/>
      <c r="AT387" s="84">
        <f t="shared" si="107"/>
        <v>0</v>
      </c>
      <c r="AU387" s="84">
        <f t="shared" si="107"/>
        <v>0</v>
      </c>
      <c r="AV387" s="84">
        <f t="shared" si="107"/>
        <v>0</v>
      </c>
      <c r="AW387" s="84">
        <f t="shared" si="107"/>
        <v>0</v>
      </c>
      <c r="AX387" s="84">
        <f t="shared" si="107"/>
        <v>0</v>
      </c>
      <c r="AY387" s="84">
        <f t="shared" si="107"/>
        <v>0</v>
      </c>
      <c r="AZ387" s="84">
        <f t="shared" si="107"/>
        <v>0</v>
      </c>
      <c r="BA387" s="84">
        <f t="shared" si="107"/>
        <v>0</v>
      </c>
      <c r="BB387" s="84">
        <f t="shared" si="107"/>
        <v>0</v>
      </c>
      <c r="BC387" s="84">
        <f t="shared" si="107"/>
        <v>0</v>
      </c>
      <c r="BD387" s="5"/>
      <c r="BE387" s="5"/>
      <c r="BF387" s="5"/>
      <c r="BG387" s="5"/>
      <c r="BH387" s="5"/>
      <c r="BI387" s="5"/>
      <c r="BJ387" s="5"/>
    </row>
    <row r="388" spans="2:62" hidden="1">
      <c r="D388" s="85" t="s">
        <v>115</v>
      </c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  <c r="AA388" s="5"/>
      <c r="AB388" s="5"/>
      <c r="AC388" s="5"/>
      <c r="AD388" s="5"/>
      <c r="AE388" s="5"/>
      <c r="AF388" s="5"/>
      <c r="AG388" s="5"/>
      <c r="AH388" s="5"/>
      <c r="AI388" s="5"/>
      <c r="AJ388" s="5"/>
      <c r="AK388" s="5"/>
      <c r="AL388" s="5"/>
      <c r="AM388" s="5"/>
      <c r="AN388" s="5"/>
      <c r="AO388" s="5"/>
      <c r="AP388" s="5"/>
      <c r="AQ388" s="5"/>
      <c r="AR388" s="5"/>
      <c r="AS388" s="5"/>
      <c r="AT388" s="5"/>
      <c r="AU388" s="5"/>
      <c r="AV388" s="5"/>
      <c r="AW388" s="5"/>
      <c r="AX388" s="5"/>
      <c r="AY388" s="5"/>
      <c r="AZ388" s="5"/>
      <c r="BA388" s="5"/>
      <c r="BB388" s="5"/>
      <c r="BC388" s="5"/>
      <c r="BD388" s="5"/>
      <c r="BE388" s="5"/>
      <c r="BF388" s="5"/>
      <c r="BG388" s="5"/>
      <c r="BH388" s="5"/>
      <c r="BI388" s="5"/>
      <c r="BJ388" s="5"/>
    </row>
    <row r="389" spans="2:62" hidden="1">
      <c r="D389" s="29">
        <v>0</v>
      </c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  <c r="AA389" s="5"/>
      <c r="AB389" s="5"/>
      <c r="AC389" s="5"/>
      <c r="AD389" s="5"/>
      <c r="AE389" s="5"/>
      <c r="AF389" s="5"/>
      <c r="AG389" s="5"/>
      <c r="AH389" s="5"/>
      <c r="AI389" s="5"/>
      <c r="AJ389" s="5"/>
      <c r="AK389" s="5"/>
      <c r="AL389" s="5"/>
      <c r="AM389" s="5"/>
      <c r="AN389" s="5"/>
      <c r="AO389" s="5"/>
      <c r="AP389" s="5"/>
      <c r="AQ389" s="5"/>
      <c r="AR389" s="5"/>
      <c r="AS389" s="5"/>
      <c r="AT389" s="5"/>
      <c r="AU389" s="5"/>
      <c r="AV389" s="5"/>
      <c r="AW389" s="5"/>
      <c r="AX389" s="5"/>
      <c r="AY389" s="5"/>
      <c r="AZ389" s="5"/>
      <c r="BA389" s="5"/>
      <c r="BB389" s="5"/>
      <c r="BC389" s="5"/>
      <c r="BD389" s="5"/>
      <c r="BE389" s="5"/>
      <c r="BF389" s="5"/>
      <c r="BG389" s="5"/>
      <c r="BH389" s="5"/>
      <c r="BI389" s="5"/>
      <c r="BJ389" s="5"/>
    </row>
    <row r="390" spans="2:62" hidden="1"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  <c r="AA390" s="5"/>
      <c r="AB390" s="5"/>
      <c r="AC390" s="5"/>
      <c r="AD390" s="5"/>
      <c r="AE390" s="5"/>
      <c r="AF390" s="5"/>
      <c r="AG390" s="5"/>
      <c r="AH390" s="5"/>
      <c r="AI390" s="5"/>
      <c r="AJ390" s="5"/>
      <c r="AK390" s="5"/>
      <c r="AL390" s="5"/>
      <c r="AM390" s="5"/>
      <c r="AN390" s="5"/>
      <c r="AO390" s="5"/>
      <c r="AP390" s="5"/>
      <c r="AQ390" s="5"/>
      <c r="AR390" s="5"/>
      <c r="AS390" s="5"/>
      <c r="AT390" s="5"/>
      <c r="AU390" s="5"/>
      <c r="AV390" s="5"/>
      <c r="AW390" s="5"/>
      <c r="AX390" s="5"/>
      <c r="AY390" s="5"/>
      <c r="AZ390" s="5"/>
      <c r="BA390" s="5"/>
      <c r="BB390" s="5"/>
      <c r="BC390" s="5"/>
      <c r="BD390" s="5"/>
      <c r="BE390" s="5"/>
      <c r="BF390" s="5"/>
      <c r="BG390" s="5"/>
      <c r="BH390" s="5"/>
      <c r="BI390" s="5"/>
      <c r="BJ390" s="5"/>
    </row>
    <row r="391" spans="2:62" hidden="1"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  <c r="AA391" s="5"/>
      <c r="AB391" s="5"/>
      <c r="AC391" s="5"/>
      <c r="AD391" s="5"/>
      <c r="AE391" s="5"/>
      <c r="AF391" s="5"/>
      <c r="AG391" s="5"/>
      <c r="AH391" s="5"/>
      <c r="AI391" s="5"/>
      <c r="AJ391" s="5"/>
      <c r="AK391" s="5"/>
      <c r="AL391" s="5"/>
      <c r="AM391" s="5"/>
      <c r="AN391" s="5"/>
      <c r="AO391" s="5"/>
      <c r="AP391" s="5"/>
      <c r="AQ391" s="5"/>
      <c r="AR391" s="5"/>
      <c r="AS391" s="5"/>
      <c r="AT391" s="5"/>
      <c r="AU391" s="5"/>
      <c r="AV391" s="5"/>
      <c r="AW391" s="5"/>
      <c r="AX391" s="5"/>
      <c r="AY391" s="5"/>
      <c r="AZ391" s="5"/>
      <c r="BA391" s="5"/>
      <c r="BB391" s="5"/>
      <c r="BC391" s="5"/>
      <c r="BD391" s="5"/>
      <c r="BE391" s="5"/>
      <c r="BF391" s="5"/>
      <c r="BG391" s="5"/>
      <c r="BH391" s="5"/>
      <c r="BI391" s="5"/>
      <c r="BJ391" s="5"/>
    </row>
    <row r="392" spans="2:62" hidden="1">
      <c r="D392" s="3" t="str">
        <f>CONCATENATE("Calendari de costos de les operacions (preparació inclosa): ",E3)</f>
        <v>Calendari de costos de les operacions (preparació inclosa): Bròcoli</v>
      </c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  <c r="AA392" s="5"/>
      <c r="AB392" s="5"/>
      <c r="AC392" s="5"/>
      <c r="AD392" s="5"/>
      <c r="AE392" s="5"/>
      <c r="AF392" s="5"/>
      <c r="AG392" s="5"/>
      <c r="AH392" s="5"/>
      <c r="AI392" s="5"/>
      <c r="AJ392" s="5"/>
      <c r="AK392" s="5"/>
      <c r="AL392" s="5"/>
      <c r="AM392" s="5"/>
      <c r="AN392" s="5"/>
      <c r="AO392" s="5"/>
      <c r="AP392" s="5"/>
      <c r="AQ392" s="5"/>
      <c r="AR392" s="5"/>
      <c r="AS392" s="5"/>
      <c r="AT392" s="5"/>
      <c r="AU392" s="5"/>
      <c r="AV392" s="5"/>
      <c r="AW392" s="5"/>
      <c r="AX392" s="5"/>
      <c r="AY392" s="5"/>
      <c r="AZ392" s="5"/>
      <c r="BA392" s="5"/>
      <c r="BB392" s="5"/>
      <c r="BC392" s="5"/>
      <c r="BD392" s="5"/>
      <c r="BE392" s="5"/>
      <c r="BF392" s="5"/>
      <c r="BG392" s="5"/>
      <c r="BH392" s="5"/>
      <c r="BI392" s="5"/>
      <c r="BJ392" s="5"/>
    </row>
    <row r="393" spans="2:62" hidden="1">
      <c r="D393" s="1"/>
      <c r="F393" s="1"/>
      <c r="G393" s="1"/>
      <c r="Q393" s="5"/>
      <c r="R393" s="5"/>
      <c r="S393" s="5"/>
      <c r="T393" s="5"/>
      <c r="U393" s="5"/>
      <c r="V393" s="5"/>
      <c r="W393" s="5"/>
      <c r="X393" s="5"/>
      <c r="Y393" s="5"/>
      <c r="Z393" s="5"/>
      <c r="AA393" s="5"/>
      <c r="AB393" s="5"/>
      <c r="AC393" s="5"/>
      <c r="AD393" s="5"/>
      <c r="AE393" s="5"/>
      <c r="AF393" s="5"/>
      <c r="AG393" s="5"/>
      <c r="AH393" s="5"/>
      <c r="AI393" s="5"/>
      <c r="AJ393" s="5"/>
      <c r="AK393" s="5"/>
      <c r="AL393" s="5"/>
      <c r="AM393" s="5"/>
      <c r="AN393" s="5"/>
      <c r="AO393" s="5"/>
      <c r="AP393" s="5"/>
      <c r="AQ393" s="5"/>
      <c r="AR393" s="5"/>
      <c r="AS393" s="5"/>
      <c r="AT393" s="5"/>
      <c r="AU393" s="5"/>
      <c r="AV393" s="5"/>
      <c r="AW393" s="5"/>
      <c r="AX393" s="5"/>
      <c r="AY393" s="5"/>
      <c r="AZ393" s="5"/>
      <c r="BA393" s="5"/>
      <c r="BB393" s="5"/>
      <c r="BC393" s="5"/>
      <c r="BD393" s="5"/>
      <c r="BE393" s="5"/>
      <c r="BF393" s="5"/>
      <c r="BG393" s="5"/>
      <c r="BH393" s="5"/>
      <c r="BI393" s="5"/>
      <c r="BJ393" s="5"/>
    </row>
    <row r="394" spans="2:62" hidden="1">
      <c r="Q394" s="5"/>
      <c r="R394" s="5"/>
      <c r="S394" s="5"/>
      <c r="T394" s="5"/>
      <c r="U394" s="5"/>
      <c r="V394" s="5"/>
      <c r="W394" s="5"/>
      <c r="X394" s="5"/>
      <c r="Y394" s="5"/>
      <c r="Z394" s="5"/>
      <c r="AA394" s="5"/>
      <c r="AB394" s="5"/>
      <c r="AC394" s="5"/>
      <c r="AD394" s="5"/>
      <c r="AE394" s="5"/>
      <c r="AF394" s="5"/>
      <c r="AG394" s="5"/>
      <c r="AH394" s="5"/>
      <c r="AI394" s="5"/>
      <c r="AJ394" s="5"/>
      <c r="AK394" s="5"/>
      <c r="AL394" s="5"/>
      <c r="AM394" s="5"/>
      <c r="AN394" s="5"/>
      <c r="AO394" s="5"/>
      <c r="AP394" s="5"/>
      <c r="AQ394" s="5"/>
      <c r="AR394" s="5"/>
      <c r="AS394" s="5"/>
      <c r="AT394" s="5"/>
      <c r="AU394" s="5"/>
      <c r="AV394" s="5"/>
      <c r="AW394" s="5"/>
      <c r="AX394" s="5"/>
      <c r="AY394" s="5"/>
      <c r="AZ394" s="5"/>
      <c r="BA394" s="5"/>
      <c r="BB394" s="5"/>
      <c r="BC394" s="5"/>
      <c r="BD394" s="5"/>
      <c r="BE394" s="5"/>
      <c r="BF394" s="5"/>
      <c r="BG394" s="5"/>
      <c r="BH394" s="5"/>
      <c r="BI394" s="5"/>
      <c r="BJ394" s="5"/>
    </row>
    <row r="395" spans="2:62" hidden="1">
      <c r="E395" t="str">
        <f t="shared" ref="E395:P395" si="110">+E7</f>
        <v xml:space="preserve">gener </v>
      </c>
      <c r="F395" t="str">
        <f t="shared" si="110"/>
        <v>febrer</v>
      </c>
      <c r="G395" t="str">
        <f t="shared" si="110"/>
        <v xml:space="preserve">març </v>
      </c>
      <c r="H395" t="str">
        <f t="shared" si="110"/>
        <v>abril</v>
      </c>
      <c r="I395" t="str">
        <f t="shared" si="110"/>
        <v>maig</v>
      </c>
      <c r="J395" t="str">
        <f t="shared" si="110"/>
        <v>juny</v>
      </c>
      <c r="K395" t="str">
        <f t="shared" si="110"/>
        <v>juliol</v>
      </c>
      <c r="L395" t="str">
        <f t="shared" si="110"/>
        <v>agost</v>
      </c>
      <c r="M395" t="str">
        <f t="shared" si="110"/>
        <v>setembre</v>
      </c>
      <c r="N395" t="str">
        <f t="shared" si="110"/>
        <v>octubre</v>
      </c>
      <c r="O395" t="str">
        <f t="shared" si="110"/>
        <v>novembre</v>
      </c>
      <c r="P395" t="str">
        <f t="shared" si="110"/>
        <v>desembre</v>
      </c>
      <c r="Q395" s="5"/>
      <c r="R395" s="5"/>
      <c r="S395" s="5"/>
      <c r="T395" s="5"/>
      <c r="U395" s="5"/>
      <c r="V395" s="5"/>
      <c r="W395" s="5"/>
      <c r="X395" s="5"/>
      <c r="Y395" s="5"/>
      <c r="Z395" s="5"/>
      <c r="AA395" s="5"/>
      <c r="AB395" s="5"/>
      <c r="AC395" s="5"/>
      <c r="AD395" s="5"/>
      <c r="AE395" s="5"/>
      <c r="AF395" s="5"/>
      <c r="AG395" s="5"/>
      <c r="AH395" s="5"/>
      <c r="AI395" s="5"/>
      <c r="AJ395" s="5"/>
      <c r="AK395" s="5"/>
      <c r="AL395" s="5"/>
      <c r="AM395" s="5"/>
      <c r="AN395" s="5"/>
      <c r="AO395" s="5"/>
      <c r="AP395" s="5"/>
      <c r="AQ395" s="5"/>
      <c r="AR395" s="5"/>
      <c r="AS395" s="5"/>
      <c r="AT395" s="5"/>
      <c r="AU395" s="5"/>
      <c r="AV395" s="5"/>
      <c r="AW395" s="5"/>
      <c r="AX395" s="5"/>
      <c r="AY395" s="5"/>
      <c r="AZ395" s="5"/>
      <c r="BA395" s="5"/>
      <c r="BB395" s="5"/>
      <c r="BC395" s="5"/>
      <c r="BD395" s="5"/>
      <c r="BE395" s="5"/>
      <c r="BF395" s="5"/>
      <c r="BG395" s="5"/>
      <c r="BH395" s="5"/>
      <c r="BI395" s="5"/>
      <c r="BJ395" s="5"/>
    </row>
    <row r="396" spans="2:62" hidden="1">
      <c r="C396" s="51" t="str">
        <f t="shared" ref="C396:D415" si="111">+C8</f>
        <v>PREPARACIÓ DEL SÒL</v>
      </c>
      <c r="D396" s="51" t="str">
        <f t="shared" si="111"/>
        <v>Desbrossat amb discos</v>
      </c>
      <c r="E396" s="64">
        <f>+E438+E481</f>
        <v>0</v>
      </c>
      <c r="F396" s="64">
        <f t="shared" ref="F396:P396" si="112">+F438+F481</f>
        <v>0</v>
      </c>
      <c r="G396" s="64">
        <f t="shared" si="112"/>
        <v>0</v>
      </c>
      <c r="H396" s="64">
        <f t="shared" si="112"/>
        <v>0</v>
      </c>
      <c r="I396" s="64">
        <f t="shared" si="112"/>
        <v>0</v>
      </c>
      <c r="J396" s="64">
        <f t="shared" si="112"/>
        <v>0</v>
      </c>
      <c r="K396" s="64">
        <f t="shared" si="112"/>
        <v>0</v>
      </c>
      <c r="L396" s="64">
        <f t="shared" si="112"/>
        <v>0</v>
      </c>
      <c r="M396" s="64">
        <f t="shared" si="112"/>
        <v>0</v>
      </c>
      <c r="N396" s="64">
        <f t="shared" si="112"/>
        <v>0</v>
      </c>
      <c r="O396" s="64">
        <f t="shared" si="112"/>
        <v>0</v>
      </c>
      <c r="P396" s="64">
        <f t="shared" si="112"/>
        <v>0</v>
      </c>
      <c r="Q396" s="5">
        <f>SUM(E396:P396)</f>
        <v>0</v>
      </c>
      <c r="R396" s="5"/>
      <c r="S396" s="5"/>
      <c r="T396" s="5"/>
      <c r="U396" s="5"/>
      <c r="V396" s="5"/>
      <c r="W396" s="5"/>
      <c r="X396" s="5"/>
      <c r="Y396" s="5"/>
      <c r="Z396" s="5"/>
      <c r="AA396" s="5"/>
      <c r="AB396" s="5"/>
      <c r="AC396" s="5"/>
      <c r="AD396" s="5"/>
      <c r="AE396" s="5"/>
      <c r="AF396" s="5"/>
      <c r="AG396" s="5"/>
      <c r="AH396" s="5"/>
      <c r="AI396" s="5"/>
      <c r="AJ396" s="5"/>
      <c r="AK396" s="5"/>
      <c r="AL396" s="5"/>
      <c r="AM396" s="5"/>
      <c r="AN396" s="5"/>
      <c r="AO396" s="5"/>
      <c r="AP396" s="5"/>
      <c r="AQ396" s="5"/>
      <c r="AR396" s="5"/>
      <c r="AS396" s="5"/>
      <c r="AT396" s="5"/>
      <c r="AU396" s="5"/>
      <c r="AV396" s="5"/>
      <c r="AW396" s="5"/>
      <c r="AX396" s="5"/>
      <c r="AY396" s="5"/>
      <c r="AZ396" s="5"/>
      <c r="BA396" s="5"/>
      <c r="BB396" s="5"/>
      <c r="BC396" s="5"/>
      <c r="BD396" s="5"/>
      <c r="BE396" s="5"/>
      <c r="BF396" s="5"/>
      <c r="BG396" s="5"/>
      <c r="BH396" s="5"/>
      <c r="BI396" s="5"/>
      <c r="BJ396" s="5"/>
    </row>
    <row r="397" spans="2:62" hidden="1">
      <c r="C397" s="51">
        <f t="shared" si="111"/>
        <v>0</v>
      </c>
      <c r="D397" s="51" t="str">
        <f t="shared" si="111"/>
        <v>Subsolat</v>
      </c>
      <c r="E397" s="64">
        <f t="shared" ref="E397:P412" si="113">+E439+E482</f>
        <v>0</v>
      </c>
      <c r="F397" s="64">
        <f t="shared" si="113"/>
        <v>0</v>
      </c>
      <c r="G397" s="64">
        <f t="shared" si="113"/>
        <v>0</v>
      </c>
      <c r="H397" s="64">
        <f t="shared" si="113"/>
        <v>0</v>
      </c>
      <c r="I397" s="64">
        <f t="shared" si="113"/>
        <v>0</v>
      </c>
      <c r="J397" s="64">
        <f t="shared" si="113"/>
        <v>0</v>
      </c>
      <c r="K397" s="64">
        <f t="shared" si="113"/>
        <v>0</v>
      </c>
      <c r="L397" s="64">
        <f t="shared" si="113"/>
        <v>0</v>
      </c>
      <c r="M397" s="64">
        <f t="shared" si="113"/>
        <v>0</v>
      </c>
      <c r="N397" s="64">
        <f t="shared" si="113"/>
        <v>0</v>
      </c>
      <c r="O397" s="64">
        <f t="shared" si="113"/>
        <v>0</v>
      </c>
      <c r="P397" s="64">
        <f t="shared" si="113"/>
        <v>0</v>
      </c>
      <c r="Q397" s="5">
        <f t="shared" ref="Q397:Q430" si="114">SUM(E397:P397)</f>
        <v>0</v>
      </c>
      <c r="R397" s="5"/>
      <c r="S397" s="5"/>
      <c r="T397" s="5"/>
      <c r="U397" s="5"/>
      <c r="V397" s="5"/>
      <c r="W397" s="5"/>
      <c r="X397" s="5"/>
      <c r="Y397" s="5"/>
      <c r="Z397" s="5"/>
      <c r="AA397" s="5"/>
      <c r="AB397" s="5"/>
      <c r="AC397" s="5"/>
      <c r="AD397" s="5"/>
      <c r="AE397" s="5"/>
      <c r="AF397" s="5"/>
      <c r="AG397" s="5"/>
      <c r="AH397" s="5"/>
      <c r="AI397" s="5"/>
      <c r="AJ397" s="5"/>
      <c r="AK397" s="5"/>
      <c r="AL397" s="5"/>
      <c r="AM397" s="5"/>
      <c r="AN397" s="5"/>
      <c r="AO397" s="5"/>
      <c r="AP397" s="5"/>
      <c r="AQ397" s="5"/>
      <c r="AR397" s="5"/>
      <c r="AS397" s="5"/>
      <c r="AT397" s="5"/>
      <c r="AU397" s="5"/>
      <c r="AV397" s="5"/>
      <c r="AW397" s="5"/>
      <c r="AX397" s="5"/>
      <c r="AY397" s="5"/>
      <c r="AZ397" s="5"/>
      <c r="BA397" s="5"/>
      <c r="BB397" s="5"/>
      <c r="BC397" s="5"/>
      <c r="BD397" s="5"/>
      <c r="BE397" s="5"/>
      <c r="BF397" s="5"/>
      <c r="BG397" s="5"/>
      <c r="BH397" s="5"/>
      <c r="BI397" s="5"/>
      <c r="BJ397" s="5"/>
    </row>
    <row r="398" spans="2:62" hidden="1">
      <c r="C398" s="51">
        <f t="shared" si="111"/>
        <v>0</v>
      </c>
      <c r="D398" s="51" t="str">
        <f t="shared" si="111"/>
        <v>Estripat</v>
      </c>
      <c r="E398" s="64">
        <f t="shared" si="113"/>
        <v>0</v>
      </c>
      <c r="F398" s="64">
        <f t="shared" si="113"/>
        <v>0</v>
      </c>
      <c r="G398" s="64">
        <f t="shared" si="113"/>
        <v>0</v>
      </c>
      <c r="H398" s="64">
        <f t="shared" si="113"/>
        <v>0</v>
      </c>
      <c r="I398" s="64">
        <f t="shared" si="113"/>
        <v>0</v>
      </c>
      <c r="J398" s="64">
        <f t="shared" si="113"/>
        <v>0</v>
      </c>
      <c r="K398" s="64">
        <f t="shared" si="113"/>
        <v>0</v>
      </c>
      <c r="L398" s="64">
        <f t="shared" si="113"/>
        <v>0</v>
      </c>
      <c r="M398" s="64">
        <f t="shared" si="113"/>
        <v>0</v>
      </c>
      <c r="N398" s="64">
        <f t="shared" si="113"/>
        <v>0</v>
      </c>
      <c r="O398" s="64">
        <f t="shared" si="113"/>
        <v>0</v>
      </c>
      <c r="P398" s="64">
        <f t="shared" si="113"/>
        <v>0</v>
      </c>
      <c r="Q398" s="5">
        <f t="shared" si="114"/>
        <v>0</v>
      </c>
      <c r="R398" s="5"/>
      <c r="S398" s="5"/>
      <c r="T398" s="5"/>
      <c r="U398" s="5"/>
      <c r="V398" s="5"/>
      <c r="W398" s="5"/>
      <c r="X398" s="5"/>
      <c r="Y398" s="5"/>
      <c r="Z398" s="5"/>
      <c r="AA398" s="5"/>
      <c r="AB398" s="5"/>
      <c r="AC398" s="5"/>
      <c r="AD398" s="5"/>
      <c r="AE398" s="5"/>
      <c r="AF398" s="5"/>
      <c r="AG398" s="5"/>
      <c r="AH398" s="5"/>
      <c r="AI398" s="5"/>
      <c r="AJ398" s="5"/>
      <c r="AK398" s="5"/>
      <c r="AL398" s="5"/>
      <c r="AM398" s="5"/>
      <c r="AN398" s="5"/>
      <c r="AO398" s="5"/>
      <c r="AP398" s="5"/>
      <c r="AQ398" s="5"/>
      <c r="AR398" s="5"/>
      <c r="AS398" s="5"/>
      <c r="AT398" s="5"/>
      <c r="AU398" s="5"/>
      <c r="AV398" s="5"/>
      <c r="AW398" s="5"/>
      <c r="AX398" s="5"/>
      <c r="AY398" s="5"/>
      <c r="AZ398" s="5"/>
      <c r="BA398" s="5"/>
      <c r="BB398" s="5"/>
      <c r="BC398" s="5"/>
      <c r="BD398" s="5"/>
      <c r="BE398" s="5"/>
      <c r="BF398" s="5"/>
      <c r="BG398" s="5"/>
      <c r="BH398" s="5"/>
      <c r="BI398" s="5"/>
      <c r="BJ398" s="5"/>
    </row>
    <row r="399" spans="2:62" hidden="1">
      <c r="C399" s="51">
        <f t="shared" si="111"/>
        <v>0</v>
      </c>
      <c r="D399" s="51" t="str">
        <f t="shared" si="111"/>
        <v>Fresat</v>
      </c>
      <c r="E399" s="64">
        <f t="shared" si="113"/>
        <v>0</v>
      </c>
      <c r="F399" s="64">
        <f t="shared" si="113"/>
        <v>0</v>
      </c>
      <c r="G399" s="64">
        <f t="shared" si="113"/>
        <v>0</v>
      </c>
      <c r="H399" s="64">
        <f t="shared" si="113"/>
        <v>0</v>
      </c>
      <c r="I399" s="64">
        <f t="shared" si="113"/>
        <v>0</v>
      </c>
      <c r="J399" s="64">
        <f t="shared" si="113"/>
        <v>0</v>
      </c>
      <c r="K399" s="64">
        <f t="shared" si="113"/>
        <v>0</v>
      </c>
      <c r="L399" s="64">
        <f t="shared" si="113"/>
        <v>0</v>
      </c>
      <c r="M399" s="64">
        <f t="shared" si="113"/>
        <v>0</v>
      </c>
      <c r="N399" s="64">
        <f t="shared" si="113"/>
        <v>0</v>
      </c>
      <c r="O399" s="64">
        <f t="shared" si="113"/>
        <v>0</v>
      </c>
      <c r="P399" s="64">
        <f t="shared" si="113"/>
        <v>0</v>
      </c>
      <c r="Q399" s="5">
        <f t="shared" si="114"/>
        <v>0</v>
      </c>
      <c r="R399" s="5"/>
      <c r="S399" s="5"/>
      <c r="T399" s="5"/>
      <c r="U399" s="5"/>
      <c r="V399" s="5"/>
      <c r="W399" s="5"/>
      <c r="X399" s="5"/>
      <c r="Y399" s="5"/>
      <c r="Z399" s="5"/>
      <c r="AA399" s="5"/>
      <c r="AB399" s="5"/>
      <c r="AC399" s="5"/>
      <c r="AD399" s="5"/>
      <c r="AE399" s="5"/>
      <c r="AF399" s="5"/>
      <c r="AG399" s="5"/>
      <c r="AH399" s="5"/>
      <c r="AI399" s="5"/>
      <c r="AJ399" s="5"/>
      <c r="AK399" s="5"/>
      <c r="AL399" s="5"/>
      <c r="AM399" s="5"/>
      <c r="AN399" s="5"/>
      <c r="AO399" s="5"/>
      <c r="AP399" s="5"/>
      <c r="AQ399" s="5"/>
      <c r="AR399" s="5"/>
      <c r="AS399" s="5"/>
      <c r="AT399" s="5"/>
      <c r="AU399" s="5"/>
      <c r="AV399" s="5"/>
      <c r="AW399" s="5"/>
      <c r="AX399" s="5"/>
      <c r="AY399" s="5"/>
      <c r="AZ399" s="5"/>
      <c r="BA399" s="5"/>
      <c r="BB399" s="5"/>
      <c r="BC399" s="5"/>
      <c r="BD399" s="5"/>
      <c r="BE399" s="5"/>
      <c r="BF399" s="5"/>
      <c r="BG399" s="5"/>
      <c r="BH399" s="5"/>
      <c r="BI399" s="5"/>
      <c r="BJ399" s="5"/>
    </row>
    <row r="400" spans="2:62" hidden="1">
      <c r="C400" s="51">
        <f t="shared" si="111"/>
        <v>0</v>
      </c>
      <c r="D400" s="51">
        <f t="shared" si="111"/>
        <v>0</v>
      </c>
      <c r="E400" s="64">
        <f t="shared" si="113"/>
        <v>0</v>
      </c>
      <c r="F400" s="64">
        <f t="shared" si="113"/>
        <v>0</v>
      </c>
      <c r="G400" s="64">
        <f t="shared" si="113"/>
        <v>0</v>
      </c>
      <c r="H400" s="64">
        <f t="shared" si="113"/>
        <v>0</v>
      </c>
      <c r="I400" s="64">
        <f t="shared" si="113"/>
        <v>0</v>
      </c>
      <c r="J400" s="64">
        <f t="shared" si="113"/>
        <v>0</v>
      </c>
      <c r="K400" s="64">
        <f t="shared" si="113"/>
        <v>0</v>
      </c>
      <c r="L400" s="64">
        <f t="shared" si="113"/>
        <v>0</v>
      </c>
      <c r="M400" s="64">
        <f t="shared" si="113"/>
        <v>0</v>
      </c>
      <c r="N400" s="64">
        <f t="shared" si="113"/>
        <v>0</v>
      </c>
      <c r="O400" s="64">
        <f t="shared" si="113"/>
        <v>0</v>
      </c>
      <c r="P400" s="64">
        <f t="shared" si="113"/>
        <v>0</v>
      </c>
      <c r="Q400" s="5">
        <f t="shared" si="114"/>
        <v>0</v>
      </c>
      <c r="R400" s="5"/>
      <c r="S400" s="5"/>
      <c r="T400" s="5"/>
      <c r="U400" s="5"/>
      <c r="V400" s="5"/>
      <c r="W400" s="5"/>
      <c r="X400" s="5"/>
      <c r="Y400" s="5"/>
      <c r="Z400" s="5"/>
      <c r="AA400" s="5"/>
      <c r="AB400" s="5"/>
      <c r="AC400" s="5"/>
      <c r="AD400" s="5"/>
      <c r="AE400" s="5"/>
      <c r="AF400" s="5"/>
      <c r="AG400" s="5"/>
      <c r="AH400" s="5"/>
      <c r="AI400" s="5"/>
      <c r="AJ400" s="5"/>
      <c r="AK400" s="5"/>
      <c r="AL400" s="5"/>
      <c r="AM400" s="5"/>
      <c r="AN400" s="5"/>
      <c r="AO400" s="5"/>
      <c r="AP400" s="5"/>
      <c r="AQ400" s="5"/>
      <c r="AR400" s="5"/>
      <c r="AS400" s="5"/>
      <c r="AT400" s="5"/>
      <c r="AU400" s="5"/>
      <c r="AV400" s="5"/>
      <c r="AW400" s="5"/>
      <c r="AX400" s="5"/>
      <c r="AY400" s="5"/>
      <c r="AZ400" s="5"/>
      <c r="BA400" s="5"/>
      <c r="BB400" s="5"/>
      <c r="BC400" s="5"/>
      <c r="BD400" s="5"/>
      <c r="BE400" s="5"/>
      <c r="BF400" s="5"/>
      <c r="BG400" s="5"/>
      <c r="BH400" s="5"/>
      <c r="BI400" s="5"/>
      <c r="BJ400" s="5"/>
    </row>
    <row r="401" spans="3:62" hidden="1">
      <c r="C401" s="51">
        <f t="shared" si="111"/>
        <v>0</v>
      </c>
      <c r="D401" s="51">
        <f t="shared" si="111"/>
        <v>0</v>
      </c>
      <c r="E401" s="64">
        <f t="shared" si="113"/>
        <v>0</v>
      </c>
      <c r="F401" s="64">
        <f t="shared" si="113"/>
        <v>0</v>
      </c>
      <c r="G401" s="64">
        <f t="shared" si="113"/>
        <v>0</v>
      </c>
      <c r="H401" s="64">
        <f t="shared" si="113"/>
        <v>0</v>
      </c>
      <c r="I401" s="64">
        <f t="shared" si="113"/>
        <v>0</v>
      </c>
      <c r="J401" s="64">
        <f t="shared" si="113"/>
        <v>0</v>
      </c>
      <c r="K401" s="64">
        <f t="shared" si="113"/>
        <v>0</v>
      </c>
      <c r="L401" s="64">
        <f t="shared" si="113"/>
        <v>0</v>
      </c>
      <c r="M401" s="64">
        <f t="shared" si="113"/>
        <v>0</v>
      </c>
      <c r="N401" s="64">
        <f t="shared" si="113"/>
        <v>0</v>
      </c>
      <c r="O401" s="64">
        <f t="shared" si="113"/>
        <v>0</v>
      </c>
      <c r="P401" s="64">
        <f t="shared" si="113"/>
        <v>0</v>
      </c>
      <c r="Q401" s="5">
        <f t="shared" si="114"/>
        <v>0</v>
      </c>
      <c r="R401" s="5"/>
      <c r="S401" s="5"/>
      <c r="T401" s="5"/>
      <c r="U401" s="5"/>
      <c r="V401" s="5"/>
      <c r="W401" s="5"/>
      <c r="X401" s="5"/>
      <c r="Y401" s="5"/>
      <c r="Z401" s="5"/>
      <c r="AA401" s="5"/>
      <c r="AB401" s="5"/>
      <c r="AC401" s="5"/>
      <c r="AD401" s="5"/>
      <c r="AE401" s="5"/>
      <c r="AF401" s="5"/>
      <c r="AG401" s="5"/>
      <c r="AH401" s="5"/>
      <c r="AI401" s="5"/>
      <c r="AJ401" s="5"/>
      <c r="AK401" s="5"/>
      <c r="AL401" s="5"/>
      <c r="AM401" s="5"/>
      <c r="AN401" s="5"/>
      <c r="AO401" s="5"/>
      <c r="AP401" s="5"/>
      <c r="AQ401" s="5"/>
      <c r="AR401" s="5"/>
      <c r="AS401" s="5"/>
      <c r="AT401" s="5"/>
      <c r="AU401" s="5"/>
      <c r="AV401" s="5"/>
      <c r="AW401" s="5"/>
      <c r="AX401" s="5"/>
      <c r="AY401" s="5"/>
      <c r="AZ401" s="5"/>
      <c r="BA401" s="5"/>
      <c r="BB401" s="5"/>
      <c r="BC401" s="5"/>
      <c r="BD401" s="5"/>
      <c r="BE401" s="5"/>
      <c r="BF401" s="5"/>
      <c r="BG401" s="5"/>
      <c r="BH401" s="5"/>
      <c r="BI401" s="5"/>
      <c r="BJ401" s="5"/>
    </row>
    <row r="402" spans="3:62" hidden="1">
      <c r="C402" s="51">
        <f t="shared" si="111"/>
        <v>0</v>
      </c>
      <c r="D402" s="51">
        <f t="shared" si="111"/>
        <v>0</v>
      </c>
      <c r="E402" s="64">
        <f t="shared" si="113"/>
        <v>0</v>
      </c>
      <c r="F402" s="64">
        <f t="shared" si="113"/>
        <v>0</v>
      </c>
      <c r="G402" s="64">
        <f t="shared" si="113"/>
        <v>0</v>
      </c>
      <c r="H402" s="64">
        <f t="shared" si="113"/>
        <v>0</v>
      </c>
      <c r="I402" s="64">
        <f t="shared" si="113"/>
        <v>0</v>
      </c>
      <c r="J402" s="64">
        <f t="shared" si="113"/>
        <v>0</v>
      </c>
      <c r="K402" s="64">
        <f t="shared" si="113"/>
        <v>0</v>
      </c>
      <c r="L402" s="64">
        <f t="shared" si="113"/>
        <v>0</v>
      </c>
      <c r="M402" s="64">
        <f t="shared" si="113"/>
        <v>0</v>
      </c>
      <c r="N402" s="64">
        <f t="shared" si="113"/>
        <v>0</v>
      </c>
      <c r="O402" s="64">
        <f t="shared" si="113"/>
        <v>0</v>
      </c>
      <c r="P402" s="64">
        <f t="shared" si="113"/>
        <v>0</v>
      </c>
      <c r="Q402" s="5">
        <f t="shared" si="114"/>
        <v>0</v>
      </c>
      <c r="R402" s="5"/>
      <c r="S402" s="5"/>
      <c r="T402" s="5"/>
      <c r="U402" s="5"/>
      <c r="V402" s="5"/>
      <c r="W402" s="5"/>
      <c r="X402" s="5"/>
      <c r="Y402" s="5"/>
      <c r="Z402" s="5"/>
      <c r="AA402" s="5"/>
      <c r="AB402" s="5"/>
      <c r="AC402" s="5"/>
      <c r="AD402" s="5"/>
      <c r="AE402" s="5"/>
      <c r="AF402" s="5"/>
      <c r="AG402" s="5"/>
      <c r="AH402" s="5"/>
      <c r="AI402" s="5"/>
      <c r="AJ402" s="5"/>
      <c r="AK402" s="5"/>
      <c r="AL402" s="5"/>
      <c r="AM402" s="5"/>
      <c r="AN402" s="5"/>
      <c r="AO402" s="5"/>
      <c r="AP402" s="5"/>
      <c r="AQ402" s="5"/>
      <c r="AR402" s="5"/>
      <c r="AS402" s="5"/>
      <c r="AT402" s="5"/>
      <c r="AU402" s="5"/>
      <c r="AV402" s="5"/>
      <c r="AW402" s="5"/>
      <c r="AX402" s="5"/>
      <c r="AY402" s="5"/>
      <c r="AZ402" s="5"/>
      <c r="BA402" s="5"/>
      <c r="BB402" s="5"/>
      <c r="BC402" s="5"/>
      <c r="BD402" s="5"/>
      <c r="BE402" s="5"/>
      <c r="BF402" s="5"/>
      <c r="BG402" s="5"/>
      <c r="BH402" s="5"/>
      <c r="BI402" s="5"/>
      <c r="BJ402" s="5"/>
    </row>
    <row r="403" spans="3:62" hidden="1">
      <c r="C403" s="53" t="str">
        <f t="shared" si="111"/>
        <v>ADOBAT</v>
      </c>
      <c r="D403" s="53" t="str">
        <f t="shared" si="111"/>
        <v>Aplicació de compost (60 t/ha)</v>
      </c>
      <c r="E403" s="65">
        <f t="shared" si="113"/>
        <v>0</v>
      </c>
      <c r="F403" s="65">
        <f t="shared" si="113"/>
        <v>0</v>
      </c>
      <c r="G403" s="65">
        <f t="shared" si="113"/>
        <v>0</v>
      </c>
      <c r="H403" s="65">
        <f t="shared" si="113"/>
        <v>0</v>
      </c>
      <c r="I403" s="65">
        <f t="shared" si="113"/>
        <v>0</v>
      </c>
      <c r="J403" s="65">
        <f t="shared" si="113"/>
        <v>0</v>
      </c>
      <c r="K403" s="65">
        <f t="shared" si="113"/>
        <v>0</v>
      </c>
      <c r="L403" s="65">
        <f t="shared" si="113"/>
        <v>0</v>
      </c>
      <c r="M403" s="65">
        <f t="shared" si="113"/>
        <v>0</v>
      </c>
      <c r="N403" s="65">
        <f t="shared" si="113"/>
        <v>0</v>
      </c>
      <c r="O403" s="65">
        <f t="shared" si="113"/>
        <v>0</v>
      </c>
      <c r="P403" s="65">
        <f t="shared" si="113"/>
        <v>0</v>
      </c>
      <c r="Q403" s="5">
        <f t="shared" si="114"/>
        <v>0</v>
      </c>
      <c r="R403" s="5"/>
      <c r="S403" s="5"/>
      <c r="T403" s="5"/>
      <c r="U403" s="5"/>
      <c r="V403" s="5"/>
      <c r="W403" s="5"/>
      <c r="X403" s="5"/>
      <c r="Y403" s="5"/>
      <c r="Z403" s="5"/>
      <c r="AA403" s="5"/>
      <c r="AB403" s="5"/>
      <c r="AC403" s="5"/>
      <c r="AD403" s="5"/>
      <c r="AE403" s="5"/>
      <c r="AF403" s="5"/>
      <c r="AG403" s="5"/>
      <c r="AH403" s="5"/>
      <c r="AI403" s="5"/>
      <c r="AJ403" s="5"/>
      <c r="AK403" s="5"/>
      <c r="AL403" s="5"/>
      <c r="AM403" s="5"/>
      <c r="AN403" s="5"/>
      <c r="AO403" s="5"/>
      <c r="AP403" s="5"/>
      <c r="AQ403" s="5"/>
      <c r="AR403" s="5"/>
      <c r="AS403" s="5"/>
      <c r="AT403" s="5"/>
      <c r="AU403" s="5"/>
      <c r="AV403" s="5"/>
      <c r="AW403" s="5"/>
      <c r="AX403" s="5"/>
      <c r="AY403" s="5"/>
      <c r="AZ403" s="5"/>
      <c r="BA403" s="5"/>
      <c r="BB403" s="5"/>
      <c r="BC403" s="5"/>
      <c r="BD403" s="5"/>
      <c r="BE403" s="5"/>
      <c r="BF403" s="5"/>
      <c r="BG403" s="5"/>
      <c r="BH403" s="5"/>
      <c r="BI403" s="5"/>
      <c r="BJ403" s="5"/>
    </row>
    <row r="404" spans="3:62" hidden="1">
      <c r="C404" s="53">
        <f t="shared" si="111"/>
        <v>0</v>
      </c>
      <c r="D404" s="53">
        <f t="shared" si="111"/>
        <v>0</v>
      </c>
      <c r="E404" s="65">
        <f t="shared" si="113"/>
        <v>0</v>
      </c>
      <c r="F404" s="65">
        <f t="shared" si="113"/>
        <v>0</v>
      </c>
      <c r="G404" s="65">
        <f t="shared" si="113"/>
        <v>0</v>
      </c>
      <c r="H404" s="65">
        <f t="shared" si="113"/>
        <v>0</v>
      </c>
      <c r="I404" s="65">
        <f t="shared" si="113"/>
        <v>0</v>
      </c>
      <c r="J404" s="65">
        <f t="shared" si="113"/>
        <v>0</v>
      </c>
      <c r="K404" s="65">
        <f t="shared" si="113"/>
        <v>0</v>
      </c>
      <c r="L404" s="65">
        <f t="shared" si="113"/>
        <v>0</v>
      </c>
      <c r="M404" s="65">
        <f t="shared" si="113"/>
        <v>0</v>
      </c>
      <c r="N404" s="65">
        <f t="shared" si="113"/>
        <v>0</v>
      </c>
      <c r="O404" s="65">
        <f t="shared" si="113"/>
        <v>0</v>
      </c>
      <c r="P404" s="65">
        <f t="shared" si="113"/>
        <v>0</v>
      </c>
      <c r="Q404" s="5">
        <f t="shared" si="114"/>
        <v>0</v>
      </c>
      <c r="R404" s="5"/>
      <c r="S404" s="5"/>
      <c r="T404" s="5"/>
      <c r="U404" s="5"/>
      <c r="V404" s="5"/>
      <c r="W404" s="5"/>
      <c r="X404" s="5"/>
      <c r="Y404" s="5"/>
      <c r="Z404" s="5"/>
      <c r="AA404" s="5"/>
      <c r="AB404" s="5"/>
      <c r="AC404" s="5"/>
      <c r="AD404" s="5"/>
      <c r="AE404" s="5"/>
      <c r="AF404" s="5"/>
      <c r="AG404" s="5"/>
      <c r="AH404" s="5"/>
      <c r="AI404" s="5"/>
      <c r="AJ404" s="5"/>
      <c r="AK404" s="5"/>
      <c r="AL404" s="5"/>
      <c r="AM404" s="5"/>
      <c r="AN404" s="5"/>
      <c r="AO404" s="5"/>
      <c r="AP404" s="5"/>
      <c r="AQ404" s="5"/>
      <c r="AR404" s="5"/>
      <c r="AS404" s="5"/>
      <c r="AT404" s="5"/>
      <c r="AU404" s="5"/>
      <c r="AV404" s="5"/>
      <c r="AW404" s="5"/>
      <c r="AX404" s="5"/>
      <c r="AY404" s="5"/>
      <c r="AZ404" s="5"/>
      <c r="BA404" s="5"/>
      <c r="BB404" s="5"/>
      <c r="BC404" s="5"/>
      <c r="BD404" s="5"/>
      <c r="BE404" s="5"/>
      <c r="BF404" s="5"/>
      <c r="BG404" s="5"/>
      <c r="BH404" s="5"/>
      <c r="BI404" s="5"/>
      <c r="BJ404" s="5"/>
    </row>
    <row r="405" spans="3:62" hidden="1">
      <c r="C405" s="53">
        <f t="shared" si="111"/>
        <v>0</v>
      </c>
      <c r="D405" s="53">
        <f t="shared" si="111"/>
        <v>0</v>
      </c>
      <c r="E405" s="65">
        <f t="shared" si="113"/>
        <v>0</v>
      </c>
      <c r="F405" s="65">
        <f t="shared" si="113"/>
        <v>0</v>
      </c>
      <c r="G405" s="65">
        <f t="shared" si="113"/>
        <v>0</v>
      </c>
      <c r="H405" s="65">
        <f t="shared" si="113"/>
        <v>0</v>
      </c>
      <c r="I405" s="65">
        <f t="shared" si="113"/>
        <v>0</v>
      </c>
      <c r="J405" s="65">
        <f t="shared" si="113"/>
        <v>0</v>
      </c>
      <c r="K405" s="65">
        <f t="shared" si="113"/>
        <v>0</v>
      </c>
      <c r="L405" s="65">
        <f t="shared" si="113"/>
        <v>0</v>
      </c>
      <c r="M405" s="65">
        <f t="shared" si="113"/>
        <v>0</v>
      </c>
      <c r="N405" s="65">
        <f t="shared" si="113"/>
        <v>0</v>
      </c>
      <c r="O405" s="65">
        <f t="shared" si="113"/>
        <v>0</v>
      </c>
      <c r="P405" s="65">
        <f t="shared" si="113"/>
        <v>0</v>
      </c>
      <c r="Q405" s="5">
        <f t="shared" si="114"/>
        <v>0</v>
      </c>
      <c r="R405" s="5"/>
      <c r="S405" s="5"/>
      <c r="T405" s="5"/>
      <c r="U405" s="5"/>
      <c r="V405" s="5"/>
      <c r="W405" s="5"/>
      <c r="X405" s="5"/>
      <c r="Y405" s="5"/>
      <c r="Z405" s="5"/>
      <c r="AA405" s="5"/>
      <c r="AB405" s="5"/>
      <c r="AC405" s="5"/>
      <c r="AD405" s="5"/>
      <c r="AE405" s="5"/>
      <c r="AF405" s="5"/>
      <c r="AG405" s="5"/>
      <c r="AH405" s="5"/>
      <c r="AI405" s="5"/>
      <c r="AJ405" s="5"/>
      <c r="AK405" s="5"/>
      <c r="AL405" s="5"/>
      <c r="AM405" s="5"/>
      <c r="AN405" s="5"/>
      <c r="AO405" s="5"/>
      <c r="AP405" s="5"/>
      <c r="AQ405" s="5"/>
      <c r="AR405" s="5"/>
      <c r="AS405" s="5"/>
      <c r="AT405" s="5"/>
      <c r="AU405" s="5"/>
      <c r="AV405" s="5"/>
      <c r="AW405" s="5"/>
      <c r="AX405" s="5"/>
      <c r="AY405" s="5"/>
      <c r="AZ405" s="5"/>
      <c r="BA405" s="5"/>
      <c r="BB405" s="5"/>
      <c r="BC405" s="5"/>
      <c r="BD405" s="5"/>
      <c r="BE405" s="5"/>
      <c r="BF405" s="5"/>
      <c r="BG405" s="5"/>
      <c r="BH405" s="5"/>
      <c r="BI405" s="5"/>
      <c r="BJ405" s="5"/>
    </row>
    <row r="406" spans="3:62" hidden="1">
      <c r="C406" s="53">
        <f t="shared" si="111"/>
        <v>0</v>
      </c>
      <c r="D406" s="53">
        <f t="shared" si="111"/>
        <v>0</v>
      </c>
      <c r="E406" s="65">
        <f t="shared" si="113"/>
        <v>0</v>
      </c>
      <c r="F406" s="65">
        <f t="shared" si="113"/>
        <v>0</v>
      </c>
      <c r="G406" s="65">
        <f t="shared" si="113"/>
        <v>0</v>
      </c>
      <c r="H406" s="65">
        <f t="shared" si="113"/>
        <v>0</v>
      </c>
      <c r="I406" s="65">
        <f t="shared" si="113"/>
        <v>0</v>
      </c>
      <c r="J406" s="65">
        <f t="shared" si="113"/>
        <v>0</v>
      </c>
      <c r="K406" s="65">
        <f t="shared" si="113"/>
        <v>0</v>
      </c>
      <c r="L406" s="65">
        <f t="shared" si="113"/>
        <v>0</v>
      </c>
      <c r="M406" s="65">
        <f t="shared" si="113"/>
        <v>0</v>
      </c>
      <c r="N406" s="65">
        <f t="shared" si="113"/>
        <v>0</v>
      </c>
      <c r="O406" s="65">
        <f t="shared" si="113"/>
        <v>0</v>
      </c>
      <c r="P406" s="65">
        <f t="shared" si="113"/>
        <v>0</v>
      </c>
      <c r="Q406" s="5">
        <f t="shared" si="114"/>
        <v>0</v>
      </c>
      <c r="R406" s="5"/>
      <c r="S406" s="5"/>
      <c r="T406" s="5"/>
      <c r="U406" s="5"/>
      <c r="V406" s="5"/>
      <c r="W406" s="5"/>
      <c r="X406" s="5"/>
      <c r="Y406" s="5"/>
      <c r="Z406" s="5"/>
      <c r="AA406" s="5"/>
      <c r="AB406" s="5"/>
      <c r="AC406" s="5"/>
      <c r="AD406" s="5"/>
      <c r="AE406" s="5"/>
      <c r="AF406" s="5"/>
      <c r="AG406" s="5"/>
      <c r="AH406" s="5"/>
      <c r="AI406" s="5"/>
      <c r="AJ406" s="5"/>
      <c r="AK406" s="5"/>
      <c r="AL406" s="5"/>
      <c r="AM406" s="5"/>
      <c r="AN406" s="5"/>
      <c r="AO406" s="5"/>
      <c r="AP406" s="5"/>
      <c r="AQ406" s="5"/>
      <c r="AR406" s="5"/>
      <c r="AS406" s="5"/>
      <c r="AT406" s="5"/>
      <c r="AU406" s="5"/>
      <c r="AV406" s="5"/>
      <c r="AW406" s="5"/>
      <c r="AX406" s="5"/>
      <c r="AY406" s="5"/>
      <c r="AZ406" s="5"/>
      <c r="BA406" s="5"/>
      <c r="BB406" s="5"/>
      <c r="BC406" s="5"/>
      <c r="BD406" s="5"/>
      <c r="BE406" s="5"/>
      <c r="BF406" s="5"/>
      <c r="BG406" s="5"/>
      <c r="BH406" s="5"/>
      <c r="BI406" s="5"/>
      <c r="BJ406" s="5"/>
    </row>
    <row r="407" spans="3:62" hidden="1">
      <c r="C407" s="56" t="str">
        <f t="shared" si="111"/>
        <v>PLANTACIÓ</v>
      </c>
      <c r="D407" s="56" t="str">
        <f t="shared" si="111"/>
        <v>Plantació manual col o bròcoli</v>
      </c>
      <c r="E407" s="66">
        <f t="shared" si="113"/>
        <v>0</v>
      </c>
      <c r="F407" s="66">
        <f t="shared" si="113"/>
        <v>0</v>
      </c>
      <c r="G407" s="66">
        <f t="shared" si="113"/>
        <v>0</v>
      </c>
      <c r="H407" s="66">
        <f t="shared" si="113"/>
        <v>0</v>
      </c>
      <c r="I407" s="66">
        <f t="shared" si="113"/>
        <v>0</v>
      </c>
      <c r="J407" s="66">
        <f t="shared" si="113"/>
        <v>0</v>
      </c>
      <c r="K407" s="66">
        <f t="shared" si="113"/>
        <v>0</v>
      </c>
      <c r="L407" s="66">
        <f t="shared" si="113"/>
        <v>0</v>
      </c>
      <c r="M407" s="66">
        <f t="shared" si="113"/>
        <v>0</v>
      </c>
      <c r="N407" s="66">
        <f t="shared" si="113"/>
        <v>0</v>
      </c>
      <c r="O407" s="66">
        <f t="shared" si="113"/>
        <v>0</v>
      </c>
      <c r="P407" s="66">
        <f t="shared" si="113"/>
        <v>0</v>
      </c>
      <c r="Q407" s="5">
        <f t="shared" si="114"/>
        <v>0</v>
      </c>
      <c r="R407" s="5"/>
      <c r="S407" s="5"/>
      <c r="T407" s="5"/>
      <c r="U407" s="5"/>
      <c r="V407" s="5"/>
      <c r="W407" s="5"/>
      <c r="X407" s="5"/>
      <c r="Y407" s="5"/>
      <c r="Z407" s="5"/>
      <c r="AA407" s="5"/>
      <c r="AB407" s="5"/>
      <c r="AC407" s="5"/>
      <c r="AD407" s="5"/>
      <c r="AE407" s="5"/>
      <c r="AF407" s="5"/>
      <c r="AG407" s="5"/>
      <c r="AH407" s="5"/>
      <c r="AI407" s="5"/>
      <c r="AJ407" s="5"/>
      <c r="AK407" s="5"/>
      <c r="AL407" s="5"/>
      <c r="AM407" s="5"/>
      <c r="AN407" s="5"/>
      <c r="AO407" s="5"/>
      <c r="AP407" s="5"/>
      <c r="AQ407" s="5"/>
      <c r="AR407" s="5"/>
      <c r="AS407" s="5"/>
      <c r="AT407" s="5"/>
      <c r="AU407" s="5"/>
      <c r="AV407" s="5"/>
      <c r="AW407" s="5"/>
      <c r="AX407" s="5"/>
      <c r="AY407" s="5"/>
      <c r="AZ407" s="5"/>
      <c r="BA407" s="5"/>
      <c r="BB407" s="5"/>
      <c r="BC407" s="5"/>
      <c r="BD407" s="5"/>
      <c r="BE407" s="5"/>
      <c r="BF407" s="5"/>
      <c r="BG407" s="5"/>
      <c r="BH407" s="5"/>
      <c r="BI407" s="5"/>
      <c r="BJ407" s="5"/>
    </row>
    <row r="408" spans="3:62" hidden="1">
      <c r="C408" s="56">
        <f t="shared" si="111"/>
        <v>0</v>
      </c>
      <c r="D408" s="56">
        <f t="shared" si="111"/>
        <v>0</v>
      </c>
      <c r="E408" s="66">
        <f t="shared" si="113"/>
        <v>0</v>
      </c>
      <c r="F408" s="66">
        <f t="shared" si="113"/>
        <v>0</v>
      </c>
      <c r="G408" s="66">
        <f t="shared" si="113"/>
        <v>0</v>
      </c>
      <c r="H408" s="66">
        <f t="shared" si="113"/>
        <v>0</v>
      </c>
      <c r="I408" s="66">
        <f t="shared" si="113"/>
        <v>0</v>
      </c>
      <c r="J408" s="66">
        <f t="shared" si="113"/>
        <v>0</v>
      </c>
      <c r="K408" s="66">
        <f t="shared" si="113"/>
        <v>0</v>
      </c>
      <c r="L408" s="66">
        <f t="shared" si="113"/>
        <v>0</v>
      </c>
      <c r="M408" s="66">
        <f t="shared" si="113"/>
        <v>0</v>
      </c>
      <c r="N408" s="66">
        <f t="shared" si="113"/>
        <v>0</v>
      </c>
      <c r="O408" s="66">
        <f t="shared" si="113"/>
        <v>0</v>
      </c>
      <c r="P408" s="66">
        <f t="shared" si="113"/>
        <v>0</v>
      </c>
      <c r="Q408" s="5">
        <f t="shared" si="114"/>
        <v>0</v>
      </c>
      <c r="R408" s="5"/>
      <c r="S408" s="5"/>
      <c r="T408" s="5"/>
      <c r="U408" s="5"/>
      <c r="V408" s="5"/>
      <c r="W408" s="5"/>
      <c r="X408" s="5"/>
      <c r="Y408" s="5"/>
      <c r="Z408" s="5"/>
      <c r="AA408" s="5"/>
      <c r="AB408" s="5"/>
      <c r="AC408" s="5"/>
      <c r="AD408" s="5"/>
      <c r="AE408" s="5"/>
      <c r="AF408" s="5"/>
      <c r="AG408" s="5"/>
      <c r="AH408" s="5"/>
      <c r="AI408" s="5"/>
      <c r="AJ408" s="5"/>
      <c r="AK408" s="5"/>
      <c r="AL408" s="5"/>
      <c r="AM408" s="5"/>
      <c r="AN408" s="5"/>
      <c r="AO408" s="5"/>
      <c r="AP408" s="5"/>
      <c r="AQ408" s="5"/>
      <c r="AR408" s="5"/>
      <c r="AS408" s="5"/>
      <c r="AT408" s="5"/>
      <c r="AU408" s="5"/>
      <c r="AV408" s="5"/>
      <c r="AW408" s="5"/>
      <c r="AX408" s="5"/>
      <c r="AY408" s="5"/>
      <c r="AZ408" s="5"/>
      <c r="BA408" s="5"/>
      <c r="BB408" s="5"/>
      <c r="BC408" s="5"/>
      <c r="BD408" s="5"/>
      <c r="BE408" s="5"/>
      <c r="BF408" s="5"/>
      <c r="BG408" s="5"/>
      <c r="BH408" s="5"/>
      <c r="BI408" s="5"/>
      <c r="BJ408" s="5"/>
    </row>
    <row r="409" spans="3:62" hidden="1">
      <c r="C409" s="56">
        <f t="shared" si="111"/>
        <v>0</v>
      </c>
      <c r="D409" s="56">
        <f t="shared" si="111"/>
        <v>0</v>
      </c>
      <c r="E409" s="66">
        <f t="shared" si="113"/>
        <v>0</v>
      </c>
      <c r="F409" s="66">
        <f t="shared" si="113"/>
        <v>0</v>
      </c>
      <c r="G409" s="66">
        <f t="shared" si="113"/>
        <v>0</v>
      </c>
      <c r="H409" s="66">
        <f t="shared" si="113"/>
        <v>0</v>
      </c>
      <c r="I409" s="66">
        <f t="shared" si="113"/>
        <v>0</v>
      </c>
      <c r="J409" s="66">
        <f t="shared" si="113"/>
        <v>0</v>
      </c>
      <c r="K409" s="66">
        <f t="shared" si="113"/>
        <v>0</v>
      </c>
      <c r="L409" s="66">
        <f t="shared" si="113"/>
        <v>0</v>
      </c>
      <c r="M409" s="66">
        <f t="shared" si="113"/>
        <v>0</v>
      </c>
      <c r="N409" s="66">
        <f t="shared" si="113"/>
        <v>0</v>
      </c>
      <c r="O409" s="66">
        <f t="shared" si="113"/>
        <v>0</v>
      </c>
      <c r="P409" s="66">
        <f t="shared" si="113"/>
        <v>0</v>
      </c>
      <c r="Q409" s="5">
        <f t="shared" si="114"/>
        <v>0</v>
      </c>
      <c r="R409" s="5"/>
      <c r="S409" s="5"/>
      <c r="T409" s="5"/>
      <c r="U409" s="5"/>
      <c r="V409" s="5"/>
      <c r="W409" s="5"/>
      <c r="X409" s="5"/>
      <c r="Y409" s="5"/>
      <c r="Z409" s="5"/>
      <c r="AA409" s="5"/>
      <c r="AB409" s="5"/>
      <c r="AC409" s="5"/>
      <c r="AD409" s="5"/>
      <c r="AE409" s="5"/>
      <c r="AF409" s="5"/>
      <c r="AG409" s="5"/>
      <c r="AH409" s="5"/>
      <c r="AI409" s="5"/>
      <c r="AJ409" s="5"/>
      <c r="AK409" s="5"/>
      <c r="AL409" s="5"/>
      <c r="AM409" s="5"/>
      <c r="AN409" s="5"/>
      <c r="AO409" s="5"/>
      <c r="AP409" s="5"/>
      <c r="AQ409" s="5"/>
      <c r="AR409" s="5"/>
      <c r="AS409" s="5"/>
      <c r="AT409" s="5"/>
      <c r="AU409" s="5"/>
      <c r="AV409" s="5"/>
      <c r="AW409" s="5"/>
      <c r="AX409" s="5"/>
      <c r="AY409" s="5"/>
      <c r="AZ409" s="5"/>
      <c r="BA409" s="5"/>
      <c r="BB409" s="5"/>
      <c r="BC409" s="5"/>
      <c r="BD409" s="5"/>
      <c r="BE409" s="5"/>
      <c r="BF409" s="5"/>
      <c r="BG409" s="5"/>
      <c r="BH409" s="5"/>
      <c r="BI409" s="5"/>
      <c r="BJ409" s="5"/>
    </row>
    <row r="410" spans="3:62" hidden="1">
      <c r="C410" s="56">
        <f t="shared" si="111"/>
        <v>0</v>
      </c>
      <c r="D410" s="56">
        <f t="shared" si="111"/>
        <v>0</v>
      </c>
      <c r="E410" s="66">
        <f t="shared" si="113"/>
        <v>0</v>
      </c>
      <c r="F410" s="66">
        <f t="shared" si="113"/>
        <v>0</v>
      </c>
      <c r="G410" s="66">
        <f t="shared" si="113"/>
        <v>0</v>
      </c>
      <c r="H410" s="66">
        <f t="shared" si="113"/>
        <v>0</v>
      </c>
      <c r="I410" s="66">
        <f t="shared" si="113"/>
        <v>0</v>
      </c>
      <c r="J410" s="66">
        <f t="shared" si="113"/>
        <v>0</v>
      </c>
      <c r="K410" s="66">
        <f t="shared" si="113"/>
        <v>0</v>
      </c>
      <c r="L410" s="66">
        <f t="shared" si="113"/>
        <v>0</v>
      </c>
      <c r="M410" s="66">
        <f t="shared" si="113"/>
        <v>0</v>
      </c>
      <c r="N410" s="66">
        <f t="shared" si="113"/>
        <v>0</v>
      </c>
      <c r="O410" s="66">
        <f t="shared" si="113"/>
        <v>0</v>
      </c>
      <c r="P410" s="66">
        <f t="shared" si="113"/>
        <v>0</v>
      </c>
      <c r="Q410" s="5">
        <f t="shared" si="114"/>
        <v>0</v>
      </c>
      <c r="R410" s="5"/>
      <c r="S410" s="5"/>
      <c r="T410" s="5"/>
      <c r="U410" s="5"/>
      <c r="V410" s="5"/>
      <c r="W410" s="5"/>
      <c r="X410" s="5"/>
      <c r="Y410" s="5"/>
      <c r="Z410" s="5"/>
      <c r="AA410" s="5"/>
      <c r="AB410" s="5"/>
      <c r="AC410" s="5"/>
      <c r="AD410" s="5"/>
      <c r="AE410" s="5"/>
      <c r="AF410" s="5"/>
      <c r="AG410" s="5"/>
      <c r="AH410" s="5"/>
      <c r="AI410" s="5"/>
      <c r="AJ410" s="5"/>
      <c r="AK410" s="5"/>
      <c r="AL410" s="5"/>
      <c r="AM410" s="5"/>
      <c r="AN410" s="5"/>
      <c r="AO410" s="5"/>
      <c r="AP410" s="5"/>
      <c r="AQ410" s="5"/>
      <c r="AR410" s="5"/>
      <c r="AS410" s="5"/>
      <c r="AT410" s="5"/>
      <c r="AU410" s="5"/>
      <c r="AV410" s="5"/>
      <c r="AW410" s="5"/>
      <c r="AX410" s="5"/>
      <c r="AY410" s="5"/>
      <c r="AZ410" s="5"/>
      <c r="BA410" s="5"/>
      <c r="BB410" s="5"/>
      <c r="BC410" s="5"/>
      <c r="BD410" s="5"/>
      <c r="BE410" s="5"/>
      <c r="BF410" s="5"/>
      <c r="BG410" s="5"/>
      <c r="BH410" s="5"/>
      <c r="BI410" s="5"/>
      <c r="BJ410" s="5"/>
    </row>
    <row r="411" spans="3:62" hidden="1">
      <c r="C411" s="58" t="str">
        <f t="shared" si="111"/>
        <v>REG</v>
      </c>
      <c r="D411" s="58" t="str">
        <f t="shared" si="111"/>
        <v>Instal.lació sistema de reg amb cinta (1 m per m2)</v>
      </c>
      <c r="E411" s="67">
        <f t="shared" si="113"/>
        <v>0</v>
      </c>
      <c r="F411" s="67">
        <f t="shared" si="113"/>
        <v>0</v>
      </c>
      <c r="G411" s="67">
        <f t="shared" si="113"/>
        <v>0</v>
      </c>
      <c r="H411" s="67">
        <f t="shared" si="113"/>
        <v>0</v>
      </c>
      <c r="I411" s="67">
        <f t="shared" si="113"/>
        <v>0</v>
      </c>
      <c r="J411" s="67">
        <f t="shared" si="113"/>
        <v>0</v>
      </c>
      <c r="K411" s="67">
        <f t="shared" si="113"/>
        <v>0</v>
      </c>
      <c r="L411" s="67">
        <f t="shared" si="113"/>
        <v>0</v>
      </c>
      <c r="M411" s="67">
        <f t="shared" si="113"/>
        <v>0</v>
      </c>
      <c r="N411" s="67">
        <f t="shared" si="113"/>
        <v>0</v>
      </c>
      <c r="O411" s="67">
        <f t="shared" si="113"/>
        <v>0</v>
      </c>
      <c r="P411" s="67">
        <f t="shared" si="113"/>
        <v>0</v>
      </c>
      <c r="Q411" s="5">
        <f t="shared" si="114"/>
        <v>0</v>
      </c>
      <c r="R411" s="5"/>
      <c r="S411" s="5"/>
      <c r="T411" s="5"/>
      <c r="U411" s="5"/>
      <c r="V411" s="5"/>
      <c r="W411" s="5"/>
      <c r="X411" s="5"/>
      <c r="Y411" s="5"/>
      <c r="Z411" s="5"/>
      <c r="AA411" s="5"/>
      <c r="AB411" s="5"/>
      <c r="AC411" s="5"/>
      <c r="AD411" s="5"/>
      <c r="AE411" s="5"/>
      <c r="AF411" s="5"/>
      <c r="AG411" s="5"/>
      <c r="AH411" s="5"/>
      <c r="AI411" s="5"/>
      <c r="AJ411" s="5"/>
      <c r="AK411" s="5"/>
      <c r="AL411" s="5"/>
      <c r="AM411" s="5"/>
      <c r="AN411" s="5"/>
      <c r="AO411" s="5"/>
      <c r="AP411" s="5"/>
      <c r="AQ411" s="5"/>
      <c r="AR411" s="5"/>
      <c r="AS411" s="5"/>
      <c r="AT411" s="5"/>
      <c r="AU411" s="5"/>
      <c r="AV411" s="5"/>
      <c r="AW411" s="5"/>
      <c r="AX411" s="5"/>
      <c r="AY411" s="5"/>
      <c r="AZ411" s="5"/>
      <c r="BA411" s="5"/>
      <c r="BB411" s="5"/>
      <c r="BC411" s="5"/>
      <c r="BD411" s="5"/>
      <c r="BE411" s="5"/>
      <c r="BF411" s="5"/>
      <c r="BG411" s="5"/>
      <c r="BH411" s="5"/>
      <c r="BI411" s="5"/>
      <c r="BJ411" s="5"/>
    </row>
    <row r="412" spans="3:62" hidden="1">
      <c r="C412" s="58">
        <f t="shared" si="111"/>
        <v>0</v>
      </c>
      <c r="D412" s="58" t="str">
        <f t="shared" si="111"/>
        <v>Reg (L/m2)</v>
      </c>
      <c r="E412" s="67">
        <f t="shared" si="113"/>
        <v>0</v>
      </c>
      <c r="F412" s="67">
        <f t="shared" si="113"/>
        <v>0</v>
      </c>
      <c r="G412" s="67">
        <f t="shared" si="113"/>
        <v>0</v>
      </c>
      <c r="H412" s="67">
        <f t="shared" si="113"/>
        <v>0</v>
      </c>
      <c r="I412" s="67">
        <f t="shared" si="113"/>
        <v>0</v>
      </c>
      <c r="J412" s="67">
        <f t="shared" si="113"/>
        <v>0</v>
      </c>
      <c r="K412" s="67">
        <f t="shared" si="113"/>
        <v>0</v>
      </c>
      <c r="L412" s="67">
        <f t="shared" si="113"/>
        <v>0</v>
      </c>
      <c r="M412" s="67">
        <f t="shared" si="113"/>
        <v>0</v>
      </c>
      <c r="N412" s="67">
        <f t="shared" si="113"/>
        <v>0</v>
      </c>
      <c r="O412" s="67">
        <f t="shared" si="113"/>
        <v>0</v>
      </c>
      <c r="P412" s="67">
        <f t="shared" si="113"/>
        <v>0</v>
      </c>
      <c r="Q412" s="5">
        <f t="shared" si="114"/>
        <v>0</v>
      </c>
      <c r="R412" s="5"/>
      <c r="S412" s="5"/>
      <c r="T412" s="5"/>
      <c r="U412" s="5"/>
      <c r="V412" s="5"/>
      <c r="W412" s="5"/>
      <c r="X412" s="5"/>
      <c r="Y412" s="5"/>
      <c r="Z412" s="5"/>
      <c r="AA412" s="5"/>
      <c r="AB412" s="5"/>
      <c r="AC412" s="5"/>
      <c r="AD412" s="5"/>
      <c r="AE412" s="5"/>
      <c r="AF412" s="5"/>
      <c r="AG412" s="5"/>
      <c r="AH412" s="5"/>
      <c r="AI412" s="5"/>
      <c r="AJ412" s="5"/>
      <c r="AK412" s="5"/>
      <c r="AL412" s="5"/>
      <c r="AM412" s="5"/>
      <c r="AN412" s="5"/>
      <c r="AO412" s="5"/>
      <c r="AP412" s="5"/>
      <c r="AQ412" s="5"/>
      <c r="AR412" s="5"/>
      <c r="AS412" s="5"/>
      <c r="AT412" s="5"/>
      <c r="AU412" s="5"/>
      <c r="AV412" s="5"/>
      <c r="AW412" s="5"/>
      <c r="AX412" s="5"/>
      <c r="AY412" s="5"/>
      <c r="AZ412" s="5"/>
      <c r="BA412" s="5"/>
      <c r="BB412" s="5"/>
      <c r="BC412" s="5"/>
      <c r="BD412" s="5"/>
      <c r="BE412" s="5"/>
      <c r="BF412" s="5"/>
      <c r="BG412" s="5"/>
      <c r="BH412" s="5"/>
      <c r="BI412" s="5"/>
      <c r="BJ412" s="5"/>
    </row>
    <row r="413" spans="3:62" hidden="1">
      <c r="C413" s="58">
        <f t="shared" si="111"/>
        <v>0</v>
      </c>
      <c r="D413" s="58" t="str">
        <f t="shared" si="111"/>
        <v>Desinstal.lació sistema de reg amb cinta</v>
      </c>
      <c r="E413" s="67">
        <f t="shared" ref="E413:P428" si="115">+E455+E498</f>
        <v>0</v>
      </c>
      <c r="F413" s="67">
        <f t="shared" si="115"/>
        <v>0</v>
      </c>
      <c r="G413" s="67">
        <f t="shared" si="115"/>
        <v>0</v>
      </c>
      <c r="H413" s="67">
        <f t="shared" si="115"/>
        <v>0</v>
      </c>
      <c r="I413" s="67">
        <f t="shared" si="115"/>
        <v>0</v>
      </c>
      <c r="J413" s="67">
        <f t="shared" si="115"/>
        <v>0</v>
      </c>
      <c r="K413" s="67">
        <f t="shared" si="115"/>
        <v>0</v>
      </c>
      <c r="L413" s="67">
        <f t="shared" si="115"/>
        <v>0</v>
      </c>
      <c r="M413" s="67">
        <f t="shared" si="115"/>
        <v>0</v>
      </c>
      <c r="N413" s="67">
        <f t="shared" si="115"/>
        <v>0</v>
      </c>
      <c r="O413" s="67">
        <f t="shared" si="115"/>
        <v>0</v>
      </c>
      <c r="P413" s="67">
        <f t="shared" si="115"/>
        <v>0</v>
      </c>
      <c r="Q413" s="5">
        <f t="shared" si="114"/>
        <v>0</v>
      </c>
      <c r="R413" s="5"/>
      <c r="S413" s="5"/>
      <c r="T413" s="5"/>
      <c r="U413" s="5"/>
      <c r="V413" s="5"/>
      <c r="W413" s="5"/>
      <c r="X413" s="5"/>
      <c r="Y413" s="5"/>
      <c r="Z413" s="5"/>
      <c r="AA413" s="5"/>
      <c r="AB413" s="5"/>
      <c r="AC413" s="5"/>
      <c r="AD413" s="5"/>
      <c r="AE413" s="5"/>
      <c r="AF413" s="5"/>
      <c r="AG413" s="5"/>
      <c r="AH413" s="5"/>
      <c r="AI413" s="5"/>
      <c r="AJ413" s="5"/>
      <c r="AK413" s="5"/>
      <c r="AL413" s="5"/>
      <c r="AM413" s="5"/>
      <c r="AN413" s="5"/>
      <c r="AO413" s="5"/>
      <c r="AP413" s="5"/>
      <c r="AQ413" s="5"/>
      <c r="AR413" s="5"/>
      <c r="AS413" s="5"/>
      <c r="AT413" s="5"/>
      <c r="AU413" s="5"/>
      <c r="AV413" s="5"/>
      <c r="AW413" s="5"/>
      <c r="AX413" s="5"/>
      <c r="AY413" s="5"/>
      <c r="AZ413" s="5"/>
      <c r="BA413" s="5"/>
      <c r="BB413" s="5"/>
      <c r="BC413" s="5"/>
      <c r="BD413" s="5"/>
      <c r="BE413" s="5"/>
      <c r="BF413" s="5"/>
      <c r="BG413" s="5"/>
      <c r="BH413" s="5"/>
      <c r="BI413" s="5"/>
      <c r="BJ413" s="5"/>
    </row>
    <row r="414" spans="3:62" hidden="1">
      <c r="C414" s="58">
        <f t="shared" si="111"/>
        <v>0</v>
      </c>
      <c r="D414" s="58">
        <f t="shared" si="111"/>
        <v>0</v>
      </c>
      <c r="E414" s="67">
        <f t="shared" si="115"/>
        <v>0</v>
      </c>
      <c r="F414" s="67">
        <f t="shared" si="115"/>
        <v>0</v>
      </c>
      <c r="G414" s="67">
        <f t="shared" si="115"/>
        <v>0</v>
      </c>
      <c r="H414" s="67">
        <f t="shared" si="115"/>
        <v>0</v>
      </c>
      <c r="I414" s="67">
        <f t="shared" si="115"/>
        <v>0</v>
      </c>
      <c r="J414" s="67">
        <f t="shared" si="115"/>
        <v>0</v>
      </c>
      <c r="K414" s="67">
        <f t="shared" si="115"/>
        <v>0</v>
      </c>
      <c r="L414" s="67">
        <f t="shared" si="115"/>
        <v>0</v>
      </c>
      <c r="M414" s="67">
        <f t="shared" si="115"/>
        <v>0</v>
      </c>
      <c r="N414" s="67">
        <f t="shared" si="115"/>
        <v>0</v>
      </c>
      <c r="O414" s="67">
        <f t="shared" si="115"/>
        <v>0</v>
      </c>
      <c r="P414" s="67">
        <f t="shared" si="115"/>
        <v>0</v>
      </c>
      <c r="Q414" s="5">
        <f t="shared" si="114"/>
        <v>0</v>
      </c>
      <c r="R414" s="5"/>
      <c r="S414" s="5"/>
      <c r="T414" s="5"/>
      <c r="U414" s="5"/>
      <c r="V414" s="5"/>
      <c r="W414" s="5"/>
      <c r="X414" s="5"/>
      <c r="Y414" s="5"/>
      <c r="Z414" s="5"/>
      <c r="AA414" s="5"/>
      <c r="AB414" s="5"/>
      <c r="AC414" s="5"/>
      <c r="AD414" s="5"/>
      <c r="AE414" s="5"/>
      <c r="AF414" s="5"/>
      <c r="AG414" s="5"/>
      <c r="AH414" s="5"/>
      <c r="AI414" s="5"/>
      <c r="AJ414" s="5"/>
      <c r="AK414" s="5"/>
      <c r="AL414" s="5"/>
      <c r="AM414" s="5"/>
      <c r="AN414" s="5"/>
      <c r="AO414" s="5"/>
      <c r="AP414" s="5"/>
      <c r="AQ414" s="5"/>
      <c r="AR414" s="5"/>
      <c r="AS414" s="5"/>
      <c r="AT414" s="5"/>
      <c r="AU414" s="5"/>
      <c r="AV414" s="5"/>
      <c r="AW414" s="5"/>
      <c r="AX414" s="5"/>
      <c r="AY414" s="5"/>
      <c r="AZ414" s="5"/>
      <c r="BA414" s="5"/>
      <c r="BB414" s="5"/>
      <c r="BC414" s="5"/>
      <c r="BD414" s="5"/>
      <c r="BE414" s="5"/>
      <c r="BF414" s="5"/>
      <c r="BG414" s="5"/>
      <c r="BH414" s="5"/>
      <c r="BI414" s="5"/>
      <c r="BJ414" s="5"/>
    </row>
    <row r="415" spans="3:62" hidden="1">
      <c r="C415" s="49" t="str">
        <f t="shared" si="111"/>
        <v>TRACTAMENTS</v>
      </c>
      <c r="D415" s="49" t="str">
        <f t="shared" si="111"/>
        <v>Tractament Bacillus + retenol +purí ortiga amb tractor i braços</v>
      </c>
      <c r="E415" s="68">
        <f t="shared" si="115"/>
        <v>0</v>
      </c>
      <c r="F415" s="68">
        <f t="shared" si="115"/>
        <v>0</v>
      </c>
      <c r="G415" s="68">
        <f t="shared" si="115"/>
        <v>0</v>
      </c>
      <c r="H415" s="68">
        <f t="shared" si="115"/>
        <v>0</v>
      </c>
      <c r="I415" s="68">
        <f t="shared" si="115"/>
        <v>0</v>
      </c>
      <c r="J415" s="68">
        <f t="shared" si="115"/>
        <v>0</v>
      </c>
      <c r="K415" s="68">
        <f t="shared" si="115"/>
        <v>0</v>
      </c>
      <c r="L415" s="68">
        <f t="shared" si="115"/>
        <v>0</v>
      </c>
      <c r="M415" s="68">
        <f t="shared" si="115"/>
        <v>0</v>
      </c>
      <c r="N415" s="68">
        <f t="shared" si="115"/>
        <v>0</v>
      </c>
      <c r="O415" s="68">
        <f t="shared" si="115"/>
        <v>0</v>
      </c>
      <c r="P415" s="68">
        <f t="shared" si="115"/>
        <v>0</v>
      </c>
      <c r="Q415" s="5">
        <f t="shared" si="114"/>
        <v>0</v>
      </c>
      <c r="R415" s="5"/>
      <c r="S415" s="5"/>
      <c r="T415" s="5"/>
      <c r="U415" s="5"/>
      <c r="V415" s="5"/>
      <c r="W415" s="5"/>
      <c r="X415" s="5"/>
      <c r="Y415" s="5"/>
      <c r="Z415" s="5"/>
      <c r="AA415" s="5"/>
      <c r="AB415" s="5"/>
      <c r="AC415" s="5"/>
      <c r="AD415" s="5"/>
      <c r="AE415" s="5"/>
      <c r="AF415" s="5"/>
      <c r="AG415" s="5"/>
      <c r="AH415" s="5"/>
      <c r="AI415" s="5"/>
      <c r="AJ415" s="5"/>
      <c r="AK415" s="5"/>
      <c r="AL415" s="5"/>
      <c r="AM415" s="5"/>
      <c r="AN415" s="5"/>
      <c r="AO415" s="5"/>
      <c r="AP415" s="5"/>
      <c r="AQ415" s="5"/>
      <c r="AR415" s="5"/>
      <c r="AS415" s="5"/>
      <c r="AT415" s="5"/>
      <c r="AU415" s="5"/>
      <c r="AV415" s="5"/>
      <c r="AW415" s="5"/>
      <c r="AX415" s="5"/>
      <c r="AY415" s="5"/>
      <c r="AZ415" s="5"/>
      <c r="BA415" s="5"/>
      <c r="BB415" s="5"/>
      <c r="BC415" s="5"/>
      <c r="BD415" s="5"/>
      <c r="BE415" s="5"/>
      <c r="BF415" s="5"/>
      <c r="BG415" s="5"/>
      <c r="BH415" s="5"/>
      <c r="BI415" s="5"/>
      <c r="BJ415" s="5"/>
    </row>
    <row r="416" spans="3:62" hidden="1">
      <c r="C416" s="49">
        <f t="shared" ref="C416:D430" si="116">+C28</f>
        <v>0</v>
      </c>
      <c r="D416" s="49" t="str">
        <f t="shared" si="116"/>
        <v>Tractament Bacillus + retenol +purí ortiga amb bota i 2 persones</v>
      </c>
      <c r="E416" s="68">
        <f t="shared" si="115"/>
        <v>0</v>
      </c>
      <c r="F416" s="68">
        <f t="shared" si="115"/>
        <v>0</v>
      </c>
      <c r="G416" s="68">
        <f t="shared" si="115"/>
        <v>0</v>
      </c>
      <c r="H416" s="68">
        <f t="shared" si="115"/>
        <v>0</v>
      </c>
      <c r="I416" s="68">
        <f t="shared" si="115"/>
        <v>0</v>
      </c>
      <c r="J416" s="68">
        <f t="shared" si="115"/>
        <v>0</v>
      </c>
      <c r="K416" s="68">
        <f t="shared" si="115"/>
        <v>0</v>
      </c>
      <c r="L416" s="68">
        <f t="shared" si="115"/>
        <v>0</v>
      </c>
      <c r="M416" s="68">
        <f t="shared" si="115"/>
        <v>0</v>
      </c>
      <c r="N416" s="68">
        <f t="shared" si="115"/>
        <v>0</v>
      </c>
      <c r="O416" s="68">
        <f t="shared" si="115"/>
        <v>0</v>
      </c>
      <c r="P416" s="68">
        <f t="shared" si="115"/>
        <v>0</v>
      </c>
      <c r="Q416" s="5">
        <f t="shared" si="114"/>
        <v>0</v>
      </c>
      <c r="R416" s="5"/>
      <c r="S416" s="5"/>
      <c r="T416" s="5"/>
      <c r="U416" s="5"/>
      <c r="V416" s="5"/>
      <c r="W416" s="5"/>
      <c r="X416" s="5"/>
      <c r="Y416" s="5"/>
      <c r="Z416" s="5"/>
      <c r="AA416" s="5"/>
      <c r="AB416" s="5"/>
      <c r="AC416" s="5"/>
      <c r="AD416" s="5"/>
      <c r="AE416" s="5"/>
      <c r="AF416" s="5"/>
      <c r="AG416" s="5"/>
      <c r="AH416" s="5"/>
      <c r="AI416" s="5"/>
      <c r="AJ416" s="5"/>
      <c r="AK416" s="5"/>
      <c r="AL416" s="5"/>
      <c r="AM416" s="5"/>
      <c r="AN416" s="5"/>
      <c r="AO416" s="5"/>
      <c r="AP416" s="5"/>
      <c r="AQ416" s="5"/>
      <c r="AR416" s="5"/>
      <c r="AS416" s="5"/>
      <c r="AT416" s="5"/>
      <c r="AU416" s="5"/>
      <c r="AV416" s="5"/>
      <c r="AW416" s="5"/>
      <c r="AX416" s="5"/>
      <c r="AY416" s="5"/>
      <c r="AZ416" s="5"/>
      <c r="BA416" s="5"/>
      <c r="BB416" s="5"/>
      <c r="BC416" s="5"/>
      <c r="BD416" s="5"/>
      <c r="BE416" s="5"/>
      <c r="BF416" s="5"/>
      <c r="BG416" s="5"/>
      <c r="BH416" s="5"/>
      <c r="BI416" s="5"/>
      <c r="BJ416" s="5"/>
    </row>
    <row r="417" spans="2:62" hidden="1">
      <c r="C417" s="49">
        <f t="shared" si="116"/>
        <v>0</v>
      </c>
      <c r="D417" s="49" t="str">
        <f t="shared" si="116"/>
        <v>Tractament Llimacs (Ferramol)</v>
      </c>
      <c r="E417" s="68">
        <f t="shared" si="115"/>
        <v>0</v>
      </c>
      <c r="F417" s="68">
        <f t="shared" si="115"/>
        <v>0</v>
      </c>
      <c r="G417" s="68">
        <f t="shared" si="115"/>
        <v>0</v>
      </c>
      <c r="H417" s="68">
        <f t="shared" si="115"/>
        <v>0</v>
      </c>
      <c r="I417" s="68">
        <f t="shared" si="115"/>
        <v>0</v>
      </c>
      <c r="J417" s="68">
        <f t="shared" si="115"/>
        <v>0</v>
      </c>
      <c r="K417" s="68">
        <f t="shared" si="115"/>
        <v>0</v>
      </c>
      <c r="L417" s="68">
        <f t="shared" si="115"/>
        <v>0</v>
      </c>
      <c r="M417" s="68">
        <f t="shared" si="115"/>
        <v>0</v>
      </c>
      <c r="N417" s="68">
        <f t="shared" si="115"/>
        <v>0</v>
      </c>
      <c r="O417" s="68">
        <f t="shared" si="115"/>
        <v>0</v>
      </c>
      <c r="P417" s="68">
        <f t="shared" si="115"/>
        <v>0</v>
      </c>
      <c r="Q417" s="5">
        <f t="shared" si="114"/>
        <v>0</v>
      </c>
      <c r="R417" s="5"/>
      <c r="S417" s="5"/>
      <c r="T417" s="5"/>
      <c r="U417" s="5"/>
      <c r="V417" s="5"/>
      <c r="W417" s="5"/>
      <c r="X417" s="5"/>
      <c r="Y417" s="5"/>
      <c r="Z417" s="5"/>
      <c r="AA417" s="5"/>
      <c r="AB417" s="5"/>
      <c r="AC417" s="5"/>
      <c r="AD417" s="5"/>
      <c r="AE417" s="5"/>
      <c r="AF417" s="5"/>
      <c r="AG417" s="5"/>
      <c r="AH417" s="5"/>
      <c r="AI417" s="5"/>
      <c r="AJ417" s="5"/>
      <c r="AK417" s="5"/>
      <c r="AL417" s="5"/>
      <c r="AM417" s="5"/>
      <c r="AN417" s="5"/>
      <c r="AO417" s="5"/>
      <c r="AP417" s="5"/>
      <c r="AQ417" s="5"/>
      <c r="AR417" s="5"/>
      <c r="AS417" s="5"/>
      <c r="AT417" s="5"/>
      <c r="AU417" s="5"/>
      <c r="AV417" s="5"/>
      <c r="AW417" s="5"/>
      <c r="AX417" s="5"/>
      <c r="AY417" s="5"/>
      <c r="AZ417" s="5"/>
      <c r="BA417" s="5"/>
      <c r="BB417" s="5"/>
      <c r="BC417" s="5"/>
      <c r="BD417" s="5"/>
      <c r="BE417" s="5"/>
      <c r="BF417" s="5"/>
      <c r="BG417" s="5"/>
      <c r="BH417" s="5"/>
      <c r="BI417" s="5"/>
      <c r="BJ417" s="5"/>
    </row>
    <row r="418" spans="2:62" hidden="1">
      <c r="C418" s="49">
        <f t="shared" si="116"/>
        <v>0</v>
      </c>
      <c r="D418" s="49">
        <f t="shared" si="116"/>
        <v>0</v>
      </c>
      <c r="E418" s="68">
        <f t="shared" si="115"/>
        <v>0</v>
      </c>
      <c r="F418" s="68">
        <f t="shared" si="115"/>
        <v>0</v>
      </c>
      <c r="G418" s="68">
        <f t="shared" si="115"/>
        <v>0</v>
      </c>
      <c r="H418" s="68">
        <f t="shared" si="115"/>
        <v>0</v>
      </c>
      <c r="I418" s="68">
        <f t="shared" si="115"/>
        <v>0</v>
      </c>
      <c r="J418" s="68">
        <f t="shared" si="115"/>
        <v>0</v>
      </c>
      <c r="K418" s="68">
        <f t="shared" si="115"/>
        <v>0</v>
      </c>
      <c r="L418" s="68">
        <f t="shared" si="115"/>
        <v>0</v>
      </c>
      <c r="M418" s="68">
        <f t="shared" si="115"/>
        <v>0</v>
      </c>
      <c r="N418" s="68">
        <f t="shared" si="115"/>
        <v>0</v>
      </c>
      <c r="O418" s="68">
        <f t="shared" si="115"/>
        <v>0</v>
      </c>
      <c r="P418" s="68">
        <f t="shared" si="115"/>
        <v>0</v>
      </c>
      <c r="Q418" s="5">
        <f t="shared" si="114"/>
        <v>0</v>
      </c>
      <c r="R418" s="5"/>
      <c r="S418" s="5"/>
      <c r="T418" s="5"/>
      <c r="U418" s="5"/>
      <c r="V418" s="5"/>
      <c r="W418" s="5"/>
      <c r="X418" s="5"/>
      <c r="Y418" s="5"/>
      <c r="Z418" s="5"/>
      <c r="AA418" s="5"/>
      <c r="AB418" s="5"/>
      <c r="AC418" s="5"/>
      <c r="AD418" s="5"/>
      <c r="AE418" s="5"/>
      <c r="AF418" s="5"/>
      <c r="AG418" s="5"/>
      <c r="AH418" s="5"/>
      <c r="AI418" s="5"/>
      <c r="AJ418" s="5"/>
      <c r="AK418" s="5"/>
      <c r="AL418" s="5"/>
      <c r="AM418" s="5"/>
      <c r="AN418" s="5"/>
      <c r="AO418" s="5"/>
      <c r="AP418" s="5"/>
      <c r="AQ418" s="5"/>
      <c r="AR418" s="5"/>
      <c r="AS418" s="5"/>
      <c r="AT418" s="5"/>
      <c r="AU418" s="5"/>
      <c r="AV418" s="5"/>
      <c r="AW418" s="5"/>
      <c r="AX418" s="5"/>
      <c r="AY418" s="5"/>
      <c r="AZ418" s="5"/>
      <c r="BA418" s="5"/>
      <c r="BB418" s="5"/>
      <c r="BC418" s="5"/>
      <c r="BD418" s="5"/>
      <c r="BE418" s="5"/>
      <c r="BF418" s="5"/>
      <c r="BG418" s="5"/>
      <c r="BH418" s="5"/>
      <c r="BI418" s="5"/>
      <c r="BJ418" s="5"/>
    </row>
    <row r="419" spans="2:62" hidden="1">
      <c r="C419" s="49">
        <f t="shared" si="116"/>
        <v>0</v>
      </c>
      <c r="D419" s="49">
        <f t="shared" si="116"/>
        <v>0</v>
      </c>
      <c r="E419" s="68">
        <f t="shared" si="115"/>
        <v>0</v>
      </c>
      <c r="F419" s="68">
        <f t="shared" si="115"/>
        <v>0</v>
      </c>
      <c r="G419" s="68">
        <f t="shared" si="115"/>
        <v>0</v>
      </c>
      <c r="H419" s="68">
        <f t="shared" si="115"/>
        <v>0</v>
      </c>
      <c r="I419" s="68">
        <f t="shared" si="115"/>
        <v>0</v>
      </c>
      <c r="J419" s="68">
        <f t="shared" si="115"/>
        <v>0</v>
      </c>
      <c r="K419" s="68">
        <f t="shared" si="115"/>
        <v>0</v>
      </c>
      <c r="L419" s="68">
        <f t="shared" si="115"/>
        <v>0</v>
      </c>
      <c r="M419" s="68">
        <f t="shared" si="115"/>
        <v>0</v>
      </c>
      <c r="N419" s="68">
        <f t="shared" si="115"/>
        <v>0</v>
      </c>
      <c r="O419" s="68">
        <f t="shared" si="115"/>
        <v>0</v>
      </c>
      <c r="P419" s="68">
        <f t="shared" si="115"/>
        <v>0</v>
      </c>
      <c r="Q419" s="5">
        <f t="shared" si="114"/>
        <v>0</v>
      </c>
      <c r="R419" s="5"/>
      <c r="S419" s="5"/>
      <c r="T419" s="5"/>
      <c r="U419" s="5"/>
      <c r="V419" s="5"/>
      <c r="W419" s="5"/>
      <c r="X419" s="5"/>
      <c r="Y419" s="5"/>
      <c r="Z419" s="5"/>
      <c r="AA419" s="5"/>
      <c r="AB419" s="5"/>
      <c r="AC419" s="5"/>
      <c r="AD419" s="5"/>
      <c r="AE419" s="5"/>
      <c r="AF419" s="5"/>
      <c r="AG419" s="5"/>
      <c r="AH419" s="5"/>
      <c r="AI419" s="5"/>
      <c r="AJ419" s="5"/>
      <c r="AK419" s="5"/>
      <c r="AL419" s="5"/>
      <c r="AM419" s="5"/>
      <c r="AN419" s="5"/>
      <c r="AO419" s="5"/>
      <c r="AP419" s="5"/>
      <c r="AQ419" s="5"/>
      <c r="AR419" s="5"/>
      <c r="AS419" s="5"/>
      <c r="AT419" s="5"/>
      <c r="AU419" s="5"/>
      <c r="AV419" s="5"/>
      <c r="AW419" s="5"/>
      <c r="AX419" s="5"/>
      <c r="AY419" s="5"/>
      <c r="AZ419" s="5"/>
      <c r="BA419" s="5"/>
      <c r="BB419" s="5"/>
      <c r="BC419" s="5"/>
      <c r="BD419" s="5"/>
      <c r="BE419" s="5"/>
      <c r="BF419" s="5"/>
      <c r="BG419" s="5"/>
      <c r="BH419" s="5"/>
      <c r="BI419" s="5"/>
      <c r="BJ419" s="5"/>
    </row>
    <row r="420" spans="2:62" hidden="1">
      <c r="C420" s="60" t="str">
        <f t="shared" si="116"/>
        <v>DESHERBAT</v>
      </c>
      <c r="D420" s="60" t="str">
        <f t="shared" si="116"/>
        <v>Desherbat amb tractor</v>
      </c>
      <c r="E420" s="69">
        <f t="shared" si="115"/>
        <v>0</v>
      </c>
      <c r="F420" s="69">
        <f t="shared" si="115"/>
        <v>0</v>
      </c>
      <c r="G420" s="69">
        <f t="shared" si="115"/>
        <v>0</v>
      </c>
      <c r="H420" s="69">
        <f t="shared" si="115"/>
        <v>0</v>
      </c>
      <c r="I420" s="69">
        <f t="shared" si="115"/>
        <v>0</v>
      </c>
      <c r="J420" s="69">
        <f t="shared" si="115"/>
        <v>0</v>
      </c>
      <c r="K420" s="69">
        <f t="shared" si="115"/>
        <v>0</v>
      </c>
      <c r="L420" s="69">
        <f t="shared" si="115"/>
        <v>0</v>
      </c>
      <c r="M420" s="69">
        <f t="shared" si="115"/>
        <v>0</v>
      </c>
      <c r="N420" s="69">
        <f t="shared" si="115"/>
        <v>0</v>
      </c>
      <c r="O420" s="69">
        <f t="shared" si="115"/>
        <v>0</v>
      </c>
      <c r="P420" s="69">
        <f t="shared" si="115"/>
        <v>0</v>
      </c>
      <c r="Q420" s="5">
        <f t="shared" si="114"/>
        <v>0</v>
      </c>
      <c r="R420" s="5"/>
      <c r="S420" s="5"/>
      <c r="T420" s="5"/>
      <c r="U420" s="5"/>
      <c r="V420" s="5"/>
      <c r="W420" s="5"/>
      <c r="X420" s="5"/>
      <c r="Y420" s="5"/>
      <c r="Z420" s="5"/>
      <c r="AA420" s="5"/>
      <c r="AB420" s="5"/>
      <c r="AC420" s="5"/>
      <c r="AD420" s="5"/>
      <c r="AE420" s="5"/>
      <c r="AF420" s="5"/>
      <c r="AG420" s="5"/>
      <c r="AH420" s="5"/>
      <c r="AI420" s="5"/>
      <c r="AJ420" s="5"/>
      <c r="AK420" s="5"/>
      <c r="AL420" s="5"/>
      <c r="AM420" s="5"/>
      <c r="AN420" s="5"/>
      <c r="AO420" s="5"/>
      <c r="AP420" s="5"/>
      <c r="AQ420" s="5"/>
      <c r="AR420" s="5"/>
      <c r="AS420" s="5"/>
      <c r="AT420" s="5"/>
      <c r="AU420" s="5"/>
      <c r="AV420" s="5"/>
      <c r="AW420" s="5"/>
      <c r="AX420" s="5"/>
      <c r="AY420" s="5"/>
      <c r="AZ420" s="5"/>
      <c r="BA420" s="5"/>
      <c r="BB420" s="5"/>
      <c r="BC420" s="5"/>
      <c r="BD420" s="5"/>
      <c r="BE420" s="5"/>
      <c r="BF420" s="5"/>
      <c r="BG420" s="5"/>
      <c r="BH420" s="5"/>
      <c r="BI420" s="5"/>
      <c r="BJ420" s="5"/>
    </row>
    <row r="421" spans="2:62" hidden="1">
      <c r="C421" s="60">
        <f t="shared" si="116"/>
        <v>0</v>
      </c>
      <c r="D421" s="60" t="str">
        <f t="shared" si="116"/>
        <v>Desherbat manual 5h/1.000  m2</v>
      </c>
      <c r="E421" s="69">
        <f t="shared" si="115"/>
        <v>0</v>
      </c>
      <c r="F421" s="69">
        <f t="shared" si="115"/>
        <v>0</v>
      </c>
      <c r="G421" s="69">
        <f t="shared" si="115"/>
        <v>0</v>
      </c>
      <c r="H421" s="69">
        <f t="shared" si="115"/>
        <v>0</v>
      </c>
      <c r="I421" s="69">
        <f t="shared" si="115"/>
        <v>0</v>
      </c>
      <c r="J421" s="69">
        <f t="shared" si="115"/>
        <v>0</v>
      </c>
      <c r="K421" s="69">
        <f t="shared" si="115"/>
        <v>0</v>
      </c>
      <c r="L421" s="69">
        <f t="shared" si="115"/>
        <v>0</v>
      </c>
      <c r="M421" s="69">
        <f t="shared" si="115"/>
        <v>0</v>
      </c>
      <c r="N421" s="69">
        <f t="shared" si="115"/>
        <v>0</v>
      </c>
      <c r="O421" s="69">
        <f t="shared" si="115"/>
        <v>0</v>
      </c>
      <c r="P421" s="69">
        <f t="shared" si="115"/>
        <v>0</v>
      </c>
      <c r="Q421" s="5">
        <f t="shared" si="114"/>
        <v>0</v>
      </c>
      <c r="R421" s="5"/>
      <c r="S421" s="5"/>
      <c r="T421" s="5"/>
      <c r="U421" s="5"/>
      <c r="V421" s="5"/>
      <c r="W421" s="5"/>
      <c r="X421" s="5"/>
      <c r="Y421" s="5"/>
      <c r="Z421" s="5"/>
      <c r="AA421" s="5"/>
      <c r="AB421" s="5"/>
      <c r="AC421" s="5"/>
      <c r="AD421" s="5"/>
      <c r="AE421" s="5"/>
      <c r="AF421" s="5"/>
      <c r="AG421" s="5"/>
      <c r="AH421" s="5"/>
      <c r="AI421" s="5"/>
      <c r="AJ421" s="5"/>
      <c r="AK421" s="5"/>
      <c r="AL421" s="5"/>
      <c r="AM421" s="5"/>
      <c r="AN421" s="5"/>
      <c r="AO421" s="5"/>
      <c r="AP421" s="5"/>
      <c r="AQ421" s="5"/>
      <c r="AR421" s="5"/>
      <c r="AS421" s="5"/>
      <c r="AT421" s="5"/>
      <c r="AU421" s="5"/>
      <c r="AV421" s="5"/>
      <c r="AW421" s="5"/>
      <c r="AX421" s="5"/>
      <c r="AY421" s="5"/>
      <c r="AZ421" s="5"/>
      <c r="BA421" s="5"/>
      <c r="BB421" s="5"/>
      <c r="BC421" s="5"/>
      <c r="BD421" s="5"/>
      <c r="BE421" s="5"/>
      <c r="BF421" s="5"/>
      <c r="BG421" s="5"/>
      <c r="BH421" s="5"/>
      <c r="BI421" s="5"/>
      <c r="BJ421" s="5"/>
    </row>
    <row r="422" spans="2:62" hidden="1">
      <c r="C422" s="60">
        <f t="shared" si="116"/>
        <v>0</v>
      </c>
      <c r="D422" s="60">
        <f t="shared" si="116"/>
        <v>0</v>
      </c>
      <c r="E422" s="69">
        <f t="shared" si="115"/>
        <v>0</v>
      </c>
      <c r="F422" s="69">
        <f t="shared" si="115"/>
        <v>0</v>
      </c>
      <c r="G422" s="69">
        <f t="shared" si="115"/>
        <v>0</v>
      </c>
      <c r="H422" s="69">
        <f t="shared" si="115"/>
        <v>0</v>
      </c>
      <c r="I422" s="69">
        <f t="shared" si="115"/>
        <v>0</v>
      </c>
      <c r="J422" s="69">
        <f t="shared" si="115"/>
        <v>0</v>
      </c>
      <c r="K422" s="69">
        <f t="shared" si="115"/>
        <v>0</v>
      </c>
      <c r="L422" s="69">
        <f t="shared" si="115"/>
        <v>0</v>
      </c>
      <c r="M422" s="69">
        <f t="shared" si="115"/>
        <v>0</v>
      </c>
      <c r="N422" s="69">
        <f t="shared" si="115"/>
        <v>0</v>
      </c>
      <c r="O422" s="69">
        <f t="shared" si="115"/>
        <v>0</v>
      </c>
      <c r="P422" s="69">
        <f t="shared" si="115"/>
        <v>0</v>
      </c>
      <c r="Q422" s="5">
        <f t="shared" si="114"/>
        <v>0</v>
      </c>
      <c r="R422" s="5"/>
      <c r="S422" s="5"/>
      <c r="T422" s="5"/>
      <c r="U422" s="5"/>
      <c r="V422" s="5"/>
      <c r="W422" s="5"/>
      <c r="X422" s="5"/>
      <c r="Y422" s="5"/>
      <c r="Z422" s="5"/>
      <c r="AA422" s="5"/>
      <c r="AB422" s="5"/>
      <c r="AC422" s="5"/>
      <c r="AD422" s="5"/>
      <c r="AE422" s="5"/>
      <c r="AF422" s="5"/>
      <c r="AG422" s="5"/>
      <c r="AH422" s="5"/>
      <c r="AI422" s="5"/>
      <c r="AJ422" s="5"/>
      <c r="AK422" s="5"/>
      <c r="AL422" s="5"/>
      <c r="AM422" s="5"/>
      <c r="AN422" s="5"/>
      <c r="AO422" s="5"/>
      <c r="AP422" s="5"/>
      <c r="AQ422" s="5"/>
      <c r="AR422" s="5"/>
      <c r="AS422" s="5"/>
      <c r="AT422" s="5"/>
      <c r="AU422" s="5"/>
      <c r="AV422" s="5"/>
      <c r="AW422" s="5"/>
      <c r="AX422" s="5"/>
      <c r="AY422" s="5"/>
      <c r="AZ422" s="5"/>
      <c r="BA422" s="5"/>
      <c r="BB422" s="5"/>
      <c r="BC422" s="5"/>
      <c r="BD422" s="5"/>
      <c r="BE422" s="5"/>
      <c r="BF422" s="5"/>
      <c r="BG422" s="5"/>
      <c r="BH422" s="5"/>
      <c r="BI422" s="5"/>
      <c r="BJ422" s="5"/>
    </row>
    <row r="423" spans="2:62" hidden="1">
      <c r="C423" s="60">
        <f t="shared" si="116"/>
        <v>0</v>
      </c>
      <c r="D423" s="60">
        <f t="shared" si="116"/>
        <v>0</v>
      </c>
      <c r="E423" s="69">
        <f t="shared" si="115"/>
        <v>0</v>
      </c>
      <c r="F423" s="69">
        <f t="shared" si="115"/>
        <v>0</v>
      </c>
      <c r="G423" s="69">
        <f t="shared" si="115"/>
        <v>0</v>
      </c>
      <c r="H423" s="69">
        <f t="shared" si="115"/>
        <v>0</v>
      </c>
      <c r="I423" s="69">
        <f t="shared" si="115"/>
        <v>0</v>
      </c>
      <c r="J423" s="69">
        <f t="shared" si="115"/>
        <v>0</v>
      </c>
      <c r="K423" s="69">
        <f t="shared" si="115"/>
        <v>0</v>
      </c>
      <c r="L423" s="69">
        <f t="shared" si="115"/>
        <v>0</v>
      </c>
      <c r="M423" s="69">
        <f t="shared" si="115"/>
        <v>0</v>
      </c>
      <c r="N423" s="69">
        <f t="shared" si="115"/>
        <v>0</v>
      </c>
      <c r="O423" s="69">
        <f t="shared" si="115"/>
        <v>0</v>
      </c>
      <c r="P423" s="69">
        <f t="shared" si="115"/>
        <v>0</v>
      </c>
      <c r="Q423" s="5">
        <f t="shared" si="114"/>
        <v>0</v>
      </c>
      <c r="R423" s="5"/>
      <c r="S423" s="5"/>
      <c r="T423" s="5"/>
      <c r="U423" s="5"/>
      <c r="V423" s="5"/>
      <c r="W423" s="5"/>
      <c r="X423" s="5"/>
      <c r="Y423" s="5"/>
      <c r="Z423" s="5"/>
      <c r="AA423" s="5"/>
      <c r="AB423" s="5"/>
      <c r="AC423" s="5"/>
      <c r="AD423" s="5"/>
      <c r="AE423" s="5"/>
      <c r="AF423" s="5"/>
      <c r="AG423" s="5"/>
      <c r="AH423" s="5"/>
      <c r="AI423" s="5"/>
      <c r="AJ423" s="5"/>
      <c r="AK423" s="5"/>
      <c r="AL423" s="5"/>
      <c r="AM423" s="5"/>
      <c r="AN423" s="5"/>
      <c r="AO423" s="5"/>
      <c r="AP423" s="5"/>
      <c r="AQ423" s="5"/>
      <c r="AR423" s="5"/>
      <c r="AS423" s="5"/>
      <c r="AT423" s="5"/>
      <c r="AU423" s="5"/>
      <c r="AV423" s="5"/>
      <c r="AW423" s="5"/>
      <c r="AX423" s="5"/>
      <c r="AY423" s="5"/>
      <c r="AZ423" s="5"/>
      <c r="BA423" s="5"/>
      <c r="BB423" s="5"/>
      <c r="BC423" s="5"/>
      <c r="BD423" s="5"/>
      <c r="BE423" s="5"/>
      <c r="BF423" s="5"/>
      <c r="BG423" s="5"/>
      <c r="BH423" s="5"/>
      <c r="BI423" s="5"/>
      <c r="BJ423" s="5"/>
    </row>
    <row r="424" spans="2:62" hidden="1">
      <c r="C424" s="62" t="str">
        <f t="shared" si="116"/>
        <v>ALTRES OPERACIONS ESPECÍFIQUES</v>
      </c>
      <c r="D424" s="62" t="str">
        <f t="shared" si="116"/>
        <v>Renda de la terra</v>
      </c>
      <c r="E424" s="70">
        <f t="shared" si="115"/>
        <v>0</v>
      </c>
      <c r="F424" s="70">
        <f t="shared" si="115"/>
        <v>0</v>
      </c>
      <c r="G424" s="70">
        <f t="shared" si="115"/>
        <v>0</v>
      </c>
      <c r="H424" s="70">
        <f t="shared" si="115"/>
        <v>0</v>
      </c>
      <c r="I424" s="70">
        <f t="shared" si="115"/>
        <v>0</v>
      </c>
      <c r="J424" s="70">
        <f t="shared" si="115"/>
        <v>0</v>
      </c>
      <c r="K424" s="70">
        <f t="shared" si="115"/>
        <v>0</v>
      </c>
      <c r="L424" s="70">
        <f t="shared" si="115"/>
        <v>0</v>
      </c>
      <c r="M424" s="70">
        <f t="shared" si="115"/>
        <v>0</v>
      </c>
      <c r="N424" s="70">
        <f t="shared" si="115"/>
        <v>0</v>
      </c>
      <c r="O424" s="70">
        <f t="shared" si="115"/>
        <v>0</v>
      </c>
      <c r="P424" s="70">
        <f t="shared" si="115"/>
        <v>0</v>
      </c>
      <c r="Q424" s="5">
        <f t="shared" si="114"/>
        <v>0</v>
      </c>
      <c r="R424" s="5"/>
      <c r="S424" s="5"/>
      <c r="T424" s="5"/>
      <c r="U424" s="5"/>
      <c r="V424" s="5"/>
      <c r="W424" s="5"/>
      <c r="X424" s="5"/>
      <c r="Y424" s="5"/>
      <c r="Z424" s="5"/>
      <c r="AA424" s="5"/>
      <c r="AB424" s="5"/>
      <c r="AC424" s="5"/>
      <c r="AD424" s="5"/>
      <c r="AE424" s="5"/>
      <c r="AF424" s="5"/>
      <c r="AG424" s="5"/>
      <c r="AH424" s="5"/>
      <c r="AI424" s="5"/>
      <c r="AJ424" s="5"/>
      <c r="AK424" s="5"/>
      <c r="AL424" s="5"/>
      <c r="AM424" s="5"/>
      <c r="AN424" s="5"/>
      <c r="AO424" s="5"/>
      <c r="AP424" s="5"/>
      <c r="AQ424" s="5"/>
      <c r="AR424" s="5"/>
      <c r="AS424" s="5"/>
      <c r="AT424" s="5"/>
      <c r="AU424" s="5"/>
      <c r="AV424" s="5"/>
      <c r="AW424" s="5"/>
      <c r="AX424" s="5"/>
      <c r="AY424" s="5"/>
      <c r="AZ424" s="5"/>
      <c r="BA424" s="5"/>
      <c r="BB424" s="5"/>
      <c r="BC424" s="5"/>
      <c r="BD424" s="5"/>
      <c r="BE424" s="5"/>
      <c r="BF424" s="5"/>
      <c r="BG424" s="5"/>
      <c r="BH424" s="5"/>
      <c r="BI424" s="5"/>
      <c r="BJ424" s="5"/>
    </row>
    <row r="425" spans="2:62" hidden="1">
      <c r="C425" s="62">
        <f t="shared" si="116"/>
        <v>0</v>
      </c>
      <c r="D425" s="62">
        <f t="shared" si="116"/>
        <v>0</v>
      </c>
      <c r="E425" s="70">
        <f t="shared" si="115"/>
        <v>0</v>
      </c>
      <c r="F425" s="70">
        <f t="shared" si="115"/>
        <v>0</v>
      </c>
      <c r="G425" s="70">
        <f t="shared" si="115"/>
        <v>0</v>
      </c>
      <c r="H425" s="70">
        <f t="shared" si="115"/>
        <v>0</v>
      </c>
      <c r="I425" s="70">
        <f t="shared" si="115"/>
        <v>0</v>
      </c>
      <c r="J425" s="70">
        <f t="shared" si="115"/>
        <v>0</v>
      </c>
      <c r="K425" s="70">
        <f t="shared" si="115"/>
        <v>0</v>
      </c>
      <c r="L425" s="70">
        <f t="shared" si="115"/>
        <v>0</v>
      </c>
      <c r="M425" s="70">
        <f t="shared" si="115"/>
        <v>0</v>
      </c>
      <c r="N425" s="70">
        <f t="shared" si="115"/>
        <v>0</v>
      </c>
      <c r="O425" s="70">
        <f t="shared" si="115"/>
        <v>0</v>
      </c>
      <c r="P425" s="70">
        <f t="shared" si="115"/>
        <v>0</v>
      </c>
      <c r="Q425" s="5">
        <f t="shared" si="114"/>
        <v>0</v>
      </c>
      <c r="R425" s="5"/>
      <c r="S425" s="5"/>
      <c r="T425" s="5"/>
      <c r="U425" s="5"/>
      <c r="V425" s="5"/>
      <c r="W425" s="5"/>
      <c r="X425" s="5"/>
      <c r="Y425" s="5"/>
      <c r="Z425" s="5"/>
      <c r="AA425" s="5"/>
      <c r="AB425" s="5"/>
      <c r="AC425" s="5"/>
      <c r="AD425" s="5"/>
      <c r="AE425" s="5"/>
      <c r="AF425" s="5"/>
      <c r="AG425" s="5"/>
      <c r="AH425" s="5"/>
      <c r="AI425" s="5"/>
      <c r="AJ425" s="5"/>
      <c r="AK425" s="5"/>
      <c r="AL425" s="5"/>
      <c r="AM425" s="5"/>
      <c r="AN425" s="5"/>
      <c r="AO425" s="5"/>
      <c r="AP425" s="5"/>
      <c r="AQ425" s="5"/>
      <c r="AR425" s="5"/>
      <c r="AS425" s="5"/>
      <c r="AT425" s="5"/>
      <c r="AU425" s="5"/>
      <c r="AV425" s="5"/>
      <c r="AW425" s="5"/>
      <c r="AX425" s="5"/>
      <c r="AY425" s="5"/>
      <c r="AZ425" s="5"/>
      <c r="BA425" s="5"/>
      <c r="BB425" s="5"/>
      <c r="BC425" s="5"/>
      <c r="BD425" s="5"/>
      <c r="BE425" s="5"/>
      <c r="BF425" s="5"/>
      <c r="BG425" s="5"/>
      <c r="BH425" s="5"/>
      <c r="BI425" s="5"/>
      <c r="BJ425" s="5"/>
    </row>
    <row r="426" spans="2:62" hidden="1">
      <c r="C426" s="62">
        <f t="shared" si="116"/>
        <v>0</v>
      </c>
      <c r="D426" s="62">
        <f t="shared" si="116"/>
        <v>0</v>
      </c>
      <c r="E426" s="70">
        <f t="shared" si="115"/>
        <v>0</v>
      </c>
      <c r="F426" s="70">
        <f t="shared" si="115"/>
        <v>0</v>
      </c>
      <c r="G426" s="70">
        <f t="shared" si="115"/>
        <v>0</v>
      </c>
      <c r="H426" s="70">
        <f t="shared" si="115"/>
        <v>0</v>
      </c>
      <c r="I426" s="70">
        <f t="shared" si="115"/>
        <v>0</v>
      </c>
      <c r="J426" s="70">
        <f t="shared" si="115"/>
        <v>0</v>
      </c>
      <c r="K426" s="70">
        <f t="shared" si="115"/>
        <v>0</v>
      </c>
      <c r="L426" s="70">
        <f t="shared" si="115"/>
        <v>0</v>
      </c>
      <c r="M426" s="70">
        <f t="shared" si="115"/>
        <v>0</v>
      </c>
      <c r="N426" s="70">
        <f t="shared" si="115"/>
        <v>0</v>
      </c>
      <c r="O426" s="70">
        <f t="shared" si="115"/>
        <v>0</v>
      </c>
      <c r="P426" s="70">
        <f t="shared" si="115"/>
        <v>0</v>
      </c>
      <c r="Q426" s="5">
        <f t="shared" si="114"/>
        <v>0</v>
      </c>
      <c r="R426" s="5"/>
      <c r="S426" s="5"/>
      <c r="T426" s="5"/>
      <c r="U426" s="5"/>
      <c r="V426" s="5"/>
      <c r="W426" s="5"/>
      <c r="X426" s="5"/>
      <c r="Y426" s="5"/>
      <c r="Z426" s="5"/>
      <c r="AA426" s="5"/>
      <c r="AB426" s="5"/>
      <c r="AC426" s="5"/>
      <c r="AD426" s="5"/>
      <c r="AE426" s="5"/>
      <c r="AF426" s="5"/>
      <c r="AG426" s="5"/>
      <c r="AH426" s="5"/>
      <c r="AI426" s="5"/>
      <c r="AJ426" s="5"/>
      <c r="AK426" s="5"/>
      <c r="AL426" s="5"/>
      <c r="AM426" s="5"/>
      <c r="AN426" s="5"/>
      <c r="AO426" s="5"/>
      <c r="AP426" s="5"/>
      <c r="AQ426" s="5"/>
      <c r="AR426" s="5"/>
      <c r="AS426" s="5"/>
      <c r="AT426" s="5"/>
      <c r="AU426" s="5"/>
      <c r="AV426" s="5"/>
      <c r="AW426" s="5"/>
      <c r="AX426" s="5"/>
      <c r="AY426" s="5"/>
      <c r="AZ426" s="5"/>
      <c r="BA426" s="5"/>
      <c r="BB426" s="5"/>
      <c r="BC426" s="5"/>
      <c r="BD426" s="5"/>
      <c r="BE426" s="5"/>
      <c r="BF426" s="5"/>
      <c r="BG426" s="5"/>
      <c r="BH426" s="5"/>
      <c r="BI426" s="5"/>
      <c r="BJ426" s="5"/>
    </row>
    <row r="427" spans="2:62" hidden="1">
      <c r="C427" s="62">
        <f t="shared" si="116"/>
        <v>0</v>
      </c>
      <c r="D427" s="62">
        <f t="shared" si="116"/>
        <v>0</v>
      </c>
      <c r="E427" s="70">
        <f t="shared" si="115"/>
        <v>0</v>
      </c>
      <c r="F427" s="70">
        <f t="shared" si="115"/>
        <v>0</v>
      </c>
      <c r="G427" s="70">
        <f t="shared" si="115"/>
        <v>0</v>
      </c>
      <c r="H427" s="70">
        <f t="shared" si="115"/>
        <v>0</v>
      </c>
      <c r="I427" s="70">
        <f t="shared" si="115"/>
        <v>0</v>
      </c>
      <c r="J427" s="70">
        <f t="shared" si="115"/>
        <v>0</v>
      </c>
      <c r="K427" s="70">
        <f t="shared" si="115"/>
        <v>0</v>
      </c>
      <c r="L427" s="70">
        <f t="shared" si="115"/>
        <v>0</v>
      </c>
      <c r="M427" s="70">
        <f t="shared" si="115"/>
        <v>0</v>
      </c>
      <c r="N427" s="70">
        <f t="shared" si="115"/>
        <v>0</v>
      </c>
      <c r="O427" s="70">
        <f t="shared" si="115"/>
        <v>0</v>
      </c>
      <c r="P427" s="70">
        <f t="shared" si="115"/>
        <v>0</v>
      </c>
      <c r="Q427" s="5">
        <f t="shared" si="114"/>
        <v>0</v>
      </c>
      <c r="R427" s="5"/>
      <c r="S427" s="5"/>
      <c r="T427" s="5"/>
      <c r="U427" s="5"/>
      <c r="V427" s="5"/>
      <c r="W427" s="5"/>
      <c r="X427" s="5"/>
      <c r="Y427" s="5"/>
      <c r="Z427" s="5"/>
      <c r="AA427" s="5"/>
      <c r="AB427" s="5"/>
      <c r="AC427" s="5"/>
      <c r="AD427" s="5"/>
      <c r="AE427" s="5"/>
      <c r="AF427" s="5"/>
      <c r="AG427" s="5"/>
      <c r="AH427" s="5"/>
      <c r="AI427" s="5"/>
      <c r="AJ427" s="5"/>
      <c r="AK427" s="5"/>
      <c r="AL427" s="5"/>
      <c r="AM427" s="5"/>
      <c r="AN427" s="5"/>
      <c r="AO427" s="5"/>
      <c r="AP427" s="5"/>
      <c r="AQ427" s="5"/>
      <c r="AR427" s="5"/>
      <c r="AS427" s="5"/>
      <c r="AT427" s="5"/>
      <c r="AU427" s="5"/>
      <c r="AV427" s="5"/>
      <c r="AW427" s="5"/>
      <c r="AX427" s="5"/>
      <c r="AY427" s="5"/>
      <c r="AZ427" s="5"/>
      <c r="BA427" s="5"/>
      <c r="BB427" s="5"/>
      <c r="BC427" s="5"/>
      <c r="BD427" s="5"/>
      <c r="BE427" s="5"/>
      <c r="BF427" s="5"/>
      <c r="BG427" s="5"/>
      <c r="BH427" s="5"/>
      <c r="BI427" s="5"/>
      <c r="BJ427" s="5"/>
    </row>
    <row r="428" spans="2:62" hidden="1">
      <c r="C428" s="62">
        <f t="shared" si="116"/>
        <v>0</v>
      </c>
      <c r="D428" s="62">
        <f t="shared" si="116"/>
        <v>0</v>
      </c>
      <c r="E428" s="70">
        <f t="shared" si="115"/>
        <v>0</v>
      </c>
      <c r="F428" s="70">
        <f t="shared" si="115"/>
        <v>0</v>
      </c>
      <c r="G428" s="70">
        <f t="shared" si="115"/>
        <v>0</v>
      </c>
      <c r="H428" s="70">
        <f t="shared" si="115"/>
        <v>0</v>
      </c>
      <c r="I428" s="70">
        <f t="shared" si="115"/>
        <v>0</v>
      </c>
      <c r="J428" s="70">
        <f t="shared" si="115"/>
        <v>0</v>
      </c>
      <c r="K428" s="70">
        <f t="shared" si="115"/>
        <v>0</v>
      </c>
      <c r="L428" s="70">
        <f t="shared" si="115"/>
        <v>0</v>
      </c>
      <c r="M428" s="70">
        <f t="shared" si="115"/>
        <v>0</v>
      </c>
      <c r="N428" s="70">
        <f t="shared" si="115"/>
        <v>0</v>
      </c>
      <c r="O428" s="70">
        <f t="shared" si="115"/>
        <v>0</v>
      </c>
      <c r="P428" s="70">
        <f t="shared" si="115"/>
        <v>0</v>
      </c>
      <c r="Q428" s="5">
        <f t="shared" si="114"/>
        <v>0</v>
      </c>
      <c r="R428" s="5"/>
      <c r="S428" s="5"/>
      <c r="T428" s="5"/>
      <c r="U428" s="5"/>
      <c r="V428" s="5"/>
      <c r="W428" s="5"/>
      <c r="X428" s="5"/>
      <c r="Y428" s="5"/>
      <c r="Z428" s="5"/>
      <c r="AA428" s="5"/>
      <c r="AB428" s="5"/>
      <c r="AC428" s="5"/>
      <c r="AD428" s="5"/>
      <c r="AE428" s="5"/>
      <c r="AF428" s="5"/>
      <c r="AG428" s="5"/>
      <c r="AH428" s="5"/>
      <c r="AI428" s="5"/>
      <c r="AJ428" s="5"/>
      <c r="AK428" s="5"/>
      <c r="AL428" s="5"/>
      <c r="AM428" s="5"/>
      <c r="AN428" s="5"/>
      <c r="AO428" s="5"/>
      <c r="AP428" s="5"/>
      <c r="AQ428" s="5"/>
      <c r="AR428" s="5"/>
      <c r="AS428" s="5"/>
      <c r="AT428" s="5"/>
      <c r="AU428" s="5"/>
      <c r="AV428" s="5"/>
      <c r="AW428" s="5"/>
      <c r="AX428" s="5"/>
      <c r="AY428" s="5"/>
      <c r="AZ428" s="5"/>
      <c r="BA428" s="5"/>
      <c r="BB428" s="5"/>
      <c r="BC428" s="5"/>
      <c r="BD428" s="5"/>
      <c r="BE428" s="5"/>
      <c r="BF428" s="5"/>
      <c r="BG428" s="5"/>
      <c r="BH428" s="5"/>
      <c r="BI428" s="5"/>
      <c r="BJ428" s="5"/>
    </row>
    <row r="429" spans="2:62" hidden="1">
      <c r="C429" s="55" t="str">
        <f t="shared" si="116"/>
        <v>RECOL.LECCIÓ</v>
      </c>
      <c r="D429" s="55" t="str">
        <f t="shared" si="116"/>
        <v>Recol.lecció bròcoli</v>
      </c>
      <c r="E429" s="71">
        <f t="shared" ref="E429:P430" si="117">+E471+E514</f>
        <v>0</v>
      </c>
      <c r="F429" s="71">
        <f t="shared" si="117"/>
        <v>0</v>
      </c>
      <c r="G429" s="71">
        <f t="shared" si="117"/>
        <v>0</v>
      </c>
      <c r="H429" s="71">
        <f t="shared" si="117"/>
        <v>0</v>
      </c>
      <c r="I429" s="71">
        <f t="shared" si="117"/>
        <v>0</v>
      </c>
      <c r="J429" s="71">
        <f t="shared" si="117"/>
        <v>0</v>
      </c>
      <c r="K429" s="71">
        <f t="shared" si="117"/>
        <v>0</v>
      </c>
      <c r="L429" s="71">
        <f t="shared" si="117"/>
        <v>0</v>
      </c>
      <c r="M429" s="71">
        <f t="shared" si="117"/>
        <v>0</v>
      </c>
      <c r="N429" s="71">
        <f t="shared" si="117"/>
        <v>0</v>
      </c>
      <c r="O429" s="71">
        <f t="shared" si="117"/>
        <v>0</v>
      </c>
      <c r="P429" s="71">
        <f t="shared" si="117"/>
        <v>0</v>
      </c>
      <c r="Q429" s="5">
        <f t="shared" si="114"/>
        <v>0</v>
      </c>
      <c r="R429" s="5"/>
      <c r="S429" s="5"/>
      <c r="T429" s="5"/>
      <c r="U429" s="5"/>
      <c r="V429" s="5"/>
      <c r="W429" s="5"/>
      <c r="X429" s="5"/>
      <c r="Y429" s="5"/>
      <c r="Z429" s="5"/>
      <c r="AA429" s="5"/>
      <c r="AB429" s="5"/>
      <c r="AC429" s="5"/>
      <c r="AD429" s="5"/>
      <c r="AE429" s="5"/>
      <c r="AF429" s="5"/>
      <c r="AG429" s="5"/>
      <c r="AH429" s="5"/>
      <c r="AI429" s="5"/>
      <c r="AJ429" s="5"/>
      <c r="AK429" s="5"/>
      <c r="AL429" s="5"/>
      <c r="AM429" s="5"/>
      <c r="AN429" s="5"/>
      <c r="AO429" s="5"/>
      <c r="AP429" s="5"/>
      <c r="AQ429" s="5"/>
      <c r="AR429" s="5"/>
      <c r="AS429" s="5"/>
      <c r="AT429" s="5"/>
      <c r="AU429" s="5"/>
      <c r="AV429" s="5"/>
      <c r="AW429" s="5"/>
      <c r="AX429" s="5"/>
      <c r="AY429" s="5"/>
      <c r="AZ429" s="5"/>
      <c r="BA429" s="5"/>
      <c r="BB429" s="5"/>
      <c r="BC429" s="5"/>
      <c r="BD429" s="5"/>
      <c r="BE429" s="5"/>
      <c r="BF429" s="5"/>
      <c r="BG429" s="5"/>
      <c r="BH429" s="5"/>
      <c r="BI429" s="5"/>
      <c r="BJ429" s="5"/>
    </row>
    <row r="430" spans="2:62" hidden="1">
      <c r="C430" s="55">
        <f t="shared" si="116"/>
        <v>0</v>
      </c>
      <c r="D430" s="55">
        <f t="shared" si="116"/>
        <v>0</v>
      </c>
      <c r="E430" s="71">
        <f t="shared" si="117"/>
        <v>0</v>
      </c>
      <c r="F430" s="71">
        <f t="shared" si="117"/>
        <v>0</v>
      </c>
      <c r="G430" s="71">
        <f t="shared" si="117"/>
        <v>0</v>
      </c>
      <c r="H430" s="71">
        <f t="shared" si="117"/>
        <v>0</v>
      </c>
      <c r="I430" s="71">
        <f t="shared" si="117"/>
        <v>0</v>
      </c>
      <c r="J430" s="71">
        <f t="shared" si="117"/>
        <v>0</v>
      </c>
      <c r="K430" s="71">
        <f t="shared" si="117"/>
        <v>0</v>
      </c>
      <c r="L430" s="71">
        <f t="shared" si="117"/>
        <v>0</v>
      </c>
      <c r="M430" s="71">
        <f t="shared" si="117"/>
        <v>0</v>
      </c>
      <c r="N430" s="71">
        <f t="shared" si="117"/>
        <v>0</v>
      </c>
      <c r="O430" s="71">
        <f t="shared" si="117"/>
        <v>0</v>
      </c>
      <c r="P430" s="71">
        <f t="shared" si="117"/>
        <v>0</v>
      </c>
      <c r="Q430" s="5">
        <f t="shared" si="114"/>
        <v>0</v>
      </c>
      <c r="R430" s="5"/>
      <c r="S430" s="5"/>
      <c r="T430" s="5"/>
      <c r="U430" s="5"/>
      <c r="V430" s="5"/>
      <c r="W430" s="5"/>
      <c r="X430" s="5"/>
      <c r="Y430" s="5"/>
      <c r="Z430" s="5"/>
      <c r="AA430" s="5"/>
      <c r="AB430" s="5"/>
      <c r="AC430" s="5"/>
      <c r="AD430" s="5"/>
      <c r="AE430" s="5"/>
      <c r="AF430" s="5"/>
      <c r="AG430" s="5"/>
      <c r="AH430" s="5"/>
      <c r="AI430" s="5"/>
      <c r="AJ430" s="5"/>
      <c r="AK430" s="5"/>
      <c r="AL430" s="5"/>
      <c r="AM430" s="5"/>
      <c r="AN430" s="5"/>
      <c r="AO430" s="5"/>
      <c r="AP430" s="5"/>
      <c r="AQ430" s="5"/>
      <c r="AR430" s="5"/>
      <c r="AS430" s="5"/>
      <c r="AT430" s="5"/>
      <c r="AU430" s="5"/>
      <c r="AV430" s="5"/>
      <c r="AW430" s="5"/>
      <c r="AX430" s="5"/>
      <c r="AY430" s="5"/>
      <c r="AZ430" s="5"/>
      <c r="BA430" s="5"/>
      <c r="BB430" s="5"/>
      <c r="BC430" s="5"/>
      <c r="BD430" s="5"/>
      <c r="BE430" s="5"/>
      <c r="BF430" s="5"/>
      <c r="BG430" s="5"/>
      <c r="BH430" s="5"/>
      <c r="BI430" s="5"/>
      <c r="BJ430" s="5"/>
    </row>
    <row r="431" spans="2:62" hidden="1">
      <c r="B431">
        <f>+B151</f>
        <v>875</v>
      </c>
      <c r="E431" s="5">
        <f>SUM(E396:E430)</f>
        <v>0</v>
      </c>
      <c r="F431" s="5">
        <f t="shared" ref="F431:L431" si="118">SUM(F396:F430)</f>
        <v>0</v>
      </c>
      <c r="G431" s="5">
        <f t="shared" si="118"/>
        <v>0</v>
      </c>
      <c r="H431" s="5">
        <f t="shared" si="118"/>
        <v>0</v>
      </c>
      <c r="I431" s="5">
        <f t="shared" si="118"/>
        <v>0</v>
      </c>
      <c r="J431" s="5">
        <f t="shared" si="118"/>
        <v>0</v>
      </c>
      <c r="K431" s="5">
        <f t="shared" si="118"/>
        <v>0</v>
      </c>
      <c r="L431" s="5">
        <f t="shared" si="118"/>
        <v>0</v>
      </c>
      <c r="M431" s="5">
        <f t="shared" ref="M431:P431" si="119">SUM(M396:M430)</f>
        <v>0</v>
      </c>
      <c r="N431" s="5">
        <f t="shared" si="119"/>
        <v>0</v>
      </c>
      <c r="O431" s="5">
        <f t="shared" si="119"/>
        <v>0</v>
      </c>
      <c r="P431" s="5">
        <f t="shared" si="119"/>
        <v>0</v>
      </c>
      <c r="Q431" s="5"/>
      <c r="R431" s="5">
        <f t="shared" ref="R431:AP431" si="120">+R151*R$49</f>
        <v>0</v>
      </c>
      <c r="S431" s="5">
        <f t="shared" si="120"/>
        <v>0</v>
      </c>
      <c r="T431" s="5">
        <f t="shared" si="120"/>
        <v>0</v>
      </c>
      <c r="U431" s="5">
        <f t="shared" si="120"/>
        <v>0</v>
      </c>
      <c r="V431" s="5">
        <f t="shared" si="120"/>
        <v>0</v>
      </c>
      <c r="W431" s="5">
        <f t="shared" si="120"/>
        <v>0</v>
      </c>
      <c r="X431" s="5">
        <f t="shared" si="120"/>
        <v>0</v>
      </c>
      <c r="Y431" s="5">
        <f t="shared" si="120"/>
        <v>0</v>
      </c>
      <c r="Z431" s="5">
        <f t="shared" si="120"/>
        <v>0</v>
      </c>
      <c r="AA431" s="5">
        <f t="shared" si="120"/>
        <v>0</v>
      </c>
      <c r="AB431" s="5">
        <f t="shared" si="120"/>
        <v>0</v>
      </c>
      <c r="AC431" s="5">
        <f t="shared" si="120"/>
        <v>0</v>
      </c>
      <c r="AD431" s="5">
        <f t="shared" si="120"/>
        <v>0</v>
      </c>
      <c r="AE431" s="5">
        <f t="shared" si="120"/>
        <v>0</v>
      </c>
      <c r="AF431" s="5">
        <f t="shared" si="120"/>
        <v>0</v>
      </c>
      <c r="AG431" s="5">
        <f t="shared" si="120"/>
        <v>0</v>
      </c>
      <c r="AH431" s="5">
        <f t="shared" si="120"/>
        <v>0</v>
      </c>
      <c r="AI431" s="5">
        <f t="shared" si="120"/>
        <v>0</v>
      </c>
      <c r="AJ431" s="5">
        <f t="shared" si="120"/>
        <v>0</v>
      </c>
      <c r="AK431" s="5">
        <f t="shared" si="120"/>
        <v>0</v>
      </c>
      <c r="AL431" s="5">
        <f t="shared" si="120"/>
        <v>0</v>
      </c>
      <c r="AM431" s="5">
        <f t="shared" si="120"/>
        <v>0</v>
      </c>
      <c r="AN431" s="5">
        <f t="shared" si="120"/>
        <v>0</v>
      </c>
      <c r="AO431" s="5">
        <f t="shared" si="120"/>
        <v>0</v>
      </c>
      <c r="AP431" s="5">
        <f t="shared" si="120"/>
        <v>0</v>
      </c>
      <c r="AQ431" s="5"/>
      <c r="AR431" s="5">
        <f>+AR151*AR$49</f>
        <v>0</v>
      </c>
      <c r="AS431" s="5">
        <f t="shared" si="52"/>
        <v>0</v>
      </c>
      <c r="AT431" s="5">
        <f t="shared" ref="AT431:AU433" si="121">+AT151*AT$49</f>
        <v>0</v>
      </c>
      <c r="AU431" s="5">
        <f t="shared" si="121"/>
        <v>0</v>
      </c>
      <c r="AV431" s="5"/>
      <c r="AW431" s="5"/>
      <c r="AX431" s="5"/>
      <c r="AY431" s="5"/>
      <c r="AZ431" s="5"/>
      <c r="BA431" s="5"/>
      <c r="BB431" s="5"/>
      <c r="BC431" s="5"/>
      <c r="BD431" s="5"/>
      <c r="BE431" s="5"/>
      <c r="BF431" s="5"/>
      <c r="BG431" s="5"/>
      <c r="BH431" s="5"/>
      <c r="BI431" s="5"/>
      <c r="BJ431" s="5"/>
    </row>
    <row r="432" spans="2:62" hidden="1">
      <c r="B432">
        <f>+B152</f>
        <v>885</v>
      </c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>
        <f t="shared" ref="R432:AP432" si="122">+R152*R$49</f>
        <v>0</v>
      </c>
      <c r="S432" s="5">
        <f t="shared" si="122"/>
        <v>0</v>
      </c>
      <c r="T432" s="5">
        <f t="shared" si="122"/>
        <v>0</v>
      </c>
      <c r="U432" s="5">
        <f t="shared" si="122"/>
        <v>0</v>
      </c>
      <c r="V432" s="5">
        <f t="shared" si="122"/>
        <v>0</v>
      </c>
      <c r="W432" s="5">
        <f t="shared" si="122"/>
        <v>0</v>
      </c>
      <c r="X432" s="5">
        <f t="shared" si="122"/>
        <v>0</v>
      </c>
      <c r="Y432" s="5">
        <f t="shared" si="122"/>
        <v>0</v>
      </c>
      <c r="Z432" s="5">
        <f t="shared" si="122"/>
        <v>0</v>
      </c>
      <c r="AA432" s="5">
        <f t="shared" si="122"/>
        <v>0</v>
      </c>
      <c r="AB432" s="5">
        <f t="shared" si="122"/>
        <v>0</v>
      </c>
      <c r="AC432" s="5">
        <f t="shared" si="122"/>
        <v>0</v>
      </c>
      <c r="AD432" s="5">
        <f t="shared" si="122"/>
        <v>0</v>
      </c>
      <c r="AE432" s="5">
        <f t="shared" si="122"/>
        <v>0</v>
      </c>
      <c r="AF432" s="5">
        <f t="shared" si="122"/>
        <v>0</v>
      </c>
      <c r="AG432" s="5">
        <f t="shared" si="122"/>
        <v>0</v>
      </c>
      <c r="AH432" s="5">
        <f t="shared" si="122"/>
        <v>0</v>
      </c>
      <c r="AI432" s="5">
        <f t="shared" si="122"/>
        <v>0</v>
      </c>
      <c r="AJ432" s="5">
        <f t="shared" si="122"/>
        <v>0</v>
      </c>
      <c r="AK432" s="5">
        <f t="shared" si="122"/>
        <v>0</v>
      </c>
      <c r="AL432" s="5">
        <f t="shared" si="122"/>
        <v>0</v>
      </c>
      <c r="AM432" s="5">
        <f t="shared" si="122"/>
        <v>0</v>
      </c>
      <c r="AN432" s="5">
        <f t="shared" si="122"/>
        <v>0</v>
      </c>
      <c r="AO432" s="5">
        <f t="shared" si="122"/>
        <v>0</v>
      </c>
      <c r="AP432" s="5">
        <f t="shared" si="122"/>
        <v>0</v>
      </c>
      <c r="AQ432" s="5"/>
      <c r="AR432" s="5">
        <f>+AR152*AR$49</f>
        <v>0</v>
      </c>
      <c r="AS432" s="5">
        <f t="shared" si="52"/>
        <v>0</v>
      </c>
      <c r="AT432" s="5">
        <f t="shared" si="121"/>
        <v>0</v>
      </c>
      <c r="AU432" s="5">
        <f t="shared" si="121"/>
        <v>0</v>
      </c>
      <c r="AV432" s="5"/>
      <c r="AW432" s="5"/>
      <c r="AX432" s="5"/>
      <c r="AY432" s="5"/>
      <c r="AZ432" s="5"/>
      <c r="BA432" s="5"/>
      <c r="BB432" s="5"/>
      <c r="BC432" s="5"/>
      <c r="BD432" s="5"/>
      <c r="BE432" s="5"/>
      <c r="BF432" s="5"/>
      <c r="BG432" s="5"/>
      <c r="BH432" s="5"/>
      <c r="BI432" s="5"/>
      <c r="BJ432" s="5"/>
    </row>
    <row r="433" spans="2:62" hidden="1">
      <c r="B433">
        <f>+B153</f>
        <v>0</v>
      </c>
      <c r="C433">
        <f>+C153</f>
        <v>0</v>
      </c>
      <c r="D433">
        <f>+D153</f>
        <v>0</v>
      </c>
      <c r="F433" s="5">
        <f t="shared" ref="F433:Q433" si="123">+F153*F$49</f>
        <v>0</v>
      </c>
      <c r="G433" s="5">
        <f t="shared" si="123"/>
        <v>0</v>
      </c>
      <c r="H433" s="5">
        <f t="shared" si="123"/>
        <v>0</v>
      </c>
      <c r="I433" s="5">
        <f t="shared" si="123"/>
        <v>0</v>
      </c>
      <c r="J433" s="5">
        <f t="shared" si="123"/>
        <v>0</v>
      </c>
      <c r="K433" s="5">
        <f t="shared" si="123"/>
        <v>0</v>
      </c>
      <c r="L433" s="5">
        <f t="shared" si="123"/>
        <v>0</v>
      </c>
      <c r="M433" s="5">
        <f t="shared" si="123"/>
        <v>0</v>
      </c>
      <c r="N433" s="5">
        <f t="shared" si="123"/>
        <v>0</v>
      </c>
      <c r="O433" s="5">
        <f t="shared" si="123"/>
        <v>0</v>
      </c>
      <c r="P433" s="5">
        <f t="shared" si="123"/>
        <v>0</v>
      </c>
      <c r="Q433" s="5">
        <f t="shared" si="123"/>
        <v>0</v>
      </c>
      <c r="R433" s="5">
        <f t="shared" ref="R433:AP433" si="124">+R153*R$49</f>
        <v>0</v>
      </c>
      <c r="S433" s="5">
        <f t="shared" si="124"/>
        <v>0</v>
      </c>
      <c r="T433" s="5">
        <f t="shared" si="124"/>
        <v>0</v>
      </c>
      <c r="U433" s="5">
        <f t="shared" si="124"/>
        <v>0</v>
      </c>
      <c r="V433" s="5">
        <f t="shared" si="124"/>
        <v>0</v>
      </c>
      <c r="W433" s="5">
        <f t="shared" si="124"/>
        <v>0</v>
      </c>
      <c r="X433" s="5">
        <f t="shared" si="124"/>
        <v>0</v>
      </c>
      <c r="Y433" s="5">
        <f t="shared" si="124"/>
        <v>0</v>
      </c>
      <c r="Z433" s="5">
        <f t="shared" si="124"/>
        <v>0</v>
      </c>
      <c r="AA433" s="5">
        <f t="shared" si="124"/>
        <v>0</v>
      </c>
      <c r="AB433" s="5">
        <f t="shared" si="124"/>
        <v>0</v>
      </c>
      <c r="AC433" s="5">
        <f t="shared" si="124"/>
        <v>0</v>
      </c>
      <c r="AD433" s="5">
        <f t="shared" si="124"/>
        <v>0</v>
      </c>
      <c r="AE433" s="5">
        <f t="shared" si="124"/>
        <v>0</v>
      </c>
      <c r="AF433" s="5">
        <f t="shared" si="124"/>
        <v>0</v>
      </c>
      <c r="AG433" s="5">
        <f t="shared" si="124"/>
        <v>0</v>
      </c>
      <c r="AH433" s="5">
        <f t="shared" si="124"/>
        <v>0</v>
      </c>
      <c r="AI433" s="5">
        <f t="shared" si="124"/>
        <v>0</v>
      </c>
      <c r="AJ433" s="5">
        <f t="shared" si="124"/>
        <v>0</v>
      </c>
      <c r="AK433" s="5">
        <f t="shared" si="124"/>
        <v>0</v>
      </c>
      <c r="AL433" s="5">
        <f t="shared" si="124"/>
        <v>0</v>
      </c>
      <c r="AM433" s="5">
        <f t="shared" si="124"/>
        <v>0</v>
      </c>
      <c r="AN433" s="5">
        <f t="shared" si="124"/>
        <v>0</v>
      </c>
      <c r="AO433" s="5">
        <f t="shared" si="124"/>
        <v>0</v>
      </c>
      <c r="AP433" s="5">
        <f t="shared" si="124"/>
        <v>0</v>
      </c>
      <c r="AQ433" s="5"/>
      <c r="AR433" s="5">
        <f>+AR153*AR$49</f>
        <v>0</v>
      </c>
      <c r="AS433" s="5">
        <f t="shared" si="52"/>
        <v>0</v>
      </c>
      <c r="AT433" s="5">
        <f t="shared" si="121"/>
        <v>0</v>
      </c>
      <c r="AU433" s="5">
        <f t="shared" si="121"/>
        <v>0</v>
      </c>
      <c r="AV433" s="5"/>
      <c r="AW433" s="5"/>
      <c r="AX433" s="5"/>
      <c r="AY433" s="5"/>
      <c r="AZ433" s="5"/>
      <c r="BA433" s="5"/>
      <c r="BB433" s="5"/>
      <c r="BC433" s="5"/>
      <c r="BD433" s="5"/>
      <c r="BE433" s="5"/>
      <c r="BF433" s="5"/>
      <c r="BG433" s="5"/>
      <c r="BH433" s="5"/>
      <c r="BI433" s="5"/>
      <c r="BJ433" s="5"/>
    </row>
    <row r="434" spans="2:62" hidden="1">
      <c r="D434" s="3" t="str">
        <f>CONCATENATE("Calendari de costos de les operacions (sense preparació): ",E3)</f>
        <v>Calendari de costos de les operacions (sense preparació): Bròcoli</v>
      </c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  <c r="AA434" s="5"/>
      <c r="AB434" s="5"/>
      <c r="AC434" s="5"/>
      <c r="AD434" s="5"/>
      <c r="AE434" s="5"/>
      <c r="AF434" s="5"/>
      <c r="AG434" s="5"/>
      <c r="AH434" s="5"/>
      <c r="AI434" s="5"/>
      <c r="AJ434" s="5"/>
      <c r="AK434" s="5"/>
      <c r="AL434" s="5"/>
      <c r="AM434" s="5"/>
      <c r="AN434" s="5"/>
      <c r="AO434" s="5"/>
      <c r="AP434" s="5"/>
      <c r="AQ434" s="5"/>
      <c r="AR434" s="5"/>
      <c r="AS434" s="5"/>
      <c r="AT434" s="5"/>
      <c r="AU434" s="5"/>
      <c r="AV434" s="5"/>
      <c r="AW434" s="5"/>
      <c r="AX434" s="5"/>
      <c r="AY434" s="5"/>
      <c r="AZ434" s="5"/>
      <c r="BA434" s="5"/>
      <c r="BB434" s="5"/>
      <c r="BC434" s="5"/>
      <c r="BD434" s="5"/>
      <c r="BE434" s="5"/>
      <c r="BF434" s="5"/>
      <c r="BG434" s="5"/>
      <c r="BH434" s="5"/>
      <c r="BI434" s="5"/>
      <c r="BJ434" s="5"/>
    </row>
    <row r="435" spans="2:62" hidden="1">
      <c r="D435" s="1"/>
      <c r="F435" s="1"/>
      <c r="G435" s="1"/>
      <c r="Q435" s="5"/>
      <c r="R435" s="5"/>
      <c r="S435" s="5"/>
      <c r="T435" s="5"/>
      <c r="U435" s="5"/>
      <c r="V435" s="5"/>
      <c r="W435" s="5"/>
      <c r="X435" s="5"/>
      <c r="Y435" s="5"/>
      <c r="Z435" s="5"/>
      <c r="AA435" s="5"/>
      <c r="AB435" s="5"/>
      <c r="AC435" s="5"/>
      <c r="AD435" s="5"/>
      <c r="AE435" s="5"/>
      <c r="AF435" s="5"/>
      <c r="AG435" s="5"/>
      <c r="AH435" s="5"/>
      <c r="AI435" s="5"/>
      <c r="AJ435" s="5"/>
      <c r="AK435" s="5"/>
      <c r="AL435" s="5"/>
      <c r="AM435" s="5"/>
      <c r="AN435" s="5"/>
      <c r="AO435" s="5"/>
      <c r="AP435" s="5"/>
      <c r="AQ435" s="5"/>
      <c r="AR435" s="5"/>
      <c r="AS435" s="5"/>
      <c r="AT435" s="5"/>
      <c r="AU435" s="5"/>
      <c r="AV435" s="5"/>
      <c r="AW435" s="5"/>
      <c r="AX435" s="5"/>
      <c r="AY435" s="5"/>
      <c r="AZ435" s="5"/>
      <c r="BA435" s="5"/>
      <c r="BB435" s="5"/>
      <c r="BC435" s="5"/>
      <c r="BD435" s="5"/>
      <c r="BE435" s="5"/>
      <c r="BF435" s="5"/>
      <c r="BG435" s="5"/>
      <c r="BH435" s="5"/>
      <c r="BI435" s="5"/>
      <c r="BJ435" s="5"/>
    </row>
    <row r="436" spans="2:62" hidden="1">
      <c r="Q436" s="5"/>
      <c r="R436" s="5"/>
      <c r="S436" s="5"/>
      <c r="T436" s="5"/>
      <c r="U436" s="5"/>
      <c r="V436" s="5"/>
      <c r="W436" s="5"/>
      <c r="X436" s="5"/>
      <c r="Y436" s="5"/>
      <c r="Z436" s="5"/>
      <c r="AA436" s="5"/>
      <c r="AB436" s="5"/>
      <c r="AC436" s="5"/>
      <c r="AD436" s="5"/>
      <c r="AE436" s="5"/>
      <c r="AF436" s="5"/>
      <c r="AG436" s="5"/>
      <c r="AH436" s="5"/>
      <c r="AI436" s="5"/>
      <c r="AJ436" s="5"/>
      <c r="AK436" s="5"/>
      <c r="AL436" s="5"/>
      <c r="AM436" s="5"/>
      <c r="AN436" s="5"/>
      <c r="AO436" s="5"/>
      <c r="AP436" s="5"/>
      <c r="AQ436" s="5"/>
      <c r="AR436" s="5"/>
      <c r="AS436" s="5"/>
      <c r="AT436" s="5"/>
      <c r="AU436" s="5"/>
      <c r="AV436" s="5"/>
      <c r="AW436" s="5"/>
      <c r="AX436" s="5"/>
      <c r="AY436" s="5"/>
      <c r="AZ436" s="5"/>
      <c r="BA436" s="5"/>
      <c r="BB436" s="5"/>
      <c r="BC436" s="5"/>
      <c r="BD436" s="5"/>
      <c r="BE436" s="5"/>
      <c r="BF436" s="5"/>
      <c r="BG436" s="5"/>
      <c r="BH436" s="5"/>
      <c r="BI436" s="5"/>
      <c r="BJ436" s="5"/>
    </row>
    <row r="437" spans="2:62" hidden="1">
      <c r="E437" t="str">
        <f t="shared" ref="E437:P437" si="125">+E7</f>
        <v xml:space="preserve">gener </v>
      </c>
      <c r="F437" t="str">
        <f t="shared" si="125"/>
        <v>febrer</v>
      </c>
      <c r="G437" t="str">
        <f t="shared" si="125"/>
        <v xml:space="preserve">març </v>
      </c>
      <c r="H437" t="str">
        <f t="shared" si="125"/>
        <v>abril</v>
      </c>
      <c r="I437" t="str">
        <f t="shared" si="125"/>
        <v>maig</v>
      </c>
      <c r="J437" t="str">
        <f t="shared" si="125"/>
        <v>juny</v>
      </c>
      <c r="K437" t="str">
        <f t="shared" si="125"/>
        <v>juliol</v>
      </c>
      <c r="L437" t="str">
        <f t="shared" si="125"/>
        <v>agost</v>
      </c>
      <c r="M437" t="str">
        <f t="shared" si="125"/>
        <v>setembre</v>
      </c>
      <c r="N437" t="str">
        <f t="shared" si="125"/>
        <v>octubre</v>
      </c>
      <c r="O437" t="str">
        <f t="shared" si="125"/>
        <v>novembre</v>
      </c>
      <c r="P437" t="str">
        <f t="shared" si="125"/>
        <v>desembre</v>
      </c>
      <c r="Q437" s="5"/>
      <c r="R437" s="5"/>
      <c r="S437" s="5"/>
      <c r="T437" s="5"/>
      <c r="U437" s="5"/>
      <c r="V437" s="5"/>
      <c r="W437" s="5"/>
      <c r="X437" s="5"/>
      <c r="Y437" s="5"/>
      <c r="Z437" s="5"/>
      <c r="AA437" s="5"/>
      <c r="AB437" s="5"/>
      <c r="AC437" s="5"/>
      <c r="AD437" s="5"/>
      <c r="AE437" s="5"/>
      <c r="AF437" s="5"/>
      <c r="AG437" s="5"/>
      <c r="AH437" s="5"/>
      <c r="AI437" s="5"/>
      <c r="AJ437" s="5"/>
      <c r="AK437" s="5"/>
      <c r="AL437" s="5"/>
      <c r="AM437" s="5"/>
      <c r="AN437" s="5"/>
      <c r="AO437" s="5"/>
      <c r="AP437" s="5"/>
      <c r="AQ437" s="5"/>
      <c r="AR437" s="5"/>
      <c r="AS437" s="5"/>
      <c r="AT437" s="5"/>
      <c r="AU437" s="5"/>
      <c r="AV437" s="5"/>
      <c r="AW437" s="5"/>
      <c r="AX437" s="5"/>
      <c r="AY437" s="5"/>
      <c r="AZ437" s="5"/>
      <c r="BA437" s="5"/>
      <c r="BB437" s="5"/>
      <c r="BC437" s="5"/>
      <c r="BD437" s="5"/>
      <c r="BE437" s="5"/>
      <c r="BF437" s="5"/>
      <c r="BG437" s="5"/>
      <c r="BH437" s="5"/>
      <c r="BI437" s="5"/>
      <c r="BJ437" s="5"/>
    </row>
    <row r="438" spans="2:62" hidden="1">
      <c r="C438" s="51" t="str">
        <f t="shared" ref="C438:D457" si="126">+C8</f>
        <v>PREPARACIÓ DEL SÒL</v>
      </c>
      <c r="D438" s="51" t="str">
        <f t="shared" si="126"/>
        <v>Desbrossat amb discos</v>
      </c>
      <c r="E438" s="64">
        <f t="shared" ref="E438:E472" si="127">+E8*VLOOKUP($D438,$D$176:$AV$280,42,FALSE)</f>
        <v>0</v>
      </c>
      <c r="F438" s="64">
        <f t="shared" ref="F438:P438" si="128">+F8*VLOOKUP($D438,$D$176:$AV$280,42,FALSE)</f>
        <v>0</v>
      </c>
      <c r="G438" s="64">
        <f t="shared" si="128"/>
        <v>0</v>
      </c>
      <c r="H438" s="64">
        <f t="shared" si="128"/>
        <v>0</v>
      </c>
      <c r="I438" s="64">
        <f t="shared" si="128"/>
        <v>0</v>
      </c>
      <c r="J438" s="64">
        <f t="shared" si="128"/>
        <v>0</v>
      </c>
      <c r="K438" s="64">
        <f t="shared" si="128"/>
        <v>0</v>
      </c>
      <c r="L438" s="64">
        <f t="shared" si="128"/>
        <v>0</v>
      </c>
      <c r="M438" s="64">
        <f t="shared" si="128"/>
        <v>0</v>
      </c>
      <c r="N438" s="64">
        <f t="shared" si="128"/>
        <v>0</v>
      </c>
      <c r="O438" s="64">
        <f t="shared" si="128"/>
        <v>0</v>
      </c>
      <c r="P438" s="64">
        <f t="shared" si="128"/>
        <v>0</v>
      </c>
      <c r="Q438" s="5">
        <f>SUM(E438:P438)</f>
        <v>0</v>
      </c>
      <c r="R438" s="5"/>
      <c r="S438" s="5"/>
      <c r="T438" s="5"/>
      <c r="U438" s="5"/>
      <c r="V438" s="5"/>
      <c r="W438" s="5"/>
      <c r="X438" s="5"/>
      <c r="Y438" s="5"/>
      <c r="Z438" s="5"/>
      <c r="AA438" s="5"/>
      <c r="AB438" s="5"/>
      <c r="AC438" s="5"/>
      <c r="AD438" s="5"/>
      <c r="AE438" s="5"/>
      <c r="AF438" s="5"/>
      <c r="AG438" s="5"/>
      <c r="AH438" s="5"/>
      <c r="AI438" s="5"/>
      <c r="AJ438" s="5"/>
      <c r="AK438" s="5"/>
      <c r="AL438" s="5"/>
      <c r="AM438" s="5"/>
      <c r="AN438" s="5"/>
      <c r="AO438" s="5"/>
      <c r="AP438" s="5"/>
      <c r="AQ438" s="5"/>
      <c r="AR438" s="5"/>
      <c r="AS438" s="5"/>
      <c r="AT438" s="5"/>
      <c r="AU438" s="5"/>
      <c r="AV438" s="5"/>
      <c r="AW438" s="5"/>
      <c r="AX438" s="5"/>
      <c r="AY438" s="5"/>
      <c r="AZ438" s="5"/>
      <c r="BA438" s="5"/>
      <c r="BB438" s="5"/>
      <c r="BC438" s="5"/>
      <c r="BD438" s="5"/>
      <c r="BE438" s="5"/>
      <c r="BF438" s="5"/>
      <c r="BG438" s="5"/>
      <c r="BH438" s="5"/>
      <c r="BI438" s="5"/>
      <c r="BJ438" s="5"/>
    </row>
    <row r="439" spans="2:62" hidden="1">
      <c r="C439" s="51">
        <f t="shared" si="126"/>
        <v>0</v>
      </c>
      <c r="D439" s="51" t="str">
        <f t="shared" si="126"/>
        <v>Subsolat</v>
      </c>
      <c r="E439" s="64">
        <f t="shared" si="127"/>
        <v>0</v>
      </c>
      <c r="F439" s="64">
        <f t="shared" ref="F439:P439" si="129">+F9*VLOOKUP($D439,$D$176:$AV$280,42,FALSE)</f>
        <v>0</v>
      </c>
      <c r="G439" s="64">
        <f t="shared" si="129"/>
        <v>0</v>
      </c>
      <c r="H439" s="64">
        <f t="shared" si="129"/>
        <v>0</v>
      </c>
      <c r="I439" s="64">
        <f t="shared" si="129"/>
        <v>0</v>
      </c>
      <c r="J439" s="64">
        <f t="shared" si="129"/>
        <v>0</v>
      </c>
      <c r="K439" s="64">
        <f t="shared" si="129"/>
        <v>0</v>
      </c>
      <c r="L439" s="64">
        <f t="shared" si="129"/>
        <v>0</v>
      </c>
      <c r="M439" s="64">
        <f t="shared" si="129"/>
        <v>0</v>
      </c>
      <c r="N439" s="64">
        <f t="shared" si="129"/>
        <v>0</v>
      </c>
      <c r="O439" s="64">
        <f t="shared" si="129"/>
        <v>0</v>
      </c>
      <c r="P439" s="64">
        <f t="shared" si="129"/>
        <v>0</v>
      </c>
      <c r="Q439" s="5">
        <f t="shared" ref="Q439:Q472" si="130">SUM(E439:P439)</f>
        <v>0</v>
      </c>
      <c r="R439" s="5"/>
      <c r="S439" s="5"/>
      <c r="T439" s="5"/>
      <c r="U439" s="5"/>
      <c r="V439" s="5"/>
      <c r="W439" s="5"/>
      <c r="X439" s="5"/>
      <c r="Y439" s="5"/>
      <c r="Z439" s="5"/>
      <c r="AA439" s="5"/>
      <c r="AB439" s="5"/>
      <c r="AC439" s="5"/>
      <c r="AD439" s="5"/>
      <c r="AE439" s="5"/>
      <c r="AF439" s="5"/>
      <c r="AG439" s="5"/>
      <c r="AH439" s="5"/>
      <c r="AI439" s="5"/>
      <c r="AJ439" s="5"/>
      <c r="AK439" s="5"/>
      <c r="AL439" s="5"/>
      <c r="AM439" s="5"/>
      <c r="AN439" s="5"/>
      <c r="AO439" s="5"/>
      <c r="AP439" s="5"/>
      <c r="AQ439" s="5"/>
      <c r="AR439" s="5"/>
      <c r="AS439" s="5"/>
      <c r="AT439" s="5"/>
      <c r="AU439" s="5"/>
      <c r="AV439" s="5"/>
      <c r="AW439" s="5"/>
      <c r="AX439" s="5"/>
      <c r="AY439" s="5"/>
      <c r="AZ439" s="5"/>
      <c r="BA439" s="5"/>
      <c r="BB439" s="5"/>
      <c r="BC439" s="5"/>
      <c r="BD439" s="5"/>
      <c r="BE439" s="5"/>
      <c r="BF439" s="5"/>
      <c r="BG439" s="5"/>
      <c r="BH439" s="5"/>
      <c r="BI439" s="5"/>
      <c r="BJ439" s="5"/>
    </row>
    <row r="440" spans="2:62" hidden="1">
      <c r="C440" s="51">
        <f t="shared" si="126"/>
        <v>0</v>
      </c>
      <c r="D440" s="51" t="str">
        <f t="shared" si="126"/>
        <v>Estripat</v>
      </c>
      <c r="E440" s="64">
        <f t="shared" si="127"/>
        <v>0</v>
      </c>
      <c r="F440" s="64">
        <f t="shared" ref="F440:P440" si="131">+F10*VLOOKUP($D440,$D$176:$AV$280,42,FALSE)</f>
        <v>0</v>
      </c>
      <c r="G440" s="64">
        <f t="shared" si="131"/>
        <v>0</v>
      </c>
      <c r="H440" s="64">
        <f t="shared" si="131"/>
        <v>0</v>
      </c>
      <c r="I440" s="64">
        <f t="shared" si="131"/>
        <v>0</v>
      </c>
      <c r="J440" s="64">
        <f t="shared" si="131"/>
        <v>0</v>
      </c>
      <c r="K440" s="64">
        <f t="shared" si="131"/>
        <v>0</v>
      </c>
      <c r="L440" s="64">
        <f t="shared" si="131"/>
        <v>0</v>
      </c>
      <c r="M440" s="64">
        <f t="shared" si="131"/>
        <v>0</v>
      </c>
      <c r="N440" s="64">
        <f t="shared" si="131"/>
        <v>0</v>
      </c>
      <c r="O440" s="64">
        <f t="shared" si="131"/>
        <v>0</v>
      </c>
      <c r="P440" s="64">
        <f t="shared" si="131"/>
        <v>0</v>
      </c>
      <c r="Q440" s="5">
        <f t="shared" si="130"/>
        <v>0</v>
      </c>
      <c r="R440" s="5"/>
      <c r="S440" s="5"/>
      <c r="T440" s="5"/>
      <c r="U440" s="5"/>
      <c r="V440" s="5"/>
      <c r="W440" s="5"/>
      <c r="X440" s="5"/>
      <c r="Y440" s="5"/>
      <c r="Z440" s="5"/>
      <c r="AA440" s="5"/>
      <c r="AB440" s="5"/>
      <c r="AC440" s="5"/>
      <c r="AD440" s="5"/>
      <c r="AE440" s="5"/>
      <c r="AF440" s="5"/>
      <c r="AG440" s="5"/>
      <c r="AH440" s="5"/>
      <c r="AI440" s="5"/>
      <c r="AJ440" s="5"/>
      <c r="AK440" s="5"/>
      <c r="AL440" s="5"/>
      <c r="AM440" s="5"/>
      <c r="AN440" s="5"/>
      <c r="AO440" s="5"/>
      <c r="AP440" s="5"/>
      <c r="AQ440" s="5"/>
      <c r="AR440" s="5"/>
      <c r="AS440" s="5"/>
      <c r="AT440" s="5"/>
      <c r="AU440" s="5"/>
      <c r="AV440" s="5"/>
      <c r="AW440" s="5"/>
      <c r="AX440" s="5"/>
      <c r="AY440" s="5"/>
      <c r="AZ440" s="5"/>
      <c r="BA440" s="5"/>
      <c r="BB440" s="5"/>
      <c r="BC440" s="5"/>
      <c r="BD440" s="5"/>
      <c r="BE440" s="5"/>
      <c r="BF440" s="5"/>
      <c r="BG440" s="5"/>
      <c r="BH440" s="5"/>
      <c r="BI440" s="5"/>
      <c r="BJ440" s="5"/>
    </row>
    <row r="441" spans="2:62" hidden="1">
      <c r="C441" s="51">
        <f t="shared" si="126"/>
        <v>0</v>
      </c>
      <c r="D441" s="51" t="str">
        <f t="shared" si="126"/>
        <v>Fresat</v>
      </c>
      <c r="E441" s="64">
        <f t="shared" si="127"/>
        <v>0</v>
      </c>
      <c r="F441" s="64">
        <f t="shared" ref="F441:P441" si="132">+F11*VLOOKUP($D441,$D$176:$AV$280,42,FALSE)</f>
        <v>0</v>
      </c>
      <c r="G441" s="64">
        <f t="shared" si="132"/>
        <v>0</v>
      </c>
      <c r="H441" s="64">
        <f t="shared" si="132"/>
        <v>0</v>
      </c>
      <c r="I441" s="64">
        <f t="shared" si="132"/>
        <v>0</v>
      </c>
      <c r="J441" s="64">
        <f t="shared" si="132"/>
        <v>0</v>
      </c>
      <c r="K441" s="64">
        <f t="shared" si="132"/>
        <v>0</v>
      </c>
      <c r="L441" s="64">
        <f t="shared" si="132"/>
        <v>0</v>
      </c>
      <c r="M441" s="64">
        <f t="shared" si="132"/>
        <v>0</v>
      </c>
      <c r="N441" s="64">
        <f t="shared" si="132"/>
        <v>0</v>
      </c>
      <c r="O441" s="64">
        <f t="shared" si="132"/>
        <v>0</v>
      </c>
      <c r="P441" s="64">
        <f t="shared" si="132"/>
        <v>0</v>
      </c>
      <c r="Q441" s="5">
        <f t="shared" si="130"/>
        <v>0</v>
      </c>
      <c r="R441" s="5"/>
      <c r="S441" s="5"/>
      <c r="T441" s="5"/>
      <c r="U441" s="5"/>
      <c r="V441" s="5"/>
      <c r="W441" s="5"/>
      <c r="X441" s="5"/>
      <c r="Y441" s="5"/>
      <c r="Z441" s="5"/>
      <c r="AA441" s="5"/>
      <c r="AB441" s="5"/>
      <c r="AC441" s="5"/>
      <c r="AD441" s="5"/>
      <c r="AE441" s="5"/>
      <c r="AF441" s="5"/>
      <c r="AG441" s="5"/>
      <c r="AH441" s="5"/>
      <c r="AI441" s="5"/>
      <c r="AJ441" s="5"/>
      <c r="AK441" s="5"/>
      <c r="AL441" s="5"/>
      <c r="AM441" s="5"/>
      <c r="AN441" s="5"/>
      <c r="AO441" s="5"/>
      <c r="AP441" s="5"/>
      <c r="AQ441" s="5"/>
      <c r="AR441" s="5"/>
      <c r="AS441" s="5"/>
      <c r="AT441" s="5"/>
      <c r="AU441" s="5"/>
      <c r="AV441" s="5"/>
      <c r="AW441" s="5"/>
      <c r="AX441" s="5"/>
      <c r="AY441" s="5"/>
      <c r="AZ441" s="5"/>
      <c r="BA441" s="5"/>
      <c r="BB441" s="5"/>
      <c r="BC441" s="5"/>
      <c r="BD441" s="5"/>
      <c r="BE441" s="5"/>
      <c r="BF441" s="5"/>
      <c r="BG441" s="5"/>
      <c r="BH441" s="5"/>
      <c r="BI441" s="5"/>
      <c r="BJ441" s="5"/>
    </row>
    <row r="442" spans="2:62" hidden="1">
      <c r="C442" s="51">
        <f t="shared" si="126"/>
        <v>0</v>
      </c>
      <c r="D442" s="51">
        <f t="shared" si="126"/>
        <v>0</v>
      </c>
      <c r="E442" s="64">
        <f t="shared" si="127"/>
        <v>0</v>
      </c>
      <c r="F442" s="64">
        <f t="shared" ref="F442:P442" si="133">+F12*VLOOKUP($D442,$D$176:$AV$280,42,FALSE)</f>
        <v>0</v>
      </c>
      <c r="G442" s="64">
        <f t="shared" si="133"/>
        <v>0</v>
      </c>
      <c r="H442" s="64">
        <f t="shared" si="133"/>
        <v>0</v>
      </c>
      <c r="I442" s="64">
        <f t="shared" si="133"/>
        <v>0</v>
      </c>
      <c r="J442" s="64">
        <f t="shared" si="133"/>
        <v>0</v>
      </c>
      <c r="K442" s="64">
        <f t="shared" si="133"/>
        <v>0</v>
      </c>
      <c r="L442" s="64">
        <f t="shared" si="133"/>
        <v>0</v>
      </c>
      <c r="M442" s="64">
        <f t="shared" si="133"/>
        <v>0</v>
      </c>
      <c r="N442" s="64">
        <f t="shared" si="133"/>
        <v>0</v>
      </c>
      <c r="O442" s="64">
        <f t="shared" si="133"/>
        <v>0</v>
      </c>
      <c r="P442" s="64">
        <f t="shared" si="133"/>
        <v>0</v>
      </c>
      <c r="Q442" s="5">
        <f t="shared" si="130"/>
        <v>0</v>
      </c>
      <c r="R442" s="5"/>
      <c r="S442" s="5"/>
      <c r="T442" s="5"/>
      <c r="U442" s="5"/>
      <c r="V442" s="5"/>
      <c r="W442" s="5"/>
      <c r="X442" s="5"/>
      <c r="Y442" s="5"/>
      <c r="Z442" s="5"/>
      <c r="AA442" s="5"/>
      <c r="AB442" s="5"/>
      <c r="AC442" s="5"/>
      <c r="AD442" s="5"/>
      <c r="AE442" s="5"/>
      <c r="AF442" s="5"/>
      <c r="AG442" s="5"/>
      <c r="AH442" s="5"/>
      <c r="AI442" s="5"/>
      <c r="AJ442" s="5"/>
      <c r="AK442" s="5"/>
      <c r="AL442" s="5"/>
      <c r="AM442" s="5"/>
      <c r="AN442" s="5"/>
      <c r="AO442" s="5"/>
      <c r="AP442" s="5"/>
      <c r="AQ442" s="5"/>
      <c r="AR442" s="5"/>
      <c r="AS442" s="5"/>
      <c r="AT442" s="5"/>
      <c r="AU442" s="5"/>
      <c r="AV442" s="5"/>
      <c r="AW442" s="5"/>
      <c r="AX442" s="5"/>
      <c r="AY442" s="5"/>
      <c r="AZ442" s="5"/>
      <c r="BA442" s="5"/>
      <c r="BB442" s="5"/>
      <c r="BC442" s="5"/>
      <c r="BD442" s="5"/>
      <c r="BE442" s="5"/>
      <c r="BF442" s="5"/>
      <c r="BG442" s="5"/>
      <c r="BH442" s="5"/>
      <c r="BI442" s="5"/>
      <c r="BJ442" s="5"/>
    </row>
    <row r="443" spans="2:62" hidden="1">
      <c r="C443" s="51">
        <f t="shared" si="126"/>
        <v>0</v>
      </c>
      <c r="D443" s="51">
        <f t="shared" si="126"/>
        <v>0</v>
      </c>
      <c r="E443" s="64">
        <f t="shared" si="127"/>
        <v>0</v>
      </c>
      <c r="F443" s="64">
        <f t="shared" ref="F443:P443" si="134">+F13*VLOOKUP($D443,$D$176:$AV$280,42,FALSE)</f>
        <v>0</v>
      </c>
      <c r="G443" s="64">
        <f t="shared" si="134"/>
        <v>0</v>
      </c>
      <c r="H443" s="64">
        <f t="shared" si="134"/>
        <v>0</v>
      </c>
      <c r="I443" s="64">
        <f t="shared" si="134"/>
        <v>0</v>
      </c>
      <c r="J443" s="64">
        <f t="shared" si="134"/>
        <v>0</v>
      </c>
      <c r="K443" s="64">
        <f t="shared" si="134"/>
        <v>0</v>
      </c>
      <c r="L443" s="64">
        <f t="shared" si="134"/>
        <v>0</v>
      </c>
      <c r="M443" s="64">
        <f t="shared" si="134"/>
        <v>0</v>
      </c>
      <c r="N443" s="64">
        <f t="shared" si="134"/>
        <v>0</v>
      </c>
      <c r="O443" s="64">
        <f t="shared" si="134"/>
        <v>0</v>
      </c>
      <c r="P443" s="64">
        <f t="shared" si="134"/>
        <v>0</v>
      </c>
      <c r="Q443" s="5">
        <f t="shared" si="130"/>
        <v>0</v>
      </c>
      <c r="R443" s="5"/>
      <c r="S443" s="5"/>
      <c r="T443" s="5"/>
      <c r="U443" s="5"/>
      <c r="V443" s="5"/>
      <c r="W443" s="5"/>
      <c r="X443" s="5"/>
      <c r="Y443" s="5"/>
      <c r="Z443" s="5"/>
      <c r="AA443" s="5"/>
      <c r="AB443" s="5"/>
      <c r="AC443" s="5"/>
      <c r="AD443" s="5"/>
      <c r="AE443" s="5"/>
      <c r="AF443" s="5"/>
      <c r="AG443" s="5"/>
      <c r="AH443" s="5"/>
      <c r="AI443" s="5"/>
      <c r="AJ443" s="5"/>
      <c r="AK443" s="5"/>
      <c r="AL443" s="5"/>
      <c r="AM443" s="5"/>
      <c r="AN443" s="5"/>
      <c r="AO443" s="5"/>
      <c r="AP443" s="5"/>
      <c r="AQ443" s="5"/>
      <c r="AR443" s="5"/>
      <c r="AS443" s="5"/>
      <c r="AT443" s="5"/>
      <c r="AU443" s="5"/>
      <c r="AV443" s="5"/>
      <c r="AW443" s="5"/>
      <c r="AX443" s="5"/>
      <c r="AY443" s="5"/>
      <c r="AZ443" s="5"/>
      <c r="BA443" s="5"/>
      <c r="BB443" s="5"/>
      <c r="BC443" s="5"/>
      <c r="BD443" s="5"/>
      <c r="BE443" s="5"/>
      <c r="BF443" s="5"/>
      <c r="BG443" s="5"/>
      <c r="BH443" s="5"/>
      <c r="BI443" s="5"/>
      <c r="BJ443" s="5"/>
    </row>
    <row r="444" spans="2:62" hidden="1">
      <c r="C444" s="51">
        <f t="shared" si="126"/>
        <v>0</v>
      </c>
      <c r="D444" s="51">
        <f t="shared" si="126"/>
        <v>0</v>
      </c>
      <c r="E444" s="64">
        <f t="shared" si="127"/>
        <v>0</v>
      </c>
      <c r="F444" s="64">
        <f t="shared" ref="F444:P444" si="135">+F14*VLOOKUP($D444,$D$176:$AV$280,42,FALSE)</f>
        <v>0</v>
      </c>
      <c r="G444" s="64">
        <f t="shared" si="135"/>
        <v>0</v>
      </c>
      <c r="H444" s="64">
        <f t="shared" si="135"/>
        <v>0</v>
      </c>
      <c r="I444" s="64">
        <f t="shared" si="135"/>
        <v>0</v>
      </c>
      <c r="J444" s="64">
        <f t="shared" si="135"/>
        <v>0</v>
      </c>
      <c r="K444" s="64">
        <f t="shared" si="135"/>
        <v>0</v>
      </c>
      <c r="L444" s="64">
        <f t="shared" si="135"/>
        <v>0</v>
      </c>
      <c r="M444" s="64">
        <f t="shared" si="135"/>
        <v>0</v>
      </c>
      <c r="N444" s="64">
        <f t="shared" si="135"/>
        <v>0</v>
      </c>
      <c r="O444" s="64">
        <f t="shared" si="135"/>
        <v>0</v>
      </c>
      <c r="P444" s="64">
        <f t="shared" si="135"/>
        <v>0</v>
      </c>
      <c r="Q444" s="5">
        <f t="shared" si="130"/>
        <v>0</v>
      </c>
      <c r="R444" s="5"/>
      <c r="S444" s="5"/>
      <c r="T444" s="5"/>
      <c r="U444" s="5"/>
      <c r="V444" s="5"/>
      <c r="W444" s="5"/>
      <c r="X444" s="5"/>
      <c r="Y444" s="5"/>
      <c r="Z444" s="5"/>
      <c r="AA444" s="5"/>
      <c r="AB444" s="5"/>
      <c r="AC444" s="5"/>
      <c r="AD444" s="5"/>
      <c r="AE444" s="5"/>
      <c r="AF444" s="5"/>
      <c r="AG444" s="5"/>
      <c r="AH444" s="5"/>
      <c r="AI444" s="5"/>
      <c r="AJ444" s="5"/>
      <c r="AK444" s="5"/>
      <c r="AL444" s="5"/>
      <c r="AM444" s="5"/>
      <c r="AN444" s="5"/>
      <c r="AO444" s="5"/>
      <c r="AP444" s="5"/>
      <c r="AQ444" s="5"/>
      <c r="AR444" s="5"/>
      <c r="AS444" s="5"/>
      <c r="AT444" s="5"/>
      <c r="AU444" s="5"/>
      <c r="AV444" s="5"/>
      <c r="AW444" s="5"/>
      <c r="AX444" s="5"/>
      <c r="AY444" s="5"/>
      <c r="AZ444" s="5"/>
      <c r="BA444" s="5"/>
      <c r="BB444" s="5"/>
      <c r="BC444" s="5"/>
      <c r="BD444" s="5"/>
      <c r="BE444" s="5"/>
      <c r="BF444" s="5"/>
      <c r="BG444" s="5"/>
      <c r="BH444" s="5"/>
      <c r="BI444" s="5"/>
      <c r="BJ444" s="5"/>
    </row>
    <row r="445" spans="2:62" hidden="1">
      <c r="C445" s="53" t="str">
        <f t="shared" si="126"/>
        <v>ADOBAT</v>
      </c>
      <c r="D445" s="53" t="str">
        <f t="shared" si="126"/>
        <v>Aplicació de compost (60 t/ha)</v>
      </c>
      <c r="E445" s="65">
        <f t="shared" si="127"/>
        <v>0</v>
      </c>
      <c r="F445" s="65">
        <f t="shared" ref="F445:P445" si="136">+F15*VLOOKUP($D445,$D$176:$AV$280,42,FALSE)</f>
        <v>0</v>
      </c>
      <c r="G445" s="65">
        <f t="shared" si="136"/>
        <v>0</v>
      </c>
      <c r="H445" s="65">
        <f t="shared" si="136"/>
        <v>0</v>
      </c>
      <c r="I445" s="65">
        <f t="shared" si="136"/>
        <v>0</v>
      </c>
      <c r="J445" s="65">
        <f t="shared" si="136"/>
        <v>0</v>
      </c>
      <c r="K445" s="65">
        <f t="shared" si="136"/>
        <v>0</v>
      </c>
      <c r="L445" s="65">
        <f t="shared" si="136"/>
        <v>0</v>
      </c>
      <c r="M445" s="65">
        <f t="shared" si="136"/>
        <v>0</v>
      </c>
      <c r="N445" s="65">
        <f t="shared" si="136"/>
        <v>0</v>
      </c>
      <c r="O445" s="65">
        <f t="shared" si="136"/>
        <v>0</v>
      </c>
      <c r="P445" s="65">
        <f t="shared" si="136"/>
        <v>0</v>
      </c>
      <c r="Q445" s="5">
        <f t="shared" si="130"/>
        <v>0</v>
      </c>
      <c r="R445" s="5"/>
      <c r="S445" s="5"/>
      <c r="T445" s="5"/>
      <c r="U445" s="5"/>
      <c r="V445" s="5"/>
      <c r="W445" s="5"/>
      <c r="X445" s="5"/>
      <c r="Y445" s="5"/>
      <c r="Z445" s="5"/>
      <c r="AA445" s="5"/>
      <c r="AB445" s="5"/>
      <c r="AC445" s="5"/>
      <c r="AD445" s="5"/>
      <c r="AE445" s="5"/>
      <c r="AF445" s="5"/>
      <c r="AG445" s="5"/>
      <c r="AH445" s="5"/>
      <c r="AI445" s="5"/>
      <c r="AJ445" s="5"/>
      <c r="AK445" s="5"/>
      <c r="AL445" s="5"/>
      <c r="AM445" s="5"/>
      <c r="AN445" s="5"/>
      <c r="AO445" s="5"/>
      <c r="AP445" s="5"/>
      <c r="AQ445" s="5"/>
      <c r="AR445" s="5"/>
      <c r="AS445" s="5"/>
      <c r="AT445" s="5"/>
      <c r="AU445" s="5"/>
      <c r="AV445" s="5"/>
      <c r="AW445" s="5"/>
      <c r="AX445" s="5"/>
      <c r="AY445" s="5"/>
      <c r="AZ445" s="5"/>
      <c r="BA445" s="5"/>
      <c r="BB445" s="5"/>
      <c r="BC445" s="5"/>
      <c r="BD445" s="5"/>
      <c r="BE445" s="5"/>
      <c r="BF445" s="5"/>
      <c r="BG445" s="5"/>
      <c r="BH445" s="5"/>
      <c r="BI445" s="5"/>
      <c r="BJ445" s="5"/>
    </row>
    <row r="446" spans="2:62" hidden="1">
      <c r="C446" s="53">
        <f t="shared" si="126"/>
        <v>0</v>
      </c>
      <c r="D446" s="53">
        <f t="shared" si="126"/>
        <v>0</v>
      </c>
      <c r="E446" s="65">
        <f t="shared" si="127"/>
        <v>0</v>
      </c>
      <c r="F446" s="65">
        <f t="shared" ref="F446:P446" si="137">+F16*VLOOKUP($D446,$D$176:$AV$280,42,FALSE)</f>
        <v>0</v>
      </c>
      <c r="G446" s="65">
        <f t="shared" si="137"/>
        <v>0</v>
      </c>
      <c r="H446" s="65">
        <f t="shared" si="137"/>
        <v>0</v>
      </c>
      <c r="I446" s="65">
        <f t="shared" si="137"/>
        <v>0</v>
      </c>
      <c r="J446" s="65">
        <f t="shared" si="137"/>
        <v>0</v>
      </c>
      <c r="K446" s="65">
        <f t="shared" si="137"/>
        <v>0</v>
      </c>
      <c r="L446" s="65">
        <f t="shared" si="137"/>
        <v>0</v>
      </c>
      <c r="M446" s="65">
        <f t="shared" si="137"/>
        <v>0</v>
      </c>
      <c r="N446" s="65">
        <f t="shared" si="137"/>
        <v>0</v>
      </c>
      <c r="O446" s="65">
        <f t="shared" si="137"/>
        <v>0</v>
      </c>
      <c r="P446" s="65">
        <f t="shared" si="137"/>
        <v>0</v>
      </c>
      <c r="Q446" s="5">
        <f t="shared" si="130"/>
        <v>0</v>
      </c>
      <c r="R446" s="5"/>
      <c r="S446" s="5"/>
      <c r="T446" s="5"/>
      <c r="U446" s="5"/>
      <c r="V446" s="5"/>
      <c r="W446" s="5"/>
      <c r="X446" s="5"/>
      <c r="Y446" s="5"/>
      <c r="Z446" s="5"/>
      <c r="AA446" s="5"/>
      <c r="AB446" s="5"/>
      <c r="AC446" s="5"/>
      <c r="AD446" s="5"/>
      <c r="AE446" s="5"/>
      <c r="AF446" s="5"/>
      <c r="AG446" s="5"/>
      <c r="AH446" s="5"/>
      <c r="AI446" s="5"/>
      <c r="AJ446" s="5"/>
      <c r="AK446" s="5"/>
      <c r="AL446" s="5"/>
      <c r="AM446" s="5"/>
      <c r="AN446" s="5"/>
      <c r="AO446" s="5"/>
      <c r="AP446" s="5"/>
      <c r="AQ446" s="5"/>
      <c r="AR446" s="5"/>
      <c r="AS446" s="5"/>
      <c r="AT446" s="5"/>
      <c r="AU446" s="5"/>
      <c r="AV446" s="5"/>
      <c r="AW446" s="5"/>
      <c r="AX446" s="5"/>
      <c r="AY446" s="5"/>
      <c r="AZ446" s="5"/>
      <c r="BA446" s="5"/>
      <c r="BB446" s="5"/>
      <c r="BC446" s="5"/>
      <c r="BD446" s="5"/>
      <c r="BE446" s="5"/>
      <c r="BF446" s="5"/>
      <c r="BG446" s="5"/>
      <c r="BH446" s="5"/>
      <c r="BI446" s="5"/>
      <c r="BJ446" s="5"/>
    </row>
    <row r="447" spans="2:62" hidden="1">
      <c r="C447" s="53">
        <f t="shared" si="126"/>
        <v>0</v>
      </c>
      <c r="D447" s="53">
        <f t="shared" si="126"/>
        <v>0</v>
      </c>
      <c r="E447" s="65">
        <f t="shared" si="127"/>
        <v>0</v>
      </c>
      <c r="F447" s="65">
        <f t="shared" ref="F447:P447" si="138">+F17*VLOOKUP($D447,$D$176:$AV$280,42,FALSE)</f>
        <v>0</v>
      </c>
      <c r="G447" s="65">
        <f t="shared" si="138"/>
        <v>0</v>
      </c>
      <c r="H447" s="65">
        <f t="shared" si="138"/>
        <v>0</v>
      </c>
      <c r="I447" s="65">
        <f t="shared" si="138"/>
        <v>0</v>
      </c>
      <c r="J447" s="65">
        <f t="shared" si="138"/>
        <v>0</v>
      </c>
      <c r="K447" s="65">
        <f t="shared" si="138"/>
        <v>0</v>
      </c>
      <c r="L447" s="65">
        <f t="shared" si="138"/>
        <v>0</v>
      </c>
      <c r="M447" s="65">
        <f t="shared" si="138"/>
        <v>0</v>
      </c>
      <c r="N447" s="65">
        <f t="shared" si="138"/>
        <v>0</v>
      </c>
      <c r="O447" s="65">
        <f t="shared" si="138"/>
        <v>0</v>
      </c>
      <c r="P447" s="65">
        <f t="shared" si="138"/>
        <v>0</v>
      </c>
      <c r="Q447" s="5">
        <f t="shared" si="130"/>
        <v>0</v>
      </c>
      <c r="R447" s="5"/>
      <c r="S447" s="5"/>
      <c r="T447" s="5"/>
      <c r="U447" s="5"/>
      <c r="V447" s="5"/>
      <c r="W447" s="5"/>
      <c r="X447" s="5"/>
      <c r="Y447" s="5"/>
      <c r="Z447" s="5"/>
      <c r="AA447" s="5"/>
      <c r="AB447" s="5"/>
      <c r="AC447" s="5"/>
      <c r="AD447" s="5"/>
      <c r="AE447" s="5"/>
      <c r="AF447" s="5"/>
      <c r="AG447" s="5"/>
      <c r="AH447" s="5"/>
      <c r="AI447" s="5"/>
      <c r="AJ447" s="5"/>
      <c r="AK447" s="5"/>
      <c r="AL447" s="5"/>
      <c r="AM447" s="5"/>
      <c r="AN447" s="5"/>
      <c r="AO447" s="5"/>
      <c r="AP447" s="5"/>
      <c r="AQ447" s="5"/>
      <c r="AR447" s="5"/>
      <c r="AS447" s="5"/>
      <c r="AT447" s="5"/>
      <c r="AU447" s="5"/>
      <c r="AV447" s="5"/>
      <c r="AW447" s="5"/>
      <c r="AX447" s="5"/>
      <c r="AY447" s="5"/>
      <c r="AZ447" s="5"/>
      <c r="BA447" s="5"/>
      <c r="BB447" s="5"/>
      <c r="BC447" s="5"/>
      <c r="BD447" s="5"/>
      <c r="BE447" s="5"/>
      <c r="BF447" s="5"/>
      <c r="BG447" s="5"/>
      <c r="BH447" s="5"/>
      <c r="BI447" s="5"/>
      <c r="BJ447" s="5"/>
    </row>
    <row r="448" spans="2:62" hidden="1">
      <c r="C448" s="53">
        <f t="shared" si="126"/>
        <v>0</v>
      </c>
      <c r="D448" s="53">
        <f t="shared" si="126"/>
        <v>0</v>
      </c>
      <c r="E448" s="65">
        <f t="shared" si="127"/>
        <v>0</v>
      </c>
      <c r="F448" s="65">
        <f t="shared" ref="F448:P448" si="139">+F18*VLOOKUP($D448,$D$176:$AV$280,42,FALSE)</f>
        <v>0</v>
      </c>
      <c r="G448" s="65">
        <f t="shared" si="139"/>
        <v>0</v>
      </c>
      <c r="H448" s="65">
        <f t="shared" si="139"/>
        <v>0</v>
      </c>
      <c r="I448" s="65">
        <f t="shared" si="139"/>
        <v>0</v>
      </c>
      <c r="J448" s="65">
        <f t="shared" si="139"/>
        <v>0</v>
      </c>
      <c r="K448" s="65">
        <f t="shared" si="139"/>
        <v>0</v>
      </c>
      <c r="L448" s="65">
        <f t="shared" si="139"/>
        <v>0</v>
      </c>
      <c r="M448" s="65">
        <f t="shared" si="139"/>
        <v>0</v>
      </c>
      <c r="N448" s="65">
        <f t="shared" si="139"/>
        <v>0</v>
      </c>
      <c r="O448" s="65">
        <f t="shared" si="139"/>
        <v>0</v>
      </c>
      <c r="P448" s="65">
        <f t="shared" si="139"/>
        <v>0</v>
      </c>
      <c r="Q448" s="5">
        <f t="shared" si="130"/>
        <v>0</v>
      </c>
      <c r="R448" s="5"/>
      <c r="S448" s="5"/>
      <c r="T448" s="5"/>
      <c r="U448" s="5"/>
      <c r="V448" s="5"/>
      <c r="W448" s="5"/>
      <c r="X448" s="5"/>
      <c r="Y448" s="5"/>
      <c r="Z448" s="5"/>
      <c r="AA448" s="5"/>
      <c r="AB448" s="5"/>
      <c r="AC448" s="5"/>
      <c r="AD448" s="5"/>
      <c r="AE448" s="5"/>
      <c r="AF448" s="5"/>
      <c r="AG448" s="5"/>
      <c r="AH448" s="5"/>
      <c r="AI448" s="5"/>
      <c r="AJ448" s="5"/>
      <c r="AK448" s="5"/>
      <c r="AL448" s="5"/>
      <c r="AM448" s="5"/>
      <c r="AN448" s="5"/>
      <c r="AO448" s="5"/>
      <c r="AP448" s="5"/>
      <c r="AQ448" s="5"/>
      <c r="AR448" s="5"/>
      <c r="AS448" s="5"/>
      <c r="AT448" s="5"/>
      <c r="AU448" s="5"/>
      <c r="AV448" s="5"/>
      <c r="AW448" s="5"/>
      <c r="AX448" s="5"/>
      <c r="AY448" s="5"/>
      <c r="AZ448" s="5"/>
      <c r="BA448" s="5"/>
      <c r="BB448" s="5"/>
      <c r="BC448" s="5"/>
      <c r="BD448" s="5"/>
      <c r="BE448" s="5"/>
      <c r="BF448" s="5"/>
      <c r="BG448" s="5"/>
      <c r="BH448" s="5"/>
      <c r="BI448" s="5"/>
      <c r="BJ448" s="5"/>
    </row>
    <row r="449" spans="3:62" hidden="1">
      <c r="C449" s="56" t="str">
        <f t="shared" si="126"/>
        <v>PLANTACIÓ</v>
      </c>
      <c r="D449" s="56" t="str">
        <f t="shared" si="126"/>
        <v>Plantació manual col o bròcoli</v>
      </c>
      <c r="E449" s="66">
        <f t="shared" si="127"/>
        <v>0</v>
      </c>
      <c r="F449" s="66">
        <f t="shared" ref="F449:P449" si="140">+F19*VLOOKUP($D449,$D$176:$AV$280,42,FALSE)</f>
        <v>0</v>
      </c>
      <c r="G449" s="66">
        <f t="shared" si="140"/>
        <v>0</v>
      </c>
      <c r="H449" s="66">
        <f t="shared" si="140"/>
        <v>0</v>
      </c>
      <c r="I449" s="66">
        <f t="shared" si="140"/>
        <v>0</v>
      </c>
      <c r="J449" s="66">
        <f t="shared" si="140"/>
        <v>0</v>
      </c>
      <c r="K449" s="66">
        <f t="shared" si="140"/>
        <v>0</v>
      </c>
      <c r="L449" s="66">
        <f t="shared" si="140"/>
        <v>0</v>
      </c>
      <c r="M449" s="66">
        <f t="shared" si="140"/>
        <v>0</v>
      </c>
      <c r="N449" s="66">
        <f t="shared" si="140"/>
        <v>0</v>
      </c>
      <c r="O449" s="66">
        <f t="shared" si="140"/>
        <v>0</v>
      </c>
      <c r="P449" s="66">
        <f t="shared" si="140"/>
        <v>0</v>
      </c>
      <c r="Q449" s="5">
        <f t="shared" si="130"/>
        <v>0</v>
      </c>
      <c r="R449" s="5"/>
      <c r="S449" s="5"/>
      <c r="T449" s="5"/>
      <c r="U449" s="5"/>
      <c r="V449" s="5"/>
      <c r="W449" s="5"/>
      <c r="X449" s="5"/>
      <c r="Y449" s="5"/>
      <c r="Z449" s="5"/>
      <c r="AA449" s="5"/>
      <c r="AB449" s="5"/>
      <c r="AC449" s="5"/>
      <c r="AD449" s="5"/>
      <c r="AE449" s="5"/>
      <c r="AF449" s="5"/>
      <c r="AG449" s="5"/>
      <c r="AH449" s="5"/>
      <c r="AI449" s="5"/>
      <c r="AJ449" s="5"/>
      <c r="AK449" s="5"/>
      <c r="AL449" s="5"/>
      <c r="AM449" s="5"/>
      <c r="AN449" s="5"/>
      <c r="AO449" s="5"/>
      <c r="AP449" s="5"/>
      <c r="AQ449" s="5"/>
      <c r="AR449" s="5"/>
      <c r="AS449" s="5"/>
      <c r="AT449" s="5"/>
      <c r="AU449" s="5"/>
      <c r="AV449" s="5"/>
      <c r="AW449" s="5"/>
      <c r="AX449" s="5"/>
      <c r="AY449" s="5"/>
      <c r="AZ449" s="5"/>
      <c r="BA449" s="5"/>
      <c r="BB449" s="5"/>
      <c r="BC449" s="5"/>
      <c r="BD449" s="5"/>
      <c r="BE449" s="5"/>
      <c r="BF449" s="5"/>
      <c r="BG449" s="5"/>
      <c r="BH449" s="5"/>
      <c r="BI449" s="5"/>
      <c r="BJ449" s="5"/>
    </row>
    <row r="450" spans="3:62" hidden="1">
      <c r="C450" s="56">
        <f t="shared" si="126"/>
        <v>0</v>
      </c>
      <c r="D450" s="56">
        <f t="shared" si="126"/>
        <v>0</v>
      </c>
      <c r="E450" s="66">
        <f t="shared" si="127"/>
        <v>0</v>
      </c>
      <c r="F450" s="66">
        <f t="shared" ref="F450:P450" si="141">+F20*VLOOKUP($D450,$D$176:$AV$280,42,FALSE)</f>
        <v>0</v>
      </c>
      <c r="G450" s="66">
        <f t="shared" si="141"/>
        <v>0</v>
      </c>
      <c r="H450" s="66">
        <f t="shared" si="141"/>
        <v>0</v>
      </c>
      <c r="I450" s="66">
        <f t="shared" si="141"/>
        <v>0</v>
      </c>
      <c r="J450" s="66">
        <f t="shared" si="141"/>
        <v>0</v>
      </c>
      <c r="K450" s="66">
        <f t="shared" si="141"/>
        <v>0</v>
      </c>
      <c r="L450" s="66">
        <f t="shared" si="141"/>
        <v>0</v>
      </c>
      <c r="M450" s="66">
        <f t="shared" si="141"/>
        <v>0</v>
      </c>
      <c r="N450" s="66">
        <f t="shared" si="141"/>
        <v>0</v>
      </c>
      <c r="O450" s="66">
        <f t="shared" si="141"/>
        <v>0</v>
      </c>
      <c r="P450" s="66">
        <f t="shared" si="141"/>
        <v>0</v>
      </c>
      <c r="Q450" s="5">
        <f t="shared" si="130"/>
        <v>0</v>
      </c>
      <c r="R450" s="5"/>
      <c r="S450" s="5"/>
      <c r="T450" s="5"/>
      <c r="U450" s="5"/>
      <c r="V450" s="5"/>
      <c r="W450" s="5"/>
      <c r="X450" s="5"/>
      <c r="Y450" s="5"/>
      <c r="Z450" s="5"/>
      <c r="AA450" s="5"/>
      <c r="AB450" s="5"/>
      <c r="AC450" s="5"/>
      <c r="AD450" s="5"/>
      <c r="AE450" s="5"/>
      <c r="AF450" s="5"/>
      <c r="AG450" s="5"/>
      <c r="AH450" s="5"/>
      <c r="AI450" s="5"/>
      <c r="AJ450" s="5"/>
      <c r="AK450" s="5"/>
      <c r="AL450" s="5"/>
      <c r="AM450" s="5"/>
      <c r="AN450" s="5"/>
      <c r="AO450" s="5"/>
      <c r="AP450" s="5"/>
      <c r="AQ450" s="5"/>
      <c r="AR450" s="5"/>
      <c r="AS450" s="5"/>
      <c r="AT450" s="5"/>
      <c r="AU450" s="5"/>
      <c r="AV450" s="5"/>
      <c r="AW450" s="5"/>
      <c r="AX450" s="5"/>
      <c r="AY450" s="5"/>
      <c r="AZ450" s="5"/>
      <c r="BA450" s="5"/>
      <c r="BB450" s="5"/>
      <c r="BC450" s="5"/>
      <c r="BD450" s="5"/>
      <c r="BE450" s="5"/>
      <c r="BF450" s="5"/>
      <c r="BG450" s="5"/>
      <c r="BH450" s="5"/>
      <c r="BI450" s="5"/>
      <c r="BJ450" s="5"/>
    </row>
    <row r="451" spans="3:62" hidden="1">
      <c r="C451" s="56">
        <f t="shared" si="126"/>
        <v>0</v>
      </c>
      <c r="D451" s="56">
        <f t="shared" si="126"/>
        <v>0</v>
      </c>
      <c r="E451" s="66">
        <f t="shared" si="127"/>
        <v>0</v>
      </c>
      <c r="F451" s="66">
        <f t="shared" ref="F451:P451" si="142">+F21*VLOOKUP($D451,$D$176:$AV$280,42,FALSE)</f>
        <v>0</v>
      </c>
      <c r="G451" s="66">
        <f t="shared" si="142"/>
        <v>0</v>
      </c>
      <c r="H451" s="66">
        <f t="shared" si="142"/>
        <v>0</v>
      </c>
      <c r="I451" s="66">
        <f t="shared" si="142"/>
        <v>0</v>
      </c>
      <c r="J451" s="66">
        <f t="shared" si="142"/>
        <v>0</v>
      </c>
      <c r="K451" s="66">
        <f t="shared" si="142"/>
        <v>0</v>
      </c>
      <c r="L451" s="66">
        <f t="shared" si="142"/>
        <v>0</v>
      </c>
      <c r="M451" s="66">
        <f t="shared" si="142"/>
        <v>0</v>
      </c>
      <c r="N451" s="66">
        <f t="shared" si="142"/>
        <v>0</v>
      </c>
      <c r="O451" s="66">
        <f t="shared" si="142"/>
        <v>0</v>
      </c>
      <c r="P451" s="66">
        <f t="shared" si="142"/>
        <v>0</v>
      </c>
      <c r="Q451" s="5">
        <f t="shared" si="130"/>
        <v>0</v>
      </c>
      <c r="R451" s="5"/>
      <c r="S451" s="5"/>
      <c r="T451" s="5"/>
      <c r="U451" s="5"/>
      <c r="V451" s="5"/>
      <c r="W451" s="5"/>
      <c r="X451" s="5"/>
      <c r="Y451" s="5"/>
      <c r="Z451" s="5"/>
      <c r="AA451" s="5"/>
      <c r="AB451" s="5"/>
      <c r="AC451" s="5"/>
      <c r="AD451" s="5"/>
      <c r="AE451" s="5"/>
      <c r="AF451" s="5"/>
      <c r="AG451" s="5"/>
      <c r="AH451" s="5"/>
      <c r="AI451" s="5"/>
      <c r="AJ451" s="5"/>
      <c r="AK451" s="5"/>
      <c r="AL451" s="5"/>
      <c r="AM451" s="5"/>
      <c r="AN451" s="5"/>
      <c r="AO451" s="5"/>
      <c r="AP451" s="5"/>
      <c r="AQ451" s="5"/>
      <c r="AR451" s="5"/>
      <c r="AS451" s="5"/>
      <c r="AT451" s="5"/>
      <c r="AU451" s="5"/>
      <c r="AV451" s="5"/>
      <c r="AW451" s="5"/>
      <c r="AX451" s="5"/>
      <c r="AY451" s="5"/>
      <c r="AZ451" s="5"/>
      <c r="BA451" s="5"/>
      <c r="BB451" s="5"/>
      <c r="BC451" s="5"/>
      <c r="BD451" s="5"/>
      <c r="BE451" s="5"/>
      <c r="BF451" s="5"/>
      <c r="BG451" s="5"/>
      <c r="BH451" s="5"/>
      <c r="BI451" s="5"/>
      <c r="BJ451" s="5"/>
    </row>
    <row r="452" spans="3:62" hidden="1">
      <c r="C452" s="56">
        <f t="shared" si="126"/>
        <v>0</v>
      </c>
      <c r="D452" s="56">
        <f t="shared" si="126"/>
        <v>0</v>
      </c>
      <c r="E452" s="66">
        <f t="shared" si="127"/>
        <v>0</v>
      </c>
      <c r="F452" s="66">
        <f t="shared" ref="F452:P452" si="143">+F22*VLOOKUP($D452,$D$176:$AV$280,42,FALSE)</f>
        <v>0</v>
      </c>
      <c r="G452" s="66">
        <f t="shared" si="143"/>
        <v>0</v>
      </c>
      <c r="H452" s="66">
        <f t="shared" si="143"/>
        <v>0</v>
      </c>
      <c r="I452" s="66">
        <f t="shared" si="143"/>
        <v>0</v>
      </c>
      <c r="J452" s="66">
        <f t="shared" si="143"/>
        <v>0</v>
      </c>
      <c r="K452" s="66">
        <f t="shared" si="143"/>
        <v>0</v>
      </c>
      <c r="L452" s="66">
        <f t="shared" si="143"/>
        <v>0</v>
      </c>
      <c r="M452" s="66">
        <f t="shared" si="143"/>
        <v>0</v>
      </c>
      <c r="N452" s="66">
        <f t="shared" si="143"/>
        <v>0</v>
      </c>
      <c r="O452" s="66">
        <f t="shared" si="143"/>
        <v>0</v>
      </c>
      <c r="P452" s="66">
        <f t="shared" si="143"/>
        <v>0</v>
      </c>
      <c r="Q452" s="5">
        <f t="shared" si="130"/>
        <v>0</v>
      </c>
      <c r="R452" s="5"/>
      <c r="S452" s="5"/>
      <c r="T452" s="5"/>
      <c r="U452" s="5"/>
      <c r="V452" s="5"/>
      <c r="W452" s="5"/>
      <c r="X452" s="5"/>
      <c r="Y452" s="5"/>
      <c r="Z452" s="5"/>
      <c r="AA452" s="5"/>
      <c r="AB452" s="5"/>
      <c r="AC452" s="5"/>
      <c r="AD452" s="5"/>
      <c r="AE452" s="5"/>
      <c r="AF452" s="5"/>
      <c r="AG452" s="5"/>
      <c r="AH452" s="5"/>
      <c r="AI452" s="5"/>
      <c r="AJ452" s="5"/>
      <c r="AK452" s="5"/>
      <c r="AL452" s="5"/>
      <c r="AM452" s="5"/>
      <c r="AN452" s="5"/>
      <c r="AO452" s="5"/>
      <c r="AP452" s="5"/>
      <c r="AQ452" s="5"/>
      <c r="AR452" s="5"/>
      <c r="AS452" s="5"/>
      <c r="AT452" s="5"/>
      <c r="AU452" s="5"/>
      <c r="AV452" s="5"/>
      <c r="AW452" s="5"/>
      <c r="AX452" s="5"/>
      <c r="AY452" s="5"/>
      <c r="AZ452" s="5"/>
      <c r="BA452" s="5"/>
      <c r="BB452" s="5"/>
      <c r="BC452" s="5"/>
      <c r="BD452" s="5"/>
      <c r="BE452" s="5"/>
      <c r="BF452" s="5"/>
      <c r="BG452" s="5"/>
      <c r="BH452" s="5"/>
      <c r="BI452" s="5"/>
      <c r="BJ452" s="5"/>
    </row>
    <row r="453" spans="3:62" hidden="1">
      <c r="C453" s="58" t="str">
        <f t="shared" si="126"/>
        <v>REG</v>
      </c>
      <c r="D453" s="58" t="str">
        <f t="shared" si="126"/>
        <v>Instal.lació sistema de reg amb cinta (1 m per m2)</v>
      </c>
      <c r="E453" s="67">
        <f t="shared" si="127"/>
        <v>0</v>
      </c>
      <c r="F453" s="67">
        <f t="shared" ref="F453:P453" si="144">+F23*VLOOKUP($D453,$D$176:$AV$280,42,FALSE)</f>
        <v>0</v>
      </c>
      <c r="G453" s="67">
        <f t="shared" si="144"/>
        <v>0</v>
      </c>
      <c r="H453" s="67">
        <f t="shared" si="144"/>
        <v>0</v>
      </c>
      <c r="I453" s="67">
        <f t="shared" si="144"/>
        <v>0</v>
      </c>
      <c r="J453" s="67">
        <f t="shared" si="144"/>
        <v>0</v>
      </c>
      <c r="K453" s="67">
        <f t="shared" si="144"/>
        <v>0</v>
      </c>
      <c r="L453" s="67">
        <f t="shared" si="144"/>
        <v>0</v>
      </c>
      <c r="M453" s="67">
        <f t="shared" si="144"/>
        <v>0</v>
      </c>
      <c r="N453" s="67">
        <f t="shared" si="144"/>
        <v>0</v>
      </c>
      <c r="O453" s="67">
        <f t="shared" si="144"/>
        <v>0</v>
      </c>
      <c r="P453" s="67">
        <f t="shared" si="144"/>
        <v>0</v>
      </c>
      <c r="Q453" s="5">
        <f t="shared" si="130"/>
        <v>0</v>
      </c>
      <c r="R453" s="5"/>
      <c r="S453" s="5"/>
      <c r="T453" s="5"/>
      <c r="U453" s="5"/>
      <c r="V453" s="5"/>
      <c r="W453" s="5"/>
      <c r="X453" s="5"/>
      <c r="Y453" s="5"/>
      <c r="Z453" s="5"/>
      <c r="AA453" s="5"/>
      <c r="AB453" s="5"/>
      <c r="AC453" s="5"/>
      <c r="AD453" s="5"/>
      <c r="AE453" s="5"/>
      <c r="AF453" s="5"/>
      <c r="AG453" s="5"/>
      <c r="AH453" s="5"/>
      <c r="AI453" s="5"/>
      <c r="AJ453" s="5"/>
      <c r="AK453" s="5"/>
      <c r="AL453" s="5"/>
      <c r="AM453" s="5"/>
      <c r="AN453" s="5"/>
      <c r="AO453" s="5"/>
      <c r="AP453" s="5"/>
      <c r="AQ453" s="5"/>
      <c r="AR453" s="5"/>
      <c r="AS453" s="5"/>
      <c r="AT453" s="5"/>
      <c r="AU453" s="5"/>
      <c r="AV453" s="5"/>
      <c r="AW453" s="5"/>
      <c r="AX453" s="5"/>
      <c r="AY453" s="5"/>
      <c r="AZ453" s="5"/>
      <c r="BA453" s="5"/>
      <c r="BB453" s="5"/>
      <c r="BC453" s="5"/>
      <c r="BD453" s="5"/>
      <c r="BE453" s="5"/>
      <c r="BF453" s="5"/>
      <c r="BG453" s="5"/>
      <c r="BH453" s="5"/>
      <c r="BI453" s="5"/>
      <c r="BJ453" s="5"/>
    </row>
    <row r="454" spans="3:62" hidden="1">
      <c r="C454" s="58">
        <f t="shared" si="126"/>
        <v>0</v>
      </c>
      <c r="D454" s="58" t="str">
        <f t="shared" si="126"/>
        <v>Reg (L/m2)</v>
      </c>
      <c r="E454" s="67">
        <f t="shared" si="127"/>
        <v>0</v>
      </c>
      <c r="F454" s="67">
        <f t="shared" ref="F454:P454" si="145">+F24*VLOOKUP($D454,$D$176:$AV$280,42,FALSE)</f>
        <v>0</v>
      </c>
      <c r="G454" s="67">
        <f t="shared" si="145"/>
        <v>0</v>
      </c>
      <c r="H454" s="67">
        <f t="shared" si="145"/>
        <v>0</v>
      </c>
      <c r="I454" s="67">
        <f t="shared" si="145"/>
        <v>0</v>
      </c>
      <c r="J454" s="67">
        <f t="shared" si="145"/>
        <v>0</v>
      </c>
      <c r="K454" s="67">
        <f t="shared" si="145"/>
        <v>0</v>
      </c>
      <c r="L454" s="67">
        <f t="shared" si="145"/>
        <v>0</v>
      </c>
      <c r="M454" s="67">
        <f t="shared" si="145"/>
        <v>0</v>
      </c>
      <c r="N454" s="67">
        <f t="shared" si="145"/>
        <v>0</v>
      </c>
      <c r="O454" s="67">
        <f t="shared" si="145"/>
        <v>0</v>
      </c>
      <c r="P454" s="67">
        <f t="shared" si="145"/>
        <v>0</v>
      </c>
      <c r="Q454" s="5">
        <f t="shared" si="130"/>
        <v>0</v>
      </c>
      <c r="R454" s="5"/>
      <c r="S454" s="5"/>
      <c r="T454" s="5"/>
      <c r="U454" s="5"/>
      <c r="V454" s="5"/>
      <c r="W454" s="5"/>
      <c r="X454" s="5"/>
      <c r="Y454" s="5"/>
      <c r="Z454" s="5"/>
      <c r="AA454" s="5"/>
      <c r="AB454" s="5"/>
      <c r="AC454" s="5"/>
      <c r="AD454" s="5"/>
      <c r="AE454" s="5"/>
      <c r="AF454" s="5"/>
      <c r="AG454" s="5"/>
      <c r="AH454" s="5"/>
      <c r="AI454" s="5"/>
      <c r="AJ454" s="5"/>
      <c r="AK454" s="5"/>
      <c r="AL454" s="5"/>
      <c r="AM454" s="5"/>
      <c r="AN454" s="5"/>
      <c r="AO454" s="5"/>
      <c r="AP454" s="5"/>
      <c r="AQ454" s="5"/>
      <c r="AR454" s="5"/>
      <c r="AS454" s="5"/>
      <c r="AT454" s="5"/>
      <c r="AU454" s="5"/>
      <c r="AV454" s="5"/>
      <c r="AW454" s="5"/>
      <c r="AX454" s="5"/>
      <c r="AY454" s="5"/>
      <c r="AZ454" s="5"/>
      <c r="BA454" s="5"/>
      <c r="BB454" s="5"/>
      <c r="BC454" s="5"/>
      <c r="BD454" s="5"/>
      <c r="BE454" s="5"/>
      <c r="BF454" s="5"/>
      <c r="BG454" s="5"/>
      <c r="BH454" s="5"/>
      <c r="BI454" s="5"/>
      <c r="BJ454" s="5"/>
    </row>
    <row r="455" spans="3:62" hidden="1">
      <c r="C455" s="58">
        <f t="shared" si="126"/>
        <v>0</v>
      </c>
      <c r="D455" s="58" t="str">
        <f t="shared" si="126"/>
        <v>Desinstal.lació sistema de reg amb cinta</v>
      </c>
      <c r="E455" s="67">
        <f t="shared" si="127"/>
        <v>0</v>
      </c>
      <c r="F455" s="67">
        <f t="shared" ref="F455:P455" si="146">+F25*VLOOKUP($D455,$D$176:$AV$280,42,FALSE)</f>
        <v>0</v>
      </c>
      <c r="G455" s="67">
        <f t="shared" si="146"/>
        <v>0</v>
      </c>
      <c r="H455" s="67">
        <f t="shared" si="146"/>
        <v>0</v>
      </c>
      <c r="I455" s="67">
        <f t="shared" si="146"/>
        <v>0</v>
      </c>
      <c r="J455" s="67">
        <f t="shared" si="146"/>
        <v>0</v>
      </c>
      <c r="K455" s="67">
        <f t="shared" si="146"/>
        <v>0</v>
      </c>
      <c r="L455" s="67">
        <f t="shared" si="146"/>
        <v>0</v>
      </c>
      <c r="M455" s="67">
        <f t="shared" si="146"/>
        <v>0</v>
      </c>
      <c r="N455" s="67">
        <f t="shared" si="146"/>
        <v>0</v>
      </c>
      <c r="O455" s="67">
        <f t="shared" si="146"/>
        <v>0</v>
      </c>
      <c r="P455" s="67">
        <f t="shared" si="146"/>
        <v>0</v>
      </c>
      <c r="Q455" s="5">
        <f t="shared" si="130"/>
        <v>0</v>
      </c>
      <c r="R455" s="5"/>
      <c r="S455" s="5"/>
      <c r="T455" s="5"/>
      <c r="U455" s="5"/>
      <c r="V455" s="5"/>
      <c r="W455" s="5"/>
      <c r="X455" s="5"/>
      <c r="Y455" s="5"/>
      <c r="Z455" s="5"/>
      <c r="AA455" s="5"/>
      <c r="AB455" s="5"/>
      <c r="AC455" s="5"/>
      <c r="AD455" s="5"/>
      <c r="AE455" s="5"/>
      <c r="AF455" s="5"/>
      <c r="AG455" s="5"/>
      <c r="AH455" s="5"/>
      <c r="AI455" s="5"/>
      <c r="AJ455" s="5"/>
      <c r="AK455" s="5"/>
      <c r="AL455" s="5"/>
      <c r="AM455" s="5"/>
      <c r="AN455" s="5"/>
      <c r="AO455" s="5"/>
      <c r="AP455" s="5"/>
      <c r="AQ455" s="5"/>
      <c r="AR455" s="5"/>
      <c r="AS455" s="5"/>
      <c r="AT455" s="5"/>
      <c r="AU455" s="5"/>
      <c r="AV455" s="5"/>
      <c r="AW455" s="5"/>
      <c r="AX455" s="5"/>
      <c r="AY455" s="5"/>
      <c r="AZ455" s="5"/>
      <c r="BA455" s="5"/>
      <c r="BB455" s="5"/>
      <c r="BC455" s="5"/>
      <c r="BD455" s="5"/>
      <c r="BE455" s="5"/>
      <c r="BF455" s="5"/>
      <c r="BG455" s="5"/>
      <c r="BH455" s="5"/>
      <c r="BI455" s="5"/>
      <c r="BJ455" s="5"/>
    </row>
    <row r="456" spans="3:62" hidden="1">
      <c r="C456" s="58">
        <f t="shared" si="126"/>
        <v>0</v>
      </c>
      <c r="D456" s="58">
        <f t="shared" si="126"/>
        <v>0</v>
      </c>
      <c r="E456" s="67">
        <f t="shared" si="127"/>
        <v>0</v>
      </c>
      <c r="F456" s="67">
        <f t="shared" ref="F456:P456" si="147">+F26*VLOOKUP($D456,$D$176:$AV$280,42,FALSE)</f>
        <v>0</v>
      </c>
      <c r="G456" s="67">
        <f t="shared" si="147"/>
        <v>0</v>
      </c>
      <c r="H456" s="67">
        <f t="shared" si="147"/>
        <v>0</v>
      </c>
      <c r="I456" s="67">
        <f t="shared" si="147"/>
        <v>0</v>
      </c>
      <c r="J456" s="67">
        <f t="shared" si="147"/>
        <v>0</v>
      </c>
      <c r="K456" s="67">
        <f t="shared" si="147"/>
        <v>0</v>
      </c>
      <c r="L456" s="67">
        <f t="shared" si="147"/>
        <v>0</v>
      </c>
      <c r="M456" s="67">
        <f t="shared" si="147"/>
        <v>0</v>
      </c>
      <c r="N456" s="67">
        <f t="shared" si="147"/>
        <v>0</v>
      </c>
      <c r="O456" s="67">
        <f t="shared" si="147"/>
        <v>0</v>
      </c>
      <c r="P456" s="67">
        <f t="shared" si="147"/>
        <v>0</v>
      </c>
      <c r="Q456" s="5">
        <f t="shared" si="130"/>
        <v>0</v>
      </c>
      <c r="R456" s="5"/>
      <c r="S456" s="5"/>
      <c r="T456" s="5"/>
      <c r="U456" s="5"/>
      <c r="V456" s="5"/>
      <c r="W456" s="5"/>
      <c r="X456" s="5"/>
      <c r="Y456" s="5"/>
      <c r="Z456" s="5"/>
      <c r="AA456" s="5"/>
      <c r="AB456" s="5"/>
      <c r="AC456" s="5"/>
      <c r="AD456" s="5"/>
      <c r="AE456" s="5"/>
      <c r="AF456" s="5"/>
      <c r="AG456" s="5"/>
      <c r="AH456" s="5"/>
      <c r="AI456" s="5"/>
      <c r="AJ456" s="5"/>
      <c r="AK456" s="5"/>
      <c r="AL456" s="5"/>
      <c r="AM456" s="5"/>
      <c r="AN456" s="5"/>
      <c r="AO456" s="5"/>
      <c r="AP456" s="5"/>
      <c r="AQ456" s="5"/>
      <c r="AR456" s="5"/>
      <c r="AS456" s="5"/>
      <c r="AT456" s="5"/>
      <c r="AU456" s="5"/>
      <c r="AV456" s="5"/>
      <c r="AW456" s="5"/>
      <c r="AX456" s="5"/>
      <c r="AY456" s="5"/>
      <c r="AZ456" s="5"/>
      <c r="BA456" s="5"/>
      <c r="BB456" s="5"/>
      <c r="BC456" s="5"/>
      <c r="BD456" s="5"/>
      <c r="BE456" s="5"/>
      <c r="BF456" s="5"/>
      <c r="BG456" s="5"/>
      <c r="BH456" s="5"/>
      <c r="BI456" s="5"/>
      <c r="BJ456" s="5"/>
    </row>
    <row r="457" spans="3:62" hidden="1">
      <c r="C457" s="49" t="str">
        <f t="shared" si="126"/>
        <v>TRACTAMENTS</v>
      </c>
      <c r="D457" s="49" t="str">
        <f t="shared" si="126"/>
        <v>Tractament Bacillus + retenol +purí ortiga amb tractor i braços</v>
      </c>
      <c r="E457" s="68">
        <f t="shared" si="127"/>
        <v>0</v>
      </c>
      <c r="F457" s="68">
        <f t="shared" ref="F457:P457" si="148">+F27*VLOOKUP($D457,$D$176:$AV$280,42,FALSE)</f>
        <v>0</v>
      </c>
      <c r="G457" s="68">
        <f t="shared" si="148"/>
        <v>0</v>
      </c>
      <c r="H457" s="68">
        <f t="shared" si="148"/>
        <v>0</v>
      </c>
      <c r="I457" s="68">
        <f t="shared" si="148"/>
        <v>0</v>
      </c>
      <c r="J457" s="68">
        <f t="shared" si="148"/>
        <v>0</v>
      </c>
      <c r="K457" s="68">
        <f t="shared" si="148"/>
        <v>0</v>
      </c>
      <c r="L457" s="68">
        <f t="shared" si="148"/>
        <v>0</v>
      </c>
      <c r="M457" s="68">
        <f t="shared" si="148"/>
        <v>0</v>
      </c>
      <c r="N457" s="68">
        <f t="shared" si="148"/>
        <v>0</v>
      </c>
      <c r="O457" s="68">
        <f t="shared" si="148"/>
        <v>0</v>
      </c>
      <c r="P457" s="68">
        <f t="shared" si="148"/>
        <v>0</v>
      </c>
      <c r="Q457" s="5">
        <f t="shared" si="130"/>
        <v>0</v>
      </c>
      <c r="R457" s="5"/>
      <c r="S457" s="5"/>
      <c r="T457" s="5"/>
      <c r="U457" s="5"/>
      <c r="V457" s="5"/>
      <c r="W457" s="5"/>
      <c r="X457" s="5"/>
      <c r="Y457" s="5"/>
      <c r="Z457" s="5"/>
      <c r="AA457" s="5"/>
      <c r="AB457" s="5"/>
      <c r="AC457" s="5"/>
      <c r="AD457" s="5"/>
      <c r="AE457" s="5"/>
      <c r="AF457" s="5"/>
      <c r="AG457" s="5"/>
      <c r="AH457" s="5"/>
      <c r="AI457" s="5"/>
      <c r="AJ457" s="5"/>
      <c r="AK457" s="5"/>
      <c r="AL457" s="5"/>
      <c r="AM457" s="5"/>
      <c r="AN457" s="5"/>
      <c r="AO457" s="5"/>
      <c r="AP457" s="5"/>
      <c r="AQ457" s="5"/>
      <c r="AR457" s="5"/>
      <c r="AS457" s="5"/>
      <c r="AT457" s="5"/>
      <c r="AU457" s="5"/>
      <c r="AV457" s="5"/>
      <c r="AW457" s="5"/>
      <c r="AX457" s="5"/>
      <c r="AY457" s="5"/>
      <c r="AZ457" s="5"/>
      <c r="BA457" s="5"/>
      <c r="BB457" s="5"/>
      <c r="BC457" s="5"/>
      <c r="BD457" s="5"/>
      <c r="BE457" s="5"/>
      <c r="BF457" s="5"/>
      <c r="BG457" s="5"/>
      <c r="BH457" s="5"/>
      <c r="BI457" s="5"/>
      <c r="BJ457" s="5"/>
    </row>
    <row r="458" spans="3:62" hidden="1">
      <c r="C458" s="49">
        <f t="shared" ref="C458:D472" si="149">+C28</f>
        <v>0</v>
      </c>
      <c r="D458" s="49" t="str">
        <f t="shared" si="149"/>
        <v>Tractament Bacillus + retenol +purí ortiga amb bota i 2 persones</v>
      </c>
      <c r="E458" s="68">
        <f t="shared" si="127"/>
        <v>0</v>
      </c>
      <c r="F458" s="68">
        <f t="shared" ref="F458:P458" si="150">+F28*VLOOKUP($D458,$D$176:$AV$280,42,FALSE)</f>
        <v>0</v>
      </c>
      <c r="G458" s="68">
        <f t="shared" si="150"/>
        <v>0</v>
      </c>
      <c r="H458" s="68">
        <f t="shared" si="150"/>
        <v>0</v>
      </c>
      <c r="I458" s="68">
        <f t="shared" si="150"/>
        <v>0</v>
      </c>
      <c r="J458" s="68">
        <f t="shared" si="150"/>
        <v>0</v>
      </c>
      <c r="K458" s="68">
        <f t="shared" si="150"/>
        <v>0</v>
      </c>
      <c r="L458" s="68">
        <f t="shared" si="150"/>
        <v>0</v>
      </c>
      <c r="M458" s="68">
        <f t="shared" si="150"/>
        <v>0</v>
      </c>
      <c r="N458" s="68">
        <f t="shared" si="150"/>
        <v>0</v>
      </c>
      <c r="O458" s="68">
        <f t="shared" si="150"/>
        <v>0</v>
      </c>
      <c r="P458" s="68">
        <f t="shared" si="150"/>
        <v>0</v>
      </c>
      <c r="Q458" s="5">
        <f t="shared" si="130"/>
        <v>0</v>
      </c>
      <c r="R458" s="5"/>
      <c r="S458" s="5"/>
      <c r="T458" s="5"/>
      <c r="U458" s="5"/>
      <c r="V458" s="5"/>
      <c r="W458" s="5"/>
      <c r="X458" s="5"/>
      <c r="Y458" s="5"/>
      <c r="Z458" s="5"/>
      <c r="AA458" s="5"/>
      <c r="AB458" s="5"/>
      <c r="AC458" s="5"/>
      <c r="AD458" s="5"/>
      <c r="AE458" s="5"/>
      <c r="AF458" s="5"/>
      <c r="AG458" s="5"/>
      <c r="AH458" s="5"/>
      <c r="AI458" s="5"/>
      <c r="AJ458" s="5"/>
      <c r="AK458" s="5"/>
      <c r="AL458" s="5"/>
      <c r="AM458" s="5"/>
      <c r="AN458" s="5"/>
      <c r="AO458" s="5"/>
      <c r="AP458" s="5"/>
      <c r="AQ458" s="5"/>
      <c r="AR458" s="5"/>
      <c r="AS458" s="5"/>
      <c r="AT458" s="5"/>
      <c r="AU458" s="5"/>
      <c r="AV458" s="5"/>
      <c r="AW458" s="5"/>
      <c r="AX458" s="5"/>
      <c r="AY458" s="5"/>
      <c r="AZ458" s="5"/>
      <c r="BA458" s="5"/>
      <c r="BB458" s="5"/>
      <c r="BC458" s="5"/>
      <c r="BD458" s="5"/>
      <c r="BE458" s="5"/>
      <c r="BF458" s="5"/>
      <c r="BG458" s="5"/>
      <c r="BH458" s="5"/>
      <c r="BI458" s="5"/>
      <c r="BJ458" s="5"/>
    </row>
    <row r="459" spans="3:62" hidden="1">
      <c r="C459" s="49">
        <f t="shared" si="149"/>
        <v>0</v>
      </c>
      <c r="D459" s="49" t="str">
        <f t="shared" si="149"/>
        <v>Tractament Llimacs (Ferramol)</v>
      </c>
      <c r="E459" s="68">
        <f t="shared" si="127"/>
        <v>0</v>
      </c>
      <c r="F459" s="68">
        <f t="shared" ref="F459:P459" si="151">+F29*VLOOKUP($D459,$D$176:$AV$280,42,FALSE)</f>
        <v>0</v>
      </c>
      <c r="G459" s="68">
        <f t="shared" si="151"/>
        <v>0</v>
      </c>
      <c r="H459" s="68">
        <f t="shared" si="151"/>
        <v>0</v>
      </c>
      <c r="I459" s="68">
        <f t="shared" si="151"/>
        <v>0</v>
      </c>
      <c r="J459" s="68">
        <f t="shared" si="151"/>
        <v>0</v>
      </c>
      <c r="K459" s="68">
        <f t="shared" si="151"/>
        <v>0</v>
      </c>
      <c r="L459" s="68">
        <f t="shared" si="151"/>
        <v>0</v>
      </c>
      <c r="M459" s="68">
        <f t="shared" si="151"/>
        <v>0</v>
      </c>
      <c r="N459" s="68">
        <f t="shared" si="151"/>
        <v>0</v>
      </c>
      <c r="O459" s="68">
        <f t="shared" si="151"/>
        <v>0</v>
      </c>
      <c r="P459" s="68">
        <f t="shared" si="151"/>
        <v>0</v>
      </c>
      <c r="Q459" s="5">
        <f t="shared" si="130"/>
        <v>0</v>
      </c>
      <c r="R459" s="5"/>
      <c r="S459" s="5"/>
      <c r="T459" s="5"/>
      <c r="U459" s="5"/>
      <c r="V459" s="5"/>
      <c r="W459" s="5"/>
      <c r="X459" s="5"/>
      <c r="Y459" s="5"/>
      <c r="Z459" s="5"/>
      <c r="AA459" s="5"/>
      <c r="AB459" s="5"/>
      <c r="AC459" s="5"/>
      <c r="AD459" s="5"/>
      <c r="AE459" s="5"/>
      <c r="AF459" s="5"/>
      <c r="AG459" s="5"/>
      <c r="AH459" s="5"/>
      <c r="AI459" s="5"/>
      <c r="AJ459" s="5"/>
      <c r="AK459" s="5"/>
      <c r="AL459" s="5"/>
      <c r="AM459" s="5"/>
      <c r="AN459" s="5"/>
      <c r="AO459" s="5"/>
      <c r="AP459" s="5"/>
      <c r="AQ459" s="5"/>
      <c r="AR459" s="5"/>
      <c r="AS459" s="5"/>
      <c r="AT459" s="5"/>
      <c r="AU459" s="5"/>
      <c r="AV459" s="5"/>
      <c r="AW459" s="5"/>
      <c r="AX459" s="5"/>
      <c r="AY459" s="5"/>
      <c r="AZ459" s="5"/>
      <c r="BA459" s="5"/>
      <c r="BB459" s="5"/>
      <c r="BC459" s="5"/>
      <c r="BD459" s="5"/>
      <c r="BE459" s="5"/>
      <c r="BF459" s="5"/>
      <c r="BG459" s="5"/>
      <c r="BH459" s="5"/>
      <c r="BI459" s="5"/>
      <c r="BJ459" s="5"/>
    </row>
    <row r="460" spans="3:62" hidden="1">
      <c r="C460" s="49">
        <f t="shared" si="149"/>
        <v>0</v>
      </c>
      <c r="D460" s="49">
        <f t="shared" si="149"/>
        <v>0</v>
      </c>
      <c r="E460" s="68">
        <f t="shared" si="127"/>
        <v>0</v>
      </c>
      <c r="F460" s="68">
        <f t="shared" ref="F460:P460" si="152">+F30*VLOOKUP($D460,$D$176:$AV$280,42,FALSE)</f>
        <v>0</v>
      </c>
      <c r="G460" s="68">
        <f t="shared" si="152"/>
        <v>0</v>
      </c>
      <c r="H460" s="68">
        <f t="shared" si="152"/>
        <v>0</v>
      </c>
      <c r="I460" s="68">
        <f t="shared" si="152"/>
        <v>0</v>
      </c>
      <c r="J460" s="68">
        <f t="shared" si="152"/>
        <v>0</v>
      </c>
      <c r="K460" s="68">
        <f t="shared" si="152"/>
        <v>0</v>
      </c>
      <c r="L460" s="68">
        <f t="shared" si="152"/>
        <v>0</v>
      </c>
      <c r="M460" s="68">
        <f t="shared" si="152"/>
        <v>0</v>
      </c>
      <c r="N460" s="68">
        <f t="shared" si="152"/>
        <v>0</v>
      </c>
      <c r="O460" s="68">
        <f t="shared" si="152"/>
        <v>0</v>
      </c>
      <c r="P460" s="68">
        <f t="shared" si="152"/>
        <v>0</v>
      </c>
      <c r="Q460" s="5">
        <f t="shared" si="130"/>
        <v>0</v>
      </c>
      <c r="R460" s="5"/>
      <c r="S460" s="5"/>
      <c r="T460" s="5"/>
      <c r="U460" s="5"/>
      <c r="V460" s="5"/>
      <c r="W460" s="5"/>
      <c r="X460" s="5"/>
      <c r="Y460" s="5"/>
      <c r="Z460" s="5"/>
      <c r="AA460" s="5"/>
      <c r="AB460" s="5"/>
      <c r="AC460" s="5"/>
      <c r="AD460" s="5"/>
      <c r="AE460" s="5"/>
      <c r="AF460" s="5"/>
      <c r="AG460" s="5"/>
      <c r="AH460" s="5"/>
      <c r="AI460" s="5"/>
      <c r="AJ460" s="5"/>
      <c r="AK460" s="5"/>
      <c r="AL460" s="5"/>
      <c r="AM460" s="5"/>
      <c r="AN460" s="5"/>
      <c r="AO460" s="5"/>
      <c r="AP460" s="5"/>
      <c r="AQ460" s="5"/>
      <c r="AR460" s="5"/>
      <c r="AS460" s="5"/>
      <c r="AT460" s="5"/>
      <c r="AU460" s="5"/>
      <c r="AV460" s="5"/>
      <c r="AW460" s="5"/>
      <c r="AX460" s="5"/>
      <c r="AY460" s="5"/>
      <c r="AZ460" s="5"/>
      <c r="BA460" s="5"/>
      <c r="BB460" s="5"/>
      <c r="BC460" s="5"/>
      <c r="BD460" s="5"/>
      <c r="BE460" s="5"/>
      <c r="BF460" s="5"/>
      <c r="BG460" s="5"/>
      <c r="BH460" s="5"/>
      <c r="BI460" s="5"/>
      <c r="BJ460" s="5"/>
    </row>
    <row r="461" spans="3:62" hidden="1">
      <c r="C461" s="49">
        <f t="shared" si="149"/>
        <v>0</v>
      </c>
      <c r="D461" s="49">
        <f t="shared" si="149"/>
        <v>0</v>
      </c>
      <c r="E461" s="68">
        <f t="shared" si="127"/>
        <v>0</v>
      </c>
      <c r="F461" s="68">
        <f t="shared" ref="F461:P461" si="153">+F31*VLOOKUP($D461,$D$176:$AV$280,42,FALSE)</f>
        <v>0</v>
      </c>
      <c r="G461" s="68">
        <f t="shared" si="153"/>
        <v>0</v>
      </c>
      <c r="H461" s="68">
        <f t="shared" si="153"/>
        <v>0</v>
      </c>
      <c r="I461" s="68">
        <f t="shared" si="153"/>
        <v>0</v>
      </c>
      <c r="J461" s="68">
        <f t="shared" si="153"/>
        <v>0</v>
      </c>
      <c r="K461" s="68">
        <f t="shared" si="153"/>
        <v>0</v>
      </c>
      <c r="L461" s="68">
        <f t="shared" si="153"/>
        <v>0</v>
      </c>
      <c r="M461" s="68">
        <f t="shared" si="153"/>
        <v>0</v>
      </c>
      <c r="N461" s="68">
        <f t="shared" si="153"/>
        <v>0</v>
      </c>
      <c r="O461" s="68">
        <f t="shared" si="153"/>
        <v>0</v>
      </c>
      <c r="P461" s="68">
        <f t="shared" si="153"/>
        <v>0</v>
      </c>
      <c r="Q461" s="5">
        <f t="shared" si="130"/>
        <v>0</v>
      </c>
      <c r="R461" s="5"/>
      <c r="S461" s="5"/>
      <c r="T461" s="5"/>
      <c r="U461" s="5"/>
      <c r="V461" s="5"/>
      <c r="W461" s="5"/>
      <c r="X461" s="5"/>
      <c r="Y461" s="5"/>
      <c r="Z461" s="5"/>
      <c r="AA461" s="5"/>
      <c r="AB461" s="5"/>
      <c r="AC461" s="5"/>
      <c r="AD461" s="5"/>
      <c r="AE461" s="5"/>
      <c r="AF461" s="5"/>
      <c r="AG461" s="5"/>
      <c r="AH461" s="5"/>
      <c r="AI461" s="5"/>
      <c r="AJ461" s="5"/>
      <c r="AK461" s="5"/>
      <c r="AL461" s="5"/>
      <c r="AM461" s="5"/>
      <c r="AN461" s="5"/>
      <c r="AO461" s="5"/>
      <c r="AP461" s="5"/>
      <c r="AQ461" s="5"/>
      <c r="AR461" s="5"/>
      <c r="AS461" s="5"/>
      <c r="AT461" s="5"/>
      <c r="AU461" s="5"/>
      <c r="AV461" s="5"/>
      <c r="AW461" s="5"/>
      <c r="AX461" s="5"/>
      <c r="AY461" s="5"/>
      <c r="AZ461" s="5"/>
      <c r="BA461" s="5"/>
      <c r="BB461" s="5"/>
      <c r="BC461" s="5"/>
      <c r="BD461" s="5"/>
      <c r="BE461" s="5"/>
      <c r="BF461" s="5"/>
      <c r="BG461" s="5"/>
      <c r="BH461" s="5"/>
      <c r="BI461" s="5"/>
      <c r="BJ461" s="5"/>
    </row>
    <row r="462" spans="3:62" hidden="1">
      <c r="C462" s="60" t="str">
        <f t="shared" si="149"/>
        <v>DESHERBAT</v>
      </c>
      <c r="D462" s="60" t="str">
        <f t="shared" si="149"/>
        <v>Desherbat amb tractor</v>
      </c>
      <c r="E462" s="69">
        <f t="shared" si="127"/>
        <v>0</v>
      </c>
      <c r="F462" s="69">
        <f t="shared" ref="F462:P462" si="154">+F32*VLOOKUP($D462,$D$176:$AV$280,42,FALSE)</f>
        <v>0</v>
      </c>
      <c r="G462" s="69">
        <f t="shared" si="154"/>
        <v>0</v>
      </c>
      <c r="H462" s="69">
        <f t="shared" si="154"/>
        <v>0</v>
      </c>
      <c r="I462" s="69">
        <f t="shared" si="154"/>
        <v>0</v>
      </c>
      <c r="J462" s="69">
        <f t="shared" si="154"/>
        <v>0</v>
      </c>
      <c r="K462" s="69">
        <f t="shared" si="154"/>
        <v>0</v>
      </c>
      <c r="L462" s="69">
        <f t="shared" si="154"/>
        <v>0</v>
      </c>
      <c r="M462" s="69">
        <f t="shared" si="154"/>
        <v>0</v>
      </c>
      <c r="N462" s="69">
        <f t="shared" si="154"/>
        <v>0</v>
      </c>
      <c r="O462" s="69">
        <f t="shared" si="154"/>
        <v>0</v>
      </c>
      <c r="P462" s="69">
        <f t="shared" si="154"/>
        <v>0</v>
      </c>
      <c r="Q462" s="5">
        <f t="shared" si="130"/>
        <v>0</v>
      </c>
      <c r="R462" s="5"/>
      <c r="S462" s="5"/>
      <c r="T462" s="5"/>
      <c r="U462" s="5"/>
      <c r="V462" s="5"/>
      <c r="W462" s="5"/>
      <c r="X462" s="5"/>
      <c r="Y462" s="5"/>
      <c r="Z462" s="5"/>
      <c r="AA462" s="5"/>
      <c r="AB462" s="5"/>
      <c r="AC462" s="5"/>
      <c r="AD462" s="5"/>
      <c r="AE462" s="5"/>
      <c r="AF462" s="5"/>
      <c r="AG462" s="5"/>
      <c r="AH462" s="5"/>
      <c r="AI462" s="5"/>
      <c r="AJ462" s="5"/>
      <c r="AK462" s="5"/>
      <c r="AL462" s="5"/>
      <c r="AM462" s="5"/>
      <c r="AN462" s="5"/>
      <c r="AO462" s="5"/>
      <c r="AP462" s="5"/>
      <c r="AQ462" s="5"/>
      <c r="AR462" s="5"/>
      <c r="AS462" s="5"/>
      <c r="AT462" s="5"/>
      <c r="AU462" s="5"/>
      <c r="AV462" s="5"/>
      <c r="AW462" s="5"/>
      <c r="AX462" s="5"/>
      <c r="AY462" s="5"/>
      <c r="AZ462" s="5"/>
      <c r="BA462" s="5"/>
      <c r="BB462" s="5"/>
      <c r="BC462" s="5"/>
      <c r="BD462" s="5"/>
      <c r="BE462" s="5"/>
      <c r="BF462" s="5"/>
      <c r="BG462" s="5"/>
      <c r="BH462" s="5"/>
      <c r="BI462" s="5"/>
      <c r="BJ462" s="5"/>
    </row>
    <row r="463" spans="3:62" hidden="1">
      <c r="C463" s="60">
        <f t="shared" si="149"/>
        <v>0</v>
      </c>
      <c r="D463" s="60" t="str">
        <f t="shared" si="149"/>
        <v>Desherbat manual 5h/1.000  m2</v>
      </c>
      <c r="E463" s="69">
        <f t="shared" si="127"/>
        <v>0</v>
      </c>
      <c r="F463" s="69">
        <f t="shared" ref="F463:P463" si="155">+F33*VLOOKUP($D463,$D$176:$AV$280,42,FALSE)</f>
        <v>0</v>
      </c>
      <c r="G463" s="69">
        <f t="shared" si="155"/>
        <v>0</v>
      </c>
      <c r="H463" s="69">
        <f t="shared" si="155"/>
        <v>0</v>
      </c>
      <c r="I463" s="69">
        <f t="shared" si="155"/>
        <v>0</v>
      </c>
      <c r="J463" s="69">
        <f t="shared" si="155"/>
        <v>0</v>
      </c>
      <c r="K463" s="69">
        <f t="shared" si="155"/>
        <v>0</v>
      </c>
      <c r="L463" s="69">
        <f t="shared" si="155"/>
        <v>0</v>
      </c>
      <c r="M463" s="69">
        <f t="shared" si="155"/>
        <v>0</v>
      </c>
      <c r="N463" s="69">
        <f t="shared" si="155"/>
        <v>0</v>
      </c>
      <c r="O463" s="69">
        <f t="shared" si="155"/>
        <v>0</v>
      </c>
      <c r="P463" s="69">
        <f t="shared" si="155"/>
        <v>0</v>
      </c>
      <c r="Q463" s="5">
        <f t="shared" si="130"/>
        <v>0</v>
      </c>
      <c r="R463" s="5"/>
      <c r="S463" s="5"/>
      <c r="T463" s="5"/>
      <c r="U463" s="5"/>
      <c r="V463" s="5"/>
      <c r="W463" s="5"/>
      <c r="X463" s="5"/>
      <c r="Y463" s="5"/>
      <c r="Z463" s="5"/>
      <c r="AA463" s="5"/>
      <c r="AB463" s="5"/>
      <c r="AC463" s="5"/>
      <c r="AD463" s="5"/>
      <c r="AE463" s="5"/>
      <c r="AF463" s="5"/>
      <c r="AG463" s="5"/>
      <c r="AH463" s="5"/>
      <c r="AI463" s="5"/>
      <c r="AJ463" s="5"/>
      <c r="AK463" s="5"/>
      <c r="AL463" s="5"/>
      <c r="AM463" s="5"/>
      <c r="AN463" s="5"/>
      <c r="AO463" s="5"/>
      <c r="AP463" s="5"/>
      <c r="AQ463" s="5"/>
      <c r="AR463" s="5"/>
      <c r="AS463" s="5"/>
      <c r="AT463" s="5"/>
      <c r="AU463" s="5"/>
      <c r="AV463" s="5"/>
      <c r="AW463" s="5"/>
      <c r="AX463" s="5"/>
      <c r="AY463" s="5"/>
      <c r="AZ463" s="5"/>
      <c r="BA463" s="5"/>
      <c r="BB463" s="5"/>
      <c r="BC463" s="5"/>
      <c r="BD463" s="5"/>
      <c r="BE463" s="5"/>
      <c r="BF463" s="5"/>
      <c r="BG463" s="5"/>
      <c r="BH463" s="5"/>
      <c r="BI463" s="5"/>
      <c r="BJ463" s="5"/>
    </row>
    <row r="464" spans="3:62" hidden="1">
      <c r="C464" s="60">
        <f t="shared" si="149"/>
        <v>0</v>
      </c>
      <c r="D464" s="60">
        <f t="shared" si="149"/>
        <v>0</v>
      </c>
      <c r="E464" s="69">
        <f t="shared" si="127"/>
        <v>0</v>
      </c>
      <c r="F464" s="69">
        <f t="shared" ref="F464:P464" si="156">+F34*VLOOKUP($D464,$D$176:$AV$280,42,FALSE)</f>
        <v>0</v>
      </c>
      <c r="G464" s="69">
        <f t="shared" si="156"/>
        <v>0</v>
      </c>
      <c r="H464" s="69">
        <f t="shared" si="156"/>
        <v>0</v>
      </c>
      <c r="I464" s="69">
        <f t="shared" si="156"/>
        <v>0</v>
      </c>
      <c r="J464" s="69">
        <f t="shared" si="156"/>
        <v>0</v>
      </c>
      <c r="K464" s="69">
        <f t="shared" si="156"/>
        <v>0</v>
      </c>
      <c r="L464" s="69">
        <f t="shared" si="156"/>
        <v>0</v>
      </c>
      <c r="M464" s="69">
        <f t="shared" si="156"/>
        <v>0</v>
      </c>
      <c r="N464" s="69">
        <f t="shared" si="156"/>
        <v>0</v>
      </c>
      <c r="O464" s="69">
        <f t="shared" si="156"/>
        <v>0</v>
      </c>
      <c r="P464" s="69">
        <f t="shared" si="156"/>
        <v>0</v>
      </c>
      <c r="Q464" s="5">
        <f t="shared" si="130"/>
        <v>0</v>
      </c>
      <c r="R464" s="5"/>
      <c r="S464" s="5"/>
      <c r="T464" s="5"/>
      <c r="U464" s="5"/>
      <c r="V464" s="5"/>
      <c r="W464" s="5"/>
      <c r="X464" s="5"/>
      <c r="Y464" s="5"/>
      <c r="Z464" s="5"/>
      <c r="AA464" s="5"/>
      <c r="AB464" s="5"/>
      <c r="AC464" s="5"/>
      <c r="AD464" s="5"/>
      <c r="AE464" s="5"/>
      <c r="AF464" s="5"/>
      <c r="AG464" s="5"/>
      <c r="AH464" s="5"/>
      <c r="AI464" s="5"/>
      <c r="AJ464" s="5"/>
      <c r="AK464" s="5"/>
      <c r="AL464" s="5"/>
      <c r="AM464" s="5"/>
      <c r="AN464" s="5"/>
      <c r="AO464" s="5"/>
      <c r="AP464" s="5"/>
      <c r="AQ464" s="5"/>
      <c r="AR464" s="5"/>
      <c r="AS464" s="5"/>
      <c r="AT464" s="5"/>
      <c r="AU464" s="5"/>
      <c r="AV464" s="5"/>
      <c r="AW464" s="5"/>
      <c r="AX464" s="5"/>
      <c r="AY464" s="5"/>
      <c r="AZ464" s="5"/>
      <c r="BA464" s="5"/>
      <c r="BB464" s="5"/>
      <c r="BC464" s="5"/>
      <c r="BD464" s="5"/>
      <c r="BE464" s="5"/>
      <c r="BF464" s="5"/>
      <c r="BG464" s="5"/>
      <c r="BH464" s="5"/>
      <c r="BI464" s="5"/>
      <c r="BJ464" s="5"/>
    </row>
    <row r="465" spans="3:62" hidden="1">
      <c r="C465" s="60">
        <f t="shared" si="149"/>
        <v>0</v>
      </c>
      <c r="D465" s="60">
        <f t="shared" si="149"/>
        <v>0</v>
      </c>
      <c r="E465" s="69">
        <f t="shared" si="127"/>
        <v>0</v>
      </c>
      <c r="F465" s="69">
        <f t="shared" ref="F465:P465" si="157">+F35*VLOOKUP($D465,$D$176:$AV$280,42,FALSE)</f>
        <v>0</v>
      </c>
      <c r="G465" s="69">
        <f t="shared" si="157"/>
        <v>0</v>
      </c>
      <c r="H465" s="69">
        <f t="shared" si="157"/>
        <v>0</v>
      </c>
      <c r="I465" s="69">
        <f t="shared" si="157"/>
        <v>0</v>
      </c>
      <c r="J465" s="69">
        <f t="shared" si="157"/>
        <v>0</v>
      </c>
      <c r="K465" s="69">
        <f t="shared" si="157"/>
        <v>0</v>
      </c>
      <c r="L465" s="69">
        <f t="shared" si="157"/>
        <v>0</v>
      </c>
      <c r="M465" s="69">
        <f t="shared" si="157"/>
        <v>0</v>
      </c>
      <c r="N465" s="69">
        <f t="shared" si="157"/>
        <v>0</v>
      </c>
      <c r="O465" s="69">
        <f t="shared" si="157"/>
        <v>0</v>
      </c>
      <c r="P465" s="69">
        <f t="shared" si="157"/>
        <v>0</v>
      </c>
      <c r="Q465" s="5">
        <f t="shared" si="130"/>
        <v>0</v>
      </c>
      <c r="R465" s="5"/>
      <c r="S465" s="5"/>
      <c r="T465" s="5"/>
      <c r="U465" s="5"/>
      <c r="V465" s="5"/>
      <c r="W465" s="5"/>
      <c r="X465" s="5"/>
      <c r="Y465" s="5"/>
      <c r="Z465" s="5"/>
      <c r="AA465" s="5"/>
      <c r="AB465" s="5"/>
      <c r="AC465" s="5"/>
      <c r="AD465" s="5"/>
      <c r="AE465" s="5"/>
      <c r="AF465" s="5"/>
      <c r="AG465" s="5"/>
      <c r="AH465" s="5"/>
      <c r="AI465" s="5"/>
      <c r="AJ465" s="5"/>
      <c r="AK465" s="5"/>
      <c r="AL465" s="5"/>
      <c r="AM465" s="5"/>
      <c r="AN465" s="5"/>
      <c r="AO465" s="5"/>
      <c r="AP465" s="5"/>
      <c r="AQ465" s="5"/>
      <c r="AR465" s="5"/>
      <c r="AS465" s="5"/>
      <c r="AT465" s="5"/>
      <c r="AU465" s="5"/>
      <c r="AV465" s="5"/>
      <c r="AW465" s="5"/>
      <c r="AX465" s="5"/>
      <c r="AY465" s="5"/>
      <c r="AZ465" s="5"/>
      <c r="BA465" s="5"/>
      <c r="BB465" s="5"/>
      <c r="BC465" s="5"/>
      <c r="BD465" s="5"/>
      <c r="BE465" s="5"/>
      <c r="BF465" s="5"/>
      <c r="BG465" s="5"/>
      <c r="BH465" s="5"/>
      <c r="BI465" s="5"/>
      <c r="BJ465" s="5"/>
    </row>
    <row r="466" spans="3:62" hidden="1">
      <c r="C466" s="62" t="str">
        <f t="shared" si="149"/>
        <v>ALTRES OPERACIONS ESPECÍFIQUES</v>
      </c>
      <c r="D466" s="62" t="str">
        <f t="shared" si="149"/>
        <v>Renda de la terra</v>
      </c>
      <c r="E466" s="70">
        <f t="shared" si="127"/>
        <v>0</v>
      </c>
      <c r="F466" s="70">
        <f t="shared" ref="F466:P466" si="158">+F36*VLOOKUP($D466,$D$176:$AV$280,42,FALSE)</f>
        <v>0</v>
      </c>
      <c r="G466" s="70">
        <f t="shared" si="158"/>
        <v>0</v>
      </c>
      <c r="H466" s="70">
        <f t="shared" si="158"/>
        <v>0</v>
      </c>
      <c r="I466" s="70">
        <f t="shared" si="158"/>
        <v>0</v>
      </c>
      <c r="J466" s="70">
        <f t="shared" si="158"/>
        <v>0</v>
      </c>
      <c r="K466" s="70">
        <f t="shared" si="158"/>
        <v>0</v>
      </c>
      <c r="L466" s="70">
        <f t="shared" si="158"/>
        <v>0</v>
      </c>
      <c r="M466" s="70">
        <f t="shared" si="158"/>
        <v>0</v>
      </c>
      <c r="N466" s="70">
        <f t="shared" si="158"/>
        <v>0</v>
      </c>
      <c r="O466" s="70">
        <f t="shared" si="158"/>
        <v>0</v>
      </c>
      <c r="P466" s="70">
        <f t="shared" si="158"/>
        <v>0</v>
      </c>
      <c r="Q466" s="5">
        <f t="shared" si="130"/>
        <v>0</v>
      </c>
      <c r="R466" s="5"/>
      <c r="S466" s="5"/>
      <c r="T466" s="5"/>
      <c r="U466" s="5"/>
      <c r="V466" s="5"/>
      <c r="W466" s="5"/>
      <c r="X466" s="5"/>
      <c r="Y466" s="5"/>
      <c r="Z466" s="5"/>
      <c r="AA466" s="5"/>
      <c r="AB466" s="5"/>
      <c r="AC466" s="5"/>
      <c r="AD466" s="5"/>
      <c r="AE466" s="5"/>
      <c r="AF466" s="5"/>
      <c r="AG466" s="5"/>
      <c r="AH466" s="5"/>
      <c r="AI466" s="5"/>
      <c r="AJ466" s="5"/>
      <c r="AK466" s="5"/>
      <c r="AL466" s="5"/>
      <c r="AM466" s="5"/>
      <c r="AN466" s="5"/>
      <c r="AO466" s="5"/>
      <c r="AP466" s="5"/>
      <c r="AQ466" s="5"/>
      <c r="AR466" s="5"/>
      <c r="AS466" s="5"/>
      <c r="AT466" s="5"/>
      <c r="AU466" s="5"/>
      <c r="AV466" s="5"/>
      <c r="AW466" s="5"/>
      <c r="AX466" s="5"/>
      <c r="AY466" s="5"/>
      <c r="AZ466" s="5"/>
      <c r="BA466" s="5"/>
      <c r="BB466" s="5"/>
      <c r="BC466" s="5"/>
      <c r="BD466" s="5"/>
      <c r="BE466" s="5"/>
      <c r="BF466" s="5"/>
      <c r="BG466" s="5"/>
      <c r="BH466" s="5"/>
      <c r="BI466" s="5"/>
      <c r="BJ466" s="5"/>
    </row>
    <row r="467" spans="3:62" hidden="1">
      <c r="C467" s="62">
        <f t="shared" si="149"/>
        <v>0</v>
      </c>
      <c r="D467" s="62">
        <f t="shared" si="149"/>
        <v>0</v>
      </c>
      <c r="E467" s="70">
        <f t="shared" si="127"/>
        <v>0</v>
      </c>
      <c r="F467" s="70">
        <f t="shared" ref="F467:P467" si="159">+F37*VLOOKUP($D467,$D$176:$AV$280,42,FALSE)</f>
        <v>0</v>
      </c>
      <c r="G467" s="70">
        <f t="shared" si="159"/>
        <v>0</v>
      </c>
      <c r="H467" s="70">
        <f t="shared" si="159"/>
        <v>0</v>
      </c>
      <c r="I467" s="70">
        <f t="shared" si="159"/>
        <v>0</v>
      </c>
      <c r="J467" s="70">
        <f t="shared" si="159"/>
        <v>0</v>
      </c>
      <c r="K467" s="70">
        <f t="shared" si="159"/>
        <v>0</v>
      </c>
      <c r="L467" s="70">
        <f t="shared" si="159"/>
        <v>0</v>
      </c>
      <c r="M467" s="70">
        <f t="shared" si="159"/>
        <v>0</v>
      </c>
      <c r="N467" s="70">
        <f t="shared" si="159"/>
        <v>0</v>
      </c>
      <c r="O467" s="70">
        <f t="shared" si="159"/>
        <v>0</v>
      </c>
      <c r="P467" s="70">
        <f t="shared" si="159"/>
        <v>0</v>
      </c>
      <c r="Q467" s="5">
        <f t="shared" si="130"/>
        <v>0</v>
      </c>
      <c r="R467" s="5"/>
      <c r="S467" s="5"/>
      <c r="T467" s="5"/>
      <c r="U467" s="5"/>
      <c r="V467" s="5"/>
      <c r="W467" s="5"/>
      <c r="X467" s="5"/>
      <c r="Y467" s="5"/>
      <c r="Z467" s="5"/>
      <c r="AA467" s="5"/>
      <c r="AB467" s="5"/>
      <c r="AC467" s="5"/>
      <c r="AD467" s="5"/>
      <c r="AE467" s="5"/>
      <c r="AF467" s="5"/>
      <c r="AG467" s="5"/>
      <c r="AH467" s="5"/>
      <c r="AI467" s="5"/>
      <c r="AJ467" s="5"/>
      <c r="AK467" s="5"/>
      <c r="AL467" s="5"/>
      <c r="AM467" s="5"/>
      <c r="AN467" s="5"/>
      <c r="AO467" s="5"/>
      <c r="AP467" s="5"/>
      <c r="AQ467" s="5"/>
      <c r="AR467" s="5"/>
      <c r="AS467" s="5"/>
      <c r="AT467" s="5"/>
      <c r="AU467" s="5"/>
      <c r="AV467" s="5"/>
      <c r="AW467" s="5"/>
      <c r="AX467" s="5"/>
      <c r="AY467" s="5"/>
      <c r="AZ467" s="5"/>
      <c r="BA467" s="5"/>
      <c r="BB467" s="5"/>
      <c r="BC467" s="5"/>
      <c r="BD467" s="5"/>
      <c r="BE467" s="5"/>
      <c r="BF467" s="5"/>
      <c r="BG467" s="5"/>
      <c r="BH467" s="5"/>
      <c r="BI467" s="5"/>
      <c r="BJ467" s="5"/>
    </row>
    <row r="468" spans="3:62" hidden="1">
      <c r="C468" s="62">
        <f t="shared" si="149"/>
        <v>0</v>
      </c>
      <c r="D468" s="62">
        <f t="shared" si="149"/>
        <v>0</v>
      </c>
      <c r="E468" s="70">
        <f t="shared" si="127"/>
        <v>0</v>
      </c>
      <c r="F468" s="70">
        <f t="shared" ref="F468:P468" si="160">+F38*VLOOKUP($D468,$D$176:$AV$280,42,FALSE)</f>
        <v>0</v>
      </c>
      <c r="G468" s="70">
        <f t="shared" si="160"/>
        <v>0</v>
      </c>
      <c r="H468" s="70">
        <f t="shared" si="160"/>
        <v>0</v>
      </c>
      <c r="I468" s="70">
        <f t="shared" si="160"/>
        <v>0</v>
      </c>
      <c r="J468" s="70">
        <f t="shared" si="160"/>
        <v>0</v>
      </c>
      <c r="K468" s="70">
        <f t="shared" si="160"/>
        <v>0</v>
      </c>
      <c r="L468" s="70">
        <f t="shared" si="160"/>
        <v>0</v>
      </c>
      <c r="M468" s="70">
        <f t="shared" si="160"/>
        <v>0</v>
      </c>
      <c r="N468" s="70">
        <f t="shared" si="160"/>
        <v>0</v>
      </c>
      <c r="O468" s="70">
        <f t="shared" si="160"/>
        <v>0</v>
      </c>
      <c r="P468" s="70">
        <f t="shared" si="160"/>
        <v>0</v>
      </c>
      <c r="Q468" s="5">
        <f t="shared" si="130"/>
        <v>0</v>
      </c>
      <c r="R468" s="5"/>
      <c r="S468" s="5"/>
      <c r="T468" s="5"/>
      <c r="U468" s="5"/>
      <c r="V468" s="5"/>
      <c r="W468" s="5"/>
      <c r="X468" s="5"/>
      <c r="Y468" s="5"/>
      <c r="Z468" s="5"/>
      <c r="AA468" s="5"/>
      <c r="AB468" s="5"/>
      <c r="AC468" s="5"/>
      <c r="AD468" s="5"/>
      <c r="AE468" s="5"/>
      <c r="AF468" s="5"/>
      <c r="AG468" s="5"/>
      <c r="AH468" s="5"/>
      <c r="AI468" s="5"/>
      <c r="AJ468" s="5"/>
      <c r="AK468" s="5"/>
      <c r="AL468" s="5"/>
      <c r="AM468" s="5"/>
      <c r="AN468" s="5"/>
      <c r="AO468" s="5"/>
      <c r="AP468" s="5"/>
      <c r="AQ468" s="5"/>
      <c r="AR468" s="5"/>
      <c r="AS468" s="5"/>
      <c r="AT468" s="5"/>
      <c r="AU468" s="5"/>
      <c r="AV468" s="5"/>
      <c r="AW468" s="5"/>
      <c r="AX468" s="5"/>
      <c r="AY468" s="5"/>
      <c r="AZ468" s="5"/>
      <c r="BA468" s="5"/>
      <c r="BB468" s="5"/>
      <c r="BC468" s="5"/>
      <c r="BD468" s="5"/>
      <c r="BE468" s="5"/>
      <c r="BF468" s="5"/>
      <c r="BG468" s="5"/>
      <c r="BH468" s="5"/>
      <c r="BI468" s="5"/>
      <c r="BJ468" s="5"/>
    </row>
    <row r="469" spans="3:62" hidden="1">
      <c r="C469" s="62">
        <f t="shared" si="149"/>
        <v>0</v>
      </c>
      <c r="D469" s="62">
        <f t="shared" si="149"/>
        <v>0</v>
      </c>
      <c r="E469" s="70">
        <f t="shared" si="127"/>
        <v>0</v>
      </c>
      <c r="F469" s="70">
        <f t="shared" ref="F469:P469" si="161">+F39*VLOOKUP($D469,$D$176:$AV$280,42,FALSE)</f>
        <v>0</v>
      </c>
      <c r="G469" s="70">
        <f t="shared" si="161"/>
        <v>0</v>
      </c>
      <c r="H469" s="70">
        <f t="shared" si="161"/>
        <v>0</v>
      </c>
      <c r="I469" s="70">
        <f t="shared" si="161"/>
        <v>0</v>
      </c>
      <c r="J469" s="70">
        <f t="shared" si="161"/>
        <v>0</v>
      </c>
      <c r="K469" s="70">
        <f t="shared" si="161"/>
        <v>0</v>
      </c>
      <c r="L469" s="70">
        <f t="shared" si="161"/>
        <v>0</v>
      </c>
      <c r="M469" s="70">
        <f t="shared" si="161"/>
        <v>0</v>
      </c>
      <c r="N469" s="70">
        <f t="shared" si="161"/>
        <v>0</v>
      </c>
      <c r="O469" s="70">
        <f t="shared" si="161"/>
        <v>0</v>
      </c>
      <c r="P469" s="70">
        <f t="shared" si="161"/>
        <v>0</v>
      </c>
      <c r="Q469" s="5">
        <f t="shared" si="130"/>
        <v>0</v>
      </c>
      <c r="R469" s="5"/>
      <c r="S469" s="5"/>
      <c r="T469" s="5"/>
      <c r="U469" s="5"/>
      <c r="V469" s="5"/>
      <c r="W469" s="5"/>
      <c r="X469" s="5"/>
      <c r="Y469" s="5"/>
      <c r="Z469" s="5"/>
      <c r="AA469" s="5"/>
      <c r="AB469" s="5"/>
      <c r="AC469" s="5"/>
      <c r="AD469" s="5"/>
      <c r="AE469" s="5"/>
      <c r="AF469" s="5"/>
      <c r="AG469" s="5"/>
      <c r="AH469" s="5"/>
      <c r="AI469" s="5"/>
      <c r="AJ469" s="5"/>
      <c r="AK469" s="5"/>
      <c r="AL469" s="5"/>
      <c r="AM469" s="5"/>
      <c r="AN469" s="5"/>
      <c r="AO469" s="5"/>
      <c r="AP469" s="5"/>
      <c r="AQ469" s="5"/>
      <c r="AR469" s="5"/>
      <c r="AS469" s="5"/>
      <c r="AT469" s="5"/>
      <c r="AU469" s="5"/>
      <c r="AV469" s="5"/>
      <c r="AW469" s="5"/>
      <c r="AX469" s="5"/>
      <c r="AY469" s="5"/>
      <c r="AZ469" s="5"/>
      <c r="BA469" s="5"/>
      <c r="BB469" s="5"/>
      <c r="BC469" s="5"/>
      <c r="BD469" s="5"/>
      <c r="BE469" s="5"/>
      <c r="BF469" s="5"/>
      <c r="BG469" s="5"/>
      <c r="BH469" s="5"/>
      <c r="BI469" s="5"/>
      <c r="BJ469" s="5"/>
    </row>
    <row r="470" spans="3:62" hidden="1">
      <c r="C470" s="62">
        <f t="shared" si="149"/>
        <v>0</v>
      </c>
      <c r="D470" s="62">
        <f t="shared" si="149"/>
        <v>0</v>
      </c>
      <c r="E470" s="70">
        <f t="shared" si="127"/>
        <v>0</v>
      </c>
      <c r="F470" s="70">
        <f t="shared" ref="F470:P470" si="162">+F40*VLOOKUP($D470,$D$176:$AV$280,42,FALSE)</f>
        <v>0</v>
      </c>
      <c r="G470" s="70">
        <f t="shared" si="162"/>
        <v>0</v>
      </c>
      <c r="H470" s="70">
        <f t="shared" si="162"/>
        <v>0</v>
      </c>
      <c r="I470" s="70">
        <f t="shared" si="162"/>
        <v>0</v>
      </c>
      <c r="J470" s="70">
        <f t="shared" si="162"/>
        <v>0</v>
      </c>
      <c r="K470" s="70">
        <f t="shared" si="162"/>
        <v>0</v>
      </c>
      <c r="L470" s="70">
        <f t="shared" si="162"/>
        <v>0</v>
      </c>
      <c r="M470" s="70">
        <f t="shared" si="162"/>
        <v>0</v>
      </c>
      <c r="N470" s="70">
        <f t="shared" si="162"/>
        <v>0</v>
      </c>
      <c r="O470" s="70">
        <f t="shared" si="162"/>
        <v>0</v>
      </c>
      <c r="P470" s="70">
        <f t="shared" si="162"/>
        <v>0</v>
      </c>
      <c r="Q470" s="5">
        <f t="shared" si="130"/>
        <v>0</v>
      </c>
      <c r="R470" s="5"/>
      <c r="S470" s="5"/>
      <c r="T470" s="5"/>
      <c r="U470" s="5"/>
      <c r="V470" s="5"/>
      <c r="W470" s="5"/>
      <c r="X470" s="5"/>
      <c r="Y470" s="5"/>
      <c r="Z470" s="5"/>
      <c r="AA470" s="5"/>
      <c r="AB470" s="5"/>
      <c r="AC470" s="5"/>
      <c r="AD470" s="5"/>
      <c r="AE470" s="5"/>
      <c r="AF470" s="5"/>
      <c r="AG470" s="5"/>
      <c r="AH470" s="5"/>
      <c r="AI470" s="5"/>
      <c r="AJ470" s="5"/>
      <c r="AK470" s="5"/>
      <c r="AL470" s="5"/>
      <c r="AM470" s="5"/>
      <c r="AN470" s="5"/>
      <c r="AO470" s="5"/>
      <c r="AP470" s="5"/>
      <c r="AQ470" s="5"/>
      <c r="AR470" s="5"/>
      <c r="AS470" s="5"/>
      <c r="AT470" s="5"/>
      <c r="AU470" s="5"/>
      <c r="AV470" s="5"/>
      <c r="AW470" s="5"/>
      <c r="AX470" s="5"/>
      <c r="AY470" s="5"/>
      <c r="AZ470" s="5"/>
      <c r="BA470" s="5"/>
      <c r="BB470" s="5"/>
      <c r="BC470" s="5"/>
      <c r="BD470" s="5"/>
      <c r="BE470" s="5"/>
      <c r="BF470" s="5"/>
      <c r="BG470" s="5"/>
      <c r="BH470" s="5"/>
      <c r="BI470" s="5"/>
      <c r="BJ470" s="5"/>
    </row>
    <row r="471" spans="3:62" hidden="1">
      <c r="C471" s="55" t="str">
        <f t="shared" si="149"/>
        <v>RECOL.LECCIÓ</v>
      </c>
      <c r="D471" s="55" t="str">
        <f t="shared" si="149"/>
        <v>Recol.lecció bròcoli</v>
      </c>
      <c r="E471" s="71">
        <f t="shared" si="127"/>
        <v>0</v>
      </c>
      <c r="F471" s="71">
        <f t="shared" ref="F471:P471" si="163">+F41*VLOOKUP($D471,$D$176:$AV$280,42,FALSE)</f>
        <v>0</v>
      </c>
      <c r="G471" s="71">
        <f t="shared" si="163"/>
        <v>0</v>
      </c>
      <c r="H471" s="71">
        <f t="shared" si="163"/>
        <v>0</v>
      </c>
      <c r="I471" s="71">
        <f t="shared" si="163"/>
        <v>0</v>
      </c>
      <c r="J471" s="71">
        <f t="shared" si="163"/>
        <v>0</v>
      </c>
      <c r="K471" s="71">
        <f t="shared" si="163"/>
        <v>0</v>
      </c>
      <c r="L471" s="71">
        <f t="shared" si="163"/>
        <v>0</v>
      </c>
      <c r="M471" s="71">
        <f t="shared" si="163"/>
        <v>0</v>
      </c>
      <c r="N471" s="71">
        <f t="shared" si="163"/>
        <v>0</v>
      </c>
      <c r="O471" s="71">
        <f t="shared" si="163"/>
        <v>0</v>
      </c>
      <c r="P471" s="71">
        <f t="shared" si="163"/>
        <v>0</v>
      </c>
      <c r="Q471" s="5">
        <f t="shared" si="130"/>
        <v>0</v>
      </c>
      <c r="R471" s="5"/>
      <c r="S471" s="5"/>
      <c r="T471" s="5"/>
      <c r="U471" s="5"/>
      <c r="V471" s="5"/>
      <c r="W471" s="5"/>
      <c r="X471" s="5"/>
      <c r="Y471" s="5"/>
      <c r="Z471" s="5"/>
      <c r="AA471" s="5"/>
      <c r="AB471" s="5"/>
      <c r="AC471" s="5"/>
      <c r="AD471" s="5"/>
      <c r="AE471" s="5"/>
      <c r="AF471" s="5"/>
      <c r="AG471" s="5"/>
      <c r="AH471" s="5"/>
      <c r="AI471" s="5"/>
      <c r="AJ471" s="5"/>
      <c r="AK471" s="5"/>
      <c r="AL471" s="5"/>
      <c r="AM471" s="5"/>
      <c r="AN471" s="5"/>
      <c r="AO471" s="5"/>
      <c r="AP471" s="5"/>
      <c r="AQ471" s="5"/>
      <c r="AR471" s="5"/>
      <c r="AS471" s="5"/>
      <c r="AT471" s="5"/>
      <c r="AU471" s="5"/>
      <c r="AV471" s="5"/>
      <c r="AW471" s="5"/>
      <c r="AX471" s="5"/>
      <c r="AY471" s="5"/>
      <c r="AZ471" s="5"/>
      <c r="BA471" s="5"/>
      <c r="BB471" s="5"/>
      <c r="BC471" s="5"/>
      <c r="BD471" s="5"/>
      <c r="BE471" s="5"/>
      <c r="BF471" s="5"/>
      <c r="BG471" s="5"/>
      <c r="BH471" s="5"/>
      <c r="BI471" s="5"/>
      <c r="BJ471" s="5"/>
    </row>
    <row r="472" spans="3:62" hidden="1">
      <c r="C472" s="55">
        <f t="shared" si="149"/>
        <v>0</v>
      </c>
      <c r="D472" s="55">
        <f t="shared" si="149"/>
        <v>0</v>
      </c>
      <c r="E472" s="71">
        <f t="shared" si="127"/>
        <v>0</v>
      </c>
      <c r="F472" s="71">
        <f t="shared" ref="F472:P472" si="164">+F42*VLOOKUP($D472,$D$176:$AV$280,42,FALSE)</f>
        <v>0</v>
      </c>
      <c r="G472" s="71">
        <f t="shared" si="164"/>
        <v>0</v>
      </c>
      <c r="H472" s="71">
        <f t="shared" si="164"/>
        <v>0</v>
      </c>
      <c r="I472" s="71">
        <f t="shared" si="164"/>
        <v>0</v>
      </c>
      <c r="J472" s="71">
        <f t="shared" si="164"/>
        <v>0</v>
      </c>
      <c r="K472" s="71">
        <f t="shared" si="164"/>
        <v>0</v>
      </c>
      <c r="L472" s="71">
        <f t="shared" si="164"/>
        <v>0</v>
      </c>
      <c r="M472" s="71">
        <f t="shared" si="164"/>
        <v>0</v>
      </c>
      <c r="N472" s="71">
        <f t="shared" si="164"/>
        <v>0</v>
      </c>
      <c r="O472" s="71">
        <f t="shared" si="164"/>
        <v>0</v>
      </c>
      <c r="P472" s="71">
        <f t="shared" si="164"/>
        <v>0</v>
      </c>
      <c r="Q472" s="5">
        <f t="shared" si="130"/>
        <v>0</v>
      </c>
      <c r="R472" s="5"/>
      <c r="S472" s="5"/>
      <c r="T472" s="5"/>
      <c r="U472" s="5"/>
      <c r="V472" s="5"/>
      <c r="W472" s="5"/>
      <c r="X472" s="5"/>
      <c r="Y472" s="5"/>
      <c r="Z472" s="5"/>
      <c r="AA472" s="5"/>
      <c r="AB472" s="5"/>
      <c r="AC472" s="5"/>
      <c r="AD472" s="5"/>
      <c r="AE472" s="5"/>
      <c r="AF472" s="5"/>
      <c r="AG472" s="5"/>
      <c r="AH472" s="5"/>
      <c r="AI472" s="5"/>
      <c r="AJ472" s="5"/>
      <c r="AK472" s="5"/>
      <c r="AL472" s="5"/>
      <c r="AM472" s="5"/>
      <c r="AN472" s="5"/>
      <c r="AO472" s="5"/>
      <c r="AP472" s="5"/>
      <c r="AQ472" s="5"/>
      <c r="AR472" s="5"/>
      <c r="AS472" s="5"/>
      <c r="AT472" s="5"/>
      <c r="AU472" s="5"/>
      <c r="AV472" s="5"/>
      <c r="AW472" s="5"/>
      <c r="AX472" s="5"/>
      <c r="AY472" s="5"/>
      <c r="AZ472" s="5"/>
      <c r="BA472" s="5"/>
      <c r="BB472" s="5"/>
      <c r="BC472" s="5"/>
      <c r="BD472" s="5"/>
      <c r="BE472" s="5"/>
      <c r="BF472" s="5"/>
      <c r="BG472" s="5"/>
      <c r="BH472" s="5"/>
      <c r="BI472" s="5"/>
      <c r="BJ472" s="5"/>
    </row>
    <row r="473" spans="3:62" hidden="1">
      <c r="E473" s="5">
        <f>SUM(E438:E472)</f>
        <v>0</v>
      </c>
      <c r="F473" s="5">
        <f t="shared" ref="F473:P473" si="165">SUM(F438:F472)</f>
        <v>0</v>
      </c>
      <c r="G473" s="5">
        <f t="shared" si="165"/>
        <v>0</v>
      </c>
      <c r="H473" s="5">
        <f t="shared" si="165"/>
        <v>0</v>
      </c>
      <c r="I473" s="5">
        <f t="shared" si="165"/>
        <v>0</v>
      </c>
      <c r="J473" s="5">
        <f t="shared" si="165"/>
        <v>0</v>
      </c>
      <c r="K473" s="5">
        <f t="shared" si="165"/>
        <v>0</v>
      </c>
      <c r="L473" s="5">
        <f t="shared" si="165"/>
        <v>0</v>
      </c>
      <c r="M473" s="5">
        <f t="shared" si="165"/>
        <v>0</v>
      </c>
      <c r="N473" s="5">
        <f t="shared" si="165"/>
        <v>0</v>
      </c>
      <c r="O473" s="5">
        <f t="shared" si="165"/>
        <v>0</v>
      </c>
      <c r="P473" s="5">
        <f t="shared" si="165"/>
        <v>0</v>
      </c>
      <c r="Q473" s="5"/>
      <c r="R473" s="5"/>
      <c r="S473" s="5"/>
      <c r="T473" s="5"/>
      <c r="U473" s="5"/>
      <c r="V473" s="5"/>
      <c r="W473" s="5"/>
      <c r="X473" s="5"/>
      <c r="Y473" s="5"/>
      <c r="Z473" s="5"/>
      <c r="AA473" s="5"/>
      <c r="AB473" s="5"/>
      <c r="AC473" s="5"/>
      <c r="AD473" s="5"/>
      <c r="AE473" s="5"/>
      <c r="AF473" s="5"/>
      <c r="AG473" s="5"/>
      <c r="AH473" s="5"/>
      <c r="AI473" s="5"/>
      <c r="AJ473" s="5"/>
      <c r="AK473" s="5"/>
      <c r="AL473" s="5"/>
      <c r="AM473" s="5"/>
      <c r="AN473" s="5"/>
      <c r="AO473" s="5"/>
      <c r="AP473" s="5"/>
      <c r="AQ473" s="5"/>
      <c r="AR473" s="5"/>
      <c r="AS473" s="5"/>
      <c r="AT473" s="5"/>
      <c r="AU473" s="5"/>
      <c r="AV473" s="5"/>
      <c r="AW473" s="5"/>
      <c r="AX473" s="5"/>
      <c r="AY473" s="5"/>
      <c r="AZ473" s="5"/>
      <c r="BA473" s="5"/>
      <c r="BB473" s="5"/>
      <c r="BC473" s="5"/>
      <c r="BD473" s="5"/>
      <c r="BE473" s="5"/>
      <c r="BF473" s="5"/>
      <c r="BG473" s="5"/>
      <c r="BH473" s="5"/>
      <c r="BI473" s="5"/>
      <c r="BJ473" s="5"/>
    </row>
    <row r="474" spans="3:62" hidden="1"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  <c r="AA474" s="5"/>
      <c r="AB474" s="5"/>
      <c r="AC474" s="5"/>
      <c r="AD474" s="5"/>
      <c r="AE474" s="5"/>
      <c r="AF474" s="5"/>
      <c r="AG474" s="5"/>
      <c r="AH474" s="5"/>
      <c r="AI474" s="5"/>
      <c r="AJ474" s="5"/>
      <c r="AK474" s="5"/>
      <c r="AL474" s="5"/>
      <c r="AM474" s="5"/>
      <c r="AN474" s="5"/>
      <c r="AO474" s="5"/>
      <c r="AP474" s="5"/>
      <c r="AQ474" s="5"/>
      <c r="AR474" s="5"/>
      <c r="AS474" s="5"/>
      <c r="AT474" s="5"/>
      <c r="AU474" s="5"/>
      <c r="AV474" s="5"/>
      <c r="AW474" s="5"/>
      <c r="AX474" s="5"/>
      <c r="AY474" s="5"/>
      <c r="AZ474" s="5"/>
      <c r="BA474" s="5"/>
      <c r="BB474" s="5"/>
      <c r="BC474" s="5"/>
      <c r="BD474" s="5"/>
      <c r="BE474" s="5"/>
      <c r="BF474" s="5"/>
      <c r="BG474" s="5"/>
      <c r="BH474" s="5"/>
      <c r="BI474" s="5"/>
      <c r="BJ474" s="5"/>
    </row>
    <row r="475" spans="3:62" hidden="1"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  <c r="AA475" s="5"/>
      <c r="AB475" s="5"/>
      <c r="AC475" s="5"/>
      <c r="AD475" s="5"/>
      <c r="AE475" s="5"/>
      <c r="AF475" s="5"/>
      <c r="AG475" s="5"/>
      <c r="AH475" s="5"/>
      <c r="AI475" s="5"/>
      <c r="AJ475" s="5"/>
      <c r="AK475" s="5"/>
      <c r="AL475" s="5"/>
      <c r="AM475" s="5"/>
      <c r="AN475" s="5"/>
      <c r="AO475" s="5"/>
      <c r="AP475" s="5"/>
      <c r="AQ475" s="5"/>
      <c r="AR475" s="5"/>
      <c r="AS475" s="5"/>
      <c r="AT475" s="5"/>
      <c r="AU475" s="5"/>
      <c r="AV475" s="5"/>
      <c r="AW475" s="5"/>
      <c r="AX475" s="5"/>
      <c r="AY475" s="5"/>
      <c r="AZ475" s="5"/>
      <c r="BA475" s="5"/>
      <c r="BB475" s="5"/>
      <c r="BC475" s="5"/>
      <c r="BD475" s="5"/>
      <c r="BE475" s="5"/>
      <c r="BF475" s="5"/>
      <c r="BG475" s="5"/>
      <c r="BH475" s="5"/>
      <c r="BI475" s="5"/>
      <c r="BJ475" s="5"/>
    </row>
    <row r="476" spans="3:62" hidden="1"/>
    <row r="477" spans="3:62" hidden="1">
      <c r="D477" s="3" t="str">
        <f>CONCATENATE("Calendari de costos de les operacions (preparació): ",E3)</f>
        <v>Calendari de costos de les operacions (preparació): Bròcoli</v>
      </c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</row>
    <row r="478" spans="3:62" hidden="1">
      <c r="D478" s="1"/>
      <c r="F478" s="1"/>
      <c r="G478" s="1"/>
      <c r="Q478" s="5"/>
    </row>
    <row r="479" spans="3:62" hidden="1">
      <c r="Q479" s="5"/>
    </row>
    <row r="480" spans="3:62" hidden="1">
      <c r="E480" t="str">
        <f t="shared" ref="E480:P480" si="166">+E7</f>
        <v xml:space="preserve">gener </v>
      </c>
      <c r="F480" t="str">
        <f t="shared" si="166"/>
        <v>febrer</v>
      </c>
      <c r="G480" t="str">
        <f t="shared" si="166"/>
        <v xml:space="preserve">març </v>
      </c>
      <c r="H480" t="str">
        <f t="shared" si="166"/>
        <v>abril</v>
      </c>
      <c r="I480" t="str">
        <f t="shared" si="166"/>
        <v>maig</v>
      </c>
      <c r="J480" t="str">
        <f t="shared" si="166"/>
        <v>juny</v>
      </c>
      <c r="K480" t="str">
        <f t="shared" si="166"/>
        <v>juliol</v>
      </c>
      <c r="L480" t="str">
        <f t="shared" si="166"/>
        <v>agost</v>
      </c>
      <c r="M480" t="str">
        <f t="shared" si="166"/>
        <v>setembre</v>
      </c>
      <c r="N480" t="str">
        <f t="shared" si="166"/>
        <v>octubre</v>
      </c>
      <c r="O480" t="str">
        <f t="shared" si="166"/>
        <v>novembre</v>
      </c>
      <c r="P480" t="str">
        <f t="shared" si="166"/>
        <v>desembre</v>
      </c>
      <c r="Q480" s="5"/>
    </row>
    <row r="481" spans="3:17" hidden="1">
      <c r="C481" s="51" t="str">
        <f t="shared" ref="C481:C515" si="167">+C8</f>
        <v>PREPARACIÓ DEL SÒL</v>
      </c>
      <c r="D481" s="51" t="str">
        <f t="shared" ref="D481:D515" si="168">IF(D8&lt;&gt;"",CONCATENATE("Preparació per ",LOWER(D8)),0)</f>
        <v>Preparació per desbrossat amb discos</v>
      </c>
      <c r="E481" s="64">
        <f t="shared" ref="E481:E515" si="169">+E8*VLOOKUP($D481,$D$176:$AV$280,42,FALSE)</f>
        <v>0</v>
      </c>
      <c r="F481" s="64">
        <f t="shared" ref="F481:P481" si="170">+F8*VLOOKUP($D481,$D$176:$AV$280,42,FALSE)</f>
        <v>0</v>
      </c>
      <c r="G481" s="64">
        <f t="shared" si="170"/>
        <v>0</v>
      </c>
      <c r="H481" s="64">
        <f t="shared" si="170"/>
        <v>0</v>
      </c>
      <c r="I481" s="64">
        <f t="shared" si="170"/>
        <v>0</v>
      </c>
      <c r="J481" s="64">
        <f t="shared" si="170"/>
        <v>0</v>
      </c>
      <c r="K481" s="64">
        <f t="shared" si="170"/>
        <v>0</v>
      </c>
      <c r="L481" s="64">
        <f t="shared" si="170"/>
        <v>0</v>
      </c>
      <c r="M481" s="64">
        <f t="shared" si="170"/>
        <v>0</v>
      </c>
      <c r="N481" s="64">
        <f t="shared" si="170"/>
        <v>0</v>
      </c>
      <c r="O481" s="64">
        <f t="shared" si="170"/>
        <v>0</v>
      </c>
      <c r="P481" s="64">
        <f t="shared" si="170"/>
        <v>0</v>
      </c>
      <c r="Q481" s="5">
        <f>SUM(E481:P481)</f>
        <v>0</v>
      </c>
    </row>
    <row r="482" spans="3:17" hidden="1">
      <c r="C482" s="51">
        <f t="shared" si="167"/>
        <v>0</v>
      </c>
      <c r="D482" s="51" t="str">
        <f t="shared" si="168"/>
        <v>Preparació per subsolat</v>
      </c>
      <c r="E482" s="64">
        <f t="shared" si="169"/>
        <v>0</v>
      </c>
      <c r="F482" s="64">
        <f t="shared" ref="F482:P482" si="171">+F9*VLOOKUP($D482,$D$176:$AV$280,42,FALSE)</f>
        <v>0</v>
      </c>
      <c r="G482" s="64">
        <f t="shared" si="171"/>
        <v>0</v>
      </c>
      <c r="H482" s="64">
        <f t="shared" si="171"/>
        <v>0</v>
      </c>
      <c r="I482" s="64">
        <f t="shared" si="171"/>
        <v>0</v>
      </c>
      <c r="J482" s="64">
        <f t="shared" si="171"/>
        <v>0</v>
      </c>
      <c r="K482" s="64">
        <f t="shared" si="171"/>
        <v>0</v>
      </c>
      <c r="L482" s="64">
        <f t="shared" si="171"/>
        <v>0</v>
      </c>
      <c r="M482" s="64">
        <f t="shared" si="171"/>
        <v>0</v>
      </c>
      <c r="N482" s="64">
        <f t="shared" si="171"/>
        <v>0</v>
      </c>
      <c r="O482" s="64">
        <f t="shared" si="171"/>
        <v>0</v>
      </c>
      <c r="P482" s="64">
        <f t="shared" si="171"/>
        <v>0</v>
      </c>
      <c r="Q482" s="5">
        <f t="shared" ref="Q482:Q515" si="172">SUM(E482:P482)</f>
        <v>0</v>
      </c>
    </row>
    <row r="483" spans="3:17" hidden="1">
      <c r="C483" s="51">
        <f t="shared" si="167"/>
        <v>0</v>
      </c>
      <c r="D483" s="51" t="str">
        <f t="shared" si="168"/>
        <v>Preparació per estripat</v>
      </c>
      <c r="E483" s="64">
        <f t="shared" si="169"/>
        <v>0</v>
      </c>
      <c r="F483" s="64">
        <f t="shared" ref="F483:P483" si="173">+F10*VLOOKUP($D483,$D$176:$AV$280,42,FALSE)</f>
        <v>0</v>
      </c>
      <c r="G483" s="64">
        <f t="shared" si="173"/>
        <v>0</v>
      </c>
      <c r="H483" s="64">
        <f t="shared" si="173"/>
        <v>0</v>
      </c>
      <c r="I483" s="64">
        <f t="shared" si="173"/>
        <v>0</v>
      </c>
      <c r="J483" s="64">
        <f t="shared" si="173"/>
        <v>0</v>
      </c>
      <c r="K483" s="64">
        <f t="shared" si="173"/>
        <v>0</v>
      </c>
      <c r="L483" s="64">
        <f t="shared" si="173"/>
        <v>0</v>
      </c>
      <c r="M483" s="64">
        <f t="shared" si="173"/>
        <v>0</v>
      </c>
      <c r="N483" s="64">
        <f t="shared" si="173"/>
        <v>0</v>
      </c>
      <c r="O483" s="64">
        <f t="shared" si="173"/>
        <v>0</v>
      </c>
      <c r="P483" s="64">
        <f t="shared" si="173"/>
        <v>0</v>
      </c>
      <c r="Q483" s="5">
        <f t="shared" si="172"/>
        <v>0</v>
      </c>
    </row>
    <row r="484" spans="3:17" hidden="1">
      <c r="C484" s="51">
        <f t="shared" si="167"/>
        <v>0</v>
      </c>
      <c r="D484" s="51" t="str">
        <f t="shared" si="168"/>
        <v>Preparació per fresat</v>
      </c>
      <c r="E484" s="64">
        <f t="shared" si="169"/>
        <v>0</v>
      </c>
      <c r="F484" s="64">
        <f t="shared" ref="F484:P484" si="174">+F11*VLOOKUP($D484,$D$176:$AV$280,42,FALSE)</f>
        <v>0</v>
      </c>
      <c r="G484" s="64">
        <f t="shared" si="174"/>
        <v>0</v>
      </c>
      <c r="H484" s="64">
        <f t="shared" si="174"/>
        <v>0</v>
      </c>
      <c r="I484" s="64">
        <f t="shared" si="174"/>
        <v>0</v>
      </c>
      <c r="J484" s="64">
        <f t="shared" si="174"/>
        <v>0</v>
      </c>
      <c r="K484" s="64">
        <f t="shared" si="174"/>
        <v>0</v>
      </c>
      <c r="L484" s="64">
        <f t="shared" si="174"/>
        <v>0</v>
      </c>
      <c r="M484" s="64">
        <f t="shared" si="174"/>
        <v>0</v>
      </c>
      <c r="N484" s="64">
        <f t="shared" si="174"/>
        <v>0</v>
      </c>
      <c r="O484" s="64">
        <f t="shared" si="174"/>
        <v>0</v>
      </c>
      <c r="P484" s="64">
        <f t="shared" si="174"/>
        <v>0</v>
      </c>
      <c r="Q484" s="5">
        <f t="shared" si="172"/>
        <v>0</v>
      </c>
    </row>
    <row r="485" spans="3:17" hidden="1">
      <c r="C485" s="51">
        <f t="shared" si="167"/>
        <v>0</v>
      </c>
      <c r="D485" s="51">
        <f t="shared" si="168"/>
        <v>0</v>
      </c>
      <c r="E485" s="64">
        <f t="shared" si="169"/>
        <v>0</v>
      </c>
      <c r="F485" s="64">
        <f t="shared" ref="F485:P485" si="175">+F12*VLOOKUP($D485,$D$176:$AV$280,42,FALSE)</f>
        <v>0</v>
      </c>
      <c r="G485" s="64">
        <f t="shared" si="175"/>
        <v>0</v>
      </c>
      <c r="H485" s="64">
        <f t="shared" si="175"/>
        <v>0</v>
      </c>
      <c r="I485" s="64">
        <f t="shared" si="175"/>
        <v>0</v>
      </c>
      <c r="J485" s="64">
        <f t="shared" si="175"/>
        <v>0</v>
      </c>
      <c r="K485" s="64">
        <f t="shared" si="175"/>
        <v>0</v>
      </c>
      <c r="L485" s="64">
        <f t="shared" si="175"/>
        <v>0</v>
      </c>
      <c r="M485" s="64">
        <f t="shared" si="175"/>
        <v>0</v>
      </c>
      <c r="N485" s="64">
        <f t="shared" si="175"/>
        <v>0</v>
      </c>
      <c r="O485" s="64">
        <f t="shared" si="175"/>
        <v>0</v>
      </c>
      <c r="P485" s="64">
        <f t="shared" si="175"/>
        <v>0</v>
      </c>
      <c r="Q485" s="5">
        <f t="shared" si="172"/>
        <v>0</v>
      </c>
    </row>
    <row r="486" spans="3:17" hidden="1">
      <c r="C486" s="51">
        <f t="shared" si="167"/>
        <v>0</v>
      </c>
      <c r="D486" s="51">
        <f t="shared" si="168"/>
        <v>0</v>
      </c>
      <c r="E486" s="64">
        <f t="shared" si="169"/>
        <v>0</v>
      </c>
      <c r="F486" s="64">
        <f t="shared" ref="F486:P486" si="176">+F13*VLOOKUP($D486,$D$176:$AV$280,42,FALSE)</f>
        <v>0</v>
      </c>
      <c r="G486" s="64">
        <f t="shared" si="176"/>
        <v>0</v>
      </c>
      <c r="H486" s="64">
        <f t="shared" si="176"/>
        <v>0</v>
      </c>
      <c r="I486" s="64">
        <f t="shared" si="176"/>
        <v>0</v>
      </c>
      <c r="J486" s="64">
        <f t="shared" si="176"/>
        <v>0</v>
      </c>
      <c r="K486" s="64">
        <f t="shared" si="176"/>
        <v>0</v>
      </c>
      <c r="L486" s="64">
        <f t="shared" si="176"/>
        <v>0</v>
      </c>
      <c r="M486" s="64">
        <f t="shared" si="176"/>
        <v>0</v>
      </c>
      <c r="N486" s="64">
        <f t="shared" si="176"/>
        <v>0</v>
      </c>
      <c r="O486" s="64">
        <f t="shared" si="176"/>
        <v>0</v>
      </c>
      <c r="P486" s="64">
        <f t="shared" si="176"/>
        <v>0</v>
      </c>
      <c r="Q486" s="5">
        <f t="shared" si="172"/>
        <v>0</v>
      </c>
    </row>
    <row r="487" spans="3:17" hidden="1">
      <c r="C487" s="51">
        <f t="shared" si="167"/>
        <v>0</v>
      </c>
      <c r="D487" s="51">
        <f t="shared" si="168"/>
        <v>0</v>
      </c>
      <c r="E487" s="64">
        <f t="shared" si="169"/>
        <v>0</v>
      </c>
      <c r="F487" s="64">
        <f t="shared" ref="F487:P487" si="177">+F14*VLOOKUP($D487,$D$176:$AV$280,42,FALSE)</f>
        <v>0</v>
      </c>
      <c r="G487" s="64">
        <f t="shared" si="177"/>
        <v>0</v>
      </c>
      <c r="H487" s="64">
        <f t="shared" si="177"/>
        <v>0</v>
      </c>
      <c r="I487" s="64">
        <f t="shared" si="177"/>
        <v>0</v>
      </c>
      <c r="J487" s="64">
        <f t="shared" si="177"/>
        <v>0</v>
      </c>
      <c r="K487" s="64">
        <f t="shared" si="177"/>
        <v>0</v>
      </c>
      <c r="L487" s="64">
        <f t="shared" si="177"/>
        <v>0</v>
      </c>
      <c r="M487" s="64">
        <f t="shared" si="177"/>
        <v>0</v>
      </c>
      <c r="N487" s="64">
        <f t="shared" si="177"/>
        <v>0</v>
      </c>
      <c r="O487" s="64">
        <f t="shared" si="177"/>
        <v>0</v>
      </c>
      <c r="P487" s="64">
        <f t="shared" si="177"/>
        <v>0</v>
      </c>
      <c r="Q487" s="5">
        <f t="shared" si="172"/>
        <v>0</v>
      </c>
    </row>
    <row r="488" spans="3:17" hidden="1">
      <c r="C488" s="53" t="str">
        <f t="shared" si="167"/>
        <v>ADOBAT</v>
      </c>
      <c r="D488" s="53" t="str">
        <f t="shared" si="168"/>
        <v>Preparació per aplicació de compost (60 t/ha)</v>
      </c>
      <c r="E488" s="65">
        <f t="shared" si="169"/>
        <v>0</v>
      </c>
      <c r="F488" s="65">
        <f t="shared" ref="F488:P488" si="178">+F15*VLOOKUP($D488,$D$176:$AV$280,42,FALSE)</f>
        <v>0</v>
      </c>
      <c r="G488" s="65">
        <f t="shared" si="178"/>
        <v>0</v>
      </c>
      <c r="H488" s="65">
        <f t="shared" si="178"/>
        <v>0</v>
      </c>
      <c r="I488" s="65">
        <f t="shared" si="178"/>
        <v>0</v>
      </c>
      <c r="J488" s="65">
        <f t="shared" si="178"/>
        <v>0</v>
      </c>
      <c r="K488" s="65">
        <f t="shared" si="178"/>
        <v>0</v>
      </c>
      <c r="L488" s="65">
        <f t="shared" si="178"/>
        <v>0</v>
      </c>
      <c r="M488" s="65">
        <f t="shared" si="178"/>
        <v>0</v>
      </c>
      <c r="N488" s="65">
        <f t="shared" si="178"/>
        <v>0</v>
      </c>
      <c r="O488" s="65">
        <f t="shared" si="178"/>
        <v>0</v>
      </c>
      <c r="P488" s="65">
        <f t="shared" si="178"/>
        <v>0</v>
      </c>
      <c r="Q488" s="5">
        <f t="shared" si="172"/>
        <v>0</v>
      </c>
    </row>
    <row r="489" spans="3:17" hidden="1">
      <c r="C489" s="53">
        <f t="shared" si="167"/>
        <v>0</v>
      </c>
      <c r="D489" s="53">
        <f t="shared" si="168"/>
        <v>0</v>
      </c>
      <c r="E489" s="65">
        <f t="shared" si="169"/>
        <v>0</v>
      </c>
      <c r="F489" s="65">
        <f t="shared" ref="F489:P489" si="179">+F16*VLOOKUP($D489,$D$176:$AV$280,42,FALSE)</f>
        <v>0</v>
      </c>
      <c r="G489" s="65">
        <f t="shared" si="179"/>
        <v>0</v>
      </c>
      <c r="H489" s="65">
        <f t="shared" si="179"/>
        <v>0</v>
      </c>
      <c r="I489" s="65">
        <f t="shared" si="179"/>
        <v>0</v>
      </c>
      <c r="J489" s="65">
        <f t="shared" si="179"/>
        <v>0</v>
      </c>
      <c r="K489" s="65">
        <f t="shared" si="179"/>
        <v>0</v>
      </c>
      <c r="L489" s="65">
        <f t="shared" si="179"/>
        <v>0</v>
      </c>
      <c r="M489" s="65">
        <f t="shared" si="179"/>
        <v>0</v>
      </c>
      <c r="N489" s="65">
        <f t="shared" si="179"/>
        <v>0</v>
      </c>
      <c r="O489" s="65">
        <f t="shared" si="179"/>
        <v>0</v>
      </c>
      <c r="P489" s="65">
        <f t="shared" si="179"/>
        <v>0</v>
      </c>
      <c r="Q489" s="5">
        <f t="shared" si="172"/>
        <v>0</v>
      </c>
    </row>
    <row r="490" spans="3:17" hidden="1">
      <c r="C490" s="53">
        <f t="shared" si="167"/>
        <v>0</v>
      </c>
      <c r="D490" s="53">
        <f t="shared" si="168"/>
        <v>0</v>
      </c>
      <c r="E490" s="65">
        <f t="shared" si="169"/>
        <v>0</v>
      </c>
      <c r="F490" s="65">
        <f t="shared" ref="F490:P490" si="180">+F17*VLOOKUP($D490,$D$176:$AV$280,42,FALSE)</f>
        <v>0</v>
      </c>
      <c r="G490" s="65">
        <f t="shared" si="180"/>
        <v>0</v>
      </c>
      <c r="H490" s="65">
        <f t="shared" si="180"/>
        <v>0</v>
      </c>
      <c r="I490" s="65">
        <f t="shared" si="180"/>
        <v>0</v>
      </c>
      <c r="J490" s="65">
        <f t="shared" si="180"/>
        <v>0</v>
      </c>
      <c r="K490" s="65">
        <f t="shared" si="180"/>
        <v>0</v>
      </c>
      <c r="L490" s="65">
        <f t="shared" si="180"/>
        <v>0</v>
      </c>
      <c r="M490" s="65">
        <f t="shared" si="180"/>
        <v>0</v>
      </c>
      <c r="N490" s="65">
        <f t="shared" si="180"/>
        <v>0</v>
      </c>
      <c r="O490" s="65">
        <f t="shared" si="180"/>
        <v>0</v>
      </c>
      <c r="P490" s="65">
        <f t="shared" si="180"/>
        <v>0</v>
      </c>
      <c r="Q490" s="5">
        <f t="shared" si="172"/>
        <v>0</v>
      </c>
    </row>
    <row r="491" spans="3:17" hidden="1">
      <c r="C491" s="53">
        <f t="shared" si="167"/>
        <v>0</v>
      </c>
      <c r="D491" s="53">
        <f t="shared" si="168"/>
        <v>0</v>
      </c>
      <c r="E491" s="65">
        <f t="shared" si="169"/>
        <v>0</v>
      </c>
      <c r="F491" s="65">
        <f t="shared" ref="F491:P491" si="181">+F18*VLOOKUP($D491,$D$176:$AV$280,42,FALSE)</f>
        <v>0</v>
      </c>
      <c r="G491" s="65">
        <f t="shared" si="181"/>
        <v>0</v>
      </c>
      <c r="H491" s="65">
        <f t="shared" si="181"/>
        <v>0</v>
      </c>
      <c r="I491" s="65">
        <f t="shared" si="181"/>
        <v>0</v>
      </c>
      <c r="J491" s="65">
        <f t="shared" si="181"/>
        <v>0</v>
      </c>
      <c r="K491" s="65">
        <f t="shared" si="181"/>
        <v>0</v>
      </c>
      <c r="L491" s="65">
        <f t="shared" si="181"/>
        <v>0</v>
      </c>
      <c r="M491" s="65">
        <f t="shared" si="181"/>
        <v>0</v>
      </c>
      <c r="N491" s="65">
        <f t="shared" si="181"/>
        <v>0</v>
      </c>
      <c r="O491" s="65">
        <f t="shared" si="181"/>
        <v>0</v>
      </c>
      <c r="P491" s="65">
        <f t="shared" si="181"/>
        <v>0</v>
      </c>
      <c r="Q491" s="5">
        <f t="shared" si="172"/>
        <v>0</v>
      </c>
    </row>
    <row r="492" spans="3:17" hidden="1">
      <c r="C492" s="56" t="str">
        <f t="shared" si="167"/>
        <v>PLANTACIÓ</v>
      </c>
      <c r="D492" s="56" t="str">
        <f t="shared" si="168"/>
        <v>Preparació per plantació manual col o bròcoli</v>
      </c>
      <c r="E492" s="66">
        <f t="shared" si="169"/>
        <v>0</v>
      </c>
      <c r="F492" s="66">
        <f t="shared" ref="F492:P492" si="182">+F19*VLOOKUP($D492,$D$176:$AV$280,42,FALSE)</f>
        <v>0</v>
      </c>
      <c r="G492" s="66">
        <f t="shared" si="182"/>
        <v>0</v>
      </c>
      <c r="H492" s="66">
        <f t="shared" si="182"/>
        <v>0</v>
      </c>
      <c r="I492" s="66">
        <f t="shared" si="182"/>
        <v>0</v>
      </c>
      <c r="J492" s="66">
        <f t="shared" si="182"/>
        <v>0</v>
      </c>
      <c r="K492" s="66">
        <f t="shared" si="182"/>
        <v>0</v>
      </c>
      <c r="L492" s="66">
        <f t="shared" si="182"/>
        <v>0</v>
      </c>
      <c r="M492" s="66">
        <f t="shared" si="182"/>
        <v>0</v>
      </c>
      <c r="N492" s="66">
        <f t="shared" si="182"/>
        <v>0</v>
      </c>
      <c r="O492" s="66">
        <f t="shared" si="182"/>
        <v>0</v>
      </c>
      <c r="P492" s="66">
        <f t="shared" si="182"/>
        <v>0</v>
      </c>
      <c r="Q492" s="5">
        <f t="shared" si="172"/>
        <v>0</v>
      </c>
    </row>
    <row r="493" spans="3:17" hidden="1">
      <c r="C493" s="56">
        <f t="shared" si="167"/>
        <v>0</v>
      </c>
      <c r="D493" s="56">
        <f t="shared" si="168"/>
        <v>0</v>
      </c>
      <c r="E493" s="66">
        <f t="shared" si="169"/>
        <v>0</v>
      </c>
      <c r="F493" s="66">
        <f t="shared" ref="F493:P493" si="183">+F20*VLOOKUP($D493,$D$176:$AV$280,42,FALSE)</f>
        <v>0</v>
      </c>
      <c r="G493" s="66">
        <f t="shared" si="183"/>
        <v>0</v>
      </c>
      <c r="H493" s="66">
        <f t="shared" si="183"/>
        <v>0</v>
      </c>
      <c r="I493" s="66">
        <f t="shared" si="183"/>
        <v>0</v>
      </c>
      <c r="J493" s="66">
        <f t="shared" si="183"/>
        <v>0</v>
      </c>
      <c r="K493" s="66">
        <f t="shared" si="183"/>
        <v>0</v>
      </c>
      <c r="L493" s="66">
        <f t="shared" si="183"/>
        <v>0</v>
      </c>
      <c r="M493" s="66">
        <f t="shared" si="183"/>
        <v>0</v>
      </c>
      <c r="N493" s="66">
        <f t="shared" si="183"/>
        <v>0</v>
      </c>
      <c r="O493" s="66">
        <f t="shared" si="183"/>
        <v>0</v>
      </c>
      <c r="P493" s="66">
        <f t="shared" si="183"/>
        <v>0</v>
      </c>
      <c r="Q493" s="5">
        <f t="shared" si="172"/>
        <v>0</v>
      </c>
    </row>
    <row r="494" spans="3:17" hidden="1">
      <c r="C494" s="56">
        <f t="shared" si="167"/>
        <v>0</v>
      </c>
      <c r="D494" s="56">
        <f t="shared" si="168"/>
        <v>0</v>
      </c>
      <c r="E494" s="66">
        <f t="shared" si="169"/>
        <v>0</v>
      </c>
      <c r="F494" s="66">
        <f t="shared" ref="F494:P494" si="184">+F21*VLOOKUP($D494,$D$176:$AV$280,42,FALSE)</f>
        <v>0</v>
      </c>
      <c r="G494" s="66">
        <f t="shared" si="184"/>
        <v>0</v>
      </c>
      <c r="H494" s="66">
        <f t="shared" si="184"/>
        <v>0</v>
      </c>
      <c r="I494" s="66">
        <f t="shared" si="184"/>
        <v>0</v>
      </c>
      <c r="J494" s="66">
        <f t="shared" si="184"/>
        <v>0</v>
      </c>
      <c r="K494" s="66">
        <f t="shared" si="184"/>
        <v>0</v>
      </c>
      <c r="L494" s="66">
        <f t="shared" si="184"/>
        <v>0</v>
      </c>
      <c r="M494" s="66">
        <f t="shared" si="184"/>
        <v>0</v>
      </c>
      <c r="N494" s="66">
        <f t="shared" si="184"/>
        <v>0</v>
      </c>
      <c r="O494" s="66">
        <f t="shared" si="184"/>
        <v>0</v>
      </c>
      <c r="P494" s="66">
        <f t="shared" si="184"/>
        <v>0</v>
      </c>
      <c r="Q494" s="5">
        <f t="shared" si="172"/>
        <v>0</v>
      </c>
    </row>
    <row r="495" spans="3:17" hidden="1">
      <c r="C495" s="56">
        <f t="shared" si="167"/>
        <v>0</v>
      </c>
      <c r="D495" s="56">
        <f t="shared" si="168"/>
        <v>0</v>
      </c>
      <c r="E495" s="66">
        <f t="shared" si="169"/>
        <v>0</v>
      </c>
      <c r="F495" s="66">
        <f t="shared" ref="F495:P495" si="185">+F22*VLOOKUP($D495,$D$176:$AV$280,42,FALSE)</f>
        <v>0</v>
      </c>
      <c r="G495" s="66">
        <f t="shared" si="185"/>
        <v>0</v>
      </c>
      <c r="H495" s="66">
        <f t="shared" si="185"/>
        <v>0</v>
      </c>
      <c r="I495" s="66">
        <f t="shared" si="185"/>
        <v>0</v>
      </c>
      <c r="J495" s="66">
        <f t="shared" si="185"/>
        <v>0</v>
      </c>
      <c r="K495" s="66">
        <f t="shared" si="185"/>
        <v>0</v>
      </c>
      <c r="L495" s="66">
        <f t="shared" si="185"/>
        <v>0</v>
      </c>
      <c r="M495" s="66">
        <f t="shared" si="185"/>
        <v>0</v>
      </c>
      <c r="N495" s="66">
        <f t="shared" si="185"/>
        <v>0</v>
      </c>
      <c r="O495" s="66">
        <f t="shared" si="185"/>
        <v>0</v>
      </c>
      <c r="P495" s="66">
        <f t="shared" si="185"/>
        <v>0</v>
      </c>
      <c r="Q495" s="5">
        <f t="shared" si="172"/>
        <v>0</v>
      </c>
    </row>
    <row r="496" spans="3:17" hidden="1">
      <c r="C496" s="58" t="str">
        <f t="shared" si="167"/>
        <v>REG</v>
      </c>
      <c r="D496" s="58" t="str">
        <f t="shared" si="168"/>
        <v>Preparació per instal.lació sistema de reg amb cinta (1 m per m2)</v>
      </c>
      <c r="E496" s="67">
        <f t="shared" si="169"/>
        <v>0</v>
      </c>
      <c r="F496" s="67">
        <f t="shared" ref="F496:P496" si="186">+F23*VLOOKUP($D496,$D$176:$AV$280,42,FALSE)</f>
        <v>0</v>
      </c>
      <c r="G496" s="67">
        <f t="shared" si="186"/>
        <v>0</v>
      </c>
      <c r="H496" s="67">
        <f t="shared" si="186"/>
        <v>0</v>
      </c>
      <c r="I496" s="67">
        <f t="shared" si="186"/>
        <v>0</v>
      </c>
      <c r="J496" s="67">
        <f t="shared" si="186"/>
        <v>0</v>
      </c>
      <c r="K496" s="67">
        <f t="shared" si="186"/>
        <v>0</v>
      </c>
      <c r="L496" s="67">
        <f t="shared" si="186"/>
        <v>0</v>
      </c>
      <c r="M496" s="67">
        <f t="shared" si="186"/>
        <v>0</v>
      </c>
      <c r="N496" s="67">
        <f t="shared" si="186"/>
        <v>0</v>
      </c>
      <c r="O496" s="67">
        <f t="shared" si="186"/>
        <v>0</v>
      </c>
      <c r="P496" s="67">
        <f t="shared" si="186"/>
        <v>0</v>
      </c>
      <c r="Q496" s="5">
        <f t="shared" si="172"/>
        <v>0</v>
      </c>
    </row>
    <row r="497" spans="3:17" hidden="1">
      <c r="C497" s="58">
        <f t="shared" si="167"/>
        <v>0</v>
      </c>
      <c r="D497" s="58" t="str">
        <f t="shared" si="168"/>
        <v>Preparació per reg (l/m2)</v>
      </c>
      <c r="E497" s="67">
        <f t="shared" si="169"/>
        <v>0</v>
      </c>
      <c r="F497" s="67">
        <f t="shared" ref="F497:P497" si="187">+F24*VLOOKUP($D497,$D$176:$AV$280,42,FALSE)</f>
        <v>0</v>
      </c>
      <c r="G497" s="67">
        <f t="shared" si="187"/>
        <v>0</v>
      </c>
      <c r="H497" s="67">
        <f t="shared" si="187"/>
        <v>0</v>
      </c>
      <c r="I497" s="67">
        <f t="shared" si="187"/>
        <v>0</v>
      </c>
      <c r="J497" s="67">
        <f t="shared" si="187"/>
        <v>0</v>
      </c>
      <c r="K497" s="67">
        <f t="shared" si="187"/>
        <v>0</v>
      </c>
      <c r="L497" s="67">
        <f t="shared" si="187"/>
        <v>0</v>
      </c>
      <c r="M497" s="67">
        <f t="shared" si="187"/>
        <v>0</v>
      </c>
      <c r="N497" s="67">
        <f t="shared" si="187"/>
        <v>0</v>
      </c>
      <c r="O497" s="67">
        <f t="shared" si="187"/>
        <v>0</v>
      </c>
      <c r="P497" s="67">
        <f t="shared" si="187"/>
        <v>0</v>
      </c>
      <c r="Q497" s="5">
        <f t="shared" si="172"/>
        <v>0</v>
      </c>
    </row>
    <row r="498" spans="3:17" hidden="1">
      <c r="C498" s="58">
        <f t="shared" si="167"/>
        <v>0</v>
      </c>
      <c r="D498" s="58" t="str">
        <f t="shared" si="168"/>
        <v>Preparació per desinstal.lació sistema de reg amb cinta</v>
      </c>
      <c r="E498" s="67">
        <f t="shared" si="169"/>
        <v>0</v>
      </c>
      <c r="F498" s="67">
        <f t="shared" ref="F498:P498" si="188">+F25*VLOOKUP($D498,$D$176:$AV$280,42,FALSE)</f>
        <v>0</v>
      </c>
      <c r="G498" s="67">
        <f t="shared" si="188"/>
        <v>0</v>
      </c>
      <c r="H498" s="67">
        <f t="shared" si="188"/>
        <v>0</v>
      </c>
      <c r="I498" s="67">
        <f t="shared" si="188"/>
        <v>0</v>
      </c>
      <c r="J498" s="67">
        <f t="shared" si="188"/>
        <v>0</v>
      </c>
      <c r="K498" s="67">
        <f t="shared" si="188"/>
        <v>0</v>
      </c>
      <c r="L498" s="67">
        <f t="shared" si="188"/>
        <v>0</v>
      </c>
      <c r="M498" s="67">
        <f t="shared" si="188"/>
        <v>0</v>
      </c>
      <c r="N498" s="67">
        <f t="shared" si="188"/>
        <v>0</v>
      </c>
      <c r="O498" s="67">
        <f t="shared" si="188"/>
        <v>0</v>
      </c>
      <c r="P498" s="67">
        <f t="shared" si="188"/>
        <v>0</v>
      </c>
      <c r="Q498" s="5">
        <f t="shared" si="172"/>
        <v>0</v>
      </c>
    </row>
    <row r="499" spans="3:17" hidden="1">
      <c r="C499" s="58">
        <f t="shared" si="167"/>
        <v>0</v>
      </c>
      <c r="D499" s="58">
        <f t="shared" si="168"/>
        <v>0</v>
      </c>
      <c r="E499" s="67">
        <f t="shared" si="169"/>
        <v>0</v>
      </c>
      <c r="F499" s="67">
        <f t="shared" ref="F499:P499" si="189">+F26*VLOOKUP($D499,$D$176:$AV$280,42,FALSE)</f>
        <v>0</v>
      </c>
      <c r="G499" s="67">
        <f t="shared" si="189"/>
        <v>0</v>
      </c>
      <c r="H499" s="67">
        <f t="shared" si="189"/>
        <v>0</v>
      </c>
      <c r="I499" s="67">
        <f t="shared" si="189"/>
        <v>0</v>
      </c>
      <c r="J499" s="67">
        <f t="shared" si="189"/>
        <v>0</v>
      </c>
      <c r="K499" s="67">
        <f t="shared" si="189"/>
        <v>0</v>
      </c>
      <c r="L499" s="67">
        <f t="shared" si="189"/>
        <v>0</v>
      </c>
      <c r="M499" s="67">
        <f t="shared" si="189"/>
        <v>0</v>
      </c>
      <c r="N499" s="67">
        <f t="shared" si="189"/>
        <v>0</v>
      </c>
      <c r="O499" s="67">
        <f t="shared" si="189"/>
        <v>0</v>
      </c>
      <c r="P499" s="67">
        <f t="shared" si="189"/>
        <v>0</v>
      </c>
      <c r="Q499" s="5">
        <f t="shared" si="172"/>
        <v>0</v>
      </c>
    </row>
    <row r="500" spans="3:17" hidden="1">
      <c r="C500" s="49" t="str">
        <f t="shared" si="167"/>
        <v>TRACTAMENTS</v>
      </c>
      <c r="D500" s="49" t="str">
        <f t="shared" si="168"/>
        <v>Preparació per tractament bacillus + retenol +purí ortiga amb tractor i braços</v>
      </c>
      <c r="E500" s="68">
        <f t="shared" si="169"/>
        <v>0</v>
      </c>
      <c r="F500" s="68">
        <f t="shared" ref="F500:P500" si="190">+F27*VLOOKUP($D500,$D$176:$AV$280,42,FALSE)</f>
        <v>0</v>
      </c>
      <c r="G500" s="68">
        <f t="shared" si="190"/>
        <v>0</v>
      </c>
      <c r="H500" s="68">
        <f t="shared" si="190"/>
        <v>0</v>
      </c>
      <c r="I500" s="68">
        <f t="shared" si="190"/>
        <v>0</v>
      </c>
      <c r="J500" s="68">
        <f t="shared" si="190"/>
        <v>0</v>
      </c>
      <c r="K500" s="68">
        <f t="shared" si="190"/>
        <v>0</v>
      </c>
      <c r="L500" s="68">
        <f t="shared" si="190"/>
        <v>0</v>
      </c>
      <c r="M500" s="68">
        <f t="shared" si="190"/>
        <v>0</v>
      </c>
      <c r="N500" s="68">
        <f t="shared" si="190"/>
        <v>0</v>
      </c>
      <c r="O500" s="68">
        <f t="shared" si="190"/>
        <v>0</v>
      </c>
      <c r="P500" s="68">
        <f t="shared" si="190"/>
        <v>0</v>
      </c>
      <c r="Q500" s="5">
        <f t="shared" si="172"/>
        <v>0</v>
      </c>
    </row>
    <row r="501" spans="3:17" hidden="1">
      <c r="C501" s="49">
        <f t="shared" si="167"/>
        <v>0</v>
      </c>
      <c r="D501" s="49" t="str">
        <f t="shared" si="168"/>
        <v>Preparació per tractament bacillus + retenol +purí ortiga amb bota i 2 persones</v>
      </c>
      <c r="E501" s="68">
        <f t="shared" si="169"/>
        <v>0</v>
      </c>
      <c r="F501" s="68">
        <f t="shared" ref="F501:P501" si="191">+F28*VLOOKUP($D501,$D$176:$AV$280,42,FALSE)</f>
        <v>0</v>
      </c>
      <c r="G501" s="68">
        <f t="shared" si="191"/>
        <v>0</v>
      </c>
      <c r="H501" s="68">
        <f t="shared" si="191"/>
        <v>0</v>
      </c>
      <c r="I501" s="68">
        <f t="shared" si="191"/>
        <v>0</v>
      </c>
      <c r="J501" s="68">
        <f t="shared" si="191"/>
        <v>0</v>
      </c>
      <c r="K501" s="68">
        <f t="shared" si="191"/>
        <v>0</v>
      </c>
      <c r="L501" s="68">
        <f t="shared" si="191"/>
        <v>0</v>
      </c>
      <c r="M501" s="68">
        <f t="shared" si="191"/>
        <v>0</v>
      </c>
      <c r="N501" s="68">
        <f t="shared" si="191"/>
        <v>0</v>
      </c>
      <c r="O501" s="68">
        <f t="shared" si="191"/>
        <v>0</v>
      </c>
      <c r="P501" s="68">
        <f t="shared" si="191"/>
        <v>0</v>
      </c>
      <c r="Q501" s="5">
        <f t="shared" si="172"/>
        <v>0</v>
      </c>
    </row>
    <row r="502" spans="3:17" hidden="1">
      <c r="C502" s="49">
        <f t="shared" si="167"/>
        <v>0</v>
      </c>
      <c r="D502" s="49" t="str">
        <f t="shared" si="168"/>
        <v>Preparació per tractament llimacs (ferramol)</v>
      </c>
      <c r="E502" s="68">
        <f t="shared" si="169"/>
        <v>0</v>
      </c>
      <c r="F502" s="68">
        <f t="shared" ref="F502:P502" si="192">+F29*VLOOKUP($D502,$D$176:$AV$280,42,FALSE)</f>
        <v>0</v>
      </c>
      <c r="G502" s="68">
        <f t="shared" si="192"/>
        <v>0</v>
      </c>
      <c r="H502" s="68">
        <f t="shared" si="192"/>
        <v>0</v>
      </c>
      <c r="I502" s="68">
        <f t="shared" si="192"/>
        <v>0</v>
      </c>
      <c r="J502" s="68">
        <f t="shared" si="192"/>
        <v>0</v>
      </c>
      <c r="K502" s="68">
        <f t="shared" si="192"/>
        <v>0</v>
      </c>
      <c r="L502" s="68">
        <f t="shared" si="192"/>
        <v>0</v>
      </c>
      <c r="M502" s="68">
        <f t="shared" si="192"/>
        <v>0</v>
      </c>
      <c r="N502" s="68">
        <f t="shared" si="192"/>
        <v>0</v>
      </c>
      <c r="O502" s="68">
        <f t="shared" si="192"/>
        <v>0</v>
      </c>
      <c r="P502" s="68">
        <f t="shared" si="192"/>
        <v>0</v>
      </c>
      <c r="Q502" s="5">
        <f t="shared" si="172"/>
        <v>0</v>
      </c>
    </row>
    <row r="503" spans="3:17" hidden="1">
      <c r="C503" s="49">
        <f t="shared" si="167"/>
        <v>0</v>
      </c>
      <c r="D503" s="49">
        <f t="shared" si="168"/>
        <v>0</v>
      </c>
      <c r="E503" s="68">
        <f t="shared" si="169"/>
        <v>0</v>
      </c>
      <c r="F503" s="68">
        <f t="shared" ref="F503:P503" si="193">+F30*VLOOKUP($D503,$D$176:$AV$280,42,FALSE)</f>
        <v>0</v>
      </c>
      <c r="G503" s="68">
        <f t="shared" si="193"/>
        <v>0</v>
      </c>
      <c r="H503" s="68">
        <f t="shared" si="193"/>
        <v>0</v>
      </c>
      <c r="I503" s="68">
        <f t="shared" si="193"/>
        <v>0</v>
      </c>
      <c r="J503" s="68">
        <f t="shared" si="193"/>
        <v>0</v>
      </c>
      <c r="K503" s="68">
        <f t="shared" si="193"/>
        <v>0</v>
      </c>
      <c r="L503" s="68">
        <f t="shared" si="193"/>
        <v>0</v>
      </c>
      <c r="M503" s="68">
        <f t="shared" si="193"/>
        <v>0</v>
      </c>
      <c r="N503" s="68">
        <f t="shared" si="193"/>
        <v>0</v>
      </c>
      <c r="O503" s="68">
        <f t="shared" si="193"/>
        <v>0</v>
      </c>
      <c r="P503" s="68">
        <f t="shared" si="193"/>
        <v>0</v>
      </c>
      <c r="Q503" s="5">
        <f t="shared" si="172"/>
        <v>0</v>
      </c>
    </row>
    <row r="504" spans="3:17" hidden="1">
      <c r="C504" s="49">
        <f t="shared" si="167"/>
        <v>0</v>
      </c>
      <c r="D504" s="49">
        <f t="shared" si="168"/>
        <v>0</v>
      </c>
      <c r="E504" s="68">
        <f t="shared" si="169"/>
        <v>0</v>
      </c>
      <c r="F504" s="68">
        <f t="shared" ref="F504:P504" si="194">+F31*VLOOKUP($D504,$D$176:$AV$280,42,FALSE)</f>
        <v>0</v>
      </c>
      <c r="G504" s="68">
        <f t="shared" si="194"/>
        <v>0</v>
      </c>
      <c r="H504" s="68">
        <f t="shared" si="194"/>
        <v>0</v>
      </c>
      <c r="I504" s="68">
        <f t="shared" si="194"/>
        <v>0</v>
      </c>
      <c r="J504" s="68">
        <f t="shared" si="194"/>
        <v>0</v>
      </c>
      <c r="K504" s="68">
        <f t="shared" si="194"/>
        <v>0</v>
      </c>
      <c r="L504" s="68">
        <f t="shared" si="194"/>
        <v>0</v>
      </c>
      <c r="M504" s="68">
        <f t="shared" si="194"/>
        <v>0</v>
      </c>
      <c r="N504" s="68">
        <f t="shared" si="194"/>
        <v>0</v>
      </c>
      <c r="O504" s="68">
        <f t="shared" si="194"/>
        <v>0</v>
      </c>
      <c r="P504" s="68">
        <f t="shared" si="194"/>
        <v>0</v>
      </c>
      <c r="Q504" s="5">
        <f t="shared" si="172"/>
        <v>0</v>
      </c>
    </row>
    <row r="505" spans="3:17" hidden="1">
      <c r="C505" s="60" t="str">
        <f t="shared" si="167"/>
        <v>DESHERBAT</v>
      </c>
      <c r="D505" s="60" t="str">
        <f t="shared" si="168"/>
        <v>Preparació per desherbat amb tractor</v>
      </c>
      <c r="E505" s="69">
        <f t="shared" si="169"/>
        <v>0</v>
      </c>
      <c r="F505" s="69">
        <f t="shared" ref="F505:P505" si="195">+F32*VLOOKUP($D505,$D$176:$AV$280,42,FALSE)</f>
        <v>0</v>
      </c>
      <c r="G505" s="69">
        <f t="shared" si="195"/>
        <v>0</v>
      </c>
      <c r="H505" s="69">
        <f t="shared" si="195"/>
        <v>0</v>
      </c>
      <c r="I505" s="69">
        <f t="shared" si="195"/>
        <v>0</v>
      </c>
      <c r="J505" s="69">
        <f t="shared" si="195"/>
        <v>0</v>
      </c>
      <c r="K505" s="69">
        <f t="shared" si="195"/>
        <v>0</v>
      </c>
      <c r="L505" s="69">
        <f t="shared" si="195"/>
        <v>0</v>
      </c>
      <c r="M505" s="69">
        <f t="shared" si="195"/>
        <v>0</v>
      </c>
      <c r="N505" s="69">
        <f t="shared" si="195"/>
        <v>0</v>
      </c>
      <c r="O505" s="69">
        <f t="shared" si="195"/>
        <v>0</v>
      </c>
      <c r="P505" s="69">
        <f t="shared" si="195"/>
        <v>0</v>
      </c>
      <c r="Q505" s="5">
        <f t="shared" si="172"/>
        <v>0</v>
      </c>
    </row>
    <row r="506" spans="3:17" hidden="1">
      <c r="C506" s="60">
        <f t="shared" si="167"/>
        <v>0</v>
      </c>
      <c r="D506" s="60" t="str">
        <f t="shared" si="168"/>
        <v>Preparació per desherbat manual 5h/1.000  m2</v>
      </c>
      <c r="E506" s="69">
        <f t="shared" si="169"/>
        <v>0</v>
      </c>
      <c r="F506" s="69">
        <f t="shared" ref="F506:P506" si="196">+F33*VLOOKUP($D506,$D$176:$AV$280,42,FALSE)</f>
        <v>0</v>
      </c>
      <c r="G506" s="69">
        <f t="shared" si="196"/>
        <v>0</v>
      </c>
      <c r="H506" s="69">
        <f t="shared" si="196"/>
        <v>0</v>
      </c>
      <c r="I506" s="69">
        <f t="shared" si="196"/>
        <v>0</v>
      </c>
      <c r="J506" s="69">
        <f t="shared" si="196"/>
        <v>0</v>
      </c>
      <c r="K506" s="69">
        <f t="shared" si="196"/>
        <v>0</v>
      </c>
      <c r="L506" s="69">
        <f t="shared" si="196"/>
        <v>0</v>
      </c>
      <c r="M506" s="69">
        <f t="shared" si="196"/>
        <v>0</v>
      </c>
      <c r="N506" s="69">
        <f t="shared" si="196"/>
        <v>0</v>
      </c>
      <c r="O506" s="69">
        <f t="shared" si="196"/>
        <v>0</v>
      </c>
      <c r="P506" s="69">
        <f t="shared" si="196"/>
        <v>0</v>
      </c>
      <c r="Q506" s="5">
        <f t="shared" si="172"/>
        <v>0</v>
      </c>
    </row>
    <row r="507" spans="3:17" hidden="1">
      <c r="C507" s="60">
        <f t="shared" si="167"/>
        <v>0</v>
      </c>
      <c r="D507" s="60">
        <f t="shared" si="168"/>
        <v>0</v>
      </c>
      <c r="E507" s="69">
        <f t="shared" si="169"/>
        <v>0</v>
      </c>
      <c r="F507" s="69">
        <f t="shared" ref="F507:P507" si="197">+F34*VLOOKUP($D507,$D$176:$AV$280,42,FALSE)</f>
        <v>0</v>
      </c>
      <c r="G507" s="69">
        <f t="shared" si="197"/>
        <v>0</v>
      </c>
      <c r="H507" s="69">
        <f t="shared" si="197"/>
        <v>0</v>
      </c>
      <c r="I507" s="69">
        <f t="shared" si="197"/>
        <v>0</v>
      </c>
      <c r="J507" s="69">
        <f t="shared" si="197"/>
        <v>0</v>
      </c>
      <c r="K507" s="69">
        <f t="shared" si="197"/>
        <v>0</v>
      </c>
      <c r="L507" s="69">
        <f t="shared" si="197"/>
        <v>0</v>
      </c>
      <c r="M507" s="69">
        <f t="shared" si="197"/>
        <v>0</v>
      </c>
      <c r="N507" s="69">
        <f t="shared" si="197"/>
        <v>0</v>
      </c>
      <c r="O507" s="69">
        <f t="shared" si="197"/>
        <v>0</v>
      </c>
      <c r="P507" s="69">
        <f t="shared" si="197"/>
        <v>0</v>
      </c>
      <c r="Q507" s="5">
        <f t="shared" si="172"/>
        <v>0</v>
      </c>
    </row>
    <row r="508" spans="3:17" hidden="1">
      <c r="C508" s="60">
        <f t="shared" si="167"/>
        <v>0</v>
      </c>
      <c r="D508" s="60">
        <f t="shared" si="168"/>
        <v>0</v>
      </c>
      <c r="E508" s="69">
        <f t="shared" si="169"/>
        <v>0</v>
      </c>
      <c r="F508" s="69">
        <f t="shared" ref="F508:P508" si="198">+F35*VLOOKUP($D508,$D$176:$AV$280,42,FALSE)</f>
        <v>0</v>
      </c>
      <c r="G508" s="69">
        <f t="shared" si="198"/>
        <v>0</v>
      </c>
      <c r="H508" s="69">
        <f t="shared" si="198"/>
        <v>0</v>
      </c>
      <c r="I508" s="69">
        <f t="shared" si="198"/>
        <v>0</v>
      </c>
      <c r="J508" s="69">
        <f t="shared" si="198"/>
        <v>0</v>
      </c>
      <c r="K508" s="69">
        <f t="shared" si="198"/>
        <v>0</v>
      </c>
      <c r="L508" s="69">
        <f t="shared" si="198"/>
        <v>0</v>
      </c>
      <c r="M508" s="69">
        <f t="shared" si="198"/>
        <v>0</v>
      </c>
      <c r="N508" s="69">
        <f t="shared" si="198"/>
        <v>0</v>
      </c>
      <c r="O508" s="69">
        <f t="shared" si="198"/>
        <v>0</v>
      </c>
      <c r="P508" s="69">
        <f t="shared" si="198"/>
        <v>0</v>
      </c>
      <c r="Q508" s="5">
        <f t="shared" si="172"/>
        <v>0</v>
      </c>
    </row>
    <row r="509" spans="3:17" hidden="1">
      <c r="C509" s="62" t="str">
        <f t="shared" si="167"/>
        <v>ALTRES OPERACIONS ESPECÍFIQUES</v>
      </c>
      <c r="D509" s="62" t="str">
        <f t="shared" si="168"/>
        <v>Preparació per renda de la terra</v>
      </c>
      <c r="E509" s="70">
        <f t="shared" si="169"/>
        <v>0</v>
      </c>
      <c r="F509" s="70">
        <f t="shared" ref="F509:P509" si="199">+F36*VLOOKUP($D509,$D$176:$AV$280,42,FALSE)</f>
        <v>0</v>
      </c>
      <c r="G509" s="70">
        <f t="shared" si="199"/>
        <v>0</v>
      </c>
      <c r="H509" s="70">
        <f t="shared" si="199"/>
        <v>0</v>
      </c>
      <c r="I509" s="70">
        <f t="shared" si="199"/>
        <v>0</v>
      </c>
      <c r="J509" s="70">
        <f t="shared" si="199"/>
        <v>0</v>
      </c>
      <c r="K509" s="70">
        <f t="shared" si="199"/>
        <v>0</v>
      </c>
      <c r="L509" s="70">
        <f t="shared" si="199"/>
        <v>0</v>
      </c>
      <c r="M509" s="70">
        <f t="shared" si="199"/>
        <v>0</v>
      </c>
      <c r="N509" s="70">
        <f t="shared" si="199"/>
        <v>0</v>
      </c>
      <c r="O509" s="70">
        <f t="shared" si="199"/>
        <v>0</v>
      </c>
      <c r="P509" s="70">
        <f t="shared" si="199"/>
        <v>0</v>
      </c>
      <c r="Q509" s="5">
        <f t="shared" si="172"/>
        <v>0</v>
      </c>
    </row>
    <row r="510" spans="3:17" hidden="1">
      <c r="C510" s="62">
        <f t="shared" si="167"/>
        <v>0</v>
      </c>
      <c r="D510" s="62">
        <f t="shared" si="168"/>
        <v>0</v>
      </c>
      <c r="E510" s="70">
        <f t="shared" si="169"/>
        <v>0</v>
      </c>
      <c r="F510" s="70">
        <f t="shared" ref="F510:P510" si="200">+F37*VLOOKUP($D510,$D$176:$AV$280,42,FALSE)</f>
        <v>0</v>
      </c>
      <c r="G510" s="70">
        <f t="shared" si="200"/>
        <v>0</v>
      </c>
      <c r="H510" s="70">
        <f t="shared" si="200"/>
        <v>0</v>
      </c>
      <c r="I510" s="70">
        <f t="shared" si="200"/>
        <v>0</v>
      </c>
      <c r="J510" s="70">
        <f t="shared" si="200"/>
        <v>0</v>
      </c>
      <c r="K510" s="70">
        <f t="shared" si="200"/>
        <v>0</v>
      </c>
      <c r="L510" s="70">
        <f t="shared" si="200"/>
        <v>0</v>
      </c>
      <c r="M510" s="70">
        <f t="shared" si="200"/>
        <v>0</v>
      </c>
      <c r="N510" s="70">
        <f t="shared" si="200"/>
        <v>0</v>
      </c>
      <c r="O510" s="70">
        <f t="shared" si="200"/>
        <v>0</v>
      </c>
      <c r="P510" s="70">
        <f t="shared" si="200"/>
        <v>0</v>
      </c>
      <c r="Q510" s="5">
        <f t="shared" si="172"/>
        <v>0</v>
      </c>
    </row>
    <row r="511" spans="3:17" hidden="1">
      <c r="C511" s="62">
        <f t="shared" si="167"/>
        <v>0</v>
      </c>
      <c r="D511" s="62">
        <f t="shared" si="168"/>
        <v>0</v>
      </c>
      <c r="E511" s="70">
        <f t="shared" si="169"/>
        <v>0</v>
      </c>
      <c r="F511" s="70">
        <f t="shared" ref="F511:P511" si="201">+F38*VLOOKUP($D511,$D$176:$AV$280,42,FALSE)</f>
        <v>0</v>
      </c>
      <c r="G511" s="70">
        <f t="shared" si="201"/>
        <v>0</v>
      </c>
      <c r="H511" s="70">
        <f t="shared" si="201"/>
        <v>0</v>
      </c>
      <c r="I511" s="70">
        <f t="shared" si="201"/>
        <v>0</v>
      </c>
      <c r="J511" s="70">
        <f t="shared" si="201"/>
        <v>0</v>
      </c>
      <c r="K511" s="70">
        <f t="shared" si="201"/>
        <v>0</v>
      </c>
      <c r="L511" s="70">
        <f t="shared" si="201"/>
        <v>0</v>
      </c>
      <c r="M511" s="70">
        <f t="shared" si="201"/>
        <v>0</v>
      </c>
      <c r="N511" s="70">
        <f t="shared" si="201"/>
        <v>0</v>
      </c>
      <c r="O511" s="70">
        <f t="shared" si="201"/>
        <v>0</v>
      </c>
      <c r="P511" s="70">
        <f t="shared" si="201"/>
        <v>0</v>
      </c>
      <c r="Q511" s="5">
        <f t="shared" si="172"/>
        <v>0</v>
      </c>
    </row>
    <row r="512" spans="3:17" hidden="1">
      <c r="C512" s="62">
        <f t="shared" si="167"/>
        <v>0</v>
      </c>
      <c r="D512" s="62">
        <f t="shared" si="168"/>
        <v>0</v>
      </c>
      <c r="E512" s="70">
        <f t="shared" si="169"/>
        <v>0</v>
      </c>
      <c r="F512" s="70">
        <f t="shared" ref="F512:P512" si="202">+F39*VLOOKUP($D512,$D$176:$AV$280,42,FALSE)</f>
        <v>0</v>
      </c>
      <c r="G512" s="70">
        <f t="shared" si="202"/>
        <v>0</v>
      </c>
      <c r="H512" s="70">
        <f t="shared" si="202"/>
        <v>0</v>
      </c>
      <c r="I512" s="70">
        <f t="shared" si="202"/>
        <v>0</v>
      </c>
      <c r="J512" s="70">
        <f t="shared" si="202"/>
        <v>0</v>
      </c>
      <c r="K512" s="70">
        <f t="shared" si="202"/>
        <v>0</v>
      </c>
      <c r="L512" s="70">
        <f t="shared" si="202"/>
        <v>0</v>
      </c>
      <c r="M512" s="70">
        <f t="shared" si="202"/>
        <v>0</v>
      </c>
      <c r="N512" s="70">
        <f t="shared" si="202"/>
        <v>0</v>
      </c>
      <c r="O512" s="70">
        <f t="shared" si="202"/>
        <v>0</v>
      </c>
      <c r="P512" s="70">
        <f t="shared" si="202"/>
        <v>0</v>
      </c>
      <c r="Q512" s="5">
        <f t="shared" si="172"/>
        <v>0</v>
      </c>
    </row>
    <row r="513" spans="3:17" hidden="1">
      <c r="C513" s="62">
        <f t="shared" si="167"/>
        <v>0</v>
      </c>
      <c r="D513" s="62">
        <f t="shared" si="168"/>
        <v>0</v>
      </c>
      <c r="E513" s="70">
        <f t="shared" si="169"/>
        <v>0</v>
      </c>
      <c r="F513" s="70">
        <f t="shared" ref="F513:P513" si="203">+F40*VLOOKUP($D513,$D$176:$AV$280,42,FALSE)</f>
        <v>0</v>
      </c>
      <c r="G513" s="70">
        <f t="shared" si="203"/>
        <v>0</v>
      </c>
      <c r="H513" s="70">
        <f t="shared" si="203"/>
        <v>0</v>
      </c>
      <c r="I513" s="70">
        <f t="shared" si="203"/>
        <v>0</v>
      </c>
      <c r="J513" s="70">
        <f t="shared" si="203"/>
        <v>0</v>
      </c>
      <c r="K513" s="70">
        <f t="shared" si="203"/>
        <v>0</v>
      </c>
      <c r="L513" s="70">
        <f t="shared" si="203"/>
        <v>0</v>
      </c>
      <c r="M513" s="70">
        <f t="shared" si="203"/>
        <v>0</v>
      </c>
      <c r="N513" s="70">
        <f t="shared" si="203"/>
        <v>0</v>
      </c>
      <c r="O513" s="70">
        <f t="shared" si="203"/>
        <v>0</v>
      </c>
      <c r="P513" s="70">
        <f t="shared" si="203"/>
        <v>0</v>
      </c>
      <c r="Q513" s="5">
        <f t="shared" si="172"/>
        <v>0</v>
      </c>
    </row>
    <row r="514" spans="3:17" hidden="1">
      <c r="C514" s="55" t="str">
        <f t="shared" si="167"/>
        <v>RECOL.LECCIÓ</v>
      </c>
      <c r="D514" s="55" t="str">
        <f t="shared" si="168"/>
        <v>Preparació per recol.lecció bròcoli</v>
      </c>
      <c r="E514" s="71">
        <f t="shared" si="169"/>
        <v>0</v>
      </c>
      <c r="F514" s="71">
        <f t="shared" ref="F514:P514" si="204">+F41*VLOOKUP($D514,$D$176:$AV$280,42,FALSE)</f>
        <v>0</v>
      </c>
      <c r="G514" s="71">
        <f t="shared" si="204"/>
        <v>0</v>
      </c>
      <c r="H514" s="71">
        <f t="shared" si="204"/>
        <v>0</v>
      </c>
      <c r="I514" s="71">
        <f t="shared" si="204"/>
        <v>0</v>
      </c>
      <c r="J514" s="71">
        <f t="shared" si="204"/>
        <v>0</v>
      </c>
      <c r="K514" s="71">
        <f t="shared" si="204"/>
        <v>0</v>
      </c>
      <c r="L514" s="71">
        <f t="shared" si="204"/>
        <v>0</v>
      </c>
      <c r="M514" s="71">
        <f t="shared" si="204"/>
        <v>0</v>
      </c>
      <c r="N514" s="71">
        <f t="shared" si="204"/>
        <v>0</v>
      </c>
      <c r="O514" s="71">
        <f t="shared" si="204"/>
        <v>0</v>
      </c>
      <c r="P514" s="71">
        <f t="shared" si="204"/>
        <v>0</v>
      </c>
      <c r="Q514" s="5">
        <f t="shared" si="172"/>
        <v>0</v>
      </c>
    </row>
    <row r="515" spans="3:17" hidden="1">
      <c r="C515" s="55">
        <f t="shared" si="167"/>
        <v>0</v>
      </c>
      <c r="D515" s="55">
        <f t="shared" si="168"/>
        <v>0</v>
      </c>
      <c r="E515" s="71">
        <f t="shared" si="169"/>
        <v>0</v>
      </c>
      <c r="F515" s="71">
        <f t="shared" ref="F515:P515" si="205">+F42*VLOOKUP($D515,$D$176:$AV$280,42,FALSE)</f>
        <v>0</v>
      </c>
      <c r="G515" s="71">
        <f t="shared" si="205"/>
        <v>0</v>
      </c>
      <c r="H515" s="71">
        <f t="shared" si="205"/>
        <v>0</v>
      </c>
      <c r="I515" s="71">
        <f t="shared" si="205"/>
        <v>0</v>
      </c>
      <c r="J515" s="71">
        <f t="shared" si="205"/>
        <v>0</v>
      </c>
      <c r="K515" s="71">
        <f t="shared" si="205"/>
        <v>0</v>
      </c>
      <c r="L515" s="71">
        <f t="shared" si="205"/>
        <v>0</v>
      </c>
      <c r="M515" s="71">
        <f t="shared" si="205"/>
        <v>0</v>
      </c>
      <c r="N515" s="71">
        <f t="shared" si="205"/>
        <v>0</v>
      </c>
      <c r="O515" s="71">
        <f t="shared" si="205"/>
        <v>0</v>
      </c>
      <c r="P515" s="71">
        <f t="shared" si="205"/>
        <v>0</v>
      </c>
      <c r="Q515" s="5">
        <f t="shared" si="172"/>
        <v>0</v>
      </c>
    </row>
    <row r="516" spans="3:17" hidden="1">
      <c r="E516" s="5">
        <f>SUM(E481:E515)</f>
        <v>0</v>
      </c>
      <c r="F516" s="5">
        <f t="shared" ref="F516:P516" si="206">SUM(F481:F515)</f>
        <v>0</v>
      </c>
      <c r="G516" s="5">
        <f t="shared" si="206"/>
        <v>0</v>
      </c>
      <c r="H516" s="5">
        <f t="shared" si="206"/>
        <v>0</v>
      </c>
      <c r="I516" s="5">
        <f t="shared" si="206"/>
        <v>0</v>
      </c>
      <c r="J516" s="5">
        <f t="shared" si="206"/>
        <v>0</v>
      </c>
      <c r="K516" s="5">
        <f t="shared" si="206"/>
        <v>0</v>
      </c>
      <c r="L516" s="5">
        <f t="shared" si="206"/>
        <v>0</v>
      </c>
      <c r="M516" s="5">
        <f t="shared" si="206"/>
        <v>0</v>
      </c>
      <c r="N516" s="5">
        <f t="shared" si="206"/>
        <v>0</v>
      </c>
      <c r="O516" s="5">
        <f t="shared" si="206"/>
        <v>0</v>
      </c>
      <c r="P516" s="5">
        <f t="shared" si="206"/>
        <v>0</v>
      </c>
      <c r="Q516" s="5"/>
    </row>
    <row r="517" spans="3:17" hidden="1"/>
    <row r="518" spans="3:17" hidden="1"/>
    <row r="519" spans="3:17" hidden="1">
      <c r="C519" t="str">
        <f>CONCATENATE($E$3,". Distribució de costos entre els grups d'operacions. ","Cost total: ",TEXT(Q529,"#.##0,00 €"))</f>
        <v>Bròcoli. Distribució de costos entre els grups d'operacions. Cost total: 0,00 €</v>
      </c>
    </row>
    <row r="520" spans="3:17" hidden="1">
      <c r="E520" t="str">
        <f>+E7</f>
        <v xml:space="preserve">gener </v>
      </c>
      <c r="F520" t="str">
        <f t="shared" ref="F520:P520" si="207">+F7</f>
        <v>febrer</v>
      </c>
      <c r="G520" t="str">
        <f t="shared" si="207"/>
        <v xml:space="preserve">març </v>
      </c>
      <c r="H520" t="str">
        <f t="shared" si="207"/>
        <v>abril</v>
      </c>
      <c r="I520" t="str">
        <f t="shared" si="207"/>
        <v>maig</v>
      </c>
      <c r="J520" t="str">
        <f t="shared" si="207"/>
        <v>juny</v>
      </c>
      <c r="K520" t="str">
        <f t="shared" si="207"/>
        <v>juliol</v>
      </c>
      <c r="L520" t="str">
        <f t="shared" si="207"/>
        <v>agost</v>
      </c>
      <c r="M520" t="str">
        <f t="shared" si="207"/>
        <v>setembre</v>
      </c>
      <c r="N520" t="str">
        <f t="shared" si="207"/>
        <v>octubre</v>
      </c>
      <c r="O520" t="str">
        <f t="shared" si="207"/>
        <v>novembre</v>
      </c>
      <c r="P520" t="str">
        <f t="shared" si="207"/>
        <v>desembre</v>
      </c>
      <c r="Q520" s="5"/>
    </row>
    <row r="521" spans="3:17" hidden="1">
      <c r="C521" s="51" t="str">
        <f>+C396</f>
        <v>PREPARACIÓ DEL SÒL</v>
      </c>
      <c r="D521" s="100">
        <f>+Q521</f>
        <v>0</v>
      </c>
      <c r="E521" s="64">
        <f>SUM(E396:E402)</f>
        <v>0</v>
      </c>
      <c r="F521" s="64">
        <f t="shared" ref="F521:P521" si="208">SUM(F396:F402)</f>
        <v>0</v>
      </c>
      <c r="G521" s="64">
        <f t="shared" si="208"/>
        <v>0</v>
      </c>
      <c r="H521" s="64">
        <f t="shared" si="208"/>
        <v>0</v>
      </c>
      <c r="I521" s="64">
        <f t="shared" si="208"/>
        <v>0</v>
      </c>
      <c r="J521" s="64">
        <f t="shared" si="208"/>
        <v>0</v>
      </c>
      <c r="K521" s="64">
        <f t="shared" si="208"/>
        <v>0</v>
      </c>
      <c r="L521" s="64">
        <f t="shared" si="208"/>
        <v>0</v>
      </c>
      <c r="M521" s="64">
        <f t="shared" si="208"/>
        <v>0</v>
      </c>
      <c r="N521" s="64">
        <f t="shared" si="208"/>
        <v>0</v>
      </c>
      <c r="O521" s="64">
        <f t="shared" si="208"/>
        <v>0</v>
      </c>
      <c r="P521" s="64">
        <f t="shared" si="208"/>
        <v>0</v>
      </c>
      <c r="Q521" s="108">
        <f>SUM(E521:P521)</f>
        <v>0</v>
      </c>
    </row>
    <row r="522" spans="3:17" hidden="1">
      <c r="C522" s="53" t="str">
        <f>+C403</f>
        <v>ADOBAT</v>
      </c>
      <c r="D522" s="101">
        <f t="shared" ref="D522:D528" si="209">+Q522</f>
        <v>0</v>
      </c>
      <c r="E522" s="65">
        <f>SUM(E403:E406)</f>
        <v>0</v>
      </c>
      <c r="F522" s="65">
        <f t="shared" ref="F522:P522" si="210">SUM(F403:F406)</f>
        <v>0</v>
      </c>
      <c r="G522" s="65">
        <f t="shared" si="210"/>
        <v>0</v>
      </c>
      <c r="H522" s="65">
        <f t="shared" si="210"/>
        <v>0</v>
      </c>
      <c r="I522" s="65">
        <f t="shared" si="210"/>
        <v>0</v>
      </c>
      <c r="J522" s="65">
        <f t="shared" si="210"/>
        <v>0</v>
      </c>
      <c r="K522" s="65">
        <f t="shared" si="210"/>
        <v>0</v>
      </c>
      <c r="L522" s="65">
        <f t="shared" si="210"/>
        <v>0</v>
      </c>
      <c r="M522" s="65">
        <f t="shared" si="210"/>
        <v>0</v>
      </c>
      <c r="N522" s="65">
        <f t="shared" si="210"/>
        <v>0</v>
      </c>
      <c r="O522" s="65">
        <f t="shared" si="210"/>
        <v>0</v>
      </c>
      <c r="P522" s="65">
        <f t="shared" si="210"/>
        <v>0</v>
      </c>
      <c r="Q522" s="108">
        <f t="shared" ref="Q522:Q531" si="211">SUM(E522:P522)</f>
        <v>0</v>
      </c>
    </row>
    <row r="523" spans="3:17" hidden="1">
      <c r="C523" s="56" t="str">
        <f>+C407</f>
        <v>PLANTACIÓ</v>
      </c>
      <c r="D523" s="102">
        <f t="shared" si="209"/>
        <v>0</v>
      </c>
      <c r="E523" s="66">
        <f>SUM(E407:E410)</f>
        <v>0</v>
      </c>
      <c r="F523" s="66">
        <f t="shared" ref="F523:P523" si="212">SUM(F407:F410)</f>
        <v>0</v>
      </c>
      <c r="G523" s="66">
        <f t="shared" si="212"/>
        <v>0</v>
      </c>
      <c r="H523" s="66">
        <f t="shared" si="212"/>
        <v>0</v>
      </c>
      <c r="I523" s="66">
        <f t="shared" si="212"/>
        <v>0</v>
      </c>
      <c r="J523" s="66">
        <f t="shared" si="212"/>
        <v>0</v>
      </c>
      <c r="K523" s="66">
        <f t="shared" si="212"/>
        <v>0</v>
      </c>
      <c r="L523" s="66">
        <f t="shared" si="212"/>
        <v>0</v>
      </c>
      <c r="M523" s="66">
        <f t="shared" si="212"/>
        <v>0</v>
      </c>
      <c r="N523" s="66">
        <f t="shared" si="212"/>
        <v>0</v>
      </c>
      <c r="O523" s="66">
        <f t="shared" si="212"/>
        <v>0</v>
      </c>
      <c r="P523" s="66">
        <f t="shared" si="212"/>
        <v>0</v>
      </c>
      <c r="Q523" s="108">
        <f t="shared" si="211"/>
        <v>0</v>
      </c>
    </row>
    <row r="524" spans="3:17" hidden="1">
      <c r="C524" s="58" t="str">
        <f>+C411</f>
        <v>REG</v>
      </c>
      <c r="D524" s="103">
        <f t="shared" si="209"/>
        <v>0</v>
      </c>
      <c r="E524" s="67">
        <f>SUM(E411:E414)</f>
        <v>0</v>
      </c>
      <c r="F524" s="67">
        <f t="shared" ref="F524:P524" si="213">SUM(F411:F414)</f>
        <v>0</v>
      </c>
      <c r="G524" s="67">
        <f t="shared" si="213"/>
        <v>0</v>
      </c>
      <c r="H524" s="67">
        <f t="shared" si="213"/>
        <v>0</v>
      </c>
      <c r="I524" s="67">
        <f t="shared" si="213"/>
        <v>0</v>
      </c>
      <c r="J524" s="67">
        <f t="shared" si="213"/>
        <v>0</v>
      </c>
      <c r="K524" s="67">
        <f t="shared" si="213"/>
        <v>0</v>
      </c>
      <c r="L524" s="67">
        <f t="shared" si="213"/>
        <v>0</v>
      </c>
      <c r="M524" s="67">
        <f t="shared" si="213"/>
        <v>0</v>
      </c>
      <c r="N524" s="67">
        <f t="shared" si="213"/>
        <v>0</v>
      </c>
      <c r="O524" s="67">
        <f t="shared" si="213"/>
        <v>0</v>
      </c>
      <c r="P524" s="67">
        <f t="shared" si="213"/>
        <v>0</v>
      </c>
      <c r="Q524" s="108">
        <f t="shared" si="211"/>
        <v>0</v>
      </c>
    </row>
    <row r="525" spans="3:17" hidden="1">
      <c r="C525" s="49" t="str">
        <f>+C415</f>
        <v>TRACTAMENTS</v>
      </c>
      <c r="D525" s="104">
        <f t="shared" si="209"/>
        <v>0</v>
      </c>
      <c r="E525" s="68">
        <f>SUM(E415:E419)</f>
        <v>0</v>
      </c>
      <c r="F525" s="68">
        <f t="shared" ref="F525:P525" si="214">SUM(F415:F419)</f>
        <v>0</v>
      </c>
      <c r="G525" s="68">
        <f t="shared" si="214"/>
        <v>0</v>
      </c>
      <c r="H525" s="68">
        <f t="shared" si="214"/>
        <v>0</v>
      </c>
      <c r="I525" s="68">
        <f t="shared" si="214"/>
        <v>0</v>
      </c>
      <c r="J525" s="68">
        <f t="shared" si="214"/>
        <v>0</v>
      </c>
      <c r="K525" s="68">
        <f t="shared" si="214"/>
        <v>0</v>
      </c>
      <c r="L525" s="68">
        <f t="shared" si="214"/>
        <v>0</v>
      </c>
      <c r="M525" s="68">
        <f t="shared" si="214"/>
        <v>0</v>
      </c>
      <c r="N525" s="68">
        <f t="shared" si="214"/>
        <v>0</v>
      </c>
      <c r="O525" s="68">
        <f t="shared" si="214"/>
        <v>0</v>
      </c>
      <c r="P525" s="68">
        <f t="shared" si="214"/>
        <v>0</v>
      </c>
      <c r="Q525" s="108">
        <f t="shared" si="211"/>
        <v>0</v>
      </c>
    </row>
    <row r="526" spans="3:17" hidden="1">
      <c r="C526" s="60" t="str">
        <f>+C420</f>
        <v>DESHERBAT</v>
      </c>
      <c r="D526" s="105">
        <f t="shared" si="209"/>
        <v>0</v>
      </c>
      <c r="E526" s="69">
        <f>SUM(E420:E423)</f>
        <v>0</v>
      </c>
      <c r="F526" s="69">
        <f t="shared" ref="F526:P526" si="215">SUM(F420:F423)</f>
        <v>0</v>
      </c>
      <c r="G526" s="69">
        <f t="shared" si="215"/>
        <v>0</v>
      </c>
      <c r="H526" s="69">
        <f t="shared" si="215"/>
        <v>0</v>
      </c>
      <c r="I526" s="69">
        <f t="shared" si="215"/>
        <v>0</v>
      </c>
      <c r="J526" s="69">
        <f t="shared" si="215"/>
        <v>0</v>
      </c>
      <c r="K526" s="69">
        <f t="shared" si="215"/>
        <v>0</v>
      </c>
      <c r="L526" s="69">
        <f t="shared" si="215"/>
        <v>0</v>
      </c>
      <c r="M526" s="69">
        <f t="shared" si="215"/>
        <v>0</v>
      </c>
      <c r="N526" s="69">
        <f t="shared" si="215"/>
        <v>0</v>
      </c>
      <c r="O526" s="69">
        <f t="shared" si="215"/>
        <v>0</v>
      </c>
      <c r="P526" s="69">
        <f t="shared" si="215"/>
        <v>0</v>
      </c>
      <c r="Q526" s="108">
        <f t="shared" si="211"/>
        <v>0</v>
      </c>
    </row>
    <row r="527" spans="3:17" hidden="1">
      <c r="C527" s="62" t="str">
        <f>+C424</f>
        <v>ALTRES OPERACIONS ESPECÍFIQUES</v>
      </c>
      <c r="D527" s="106">
        <f t="shared" si="209"/>
        <v>0</v>
      </c>
      <c r="E527" s="70">
        <f>SUM(E424:E428)</f>
        <v>0</v>
      </c>
      <c r="F527" s="70">
        <f t="shared" ref="F527:P527" si="216">SUM(F424:F428)</f>
        <v>0</v>
      </c>
      <c r="G527" s="70">
        <f t="shared" si="216"/>
        <v>0</v>
      </c>
      <c r="H527" s="70">
        <f t="shared" si="216"/>
        <v>0</v>
      </c>
      <c r="I527" s="70">
        <f t="shared" si="216"/>
        <v>0</v>
      </c>
      <c r="J527" s="70">
        <f t="shared" si="216"/>
        <v>0</v>
      </c>
      <c r="K527" s="70">
        <f t="shared" si="216"/>
        <v>0</v>
      </c>
      <c r="L527" s="70">
        <f t="shared" si="216"/>
        <v>0</v>
      </c>
      <c r="M527" s="70">
        <f t="shared" si="216"/>
        <v>0</v>
      </c>
      <c r="N527" s="70">
        <f t="shared" si="216"/>
        <v>0</v>
      </c>
      <c r="O527" s="70">
        <f t="shared" si="216"/>
        <v>0</v>
      </c>
      <c r="P527" s="70">
        <f t="shared" si="216"/>
        <v>0</v>
      </c>
      <c r="Q527" s="108">
        <f t="shared" si="211"/>
        <v>0</v>
      </c>
    </row>
    <row r="528" spans="3:17" hidden="1">
      <c r="C528" s="55" t="str">
        <f>+C429</f>
        <v>RECOL.LECCIÓ</v>
      </c>
      <c r="D528" s="107">
        <f t="shared" si="209"/>
        <v>0</v>
      </c>
      <c r="E528" s="71">
        <f>SUM(E429:E430)</f>
        <v>0</v>
      </c>
      <c r="F528" s="71">
        <f t="shared" ref="F528:P528" si="217">SUM(F429:F430)</f>
        <v>0</v>
      </c>
      <c r="G528" s="71">
        <f t="shared" si="217"/>
        <v>0</v>
      </c>
      <c r="H528" s="71">
        <f t="shared" si="217"/>
        <v>0</v>
      </c>
      <c r="I528" s="71">
        <f t="shared" si="217"/>
        <v>0</v>
      </c>
      <c r="J528" s="71">
        <f t="shared" si="217"/>
        <v>0</v>
      </c>
      <c r="K528" s="71">
        <f t="shared" si="217"/>
        <v>0</v>
      </c>
      <c r="L528" s="71">
        <f t="shared" si="217"/>
        <v>0</v>
      </c>
      <c r="M528" s="71">
        <f t="shared" si="217"/>
        <v>0</v>
      </c>
      <c r="N528" s="71">
        <f t="shared" si="217"/>
        <v>0</v>
      </c>
      <c r="O528" s="71">
        <f t="shared" si="217"/>
        <v>0</v>
      </c>
      <c r="P528" s="71">
        <f t="shared" si="217"/>
        <v>0</v>
      </c>
      <c r="Q528" s="108">
        <f t="shared" si="211"/>
        <v>0</v>
      </c>
    </row>
    <row r="529" spans="3:17" hidden="1">
      <c r="C529" s="3" t="s">
        <v>130</v>
      </c>
      <c r="E529" s="5">
        <f>SUM(E521:E528)</f>
        <v>0</v>
      </c>
      <c r="F529" s="5">
        <f t="shared" ref="F529:P529" si="218">SUM(F521:F528)</f>
        <v>0</v>
      </c>
      <c r="G529" s="5">
        <f t="shared" si="218"/>
        <v>0</v>
      </c>
      <c r="H529" s="5">
        <f t="shared" si="218"/>
        <v>0</v>
      </c>
      <c r="I529" s="5">
        <f t="shared" si="218"/>
        <v>0</v>
      </c>
      <c r="J529" s="5">
        <f t="shared" si="218"/>
        <v>0</v>
      </c>
      <c r="K529" s="5">
        <f t="shared" si="218"/>
        <v>0</v>
      </c>
      <c r="L529" s="5">
        <f t="shared" si="218"/>
        <v>0</v>
      </c>
      <c r="M529" s="5">
        <f t="shared" si="218"/>
        <v>0</v>
      </c>
      <c r="N529" s="5">
        <f t="shared" si="218"/>
        <v>0</v>
      </c>
      <c r="O529" s="5">
        <f t="shared" si="218"/>
        <v>0</v>
      </c>
      <c r="P529" s="5">
        <f t="shared" si="218"/>
        <v>0</v>
      </c>
      <c r="Q529" s="108">
        <f t="shared" si="211"/>
        <v>0</v>
      </c>
    </row>
    <row r="530" spans="3:17" hidden="1">
      <c r="C530" s="3" t="s">
        <v>129</v>
      </c>
      <c r="D530" t="str">
        <f>CONCATENATE("Collita ",LOWER(E3))</f>
        <v>Collita bròcoli</v>
      </c>
      <c r="E530" s="5">
        <f t="shared" ref="E530:P530" si="219">E41*VLOOKUP(CONCATENATE("Recol.lecció ",LOWER($E$3)),$D$176:$BC$280,$C$531,FALSE)</f>
        <v>0</v>
      </c>
      <c r="F530" s="5">
        <f t="shared" si="219"/>
        <v>0</v>
      </c>
      <c r="G530" s="5">
        <f t="shared" si="219"/>
        <v>0</v>
      </c>
      <c r="H530" s="5">
        <f t="shared" si="219"/>
        <v>0</v>
      </c>
      <c r="I530" s="5">
        <f t="shared" si="219"/>
        <v>0</v>
      </c>
      <c r="J530" s="5">
        <f t="shared" si="219"/>
        <v>0</v>
      </c>
      <c r="K530" s="5">
        <f t="shared" si="219"/>
        <v>0</v>
      </c>
      <c r="L530" s="5">
        <f t="shared" si="219"/>
        <v>0</v>
      </c>
      <c r="M530" s="5">
        <f t="shared" si="219"/>
        <v>0</v>
      </c>
      <c r="N530" s="5">
        <f t="shared" si="219"/>
        <v>0</v>
      </c>
      <c r="O530" s="5">
        <f t="shared" si="219"/>
        <v>0</v>
      </c>
      <c r="P530" s="5">
        <f t="shared" si="219"/>
        <v>0</v>
      </c>
      <c r="Q530" s="108">
        <f t="shared" si="211"/>
        <v>0</v>
      </c>
    </row>
    <row r="531" spans="3:17" hidden="1">
      <c r="C531" s="95">
        <f>HLOOKUP(D530,F171:BC172,2,FALSE)</f>
        <v>46</v>
      </c>
      <c r="D531" s="3" t="str">
        <f>CONCATENATE("Balanç mensual de costos i ingressos: ",E3,"  ",TEXT(Q531,"#.##0,00  €"))</f>
        <v>Balanç mensual de costos i ingressos: Bròcoli  0,00  €</v>
      </c>
      <c r="E531" s="5">
        <f>+E530-E529</f>
        <v>0</v>
      </c>
      <c r="F531" s="5">
        <f t="shared" ref="F531:P531" si="220">+F530-F529</f>
        <v>0</v>
      </c>
      <c r="G531" s="5">
        <f t="shared" si="220"/>
        <v>0</v>
      </c>
      <c r="H531" s="5">
        <f t="shared" si="220"/>
        <v>0</v>
      </c>
      <c r="I531" s="5">
        <f t="shared" si="220"/>
        <v>0</v>
      </c>
      <c r="J531" s="5">
        <f t="shared" si="220"/>
        <v>0</v>
      </c>
      <c r="K531" s="5">
        <f t="shared" si="220"/>
        <v>0</v>
      </c>
      <c r="L531" s="5">
        <f t="shared" si="220"/>
        <v>0</v>
      </c>
      <c r="M531" s="5">
        <f t="shared" si="220"/>
        <v>0</v>
      </c>
      <c r="N531" s="5">
        <f t="shared" si="220"/>
        <v>0</v>
      </c>
      <c r="O531" s="5">
        <f t="shared" si="220"/>
        <v>0</v>
      </c>
      <c r="P531" s="5">
        <f t="shared" si="220"/>
        <v>0</v>
      </c>
      <c r="Q531" s="108">
        <f t="shared" si="211"/>
        <v>0</v>
      </c>
    </row>
    <row r="532" spans="3:17" hidden="1">
      <c r="D532" s="3" t="s">
        <v>131</v>
      </c>
      <c r="E532" s="99">
        <f>+E531</f>
        <v>0</v>
      </c>
      <c r="F532" s="99">
        <f>+E532+F531</f>
        <v>0</v>
      </c>
      <c r="G532" s="99">
        <f t="shared" ref="G532:P532" si="221">+F532+G531</f>
        <v>0</v>
      </c>
      <c r="H532" s="99">
        <f t="shared" si="221"/>
        <v>0</v>
      </c>
      <c r="I532" s="99">
        <f t="shared" si="221"/>
        <v>0</v>
      </c>
      <c r="J532" s="99">
        <f t="shared" si="221"/>
        <v>0</v>
      </c>
      <c r="K532" s="99">
        <f t="shared" si="221"/>
        <v>0</v>
      </c>
      <c r="L532" s="99">
        <f t="shared" si="221"/>
        <v>0</v>
      </c>
      <c r="M532" s="99">
        <f t="shared" si="221"/>
        <v>0</v>
      </c>
      <c r="N532" s="99">
        <f t="shared" si="221"/>
        <v>0</v>
      </c>
      <c r="O532" s="99">
        <f t="shared" si="221"/>
        <v>0</v>
      </c>
      <c r="P532" s="99">
        <f t="shared" si="221"/>
        <v>0</v>
      </c>
    </row>
    <row r="533" spans="3:17" hidden="1">
      <c r="E533" s="109" t="e">
        <f>IF(E531=0,NA(),E531)</f>
        <v>#N/A</v>
      </c>
      <c r="F533" s="109" t="e">
        <f t="shared" ref="F533:P533" si="222">IF(F531=0,NA(),F531)</f>
        <v>#N/A</v>
      </c>
      <c r="G533" s="109" t="e">
        <f t="shared" si="222"/>
        <v>#N/A</v>
      </c>
      <c r="H533" s="109" t="e">
        <f t="shared" si="222"/>
        <v>#N/A</v>
      </c>
      <c r="I533" s="109" t="e">
        <f t="shared" si="222"/>
        <v>#N/A</v>
      </c>
      <c r="J533" s="109" t="e">
        <f t="shared" si="222"/>
        <v>#N/A</v>
      </c>
      <c r="K533" s="109" t="e">
        <f t="shared" si="222"/>
        <v>#N/A</v>
      </c>
      <c r="L533" s="109" t="e">
        <f t="shared" si="222"/>
        <v>#N/A</v>
      </c>
      <c r="M533" s="109" t="e">
        <f t="shared" si="222"/>
        <v>#N/A</v>
      </c>
      <c r="N533" s="109" t="e">
        <f t="shared" si="222"/>
        <v>#N/A</v>
      </c>
      <c r="O533" s="109" t="e">
        <f t="shared" si="222"/>
        <v>#N/A</v>
      </c>
      <c r="P533" s="109" t="e">
        <f t="shared" si="222"/>
        <v>#N/A</v>
      </c>
    </row>
    <row r="534" spans="3:17" hidden="1">
      <c r="C534" t="e">
        <f>CONCATENATE($E$3,". Distribució de costos entre els grups d'operacions. ","Cost unitari: ",ROUND(Q529/IF($AT$716&gt;0,$AT$716,$AU$716),2)," €/",IF($AT$716&gt;0,"kg","u"))</f>
        <v>#DIV/0!</v>
      </c>
      <c r="E534" s="109"/>
      <c r="F534" s="109"/>
      <c r="G534" s="109"/>
      <c r="H534" s="109"/>
      <c r="I534" s="109"/>
      <c r="J534" s="109"/>
      <c r="K534" s="109"/>
      <c r="L534" s="109"/>
      <c r="M534" s="109"/>
      <c r="N534" s="109"/>
      <c r="O534" s="109"/>
      <c r="P534" s="109"/>
    </row>
    <row r="535" spans="3:17" hidden="1">
      <c r="E535" s="109"/>
      <c r="F535" s="109"/>
      <c r="G535" s="109"/>
      <c r="H535" s="109"/>
      <c r="I535" s="109"/>
      <c r="J535" s="109"/>
      <c r="K535" s="109"/>
      <c r="L535" s="109"/>
      <c r="M535" s="109"/>
      <c r="N535" s="109"/>
      <c r="O535" s="109"/>
      <c r="P535" s="109"/>
    </row>
    <row r="536" spans="3:17" hidden="1">
      <c r="C536" s="51" t="str">
        <f>+C521</f>
        <v>PREPARACIÓ DEL SÒL</v>
      </c>
      <c r="D536" s="100" t="e">
        <f>+D521/IF($AT$716&gt;0,$AT$716,$AU$716)</f>
        <v>#DIV/0!</v>
      </c>
      <c r="E536" s="109"/>
      <c r="F536" s="109"/>
      <c r="G536" s="109"/>
      <c r="H536" s="109" t="str">
        <f>CONCATENATE("Recol.lecció ",LOWER($E$3))</f>
        <v>Recol.lecció bròcoli</v>
      </c>
      <c r="I536" s="109"/>
      <c r="J536" s="109"/>
      <c r="K536" s="109"/>
      <c r="L536" s="109"/>
      <c r="M536" s="109"/>
      <c r="N536" s="109"/>
      <c r="O536" s="109"/>
      <c r="P536" s="109"/>
    </row>
    <row r="537" spans="3:17" hidden="1">
      <c r="C537" s="53" t="str">
        <f t="shared" ref="C537:C543" si="223">+C522</f>
        <v>ADOBAT</v>
      </c>
      <c r="D537" s="101" t="e">
        <f t="shared" ref="D537:D543" si="224">+D522/IF($AT$716&gt;0,$AT$716,$AU$716)</f>
        <v>#DIV/0!</v>
      </c>
      <c r="E537" s="109"/>
      <c r="F537" s="109"/>
      <c r="G537" s="109"/>
      <c r="H537" s="109"/>
      <c r="I537" s="109"/>
      <c r="J537" s="109"/>
      <c r="K537" s="109"/>
      <c r="L537" s="109"/>
      <c r="M537" s="109"/>
      <c r="N537" s="109"/>
      <c r="O537" s="109"/>
      <c r="P537" s="109"/>
    </row>
    <row r="538" spans="3:17" hidden="1">
      <c r="C538" s="56" t="str">
        <f t="shared" si="223"/>
        <v>PLANTACIÓ</v>
      </c>
      <c r="D538" s="102" t="e">
        <f t="shared" si="224"/>
        <v>#DIV/0!</v>
      </c>
      <c r="E538" s="109"/>
      <c r="F538" s="109"/>
      <c r="G538" s="109"/>
      <c r="H538" s="109"/>
      <c r="I538" s="109"/>
      <c r="J538" s="109"/>
      <c r="K538" s="109"/>
      <c r="L538" s="109"/>
      <c r="M538" s="109"/>
      <c r="N538" s="109"/>
      <c r="O538" s="109"/>
      <c r="P538" s="109"/>
    </row>
    <row r="539" spans="3:17" hidden="1">
      <c r="C539" s="58" t="str">
        <f t="shared" si="223"/>
        <v>REG</v>
      </c>
      <c r="D539" s="103" t="e">
        <f t="shared" si="224"/>
        <v>#DIV/0!</v>
      </c>
      <c r="E539" s="109"/>
      <c r="F539" s="109"/>
      <c r="G539" s="109"/>
      <c r="H539" s="109"/>
      <c r="I539" s="109"/>
      <c r="J539" s="109"/>
      <c r="K539" s="109"/>
      <c r="L539" s="109"/>
      <c r="M539" s="109"/>
      <c r="N539" s="109"/>
      <c r="O539" s="109"/>
      <c r="P539" s="109"/>
    </row>
    <row r="540" spans="3:17" hidden="1">
      <c r="C540" s="49" t="str">
        <f t="shared" si="223"/>
        <v>TRACTAMENTS</v>
      </c>
      <c r="D540" s="104" t="e">
        <f t="shared" si="224"/>
        <v>#DIV/0!</v>
      </c>
      <c r="E540" s="109"/>
      <c r="F540" s="109"/>
      <c r="G540" s="109"/>
      <c r="H540" s="109"/>
      <c r="I540" s="109"/>
      <c r="J540" s="109"/>
      <c r="K540" s="109"/>
      <c r="L540" s="109"/>
      <c r="M540" s="109"/>
      <c r="N540" s="109"/>
      <c r="O540" s="109"/>
      <c r="P540" s="109"/>
    </row>
    <row r="541" spans="3:17" hidden="1">
      <c r="C541" s="60" t="str">
        <f t="shared" si="223"/>
        <v>DESHERBAT</v>
      </c>
      <c r="D541" s="105" t="e">
        <f t="shared" si="224"/>
        <v>#DIV/0!</v>
      </c>
      <c r="E541" s="109"/>
      <c r="F541" s="109"/>
      <c r="G541" s="109"/>
      <c r="H541" s="109"/>
      <c r="I541" s="109"/>
      <c r="J541" s="109"/>
      <c r="K541" s="109"/>
      <c r="L541" s="109"/>
      <c r="M541" s="109"/>
      <c r="N541" s="109"/>
      <c r="O541" s="109"/>
      <c r="P541" s="109"/>
    </row>
    <row r="542" spans="3:17" hidden="1">
      <c r="C542" s="62" t="str">
        <f t="shared" si="223"/>
        <v>ALTRES OPERACIONS ESPECÍFIQUES</v>
      </c>
      <c r="D542" s="106" t="e">
        <f t="shared" si="224"/>
        <v>#DIV/0!</v>
      </c>
      <c r="E542" s="109"/>
      <c r="F542" s="109"/>
      <c r="G542" s="109"/>
      <c r="H542" s="109"/>
      <c r="I542" s="109"/>
      <c r="J542" s="109"/>
      <c r="K542" s="109"/>
      <c r="L542" s="109"/>
      <c r="M542" s="109"/>
      <c r="N542" s="109"/>
      <c r="O542" s="109"/>
      <c r="P542" s="109"/>
    </row>
    <row r="543" spans="3:17" hidden="1">
      <c r="C543" s="55" t="str">
        <f t="shared" si="223"/>
        <v>RECOL.LECCIÓ</v>
      </c>
      <c r="D543" s="107" t="e">
        <f t="shared" si="224"/>
        <v>#DIV/0!</v>
      </c>
      <c r="E543" s="109"/>
      <c r="F543" s="109"/>
      <c r="G543" s="109"/>
      <c r="H543" s="109"/>
      <c r="I543" s="109"/>
      <c r="J543" s="109"/>
      <c r="K543" s="109"/>
      <c r="L543" s="109"/>
      <c r="M543" s="109"/>
      <c r="N543" s="109"/>
      <c r="O543" s="109"/>
      <c r="P543" s="109"/>
    </row>
    <row r="544" spans="3:17" hidden="1">
      <c r="E544" s="109"/>
      <c r="F544" s="109"/>
      <c r="G544" s="109"/>
      <c r="H544" s="109"/>
      <c r="I544" s="109"/>
      <c r="J544" s="109"/>
      <c r="K544" s="109"/>
      <c r="L544" s="109"/>
      <c r="M544" s="109"/>
      <c r="N544" s="109"/>
      <c r="O544" s="109"/>
      <c r="P544" s="109"/>
    </row>
    <row r="545" spans="3:17" hidden="1">
      <c r="D545" s="81" t="str">
        <f>CONCATENATE("Calendari de necessitats de ",LOWER(D546),": ",E3,"  ",ROUND(SUM(Q549:Q583),2))</f>
        <v>Calendari de necessitats de tractor incloent tractorista (h): Bròcoli  0</v>
      </c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</row>
    <row r="546" spans="3:17" hidden="1">
      <c r="D546" s="1" t="str">
        <f>+'Cu1'!D546</f>
        <v>Tractor incloent tractorista (h)</v>
      </c>
      <c r="E546">
        <f>HLOOKUP(D546,F171:BC172,2,FALSE)</f>
        <v>4</v>
      </c>
      <c r="F546" s="1"/>
      <c r="G546" s="1"/>
      <c r="Q546" s="5"/>
    </row>
    <row r="547" spans="3:17" hidden="1">
      <c r="Q547" s="5"/>
    </row>
    <row r="548" spans="3:17" hidden="1">
      <c r="E548" t="str">
        <f t="shared" ref="E548:P548" si="225">+E7</f>
        <v xml:space="preserve">gener </v>
      </c>
      <c r="F548" t="str">
        <f t="shared" si="225"/>
        <v>febrer</v>
      </c>
      <c r="G548" t="str">
        <f t="shared" si="225"/>
        <v xml:space="preserve">març </v>
      </c>
      <c r="H548" t="str">
        <f t="shared" si="225"/>
        <v>abril</v>
      </c>
      <c r="I548" t="str">
        <f t="shared" si="225"/>
        <v>maig</v>
      </c>
      <c r="J548" t="str">
        <f t="shared" si="225"/>
        <v>juny</v>
      </c>
      <c r="K548" t="str">
        <f t="shared" si="225"/>
        <v>juliol</v>
      </c>
      <c r="L548" t="str">
        <f t="shared" si="225"/>
        <v>agost</v>
      </c>
      <c r="M548" t="str">
        <f t="shared" si="225"/>
        <v>setembre</v>
      </c>
      <c r="N548" t="str">
        <f t="shared" si="225"/>
        <v>octubre</v>
      </c>
      <c r="O548" t="str">
        <f t="shared" si="225"/>
        <v>novembre</v>
      </c>
      <c r="P548" t="str">
        <f t="shared" si="225"/>
        <v>desembre</v>
      </c>
      <c r="Q548" s="5"/>
    </row>
    <row r="549" spans="3:17" hidden="1">
      <c r="C549" s="51" t="str">
        <f t="shared" ref="C549:D568" si="226">+C8</f>
        <v>PREPARACIÓ DEL SÒL</v>
      </c>
      <c r="D549" s="51" t="str">
        <f t="shared" si="226"/>
        <v>Desbrossat amb discos</v>
      </c>
      <c r="E549" s="86">
        <f t="shared" ref="E549:P549" si="227">E8*VLOOKUP($D549,$D$286:$BC$389,$E$546,FALSE)+E8*VLOOKUP(CONCATENATE("Preparació per ",LOWER($D549)),$D$286:$BC$389,$E$546,FALSE)</f>
        <v>0</v>
      </c>
      <c r="F549" s="86">
        <f t="shared" si="227"/>
        <v>0</v>
      </c>
      <c r="G549" s="86">
        <f t="shared" si="227"/>
        <v>0</v>
      </c>
      <c r="H549" s="86">
        <f t="shared" si="227"/>
        <v>0</v>
      </c>
      <c r="I549" s="86">
        <f t="shared" si="227"/>
        <v>0</v>
      </c>
      <c r="J549" s="86">
        <f t="shared" si="227"/>
        <v>0</v>
      </c>
      <c r="K549" s="86">
        <f t="shared" si="227"/>
        <v>0</v>
      </c>
      <c r="L549" s="86">
        <f t="shared" si="227"/>
        <v>0</v>
      </c>
      <c r="M549" s="86">
        <f t="shared" si="227"/>
        <v>0</v>
      </c>
      <c r="N549" s="86">
        <f t="shared" si="227"/>
        <v>0</v>
      </c>
      <c r="O549" s="86">
        <f t="shared" si="227"/>
        <v>0</v>
      </c>
      <c r="P549" s="86">
        <f t="shared" si="227"/>
        <v>0</v>
      </c>
      <c r="Q549" s="84">
        <f>SUM(E549:P549)</f>
        <v>0</v>
      </c>
    </row>
    <row r="550" spans="3:17" hidden="1">
      <c r="C550" s="51">
        <f t="shared" si="226"/>
        <v>0</v>
      </c>
      <c r="D550" s="51" t="str">
        <f t="shared" si="226"/>
        <v>Subsolat</v>
      </c>
      <c r="E550" s="86">
        <f t="shared" ref="E550:P550" si="228">E9*VLOOKUP($D550,$D$286:$BC$389,$E$546,FALSE)+E9*VLOOKUP(CONCATENATE("Preparació per ",LOWER($D550)),$D$286:$BC$389,$E$546,FALSE)</f>
        <v>0</v>
      </c>
      <c r="F550" s="86">
        <f t="shared" si="228"/>
        <v>0</v>
      </c>
      <c r="G550" s="86">
        <f t="shared" si="228"/>
        <v>0</v>
      </c>
      <c r="H550" s="86">
        <f t="shared" si="228"/>
        <v>0</v>
      </c>
      <c r="I550" s="86">
        <f t="shared" si="228"/>
        <v>0</v>
      </c>
      <c r="J550" s="86">
        <f t="shared" si="228"/>
        <v>0</v>
      </c>
      <c r="K550" s="86">
        <f t="shared" si="228"/>
        <v>0</v>
      </c>
      <c r="L550" s="86">
        <f t="shared" si="228"/>
        <v>0</v>
      </c>
      <c r="M550" s="86">
        <f t="shared" si="228"/>
        <v>0</v>
      </c>
      <c r="N550" s="86">
        <f t="shared" si="228"/>
        <v>0</v>
      </c>
      <c r="O550" s="86">
        <f t="shared" si="228"/>
        <v>0</v>
      </c>
      <c r="P550" s="86">
        <f t="shared" si="228"/>
        <v>0</v>
      </c>
      <c r="Q550" s="84">
        <f t="shared" ref="Q550:Q583" si="229">SUM(E550:P550)</f>
        <v>0</v>
      </c>
    </row>
    <row r="551" spans="3:17" hidden="1">
      <c r="C551" s="51">
        <f t="shared" si="226"/>
        <v>0</v>
      </c>
      <c r="D551" s="51" t="str">
        <f t="shared" si="226"/>
        <v>Estripat</v>
      </c>
      <c r="E551" s="86">
        <f t="shared" ref="E551:P551" si="230">E10*VLOOKUP($D551,$D$286:$BC$389,$E$546,FALSE)+E10*VLOOKUP(CONCATENATE("Preparació per ",LOWER($D551)),$D$286:$BC$389,$E$546,FALSE)</f>
        <v>0</v>
      </c>
      <c r="F551" s="86">
        <f t="shared" si="230"/>
        <v>0</v>
      </c>
      <c r="G551" s="86">
        <f t="shared" si="230"/>
        <v>0</v>
      </c>
      <c r="H551" s="86">
        <f t="shared" si="230"/>
        <v>0</v>
      </c>
      <c r="I551" s="86">
        <f t="shared" si="230"/>
        <v>0</v>
      </c>
      <c r="J551" s="86">
        <f t="shared" si="230"/>
        <v>0</v>
      </c>
      <c r="K551" s="86">
        <f t="shared" si="230"/>
        <v>0</v>
      </c>
      <c r="L551" s="86">
        <f t="shared" si="230"/>
        <v>0</v>
      </c>
      <c r="M551" s="86">
        <f t="shared" si="230"/>
        <v>0</v>
      </c>
      <c r="N551" s="86">
        <f t="shared" si="230"/>
        <v>0</v>
      </c>
      <c r="O551" s="86">
        <f t="shared" si="230"/>
        <v>0</v>
      </c>
      <c r="P551" s="86">
        <f t="shared" si="230"/>
        <v>0</v>
      </c>
      <c r="Q551" s="84">
        <f t="shared" si="229"/>
        <v>0</v>
      </c>
    </row>
    <row r="552" spans="3:17" hidden="1">
      <c r="C552" s="51">
        <f t="shared" si="226"/>
        <v>0</v>
      </c>
      <c r="D552" s="51" t="str">
        <f t="shared" si="226"/>
        <v>Fresat</v>
      </c>
      <c r="E552" s="86">
        <f t="shared" ref="E552:P552" si="231">E11*VLOOKUP($D552,$D$286:$BC$389,$E$546,FALSE)+E11*VLOOKUP(CONCATENATE("Preparació per ",LOWER($D552)),$D$286:$BC$389,$E$546,FALSE)</f>
        <v>0</v>
      </c>
      <c r="F552" s="86">
        <f t="shared" si="231"/>
        <v>0</v>
      </c>
      <c r="G552" s="86">
        <f t="shared" si="231"/>
        <v>0</v>
      </c>
      <c r="H552" s="86">
        <f t="shared" si="231"/>
        <v>0</v>
      </c>
      <c r="I552" s="86">
        <f t="shared" si="231"/>
        <v>0</v>
      </c>
      <c r="J552" s="86">
        <f t="shared" si="231"/>
        <v>0</v>
      </c>
      <c r="K552" s="86">
        <f t="shared" si="231"/>
        <v>0</v>
      </c>
      <c r="L552" s="86">
        <f t="shared" si="231"/>
        <v>0</v>
      </c>
      <c r="M552" s="86">
        <f t="shared" si="231"/>
        <v>0</v>
      </c>
      <c r="N552" s="86">
        <f t="shared" si="231"/>
        <v>0</v>
      </c>
      <c r="O552" s="86">
        <f t="shared" si="231"/>
        <v>0</v>
      </c>
      <c r="P552" s="86">
        <f t="shared" si="231"/>
        <v>0</v>
      </c>
      <c r="Q552" s="84">
        <f t="shared" si="229"/>
        <v>0</v>
      </c>
    </row>
    <row r="553" spans="3:17" hidden="1">
      <c r="C553" s="51">
        <f t="shared" si="226"/>
        <v>0</v>
      </c>
      <c r="D553" s="51">
        <f t="shared" si="226"/>
        <v>0</v>
      </c>
      <c r="E553" s="86">
        <f t="shared" ref="E553:P553" si="232">E12*VLOOKUP($D553,$D$286:$BC$389,$E$546,FALSE)+E12*VLOOKUP(CONCATENATE("Preparació per ",LOWER($D553)),$D$286:$BC$389,$E$546,FALSE)</f>
        <v>0</v>
      </c>
      <c r="F553" s="86">
        <f t="shared" si="232"/>
        <v>0</v>
      </c>
      <c r="G553" s="86">
        <f t="shared" si="232"/>
        <v>0</v>
      </c>
      <c r="H553" s="86">
        <f t="shared" si="232"/>
        <v>0</v>
      </c>
      <c r="I553" s="86">
        <f t="shared" si="232"/>
        <v>0</v>
      </c>
      <c r="J553" s="86">
        <f t="shared" si="232"/>
        <v>0</v>
      </c>
      <c r="K553" s="86">
        <f t="shared" si="232"/>
        <v>0</v>
      </c>
      <c r="L553" s="86">
        <f t="shared" si="232"/>
        <v>0</v>
      </c>
      <c r="M553" s="86">
        <f t="shared" si="232"/>
        <v>0</v>
      </c>
      <c r="N553" s="86">
        <f t="shared" si="232"/>
        <v>0</v>
      </c>
      <c r="O553" s="86">
        <f t="shared" si="232"/>
        <v>0</v>
      </c>
      <c r="P553" s="86">
        <f t="shared" si="232"/>
        <v>0</v>
      </c>
      <c r="Q553" s="84">
        <f t="shared" si="229"/>
        <v>0</v>
      </c>
    </row>
    <row r="554" spans="3:17" hidden="1">
      <c r="C554" s="51">
        <f t="shared" si="226"/>
        <v>0</v>
      </c>
      <c r="D554" s="51">
        <f t="shared" si="226"/>
        <v>0</v>
      </c>
      <c r="E554" s="86">
        <f t="shared" ref="E554:P554" si="233">E13*VLOOKUP($D554,$D$286:$BC$389,$E$546,FALSE)+E13*VLOOKUP(CONCATENATE("Preparació per ",LOWER($D554)),$D$286:$BC$389,$E$546,FALSE)</f>
        <v>0</v>
      </c>
      <c r="F554" s="86">
        <f t="shared" si="233"/>
        <v>0</v>
      </c>
      <c r="G554" s="86">
        <f t="shared" si="233"/>
        <v>0</v>
      </c>
      <c r="H554" s="86">
        <f t="shared" si="233"/>
        <v>0</v>
      </c>
      <c r="I554" s="86">
        <f t="shared" si="233"/>
        <v>0</v>
      </c>
      <c r="J554" s="86">
        <f t="shared" si="233"/>
        <v>0</v>
      </c>
      <c r="K554" s="86">
        <f t="shared" si="233"/>
        <v>0</v>
      </c>
      <c r="L554" s="86">
        <f t="shared" si="233"/>
        <v>0</v>
      </c>
      <c r="M554" s="86">
        <f t="shared" si="233"/>
        <v>0</v>
      </c>
      <c r="N554" s="86">
        <f t="shared" si="233"/>
        <v>0</v>
      </c>
      <c r="O554" s="86">
        <f t="shared" si="233"/>
        <v>0</v>
      </c>
      <c r="P554" s="86">
        <f t="shared" si="233"/>
        <v>0</v>
      </c>
      <c r="Q554" s="84">
        <f t="shared" si="229"/>
        <v>0</v>
      </c>
    </row>
    <row r="555" spans="3:17" hidden="1">
      <c r="C555" s="51">
        <f t="shared" si="226"/>
        <v>0</v>
      </c>
      <c r="D555" s="51">
        <f t="shared" si="226"/>
        <v>0</v>
      </c>
      <c r="E555" s="86">
        <f t="shared" ref="E555:P555" si="234">E14*VLOOKUP($D555,$D$286:$BC$389,$E$546,FALSE)+E14*VLOOKUP(CONCATENATE("Preparació per ",LOWER($D555)),$D$286:$BC$389,$E$546,FALSE)</f>
        <v>0</v>
      </c>
      <c r="F555" s="86">
        <f t="shared" si="234"/>
        <v>0</v>
      </c>
      <c r="G555" s="86">
        <f t="shared" si="234"/>
        <v>0</v>
      </c>
      <c r="H555" s="86">
        <f t="shared" si="234"/>
        <v>0</v>
      </c>
      <c r="I555" s="86">
        <f t="shared" si="234"/>
        <v>0</v>
      </c>
      <c r="J555" s="86">
        <f t="shared" si="234"/>
        <v>0</v>
      </c>
      <c r="K555" s="86">
        <f t="shared" si="234"/>
        <v>0</v>
      </c>
      <c r="L555" s="86">
        <f t="shared" si="234"/>
        <v>0</v>
      </c>
      <c r="M555" s="86">
        <f t="shared" si="234"/>
        <v>0</v>
      </c>
      <c r="N555" s="86">
        <f t="shared" si="234"/>
        <v>0</v>
      </c>
      <c r="O555" s="86">
        <f t="shared" si="234"/>
        <v>0</v>
      </c>
      <c r="P555" s="86">
        <f t="shared" si="234"/>
        <v>0</v>
      </c>
      <c r="Q555" s="84">
        <f t="shared" si="229"/>
        <v>0</v>
      </c>
    </row>
    <row r="556" spans="3:17" hidden="1">
      <c r="C556" s="53" t="str">
        <f t="shared" si="226"/>
        <v>ADOBAT</v>
      </c>
      <c r="D556" s="53" t="str">
        <f t="shared" si="226"/>
        <v>Aplicació de compost (60 t/ha)</v>
      </c>
      <c r="E556" s="87">
        <f t="shared" ref="E556:P556" si="235">E15*VLOOKUP($D556,$D$286:$BC$389,$E$546,FALSE)+E15*VLOOKUP(CONCATENATE("Preparació per ",LOWER($D556)),$D$286:$BC$389,$E$546,FALSE)</f>
        <v>0</v>
      </c>
      <c r="F556" s="87">
        <f t="shared" si="235"/>
        <v>0</v>
      </c>
      <c r="G556" s="87">
        <f t="shared" si="235"/>
        <v>0</v>
      </c>
      <c r="H556" s="87">
        <f t="shared" si="235"/>
        <v>0</v>
      </c>
      <c r="I556" s="87">
        <f t="shared" si="235"/>
        <v>0</v>
      </c>
      <c r="J556" s="87">
        <f t="shared" si="235"/>
        <v>0</v>
      </c>
      <c r="K556" s="87">
        <f t="shared" si="235"/>
        <v>0</v>
      </c>
      <c r="L556" s="87">
        <f t="shared" si="235"/>
        <v>0</v>
      </c>
      <c r="M556" s="87">
        <f t="shared" si="235"/>
        <v>0</v>
      </c>
      <c r="N556" s="87">
        <f t="shared" si="235"/>
        <v>0</v>
      </c>
      <c r="O556" s="87">
        <f t="shared" si="235"/>
        <v>0</v>
      </c>
      <c r="P556" s="87">
        <f t="shared" si="235"/>
        <v>0</v>
      </c>
      <c r="Q556" s="84">
        <f t="shared" si="229"/>
        <v>0</v>
      </c>
    </row>
    <row r="557" spans="3:17" hidden="1">
      <c r="C557" s="53">
        <f t="shared" si="226"/>
        <v>0</v>
      </c>
      <c r="D557" s="53">
        <f t="shared" si="226"/>
        <v>0</v>
      </c>
      <c r="E557" s="87">
        <f t="shared" ref="E557:P557" si="236">E16*VLOOKUP($D557,$D$286:$BC$389,$E$546,FALSE)+E16*VLOOKUP(CONCATENATE("Preparació per ",LOWER($D557)),$D$286:$BC$389,$E$546,FALSE)</f>
        <v>0</v>
      </c>
      <c r="F557" s="87">
        <f t="shared" si="236"/>
        <v>0</v>
      </c>
      <c r="G557" s="87">
        <f t="shared" si="236"/>
        <v>0</v>
      </c>
      <c r="H557" s="87">
        <f t="shared" si="236"/>
        <v>0</v>
      </c>
      <c r="I557" s="87">
        <f t="shared" si="236"/>
        <v>0</v>
      </c>
      <c r="J557" s="87">
        <f t="shared" si="236"/>
        <v>0</v>
      </c>
      <c r="K557" s="87">
        <f t="shared" si="236"/>
        <v>0</v>
      </c>
      <c r="L557" s="87">
        <f t="shared" si="236"/>
        <v>0</v>
      </c>
      <c r="M557" s="87">
        <f t="shared" si="236"/>
        <v>0</v>
      </c>
      <c r="N557" s="87">
        <f t="shared" si="236"/>
        <v>0</v>
      </c>
      <c r="O557" s="87">
        <f t="shared" si="236"/>
        <v>0</v>
      </c>
      <c r="P557" s="87">
        <f t="shared" si="236"/>
        <v>0</v>
      </c>
      <c r="Q557" s="84">
        <f t="shared" si="229"/>
        <v>0</v>
      </c>
    </row>
    <row r="558" spans="3:17" hidden="1">
      <c r="C558" s="53">
        <f t="shared" si="226"/>
        <v>0</v>
      </c>
      <c r="D558" s="53">
        <f t="shared" si="226"/>
        <v>0</v>
      </c>
      <c r="E558" s="87">
        <f t="shared" ref="E558:P558" si="237">E17*VLOOKUP($D558,$D$286:$BC$389,$E$546,FALSE)+E17*VLOOKUP(CONCATENATE("Preparació per ",LOWER($D558)),$D$286:$BC$389,$E$546,FALSE)</f>
        <v>0</v>
      </c>
      <c r="F558" s="87">
        <f t="shared" si="237"/>
        <v>0</v>
      </c>
      <c r="G558" s="87">
        <f t="shared" si="237"/>
        <v>0</v>
      </c>
      <c r="H558" s="87">
        <f t="shared" si="237"/>
        <v>0</v>
      </c>
      <c r="I558" s="87">
        <f t="shared" si="237"/>
        <v>0</v>
      </c>
      <c r="J558" s="87">
        <f t="shared" si="237"/>
        <v>0</v>
      </c>
      <c r="K558" s="87">
        <f t="shared" si="237"/>
        <v>0</v>
      </c>
      <c r="L558" s="87">
        <f t="shared" si="237"/>
        <v>0</v>
      </c>
      <c r="M558" s="87">
        <f t="shared" si="237"/>
        <v>0</v>
      </c>
      <c r="N558" s="87">
        <f t="shared" si="237"/>
        <v>0</v>
      </c>
      <c r="O558" s="87">
        <f t="shared" si="237"/>
        <v>0</v>
      </c>
      <c r="P558" s="87">
        <f t="shared" si="237"/>
        <v>0</v>
      </c>
      <c r="Q558" s="84">
        <f t="shared" si="229"/>
        <v>0</v>
      </c>
    </row>
    <row r="559" spans="3:17" hidden="1">
      <c r="C559" s="53">
        <f t="shared" si="226"/>
        <v>0</v>
      </c>
      <c r="D559" s="53">
        <f t="shared" si="226"/>
        <v>0</v>
      </c>
      <c r="E559" s="87">
        <f t="shared" ref="E559:P559" si="238">E18*VLOOKUP($D559,$D$286:$BC$389,$E$546,FALSE)+E18*VLOOKUP(CONCATENATE("Preparació per ",LOWER($D559)),$D$286:$BC$389,$E$546,FALSE)</f>
        <v>0</v>
      </c>
      <c r="F559" s="87">
        <f t="shared" si="238"/>
        <v>0</v>
      </c>
      <c r="G559" s="87">
        <f t="shared" si="238"/>
        <v>0</v>
      </c>
      <c r="H559" s="87">
        <f t="shared" si="238"/>
        <v>0</v>
      </c>
      <c r="I559" s="87">
        <f t="shared" si="238"/>
        <v>0</v>
      </c>
      <c r="J559" s="87">
        <f t="shared" si="238"/>
        <v>0</v>
      </c>
      <c r="K559" s="87">
        <f t="shared" si="238"/>
        <v>0</v>
      </c>
      <c r="L559" s="87">
        <f t="shared" si="238"/>
        <v>0</v>
      </c>
      <c r="M559" s="87">
        <f t="shared" si="238"/>
        <v>0</v>
      </c>
      <c r="N559" s="87">
        <f t="shared" si="238"/>
        <v>0</v>
      </c>
      <c r="O559" s="87">
        <f t="shared" si="238"/>
        <v>0</v>
      </c>
      <c r="P559" s="87">
        <f t="shared" si="238"/>
        <v>0</v>
      </c>
      <c r="Q559" s="84">
        <f t="shared" si="229"/>
        <v>0</v>
      </c>
    </row>
    <row r="560" spans="3:17" hidden="1">
      <c r="C560" s="56" t="str">
        <f t="shared" si="226"/>
        <v>PLANTACIÓ</v>
      </c>
      <c r="D560" s="56" t="str">
        <f t="shared" si="226"/>
        <v>Plantació manual col o bròcoli</v>
      </c>
      <c r="E560" s="88">
        <f t="shared" ref="E560:P560" si="239">E19*VLOOKUP($D560,$D$286:$BC$389,$E$546,FALSE)+E19*VLOOKUP(CONCATENATE("Preparació per ",LOWER($D560)),$D$286:$BC$389,$E$546,FALSE)</f>
        <v>0</v>
      </c>
      <c r="F560" s="88">
        <f t="shared" si="239"/>
        <v>0</v>
      </c>
      <c r="G560" s="88">
        <f t="shared" si="239"/>
        <v>0</v>
      </c>
      <c r="H560" s="88">
        <f t="shared" si="239"/>
        <v>0</v>
      </c>
      <c r="I560" s="88">
        <f t="shared" si="239"/>
        <v>0</v>
      </c>
      <c r="J560" s="88">
        <f t="shared" si="239"/>
        <v>0</v>
      </c>
      <c r="K560" s="88">
        <f t="shared" si="239"/>
        <v>0</v>
      </c>
      <c r="L560" s="88">
        <f t="shared" si="239"/>
        <v>0</v>
      </c>
      <c r="M560" s="88">
        <f t="shared" si="239"/>
        <v>0</v>
      </c>
      <c r="N560" s="88">
        <f t="shared" si="239"/>
        <v>0</v>
      </c>
      <c r="O560" s="88">
        <f t="shared" si="239"/>
        <v>0</v>
      </c>
      <c r="P560" s="88">
        <f t="shared" si="239"/>
        <v>0</v>
      </c>
      <c r="Q560" s="84">
        <f t="shared" si="229"/>
        <v>0</v>
      </c>
    </row>
    <row r="561" spans="3:17" hidden="1">
      <c r="C561" s="56">
        <f t="shared" si="226"/>
        <v>0</v>
      </c>
      <c r="D561" s="56">
        <f t="shared" si="226"/>
        <v>0</v>
      </c>
      <c r="E561" s="88">
        <f t="shared" ref="E561:P561" si="240">E20*VLOOKUP($D561,$D$286:$BC$389,$E$546,FALSE)+E20*VLOOKUP(CONCATENATE("Preparació per ",LOWER($D561)),$D$286:$BC$389,$E$546,FALSE)</f>
        <v>0</v>
      </c>
      <c r="F561" s="88">
        <f t="shared" si="240"/>
        <v>0</v>
      </c>
      <c r="G561" s="88">
        <f t="shared" si="240"/>
        <v>0</v>
      </c>
      <c r="H561" s="88">
        <f t="shared" si="240"/>
        <v>0</v>
      </c>
      <c r="I561" s="88">
        <f t="shared" si="240"/>
        <v>0</v>
      </c>
      <c r="J561" s="88">
        <f t="shared" si="240"/>
        <v>0</v>
      </c>
      <c r="K561" s="88">
        <f t="shared" si="240"/>
        <v>0</v>
      </c>
      <c r="L561" s="88">
        <f t="shared" si="240"/>
        <v>0</v>
      </c>
      <c r="M561" s="88">
        <f t="shared" si="240"/>
        <v>0</v>
      </c>
      <c r="N561" s="88">
        <f t="shared" si="240"/>
        <v>0</v>
      </c>
      <c r="O561" s="88">
        <f t="shared" si="240"/>
        <v>0</v>
      </c>
      <c r="P561" s="88">
        <f t="shared" si="240"/>
        <v>0</v>
      </c>
      <c r="Q561" s="84">
        <f t="shared" si="229"/>
        <v>0</v>
      </c>
    </row>
    <row r="562" spans="3:17" hidden="1">
      <c r="C562" s="56">
        <f t="shared" si="226"/>
        <v>0</v>
      </c>
      <c r="D562" s="56">
        <f t="shared" si="226"/>
        <v>0</v>
      </c>
      <c r="E562" s="88">
        <f t="shared" ref="E562:P562" si="241">E21*VLOOKUP($D562,$D$286:$BC$389,$E$546,FALSE)+E21*VLOOKUP(CONCATENATE("Preparació per ",LOWER($D562)),$D$286:$BC$389,$E$546,FALSE)</f>
        <v>0</v>
      </c>
      <c r="F562" s="88">
        <f t="shared" si="241"/>
        <v>0</v>
      </c>
      <c r="G562" s="88">
        <f t="shared" si="241"/>
        <v>0</v>
      </c>
      <c r="H562" s="88">
        <f t="shared" si="241"/>
        <v>0</v>
      </c>
      <c r="I562" s="88">
        <f t="shared" si="241"/>
        <v>0</v>
      </c>
      <c r="J562" s="88">
        <f t="shared" si="241"/>
        <v>0</v>
      </c>
      <c r="K562" s="88">
        <f t="shared" si="241"/>
        <v>0</v>
      </c>
      <c r="L562" s="88">
        <f t="shared" si="241"/>
        <v>0</v>
      </c>
      <c r="M562" s="88">
        <f t="shared" si="241"/>
        <v>0</v>
      </c>
      <c r="N562" s="88">
        <f t="shared" si="241"/>
        <v>0</v>
      </c>
      <c r="O562" s="88">
        <f t="shared" si="241"/>
        <v>0</v>
      </c>
      <c r="P562" s="88">
        <f t="shared" si="241"/>
        <v>0</v>
      </c>
      <c r="Q562" s="84">
        <f t="shared" si="229"/>
        <v>0</v>
      </c>
    </row>
    <row r="563" spans="3:17" hidden="1">
      <c r="C563" s="56">
        <f t="shared" si="226"/>
        <v>0</v>
      </c>
      <c r="D563" s="56">
        <f t="shared" si="226"/>
        <v>0</v>
      </c>
      <c r="E563" s="88">
        <f t="shared" ref="E563:P563" si="242">E22*VLOOKUP($D563,$D$286:$BC$389,$E$546,FALSE)+E22*VLOOKUP(CONCATENATE("Preparació per ",LOWER($D563)),$D$286:$BC$389,$E$546,FALSE)</f>
        <v>0</v>
      </c>
      <c r="F563" s="88">
        <f t="shared" si="242"/>
        <v>0</v>
      </c>
      <c r="G563" s="88">
        <f t="shared" si="242"/>
        <v>0</v>
      </c>
      <c r="H563" s="88">
        <f t="shared" si="242"/>
        <v>0</v>
      </c>
      <c r="I563" s="88">
        <f t="shared" si="242"/>
        <v>0</v>
      </c>
      <c r="J563" s="88">
        <f t="shared" si="242"/>
        <v>0</v>
      </c>
      <c r="K563" s="88">
        <f t="shared" si="242"/>
        <v>0</v>
      </c>
      <c r="L563" s="88">
        <f t="shared" si="242"/>
        <v>0</v>
      </c>
      <c r="M563" s="88">
        <f t="shared" si="242"/>
        <v>0</v>
      </c>
      <c r="N563" s="88">
        <f t="shared" si="242"/>
        <v>0</v>
      </c>
      <c r="O563" s="88">
        <f t="shared" si="242"/>
        <v>0</v>
      </c>
      <c r="P563" s="88">
        <f t="shared" si="242"/>
        <v>0</v>
      </c>
      <c r="Q563" s="84">
        <f t="shared" si="229"/>
        <v>0</v>
      </c>
    </row>
    <row r="564" spans="3:17" hidden="1">
      <c r="C564" s="58" t="str">
        <f t="shared" si="226"/>
        <v>REG</v>
      </c>
      <c r="D564" s="58" t="str">
        <f t="shared" si="226"/>
        <v>Instal.lació sistema de reg amb cinta (1 m per m2)</v>
      </c>
      <c r="E564" s="89">
        <f t="shared" ref="E564:P564" si="243">E23*VLOOKUP($D564,$D$286:$BC$389,$E$546,FALSE)+E23*VLOOKUP(CONCATENATE("Preparació per ",LOWER($D564)),$D$286:$BC$389,$E$546,FALSE)</f>
        <v>0</v>
      </c>
      <c r="F564" s="89">
        <f t="shared" si="243"/>
        <v>0</v>
      </c>
      <c r="G564" s="89">
        <f t="shared" si="243"/>
        <v>0</v>
      </c>
      <c r="H564" s="89">
        <f t="shared" si="243"/>
        <v>0</v>
      </c>
      <c r="I564" s="89">
        <f t="shared" si="243"/>
        <v>0</v>
      </c>
      <c r="J564" s="89">
        <f t="shared" si="243"/>
        <v>0</v>
      </c>
      <c r="K564" s="89">
        <f t="shared" si="243"/>
        <v>0</v>
      </c>
      <c r="L564" s="89">
        <f t="shared" si="243"/>
        <v>0</v>
      </c>
      <c r="M564" s="89">
        <f t="shared" si="243"/>
        <v>0</v>
      </c>
      <c r="N564" s="89">
        <f t="shared" si="243"/>
        <v>0</v>
      </c>
      <c r="O564" s="89">
        <f t="shared" si="243"/>
        <v>0</v>
      </c>
      <c r="P564" s="89">
        <f t="shared" si="243"/>
        <v>0</v>
      </c>
      <c r="Q564" s="84">
        <f t="shared" si="229"/>
        <v>0</v>
      </c>
    </row>
    <row r="565" spans="3:17" hidden="1">
      <c r="C565" s="58">
        <f t="shared" si="226"/>
        <v>0</v>
      </c>
      <c r="D565" s="58" t="str">
        <f t="shared" si="226"/>
        <v>Reg (L/m2)</v>
      </c>
      <c r="E565" s="89">
        <f t="shared" ref="E565:P565" si="244">E24*VLOOKUP($D565,$D$286:$BC$389,$E$546,FALSE)+E24*VLOOKUP(CONCATENATE("Preparació per ",LOWER($D565)),$D$286:$BC$389,$E$546,FALSE)</f>
        <v>0</v>
      </c>
      <c r="F565" s="89">
        <f t="shared" si="244"/>
        <v>0</v>
      </c>
      <c r="G565" s="89">
        <f t="shared" si="244"/>
        <v>0</v>
      </c>
      <c r="H565" s="89">
        <f t="shared" si="244"/>
        <v>0</v>
      </c>
      <c r="I565" s="89">
        <f t="shared" si="244"/>
        <v>0</v>
      </c>
      <c r="J565" s="89">
        <f t="shared" si="244"/>
        <v>0</v>
      </c>
      <c r="K565" s="89">
        <f t="shared" si="244"/>
        <v>0</v>
      </c>
      <c r="L565" s="89">
        <f t="shared" si="244"/>
        <v>0</v>
      </c>
      <c r="M565" s="89">
        <f t="shared" si="244"/>
        <v>0</v>
      </c>
      <c r="N565" s="89">
        <f t="shared" si="244"/>
        <v>0</v>
      </c>
      <c r="O565" s="89">
        <f t="shared" si="244"/>
        <v>0</v>
      </c>
      <c r="P565" s="89">
        <f t="shared" si="244"/>
        <v>0</v>
      </c>
      <c r="Q565" s="84">
        <f t="shared" si="229"/>
        <v>0</v>
      </c>
    </row>
    <row r="566" spans="3:17" hidden="1">
      <c r="C566" s="58">
        <f t="shared" si="226"/>
        <v>0</v>
      </c>
      <c r="D566" s="58" t="str">
        <f t="shared" si="226"/>
        <v>Desinstal.lació sistema de reg amb cinta</v>
      </c>
      <c r="E566" s="89">
        <f t="shared" ref="E566:P566" si="245">E25*VLOOKUP($D566,$D$286:$BC$389,$E$546,FALSE)+E25*VLOOKUP(CONCATENATE("Preparació per ",LOWER($D566)),$D$286:$BC$389,$E$546,FALSE)</f>
        <v>0</v>
      </c>
      <c r="F566" s="89">
        <f t="shared" si="245"/>
        <v>0</v>
      </c>
      <c r="G566" s="89">
        <f t="shared" si="245"/>
        <v>0</v>
      </c>
      <c r="H566" s="89">
        <f t="shared" si="245"/>
        <v>0</v>
      </c>
      <c r="I566" s="89">
        <f t="shared" si="245"/>
        <v>0</v>
      </c>
      <c r="J566" s="89">
        <f t="shared" si="245"/>
        <v>0</v>
      </c>
      <c r="K566" s="89">
        <f t="shared" si="245"/>
        <v>0</v>
      </c>
      <c r="L566" s="89">
        <f t="shared" si="245"/>
        <v>0</v>
      </c>
      <c r="M566" s="89">
        <f t="shared" si="245"/>
        <v>0</v>
      </c>
      <c r="N566" s="89">
        <f t="shared" si="245"/>
        <v>0</v>
      </c>
      <c r="O566" s="89">
        <f t="shared" si="245"/>
        <v>0</v>
      </c>
      <c r="P566" s="89">
        <f t="shared" si="245"/>
        <v>0</v>
      </c>
      <c r="Q566" s="84">
        <f t="shared" si="229"/>
        <v>0</v>
      </c>
    </row>
    <row r="567" spans="3:17" hidden="1">
      <c r="C567" s="58">
        <f t="shared" si="226"/>
        <v>0</v>
      </c>
      <c r="D567" s="58">
        <f t="shared" si="226"/>
        <v>0</v>
      </c>
      <c r="E567" s="89">
        <f t="shared" ref="E567:P567" si="246">E26*VLOOKUP($D567,$D$286:$BC$389,$E$546,FALSE)+E26*VLOOKUP(CONCATENATE("Preparació per ",LOWER($D567)),$D$286:$BC$389,$E$546,FALSE)</f>
        <v>0</v>
      </c>
      <c r="F567" s="89">
        <f t="shared" si="246"/>
        <v>0</v>
      </c>
      <c r="G567" s="89">
        <f t="shared" si="246"/>
        <v>0</v>
      </c>
      <c r="H567" s="89">
        <f t="shared" si="246"/>
        <v>0</v>
      </c>
      <c r="I567" s="89">
        <f t="shared" si="246"/>
        <v>0</v>
      </c>
      <c r="J567" s="89">
        <f t="shared" si="246"/>
        <v>0</v>
      </c>
      <c r="K567" s="89">
        <f t="shared" si="246"/>
        <v>0</v>
      </c>
      <c r="L567" s="89">
        <f t="shared" si="246"/>
        <v>0</v>
      </c>
      <c r="M567" s="89">
        <f t="shared" si="246"/>
        <v>0</v>
      </c>
      <c r="N567" s="89">
        <f t="shared" si="246"/>
        <v>0</v>
      </c>
      <c r="O567" s="89">
        <f t="shared" si="246"/>
        <v>0</v>
      </c>
      <c r="P567" s="89">
        <f t="shared" si="246"/>
        <v>0</v>
      </c>
      <c r="Q567" s="84">
        <f t="shared" si="229"/>
        <v>0</v>
      </c>
    </row>
    <row r="568" spans="3:17" hidden="1">
      <c r="C568" s="49" t="str">
        <f t="shared" si="226"/>
        <v>TRACTAMENTS</v>
      </c>
      <c r="D568" s="49" t="str">
        <f t="shared" si="226"/>
        <v>Tractament Bacillus + retenol +purí ortiga amb tractor i braços</v>
      </c>
      <c r="E568" s="90">
        <f t="shared" ref="E568:P568" si="247">E27*VLOOKUP($D568,$D$286:$BC$389,$E$546,FALSE)+E27*VLOOKUP(CONCATENATE("Preparació per ",LOWER($D568)),$D$286:$BC$389,$E$546,FALSE)</f>
        <v>0</v>
      </c>
      <c r="F568" s="90">
        <f t="shared" si="247"/>
        <v>0</v>
      </c>
      <c r="G568" s="90">
        <f t="shared" si="247"/>
        <v>0</v>
      </c>
      <c r="H568" s="90">
        <f t="shared" si="247"/>
        <v>0</v>
      </c>
      <c r="I568" s="90">
        <f t="shared" si="247"/>
        <v>0</v>
      </c>
      <c r="J568" s="90">
        <f t="shared" si="247"/>
        <v>0</v>
      </c>
      <c r="K568" s="90">
        <f t="shared" si="247"/>
        <v>0</v>
      </c>
      <c r="L568" s="90">
        <f t="shared" si="247"/>
        <v>0</v>
      </c>
      <c r="M568" s="90">
        <f t="shared" si="247"/>
        <v>0</v>
      </c>
      <c r="N568" s="90">
        <f t="shared" si="247"/>
        <v>0</v>
      </c>
      <c r="O568" s="90">
        <f t="shared" si="247"/>
        <v>0</v>
      </c>
      <c r="P568" s="90">
        <f t="shared" si="247"/>
        <v>0</v>
      </c>
      <c r="Q568" s="84">
        <f t="shared" si="229"/>
        <v>0</v>
      </c>
    </row>
    <row r="569" spans="3:17" hidden="1">
      <c r="C569" s="49">
        <f t="shared" ref="C569:D583" si="248">+C28</f>
        <v>0</v>
      </c>
      <c r="D569" s="49" t="str">
        <f t="shared" si="248"/>
        <v>Tractament Bacillus + retenol +purí ortiga amb bota i 2 persones</v>
      </c>
      <c r="E569" s="90">
        <f t="shared" ref="E569:P569" si="249">E28*VLOOKUP($D569,$D$286:$BC$389,$E$546,FALSE)+E28*VLOOKUP(CONCATENATE("Preparació per ",LOWER($D569)),$D$286:$BC$389,$E$546,FALSE)</f>
        <v>0</v>
      </c>
      <c r="F569" s="90">
        <f t="shared" si="249"/>
        <v>0</v>
      </c>
      <c r="G569" s="90">
        <f t="shared" si="249"/>
        <v>0</v>
      </c>
      <c r="H569" s="90">
        <f t="shared" si="249"/>
        <v>0</v>
      </c>
      <c r="I569" s="90">
        <f t="shared" si="249"/>
        <v>0</v>
      </c>
      <c r="J569" s="90">
        <f t="shared" si="249"/>
        <v>0</v>
      </c>
      <c r="K569" s="90">
        <f t="shared" si="249"/>
        <v>0</v>
      </c>
      <c r="L569" s="90">
        <f t="shared" si="249"/>
        <v>0</v>
      </c>
      <c r="M569" s="90">
        <f t="shared" si="249"/>
        <v>0</v>
      </c>
      <c r="N569" s="90">
        <f t="shared" si="249"/>
        <v>0</v>
      </c>
      <c r="O569" s="90">
        <f t="shared" si="249"/>
        <v>0</v>
      </c>
      <c r="P569" s="90">
        <f t="shared" si="249"/>
        <v>0</v>
      </c>
      <c r="Q569" s="84">
        <f t="shared" si="229"/>
        <v>0</v>
      </c>
    </row>
    <row r="570" spans="3:17" hidden="1">
      <c r="C570" s="49">
        <f t="shared" si="248"/>
        <v>0</v>
      </c>
      <c r="D570" s="49" t="str">
        <f t="shared" si="248"/>
        <v>Tractament Llimacs (Ferramol)</v>
      </c>
      <c r="E570" s="90">
        <f t="shared" ref="E570:P570" si="250">E29*VLOOKUP($D570,$D$286:$BC$389,$E$546,FALSE)+E29*VLOOKUP(CONCATENATE("Preparació per ",LOWER($D570)),$D$286:$BC$389,$E$546,FALSE)</f>
        <v>0</v>
      </c>
      <c r="F570" s="90">
        <f t="shared" si="250"/>
        <v>0</v>
      </c>
      <c r="G570" s="90">
        <f t="shared" si="250"/>
        <v>0</v>
      </c>
      <c r="H570" s="90">
        <f t="shared" si="250"/>
        <v>0</v>
      </c>
      <c r="I570" s="90">
        <f t="shared" si="250"/>
        <v>0</v>
      </c>
      <c r="J570" s="90">
        <f t="shared" si="250"/>
        <v>0</v>
      </c>
      <c r="K570" s="90">
        <f t="shared" si="250"/>
        <v>0</v>
      </c>
      <c r="L570" s="90">
        <f t="shared" si="250"/>
        <v>0</v>
      </c>
      <c r="M570" s="90">
        <f t="shared" si="250"/>
        <v>0</v>
      </c>
      <c r="N570" s="90">
        <f t="shared" si="250"/>
        <v>0</v>
      </c>
      <c r="O570" s="90">
        <f t="shared" si="250"/>
        <v>0</v>
      </c>
      <c r="P570" s="90">
        <f t="shared" si="250"/>
        <v>0</v>
      </c>
      <c r="Q570" s="84">
        <f t="shared" si="229"/>
        <v>0</v>
      </c>
    </row>
    <row r="571" spans="3:17" hidden="1">
      <c r="C571" s="49">
        <f t="shared" si="248"/>
        <v>0</v>
      </c>
      <c r="D571" s="49">
        <f t="shared" si="248"/>
        <v>0</v>
      </c>
      <c r="E571" s="90">
        <f t="shared" ref="E571:P571" si="251">E30*VLOOKUP($D571,$D$286:$BC$389,$E$546,FALSE)+E30*VLOOKUP(CONCATENATE("Preparació per ",LOWER($D571)),$D$286:$BC$389,$E$546,FALSE)</f>
        <v>0</v>
      </c>
      <c r="F571" s="90">
        <f t="shared" si="251"/>
        <v>0</v>
      </c>
      <c r="G571" s="90">
        <f t="shared" si="251"/>
        <v>0</v>
      </c>
      <c r="H571" s="90">
        <f t="shared" si="251"/>
        <v>0</v>
      </c>
      <c r="I571" s="90">
        <f t="shared" si="251"/>
        <v>0</v>
      </c>
      <c r="J571" s="90">
        <f t="shared" si="251"/>
        <v>0</v>
      </c>
      <c r="K571" s="90">
        <f t="shared" si="251"/>
        <v>0</v>
      </c>
      <c r="L571" s="90">
        <f t="shared" si="251"/>
        <v>0</v>
      </c>
      <c r="M571" s="90">
        <f t="shared" si="251"/>
        <v>0</v>
      </c>
      <c r="N571" s="90">
        <f t="shared" si="251"/>
        <v>0</v>
      </c>
      <c r="O571" s="90">
        <f t="shared" si="251"/>
        <v>0</v>
      </c>
      <c r="P571" s="90">
        <f t="shared" si="251"/>
        <v>0</v>
      </c>
      <c r="Q571" s="84">
        <f t="shared" si="229"/>
        <v>0</v>
      </c>
    </row>
    <row r="572" spans="3:17" hidden="1">
      <c r="C572" s="49">
        <f t="shared" si="248"/>
        <v>0</v>
      </c>
      <c r="D572" s="49">
        <f t="shared" si="248"/>
        <v>0</v>
      </c>
      <c r="E572" s="90">
        <f t="shared" ref="E572:P572" si="252">E31*VLOOKUP($D572,$D$286:$BC$389,$E$546,FALSE)+E31*VLOOKUP(CONCATENATE("Preparació per ",LOWER($D572)),$D$286:$BC$389,$E$546,FALSE)</f>
        <v>0</v>
      </c>
      <c r="F572" s="90">
        <f t="shared" si="252"/>
        <v>0</v>
      </c>
      <c r="G572" s="90">
        <f t="shared" si="252"/>
        <v>0</v>
      </c>
      <c r="H572" s="90">
        <f t="shared" si="252"/>
        <v>0</v>
      </c>
      <c r="I572" s="90">
        <f t="shared" si="252"/>
        <v>0</v>
      </c>
      <c r="J572" s="90">
        <f t="shared" si="252"/>
        <v>0</v>
      </c>
      <c r="K572" s="90">
        <f t="shared" si="252"/>
        <v>0</v>
      </c>
      <c r="L572" s="90">
        <f t="shared" si="252"/>
        <v>0</v>
      </c>
      <c r="M572" s="90">
        <f t="shared" si="252"/>
        <v>0</v>
      </c>
      <c r="N572" s="90">
        <f t="shared" si="252"/>
        <v>0</v>
      </c>
      <c r="O572" s="90">
        <f t="shared" si="252"/>
        <v>0</v>
      </c>
      <c r="P572" s="90">
        <f t="shared" si="252"/>
        <v>0</v>
      </c>
      <c r="Q572" s="84">
        <f t="shared" si="229"/>
        <v>0</v>
      </c>
    </row>
    <row r="573" spans="3:17" hidden="1">
      <c r="C573" s="60" t="str">
        <f t="shared" si="248"/>
        <v>DESHERBAT</v>
      </c>
      <c r="D573" s="60" t="str">
        <f t="shared" si="248"/>
        <v>Desherbat amb tractor</v>
      </c>
      <c r="E573" s="91">
        <f t="shared" ref="E573:P573" si="253">E32*VLOOKUP($D573,$D$286:$BC$389,$E$546,FALSE)+E32*VLOOKUP(CONCATENATE("Preparació per ",LOWER($D573)),$D$286:$BC$389,$E$546,FALSE)</f>
        <v>0</v>
      </c>
      <c r="F573" s="91">
        <f t="shared" si="253"/>
        <v>0</v>
      </c>
      <c r="G573" s="91">
        <f t="shared" si="253"/>
        <v>0</v>
      </c>
      <c r="H573" s="91">
        <f t="shared" si="253"/>
        <v>0</v>
      </c>
      <c r="I573" s="91">
        <f t="shared" si="253"/>
        <v>0</v>
      </c>
      <c r="J573" s="91">
        <f t="shared" si="253"/>
        <v>0</v>
      </c>
      <c r="K573" s="91">
        <f t="shared" si="253"/>
        <v>0</v>
      </c>
      <c r="L573" s="91">
        <f t="shared" si="253"/>
        <v>0</v>
      </c>
      <c r="M573" s="91">
        <f t="shared" si="253"/>
        <v>0</v>
      </c>
      <c r="N573" s="91">
        <f t="shared" si="253"/>
        <v>0</v>
      </c>
      <c r="O573" s="91">
        <f t="shared" si="253"/>
        <v>0</v>
      </c>
      <c r="P573" s="91">
        <f t="shared" si="253"/>
        <v>0</v>
      </c>
      <c r="Q573" s="84">
        <f t="shared" si="229"/>
        <v>0</v>
      </c>
    </row>
    <row r="574" spans="3:17" hidden="1">
      <c r="C574" s="60">
        <f t="shared" si="248"/>
        <v>0</v>
      </c>
      <c r="D574" s="60" t="str">
        <f t="shared" si="248"/>
        <v>Desherbat manual 5h/1.000  m2</v>
      </c>
      <c r="E574" s="91">
        <f t="shared" ref="E574:P574" si="254">E33*VLOOKUP($D574,$D$286:$BC$389,$E$546,FALSE)+E33*VLOOKUP(CONCATENATE("Preparació per ",LOWER($D574)),$D$286:$BC$389,$E$546,FALSE)</f>
        <v>0</v>
      </c>
      <c r="F574" s="91">
        <f t="shared" si="254"/>
        <v>0</v>
      </c>
      <c r="G574" s="91">
        <f t="shared" si="254"/>
        <v>0</v>
      </c>
      <c r="H574" s="91">
        <f t="shared" si="254"/>
        <v>0</v>
      </c>
      <c r="I574" s="91">
        <f t="shared" si="254"/>
        <v>0</v>
      </c>
      <c r="J574" s="91">
        <f t="shared" si="254"/>
        <v>0</v>
      </c>
      <c r="K574" s="91">
        <f t="shared" si="254"/>
        <v>0</v>
      </c>
      <c r="L574" s="91">
        <f t="shared" si="254"/>
        <v>0</v>
      </c>
      <c r="M574" s="91">
        <f t="shared" si="254"/>
        <v>0</v>
      </c>
      <c r="N574" s="91">
        <f t="shared" si="254"/>
        <v>0</v>
      </c>
      <c r="O574" s="91">
        <f t="shared" si="254"/>
        <v>0</v>
      </c>
      <c r="P574" s="91">
        <f t="shared" si="254"/>
        <v>0</v>
      </c>
      <c r="Q574" s="84">
        <f t="shared" si="229"/>
        <v>0</v>
      </c>
    </row>
    <row r="575" spans="3:17" hidden="1">
      <c r="C575" s="60">
        <f t="shared" si="248"/>
        <v>0</v>
      </c>
      <c r="D575" s="60">
        <f t="shared" si="248"/>
        <v>0</v>
      </c>
      <c r="E575" s="91">
        <f t="shared" ref="E575:P575" si="255">E34*VLOOKUP($D575,$D$286:$BC$389,$E$546,FALSE)+E34*VLOOKUP(CONCATENATE("Preparació per ",LOWER($D575)),$D$286:$BC$389,$E$546,FALSE)</f>
        <v>0</v>
      </c>
      <c r="F575" s="91">
        <f t="shared" si="255"/>
        <v>0</v>
      </c>
      <c r="G575" s="91">
        <f t="shared" si="255"/>
        <v>0</v>
      </c>
      <c r="H575" s="91">
        <f t="shared" si="255"/>
        <v>0</v>
      </c>
      <c r="I575" s="91">
        <f t="shared" si="255"/>
        <v>0</v>
      </c>
      <c r="J575" s="91">
        <f t="shared" si="255"/>
        <v>0</v>
      </c>
      <c r="K575" s="91">
        <f t="shared" si="255"/>
        <v>0</v>
      </c>
      <c r="L575" s="91">
        <f t="shared" si="255"/>
        <v>0</v>
      </c>
      <c r="M575" s="91">
        <f t="shared" si="255"/>
        <v>0</v>
      </c>
      <c r="N575" s="91">
        <f t="shared" si="255"/>
        <v>0</v>
      </c>
      <c r="O575" s="91">
        <f t="shared" si="255"/>
        <v>0</v>
      </c>
      <c r="P575" s="91">
        <f t="shared" si="255"/>
        <v>0</v>
      </c>
      <c r="Q575" s="84">
        <f t="shared" si="229"/>
        <v>0</v>
      </c>
    </row>
    <row r="576" spans="3:17" hidden="1">
      <c r="C576" s="60">
        <f t="shared" si="248"/>
        <v>0</v>
      </c>
      <c r="D576" s="60">
        <f t="shared" si="248"/>
        <v>0</v>
      </c>
      <c r="E576" s="91">
        <f t="shared" ref="E576:P576" si="256">E35*VLOOKUP($D576,$D$286:$BC$389,$E$546,FALSE)+E35*VLOOKUP(CONCATENATE("Preparació per ",LOWER($D576)),$D$286:$BC$389,$E$546,FALSE)</f>
        <v>0</v>
      </c>
      <c r="F576" s="91">
        <f t="shared" si="256"/>
        <v>0</v>
      </c>
      <c r="G576" s="91">
        <f t="shared" si="256"/>
        <v>0</v>
      </c>
      <c r="H576" s="91">
        <f t="shared" si="256"/>
        <v>0</v>
      </c>
      <c r="I576" s="91">
        <f t="shared" si="256"/>
        <v>0</v>
      </c>
      <c r="J576" s="91">
        <f t="shared" si="256"/>
        <v>0</v>
      </c>
      <c r="K576" s="91">
        <f t="shared" si="256"/>
        <v>0</v>
      </c>
      <c r="L576" s="91">
        <f t="shared" si="256"/>
        <v>0</v>
      </c>
      <c r="M576" s="91">
        <f t="shared" si="256"/>
        <v>0</v>
      </c>
      <c r="N576" s="91">
        <f t="shared" si="256"/>
        <v>0</v>
      </c>
      <c r="O576" s="91">
        <f t="shared" si="256"/>
        <v>0</v>
      </c>
      <c r="P576" s="91">
        <f t="shared" si="256"/>
        <v>0</v>
      </c>
      <c r="Q576" s="84">
        <f t="shared" si="229"/>
        <v>0</v>
      </c>
    </row>
    <row r="577" spans="3:17" hidden="1">
      <c r="C577" s="62" t="str">
        <f t="shared" si="248"/>
        <v>ALTRES OPERACIONS ESPECÍFIQUES</v>
      </c>
      <c r="D577" s="62" t="str">
        <f t="shared" si="248"/>
        <v>Renda de la terra</v>
      </c>
      <c r="E577" s="92">
        <f t="shared" ref="E577:P577" si="257">E36*VLOOKUP($D577,$D$286:$BC$389,$E$546,FALSE)+E36*VLOOKUP(CONCATENATE("Preparació per ",LOWER($D577)),$D$286:$BC$389,$E$546,FALSE)</f>
        <v>0</v>
      </c>
      <c r="F577" s="92">
        <f t="shared" si="257"/>
        <v>0</v>
      </c>
      <c r="G577" s="92">
        <f t="shared" si="257"/>
        <v>0</v>
      </c>
      <c r="H577" s="92">
        <f t="shared" si="257"/>
        <v>0</v>
      </c>
      <c r="I577" s="92">
        <f t="shared" si="257"/>
        <v>0</v>
      </c>
      <c r="J577" s="92">
        <f t="shared" si="257"/>
        <v>0</v>
      </c>
      <c r="K577" s="92">
        <f t="shared" si="257"/>
        <v>0</v>
      </c>
      <c r="L577" s="92">
        <f t="shared" si="257"/>
        <v>0</v>
      </c>
      <c r="M577" s="92">
        <f t="shared" si="257"/>
        <v>0</v>
      </c>
      <c r="N577" s="92">
        <f t="shared" si="257"/>
        <v>0</v>
      </c>
      <c r="O577" s="92">
        <f t="shared" si="257"/>
        <v>0</v>
      </c>
      <c r="P577" s="92">
        <f t="shared" si="257"/>
        <v>0</v>
      </c>
      <c r="Q577" s="84">
        <f t="shared" si="229"/>
        <v>0</v>
      </c>
    </row>
    <row r="578" spans="3:17" hidden="1">
      <c r="C578" s="62">
        <f t="shared" si="248"/>
        <v>0</v>
      </c>
      <c r="D578" s="62">
        <f t="shared" si="248"/>
        <v>0</v>
      </c>
      <c r="E578" s="92">
        <f t="shared" ref="E578:P578" si="258">E37*VLOOKUP($D578,$D$286:$BC$389,$E$546,FALSE)+E37*VLOOKUP(CONCATENATE("Preparació per ",LOWER($D578)),$D$286:$BC$389,$E$546,FALSE)</f>
        <v>0</v>
      </c>
      <c r="F578" s="92">
        <f t="shared" si="258"/>
        <v>0</v>
      </c>
      <c r="G578" s="92">
        <f t="shared" si="258"/>
        <v>0</v>
      </c>
      <c r="H578" s="92">
        <f t="shared" si="258"/>
        <v>0</v>
      </c>
      <c r="I578" s="92">
        <f t="shared" si="258"/>
        <v>0</v>
      </c>
      <c r="J578" s="92">
        <f t="shared" si="258"/>
        <v>0</v>
      </c>
      <c r="K578" s="92">
        <f t="shared" si="258"/>
        <v>0</v>
      </c>
      <c r="L578" s="92">
        <f t="shared" si="258"/>
        <v>0</v>
      </c>
      <c r="M578" s="92">
        <f t="shared" si="258"/>
        <v>0</v>
      </c>
      <c r="N578" s="92">
        <f t="shared" si="258"/>
        <v>0</v>
      </c>
      <c r="O578" s="92">
        <f t="shared" si="258"/>
        <v>0</v>
      </c>
      <c r="P578" s="92">
        <f t="shared" si="258"/>
        <v>0</v>
      </c>
      <c r="Q578" s="84">
        <f t="shared" si="229"/>
        <v>0</v>
      </c>
    </row>
    <row r="579" spans="3:17" hidden="1">
      <c r="C579" s="62">
        <f t="shared" si="248"/>
        <v>0</v>
      </c>
      <c r="D579" s="62">
        <f t="shared" si="248"/>
        <v>0</v>
      </c>
      <c r="E579" s="92">
        <f t="shared" ref="E579:P579" si="259">E38*VLOOKUP($D579,$D$286:$BC$389,$E$546,FALSE)+E38*VLOOKUP(CONCATENATE("Preparació per ",LOWER($D579)),$D$286:$BC$389,$E$546,FALSE)</f>
        <v>0</v>
      </c>
      <c r="F579" s="92">
        <f t="shared" si="259"/>
        <v>0</v>
      </c>
      <c r="G579" s="92">
        <f t="shared" si="259"/>
        <v>0</v>
      </c>
      <c r="H579" s="92">
        <f t="shared" si="259"/>
        <v>0</v>
      </c>
      <c r="I579" s="92">
        <f t="shared" si="259"/>
        <v>0</v>
      </c>
      <c r="J579" s="92">
        <f t="shared" si="259"/>
        <v>0</v>
      </c>
      <c r="K579" s="92">
        <f t="shared" si="259"/>
        <v>0</v>
      </c>
      <c r="L579" s="92">
        <f t="shared" si="259"/>
        <v>0</v>
      </c>
      <c r="M579" s="92">
        <f t="shared" si="259"/>
        <v>0</v>
      </c>
      <c r="N579" s="92">
        <f t="shared" si="259"/>
        <v>0</v>
      </c>
      <c r="O579" s="92">
        <f t="shared" si="259"/>
        <v>0</v>
      </c>
      <c r="P579" s="92">
        <f t="shared" si="259"/>
        <v>0</v>
      </c>
      <c r="Q579" s="84">
        <f t="shared" si="229"/>
        <v>0</v>
      </c>
    </row>
    <row r="580" spans="3:17" hidden="1">
      <c r="C580" s="62">
        <f t="shared" si="248"/>
        <v>0</v>
      </c>
      <c r="D580" s="62">
        <f t="shared" si="248"/>
        <v>0</v>
      </c>
      <c r="E580" s="92">
        <f t="shared" ref="E580:P580" si="260">E39*VLOOKUP($D580,$D$286:$BC$389,$E$546,FALSE)+E39*VLOOKUP(CONCATENATE("Preparació per ",LOWER($D580)),$D$286:$BC$389,$E$546,FALSE)</f>
        <v>0</v>
      </c>
      <c r="F580" s="92">
        <f t="shared" si="260"/>
        <v>0</v>
      </c>
      <c r="G580" s="92">
        <f t="shared" si="260"/>
        <v>0</v>
      </c>
      <c r="H580" s="92">
        <f t="shared" si="260"/>
        <v>0</v>
      </c>
      <c r="I580" s="92">
        <f t="shared" si="260"/>
        <v>0</v>
      </c>
      <c r="J580" s="92">
        <f t="shared" si="260"/>
        <v>0</v>
      </c>
      <c r="K580" s="92">
        <f t="shared" si="260"/>
        <v>0</v>
      </c>
      <c r="L580" s="92">
        <f t="shared" si="260"/>
        <v>0</v>
      </c>
      <c r="M580" s="92">
        <f t="shared" si="260"/>
        <v>0</v>
      </c>
      <c r="N580" s="92">
        <f t="shared" si="260"/>
        <v>0</v>
      </c>
      <c r="O580" s="92">
        <f t="shared" si="260"/>
        <v>0</v>
      </c>
      <c r="P580" s="92">
        <f t="shared" si="260"/>
        <v>0</v>
      </c>
      <c r="Q580" s="84">
        <f t="shared" si="229"/>
        <v>0</v>
      </c>
    </row>
    <row r="581" spans="3:17" hidden="1">
      <c r="C581" s="62">
        <f t="shared" si="248"/>
        <v>0</v>
      </c>
      <c r="D581" s="62">
        <f t="shared" si="248"/>
        <v>0</v>
      </c>
      <c r="E581" s="92">
        <f t="shared" ref="E581:P581" si="261">E40*VLOOKUP($D581,$D$286:$BC$389,$E$546,FALSE)+E40*VLOOKUP(CONCATENATE("Preparació per ",LOWER($D581)),$D$286:$BC$389,$E$546,FALSE)</f>
        <v>0</v>
      </c>
      <c r="F581" s="92">
        <f t="shared" si="261"/>
        <v>0</v>
      </c>
      <c r="G581" s="92">
        <f t="shared" si="261"/>
        <v>0</v>
      </c>
      <c r="H581" s="92">
        <f t="shared" si="261"/>
        <v>0</v>
      </c>
      <c r="I581" s="92">
        <f t="shared" si="261"/>
        <v>0</v>
      </c>
      <c r="J581" s="92">
        <f t="shared" si="261"/>
        <v>0</v>
      </c>
      <c r="K581" s="92">
        <f t="shared" si="261"/>
        <v>0</v>
      </c>
      <c r="L581" s="92">
        <f t="shared" si="261"/>
        <v>0</v>
      </c>
      <c r="M581" s="92">
        <f t="shared" si="261"/>
        <v>0</v>
      </c>
      <c r="N581" s="92">
        <f t="shared" si="261"/>
        <v>0</v>
      </c>
      <c r="O581" s="92">
        <f t="shared" si="261"/>
        <v>0</v>
      </c>
      <c r="P581" s="92">
        <f t="shared" si="261"/>
        <v>0</v>
      </c>
      <c r="Q581" s="84">
        <f t="shared" si="229"/>
        <v>0</v>
      </c>
    </row>
    <row r="582" spans="3:17" hidden="1">
      <c r="C582" s="55" t="str">
        <f t="shared" si="248"/>
        <v>RECOL.LECCIÓ</v>
      </c>
      <c r="D582" s="55" t="str">
        <f t="shared" si="248"/>
        <v>Recol.lecció bròcoli</v>
      </c>
      <c r="E582" s="93">
        <f t="shared" ref="E582:P582" si="262">E41*VLOOKUP($D582,$D$286:$BC$389,$E$546,FALSE)+E41*VLOOKUP(CONCATENATE("Preparació per ",LOWER($D582)),$D$286:$BC$389,$E$546,FALSE)</f>
        <v>0</v>
      </c>
      <c r="F582" s="93">
        <f t="shared" si="262"/>
        <v>0</v>
      </c>
      <c r="G582" s="93">
        <f t="shared" si="262"/>
        <v>0</v>
      </c>
      <c r="H582" s="93">
        <f t="shared" si="262"/>
        <v>0</v>
      </c>
      <c r="I582" s="93">
        <f t="shared" si="262"/>
        <v>0</v>
      </c>
      <c r="J582" s="93">
        <f t="shared" si="262"/>
        <v>0</v>
      </c>
      <c r="K582" s="93">
        <f t="shared" si="262"/>
        <v>0</v>
      </c>
      <c r="L582" s="93">
        <f t="shared" si="262"/>
        <v>0</v>
      </c>
      <c r="M582" s="93">
        <f t="shared" si="262"/>
        <v>0</v>
      </c>
      <c r="N582" s="93">
        <f t="shared" si="262"/>
        <v>0</v>
      </c>
      <c r="O582" s="93">
        <f t="shared" si="262"/>
        <v>0</v>
      </c>
      <c r="P582" s="93">
        <f t="shared" si="262"/>
        <v>0</v>
      </c>
      <c r="Q582" s="84">
        <f t="shared" si="229"/>
        <v>0</v>
      </c>
    </row>
    <row r="583" spans="3:17" hidden="1">
      <c r="C583" s="55">
        <f t="shared" si="248"/>
        <v>0</v>
      </c>
      <c r="D583" s="55">
        <f t="shared" si="248"/>
        <v>0</v>
      </c>
      <c r="E583" s="93">
        <f t="shared" ref="E583:P583" si="263">E42*VLOOKUP($D583,$D$286:$BC$389,$E$546,FALSE)+E42*VLOOKUP(CONCATENATE("Preparació per ",LOWER($D583)),$D$286:$BC$389,$E$546,FALSE)</f>
        <v>0</v>
      </c>
      <c r="F583" s="93">
        <f t="shared" si="263"/>
        <v>0</v>
      </c>
      <c r="G583" s="93">
        <f t="shared" si="263"/>
        <v>0</v>
      </c>
      <c r="H583" s="93">
        <f t="shared" si="263"/>
        <v>0</v>
      </c>
      <c r="I583" s="93">
        <f t="shared" si="263"/>
        <v>0</v>
      </c>
      <c r="J583" s="93">
        <f t="shared" si="263"/>
        <v>0</v>
      </c>
      <c r="K583" s="93">
        <f t="shared" si="263"/>
        <v>0</v>
      </c>
      <c r="L583" s="93">
        <f t="shared" si="263"/>
        <v>0</v>
      </c>
      <c r="M583" s="93">
        <f t="shared" si="263"/>
        <v>0</v>
      </c>
      <c r="N583" s="93">
        <f t="shared" si="263"/>
        <v>0</v>
      </c>
      <c r="O583" s="93">
        <f t="shared" si="263"/>
        <v>0</v>
      </c>
      <c r="P583" s="93">
        <f t="shared" si="263"/>
        <v>0</v>
      </c>
      <c r="Q583" s="84">
        <f t="shared" si="229"/>
        <v>0</v>
      </c>
    </row>
    <row r="584" spans="3:17" hidden="1">
      <c r="E584" s="84">
        <f>SUM(E549:E583)</f>
        <v>0</v>
      </c>
      <c r="F584" s="84">
        <f t="shared" ref="F584:P584" si="264">SUM(F549:F583)</f>
        <v>0</v>
      </c>
      <c r="G584" s="84">
        <f t="shared" si="264"/>
        <v>0</v>
      </c>
      <c r="H584" s="84">
        <f t="shared" si="264"/>
        <v>0</v>
      </c>
      <c r="I584" s="84">
        <f t="shared" si="264"/>
        <v>0</v>
      </c>
      <c r="J584" s="84">
        <f t="shared" si="264"/>
        <v>0</v>
      </c>
      <c r="K584" s="84">
        <f t="shared" si="264"/>
        <v>0</v>
      </c>
      <c r="L584" s="84">
        <f t="shared" si="264"/>
        <v>0</v>
      </c>
      <c r="M584" s="84">
        <f t="shared" si="264"/>
        <v>0</v>
      </c>
      <c r="N584" s="84">
        <f t="shared" si="264"/>
        <v>0</v>
      </c>
      <c r="O584" s="84">
        <f t="shared" si="264"/>
        <v>0</v>
      </c>
      <c r="P584" s="84">
        <f t="shared" si="264"/>
        <v>0</v>
      </c>
      <c r="Q584" s="5"/>
    </row>
    <row r="585" spans="3:17" hidden="1">
      <c r="E585" s="109" t="e">
        <f>IF(E584=0,NA(),E584)</f>
        <v>#N/A</v>
      </c>
      <c r="F585" s="109" t="e">
        <f t="shared" ref="F585:P585" si="265">IF(F584=0,NA(),F584)</f>
        <v>#N/A</v>
      </c>
      <c r="G585" s="109" t="e">
        <f t="shared" si="265"/>
        <v>#N/A</v>
      </c>
      <c r="H585" s="109" t="e">
        <f t="shared" si="265"/>
        <v>#N/A</v>
      </c>
      <c r="I585" s="109" t="e">
        <f t="shared" si="265"/>
        <v>#N/A</v>
      </c>
      <c r="J585" s="109" t="e">
        <f t="shared" si="265"/>
        <v>#N/A</v>
      </c>
      <c r="K585" s="109" t="e">
        <f t="shared" si="265"/>
        <v>#N/A</v>
      </c>
      <c r="L585" s="109" t="e">
        <f t="shared" si="265"/>
        <v>#N/A</v>
      </c>
      <c r="M585" s="109" t="e">
        <f t="shared" si="265"/>
        <v>#N/A</v>
      </c>
      <c r="N585" s="109" t="e">
        <f t="shared" si="265"/>
        <v>#N/A</v>
      </c>
      <c r="O585" s="109" t="e">
        <f t="shared" si="265"/>
        <v>#N/A</v>
      </c>
      <c r="P585" s="109" t="e">
        <f t="shared" si="265"/>
        <v>#N/A</v>
      </c>
    </row>
    <row r="586" spans="3:17" hidden="1"/>
    <row r="587" spans="3:17" hidden="1"/>
    <row r="588" spans="3:17" hidden="1"/>
    <row r="589" spans="3:17" hidden="1"/>
    <row r="590" spans="3:17" hidden="1"/>
    <row r="591" spans="3:17" hidden="1">
      <c r="D591" s="81" t="str">
        <f>CONCATENATE("Calendari de necessitats de mà d'obra: ",$E$3,"   ",ROUND(SUM(Q595:Q629),2)," hores")</f>
        <v>Calendari de necessitats de mà d'obra: Bròcoli   0 hores</v>
      </c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</row>
    <row r="592" spans="3:17" hidden="1">
      <c r="D592" s="1"/>
      <c r="F592" s="1"/>
      <c r="G592" s="1"/>
      <c r="Q592" s="5"/>
    </row>
    <row r="593" spans="3:17" hidden="1">
      <c r="Q593" s="5"/>
    </row>
    <row r="594" spans="3:17" hidden="1">
      <c r="E594" t="str">
        <f t="shared" ref="E594:P594" si="266">+E7</f>
        <v xml:space="preserve">gener </v>
      </c>
      <c r="F594" t="str">
        <f t="shared" si="266"/>
        <v>febrer</v>
      </c>
      <c r="G594" t="str">
        <f t="shared" si="266"/>
        <v xml:space="preserve">març </v>
      </c>
      <c r="H594" t="str">
        <f t="shared" si="266"/>
        <v>abril</v>
      </c>
      <c r="I594" t="str">
        <f t="shared" si="266"/>
        <v>maig</v>
      </c>
      <c r="J594" t="str">
        <f t="shared" si="266"/>
        <v>juny</v>
      </c>
      <c r="K594" t="str">
        <f t="shared" si="266"/>
        <v>juliol</v>
      </c>
      <c r="L594" t="str">
        <f t="shared" si="266"/>
        <v>agost</v>
      </c>
      <c r="M594" t="str">
        <f t="shared" si="266"/>
        <v>setembre</v>
      </c>
      <c r="N594" t="str">
        <f t="shared" si="266"/>
        <v>octubre</v>
      </c>
      <c r="O594" t="str">
        <f t="shared" si="266"/>
        <v>novembre</v>
      </c>
      <c r="P594" t="str">
        <f t="shared" si="266"/>
        <v>desembre</v>
      </c>
      <c r="Q594" s="5"/>
    </row>
    <row r="595" spans="3:17" hidden="1">
      <c r="C595" s="51" t="str">
        <f t="shared" ref="C595:D614" si="267">+C8</f>
        <v>PREPARACIÓ DEL SÒL</v>
      </c>
      <c r="D595" s="51" t="str">
        <f t="shared" si="267"/>
        <v>Desbrossat amb discos</v>
      </c>
      <c r="E595" s="72">
        <f t="shared" ref="E595:P595" si="268">E8*VLOOKUP($D595,$D$286:$AV$389,3,FALSE)+E8*VLOOKUP(CONCATENATE("Preparació per ",LOWER($D595)),$D$286:$AV$389,3,FALSE)+E8*VLOOKUP($D595,$D$286:$AV$389,4,FALSE)+E8*VLOOKUP(CONCATENATE("Preparació per ",LOWER($D595)),$D$286:$AV$389,4,FALSE)+E8*VLOOKUP($D595,$D$286:$AV$389,6,FALSE)+E8*VLOOKUP(CONCATENATE("Preparació per ",LOWER($D595)),$D$286:$AV$389,6,FALSE)</f>
        <v>0</v>
      </c>
      <c r="F595" s="72">
        <f t="shared" si="268"/>
        <v>0</v>
      </c>
      <c r="G595" s="72">
        <f t="shared" si="268"/>
        <v>0</v>
      </c>
      <c r="H595" s="72">
        <f t="shared" si="268"/>
        <v>0</v>
      </c>
      <c r="I595" s="72">
        <f t="shared" si="268"/>
        <v>0</v>
      </c>
      <c r="J595" s="72">
        <f t="shared" si="268"/>
        <v>0</v>
      </c>
      <c r="K595" s="72">
        <f t="shared" si="268"/>
        <v>0</v>
      </c>
      <c r="L595" s="72">
        <f t="shared" si="268"/>
        <v>0</v>
      </c>
      <c r="M595" s="72">
        <f t="shared" si="268"/>
        <v>0</v>
      </c>
      <c r="N595" s="72">
        <f t="shared" si="268"/>
        <v>0</v>
      </c>
      <c r="O595" s="72">
        <f t="shared" si="268"/>
        <v>0</v>
      </c>
      <c r="P595" s="72">
        <f t="shared" si="268"/>
        <v>0</v>
      </c>
      <c r="Q595" s="80">
        <f>SUM(E595:P595)</f>
        <v>0</v>
      </c>
    </row>
    <row r="596" spans="3:17" hidden="1">
      <c r="C596" s="51">
        <f t="shared" si="267"/>
        <v>0</v>
      </c>
      <c r="D596" s="51" t="str">
        <f t="shared" si="267"/>
        <v>Subsolat</v>
      </c>
      <c r="E596" s="72">
        <f t="shared" ref="E596:P596" si="269">E9*VLOOKUP($D596,$D$286:$AV$389,3,FALSE)+E9*VLOOKUP(CONCATENATE("Preparació per ",LOWER($D596)),$D$286:$AV$389,3,FALSE)+E9*VLOOKUP($D596,$D$286:$AV$389,4,FALSE)+E9*VLOOKUP(CONCATENATE("Preparació per ",LOWER($D596)),$D$286:$AV$389,4,FALSE)+E9*VLOOKUP($D596,$D$286:$AV$389,6,FALSE)+E9*VLOOKUP(CONCATENATE("Preparació per ",LOWER($D596)),$D$286:$AV$389,6,FALSE)</f>
        <v>0</v>
      </c>
      <c r="F596" s="72">
        <f t="shared" si="269"/>
        <v>0</v>
      </c>
      <c r="G596" s="72">
        <f t="shared" si="269"/>
        <v>0</v>
      </c>
      <c r="H596" s="72">
        <f t="shared" si="269"/>
        <v>0</v>
      </c>
      <c r="I596" s="72">
        <f t="shared" si="269"/>
        <v>0</v>
      </c>
      <c r="J596" s="72">
        <f t="shared" si="269"/>
        <v>0</v>
      </c>
      <c r="K596" s="72">
        <f t="shared" si="269"/>
        <v>0</v>
      </c>
      <c r="L596" s="72">
        <f t="shared" si="269"/>
        <v>0</v>
      </c>
      <c r="M596" s="72">
        <f t="shared" si="269"/>
        <v>0</v>
      </c>
      <c r="N596" s="72">
        <f t="shared" si="269"/>
        <v>0</v>
      </c>
      <c r="O596" s="72">
        <f t="shared" si="269"/>
        <v>0</v>
      </c>
      <c r="P596" s="72">
        <f t="shared" si="269"/>
        <v>0</v>
      </c>
      <c r="Q596" s="80">
        <f t="shared" ref="Q596:Q629" si="270">SUM(E596:P596)</f>
        <v>0</v>
      </c>
    </row>
    <row r="597" spans="3:17" hidden="1">
      <c r="C597" s="51">
        <f t="shared" si="267"/>
        <v>0</v>
      </c>
      <c r="D597" s="51" t="str">
        <f t="shared" si="267"/>
        <v>Estripat</v>
      </c>
      <c r="E597" s="72">
        <f t="shared" ref="E597:P597" si="271">E10*VLOOKUP($D597,$D$286:$AV$389,3,FALSE)+E10*VLOOKUP(CONCATENATE("Preparació per ",LOWER($D597)),$D$286:$AV$389,3,FALSE)+E10*VLOOKUP($D597,$D$286:$AV$389,4,FALSE)+E10*VLOOKUP(CONCATENATE("Preparació per ",LOWER($D597)),$D$286:$AV$389,4,FALSE)+E10*VLOOKUP($D597,$D$286:$AV$389,6,FALSE)+E10*VLOOKUP(CONCATENATE("Preparació per ",LOWER($D597)),$D$286:$AV$389,6,FALSE)</f>
        <v>0</v>
      </c>
      <c r="F597" s="72">
        <f t="shared" si="271"/>
        <v>0</v>
      </c>
      <c r="G597" s="72">
        <f t="shared" si="271"/>
        <v>0</v>
      </c>
      <c r="H597" s="72">
        <f t="shared" si="271"/>
        <v>0</v>
      </c>
      <c r="I597" s="72">
        <f t="shared" si="271"/>
        <v>0</v>
      </c>
      <c r="J597" s="72">
        <f t="shared" si="271"/>
        <v>0</v>
      </c>
      <c r="K597" s="72">
        <f t="shared" si="271"/>
        <v>0</v>
      </c>
      <c r="L597" s="72">
        <f t="shared" si="271"/>
        <v>0</v>
      </c>
      <c r="M597" s="72">
        <f t="shared" si="271"/>
        <v>0</v>
      </c>
      <c r="N597" s="72">
        <f t="shared" si="271"/>
        <v>0</v>
      </c>
      <c r="O597" s="72">
        <f t="shared" si="271"/>
        <v>0</v>
      </c>
      <c r="P597" s="72">
        <f t="shared" si="271"/>
        <v>0</v>
      </c>
      <c r="Q597" s="80">
        <f t="shared" si="270"/>
        <v>0</v>
      </c>
    </row>
    <row r="598" spans="3:17" hidden="1">
      <c r="C598" s="51">
        <f t="shared" si="267"/>
        <v>0</v>
      </c>
      <c r="D598" s="51" t="str">
        <f t="shared" si="267"/>
        <v>Fresat</v>
      </c>
      <c r="E598" s="72">
        <f t="shared" ref="E598:P598" si="272">E11*VLOOKUP($D598,$D$286:$AV$389,3,FALSE)+E11*VLOOKUP(CONCATENATE("Preparació per ",LOWER($D598)),$D$286:$AV$389,3,FALSE)+E11*VLOOKUP($D598,$D$286:$AV$389,4,FALSE)+E11*VLOOKUP(CONCATENATE("Preparació per ",LOWER($D598)),$D$286:$AV$389,4,FALSE)+E11*VLOOKUP($D598,$D$286:$AV$389,6,FALSE)+E11*VLOOKUP(CONCATENATE("Preparació per ",LOWER($D598)),$D$286:$AV$389,6,FALSE)</f>
        <v>0</v>
      </c>
      <c r="F598" s="72">
        <f t="shared" si="272"/>
        <v>0</v>
      </c>
      <c r="G598" s="72">
        <f t="shared" si="272"/>
        <v>0</v>
      </c>
      <c r="H598" s="72">
        <f t="shared" si="272"/>
        <v>0</v>
      </c>
      <c r="I598" s="72">
        <f t="shared" si="272"/>
        <v>0</v>
      </c>
      <c r="J598" s="72">
        <f t="shared" si="272"/>
        <v>0</v>
      </c>
      <c r="K598" s="72">
        <f t="shared" si="272"/>
        <v>0</v>
      </c>
      <c r="L598" s="72">
        <f t="shared" si="272"/>
        <v>0</v>
      </c>
      <c r="M598" s="72">
        <f t="shared" si="272"/>
        <v>0</v>
      </c>
      <c r="N598" s="72">
        <f t="shared" si="272"/>
        <v>0</v>
      </c>
      <c r="O598" s="72">
        <f t="shared" si="272"/>
        <v>0</v>
      </c>
      <c r="P598" s="72">
        <f t="shared" si="272"/>
        <v>0</v>
      </c>
      <c r="Q598" s="80">
        <f t="shared" si="270"/>
        <v>0</v>
      </c>
    </row>
    <row r="599" spans="3:17" hidden="1">
      <c r="C599" s="51">
        <f t="shared" si="267"/>
        <v>0</v>
      </c>
      <c r="D599" s="51">
        <f t="shared" si="267"/>
        <v>0</v>
      </c>
      <c r="E599" s="72">
        <f t="shared" ref="E599:P599" si="273">E12*VLOOKUP($D599,$D$286:$AV$389,3,FALSE)+E12*VLOOKUP(CONCATENATE("Preparació per ",LOWER($D599)),$D$286:$AV$389,3,FALSE)+E12*VLOOKUP($D599,$D$286:$AV$389,4,FALSE)+E12*VLOOKUP(CONCATENATE("Preparació per ",LOWER($D599)),$D$286:$AV$389,4,FALSE)+E12*VLOOKUP($D599,$D$286:$AV$389,6,FALSE)+E12*VLOOKUP(CONCATENATE("Preparació per ",LOWER($D599)),$D$286:$AV$389,6,FALSE)</f>
        <v>0</v>
      </c>
      <c r="F599" s="72">
        <f t="shared" si="273"/>
        <v>0</v>
      </c>
      <c r="G599" s="72">
        <f t="shared" si="273"/>
        <v>0</v>
      </c>
      <c r="H599" s="72">
        <f t="shared" si="273"/>
        <v>0</v>
      </c>
      <c r="I599" s="72">
        <f t="shared" si="273"/>
        <v>0</v>
      </c>
      <c r="J599" s="72">
        <f t="shared" si="273"/>
        <v>0</v>
      </c>
      <c r="K599" s="72">
        <f t="shared" si="273"/>
        <v>0</v>
      </c>
      <c r="L599" s="72">
        <f t="shared" si="273"/>
        <v>0</v>
      </c>
      <c r="M599" s="72">
        <f t="shared" si="273"/>
        <v>0</v>
      </c>
      <c r="N599" s="72">
        <f t="shared" si="273"/>
        <v>0</v>
      </c>
      <c r="O599" s="72">
        <f t="shared" si="273"/>
        <v>0</v>
      </c>
      <c r="P599" s="72">
        <f t="shared" si="273"/>
        <v>0</v>
      </c>
      <c r="Q599" s="80">
        <f t="shared" si="270"/>
        <v>0</v>
      </c>
    </row>
    <row r="600" spans="3:17" hidden="1">
      <c r="C600" s="51">
        <f t="shared" si="267"/>
        <v>0</v>
      </c>
      <c r="D600" s="51">
        <f t="shared" si="267"/>
        <v>0</v>
      </c>
      <c r="E600" s="72">
        <f t="shared" ref="E600:P600" si="274">E13*VLOOKUP($D600,$D$286:$AV$389,3,FALSE)+E13*VLOOKUP(CONCATENATE("Preparació per ",LOWER($D600)),$D$286:$AV$389,3,FALSE)+E13*VLOOKUP($D600,$D$286:$AV$389,4,FALSE)+E13*VLOOKUP(CONCATENATE("Preparació per ",LOWER($D600)),$D$286:$AV$389,4,FALSE)+E13*VLOOKUP($D600,$D$286:$AV$389,6,FALSE)+E13*VLOOKUP(CONCATENATE("Preparació per ",LOWER($D600)),$D$286:$AV$389,6,FALSE)</f>
        <v>0</v>
      </c>
      <c r="F600" s="72">
        <f t="shared" si="274"/>
        <v>0</v>
      </c>
      <c r="G600" s="72">
        <f t="shared" si="274"/>
        <v>0</v>
      </c>
      <c r="H600" s="72">
        <f t="shared" si="274"/>
        <v>0</v>
      </c>
      <c r="I600" s="72">
        <f t="shared" si="274"/>
        <v>0</v>
      </c>
      <c r="J600" s="72">
        <f t="shared" si="274"/>
        <v>0</v>
      </c>
      <c r="K600" s="72">
        <f t="shared" si="274"/>
        <v>0</v>
      </c>
      <c r="L600" s="72">
        <f t="shared" si="274"/>
        <v>0</v>
      </c>
      <c r="M600" s="72">
        <f t="shared" si="274"/>
        <v>0</v>
      </c>
      <c r="N600" s="72">
        <f t="shared" si="274"/>
        <v>0</v>
      </c>
      <c r="O600" s="72">
        <f t="shared" si="274"/>
        <v>0</v>
      </c>
      <c r="P600" s="72">
        <f t="shared" si="274"/>
        <v>0</v>
      </c>
      <c r="Q600" s="80">
        <f t="shared" si="270"/>
        <v>0</v>
      </c>
    </row>
    <row r="601" spans="3:17" hidden="1">
      <c r="C601" s="51">
        <f t="shared" si="267"/>
        <v>0</v>
      </c>
      <c r="D601" s="51">
        <f t="shared" si="267"/>
        <v>0</v>
      </c>
      <c r="E601" s="72">
        <f t="shared" ref="E601:P601" si="275">E14*VLOOKUP($D601,$D$286:$AV$389,3,FALSE)+E14*VLOOKUP(CONCATENATE("Preparació per ",LOWER($D601)),$D$286:$AV$389,3,FALSE)+E14*VLOOKUP($D601,$D$286:$AV$389,4,FALSE)+E14*VLOOKUP(CONCATENATE("Preparació per ",LOWER($D601)),$D$286:$AV$389,4,FALSE)+E14*VLOOKUP($D601,$D$286:$AV$389,6,FALSE)+E14*VLOOKUP(CONCATENATE("Preparació per ",LOWER($D601)),$D$286:$AV$389,6,FALSE)</f>
        <v>0</v>
      </c>
      <c r="F601" s="72">
        <f t="shared" si="275"/>
        <v>0</v>
      </c>
      <c r="G601" s="72">
        <f t="shared" si="275"/>
        <v>0</v>
      </c>
      <c r="H601" s="72">
        <f t="shared" si="275"/>
        <v>0</v>
      </c>
      <c r="I601" s="72">
        <f t="shared" si="275"/>
        <v>0</v>
      </c>
      <c r="J601" s="72">
        <f t="shared" si="275"/>
        <v>0</v>
      </c>
      <c r="K601" s="72">
        <f t="shared" si="275"/>
        <v>0</v>
      </c>
      <c r="L601" s="72">
        <f t="shared" si="275"/>
        <v>0</v>
      </c>
      <c r="M601" s="72">
        <f t="shared" si="275"/>
        <v>0</v>
      </c>
      <c r="N601" s="72">
        <f t="shared" si="275"/>
        <v>0</v>
      </c>
      <c r="O601" s="72">
        <f t="shared" si="275"/>
        <v>0</v>
      </c>
      <c r="P601" s="72">
        <f t="shared" si="275"/>
        <v>0</v>
      </c>
      <c r="Q601" s="80">
        <f t="shared" si="270"/>
        <v>0</v>
      </c>
    </row>
    <row r="602" spans="3:17" hidden="1">
      <c r="C602" s="53" t="str">
        <f t="shared" si="267"/>
        <v>ADOBAT</v>
      </c>
      <c r="D602" s="53" t="str">
        <f t="shared" si="267"/>
        <v>Aplicació de compost (60 t/ha)</v>
      </c>
      <c r="E602" s="73">
        <f t="shared" ref="E602:P602" si="276">E15*VLOOKUP($D602,$D$286:$AV$389,3,FALSE)+E15*VLOOKUP(CONCATENATE("Preparació per ",LOWER($D602)),$D$286:$AV$389,3,FALSE)+E15*VLOOKUP($D602,$D$286:$AV$389,4,FALSE)+E15*VLOOKUP(CONCATENATE("Preparació per ",LOWER($D602)),$D$286:$AV$389,4,FALSE)+E15*VLOOKUP($D602,$D$286:$AV$389,6,FALSE)+E15*VLOOKUP(CONCATENATE("Preparació per ",LOWER($D602)),$D$286:$AV$389,6,FALSE)</f>
        <v>0</v>
      </c>
      <c r="F602" s="73">
        <f t="shared" si="276"/>
        <v>0</v>
      </c>
      <c r="G602" s="73">
        <f t="shared" si="276"/>
        <v>0</v>
      </c>
      <c r="H602" s="73">
        <f t="shared" si="276"/>
        <v>0</v>
      </c>
      <c r="I602" s="73">
        <f t="shared" si="276"/>
        <v>0</v>
      </c>
      <c r="J602" s="73">
        <f t="shared" si="276"/>
        <v>0</v>
      </c>
      <c r="K602" s="73">
        <f t="shared" si="276"/>
        <v>0</v>
      </c>
      <c r="L602" s="73">
        <f t="shared" si="276"/>
        <v>0</v>
      </c>
      <c r="M602" s="73">
        <f t="shared" si="276"/>
        <v>0</v>
      </c>
      <c r="N602" s="73">
        <f t="shared" si="276"/>
        <v>0</v>
      </c>
      <c r="O602" s="73">
        <f t="shared" si="276"/>
        <v>0</v>
      </c>
      <c r="P602" s="73">
        <f t="shared" si="276"/>
        <v>0</v>
      </c>
      <c r="Q602" s="80">
        <f t="shared" si="270"/>
        <v>0</v>
      </c>
    </row>
    <row r="603" spans="3:17" hidden="1">
      <c r="C603" s="53">
        <f t="shared" si="267"/>
        <v>0</v>
      </c>
      <c r="D603" s="53">
        <f t="shared" si="267"/>
        <v>0</v>
      </c>
      <c r="E603" s="73">
        <f t="shared" ref="E603:P603" si="277">E16*VLOOKUP($D603,$D$286:$AV$389,3,FALSE)+E16*VLOOKUP(CONCATENATE("Preparació per ",LOWER($D603)),$D$286:$AV$389,3,FALSE)+E16*VLOOKUP($D603,$D$286:$AV$389,4,FALSE)+E16*VLOOKUP(CONCATENATE("Preparació per ",LOWER($D603)),$D$286:$AV$389,4,FALSE)+E16*VLOOKUP($D603,$D$286:$AV$389,6,FALSE)+E16*VLOOKUP(CONCATENATE("Preparació per ",LOWER($D603)),$D$286:$AV$389,6,FALSE)</f>
        <v>0</v>
      </c>
      <c r="F603" s="73">
        <f t="shared" si="277"/>
        <v>0</v>
      </c>
      <c r="G603" s="73">
        <f t="shared" si="277"/>
        <v>0</v>
      </c>
      <c r="H603" s="73">
        <f t="shared" si="277"/>
        <v>0</v>
      </c>
      <c r="I603" s="73">
        <f t="shared" si="277"/>
        <v>0</v>
      </c>
      <c r="J603" s="73">
        <f t="shared" si="277"/>
        <v>0</v>
      </c>
      <c r="K603" s="73">
        <f t="shared" si="277"/>
        <v>0</v>
      </c>
      <c r="L603" s="73">
        <f t="shared" si="277"/>
        <v>0</v>
      </c>
      <c r="M603" s="73">
        <f t="shared" si="277"/>
        <v>0</v>
      </c>
      <c r="N603" s="73">
        <f t="shared" si="277"/>
        <v>0</v>
      </c>
      <c r="O603" s="73">
        <f t="shared" si="277"/>
        <v>0</v>
      </c>
      <c r="P603" s="73">
        <f t="shared" si="277"/>
        <v>0</v>
      </c>
      <c r="Q603" s="80">
        <f t="shared" si="270"/>
        <v>0</v>
      </c>
    </row>
    <row r="604" spans="3:17" hidden="1">
      <c r="C604" s="53">
        <f t="shared" si="267"/>
        <v>0</v>
      </c>
      <c r="D604" s="53">
        <f t="shared" si="267"/>
        <v>0</v>
      </c>
      <c r="E604" s="73">
        <f t="shared" ref="E604:P604" si="278">E17*VLOOKUP($D604,$D$286:$AV$389,3,FALSE)+E17*VLOOKUP(CONCATENATE("Preparació per ",LOWER($D604)),$D$286:$AV$389,3,FALSE)+E17*VLOOKUP($D604,$D$286:$AV$389,4,FALSE)+E17*VLOOKUP(CONCATENATE("Preparació per ",LOWER($D604)),$D$286:$AV$389,4,FALSE)+E17*VLOOKUP($D604,$D$286:$AV$389,6,FALSE)+E17*VLOOKUP(CONCATENATE("Preparació per ",LOWER($D604)),$D$286:$AV$389,6,FALSE)</f>
        <v>0</v>
      </c>
      <c r="F604" s="73">
        <f t="shared" si="278"/>
        <v>0</v>
      </c>
      <c r="G604" s="73">
        <f t="shared" si="278"/>
        <v>0</v>
      </c>
      <c r="H604" s="73">
        <f t="shared" si="278"/>
        <v>0</v>
      </c>
      <c r="I604" s="73">
        <f t="shared" si="278"/>
        <v>0</v>
      </c>
      <c r="J604" s="73">
        <f t="shared" si="278"/>
        <v>0</v>
      </c>
      <c r="K604" s="73">
        <f t="shared" si="278"/>
        <v>0</v>
      </c>
      <c r="L604" s="73">
        <f t="shared" si="278"/>
        <v>0</v>
      </c>
      <c r="M604" s="73">
        <f t="shared" si="278"/>
        <v>0</v>
      </c>
      <c r="N604" s="73">
        <f t="shared" si="278"/>
        <v>0</v>
      </c>
      <c r="O604" s="73">
        <f t="shared" si="278"/>
        <v>0</v>
      </c>
      <c r="P604" s="73">
        <f t="shared" si="278"/>
        <v>0</v>
      </c>
      <c r="Q604" s="80">
        <f t="shared" si="270"/>
        <v>0</v>
      </c>
    </row>
    <row r="605" spans="3:17" hidden="1">
      <c r="C605" s="53">
        <f t="shared" si="267"/>
        <v>0</v>
      </c>
      <c r="D605" s="53">
        <f t="shared" si="267"/>
        <v>0</v>
      </c>
      <c r="E605" s="73">
        <f t="shared" ref="E605:P605" si="279">E18*VLOOKUP($D605,$D$286:$AV$389,3,FALSE)+E18*VLOOKUP(CONCATENATE("Preparació per ",LOWER($D605)),$D$286:$AV$389,3,FALSE)+E18*VLOOKUP($D605,$D$286:$AV$389,4,FALSE)+E18*VLOOKUP(CONCATENATE("Preparació per ",LOWER($D605)),$D$286:$AV$389,4,FALSE)+E18*VLOOKUP($D605,$D$286:$AV$389,6,FALSE)+E18*VLOOKUP(CONCATENATE("Preparació per ",LOWER($D605)),$D$286:$AV$389,6,FALSE)</f>
        <v>0</v>
      </c>
      <c r="F605" s="73">
        <f t="shared" si="279"/>
        <v>0</v>
      </c>
      <c r="G605" s="73">
        <f t="shared" si="279"/>
        <v>0</v>
      </c>
      <c r="H605" s="73">
        <f t="shared" si="279"/>
        <v>0</v>
      </c>
      <c r="I605" s="73">
        <f t="shared" si="279"/>
        <v>0</v>
      </c>
      <c r="J605" s="73">
        <f t="shared" si="279"/>
        <v>0</v>
      </c>
      <c r="K605" s="73">
        <f t="shared" si="279"/>
        <v>0</v>
      </c>
      <c r="L605" s="73">
        <f t="shared" si="279"/>
        <v>0</v>
      </c>
      <c r="M605" s="73">
        <f t="shared" si="279"/>
        <v>0</v>
      </c>
      <c r="N605" s="73">
        <f t="shared" si="279"/>
        <v>0</v>
      </c>
      <c r="O605" s="73">
        <f t="shared" si="279"/>
        <v>0</v>
      </c>
      <c r="P605" s="73">
        <f t="shared" si="279"/>
        <v>0</v>
      </c>
      <c r="Q605" s="80">
        <f t="shared" si="270"/>
        <v>0</v>
      </c>
    </row>
    <row r="606" spans="3:17" hidden="1">
      <c r="C606" s="56" t="str">
        <f t="shared" si="267"/>
        <v>PLANTACIÓ</v>
      </c>
      <c r="D606" s="56" t="str">
        <f t="shared" si="267"/>
        <v>Plantació manual col o bròcoli</v>
      </c>
      <c r="E606" s="74">
        <f t="shared" ref="E606:P606" si="280">E19*VLOOKUP($D606,$D$286:$AV$389,3,FALSE)+E19*VLOOKUP(CONCATENATE("Preparació per ",LOWER($D606)),$D$286:$AV$389,3,FALSE)+E19*VLOOKUP($D606,$D$286:$AV$389,4,FALSE)+E19*VLOOKUP(CONCATENATE("Preparació per ",LOWER($D606)),$D$286:$AV$389,4,FALSE)+E19*VLOOKUP($D606,$D$286:$AV$389,6,FALSE)+E19*VLOOKUP(CONCATENATE("Preparació per ",LOWER($D606)),$D$286:$AV$389,6,FALSE)</f>
        <v>0</v>
      </c>
      <c r="F606" s="74">
        <f t="shared" si="280"/>
        <v>0</v>
      </c>
      <c r="G606" s="74">
        <f t="shared" si="280"/>
        <v>0</v>
      </c>
      <c r="H606" s="74">
        <f t="shared" si="280"/>
        <v>0</v>
      </c>
      <c r="I606" s="74">
        <f t="shared" si="280"/>
        <v>0</v>
      </c>
      <c r="J606" s="74">
        <f t="shared" si="280"/>
        <v>0</v>
      </c>
      <c r="K606" s="74">
        <f t="shared" si="280"/>
        <v>0</v>
      </c>
      <c r="L606" s="74">
        <f t="shared" si="280"/>
        <v>0</v>
      </c>
      <c r="M606" s="74">
        <f t="shared" si="280"/>
        <v>0</v>
      </c>
      <c r="N606" s="74">
        <f t="shared" si="280"/>
        <v>0</v>
      </c>
      <c r="O606" s="74">
        <f t="shared" si="280"/>
        <v>0</v>
      </c>
      <c r="P606" s="74">
        <f t="shared" si="280"/>
        <v>0</v>
      </c>
      <c r="Q606" s="80">
        <f t="shared" si="270"/>
        <v>0</v>
      </c>
    </row>
    <row r="607" spans="3:17" hidden="1">
      <c r="C607" s="56">
        <f t="shared" si="267"/>
        <v>0</v>
      </c>
      <c r="D607" s="56">
        <f t="shared" si="267"/>
        <v>0</v>
      </c>
      <c r="E607" s="74">
        <f t="shared" ref="E607:P607" si="281">E20*VLOOKUP($D607,$D$286:$AV$389,3,FALSE)+E20*VLOOKUP(CONCATENATE("Preparació per ",LOWER($D607)),$D$286:$AV$389,3,FALSE)+E20*VLOOKUP($D607,$D$286:$AV$389,4,FALSE)+E20*VLOOKUP(CONCATENATE("Preparació per ",LOWER($D607)),$D$286:$AV$389,4,FALSE)+E20*VLOOKUP($D607,$D$286:$AV$389,6,FALSE)+E20*VLOOKUP(CONCATENATE("Preparació per ",LOWER($D607)),$D$286:$AV$389,6,FALSE)</f>
        <v>0</v>
      </c>
      <c r="F607" s="74">
        <f t="shared" si="281"/>
        <v>0</v>
      </c>
      <c r="G607" s="74">
        <f t="shared" si="281"/>
        <v>0</v>
      </c>
      <c r="H607" s="74">
        <f t="shared" si="281"/>
        <v>0</v>
      </c>
      <c r="I607" s="74">
        <f t="shared" si="281"/>
        <v>0</v>
      </c>
      <c r="J607" s="74">
        <f t="shared" si="281"/>
        <v>0</v>
      </c>
      <c r="K607" s="74">
        <f t="shared" si="281"/>
        <v>0</v>
      </c>
      <c r="L607" s="74">
        <f t="shared" si="281"/>
        <v>0</v>
      </c>
      <c r="M607" s="74">
        <f t="shared" si="281"/>
        <v>0</v>
      </c>
      <c r="N607" s="74">
        <f t="shared" si="281"/>
        <v>0</v>
      </c>
      <c r="O607" s="74">
        <f t="shared" si="281"/>
        <v>0</v>
      </c>
      <c r="P607" s="74">
        <f t="shared" si="281"/>
        <v>0</v>
      </c>
      <c r="Q607" s="80">
        <f t="shared" si="270"/>
        <v>0</v>
      </c>
    </row>
    <row r="608" spans="3:17" hidden="1">
      <c r="C608" s="56">
        <f t="shared" si="267"/>
        <v>0</v>
      </c>
      <c r="D608" s="56">
        <f t="shared" si="267"/>
        <v>0</v>
      </c>
      <c r="E608" s="74">
        <f t="shared" ref="E608:P608" si="282">E21*VLOOKUP($D608,$D$286:$AV$389,3,FALSE)+E21*VLOOKUP(CONCATENATE("Preparació per ",LOWER($D608)),$D$286:$AV$389,3,FALSE)+E21*VLOOKUP($D608,$D$286:$AV$389,4,FALSE)+E21*VLOOKUP(CONCATENATE("Preparació per ",LOWER($D608)),$D$286:$AV$389,4,FALSE)+E21*VLOOKUP($D608,$D$286:$AV$389,6,FALSE)+E21*VLOOKUP(CONCATENATE("Preparació per ",LOWER($D608)),$D$286:$AV$389,6,FALSE)</f>
        <v>0</v>
      </c>
      <c r="F608" s="74">
        <f t="shared" si="282"/>
        <v>0</v>
      </c>
      <c r="G608" s="74">
        <f t="shared" si="282"/>
        <v>0</v>
      </c>
      <c r="H608" s="74">
        <f t="shared" si="282"/>
        <v>0</v>
      </c>
      <c r="I608" s="74">
        <f t="shared" si="282"/>
        <v>0</v>
      </c>
      <c r="J608" s="74">
        <f t="shared" si="282"/>
        <v>0</v>
      </c>
      <c r="K608" s="74">
        <f t="shared" si="282"/>
        <v>0</v>
      </c>
      <c r="L608" s="74">
        <f t="shared" si="282"/>
        <v>0</v>
      </c>
      <c r="M608" s="74">
        <f t="shared" si="282"/>
        <v>0</v>
      </c>
      <c r="N608" s="74">
        <f t="shared" si="282"/>
        <v>0</v>
      </c>
      <c r="O608" s="74">
        <f t="shared" si="282"/>
        <v>0</v>
      </c>
      <c r="P608" s="74">
        <f t="shared" si="282"/>
        <v>0</v>
      </c>
      <c r="Q608" s="80">
        <f t="shared" si="270"/>
        <v>0</v>
      </c>
    </row>
    <row r="609" spans="3:17" hidden="1">
      <c r="C609" s="56">
        <f t="shared" si="267"/>
        <v>0</v>
      </c>
      <c r="D609" s="56">
        <f t="shared" si="267"/>
        <v>0</v>
      </c>
      <c r="E609" s="74">
        <f t="shared" ref="E609:P609" si="283">E22*VLOOKUP($D609,$D$286:$AV$389,3,FALSE)+E22*VLOOKUP(CONCATENATE("Preparació per ",LOWER($D609)),$D$286:$AV$389,3,FALSE)+E22*VLOOKUP($D609,$D$286:$AV$389,4,FALSE)+E22*VLOOKUP(CONCATENATE("Preparació per ",LOWER($D609)),$D$286:$AV$389,4,FALSE)+E22*VLOOKUP($D609,$D$286:$AV$389,6,FALSE)+E22*VLOOKUP(CONCATENATE("Preparació per ",LOWER($D609)),$D$286:$AV$389,6,FALSE)</f>
        <v>0</v>
      </c>
      <c r="F609" s="74">
        <f t="shared" si="283"/>
        <v>0</v>
      </c>
      <c r="G609" s="74">
        <f t="shared" si="283"/>
        <v>0</v>
      </c>
      <c r="H609" s="74">
        <f t="shared" si="283"/>
        <v>0</v>
      </c>
      <c r="I609" s="74">
        <f t="shared" si="283"/>
        <v>0</v>
      </c>
      <c r="J609" s="74">
        <f t="shared" si="283"/>
        <v>0</v>
      </c>
      <c r="K609" s="74">
        <f t="shared" si="283"/>
        <v>0</v>
      </c>
      <c r="L609" s="74">
        <f t="shared" si="283"/>
        <v>0</v>
      </c>
      <c r="M609" s="74">
        <f t="shared" si="283"/>
        <v>0</v>
      </c>
      <c r="N609" s="74">
        <f t="shared" si="283"/>
        <v>0</v>
      </c>
      <c r="O609" s="74">
        <f t="shared" si="283"/>
        <v>0</v>
      </c>
      <c r="P609" s="74">
        <f t="shared" si="283"/>
        <v>0</v>
      </c>
      <c r="Q609" s="80">
        <f t="shared" si="270"/>
        <v>0</v>
      </c>
    </row>
    <row r="610" spans="3:17" hidden="1">
      <c r="C610" s="58" t="str">
        <f t="shared" si="267"/>
        <v>REG</v>
      </c>
      <c r="D610" s="58" t="str">
        <f t="shared" si="267"/>
        <v>Instal.lació sistema de reg amb cinta (1 m per m2)</v>
      </c>
      <c r="E610" s="75">
        <f t="shared" ref="E610:P610" si="284">E23*VLOOKUP($D610,$D$286:$AV$389,3,FALSE)+E23*VLOOKUP(CONCATENATE("Preparació per ",LOWER($D610)),$D$286:$AV$389,3,FALSE)+E23*VLOOKUP($D610,$D$286:$AV$389,4,FALSE)+E23*VLOOKUP(CONCATENATE("Preparació per ",LOWER($D610)),$D$286:$AV$389,4,FALSE)+E23*VLOOKUP($D610,$D$286:$AV$389,6,FALSE)+E23*VLOOKUP(CONCATENATE("Preparació per ",LOWER($D610)),$D$286:$AV$389,6,FALSE)</f>
        <v>0</v>
      </c>
      <c r="F610" s="75">
        <f t="shared" si="284"/>
        <v>0</v>
      </c>
      <c r="G610" s="75">
        <f t="shared" si="284"/>
        <v>0</v>
      </c>
      <c r="H610" s="75">
        <f t="shared" si="284"/>
        <v>0</v>
      </c>
      <c r="I610" s="75">
        <f t="shared" si="284"/>
        <v>0</v>
      </c>
      <c r="J610" s="75">
        <f t="shared" si="284"/>
        <v>0</v>
      </c>
      <c r="K610" s="75">
        <f t="shared" si="284"/>
        <v>0</v>
      </c>
      <c r="L610" s="75">
        <f t="shared" si="284"/>
        <v>0</v>
      </c>
      <c r="M610" s="75">
        <f t="shared" si="284"/>
        <v>0</v>
      </c>
      <c r="N610" s="75">
        <f t="shared" si="284"/>
        <v>0</v>
      </c>
      <c r="O610" s="75">
        <f t="shared" si="284"/>
        <v>0</v>
      </c>
      <c r="P610" s="75">
        <f t="shared" si="284"/>
        <v>0</v>
      </c>
      <c r="Q610" s="80">
        <f t="shared" si="270"/>
        <v>0</v>
      </c>
    </row>
    <row r="611" spans="3:17" hidden="1">
      <c r="C611" s="58">
        <f t="shared" si="267"/>
        <v>0</v>
      </c>
      <c r="D611" s="58" t="str">
        <f t="shared" si="267"/>
        <v>Reg (L/m2)</v>
      </c>
      <c r="E611" s="75">
        <f t="shared" ref="E611:P611" si="285">E24*VLOOKUP($D611,$D$286:$AV$389,3,FALSE)+E24*VLOOKUP(CONCATENATE("Preparació per ",LOWER($D611)),$D$286:$AV$389,3,FALSE)+E24*VLOOKUP($D611,$D$286:$AV$389,4,FALSE)+E24*VLOOKUP(CONCATENATE("Preparació per ",LOWER($D611)),$D$286:$AV$389,4,FALSE)+E24*VLOOKUP($D611,$D$286:$AV$389,6,FALSE)+E24*VLOOKUP(CONCATENATE("Preparació per ",LOWER($D611)),$D$286:$AV$389,6,FALSE)</f>
        <v>0</v>
      </c>
      <c r="F611" s="75">
        <f t="shared" si="285"/>
        <v>0</v>
      </c>
      <c r="G611" s="75">
        <f t="shared" si="285"/>
        <v>0</v>
      </c>
      <c r="H611" s="75">
        <f t="shared" si="285"/>
        <v>0</v>
      </c>
      <c r="I611" s="75">
        <f t="shared" si="285"/>
        <v>0</v>
      </c>
      <c r="J611" s="75">
        <f t="shared" si="285"/>
        <v>0</v>
      </c>
      <c r="K611" s="75">
        <f t="shared" si="285"/>
        <v>0</v>
      </c>
      <c r="L611" s="75">
        <f t="shared" si="285"/>
        <v>0</v>
      </c>
      <c r="M611" s="75">
        <f t="shared" si="285"/>
        <v>0</v>
      </c>
      <c r="N611" s="75">
        <f t="shared" si="285"/>
        <v>0</v>
      </c>
      <c r="O611" s="75">
        <f t="shared" si="285"/>
        <v>0</v>
      </c>
      <c r="P611" s="75">
        <f t="shared" si="285"/>
        <v>0</v>
      </c>
      <c r="Q611" s="80">
        <f t="shared" si="270"/>
        <v>0</v>
      </c>
    </row>
    <row r="612" spans="3:17" hidden="1">
      <c r="C612" s="58">
        <f t="shared" si="267"/>
        <v>0</v>
      </c>
      <c r="D612" s="58" t="str">
        <f t="shared" si="267"/>
        <v>Desinstal.lació sistema de reg amb cinta</v>
      </c>
      <c r="E612" s="75">
        <f t="shared" ref="E612:P612" si="286">E25*VLOOKUP($D612,$D$286:$AV$389,3,FALSE)+E25*VLOOKUP(CONCATENATE("Preparació per ",LOWER($D612)),$D$286:$AV$389,3,FALSE)+E25*VLOOKUP($D612,$D$286:$AV$389,4,FALSE)+E25*VLOOKUP(CONCATENATE("Preparació per ",LOWER($D612)),$D$286:$AV$389,4,FALSE)+E25*VLOOKUP($D612,$D$286:$AV$389,6,FALSE)+E25*VLOOKUP(CONCATENATE("Preparació per ",LOWER($D612)),$D$286:$AV$389,6,FALSE)</f>
        <v>0</v>
      </c>
      <c r="F612" s="75">
        <f t="shared" si="286"/>
        <v>0</v>
      </c>
      <c r="G612" s="75">
        <f t="shared" si="286"/>
        <v>0</v>
      </c>
      <c r="H612" s="75">
        <f t="shared" si="286"/>
        <v>0</v>
      </c>
      <c r="I612" s="75">
        <f t="shared" si="286"/>
        <v>0</v>
      </c>
      <c r="J612" s="75">
        <f t="shared" si="286"/>
        <v>0</v>
      </c>
      <c r="K612" s="75">
        <f t="shared" si="286"/>
        <v>0</v>
      </c>
      <c r="L612" s="75">
        <f t="shared" si="286"/>
        <v>0</v>
      </c>
      <c r="M612" s="75">
        <f t="shared" si="286"/>
        <v>0</v>
      </c>
      <c r="N612" s="75">
        <f t="shared" si="286"/>
        <v>0</v>
      </c>
      <c r="O612" s="75">
        <f t="shared" si="286"/>
        <v>0</v>
      </c>
      <c r="P612" s="75">
        <f t="shared" si="286"/>
        <v>0</v>
      </c>
      <c r="Q612" s="80">
        <f t="shared" si="270"/>
        <v>0</v>
      </c>
    </row>
    <row r="613" spans="3:17" hidden="1">
      <c r="C613" s="58">
        <f t="shared" si="267"/>
        <v>0</v>
      </c>
      <c r="D613" s="58">
        <f t="shared" si="267"/>
        <v>0</v>
      </c>
      <c r="E613" s="75">
        <f t="shared" ref="E613:P613" si="287">E26*VLOOKUP($D613,$D$286:$AV$389,3,FALSE)+E26*VLOOKUP(CONCATENATE("Preparació per ",LOWER($D613)),$D$286:$AV$389,3,FALSE)+E26*VLOOKUP($D613,$D$286:$AV$389,4,FALSE)+E26*VLOOKUP(CONCATENATE("Preparació per ",LOWER($D613)),$D$286:$AV$389,4,FALSE)+E26*VLOOKUP($D613,$D$286:$AV$389,6,FALSE)+E26*VLOOKUP(CONCATENATE("Preparació per ",LOWER($D613)),$D$286:$AV$389,6,FALSE)</f>
        <v>0</v>
      </c>
      <c r="F613" s="75">
        <f t="shared" si="287"/>
        <v>0</v>
      </c>
      <c r="G613" s="75">
        <f t="shared" si="287"/>
        <v>0</v>
      </c>
      <c r="H613" s="75">
        <f t="shared" si="287"/>
        <v>0</v>
      </c>
      <c r="I613" s="75">
        <f t="shared" si="287"/>
        <v>0</v>
      </c>
      <c r="J613" s="75">
        <f t="shared" si="287"/>
        <v>0</v>
      </c>
      <c r="K613" s="75">
        <f t="shared" si="287"/>
        <v>0</v>
      </c>
      <c r="L613" s="75">
        <f t="shared" si="287"/>
        <v>0</v>
      </c>
      <c r="M613" s="75">
        <f t="shared" si="287"/>
        <v>0</v>
      </c>
      <c r="N613" s="75">
        <f t="shared" si="287"/>
        <v>0</v>
      </c>
      <c r="O613" s="75">
        <f t="shared" si="287"/>
        <v>0</v>
      </c>
      <c r="P613" s="75">
        <f t="shared" si="287"/>
        <v>0</v>
      </c>
      <c r="Q613" s="80">
        <f t="shared" si="270"/>
        <v>0</v>
      </c>
    </row>
    <row r="614" spans="3:17" hidden="1">
      <c r="C614" s="49" t="str">
        <f t="shared" si="267"/>
        <v>TRACTAMENTS</v>
      </c>
      <c r="D614" s="49" t="str">
        <f t="shared" si="267"/>
        <v>Tractament Bacillus + retenol +purí ortiga amb tractor i braços</v>
      </c>
      <c r="E614" s="76">
        <f t="shared" ref="E614:P614" si="288">E27*VLOOKUP($D614,$D$286:$AV$389,3,FALSE)+E27*VLOOKUP(CONCATENATE("Preparació per ",LOWER($D614)),$D$286:$AV$389,3,FALSE)+E27*VLOOKUP($D614,$D$286:$AV$389,4,FALSE)+E27*VLOOKUP(CONCATENATE("Preparació per ",LOWER($D614)),$D$286:$AV$389,4,FALSE)+E27*VLOOKUP($D614,$D$286:$AV$389,6,FALSE)+E27*VLOOKUP(CONCATENATE("Preparació per ",LOWER($D614)),$D$286:$AV$389,6,FALSE)</f>
        <v>0</v>
      </c>
      <c r="F614" s="76">
        <f t="shared" si="288"/>
        <v>0</v>
      </c>
      <c r="G614" s="76">
        <f t="shared" si="288"/>
        <v>0</v>
      </c>
      <c r="H614" s="76">
        <f t="shared" si="288"/>
        <v>0</v>
      </c>
      <c r="I614" s="76">
        <f t="shared" si="288"/>
        <v>0</v>
      </c>
      <c r="J614" s="76">
        <f t="shared" si="288"/>
        <v>0</v>
      </c>
      <c r="K614" s="76">
        <f t="shared" si="288"/>
        <v>0</v>
      </c>
      <c r="L614" s="76">
        <f t="shared" si="288"/>
        <v>0</v>
      </c>
      <c r="M614" s="76">
        <f t="shared" si="288"/>
        <v>0</v>
      </c>
      <c r="N614" s="76">
        <f t="shared" si="288"/>
        <v>0</v>
      </c>
      <c r="O614" s="76">
        <f t="shared" si="288"/>
        <v>0</v>
      </c>
      <c r="P614" s="76">
        <f t="shared" si="288"/>
        <v>0</v>
      </c>
      <c r="Q614" s="80">
        <f t="shared" si="270"/>
        <v>0</v>
      </c>
    </row>
    <row r="615" spans="3:17" hidden="1">
      <c r="C615" s="49">
        <f t="shared" ref="C615:D629" si="289">+C28</f>
        <v>0</v>
      </c>
      <c r="D615" s="49" t="str">
        <f t="shared" si="289"/>
        <v>Tractament Bacillus + retenol +purí ortiga amb bota i 2 persones</v>
      </c>
      <c r="E615" s="76">
        <f t="shared" ref="E615:P615" si="290">E28*VLOOKUP($D615,$D$286:$AV$389,3,FALSE)+E28*VLOOKUP(CONCATENATE("Preparació per ",LOWER($D615)),$D$286:$AV$389,3,FALSE)+E28*VLOOKUP($D615,$D$286:$AV$389,4,FALSE)+E28*VLOOKUP(CONCATENATE("Preparació per ",LOWER($D615)),$D$286:$AV$389,4,FALSE)+E28*VLOOKUP($D615,$D$286:$AV$389,6,FALSE)+E28*VLOOKUP(CONCATENATE("Preparació per ",LOWER($D615)),$D$286:$AV$389,6,FALSE)</f>
        <v>0</v>
      </c>
      <c r="F615" s="76">
        <f t="shared" si="290"/>
        <v>0</v>
      </c>
      <c r="G615" s="76">
        <f t="shared" si="290"/>
        <v>0</v>
      </c>
      <c r="H615" s="76">
        <f t="shared" si="290"/>
        <v>0</v>
      </c>
      <c r="I615" s="76">
        <f t="shared" si="290"/>
        <v>0</v>
      </c>
      <c r="J615" s="76">
        <f t="shared" si="290"/>
        <v>0</v>
      </c>
      <c r="K615" s="76">
        <f t="shared" si="290"/>
        <v>0</v>
      </c>
      <c r="L615" s="76">
        <f t="shared" si="290"/>
        <v>0</v>
      </c>
      <c r="M615" s="76">
        <f t="shared" si="290"/>
        <v>0</v>
      </c>
      <c r="N615" s="76">
        <f t="shared" si="290"/>
        <v>0</v>
      </c>
      <c r="O615" s="76">
        <f t="shared" si="290"/>
        <v>0</v>
      </c>
      <c r="P615" s="76">
        <f t="shared" si="290"/>
        <v>0</v>
      </c>
      <c r="Q615" s="80">
        <f t="shared" si="270"/>
        <v>0</v>
      </c>
    </row>
    <row r="616" spans="3:17" hidden="1">
      <c r="C616" s="49">
        <f t="shared" si="289"/>
        <v>0</v>
      </c>
      <c r="D616" s="49" t="str">
        <f t="shared" si="289"/>
        <v>Tractament Llimacs (Ferramol)</v>
      </c>
      <c r="E616" s="76">
        <f t="shared" ref="E616:P616" si="291">E29*VLOOKUP($D616,$D$286:$AV$389,3,FALSE)+E29*VLOOKUP(CONCATENATE("Preparació per ",LOWER($D616)),$D$286:$AV$389,3,FALSE)+E29*VLOOKUP($D616,$D$286:$AV$389,4,FALSE)+E29*VLOOKUP(CONCATENATE("Preparació per ",LOWER($D616)),$D$286:$AV$389,4,FALSE)+E29*VLOOKUP($D616,$D$286:$AV$389,6,FALSE)+E29*VLOOKUP(CONCATENATE("Preparació per ",LOWER($D616)),$D$286:$AV$389,6,FALSE)</f>
        <v>0</v>
      </c>
      <c r="F616" s="76">
        <f t="shared" si="291"/>
        <v>0</v>
      </c>
      <c r="G616" s="76">
        <f t="shared" si="291"/>
        <v>0</v>
      </c>
      <c r="H616" s="76">
        <f t="shared" si="291"/>
        <v>0</v>
      </c>
      <c r="I616" s="76">
        <f t="shared" si="291"/>
        <v>0</v>
      </c>
      <c r="J616" s="76">
        <f t="shared" si="291"/>
        <v>0</v>
      </c>
      <c r="K616" s="76">
        <f t="shared" si="291"/>
        <v>0</v>
      </c>
      <c r="L616" s="76">
        <f t="shared" si="291"/>
        <v>0</v>
      </c>
      <c r="M616" s="76">
        <f t="shared" si="291"/>
        <v>0</v>
      </c>
      <c r="N616" s="76">
        <f t="shared" si="291"/>
        <v>0</v>
      </c>
      <c r="O616" s="76">
        <f t="shared" si="291"/>
        <v>0</v>
      </c>
      <c r="P616" s="76">
        <f t="shared" si="291"/>
        <v>0</v>
      </c>
      <c r="Q616" s="80">
        <f t="shared" si="270"/>
        <v>0</v>
      </c>
    </row>
    <row r="617" spans="3:17" hidden="1">
      <c r="C617" s="49">
        <f t="shared" si="289"/>
        <v>0</v>
      </c>
      <c r="D617" s="49">
        <f t="shared" si="289"/>
        <v>0</v>
      </c>
      <c r="E617" s="76">
        <f t="shared" ref="E617:P617" si="292">E30*VLOOKUP($D617,$D$286:$AV$389,3,FALSE)+E30*VLOOKUP(CONCATENATE("Preparació per ",LOWER($D617)),$D$286:$AV$389,3,FALSE)+E30*VLOOKUP($D617,$D$286:$AV$389,4,FALSE)+E30*VLOOKUP(CONCATENATE("Preparació per ",LOWER($D617)),$D$286:$AV$389,4,FALSE)+E30*VLOOKUP($D617,$D$286:$AV$389,6,FALSE)+E30*VLOOKUP(CONCATENATE("Preparació per ",LOWER($D617)),$D$286:$AV$389,6,FALSE)</f>
        <v>0</v>
      </c>
      <c r="F617" s="76">
        <f t="shared" si="292"/>
        <v>0</v>
      </c>
      <c r="G617" s="76">
        <f t="shared" si="292"/>
        <v>0</v>
      </c>
      <c r="H617" s="76">
        <f t="shared" si="292"/>
        <v>0</v>
      </c>
      <c r="I617" s="76">
        <f t="shared" si="292"/>
        <v>0</v>
      </c>
      <c r="J617" s="76">
        <f t="shared" si="292"/>
        <v>0</v>
      </c>
      <c r="K617" s="76">
        <f t="shared" si="292"/>
        <v>0</v>
      </c>
      <c r="L617" s="76">
        <f t="shared" si="292"/>
        <v>0</v>
      </c>
      <c r="M617" s="76">
        <f t="shared" si="292"/>
        <v>0</v>
      </c>
      <c r="N617" s="76">
        <f t="shared" si="292"/>
        <v>0</v>
      </c>
      <c r="O617" s="76">
        <f t="shared" si="292"/>
        <v>0</v>
      </c>
      <c r="P617" s="76">
        <f t="shared" si="292"/>
        <v>0</v>
      </c>
      <c r="Q617" s="80">
        <f t="shared" si="270"/>
        <v>0</v>
      </c>
    </row>
    <row r="618" spans="3:17" hidden="1">
      <c r="C618" s="49">
        <f t="shared" si="289"/>
        <v>0</v>
      </c>
      <c r="D618" s="49">
        <f t="shared" si="289"/>
        <v>0</v>
      </c>
      <c r="E618" s="76">
        <f t="shared" ref="E618:P618" si="293">E31*VLOOKUP($D618,$D$286:$AV$389,3,FALSE)+E31*VLOOKUP(CONCATENATE("Preparació per ",LOWER($D618)),$D$286:$AV$389,3,FALSE)+E31*VLOOKUP($D618,$D$286:$AV$389,4,FALSE)+E31*VLOOKUP(CONCATENATE("Preparació per ",LOWER($D618)),$D$286:$AV$389,4,FALSE)+E31*VLOOKUP($D618,$D$286:$AV$389,6,FALSE)+E31*VLOOKUP(CONCATENATE("Preparació per ",LOWER($D618)),$D$286:$AV$389,6,FALSE)</f>
        <v>0</v>
      </c>
      <c r="F618" s="76">
        <f t="shared" si="293"/>
        <v>0</v>
      </c>
      <c r="G618" s="76">
        <f t="shared" si="293"/>
        <v>0</v>
      </c>
      <c r="H618" s="76">
        <f t="shared" si="293"/>
        <v>0</v>
      </c>
      <c r="I618" s="76">
        <f t="shared" si="293"/>
        <v>0</v>
      </c>
      <c r="J618" s="76">
        <f t="shared" si="293"/>
        <v>0</v>
      </c>
      <c r="K618" s="76">
        <f t="shared" si="293"/>
        <v>0</v>
      </c>
      <c r="L618" s="76">
        <f t="shared" si="293"/>
        <v>0</v>
      </c>
      <c r="M618" s="76">
        <f t="shared" si="293"/>
        <v>0</v>
      </c>
      <c r="N618" s="76">
        <f t="shared" si="293"/>
        <v>0</v>
      </c>
      <c r="O618" s="76">
        <f t="shared" si="293"/>
        <v>0</v>
      </c>
      <c r="P618" s="76">
        <f t="shared" si="293"/>
        <v>0</v>
      </c>
      <c r="Q618" s="80">
        <f t="shared" si="270"/>
        <v>0</v>
      </c>
    </row>
    <row r="619" spans="3:17" hidden="1">
      <c r="C619" s="60" t="str">
        <f t="shared" si="289"/>
        <v>DESHERBAT</v>
      </c>
      <c r="D619" s="60" t="str">
        <f t="shared" si="289"/>
        <v>Desherbat amb tractor</v>
      </c>
      <c r="E619" s="77">
        <f t="shared" ref="E619:P619" si="294">E32*VLOOKUP($D619,$D$286:$AV$389,3,FALSE)+E32*VLOOKUP(CONCATENATE("Preparació per ",LOWER($D619)),$D$286:$AV$389,3,FALSE)+E32*VLOOKUP($D619,$D$286:$AV$389,4,FALSE)+E32*VLOOKUP(CONCATENATE("Preparació per ",LOWER($D619)),$D$286:$AV$389,4,FALSE)+E32*VLOOKUP($D619,$D$286:$AV$389,6,FALSE)+E32*VLOOKUP(CONCATENATE("Preparació per ",LOWER($D619)),$D$286:$AV$389,6,FALSE)</f>
        <v>0</v>
      </c>
      <c r="F619" s="77">
        <f t="shared" si="294"/>
        <v>0</v>
      </c>
      <c r="G619" s="77">
        <f t="shared" si="294"/>
        <v>0</v>
      </c>
      <c r="H619" s="77">
        <f t="shared" si="294"/>
        <v>0</v>
      </c>
      <c r="I619" s="77">
        <f t="shared" si="294"/>
        <v>0</v>
      </c>
      <c r="J619" s="77">
        <f t="shared" si="294"/>
        <v>0</v>
      </c>
      <c r="K619" s="77">
        <f t="shared" si="294"/>
        <v>0</v>
      </c>
      <c r="L619" s="77">
        <f t="shared" si="294"/>
        <v>0</v>
      </c>
      <c r="M619" s="77">
        <f t="shared" si="294"/>
        <v>0</v>
      </c>
      <c r="N619" s="77">
        <f t="shared" si="294"/>
        <v>0</v>
      </c>
      <c r="O619" s="77">
        <f t="shared" si="294"/>
        <v>0</v>
      </c>
      <c r="P619" s="77">
        <f t="shared" si="294"/>
        <v>0</v>
      </c>
      <c r="Q619" s="80">
        <f t="shared" si="270"/>
        <v>0</v>
      </c>
    </row>
    <row r="620" spans="3:17" hidden="1">
      <c r="C620" s="60">
        <f t="shared" si="289"/>
        <v>0</v>
      </c>
      <c r="D620" s="60" t="str">
        <f t="shared" si="289"/>
        <v>Desherbat manual 5h/1.000  m2</v>
      </c>
      <c r="E620" s="77">
        <f t="shared" ref="E620:P620" si="295">E33*VLOOKUP($D620,$D$286:$AV$389,3,FALSE)+E33*VLOOKUP(CONCATENATE("Preparació per ",LOWER($D620)),$D$286:$AV$389,3,FALSE)+E33*VLOOKUP($D620,$D$286:$AV$389,4,FALSE)+E33*VLOOKUP(CONCATENATE("Preparació per ",LOWER($D620)),$D$286:$AV$389,4,FALSE)+E33*VLOOKUP($D620,$D$286:$AV$389,6,FALSE)+E33*VLOOKUP(CONCATENATE("Preparació per ",LOWER($D620)),$D$286:$AV$389,6,FALSE)</f>
        <v>0</v>
      </c>
      <c r="F620" s="77">
        <f t="shared" si="295"/>
        <v>0</v>
      </c>
      <c r="G620" s="77">
        <f t="shared" si="295"/>
        <v>0</v>
      </c>
      <c r="H620" s="77">
        <f t="shared" si="295"/>
        <v>0</v>
      </c>
      <c r="I620" s="77">
        <f t="shared" si="295"/>
        <v>0</v>
      </c>
      <c r="J620" s="77">
        <f t="shared" si="295"/>
        <v>0</v>
      </c>
      <c r="K620" s="77">
        <f t="shared" si="295"/>
        <v>0</v>
      </c>
      <c r="L620" s="77">
        <f t="shared" si="295"/>
        <v>0</v>
      </c>
      <c r="M620" s="77">
        <f t="shared" si="295"/>
        <v>0</v>
      </c>
      <c r="N620" s="77">
        <f t="shared" si="295"/>
        <v>0</v>
      </c>
      <c r="O620" s="77">
        <f t="shared" si="295"/>
        <v>0</v>
      </c>
      <c r="P620" s="77">
        <f t="shared" si="295"/>
        <v>0</v>
      </c>
      <c r="Q620" s="80">
        <f t="shared" si="270"/>
        <v>0</v>
      </c>
    </row>
    <row r="621" spans="3:17" hidden="1">
      <c r="C621" s="60">
        <f t="shared" si="289"/>
        <v>0</v>
      </c>
      <c r="D621" s="60">
        <f t="shared" si="289"/>
        <v>0</v>
      </c>
      <c r="E621" s="77">
        <f t="shared" ref="E621:P621" si="296">E34*VLOOKUP($D621,$D$286:$AV$389,3,FALSE)+E34*VLOOKUP(CONCATENATE("Preparació per ",LOWER($D621)),$D$286:$AV$389,3,FALSE)+E34*VLOOKUP($D621,$D$286:$AV$389,4,FALSE)+E34*VLOOKUP(CONCATENATE("Preparació per ",LOWER($D621)),$D$286:$AV$389,4,FALSE)+E34*VLOOKUP($D621,$D$286:$AV$389,6,FALSE)+E34*VLOOKUP(CONCATENATE("Preparació per ",LOWER($D621)),$D$286:$AV$389,6,FALSE)</f>
        <v>0</v>
      </c>
      <c r="F621" s="77">
        <f t="shared" si="296"/>
        <v>0</v>
      </c>
      <c r="G621" s="77">
        <f t="shared" si="296"/>
        <v>0</v>
      </c>
      <c r="H621" s="77">
        <f t="shared" si="296"/>
        <v>0</v>
      </c>
      <c r="I621" s="77">
        <f t="shared" si="296"/>
        <v>0</v>
      </c>
      <c r="J621" s="77">
        <f t="shared" si="296"/>
        <v>0</v>
      </c>
      <c r="K621" s="77">
        <f t="shared" si="296"/>
        <v>0</v>
      </c>
      <c r="L621" s="77">
        <f t="shared" si="296"/>
        <v>0</v>
      </c>
      <c r="M621" s="77">
        <f t="shared" si="296"/>
        <v>0</v>
      </c>
      <c r="N621" s="77">
        <f t="shared" si="296"/>
        <v>0</v>
      </c>
      <c r="O621" s="77">
        <f t="shared" si="296"/>
        <v>0</v>
      </c>
      <c r="P621" s="77">
        <f t="shared" si="296"/>
        <v>0</v>
      </c>
      <c r="Q621" s="80">
        <f t="shared" si="270"/>
        <v>0</v>
      </c>
    </row>
    <row r="622" spans="3:17" hidden="1">
      <c r="C622" s="60">
        <f t="shared" si="289"/>
        <v>0</v>
      </c>
      <c r="D622" s="60">
        <f t="shared" si="289"/>
        <v>0</v>
      </c>
      <c r="E622" s="77">
        <f t="shared" ref="E622:P622" si="297">E35*VLOOKUP($D622,$D$286:$AV$389,3,FALSE)+E35*VLOOKUP(CONCATENATE("Preparació per ",LOWER($D622)),$D$286:$AV$389,3,FALSE)+E35*VLOOKUP($D622,$D$286:$AV$389,4,FALSE)+E35*VLOOKUP(CONCATENATE("Preparació per ",LOWER($D622)),$D$286:$AV$389,4,FALSE)+E35*VLOOKUP($D622,$D$286:$AV$389,6,FALSE)+E35*VLOOKUP(CONCATENATE("Preparació per ",LOWER($D622)),$D$286:$AV$389,6,FALSE)</f>
        <v>0</v>
      </c>
      <c r="F622" s="77">
        <f t="shared" si="297"/>
        <v>0</v>
      </c>
      <c r="G622" s="77">
        <f t="shared" si="297"/>
        <v>0</v>
      </c>
      <c r="H622" s="77">
        <f t="shared" si="297"/>
        <v>0</v>
      </c>
      <c r="I622" s="77">
        <f t="shared" si="297"/>
        <v>0</v>
      </c>
      <c r="J622" s="77">
        <f t="shared" si="297"/>
        <v>0</v>
      </c>
      <c r="K622" s="77">
        <f t="shared" si="297"/>
        <v>0</v>
      </c>
      <c r="L622" s="77">
        <f t="shared" si="297"/>
        <v>0</v>
      </c>
      <c r="M622" s="77">
        <f t="shared" si="297"/>
        <v>0</v>
      </c>
      <c r="N622" s="77">
        <f t="shared" si="297"/>
        <v>0</v>
      </c>
      <c r="O622" s="77">
        <f t="shared" si="297"/>
        <v>0</v>
      </c>
      <c r="P622" s="77">
        <f t="shared" si="297"/>
        <v>0</v>
      </c>
      <c r="Q622" s="80">
        <f t="shared" si="270"/>
        <v>0</v>
      </c>
    </row>
    <row r="623" spans="3:17" hidden="1">
      <c r="C623" s="62" t="str">
        <f t="shared" si="289"/>
        <v>ALTRES OPERACIONS ESPECÍFIQUES</v>
      </c>
      <c r="D623" s="62" t="str">
        <f t="shared" si="289"/>
        <v>Renda de la terra</v>
      </c>
      <c r="E623" s="78">
        <f t="shared" ref="E623:P623" si="298">E36*VLOOKUP($D623,$D$286:$AV$389,3,FALSE)+E36*VLOOKUP(CONCATENATE("Preparació per ",LOWER($D623)),$D$286:$AV$389,3,FALSE)+E36*VLOOKUP($D623,$D$286:$AV$389,4,FALSE)+E36*VLOOKUP(CONCATENATE("Preparació per ",LOWER($D623)),$D$286:$AV$389,4,FALSE)+E36*VLOOKUP($D623,$D$286:$AV$389,6,FALSE)+E36*VLOOKUP(CONCATENATE("Preparació per ",LOWER($D623)),$D$286:$AV$389,6,FALSE)</f>
        <v>0</v>
      </c>
      <c r="F623" s="78">
        <f t="shared" si="298"/>
        <v>0</v>
      </c>
      <c r="G623" s="78">
        <f t="shared" si="298"/>
        <v>0</v>
      </c>
      <c r="H623" s="78">
        <f t="shared" si="298"/>
        <v>0</v>
      </c>
      <c r="I623" s="78">
        <f t="shared" si="298"/>
        <v>0</v>
      </c>
      <c r="J623" s="78">
        <f t="shared" si="298"/>
        <v>0</v>
      </c>
      <c r="K623" s="78">
        <f t="shared" si="298"/>
        <v>0</v>
      </c>
      <c r="L623" s="78">
        <f t="shared" si="298"/>
        <v>0</v>
      </c>
      <c r="M623" s="78">
        <f t="shared" si="298"/>
        <v>0</v>
      </c>
      <c r="N623" s="78">
        <f t="shared" si="298"/>
        <v>0</v>
      </c>
      <c r="O623" s="78">
        <f t="shared" si="298"/>
        <v>0</v>
      </c>
      <c r="P623" s="78">
        <f t="shared" si="298"/>
        <v>0</v>
      </c>
      <c r="Q623" s="80">
        <f t="shared" si="270"/>
        <v>0</v>
      </c>
    </row>
    <row r="624" spans="3:17" hidden="1">
      <c r="C624" s="62">
        <f t="shared" si="289"/>
        <v>0</v>
      </c>
      <c r="D624" s="62">
        <f t="shared" si="289"/>
        <v>0</v>
      </c>
      <c r="E624" s="78">
        <f t="shared" ref="E624:P624" si="299">E37*VLOOKUP($D624,$D$286:$AV$389,3,FALSE)+E37*VLOOKUP(CONCATENATE("Preparació per ",LOWER($D624)),$D$286:$AV$389,3,FALSE)+E37*VLOOKUP($D624,$D$286:$AV$389,4,FALSE)+E37*VLOOKUP(CONCATENATE("Preparació per ",LOWER($D624)),$D$286:$AV$389,4,FALSE)+E37*VLOOKUP($D624,$D$286:$AV$389,6,FALSE)+E37*VLOOKUP(CONCATENATE("Preparació per ",LOWER($D624)),$D$286:$AV$389,6,FALSE)</f>
        <v>0</v>
      </c>
      <c r="F624" s="78">
        <f t="shared" si="299"/>
        <v>0</v>
      </c>
      <c r="G624" s="78">
        <f t="shared" si="299"/>
        <v>0</v>
      </c>
      <c r="H624" s="78">
        <f t="shared" si="299"/>
        <v>0</v>
      </c>
      <c r="I624" s="78">
        <f t="shared" si="299"/>
        <v>0</v>
      </c>
      <c r="J624" s="78">
        <f t="shared" si="299"/>
        <v>0</v>
      </c>
      <c r="K624" s="78">
        <f t="shared" si="299"/>
        <v>0</v>
      </c>
      <c r="L624" s="78">
        <f t="shared" si="299"/>
        <v>0</v>
      </c>
      <c r="M624" s="78">
        <f t="shared" si="299"/>
        <v>0</v>
      </c>
      <c r="N624" s="78">
        <f t="shared" si="299"/>
        <v>0</v>
      </c>
      <c r="O624" s="78">
        <f t="shared" si="299"/>
        <v>0</v>
      </c>
      <c r="P624" s="78">
        <f t="shared" si="299"/>
        <v>0</v>
      </c>
      <c r="Q624" s="80">
        <f t="shared" si="270"/>
        <v>0</v>
      </c>
    </row>
    <row r="625" spans="3:17" hidden="1">
      <c r="C625" s="62">
        <f t="shared" si="289"/>
        <v>0</v>
      </c>
      <c r="D625" s="62">
        <f t="shared" si="289"/>
        <v>0</v>
      </c>
      <c r="E625" s="78">
        <f t="shared" ref="E625:P625" si="300">E38*VLOOKUP($D625,$D$286:$AV$389,3,FALSE)+E38*VLOOKUP(CONCATENATE("Preparació per ",LOWER($D625)),$D$286:$AV$389,3,FALSE)+E38*VLOOKUP($D625,$D$286:$AV$389,4,FALSE)+E38*VLOOKUP(CONCATENATE("Preparació per ",LOWER($D625)),$D$286:$AV$389,4,FALSE)+E38*VLOOKUP($D625,$D$286:$AV$389,6,FALSE)+E38*VLOOKUP(CONCATENATE("Preparació per ",LOWER($D625)),$D$286:$AV$389,6,FALSE)</f>
        <v>0</v>
      </c>
      <c r="F625" s="78">
        <f t="shared" si="300"/>
        <v>0</v>
      </c>
      <c r="G625" s="78">
        <f t="shared" si="300"/>
        <v>0</v>
      </c>
      <c r="H625" s="78">
        <f t="shared" si="300"/>
        <v>0</v>
      </c>
      <c r="I625" s="78">
        <f t="shared" si="300"/>
        <v>0</v>
      </c>
      <c r="J625" s="78">
        <f t="shared" si="300"/>
        <v>0</v>
      </c>
      <c r="K625" s="78">
        <f t="shared" si="300"/>
        <v>0</v>
      </c>
      <c r="L625" s="78">
        <f t="shared" si="300"/>
        <v>0</v>
      </c>
      <c r="M625" s="78">
        <f t="shared" si="300"/>
        <v>0</v>
      </c>
      <c r="N625" s="78">
        <f t="shared" si="300"/>
        <v>0</v>
      </c>
      <c r="O625" s="78">
        <f t="shared" si="300"/>
        <v>0</v>
      </c>
      <c r="P625" s="78">
        <f t="shared" si="300"/>
        <v>0</v>
      </c>
      <c r="Q625" s="80">
        <f t="shared" si="270"/>
        <v>0</v>
      </c>
    </row>
    <row r="626" spans="3:17" hidden="1">
      <c r="C626" s="62">
        <f t="shared" si="289"/>
        <v>0</v>
      </c>
      <c r="D626" s="62">
        <f t="shared" si="289"/>
        <v>0</v>
      </c>
      <c r="E626" s="78">
        <f t="shared" ref="E626:P626" si="301">E39*VLOOKUP($D626,$D$286:$AV$389,3,FALSE)+E39*VLOOKUP(CONCATENATE("Preparació per ",LOWER($D626)),$D$286:$AV$389,3,FALSE)+E39*VLOOKUP($D626,$D$286:$AV$389,4,FALSE)+E39*VLOOKUP(CONCATENATE("Preparació per ",LOWER($D626)),$D$286:$AV$389,4,FALSE)+E39*VLOOKUP($D626,$D$286:$AV$389,6,FALSE)+E39*VLOOKUP(CONCATENATE("Preparació per ",LOWER($D626)),$D$286:$AV$389,6,FALSE)</f>
        <v>0</v>
      </c>
      <c r="F626" s="78">
        <f t="shared" si="301"/>
        <v>0</v>
      </c>
      <c r="G626" s="78">
        <f t="shared" si="301"/>
        <v>0</v>
      </c>
      <c r="H626" s="78">
        <f t="shared" si="301"/>
        <v>0</v>
      </c>
      <c r="I626" s="78">
        <f t="shared" si="301"/>
        <v>0</v>
      </c>
      <c r="J626" s="78">
        <f t="shared" si="301"/>
        <v>0</v>
      </c>
      <c r="K626" s="78">
        <f t="shared" si="301"/>
        <v>0</v>
      </c>
      <c r="L626" s="78">
        <f t="shared" si="301"/>
        <v>0</v>
      </c>
      <c r="M626" s="78">
        <f t="shared" si="301"/>
        <v>0</v>
      </c>
      <c r="N626" s="78">
        <f t="shared" si="301"/>
        <v>0</v>
      </c>
      <c r="O626" s="78">
        <f t="shared" si="301"/>
        <v>0</v>
      </c>
      <c r="P626" s="78">
        <f t="shared" si="301"/>
        <v>0</v>
      </c>
      <c r="Q626" s="80">
        <f t="shared" si="270"/>
        <v>0</v>
      </c>
    </row>
    <row r="627" spans="3:17" hidden="1">
      <c r="C627" s="62">
        <f t="shared" si="289"/>
        <v>0</v>
      </c>
      <c r="D627" s="62">
        <f t="shared" si="289"/>
        <v>0</v>
      </c>
      <c r="E627" s="78">
        <f t="shared" ref="E627:P627" si="302">E40*VLOOKUP($D627,$D$286:$AV$389,3,FALSE)+E40*VLOOKUP(CONCATENATE("Preparació per ",LOWER($D627)),$D$286:$AV$389,3,FALSE)+E40*VLOOKUP($D627,$D$286:$AV$389,4,FALSE)+E40*VLOOKUP(CONCATENATE("Preparació per ",LOWER($D627)),$D$286:$AV$389,4,FALSE)+E40*VLOOKUP($D627,$D$286:$AV$389,6,FALSE)+E40*VLOOKUP(CONCATENATE("Preparació per ",LOWER($D627)),$D$286:$AV$389,6,FALSE)</f>
        <v>0</v>
      </c>
      <c r="F627" s="78">
        <f t="shared" si="302"/>
        <v>0</v>
      </c>
      <c r="G627" s="78">
        <f t="shared" si="302"/>
        <v>0</v>
      </c>
      <c r="H627" s="78">
        <f t="shared" si="302"/>
        <v>0</v>
      </c>
      <c r="I627" s="78">
        <f t="shared" si="302"/>
        <v>0</v>
      </c>
      <c r="J627" s="78">
        <f t="shared" si="302"/>
        <v>0</v>
      </c>
      <c r="K627" s="78">
        <f t="shared" si="302"/>
        <v>0</v>
      </c>
      <c r="L627" s="78">
        <f t="shared" si="302"/>
        <v>0</v>
      </c>
      <c r="M627" s="78">
        <f t="shared" si="302"/>
        <v>0</v>
      </c>
      <c r="N627" s="78">
        <f t="shared" si="302"/>
        <v>0</v>
      </c>
      <c r="O627" s="78">
        <f t="shared" si="302"/>
        <v>0</v>
      </c>
      <c r="P627" s="78">
        <f t="shared" si="302"/>
        <v>0</v>
      </c>
      <c r="Q627" s="80">
        <f t="shared" si="270"/>
        <v>0</v>
      </c>
    </row>
    <row r="628" spans="3:17" hidden="1">
      <c r="C628" s="55" t="str">
        <f t="shared" si="289"/>
        <v>RECOL.LECCIÓ</v>
      </c>
      <c r="D628" s="55" t="str">
        <f t="shared" si="289"/>
        <v>Recol.lecció bròcoli</v>
      </c>
      <c r="E628" s="79">
        <f t="shared" ref="E628:P628" si="303">E41*VLOOKUP($D628,$D$286:$AV$389,3,FALSE)+E41*VLOOKUP(CONCATENATE("Preparació per ",LOWER($D628)),$D$286:$AV$389,3,FALSE)+E41*VLOOKUP($D628,$D$286:$AV$389,4,FALSE)+E41*VLOOKUP(CONCATENATE("Preparació per ",LOWER($D628)),$D$286:$AV$389,4,FALSE)+E41*VLOOKUP($D628,$D$286:$AV$389,6,FALSE)+E41*VLOOKUP(CONCATENATE("Preparació per ",LOWER($D628)),$D$286:$AV$389,6,FALSE)</f>
        <v>0</v>
      </c>
      <c r="F628" s="79">
        <f t="shared" si="303"/>
        <v>0</v>
      </c>
      <c r="G628" s="79">
        <f t="shared" si="303"/>
        <v>0</v>
      </c>
      <c r="H628" s="79">
        <f t="shared" si="303"/>
        <v>0</v>
      </c>
      <c r="I628" s="79">
        <f t="shared" si="303"/>
        <v>0</v>
      </c>
      <c r="J628" s="79">
        <f t="shared" si="303"/>
        <v>0</v>
      </c>
      <c r="K628" s="79">
        <f t="shared" si="303"/>
        <v>0</v>
      </c>
      <c r="L628" s="79">
        <f t="shared" si="303"/>
        <v>0</v>
      </c>
      <c r="M628" s="79">
        <f t="shared" si="303"/>
        <v>0</v>
      </c>
      <c r="N628" s="79">
        <f t="shared" si="303"/>
        <v>0</v>
      </c>
      <c r="O628" s="79">
        <f t="shared" si="303"/>
        <v>0</v>
      </c>
      <c r="P628" s="79">
        <f t="shared" si="303"/>
        <v>0</v>
      </c>
      <c r="Q628" s="80">
        <f t="shared" si="270"/>
        <v>0</v>
      </c>
    </row>
    <row r="629" spans="3:17" hidden="1">
      <c r="C629" s="55">
        <f t="shared" si="289"/>
        <v>0</v>
      </c>
      <c r="D629" s="55">
        <f t="shared" si="289"/>
        <v>0</v>
      </c>
      <c r="E629" s="79">
        <f t="shared" ref="E629:P629" si="304">E42*VLOOKUP($D629,$D$286:$AV$389,3,FALSE)+E42*VLOOKUP(CONCATENATE("Preparació per ",LOWER($D629)),$D$286:$AV$389,3,FALSE)+E42*VLOOKUP($D629,$D$286:$AV$389,4,FALSE)+E42*VLOOKUP(CONCATENATE("Preparació per ",LOWER($D629)),$D$286:$AV$389,4,FALSE)+E42*VLOOKUP($D629,$D$286:$AV$389,6,FALSE)+E42*VLOOKUP(CONCATENATE("Preparació per ",LOWER($D629)),$D$286:$AV$389,6,FALSE)</f>
        <v>0</v>
      </c>
      <c r="F629" s="79">
        <f t="shared" si="304"/>
        <v>0</v>
      </c>
      <c r="G629" s="79">
        <f t="shared" si="304"/>
        <v>0</v>
      </c>
      <c r="H629" s="79">
        <f t="shared" si="304"/>
        <v>0</v>
      </c>
      <c r="I629" s="79">
        <f t="shared" si="304"/>
        <v>0</v>
      </c>
      <c r="J629" s="79">
        <f t="shared" si="304"/>
        <v>0</v>
      </c>
      <c r="K629" s="79">
        <f t="shared" si="304"/>
        <v>0</v>
      </c>
      <c r="L629" s="79">
        <f t="shared" si="304"/>
        <v>0</v>
      </c>
      <c r="M629" s="79">
        <f t="shared" si="304"/>
        <v>0</v>
      </c>
      <c r="N629" s="79">
        <f t="shared" si="304"/>
        <v>0</v>
      </c>
      <c r="O629" s="79">
        <f t="shared" si="304"/>
        <v>0</v>
      </c>
      <c r="P629" s="79">
        <f t="shared" si="304"/>
        <v>0</v>
      </c>
      <c r="Q629" s="80">
        <f t="shared" si="270"/>
        <v>0</v>
      </c>
    </row>
    <row r="630" spans="3:17" hidden="1">
      <c r="E630" s="80">
        <f>SUM(E595:E629)</f>
        <v>0</v>
      </c>
      <c r="F630" s="80">
        <f t="shared" ref="F630:P630" si="305">SUM(F595:F629)</f>
        <v>0</v>
      </c>
      <c r="G630" s="80">
        <f t="shared" si="305"/>
        <v>0</v>
      </c>
      <c r="H630" s="80">
        <f t="shared" si="305"/>
        <v>0</v>
      </c>
      <c r="I630" s="80">
        <f t="shared" si="305"/>
        <v>0</v>
      </c>
      <c r="J630" s="80">
        <f t="shared" si="305"/>
        <v>0</v>
      </c>
      <c r="K630" s="80">
        <f t="shared" si="305"/>
        <v>0</v>
      </c>
      <c r="L630" s="80">
        <f t="shared" si="305"/>
        <v>0</v>
      </c>
      <c r="M630" s="80">
        <f t="shared" si="305"/>
        <v>0</v>
      </c>
      <c r="N630" s="80">
        <f t="shared" si="305"/>
        <v>0</v>
      </c>
      <c r="O630" s="80">
        <f t="shared" si="305"/>
        <v>0</v>
      </c>
      <c r="P630" s="80">
        <f t="shared" si="305"/>
        <v>0</v>
      </c>
      <c r="Q630" s="5"/>
    </row>
    <row r="631" spans="3:17" hidden="1">
      <c r="E631" s="109" t="e">
        <f>IF(E630=0,NA(),E630)</f>
        <v>#N/A</v>
      </c>
      <c r="F631" s="109" t="e">
        <f t="shared" ref="F631:P631" si="306">IF(F630=0,NA(),F630)</f>
        <v>#N/A</v>
      </c>
      <c r="G631" s="109" t="e">
        <f t="shared" si="306"/>
        <v>#N/A</v>
      </c>
      <c r="H631" s="109" t="e">
        <f t="shared" si="306"/>
        <v>#N/A</v>
      </c>
      <c r="I631" s="109" t="e">
        <f t="shared" si="306"/>
        <v>#N/A</v>
      </c>
      <c r="J631" s="109" t="e">
        <f t="shared" si="306"/>
        <v>#N/A</v>
      </c>
      <c r="K631" s="109" t="e">
        <f t="shared" si="306"/>
        <v>#N/A</v>
      </c>
      <c r="L631" s="109" t="e">
        <f t="shared" si="306"/>
        <v>#N/A</v>
      </c>
      <c r="M631" s="109" t="e">
        <f t="shared" si="306"/>
        <v>#N/A</v>
      </c>
      <c r="N631" s="109" t="e">
        <f t="shared" si="306"/>
        <v>#N/A</v>
      </c>
      <c r="O631" s="109" t="e">
        <f t="shared" si="306"/>
        <v>#N/A</v>
      </c>
      <c r="P631" s="109" t="e">
        <f t="shared" si="306"/>
        <v>#N/A</v>
      </c>
    </row>
    <row r="632" spans="3:17" hidden="1"/>
    <row r="633" spans="3:17" hidden="1"/>
    <row r="634" spans="3:17" hidden="1"/>
    <row r="635" spans="3:17" hidden="1"/>
    <row r="636" spans="3:17" hidden="1"/>
    <row r="637" spans="3:17" hidden="1">
      <c r="D637" s="81" t="str">
        <f>CONCATENATE("Calendari de necessitats de mà d'obra especialitzada: ",$E$3,"   ",ROUND(SUM(Q641:Q675),2)," hores")</f>
        <v>Calendari de necessitats de mà d'obra especialitzada: Bròcoli   0 hores</v>
      </c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</row>
    <row r="638" spans="3:17" hidden="1">
      <c r="D638" s="1"/>
      <c r="F638" s="1"/>
      <c r="G638" s="1"/>
      <c r="Q638" s="5"/>
    </row>
    <row r="639" spans="3:17" hidden="1">
      <c r="Q639" s="5"/>
    </row>
    <row r="640" spans="3:17" hidden="1">
      <c r="E640" t="str">
        <f t="shared" ref="E640:P640" si="307">+E7</f>
        <v xml:space="preserve">gener </v>
      </c>
      <c r="F640" t="str">
        <f t="shared" si="307"/>
        <v>febrer</v>
      </c>
      <c r="G640" t="str">
        <f t="shared" si="307"/>
        <v xml:space="preserve">març </v>
      </c>
      <c r="H640" t="str">
        <f t="shared" si="307"/>
        <v>abril</v>
      </c>
      <c r="I640" t="str">
        <f t="shared" si="307"/>
        <v>maig</v>
      </c>
      <c r="J640" t="str">
        <f t="shared" si="307"/>
        <v>juny</v>
      </c>
      <c r="K640" t="str">
        <f t="shared" si="307"/>
        <v>juliol</v>
      </c>
      <c r="L640" t="str">
        <f t="shared" si="307"/>
        <v>agost</v>
      </c>
      <c r="M640" t="str">
        <f t="shared" si="307"/>
        <v>setembre</v>
      </c>
      <c r="N640" t="str">
        <f t="shared" si="307"/>
        <v>octubre</v>
      </c>
      <c r="O640" t="str">
        <f t="shared" si="307"/>
        <v>novembre</v>
      </c>
      <c r="P640" t="str">
        <f t="shared" si="307"/>
        <v>desembre</v>
      </c>
      <c r="Q640" s="5"/>
    </row>
    <row r="641" spans="3:17" hidden="1">
      <c r="C641" s="51" t="str">
        <f t="shared" ref="C641:D660" si="308">+C8</f>
        <v>PREPARACIÓ DEL SÒL</v>
      </c>
      <c r="D641" s="51" t="str">
        <f t="shared" si="308"/>
        <v>Desbrossat amb discos</v>
      </c>
      <c r="E641" s="72">
        <f t="shared" ref="E641:P641" si="309">E8*VLOOKUP($D641,$D$286:$AV$389,4,FALSE)+E8*VLOOKUP(CONCATENATE("Preparació per ",LOWER($D641)),$D$286:$AV$389,4,FALSE)+E8*VLOOKUP($D641,$D$286:$AV$389,6,FALSE)+E8*VLOOKUP(CONCATENATE("Preparació per ",LOWER($D641)),$D$286:$AV$389,6,FALSE)</f>
        <v>0</v>
      </c>
      <c r="F641" s="72">
        <f t="shared" si="309"/>
        <v>0</v>
      </c>
      <c r="G641" s="72">
        <f t="shared" si="309"/>
        <v>0</v>
      </c>
      <c r="H641" s="72">
        <f t="shared" si="309"/>
        <v>0</v>
      </c>
      <c r="I641" s="72">
        <f t="shared" si="309"/>
        <v>0</v>
      </c>
      <c r="J641" s="72">
        <f t="shared" si="309"/>
        <v>0</v>
      </c>
      <c r="K641" s="72">
        <f t="shared" si="309"/>
        <v>0</v>
      </c>
      <c r="L641" s="72">
        <f t="shared" si="309"/>
        <v>0</v>
      </c>
      <c r="M641" s="72">
        <f t="shared" si="309"/>
        <v>0</v>
      </c>
      <c r="N641" s="72">
        <f t="shared" si="309"/>
        <v>0</v>
      </c>
      <c r="O641" s="72">
        <f t="shared" si="309"/>
        <v>0</v>
      </c>
      <c r="P641" s="72">
        <f t="shared" si="309"/>
        <v>0</v>
      </c>
      <c r="Q641" s="80">
        <f>SUM(E641:P641)</f>
        <v>0</v>
      </c>
    </row>
    <row r="642" spans="3:17" hidden="1">
      <c r="C642" s="51">
        <f t="shared" si="308"/>
        <v>0</v>
      </c>
      <c r="D642" s="51" t="str">
        <f t="shared" si="308"/>
        <v>Subsolat</v>
      </c>
      <c r="E642" s="72">
        <f t="shared" ref="E642:P642" si="310">E9*VLOOKUP($D642,$D$286:$AV$389,4,FALSE)+E9*VLOOKUP(CONCATENATE("Preparació per ",LOWER($D642)),$D$286:$AV$389,4,FALSE)+E9*VLOOKUP($D642,$D$286:$AV$389,6,FALSE)+E9*VLOOKUP(CONCATENATE("Preparació per ",LOWER($D642)),$D$286:$AV$389,6,FALSE)</f>
        <v>0</v>
      </c>
      <c r="F642" s="72">
        <f t="shared" si="310"/>
        <v>0</v>
      </c>
      <c r="G642" s="72">
        <f t="shared" si="310"/>
        <v>0</v>
      </c>
      <c r="H642" s="72">
        <f t="shared" si="310"/>
        <v>0</v>
      </c>
      <c r="I642" s="72">
        <f t="shared" si="310"/>
        <v>0</v>
      </c>
      <c r="J642" s="72">
        <f t="shared" si="310"/>
        <v>0</v>
      </c>
      <c r="K642" s="72">
        <f t="shared" si="310"/>
        <v>0</v>
      </c>
      <c r="L642" s="72">
        <f t="shared" si="310"/>
        <v>0</v>
      </c>
      <c r="M642" s="72">
        <f t="shared" si="310"/>
        <v>0</v>
      </c>
      <c r="N642" s="72">
        <f t="shared" si="310"/>
        <v>0</v>
      </c>
      <c r="O642" s="72">
        <f t="shared" si="310"/>
        <v>0</v>
      </c>
      <c r="P642" s="72">
        <f t="shared" si="310"/>
        <v>0</v>
      </c>
      <c r="Q642" s="80">
        <f t="shared" ref="Q642:Q675" si="311">SUM(E642:P642)</f>
        <v>0</v>
      </c>
    </row>
    <row r="643" spans="3:17" hidden="1">
      <c r="C643" s="51">
        <f t="shared" si="308"/>
        <v>0</v>
      </c>
      <c r="D643" s="51" t="str">
        <f t="shared" si="308"/>
        <v>Estripat</v>
      </c>
      <c r="E643" s="72">
        <f t="shared" ref="E643:P643" si="312">E10*VLOOKUP($D643,$D$286:$AV$389,4,FALSE)+E10*VLOOKUP(CONCATENATE("Preparació per ",LOWER($D643)),$D$286:$AV$389,4,FALSE)+E10*VLOOKUP($D643,$D$286:$AV$389,6,FALSE)+E10*VLOOKUP(CONCATENATE("Preparació per ",LOWER($D643)),$D$286:$AV$389,6,FALSE)</f>
        <v>0</v>
      </c>
      <c r="F643" s="72">
        <f t="shared" si="312"/>
        <v>0</v>
      </c>
      <c r="G643" s="72">
        <f t="shared" si="312"/>
        <v>0</v>
      </c>
      <c r="H643" s="72">
        <f t="shared" si="312"/>
        <v>0</v>
      </c>
      <c r="I643" s="72">
        <f t="shared" si="312"/>
        <v>0</v>
      </c>
      <c r="J643" s="72">
        <f t="shared" si="312"/>
        <v>0</v>
      </c>
      <c r="K643" s="72">
        <f t="shared" si="312"/>
        <v>0</v>
      </c>
      <c r="L643" s="72">
        <f t="shared" si="312"/>
        <v>0</v>
      </c>
      <c r="M643" s="72">
        <f t="shared" si="312"/>
        <v>0</v>
      </c>
      <c r="N643" s="72">
        <f t="shared" si="312"/>
        <v>0</v>
      </c>
      <c r="O643" s="72">
        <f t="shared" si="312"/>
        <v>0</v>
      </c>
      <c r="P643" s="72">
        <f t="shared" si="312"/>
        <v>0</v>
      </c>
      <c r="Q643" s="80">
        <f t="shared" si="311"/>
        <v>0</v>
      </c>
    </row>
    <row r="644" spans="3:17" hidden="1">
      <c r="C644" s="51">
        <f t="shared" si="308"/>
        <v>0</v>
      </c>
      <c r="D644" s="51" t="str">
        <f t="shared" si="308"/>
        <v>Fresat</v>
      </c>
      <c r="E644" s="72">
        <f t="shared" ref="E644:P644" si="313">E11*VLOOKUP($D644,$D$286:$AV$389,4,FALSE)+E11*VLOOKUP(CONCATENATE("Preparació per ",LOWER($D644)),$D$286:$AV$389,4,FALSE)+E11*VLOOKUP($D644,$D$286:$AV$389,6,FALSE)+E11*VLOOKUP(CONCATENATE("Preparació per ",LOWER($D644)),$D$286:$AV$389,6,FALSE)</f>
        <v>0</v>
      </c>
      <c r="F644" s="72">
        <f t="shared" si="313"/>
        <v>0</v>
      </c>
      <c r="G644" s="72">
        <f t="shared" si="313"/>
        <v>0</v>
      </c>
      <c r="H644" s="72">
        <f t="shared" si="313"/>
        <v>0</v>
      </c>
      <c r="I644" s="72">
        <f t="shared" si="313"/>
        <v>0</v>
      </c>
      <c r="J644" s="72">
        <f t="shared" si="313"/>
        <v>0</v>
      </c>
      <c r="K644" s="72">
        <f t="shared" si="313"/>
        <v>0</v>
      </c>
      <c r="L644" s="72">
        <f t="shared" si="313"/>
        <v>0</v>
      </c>
      <c r="M644" s="72">
        <f t="shared" si="313"/>
        <v>0</v>
      </c>
      <c r="N644" s="72">
        <f t="shared" si="313"/>
        <v>0</v>
      </c>
      <c r="O644" s="72">
        <f t="shared" si="313"/>
        <v>0</v>
      </c>
      <c r="P644" s="72">
        <f t="shared" si="313"/>
        <v>0</v>
      </c>
      <c r="Q644" s="80">
        <f t="shared" si="311"/>
        <v>0</v>
      </c>
    </row>
    <row r="645" spans="3:17" hidden="1">
      <c r="C645" s="51">
        <f t="shared" si="308"/>
        <v>0</v>
      </c>
      <c r="D645" s="51">
        <f t="shared" si="308"/>
        <v>0</v>
      </c>
      <c r="E645" s="72">
        <f t="shared" ref="E645:P645" si="314">E12*VLOOKUP($D645,$D$286:$AV$389,4,FALSE)+E12*VLOOKUP(CONCATENATE("Preparació per ",LOWER($D645)),$D$286:$AV$389,4,FALSE)+E12*VLOOKUP($D645,$D$286:$AV$389,6,FALSE)+E12*VLOOKUP(CONCATENATE("Preparació per ",LOWER($D645)),$D$286:$AV$389,6,FALSE)</f>
        <v>0</v>
      </c>
      <c r="F645" s="72">
        <f t="shared" si="314"/>
        <v>0</v>
      </c>
      <c r="G645" s="72">
        <f t="shared" si="314"/>
        <v>0</v>
      </c>
      <c r="H645" s="72">
        <f t="shared" si="314"/>
        <v>0</v>
      </c>
      <c r="I645" s="72">
        <f t="shared" si="314"/>
        <v>0</v>
      </c>
      <c r="J645" s="72">
        <f t="shared" si="314"/>
        <v>0</v>
      </c>
      <c r="K645" s="72">
        <f t="shared" si="314"/>
        <v>0</v>
      </c>
      <c r="L645" s="72">
        <f t="shared" si="314"/>
        <v>0</v>
      </c>
      <c r="M645" s="72">
        <f t="shared" si="314"/>
        <v>0</v>
      </c>
      <c r="N645" s="72">
        <f t="shared" si="314"/>
        <v>0</v>
      </c>
      <c r="O645" s="72">
        <f t="shared" si="314"/>
        <v>0</v>
      </c>
      <c r="P645" s="72">
        <f t="shared" si="314"/>
        <v>0</v>
      </c>
      <c r="Q645" s="80">
        <f t="shared" si="311"/>
        <v>0</v>
      </c>
    </row>
    <row r="646" spans="3:17" hidden="1">
      <c r="C646" s="51">
        <f t="shared" si="308"/>
        <v>0</v>
      </c>
      <c r="D646" s="51">
        <f t="shared" si="308"/>
        <v>0</v>
      </c>
      <c r="E646" s="72">
        <f t="shared" ref="E646:P646" si="315">E13*VLOOKUP($D646,$D$286:$AV$389,4,FALSE)+E13*VLOOKUP(CONCATENATE("Preparació per ",LOWER($D646)),$D$286:$AV$389,4,FALSE)+E13*VLOOKUP($D646,$D$286:$AV$389,6,FALSE)+E13*VLOOKUP(CONCATENATE("Preparació per ",LOWER($D646)),$D$286:$AV$389,6,FALSE)</f>
        <v>0</v>
      </c>
      <c r="F646" s="72">
        <f t="shared" si="315"/>
        <v>0</v>
      </c>
      <c r="G646" s="72">
        <f t="shared" si="315"/>
        <v>0</v>
      </c>
      <c r="H646" s="72">
        <f t="shared" si="315"/>
        <v>0</v>
      </c>
      <c r="I646" s="72">
        <f t="shared" si="315"/>
        <v>0</v>
      </c>
      <c r="J646" s="72">
        <f t="shared" si="315"/>
        <v>0</v>
      </c>
      <c r="K646" s="72">
        <f t="shared" si="315"/>
        <v>0</v>
      </c>
      <c r="L646" s="72">
        <f t="shared" si="315"/>
        <v>0</v>
      </c>
      <c r="M646" s="72">
        <f t="shared" si="315"/>
        <v>0</v>
      </c>
      <c r="N646" s="72">
        <f t="shared" si="315"/>
        <v>0</v>
      </c>
      <c r="O646" s="72">
        <f t="shared" si="315"/>
        <v>0</v>
      </c>
      <c r="P646" s="72">
        <f t="shared" si="315"/>
        <v>0</v>
      </c>
      <c r="Q646" s="80">
        <f t="shared" si="311"/>
        <v>0</v>
      </c>
    </row>
    <row r="647" spans="3:17" hidden="1">
      <c r="C647" s="51">
        <f t="shared" si="308"/>
        <v>0</v>
      </c>
      <c r="D647" s="51">
        <f t="shared" si="308"/>
        <v>0</v>
      </c>
      <c r="E647" s="72">
        <f t="shared" ref="E647:P647" si="316">E14*VLOOKUP($D647,$D$286:$AV$389,4,FALSE)+E14*VLOOKUP(CONCATENATE("Preparació per ",LOWER($D647)),$D$286:$AV$389,4,FALSE)+E14*VLOOKUP($D647,$D$286:$AV$389,6,FALSE)+E14*VLOOKUP(CONCATENATE("Preparació per ",LOWER($D647)),$D$286:$AV$389,6,FALSE)</f>
        <v>0</v>
      </c>
      <c r="F647" s="72">
        <f t="shared" si="316"/>
        <v>0</v>
      </c>
      <c r="G647" s="72">
        <f t="shared" si="316"/>
        <v>0</v>
      </c>
      <c r="H647" s="72">
        <f t="shared" si="316"/>
        <v>0</v>
      </c>
      <c r="I647" s="72">
        <f t="shared" si="316"/>
        <v>0</v>
      </c>
      <c r="J647" s="72">
        <f t="shared" si="316"/>
        <v>0</v>
      </c>
      <c r="K647" s="72">
        <f t="shared" si="316"/>
        <v>0</v>
      </c>
      <c r="L647" s="72">
        <f t="shared" si="316"/>
        <v>0</v>
      </c>
      <c r="M647" s="72">
        <f t="shared" si="316"/>
        <v>0</v>
      </c>
      <c r="N647" s="72">
        <f t="shared" si="316"/>
        <v>0</v>
      </c>
      <c r="O647" s="72">
        <f t="shared" si="316"/>
        <v>0</v>
      </c>
      <c r="P647" s="72">
        <f t="shared" si="316"/>
        <v>0</v>
      </c>
      <c r="Q647" s="80">
        <f t="shared" si="311"/>
        <v>0</v>
      </c>
    </row>
    <row r="648" spans="3:17" hidden="1">
      <c r="C648" s="53" t="str">
        <f t="shared" si="308"/>
        <v>ADOBAT</v>
      </c>
      <c r="D648" s="53" t="str">
        <f t="shared" si="308"/>
        <v>Aplicació de compost (60 t/ha)</v>
      </c>
      <c r="E648" s="73">
        <f t="shared" ref="E648:P648" si="317">E15*VLOOKUP($D648,$D$286:$AV$389,4,FALSE)+E15*VLOOKUP(CONCATENATE("Preparació per ",LOWER($D648)),$D$286:$AV$389,4,FALSE)+E15*VLOOKUP($D648,$D$286:$AV$389,6,FALSE)+E15*VLOOKUP(CONCATENATE("Preparació per ",LOWER($D648)),$D$286:$AV$389,6,FALSE)</f>
        <v>0</v>
      </c>
      <c r="F648" s="73">
        <f t="shared" si="317"/>
        <v>0</v>
      </c>
      <c r="G648" s="73">
        <f t="shared" si="317"/>
        <v>0</v>
      </c>
      <c r="H648" s="73">
        <f t="shared" si="317"/>
        <v>0</v>
      </c>
      <c r="I648" s="73">
        <f t="shared" si="317"/>
        <v>0</v>
      </c>
      <c r="J648" s="73">
        <f t="shared" si="317"/>
        <v>0</v>
      </c>
      <c r="K648" s="73">
        <f t="shared" si="317"/>
        <v>0</v>
      </c>
      <c r="L648" s="73">
        <f t="shared" si="317"/>
        <v>0</v>
      </c>
      <c r="M648" s="73">
        <f t="shared" si="317"/>
        <v>0</v>
      </c>
      <c r="N648" s="73">
        <f t="shared" si="317"/>
        <v>0</v>
      </c>
      <c r="O648" s="73">
        <f t="shared" si="317"/>
        <v>0</v>
      </c>
      <c r="P648" s="73">
        <f t="shared" si="317"/>
        <v>0</v>
      </c>
      <c r="Q648" s="80">
        <f t="shared" si="311"/>
        <v>0</v>
      </c>
    </row>
    <row r="649" spans="3:17" hidden="1">
      <c r="C649" s="53">
        <f t="shared" si="308"/>
        <v>0</v>
      </c>
      <c r="D649" s="53">
        <f t="shared" si="308"/>
        <v>0</v>
      </c>
      <c r="E649" s="73">
        <f t="shared" ref="E649:P649" si="318">E16*VLOOKUP($D649,$D$286:$AV$389,4,FALSE)+E16*VLOOKUP(CONCATENATE("Preparació per ",LOWER($D649)),$D$286:$AV$389,4,FALSE)+E16*VLOOKUP($D649,$D$286:$AV$389,6,FALSE)+E16*VLOOKUP(CONCATENATE("Preparació per ",LOWER($D649)),$D$286:$AV$389,6,FALSE)</f>
        <v>0</v>
      </c>
      <c r="F649" s="73">
        <f t="shared" si="318"/>
        <v>0</v>
      </c>
      <c r="G649" s="73">
        <f t="shared" si="318"/>
        <v>0</v>
      </c>
      <c r="H649" s="73">
        <f t="shared" si="318"/>
        <v>0</v>
      </c>
      <c r="I649" s="73">
        <f t="shared" si="318"/>
        <v>0</v>
      </c>
      <c r="J649" s="73">
        <f t="shared" si="318"/>
        <v>0</v>
      </c>
      <c r="K649" s="73">
        <f t="shared" si="318"/>
        <v>0</v>
      </c>
      <c r="L649" s="73">
        <f t="shared" si="318"/>
        <v>0</v>
      </c>
      <c r="M649" s="73">
        <f t="shared" si="318"/>
        <v>0</v>
      </c>
      <c r="N649" s="73">
        <f t="shared" si="318"/>
        <v>0</v>
      </c>
      <c r="O649" s="73">
        <f t="shared" si="318"/>
        <v>0</v>
      </c>
      <c r="P649" s="73">
        <f t="shared" si="318"/>
        <v>0</v>
      </c>
      <c r="Q649" s="80">
        <f t="shared" si="311"/>
        <v>0</v>
      </c>
    </row>
    <row r="650" spans="3:17" hidden="1">
      <c r="C650" s="53">
        <f t="shared" si="308"/>
        <v>0</v>
      </c>
      <c r="D650" s="53">
        <f t="shared" si="308"/>
        <v>0</v>
      </c>
      <c r="E650" s="73">
        <f t="shared" ref="E650:P650" si="319">E17*VLOOKUP($D650,$D$286:$AV$389,4,FALSE)+E17*VLOOKUP(CONCATENATE("Preparació per ",LOWER($D650)),$D$286:$AV$389,4,FALSE)+E17*VLOOKUP($D650,$D$286:$AV$389,6,FALSE)+E17*VLOOKUP(CONCATENATE("Preparació per ",LOWER($D650)),$D$286:$AV$389,6,FALSE)</f>
        <v>0</v>
      </c>
      <c r="F650" s="73">
        <f t="shared" si="319"/>
        <v>0</v>
      </c>
      <c r="G650" s="73">
        <f t="shared" si="319"/>
        <v>0</v>
      </c>
      <c r="H650" s="73">
        <f t="shared" si="319"/>
        <v>0</v>
      </c>
      <c r="I650" s="73">
        <f t="shared" si="319"/>
        <v>0</v>
      </c>
      <c r="J650" s="73">
        <f t="shared" si="319"/>
        <v>0</v>
      </c>
      <c r="K650" s="73">
        <f t="shared" si="319"/>
        <v>0</v>
      </c>
      <c r="L650" s="73">
        <f t="shared" si="319"/>
        <v>0</v>
      </c>
      <c r="M650" s="73">
        <f t="shared" si="319"/>
        <v>0</v>
      </c>
      <c r="N650" s="73">
        <f t="shared" si="319"/>
        <v>0</v>
      </c>
      <c r="O650" s="73">
        <f t="shared" si="319"/>
        <v>0</v>
      </c>
      <c r="P650" s="73">
        <f t="shared" si="319"/>
        <v>0</v>
      </c>
      <c r="Q650" s="80">
        <f t="shared" si="311"/>
        <v>0</v>
      </c>
    </row>
    <row r="651" spans="3:17" hidden="1">
      <c r="C651" s="53">
        <f t="shared" si="308"/>
        <v>0</v>
      </c>
      <c r="D651" s="53">
        <f t="shared" si="308"/>
        <v>0</v>
      </c>
      <c r="E651" s="73">
        <f t="shared" ref="E651:P651" si="320">E18*VLOOKUP($D651,$D$286:$AV$389,4,FALSE)+E18*VLOOKUP(CONCATENATE("Preparació per ",LOWER($D651)),$D$286:$AV$389,4,FALSE)+E18*VLOOKUP($D651,$D$286:$AV$389,6,FALSE)+E18*VLOOKUP(CONCATENATE("Preparació per ",LOWER($D651)),$D$286:$AV$389,6,FALSE)</f>
        <v>0</v>
      </c>
      <c r="F651" s="73">
        <f t="shared" si="320"/>
        <v>0</v>
      </c>
      <c r="G651" s="73">
        <f t="shared" si="320"/>
        <v>0</v>
      </c>
      <c r="H651" s="73">
        <f t="shared" si="320"/>
        <v>0</v>
      </c>
      <c r="I651" s="73">
        <f t="shared" si="320"/>
        <v>0</v>
      </c>
      <c r="J651" s="73">
        <f t="shared" si="320"/>
        <v>0</v>
      </c>
      <c r="K651" s="73">
        <f t="shared" si="320"/>
        <v>0</v>
      </c>
      <c r="L651" s="73">
        <f t="shared" si="320"/>
        <v>0</v>
      </c>
      <c r="M651" s="73">
        <f t="shared" si="320"/>
        <v>0</v>
      </c>
      <c r="N651" s="73">
        <f t="shared" si="320"/>
        <v>0</v>
      </c>
      <c r="O651" s="73">
        <f t="shared" si="320"/>
        <v>0</v>
      </c>
      <c r="P651" s="73">
        <f t="shared" si="320"/>
        <v>0</v>
      </c>
      <c r="Q651" s="80">
        <f t="shared" si="311"/>
        <v>0</v>
      </c>
    </row>
    <row r="652" spans="3:17" hidden="1">
      <c r="C652" s="56" t="str">
        <f t="shared" si="308"/>
        <v>PLANTACIÓ</v>
      </c>
      <c r="D652" s="56" t="str">
        <f t="shared" si="308"/>
        <v>Plantació manual col o bròcoli</v>
      </c>
      <c r="E652" s="74">
        <f t="shared" ref="E652:P652" si="321">E19*VLOOKUP($D652,$D$286:$AV$389,4,FALSE)+E19*VLOOKUP(CONCATENATE("Preparació per ",LOWER($D652)),$D$286:$AV$389,4,FALSE)+E19*VLOOKUP($D652,$D$286:$AV$389,6,FALSE)+E19*VLOOKUP(CONCATENATE("Preparació per ",LOWER($D652)),$D$286:$AV$389,6,FALSE)</f>
        <v>0</v>
      </c>
      <c r="F652" s="74">
        <f t="shared" si="321"/>
        <v>0</v>
      </c>
      <c r="G652" s="74">
        <f t="shared" si="321"/>
        <v>0</v>
      </c>
      <c r="H652" s="74">
        <f t="shared" si="321"/>
        <v>0</v>
      </c>
      <c r="I652" s="74">
        <f t="shared" si="321"/>
        <v>0</v>
      </c>
      <c r="J652" s="74">
        <f t="shared" si="321"/>
        <v>0</v>
      </c>
      <c r="K652" s="74">
        <f t="shared" si="321"/>
        <v>0</v>
      </c>
      <c r="L652" s="74">
        <f t="shared" si="321"/>
        <v>0</v>
      </c>
      <c r="M652" s="74">
        <f t="shared" si="321"/>
        <v>0</v>
      </c>
      <c r="N652" s="74">
        <f t="shared" si="321"/>
        <v>0</v>
      </c>
      <c r="O652" s="74">
        <f t="shared" si="321"/>
        <v>0</v>
      </c>
      <c r="P652" s="74">
        <f t="shared" si="321"/>
        <v>0</v>
      </c>
      <c r="Q652" s="80">
        <f t="shared" si="311"/>
        <v>0</v>
      </c>
    </row>
    <row r="653" spans="3:17" hidden="1">
      <c r="C653" s="56">
        <f t="shared" si="308"/>
        <v>0</v>
      </c>
      <c r="D653" s="56">
        <f t="shared" si="308"/>
        <v>0</v>
      </c>
      <c r="E653" s="74">
        <f t="shared" ref="E653:P653" si="322">E20*VLOOKUP($D653,$D$286:$AV$389,4,FALSE)+E20*VLOOKUP(CONCATENATE("Preparació per ",LOWER($D653)),$D$286:$AV$389,4,FALSE)+E20*VLOOKUP($D653,$D$286:$AV$389,6,FALSE)+E20*VLOOKUP(CONCATENATE("Preparació per ",LOWER($D653)),$D$286:$AV$389,6,FALSE)</f>
        <v>0</v>
      </c>
      <c r="F653" s="74">
        <f t="shared" si="322"/>
        <v>0</v>
      </c>
      <c r="G653" s="74">
        <f t="shared" si="322"/>
        <v>0</v>
      </c>
      <c r="H653" s="74">
        <f t="shared" si="322"/>
        <v>0</v>
      </c>
      <c r="I653" s="74">
        <f t="shared" si="322"/>
        <v>0</v>
      </c>
      <c r="J653" s="74">
        <f t="shared" si="322"/>
        <v>0</v>
      </c>
      <c r="K653" s="74">
        <f t="shared" si="322"/>
        <v>0</v>
      </c>
      <c r="L653" s="74">
        <f t="shared" si="322"/>
        <v>0</v>
      </c>
      <c r="M653" s="74">
        <f t="shared" si="322"/>
        <v>0</v>
      </c>
      <c r="N653" s="74">
        <f t="shared" si="322"/>
        <v>0</v>
      </c>
      <c r="O653" s="74">
        <f t="shared" si="322"/>
        <v>0</v>
      </c>
      <c r="P653" s="74">
        <f t="shared" si="322"/>
        <v>0</v>
      </c>
      <c r="Q653" s="80">
        <f t="shared" si="311"/>
        <v>0</v>
      </c>
    </row>
    <row r="654" spans="3:17" hidden="1">
      <c r="C654" s="56">
        <f t="shared" si="308"/>
        <v>0</v>
      </c>
      <c r="D654" s="56">
        <f t="shared" si="308"/>
        <v>0</v>
      </c>
      <c r="E654" s="74">
        <f t="shared" ref="E654:P654" si="323">E21*VLOOKUP($D654,$D$286:$AV$389,4,FALSE)+E21*VLOOKUP(CONCATENATE("Preparació per ",LOWER($D654)),$D$286:$AV$389,4,FALSE)+E21*VLOOKUP($D654,$D$286:$AV$389,6,FALSE)+E21*VLOOKUP(CONCATENATE("Preparació per ",LOWER($D654)),$D$286:$AV$389,6,FALSE)</f>
        <v>0</v>
      </c>
      <c r="F654" s="74">
        <f t="shared" si="323"/>
        <v>0</v>
      </c>
      <c r="G654" s="74">
        <f t="shared" si="323"/>
        <v>0</v>
      </c>
      <c r="H654" s="74">
        <f t="shared" si="323"/>
        <v>0</v>
      </c>
      <c r="I654" s="74">
        <f t="shared" si="323"/>
        <v>0</v>
      </c>
      <c r="J654" s="74">
        <f t="shared" si="323"/>
        <v>0</v>
      </c>
      <c r="K654" s="74">
        <f t="shared" si="323"/>
        <v>0</v>
      </c>
      <c r="L654" s="74">
        <f t="shared" si="323"/>
        <v>0</v>
      </c>
      <c r="M654" s="74">
        <f t="shared" si="323"/>
        <v>0</v>
      </c>
      <c r="N654" s="74">
        <f t="shared" si="323"/>
        <v>0</v>
      </c>
      <c r="O654" s="74">
        <f t="shared" si="323"/>
        <v>0</v>
      </c>
      <c r="P654" s="74">
        <f t="shared" si="323"/>
        <v>0</v>
      </c>
      <c r="Q654" s="80">
        <f t="shared" si="311"/>
        <v>0</v>
      </c>
    </row>
    <row r="655" spans="3:17" hidden="1">
      <c r="C655" s="56">
        <f t="shared" si="308"/>
        <v>0</v>
      </c>
      <c r="D655" s="56">
        <f t="shared" si="308"/>
        <v>0</v>
      </c>
      <c r="E655" s="74">
        <f t="shared" ref="E655:P655" si="324">E22*VLOOKUP($D655,$D$286:$AV$389,4,FALSE)+E22*VLOOKUP(CONCATENATE("Preparació per ",LOWER($D655)),$D$286:$AV$389,4,FALSE)+E22*VLOOKUP($D655,$D$286:$AV$389,6,FALSE)+E22*VLOOKUP(CONCATENATE("Preparació per ",LOWER($D655)),$D$286:$AV$389,6,FALSE)</f>
        <v>0</v>
      </c>
      <c r="F655" s="74">
        <f t="shared" si="324"/>
        <v>0</v>
      </c>
      <c r="G655" s="74">
        <f t="shared" si="324"/>
        <v>0</v>
      </c>
      <c r="H655" s="74">
        <f t="shared" si="324"/>
        <v>0</v>
      </c>
      <c r="I655" s="74">
        <f t="shared" si="324"/>
        <v>0</v>
      </c>
      <c r="J655" s="74">
        <f t="shared" si="324"/>
        <v>0</v>
      </c>
      <c r="K655" s="74">
        <f t="shared" si="324"/>
        <v>0</v>
      </c>
      <c r="L655" s="74">
        <f t="shared" si="324"/>
        <v>0</v>
      </c>
      <c r="M655" s="74">
        <f t="shared" si="324"/>
        <v>0</v>
      </c>
      <c r="N655" s="74">
        <f t="shared" si="324"/>
        <v>0</v>
      </c>
      <c r="O655" s="74">
        <f t="shared" si="324"/>
        <v>0</v>
      </c>
      <c r="P655" s="74">
        <f t="shared" si="324"/>
        <v>0</v>
      </c>
      <c r="Q655" s="80">
        <f t="shared" si="311"/>
        <v>0</v>
      </c>
    </row>
    <row r="656" spans="3:17" hidden="1">
      <c r="C656" s="58" t="str">
        <f t="shared" si="308"/>
        <v>REG</v>
      </c>
      <c r="D656" s="58" t="str">
        <f t="shared" si="308"/>
        <v>Instal.lació sistema de reg amb cinta (1 m per m2)</v>
      </c>
      <c r="E656" s="75">
        <f t="shared" ref="E656:P656" si="325">E23*VLOOKUP($D656,$D$286:$AV$389,4,FALSE)+E23*VLOOKUP(CONCATENATE("Preparació per ",LOWER($D656)),$D$286:$AV$389,4,FALSE)+E23*VLOOKUP($D656,$D$286:$AV$389,6,FALSE)+E23*VLOOKUP(CONCATENATE("Preparació per ",LOWER($D656)),$D$286:$AV$389,6,FALSE)</f>
        <v>0</v>
      </c>
      <c r="F656" s="75">
        <f t="shared" si="325"/>
        <v>0</v>
      </c>
      <c r="G656" s="75">
        <f t="shared" si="325"/>
        <v>0</v>
      </c>
      <c r="H656" s="75">
        <f t="shared" si="325"/>
        <v>0</v>
      </c>
      <c r="I656" s="75">
        <f t="shared" si="325"/>
        <v>0</v>
      </c>
      <c r="J656" s="75">
        <f t="shared" si="325"/>
        <v>0</v>
      </c>
      <c r="K656" s="75">
        <f t="shared" si="325"/>
        <v>0</v>
      </c>
      <c r="L656" s="75">
        <f t="shared" si="325"/>
        <v>0</v>
      </c>
      <c r="M656" s="75">
        <f t="shared" si="325"/>
        <v>0</v>
      </c>
      <c r="N656" s="75">
        <f t="shared" si="325"/>
        <v>0</v>
      </c>
      <c r="O656" s="75">
        <f t="shared" si="325"/>
        <v>0</v>
      </c>
      <c r="P656" s="75">
        <f t="shared" si="325"/>
        <v>0</v>
      </c>
      <c r="Q656" s="80">
        <f t="shared" si="311"/>
        <v>0</v>
      </c>
    </row>
    <row r="657" spans="3:17" hidden="1">
      <c r="C657" s="58">
        <f t="shared" si="308"/>
        <v>0</v>
      </c>
      <c r="D657" s="58" t="str">
        <f t="shared" si="308"/>
        <v>Reg (L/m2)</v>
      </c>
      <c r="E657" s="75">
        <f t="shared" ref="E657:P657" si="326">E24*VLOOKUP($D657,$D$286:$AV$389,4,FALSE)+E24*VLOOKUP(CONCATENATE("Preparació per ",LOWER($D657)),$D$286:$AV$389,4,FALSE)+E24*VLOOKUP($D657,$D$286:$AV$389,6,FALSE)+E24*VLOOKUP(CONCATENATE("Preparació per ",LOWER($D657)),$D$286:$AV$389,6,FALSE)</f>
        <v>0</v>
      </c>
      <c r="F657" s="75">
        <f t="shared" si="326"/>
        <v>0</v>
      </c>
      <c r="G657" s="75">
        <f t="shared" si="326"/>
        <v>0</v>
      </c>
      <c r="H657" s="75">
        <f t="shared" si="326"/>
        <v>0</v>
      </c>
      <c r="I657" s="75">
        <f t="shared" si="326"/>
        <v>0</v>
      </c>
      <c r="J657" s="75">
        <f t="shared" si="326"/>
        <v>0</v>
      </c>
      <c r="K657" s="75">
        <f t="shared" si="326"/>
        <v>0</v>
      </c>
      <c r="L657" s="75">
        <f t="shared" si="326"/>
        <v>0</v>
      </c>
      <c r="M657" s="75">
        <f t="shared" si="326"/>
        <v>0</v>
      </c>
      <c r="N657" s="75">
        <f t="shared" si="326"/>
        <v>0</v>
      </c>
      <c r="O657" s="75">
        <f t="shared" si="326"/>
        <v>0</v>
      </c>
      <c r="P657" s="75">
        <f t="shared" si="326"/>
        <v>0</v>
      </c>
      <c r="Q657" s="80">
        <f t="shared" si="311"/>
        <v>0</v>
      </c>
    </row>
    <row r="658" spans="3:17" hidden="1">
      <c r="C658" s="58">
        <f t="shared" si="308"/>
        <v>0</v>
      </c>
      <c r="D658" s="58" t="str">
        <f t="shared" si="308"/>
        <v>Desinstal.lació sistema de reg amb cinta</v>
      </c>
      <c r="E658" s="75">
        <f t="shared" ref="E658:P658" si="327">E25*VLOOKUP($D658,$D$286:$AV$389,4,FALSE)+E25*VLOOKUP(CONCATENATE("Preparació per ",LOWER($D658)),$D$286:$AV$389,4,FALSE)+E25*VLOOKUP($D658,$D$286:$AV$389,6,FALSE)+E25*VLOOKUP(CONCATENATE("Preparació per ",LOWER($D658)),$D$286:$AV$389,6,FALSE)</f>
        <v>0</v>
      </c>
      <c r="F658" s="75">
        <f t="shared" si="327"/>
        <v>0</v>
      </c>
      <c r="G658" s="75">
        <f t="shared" si="327"/>
        <v>0</v>
      </c>
      <c r="H658" s="75">
        <f t="shared" si="327"/>
        <v>0</v>
      </c>
      <c r="I658" s="75">
        <f t="shared" si="327"/>
        <v>0</v>
      </c>
      <c r="J658" s="75">
        <f t="shared" si="327"/>
        <v>0</v>
      </c>
      <c r="K658" s="75">
        <f t="shared" si="327"/>
        <v>0</v>
      </c>
      <c r="L658" s="75">
        <f t="shared" si="327"/>
        <v>0</v>
      </c>
      <c r="M658" s="75">
        <f t="shared" si="327"/>
        <v>0</v>
      </c>
      <c r="N658" s="75">
        <f t="shared" si="327"/>
        <v>0</v>
      </c>
      <c r="O658" s="75">
        <f t="shared" si="327"/>
        <v>0</v>
      </c>
      <c r="P658" s="75">
        <f t="shared" si="327"/>
        <v>0</v>
      </c>
      <c r="Q658" s="80">
        <f t="shared" si="311"/>
        <v>0</v>
      </c>
    </row>
    <row r="659" spans="3:17" hidden="1">
      <c r="C659" s="58">
        <f t="shared" si="308"/>
        <v>0</v>
      </c>
      <c r="D659" s="58">
        <f t="shared" si="308"/>
        <v>0</v>
      </c>
      <c r="E659" s="75">
        <f t="shared" ref="E659:P659" si="328">E26*VLOOKUP($D659,$D$286:$AV$389,4,FALSE)+E26*VLOOKUP(CONCATENATE("Preparació per ",LOWER($D659)),$D$286:$AV$389,4,FALSE)+E26*VLOOKUP($D659,$D$286:$AV$389,6,FALSE)+E26*VLOOKUP(CONCATENATE("Preparació per ",LOWER($D659)),$D$286:$AV$389,6,FALSE)</f>
        <v>0</v>
      </c>
      <c r="F659" s="75">
        <f t="shared" si="328"/>
        <v>0</v>
      </c>
      <c r="G659" s="75">
        <f t="shared" si="328"/>
        <v>0</v>
      </c>
      <c r="H659" s="75">
        <f t="shared" si="328"/>
        <v>0</v>
      </c>
      <c r="I659" s="75">
        <f t="shared" si="328"/>
        <v>0</v>
      </c>
      <c r="J659" s="75">
        <f t="shared" si="328"/>
        <v>0</v>
      </c>
      <c r="K659" s="75">
        <f t="shared" si="328"/>
        <v>0</v>
      </c>
      <c r="L659" s="75">
        <f t="shared" si="328"/>
        <v>0</v>
      </c>
      <c r="M659" s="75">
        <f t="shared" si="328"/>
        <v>0</v>
      </c>
      <c r="N659" s="75">
        <f t="shared" si="328"/>
        <v>0</v>
      </c>
      <c r="O659" s="75">
        <f t="shared" si="328"/>
        <v>0</v>
      </c>
      <c r="P659" s="75">
        <f t="shared" si="328"/>
        <v>0</v>
      </c>
      <c r="Q659" s="80">
        <f t="shared" si="311"/>
        <v>0</v>
      </c>
    </row>
    <row r="660" spans="3:17" hidden="1">
      <c r="C660" s="49" t="str">
        <f t="shared" si="308"/>
        <v>TRACTAMENTS</v>
      </c>
      <c r="D660" s="49" t="str">
        <f t="shared" si="308"/>
        <v>Tractament Bacillus + retenol +purí ortiga amb tractor i braços</v>
      </c>
      <c r="E660" s="76">
        <f t="shared" ref="E660:P660" si="329">E27*VLOOKUP($D660,$D$286:$AV$389,4,FALSE)+E27*VLOOKUP(CONCATENATE("Preparació per ",LOWER($D660)),$D$286:$AV$389,4,FALSE)+E27*VLOOKUP($D660,$D$286:$AV$389,6,FALSE)+E27*VLOOKUP(CONCATENATE("Preparació per ",LOWER($D660)),$D$286:$AV$389,6,FALSE)</f>
        <v>0</v>
      </c>
      <c r="F660" s="76">
        <f t="shared" si="329"/>
        <v>0</v>
      </c>
      <c r="G660" s="76">
        <f t="shared" si="329"/>
        <v>0</v>
      </c>
      <c r="H660" s="76">
        <f t="shared" si="329"/>
        <v>0</v>
      </c>
      <c r="I660" s="76">
        <f t="shared" si="329"/>
        <v>0</v>
      </c>
      <c r="J660" s="76">
        <f t="shared" si="329"/>
        <v>0</v>
      </c>
      <c r="K660" s="76">
        <f t="shared" si="329"/>
        <v>0</v>
      </c>
      <c r="L660" s="76">
        <f t="shared" si="329"/>
        <v>0</v>
      </c>
      <c r="M660" s="76">
        <f t="shared" si="329"/>
        <v>0</v>
      </c>
      <c r="N660" s="76">
        <f t="shared" si="329"/>
        <v>0</v>
      </c>
      <c r="O660" s="76">
        <f t="shared" si="329"/>
        <v>0</v>
      </c>
      <c r="P660" s="76">
        <f t="shared" si="329"/>
        <v>0</v>
      </c>
      <c r="Q660" s="80">
        <f t="shared" si="311"/>
        <v>0</v>
      </c>
    </row>
    <row r="661" spans="3:17" hidden="1">
      <c r="C661" s="49">
        <f t="shared" ref="C661:D675" si="330">+C28</f>
        <v>0</v>
      </c>
      <c r="D661" s="49" t="str">
        <f t="shared" si="330"/>
        <v>Tractament Bacillus + retenol +purí ortiga amb bota i 2 persones</v>
      </c>
      <c r="E661" s="76">
        <f t="shared" ref="E661:P661" si="331">E28*VLOOKUP($D661,$D$286:$AV$389,4,FALSE)+E28*VLOOKUP(CONCATENATE("Preparació per ",LOWER($D661)),$D$286:$AV$389,4,FALSE)+E28*VLOOKUP($D661,$D$286:$AV$389,6,FALSE)+E28*VLOOKUP(CONCATENATE("Preparació per ",LOWER($D661)),$D$286:$AV$389,6,FALSE)</f>
        <v>0</v>
      </c>
      <c r="F661" s="76">
        <f t="shared" si="331"/>
        <v>0</v>
      </c>
      <c r="G661" s="76">
        <f t="shared" si="331"/>
        <v>0</v>
      </c>
      <c r="H661" s="76">
        <f t="shared" si="331"/>
        <v>0</v>
      </c>
      <c r="I661" s="76">
        <f t="shared" si="331"/>
        <v>0</v>
      </c>
      <c r="J661" s="76">
        <f t="shared" si="331"/>
        <v>0</v>
      </c>
      <c r="K661" s="76">
        <f t="shared" si="331"/>
        <v>0</v>
      </c>
      <c r="L661" s="76">
        <f t="shared" si="331"/>
        <v>0</v>
      </c>
      <c r="M661" s="76">
        <f t="shared" si="331"/>
        <v>0</v>
      </c>
      <c r="N661" s="76">
        <f t="shared" si="331"/>
        <v>0</v>
      </c>
      <c r="O661" s="76">
        <f t="shared" si="331"/>
        <v>0</v>
      </c>
      <c r="P661" s="76">
        <f t="shared" si="331"/>
        <v>0</v>
      </c>
      <c r="Q661" s="80">
        <f t="shared" si="311"/>
        <v>0</v>
      </c>
    </row>
    <row r="662" spans="3:17" hidden="1">
      <c r="C662" s="49">
        <f t="shared" si="330"/>
        <v>0</v>
      </c>
      <c r="D662" s="49" t="str">
        <f t="shared" si="330"/>
        <v>Tractament Llimacs (Ferramol)</v>
      </c>
      <c r="E662" s="76">
        <f t="shared" ref="E662:P662" si="332">E29*VLOOKUP($D662,$D$286:$AV$389,4,FALSE)+E29*VLOOKUP(CONCATENATE("Preparació per ",LOWER($D662)),$D$286:$AV$389,4,FALSE)+E29*VLOOKUP($D662,$D$286:$AV$389,6,FALSE)+E29*VLOOKUP(CONCATENATE("Preparació per ",LOWER($D662)),$D$286:$AV$389,6,FALSE)</f>
        <v>0</v>
      </c>
      <c r="F662" s="76">
        <f t="shared" si="332"/>
        <v>0</v>
      </c>
      <c r="G662" s="76">
        <f t="shared" si="332"/>
        <v>0</v>
      </c>
      <c r="H662" s="76">
        <f t="shared" si="332"/>
        <v>0</v>
      </c>
      <c r="I662" s="76">
        <f t="shared" si="332"/>
        <v>0</v>
      </c>
      <c r="J662" s="76">
        <f t="shared" si="332"/>
        <v>0</v>
      </c>
      <c r="K662" s="76">
        <f t="shared" si="332"/>
        <v>0</v>
      </c>
      <c r="L662" s="76">
        <f t="shared" si="332"/>
        <v>0</v>
      </c>
      <c r="M662" s="76">
        <f t="shared" si="332"/>
        <v>0</v>
      </c>
      <c r="N662" s="76">
        <f t="shared" si="332"/>
        <v>0</v>
      </c>
      <c r="O662" s="76">
        <f t="shared" si="332"/>
        <v>0</v>
      </c>
      <c r="P662" s="76">
        <f t="shared" si="332"/>
        <v>0</v>
      </c>
      <c r="Q662" s="80">
        <f t="shared" si="311"/>
        <v>0</v>
      </c>
    </row>
    <row r="663" spans="3:17" hidden="1">
      <c r="C663" s="49">
        <f t="shared" si="330"/>
        <v>0</v>
      </c>
      <c r="D663" s="49">
        <f t="shared" si="330"/>
        <v>0</v>
      </c>
      <c r="E663" s="76">
        <f t="shared" ref="E663:P663" si="333">E30*VLOOKUP($D663,$D$286:$AV$389,4,FALSE)+E30*VLOOKUP(CONCATENATE("Preparació per ",LOWER($D663)),$D$286:$AV$389,4,FALSE)+E30*VLOOKUP($D663,$D$286:$AV$389,6,FALSE)+E30*VLOOKUP(CONCATENATE("Preparació per ",LOWER($D663)),$D$286:$AV$389,6,FALSE)</f>
        <v>0</v>
      </c>
      <c r="F663" s="76">
        <f t="shared" si="333"/>
        <v>0</v>
      </c>
      <c r="G663" s="76">
        <f t="shared" si="333"/>
        <v>0</v>
      </c>
      <c r="H663" s="76">
        <f t="shared" si="333"/>
        <v>0</v>
      </c>
      <c r="I663" s="76">
        <f t="shared" si="333"/>
        <v>0</v>
      </c>
      <c r="J663" s="76">
        <f t="shared" si="333"/>
        <v>0</v>
      </c>
      <c r="K663" s="76">
        <f t="shared" si="333"/>
        <v>0</v>
      </c>
      <c r="L663" s="76">
        <f t="shared" si="333"/>
        <v>0</v>
      </c>
      <c r="M663" s="76">
        <f t="shared" si="333"/>
        <v>0</v>
      </c>
      <c r="N663" s="76">
        <f t="shared" si="333"/>
        <v>0</v>
      </c>
      <c r="O663" s="76">
        <f t="shared" si="333"/>
        <v>0</v>
      </c>
      <c r="P663" s="76">
        <f t="shared" si="333"/>
        <v>0</v>
      </c>
      <c r="Q663" s="80">
        <f t="shared" si="311"/>
        <v>0</v>
      </c>
    </row>
    <row r="664" spans="3:17" hidden="1">
      <c r="C664" s="49">
        <f t="shared" si="330"/>
        <v>0</v>
      </c>
      <c r="D664" s="49">
        <f t="shared" si="330"/>
        <v>0</v>
      </c>
      <c r="E664" s="76">
        <f t="shared" ref="E664:P664" si="334">E31*VLOOKUP($D664,$D$286:$AV$389,4,FALSE)+E31*VLOOKUP(CONCATENATE("Preparació per ",LOWER($D664)),$D$286:$AV$389,4,FALSE)+E31*VLOOKUP($D664,$D$286:$AV$389,6,FALSE)+E31*VLOOKUP(CONCATENATE("Preparació per ",LOWER($D664)),$D$286:$AV$389,6,FALSE)</f>
        <v>0</v>
      </c>
      <c r="F664" s="76">
        <f t="shared" si="334"/>
        <v>0</v>
      </c>
      <c r="G664" s="76">
        <f t="shared" si="334"/>
        <v>0</v>
      </c>
      <c r="H664" s="76">
        <f t="shared" si="334"/>
        <v>0</v>
      </c>
      <c r="I664" s="76">
        <f t="shared" si="334"/>
        <v>0</v>
      </c>
      <c r="J664" s="76">
        <f t="shared" si="334"/>
        <v>0</v>
      </c>
      <c r="K664" s="76">
        <f t="shared" si="334"/>
        <v>0</v>
      </c>
      <c r="L664" s="76">
        <f t="shared" si="334"/>
        <v>0</v>
      </c>
      <c r="M664" s="76">
        <f t="shared" si="334"/>
        <v>0</v>
      </c>
      <c r="N664" s="76">
        <f t="shared" si="334"/>
        <v>0</v>
      </c>
      <c r="O664" s="76">
        <f t="shared" si="334"/>
        <v>0</v>
      </c>
      <c r="P664" s="76">
        <f t="shared" si="334"/>
        <v>0</v>
      </c>
      <c r="Q664" s="80">
        <f t="shared" si="311"/>
        <v>0</v>
      </c>
    </row>
    <row r="665" spans="3:17" hidden="1">
      <c r="C665" s="60" t="str">
        <f t="shared" si="330"/>
        <v>DESHERBAT</v>
      </c>
      <c r="D665" s="60" t="str">
        <f t="shared" si="330"/>
        <v>Desherbat amb tractor</v>
      </c>
      <c r="E665" s="77">
        <f t="shared" ref="E665:P665" si="335">E32*VLOOKUP($D665,$D$286:$AV$389,4,FALSE)+E32*VLOOKUP(CONCATENATE("Preparació per ",LOWER($D665)),$D$286:$AV$389,4,FALSE)+E32*VLOOKUP($D665,$D$286:$AV$389,6,FALSE)+E32*VLOOKUP(CONCATENATE("Preparació per ",LOWER($D665)),$D$286:$AV$389,6,FALSE)</f>
        <v>0</v>
      </c>
      <c r="F665" s="77">
        <f t="shared" si="335"/>
        <v>0</v>
      </c>
      <c r="G665" s="77">
        <f t="shared" si="335"/>
        <v>0</v>
      </c>
      <c r="H665" s="77">
        <f t="shared" si="335"/>
        <v>0</v>
      </c>
      <c r="I665" s="77">
        <f t="shared" si="335"/>
        <v>0</v>
      </c>
      <c r="J665" s="77">
        <f t="shared" si="335"/>
        <v>0</v>
      </c>
      <c r="K665" s="77">
        <f t="shared" si="335"/>
        <v>0</v>
      </c>
      <c r="L665" s="77">
        <f t="shared" si="335"/>
        <v>0</v>
      </c>
      <c r="M665" s="77">
        <f t="shared" si="335"/>
        <v>0</v>
      </c>
      <c r="N665" s="77">
        <f t="shared" si="335"/>
        <v>0</v>
      </c>
      <c r="O665" s="77">
        <f t="shared" si="335"/>
        <v>0</v>
      </c>
      <c r="P665" s="77">
        <f t="shared" si="335"/>
        <v>0</v>
      </c>
      <c r="Q665" s="80">
        <f t="shared" si="311"/>
        <v>0</v>
      </c>
    </row>
    <row r="666" spans="3:17" hidden="1">
      <c r="C666" s="60">
        <f t="shared" si="330"/>
        <v>0</v>
      </c>
      <c r="D666" s="60" t="str">
        <f t="shared" si="330"/>
        <v>Desherbat manual 5h/1.000  m2</v>
      </c>
      <c r="E666" s="77">
        <f t="shared" ref="E666:P666" si="336">E33*VLOOKUP($D666,$D$286:$AV$389,4,FALSE)+E33*VLOOKUP(CONCATENATE("Preparació per ",LOWER($D666)),$D$286:$AV$389,4,FALSE)+E33*VLOOKUP($D666,$D$286:$AV$389,6,FALSE)+E33*VLOOKUP(CONCATENATE("Preparació per ",LOWER($D666)),$D$286:$AV$389,6,FALSE)</f>
        <v>0</v>
      </c>
      <c r="F666" s="77">
        <f t="shared" si="336"/>
        <v>0</v>
      </c>
      <c r="G666" s="77">
        <f t="shared" si="336"/>
        <v>0</v>
      </c>
      <c r="H666" s="77">
        <f t="shared" si="336"/>
        <v>0</v>
      </c>
      <c r="I666" s="77">
        <f t="shared" si="336"/>
        <v>0</v>
      </c>
      <c r="J666" s="77">
        <f t="shared" si="336"/>
        <v>0</v>
      </c>
      <c r="K666" s="77">
        <f t="shared" si="336"/>
        <v>0</v>
      </c>
      <c r="L666" s="77">
        <f t="shared" si="336"/>
        <v>0</v>
      </c>
      <c r="M666" s="77">
        <f t="shared" si="336"/>
        <v>0</v>
      </c>
      <c r="N666" s="77">
        <f t="shared" si="336"/>
        <v>0</v>
      </c>
      <c r="O666" s="77">
        <f t="shared" si="336"/>
        <v>0</v>
      </c>
      <c r="P666" s="77">
        <f t="shared" si="336"/>
        <v>0</v>
      </c>
      <c r="Q666" s="80">
        <f t="shared" si="311"/>
        <v>0</v>
      </c>
    </row>
    <row r="667" spans="3:17" hidden="1">
      <c r="C667" s="60">
        <f t="shared" si="330"/>
        <v>0</v>
      </c>
      <c r="D667" s="60">
        <f t="shared" si="330"/>
        <v>0</v>
      </c>
      <c r="E667" s="77">
        <f t="shared" ref="E667:P667" si="337">E34*VLOOKUP($D667,$D$286:$AV$389,4,FALSE)+E34*VLOOKUP(CONCATENATE("Preparació per ",LOWER($D667)),$D$286:$AV$389,4,FALSE)+E34*VLOOKUP($D667,$D$286:$AV$389,6,FALSE)+E34*VLOOKUP(CONCATENATE("Preparació per ",LOWER($D667)),$D$286:$AV$389,6,FALSE)</f>
        <v>0</v>
      </c>
      <c r="F667" s="77">
        <f t="shared" si="337"/>
        <v>0</v>
      </c>
      <c r="G667" s="77">
        <f t="shared" si="337"/>
        <v>0</v>
      </c>
      <c r="H667" s="77">
        <f t="shared" si="337"/>
        <v>0</v>
      </c>
      <c r="I667" s="77">
        <f t="shared" si="337"/>
        <v>0</v>
      </c>
      <c r="J667" s="77">
        <f t="shared" si="337"/>
        <v>0</v>
      </c>
      <c r="K667" s="77">
        <f t="shared" si="337"/>
        <v>0</v>
      </c>
      <c r="L667" s="77">
        <f t="shared" si="337"/>
        <v>0</v>
      </c>
      <c r="M667" s="77">
        <f t="shared" si="337"/>
        <v>0</v>
      </c>
      <c r="N667" s="77">
        <f t="shared" si="337"/>
        <v>0</v>
      </c>
      <c r="O667" s="77">
        <f t="shared" si="337"/>
        <v>0</v>
      </c>
      <c r="P667" s="77">
        <f t="shared" si="337"/>
        <v>0</v>
      </c>
      <c r="Q667" s="80">
        <f t="shared" si="311"/>
        <v>0</v>
      </c>
    </row>
    <row r="668" spans="3:17" hidden="1">
      <c r="C668" s="60">
        <f t="shared" si="330"/>
        <v>0</v>
      </c>
      <c r="D668" s="60">
        <f t="shared" si="330"/>
        <v>0</v>
      </c>
      <c r="E668" s="77">
        <f t="shared" ref="E668:P668" si="338">E35*VLOOKUP($D668,$D$286:$AV$389,4,FALSE)+E35*VLOOKUP(CONCATENATE("Preparació per ",LOWER($D668)),$D$286:$AV$389,4,FALSE)+E35*VLOOKUP($D668,$D$286:$AV$389,6,FALSE)+E35*VLOOKUP(CONCATENATE("Preparació per ",LOWER($D668)),$D$286:$AV$389,6,FALSE)</f>
        <v>0</v>
      </c>
      <c r="F668" s="77">
        <f t="shared" si="338"/>
        <v>0</v>
      </c>
      <c r="G668" s="77">
        <f t="shared" si="338"/>
        <v>0</v>
      </c>
      <c r="H668" s="77">
        <f t="shared" si="338"/>
        <v>0</v>
      </c>
      <c r="I668" s="77">
        <f t="shared" si="338"/>
        <v>0</v>
      </c>
      <c r="J668" s="77">
        <f t="shared" si="338"/>
        <v>0</v>
      </c>
      <c r="K668" s="77">
        <f t="shared" si="338"/>
        <v>0</v>
      </c>
      <c r="L668" s="77">
        <f t="shared" si="338"/>
        <v>0</v>
      </c>
      <c r="M668" s="77">
        <f t="shared" si="338"/>
        <v>0</v>
      </c>
      <c r="N668" s="77">
        <f t="shared" si="338"/>
        <v>0</v>
      </c>
      <c r="O668" s="77">
        <f t="shared" si="338"/>
        <v>0</v>
      </c>
      <c r="P668" s="77">
        <f t="shared" si="338"/>
        <v>0</v>
      </c>
      <c r="Q668" s="80">
        <f t="shared" si="311"/>
        <v>0</v>
      </c>
    </row>
    <row r="669" spans="3:17" hidden="1">
      <c r="C669" s="62" t="str">
        <f t="shared" si="330"/>
        <v>ALTRES OPERACIONS ESPECÍFIQUES</v>
      </c>
      <c r="D669" s="62" t="str">
        <f t="shared" si="330"/>
        <v>Renda de la terra</v>
      </c>
      <c r="E669" s="78">
        <f t="shared" ref="E669:P669" si="339">E36*VLOOKUP($D669,$D$286:$AV$389,4,FALSE)+E36*VLOOKUP(CONCATENATE("Preparació per ",LOWER($D669)),$D$286:$AV$389,4,FALSE)+E36*VLOOKUP($D669,$D$286:$AV$389,6,FALSE)+E36*VLOOKUP(CONCATENATE("Preparació per ",LOWER($D669)),$D$286:$AV$389,6,FALSE)</f>
        <v>0</v>
      </c>
      <c r="F669" s="78">
        <f t="shared" si="339"/>
        <v>0</v>
      </c>
      <c r="G669" s="78">
        <f t="shared" si="339"/>
        <v>0</v>
      </c>
      <c r="H669" s="78">
        <f t="shared" si="339"/>
        <v>0</v>
      </c>
      <c r="I669" s="78">
        <f t="shared" si="339"/>
        <v>0</v>
      </c>
      <c r="J669" s="78">
        <f t="shared" si="339"/>
        <v>0</v>
      </c>
      <c r="K669" s="78">
        <f t="shared" si="339"/>
        <v>0</v>
      </c>
      <c r="L669" s="78">
        <f t="shared" si="339"/>
        <v>0</v>
      </c>
      <c r="M669" s="78">
        <f t="shared" si="339"/>
        <v>0</v>
      </c>
      <c r="N669" s="78">
        <f t="shared" si="339"/>
        <v>0</v>
      </c>
      <c r="O669" s="78">
        <f t="shared" si="339"/>
        <v>0</v>
      </c>
      <c r="P669" s="78">
        <f t="shared" si="339"/>
        <v>0</v>
      </c>
      <c r="Q669" s="80">
        <f t="shared" si="311"/>
        <v>0</v>
      </c>
    </row>
    <row r="670" spans="3:17" hidden="1">
      <c r="C670" s="62">
        <f t="shared" si="330"/>
        <v>0</v>
      </c>
      <c r="D670" s="62">
        <f t="shared" si="330"/>
        <v>0</v>
      </c>
      <c r="E670" s="78">
        <f t="shared" ref="E670:P670" si="340">E37*VLOOKUP($D670,$D$286:$AV$389,4,FALSE)+E37*VLOOKUP(CONCATENATE("Preparació per ",LOWER($D670)),$D$286:$AV$389,4,FALSE)+E37*VLOOKUP($D670,$D$286:$AV$389,6,FALSE)+E37*VLOOKUP(CONCATENATE("Preparació per ",LOWER($D670)),$D$286:$AV$389,6,FALSE)</f>
        <v>0</v>
      </c>
      <c r="F670" s="78">
        <f t="shared" si="340"/>
        <v>0</v>
      </c>
      <c r="G670" s="78">
        <f t="shared" si="340"/>
        <v>0</v>
      </c>
      <c r="H670" s="78">
        <f t="shared" si="340"/>
        <v>0</v>
      </c>
      <c r="I670" s="78">
        <f t="shared" si="340"/>
        <v>0</v>
      </c>
      <c r="J670" s="78">
        <f t="shared" si="340"/>
        <v>0</v>
      </c>
      <c r="K670" s="78">
        <f t="shared" si="340"/>
        <v>0</v>
      </c>
      <c r="L670" s="78">
        <f t="shared" si="340"/>
        <v>0</v>
      </c>
      <c r="M670" s="78">
        <f t="shared" si="340"/>
        <v>0</v>
      </c>
      <c r="N670" s="78">
        <f t="shared" si="340"/>
        <v>0</v>
      </c>
      <c r="O670" s="78">
        <f t="shared" si="340"/>
        <v>0</v>
      </c>
      <c r="P670" s="78">
        <f t="shared" si="340"/>
        <v>0</v>
      </c>
      <c r="Q670" s="80">
        <f t="shared" si="311"/>
        <v>0</v>
      </c>
    </row>
    <row r="671" spans="3:17" hidden="1">
      <c r="C671" s="62">
        <f t="shared" si="330"/>
        <v>0</v>
      </c>
      <c r="D671" s="62">
        <f t="shared" si="330"/>
        <v>0</v>
      </c>
      <c r="E671" s="78">
        <f t="shared" ref="E671:P671" si="341">E38*VLOOKUP($D671,$D$286:$AV$389,4,FALSE)+E38*VLOOKUP(CONCATENATE("Preparació per ",LOWER($D671)),$D$286:$AV$389,4,FALSE)+E38*VLOOKUP($D671,$D$286:$AV$389,6,FALSE)+E38*VLOOKUP(CONCATENATE("Preparació per ",LOWER($D671)),$D$286:$AV$389,6,FALSE)</f>
        <v>0</v>
      </c>
      <c r="F671" s="78">
        <f t="shared" si="341"/>
        <v>0</v>
      </c>
      <c r="G671" s="78">
        <f t="shared" si="341"/>
        <v>0</v>
      </c>
      <c r="H671" s="78">
        <f t="shared" si="341"/>
        <v>0</v>
      </c>
      <c r="I671" s="78">
        <f t="shared" si="341"/>
        <v>0</v>
      </c>
      <c r="J671" s="78">
        <f t="shared" si="341"/>
        <v>0</v>
      </c>
      <c r="K671" s="78">
        <f t="shared" si="341"/>
        <v>0</v>
      </c>
      <c r="L671" s="78">
        <f t="shared" si="341"/>
        <v>0</v>
      </c>
      <c r="M671" s="78">
        <f t="shared" si="341"/>
        <v>0</v>
      </c>
      <c r="N671" s="78">
        <f t="shared" si="341"/>
        <v>0</v>
      </c>
      <c r="O671" s="78">
        <f t="shared" si="341"/>
        <v>0</v>
      </c>
      <c r="P671" s="78">
        <f t="shared" si="341"/>
        <v>0</v>
      </c>
      <c r="Q671" s="80">
        <f t="shared" si="311"/>
        <v>0</v>
      </c>
    </row>
    <row r="672" spans="3:17" hidden="1">
      <c r="C672" s="62">
        <f t="shared" si="330"/>
        <v>0</v>
      </c>
      <c r="D672" s="62">
        <f t="shared" si="330"/>
        <v>0</v>
      </c>
      <c r="E672" s="78">
        <f t="shared" ref="E672:P672" si="342">E39*VLOOKUP($D672,$D$286:$AV$389,4,FALSE)+E39*VLOOKUP(CONCATENATE("Preparació per ",LOWER($D672)),$D$286:$AV$389,4,FALSE)+E39*VLOOKUP($D672,$D$286:$AV$389,6,FALSE)+E39*VLOOKUP(CONCATENATE("Preparació per ",LOWER($D672)),$D$286:$AV$389,6,FALSE)</f>
        <v>0</v>
      </c>
      <c r="F672" s="78">
        <f t="shared" si="342"/>
        <v>0</v>
      </c>
      <c r="G672" s="78">
        <f t="shared" si="342"/>
        <v>0</v>
      </c>
      <c r="H672" s="78">
        <f t="shared" si="342"/>
        <v>0</v>
      </c>
      <c r="I672" s="78">
        <f t="shared" si="342"/>
        <v>0</v>
      </c>
      <c r="J672" s="78">
        <f t="shared" si="342"/>
        <v>0</v>
      </c>
      <c r="K672" s="78">
        <f t="shared" si="342"/>
        <v>0</v>
      </c>
      <c r="L672" s="78">
        <f t="shared" si="342"/>
        <v>0</v>
      </c>
      <c r="M672" s="78">
        <f t="shared" si="342"/>
        <v>0</v>
      </c>
      <c r="N672" s="78">
        <f t="shared" si="342"/>
        <v>0</v>
      </c>
      <c r="O672" s="78">
        <f t="shared" si="342"/>
        <v>0</v>
      </c>
      <c r="P672" s="78">
        <f t="shared" si="342"/>
        <v>0</v>
      </c>
      <c r="Q672" s="80">
        <f t="shared" si="311"/>
        <v>0</v>
      </c>
    </row>
    <row r="673" spans="3:55" hidden="1">
      <c r="C673" s="62">
        <f t="shared" si="330"/>
        <v>0</v>
      </c>
      <c r="D673" s="62">
        <f t="shared" si="330"/>
        <v>0</v>
      </c>
      <c r="E673" s="78">
        <f t="shared" ref="E673:P673" si="343">E40*VLOOKUP($D673,$D$286:$AV$389,4,FALSE)+E40*VLOOKUP(CONCATENATE("Preparació per ",LOWER($D673)),$D$286:$AV$389,4,FALSE)+E40*VLOOKUP($D673,$D$286:$AV$389,6,FALSE)+E40*VLOOKUP(CONCATENATE("Preparació per ",LOWER($D673)),$D$286:$AV$389,6,FALSE)</f>
        <v>0</v>
      </c>
      <c r="F673" s="78">
        <f t="shared" si="343"/>
        <v>0</v>
      </c>
      <c r="G673" s="78">
        <f t="shared" si="343"/>
        <v>0</v>
      </c>
      <c r="H673" s="78">
        <f t="shared" si="343"/>
        <v>0</v>
      </c>
      <c r="I673" s="78">
        <f t="shared" si="343"/>
        <v>0</v>
      </c>
      <c r="J673" s="78">
        <f t="shared" si="343"/>
        <v>0</v>
      </c>
      <c r="K673" s="78">
        <f t="shared" si="343"/>
        <v>0</v>
      </c>
      <c r="L673" s="78">
        <f t="shared" si="343"/>
        <v>0</v>
      </c>
      <c r="M673" s="78">
        <f t="shared" si="343"/>
        <v>0</v>
      </c>
      <c r="N673" s="78">
        <f t="shared" si="343"/>
        <v>0</v>
      </c>
      <c r="O673" s="78">
        <f t="shared" si="343"/>
        <v>0</v>
      </c>
      <c r="P673" s="78">
        <f t="shared" si="343"/>
        <v>0</v>
      </c>
      <c r="Q673" s="80">
        <f t="shared" si="311"/>
        <v>0</v>
      </c>
    </row>
    <row r="674" spans="3:55" hidden="1">
      <c r="C674" s="55" t="str">
        <f t="shared" si="330"/>
        <v>RECOL.LECCIÓ</v>
      </c>
      <c r="D674" s="55" t="str">
        <f t="shared" si="330"/>
        <v>Recol.lecció bròcoli</v>
      </c>
      <c r="E674" s="79">
        <f t="shared" ref="E674:P674" si="344">E41*VLOOKUP($D674,$D$286:$AV$389,4,FALSE)+E41*VLOOKUP(CONCATENATE("Preparació per ",LOWER($D674)),$D$286:$AV$389,4,FALSE)+E41*VLOOKUP($D674,$D$286:$AV$389,6,FALSE)+E41*VLOOKUP(CONCATENATE("Preparació per ",LOWER($D674)),$D$286:$AV$389,6,FALSE)</f>
        <v>0</v>
      </c>
      <c r="F674" s="79">
        <f t="shared" si="344"/>
        <v>0</v>
      </c>
      <c r="G674" s="79">
        <f t="shared" si="344"/>
        <v>0</v>
      </c>
      <c r="H674" s="79">
        <f t="shared" si="344"/>
        <v>0</v>
      </c>
      <c r="I674" s="79">
        <f t="shared" si="344"/>
        <v>0</v>
      </c>
      <c r="J674" s="79">
        <f t="shared" si="344"/>
        <v>0</v>
      </c>
      <c r="K674" s="79">
        <f t="shared" si="344"/>
        <v>0</v>
      </c>
      <c r="L674" s="79">
        <f t="shared" si="344"/>
        <v>0</v>
      </c>
      <c r="M674" s="79">
        <f t="shared" si="344"/>
        <v>0</v>
      </c>
      <c r="N674" s="79">
        <f t="shared" si="344"/>
        <v>0</v>
      </c>
      <c r="O674" s="79">
        <f t="shared" si="344"/>
        <v>0</v>
      </c>
      <c r="P674" s="79">
        <f t="shared" si="344"/>
        <v>0</v>
      </c>
      <c r="Q674" s="80">
        <f t="shared" si="311"/>
        <v>0</v>
      </c>
    </row>
    <row r="675" spans="3:55" hidden="1">
      <c r="C675" s="55">
        <f t="shared" si="330"/>
        <v>0</v>
      </c>
      <c r="D675" s="55">
        <f t="shared" si="330"/>
        <v>0</v>
      </c>
      <c r="E675" s="79">
        <f t="shared" ref="E675:P675" si="345">E42*VLOOKUP($D675,$D$286:$AV$389,4,FALSE)+E42*VLOOKUP(CONCATENATE("Preparació per ",LOWER($D675)),$D$286:$AV$389,4,FALSE)+E42*VLOOKUP($D675,$D$286:$AV$389,6,FALSE)+E42*VLOOKUP(CONCATENATE("Preparació per ",LOWER($D675)),$D$286:$AV$389,6,FALSE)</f>
        <v>0</v>
      </c>
      <c r="F675" s="79">
        <f t="shared" si="345"/>
        <v>0</v>
      </c>
      <c r="G675" s="79">
        <f t="shared" si="345"/>
        <v>0</v>
      </c>
      <c r="H675" s="79">
        <f t="shared" si="345"/>
        <v>0</v>
      </c>
      <c r="I675" s="79">
        <f t="shared" si="345"/>
        <v>0</v>
      </c>
      <c r="J675" s="79">
        <f t="shared" si="345"/>
        <v>0</v>
      </c>
      <c r="K675" s="79">
        <f t="shared" si="345"/>
        <v>0</v>
      </c>
      <c r="L675" s="79">
        <f t="shared" si="345"/>
        <v>0</v>
      </c>
      <c r="M675" s="79">
        <f t="shared" si="345"/>
        <v>0</v>
      </c>
      <c r="N675" s="79">
        <f t="shared" si="345"/>
        <v>0</v>
      </c>
      <c r="O675" s="79">
        <f t="shared" si="345"/>
        <v>0</v>
      </c>
      <c r="P675" s="79">
        <f t="shared" si="345"/>
        <v>0</v>
      </c>
      <c r="Q675" s="80">
        <f t="shared" si="311"/>
        <v>0</v>
      </c>
    </row>
    <row r="676" spans="3:55" hidden="1">
      <c r="E676" s="80">
        <f>SUM(E641:E675)</f>
        <v>0</v>
      </c>
      <c r="F676" s="80">
        <f t="shared" ref="F676:P676" si="346">SUM(F641:F675)</f>
        <v>0</v>
      </c>
      <c r="G676" s="80">
        <f t="shared" si="346"/>
        <v>0</v>
      </c>
      <c r="H676" s="80">
        <f t="shared" si="346"/>
        <v>0</v>
      </c>
      <c r="I676" s="80">
        <f t="shared" si="346"/>
        <v>0</v>
      </c>
      <c r="J676" s="80">
        <f t="shared" si="346"/>
        <v>0</v>
      </c>
      <c r="K676" s="80">
        <f t="shared" si="346"/>
        <v>0</v>
      </c>
      <c r="L676" s="80">
        <f t="shared" si="346"/>
        <v>0</v>
      </c>
      <c r="M676" s="80">
        <f t="shared" si="346"/>
        <v>0</v>
      </c>
      <c r="N676" s="80">
        <f t="shared" si="346"/>
        <v>0</v>
      </c>
      <c r="O676" s="80">
        <f t="shared" si="346"/>
        <v>0</v>
      </c>
      <c r="P676" s="80">
        <f t="shared" si="346"/>
        <v>0</v>
      </c>
      <c r="Q676" s="5"/>
    </row>
    <row r="677" spans="3:55" hidden="1"/>
    <row r="678" spans="3:55" hidden="1"/>
    <row r="679" spans="3:55" hidden="1"/>
    <row r="680" spans="3:55" hidden="1"/>
    <row r="681" spans="3:55" hidden="1">
      <c r="D681" t="str">
        <f>CONCATENATE("Requeriments pel cultiu: ",E3)</f>
        <v>Requeriments pel cultiu: Bròcoli</v>
      </c>
      <c r="F681">
        <v>3</v>
      </c>
      <c r="G681">
        <v>4</v>
      </c>
      <c r="H681">
        <v>5</v>
      </c>
      <c r="I681">
        <v>6</v>
      </c>
      <c r="J681">
        <v>7</v>
      </c>
      <c r="K681">
        <v>8</v>
      </c>
      <c r="L681">
        <v>9</v>
      </c>
      <c r="M681">
        <v>10</v>
      </c>
      <c r="N681">
        <v>11</v>
      </c>
      <c r="O681">
        <v>12</v>
      </c>
      <c r="P681">
        <v>13</v>
      </c>
      <c r="Q681">
        <v>14</v>
      </c>
      <c r="R681">
        <v>15</v>
      </c>
      <c r="S681">
        <v>16</v>
      </c>
      <c r="T681">
        <v>17</v>
      </c>
      <c r="U681">
        <v>18</v>
      </c>
      <c r="V681">
        <v>19</v>
      </c>
      <c r="W681">
        <v>20</v>
      </c>
      <c r="X681">
        <v>21</v>
      </c>
      <c r="Y681">
        <v>22</v>
      </c>
      <c r="Z681">
        <v>23</v>
      </c>
      <c r="AA681">
        <v>24</v>
      </c>
      <c r="AB681">
        <v>25</v>
      </c>
      <c r="AC681">
        <v>26</v>
      </c>
      <c r="AD681">
        <v>27</v>
      </c>
      <c r="AE681">
        <v>28</v>
      </c>
      <c r="AF681">
        <v>29</v>
      </c>
      <c r="AG681">
        <v>30</v>
      </c>
      <c r="AH681">
        <v>31</v>
      </c>
      <c r="AI681">
        <v>32</v>
      </c>
      <c r="AJ681">
        <v>33</v>
      </c>
      <c r="AK681">
        <v>34</v>
      </c>
      <c r="AL681">
        <v>35</v>
      </c>
      <c r="AM681">
        <v>36</v>
      </c>
      <c r="AN681">
        <v>37</v>
      </c>
      <c r="AO681">
        <v>38</v>
      </c>
      <c r="AP681">
        <v>39</v>
      </c>
      <c r="AQ681">
        <v>40</v>
      </c>
      <c r="AR681">
        <v>41</v>
      </c>
      <c r="AS681">
        <v>42</v>
      </c>
      <c r="AT681">
        <v>43</v>
      </c>
      <c r="AU681">
        <v>44</v>
      </c>
      <c r="AV681">
        <v>45</v>
      </c>
      <c r="AW681">
        <v>46</v>
      </c>
      <c r="AX681">
        <v>47</v>
      </c>
      <c r="AY681">
        <v>48</v>
      </c>
      <c r="AZ681">
        <v>49</v>
      </c>
      <c r="BA681">
        <v>50</v>
      </c>
      <c r="BB681">
        <v>51</v>
      </c>
      <c r="BC681">
        <v>52</v>
      </c>
    </row>
    <row r="682" spans="3:55" ht="38.25" hidden="1" customHeight="1">
      <c r="F682" s="83" t="str">
        <f t="shared" ref="F682:BC682" si="347">+F285</f>
        <v>Persona no qualificada (h)</v>
      </c>
      <c r="G682" s="83" t="str">
        <f t="shared" si="347"/>
        <v>Tractor incloent tractorista (h)</v>
      </c>
      <c r="H682" s="83" t="str">
        <f t="shared" si="347"/>
        <v>Motocultor (h)</v>
      </c>
      <c r="I682" s="83" t="str">
        <f t="shared" si="347"/>
        <v>Persona qualificada (h)</v>
      </c>
      <c r="J682" s="83" t="str">
        <f t="shared" si="347"/>
        <v>Subsolador (h)</v>
      </c>
      <c r="K682" s="83" t="str">
        <f t="shared" si="347"/>
        <v>Fresadora (h)</v>
      </c>
      <c r="L682" s="83" t="str">
        <f t="shared" si="347"/>
        <v>Discos (h)</v>
      </c>
      <c r="M682" s="83" t="str">
        <f t="shared" si="347"/>
        <v>Estripadora (h)</v>
      </c>
      <c r="N682" s="83" t="str">
        <f t="shared" si="347"/>
        <v>Remolc (h)</v>
      </c>
      <c r="O682" s="83" t="str">
        <f t="shared" si="347"/>
        <v>Pala (h)</v>
      </c>
      <c r="P682" s="83" t="str">
        <f t="shared" si="347"/>
        <v>Compost (kg)</v>
      </c>
      <c r="Q682" s="83" t="str">
        <f t="shared" si="347"/>
        <v>Solcador de 3 solcs (h)</v>
      </c>
      <c r="R682" s="83" t="str">
        <f t="shared" si="347"/>
        <v>Planter col (u)</v>
      </c>
      <c r="S682" s="83" t="str">
        <f t="shared" si="347"/>
        <v>Ceballots calçots (kg)</v>
      </c>
      <c r="T682" s="83" t="str">
        <f t="shared" si="347"/>
        <v>Planter enciam (u)</v>
      </c>
      <c r="U682" s="83" t="str">
        <f t="shared" si="347"/>
        <v>Planter bleda (u)</v>
      </c>
      <c r="V682" s="83" t="str">
        <f t="shared" si="347"/>
        <v>Planter tomàquet (u)</v>
      </c>
      <c r="W682" s="83" t="str">
        <f t="shared" si="347"/>
        <v>Planter carbassa (u)</v>
      </c>
      <c r="X682" s="83" t="str">
        <f t="shared" si="347"/>
        <v>Llavor carbassa (u)</v>
      </c>
      <c r="Y682" s="83" t="str">
        <f t="shared" si="347"/>
        <v>Plantador (h)</v>
      </c>
      <c r="Z682" s="83" t="str">
        <f t="shared" si="347"/>
        <v>Furgoneta (h)</v>
      </c>
      <c r="AA682" s="83" t="str">
        <f t="shared" si="347"/>
        <v>Bicicleta de sembrar (h)</v>
      </c>
      <c r="AB682" s="83" t="str">
        <f t="shared" si="347"/>
        <v xml:space="preserve">cinta de reg (m) </v>
      </c>
      <c r="AC682" s="83" t="str">
        <f t="shared" si="347"/>
        <v>reg aspersió: tub,… (m)</v>
      </c>
      <c r="AD682" s="83" t="str">
        <f t="shared" si="347"/>
        <v>reg (L)</v>
      </c>
      <c r="AE682" s="83" t="str">
        <f t="shared" si="347"/>
        <v>Braços tractor (h)</v>
      </c>
      <c r="AF682" s="83" t="str">
        <f t="shared" si="347"/>
        <v>Bota (h)</v>
      </c>
      <c r="AG682" s="83" t="str">
        <f t="shared" si="347"/>
        <v>Bacillus thuringiensis (kg)</v>
      </c>
      <c r="AH682" s="83" t="str">
        <f t="shared" si="347"/>
        <v>Retenol (L)</v>
      </c>
      <c r="AI682" s="83" t="str">
        <f t="shared" si="347"/>
        <v>Purí d'ortiga (L)</v>
      </c>
      <c r="AJ682" s="83" t="str">
        <f t="shared" si="347"/>
        <v>Hidròxid de coure (kg)</v>
      </c>
      <c r="AK682" s="83" t="str">
        <f t="shared" si="347"/>
        <v>Ferramol per llimacs (kg)</v>
      </c>
      <c r="AL682" s="83" t="str">
        <f t="shared" si="347"/>
        <v>Sofre (kg)</v>
      </c>
      <c r="AM682" s="83" t="str">
        <f t="shared" si="347"/>
        <v>Oli de nim (L)</v>
      </c>
      <c r="AN682" s="83" t="str">
        <f t="shared" si="347"/>
        <v>Tallant (h)</v>
      </c>
      <c r="AO682" s="83" t="str">
        <f t="shared" si="347"/>
        <v>Plàstic (m2)</v>
      </c>
      <c r="AP682" s="83" t="str">
        <f t="shared" si="347"/>
        <v>Canyes (u)</v>
      </c>
      <c r="AQ682" s="83" t="str">
        <f t="shared" si="347"/>
        <v>Cost mensual terreny (m2)</v>
      </c>
      <c r="AR682" s="83" t="str">
        <f t="shared" si="347"/>
        <v>Caixes (u)</v>
      </c>
      <c r="AS682" s="83">
        <f t="shared" si="347"/>
        <v>0</v>
      </c>
      <c r="AT682" s="83" t="str">
        <f t="shared" si="347"/>
        <v>Collita (kg)</v>
      </c>
      <c r="AU682" s="83" t="str">
        <f t="shared" si="347"/>
        <v>Collita (u)</v>
      </c>
      <c r="AV682" s="83" t="str">
        <f t="shared" si="347"/>
        <v xml:space="preserve">Collita col (u) </v>
      </c>
      <c r="AW682" s="83" t="str">
        <f t="shared" si="347"/>
        <v>Collita bròcoli (kg)</v>
      </c>
      <c r="AX682" s="83" t="str">
        <f t="shared" si="347"/>
        <v xml:space="preserve">Collita calçot (u) </v>
      </c>
      <c r="AY682" s="83" t="str">
        <f t="shared" si="347"/>
        <v xml:space="preserve">Collita enciam (u) </v>
      </c>
      <c r="AZ682" s="83" t="str">
        <f t="shared" si="347"/>
        <v xml:space="preserve">Collita bledes a manats (u) </v>
      </c>
      <c r="BA682" s="83" t="str">
        <f t="shared" si="347"/>
        <v>Collita bledes (kg)</v>
      </c>
      <c r="BB682" s="83" t="str">
        <f t="shared" si="347"/>
        <v>Collita tomàquet (kg)</v>
      </c>
      <c r="BC682" s="83" t="str">
        <f t="shared" si="347"/>
        <v>Collita carbassa (kg)</v>
      </c>
    </row>
    <row r="683" spans="3:55" hidden="1">
      <c r="C683" s="51" t="str">
        <f t="shared" ref="C683:D702" si="348">+C8</f>
        <v>PREPARACIÓ DEL SÒL</v>
      </c>
      <c r="D683" s="51" t="str">
        <f t="shared" si="348"/>
        <v>Desbrossat amb discos</v>
      </c>
      <c r="E683" s="72"/>
      <c r="F683" s="86">
        <f t="shared" ref="F683:AK683" si="349">$Q8*VLOOKUP($D683,$D$286:$BC$389,F$681,FALSE)+$Q8*VLOOKUP(CONCATENATE("Preparació per ",LOWER($D683)),$D$286:$BC$389,F$681,FALSE)</f>
        <v>0</v>
      </c>
      <c r="G683" s="86">
        <f t="shared" si="349"/>
        <v>0</v>
      </c>
      <c r="H683" s="86">
        <f t="shared" si="349"/>
        <v>0</v>
      </c>
      <c r="I683" s="86">
        <f t="shared" si="349"/>
        <v>0</v>
      </c>
      <c r="J683" s="86">
        <f t="shared" si="349"/>
        <v>0</v>
      </c>
      <c r="K683" s="86">
        <f t="shared" si="349"/>
        <v>0</v>
      </c>
      <c r="L683" s="86">
        <f t="shared" si="349"/>
        <v>0</v>
      </c>
      <c r="M683" s="86">
        <f t="shared" si="349"/>
        <v>0</v>
      </c>
      <c r="N683" s="86">
        <f t="shared" si="349"/>
        <v>0</v>
      </c>
      <c r="O683" s="86">
        <f t="shared" si="349"/>
        <v>0</v>
      </c>
      <c r="P683" s="86">
        <f t="shared" si="349"/>
        <v>0</v>
      </c>
      <c r="Q683" s="86">
        <f t="shared" si="349"/>
        <v>0</v>
      </c>
      <c r="R683" s="86">
        <f t="shared" si="349"/>
        <v>0</v>
      </c>
      <c r="S683" s="86">
        <f t="shared" si="349"/>
        <v>0</v>
      </c>
      <c r="T683" s="86">
        <f t="shared" si="349"/>
        <v>0</v>
      </c>
      <c r="U683" s="86">
        <f t="shared" si="349"/>
        <v>0</v>
      </c>
      <c r="V683" s="86">
        <f t="shared" si="349"/>
        <v>0</v>
      </c>
      <c r="W683" s="86">
        <f t="shared" si="349"/>
        <v>0</v>
      </c>
      <c r="X683" s="86">
        <f t="shared" si="349"/>
        <v>0</v>
      </c>
      <c r="Y683" s="86">
        <f t="shared" si="349"/>
        <v>0</v>
      </c>
      <c r="Z683" s="86">
        <f t="shared" si="349"/>
        <v>0</v>
      </c>
      <c r="AA683" s="86">
        <f t="shared" si="349"/>
        <v>0</v>
      </c>
      <c r="AB683" s="86">
        <f t="shared" si="349"/>
        <v>0</v>
      </c>
      <c r="AC683" s="86">
        <f t="shared" si="349"/>
        <v>0</v>
      </c>
      <c r="AD683" s="86">
        <f t="shared" si="349"/>
        <v>0</v>
      </c>
      <c r="AE683" s="86">
        <f t="shared" si="349"/>
        <v>0</v>
      </c>
      <c r="AF683" s="86">
        <f t="shared" si="349"/>
        <v>0</v>
      </c>
      <c r="AG683" s="86">
        <f t="shared" si="349"/>
        <v>0</v>
      </c>
      <c r="AH683" s="86">
        <f t="shared" si="349"/>
        <v>0</v>
      </c>
      <c r="AI683" s="86">
        <f t="shared" si="349"/>
        <v>0</v>
      </c>
      <c r="AJ683" s="86">
        <f t="shared" si="349"/>
        <v>0</v>
      </c>
      <c r="AK683" s="86">
        <f t="shared" si="349"/>
        <v>0</v>
      </c>
      <c r="AL683" s="86">
        <f t="shared" ref="AL683:BC683" si="350">$Q8*VLOOKUP($D683,$D$286:$BC$389,AL$681,FALSE)+$Q8*VLOOKUP(CONCATENATE("Preparació per ",LOWER($D683)),$D$286:$BC$389,AL$681,FALSE)</f>
        <v>0</v>
      </c>
      <c r="AM683" s="86">
        <f t="shared" si="350"/>
        <v>0</v>
      </c>
      <c r="AN683" s="86">
        <f t="shared" si="350"/>
        <v>0</v>
      </c>
      <c r="AO683" s="86">
        <f t="shared" si="350"/>
        <v>0</v>
      </c>
      <c r="AP683" s="86">
        <f t="shared" si="350"/>
        <v>0</v>
      </c>
      <c r="AQ683" s="86">
        <f t="shared" si="350"/>
        <v>0</v>
      </c>
      <c r="AR683" s="86">
        <f t="shared" si="350"/>
        <v>0</v>
      </c>
      <c r="AS683" s="86">
        <f t="shared" si="350"/>
        <v>0</v>
      </c>
      <c r="AT683" s="86">
        <f t="shared" si="350"/>
        <v>0</v>
      </c>
      <c r="AU683" s="86">
        <f t="shared" si="350"/>
        <v>0</v>
      </c>
      <c r="AV683" s="86">
        <f t="shared" si="350"/>
        <v>0</v>
      </c>
      <c r="AW683" s="86">
        <f t="shared" si="350"/>
        <v>0</v>
      </c>
      <c r="AX683" s="86">
        <f t="shared" si="350"/>
        <v>0</v>
      </c>
      <c r="AY683" s="86">
        <f t="shared" si="350"/>
        <v>0</v>
      </c>
      <c r="AZ683" s="86">
        <f t="shared" si="350"/>
        <v>0</v>
      </c>
      <c r="BA683" s="86">
        <f t="shared" si="350"/>
        <v>0</v>
      </c>
      <c r="BB683" s="86">
        <f t="shared" si="350"/>
        <v>0</v>
      </c>
      <c r="BC683" s="86">
        <f t="shared" si="350"/>
        <v>0</v>
      </c>
    </row>
    <row r="684" spans="3:55" hidden="1">
      <c r="C684" s="51">
        <f t="shared" si="348"/>
        <v>0</v>
      </c>
      <c r="D684" s="51" t="str">
        <f t="shared" si="348"/>
        <v>Subsolat</v>
      </c>
      <c r="E684" s="72"/>
      <c r="F684" s="86">
        <f t="shared" ref="F684:AK684" si="351">$Q9*VLOOKUP($D684,$D$286:$BC$389,F$681,FALSE)+$Q9*VLOOKUP(CONCATENATE("Preparació per ",LOWER($D684)),$D$286:$BC$389,F$681,FALSE)</f>
        <v>0</v>
      </c>
      <c r="G684" s="86">
        <f t="shared" si="351"/>
        <v>0</v>
      </c>
      <c r="H684" s="86">
        <f t="shared" si="351"/>
        <v>0</v>
      </c>
      <c r="I684" s="86">
        <f t="shared" si="351"/>
        <v>0</v>
      </c>
      <c r="J684" s="86">
        <f t="shared" si="351"/>
        <v>0</v>
      </c>
      <c r="K684" s="86">
        <f t="shared" si="351"/>
        <v>0</v>
      </c>
      <c r="L684" s="86">
        <f t="shared" si="351"/>
        <v>0</v>
      </c>
      <c r="M684" s="86">
        <f t="shared" si="351"/>
        <v>0</v>
      </c>
      <c r="N684" s="86">
        <f t="shared" si="351"/>
        <v>0</v>
      </c>
      <c r="O684" s="86">
        <f t="shared" si="351"/>
        <v>0</v>
      </c>
      <c r="P684" s="86">
        <f t="shared" si="351"/>
        <v>0</v>
      </c>
      <c r="Q684" s="86">
        <f t="shared" si="351"/>
        <v>0</v>
      </c>
      <c r="R684" s="86">
        <f t="shared" si="351"/>
        <v>0</v>
      </c>
      <c r="S684" s="86">
        <f t="shared" si="351"/>
        <v>0</v>
      </c>
      <c r="T684" s="86">
        <f t="shared" si="351"/>
        <v>0</v>
      </c>
      <c r="U684" s="86">
        <f t="shared" si="351"/>
        <v>0</v>
      </c>
      <c r="V684" s="86">
        <f t="shared" si="351"/>
        <v>0</v>
      </c>
      <c r="W684" s="86">
        <f t="shared" si="351"/>
        <v>0</v>
      </c>
      <c r="X684" s="86">
        <f t="shared" si="351"/>
        <v>0</v>
      </c>
      <c r="Y684" s="86">
        <f t="shared" si="351"/>
        <v>0</v>
      </c>
      <c r="Z684" s="86">
        <f t="shared" si="351"/>
        <v>0</v>
      </c>
      <c r="AA684" s="86">
        <f t="shared" si="351"/>
        <v>0</v>
      </c>
      <c r="AB684" s="86">
        <f t="shared" si="351"/>
        <v>0</v>
      </c>
      <c r="AC684" s="86">
        <f t="shared" si="351"/>
        <v>0</v>
      </c>
      <c r="AD684" s="86">
        <f t="shared" si="351"/>
        <v>0</v>
      </c>
      <c r="AE684" s="86">
        <f t="shared" si="351"/>
        <v>0</v>
      </c>
      <c r="AF684" s="86">
        <f t="shared" si="351"/>
        <v>0</v>
      </c>
      <c r="AG684" s="86">
        <f t="shared" si="351"/>
        <v>0</v>
      </c>
      <c r="AH684" s="86">
        <f t="shared" si="351"/>
        <v>0</v>
      </c>
      <c r="AI684" s="86">
        <f t="shared" si="351"/>
        <v>0</v>
      </c>
      <c r="AJ684" s="86">
        <f t="shared" si="351"/>
        <v>0</v>
      </c>
      <c r="AK684" s="86">
        <f t="shared" si="351"/>
        <v>0</v>
      </c>
      <c r="AL684" s="86">
        <f t="shared" ref="AL684:BC684" si="352">$Q9*VLOOKUP($D684,$D$286:$BC$389,AL$681,FALSE)+$Q9*VLOOKUP(CONCATENATE("Preparació per ",LOWER($D684)),$D$286:$BC$389,AL$681,FALSE)</f>
        <v>0</v>
      </c>
      <c r="AM684" s="86">
        <f t="shared" si="352"/>
        <v>0</v>
      </c>
      <c r="AN684" s="86">
        <f t="shared" si="352"/>
        <v>0</v>
      </c>
      <c r="AO684" s="86">
        <f t="shared" si="352"/>
        <v>0</v>
      </c>
      <c r="AP684" s="86">
        <f t="shared" si="352"/>
        <v>0</v>
      </c>
      <c r="AQ684" s="86">
        <f t="shared" si="352"/>
        <v>0</v>
      </c>
      <c r="AR684" s="86">
        <f t="shared" si="352"/>
        <v>0</v>
      </c>
      <c r="AS684" s="86">
        <f t="shared" si="352"/>
        <v>0</v>
      </c>
      <c r="AT684" s="86">
        <f t="shared" si="352"/>
        <v>0</v>
      </c>
      <c r="AU684" s="86">
        <f t="shared" si="352"/>
        <v>0</v>
      </c>
      <c r="AV684" s="86">
        <f t="shared" si="352"/>
        <v>0</v>
      </c>
      <c r="AW684" s="86">
        <f t="shared" si="352"/>
        <v>0</v>
      </c>
      <c r="AX684" s="86">
        <f t="shared" si="352"/>
        <v>0</v>
      </c>
      <c r="AY684" s="86">
        <f t="shared" si="352"/>
        <v>0</v>
      </c>
      <c r="AZ684" s="86">
        <f t="shared" si="352"/>
        <v>0</v>
      </c>
      <c r="BA684" s="86">
        <f t="shared" si="352"/>
        <v>0</v>
      </c>
      <c r="BB684" s="86">
        <f t="shared" si="352"/>
        <v>0</v>
      </c>
      <c r="BC684" s="86">
        <f t="shared" si="352"/>
        <v>0</v>
      </c>
    </row>
    <row r="685" spans="3:55" hidden="1">
      <c r="C685" s="51">
        <f t="shared" si="348"/>
        <v>0</v>
      </c>
      <c r="D685" s="51" t="str">
        <f t="shared" si="348"/>
        <v>Estripat</v>
      </c>
      <c r="E685" s="72"/>
      <c r="F685" s="86">
        <f t="shared" ref="F685:AK685" si="353">$Q10*VLOOKUP($D685,$D$286:$BC$389,F$681,FALSE)+$Q10*VLOOKUP(CONCATENATE("Preparació per ",LOWER($D685)),$D$286:$BC$389,F$681,FALSE)</f>
        <v>0</v>
      </c>
      <c r="G685" s="86">
        <f t="shared" si="353"/>
        <v>0</v>
      </c>
      <c r="H685" s="86">
        <f t="shared" si="353"/>
        <v>0</v>
      </c>
      <c r="I685" s="86">
        <f t="shared" si="353"/>
        <v>0</v>
      </c>
      <c r="J685" s="86">
        <f t="shared" si="353"/>
        <v>0</v>
      </c>
      <c r="K685" s="86">
        <f t="shared" si="353"/>
        <v>0</v>
      </c>
      <c r="L685" s="86">
        <f t="shared" si="353"/>
        <v>0</v>
      </c>
      <c r="M685" s="86">
        <f t="shared" si="353"/>
        <v>0</v>
      </c>
      <c r="N685" s="86">
        <f t="shared" si="353"/>
        <v>0</v>
      </c>
      <c r="O685" s="86">
        <f t="shared" si="353"/>
        <v>0</v>
      </c>
      <c r="P685" s="86">
        <f t="shared" si="353"/>
        <v>0</v>
      </c>
      <c r="Q685" s="86">
        <f t="shared" si="353"/>
        <v>0</v>
      </c>
      <c r="R685" s="86">
        <f t="shared" si="353"/>
        <v>0</v>
      </c>
      <c r="S685" s="86">
        <f t="shared" si="353"/>
        <v>0</v>
      </c>
      <c r="T685" s="86">
        <f t="shared" si="353"/>
        <v>0</v>
      </c>
      <c r="U685" s="86">
        <f t="shared" si="353"/>
        <v>0</v>
      </c>
      <c r="V685" s="86">
        <f t="shared" si="353"/>
        <v>0</v>
      </c>
      <c r="W685" s="86">
        <f t="shared" si="353"/>
        <v>0</v>
      </c>
      <c r="X685" s="86">
        <f t="shared" si="353"/>
        <v>0</v>
      </c>
      <c r="Y685" s="86">
        <f t="shared" si="353"/>
        <v>0</v>
      </c>
      <c r="Z685" s="86">
        <f t="shared" si="353"/>
        <v>0</v>
      </c>
      <c r="AA685" s="86">
        <f t="shared" si="353"/>
        <v>0</v>
      </c>
      <c r="AB685" s="86">
        <f t="shared" si="353"/>
        <v>0</v>
      </c>
      <c r="AC685" s="86">
        <f t="shared" si="353"/>
        <v>0</v>
      </c>
      <c r="AD685" s="86">
        <f t="shared" si="353"/>
        <v>0</v>
      </c>
      <c r="AE685" s="86">
        <f t="shared" si="353"/>
        <v>0</v>
      </c>
      <c r="AF685" s="86">
        <f t="shared" si="353"/>
        <v>0</v>
      </c>
      <c r="AG685" s="86">
        <f t="shared" si="353"/>
        <v>0</v>
      </c>
      <c r="AH685" s="86">
        <f t="shared" si="353"/>
        <v>0</v>
      </c>
      <c r="AI685" s="86">
        <f t="shared" si="353"/>
        <v>0</v>
      </c>
      <c r="AJ685" s="86">
        <f t="shared" si="353"/>
        <v>0</v>
      </c>
      <c r="AK685" s="86">
        <f t="shared" si="353"/>
        <v>0</v>
      </c>
      <c r="AL685" s="86">
        <f t="shared" ref="AL685:BC685" si="354">$Q10*VLOOKUP($D685,$D$286:$BC$389,AL$681,FALSE)+$Q10*VLOOKUP(CONCATENATE("Preparació per ",LOWER($D685)),$D$286:$BC$389,AL$681,FALSE)</f>
        <v>0</v>
      </c>
      <c r="AM685" s="86">
        <f t="shared" si="354"/>
        <v>0</v>
      </c>
      <c r="AN685" s="86">
        <f t="shared" si="354"/>
        <v>0</v>
      </c>
      <c r="AO685" s="86">
        <f t="shared" si="354"/>
        <v>0</v>
      </c>
      <c r="AP685" s="86">
        <f t="shared" si="354"/>
        <v>0</v>
      </c>
      <c r="AQ685" s="86">
        <f t="shared" si="354"/>
        <v>0</v>
      </c>
      <c r="AR685" s="86">
        <f t="shared" si="354"/>
        <v>0</v>
      </c>
      <c r="AS685" s="86">
        <f t="shared" si="354"/>
        <v>0</v>
      </c>
      <c r="AT685" s="86">
        <f t="shared" si="354"/>
        <v>0</v>
      </c>
      <c r="AU685" s="86">
        <f t="shared" si="354"/>
        <v>0</v>
      </c>
      <c r="AV685" s="86">
        <f t="shared" si="354"/>
        <v>0</v>
      </c>
      <c r="AW685" s="86">
        <f t="shared" si="354"/>
        <v>0</v>
      </c>
      <c r="AX685" s="86">
        <f t="shared" si="354"/>
        <v>0</v>
      </c>
      <c r="AY685" s="86">
        <f t="shared" si="354"/>
        <v>0</v>
      </c>
      <c r="AZ685" s="86">
        <f t="shared" si="354"/>
        <v>0</v>
      </c>
      <c r="BA685" s="86">
        <f t="shared" si="354"/>
        <v>0</v>
      </c>
      <c r="BB685" s="86">
        <f t="shared" si="354"/>
        <v>0</v>
      </c>
      <c r="BC685" s="86">
        <f t="shared" si="354"/>
        <v>0</v>
      </c>
    </row>
    <row r="686" spans="3:55" hidden="1">
      <c r="C686" s="51">
        <f t="shared" si="348"/>
        <v>0</v>
      </c>
      <c r="D686" s="51" t="str">
        <f t="shared" si="348"/>
        <v>Fresat</v>
      </c>
      <c r="E686" s="72"/>
      <c r="F686" s="86">
        <f t="shared" ref="F686:AK686" si="355">$Q11*VLOOKUP($D686,$D$286:$BC$389,F$681,FALSE)+$Q11*VLOOKUP(CONCATENATE("Preparació per ",LOWER($D686)),$D$286:$BC$389,F$681,FALSE)</f>
        <v>0</v>
      </c>
      <c r="G686" s="86">
        <f t="shared" si="355"/>
        <v>0</v>
      </c>
      <c r="H686" s="86">
        <f t="shared" si="355"/>
        <v>0</v>
      </c>
      <c r="I686" s="86">
        <f t="shared" si="355"/>
        <v>0</v>
      </c>
      <c r="J686" s="86">
        <f t="shared" si="355"/>
        <v>0</v>
      </c>
      <c r="K686" s="86">
        <f t="shared" si="355"/>
        <v>0</v>
      </c>
      <c r="L686" s="86">
        <f t="shared" si="355"/>
        <v>0</v>
      </c>
      <c r="M686" s="86">
        <f t="shared" si="355"/>
        <v>0</v>
      </c>
      <c r="N686" s="86">
        <f t="shared" si="355"/>
        <v>0</v>
      </c>
      <c r="O686" s="86">
        <f t="shared" si="355"/>
        <v>0</v>
      </c>
      <c r="P686" s="86">
        <f t="shared" si="355"/>
        <v>0</v>
      </c>
      <c r="Q686" s="86">
        <f t="shared" si="355"/>
        <v>0</v>
      </c>
      <c r="R686" s="86">
        <f t="shared" si="355"/>
        <v>0</v>
      </c>
      <c r="S686" s="86">
        <f t="shared" si="355"/>
        <v>0</v>
      </c>
      <c r="T686" s="86">
        <f t="shared" si="355"/>
        <v>0</v>
      </c>
      <c r="U686" s="86">
        <f t="shared" si="355"/>
        <v>0</v>
      </c>
      <c r="V686" s="86">
        <f t="shared" si="355"/>
        <v>0</v>
      </c>
      <c r="W686" s="86">
        <f t="shared" si="355"/>
        <v>0</v>
      </c>
      <c r="X686" s="86">
        <f t="shared" si="355"/>
        <v>0</v>
      </c>
      <c r="Y686" s="86">
        <f t="shared" si="355"/>
        <v>0</v>
      </c>
      <c r="Z686" s="86">
        <f t="shared" si="355"/>
        <v>0</v>
      </c>
      <c r="AA686" s="86">
        <f t="shared" si="355"/>
        <v>0</v>
      </c>
      <c r="AB686" s="86">
        <f t="shared" si="355"/>
        <v>0</v>
      </c>
      <c r="AC686" s="86">
        <f t="shared" si="355"/>
        <v>0</v>
      </c>
      <c r="AD686" s="86">
        <f t="shared" si="355"/>
        <v>0</v>
      </c>
      <c r="AE686" s="86">
        <f t="shared" si="355"/>
        <v>0</v>
      </c>
      <c r="AF686" s="86">
        <f t="shared" si="355"/>
        <v>0</v>
      </c>
      <c r="AG686" s="86">
        <f t="shared" si="355"/>
        <v>0</v>
      </c>
      <c r="AH686" s="86">
        <f t="shared" si="355"/>
        <v>0</v>
      </c>
      <c r="AI686" s="86">
        <f t="shared" si="355"/>
        <v>0</v>
      </c>
      <c r="AJ686" s="86">
        <f t="shared" si="355"/>
        <v>0</v>
      </c>
      <c r="AK686" s="86">
        <f t="shared" si="355"/>
        <v>0</v>
      </c>
      <c r="AL686" s="86">
        <f t="shared" ref="AL686:BC686" si="356">$Q11*VLOOKUP($D686,$D$286:$BC$389,AL$681,FALSE)+$Q11*VLOOKUP(CONCATENATE("Preparació per ",LOWER($D686)),$D$286:$BC$389,AL$681,FALSE)</f>
        <v>0</v>
      </c>
      <c r="AM686" s="86">
        <f t="shared" si="356"/>
        <v>0</v>
      </c>
      <c r="AN686" s="86">
        <f t="shared" si="356"/>
        <v>0</v>
      </c>
      <c r="AO686" s="86">
        <f t="shared" si="356"/>
        <v>0</v>
      </c>
      <c r="AP686" s="86">
        <f t="shared" si="356"/>
        <v>0</v>
      </c>
      <c r="AQ686" s="86">
        <f t="shared" si="356"/>
        <v>0</v>
      </c>
      <c r="AR686" s="86">
        <f t="shared" si="356"/>
        <v>0</v>
      </c>
      <c r="AS686" s="86">
        <f t="shared" si="356"/>
        <v>0</v>
      </c>
      <c r="AT686" s="86">
        <f t="shared" si="356"/>
        <v>0</v>
      </c>
      <c r="AU686" s="86">
        <f t="shared" si="356"/>
        <v>0</v>
      </c>
      <c r="AV686" s="86">
        <f t="shared" si="356"/>
        <v>0</v>
      </c>
      <c r="AW686" s="86">
        <f t="shared" si="356"/>
        <v>0</v>
      </c>
      <c r="AX686" s="86">
        <f t="shared" si="356"/>
        <v>0</v>
      </c>
      <c r="AY686" s="86">
        <f t="shared" si="356"/>
        <v>0</v>
      </c>
      <c r="AZ686" s="86">
        <f t="shared" si="356"/>
        <v>0</v>
      </c>
      <c r="BA686" s="86">
        <f t="shared" si="356"/>
        <v>0</v>
      </c>
      <c r="BB686" s="86">
        <f t="shared" si="356"/>
        <v>0</v>
      </c>
      <c r="BC686" s="86">
        <f t="shared" si="356"/>
        <v>0</v>
      </c>
    </row>
    <row r="687" spans="3:55" hidden="1">
      <c r="C687" s="51">
        <f t="shared" si="348"/>
        <v>0</v>
      </c>
      <c r="D687" s="51">
        <f t="shared" si="348"/>
        <v>0</v>
      </c>
      <c r="E687" s="72"/>
      <c r="F687" s="86">
        <f t="shared" ref="F687:AK687" si="357">$Q12*VLOOKUP($D687,$D$286:$BC$389,F$681,FALSE)+$Q12*VLOOKUP(CONCATENATE("Preparació per ",LOWER($D687)),$D$286:$BC$389,F$681,FALSE)</f>
        <v>0</v>
      </c>
      <c r="G687" s="86">
        <f t="shared" si="357"/>
        <v>0</v>
      </c>
      <c r="H687" s="86">
        <f t="shared" si="357"/>
        <v>0</v>
      </c>
      <c r="I687" s="86">
        <f t="shared" si="357"/>
        <v>0</v>
      </c>
      <c r="J687" s="86">
        <f t="shared" si="357"/>
        <v>0</v>
      </c>
      <c r="K687" s="86">
        <f t="shared" si="357"/>
        <v>0</v>
      </c>
      <c r="L687" s="86">
        <f t="shared" si="357"/>
        <v>0</v>
      </c>
      <c r="M687" s="86">
        <f t="shared" si="357"/>
        <v>0</v>
      </c>
      <c r="N687" s="86">
        <f t="shared" si="357"/>
        <v>0</v>
      </c>
      <c r="O687" s="86">
        <f t="shared" si="357"/>
        <v>0</v>
      </c>
      <c r="P687" s="86">
        <f t="shared" si="357"/>
        <v>0</v>
      </c>
      <c r="Q687" s="86">
        <f t="shared" si="357"/>
        <v>0</v>
      </c>
      <c r="R687" s="86">
        <f t="shared" si="357"/>
        <v>0</v>
      </c>
      <c r="S687" s="86">
        <f t="shared" si="357"/>
        <v>0</v>
      </c>
      <c r="T687" s="86">
        <f t="shared" si="357"/>
        <v>0</v>
      </c>
      <c r="U687" s="86">
        <f t="shared" si="357"/>
        <v>0</v>
      </c>
      <c r="V687" s="86">
        <f t="shared" si="357"/>
        <v>0</v>
      </c>
      <c r="W687" s="86">
        <f t="shared" si="357"/>
        <v>0</v>
      </c>
      <c r="X687" s="86">
        <f t="shared" si="357"/>
        <v>0</v>
      </c>
      <c r="Y687" s="86">
        <f t="shared" si="357"/>
        <v>0</v>
      </c>
      <c r="Z687" s="86">
        <f t="shared" si="357"/>
        <v>0</v>
      </c>
      <c r="AA687" s="86">
        <f t="shared" si="357"/>
        <v>0</v>
      </c>
      <c r="AB687" s="86">
        <f t="shared" si="357"/>
        <v>0</v>
      </c>
      <c r="AC687" s="86">
        <f t="shared" si="357"/>
        <v>0</v>
      </c>
      <c r="AD687" s="86">
        <f t="shared" si="357"/>
        <v>0</v>
      </c>
      <c r="AE687" s="86">
        <f t="shared" si="357"/>
        <v>0</v>
      </c>
      <c r="AF687" s="86">
        <f t="shared" si="357"/>
        <v>0</v>
      </c>
      <c r="AG687" s="86">
        <f t="shared" si="357"/>
        <v>0</v>
      </c>
      <c r="AH687" s="86">
        <f t="shared" si="357"/>
        <v>0</v>
      </c>
      <c r="AI687" s="86">
        <f t="shared" si="357"/>
        <v>0</v>
      </c>
      <c r="AJ687" s="86">
        <f t="shared" si="357"/>
        <v>0</v>
      </c>
      <c r="AK687" s="86">
        <f t="shared" si="357"/>
        <v>0</v>
      </c>
      <c r="AL687" s="86">
        <f t="shared" ref="AL687:BC687" si="358">$Q12*VLOOKUP($D687,$D$286:$BC$389,AL$681,FALSE)+$Q12*VLOOKUP(CONCATENATE("Preparació per ",LOWER($D687)),$D$286:$BC$389,AL$681,FALSE)</f>
        <v>0</v>
      </c>
      <c r="AM687" s="86">
        <f t="shared" si="358"/>
        <v>0</v>
      </c>
      <c r="AN687" s="86">
        <f t="shared" si="358"/>
        <v>0</v>
      </c>
      <c r="AO687" s="86">
        <f t="shared" si="358"/>
        <v>0</v>
      </c>
      <c r="AP687" s="86">
        <f t="shared" si="358"/>
        <v>0</v>
      </c>
      <c r="AQ687" s="86">
        <f t="shared" si="358"/>
        <v>0</v>
      </c>
      <c r="AR687" s="86">
        <f t="shared" si="358"/>
        <v>0</v>
      </c>
      <c r="AS687" s="86">
        <f t="shared" si="358"/>
        <v>0</v>
      </c>
      <c r="AT687" s="86">
        <f t="shared" si="358"/>
        <v>0</v>
      </c>
      <c r="AU687" s="86">
        <f t="shared" si="358"/>
        <v>0</v>
      </c>
      <c r="AV687" s="86">
        <f t="shared" si="358"/>
        <v>0</v>
      </c>
      <c r="AW687" s="86">
        <f t="shared" si="358"/>
        <v>0</v>
      </c>
      <c r="AX687" s="86">
        <f t="shared" si="358"/>
        <v>0</v>
      </c>
      <c r="AY687" s="86">
        <f t="shared" si="358"/>
        <v>0</v>
      </c>
      <c r="AZ687" s="86">
        <f t="shared" si="358"/>
        <v>0</v>
      </c>
      <c r="BA687" s="86">
        <f t="shared" si="358"/>
        <v>0</v>
      </c>
      <c r="BB687" s="86">
        <f t="shared" si="358"/>
        <v>0</v>
      </c>
      <c r="BC687" s="86">
        <f t="shared" si="358"/>
        <v>0</v>
      </c>
    </row>
    <row r="688" spans="3:55" hidden="1">
      <c r="C688" s="51">
        <f t="shared" si="348"/>
        <v>0</v>
      </c>
      <c r="D688" s="51">
        <f t="shared" si="348"/>
        <v>0</v>
      </c>
      <c r="E688" s="72"/>
      <c r="F688" s="86">
        <f t="shared" ref="F688:AK688" si="359">$Q13*VLOOKUP($D688,$D$286:$BC$389,F$681,FALSE)+$Q13*VLOOKUP(CONCATENATE("Preparació per ",LOWER($D688)),$D$286:$BC$389,F$681,FALSE)</f>
        <v>0</v>
      </c>
      <c r="G688" s="86">
        <f t="shared" si="359"/>
        <v>0</v>
      </c>
      <c r="H688" s="86">
        <f t="shared" si="359"/>
        <v>0</v>
      </c>
      <c r="I688" s="86">
        <f t="shared" si="359"/>
        <v>0</v>
      </c>
      <c r="J688" s="86">
        <f t="shared" si="359"/>
        <v>0</v>
      </c>
      <c r="K688" s="86">
        <f t="shared" si="359"/>
        <v>0</v>
      </c>
      <c r="L688" s="86">
        <f t="shared" si="359"/>
        <v>0</v>
      </c>
      <c r="M688" s="86">
        <f t="shared" si="359"/>
        <v>0</v>
      </c>
      <c r="N688" s="86">
        <f t="shared" si="359"/>
        <v>0</v>
      </c>
      <c r="O688" s="86">
        <f t="shared" si="359"/>
        <v>0</v>
      </c>
      <c r="P688" s="86">
        <f t="shared" si="359"/>
        <v>0</v>
      </c>
      <c r="Q688" s="86">
        <f t="shared" si="359"/>
        <v>0</v>
      </c>
      <c r="R688" s="86">
        <f t="shared" si="359"/>
        <v>0</v>
      </c>
      <c r="S688" s="86">
        <f t="shared" si="359"/>
        <v>0</v>
      </c>
      <c r="T688" s="86">
        <f t="shared" si="359"/>
        <v>0</v>
      </c>
      <c r="U688" s="86">
        <f t="shared" si="359"/>
        <v>0</v>
      </c>
      <c r="V688" s="86">
        <f t="shared" si="359"/>
        <v>0</v>
      </c>
      <c r="W688" s="86">
        <f t="shared" si="359"/>
        <v>0</v>
      </c>
      <c r="X688" s="86">
        <f t="shared" si="359"/>
        <v>0</v>
      </c>
      <c r="Y688" s="86">
        <f t="shared" si="359"/>
        <v>0</v>
      </c>
      <c r="Z688" s="86">
        <f t="shared" si="359"/>
        <v>0</v>
      </c>
      <c r="AA688" s="86">
        <f t="shared" si="359"/>
        <v>0</v>
      </c>
      <c r="AB688" s="86">
        <f t="shared" si="359"/>
        <v>0</v>
      </c>
      <c r="AC688" s="86">
        <f t="shared" si="359"/>
        <v>0</v>
      </c>
      <c r="AD688" s="86">
        <f t="shared" si="359"/>
        <v>0</v>
      </c>
      <c r="AE688" s="86">
        <f t="shared" si="359"/>
        <v>0</v>
      </c>
      <c r="AF688" s="86">
        <f t="shared" si="359"/>
        <v>0</v>
      </c>
      <c r="AG688" s="86">
        <f t="shared" si="359"/>
        <v>0</v>
      </c>
      <c r="AH688" s="86">
        <f t="shared" si="359"/>
        <v>0</v>
      </c>
      <c r="AI688" s="86">
        <f t="shared" si="359"/>
        <v>0</v>
      </c>
      <c r="AJ688" s="86">
        <f t="shared" si="359"/>
        <v>0</v>
      </c>
      <c r="AK688" s="86">
        <f t="shared" si="359"/>
        <v>0</v>
      </c>
      <c r="AL688" s="86">
        <f t="shared" ref="AL688:BC688" si="360">$Q13*VLOOKUP($D688,$D$286:$BC$389,AL$681,FALSE)+$Q13*VLOOKUP(CONCATENATE("Preparació per ",LOWER($D688)),$D$286:$BC$389,AL$681,FALSE)</f>
        <v>0</v>
      </c>
      <c r="AM688" s="86">
        <f t="shared" si="360"/>
        <v>0</v>
      </c>
      <c r="AN688" s="86">
        <f t="shared" si="360"/>
        <v>0</v>
      </c>
      <c r="AO688" s="86">
        <f t="shared" si="360"/>
        <v>0</v>
      </c>
      <c r="AP688" s="86">
        <f t="shared" si="360"/>
        <v>0</v>
      </c>
      <c r="AQ688" s="86">
        <f t="shared" si="360"/>
        <v>0</v>
      </c>
      <c r="AR688" s="86">
        <f t="shared" si="360"/>
        <v>0</v>
      </c>
      <c r="AS688" s="86">
        <f t="shared" si="360"/>
        <v>0</v>
      </c>
      <c r="AT688" s="86">
        <f t="shared" si="360"/>
        <v>0</v>
      </c>
      <c r="AU688" s="86">
        <f t="shared" si="360"/>
        <v>0</v>
      </c>
      <c r="AV688" s="86">
        <f t="shared" si="360"/>
        <v>0</v>
      </c>
      <c r="AW688" s="86">
        <f t="shared" si="360"/>
        <v>0</v>
      </c>
      <c r="AX688" s="86">
        <f t="shared" si="360"/>
        <v>0</v>
      </c>
      <c r="AY688" s="86">
        <f t="shared" si="360"/>
        <v>0</v>
      </c>
      <c r="AZ688" s="86">
        <f t="shared" si="360"/>
        <v>0</v>
      </c>
      <c r="BA688" s="86">
        <f t="shared" si="360"/>
        <v>0</v>
      </c>
      <c r="BB688" s="86">
        <f t="shared" si="360"/>
        <v>0</v>
      </c>
      <c r="BC688" s="86">
        <f t="shared" si="360"/>
        <v>0</v>
      </c>
    </row>
    <row r="689" spans="3:55" hidden="1">
      <c r="C689" s="51">
        <f t="shared" si="348"/>
        <v>0</v>
      </c>
      <c r="D689" s="51">
        <f t="shared" si="348"/>
        <v>0</v>
      </c>
      <c r="E689" s="72"/>
      <c r="F689" s="86">
        <f t="shared" ref="F689:AK689" si="361">$Q14*VLOOKUP($D689,$D$286:$BC$389,F$681,FALSE)+$Q14*VLOOKUP(CONCATENATE("Preparació per ",LOWER($D689)),$D$286:$BC$389,F$681,FALSE)</f>
        <v>0</v>
      </c>
      <c r="G689" s="86">
        <f t="shared" si="361"/>
        <v>0</v>
      </c>
      <c r="H689" s="86">
        <f t="shared" si="361"/>
        <v>0</v>
      </c>
      <c r="I689" s="86">
        <f t="shared" si="361"/>
        <v>0</v>
      </c>
      <c r="J689" s="86">
        <f t="shared" si="361"/>
        <v>0</v>
      </c>
      <c r="K689" s="86">
        <f t="shared" si="361"/>
        <v>0</v>
      </c>
      <c r="L689" s="86">
        <f t="shared" si="361"/>
        <v>0</v>
      </c>
      <c r="M689" s="86">
        <f t="shared" si="361"/>
        <v>0</v>
      </c>
      <c r="N689" s="86">
        <f t="shared" si="361"/>
        <v>0</v>
      </c>
      <c r="O689" s="86">
        <f t="shared" si="361"/>
        <v>0</v>
      </c>
      <c r="P689" s="86">
        <f t="shared" si="361"/>
        <v>0</v>
      </c>
      <c r="Q689" s="86">
        <f t="shared" si="361"/>
        <v>0</v>
      </c>
      <c r="R689" s="86">
        <f t="shared" si="361"/>
        <v>0</v>
      </c>
      <c r="S689" s="86">
        <f t="shared" si="361"/>
        <v>0</v>
      </c>
      <c r="T689" s="86">
        <f t="shared" si="361"/>
        <v>0</v>
      </c>
      <c r="U689" s="86">
        <f t="shared" si="361"/>
        <v>0</v>
      </c>
      <c r="V689" s="86">
        <f t="shared" si="361"/>
        <v>0</v>
      </c>
      <c r="W689" s="86">
        <f t="shared" si="361"/>
        <v>0</v>
      </c>
      <c r="X689" s="86">
        <f t="shared" si="361"/>
        <v>0</v>
      </c>
      <c r="Y689" s="86">
        <f t="shared" si="361"/>
        <v>0</v>
      </c>
      <c r="Z689" s="86">
        <f t="shared" si="361"/>
        <v>0</v>
      </c>
      <c r="AA689" s="86">
        <f t="shared" si="361"/>
        <v>0</v>
      </c>
      <c r="AB689" s="86">
        <f t="shared" si="361"/>
        <v>0</v>
      </c>
      <c r="AC689" s="86">
        <f t="shared" si="361"/>
        <v>0</v>
      </c>
      <c r="AD689" s="86">
        <f t="shared" si="361"/>
        <v>0</v>
      </c>
      <c r="AE689" s="86">
        <f t="shared" si="361"/>
        <v>0</v>
      </c>
      <c r="AF689" s="86">
        <f t="shared" si="361"/>
        <v>0</v>
      </c>
      <c r="AG689" s="86">
        <f t="shared" si="361"/>
        <v>0</v>
      </c>
      <c r="AH689" s="86">
        <f t="shared" si="361"/>
        <v>0</v>
      </c>
      <c r="AI689" s="86">
        <f t="shared" si="361"/>
        <v>0</v>
      </c>
      <c r="AJ689" s="86">
        <f t="shared" si="361"/>
        <v>0</v>
      </c>
      <c r="AK689" s="86">
        <f t="shared" si="361"/>
        <v>0</v>
      </c>
      <c r="AL689" s="86">
        <f t="shared" ref="AL689:BC689" si="362">$Q14*VLOOKUP($D689,$D$286:$BC$389,AL$681,FALSE)+$Q14*VLOOKUP(CONCATENATE("Preparació per ",LOWER($D689)),$D$286:$BC$389,AL$681,FALSE)</f>
        <v>0</v>
      </c>
      <c r="AM689" s="86">
        <f t="shared" si="362"/>
        <v>0</v>
      </c>
      <c r="AN689" s="86">
        <f t="shared" si="362"/>
        <v>0</v>
      </c>
      <c r="AO689" s="86">
        <f t="shared" si="362"/>
        <v>0</v>
      </c>
      <c r="AP689" s="86">
        <f t="shared" si="362"/>
        <v>0</v>
      </c>
      <c r="AQ689" s="86">
        <f t="shared" si="362"/>
        <v>0</v>
      </c>
      <c r="AR689" s="86">
        <f t="shared" si="362"/>
        <v>0</v>
      </c>
      <c r="AS689" s="86">
        <f t="shared" si="362"/>
        <v>0</v>
      </c>
      <c r="AT689" s="86">
        <f t="shared" si="362"/>
        <v>0</v>
      </c>
      <c r="AU689" s="86">
        <f t="shared" si="362"/>
        <v>0</v>
      </c>
      <c r="AV689" s="86">
        <f t="shared" si="362"/>
        <v>0</v>
      </c>
      <c r="AW689" s="86">
        <f t="shared" si="362"/>
        <v>0</v>
      </c>
      <c r="AX689" s="86">
        <f t="shared" si="362"/>
        <v>0</v>
      </c>
      <c r="AY689" s="86">
        <f t="shared" si="362"/>
        <v>0</v>
      </c>
      <c r="AZ689" s="86">
        <f t="shared" si="362"/>
        <v>0</v>
      </c>
      <c r="BA689" s="86">
        <f t="shared" si="362"/>
        <v>0</v>
      </c>
      <c r="BB689" s="86">
        <f t="shared" si="362"/>
        <v>0</v>
      </c>
      <c r="BC689" s="86">
        <f t="shared" si="362"/>
        <v>0</v>
      </c>
    </row>
    <row r="690" spans="3:55" hidden="1">
      <c r="C690" s="53" t="str">
        <f t="shared" si="348"/>
        <v>ADOBAT</v>
      </c>
      <c r="D690" s="53" t="str">
        <f t="shared" si="348"/>
        <v>Aplicació de compost (60 t/ha)</v>
      </c>
      <c r="E690" s="73"/>
      <c r="F690" s="87">
        <f t="shared" ref="F690:AK690" si="363">$Q15*VLOOKUP($D690,$D$286:$BC$389,F$681,FALSE)+$Q15*VLOOKUP(CONCATENATE("Preparació per ",LOWER($D690)),$D$286:$BC$389,F$681,FALSE)</f>
        <v>0</v>
      </c>
      <c r="G690" s="87">
        <f t="shared" si="363"/>
        <v>0</v>
      </c>
      <c r="H690" s="87">
        <f t="shared" si="363"/>
        <v>0</v>
      </c>
      <c r="I690" s="87">
        <f t="shared" si="363"/>
        <v>0</v>
      </c>
      <c r="J690" s="87">
        <f t="shared" si="363"/>
        <v>0</v>
      </c>
      <c r="K690" s="87">
        <f t="shared" si="363"/>
        <v>0</v>
      </c>
      <c r="L690" s="87">
        <f t="shared" si="363"/>
        <v>0</v>
      </c>
      <c r="M690" s="87">
        <f t="shared" si="363"/>
        <v>0</v>
      </c>
      <c r="N690" s="87">
        <f t="shared" si="363"/>
        <v>0</v>
      </c>
      <c r="O690" s="87">
        <f t="shared" si="363"/>
        <v>0</v>
      </c>
      <c r="P690" s="87">
        <f t="shared" si="363"/>
        <v>0</v>
      </c>
      <c r="Q690" s="87">
        <f t="shared" si="363"/>
        <v>0</v>
      </c>
      <c r="R690" s="87">
        <f t="shared" si="363"/>
        <v>0</v>
      </c>
      <c r="S690" s="87">
        <f t="shared" si="363"/>
        <v>0</v>
      </c>
      <c r="T690" s="87">
        <f t="shared" si="363"/>
        <v>0</v>
      </c>
      <c r="U690" s="87">
        <f t="shared" si="363"/>
        <v>0</v>
      </c>
      <c r="V690" s="87">
        <f t="shared" si="363"/>
        <v>0</v>
      </c>
      <c r="W690" s="87">
        <f t="shared" si="363"/>
        <v>0</v>
      </c>
      <c r="X690" s="87">
        <f t="shared" si="363"/>
        <v>0</v>
      </c>
      <c r="Y690" s="87">
        <f t="shared" si="363"/>
        <v>0</v>
      </c>
      <c r="Z690" s="87">
        <f t="shared" si="363"/>
        <v>0</v>
      </c>
      <c r="AA690" s="87">
        <f t="shared" si="363"/>
        <v>0</v>
      </c>
      <c r="AB690" s="87">
        <f t="shared" si="363"/>
        <v>0</v>
      </c>
      <c r="AC690" s="87">
        <f t="shared" si="363"/>
        <v>0</v>
      </c>
      <c r="AD690" s="87">
        <f t="shared" si="363"/>
        <v>0</v>
      </c>
      <c r="AE690" s="87">
        <f t="shared" si="363"/>
        <v>0</v>
      </c>
      <c r="AF690" s="87">
        <f t="shared" si="363"/>
        <v>0</v>
      </c>
      <c r="AG690" s="87">
        <f t="shared" si="363"/>
        <v>0</v>
      </c>
      <c r="AH690" s="87">
        <f t="shared" si="363"/>
        <v>0</v>
      </c>
      <c r="AI690" s="87">
        <f t="shared" si="363"/>
        <v>0</v>
      </c>
      <c r="AJ690" s="87">
        <f t="shared" si="363"/>
        <v>0</v>
      </c>
      <c r="AK690" s="87">
        <f t="shared" si="363"/>
        <v>0</v>
      </c>
      <c r="AL690" s="87">
        <f t="shared" ref="AL690:BC690" si="364">$Q15*VLOOKUP($D690,$D$286:$BC$389,AL$681,FALSE)+$Q15*VLOOKUP(CONCATENATE("Preparació per ",LOWER($D690)),$D$286:$BC$389,AL$681,FALSE)</f>
        <v>0</v>
      </c>
      <c r="AM690" s="87">
        <f t="shared" si="364"/>
        <v>0</v>
      </c>
      <c r="AN690" s="87">
        <f t="shared" si="364"/>
        <v>0</v>
      </c>
      <c r="AO690" s="87">
        <f t="shared" si="364"/>
        <v>0</v>
      </c>
      <c r="AP690" s="87">
        <f t="shared" si="364"/>
        <v>0</v>
      </c>
      <c r="AQ690" s="87">
        <f t="shared" si="364"/>
        <v>0</v>
      </c>
      <c r="AR690" s="87">
        <f t="shared" si="364"/>
        <v>0</v>
      </c>
      <c r="AS690" s="87">
        <f t="shared" si="364"/>
        <v>0</v>
      </c>
      <c r="AT690" s="87">
        <f t="shared" si="364"/>
        <v>0</v>
      </c>
      <c r="AU690" s="87">
        <f t="shared" si="364"/>
        <v>0</v>
      </c>
      <c r="AV690" s="87">
        <f t="shared" si="364"/>
        <v>0</v>
      </c>
      <c r="AW690" s="87">
        <f t="shared" si="364"/>
        <v>0</v>
      </c>
      <c r="AX690" s="87">
        <f t="shared" si="364"/>
        <v>0</v>
      </c>
      <c r="AY690" s="87">
        <f t="shared" si="364"/>
        <v>0</v>
      </c>
      <c r="AZ690" s="87">
        <f t="shared" si="364"/>
        <v>0</v>
      </c>
      <c r="BA690" s="87">
        <f t="shared" si="364"/>
        <v>0</v>
      </c>
      <c r="BB690" s="87">
        <f t="shared" si="364"/>
        <v>0</v>
      </c>
      <c r="BC690" s="87">
        <f t="shared" si="364"/>
        <v>0</v>
      </c>
    </row>
    <row r="691" spans="3:55" hidden="1">
      <c r="C691" s="53">
        <f t="shared" si="348"/>
        <v>0</v>
      </c>
      <c r="D691" s="53">
        <f t="shared" si="348"/>
        <v>0</v>
      </c>
      <c r="E691" s="73"/>
      <c r="F691" s="87">
        <f t="shared" ref="F691:AK691" si="365">$Q16*VLOOKUP($D691,$D$286:$BC$389,F$681,FALSE)+$Q16*VLOOKUP(CONCATENATE("Preparació per ",LOWER($D691)),$D$286:$BC$389,F$681,FALSE)</f>
        <v>0</v>
      </c>
      <c r="G691" s="87">
        <f t="shared" si="365"/>
        <v>0</v>
      </c>
      <c r="H691" s="87">
        <f t="shared" si="365"/>
        <v>0</v>
      </c>
      <c r="I691" s="87">
        <f t="shared" si="365"/>
        <v>0</v>
      </c>
      <c r="J691" s="87">
        <f t="shared" si="365"/>
        <v>0</v>
      </c>
      <c r="K691" s="87">
        <f t="shared" si="365"/>
        <v>0</v>
      </c>
      <c r="L691" s="87">
        <f t="shared" si="365"/>
        <v>0</v>
      </c>
      <c r="M691" s="87">
        <f t="shared" si="365"/>
        <v>0</v>
      </c>
      <c r="N691" s="87">
        <f t="shared" si="365"/>
        <v>0</v>
      </c>
      <c r="O691" s="87">
        <f t="shared" si="365"/>
        <v>0</v>
      </c>
      <c r="P691" s="87">
        <f t="shared" si="365"/>
        <v>0</v>
      </c>
      <c r="Q691" s="87">
        <f t="shared" si="365"/>
        <v>0</v>
      </c>
      <c r="R691" s="87">
        <f t="shared" si="365"/>
        <v>0</v>
      </c>
      <c r="S691" s="87">
        <f t="shared" si="365"/>
        <v>0</v>
      </c>
      <c r="T691" s="87">
        <f t="shared" si="365"/>
        <v>0</v>
      </c>
      <c r="U691" s="87">
        <f t="shared" si="365"/>
        <v>0</v>
      </c>
      <c r="V691" s="87">
        <f t="shared" si="365"/>
        <v>0</v>
      </c>
      <c r="W691" s="87">
        <f t="shared" si="365"/>
        <v>0</v>
      </c>
      <c r="X691" s="87">
        <f t="shared" si="365"/>
        <v>0</v>
      </c>
      <c r="Y691" s="87">
        <f t="shared" si="365"/>
        <v>0</v>
      </c>
      <c r="Z691" s="87">
        <f t="shared" si="365"/>
        <v>0</v>
      </c>
      <c r="AA691" s="87">
        <f t="shared" si="365"/>
        <v>0</v>
      </c>
      <c r="AB691" s="87">
        <f t="shared" si="365"/>
        <v>0</v>
      </c>
      <c r="AC691" s="87">
        <f t="shared" si="365"/>
        <v>0</v>
      </c>
      <c r="AD691" s="87">
        <f t="shared" si="365"/>
        <v>0</v>
      </c>
      <c r="AE691" s="87">
        <f t="shared" si="365"/>
        <v>0</v>
      </c>
      <c r="AF691" s="87">
        <f t="shared" si="365"/>
        <v>0</v>
      </c>
      <c r="AG691" s="87">
        <f t="shared" si="365"/>
        <v>0</v>
      </c>
      <c r="AH691" s="87">
        <f t="shared" si="365"/>
        <v>0</v>
      </c>
      <c r="AI691" s="87">
        <f t="shared" si="365"/>
        <v>0</v>
      </c>
      <c r="AJ691" s="87">
        <f t="shared" si="365"/>
        <v>0</v>
      </c>
      <c r="AK691" s="87">
        <f t="shared" si="365"/>
        <v>0</v>
      </c>
      <c r="AL691" s="87">
        <f t="shared" ref="AL691:BC691" si="366">$Q16*VLOOKUP($D691,$D$286:$BC$389,AL$681,FALSE)+$Q16*VLOOKUP(CONCATENATE("Preparació per ",LOWER($D691)),$D$286:$BC$389,AL$681,FALSE)</f>
        <v>0</v>
      </c>
      <c r="AM691" s="87">
        <f t="shared" si="366"/>
        <v>0</v>
      </c>
      <c r="AN691" s="87">
        <f t="shared" si="366"/>
        <v>0</v>
      </c>
      <c r="AO691" s="87">
        <f t="shared" si="366"/>
        <v>0</v>
      </c>
      <c r="AP691" s="87">
        <f t="shared" si="366"/>
        <v>0</v>
      </c>
      <c r="AQ691" s="87">
        <f t="shared" si="366"/>
        <v>0</v>
      </c>
      <c r="AR691" s="87">
        <f t="shared" si="366"/>
        <v>0</v>
      </c>
      <c r="AS691" s="87">
        <f t="shared" si="366"/>
        <v>0</v>
      </c>
      <c r="AT691" s="87">
        <f t="shared" si="366"/>
        <v>0</v>
      </c>
      <c r="AU691" s="87">
        <f t="shared" si="366"/>
        <v>0</v>
      </c>
      <c r="AV691" s="87">
        <f t="shared" si="366"/>
        <v>0</v>
      </c>
      <c r="AW691" s="87">
        <f t="shared" si="366"/>
        <v>0</v>
      </c>
      <c r="AX691" s="87">
        <f t="shared" si="366"/>
        <v>0</v>
      </c>
      <c r="AY691" s="87">
        <f t="shared" si="366"/>
        <v>0</v>
      </c>
      <c r="AZ691" s="87">
        <f t="shared" si="366"/>
        <v>0</v>
      </c>
      <c r="BA691" s="87">
        <f t="shared" si="366"/>
        <v>0</v>
      </c>
      <c r="BB691" s="87">
        <f t="shared" si="366"/>
        <v>0</v>
      </c>
      <c r="BC691" s="87">
        <f t="shared" si="366"/>
        <v>0</v>
      </c>
    </row>
    <row r="692" spans="3:55" hidden="1">
      <c r="C692" s="53">
        <f t="shared" si="348"/>
        <v>0</v>
      </c>
      <c r="D692" s="53">
        <f t="shared" si="348"/>
        <v>0</v>
      </c>
      <c r="E692" s="73"/>
      <c r="F692" s="87">
        <f t="shared" ref="F692:AK692" si="367">$Q17*VLOOKUP($D692,$D$286:$BC$389,F$681,FALSE)+$Q17*VLOOKUP(CONCATENATE("Preparació per ",LOWER($D692)),$D$286:$BC$389,F$681,FALSE)</f>
        <v>0</v>
      </c>
      <c r="G692" s="87">
        <f t="shared" si="367"/>
        <v>0</v>
      </c>
      <c r="H692" s="87">
        <f t="shared" si="367"/>
        <v>0</v>
      </c>
      <c r="I692" s="87">
        <f t="shared" si="367"/>
        <v>0</v>
      </c>
      <c r="J692" s="87">
        <f t="shared" si="367"/>
        <v>0</v>
      </c>
      <c r="K692" s="87">
        <f t="shared" si="367"/>
        <v>0</v>
      </c>
      <c r="L692" s="87">
        <f t="shared" si="367"/>
        <v>0</v>
      </c>
      <c r="M692" s="87">
        <f t="shared" si="367"/>
        <v>0</v>
      </c>
      <c r="N692" s="87">
        <f t="shared" si="367"/>
        <v>0</v>
      </c>
      <c r="O692" s="87">
        <f t="shared" si="367"/>
        <v>0</v>
      </c>
      <c r="P692" s="87">
        <f t="shared" si="367"/>
        <v>0</v>
      </c>
      <c r="Q692" s="87">
        <f t="shared" si="367"/>
        <v>0</v>
      </c>
      <c r="R692" s="87">
        <f t="shared" si="367"/>
        <v>0</v>
      </c>
      <c r="S692" s="87">
        <f t="shared" si="367"/>
        <v>0</v>
      </c>
      <c r="T692" s="87">
        <f t="shared" si="367"/>
        <v>0</v>
      </c>
      <c r="U692" s="87">
        <f t="shared" si="367"/>
        <v>0</v>
      </c>
      <c r="V692" s="87">
        <f t="shared" si="367"/>
        <v>0</v>
      </c>
      <c r="W692" s="87">
        <f t="shared" si="367"/>
        <v>0</v>
      </c>
      <c r="X692" s="87">
        <f t="shared" si="367"/>
        <v>0</v>
      </c>
      <c r="Y692" s="87">
        <f t="shared" si="367"/>
        <v>0</v>
      </c>
      <c r="Z692" s="87">
        <f t="shared" si="367"/>
        <v>0</v>
      </c>
      <c r="AA692" s="87">
        <f t="shared" si="367"/>
        <v>0</v>
      </c>
      <c r="AB692" s="87">
        <f t="shared" si="367"/>
        <v>0</v>
      </c>
      <c r="AC692" s="87">
        <f t="shared" si="367"/>
        <v>0</v>
      </c>
      <c r="AD692" s="87">
        <f t="shared" si="367"/>
        <v>0</v>
      </c>
      <c r="AE692" s="87">
        <f t="shared" si="367"/>
        <v>0</v>
      </c>
      <c r="AF692" s="87">
        <f t="shared" si="367"/>
        <v>0</v>
      </c>
      <c r="AG692" s="87">
        <f t="shared" si="367"/>
        <v>0</v>
      </c>
      <c r="AH692" s="87">
        <f t="shared" si="367"/>
        <v>0</v>
      </c>
      <c r="AI692" s="87">
        <f t="shared" si="367"/>
        <v>0</v>
      </c>
      <c r="AJ692" s="87">
        <f t="shared" si="367"/>
        <v>0</v>
      </c>
      <c r="AK692" s="87">
        <f t="shared" si="367"/>
        <v>0</v>
      </c>
      <c r="AL692" s="87">
        <f t="shared" ref="AL692:BC692" si="368">$Q17*VLOOKUP($D692,$D$286:$BC$389,AL$681,FALSE)+$Q17*VLOOKUP(CONCATENATE("Preparació per ",LOWER($D692)),$D$286:$BC$389,AL$681,FALSE)</f>
        <v>0</v>
      </c>
      <c r="AM692" s="87">
        <f t="shared" si="368"/>
        <v>0</v>
      </c>
      <c r="AN692" s="87">
        <f t="shared" si="368"/>
        <v>0</v>
      </c>
      <c r="AO692" s="87">
        <f t="shared" si="368"/>
        <v>0</v>
      </c>
      <c r="AP692" s="87">
        <f t="shared" si="368"/>
        <v>0</v>
      </c>
      <c r="AQ692" s="87">
        <f t="shared" si="368"/>
        <v>0</v>
      </c>
      <c r="AR692" s="87">
        <f t="shared" si="368"/>
        <v>0</v>
      </c>
      <c r="AS692" s="87">
        <f t="shared" si="368"/>
        <v>0</v>
      </c>
      <c r="AT692" s="87">
        <f t="shared" si="368"/>
        <v>0</v>
      </c>
      <c r="AU692" s="87">
        <f t="shared" si="368"/>
        <v>0</v>
      </c>
      <c r="AV692" s="87">
        <f t="shared" si="368"/>
        <v>0</v>
      </c>
      <c r="AW692" s="87">
        <f t="shared" si="368"/>
        <v>0</v>
      </c>
      <c r="AX692" s="87">
        <f t="shared" si="368"/>
        <v>0</v>
      </c>
      <c r="AY692" s="87">
        <f t="shared" si="368"/>
        <v>0</v>
      </c>
      <c r="AZ692" s="87">
        <f t="shared" si="368"/>
        <v>0</v>
      </c>
      <c r="BA692" s="87">
        <f t="shared" si="368"/>
        <v>0</v>
      </c>
      <c r="BB692" s="87">
        <f t="shared" si="368"/>
        <v>0</v>
      </c>
      <c r="BC692" s="87">
        <f t="shared" si="368"/>
        <v>0</v>
      </c>
    </row>
    <row r="693" spans="3:55" hidden="1">
      <c r="C693" s="53">
        <f t="shared" si="348"/>
        <v>0</v>
      </c>
      <c r="D693" s="53">
        <f t="shared" si="348"/>
        <v>0</v>
      </c>
      <c r="E693" s="73"/>
      <c r="F693" s="87">
        <f t="shared" ref="F693:AK693" si="369">$Q18*VLOOKUP($D693,$D$286:$BC$389,F$681,FALSE)+$Q18*VLOOKUP(CONCATENATE("Preparació per ",LOWER($D693)),$D$286:$BC$389,F$681,FALSE)</f>
        <v>0</v>
      </c>
      <c r="G693" s="87">
        <f t="shared" si="369"/>
        <v>0</v>
      </c>
      <c r="H693" s="87">
        <f t="shared" si="369"/>
        <v>0</v>
      </c>
      <c r="I693" s="87">
        <f t="shared" si="369"/>
        <v>0</v>
      </c>
      <c r="J693" s="87">
        <f t="shared" si="369"/>
        <v>0</v>
      </c>
      <c r="K693" s="87">
        <f t="shared" si="369"/>
        <v>0</v>
      </c>
      <c r="L693" s="87">
        <f t="shared" si="369"/>
        <v>0</v>
      </c>
      <c r="M693" s="87">
        <f t="shared" si="369"/>
        <v>0</v>
      </c>
      <c r="N693" s="87">
        <f t="shared" si="369"/>
        <v>0</v>
      </c>
      <c r="O693" s="87">
        <f t="shared" si="369"/>
        <v>0</v>
      </c>
      <c r="P693" s="87">
        <f t="shared" si="369"/>
        <v>0</v>
      </c>
      <c r="Q693" s="87">
        <f t="shared" si="369"/>
        <v>0</v>
      </c>
      <c r="R693" s="87">
        <f t="shared" si="369"/>
        <v>0</v>
      </c>
      <c r="S693" s="87">
        <f t="shared" si="369"/>
        <v>0</v>
      </c>
      <c r="T693" s="87">
        <f t="shared" si="369"/>
        <v>0</v>
      </c>
      <c r="U693" s="87">
        <f t="shared" si="369"/>
        <v>0</v>
      </c>
      <c r="V693" s="87">
        <f t="shared" si="369"/>
        <v>0</v>
      </c>
      <c r="W693" s="87">
        <f t="shared" si="369"/>
        <v>0</v>
      </c>
      <c r="X693" s="87">
        <f t="shared" si="369"/>
        <v>0</v>
      </c>
      <c r="Y693" s="87">
        <f t="shared" si="369"/>
        <v>0</v>
      </c>
      <c r="Z693" s="87">
        <f t="shared" si="369"/>
        <v>0</v>
      </c>
      <c r="AA693" s="87">
        <f t="shared" si="369"/>
        <v>0</v>
      </c>
      <c r="AB693" s="87">
        <f t="shared" si="369"/>
        <v>0</v>
      </c>
      <c r="AC693" s="87">
        <f t="shared" si="369"/>
        <v>0</v>
      </c>
      <c r="AD693" s="87">
        <f t="shared" si="369"/>
        <v>0</v>
      </c>
      <c r="AE693" s="87">
        <f t="shared" si="369"/>
        <v>0</v>
      </c>
      <c r="AF693" s="87">
        <f t="shared" si="369"/>
        <v>0</v>
      </c>
      <c r="AG693" s="87">
        <f t="shared" si="369"/>
        <v>0</v>
      </c>
      <c r="AH693" s="87">
        <f t="shared" si="369"/>
        <v>0</v>
      </c>
      <c r="AI693" s="87">
        <f t="shared" si="369"/>
        <v>0</v>
      </c>
      <c r="AJ693" s="87">
        <f t="shared" si="369"/>
        <v>0</v>
      </c>
      <c r="AK693" s="87">
        <f t="shared" si="369"/>
        <v>0</v>
      </c>
      <c r="AL693" s="87">
        <f t="shared" ref="AL693:BC693" si="370">$Q18*VLOOKUP($D693,$D$286:$BC$389,AL$681,FALSE)+$Q18*VLOOKUP(CONCATENATE("Preparació per ",LOWER($D693)),$D$286:$BC$389,AL$681,FALSE)</f>
        <v>0</v>
      </c>
      <c r="AM693" s="87">
        <f t="shared" si="370"/>
        <v>0</v>
      </c>
      <c r="AN693" s="87">
        <f t="shared" si="370"/>
        <v>0</v>
      </c>
      <c r="AO693" s="87">
        <f t="shared" si="370"/>
        <v>0</v>
      </c>
      <c r="AP693" s="87">
        <f t="shared" si="370"/>
        <v>0</v>
      </c>
      <c r="AQ693" s="87">
        <f t="shared" si="370"/>
        <v>0</v>
      </c>
      <c r="AR693" s="87">
        <f t="shared" si="370"/>
        <v>0</v>
      </c>
      <c r="AS693" s="87">
        <f t="shared" si="370"/>
        <v>0</v>
      </c>
      <c r="AT693" s="87">
        <f t="shared" si="370"/>
        <v>0</v>
      </c>
      <c r="AU693" s="87">
        <f t="shared" si="370"/>
        <v>0</v>
      </c>
      <c r="AV693" s="87">
        <f t="shared" si="370"/>
        <v>0</v>
      </c>
      <c r="AW693" s="87">
        <f t="shared" si="370"/>
        <v>0</v>
      </c>
      <c r="AX693" s="87">
        <f t="shared" si="370"/>
        <v>0</v>
      </c>
      <c r="AY693" s="87">
        <f t="shared" si="370"/>
        <v>0</v>
      </c>
      <c r="AZ693" s="87">
        <f t="shared" si="370"/>
        <v>0</v>
      </c>
      <c r="BA693" s="87">
        <f t="shared" si="370"/>
        <v>0</v>
      </c>
      <c r="BB693" s="87">
        <f t="shared" si="370"/>
        <v>0</v>
      </c>
      <c r="BC693" s="87">
        <f t="shared" si="370"/>
        <v>0</v>
      </c>
    </row>
    <row r="694" spans="3:55" hidden="1">
      <c r="C694" s="56" t="str">
        <f t="shared" si="348"/>
        <v>PLANTACIÓ</v>
      </c>
      <c r="D694" s="56" t="str">
        <f t="shared" si="348"/>
        <v>Plantació manual col o bròcoli</v>
      </c>
      <c r="E694" s="74"/>
      <c r="F694" s="88">
        <f t="shared" ref="F694:AK694" si="371">$Q19*VLOOKUP($D694,$D$286:$BC$389,F$681,FALSE)+$Q19*VLOOKUP(CONCATENATE("Preparació per ",LOWER($D694)),$D$286:$BC$389,F$681,FALSE)</f>
        <v>0</v>
      </c>
      <c r="G694" s="88">
        <f t="shared" si="371"/>
        <v>0</v>
      </c>
      <c r="H694" s="88">
        <f t="shared" si="371"/>
        <v>0</v>
      </c>
      <c r="I694" s="88">
        <f t="shared" si="371"/>
        <v>0</v>
      </c>
      <c r="J694" s="88">
        <f t="shared" si="371"/>
        <v>0</v>
      </c>
      <c r="K694" s="88">
        <f t="shared" si="371"/>
        <v>0</v>
      </c>
      <c r="L694" s="88">
        <f t="shared" si="371"/>
        <v>0</v>
      </c>
      <c r="M694" s="88">
        <f t="shared" si="371"/>
        <v>0</v>
      </c>
      <c r="N694" s="88">
        <f t="shared" si="371"/>
        <v>0</v>
      </c>
      <c r="O694" s="88">
        <f t="shared" si="371"/>
        <v>0</v>
      </c>
      <c r="P694" s="88">
        <f t="shared" si="371"/>
        <v>0</v>
      </c>
      <c r="Q694" s="88">
        <f t="shared" si="371"/>
        <v>0</v>
      </c>
      <c r="R694" s="88">
        <f t="shared" si="371"/>
        <v>0</v>
      </c>
      <c r="S694" s="88">
        <f t="shared" si="371"/>
        <v>0</v>
      </c>
      <c r="T694" s="88">
        <f t="shared" si="371"/>
        <v>0</v>
      </c>
      <c r="U694" s="88">
        <f t="shared" si="371"/>
        <v>0</v>
      </c>
      <c r="V694" s="88">
        <f t="shared" si="371"/>
        <v>0</v>
      </c>
      <c r="W694" s="88">
        <f t="shared" si="371"/>
        <v>0</v>
      </c>
      <c r="X694" s="88">
        <f t="shared" si="371"/>
        <v>0</v>
      </c>
      <c r="Y694" s="88">
        <f t="shared" si="371"/>
        <v>0</v>
      </c>
      <c r="Z694" s="88">
        <f t="shared" si="371"/>
        <v>0</v>
      </c>
      <c r="AA694" s="88">
        <f t="shared" si="371"/>
        <v>0</v>
      </c>
      <c r="AB694" s="88">
        <f t="shared" si="371"/>
        <v>0</v>
      </c>
      <c r="AC694" s="88">
        <f t="shared" si="371"/>
        <v>0</v>
      </c>
      <c r="AD694" s="88">
        <f t="shared" si="371"/>
        <v>0</v>
      </c>
      <c r="AE694" s="88">
        <f t="shared" si="371"/>
        <v>0</v>
      </c>
      <c r="AF694" s="88">
        <f t="shared" si="371"/>
        <v>0</v>
      </c>
      <c r="AG694" s="88">
        <f t="shared" si="371"/>
        <v>0</v>
      </c>
      <c r="AH694" s="88">
        <f t="shared" si="371"/>
        <v>0</v>
      </c>
      <c r="AI694" s="88">
        <f t="shared" si="371"/>
        <v>0</v>
      </c>
      <c r="AJ694" s="88">
        <f t="shared" si="371"/>
        <v>0</v>
      </c>
      <c r="AK694" s="88">
        <f t="shared" si="371"/>
        <v>0</v>
      </c>
      <c r="AL694" s="88">
        <f t="shared" ref="AL694:BC694" si="372">$Q19*VLOOKUP($D694,$D$286:$BC$389,AL$681,FALSE)+$Q19*VLOOKUP(CONCATENATE("Preparació per ",LOWER($D694)),$D$286:$BC$389,AL$681,FALSE)</f>
        <v>0</v>
      </c>
      <c r="AM694" s="88">
        <f t="shared" si="372"/>
        <v>0</v>
      </c>
      <c r="AN694" s="88">
        <f t="shared" si="372"/>
        <v>0</v>
      </c>
      <c r="AO694" s="88">
        <f t="shared" si="372"/>
        <v>0</v>
      </c>
      <c r="AP694" s="88">
        <f t="shared" si="372"/>
        <v>0</v>
      </c>
      <c r="AQ694" s="88">
        <f t="shared" si="372"/>
        <v>0</v>
      </c>
      <c r="AR694" s="88">
        <f t="shared" si="372"/>
        <v>0</v>
      </c>
      <c r="AS694" s="88">
        <f t="shared" si="372"/>
        <v>0</v>
      </c>
      <c r="AT694" s="88">
        <f t="shared" si="372"/>
        <v>0</v>
      </c>
      <c r="AU694" s="88">
        <f t="shared" si="372"/>
        <v>0</v>
      </c>
      <c r="AV694" s="88">
        <f t="shared" si="372"/>
        <v>0</v>
      </c>
      <c r="AW694" s="88">
        <f t="shared" si="372"/>
        <v>0</v>
      </c>
      <c r="AX694" s="88">
        <f t="shared" si="372"/>
        <v>0</v>
      </c>
      <c r="AY694" s="88">
        <f t="shared" si="372"/>
        <v>0</v>
      </c>
      <c r="AZ694" s="88">
        <f t="shared" si="372"/>
        <v>0</v>
      </c>
      <c r="BA694" s="88">
        <f t="shared" si="372"/>
        <v>0</v>
      </c>
      <c r="BB694" s="88">
        <f t="shared" si="372"/>
        <v>0</v>
      </c>
      <c r="BC694" s="88">
        <f t="shared" si="372"/>
        <v>0</v>
      </c>
    </row>
    <row r="695" spans="3:55" hidden="1">
      <c r="C695" s="56">
        <f t="shared" si="348"/>
        <v>0</v>
      </c>
      <c r="D695" s="56">
        <f t="shared" si="348"/>
        <v>0</v>
      </c>
      <c r="E695" s="74"/>
      <c r="F695" s="88">
        <f t="shared" ref="F695:AK695" si="373">$Q20*VLOOKUP($D695,$D$286:$BC$389,F$681,FALSE)+$Q20*VLOOKUP(CONCATENATE("Preparació per ",LOWER($D695)),$D$286:$BC$389,F$681,FALSE)</f>
        <v>0</v>
      </c>
      <c r="G695" s="88">
        <f t="shared" si="373"/>
        <v>0</v>
      </c>
      <c r="H695" s="88">
        <f t="shared" si="373"/>
        <v>0</v>
      </c>
      <c r="I695" s="88">
        <f t="shared" si="373"/>
        <v>0</v>
      </c>
      <c r="J695" s="88">
        <f t="shared" si="373"/>
        <v>0</v>
      </c>
      <c r="K695" s="88">
        <f t="shared" si="373"/>
        <v>0</v>
      </c>
      <c r="L695" s="88">
        <f t="shared" si="373"/>
        <v>0</v>
      </c>
      <c r="M695" s="88">
        <f t="shared" si="373"/>
        <v>0</v>
      </c>
      <c r="N695" s="88">
        <f t="shared" si="373"/>
        <v>0</v>
      </c>
      <c r="O695" s="88">
        <f t="shared" si="373"/>
        <v>0</v>
      </c>
      <c r="P695" s="88">
        <f t="shared" si="373"/>
        <v>0</v>
      </c>
      <c r="Q695" s="88">
        <f t="shared" si="373"/>
        <v>0</v>
      </c>
      <c r="R695" s="88">
        <f t="shared" si="373"/>
        <v>0</v>
      </c>
      <c r="S695" s="88">
        <f t="shared" si="373"/>
        <v>0</v>
      </c>
      <c r="T695" s="88">
        <f t="shared" si="373"/>
        <v>0</v>
      </c>
      <c r="U695" s="88">
        <f t="shared" si="373"/>
        <v>0</v>
      </c>
      <c r="V695" s="88">
        <f t="shared" si="373"/>
        <v>0</v>
      </c>
      <c r="W695" s="88">
        <f t="shared" si="373"/>
        <v>0</v>
      </c>
      <c r="X695" s="88">
        <f t="shared" si="373"/>
        <v>0</v>
      </c>
      <c r="Y695" s="88">
        <f t="shared" si="373"/>
        <v>0</v>
      </c>
      <c r="Z695" s="88">
        <f t="shared" si="373"/>
        <v>0</v>
      </c>
      <c r="AA695" s="88">
        <f t="shared" si="373"/>
        <v>0</v>
      </c>
      <c r="AB695" s="88">
        <f t="shared" si="373"/>
        <v>0</v>
      </c>
      <c r="AC695" s="88">
        <f t="shared" si="373"/>
        <v>0</v>
      </c>
      <c r="AD695" s="88">
        <f t="shared" si="373"/>
        <v>0</v>
      </c>
      <c r="AE695" s="88">
        <f t="shared" si="373"/>
        <v>0</v>
      </c>
      <c r="AF695" s="88">
        <f t="shared" si="373"/>
        <v>0</v>
      </c>
      <c r="AG695" s="88">
        <f t="shared" si="373"/>
        <v>0</v>
      </c>
      <c r="AH695" s="88">
        <f t="shared" si="373"/>
        <v>0</v>
      </c>
      <c r="AI695" s="88">
        <f t="shared" si="373"/>
        <v>0</v>
      </c>
      <c r="AJ695" s="88">
        <f t="shared" si="373"/>
        <v>0</v>
      </c>
      <c r="AK695" s="88">
        <f t="shared" si="373"/>
        <v>0</v>
      </c>
      <c r="AL695" s="88">
        <f t="shared" ref="AL695:BC695" si="374">$Q20*VLOOKUP($D695,$D$286:$BC$389,AL$681,FALSE)+$Q20*VLOOKUP(CONCATENATE("Preparació per ",LOWER($D695)),$D$286:$BC$389,AL$681,FALSE)</f>
        <v>0</v>
      </c>
      <c r="AM695" s="88">
        <f t="shared" si="374"/>
        <v>0</v>
      </c>
      <c r="AN695" s="88">
        <f t="shared" si="374"/>
        <v>0</v>
      </c>
      <c r="AO695" s="88">
        <f t="shared" si="374"/>
        <v>0</v>
      </c>
      <c r="AP695" s="88">
        <f t="shared" si="374"/>
        <v>0</v>
      </c>
      <c r="AQ695" s="88">
        <f t="shared" si="374"/>
        <v>0</v>
      </c>
      <c r="AR695" s="88">
        <f t="shared" si="374"/>
        <v>0</v>
      </c>
      <c r="AS695" s="88">
        <f t="shared" si="374"/>
        <v>0</v>
      </c>
      <c r="AT695" s="88">
        <f t="shared" si="374"/>
        <v>0</v>
      </c>
      <c r="AU695" s="88">
        <f t="shared" si="374"/>
        <v>0</v>
      </c>
      <c r="AV695" s="88">
        <f t="shared" si="374"/>
        <v>0</v>
      </c>
      <c r="AW695" s="88">
        <f t="shared" si="374"/>
        <v>0</v>
      </c>
      <c r="AX695" s="88">
        <f t="shared" si="374"/>
        <v>0</v>
      </c>
      <c r="AY695" s="88">
        <f t="shared" si="374"/>
        <v>0</v>
      </c>
      <c r="AZ695" s="88">
        <f t="shared" si="374"/>
        <v>0</v>
      </c>
      <c r="BA695" s="88">
        <f t="shared" si="374"/>
        <v>0</v>
      </c>
      <c r="BB695" s="88">
        <f t="shared" si="374"/>
        <v>0</v>
      </c>
      <c r="BC695" s="88">
        <f t="shared" si="374"/>
        <v>0</v>
      </c>
    </row>
    <row r="696" spans="3:55" hidden="1">
      <c r="C696" s="56">
        <f t="shared" si="348"/>
        <v>0</v>
      </c>
      <c r="D696" s="56">
        <f t="shared" si="348"/>
        <v>0</v>
      </c>
      <c r="E696" s="74"/>
      <c r="F696" s="88">
        <f t="shared" ref="F696:AJ696" si="375">$Q21*VLOOKUP($D696,$D$286:$BC$389,F$681,FALSE)+$Q21*VLOOKUP(CONCATENATE("Preparació per ",LOWER($D696)),$D$286:$BC$389,F$681,FALSE)</f>
        <v>0</v>
      </c>
      <c r="G696" s="88">
        <f t="shared" si="375"/>
        <v>0</v>
      </c>
      <c r="H696" s="88">
        <f t="shared" si="375"/>
        <v>0</v>
      </c>
      <c r="I696" s="88">
        <f t="shared" si="375"/>
        <v>0</v>
      </c>
      <c r="J696" s="88">
        <f t="shared" si="375"/>
        <v>0</v>
      </c>
      <c r="K696" s="88">
        <f t="shared" si="375"/>
        <v>0</v>
      </c>
      <c r="L696" s="88">
        <f t="shared" si="375"/>
        <v>0</v>
      </c>
      <c r="M696" s="88">
        <f t="shared" si="375"/>
        <v>0</v>
      </c>
      <c r="N696" s="88">
        <f t="shared" si="375"/>
        <v>0</v>
      </c>
      <c r="O696" s="88">
        <f t="shared" si="375"/>
        <v>0</v>
      </c>
      <c r="P696" s="88">
        <f t="shared" si="375"/>
        <v>0</v>
      </c>
      <c r="Q696" s="88">
        <f t="shared" si="375"/>
        <v>0</v>
      </c>
      <c r="R696" s="88">
        <f t="shared" si="375"/>
        <v>0</v>
      </c>
      <c r="S696" s="88">
        <f t="shared" si="375"/>
        <v>0</v>
      </c>
      <c r="T696" s="88">
        <f t="shared" si="375"/>
        <v>0</v>
      </c>
      <c r="U696" s="88">
        <f t="shared" si="375"/>
        <v>0</v>
      </c>
      <c r="V696" s="88">
        <f t="shared" si="375"/>
        <v>0</v>
      </c>
      <c r="W696" s="88">
        <f t="shared" si="375"/>
        <v>0</v>
      </c>
      <c r="X696" s="88">
        <f t="shared" si="375"/>
        <v>0</v>
      </c>
      <c r="Y696" s="88">
        <f t="shared" si="375"/>
        <v>0</v>
      </c>
      <c r="Z696" s="88">
        <f t="shared" si="375"/>
        <v>0</v>
      </c>
      <c r="AA696" s="88">
        <f t="shared" si="375"/>
        <v>0</v>
      </c>
      <c r="AB696" s="88">
        <f t="shared" si="375"/>
        <v>0</v>
      </c>
      <c r="AC696" s="88">
        <f t="shared" si="375"/>
        <v>0</v>
      </c>
      <c r="AD696" s="88">
        <f t="shared" si="375"/>
        <v>0</v>
      </c>
      <c r="AE696" s="88">
        <f t="shared" si="375"/>
        <v>0</v>
      </c>
      <c r="AF696" s="88">
        <f t="shared" si="375"/>
        <v>0</v>
      </c>
      <c r="AG696" s="88">
        <f t="shared" si="375"/>
        <v>0</v>
      </c>
      <c r="AH696" s="88">
        <f t="shared" si="375"/>
        <v>0</v>
      </c>
      <c r="AI696" s="88">
        <f t="shared" si="375"/>
        <v>0</v>
      </c>
      <c r="AJ696" s="88">
        <f t="shared" si="375"/>
        <v>0</v>
      </c>
      <c r="AK696" s="88">
        <f t="shared" ref="AK696" si="376">$Q21*VLOOKUP($D696,$D$286:$BC$389,AK$681,FALSE)+$Q21*VLOOKUP(CONCATENATE("Preparació per ",LOWER($D696)),$D$286:$BC$389,AK$681,FALSE)</f>
        <v>0</v>
      </c>
      <c r="AL696" s="88">
        <f t="shared" ref="AL696:BC696" si="377">$Q21*VLOOKUP($D696,$D$286:$BC$389,AL$681,FALSE)+$Q21*VLOOKUP(CONCATENATE("Preparació per ",LOWER($D696)),$D$286:$BC$389,AL$681,FALSE)</f>
        <v>0</v>
      </c>
      <c r="AM696" s="88">
        <f t="shared" si="377"/>
        <v>0</v>
      </c>
      <c r="AN696" s="88">
        <f t="shared" si="377"/>
        <v>0</v>
      </c>
      <c r="AO696" s="88">
        <f t="shared" si="377"/>
        <v>0</v>
      </c>
      <c r="AP696" s="88">
        <f t="shared" si="377"/>
        <v>0</v>
      </c>
      <c r="AQ696" s="88">
        <f t="shared" si="377"/>
        <v>0</v>
      </c>
      <c r="AR696" s="88">
        <f t="shared" si="377"/>
        <v>0</v>
      </c>
      <c r="AS696" s="88">
        <f t="shared" si="377"/>
        <v>0</v>
      </c>
      <c r="AT696" s="88">
        <f t="shared" si="377"/>
        <v>0</v>
      </c>
      <c r="AU696" s="88">
        <f t="shared" si="377"/>
        <v>0</v>
      </c>
      <c r="AV696" s="88">
        <f t="shared" si="377"/>
        <v>0</v>
      </c>
      <c r="AW696" s="88">
        <f t="shared" si="377"/>
        <v>0</v>
      </c>
      <c r="AX696" s="88">
        <f t="shared" si="377"/>
        <v>0</v>
      </c>
      <c r="AY696" s="88">
        <f t="shared" si="377"/>
        <v>0</v>
      </c>
      <c r="AZ696" s="88">
        <f t="shared" si="377"/>
        <v>0</v>
      </c>
      <c r="BA696" s="88">
        <f t="shared" si="377"/>
        <v>0</v>
      </c>
      <c r="BB696" s="88">
        <f t="shared" si="377"/>
        <v>0</v>
      </c>
      <c r="BC696" s="88">
        <f t="shared" si="377"/>
        <v>0</v>
      </c>
    </row>
    <row r="697" spans="3:55" hidden="1">
      <c r="C697" s="56">
        <f t="shared" si="348"/>
        <v>0</v>
      </c>
      <c r="D697" s="56">
        <f t="shared" si="348"/>
        <v>0</v>
      </c>
      <c r="E697" s="74"/>
      <c r="F697" s="88">
        <f t="shared" ref="F697:AJ697" si="378">$Q22*VLOOKUP($D697,$D$286:$BC$389,F$681,FALSE)+$Q22*VLOOKUP(CONCATENATE("Preparació per ",LOWER($D697)),$D$286:$BC$389,F$681,FALSE)</f>
        <v>0</v>
      </c>
      <c r="G697" s="88">
        <f t="shared" si="378"/>
        <v>0</v>
      </c>
      <c r="H697" s="88">
        <f t="shared" si="378"/>
        <v>0</v>
      </c>
      <c r="I697" s="88">
        <f t="shared" si="378"/>
        <v>0</v>
      </c>
      <c r="J697" s="88">
        <f t="shared" si="378"/>
        <v>0</v>
      </c>
      <c r="K697" s="88">
        <f t="shared" si="378"/>
        <v>0</v>
      </c>
      <c r="L697" s="88">
        <f t="shared" si="378"/>
        <v>0</v>
      </c>
      <c r="M697" s="88">
        <f t="shared" si="378"/>
        <v>0</v>
      </c>
      <c r="N697" s="88">
        <f t="shared" si="378"/>
        <v>0</v>
      </c>
      <c r="O697" s="88">
        <f t="shared" si="378"/>
        <v>0</v>
      </c>
      <c r="P697" s="88">
        <f t="shared" si="378"/>
        <v>0</v>
      </c>
      <c r="Q697" s="88">
        <f t="shared" si="378"/>
        <v>0</v>
      </c>
      <c r="R697" s="88">
        <f t="shared" si="378"/>
        <v>0</v>
      </c>
      <c r="S697" s="88">
        <f t="shared" si="378"/>
        <v>0</v>
      </c>
      <c r="T697" s="88">
        <f t="shared" si="378"/>
        <v>0</v>
      </c>
      <c r="U697" s="88">
        <f t="shared" si="378"/>
        <v>0</v>
      </c>
      <c r="V697" s="88">
        <f t="shared" si="378"/>
        <v>0</v>
      </c>
      <c r="W697" s="88">
        <f t="shared" si="378"/>
        <v>0</v>
      </c>
      <c r="X697" s="88">
        <f t="shared" si="378"/>
        <v>0</v>
      </c>
      <c r="Y697" s="88">
        <f t="shared" si="378"/>
        <v>0</v>
      </c>
      <c r="Z697" s="88">
        <f t="shared" si="378"/>
        <v>0</v>
      </c>
      <c r="AA697" s="88">
        <f t="shared" si="378"/>
        <v>0</v>
      </c>
      <c r="AB697" s="88">
        <f t="shared" si="378"/>
        <v>0</v>
      </c>
      <c r="AC697" s="88">
        <f t="shared" si="378"/>
        <v>0</v>
      </c>
      <c r="AD697" s="88">
        <f t="shared" si="378"/>
        <v>0</v>
      </c>
      <c r="AE697" s="88">
        <f t="shared" si="378"/>
        <v>0</v>
      </c>
      <c r="AF697" s="88">
        <f t="shared" si="378"/>
        <v>0</v>
      </c>
      <c r="AG697" s="88">
        <f t="shared" si="378"/>
        <v>0</v>
      </c>
      <c r="AH697" s="88">
        <f t="shared" si="378"/>
        <v>0</v>
      </c>
      <c r="AI697" s="88">
        <f t="shared" si="378"/>
        <v>0</v>
      </c>
      <c r="AJ697" s="88">
        <f t="shared" si="378"/>
        <v>0</v>
      </c>
      <c r="AK697" s="88">
        <f t="shared" ref="AK697:AK703" si="379">$Q22*VLOOKUP($D697,$D$286:$BC$389,AK$681,FALSE)+$Q22*VLOOKUP(CONCATENATE("Preparació per ",LOWER($D697)),$D$286:$BC$389,AK$681,FALSE)</f>
        <v>0</v>
      </c>
      <c r="AL697" s="88">
        <f t="shared" ref="AL697:BC697" si="380">$Q22*VLOOKUP($D697,$D$286:$BC$389,AL$681,FALSE)+$Q22*VLOOKUP(CONCATENATE("Preparació per ",LOWER($D697)),$D$286:$BC$389,AL$681,FALSE)</f>
        <v>0</v>
      </c>
      <c r="AM697" s="88">
        <f t="shared" si="380"/>
        <v>0</v>
      </c>
      <c r="AN697" s="88">
        <f t="shared" si="380"/>
        <v>0</v>
      </c>
      <c r="AO697" s="88">
        <f t="shared" si="380"/>
        <v>0</v>
      </c>
      <c r="AP697" s="88">
        <f t="shared" si="380"/>
        <v>0</v>
      </c>
      <c r="AQ697" s="88">
        <f t="shared" si="380"/>
        <v>0</v>
      </c>
      <c r="AR697" s="88">
        <f t="shared" si="380"/>
        <v>0</v>
      </c>
      <c r="AS697" s="88">
        <f t="shared" si="380"/>
        <v>0</v>
      </c>
      <c r="AT697" s="88">
        <f t="shared" si="380"/>
        <v>0</v>
      </c>
      <c r="AU697" s="88">
        <f t="shared" si="380"/>
        <v>0</v>
      </c>
      <c r="AV697" s="88">
        <f t="shared" si="380"/>
        <v>0</v>
      </c>
      <c r="AW697" s="88">
        <f t="shared" si="380"/>
        <v>0</v>
      </c>
      <c r="AX697" s="88">
        <f t="shared" si="380"/>
        <v>0</v>
      </c>
      <c r="AY697" s="88">
        <f t="shared" si="380"/>
        <v>0</v>
      </c>
      <c r="AZ697" s="88">
        <f t="shared" si="380"/>
        <v>0</v>
      </c>
      <c r="BA697" s="88">
        <f t="shared" si="380"/>
        <v>0</v>
      </c>
      <c r="BB697" s="88">
        <f t="shared" si="380"/>
        <v>0</v>
      </c>
      <c r="BC697" s="88">
        <f t="shared" si="380"/>
        <v>0</v>
      </c>
    </row>
    <row r="698" spans="3:55" hidden="1">
      <c r="C698" s="58" t="str">
        <f t="shared" si="348"/>
        <v>REG</v>
      </c>
      <c r="D698" s="58" t="str">
        <f t="shared" si="348"/>
        <v>Instal.lació sistema de reg amb cinta (1 m per m2)</v>
      </c>
      <c r="E698" s="75"/>
      <c r="F698" s="89">
        <f t="shared" ref="F698:AJ698" si="381">$Q23*VLOOKUP($D698,$D$286:$BC$389,F$681,FALSE)+$Q23*VLOOKUP(CONCATENATE("Preparació per ",LOWER($D698)),$D$286:$BC$389,F$681,FALSE)</f>
        <v>0</v>
      </c>
      <c r="G698" s="89">
        <f t="shared" si="381"/>
        <v>0</v>
      </c>
      <c r="H698" s="89">
        <f t="shared" si="381"/>
        <v>0</v>
      </c>
      <c r="I698" s="89">
        <f t="shared" si="381"/>
        <v>0</v>
      </c>
      <c r="J698" s="89">
        <f t="shared" si="381"/>
        <v>0</v>
      </c>
      <c r="K698" s="89">
        <f t="shared" si="381"/>
        <v>0</v>
      </c>
      <c r="L698" s="89">
        <f t="shared" si="381"/>
        <v>0</v>
      </c>
      <c r="M698" s="89">
        <f t="shared" si="381"/>
        <v>0</v>
      </c>
      <c r="N698" s="89">
        <f t="shared" si="381"/>
        <v>0</v>
      </c>
      <c r="O698" s="89">
        <f t="shared" si="381"/>
        <v>0</v>
      </c>
      <c r="P698" s="89">
        <f t="shared" si="381"/>
        <v>0</v>
      </c>
      <c r="Q698" s="89">
        <f t="shared" si="381"/>
        <v>0</v>
      </c>
      <c r="R698" s="89">
        <f t="shared" si="381"/>
        <v>0</v>
      </c>
      <c r="S698" s="89">
        <f t="shared" si="381"/>
        <v>0</v>
      </c>
      <c r="T698" s="89">
        <f t="shared" si="381"/>
        <v>0</v>
      </c>
      <c r="U698" s="89">
        <f t="shared" si="381"/>
        <v>0</v>
      </c>
      <c r="V698" s="89">
        <f t="shared" si="381"/>
        <v>0</v>
      </c>
      <c r="W698" s="89">
        <f t="shared" si="381"/>
        <v>0</v>
      </c>
      <c r="X698" s="89">
        <f t="shared" si="381"/>
        <v>0</v>
      </c>
      <c r="Y698" s="89">
        <f t="shared" si="381"/>
        <v>0</v>
      </c>
      <c r="Z698" s="89">
        <f t="shared" si="381"/>
        <v>0</v>
      </c>
      <c r="AA698" s="89">
        <f t="shared" si="381"/>
        <v>0</v>
      </c>
      <c r="AB698" s="89">
        <f t="shared" si="381"/>
        <v>0</v>
      </c>
      <c r="AC698" s="89">
        <f t="shared" si="381"/>
        <v>0</v>
      </c>
      <c r="AD698" s="89">
        <f t="shared" si="381"/>
        <v>0</v>
      </c>
      <c r="AE698" s="89">
        <f t="shared" si="381"/>
        <v>0</v>
      </c>
      <c r="AF698" s="89">
        <f t="shared" si="381"/>
        <v>0</v>
      </c>
      <c r="AG698" s="89">
        <f t="shared" si="381"/>
        <v>0</v>
      </c>
      <c r="AH698" s="89">
        <f t="shared" si="381"/>
        <v>0</v>
      </c>
      <c r="AI698" s="89">
        <f t="shared" si="381"/>
        <v>0</v>
      </c>
      <c r="AJ698" s="89">
        <f t="shared" si="381"/>
        <v>0</v>
      </c>
      <c r="AK698" s="89">
        <f t="shared" si="379"/>
        <v>0</v>
      </c>
      <c r="AL698" s="89">
        <f t="shared" ref="AL698:BC698" si="382">$Q23*VLOOKUP($D698,$D$286:$BC$389,AL$681,FALSE)+$Q23*VLOOKUP(CONCATENATE("Preparació per ",LOWER($D698)),$D$286:$BC$389,AL$681,FALSE)</f>
        <v>0</v>
      </c>
      <c r="AM698" s="89">
        <f t="shared" si="382"/>
        <v>0</v>
      </c>
      <c r="AN698" s="89">
        <f t="shared" si="382"/>
        <v>0</v>
      </c>
      <c r="AO698" s="89">
        <f t="shared" si="382"/>
        <v>0</v>
      </c>
      <c r="AP698" s="89">
        <f t="shared" si="382"/>
        <v>0</v>
      </c>
      <c r="AQ698" s="89">
        <f t="shared" si="382"/>
        <v>0</v>
      </c>
      <c r="AR698" s="89">
        <f t="shared" si="382"/>
        <v>0</v>
      </c>
      <c r="AS698" s="89">
        <f t="shared" si="382"/>
        <v>0</v>
      </c>
      <c r="AT698" s="89">
        <f t="shared" si="382"/>
        <v>0</v>
      </c>
      <c r="AU698" s="89">
        <f t="shared" si="382"/>
        <v>0</v>
      </c>
      <c r="AV698" s="89">
        <f t="shared" si="382"/>
        <v>0</v>
      </c>
      <c r="AW698" s="89">
        <f t="shared" si="382"/>
        <v>0</v>
      </c>
      <c r="AX698" s="89">
        <f t="shared" si="382"/>
        <v>0</v>
      </c>
      <c r="AY698" s="89">
        <f t="shared" si="382"/>
        <v>0</v>
      </c>
      <c r="AZ698" s="89">
        <f t="shared" si="382"/>
        <v>0</v>
      </c>
      <c r="BA698" s="89">
        <f t="shared" si="382"/>
        <v>0</v>
      </c>
      <c r="BB698" s="89">
        <f t="shared" si="382"/>
        <v>0</v>
      </c>
      <c r="BC698" s="89">
        <f t="shared" si="382"/>
        <v>0</v>
      </c>
    </row>
    <row r="699" spans="3:55" hidden="1">
      <c r="C699" s="58">
        <f t="shared" si="348"/>
        <v>0</v>
      </c>
      <c r="D699" s="58" t="str">
        <f t="shared" si="348"/>
        <v>Reg (L/m2)</v>
      </c>
      <c r="E699" s="75"/>
      <c r="F699" s="89">
        <f t="shared" ref="F699:AJ699" si="383">$Q24*VLOOKUP($D699,$D$286:$BC$389,F$681,FALSE)+$Q24*VLOOKUP(CONCATENATE("Preparació per ",LOWER($D699)),$D$286:$BC$389,F$681,FALSE)</f>
        <v>0</v>
      </c>
      <c r="G699" s="89">
        <f t="shared" si="383"/>
        <v>0</v>
      </c>
      <c r="H699" s="89">
        <f t="shared" si="383"/>
        <v>0</v>
      </c>
      <c r="I699" s="89">
        <f t="shared" si="383"/>
        <v>0</v>
      </c>
      <c r="J699" s="89">
        <f t="shared" si="383"/>
        <v>0</v>
      </c>
      <c r="K699" s="89">
        <f t="shared" si="383"/>
        <v>0</v>
      </c>
      <c r="L699" s="89">
        <f t="shared" si="383"/>
        <v>0</v>
      </c>
      <c r="M699" s="89">
        <f t="shared" si="383"/>
        <v>0</v>
      </c>
      <c r="N699" s="89">
        <f t="shared" si="383"/>
        <v>0</v>
      </c>
      <c r="O699" s="89">
        <f t="shared" si="383"/>
        <v>0</v>
      </c>
      <c r="P699" s="89">
        <f t="shared" si="383"/>
        <v>0</v>
      </c>
      <c r="Q699" s="89">
        <f t="shared" si="383"/>
        <v>0</v>
      </c>
      <c r="R699" s="89">
        <f t="shared" si="383"/>
        <v>0</v>
      </c>
      <c r="S699" s="89">
        <f t="shared" si="383"/>
        <v>0</v>
      </c>
      <c r="T699" s="89">
        <f t="shared" si="383"/>
        <v>0</v>
      </c>
      <c r="U699" s="89">
        <f t="shared" si="383"/>
        <v>0</v>
      </c>
      <c r="V699" s="89">
        <f t="shared" si="383"/>
        <v>0</v>
      </c>
      <c r="W699" s="89">
        <f t="shared" si="383"/>
        <v>0</v>
      </c>
      <c r="X699" s="89">
        <f t="shared" si="383"/>
        <v>0</v>
      </c>
      <c r="Y699" s="89">
        <f t="shared" si="383"/>
        <v>0</v>
      </c>
      <c r="Z699" s="89">
        <f t="shared" si="383"/>
        <v>0</v>
      </c>
      <c r="AA699" s="89">
        <f t="shared" si="383"/>
        <v>0</v>
      </c>
      <c r="AB699" s="89">
        <f t="shared" si="383"/>
        <v>0</v>
      </c>
      <c r="AC699" s="89">
        <f t="shared" si="383"/>
        <v>0</v>
      </c>
      <c r="AD699" s="89">
        <f t="shared" si="383"/>
        <v>0</v>
      </c>
      <c r="AE699" s="89">
        <f t="shared" si="383"/>
        <v>0</v>
      </c>
      <c r="AF699" s="89">
        <f t="shared" si="383"/>
        <v>0</v>
      </c>
      <c r="AG699" s="89">
        <f t="shared" si="383"/>
        <v>0</v>
      </c>
      <c r="AH699" s="89">
        <f t="shared" si="383"/>
        <v>0</v>
      </c>
      <c r="AI699" s="89">
        <f t="shared" si="383"/>
        <v>0</v>
      </c>
      <c r="AJ699" s="89">
        <f t="shared" si="383"/>
        <v>0</v>
      </c>
      <c r="AK699" s="89">
        <f t="shared" si="379"/>
        <v>0</v>
      </c>
      <c r="AL699" s="89">
        <f t="shared" ref="AL699:BC699" si="384">$Q24*VLOOKUP($D699,$D$286:$BC$389,AL$681,FALSE)+$Q24*VLOOKUP(CONCATENATE("Preparació per ",LOWER($D699)),$D$286:$BC$389,AL$681,FALSE)</f>
        <v>0</v>
      </c>
      <c r="AM699" s="89">
        <f t="shared" si="384"/>
        <v>0</v>
      </c>
      <c r="AN699" s="89">
        <f t="shared" si="384"/>
        <v>0</v>
      </c>
      <c r="AO699" s="89">
        <f t="shared" si="384"/>
        <v>0</v>
      </c>
      <c r="AP699" s="89">
        <f t="shared" si="384"/>
        <v>0</v>
      </c>
      <c r="AQ699" s="89">
        <f t="shared" si="384"/>
        <v>0</v>
      </c>
      <c r="AR699" s="89">
        <f t="shared" si="384"/>
        <v>0</v>
      </c>
      <c r="AS699" s="89">
        <f t="shared" si="384"/>
        <v>0</v>
      </c>
      <c r="AT699" s="89">
        <f t="shared" si="384"/>
        <v>0</v>
      </c>
      <c r="AU699" s="89">
        <f t="shared" si="384"/>
        <v>0</v>
      </c>
      <c r="AV699" s="89">
        <f t="shared" si="384"/>
        <v>0</v>
      </c>
      <c r="AW699" s="89">
        <f t="shared" si="384"/>
        <v>0</v>
      </c>
      <c r="AX699" s="89">
        <f t="shared" si="384"/>
        <v>0</v>
      </c>
      <c r="AY699" s="89">
        <f t="shared" si="384"/>
        <v>0</v>
      </c>
      <c r="AZ699" s="89">
        <f t="shared" si="384"/>
        <v>0</v>
      </c>
      <c r="BA699" s="89">
        <f t="shared" si="384"/>
        <v>0</v>
      </c>
      <c r="BB699" s="89">
        <f t="shared" si="384"/>
        <v>0</v>
      </c>
      <c r="BC699" s="89">
        <f t="shared" si="384"/>
        <v>0</v>
      </c>
    </row>
    <row r="700" spans="3:55" hidden="1">
      <c r="C700" s="58">
        <f t="shared" si="348"/>
        <v>0</v>
      </c>
      <c r="D700" s="58" t="str">
        <f t="shared" si="348"/>
        <v>Desinstal.lació sistema de reg amb cinta</v>
      </c>
      <c r="E700" s="75"/>
      <c r="F700" s="89">
        <f t="shared" ref="F700:AJ700" si="385">$Q25*VLOOKUP($D700,$D$286:$BC$389,F$681,FALSE)+$Q25*VLOOKUP(CONCATENATE("Preparació per ",LOWER($D700)),$D$286:$BC$389,F$681,FALSE)</f>
        <v>0</v>
      </c>
      <c r="G700" s="89">
        <f t="shared" si="385"/>
        <v>0</v>
      </c>
      <c r="H700" s="89">
        <f t="shared" si="385"/>
        <v>0</v>
      </c>
      <c r="I700" s="89">
        <f t="shared" si="385"/>
        <v>0</v>
      </c>
      <c r="J700" s="89">
        <f t="shared" si="385"/>
        <v>0</v>
      </c>
      <c r="K700" s="89">
        <f t="shared" si="385"/>
        <v>0</v>
      </c>
      <c r="L700" s="89">
        <f t="shared" si="385"/>
        <v>0</v>
      </c>
      <c r="M700" s="89">
        <f t="shared" si="385"/>
        <v>0</v>
      </c>
      <c r="N700" s="89">
        <f t="shared" si="385"/>
        <v>0</v>
      </c>
      <c r="O700" s="89">
        <f t="shared" si="385"/>
        <v>0</v>
      </c>
      <c r="P700" s="89">
        <f t="shared" si="385"/>
        <v>0</v>
      </c>
      <c r="Q700" s="89">
        <f t="shared" si="385"/>
        <v>0</v>
      </c>
      <c r="R700" s="89">
        <f t="shared" si="385"/>
        <v>0</v>
      </c>
      <c r="S700" s="89">
        <f t="shared" si="385"/>
        <v>0</v>
      </c>
      <c r="T700" s="89">
        <f t="shared" si="385"/>
        <v>0</v>
      </c>
      <c r="U700" s="89">
        <f t="shared" si="385"/>
        <v>0</v>
      </c>
      <c r="V700" s="89">
        <f t="shared" si="385"/>
        <v>0</v>
      </c>
      <c r="W700" s="89">
        <f t="shared" si="385"/>
        <v>0</v>
      </c>
      <c r="X700" s="89">
        <f t="shared" si="385"/>
        <v>0</v>
      </c>
      <c r="Y700" s="89">
        <f t="shared" si="385"/>
        <v>0</v>
      </c>
      <c r="Z700" s="89">
        <f t="shared" si="385"/>
        <v>0</v>
      </c>
      <c r="AA700" s="89">
        <f t="shared" si="385"/>
        <v>0</v>
      </c>
      <c r="AB700" s="89">
        <f t="shared" si="385"/>
        <v>0</v>
      </c>
      <c r="AC700" s="89">
        <f t="shared" si="385"/>
        <v>0</v>
      </c>
      <c r="AD700" s="89">
        <f t="shared" si="385"/>
        <v>0</v>
      </c>
      <c r="AE700" s="89">
        <f t="shared" si="385"/>
        <v>0</v>
      </c>
      <c r="AF700" s="89">
        <f t="shared" si="385"/>
        <v>0</v>
      </c>
      <c r="AG700" s="89">
        <f t="shared" si="385"/>
        <v>0</v>
      </c>
      <c r="AH700" s="89">
        <f t="shared" si="385"/>
        <v>0</v>
      </c>
      <c r="AI700" s="89">
        <f t="shared" si="385"/>
        <v>0</v>
      </c>
      <c r="AJ700" s="89">
        <f t="shared" si="385"/>
        <v>0</v>
      </c>
      <c r="AK700" s="89">
        <f t="shared" si="379"/>
        <v>0</v>
      </c>
      <c r="AL700" s="89">
        <f t="shared" ref="AL700:AW700" si="386">$Q25*VLOOKUP($D700,$D$286:$BC$389,AL$681,FALSE)+$Q25*VLOOKUP(CONCATENATE("Preparació per ",LOWER($D700)),$D$286:$BC$389,AL$681,FALSE)</f>
        <v>0</v>
      </c>
      <c r="AM700" s="89">
        <f t="shared" si="386"/>
        <v>0</v>
      </c>
      <c r="AN700" s="89">
        <f t="shared" si="386"/>
        <v>0</v>
      </c>
      <c r="AO700" s="89">
        <f t="shared" si="386"/>
        <v>0</v>
      </c>
      <c r="AP700" s="89">
        <f t="shared" si="386"/>
        <v>0</v>
      </c>
      <c r="AQ700" s="89">
        <f t="shared" si="386"/>
        <v>0</v>
      </c>
      <c r="AR700" s="89">
        <f t="shared" si="386"/>
        <v>0</v>
      </c>
      <c r="AS700" s="89">
        <f t="shared" si="386"/>
        <v>0</v>
      </c>
      <c r="AT700" s="89">
        <f t="shared" si="386"/>
        <v>0</v>
      </c>
      <c r="AU700" s="89">
        <f t="shared" si="386"/>
        <v>0</v>
      </c>
      <c r="AV700" s="89">
        <f t="shared" si="386"/>
        <v>0</v>
      </c>
      <c r="AW700" s="89">
        <f t="shared" si="386"/>
        <v>0</v>
      </c>
      <c r="AX700" s="89">
        <f t="shared" ref="AX700:BC700" si="387">$Q25*VLOOKUP($D700,$D$286:$BC$389,AX$681,FALSE)+$Q25*VLOOKUP(CONCATENATE("Preparació per ",LOWER($D700)),$D$286:$BC$389,AX$681,FALSE)</f>
        <v>0</v>
      </c>
      <c r="AY700" s="89">
        <f t="shared" si="387"/>
        <v>0</v>
      </c>
      <c r="AZ700" s="89">
        <f t="shared" si="387"/>
        <v>0</v>
      </c>
      <c r="BA700" s="89">
        <f t="shared" si="387"/>
        <v>0</v>
      </c>
      <c r="BB700" s="89">
        <f t="shared" si="387"/>
        <v>0</v>
      </c>
      <c r="BC700" s="89">
        <f t="shared" si="387"/>
        <v>0</v>
      </c>
    </row>
    <row r="701" spans="3:55" hidden="1">
      <c r="C701" s="58">
        <f t="shared" si="348"/>
        <v>0</v>
      </c>
      <c r="D701" s="58">
        <f t="shared" si="348"/>
        <v>0</v>
      </c>
      <c r="E701" s="75"/>
      <c r="F701" s="89">
        <f t="shared" ref="F701:AJ701" si="388">$Q26*VLOOKUP($D701,$D$286:$BC$389,F$681,FALSE)+$Q26*VLOOKUP(CONCATENATE("Preparació per ",LOWER($D701)),$D$286:$BC$389,F$681,FALSE)</f>
        <v>0</v>
      </c>
      <c r="G701" s="89">
        <f t="shared" si="388"/>
        <v>0</v>
      </c>
      <c r="H701" s="89">
        <f t="shared" si="388"/>
        <v>0</v>
      </c>
      <c r="I701" s="89">
        <f t="shared" si="388"/>
        <v>0</v>
      </c>
      <c r="J701" s="89">
        <f t="shared" si="388"/>
        <v>0</v>
      </c>
      <c r="K701" s="89">
        <f t="shared" si="388"/>
        <v>0</v>
      </c>
      <c r="L701" s="89">
        <f t="shared" si="388"/>
        <v>0</v>
      </c>
      <c r="M701" s="89">
        <f t="shared" si="388"/>
        <v>0</v>
      </c>
      <c r="N701" s="89">
        <f t="shared" si="388"/>
        <v>0</v>
      </c>
      <c r="O701" s="89">
        <f t="shared" si="388"/>
        <v>0</v>
      </c>
      <c r="P701" s="89">
        <f t="shared" si="388"/>
        <v>0</v>
      </c>
      <c r="Q701" s="89">
        <f t="shared" si="388"/>
        <v>0</v>
      </c>
      <c r="R701" s="89">
        <f t="shared" si="388"/>
        <v>0</v>
      </c>
      <c r="S701" s="89">
        <f t="shared" si="388"/>
        <v>0</v>
      </c>
      <c r="T701" s="89">
        <f t="shared" si="388"/>
        <v>0</v>
      </c>
      <c r="U701" s="89">
        <f t="shared" si="388"/>
        <v>0</v>
      </c>
      <c r="V701" s="89">
        <f t="shared" si="388"/>
        <v>0</v>
      </c>
      <c r="W701" s="89">
        <f t="shared" si="388"/>
        <v>0</v>
      </c>
      <c r="X701" s="89">
        <f t="shared" si="388"/>
        <v>0</v>
      </c>
      <c r="Y701" s="89">
        <f t="shared" si="388"/>
        <v>0</v>
      </c>
      <c r="Z701" s="89">
        <f t="shared" si="388"/>
        <v>0</v>
      </c>
      <c r="AA701" s="89">
        <f t="shared" si="388"/>
        <v>0</v>
      </c>
      <c r="AB701" s="89">
        <f t="shared" si="388"/>
        <v>0</v>
      </c>
      <c r="AC701" s="89">
        <f t="shared" si="388"/>
        <v>0</v>
      </c>
      <c r="AD701" s="89">
        <f t="shared" si="388"/>
        <v>0</v>
      </c>
      <c r="AE701" s="89">
        <f t="shared" si="388"/>
        <v>0</v>
      </c>
      <c r="AF701" s="89">
        <f t="shared" si="388"/>
        <v>0</v>
      </c>
      <c r="AG701" s="89">
        <f t="shared" si="388"/>
        <v>0</v>
      </c>
      <c r="AH701" s="89">
        <f t="shared" si="388"/>
        <v>0</v>
      </c>
      <c r="AI701" s="89">
        <f t="shared" si="388"/>
        <v>0</v>
      </c>
      <c r="AJ701" s="89">
        <f t="shared" si="388"/>
        <v>0</v>
      </c>
      <c r="AK701" s="89">
        <f t="shared" si="379"/>
        <v>0</v>
      </c>
      <c r="AL701" s="89">
        <f t="shared" ref="AL701:AW701" si="389">$Q26*VLOOKUP($D701,$D$286:$BC$389,AL$681,FALSE)+$Q26*VLOOKUP(CONCATENATE("Preparació per ",LOWER($D701)),$D$286:$BC$389,AL$681,FALSE)</f>
        <v>0</v>
      </c>
      <c r="AM701" s="89">
        <f t="shared" si="389"/>
        <v>0</v>
      </c>
      <c r="AN701" s="89">
        <f t="shared" si="389"/>
        <v>0</v>
      </c>
      <c r="AO701" s="89">
        <f t="shared" si="389"/>
        <v>0</v>
      </c>
      <c r="AP701" s="89">
        <f t="shared" si="389"/>
        <v>0</v>
      </c>
      <c r="AQ701" s="89">
        <f t="shared" si="389"/>
        <v>0</v>
      </c>
      <c r="AR701" s="89">
        <f t="shared" si="389"/>
        <v>0</v>
      </c>
      <c r="AS701" s="89">
        <f t="shared" si="389"/>
        <v>0</v>
      </c>
      <c r="AT701" s="89">
        <f t="shared" si="389"/>
        <v>0</v>
      </c>
      <c r="AU701" s="89">
        <f t="shared" si="389"/>
        <v>0</v>
      </c>
      <c r="AV701" s="89">
        <f t="shared" si="389"/>
        <v>0</v>
      </c>
      <c r="AW701" s="89">
        <f t="shared" si="389"/>
        <v>0</v>
      </c>
      <c r="AX701" s="89">
        <f t="shared" ref="AX701:BC714" si="390">$Q26*VLOOKUP($D701,$D$286:$BC$389,AX$681,FALSE)+$Q26*VLOOKUP(CONCATENATE("Preparació per ",LOWER($D701)),$D$286:$BC$389,AX$681,FALSE)</f>
        <v>0</v>
      </c>
      <c r="AY701" s="89">
        <f t="shared" si="390"/>
        <v>0</v>
      </c>
      <c r="AZ701" s="89">
        <f t="shared" si="390"/>
        <v>0</v>
      </c>
      <c r="BA701" s="89">
        <f t="shared" si="390"/>
        <v>0</v>
      </c>
      <c r="BB701" s="89">
        <f t="shared" si="390"/>
        <v>0</v>
      </c>
      <c r="BC701" s="89">
        <f t="shared" si="390"/>
        <v>0</v>
      </c>
    </row>
    <row r="702" spans="3:55" hidden="1">
      <c r="C702" s="49" t="str">
        <f t="shared" si="348"/>
        <v>TRACTAMENTS</v>
      </c>
      <c r="D702" s="49" t="str">
        <f t="shared" si="348"/>
        <v>Tractament Bacillus + retenol +purí ortiga amb tractor i braços</v>
      </c>
      <c r="E702" s="76"/>
      <c r="F702" s="90">
        <f t="shared" ref="F702:AJ702" si="391">$Q27*VLOOKUP($D702,$D$286:$BC$389,F$681,FALSE)+$Q27*VLOOKUP(CONCATENATE("Preparació per ",LOWER($D702)),$D$286:$BC$389,F$681,FALSE)</f>
        <v>0</v>
      </c>
      <c r="G702" s="90">
        <f t="shared" si="391"/>
        <v>0</v>
      </c>
      <c r="H702" s="90">
        <f t="shared" si="391"/>
        <v>0</v>
      </c>
      <c r="I702" s="90">
        <f t="shared" si="391"/>
        <v>0</v>
      </c>
      <c r="J702" s="90">
        <f t="shared" si="391"/>
        <v>0</v>
      </c>
      <c r="K702" s="90">
        <f t="shared" si="391"/>
        <v>0</v>
      </c>
      <c r="L702" s="90">
        <f t="shared" si="391"/>
        <v>0</v>
      </c>
      <c r="M702" s="90">
        <f t="shared" si="391"/>
        <v>0</v>
      </c>
      <c r="N702" s="90">
        <f t="shared" si="391"/>
        <v>0</v>
      </c>
      <c r="O702" s="90">
        <f t="shared" si="391"/>
        <v>0</v>
      </c>
      <c r="P702" s="90">
        <f t="shared" si="391"/>
        <v>0</v>
      </c>
      <c r="Q702" s="90">
        <f t="shared" si="391"/>
        <v>0</v>
      </c>
      <c r="R702" s="90">
        <f t="shared" si="391"/>
        <v>0</v>
      </c>
      <c r="S702" s="90">
        <f t="shared" si="391"/>
        <v>0</v>
      </c>
      <c r="T702" s="90">
        <f t="shared" si="391"/>
        <v>0</v>
      </c>
      <c r="U702" s="90">
        <f t="shared" si="391"/>
        <v>0</v>
      </c>
      <c r="V702" s="90">
        <f t="shared" si="391"/>
        <v>0</v>
      </c>
      <c r="W702" s="90">
        <f t="shared" si="391"/>
        <v>0</v>
      </c>
      <c r="X702" s="90">
        <f t="shared" si="391"/>
        <v>0</v>
      </c>
      <c r="Y702" s="90">
        <f t="shared" si="391"/>
        <v>0</v>
      </c>
      <c r="Z702" s="90">
        <f t="shared" si="391"/>
        <v>0</v>
      </c>
      <c r="AA702" s="90">
        <f t="shared" si="391"/>
        <v>0</v>
      </c>
      <c r="AB702" s="90">
        <f t="shared" si="391"/>
        <v>0</v>
      </c>
      <c r="AC702" s="90">
        <f t="shared" si="391"/>
        <v>0</v>
      </c>
      <c r="AD702" s="90">
        <f t="shared" si="391"/>
        <v>0</v>
      </c>
      <c r="AE702" s="90">
        <f t="shared" si="391"/>
        <v>0</v>
      </c>
      <c r="AF702" s="90">
        <f t="shared" si="391"/>
        <v>0</v>
      </c>
      <c r="AG702" s="90">
        <f t="shared" si="391"/>
        <v>0</v>
      </c>
      <c r="AH702" s="90">
        <f t="shared" si="391"/>
        <v>0</v>
      </c>
      <c r="AI702" s="90">
        <f t="shared" si="391"/>
        <v>0</v>
      </c>
      <c r="AJ702" s="90">
        <f t="shared" si="391"/>
        <v>0</v>
      </c>
      <c r="AK702" s="90">
        <f t="shared" si="379"/>
        <v>0</v>
      </c>
      <c r="AL702" s="90">
        <f t="shared" ref="AL702:AW702" si="392">$Q27*VLOOKUP($D702,$D$286:$BC$389,AL$681,FALSE)+$Q27*VLOOKUP(CONCATENATE("Preparació per ",LOWER($D702)),$D$286:$BC$389,AL$681,FALSE)</f>
        <v>0</v>
      </c>
      <c r="AM702" s="90">
        <f t="shared" si="392"/>
        <v>0</v>
      </c>
      <c r="AN702" s="90">
        <f t="shared" si="392"/>
        <v>0</v>
      </c>
      <c r="AO702" s="90">
        <f t="shared" si="392"/>
        <v>0</v>
      </c>
      <c r="AP702" s="90">
        <f t="shared" si="392"/>
        <v>0</v>
      </c>
      <c r="AQ702" s="90">
        <f t="shared" si="392"/>
        <v>0</v>
      </c>
      <c r="AR702" s="90">
        <f t="shared" si="392"/>
        <v>0</v>
      </c>
      <c r="AS702" s="90">
        <f t="shared" si="392"/>
        <v>0</v>
      </c>
      <c r="AT702" s="90">
        <f t="shared" si="392"/>
        <v>0</v>
      </c>
      <c r="AU702" s="90">
        <f t="shared" si="392"/>
        <v>0</v>
      </c>
      <c r="AV702" s="90">
        <f t="shared" si="392"/>
        <v>0</v>
      </c>
      <c r="AW702" s="90">
        <f t="shared" si="392"/>
        <v>0</v>
      </c>
      <c r="AX702" s="90">
        <f t="shared" si="390"/>
        <v>0</v>
      </c>
      <c r="AY702" s="90">
        <f t="shared" si="390"/>
        <v>0</v>
      </c>
      <c r="AZ702" s="90">
        <f t="shared" si="390"/>
        <v>0</v>
      </c>
      <c r="BA702" s="90">
        <f t="shared" si="390"/>
        <v>0</v>
      </c>
      <c r="BB702" s="90">
        <f t="shared" si="390"/>
        <v>0</v>
      </c>
      <c r="BC702" s="90">
        <f t="shared" si="390"/>
        <v>0</v>
      </c>
    </row>
    <row r="703" spans="3:55" hidden="1">
      <c r="C703" s="49">
        <f t="shared" ref="C703:D717" si="393">+C28</f>
        <v>0</v>
      </c>
      <c r="D703" s="49" t="str">
        <f t="shared" si="393"/>
        <v>Tractament Bacillus + retenol +purí ortiga amb bota i 2 persones</v>
      </c>
      <c r="E703" s="76"/>
      <c r="F703" s="90">
        <f t="shared" ref="F703:AJ703" si="394">$Q28*VLOOKUP($D703,$D$286:$BC$389,F$681,FALSE)+$Q28*VLOOKUP(CONCATENATE("Preparació per ",LOWER($D703)),$D$286:$BC$389,F$681,FALSE)</f>
        <v>0</v>
      </c>
      <c r="G703" s="90">
        <f t="shared" si="394"/>
        <v>0</v>
      </c>
      <c r="H703" s="90">
        <f t="shared" si="394"/>
        <v>0</v>
      </c>
      <c r="I703" s="90">
        <f t="shared" si="394"/>
        <v>0</v>
      </c>
      <c r="J703" s="90">
        <f t="shared" si="394"/>
        <v>0</v>
      </c>
      <c r="K703" s="90">
        <f t="shared" si="394"/>
        <v>0</v>
      </c>
      <c r="L703" s="90">
        <f t="shared" si="394"/>
        <v>0</v>
      </c>
      <c r="M703" s="90">
        <f t="shared" si="394"/>
        <v>0</v>
      </c>
      <c r="N703" s="90">
        <f t="shared" si="394"/>
        <v>0</v>
      </c>
      <c r="O703" s="90">
        <f t="shared" si="394"/>
        <v>0</v>
      </c>
      <c r="P703" s="90">
        <f t="shared" si="394"/>
        <v>0</v>
      </c>
      <c r="Q703" s="90">
        <f t="shared" si="394"/>
        <v>0</v>
      </c>
      <c r="R703" s="90">
        <f t="shared" si="394"/>
        <v>0</v>
      </c>
      <c r="S703" s="90">
        <f t="shared" si="394"/>
        <v>0</v>
      </c>
      <c r="T703" s="90">
        <f t="shared" si="394"/>
        <v>0</v>
      </c>
      <c r="U703" s="90">
        <f t="shared" si="394"/>
        <v>0</v>
      </c>
      <c r="V703" s="90">
        <f t="shared" si="394"/>
        <v>0</v>
      </c>
      <c r="W703" s="90">
        <f t="shared" si="394"/>
        <v>0</v>
      </c>
      <c r="X703" s="90">
        <f t="shared" si="394"/>
        <v>0</v>
      </c>
      <c r="Y703" s="90">
        <f t="shared" si="394"/>
        <v>0</v>
      </c>
      <c r="Z703" s="90">
        <f t="shared" si="394"/>
        <v>0</v>
      </c>
      <c r="AA703" s="90">
        <f t="shared" si="394"/>
        <v>0</v>
      </c>
      <c r="AB703" s="90">
        <f t="shared" si="394"/>
        <v>0</v>
      </c>
      <c r="AC703" s="90">
        <f t="shared" si="394"/>
        <v>0</v>
      </c>
      <c r="AD703" s="90">
        <f t="shared" si="394"/>
        <v>0</v>
      </c>
      <c r="AE703" s="90">
        <f t="shared" si="394"/>
        <v>0</v>
      </c>
      <c r="AF703" s="90">
        <f t="shared" si="394"/>
        <v>0</v>
      </c>
      <c r="AG703" s="90">
        <f t="shared" si="394"/>
        <v>0</v>
      </c>
      <c r="AH703" s="90">
        <f t="shared" si="394"/>
        <v>0</v>
      </c>
      <c r="AI703" s="90">
        <f t="shared" si="394"/>
        <v>0</v>
      </c>
      <c r="AJ703" s="90">
        <f t="shared" si="394"/>
        <v>0</v>
      </c>
      <c r="AK703" s="90">
        <f t="shared" si="379"/>
        <v>0</v>
      </c>
      <c r="AL703" s="90">
        <f t="shared" ref="AL703:AW703" si="395">$Q28*VLOOKUP($D703,$D$286:$BC$389,AL$681,FALSE)+$Q28*VLOOKUP(CONCATENATE("Preparació per ",LOWER($D703)),$D$286:$BC$389,AL$681,FALSE)</f>
        <v>0</v>
      </c>
      <c r="AM703" s="90">
        <f t="shared" si="395"/>
        <v>0</v>
      </c>
      <c r="AN703" s="90">
        <f t="shared" si="395"/>
        <v>0</v>
      </c>
      <c r="AO703" s="90">
        <f t="shared" si="395"/>
        <v>0</v>
      </c>
      <c r="AP703" s="90">
        <f t="shared" si="395"/>
        <v>0</v>
      </c>
      <c r="AQ703" s="90">
        <f t="shared" si="395"/>
        <v>0</v>
      </c>
      <c r="AR703" s="90">
        <f t="shared" si="395"/>
        <v>0</v>
      </c>
      <c r="AS703" s="90">
        <f t="shared" si="395"/>
        <v>0</v>
      </c>
      <c r="AT703" s="90">
        <f t="shared" si="395"/>
        <v>0</v>
      </c>
      <c r="AU703" s="90">
        <f t="shared" si="395"/>
        <v>0</v>
      </c>
      <c r="AV703" s="90">
        <f t="shared" si="395"/>
        <v>0</v>
      </c>
      <c r="AW703" s="90">
        <f t="shared" si="395"/>
        <v>0</v>
      </c>
      <c r="AX703" s="90">
        <f t="shared" si="390"/>
        <v>0</v>
      </c>
      <c r="AY703" s="90">
        <f t="shared" si="390"/>
        <v>0</v>
      </c>
      <c r="AZ703" s="90">
        <f t="shared" si="390"/>
        <v>0</v>
      </c>
      <c r="BA703" s="90">
        <f t="shared" si="390"/>
        <v>0</v>
      </c>
      <c r="BB703" s="90">
        <f t="shared" si="390"/>
        <v>0</v>
      </c>
      <c r="BC703" s="90">
        <f t="shared" si="390"/>
        <v>0</v>
      </c>
    </row>
    <row r="704" spans="3:55" hidden="1">
      <c r="C704" s="49">
        <f t="shared" si="393"/>
        <v>0</v>
      </c>
      <c r="D704" s="49" t="str">
        <f t="shared" si="393"/>
        <v>Tractament Llimacs (Ferramol)</v>
      </c>
      <c r="E704" s="76"/>
      <c r="F704" s="90">
        <f t="shared" ref="F704:AJ704" si="396">$Q29*VLOOKUP($D704,$D$286:$BC$389,F$681,FALSE)+$Q29*VLOOKUP(CONCATENATE("Preparació per ",LOWER($D704)),$D$286:$BC$389,F$681,FALSE)</f>
        <v>0</v>
      </c>
      <c r="G704" s="90">
        <f t="shared" si="396"/>
        <v>0</v>
      </c>
      <c r="H704" s="90">
        <f t="shared" si="396"/>
        <v>0</v>
      </c>
      <c r="I704" s="90">
        <f t="shared" si="396"/>
        <v>0</v>
      </c>
      <c r="J704" s="90">
        <f t="shared" si="396"/>
        <v>0</v>
      </c>
      <c r="K704" s="90">
        <f t="shared" si="396"/>
        <v>0</v>
      </c>
      <c r="L704" s="90">
        <f t="shared" si="396"/>
        <v>0</v>
      </c>
      <c r="M704" s="90">
        <f t="shared" si="396"/>
        <v>0</v>
      </c>
      <c r="N704" s="90">
        <f t="shared" si="396"/>
        <v>0</v>
      </c>
      <c r="O704" s="90">
        <f t="shared" si="396"/>
        <v>0</v>
      </c>
      <c r="P704" s="90">
        <f t="shared" si="396"/>
        <v>0</v>
      </c>
      <c r="Q704" s="90">
        <f t="shared" si="396"/>
        <v>0</v>
      </c>
      <c r="R704" s="90">
        <f t="shared" si="396"/>
        <v>0</v>
      </c>
      <c r="S704" s="90">
        <f t="shared" si="396"/>
        <v>0</v>
      </c>
      <c r="T704" s="90">
        <f t="shared" si="396"/>
        <v>0</v>
      </c>
      <c r="U704" s="90">
        <f t="shared" si="396"/>
        <v>0</v>
      </c>
      <c r="V704" s="90">
        <f t="shared" si="396"/>
        <v>0</v>
      </c>
      <c r="W704" s="90">
        <f t="shared" si="396"/>
        <v>0</v>
      </c>
      <c r="X704" s="90">
        <f t="shared" si="396"/>
        <v>0</v>
      </c>
      <c r="Y704" s="90">
        <f t="shared" si="396"/>
        <v>0</v>
      </c>
      <c r="Z704" s="90">
        <f t="shared" si="396"/>
        <v>0</v>
      </c>
      <c r="AA704" s="90">
        <f t="shared" si="396"/>
        <v>0</v>
      </c>
      <c r="AB704" s="90">
        <f t="shared" si="396"/>
        <v>0</v>
      </c>
      <c r="AC704" s="90">
        <f t="shared" si="396"/>
        <v>0</v>
      </c>
      <c r="AD704" s="90">
        <f t="shared" si="396"/>
        <v>0</v>
      </c>
      <c r="AE704" s="90">
        <f t="shared" si="396"/>
        <v>0</v>
      </c>
      <c r="AF704" s="90">
        <f t="shared" si="396"/>
        <v>0</v>
      </c>
      <c r="AG704" s="90">
        <f t="shared" si="396"/>
        <v>0</v>
      </c>
      <c r="AH704" s="90">
        <f t="shared" si="396"/>
        <v>0</v>
      </c>
      <c r="AI704" s="90">
        <f t="shared" si="396"/>
        <v>0</v>
      </c>
      <c r="AJ704" s="90">
        <f t="shared" si="396"/>
        <v>0</v>
      </c>
      <c r="AK704" s="90">
        <f t="shared" ref="AK704" si="397">$Q29*VLOOKUP($D704,$D$286:$BC$389,AK$681,FALSE)+$Q29*VLOOKUP(CONCATENATE("Preparació per ",LOWER($D704)),$D$286:$BC$389,AK$681,FALSE)</f>
        <v>0</v>
      </c>
      <c r="AL704" s="90">
        <f t="shared" ref="AL704:AW704" si="398">$Q29*VLOOKUP($D704,$D$286:$BC$389,AL$681,FALSE)+$Q29*VLOOKUP(CONCATENATE("Preparació per ",LOWER($D704)),$D$286:$BC$389,AL$681,FALSE)</f>
        <v>0</v>
      </c>
      <c r="AM704" s="90">
        <f t="shared" si="398"/>
        <v>0</v>
      </c>
      <c r="AN704" s="90">
        <f t="shared" si="398"/>
        <v>0</v>
      </c>
      <c r="AO704" s="90">
        <f t="shared" si="398"/>
        <v>0</v>
      </c>
      <c r="AP704" s="90">
        <f t="shared" si="398"/>
        <v>0</v>
      </c>
      <c r="AQ704" s="90">
        <f t="shared" si="398"/>
        <v>0</v>
      </c>
      <c r="AR704" s="90">
        <f t="shared" si="398"/>
        <v>0</v>
      </c>
      <c r="AS704" s="90">
        <f t="shared" si="398"/>
        <v>0</v>
      </c>
      <c r="AT704" s="90">
        <f t="shared" si="398"/>
        <v>0</v>
      </c>
      <c r="AU704" s="90">
        <f t="shared" si="398"/>
        <v>0</v>
      </c>
      <c r="AV704" s="90">
        <f t="shared" si="398"/>
        <v>0</v>
      </c>
      <c r="AW704" s="90">
        <f t="shared" si="398"/>
        <v>0</v>
      </c>
      <c r="AX704" s="90">
        <f t="shared" si="390"/>
        <v>0</v>
      </c>
      <c r="AY704" s="90">
        <f t="shared" si="390"/>
        <v>0</v>
      </c>
      <c r="AZ704" s="90">
        <f t="shared" si="390"/>
        <v>0</v>
      </c>
      <c r="BA704" s="90">
        <f t="shared" si="390"/>
        <v>0</v>
      </c>
      <c r="BB704" s="90">
        <f t="shared" si="390"/>
        <v>0</v>
      </c>
      <c r="BC704" s="90">
        <f t="shared" si="390"/>
        <v>0</v>
      </c>
    </row>
    <row r="705" spans="3:55" hidden="1">
      <c r="C705" s="49">
        <f t="shared" si="393"/>
        <v>0</v>
      </c>
      <c r="D705" s="49">
        <f t="shared" si="393"/>
        <v>0</v>
      </c>
      <c r="E705" s="76"/>
      <c r="F705" s="90">
        <f t="shared" ref="F705:AJ705" si="399">$Q30*VLOOKUP($D705,$D$286:$BC$389,F$681,FALSE)+$Q30*VLOOKUP(CONCATENATE("Preparació per ",LOWER($D705)),$D$286:$BC$389,F$681,FALSE)</f>
        <v>0</v>
      </c>
      <c r="G705" s="90">
        <f t="shared" si="399"/>
        <v>0</v>
      </c>
      <c r="H705" s="90">
        <f t="shared" si="399"/>
        <v>0</v>
      </c>
      <c r="I705" s="90">
        <f t="shared" si="399"/>
        <v>0</v>
      </c>
      <c r="J705" s="90">
        <f t="shared" si="399"/>
        <v>0</v>
      </c>
      <c r="K705" s="90">
        <f t="shared" si="399"/>
        <v>0</v>
      </c>
      <c r="L705" s="90">
        <f t="shared" si="399"/>
        <v>0</v>
      </c>
      <c r="M705" s="90">
        <f t="shared" si="399"/>
        <v>0</v>
      </c>
      <c r="N705" s="90">
        <f t="shared" si="399"/>
        <v>0</v>
      </c>
      <c r="O705" s="90">
        <f t="shared" si="399"/>
        <v>0</v>
      </c>
      <c r="P705" s="90">
        <f t="shared" si="399"/>
        <v>0</v>
      </c>
      <c r="Q705" s="90">
        <f t="shared" si="399"/>
        <v>0</v>
      </c>
      <c r="R705" s="90">
        <f t="shared" si="399"/>
        <v>0</v>
      </c>
      <c r="S705" s="90">
        <f t="shared" si="399"/>
        <v>0</v>
      </c>
      <c r="T705" s="90">
        <f t="shared" si="399"/>
        <v>0</v>
      </c>
      <c r="U705" s="90">
        <f t="shared" si="399"/>
        <v>0</v>
      </c>
      <c r="V705" s="90">
        <f t="shared" si="399"/>
        <v>0</v>
      </c>
      <c r="W705" s="90">
        <f t="shared" si="399"/>
        <v>0</v>
      </c>
      <c r="X705" s="90">
        <f t="shared" si="399"/>
        <v>0</v>
      </c>
      <c r="Y705" s="90">
        <f t="shared" si="399"/>
        <v>0</v>
      </c>
      <c r="Z705" s="90">
        <f t="shared" si="399"/>
        <v>0</v>
      </c>
      <c r="AA705" s="90">
        <f t="shared" si="399"/>
        <v>0</v>
      </c>
      <c r="AB705" s="90">
        <f t="shared" si="399"/>
        <v>0</v>
      </c>
      <c r="AC705" s="90">
        <f t="shared" si="399"/>
        <v>0</v>
      </c>
      <c r="AD705" s="90">
        <f t="shared" si="399"/>
        <v>0</v>
      </c>
      <c r="AE705" s="90">
        <f t="shared" si="399"/>
        <v>0</v>
      </c>
      <c r="AF705" s="90">
        <f t="shared" si="399"/>
        <v>0</v>
      </c>
      <c r="AG705" s="90">
        <f t="shared" si="399"/>
        <v>0</v>
      </c>
      <c r="AH705" s="90">
        <f t="shared" si="399"/>
        <v>0</v>
      </c>
      <c r="AI705" s="90">
        <f t="shared" si="399"/>
        <v>0</v>
      </c>
      <c r="AJ705" s="90">
        <f t="shared" si="399"/>
        <v>0</v>
      </c>
      <c r="AK705" s="90">
        <f t="shared" ref="AK705:AK711" si="400">$Q30*VLOOKUP($D705,$D$286:$BC$389,AK$681,FALSE)+$Q30*VLOOKUP(CONCATENATE("Preparació per ",LOWER($D705)),$D$286:$BC$389,AK$681,FALSE)</f>
        <v>0</v>
      </c>
      <c r="AL705" s="90">
        <f t="shared" ref="AL705:AW705" si="401">$Q30*VLOOKUP($D705,$D$286:$BC$389,AL$681,FALSE)+$Q30*VLOOKUP(CONCATENATE("Preparació per ",LOWER($D705)),$D$286:$BC$389,AL$681,FALSE)</f>
        <v>0</v>
      </c>
      <c r="AM705" s="90">
        <f t="shared" si="401"/>
        <v>0</v>
      </c>
      <c r="AN705" s="90">
        <f t="shared" si="401"/>
        <v>0</v>
      </c>
      <c r="AO705" s="90">
        <f t="shared" si="401"/>
        <v>0</v>
      </c>
      <c r="AP705" s="90">
        <f t="shared" si="401"/>
        <v>0</v>
      </c>
      <c r="AQ705" s="90">
        <f t="shared" si="401"/>
        <v>0</v>
      </c>
      <c r="AR705" s="90">
        <f t="shared" si="401"/>
        <v>0</v>
      </c>
      <c r="AS705" s="90">
        <f t="shared" si="401"/>
        <v>0</v>
      </c>
      <c r="AT705" s="90">
        <f t="shared" si="401"/>
        <v>0</v>
      </c>
      <c r="AU705" s="90">
        <f t="shared" si="401"/>
        <v>0</v>
      </c>
      <c r="AV705" s="90">
        <f t="shared" si="401"/>
        <v>0</v>
      </c>
      <c r="AW705" s="90">
        <f t="shared" si="401"/>
        <v>0</v>
      </c>
      <c r="AX705" s="90">
        <f t="shared" si="390"/>
        <v>0</v>
      </c>
      <c r="AY705" s="90">
        <f t="shared" si="390"/>
        <v>0</v>
      </c>
      <c r="AZ705" s="90">
        <f t="shared" si="390"/>
        <v>0</v>
      </c>
      <c r="BA705" s="90">
        <f t="shared" si="390"/>
        <v>0</v>
      </c>
      <c r="BB705" s="90">
        <f t="shared" si="390"/>
        <v>0</v>
      </c>
      <c r="BC705" s="90">
        <f t="shared" si="390"/>
        <v>0</v>
      </c>
    </row>
    <row r="706" spans="3:55" hidden="1">
      <c r="C706" s="49">
        <f t="shared" si="393"/>
        <v>0</v>
      </c>
      <c r="D706" s="49">
        <f t="shared" si="393"/>
        <v>0</v>
      </c>
      <c r="E706" s="76"/>
      <c r="F706" s="90">
        <f t="shared" ref="F706:AJ706" si="402">$Q31*VLOOKUP($D706,$D$286:$BC$389,F$681,FALSE)+$Q31*VLOOKUP(CONCATENATE("Preparació per ",LOWER($D706)),$D$286:$BC$389,F$681,FALSE)</f>
        <v>0</v>
      </c>
      <c r="G706" s="90">
        <f t="shared" si="402"/>
        <v>0</v>
      </c>
      <c r="H706" s="90">
        <f t="shared" si="402"/>
        <v>0</v>
      </c>
      <c r="I706" s="90">
        <f t="shared" si="402"/>
        <v>0</v>
      </c>
      <c r="J706" s="90">
        <f t="shared" si="402"/>
        <v>0</v>
      </c>
      <c r="K706" s="90">
        <f t="shared" si="402"/>
        <v>0</v>
      </c>
      <c r="L706" s="90">
        <f t="shared" si="402"/>
        <v>0</v>
      </c>
      <c r="M706" s="90">
        <f t="shared" si="402"/>
        <v>0</v>
      </c>
      <c r="N706" s="90">
        <f t="shared" si="402"/>
        <v>0</v>
      </c>
      <c r="O706" s="90">
        <f t="shared" si="402"/>
        <v>0</v>
      </c>
      <c r="P706" s="90">
        <f t="shared" si="402"/>
        <v>0</v>
      </c>
      <c r="Q706" s="90">
        <f t="shared" si="402"/>
        <v>0</v>
      </c>
      <c r="R706" s="90">
        <f t="shared" si="402"/>
        <v>0</v>
      </c>
      <c r="S706" s="90">
        <f t="shared" si="402"/>
        <v>0</v>
      </c>
      <c r="T706" s="90">
        <f t="shared" si="402"/>
        <v>0</v>
      </c>
      <c r="U706" s="90">
        <f t="shared" si="402"/>
        <v>0</v>
      </c>
      <c r="V706" s="90">
        <f t="shared" si="402"/>
        <v>0</v>
      </c>
      <c r="W706" s="90">
        <f t="shared" si="402"/>
        <v>0</v>
      </c>
      <c r="X706" s="90">
        <f t="shared" si="402"/>
        <v>0</v>
      </c>
      <c r="Y706" s="90">
        <f t="shared" si="402"/>
        <v>0</v>
      </c>
      <c r="Z706" s="90">
        <f t="shared" si="402"/>
        <v>0</v>
      </c>
      <c r="AA706" s="90">
        <f t="shared" si="402"/>
        <v>0</v>
      </c>
      <c r="AB706" s="90">
        <f t="shared" si="402"/>
        <v>0</v>
      </c>
      <c r="AC706" s="90">
        <f t="shared" si="402"/>
        <v>0</v>
      </c>
      <c r="AD706" s="90">
        <f t="shared" si="402"/>
        <v>0</v>
      </c>
      <c r="AE706" s="90">
        <f t="shared" si="402"/>
        <v>0</v>
      </c>
      <c r="AF706" s="90">
        <f t="shared" si="402"/>
        <v>0</v>
      </c>
      <c r="AG706" s="90">
        <f t="shared" si="402"/>
        <v>0</v>
      </c>
      <c r="AH706" s="90">
        <f t="shared" si="402"/>
        <v>0</v>
      </c>
      <c r="AI706" s="90">
        <f t="shared" si="402"/>
        <v>0</v>
      </c>
      <c r="AJ706" s="90">
        <f t="shared" si="402"/>
        <v>0</v>
      </c>
      <c r="AK706" s="90">
        <f t="shared" si="400"/>
        <v>0</v>
      </c>
      <c r="AL706" s="90">
        <f t="shared" ref="AL706:AW706" si="403">$Q31*VLOOKUP($D706,$D$286:$BC$389,AL$681,FALSE)+$Q31*VLOOKUP(CONCATENATE("Preparació per ",LOWER($D706)),$D$286:$BC$389,AL$681,FALSE)</f>
        <v>0</v>
      </c>
      <c r="AM706" s="90">
        <f t="shared" si="403"/>
        <v>0</v>
      </c>
      <c r="AN706" s="90">
        <f t="shared" si="403"/>
        <v>0</v>
      </c>
      <c r="AO706" s="90">
        <f t="shared" si="403"/>
        <v>0</v>
      </c>
      <c r="AP706" s="90">
        <f t="shared" si="403"/>
        <v>0</v>
      </c>
      <c r="AQ706" s="90">
        <f t="shared" si="403"/>
        <v>0</v>
      </c>
      <c r="AR706" s="90">
        <f t="shared" si="403"/>
        <v>0</v>
      </c>
      <c r="AS706" s="90">
        <f t="shared" si="403"/>
        <v>0</v>
      </c>
      <c r="AT706" s="90">
        <f t="shared" si="403"/>
        <v>0</v>
      </c>
      <c r="AU706" s="90">
        <f t="shared" si="403"/>
        <v>0</v>
      </c>
      <c r="AV706" s="90">
        <f t="shared" si="403"/>
        <v>0</v>
      </c>
      <c r="AW706" s="90">
        <f t="shared" si="403"/>
        <v>0</v>
      </c>
      <c r="AX706" s="90">
        <f t="shared" si="390"/>
        <v>0</v>
      </c>
      <c r="AY706" s="90">
        <f t="shared" si="390"/>
        <v>0</v>
      </c>
      <c r="AZ706" s="90">
        <f t="shared" si="390"/>
        <v>0</v>
      </c>
      <c r="BA706" s="90">
        <f t="shared" si="390"/>
        <v>0</v>
      </c>
      <c r="BB706" s="90">
        <f t="shared" si="390"/>
        <v>0</v>
      </c>
      <c r="BC706" s="90">
        <f t="shared" si="390"/>
        <v>0</v>
      </c>
    </row>
    <row r="707" spans="3:55" hidden="1">
      <c r="C707" s="60" t="str">
        <f t="shared" si="393"/>
        <v>DESHERBAT</v>
      </c>
      <c r="D707" s="60" t="str">
        <f t="shared" si="393"/>
        <v>Desherbat amb tractor</v>
      </c>
      <c r="E707" s="77"/>
      <c r="F707" s="91">
        <f t="shared" ref="F707:AJ707" si="404">$Q32*VLOOKUP($D707,$D$286:$BC$389,F$681,FALSE)+$Q32*VLOOKUP(CONCATENATE("Preparació per ",LOWER($D707)),$D$286:$BC$389,F$681,FALSE)</f>
        <v>0</v>
      </c>
      <c r="G707" s="91">
        <f t="shared" si="404"/>
        <v>0</v>
      </c>
      <c r="H707" s="91">
        <f t="shared" si="404"/>
        <v>0</v>
      </c>
      <c r="I707" s="91">
        <f t="shared" si="404"/>
        <v>0</v>
      </c>
      <c r="J707" s="91">
        <f t="shared" si="404"/>
        <v>0</v>
      </c>
      <c r="K707" s="91">
        <f t="shared" si="404"/>
        <v>0</v>
      </c>
      <c r="L707" s="91">
        <f t="shared" si="404"/>
        <v>0</v>
      </c>
      <c r="M707" s="91">
        <f t="shared" si="404"/>
        <v>0</v>
      </c>
      <c r="N707" s="91">
        <f t="shared" si="404"/>
        <v>0</v>
      </c>
      <c r="O707" s="91">
        <f t="shared" si="404"/>
        <v>0</v>
      </c>
      <c r="P707" s="91">
        <f t="shared" si="404"/>
        <v>0</v>
      </c>
      <c r="Q707" s="91">
        <f t="shared" si="404"/>
        <v>0</v>
      </c>
      <c r="R707" s="91">
        <f t="shared" si="404"/>
        <v>0</v>
      </c>
      <c r="S707" s="91">
        <f t="shared" si="404"/>
        <v>0</v>
      </c>
      <c r="T707" s="91">
        <f t="shared" si="404"/>
        <v>0</v>
      </c>
      <c r="U707" s="91">
        <f t="shared" si="404"/>
        <v>0</v>
      </c>
      <c r="V707" s="91">
        <f t="shared" si="404"/>
        <v>0</v>
      </c>
      <c r="W707" s="91">
        <f t="shared" si="404"/>
        <v>0</v>
      </c>
      <c r="X707" s="91">
        <f t="shared" si="404"/>
        <v>0</v>
      </c>
      <c r="Y707" s="91">
        <f t="shared" si="404"/>
        <v>0</v>
      </c>
      <c r="Z707" s="91">
        <f t="shared" si="404"/>
        <v>0</v>
      </c>
      <c r="AA707" s="91">
        <f t="shared" si="404"/>
        <v>0</v>
      </c>
      <c r="AB707" s="91">
        <f t="shared" si="404"/>
        <v>0</v>
      </c>
      <c r="AC707" s="91">
        <f t="shared" si="404"/>
        <v>0</v>
      </c>
      <c r="AD707" s="91">
        <f t="shared" si="404"/>
        <v>0</v>
      </c>
      <c r="AE707" s="91">
        <f t="shared" si="404"/>
        <v>0</v>
      </c>
      <c r="AF707" s="91">
        <f t="shared" si="404"/>
        <v>0</v>
      </c>
      <c r="AG707" s="91">
        <f t="shared" si="404"/>
        <v>0</v>
      </c>
      <c r="AH707" s="91">
        <f t="shared" si="404"/>
        <v>0</v>
      </c>
      <c r="AI707" s="91">
        <f t="shared" si="404"/>
        <v>0</v>
      </c>
      <c r="AJ707" s="91">
        <f t="shared" si="404"/>
        <v>0</v>
      </c>
      <c r="AK707" s="91">
        <f t="shared" si="400"/>
        <v>0</v>
      </c>
      <c r="AL707" s="91">
        <f t="shared" ref="AL707:AW707" si="405">$Q32*VLOOKUP($D707,$D$286:$BC$389,AL$681,FALSE)+$Q32*VLOOKUP(CONCATENATE("Preparació per ",LOWER($D707)),$D$286:$BC$389,AL$681,FALSE)</f>
        <v>0</v>
      </c>
      <c r="AM707" s="91">
        <f t="shared" si="405"/>
        <v>0</v>
      </c>
      <c r="AN707" s="91">
        <f t="shared" si="405"/>
        <v>0</v>
      </c>
      <c r="AO707" s="91">
        <f t="shared" si="405"/>
        <v>0</v>
      </c>
      <c r="AP707" s="91">
        <f t="shared" si="405"/>
        <v>0</v>
      </c>
      <c r="AQ707" s="91">
        <f t="shared" si="405"/>
        <v>0</v>
      </c>
      <c r="AR707" s="91">
        <f t="shared" si="405"/>
        <v>0</v>
      </c>
      <c r="AS707" s="91">
        <f t="shared" si="405"/>
        <v>0</v>
      </c>
      <c r="AT707" s="91">
        <f t="shared" si="405"/>
        <v>0</v>
      </c>
      <c r="AU707" s="91">
        <f t="shared" si="405"/>
        <v>0</v>
      </c>
      <c r="AV707" s="91">
        <f t="shared" si="405"/>
        <v>0</v>
      </c>
      <c r="AW707" s="91">
        <f t="shared" si="405"/>
        <v>0</v>
      </c>
      <c r="AX707" s="91">
        <f t="shared" si="390"/>
        <v>0</v>
      </c>
      <c r="AY707" s="91">
        <f t="shared" si="390"/>
        <v>0</v>
      </c>
      <c r="AZ707" s="91">
        <f t="shared" si="390"/>
        <v>0</v>
      </c>
      <c r="BA707" s="91">
        <f t="shared" si="390"/>
        <v>0</v>
      </c>
      <c r="BB707" s="91">
        <f t="shared" si="390"/>
        <v>0</v>
      </c>
      <c r="BC707" s="91">
        <f t="shared" si="390"/>
        <v>0</v>
      </c>
    </row>
    <row r="708" spans="3:55" hidden="1">
      <c r="C708" s="60">
        <f t="shared" si="393"/>
        <v>0</v>
      </c>
      <c r="D708" s="60" t="str">
        <f t="shared" si="393"/>
        <v>Desherbat manual 5h/1.000  m2</v>
      </c>
      <c r="E708" s="77"/>
      <c r="F708" s="91">
        <f t="shared" ref="F708:AJ708" si="406">$Q33*VLOOKUP($D708,$D$286:$BC$389,F$681,FALSE)+$Q33*VLOOKUP(CONCATENATE("Preparació per ",LOWER($D708)),$D$286:$BC$389,F$681,FALSE)</f>
        <v>0</v>
      </c>
      <c r="G708" s="91">
        <f t="shared" si="406"/>
        <v>0</v>
      </c>
      <c r="H708" s="91">
        <f t="shared" si="406"/>
        <v>0</v>
      </c>
      <c r="I708" s="91">
        <f t="shared" si="406"/>
        <v>0</v>
      </c>
      <c r="J708" s="91">
        <f t="shared" si="406"/>
        <v>0</v>
      </c>
      <c r="K708" s="91">
        <f t="shared" si="406"/>
        <v>0</v>
      </c>
      <c r="L708" s="91">
        <f t="shared" si="406"/>
        <v>0</v>
      </c>
      <c r="M708" s="91">
        <f t="shared" si="406"/>
        <v>0</v>
      </c>
      <c r="N708" s="91">
        <f t="shared" si="406"/>
        <v>0</v>
      </c>
      <c r="O708" s="91">
        <f t="shared" si="406"/>
        <v>0</v>
      </c>
      <c r="P708" s="91">
        <f t="shared" si="406"/>
        <v>0</v>
      </c>
      <c r="Q708" s="91">
        <f t="shared" si="406"/>
        <v>0</v>
      </c>
      <c r="R708" s="91">
        <f t="shared" si="406"/>
        <v>0</v>
      </c>
      <c r="S708" s="91">
        <f t="shared" si="406"/>
        <v>0</v>
      </c>
      <c r="T708" s="91">
        <f t="shared" si="406"/>
        <v>0</v>
      </c>
      <c r="U708" s="91">
        <f t="shared" si="406"/>
        <v>0</v>
      </c>
      <c r="V708" s="91">
        <f t="shared" si="406"/>
        <v>0</v>
      </c>
      <c r="W708" s="91">
        <f t="shared" si="406"/>
        <v>0</v>
      </c>
      <c r="X708" s="91">
        <f t="shared" si="406"/>
        <v>0</v>
      </c>
      <c r="Y708" s="91">
        <f t="shared" si="406"/>
        <v>0</v>
      </c>
      <c r="Z708" s="91">
        <f t="shared" si="406"/>
        <v>0</v>
      </c>
      <c r="AA708" s="91">
        <f t="shared" si="406"/>
        <v>0</v>
      </c>
      <c r="AB708" s="91">
        <f t="shared" si="406"/>
        <v>0</v>
      </c>
      <c r="AC708" s="91">
        <f t="shared" si="406"/>
        <v>0</v>
      </c>
      <c r="AD708" s="91">
        <f t="shared" si="406"/>
        <v>0</v>
      </c>
      <c r="AE708" s="91">
        <f t="shared" si="406"/>
        <v>0</v>
      </c>
      <c r="AF708" s="91">
        <f t="shared" si="406"/>
        <v>0</v>
      </c>
      <c r="AG708" s="91">
        <f t="shared" si="406"/>
        <v>0</v>
      </c>
      <c r="AH708" s="91">
        <f t="shared" si="406"/>
        <v>0</v>
      </c>
      <c r="AI708" s="91">
        <f t="shared" si="406"/>
        <v>0</v>
      </c>
      <c r="AJ708" s="91">
        <f t="shared" si="406"/>
        <v>0</v>
      </c>
      <c r="AK708" s="91">
        <f t="shared" si="400"/>
        <v>0</v>
      </c>
      <c r="AL708" s="91">
        <f t="shared" ref="AL708:AW708" si="407">$Q33*VLOOKUP($D708,$D$286:$BC$389,AL$681,FALSE)+$Q33*VLOOKUP(CONCATENATE("Preparació per ",LOWER($D708)),$D$286:$BC$389,AL$681,FALSE)</f>
        <v>0</v>
      </c>
      <c r="AM708" s="91">
        <f t="shared" si="407"/>
        <v>0</v>
      </c>
      <c r="AN708" s="91">
        <f t="shared" si="407"/>
        <v>0</v>
      </c>
      <c r="AO708" s="91">
        <f t="shared" si="407"/>
        <v>0</v>
      </c>
      <c r="AP708" s="91">
        <f t="shared" si="407"/>
        <v>0</v>
      </c>
      <c r="AQ708" s="91">
        <f t="shared" si="407"/>
        <v>0</v>
      </c>
      <c r="AR708" s="91">
        <f t="shared" si="407"/>
        <v>0</v>
      </c>
      <c r="AS708" s="91">
        <f t="shared" si="407"/>
        <v>0</v>
      </c>
      <c r="AT708" s="91">
        <f t="shared" si="407"/>
        <v>0</v>
      </c>
      <c r="AU708" s="91">
        <f t="shared" si="407"/>
        <v>0</v>
      </c>
      <c r="AV708" s="91">
        <f t="shared" si="407"/>
        <v>0</v>
      </c>
      <c r="AW708" s="91">
        <f t="shared" si="407"/>
        <v>0</v>
      </c>
      <c r="AX708" s="91">
        <f t="shared" si="390"/>
        <v>0</v>
      </c>
      <c r="AY708" s="91">
        <f t="shared" si="390"/>
        <v>0</v>
      </c>
      <c r="AZ708" s="91">
        <f t="shared" si="390"/>
        <v>0</v>
      </c>
      <c r="BA708" s="91">
        <f t="shared" si="390"/>
        <v>0</v>
      </c>
      <c r="BB708" s="91">
        <f t="shared" si="390"/>
        <v>0</v>
      </c>
      <c r="BC708" s="91">
        <f t="shared" si="390"/>
        <v>0</v>
      </c>
    </row>
    <row r="709" spans="3:55" hidden="1">
      <c r="C709" s="60">
        <f t="shared" si="393"/>
        <v>0</v>
      </c>
      <c r="D709" s="60">
        <f t="shared" si="393"/>
        <v>0</v>
      </c>
      <c r="E709" s="77"/>
      <c r="F709" s="91">
        <f t="shared" ref="F709:AJ709" si="408">$Q34*VLOOKUP($D709,$D$286:$BC$389,F$681,FALSE)+$Q34*VLOOKUP(CONCATENATE("Preparació per ",LOWER($D709)),$D$286:$BC$389,F$681,FALSE)</f>
        <v>0</v>
      </c>
      <c r="G709" s="91">
        <f t="shared" si="408"/>
        <v>0</v>
      </c>
      <c r="H709" s="91">
        <f t="shared" si="408"/>
        <v>0</v>
      </c>
      <c r="I709" s="91">
        <f t="shared" si="408"/>
        <v>0</v>
      </c>
      <c r="J709" s="91">
        <f t="shared" si="408"/>
        <v>0</v>
      </c>
      <c r="K709" s="91">
        <f t="shared" si="408"/>
        <v>0</v>
      </c>
      <c r="L709" s="91">
        <f t="shared" si="408"/>
        <v>0</v>
      </c>
      <c r="M709" s="91">
        <f t="shared" si="408"/>
        <v>0</v>
      </c>
      <c r="N709" s="91">
        <f t="shared" si="408"/>
        <v>0</v>
      </c>
      <c r="O709" s="91">
        <f t="shared" si="408"/>
        <v>0</v>
      </c>
      <c r="P709" s="91">
        <f t="shared" si="408"/>
        <v>0</v>
      </c>
      <c r="Q709" s="91">
        <f t="shared" si="408"/>
        <v>0</v>
      </c>
      <c r="R709" s="91">
        <f t="shared" si="408"/>
        <v>0</v>
      </c>
      <c r="S709" s="91">
        <f t="shared" si="408"/>
        <v>0</v>
      </c>
      <c r="T709" s="91">
        <f t="shared" si="408"/>
        <v>0</v>
      </c>
      <c r="U709" s="91">
        <f t="shared" si="408"/>
        <v>0</v>
      </c>
      <c r="V709" s="91">
        <f t="shared" si="408"/>
        <v>0</v>
      </c>
      <c r="W709" s="91">
        <f t="shared" si="408"/>
        <v>0</v>
      </c>
      <c r="X709" s="91">
        <f t="shared" si="408"/>
        <v>0</v>
      </c>
      <c r="Y709" s="91">
        <f t="shared" si="408"/>
        <v>0</v>
      </c>
      <c r="Z709" s="91">
        <f t="shared" si="408"/>
        <v>0</v>
      </c>
      <c r="AA709" s="91">
        <f t="shared" si="408"/>
        <v>0</v>
      </c>
      <c r="AB709" s="91">
        <f t="shared" si="408"/>
        <v>0</v>
      </c>
      <c r="AC709" s="91">
        <f t="shared" si="408"/>
        <v>0</v>
      </c>
      <c r="AD709" s="91">
        <f t="shared" si="408"/>
        <v>0</v>
      </c>
      <c r="AE709" s="91">
        <f t="shared" si="408"/>
        <v>0</v>
      </c>
      <c r="AF709" s="91">
        <f t="shared" si="408"/>
        <v>0</v>
      </c>
      <c r="AG709" s="91">
        <f t="shared" si="408"/>
        <v>0</v>
      </c>
      <c r="AH709" s="91">
        <f t="shared" si="408"/>
        <v>0</v>
      </c>
      <c r="AI709" s="91">
        <f t="shared" si="408"/>
        <v>0</v>
      </c>
      <c r="AJ709" s="91">
        <f t="shared" si="408"/>
        <v>0</v>
      </c>
      <c r="AK709" s="91">
        <f t="shared" si="400"/>
        <v>0</v>
      </c>
      <c r="AL709" s="91">
        <f t="shared" ref="AL709:AW709" si="409">$Q34*VLOOKUP($D709,$D$286:$BC$389,AL$681,FALSE)+$Q34*VLOOKUP(CONCATENATE("Preparació per ",LOWER($D709)),$D$286:$BC$389,AL$681,FALSE)</f>
        <v>0</v>
      </c>
      <c r="AM709" s="91">
        <f t="shared" si="409"/>
        <v>0</v>
      </c>
      <c r="AN709" s="91">
        <f t="shared" si="409"/>
        <v>0</v>
      </c>
      <c r="AO709" s="91">
        <f t="shared" si="409"/>
        <v>0</v>
      </c>
      <c r="AP709" s="91">
        <f t="shared" si="409"/>
        <v>0</v>
      </c>
      <c r="AQ709" s="91">
        <f t="shared" si="409"/>
        <v>0</v>
      </c>
      <c r="AR709" s="91">
        <f t="shared" si="409"/>
        <v>0</v>
      </c>
      <c r="AS709" s="91">
        <f t="shared" si="409"/>
        <v>0</v>
      </c>
      <c r="AT709" s="91">
        <f t="shared" si="409"/>
        <v>0</v>
      </c>
      <c r="AU709" s="91">
        <f t="shared" si="409"/>
        <v>0</v>
      </c>
      <c r="AV709" s="91">
        <f t="shared" si="409"/>
        <v>0</v>
      </c>
      <c r="AW709" s="91">
        <f t="shared" si="409"/>
        <v>0</v>
      </c>
      <c r="AX709" s="91">
        <f t="shared" si="390"/>
        <v>0</v>
      </c>
      <c r="AY709" s="91">
        <f t="shared" si="390"/>
        <v>0</v>
      </c>
      <c r="AZ709" s="91">
        <f t="shared" si="390"/>
        <v>0</v>
      </c>
      <c r="BA709" s="91">
        <f t="shared" si="390"/>
        <v>0</v>
      </c>
      <c r="BB709" s="91">
        <f t="shared" si="390"/>
        <v>0</v>
      </c>
      <c r="BC709" s="91">
        <f t="shared" si="390"/>
        <v>0</v>
      </c>
    </row>
    <row r="710" spans="3:55" hidden="1">
      <c r="C710" s="60">
        <f t="shared" si="393"/>
        <v>0</v>
      </c>
      <c r="D710" s="60">
        <f t="shared" si="393"/>
        <v>0</v>
      </c>
      <c r="E710" s="77"/>
      <c r="F710" s="91">
        <f t="shared" ref="F710:AJ710" si="410">$Q35*VLOOKUP($D710,$D$286:$BC$389,F$681,FALSE)+$Q35*VLOOKUP(CONCATENATE("Preparació per ",LOWER($D710)),$D$286:$BC$389,F$681,FALSE)</f>
        <v>0</v>
      </c>
      <c r="G710" s="91">
        <f t="shared" si="410"/>
        <v>0</v>
      </c>
      <c r="H710" s="91">
        <f t="shared" si="410"/>
        <v>0</v>
      </c>
      <c r="I710" s="91">
        <f t="shared" si="410"/>
        <v>0</v>
      </c>
      <c r="J710" s="91">
        <f t="shared" si="410"/>
        <v>0</v>
      </c>
      <c r="K710" s="91">
        <f t="shared" si="410"/>
        <v>0</v>
      </c>
      <c r="L710" s="91">
        <f t="shared" si="410"/>
        <v>0</v>
      </c>
      <c r="M710" s="91">
        <f t="shared" si="410"/>
        <v>0</v>
      </c>
      <c r="N710" s="91">
        <f t="shared" si="410"/>
        <v>0</v>
      </c>
      <c r="O710" s="91">
        <f t="shared" si="410"/>
        <v>0</v>
      </c>
      <c r="P710" s="91">
        <f t="shared" si="410"/>
        <v>0</v>
      </c>
      <c r="Q710" s="91">
        <f t="shared" si="410"/>
        <v>0</v>
      </c>
      <c r="R710" s="91">
        <f t="shared" si="410"/>
        <v>0</v>
      </c>
      <c r="S710" s="91">
        <f t="shared" si="410"/>
        <v>0</v>
      </c>
      <c r="T710" s="91">
        <f t="shared" si="410"/>
        <v>0</v>
      </c>
      <c r="U710" s="91">
        <f t="shared" si="410"/>
        <v>0</v>
      </c>
      <c r="V710" s="91">
        <f t="shared" si="410"/>
        <v>0</v>
      </c>
      <c r="W710" s="91">
        <f t="shared" si="410"/>
        <v>0</v>
      </c>
      <c r="X710" s="91">
        <f t="shared" si="410"/>
        <v>0</v>
      </c>
      <c r="Y710" s="91">
        <f t="shared" si="410"/>
        <v>0</v>
      </c>
      <c r="Z710" s="91">
        <f t="shared" si="410"/>
        <v>0</v>
      </c>
      <c r="AA710" s="91">
        <f t="shared" si="410"/>
        <v>0</v>
      </c>
      <c r="AB710" s="91">
        <f t="shared" si="410"/>
        <v>0</v>
      </c>
      <c r="AC710" s="91">
        <f t="shared" si="410"/>
        <v>0</v>
      </c>
      <c r="AD710" s="91">
        <f t="shared" si="410"/>
        <v>0</v>
      </c>
      <c r="AE710" s="91">
        <f t="shared" si="410"/>
        <v>0</v>
      </c>
      <c r="AF710" s="91">
        <f t="shared" si="410"/>
        <v>0</v>
      </c>
      <c r="AG710" s="91">
        <f t="shared" si="410"/>
        <v>0</v>
      </c>
      <c r="AH710" s="91">
        <f t="shared" si="410"/>
        <v>0</v>
      </c>
      <c r="AI710" s="91">
        <f t="shared" si="410"/>
        <v>0</v>
      </c>
      <c r="AJ710" s="91">
        <f t="shared" si="410"/>
        <v>0</v>
      </c>
      <c r="AK710" s="91">
        <f t="shared" si="400"/>
        <v>0</v>
      </c>
      <c r="AL710" s="91">
        <f t="shared" ref="AL710:AW710" si="411">$Q35*VLOOKUP($D710,$D$286:$BC$389,AL$681,FALSE)+$Q35*VLOOKUP(CONCATENATE("Preparació per ",LOWER($D710)),$D$286:$BC$389,AL$681,FALSE)</f>
        <v>0</v>
      </c>
      <c r="AM710" s="91">
        <f t="shared" si="411"/>
        <v>0</v>
      </c>
      <c r="AN710" s="91">
        <f t="shared" si="411"/>
        <v>0</v>
      </c>
      <c r="AO710" s="91">
        <f t="shared" si="411"/>
        <v>0</v>
      </c>
      <c r="AP710" s="91">
        <f t="shared" si="411"/>
        <v>0</v>
      </c>
      <c r="AQ710" s="91">
        <f t="shared" si="411"/>
        <v>0</v>
      </c>
      <c r="AR710" s="91">
        <f t="shared" si="411"/>
        <v>0</v>
      </c>
      <c r="AS710" s="91">
        <f t="shared" si="411"/>
        <v>0</v>
      </c>
      <c r="AT710" s="91">
        <f t="shared" si="411"/>
        <v>0</v>
      </c>
      <c r="AU710" s="91">
        <f t="shared" si="411"/>
        <v>0</v>
      </c>
      <c r="AV710" s="91">
        <f t="shared" si="411"/>
        <v>0</v>
      </c>
      <c r="AW710" s="91">
        <f t="shared" si="411"/>
        <v>0</v>
      </c>
      <c r="AX710" s="91">
        <f t="shared" si="390"/>
        <v>0</v>
      </c>
      <c r="AY710" s="91">
        <f t="shared" si="390"/>
        <v>0</v>
      </c>
      <c r="AZ710" s="91">
        <f t="shared" si="390"/>
        <v>0</v>
      </c>
      <c r="BA710" s="91">
        <f t="shared" si="390"/>
        <v>0</v>
      </c>
      <c r="BB710" s="91">
        <f t="shared" si="390"/>
        <v>0</v>
      </c>
      <c r="BC710" s="91">
        <f t="shared" si="390"/>
        <v>0</v>
      </c>
    </row>
    <row r="711" spans="3:55" hidden="1">
      <c r="C711" s="62" t="str">
        <f t="shared" si="393"/>
        <v>ALTRES OPERACIONS ESPECÍFIQUES</v>
      </c>
      <c r="D711" s="62" t="str">
        <f t="shared" si="393"/>
        <v>Renda de la terra</v>
      </c>
      <c r="E711" s="78"/>
      <c r="F711" s="92">
        <f t="shared" ref="F711:AJ711" si="412">$Q36*VLOOKUP($D711,$D$286:$BC$389,F$681,FALSE)+$Q36*VLOOKUP(CONCATENATE("Preparació per ",LOWER($D711)),$D$286:$BC$389,F$681,FALSE)</f>
        <v>0</v>
      </c>
      <c r="G711" s="92">
        <f t="shared" si="412"/>
        <v>0</v>
      </c>
      <c r="H711" s="92">
        <f t="shared" si="412"/>
        <v>0</v>
      </c>
      <c r="I711" s="92">
        <f t="shared" si="412"/>
        <v>0</v>
      </c>
      <c r="J711" s="92">
        <f t="shared" si="412"/>
        <v>0</v>
      </c>
      <c r="K711" s="92">
        <f t="shared" si="412"/>
        <v>0</v>
      </c>
      <c r="L711" s="92">
        <f t="shared" si="412"/>
        <v>0</v>
      </c>
      <c r="M711" s="92">
        <f t="shared" si="412"/>
        <v>0</v>
      </c>
      <c r="N711" s="92">
        <f t="shared" si="412"/>
        <v>0</v>
      </c>
      <c r="O711" s="92">
        <f t="shared" si="412"/>
        <v>0</v>
      </c>
      <c r="P711" s="92">
        <f t="shared" si="412"/>
        <v>0</v>
      </c>
      <c r="Q711" s="92">
        <f t="shared" si="412"/>
        <v>0</v>
      </c>
      <c r="R711" s="92">
        <f t="shared" si="412"/>
        <v>0</v>
      </c>
      <c r="S711" s="92">
        <f t="shared" si="412"/>
        <v>0</v>
      </c>
      <c r="T711" s="92">
        <f t="shared" si="412"/>
        <v>0</v>
      </c>
      <c r="U711" s="92">
        <f t="shared" si="412"/>
        <v>0</v>
      </c>
      <c r="V711" s="92">
        <f t="shared" si="412"/>
        <v>0</v>
      </c>
      <c r="W711" s="92">
        <f t="shared" si="412"/>
        <v>0</v>
      </c>
      <c r="X711" s="92">
        <f t="shared" si="412"/>
        <v>0</v>
      </c>
      <c r="Y711" s="92">
        <f t="shared" si="412"/>
        <v>0</v>
      </c>
      <c r="Z711" s="92">
        <f t="shared" si="412"/>
        <v>0</v>
      </c>
      <c r="AA711" s="92">
        <f t="shared" si="412"/>
        <v>0</v>
      </c>
      <c r="AB711" s="92">
        <f t="shared" si="412"/>
        <v>0</v>
      </c>
      <c r="AC711" s="92">
        <f t="shared" si="412"/>
        <v>0</v>
      </c>
      <c r="AD711" s="92">
        <f t="shared" si="412"/>
        <v>0</v>
      </c>
      <c r="AE711" s="92">
        <f t="shared" si="412"/>
        <v>0</v>
      </c>
      <c r="AF711" s="92">
        <f t="shared" si="412"/>
        <v>0</v>
      </c>
      <c r="AG711" s="92">
        <f t="shared" si="412"/>
        <v>0</v>
      </c>
      <c r="AH711" s="92">
        <f t="shared" si="412"/>
        <v>0</v>
      </c>
      <c r="AI711" s="92">
        <f t="shared" si="412"/>
        <v>0</v>
      </c>
      <c r="AJ711" s="92">
        <f t="shared" si="412"/>
        <v>0</v>
      </c>
      <c r="AK711" s="92">
        <f t="shared" si="400"/>
        <v>0</v>
      </c>
      <c r="AL711" s="92">
        <f t="shared" ref="AL711:AW711" si="413">$Q36*VLOOKUP($D711,$D$286:$BC$389,AL$681,FALSE)+$Q36*VLOOKUP(CONCATENATE("Preparació per ",LOWER($D711)),$D$286:$BC$389,AL$681,FALSE)</f>
        <v>0</v>
      </c>
      <c r="AM711" s="92">
        <f t="shared" si="413"/>
        <v>0</v>
      </c>
      <c r="AN711" s="92">
        <f t="shared" si="413"/>
        <v>0</v>
      </c>
      <c r="AO711" s="92">
        <f t="shared" si="413"/>
        <v>0</v>
      </c>
      <c r="AP711" s="92">
        <f t="shared" si="413"/>
        <v>0</v>
      </c>
      <c r="AQ711" s="92">
        <f t="shared" si="413"/>
        <v>0</v>
      </c>
      <c r="AR711" s="92">
        <f t="shared" si="413"/>
        <v>0</v>
      </c>
      <c r="AS711" s="92">
        <f t="shared" si="413"/>
        <v>0</v>
      </c>
      <c r="AT711" s="92">
        <f t="shared" si="413"/>
        <v>0</v>
      </c>
      <c r="AU711" s="92">
        <f t="shared" si="413"/>
        <v>0</v>
      </c>
      <c r="AV711" s="92">
        <f t="shared" si="413"/>
        <v>0</v>
      </c>
      <c r="AW711" s="92">
        <f t="shared" si="413"/>
        <v>0</v>
      </c>
      <c r="AX711" s="92">
        <f t="shared" si="390"/>
        <v>0</v>
      </c>
      <c r="AY711" s="92">
        <f t="shared" si="390"/>
        <v>0</v>
      </c>
      <c r="AZ711" s="92">
        <f t="shared" si="390"/>
        <v>0</v>
      </c>
      <c r="BA711" s="92">
        <f t="shared" si="390"/>
        <v>0</v>
      </c>
      <c r="BB711" s="92">
        <f t="shared" si="390"/>
        <v>0</v>
      </c>
      <c r="BC711" s="92">
        <f t="shared" si="390"/>
        <v>0</v>
      </c>
    </row>
    <row r="712" spans="3:55" hidden="1">
      <c r="C712" s="62">
        <f t="shared" si="393"/>
        <v>0</v>
      </c>
      <c r="D712" s="62">
        <f t="shared" si="393"/>
        <v>0</v>
      </c>
      <c r="E712" s="78"/>
      <c r="F712" s="92">
        <f t="shared" ref="F712:AJ712" si="414">$Q37*VLOOKUP($D712,$D$286:$BC$389,F$681,FALSE)+$Q37*VLOOKUP(CONCATENATE("Preparació per ",LOWER($D712)),$D$286:$BC$389,F$681,FALSE)</f>
        <v>0</v>
      </c>
      <c r="G712" s="92">
        <f t="shared" si="414"/>
        <v>0</v>
      </c>
      <c r="H712" s="92">
        <f t="shared" si="414"/>
        <v>0</v>
      </c>
      <c r="I712" s="92">
        <f t="shared" si="414"/>
        <v>0</v>
      </c>
      <c r="J712" s="92">
        <f t="shared" si="414"/>
        <v>0</v>
      </c>
      <c r="K712" s="92">
        <f t="shared" si="414"/>
        <v>0</v>
      </c>
      <c r="L712" s="92">
        <f t="shared" si="414"/>
        <v>0</v>
      </c>
      <c r="M712" s="92">
        <f t="shared" si="414"/>
        <v>0</v>
      </c>
      <c r="N712" s="92">
        <f t="shared" si="414"/>
        <v>0</v>
      </c>
      <c r="O712" s="92">
        <f t="shared" si="414"/>
        <v>0</v>
      </c>
      <c r="P712" s="92">
        <f t="shared" si="414"/>
        <v>0</v>
      </c>
      <c r="Q712" s="92">
        <f t="shared" si="414"/>
        <v>0</v>
      </c>
      <c r="R712" s="92">
        <f t="shared" si="414"/>
        <v>0</v>
      </c>
      <c r="S712" s="92">
        <f t="shared" si="414"/>
        <v>0</v>
      </c>
      <c r="T712" s="92">
        <f t="shared" si="414"/>
        <v>0</v>
      </c>
      <c r="U712" s="92">
        <f t="shared" si="414"/>
        <v>0</v>
      </c>
      <c r="V712" s="92">
        <f t="shared" si="414"/>
        <v>0</v>
      </c>
      <c r="W712" s="92">
        <f t="shared" si="414"/>
        <v>0</v>
      </c>
      <c r="X712" s="92">
        <f t="shared" si="414"/>
        <v>0</v>
      </c>
      <c r="Y712" s="92">
        <f t="shared" si="414"/>
        <v>0</v>
      </c>
      <c r="Z712" s="92">
        <f t="shared" si="414"/>
        <v>0</v>
      </c>
      <c r="AA712" s="92">
        <f t="shared" si="414"/>
        <v>0</v>
      </c>
      <c r="AB712" s="92">
        <f t="shared" si="414"/>
        <v>0</v>
      </c>
      <c r="AC712" s="92">
        <f t="shared" si="414"/>
        <v>0</v>
      </c>
      <c r="AD712" s="92">
        <f t="shared" si="414"/>
        <v>0</v>
      </c>
      <c r="AE712" s="92">
        <f t="shared" si="414"/>
        <v>0</v>
      </c>
      <c r="AF712" s="92">
        <f t="shared" si="414"/>
        <v>0</v>
      </c>
      <c r="AG712" s="92">
        <f t="shared" si="414"/>
        <v>0</v>
      </c>
      <c r="AH712" s="92">
        <f t="shared" si="414"/>
        <v>0</v>
      </c>
      <c r="AI712" s="92">
        <f t="shared" si="414"/>
        <v>0</v>
      </c>
      <c r="AJ712" s="92">
        <f t="shared" si="414"/>
        <v>0</v>
      </c>
      <c r="AK712" s="92">
        <f t="shared" ref="AK712" si="415">$Q37*VLOOKUP($D712,$D$286:$BC$389,AK$681,FALSE)+$Q37*VLOOKUP(CONCATENATE("Preparació per ",LOWER($D712)),$D$286:$BC$389,AK$681,FALSE)</f>
        <v>0</v>
      </c>
      <c r="AL712" s="92">
        <f t="shared" ref="AL712:AW712" si="416">$Q37*VLOOKUP($D712,$D$286:$BC$389,AL$681,FALSE)+$Q37*VLOOKUP(CONCATENATE("Preparació per ",LOWER($D712)),$D$286:$BC$389,AL$681,FALSE)</f>
        <v>0</v>
      </c>
      <c r="AM712" s="92">
        <f t="shared" si="416"/>
        <v>0</v>
      </c>
      <c r="AN712" s="92">
        <f t="shared" si="416"/>
        <v>0</v>
      </c>
      <c r="AO712" s="92">
        <f t="shared" si="416"/>
        <v>0</v>
      </c>
      <c r="AP712" s="92">
        <f t="shared" si="416"/>
        <v>0</v>
      </c>
      <c r="AQ712" s="92">
        <f t="shared" si="416"/>
        <v>0</v>
      </c>
      <c r="AR712" s="92">
        <f t="shared" si="416"/>
        <v>0</v>
      </c>
      <c r="AS712" s="92">
        <f t="shared" si="416"/>
        <v>0</v>
      </c>
      <c r="AT712" s="92">
        <f t="shared" si="416"/>
        <v>0</v>
      </c>
      <c r="AU712" s="92">
        <f t="shared" si="416"/>
        <v>0</v>
      </c>
      <c r="AV712" s="92">
        <f t="shared" si="416"/>
        <v>0</v>
      </c>
      <c r="AW712" s="92">
        <f t="shared" si="416"/>
        <v>0</v>
      </c>
      <c r="AX712" s="92">
        <f t="shared" si="390"/>
        <v>0</v>
      </c>
      <c r="AY712" s="92">
        <f t="shared" si="390"/>
        <v>0</v>
      </c>
      <c r="AZ712" s="92">
        <f t="shared" si="390"/>
        <v>0</v>
      </c>
      <c r="BA712" s="92">
        <f t="shared" si="390"/>
        <v>0</v>
      </c>
      <c r="BB712" s="92">
        <f t="shared" si="390"/>
        <v>0</v>
      </c>
      <c r="BC712" s="92">
        <f t="shared" si="390"/>
        <v>0</v>
      </c>
    </row>
    <row r="713" spans="3:55" hidden="1">
      <c r="C713" s="62">
        <f t="shared" si="393"/>
        <v>0</v>
      </c>
      <c r="D713" s="62">
        <f t="shared" si="393"/>
        <v>0</v>
      </c>
      <c r="E713" s="78"/>
      <c r="F713" s="92">
        <f t="shared" ref="F713:AJ713" si="417">$Q38*VLOOKUP($D713,$D$286:$BC$389,F$681,FALSE)+$Q38*VLOOKUP(CONCATENATE("Preparació per ",LOWER($D713)),$D$286:$BC$389,F$681,FALSE)</f>
        <v>0</v>
      </c>
      <c r="G713" s="92">
        <f t="shared" si="417"/>
        <v>0</v>
      </c>
      <c r="H713" s="92">
        <f t="shared" si="417"/>
        <v>0</v>
      </c>
      <c r="I713" s="92">
        <f t="shared" si="417"/>
        <v>0</v>
      </c>
      <c r="J713" s="92">
        <f t="shared" si="417"/>
        <v>0</v>
      </c>
      <c r="K713" s="92">
        <f t="shared" si="417"/>
        <v>0</v>
      </c>
      <c r="L713" s="92">
        <f t="shared" si="417"/>
        <v>0</v>
      </c>
      <c r="M713" s="92">
        <f t="shared" si="417"/>
        <v>0</v>
      </c>
      <c r="N713" s="92">
        <f t="shared" si="417"/>
        <v>0</v>
      </c>
      <c r="O713" s="92">
        <f t="shared" si="417"/>
        <v>0</v>
      </c>
      <c r="P713" s="92">
        <f t="shared" si="417"/>
        <v>0</v>
      </c>
      <c r="Q713" s="92">
        <f t="shared" si="417"/>
        <v>0</v>
      </c>
      <c r="R713" s="92">
        <f t="shared" si="417"/>
        <v>0</v>
      </c>
      <c r="S713" s="92">
        <f t="shared" si="417"/>
        <v>0</v>
      </c>
      <c r="T713" s="92">
        <f t="shared" si="417"/>
        <v>0</v>
      </c>
      <c r="U713" s="92">
        <f t="shared" si="417"/>
        <v>0</v>
      </c>
      <c r="V713" s="92">
        <f t="shared" si="417"/>
        <v>0</v>
      </c>
      <c r="W713" s="92">
        <f t="shared" si="417"/>
        <v>0</v>
      </c>
      <c r="X713" s="92">
        <f t="shared" si="417"/>
        <v>0</v>
      </c>
      <c r="Y713" s="92">
        <f t="shared" si="417"/>
        <v>0</v>
      </c>
      <c r="Z713" s="92">
        <f t="shared" si="417"/>
        <v>0</v>
      </c>
      <c r="AA713" s="92">
        <f t="shared" si="417"/>
        <v>0</v>
      </c>
      <c r="AB713" s="92">
        <f t="shared" si="417"/>
        <v>0</v>
      </c>
      <c r="AC713" s="92">
        <f t="shared" si="417"/>
        <v>0</v>
      </c>
      <c r="AD713" s="92">
        <f t="shared" si="417"/>
        <v>0</v>
      </c>
      <c r="AE713" s="92">
        <f t="shared" si="417"/>
        <v>0</v>
      </c>
      <c r="AF713" s="92">
        <f t="shared" si="417"/>
        <v>0</v>
      </c>
      <c r="AG713" s="92">
        <f t="shared" si="417"/>
        <v>0</v>
      </c>
      <c r="AH713" s="92">
        <f t="shared" si="417"/>
        <v>0</v>
      </c>
      <c r="AI713" s="92">
        <f t="shared" si="417"/>
        <v>0</v>
      </c>
      <c r="AJ713" s="92">
        <f t="shared" si="417"/>
        <v>0</v>
      </c>
      <c r="AK713" s="92">
        <f>$Q38*VLOOKUP($D713,$D$286:$BC$389,AK$681,FALSE)+$Q38*VLOOKUP(CONCATENATE("Preparació per ",LOWER($D713)),$D$286:$BC$389,AK$681,FALSE)</f>
        <v>0</v>
      </c>
      <c r="AL713" s="92">
        <f t="shared" ref="AL713:AW713" si="418">$Q38*VLOOKUP($D713,$D$286:$BC$389,AL$681,FALSE)+$Q38*VLOOKUP(CONCATENATE("Preparació per ",LOWER($D713)),$D$286:$BC$389,AL$681,FALSE)</f>
        <v>0</v>
      </c>
      <c r="AM713" s="92">
        <f t="shared" si="418"/>
        <v>0</v>
      </c>
      <c r="AN713" s="92">
        <f t="shared" si="418"/>
        <v>0</v>
      </c>
      <c r="AO713" s="92">
        <f t="shared" si="418"/>
        <v>0</v>
      </c>
      <c r="AP713" s="92">
        <f t="shared" si="418"/>
        <v>0</v>
      </c>
      <c r="AQ713" s="92">
        <f t="shared" si="418"/>
        <v>0</v>
      </c>
      <c r="AR713" s="92">
        <f t="shared" si="418"/>
        <v>0</v>
      </c>
      <c r="AS713" s="92">
        <f t="shared" si="418"/>
        <v>0</v>
      </c>
      <c r="AT713" s="92">
        <f t="shared" si="418"/>
        <v>0</v>
      </c>
      <c r="AU713" s="92">
        <f t="shared" si="418"/>
        <v>0</v>
      </c>
      <c r="AV713" s="92">
        <f t="shared" si="418"/>
        <v>0</v>
      </c>
      <c r="AW713" s="92">
        <f t="shared" si="418"/>
        <v>0</v>
      </c>
      <c r="AX713" s="92">
        <f t="shared" si="390"/>
        <v>0</v>
      </c>
      <c r="AY713" s="92">
        <f t="shared" si="390"/>
        <v>0</v>
      </c>
      <c r="AZ713" s="92">
        <f t="shared" si="390"/>
        <v>0</v>
      </c>
      <c r="BA713" s="92">
        <f t="shared" si="390"/>
        <v>0</v>
      </c>
      <c r="BB713" s="92">
        <f t="shared" si="390"/>
        <v>0</v>
      </c>
      <c r="BC713" s="92">
        <f t="shared" si="390"/>
        <v>0</v>
      </c>
    </row>
    <row r="714" spans="3:55" hidden="1">
      <c r="C714" s="62">
        <f t="shared" si="393"/>
        <v>0</v>
      </c>
      <c r="D714" s="62">
        <f t="shared" si="393"/>
        <v>0</v>
      </c>
      <c r="E714" s="78"/>
      <c r="F714" s="92">
        <f t="shared" ref="F714:AJ714" si="419">$Q39*VLOOKUP($D714,$D$286:$BC$389,F$681,FALSE)+$Q39*VLOOKUP(CONCATENATE("Preparació per ",LOWER($D714)),$D$286:$BC$389,F$681,FALSE)</f>
        <v>0</v>
      </c>
      <c r="G714" s="92">
        <f t="shared" si="419"/>
        <v>0</v>
      </c>
      <c r="H714" s="92">
        <f t="shared" si="419"/>
        <v>0</v>
      </c>
      <c r="I714" s="92">
        <f t="shared" si="419"/>
        <v>0</v>
      </c>
      <c r="J714" s="92">
        <f t="shared" si="419"/>
        <v>0</v>
      </c>
      <c r="K714" s="92">
        <f t="shared" si="419"/>
        <v>0</v>
      </c>
      <c r="L714" s="92">
        <f t="shared" si="419"/>
        <v>0</v>
      </c>
      <c r="M714" s="92">
        <f t="shared" si="419"/>
        <v>0</v>
      </c>
      <c r="N714" s="92">
        <f t="shared" si="419"/>
        <v>0</v>
      </c>
      <c r="O714" s="92">
        <f t="shared" si="419"/>
        <v>0</v>
      </c>
      <c r="P714" s="92">
        <f t="shared" si="419"/>
        <v>0</v>
      </c>
      <c r="Q714" s="92">
        <f t="shared" si="419"/>
        <v>0</v>
      </c>
      <c r="R714" s="92">
        <f t="shared" si="419"/>
        <v>0</v>
      </c>
      <c r="S714" s="92">
        <f t="shared" si="419"/>
        <v>0</v>
      </c>
      <c r="T714" s="92">
        <f t="shared" si="419"/>
        <v>0</v>
      </c>
      <c r="U714" s="92">
        <f t="shared" si="419"/>
        <v>0</v>
      </c>
      <c r="V714" s="92">
        <f t="shared" si="419"/>
        <v>0</v>
      </c>
      <c r="W714" s="92">
        <f t="shared" si="419"/>
        <v>0</v>
      </c>
      <c r="X714" s="92">
        <f t="shared" si="419"/>
        <v>0</v>
      </c>
      <c r="Y714" s="92">
        <f t="shared" si="419"/>
        <v>0</v>
      </c>
      <c r="Z714" s="92">
        <f t="shared" si="419"/>
        <v>0</v>
      </c>
      <c r="AA714" s="92">
        <f t="shared" si="419"/>
        <v>0</v>
      </c>
      <c r="AB714" s="92">
        <f t="shared" si="419"/>
        <v>0</v>
      </c>
      <c r="AC714" s="92">
        <f t="shared" si="419"/>
        <v>0</v>
      </c>
      <c r="AD714" s="92">
        <f t="shared" si="419"/>
        <v>0</v>
      </c>
      <c r="AE714" s="92">
        <f t="shared" si="419"/>
        <v>0</v>
      </c>
      <c r="AF714" s="92">
        <f t="shared" si="419"/>
        <v>0</v>
      </c>
      <c r="AG714" s="92">
        <f t="shared" si="419"/>
        <v>0</v>
      </c>
      <c r="AH714" s="92">
        <f t="shared" si="419"/>
        <v>0</v>
      </c>
      <c r="AI714" s="92">
        <f t="shared" si="419"/>
        <v>0</v>
      </c>
      <c r="AJ714" s="92">
        <f t="shared" si="419"/>
        <v>0</v>
      </c>
      <c r="AK714" s="92">
        <f>$Q39*VLOOKUP($D714,$D$286:$BC$389,AK$681,FALSE)+$Q39*VLOOKUP(CONCATENATE("Preparació per ",LOWER($D714)),$D$286:$BC$389,AK$681,FALSE)</f>
        <v>0</v>
      </c>
      <c r="AL714" s="92">
        <f t="shared" ref="AL714:AW714" si="420">$Q39*VLOOKUP($D714,$D$286:$BC$389,AL$681,FALSE)+$Q39*VLOOKUP(CONCATENATE("Preparació per ",LOWER($D714)),$D$286:$BC$389,AL$681,FALSE)</f>
        <v>0</v>
      </c>
      <c r="AM714" s="92">
        <f t="shared" si="420"/>
        <v>0</v>
      </c>
      <c r="AN714" s="92">
        <f t="shared" si="420"/>
        <v>0</v>
      </c>
      <c r="AO714" s="92">
        <f t="shared" si="420"/>
        <v>0</v>
      </c>
      <c r="AP714" s="92">
        <f t="shared" si="420"/>
        <v>0</v>
      </c>
      <c r="AQ714" s="92">
        <f t="shared" si="420"/>
        <v>0</v>
      </c>
      <c r="AR714" s="92">
        <f t="shared" si="420"/>
        <v>0</v>
      </c>
      <c r="AS714" s="92">
        <f t="shared" si="420"/>
        <v>0</v>
      </c>
      <c r="AT714" s="92">
        <f t="shared" si="420"/>
        <v>0</v>
      </c>
      <c r="AU714" s="92">
        <f t="shared" si="420"/>
        <v>0</v>
      </c>
      <c r="AV714" s="92">
        <f t="shared" si="420"/>
        <v>0</v>
      </c>
      <c r="AW714" s="92">
        <f t="shared" si="420"/>
        <v>0</v>
      </c>
      <c r="AX714" s="92">
        <f t="shared" si="390"/>
        <v>0</v>
      </c>
      <c r="AY714" s="92">
        <f t="shared" si="390"/>
        <v>0</v>
      </c>
      <c r="AZ714" s="92">
        <f t="shared" si="390"/>
        <v>0</v>
      </c>
      <c r="BA714" s="92">
        <f t="shared" si="390"/>
        <v>0</v>
      </c>
      <c r="BB714" s="92">
        <f t="shared" si="390"/>
        <v>0</v>
      </c>
      <c r="BC714" s="92">
        <f t="shared" si="390"/>
        <v>0</v>
      </c>
    </row>
    <row r="715" spans="3:55" hidden="1">
      <c r="C715" s="62">
        <f t="shared" si="393"/>
        <v>0</v>
      </c>
      <c r="D715" s="62">
        <f t="shared" si="393"/>
        <v>0</v>
      </c>
      <c r="E715" s="78"/>
      <c r="F715" s="92">
        <f t="shared" ref="F715:AJ715" si="421">$Q40*VLOOKUP($D715,$D$286:$BC$389,F$681,FALSE)+$Q40*VLOOKUP(CONCATENATE("Preparació per ",LOWER($D715)),$D$286:$BC$389,F$681,FALSE)</f>
        <v>0</v>
      </c>
      <c r="G715" s="92">
        <f t="shared" si="421"/>
        <v>0</v>
      </c>
      <c r="H715" s="92">
        <f t="shared" si="421"/>
        <v>0</v>
      </c>
      <c r="I715" s="92">
        <f t="shared" si="421"/>
        <v>0</v>
      </c>
      <c r="J715" s="92">
        <f t="shared" si="421"/>
        <v>0</v>
      </c>
      <c r="K715" s="92">
        <f t="shared" si="421"/>
        <v>0</v>
      </c>
      <c r="L715" s="92">
        <f t="shared" si="421"/>
        <v>0</v>
      </c>
      <c r="M715" s="92">
        <f t="shared" si="421"/>
        <v>0</v>
      </c>
      <c r="N715" s="92">
        <f t="shared" si="421"/>
        <v>0</v>
      </c>
      <c r="O715" s="92">
        <f t="shared" si="421"/>
        <v>0</v>
      </c>
      <c r="P715" s="92">
        <f t="shared" si="421"/>
        <v>0</v>
      </c>
      <c r="Q715" s="92">
        <f t="shared" si="421"/>
        <v>0</v>
      </c>
      <c r="R715" s="92">
        <f t="shared" si="421"/>
        <v>0</v>
      </c>
      <c r="S715" s="92">
        <f t="shared" si="421"/>
        <v>0</v>
      </c>
      <c r="T715" s="92">
        <f t="shared" si="421"/>
        <v>0</v>
      </c>
      <c r="U715" s="92">
        <f t="shared" si="421"/>
        <v>0</v>
      </c>
      <c r="V715" s="92">
        <f t="shared" si="421"/>
        <v>0</v>
      </c>
      <c r="W715" s="92">
        <f t="shared" si="421"/>
        <v>0</v>
      </c>
      <c r="X715" s="92">
        <f t="shared" si="421"/>
        <v>0</v>
      </c>
      <c r="Y715" s="92">
        <f t="shared" si="421"/>
        <v>0</v>
      </c>
      <c r="Z715" s="92">
        <f t="shared" si="421"/>
        <v>0</v>
      </c>
      <c r="AA715" s="92">
        <f t="shared" si="421"/>
        <v>0</v>
      </c>
      <c r="AB715" s="92">
        <f t="shared" si="421"/>
        <v>0</v>
      </c>
      <c r="AC715" s="92">
        <f t="shared" si="421"/>
        <v>0</v>
      </c>
      <c r="AD715" s="92">
        <f t="shared" si="421"/>
        <v>0</v>
      </c>
      <c r="AE715" s="92">
        <f t="shared" si="421"/>
        <v>0</v>
      </c>
      <c r="AF715" s="92">
        <f t="shared" si="421"/>
        <v>0</v>
      </c>
      <c r="AG715" s="92">
        <f t="shared" si="421"/>
        <v>0</v>
      </c>
      <c r="AH715" s="92">
        <f t="shared" si="421"/>
        <v>0</v>
      </c>
      <c r="AI715" s="92">
        <f t="shared" si="421"/>
        <v>0</v>
      </c>
      <c r="AJ715" s="92">
        <f t="shared" si="421"/>
        <v>0</v>
      </c>
      <c r="AK715" s="92">
        <f>$Q40*VLOOKUP($D715,$D$286:$BC$389,AK$681,FALSE)+$Q40*VLOOKUP(CONCATENATE("Preparació per ",LOWER($D715)),$D$286:$BC$389,AK$681,FALSE)</f>
        <v>0</v>
      </c>
      <c r="AL715" s="92">
        <f t="shared" ref="AL715:AN717" si="422">$Q40*VLOOKUP($D715,$D$286:$BC$389,AL$681,FALSE)+$Q40*VLOOKUP(CONCATENATE("Preparació per ",LOWER($D715)),$D$286:$BC$389,AL$681,FALSE)</f>
        <v>0</v>
      </c>
      <c r="AM715" s="92">
        <f t="shared" si="422"/>
        <v>0</v>
      </c>
      <c r="AN715" s="92">
        <f t="shared" si="422"/>
        <v>0</v>
      </c>
      <c r="AO715" s="92">
        <f t="shared" ref="AO715:BC715" si="423">$Q40*VLOOKUP($D715,$D$286:$BC$389,AO$681,FALSE)+$Q40*VLOOKUP(CONCATENATE("Preparació per ",LOWER($D715)),$D$286:$BC$389,AO$681,FALSE)</f>
        <v>0</v>
      </c>
      <c r="AP715" s="92">
        <f t="shared" si="423"/>
        <v>0</v>
      </c>
      <c r="AQ715" s="92">
        <f t="shared" si="423"/>
        <v>0</v>
      </c>
      <c r="AR715" s="92">
        <f t="shared" si="423"/>
        <v>0</v>
      </c>
      <c r="AS715" s="92">
        <f t="shared" si="423"/>
        <v>0</v>
      </c>
      <c r="AT715" s="92">
        <f t="shared" si="423"/>
        <v>0</v>
      </c>
      <c r="AU715" s="92">
        <f t="shared" si="423"/>
        <v>0</v>
      </c>
      <c r="AV715" s="92">
        <f t="shared" si="423"/>
        <v>0</v>
      </c>
      <c r="AW715" s="92">
        <f t="shared" si="423"/>
        <v>0</v>
      </c>
      <c r="AX715" s="92">
        <f t="shared" si="423"/>
        <v>0</v>
      </c>
      <c r="AY715" s="92">
        <f t="shared" si="423"/>
        <v>0</v>
      </c>
      <c r="AZ715" s="92">
        <f t="shared" si="423"/>
        <v>0</v>
      </c>
      <c r="BA715" s="92">
        <f t="shared" si="423"/>
        <v>0</v>
      </c>
      <c r="BB715" s="92">
        <f t="shared" si="423"/>
        <v>0</v>
      </c>
      <c r="BC715" s="92">
        <f t="shared" si="423"/>
        <v>0</v>
      </c>
    </row>
    <row r="716" spans="3:55" hidden="1">
      <c r="C716" s="55" t="str">
        <f t="shared" si="393"/>
        <v>RECOL.LECCIÓ</v>
      </c>
      <c r="D716" s="55" t="str">
        <f t="shared" si="393"/>
        <v>Recol.lecció bròcoli</v>
      </c>
      <c r="E716" s="79"/>
      <c r="F716" s="93">
        <f t="shared" ref="F716:AJ716" si="424">$Q41*VLOOKUP($D716,$D$286:$BC$389,F$681,FALSE)+$Q41*VLOOKUP(CONCATENATE("Preparació per ",LOWER($D716)),$D$286:$BC$389,F$681,FALSE)</f>
        <v>0</v>
      </c>
      <c r="G716" s="93">
        <f t="shared" si="424"/>
        <v>0</v>
      </c>
      <c r="H716" s="93">
        <f t="shared" si="424"/>
        <v>0</v>
      </c>
      <c r="I716" s="93">
        <f t="shared" si="424"/>
        <v>0</v>
      </c>
      <c r="J716" s="93">
        <f t="shared" si="424"/>
        <v>0</v>
      </c>
      <c r="K716" s="93">
        <f t="shared" si="424"/>
        <v>0</v>
      </c>
      <c r="L716" s="93">
        <f t="shared" si="424"/>
        <v>0</v>
      </c>
      <c r="M716" s="93">
        <f t="shared" si="424"/>
        <v>0</v>
      </c>
      <c r="N716" s="93">
        <f t="shared" si="424"/>
        <v>0</v>
      </c>
      <c r="O716" s="93">
        <f t="shared" si="424"/>
        <v>0</v>
      </c>
      <c r="P716" s="93">
        <f t="shared" si="424"/>
        <v>0</v>
      </c>
      <c r="Q716" s="93">
        <f t="shared" si="424"/>
        <v>0</v>
      </c>
      <c r="R716" s="93">
        <f t="shared" si="424"/>
        <v>0</v>
      </c>
      <c r="S716" s="93">
        <f t="shared" si="424"/>
        <v>0</v>
      </c>
      <c r="T716" s="93">
        <f t="shared" si="424"/>
        <v>0</v>
      </c>
      <c r="U716" s="93">
        <f t="shared" si="424"/>
        <v>0</v>
      </c>
      <c r="V716" s="93">
        <f t="shared" si="424"/>
        <v>0</v>
      </c>
      <c r="W716" s="93">
        <f t="shared" si="424"/>
        <v>0</v>
      </c>
      <c r="X716" s="93">
        <f t="shared" si="424"/>
        <v>0</v>
      </c>
      <c r="Y716" s="93">
        <f t="shared" si="424"/>
        <v>0</v>
      </c>
      <c r="Z716" s="93">
        <f t="shared" si="424"/>
        <v>0</v>
      </c>
      <c r="AA716" s="93">
        <f t="shared" si="424"/>
        <v>0</v>
      </c>
      <c r="AB716" s="93">
        <f t="shared" si="424"/>
        <v>0</v>
      </c>
      <c r="AC716" s="93">
        <f t="shared" si="424"/>
        <v>0</v>
      </c>
      <c r="AD716" s="93">
        <f t="shared" si="424"/>
        <v>0</v>
      </c>
      <c r="AE716" s="93">
        <f t="shared" si="424"/>
        <v>0</v>
      </c>
      <c r="AF716" s="93">
        <f t="shared" si="424"/>
        <v>0</v>
      </c>
      <c r="AG716" s="93">
        <f t="shared" si="424"/>
        <v>0</v>
      </c>
      <c r="AH716" s="93">
        <f t="shared" si="424"/>
        <v>0</v>
      </c>
      <c r="AI716" s="93">
        <f t="shared" si="424"/>
        <v>0</v>
      </c>
      <c r="AJ716" s="93">
        <f t="shared" si="424"/>
        <v>0</v>
      </c>
      <c r="AK716" s="93">
        <f>$Q41*VLOOKUP($D716,$D$286:$BC$389,AK$681,FALSE)+$Q41*VLOOKUP(CONCATENATE("Preparació per ",LOWER($D716)),$D$286:$BC$389,AK$681,FALSE)</f>
        <v>0</v>
      </c>
      <c r="AL716" s="93">
        <f t="shared" si="422"/>
        <v>0</v>
      </c>
      <c r="AM716" s="93">
        <f t="shared" si="422"/>
        <v>0</v>
      </c>
      <c r="AN716" s="93">
        <f t="shared" si="422"/>
        <v>0</v>
      </c>
      <c r="AO716" s="93">
        <f t="shared" ref="AO716:BC716" si="425">$Q41*VLOOKUP($D716,$D$286:$BC$389,AO$681,FALSE)+$Q41*VLOOKUP(CONCATENATE("Preparació per ",LOWER($D716)),$D$286:$BC$389,AO$681,FALSE)</f>
        <v>0</v>
      </c>
      <c r="AP716" s="93">
        <f t="shared" si="425"/>
        <v>0</v>
      </c>
      <c r="AQ716" s="93">
        <f t="shared" si="425"/>
        <v>0</v>
      </c>
      <c r="AR716" s="93">
        <f t="shared" si="425"/>
        <v>0</v>
      </c>
      <c r="AS716" s="93">
        <f t="shared" si="425"/>
        <v>0</v>
      </c>
      <c r="AT716" s="93">
        <f t="shared" si="425"/>
        <v>0</v>
      </c>
      <c r="AU716" s="93">
        <f t="shared" si="425"/>
        <v>0</v>
      </c>
      <c r="AV716" s="93">
        <f t="shared" si="425"/>
        <v>0</v>
      </c>
      <c r="AW716" s="93">
        <f t="shared" si="425"/>
        <v>0</v>
      </c>
      <c r="AX716" s="93">
        <f t="shared" si="425"/>
        <v>0</v>
      </c>
      <c r="AY716" s="93">
        <f t="shared" si="425"/>
        <v>0</v>
      </c>
      <c r="AZ716" s="93">
        <f t="shared" si="425"/>
        <v>0</v>
      </c>
      <c r="BA716" s="93">
        <f t="shared" si="425"/>
        <v>0</v>
      </c>
      <c r="BB716" s="93">
        <f t="shared" si="425"/>
        <v>0</v>
      </c>
      <c r="BC716" s="93">
        <f t="shared" si="425"/>
        <v>0</v>
      </c>
    </row>
    <row r="717" spans="3:55" hidden="1">
      <c r="C717" s="55">
        <f t="shared" si="393"/>
        <v>0</v>
      </c>
      <c r="D717" s="55">
        <f t="shared" si="393"/>
        <v>0</v>
      </c>
      <c r="E717" s="79"/>
      <c r="F717" s="93">
        <f t="shared" ref="F717:AJ717" si="426">$Q42*VLOOKUP($D717,$D$286:$BC$389,F$681,FALSE)+$Q42*VLOOKUP(CONCATENATE("Preparació per ",LOWER($D717)),$D$286:$BC$389,F$681,FALSE)</f>
        <v>0</v>
      </c>
      <c r="G717" s="93">
        <f t="shared" si="426"/>
        <v>0</v>
      </c>
      <c r="H717" s="93">
        <f t="shared" si="426"/>
        <v>0</v>
      </c>
      <c r="I717" s="93">
        <f t="shared" si="426"/>
        <v>0</v>
      </c>
      <c r="J717" s="93">
        <f t="shared" si="426"/>
        <v>0</v>
      </c>
      <c r="K717" s="93">
        <f t="shared" si="426"/>
        <v>0</v>
      </c>
      <c r="L717" s="93">
        <f t="shared" si="426"/>
        <v>0</v>
      </c>
      <c r="M717" s="93">
        <f t="shared" si="426"/>
        <v>0</v>
      </c>
      <c r="N717" s="93">
        <f t="shared" si="426"/>
        <v>0</v>
      </c>
      <c r="O717" s="93">
        <f t="shared" si="426"/>
        <v>0</v>
      </c>
      <c r="P717" s="93">
        <f t="shared" si="426"/>
        <v>0</v>
      </c>
      <c r="Q717" s="93">
        <f t="shared" si="426"/>
        <v>0</v>
      </c>
      <c r="R717" s="93">
        <f t="shared" si="426"/>
        <v>0</v>
      </c>
      <c r="S717" s="93">
        <f t="shared" si="426"/>
        <v>0</v>
      </c>
      <c r="T717" s="93">
        <f t="shared" si="426"/>
        <v>0</v>
      </c>
      <c r="U717" s="93">
        <f t="shared" si="426"/>
        <v>0</v>
      </c>
      <c r="V717" s="93">
        <f t="shared" si="426"/>
        <v>0</v>
      </c>
      <c r="W717" s="93">
        <f t="shared" si="426"/>
        <v>0</v>
      </c>
      <c r="X717" s="93">
        <f t="shared" si="426"/>
        <v>0</v>
      </c>
      <c r="Y717" s="93">
        <f t="shared" si="426"/>
        <v>0</v>
      </c>
      <c r="Z717" s="93">
        <f t="shared" si="426"/>
        <v>0</v>
      </c>
      <c r="AA717" s="93">
        <f t="shared" si="426"/>
        <v>0</v>
      </c>
      <c r="AB717" s="93">
        <f t="shared" si="426"/>
        <v>0</v>
      </c>
      <c r="AC717" s="93">
        <f t="shared" si="426"/>
        <v>0</v>
      </c>
      <c r="AD717" s="93">
        <f t="shared" si="426"/>
        <v>0</v>
      </c>
      <c r="AE717" s="93">
        <f t="shared" si="426"/>
        <v>0</v>
      </c>
      <c r="AF717" s="93">
        <f t="shared" si="426"/>
        <v>0</v>
      </c>
      <c r="AG717" s="93">
        <f t="shared" si="426"/>
        <v>0</v>
      </c>
      <c r="AH717" s="93">
        <f t="shared" si="426"/>
        <v>0</v>
      </c>
      <c r="AI717" s="93">
        <f t="shared" si="426"/>
        <v>0</v>
      </c>
      <c r="AJ717" s="93">
        <f t="shared" si="426"/>
        <v>0</v>
      </c>
      <c r="AK717" s="93">
        <f>$Q42*VLOOKUP($D717,$D$286:$BC$389,AK$681,FALSE)+$Q42*VLOOKUP(CONCATENATE("Preparació per ",LOWER($D717)),$D$286:$BC$389,AK$681,FALSE)</f>
        <v>0</v>
      </c>
      <c r="AL717" s="93">
        <f t="shared" si="422"/>
        <v>0</v>
      </c>
      <c r="AM717" s="93">
        <f t="shared" si="422"/>
        <v>0</v>
      </c>
      <c r="AN717" s="93">
        <f t="shared" si="422"/>
        <v>0</v>
      </c>
      <c r="AO717" s="93">
        <f t="shared" ref="AO717:BC717" si="427">$Q42*VLOOKUP($D717,$D$286:$BC$389,AO$681,FALSE)+$Q42*VLOOKUP(CONCATENATE("Preparació per ",LOWER($D717)),$D$286:$BC$389,AO$681,FALSE)</f>
        <v>0</v>
      </c>
      <c r="AP717" s="93">
        <f t="shared" si="427"/>
        <v>0</v>
      </c>
      <c r="AQ717" s="93">
        <f t="shared" si="427"/>
        <v>0</v>
      </c>
      <c r="AR717" s="93">
        <f t="shared" si="427"/>
        <v>0</v>
      </c>
      <c r="AS717" s="93">
        <f t="shared" si="427"/>
        <v>0</v>
      </c>
      <c r="AT717" s="93">
        <f t="shared" si="427"/>
        <v>0</v>
      </c>
      <c r="AU717" s="93">
        <f t="shared" si="427"/>
        <v>0</v>
      </c>
      <c r="AV717" s="93">
        <f t="shared" si="427"/>
        <v>0</v>
      </c>
      <c r="AW717" s="93">
        <f t="shared" si="427"/>
        <v>0</v>
      </c>
      <c r="AX717" s="93">
        <f t="shared" si="427"/>
        <v>0</v>
      </c>
      <c r="AY717" s="93">
        <f t="shared" si="427"/>
        <v>0</v>
      </c>
      <c r="AZ717" s="93">
        <f t="shared" si="427"/>
        <v>0</v>
      </c>
      <c r="BA717" s="93">
        <f t="shared" si="427"/>
        <v>0</v>
      </c>
      <c r="BB717" s="93">
        <f t="shared" si="427"/>
        <v>0</v>
      </c>
      <c r="BC717" s="93">
        <f t="shared" si="427"/>
        <v>0</v>
      </c>
    </row>
    <row r="718" spans="3:55" hidden="1">
      <c r="E718" s="84">
        <f>SUM(E683:E717)</f>
        <v>0</v>
      </c>
      <c r="F718" s="84">
        <f t="shared" ref="F718:BC718" si="428">SUM(F683:F717)</f>
        <v>0</v>
      </c>
      <c r="G718" s="84">
        <f t="shared" si="428"/>
        <v>0</v>
      </c>
      <c r="H718" s="84">
        <f t="shared" si="428"/>
        <v>0</v>
      </c>
      <c r="I718" s="84">
        <f t="shared" si="428"/>
        <v>0</v>
      </c>
      <c r="J718" s="84">
        <f t="shared" si="428"/>
        <v>0</v>
      </c>
      <c r="K718" s="84">
        <f t="shared" si="428"/>
        <v>0</v>
      </c>
      <c r="L718" s="84">
        <f t="shared" si="428"/>
        <v>0</v>
      </c>
      <c r="M718" s="84">
        <f t="shared" si="428"/>
        <v>0</v>
      </c>
      <c r="N718" s="84">
        <f t="shared" si="428"/>
        <v>0</v>
      </c>
      <c r="O718" s="84">
        <f t="shared" si="428"/>
        <v>0</v>
      </c>
      <c r="P718" s="84">
        <f t="shared" si="428"/>
        <v>0</v>
      </c>
      <c r="Q718" s="84">
        <f t="shared" si="428"/>
        <v>0</v>
      </c>
      <c r="R718" s="84">
        <f t="shared" si="428"/>
        <v>0</v>
      </c>
      <c r="S718" s="84">
        <f t="shared" si="428"/>
        <v>0</v>
      </c>
      <c r="T718" s="84">
        <f t="shared" si="428"/>
        <v>0</v>
      </c>
      <c r="U718" s="84">
        <f t="shared" si="428"/>
        <v>0</v>
      </c>
      <c r="V718" s="84">
        <f t="shared" si="428"/>
        <v>0</v>
      </c>
      <c r="W718" s="84">
        <f t="shared" si="428"/>
        <v>0</v>
      </c>
      <c r="X718" s="84">
        <f t="shared" si="428"/>
        <v>0</v>
      </c>
      <c r="Y718" s="84">
        <f t="shared" si="428"/>
        <v>0</v>
      </c>
      <c r="Z718" s="84">
        <f t="shared" si="428"/>
        <v>0</v>
      </c>
      <c r="AA718" s="84">
        <f t="shared" si="428"/>
        <v>0</v>
      </c>
      <c r="AB718" s="84">
        <f t="shared" si="428"/>
        <v>0</v>
      </c>
      <c r="AC718" s="84">
        <f t="shared" si="428"/>
        <v>0</v>
      </c>
      <c r="AD718" s="84">
        <f t="shared" si="428"/>
        <v>0</v>
      </c>
      <c r="AE718" s="84">
        <f t="shared" si="428"/>
        <v>0</v>
      </c>
      <c r="AF718" s="84">
        <f t="shared" si="428"/>
        <v>0</v>
      </c>
      <c r="AG718" s="84">
        <f t="shared" si="428"/>
        <v>0</v>
      </c>
      <c r="AH718" s="84">
        <f t="shared" si="428"/>
        <v>0</v>
      </c>
      <c r="AI718" s="84">
        <f t="shared" si="428"/>
        <v>0</v>
      </c>
      <c r="AJ718" s="84">
        <f t="shared" si="428"/>
        <v>0</v>
      </c>
      <c r="AK718" s="84">
        <f t="shared" si="428"/>
        <v>0</v>
      </c>
      <c r="AL718" s="84">
        <f t="shared" si="428"/>
        <v>0</v>
      </c>
      <c r="AM718" s="84">
        <f t="shared" si="428"/>
        <v>0</v>
      </c>
      <c r="AN718" s="84">
        <f t="shared" si="428"/>
        <v>0</v>
      </c>
      <c r="AO718" s="84">
        <f t="shared" si="428"/>
        <v>0</v>
      </c>
      <c r="AP718" s="84">
        <f t="shared" si="428"/>
        <v>0</v>
      </c>
      <c r="AQ718" s="84">
        <f t="shared" si="428"/>
        <v>0</v>
      </c>
      <c r="AR718" s="84">
        <f t="shared" si="428"/>
        <v>0</v>
      </c>
      <c r="AS718" s="84">
        <f t="shared" si="428"/>
        <v>0</v>
      </c>
      <c r="AT718" s="84">
        <f t="shared" si="428"/>
        <v>0</v>
      </c>
      <c r="AU718" s="84">
        <f t="shared" si="428"/>
        <v>0</v>
      </c>
      <c r="AV718" s="84">
        <f t="shared" si="428"/>
        <v>0</v>
      </c>
      <c r="AW718" s="84">
        <f t="shared" si="428"/>
        <v>0</v>
      </c>
      <c r="AX718" s="84">
        <f t="shared" si="428"/>
        <v>0</v>
      </c>
      <c r="AY718" s="84">
        <f t="shared" si="428"/>
        <v>0</v>
      </c>
      <c r="AZ718" s="84">
        <f t="shared" si="428"/>
        <v>0</v>
      </c>
      <c r="BA718" s="84">
        <f t="shared" si="428"/>
        <v>0</v>
      </c>
      <c r="BB718" s="84">
        <f t="shared" si="428"/>
        <v>0</v>
      </c>
      <c r="BC718" s="84">
        <f t="shared" si="428"/>
        <v>0</v>
      </c>
    </row>
    <row r="719" spans="3:55" hidden="1">
      <c r="F719" s="5">
        <f t="shared" ref="F719:BC719" si="429">+F718*F49</f>
        <v>0</v>
      </c>
      <c r="G719" s="5">
        <f t="shared" si="429"/>
        <v>0</v>
      </c>
      <c r="H719" s="5">
        <f t="shared" si="429"/>
        <v>0</v>
      </c>
      <c r="I719" s="5">
        <f t="shared" si="429"/>
        <v>0</v>
      </c>
      <c r="J719" s="5">
        <f t="shared" si="429"/>
        <v>0</v>
      </c>
      <c r="K719" s="5">
        <f t="shared" si="429"/>
        <v>0</v>
      </c>
      <c r="L719" s="5">
        <f t="shared" si="429"/>
        <v>0</v>
      </c>
      <c r="M719" s="5">
        <f t="shared" si="429"/>
        <v>0</v>
      </c>
      <c r="N719" s="5">
        <f t="shared" si="429"/>
        <v>0</v>
      </c>
      <c r="O719" s="5">
        <f t="shared" si="429"/>
        <v>0</v>
      </c>
      <c r="P719" s="5">
        <f t="shared" si="429"/>
        <v>0</v>
      </c>
      <c r="Q719" s="5">
        <f t="shared" si="429"/>
        <v>0</v>
      </c>
      <c r="R719" s="5">
        <f t="shared" si="429"/>
        <v>0</v>
      </c>
      <c r="S719" s="5">
        <f t="shared" si="429"/>
        <v>0</v>
      </c>
      <c r="T719" s="5">
        <f t="shared" si="429"/>
        <v>0</v>
      </c>
      <c r="U719" s="5">
        <f t="shared" si="429"/>
        <v>0</v>
      </c>
      <c r="V719" s="5">
        <f t="shared" si="429"/>
        <v>0</v>
      </c>
      <c r="W719" s="5">
        <f t="shared" si="429"/>
        <v>0</v>
      </c>
      <c r="X719" s="5">
        <f t="shared" si="429"/>
        <v>0</v>
      </c>
      <c r="Y719" s="5">
        <f t="shared" si="429"/>
        <v>0</v>
      </c>
      <c r="Z719" s="5">
        <f t="shared" si="429"/>
        <v>0</v>
      </c>
      <c r="AA719" s="5">
        <f t="shared" si="429"/>
        <v>0</v>
      </c>
      <c r="AB719" s="5">
        <f t="shared" si="429"/>
        <v>0</v>
      </c>
      <c r="AC719" s="5">
        <f t="shared" si="429"/>
        <v>0</v>
      </c>
      <c r="AD719" s="5">
        <f t="shared" si="429"/>
        <v>0</v>
      </c>
      <c r="AE719" s="5">
        <f t="shared" si="429"/>
        <v>0</v>
      </c>
      <c r="AF719" s="5">
        <f t="shared" si="429"/>
        <v>0</v>
      </c>
      <c r="AG719" s="5">
        <f t="shared" si="429"/>
        <v>0</v>
      </c>
      <c r="AH719" s="5">
        <f t="shared" si="429"/>
        <v>0</v>
      </c>
      <c r="AI719" s="5">
        <f t="shared" si="429"/>
        <v>0</v>
      </c>
      <c r="AJ719" s="5">
        <f t="shared" si="429"/>
        <v>0</v>
      </c>
      <c r="AK719" s="5">
        <f t="shared" si="429"/>
        <v>0</v>
      </c>
      <c r="AL719" s="5">
        <f t="shared" si="429"/>
        <v>0</v>
      </c>
      <c r="AM719" s="5">
        <f t="shared" si="429"/>
        <v>0</v>
      </c>
      <c r="AN719" s="5">
        <f t="shared" si="429"/>
        <v>0</v>
      </c>
      <c r="AO719" s="5">
        <f t="shared" si="429"/>
        <v>0</v>
      </c>
      <c r="AP719" s="5">
        <f t="shared" si="429"/>
        <v>0</v>
      </c>
      <c r="AQ719" s="5">
        <f t="shared" si="429"/>
        <v>0</v>
      </c>
      <c r="AR719" s="5">
        <f t="shared" si="429"/>
        <v>0</v>
      </c>
      <c r="AS719" s="5">
        <f t="shared" si="429"/>
        <v>0</v>
      </c>
      <c r="AT719" s="5">
        <f t="shared" si="429"/>
        <v>0</v>
      </c>
      <c r="AU719" s="5">
        <f t="shared" si="429"/>
        <v>0</v>
      </c>
      <c r="AV719" s="5">
        <f t="shared" si="429"/>
        <v>0</v>
      </c>
      <c r="AW719" s="5">
        <f t="shared" si="429"/>
        <v>0</v>
      </c>
      <c r="AX719" s="5">
        <f t="shared" si="429"/>
        <v>0</v>
      </c>
      <c r="AY719" s="5">
        <f t="shared" si="429"/>
        <v>0</v>
      </c>
      <c r="AZ719" s="5">
        <f t="shared" si="429"/>
        <v>0</v>
      </c>
      <c r="BA719" s="5">
        <f t="shared" si="429"/>
        <v>0</v>
      </c>
      <c r="BB719" s="5">
        <f t="shared" si="429"/>
        <v>0</v>
      </c>
      <c r="BC719" s="5">
        <f t="shared" si="429"/>
        <v>0</v>
      </c>
    </row>
    <row r="720" spans="3:55" hidden="1"/>
    <row r="721" spans="3:4" ht="12" hidden="1" customHeight="1"/>
    <row r="724" spans="3:4" ht="13.5" thickBot="1"/>
    <row r="725" spans="3:4" ht="27.95" customHeight="1" thickTop="1" thickBot="1">
      <c r="C725" s="175" t="s">
        <v>213</v>
      </c>
      <c r="D725" s="174" t="str">
        <f>HYPERLINK("#Resultats!c5","Torna a resultats")</f>
        <v>Torna a resultats</v>
      </c>
    </row>
    <row r="726" spans="3:4" ht="13.5" thickTop="1"/>
    <row r="755" spans="3:4" ht="12" customHeight="1"/>
    <row r="756" spans="3:4" ht="12" customHeight="1"/>
    <row r="764" spans="3:4" ht="13.5" thickBot="1"/>
    <row r="765" spans="3:4" ht="27.95" customHeight="1" thickTop="1" thickBot="1">
      <c r="C765" s="175" t="s">
        <v>213</v>
      </c>
      <c r="D765" s="174" t="str">
        <f>HYPERLINK("#Resultats!c5","Torna a resultats")</f>
        <v>Torna a resultats</v>
      </c>
    </row>
    <row r="766" spans="3:4" ht="13.5" thickTop="1"/>
    <row r="798" ht="12" customHeight="1"/>
    <row r="804" spans="3:4" ht="13.5" thickBot="1"/>
    <row r="805" spans="3:4" ht="27.95" customHeight="1" thickTop="1" thickBot="1">
      <c r="C805" s="181" t="s">
        <v>213</v>
      </c>
      <c r="D805" s="174" t="str">
        <f>HYPERLINK("#Resultats!c5","Torna a resultats")</f>
        <v>Torna a resultats</v>
      </c>
    </row>
    <row r="806" spans="3:4" ht="13.5" thickTop="1"/>
    <row r="807" spans="3:4" ht="12" customHeight="1"/>
    <row r="825" ht="12" customHeight="1"/>
    <row r="844" spans="3:4" ht="13.5" thickBot="1"/>
    <row r="845" spans="3:4" ht="27.95" customHeight="1" thickTop="1" thickBot="1">
      <c r="C845" s="181" t="s">
        <v>213</v>
      </c>
      <c r="D845" s="174" t="str">
        <f>HYPERLINK("#Resultats!c5","Torna a resultats")</f>
        <v>Torna a resultats</v>
      </c>
    </row>
    <row r="846" spans="3:4" ht="13.5" thickTop="1"/>
    <row r="847" spans="3:4" ht="12" customHeight="1"/>
    <row r="853" ht="12" customHeight="1"/>
    <row r="884" spans="3:4" ht="13.5" thickBot="1"/>
    <row r="885" spans="3:4" ht="27.95" customHeight="1" thickTop="1" thickBot="1">
      <c r="C885" s="181" t="s">
        <v>213</v>
      </c>
      <c r="D885" s="174" t="str">
        <f>HYPERLINK("#Resultats!c5","Torna a resultats")</f>
        <v>Torna a resultats</v>
      </c>
    </row>
    <row r="886" spans="3:4" ht="13.5" thickTop="1"/>
    <row r="887" spans="3:4" ht="12" customHeight="1"/>
    <row r="907" ht="12" customHeight="1"/>
    <row r="930" spans="3:17" ht="15">
      <c r="D930" s="131" t="str">
        <f>CONCATENATE($E$3,". Distribució de costos entre els requeriments. ","Cost total: ",TEXT(Q933,"#.##0,00 €"))</f>
        <v>Bròcoli. Distribució de costos entre els requeriments. Cost total: 0,00 €</v>
      </c>
      <c r="E930" s="131"/>
      <c r="F930" s="131"/>
      <c r="G930" s="131"/>
      <c r="H930" s="131"/>
      <c r="I930" s="131"/>
      <c r="J930" s="131"/>
      <c r="K930" s="131"/>
      <c r="L930" s="131"/>
      <c r="M930" s="131"/>
      <c r="N930" s="131"/>
      <c r="O930" s="131"/>
      <c r="P930" s="131"/>
      <c r="Q930" s="131"/>
    </row>
    <row r="931" spans="3:17" ht="15">
      <c r="D931" s="131" t="str">
        <f>+D681</f>
        <v>Requeriments pel cultiu: Bròcoli</v>
      </c>
      <c r="E931" s="131">
        <f>+E681</f>
        <v>0</v>
      </c>
      <c r="F931" s="131"/>
      <c r="G931" s="131"/>
      <c r="H931" s="131"/>
      <c r="I931" s="131"/>
      <c r="J931" s="131"/>
      <c r="K931" s="131"/>
      <c r="L931" s="131"/>
      <c r="M931" s="131"/>
      <c r="N931" s="131"/>
      <c r="O931" s="131"/>
      <c r="P931" s="131"/>
      <c r="Q931" s="131"/>
    </row>
    <row r="932" spans="3:17" ht="15">
      <c r="D932" s="131">
        <f>+D682</f>
        <v>0</v>
      </c>
      <c r="E932" s="131">
        <f>+E682</f>
        <v>0</v>
      </c>
      <c r="F932" s="131" t="s">
        <v>163</v>
      </c>
      <c r="G932" s="131" t="s">
        <v>164</v>
      </c>
      <c r="H932" s="131" t="s">
        <v>173</v>
      </c>
      <c r="I932" s="131" t="s">
        <v>165</v>
      </c>
      <c r="J932" s="131" t="s">
        <v>166</v>
      </c>
      <c r="K932" s="131" t="s">
        <v>167</v>
      </c>
      <c r="L932" s="131" t="s">
        <v>168</v>
      </c>
      <c r="M932" s="131" t="s">
        <v>169</v>
      </c>
      <c r="N932" s="131" t="s">
        <v>170</v>
      </c>
      <c r="O932" s="131" t="s">
        <v>171</v>
      </c>
      <c r="P932" s="131" t="s">
        <v>172</v>
      </c>
      <c r="Q932" s="131"/>
    </row>
    <row r="933" spans="3:17" ht="15">
      <c r="D933" s="131"/>
      <c r="E933" s="131"/>
      <c r="F933" s="179">
        <f>F719+G718*I49+I719</f>
        <v>0</v>
      </c>
      <c r="G933" s="179">
        <f>+G718*(G49-I49)+Z719</f>
        <v>0</v>
      </c>
      <c r="H933" s="179">
        <f>+P719</f>
        <v>0</v>
      </c>
      <c r="I933" s="179">
        <f>SUM(R719:X719)</f>
        <v>0</v>
      </c>
      <c r="J933" s="179">
        <f>+AB719+AC719</f>
        <v>0</v>
      </c>
      <c r="K933" s="179">
        <f>+AD719</f>
        <v>0</v>
      </c>
      <c r="L933" s="179">
        <f>SUM(AG719:AM719)</f>
        <v>0</v>
      </c>
      <c r="M933" s="179">
        <f>+AO719</f>
        <v>0</v>
      </c>
      <c r="N933" s="179">
        <f>+AP719</f>
        <v>0</v>
      </c>
      <c r="O933" s="179">
        <f>+AQ719</f>
        <v>0</v>
      </c>
      <c r="P933" s="179">
        <f>+AR719</f>
        <v>0</v>
      </c>
      <c r="Q933" s="179">
        <f>SUM(F933:P933)</f>
        <v>0</v>
      </c>
    </row>
    <row r="934" spans="3:17" ht="15">
      <c r="D934" s="131" t="e">
        <f>CONCATENATE($E$3,". Distribució de costos entre els requeriments. ","Cost unitari: ",ROUND(Q933/IF($AT$716&gt;0,$AT$716,$AU$716),2)," €/",IF($AT$716&gt;0,"kg","u"))</f>
        <v>#DIV/0!</v>
      </c>
      <c r="E934" s="131"/>
      <c r="F934" s="179" t="e">
        <f>+F933/IF($AT$716&gt;0,$AT$716,$AU$716)</f>
        <v>#DIV/0!</v>
      </c>
      <c r="G934" s="179" t="e">
        <f t="shared" ref="G934:P934" si="430">+G933/IF($AT$716&gt;0,$AT$716,$AU$716)</f>
        <v>#DIV/0!</v>
      </c>
      <c r="H934" s="179" t="e">
        <f t="shared" si="430"/>
        <v>#DIV/0!</v>
      </c>
      <c r="I934" s="179" t="e">
        <f t="shared" si="430"/>
        <v>#DIV/0!</v>
      </c>
      <c r="J934" s="179" t="e">
        <f t="shared" si="430"/>
        <v>#DIV/0!</v>
      </c>
      <c r="K934" s="179" t="e">
        <f t="shared" si="430"/>
        <v>#DIV/0!</v>
      </c>
      <c r="L934" s="179" t="e">
        <f t="shared" si="430"/>
        <v>#DIV/0!</v>
      </c>
      <c r="M934" s="179" t="e">
        <f t="shared" si="430"/>
        <v>#DIV/0!</v>
      </c>
      <c r="N934" s="179" t="e">
        <f t="shared" si="430"/>
        <v>#DIV/0!</v>
      </c>
      <c r="O934" s="179" t="e">
        <f t="shared" si="430"/>
        <v>#DIV/0!</v>
      </c>
      <c r="P934" s="179" t="e">
        <f t="shared" si="430"/>
        <v>#DIV/0!</v>
      </c>
      <c r="Q934" s="179" t="e">
        <f>SUM(F934:P934)</f>
        <v>#DIV/0!</v>
      </c>
    </row>
    <row r="938" spans="3:17" ht="12" customHeight="1"/>
    <row r="939" spans="3:17" ht="13.5" thickBot="1"/>
    <row r="940" spans="3:17" ht="27.95" customHeight="1" thickTop="1" thickBot="1">
      <c r="C940" s="181" t="s">
        <v>213</v>
      </c>
      <c r="D940" s="174" t="str">
        <f>HYPERLINK("#Resultats!c5","Torna a resultats")</f>
        <v>Torna a resultats</v>
      </c>
    </row>
    <row r="941" spans="3:17" ht="13.5" thickTop="1"/>
    <row r="957" ht="12" customHeight="1"/>
    <row r="979" spans="3:4" ht="13.5" thickBot="1"/>
    <row r="980" spans="3:4" ht="27.95" customHeight="1" thickTop="1" thickBot="1">
      <c r="C980" s="175" t="s">
        <v>213</v>
      </c>
      <c r="D980" s="174" t="str">
        <f>HYPERLINK("#Resultats!c5","Torna a resultats")</f>
        <v>Torna a resultats</v>
      </c>
    </row>
    <row r="981" spans="3:4" ht="13.5" thickTop="1"/>
    <row r="1019" spans="3:4" ht="13.5" thickBot="1"/>
    <row r="1020" spans="3:4" ht="27.95" customHeight="1" thickTop="1" thickBot="1">
      <c r="C1020" s="181" t="s">
        <v>213</v>
      </c>
      <c r="D1020" s="174" t="str">
        <f>HYPERLINK("#Resultats!c5","Torna a resultats")</f>
        <v>Torna a resultats</v>
      </c>
    </row>
    <row r="1021" spans="3:4" ht="13.5" thickTop="1"/>
  </sheetData>
  <sheetProtection algorithmName="SHA-512" hashValue="P3p3wYn8agmAXKksljaFkzahwKHPBcIh4U35qa1cdIEccOk4O2k6BDK5udQZolslY60dZt2l07QqSKNdA8Kl3g==" saltValue="rotNRvzJa9UUSAG85XzHOg==" spinCount="100000" sheet="1" objects="1" scenarios="1"/>
  <autoFilter ref="A50:AW147" xr:uid="{00000000-0009-0000-0000-000004000000}"/>
  <dataValidations count="12">
    <dataValidation type="list" allowBlank="1" showInputMessage="1" showErrorMessage="1" sqref="D546" xr:uid="{00000000-0002-0000-0400-000000000000}">
      <formula1>$F$171:$BC$171</formula1>
    </dataValidation>
    <dataValidation type="whole" allowBlank="1" showInputMessage="1" showErrorMessage="1" sqref="E43:P46 E8:P36" xr:uid="{00000000-0002-0000-0400-000001000000}">
      <formula1>0</formula1>
      <formula2>100</formula2>
    </dataValidation>
    <dataValidation type="list" allowBlank="1" showInputMessage="1" showErrorMessage="1" sqref="D41:D43" xr:uid="{00000000-0002-0000-0400-000002000000}">
      <formula1>$D$94:$D$101</formula1>
    </dataValidation>
    <dataValidation type="list" allowBlank="1" showInputMessage="1" showErrorMessage="1" sqref="D27:D31" xr:uid="{00000000-0002-0000-0400-000003000000}">
      <formula1>$D$76:$D$82</formula1>
    </dataValidation>
    <dataValidation type="list" allowBlank="1" showInputMessage="1" showErrorMessage="1" sqref="D23:D26" xr:uid="{00000000-0002-0000-0400-000004000000}">
      <formula1>$D$70:$D$75</formula1>
    </dataValidation>
    <dataValidation type="list" allowBlank="1" showInputMessage="1" showErrorMessage="1" sqref="D19:D22" xr:uid="{00000000-0002-0000-0400-000005000000}">
      <formula1>$D$61:$D$69</formula1>
    </dataValidation>
    <dataValidation type="list" allowBlank="1" showInputMessage="1" showErrorMessage="1" sqref="D8:D14" xr:uid="{00000000-0002-0000-0400-000006000000}">
      <formula1>$D$51:$D$56</formula1>
    </dataValidation>
    <dataValidation type="list" allowBlank="1" showInputMessage="1" showErrorMessage="1" sqref="D15:D18" xr:uid="{00000000-0002-0000-0400-000007000000}">
      <formula1>$D$57:$D$60</formula1>
    </dataValidation>
    <dataValidation type="list" allowBlank="1" showInputMessage="1" showErrorMessage="1" sqref="D32:D35" xr:uid="{00000000-0002-0000-0400-000008000000}">
      <formula1>$D$83:$D$90</formula1>
    </dataValidation>
    <dataValidation type="list" allowBlank="1" showInputMessage="1" showErrorMessage="1" sqref="D36:D40" xr:uid="{00000000-0002-0000-0400-000009000000}">
      <formula1>$D$91:$D$93</formula1>
    </dataValidation>
    <dataValidation type="list" allowBlank="1" showInputMessage="1" showErrorMessage="1" sqref="E3" xr:uid="{00000000-0002-0000-0400-00000A000000}">
      <formula1>$T$4:$T$10</formula1>
    </dataValidation>
    <dataValidation type="decimal" allowBlank="1" showInputMessage="1" showErrorMessage="1" sqref="E37:P42" xr:uid="{00000000-0002-0000-0400-00000B000000}">
      <formula1>0</formula1>
      <formula2>100</formula2>
    </dataValidation>
  </dataValidations>
  <printOptions horizontalCentered="1" gridLinesSet="0"/>
  <pageMargins left="0.78740157480314965" right="0.78740157480314965" top="0.98425196850393704" bottom="0.98425196850393704" header="0.51181102362204722" footer="0.51181102362204722"/>
  <headerFooter alignWithMargins="0"/>
  <drawing r:id="rId1"/>
  <legacyDrawing r:id="rId2"/>
  <extLst>
    <ext xmlns:mx="http://schemas.microsoft.com/office/mac/excel/2008/main" uri="{64002731-A6B0-56B0-2670-7721B7C09600}">
      <mx:PLV Mode="0" OnePage="0" WScale="0"/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Hoja6">
    <tabColor theme="5"/>
    <pageSetUpPr fitToPage="1"/>
  </sheetPr>
  <dimension ref="A1:BS1021"/>
  <sheetViews>
    <sheetView showGridLines="0" showZeros="0" zoomScale="80" zoomScaleNormal="80" zoomScalePageLayoutView="80" workbookViewId="0">
      <selection activeCell="A10" sqref="A10"/>
    </sheetView>
  </sheetViews>
  <sheetFormatPr defaultColWidth="11.42578125" defaultRowHeight="12.75"/>
  <cols>
    <col min="1" max="2" width="11.7109375" customWidth="1"/>
    <col min="3" max="3" width="21.42578125" customWidth="1"/>
    <col min="4" max="4" width="55.140625" customWidth="1"/>
    <col min="5" max="48" width="12.7109375" customWidth="1"/>
    <col min="50" max="50" width="14.42578125" customWidth="1"/>
  </cols>
  <sheetData>
    <row r="1" spans="3:34">
      <c r="D1" s="1"/>
      <c r="E1" s="1"/>
      <c r="F1" s="1"/>
    </row>
    <row r="3" spans="3:34" ht="27" customHeight="1">
      <c r="C3" s="181" t="s">
        <v>223</v>
      </c>
      <c r="D3" s="263" t="s">
        <v>0</v>
      </c>
      <c r="E3" s="262" t="s">
        <v>138</v>
      </c>
      <c r="T3" t="s">
        <v>139</v>
      </c>
      <c r="AG3" s="3"/>
    </row>
    <row r="4" spans="3:34" s="302" customFormat="1" ht="27.75" customHeight="1">
      <c r="D4" s="302" t="s">
        <v>116</v>
      </c>
      <c r="E4" s="303">
        <f>+Entrada!AE5</f>
        <v>0</v>
      </c>
      <c r="F4" s="304" t="s">
        <v>224</v>
      </c>
      <c r="T4" s="302" t="s">
        <v>140</v>
      </c>
      <c r="AE4" s="305"/>
      <c r="AF4" s="305"/>
    </row>
    <row r="5" spans="3:34" s="302" customFormat="1" ht="27" customHeight="1">
      <c r="D5" s="306" t="s">
        <v>1</v>
      </c>
      <c r="F5" s="306"/>
      <c r="G5" s="306"/>
      <c r="T5" s="302" t="s">
        <v>134</v>
      </c>
    </row>
    <row r="6" spans="3:34">
      <c r="T6" t="s">
        <v>138</v>
      </c>
      <c r="AH6" s="2"/>
    </row>
    <row r="7" spans="3:34">
      <c r="E7" t="s">
        <v>2</v>
      </c>
      <c r="F7" t="s">
        <v>3</v>
      </c>
      <c r="G7" t="s">
        <v>4</v>
      </c>
      <c r="H7" t="s">
        <v>5</v>
      </c>
      <c r="I7" t="s">
        <v>6</v>
      </c>
      <c r="J7" t="s">
        <v>7</v>
      </c>
      <c r="K7" t="s">
        <v>8</v>
      </c>
      <c r="L7" t="s">
        <v>9</v>
      </c>
      <c r="M7" t="s">
        <v>10</v>
      </c>
      <c r="N7" t="s">
        <v>11</v>
      </c>
      <c r="O7" t="s">
        <v>12</v>
      </c>
      <c r="P7" t="s">
        <v>13</v>
      </c>
      <c r="T7" t="s">
        <v>142</v>
      </c>
    </row>
    <row r="8" spans="3:34">
      <c r="C8" s="51" t="s">
        <v>20</v>
      </c>
      <c r="D8" s="51" t="s">
        <v>31</v>
      </c>
      <c r="E8" s="52"/>
      <c r="F8" s="52"/>
      <c r="G8" s="52"/>
      <c r="H8" s="52"/>
      <c r="I8" s="52"/>
      <c r="J8" s="52">
        <v>1</v>
      </c>
      <c r="K8" s="52"/>
      <c r="L8" s="52"/>
      <c r="M8" s="52"/>
      <c r="N8" s="52"/>
      <c r="O8" s="52"/>
      <c r="P8" s="52"/>
      <c r="Q8" s="95">
        <f>SUM(E8:P8)</f>
        <v>1</v>
      </c>
      <c r="T8" t="s">
        <v>27</v>
      </c>
    </row>
    <row r="9" spans="3:34">
      <c r="C9" s="51"/>
      <c r="D9" s="51" t="s">
        <v>15</v>
      </c>
      <c r="E9" s="52"/>
      <c r="F9" s="52"/>
      <c r="G9" s="52"/>
      <c r="H9" s="52"/>
      <c r="I9" s="52"/>
      <c r="J9" s="52">
        <v>1</v>
      </c>
      <c r="K9" s="52"/>
      <c r="L9" s="52"/>
      <c r="M9" s="52"/>
      <c r="N9" s="52"/>
      <c r="O9" s="52"/>
      <c r="P9" s="52"/>
      <c r="Q9" s="95">
        <f t="shared" ref="Q9:Q42" si="0">SUM(E9:P9)</f>
        <v>1</v>
      </c>
      <c r="T9" t="s">
        <v>141</v>
      </c>
    </row>
    <row r="10" spans="3:34">
      <c r="C10" s="51"/>
      <c r="D10" s="51" t="s">
        <v>33</v>
      </c>
      <c r="E10" s="52"/>
      <c r="F10" s="52"/>
      <c r="G10" s="52"/>
      <c r="H10" s="52"/>
      <c r="I10" s="52"/>
      <c r="J10" s="52">
        <v>1</v>
      </c>
      <c r="K10" s="52"/>
      <c r="L10" s="52"/>
      <c r="M10" s="52"/>
      <c r="N10" s="52"/>
      <c r="O10" s="52"/>
      <c r="P10" s="52"/>
      <c r="Q10" s="95">
        <f t="shared" si="0"/>
        <v>1</v>
      </c>
      <c r="T10" t="s">
        <v>143</v>
      </c>
    </row>
    <row r="11" spans="3:34">
      <c r="C11" s="51"/>
      <c r="D11" s="51" t="s">
        <v>17</v>
      </c>
      <c r="E11" s="52"/>
      <c r="F11" s="52"/>
      <c r="G11" s="52"/>
      <c r="H11" s="52"/>
      <c r="I11" s="52"/>
      <c r="J11" s="52"/>
      <c r="K11" s="52">
        <v>1</v>
      </c>
      <c r="L11" s="52"/>
      <c r="M11" s="52"/>
      <c r="N11" s="52"/>
      <c r="O11" s="52"/>
      <c r="P11" s="52"/>
      <c r="Q11" s="95">
        <f t="shared" si="0"/>
        <v>1</v>
      </c>
    </row>
    <row r="12" spans="3:34">
      <c r="C12" s="51"/>
      <c r="D12" s="51"/>
      <c r="E12" s="52"/>
      <c r="F12" s="52"/>
      <c r="G12" s="52"/>
      <c r="H12" s="52"/>
      <c r="I12" s="52"/>
      <c r="J12" s="52"/>
      <c r="K12" s="52"/>
      <c r="L12" s="52"/>
      <c r="M12" s="52"/>
      <c r="N12" s="52"/>
      <c r="O12" s="52"/>
      <c r="P12" s="52"/>
      <c r="Q12" s="95">
        <f t="shared" si="0"/>
        <v>0</v>
      </c>
    </row>
    <row r="13" spans="3:34">
      <c r="C13" s="51"/>
      <c r="D13" s="51"/>
      <c r="E13" s="52"/>
      <c r="F13" s="52"/>
      <c r="G13" s="52"/>
      <c r="H13" s="52"/>
      <c r="I13" s="52"/>
      <c r="J13" s="52"/>
      <c r="K13" s="52"/>
      <c r="L13" s="52"/>
      <c r="M13" s="52"/>
      <c r="N13" s="52"/>
      <c r="O13" s="52"/>
      <c r="P13" s="52"/>
      <c r="Q13" s="95">
        <f t="shared" si="0"/>
        <v>0</v>
      </c>
    </row>
    <row r="14" spans="3:34">
      <c r="C14" s="51"/>
      <c r="D14" s="51"/>
      <c r="E14" s="52"/>
      <c r="F14" s="52"/>
      <c r="G14" s="52"/>
      <c r="H14" s="52"/>
      <c r="I14" s="52"/>
      <c r="J14" s="52"/>
      <c r="K14" s="52"/>
      <c r="L14" s="52"/>
      <c r="M14" s="52"/>
      <c r="N14" s="52"/>
      <c r="O14" s="52"/>
      <c r="P14" s="52"/>
      <c r="Q14" s="95">
        <f t="shared" si="0"/>
        <v>0</v>
      </c>
    </row>
    <row r="15" spans="3:34">
      <c r="C15" s="53" t="s">
        <v>21</v>
      </c>
      <c r="D15" s="53" t="s">
        <v>85</v>
      </c>
      <c r="E15" s="54"/>
      <c r="F15" s="54"/>
      <c r="G15" s="54"/>
      <c r="H15" s="54"/>
      <c r="I15" s="54"/>
      <c r="J15" s="54"/>
      <c r="K15" s="54">
        <v>1</v>
      </c>
      <c r="L15" s="54"/>
      <c r="M15" s="54"/>
      <c r="N15" s="54"/>
      <c r="O15" s="54"/>
      <c r="P15" s="54"/>
      <c r="Q15" s="95">
        <f t="shared" si="0"/>
        <v>1</v>
      </c>
    </row>
    <row r="16" spans="3:34">
      <c r="C16" s="53"/>
      <c r="D16" s="53"/>
      <c r="E16" s="54"/>
      <c r="F16" s="54"/>
      <c r="G16" s="54"/>
      <c r="H16" s="54"/>
      <c r="I16" s="54"/>
      <c r="J16" s="54"/>
      <c r="K16" s="54"/>
      <c r="L16" s="54"/>
      <c r="M16" s="54"/>
      <c r="N16" s="54"/>
      <c r="O16" s="54"/>
      <c r="P16" s="54"/>
      <c r="Q16" s="95">
        <f t="shared" si="0"/>
        <v>0</v>
      </c>
    </row>
    <row r="17" spans="3:17">
      <c r="C17" s="53"/>
      <c r="D17" s="53"/>
      <c r="E17" s="54"/>
      <c r="F17" s="54"/>
      <c r="G17" s="54"/>
      <c r="H17" s="54"/>
      <c r="I17" s="54"/>
      <c r="J17" s="54"/>
      <c r="K17" s="54"/>
      <c r="L17" s="54"/>
      <c r="M17" s="54"/>
      <c r="N17" s="54"/>
      <c r="O17" s="54"/>
      <c r="P17" s="54"/>
      <c r="Q17" s="95">
        <f t="shared" si="0"/>
        <v>0</v>
      </c>
    </row>
    <row r="18" spans="3:17">
      <c r="C18" s="53"/>
      <c r="D18" s="53"/>
      <c r="E18" s="54"/>
      <c r="F18" s="54"/>
      <c r="G18" s="54"/>
      <c r="H18" s="54"/>
      <c r="I18" s="54"/>
      <c r="J18" s="54"/>
      <c r="K18" s="54"/>
      <c r="L18" s="54"/>
      <c r="M18" s="54"/>
      <c r="N18" s="54"/>
      <c r="O18" s="54"/>
      <c r="P18" s="54"/>
      <c r="Q18" s="95">
        <f t="shared" si="0"/>
        <v>0</v>
      </c>
    </row>
    <row r="19" spans="3:17">
      <c r="C19" s="56" t="s">
        <v>23</v>
      </c>
      <c r="D19" s="56" t="s">
        <v>66</v>
      </c>
      <c r="E19" s="57"/>
      <c r="F19" s="57"/>
      <c r="G19" s="57"/>
      <c r="H19" s="57"/>
      <c r="I19" s="57"/>
      <c r="J19" s="57"/>
      <c r="K19" s="57"/>
      <c r="L19" s="57">
        <v>1</v>
      </c>
      <c r="M19" s="57"/>
      <c r="N19" s="57"/>
      <c r="O19" s="57"/>
      <c r="P19" s="57"/>
      <c r="Q19" s="95">
        <f t="shared" si="0"/>
        <v>1</v>
      </c>
    </row>
    <row r="20" spans="3:17">
      <c r="C20" s="56"/>
      <c r="D20" s="56" t="s">
        <v>71</v>
      </c>
      <c r="E20" s="57"/>
      <c r="F20" s="57"/>
      <c r="G20" s="57"/>
      <c r="H20" s="57"/>
      <c r="I20" s="57"/>
      <c r="J20" s="57"/>
      <c r="K20" s="57"/>
      <c r="L20" s="57">
        <v>1</v>
      </c>
      <c r="M20" s="57"/>
      <c r="N20" s="57"/>
      <c r="O20" s="57"/>
      <c r="P20" s="57"/>
      <c r="Q20" s="95">
        <f t="shared" si="0"/>
        <v>1</v>
      </c>
    </row>
    <row r="21" spans="3:17">
      <c r="C21" s="56"/>
      <c r="D21" s="56"/>
      <c r="E21" s="57"/>
      <c r="F21" s="57"/>
      <c r="G21" s="57"/>
      <c r="H21" s="57"/>
      <c r="I21" s="57"/>
      <c r="J21" s="57"/>
      <c r="K21" s="57"/>
      <c r="L21" s="57"/>
      <c r="M21" s="57"/>
      <c r="N21" s="57"/>
      <c r="O21" s="57"/>
      <c r="P21" s="57"/>
      <c r="Q21" s="95">
        <f t="shared" si="0"/>
        <v>0</v>
      </c>
    </row>
    <row r="22" spans="3:17">
      <c r="C22" s="56"/>
      <c r="D22" s="56"/>
      <c r="E22" s="57"/>
      <c r="F22" s="57"/>
      <c r="G22" s="57"/>
      <c r="H22" s="57"/>
      <c r="I22" s="57"/>
      <c r="J22" s="57"/>
      <c r="K22" s="57"/>
      <c r="L22" s="57"/>
      <c r="M22" s="57"/>
      <c r="N22" s="57"/>
      <c r="O22" s="57"/>
      <c r="P22" s="57"/>
      <c r="Q22" s="95">
        <f t="shared" si="0"/>
        <v>0</v>
      </c>
    </row>
    <row r="23" spans="3:17">
      <c r="C23" s="58" t="s">
        <v>24</v>
      </c>
      <c r="D23" s="96" t="s">
        <v>102</v>
      </c>
      <c r="E23" s="59"/>
      <c r="F23" s="59"/>
      <c r="G23" s="59"/>
      <c r="H23" s="59"/>
      <c r="I23" s="59"/>
      <c r="J23" s="59"/>
      <c r="K23" s="59"/>
      <c r="L23" s="59">
        <v>1</v>
      </c>
      <c r="M23" s="59"/>
      <c r="N23" s="59"/>
      <c r="O23" s="59"/>
      <c r="P23" s="59"/>
      <c r="Q23" s="95">
        <f t="shared" si="0"/>
        <v>1</v>
      </c>
    </row>
    <row r="24" spans="3:17" ht="14.25">
      <c r="C24" s="58"/>
      <c r="D24" s="96" t="s">
        <v>121</v>
      </c>
      <c r="E24" s="59"/>
      <c r="F24" s="59"/>
      <c r="G24" s="59"/>
      <c r="H24" s="59"/>
      <c r="I24" s="59"/>
      <c r="J24" s="59"/>
      <c r="K24" s="59"/>
      <c r="L24" s="59">
        <f>30000/2500</f>
        <v>12</v>
      </c>
      <c r="M24" s="59">
        <v>12</v>
      </c>
      <c r="N24" s="59"/>
      <c r="O24" s="59"/>
      <c r="P24" s="59"/>
      <c r="Q24" s="95">
        <f t="shared" si="0"/>
        <v>24</v>
      </c>
    </row>
    <row r="25" spans="3:17">
      <c r="C25" s="58"/>
      <c r="D25" s="58"/>
      <c r="E25" s="59"/>
      <c r="F25" s="59"/>
      <c r="G25" s="59"/>
      <c r="H25" s="59"/>
      <c r="I25" s="59"/>
      <c r="J25" s="59"/>
      <c r="K25" s="59"/>
      <c r="L25" s="59"/>
      <c r="M25" s="59"/>
      <c r="N25" s="59"/>
      <c r="O25" s="59"/>
      <c r="P25" s="59"/>
      <c r="Q25" s="95">
        <f t="shared" si="0"/>
        <v>0</v>
      </c>
    </row>
    <row r="26" spans="3:17">
      <c r="C26" s="58"/>
      <c r="D26" s="58"/>
      <c r="E26" s="59"/>
      <c r="F26" s="59"/>
      <c r="G26" s="59"/>
      <c r="H26" s="59"/>
      <c r="I26" s="59"/>
      <c r="J26" s="59"/>
      <c r="K26" s="59"/>
      <c r="L26" s="59"/>
      <c r="M26" s="59"/>
      <c r="N26" s="59"/>
      <c r="O26" s="59"/>
      <c r="P26" s="59"/>
      <c r="Q26" s="95">
        <f t="shared" si="0"/>
        <v>0</v>
      </c>
    </row>
    <row r="27" spans="3:17">
      <c r="C27" s="49" t="s">
        <v>22</v>
      </c>
      <c r="D27" s="49" t="s">
        <v>69</v>
      </c>
      <c r="E27" s="50"/>
      <c r="F27" s="50"/>
      <c r="G27" s="50"/>
      <c r="H27" s="50"/>
      <c r="I27" s="50"/>
      <c r="J27" s="50"/>
      <c r="K27" s="50"/>
      <c r="L27" s="50"/>
      <c r="M27" s="50">
        <v>1</v>
      </c>
      <c r="N27" s="50">
        <v>1</v>
      </c>
      <c r="O27" s="50"/>
      <c r="P27" s="50"/>
      <c r="Q27" s="95">
        <f t="shared" si="0"/>
        <v>2</v>
      </c>
    </row>
    <row r="28" spans="3:17">
      <c r="C28" s="49"/>
      <c r="D28" s="49"/>
      <c r="E28" s="50"/>
      <c r="F28" s="50"/>
      <c r="G28" s="50"/>
      <c r="H28" s="50"/>
      <c r="I28" s="50"/>
      <c r="J28" s="50"/>
      <c r="K28" s="50"/>
      <c r="L28" s="50"/>
      <c r="M28" s="50"/>
      <c r="N28" s="50"/>
      <c r="O28" s="50"/>
      <c r="P28" s="50"/>
      <c r="Q28" s="95">
        <f t="shared" si="0"/>
        <v>0</v>
      </c>
    </row>
    <row r="29" spans="3:17">
      <c r="C29" s="49"/>
      <c r="D29" s="49"/>
      <c r="E29" s="50"/>
      <c r="F29" s="50"/>
      <c r="G29" s="50"/>
      <c r="H29" s="50"/>
      <c r="I29" s="50"/>
      <c r="J29" s="50"/>
      <c r="K29" s="50"/>
      <c r="L29" s="50"/>
      <c r="M29" s="50"/>
      <c r="N29" s="50"/>
      <c r="O29" s="50"/>
      <c r="P29" s="50"/>
      <c r="Q29" s="95">
        <f t="shared" si="0"/>
        <v>0</v>
      </c>
    </row>
    <row r="30" spans="3:17">
      <c r="C30" s="49"/>
      <c r="D30" s="49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95">
        <f t="shared" si="0"/>
        <v>0</v>
      </c>
    </row>
    <row r="31" spans="3:17">
      <c r="C31" s="49"/>
      <c r="D31" s="49"/>
      <c r="E31" s="50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95">
        <f t="shared" si="0"/>
        <v>0</v>
      </c>
    </row>
    <row r="32" spans="3:17">
      <c r="C32" s="60" t="s">
        <v>30</v>
      </c>
      <c r="D32" s="60" t="s">
        <v>73</v>
      </c>
      <c r="E32" s="61">
        <v>1</v>
      </c>
      <c r="F32" s="61"/>
      <c r="G32" s="61"/>
      <c r="H32" s="61"/>
      <c r="I32" s="61"/>
      <c r="J32" s="61"/>
      <c r="K32" s="61"/>
      <c r="L32" s="61"/>
      <c r="M32" s="61">
        <v>1</v>
      </c>
      <c r="N32" s="61">
        <v>1</v>
      </c>
      <c r="O32" s="61">
        <v>1</v>
      </c>
      <c r="P32" s="61">
        <v>1</v>
      </c>
      <c r="Q32" s="95">
        <f t="shared" si="0"/>
        <v>5</v>
      </c>
    </row>
    <row r="33" spans="3:55">
      <c r="C33" s="60"/>
      <c r="D33" s="97"/>
      <c r="E33" s="61"/>
      <c r="F33" s="61"/>
      <c r="G33" s="61"/>
      <c r="H33" s="61"/>
      <c r="I33" s="61"/>
      <c r="J33" s="61"/>
      <c r="K33" s="61"/>
      <c r="L33" s="61"/>
      <c r="M33" s="61"/>
      <c r="N33" s="61"/>
      <c r="O33" s="61"/>
      <c r="P33" s="61"/>
      <c r="Q33" s="95">
        <f t="shared" si="0"/>
        <v>0</v>
      </c>
    </row>
    <row r="34" spans="3:55">
      <c r="C34" s="60"/>
      <c r="D34" s="60"/>
      <c r="E34" s="61"/>
      <c r="F34" s="61"/>
      <c r="G34" s="61"/>
      <c r="H34" s="61"/>
      <c r="I34" s="61"/>
      <c r="J34" s="61"/>
      <c r="K34" s="61"/>
      <c r="L34" s="61"/>
      <c r="M34" s="61"/>
      <c r="N34" s="61"/>
      <c r="O34" s="61"/>
      <c r="P34" s="61"/>
      <c r="Q34" s="95">
        <f t="shared" si="0"/>
        <v>0</v>
      </c>
    </row>
    <row r="35" spans="3:55">
      <c r="C35" s="60"/>
      <c r="D35" s="60"/>
      <c r="E35" s="61"/>
      <c r="F35" s="61"/>
      <c r="G35" s="61"/>
      <c r="H35" s="61"/>
      <c r="I35" s="61"/>
      <c r="J35" s="61"/>
      <c r="K35" s="61"/>
      <c r="L35" s="61"/>
      <c r="M35" s="61"/>
      <c r="N35" s="61"/>
      <c r="O35" s="61"/>
      <c r="P35" s="61"/>
      <c r="Q35" s="95">
        <f t="shared" si="0"/>
        <v>0</v>
      </c>
    </row>
    <row r="36" spans="3:55">
      <c r="C36" s="62" t="s">
        <v>26</v>
      </c>
      <c r="D36" s="62" t="s">
        <v>132</v>
      </c>
      <c r="E36" s="63">
        <v>1</v>
      </c>
      <c r="F36" s="63">
        <v>1</v>
      </c>
      <c r="G36" s="63">
        <v>1</v>
      </c>
      <c r="H36" s="63"/>
      <c r="I36" s="63"/>
      <c r="J36" s="63">
        <v>1</v>
      </c>
      <c r="K36" s="63">
        <v>1</v>
      </c>
      <c r="L36" s="63">
        <v>1</v>
      </c>
      <c r="M36" s="63">
        <v>1</v>
      </c>
      <c r="N36" s="63">
        <v>1</v>
      </c>
      <c r="O36" s="63">
        <v>1</v>
      </c>
      <c r="P36" s="63">
        <v>1</v>
      </c>
      <c r="Q36" s="95">
        <f t="shared" si="0"/>
        <v>10</v>
      </c>
    </row>
    <row r="37" spans="3:55">
      <c r="C37" s="62"/>
      <c r="D37" s="62"/>
      <c r="E37" s="112"/>
      <c r="F37" s="112"/>
      <c r="G37" s="112"/>
      <c r="H37" s="112"/>
      <c r="I37" s="112"/>
      <c r="J37" s="112"/>
      <c r="K37" s="112"/>
      <c r="L37" s="112"/>
      <c r="M37" s="112"/>
      <c r="N37" s="112"/>
      <c r="O37" s="112"/>
      <c r="P37" s="112"/>
      <c r="Q37" s="95">
        <f t="shared" si="0"/>
        <v>0</v>
      </c>
    </row>
    <row r="38" spans="3:55">
      <c r="C38" s="62"/>
      <c r="D38" s="62"/>
      <c r="E38" s="112"/>
      <c r="F38" s="112"/>
      <c r="G38" s="112"/>
      <c r="H38" s="112"/>
      <c r="I38" s="112"/>
      <c r="J38" s="112"/>
      <c r="K38" s="112"/>
      <c r="L38" s="112"/>
      <c r="M38" s="112"/>
      <c r="N38" s="112"/>
      <c r="O38" s="112"/>
      <c r="P38" s="112"/>
      <c r="Q38" s="95">
        <f t="shared" si="0"/>
        <v>0</v>
      </c>
    </row>
    <row r="39" spans="3:55">
      <c r="C39" s="62"/>
      <c r="D39" s="62"/>
      <c r="E39" s="112"/>
      <c r="F39" s="112"/>
      <c r="G39" s="112"/>
      <c r="H39" s="112"/>
      <c r="I39" s="112"/>
      <c r="J39" s="112"/>
      <c r="K39" s="112"/>
      <c r="L39" s="112"/>
      <c r="M39" s="112"/>
      <c r="N39" s="112"/>
      <c r="O39" s="112"/>
      <c r="P39" s="112"/>
      <c r="Q39" s="95">
        <f t="shared" si="0"/>
        <v>0</v>
      </c>
    </row>
    <row r="40" spans="3:55">
      <c r="C40" s="62"/>
      <c r="D40" s="62"/>
      <c r="E40" s="112"/>
      <c r="F40" s="112"/>
      <c r="G40" s="112"/>
      <c r="H40" s="112"/>
      <c r="I40" s="112"/>
      <c r="J40" s="112"/>
      <c r="K40" s="112"/>
      <c r="L40" s="112"/>
      <c r="M40" s="112"/>
      <c r="N40" s="112"/>
      <c r="O40" s="112"/>
      <c r="P40" s="112"/>
      <c r="Q40" s="95">
        <f t="shared" si="0"/>
        <v>0</v>
      </c>
    </row>
    <row r="41" spans="3:55">
      <c r="C41" s="55" t="s">
        <v>25</v>
      </c>
      <c r="D41" s="55" t="s">
        <v>74</v>
      </c>
      <c r="E41" s="110">
        <v>0.125</v>
      </c>
      <c r="F41" s="110">
        <v>0.375</v>
      </c>
      <c r="G41" s="110">
        <v>0.375</v>
      </c>
      <c r="H41" s="110"/>
      <c r="I41" s="110"/>
      <c r="J41" s="110"/>
      <c r="K41" s="110"/>
      <c r="L41" s="110"/>
      <c r="M41" s="110"/>
      <c r="N41" s="110"/>
      <c r="O41" s="110"/>
      <c r="P41" s="110">
        <v>0.125</v>
      </c>
      <c r="Q41" s="95">
        <f t="shared" si="0"/>
        <v>1</v>
      </c>
    </row>
    <row r="42" spans="3:55">
      <c r="C42" s="55"/>
      <c r="D42" s="55"/>
      <c r="E42" s="110"/>
      <c r="F42" s="110"/>
      <c r="G42" s="110"/>
      <c r="H42" s="110"/>
      <c r="I42" s="110"/>
      <c r="J42" s="110"/>
      <c r="K42" s="110"/>
      <c r="L42" s="110"/>
      <c r="M42" s="110"/>
      <c r="N42" s="110"/>
      <c r="O42" s="110"/>
      <c r="P42" s="110"/>
      <c r="Q42" s="95">
        <f t="shared" si="0"/>
        <v>0</v>
      </c>
    </row>
    <row r="43" spans="3:55"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</row>
    <row r="44" spans="3:55"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</row>
    <row r="45" spans="3:55" hidden="1"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</row>
    <row r="46" spans="3:55" s="276" customFormat="1" ht="27" hidden="1" customHeight="1">
      <c r="D46" s="264" t="s">
        <v>112</v>
      </c>
      <c r="E46" s="277"/>
      <c r="F46" s="277"/>
      <c r="G46" s="277"/>
      <c r="H46" s="277"/>
      <c r="I46" s="277"/>
      <c r="J46" s="277"/>
      <c r="K46" s="277"/>
      <c r="L46" s="277"/>
      <c r="M46" s="277"/>
      <c r="N46" s="277"/>
      <c r="O46" s="277"/>
      <c r="P46" s="277"/>
    </row>
    <row r="47" spans="3:55" hidden="1"/>
    <row r="48" spans="3:55" hidden="1">
      <c r="AV48" s="48"/>
      <c r="AW48" s="48"/>
      <c r="AX48" s="48"/>
      <c r="AY48" s="48"/>
      <c r="AZ48" s="48"/>
      <c r="BA48" s="48"/>
      <c r="BB48" s="48"/>
      <c r="BC48" s="48"/>
    </row>
    <row r="49" spans="1:71" s="261" customFormat="1" ht="27" hidden="1" customHeight="1">
      <c r="A49" s="261">
        <f>+'Cu1'!A49</f>
        <v>0</v>
      </c>
      <c r="B49" s="261">
        <f>+'Cu1'!B49</f>
        <v>0</v>
      </c>
      <c r="C49" s="261">
        <f>+'Cu1'!C49</f>
        <v>0</v>
      </c>
      <c r="D49" s="261" t="str">
        <f>+'Cu1'!D49</f>
        <v>Cost Unitari</v>
      </c>
      <c r="E49" s="261">
        <f>+'Cu1'!E49</f>
        <v>0</v>
      </c>
      <c r="F49" s="265">
        <f>+'Cu1'!F49</f>
        <v>0</v>
      </c>
      <c r="G49" s="265">
        <f>+'Cu1'!G49</f>
        <v>28</v>
      </c>
      <c r="H49" s="265">
        <f>+'Cu1'!H49</f>
        <v>0</v>
      </c>
      <c r="I49" s="265">
        <f>+'Cu1'!I49</f>
        <v>3</v>
      </c>
      <c r="J49" s="261">
        <f>+'Cu1'!J49</f>
        <v>0</v>
      </c>
      <c r="K49" s="261">
        <f>+'Cu1'!K49</f>
        <v>0</v>
      </c>
      <c r="L49" s="261">
        <f>+'Cu1'!L49</f>
        <v>0</v>
      </c>
      <c r="M49" s="261">
        <f>+'Cu1'!M49</f>
        <v>0</v>
      </c>
      <c r="N49" s="261">
        <f>+'Cu1'!N49</f>
        <v>0</v>
      </c>
      <c r="O49" s="261">
        <f>+'Cu1'!O49</f>
        <v>0</v>
      </c>
      <c r="P49" s="266">
        <f>+'Cu1'!P49</f>
        <v>9.4117647058823521E-3</v>
      </c>
      <c r="Q49" s="261">
        <f>+'Cu1'!Q49</f>
        <v>0</v>
      </c>
      <c r="R49" s="267">
        <f>+'Cu1'!R49</f>
        <v>7.0000000000000007E-2</v>
      </c>
      <c r="S49" s="266">
        <f>+'Cu1'!S49</f>
        <v>0.75</v>
      </c>
      <c r="T49" s="267">
        <f>+'Cu1'!T49</f>
        <v>7.0000000000000007E-2</v>
      </c>
      <c r="U49" s="267">
        <f>+'Cu1'!U49</f>
        <v>0.04</v>
      </c>
      <c r="V49" s="267">
        <f>+'Cu1'!V49</f>
        <v>0.37</v>
      </c>
      <c r="W49" s="267">
        <f>+'Cu1'!W49</f>
        <v>0.13</v>
      </c>
      <c r="X49" s="267">
        <f>+'Cu1'!X49</f>
        <v>0.08</v>
      </c>
      <c r="Y49" s="261">
        <f>+'Cu1'!Y49</f>
        <v>0</v>
      </c>
      <c r="Z49" s="268">
        <f>+'Cu1'!Z49</f>
        <v>5</v>
      </c>
      <c r="AA49" s="261">
        <f>+'Cu1'!AA49</f>
        <v>0</v>
      </c>
      <c r="AB49" s="269">
        <f>+'Cu1'!AB49</f>
        <v>3.9E-2</v>
      </c>
      <c r="AC49" s="269">
        <f>+'Cu1'!AC49</f>
        <v>0.8</v>
      </c>
      <c r="AD49" s="270">
        <f>+'Cu1'!AD49</f>
        <v>3.0000000000000001E-5</v>
      </c>
      <c r="AE49" s="261">
        <f>+'Cu1'!AE49</f>
        <v>0</v>
      </c>
      <c r="AF49" s="261">
        <f>+'Cu1'!AF49</f>
        <v>0</v>
      </c>
      <c r="AG49" s="271">
        <f>+'Cu1'!AG49</f>
        <v>30.666666666666664</v>
      </c>
      <c r="AH49" s="272">
        <f>+'Cu1'!AH49</f>
        <v>14.285714285714285</v>
      </c>
      <c r="AI49" s="272">
        <f>+'Cu1'!AI49</f>
        <v>10</v>
      </c>
      <c r="AJ49" s="271">
        <f>+'Cu1'!AJ49</f>
        <v>8.1999999999999993</v>
      </c>
      <c r="AK49" s="271">
        <f>+'Cu1'!AK49</f>
        <v>8.15</v>
      </c>
      <c r="AL49" s="271">
        <f>+'Cu1'!AL49</f>
        <v>0.96</v>
      </c>
      <c r="AM49" s="273">
        <f>+'Cu1'!AM49</f>
        <v>15</v>
      </c>
      <c r="AN49" s="261">
        <f>+'Cu1'!AN49</f>
        <v>0</v>
      </c>
      <c r="AO49" s="274">
        <f>+'Cu1'!AO49</f>
        <v>0.13</v>
      </c>
      <c r="AP49" s="267">
        <f>+'Cu1'!AP49</f>
        <v>0.1</v>
      </c>
      <c r="AQ49" s="275">
        <f>+'Cu1'!AQ49</f>
        <v>2.0833333333333332E-2</v>
      </c>
      <c r="AR49" s="267">
        <f>+'Cu1'!AR49</f>
        <v>0.5</v>
      </c>
      <c r="AS49" s="267">
        <f>+'Cu1'!AS49</f>
        <v>0</v>
      </c>
      <c r="AT49" s="275">
        <f>+'Cu1'!AT49</f>
        <v>2.2000000000000002</v>
      </c>
      <c r="AU49" s="275">
        <f>+'Cu1'!AU49</f>
        <v>2.2000000000000002</v>
      </c>
      <c r="AV49" s="275">
        <f>+'Cu1'!AV49</f>
        <v>0</v>
      </c>
      <c r="AW49" s="275">
        <f>+'Cu1'!AW49</f>
        <v>0</v>
      </c>
      <c r="AX49" s="275">
        <f>+'Cu1'!AX49</f>
        <v>0</v>
      </c>
      <c r="AY49" s="275">
        <f>+'Cu1'!AY49</f>
        <v>0</v>
      </c>
      <c r="AZ49" s="275">
        <f>+'Cu1'!AZ49</f>
        <v>2.2000000000000002</v>
      </c>
      <c r="BA49" s="275">
        <f>+'Cu1'!BA49</f>
        <v>0</v>
      </c>
      <c r="BB49" s="275">
        <f>+'Cu1'!BB49</f>
        <v>0</v>
      </c>
      <c r="BC49" s="275">
        <f>+'Cu1'!BC49</f>
        <v>0</v>
      </c>
      <c r="BD49" s="261">
        <f>+'Cu1'!BD49</f>
        <v>0</v>
      </c>
      <c r="BE49" s="261">
        <f>+'Cu1'!BE49</f>
        <v>0</v>
      </c>
      <c r="BF49" s="261">
        <f>+'Cu1'!BF49</f>
        <v>0</v>
      </c>
      <c r="BG49" s="261">
        <f>+'Cu1'!BG49</f>
        <v>0</v>
      </c>
    </row>
    <row r="50" spans="1:71" ht="38.25" hidden="1">
      <c r="A50">
        <f>+'Cu1'!A50</f>
        <v>0</v>
      </c>
      <c r="B50" s="3" t="str">
        <f>+'Cu1'!B50</f>
        <v>Núm. Operació</v>
      </c>
      <c r="C50" s="3" t="str">
        <f>+'Cu1'!C50</f>
        <v>Tipus operació</v>
      </c>
      <c r="D50" t="str">
        <f>+'Cu1'!D50</f>
        <v>Llista d'operacions</v>
      </c>
      <c r="E50" t="str">
        <f>+'Cu1'!E50</f>
        <v>Quantificat per</v>
      </c>
      <c r="F50" s="6" t="str">
        <f>+'Cu1'!F50</f>
        <v>Persona no qualificada (h)</v>
      </c>
      <c r="G50" s="6" t="str">
        <f>+'Cu1'!G50</f>
        <v>Tractor incloent tractorista (h)</v>
      </c>
      <c r="H50" s="6" t="str">
        <f>+'Cu1'!H50</f>
        <v>Motocultor (h)</v>
      </c>
      <c r="I50" s="6" t="str">
        <f>+'Cu1'!I50</f>
        <v>Persona qualificada (h)</v>
      </c>
      <c r="J50" s="6" t="str">
        <f>+'Cu1'!J50</f>
        <v>Subsolador (h)</v>
      </c>
      <c r="K50" s="6" t="str">
        <f>+'Cu1'!K50</f>
        <v>Fresadora (h)</v>
      </c>
      <c r="L50" s="6" t="str">
        <f>+'Cu1'!L50</f>
        <v>Discos (h)</v>
      </c>
      <c r="M50" s="6" t="str">
        <f>+'Cu1'!M50</f>
        <v>Estripadora (h)</v>
      </c>
      <c r="N50" s="6" t="str">
        <f>+'Cu1'!N50</f>
        <v>Remolc (h)</v>
      </c>
      <c r="O50" s="6" t="str">
        <f>+'Cu1'!O50</f>
        <v>Pala (h)</v>
      </c>
      <c r="P50" s="6" t="str">
        <f>+'Cu1'!P50</f>
        <v>Compost (kg)</v>
      </c>
      <c r="Q50" s="6" t="str">
        <f>+'Cu1'!Q50</f>
        <v>Solcador de 3 solcs (h)</v>
      </c>
      <c r="R50" s="6" t="str">
        <f>+'Cu1'!R50</f>
        <v>Planter col (u)</v>
      </c>
      <c r="S50" s="6" t="str">
        <f>+'Cu1'!S50</f>
        <v>Ceballots calçots (kg)</v>
      </c>
      <c r="T50" s="6" t="str">
        <f>+'Cu1'!T50</f>
        <v>Planter enciam (u)</v>
      </c>
      <c r="U50" s="6" t="str">
        <f>+'Cu1'!U50</f>
        <v>Planter bleda (u)</v>
      </c>
      <c r="V50" s="6" t="str">
        <f>+'Cu1'!V50</f>
        <v>Planter tomàquet (u)</v>
      </c>
      <c r="W50" s="6" t="str">
        <f>+'Cu1'!W50</f>
        <v>Planter carbassa (u)</v>
      </c>
      <c r="X50" s="6" t="str">
        <f>+'Cu1'!X50</f>
        <v>Llavor carbassa (u)</v>
      </c>
      <c r="Y50" s="6" t="str">
        <f>+'Cu1'!Y50</f>
        <v>Plantador (h)</v>
      </c>
      <c r="Z50" s="6" t="str">
        <f>+'Cu1'!Z50</f>
        <v>Furgoneta (h)</v>
      </c>
      <c r="AA50" s="6" t="str">
        <f>+'Cu1'!AA50</f>
        <v>Bicicleta de sembrar (h)</v>
      </c>
      <c r="AB50" s="6" t="str">
        <f>+'Cu1'!AB50</f>
        <v xml:space="preserve">cinta de reg (m) </v>
      </c>
      <c r="AC50" s="6" t="str">
        <f>+'Cu1'!AC50</f>
        <v>reg aspersió: tub,… (m)</v>
      </c>
      <c r="AD50" s="6" t="str">
        <f>+'Cu1'!AD50</f>
        <v>reg (L)</v>
      </c>
      <c r="AE50" s="6" t="str">
        <f>+'Cu1'!AE50</f>
        <v>Braços tractor (h)</v>
      </c>
      <c r="AF50" s="6" t="str">
        <f>+'Cu1'!AF50</f>
        <v>Bota (h)</v>
      </c>
      <c r="AG50" s="6" t="str">
        <f>+'Cu1'!AG50</f>
        <v>Bacillus thuringiensis (kg)</v>
      </c>
      <c r="AH50" s="6" t="str">
        <f>+'Cu1'!AH50</f>
        <v>Retenol (L)</v>
      </c>
      <c r="AI50" s="6" t="str">
        <f>+'Cu1'!AI50</f>
        <v>Purí d'ortiga (L)</v>
      </c>
      <c r="AJ50" s="6" t="str">
        <f>+'Cu1'!AJ50</f>
        <v>Hidròxid de coure (kg)</v>
      </c>
      <c r="AK50" s="6" t="str">
        <f>+'Cu1'!AK50</f>
        <v>Ferramol per llimacs (kg)</v>
      </c>
      <c r="AL50" s="6" t="str">
        <f>+'Cu1'!AL50</f>
        <v>Sofre (kg)</v>
      </c>
      <c r="AM50" s="6" t="str">
        <f>+'Cu1'!AM50</f>
        <v>Oli de nim (L)</v>
      </c>
      <c r="AN50" s="6" t="str">
        <f>+'Cu1'!AN50</f>
        <v>Tallant (h)</v>
      </c>
      <c r="AO50" s="6" t="str">
        <f>+'Cu1'!AO50</f>
        <v>Plàstic (m2)</v>
      </c>
      <c r="AP50" s="6" t="str">
        <f>+'Cu1'!AP50</f>
        <v>Canyes (u)</v>
      </c>
      <c r="AQ50" s="6" t="str">
        <f>+'Cu1'!AQ50</f>
        <v>Cost mensual terreny (m2)</v>
      </c>
      <c r="AR50" s="6" t="str">
        <f>+'Cu1'!AR50</f>
        <v>Caixes (u)</v>
      </c>
      <c r="AS50" s="6">
        <f>+'Cu1'!AS50</f>
        <v>0</v>
      </c>
      <c r="AT50" t="str">
        <f>+'Cu1'!AT50</f>
        <v>Collita (kg)</v>
      </c>
      <c r="AU50" t="str">
        <f>+'Cu1'!AU50</f>
        <v>Collita (u)</v>
      </c>
      <c r="AV50" s="6" t="str">
        <f>+'Cu1'!AV50</f>
        <v xml:space="preserve">Collita col (u) </v>
      </c>
      <c r="AW50" s="6" t="str">
        <f>+'Cu1'!AW50</f>
        <v>Collita bròcoli (kg)</v>
      </c>
      <c r="AX50" s="6" t="str">
        <f>+'Cu1'!AX50</f>
        <v xml:space="preserve">Collita calçot (u) </v>
      </c>
      <c r="AY50" s="6" t="str">
        <f>+'Cu1'!AY50</f>
        <v xml:space="preserve">Collita enciam (u) </v>
      </c>
      <c r="AZ50" s="6" t="str">
        <f>+'Cu1'!AZ50</f>
        <v xml:space="preserve">Collita bledes a manats (u) </v>
      </c>
      <c r="BA50" s="6" t="str">
        <f>+'Cu1'!BA50</f>
        <v>Collita bledes (kg)</v>
      </c>
      <c r="BB50" s="6" t="str">
        <f>+'Cu1'!BB50</f>
        <v>Collita tomàquet (kg)</v>
      </c>
      <c r="BC50" s="6" t="str">
        <f>+'Cu1'!BC50</f>
        <v>Collita carbassa (kg)</v>
      </c>
      <c r="BD50" s="6">
        <f>+'Cu1'!BD50</f>
        <v>0</v>
      </c>
      <c r="BE50" s="6">
        <f>+'Cu1'!BE50</f>
        <v>0</v>
      </c>
      <c r="BF50" s="6">
        <f>+'Cu1'!BF50</f>
        <v>0</v>
      </c>
      <c r="BG50" s="6">
        <f>+'Cu1'!BG50</f>
        <v>0</v>
      </c>
      <c r="BH50" s="6"/>
      <c r="BI50" s="6"/>
      <c r="BJ50" s="6"/>
      <c r="BK50" s="6"/>
      <c r="BL50" s="6"/>
      <c r="BM50" s="6"/>
      <c r="BN50" s="6"/>
      <c r="BO50" s="6"/>
      <c r="BP50" s="6"/>
      <c r="BQ50" s="6"/>
      <c r="BR50" s="6"/>
      <c r="BS50" s="6"/>
    </row>
    <row r="51" spans="1:71" hidden="1">
      <c r="A51" s="13">
        <f>+'Cu1'!A51</f>
        <v>1</v>
      </c>
      <c r="B51" s="13">
        <f>+'Cu1'!B51</f>
        <v>110</v>
      </c>
      <c r="C51" s="13" t="str">
        <f>+'Cu1'!C51</f>
        <v>PREPARACIÓ DEL SÒL</v>
      </c>
      <c r="D51" s="13" t="str">
        <f>+'Cu1'!D51</f>
        <v>Desbrossat amb discos</v>
      </c>
      <c r="E51" s="14">
        <f>+'Cu1'!E51</f>
        <v>2500</v>
      </c>
      <c r="F51" s="15">
        <f>+'Cu1'!F51</f>
        <v>0</v>
      </c>
      <c r="G51" s="15">
        <f>+'Cu1'!G51</f>
        <v>0.75</v>
      </c>
      <c r="H51" s="15">
        <f>+'Cu1'!H51</f>
        <v>0</v>
      </c>
      <c r="I51" s="15">
        <f>+'Cu1'!I51</f>
        <v>0</v>
      </c>
      <c r="J51" s="15">
        <f>+'Cu1'!J51</f>
        <v>0</v>
      </c>
      <c r="K51" s="15">
        <f>+'Cu1'!K51</f>
        <v>0</v>
      </c>
      <c r="L51" s="15">
        <f>+'Cu1'!L51</f>
        <v>0.75</v>
      </c>
      <c r="M51" s="15">
        <f>+'Cu1'!M51</f>
        <v>0</v>
      </c>
      <c r="N51" s="15">
        <f>+'Cu1'!N51</f>
        <v>0</v>
      </c>
      <c r="O51" s="15">
        <f>+'Cu1'!O51</f>
        <v>0</v>
      </c>
      <c r="P51" s="17">
        <f>+'Cu1'!P51</f>
        <v>0</v>
      </c>
      <c r="Q51" s="15">
        <f>+'Cu1'!Q51</f>
        <v>0</v>
      </c>
      <c r="R51" s="13">
        <f>+'Cu1'!R51</f>
        <v>0</v>
      </c>
      <c r="S51" s="13">
        <f>+'Cu1'!S51</f>
        <v>0</v>
      </c>
      <c r="T51" s="13">
        <f>+'Cu1'!T51</f>
        <v>0</v>
      </c>
      <c r="U51" s="13">
        <f>+'Cu1'!U51</f>
        <v>0</v>
      </c>
      <c r="V51" s="13">
        <f>+'Cu1'!V51</f>
        <v>0</v>
      </c>
      <c r="W51" s="13">
        <f>+'Cu1'!W51</f>
        <v>0</v>
      </c>
      <c r="X51" s="13">
        <f>+'Cu1'!X51</f>
        <v>0</v>
      </c>
      <c r="Y51" s="13">
        <f>+'Cu1'!Y51</f>
        <v>0</v>
      </c>
      <c r="Z51" s="15">
        <f>+'Cu1'!Z51</f>
        <v>0</v>
      </c>
      <c r="AA51" s="15">
        <f>+'Cu1'!AA51</f>
        <v>0</v>
      </c>
      <c r="AB51" s="13">
        <f>+'Cu1'!AB51</f>
        <v>0</v>
      </c>
      <c r="AC51" s="13">
        <f>+'Cu1'!AC51</f>
        <v>0</v>
      </c>
      <c r="AD51" s="13">
        <f>+'Cu1'!AD51</f>
        <v>0</v>
      </c>
      <c r="AE51" s="15">
        <f>+'Cu1'!AE51</f>
        <v>0</v>
      </c>
      <c r="AF51" s="15">
        <f>+'Cu1'!AF51</f>
        <v>0</v>
      </c>
      <c r="AG51" s="13">
        <f>+'Cu1'!AG51</f>
        <v>0</v>
      </c>
      <c r="AH51" s="13">
        <f>+'Cu1'!AH51</f>
        <v>0</v>
      </c>
      <c r="AI51" s="13">
        <f>+'Cu1'!AI51</f>
        <v>0</v>
      </c>
      <c r="AJ51" s="13">
        <f>+'Cu1'!AJ51</f>
        <v>0</v>
      </c>
      <c r="AK51" s="13">
        <f>+'Cu1'!AK51</f>
        <v>0</v>
      </c>
      <c r="AL51" s="13">
        <f>+'Cu1'!AL51</f>
        <v>0</v>
      </c>
      <c r="AM51" s="13">
        <f>+'Cu1'!AM51</f>
        <v>0</v>
      </c>
      <c r="AN51" s="13">
        <f>+'Cu1'!AN51</f>
        <v>0</v>
      </c>
      <c r="AO51" s="13">
        <f>+'Cu1'!AO51</f>
        <v>0</v>
      </c>
      <c r="AP51" s="13">
        <f>+'Cu1'!AP51</f>
        <v>0</v>
      </c>
      <c r="AQ51" s="13">
        <f>+'Cu1'!AQ51</f>
        <v>0</v>
      </c>
      <c r="AR51" s="13">
        <f>+'Cu1'!AR51</f>
        <v>0</v>
      </c>
      <c r="AS51" s="13">
        <f>+'Cu1'!AS51</f>
        <v>0</v>
      </c>
      <c r="AT51" s="13">
        <f>+'Cu1'!AT51</f>
        <v>0</v>
      </c>
      <c r="AU51" s="13">
        <f>+'Cu1'!AU51</f>
        <v>0</v>
      </c>
      <c r="AV51">
        <f>+'Cu1'!AV51</f>
        <v>0</v>
      </c>
      <c r="AW51">
        <f>+'Cu1'!AW51</f>
        <v>0</v>
      </c>
      <c r="AX51">
        <f>+'Cu1'!AX51</f>
        <v>0</v>
      </c>
      <c r="AY51">
        <f>+'Cu1'!AY51</f>
        <v>0</v>
      </c>
      <c r="AZ51">
        <f>+'Cu1'!AZ51</f>
        <v>0</v>
      </c>
      <c r="BA51">
        <f>+'Cu1'!BA51</f>
        <v>0</v>
      </c>
      <c r="BB51">
        <f>+'Cu1'!BB51</f>
        <v>0</v>
      </c>
      <c r="BC51">
        <f>+'Cu1'!BC51</f>
        <v>0</v>
      </c>
      <c r="BD51">
        <f>+'Cu1'!BD51</f>
        <v>0</v>
      </c>
      <c r="BE51">
        <f>+'Cu1'!BE51</f>
        <v>0</v>
      </c>
      <c r="BF51">
        <f>+'Cu1'!BF51</f>
        <v>0</v>
      </c>
      <c r="BG51">
        <f>+'Cu1'!BG51</f>
        <v>0</v>
      </c>
    </row>
    <row r="52" spans="1:71" hidden="1">
      <c r="A52" s="10">
        <f>+'Cu1'!A52</f>
        <v>2</v>
      </c>
      <c r="B52" s="10">
        <f>+'Cu1'!B52</f>
        <v>120</v>
      </c>
      <c r="C52" s="10" t="str">
        <f>+'Cu1'!C52</f>
        <v>PREPARACIÓ DEL SÒL</v>
      </c>
      <c r="D52" s="10" t="str">
        <f>+'Cu1'!D52</f>
        <v>Desbrossat amb desbrossadora</v>
      </c>
      <c r="E52" s="11">
        <f>+'Cu1'!E52</f>
        <v>2500</v>
      </c>
      <c r="F52" s="12">
        <f>+'Cu1'!F52</f>
        <v>0</v>
      </c>
      <c r="G52" s="12">
        <f>+'Cu1'!G52</f>
        <v>0.75</v>
      </c>
      <c r="H52" s="12">
        <f>+'Cu1'!H52</f>
        <v>0</v>
      </c>
      <c r="I52" s="12">
        <f>+'Cu1'!I52</f>
        <v>0</v>
      </c>
      <c r="J52" s="12">
        <f>+'Cu1'!J52</f>
        <v>0</v>
      </c>
      <c r="K52" s="12">
        <f>+'Cu1'!K52</f>
        <v>0.75</v>
      </c>
      <c r="L52" s="12">
        <f>+'Cu1'!L52</f>
        <v>0</v>
      </c>
      <c r="M52" s="12">
        <f>+'Cu1'!M52</f>
        <v>0</v>
      </c>
      <c r="N52" s="12">
        <f>+'Cu1'!N52</f>
        <v>0</v>
      </c>
      <c r="O52" s="12">
        <f>+'Cu1'!O52</f>
        <v>0</v>
      </c>
      <c r="P52" s="18">
        <f>+'Cu1'!P52</f>
        <v>0</v>
      </c>
      <c r="Q52" s="12">
        <f>+'Cu1'!Q52</f>
        <v>0</v>
      </c>
      <c r="R52" s="10">
        <f>+'Cu1'!R52</f>
        <v>0</v>
      </c>
      <c r="S52" s="10">
        <f>+'Cu1'!S52</f>
        <v>0</v>
      </c>
      <c r="T52" s="10">
        <f>+'Cu1'!T52</f>
        <v>0</v>
      </c>
      <c r="U52" s="10">
        <f>+'Cu1'!U52</f>
        <v>0</v>
      </c>
      <c r="V52" s="10">
        <f>+'Cu1'!V52</f>
        <v>0</v>
      </c>
      <c r="W52" s="10">
        <f>+'Cu1'!W52</f>
        <v>0</v>
      </c>
      <c r="X52" s="10">
        <f>+'Cu1'!X52</f>
        <v>0</v>
      </c>
      <c r="Y52" s="10">
        <f>+'Cu1'!Y52</f>
        <v>0</v>
      </c>
      <c r="Z52" s="12">
        <f>+'Cu1'!Z52</f>
        <v>0</v>
      </c>
      <c r="AA52" s="12">
        <f>+'Cu1'!AA52</f>
        <v>0</v>
      </c>
      <c r="AB52" s="10">
        <f>+'Cu1'!AB52</f>
        <v>0</v>
      </c>
      <c r="AC52" s="10">
        <f>+'Cu1'!AC52</f>
        <v>0</v>
      </c>
      <c r="AD52" s="10">
        <f>+'Cu1'!AD52</f>
        <v>0</v>
      </c>
      <c r="AE52" s="12">
        <f>+'Cu1'!AE52</f>
        <v>0</v>
      </c>
      <c r="AF52" s="12">
        <f>+'Cu1'!AF52</f>
        <v>0</v>
      </c>
      <c r="AG52" s="10">
        <f>+'Cu1'!AG52</f>
        <v>0</v>
      </c>
      <c r="AH52" s="10">
        <f>+'Cu1'!AH52</f>
        <v>0</v>
      </c>
      <c r="AI52" s="10">
        <f>+'Cu1'!AI52</f>
        <v>0</v>
      </c>
      <c r="AJ52" s="10">
        <f>+'Cu1'!AJ52</f>
        <v>0</v>
      </c>
      <c r="AK52" s="10">
        <f>+'Cu1'!AK52</f>
        <v>0</v>
      </c>
      <c r="AL52" s="10">
        <f>+'Cu1'!AL52</f>
        <v>0</v>
      </c>
      <c r="AM52" s="10">
        <f>+'Cu1'!AM52</f>
        <v>0</v>
      </c>
      <c r="AN52" s="10">
        <f>+'Cu1'!AN52</f>
        <v>0</v>
      </c>
      <c r="AO52" s="10">
        <f>+'Cu1'!AO52</f>
        <v>0</v>
      </c>
      <c r="AP52" s="10">
        <f>+'Cu1'!AP52</f>
        <v>0</v>
      </c>
      <c r="AQ52" s="10">
        <f>+'Cu1'!AQ52</f>
        <v>0</v>
      </c>
      <c r="AR52" s="10">
        <f>+'Cu1'!AR52</f>
        <v>0</v>
      </c>
      <c r="AS52" s="10">
        <f>+'Cu1'!AS52</f>
        <v>0</v>
      </c>
      <c r="AT52" s="10">
        <f>+'Cu1'!AT52</f>
        <v>0</v>
      </c>
      <c r="AU52" s="10">
        <f>+'Cu1'!AU52</f>
        <v>0</v>
      </c>
      <c r="AV52">
        <f>+'Cu1'!AV52</f>
        <v>0</v>
      </c>
      <c r="AW52">
        <f>+'Cu1'!AW52</f>
        <v>0</v>
      </c>
      <c r="AX52">
        <f>+'Cu1'!AX52</f>
        <v>0</v>
      </c>
      <c r="AY52">
        <f>+'Cu1'!AY52</f>
        <v>0</v>
      </c>
      <c r="AZ52">
        <f>+'Cu1'!AZ52</f>
        <v>0</v>
      </c>
      <c r="BA52">
        <f>+'Cu1'!BA52</f>
        <v>0</v>
      </c>
      <c r="BB52">
        <f>+'Cu1'!BB52</f>
        <v>0</v>
      </c>
      <c r="BC52">
        <f>+'Cu1'!BC52</f>
        <v>0</v>
      </c>
      <c r="BD52">
        <f>+'Cu1'!BD52</f>
        <v>0</v>
      </c>
      <c r="BE52">
        <f>+'Cu1'!BE52</f>
        <v>0</v>
      </c>
      <c r="BF52">
        <f>+'Cu1'!BF52</f>
        <v>0</v>
      </c>
      <c r="BG52">
        <f>+'Cu1'!BG52</f>
        <v>0</v>
      </c>
    </row>
    <row r="53" spans="1:71" hidden="1">
      <c r="A53" s="33">
        <f>+'Cu1'!A53</f>
        <v>3</v>
      </c>
      <c r="B53" s="33">
        <f>+'Cu1'!B53</f>
        <v>130</v>
      </c>
      <c r="C53" s="7" t="str">
        <f>+'Cu1'!C53</f>
        <v>PREPARACIÓ DEL SÒL</v>
      </c>
      <c r="D53" s="7" t="str">
        <f>+'Cu1'!D53</f>
        <v>Subsolat</v>
      </c>
      <c r="E53" s="8">
        <f>+'Cu1'!E53</f>
        <v>2500</v>
      </c>
      <c r="F53" s="9">
        <f>+'Cu1'!F53</f>
        <v>0</v>
      </c>
      <c r="G53" s="9">
        <f>+'Cu1'!G53</f>
        <v>2</v>
      </c>
      <c r="H53" s="9">
        <f>+'Cu1'!H53</f>
        <v>0</v>
      </c>
      <c r="I53" s="9">
        <f>+'Cu1'!I53</f>
        <v>0</v>
      </c>
      <c r="J53" s="9">
        <f>+'Cu1'!J53</f>
        <v>2</v>
      </c>
      <c r="K53" s="9">
        <f>+'Cu1'!K53</f>
        <v>0</v>
      </c>
      <c r="L53" s="9">
        <f>+'Cu1'!L53</f>
        <v>0</v>
      </c>
      <c r="M53" s="9">
        <f>+'Cu1'!M53</f>
        <v>0</v>
      </c>
      <c r="N53" s="9">
        <f>+'Cu1'!N53</f>
        <v>0</v>
      </c>
      <c r="O53" s="9">
        <f>+'Cu1'!O53</f>
        <v>0</v>
      </c>
      <c r="P53" s="19">
        <f>+'Cu1'!P53</f>
        <v>0</v>
      </c>
      <c r="Q53" s="9">
        <f>+'Cu1'!Q53</f>
        <v>0</v>
      </c>
      <c r="R53" s="7">
        <f>+'Cu1'!R53</f>
        <v>0</v>
      </c>
      <c r="S53" s="7">
        <f>+'Cu1'!S53</f>
        <v>0</v>
      </c>
      <c r="T53" s="7">
        <f>+'Cu1'!T53</f>
        <v>0</v>
      </c>
      <c r="U53" s="7">
        <f>+'Cu1'!U53</f>
        <v>0</v>
      </c>
      <c r="V53" s="7">
        <f>+'Cu1'!V53</f>
        <v>0</v>
      </c>
      <c r="W53" s="7">
        <f>+'Cu1'!W53</f>
        <v>0</v>
      </c>
      <c r="X53" s="7">
        <f>+'Cu1'!X53</f>
        <v>0</v>
      </c>
      <c r="Y53" s="7">
        <f>+'Cu1'!Y53</f>
        <v>0</v>
      </c>
      <c r="Z53" s="9">
        <f>+'Cu1'!Z53</f>
        <v>0</v>
      </c>
      <c r="AA53" s="9">
        <f>+'Cu1'!AA53</f>
        <v>0</v>
      </c>
      <c r="AB53" s="7">
        <f>+'Cu1'!AB53</f>
        <v>0</v>
      </c>
      <c r="AC53" s="7">
        <f>+'Cu1'!AC53</f>
        <v>0</v>
      </c>
      <c r="AD53" s="7">
        <f>+'Cu1'!AD53</f>
        <v>0</v>
      </c>
      <c r="AE53" s="9">
        <f>+'Cu1'!AE53</f>
        <v>0</v>
      </c>
      <c r="AF53" s="9">
        <f>+'Cu1'!AF53</f>
        <v>0</v>
      </c>
      <c r="AG53" s="7">
        <f>+'Cu1'!AG53</f>
        <v>0</v>
      </c>
      <c r="AH53" s="7">
        <f>+'Cu1'!AH53</f>
        <v>0</v>
      </c>
      <c r="AI53" s="7">
        <f>+'Cu1'!AI53</f>
        <v>0</v>
      </c>
      <c r="AJ53" s="7">
        <f>+'Cu1'!AJ53</f>
        <v>0</v>
      </c>
      <c r="AK53" s="7">
        <f>+'Cu1'!AK53</f>
        <v>0</v>
      </c>
      <c r="AL53" s="7">
        <f>+'Cu1'!AL53</f>
        <v>0</v>
      </c>
      <c r="AM53" s="7">
        <f>+'Cu1'!AM53</f>
        <v>0</v>
      </c>
      <c r="AN53" s="7">
        <f>+'Cu1'!AN53</f>
        <v>0</v>
      </c>
      <c r="AO53" s="7">
        <f>+'Cu1'!AO53</f>
        <v>0</v>
      </c>
      <c r="AP53" s="7">
        <f>+'Cu1'!AP53</f>
        <v>0</v>
      </c>
      <c r="AQ53" s="7">
        <f>+'Cu1'!AQ53</f>
        <v>0</v>
      </c>
      <c r="AR53" s="7">
        <f>+'Cu1'!AR53</f>
        <v>0</v>
      </c>
      <c r="AS53" s="7">
        <f>+'Cu1'!AS53</f>
        <v>0</v>
      </c>
      <c r="AT53" s="7">
        <f>+'Cu1'!AT53</f>
        <v>0</v>
      </c>
      <c r="AU53" s="7">
        <f>+'Cu1'!AU53</f>
        <v>0</v>
      </c>
      <c r="AV53">
        <f>+'Cu1'!AV53</f>
        <v>0</v>
      </c>
      <c r="AW53">
        <f>+'Cu1'!AW53</f>
        <v>0</v>
      </c>
      <c r="AX53">
        <f>+'Cu1'!AX53</f>
        <v>0</v>
      </c>
      <c r="AY53">
        <f>+'Cu1'!AY53</f>
        <v>0</v>
      </c>
      <c r="AZ53">
        <f>+'Cu1'!AZ53</f>
        <v>0</v>
      </c>
      <c r="BA53">
        <f>+'Cu1'!BA53</f>
        <v>0</v>
      </c>
      <c r="BB53">
        <f>+'Cu1'!BB53</f>
        <v>0</v>
      </c>
      <c r="BC53">
        <f>+'Cu1'!BC53</f>
        <v>0</v>
      </c>
      <c r="BD53">
        <f>+'Cu1'!BD53</f>
        <v>0</v>
      </c>
      <c r="BE53">
        <f>+'Cu1'!BE53</f>
        <v>0</v>
      </c>
      <c r="BF53">
        <f>+'Cu1'!BF53</f>
        <v>0</v>
      </c>
      <c r="BG53">
        <f>+'Cu1'!BG53</f>
        <v>0</v>
      </c>
    </row>
    <row r="54" spans="1:71" hidden="1">
      <c r="A54" s="34">
        <f>+'Cu1'!A54</f>
        <v>4</v>
      </c>
      <c r="B54" s="34">
        <f>+'Cu1'!B54</f>
        <v>140</v>
      </c>
      <c r="C54" s="10" t="str">
        <f>+'Cu1'!C54</f>
        <v>PREPARACIÓ DEL SÒL</v>
      </c>
      <c r="D54" s="10" t="str">
        <f>+'Cu1'!D54</f>
        <v>Alçat</v>
      </c>
      <c r="E54" s="11">
        <f>+'Cu1'!E54</f>
        <v>2500</v>
      </c>
      <c r="F54" s="12">
        <f>+'Cu1'!F54</f>
        <v>0</v>
      </c>
      <c r="G54" s="12">
        <f>+'Cu1'!G54</f>
        <v>0</v>
      </c>
      <c r="H54" s="12">
        <f>+'Cu1'!H54</f>
        <v>0</v>
      </c>
      <c r="I54" s="12">
        <f>+'Cu1'!I54</f>
        <v>0</v>
      </c>
      <c r="J54" s="12">
        <f>+'Cu1'!J54</f>
        <v>0</v>
      </c>
      <c r="K54" s="12">
        <f>+'Cu1'!K54</f>
        <v>0</v>
      </c>
      <c r="L54" s="12">
        <f>+'Cu1'!L54</f>
        <v>0</v>
      </c>
      <c r="M54" s="12">
        <f>+'Cu1'!M54</f>
        <v>0</v>
      </c>
      <c r="N54" s="12">
        <f>+'Cu1'!N54</f>
        <v>0</v>
      </c>
      <c r="O54" s="12">
        <f>+'Cu1'!O54</f>
        <v>0</v>
      </c>
      <c r="P54" s="18">
        <f>+'Cu1'!P54</f>
        <v>0</v>
      </c>
      <c r="Q54" s="12">
        <f>+'Cu1'!Q54</f>
        <v>0</v>
      </c>
      <c r="R54" s="10">
        <f>+'Cu1'!R54</f>
        <v>0</v>
      </c>
      <c r="S54" s="10">
        <f>+'Cu1'!S54</f>
        <v>0</v>
      </c>
      <c r="T54" s="10">
        <f>+'Cu1'!T54</f>
        <v>0</v>
      </c>
      <c r="U54" s="10">
        <f>+'Cu1'!U54</f>
        <v>0</v>
      </c>
      <c r="V54" s="10">
        <f>+'Cu1'!V54</f>
        <v>0</v>
      </c>
      <c r="W54" s="10">
        <f>+'Cu1'!W54</f>
        <v>0</v>
      </c>
      <c r="X54" s="10">
        <f>+'Cu1'!X54</f>
        <v>0</v>
      </c>
      <c r="Y54" s="10">
        <f>+'Cu1'!Y54</f>
        <v>0</v>
      </c>
      <c r="Z54" s="12">
        <f>+'Cu1'!Z54</f>
        <v>0</v>
      </c>
      <c r="AA54" s="12">
        <f>+'Cu1'!AA54</f>
        <v>0</v>
      </c>
      <c r="AB54" s="10">
        <f>+'Cu1'!AB54</f>
        <v>0</v>
      </c>
      <c r="AC54" s="10">
        <f>+'Cu1'!AC54</f>
        <v>0</v>
      </c>
      <c r="AD54" s="10">
        <f>+'Cu1'!AD54</f>
        <v>0</v>
      </c>
      <c r="AE54" s="12">
        <f>+'Cu1'!AE54</f>
        <v>0</v>
      </c>
      <c r="AF54" s="12">
        <f>+'Cu1'!AF54</f>
        <v>0</v>
      </c>
      <c r="AG54" s="10">
        <f>+'Cu1'!AG54</f>
        <v>0</v>
      </c>
      <c r="AH54" s="10">
        <f>+'Cu1'!AH54</f>
        <v>0</v>
      </c>
      <c r="AI54" s="10">
        <f>+'Cu1'!AI54</f>
        <v>0</v>
      </c>
      <c r="AJ54" s="10">
        <f>+'Cu1'!AJ54</f>
        <v>0</v>
      </c>
      <c r="AK54" s="10">
        <f>+'Cu1'!AK54</f>
        <v>0</v>
      </c>
      <c r="AL54" s="10">
        <f>+'Cu1'!AL54</f>
        <v>0</v>
      </c>
      <c r="AM54" s="10">
        <f>+'Cu1'!AM54</f>
        <v>0</v>
      </c>
      <c r="AN54" s="10">
        <f>+'Cu1'!AN54</f>
        <v>0</v>
      </c>
      <c r="AO54" s="10">
        <f>+'Cu1'!AO54</f>
        <v>0</v>
      </c>
      <c r="AP54" s="10">
        <f>+'Cu1'!AP54</f>
        <v>0</v>
      </c>
      <c r="AQ54" s="10">
        <f>+'Cu1'!AQ54</f>
        <v>0</v>
      </c>
      <c r="AR54" s="10">
        <f>+'Cu1'!AR54</f>
        <v>0</v>
      </c>
      <c r="AS54" s="10">
        <f>+'Cu1'!AS54</f>
        <v>0</v>
      </c>
      <c r="AT54" s="10">
        <f>+'Cu1'!AT54</f>
        <v>0</v>
      </c>
      <c r="AU54" s="10">
        <f>+'Cu1'!AU54</f>
        <v>0</v>
      </c>
      <c r="AV54">
        <f>+'Cu1'!AV54</f>
        <v>0</v>
      </c>
      <c r="AW54">
        <f>+'Cu1'!AW54</f>
        <v>0</v>
      </c>
      <c r="AX54">
        <f>+'Cu1'!AX54</f>
        <v>0</v>
      </c>
      <c r="AY54">
        <f>+'Cu1'!AY54</f>
        <v>0</v>
      </c>
      <c r="AZ54">
        <f>+'Cu1'!AZ54</f>
        <v>0</v>
      </c>
      <c r="BA54">
        <f>+'Cu1'!BA54</f>
        <v>0</v>
      </c>
      <c r="BB54">
        <f>+'Cu1'!BB54</f>
        <v>0</v>
      </c>
      <c r="BC54">
        <f>+'Cu1'!BC54</f>
        <v>0</v>
      </c>
      <c r="BD54">
        <f>+'Cu1'!BD54</f>
        <v>0</v>
      </c>
      <c r="BE54">
        <f>+'Cu1'!BE54</f>
        <v>0</v>
      </c>
      <c r="BF54">
        <f>+'Cu1'!BF54</f>
        <v>0</v>
      </c>
      <c r="BG54">
        <f>+'Cu1'!BG54</f>
        <v>0</v>
      </c>
    </row>
    <row r="55" spans="1:71" hidden="1">
      <c r="A55" s="33">
        <f>+'Cu1'!A55</f>
        <v>5</v>
      </c>
      <c r="B55" s="33">
        <f>+'Cu1'!B55</f>
        <v>150</v>
      </c>
      <c r="C55" s="7" t="str">
        <f>+'Cu1'!C55</f>
        <v>PREPARACIÓ DEL SÒL</v>
      </c>
      <c r="D55" s="7" t="str">
        <f>+'Cu1'!D55</f>
        <v>Estripat</v>
      </c>
      <c r="E55" s="8">
        <f>+'Cu1'!E55</f>
        <v>2500</v>
      </c>
      <c r="F55" s="9">
        <f>+'Cu1'!F55</f>
        <v>0</v>
      </c>
      <c r="G55" s="9">
        <f>+'Cu1'!G55</f>
        <v>0.75</v>
      </c>
      <c r="H55" s="9">
        <f>+'Cu1'!H55</f>
        <v>0</v>
      </c>
      <c r="I55" s="9">
        <f>+'Cu1'!I55</f>
        <v>0</v>
      </c>
      <c r="J55" s="9">
        <f>+'Cu1'!J55</f>
        <v>0</v>
      </c>
      <c r="K55" s="9">
        <f>+'Cu1'!K55</f>
        <v>0</v>
      </c>
      <c r="L55" s="9">
        <f>+'Cu1'!L55</f>
        <v>0</v>
      </c>
      <c r="M55" s="9">
        <f>+'Cu1'!M55</f>
        <v>0.75</v>
      </c>
      <c r="N55" s="9">
        <f>+'Cu1'!N55</f>
        <v>0</v>
      </c>
      <c r="O55" s="9">
        <f>+'Cu1'!O55</f>
        <v>0</v>
      </c>
      <c r="P55" s="19">
        <f>+'Cu1'!P55</f>
        <v>0</v>
      </c>
      <c r="Q55" s="9">
        <f>+'Cu1'!Q55</f>
        <v>0</v>
      </c>
      <c r="R55" s="7">
        <f>+'Cu1'!R55</f>
        <v>0</v>
      </c>
      <c r="S55" s="7">
        <f>+'Cu1'!S55</f>
        <v>0</v>
      </c>
      <c r="T55" s="7">
        <f>+'Cu1'!T55</f>
        <v>0</v>
      </c>
      <c r="U55" s="7">
        <f>+'Cu1'!U55</f>
        <v>0</v>
      </c>
      <c r="V55" s="7">
        <f>+'Cu1'!V55</f>
        <v>0</v>
      </c>
      <c r="W55" s="7">
        <f>+'Cu1'!W55</f>
        <v>0</v>
      </c>
      <c r="X55" s="7">
        <f>+'Cu1'!X55</f>
        <v>0</v>
      </c>
      <c r="Y55" s="7">
        <f>+'Cu1'!Y55</f>
        <v>0</v>
      </c>
      <c r="Z55" s="9">
        <f>+'Cu1'!Z55</f>
        <v>0</v>
      </c>
      <c r="AA55" s="9">
        <f>+'Cu1'!AA55</f>
        <v>0</v>
      </c>
      <c r="AB55" s="7">
        <f>+'Cu1'!AB55</f>
        <v>0</v>
      </c>
      <c r="AC55" s="7">
        <f>+'Cu1'!AC55</f>
        <v>0</v>
      </c>
      <c r="AD55" s="7">
        <f>+'Cu1'!AD55</f>
        <v>0</v>
      </c>
      <c r="AE55" s="9">
        <f>+'Cu1'!AE55</f>
        <v>0</v>
      </c>
      <c r="AF55" s="9">
        <f>+'Cu1'!AF55</f>
        <v>0</v>
      </c>
      <c r="AG55" s="7">
        <f>+'Cu1'!AG55</f>
        <v>0</v>
      </c>
      <c r="AH55" s="7">
        <f>+'Cu1'!AH55</f>
        <v>0</v>
      </c>
      <c r="AI55" s="7">
        <f>+'Cu1'!AI55</f>
        <v>0</v>
      </c>
      <c r="AJ55" s="7">
        <f>+'Cu1'!AJ55</f>
        <v>0</v>
      </c>
      <c r="AK55" s="7">
        <f>+'Cu1'!AK55</f>
        <v>0</v>
      </c>
      <c r="AL55" s="7">
        <f>+'Cu1'!AL55</f>
        <v>0</v>
      </c>
      <c r="AM55" s="7">
        <f>+'Cu1'!AM55</f>
        <v>0</v>
      </c>
      <c r="AN55" s="7">
        <f>+'Cu1'!AN55</f>
        <v>0</v>
      </c>
      <c r="AO55" s="7">
        <f>+'Cu1'!AO55</f>
        <v>0</v>
      </c>
      <c r="AP55" s="7">
        <f>+'Cu1'!AP55</f>
        <v>0</v>
      </c>
      <c r="AQ55" s="7">
        <f>+'Cu1'!AQ55</f>
        <v>0</v>
      </c>
      <c r="AR55" s="7">
        <f>+'Cu1'!AR55</f>
        <v>0</v>
      </c>
      <c r="AS55" s="7">
        <f>+'Cu1'!AS55</f>
        <v>0</v>
      </c>
      <c r="AT55" s="7">
        <f>+'Cu1'!AT55</f>
        <v>0</v>
      </c>
      <c r="AU55" s="7">
        <f>+'Cu1'!AU55</f>
        <v>0</v>
      </c>
      <c r="AV55">
        <f>+'Cu1'!AV55</f>
        <v>0</v>
      </c>
      <c r="AW55">
        <f>+'Cu1'!AW55</f>
        <v>0</v>
      </c>
      <c r="AX55">
        <f>+'Cu1'!AX55</f>
        <v>0</v>
      </c>
      <c r="AY55">
        <f>+'Cu1'!AY55</f>
        <v>0</v>
      </c>
      <c r="AZ55">
        <f>+'Cu1'!AZ55</f>
        <v>0</v>
      </c>
      <c r="BA55">
        <f>+'Cu1'!BA55</f>
        <v>0</v>
      </c>
      <c r="BB55">
        <f>+'Cu1'!BB55</f>
        <v>0</v>
      </c>
      <c r="BC55">
        <f>+'Cu1'!BC55</f>
        <v>0</v>
      </c>
      <c r="BD55">
        <f>+'Cu1'!BD55</f>
        <v>0</v>
      </c>
      <c r="BE55">
        <f>+'Cu1'!BE55</f>
        <v>0</v>
      </c>
      <c r="BF55">
        <f>+'Cu1'!BF55</f>
        <v>0</v>
      </c>
      <c r="BG55">
        <f>+'Cu1'!BG55</f>
        <v>0</v>
      </c>
    </row>
    <row r="56" spans="1:71" hidden="1">
      <c r="A56" s="34">
        <f>+'Cu1'!A56</f>
        <v>6</v>
      </c>
      <c r="B56" s="34">
        <f>+'Cu1'!B56</f>
        <v>160</v>
      </c>
      <c r="C56" s="10" t="str">
        <f>+'Cu1'!C56</f>
        <v>PREPARACIÓ DEL SÒL</v>
      </c>
      <c r="D56" s="10" t="str">
        <f>+'Cu1'!D56</f>
        <v>Fresat</v>
      </c>
      <c r="E56" s="11">
        <f>+'Cu1'!E56</f>
        <v>2500</v>
      </c>
      <c r="F56" s="12">
        <f>+'Cu1'!F56</f>
        <v>0</v>
      </c>
      <c r="G56" s="12">
        <f>+'Cu1'!G56</f>
        <v>1.5</v>
      </c>
      <c r="H56" s="12">
        <f>+'Cu1'!H56</f>
        <v>0</v>
      </c>
      <c r="I56" s="12">
        <f>+'Cu1'!I56</f>
        <v>0</v>
      </c>
      <c r="J56" s="12">
        <f>+'Cu1'!J56</f>
        <v>0</v>
      </c>
      <c r="K56" s="12">
        <f>+'Cu1'!K56</f>
        <v>1.5</v>
      </c>
      <c r="L56" s="12">
        <f>+'Cu1'!L56</f>
        <v>0</v>
      </c>
      <c r="M56" s="12">
        <f>+'Cu1'!M56</f>
        <v>0</v>
      </c>
      <c r="N56" s="12">
        <f>+'Cu1'!N56</f>
        <v>0</v>
      </c>
      <c r="O56" s="12">
        <f>+'Cu1'!O56</f>
        <v>0</v>
      </c>
      <c r="P56" s="18">
        <f>+'Cu1'!P56</f>
        <v>0</v>
      </c>
      <c r="Q56" s="12">
        <f>+'Cu1'!Q56</f>
        <v>0</v>
      </c>
      <c r="R56" s="10">
        <f>+'Cu1'!R56</f>
        <v>0</v>
      </c>
      <c r="S56" s="10">
        <f>+'Cu1'!S56</f>
        <v>0</v>
      </c>
      <c r="T56" s="10">
        <f>+'Cu1'!T56</f>
        <v>0</v>
      </c>
      <c r="U56" s="10">
        <f>+'Cu1'!U56</f>
        <v>0</v>
      </c>
      <c r="V56" s="10">
        <f>+'Cu1'!V56</f>
        <v>0</v>
      </c>
      <c r="W56" s="10">
        <f>+'Cu1'!W56</f>
        <v>0</v>
      </c>
      <c r="X56" s="10">
        <f>+'Cu1'!X56</f>
        <v>0</v>
      </c>
      <c r="Y56" s="10">
        <f>+'Cu1'!Y56</f>
        <v>0</v>
      </c>
      <c r="Z56" s="12">
        <f>+'Cu1'!Z56</f>
        <v>0</v>
      </c>
      <c r="AA56" s="12">
        <f>+'Cu1'!AA56</f>
        <v>0</v>
      </c>
      <c r="AB56" s="10">
        <f>+'Cu1'!AB56</f>
        <v>0</v>
      </c>
      <c r="AC56" s="10">
        <f>+'Cu1'!AC56</f>
        <v>0</v>
      </c>
      <c r="AD56" s="10">
        <f>+'Cu1'!AD56</f>
        <v>0</v>
      </c>
      <c r="AE56" s="12">
        <f>+'Cu1'!AE56</f>
        <v>0</v>
      </c>
      <c r="AF56" s="12">
        <f>+'Cu1'!AF56</f>
        <v>0</v>
      </c>
      <c r="AG56" s="10">
        <f>+'Cu1'!AG56</f>
        <v>0</v>
      </c>
      <c r="AH56" s="10">
        <f>+'Cu1'!AH56</f>
        <v>0</v>
      </c>
      <c r="AI56" s="10">
        <f>+'Cu1'!AI56</f>
        <v>0</v>
      </c>
      <c r="AJ56" s="10">
        <f>+'Cu1'!AJ56</f>
        <v>0</v>
      </c>
      <c r="AK56" s="10">
        <f>+'Cu1'!AK56</f>
        <v>0</v>
      </c>
      <c r="AL56" s="10">
        <f>+'Cu1'!AL56</f>
        <v>0</v>
      </c>
      <c r="AM56" s="10">
        <f>+'Cu1'!AM56</f>
        <v>0</v>
      </c>
      <c r="AN56" s="10">
        <f>+'Cu1'!AN56</f>
        <v>0</v>
      </c>
      <c r="AO56" s="10">
        <f>+'Cu1'!AO56</f>
        <v>0</v>
      </c>
      <c r="AP56" s="10">
        <f>+'Cu1'!AP56</f>
        <v>0</v>
      </c>
      <c r="AQ56" s="10">
        <f>+'Cu1'!AQ56</f>
        <v>0</v>
      </c>
      <c r="AR56" s="10">
        <f>+'Cu1'!AR56</f>
        <v>0</v>
      </c>
      <c r="AS56" s="10">
        <f>+'Cu1'!AS56</f>
        <v>0</v>
      </c>
      <c r="AT56" s="10">
        <f>+'Cu1'!AT56</f>
        <v>0</v>
      </c>
      <c r="AU56" s="10">
        <f>+'Cu1'!AU56</f>
        <v>0</v>
      </c>
      <c r="AV56">
        <f>+'Cu1'!AV56</f>
        <v>0</v>
      </c>
      <c r="AW56">
        <f>+'Cu1'!AW56</f>
        <v>0</v>
      </c>
      <c r="AX56">
        <f>+'Cu1'!AX56</f>
        <v>0</v>
      </c>
      <c r="AY56">
        <f>+'Cu1'!AY56</f>
        <v>0</v>
      </c>
      <c r="AZ56">
        <f>+'Cu1'!AZ56</f>
        <v>0</v>
      </c>
      <c r="BA56">
        <f>+'Cu1'!BA56</f>
        <v>0</v>
      </c>
      <c r="BB56">
        <f>+'Cu1'!BB56</f>
        <v>0</v>
      </c>
      <c r="BC56">
        <f>+'Cu1'!BC56</f>
        <v>0</v>
      </c>
      <c r="BD56">
        <f>+'Cu1'!BD56</f>
        <v>0</v>
      </c>
      <c r="BE56">
        <f>+'Cu1'!BE56</f>
        <v>0</v>
      </c>
      <c r="BF56">
        <f>+'Cu1'!BF56</f>
        <v>0</v>
      </c>
      <c r="BG56">
        <f>+'Cu1'!BG56</f>
        <v>0</v>
      </c>
    </row>
    <row r="57" spans="1:71" hidden="1">
      <c r="A57" s="33">
        <f>+'Cu1'!A57</f>
        <v>7</v>
      </c>
      <c r="B57" s="33">
        <f>+'Cu1'!B57</f>
        <v>210</v>
      </c>
      <c r="C57" s="7" t="str">
        <f>+'Cu1'!C57</f>
        <v>ADOBAT</v>
      </c>
      <c r="D57" s="7" t="str">
        <f>+'Cu1'!D57</f>
        <v>Aplicació de compost (36 t/ha)</v>
      </c>
      <c r="E57" s="8">
        <f>+'Cu1'!E57</f>
        <v>2500</v>
      </c>
      <c r="F57" s="9">
        <f>+'Cu1'!F57</f>
        <v>0</v>
      </c>
      <c r="G57" s="9">
        <f>+'Cu1'!G57</f>
        <v>1.5</v>
      </c>
      <c r="H57" s="9">
        <f>+'Cu1'!H57</f>
        <v>0</v>
      </c>
      <c r="I57" s="9">
        <f>+'Cu1'!I57</f>
        <v>0</v>
      </c>
      <c r="J57" s="9">
        <f>+'Cu1'!J57</f>
        <v>0</v>
      </c>
      <c r="K57" s="9">
        <f>+'Cu1'!K57</f>
        <v>0</v>
      </c>
      <c r="L57" s="9">
        <f>+'Cu1'!L57</f>
        <v>0</v>
      </c>
      <c r="M57" s="9">
        <f>+'Cu1'!M57</f>
        <v>0</v>
      </c>
      <c r="N57" s="9">
        <f>+'Cu1'!N57</f>
        <v>1.5</v>
      </c>
      <c r="O57" s="9">
        <f>+'Cu1'!O57</f>
        <v>1.5</v>
      </c>
      <c r="P57" s="19">
        <f>+'Cu1'!P57</f>
        <v>9000</v>
      </c>
      <c r="Q57" s="9">
        <f>+'Cu1'!Q57</f>
        <v>0</v>
      </c>
      <c r="R57" s="7">
        <f>+'Cu1'!R57</f>
        <v>0</v>
      </c>
      <c r="S57" s="7">
        <f>+'Cu1'!S57</f>
        <v>0</v>
      </c>
      <c r="T57" s="7">
        <f>+'Cu1'!T57</f>
        <v>0</v>
      </c>
      <c r="U57" s="7">
        <f>+'Cu1'!U57</f>
        <v>0</v>
      </c>
      <c r="V57" s="7">
        <f>+'Cu1'!V57</f>
        <v>0</v>
      </c>
      <c r="W57" s="7">
        <f>+'Cu1'!W57</f>
        <v>0</v>
      </c>
      <c r="X57" s="7">
        <f>+'Cu1'!X57</f>
        <v>0</v>
      </c>
      <c r="Y57" s="7">
        <f>+'Cu1'!Y57</f>
        <v>0</v>
      </c>
      <c r="Z57" s="9">
        <f>+'Cu1'!Z57</f>
        <v>0</v>
      </c>
      <c r="AA57" s="9">
        <f>+'Cu1'!AA57</f>
        <v>0</v>
      </c>
      <c r="AB57" s="7">
        <f>+'Cu1'!AB57</f>
        <v>0</v>
      </c>
      <c r="AC57" s="7">
        <f>+'Cu1'!AC57</f>
        <v>0</v>
      </c>
      <c r="AD57" s="7">
        <f>+'Cu1'!AD57</f>
        <v>0</v>
      </c>
      <c r="AE57" s="9">
        <f>+'Cu1'!AE57</f>
        <v>0</v>
      </c>
      <c r="AF57" s="9">
        <f>+'Cu1'!AF57</f>
        <v>0</v>
      </c>
      <c r="AG57" s="7">
        <f>+'Cu1'!AG57</f>
        <v>0</v>
      </c>
      <c r="AH57" s="7">
        <f>+'Cu1'!AH57</f>
        <v>0</v>
      </c>
      <c r="AI57" s="7">
        <f>+'Cu1'!AI57</f>
        <v>0</v>
      </c>
      <c r="AJ57" s="7">
        <f>+'Cu1'!AJ57</f>
        <v>0</v>
      </c>
      <c r="AK57" s="7">
        <f>+'Cu1'!AK57</f>
        <v>0</v>
      </c>
      <c r="AL57" s="7">
        <f>+'Cu1'!AL57</f>
        <v>0</v>
      </c>
      <c r="AM57" s="7">
        <f>+'Cu1'!AM57</f>
        <v>0</v>
      </c>
      <c r="AN57" s="7">
        <f>+'Cu1'!AN57</f>
        <v>0</v>
      </c>
      <c r="AO57" s="7">
        <f>+'Cu1'!AO57</f>
        <v>0</v>
      </c>
      <c r="AP57" s="7">
        <f>+'Cu1'!AP57</f>
        <v>0</v>
      </c>
      <c r="AQ57" s="7">
        <f>+'Cu1'!AQ57</f>
        <v>0</v>
      </c>
      <c r="AR57" s="7">
        <f>+'Cu1'!AR57</f>
        <v>0</v>
      </c>
      <c r="AS57" s="7">
        <f>+'Cu1'!AS57</f>
        <v>0</v>
      </c>
      <c r="AT57" s="7">
        <f>+'Cu1'!AT57</f>
        <v>0</v>
      </c>
      <c r="AU57" s="7">
        <f>+'Cu1'!AU57</f>
        <v>0</v>
      </c>
      <c r="AV57">
        <f>+'Cu1'!AV57</f>
        <v>0</v>
      </c>
      <c r="AW57">
        <f>+'Cu1'!AW57</f>
        <v>0</v>
      </c>
      <c r="AX57">
        <f>+'Cu1'!AX57</f>
        <v>0</v>
      </c>
      <c r="AY57">
        <f>+'Cu1'!AY57</f>
        <v>0</v>
      </c>
      <c r="AZ57">
        <f>+'Cu1'!AZ57</f>
        <v>0</v>
      </c>
      <c r="BA57">
        <f>+'Cu1'!BA57</f>
        <v>0</v>
      </c>
      <c r="BB57">
        <f>+'Cu1'!BB57</f>
        <v>0</v>
      </c>
      <c r="BC57">
        <f>+'Cu1'!BC57</f>
        <v>0</v>
      </c>
      <c r="BD57">
        <f>+'Cu1'!BD57</f>
        <v>0</v>
      </c>
      <c r="BE57">
        <f>+'Cu1'!BE57</f>
        <v>0</v>
      </c>
      <c r="BF57">
        <f>+'Cu1'!BF57</f>
        <v>0</v>
      </c>
      <c r="BG57">
        <f>+'Cu1'!BG57</f>
        <v>0</v>
      </c>
    </row>
    <row r="58" spans="1:71" hidden="1">
      <c r="A58" s="36">
        <f>+'Cu1'!A58</f>
        <v>8</v>
      </c>
      <c r="B58" s="36">
        <f>+'Cu1'!B58</f>
        <v>220</v>
      </c>
      <c r="C58" s="29" t="str">
        <f>+'Cu1'!C58</f>
        <v>ADOBAT</v>
      </c>
      <c r="D58" s="29" t="str">
        <f>+'Cu1'!D58</f>
        <v>Aplicació de compost (60 t/ha)</v>
      </c>
      <c r="E58" s="37">
        <f>+'Cu1'!E58</f>
        <v>2500</v>
      </c>
      <c r="F58" s="28">
        <f>+'Cu1'!F58</f>
        <v>0</v>
      </c>
      <c r="G58" s="28">
        <f>+'Cu1'!G58</f>
        <v>2.5</v>
      </c>
      <c r="H58" s="28">
        <f>+'Cu1'!H58</f>
        <v>0</v>
      </c>
      <c r="I58" s="28">
        <f>+'Cu1'!I58</f>
        <v>0</v>
      </c>
      <c r="J58" s="28">
        <f>+'Cu1'!J58</f>
        <v>0</v>
      </c>
      <c r="K58" s="28">
        <f>+'Cu1'!K58</f>
        <v>0</v>
      </c>
      <c r="L58" s="28">
        <f>+'Cu1'!L58</f>
        <v>0</v>
      </c>
      <c r="M58" s="28">
        <f>+'Cu1'!M58</f>
        <v>0</v>
      </c>
      <c r="N58" s="28">
        <f>+'Cu1'!N58</f>
        <v>2.5</v>
      </c>
      <c r="O58" s="28">
        <f>+'Cu1'!O58</f>
        <v>2.5</v>
      </c>
      <c r="P58" s="30">
        <f>+'Cu1'!P58</f>
        <v>15000</v>
      </c>
      <c r="Q58" s="28">
        <f>+'Cu1'!Q58</f>
        <v>0</v>
      </c>
      <c r="R58" s="29">
        <f>+'Cu1'!R58</f>
        <v>0</v>
      </c>
      <c r="S58" s="29">
        <f>+'Cu1'!S58</f>
        <v>0</v>
      </c>
      <c r="T58" s="29">
        <f>+'Cu1'!T58</f>
        <v>0</v>
      </c>
      <c r="U58" s="29">
        <f>+'Cu1'!U58</f>
        <v>0</v>
      </c>
      <c r="V58" s="29">
        <f>+'Cu1'!V58</f>
        <v>0</v>
      </c>
      <c r="W58" s="29">
        <f>+'Cu1'!W58</f>
        <v>0</v>
      </c>
      <c r="X58" s="29">
        <f>+'Cu1'!X58</f>
        <v>0</v>
      </c>
      <c r="Y58" s="29">
        <f>+'Cu1'!Y58</f>
        <v>0</v>
      </c>
      <c r="Z58" s="28">
        <f>+'Cu1'!Z58</f>
        <v>0</v>
      </c>
      <c r="AA58" s="28">
        <f>+'Cu1'!AA58</f>
        <v>0</v>
      </c>
      <c r="AB58" s="29">
        <f>+'Cu1'!AB58</f>
        <v>0</v>
      </c>
      <c r="AC58" s="29">
        <f>+'Cu1'!AC58</f>
        <v>0</v>
      </c>
      <c r="AD58" s="29">
        <f>+'Cu1'!AD58</f>
        <v>0</v>
      </c>
      <c r="AE58" s="28">
        <f>+'Cu1'!AE58</f>
        <v>0</v>
      </c>
      <c r="AF58" s="28">
        <f>+'Cu1'!AF58</f>
        <v>0</v>
      </c>
      <c r="AG58" s="29">
        <f>+'Cu1'!AG58</f>
        <v>0</v>
      </c>
      <c r="AH58" s="29">
        <f>+'Cu1'!AH58</f>
        <v>0</v>
      </c>
      <c r="AI58" s="29">
        <f>+'Cu1'!AI58</f>
        <v>0</v>
      </c>
      <c r="AJ58" s="29">
        <f>+'Cu1'!AJ58</f>
        <v>0</v>
      </c>
      <c r="AK58" s="29">
        <f>+'Cu1'!AK58</f>
        <v>0</v>
      </c>
      <c r="AL58" s="29">
        <f>+'Cu1'!AL58</f>
        <v>0</v>
      </c>
      <c r="AM58" s="29">
        <f>+'Cu1'!AM58</f>
        <v>0</v>
      </c>
      <c r="AN58" s="29">
        <f>+'Cu1'!AN58</f>
        <v>0</v>
      </c>
      <c r="AO58" s="29">
        <f>+'Cu1'!AO58</f>
        <v>0</v>
      </c>
      <c r="AP58" s="29">
        <f>+'Cu1'!AP58</f>
        <v>0</v>
      </c>
      <c r="AQ58" s="29">
        <f>+'Cu1'!AQ58</f>
        <v>0</v>
      </c>
      <c r="AR58" s="29">
        <f>+'Cu1'!AR58</f>
        <v>0</v>
      </c>
      <c r="AS58" s="29">
        <f>+'Cu1'!AS58</f>
        <v>0</v>
      </c>
      <c r="AT58" s="29">
        <f>+'Cu1'!AT58</f>
        <v>0</v>
      </c>
      <c r="AU58" s="29">
        <f>+'Cu1'!AU58</f>
        <v>0</v>
      </c>
      <c r="AV58">
        <f>+'Cu1'!AV58</f>
        <v>0</v>
      </c>
      <c r="AW58">
        <f>+'Cu1'!AW58</f>
        <v>0</v>
      </c>
      <c r="AX58">
        <f>+'Cu1'!AX58</f>
        <v>0</v>
      </c>
      <c r="AY58">
        <f>+'Cu1'!AY58</f>
        <v>0</v>
      </c>
      <c r="AZ58">
        <f>+'Cu1'!AZ58</f>
        <v>0</v>
      </c>
      <c r="BA58">
        <f>+'Cu1'!BA58</f>
        <v>0</v>
      </c>
      <c r="BB58">
        <f>+'Cu1'!BB58</f>
        <v>0</v>
      </c>
      <c r="BC58">
        <f>+'Cu1'!BC58</f>
        <v>0</v>
      </c>
      <c r="BD58">
        <f>+'Cu1'!BD58</f>
        <v>0</v>
      </c>
      <c r="BE58">
        <f>+'Cu1'!BE58</f>
        <v>0</v>
      </c>
      <c r="BF58">
        <f>+'Cu1'!BF58</f>
        <v>0</v>
      </c>
      <c r="BG58">
        <f>+'Cu1'!BG58</f>
        <v>0</v>
      </c>
    </row>
    <row r="59" spans="1:71" hidden="1">
      <c r="A59" s="35">
        <f>+'Cu1'!A59</f>
        <v>9</v>
      </c>
      <c r="B59" s="35">
        <f>+'Cu1'!B59</f>
        <v>230</v>
      </c>
      <c r="C59" s="23" t="str">
        <f>+'Cu1'!C59</f>
        <v>ADOBAT</v>
      </c>
      <c r="D59" s="23" t="str">
        <f>+'Cu1'!D59</f>
        <v>Aplicació d'adob orgànic</v>
      </c>
      <c r="E59" s="21">
        <f>+'Cu1'!E59</f>
        <v>2500</v>
      </c>
      <c r="F59" s="22">
        <f>+'Cu1'!F59</f>
        <v>0</v>
      </c>
      <c r="G59" s="22">
        <f>+'Cu1'!G59</f>
        <v>0</v>
      </c>
      <c r="H59" s="22">
        <f>+'Cu1'!H59</f>
        <v>0</v>
      </c>
      <c r="I59" s="22">
        <f>+'Cu1'!I59</f>
        <v>0</v>
      </c>
      <c r="J59" s="22">
        <f>+'Cu1'!J59</f>
        <v>0</v>
      </c>
      <c r="K59" s="22">
        <f>+'Cu1'!K59</f>
        <v>0</v>
      </c>
      <c r="L59" s="22">
        <f>+'Cu1'!L59</f>
        <v>0</v>
      </c>
      <c r="M59" s="22">
        <f>+'Cu1'!M59</f>
        <v>0</v>
      </c>
      <c r="N59" s="22">
        <f>+'Cu1'!N59</f>
        <v>0</v>
      </c>
      <c r="O59" s="22">
        <f>+'Cu1'!O59</f>
        <v>0</v>
      </c>
      <c r="P59" s="24">
        <f>+'Cu1'!P59</f>
        <v>0</v>
      </c>
      <c r="Q59" s="22">
        <f>+'Cu1'!Q59</f>
        <v>0</v>
      </c>
      <c r="R59" s="23">
        <f>+'Cu1'!R59</f>
        <v>0</v>
      </c>
      <c r="S59" s="23">
        <f>+'Cu1'!S59</f>
        <v>0</v>
      </c>
      <c r="T59" s="23">
        <f>+'Cu1'!T59</f>
        <v>0</v>
      </c>
      <c r="U59" s="23">
        <f>+'Cu1'!U59</f>
        <v>0</v>
      </c>
      <c r="V59" s="23">
        <f>+'Cu1'!V59</f>
        <v>0</v>
      </c>
      <c r="W59" s="23">
        <f>+'Cu1'!W59</f>
        <v>0</v>
      </c>
      <c r="X59" s="23">
        <f>+'Cu1'!X59</f>
        <v>0</v>
      </c>
      <c r="Y59" s="23">
        <f>+'Cu1'!Y59</f>
        <v>0</v>
      </c>
      <c r="Z59" s="22">
        <f>+'Cu1'!Z59</f>
        <v>0</v>
      </c>
      <c r="AA59" s="22">
        <f>+'Cu1'!AA59</f>
        <v>0</v>
      </c>
      <c r="AB59" s="23">
        <f>+'Cu1'!AB59</f>
        <v>0</v>
      </c>
      <c r="AC59" s="23">
        <f>+'Cu1'!AC59</f>
        <v>0</v>
      </c>
      <c r="AD59" s="23">
        <f>+'Cu1'!AD59</f>
        <v>0</v>
      </c>
      <c r="AE59" s="22">
        <f>+'Cu1'!AE59</f>
        <v>0</v>
      </c>
      <c r="AF59" s="22">
        <f>+'Cu1'!AF59</f>
        <v>0</v>
      </c>
      <c r="AG59" s="23">
        <f>+'Cu1'!AG59</f>
        <v>0</v>
      </c>
      <c r="AH59" s="23">
        <f>+'Cu1'!AH59</f>
        <v>0</v>
      </c>
      <c r="AI59" s="23">
        <f>+'Cu1'!AI59</f>
        <v>0</v>
      </c>
      <c r="AJ59" s="23">
        <f>+'Cu1'!AJ59</f>
        <v>0</v>
      </c>
      <c r="AK59" s="23">
        <f>+'Cu1'!AK59</f>
        <v>0</v>
      </c>
      <c r="AL59" s="23">
        <f>+'Cu1'!AL59</f>
        <v>0</v>
      </c>
      <c r="AM59" s="23">
        <f>+'Cu1'!AM59</f>
        <v>0</v>
      </c>
      <c r="AN59" s="23">
        <f>+'Cu1'!AN59</f>
        <v>0</v>
      </c>
      <c r="AO59" s="23">
        <f>+'Cu1'!AO59</f>
        <v>0</v>
      </c>
      <c r="AP59" s="23">
        <f>+'Cu1'!AP59</f>
        <v>0</v>
      </c>
      <c r="AQ59" s="23">
        <f>+'Cu1'!AQ59</f>
        <v>0</v>
      </c>
      <c r="AR59" s="23">
        <f>+'Cu1'!AR59</f>
        <v>0</v>
      </c>
      <c r="AS59" s="23">
        <f>+'Cu1'!AS59</f>
        <v>0</v>
      </c>
      <c r="AT59" s="23">
        <f>+'Cu1'!AT59</f>
        <v>0</v>
      </c>
      <c r="AU59" s="23">
        <f>+'Cu1'!AU59</f>
        <v>0</v>
      </c>
      <c r="AV59">
        <f>+'Cu1'!AV59</f>
        <v>0</v>
      </c>
      <c r="AW59">
        <f>+'Cu1'!AW59</f>
        <v>0</v>
      </c>
      <c r="AX59">
        <f>+'Cu1'!AX59</f>
        <v>0</v>
      </c>
      <c r="AY59">
        <f>+'Cu1'!AY59</f>
        <v>0</v>
      </c>
      <c r="AZ59">
        <f>+'Cu1'!AZ59</f>
        <v>0</v>
      </c>
      <c r="BA59">
        <f>+'Cu1'!BA59</f>
        <v>0</v>
      </c>
      <c r="BB59">
        <f>+'Cu1'!BB59</f>
        <v>0</v>
      </c>
      <c r="BC59">
        <f>+'Cu1'!BC59</f>
        <v>0</v>
      </c>
      <c r="BD59">
        <f>+'Cu1'!BD59</f>
        <v>0</v>
      </c>
      <c r="BE59">
        <f>+'Cu1'!BE59</f>
        <v>0</v>
      </c>
      <c r="BF59">
        <f>+'Cu1'!BF59</f>
        <v>0</v>
      </c>
      <c r="BG59">
        <f>+'Cu1'!BG59</f>
        <v>0</v>
      </c>
    </row>
    <row r="60" spans="1:71" hidden="1">
      <c r="A60" s="36">
        <f>+'Cu1'!A60</f>
        <v>10</v>
      </c>
      <c r="B60" s="36">
        <f>+'Cu1'!B60</f>
        <v>240</v>
      </c>
      <c r="C60" s="29" t="str">
        <f>+'Cu1'!C60</f>
        <v>ADOBAT</v>
      </c>
      <c r="D60" s="29" t="str">
        <f>+'Cu1'!D60</f>
        <v>Aplicació potassi</v>
      </c>
      <c r="E60" s="37">
        <f>+'Cu1'!E60</f>
        <v>2500</v>
      </c>
      <c r="F60" s="28">
        <f>+'Cu1'!F60</f>
        <v>0</v>
      </c>
      <c r="G60" s="28">
        <f>+'Cu1'!G60</f>
        <v>0</v>
      </c>
      <c r="H60" s="28">
        <f>+'Cu1'!H60</f>
        <v>0</v>
      </c>
      <c r="I60" s="28">
        <f>+'Cu1'!I60</f>
        <v>0</v>
      </c>
      <c r="J60" s="28">
        <f>+'Cu1'!J60</f>
        <v>0</v>
      </c>
      <c r="K60" s="28">
        <f>+'Cu1'!K60</f>
        <v>0</v>
      </c>
      <c r="L60" s="28">
        <f>+'Cu1'!L60</f>
        <v>0</v>
      </c>
      <c r="M60" s="28">
        <f>+'Cu1'!M60</f>
        <v>0</v>
      </c>
      <c r="N60" s="28">
        <f>+'Cu1'!N60</f>
        <v>0</v>
      </c>
      <c r="O60" s="28">
        <f>+'Cu1'!O60</f>
        <v>0</v>
      </c>
      <c r="P60" s="30">
        <f>+'Cu1'!P60</f>
        <v>0</v>
      </c>
      <c r="Q60" s="28">
        <f>+'Cu1'!Q60</f>
        <v>0</v>
      </c>
      <c r="R60" s="29">
        <f>+'Cu1'!R60</f>
        <v>0</v>
      </c>
      <c r="S60" s="29">
        <f>+'Cu1'!S60</f>
        <v>0</v>
      </c>
      <c r="T60" s="29">
        <f>+'Cu1'!T60</f>
        <v>0</v>
      </c>
      <c r="U60" s="29">
        <f>+'Cu1'!U60</f>
        <v>0</v>
      </c>
      <c r="V60" s="29">
        <f>+'Cu1'!V60</f>
        <v>0</v>
      </c>
      <c r="W60" s="29">
        <f>+'Cu1'!W60</f>
        <v>0</v>
      </c>
      <c r="X60" s="29">
        <f>+'Cu1'!X60</f>
        <v>0</v>
      </c>
      <c r="Y60" s="29">
        <f>+'Cu1'!Y60</f>
        <v>0</v>
      </c>
      <c r="Z60" s="28">
        <f>+'Cu1'!Z60</f>
        <v>0</v>
      </c>
      <c r="AA60" s="28">
        <f>+'Cu1'!AA60</f>
        <v>0</v>
      </c>
      <c r="AB60" s="29">
        <f>+'Cu1'!AB60</f>
        <v>0</v>
      </c>
      <c r="AC60" s="29">
        <f>+'Cu1'!AC60</f>
        <v>0</v>
      </c>
      <c r="AD60" s="29">
        <f>+'Cu1'!AD60</f>
        <v>0</v>
      </c>
      <c r="AE60" s="28">
        <f>+'Cu1'!AE60</f>
        <v>0</v>
      </c>
      <c r="AF60" s="28">
        <f>+'Cu1'!AF60</f>
        <v>0</v>
      </c>
      <c r="AG60" s="29">
        <f>+'Cu1'!AG60</f>
        <v>0</v>
      </c>
      <c r="AH60" s="29">
        <f>+'Cu1'!AH60</f>
        <v>0</v>
      </c>
      <c r="AI60" s="29">
        <f>+'Cu1'!AI60</f>
        <v>0</v>
      </c>
      <c r="AJ60" s="29">
        <f>+'Cu1'!AJ60</f>
        <v>0</v>
      </c>
      <c r="AK60" s="29">
        <f>+'Cu1'!AK60</f>
        <v>0</v>
      </c>
      <c r="AL60" s="29">
        <f>+'Cu1'!AL60</f>
        <v>0</v>
      </c>
      <c r="AM60" s="29">
        <f>+'Cu1'!AM60</f>
        <v>0</v>
      </c>
      <c r="AN60" s="29">
        <f>+'Cu1'!AN60</f>
        <v>0</v>
      </c>
      <c r="AO60" s="29">
        <f>+'Cu1'!AO60</f>
        <v>0</v>
      </c>
      <c r="AP60" s="29">
        <f>+'Cu1'!AP60</f>
        <v>0</v>
      </c>
      <c r="AQ60" s="29">
        <f>+'Cu1'!AQ60</f>
        <v>0</v>
      </c>
      <c r="AR60" s="29">
        <f>+'Cu1'!AR60</f>
        <v>0</v>
      </c>
      <c r="AS60" s="29">
        <f>+'Cu1'!AS60</f>
        <v>0</v>
      </c>
      <c r="AT60" s="29">
        <f>+'Cu1'!AT60</f>
        <v>0</v>
      </c>
      <c r="AU60" s="29">
        <f>+'Cu1'!AU60</f>
        <v>0</v>
      </c>
      <c r="AV60">
        <f>+'Cu1'!AV60</f>
        <v>0</v>
      </c>
      <c r="AW60">
        <f>+'Cu1'!AW60</f>
        <v>0</v>
      </c>
      <c r="AX60">
        <f>+'Cu1'!AX60</f>
        <v>0</v>
      </c>
      <c r="AY60">
        <f>+'Cu1'!AY60</f>
        <v>0</v>
      </c>
      <c r="AZ60">
        <f>+'Cu1'!AZ60</f>
        <v>0</v>
      </c>
      <c r="BA60">
        <f>+'Cu1'!BA60</f>
        <v>0</v>
      </c>
      <c r="BB60">
        <f>+'Cu1'!BB60</f>
        <v>0</v>
      </c>
      <c r="BC60">
        <f>+'Cu1'!BC60</f>
        <v>0</v>
      </c>
      <c r="BD60">
        <f>+'Cu1'!BD60</f>
        <v>0</v>
      </c>
      <c r="BE60">
        <f>+'Cu1'!BE60</f>
        <v>0</v>
      </c>
      <c r="BF60">
        <f>+'Cu1'!BF60</f>
        <v>0</v>
      </c>
      <c r="BG60">
        <f>+'Cu1'!BG60</f>
        <v>0</v>
      </c>
    </row>
    <row r="61" spans="1:71" hidden="1">
      <c r="A61" s="35">
        <f>+'Cu1'!A61</f>
        <v>11</v>
      </c>
      <c r="B61" s="35">
        <f>+'Cu1'!B61</f>
        <v>310</v>
      </c>
      <c r="C61" s="23" t="str">
        <f>+'Cu1'!C61</f>
        <v>PLANTACIÓ</v>
      </c>
      <c r="D61" s="23" t="str">
        <f>+'Cu1'!D61</f>
        <v>Solcar</v>
      </c>
      <c r="E61" s="21">
        <f>+'Cu1'!E61</f>
        <v>2500</v>
      </c>
      <c r="F61" s="22">
        <f>+'Cu1'!F61</f>
        <v>0</v>
      </c>
      <c r="G61" s="22">
        <f>+'Cu1'!G61</f>
        <v>0.66666666666666663</v>
      </c>
      <c r="H61" s="22">
        <f>+'Cu1'!H61</f>
        <v>0</v>
      </c>
      <c r="I61" s="22">
        <f>+'Cu1'!I61</f>
        <v>0</v>
      </c>
      <c r="J61" s="22">
        <f>+'Cu1'!J61</f>
        <v>0</v>
      </c>
      <c r="K61" s="22">
        <f>+'Cu1'!K61</f>
        <v>0</v>
      </c>
      <c r="L61" s="22">
        <f>+'Cu1'!L61</f>
        <v>0</v>
      </c>
      <c r="M61" s="22">
        <f>+'Cu1'!M61</f>
        <v>0</v>
      </c>
      <c r="N61" s="22">
        <f>+'Cu1'!N61</f>
        <v>0</v>
      </c>
      <c r="O61" s="23">
        <f>+'Cu1'!O61</f>
        <v>0</v>
      </c>
      <c r="P61" s="24">
        <f>+'Cu1'!P61</f>
        <v>0</v>
      </c>
      <c r="Q61" s="22">
        <f>+'Cu1'!Q61</f>
        <v>0</v>
      </c>
      <c r="R61" s="23">
        <f>+'Cu1'!R61</f>
        <v>0</v>
      </c>
      <c r="S61" s="23">
        <f>+'Cu1'!S61</f>
        <v>0</v>
      </c>
      <c r="T61" s="23">
        <f>+'Cu1'!T61</f>
        <v>0</v>
      </c>
      <c r="U61" s="23">
        <f>+'Cu1'!U61</f>
        <v>0</v>
      </c>
      <c r="V61" s="23">
        <f>+'Cu1'!V61</f>
        <v>0</v>
      </c>
      <c r="W61" s="23">
        <f>+'Cu1'!W61</f>
        <v>0</v>
      </c>
      <c r="X61" s="23">
        <f>+'Cu1'!X61</f>
        <v>0</v>
      </c>
      <c r="Y61" s="23">
        <f>+'Cu1'!Y61</f>
        <v>0</v>
      </c>
      <c r="Z61" s="22">
        <f>+'Cu1'!Z61</f>
        <v>0</v>
      </c>
      <c r="AA61" s="22">
        <f>+'Cu1'!AA61</f>
        <v>0</v>
      </c>
      <c r="AB61" s="23">
        <f>+'Cu1'!AB61</f>
        <v>0</v>
      </c>
      <c r="AC61" s="23">
        <f>+'Cu1'!AC61</f>
        <v>0</v>
      </c>
      <c r="AD61" s="23">
        <f>+'Cu1'!AD61</f>
        <v>0</v>
      </c>
      <c r="AE61" s="22">
        <f>+'Cu1'!AE61</f>
        <v>0</v>
      </c>
      <c r="AF61" s="22">
        <f>+'Cu1'!AF61</f>
        <v>0</v>
      </c>
      <c r="AG61" s="23">
        <f>+'Cu1'!AG61</f>
        <v>0</v>
      </c>
      <c r="AH61" s="23">
        <f>+'Cu1'!AH61</f>
        <v>0</v>
      </c>
      <c r="AI61" s="23">
        <f>+'Cu1'!AI61</f>
        <v>0</v>
      </c>
      <c r="AJ61" s="23">
        <f>+'Cu1'!AJ61</f>
        <v>0</v>
      </c>
      <c r="AK61" s="23">
        <f>+'Cu1'!AK61</f>
        <v>0</v>
      </c>
      <c r="AL61" s="23">
        <f>+'Cu1'!AL61</f>
        <v>0</v>
      </c>
      <c r="AM61" s="23">
        <f>+'Cu1'!AM61</f>
        <v>0</v>
      </c>
      <c r="AN61" s="23">
        <f>+'Cu1'!AN61</f>
        <v>0</v>
      </c>
      <c r="AO61" s="23">
        <f>+'Cu1'!AO61</f>
        <v>0</v>
      </c>
      <c r="AP61" s="23">
        <f>+'Cu1'!AP61</f>
        <v>0</v>
      </c>
      <c r="AQ61" s="23">
        <f>+'Cu1'!AQ61</f>
        <v>0</v>
      </c>
      <c r="AR61" s="23">
        <f>+'Cu1'!AR61</f>
        <v>0</v>
      </c>
      <c r="AS61" s="23">
        <f>+'Cu1'!AS61</f>
        <v>0</v>
      </c>
      <c r="AT61" s="23">
        <f>+'Cu1'!AT61</f>
        <v>0</v>
      </c>
      <c r="AU61" s="23">
        <f>+'Cu1'!AU61</f>
        <v>0</v>
      </c>
      <c r="AV61">
        <f>+'Cu1'!AV61</f>
        <v>0</v>
      </c>
      <c r="AW61">
        <f>+'Cu1'!AW61</f>
        <v>0</v>
      </c>
      <c r="AX61">
        <f>+'Cu1'!AX61</f>
        <v>0</v>
      </c>
      <c r="AY61">
        <f>+'Cu1'!AY61</f>
        <v>0</v>
      </c>
      <c r="AZ61">
        <f>+'Cu1'!AZ61</f>
        <v>0</v>
      </c>
      <c r="BA61">
        <f>+'Cu1'!BA61</f>
        <v>0</v>
      </c>
      <c r="BB61">
        <f>+'Cu1'!BB61</f>
        <v>0</v>
      </c>
      <c r="BC61">
        <f>+'Cu1'!BC61</f>
        <v>0</v>
      </c>
      <c r="BD61">
        <f>+'Cu1'!BD61</f>
        <v>0</v>
      </c>
      <c r="BE61">
        <f>+'Cu1'!BE61</f>
        <v>0</v>
      </c>
      <c r="BF61">
        <f>+'Cu1'!BF61</f>
        <v>0</v>
      </c>
      <c r="BG61">
        <f>+'Cu1'!BG61</f>
        <v>0</v>
      </c>
    </row>
    <row r="62" spans="1:71" hidden="1">
      <c r="A62" s="36">
        <f>+'Cu1'!A62</f>
        <v>12</v>
      </c>
      <c r="B62" s="36">
        <f>+'Cu1'!B62</f>
        <v>320</v>
      </c>
      <c r="C62" s="29" t="str">
        <f>+'Cu1'!C62</f>
        <v>PLANTACIÓ</v>
      </c>
      <c r="D62" s="29" t="str">
        <f>+'Cu1'!D62</f>
        <v>Marcat</v>
      </c>
      <c r="E62" s="37">
        <f>+'Cu1'!E62</f>
        <v>2500</v>
      </c>
      <c r="F62" s="28">
        <f>+'Cu1'!F62</f>
        <v>0</v>
      </c>
      <c r="G62" s="28">
        <f>+'Cu1'!G62</f>
        <v>0</v>
      </c>
      <c r="H62" s="28">
        <f>+'Cu1'!H62</f>
        <v>0</v>
      </c>
      <c r="I62" s="28">
        <f>+'Cu1'!I62</f>
        <v>0</v>
      </c>
      <c r="J62" s="28">
        <f>+'Cu1'!J62</f>
        <v>0</v>
      </c>
      <c r="K62" s="28">
        <f>+'Cu1'!K62</f>
        <v>0</v>
      </c>
      <c r="L62" s="28">
        <f>+'Cu1'!L62</f>
        <v>0</v>
      </c>
      <c r="M62" s="28">
        <f>+'Cu1'!M62</f>
        <v>0</v>
      </c>
      <c r="N62" s="28">
        <f>+'Cu1'!N62</f>
        <v>0</v>
      </c>
      <c r="O62" s="29">
        <f>+'Cu1'!O62</f>
        <v>0</v>
      </c>
      <c r="P62" s="30">
        <f>+'Cu1'!P62</f>
        <v>0</v>
      </c>
      <c r="Q62" s="28">
        <f>+'Cu1'!Q62</f>
        <v>0</v>
      </c>
      <c r="R62" s="29">
        <f>+'Cu1'!R62</f>
        <v>0</v>
      </c>
      <c r="S62" s="29">
        <f>+'Cu1'!S62</f>
        <v>0</v>
      </c>
      <c r="T62" s="29">
        <f>+'Cu1'!T62</f>
        <v>0</v>
      </c>
      <c r="U62" s="29">
        <f>+'Cu1'!U62</f>
        <v>0</v>
      </c>
      <c r="V62" s="29">
        <f>+'Cu1'!V62</f>
        <v>0</v>
      </c>
      <c r="W62" s="29">
        <f>+'Cu1'!W62</f>
        <v>0</v>
      </c>
      <c r="X62" s="29">
        <f>+'Cu1'!X62</f>
        <v>0</v>
      </c>
      <c r="Y62" s="29">
        <f>+'Cu1'!Y62</f>
        <v>0</v>
      </c>
      <c r="Z62" s="28">
        <f>+'Cu1'!Z62</f>
        <v>0</v>
      </c>
      <c r="AA62" s="28">
        <f>+'Cu1'!AA62</f>
        <v>0</v>
      </c>
      <c r="AB62" s="29">
        <f>+'Cu1'!AB62</f>
        <v>0</v>
      </c>
      <c r="AC62" s="29">
        <f>+'Cu1'!AC62</f>
        <v>0</v>
      </c>
      <c r="AD62" s="29">
        <f>+'Cu1'!AD62</f>
        <v>0</v>
      </c>
      <c r="AE62" s="28">
        <f>+'Cu1'!AE62</f>
        <v>0</v>
      </c>
      <c r="AF62" s="28">
        <f>+'Cu1'!AF62</f>
        <v>0</v>
      </c>
      <c r="AG62" s="29">
        <f>+'Cu1'!AG62</f>
        <v>0</v>
      </c>
      <c r="AH62" s="29">
        <f>+'Cu1'!AH62</f>
        <v>0</v>
      </c>
      <c r="AI62" s="29">
        <f>+'Cu1'!AI62</f>
        <v>0</v>
      </c>
      <c r="AJ62" s="29">
        <f>+'Cu1'!AJ62</f>
        <v>0</v>
      </c>
      <c r="AK62" s="29">
        <f>+'Cu1'!AK62</f>
        <v>0</v>
      </c>
      <c r="AL62" s="29">
        <f>+'Cu1'!AL62</f>
        <v>0</v>
      </c>
      <c r="AM62" s="29">
        <f>+'Cu1'!AM62</f>
        <v>0</v>
      </c>
      <c r="AN62" s="29">
        <f>+'Cu1'!AN62</f>
        <v>0</v>
      </c>
      <c r="AO62" s="29">
        <f>+'Cu1'!AO62</f>
        <v>0</v>
      </c>
      <c r="AP62" s="29">
        <f>+'Cu1'!AP62</f>
        <v>0</v>
      </c>
      <c r="AQ62" s="29">
        <f>+'Cu1'!AQ62</f>
        <v>0</v>
      </c>
      <c r="AR62" s="29">
        <f>+'Cu1'!AR62</f>
        <v>0</v>
      </c>
      <c r="AS62" s="29">
        <f>+'Cu1'!AS62</f>
        <v>0</v>
      </c>
      <c r="AT62" s="29">
        <f>+'Cu1'!AT62</f>
        <v>0</v>
      </c>
      <c r="AU62" s="29">
        <f>+'Cu1'!AU62</f>
        <v>0</v>
      </c>
      <c r="AV62">
        <f>+'Cu1'!AV62</f>
        <v>0</v>
      </c>
      <c r="AW62">
        <f>+'Cu1'!AW62</f>
        <v>0</v>
      </c>
      <c r="AX62">
        <f>+'Cu1'!AX62</f>
        <v>0</v>
      </c>
      <c r="AY62">
        <f>+'Cu1'!AY62</f>
        <v>0</v>
      </c>
      <c r="AZ62">
        <f>+'Cu1'!AZ62</f>
        <v>0</v>
      </c>
      <c r="BA62">
        <f>+'Cu1'!BA62</f>
        <v>0</v>
      </c>
      <c r="BB62">
        <f>+'Cu1'!BB62</f>
        <v>0</v>
      </c>
      <c r="BC62">
        <f>+'Cu1'!BC62</f>
        <v>0</v>
      </c>
      <c r="BD62">
        <f>+'Cu1'!BD62</f>
        <v>0</v>
      </c>
      <c r="BE62">
        <f>+'Cu1'!BE62</f>
        <v>0</v>
      </c>
      <c r="BF62">
        <f>+'Cu1'!BF62</f>
        <v>0</v>
      </c>
      <c r="BG62">
        <f>+'Cu1'!BG62</f>
        <v>0</v>
      </c>
    </row>
    <row r="63" spans="1:71" hidden="1">
      <c r="A63" s="35">
        <f>+'Cu1'!A63</f>
        <v>13</v>
      </c>
      <c r="B63" s="35">
        <f>+'Cu1'!B63</f>
        <v>330</v>
      </c>
      <c r="C63" s="23" t="str">
        <f>+'Cu1'!C63</f>
        <v>PLANTACIÓ</v>
      </c>
      <c r="D63" s="23" t="str">
        <f>+'Cu1'!D63</f>
        <v>Plantació manual col o bròcoli</v>
      </c>
      <c r="E63" s="21">
        <f>+'Cu1'!E63</f>
        <v>2500</v>
      </c>
      <c r="F63" s="22">
        <f>+'Cu1'!F63</f>
        <v>6.25</v>
      </c>
      <c r="G63" s="22">
        <f>+'Cu1'!G63</f>
        <v>0</v>
      </c>
      <c r="H63" s="22">
        <f>+'Cu1'!H63</f>
        <v>0</v>
      </c>
      <c r="I63" s="22">
        <f>+'Cu1'!I63</f>
        <v>0</v>
      </c>
      <c r="J63" s="22">
        <f>+'Cu1'!J63</f>
        <v>0</v>
      </c>
      <c r="K63" s="22">
        <f>+'Cu1'!K63</f>
        <v>0</v>
      </c>
      <c r="L63" s="22">
        <f>+'Cu1'!L63</f>
        <v>0</v>
      </c>
      <c r="M63" s="22">
        <f>+'Cu1'!M63</f>
        <v>0</v>
      </c>
      <c r="N63" s="22">
        <f>+'Cu1'!N63</f>
        <v>0</v>
      </c>
      <c r="O63" s="23">
        <f>+'Cu1'!O63</f>
        <v>0</v>
      </c>
      <c r="P63" s="24">
        <f>+'Cu1'!P63</f>
        <v>0</v>
      </c>
      <c r="Q63" s="22">
        <f>+'Cu1'!Q63</f>
        <v>0</v>
      </c>
      <c r="R63" s="25">
        <f>+'Cu1'!R63</f>
        <v>5000</v>
      </c>
      <c r="S63" s="25">
        <f>+'Cu1'!S63</f>
        <v>0</v>
      </c>
      <c r="T63" s="25">
        <f>+'Cu1'!T63</f>
        <v>0</v>
      </c>
      <c r="U63" s="25">
        <f>+'Cu1'!U63</f>
        <v>0</v>
      </c>
      <c r="V63" s="25">
        <f>+'Cu1'!V63</f>
        <v>0</v>
      </c>
      <c r="W63" s="25">
        <f>+'Cu1'!W63</f>
        <v>0</v>
      </c>
      <c r="X63" s="25">
        <f>+'Cu1'!X63</f>
        <v>0</v>
      </c>
      <c r="Y63" s="22">
        <f>+'Cu1'!Y63</f>
        <v>6.25</v>
      </c>
      <c r="Z63" s="22">
        <f>+'Cu1'!Z63</f>
        <v>1</v>
      </c>
      <c r="AA63" s="22">
        <f>+'Cu1'!AA63</f>
        <v>0</v>
      </c>
      <c r="AB63" s="23">
        <f>+'Cu1'!AB63</f>
        <v>0</v>
      </c>
      <c r="AC63" s="23">
        <f>+'Cu1'!AC63</f>
        <v>0</v>
      </c>
      <c r="AD63" s="23">
        <f>+'Cu1'!AD63</f>
        <v>0</v>
      </c>
      <c r="AE63" s="22">
        <f>+'Cu1'!AE63</f>
        <v>0</v>
      </c>
      <c r="AF63" s="22">
        <f>+'Cu1'!AF63</f>
        <v>0</v>
      </c>
      <c r="AG63" s="23">
        <f>+'Cu1'!AG63</f>
        <v>0</v>
      </c>
      <c r="AH63" s="23">
        <f>+'Cu1'!AH63</f>
        <v>0</v>
      </c>
      <c r="AI63" s="23">
        <f>+'Cu1'!AI63</f>
        <v>0</v>
      </c>
      <c r="AJ63" s="23">
        <f>+'Cu1'!AJ63</f>
        <v>0</v>
      </c>
      <c r="AK63" s="23">
        <f>+'Cu1'!AK63</f>
        <v>0</v>
      </c>
      <c r="AL63" s="23">
        <f>+'Cu1'!AL63</f>
        <v>0</v>
      </c>
      <c r="AM63" s="23">
        <f>+'Cu1'!AM63</f>
        <v>0</v>
      </c>
      <c r="AN63" s="23">
        <f>+'Cu1'!AN63</f>
        <v>0</v>
      </c>
      <c r="AO63" s="23">
        <f>+'Cu1'!AO63</f>
        <v>0</v>
      </c>
      <c r="AP63" s="23">
        <f>+'Cu1'!AP63</f>
        <v>0</v>
      </c>
      <c r="AQ63" s="23">
        <f>+'Cu1'!AQ63</f>
        <v>0</v>
      </c>
      <c r="AR63" s="23">
        <f>+'Cu1'!AR63</f>
        <v>0</v>
      </c>
      <c r="AS63" s="23">
        <f>+'Cu1'!AS63</f>
        <v>0</v>
      </c>
      <c r="AT63" s="23">
        <f>+'Cu1'!AT63</f>
        <v>0</v>
      </c>
      <c r="AU63" s="23">
        <f>+'Cu1'!AU63</f>
        <v>0</v>
      </c>
      <c r="AV63">
        <f>+'Cu1'!AV63</f>
        <v>0</v>
      </c>
      <c r="AW63">
        <f>+'Cu1'!AW63</f>
        <v>0</v>
      </c>
      <c r="AX63">
        <f>+'Cu1'!AX63</f>
        <v>0</v>
      </c>
      <c r="AY63">
        <f>+'Cu1'!AY63</f>
        <v>0</v>
      </c>
      <c r="AZ63">
        <f>+'Cu1'!AZ63</f>
        <v>0</v>
      </c>
      <c r="BA63">
        <f>+'Cu1'!BA63</f>
        <v>0</v>
      </c>
      <c r="BB63">
        <f>+'Cu1'!BB63</f>
        <v>0</v>
      </c>
      <c r="BC63">
        <f>+'Cu1'!BC63</f>
        <v>0</v>
      </c>
      <c r="BD63">
        <f>+'Cu1'!BD63</f>
        <v>0</v>
      </c>
      <c r="BE63">
        <f>+'Cu1'!BE63</f>
        <v>0</v>
      </c>
      <c r="BF63">
        <f>+'Cu1'!BF63</f>
        <v>0</v>
      </c>
      <c r="BG63">
        <f>+'Cu1'!BG63</f>
        <v>0</v>
      </c>
    </row>
    <row r="64" spans="1:71" hidden="1">
      <c r="A64" s="36">
        <f>+'Cu1'!A64</f>
        <v>14</v>
      </c>
      <c r="B64" s="36">
        <f>+'Cu1'!B64</f>
        <v>340</v>
      </c>
      <c r="C64" s="29" t="str">
        <f>+'Cu1'!C64</f>
        <v>PLANTACIÓ</v>
      </c>
      <c r="D64" s="29" t="str">
        <f>+'Cu1'!D64</f>
        <v>Plantació manual calçots</v>
      </c>
      <c r="E64" s="37">
        <f>+'Cu1'!E64</f>
        <v>2500</v>
      </c>
      <c r="F64" s="28">
        <f>+'Cu1'!F64</f>
        <v>26.25</v>
      </c>
      <c r="G64" s="28">
        <f>+'Cu1'!G64</f>
        <v>0</v>
      </c>
      <c r="H64" s="28">
        <f>+'Cu1'!H64</f>
        <v>0</v>
      </c>
      <c r="I64" s="28">
        <f>+'Cu1'!I64</f>
        <v>0</v>
      </c>
      <c r="J64" s="28">
        <f>+'Cu1'!J64</f>
        <v>0</v>
      </c>
      <c r="K64" s="28">
        <f>+'Cu1'!K64</f>
        <v>0</v>
      </c>
      <c r="L64" s="28">
        <f>+'Cu1'!L64</f>
        <v>0</v>
      </c>
      <c r="M64" s="28">
        <f>+'Cu1'!M64</f>
        <v>0</v>
      </c>
      <c r="N64" s="28">
        <f>+'Cu1'!N64</f>
        <v>0</v>
      </c>
      <c r="O64" s="29">
        <f>+'Cu1'!O64</f>
        <v>0</v>
      </c>
      <c r="P64" s="30">
        <f>+'Cu1'!P64</f>
        <v>0</v>
      </c>
      <c r="Q64" s="28">
        <f>+'Cu1'!Q64</f>
        <v>0</v>
      </c>
      <c r="R64" s="20">
        <f>+'Cu1'!R64</f>
        <v>0</v>
      </c>
      <c r="S64" s="30">
        <f>+'Cu1'!S64</f>
        <v>1500</v>
      </c>
      <c r="T64" s="30">
        <f>+'Cu1'!T64</f>
        <v>0</v>
      </c>
      <c r="U64" s="30">
        <f>+'Cu1'!U64</f>
        <v>0</v>
      </c>
      <c r="V64" s="30">
        <f>+'Cu1'!V64</f>
        <v>0</v>
      </c>
      <c r="W64" s="30">
        <f>+'Cu1'!W64</f>
        <v>0</v>
      </c>
      <c r="X64" s="30">
        <f>+'Cu1'!X64</f>
        <v>0</v>
      </c>
      <c r="Y64" s="28">
        <f>+'Cu1'!Y64</f>
        <v>0</v>
      </c>
      <c r="Z64" s="28">
        <f>+'Cu1'!Z64</f>
        <v>1</v>
      </c>
      <c r="AA64" s="28">
        <f>+'Cu1'!AA64</f>
        <v>0</v>
      </c>
      <c r="AB64" s="29">
        <f>+'Cu1'!AB64</f>
        <v>0</v>
      </c>
      <c r="AC64" s="29">
        <f>+'Cu1'!AC64</f>
        <v>0</v>
      </c>
      <c r="AD64" s="29">
        <f>+'Cu1'!AD64</f>
        <v>0</v>
      </c>
      <c r="AE64" s="28">
        <f>+'Cu1'!AE64</f>
        <v>0</v>
      </c>
      <c r="AF64" s="28">
        <f>+'Cu1'!AF64</f>
        <v>0</v>
      </c>
      <c r="AG64" s="29">
        <f>+'Cu1'!AG64</f>
        <v>0</v>
      </c>
      <c r="AH64" s="29">
        <f>+'Cu1'!AH64</f>
        <v>0</v>
      </c>
      <c r="AI64" s="29">
        <f>+'Cu1'!AI64</f>
        <v>0</v>
      </c>
      <c r="AJ64" s="29">
        <f>+'Cu1'!AJ64</f>
        <v>0</v>
      </c>
      <c r="AK64" s="29">
        <f>+'Cu1'!AK64</f>
        <v>0</v>
      </c>
      <c r="AL64" s="29">
        <f>+'Cu1'!AL64</f>
        <v>0</v>
      </c>
      <c r="AM64" s="29">
        <f>+'Cu1'!AM64</f>
        <v>0</v>
      </c>
      <c r="AN64" s="29">
        <f>+'Cu1'!AN64</f>
        <v>0</v>
      </c>
      <c r="AO64" s="29">
        <f>+'Cu1'!AO64</f>
        <v>0</v>
      </c>
      <c r="AP64" s="29">
        <f>+'Cu1'!AP64</f>
        <v>0</v>
      </c>
      <c r="AQ64" s="29">
        <f>+'Cu1'!AQ64</f>
        <v>0</v>
      </c>
      <c r="AR64" s="29">
        <f>+'Cu1'!AR64</f>
        <v>0</v>
      </c>
      <c r="AS64" s="29">
        <f>+'Cu1'!AS64</f>
        <v>0</v>
      </c>
      <c r="AT64" s="29">
        <f>+'Cu1'!AT64</f>
        <v>0</v>
      </c>
      <c r="AU64" s="29">
        <f>+'Cu1'!AU64</f>
        <v>0</v>
      </c>
      <c r="AV64">
        <f>+'Cu1'!AV64</f>
        <v>0</v>
      </c>
      <c r="AW64">
        <f>+'Cu1'!AW64</f>
        <v>0</v>
      </c>
      <c r="AX64">
        <f>+'Cu1'!AX64</f>
        <v>0</v>
      </c>
      <c r="AY64">
        <f>+'Cu1'!AY64</f>
        <v>0</v>
      </c>
      <c r="AZ64">
        <f>+'Cu1'!AZ64</f>
        <v>0</v>
      </c>
      <c r="BA64">
        <f>+'Cu1'!BA64</f>
        <v>0</v>
      </c>
      <c r="BB64">
        <f>+'Cu1'!BB64</f>
        <v>0</v>
      </c>
      <c r="BC64">
        <f>+'Cu1'!BC64</f>
        <v>0</v>
      </c>
      <c r="BD64">
        <f>+'Cu1'!BD64</f>
        <v>0</v>
      </c>
      <c r="BE64">
        <f>+'Cu1'!BE64</f>
        <v>0</v>
      </c>
      <c r="BF64">
        <f>+'Cu1'!BF64</f>
        <v>0</v>
      </c>
      <c r="BG64">
        <f>+'Cu1'!BG64</f>
        <v>0</v>
      </c>
    </row>
    <row r="65" spans="1:59" hidden="1">
      <c r="A65" s="35">
        <f>+'Cu1'!A65</f>
        <v>15</v>
      </c>
      <c r="B65" s="35">
        <f>+'Cu1'!B65</f>
        <v>350</v>
      </c>
      <c r="C65" s="23" t="str">
        <f>+'Cu1'!C65</f>
        <v>PLANTACIÓ</v>
      </c>
      <c r="D65" s="23" t="str">
        <f>+'Cu1'!D65</f>
        <v>Plantació manual enciam</v>
      </c>
      <c r="E65" s="21">
        <f>+'Cu1'!E65</f>
        <v>2500</v>
      </c>
      <c r="F65" s="22">
        <f>+'Cu1'!F65</f>
        <v>12.5</v>
      </c>
      <c r="G65" s="22">
        <f>+'Cu1'!G65</f>
        <v>0</v>
      </c>
      <c r="H65" s="22">
        <f>+'Cu1'!H65</f>
        <v>0</v>
      </c>
      <c r="I65" s="22">
        <f>+'Cu1'!I65</f>
        <v>0</v>
      </c>
      <c r="J65" s="22">
        <f>+'Cu1'!J65</f>
        <v>0</v>
      </c>
      <c r="K65" s="22">
        <f>+'Cu1'!K65</f>
        <v>0</v>
      </c>
      <c r="L65" s="22">
        <f>+'Cu1'!L65</f>
        <v>0</v>
      </c>
      <c r="M65" s="22">
        <f>+'Cu1'!M65</f>
        <v>0</v>
      </c>
      <c r="N65" s="22">
        <f>+'Cu1'!N65</f>
        <v>0</v>
      </c>
      <c r="O65" s="23">
        <f>+'Cu1'!O65</f>
        <v>0</v>
      </c>
      <c r="P65" s="24">
        <f>+'Cu1'!P65</f>
        <v>0</v>
      </c>
      <c r="Q65" s="22">
        <f>+'Cu1'!Q65</f>
        <v>0</v>
      </c>
      <c r="R65" s="25">
        <f>+'Cu1'!R65</f>
        <v>0</v>
      </c>
      <c r="S65" s="24">
        <f>+'Cu1'!S65</f>
        <v>0</v>
      </c>
      <c r="T65" s="25">
        <f>+'Cu1'!T65</f>
        <v>10000</v>
      </c>
      <c r="U65" s="24">
        <f>+'Cu1'!U65</f>
        <v>0</v>
      </c>
      <c r="V65" s="24">
        <f>+'Cu1'!V65</f>
        <v>0</v>
      </c>
      <c r="W65" s="24">
        <f>+'Cu1'!W65</f>
        <v>0</v>
      </c>
      <c r="X65" s="24">
        <f>+'Cu1'!X65</f>
        <v>0</v>
      </c>
      <c r="Y65" s="22">
        <f>+'Cu1'!Y65</f>
        <v>12.5</v>
      </c>
      <c r="Z65" s="22">
        <f>+'Cu1'!Z65</f>
        <v>1</v>
      </c>
      <c r="AA65" s="22">
        <f>+'Cu1'!AA65</f>
        <v>0</v>
      </c>
      <c r="AB65" s="23">
        <f>+'Cu1'!AB65</f>
        <v>0</v>
      </c>
      <c r="AC65" s="23">
        <f>+'Cu1'!AC65</f>
        <v>0</v>
      </c>
      <c r="AD65" s="23">
        <f>+'Cu1'!AD65</f>
        <v>0</v>
      </c>
      <c r="AE65" s="22">
        <f>+'Cu1'!AE65</f>
        <v>0</v>
      </c>
      <c r="AF65" s="22">
        <f>+'Cu1'!AF65</f>
        <v>0</v>
      </c>
      <c r="AG65" s="23">
        <f>+'Cu1'!AG65</f>
        <v>0</v>
      </c>
      <c r="AH65" s="23">
        <f>+'Cu1'!AH65</f>
        <v>0</v>
      </c>
      <c r="AI65" s="23">
        <f>+'Cu1'!AI65</f>
        <v>0</v>
      </c>
      <c r="AJ65" s="23">
        <f>+'Cu1'!AJ65</f>
        <v>0</v>
      </c>
      <c r="AK65" s="23">
        <f>+'Cu1'!AK65</f>
        <v>0</v>
      </c>
      <c r="AL65" s="23">
        <f>+'Cu1'!AL65</f>
        <v>0</v>
      </c>
      <c r="AM65" s="23">
        <f>+'Cu1'!AM65</f>
        <v>0</v>
      </c>
      <c r="AN65" s="23">
        <f>+'Cu1'!AN65</f>
        <v>0</v>
      </c>
      <c r="AO65" s="23">
        <f>+'Cu1'!AO65</f>
        <v>0</v>
      </c>
      <c r="AP65" s="23">
        <f>+'Cu1'!AP65</f>
        <v>0</v>
      </c>
      <c r="AQ65" s="23">
        <f>+'Cu1'!AQ65</f>
        <v>0</v>
      </c>
      <c r="AR65" s="23">
        <f>+'Cu1'!AR65</f>
        <v>0</v>
      </c>
      <c r="AS65" s="23">
        <f>+'Cu1'!AS65</f>
        <v>0</v>
      </c>
      <c r="AT65" s="23">
        <f>+'Cu1'!AT65</f>
        <v>0</v>
      </c>
      <c r="AU65" s="23">
        <f>+'Cu1'!AU65</f>
        <v>0</v>
      </c>
      <c r="AV65">
        <f>+'Cu1'!AV65</f>
        <v>0</v>
      </c>
      <c r="AW65">
        <f>+'Cu1'!AW65</f>
        <v>0</v>
      </c>
      <c r="AX65">
        <f>+'Cu1'!AX65</f>
        <v>0</v>
      </c>
      <c r="AY65">
        <f>+'Cu1'!AY65</f>
        <v>0</v>
      </c>
      <c r="AZ65">
        <f>+'Cu1'!AZ65</f>
        <v>0</v>
      </c>
      <c r="BA65">
        <f>+'Cu1'!BA65</f>
        <v>0</v>
      </c>
      <c r="BB65">
        <f>+'Cu1'!BB65</f>
        <v>0</v>
      </c>
      <c r="BC65">
        <f>+'Cu1'!BC65</f>
        <v>0</v>
      </c>
      <c r="BD65">
        <f>+'Cu1'!BD65</f>
        <v>0</v>
      </c>
      <c r="BE65">
        <f>+'Cu1'!BE65</f>
        <v>0</v>
      </c>
      <c r="BF65">
        <f>+'Cu1'!BF65</f>
        <v>0</v>
      </c>
      <c r="BG65">
        <f>+'Cu1'!BG65</f>
        <v>0</v>
      </c>
    </row>
    <row r="66" spans="1:59" hidden="1">
      <c r="A66" s="36">
        <f>+'Cu1'!A66</f>
        <v>17</v>
      </c>
      <c r="B66" s="36">
        <f>+'Cu1'!B66</f>
        <v>360</v>
      </c>
      <c r="C66" s="29" t="str">
        <f>+'Cu1'!C66</f>
        <v>PLANTACIÓ</v>
      </c>
      <c r="D66" s="29" t="str">
        <f>+'Cu1'!D66</f>
        <v>Plantació manual bleda</v>
      </c>
      <c r="E66" s="37">
        <f>+'Cu1'!E66</f>
        <v>2500</v>
      </c>
      <c r="F66" s="28">
        <f>+'Cu1'!F66</f>
        <v>12.5</v>
      </c>
      <c r="G66" s="28">
        <f>+'Cu1'!G66</f>
        <v>0</v>
      </c>
      <c r="H66" s="28">
        <f>+'Cu1'!H66</f>
        <v>0</v>
      </c>
      <c r="I66" s="28">
        <f>+'Cu1'!I66</f>
        <v>0</v>
      </c>
      <c r="J66" s="28">
        <f>+'Cu1'!J66</f>
        <v>0</v>
      </c>
      <c r="K66" s="28">
        <f>+'Cu1'!K66</f>
        <v>0</v>
      </c>
      <c r="L66" s="28">
        <f>+'Cu1'!L66</f>
        <v>0</v>
      </c>
      <c r="M66" s="28">
        <f>+'Cu1'!M66</f>
        <v>0</v>
      </c>
      <c r="N66" s="28">
        <f>+'Cu1'!N66</f>
        <v>0</v>
      </c>
      <c r="O66" s="29">
        <f>+'Cu1'!O66</f>
        <v>0</v>
      </c>
      <c r="P66" s="30">
        <f>+'Cu1'!P66</f>
        <v>0</v>
      </c>
      <c r="Q66" s="28">
        <f>+'Cu1'!Q66</f>
        <v>0</v>
      </c>
      <c r="R66" s="20">
        <f>+'Cu1'!R66</f>
        <v>0</v>
      </c>
      <c r="S66" s="30">
        <f>+'Cu1'!S66</f>
        <v>0</v>
      </c>
      <c r="T66" s="20">
        <f>+'Cu1'!T66</f>
        <v>0</v>
      </c>
      <c r="U66" s="20">
        <f>+'Cu1'!U66</f>
        <v>10000</v>
      </c>
      <c r="V66" s="20">
        <f>+'Cu1'!V66</f>
        <v>0</v>
      </c>
      <c r="W66" s="20">
        <f>+'Cu1'!W66</f>
        <v>0</v>
      </c>
      <c r="X66" s="20">
        <f>+'Cu1'!X66</f>
        <v>0</v>
      </c>
      <c r="Y66" s="28">
        <f>+'Cu1'!Y66</f>
        <v>12.5</v>
      </c>
      <c r="Z66" s="28">
        <f>+'Cu1'!Z66</f>
        <v>1</v>
      </c>
      <c r="AA66" s="28">
        <f>+'Cu1'!AA66</f>
        <v>0</v>
      </c>
      <c r="AB66" s="29">
        <f>+'Cu1'!AB66</f>
        <v>0</v>
      </c>
      <c r="AC66" s="29">
        <f>+'Cu1'!AC66</f>
        <v>0</v>
      </c>
      <c r="AD66" s="29">
        <f>+'Cu1'!AD66</f>
        <v>0</v>
      </c>
      <c r="AE66" s="28">
        <f>+'Cu1'!AE66</f>
        <v>0</v>
      </c>
      <c r="AF66" s="28">
        <f>+'Cu1'!AF66</f>
        <v>0</v>
      </c>
      <c r="AG66" s="29">
        <f>+'Cu1'!AG66</f>
        <v>0</v>
      </c>
      <c r="AH66" s="29">
        <f>+'Cu1'!AH66</f>
        <v>0</v>
      </c>
      <c r="AI66" s="29">
        <f>+'Cu1'!AI66</f>
        <v>0</v>
      </c>
      <c r="AJ66" s="29">
        <f>+'Cu1'!AJ66</f>
        <v>0</v>
      </c>
      <c r="AK66" s="29">
        <f>+'Cu1'!AK66</f>
        <v>0</v>
      </c>
      <c r="AL66" s="29">
        <f>+'Cu1'!AL66</f>
        <v>0</v>
      </c>
      <c r="AM66" s="29">
        <f>+'Cu1'!AM66</f>
        <v>0</v>
      </c>
      <c r="AN66" s="29">
        <f>+'Cu1'!AN66</f>
        <v>0</v>
      </c>
      <c r="AO66" s="29">
        <f>+'Cu1'!AO66</f>
        <v>0</v>
      </c>
      <c r="AP66" s="29">
        <f>+'Cu1'!AP66</f>
        <v>0</v>
      </c>
      <c r="AQ66" s="29">
        <f>+'Cu1'!AQ66</f>
        <v>0</v>
      </c>
      <c r="AR66" s="29">
        <f>+'Cu1'!AR66</f>
        <v>0</v>
      </c>
      <c r="AS66" s="29">
        <f>+'Cu1'!AS66</f>
        <v>0</v>
      </c>
      <c r="AT66" s="29">
        <f>+'Cu1'!AT66</f>
        <v>0</v>
      </c>
      <c r="AU66" s="29">
        <f>+'Cu1'!AU66</f>
        <v>0</v>
      </c>
      <c r="AV66">
        <f>+'Cu1'!AV66</f>
        <v>0</v>
      </c>
      <c r="AW66">
        <f>+'Cu1'!AW66</f>
        <v>0</v>
      </c>
      <c r="AX66">
        <f>+'Cu1'!AX66</f>
        <v>0</v>
      </c>
      <c r="AY66">
        <f>+'Cu1'!AY66</f>
        <v>0</v>
      </c>
      <c r="AZ66">
        <f>+'Cu1'!AZ66</f>
        <v>0</v>
      </c>
      <c r="BA66">
        <f>+'Cu1'!BA66</f>
        <v>0</v>
      </c>
      <c r="BB66">
        <f>+'Cu1'!BB66</f>
        <v>0</v>
      </c>
      <c r="BC66">
        <f>+'Cu1'!BC66</f>
        <v>0</v>
      </c>
      <c r="BD66">
        <f>+'Cu1'!BD66</f>
        <v>0</v>
      </c>
      <c r="BE66">
        <f>+'Cu1'!BE66</f>
        <v>0</v>
      </c>
      <c r="BF66">
        <f>+'Cu1'!BF66</f>
        <v>0</v>
      </c>
      <c r="BG66">
        <f>+'Cu1'!BG66</f>
        <v>0</v>
      </c>
    </row>
    <row r="67" spans="1:59" hidden="1">
      <c r="A67" s="33">
        <f>+'Cu1'!A67</f>
        <v>18</v>
      </c>
      <c r="B67" s="35">
        <f>+'Cu1'!B67</f>
        <v>370</v>
      </c>
      <c r="C67" s="23" t="str">
        <f>+'Cu1'!C67</f>
        <v>PLANTACIÓ</v>
      </c>
      <c r="D67" s="23" t="str">
        <f>+'Cu1'!D67</f>
        <v>Plantació manual tomàquet</v>
      </c>
      <c r="E67" s="21">
        <f>+'Cu1'!E67</f>
        <v>2500</v>
      </c>
      <c r="F67" s="22">
        <f>+'Cu1'!F67</f>
        <v>6.51</v>
      </c>
      <c r="G67" s="22">
        <f>+'Cu1'!G67</f>
        <v>0</v>
      </c>
      <c r="H67" s="22">
        <f>+'Cu1'!H67</f>
        <v>0</v>
      </c>
      <c r="I67" s="22">
        <f>+'Cu1'!I67</f>
        <v>0</v>
      </c>
      <c r="J67" s="22">
        <f>+'Cu1'!J67</f>
        <v>0</v>
      </c>
      <c r="K67" s="22">
        <f>+'Cu1'!K67</f>
        <v>0</v>
      </c>
      <c r="L67" s="22">
        <f>+'Cu1'!L67</f>
        <v>0</v>
      </c>
      <c r="M67" s="22">
        <f>+'Cu1'!M67</f>
        <v>0</v>
      </c>
      <c r="N67" s="22">
        <f>+'Cu1'!N67</f>
        <v>0</v>
      </c>
      <c r="O67" s="23">
        <f>+'Cu1'!O67</f>
        <v>0</v>
      </c>
      <c r="P67" s="24">
        <f>+'Cu1'!P67</f>
        <v>0</v>
      </c>
      <c r="Q67" s="22">
        <f>+'Cu1'!Q67</f>
        <v>0</v>
      </c>
      <c r="R67" s="25">
        <f>+'Cu1'!R67</f>
        <v>0</v>
      </c>
      <c r="S67" s="24">
        <f>+'Cu1'!S67</f>
        <v>0</v>
      </c>
      <c r="T67" s="25">
        <f>+'Cu1'!T67</f>
        <v>0</v>
      </c>
      <c r="U67" s="24">
        <f>+'Cu1'!U67</f>
        <v>0</v>
      </c>
      <c r="V67" s="25">
        <f>+'Cu1'!V67</f>
        <v>5208</v>
      </c>
      <c r="W67" s="25">
        <f>+'Cu1'!W67</f>
        <v>0</v>
      </c>
      <c r="X67" s="25">
        <f>+'Cu1'!X67</f>
        <v>0</v>
      </c>
      <c r="Y67" s="22">
        <f>+'Cu1'!Y67</f>
        <v>6.51</v>
      </c>
      <c r="Z67" s="22">
        <f>+'Cu1'!Z67</f>
        <v>1</v>
      </c>
      <c r="AA67" s="22">
        <f>+'Cu1'!AA67</f>
        <v>0</v>
      </c>
      <c r="AB67" s="23">
        <f>+'Cu1'!AB67</f>
        <v>0</v>
      </c>
      <c r="AC67" s="23">
        <f>+'Cu1'!AC67</f>
        <v>0</v>
      </c>
      <c r="AD67" s="23">
        <f>+'Cu1'!AD67</f>
        <v>0</v>
      </c>
      <c r="AE67" s="22">
        <f>+'Cu1'!AE67</f>
        <v>0</v>
      </c>
      <c r="AF67" s="22">
        <f>+'Cu1'!AF67</f>
        <v>0</v>
      </c>
      <c r="AG67" s="23">
        <f>+'Cu1'!AG67</f>
        <v>0</v>
      </c>
      <c r="AH67" s="23">
        <f>+'Cu1'!AH67</f>
        <v>0</v>
      </c>
      <c r="AI67" s="23">
        <f>+'Cu1'!AI67</f>
        <v>0</v>
      </c>
      <c r="AJ67" s="23">
        <f>+'Cu1'!AJ67</f>
        <v>0</v>
      </c>
      <c r="AK67" s="23">
        <f>+'Cu1'!AK67</f>
        <v>0</v>
      </c>
      <c r="AL67" s="23">
        <f>+'Cu1'!AL67</f>
        <v>0</v>
      </c>
      <c r="AM67" s="23">
        <f>+'Cu1'!AM67</f>
        <v>0</v>
      </c>
      <c r="AN67" s="23">
        <f>+'Cu1'!AN67</f>
        <v>0</v>
      </c>
      <c r="AO67" s="23">
        <f>+'Cu1'!AO67</f>
        <v>0</v>
      </c>
      <c r="AP67" s="23">
        <f>+'Cu1'!AP67</f>
        <v>0</v>
      </c>
      <c r="AQ67" s="23">
        <f>+'Cu1'!AQ67</f>
        <v>0</v>
      </c>
      <c r="AR67" s="23">
        <f>+'Cu1'!AR67</f>
        <v>0</v>
      </c>
      <c r="AS67" s="23">
        <f>+'Cu1'!AS67</f>
        <v>0</v>
      </c>
      <c r="AT67" s="23">
        <f>+'Cu1'!AT67</f>
        <v>0</v>
      </c>
      <c r="AU67" s="23">
        <f>+'Cu1'!AU67</f>
        <v>0</v>
      </c>
      <c r="AV67">
        <f>+'Cu1'!AV67</f>
        <v>0</v>
      </c>
      <c r="AW67">
        <f>+'Cu1'!AW67</f>
        <v>0</v>
      </c>
      <c r="AX67">
        <f>+'Cu1'!AX67</f>
        <v>0</v>
      </c>
      <c r="AY67">
        <f>+'Cu1'!AY67</f>
        <v>0</v>
      </c>
      <c r="AZ67">
        <f>+'Cu1'!AZ67</f>
        <v>0</v>
      </c>
      <c r="BA67">
        <f>+'Cu1'!BA67</f>
        <v>0</v>
      </c>
      <c r="BB67">
        <f>+'Cu1'!BB67</f>
        <v>0</v>
      </c>
      <c r="BC67">
        <f>+'Cu1'!BC67</f>
        <v>0</v>
      </c>
      <c r="BD67">
        <f>+'Cu1'!BD67</f>
        <v>0</v>
      </c>
      <c r="BE67">
        <f>+'Cu1'!BE67</f>
        <v>0</v>
      </c>
      <c r="BF67">
        <f>+'Cu1'!BF67</f>
        <v>0</v>
      </c>
      <c r="BG67">
        <f>+'Cu1'!BG67</f>
        <v>0</v>
      </c>
    </row>
    <row r="68" spans="1:59" s="40" customFormat="1" hidden="1">
      <c r="A68" s="36">
        <f>+'Cu1'!A68</f>
        <v>19</v>
      </c>
      <c r="B68" s="36">
        <f>+'Cu1'!B68</f>
        <v>380</v>
      </c>
      <c r="C68" s="29" t="str">
        <f>+'Cu1'!C68</f>
        <v>PLANTACIÓ</v>
      </c>
      <c r="D68" s="29" t="str">
        <f>+'Cu1'!D68</f>
        <v>Plantació manual carbassa</v>
      </c>
      <c r="E68" s="37">
        <f>+'Cu1'!E68</f>
        <v>2500</v>
      </c>
      <c r="F68" s="28">
        <f>+'Cu1'!F68</f>
        <v>3.125</v>
      </c>
      <c r="G68" s="28">
        <f>+'Cu1'!G68</f>
        <v>0</v>
      </c>
      <c r="H68" s="28">
        <f>+'Cu1'!H68</f>
        <v>0</v>
      </c>
      <c r="I68" s="28">
        <f>+'Cu1'!I68</f>
        <v>0</v>
      </c>
      <c r="J68" s="28">
        <f>+'Cu1'!J68</f>
        <v>0</v>
      </c>
      <c r="K68" s="28">
        <f>+'Cu1'!K68</f>
        <v>0</v>
      </c>
      <c r="L68" s="28">
        <f>+'Cu1'!L68</f>
        <v>0</v>
      </c>
      <c r="M68" s="28">
        <f>+'Cu1'!M68</f>
        <v>0</v>
      </c>
      <c r="N68" s="28">
        <f>+'Cu1'!N68</f>
        <v>0</v>
      </c>
      <c r="O68" s="29">
        <f>+'Cu1'!O68</f>
        <v>0</v>
      </c>
      <c r="P68" s="30">
        <f>+'Cu1'!P68</f>
        <v>0</v>
      </c>
      <c r="Q68" s="28">
        <f>+'Cu1'!Q68</f>
        <v>0</v>
      </c>
      <c r="R68" s="20">
        <f>+'Cu1'!R68</f>
        <v>0</v>
      </c>
      <c r="S68" s="30">
        <f>+'Cu1'!S68</f>
        <v>0</v>
      </c>
      <c r="T68" s="20">
        <f>+'Cu1'!T68</f>
        <v>0</v>
      </c>
      <c r="U68" s="30">
        <f>+'Cu1'!U68</f>
        <v>0</v>
      </c>
      <c r="V68" s="20">
        <f>+'Cu1'!V68</f>
        <v>0</v>
      </c>
      <c r="W68" s="20">
        <f>+'Cu1'!W68</f>
        <v>2500</v>
      </c>
      <c r="X68" s="20">
        <f>+'Cu1'!X68</f>
        <v>0</v>
      </c>
      <c r="Y68" s="28">
        <f>+'Cu1'!Y68</f>
        <v>3.125</v>
      </c>
      <c r="Z68" s="28">
        <f>+'Cu1'!Z68</f>
        <v>1</v>
      </c>
      <c r="AA68" s="28">
        <f>+'Cu1'!AA68</f>
        <v>0</v>
      </c>
      <c r="AB68" s="29">
        <f>+'Cu1'!AB68</f>
        <v>0</v>
      </c>
      <c r="AC68" s="29">
        <f>+'Cu1'!AC68</f>
        <v>0</v>
      </c>
      <c r="AD68" s="29">
        <f>+'Cu1'!AD68</f>
        <v>0</v>
      </c>
      <c r="AE68" s="28">
        <f>+'Cu1'!AE68</f>
        <v>0</v>
      </c>
      <c r="AF68" s="28">
        <f>+'Cu1'!AF68</f>
        <v>0</v>
      </c>
      <c r="AG68" s="29">
        <f>+'Cu1'!AG68</f>
        <v>0</v>
      </c>
      <c r="AH68" s="29">
        <f>+'Cu1'!AH68</f>
        <v>0</v>
      </c>
      <c r="AI68" s="29">
        <f>+'Cu1'!AI68</f>
        <v>0</v>
      </c>
      <c r="AJ68" s="29">
        <f>+'Cu1'!AJ68</f>
        <v>0</v>
      </c>
      <c r="AK68" s="29">
        <f>+'Cu1'!AK68</f>
        <v>0</v>
      </c>
      <c r="AL68" s="29">
        <f>+'Cu1'!AL68</f>
        <v>0</v>
      </c>
      <c r="AM68" s="29">
        <f>+'Cu1'!AM68</f>
        <v>0</v>
      </c>
      <c r="AN68" s="29">
        <f>+'Cu1'!AN68</f>
        <v>0</v>
      </c>
      <c r="AO68" s="29">
        <f>+'Cu1'!AO68</f>
        <v>0</v>
      </c>
      <c r="AP68" s="29">
        <f>+'Cu1'!AP68</f>
        <v>0</v>
      </c>
      <c r="AQ68" s="29">
        <f>+'Cu1'!AQ68</f>
        <v>0</v>
      </c>
      <c r="AR68" s="29">
        <f>+'Cu1'!AR68</f>
        <v>0</v>
      </c>
      <c r="AS68" s="29">
        <f>+'Cu1'!AS68</f>
        <v>0</v>
      </c>
      <c r="AT68" s="29">
        <f>+'Cu1'!AT68</f>
        <v>0</v>
      </c>
      <c r="AU68" s="29">
        <f>+'Cu1'!AU68</f>
        <v>0</v>
      </c>
      <c r="AV68" s="40">
        <f>+'Cu1'!AV68</f>
        <v>0</v>
      </c>
      <c r="AW68" s="40">
        <f>+'Cu1'!AW68</f>
        <v>0</v>
      </c>
      <c r="AX68" s="40">
        <f>+'Cu1'!AX68</f>
        <v>0</v>
      </c>
      <c r="AY68" s="40">
        <f>+'Cu1'!AY68</f>
        <v>0</v>
      </c>
      <c r="AZ68" s="40">
        <f>+'Cu1'!AZ68</f>
        <v>0</v>
      </c>
      <c r="BA68" s="40">
        <f>+'Cu1'!BA68</f>
        <v>0</v>
      </c>
      <c r="BB68" s="40">
        <f>+'Cu1'!BB68</f>
        <v>0</v>
      </c>
      <c r="BC68" s="40">
        <f>+'Cu1'!BC68</f>
        <v>0</v>
      </c>
      <c r="BD68" s="40">
        <f>+'Cu1'!BD68</f>
        <v>0</v>
      </c>
      <c r="BE68" s="40">
        <f>+'Cu1'!BE68</f>
        <v>0</v>
      </c>
      <c r="BF68" s="40">
        <f>+'Cu1'!BF68</f>
        <v>0</v>
      </c>
      <c r="BG68" s="40">
        <f>+'Cu1'!BG68</f>
        <v>0</v>
      </c>
    </row>
    <row r="69" spans="1:59" hidden="1">
      <c r="A69" s="36">
        <f>+'Cu1'!A69</f>
        <v>20</v>
      </c>
      <c r="B69" s="35">
        <f>+'Cu1'!B69</f>
        <v>390</v>
      </c>
      <c r="C69" s="23" t="str">
        <f>+'Cu1'!C69</f>
        <v>PLANTACIÓ</v>
      </c>
      <c r="D69" s="23" t="str">
        <f>+'Cu1'!D69</f>
        <v>Sembra manual carbassa</v>
      </c>
      <c r="E69" s="21">
        <f>+'Cu1'!E69</f>
        <v>2500</v>
      </c>
      <c r="F69" s="22">
        <f>+'Cu1'!F69</f>
        <v>2</v>
      </c>
      <c r="G69" s="22">
        <f>+'Cu1'!G69</f>
        <v>0</v>
      </c>
      <c r="H69" s="22">
        <f>+'Cu1'!H69</f>
        <v>0</v>
      </c>
      <c r="I69" s="22">
        <f>+'Cu1'!I69</f>
        <v>0</v>
      </c>
      <c r="J69" s="22">
        <f>+'Cu1'!J69</f>
        <v>0</v>
      </c>
      <c r="K69" s="22">
        <f>+'Cu1'!K69</f>
        <v>0</v>
      </c>
      <c r="L69" s="22">
        <f>+'Cu1'!L69</f>
        <v>0</v>
      </c>
      <c r="M69" s="22">
        <f>+'Cu1'!M69</f>
        <v>0</v>
      </c>
      <c r="N69" s="22">
        <f>+'Cu1'!N69</f>
        <v>0</v>
      </c>
      <c r="O69" s="23">
        <f>+'Cu1'!O69</f>
        <v>0</v>
      </c>
      <c r="P69" s="24">
        <f>+'Cu1'!P69</f>
        <v>0</v>
      </c>
      <c r="Q69" s="22">
        <f>+'Cu1'!Q69</f>
        <v>0</v>
      </c>
      <c r="R69" s="25">
        <f>+'Cu1'!R69</f>
        <v>0</v>
      </c>
      <c r="S69" s="24">
        <f>+'Cu1'!S69</f>
        <v>0</v>
      </c>
      <c r="T69" s="25">
        <f>+'Cu1'!T69</f>
        <v>0</v>
      </c>
      <c r="U69" s="24">
        <f>+'Cu1'!U69</f>
        <v>0</v>
      </c>
      <c r="V69" s="25">
        <f>+'Cu1'!V69</f>
        <v>0</v>
      </c>
      <c r="W69" s="25">
        <f>+'Cu1'!W69</f>
        <v>0</v>
      </c>
      <c r="X69" s="25">
        <f>+'Cu1'!X69</f>
        <v>7500</v>
      </c>
      <c r="Y69" s="22">
        <f>+'Cu1'!Y69</f>
        <v>2</v>
      </c>
      <c r="Z69" s="22">
        <f>+'Cu1'!Z69</f>
        <v>1</v>
      </c>
      <c r="AA69" s="22">
        <f>+'Cu1'!AA69</f>
        <v>0</v>
      </c>
      <c r="AB69" s="23">
        <f>+'Cu1'!AB69</f>
        <v>0</v>
      </c>
      <c r="AC69" s="23">
        <f>+'Cu1'!AC69</f>
        <v>0</v>
      </c>
      <c r="AD69" s="23">
        <f>+'Cu1'!AD69</f>
        <v>0</v>
      </c>
      <c r="AE69" s="22">
        <f>+'Cu1'!AE69</f>
        <v>0</v>
      </c>
      <c r="AF69" s="22">
        <f>+'Cu1'!AF69</f>
        <v>0</v>
      </c>
      <c r="AG69" s="23">
        <f>+'Cu1'!AG69</f>
        <v>0</v>
      </c>
      <c r="AH69" s="23">
        <f>+'Cu1'!AH69</f>
        <v>0</v>
      </c>
      <c r="AI69" s="23">
        <f>+'Cu1'!AI69</f>
        <v>0</v>
      </c>
      <c r="AJ69" s="23">
        <f>+'Cu1'!AJ69</f>
        <v>0</v>
      </c>
      <c r="AK69" s="23">
        <f>+'Cu1'!AK69</f>
        <v>0</v>
      </c>
      <c r="AL69" s="23">
        <f>+'Cu1'!AL69</f>
        <v>0</v>
      </c>
      <c r="AM69" s="23">
        <f>+'Cu1'!AM69</f>
        <v>0</v>
      </c>
      <c r="AN69" s="23">
        <f>+'Cu1'!AN69</f>
        <v>0</v>
      </c>
      <c r="AO69" s="23">
        <f>+'Cu1'!AO69</f>
        <v>0</v>
      </c>
      <c r="AP69" s="23">
        <f>+'Cu1'!AP69</f>
        <v>0</v>
      </c>
      <c r="AQ69" s="23">
        <f>+'Cu1'!AQ69</f>
        <v>0</v>
      </c>
      <c r="AR69" s="23">
        <f>+'Cu1'!AR69</f>
        <v>0</v>
      </c>
      <c r="AS69" s="23">
        <f>+'Cu1'!AS69</f>
        <v>0</v>
      </c>
      <c r="AT69" s="23">
        <f>+'Cu1'!AT69</f>
        <v>0</v>
      </c>
      <c r="AU69" s="23">
        <f>+'Cu1'!AU69</f>
        <v>0</v>
      </c>
      <c r="AV69">
        <f>+'Cu1'!AV69</f>
        <v>0</v>
      </c>
      <c r="AW69">
        <f>+'Cu1'!AW69</f>
        <v>0</v>
      </c>
      <c r="AX69">
        <f>+'Cu1'!AX69</f>
        <v>0</v>
      </c>
      <c r="AY69">
        <f>+'Cu1'!AY69</f>
        <v>0</v>
      </c>
      <c r="AZ69">
        <f>+'Cu1'!AZ69</f>
        <v>0</v>
      </c>
      <c r="BA69">
        <f>+'Cu1'!BA69</f>
        <v>0</v>
      </c>
      <c r="BB69">
        <f>+'Cu1'!BB69</f>
        <v>0</v>
      </c>
      <c r="BC69">
        <f>+'Cu1'!BC69</f>
        <v>0</v>
      </c>
      <c r="BD69">
        <f>+'Cu1'!BD69</f>
        <v>0</v>
      </c>
      <c r="BE69">
        <f>+'Cu1'!BE69</f>
        <v>0</v>
      </c>
      <c r="BF69">
        <f>+'Cu1'!BF69</f>
        <v>0</v>
      </c>
      <c r="BG69">
        <f>+'Cu1'!BG69</f>
        <v>0</v>
      </c>
    </row>
    <row r="70" spans="1:59" hidden="1">
      <c r="A70" s="36">
        <f>+'Cu1'!A70</f>
        <v>21</v>
      </c>
      <c r="B70" s="36">
        <f>+'Cu1'!B70</f>
        <v>410</v>
      </c>
      <c r="C70" s="29" t="str">
        <f>+'Cu1'!C70</f>
        <v>REG</v>
      </c>
      <c r="D70" s="29" t="str">
        <f>+'Cu1'!D70</f>
        <v>Instal.lació sistema de reg amb cinta (1 m per m2)</v>
      </c>
      <c r="E70" s="37">
        <f>+'Cu1'!E70</f>
        <v>2500</v>
      </c>
      <c r="F70" s="28">
        <f>+'Cu1'!F70</f>
        <v>0</v>
      </c>
      <c r="G70" s="28">
        <f>+'Cu1'!G70</f>
        <v>0</v>
      </c>
      <c r="H70" s="28">
        <f>+'Cu1'!H70</f>
        <v>0</v>
      </c>
      <c r="I70" s="28">
        <f>+'Cu1'!I70</f>
        <v>1.5</v>
      </c>
      <c r="J70" s="28">
        <f>+'Cu1'!J70</f>
        <v>0</v>
      </c>
      <c r="K70" s="28">
        <f>+'Cu1'!K70</f>
        <v>0</v>
      </c>
      <c r="L70" s="28">
        <f>+'Cu1'!L70</f>
        <v>0</v>
      </c>
      <c r="M70" s="28">
        <f>+'Cu1'!M70</f>
        <v>0</v>
      </c>
      <c r="N70" s="28">
        <f>+'Cu1'!N70</f>
        <v>0</v>
      </c>
      <c r="O70" s="29">
        <f>+'Cu1'!O70</f>
        <v>0</v>
      </c>
      <c r="P70" s="30">
        <f>+'Cu1'!P70</f>
        <v>0</v>
      </c>
      <c r="Q70" s="28">
        <f>+'Cu1'!Q70</f>
        <v>0</v>
      </c>
      <c r="R70" s="29">
        <f>+'Cu1'!R70</f>
        <v>0</v>
      </c>
      <c r="S70" s="29">
        <f>+'Cu1'!S70</f>
        <v>0</v>
      </c>
      <c r="T70" s="29">
        <f>+'Cu1'!T70</f>
        <v>0</v>
      </c>
      <c r="U70" s="29">
        <f>+'Cu1'!U70</f>
        <v>0</v>
      </c>
      <c r="V70" s="29">
        <f>+'Cu1'!V70</f>
        <v>0</v>
      </c>
      <c r="W70" s="29">
        <f>+'Cu1'!W70</f>
        <v>0</v>
      </c>
      <c r="X70" s="29">
        <f>+'Cu1'!X70</f>
        <v>0</v>
      </c>
      <c r="Y70" s="29">
        <f>+'Cu1'!Y70</f>
        <v>0</v>
      </c>
      <c r="Z70" s="28">
        <f>+'Cu1'!Z70</f>
        <v>1.5</v>
      </c>
      <c r="AA70" s="28">
        <f>+'Cu1'!AA70</f>
        <v>0</v>
      </c>
      <c r="AB70" s="38">
        <f>+'Cu1'!AB70</f>
        <v>2500</v>
      </c>
      <c r="AC70" s="38">
        <f>+'Cu1'!AC70</f>
        <v>0</v>
      </c>
      <c r="AD70" s="38">
        <f>+'Cu1'!AD70</f>
        <v>0</v>
      </c>
      <c r="AE70" s="28">
        <f>+'Cu1'!AE70</f>
        <v>0</v>
      </c>
      <c r="AF70" s="28">
        <f>+'Cu1'!AF70</f>
        <v>0</v>
      </c>
      <c r="AG70" s="29">
        <f>+'Cu1'!AG70</f>
        <v>0</v>
      </c>
      <c r="AH70" s="29">
        <f>+'Cu1'!AH70</f>
        <v>0</v>
      </c>
      <c r="AI70" s="29">
        <f>+'Cu1'!AI70</f>
        <v>0</v>
      </c>
      <c r="AJ70" s="29">
        <f>+'Cu1'!AJ70</f>
        <v>0</v>
      </c>
      <c r="AK70" s="29">
        <f>+'Cu1'!AK70</f>
        <v>0</v>
      </c>
      <c r="AL70" s="29">
        <f>+'Cu1'!AL70</f>
        <v>0</v>
      </c>
      <c r="AM70" s="29">
        <f>+'Cu1'!AM70</f>
        <v>0</v>
      </c>
      <c r="AN70" s="29">
        <f>+'Cu1'!AN70</f>
        <v>0</v>
      </c>
      <c r="AO70" s="29">
        <f>+'Cu1'!AO70</f>
        <v>0</v>
      </c>
      <c r="AP70" s="29">
        <f>+'Cu1'!AP70</f>
        <v>0</v>
      </c>
      <c r="AQ70" s="29">
        <f>+'Cu1'!AQ70</f>
        <v>0</v>
      </c>
      <c r="AR70" s="29">
        <f>+'Cu1'!AR70</f>
        <v>0</v>
      </c>
      <c r="AS70" s="29">
        <f>+'Cu1'!AS70</f>
        <v>0</v>
      </c>
      <c r="AT70" s="29">
        <f>+'Cu1'!AT70</f>
        <v>0</v>
      </c>
      <c r="AU70" s="29">
        <f>+'Cu1'!AU70</f>
        <v>0</v>
      </c>
      <c r="AV70">
        <f>+'Cu1'!AV70</f>
        <v>0</v>
      </c>
      <c r="AW70">
        <f>+'Cu1'!AW70</f>
        <v>0</v>
      </c>
      <c r="AX70">
        <f>+'Cu1'!AX70</f>
        <v>0</v>
      </c>
      <c r="AY70">
        <f>+'Cu1'!AY70</f>
        <v>0</v>
      </c>
      <c r="AZ70">
        <f>+'Cu1'!AZ70</f>
        <v>0</v>
      </c>
      <c r="BA70">
        <f>+'Cu1'!BA70</f>
        <v>0</v>
      </c>
      <c r="BB70">
        <f>+'Cu1'!BB70</f>
        <v>0</v>
      </c>
      <c r="BC70">
        <f>+'Cu1'!BC70</f>
        <v>0</v>
      </c>
      <c r="BD70">
        <f>+'Cu1'!BD70</f>
        <v>0</v>
      </c>
      <c r="BE70">
        <f>+'Cu1'!BE70</f>
        <v>0</v>
      </c>
      <c r="BF70">
        <f>+'Cu1'!BF70</f>
        <v>0</v>
      </c>
      <c r="BG70">
        <f>+'Cu1'!BG70</f>
        <v>0</v>
      </c>
    </row>
    <row r="71" spans="1:59" hidden="1">
      <c r="A71" s="36">
        <f>+'Cu1'!A71</f>
        <v>22</v>
      </c>
      <c r="B71" s="33">
        <f>+'Cu1'!B71</f>
        <v>420</v>
      </c>
      <c r="C71" s="7" t="str">
        <f>+'Cu1'!C71</f>
        <v>REG</v>
      </c>
      <c r="D71" s="7" t="str">
        <f>+'Cu1'!D71</f>
        <v>Instal.lació sistema de reg amb cinta (1,6 m per m2)</v>
      </c>
      <c r="E71" s="8">
        <f>+'Cu1'!E71</f>
        <v>2500</v>
      </c>
      <c r="F71" s="9">
        <f>+'Cu1'!F71</f>
        <v>0</v>
      </c>
      <c r="G71" s="9">
        <f>+'Cu1'!G71</f>
        <v>0</v>
      </c>
      <c r="H71" s="9">
        <f>+'Cu1'!H71</f>
        <v>0</v>
      </c>
      <c r="I71" s="9">
        <f>+'Cu1'!I71</f>
        <v>2.4000000000000004</v>
      </c>
      <c r="J71" s="9">
        <f>+'Cu1'!J71</f>
        <v>0</v>
      </c>
      <c r="K71" s="9">
        <f>+'Cu1'!K71</f>
        <v>0</v>
      </c>
      <c r="L71" s="9">
        <f>+'Cu1'!L71</f>
        <v>0</v>
      </c>
      <c r="M71" s="9">
        <f>+'Cu1'!M71</f>
        <v>0</v>
      </c>
      <c r="N71" s="9">
        <f>+'Cu1'!N71</f>
        <v>0</v>
      </c>
      <c r="O71" s="7">
        <f>+'Cu1'!O71</f>
        <v>0</v>
      </c>
      <c r="P71" s="19">
        <f>+'Cu1'!P71</f>
        <v>0</v>
      </c>
      <c r="Q71" s="9">
        <f>+'Cu1'!Q71</f>
        <v>0</v>
      </c>
      <c r="R71" s="7">
        <f>+'Cu1'!R71</f>
        <v>0</v>
      </c>
      <c r="S71" s="7">
        <f>+'Cu1'!S71</f>
        <v>0</v>
      </c>
      <c r="T71" s="7">
        <f>+'Cu1'!T71</f>
        <v>0</v>
      </c>
      <c r="U71" s="7">
        <f>+'Cu1'!U71</f>
        <v>0</v>
      </c>
      <c r="V71" s="7">
        <f>+'Cu1'!V71</f>
        <v>0</v>
      </c>
      <c r="W71" s="7">
        <f>+'Cu1'!W71</f>
        <v>0</v>
      </c>
      <c r="X71" s="7">
        <f>+'Cu1'!X71</f>
        <v>0</v>
      </c>
      <c r="Y71" s="7">
        <f>+'Cu1'!Y71</f>
        <v>0</v>
      </c>
      <c r="Z71" s="9">
        <f>+'Cu1'!Z71</f>
        <v>2.4000000000000004</v>
      </c>
      <c r="AA71" s="9">
        <f>+'Cu1'!AA71</f>
        <v>0</v>
      </c>
      <c r="AB71" s="16">
        <f>+'Cu1'!AB71</f>
        <v>4000</v>
      </c>
      <c r="AC71" s="16">
        <f>+'Cu1'!AC71</f>
        <v>0</v>
      </c>
      <c r="AD71" s="16">
        <f>+'Cu1'!AD71</f>
        <v>0</v>
      </c>
      <c r="AE71" s="9">
        <f>+'Cu1'!AE71</f>
        <v>0</v>
      </c>
      <c r="AF71" s="9">
        <f>+'Cu1'!AF71</f>
        <v>0</v>
      </c>
      <c r="AG71" s="7">
        <f>+'Cu1'!AG71</f>
        <v>0</v>
      </c>
      <c r="AH71" s="7">
        <f>+'Cu1'!AH71</f>
        <v>0</v>
      </c>
      <c r="AI71" s="7">
        <f>+'Cu1'!AI71</f>
        <v>0</v>
      </c>
      <c r="AJ71" s="7">
        <f>+'Cu1'!AJ71</f>
        <v>0</v>
      </c>
      <c r="AK71" s="7">
        <f>+'Cu1'!AK71</f>
        <v>0</v>
      </c>
      <c r="AL71" s="7">
        <f>+'Cu1'!AL71</f>
        <v>0</v>
      </c>
      <c r="AM71" s="7">
        <f>+'Cu1'!AM71</f>
        <v>0</v>
      </c>
      <c r="AN71" s="7">
        <f>+'Cu1'!AN71</f>
        <v>0</v>
      </c>
      <c r="AO71" s="7">
        <f>+'Cu1'!AO71</f>
        <v>0</v>
      </c>
      <c r="AP71" s="7">
        <f>+'Cu1'!AP71</f>
        <v>0</v>
      </c>
      <c r="AQ71" s="7">
        <f>+'Cu1'!AQ71</f>
        <v>0</v>
      </c>
      <c r="AR71" s="7">
        <f>+'Cu1'!AR71</f>
        <v>0</v>
      </c>
      <c r="AS71" s="7">
        <f>+'Cu1'!AS71</f>
        <v>0</v>
      </c>
      <c r="AT71" s="7">
        <f>+'Cu1'!AT71</f>
        <v>0</v>
      </c>
      <c r="AU71" s="7">
        <f>+'Cu1'!AU71</f>
        <v>0</v>
      </c>
      <c r="AV71">
        <f>+'Cu1'!AV71</f>
        <v>0</v>
      </c>
      <c r="AW71">
        <f>+'Cu1'!AW71</f>
        <v>0</v>
      </c>
      <c r="AX71">
        <f>+'Cu1'!AX71</f>
        <v>0</v>
      </c>
      <c r="AY71">
        <f>+'Cu1'!AY71</f>
        <v>0</v>
      </c>
      <c r="AZ71">
        <f>+'Cu1'!AZ71</f>
        <v>0</v>
      </c>
      <c r="BA71">
        <f>+'Cu1'!BA71</f>
        <v>0</v>
      </c>
      <c r="BB71">
        <f>+'Cu1'!BB71</f>
        <v>0</v>
      </c>
      <c r="BC71">
        <f>+'Cu1'!BC71</f>
        <v>0</v>
      </c>
      <c r="BD71">
        <f>+'Cu1'!BD71</f>
        <v>0</v>
      </c>
      <c r="BE71">
        <f>+'Cu1'!BE71</f>
        <v>0</v>
      </c>
      <c r="BF71">
        <f>+'Cu1'!BF71</f>
        <v>0</v>
      </c>
      <c r="BG71">
        <f>+'Cu1'!BG71</f>
        <v>0</v>
      </c>
    </row>
    <row r="72" spans="1:59" s="40" customFormat="1" hidden="1">
      <c r="A72" s="36">
        <f>+'Cu1'!A72</f>
        <v>23</v>
      </c>
      <c r="B72" s="36">
        <f>+'Cu1'!B72</f>
        <v>430</v>
      </c>
      <c r="C72" s="29" t="str">
        <f>+'Cu1'!C72</f>
        <v>REG</v>
      </c>
      <c r="D72" s="29" t="str">
        <f>+'Cu1'!D72</f>
        <v>Instal.lació sistema de reg aspersió</v>
      </c>
      <c r="E72" s="37">
        <f>+'Cu1'!E72</f>
        <v>2500</v>
      </c>
      <c r="F72" s="28">
        <f>+'Cu1'!F72</f>
        <v>3</v>
      </c>
      <c r="G72" s="28">
        <f>+'Cu1'!G72</f>
        <v>3</v>
      </c>
      <c r="H72" s="28">
        <f>+'Cu1'!H72</f>
        <v>0</v>
      </c>
      <c r="I72" s="28">
        <f>+'Cu1'!I72</f>
        <v>0</v>
      </c>
      <c r="J72" s="28">
        <f>+'Cu1'!J72</f>
        <v>0</v>
      </c>
      <c r="K72" s="28">
        <f>+'Cu1'!K72</f>
        <v>0</v>
      </c>
      <c r="L72" s="28">
        <f>+'Cu1'!L72</f>
        <v>0</v>
      </c>
      <c r="M72" s="28">
        <f>+'Cu1'!M72</f>
        <v>0</v>
      </c>
      <c r="N72" s="28">
        <f>+'Cu1'!N72</f>
        <v>3</v>
      </c>
      <c r="O72" s="29">
        <f>+'Cu1'!O72</f>
        <v>0</v>
      </c>
      <c r="P72" s="30">
        <f>+'Cu1'!P72</f>
        <v>0</v>
      </c>
      <c r="Q72" s="28">
        <f>+'Cu1'!Q72</f>
        <v>0</v>
      </c>
      <c r="R72" s="29">
        <f>+'Cu1'!R72</f>
        <v>0</v>
      </c>
      <c r="S72" s="29">
        <f>+'Cu1'!S72</f>
        <v>0</v>
      </c>
      <c r="T72" s="29">
        <f>+'Cu1'!T72</f>
        <v>0</v>
      </c>
      <c r="U72" s="29">
        <f>+'Cu1'!U72</f>
        <v>0</v>
      </c>
      <c r="V72" s="29">
        <f>+'Cu1'!V72</f>
        <v>0</v>
      </c>
      <c r="W72" s="29">
        <f>+'Cu1'!W72</f>
        <v>0</v>
      </c>
      <c r="X72" s="29">
        <f>+'Cu1'!X72</f>
        <v>0</v>
      </c>
      <c r="Y72" s="29">
        <f>+'Cu1'!Y72</f>
        <v>0</v>
      </c>
      <c r="Z72" s="28">
        <f>+'Cu1'!Z72</f>
        <v>0</v>
      </c>
      <c r="AA72" s="28">
        <f>+'Cu1'!AA72</f>
        <v>0</v>
      </c>
      <c r="AB72" s="38">
        <f>+'Cu1'!AB72</f>
        <v>0</v>
      </c>
      <c r="AC72" s="38">
        <f>+'Cu1'!AC72</f>
        <v>370</v>
      </c>
      <c r="AD72" s="38">
        <f>+'Cu1'!AD72</f>
        <v>0</v>
      </c>
      <c r="AE72" s="28">
        <f>+'Cu1'!AE72</f>
        <v>0</v>
      </c>
      <c r="AF72" s="28">
        <f>+'Cu1'!AF72</f>
        <v>0</v>
      </c>
      <c r="AG72" s="29">
        <f>+'Cu1'!AG72</f>
        <v>0</v>
      </c>
      <c r="AH72" s="29">
        <f>+'Cu1'!AH72</f>
        <v>0</v>
      </c>
      <c r="AI72" s="29">
        <f>+'Cu1'!AI72</f>
        <v>0</v>
      </c>
      <c r="AJ72" s="29">
        <f>+'Cu1'!AJ72</f>
        <v>0</v>
      </c>
      <c r="AK72" s="29">
        <f>+'Cu1'!AK72</f>
        <v>0</v>
      </c>
      <c r="AL72" s="29">
        <f>+'Cu1'!AL72</f>
        <v>0</v>
      </c>
      <c r="AM72" s="29">
        <f>+'Cu1'!AM72</f>
        <v>0</v>
      </c>
      <c r="AN72" s="29">
        <f>+'Cu1'!AN72</f>
        <v>0</v>
      </c>
      <c r="AO72" s="29">
        <f>+'Cu1'!AO72</f>
        <v>0</v>
      </c>
      <c r="AP72" s="29">
        <f>+'Cu1'!AP72</f>
        <v>0</v>
      </c>
      <c r="AQ72" s="29">
        <f>+'Cu1'!AQ72</f>
        <v>0</v>
      </c>
      <c r="AR72" s="29">
        <f>+'Cu1'!AR72</f>
        <v>0</v>
      </c>
      <c r="AS72" s="29">
        <f>+'Cu1'!AS72</f>
        <v>0</v>
      </c>
      <c r="AT72" s="29">
        <f>+'Cu1'!AT72</f>
        <v>0</v>
      </c>
      <c r="AU72" s="29">
        <f>+'Cu1'!AU72</f>
        <v>0</v>
      </c>
      <c r="AV72" s="40">
        <f>+'Cu1'!AV72</f>
        <v>0</v>
      </c>
      <c r="AW72" s="40">
        <f>+'Cu1'!AW72</f>
        <v>0</v>
      </c>
      <c r="AX72" s="40">
        <f>+'Cu1'!AX72</f>
        <v>0</v>
      </c>
      <c r="AY72" s="40">
        <f>+'Cu1'!AY72</f>
        <v>0</v>
      </c>
      <c r="AZ72" s="40">
        <f>+'Cu1'!AZ72</f>
        <v>0</v>
      </c>
      <c r="BA72" s="40">
        <f>+'Cu1'!BA72</f>
        <v>0</v>
      </c>
      <c r="BB72" s="40">
        <f>+'Cu1'!BB72</f>
        <v>0</v>
      </c>
      <c r="BC72" s="40">
        <f>+'Cu1'!BC72</f>
        <v>0</v>
      </c>
      <c r="BD72" s="40">
        <f>+'Cu1'!BD72</f>
        <v>0</v>
      </c>
      <c r="BE72" s="40">
        <f>+'Cu1'!BE72</f>
        <v>0</v>
      </c>
      <c r="BF72" s="40">
        <f>+'Cu1'!BF72</f>
        <v>0</v>
      </c>
      <c r="BG72" s="40">
        <f>+'Cu1'!BG72</f>
        <v>0</v>
      </c>
    </row>
    <row r="73" spans="1:59" s="39" customFormat="1" hidden="1">
      <c r="A73" s="36">
        <f>+'Cu1'!A73</f>
        <v>24</v>
      </c>
      <c r="B73" s="35">
        <f>+'Cu1'!B73</f>
        <v>440</v>
      </c>
      <c r="C73" s="23" t="str">
        <f>+'Cu1'!C73</f>
        <v>REG</v>
      </c>
      <c r="D73" s="23" t="str">
        <f>+'Cu1'!D73</f>
        <v>Reg (L/m2)</v>
      </c>
      <c r="E73" s="8">
        <f>+'Cu1'!E73</f>
        <v>2500</v>
      </c>
      <c r="F73" s="22">
        <f>+'Cu1'!F73</f>
        <v>0</v>
      </c>
      <c r="G73" s="22">
        <f>+'Cu1'!G73</f>
        <v>0</v>
      </c>
      <c r="H73" s="22">
        <f>+'Cu1'!H73</f>
        <v>0</v>
      </c>
      <c r="I73" s="22">
        <f>+'Cu1'!I73</f>
        <v>0</v>
      </c>
      <c r="J73" s="22">
        <f>+'Cu1'!J73</f>
        <v>0</v>
      </c>
      <c r="K73" s="22">
        <f>+'Cu1'!K73</f>
        <v>0</v>
      </c>
      <c r="L73" s="22">
        <f>+'Cu1'!L73</f>
        <v>0</v>
      </c>
      <c r="M73" s="22">
        <f>+'Cu1'!M73</f>
        <v>0</v>
      </c>
      <c r="N73" s="22">
        <f>+'Cu1'!N73</f>
        <v>0</v>
      </c>
      <c r="O73" s="23">
        <f>+'Cu1'!O73</f>
        <v>0</v>
      </c>
      <c r="P73" s="24">
        <f>+'Cu1'!P73</f>
        <v>0</v>
      </c>
      <c r="Q73" s="22">
        <f>+'Cu1'!Q73</f>
        <v>0</v>
      </c>
      <c r="R73" s="23">
        <f>+'Cu1'!R73</f>
        <v>0</v>
      </c>
      <c r="S73" s="23">
        <f>+'Cu1'!S73</f>
        <v>0</v>
      </c>
      <c r="T73" s="23">
        <f>+'Cu1'!T73</f>
        <v>0</v>
      </c>
      <c r="U73" s="23">
        <f>+'Cu1'!U73</f>
        <v>0</v>
      </c>
      <c r="V73" s="23">
        <f>+'Cu1'!V73</f>
        <v>0</v>
      </c>
      <c r="W73" s="23">
        <f>+'Cu1'!W73</f>
        <v>0</v>
      </c>
      <c r="X73" s="23">
        <f>+'Cu1'!X73</f>
        <v>0</v>
      </c>
      <c r="Y73" s="23">
        <f>+'Cu1'!Y73</f>
        <v>0</v>
      </c>
      <c r="Z73" s="22">
        <f>+'Cu1'!Z73</f>
        <v>0</v>
      </c>
      <c r="AA73" s="22">
        <f>+'Cu1'!AA73</f>
        <v>0</v>
      </c>
      <c r="AB73" s="23">
        <f>+'Cu1'!AB73</f>
        <v>0</v>
      </c>
      <c r="AC73" s="23">
        <f>+'Cu1'!AC73</f>
        <v>0</v>
      </c>
      <c r="AD73" s="94">
        <f>+'Cu1'!AD73</f>
        <v>2500</v>
      </c>
      <c r="AE73" s="22">
        <f>+'Cu1'!AE73</f>
        <v>0</v>
      </c>
      <c r="AF73" s="22">
        <f>+'Cu1'!AF73</f>
        <v>0</v>
      </c>
      <c r="AG73" s="23">
        <f>+'Cu1'!AG73</f>
        <v>0</v>
      </c>
      <c r="AH73" s="23">
        <f>+'Cu1'!AH73</f>
        <v>0</v>
      </c>
      <c r="AI73" s="23">
        <f>+'Cu1'!AI73</f>
        <v>0</v>
      </c>
      <c r="AJ73" s="23">
        <f>+'Cu1'!AJ73</f>
        <v>0</v>
      </c>
      <c r="AK73" s="23">
        <f>+'Cu1'!AK73</f>
        <v>0</v>
      </c>
      <c r="AL73" s="23">
        <f>+'Cu1'!AL73</f>
        <v>0</v>
      </c>
      <c r="AM73" s="23">
        <f>+'Cu1'!AM73</f>
        <v>0</v>
      </c>
      <c r="AN73" s="23">
        <f>+'Cu1'!AN73</f>
        <v>0</v>
      </c>
      <c r="AO73" s="23">
        <f>+'Cu1'!AO73</f>
        <v>0</v>
      </c>
      <c r="AP73" s="23">
        <f>+'Cu1'!AP73</f>
        <v>0</v>
      </c>
      <c r="AQ73" s="23">
        <f>+'Cu1'!AQ73</f>
        <v>0</v>
      </c>
      <c r="AR73" s="23">
        <f>+'Cu1'!AR73</f>
        <v>0</v>
      </c>
      <c r="AS73" s="23">
        <f>+'Cu1'!AS73</f>
        <v>0</v>
      </c>
      <c r="AT73" s="23">
        <f>+'Cu1'!AT73</f>
        <v>0</v>
      </c>
      <c r="AU73" s="23">
        <f>+'Cu1'!AU73</f>
        <v>0</v>
      </c>
      <c r="AV73" s="39">
        <f>+'Cu1'!AV73</f>
        <v>0</v>
      </c>
      <c r="AW73" s="39">
        <f>+'Cu1'!AW73</f>
        <v>0</v>
      </c>
      <c r="AX73" s="39">
        <f>+'Cu1'!AX73</f>
        <v>0</v>
      </c>
      <c r="AY73" s="39">
        <f>+'Cu1'!AY73</f>
        <v>0</v>
      </c>
      <c r="AZ73" s="39">
        <f>+'Cu1'!AZ73</f>
        <v>0</v>
      </c>
      <c r="BA73" s="39">
        <f>+'Cu1'!BA73</f>
        <v>0</v>
      </c>
      <c r="BB73" s="39">
        <f>+'Cu1'!BB73</f>
        <v>0</v>
      </c>
      <c r="BC73" s="39">
        <f>+'Cu1'!BC73</f>
        <v>0</v>
      </c>
      <c r="BD73" s="39">
        <f>+'Cu1'!BD73</f>
        <v>0</v>
      </c>
      <c r="BE73" s="39">
        <f>+'Cu1'!BE73</f>
        <v>0</v>
      </c>
      <c r="BF73" s="39">
        <f>+'Cu1'!BF73</f>
        <v>0</v>
      </c>
      <c r="BG73" s="39">
        <f>+'Cu1'!BG73</f>
        <v>0</v>
      </c>
    </row>
    <row r="74" spans="1:59" s="40" customFormat="1" hidden="1">
      <c r="A74" s="36">
        <f>+'Cu1'!A74</f>
        <v>25</v>
      </c>
      <c r="B74" s="36">
        <f>+'Cu1'!B74</f>
        <v>450</v>
      </c>
      <c r="C74" s="29" t="str">
        <f>+'Cu1'!C74</f>
        <v>REG</v>
      </c>
      <c r="D74" s="29" t="str">
        <f>+'Cu1'!D74</f>
        <v>posada en funcionament i parada</v>
      </c>
      <c r="E74" s="37">
        <f>+'Cu1'!E74</f>
        <v>2500</v>
      </c>
      <c r="F74" s="28">
        <f>+'Cu1'!F74</f>
        <v>0</v>
      </c>
      <c r="G74" s="28">
        <f>+'Cu1'!G74</f>
        <v>0</v>
      </c>
      <c r="H74" s="28">
        <f>+'Cu1'!H74</f>
        <v>0</v>
      </c>
      <c r="I74" s="28">
        <f>+'Cu1'!I74</f>
        <v>0</v>
      </c>
      <c r="J74" s="28">
        <f>+'Cu1'!J74</f>
        <v>0</v>
      </c>
      <c r="K74" s="28">
        <f>+'Cu1'!K74</f>
        <v>0</v>
      </c>
      <c r="L74" s="28">
        <f>+'Cu1'!L74</f>
        <v>0</v>
      </c>
      <c r="M74" s="28">
        <f>+'Cu1'!M74</f>
        <v>0</v>
      </c>
      <c r="N74" s="28">
        <f>+'Cu1'!N74</f>
        <v>0</v>
      </c>
      <c r="O74" s="29">
        <f>+'Cu1'!O74</f>
        <v>0</v>
      </c>
      <c r="P74" s="30">
        <f>+'Cu1'!P74</f>
        <v>0</v>
      </c>
      <c r="Q74" s="28">
        <f>+'Cu1'!Q74</f>
        <v>0</v>
      </c>
      <c r="R74" s="29">
        <f>+'Cu1'!R74</f>
        <v>0</v>
      </c>
      <c r="S74" s="29">
        <f>+'Cu1'!S74</f>
        <v>0</v>
      </c>
      <c r="T74" s="29">
        <f>+'Cu1'!T74</f>
        <v>0</v>
      </c>
      <c r="U74" s="29">
        <f>+'Cu1'!U74</f>
        <v>0</v>
      </c>
      <c r="V74" s="29">
        <f>+'Cu1'!V74</f>
        <v>0</v>
      </c>
      <c r="W74" s="29">
        <f>+'Cu1'!W74</f>
        <v>0</v>
      </c>
      <c r="X74" s="29">
        <f>+'Cu1'!X74</f>
        <v>0</v>
      </c>
      <c r="Y74" s="29">
        <f>+'Cu1'!Y74</f>
        <v>0</v>
      </c>
      <c r="Z74" s="28">
        <f>+'Cu1'!Z74</f>
        <v>0</v>
      </c>
      <c r="AA74" s="28">
        <f>+'Cu1'!AA74</f>
        <v>0</v>
      </c>
      <c r="AB74" s="29">
        <f>+'Cu1'!AB74</f>
        <v>0</v>
      </c>
      <c r="AC74" s="29">
        <f>+'Cu1'!AC74</f>
        <v>0</v>
      </c>
      <c r="AD74" s="29">
        <f>+'Cu1'!AD74</f>
        <v>0</v>
      </c>
      <c r="AE74" s="28">
        <f>+'Cu1'!AE74</f>
        <v>0</v>
      </c>
      <c r="AF74" s="28">
        <f>+'Cu1'!AF74</f>
        <v>0</v>
      </c>
      <c r="AG74" s="29">
        <f>+'Cu1'!AG74</f>
        <v>0</v>
      </c>
      <c r="AH74" s="29">
        <f>+'Cu1'!AH74</f>
        <v>0</v>
      </c>
      <c r="AI74" s="29">
        <f>+'Cu1'!AI74</f>
        <v>0</v>
      </c>
      <c r="AJ74" s="29">
        <f>+'Cu1'!AJ74</f>
        <v>0</v>
      </c>
      <c r="AK74" s="29">
        <f>+'Cu1'!AK74</f>
        <v>0</v>
      </c>
      <c r="AL74" s="29">
        <f>+'Cu1'!AL74</f>
        <v>0</v>
      </c>
      <c r="AM74" s="29">
        <f>+'Cu1'!AM74</f>
        <v>0</v>
      </c>
      <c r="AN74" s="29">
        <f>+'Cu1'!AN74</f>
        <v>0</v>
      </c>
      <c r="AO74" s="29">
        <f>+'Cu1'!AO74</f>
        <v>0</v>
      </c>
      <c r="AP74" s="29">
        <f>+'Cu1'!AP74</f>
        <v>0</v>
      </c>
      <c r="AQ74" s="29">
        <f>+'Cu1'!AQ74</f>
        <v>0</v>
      </c>
      <c r="AR74" s="29">
        <f>+'Cu1'!AR74</f>
        <v>0</v>
      </c>
      <c r="AS74" s="29">
        <f>+'Cu1'!AS74</f>
        <v>0</v>
      </c>
      <c r="AT74" s="29">
        <f>+'Cu1'!AT74</f>
        <v>0</v>
      </c>
      <c r="AU74" s="29">
        <f>+'Cu1'!AU74</f>
        <v>0</v>
      </c>
      <c r="AV74" s="40">
        <f>+'Cu1'!AV74</f>
        <v>0</v>
      </c>
      <c r="AW74" s="40">
        <f>+'Cu1'!AW74</f>
        <v>0</v>
      </c>
      <c r="AX74" s="40">
        <f>+'Cu1'!AX74</f>
        <v>0</v>
      </c>
      <c r="AY74" s="40">
        <f>+'Cu1'!AY74</f>
        <v>0</v>
      </c>
      <c r="AZ74" s="40">
        <f>+'Cu1'!AZ74</f>
        <v>0</v>
      </c>
      <c r="BA74" s="40">
        <f>+'Cu1'!BA74</f>
        <v>0</v>
      </c>
      <c r="BB74" s="40">
        <f>+'Cu1'!BB74</f>
        <v>0</v>
      </c>
      <c r="BC74" s="40">
        <f>+'Cu1'!BC74</f>
        <v>0</v>
      </c>
      <c r="BD74" s="40">
        <f>+'Cu1'!BD74</f>
        <v>0</v>
      </c>
      <c r="BE74" s="40">
        <f>+'Cu1'!BE74</f>
        <v>0</v>
      </c>
      <c r="BF74" s="40">
        <f>+'Cu1'!BF74</f>
        <v>0</v>
      </c>
      <c r="BG74" s="40">
        <f>+'Cu1'!BG74</f>
        <v>0</v>
      </c>
    </row>
    <row r="75" spans="1:59" s="39" customFormat="1" hidden="1">
      <c r="A75" s="36">
        <f>+'Cu1'!A75</f>
        <v>26</v>
      </c>
      <c r="B75" s="35">
        <f>+'Cu1'!B75</f>
        <v>460</v>
      </c>
      <c r="C75" s="23" t="str">
        <f>+'Cu1'!C75</f>
        <v>REG</v>
      </c>
      <c r="D75" s="23" t="str">
        <f>+'Cu1'!D75</f>
        <v>Desinstal.lació sistema de reg amb cinta</v>
      </c>
      <c r="E75" s="21">
        <f>+'Cu1'!E75</f>
        <v>2500</v>
      </c>
      <c r="F75" s="22">
        <f>+'Cu1'!F75</f>
        <v>0</v>
      </c>
      <c r="G75" s="22">
        <f>+'Cu1'!G75</f>
        <v>0</v>
      </c>
      <c r="H75" s="22">
        <f>+'Cu1'!H75</f>
        <v>0</v>
      </c>
      <c r="I75" s="22">
        <f>+'Cu1'!I75</f>
        <v>1.5</v>
      </c>
      <c r="J75" s="22">
        <f>+'Cu1'!J75</f>
        <v>0</v>
      </c>
      <c r="K75" s="22">
        <f>+'Cu1'!K75</f>
        <v>0</v>
      </c>
      <c r="L75" s="22">
        <f>+'Cu1'!L75</f>
        <v>0</v>
      </c>
      <c r="M75" s="22">
        <f>+'Cu1'!M75</f>
        <v>0</v>
      </c>
      <c r="N75" s="22">
        <f>+'Cu1'!N75</f>
        <v>0</v>
      </c>
      <c r="O75" s="23">
        <f>+'Cu1'!O75</f>
        <v>0</v>
      </c>
      <c r="P75" s="24">
        <f>+'Cu1'!P75</f>
        <v>0</v>
      </c>
      <c r="Q75" s="22">
        <f>+'Cu1'!Q75</f>
        <v>0</v>
      </c>
      <c r="R75" s="23">
        <f>+'Cu1'!R75</f>
        <v>0</v>
      </c>
      <c r="S75" s="23">
        <f>+'Cu1'!S75</f>
        <v>0</v>
      </c>
      <c r="T75" s="23">
        <f>+'Cu1'!T75</f>
        <v>0</v>
      </c>
      <c r="U75" s="23">
        <f>+'Cu1'!U75</f>
        <v>0</v>
      </c>
      <c r="V75" s="23">
        <f>+'Cu1'!V75</f>
        <v>0</v>
      </c>
      <c r="W75" s="23">
        <f>+'Cu1'!W75</f>
        <v>0</v>
      </c>
      <c r="X75" s="23">
        <f>+'Cu1'!X75</f>
        <v>0</v>
      </c>
      <c r="Y75" s="23">
        <f>+'Cu1'!Y75</f>
        <v>0</v>
      </c>
      <c r="Z75" s="22">
        <f>+'Cu1'!Z75</f>
        <v>1.5</v>
      </c>
      <c r="AA75" s="22">
        <f>+'Cu1'!AA75</f>
        <v>0</v>
      </c>
      <c r="AB75" s="23">
        <f>+'Cu1'!AB75</f>
        <v>0</v>
      </c>
      <c r="AC75" s="23">
        <f>+'Cu1'!AC75</f>
        <v>0</v>
      </c>
      <c r="AD75" s="23">
        <f>+'Cu1'!AD75</f>
        <v>0</v>
      </c>
      <c r="AE75" s="22">
        <f>+'Cu1'!AE75</f>
        <v>0</v>
      </c>
      <c r="AF75" s="22">
        <f>+'Cu1'!AF75</f>
        <v>0</v>
      </c>
      <c r="AG75" s="23">
        <f>+'Cu1'!AG75</f>
        <v>0</v>
      </c>
      <c r="AH75" s="23">
        <f>+'Cu1'!AH75</f>
        <v>0</v>
      </c>
      <c r="AI75" s="23">
        <f>+'Cu1'!AI75</f>
        <v>0</v>
      </c>
      <c r="AJ75" s="23">
        <f>+'Cu1'!AJ75</f>
        <v>0</v>
      </c>
      <c r="AK75" s="23">
        <f>+'Cu1'!AK75</f>
        <v>0</v>
      </c>
      <c r="AL75" s="23">
        <f>+'Cu1'!AL75</f>
        <v>0</v>
      </c>
      <c r="AM75" s="23">
        <f>+'Cu1'!AM75</f>
        <v>0</v>
      </c>
      <c r="AN75" s="23">
        <f>+'Cu1'!AN75</f>
        <v>0</v>
      </c>
      <c r="AO75" s="23">
        <f>+'Cu1'!AO75</f>
        <v>0</v>
      </c>
      <c r="AP75" s="23">
        <f>+'Cu1'!AP75</f>
        <v>0</v>
      </c>
      <c r="AQ75" s="23">
        <f>+'Cu1'!AQ75</f>
        <v>0</v>
      </c>
      <c r="AR75" s="23">
        <f>+'Cu1'!AR75</f>
        <v>0</v>
      </c>
      <c r="AS75" s="23">
        <f>+'Cu1'!AS75</f>
        <v>0</v>
      </c>
      <c r="AT75" s="23">
        <f>+'Cu1'!AT75</f>
        <v>0</v>
      </c>
      <c r="AU75" s="23">
        <f>+'Cu1'!AU75</f>
        <v>0</v>
      </c>
      <c r="AV75" s="39">
        <f>+'Cu1'!AV75</f>
        <v>0</v>
      </c>
      <c r="AW75" s="39">
        <f>+'Cu1'!AW75</f>
        <v>0</v>
      </c>
      <c r="AX75" s="39">
        <f>+'Cu1'!AX75</f>
        <v>0</v>
      </c>
      <c r="AY75" s="39">
        <f>+'Cu1'!AY75</f>
        <v>0</v>
      </c>
      <c r="AZ75" s="39">
        <f>+'Cu1'!AZ75</f>
        <v>0</v>
      </c>
      <c r="BA75" s="39">
        <f>+'Cu1'!BA75</f>
        <v>0</v>
      </c>
      <c r="BB75" s="39">
        <f>+'Cu1'!BB75</f>
        <v>0</v>
      </c>
      <c r="BC75" s="39">
        <f>+'Cu1'!BC75</f>
        <v>0</v>
      </c>
      <c r="BD75" s="39">
        <f>+'Cu1'!BD75</f>
        <v>0</v>
      </c>
      <c r="BE75" s="39">
        <f>+'Cu1'!BE75</f>
        <v>0</v>
      </c>
      <c r="BF75" s="39">
        <f>+'Cu1'!BF75</f>
        <v>0</v>
      </c>
      <c r="BG75" s="39">
        <f>+'Cu1'!BG75</f>
        <v>0</v>
      </c>
    </row>
    <row r="76" spans="1:59" s="40" customFormat="1" hidden="1">
      <c r="A76" s="36">
        <f>+'Cu1'!A76</f>
        <v>27</v>
      </c>
      <c r="B76" s="36">
        <f>+'Cu1'!B76</f>
        <v>510</v>
      </c>
      <c r="C76" s="29" t="str">
        <f>+'Cu1'!C76</f>
        <v>TRACTAMENTS</v>
      </c>
      <c r="D76" s="29" t="str">
        <f>+'Cu1'!D76</f>
        <v>Tractament Bacillus + retenol +purí ortiga amb tractor i braços</v>
      </c>
      <c r="E76" s="37">
        <f>+'Cu1'!E76</f>
        <v>2500</v>
      </c>
      <c r="F76" s="28">
        <f>+'Cu1'!F76</f>
        <v>0</v>
      </c>
      <c r="G76" s="28">
        <f>+'Cu1'!G76</f>
        <v>0.625</v>
      </c>
      <c r="H76" s="28">
        <f>+'Cu1'!H76</f>
        <v>0</v>
      </c>
      <c r="I76" s="28">
        <f>+'Cu1'!I76</f>
        <v>0</v>
      </c>
      <c r="J76" s="28">
        <f>+'Cu1'!J76</f>
        <v>0</v>
      </c>
      <c r="K76" s="28">
        <f>+'Cu1'!K76</f>
        <v>0</v>
      </c>
      <c r="L76" s="28">
        <f>+'Cu1'!L76</f>
        <v>0</v>
      </c>
      <c r="M76" s="28">
        <f>+'Cu1'!M76</f>
        <v>0</v>
      </c>
      <c r="N76" s="28">
        <f>+'Cu1'!N76</f>
        <v>0</v>
      </c>
      <c r="O76" s="29">
        <f>+'Cu1'!O76</f>
        <v>0</v>
      </c>
      <c r="P76" s="30">
        <f>+'Cu1'!P76</f>
        <v>0</v>
      </c>
      <c r="Q76" s="28">
        <f>+'Cu1'!Q76</f>
        <v>0</v>
      </c>
      <c r="R76" s="29">
        <f>+'Cu1'!R76</f>
        <v>0</v>
      </c>
      <c r="S76" s="29">
        <f>+'Cu1'!S76</f>
        <v>0</v>
      </c>
      <c r="T76" s="29">
        <f>+'Cu1'!T76</f>
        <v>0</v>
      </c>
      <c r="U76" s="29">
        <f>+'Cu1'!U76</f>
        <v>0</v>
      </c>
      <c r="V76" s="29">
        <f>+'Cu1'!V76</f>
        <v>0</v>
      </c>
      <c r="W76" s="29">
        <f>+'Cu1'!W76</f>
        <v>0</v>
      </c>
      <c r="X76" s="29">
        <f>+'Cu1'!X76</f>
        <v>0</v>
      </c>
      <c r="Y76" s="29">
        <f>+'Cu1'!Y76</f>
        <v>0</v>
      </c>
      <c r="Z76" s="28">
        <f>+'Cu1'!Z76</f>
        <v>0</v>
      </c>
      <c r="AA76" s="28">
        <f>+'Cu1'!AA76</f>
        <v>0</v>
      </c>
      <c r="AB76" s="29">
        <f>+'Cu1'!AB76</f>
        <v>0</v>
      </c>
      <c r="AC76" s="29">
        <f>+'Cu1'!AC76</f>
        <v>0</v>
      </c>
      <c r="AD76" s="29">
        <f>+'Cu1'!AD76</f>
        <v>0</v>
      </c>
      <c r="AE76" s="28">
        <f>+'Cu1'!AE76</f>
        <v>0</v>
      </c>
      <c r="AF76" s="28">
        <f>+'Cu1'!AF76</f>
        <v>0</v>
      </c>
      <c r="AG76" s="31">
        <f>+'Cu1'!AG76</f>
        <v>0.375</v>
      </c>
      <c r="AH76" s="32">
        <f>+'Cu1'!AH76</f>
        <v>0.17500000000000002</v>
      </c>
      <c r="AI76" s="32">
        <f>+'Cu1'!AI76</f>
        <v>5</v>
      </c>
      <c r="AJ76" s="29">
        <f>+'Cu1'!AJ76</f>
        <v>0</v>
      </c>
      <c r="AK76" s="29">
        <f>+'Cu1'!AK76</f>
        <v>0</v>
      </c>
      <c r="AL76" s="29">
        <f>+'Cu1'!AL76</f>
        <v>0</v>
      </c>
      <c r="AM76" s="29">
        <f>+'Cu1'!AM76</f>
        <v>0</v>
      </c>
      <c r="AN76" s="29">
        <f>+'Cu1'!AN76</f>
        <v>0</v>
      </c>
      <c r="AO76" s="29">
        <f>+'Cu1'!AO76</f>
        <v>0</v>
      </c>
      <c r="AP76" s="29">
        <f>+'Cu1'!AP76</f>
        <v>0</v>
      </c>
      <c r="AQ76" s="29">
        <f>+'Cu1'!AQ76</f>
        <v>0</v>
      </c>
      <c r="AR76" s="29">
        <f>+'Cu1'!AR76</f>
        <v>0</v>
      </c>
      <c r="AS76" s="29">
        <f>+'Cu1'!AS76</f>
        <v>0</v>
      </c>
      <c r="AT76" s="29">
        <f>+'Cu1'!AT76</f>
        <v>0</v>
      </c>
      <c r="AU76" s="29">
        <f>+'Cu1'!AU76</f>
        <v>0</v>
      </c>
      <c r="AV76" s="40">
        <f>+'Cu1'!AV76</f>
        <v>0</v>
      </c>
      <c r="AW76" s="40">
        <f>+'Cu1'!AW76</f>
        <v>0</v>
      </c>
      <c r="AX76" s="40">
        <f>+'Cu1'!AX76</f>
        <v>0</v>
      </c>
      <c r="AY76" s="40">
        <f>+'Cu1'!AY76</f>
        <v>0</v>
      </c>
      <c r="AZ76" s="40">
        <f>+'Cu1'!AZ76</f>
        <v>0</v>
      </c>
      <c r="BA76" s="40">
        <f>+'Cu1'!BA76</f>
        <v>0</v>
      </c>
      <c r="BB76" s="40">
        <f>+'Cu1'!BB76</f>
        <v>0</v>
      </c>
      <c r="BC76" s="40">
        <f>+'Cu1'!BC76</f>
        <v>0</v>
      </c>
      <c r="BD76" s="40">
        <f>+'Cu1'!BD76</f>
        <v>0</v>
      </c>
      <c r="BE76" s="40">
        <f>+'Cu1'!BE76</f>
        <v>0</v>
      </c>
      <c r="BF76" s="40">
        <f>+'Cu1'!BF76</f>
        <v>0</v>
      </c>
      <c r="BG76" s="40">
        <f>+'Cu1'!BG76</f>
        <v>0</v>
      </c>
    </row>
    <row r="77" spans="1:59" s="39" customFormat="1" hidden="1">
      <c r="A77" s="36">
        <f>+'Cu1'!A77</f>
        <v>28</v>
      </c>
      <c r="B77" s="35">
        <f>+'Cu1'!B77</f>
        <v>520</v>
      </c>
      <c r="C77" s="23" t="str">
        <f>+'Cu1'!C77</f>
        <v>TRACTAMENTS</v>
      </c>
      <c r="D77" s="23" t="str">
        <f>+'Cu1'!D77</f>
        <v>Tractament Bacillus + retenol +purí ortiga amb bota i 2 persones</v>
      </c>
      <c r="E77" s="21">
        <f>+'Cu1'!E77</f>
        <v>2500</v>
      </c>
      <c r="F77" s="22">
        <f>+'Cu1'!F77</f>
        <v>1.6666666666666674</v>
      </c>
      <c r="G77" s="22">
        <f>+'Cu1'!G77</f>
        <v>1.6666666666666674</v>
      </c>
      <c r="H77" s="22">
        <f>+'Cu1'!H77</f>
        <v>0</v>
      </c>
      <c r="I77" s="22">
        <f>+'Cu1'!I77</f>
        <v>0</v>
      </c>
      <c r="J77" s="22">
        <f>+'Cu1'!J77</f>
        <v>0</v>
      </c>
      <c r="K77" s="22">
        <f>+'Cu1'!K77</f>
        <v>0</v>
      </c>
      <c r="L77" s="22">
        <f>+'Cu1'!L77</f>
        <v>0</v>
      </c>
      <c r="M77" s="22">
        <f>+'Cu1'!M77</f>
        <v>0</v>
      </c>
      <c r="N77" s="22">
        <f>+'Cu1'!N77</f>
        <v>0</v>
      </c>
      <c r="O77" s="23">
        <f>+'Cu1'!O77</f>
        <v>0</v>
      </c>
      <c r="P77" s="24">
        <f>+'Cu1'!P77</f>
        <v>0</v>
      </c>
      <c r="Q77" s="22">
        <f>+'Cu1'!Q77</f>
        <v>0</v>
      </c>
      <c r="R77" s="23">
        <f>+'Cu1'!R77</f>
        <v>0</v>
      </c>
      <c r="S77" s="23">
        <f>+'Cu1'!S77</f>
        <v>0</v>
      </c>
      <c r="T77" s="23">
        <f>+'Cu1'!T77</f>
        <v>0</v>
      </c>
      <c r="U77" s="23">
        <f>+'Cu1'!U77</f>
        <v>0</v>
      </c>
      <c r="V77" s="23">
        <f>+'Cu1'!V77</f>
        <v>0</v>
      </c>
      <c r="W77" s="23">
        <f>+'Cu1'!W77</f>
        <v>0</v>
      </c>
      <c r="X77" s="23">
        <f>+'Cu1'!X77</f>
        <v>0</v>
      </c>
      <c r="Y77" s="23">
        <f>+'Cu1'!Y77</f>
        <v>0</v>
      </c>
      <c r="Z77" s="22">
        <f>+'Cu1'!Z77</f>
        <v>0</v>
      </c>
      <c r="AA77" s="22">
        <f>+'Cu1'!AA77</f>
        <v>0</v>
      </c>
      <c r="AB77" s="23">
        <f>+'Cu1'!AB77</f>
        <v>0</v>
      </c>
      <c r="AC77" s="23">
        <f>+'Cu1'!AC77</f>
        <v>0</v>
      </c>
      <c r="AD77" s="23">
        <f>+'Cu1'!AD77</f>
        <v>0</v>
      </c>
      <c r="AE77" s="22">
        <f>+'Cu1'!AE77</f>
        <v>0</v>
      </c>
      <c r="AF77" s="22">
        <f>+'Cu1'!AF77</f>
        <v>0</v>
      </c>
      <c r="AG77" s="27">
        <f>+'Cu1'!AG77</f>
        <v>0.44999999999999996</v>
      </c>
      <c r="AH77" s="26">
        <f>+'Cu1'!AH77</f>
        <v>0.21000000000000002</v>
      </c>
      <c r="AI77" s="26">
        <f>+'Cu1'!AI77</f>
        <v>6</v>
      </c>
      <c r="AJ77" s="23">
        <f>+'Cu1'!AJ77</f>
        <v>0</v>
      </c>
      <c r="AK77" s="23">
        <f>+'Cu1'!AK77</f>
        <v>0</v>
      </c>
      <c r="AL77" s="23">
        <f>+'Cu1'!AL77</f>
        <v>0</v>
      </c>
      <c r="AM77" s="23">
        <f>+'Cu1'!AM77</f>
        <v>0</v>
      </c>
      <c r="AN77" s="23">
        <f>+'Cu1'!AN77</f>
        <v>0</v>
      </c>
      <c r="AO77" s="23">
        <f>+'Cu1'!AO77</f>
        <v>0</v>
      </c>
      <c r="AP77" s="23">
        <f>+'Cu1'!AP77</f>
        <v>0</v>
      </c>
      <c r="AQ77" s="23">
        <f>+'Cu1'!AQ77</f>
        <v>0</v>
      </c>
      <c r="AR77" s="23">
        <f>+'Cu1'!AR77</f>
        <v>0</v>
      </c>
      <c r="AS77" s="23">
        <f>+'Cu1'!AS77</f>
        <v>0</v>
      </c>
      <c r="AT77" s="23">
        <f>+'Cu1'!AT77</f>
        <v>0</v>
      </c>
      <c r="AU77" s="23">
        <f>+'Cu1'!AU77</f>
        <v>0</v>
      </c>
      <c r="AV77" s="39">
        <f>+'Cu1'!AV77</f>
        <v>0</v>
      </c>
      <c r="AW77" s="39">
        <f>+'Cu1'!AW77</f>
        <v>0</v>
      </c>
      <c r="AX77" s="39">
        <f>+'Cu1'!AX77</f>
        <v>0</v>
      </c>
      <c r="AY77" s="39">
        <f>+'Cu1'!AY77</f>
        <v>0</v>
      </c>
      <c r="AZ77" s="39">
        <f>+'Cu1'!AZ77</f>
        <v>0</v>
      </c>
      <c r="BA77" s="39">
        <f>+'Cu1'!BA77</f>
        <v>0</v>
      </c>
      <c r="BB77" s="39">
        <f>+'Cu1'!BB77</f>
        <v>0</v>
      </c>
      <c r="BC77" s="39">
        <f>+'Cu1'!BC77</f>
        <v>0</v>
      </c>
      <c r="BD77" s="39">
        <f>+'Cu1'!BD77</f>
        <v>0</v>
      </c>
      <c r="BE77" s="39">
        <f>+'Cu1'!BE77</f>
        <v>0</v>
      </c>
      <c r="BF77" s="39">
        <f>+'Cu1'!BF77</f>
        <v>0</v>
      </c>
      <c r="BG77" s="39">
        <f>+'Cu1'!BG77</f>
        <v>0</v>
      </c>
    </row>
    <row r="78" spans="1:59" s="40" customFormat="1" hidden="1">
      <c r="A78" s="36">
        <f>+'Cu1'!A78</f>
        <v>29</v>
      </c>
      <c r="B78" s="36">
        <f>+'Cu1'!B78</f>
        <v>530</v>
      </c>
      <c r="C78" s="29" t="str">
        <f>+'Cu1'!C78</f>
        <v>TRACTAMENTS</v>
      </c>
      <c r="D78" s="29" t="str">
        <f>+'Cu1'!D78</f>
        <v>Tractament coure + retenol + purí</v>
      </c>
      <c r="E78" s="37">
        <f>+'Cu1'!E78</f>
        <v>2500</v>
      </c>
      <c r="F78" s="28">
        <f>+'Cu1'!F78</f>
        <v>0</v>
      </c>
      <c r="G78" s="28">
        <f>+'Cu1'!G78</f>
        <v>0.625</v>
      </c>
      <c r="H78" s="28">
        <f>+'Cu1'!H78</f>
        <v>0</v>
      </c>
      <c r="I78" s="28">
        <f>+'Cu1'!I78</f>
        <v>0</v>
      </c>
      <c r="J78" s="28">
        <f>+'Cu1'!J78</f>
        <v>0</v>
      </c>
      <c r="K78" s="28">
        <f>+'Cu1'!K78</f>
        <v>0</v>
      </c>
      <c r="L78" s="28">
        <f>+'Cu1'!L78</f>
        <v>0</v>
      </c>
      <c r="M78" s="28">
        <f>+'Cu1'!M78</f>
        <v>0</v>
      </c>
      <c r="N78" s="28">
        <f>+'Cu1'!N78</f>
        <v>0</v>
      </c>
      <c r="O78" s="29">
        <f>+'Cu1'!O78</f>
        <v>0</v>
      </c>
      <c r="P78" s="30">
        <f>+'Cu1'!P78</f>
        <v>0</v>
      </c>
      <c r="Q78" s="28">
        <f>+'Cu1'!Q78</f>
        <v>0</v>
      </c>
      <c r="R78" s="29">
        <f>+'Cu1'!R78</f>
        <v>0</v>
      </c>
      <c r="S78" s="29">
        <f>+'Cu1'!S78</f>
        <v>0</v>
      </c>
      <c r="T78" s="29">
        <f>+'Cu1'!T78</f>
        <v>0</v>
      </c>
      <c r="U78" s="29">
        <f>+'Cu1'!U78</f>
        <v>0</v>
      </c>
      <c r="V78" s="29">
        <f>+'Cu1'!V78</f>
        <v>0</v>
      </c>
      <c r="W78" s="29">
        <f>+'Cu1'!W78</f>
        <v>0</v>
      </c>
      <c r="X78" s="29">
        <f>+'Cu1'!X78</f>
        <v>0</v>
      </c>
      <c r="Y78" s="29">
        <f>+'Cu1'!Y78</f>
        <v>0</v>
      </c>
      <c r="Z78" s="28">
        <f>+'Cu1'!Z78</f>
        <v>0</v>
      </c>
      <c r="AA78" s="28">
        <f>+'Cu1'!AA78</f>
        <v>0</v>
      </c>
      <c r="AB78" s="29">
        <f>+'Cu1'!AB78</f>
        <v>0</v>
      </c>
      <c r="AC78" s="29">
        <f>+'Cu1'!AC78</f>
        <v>0</v>
      </c>
      <c r="AD78" s="29">
        <f>+'Cu1'!AD78</f>
        <v>0</v>
      </c>
      <c r="AE78" s="28">
        <f>+'Cu1'!AE78</f>
        <v>0.625</v>
      </c>
      <c r="AF78" s="28">
        <f>+'Cu1'!AF78</f>
        <v>0.625</v>
      </c>
      <c r="AG78" s="29">
        <f>+'Cu1'!AG78</f>
        <v>0</v>
      </c>
      <c r="AH78" s="32">
        <f>+'Cu1'!AH78</f>
        <v>0.17500000000000002</v>
      </c>
      <c r="AI78" s="32">
        <f>+'Cu1'!AI78</f>
        <v>5</v>
      </c>
      <c r="AJ78" s="31">
        <f>+'Cu1'!AJ78</f>
        <v>1.25</v>
      </c>
      <c r="AK78" s="29">
        <f>+'Cu1'!AK78</f>
        <v>0</v>
      </c>
      <c r="AL78" s="29">
        <f>+'Cu1'!AL78</f>
        <v>0</v>
      </c>
      <c r="AM78" s="29">
        <f>+'Cu1'!AM78</f>
        <v>0</v>
      </c>
      <c r="AN78" s="29">
        <f>+'Cu1'!AN78</f>
        <v>0</v>
      </c>
      <c r="AO78" s="29">
        <f>+'Cu1'!AO78</f>
        <v>0</v>
      </c>
      <c r="AP78" s="29">
        <f>+'Cu1'!AP78</f>
        <v>0</v>
      </c>
      <c r="AQ78" s="29">
        <f>+'Cu1'!AQ78</f>
        <v>0</v>
      </c>
      <c r="AR78" s="29">
        <f>+'Cu1'!AR78</f>
        <v>0</v>
      </c>
      <c r="AS78" s="29">
        <f>+'Cu1'!AS78</f>
        <v>0</v>
      </c>
      <c r="AT78" s="29">
        <f>+'Cu1'!AT78</f>
        <v>0</v>
      </c>
      <c r="AU78" s="29">
        <f>+'Cu1'!AU78</f>
        <v>0</v>
      </c>
      <c r="AV78" s="40">
        <f>+'Cu1'!AV78</f>
        <v>0</v>
      </c>
      <c r="AW78" s="40">
        <f>+'Cu1'!AW78</f>
        <v>0</v>
      </c>
      <c r="AX78" s="40">
        <f>+'Cu1'!AX78</f>
        <v>0</v>
      </c>
      <c r="AY78" s="40">
        <f>+'Cu1'!AY78</f>
        <v>0</v>
      </c>
      <c r="AZ78" s="40">
        <f>+'Cu1'!AZ78</f>
        <v>0</v>
      </c>
      <c r="BA78" s="40">
        <f>+'Cu1'!BA78</f>
        <v>0</v>
      </c>
      <c r="BB78" s="40">
        <f>+'Cu1'!BB78</f>
        <v>0</v>
      </c>
      <c r="BC78" s="40">
        <f>+'Cu1'!BC78</f>
        <v>0</v>
      </c>
      <c r="BD78" s="40">
        <f>+'Cu1'!BD78</f>
        <v>0</v>
      </c>
      <c r="BE78" s="40">
        <f>+'Cu1'!BE78</f>
        <v>0</v>
      </c>
      <c r="BF78" s="40">
        <f>+'Cu1'!BF78</f>
        <v>0</v>
      </c>
      <c r="BG78" s="40">
        <f>+'Cu1'!BG78</f>
        <v>0</v>
      </c>
    </row>
    <row r="79" spans="1:59" s="39" customFormat="1" hidden="1">
      <c r="A79" s="36">
        <f>+'Cu1'!A79</f>
        <v>30</v>
      </c>
      <c r="B79" s="35">
        <f>+'Cu1'!B79</f>
        <v>540</v>
      </c>
      <c r="C79" s="23" t="str">
        <f>+'Cu1'!C79</f>
        <v>TRACTAMENTS</v>
      </c>
      <c r="D79" s="23" t="str">
        <f>+'Cu1'!D79</f>
        <v>Tractament Llimacs (Ferramol)</v>
      </c>
      <c r="E79" s="21">
        <f>+'Cu1'!E79</f>
        <v>2500</v>
      </c>
      <c r="F79" s="22">
        <f>+'Cu1'!F79</f>
        <v>0</v>
      </c>
      <c r="G79" s="22">
        <f>+'Cu1'!G79</f>
        <v>0</v>
      </c>
      <c r="H79" s="22">
        <f>+'Cu1'!H79</f>
        <v>0</v>
      </c>
      <c r="I79" s="22">
        <f>+'Cu1'!I79</f>
        <v>1.6666666666666665</v>
      </c>
      <c r="J79" s="22">
        <f>+'Cu1'!J79</f>
        <v>0</v>
      </c>
      <c r="K79" s="22">
        <f>+'Cu1'!K79</f>
        <v>0</v>
      </c>
      <c r="L79" s="22">
        <f>+'Cu1'!L79</f>
        <v>0</v>
      </c>
      <c r="M79" s="22">
        <f>+'Cu1'!M79</f>
        <v>0</v>
      </c>
      <c r="N79" s="22">
        <f>+'Cu1'!N79</f>
        <v>0</v>
      </c>
      <c r="O79" s="23">
        <f>+'Cu1'!O79</f>
        <v>0</v>
      </c>
      <c r="P79" s="24">
        <f>+'Cu1'!P79</f>
        <v>0</v>
      </c>
      <c r="Q79" s="22">
        <f>+'Cu1'!Q79</f>
        <v>0</v>
      </c>
      <c r="R79" s="23">
        <f>+'Cu1'!R79</f>
        <v>0</v>
      </c>
      <c r="S79" s="23">
        <f>+'Cu1'!S79</f>
        <v>0</v>
      </c>
      <c r="T79" s="23">
        <f>+'Cu1'!T79</f>
        <v>0</v>
      </c>
      <c r="U79" s="23">
        <f>+'Cu1'!U79</f>
        <v>0</v>
      </c>
      <c r="V79" s="23">
        <f>+'Cu1'!V79</f>
        <v>0</v>
      </c>
      <c r="W79" s="23">
        <f>+'Cu1'!W79</f>
        <v>0</v>
      </c>
      <c r="X79" s="23">
        <f>+'Cu1'!X79</f>
        <v>0</v>
      </c>
      <c r="Y79" s="23">
        <f>+'Cu1'!Y79</f>
        <v>0</v>
      </c>
      <c r="Z79" s="22">
        <f>+'Cu1'!Z79</f>
        <v>0</v>
      </c>
      <c r="AA79" s="22">
        <f>+'Cu1'!AA79</f>
        <v>1.6666666666666665</v>
      </c>
      <c r="AB79" s="23">
        <f>+'Cu1'!AB79</f>
        <v>0</v>
      </c>
      <c r="AC79" s="23">
        <f>+'Cu1'!AC79</f>
        <v>0</v>
      </c>
      <c r="AD79" s="23">
        <f>+'Cu1'!AD79</f>
        <v>0</v>
      </c>
      <c r="AE79" s="22">
        <f>+'Cu1'!AE79</f>
        <v>0</v>
      </c>
      <c r="AF79" s="22">
        <f>+'Cu1'!AF79</f>
        <v>0</v>
      </c>
      <c r="AG79" s="23">
        <f>+'Cu1'!AG79</f>
        <v>0</v>
      </c>
      <c r="AH79" s="23">
        <f>+'Cu1'!AH79</f>
        <v>0</v>
      </c>
      <c r="AI79" s="23">
        <f>+'Cu1'!AI79</f>
        <v>0</v>
      </c>
      <c r="AJ79" s="23">
        <f>+'Cu1'!AJ79</f>
        <v>0</v>
      </c>
      <c r="AK79" s="44">
        <f>+'Cu1'!AK79</f>
        <v>5</v>
      </c>
      <c r="AL79" s="44">
        <f>+'Cu1'!AL79</f>
        <v>0</v>
      </c>
      <c r="AM79" s="44">
        <f>+'Cu1'!AM79</f>
        <v>0</v>
      </c>
      <c r="AN79" s="23">
        <f>+'Cu1'!AN79</f>
        <v>0</v>
      </c>
      <c r="AO79" s="23">
        <f>+'Cu1'!AO79</f>
        <v>0</v>
      </c>
      <c r="AP79" s="23">
        <f>+'Cu1'!AP79</f>
        <v>0</v>
      </c>
      <c r="AQ79" s="23">
        <f>+'Cu1'!AQ79</f>
        <v>0</v>
      </c>
      <c r="AR79" s="23">
        <f>+'Cu1'!AR79</f>
        <v>0</v>
      </c>
      <c r="AS79" s="23">
        <f>+'Cu1'!AS79</f>
        <v>0</v>
      </c>
      <c r="AT79" s="23">
        <f>+'Cu1'!AT79</f>
        <v>0</v>
      </c>
      <c r="AU79" s="23">
        <f>+'Cu1'!AU79</f>
        <v>0</v>
      </c>
      <c r="AV79" s="39">
        <f>+'Cu1'!AV79</f>
        <v>0</v>
      </c>
      <c r="AW79" s="39">
        <f>+'Cu1'!AW79</f>
        <v>0</v>
      </c>
      <c r="AX79" s="39">
        <f>+'Cu1'!AX79</f>
        <v>0</v>
      </c>
      <c r="AY79" s="39">
        <f>+'Cu1'!AY79</f>
        <v>0</v>
      </c>
      <c r="AZ79" s="39">
        <f>+'Cu1'!AZ79</f>
        <v>0</v>
      </c>
      <c r="BA79" s="39">
        <f>+'Cu1'!BA79</f>
        <v>0</v>
      </c>
      <c r="BB79" s="39">
        <f>+'Cu1'!BB79</f>
        <v>0</v>
      </c>
      <c r="BC79" s="39">
        <f>+'Cu1'!BC79</f>
        <v>0</v>
      </c>
      <c r="BD79" s="39">
        <f>+'Cu1'!BD79</f>
        <v>0</v>
      </c>
      <c r="BE79" s="39">
        <f>+'Cu1'!BE79</f>
        <v>0</v>
      </c>
      <c r="BF79" s="39">
        <f>+'Cu1'!BF79</f>
        <v>0</v>
      </c>
      <c r="BG79" s="39">
        <f>+'Cu1'!BG79</f>
        <v>0</v>
      </c>
    </row>
    <row r="80" spans="1:59" s="40" customFormat="1" hidden="1">
      <c r="A80" s="36">
        <f>+'Cu1'!A80</f>
        <v>31</v>
      </c>
      <c r="B80" s="36">
        <f>+'Cu1'!B80</f>
        <v>550</v>
      </c>
      <c r="C80" s="29" t="str">
        <f>+'Cu1'!C80</f>
        <v>TRACTAMENTS</v>
      </c>
      <c r="D80" s="29" t="str">
        <f>+'Cu1'!D80</f>
        <v>Tractament Bacillus + sofre amb bota i 2 persones</v>
      </c>
      <c r="E80" s="37">
        <f>+'Cu1'!E80</f>
        <v>2500</v>
      </c>
      <c r="F80" s="28">
        <f>+'Cu1'!F80</f>
        <v>1.6666666666666674</v>
      </c>
      <c r="G80" s="28">
        <f>+'Cu1'!G80</f>
        <v>1.6666666666666674</v>
      </c>
      <c r="H80" s="28">
        <f>+'Cu1'!H80</f>
        <v>0</v>
      </c>
      <c r="I80" s="28">
        <f>+'Cu1'!I80</f>
        <v>0</v>
      </c>
      <c r="J80" s="28">
        <f>+'Cu1'!J80</f>
        <v>0</v>
      </c>
      <c r="K80" s="28">
        <f>+'Cu1'!K80</f>
        <v>0</v>
      </c>
      <c r="L80" s="28">
        <f>+'Cu1'!L80</f>
        <v>0</v>
      </c>
      <c r="M80" s="28">
        <f>+'Cu1'!M80</f>
        <v>0</v>
      </c>
      <c r="N80" s="28">
        <f>+'Cu1'!N80</f>
        <v>0</v>
      </c>
      <c r="O80" s="29">
        <f>+'Cu1'!O80</f>
        <v>0</v>
      </c>
      <c r="P80" s="30">
        <f>+'Cu1'!P80</f>
        <v>0</v>
      </c>
      <c r="Q80" s="28">
        <f>+'Cu1'!Q80</f>
        <v>0</v>
      </c>
      <c r="R80" s="29">
        <f>+'Cu1'!R80</f>
        <v>0</v>
      </c>
      <c r="S80" s="29">
        <f>+'Cu1'!S80</f>
        <v>0</v>
      </c>
      <c r="T80" s="29">
        <f>+'Cu1'!T80</f>
        <v>0</v>
      </c>
      <c r="U80" s="29">
        <f>+'Cu1'!U80</f>
        <v>0</v>
      </c>
      <c r="V80" s="29">
        <f>+'Cu1'!V80</f>
        <v>0</v>
      </c>
      <c r="W80" s="29">
        <f>+'Cu1'!W80</f>
        <v>0</v>
      </c>
      <c r="X80" s="29">
        <f>+'Cu1'!X80</f>
        <v>0</v>
      </c>
      <c r="Y80" s="29">
        <f>+'Cu1'!Y80</f>
        <v>0</v>
      </c>
      <c r="Z80" s="28">
        <f>+'Cu1'!Z80</f>
        <v>0</v>
      </c>
      <c r="AA80" s="28">
        <f>+'Cu1'!AA80</f>
        <v>0</v>
      </c>
      <c r="AB80" s="29">
        <f>+'Cu1'!AB80</f>
        <v>0</v>
      </c>
      <c r="AC80" s="29">
        <f>+'Cu1'!AC80</f>
        <v>0</v>
      </c>
      <c r="AD80" s="29">
        <f>+'Cu1'!AD80</f>
        <v>0</v>
      </c>
      <c r="AE80" s="28">
        <f>+'Cu1'!AE80</f>
        <v>0</v>
      </c>
      <c r="AF80" s="28">
        <f>+'Cu1'!AF80</f>
        <v>0</v>
      </c>
      <c r="AG80" s="31">
        <f>+'Cu1'!AG80</f>
        <v>0.44999999999999996</v>
      </c>
      <c r="AH80" s="29">
        <f>+'Cu1'!AH80</f>
        <v>0</v>
      </c>
      <c r="AI80" s="29">
        <f>+'Cu1'!AI80</f>
        <v>0</v>
      </c>
      <c r="AJ80" s="29">
        <f>+'Cu1'!AJ80</f>
        <v>0</v>
      </c>
      <c r="AK80" s="45">
        <f>+'Cu1'!AK80</f>
        <v>0</v>
      </c>
      <c r="AL80" s="31">
        <f>+'Cu1'!AL80</f>
        <v>0.15</v>
      </c>
      <c r="AM80" s="31">
        <f>+'Cu1'!AM80</f>
        <v>0</v>
      </c>
      <c r="AN80" s="29">
        <f>+'Cu1'!AN80</f>
        <v>0</v>
      </c>
      <c r="AO80" s="29">
        <f>+'Cu1'!AO80</f>
        <v>0</v>
      </c>
      <c r="AP80" s="29">
        <f>+'Cu1'!AP80</f>
        <v>0</v>
      </c>
      <c r="AQ80" s="29">
        <f>+'Cu1'!AQ80</f>
        <v>0</v>
      </c>
      <c r="AR80" s="29">
        <f>+'Cu1'!AR80</f>
        <v>0</v>
      </c>
      <c r="AS80" s="29">
        <f>+'Cu1'!AS80</f>
        <v>0</v>
      </c>
      <c r="AT80" s="29">
        <f>+'Cu1'!AT80</f>
        <v>0</v>
      </c>
      <c r="AU80" s="29">
        <f>+'Cu1'!AU80</f>
        <v>0</v>
      </c>
      <c r="AV80" s="40">
        <f>+'Cu1'!AV80</f>
        <v>0</v>
      </c>
      <c r="AW80" s="40">
        <f>+'Cu1'!AW80</f>
        <v>0</v>
      </c>
      <c r="AX80" s="40">
        <f>+'Cu1'!AX80</f>
        <v>0</v>
      </c>
      <c r="AY80" s="40">
        <f>+'Cu1'!AY80</f>
        <v>0</v>
      </c>
      <c r="AZ80" s="40">
        <f>+'Cu1'!AZ80</f>
        <v>0</v>
      </c>
      <c r="BA80" s="40">
        <f>+'Cu1'!BA80</f>
        <v>0</v>
      </c>
      <c r="BB80" s="40">
        <f>+'Cu1'!BB80</f>
        <v>0</v>
      </c>
      <c r="BC80" s="40">
        <f>+'Cu1'!BC80</f>
        <v>0</v>
      </c>
      <c r="BD80" s="40">
        <f>+'Cu1'!BD80</f>
        <v>0</v>
      </c>
      <c r="BE80" s="40">
        <f>+'Cu1'!BE80</f>
        <v>0</v>
      </c>
      <c r="BF80" s="40">
        <f>+'Cu1'!BF80</f>
        <v>0</v>
      </c>
      <c r="BG80" s="40">
        <f>+'Cu1'!BG80</f>
        <v>0</v>
      </c>
    </row>
    <row r="81" spans="1:59" s="39" customFormat="1" hidden="1">
      <c r="A81" s="36">
        <f>+'Cu1'!A81</f>
        <v>32</v>
      </c>
      <c r="B81" s="35">
        <f>+'Cu1'!B81</f>
        <v>560</v>
      </c>
      <c r="C81" s="23" t="str">
        <f>+'Cu1'!C81</f>
        <v>TRACTAMENTS</v>
      </c>
      <c r="D81" s="23" t="str">
        <f>+'Cu1'!D81</f>
        <v>Tractament Nim + sofre amb bota i 2 persones</v>
      </c>
      <c r="E81" s="21">
        <f>+'Cu1'!E81</f>
        <v>2500</v>
      </c>
      <c r="F81" s="22">
        <f>+'Cu1'!F81</f>
        <v>1.6666666666666674</v>
      </c>
      <c r="G81" s="22">
        <f>+'Cu1'!G81</f>
        <v>1.6666666666666674</v>
      </c>
      <c r="H81" s="22">
        <f>+'Cu1'!H81</f>
        <v>0</v>
      </c>
      <c r="I81" s="22">
        <f>+'Cu1'!I81</f>
        <v>0</v>
      </c>
      <c r="J81" s="22">
        <f>+'Cu1'!J81</f>
        <v>0</v>
      </c>
      <c r="K81" s="22">
        <f>+'Cu1'!K81</f>
        <v>0</v>
      </c>
      <c r="L81" s="22">
        <f>+'Cu1'!L81</f>
        <v>0</v>
      </c>
      <c r="M81" s="22">
        <f>+'Cu1'!M81</f>
        <v>0</v>
      </c>
      <c r="N81" s="22">
        <f>+'Cu1'!N81</f>
        <v>0</v>
      </c>
      <c r="O81" s="23">
        <f>+'Cu1'!O81</f>
        <v>0</v>
      </c>
      <c r="P81" s="24">
        <f>+'Cu1'!P81</f>
        <v>0</v>
      </c>
      <c r="Q81" s="22">
        <f>+'Cu1'!Q81</f>
        <v>0</v>
      </c>
      <c r="R81" s="23">
        <f>+'Cu1'!R81</f>
        <v>0</v>
      </c>
      <c r="S81" s="23">
        <f>+'Cu1'!S81</f>
        <v>0</v>
      </c>
      <c r="T81" s="23">
        <f>+'Cu1'!T81</f>
        <v>0</v>
      </c>
      <c r="U81" s="23">
        <f>+'Cu1'!U81</f>
        <v>0</v>
      </c>
      <c r="V81" s="23">
        <f>+'Cu1'!V81</f>
        <v>0</v>
      </c>
      <c r="W81" s="23">
        <f>+'Cu1'!W81</f>
        <v>0</v>
      </c>
      <c r="X81" s="23">
        <f>+'Cu1'!X81</f>
        <v>0</v>
      </c>
      <c r="Y81" s="23">
        <f>+'Cu1'!Y81</f>
        <v>0</v>
      </c>
      <c r="Z81" s="22">
        <f>+'Cu1'!Z81</f>
        <v>0</v>
      </c>
      <c r="AA81" s="22">
        <f>+'Cu1'!AA81</f>
        <v>0</v>
      </c>
      <c r="AB81" s="23">
        <f>+'Cu1'!AB81</f>
        <v>0</v>
      </c>
      <c r="AC81" s="23">
        <f>+'Cu1'!AC81</f>
        <v>0</v>
      </c>
      <c r="AD81" s="23">
        <f>+'Cu1'!AD81</f>
        <v>0</v>
      </c>
      <c r="AE81" s="22">
        <f>+'Cu1'!AE81</f>
        <v>0</v>
      </c>
      <c r="AF81" s="22">
        <f>+'Cu1'!AF81</f>
        <v>0</v>
      </c>
      <c r="AG81" s="27">
        <f>+'Cu1'!AG81</f>
        <v>0</v>
      </c>
      <c r="AH81" s="23">
        <f>+'Cu1'!AH81</f>
        <v>0</v>
      </c>
      <c r="AI81" s="23">
        <f>+'Cu1'!AI81</f>
        <v>0</v>
      </c>
      <c r="AJ81" s="23">
        <f>+'Cu1'!AJ81</f>
        <v>0</v>
      </c>
      <c r="AK81" s="44">
        <f>+'Cu1'!AK81</f>
        <v>0</v>
      </c>
      <c r="AL81" s="27">
        <f>+'Cu1'!AL81</f>
        <v>0.15</v>
      </c>
      <c r="AM81" s="26">
        <f>+'Cu1'!AM81</f>
        <v>0.44999999999999996</v>
      </c>
      <c r="AN81" s="23">
        <f>+'Cu1'!AN81</f>
        <v>0</v>
      </c>
      <c r="AO81" s="23">
        <f>+'Cu1'!AO81</f>
        <v>0</v>
      </c>
      <c r="AP81" s="23">
        <f>+'Cu1'!AP81</f>
        <v>0</v>
      </c>
      <c r="AQ81" s="23">
        <f>+'Cu1'!AQ81</f>
        <v>0</v>
      </c>
      <c r="AR81" s="23">
        <f>+'Cu1'!AR81</f>
        <v>0</v>
      </c>
      <c r="AS81" s="23">
        <f>+'Cu1'!AS81</f>
        <v>0</v>
      </c>
      <c r="AT81" s="23">
        <f>+'Cu1'!AT81</f>
        <v>0</v>
      </c>
      <c r="AU81" s="23">
        <f>+'Cu1'!AU81</f>
        <v>0</v>
      </c>
      <c r="AV81" s="39">
        <f>+'Cu1'!AV81</f>
        <v>0</v>
      </c>
      <c r="AW81" s="39">
        <f>+'Cu1'!AW81</f>
        <v>0</v>
      </c>
      <c r="AX81" s="39">
        <f>+'Cu1'!AX81</f>
        <v>0</v>
      </c>
      <c r="AY81" s="39">
        <f>+'Cu1'!AY81</f>
        <v>0</v>
      </c>
      <c r="AZ81" s="39">
        <f>+'Cu1'!AZ81</f>
        <v>0</v>
      </c>
      <c r="BA81" s="39">
        <f>+'Cu1'!BA81</f>
        <v>0</v>
      </c>
      <c r="BB81" s="39">
        <f>+'Cu1'!BB81</f>
        <v>0</v>
      </c>
      <c r="BC81" s="39">
        <f>+'Cu1'!BC81</f>
        <v>0</v>
      </c>
      <c r="BD81" s="39">
        <f>+'Cu1'!BD81</f>
        <v>0</v>
      </c>
      <c r="BE81" s="39">
        <f>+'Cu1'!BE81</f>
        <v>0</v>
      </c>
      <c r="BF81" s="39">
        <f>+'Cu1'!BF81</f>
        <v>0</v>
      </c>
      <c r="BG81" s="39">
        <f>+'Cu1'!BG81</f>
        <v>0</v>
      </c>
    </row>
    <row r="82" spans="1:59" s="40" customFormat="1" hidden="1">
      <c r="A82" s="36">
        <f>+'Cu1'!A82</f>
        <v>33</v>
      </c>
      <c r="B82" s="36">
        <f>+'Cu1'!B82</f>
        <v>570</v>
      </c>
      <c r="C82" s="29" t="str">
        <f>+'Cu1'!C82</f>
        <v>TRACTAMENTS</v>
      </c>
      <c r="D82" s="29" t="str">
        <f>+'Cu1'!D82</f>
        <v>Tractament sofre amb bota i 2 persones</v>
      </c>
      <c r="E82" s="37">
        <f>+'Cu1'!E82</f>
        <v>2500</v>
      </c>
      <c r="F82" s="28">
        <f>+'Cu1'!F82</f>
        <v>1.6666666666666674</v>
      </c>
      <c r="G82" s="28">
        <f>+'Cu1'!G82</f>
        <v>1.6666666666666674</v>
      </c>
      <c r="H82" s="28">
        <f>+'Cu1'!H82</f>
        <v>0</v>
      </c>
      <c r="I82" s="28">
        <f>+'Cu1'!I82</f>
        <v>0</v>
      </c>
      <c r="J82" s="28">
        <f>+'Cu1'!J82</f>
        <v>0</v>
      </c>
      <c r="K82" s="28">
        <f>+'Cu1'!K82</f>
        <v>0</v>
      </c>
      <c r="L82" s="28">
        <f>+'Cu1'!L82</f>
        <v>0</v>
      </c>
      <c r="M82" s="28">
        <f>+'Cu1'!M82</f>
        <v>0</v>
      </c>
      <c r="N82" s="28">
        <f>+'Cu1'!N82</f>
        <v>0</v>
      </c>
      <c r="O82" s="29">
        <f>+'Cu1'!O82</f>
        <v>0</v>
      </c>
      <c r="P82" s="30">
        <f>+'Cu1'!P82</f>
        <v>0</v>
      </c>
      <c r="Q82" s="28">
        <f>+'Cu1'!Q82</f>
        <v>0</v>
      </c>
      <c r="R82" s="29">
        <f>+'Cu1'!R82</f>
        <v>0</v>
      </c>
      <c r="S82" s="29">
        <f>+'Cu1'!S82</f>
        <v>0</v>
      </c>
      <c r="T82" s="29">
        <f>+'Cu1'!T82</f>
        <v>0</v>
      </c>
      <c r="U82" s="29">
        <f>+'Cu1'!U82</f>
        <v>0</v>
      </c>
      <c r="V82" s="29">
        <f>+'Cu1'!V82</f>
        <v>0</v>
      </c>
      <c r="W82" s="29">
        <f>+'Cu1'!W82</f>
        <v>0</v>
      </c>
      <c r="X82" s="29">
        <f>+'Cu1'!X82</f>
        <v>0</v>
      </c>
      <c r="Y82" s="29">
        <f>+'Cu1'!Y82</f>
        <v>0</v>
      </c>
      <c r="Z82" s="28">
        <f>+'Cu1'!Z82</f>
        <v>0</v>
      </c>
      <c r="AA82" s="28">
        <f>+'Cu1'!AA82</f>
        <v>0</v>
      </c>
      <c r="AB82" s="29">
        <f>+'Cu1'!AB82</f>
        <v>0</v>
      </c>
      <c r="AC82" s="29">
        <f>+'Cu1'!AC82</f>
        <v>0</v>
      </c>
      <c r="AD82" s="29">
        <f>+'Cu1'!AD82</f>
        <v>0</v>
      </c>
      <c r="AE82" s="28">
        <f>+'Cu1'!AE82</f>
        <v>0</v>
      </c>
      <c r="AF82" s="28">
        <f>+'Cu1'!AF82</f>
        <v>0</v>
      </c>
      <c r="AG82" s="31">
        <f>+'Cu1'!AG82</f>
        <v>0</v>
      </c>
      <c r="AH82" s="29">
        <f>+'Cu1'!AH82</f>
        <v>0</v>
      </c>
      <c r="AI82" s="29">
        <f>+'Cu1'!AI82</f>
        <v>0</v>
      </c>
      <c r="AJ82" s="29">
        <f>+'Cu1'!AJ82</f>
        <v>0</v>
      </c>
      <c r="AK82" s="45">
        <f>+'Cu1'!AK82</f>
        <v>0</v>
      </c>
      <c r="AL82" s="31">
        <f>+'Cu1'!AL82</f>
        <v>0.12</v>
      </c>
      <c r="AM82" s="32">
        <f>+'Cu1'!AM82</f>
        <v>0</v>
      </c>
      <c r="AN82" s="29">
        <f>+'Cu1'!AN82</f>
        <v>0</v>
      </c>
      <c r="AO82" s="29">
        <f>+'Cu1'!AO82</f>
        <v>0</v>
      </c>
      <c r="AP82" s="29">
        <f>+'Cu1'!AP82</f>
        <v>0</v>
      </c>
      <c r="AQ82" s="29">
        <f>+'Cu1'!AQ82</f>
        <v>0</v>
      </c>
      <c r="AR82" s="29">
        <f>+'Cu1'!AR82</f>
        <v>0</v>
      </c>
      <c r="AS82" s="29">
        <f>+'Cu1'!AS82</f>
        <v>0</v>
      </c>
      <c r="AT82" s="29">
        <f>+'Cu1'!AT82</f>
        <v>0</v>
      </c>
      <c r="AU82" s="29">
        <f>+'Cu1'!AU82</f>
        <v>0</v>
      </c>
      <c r="AV82" s="40">
        <f>+'Cu1'!AV82</f>
        <v>0</v>
      </c>
      <c r="AW82" s="40">
        <f>+'Cu1'!AW82</f>
        <v>0</v>
      </c>
      <c r="AX82" s="40">
        <f>+'Cu1'!AX82</f>
        <v>0</v>
      </c>
      <c r="AY82" s="40">
        <f>+'Cu1'!AY82</f>
        <v>0</v>
      </c>
      <c r="AZ82" s="40">
        <f>+'Cu1'!AZ82</f>
        <v>0</v>
      </c>
      <c r="BA82" s="40">
        <f>+'Cu1'!BA82</f>
        <v>0</v>
      </c>
      <c r="BB82" s="40">
        <f>+'Cu1'!BB82</f>
        <v>0</v>
      </c>
      <c r="BC82" s="40">
        <f>+'Cu1'!BC82</f>
        <v>0</v>
      </c>
      <c r="BD82" s="40">
        <f>+'Cu1'!BD82</f>
        <v>0</v>
      </c>
      <c r="BE82" s="40">
        <f>+'Cu1'!BE82</f>
        <v>0</v>
      </c>
      <c r="BF82" s="40">
        <f>+'Cu1'!BF82</f>
        <v>0</v>
      </c>
      <c r="BG82" s="40">
        <f>+'Cu1'!BG82</f>
        <v>0</v>
      </c>
    </row>
    <row r="83" spans="1:59" s="39" customFormat="1" hidden="1">
      <c r="A83" s="36">
        <f>+'Cu1'!A83</f>
        <v>34</v>
      </c>
      <c r="B83" s="35">
        <f>+'Cu1'!B83</f>
        <v>610</v>
      </c>
      <c r="C83" s="23" t="str">
        <f>+'Cu1'!C83</f>
        <v>DESHERBAT</v>
      </c>
      <c r="D83" s="23" t="str">
        <f>+'Cu1'!D83</f>
        <v>Desherbat amb tractor</v>
      </c>
      <c r="E83" s="21">
        <f>+'Cu1'!E83</f>
        <v>2500</v>
      </c>
      <c r="F83" s="22">
        <f>+'Cu1'!F83</f>
        <v>0</v>
      </c>
      <c r="G83" s="22">
        <f>+'Cu1'!G83</f>
        <v>1</v>
      </c>
      <c r="H83" s="22">
        <f>+'Cu1'!H83</f>
        <v>0</v>
      </c>
      <c r="I83" s="22">
        <f>+'Cu1'!I83</f>
        <v>0</v>
      </c>
      <c r="J83" s="22">
        <f>+'Cu1'!J83</f>
        <v>0</v>
      </c>
      <c r="K83" s="22">
        <f>+'Cu1'!K83</f>
        <v>0</v>
      </c>
      <c r="L83" s="22">
        <f>+'Cu1'!L83</f>
        <v>0</v>
      </c>
      <c r="M83" s="22">
        <f>+'Cu1'!M83</f>
        <v>0</v>
      </c>
      <c r="N83" s="22">
        <f>+'Cu1'!N83</f>
        <v>0</v>
      </c>
      <c r="O83" s="23">
        <f>+'Cu1'!O83</f>
        <v>0</v>
      </c>
      <c r="P83" s="24">
        <f>+'Cu1'!P83</f>
        <v>0</v>
      </c>
      <c r="Q83" s="22">
        <f>+'Cu1'!Q83</f>
        <v>0</v>
      </c>
      <c r="R83" s="23">
        <f>+'Cu1'!R83</f>
        <v>0</v>
      </c>
      <c r="S83" s="23">
        <f>+'Cu1'!S83</f>
        <v>0</v>
      </c>
      <c r="T83" s="23">
        <f>+'Cu1'!T83</f>
        <v>0</v>
      </c>
      <c r="U83" s="23">
        <f>+'Cu1'!U83</f>
        <v>0</v>
      </c>
      <c r="V83" s="23">
        <f>+'Cu1'!V83</f>
        <v>0</v>
      </c>
      <c r="W83" s="23">
        <f>+'Cu1'!W83</f>
        <v>0</v>
      </c>
      <c r="X83" s="23">
        <f>+'Cu1'!X83</f>
        <v>0</v>
      </c>
      <c r="Y83" s="23">
        <f>+'Cu1'!Y83</f>
        <v>0</v>
      </c>
      <c r="Z83" s="22">
        <f>+'Cu1'!Z83</f>
        <v>0</v>
      </c>
      <c r="AA83" s="22">
        <f>+'Cu1'!AA83</f>
        <v>0</v>
      </c>
      <c r="AB83" s="23">
        <f>+'Cu1'!AB83</f>
        <v>0</v>
      </c>
      <c r="AC83" s="23">
        <f>+'Cu1'!AC83</f>
        <v>0</v>
      </c>
      <c r="AD83" s="23">
        <f>+'Cu1'!AD83</f>
        <v>0</v>
      </c>
      <c r="AE83" s="22">
        <f>+'Cu1'!AE83</f>
        <v>0</v>
      </c>
      <c r="AF83" s="22">
        <f>+'Cu1'!AF83</f>
        <v>0</v>
      </c>
      <c r="AG83" s="23">
        <f>+'Cu1'!AG83</f>
        <v>0</v>
      </c>
      <c r="AH83" s="23">
        <f>+'Cu1'!AH83</f>
        <v>0</v>
      </c>
      <c r="AI83" s="23">
        <f>+'Cu1'!AI83</f>
        <v>0</v>
      </c>
      <c r="AJ83" s="23">
        <f>+'Cu1'!AJ83</f>
        <v>0</v>
      </c>
      <c r="AK83" s="23">
        <f>+'Cu1'!AK83</f>
        <v>0</v>
      </c>
      <c r="AL83" s="23">
        <f>+'Cu1'!AL83</f>
        <v>0</v>
      </c>
      <c r="AM83" s="23">
        <f>+'Cu1'!AM83</f>
        <v>0</v>
      </c>
      <c r="AN83" s="22">
        <f>+'Cu1'!AN83</f>
        <v>1</v>
      </c>
      <c r="AO83" s="22">
        <f>+'Cu1'!AO83</f>
        <v>0</v>
      </c>
      <c r="AP83" s="23">
        <f>+'Cu1'!AP83</f>
        <v>0</v>
      </c>
      <c r="AQ83" s="23">
        <f>+'Cu1'!AQ83</f>
        <v>0</v>
      </c>
      <c r="AR83" s="23">
        <f>+'Cu1'!AR83</f>
        <v>0</v>
      </c>
      <c r="AS83" s="23">
        <f>+'Cu1'!AS83</f>
        <v>0</v>
      </c>
      <c r="AT83" s="23">
        <f>+'Cu1'!AT83</f>
        <v>0</v>
      </c>
      <c r="AU83" s="23">
        <f>+'Cu1'!AU83</f>
        <v>0</v>
      </c>
      <c r="AV83" s="39">
        <f>+'Cu1'!AV83</f>
        <v>0</v>
      </c>
      <c r="AW83" s="39">
        <f>+'Cu1'!AW83</f>
        <v>0</v>
      </c>
      <c r="AX83" s="39">
        <f>+'Cu1'!AX83</f>
        <v>0</v>
      </c>
      <c r="AY83" s="39">
        <f>+'Cu1'!AY83</f>
        <v>0</v>
      </c>
      <c r="AZ83" s="39">
        <f>+'Cu1'!AZ83</f>
        <v>0</v>
      </c>
      <c r="BA83" s="39">
        <f>+'Cu1'!BA83</f>
        <v>0</v>
      </c>
      <c r="BB83" s="39">
        <f>+'Cu1'!BB83</f>
        <v>0</v>
      </c>
      <c r="BC83" s="39">
        <f>+'Cu1'!BC83</f>
        <v>0</v>
      </c>
      <c r="BD83" s="39">
        <f>+'Cu1'!BD83</f>
        <v>0</v>
      </c>
      <c r="BE83" s="39">
        <f>+'Cu1'!BE83</f>
        <v>0</v>
      </c>
      <c r="BF83" s="39">
        <f>+'Cu1'!BF83</f>
        <v>0</v>
      </c>
      <c r="BG83" s="39">
        <f>+'Cu1'!BG83</f>
        <v>0</v>
      </c>
    </row>
    <row r="84" spans="1:59" s="40" customFormat="1" hidden="1">
      <c r="A84" s="36">
        <f>+'Cu1'!A84</f>
        <v>35</v>
      </c>
      <c r="B84" s="36">
        <f>+'Cu1'!B84</f>
        <v>620</v>
      </c>
      <c r="C84" s="29" t="str">
        <f>+'Cu1'!C84</f>
        <v>DESHERBAT</v>
      </c>
      <c r="D84" s="29" t="str">
        <f>+'Cu1'!D84</f>
        <v>Desherbat amb motocultor</v>
      </c>
      <c r="E84" s="37">
        <f>+'Cu1'!E84</f>
        <v>2500</v>
      </c>
      <c r="F84" s="28">
        <f>+'Cu1'!F84</f>
        <v>2</v>
      </c>
      <c r="G84" s="28">
        <f>+'Cu1'!G84</f>
        <v>0</v>
      </c>
      <c r="H84" s="28">
        <f>+'Cu1'!H84</f>
        <v>2</v>
      </c>
      <c r="I84" s="28">
        <f>+'Cu1'!I84</f>
        <v>0</v>
      </c>
      <c r="J84" s="28">
        <f>+'Cu1'!J84</f>
        <v>0</v>
      </c>
      <c r="K84" s="28">
        <f>+'Cu1'!K84</f>
        <v>0</v>
      </c>
      <c r="L84" s="28">
        <f>+'Cu1'!L84</f>
        <v>0</v>
      </c>
      <c r="M84" s="28">
        <f>+'Cu1'!M84</f>
        <v>0</v>
      </c>
      <c r="N84" s="28">
        <f>+'Cu1'!N84</f>
        <v>0</v>
      </c>
      <c r="O84" s="29">
        <f>+'Cu1'!O84</f>
        <v>0</v>
      </c>
      <c r="P84" s="30">
        <f>+'Cu1'!P84</f>
        <v>0</v>
      </c>
      <c r="Q84" s="28">
        <f>+'Cu1'!Q84</f>
        <v>0</v>
      </c>
      <c r="R84" s="29">
        <f>+'Cu1'!R84</f>
        <v>0</v>
      </c>
      <c r="S84" s="29">
        <f>+'Cu1'!S84</f>
        <v>0</v>
      </c>
      <c r="T84" s="29">
        <f>+'Cu1'!T84</f>
        <v>0</v>
      </c>
      <c r="U84" s="29">
        <f>+'Cu1'!U84</f>
        <v>0</v>
      </c>
      <c r="V84" s="29">
        <f>+'Cu1'!V84</f>
        <v>0</v>
      </c>
      <c r="W84" s="29">
        <f>+'Cu1'!W84</f>
        <v>0</v>
      </c>
      <c r="X84" s="29">
        <f>+'Cu1'!X84</f>
        <v>0</v>
      </c>
      <c r="Y84" s="29">
        <f>+'Cu1'!Y84</f>
        <v>0</v>
      </c>
      <c r="Z84" s="28">
        <f>+'Cu1'!Z84</f>
        <v>0</v>
      </c>
      <c r="AA84" s="28">
        <f>+'Cu1'!AA84</f>
        <v>0</v>
      </c>
      <c r="AB84" s="29">
        <f>+'Cu1'!AB84</f>
        <v>0</v>
      </c>
      <c r="AC84" s="29">
        <f>+'Cu1'!AC84</f>
        <v>0</v>
      </c>
      <c r="AD84" s="29">
        <f>+'Cu1'!AD84</f>
        <v>0</v>
      </c>
      <c r="AE84" s="28">
        <f>+'Cu1'!AE84</f>
        <v>0</v>
      </c>
      <c r="AF84" s="28">
        <f>+'Cu1'!AF84</f>
        <v>0</v>
      </c>
      <c r="AG84" s="29">
        <f>+'Cu1'!AG84</f>
        <v>0</v>
      </c>
      <c r="AH84" s="29">
        <f>+'Cu1'!AH84</f>
        <v>0</v>
      </c>
      <c r="AI84" s="29">
        <f>+'Cu1'!AI84</f>
        <v>0</v>
      </c>
      <c r="AJ84" s="29">
        <f>+'Cu1'!AJ84</f>
        <v>0</v>
      </c>
      <c r="AK84" s="29">
        <f>+'Cu1'!AK84</f>
        <v>0</v>
      </c>
      <c r="AL84" s="29">
        <f>+'Cu1'!AL84</f>
        <v>0</v>
      </c>
      <c r="AM84" s="29">
        <f>+'Cu1'!AM84</f>
        <v>0</v>
      </c>
      <c r="AN84" s="28">
        <f>+'Cu1'!AN84</f>
        <v>0</v>
      </c>
      <c r="AO84" s="28">
        <f>+'Cu1'!AO84</f>
        <v>0</v>
      </c>
      <c r="AP84" s="29">
        <f>+'Cu1'!AP84</f>
        <v>0</v>
      </c>
      <c r="AQ84" s="29">
        <f>+'Cu1'!AQ84</f>
        <v>0</v>
      </c>
      <c r="AR84" s="29">
        <f>+'Cu1'!AR84</f>
        <v>0</v>
      </c>
      <c r="AS84" s="29">
        <f>+'Cu1'!AS84</f>
        <v>0</v>
      </c>
      <c r="AT84" s="29">
        <f>+'Cu1'!AT84</f>
        <v>0</v>
      </c>
      <c r="AU84" s="29">
        <f>+'Cu1'!AU84</f>
        <v>0</v>
      </c>
      <c r="AV84" s="40">
        <f>+'Cu1'!AV84</f>
        <v>0</v>
      </c>
      <c r="AW84" s="40">
        <f>+'Cu1'!AW84</f>
        <v>0</v>
      </c>
      <c r="AX84" s="40">
        <f>+'Cu1'!AX84</f>
        <v>0</v>
      </c>
      <c r="AY84" s="40">
        <f>+'Cu1'!AY84</f>
        <v>0</v>
      </c>
      <c r="AZ84" s="40">
        <f>+'Cu1'!AZ84</f>
        <v>0</v>
      </c>
      <c r="BA84" s="40">
        <f>+'Cu1'!BA84</f>
        <v>0</v>
      </c>
      <c r="BB84" s="40">
        <f>+'Cu1'!BB84</f>
        <v>0</v>
      </c>
      <c r="BC84" s="40">
        <f>+'Cu1'!BC84</f>
        <v>0</v>
      </c>
      <c r="BD84" s="40">
        <f>+'Cu1'!BD84</f>
        <v>0</v>
      </c>
      <c r="BE84" s="40">
        <f>+'Cu1'!BE84</f>
        <v>0</v>
      </c>
      <c r="BF84" s="40">
        <f>+'Cu1'!BF84</f>
        <v>0</v>
      </c>
      <c r="BG84" s="40">
        <f>+'Cu1'!BG84</f>
        <v>0</v>
      </c>
    </row>
    <row r="85" spans="1:59" s="39" customFormat="1" hidden="1">
      <c r="A85" s="36">
        <f>+'Cu1'!A85</f>
        <v>36</v>
      </c>
      <c r="B85" s="35">
        <f>+'Cu1'!B85</f>
        <v>630</v>
      </c>
      <c r="C85" s="23" t="str">
        <f>+'Cu1'!C85</f>
        <v>DESHERBAT</v>
      </c>
      <c r="D85" s="23" t="str">
        <f>+'Cu1'!D85</f>
        <v>Desherbat amb motocultor (només part sense plàstic)</v>
      </c>
      <c r="E85" s="21">
        <f>+'Cu1'!E85</f>
        <v>2500</v>
      </c>
      <c r="F85" s="22">
        <f>+'Cu1'!F85</f>
        <v>1</v>
      </c>
      <c r="G85" s="22">
        <f>+'Cu1'!G85</f>
        <v>0</v>
      </c>
      <c r="H85" s="22">
        <f>+'Cu1'!H85</f>
        <v>1</v>
      </c>
      <c r="I85" s="22">
        <f>+'Cu1'!I85</f>
        <v>0</v>
      </c>
      <c r="J85" s="22">
        <f>+'Cu1'!J85</f>
        <v>0</v>
      </c>
      <c r="K85" s="22">
        <f>+'Cu1'!K85</f>
        <v>0</v>
      </c>
      <c r="L85" s="22">
        <f>+'Cu1'!L85</f>
        <v>0</v>
      </c>
      <c r="M85" s="22">
        <f>+'Cu1'!M85</f>
        <v>0</v>
      </c>
      <c r="N85" s="22">
        <f>+'Cu1'!N85</f>
        <v>0</v>
      </c>
      <c r="O85" s="23">
        <f>+'Cu1'!O85</f>
        <v>0</v>
      </c>
      <c r="P85" s="24">
        <f>+'Cu1'!P85</f>
        <v>0</v>
      </c>
      <c r="Q85" s="22">
        <f>+'Cu1'!Q85</f>
        <v>0</v>
      </c>
      <c r="R85" s="23">
        <f>+'Cu1'!R85</f>
        <v>0</v>
      </c>
      <c r="S85" s="23">
        <f>+'Cu1'!S85</f>
        <v>0</v>
      </c>
      <c r="T85" s="23">
        <f>+'Cu1'!T85</f>
        <v>0</v>
      </c>
      <c r="U85" s="23">
        <f>+'Cu1'!U85</f>
        <v>0</v>
      </c>
      <c r="V85" s="23">
        <f>+'Cu1'!V85</f>
        <v>0</v>
      </c>
      <c r="W85" s="23">
        <f>+'Cu1'!W85</f>
        <v>0</v>
      </c>
      <c r="X85" s="23">
        <f>+'Cu1'!X85</f>
        <v>0</v>
      </c>
      <c r="Y85" s="23">
        <f>+'Cu1'!Y85</f>
        <v>0</v>
      </c>
      <c r="Z85" s="22">
        <f>+'Cu1'!Z85</f>
        <v>0</v>
      </c>
      <c r="AA85" s="22">
        <f>+'Cu1'!AA85</f>
        <v>0</v>
      </c>
      <c r="AB85" s="23">
        <f>+'Cu1'!AB85</f>
        <v>0</v>
      </c>
      <c r="AC85" s="23">
        <f>+'Cu1'!AC85</f>
        <v>0</v>
      </c>
      <c r="AD85" s="23">
        <f>+'Cu1'!AD85</f>
        <v>0</v>
      </c>
      <c r="AE85" s="22">
        <f>+'Cu1'!AE85</f>
        <v>0</v>
      </c>
      <c r="AF85" s="22">
        <f>+'Cu1'!AF85</f>
        <v>0</v>
      </c>
      <c r="AG85" s="23">
        <f>+'Cu1'!AG85</f>
        <v>0</v>
      </c>
      <c r="AH85" s="23">
        <f>+'Cu1'!AH85</f>
        <v>0</v>
      </c>
      <c r="AI85" s="23">
        <f>+'Cu1'!AI85</f>
        <v>0</v>
      </c>
      <c r="AJ85" s="23">
        <f>+'Cu1'!AJ85</f>
        <v>0</v>
      </c>
      <c r="AK85" s="23">
        <f>+'Cu1'!AK85</f>
        <v>0</v>
      </c>
      <c r="AL85" s="23">
        <f>+'Cu1'!AL85</f>
        <v>0</v>
      </c>
      <c r="AM85" s="23">
        <f>+'Cu1'!AM85</f>
        <v>0</v>
      </c>
      <c r="AN85" s="22">
        <f>+'Cu1'!AN85</f>
        <v>0</v>
      </c>
      <c r="AO85" s="22">
        <f>+'Cu1'!AO85</f>
        <v>0</v>
      </c>
      <c r="AP85" s="23">
        <f>+'Cu1'!AP85</f>
        <v>0</v>
      </c>
      <c r="AQ85" s="23">
        <f>+'Cu1'!AQ85</f>
        <v>0</v>
      </c>
      <c r="AR85" s="23">
        <f>+'Cu1'!AR85</f>
        <v>0</v>
      </c>
      <c r="AS85" s="23">
        <f>+'Cu1'!AS85</f>
        <v>0</v>
      </c>
      <c r="AT85" s="23">
        <f>+'Cu1'!AT85</f>
        <v>0</v>
      </c>
      <c r="AU85" s="23">
        <f>+'Cu1'!AU85</f>
        <v>0</v>
      </c>
      <c r="AV85" s="39">
        <f>+'Cu1'!AV85</f>
        <v>0</v>
      </c>
      <c r="AW85" s="39">
        <f>+'Cu1'!AW85</f>
        <v>0</v>
      </c>
      <c r="AX85" s="39">
        <f>+'Cu1'!AX85</f>
        <v>0</v>
      </c>
      <c r="AY85" s="39">
        <f>+'Cu1'!AY85</f>
        <v>0</v>
      </c>
      <c r="AZ85" s="39">
        <f>+'Cu1'!AZ85</f>
        <v>0</v>
      </c>
      <c r="BA85" s="39">
        <f>+'Cu1'!BA85</f>
        <v>0</v>
      </c>
      <c r="BB85" s="39">
        <f>+'Cu1'!BB85</f>
        <v>0</v>
      </c>
      <c r="BC85" s="39">
        <f>+'Cu1'!BC85</f>
        <v>0</v>
      </c>
      <c r="BD85" s="39">
        <f>+'Cu1'!BD85</f>
        <v>0</v>
      </c>
      <c r="BE85" s="39">
        <f>+'Cu1'!BE85</f>
        <v>0</v>
      </c>
      <c r="BF85" s="39">
        <f>+'Cu1'!BF85</f>
        <v>0</v>
      </c>
      <c r="BG85" s="39">
        <f>+'Cu1'!BG85</f>
        <v>0</v>
      </c>
    </row>
    <row r="86" spans="1:59" s="40" customFormat="1" hidden="1">
      <c r="A86" s="36">
        <f>+'Cu1'!A86</f>
        <v>37</v>
      </c>
      <c r="B86" s="36">
        <f>+'Cu1'!B86</f>
        <v>640</v>
      </c>
      <c r="C86" s="29" t="str">
        <f>+'Cu1'!C86</f>
        <v>DESHERBAT</v>
      </c>
      <c r="D86" s="29" t="str">
        <f>+'Cu1'!D86</f>
        <v>Desherbat manual 2,5h/1.000 m2</v>
      </c>
      <c r="E86" s="37">
        <f>+'Cu1'!E86</f>
        <v>2500</v>
      </c>
      <c r="F86" s="28">
        <f>+'Cu1'!F86</f>
        <v>6.25</v>
      </c>
      <c r="G86" s="28">
        <f>+'Cu1'!G86</f>
        <v>0</v>
      </c>
      <c r="H86" s="28">
        <f>+'Cu1'!H86</f>
        <v>0</v>
      </c>
      <c r="I86" s="28">
        <f>+'Cu1'!I86</f>
        <v>0</v>
      </c>
      <c r="J86" s="28">
        <f>+'Cu1'!J86</f>
        <v>0</v>
      </c>
      <c r="K86" s="28">
        <f>+'Cu1'!K86</f>
        <v>0</v>
      </c>
      <c r="L86" s="28">
        <f>+'Cu1'!L86</f>
        <v>0</v>
      </c>
      <c r="M86" s="28">
        <f>+'Cu1'!M86</f>
        <v>0</v>
      </c>
      <c r="N86" s="28">
        <f>+'Cu1'!N86</f>
        <v>0</v>
      </c>
      <c r="O86" s="29">
        <f>+'Cu1'!O86</f>
        <v>0</v>
      </c>
      <c r="P86" s="30">
        <f>+'Cu1'!P86</f>
        <v>0</v>
      </c>
      <c r="Q86" s="28">
        <f>+'Cu1'!Q86</f>
        <v>0</v>
      </c>
      <c r="R86" s="29">
        <f>+'Cu1'!R86</f>
        <v>0</v>
      </c>
      <c r="S86" s="29">
        <f>+'Cu1'!S86</f>
        <v>0</v>
      </c>
      <c r="T86" s="29">
        <f>+'Cu1'!T86</f>
        <v>0</v>
      </c>
      <c r="U86" s="29">
        <f>+'Cu1'!U86</f>
        <v>0</v>
      </c>
      <c r="V86" s="29">
        <f>+'Cu1'!V86</f>
        <v>0</v>
      </c>
      <c r="W86" s="29">
        <f>+'Cu1'!W86</f>
        <v>0</v>
      </c>
      <c r="X86" s="29">
        <f>+'Cu1'!X86</f>
        <v>0</v>
      </c>
      <c r="Y86" s="29">
        <f>+'Cu1'!Y86</f>
        <v>0</v>
      </c>
      <c r="Z86" s="28">
        <f>+'Cu1'!Z86</f>
        <v>0</v>
      </c>
      <c r="AA86" s="28">
        <f>+'Cu1'!AA86</f>
        <v>0</v>
      </c>
      <c r="AB86" s="29">
        <f>+'Cu1'!AB86</f>
        <v>0</v>
      </c>
      <c r="AC86" s="29">
        <f>+'Cu1'!AC86</f>
        <v>0</v>
      </c>
      <c r="AD86" s="29">
        <f>+'Cu1'!AD86</f>
        <v>0</v>
      </c>
      <c r="AE86" s="28">
        <f>+'Cu1'!AE86</f>
        <v>0</v>
      </c>
      <c r="AF86" s="28">
        <f>+'Cu1'!AF86</f>
        <v>0</v>
      </c>
      <c r="AG86" s="29">
        <f>+'Cu1'!AG86</f>
        <v>0</v>
      </c>
      <c r="AH86" s="29">
        <f>+'Cu1'!AH86</f>
        <v>0</v>
      </c>
      <c r="AI86" s="29">
        <f>+'Cu1'!AI86</f>
        <v>0</v>
      </c>
      <c r="AJ86" s="29">
        <f>+'Cu1'!AJ86</f>
        <v>0</v>
      </c>
      <c r="AK86" s="29">
        <f>+'Cu1'!AK86</f>
        <v>0</v>
      </c>
      <c r="AL86" s="29">
        <f>+'Cu1'!AL86</f>
        <v>0</v>
      </c>
      <c r="AM86" s="29">
        <f>+'Cu1'!AM86</f>
        <v>0</v>
      </c>
      <c r="AN86" s="29">
        <f>+'Cu1'!AN86</f>
        <v>0</v>
      </c>
      <c r="AO86" s="29">
        <f>+'Cu1'!AO86</f>
        <v>0</v>
      </c>
      <c r="AP86" s="29">
        <f>+'Cu1'!AP86</f>
        <v>0</v>
      </c>
      <c r="AQ86" s="29">
        <f>+'Cu1'!AQ86</f>
        <v>0</v>
      </c>
      <c r="AR86" s="29">
        <f>+'Cu1'!AR86</f>
        <v>0</v>
      </c>
      <c r="AS86" s="29">
        <f>+'Cu1'!AS86</f>
        <v>0</v>
      </c>
      <c r="AT86" s="29">
        <f>+'Cu1'!AT86</f>
        <v>0</v>
      </c>
      <c r="AU86" s="29">
        <f>+'Cu1'!AU86</f>
        <v>0</v>
      </c>
      <c r="AV86" s="40">
        <f>+'Cu1'!AV86</f>
        <v>0</v>
      </c>
      <c r="AW86" s="40">
        <f>+'Cu1'!AW86</f>
        <v>0</v>
      </c>
      <c r="AX86" s="40">
        <f>+'Cu1'!AX86</f>
        <v>0</v>
      </c>
      <c r="AY86" s="40">
        <f>+'Cu1'!AY86</f>
        <v>0</v>
      </c>
      <c r="AZ86" s="40">
        <f>+'Cu1'!AZ86</f>
        <v>0</v>
      </c>
      <c r="BA86" s="40">
        <f>+'Cu1'!BA86</f>
        <v>0</v>
      </c>
      <c r="BB86" s="40">
        <f>+'Cu1'!BB86</f>
        <v>0</v>
      </c>
      <c r="BC86" s="40">
        <f>+'Cu1'!BC86</f>
        <v>0</v>
      </c>
      <c r="BD86" s="40">
        <f>+'Cu1'!BD86</f>
        <v>0</v>
      </c>
      <c r="BE86" s="40">
        <f>+'Cu1'!BE86</f>
        <v>0</v>
      </c>
      <c r="BF86" s="40">
        <f>+'Cu1'!BF86</f>
        <v>0</v>
      </c>
      <c r="BG86" s="40">
        <f>+'Cu1'!BG86</f>
        <v>0</v>
      </c>
    </row>
    <row r="87" spans="1:59" s="39" customFormat="1" hidden="1">
      <c r="A87" s="36">
        <f>+'Cu1'!A87</f>
        <v>38</v>
      </c>
      <c r="B87" s="35">
        <f>+'Cu1'!B87</f>
        <v>650</v>
      </c>
      <c r="C87" s="23" t="str">
        <f>+'Cu1'!C87</f>
        <v>DESHERBAT</v>
      </c>
      <c r="D87" s="23" t="str">
        <f>+'Cu1'!D87</f>
        <v>Desherbat manual 5h/1.000  m2</v>
      </c>
      <c r="E87" s="21">
        <f>+'Cu1'!E87</f>
        <v>2500</v>
      </c>
      <c r="F87" s="22">
        <f>+'Cu1'!F87</f>
        <v>12.5</v>
      </c>
      <c r="G87" s="22">
        <f>+'Cu1'!G87</f>
        <v>0</v>
      </c>
      <c r="H87" s="22">
        <f>+'Cu1'!H87</f>
        <v>0</v>
      </c>
      <c r="I87" s="22">
        <f>+'Cu1'!I87</f>
        <v>0</v>
      </c>
      <c r="J87" s="22">
        <f>+'Cu1'!J87</f>
        <v>0</v>
      </c>
      <c r="K87" s="22">
        <f>+'Cu1'!K87</f>
        <v>0</v>
      </c>
      <c r="L87" s="22">
        <f>+'Cu1'!L87</f>
        <v>0</v>
      </c>
      <c r="M87" s="22">
        <f>+'Cu1'!M87</f>
        <v>0</v>
      </c>
      <c r="N87" s="22">
        <f>+'Cu1'!N87</f>
        <v>0</v>
      </c>
      <c r="O87" s="23">
        <f>+'Cu1'!O87</f>
        <v>0</v>
      </c>
      <c r="P87" s="24">
        <f>+'Cu1'!P87</f>
        <v>0</v>
      </c>
      <c r="Q87" s="22">
        <f>+'Cu1'!Q87</f>
        <v>0</v>
      </c>
      <c r="R87" s="23">
        <f>+'Cu1'!R87</f>
        <v>0</v>
      </c>
      <c r="S87" s="23">
        <f>+'Cu1'!S87</f>
        <v>0</v>
      </c>
      <c r="T87" s="23">
        <f>+'Cu1'!T87</f>
        <v>0</v>
      </c>
      <c r="U87" s="23">
        <f>+'Cu1'!U87</f>
        <v>0</v>
      </c>
      <c r="V87" s="23">
        <f>+'Cu1'!V87</f>
        <v>0</v>
      </c>
      <c r="W87" s="23">
        <f>+'Cu1'!W87</f>
        <v>0</v>
      </c>
      <c r="X87" s="23">
        <f>+'Cu1'!X87</f>
        <v>0</v>
      </c>
      <c r="Y87" s="23">
        <f>+'Cu1'!Y87</f>
        <v>0</v>
      </c>
      <c r="Z87" s="22">
        <f>+'Cu1'!Z87</f>
        <v>0</v>
      </c>
      <c r="AA87" s="22">
        <f>+'Cu1'!AA87</f>
        <v>0</v>
      </c>
      <c r="AB87" s="23">
        <f>+'Cu1'!AB87</f>
        <v>0</v>
      </c>
      <c r="AC87" s="23">
        <f>+'Cu1'!AC87</f>
        <v>0</v>
      </c>
      <c r="AD87" s="23">
        <f>+'Cu1'!AD87</f>
        <v>0</v>
      </c>
      <c r="AE87" s="22">
        <f>+'Cu1'!AE87</f>
        <v>0</v>
      </c>
      <c r="AF87" s="22">
        <f>+'Cu1'!AF87</f>
        <v>0</v>
      </c>
      <c r="AG87" s="23">
        <f>+'Cu1'!AG87</f>
        <v>0</v>
      </c>
      <c r="AH87" s="23">
        <f>+'Cu1'!AH87</f>
        <v>0</v>
      </c>
      <c r="AI87" s="23">
        <f>+'Cu1'!AI87</f>
        <v>0</v>
      </c>
      <c r="AJ87" s="23">
        <f>+'Cu1'!AJ87</f>
        <v>0</v>
      </c>
      <c r="AK87" s="23">
        <f>+'Cu1'!AK87</f>
        <v>0</v>
      </c>
      <c r="AL87" s="23">
        <f>+'Cu1'!AL87</f>
        <v>0</v>
      </c>
      <c r="AM87" s="23">
        <f>+'Cu1'!AM87</f>
        <v>0</v>
      </c>
      <c r="AN87" s="23">
        <f>+'Cu1'!AN87</f>
        <v>0</v>
      </c>
      <c r="AO87" s="23">
        <f>+'Cu1'!AO87</f>
        <v>0</v>
      </c>
      <c r="AP87" s="23">
        <f>+'Cu1'!AP87</f>
        <v>0</v>
      </c>
      <c r="AQ87" s="23">
        <f>+'Cu1'!AQ87</f>
        <v>0</v>
      </c>
      <c r="AR87" s="23">
        <f>+'Cu1'!AR87</f>
        <v>0</v>
      </c>
      <c r="AS87" s="23">
        <f>+'Cu1'!AS87</f>
        <v>0</v>
      </c>
      <c r="AT87" s="23">
        <f>+'Cu1'!AT87</f>
        <v>0</v>
      </c>
      <c r="AU87" s="23">
        <f>+'Cu1'!AU87</f>
        <v>0</v>
      </c>
      <c r="AV87" s="39">
        <f>+'Cu1'!AV87</f>
        <v>0</v>
      </c>
      <c r="AW87" s="39">
        <f>+'Cu1'!AW87</f>
        <v>0</v>
      </c>
      <c r="AX87" s="39">
        <f>+'Cu1'!AX87</f>
        <v>0</v>
      </c>
      <c r="AY87" s="39">
        <f>+'Cu1'!AY87</f>
        <v>0</v>
      </c>
      <c r="AZ87" s="39">
        <f>+'Cu1'!AZ87</f>
        <v>0</v>
      </c>
      <c r="BA87" s="39">
        <f>+'Cu1'!BA87</f>
        <v>0</v>
      </c>
      <c r="BB87" s="39">
        <f>+'Cu1'!BB87</f>
        <v>0</v>
      </c>
      <c r="BC87" s="39">
        <f>+'Cu1'!BC87</f>
        <v>0</v>
      </c>
      <c r="BD87" s="39">
        <f>+'Cu1'!BD87</f>
        <v>0</v>
      </c>
      <c r="BE87" s="39">
        <f>+'Cu1'!BE87</f>
        <v>0</v>
      </c>
      <c r="BF87" s="39">
        <f>+'Cu1'!BF87</f>
        <v>0</v>
      </c>
      <c r="BG87" s="39">
        <f>+'Cu1'!BG87</f>
        <v>0</v>
      </c>
    </row>
    <row r="88" spans="1:59" s="40" customFormat="1" hidden="1">
      <c r="A88" s="36">
        <f>+'Cu1'!A88</f>
        <v>39</v>
      </c>
      <c r="B88" s="36">
        <f>+'Cu1'!B88</f>
        <v>660</v>
      </c>
      <c r="C88" s="29" t="str">
        <f>+'Cu1'!C88</f>
        <v>DESHERBAT</v>
      </c>
      <c r="D88" s="29" t="str">
        <f>+'Cu1'!D88</f>
        <v>Desherbat manual 6,5h/1.000  m2</v>
      </c>
      <c r="E88" s="37">
        <f>+'Cu1'!E88</f>
        <v>2500</v>
      </c>
      <c r="F88" s="28">
        <f>+'Cu1'!F88</f>
        <v>16.25</v>
      </c>
      <c r="G88" s="28">
        <f>+'Cu1'!G88</f>
        <v>0</v>
      </c>
      <c r="H88" s="28">
        <f>+'Cu1'!H88</f>
        <v>0</v>
      </c>
      <c r="I88" s="28">
        <f>+'Cu1'!I88</f>
        <v>0</v>
      </c>
      <c r="J88" s="28">
        <f>+'Cu1'!J88</f>
        <v>0</v>
      </c>
      <c r="K88" s="28">
        <f>+'Cu1'!K88</f>
        <v>0</v>
      </c>
      <c r="L88" s="28">
        <f>+'Cu1'!L88</f>
        <v>0</v>
      </c>
      <c r="M88" s="28">
        <f>+'Cu1'!M88</f>
        <v>0</v>
      </c>
      <c r="N88" s="28">
        <f>+'Cu1'!N88</f>
        <v>0</v>
      </c>
      <c r="O88" s="29">
        <f>+'Cu1'!O88</f>
        <v>0</v>
      </c>
      <c r="P88" s="30">
        <f>+'Cu1'!P88</f>
        <v>0</v>
      </c>
      <c r="Q88" s="28">
        <f>+'Cu1'!Q88</f>
        <v>0</v>
      </c>
      <c r="R88" s="29">
        <f>+'Cu1'!R88</f>
        <v>0</v>
      </c>
      <c r="S88" s="29">
        <f>+'Cu1'!S88</f>
        <v>0</v>
      </c>
      <c r="T88" s="29">
        <f>+'Cu1'!T88</f>
        <v>0</v>
      </c>
      <c r="U88" s="29">
        <f>+'Cu1'!U88</f>
        <v>0</v>
      </c>
      <c r="V88" s="29">
        <f>+'Cu1'!V88</f>
        <v>0</v>
      </c>
      <c r="W88" s="29">
        <f>+'Cu1'!W88</f>
        <v>0</v>
      </c>
      <c r="X88" s="29">
        <f>+'Cu1'!X88</f>
        <v>0</v>
      </c>
      <c r="Y88" s="29">
        <f>+'Cu1'!Y88</f>
        <v>0</v>
      </c>
      <c r="Z88" s="28">
        <f>+'Cu1'!Z88</f>
        <v>0</v>
      </c>
      <c r="AA88" s="28">
        <f>+'Cu1'!AA88</f>
        <v>0</v>
      </c>
      <c r="AB88" s="29">
        <f>+'Cu1'!AB88</f>
        <v>0</v>
      </c>
      <c r="AC88" s="29">
        <f>+'Cu1'!AC88</f>
        <v>0</v>
      </c>
      <c r="AD88" s="29">
        <f>+'Cu1'!AD88</f>
        <v>0</v>
      </c>
      <c r="AE88" s="28">
        <f>+'Cu1'!AE88</f>
        <v>0</v>
      </c>
      <c r="AF88" s="28">
        <f>+'Cu1'!AF88</f>
        <v>0</v>
      </c>
      <c r="AG88" s="29">
        <f>+'Cu1'!AG88</f>
        <v>0</v>
      </c>
      <c r="AH88" s="29">
        <f>+'Cu1'!AH88</f>
        <v>0</v>
      </c>
      <c r="AI88" s="29">
        <f>+'Cu1'!AI88</f>
        <v>0</v>
      </c>
      <c r="AJ88" s="29">
        <f>+'Cu1'!AJ88</f>
        <v>0</v>
      </c>
      <c r="AK88" s="29">
        <f>+'Cu1'!AK88</f>
        <v>0</v>
      </c>
      <c r="AL88" s="29">
        <f>+'Cu1'!AL88</f>
        <v>0</v>
      </c>
      <c r="AM88" s="29">
        <f>+'Cu1'!AM88</f>
        <v>0</v>
      </c>
      <c r="AN88" s="29">
        <f>+'Cu1'!AN88</f>
        <v>0</v>
      </c>
      <c r="AO88" s="29">
        <f>+'Cu1'!AO88</f>
        <v>0</v>
      </c>
      <c r="AP88" s="29">
        <f>+'Cu1'!AP88</f>
        <v>0</v>
      </c>
      <c r="AQ88" s="29">
        <f>+'Cu1'!AQ88</f>
        <v>0</v>
      </c>
      <c r="AR88" s="29">
        <f>+'Cu1'!AR88</f>
        <v>0</v>
      </c>
      <c r="AS88" s="29">
        <f>+'Cu1'!AS88</f>
        <v>0</v>
      </c>
      <c r="AT88" s="29">
        <f>+'Cu1'!AT88</f>
        <v>0</v>
      </c>
      <c r="AU88" s="29">
        <f>+'Cu1'!AU88</f>
        <v>0</v>
      </c>
      <c r="AV88" s="40">
        <f>+'Cu1'!AV88</f>
        <v>0</v>
      </c>
      <c r="AW88" s="40">
        <f>+'Cu1'!AW88</f>
        <v>0</v>
      </c>
      <c r="AX88" s="40">
        <f>+'Cu1'!AX88</f>
        <v>0</v>
      </c>
      <c r="AY88" s="40">
        <f>+'Cu1'!AY88</f>
        <v>0</v>
      </c>
      <c r="AZ88" s="40">
        <f>+'Cu1'!AZ88</f>
        <v>0</v>
      </c>
      <c r="BA88" s="40">
        <f>+'Cu1'!BA88</f>
        <v>0</v>
      </c>
      <c r="BB88" s="40">
        <f>+'Cu1'!BB88</f>
        <v>0</v>
      </c>
      <c r="BC88" s="40">
        <f>+'Cu1'!BC88</f>
        <v>0</v>
      </c>
      <c r="BD88" s="40">
        <f>+'Cu1'!BD88</f>
        <v>0</v>
      </c>
      <c r="BE88" s="40">
        <f>+'Cu1'!BE88</f>
        <v>0</v>
      </c>
      <c r="BF88" s="40">
        <f>+'Cu1'!BF88</f>
        <v>0</v>
      </c>
      <c r="BG88" s="40">
        <f>+'Cu1'!BG88</f>
        <v>0</v>
      </c>
    </row>
    <row r="89" spans="1:59" s="39" customFormat="1" hidden="1">
      <c r="A89" s="36">
        <f>+'Cu1'!A89</f>
        <v>40</v>
      </c>
      <c r="B89" s="35">
        <f>+'Cu1'!B89</f>
        <v>670</v>
      </c>
      <c r="C89" s="23" t="str">
        <f>+'Cu1'!C89</f>
        <v>DESHERBAT</v>
      </c>
      <c r="D89" s="23" t="str">
        <f>+'Cu1'!D89</f>
        <v>Calçar-desherbar</v>
      </c>
      <c r="E89" s="21">
        <f>+'Cu1'!E89</f>
        <v>2500</v>
      </c>
      <c r="F89" s="22">
        <f>+'Cu1'!F89</f>
        <v>0</v>
      </c>
      <c r="G89" s="22">
        <f>+'Cu1'!G89</f>
        <v>0.66666666666666663</v>
      </c>
      <c r="H89" s="22">
        <f>+'Cu1'!H89</f>
        <v>0</v>
      </c>
      <c r="I89" s="22">
        <f>+'Cu1'!I89</f>
        <v>0</v>
      </c>
      <c r="J89" s="22">
        <f>+'Cu1'!J89</f>
        <v>0</v>
      </c>
      <c r="K89" s="22">
        <f>+'Cu1'!K89</f>
        <v>0</v>
      </c>
      <c r="L89" s="22">
        <f>+'Cu1'!L89</f>
        <v>0</v>
      </c>
      <c r="M89" s="22">
        <f>+'Cu1'!M89</f>
        <v>0</v>
      </c>
      <c r="N89" s="22">
        <f>+'Cu1'!N89</f>
        <v>0</v>
      </c>
      <c r="O89" s="23">
        <f>+'Cu1'!O89</f>
        <v>0</v>
      </c>
      <c r="P89" s="24">
        <f>+'Cu1'!P89</f>
        <v>0</v>
      </c>
      <c r="Q89" s="22">
        <f>+'Cu1'!Q89</f>
        <v>0</v>
      </c>
      <c r="R89" s="23">
        <f>+'Cu1'!R89</f>
        <v>0</v>
      </c>
      <c r="S89" s="23">
        <f>+'Cu1'!S89</f>
        <v>0</v>
      </c>
      <c r="T89" s="23">
        <f>+'Cu1'!T89</f>
        <v>0</v>
      </c>
      <c r="U89" s="23">
        <f>+'Cu1'!U89</f>
        <v>0</v>
      </c>
      <c r="V89" s="23">
        <f>+'Cu1'!V89</f>
        <v>0</v>
      </c>
      <c r="W89" s="23">
        <f>+'Cu1'!W89</f>
        <v>0</v>
      </c>
      <c r="X89" s="23">
        <f>+'Cu1'!X89</f>
        <v>0</v>
      </c>
      <c r="Y89" s="23">
        <f>+'Cu1'!Y89</f>
        <v>0</v>
      </c>
      <c r="Z89" s="22">
        <f>+'Cu1'!Z89</f>
        <v>0</v>
      </c>
      <c r="AA89" s="22">
        <f>+'Cu1'!AA89</f>
        <v>0</v>
      </c>
      <c r="AB89" s="23">
        <f>+'Cu1'!AB89</f>
        <v>0</v>
      </c>
      <c r="AC89" s="23">
        <f>+'Cu1'!AC89</f>
        <v>0</v>
      </c>
      <c r="AD89" s="23">
        <f>+'Cu1'!AD89</f>
        <v>0</v>
      </c>
      <c r="AE89" s="22">
        <f>+'Cu1'!AE89</f>
        <v>0</v>
      </c>
      <c r="AF89" s="22">
        <f>+'Cu1'!AF89</f>
        <v>0</v>
      </c>
      <c r="AG89" s="23">
        <f>+'Cu1'!AG89</f>
        <v>0</v>
      </c>
      <c r="AH89" s="23">
        <f>+'Cu1'!AH89</f>
        <v>0</v>
      </c>
      <c r="AI89" s="23">
        <f>+'Cu1'!AI89</f>
        <v>0</v>
      </c>
      <c r="AJ89" s="23">
        <f>+'Cu1'!AJ89</f>
        <v>0</v>
      </c>
      <c r="AK89" s="23">
        <f>+'Cu1'!AK89</f>
        <v>0</v>
      </c>
      <c r="AL89" s="23">
        <f>+'Cu1'!AL89</f>
        <v>0</v>
      </c>
      <c r="AM89" s="23">
        <f>+'Cu1'!AM89</f>
        <v>0</v>
      </c>
      <c r="AN89" s="23">
        <f>+'Cu1'!AN89</f>
        <v>0</v>
      </c>
      <c r="AO89" s="23">
        <f>+'Cu1'!AO89</f>
        <v>0</v>
      </c>
      <c r="AP89" s="23">
        <f>+'Cu1'!AP89</f>
        <v>0</v>
      </c>
      <c r="AQ89" s="23">
        <f>+'Cu1'!AQ89</f>
        <v>0</v>
      </c>
      <c r="AR89" s="23">
        <f>+'Cu1'!AR89</f>
        <v>0</v>
      </c>
      <c r="AS89" s="23">
        <f>+'Cu1'!AS89</f>
        <v>0</v>
      </c>
      <c r="AT89" s="23">
        <f>+'Cu1'!AT89</f>
        <v>0</v>
      </c>
      <c r="AU89" s="23">
        <f>+'Cu1'!AU89</f>
        <v>0</v>
      </c>
      <c r="AV89" s="39">
        <f>+'Cu1'!AV89</f>
        <v>0</v>
      </c>
      <c r="AW89" s="39">
        <f>+'Cu1'!AW89</f>
        <v>0</v>
      </c>
      <c r="AX89" s="39">
        <f>+'Cu1'!AX89</f>
        <v>0</v>
      </c>
      <c r="AY89" s="39">
        <f>+'Cu1'!AY89</f>
        <v>0</v>
      </c>
      <c r="AZ89" s="39">
        <f>+'Cu1'!AZ89</f>
        <v>0</v>
      </c>
      <c r="BA89" s="39">
        <f>+'Cu1'!BA89</f>
        <v>0</v>
      </c>
      <c r="BB89" s="39">
        <f>+'Cu1'!BB89</f>
        <v>0</v>
      </c>
      <c r="BC89" s="39">
        <f>+'Cu1'!BC89</f>
        <v>0</v>
      </c>
      <c r="BD89" s="39">
        <f>+'Cu1'!BD89</f>
        <v>0</v>
      </c>
      <c r="BE89" s="39">
        <f>+'Cu1'!BE89</f>
        <v>0</v>
      </c>
      <c r="BF89" s="39">
        <f>+'Cu1'!BF89</f>
        <v>0</v>
      </c>
      <c r="BG89" s="39">
        <f>+'Cu1'!BG89</f>
        <v>0</v>
      </c>
    </row>
    <row r="90" spans="1:59" s="40" customFormat="1" hidden="1">
      <c r="A90" s="36">
        <f>+'Cu1'!A90</f>
        <v>41</v>
      </c>
      <c r="B90" s="36">
        <f>+'Cu1'!B90</f>
        <v>680</v>
      </c>
      <c r="C90" s="29" t="str">
        <f>+'Cu1'!C90</f>
        <v>DESHERBAT</v>
      </c>
      <c r="D90" s="29" t="str">
        <f>+'Cu1'!D90</f>
        <v>Col·locar plàstic a mà</v>
      </c>
      <c r="E90" s="37">
        <f>+'Cu1'!E90</f>
        <v>2500</v>
      </c>
      <c r="F90" s="28">
        <f>+'Cu1'!F90</f>
        <v>25.176233635448135</v>
      </c>
      <c r="G90" s="28">
        <f>+'Cu1'!G90</f>
        <v>0</v>
      </c>
      <c r="H90" s="28">
        <f>+'Cu1'!H90</f>
        <v>0</v>
      </c>
      <c r="I90" s="28">
        <f>+'Cu1'!I90</f>
        <v>0</v>
      </c>
      <c r="J90" s="28">
        <f>+'Cu1'!J90</f>
        <v>0</v>
      </c>
      <c r="K90" s="28">
        <f>+'Cu1'!K90</f>
        <v>0</v>
      </c>
      <c r="L90" s="28">
        <f>+'Cu1'!L90</f>
        <v>0</v>
      </c>
      <c r="M90" s="28">
        <f>+'Cu1'!M90</f>
        <v>0</v>
      </c>
      <c r="N90" s="28">
        <f>+'Cu1'!N90</f>
        <v>0</v>
      </c>
      <c r="O90" s="29">
        <f>+'Cu1'!O90</f>
        <v>0</v>
      </c>
      <c r="P90" s="30">
        <f>+'Cu1'!P90</f>
        <v>0</v>
      </c>
      <c r="Q90" s="28">
        <f>+'Cu1'!Q90</f>
        <v>0</v>
      </c>
      <c r="R90" s="29">
        <f>+'Cu1'!R90</f>
        <v>0</v>
      </c>
      <c r="S90" s="29">
        <f>+'Cu1'!S90</f>
        <v>0</v>
      </c>
      <c r="T90" s="29">
        <f>+'Cu1'!T90</f>
        <v>0</v>
      </c>
      <c r="U90" s="29">
        <f>+'Cu1'!U90</f>
        <v>0</v>
      </c>
      <c r="V90" s="29">
        <f>+'Cu1'!V90</f>
        <v>0</v>
      </c>
      <c r="W90" s="29">
        <f>+'Cu1'!W90</f>
        <v>0</v>
      </c>
      <c r="X90" s="29">
        <f>+'Cu1'!X90</f>
        <v>0</v>
      </c>
      <c r="Y90" s="29">
        <f>+'Cu1'!Y90</f>
        <v>0</v>
      </c>
      <c r="Z90" s="28">
        <f>+'Cu1'!Z90</f>
        <v>1</v>
      </c>
      <c r="AA90" s="28">
        <f>+'Cu1'!AA90</f>
        <v>0</v>
      </c>
      <c r="AB90" s="29">
        <f>+'Cu1'!AB90</f>
        <v>0</v>
      </c>
      <c r="AC90" s="29">
        <f>+'Cu1'!AC90</f>
        <v>0</v>
      </c>
      <c r="AD90" s="29">
        <f>+'Cu1'!AD90</f>
        <v>0</v>
      </c>
      <c r="AE90" s="28">
        <f>+'Cu1'!AE90</f>
        <v>0</v>
      </c>
      <c r="AF90" s="28">
        <f>+'Cu1'!AF90</f>
        <v>0</v>
      </c>
      <c r="AG90" s="29">
        <f>+'Cu1'!AG90</f>
        <v>0</v>
      </c>
      <c r="AH90" s="29">
        <f>+'Cu1'!AH90</f>
        <v>0</v>
      </c>
      <c r="AI90" s="29">
        <f>+'Cu1'!AI90</f>
        <v>0</v>
      </c>
      <c r="AJ90" s="29">
        <f>+'Cu1'!AJ90</f>
        <v>0</v>
      </c>
      <c r="AK90" s="29">
        <f>+'Cu1'!AK90</f>
        <v>0</v>
      </c>
      <c r="AL90" s="29">
        <f>+'Cu1'!AL90</f>
        <v>0</v>
      </c>
      <c r="AM90" s="29">
        <f>+'Cu1'!AM90</f>
        <v>0</v>
      </c>
      <c r="AN90" s="29">
        <f>+'Cu1'!AN90</f>
        <v>0</v>
      </c>
      <c r="AO90" s="46">
        <f>+'Cu1'!AO90</f>
        <v>1666.6666666666665</v>
      </c>
      <c r="AP90" s="29">
        <f>+'Cu1'!AP90</f>
        <v>0</v>
      </c>
      <c r="AQ90" s="29">
        <f>+'Cu1'!AQ90</f>
        <v>0</v>
      </c>
      <c r="AR90" s="29">
        <f>+'Cu1'!AR90</f>
        <v>0</v>
      </c>
      <c r="AS90" s="29">
        <f>+'Cu1'!AS90</f>
        <v>0</v>
      </c>
      <c r="AT90" s="29">
        <f>+'Cu1'!AT90</f>
        <v>0</v>
      </c>
      <c r="AU90" s="29">
        <f>+'Cu1'!AU90</f>
        <v>0</v>
      </c>
      <c r="AV90" s="40">
        <f>+'Cu1'!AV90</f>
        <v>0</v>
      </c>
      <c r="AW90" s="40">
        <f>+'Cu1'!AW90</f>
        <v>0</v>
      </c>
      <c r="AX90" s="40">
        <f>+'Cu1'!AX90</f>
        <v>0</v>
      </c>
      <c r="AY90" s="40">
        <f>+'Cu1'!AY90</f>
        <v>0</v>
      </c>
      <c r="AZ90" s="40">
        <f>+'Cu1'!AZ90</f>
        <v>0</v>
      </c>
      <c r="BA90" s="40">
        <f>+'Cu1'!BA90</f>
        <v>0</v>
      </c>
      <c r="BB90" s="40">
        <f>+'Cu1'!BB90</f>
        <v>0</v>
      </c>
      <c r="BC90" s="40">
        <f>+'Cu1'!BC90</f>
        <v>0</v>
      </c>
      <c r="BD90" s="40">
        <f>+'Cu1'!BD90</f>
        <v>0</v>
      </c>
      <c r="BE90" s="40">
        <f>+'Cu1'!BE90</f>
        <v>0</v>
      </c>
      <c r="BF90" s="40">
        <f>+'Cu1'!BF90</f>
        <v>0</v>
      </c>
      <c r="BG90" s="40">
        <f>+'Cu1'!BG90</f>
        <v>0</v>
      </c>
    </row>
    <row r="91" spans="1:59" s="39" customFormat="1" hidden="1">
      <c r="A91" s="36">
        <f>+'Cu1'!A91</f>
        <v>42</v>
      </c>
      <c r="B91" s="35">
        <f>+'Cu1'!B91</f>
        <v>710</v>
      </c>
      <c r="C91" s="23" t="str">
        <f>+'Cu1'!C91</f>
        <v xml:space="preserve">ALTRES OPERACIONS </v>
      </c>
      <c r="D91" s="23" t="str">
        <f>+'Cu1'!D91</f>
        <v>Clavar i lligar canyes manual</v>
      </c>
      <c r="E91" s="21">
        <f>+'Cu1'!E91</f>
        <v>2500</v>
      </c>
      <c r="F91" s="22">
        <f>+'Cu1'!F91</f>
        <v>41.664000000000001</v>
      </c>
      <c r="G91" s="22">
        <f>+'Cu1'!G91</f>
        <v>1</v>
      </c>
      <c r="H91" s="22">
        <f>+'Cu1'!H91</f>
        <v>0</v>
      </c>
      <c r="I91" s="22">
        <f>+'Cu1'!I91</f>
        <v>0</v>
      </c>
      <c r="J91" s="22">
        <f>+'Cu1'!J91</f>
        <v>0</v>
      </c>
      <c r="K91" s="22">
        <f>+'Cu1'!K91</f>
        <v>0</v>
      </c>
      <c r="L91" s="22">
        <f>+'Cu1'!L91</f>
        <v>0</v>
      </c>
      <c r="M91" s="22">
        <f>+'Cu1'!M91</f>
        <v>0</v>
      </c>
      <c r="N91" s="22">
        <f>+'Cu1'!N91</f>
        <v>1</v>
      </c>
      <c r="O91" s="23">
        <f>+'Cu1'!O91</f>
        <v>0</v>
      </c>
      <c r="P91" s="24">
        <f>+'Cu1'!P91</f>
        <v>0</v>
      </c>
      <c r="Q91" s="22">
        <f>+'Cu1'!Q91</f>
        <v>0</v>
      </c>
      <c r="R91" s="23">
        <f>+'Cu1'!R91</f>
        <v>0</v>
      </c>
      <c r="S91" s="23">
        <f>+'Cu1'!S91</f>
        <v>0</v>
      </c>
      <c r="T91" s="23">
        <f>+'Cu1'!T91</f>
        <v>0</v>
      </c>
      <c r="U91" s="23">
        <f>+'Cu1'!U91</f>
        <v>0</v>
      </c>
      <c r="V91" s="23">
        <f>+'Cu1'!V91</f>
        <v>0</v>
      </c>
      <c r="W91" s="23">
        <f>+'Cu1'!W91</f>
        <v>0</v>
      </c>
      <c r="X91" s="23">
        <f>+'Cu1'!X91</f>
        <v>0</v>
      </c>
      <c r="Y91" s="23">
        <f>+'Cu1'!Y91</f>
        <v>0</v>
      </c>
      <c r="Z91" s="22">
        <f>+'Cu1'!Z91</f>
        <v>0</v>
      </c>
      <c r="AA91" s="22">
        <f>+'Cu1'!AA91</f>
        <v>0</v>
      </c>
      <c r="AB91" s="23">
        <f>+'Cu1'!AB91</f>
        <v>0</v>
      </c>
      <c r="AC91" s="23">
        <f>+'Cu1'!AC91</f>
        <v>0</v>
      </c>
      <c r="AD91" s="23">
        <f>+'Cu1'!AD91</f>
        <v>0</v>
      </c>
      <c r="AE91" s="22">
        <f>+'Cu1'!AE91</f>
        <v>0</v>
      </c>
      <c r="AF91" s="22">
        <f>+'Cu1'!AF91</f>
        <v>0</v>
      </c>
      <c r="AG91" s="23">
        <f>+'Cu1'!AG91</f>
        <v>0</v>
      </c>
      <c r="AH91" s="23">
        <f>+'Cu1'!AH91</f>
        <v>0</v>
      </c>
      <c r="AI91" s="23">
        <f>+'Cu1'!AI91</f>
        <v>0</v>
      </c>
      <c r="AJ91" s="23">
        <f>+'Cu1'!AJ91</f>
        <v>0</v>
      </c>
      <c r="AK91" s="23">
        <f>+'Cu1'!AK91</f>
        <v>0</v>
      </c>
      <c r="AL91" s="23">
        <f>+'Cu1'!AL91</f>
        <v>0</v>
      </c>
      <c r="AM91" s="23">
        <f>+'Cu1'!AM91</f>
        <v>0</v>
      </c>
      <c r="AN91" s="23">
        <f>+'Cu1'!AN91</f>
        <v>0</v>
      </c>
      <c r="AO91" s="23">
        <f>+'Cu1'!AO91</f>
        <v>0</v>
      </c>
      <c r="AP91" s="25">
        <f>+'Cu1'!AP91</f>
        <v>5208</v>
      </c>
      <c r="AQ91" s="25">
        <f>+'Cu1'!AQ91</f>
        <v>0</v>
      </c>
      <c r="AR91" s="23">
        <f>+'Cu1'!AR91</f>
        <v>0</v>
      </c>
      <c r="AS91" s="23">
        <f>+'Cu1'!AS91</f>
        <v>0</v>
      </c>
      <c r="AT91" s="23">
        <f>+'Cu1'!AT91</f>
        <v>0</v>
      </c>
      <c r="AU91" s="23">
        <f>+'Cu1'!AU91</f>
        <v>0</v>
      </c>
      <c r="AV91" s="39">
        <f>+'Cu1'!AV91</f>
        <v>0</v>
      </c>
      <c r="AW91" s="39">
        <f>+'Cu1'!AW91</f>
        <v>0</v>
      </c>
      <c r="AX91" s="39">
        <f>+'Cu1'!AX91</f>
        <v>0</v>
      </c>
      <c r="AY91" s="39">
        <f>+'Cu1'!AY91</f>
        <v>0</v>
      </c>
      <c r="AZ91" s="39">
        <f>+'Cu1'!AZ91</f>
        <v>0</v>
      </c>
      <c r="BA91" s="39">
        <f>+'Cu1'!BA91</f>
        <v>0</v>
      </c>
      <c r="BB91" s="39">
        <f>+'Cu1'!BB91</f>
        <v>0</v>
      </c>
      <c r="BC91" s="39">
        <f>+'Cu1'!BC91</f>
        <v>0</v>
      </c>
      <c r="BD91" s="39">
        <f>+'Cu1'!BD91</f>
        <v>0</v>
      </c>
      <c r="BE91" s="39">
        <f>+'Cu1'!BE91</f>
        <v>0</v>
      </c>
      <c r="BF91" s="39">
        <f>+'Cu1'!BF91</f>
        <v>0</v>
      </c>
      <c r="BG91" s="39">
        <f>+'Cu1'!BG91</f>
        <v>0</v>
      </c>
    </row>
    <row r="92" spans="1:59" s="40" customFormat="1" hidden="1">
      <c r="A92" s="36">
        <f>+'Cu1'!A92</f>
        <v>43</v>
      </c>
      <c r="B92" s="36">
        <f>+'Cu1'!B92</f>
        <v>720</v>
      </c>
      <c r="C92" s="29" t="str">
        <f>+'Cu1'!C92</f>
        <v xml:space="preserve">ALTRES OPERACIONS </v>
      </c>
      <c r="D92" s="29" t="str">
        <f>+'Cu1'!D92</f>
        <v>Esporgar i lligar tomaqueres</v>
      </c>
      <c r="E92" s="37">
        <f>+'Cu1'!E92</f>
        <v>2500</v>
      </c>
      <c r="F92" s="28">
        <f>+'Cu1'!F92</f>
        <v>1475.5999999999983</v>
      </c>
      <c r="G92" s="28">
        <f>+'Cu1'!G92</f>
        <v>0</v>
      </c>
      <c r="H92" s="28">
        <f>+'Cu1'!H92</f>
        <v>0</v>
      </c>
      <c r="I92" s="28">
        <f>+'Cu1'!I92</f>
        <v>0</v>
      </c>
      <c r="J92" s="28">
        <f>+'Cu1'!J92</f>
        <v>0</v>
      </c>
      <c r="K92" s="28">
        <f>+'Cu1'!K92</f>
        <v>0</v>
      </c>
      <c r="L92" s="28">
        <f>+'Cu1'!L92</f>
        <v>0</v>
      </c>
      <c r="M92" s="28">
        <f>+'Cu1'!M92</f>
        <v>0</v>
      </c>
      <c r="N92" s="28">
        <f>+'Cu1'!N92</f>
        <v>0</v>
      </c>
      <c r="O92" s="29">
        <f>+'Cu1'!O92</f>
        <v>0</v>
      </c>
      <c r="P92" s="30">
        <f>+'Cu1'!P92</f>
        <v>0</v>
      </c>
      <c r="Q92" s="28">
        <f>+'Cu1'!Q92</f>
        <v>0</v>
      </c>
      <c r="R92" s="29">
        <f>+'Cu1'!R92</f>
        <v>0</v>
      </c>
      <c r="S92" s="29">
        <f>+'Cu1'!S92</f>
        <v>0</v>
      </c>
      <c r="T92" s="29">
        <f>+'Cu1'!T92</f>
        <v>0</v>
      </c>
      <c r="U92" s="29">
        <f>+'Cu1'!U92</f>
        <v>0</v>
      </c>
      <c r="V92" s="29">
        <f>+'Cu1'!V92</f>
        <v>0</v>
      </c>
      <c r="W92" s="29">
        <f>+'Cu1'!W92</f>
        <v>0</v>
      </c>
      <c r="X92" s="29">
        <f>+'Cu1'!X92</f>
        <v>0</v>
      </c>
      <c r="Y92" s="29">
        <f>+'Cu1'!Y92</f>
        <v>0</v>
      </c>
      <c r="Z92" s="28">
        <f>+'Cu1'!Z92</f>
        <v>0</v>
      </c>
      <c r="AA92" s="28">
        <f>+'Cu1'!AA92</f>
        <v>0</v>
      </c>
      <c r="AB92" s="29">
        <f>+'Cu1'!AB92</f>
        <v>0</v>
      </c>
      <c r="AC92" s="29">
        <f>+'Cu1'!AC92</f>
        <v>0</v>
      </c>
      <c r="AD92" s="29">
        <f>+'Cu1'!AD92</f>
        <v>0</v>
      </c>
      <c r="AE92" s="28">
        <f>+'Cu1'!AE92</f>
        <v>0</v>
      </c>
      <c r="AF92" s="28">
        <f>+'Cu1'!AF92</f>
        <v>0</v>
      </c>
      <c r="AG92" s="29">
        <f>+'Cu1'!AG92</f>
        <v>0</v>
      </c>
      <c r="AH92" s="29">
        <f>+'Cu1'!AH92</f>
        <v>0</v>
      </c>
      <c r="AI92" s="29">
        <f>+'Cu1'!AI92</f>
        <v>0</v>
      </c>
      <c r="AJ92" s="29">
        <f>+'Cu1'!AJ92</f>
        <v>0</v>
      </c>
      <c r="AK92" s="29">
        <f>+'Cu1'!AK92</f>
        <v>0</v>
      </c>
      <c r="AL92" s="29">
        <f>+'Cu1'!AL92</f>
        <v>0</v>
      </c>
      <c r="AM92" s="29">
        <f>+'Cu1'!AM92</f>
        <v>0</v>
      </c>
      <c r="AN92" s="29">
        <f>+'Cu1'!AN92</f>
        <v>0</v>
      </c>
      <c r="AO92" s="29">
        <f>+'Cu1'!AO92</f>
        <v>0</v>
      </c>
      <c r="AP92" s="29">
        <f>+'Cu1'!AP92</f>
        <v>0</v>
      </c>
      <c r="AQ92" s="29">
        <f>+'Cu1'!AQ92</f>
        <v>0</v>
      </c>
      <c r="AR92" s="29">
        <f>+'Cu1'!AR92</f>
        <v>0</v>
      </c>
      <c r="AS92" s="29">
        <f>+'Cu1'!AS92</f>
        <v>0</v>
      </c>
      <c r="AT92" s="29">
        <f>+'Cu1'!AT92</f>
        <v>0</v>
      </c>
      <c r="AU92" s="29">
        <f>+'Cu1'!AU92</f>
        <v>0</v>
      </c>
      <c r="AV92" s="40">
        <f>+'Cu1'!AV92</f>
        <v>0</v>
      </c>
      <c r="AW92" s="40">
        <f>+'Cu1'!AW92</f>
        <v>0</v>
      </c>
      <c r="AX92" s="40">
        <f>+'Cu1'!AX92</f>
        <v>0</v>
      </c>
      <c r="AY92" s="40">
        <f>+'Cu1'!AY92</f>
        <v>0</v>
      </c>
      <c r="AZ92" s="40">
        <f>+'Cu1'!AZ92</f>
        <v>0</v>
      </c>
      <c r="BA92" s="40">
        <f>+'Cu1'!BA92</f>
        <v>0</v>
      </c>
      <c r="BB92" s="40">
        <f>+'Cu1'!BB92</f>
        <v>0</v>
      </c>
      <c r="BC92" s="40">
        <f>+'Cu1'!BC92</f>
        <v>0</v>
      </c>
      <c r="BD92" s="40">
        <f>+'Cu1'!BD92</f>
        <v>0</v>
      </c>
      <c r="BE92" s="40">
        <f>+'Cu1'!BE92</f>
        <v>0</v>
      </c>
      <c r="BF92" s="40">
        <f>+'Cu1'!BF92</f>
        <v>0</v>
      </c>
      <c r="BG92" s="40">
        <f>+'Cu1'!BG92</f>
        <v>0</v>
      </c>
    </row>
    <row r="93" spans="1:59" s="39" customFormat="1" hidden="1">
      <c r="A93" s="36">
        <f>+'Cu1'!A93</f>
        <v>44</v>
      </c>
      <c r="B93" s="35">
        <f>+'Cu1'!B93</f>
        <v>730</v>
      </c>
      <c r="C93" s="23" t="str">
        <f>+'Cu1'!C93</f>
        <v xml:space="preserve">ALTRES OPERACIONS </v>
      </c>
      <c r="D93" s="23" t="str">
        <f>+'Cu1'!D93</f>
        <v>Renda de la terra</v>
      </c>
      <c r="E93" s="21">
        <f>+'Cu1'!E93</f>
        <v>2500</v>
      </c>
      <c r="F93" s="22">
        <f>+'Cu1'!F93</f>
        <v>0</v>
      </c>
      <c r="G93" s="22">
        <f>+'Cu1'!G93</f>
        <v>0</v>
      </c>
      <c r="H93" s="22">
        <f>+'Cu1'!H93</f>
        <v>0</v>
      </c>
      <c r="I93" s="22">
        <f>+'Cu1'!I93</f>
        <v>0</v>
      </c>
      <c r="J93" s="22">
        <f>+'Cu1'!J93</f>
        <v>0</v>
      </c>
      <c r="K93" s="22">
        <f>+'Cu1'!K93</f>
        <v>0</v>
      </c>
      <c r="L93" s="22">
        <f>+'Cu1'!L93</f>
        <v>0</v>
      </c>
      <c r="M93" s="22">
        <f>+'Cu1'!M93</f>
        <v>0</v>
      </c>
      <c r="N93" s="22">
        <f>+'Cu1'!N93</f>
        <v>0</v>
      </c>
      <c r="O93" s="23">
        <f>+'Cu1'!O93</f>
        <v>0</v>
      </c>
      <c r="P93" s="24">
        <f>+'Cu1'!P93</f>
        <v>0</v>
      </c>
      <c r="Q93" s="22">
        <f>+'Cu1'!Q93</f>
        <v>0</v>
      </c>
      <c r="R93" s="23">
        <f>+'Cu1'!R93</f>
        <v>0</v>
      </c>
      <c r="S93" s="23">
        <f>+'Cu1'!S93</f>
        <v>0</v>
      </c>
      <c r="T93" s="23">
        <f>+'Cu1'!T93</f>
        <v>0</v>
      </c>
      <c r="U93" s="23">
        <f>+'Cu1'!U93</f>
        <v>0</v>
      </c>
      <c r="V93" s="23">
        <f>+'Cu1'!V93</f>
        <v>0</v>
      </c>
      <c r="W93" s="23">
        <f>+'Cu1'!W93</f>
        <v>0</v>
      </c>
      <c r="X93" s="23">
        <f>+'Cu1'!X93</f>
        <v>0</v>
      </c>
      <c r="Y93" s="23">
        <f>+'Cu1'!Y93</f>
        <v>0</v>
      </c>
      <c r="Z93" s="22">
        <f>+'Cu1'!Z93</f>
        <v>0</v>
      </c>
      <c r="AA93" s="22">
        <f>+'Cu1'!AA93</f>
        <v>0</v>
      </c>
      <c r="AB93" s="23">
        <f>+'Cu1'!AB93</f>
        <v>0</v>
      </c>
      <c r="AC93" s="23">
        <f>+'Cu1'!AC93</f>
        <v>0</v>
      </c>
      <c r="AD93" s="23">
        <f>+'Cu1'!AD93</f>
        <v>0</v>
      </c>
      <c r="AE93" s="22">
        <f>+'Cu1'!AE93</f>
        <v>0</v>
      </c>
      <c r="AF93" s="22">
        <f>+'Cu1'!AF93</f>
        <v>0</v>
      </c>
      <c r="AG93" s="23">
        <f>+'Cu1'!AG93</f>
        <v>0</v>
      </c>
      <c r="AH93" s="23">
        <f>+'Cu1'!AH93</f>
        <v>0</v>
      </c>
      <c r="AI93" s="23">
        <f>+'Cu1'!AI93</f>
        <v>0</v>
      </c>
      <c r="AJ93" s="23">
        <f>+'Cu1'!AJ93</f>
        <v>0</v>
      </c>
      <c r="AK93" s="23">
        <f>+'Cu1'!AK93</f>
        <v>0</v>
      </c>
      <c r="AL93" s="23">
        <f>+'Cu1'!AL93</f>
        <v>0</v>
      </c>
      <c r="AM93" s="23">
        <f>+'Cu1'!AM93</f>
        <v>0</v>
      </c>
      <c r="AN93" s="23">
        <f>+'Cu1'!AN93</f>
        <v>0</v>
      </c>
      <c r="AO93" s="23">
        <f>+'Cu1'!AO93</f>
        <v>0</v>
      </c>
      <c r="AP93" s="23">
        <f>+'Cu1'!AP93</f>
        <v>0</v>
      </c>
      <c r="AQ93" s="21">
        <f>+'Cu1'!AQ93</f>
        <v>2500</v>
      </c>
      <c r="AR93" s="23">
        <f>+'Cu1'!AR93</f>
        <v>0</v>
      </c>
      <c r="AS93" s="23">
        <f>+'Cu1'!AS93</f>
        <v>0</v>
      </c>
      <c r="AT93" s="23">
        <f>+'Cu1'!AT93</f>
        <v>0</v>
      </c>
      <c r="AU93" s="23">
        <f>+'Cu1'!AU93</f>
        <v>0</v>
      </c>
      <c r="AV93" s="39">
        <f>+'Cu1'!AV93</f>
        <v>0</v>
      </c>
      <c r="AW93" s="39">
        <f>+'Cu1'!AW93</f>
        <v>0</v>
      </c>
      <c r="AX93" s="39">
        <f>+'Cu1'!AX93</f>
        <v>0</v>
      </c>
      <c r="AY93" s="39">
        <f>+'Cu1'!AY93</f>
        <v>0</v>
      </c>
      <c r="AZ93" s="39">
        <f>+'Cu1'!AZ93</f>
        <v>0</v>
      </c>
      <c r="BA93" s="39">
        <f>+'Cu1'!BA93</f>
        <v>0</v>
      </c>
      <c r="BB93" s="39">
        <f>+'Cu1'!BB93</f>
        <v>0</v>
      </c>
      <c r="BC93" s="39">
        <f>+'Cu1'!BC93</f>
        <v>0</v>
      </c>
      <c r="BD93" s="39">
        <f>+'Cu1'!BD93</f>
        <v>0</v>
      </c>
      <c r="BE93" s="39">
        <f>+'Cu1'!BE93</f>
        <v>0</v>
      </c>
      <c r="BF93" s="39">
        <f>+'Cu1'!BF93</f>
        <v>0</v>
      </c>
      <c r="BG93" s="39">
        <f>+'Cu1'!BG93</f>
        <v>0</v>
      </c>
    </row>
    <row r="94" spans="1:59" s="40" customFormat="1" hidden="1">
      <c r="A94" s="36">
        <f>+'Cu1'!A94</f>
        <v>45</v>
      </c>
      <c r="B94" s="36">
        <f>+'Cu1'!B94</f>
        <v>810</v>
      </c>
      <c r="C94" s="29" t="str">
        <f>+'Cu1'!C94</f>
        <v>RECOL.LECCIÓ</v>
      </c>
      <c r="D94" s="29" t="str">
        <f>+'Cu1'!D94</f>
        <v>Recol.lecció col</v>
      </c>
      <c r="E94" s="37">
        <f>+'Cu1'!E94</f>
        <v>2500</v>
      </c>
      <c r="F94" s="28">
        <f>+'Cu1'!F94</f>
        <v>163.888888888889</v>
      </c>
      <c r="G94" s="28">
        <f>+'Cu1'!G94</f>
        <v>10.243055555555562</v>
      </c>
      <c r="H94" s="28">
        <f>+'Cu1'!H94</f>
        <v>0</v>
      </c>
      <c r="I94" s="28">
        <f>+'Cu1'!I94</f>
        <v>0</v>
      </c>
      <c r="J94" s="28">
        <f>+'Cu1'!J94</f>
        <v>0</v>
      </c>
      <c r="K94" s="28">
        <f>+'Cu1'!K94</f>
        <v>0</v>
      </c>
      <c r="L94" s="28">
        <f>+'Cu1'!L94</f>
        <v>0</v>
      </c>
      <c r="M94" s="28">
        <f>+'Cu1'!M94</f>
        <v>0</v>
      </c>
      <c r="N94" s="28">
        <f>+'Cu1'!N94</f>
        <v>163.888888888889</v>
      </c>
      <c r="O94" s="29">
        <f>+'Cu1'!O94</f>
        <v>0</v>
      </c>
      <c r="P94" s="30">
        <f>+'Cu1'!P94</f>
        <v>0</v>
      </c>
      <c r="Q94" s="28">
        <f>+'Cu1'!Q94</f>
        <v>0</v>
      </c>
      <c r="R94" s="29">
        <f>+'Cu1'!R94</f>
        <v>0</v>
      </c>
      <c r="S94" s="29">
        <f>+'Cu1'!S94</f>
        <v>0</v>
      </c>
      <c r="T94" s="29">
        <f>+'Cu1'!T94</f>
        <v>0</v>
      </c>
      <c r="U94" s="29">
        <f>+'Cu1'!U94</f>
        <v>0</v>
      </c>
      <c r="V94" s="29">
        <f>+'Cu1'!V94</f>
        <v>0</v>
      </c>
      <c r="W94" s="29">
        <f>+'Cu1'!W94</f>
        <v>0</v>
      </c>
      <c r="X94" s="29">
        <f>+'Cu1'!X94</f>
        <v>0</v>
      </c>
      <c r="Y94" s="29">
        <f>+'Cu1'!Y94</f>
        <v>0</v>
      </c>
      <c r="Z94" s="28">
        <f>+'Cu1'!Z94</f>
        <v>0</v>
      </c>
      <c r="AA94" s="28">
        <f>+'Cu1'!AA94</f>
        <v>0</v>
      </c>
      <c r="AB94" s="29">
        <f>+'Cu1'!AB94</f>
        <v>0</v>
      </c>
      <c r="AC94" s="29">
        <f>+'Cu1'!AC94</f>
        <v>0</v>
      </c>
      <c r="AD94" s="29">
        <f>+'Cu1'!AD94</f>
        <v>0</v>
      </c>
      <c r="AE94" s="28">
        <f>+'Cu1'!AE94</f>
        <v>0</v>
      </c>
      <c r="AF94" s="28">
        <f>+'Cu1'!AF94</f>
        <v>0</v>
      </c>
      <c r="AG94" s="29">
        <f>+'Cu1'!AG94</f>
        <v>0</v>
      </c>
      <c r="AH94" s="29">
        <f>+'Cu1'!AH94</f>
        <v>0</v>
      </c>
      <c r="AI94" s="29">
        <f>+'Cu1'!AI94</f>
        <v>0</v>
      </c>
      <c r="AJ94" s="29">
        <f>+'Cu1'!AJ94</f>
        <v>0</v>
      </c>
      <c r="AK94" s="29">
        <f>+'Cu1'!AK94</f>
        <v>0</v>
      </c>
      <c r="AL94" s="29">
        <f>+'Cu1'!AL94</f>
        <v>0</v>
      </c>
      <c r="AM94" s="29">
        <f>+'Cu1'!AM94</f>
        <v>0</v>
      </c>
      <c r="AN94" s="29">
        <f>+'Cu1'!AN94</f>
        <v>0</v>
      </c>
      <c r="AO94" s="29">
        <f>+'Cu1'!AO94</f>
        <v>0</v>
      </c>
      <c r="AP94" s="29">
        <f>+'Cu1'!AP94</f>
        <v>0</v>
      </c>
      <c r="AQ94" s="29">
        <f>+'Cu1'!AQ94</f>
        <v>0</v>
      </c>
      <c r="AR94" s="20">
        <f>+'Cu1'!AR94</f>
        <v>0</v>
      </c>
      <c r="AS94" s="20">
        <f>+'Cu1'!AS94</f>
        <v>0</v>
      </c>
      <c r="AT94" s="29">
        <f>+'Cu1'!AT94</f>
        <v>0</v>
      </c>
      <c r="AU94" s="20">
        <f>+'Cu1'!AU94</f>
        <v>0</v>
      </c>
      <c r="AV94" s="20">
        <f>+'Cu1'!AV94</f>
        <v>0</v>
      </c>
      <c r="AW94" s="40">
        <f>+'Cu1'!AW94</f>
        <v>0</v>
      </c>
      <c r="AX94" s="40">
        <f>+'Cu1'!AX94</f>
        <v>0</v>
      </c>
      <c r="AY94" s="40">
        <f>+'Cu1'!AY94</f>
        <v>0</v>
      </c>
      <c r="AZ94" s="40">
        <f>+'Cu1'!AZ94</f>
        <v>0</v>
      </c>
      <c r="BA94" s="40">
        <f>+'Cu1'!BA94</f>
        <v>0</v>
      </c>
      <c r="BB94" s="40">
        <f>+'Cu1'!BB94</f>
        <v>0</v>
      </c>
      <c r="BC94" s="40">
        <f>+'Cu1'!BC94</f>
        <v>0</v>
      </c>
      <c r="BD94" s="40">
        <f>+'Cu1'!BD94</f>
        <v>0</v>
      </c>
      <c r="BE94" s="40">
        <f>+'Cu1'!BE94</f>
        <v>0</v>
      </c>
      <c r="BF94" s="40">
        <f>+'Cu1'!BF94</f>
        <v>0</v>
      </c>
      <c r="BG94" s="40">
        <f>+'Cu1'!BG94</f>
        <v>0</v>
      </c>
    </row>
    <row r="95" spans="1:59" s="39" customFormat="1" hidden="1">
      <c r="A95" s="36">
        <f>+'Cu1'!A95</f>
        <v>46</v>
      </c>
      <c r="B95" s="35">
        <f>+'Cu1'!B95</f>
        <v>820</v>
      </c>
      <c r="C95" s="22" t="str">
        <f>+'Cu1'!C95</f>
        <v>RECOL.LECCIÓ</v>
      </c>
      <c r="D95" s="22" t="str">
        <f>+'Cu1'!D95</f>
        <v>Recol.lecció bròcoli</v>
      </c>
      <c r="E95" s="21">
        <f>+'Cu1'!E95</f>
        <v>2500</v>
      </c>
      <c r="F95" s="22">
        <f>+'Cu1'!F95</f>
        <v>0</v>
      </c>
      <c r="G95" s="22">
        <f>+'Cu1'!G95</f>
        <v>0</v>
      </c>
      <c r="H95" s="22">
        <f>+'Cu1'!H95</f>
        <v>0</v>
      </c>
      <c r="I95" s="22">
        <f>+'Cu1'!I95</f>
        <v>0</v>
      </c>
      <c r="J95" s="22">
        <f>+'Cu1'!J95</f>
        <v>0</v>
      </c>
      <c r="K95" s="22">
        <f>+'Cu1'!K95</f>
        <v>0</v>
      </c>
      <c r="L95" s="22">
        <f>+'Cu1'!L95</f>
        <v>0</v>
      </c>
      <c r="M95" s="22">
        <f>+'Cu1'!M95</f>
        <v>0</v>
      </c>
      <c r="N95" s="22">
        <f>+'Cu1'!N95</f>
        <v>0</v>
      </c>
      <c r="O95" s="23">
        <f>+'Cu1'!O95</f>
        <v>0</v>
      </c>
      <c r="P95" s="24">
        <f>+'Cu1'!P95</f>
        <v>0</v>
      </c>
      <c r="Q95" s="22">
        <f>+'Cu1'!Q95</f>
        <v>0</v>
      </c>
      <c r="R95" s="23">
        <f>+'Cu1'!R95</f>
        <v>0</v>
      </c>
      <c r="S95" s="23">
        <f>+'Cu1'!S95</f>
        <v>0</v>
      </c>
      <c r="T95" s="23">
        <f>+'Cu1'!T95</f>
        <v>0</v>
      </c>
      <c r="U95" s="23">
        <f>+'Cu1'!U95</f>
        <v>0</v>
      </c>
      <c r="V95" s="23">
        <f>+'Cu1'!V95</f>
        <v>0</v>
      </c>
      <c r="W95" s="23">
        <f>+'Cu1'!W95</f>
        <v>0</v>
      </c>
      <c r="X95" s="23">
        <f>+'Cu1'!X95</f>
        <v>0</v>
      </c>
      <c r="Y95" s="23">
        <f>+'Cu1'!Y95</f>
        <v>0</v>
      </c>
      <c r="Z95" s="22">
        <f>+'Cu1'!Z95</f>
        <v>0</v>
      </c>
      <c r="AA95" s="22">
        <f>+'Cu1'!AA95</f>
        <v>0</v>
      </c>
      <c r="AB95" s="23">
        <f>+'Cu1'!AB95</f>
        <v>0</v>
      </c>
      <c r="AC95" s="23">
        <f>+'Cu1'!AC95</f>
        <v>0</v>
      </c>
      <c r="AD95" s="23">
        <f>+'Cu1'!AD95</f>
        <v>0</v>
      </c>
      <c r="AE95" s="22">
        <f>+'Cu1'!AE95</f>
        <v>0</v>
      </c>
      <c r="AF95" s="22">
        <f>+'Cu1'!AF95</f>
        <v>0</v>
      </c>
      <c r="AG95" s="23">
        <f>+'Cu1'!AG95</f>
        <v>0</v>
      </c>
      <c r="AH95" s="23">
        <f>+'Cu1'!AH95</f>
        <v>0</v>
      </c>
      <c r="AI95" s="23">
        <f>+'Cu1'!AI95</f>
        <v>0</v>
      </c>
      <c r="AJ95" s="23">
        <f>+'Cu1'!AJ95</f>
        <v>0</v>
      </c>
      <c r="AK95" s="23">
        <f>+'Cu1'!AK95</f>
        <v>0</v>
      </c>
      <c r="AL95" s="23">
        <f>+'Cu1'!AL95</f>
        <v>0</v>
      </c>
      <c r="AM95" s="23">
        <f>+'Cu1'!AM95</f>
        <v>0</v>
      </c>
      <c r="AN95" s="23">
        <f>+'Cu1'!AN95</f>
        <v>0</v>
      </c>
      <c r="AO95" s="23">
        <f>+'Cu1'!AO95</f>
        <v>0</v>
      </c>
      <c r="AP95" s="23">
        <f>+'Cu1'!AP95</f>
        <v>0</v>
      </c>
      <c r="AQ95" s="23">
        <f>+'Cu1'!AQ95</f>
        <v>0</v>
      </c>
      <c r="AR95" s="25">
        <f>+'Cu1'!AR95</f>
        <v>0</v>
      </c>
      <c r="AS95" s="25">
        <f>+'Cu1'!AS95</f>
        <v>0</v>
      </c>
      <c r="AT95" s="24">
        <f>+'Cu1'!AT95</f>
        <v>0</v>
      </c>
      <c r="AU95" s="23">
        <f>+'Cu1'!AU95</f>
        <v>0</v>
      </c>
      <c r="AV95" s="39">
        <f>+'Cu1'!AV95</f>
        <v>0</v>
      </c>
      <c r="AW95" s="24">
        <f>+'Cu1'!AW95</f>
        <v>0</v>
      </c>
      <c r="AX95" s="39">
        <f>+'Cu1'!AX95</f>
        <v>0</v>
      </c>
      <c r="AY95" s="39">
        <f>+'Cu1'!AY95</f>
        <v>0</v>
      </c>
      <c r="AZ95" s="39">
        <f>+'Cu1'!AZ95</f>
        <v>0</v>
      </c>
      <c r="BA95" s="39">
        <f>+'Cu1'!BA95</f>
        <v>0</v>
      </c>
      <c r="BB95" s="39">
        <f>+'Cu1'!BB95</f>
        <v>0</v>
      </c>
      <c r="BC95" s="39">
        <f>+'Cu1'!BC95</f>
        <v>0</v>
      </c>
      <c r="BD95" s="39">
        <f>+'Cu1'!BD95</f>
        <v>0</v>
      </c>
      <c r="BE95" s="39">
        <f>+'Cu1'!BE95</f>
        <v>0</v>
      </c>
      <c r="BF95" s="39">
        <f>+'Cu1'!BF95</f>
        <v>0</v>
      </c>
      <c r="BG95" s="39">
        <f>+'Cu1'!BG95</f>
        <v>0</v>
      </c>
    </row>
    <row r="96" spans="1:59" s="40" customFormat="1" hidden="1">
      <c r="A96" s="36">
        <f>+'Cu1'!A96</f>
        <v>47</v>
      </c>
      <c r="B96" s="36">
        <f>+'Cu1'!B96</f>
        <v>830</v>
      </c>
      <c r="C96" s="29" t="str">
        <f>+'Cu1'!C96</f>
        <v>RECOL.LECCIÓ</v>
      </c>
      <c r="D96" s="29" t="str">
        <f>+'Cu1'!D96</f>
        <v>Recol.lecció calçot</v>
      </c>
      <c r="E96" s="37">
        <f>+'Cu1'!E96</f>
        <v>2500</v>
      </c>
      <c r="F96" s="28">
        <f>+'Cu1'!F96</f>
        <v>0</v>
      </c>
      <c r="G96" s="28">
        <f>+'Cu1'!G96</f>
        <v>0</v>
      </c>
      <c r="H96" s="28">
        <f>+'Cu1'!H96</f>
        <v>0</v>
      </c>
      <c r="I96" s="28">
        <f>+'Cu1'!I96</f>
        <v>0</v>
      </c>
      <c r="J96" s="28">
        <f>+'Cu1'!J96</f>
        <v>0</v>
      </c>
      <c r="K96" s="28">
        <f>+'Cu1'!K96</f>
        <v>0</v>
      </c>
      <c r="L96" s="28">
        <f>+'Cu1'!L96</f>
        <v>0</v>
      </c>
      <c r="M96" s="28">
        <f>+'Cu1'!M96</f>
        <v>0</v>
      </c>
      <c r="N96" s="28">
        <f>+'Cu1'!N96</f>
        <v>0</v>
      </c>
      <c r="O96" s="29">
        <f>+'Cu1'!O96</f>
        <v>0</v>
      </c>
      <c r="P96" s="30">
        <f>+'Cu1'!P96</f>
        <v>0</v>
      </c>
      <c r="Q96" s="28">
        <f>+'Cu1'!Q96</f>
        <v>0</v>
      </c>
      <c r="R96" s="29">
        <f>+'Cu1'!R96</f>
        <v>0</v>
      </c>
      <c r="S96" s="29">
        <f>+'Cu1'!S96</f>
        <v>0</v>
      </c>
      <c r="T96" s="29">
        <f>+'Cu1'!T96</f>
        <v>0</v>
      </c>
      <c r="U96" s="29">
        <f>+'Cu1'!U96</f>
        <v>0</v>
      </c>
      <c r="V96" s="29">
        <f>+'Cu1'!V96</f>
        <v>0</v>
      </c>
      <c r="W96" s="29">
        <f>+'Cu1'!W96</f>
        <v>0</v>
      </c>
      <c r="X96" s="29">
        <f>+'Cu1'!X96</f>
        <v>0</v>
      </c>
      <c r="Y96" s="29">
        <f>+'Cu1'!Y96</f>
        <v>0</v>
      </c>
      <c r="Z96" s="28">
        <f>+'Cu1'!Z96</f>
        <v>0</v>
      </c>
      <c r="AA96" s="28">
        <f>+'Cu1'!AA96</f>
        <v>0</v>
      </c>
      <c r="AB96" s="29">
        <f>+'Cu1'!AB96</f>
        <v>0</v>
      </c>
      <c r="AC96" s="29">
        <f>+'Cu1'!AC96</f>
        <v>0</v>
      </c>
      <c r="AD96" s="29">
        <f>+'Cu1'!AD96</f>
        <v>0</v>
      </c>
      <c r="AE96" s="28">
        <f>+'Cu1'!AE96</f>
        <v>0</v>
      </c>
      <c r="AF96" s="28">
        <f>+'Cu1'!AF96</f>
        <v>0</v>
      </c>
      <c r="AG96" s="29">
        <f>+'Cu1'!AG96</f>
        <v>0</v>
      </c>
      <c r="AH96" s="29">
        <f>+'Cu1'!AH96</f>
        <v>0</v>
      </c>
      <c r="AI96" s="29">
        <f>+'Cu1'!AI96</f>
        <v>0</v>
      </c>
      <c r="AJ96" s="29">
        <f>+'Cu1'!AJ96</f>
        <v>0</v>
      </c>
      <c r="AK96" s="29">
        <f>+'Cu1'!AK96</f>
        <v>0</v>
      </c>
      <c r="AL96" s="29">
        <f>+'Cu1'!AL96</f>
        <v>0</v>
      </c>
      <c r="AM96" s="29">
        <f>+'Cu1'!AM96</f>
        <v>0</v>
      </c>
      <c r="AN96" s="29">
        <f>+'Cu1'!AN96</f>
        <v>0</v>
      </c>
      <c r="AO96" s="29">
        <f>+'Cu1'!AO96</f>
        <v>0</v>
      </c>
      <c r="AP96" s="29">
        <f>+'Cu1'!AP96</f>
        <v>0</v>
      </c>
      <c r="AQ96" s="29">
        <f>+'Cu1'!AQ96</f>
        <v>0</v>
      </c>
      <c r="AR96" s="20">
        <f>+'Cu1'!AR96</f>
        <v>0</v>
      </c>
      <c r="AS96" s="20">
        <f>+'Cu1'!AS96</f>
        <v>0</v>
      </c>
      <c r="AT96" s="29">
        <f>+'Cu1'!AT96</f>
        <v>0</v>
      </c>
      <c r="AU96" s="20">
        <f>+'Cu1'!AU96</f>
        <v>0</v>
      </c>
      <c r="AV96" s="40">
        <f>+'Cu1'!AV96</f>
        <v>0</v>
      </c>
      <c r="AW96" s="40">
        <f>+'Cu1'!AW96</f>
        <v>0</v>
      </c>
      <c r="AX96" s="20">
        <f>+'Cu1'!AX96</f>
        <v>0</v>
      </c>
      <c r="AY96" s="40">
        <f>+'Cu1'!AY96</f>
        <v>0</v>
      </c>
      <c r="AZ96" s="40">
        <f>+'Cu1'!AZ96</f>
        <v>0</v>
      </c>
      <c r="BA96" s="40">
        <f>+'Cu1'!BA96</f>
        <v>0</v>
      </c>
      <c r="BB96" s="40">
        <f>+'Cu1'!BB96</f>
        <v>0</v>
      </c>
      <c r="BC96" s="40">
        <f>+'Cu1'!BC96</f>
        <v>0</v>
      </c>
      <c r="BD96" s="40">
        <f>+'Cu1'!BD96</f>
        <v>0</v>
      </c>
      <c r="BE96" s="40">
        <f>+'Cu1'!BE96</f>
        <v>0</v>
      </c>
      <c r="BF96" s="40">
        <f>+'Cu1'!BF96</f>
        <v>0</v>
      </c>
      <c r="BG96" s="40">
        <f>+'Cu1'!BG96</f>
        <v>0</v>
      </c>
    </row>
    <row r="97" spans="1:59" s="39" customFormat="1" hidden="1">
      <c r="A97" s="36">
        <f>+'Cu1'!A97</f>
        <v>48</v>
      </c>
      <c r="B97" s="35">
        <f>+'Cu1'!B97</f>
        <v>840</v>
      </c>
      <c r="C97" s="23" t="str">
        <f>+'Cu1'!C97</f>
        <v>RECOL.LECCIÓ</v>
      </c>
      <c r="D97" s="23" t="str">
        <f>+'Cu1'!D97</f>
        <v>Recol.lecció enciam</v>
      </c>
      <c r="E97" s="21">
        <f>+'Cu1'!E97</f>
        <v>2500</v>
      </c>
      <c r="F97" s="22">
        <f>+'Cu1'!F97</f>
        <v>0</v>
      </c>
      <c r="G97" s="22">
        <f>+'Cu1'!G97</f>
        <v>0</v>
      </c>
      <c r="H97" s="22">
        <f>+'Cu1'!H97</f>
        <v>0</v>
      </c>
      <c r="I97" s="22">
        <f>+'Cu1'!I97</f>
        <v>0</v>
      </c>
      <c r="J97" s="22">
        <f>+'Cu1'!J97</f>
        <v>0</v>
      </c>
      <c r="K97" s="22">
        <f>+'Cu1'!K97</f>
        <v>0</v>
      </c>
      <c r="L97" s="22">
        <f>+'Cu1'!L97</f>
        <v>0</v>
      </c>
      <c r="M97" s="22">
        <f>+'Cu1'!M97</f>
        <v>0</v>
      </c>
      <c r="N97" s="22">
        <f>+'Cu1'!N97</f>
        <v>0</v>
      </c>
      <c r="O97" s="23">
        <f>+'Cu1'!O97</f>
        <v>0</v>
      </c>
      <c r="P97" s="24">
        <f>+'Cu1'!P97</f>
        <v>0</v>
      </c>
      <c r="Q97" s="22">
        <f>+'Cu1'!Q97</f>
        <v>0</v>
      </c>
      <c r="R97" s="23">
        <f>+'Cu1'!R97</f>
        <v>0</v>
      </c>
      <c r="S97" s="23">
        <f>+'Cu1'!S97</f>
        <v>0</v>
      </c>
      <c r="T97" s="23">
        <f>+'Cu1'!T97</f>
        <v>0</v>
      </c>
      <c r="U97" s="23">
        <f>+'Cu1'!U97</f>
        <v>0</v>
      </c>
      <c r="V97" s="23">
        <f>+'Cu1'!V97</f>
        <v>0</v>
      </c>
      <c r="W97" s="23">
        <f>+'Cu1'!W97</f>
        <v>0</v>
      </c>
      <c r="X97" s="23">
        <f>+'Cu1'!X97</f>
        <v>0</v>
      </c>
      <c r="Y97" s="23">
        <f>+'Cu1'!Y97</f>
        <v>0</v>
      </c>
      <c r="Z97" s="22">
        <f>+'Cu1'!Z97</f>
        <v>0</v>
      </c>
      <c r="AA97" s="22">
        <f>+'Cu1'!AA97</f>
        <v>0</v>
      </c>
      <c r="AB97" s="23">
        <f>+'Cu1'!AB97</f>
        <v>0</v>
      </c>
      <c r="AC97" s="23">
        <f>+'Cu1'!AC97</f>
        <v>0</v>
      </c>
      <c r="AD97" s="23">
        <f>+'Cu1'!AD97</f>
        <v>0</v>
      </c>
      <c r="AE97" s="22">
        <f>+'Cu1'!AE97</f>
        <v>0</v>
      </c>
      <c r="AF97" s="22">
        <f>+'Cu1'!AF97</f>
        <v>0</v>
      </c>
      <c r="AG97" s="23">
        <f>+'Cu1'!AG97</f>
        <v>0</v>
      </c>
      <c r="AH97" s="23">
        <f>+'Cu1'!AH97</f>
        <v>0</v>
      </c>
      <c r="AI97" s="23">
        <f>+'Cu1'!AI97</f>
        <v>0</v>
      </c>
      <c r="AJ97" s="23">
        <f>+'Cu1'!AJ97</f>
        <v>0</v>
      </c>
      <c r="AK97" s="23">
        <f>+'Cu1'!AK97</f>
        <v>0</v>
      </c>
      <c r="AL97" s="23">
        <f>+'Cu1'!AL97</f>
        <v>0</v>
      </c>
      <c r="AM97" s="23">
        <f>+'Cu1'!AM97</f>
        <v>0</v>
      </c>
      <c r="AN97" s="23">
        <f>+'Cu1'!AN97</f>
        <v>0</v>
      </c>
      <c r="AO97" s="23">
        <f>+'Cu1'!AO97</f>
        <v>0</v>
      </c>
      <c r="AP97" s="23">
        <f>+'Cu1'!AP97</f>
        <v>0</v>
      </c>
      <c r="AQ97" s="23">
        <f>+'Cu1'!AQ97</f>
        <v>0</v>
      </c>
      <c r="AR97" s="25">
        <f>+'Cu1'!AR97</f>
        <v>0</v>
      </c>
      <c r="AS97" s="25">
        <f>+'Cu1'!AS97</f>
        <v>0</v>
      </c>
      <c r="AT97" s="23">
        <f>+'Cu1'!AT97</f>
        <v>0</v>
      </c>
      <c r="AU97" s="25">
        <f>+'Cu1'!AU97</f>
        <v>0</v>
      </c>
      <c r="AV97" s="39">
        <f>+'Cu1'!AV97</f>
        <v>0</v>
      </c>
      <c r="AW97" s="39">
        <f>+'Cu1'!AW97</f>
        <v>0</v>
      </c>
      <c r="AX97" s="39">
        <f>+'Cu1'!AX97</f>
        <v>0</v>
      </c>
      <c r="AY97" s="25">
        <f>+'Cu1'!AY97</f>
        <v>0</v>
      </c>
      <c r="AZ97" s="39">
        <f>+'Cu1'!AZ97</f>
        <v>0</v>
      </c>
      <c r="BA97" s="39">
        <f>+'Cu1'!BA97</f>
        <v>0</v>
      </c>
      <c r="BB97" s="39">
        <f>+'Cu1'!BB97</f>
        <v>0</v>
      </c>
      <c r="BC97" s="39">
        <f>+'Cu1'!BC97</f>
        <v>0</v>
      </c>
      <c r="BD97" s="39">
        <f>+'Cu1'!BD97</f>
        <v>0</v>
      </c>
      <c r="BE97" s="39">
        <f>+'Cu1'!BE97</f>
        <v>0</v>
      </c>
      <c r="BF97" s="39">
        <f>+'Cu1'!BF97</f>
        <v>0</v>
      </c>
      <c r="BG97" s="39">
        <f>+'Cu1'!BG97</f>
        <v>0</v>
      </c>
    </row>
    <row r="98" spans="1:59" s="40" customFormat="1" hidden="1">
      <c r="A98" s="36">
        <f>+'Cu1'!A98</f>
        <v>49</v>
      </c>
      <c r="B98" s="36">
        <f>+'Cu1'!B98</f>
        <v>850</v>
      </c>
      <c r="C98" s="29" t="str">
        <f>+'Cu1'!C98</f>
        <v>RECOL.LECCIÓ</v>
      </c>
      <c r="D98" s="29" t="str">
        <f>+'Cu1'!D98</f>
        <v>Recol.lecció bledes a manats</v>
      </c>
      <c r="E98" s="37">
        <f>+'Cu1'!E98</f>
        <v>2500</v>
      </c>
      <c r="F98" s="28">
        <f>+'Cu1'!F98</f>
        <v>237.37373737373738</v>
      </c>
      <c r="G98" s="28">
        <f>+'Cu1'!G98</f>
        <v>0</v>
      </c>
      <c r="H98" s="28">
        <f>+'Cu1'!H98</f>
        <v>0</v>
      </c>
      <c r="I98" s="28">
        <f>+'Cu1'!I98</f>
        <v>0</v>
      </c>
      <c r="J98" s="28">
        <f>+'Cu1'!J98</f>
        <v>0</v>
      </c>
      <c r="K98" s="28">
        <f>+'Cu1'!K98</f>
        <v>0</v>
      </c>
      <c r="L98" s="28">
        <f>+'Cu1'!L98</f>
        <v>0</v>
      </c>
      <c r="M98" s="28">
        <f>+'Cu1'!M98</f>
        <v>0</v>
      </c>
      <c r="N98" s="28">
        <f>+'Cu1'!N98</f>
        <v>0</v>
      </c>
      <c r="O98" s="29">
        <f>+'Cu1'!O98</f>
        <v>0</v>
      </c>
      <c r="P98" s="30">
        <f>+'Cu1'!P98</f>
        <v>0</v>
      </c>
      <c r="Q98" s="28">
        <f>+'Cu1'!Q98</f>
        <v>0</v>
      </c>
      <c r="R98" s="29">
        <f>+'Cu1'!R98</f>
        <v>0</v>
      </c>
      <c r="S98" s="29">
        <f>+'Cu1'!S98</f>
        <v>0</v>
      </c>
      <c r="T98" s="29">
        <f>+'Cu1'!T98</f>
        <v>0</v>
      </c>
      <c r="U98" s="29">
        <f>+'Cu1'!U98</f>
        <v>0</v>
      </c>
      <c r="V98" s="29">
        <f>+'Cu1'!V98</f>
        <v>0</v>
      </c>
      <c r="W98" s="29">
        <f>+'Cu1'!W98</f>
        <v>0</v>
      </c>
      <c r="X98" s="29">
        <f>+'Cu1'!X98</f>
        <v>0</v>
      </c>
      <c r="Y98" s="29">
        <f>+'Cu1'!Y98</f>
        <v>0</v>
      </c>
      <c r="Z98" s="28">
        <f>+'Cu1'!Z98</f>
        <v>0</v>
      </c>
      <c r="AA98" s="28">
        <f>+'Cu1'!AA98</f>
        <v>0</v>
      </c>
      <c r="AB98" s="29">
        <f>+'Cu1'!AB98</f>
        <v>0</v>
      </c>
      <c r="AC98" s="29">
        <f>+'Cu1'!AC98</f>
        <v>0</v>
      </c>
      <c r="AD98" s="29">
        <f>+'Cu1'!AD98</f>
        <v>0</v>
      </c>
      <c r="AE98" s="28">
        <f>+'Cu1'!AE98</f>
        <v>0</v>
      </c>
      <c r="AF98" s="28">
        <f>+'Cu1'!AF98</f>
        <v>0</v>
      </c>
      <c r="AG98" s="29">
        <f>+'Cu1'!AG98</f>
        <v>0</v>
      </c>
      <c r="AH98" s="29">
        <f>+'Cu1'!AH98</f>
        <v>0</v>
      </c>
      <c r="AI98" s="29">
        <f>+'Cu1'!AI98</f>
        <v>0</v>
      </c>
      <c r="AJ98" s="29">
        <f>+'Cu1'!AJ98</f>
        <v>0</v>
      </c>
      <c r="AK98" s="29">
        <f>+'Cu1'!AK98</f>
        <v>0</v>
      </c>
      <c r="AL98" s="29">
        <f>+'Cu1'!AL98</f>
        <v>0</v>
      </c>
      <c r="AM98" s="29">
        <f>+'Cu1'!AM98</f>
        <v>0</v>
      </c>
      <c r="AN98" s="29">
        <f>+'Cu1'!AN98</f>
        <v>0</v>
      </c>
      <c r="AO98" s="29">
        <f>+'Cu1'!AO98</f>
        <v>0</v>
      </c>
      <c r="AP98" s="29">
        <f>+'Cu1'!AP98</f>
        <v>0</v>
      </c>
      <c r="AQ98" s="29">
        <f>+'Cu1'!AQ98</f>
        <v>0</v>
      </c>
      <c r="AR98" s="20">
        <f>+'Cu1'!AR98</f>
        <v>783.33333333333337</v>
      </c>
      <c r="AS98" s="20">
        <f>+'Cu1'!AS98</f>
        <v>0</v>
      </c>
      <c r="AT98" s="29">
        <f>+'Cu1'!AT98</f>
        <v>0</v>
      </c>
      <c r="AU98" s="20">
        <f>+'Cu1'!AU98</f>
        <v>7833.3333333333339</v>
      </c>
      <c r="AV98" s="40">
        <f>+'Cu1'!AV98</f>
        <v>0</v>
      </c>
      <c r="AW98" s="40">
        <f>+'Cu1'!AW98</f>
        <v>0</v>
      </c>
      <c r="AX98" s="40">
        <f>+'Cu1'!AX98</f>
        <v>0</v>
      </c>
      <c r="AY98" s="40">
        <f>+'Cu1'!AY98</f>
        <v>0</v>
      </c>
      <c r="AZ98" s="20">
        <f>+'Cu1'!AZ98</f>
        <v>7833.3333333333339</v>
      </c>
      <c r="BA98" s="40">
        <f>+'Cu1'!BA98</f>
        <v>0</v>
      </c>
      <c r="BB98" s="40">
        <f>+'Cu1'!BB98</f>
        <v>0</v>
      </c>
      <c r="BC98" s="40">
        <f>+'Cu1'!BC98</f>
        <v>0</v>
      </c>
      <c r="BD98" s="40">
        <f>+'Cu1'!BD98</f>
        <v>0</v>
      </c>
      <c r="BE98" s="40">
        <f>+'Cu1'!BE98</f>
        <v>0</v>
      </c>
      <c r="BF98" s="40">
        <f>+'Cu1'!BF98</f>
        <v>0</v>
      </c>
      <c r="BG98" s="40">
        <f>+'Cu1'!BG98</f>
        <v>0</v>
      </c>
    </row>
    <row r="99" spans="1:59" s="39" customFormat="1" hidden="1">
      <c r="A99" s="36">
        <f>+'Cu1'!A99</f>
        <v>50</v>
      </c>
      <c r="B99" s="35">
        <f>+'Cu1'!B99</f>
        <v>860</v>
      </c>
      <c r="C99" s="23" t="str">
        <f>+'Cu1'!C99</f>
        <v>RECOL.LECCIÓ</v>
      </c>
      <c r="D99" s="23" t="str">
        <f>+'Cu1'!D99</f>
        <v>Recol.lecció bledes</v>
      </c>
      <c r="E99" s="21">
        <f>+'Cu1'!E99</f>
        <v>2500</v>
      </c>
      <c r="F99" s="22">
        <f>+'Cu1'!F99</f>
        <v>0</v>
      </c>
      <c r="G99" s="22">
        <f>+'Cu1'!G99</f>
        <v>0</v>
      </c>
      <c r="H99" s="22">
        <f>+'Cu1'!H99</f>
        <v>0</v>
      </c>
      <c r="I99" s="22">
        <f>+'Cu1'!I99</f>
        <v>0</v>
      </c>
      <c r="J99" s="22">
        <f>+'Cu1'!J99</f>
        <v>0</v>
      </c>
      <c r="K99" s="22">
        <f>+'Cu1'!K99</f>
        <v>0</v>
      </c>
      <c r="L99" s="22">
        <f>+'Cu1'!L99</f>
        <v>0</v>
      </c>
      <c r="M99" s="22">
        <f>+'Cu1'!M99</f>
        <v>0</v>
      </c>
      <c r="N99" s="22">
        <f>+'Cu1'!N99</f>
        <v>0</v>
      </c>
      <c r="O99" s="23">
        <f>+'Cu1'!O99</f>
        <v>0</v>
      </c>
      <c r="P99" s="24">
        <f>+'Cu1'!P99</f>
        <v>0</v>
      </c>
      <c r="Q99" s="22">
        <f>+'Cu1'!Q99</f>
        <v>0</v>
      </c>
      <c r="R99" s="23">
        <f>+'Cu1'!R99</f>
        <v>0</v>
      </c>
      <c r="S99" s="23">
        <f>+'Cu1'!S99</f>
        <v>0</v>
      </c>
      <c r="T99" s="23">
        <f>+'Cu1'!T99</f>
        <v>0</v>
      </c>
      <c r="U99" s="23">
        <f>+'Cu1'!U99</f>
        <v>0</v>
      </c>
      <c r="V99" s="23">
        <f>+'Cu1'!V99</f>
        <v>0</v>
      </c>
      <c r="W99" s="23">
        <f>+'Cu1'!W99</f>
        <v>0</v>
      </c>
      <c r="X99" s="23">
        <f>+'Cu1'!X99</f>
        <v>0</v>
      </c>
      <c r="Y99" s="23">
        <f>+'Cu1'!Y99</f>
        <v>0</v>
      </c>
      <c r="Z99" s="22">
        <f>+'Cu1'!Z99</f>
        <v>0</v>
      </c>
      <c r="AA99" s="22">
        <f>+'Cu1'!AA99</f>
        <v>0</v>
      </c>
      <c r="AB99" s="23">
        <f>+'Cu1'!AB99</f>
        <v>0</v>
      </c>
      <c r="AC99" s="23">
        <f>+'Cu1'!AC99</f>
        <v>0</v>
      </c>
      <c r="AD99" s="23">
        <f>+'Cu1'!AD99</f>
        <v>0</v>
      </c>
      <c r="AE99" s="22">
        <f>+'Cu1'!AE99</f>
        <v>0</v>
      </c>
      <c r="AF99" s="22">
        <f>+'Cu1'!AF99</f>
        <v>0</v>
      </c>
      <c r="AG99" s="23">
        <f>+'Cu1'!AG99</f>
        <v>0</v>
      </c>
      <c r="AH99" s="23">
        <f>+'Cu1'!AH99</f>
        <v>0</v>
      </c>
      <c r="AI99" s="23">
        <f>+'Cu1'!AI99</f>
        <v>0</v>
      </c>
      <c r="AJ99" s="23">
        <f>+'Cu1'!AJ99</f>
        <v>0</v>
      </c>
      <c r="AK99" s="23">
        <f>+'Cu1'!AK99</f>
        <v>0</v>
      </c>
      <c r="AL99" s="23">
        <f>+'Cu1'!AL99</f>
        <v>0</v>
      </c>
      <c r="AM99" s="23">
        <f>+'Cu1'!AM99</f>
        <v>0</v>
      </c>
      <c r="AN99" s="23">
        <f>+'Cu1'!AN99</f>
        <v>0</v>
      </c>
      <c r="AO99" s="23">
        <f>+'Cu1'!AO99</f>
        <v>0</v>
      </c>
      <c r="AP99" s="23">
        <f>+'Cu1'!AP99</f>
        <v>0</v>
      </c>
      <c r="AQ99" s="23">
        <f>+'Cu1'!AQ99</f>
        <v>0</v>
      </c>
      <c r="AR99" s="25">
        <f>+'Cu1'!AR99</f>
        <v>0</v>
      </c>
      <c r="AS99" s="25">
        <f>+'Cu1'!AS99</f>
        <v>0</v>
      </c>
      <c r="AT99" s="24">
        <f>+'Cu1'!AT99</f>
        <v>0</v>
      </c>
      <c r="AU99" s="39">
        <f>+'Cu1'!AU99</f>
        <v>0</v>
      </c>
      <c r="AV99" s="39">
        <f>+'Cu1'!AV99</f>
        <v>0</v>
      </c>
      <c r="AW99" s="39">
        <f>+'Cu1'!AW99</f>
        <v>0</v>
      </c>
      <c r="AX99" s="39">
        <f>+'Cu1'!AX99</f>
        <v>0</v>
      </c>
      <c r="AY99" s="39">
        <f>+'Cu1'!AY99</f>
        <v>0</v>
      </c>
      <c r="AZ99" s="39">
        <f>+'Cu1'!AZ99</f>
        <v>0</v>
      </c>
      <c r="BA99" s="24">
        <f>+'Cu1'!BA99</f>
        <v>0</v>
      </c>
      <c r="BB99" s="39">
        <f>+'Cu1'!BB99</f>
        <v>0</v>
      </c>
      <c r="BC99" s="39">
        <f>+'Cu1'!BC99</f>
        <v>0</v>
      </c>
      <c r="BD99" s="39">
        <f>+'Cu1'!BD99</f>
        <v>0</v>
      </c>
      <c r="BE99" s="39">
        <f>+'Cu1'!BE99</f>
        <v>0</v>
      </c>
      <c r="BF99" s="39">
        <f>+'Cu1'!BF99</f>
        <v>0</v>
      </c>
      <c r="BG99" s="39">
        <f>+'Cu1'!BG99</f>
        <v>0</v>
      </c>
    </row>
    <row r="100" spans="1:59" s="40" customFormat="1" hidden="1">
      <c r="A100" s="36">
        <f>+'Cu1'!A100</f>
        <v>51</v>
      </c>
      <c r="B100" s="36">
        <f>+'Cu1'!B100</f>
        <v>870</v>
      </c>
      <c r="C100" s="29" t="str">
        <f>+'Cu1'!C100</f>
        <v>RECOL.LECCIÓ</v>
      </c>
      <c r="D100" s="29" t="str">
        <f>+'Cu1'!D100</f>
        <v>Recol.lecció tomàquet</v>
      </c>
      <c r="E100" s="37">
        <f>+'Cu1'!E100</f>
        <v>2500</v>
      </c>
      <c r="F100" s="28">
        <f>+'Cu1'!F100</f>
        <v>0</v>
      </c>
      <c r="G100" s="28">
        <f>+'Cu1'!G100</f>
        <v>0</v>
      </c>
      <c r="H100" s="28">
        <f>+'Cu1'!H100</f>
        <v>0</v>
      </c>
      <c r="I100" s="28">
        <f>+'Cu1'!I100</f>
        <v>0</v>
      </c>
      <c r="J100" s="28">
        <f>+'Cu1'!J100</f>
        <v>0</v>
      </c>
      <c r="K100" s="28">
        <f>+'Cu1'!K100</f>
        <v>0</v>
      </c>
      <c r="L100" s="28">
        <f>+'Cu1'!L100</f>
        <v>0</v>
      </c>
      <c r="M100" s="28">
        <f>+'Cu1'!M100</f>
        <v>0</v>
      </c>
      <c r="N100" s="28">
        <f>+'Cu1'!N100</f>
        <v>0</v>
      </c>
      <c r="O100" s="29">
        <f>+'Cu1'!O100</f>
        <v>0</v>
      </c>
      <c r="P100" s="30">
        <f>+'Cu1'!P100</f>
        <v>0</v>
      </c>
      <c r="Q100" s="28">
        <f>+'Cu1'!Q100</f>
        <v>0</v>
      </c>
      <c r="R100" s="29">
        <f>+'Cu1'!R100</f>
        <v>0</v>
      </c>
      <c r="S100" s="29">
        <f>+'Cu1'!S100</f>
        <v>0</v>
      </c>
      <c r="T100" s="29">
        <f>+'Cu1'!T100</f>
        <v>0</v>
      </c>
      <c r="U100" s="29">
        <f>+'Cu1'!U100</f>
        <v>0</v>
      </c>
      <c r="V100" s="29">
        <f>+'Cu1'!V100</f>
        <v>0</v>
      </c>
      <c r="W100" s="29">
        <f>+'Cu1'!W100</f>
        <v>0</v>
      </c>
      <c r="X100" s="29">
        <f>+'Cu1'!X100</f>
        <v>0</v>
      </c>
      <c r="Y100" s="29">
        <f>+'Cu1'!Y100</f>
        <v>0</v>
      </c>
      <c r="Z100" s="28">
        <f>+'Cu1'!Z100</f>
        <v>0</v>
      </c>
      <c r="AA100" s="28">
        <f>+'Cu1'!AA100</f>
        <v>0</v>
      </c>
      <c r="AB100" s="29">
        <f>+'Cu1'!AB100</f>
        <v>0</v>
      </c>
      <c r="AC100" s="29">
        <f>+'Cu1'!AC100</f>
        <v>0</v>
      </c>
      <c r="AD100" s="29">
        <f>+'Cu1'!AD100</f>
        <v>0</v>
      </c>
      <c r="AE100" s="28">
        <f>+'Cu1'!AE100</f>
        <v>0</v>
      </c>
      <c r="AF100" s="28">
        <f>+'Cu1'!AF100</f>
        <v>0</v>
      </c>
      <c r="AG100" s="29">
        <f>+'Cu1'!AG100</f>
        <v>0</v>
      </c>
      <c r="AH100" s="29">
        <f>+'Cu1'!AH100</f>
        <v>0</v>
      </c>
      <c r="AI100" s="29">
        <f>+'Cu1'!AI100</f>
        <v>0</v>
      </c>
      <c r="AJ100" s="29">
        <f>+'Cu1'!AJ100</f>
        <v>0</v>
      </c>
      <c r="AK100" s="29">
        <f>+'Cu1'!AK100</f>
        <v>0</v>
      </c>
      <c r="AL100" s="29">
        <f>+'Cu1'!AL100</f>
        <v>0</v>
      </c>
      <c r="AM100" s="29">
        <f>+'Cu1'!AM100</f>
        <v>0</v>
      </c>
      <c r="AN100" s="29">
        <f>+'Cu1'!AN100</f>
        <v>0</v>
      </c>
      <c r="AO100" s="29">
        <f>+'Cu1'!AO100</f>
        <v>0</v>
      </c>
      <c r="AP100" s="29">
        <f>+'Cu1'!AP100</f>
        <v>0</v>
      </c>
      <c r="AQ100" s="29">
        <f>+'Cu1'!AQ100</f>
        <v>0</v>
      </c>
      <c r="AR100" s="20">
        <f>+'Cu1'!AR100</f>
        <v>0</v>
      </c>
      <c r="AS100" s="20">
        <f>+'Cu1'!AS100</f>
        <v>0</v>
      </c>
      <c r="AT100" s="30">
        <f>+'Cu1'!AT100</f>
        <v>0</v>
      </c>
      <c r="AU100" s="40">
        <f>+'Cu1'!AU100</f>
        <v>0</v>
      </c>
      <c r="AV100" s="40">
        <f>+'Cu1'!AV100</f>
        <v>0</v>
      </c>
      <c r="AW100" s="40">
        <f>+'Cu1'!AW100</f>
        <v>0</v>
      </c>
      <c r="AX100" s="40">
        <f>+'Cu1'!AX100</f>
        <v>0</v>
      </c>
      <c r="AY100" s="40">
        <f>+'Cu1'!AY100</f>
        <v>0</v>
      </c>
      <c r="AZ100" s="40">
        <f>+'Cu1'!AZ100</f>
        <v>0</v>
      </c>
      <c r="BA100" s="40">
        <f>+'Cu1'!BA100</f>
        <v>0</v>
      </c>
      <c r="BB100" s="30">
        <f>+'Cu1'!BB100</f>
        <v>0</v>
      </c>
      <c r="BC100" s="40">
        <f>+'Cu1'!BC100</f>
        <v>0</v>
      </c>
      <c r="BD100" s="40">
        <f>+'Cu1'!BD100</f>
        <v>0</v>
      </c>
      <c r="BE100" s="40">
        <f>+'Cu1'!BE100</f>
        <v>0</v>
      </c>
      <c r="BF100" s="40">
        <f>+'Cu1'!BF100</f>
        <v>0</v>
      </c>
      <c r="BG100" s="40">
        <f>+'Cu1'!BG100</f>
        <v>0</v>
      </c>
    </row>
    <row r="101" spans="1:59" s="39" customFormat="1" hidden="1">
      <c r="A101" s="36">
        <f>+'Cu1'!A101</f>
        <v>52</v>
      </c>
      <c r="B101" s="35">
        <f>+'Cu1'!B101</f>
        <v>880</v>
      </c>
      <c r="C101" s="23" t="str">
        <f>+'Cu1'!C101</f>
        <v>RECOL.LECCIÓ</v>
      </c>
      <c r="D101" s="23" t="str">
        <f>+'Cu1'!D101</f>
        <v>Recol.lecció carbassa</v>
      </c>
      <c r="E101" s="21">
        <f>+'Cu1'!E101</f>
        <v>2500</v>
      </c>
      <c r="F101" s="22">
        <f>+'Cu1'!F101</f>
        <v>0</v>
      </c>
      <c r="G101" s="22">
        <f>+'Cu1'!G101</f>
        <v>0</v>
      </c>
      <c r="H101" s="22">
        <f>+'Cu1'!H101</f>
        <v>0</v>
      </c>
      <c r="I101" s="22">
        <f>+'Cu1'!I101</f>
        <v>0</v>
      </c>
      <c r="J101" s="22">
        <f>+'Cu1'!J101</f>
        <v>0</v>
      </c>
      <c r="K101" s="22">
        <f>+'Cu1'!K101</f>
        <v>0</v>
      </c>
      <c r="L101" s="22">
        <f>+'Cu1'!L101</f>
        <v>0</v>
      </c>
      <c r="M101" s="22">
        <f>+'Cu1'!M101</f>
        <v>0</v>
      </c>
      <c r="N101" s="22">
        <f>+'Cu1'!N101</f>
        <v>0</v>
      </c>
      <c r="O101" s="23">
        <f>+'Cu1'!O101</f>
        <v>0</v>
      </c>
      <c r="P101" s="24">
        <f>+'Cu1'!P101</f>
        <v>0</v>
      </c>
      <c r="Q101" s="22">
        <f>+'Cu1'!Q101</f>
        <v>0</v>
      </c>
      <c r="R101" s="23">
        <f>+'Cu1'!R101</f>
        <v>0</v>
      </c>
      <c r="S101" s="23">
        <f>+'Cu1'!S101</f>
        <v>0</v>
      </c>
      <c r="T101" s="23">
        <f>+'Cu1'!T101</f>
        <v>0</v>
      </c>
      <c r="U101" s="23">
        <f>+'Cu1'!U101</f>
        <v>0</v>
      </c>
      <c r="V101" s="23">
        <f>+'Cu1'!V101</f>
        <v>0</v>
      </c>
      <c r="W101" s="23">
        <f>+'Cu1'!W101</f>
        <v>0</v>
      </c>
      <c r="X101" s="23">
        <f>+'Cu1'!X101</f>
        <v>0</v>
      </c>
      <c r="Y101" s="23">
        <f>+'Cu1'!Y101</f>
        <v>0</v>
      </c>
      <c r="Z101" s="22">
        <f>+'Cu1'!Z101</f>
        <v>0</v>
      </c>
      <c r="AA101" s="22">
        <f>+'Cu1'!AA101</f>
        <v>0</v>
      </c>
      <c r="AB101" s="23">
        <f>+'Cu1'!AB101</f>
        <v>0</v>
      </c>
      <c r="AC101" s="23">
        <f>+'Cu1'!AC101</f>
        <v>0</v>
      </c>
      <c r="AD101" s="23">
        <f>+'Cu1'!AD101</f>
        <v>0</v>
      </c>
      <c r="AE101" s="22">
        <f>+'Cu1'!AE101</f>
        <v>0</v>
      </c>
      <c r="AF101" s="22">
        <f>+'Cu1'!AF101</f>
        <v>0</v>
      </c>
      <c r="AG101" s="23">
        <f>+'Cu1'!AG101</f>
        <v>0</v>
      </c>
      <c r="AH101" s="23">
        <f>+'Cu1'!AH101</f>
        <v>0</v>
      </c>
      <c r="AI101" s="23">
        <f>+'Cu1'!AI101</f>
        <v>0</v>
      </c>
      <c r="AJ101" s="23">
        <f>+'Cu1'!AJ101</f>
        <v>0</v>
      </c>
      <c r="AK101" s="23">
        <f>+'Cu1'!AK101</f>
        <v>0</v>
      </c>
      <c r="AL101" s="23">
        <f>+'Cu1'!AL101</f>
        <v>0</v>
      </c>
      <c r="AM101" s="23">
        <f>+'Cu1'!AM101</f>
        <v>0</v>
      </c>
      <c r="AN101" s="23">
        <f>+'Cu1'!AN101</f>
        <v>0</v>
      </c>
      <c r="AO101" s="23">
        <f>+'Cu1'!AO101</f>
        <v>0</v>
      </c>
      <c r="AP101" s="23">
        <f>+'Cu1'!AP101</f>
        <v>0</v>
      </c>
      <c r="AQ101" s="23">
        <f>+'Cu1'!AQ101</f>
        <v>0</v>
      </c>
      <c r="AR101" s="25">
        <f>+'Cu1'!AR101</f>
        <v>0</v>
      </c>
      <c r="AS101" s="25">
        <f>+'Cu1'!AS101</f>
        <v>0</v>
      </c>
      <c r="AT101" s="24">
        <f>+'Cu1'!AT101</f>
        <v>0</v>
      </c>
      <c r="AU101" s="39">
        <f>+'Cu1'!AU101</f>
        <v>0</v>
      </c>
      <c r="AV101" s="39">
        <f>+'Cu1'!AV101</f>
        <v>0</v>
      </c>
      <c r="AW101" s="39">
        <f>+'Cu1'!AW101</f>
        <v>0</v>
      </c>
      <c r="AX101" s="39">
        <f>+'Cu1'!AX101</f>
        <v>0</v>
      </c>
      <c r="AY101" s="39">
        <f>+'Cu1'!AY101</f>
        <v>0</v>
      </c>
      <c r="AZ101" s="39">
        <f>+'Cu1'!AZ101</f>
        <v>0</v>
      </c>
      <c r="BA101" s="39">
        <f>+'Cu1'!BA101</f>
        <v>0</v>
      </c>
      <c r="BB101" s="39">
        <f>+'Cu1'!BB101</f>
        <v>0</v>
      </c>
      <c r="BC101" s="24">
        <f>+'Cu1'!BC101</f>
        <v>0</v>
      </c>
      <c r="BD101" s="39">
        <f>+'Cu1'!BD101</f>
        <v>0</v>
      </c>
      <c r="BE101" s="39">
        <f>+'Cu1'!BE101</f>
        <v>0</v>
      </c>
      <c r="BF101" s="39">
        <f>+'Cu1'!BF101</f>
        <v>0</v>
      </c>
      <c r="BG101" s="39">
        <f>+'Cu1'!BG101</f>
        <v>0</v>
      </c>
    </row>
    <row r="102" spans="1:59" s="40" customFormat="1" hidden="1">
      <c r="A102" s="36">
        <f>+'Cu1'!A102</f>
        <v>53</v>
      </c>
      <c r="B102" s="36">
        <f>+'Cu1'!B102</f>
        <v>115</v>
      </c>
      <c r="C102" s="29" t="str">
        <f>+'Cu1'!C102</f>
        <v>PREPARACIÓ DEL SÒL</v>
      </c>
      <c r="D102" s="29" t="str">
        <f>+'Cu1'!D102</f>
        <v>Preparació per desbrossat amb discos</v>
      </c>
      <c r="E102" s="37">
        <f>+'Cu1'!E102</f>
        <v>2500</v>
      </c>
      <c r="F102" s="28">
        <f>+'Cu1'!F102</f>
        <v>0</v>
      </c>
      <c r="G102" s="28">
        <f>+'Cu1'!G102</f>
        <v>0.5</v>
      </c>
      <c r="H102" s="28">
        <f>+'Cu1'!H102</f>
        <v>0</v>
      </c>
      <c r="I102" s="28">
        <f>+'Cu1'!I102</f>
        <v>0</v>
      </c>
      <c r="J102" s="28">
        <f>+'Cu1'!J102</f>
        <v>0</v>
      </c>
      <c r="K102" s="28">
        <f>+'Cu1'!K102</f>
        <v>0</v>
      </c>
      <c r="L102" s="28">
        <f>+'Cu1'!L102</f>
        <v>0.5</v>
      </c>
      <c r="M102" s="28">
        <f>+'Cu1'!M102</f>
        <v>0</v>
      </c>
      <c r="N102" s="28">
        <f>+'Cu1'!N102</f>
        <v>0</v>
      </c>
      <c r="O102" s="29">
        <f>+'Cu1'!O102</f>
        <v>0</v>
      </c>
      <c r="P102" s="30">
        <f>+'Cu1'!P102</f>
        <v>0</v>
      </c>
      <c r="Q102" s="28">
        <f>+'Cu1'!Q102</f>
        <v>0</v>
      </c>
      <c r="R102" s="29">
        <f>+'Cu1'!R102</f>
        <v>0</v>
      </c>
      <c r="S102" s="29">
        <f>+'Cu1'!S102</f>
        <v>0</v>
      </c>
      <c r="T102" s="29">
        <f>+'Cu1'!T102</f>
        <v>0</v>
      </c>
      <c r="U102" s="29">
        <f>+'Cu1'!U102</f>
        <v>0</v>
      </c>
      <c r="V102" s="29">
        <f>+'Cu1'!V102</f>
        <v>0</v>
      </c>
      <c r="W102" s="29">
        <f>+'Cu1'!W102</f>
        <v>0</v>
      </c>
      <c r="X102" s="29">
        <f>+'Cu1'!X102</f>
        <v>0</v>
      </c>
      <c r="Y102" s="29">
        <f>+'Cu1'!Y102</f>
        <v>0</v>
      </c>
      <c r="Z102" s="28">
        <f>+'Cu1'!Z102</f>
        <v>0</v>
      </c>
      <c r="AA102" s="28">
        <f>+'Cu1'!AA102</f>
        <v>0</v>
      </c>
      <c r="AB102" s="29">
        <f>+'Cu1'!AB102</f>
        <v>0</v>
      </c>
      <c r="AC102" s="29">
        <f>+'Cu1'!AC102</f>
        <v>0</v>
      </c>
      <c r="AD102" s="29">
        <f>+'Cu1'!AD102</f>
        <v>0</v>
      </c>
      <c r="AE102" s="28">
        <f>+'Cu1'!AE102</f>
        <v>0</v>
      </c>
      <c r="AF102" s="28">
        <f>+'Cu1'!AF102</f>
        <v>0</v>
      </c>
      <c r="AG102" s="29">
        <f>+'Cu1'!AG102</f>
        <v>0</v>
      </c>
      <c r="AH102" s="29">
        <f>+'Cu1'!AH102</f>
        <v>0</v>
      </c>
      <c r="AI102" s="29">
        <f>+'Cu1'!AI102</f>
        <v>0</v>
      </c>
      <c r="AJ102" s="29">
        <f>+'Cu1'!AJ102</f>
        <v>0</v>
      </c>
      <c r="AK102" s="29">
        <f>+'Cu1'!AK102</f>
        <v>0</v>
      </c>
      <c r="AL102" s="29">
        <f>+'Cu1'!AL102</f>
        <v>0</v>
      </c>
      <c r="AM102" s="29">
        <f>+'Cu1'!AM102</f>
        <v>0</v>
      </c>
      <c r="AN102" s="29">
        <f>+'Cu1'!AN102</f>
        <v>0</v>
      </c>
      <c r="AO102" s="29">
        <f>+'Cu1'!AO102</f>
        <v>0</v>
      </c>
      <c r="AP102" s="29">
        <f>+'Cu1'!AP102</f>
        <v>0</v>
      </c>
      <c r="AQ102" s="29">
        <f>+'Cu1'!AQ102</f>
        <v>0</v>
      </c>
      <c r="AR102" s="29">
        <f>+'Cu1'!AR102</f>
        <v>0</v>
      </c>
      <c r="AS102" s="29">
        <f>+'Cu1'!AS102</f>
        <v>0</v>
      </c>
      <c r="AT102" s="29">
        <f>+'Cu1'!AT102</f>
        <v>0</v>
      </c>
      <c r="AU102" s="40">
        <f>+'Cu1'!AU102</f>
        <v>0</v>
      </c>
      <c r="AV102" s="40">
        <f>+'Cu1'!AV102</f>
        <v>0</v>
      </c>
      <c r="AW102" s="40">
        <f>+'Cu1'!AW102</f>
        <v>0</v>
      </c>
      <c r="AX102" s="40">
        <f>+'Cu1'!AX102</f>
        <v>0</v>
      </c>
      <c r="AY102" s="40">
        <f>+'Cu1'!AY102</f>
        <v>0</v>
      </c>
      <c r="AZ102" s="40">
        <f>+'Cu1'!AZ102</f>
        <v>0</v>
      </c>
      <c r="BA102" s="40">
        <f>+'Cu1'!BA102</f>
        <v>0</v>
      </c>
      <c r="BB102" s="40">
        <f>+'Cu1'!BB102</f>
        <v>0</v>
      </c>
      <c r="BC102" s="40">
        <f>+'Cu1'!BC102</f>
        <v>0</v>
      </c>
      <c r="BD102" s="40">
        <f>+'Cu1'!BD102</f>
        <v>0</v>
      </c>
      <c r="BE102" s="40">
        <f>+'Cu1'!BE102</f>
        <v>0</v>
      </c>
      <c r="BF102" s="40">
        <f>+'Cu1'!BF102</f>
        <v>0</v>
      </c>
      <c r="BG102" s="40">
        <f>+'Cu1'!BG102</f>
        <v>0</v>
      </c>
    </row>
    <row r="103" spans="1:59" s="39" customFormat="1" hidden="1">
      <c r="A103" s="36">
        <f>+'Cu1'!A103</f>
        <v>54</v>
      </c>
      <c r="B103" s="35">
        <f>+'Cu1'!B103</f>
        <v>125</v>
      </c>
      <c r="C103" s="23" t="str">
        <f>+'Cu1'!C103</f>
        <v>PREPARACIÓ DEL SÒL</v>
      </c>
      <c r="D103" s="23" t="str">
        <f>+'Cu1'!D103</f>
        <v>Preparació per desbrossat amb desbrossadora</v>
      </c>
      <c r="E103" s="21">
        <f>+'Cu1'!E103</f>
        <v>2500</v>
      </c>
      <c r="F103" s="22">
        <f>+'Cu1'!F103</f>
        <v>0</v>
      </c>
      <c r="G103" s="22">
        <f>+'Cu1'!G103</f>
        <v>0.5</v>
      </c>
      <c r="H103" s="22">
        <f>+'Cu1'!H103</f>
        <v>0</v>
      </c>
      <c r="I103" s="22">
        <f>+'Cu1'!I103</f>
        <v>0</v>
      </c>
      <c r="J103" s="22">
        <f>+'Cu1'!J103</f>
        <v>0</v>
      </c>
      <c r="K103" s="22">
        <f>+'Cu1'!K103</f>
        <v>0.5</v>
      </c>
      <c r="L103" s="22">
        <f>+'Cu1'!L103</f>
        <v>0</v>
      </c>
      <c r="M103" s="22">
        <f>+'Cu1'!M103</f>
        <v>0</v>
      </c>
      <c r="N103" s="22">
        <f>+'Cu1'!N103</f>
        <v>0</v>
      </c>
      <c r="O103" s="23">
        <f>+'Cu1'!O103</f>
        <v>0</v>
      </c>
      <c r="P103" s="24">
        <f>+'Cu1'!P103</f>
        <v>0</v>
      </c>
      <c r="Q103" s="22">
        <f>+'Cu1'!Q103</f>
        <v>0</v>
      </c>
      <c r="R103" s="23">
        <f>+'Cu1'!R103</f>
        <v>0</v>
      </c>
      <c r="S103" s="23">
        <f>+'Cu1'!S103</f>
        <v>0</v>
      </c>
      <c r="T103" s="23">
        <f>+'Cu1'!T103</f>
        <v>0</v>
      </c>
      <c r="U103" s="23">
        <f>+'Cu1'!U103</f>
        <v>0</v>
      </c>
      <c r="V103" s="23">
        <f>+'Cu1'!V103</f>
        <v>0</v>
      </c>
      <c r="W103" s="23">
        <f>+'Cu1'!W103</f>
        <v>0</v>
      </c>
      <c r="X103" s="23">
        <f>+'Cu1'!X103</f>
        <v>0</v>
      </c>
      <c r="Y103" s="23">
        <f>+'Cu1'!Y103</f>
        <v>0</v>
      </c>
      <c r="Z103" s="22">
        <f>+'Cu1'!Z103</f>
        <v>0</v>
      </c>
      <c r="AA103" s="22">
        <f>+'Cu1'!AA103</f>
        <v>0</v>
      </c>
      <c r="AB103" s="23">
        <f>+'Cu1'!AB103</f>
        <v>0</v>
      </c>
      <c r="AC103" s="23">
        <f>+'Cu1'!AC103</f>
        <v>0</v>
      </c>
      <c r="AD103" s="23">
        <f>+'Cu1'!AD103</f>
        <v>0</v>
      </c>
      <c r="AE103" s="22">
        <f>+'Cu1'!AE103</f>
        <v>0</v>
      </c>
      <c r="AF103" s="22">
        <f>+'Cu1'!AF103</f>
        <v>0</v>
      </c>
      <c r="AG103" s="23">
        <f>+'Cu1'!AG103</f>
        <v>0</v>
      </c>
      <c r="AH103" s="23">
        <f>+'Cu1'!AH103</f>
        <v>0</v>
      </c>
      <c r="AI103" s="23">
        <f>+'Cu1'!AI103</f>
        <v>0</v>
      </c>
      <c r="AJ103" s="23">
        <f>+'Cu1'!AJ103</f>
        <v>0</v>
      </c>
      <c r="AK103" s="23">
        <f>+'Cu1'!AK103</f>
        <v>0</v>
      </c>
      <c r="AL103" s="23">
        <f>+'Cu1'!AL103</f>
        <v>0</v>
      </c>
      <c r="AM103" s="23">
        <f>+'Cu1'!AM103</f>
        <v>0</v>
      </c>
      <c r="AN103" s="23">
        <f>+'Cu1'!AN103</f>
        <v>0</v>
      </c>
      <c r="AO103" s="23">
        <f>+'Cu1'!AO103</f>
        <v>0</v>
      </c>
      <c r="AP103" s="23">
        <f>+'Cu1'!AP103</f>
        <v>0</v>
      </c>
      <c r="AQ103" s="23">
        <f>+'Cu1'!AQ103</f>
        <v>0</v>
      </c>
      <c r="AR103" s="23">
        <f>+'Cu1'!AR103</f>
        <v>0</v>
      </c>
      <c r="AS103" s="23">
        <f>+'Cu1'!AS103</f>
        <v>0</v>
      </c>
      <c r="AT103" s="23">
        <f>+'Cu1'!AT103</f>
        <v>0</v>
      </c>
      <c r="AU103" s="39">
        <f>+'Cu1'!AU103</f>
        <v>0</v>
      </c>
      <c r="AV103" s="39">
        <f>+'Cu1'!AV103</f>
        <v>0</v>
      </c>
      <c r="AW103" s="39">
        <f>+'Cu1'!AW103</f>
        <v>0</v>
      </c>
      <c r="AX103" s="39">
        <f>+'Cu1'!AX103</f>
        <v>0</v>
      </c>
      <c r="AY103" s="39">
        <f>+'Cu1'!AY103</f>
        <v>0</v>
      </c>
      <c r="AZ103" s="39">
        <f>+'Cu1'!AZ103</f>
        <v>0</v>
      </c>
      <c r="BA103" s="39">
        <f>+'Cu1'!BA103</f>
        <v>0</v>
      </c>
      <c r="BB103" s="39">
        <f>+'Cu1'!BB103</f>
        <v>0</v>
      </c>
      <c r="BC103" s="39">
        <f>+'Cu1'!BC103</f>
        <v>0</v>
      </c>
      <c r="BD103" s="39">
        <f>+'Cu1'!BD103</f>
        <v>0</v>
      </c>
      <c r="BE103" s="39">
        <f>+'Cu1'!BE103</f>
        <v>0</v>
      </c>
      <c r="BF103" s="39">
        <f>+'Cu1'!BF103</f>
        <v>0</v>
      </c>
      <c r="BG103" s="39">
        <f>+'Cu1'!BG103</f>
        <v>0</v>
      </c>
    </row>
    <row r="104" spans="1:59" s="40" customFormat="1" hidden="1">
      <c r="A104" s="36">
        <f>+'Cu1'!A104</f>
        <v>55</v>
      </c>
      <c r="B104" s="36">
        <f>+'Cu1'!B104</f>
        <v>135</v>
      </c>
      <c r="C104" s="29" t="str">
        <f>+'Cu1'!C104</f>
        <v>PREPARACIÓ DEL SÒL</v>
      </c>
      <c r="D104" s="29" t="str">
        <f>+'Cu1'!D104</f>
        <v>Preparació per subsolat</v>
      </c>
      <c r="E104" s="37">
        <f>+'Cu1'!E104</f>
        <v>2500</v>
      </c>
      <c r="F104" s="28">
        <f>+'Cu1'!F104</f>
        <v>0</v>
      </c>
      <c r="G104" s="28">
        <f>+'Cu1'!G104</f>
        <v>0.5</v>
      </c>
      <c r="H104" s="28">
        <f>+'Cu1'!H104</f>
        <v>0</v>
      </c>
      <c r="I104" s="28">
        <f>+'Cu1'!I104</f>
        <v>0</v>
      </c>
      <c r="J104" s="28">
        <f>+'Cu1'!J104</f>
        <v>0.5</v>
      </c>
      <c r="K104" s="28">
        <f>+'Cu1'!K104</f>
        <v>0</v>
      </c>
      <c r="L104" s="28">
        <f>+'Cu1'!L104</f>
        <v>0</v>
      </c>
      <c r="M104" s="28">
        <f>+'Cu1'!M104</f>
        <v>0</v>
      </c>
      <c r="N104" s="28">
        <f>+'Cu1'!N104</f>
        <v>0</v>
      </c>
      <c r="O104" s="29">
        <f>+'Cu1'!O104</f>
        <v>0</v>
      </c>
      <c r="P104" s="30">
        <f>+'Cu1'!P104</f>
        <v>0</v>
      </c>
      <c r="Q104" s="28">
        <f>+'Cu1'!Q104</f>
        <v>0</v>
      </c>
      <c r="R104" s="29">
        <f>+'Cu1'!R104</f>
        <v>0</v>
      </c>
      <c r="S104" s="29">
        <f>+'Cu1'!S104</f>
        <v>0</v>
      </c>
      <c r="T104" s="29">
        <f>+'Cu1'!T104</f>
        <v>0</v>
      </c>
      <c r="U104" s="29">
        <f>+'Cu1'!U104</f>
        <v>0</v>
      </c>
      <c r="V104" s="29">
        <f>+'Cu1'!V104</f>
        <v>0</v>
      </c>
      <c r="W104" s="29">
        <f>+'Cu1'!W104</f>
        <v>0</v>
      </c>
      <c r="X104" s="29">
        <f>+'Cu1'!X104</f>
        <v>0</v>
      </c>
      <c r="Y104" s="29">
        <f>+'Cu1'!Y104</f>
        <v>0</v>
      </c>
      <c r="Z104" s="28">
        <f>+'Cu1'!Z104</f>
        <v>0</v>
      </c>
      <c r="AA104" s="28">
        <f>+'Cu1'!AA104</f>
        <v>0</v>
      </c>
      <c r="AB104" s="29">
        <f>+'Cu1'!AB104</f>
        <v>0</v>
      </c>
      <c r="AC104" s="29">
        <f>+'Cu1'!AC104</f>
        <v>0</v>
      </c>
      <c r="AD104" s="29">
        <f>+'Cu1'!AD104</f>
        <v>0</v>
      </c>
      <c r="AE104" s="28">
        <f>+'Cu1'!AE104</f>
        <v>0</v>
      </c>
      <c r="AF104" s="28">
        <f>+'Cu1'!AF104</f>
        <v>0</v>
      </c>
      <c r="AG104" s="29">
        <f>+'Cu1'!AG104</f>
        <v>0</v>
      </c>
      <c r="AH104" s="29">
        <f>+'Cu1'!AH104</f>
        <v>0</v>
      </c>
      <c r="AI104" s="29">
        <f>+'Cu1'!AI104</f>
        <v>0</v>
      </c>
      <c r="AJ104" s="29">
        <f>+'Cu1'!AJ104</f>
        <v>0</v>
      </c>
      <c r="AK104" s="29">
        <f>+'Cu1'!AK104</f>
        <v>0</v>
      </c>
      <c r="AL104" s="29">
        <f>+'Cu1'!AL104</f>
        <v>0</v>
      </c>
      <c r="AM104" s="29">
        <f>+'Cu1'!AM104</f>
        <v>0</v>
      </c>
      <c r="AN104" s="29">
        <f>+'Cu1'!AN104</f>
        <v>0</v>
      </c>
      <c r="AO104" s="29">
        <f>+'Cu1'!AO104</f>
        <v>0</v>
      </c>
      <c r="AP104" s="29">
        <f>+'Cu1'!AP104</f>
        <v>0</v>
      </c>
      <c r="AQ104" s="29">
        <f>+'Cu1'!AQ104</f>
        <v>0</v>
      </c>
      <c r="AR104" s="29">
        <f>+'Cu1'!AR104</f>
        <v>0</v>
      </c>
      <c r="AS104" s="29">
        <f>+'Cu1'!AS104</f>
        <v>0</v>
      </c>
      <c r="AT104" s="29">
        <f>+'Cu1'!AT104</f>
        <v>0</v>
      </c>
      <c r="AU104" s="40">
        <f>+'Cu1'!AU104</f>
        <v>0</v>
      </c>
      <c r="AV104" s="40">
        <f>+'Cu1'!AV104</f>
        <v>0</v>
      </c>
      <c r="AW104" s="40">
        <f>+'Cu1'!AW104</f>
        <v>0</v>
      </c>
      <c r="AX104" s="40">
        <f>+'Cu1'!AX104</f>
        <v>0</v>
      </c>
      <c r="AY104" s="40">
        <f>+'Cu1'!AY104</f>
        <v>0</v>
      </c>
      <c r="AZ104" s="40">
        <f>+'Cu1'!AZ104</f>
        <v>0</v>
      </c>
      <c r="BA104" s="40">
        <f>+'Cu1'!BA104</f>
        <v>0</v>
      </c>
      <c r="BB104" s="40">
        <f>+'Cu1'!BB104</f>
        <v>0</v>
      </c>
      <c r="BC104" s="40">
        <f>+'Cu1'!BC104</f>
        <v>0</v>
      </c>
      <c r="BD104" s="40">
        <f>+'Cu1'!BD104</f>
        <v>0</v>
      </c>
      <c r="BE104" s="40">
        <f>+'Cu1'!BE104</f>
        <v>0</v>
      </c>
      <c r="BF104" s="40">
        <f>+'Cu1'!BF104</f>
        <v>0</v>
      </c>
      <c r="BG104" s="40">
        <f>+'Cu1'!BG104</f>
        <v>0</v>
      </c>
    </row>
    <row r="105" spans="1:59" s="39" customFormat="1" hidden="1">
      <c r="A105" s="36">
        <f>+'Cu1'!A105</f>
        <v>56</v>
      </c>
      <c r="B105" s="35">
        <f>+'Cu1'!B105</f>
        <v>145</v>
      </c>
      <c r="C105" s="23" t="str">
        <f>+'Cu1'!C105</f>
        <v>PREPARACIÓ DEL SÒL</v>
      </c>
      <c r="D105" s="23" t="str">
        <f>+'Cu1'!D105</f>
        <v>Preparació per alçat</v>
      </c>
      <c r="E105" s="21">
        <f>+'Cu1'!E105</f>
        <v>2500</v>
      </c>
      <c r="F105" s="22">
        <f>+'Cu1'!F105</f>
        <v>0</v>
      </c>
      <c r="G105" s="22">
        <f>+'Cu1'!G105</f>
        <v>0</v>
      </c>
      <c r="H105" s="22">
        <f>+'Cu1'!H105</f>
        <v>0</v>
      </c>
      <c r="I105" s="22">
        <f>+'Cu1'!I105</f>
        <v>0</v>
      </c>
      <c r="J105" s="22">
        <f>+'Cu1'!J105</f>
        <v>0</v>
      </c>
      <c r="K105" s="22">
        <f>+'Cu1'!K105</f>
        <v>0</v>
      </c>
      <c r="L105" s="22">
        <f>+'Cu1'!L105</f>
        <v>0</v>
      </c>
      <c r="M105" s="22">
        <f>+'Cu1'!M105</f>
        <v>0</v>
      </c>
      <c r="N105" s="22">
        <f>+'Cu1'!N105</f>
        <v>0</v>
      </c>
      <c r="O105" s="23">
        <f>+'Cu1'!O105</f>
        <v>0</v>
      </c>
      <c r="P105" s="24">
        <f>+'Cu1'!P105</f>
        <v>0</v>
      </c>
      <c r="Q105" s="22">
        <f>+'Cu1'!Q105</f>
        <v>0</v>
      </c>
      <c r="R105" s="23">
        <f>+'Cu1'!R105</f>
        <v>0</v>
      </c>
      <c r="S105" s="23">
        <f>+'Cu1'!S105</f>
        <v>0</v>
      </c>
      <c r="T105" s="23">
        <f>+'Cu1'!T105</f>
        <v>0</v>
      </c>
      <c r="U105" s="23">
        <f>+'Cu1'!U105</f>
        <v>0</v>
      </c>
      <c r="V105" s="23">
        <f>+'Cu1'!V105</f>
        <v>0</v>
      </c>
      <c r="W105" s="23">
        <f>+'Cu1'!W105</f>
        <v>0</v>
      </c>
      <c r="X105" s="23">
        <f>+'Cu1'!X105</f>
        <v>0</v>
      </c>
      <c r="Y105" s="23">
        <f>+'Cu1'!Y105</f>
        <v>0</v>
      </c>
      <c r="Z105" s="22">
        <f>+'Cu1'!Z105</f>
        <v>0</v>
      </c>
      <c r="AA105" s="22">
        <f>+'Cu1'!AA105</f>
        <v>0</v>
      </c>
      <c r="AB105" s="23">
        <f>+'Cu1'!AB105</f>
        <v>0</v>
      </c>
      <c r="AC105" s="23">
        <f>+'Cu1'!AC105</f>
        <v>0</v>
      </c>
      <c r="AD105" s="23">
        <f>+'Cu1'!AD105</f>
        <v>0</v>
      </c>
      <c r="AE105" s="22">
        <f>+'Cu1'!AE105</f>
        <v>0</v>
      </c>
      <c r="AF105" s="22">
        <f>+'Cu1'!AF105</f>
        <v>0</v>
      </c>
      <c r="AG105" s="23">
        <f>+'Cu1'!AG105</f>
        <v>0</v>
      </c>
      <c r="AH105" s="23">
        <f>+'Cu1'!AH105</f>
        <v>0</v>
      </c>
      <c r="AI105" s="23">
        <f>+'Cu1'!AI105</f>
        <v>0</v>
      </c>
      <c r="AJ105" s="23">
        <f>+'Cu1'!AJ105</f>
        <v>0</v>
      </c>
      <c r="AK105" s="23">
        <f>+'Cu1'!AK105</f>
        <v>0</v>
      </c>
      <c r="AL105" s="23">
        <f>+'Cu1'!AL105</f>
        <v>0</v>
      </c>
      <c r="AM105" s="23">
        <f>+'Cu1'!AM105</f>
        <v>0</v>
      </c>
      <c r="AN105" s="23">
        <f>+'Cu1'!AN105</f>
        <v>0</v>
      </c>
      <c r="AO105" s="23">
        <f>+'Cu1'!AO105</f>
        <v>0</v>
      </c>
      <c r="AP105" s="23">
        <f>+'Cu1'!AP105</f>
        <v>0</v>
      </c>
      <c r="AQ105" s="23">
        <f>+'Cu1'!AQ105</f>
        <v>0</v>
      </c>
      <c r="AR105" s="23">
        <f>+'Cu1'!AR105</f>
        <v>0</v>
      </c>
      <c r="AS105" s="23">
        <f>+'Cu1'!AS105</f>
        <v>0</v>
      </c>
      <c r="AT105" s="23">
        <f>+'Cu1'!AT105</f>
        <v>0</v>
      </c>
      <c r="AU105" s="39">
        <f>+'Cu1'!AU105</f>
        <v>0</v>
      </c>
      <c r="AV105" s="39">
        <f>+'Cu1'!AV105</f>
        <v>0</v>
      </c>
      <c r="AW105" s="39">
        <f>+'Cu1'!AW105</f>
        <v>0</v>
      </c>
      <c r="AX105" s="39">
        <f>+'Cu1'!AX105</f>
        <v>0</v>
      </c>
      <c r="AY105" s="39">
        <f>+'Cu1'!AY105</f>
        <v>0</v>
      </c>
      <c r="AZ105" s="39">
        <f>+'Cu1'!AZ105</f>
        <v>0</v>
      </c>
      <c r="BA105" s="39">
        <f>+'Cu1'!BA105</f>
        <v>0</v>
      </c>
      <c r="BB105" s="39">
        <f>+'Cu1'!BB105</f>
        <v>0</v>
      </c>
      <c r="BC105" s="39">
        <f>+'Cu1'!BC105</f>
        <v>0</v>
      </c>
      <c r="BD105" s="39">
        <f>+'Cu1'!BD105</f>
        <v>0</v>
      </c>
      <c r="BE105" s="39">
        <f>+'Cu1'!BE105</f>
        <v>0</v>
      </c>
      <c r="BF105" s="39">
        <f>+'Cu1'!BF105</f>
        <v>0</v>
      </c>
      <c r="BG105" s="39">
        <f>+'Cu1'!BG105</f>
        <v>0</v>
      </c>
    </row>
    <row r="106" spans="1:59" s="40" customFormat="1" hidden="1">
      <c r="A106" s="36">
        <f>+'Cu1'!A106</f>
        <v>57</v>
      </c>
      <c r="B106" s="36">
        <f>+'Cu1'!B106</f>
        <v>155</v>
      </c>
      <c r="C106" s="29" t="str">
        <f>+'Cu1'!C106</f>
        <v>PREPARACIÓ DEL SÒL</v>
      </c>
      <c r="D106" s="29" t="str">
        <f>+'Cu1'!D106</f>
        <v>Preparació per estripat</v>
      </c>
      <c r="E106" s="37">
        <f>+'Cu1'!E106</f>
        <v>2500</v>
      </c>
      <c r="F106" s="28">
        <f>+'Cu1'!F106</f>
        <v>0</v>
      </c>
      <c r="G106" s="28">
        <f>+'Cu1'!G106</f>
        <v>0.5</v>
      </c>
      <c r="H106" s="28">
        <f>+'Cu1'!H106</f>
        <v>0</v>
      </c>
      <c r="I106" s="28">
        <f>+'Cu1'!I106</f>
        <v>0</v>
      </c>
      <c r="J106" s="28">
        <f>+'Cu1'!J106</f>
        <v>0</v>
      </c>
      <c r="K106" s="28">
        <f>+'Cu1'!K106</f>
        <v>0</v>
      </c>
      <c r="L106" s="28">
        <f>+'Cu1'!L106</f>
        <v>0</v>
      </c>
      <c r="M106" s="28">
        <f>+'Cu1'!M106</f>
        <v>0.5</v>
      </c>
      <c r="N106" s="28">
        <f>+'Cu1'!N106</f>
        <v>0</v>
      </c>
      <c r="O106" s="29">
        <f>+'Cu1'!O106</f>
        <v>0</v>
      </c>
      <c r="P106" s="30">
        <f>+'Cu1'!P106</f>
        <v>0</v>
      </c>
      <c r="Q106" s="28">
        <f>+'Cu1'!Q106</f>
        <v>0</v>
      </c>
      <c r="R106" s="29">
        <f>+'Cu1'!R106</f>
        <v>0</v>
      </c>
      <c r="S106" s="29">
        <f>+'Cu1'!S106</f>
        <v>0</v>
      </c>
      <c r="T106" s="29">
        <f>+'Cu1'!T106</f>
        <v>0</v>
      </c>
      <c r="U106" s="29">
        <f>+'Cu1'!U106</f>
        <v>0</v>
      </c>
      <c r="V106" s="29">
        <f>+'Cu1'!V106</f>
        <v>0</v>
      </c>
      <c r="W106" s="29">
        <f>+'Cu1'!W106</f>
        <v>0</v>
      </c>
      <c r="X106" s="29">
        <f>+'Cu1'!X106</f>
        <v>0</v>
      </c>
      <c r="Y106" s="29">
        <f>+'Cu1'!Y106</f>
        <v>0</v>
      </c>
      <c r="Z106" s="28">
        <f>+'Cu1'!Z106</f>
        <v>0</v>
      </c>
      <c r="AA106" s="28">
        <f>+'Cu1'!AA106</f>
        <v>0</v>
      </c>
      <c r="AB106" s="29">
        <f>+'Cu1'!AB106</f>
        <v>0</v>
      </c>
      <c r="AC106" s="29">
        <f>+'Cu1'!AC106</f>
        <v>0</v>
      </c>
      <c r="AD106" s="29">
        <f>+'Cu1'!AD106</f>
        <v>0</v>
      </c>
      <c r="AE106" s="28">
        <f>+'Cu1'!AE106</f>
        <v>0</v>
      </c>
      <c r="AF106" s="28">
        <f>+'Cu1'!AF106</f>
        <v>0</v>
      </c>
      <c r="AG106" s="29">
        <f>+'Cu1'!AG106</f>
        <v>0</v>
      </c>
      <c r="AH106" s="29">
        <f>+'Cu1'!AH106</f>
        <v>0</v>
      </c>
      <c r="AI106" s="29">
        <f>+'Cu1'!AI106</f>
        <v>0</v>
      </c>
      <c r="AJ106" s="29">
        <f>+'Cu1'!AJ106</f>
        <v>0</v>
      </c>
      <c r="AK106" s="29">
        <f>+'Cu1'!AK106</f>
        <v>0</v>
      </c>
      <c r="AL106" s="29">
        <f>+'Cu1'!AL106</f>
        <v>0</v>
      </c>
      <c r="AM106" s="29">
        <f>+'Cu1'!AM106</f>
        <v>0</v>
      </c>
      <c r="AN106" s="29">
        <f>+'Cu1'!AN106</f>
        <v>0</v>
      </c>
      <c r="AO106" s="29">
        <f>+'Cu1'!AO106</f>
        <v>0</v>
      </c>
      <c r="AP106" s="29">
        <f>+'Cu1'!AP106</f>
        <v>0</v>
      </c>
      <c r="AQ106" s="29">
        <f>+'Cu1'!AQ106</f>
        <v>0</v>
      </c>
      <c r="AR106" s="29">
        <f>+'Cu1'!AR106</f>
        <v>0</v>
      </c>
      <c r="AS106" s="29">
        <f>+'Cu1'!AS106</f>
        <v>0</v>
      </c>
      <c r="AT106" s="29">
        <f>+'Cu1'!AT106</f>
        <v>0</v>
      </c>
      <c r="AU106" s="40">
        <f>+'Cu1'!AU106</f>
        <v>0</v>
      </c>
      <c r="AV106" s="40">
        <f>+'Cu1'!AV106</f>
        <v>0</v>
      </c>
      <c r="AW106" s="40">
        <f>+'Cu1'!AW106</f>
        <v>0</v>
      </c>
      <c r="AX106" s="40">
        <f>+'Cu1'!AX106</f>
        <v>0</v>
      </c>
      <c r="AY106" s="40">
        <f>+'Cu1'!AY106</f>
        <v>0</v>
      </c>
      <c r="AZ106" s="40">
        <f>+'Cu1'!AZ106</f>
        <v>0</v>
      </c>
      <c r="BA106" s="40">
        <f>+'Cu1'!BA106</f>
        <v>0</v>
      </c>
      <c r="BB106" s="40">
        <f>+'Cu1'!BB106</f>
        <v>0</v>
      </c>
      <c r="BC106" s="40">
        <f>+'Cu1'!BC106</f>
        <v>0</v>
      </c>
      <c r="BD106" s="40">
        <f>+'Cu1'!BD106</f>
        <v>0</v>
      </c>
      <c r="BE106" s="40">
        <f>+'Cu1'!BE106</f>
        <v>0</v>
      </c>
      <c r="BF106" s="40">
        <f>+'Cu1'!BF106</f>
        <v>0</v>
      </c>
      <c r="BG106" s="40">
        <f>+'Cu1'!BG106</f>
        <v>0</v>
      </c>
    </row>
    <row r="107" spans="1:59" s="39" customFormat="1" hidden="1">
      <c r="A107" s="36">
        <f>+'Cu1'!A107</f>
        <v>58</v>
      </c>
      <c r="B107" s="35">
        <f>+'Cu1'!B107</f>
        <v>165</v>
      </c>
      <c r="C107" s="23" t="str">
        <f>+'Cu1'!C107</f>
        <v>PREPARACIÓ DEL SÒL</v>
      </c>
      <c r="D107" s="23" t="str">
        <f>+'Cu1'!D107</f>
        <v>Preparació per fresat</v>
      </c>
      <c r="E107" s="21">
        <f>+'Cu1'!E107</f>
        <v>2500</v>
      </c>
      <c r="F107" s="22">
        <f>+'Cu1'!F107</f>
        <v>0</v>
      </c>
      <c r="G107" s="22">
        <f>+'Cu1'!G107</f>
        <v>0.5</v>
      </c>
      <c r="H107" s="22">
        <f>+'Cu1'!H107</f>
        <v>0</v>
      </c>
      <c r="I107" s="22">
        <f>+'Cu1'!I107</f>
        <v>0</v>
      </c>
      <c r="J107" s="22">
        <f>+'Cu1'!J107</f>
        <v>0</v>
      </c>
      <c r="K107" s="22">
        <f>+'Cu1'!K107</f>
        <v>0.5</v>
      </c>
      <c r="L107" s="22">
        <f>+'Cu1'!L107</f>
        <v>0</v>
      </c>
      <c r="M107" s="22">
        <f>+'Cu1'!M107</f>
        <v>0</v>
      </c>
      <c r="N107" s="22">
        <f>+'Cu1'!N107</f>
        <v>0</v>
      </c>
      <c r="O107" s="23">
        <f>+'Cu1'!O107</f>
        <v>0</v>
      </c>
      <c r="P107" s="24">
        <f>+'Cu1'!P107</f>
        <v>0</v>
      </c>
      <c r="Q107" s="22">
        <f>+'Cu1'!Q107</f>
        <v>0</v>
      </c>
      <c r="R107" s="23">
        <f>+'Cu1'!R107</f>
        <v>0</v>
      </c>
      <c r="S107" s="23">
        <f>+'Cu1'!S107</f>
        <v>0</v>
      </c>
      <c r="T107" s="23">
        <f>+'Cu1'!T107</f>
        <v>0</v>
      </c>
      <c r="U107" s="23">
        <f>+'Cu1'!U107</f>
        <v>0</v>
      </c>
      <c r="V107" s="23">
        <f>+'Cu1'!V107</f>
        <v>0</v>
      </c>
      <c r="W107" s="23">
        <f>+'Cu1'!W107</f>
        <v>0</v>
      </c>
      <c r="X107" s="23">
        <f>+'Cu1'!X107</f>
        <v>0</v>
      </c>
      <c r="Y107" s="23">
        <f>+'Cu1'!Y107</f>
        <v>0</v>
      </c>
      <c r="Z107" s="22">
        <f>+'Cu1'!Z107</f>
        <v>0</v>
      </c>
      <c r="AA107" s="22">
        <f>+'Cu1'!AA107</f>
        <v>0</v>
      </c>
      <c r="AB107" s="23">
        <f>+'Cu1'!AB107</f>
        <v>0</v>
      </c>
      <c r="AC107" s="23">
        <f>+'Cu1'!AC107</f>
        <v>0</v>
      </c>
      <c r="AD107" s="23">
        <f>+'Cu1'!AD107</f>
        <v>0</v>
      </c>
      <c r="AE107" s="22">
        <f>+'Cu1'!AE107</f>
        <v>0</v>
      </c>
      <c r="AF107" s="22">
        <f>+'Cu1'!AF107</f>
        <v>0</v>
      </c>
      <c r="AG107" s="23">
        <f>+'Cu1'!AG107</f>
        <v>0</v>
      </c>
      <c r="AH107" s="23">
        <f>+'Cu1'!AH107</f>
        <v>0</v>
      </c>
      <c r="AI107" s="23">
        <f>+'Cu1'!AI107</f>
        <v>0</v>
      </c>
      <c r="AJ107" s="23">
        <f>+'Cu1'!AJ107</f>
        <v>0</v>
      </c>
      <c r="AK107" s="23">
        <f>+'Cu1'!AK107</f>
        <v>0</v>
      </c>
      <c r="AL107" s="23">
        <f>+'Cu1'!AL107</f>
        <v>0</v>
      </c>
      <c r="AM107" s="23">
        <f>+'Cu1'!AM107</f>
        <v>0</v>
      </c>
      <c r="AN107" s="23">
        <f>+'Cu1'!AN107</f>
        <v>0</v>
      </c>
      <c r="AO107" s="23">
        <f>+'Cu1'!AO107</f>
        <v>0</v>
      </c>
      <c r="AP107" s="23">
        <f>+'Cu1'!AP107</f>
        <v>0</v>
      </c>
      <c r="AQ107" s="23">
        <f>+'Cu1'!AQ107</f>
        <v>0</v>
      </c>
      <c r="AR107" s="23">
        <f>+'Cu1'!AR107</f>
        <v>0</v>
      </c>
      <c r="AS107" s="23">
        <f>+'Cu1'!AS107</f>
        <v>0</v>
      </c>
      <c r="AT107" s="23">
        <f>+'Cu1'!AT107</f>
        <v>0</v>
      </c>
      <c r="AU107" s="39">
        <f>+'Cu1'!AU107</f>
        <v>0</v>
      </c>
      <c r="AV107" s="39">
        <f>+'Cu1'!AV107</f>
        <v>0</v>
      </c>
      <c r="AW107" s="39">
        <f>+'Cu1'!AW107</f>
        <v>0</v>
      </c>
      <c r="AX107" s="39">
        <f>+'Cu1'!AX107</f>
        <v>0</v>
      </c>
      <c r="AY107" s="39">
        <f>+'Cu1'!AY107</f>
        <v>0</v>
      </c>
      <c r="AZ107" s="39">
        <f>+'Cu1'!AZ107</f>
        <v>0</v>
      </c>
      <c r="BA107" s="39">
        <f>+'Cu1'!BA107</f>
        <v>0</v>
      </c>
      <c r="BB107" s="39">
        <f>+'Cu1'!BB107</f>
        <v>0</v>
      </c>
      <c r="BC107" s="39">
        <f>+'Cu1'!BC107</f>
        <v>0</v>
      </c>
      <c r="BD107" s="39">
        <f>+'Cu1'!BD107</f>
        <v>0</v>
      </c>
      <c r="BE107" s="39">
        <f>+'Cu1'!BE107</f>
        <v>0</v>
      </c>
      <c r="BF107" s="39">
        <f>+'Cu1'!BF107</f>
        <v>0</v>
      </c>
      <c r="BG107" s="39">
        <f>+'Cu1'!BG107</f>
        <v>0</v>
      </c>
    </row>
    <row r="108" spans="1:59" s="40" customFormat="1" hidden="1">
      <c r="A108" s="36">
        <f>+'Cu1'!A108</f>
        <v>59</v>
      </c>
      <c r="B108" s="36">
        <f>+'Cu1'!B108</f>
        <v>215</v>
      </c>
      <c r="C108" s="29" t="str">
        <f>+'Cu1'!C108</f>
        <v>ADOBAT</v>
      </c>
      <c r="D108" s="29" t="str">
        <f>+'Cu1'!D108</f>
        <v>Preparació per aplicació de compost (36 t/ha)</v>
      </c>
      <c r="E108" s="37">
        <f>+'Cu1'!E108</f>
        <v>2500</v>
      </c>
      <c r="F108" s="28">
        <f>+'Cu1'!F108</f>
        <v>0</v>
      </c>
      <c r="G108" s="28">
        <f>+'Cu1'!G108</f>
        <v>0.5</v>
      </c>
      <c r="H108" s="28">
        <f>+'Cu1'!H108</f>
        <v>0</v>
      </c>
      <c r="I108" s="28">
        <f>+'Cu1'!I108</f>
        <v>0</v>
      </c>
      <c r="J108" s="28">
        <f>+'Cu1'!J108</f>
        <v>0</v>
      </c>
      <c r="K108" s="28">
        <f>+'Cu1'!K108</f>
        <v>0</v>
      </c>
      <c r="L108" s="28">
        <f>+'Cu1'!L108</f>
        <v>0</v>
      </c>
      <c r="M108" s="28">
        <f>+'Cu1'!M108</f>
        <v>0</v>
      </c>
      <c r="N108" s="28">
        <f>+'Cu1'!N108</f>
        <v>0.5</v>
      </c>
      <c r="O108" s="28">
        <f>+'Cu1'!O108</f>
        <v>0.5</v>
      </c>
      <c r="P108" s="30">
        <f>+'Cu1'!P108</f>
        <v>0</v>
      </c>
      <c r="Q108" s="28">
        <f>+'Cu1'!Q108</f>
        <v>0</v>
      </c>
      <c r="R108" s="29">
        <f>+'Cu1'!R108</f>
        <v>0</v>
      </c>
      <c r="S108" s="29">
        <f>+'Cu1'!S108</f>
        <v>0</v>
      </c>
      <c r="T108" s="29">
        <f>+'Cu1'!T108</f>
        <v>0</v>
      </c>
      <c r="U108" s="29">
        <f>+'Cu1'!U108</f>
        <v>0</v>
      </c>
      <c r="V108" s="29">
        <f>+'Cu1'!V108</f>
        <v>0</v>
      </c>
      <c r="W108" s="29">
        <f>+'Cu1'!W108</f>
        <v>0</v>
      </c>
      <c r="X108" s="29">
        <f>+'Cu1'!X108</f>
        <v>0</v>
      </c>
      <c r="Y108" s="29">
        <f>+'Cu1'!Y108</f>
        <v>0</v>
      </c>
      <c r="Z108" s="28">
        <f>+'Cu1'!Z108</f>
        <v>0</v>
      </c>
      <c r="AA108" s="28">
        <f>+'Cu1'!AA108</f>
        <v>0</v>
      </c>
      <c r="AB108" s="29">
        <f>+'Cu1'!AB108</f>
        <v>0</v>
      </c>
      <c r="AC108" s="29">
        <f>+'Cu1'!AC108</f>
        <v>0</v>
      </c>
      <c r="AD108" s="29">
        <f>+'Cu1'!AD108</f>
        <v>0</v>
      </c>
      <c r="AE108" s="28">
        <f>+'Cu1'!AE108</f>
        <v>0</v>
      </c>
      <c r="AF108" s="28">
        <f>+'Cu1'!AF108</f>
        <v>0</v>
      </c>
      <c r="AG108" s="29">
        <f>+'Cu1'!AG108</f>
        <v>0</v>
      </c>
      <c r="AH108" s="29">
        <f>+'Cu1'!AH108</f>
        <v>0</v>
      </c>
      <c r="AI108" s="29">
        <f>+'Cu1'!AI108</f>
        <v>0</v>
      </c>
      <c r="AJ108" s="29">
        <f>+'Cu1'!AJ108</f>
        <v>0</v>
      </c>
      <c r="AK108" s="29">
        <f>+'Cu1'!AK108</f>
        <v>0</v>
      </c>
      <c r="AL108" s="29">
        <f>+'Cu1'!AL108</f>
        <v>0</v>
      </c>
      <c r="AM108" s="29">
        <f>+'Cu1'!AM108</f>
        <v>0</v>
      </c>
      <c r="AN108" s="29">
        <f>+'Cu1'!AN108</f>
        <v>0</v>
      </c>
      <c r="AO108" s="29">
        <f>+'Cu1'!AO108</f>
        <v>0</v>
      </c>
      <c r="AP108" s="29">
        <f>+'Cu1'!AP108</f>
        <v>0</v>
      </c>
      <c r="AQ108" s="29">
        <f>+'Cu1'!AQ108</f>
        <v>0</v>
      </c>
      <c r="AR108" s="29">
        <f>+'Cu1'!AR108</f>
        <v>0</v>
      </c>
      <c r="AS108" s="29">
        <f>+'Cu1'!AS108</f>
        <v>0</v>
      </c>
      <c r="AT108" s="29">
        <f>+'Cu1'!AT108</f>
        <v>0</v>
      </c>
      <c r="AU108" s="40">
        <f>+'Cu1'!AU108</f>
        <v>0</v>
      </c>
      <c r="AV108" s="40">
        <f>+'Cu1'!AV108</f>
        <v>0</v>
      </c>
      <c r="AW108" s="40">
        <f>+'Cu1'!AW108</f>
        <v>0</v>
      </c>
      <c r="AX108" s="40">
        <f>+'Cu1'!AX108</f>
        <v>0</v>
      </c>
      <c r="AY108" s="40">
        <f>+'Cu1'!AY108</f>
        <v>0</v>
      </c>
      <c r="AZ108" s="40">
        <f>+'Cu1'!AZ108</f>
        <v>0</v>
      </c>
      <c r="BA108" s="40">
        <f>+'Cu1'!BA108</f>
        <v>0</v>
      </c>
      <c r="BB108" s="40">
        <f>+'Cu1'!BB108</f>
        <v>0</v>
      </c>
      <c r="BC108" s="40">
        <f>+'Cu1'!BC108</f>
        <v>0</v>
      </c>
      <c r="BD108" s="40">
        <f>+'Cu1'!BD108</f>
        <v>0</v>
      </c>
      <c r="BE108" s="40">
        <f>+'Cu1'!BE108</f>
        <v>0</v>
      </c>
      <c r="BF108" s="40">
        <f>+'Cu1'!BF108</f>
        <v>0</v>
      </c>
      <c r="BG108" s="40">
        <f>+'Cu1'!BG108</f>
        <v>0</v>
      </c>
    </row>
    <row r="109" spans="1:59" s="39" customFormat="1" hidden="1">
      <c r="A109" s="36">
        <f>+'Cu1'!A109</f>
        <v>60</v>
      </c>
      <c r="B109" s="35">
        <f>+'Cu1'!B109</f>
        <v>225</v>
      </c>
      <c r="C109" s="23" t="str">
        <f>+'Cu1'!C109</f>
        <v>ADOBAT</v>
      </c>
      <c r="D109" s="23" t="str">
        <f>+'Cu1'!D109</f>
        <v>Preparació per aplicació de compost (60 t/ha)</v>
      </c>
      <c r="E109" s="21">
        <f>+'Cu1'!E109</f>
        <v>2500</v>
      </c>
      <c r="F109" s="22">
        <f>+'Cu1'!F109</f>
        <v>0</v>
      </c>
      <c r="G109" s="22">
        <f>+'Cu1'!G109</f>
        <v>0.5</v>
      </c>
      <c r="H109" s="22">
        <f>+'Cu1'!H109</f>
        <v>0</v>
      </c>
      <c r="I109" s="22">
        <f>+'Cu1'!I109</f>
        <v>0</v>
      </c>
      <c r="J109" s="22">
        <f>+'Cu1'!J109</f>
        <v>0</v>
      </c>
      <c r="K109" s="22">
        <f>+'Cu1'!K109</f>
        <v>0</v>
      </c>
      <c r="L109" s="22">
        <f>+'Cu1'!L109</f>
        <v>0</v>
      </c>
      <c r="M109" s="22">
        <f>+'Cu1'!M109</f>
        <v>0</v>
      </c>
      <c r="N109" s="22">
        <f>+'Cu1'!N109</f>
        <v>0.5</v>
      </c>
      <c r="O109" s="22">
        <f>+'Cu1'!O109</f>
        <v>0.5</v>
      </c>
      <c r="P109" s="24">
        <f>+'Cu1'!P109</f>
        <v>0</v>
      </c>
      <c r="Q109" s="22">
        <f>+'Cu1'!Q109</f>
        <v>0</v>
      </c>
      <c r="R109" s="23">
        <f>+'Cu1'!R109</f>
        <v>0</v>
      </c>
      <c r="S109" s="23">
        <f>+'Cu1'!S109</f>
        <v>0</v>
      </c>
      <c r="T109" s="23">
        <f>+'Cu1'!T109</f>
        <v>0</v>
      </c>
      <c r="U109" s="23">
        <f>+'Cu1'!U109</f>
        <v>0</v>
      </c>
      <c r="V109" s="23">
        <f>+'Cu1'!V109</f>
        <v>0</v>
      </c>
      <c r="W109" s="23">
        <f>+'Cu1'!W109</f>
        <v>0</v>
      </c>
      <c r="X109" s="23">
        <f>+'Cu1'!X109</f>
        <v>0</v>
      </c>
      <c r="Y109" s="23">
        <f>+'Cu1'!Y109</f>
        <v>0</v>
      </c>
      <c r="Z109" s="22">
        <f>+'Cu1'!Z109</f>
        <v>0</v>
      </c>
      <c r="AA109" s="22">
        <f>+'Cu1'!AA109</f>
        <v>0</v>
      </c>
      <c r="AB109" s="23">
        <f>+'Cu1'!AB109</f>
        <v>0</v>
      </c>
      <c r="AC109" s="23">
        <f>+'Cu1'!AC109</f>
        <v>0</v>
      </c>
      <c r="AD109" s="23">
        <f>+'Cu1'!AD109</f>
        <v>0</v>
      </c>
      <c r="AE109" s="22">
        <f>+'Cu1'!AE109</f>
        <v>0</v>
      </c>
      <c r="AF109" s="22">
        <f>+'Cu1'!AF109</f>
        <v>0</v>
      </c>
      <c r="AG109" s="23">
        <f>+'Cu1'!AG109</f>
        <v>0</v>
      </c>
      <c r="AH109" s="23">
        <f>+'Cu1'!AH109</f>
        <v>0</v>
      </c>
      <c r="AI109" s="23">
        <f>+'Cu1'!AI109</f>
        <v>0</v>
      </c>
      <c r="AJ109" s="23">
        <f>+'Cu1'!AJ109</f>
        <v>0</v>
      </c>
      <c r="AK109" s="23">
        <f>+'Cu1'!AK109</f>
        <v>0</v>
      </c>
      <c r="AL109" s="23">
        <f>+'Cu1'!AL109</f>
        <v>0</v>
      </c>
      <c r="AM109" s="23">
        <f>+'Cu1'!AM109</f>
        <v>0</v>
      </c>
      <c r="AN109" s="23">
        <f>+'Cu1'!AN109</f>
        <v>0</v>
      </c>
      <c r="AO109" s="23">
        <f>+'Cu1'!AO109</f>
        <v>0</v>
      </c>
      <c r="AP109" s="23">
        <f>+'Cu1'!AP109</f>
        <v>0</v>
      </c>
      <c r="AQ109" s="23">
        <f>+'Cu1'!AQ109</f>
        <v>0</v>
      </c>
      <c r="AR109" s="23">
        <f>+'Cu1'!AR109</f>
        <v>0</v>
      </c>
      <c r="AS109" s="23">
        <f>+'Cu1'!AS109</f>
        <v>0</v>
      </c>
      <c r="AT109" s="23">
        <f>+'Cu1'!AT109</f>
        <v>0</v>
      </c>
      <c r="AU109" s="39">
        <f>+'Cu1'!AU109</f>
        <v>0</v>
      </c>
      <c r="AV109" s="39">
        <f>+'Cu1'!AV109</f>
        <v>0</v>
      </c>
      <c r="AW109" s="39">
        <f>+'Cu1'!AW109</f>
        <v>0</v>
      </c>
      <c r="AX109" s="39">
        <f>+'Cu1'!AX109</f>
        <v>0</v>
      </c>
      <c r="AY109" s="39">
        <f>+'Cu1'!AY109</f>
        <v>0</v>
      </c>
      <c r="AZ109" s="39">
        <f>+'Cu1'!AZ109</f>
        <v>0</v>
      </c>
      <c r="BA109" s="39">
        <f>+'Cu1'!BA109</f>
        <v>0</v>
      </c>
      <c r="BB109" s="39">
        <f>+'Cu1'!BB109</f>
        <v>0</v>
      </c>
      <c r="BC109" s="39">
        <f>+'Cu1'!BC109</f>
        <v>0</v>
      </c>
      <c r="BD109" s="39">
        <f>+'Cu1'!BD109</f>
        <v>0</v>
      </c>
      <c r="BE109" s="39">
        <f>+'Cu1'!BE109</f>
        <v>0</v>
      </c>
      <c r="BF109" s="39">
        <f>+'Cu1'!BF109</f>
        <v>0</v>
      </c>
      <c r="BG109" s="39">
        <f>+'Cu1'!BG109</f>
        <v>0</v>
      </c>
    </row>
    <row r="110" spans="1:59" s="40" customFormat="1" hidden="1">
      <c r="A110" s="36">
        <f>+'Cu1'!A110</f>
        <v>61</v>
      </c>
      <c r="B110" s="36">
        <f>+'Cu1'!B110</f>
        <v>235</v>
      </c>
      <c r="C110" s="29" t="str">
        <f>+'Cu1'!C110</f>
        <v>ADOBAT</v>
      </c>
      <c r="D110" s="29" t="str">
        <f>+'Cu1'!D110</f>
        <v>Preparació per aplicació d'adob orgànic</v>
      </c>
      <c r="E110" s="37">
        <f>+'Cu1'!E110</f>
        <v>2500</v>
      </c>
      <c r="F110" s="28">
        <f>+'Cu1'!F110</f>
        <v>0</v>
      </c>
      <c r="G110" s="28">
        <f>+'Cu1'!G110</f>
        <v>0</v>
      </c>
      <c r="H110" s="28">
        <f>+'Cu1'!H110</f>
        <v>0</v>
      </c>
      <c r="I110" s="28">
        <f>+'Cu1'!I110</f>
        <v>0</v>
      </c>
      <c r="J110" s="28">
        <f>+'Cu1'!J110</f>
        <v>0</v>
      </c>
      <c r="K110" s="28">
        <f>+'Cu1'!K110</f>
        <v>0</v>
      </c>
      <c r="L110" s="28">
        <f>+'Cu1'!L110</f>
        <v>0</v>
      </c>
      <c r="M110" s="28">
        <f>+'Cu1'!M110</f>
        <v>0</v>
      </c>
      <c r="N110" s="28">
        <f>+'Cu1'!N110</f>
        <v>0</v>
      </c>
      <c r="O110" s="29">
        <f>+'Cu1'!O110</f>
        <v>0</v>
      </c>
      <c r="P110" s="30">
        <f>+'Cu1'!P110</f>
        <v>0</v>
      </c>
      <c r="Q110" s="28">
        <f>+'Cu1'!Q110</f>
        <v>0</v>
      </c>
      <c r="R110" s="29">
        <f>+'Cu1'!R110</f>
        <v>0</v>
      </c>
      <c r="S110" s="29">
        <f>+'Cu1'!S110</f>
        <v>0</v>
      </c>
      <c r="T110" s="29">
        <f>+'Cu1'!T110</f>
        <v>0</v>
      </c>
      <c r="U110" s="29">
        <f>+'Cu1'!U110</f>
        <v>0</v>
      </c>
      <c r="V110" s="29">
        <f>+'Cu1'!V110</f>
        <v>0</v>
      </c>
      <c r="W110" s="29">
        <f>+'Cu1'!W110</f>
        <v>0</v>
      </c>
      <c r="X110" s="29">
        <f>+'Cu1'!X110</f>
        <v>0</v>
      </c>
      <c r="Y110" s="29">
        <f>+'Cu1'!Y110</f>
        <v>0</v>
      </c>
      <c r="Z110" s="28">
        <f>+'Cu1'!Z110</f>
        <v>0</v>
      </c>
      <c r="AA110" s="28">
        <f>+'Cu1'!AA110</f>
        <v>0</v>
      </c>
      <c r="AB110" s="29">
        <f>+'Cu1'!AB110</f>
        <v>0</v>
      </c>
      <c r="AC110" s="29">
        <f>+'Cu1'!AC110</f>
        <v>0</v>
      </c>
      <c r="AD110" s="29">
        <f>+'Cu1'!AD110</f>
        <v>0</v>
      </c>
      <c r="AE110" s="28">
        <f>+'Cu1'!AE110</f>
        <v>0</v>
      </c>
      <c r="AF110" s="28">
        <f>+'Cu1'!AF110</f>
        <v>0</v>
      </c>
      <c r="AG110" s="29">
        <f>+'Cu1'!AG110</f>
        <v>0</v>
      </c>
      <c r="AH110" s="29">
        <f>+'Cu1'!AH110</f>
        <v>0</v>
      </c>
      <c r="AI110" s="29">
        <f>+'Cu1'!AI110</f>
        <v>0</v>
      </c>
      <c r="AJ110" s="29">
        <f>+'Cu1'!AJ110</f>
        <v>0</v>
      </c>
      <c r="AK110" s="29">
        <f>+'Cu1'!AK110</f>
        <v>0</v>
      </c>
      <c r="AL110" s="29">
        <f>+'Cu1'!AL110</f>
        <v>0</v>
      </c>
      <c r="AM110" s="29">
        <f>+'Cu1'!AM110</f>
        <v>0</v>
      </c>
      <c r="AN110" s="29">
        <f>+'Cu1'!AN110</f>
        <v>0</v>
      </c>
      <c r="AO110" s="29">
        <f>+'Cu1'!AO110</f>
        <v>0</v>
      </c>
      <c r="AP110" s="29">
        <f>+'Cu1'!AP110</f>
        <v>0</v>
      </c>
      <c r="AQ110" s="29">
        <f>+'Cu1'!AQ110</f>
        <v>0</v>
      </c>
      <c r="AR110" s="29">
        <f>+'Cu1'!AR110</f>
        <v>0</v>
      </c>
      <c r="AS110" s="29">
        <f>+'Cu1'!AS110</f>
        <v>0</v>
      </c>
      <c r="AT110" s="29">
        <f>+'Cu1'!AT110</f>
        <v>0</v>
      </c>
      <c r="AU110" s="40">
        <f>+'Cu1'!AU110</f>
        <v>0</v>
      </c>
      <c r="AV110" s="40">
        <f>+'Cu1'!AV110</f>
        <v>0</v>
      </c>
      <c r="AW110" s="40">
        <f>+'Cu1'!AW110</f>
        <v>0</v>
      </c>
      <c r="AX110" s="40">
        <f>+'Cu1'!AX110</f>
        <v>0</v>
      </c>
      <c r="AY110" s="40">
        <f>+'Cu1'!AY110</f>
        <v>0</v>
      </c>
      <c r="AZ110" s="40">
        <f>+'Cu1'!AZ110</f>
        <v>0</v>
      </c>
      <c r="BA110" s="40">
        <f>+'Cu1'!BA110</f>
        <v>0</v>
      </c>
      <c r="BB110" s="40">
        <f>+'Cu1'!BB110</f>
        <v>0</v>
      </c>
      <c r="BC110" s="40">
        <f>+'Cu1'!BC110</f>
        <v>0</v>
      </c>
      <c r="BD110" s="40">
        <f>+'Cu1'!BD110</f>
        <v>0</v>
      </c>
      <c r="BE110" s="40">
        <f>+'Cu1'!BE110</f>
        <v>0</v>
      </c>
      <c r="BF110" s="40">
        <f>+'Cu1'!BF110</f>
        <v>0</v>
      </c>
      <c r="BG110" s="40">
        <f>+'Cu1'!BG110</f>
        <v>0</v>
      </c>
    </row>
    <row r="111" spans="1:59" s="39" customFormat="1" hidden="1">
      <c r="A111" s="36">
        <f>+'Cu1'!A111</f>
        <v>62</v>
      </c>
      <c r="B111" s="35">
        <f>+'Cu1'!B111</f>
        <v>245</v>
      </c>
      <c r="C111" s="23" t="str">
        <f>+'Cu1'!C111</f>
        <v>ADOBAT</v>
      </c>
      <c r="D111" s="23" t="str">
        <f>+'Cu1'!D111</f>
        <v>Preparació per aplicació potassi</v>
      </c>
      <c r="E111" s="21">
        <f>+'Cu1'!E111</f>
        <v>2500</v>
      </c>
      <c r="F111" s="22">
        <f>+'Cu1'!F111</f>
        <v>0</v>
      </c>
      <c r="G111" s="22">
        <f>+'Cu1'!G111</f>
        <v>0</v>
      </c>
      <c r="H111" s="22">
        <f>+'Cu1'!H111</f>
        <v>0</v>
      </c>
      <c r="I111" s="22">
        <f>+'Cu1'!I111</f>
        <v>0</v>
      </c>
      <c r="J111" s="22">
        <f>+'Cu1'!J111</f>
        <v>0</v>
      </c>
      <c r="K111" s="22">
        <f>+'Cu1'!K111</f>
        <v>0</v>
      </c>
      <c r="L111" s="22">
        <f>+'Cu1'!L111</f>
        <v>0</v>
      </c>
      <c r="M111" s="22">
        <f>+'Cu1'!M111</f>
        <v>0</v>
      </c>
      <c r="N111" s="22">
        <f>+'Cu1'!N111</f>
        <v>0</v>
      </c>
      <c r="O111" s="23">
        <f>+'Cu1'!O111</f>
        <v>0</v>
      </c>
      <c r="P111" s="24">
        <f>+'Cu1'!P111</f>
        <v>0</v>
      </c>
      <c r="Q111" s="22">
        <f>+'Cu1'!Q111</f>
        <v>0</v>
      </c>
      <c r="R111" s="23">
        <f>+'Cu1'!R111</f>
        <v>0</v>
      </c>
      <c r="S111" s="23">
        <f>+'Cu1'!S111</f>
        <v>0</v>
      </c>
      <c r="T111" s="23">
        <f>+'Cu1'!T111</f>
        <v>0</v>
      </c>
      <c r="U111" s="23">
        <f>+'Cu1'!U111</f>
        <v>0</v>
      </c>
      <c r="V111" s="23">
        <f>+'Cu1'!V111</f>
        <v>0</v>
      </c>
      <c r="W111" s="23">
        <f>+'Cu1'!W111</f>
        <v>0</v>
      </c>
      <c r="X111" s="23">
        <f>+'Cu1'!X111</f>
        <v>0</v>
      </c>
      <c r="Y111" s="23">
        <f>+'Cu1'!Y111</f>
        <v>0</v>
      </c>
      <c r="Z111" s="22">
        <f>+'Cu1'!Z111</f>
        <v>0</v>
      </c>
      <c r="AA111" s="22">
        <f>+'Cu1'!AA111</f>
        <v>0</v>
      </c>
      <c r="AB111" s="23">
        <f>+'Cu1'!AB111</f>
        <v>0</v>
      </c>
      <c r="AC111" s="23">
        <f>+'Cu1'!AC111</f>
        <v>0</v>
      </c>
      <c r="AD111" s="23">
        <f>+'Cu1'!AD111</f>
        <v>0</v>
      </c>
      <c r="AE111" s="22">
        <f>+'Cu1'!AE111</f>
        <v>0</v>
      </c>
      <c r="AF111" s="22">
        <f>+'Cu1'!AF111</f>
        <v>0</v>
      </c>
      <c r="AG111" s="23">
        <f>+'Cu1'!AG111</f>
        <v>0</v>
      </c>
      <c r="AH111" s="23">
        <f>+'Cu1'!AH111</f>
        <v>0</v>
      </c>
      <c r="AI111" s="23">
        <f>+'Cu1'!AI111</f>
        <v>0</v>
      </c>
      <c r="AJ111" s="23">
        <f>+'Cu1'!AJ111</f>
        <v>0</v>
      </c>
      <c r="AK111" s="23">
        <f>+'Cu1'!AK111</f>
        <v>0</v>
      </c>
      <c r="AL111" s="23">
        <f>+'Cu1'!AL111</f>
        <v>0</v>
      </c>
      <c r="AM111" s="23">
        <f>+'Cu1'!AM111</f>
        <v>0</v>
      </c>
      <c r="AN111" s="23">
        <f>+'Cu1'!AN111</f>
        <v>0</v>
      </c>
      <c r="AO111" s="23">
        <f>+'Cu1'!AO111</f>
        <v>0</v>
      </c>
      <c r="AP111" s="23">
        <f>+'Cu1'!AP111</f>
        <v>0</v>
      </c>
      <c r="AQ111" s="23">
        <f>+'Cu1'!AQ111</f>
        <v>0</v>
      </c>
      <c r="AR111" s="23">
        <f>+'Cu1'!AR111</f>
        <v>0</v>
      </c>
      <c r="AS111" s="23">
        <f>+'Cu1'!AS111</f>
        <v>0</v>
      </c>
      <c r="AT111" s="23">
        <f>+'Cu1'!AT111</f>
        <v>0</v>
      </c>
      <c r="AU111" s="39">
        <f>+'Cu1'!AU111</f>
        <v>0</v>
      </c>
      <c r="AV111" s="39">
        <f>+'Cu1'!AV111</f>
        <v>0</v>
      </c>
      <c r="AW111" s="39">
        <f>+'Cu1'!AW111</f>
        <v>0</v>
      </c>
      <c r="AX111" s="39">
        <f>+'Cu1'!AX111</f>
        <v>0</v>
      </c>
      <c r="AY111" s="39">
        <f>+'Cu1'!AY111</f>
        <v>0</v>
      </c>
      <c r="AZ111" s="39">
        <f>+'Cu1'!AZ111</f>
        <v>0</v>
      </c>
      <c r="BA111" s="39">
        <f>+'Cu1'!BA111</f>
        <v>0</v>
      </c>
      <c r="BB111" s="39">
        <f>+'Cu1'!BB111</f>
        <v>0</v>
      </c>
      <c r="BC111" s="39">
        <f>+'Cu1'!BC111</f>
        <v>0</v>
      </c>
      <c r="BD111" s="39">
        <f>+'Cu1'!BD111</f>
        <v>0</v>
      </c>
      <c r="BE111" s="39">
        <f>+'Cu1'!BE111</f>
        <v>0</v>
      </c>
      <c r="BF111" s="39">
        <f>+'Cu1'!BF111</f>
        <v>0</v>
      </c>
      <c r="BG111" s="39">
        <f>+'Cu1'!BG111</f>
        <v>0</v>
      </c>
    </row>
    <row r="112" spans="1:59" s="40" customFormat="1" hidden="1">
      <c r="A112" s="36">
        <f>+'Cu1'!A112</f>
        <v>63</v>
      </c>
      <c r="B112" s="36">
        <f>+'Cu1'!B112</f>
        <v>315</v>
      </c>
      <c r="C112" s="29" t="str">
        <f>+'Cu1'!C112</f>
        <v>PLANTACIÓ</v>
      </c>
      <c r="D112" s="29" t="str">
        <f>+'Cu1'!D112</f>
        <v>Preparació per solcar</v>
      </c>
      <c r="E112" s="37">
        <f>+'Cu1'!E112</f>
        <v>2500</v>
      </c>
      <c r="F112" s="28">
        <f>+'Cu1'!F112</f>
        <v>0</v>
      </c>
      <c r="G112" s="28">
        <f>+'Cu1'!G112</f>
        <v>0.5</v>
      </c>
      <c r="H112" s="28">
        <f>+'Cu1'!H112</f>
        <v>0</v>
      </c>
      <c r="I112" s="28">
        <f>+'Cu1'!I112</f>
        <v>0</v>
      </c>
      <c r="J112" s="28">
        <f>+'Cu1'!J112</f>
        <v>0</v>
      </c>
      <c r="K112" s="28">
        <f>+'Cu1'!K112</f>
        <v>0</v>
      </c>
      <c r="L112" s="28">
        <f>+'Cu1'!L112</f>
        <v>0</v>
      </c>
      <c r="M112" s="28">
        <f>+'Cu1'!M112</f>
        <v>0</v>
      </c>
      <c r="N112" s="28">
        <f>+'Cu1'!N112</f>
        <v>0</v>
      </c>
      <c r="O112" s="29">
        <f>+'Cu1'!O112</f>
        <v>0</v>
      </c>
      <c r="P112" s="30">
        <f>+'Cu1'!P112</f>
        <v>0</v>
      </c>
      <c r="Q112" s="28">
        <f>+'Cu1'!Q112</f>
        <v>0.5</v>
      </c>
      <c r="R112" s="29">
        <f>+'Cu1'!R112</f>
        <v>0</v>
      </c>
      <c r="S112" s="29">
        <f>+'Cu1'!S112</f>
        <v>0</v>
      </c>
      <c r="T112" s="29">
        <f>+'Cu1'!T112</f>
        <v>0</v>
      </c>
      <c r="U112" s="29">
        <f>+'Cu1'!U112</f>
        <v>0</v>
      </c>
      <c r="V112" s="29">
        <f>+'Cu1'!V112</f>
        <v>0</v>
      </c>
      <c r="W112" s="29">
        <f>+'Cu1'!W112</f>
        <v>0</v>
      </c>
      <c r="X112" s="29">
        <f>+'Cu1'!X112</f>
        <v>0</v>
      </c>
      <c r="Y112" s="29">
        <f>+'Cu1'!Y112</f>
        <v>0</v>
      </c>
      <c r="Z112" s="28">
        <f>+'Cu1'!Z112</f>
        <v>0</v>
      </c>
      <c r="AA112" s="28">
        <f>+'Cu1'!AA112</f>
        <v>0</v>
      </c>
      <c r="AB112" s="29">
        <f>+'Cu1'!AB112</f>
        <v>0</v>
      </c>
      <c r="AC112" s="29">
        <f>+'Cu1'!AC112</f>
        <v>0</v>
      </c>
      <c r="AD112" s="29">
        <f>+'Cu1'!AD112</f>
        <v>0</v>
      </c>
      <c r="AE112" s="28">
        <f>+'Cu1'!AE112</f>
        <v>0</v>
      </c>
      <c r="AF112" s="28">
        <f>+'Cu1'!AF112</f>
        <v>0</v>
      </c>
      <c r="AG112" s="29">
        <f>+'Cu1'!AG112</f>
        <v>0</v>
      </c>
      <c r="AH112" s="29">
        <f>+'Cu1'!AH112</f>
        <v>0</v>
      </c>
      <c r="AI112" s="29">
        <f>+'Cu1'!AI112</f>
        <v>0</v>
      </c>
      <c r="AJ112" s="29">
        <f>+'Cu1'!AJ112</f>
        <v>0</v>
      </c>
      <c r="AK112" s="29">
        <f>+'Cu1'!AK112</f>
        <v>0</v>
      </c>
      <c r="AL112" s="29">
        <f>+'Cu1'!AL112</f>
        <v>0</v>
      </c>
      <c r="AM112" s="29">
        <f>+'Cu1'!AM112</f>
        <v>0</v>
      </c>
      <c r="AN112" s="29">
        <f>+'Cu1'!AN112</f>
        <v>0</v>
      </c>
      <c r="AO112" s="29">
        <f>+'Cu1'!AO112</f>
        <v>0</v>
      </c>
      <c r="AP112" s="29">
        <f>+'Cu1'!AP112</f>
        <v>0</v>
      </c>
      <c r="AQ112" s="29">
        <f>+'Cu1'!AQ112</f>
        <v>0</v>
      </c>
      <c r="AR112" s="29">
        <f>+'Cu1'!AR112</f>
        <v>0</v>
      </c>
      <c r="AS112" s="29">
        <f>+'Cu1'!AS112</f>
        <v>0</v>
      </c>
      <c r="AT112" s="29">
        <f>+'Cu1'!AT112</f>
        <v>0</v>
      </c>
      <c r="AU112" s="40">
        <f>+'Cu1'!AU112</f>
        <v>0</v>
      </c>
      <c r="AV112" s="40">
        <f>+'Cu1'!AV112</f>
        <v>0</v>
      </c>
      <c r="AW112" s="40">
        <f>+'Cu1'!AW112</f>
        <v>0</v>
      </c>
      <c r="AX112" s="40">
        <f>+'Cu1'!AX112</f>
        <v>0</v>
      </c>
      <c r="AY112" s="40">
        <f>+'Cu1'!AY112</f>
        <v>0</v>
      </c>
      <c r="AZ112" s="40">
        <f>+'Cu1'!AZ112</f>
        <v>0</v>
      </c>
      <c r="BA112" s="40">
        <f>+'Cu1'!BA112</f>
        <v>0</v>
      </c>
      <c r="BB112" s="40">
        <f>+'Cu1'!BB112</f>
        <v>0</v>
      </c>
      <c r="BC112" s="40">
        <f>+'Cu1'!BC112</f>
        <v>0</v>
      </c>
      <c r="BD112" s="40">
        <f>+'Cu1'!BD112</f>
        <v>0</v>
      </c>
      <c r="BE112" s="40">
        <f>+'Cu1'!BE112</f>
        <v>0</v>
      </c>
      <c r="BF112" s="40">
        <f>+'Cu1'!BF112</f>
        <v>0</v>
      </c>
      <c r="BG112" s="40">
        <f>+'Cu1'!BG112</f>
        <v>0</v>
      </c>
    </row>
    <row r="113" spans="1:59" s="39" customFormat="1" hidden="1">
      <c r="A113" s="36">
        <f>+'Cu1'!A113</f>
        <v>64</v>
      </c>
      <c r="B113" s="35">
        <f>+'Cu1'!B113</f>
        <v>325</v>
      </c>
      <c r="C113" s="23" t="str">
        <f>+'Cu1'!C113</f>
        <v>PLANTACIÓ</v>
      </c>
      <c r="D113" s="23" t="str">
        <f>+'Cu1'!D113</f>
        <v>Preparació per marcat</v>
      </c>
      <c r="E113" s="21">
        <f>+'Cu1'!E113</f>
        <v>2500</v>
      </c>
      <c r="F113" s="22">
        <f>+'Cu1'!F113</f>
        <v>0</v>
      </c>
      <c r="G113" s="22">
        <f>+'Cu1'!G113</f>
        <v>0</v>
      </c>
      <c r="H113" s="22">
        <f>+'Cu1'!H113</f>
        <v>0</v>
      </c>
      <c r="I113" s="22">
        <f>+'Cu1'!I113</f>
        <v>0</v>
      </c>
      <c r="J113" s="22">
        <f>+'Cu1'!J113</f>
        <v>0</v>
      </c>
      <c r="K113" s="22">
        <f>+'Cu1'!K113</f>
        <v>0</v>
      </c>
      <c r="L113" s="22">
        <f>+'Cu1'!L113</f>
        <v>0</v>
      </c>
      <c r="M113" s="22">
        <f>+'Cu1'!M113</f>
        <v>0</v>
      </c>
      <c r="N113" s="22">
        <f>+'Cu1'!N113</f>
        <v>0</v>
      </c>
      <c r="O113" s="23">
        <f>+'Cu1'!O113</f>
        <v>0</v>
      </c>
      <c r="P113" s="24">
        <f>+'Cu1'!P113</f>
        <v>0</v>
      </c>
      <c r="Q113" s="22">
        <f>+'Cu1'!Q113</f>
        <v>0</v>
      </c>
      <c r="R113" s="23">
        <f>+'Cu1'!R113</f>
        <v>0</v>
      </c>
      <c r="S113" s="23">
        <f>+'Cu1'!S113</f>
        <v>0</v>
      </c>
      <c r="T113" s="23">
        <f>+'Cu1'!T113</f>
        <v>0</v>
      </c>
      <c r="U113" s="23">
        <f>+'Cu1'!U113</f>
        <v>0</v>
      </c>
      <c r="V113" s="23">
        <f>+'Cu1'!V113</f>
        <v>0</v>
      </c>
      <c r="W113" s="23">
        <f>+'Cu1'!W113</f>
        <v>0</v>
      </c>
      <c r="X113" s="23">
        <f>+'Cu1'!X113</f>
        <v>0</v>
      </c>
      <c r="Y113" s="23">
        <f>+'Cu1'!Y113</f>
        <v>0</v>
      </c>
      <c r="Z113" s="22">
        <f>+'Cu1'!Z113</f>
        <v>0</v>
      </c>
      <c r="AA113" s="22">
        <f>+'Cu1'!AA113</f>
        <v>0</v>
      </c>
      <c r="AB113" s="23">
        <f>+'Cu1'!AB113</f>
        <v>0</v>
      </c>
      <c r="AC113" s="23">
        <f>+'Cu1'!AC113</f>
        <v>0</v>
      </c>
      <c r="AD113" s="23">
        <f>+'Cu1'!AD113</f>
        <v>0</v>
      </c>
      <c r="AE113" s="22">
        <f>+'Cu1'!AE113</f>
        <v>0</v>
      </c>
      <c r="AF113" s="22">
        <f>+'Cu1'!AF113</f>
        <v>0</v>
      </c>
      <c r="AG113" s="23">
        <f>+'Cu1'!AG113</f>
        <v>0</v>
      </c>
      <c r="AH113" s="23">
        <f>+'Cu1'!AH113</f>
        <v>0</v>
      </c>
      <c r="AI113" s="23">
        <f>+'Cu1'!AI113</f>
        <v>0</v>
      </c>
      <c r="AJ113" s="23">
        <f>+'Cu1'!AJ113</f>
        <v>0</v>
      </c>
      <c r="AK113" s="23">
        <f>+'Cu1'!AK113</f>
        <v>0</v>
      </c>
      <c r="AL113" s="23">
        <f>+'Cu1'!AL113</f>
        <v>0</v>
      </c>
      <c r="AM113" s="23">
        <f>+'Cu1'!AM113</f>
        <v>0</v>
      </c>
      <c r="AN113" s="23">
        <f>+'Cu1'!AN113</f>
        <v>0</v>
      </c>
      <c r="AO113" s="23">
        <f>+'Cu1'!AO113</f>
        <v>0</v>
      </c>
      <c r="AP113" s="23">
        <f>+'Cu1'!AP113</f>
        <v>0</v>
      </c>
      <c r="AQ113" s="23">
        <f>+'Cu1'!AQ113</f>
        <v>0</v>
      </c>
      <c r="AR113" s="23">
        <f>+'Cu1'!AR113</f>
        <v>0</v>
      </c>
      <c r="AS113" s="23">
        <f>+'Cu1'!AS113</f>
        <v>0</v>
      </c>
      <c r="AT113" s="23">
        <f>+'Cu1'!AT113</f>
        <v>0</v>
      </c>
      <c r="AU113" s="39">
        <f>+'Cu1'!AU113</f>
        <v>0</v>
      </c>
      <c r="AV113" s="39">
        <f>+'Cu1'!AV113</f>
        <v>0</v>
      </c>
      <c r="AW113" s="39">
        <f>+'Cu1'!AW113</f>
        <v>0</v>
      </c>
      <c r="AX113" s="39">
        <f>+'Cu1'!AX113</f>
        <v>0</v>
      </c>
      <c r="AY113" s="39">
        <f>+'Cu1'!AY113</f>
        <v>0</v>
      </c>
      <c r="AZ113" s="39">
        <f>+'Cu1'!AZ113</f>
        <v>0</v>
      </c>
      <c r="BA113" s="39">
        <f>+'Cu1'!BA113</f>
        <v>0</v>
      </c>
      <c r="BB113" s="39">
        <f>+'Cu1'!BB113</f>
        <v>0</v>
      </c>
      <c r="BC113" s="39">
        <f>+'Cu1'!BC113</f>
        <v>0</v>
      </c>
      <c r="BD113" s="39">
        <f>+'Cu1'!BD113</f>
        <v>0</v>
      </c>
      <c r="BE113" s="39">
        <f>+'Cu1'!BE113</f>
        <v>0</v>
      </c>
      <c r="BF113" s="39">
        <f>+'Cu1'!BF113</f>
        <v>0</v>
      </c>
      <c r="BG113" s="39">
        <f>+'Cu1'!BG113</f>
        <v>0</v>
      </c>
    </row>
    <row r="114" spans="1:59" s="40" customFormat="1" hidden="1">
      <c r="A114" s="36">
        <f>+'Cu1'!A114</f>
        <v>65</v>
      </c>
      <c r="B114" s="36">
        <f>+'Cu1'!B114</f>
        <v>335</v>
      </c>
      <c r="C114" s="29" t="str">
        <f>+'Cu1'!C114</f>
        <v>PLANTACIÓ</v>
      </c>
      <c r="D114" s="29" t="str">
        <f>+'Cu1'!D114</f>
        <v>Preparació per plantació manual col o bròcoli</v>
      </c>
      <c r="E114" s="37">
        <f>+'Cu1'!E114</f>
        <v>2500</v>
      </c>
      <c r="F114" s="28">
        <f>+'Cu1'!F114</f>
        <v>0</v>
      </c>
      <c r="G114" s="28">
        <f>+'Cu1'!G114</f>
        <v>0</v>
      </c>
      <c r="H114" s="28">
        <f>+'Cu1'!H114</f>
        <v>0</v>
      </c>
      <c r="I114" s="28">
        <f>+'Cu1'!I114</f>
        <v>2</v>
      </c>
      <c r="J114" s="28">
        <f>+'Cu1'!J114</f>
        <v>0</v>
      </c>
      <c r="K114" s="28">
        <f>+'Cu1'!K114</f>
        <v>0</v>
      </c>
      <c r="L114" s="28">
        <f>+'Cu1'!L114</f>
        <v>0</v>
      </c>
      <c r="M114" s="28">
        <f>+'Cu1'!M114</f>
        <v>0</v>
      </c>
      <c r="N114" s="28">
        <f>+'Cu1'!N114</f>
        <v>0</v>
      </c>
      <c r="O114" s="29">
        <f>+'Cu1'!O114</f>
        <v>0</v>
      </c>
      <c r="P114" s="30">
        <f>+'Cu1'!P114</f>
        <v>0</v>
      </c>
      <c r="Q114" s="28">
        <f>+'Cu1'!Q114</f>
        <v>0</v>
      </c>
      <c r="R114" s="29">
        <f>+'Cu1'!R114</f>
        <v>0</v>
      </c>
      <c r="S114" s="29">
        <f>+'Cu1'!S114</f>
        <v>0</v>
      </c>
      <c r="T114" s="29">
        <f>+'Cu1'!T114</f>
        <v>0</v>
      </c>
      <c r="U114" s="29">
        <f>+'Cu1'!U114</f>
        <v>0</v>
      </c>
      <c r="V114" s="29">
        <f>+'Cu1'!V114</f>
        <v>0</v>
      </c>
      <c r="W114" s="29">
        <f>+'Cu1'!W114</f>
        <v>0</v>
      </c>
      <c r="X114" s="29">
        <f>+'Cu1'!X114</f>
        <v>0</v>
      </c>
      <c r="Y114" s="29">
        <f>+'Cu1'!Y114</f>
        <v>0</v>
      </c>
      <c r="Z114" s="28">
        <f>+'Cu1'!Z114</f>
        <v>2</v>
      </c>
      <c r="AA114" s="28">
        <f>+'Cu1'!AA114</f>
        <v>0</v>
      </c>
      <c r="AB114" s="29">
        <f>+'Cu1'!AB114</f>
        <v>0</v>
      </c>
      <c r="AC114" s="29">
        <f>+'Cu1'!AC114</f>
        <v>0</v>
      </c>
      <c r="AD114" s="29">
        <f>+'Cu1'!AD114</f>
        <v>0</v>
      </c>
      <c r="AE114" s="28">
        <f>+'Cu1'!AE114</f>
        <v>0</v>
      </c>
      <c r="AF114" s="28">
        <f>+'Cu1'!AF114</f>
        <v>0</v>
      </c>
      <c r="AG114" s="29">
        <f>+'Cu1'!AG114</f>
        <v>0</v>
      </c>
      <c r="AH114" s="29">
        <f>+'Cu1'!AH114</f>
        <v>0</v>
      </c>
      <c r="AI114" s="29">
        <f>+'Cu1'!AI114</f>
        <v>0</v>
      </c>
      <c r="AJ114" s="29">
        <f>+'Cu1'!AJ114</f>
        <v>0</v>
      </c>
      <c r="AK114" s="29">
        <f>+'Cu1'!AK114</f>
        <v>0</v>
      </c>
      <c r="AL114" s="29">
        <f>+'Cu1'!AL114</f>
        <v>0</v>
      </c>
      <c r="AM114" s="29">
        <f>+'Cu1'!AM114</f>
        <v>0</v>
      </c>
      <c r="AN114" s="29">
        <f>+'Cu1'!AN114</f>
        <v>0</v>
      </c>
      <c r="AO114" s="29">
        <f>+'Cu1'!AO114</f>
        <v>0</v>
      </c>
      <c r="AP114" s="29">
        <f>+'Cu1'!AP114</f>
        <v>0</v>
      </c>
      <c r="AQ114" s="29">
        <f>+'Cu1'!AQ114</f>
        <v>0</v>
      </c>
      <c r="AR114" s="29">
        <f>+'Cu1'!AR114</f>
        <v>0</v>
      </c>
      <c r="AS114" s="29">
        <f>+'Cu1'!AS114</f>
        <v>0</v>
      </c>
      <c r="AT114" s="29">
        <f>+'Cu1'!AT114</f>
        <v>0</v>
      </c>
      <c r="AU114" s="40">
        <f>+'Cu1'!AU114</f>
        <v>0</v>
      </c>
      <c r="AV114" s="40">
        <f>+'Cu1'!AV114</f>
        <v>0</v>
      </c>
      <c r="AW114" s="40">
        <f>+'Cu1'!AW114</f>
        <v>0</v>
      </c>
      <c r="AX114" s="40">
        <f>+'Cu1'!AX114</f>
        <v>0</v>
      </c>
      <c r="AY114" s="40">
        <f>+'Cu1'!AY114</f>
        <v>0</v>
      </c>
      <c r="AZ114" s="40">
        <f>+'Cu1'!AZ114</f>
        <v>0</v>
      </c>
      <c r="BA114" s="40">
        <f>+'Cu1'!BA114</f>
        <v>0</v>
      </c>
      <c r="BB114" s="40">
        <f>+'Cu1'!BB114</f>
        <v>0</v>
      </c>
      <c r="BC114" s="40">
        <f>+'Cu1'!BC114</f>
        <v>0</v>
      </c>
      <c r="BD114" s="40">
        <f>+'Cu1'!BD114</f>
        <v>0</v>
      </c>
      <c r="BE114" s="40">
        <f>+'Cu1'!BE114</f>
        <v>0</v>
      </c>
      <c r="BF114" s="40">
        <f>+'Cu1'!BF114</f>
        <v>0</v>
      </c>
      <c r="BG114" s="40">
        <f>+'Cu1'!BG114</f>
        <v>0</v>
      </c>
    </row>
    <row r="115" spans="1:59" s="39" customFormat="1" hidden="1">
      <c r="A115" s="36">
        <f>+'Cu1'!A115</f>
        <v>66</v>
      </c>
      <c r="B115" s="35">
        <f>+'Cu1'!B115</f>
        <v>345</v>
      </c>
      <c r="C115" s="23" t="str">
        <f>+'Cu1'!C115</f>
        <v>PLANTACIÓ</v>
      </c>
      <c r="D115" s="23" t="str">
        <f>+'Cu1'!D115</f>
        <v>Preparació per plantació manual calçots</v>
      </c>
      <c r="E115" s="21">
        <f>+'Cu1'!E115</f>
        <v>2500</v>
      </c>
      <c r="F115" s="22">
        <f>+'Cu1'!F115</f>
        <v>0</v>
      </c>
      <c r="G115" s="22">
        <f>+'Cu1'!G115</f>
        <v>0.5</v>
      </c>
      <c r="H115" s="22">
        <f>+'Cu1'!H115</f>
        <v>0</v>
      </c>
      <c r="I115" s="22">
        <f>+'Cu1'!I115</f>
        <v>0</v>
      </c>
      <c r="J115" s="22">
        <f>+'Cu1'!J115</f>
        <v>0</v>
      </c>
      <c r="K115" s="22">
        <f>+'Cu1'!K115</f>
        <v>0</v>
      </c>
      <c r="L115" s="22">
        <f>+'Cu1'!L115</f>
        <v>0</v>
      </c>
      <c r="M115" s="22">
        <f>+'Cu1'!M115</f>
        <v>0</v>
      </c>
      <c r="N115" s="22">
        <f>+'Cu1'!N115</f>
        <v>0.5</v>
      </c>
      <c r="O115" s="23">
        <f>+'Cu1'!O115</f>
        <v>0</v>
      </c>
      <c r="P115" s="24">
        <f>+'Cu1'!P115</f>
        <v>0</v>
      </c>
      <c r="Q115" s="22">
        <f>+'Cu1'!Q115</f>
        <v>0</v>
      </c>
      <c r="R115" s="23">
        <f>+'Cu1'!R115</f>
        <v>0</v>
      </c>
      <c r="S115" s="23">
        <f>+'Cu1'!S115</f>
        <v>0</v>
      </c>
      <c r="T115" s="23">
        <f>+'Cu1'!T115</f>
        <v>0</v>
      </c>
      <c r="U115" s="23">
        <f>+'Cu1'!U115</f>
        <v>0</v>
      </c>
      <c r="V115" s="23">
        <f>+'Cu1'!V115</f>
        <v>0</v>
      </c>
      <c r="W115" s="23">
        <f>+'Cu1'!W115</f>
        <v>0</v>
      </c>
      <c r="X115" s="23">
        <f>+'Cu1'!X115</f>
        <v>0</v>
      </c>
      <c r="Y115" s="23">
        <f>+'Cu1'!Y115</f>
        <v>0</v>
      </c>
      <c r="Z115" s="22">
        <f>+'Cu1'!Z115</f>
        <v>0</v>
      </c>
      <c r="AA115" s="22">
        <f>+'Cu1'!AA115</f>
        <v>0</v>
      </c>
      <c r="AB115" s="23">
        <f>+'Cu1'!AB115</f>
        <v>0</v>
      </c>
      <c r="AC115" s="23">
        <f>+'Cu1'!AC115</f>
        <v>0</v>
      </c>
      <c r="AD115" s="23">
        <f>+'Cu1'!AD115</f>
        <v>0</v>
      </c>
      <c r="AE115" s="22">
        <f>+'Cu1'!AE115</f>
        <v>0</v>
      </c>
      <c r="AF115" s="22">
        <f>+'Cu1'!AF115</f>
        <v>0</v>
      </c>
      <c r="AG115" s="23">
        <f>+'Cu1'!AG115</f>
        <v>0</v>
      </c>
      <c r="AH115" s="23">
        <f>+'Cu1'!AH115</f>
        <v>0</v>
      </c>
      <c r="AI115" s="23">
        <f>+'Cu1'!AI115</f>
        <v>0</v>
      </c>
      <c r="AJ115" s="23">
        <f>+'Cu1'!AJ115</f>
        <v>0</v>
      </c>
      <c r="AK115" s="23">
        <f>+'Cu1'!AK115</f>
        <v>0</v>
      </c>
      <c r="AL115" s="23">
        <f>+'Cu1'!AL115</f>
        <v>0</v>
      </c>
      <c r="AM115" s="23">
        <f>+'Cu1'!AM115</f>
        <v>0</v>
      </c>
      <c r="AN115" s="23">
        <f>+'Cu1'!AN115</f>
        <v>0</v>
      </c>
      <c r="AO115" s="23">
        <f>+'Cu1'!AO115</f>
        <v>0</v>
      </c>
      <c r="AP115" s="23">
        <f>+'Cu1'!AP115</f>
        <v>0</v>
      </c>
      <c r="AQ115" s="23">
        <f>+'Cu1'!AQ115</f>
        <v>0</v>
      </c>
      <c r="AR115" s="23">
        <f>+'Cu1'!AR115</f>
        <v>0</v>
      </c>
      <c r="AS115" s="23">
        <f>+'Cu1'!AS115</f>
        <v>0</v>
      </c>
      <c r="AT115" s="23">
        <f>+'Cu1'!AT115</f>
        <v>0</v>
      </c>
      <c r="AU115" s="39">
        <f>+'Cu1'!AU115</f>
        <v>0</v>
      </c>
      <c r="AV115" s="39">
        <f>+'Cu1'!AV115</f>
        <v>0</v>
      </c>
      <c r="AW115" s="39">
        <f>+'Cu1'!AW115</f>
        <v>0</v>
      </c>
      <c r="AX115" s="39">
        <f>+'Cu1'!AX115</f>
        <v>0</v>
      </c>
      <c r="AY115" s="39">
        <f>+'Cu1'!AY115</f>
        <v>0</v>
      </c>
      <c r="AZ115" s="39">
        <f>+'Cu1'!AZ115</f>
        <v>0</v>
      </c>
      <c r="BA115" s="39">
        <f>+'Cu1'!BA115</f>
        <v>0</v>
      </c>
      <c r="BB115" s="39">
        <f>+'Cu1'!BB115</f>
        <v>0</v>
      </c>
      <c r="BC115" s="39">
        <f>+'Cu1'!BC115</f>
        <v>0</v>
      </c>
      <c r="BD115" s="39">
        <f>+'Cu1'!BD115</f>
        <v>0</v>
      </c>
      <c r="BE115" s="39">
        <f>+'Cu1'!BE115</f>
        <v>0</v>
      </c>
      <c r="BF115" s="39">
        <f>+'Cu1'!BF115</f>
        <v>0</v>
      </c>
      <c r="BG115" s="39">
        <f>+'Cu1'!BG115</f>
        <v>0</v>
      </c>
    </row>
    <row r="116" spans="1:59" s="40" customFormat="1" hidden="1">
      <c r="A116" s="36">
        <f>+'Cu1'!A116</f>
        <v>67</v>
      </c>
      <c r="B116" s="36">
        <f>+'Cu1'!B116</f>
        <v>355</v>
      </c>
      <c r="C116" s="29" t="str">
        <f>+'Cu1'!C116</f>
        <v>PLANTACIÓ</v>
      </c>
      <c r="D116" s="29" t="str">
        <f>+'Cu1'!D116</f>
        <v>Preparació per plantació manual enciam</v>
      </c>
      <c r="E116" s="37">
        <f>+'Cu1'!E116</f>
        <v>2500</v>
      </c>
      <c r="F116" s="28">
        <f>+'Cu1'!F116</f>
        <v>0</v>
      </c>
      <c r="G116" s="28">
        <f>+'Cu1'!G116</f>
        <v>0</v>
      </c>
      <c r="H116" s="28">
        <f>+'Cu1'!H116</f>
        <v>0</v>
      </c>
      <c r="I116" s="28">
        <f>+'Cu1'!I116</f>
        <v>2</v>
      </c>
      <c r="J116" s="28">
        <f>+'Cu1'!J116</f>
        <v>0</v>
      </c>
      <c r="K116" s="28">
        <f>+'Cu1'!K116</f>
        <v>0</v>
      </c>
      <c r="L116" s="28">
        <f>+'Cu1'!L116</f>
        <v>0</v>
      </c>
      <c r="M116" s="28">
        <f>+'Cu1'!M116</f>
        <v>0</v>
      </c>
      <c r="N116" s="28">
        <f>+'Cu1'!N116</f>
        <v>0</v>
      </c>
      <c r="O116" s="29">
        <f>+'Cu1'!O116</f>
        <v>0</v>
      </c>
      <c r="P116" s="30">
        <f>+'Cu1'!P116</f>
        <v>0</v>
      </c>
      <c r="Q116" s="28">
        <f>+'Cu1'!Q116</f>
        <v>0</v>
      </c>
      <c r="R116" s="29">
        <f>+'Cu1'!R116</f>
        <v>0</v>
      </c>
      <c r="S116" s="29">
        <f>+'Cu1'!S116</f>
        <v>0</v>
      </c>
      <c r="T116" s="29">
        <f>+'Cu1'!T116</f>
        <v>0</v>
      </c>
      <c r="U116" s="29">
        <f>+'Cu1'!U116</f>
        <v>0</v>
      </c>
      <c r="V116" s="29">
        <f>+'Cu1'!V116</f>
        <v>0</v>
      </c>
      <c r="W116" s="29">
        <f>+'Cu1'!W116</f>
        <v>0</v>
      </c>
      <c r="X116" s="29">
        <f>+'Cu1'!X116</f>
        <v>0</v>
      </c>
      <c r="Y116" s="29">
        <f>+'Cu1'!Y116</f>
        <v>0</v>
      </c>
      <c r="Z116" s="28">
        <f>+'Cu1'!Z116</f>
        <v>2</v>
      </c>
      <c r="AA116" s="28">
        <f>+'Cu1'!AA116</f>
        <v>0</v>
      </c>
      <c r="AB116" s="29">
        <f>+'Cu1'!AB116</f>
        <v>0</v>
      </c>
      <c r="AC116" s="29">
        <f>+'Cu1'!AC116</f>
        <v>0</v>
      </c>
      <c r="AD116" s="29">
        <f>+'Cu1'!AD116</f>
        <v>0</v>
      </c>
      <c r="AE116" s="28">
        <f>+'Cu1'!AE116</f>
        <v>0</v>
      </c>
      <c r="AF116" s="28">
        <f>+'Cu1'!AF116</f>
        <v>0</v>
      </c>
      <c r="AG116" s="29">
        <f>+'Cu1'!AG116</f>
        <v>0</v>
      </c>
      <c r="AH116" s="29">
        <f>+'Cu1'!AH116</f>
        <v>0</v>
      </c>
      <c r="AI116" s="29">
        <f>+'Cu1'!AI116</f>
        <v>0</v>
      </c>
      <c r="AJ116" s="29">
        <f>+'Cu1'!AJ116</f>
        <v>0</v>
      </c>
      <c r="AK116" s="29">
        <f>+'Cu1'!AK116</f>
        <v>0</v>
      </c>
      <c r="AL116" s="29">
        <f>+'Cu1'!AL116</f>
        <v>0</v>
      </c>
      <c r="AM116" s="29">
        <f>+'Cu1'!AM116</f>
        <v>0</v>
      </c>
      <c r="AN116" s="29">
        <f>+'Cu1'!AN116</f>
        <v>0</v>
      </c>
      <c r="AO116" s="29">
        <f>+'Cu1'!AO116</f>
        <v>0</v>
      </c>
      <c r="AP116" s="29">
        <f>+'Cu1'!AP116</f>
        <v>0</v>
      </c>
      <c r="AQ116" s="29">
        <f>+'Cu1'!AQ116</f>
        <v>0</v>
      </c>
      <c r="AR116" s="29">
        <f>+'Cu1'!AR116</f>
        <v>0</v>
      </c>
      <c r="AS116" s="29">
        <f>+'Cu1'!AS116</f>
        <v>0</v>
      </c>
      <c r="AT116" s="29">
        <f>+'Cu1'!AT116</f>
        <v>0</v>
      </c>
      <c r="AU116" s="40">
        <f>+'Cu1'!AU116</f>
        <v>0</v>
      </c>
      <c r="AV116" s="40">
        <f>+'Cu1'!AV116</f>
        <v>0</v>
      </c>
      <c r="AW116" s="40">
        <f>+'Cu1'!AW116</f>
        <v>0</v>
      </c>
      <c r="AX116" s="40">
        <f>+'Cu1'!AX116</f>
        <v>0</v>
      </c>
      <c r="AY116" s="40">
        <f>+'Cu1'!AY116</f>
        <v>0</v>
      </c>
      <c r="AZ116" s="40">
        <f>+'Cu1'!AZ116</f>
        <v>0</v>
      </c>
      <c r="BA116" s="40">
        <f>+'Cu1'!BA116</f>
        <v>0</v>
      </c>
      <c r="BB116" s="40">
        <f>+'Cu1'!BB116</f>
        <v>0</v>
      </c>
      <c r="BC116" s="40">
        <f>+'Cu1'!BC116</f>
        <v>0</v>
      </c>
      <c r="BD116" s="40">
        <f>+'Cu1'!BD116</f>
        <v>0</v>
      </c>
      <c r="BE116" s="40">
        <f>+'Cu1'!BE116</f>
        <v>0</v>
      </c>
      <c r="BF116" s="40">
        <f>+'Cu1'!BF116</f>
        <v>0</v>
      </c>
      <c r="BG116" s="40">
        <f>+'Cu1'!BG116</f>
        <v>0</v>
      </c>
    </row>
    <row r="117" spans="1:59" s="39" customFormat="1" hidden="1">
      <c r="A117" s="36">
        <f>+'Cu1'!A117</f>
        <v>68</v>
      </c>
      <c r="B117" s="35">
        <f>+'Cu1'!B117</f>
        <v>365</v>
      </c>
      <c r="C117" s="23" t="str">
        <f>+'Cu1'!C117</f>
        <v>PLANTACIÓ</v>
      </c>
      <c r="D117" s="23" t="str">
        <f>+'Cu1'!D117</f>
        <v>Preparació per plantació manual bleda</v>
      </c>
      <c r="E117" s="21">
        <f>+'Cu1'!E117</f>
        <v>2500</v>
      </c>
      <c r="F117" s="22">
        <f>+'Cu1'!F117</f>
        <v>0</v>
      </c>
      <c r="G117" s="22">
        <f>+'Cu1'!G117</f>
        <v>0</v>
      </c>
      <c r="H117" s="22">
        <f>+'Cu1'!H117</f>
        <v>0</v>
      </c>
      <c r="I117" s="22">
        <f>+'Cu1'!I117</f>
        <v>2</v>
      </c>
      <c r="J117" s="22">
        <f>+'Cu1'!J117</f>
        <v>0</v>
      </c>
      <c r="K117" s="22">
        <f>+'Cu1'!K117</f>
        <v>0</v>
      </c>
      <c r="L117" s="22">
        <f>+'Cu1'!L117</f>
        <v>0</v>
      </c>
      <c r="M117" s="22">
        <f>+'Cu1'!M117</f>
        <v>0</v>
      </c>
      <c r="N117" s="22">
        <f>+'Cu1'!N117</f>
        <v>0</v>
      </c>
      <c r="O117" s="23">
        <f>+'Cu1'!O117</f>
        <v>0</v>
      </c>
      <c r="P117" s="24">
        <f>+'Cu1'!P117</f>
        <v>0</v>
      </c>
      <c r="Q117" s="22">
        <f>+'Cu1'!Q117</f>
        <v>0</v>
      </c>
      <c r="R117" s="23">
        <f>+'Cu1'!R117</f>
        <v>0</v>
      </c>
      <c r="S117" s="23">
        <f>+'Cu1'!S117</f>
        <v>0</v>
      </c>
      <c r="T117" s="23">
        <f>+'Cu1'!T117</f>
        <v>0</v>
      </c>
      <c r="U117" s="23">
        <f>+'Cu1'!U117</f>
        <v>0</v>
      </c>
      <c r="V117" s="23">
        <f>+'Cu1'!V117</f>
        <v>0</v>
      </c>
      <c r="W117" s="23">
        <f>+'Cu1'!W117</f>
        <v>0</v>
      </c>
      <c r="X117" s="23">
        <f>+'Cu1'!X117</f>
        <v>0</v>
      </c>
      <c r="Y117" s="23">
        <f>+'Cu1'!Y117</f>
        <v>0</v>
      </c>
      <c r="Z117" s="22">
        <f>+'Cu1'!Z117</f>
        <v>2</v>
      </c>
      <c r="AA117" s="22">
        <f>+'Cu1'!AA117</f>
        <v>0</v>
      </c>
      <c r="AB117" s="23">
        <f>+'Cu1'!AB117</f>
        <v>0</v>
      </c>
      <c r="AC117" s="23">
        <f>+'Cu1'!AC117</f>
        <v>0</v>
      </c>
      <c r="AD117" s="23">
        <f>+'Cu1'!AD117</f>
        <v>0</v>
      </c>
      <c r="AE117" s="22">
        <f>+'Cu1'!AE117</f>
        <v>0</v>
      </c>
      <c r="AF117" s="22">
        <f>+'Cu1'!AF117</f>
        <v>0</v>
      </c>
      <c r="AG117" s="23">
        <f>+'Cu1'!AG117</f>
        <v>0</v>
      </c>
      <c r="AH117" s="23">
        <f>+'Cu1'!AH117</f>
        <v>0</v>
      </c>
      <c r="AI117" s="23">
        <f>+'Cu1'!AI117</f>
        <v>0</v>
      </c>
      <c r="AJ117" s="23">
        <f>+'Cu1'!AJ117</f>
        <v>0</v>
      </c>
      <c r="AK117" s="23">
        <f>+'Cu1'!AK117</f>
        <v>0</v>
      </c>
      <c r="AL117" s="23">
        <f>+'Cu1'!AL117</f>
        <v>0</v>
      </c>
      <c r="AM117" s="23">
        <f>+'Cu1'!AM117</f>
        <v>0</v>
      </c>
      <c r="AN117" s="23">
        <f>+'Cu1'!AN117</f>
        <v>0</v>
      </c>
      <c r="AO117" s="23">
        <f>+'Cu1'!AO117</f>
        <v>0</v>
      </c>
      <c r="AP117" s="23">
        <f>+'Cu1'!AP117</f>
        <v>0</v>
      </c>
      <c r="AQ117" s="23">
        <f>+'Cu1'!AQ117</f>
        <v>0</v>
      </c>
      <c r="AR117" s="23">
        <f>+'Cu1'!AR117</f>
        <v>0</v>
      </c>
      <c r="AS117" s="23">
        <f>+'Cu1'!AS117</f>
        <v>0</v>
      </c>
      <c r="AT117" s="23">
        <f>+'Cu1'!AT117</f>
        <v>0</v>
      </c>
      <c r="AU117" s="39">
        <f>+'Cu1'!AU117</f>
        <v>0</v>
      </c>
      <c r="AV117" s="39">
        <f>+'Cu1'!AV117</f>
        <v>0</v>
      </c>
      <c r="AW117" s="39">
        <f>+'Cu1'!AW117</f>
        <v>0</v>
      </c>
      <c r="AX117" s="39">
        <f>+'Cu1'!AX117</f>
        <v>0</v>
      </c>
      <c r="AY117" s="39">
        <f>+'Cu1'!AY117</f>
        <v>0</v>
      </c>
      <c r="AZ117" s="39">
        <f>+'Cu1'!AZ117</f>
        <v>0</v>
      </c>
      <c r="BA117" s="39">
        <f>+'Cu1'!BA117</f>
        <v>0</v>
      </c>
      <c r="BB117" s="39">
        <f>+'Cu1'!BB117</f>
        <v>0</v>
      </c>
      <c r="BC117" s="39">
        <f>+'Cu1'!BC117</f>
        <v>0</v>
      </c>
      <c r="BD117" s="39">
        <f>+'Cu1'!BD117</f>
        <v>0</v>
      </c>
      <c r="BE117" s="39">
        <f>+'Cu1'!BE117</f>
        <v>0</v>
      </c>
      <c r="BF117" s="39">
        <f>+'Cu1'!BF117</f>
        <v>0</v>
      </c>
      <c r="BG117" s="39">
        <f>+'Cu1'!BG117</f>
        <v>0</v>
      </c>
    </row>
    <row r="118" spans="1:59" s="40" customFormat="1" hidden="1">
      <c r="A118" s="36">
        <f>+'Cu1'!A118</f>
        <v>69</v>
      </c>
      <c r="B118" s="36">
        <f>+'Cu1'!B118</f>
        <v>375</v>
      </c>
      <c r="C118" s="29" t="str">
        <f>+'Cu1'!C118</f>
        <v>PLANTACIÓ</v>
      </c>
      <c r="D118" s="29" t="str">
        <f>+'Cu1'!D118</f>
        <v>Preparació per plantació manual tomàquet</v>
      </c>
      <c r="E118" s="37">
        <f>+'Cu1'!E118</f>
        <v>2500</v>
      </c>
      <c r="F118" s="28">
        <f>+'Cu1'!F118</f>
        <v>0</v>
      </c>
      <c r="G118" s="28">
        <f>+'Cu1'!G118</f>
        <v>0</v>
      </c>
      <c r="H118" s="28">
        <f>+'Cu1'!H118</f>
        <v>0</v>
      </c>
      <c r="I118" s="28">
        <f>+'Cu1'!I118</f>
        <v>2</v>
      </c>
      <c r="J118" s="28">
        <f>+'Cu1'!J118</f>
        <v>0</v>
      </c>
      <c r="K118" s="28">
        <f>+'Cu1'!K118</f>
        <v>0</v>
      </c>
      <c r="L118" s="28">
        <f>+'Cu1'!L118</f>
        <v>0</v>
      </c>
      <c r="M118" s="28">
        <f>+'Cu1'!M118</f>
        <v>0</v>
      </c>
      <c r="N118" s="28">
        <f>+'Cu1'!N118</f>
        <v>0</v>
      </c>
      <c r="O118" s="29">
        <f>+'Cu1'!O118</f>
        <v>0</v>
      </c>
      <c r="P118" s="30">
        <f>+'Cu1'!P118</f>
        <v>0</v>
      </c>
      <c r="Q118" s="28">
        <f>+'Cu1'!Q118</f>
        <v>0</v>
      </c>
      <c r="R118" s="29">
        <f>+'Cu1'!R118</f>
        <v>0</v>
      </c>
      <c r="S118" s="29">
        <f>+'Cu1'!S118</f>
        <v>0</v>
      </c>
      <c r="T118" s="29">
        <f>+'Cu1'!T118</f>
        <v>0</v>
      </c>
      <c r="U118" s="29">
        <f>+'Cu1'!U118</f>
        <v>0</v>
      </c>
      <c r="V118" s="29">
        <f>+'Cu1'!V118</f>
        <v>0</v>
      </c>
      <c r="W118" s="29">
        <f>+'Cu1'!W118</f>
        <v>0</v>
      </c>
      <c r="X118" s="29">
        <f>+'Cu1'!X118</f>
        <v>0</v>
      </c>
      <c r="Y118" s="29">
        <f>+'Cu1'!Y118</f>
        <v>0</v>
      </c>
      <c r="Z118" s="28">
        <f>+'Cu1'!Z118</f>
        <v>2</v>
      </c>
      <c r="AA118" s="28">
        <f>+'Cu1'!AA118</f>
        <v>0</v>
      </c>
      <c r="AB118" s="29">
        <f>+'Cu1'!AB118</f>
        <v>0</v>
      </c>
      <c r="AC118" s="29">
        <f>+'Cu1'!AC118</f>
        <v>0</v>
      </c>
      <c r="AD118" s="29">
        <f>+'Cu1'!AD118</f>
        <v>0</v>
      </c>
      <c r="AE118" s="28">
        <f>+'Cu1'!AE118</f>
        <v>0</v>
      </c>
      <c r="AF118" s="28">
        <f>+'Cu1'!AF118</f>
        <v>0</v>
      </c>
      <c r="AG118" s="29">
        <f>+'Cu1'!AG118</f>
        <v>0</v>
      </c>
      <c r="AH118" s="29">
        <f>+'Cu1'!AH118</f>
        <v>0</v>
      </c>
      <c r="AI118" s="29">
        <f>+'Cu1'!AI118</f>
        <v>0</v>
      </c>
      <c r="AJ118" s="29">
        <f>+'Cu1'!AJ118</f>
        <v>0</v>
      </c>
      <c r="AK118" s="29">
        <f>+'Cu1'!AK118</f>
        <v>0</v>
      </c>
      <c r="AL118" s="29">
        <f>+'Cu1'!AL118</f>
        <v>0</v>
      </c>
      <c r="AM118" s="29">
        <f>+'Cu1'!AM118</f>
        <v>0</v>
      </c>
      <c r="AN118" s="29">
        <f>+'Cu1'!AN118</f>
        <v>0</v>
      </c>
      <c r="AO118" s="29">
        <f>+'Cu1'!AO118</f>
        <v>0</v>
      </c>
      <c r="AP118" s="29">
        <f>+'Cu1'!AP118</f>
        <v>0</v>
      </c>
      <c r="AQ118" s="29">
        <f>+'Cu1'!AQ118</f>
        <v>0</v>
      </c>
      <c r="AR118" s="29">
        <f>+'Cu1'!AR118</f>
        <v>0</v>
      </c>
      <c r="AS118" s="29">
        <f>+'Cu1'!AS118</f>
        <v>0</v>
      </c>
      <c r="AT118" s="29">
        <f>+'Cu1'!AT118</f>
        <v>0</v>
      </c>
      <c r="AU118" s="40">
        <f>+'Cu1'!AU118</f>
        <v>0</v>
      </c>
      <c r="AV118" s="40">
        <f>+'Cu1'!AV118</f>
        <v>0</v>
      </c>
      <c r="AW118" s="40">
        <f>+'Cu1'!AW118</f>
        <v>0</v>
      </c>
      <c r="AX118" s="40">
        <f>+'Cu1'!AX118</f>
        <v>0</v>
      </c>
      <c r="AY118" s="40">
        <f>+'Cu1'!AY118</f>
        <v>0</v>
      </c>
      <c r="AZ118" s="40">
        <f>+'Cu1'!AZ118</f>
        <v>0</v>
      </c>
      <c r="BA118" s="40">
        <f>+'Cu1'!BA118</f>
        <v>0</v>
      </c>
      <c r="BB118" s="40">
        <f>+'Cu1'!BB118</f>
        <v>0</v>
      </c>
      <c r="BC118" s="40">
        <f>+'Cu1'!BC118</f>
        <v>0</v>
      </c>
      <c r="BD118" s="40">
        <f>+'Cu1'!BD118</f>
        <v>0</v>
      </c>
      <c r="BE118" s="40">
        <f>+'Cu1'!BE118</f>
        <v>0</v>
      </c>
      <c r="BF118" s="40">
        <f>+'Cu1'!BF118</f>
        <v>0</v>
      </c>
      <c r="BG118" s="40">
        <f>+'Cu1'!BG118</f>
        <v>0</v>
      </c>
    </row>
    <row r="119" spans="1:59" s="39" customFormat="1" hidden="1">
      <c r="A119" s="36">
        <f>+'Cu1'!A119</f>
        <v>70</v>
      </c>
      <c r="B119" s="35">
        <f>+'Cu1'!B119</f>
        <v>385</v>
      </c>
      <c r="C119" s="23" t="str">
        <f>+'Cu1'!C119</f>
        <v>PLANTACIÓ</v>
      </c>
      <c r="D119" s="23" t="str">
        <f>+'Cu1'!D119</f>
        <v>Preparació per plantació manual carbassa</v>
      </c>
      <c r="E119" s="21">
        <f>+'Cu1'!E119</f>
        <v>2500</v>
      </c>
      <c r="F119" s="22">
        <f>+'Cu1'!F119</f>
        <v>0</v>
      </c>
      <c r="G119" s="22">
        <f>+'Cu1'!G119</f>
        <v>0</v>
      </c>
      <c r="H119" s="22">
        <f>+'Cu1'!H119</f>
        <v>0</v>
      </c>
      <c r="I119" s="22">
        <f>+'Cu1'!I119</f>
        <v>2</v>
      </c>
      <c r="J119" s="22">
        <f>+'Cu1'!J119</f>
        <v>0</v>
      </c>
      <c r="K119" s="22">
        <f>+'Cu1'!K119</f>
        <v>0</v>
      </c>
      <c r="L119" s="22">
        <f>+'Cu1'!L119</f>
        <v>0</v>
      </c>
      <c r="M119" s="22">
        <f>+'Cu1'!M119</f>
        <v>0</v>
      </c>
      <c r="N119" s="22">
        <f>+'Cu1'!N119</f>
        <v>0</v>
      </c>
      <c r="O119" s="23">
        <f>+'Cu1'!O119</f>
        <v>0</v>
      </c>
      <c r="P119" s="24">
        <f>+'Cu1'!P119</f>
        <v>0</v>
      </c>
      <c r="Q119" s="22">
        <f>+'Cu1'!Q119</f>
        <v>0</v>
      </c>
      <c r="R119" s="23">
        <f>+'Cu1'!R119</f>
        <v>0</v>
      </c>
      <c r="S119" s="23">
        <f>+'Cu1'!S119</f>
        <v>0</v>
      </c>
      <c r="T119" s="23">
        <f>+'Cu1'!T119</f>
        <v>0</v>
      </c>
      <c r="U119" s="23">
        <f>+'Cu1'!U119</f>
        <v>0</v>
      </c>
      <c r="V119" s="23">
        <f>+'Cu1'!V119</f>
        <v>0</v>
      </c>
      <c r="W119" s="23">
        <f>+'Cu1'!W119</f>
        <v>0</v>
      </c>
      <c r="X119" s="23">
        <f>+'Cu1'!X119</f>
        <v>0</v>
      </c>
      <c r="Y119" s="23">
        <f>+'Cu1'!Y119</f>
        <v>0</v>
      </c>
      <c r="Z119" s="22">
        <f>+'Cu1'!Z119</f>
        <v>2</v>
      </c>
      <c r="AA119" s="22">
        <f>+'Cu1'!AA119</f>
        <v>0</v>
      </c>
      <c r="AB119" s="23">
        <f>+'Cu1'!AB119</f>
        <v>0</v>
      </c>
      <c r="AC119" s="23">
        <f>+'Cu1'!AC119</f>
        <v>0</v>
      </c>
      <c r="AD119" s="23">
        <f>+'Cu1'!AD119</f>
        <v>0</v>
      </c>
      <c r="AE119" s="22">
        <f>+'Cu1'!AE119</f>
        <v>0</v>
      </c>
      <c r="AF119" s="22">
        <f>+'Cu1'!AF119</f>
        <v>0</v>
      </c>
      <c r="AG119" s="23">
        <f>+'Cu1'!AG119</f>
        <v>0</v>
      </c>
      <c r="AH119" s="23">
        <f>+'Cu1'!AH119</f>
        <v>0</v>
      </c>
      <c r="AI119" s="23">
        <f>+'Cu1'!AI119</f>
        <v>0</v>
      </c>
      <c r="AJ119" s="23">
        <f>+'Cu1'!AJ119</f>
        <v>0</v>
      </c>
      <c r="AK119" s="23">
        <f>+'Cu1'!AK119</f>
        <v>0</v>
      </c>
      <c r="AL119" s="23">
        <f>+'Cu1'!AL119</f>
        <v>0</v>
      </c>
      <c r="AM119" s="23">
        <f>+'Cu1'!AM119</f>
        <v>0</v>
      </c>
      <c r="AN119" s="23">
        <f>+'Cu1'!AN119</f>
        <v>0</v>
      </c>
      <c r="AO119" s="23">
        <f>+'Cu1'!AO119</f>
        <v>0</v>
      </c>
      <c r="AP119" s="23">
        <f>+'Cu1'!AP119</f>
        <v>0</v>
      </c>
      <c r="AQ119" s="23">
        <f>+'Cu1'!AQ119</f>
        <v>0</v>
      </c>
      <c r="AR119" s="23">
        <f>+'Cu1'!AR119</f>
        <v>0</v>
      </c>
      <c r="AS119" s="23">
        <f>+'Cu1'!AS119</f>
        <v>0</v>
      </c>
      <c r="AT119" s="23">
        <f>+'Cu1'!AT119</f>
        <v>0</v>
      </c>
      <c r="AU119" s="39">
        <f>+'Cu1'!AU119</f>
        <v>0</v>
      </c>
      <c r="AV119" s="39">
        <f>+'Cu1'!AV119</f>
        <v>0</v>
      </c>
      <c r="AW119" s="39">
        <f>+'Cu1'!AW119</f>
        <v>0</v>
      </c>
      <c r="AX119" s="39">
        <f>+'Cu1'!AX119</f>
        <v>0</v>
      </c>
      <c r="AY119" s="39">
        <f>+'Cu1'!AY119</f>
        <v>0</v>
      </c>
      <c r="AZ119" s="39">
        <f>+'Cu1'!AZ119</f>
        <v>0</v>
      </c>
      <c r="BA119" s="39">
        <f>+'Cu1'!BA119</f>
        <v>0</v>
      </c>
      <c r="BB119" s="39">
        <f>+'Cu1'!BB119</f>
        <v>0</v>
      </c>
      <c r="BC119" s="39">
        <f>+'Cu1'!BC119</f>
        <v>0</v>
      </c>
      <c r="BD119" s="39">
        <f>+'Cu1'!BD119</f>
        <v>0</v>
      </c>
      <c r="BE119" s="39">
        <f>+'Cu1'!BE119</f>
        <v>0</v>
      </c>
      <c r="BF119" s="39">
        <f>+'Cu1'!BF119</f>
        <v>0</v>
      </c>
      <c r="BG119" s="39">
        <f>+'Cu1'!BG119</f>
        <v>0</v>
      </c>
    </row>
    <row r="120" spans="1:59" s="40" customFormat="1" hidden="1">
      <c r="A120" s="36">
        <f>+'Cu1'!A120</f>
        <v>71</v>
      </c>
      <c r="B120" s="36">
        <f>+'Cu1'!B120</f>
        <v>395</v>
      </c>
      <c r="C120" s="29" t="str">
        <f>+'Cu1'!C120</f>
        <v>PLANTACIÓ</v>
      </c>
      <c r="D120" s="29" t="str">
        <f>+'Cu1'!D120</f>
        <v>Preparació per sembra manual carbassa</v>
      </c>
      <c r="E120" s="37">
        <f>+'Cu1'!E120</f>
        <v>2500</v>
      </c>
      <c r="F120" s="28">
        <f>+'Cu1'!F120</f>
        <v>0</v>
      </c>
      <c r="G120" s="28">
        <f>+'Cu1'!G120</f>
        <v>0</v>
      </c>
      <c r="H120" s="28">
        <f>+'Cu1'!H120</f>
        <v>0</v>
      </c>
      <c r="I120" s="28">
        <f>+'Cu1'!I120</f>
        <v>2</v>
      </c>
      <c r="J120" s="28">
        <f>+'Cu1'!J120</f>
        <v>0</v>
      </c>
      <c r="K120" s="28">
        <f>+'Cu1'!K120</f>
        <v>0</v>
      </c>
      <c r="L120" s="28">
        <f>+'Cu1'!L120</f>
        <v>0</v>
      </c>
      <c r="M120" s="28">
        <f>+'Cu1'!M120</f>
        <v>0</v>
      </c>
      <c r="N120" s="28">
        <f>+'Cu1'!N120</f>
        <v>0</v>
      </c>
      <c r="O120" s="29">
        <f>+'Cu1'!O120</f>
        <v>0</v>
      </c>
      <c r="P120" s="30">
        <f>+'Cu1'!P120</f>
        <v>0</v>
      </c>
      <c r="Q120" s="28">
        <f>+'Cu1'!Q120</f>
        <v>0</v>
      </c>
      <c r="R120" s="29">
        <f>+'Cu1'!R120</f>
        <v>0</v>
      </c>
      <c r="S120" s="29">
        <f>+'Cu1'!S120</f>
        <v>0</v>
      </c>
      <c r="T120" s="29">
        <f>+'Cu1'!T120</f>
        <v>0</v>
      </c>
      <c r="U120" s="29">
        <f>+'Cu1'!U120</f>
        <v>0</v>
      </c>
      <c r="V120" s="29">
        <f>+'Cu1'!V120</f>
        <v>0</v>
      </c>
      <c r="W120" s="29">
        <f>+'Cu1'!W120</f>
        <v>0</v>
      </c>
      <c r="X120" s="29">
        <f>+'Cu1'!X120</f>
        <v>0</v>
      </c>
      <c r="Y120" s="29">
        <f>+'Cu1'!Y120</f>
        <v>0</v>
      </c>
      <c r="Z120" s="28">
        <f>+'Cu1'!Z120</f>
        <v>2</v>
      </c>
      <c r="AA120" s="28">
        <f>+'Cu1'!AA120</f>
        <v>0</v>
      </c>
      <c r="AB120" s="29">
        <f>+'Cu1'!AB120</f>
        <v>0</v>
      </c>
      <c r="AC120" s="29">
        <f>+'Cu1'!AC120</f>
        <v>0</v>
      </c>
      <c r="AD120" s="29">
        <f>+'Cu1'!AD120</f>
        <v>0</v>
      </c>
      <c r="AE120" s="28">
        <f>+'Cu1'!AE120</f>
        <v>0</v>
      </c>
      <c r="AF120" s="28">
        <f>+'Cu1'!AF120</f>
        <v>0</v>
      </c>
      <c r="AG120" s="29">
        <f>+'Cu1'!AG120</f>
        <v>0</v>
      </c>
      <c r="AH120" s="29">
        <f>+'Cu1'!AH120</f>
        <v>0</v>
      </c>
      <c r="AI120" s="29">
        <f>+'Cu1'!AI120</f>
        <v>0</v>
      </c>
      <c r="AJ120" s="29">
        <f>+'Cu1'!AJ120</f>
        <v>0</v>
      </c>
      <c r="AK120" s="29">
        <f>+'Cu1'!AK120</f>
        <v>0</v>
      </c>
      <c r="AL120" s="29">
        <f>+'Cu1'!AL120</f>
        <v>0</v>
      </c>
      <c r="AM120" s="29">
        <f>+'Cu1'!AM120</f>
        <v>0</v>
      </c>
      <c r="AN120" s="29">
        <f>+'Cu1'!AN120</f>
        <v>0</v>
      </c>
      <c r="AO120" s="29">
        <f>+'Cu1'!AO120</f>
        <v>0</v>
      </c>
      <c r="AP120" s="29">
        <f>+'Cu1'!AP120</f>
        <v>0</v>
      </c>
      <c r="AQ120" s="29">
        <f>+'Cu1'!AQ120</f>
        <v>0</v>
      </c>
      <c r="AR120" s="29">
        <f>+'Cu1'!AR120</f>
        <v>0</v>
      </c>
      <c r="AS120" s="29">
        <f>+'Cu1'!AS120</f>
        <v>0</v>
      </c>
      <c r="AT120" s="29">
        <f>+'Cu1'!AT120</f>
        <v>0</v>
      </c>
      <c r="AU120" s="40">
        <f>+'Cu1'!AU120</f>
        <v>0</v>
      </c>
      <c r="AV120" s="40">
        <f>+'Cu1'!AV120</f>
        <v>0</v>
      </c>
      <c r="AW120" s="40">
        <f>+'Cu1'!AW120</f>
        <v>0</v>
      </c>
      <c r="AX120" s="40">
        <f>+'Cu1'!AX120</f>
        <v>0</v>
      </c>
      <c r="AY120" s="40">
        <f>+'Cu1'!AY120</f>
        <v>0</v>
      </c>
      <c r="AZ120" s="40">
        <f>+'Cu1'!AZ120</f>
        <v>0</v>
      </c>
      <c r="BA120" s="40">
        <f>+'Cu1'!BA120</f>
        <v>0</v>
      </c>
      <c r="BB120" s="40">
        <f>+'Cu1'!BB120</f>
        <v>0</v>
      </c>
      <c r="BC120" s="40">
        <f>+'Cu1'!BC120</f>
        <v>0</v>
      </c>
      <c r="BD120" s="40">
        <f>+'Cu1'!BD120</f>
        <v>0</v>
      </c>
      <c r="BE120" s="40">
        <f>+'Cu1'!BE120</f>
        <v>0</v>
      </c>
      <c r="BF120" s="40">
        <f>+'Cu1'!BF120</f>
        <v>0</v>
      </c>
      <c r="BG120" s="40">
        <f>+'Cu1'!BG120</f>
        <v>0</v>
      </c>
    </row>
    <row r="121" spans="1:59" s="39" customFormat="1" hidden="1">
      <c r="A121" s="36">
        <f>+'Cu1'!A121</f>
        <v>72</v>
      </c>
      <c r="B121" s="35">
        <f>+'Cu1'!B121</f>
        <v>415</v>
      </c>
      <c r="C121" s="23" t="str">
        <f>+'Cu1'!C121</f>
        <v>REG</v>
      </c>
      <c r="D121" s="23" t="str">
        <f>+'Cu1'!D121</f>
        <v>Preparació per instal.lació sistema de reg amb cinta (1 m per m2)</v>
      </c>
      <c r="E121" s="21">
        <f>+'Cu1'!E121</f>
        <v>2500</v>
      </c>
      <c r="F121" s="22">
        <f>+'Cu1'!F121</f>
        <v>0</v>
      </c>
      <c r="G121" s="22">
        <f>+'Cu1'!G121</f>
        <v>0</v>
      </c>
      <c r="H121" s="22">
        <f>+'Cu1'!H121</f>
        <v>0</v>
      </c>
      <c r="I121" s="22">
        <f>+'Cu1'!I121</f>
        <v>0.16666666666666666</v>
      </c>
      <c r="J121" s="22">
        <f>+'Cu1'!J121</f>
        <v>0</v>
      </c>
      <c r="K121" s="22">
        <f>+'Cu1'!K121</f>
        <v>0</v>
      </c>
      <c r="L121" s="22">
        <f>+'Cu1'!L121</f>
        <v>0</v>
      </c>
      <c r="M121" s="22">
        <f>+'Cu1'!M121</f>
        <v>0</v>
      </c>
      <c r="N121" s="22">
        <f>+'Cu1'!N121</f>
        <v>0</v>
      </c>
      <c r="O121" s="23">
        <f>+'Cu1'!O121</f>
        <v>0</v>
      </c>
      <c r="P121" s="24">
        <f>+'Cu1'!P121</f>
        <v>0</v>
      </c>
      <c r="Q121" s="22">
        <f>+'Cu1'!Q121</f>
        <v>0</v>
      </c>
      <c r="R121" s="23">
        <f>+'Cu1'!R121</f>
        <v>0</v>
      </c>
      <c r="S121" s="23">
        <f>+'Cu1'!S121</f>
        <v>0</v>
      </c>
      <c r="T121" s="23">
        <f>+'Cu1'!T121</f>
        <v>0</v>
      </c>
      <c r="U121" s="23">
        <f>+'Cu1'!U121</f>
        <v>0</v>
      </c>
      <c r="V121" s="23">
        <f>+'Cu1'!V121</f>
        <v>0</v>
      </c>
      <c r="W121" s="23">
        <f>+'Cu1'!W121</f>
        <v>0</v>
      </c>
      <c r="X121" s="23">
        <f>+'Cu1'!X121</f>
        <v>0</v>
      </c>
      <c r="Y121" s="23">
        <f>+'Cu1'!Y121</f>
        <v>0</v>
      </c>
      <c r="Z121" s="22">
        <f>+'Cu1'!Z121</f>
        <v>0.16666666666666666</v>
      </c>
      <c r="AA121" s="22">
        <f>+'Cu1'!AA121</f>
        <v>0</v>
      </c>
      <c r="AB121" s="23">
        <f>+'Cu1'!AB121</f>
        <v>0</v>
      </c>
      <c r="AC121" s="23">
        <f>+'Cu1'!AC121</f>
        <v>0</v>
      </c>
      <c r="AD121" s="23">
        <f>+'Cu1'!AD121</f>
        <v>0</v>
      </c>
      <c r="AE121" s="22">
        <f>+'Cu1'!AE121</f>
        <v>0</v>
      </c>
      <c r="AF121" s="22">
        <f>+'Cu1'!AF121</f>
        <v>0</v>
      </c>
      <c r="AG121" s="23">
        <f>+'Cu1'!AG121</f>
        <v>0</v>
      </c>
      <c r="AH121" s="23">
        <f>+'Cu1'!AH121</f>
        <v>0</v>
      </c>
      <c r="AI121" s="23">
        <f>+'Cu1'!AI121</f>
        <v>0</v>
      </c>
      <c r="AJ121" s="23">
        <f>+'Cu1'!AJ121</f>
        <v>0</v>
      </c>
      <c r="AK121" s="23">
        <f>+'Cu1'!AK121</f>
        <v>0</v>
      </c>
      <c r="AL121" s="23">
        <f>+'Cu1'!AL121</f>
        <v>0</v>
      </c>
      <c r="AM121" s="23">
        <f>+'Cu1'!AM121</f>
        <v>0</v>
      </c>
      <c r="AN121" s="23">
        <f>+'Cu1'!AN121</f>
        <v>0</v>
      </c>
      <c r="AO121" s="23">
        <f>+'Cu1'!AO121</f>
        <v>0</v>
      </c>
      <c r="AP121" s="23">
        <f>+'Cu1'!AP121</f>
        <v>0</v>
      </c>
      <c r="AQ121" s="23">
        <f>+'Cu1'!AQ121</f>
        <v>0</v>
      </c>
      <c r="AR121" s="23">
        <f>+'Cu1'!AR121</f>
        <v>0</v>
      </c>
      <c r="AS121" s="23">
        <f>+'Cu1'!AS121</f>
        <v>0</v>
      </c>
      <c r="AT121" s="23">
        <f>+'Cu1'!AT121</f>
        <v>0</v>
      </c>
      <c r="AU121" s="39">
        <f>+'Cu1'!AU121</f>
        <v>0</v>
      </c>
      <c r="AV121" s="39">
        <f>+'Cu1'!AV121</f>
        <v>0</v>
      </c>
      <c r="AW121" s="39">
        <f>+'Cu1'!AW121</f>
        <v>0</v>
      </c>
      <c r="AX121" s="39">
        <f>+'Cu1'!AX121</f>
        <v>0</v>
      </c>
      <c r="AY121" s="39">
        <f>+'Cu1'!AY121</f>
        <v>0</v>
      </c>
      <c r="AZ121" s="39">
        <f>+'Cu1'!AZ121</f>
        <v>0</v>
      </c>
      <c r="BA121" s="39">
        <f>+'Cu1'!BA121</f>
        <v>0</v>
      </c>
      <c r="BB121" s="39">
        <f>+'Cu1'!BB121</f>
        <v>0</v>
      </c>
      <c r="BC121" s="39">
        <f>+'Cu1'!BC121</f>
        <v>0</v>
      </c>
      <c r="BD121" s="39">
        <f>+'Cu1'!BD121</f>
        <v>0</v>
      </c>
      <c r="BE121" s="39">
        <f>+'Cu1'!BE121</f>
        <v>0</v>
      </c>
      <c r="BF121" s="39">
        <f>+'Cu1'!BF121</f>
        <v>0</v>
      </c>
      <c r="BG121" s="39">
        <f>+'Cu1'!BG121</f>
        <v>0</v>
      </c>
    </row>
    <row r="122" spans="1:59" s="40" customFormat="1" hidden="1">
      <c r="A122" s="36">
        <f>+'Cu1'!A122</f>
        <v>73</v>
      </c>
      <c r="B122" s="36">
        <f>+'Cu1'!B122</f>
        <v>425</v>
      </c>
      <c r="C122" s="29" t="str">
        <f>+'Cu1'!C122</f>
        <v>REG</v>
      </c>
      <c r="D122" s="29" t="str">
        <f>+'Cu1'!D122</f>
        <v>Preparació per instal.lació sistema de reg amb cinta (1,6 m per m2)</v>
      </c>
      <c r="E122" s="37">
        <f>+'Cu1'!E122</f>
        <v>2500</v>
      </c>
      <c r="F122" s="28">
        <f>+'Cu1'!F122</f>
        <v>0</v>
      </c>
      <c r="G122" s="28">
        <f>+'Cu1'!G122</f>
        <v>0</v>
      </c>
      <c r="H122" s="28">
        <f>+'Cu1'!H122</f>
        <v>0</v>
      </c>
      <c r="I122" s="28">
        <f>+'Cu1'!I122</f>
        <v>0.16666666666666666</v>
      </c>
      <c r="J122" s="28">
        <f>+'Cu1'!J122</f>
        <v>0</v>
      </c>
      <c r="K122" s="28">
        <f>+'Cu1'!K122</f>
        <v>0</v>
      </c>
      <c r="L122" s="28">
        <f>+'Cu1'!L122</f>
        <v>0</v>
      </c>
      <c r="M122" s="28">
        <f>+'Cu1'!M122</f>
        <v>0</v>
      </c>
      <c r="N122" s="28">
        <f>+'Cu1'!N122</f>
        <v>0</v>
      </c>
      <c r="O122" s="29">
        <f>+'Cu1'!O122</f>
        <v>0</v>
      </c>
      <c r="P122" s="30">
        <f>+'Cu1'!P122</f>
        <v>0</v>
      </c>
      <c r="Q122" s="28">
        <f>+'Cu1'!Q122</f>
        <v>0</v>
      </c>
      <c r="R122" s="29">
        <f>+'Cu1'!R122</f>
        <v>0</v>
      </c>
      <c r="S122" s="29">
        <f>+'Cu1'!S122</f>
        <v>0</v>
      </c>
      <c r="T122" s="29">
        <f>+'Cu1'!T122</f>
        <v>0</v>
      </c>
      <c r="U122" s="29">
        <f>+'Cu1'!U122</f>
        <v>0</v>
      </c>
      <c r="V122" s="29">
        <f>+'Cu1'!V122</f>
        <v>0</v>
      </c>
      <c r="W122" s="29">
        <f>+'Cu1'!W122</f>
        <v>0</v>
      </c>
      <c r="X122" s="29">
        <f>+'Cu1'!X122</f>
        <v>0</v>
      </c>
      <c r="Y122" s="29">
        <f>+'Cu1'!Y122</f>
        <v>0</v>
      </c>
      <c r="Z122" s="28">
        <f>+'Cu1'!Z122</f>
        <v>0</v>
      </c>
      <c r="AA122" s="28">
        <f>+'Cu1'!AA122</f>
        <v>0</v>
      </c>
      <c r="AB122" s="29">
        <f>+'Cu1'!AB122</f>
        <v>0</v>
      </c>
      <c r="AC122" s="29">
        <f>+'Cu1'!AC122</f>
        <v>0</v>
      </c>
      <c r="AD122" s="29">
        <f>+'Cu1'!AD122</f>
        <v>0</v>
      </c>
      <c r="AE122" s="28">
        <f>+'Cu1'!AE122</f>
        <v>0</v>
      </c>
      <c r="AF122" s="28">
        <f>+'Cu1'!AF122</f>
        <v>0</v>
      </c>
      <c r="AG122" s="29">
        <f>+'Cu1'!AG122</f>
        <v>0</v>
      </c>
      <c r="AH122" s="29">
        <f>+'Cu1'!AH122</f>
        <v>0</v>
      </c>
      <c r="AI122" s="29">
        <f>+'Cu1'!AI122</f>
        <v>0</v>
      </c>
      <c r="AJ122" s="29">
        <f>+'Cu1'!AJ122</f>
        <v>0</v>
      </c>
      <c r="AK122" s="29">
        <f>+'Cu1'!AK122</f>
        <v>0</v>
      </c>
      <c r="AL122" s="29">
        <f>+'Cu1'!AL122</f>
        <v>0</v>
      </c>
      <c r="AM122" s="29">
        <f>+'Cu1'!AM122</f>
        <v>0</v>
      </c>
      <c r="AN122" s="29">
        <f>+'Cu1'!AN122</f>
        <v>0</v>
      </c>
      <c r="AO122" s="29">
        <f>+'Cu1'!AO122</f>
        <v>0</v>
      </c>
      <c r="AP122" s="29">
        <f>+'Cu1'!AP122</f>
        <v>0</v>
      </c>
      <c r="AQ122" s="29">
        <f>+'Cu1'!AQ122</f>
        <v>0</v>
      </c>
      <c r="AR122" s="29">
        <f>+'Cu1'!AR122</f>
        <v>0</v>
      </c>
      <c r="AS122" s="29">
        <f>+'Cu1'!AS122</f>
        <v>0</v>
      </c>
      <c r="AT122" s="29">
        <f>+'Cu1'!AT122</f>
        <v>0</v>
      </c>
      <c r="AU122" s="40">
        <f>+'Cu1'!AU122</f>
        <v>0</v>
      </c>
      <c r="AV122" s="40">
        <f>+'Cu1'!AV122</f>
        <v>0</v>
      </c>
      <c r="AW122" s="40">
        <f>+'Cu1'!AW122</f>
        <v>0</v>
      </c>
      <c r="AX122" s="40">
        <f>+'Cu1'!AX122</f>
        <v>0</v>
      </c>
      <c r="AY122" s="40">
        <f>+'Cu1'!AY122</f>
        <v>0</v>
      </c>
      <c r="AZ122" s="40">
        <f>+'Cu1'!AZ122</f>
        <v>0</v>
      </c>
      <c r="BA122" s="40">
        <f>+'Cu1'!BA122</f>
        <v>0</v>
      </c>
      <c r="BB122" s="40">
        <f>+'Cu1'!BB122</f>
        <v>0</v>
      </c>
      <c r="BC122" s="40">
        <f>+'Cu1'!BC122</f>
        <v>0</v>
      </c>
      <c r="BD122" s="40">
        <f>+'Cu1'!BD122</f>
        <v>0</v>
      </c>
      <c r="BE122" s="40">
        <f>+'Cu1'!BE122</f>
        <v>0</v>
      </c>
      <c r="BF122" s="40">
        <f>+'Cu1'!BF122</f>
        <v>0</v>
      </c>
      <c r="BG122" s="40">
        <f>+'Cu1'!BG122</f>
        <v>0</v>
      </c>
    </row>
    <row r="123" spans="1:59" hidden="1">
      <c r="A123" s="36">
        <f>+'Cu1'!A123</f>
        <v>74</v>
      </c>
      <c r="B123" s="33">
        <f>+'Cu1'!B123</f>
        <v>435</v>
      </c>
      <c r="C123" s="7" t="str">
        <f>+'Cu1'!C123</f>
        <v>REG</v>
      </c>
      <c r="D123" s="7" t="str">
        <f>+'Cu1'!D123</f>
        <v>Preparació per instal.lació sistema de reg aspersió</v>
      </c>
      <c r="E123" s="8">
        <f>+'Cu1'!E123</f>
        <v>2500</v>
      </c>
      <c r="F123" s="9">
        <f>+'Cu1'!F123</f>
        <v>0</v>
      </c>
      <c r="G123" s="9">
        <f>+'Cu1'!G123</f>
        <v>0</v>
      </c>
      <c r="H123" s="9">
        <f>+'Cu1'!H123</f>
        <v>0</v>
      </c>
      <c r="I123" s="9">
        <f>+'Cu1'!I123</f>
        <v>0.16666666666666666</v>
      </c>
      <c r="J123" s="9">
        <f>+'Cu1'!J123</f>
        <v>0</v>
      </c>
      <c r="K123" s="9">
        <f>+'Cu1'!K123</f>
        <v>0</v>
      </c>
      <c r="L123" s="9">
        <f>+'Cu1'!L123</f>
        <v>0</v>
      </c>
      <c r="M123" s="9">
        <f>+'Cu1'!M123</f>
        <v>0</v>
      </c>
      <c r="N123" s="9">
        <f>+'Cu1'!N123</f>
        <v>0</v>
      </c>
      <c r="O123" s="7">
        <f>+'Cu1'!O123</f>
        <v>0</v>
      </c>
      <c r="P123" s="19">
        <f>+'Cu1'!P123</f>
        <v>0</v>
      </c>
      <c r="Q123" s="9">
        <f>+'Cu1'!Q123</f>
        <v>0</v>
      </c>
      <c r="R123" s="7">
        <f>+'Cu1'!R123</f>
        <v>0</v>
      </c>
      <c r="S123" s="7">
        <f>+'Cu1'!S123</f>
        <v>0</v>
      </c>
      <c r="T123" s="7">
        <f>+'Cu1'!T123</f>
        <v>0</v>
      </c>
      <c r="U123" s="7">
        <f>+'Cu1'!U123</f>
        <v>0</v>
      </c>
      <c r="V123" s="7">
        <f>+'Cu1'!V123</f>
        <v>0</v>
      </c>
      <c r="W123" s="7">
        <f>+'Cu1'!W123</f>
        <v>0</v>
      </c>
      <c r="X123" s="7">
        <f>+'Cu1'!X123</f>
        <v>0</v>
      </c>
      <c r="Y123" s="7">
        <f>+'Cu1'!Y123</f>
        <v>0</v>
      </c>
      <c r="Z123" s="9">
        <f>+'Cu1'!Z123</f>
        <v>0</v>
      </c>
      <c r="AA123" s="9">
        <f>+'Cu1'!AA123</f>
        <v>0</v>
      </c>
      <c r="AB123" s="7">
        <f>+'Cu1'!AB123</f>
        <v>0</v>
      </c>
      <c r="AC123" s="7">
        <f>+'Cu1'!AC123</f>
        <v>0</v>
      </c>
      <c r="AD123" s="7">
        <f>+'Cu1'!AD123</f>
        <v>0</v>
      </c>
      <c r="AE123" s="9">
        <f>+'Cu1'!AE123</f>
        <v>0</v>
      </c>
      <c r="AF123" s="9">
        <f>+'Cu1'!AF123</f>
        <v>0</v>
      </c>
      <c r="AG123" s="7">
        <f>+'Cu1'!AG123</f>
        <v>0</v>
      </c>
      <c r="AH123" s="7">
        <f>+'Cu1'!AH123</f>
        <v>0</v>
      </c>
      <c r="AI123" s="7">
        <f>+'Cu1'!AI123</f>
        <v>0</v>
      </c>
      <c r="AJ123" s="7">
        <f>+'Cu1'!AJ123</f>
        <v>0</v>
      </c>
      <c r="AK123" s="7">
        <f>+'Cu1'!AK123</f>
        <v>0</v>
      </c>
      <c r="AL123" s="7">
        <f>+'Cu1'!AL123</f>
        <v>0</v>
      </c>
      <c r="AM123" s="7">
        <f>+'Cu1'!AM123</f>
        <v>0</v>
      </c>
      <c r="AN123" s="7">
        <f>+'Cu1'!AN123</f>
        <v>0</v>
      </c>
      <c r="AO123" s="7">
        <f>+'Cu1'!AO123</f>
        <v>0</v>
      </c>
      <c r="AP123" s="7">
        <f>+'Cu1'!AP123</f>
        <v>0</v>
      </c>
      <c r="AQ123" s="7">
        <f>+'Cu1'!AQ123</f>
        <v>0</v>
      </c>
      <c r="AR123" s="7">
        <f>+'Cu1'!AR123</f>
        <v>0</v>
      </c>
      <c r="AS123" s="7">
        <f>+'Cu1'!AS123</f>
        <v>0</v>
      </c>
      <c r="AT123" s="7">
        <f>+'Cu1'!AT123</f>
        <v>0</v>
      </c>
      <c r="AU123" s="39">
        <f>+'Cu1'!AU123</f>
        <v>0</v>
      </c>
      <c r="AV123">
        <f>+'Cu1'!AV123</f>
        <v>0</v>
      </c>
      <c r="AW123">
        <f>+'Cu1'!AW123</f>
        <v>0</v>
      </c>
      <c r="AX123">
        <f>+'Cu1'!AX123</f>
        <v>0</v>
      </c>
      <c r="AY123">
        <f>+'Cu1'!AY123</f>
        <v>0</v>
      </c>
      <c r="AZ123">
        <f>+'Cu1'!AZ123</f>
        <v>0</v>
      </c>
      <c r="BA123">
        <f>+'Cu1'!BA123</f>
        <v>0</v>
      </c>
      <c r="BB123">
        <f>+'Cu1'!BB123</f>
        <v>0</v>
      </c>
      <c r="BC123">
        <f>+'Cu1'!BC123</f>
        <v>0</v>
      </c>
      <c r="BD123">
        <f>+'Cu1'!BD123</f>
        <v>0</v>
      </c>
      <c r="BE123">
        <f>+'Cu1'!BE123</f>
        <v>0</v>
      </c>
      <c r="BF123">
        <f>+'Cu1'!BF123</f>
        <v>0</v>
      </c>
      <c r="BG123">
        <f>+'Cu1'!BG123</f>
        <v>0</v>
      </c>
    </row>
    <row r="124" spans="1:59" hidden="1">
      <c r="A124" s="36">
        <f>+'Cu1'!A124</f>
        <v>75</v>
      </c>
      <c r="B124" s="34">
        <f>+'Cu1'!B124</f>
        <v>445</v>
      </c>
      <c r="C124" s="10" t="str">
        <f>+'Cu1'!C124</f>
        <v>REG</v>
      </c>
      <c r="D124" s="10" t="str">
        <f>+'Cu1'!D124</f>
        <v>Preparació per reg (l/m2)</v>
      </c>
      <c r="E124" s="37">
        <f>+'Cu1'!E124</f>
        <v>2500</v>
      </c>
      <c r="F124" s="12">
        <f>+'Cu1'!F124</f>
        <v>0</v>
      </c>
      <c r="G124" s="12">
        <f>+'Cu1'!G124</f>
        <v>0</v>
      </c>
      <c r="H124" s="12">
        <f>+'Cu1'!H124</f>
        <v>0</v>
      </c>
      <c r="I124" s="12">
        <f>+'Cu1'!I124</f>
        <v>0</v>
      </c>
      <c r="J124" s="12">
        <f>+'Cu1'!J124</f>
        <v>0</v>
      </c>
      <c r="K124" s="12">
        <f>+'Cu1'!K124</f>
        <v>0</v>
      </c>
      <c r="L124" s="12">
        <f>+'Cu1'!L124</f>
        <v>0</v>
      </c>
      <c r="M124" s="12">
        <f>+'Cu1'!M124</f>
        <v>0</v>
      </c>
      <c r="N124" s="12">
        <f>+'Cu1'!N124</f>
        <v>0</v>
      </c>
      <c r="O124" s="10">
        <f>+'Cu1'!O124</f>
        <v>0</v>
      </c>
      <c r="P124" s="18">
        <f>+'Cu1'!P124</f>
        <v>0</v>
      </c>
      <c r="Q124" s="12">
        <f>+'Cu1'!Q124</f>
        <v>0</v>
      </c>
      <c r="R124" s="10">
        <f>+'Cu1'!R124</f>
        <v>0</v>
      </c>
      <c r="S124" s="10">
        <f>+'Cu1'!S124</f>
        <v>0</v>
      </c>
      <c r="T124" s="10">
        <f>+'Cu1'!T124</f>
        <v>0</v>
      </c>
      <c r="U124" s="10">
        <f>+'Cu1'!U124</f>
        <v>0</v>
      </c>
      <c r="V124" s="10">
        <f>+'Cu1'!V124</f>
        <v>0</v>
      </c>
      <c r="W124" s="10">
        <f>+'Cu1'!W124</f>
        <v>0</v>
      </c>
      <c r="X124" s="10">
        <f>+'Cu1'!X124</f>
        <v>0</v>
      </c>
      <c r="Y124" s="10">
        <f>+'Cu1'!Y124</f>
        <v>0</v>
      </c>
      <c r="Z124" s="12">
        <f>+'Cu1'!Z124</f>
        <v>0</v>
      </c>
      <c r="AA124" s="12">
        <f>+'Cu1'!AA124</f>
        <v>0</v>
      </c>
      <c r="AB124" s="10">
        <f>+'Cu1'!AB124</f>
        <v>0</v>
      </c>
      <c r="AC124" s="10">
        <f>+'Cu1'!AC124</f>
        <v>0</v>
      </c>
      <c r="AD124" s="10">
        <f>+'Cu1'!AD124</f>
        <v>0</v>
      </c>
      <c r="AE124" s="12">
        <f>+'Cu1'!AE124</f>
        <v>0</v>
      </c>
      <c r="AF124" s="12">
        <f>+'Cu1'!AF124</f>
        <v>0</v>
      </c>
      <c r="AG124" s="10">
        <f>+'Cu1'!AG124</f>
        <v>0</v>
      </c>
      <c r="AH124" s="10">
        <f>+'Cu1'!AH124</f>
        <v>0</v>
      </c>
      <c r="AI124" s="10">
        <f>+'Cu1'!AI124</f>
        <v>0</v>
      </c>
      <c r="AJ124" s="10">
        <f>+'Cu1'!AJ124</f>
        <v>0</v>
      </c>
      <c r="AK124" s="10">
        <f>+'Cu1'!AK124</f>
        <v>0</v>
      </c>
      <c r="AL124" s="10">
        <f>+'Cu1'!AL124</f>
        <v>0</v>
      </c>
      <c r="AM124" s="10">
        <f>+'Cu1'!AM124</f>
        <v>0</v>
      </c>
      <c r="AN124" s="10">
        <f>+'Cu1'!AN124</f>
        <v>0</v>
      </c>
      <c r="AO124" s="10">
        <f>+'Cu1'!AO124</f>
        <v>0</v>
      </c>
      <c r="AP124" s="10">
        <f>+'Cu1'!AP124</f>
        <v>0</v>
      </c>
      <c r="AQ124" s="10">
        <f>+'Cu1'!AQ124</f>
        <v>0</v>
      </c>
      <c r="AR124" s="10">
        <f>+'Cu1'!AR124</f>
        <v>0</v>
      </c>
      <c r="AS124" s="10">
        <f>+'Cu1'!AS124</f>
        <v>0</v>
      </c>
      <c r="AT124" s="10">
        <f>+'Cu1'!AT124</f>
        <v>0</v>
      </c>
      <c r="AU124">
        <f>+'Cu1'!AU124</f>
        <v>0</v>
      </c>
      <c r="AV124">
        <f>+'Cu1'!AV124</f>
        <v>0</v>
      </c>
      <c r="AW124">
        <f>+'Cu1'!AW124</f>
        <v>0</v>
      </c>
      <c r="AX124">
        <f>+'Cu1'!AX124</f>
        <v>0</v>
      </c>
      <c r="AY124">
        <f>+'Cu1'!AY124</f>
        <v>0</v>
      </c>
      <c r="AZ124">
        <f>+'Cu1'!AZ124</f>
        <v>0</v>
      </c>
      <c r="BA124">
        <f>+'Cu1'!BA124</f>
        <v>0</v>
      </c>
      <c r="BB124">
        <f>+'Cu1'!BB124</f>
        <v>0</v>
      </c>
      <c r="BC124">
        <f>+'Cu1'!BC124</f>
        <v>0</v>
      </c>
      <c r="BD124">
        <f>+'Cu1'!BD124</f>
        <v>0</v>
      </c>
      <c r="BE124">
        <f>+'Cu1'!BE124</f>
        <v>0</v>
      </c>
      <c r="BF124">
        <f>+'Cu1'!BF124</f>
        <v>0</v>
      </c>
      <c r="BG124">
        <f>+'Cu1'!BG124</f>
        <v>0</v>
      </c>
    </row>
    <row r="125" spans="1:59" hidden="1">
      <c r="A125" s="36">
        <f>+'Cu1'!A125</f>
        <v>76</v>
      </c>
      <c r="B125" s="33">
        <f>+'Cu1'!B125</f>
        <v>455</v>
      </c>
      <c r="C125" s="7" t="str">
        <f>+'Cu1'!C125</f>
        <v>REG</v>
      </c>
      <c r="D125" s="7" t="str">
        <f>+'Cu1'!D125</f>
        <v>Preparació per posada en funcionament i parada</v>
      </c>
      <c r="E125" s="21">
        <f>+'Cu1'!E125</f>
        <v>2500</v>
      </c>
      <c r="F125" s="9">
        <f>+'Cu1'!F125</f>
        <v>0</v>
      </c>
      <c r="G125" s="9">
        <f>+'Cu1'!G125</f>
        <v>0</v>
      </c>
      <c r="H125" s="9">
        <f>+'Cu1'!H125</f>
        <v>0</v>
      </c>
      <c r="I125" s="9">
        <f>+'Cu1'!I125</f>
        <v>0</v>
      </c>
      <c r="J125" s="9">
        <f>+'Cu1'!J125</f>
        <v>0</v>
      </c>
      <c r="K125" s="9">
        <f>+'Cu1'!K125</f>
        <v>0</v>
      </c>
      <c r="L125" s="9">
        <f>+'Cu1'!L125</f>
        <v>0</v>
      </c>
      <c r="M125" s="9">
        <f>+'Cu1'!M125</f>
        <v>0</v>
      </c>
      <c r="N125" s="9">
        <f>+'Cu1'!N125</f>
        <v>0</v>
      </c>
      <c r="O125" s="7">
        <f>+'Cu1'!O125</f>
        <v>0</v>
      </c>
      <c r="P125" s="19">
        <f>+'Cu1'!P125</f>
        <v>0</v>
      </c>
      <c r="Q125" s="9">
        <f>+'Cu1'!Q125</f>
        <v>0</v>
      </c>
      <c r="R125" s="7">
        <f>+'Cu1'!R125</f>
        <v>0</v>
      </c>
      <c r="S125" s="7">
        <f>+'Cu1'!S125</f>
        <v>0</v>
      </c>
      <c r="T125" s="7">
        <f>+'Cu1'!T125</f>
        <v>0</v>
      </c>
      <c r="U125" s="7">
        <f>+'Cu1'!U125</f>
        <v>0</v>
      </c>
      <c r="V125" s="7">
        <f>+'Cu1'!V125</f>
        <v>0</v>
      </c>
      <c r="W125" s="7">
        <f>+'Cu1'!W125</f>
        <v>0</v>
      </c>
      <c r="X125" s="7">
        <f>+'Cu1'!X125</f>
        <v>0</v>
      </c>
      <c r="Y125" s="7">
        <f>+'Cu1'!Y125</f>
        <v>0</v>
      </c>
      <c r="Z125" s="9">
        <f>+'Cu1'!Z125</f>
        <v>0</v>
      </c>
      <c r="AA125" s="9">
        <f>+'Cu1'!AA125</f>
        <v>0</v>
      </c>
      <c r="AB125" s="7">
        <f>+'Cu1'!AB125</f>
        <v>0</v>
      </c>
      <c r="AC125" s="7">
        <f>+'Cu1'!AC125</f>
        <v>0</v>
      </c>
      <c r="AD125" s="7">
        <f>+'Cu1'!AD125</f>
        <v>0</v>
      </c>
      <c r="AE125" s="9">
        <f>+'Cu1'!AE125</f>
        <v>0</v>
      </c>
      <c r="AF125" s="9">
        <f>+'Cu1'!AF125</f>
        <v>0</v>
      </c>
      <c r="AG125" s="7">
        <f>+'Cu1'!AG125</f>
        <v>0</v>
      </c>
      <c r="AH125" s="7">
        <f>+'Cu1'!AH125</f>
        <v>0</v>
      </c>
      <c r="AI125" s="7">
        <f>+'Cu1'!AI125</f>
        <v>0</v>
      </c>
      <c r="AJ125" s="7">
        <f>+'Cu1'!AJ125</f>
        <v>0</v>
      </c>
      <c r="AK125" s="7">
        <f>+'Cu1'!AK125</f>
        <v>0</v>
      </c>
      <c r="AL125" s="7">
        <f>+'Cu1'!AL125</f>
        <v>0</v>
      </c>
      <c r="AM125" s="7">
        <f>+'Cu1'!AM125</f>
        <v>0</v>
      </c>
      <c r="AN125" s="7">
        <f>+'Cu1'!AN125</f>
        <v>0</v>
      </c>
      <c r="AO125" s="7">
        <f>+'Cu1'!AO125</f>
        <v>0</v>
      </c>
      <c r="AP125" s="7">
        <f>+'Cu1'!AP125</f>
        <v>0</v>
      </c>
      <c r="AQ125" s="7">
        <f>+'Cu1'!AQ125</f>
        <v>0</v>
      </c>
      <c r="AR125" s="7">
        <f>+'Cu1'!AR125</f>
        <v>0</v>
      </c>
      <c r="AS125" s="7">
        <f>+'Cu1'!AS125</f>
        <v>0</v>
      </c>
      <c r="AT125" s="7">
        <f>+'Cu1'!AT125</f>
        <v>0</v>
      </c>
      <c r="AU125" s="39">
        <f>+'Cu1'!AU125</f>
        <v>0</v>
      </c>
      <c r="AV125">
        <f>+'Cu1'!AV125</f>
        <v>0</v>
      </c>
      <c r="AW125">
        <f>+'Cu1'!AW125</f>
        <v>0</v>
      </c>
      <c r="AX125">
        <f>+'Cu1'!AX125</f>
        <v>0</v>
      </c>
      <c r="AY125">
        <f>+'Cu1'!AY125</f>
        <v>0</v>
      </c>
      <c r="AZ125">
        <f>+'Cu1'!AZ125</f>
        <v>0</v>
      </c>
      <c r="BA125">
        <f>+'Cu1'!BA125</f>
        <v>0</v>
      </c>
      <c r="BB125">
        <f>+'Cu1'!BB125</f>
        <v>0</v>
      </c>
      <c r="BC125">
        <f>+'Cu1'!BC125</f>
        <v>0</v>
      </c>
      <c r="BD125">
        <f>+'Cu1'!BD125</f>
        <v>0</v>
      </c>
      <c r="BE125">
        <f>+'Cu1'!BE125</f>
        <v>0</v>
      </c>
      <c r="BF125">
        <f>+'Cu1'!BF125</f>
        <v>0</v>
      </c>
      <c r="BG125">
        <f>+'Cu1'!BG125</f>
        <v>0</v>
      </c>
    </row>
    <row r="126" spans="1:59" hidden="1">
      <c r="A126" s="36">
        <f>+'Cu1'!A126</f>
        <v>77</v>
      </c>
      <c r="B126" s="34">
        <f>+'Cu1'!B126</f>
        <v>465</v>
      </c>
      <c r="C126" s="10" t="str">
        <f>+'Cu1'!C126</f>
        <v>REG</v>
      </c>
      <c r="D126" s="10" t="str">
        <f>+'Cu1'!D126</f>
        <v>Preparació per desinstal.lació sistema de reg amb cinta</v>
      </c>
      <c r="E126" s="11">
        <f>+'Cu1'!E126</f>
        <v>2500</v>
      </c>
      <c r="F126" s="12">
        <f>+'Cu1'!F126</f>
        <v>0</v>
      </c>
      <c r="G126" s="12">
        <f>+'Cu1'!G126</f>
        <v>0</v>
      </c>
      <c r="H126" s="12">
        <f>+'Cu1'!H126</f>
        <v>0</v>
      </c>
      <c r="I126" s="12">
        <f>+'Cu1'!I126</f>
        <v>0</v>
      </c>
      <c r="J126" s="12">
        <f>+'Cu1'!J126</f>
        <v>0</v>
      </c>
      <c r="K126" s="12">
        <f>+'Cu1'!K126</f>
        <v>0</v>
      </c>
      <c r="L126" s="12">
        <f>+'Cu1'!L126</f>
        <v>0</v>
      </c>
      <c r="M126" s="12">
        <f>+'Cu1'!M126</f>
        <v>0</v>
      </c>
      <c r="N126" s="12">
        <f>+'Cu1'!N126</f>
        <v>0</v>
      </c>
      <c r="O126" s="10">
        <f>+'Cu1'!O126</f>
        <v>0</v>
      </c>
      <c r="P126" s="18">
        <f>+'Cu1'!P126</f>
        <v>0</v>
      </c>
      <c r="Q126" s="12">
        <f>+'Cu1'!Q126</f>
        <v>0</v>
      </c>
      <c r="R126" s="10">
        <f>+'Cu1'!R126</f>
        <v>0</v>
      </c>
      <c r="S126" s="10">
        <f>+'Cu1'!S126</f>
        <v>0</v>
      </c>
      <c r="T126" s="10">
        <f>+'Cu1'!T126</f>
        <v>0</v>
      </c>
      <c r="U126" s="10">
        <f>+'Cu1'!U126</f>
        <v>0</v>
      </c>
      <c r="V126" s="10">
        <f>+'Cu1'!V126</f>
        <v>0</v>
      </c>
      <c r="W126" s="10">
        <f>+'Cu1'!W126</f>
        <v>0</v>
      </c>
      <c r="X126" s="10">
        <f>+'Cu1'!X126</f>
        <v>0</v>
      </c>
      <c r="Y126" s="10">
        <f>+'Cu1'!Y126</f>
        <v>0</v>
      </c>
      <c r="Z126" s="12">
        <f>+'Cu1'!Z126</f>
        <v>0</v>
      </c>
      <c r="AA126" s="12">
        <f>+'Cu1'!AA126</f>
        <v>0</v>
      </c>
      <c r="AB126" s="10">
        <f>+'Cu1'!AB126</f>
        <v>0</v>
      </c>
      <c r="AC126" s="10">
        <f>+'Cu1'!AC126</f>
        <v>0</v>
      </c>
      <c r="AD126" s="10">
        <f>+'Cu1'!AD126</f>
        <v>0</v>
      </c>
      <c r="AE126" s="12">
        <f>+'Cu1'!AE126</f>
        <v>0</v>
      </c>
      <c r="AF126" s="12">
        <f>+'Cu1'!AF126</f>
        <v>0</v>
      </c>
      <c r="AG126" s="10">
        <f>+'Cu1'!AG126</f>
        <v>0</v>
      </c>
      <c r="AH126" s="10">
        <f>+'Cu1'!AH126</f>
        <v>0</v>
      </c>
      <c r="AI126" s="10">
        <f>+'Cu1'!AI126</f>
        <v>0</v>
      </c>
      <c r="AJ126" s="10">
        <f>+'Cu1'!AJ126</f>
        <v>0</v>
      </c>
      <c r="AK126" s="10">
        <f>+'Cu1'!AK126</f>
        <v>0</v>
      </c>
      <c r="AL126" s="10">
        <f>+'Cu1'!AL126</f>
        <v>0</v>
      </c>
      <c r="AM126" s="10">
        <f>+'Cu1'!AM126</f>
        <v>0</v>
      </c>
      <c r="AN126" s="10">
        <f>+'Cu1'!AN126</f>
        <v>0</v>
      </c>
      <c r="AO126" s="10">
        <f>+'Cu1'!AO126</f>
        <v>0</v>
      </c>
      <c r="AP126" s="10">
        <f>+'Cu1'!AP126</f>
        <v>0</v>
      </c>
      <c r="AQ126" s="10">
        <f>+'Cu1'!AQ126</f>
        <v>0</v>
      </c>
      <c r="AR126" s="10">
        <f>+'Cu1'!AR126</f>
        <v>0</v>
      </c>
      <c r="AS126" s="10">
        <f>+'Cu1'!AS126</f>
        <v>0</v>
      </c>
      <c r="AT126" s="10">
        <f>+'Cu1'!AT126</f>
        <v>0</v>
      </c>
      <c r="AU126">
        <f>+'Cu1'!AU126</f>
        <v>0</v>
      </c>
      <c r="AV126">
        <f>+'Cu1'!AV126</f>
        <v>0</v>
      </c>
      <c r="AW126">
        <f>+'Cu1'!AW126</f>
        <v>0</v>
      </c>
      <c r="AX126">
        <f>+'Cu1'!AX126</f>
        <v>0</v>
      </c>
      <c r="AY126">
        <f>+'Cu1'!AY126</f>
        <v>0</v>
      </c>
      <c r="AZ126">
        <f>+'Cu1'!AZ126</f>
        <v>0</v>
      </c>
      <c r="BA126">
        <f>+'Cu1'!BA126</f>
        <v>0</v>
      </c>
      <c r="BB126">
        <f>+'Cu1'!BB126</f>
        <v>0</v>
      </c>
      <c r="BC126">
        <f>+'Cu1'!BC126</f>
        <v>0</v>
      </c>
      <c r="BD126">
        <f>+'Cu1'!BD126</f>
        <v>0</v>
      </c>
      <c r="BE126">
        <f>+'Cu1'!BE126</f>
        <v>0</v>
      </c>
      <c r="BF126">
        <f>+'Cu1'!BF126</f>
        <v>0</v>
      </c>
      <c r="BG126">
        <f>+'Cu1'!BG126</f>
        <v>0</v>
      </c>
    </row>
    <row r="127" spans="1:59" hidden="1">
      <c r="A127" s="36">
        <f>+'Cu1'!A127</f>
        <v>78</v>
      </c>
      <c r="B127" s="33">
        <f>+'Cu1'!B127</f>
        <v>515</v>
      </c>
      <c r="C127" s="7" t="str">
        <f>+'Cu1'!C127</f>
        <v>TRACTAMENTS</v>
      </c>
      <c r="D127" s="7" t="str">
        <f>+'Cu1'!D127</f>
        <v>Preparació per tractament bacillus + retenol +purí ortiga amb tractor i braços</v>
      </c>
      <c r="E127" s="21">
        <f>+'Cu1'!E127</f>
        <v>2500</v>
      </c>
      <c r="F127" s="9">
        <f>+'Cu1'!F127</f>
        <v>0</v>
      </c>
      <c r="G127" s="9">
        <f>+'Cu1'!G127</f>
        <v>1</v>
      </c>
      <c r="H127" s="9">
        <f>+'Cu1'!H127</f>
        <v>0</v>
      </c>
      <c r="I127" s="9">
        <f>+'Cu1'!I127</f>
        <v>0</v>
      </c>
      <c r="J127" s="9">
        <f>+'Cu1'!J127</f>
        <v>0</v>
      </c>
      <c r="K127" s="9">
        <f>+'Cu1'!K127</f>
        <v>0</v>
      </c>
      <c r="L127" s="9">
        <f>+'Cu1'!L127</f>
        <v>0</v>
      </c>
      <c r="M127" s="9">
        <f>+'Cu1'!M127</f>
        <v>0</v>
      </c>
      <c r="N127" s="9">
        <f>+'Cu1'!N127</f>
        <v>0</v>
      </c>
      <c r="O127" s="7">
        <f>+'Cu1'!O127</f>
        <v>0</v>
      </c>
      <c r="P127" s="19">
        <f>+'Cu1'!P127</f>
        <v>0</v>
      </c>
      <c r="Q127" s="9">
        <f>+'Cu1'!Q127</f>
        <v>0</v>
      </c>
      <c r="R127" s="7">
        <f>+'Cu1'!R127</f>
        <v>0</v>
      </c>
      <c r="S127" s="7">
        <f>+'Cu1'!S127</f>
        <v>0</v>
      </c>
      <c r="T127" s="7">
        <f>+'Cu1'!T127</f>
        <v>0</v>
      </c>
      <c r="U127" s="7">
        <f>+'Cu1'!U127</f>
        <v>0</v>
      </c>
      <c r="V127" s="7">
        <f>+'Cu1'!V127</f>
        <v>0</v>
      </c>
      <c r="W127" s="7">
        <f>+'Cu1'!W127</f>
        <v>0</v>
      </c>
      <c r="X127" s="7">
        <f>+'Cu1'!X127</f>
        <v>0</v>
      </c>
      <c r="Y127" s="7">
        <f>+'Cu1'!Y127</f>
        <v>0</v>
      </c>
      <c r="Z127" s="9">
        <f>+'Cu1'!Z127</f>
        <v>0</v>
      </c>
      <c r="AA127" s="9">
        <f>+'Cu1'!AA127</f>
        <v>0</v>
      </c>
      <c r="AB127" s="7">
        <f>+'Cu1'!AB127</f>
        <v>0</v>
      </c>
      <c r="AC127" s="7">
        <f>+'Cu1'!AC127</f>
        <v>0</v>
      </c>
      <c r="AD127" s="7">
        <f>+'Cu1'!AD127</f>
        <v>0</v>
      </c>
      <c r="AE127" s="9">
        <f>+'Cu1'!AE127</f>
        <v>1</v>
      </c>
      <c r="AF127" s="9">
        <f>+'Cu1'!AF127</f>
        <v>1</v>
      </c>
      <c r="AG127" s="7">
        <f>+'Cu1'!AG127</f>
        <v>0</v>
      </c>
      <c r="AH127" s="7">
        <f>+'Cu1'!AH127</f>
        <v>0</v>
      </c>
      <c r="AI127" s="7">
        <f>+'Cu1'!AI127</f>
        <v>0</v>
      </c>
      <c r="AJ127" s="7">
        <f>+'Cu1'!AJ127</f>
        <v>0</v>
      </c>
      <c r="AK127" s="7">
        <f>+'Cu1'!AK127</f>
        <v>0</v>
      </c>
      <c r="AL127" s="7">
        <f>+'Cu1'!AL127</f>
        <v>0</v>
      </c>
      <c r="AM127" s="7">
        <f>+'Cu1'!AM127</f>
        <v>0</v>
      </c>
      <c r="AN127" s="7">
        <f>+'Cu1'!AN127</f>
        <v>0</v>
      </c>
      <c r="AO127" s="7">
        <f>+'Cu1'!AO127</f>
        <v>0</v>
      </c>
      <c r="AP127" s="7">
        <f>+'Cu1'!AP127</f>
        <v>0</v>
      </c>
      <c r="AQ127" s="7">
        <f>+'Cu1'!AQ127</f>
        <v>0</v>
      </c>
      <c r="AR127" s="7">
        <f>+'Cu1'!AR127</f>
        <v>0</v>
      </c>
      <c r="AS127" s="7">
        <f>+'Cu1'!AS127</f>
        <v>0</v>
      </c>
      <c r="AT127" s="7">
        <f>+'Cu1'!AT127</f>
        <v>0</v>
      </c>
      <c r="AU127" s="39">
        <f>+'Cu1'!AU127</f>
        <v>0</v>
      </c>
      <c r="AV127">
        <f>+'Cu1'!AV127</f>
        <v>0</v>
      </c>
      <c r="AW127">
        <f>+'Cu1'!AW127</f>
        <v>0</v>
      </c>
      <c r="AX127">
        <f>+'Cu1'!AX127</f>
        <v>0</v>
      </c>
      <c r="AY127">
        <f>+'Cu1'!AY127</f>
        <v>0</v>
      </c>
      <c r="AZ127">
        <f>+'Cu1'!AZ127</f>
        <v>0</v>
      </c>
      <c r="BA127">
        <f>+'Cu1'!BA127</f>
        <v>0</v>
      </c>
      <c r="BB127">
        <f>+'Cu1'!BB127</f>
        <v>0</v>
      </c>
      <c r="BC127">
        <f>+'Cu1'!BC127</f>
        <v>0</v>
      </c>
      <c r="BD127">
        <f>+'Cu1'!BD127</f>
        <v>0</v>
      </c>
      <c r="BE127">
        <f>+'Cu1'!BE127</f>
        <v>0</v>
      </c>
      <c r="BF127">
        <f>+'Cu1'!BF127</f>
        <v>0</v>
      </c>
      <c r="BG127">
        <f>+'Cu1'!BG127</f>
        <v>0</v>
      </c>
    </row>
    <row r="128" spans="1:59" hidden="1">
      <c r="A128" s="36">
        <f>+'Cu1'!A128</f>
        <v>79</v>
      </c>
      <c r="B128" s="34">
        <f>+'Cu1'!B128</f>
        <v>525</v>
      </c>
      <c r="C128" s="10" t="str">
        <f>+'Cu1'!C128</f>
        <v>TRACTAMENTS</v>
      </c>
      <c r="D128" s="10" t="str">
        <f>+'Cu1'!D128</f>
        <v>Preparació per tractament bacillus + retenol +purí ortiga amb bota i 2 persones</v>
      </c>
      <c r="E128" s="11">
        <f>+'Cu1'!E128</f>
        <v>2500</v>
      </c>
      <c r="F128" s="28">
        <f>+'Cu1'!F128</f>
        <v>0</v>
      </c>
      <c r="G128" s="28">
        <f>+'Cu1'!G128</f>
        <v>0.5</v>
      </c>
      <c r="H128" s="28">
        <f>+'Cu1'!H128</f>
        <v>0</v>
      </c>
      <c r="I128" s="28">
        <f>+'Cu1'!I128</f>
        <v>0</v>
      </c>
      <c r="J128" s="28">
        <f>+'Cu1'!J128</f>
        <v>0</v>
      </c>
      <c r="K128" s="28">
        <f>+'Cu1'!K128</f>
        <v>0</v>
      </c>
      <c r="L128" s="28">
        <f>+'Cu1'!L128</f>
        <v>0</v>
      </c>
      <c r="M128" s="28">
        <f>+'Cu1'!M128</f>
        <v>0</v>
      </c>
      <c r="N128" s="28">
        <f>+'Cu1'!N128</f>
        <v>0</v>
      </c>
      <c r="O128" s="29">
        <f>+'Cu1'!O128</f>
        <v>0</v>
      </c>
      <c r="P128" s="30">
        <f>+'Cu1'!P128</f>
        <v>0</v>
      </c>
      <c r="Q128" s="28">
        <f>+'Cu1'!Q128</f>
        <v>0</v>
      </c>
      <c r="R128" s="29">
        <f>+'Cu1'!R128</f>
        <v>0</v>
      </c>
      <c r="S128" s="29">
        <f>+'Cu1'!S128</f>
        <v>0</v>
      </c>
      <c r="T128" s="29">
        <f>+'Cu1'!T128</f>
        <v>0</v>
      </c>
      <c r="U128" s="29">
        <f>+'Cu1'!U128</f>
        <v>0</v>
      </c>
      <c r="V128" s="29">
        <f>+'Cu1'!V128</f>
        <v>0</v>
      </c>
      <c r="W128" s="29">
        <f>+'Cu1'!W128</f>
        <v>0</v>
      </c>
      <c r="X128" s="29">
        <f>+'Cu1'!X128</f>
        <v>0</v>
      </c>
      <c r="Y128" s="29">
        <f>+'Cu1'!Y128</f>
        <v>0</v>
      </c>
      <c r="Z128" s="28">
        <f>+'Cu1'!Z128</f>
        <v>0</v>
      </c>
      <c r="AA128" s="28">
        <f>+'Cu1'!AA128</f>
        <v>0</v>
      </c>
      <c r="AB128" s="29">
        <f>+'Cu1'!AB128</f>
        <v>0</v>
      </c>
      <c r="AC128" s="29">
        <f>+'Cu1'!AC128</f>
        <v>0</v>
      </c>
      <c r="AD128" s="29">
        <f>+'Cu1'!AD128</f>
        <v>0</v>
      </c>
      <c r="AE128" s="28">
        <f>+'Cu1'!AE128</f>
        <v>0</v>
      </c>
      <c r="AF128" s="28">
        <f>+'Cu1'!AF128</f>
        <v>0.5</v>
      </c>
      <c r="AG128" s="29">
        <f>+'Cu1'!AG128</f>
        <v>0</v>
      </c>
      <c r="AH128" s="29">
        <f>+'Cu1'!AH128</f>
        <v>0</v>
      </c>
      <c r="AI128" s="29">
        <f>+'Cu1'!AI128</f>
        <v>0</v>
      </c>
      <c r="AJ128" s="29">
        <f>+'Cu1'!AJ128</f>
        <v>0</v>
      </c>
      <c r="AK128" s="29">
        <f>+'Cu1'!AK128</f>
        <v>0</v>
      </c>
      <c r="AL128" s="29">
        <f>+'Cu1'!AL128</f>
        <v>0</v>
      </c>
      <c r="AM128" s="29">
        <f>+'Cu1'!AM128</f>
        <v>0</v>
      </c>
      <c r="AN128" s="29">
        <f>+'Cu1'!AN128</f>
        <v>0</v>
      </c>
      <c r="AO128" s="29">
        <f>+'Cu1'!AO128</f>
        <v>0</v>
      </c>
      <c r="AP128" s="29">
        <f>+'Cu1'!AP128</f>
        <v>0</v>
      </c>
      <c r="AQ128" s="29">
        <f>+'Cu1'!AQ128</f>
        <v>0</v>
      </c>
      <c r="AR128" s="29">
        <f>+'Cu1'!AR128</f>
        <v>0</v>
      </c>
      <c r="AS128" s="29">
        <f>+'Cu1'!AS128</f>
        <v>0</v>
      </c>
      <c r="AT128" s="29">
        <f>+'Cu1'!AT128</f>
        <v>0</v>
      </c>
      <c r="AU128">
        <f>+'Cu1'!AU128</f>
        <v>0</v>
      </c>
      <c r="AV128">
        <f>+'Cu1'!AV128</f>
        <v>0</v>
      </c>
      <c r="AW128">
        <f>+'Cu1'!AW128</f>
        <v>0</v>
      </c>
      <c r="AX128">
        <f>+'Cu1'!AX128</f>
        <v>0</v>
      </c>
      <c r="AY128">
        <f>+'Cu1'!AY128</f>
        <v>0</v>
      </c>
      <c r="AZ128">
        <f>+'Cu1'!AZ128</f>
        <v>0</v>
      </c>
      <c r="BA128">
        <f>+'Cu1'!BA128</f>
        <v>0</v>
      </c>
      <c r="BB128">
        <f>+'Cu1'!BB128</f>
        <v>0</v>
      </c>
      <c r="BC128">
        <f>+'Cu1'!BC128</f>
        <v>0</v>
      </c>
      <c r="BD128">
        <f>+'Cu1'!BD128</f>
        <v>0</v>
      </c>
      <c r="BE128">
        <f>+'Cu1'!BE128</f>
        <v>0</v>
      </c>
      <c r="BF128">
        <f>+'Cu1'!BF128</f>
        <v>0</v>
      </c>
      <c r="BG128">
        <f>+'Cu1'!BG128</f>
        <v>0</v>
      </c>
    </row>
    <row r="129" spans="1:65" hidden="1">
      <c r="A129" s="36">
        <f>+'Cu1'!A129</f>
        <v>80</v>
      </c>
      <c r="B129" s="33">
        <f>+'Cu1'!B129</f>
        <v>535</v>
      </c>
      <c r="C129" s="7" t="str">
        <f>+'Cu1'!C129</f>
        <v>TRACTAMENTS</v>
      </c>
      <c r="D129" s="7" t="str">
        <f>+'Cu1'!D129</f>
        <v>Preparació per tractament coure + retenol + purí</v>
      </c>
      <c r="E129" s="21">
        <f>+'Cu1'!E129</f>
        <v>2500</v>
      </c>
      <c r="F129" s="22">
        <f>+'Cu1'!F129</f>
        <v>0</v>
      </c>
      <c r="G129" s="22">
        <f>+'Cu1'!G129</f>
        <v>0.5</v>
      </c>
      <c r="H129" s="22">
        <f>+'Cu1'!H129</f>
        <v>0</v>
      </c>
      <c r="I129" s="22">
        <f>+'Cu1'!I129</f>
        <v>0</v>
      </c>
      <c r="J129" s="22">
        <f>+'Cu1'!J129</f>
        <v>0</v>
      </c>
      <c r="K129" s="22">
        <f>+'Cu1'!K129</f>
        <v>0</v>
      </c>
      <c r="L129" s="22">
        <f>+'Cu1'!L129</f>
        <v>0</v>
      </c>
      <c r="M129" s="22">
        <f>+'Cu1'!M129</f>
        <v>0</v>
      </c>
      <c r="N129" s="22">
        <f>+'Cu1'!N129</f>
        <v>0</v>
      </c>
      <c r="O129" s="23">
        <f>+'Cu1'!O129</f>
        <v>0</v>
      </c>
      <c r="P129" s="24">
        <f>+'Cu1'!P129</f>
        <v>0</v>
      </c>
      <c r="Q129" s="22">
        <f>+'Cu1'!Q129</f>
        <v>0</v>
      </c>
      <c r="R129" s="23">
        <f>+'Cu1'!R129</f>
        <v>0</v>
      </c>
      <c r="S129" s="23">
        <f>+'Cu1'!S129</f>
        <v>0</v>
      </c>
      <c r="T129" s="23">
        <f>+'Cu1'!T129</f>
        <v>0</v>
      </c>
      <c r="U129" s="23">
        <f>+'Cu1'!U129</f>
        <v>0</v>
      </c>
      <c r="V129" s="23">
        <f>+'Cu1'!V129</f>
        <v>0</v>
      </c>
      <c r="W129" s="23">
        <f>+'Cu1'!W129</f>
        <v>0</v>
      </c>
      <c r="X129" s="23">
        <f>+'Cu1'!X129</f>
        <v>0</v>
      </c>
      <c r="Y129" s="23">
        <f>+'Cu1'!Y129</f>
        <v>0</v>
      </c>
      <c r="Z129" s="22">
        <f>+'Cu1'!Z129</f>
        <v>0</v>
      </c>
      <c r="AA129" s="22">
        <f>+'Cu1'!AA129</f>
        <v>0</v>
      </c>
      <c r="AB129" s="23">
        <f>+'Cu1'!AB129</f>
        <v>0</v>
      </c>
      <c r="AC129" s="23">
        <f>+'Cu1'!AC129</f>
        <v>0</v>
      </c>
      <c r="AD129" s="23">
        <f>+'Cu1'!AD129</f>
        <v>0</v>
      </c>
      <c r="AE129" s="22">
        <f>+'Cu1'!AE129</f>
        <v>0.5</v>
      </c>
      <c r="AF129" s="22">
        <f>+'Cu1'!AF129</f>
        <v>0.5</v>
      </c>
      <c r="AG129" s="23">
        <f>+'Cu1'!AG129</f>
        <v>0</v>
      </c>
      <c r="AH129" s="23">
        <f>+'Cu1'!AH129</f>
        <v>0</v>
      </c>
      <c r="AI129" s="23">
        <f>+'Cu1'!AI129</f>
        <v>0</v>
      </c>
      <c r="AJ129" s="23">
        <f>+'Cu1'!AJ129</f>
        <v>0</v>
      </c>
      <c r="AK129" s="23">
        <f>+'Cu1'!AK129</f>
        <v>0</v>
      </c>
      <c r="AL129" s="23">
        <f>+'Cu1'!AL129</f>
        <v>0</v>
      </c>
      <c r="AM129" s="23">
        <f>+'Cu1'!AM129</f>
        <v>0</v>
      </c>
      <c r="AN129" s="23">
        <f>+'Cu1'!AN129</f>
        <v>0</v>
      </c>
      <c r="AO129" s="23">
        <f>+'Cu1'!AO129</f>
        <v>0</v>
      </c>
      <c r="AP129" s="23">
        <f>+'Cu1'!AP129</f>
        <v>0</v>
      </c>
      <c r="AQ129" s="23">
        <f>+'Cu1'!AQ129</f>
        <v>0</v>
      </c>
      <c r="AR129" s="23">
        <f>+'Cu1'!AR129</f>
        <v>0</v>
      </c>
      <c r="AS129" s="23">
        <f>+'Cu1'!AS129</f>
        <v>0</v>
      </c>
      <c r="AT129" s="23">
        <f>+'Cu1'!AT129</f>
        <v>0</v>
      </c>
      <c r="AU129" s="39">
        <f>+'Cu1'!AU129</f>
        <v>0</v>
      </c>
      <c r="AV129">
        <f>+'Cu1'!AV129</f>
        <v>0</v>
      </c>
      <c r="AW129">
        <f>+'Cu1'!AW129</f>
        <v>0</v>
      </c>
      <c r="AX129">
        <f>+'Cu1'!AX129</f>
        <v>0</v>
      </c>
      <c r="AY129">
        <f>+'Cu1'!AY129</f>
        <v>0</v>
      </c>
      <c r="AZ129">
        <f>+'Cu1'!AZ129</f>
        <v>0</v>
      </c>
      <c r="BA129">
        <f>+'Cu1'!BA129</f>
        <v>0</v>
      </c>
      <c r="BB129">
        <f>+'Cu1'!BB129</f>
        <v>0</v>
      </c>
      <c r="BC129">
        <f>+'Cu1'!BC129</f>
        <v>0</v>
      </c>
      <c r="BD129">
        <f>+'Cu1'!BD129</f>
        <v>0</v>
      </c>
      <c r="BE129">
        <f>+'Cu1'!BE129</f>
        <v>0</v>
      </c>
      <c r="BF129">
        <f>+'Cu1'!BF129</f>
        <v>0</v>
      </c>
      <c r="BG129">
        <f>+'Cu1'!BG129</f>
        <v>0</v>
      </c>
    </row>
    <row r="130" spans="1:65" hidden="1">
      <c r="A130" s="36">
        <f>+'Cu1'!A130</f>
        <v>81</v>
      </c>
      <c r="B130" s="34">
        <f>+'Cu1'!B130</f>
        <v>545</v>
      </c>
      <c r="C130" s="10" t="str">
        <f>+'Cu1'!C130</f>
        <v>TRACTAMENTS</v>
      </c>
      <c r="D130" s="10" t="str">
        <f>+'Cu1'!D130</f>
        <v>Preparació per tractament llimacs (ferramol)</v>
      </c>
      <c r="E130" s="11">
        <f>+'Cu1'!E130</f>
        <v>2500</v>
      </c>
      <c r="F130" s="12">
        <f>+'Cu1'!F130</f>
        <v>0</v>
      </c>
      <c r="G130" s="12">
        <f>+'Cu1'!G130</f>
        <v>0</v>
      </c>
      <c r="H130" s="12">
        <f>+'Cu1'!H130</f>
        <v>0</v>
      </c>
      <c r="I130" s="12">
        <f>+'Cu1'!I130</f>
        <v>0.25</v>
      </c>
      <c r="J130" s="12">
        <f>+'Cu1'!J130</f>
        <v>0</v>
      </c>
      <c r="K130" s="12">
        <f>+'Cu1'!K130</f>
        <v>0</v>
      </c>
      <c r="L130" s="12">
        <f>+'Cu1'!L130</f>
        <v>0</v>
      </c>
      <c r="M130" s="12">
        <f>+'Cu1'!M130</f>
        <v>0</v>
      </c>
      <c r="N130" s="12">
        <f>+'Cu1'!N130</f>
        <v>0</v>
      </c>
      <c r="O130" s="10">
        <f>+'Cu1'!O130</f>
        <v>0</v>
      </c>
      <c r="P130" s="18">
        <f>+'Cu1'!P130</f>
        <v>0</v>
      </c>
      <c r="Q130" s="12">
        <f>+'Cu1'!Q130</f>
        <v>0</v>
      </c>
      <c r="R130" s="10">
        <f>+'Cu1'!R130</f>
        <v>0</v>
      </c>
      <c r="S130" s="10">
        <f>+'Cu1'!S130</f>
        <v>0</v>
      </c>
      <c r="T130" s="10">
        <f>+'Cu1'!T130</f>
        <v>0</v>
      </c>
      <c r="U130" s="10">
        <f>+'Cu1'!U130</f>
        <v>0</v>
      </c>
      <c r="V130" s="10">
        <f>+'Cu1'!V130</f>
        <v>0</v>
      </c>
      <c r="W130" s="10">
        <f>+'Cu1'!W130</f>
        <v>0</v>
      </c>
      <c r="X130" s="10">
        <f>+'Cu1'!X130</f>
        <v>0</v>
      </c>
      <c r="Y130" s="10">
        <f>+'Cu1'!Y130</f>
        <v>0</v>
      </c>
      <c r="Z130" s="12">
        <f>+'Cu1'!Z130</f>
        <v>0</v>
      </c>
      <c r="AA130" s="12">
        <f>+'Cu1'!AA130</f>
        <v>0.25</v>
      </c>
      <c r="AB130" s="10">
        <f>+'Cu1'!AB130</f>
        <v>0</v>
      </c>
      <c r="AC130" s="10">
        <f>+'Cu1'!AC130</f>
        <v>0</v>
      </c>
      <c r="AD130" s="10">
        <f>+'Cu1'!AD130</f>
        <v>0</v>
      </c>
      <c r="AE130" s="12">
        <f>+'Cu1'!AE130</f>
        <v>0</v>
      </c>
      <c r="AF130" s="12">
        <f>+'Cu1'!AF130</f>
        <v>0</v>
      </c>
      <c r="AG130" s="10">
        <f>+'Cu1'!AG130</f>
        <v>0</v>
      </c>
      <c r="AH130" s="10">
        <f>+'Cu1'!AH130</f>
        <v>0</v>
      </c>
      <c r="AI130" s="10">
        <f>+'Cu1'!AI130</f>
        <v>0</v>
      </c>
      <c r="AJ130" s="10">
        <f>+'Cu1'!AJ130</f>
        <v>0</v>
      </c>
      <c r="AK130" s="10">
        <f>+'Cu1'!AK130</f>
        <v>0</v>
      </c>
      <c r="AL130" s="10">
        <f>+'Cu1'!AL130</f>
        <v>0</v>
      </c>
      <c r="AM130" s="10">
        <f>+'Cu1'!AM130</f>
        <v>0</v>
      </c>
      <c r="AN130" s="10">
        <f>+'Cu1'!AN130</f>
        <v>0</v>
      </c>
      <c r="AO130" s="10">
        <f>+'Cu1'!AO130</f>
        <v>0</v>
      </c>
      <c r="AP130" s="10">
        <f>+'Cu1'!AP130</f>
        <v>0</v>
      </c>
      <c r="AQ130" s="10">
        <f>+'Cu1'!AQ130</f>
        <v>0</v>
      </c>
      <c r="AR130" s="10">
        <f>+'Cu1'!AR130</f>
        <v>0</v>
      </c>
      <c r="AS130" s="10">
        <f>+'Cu1'!AS130</f>
        <v>0</v>
      </c>
      <c r="AT130" s="10">
        <f>+'Cu1'!AT130</f>
        <v>0</v>
      </c>
      <c r="AU130">
        <f>+'Cu1'!AU130</f>
        <v>0</v>
      </c>
      <c r="AV130">
        <f>+'Cu1'!AV130</f>
        <v>0</v>
      </c>
      <c r="AW130">
        <f>+'Cu1'!AW130</f>
        <v>0</v>
      </c>
      <c r="AX130">
        <f>+'Cu1'!AX130</f>
        <v>0</v>
      </c>
      <c r="AY130">
        <f>+'Cu1'!AY130</f>
        <v>0</v>
      </c>
      <c r="AZ130">
        <f>+'Cu1'!AZ130</f>
        <v>0</v>
      </c>
      <c r="BA130">
        <f>+'Cu1'!BA130</f>
        <v>0</v>
      </c>
      <c r="BB130">
        <f>+'Cu1'!BB130</f>
        <v>0</v>
      </c>
      <c r="BC130">
        <f>+'Cu1'!BC130</f>
        <v>0</v>
      </c>
      <c r="BD130">
        <f>+'Cu1'!BD130</f>
        <v>0</v>
      </c>
      <c r="BE130">
        <f>+'Cu1'!BE130</f>
        <v>0</v>
      </c>
      <c r="BF130">
        <f>+'Cu1'!BF130</f>
        <v>0</v>
      </c>
      <c r="BG130">
        <f>+'Cu1'!BG130</f>
        <v>0</v>
      </c>
    </row>
    <row r="131" spans="1:65" hidden="1">
      <c r="A131" s="36">
        <f>+'Cu1'!A131</f>
        <v>82</v>
      </c>
      <c r="B131" s="35">
        <f>+'Cu1'!B131</f>
        <v>555</v>
      </c>
      <c r="C131" s="23" t="str">
        <f>+'Cu1'!C131</f>
        <v>TRACTAMENTS</v>
      </c>
      <c r="D131" s="23" t="str">
        <f>+'Cu1'!D131</f>
        <v>Preparació per tractament bacillus + sofre amb bota i 2 persones</v>
      </c>
      <c r="E131" s="21">
        <f>+'Cu1'!E131</f>
        <v>2500</v>
      </c>
      <c r="F131" s="22">
        <f>+'Cu1'!F131</f>
        <v>0</v>
      </c>
      <c r="G131" s="22">
        <f>+'Cu1'!G131</f>
        <v>0.5</v>
      </c>
      <c r="H131" s="22">
        <f>+'Cu1'!H131</f>
        <v>0</v>
      </c>
      <c r="I131" s="22">
        <f>+'Cu1'!I131</f>
        <v>0</v>
      </c>
      <c r="J131" s="22">
        <f>+'Cu1'!J131</f>
        <v>0</v>
      </c>
      <c r="K131" s="22">
        <f>+'Cu1'!K131</f>
        <v>0</v>
      </c>
      <c r="L131" s="22">
        <f>+'Cu1'!L131</f>
        <v>0</v>
      </c>
      <c r="M131" s="22">
        <f>+'Cu1'!M131</f>
        <v>0</v>
      </c>
      <c r="N131" s="22">
        <f>+'Cu1'!N131</f>
        <v>0</v>
      </c>
      <c r="O131" s="23">
        <f>+'Cu1'!O131</f>
        <v>0</v>
      </c>
      <c r="P131" s="24">
        <f>+'Cu1'!P131</f>
        <v>0</v>
      </c>
      <c r="Q131" s="22">
        <f>+'Cu1'!Q131</f>
        <v>0</v>
      </c>
      <c r="R131" s="23">
        <f>+'Cu1'!R131</f>
        <v>0</v>
      </c>
      <c r="S131" s="23">
        <f>+'Cu1'!S131</f>
        <v>0</v>
      </c>
      <c r="T131" s="23">
        <f>+'Cu1'!T131</f>
        <v>0</v>
      </c>
      <c r="U131" s="23">
        <f>+'Cu1'!U131</f>
        <v>0</v>
      </c>
      <c r="V131" s="23">
        <f>+'Cu1'!V131</f>
        <v>0</v>
      </c>
      <c r="W131" s="23">
        <f>+'Cu1'!W131</f>
        <v>0</v>
      </c>
      <c r="X131" s="23">
        <f>+'Cu1'!X131</f>
        <v>0</v>
      </c>
      <c r="Y131" s="23">
        <f>+'Cu1'!Y131</f>
        <v>0</v>
      </c>
      <c r="Z131" s="22">
        <f>+'Cu1'!Z131</f>
        <v>0</v>
      </c>
      <c r="AA131" s="22">
        <f>+'Cu1'!AA131</f>
        <v>0</v>
      </c>
      <c r="AB131" s="23">
        <f>+'Cu1'!AB131</f>
        <v>0</v>
      </c>
      <c r="AC131" s="23">
        <f>+'Cu1'!AC131</f>
        <v>0</v>
      </c>
      <c r="AD131" s="23">
        <f>+'Cu1'!AD131</f>
        <v>0</v>
      </c>
      <c r="AE131" s="22">
        <f>+'Cu1'!AE131</f>
        <v>0</v>
      </c>
      <c r="AF131" s="22">
        <f>+'Cu1'!AF131</f>
        <v>0.5</v>
      </c>
      <c r="AG131" s="23">
        <f>+'Cu1'!AG131</f>
        <v>0</v>
      </c>
      <c r="AH131" s="23">
        <f>+'Cu1'!AH131</f>
        <v>0</v>
      </c>
      <c r="AI131" s="23">
        <f>+'Cu1'!AI131</f>
        <v>0</v>
      </c>
      <c r="AJ131" s="23">
        <f>+'Cu1'!AJ131</f>
        <v>0</v>
      </c>
      <c r="AK131" s="23">
        <f>+'Cu1'!AK131</f>
        <v>0</v>
      </c>
      <c r="AL131" s="23">
        <f>+'Cu1'!AL131</f>
        <v>0</v>
      </c>
      <c r="AM131" s="23">
        <f>+'Cu1'!AM131</f>
        <v>0</v>
      </c>
      <c r="AN131" s="23">
        <f>+'Cu1'!AN131</f>
        <v>0</v>
      </c>
      <c r="AO131" s="23">
        <f>+'Cu1'!AO131</f>
        <v>0</v>
      </c>
      <c r="AP131" s="23">
        <f>+'Cu1'!AP131</f>
        <v>0</v>
      </c>
      <c r="AQ131" s="23">
        <f>+'Cu1'!AQ131</f>
        <v>0</v>
      </c>
      <c r="AR131" s="23">
        <f>+'Cu1'!AR131</f>
        <v>0</v>
      </c>
      <c r="AS131" s="23">
        <f>+'Cu1'!AS131</f>
        <v>0</v>
      </c>
      <c r="AT131" s="23">
        <f>+'Cu1'!AT131</f>
        <v>0</v>
      </c>
      <c r="AU131" s="39">
        <f>+'Cu1'!AU131</f>
        <v>0</v>
      </c>
      <c r="AV131">
        <f>+'Cu1'!AV131</f>
        <v>0</v>
      </c>
      <c r="AW131">
        <f>+'Cu1'!AW131</f>
        <v>0</v>
      </c>
      <c r="AX131">
        <f>+'Cu1'!AX131</f>
        <v>0</v>
      </c>
      <c r="AY131">
        <f>+'Cu1'!AY131</f>
        <v>0</v>
      </c>
      <c r="AZ131">
        <f>+'Cu1'!AZ131</f>
        <v>0</v>
      </c>
      <c r="BA131">
        <f>+'Cu1'!BA131</f>
        <v>0</v>
      </c>
      <c r="BB131">
        <f>+'Cu1'!BB131</f>
        <v>0</v>
      </c>
      <c r="BC131">
        <f>+'Cu1'!BC131</f>
        <v>0</v>
      </c>
      <c r="BD131">
        <f>+'Cu1'!BD131</f>
        <v>0</v>
      </c>
      <c r="BE131">
        <f>+'Cu1'!BE131</f>
        <v>0</v>
      </c>
      <c r="BF131">
        <f>+'Cu1'!BF131</f>
        <v>0</v>
      </c>
      <c r="BG131">
        <f>+'Cu1'!BG131</f>
        <v>0</v>
      </c>
    </row>
    <row r="132" spans="1:65" hidden="1">
      <c r="A132" s="36">
        <f>+'Cu1'!A132</f>
        <v>83</v>
      </c>
      <c r="B132" s="34">
        <f>+'Cu1'!B132</f>
        <v>565</v>
      </c>
      <c r="C132" s="10" t="str">
        <f>+'Cu1'!C132</f>
        <v>TRACTAMENTS</v>
      </c>
      <c r="D132" s="10" t="str">
        <f>+'Cu1'!D132</f>
        <v>Preparació per tractament nim + sofre amb bota i 2 persones</v>
      </c>
      <c r="E132" s="11">
        <f>+'Cu1'!E132</f>
        <v>2500</v>
      </c>
      <c r="F132" s="12">
        <f>+'Cu1'!F132</f>
        <v>0</v>
      </c>
      <c r="G132" s="28">
        <f>+'Cu1'!G132</f>
        <v>0.5</v>
      </c>
      <c r="H132" s="12">
        <f>+'Cu1'!H132</f>
        <v>0</v>
      </c>
      <c r="I132" s="12">
        <f>+'Cu1'!I132</f>
        <v>0</v>
      </c>
      <c r="J132" s="12">
        <f>+'Cu1'!J132</f>
        <v>0</v>
      </c>
      <c r="K132" s="12">
        <f>+'Cu1'!K132</f>
        <v>0</v>
      </c>
      <c r="L132" s="12">
        <f>+'Cu1'!L132</f>
        <v>0</v>
      </c>
      <c r="M132" s="12">
        <f>+'Cu1'!M132</f>
        <v>0</v>
      </c>
      <c r="N132" s="12">
        <f>+'Cu1'!N132</f>
        <v>0</v>
      </c>
      <c r="O132" s="10">
        <f>+'Cu1'!O132</f>
        <v>0</v>
      </c>
      <c r="P132" s="18">
        <f>+'Cu1'!P132</f>
        <v>0</v>
      </c>
      <c r="Q132" s="12">
        <f>+'Cu1'!Q132</f>
        <v>0</v>
      </c>
      <c r="R132" s="10">
        <f>+'Cu1'!R132</f>
        <v>0</v>
      </c>
      <c r="S132" s="10">
        <f>+'Cu1'!S132</f>
        <v>0</v>
      </c>
      <c r="T132" s="10">
        <f>+'Cu1'!T132</f>
        <v>0</v>
      </c>
      <c r="U132" s="10">
        <f>+'Cu1'!U132</f>
        <v>0</v>
      </c>
      <c r="V132" s="10">
        <f>+'Cu1'!V132</f>
        <v>0</v>
      </c>
      <c r="W132" s="10">
        <f>+'Cu1'!W132</f>
        <v>0</v>
      </c>
      <c r="X132" s="10">
        <f>+'Cu1'!X132</f>
        <v>0</v>
      </c>
      <c r="Y132" s="10">
        <f>+'Cu1'!Y132</f>
        <v>0</v>
      </c>
      <c r="Z132" s="12">
        <f>+'Cu1'!Z132</f>
        <v>0</v>
      </c>
      <c r="AA132" s="12">
        <f>+'Cu1'!AA132</f>
        <v>0</v>
      </c>
      <c r="AB132" s="10">
        <f>+'Cu1'!AB132</f>
        <v>0</v>
      </c>
      <c r="AC132" s="10">
        <f>+'Cu1'!AC132</f>
        <v>0</v>
      </c>
      <c r="AD132" s="10">
        <f>+'Cu1'!AD132</f>
        <v>0</v>
      </c>
      <c r="AE132" s="12">
        <f>+'Cu1'!AE132</f>
        <v>0</v>
      </c>
      <c r="AF132" s="12">
        <f>+'Cu1'!AF132</f>
        <v>0.5</v>
      </c>
      <c r="AG132" s="10">
        <f>+'Cu1'!AG132</f>
        <v>0</v>
      </c>
      <c r="AH132" s="10">
        <f>+'Cu1'!AH132</f>
        <v>0</v>
      </c>
      <c r="AI132" s="10">
        <f>+'Cu1'!AI132</f>
        <v>0</v>
      </c>
      <c r="AJ132" s="10">
        <f>+'Cu1'!AJ132</f>
        <v>0</v>
      </c>
      <c r="AK132" s="10">
        <f>+'Cu1'!AK132</f>
        <v>0</v>
      </c>
      <c r="AL132" s="10">
        <f>+'Cu1'!AL132</f>
        <v>0</v>
      </c>
      <c r="AM132" s="10">
        <f>+'Cu1'!AM132</f>
        <v>0</v>
      </c>
      <c r="AN132" s="10">
        <f>+'Cu1'!AN132</f>
        <v>0</v>
      </c>
      <c r="AO132" s="10">
        <f>+'Cu1'!AO132</f>
        <v>0</v>
      </c>
      <c r="AP132" s="10">
        <f>+'Cu1'!AP132</f>
        <v>0</v>
      </c>
      <c r="AQ132" s="10">
        <f>+'Cu1'!AQ132</f>
        <v>0</v>
      </c>
      <c r="AR132" s="10">
        <f>+'Cu1'!AR132</f>
        <v>0</v>
      </c>
      <c r="AS132" s="10">
        <f>+'Cu1'!AS132</f>
        <v>0</v>
      </c>
      <c r="AT132" s="10">
        <f>+'Cu1'!AT132</f>
        <v>0</v>
      </c>
      <c r="AU132">
        <f>+'Cu1'!AU132</f>
        <v>0</v>
      </c>
      <c r="AV132">
        <f>+'Cu1'!AV132</f>
        <v>0</v>
      </c>
      <c r="AW132">
        <f>+'Cu1'!AW132</f>
        <v>0</v>
      </c>
      <c r="AX132">
        <f>+'Cu1'!AX132</f>
        <v>0</v>
      </c>
      <c r="AY132">
        <f>+'Cu1'!AY132</f>
        <v>0</v>
      </c>
      <c r="AZ132">
        <f>+'Cu1'!AZ132</f>
        <v>0</v>
      </c>
      <c r="BA132">
        <f>+'Cu1'!BA132</f>
        <v>0</v>
      </c>
      <c r="BB132">
        <f>+'Cu1'!BB132</f>
        <v>0</v>
      </c>
      <c r="BC132">
        <f>+'Cu1'!BC132</f>
        <v>0</v>
      </c>
      <c r="BD132">
        <f>+'Cu1'!BD132</f>
        <v>0</v>
      </c>
      <c r="BE132">
        <f>+'Cu1'!BE132</f>
        <v>0</v>
      </c>
      <c r="BF132">
        <f>+'Cu1'!BF132</f>
        <v>0</v>
      </c>
      <c r="BG132">
        <f>+'Cu1'!BG132</f>
        <v>0</v>
      </c>
    </row>
    <row r="133" spans="1:65" hidden="1">
      <c r="A133" s="36">
        <f>+'Cu1'!A133</f>
        <v>84</v>
      </c>
      <c r="B133" s="35">
        <f>+'Cu1'!B133</f>
        <v>575</v>
      </c>
      <c r="C133" s="23" t="str">
        <f>+'Cu1'!C133</f>
        <v>TRACTAMENTS</v>
      </c>
      <c r="D133" s="23" t="str">
        <f>+'Cu1'!D133</f>
        <v>Preparació per tractament sofre amb bota i 2 persones</v>
      </c>
      <c r="E133" s="21">
        <f>+'Cu1'!E133</f>
        <v>2500</v>
      </c>
      <c r="F133" s="22">
        <f>+'Cu1'!F133</f>
        <v>0</v>
      </c>
      <c r="G133" s="22">
        <f>+'Cu1'!G133</f>
        <v>0.5</v>
      </c>
      <c r="H133" s="22">
        <f>+'Cu1'!H133</f>
        <v>0</v>
      </c>
      <c r="I133" s="22">
        <f>+'Cu1'!I133</f>
        <v>0</v>
      </c>
      <c r="J133" s="22">
        <f>+'Cu1'!J133</f>
        <v>0</v>
      </c>
      <c r="K133" s="22">
        <f>+'Cu1'!K133</f>
        <v>0</v>
      </c>
      <c r="L133" s="22">
        <f>+'Cu1'!L133</f>
        <v>0</v>
      </c>
      <c r="M133" s="22">
        <f>+'Cu1'!M133</f>
        <v>0</v>
      </c>
      <c r="N133" s="22">
        <f>+'Cu1'!N133</f>
        <v>0</v>
      </c>
      <c r="O133" s="23">
        <f>+'Cu1'!O133</f>
        <v>0</v>
      </c>
      <c r="P133" s="24">
        <f>+'Cu1'!P133</f>
        <v>0</v>
      </c>
      <c r="Q133" s="22">
        <f>+'Cu1'!Q133</f>
        <v>0</v>
      </c>
      <c r="R133" s="23">
        <f>+'Cu1'!R133</f>
        <v>0</v>
      </c>
      <c r="S133" s="23">
        <f>+'Cu1'!S133</f>
        <v>0</v>
      </c>
      <c r="T133" s="23">
        <f>+'Cu1'!T133</f>
        <v>0</v>
      </c>
      <c r="U133" s="23">
        <f>+'Cu1'!U133</f>
        <v>0</v>
      </c>
      <c r="V133" s="23">
        <f>+'Cu1'!V133</f>
        <v>0</v>
      </c>
      <c r="W133" s="23">
        <f>+'Cu1'!W133</f>
        <v>0</v>
      </c>
      <c r="X133" s="23">
        <f>+'Cu1'!X133</f>
        <v>0</v>
      </c>
      <c r="Y133" s="23">
        <f>+'Cu1'!Y133</f>
        <v>0</v>
      </c>
      <c r="Z133" s="22">
        <f>+'Cu1'!Z133</f>
        <v>0</v>
      </c>
      <c r="AA133" s="22">
        <f>+'Cu1'!AA133</f>
        <v>0</v>
      </c>
      <c r="AB133" s="23">
        <f>+'Cu1'!AB133</f>
        <v>0</v>
      </c>
      <c r="AC133" s="23">
        <f>+'Cu1'!AC133</f>
        <v>0</v>
      </c>
      <c r="AD133" s="23">
        <f>+'Cu1'!AD133</f>
        <v>0</v>
      </c>
      <c r="AE133" s="22">
        <f>+'Cu1'!AE133</f>
        <v>0</v>
      </c>
      <c r="AF133" s="22">
        <f>+'Cu1'!AF133</f>
        <v>0.5</v>
      </c>
      <c r="AG133" s="23">
        <f>+'Cu1'!AG133</f>
        <v>0</v>
      </c>
      <c r="AH133" s="23">
        <f>+'Cu1'!AH133</f>
        <v>0</v>
      </c>
      <c r="AI133" s="23">
        <f>+'Cu1'!AI133</f>
        <v>0</v>
      </c>
      <c r="AJ133" s="23">
        <f>+'Cu1'!AJ133</f>
        <v>0</v>
      </c>
      <c r="AK133" s="23">
        <f>+'Cu1'!AK133</f>
        <v>0</v>
      </c>
      <c r="AL133" s="23">
        <f>+'Cu1'!AL133</f>
        <v>0</v>
      </c>
      <c r="AM133" s="23">
        <f>+'Cu1'!AM133</f>
        <v>0</v>
      </c>
      <c r="AN133" s="23">
        <f>+'Cu1'!AN133</f>
        <v>0</v>
      </c>
      <c r="AO133" s="23">
        <f>+'Cu1'!AO133</f>
        <v>0</v>
      </c>
      <c r="AP133" s="23">
        <f>+'Cu1'!AP133</f>
        <v>0</v>
      </c>
      <c r="AQ133" s="23">
        <f>+'Cu1'!AQ133</f>
        <v>0</v>
      </c>
      <c r="AR133" s="23">
        <f>+'Cu1'!AR133</f>
        <v>0</v>
      </c>
      <c r="AS133" s="23">
        <f>+'Cu1'!AS133</f>
        <v>0</v>
      </c>
      <c r="AT133" s="23">
        <f>+'Cu1'!AT133</f>
        <v>0</v>
      </c>
      <c r="AU133" s="39">
        <f>+'Cu1'!AU133</f>
        <v>0</v>
      </c>
      <c r="AV133">
        <f>+'Cu1'!AV133</f>
        <v>0</v>
      </c>
      <c r="AW133">
        <f>+'Cu1'!AW133</f>
        <v>0</v>
      </c>
      <c r="AX133">
        <f>+'Cu1'!AX133</f>
        <v>0</v>
      </c>
      <c r="AY133">
        <f>+'Cu1'!AY133</f>
        <v>0</v>
      </c>
      <c r="AZ133">
        <f>+'Cu1'!AZ133</f>
        <v>0</v>
      </c>
      <c r="BA133">
        <f>+'Cu1'!BA133</f>
        <v>0</v>
      </c>
      <c r="BB133">
        <f>+'Cu1'!BB133</f>
        <v>0</v>
      </c>
      <c r="BC133">
        <f>+'Cu1'!BC133</f>
        <v>0</v>
      </c>
      <c r="BD133">
        <f>+'Cu1'!BD133</f>
        <v>0</v>
      </c>
      <c r="BE133">
        <f>+'Cu1'!BE133</f>
        <v>0</v>
      </c>
      <c r="BF133">
        <f>+'Cu1'!BF133</f>
        <v>0</v>
      </c>
      <c r="BG133">
        <f>+'Cu1'!BG133</f>
        <v>0</v>
      </c>
    </row>
    <row r="134" spans="1:65" hidden="1">
      <c r="A134" s="36">
        <f>+'Cu1'!A134</f>
        <v>85</v>
      </c>
      <c r="B134" s="36">
        <f>+'Cu1'!B134</f>
        <v>615</v>
      </c>
      <c r="C134" s="29" t="str">
        <f>+'Cu1'!C134</f>
        <v>DESHERBAT</v>
      </c>
      <c r="D134" s="29" t="str">
        <f>+'Cu1'!D134</f>
        <v>Preparació per desherbat amb tractor</v>
      </c>
      <c r="E134" s="37">
        <f>+'Cu1'!E134</f>
        <v>2500</v>
      </c>
      <c r="F134" s="28">
        <f>+'Cu1'!F134</f>
        <v>0</v>
      </c>
      <c r="G134" s="28">
        <f>+'Cu1'!G134</f>
        <v>0.5</v>
      </c>
      <c r="H134" s="28">
        <f>+'Cu1'!H134</f>
        <v>0</v>
      </c>
      <c r="I134" s="28">
        <f>+'Cu1'!I134</f>
        <v>0</v>
      </c>
      <c r="J134" s="28">
        <f>+'Cu1'!J134</f>
        <v>0</v>
      </c>
      <c r="K134" s="28">
        <f>+'Cu1'!K134</f>
        <v>0</v>
      </c>
      <c r="L134" s="28">
        <f>+'Cu1'!L134</f>
        <v>0</v>
      </c>
      <c r="M134" s="28">
        <f>+'Cu1'!M134</f>
        <v>0</v>
      </c>
      <c r="N134" s="28">
        <f>+'Cu1'!N134</f>
        <v>0</v>
      </c>
      <c r="O134" s="29">
        <f>+'Cu1'!O134</f>
        <v>0</v>
      </c>
      <c r="P134" s="30">
        <f>+'Cu1'!P134</f>
        <v>0</v>
      </c>
      <c r="Q134" s="28">
        <f>+'Cu1'!Q134</f>
        <v>0</v>
      </c>
      <c r="R134" s="29">
        <f>+'Cu1'!R134</f>
        <v>0</v>
      </c>
      <c r="S134" s="29">
        <f>+'Cu1'!S134</f>
        <v>0</v>
      </c>
      <c r="T134" s="29">
        <f>+'Cu1'!T134</f>
        <v>0</v>
      </c>
      <c r="U134" s="29">
        <f>+'Cu1'!U134</f>
        <v>0</v>
      </c>
      <c r="V134" s="29">
        <f>+'Cu1'!V134</f>
        <v>0</v>
      </c>
      <c r="W134" s="29">
        <f>+'Cu1'!W134</f>
        <v>0</v>
      </c>
      <c r="X134" s="29">
        <f>+'Cu1'!X134</f>
        <v>0</v>
      </c>
      <c r="Y134" s="29">
        <f>+'Cu1'!Y134</f>
        <v>0</v>
      </c>
      <c r="Z134" s="28">
        <f>+'Cu1'!Z134</f>
        <v>0</v>
      </c>
      <c r="AA134" s="28">
        <f>+'Cu1'!AA134</f>
        <v>0</v>
      </c>
      <c r="AB134" s="29">
        <f>+'Cu1'!AB134</f>
        <v>0</v>
      </c>
      <c r="AC134" s="29">
        <f>+'Cu1'!AC134</f>
        <v>0</v>
      </c>
      <c r="AD134" s="29">
        <f>+'Cu1'!AD134</f>
        <v>0</v>
      </c>
      <c r="AE134" s="28">
        <f>+'Cu1'!AE134</f>
        <v>0</v>
      </c>
      <c r="AF134" s="28">
        <f>+'Cu1'!AF134</f>
        <v>0</v>
      </c>
      <c r="AG134" s="29">
        <f>+'Cu1'!AG134</f>
        <v>0</v>
      </c>
      <c r="AH134" s="29">
        <f>+'Cu1'!AH134</f>
        <v>0</v>
      </c>
      <c r="AI134" s="29">
        <f>+'Cu1'!AI134</f>
        <v>0</v>
      </c>
      <c r="AJ134" s="29">
        <f>+'Cu1'!AJ134</f>
        <v>0</v>
      </c>
      <c r="AK134" s="29">
        <f>+'Cu1'!AK134</f>
        <v>0</v>
      </c>
      <c r="AL134" s="29">
        <f>+'Cu1'!AL134</f>
        <v>0</v>
      </c>
      <c r="AM134" s="29">
        <f>+'Cu1'!AM134</f>
        <v>0</v>
      </c>
      <c r="AN134" s="29">
        <f>+'Cu1'!AN134</f>
        <v>0</v>
      </c>
      <c r="AO134" s="29">
        <f>+'Cu1'!AO134</f>
        <v>0</v>
      </c>
      <c r="AP134" s="29">
        <f>+'Cu1'!AP134</f>
        <v>0</v>
      </c>
      <c r="AQ134" s="29">
        <f>+'Cu1'!AQ134</f>
        <v>0</v>
      </c>
      <c r="AR134" s="29">
        <f>+'Cu1'!AR134</f>
        <v>0</v>
      </c>
      <c r="AS134" s="29">
        <f>+'Cu1'!AS134</f>
        <v>0</v>
      </c>
      <c r="AT134" s="29">
        <f>+'Cu1'!AT134</f>
        <v>0</v>
      </c>
      <c r="AU134" s="40">
        <f>+'Cu1'!AU134</f>
        <v>0</v>
      </c>
      <c r="AV134">
        <f>+'Cu1'!AV134</f>
        <v>0</v>
      </c>
      <c r="AW134">
        <f>+'Cu1'!AW134</f>
        <v>0</v>
      </c>
      <c r="AX134">
        <f>+'Cu1'!AX134</f>
        <v>0</v>
      </c>
      <c r="AY134">
        <f>+'Cu1'!AY134</f>
        <v>0</v>
      </c>
      <c r="AZ134">
        <f>+'Cu1'!AZ134</f>
        <v>0</v>
      </c>
      <c r="BA134">
        <f>+'Cu1'!BA134</f>
        <v>0</v>
      </c>
      <c r="BB134">
        <f>+'Cu1'!BB134</f>
        <v>0</v>
      </c>
      <c r="BC134">
        <f>+'Cu1'!BC134</f>
        <v>0</v>
      </c>
      <c r="BD134">
        <f>+'Cu1'!BD134</f>
        <v>0</v>
      </c>
      <c r="BE134">
        <f>+'Cu1'!BE134</f>
        <v>0</v>
      </c>
      <c r="BF134">
        <f>+'Cu1'!BF134</f>
        <v>0</v>
      </c>
      <c r="BG134">
        <f>+'Cu1'!BG134</f>
        <v>0</v>
      </c>
    </row>
    <row r="135" spans="1:65" hidden="1">
      <c r="A135" s="36">
        <f>+'Cu1'!A135</f>
        <v>86</v>
      </c>
      <c r="B135" s="35">
        <f>+'Cu1'!B135</f>
        <v>625</v>
      </c>
      <c r="C135" s="23" t="str">
        <f>+'Cu1'!C135</f>
        <v>DESHERBAT</v>
      </c>
      <c r="D135" s="23" t="str">
        <f>+'Cu1'!D135</f>
        <v>Preparació per desherbat amb motocultor</v>
      </c>
      <c r="E135" s="21">
        <f>+'Cu1'!E135</f>
        <v>2500</v>
      </c>
      <c r="F135" s="22">
        <f>+'Cu1'!F135</f>
        <v>0</v>
      </c>
      <c r="G135" s="22">
        <f>+'Cu1'!G135</f>
        <v>0.25</v>
      </c>
      <c r="H135" s="22">
        <f>+'Cu1'!H135</f>
        <v>0</v>
      </c>
      <c r="I135" s="22">
        <f>+'Cu1'!I135</f>
        <v>0</v>
      </c>
      <c r="J135" s="22">
        <f>+'Cu1'!J135</f>
        <v>0</v>
      </c>
      <c r="K135" s="22">
        <f>+'Cu1'!K135</f>
        <v>0</v>
      </c>
      <c r="L135" s="22">
        <f>+'Cu1'!L135</f>
        <v>0</v>
      </c>
      <c r="M135" s="22">
        <f>+'Cu1'!M135</f>
        <v>0</v>
      </c>
      <c r="N135" s="22">
        <f>+'Cu1'!N135</f>
        <v>0</v>
      </c>
      <c r="O135" s="23">
        <f>+'Cu1'!O135</f>
        <v>0</v>
      </c>
      <c r="P135" s="24">
        <f>+'Cu1'!P135</f>
        <v>0</v>
      </c>
      <c r="Q135" s="22">
        <f>+'Cu1'!Q135</f>
        <v>0</v>
      </c>
      <c r="R135" s="23">
        <f>+'Cu1'!R135</f>
        <v>0</v>
      </c>
      <c r="S135" s="23">
        <f>+'Cu1'!S135</f>
        <v>0</v>
      </c>
      <c r="T135" s="23">
        <f>+'Cu1'!T135</f>
        <v>0</v>
      </c>
      <c r="U135" s="23">
        <f>+'Cu1'!U135</f>
        <v>0</v>
      </c>
      <c r="V135" s="23">
        <f>+'Cu1'!V135</f>
        <v>0</v>
      </c>
      <c r="W135" s="23">
        <f>+'Cu1'!W135</f>
        <v>0</v>
      </c>
      <c r="X135" s="23">
        <f>+'Cu1'!X135</f>
        <v>0</v>
      </c>
      <c r="Y135" s="23">
        <f>+'Cu1'!Y135</f>
        <v>0</v>
      </c>
      <c r="Z135" s="22">
        <f>+'Cu1'!Z135</f>
        <v>0</v>
      </c>
      <c r="AA135" s="22">
        <f>+'Cu1'!AA135</f>
        <v>0</v>
      </c>
      <c r="AB135" s="23">
        <f>+'Cu1'!AB135</f>
        <v>0</v>
      </c>
      <c r="AC135" s="23">
        <f>+'Cu1'!AC135</f>
        <v>0</v>
      </c>
      <c r="AD135" s="23">
        <f>+'Cu1'!AD135</f>
        <v>0</v>
      </c>
      <c r="AE135" s="22">
        <f>+'Cu1'!AE135</f>
        <v>0</v>
      </c>
      <c r="AF135" s="22">
        <f>+'Cu1'!AF135</f>
        <v>0</v>
      </c>
      <c r="AG135" s="23">
        <f>+'Cu1'!AG135</f>
        <v>0</v>
      </c>
      <c r="AH135" s="23">
        <f>+'Cu1'!AH135</f>
        <v>0</v>
      </c>
      <c r="AI135" s="23">
        <f>+'Cu1'!AI135</f>
        <v>0</v>
      </c>
      <c r="AJ135" s="23">
        <f>+'Cu1'!AJ135</f>
        <v>0</v>
      </c>
      <c r="AK135" s="23">
        <f>+'Cu1'!AK135</f>
        <v>0</v>
      </c>
      <c r="AL135" s="23">
        <f>+'Cu1'!AL135</f>
        <v>0</v>
      </c>
      <c r="AM135" s="23">
        <f>+'Cu1'!AM135</f>
        <v>0</v>
      </c>
      <c r="AN135" s="23">
        <f>+'Cu1'!AN135</f>
        <v>0</v>
      </c>
      <c r="AO135" s="23">
        <f>+'Cu1'!AO135</f>
        <v>0</v>
      </c>
      <c r="AP135" s="23">
        <f>+'Cu1'!AP135</f>
        <v>0</v>
      </c>
      <c r="AQ135" s="23">
        <f>+'Cu1'!AQ135</f>
        <v>0</v>
      </c>
      <c r="AR135" s="23">
        <f>+'Cu1'!AR135</f>
        <v>0</v>
      </c>
      <c r="AS135" s="23">
        <f>+'Cu1'!AS135</f>
        <v>0</v>
      </c>
      <c r="AT135" s="23">
        <f>+'Cu1'!AT135</f>
        <v>0</v>
      </c>
      <c r="AU135" s="39">
        <f>+'Cu1'!AU135</f>
        <v>0</v>
      </c>
      <c r="AV135">
        <f>+'Cu1'!AV135</f>
        <v>0</v>
      </c>
      <c r="AW135">
        <f>+'Cu1'!AW135</f>
        <v>0</v>
      </c>
      <c r="AX135" s="40">
        <f>+'Cu1'!AX135</f>
        <v>0</v>
      </c>
      <c r="AY135">
        <f>+'Cu1'!AY135</f>
        <v>0</v>
      </c>
      <c r="AZ135">
        <f>+'Cu1'!AZ135</f>
        <v>0</v>
      </c>
      <c r="BA135">
        <f>+'Cu1'!BA135</f>
        <v>0</v>
      </c>
      <c r="BB135">
        <f>+'Cu1'!BB135</f>
        <v>0</v>
      </c>
      <c r="BC135">
        <f>+'Cu1'!BC135</f>
        <v>0</v>
      </c>
      <c r="BD135">
        <f>+'Cu1'!BD135</f>
        <v>0</v>
      </c>
      <c r="BE135">
        <f>+'Cu1'!BE135</f>
        <v>0</v>
      </c>
      <c r="BF135">
        <f>+'Cu1'!BF135</f>
        <v>0</v>
      </c>
      <c r="BG135">
        <f>+'Cu1'!BG135</f>
        <v>0</v>
      </c>
    </row>
    <row r="136" spans="1:65" hidden="1">
      <c r="A136" s="36">
        <f>+'Cu1'!A136</f>
        <v>87</v>
      </c>
      <c r="B136" s="36">
        <f>+'Cu1'!B136</f>
        <v>635</v>
      </c>
      <c r="C136" s="29" t="str">
        <f>+'Cu1'!C136</f>
        <v>DESHERBAT</v>
      </c>
      <c r="D136" s="29" t="str">
        <f>+'Cu1'!D136</f>
        <v>Preparació per desherbat amb motocultor (només part sense plàstic)</v>
      </c>
      <c r="E136" s="37">
        <f>+'Cu1'!E136</f>
        <v>2500</v>
      </c>
      <c r="F136" s="28">
        <f>+'Cu1'!F136</f>
        <v>0</v>
      </c>
      <c r="G136" s="28">
        <f>+'Cu1'!G136</f>
        <v>0.25</v>
      </c>
      <c r="H136" s="28">
        <f>+'Cu1'!H136</f>
        <v>0</v>
      </c>
      <c r="I136" s="28">
        <f>+'Cu1'!I136</f>
        <v>0</v>
      </c>
      <c r="J136" s="28">
        <f>+'Cu1'!J136</f>
        <v>0</v>
      </c>
      <c r="K136" s="28">
        <f>+'Cu1'!K136</f>
        <v>0</v>
      </c>
      <c r="L136" s="28">
        <f>+'Cu1'!L136</f>
        <v>0</v>
      </c>
      <c r="M136" s="28">
        <f>+'Cu1'!M136</f>
        <v>0</v>
      </c>
      <c r="N136" s="28">
        <f>+'Cu1'!N136</f>
        <v>0</v>
      </c>
      <c r="O136" s="29">
        <f>+'Cu1'!O136</f>
        <v>0</v>
      </c>
      <c r="P136" s="30">
        <f>+'Cu1'!P136</f>
        <v>0</v>
      </c>
      <c r="Q136" s="28">
        <f>+'Cu1'!Q136</f>
        <v>0</v>
      </c>
      <c r="R136" s="29">
        <f>+'Cu1'!R136</f>
        <v>0</v>
      </c>
      <c r="S136" s="29">
        <f>+'Cu1'!S136</f>
        <v>0</v>
      </c>
      <c r="T136" s="29">
        <f>+'Cu1'!T136</f>
        <v>0</v>
      </c>
      <c r="U136" s="29">
        <f>+'Cu1'!U136</f>
        <v>0</v>
      </c>
      <c r="V136" s="29">
        <f>+'Cu1'!V136</f>
        <v>0</v>
      </c>
      <c r="W136" s="29">
        <f>+'Cu1'!W136</f>
        <v>0</v>
      </c>
      <c r="X136" s="29">
        <f>+'Cu1'!X136</f>
        <v>0</v>
      </c>
      <c r="Y136" s="29">
        <f>+'Cu1'!Y136</f>
        <v>0</v>
      </c>
      <c r="Z136" s="28">
        <f>+'Cu1'!Z136</f>
        <v>0</v>
      </c>
      <c r="AA136" s="28">
        <f>+'Cu1'!AA136</f>
        <v>0</v>
      </c>
      <c r="AB136" s="29">
        <f>+'Cu1'!AB136</f>
        <v>0</v>
      </c>
      <c r="AC136" s="29">
        <f>+'Cu1'!AC136</f>
        <v>0</v>
      </c>
      <c r="AD136" s="29">
        <f>+'Cu1'!AD136</f>
        <v>0</v>
      </c>
      <c r="AE136" s="28">
        <f>+'Cu1'!AE136</f>
        <v>0</v>
      </c>
      <c r="AF136" s="28">
        <f>+'Cu1'!AF136</f>
        <v>0</v>
      </c>
      <c r="AG136" s="29">
        <f>+'Cu1'!AG136</f>
        <v>0</v>
      </c>
      <c r="AH136" s="29">
        <f>+'Cu1'!AH136</f>
        <v>0</v>
      </c>
      <c r="AI136" s="29">
        <f>+'Cu1'!AI136</f>
        <v>0</v>
      </c>
      <c r="AJ136" s="29">
        <f>+'Cu1'!AJ136</f>
        <v>0</v>
      </c>
      <c r="AK136" s="29">
        <f>+'Cu1'!AK136</f>
        <v>0</v>
      </c>
      <c r="AL136" s="29">
        <f>+'Cu1'!AL136</f>
        <v>0</v>
      </c>
      <c r="AM136" s="29">
        <f>+'Cu1'!AM136</f>
        <v>0</v>
      </c>
      <c r="AN136" s="29">
        <f>+'Cu1'!AN136</f>
        <v>0</v>
      </c>
      <c r="AO136" s="29">
        <f>+'Cu1'!AO136</f>
        <v>0</v>
      </c>
      <c r="AP136" s="29">
        <f>+'Cu1'!AP136</f>
        <v>0</v>
      </c>
      <c r="AQ136" s="29">
        <f>+'Cu1'!AQ136</f>
        <v>0</v>
      </c>
      <c r="AR136" s="29">
        <f>+'Cu1'!AR136</f>
        <v>0</v>
      </c>
      <c r="AS136" s="29">
        <f>+'Cu1'!AS136</f>
        <v>0</v>
      </c>
      <c r="AT136" s="29">
        <f>+'Cu1'!AT136</f>
        <v>0</v>
      </c>
      <c r="AU136" s="40">
        <f>+'Cu1'!AU136</f>
        <v>0</v>
      </c>
      <c r="AV136">
        <f>+'Cu1'!AV136</f>
        <v>0</v>
      </c>
      <c r="AW136">
        <f>+'Cu1'!AW136</f>
        <v>0</v>
      </c>
      <c r="AX136" s="40">
        <f>+'Cu1'!AX136</f>
        <v>0</v>
      </c>
      <c r="AY136">
        <f>+'Cu1'!AY136</f>
        <v>0</v>
      </c>
      <c r="AZ136">
        <f>+'Cu1'!AZ136</f>
        <v>0</v>
      </c>
      <c r="BA136">
        <f>+'Cu1'!BA136</f>
        <v>0</v>
      </c>
      <c r="BB136">
        <f>+'Cu1'!BB136</f>
        <v>0</v>
      </c>
      <c r="BC136">
        <f>+'Cu1'!BC136</f>
        <v>0</v>
      </c>
      <c r="BD136">
        <f>+'Cu1'!BD136</f>
        <v>0</v>
      </c>
      <c r="BE136">
        <f>+'Cu1'!BE136</f>
        <v>0</v>
      </c>
      <c r="BF136">
        <f>+'Cu1'!BF136</f>
        <v>0</v>
      </c>
      <c r="BG136">
        <f>+'Cu1'!BG136</f>
        <v>0</v>
      </c>
    </row>
    <row r="137" spans="1:65" hidden="1">
      <c r="A137" s="36">
        <f>+'Cu1'!A137</f>
        <v>88</v>
      </c>
      <c r="B137" s="35">
        <f>+'Cu1'!B137</f>
        <v>645</v>
      </c>
      <c r="C137" s="23" t="str">
        <f>+'Cu1'!C137</f>
        <v>DESHERBAT</v>
      </c>
      <c r="D137" s="23" t="str">
        <f>+'Cu1'!D137</f>
        <v>Preparació per desherbat manual 2,5h/1.000 m2</v>
      </c>
      <c r="E137" s="21">
        <f>+'Cu1'!E137</f>
        <v>2500</v>
      </c>
      <c r="F137" s="22">
        <f>+'Cu1'!F137</f>
        <v>0</v>
      </c>
      <c r="G137" s="22">
        <f>+'Cu1'!G137</f>
        <v>0</v>
      </c>
      <c r="H137" s="22">
        <f>+'Cu1'!H137</f>
        <v>0</v>
      </c>
      <c r="I137" s="22">
        <f>+'Cu1'!I137</f>
        <v>0</v>
      </c>
      <c r="J137" s="22">
        <f>+'Cu1'!J137</f>
        <v>0</v>
      </c>
      <c r="K137" s="22">
        <f>+'Cu1'!K137</f>
        <v>0</v>
      </c>
      <c r="L137" s="22">
        <f>+'Cu1'!L137</f>
        <v>0</v>
      </c>
      <c r="M137" s="22">
        <f>+'Cu1'!M137</f>
        <v>0</v>
      </c>
      <c r="N137" s="22">
        <f>+'Cu1'!N137</f>
        <v>0</v>
      </c>
      <c r="O137" s="23">
        <f>+'Cu1'!O137</f>
        <v>0</v>
      </c>
      <c r="P137" s="24">
        <f>+'Cu1'!P137</f>
        <v>0</v>
      </c>
      <c r="Q137" s="22">
        <f>+'Cu1'!Q137</f>
        <v>0</v>
      </c>
      <c r="R137" s="23">
        <f>+'Cu1'!R137</f>
        <v>0</v>
      </c>
      <c r="S137" s="23">
        <f>+'Cu1'!S137</f>
        <v>0</v>
      </c>
      <c r="T137" s="23">
        <f>+'Cu1'!T137</f>
        <v>0</v>
      </c>
      <c r="U137" s="23">
        <f>+'Cu1'!U137</f>
        <v>0</v>
      </c>
      <c r="V137" s="23">
        <f>+'Cu1'!V137</f>
        <v>0</v>
      </c>
      <c r="W137" s="23">
        <f>+'Cu1'!W137</f>
        <v>0</v>
      </c>
      <c r="X137" s="23">
        <f>+'Cu1'!X137</f>
        <v>0</v>
      </c>
      <c r="Y137" s="23">
        <f>+'Cu1'!Y137</f>
        <v>0</v>
      </c>
      <c r="Z137" s="22">
        <f>+'Cu1'!Z137</f>
        <v>0</v>
      </c>
      <c r="AA137" s="22">
        <f>+'Cu1'!AA137</f>
        <v>0</v>
      </c>
      <c r="AB137" s="23">
        <f>+'Cu1'!AB137</f>
        <v>0</v>
      </c>
      <c r="AC137" s="23">
        <f>+'Cu1'!AC137</f>
        <v>0</v>
      </c>
      <c r="AD137" s="23">
        <f>+'Cu1'!AD137</f>
        <v>0</v>
      </c>
      <c r="AE137" s="22">
        <f>+'Cu1'!AE137</f>
        <v>0</v>
      </c>
      <c r="AF137" s="22">
        <f>+'Cu1'!AF137</f>
        <v>0</v>
      </c>
      <c r="AG137" s="23">
        <f>+'Cu1'!AG137</f>
        <v>0</v>
      </c>
      <c r="AH137" s="23">
        <f>+'Cu1'!AH137</f>
        <v>0</v>
      </c>
      <c r="AI137" s="23">
        <f>+'Cu1'!AI137</f>
        <v>0</v>
      </c>
      <c r="AJ137" s="23">
        <f>+'Cu1'!AJ137</f>
        <v>0</v>
      </c>
      <c r="AK137" s="23">
        <f>+'Cu1'!AK137</f>
        <v>0</v>
      </c>
      <c r="AL137" s="23">
        <f>+'Cu1'!AL137</f>
        <v>0</v>
      </c>
      <c r="AM137" s="23">
        <f>+'Cu1'!AM137</f>
        <v>0</v>
      </c>
      <c r="AN137" s="23">
        <f>+'Cu1'!AN137</f>
        <v>0</v>
      </c>
      <c r="AO137" s="23">
        <f>+'Cu1'!AO137</f>
        <v>0</v>
      </c>
      <c r="AP137" s="23">
        <f>+'Cu1'!AP137</f>
        <v>0</v>
      </c>
      <c r="AQ137" s="23">
        <f>+'Cu1'!AQ137</f>
        <v>0</v>
      </c>
      <c r="AR137" s="23">
        <f>+'Cu1'!AR137</f>
        <v>0</v>
      </c>
      <c r="AS137" s="23">
        <f>+'Cu1'!AS137</f>
        <v>0</v>
      </c>
      <c r="AT137" s="23">
        <f>+'Cu1'!AT137</f>
        <v>0</v>
      </c>
      <c r="AU137" s="39">
        <f>+'Cu1'!AU137</f>
        <v>0</v>
      </c>
      <c r="AV137">
        <f>+'Cu1'!AV137</f>
        <v>0</v>
      </c>
      <c r="AW137">
        <f>+'Cu1'!AW137</f>
        <v>0</v>
      </c>
      <c r="AX137" s="40">
        <f>+'Cu1'!AX137</f>
        <v>0</v>
      </c>
      <c r="AY137">
        <f>+'Cu1'!AY137</f>
        <v>0</v>
      </c>
      <c r="AZ137">
        <f>+'Cu1'!AZ137</f>
        <v>0</v>
      </c>
      <c r="BA137">
        <f>+'Cu1'!BA137</f>
        <v>0</v>
      </c>
      <c r="BB137">
        <f>+'Cu1'!BB137</f>
        <v>0</v>
      </c>
      <c r="BC137">
        <f>+'Cu1'!BC137</f>
        <v>0</v>
      </c>
      <c r="BD137">
        <f>+'Cu1'!BD137</f>
        <v>0</v>
      </c>
      <c r="BE137">
        <f>+'Cu1'!BE137</f>
        <v>0</v>
      </c>
      <c r="BF137">
        <f>+'Cu1'!BF137</f>
        <v>0</v>
      </c>
      <c r="BG137">
        <f>+'Cu1'!BG137</f>
        <v>0</v>
      </c>
    </row>
    <row r="138" spans="1:65" hidden="1">
      <c r="A138" s="36">
        <f>+'Cu1'!A138</f>
        <v>89</v>
      </c>
      <c r="B138" s="36">
        <f>+'Cu1'!B138</f>
        <v>655</v>
      </c>
      <c r="C138" s="29" t="str">
        <f>+'Cu1'!C138</f>
        <v>DESHERBAT</v>
      </c>
      <c r="D138" s="29" t="str">
        <f>+'Cu1'!D138</f>
        <v>Preparació per desherbat manual 5h/1.000  m2</v>
      </c>
      <c r="E138" s="37">
        <f>+'Cu1'!E138</f>
        <v>2500</v>
      </c>
      <c r="F138" s="28">
        <f>+'Cu1'!F138</f>
        <v>0</v>
      </c>
      <c r="G138" s="28">
        <f>+'Cu1'!G138</f>
        <v>0</v>
      </c>
      <c r="H138" s="28">
        <f>+'Cu1'!H138</f>
        <v>0</v>
      </c>
      <c r="I138" s="28">
        <f>+'Cu1'!I138</f>
        <v>0</v>
      </c>
      <c r="J138" s="28">
        <f>+'Cu1'!J138</f>
        <v>0</v>
      </c>
      <c r="K138" s="28">
        <f>+'Cu1'!K138</f>
        <v>0</v>
      </c>
      <c r="L138" s="28">
        <f>+'Cu1'!L138</f>
        <v>0</v>
      </c>
      <c r="M138" s="28">
        <f>+'Cu1'!M138</f>
        <v>0</v>
      </c>
      <c r="N138" s="28">
        <f>+'Cu1'!N138</f>
        <v>0</v>
      </c>
      <c r="O138" s="29">
        <f>+'Cu1'!O138</f>
        <v>0</v>
      </c>
      <c r="P138" s="30">
        <f>+'Cu1'!P138</f>
        <v>0</v>
      </c>
      <c r="Q138" s="28">
        <f>+'Cu1'!Q138</f>
        <v>0</v>
      </c>
      <c r="R138" s="29">
        <f>+'Cu1'!R138</f>
        <v>0</v>
      </c>
      <c r="S138" s="29">
        <f>+'Cu1'!S138</f>
        <v>0</v>
      </c>
      <c r="T138" s="29">
        <f>+'Cu1'!T138</f>
        <v>0</v>
      </c>
      <c r="U138" s="29">
        <f>+'Cu1'!U138</f>
        <v>0</v>
      </c>
      <c r="V138" s="29">
        <f>+'Cu1'!V138</f>
        <v>0</v>
      </c>
      <c r="W138" s="29">
        <f>+'Cu1'!W138</f>
        <v>0</v>
      </c>
      <c r="X138" s="29">
        <f>+'Cu1'!X138</f>
        <v>0</v>
      </c>
      <c r="Y138" s="29">
        <f>+'Cu1'!Y138</f>
        <v>0</v>
      </c>
      <c r="Z138" s="28">
        <f>+'Cu1'!Z138</f>
        <v>0</v>
      </c>
      <c r="AA138" s="28">
        <f>+'Cu1'!AA138</f>
        <v>0</v>
      </c>
      <c r="AB138" s="29">
        <f>+'Cu1'!AB138</f>
        <v>0</v>
      </c>
      <c r="AC138" s="29">
        <f>+'Cu1'!AC138</f>
        <v>0</v>
      </c>
      <c r="AD138" s="29">
        <f>+'Cu1'!AD138</f>
        <v>0</v>
      </c>
      <c r="AE138" s="28">
        <f>+'Cu1'!AE138</f>
        <v>0</v>
      </c>
      <c r="AF138" s="28">
        <f>+'Cu1'!AF138</f>
        <v>0</v>
      </c>
      <c r="AG138" s="29">
        <f>+'Cu1'!AG138</f>
        <v>0</v>
      </c>
      <c r="AH138" s="29">
        <f>+'Cu1'!AH138</f>
        <v>0</v>
      </c>
      <c r="AI138" s="29">
        <f>+'Cu1'!AI138</f>
        <v>0</v>
      </c>
      <c r="AJ138" s="29">
        <f>+'Cu1'!AJ138</f>
        <v>0</v>
      </c>
      <c r="AK138" s="29">
        <f>+'Cu1'!AK138</f>
        <v>0</v>
      </c>
      <c r="AL138" s="29">
        <f>+'Cu1'!AL138</f>
        <v>0</v>
      </c>
      <c r="AM138" s="29">
        <f>+'Cu1'!AM138</f>
        <v>0</v>
      </c>
      <c r="AN138" s="29">
        <f>+'Cu1'!AN138</f>
        <v>0</v>
      </c>
      <c r="AO138" s="29">
        <f>+'Cu1'!AO138</f>
        <v>0</v>
      </c>
      <c r="AP138" s="29">
        <f>+'Cu1'!AP138</f>
        <v>0</v>
      </c>
      <c r="AQ138" s="29">
        <f>+'Cu1'!AQ138</f>
        <v>0</v>
      </c>
      <c r="AR138" s="29">
        <f>+'Cu1'!AR138</f>
        <v>0</v>
      </c>
      <c r="AS138" s="29">
        <f>+'Cu1'!AS138</f>
        <v>0</v>
      </c>
      <c r="AT138" s="29">
        <f>+'Cu1'!AT138</f>
        <v>0</v>
      </c>
      <c r="AU138" s="40">
        <f>+'Cu1'!AU138</f>
        <v>0</v>
      </c>
      <c r="AV138">
        <f>+'Cu1'!AV138</f>
        <v>0</v>
      </c>
      <c r="AW138">
        <f>+'Cu1'!AW138</f>
        <v>0</v>
      </c>
      <c r="AX138">
        <f>+'Cu1'!AX138</f>
        <v>0</v>
      </c>
      <c r="AY138">
        <f>+'Cu1'!AY138</f>
        <v>0</v>
      </c>
      <c r="AZ138">
        <f>+'Cu1'!AZ138</f>
        <v>0</v>
      </c>
      <c r="BA138">
        <f>+'Cu1'!BA138</f>
        <v>0</v>
      </c>
      <c r="BB138">
        <f>+'Cu1'!BB138</f>
        <v>0</v>
      </c>
      <c r="BC138">
        <f>+'Cu1'!BC138</f>
        <v>0</v>
      </c>
      <c r="BD138">
        <f>+'Cu1'!BD138</f>
        <v>0</v>
      </c>
      <c r="BE138">
        <f>+'Cu1'!BE138</f>
        <v>0</v>
      </c>
      <c r="BF138">
        <f>+'Cu1'!BF138</f>
        <v>0</v>
      </c>
      <c r="BG138">
        <f>+'Cu1'!BG138</f>
        <v>0</v>
      </c>
    </row>
    <row r="139" spans="1:65" hidden="1">
      <c r="A139" s="36">
        <f>+'Cu1'!A139</f>
        <v>90</v>
      </c>
      <c r="B139" s="35">
        <f>+'Cu1'!B139</f>
        <v>665</v>
      </c>
      <c r="C139" s="23" t="str">
        <f>+'Cu1'!C139</f>
        <v>DESHERBAT</v>
      </c>
      <c r="D139" s="23" t="str">
        <f>+'Cu1'!D139</f>
        <v>Preparació per desherbat manual 6,5h/1.000  m2</v>
      </c>
      <c r="E139" s="21">
        <f>+'Cu1'!E139</f>
        <v>2500</v>
      </c>
      <c r="F139" s="22">
        <f>+'Cu1'!F139</f>
        <v>0</v>
      </c>
      <c r="G139" s="22">
        <f>+'Cu1'!G139</f>
        <v>0</v>
      </c>
      <c r="H139" s="22">
        <f>+'Cu1'!H139</f>
        <v>0</v>
      </c>
      <c r="I139" s="22">
        <f>+'Cu1'!I139</f>
        <v>0</v>
      </c>
      <c r="J139" s="22">
        <f>+'Cu1'!J139</f>
        <v>0</v>
      </c>
      <c r="K139" s="22">
        <f>+'Cu1'!K139</f>
        <v>0</v>
      </c>
      <c r="L139" s="22">
        <f>+'Cu1'!L139</f>
        <v>0</v>
      </c>
      <c r="M139" s="22">
        <f>+'Cu1'!M139</f>
        <v>0</v>
      </c>
      <c r="N139" s="22">
        <f>+'Cu1'!N139</f>
        <v>0</v>
      </c>
      <c r="O139" s="23">
        <f>+'Cu1'!O139</f>
        <v>0</v>
      </c>
      <c r="P139" s="24">
        <f>+'Cu1'!P139</f>
        <v>0</v>
      </c>
      <c r="Q139" s="22">
        <f>+'Cu1'!Q139</f>
        <v>0</v>
      </c>
      <c r="R139" s="23">
        <f>+'Cu1'!R139</f>
        <v>0</v>
      </c>
      <c r="S139" s="23">
        <f>+'Cu1'!S139</f>
        <v>0</v>
      </c>
      <c r="T139" s="23">
        <f>+'Cu1'!T139</f>
        <v>0</v>
      </c>
      <c r="U139" s="23">
        <f>+'Cu1'!U139</f>
        <v>0</v>
      </c>
      <c r="V139" s="23">
        <f>+'Cu1'!V139</f>
        <v>0</v>
      </c>
      <c r="W139" s="23">
        <f>+'Cu1'!W139</f>
        <v>0</v>
      </c>
      <c r="X139" s="23">
        <f>+'Cu1'!X139</f>
        <v>0</v>
      </c>
      <c r="Y139" s="23">
        <f>+'Cu1'!Y139</f>
        <v>0</v>
      </c>
      <c r="Z139" s="22">
        <f>+'Cu1'!Z139</f>
        <v>0</v>
      </c>
      <c r="AA139" s="22">
        <f>+'Cu1'!AA139</f>
        <v>0</v>
      </c>
      <c r="AB139" s="23">
        <f>+'Cu1'!AB139</f>
        <v>0</v>
      </c>
      <c r="AC139" s="23">
        <f>+'Cu1'!AC139</f>
        <v>0</v>
      </c>
      <c r="AD139" s="23">
        <f>+'Cu1'!AD139</f>
        <v>0</v>
      </c>
      <c r="AE139" s="22">
        <f>+'Cu1'!AE139</f>
        <v>0</v>
      </c>
      <c r="AF139" s="22">
        <f>+'Cu1'!AF139</f>
        <v>0</v>
      </c>
      <c r="AG139" s="23">
        <f>+'Cu1'!AG139</f>
        <v>0</v>
      </c>
      <c r="AH139" s="23">
        <f>+'Cu1'!AH139</f>
        <v>0</v>
      </c>
      <c r="AI139" s="23">
        <f>+'Cu1'!AI139</f>
        <v>0</v>
      </c>
      <c r="AJ139" s="23">
        <f>+'Cu1'!AJ139</f>
        <v>0</v>
      </c>
      <c r="AK139" s="23">
        <f>+'Cu1'!AK139</f>
        <v>0</v>
      </c>
      <c r="AL139" s="23">
        <f>+'Cu1'!AL139</f>
        <v>0</v>
      </c>
      <c r="AM139" s="23">
        <f>+'Cu1'!AM139</f>
        <v>0</v>
      </c>
      <c r="AN139" s="23">
        <f>+'Cu1'!AN139</f>
        <v>0</v>
      </c>
      <c r="AO139" s="23">
        <f>+'Cu1'!AO139</f>
        <v>0</v>
      </c>
      <c r="AP139" s="23">
        <f>+'Cu1'!AP139</f>
        <v>0</v>
      </c>
      <c r="AQ139" s="23">
        <f>+'Cu1'!AQ139</f>
        <v>0</v>
      </c>
      <c r="AR139" s="23">
        <f>+'Cu1'!AR139</f>
        <v>0</v>
      </c>
      <c r="AS139" s="23">
        <f>+'Cu1'!AS139</f>
        <v>0</v>
      </c>
      <c r="AT139" s="23">
        <f>+'Cu1'!AT139</f>
        <v>0</v>
      </c>
      <c r="AU139" s="39">
        <f>+'Cu1'!AU139</f>
        <v>0</v>
      </c>
      <c r="AV139">
        <f>+'Cu1'!AV139</f>
        <v>0</v>
      </c>
      <c r="AW139">
        <f>+'Cu1'!AW139</f>
        <v>0</v>
      </c>
      <c r="AX139">
        <f>+'Cu1'!AX139</f>
        <v>0</v>
      </c>
      <c r="AY139">
        <f>+'Cu1'!AY139</f>
        <v>0</v>
      </c>
      <c r="AZ139">
        <f>+'Cu1'!AZ139</f>
        <v>0</v>
      </c>
      <c r="BA139">
        <f>+'Cu1'!BA139</f>
        <v>0</v>
      </c>
      <c r="BB139">
        <f>+'Cu1'!BB139</f>
        <v>0</v>
      </c>
      <c r="BC139">
        <f>+'Cu1'!BC139</f>
        <v>0</v>
      </c>
      <c r="BD139">
        <f>+'Cu1'!BD139</f>
        <v>0</v>
      </c>
      <c r="BE139">
        <f>+'Cu1'!BE139</f>
        <v>0</v>
      </c>
      <c r="BF139">
        <f>+'Cu1'!BF139</f>
        <v>0</v>
      </c>
      <c r="BG139">
        <f>+'Cu1'!BG139</f>
        <v>0</v>
      </c>
    </row>
    <row r="140" spans="1:65" hidden="1">
      <c r="A140" s="36">
        <f>+'Cu1'!A140</f>
        <v>91</v>
      </c>
      <c r="B140" s="36">
        <f>+'Cu1'!B140</f>
        <v>675</v>
      </c>
      <c r="C140" s="29" t="str">
        <f>+'Cu1'!C140</f>
        <v>DESHERBAT</v>
      </c>
      <c r="D140" s="29" t="str">
        <f>+'Cu1'!D140</f>
        <v>Preparació per calçar-desherbar</v>
      </c>
      <c r="E140" s="37">
        <f>+'Cu1'!E140</f>
        <v>2500</v>
      </c>
      <c r="F140" s="28">
        <f>+'Cu1'!F140</f>
        <v>0</v>
      </c>
      <c r="G140" s="28">
        <f>+'Cu1'!G140</f>
        <v>0.5</v>
      </c>
      <c r="H140" s="28">
        <f>+'Cu1'!H140</f>
        <v>0</v>
      </c>
      <c r="I140" s="28">
        <f>+'Cu1'!I140</f>
        <v>0</v>
      </c>
      <c r="J140" s="28">
        <f>+'Cu1'!J140</f>
        <v>0</v>
      </c>
      <c r="K140" s="28">
        <f>+'Cu1'!K140</f>
        <v>0</v>
      </c>
      <c r="L140" s="28">
        <f>+'Cu1'!L140</f>
        <v>0</v>
      </c>
      <c r="M140" s="28">
        <f>+'Cu1'!M140</f>
        <v>0</v>
      </c>
      <c r="N140" s="28">
        <f>+'Cu1'!N140</f>
        <v>0</v>
      </c>
      <c r="O140" s="29">
        <f>+'Cu1'!O140</f>
        <v>0</v>
      </c>
      <c r="P140" s="30">
        <f>+'Cu1'!P140</f>
        <v>0</v>
      </c>
      <c r="Q140" s="28">
        <f>+'Cu1'!Q140</f>
        <v>0.5</v>
      </c>
      <c r="R140" s="29">
        <f>+'Cu1'!R140</f>
        <v>0</v>
      </c>
      <c r="S140" s="29">
        <f>+'Cu1'!S140</f>
        <v>0</v>
      </c>
      <c r="T140" s="29">
        <f>+'Cu1'!T140</f>
        <v>0</v>
      </c>
      <c r="U140" s="29">
        <f>+'Cu1'!U140</f>
        <v>0</v>
      </c>
      <c r="V140" s="29">
        <f>+'Cu1'!V140</f>
        <v>0</v>
      </c>
      <c r="W140" s="29">
        <f>+'Cu1'!W140</f>
        <v>0</v>
      </c>
      <c r="X140" s="29">
        <f>+'Cu1'!X140</f>
        <v>0</v>
      </c>
      <c r="Y140" s="29">
        <f>+'Cu1'!Y140</f>
        <v>0</v>
      </c>
      <c r="Z140" s="28">
        <f>+'Cu1'!Z140</f>
        <v>0</v>
      </c>
      <c r="AA140" s="28">
        <f>+'Cu1'!AA140</f>
        <v>0</v>
      </c>
      <c r="AB140" s="29">
        <f>+'Cu1'!AB140</f>
        <v>0</v>
      </c>
      <c r="AC140" s="29">
        <f>+'Cu1'!AC140</f>
        <v>0</v>
      </c>
      <c r="AD140" s="29">
        <f>+'Cu1'!AD140</f>
        <v>0</v>
      </c>
      <c r="AE140" s="28">
        <f>+'Cu1'!AE140</f>
        <v>0</v>
      </c>
      <c r="AF140" s="28">
        <f>+'Cu1'!AF140</f>
        <v>0</v>
      </c>
      <c r="AG140" s="29">
        <f>+'Cu1'!AG140</f>
        <v>0</v>
      </c>
      <c r="AH140" s="29">
        <f>+'Cu1'!AH140</f>
        <v>0</v>
      </c>
      <c r="AI140" s="29">
        <f>+'Cu1'!AI140</f>
        <v>0</v>
      </c>
      <c r="AJ140" s="29">
        <f>+'Cu1'!AJ140</f>
        <v>0</v>
      </c>
      <c r="AK140" s="29">
        <f>+'Cu1'!AK140</f>
        <v>0</v>
      </c>
      <c r="AL140" s="29">
        <f>+'Cu1'!AL140</f>
        <v>0</v>
      </c>
      <c r="AM140" s="29">
        <f>+'Cu1'!AM140</f>
        <v>0</v>
      </c>
      <c r="AN140" s="29">
        <f>+'Cu1'!AN140</f>
        <v>0</v>
      </c>
      <c r="AO140" s="29">
        <f>+'Cu1'!AO140</f>
        <v>0</v>
      </c>
      <c r="AP140" s="29">
        <f>+'Cu1'!AP140</f>
        <v>0</v>
      </c>
      <c r="AQ140" s="29">
        <f>+'Cu1'!AQ140</f>
        <v>0</v>
      </c>
      <c r="AR140" s="29">
        <f>+'Cu1'!AR140</f>
        <v>0</v>
      </c>
      <c r="AS140" s="29">
        <f>+'Cu1'!AS140</f>
        <v>0</v>
      </c>
      <c r="AT140" s="29">
        <f>+'Cu1'!AT140</f>
        <v>0</v>
      </c>
      <c r="AU140" s="40">
        <f>+'Cu1'!AU140</f>
        <v>0</v>
      </c>
      <c r="AV140">
        <f>+'Cu1'!AV140</f>
        <v>0</v>
      </c>
      <c r="AW140">
        <f>+'Cu1'!AW140</f>
        <v>0</v>
      </c>
      <c r="AX140">
        <f>+'Cu1'!AX140</f>
        <v>0</v>
      </c>
      <c r="AY140">
        <f>+'Cu1'!AY140</f>
        <v>0</v>
      </c>
      <c r="AZ140">
        <f>+'Cu1'!AZ140</f>
        <v>0</v>
      </c>
      <c r="BA140">
        <f>+'Cu1'!BA140</f>
        <v>0</v>
      </c>
      <c r="BB140">
        <f>+'Cu1'!BB140</f>
        <v>0</v>
      </c>
      <c r="BC140">
        <f>+'Cu1'!BC140</f>
        <v>0</v>
      </c>
      <c r="BD140">
        <f>+'Cu1'!BD140</f>
        <v>0</v>
      </c>
      <c r="BE140">
        <f>+'Cu1'!BE140</f>
        <v>0</v>
      </c>
      <c r="BF140">
        <f>+'Cu1'!BF140</f>
        <v>0</v>
      </c>
      <c r="BG140">
        <f>+'Cu1'!BG140</f>
        <v>0</v>
      </c>
    </row>
    <row r="141" spans="1:65" hidden="1">
      <c r="A141" s="36">
        <f>+'Cu1'!A141</f>
        <v>92</v>
      </c>
      <c r="B141" s="35">
        <f>+'Cu1'!B141</f>
        <v>685</v>
      </c>
      <c r="C141" s="23" t="str">
        <f>+'Cu1'!C141</f>
        <v>DESHERBAT</v>
      </c>
      <c r="D141" s="23" t="str">
        <f>+'Cu1'!D141</f>
        <v>Preparació per col·locar plàstic a mà</v>
      </c>
      <c r="E141" s="21">
        <f>+'Cu1'!E141</f>
        <v>2500</v>
      </c>
      <c r="F141" s="22">
        <f>+'Cu1'!F141</f>
        <v>0</v>
      </c>
      <c r="G141" s="22">
        <f>+'Cu1'!G141</f>
        <v>0</v>
      </c>
      <c r="H141" s="22">
        <f>+'Cu1'!H141</f>
        <v>0</v>
      </c>
      <c r="I141" s="22">
        <f>+'Cu1'!I141</f>
        <v>0</v>
      </c>
      <c r="J141" s="22">
        <f>+'Cu1'!J141</f>
        <v>0</v>
      </c>
      <c r="K141" s="22">
        <f>+'Cu1'!K141</f>
        <v>0</v>
      </c>
      <c r="L141" s="22">
        <f>+'Cu1'!L141</f>
        <v>0</v>
      </c>
      <c r="M141" s="22">
        <f>+'Cu1'!M141</f>
        <v>0</v>
      </c>
      <c r="N141" s="22">
        <f>+'Cu1'!N141</f>
        <v>0</v>
      </c>
      <c r="O141" s="23">
        <f>+'Cu1'!O141</f>
        <v>0</v>
      </c>
      <c r="P141" s="24">
        <f>+'Cu1'!P141</f>
        <v>0</v>
      </c>
      <c r="Q141" s="22">
        <f>+'Cu1'!Q141</f>
        <v>0</v>
      </c>
      <c r="R141" s="23">
        <f>+'Cu1'!R141</f>
        <v>0</v>
      </c>
      <c r="S141" s="23">
        <f>+'Cu1'!S141</f>
        <v>0</v>
      </c>
      <c r="T141" s="23">
        <f>+'Cu1'!T141</f>
        <v>0</v>
      </c>
      <c r="U141" s="23">
        <f>+'Cu1'!U141</f>
        <v>0</v>
      </c>
      <c r="V141" s="23">
        <f>+'Cu1'!V141</f>
        <v>0</v>
      </c>
      <c r="W141" s="23">
        <f>+'Cu1'!W141</f>
        <v>0</v>
      </c>
      <c r="X141" s="23">
        <f>+'Cu1'!X141</f>
        <v>0</v>
      </c>
      <c r="Y141" s="23">
        <f>+'Cu1'!Y141</f>
        <v>0</v>
      </c>
      <c r="Z141" s="22">
        <f>+'Cu1'!Z141</f>
        <v>0</v>
      </c>
      <c r="AA141" s="22">
        <f>+'Cu1'!AA141</f>
        <v>0</v>
      </c>
      <c r="AB141" s="23">
        <f>+'Cu1'!AB141</f>
        <v>0</v>
      </c>
      <c r="AC141" s="23">
        <f>+'Cu1'!AC141</f>
        <v>0</v>
      </c>
      <c r="AD141" s="23">
        <f>+'Cu1'!AD141</f>
        <v>0</v>
      </c>
      <c r="AE141" s="22">
        <f>+'Cu1'!AE141</f>
        <v>0</v>
      </c>
      <c r="AF141" s="22">
        <f>+'Cu1'!AF141</f>
        <v>0</v>
      </c>
      <c r="AG141" s="23">
        <f>+'Cu1'!AG141</f>
        <v>0</v>
      </c>
      <c r="AH141" s="23">
        <f>+'Cu1'!AH141</f>
        <v>0</v>
      </c>
      <c r="AI141" s="23">
        <f>+'Cu1'!AI141</f>
        <v>0</v>
      </c>
      <c r="AJ141" s="23">
        <f>+'Cu1'!AJ141</f>
        <v>0</v>
      </c>
      <c r="AK141" s="23">
        <f>+'Cu1'!AK141</f>
        <v>0</v>
      </c>
      <c r="AL141" s="23">
        <f>+'Cu1'!AL141</f>
        <v>0</v>
      </c>
      <c r="AM141" s="23">
        <f>+'Cu1'!AM141</f>
        <v>0</v>
      </c>
      <c r="AN141" s="23">
        <f>+'Cu1'!AN141</f>
        <v>0</v>
      </c>
      <c r="AO141" s="23">
        <f>+'Cu1'!AO141</f>
        <v>0</v>
      </c>
      <c r="AP141" s="23">
        <f>+'Cu1'!AP141</f>
        <v>0</v>
      </c>
      <c r="AQ141" s="23">
        <f>+'Cu1'!AQ141</f>
        <v>0</v>
      </c>
      <c r="AR141" s="23">
        <f>+'Cu1'!AR141</f>
        <v>0</v>
      </c>
      <c r="AS141" s="23">
        <f>+'Cu1'!AS141</f>
        <v>0</v>
      </c>
      <c r="AT141" s="23">
        <f>+'Cu1'!AT141</f>
        <v>0</v>
      </c>
      <c r="AU141" s="39">
        <f>+'Cu1'!AU141</f>
        <v>0</v>
      </c>
      <c r="AV141">
        <f>+'Cu1'!AV141</f>
        <v>0</v>
      </c>
      <c r="AW141">
        <f>+'Cu1'!AW141</f>
        <v>0</v>
      </c>
      <c r="AX141">
        <f>+'Cu1'!AX141</f>
        <v>0</v>
      </c>
      <c r="AY141">
        <f>+'Cu1'!AY141</f>
        <v>0</v>
      </c>
      <c r="AZ141">
        <f>+'Cu1'!AZ141</f>
        <v>0</v>
      </c>
      <c r="BA141">
        <f>+'Cu1'!BA141</f>
        <v>0</v>
      </c>
      <c r="BB141">
        <f>+'Cu1'!BB141</f>
        <v>0</v>
      </c>
      <c r="BC141">
        <f>+'Cu1'!BC141</f>
        <v>0</v>
      </c>
      <c r="BD141">
        <f>+'Cu1'!BD141</f>
        <v>0</v>
      </c>
      <c r="BE141">
        <f>+'Cu1'!BE141</f>
        <v>0</v>
      </c>
      <c r="BF141">
        <f>+'Cu1'!BF141</f>
        <v>0</v>
      </c>
      <c r="BG141">
        <f>+'Cu1'!BG141</f>
        <v>0</v>
      </c>
    </row>
    <row r="142" spans="1:65" hidden="1">
      <c r="A142" s="36">
        <f>+'Cu1'!A142</f>
        <v>93</v>
      </c>
      <c r="B142" s="36">
        <f>+'Cu1'!B142</f>
        <v>715</v>
      </c>
      <c r="C142" s="29" t="str">
        <f>+'Cu1'!C142</f>
        <v xml:space="preserve">ALTRES OPERACIONS </v>
      </c>
      <c r="D142" s="29" t="str">
        <f>+'Cu1'!D142</f>
        <v>Preparació per clavar i lligar canyes manual</v>
      </c>
      <c r="E142" s="37">
        <f>+'Cu1'!E142</f>
        <v>2500</v>
      </c>
      <c r="F142" s="28">
        <f>+'Cu1'!F142</f>
        <v>0</v>
      </c>
      <c r="G142" s="28">
        <f>+'Cu1'!G142</f>
        <v>0</v>
      </c>
      <c r="H142" s="28">
        <f>+'Cu1'!H142</f>
        <v>0</v>
      </c>
      <c r="I142" s="28">
        <f>+'Cu1'!I142</f>
        <v>0</v>
      </c>
      <c r="J142" s="28">
        <f>+'Cu1'!J142</f>
        <v>0</v>
      </c>
      <c r="K142" s="28">
        <f>+'Cu1'!K142</f>
        <v>0</v>
      </c>
      <c r="L142" s="28">
        <f>+'Cu1'!L142</f>
        <v>0</v>
      </c>
      <c r="M142" s="28">
        <f>+'Cu1'!M142</f>
        <v>0</v>
      </c>
      <c r="N142" s="28">
        <f>+'Cu1'!N142</f>
        <v>0</v>
      </c>
      <c r="O142" s="29">
        <f>+'Cu1'!O142</f>
        <v>0</v>
      </c>
      <c r="P142" s="30">
        <f>+'Cu1'!P142</f>
        <v>0</v>
      </c>
      <c r="Q142" s="28">
        <f>+'Cu1'!Q142</f>
        <v>0</v>
      </c>
      <c r="R142" s="29">
        <f>+'Cu1'!R142</f>
        <v>0</v>
      </c>
      <c r="S142" s="29">
        <f>+'Cu1'!S142</f>
        <v>0</v>
      </c>
      <c r="T142" s="29">
        <f>+'Cu1'!T142</f>
        <v>0</v>
      </c>
      <c r="U142" s="29">
        <f>+'Cu1'!U142</f>
        <v>0</v>
      </c>
      <c r="V142" s="29">
        <f>+'Cu1'!V142</f>
        <v>0</v>
      </c>
      <c r="W142" s="29">
        <f>+'Cu1'!W142</f>
        <v>0</v>
      </c>
      <c r="X142" s="29">
        <f>+'Cu1'!X142</f>
        <v>0</v>
      </c>
      <c r="Y142" s="29">
        <f>+'Cu1'!Y142</f>
        <v>0</v>
      </c>
      <c r="Z142" s="28">
        <f>+'Cu1'!Z142</f>
        <v>0</v>
      </c>
      <c r="AA142" s="28">
        <f>+'Cu1'!AA142</f>
        <v>0</v>
      </c>
      <c r="AB142" s="29">
        <f>+'Cu1'!AB142</f>
        <v>0</v>
      </c>
      <c r="AC142" s="29">
        <f>+'Cu1'!AC142</f>
        <v>0</v>
      </c>
      <c r="AD142" s="29">
        <f>+'Cu1'!AD142</f>
        <v>0</v>
      </c>
      <c r="AE142" s="28">
        <f>+'Cu1'!AE142</f>
        <v>0</v>
      </c>
      <c r="AF142" s="28">
        <f>+'Cu1'!AF142</f>
        <v>0</v>
      </c>
      <c r="AG142" s="29">
        <f>+'Cu1'!AG142</f>
        <v>0</v>
      </c>
      <c r="AH142" s="29">
        <f>+'Cu1'!AH142</f>
        <v>0</v>
      </c>
      <c r="AI142" s="29">
        <f>+'Cu1'!AI142</f>
        <v>0</v>
      </c>
      <c r="AJ142" s="29">
        <f>+'Cu1'!AJ142</f>
        <v>0</v>
      </c>
      <c r="AK142" s="29">
        <f>+'Cu1'!AK142</f>
        <v>0</v>
      </c>
      <c r="AL142" s="29">
        <f>+'Cu1'!AL142</f>
        <v>0</v>
      </c>
      <c r="AM142" s="29">
        <f>+'Cu1'!AM142</f>
        <v>0</v>
      </c>
      <c r="AN142" s="29">
        <f>+'Cu1'!AN142</f>
        <v>0</v>
      </c>
      <c r="AO142" s="29">
        <f>+'Cu1'!AO142</f>
        <v>0</v>
      </c>
      <c r="AP142" s="29">
        <f>+'Cu1'!AP142</f>
        <v>0</v>
      </c>
      <c r="AQ142" s="29">
        <f>+'Cu1'!AQ142</f>
        <v>0</v>
      </c>
      <c r="AR142" s="29">
        <f>+'Cu1'!AR142</f>
        <v>0</v>
      </c>
      <c r="AS142" s="29">
        <f>+'Cu1'!AS142</f>
        <v>0</v>
      </c>
      <c r="AT142" s="29">
        <f>+'Cu1'!AT142</f>
        <v>0</v>
      </c>
      <c r="AU142" s="40">
        <f>+'Cu1'!AU142</f>
        <v>0</v>
      </c>
      <c r="AV142">
        <f>+'Cu1'!AV142</f>
        <v>0</v>
      </c>
      <c r="AW142">
        <f>+'Cu1'!AW142</f>
        <v>0</v>
      </c>
      <c r="AX142" s="40">
        <f>+'Cu1'!AX142</f>
        <v>0</v>
      </c>
      <c r="AY142" s="40">
        <f>+'Cu1'!AY142</f>
        <v>0</v>
      </c>
      <c r="AZ142" s="40">
        <f>+'Cu1'!AZ142</f>
        <v>0</v>
      </c>
      <c r="BA142" s="40">
        <f>+'Cu1'!BA142</f>
        <v>0</v>
      </c>
      <c r="BB142" s="40">
        <f>+'Cu1'!BB142</f>
        <v>0</v>
      </c>
      <c r="BC142" s="40">
        <f>+'Cu1'!BC142</f>
        <v>0</v>
      </c>
      <c r="BD142" s="40">
        <f>+'Cu1'!BD142</f>
        <v>0</v>
      </c>
      <c r="BE142" s="40">
        <f>+'Cu1'!BE142</f>
        <v>0</v>
      </c>
      <c r="BF142" s="40">
        <f>+'Cu1'!BF142</f>
        <v>0</v>
      </c>
      <c r="BG142" s="40">
        <f>+'Cu1'!BG142</f>
        <v>0</v>
      </c>
      <c r="BH142" s="40"/>
      <c r="BI142" s="40"/>
      <c r="BJ142" s="40"/>
      <c r="BK142" s="40"/>
      <c r="BL142" s="40"/>
      <c r="BM142" s="40"/>
    </row>
    <row r="143" spans="1:65" hidden="1">
      <c r="A143" s="36">
        <f>+'Cu1'!A143</f>
        <v>94</v>
      </c>
      <c r="B143" s="35">
        <f>+'Cu1'!B143</f>
        <v>725</v>
      </c>
      <c r="C143" s="23" t="str">
        <f>+'Cu1'!C143</f>
        <v xml:space="preserve">ALTRES OPERACIONS </v>
      </c>
      <c r="D143" s="23" t="str">
        <f>+'Cu1'!D143</f>
        <v>Preparació per esporgar i lligar tomaqueres</v>
      </c>
      <c r="E143" s="21">
        <f>+'Cu1'!E143</f>
        <v>2500</v>
      </c>
      <c r="F143" s="22">
        <f>+'Cu1'!F143</f>
        <v>0</v>
      </c>
      <c r="G143" s="22">
        <f>+'Cu1'!G143</f>
        <v>0</v>
      </c>
      <c r="H143" s="22">
        <f>+'Cu1'!H143</f>
        <v>0</v>
      </c>
      <c r="I143" s="22">
        <f>+'Cu1'!I143</f>
        <v>0</v>
      </c>
      <c r="J143" s="22">
        <f>+'Cu1'!J143</f>
        <v>0</v>
      </c>
      <c r="K143" s="22">
        <f>+'Cu1'!K143</f>
        <v>0</v>
      </c>
      <c r="L143" s="22">
        <f>+'Cu1'!L143</f>
        <v>0</v>
      </c>
      <c r="M143" s="22">
        <f>+'Cu1'!M143</f>
        <v>0</v>
      </c>
      <c r="N143" s="22">
        <f>+'Cu1'!N143</f>
        <v>0</v>
      </c>
      <c r="O143" s="23">
        <f>+'Cu1'!O143</f>
        <v>0</v>
      </c>
      <c r="P143" s="24">
        <f>+'Cu1'!P143</f>
        <v>0</v>
      </c>
      <c r="Q143" s="22">
        <f>+'Cu1'!Q143</f>
        <v>0</v>
      </c>
      <c r="R143" s="23">
        <f>+'Cu1'!R143</f>
        <v>0</v>
      </c>
      <c r="S143" s="23">
        <f>+'Cu1'!S143</f>
        <v>0</v>
      </c>
      <c r="T143" s="23">
        <f>+'Cu1'!T143</f>
        <v>0</v>
      </c>
      <c r="U143" s="23">
        <f>+'Cu1'!U143</f>
        <v>0</v>
      </c>
      <c r="V143" s="23">
        <f>+'Cu1'!V143</f>
        <v>0</v>
      </c>
      <c r="W143" s="23">
        <f>+'Cu1'!W143</f>
        <v>0</v>
      </c>
      <c r="X143" s="23">
        <f>+'Cu1'!X143</f>
        <v>0</v>
      </c>
      <c r="Y143" s="23">
        <f>+'Cu1'!Y143</f>
        <v>0</v>
      </c>
      <c r="Z143" s="22">
        <f>+'Cu1'!Z143</f>
        <v>0</v>
      </c>
      <c r="AA143" s="22">
        <f>+'Cu1'!AA143</f>
        <v>0</v>
      </c>
      <c r="AB143" s="23">
        <f>+'Cu1'!AB143</f>
        <v>0</v>
      </c>
      <c r="AC143" s="23">
        <f>+'Cu1'!AC143</f>
        <v>0</v>
      </c>
      <c r="AD143" s="23">
        <f>+'Cu1'!AD143</f>
        <v>0</v>
      </c>
      <c r="AE143" s="22">
        <f>+'Cu1'!AE143</f>
        <v>0</v>
      </c>
      <c r="AF143" s="22">
        <f>+'Cu1'!AF143</f>
        <v>0</v>
      </c>
      <c r="AG143" s="23">
        <f>+'Cu1'!AG143</f>
        <v>0</v>
      </c>
      <c r="AH143" s="23">
        <f>+'Cu1'!AH143</f>
        <v>0</v>
      </c>
      <c r="AI143" s="23">
        <f>+'Cu1'!AI143</f>
        <v>0</v>
      </c>
      <c r="AJ143" s="23">
        <f>+'Cu1'!AJ143</f>
        <v>0</v>
      </c>
      <c r="AK143" s="23">
        <f>+'Cu1'!AK143</f>
        <v>0</v>
      </c>
      <c r="AL143" s="23">
        <f>+'Cu1'!AL143</f>
        <v>0</v>
      </c>
      <c r="AM143" s="23">
        <f>+'Cu1'!AM143</f>
        <v>0</v>
      </c>
      <c r="AN143" s="23">
        <f>+'Cu1'!AN143</f>
        <v>0</v>
      </c>
      <c r="AO143" s="23">
        <f>+'Cu1'!AO143</f>
        <v>0</v>
      </c>
      <c r="AP143" s="23">
        <f>+'Cu1'!AP143</f>
        <v>0</v>
      </c>
      <c r="AQ143" s="23">
        <f>+'Cu1'!AQ143</f>
        <v>0</v>
      </c>
      <c r="AR143" s="23">
        <f>+'Cu1'!AR143</f>
        <v>0</v>
      </c>
      <c r="AS143" s="23">
        <f>+'Cu1'!AS143</f>
        <v>0</v>
      </c>
      <c r="AT143" s="23">
        <f>+'Cu1'!AT143</f>
        <v>0</v>
      </c>
      <c r="AU143" s="39">
        <f>+'Cu1'!AU143</f>
        <v>0</v>
      </c>
      <c r="AV143">
        <f>+'Cu1'!AV143</f>
        <v>0</v>
      </c>
      <c r="AW143">
        <f>+'Cu1'!AW143</f>
        <v>0</v>
      </c>
      <c r="AX143" s="40">
        <f>+'Cu1'!AX143</f>
        <v>0</v>
      </c>
      <c r="AY143" s="40">
        <f>+'Cu1'!AY143</f>
        <v>0</v>
      </c>
      <c r="AZ143" s="40">
        <f>+'Cu1'!AZ143</f>
        <v>0</v>
      </c>
      <c r="BA143" s="40">
        <f>+'Cu1'!BA143</f>
        <v>0</v>
      </c>
      <c r="BB143" s="40">
        <f>+'Cu1'!BB143</f>
        <v>0</v>
      </c>
      <c r="BC143" s="40">
        <f>+'Cu1'!BC143</f>
        <v>0</v>
      </c>
      <c r="BD143" s="40">
        <f>+'Cu1'!BD143</f>
        <v>0</v>
      </c>
      <c r="BE143" s="40">
        <f>+'Cu1'!BE143</f>
        <v>0</v>
      </c>
      <c r="BF143" s="40">
        <f>+'Cu1'!BF143</f>
        <v>0</v>
      </c>
      <c r="BG143" s="40">
        <f>+'Cu1'!BG143</f>
        <v>0</v>
      </c>
      <c r="BH143" s="40"/>
      <c r="BI143" s="40"/>
      <c r="BJ143" s="40"/>
      <c r="BK143" s="40"/>
      <c r="BL143" s="40"/>
      <c r="BM143" s="40"/>
    </row>
    <row r="144" spans="1:65" hidden="1">
      <c r="A144" s="36">
        <f>+'Cu1'!A144</f>
        <v>95</v>
      </c>
      <c r="B144" s="36">
        <f>+'Cu1'!B144</f>
        <v>735</v>
      </c>
      <c r="C144" s="29" t="str">
        <f>+'Cu1'!C144</f>
        <v xml:space="preserve">ALTRES OPERACIONS </v>
      </c>
      <c r="D144" s="29" t="str">
        <f>+'Cu1'!D144</f>
        <v>Preparació per renda de la terra</v>
      </c>
      <c r="E144" s="37">
        <f>+'Cu1'!E144</f>
        <v>2500</v>
      </c>
      <c r="F144" s="28">
        <f>+'Cu1'!F144</f>
        <v>0</v>
      </c>
      <c r="G144" s="28">
        <f>+'Cu1'!G144</f>
        <v>0</v>
      </c>
      <c r="H144" s="28">
        <f>+'Cu1'!H144</f>
        <v>0</v>
      </c>
      <c r="I144" s="28">
        <f>+'Cu1'!I144</f>
        <v>0</v>
      </c>
      <c r="J144" s="28">
        <f>+'Cu1'!J144</f>
        <v>0</v>
      </c>
      <c r="K144" s="28">
        <f>+'Cu1'!K144</f>
        <v>0</v>
      </c>
      <c r="L144" s="28">
        <f>+'Cu1'!L144</f>
        <v>0</v>
      </c>
      <c r="M144" s="28">
        <f>+'Cu1'!M144</f>
        <v>0</v>
      </c>
      <c r="N144" s="28">
        <f>+'Cu1'!N144</f>
        <v>0</v>
      </c>
      <c r="O144" s="29">
        <f>+'Cu1'!O144</f>
        <v>0</v>
      </c>
      <c r="P144" s="30">
        <f>+'Cu1'!P144</f>
        <v>0</v>
      </c>
      <c r="Q144" s="28">
        <f>+'Cu1'!Q144</f>
        <v>0</v>
      </c>
      <c r="R144" s="29">
        <f>+'Cu1'!R144</f>
        <v>0</v>
      </c>
      <c r="S144" s="29">
        <f>+'Cu1'!S144</f>
        <v>0</v>
      </c>
      <c r="T144" s="29">
        <f>+'Cu1'!T144</f>
        <v>0</v>
      </c>
      <c r="U144" s="29">
        <f>+'Cu1'!U144</f>
        <v>0</v>
      </c>
      <c r="V144" s="29">
        <f>+'Cu1'!V144</f>
        <v>0</v>
      </c>
      <c r="W144" s="29">
        <f>+'Cu1'!W144</f>
        <v>0</v>
      </c>
      <c r="X144" s="29">
        <f>+'Cu1'!X144</f>
        <v>0</v>
      </c>
      <c r="Y144" s="29">
        <f>+'Cu1'!Y144</f>
        <v>0</v>
      </c>
      <c r="Z144" s="28">
        <f>+'Cu1'!Z144</f>
        <v>0</v>
      </c>
      <c r="AA144" s="28">
        <f>+'Cu1'!AA144</f>
        <v>0</v>
      </c>
      <c r="AB144" s="29">
        <f>+'Cu1'!AB144</f>
        <v>0</v>
      </c>
      <c r="AC144" s="29">
        <f>+'Cu1'!AC144</f>
        <v>0</v>
      </c>
      <c r="AD144" s="29">
        <f>+'Cu1'!AD144</f>
        <v>0</v>
      </c>
      <c r="AE144" s="28">
        <f>+'Cu1'!AE144</f>
        <v>0</v>
      </c>
      <c r="AF144" s="28">
        <f>+'Cu1'!AF144</f>
        <v>0</v>
      </c>
      <c r="AG144" s="29">
        <f>+'Cu1'!AG144</f>
        <v>0</v>
      </c>
      <c r="AH144" s="29">
        <f>+'Cu1'!AH144</f>
        <v>0</v>
      </c>
      <c r="AI144" s="29">
        <f>+'Cu1'!AI144</f>
        <v>0</v>
      </c>
      <c r="AJ144" s="29">
        <f>+'Cu1'!AJ144</f>
        <v>0</v>
      </c>
      <c r="AK144" s="29">
        <f>+'Cu1'!AK144</f>
        <v>0</v>
      </c>
      <c r="AL144" s="29">
        <f>+'Cu1'!AL144</f>
        <v>0</v>
      </c>
      <c r="AM144" s="29">
        <f>+'Cu1'!AM144</f>
        <v>0</v>
      </c>
      <c r="AN144" s="29">
        <f>+'Cu1'!AN144</f>
        <v>0</v>
      </c>
      <c r="AO144" s="29">
        <f>+'Cu1'!AO144</f>
        <v>0</v>
      </c>
      <c r="AP144" s="29">
        <f>+'Cu1'!AP144</f>
        <v>0</v>
      </c>
      <c r="AQ144" s="29">
        <f>+'Cu1'!AQ144</f>
        <v>0</v>
      </c>
      <c r="AR144" s="29">
        <f>+'Cu1'!AR144</f>
        <v>0</v>
      </c>
      <c r="AS144" s="29">
        <f>+'Cu1'!AS144</f>
        <v>0</v>
      </c>
      <c r="AT144" s="29">
        <f>+'Cu1'!AT144</f>
        <v>0</v>
      </c>
      <c r="AU144" s="40">
        <f>+'Cu1'!AU144</f>
        <v>0</v>
      </c>
      <c r="AV144">
        <f>+'Cu1'!AV144</f>
        <v>0</v>
      </c>
      <c r="AW144">
        <f>+'Cu1'!AW144</f>
        <v>0</v>
      </c>
      <c r="AX144" s="40">
        <f>+'Cu1'!AX144</f>
        <v>0</v>
      </c>
      <c r="AY144" s="40">
        <f>+'Cu1'!AY144</f>
        <v>0</v>
      </c>
      <c r="AZ144" s="40">
        <f>+'Cu1'!AZ144</f>
        <v>0</v>
      </c>
      <c r="BA144" s="40">
        <f>+'Cu1'!BA144</f>
        <v>0</v>
      </c>
      <c r="BB144" s="40">
        <f>+'Cu1'!BB144</f>
        <v>0</v>
      </c>
      <c r="BC144" s="40">
        <f>+'Cu1'!BC144</f>
        <v>0</v>
      </c>
      <c r="BD144" s="40">
        <f>+'Cu1'!BD144</f>
        <v>0</v>
      </c>
      <c r="BE144" s="40">
        <f>+'Cu1'!BE144</f>
        <v>0</v>
      </c>
      <c r="BF144" s="40">
        <f>+'Cu1'!BF144</f>
        <v>0</v>
      </c>
      <c r="BG144" s="40">
        <f>+'Cu1'!BG144</f>
        <v>0</v>
      </c>
      <c r="BH144" s="40"/>
      <c r="BI144" s="40"/>
      <c r="BJ144" s="40"/>
      <c r="BK144" s="40"/>
      <c r="BL144" s="40"/>
      <c r="BM144" s="40"/>
    </row>
    <row r="145" spans="1:65" hidden="1">
      <c r="A145" s="36">
        <f>+'Cu1'!A145</f>
        <v>96</v>
      </c>
      <c r="B145" s="35">
        <f>+'Cu1'!B145</f>
        <v>815</v>
      </c>
      <c r="C145" s="23" t="str">
        <f>+'Cu1'!C145</f>
        <v>RECOL.LECCIÓ</v>
      </c>
      <c r="D145" s="23" t="str">
        <f>+'Cu1'!D145</f>
        <v>Preparació per recol.lecció col</v>
      </c>
      <c r="E145" s="21">
        <f>+'Cu1'!E145</f>
        <v>2500</v>
      </c>
      <c r="F145" s="22">
        <f>+'Cu1'!F145</f>
        <v>0</v>
      </c>
      <c r="G145" s="22">
        <f>+'Cu1'!G145</f>
        <v>0</v>
      </c>
      <c r="H145" s="22">
        <f>+'Cu1'!H145</f>
        <v>0</v>
      </c>
      <c r="I145" s="22">
        <f>+'Cu1'!I145</f>
        <v>0</v>
      </c>
      <c r="J145" s="22">
        <f>+'Cu1'!J145</f>
        <v>0</v>
      </c>
      <c r="K145" s="22">
        <f>+'Cu1'!K145</f>
        <v>0</v>
      </c>
      <c r="L145" s="22">
        <f>+'Cu1'!L145</f>
        <v>0</v>
      </c>
      <c r="M145" s="22">
        <f>+'Cu1'!M145</f>
        <v>0</v>
      </c>
      <c r="N145" s="22">
        <f>+'Cu1'!N145</f>
        <v>0</v>
      </c>
      <c r="O145" s="23">
        <f>+'Cu1'!O145</f>
        <v>0</v>
      </c>
      <c r="P145" s="24">
        <f>+'Cu1'!P145</f>
        <v>0</v>
      </c>
      <c r="Q145" s="22">
        <f>+'Cu1'!Q145</f>
        <v>0</v>
      </c>
      <c r="R145" s="23">
        <f>+'Cu1'!R145</f>
        <v>0</v>
      </c>
      <c r="S145" s="23">
        <f>+'Cu1'!S145</f>
        <v>0</v>
      </c>
      <c r="T145" s="23">
        <f>+'Cu1'!T145</f>
        <v>0</v>
      </c>
      <c r="U145" s="23">
        <f>+'Cu1'!U145</f>
        <v>0</v>
      </c>
      <c r="V145" s="23">
        <f>+'Cu1'!V145</f>
        <v>0</v>
      </c>
      <c r="W145" s="23">
        <f>+'Cu1'!W145</f>
        <v>0</v>
      </c>
      <c r="X145" s="23">
        <f>+'Cu1'!X145</f>
        <v>0</v>
      </c>
      <c r="Y145" s="23">
        <f>+'Cu1'!Y145</f>
        <v>0</v>
      </c>
      <c r="Z145" s="22">
        <f>+'Cu1'!Z145</f>
        <v>0</v>
      </c>
      <c r="AA145" s="22">
        <f>+'Cu1'!AA145</f>
        <v>0</v>
      </c>
      <c r="AB145" s="23">
        <f>+'Cu1'!AB145</f>
        <v>0</v>
      </c>
      <c r="AC145" s="23">
        <f>+'Cu1'!AC145</f>
        <v>0</v>
      </c>
      <c r="AD145" s="23">
        <f>+'Cu1'!AD145</f>
        <v>0</v>
      </c>
      <c r="AE145" s="22">
        <f>+'Cu1'!AE145</f>
        <v>0</v>
      </c>
      <c r="AF145" s="22">
        <f>+'Cu1'!AF145</f>
        <v>0</v>
      </c>
      <c r="AG145" s="23">
        <f>+'Cu1'!AG145</f>
        <v>0</v>
      </c>
      <c r="AH145" s="23">
        <f>+'Cu1'!AH145</f>
        <v>0</v>
      </c>
      <c r="AI145" s="23">
        <f>+'Cu1'!AI145</f>
        <v>0</v>
      </c>
      <c r="AJ145" s="23">
        <f>+'Cu1'!AJ145</f>
        <v>0</v>
      </c>
      <c r="AK145" s="23">
        <f>+'Cu1'!AK145</f>
        <v>0</v>
      </c>
      <c r="AL145" s="23">
        <f>+'Cu1'!AL145</f>
        <v>0</v>
      </c>
      <c r="AM145" s="23">
        <f>+'Cu1'!AM145</f>
        <v>0</v>
      </c>
      <c r="AN145" s="23">
        <f>+'Cu1'!AN145</f>
        <v>0</v>
      </c>
      <c r="AO145" s="23">
        <f>+'Cu1'!AO145</f>
        <v>0</v>
      </c>
      <c r="AP145" s="23">
        <f>+'Cu1'!AP145</f>
        <v>0</v>
      </c>
      <c r="AQ145" s="23">
        <f>+'Cu1'!AQ145</f>
        <v>0</v>
      </c>
      <c r="AR145" s="23">
        <f>+'Cu1'!AR145</f>
        <v>0</v>
      </c>
      <c r="AS145" s="23">
        <f>+'Cu1'!AS145</f>
        <v>0</v>
      </c>
      <c r="AT145" s="23">
        <f>+'Cu1'!AT145</f>
        <v>0</v>
      </c>
      <c r="AU145" s="39">
        <f>+'Cu1'!AU145</f>
        <v>0</v>
      </c>
      <c r="AV145">
        <f>+'Cu1'!AV145</f>
        <v>0</v>
      </c>
      <c r="AW145">
        <f>+'Cu1'!AW145</f>
        <v>0</v>
      </c>
      <c r="AX145" s="40">
        <f>+'Cu1'!AX145</f>
        <v>0</v>
      </c>
      <c r="AY145" s="40">
        <f>+'Cu1'!AY145</f>
        <v>0</v>
      </c>
      <c r="AZ145" s="40">
        <f>+'Cu1'!AZ145</f>
        <v>0</v>
      </c>
      <c r="BA145" s="40">
        <f>+'Cu1'!BA145</f>
        <v>0</v>
      </c>
      <c r="BB145" s="40">
        <f>+'Cu1'!BB145</f>
        <v>0</v>
      </c>
      <c r="BC145" s="40">
        <f>+'Cu1'!BC145</f>
        <v>0</v>
      </c>
      <c r="BD145" s="40">
        <f>+'Cu1'!BD145</f>
        <v>0</v>
      </c>
      <c r="BE145" s="40">
        <f>+'Cu1'!BE145</f>
        <v>0</v>
      </c>
      <c r="BF145" s="40">
        <f>+'Cu1'!BF145</f>
        <v>0</v>
      </c>
      <c r="BG145" s="40">
        <f>+'Cu1'!BG145</f>
        <v>0</v>
      </c>
      <c r="BH145" s="40"/>
      <c r="BI145" s="40"/>
      <c r="BJ145" s="40"/>
      <c r="BK145" s="40"/>
      <c r="BL145" s="40"/>
      <c r="BM145" s="40"/>
    </row>
    <row r="146" spans="1:65" hidden="1">
      <c r="A146" s="36">
        <f>+'Cu1'!A146</f>
        <v>97</v>
      </c>
      <c r="B146" s="36">
        <f>+'Cu1'!B146</f>
        <v>825</v>
      </c>
      <c r="C146" s="29" t="str">
        <f>+'Cu1'!C146</f>
        <v>RECOL.LECCIÓ</v>
      </c>
      <c r="D146" s="29" t="str">
        <f>+'Cu1'!D146</f>
        <v>Preparació per recol.lecció bròcoli</v>
      </c>
      <c r="E146" s="37">
        <f>+'Cu1'!E146</f>
        <v>2500</v>
      </c>
      <c r="F146" s="29">
        <f>+'Cu1'!F146</f>
        <v>0</v>
      </c>
      <c r="G146" s="29">
        <f>+'Cu1'!G146</f>
        <v>0</v>
      </c>
      <c r="H146" s="29">
        <f>+'Cu1'!H146</f>
        <v>0</v>
      </c>
      <c r="I146" s="29">
        <f>+'Cu1'!I146</f>
        <v>0</v>
      </c>
      <c r="J146" s="29">
        <f>+'Cu1'!J146</f>
        <v>0</v>
      </c>
      <c r="K146" s="29">
        <f>+'Cu1'!K146</f>
        <v>0</v>
      </c>
      <c r="L146" s="29">
        <f>+'Cu1'!L146</f>
        <v>0</v>
      </c>
      <c r="M146" s="29">
        <f>+'Cu1'!M146</f>
        <v>0</v>
      </c>
      <c r="N146" s="29">
        <f>+'Cu1'!N146</f>
        <v>0</v>
      </c>
      <c r="O146" s="29">
        <f>+'Cu1'!O146</f>
        <v>0</v>
      </c>
      <c r="P146" s="30">
        <f>+'Cu1'!P146</f>
        <v>0</v>
      </c>
      <c r="Q146" s="28">
        <f>+'Cu1'!Q146</f>
        <v>0</v>
      </c>
      <c r="R146" s="29">
        <f>+'Cu1'!R146</f>
        <v>0</v>
      </c>
      <c r="S146" s="29">
        <f>+'Cu1'!S146</f>
        <v>0</v>
      </c>
      <c r="T146" s="29">
        <f>+'Cu1'!T146</f>
        <v>0</v>
      </c>
      <c r="U146" s="29">
        <f>+'Cu1'!U146</f>
        <v>0</v>
      </c>
      <c r="V146" s="29">
        <f>+'Cu1'!V146</f>
        <v>0</v>
      </c>
      <c r="W146" s="29">
        <f>+'Cu1'!W146</f>
        <v>0</v>
      </c>
      <c r="X146" s="29">
        <f>+'Cu1'!X146</f>
        <v>0</v>
      </c>
      <c r="Y146" s="29">
        <f>+'Cu1'!Y146</f>
        <v>0</v>
      </c>
      <c r="Z146" s="28">
        <f>+'Cu1'!Z146</f>
        <v>0</v>
      </c>
      <c r="AA146" s="28">
        <f>+'Cu1'!AA146</f>
        <v>0</v>
      </c>
      <c r="AB146" s="29">
        <f>+'Cu1'!AB146</f>
        <v>0</v>
      </c>
      <c r="AC146" s="29">
        <f>+'Cu1'!AC146</f>
        <v>0</v>
      </c>
      <c r="AD146" s="29">
        <f>+'Cu1'!AD146</f>
        <v>0</v>
      </c>
      <c r="AE146" s="28">
        <f>+'Cu1'!AE146</f>
        <v>0</v>
      </c>
      <c r="AF146" s="28">
        <f>+'Cu1'!AF146</f>
        <v>0</v>
      </c>
      <c r="AG146" s="29">
        <f>+'Cu1'!AG146</f>
        <v>0</v>
      </c>
      <c r="AH146" s="29">
        <f>+'Cu1'!AH146</f>
        <v>0</v>
      </c>
      <c r="AI146" s="29">
        <f>+'Cu1'!AI146</f>
        <v>0</v>
      </c>
      <c r="AJ146" s="29">
        <f>+'Cu1'!AJ146</f>
        <v>0</v>
      </c>
      <c r="AK146" s="29">
        <f>+'Cu1'!AK146</f>
        <v>0</v>
      </c>
      <c r="AL146" s="29">
        <f>+'Cu1'!AL146</f>
        <v>0</v>
      </c>
      <c r="AM146" s="29">
        <f>+'Cu1'!AM146</f>
        <v>0</v>
      </c>
      <c r="AN146" s="29">
        <f>+'Cu1'!AN146</f>
        <v>0</v>
      </c>
      <c r="AO146" s="29">
        <f>+'Cu1'!AO146</f>
        <v>0</v>
      </c>
      <c r="AP146" s="29">
        <f>+'Cu1'!AP146</f>
        <v>0</v>
      </c>
      <c r="AQ146" s="29">
        <f>+'Cu1'!AQ146</f>
        <v>0</v>
      </c>
      <c r="AR146" s="29">
        <f>+'Cu1'!AR146</f>
        <v>0</v>
      </c>
      <c r="AS146" s="29">
        <f>+'Cu1'!AS146</f>
        <v>0</v>
      </c>
      <c r="AT146" s="29">
        <f>+'Cu1'!AT146</f>
        <v>0</v>
      </c>
      <c r="AU146" s="40">
        <f>+'Cu1'!AU146</f>
        <v>0</v>
      </c>
      <c r="AV146">
        <f>+'Cu1'!AV146</f>
        <v>0</v>
      </c>
      <c r="AW146">
        <f>+'Cu1'!AW146</f>
        <v>0</v>
      </c>
      <c r="AX146" s="40">
        <f>+'Cu1'!AX146</f>
        <v>0</v>
      </c>
      <c r="AY146" s="40">
        <f>+'Cu1'!AY146</f>
        <v>0</v>
      </c>
      <c r="AZ146" s="40">
        <f>+'Cu1'!AZ146</f>
        <v>0</v>
      </c>
      <c r="BA146" s="40">
        <f>+'Cu1'!BA146</f>
        <v>0</v>
      </c>
      <c r="BB146" s="40">
        <f>+'Cu1'!BB146</f>
        <v>0</v>
      </c>
      <c r="BC146" s="40">
        <f>+'Cu1'!BC146</f>
        <v>0</v>
      </c>
      <c r="BD146" s="40">
        <f>+'Cu1'!BD146</f>
        <v>0</v>
      </c>
      <c r="BE146" s="40">
        <f>+'Cu1'!BE146</f>
        <v>0</v>
      </c>
      <c r="BF146" s="40">
        <f>+'Cu1'!BF146</f>
        <v>0</v>
      </c>
      <c r="BG146" s="40">
        <f>+'Cu1'!BG146</f>
        <v>0</v>
      </c>
      <c r="BH146" s="40"/>
      <c r="BI146" s="40"/>
      <c r="BJ146" s="40"/>
      <c r="BK146" s="40"/>
      <c r="BL146" s="40"/>
      <c r="BM146" s="40"/>
    </row>
    <row r="147" spans="1:65" hidden="1">
      <c r="A147" s="36">
        <f>+'Cu1'!A147</f>
        <v>98</v>
      </c>
      <c r="B147" s="35">
        <f>+'Cu1'!B147</f>
        <v>835</v>
      </c>
      <c r="C147" s="23" t="str">
        <f>+'Cu1'!C147</f>
        <v>RECOL.LECCIÓ</v>
      </c>
      <c r="D147" s="23" t="str">
        <f>+'Cu1'!D147</f>
        <v>Preparació per recol.lecció calçot</v>
      </c>
      <c r="E147" s="21">
        <f>+'Cu1'!E147</f>
        <v>2500</v>
      </c>
      <c r="F147" s="23">
        <f>+'Cu1'!F147</f>
        <v>0</v>
      </c>
      <c r="G147" s="23">
        <f>+'Cu1'!G147</f>
        <v>0</v>
      </c>
      <c r="H147" s="23">
        <f>+'Cu1'!H147</f>
        <v>0</v>
      </c>
      <c r="I147" s="23">
        <f>+'Cu1'!I147</f>
        <v>0</v>
      </c>
      <c r="J147" s="23">
        <f>+'Cu1'!J147</f>
        <v>0</v>
      </c>
      <c r="K147" s="23">
        <f>+'Cu1'!K147</f>
        <v>0</v>
      </c>
      <c r="L147" s="23">
        <f>+'Cu1'!L147</f>
        <v>0</v>
      </c>
      <c r="M147" s="23">
        <f>+'Cu1'!M147</f>
        <v>0</v>
      </c>
      <c r="N147" s="23">
        <f>+'Cu1'!N147</f>
        <v>0</v>
      </c>
      <c r="O147" s="23">
        <f>+'Cu1'!O147</f>
        <v>0</v>
      </c>
      <c r="P147" s="24">
        <f>+'Cu1'!P147</f>
        <v>0</v>
      </c>
      <c r="Q147" s="22">
        <f>+'Cu1'!Q147</f>
        <v>0</v>
      </c>
      <c r="R147" s="23">
        <f>+'Cu1'!R147</f>
        <v>0</v>
      </c>
      <c r="S147" s="23">
        <f>+'Cu1'!S147</f>
        <v>0</v>
      </c>
      <c r="T147" s="23">
        <f>+'Cu1'!T147</f>
        <v>0</v>
      </c>
      <c r="U147" s="23">
        <f>+'Cu1'!U147</f>
        <v>0</v>
      </c>
      <c r="V147" s="23">
        <f>+'Cu1'!V147</f>
        <v>0</v>
      </c>
      <c r="W147" s="23">
        <f>+'Cu1'!W147</f>
        <v>0</v>
      </c>
      <c r="X147" s="23">
        <f>+'Cu1'!X147</f>
        <v>0</v>
      </c>
      <c r="Y147" s="23">
        <f>+'Cu1'!Y147</f>
        <v>0</v>
      </c>
      <c r="Z147" s="22">
        <f>+'Cu1'!Z147</f>
        <v>0</v>
      </c>
      <c r="AA147" s="22">
        <f>+'Cu1'!AA147</f>
        <v>0</v>
      </c>
      <c r="AB147" s="23">
        <f>+'Cu1'!AB147</f>
        <v>0</v>
      </c>
      <c r="AC147" s="23">
        <f>+'Cu1'!AC147</f>
        <v>0</v>
      </c>
      <c r="AD147" s="23">
        <f>+'Cu1'!AD147</f>
        <v>0</v>
      </c>
      <c r="AE147" s="22">
        <f>+'Cu1'!AE147</f>
        <v>0</v>
      </c>
      <c r="AF147" s="22">
        <f>+'Cu1'!AF147</f>
        <v>0</v>
      </c>
      <c r="AG147" s="23">
        <f>+'Cu1'!AG147</f>
        <v>0</v>
      </c>
      <c r="AH147" s="23">
        <f>+'Cu1'!AH147</f>
        <v>0</v>
      </c>
      <c r="AI147" s="23">
        <f>+'Cu1'!AI147</f>
        <v>0</v>
      </c>
      <c r="AJ147" s="23">
        <f>+'Cu1'!AJ147</f>
        <v>0</v>
      </c>
      <c r="AK147" s="23">
        <f>+'Cu1'!AK147</f>
        <v>0</v>
      </c>
      <c r="AL147" s="23">
        <f>+'Cu1'!AL147</f>
        <v>0</v>
      </c>
      <c r="AM147" s="23">
        <f>+'Cu1'!AM147</f>
        <v>0</v>
      </c>
      <c r="AN147" s="23">
        <f>+'Cu1'!AN147</f>
        <v>0</v>
      </c>
      <c r="AO147" s="23">
        <f>+'Cu1'!AO147</f>
        <v>0</v>
      </c>
      <c r="AP147" s="23">
        <f>+'Cu1'!AP147</f>
        <v>0</v>
      </c>
      <c r="AQ147" s="23">
        <f>+'Cu1'!AQ147</f>
        <v>0</v>
      </c>
      <c r="AR147" s="23">
        <f>+'Cu1'!AR147</f>
        <v>0</v>
      </c>
      <c r="AS147" s="23">
        <f>+'Cu1'!AS147</f>
        <v>0</v>
      </c>
      <c r="AT147" s="23">
        <f>+'Cu1'!AT147</f>
        <v>0</v>
      </c>
      <c r="AU147" s="39">
        <f>+'Cu1'!AU147</f>
        <v>0</v>
      </c>
      <c r="AV147">
        <f>+'Cu1'!AV147</f>
        <v>0</v>
      </c>
      <c r="AW147">
        <f>+'Cu1'!AW147</f>
        <v>0</v>
      </c>
      <c r="AX147" s="40">
        <f>+'Cu1'!AX147</f>
        <v>0</v>
      </c>
      <c r="AY147" s="40">
        <f>+'Cu1'!AY147</f>
        <v>0</v>
      </c>
      <c r="AZ147" s="40">
        <f>+'Cu1'!AZ147</f>
        <v>0</v>
      </c>
      <c r="BA147" s="40">
        <f>+'Cu1'!BA147</f>
        <v>0</v>
      </c>
      <c r="BB147" s="40">
        <f>+'Cu1'!BB147</f>
        <v>0</v>
      </c>
      <c r="BC147" s="40">
        <f>+'Cu1'!BC147</f>
        <v>0</v>
      </c>
      <c r="BD147" s="40">
        <f>+'Cu1'!BD147</f>
        <v>0</v>
      </c>
      <c r="BE147" s="40">
        <f>+'Cu1'!BE147</f>
        <v>0</v>
      </c>
      <c r="BF147" s="40">
        <f>+'Cu1'!BF147</f>
        <v>0</v>
      </c>
      <c r="BG147" s="40">
        <f>+'Cu1'!BG147</f>
        <v>0</v>
      </c>
      <c r="BH147" s="40"/>
      <c r="BI147" s="40"/>
      <c r="BJ147" s="40"/>
      <c r="BK147" s="40"/>
      <c r="BL147" s="40"/>
      <c r="BM147" s="40"/>
    </row>
    <row r="148" spans="1:65" hidden="1">
      <c r="A148" s="36">
        <f>+'Cu1'!A148</f>
        <v>99</v>
      </c>
      <c r="B148" s="36">
        <f>+'Cu1'!B148</f>
        <v>845</v>
      </c>
      <c r="C148" s="29" t="str">
        <f>+'Cu1'!C148</f>
        <v>RECOL.LECCIÓ</v>
      </c>
      <c r="D148" s="29" t="str">
        <f>+'Cu1'!D148</f>
        <v>Preparació per recol.lecció enciam</v>
      </c>
      <c r="E148" s="37">
        <f>+'Cu1'!E148</f>
        <v>2500</v>
      </c>
      <c r="F148" s="29">
        <f>+'Cu1'!F148</f>
        <v>0</v>
      </c>
      <c r="G148" s="29">
        <f>+'Cu1'!G148</f>
        <v>0</v>
      </c>
      <c r="H148" s="29">
        <f>+'Cu1'!H148</f>
        <v>0</v>
      </c>
      <c r="I148" s="29">
        <f>+'Cu1'!I148</f>
        <v>0</v>
      </c>
      <c r="J148" s="29">
        <f>+'Cu1'!J148</f>
        <v>0</v>
      </c>
      <c r="K148" s="29">
        <f>+'Cu1'!K148</f>
        <v>0</v>
      </c>
      <c r="L148" s="29">
        <f>+'Cu1'!L148</f>
        <v>0</v>
      </c>
      <c r="M148" s="29">
        <f>+'Cu1'!M148</f>
        <v>0</v>
      </c>
      <c r="N148" s="29">
        <f>+'Cu1'!N148</f>
        <v>0</v>
      </c>
      <c r="O148" s="29">
        <f>+'Cu1'!O148</f>
        <v>0</v>
      </c>
      <c r="P148" s="29">
        <f>+'Cu1'!P148</f>
        <v>0</v>
      </c>
      <c r="Q148" s="29">
        <f>+'Cu1'!Q148</f>
        <v>0</v>
      </c>
      <c r="R148" s="30">
        <f>+'Cu1'!R148</f>
        <v>0</v>
      </c>
      <c r="S148" s="28">
        <f>+'Cu1'!S148</f>
        <v>0</v>
      </c>
      <c r="T148" s="29">
        <f>+'Cu1'!T148</f>
        <v>0</v>
      </c>
      <c r="U148" s="29">
        <f>+'Cu1'!U148</f>
        <v>0</v>
      </c>
      <c r="V148" s="29">
        <f>+'Cu1'!V148</f>
        <v>0</v>
      </c>
      <c r="W148" s="29">
        <f>+'Cu1'!W148</f>
        <v>0</v>
      </c>
      <c r="X148" s="29">
        <f>+'Cu1'!X148</f>
        <v>0</v>
      </c>
      <c r="Y148" s="29">
        <f>+'Cu1'!Y148</f>
        <v>0</v>
      </c>
      <c r="Z148" s="29">
        <f>+'Cu1'!Z148</f>
        <v>0</v>
      </c>
      <c r="AA148" s="29">
        <f>+'Cu1'!AA148</f>
        <v>0</v>
      </c>
      <c r="AB148" s="28">
        <f>+'Cu1'!AB148</f>
        <v>0</v>
      </c>
      <c r="AC148" s="28">
        <f>+'Cu1'!AC148</f>
        <v>0</v>
      </c>
      <c r="AD148" s="28">
        <f>+'Cu1'!AD148</f>
        <v>0</v>
      </c>
      <c r="AE148" s="29">
        <f>+'Cu1'!AE148</f>
        <v>0</v>
      </c>
      <c r="AF148" s="29">
        <f>+'Cu1'!AF148</f>
        <v>0</v>
      </c>
      <c r="AG148" s="28">
        <f>+'Cu1'!AG148</f>
        <v>0</v>
      </c>
      <c r="AH148" s="28">
        <f>+'Cu1'!AH148</f>
        <v>0</v>
      </c>
      <c r="AI148" s="29">
        <f>+'Cu1'!AI148</f>
        <v>0</v>
      </c>
      <c r="AJ148" s="29">
        <f>+'Cu1'!AJ148</f>
        <v>0</v>
      </c>
      <c r="AK148" s="29">
        <f>+'Cu1'!AK148</f>
        <v>0</v>
      </c>
      <c r="AL148" s="29">
        <f>+'Cu1'!AL148</f>
        <v>0</v>
      </c>
      <c r="AM148" s="29">
        <f>+'Cu1'!AM148</f>
        <v>0</v>
      </c>
      <c r="AN148" s="29">
        <f>+'Cu1'!AN148</f>
        <v>0</v>
      </c>
      <c r="AO148" s="29">
        <f>+'Cu1'!AO148</f>
        <v>0</v>
      </c>
      <c r="AP148" s="29">
        <f>+'Cu1'!AP148</f>
        <v>0</v>
      </c>
      <c r="AQ148" s="29">
        <f>+'Cu1'!AQ148</f>
        <v>0</v>
      </c>
      <c r="AR148" s="29">
        <f>+'Cu1'!AR148</f>
        <v>0</v>
      </c>
      <c r="AS148" s="29">
        <f>+'Cu1'!AS148</f>
        <v>0</v>
      </c>
      <c r="AT148" s="29">
        <f>+'Cu1'!AT148</f>
        <v>0</v>
      </c>
      <c r="AU148" s="29">
        <f>+'Cu1'!AU148</f>
        <v>0</v>
      </c>
      <c r="AV148" s="29">
        <f>+'Cu1'!AV148</f>
        <v>0</v>
      </c>
      <c r="AW148" s="40">
        <f>+'Cu1'!AW148</f>
        <v>0</v>
      </c>
      <c r="AX148" s="40">
        <f>+'Cu1'!AX148</f>
        <v>0</v>
      </c>
      <c r="AY148" s="40">
        <f>+'Cu1'!AY148</f>
        <v>0</v>
      </c>
      <c r="AZ148" s="40">
        <f>+'Cu1'!AZ148</f>
        <v>0</v>
      </c>
      <c r="BA148" s="40">
        <f>+'Cu1'!BA148</f>
        <v>0</v>
      </c>
      <c r="BB148" s="40">
        <f>+'Cu1'!BB148</f>
        <v>0</v>
      </c>
      <c r="BC148" s="40">
        <f>+'Cu1'!BC148</f>
        <v>0</v>
      </c>
      <c r="BD148" s="40">
        <f>+'Cu1'!BD148</f>
        <v>0</v>
      </c>
      <c r="BE148" s="40">
        <f>+'Cu1'!BE148</f>
        <v>0</v>
      </c>
      <c r="BF148" s="40">
        <f>+'Cu1'!BF148</f>
        <v>0</v>
      </c>
      <c r="BG148" s="40">
        <f>+'Cu1'!BG148</f>
        <v>0</v>
      </c>
      <c r="BH148" s="40"/>
      <c r="BI148" s="40"/>
      <c r="BJ148" s="40"/>
      <c r="BK148" s="40"/>
      <c r="BL148" s="40"/>
      <c r="BM148" s="40"/>
    </row>
    <row r="149" spans="1:65" s="39" customFormat="1" hidden="1">
      <c r="A149" s="35">
        <f>+'Cu1'!A149</f>
        <v>100</v>
      </c>
      <c r="B149" s="35">
        <f>+'Cu1'!B149</f>
        <v>855</v>
      </c>
      <c r="C149" s="23" t="str">
        <f>+'Cu1'!C149</f>
        <v>RECOL.LECCIÓ</v>
      </c>
      <c r="D149" s="23" t="str">
        <f>+'Cu1'!D149</f>
        <v>Preparació per recol.lecció bledes a manats</v>
      </c>
      <c r="E149" s="21">
        <f>+'Cu1'!E149</f>
        <v>2500</v>
      </c>
      <c r="F149" s="23">
        <f>+'Cu1'!F149</f>
        <v>0</v>
      </c>
      <c r="G149" s="23">
        <f>+'Cu1'!G149</f>
        <v>0</v>
      </c>
      <c r="H149" s="23">
        <f>+'Cu1'!H149</f>
        <v>0</v>
      </c>
      <c r="I149" s="23">
        <f>+'Cu1'!I149</f>
        <v>0</v>
      </c>
      <c r="J149" s="23">
        <f>+'Cu1'!J149</f>
        <v>0</v>
      </c>
      <c r="K149" s="23">
        <f>+'Cu1'!K149</f>
        <v>0</v>
      </c>
      <c r="L149" s="23">
        <f>+'Cu1'!L149</f>
        <v>0</v>
      </c>
      <c r="M149" s="23">
        <f>+'Cu1'!M149</f>
        <v>0</v>
      </c>
      <c r="N149" s="23">
        <f>+'Cu1'!N149</f>
        <v>0</v>
      </c>
      <c r="O149" s="23">
        <f>+'Cu1'!O149</f>
        <v>0</v>
      </c>
      <c r="P149" s="23">
        <f>+'Cu1'!P149</f>
        <v>0</v>
      </c>
      <c r="Q149" s="23">
        <f>+'Cu1'!Q149</f>
        <v>0</v>
      </c>
      <c r="R149" s="24">
        <f>+'Cu1'!R149</f>
        <v>0</v>
      </c>
      <c r="S149" s="22">
        <f>+'Cu1'!S149</f>
        <v>0</v>
      </c>
      <c r="T149" s="23">
        <f>+'Cu1'!T149</f>
        <v>0</v>
      </c>
      <c r="U149" s="23">
        <f>+'Cu1'!U149</f>
        <v>0</v>
      </c>
      <c r="V149" s="23">
        <f>+'Cu1'!V149</f>
        <v>0</v>
      </c>
      <c r="W149" s="23">
        <f>+'Cu1'!W149</f>
        <v>0</v>
      </c>
      <c r="X149" s="23">
        <f>+'Cu1'!X149</f>
        <v>0</v>
      </c>
      <c r="Y149" s="23">
        <f>+'Cu1'!Y149</f>
        <v>0</v>
      </c>
      <c r="Z149" s="23">
        <f>+'Cu1'!Z149</f>
        <v>0</v>
      </c>
      <c r="AA149" s="23">
        <f>+'Cu1'!AA149</f>
        <v>0</v>
      </c>
      <c r="AB149" s="22">
        <f>+'Cu1'!AB149</f>
        <v>0</v>
      </c>
      <c r="AC149" s="22">
        <f>+'Cu1'!AC149</f>
        <v>0</v>
      </c>
      <c r="AD149" s="22">
        <f>+'Cu1'!AD149</f>
        <v>0</v>
      </c>
      <c r="AE149" s="23">
        <f>+'Cu1'!AE149</f>
        <v>0</v>
      </c>
      <c r="AF149" s="23">
        <f>+'Cu1'!AF149</f>
        <v>0</v>
      </c>
      <c r="AG149" s="22">
        <f>+'Cu1'!AG149</f>
        <v>0</v>
      </c>
      <c r="AH149" s="22">
        <f>+'Cu1'!AH149</f>
        <v>0</v>
      </c>
      <c r="AI149" s="23">
        <f>+'Cu1'!AI149</f>
        <v>0</v>
      </c>
      <c r="AJ149" s="23">
        <f>+'Cu1'!AJ149</f>
        <v>0</v>
      </c>
      <c r="AK149" s="23">
        <f>+'Cu1'!AK149</f>
        <v>0</v>
      </c>
      <c r="AL149" s="23">
        <f>+'Cu1'!AL149</f>
        <v>0</v>
      </c>
      <c r="AM149" s="23">
        <f>+'Cu1'!AM149</f>
        <v>0</v>
      </c>
      <c r="AN149" s="23">
        <f>+'Cu1'!AN149</f>
        <v>0</v>
      </c>
      <c r="AO149" s="23">
        <f>+'Cu1'!AO149</f>
        <v>0</v>
      </c>
      <c r="AP149" s="23">
        <f>+'Cu1'!AP149</f>
        <v>0</v>
      </c>
      <c r="AQ149" s="23">
        <f>+'Cu1'!AQ149</f>
        <v>0</v>
      </c>
      <c r="AR149" s="23">
        <f>+'Cu1'!AR149</f>
        <v>0</v>
      </c>
      <c r="AS149" s="23">
        <f>+'Cu1'!AS149</f>
        <v>0</v>
      </c>
      <c r="AT149" s="23">
        <f>+'Cu1'!AT149</f>
        <v>0</v>
      </c>
      <c r="AU149" s="23">
        <f>+'Cu1'!AU149</f>
        <v>0</v>
      </c>
      <c r="AV149" s="23">
        <f>+'Cu1'!AV149</f>
        <v>0</v>
      </c>
      <c r="AW149" s="39">
        <f>+'Cu1'!AW149</f>
        <v>0</v>
      </c>
      <c r="AX149" s="39">
        <f>+'Cu1'!AX149</f>
        <v>0</v>
      </c>
      <c r="AY149" s="39">
        <f>+'Cu1'!AY149</f>
        <v>0</v>
      </c>
      <c r="AZ149" s="39">
        <f>+'Cu1'!AZ149</f>
        <v>0</v>
      </c>
      <c r="BA149" s="39">
        <f>+'Cu1'!BA149</f>
        <v>0</v>
      </c>
      <c r="BB149" s="39">
        <f>+'Cu1'!BB149</f>
        <v>0</v>
      </c>
      <c r="BC149" s="39">
        <f>+'Cu1'!BC149</f>
        <v>0</v>
      </c>
      <c r="BD149" s="39">
        <f>+'Cu1'!BD149</f>
        <v>0</v>
      </c>
      <c r="BE149" s="39">
        <f>+'Cu1'!BE149</f>
        <v>0</v>
      </c>
      <c r="BF149" s="39">
        <f>+'Cu1'!BF149</f>
        <v>0</v>
      </c>
      <c r="BG149" s="39">
        <f>+'Cu1'!BG149</f>
        <v>0</v>
      </c>
    </row>
    <row r="150" spans="1:65" hidden="1">
      <c r="A150" s="36">
        <f>+'Cu1'!A150</f>
        <v>101</v>
      </c>
      <c r="B150" s="36">
        <f>+'Cu1'!B150</f>
        <v>865</v>
      </c>
      <c r="C150" s="29" t="str">
        <f>+'Cu1'!C150</f>
        <v>RECOL.LECCIÓ</v>
      </c>
      <c r="D150" s="29" t="str">
        <f>+'Cu1'!D150</f>
        <v>Preparació per recol.lecció bledes</v>
      </c>
      <c r="E150" s="37">
        <f>+'Cu1'!E150</f>
        <v>2500</v>
      </c>
      <c r="F150" s="29">
        <f>+'Cu1'!F150</f>
        <v>0</v>
      </c>
      <c r="G150" s="29">
        <f>+'Cu1'!G150</f>
        <v>0</v>
      </c>
      <c r="H150" s="29">
        <f>+'Cu1'!H150</f>
        <v>0</v>
      </c>
      <c r="I150" s="29">
        <f>+'Cu1'!I150</f>
        <v>0</v>
      </c>
      <c r="J150" s="29">
        <f>+'Cu1'!J150</f>
        <v>0</v>
      </c>
      <c r="K150" s="29">
        <f>+'Cu1'!K150</f>
        <v>0</v>
      </c>
      <c r="L150" s="29">
        <f>+'Cu1'!L150</f>
        <v>0</v>
      </c>
      <c r="M150" s="29">
        <f>+'Cu1'!M150</f>
        <v>0</v>
      </c>
      <c r="N150" s="29">
        <f>+'Cu1'!N150</f>
        <v>0</v>
      </c>
      <c r="O150" s="29">
        <f>+'Cu1'!O150</f>
        <v>0</v>
      </c>
      <c r="P150" s="29">
        <f>+'Cu1'!P150</f>
        <v>0</v>
      </c>
      <c r="Q150" s="29">
        <f>+'Cu1'!Q150</f>
        <v>0</v>
      </c>
      <c r="R150" s="30">
        <f>+'Cu1'!R150</f>
        <v>0</v>
      </c>
      <c r="S150" s="28">
        <f>+'Cu1'!S150</f>
        <v>0</v>
      </c>
      <c r="T150" s="29">
        <f>+'Cu1'!T150</f>
        <v>0</v>
      </c>
      <c r="U150" s="29">
        <f>+'Cu1'!U150</f>
        <v>0</v>
      </c>
      <c r="V150" s="29">
        <f>+'Cu1'!V150</f>
        <v>0</v>
      </c>
      <c r="W150" s="29">
        <f>+'Cu1'!W150</f>
        <v>0</v>
      </c>
      <c r="X150" s="29">
        <f>+'Cu1'!X150</f>
        <v>0</v>
      </c>
      <c r="Y150" s="29">
        <f>+'Cu1'!Y150</f>
        <v>0</v>
      </c>
      <c r="Z150" s="29">
        <f>+'Cu1'!Z150</f>
        <v>0</v>
      </c>
      <c r="AA150" s="29">
        <f>+'Cu1'!AA150</f>
        <v>0</v>
      </c>
      <c r="AB150" s="28">
        <f>+'Cu1'!AB150</f>
        <v>0</v>
      </c>
      <c r="AC150" s="28">
        <f>+'Cu1'!AC150</f>
        <v>0</v>
      </c>
      <c r="AD150" s="28">
        <f>+'Cu1'!AD150</f>
        <v>0</v>
      </c>
      <c r="AE150" s="29">
        <f>+'Cu1'!AE150</f>
        <v>0</v>
      </c>
      <c r="AF150" s="29">
        <f>+'Cu1'!AF150</f>
        <v>0</v>
      </c>
      <c r="AG150" s="28">
        <f>+'Cu1'!AG150</f>
        <v>0</v>
      </c>
      <c r="AH150" s="28">
        <f>+'Cu1'!AH150</f>
        <v>0</v>
      </c>
      <c r="AI150" s="29">
        <f>+'Cu1'!AI150</f>
        <v>0</v>
      </c>
      <c r="AJ150" s="29">
        <f>+'Cu1'!AJ150</f>
        <v>0</v>
      </c>
      <c r="AK150" s="29">
        <f>+'Cu1'!AK150</f>
        <v>0</v>
      </c>
      <c r="AL150" s="29">
        <f>+'Cu1'!AL150</f>
        <v>0</v>
      </c>
      <c r="AM150" s="29">
        <f>+'Cu1'!AM150</f>
        <v>0</v>
      </c>
      <c r="AN150" s="29">
        <f>+'Cu1'!AN150</f>
        <v>0</v>
      </c>
      <c r="AO150" s="29">
        <f>+'Cu1'!AO150</f>
        <v>0</v>
      </c>
      <c r="AP150" s="29">
        <f>+'Cu1'!AP150</f>
        <v>0</v>
      </c>
      <c r="AQ150" s="29">
        <f>+'Cu1'!AQ150</f>
        <v>0</v>
      </c>
      <c r="AR150" s="29">
        <f>+'Cu1'!AR150</f>
        <v>0</v>
      </c>
      <c r="AS150" s="29">
        <f>+'Cu1'!AS150</f>
        <v>0</v>
      </c>
      <c r="AT150" s="29">
        <f>+'Cu1'!AT150</f>
        <v>0</v>
      </c>
      <c r="AU150" s="29">
        <f>+'Cu1'!AU150</f>
        <v>0</v>
      </c>
      <c r="AV150" s="29">
        <f>+'Cu1'!AV150</f>
        <v>0</v>
      </c>
      <c r="AW150" s="40">
        <f>+'Cu1'!AW150</f>
        <v>0</v>
      </c>
      <c r="AX150" s="40">
        <f>+'Cu1'!AX150</f>
        <v>0</v>
      </c>
      <c r="AY150" s="40">
        <f>+'Cu1'!AY150</f>
        <v>0</v>
      </c>
      <c r="AZ150" s="40">
        <f>+'Cu1'!AZ150</f>
        <v>0</v>
      </c>
      <c r="BA150" s="40">
        <f>+'Cu1'!BA150</f>
        <v>0</v>
      </c>
      <c r="BB150" s="40">
        <f>+'Cu1'!BB150</f>
        <v>0</v>
      </c>
      <c r="BC150" s="40">
        <f>+'Cu1'!BC150</f>
        <v>0</v>
      </c>
      <c r="BD150" s="40">
        <f>+'Cu1'!BD150</f>
        <v>0</v>
      </c>
      <c r="BE150" s="40">
        <f>+'Cu1'!BE150</f>
        <v>0</v>
      </c>
      <c r="BF150" s="40">
        <f>+'Cu1'!BF150</f>
        <v>0</v>
      </c>
      <c r="BG150" s="40">
        <f>+'Cu1'!BG150</f>
        <v>0</v>
      </c>
      <c r="BH150" s="40"/>
      <c r="BI150" s="40"/>
      <c r="BJ150" s="40"/>
      <c r="BK150" s="40"/>
      <c r="BL150" s="40"/>
      <c r="BM150" s="40"/>
    </row>
    <row r="151" spans="1:65" s="39" customFormat="1" hidden="1">
      <c r="A151" s="35">
        <f>+'Cu1'!A151</f>
        <v>102</v>
      </c>
      <c r="B151" s="35">
        <f>+'Cu1'!B151</f>
        <v>875</v>
      </c>
      <c r="C151" s="23" t="str">
        <f>+'Cu1'!C151</f>
        <v>RECOL.LECCIÓ</v>
      </c>
      <c r="D151" s="23" t="str">
        <f>+'Cu1'!D151</f>
        <v>Preparació per recol.lecció tomàquet</v>
      </c>
      <c r="E151" s="21">
        <f>+'Cu1'!E151</f>
        <v>2500</v>
      </c>
      <c r="F151" s="23">
        <f>+'Cu1'!F151</f>
        <v>0</v>
      </c>
      <c r="G151" s="23">
        <f>+'Cu1'!G151</f>
        <v>0</v>
      </c>
      <c r="H151" s="23">
        <f>+'Cu1'!H151</f>
        <v>0</v>
      </c>
      <c r="I151" s="23">
        <f>+'Cu1'!I151</f>
        <v>0</v>
      </c>
      <c r="J151" s="23">
        <f>+'Cu1'!J151</f>
        <v>0</v>
      </c>
      <c r="K151" s="23">
        <f>+'Cu1'!K151</f>
        <v>0</v>
      </c>
      <c r="L151" s="23">
        <f>+'Cu1'!L151</f>
        <v>0</v>
      </c>
      <c r="M151" s="23">
        <f>+'Cu1'!M151</f>
        <v>0</v>
      </c>
      <c r="N151" s="23">
        <f>+'Cu1'!N151</f>
        <v>0</v>
      </c>
      <c r="O151" s="23">
        <f>+'Cu1'!O151</f>
        <v>0</v>
      </c>
      <c r="P151" s="23">
        <f>+'Cu1'!P151</f>
        <v>0</v>
      </c>
      <c r="Q151" s="23">
        <f>+'Cu1'!Q151</f>
        <v>0</v>
      </c>
      <c r="R151" s="24">
        <f>+'Cu1'!R151</f>
        <v>0</v>
      </c>
      <c r="S151" s="22">
        <f>+'Cu1'!S151</f>
        <v>0</v>
      </c>
      <c r="T151" s="23">
        <f>+'Cu1'!T151</f>
        <v>0</v>
      </c>
      <c r="U151" s="23">
        <f>+'Cu1'!U151</f>
        <v>0</v>
      </c>
      <c r="V151" s="23">
        <f>+'Cu1'!V151</f>
        <v>0</v>
      </c>
      <c r="W151" s="23">
        <f>+'Cu1'!W151</f>
        <v>0</v>
      </c>
      <c r="X151" s="23">
        <f>+'Cu1'!X151</f>
        <v>0</v>
      </c>
      <c r="Y151" s="23">
        <f>+'Cu1'!Y151</f>
        <v>0</v>
      </c>
      <c r="Z151" s="23">
        <f>+'Cu1'!Z151</f>
        <v>0</v>
      </c>
      <c r="AA151" s="23">
        <f>+'Cu1'!AA151</f>
        <v>0</v>
      </c>
      <c r="AB151" s="22">
        <f>+'Cu1'!AB151</f>
        <v>0</v>
      </c>
      <c r="AC151" s="22">
        <f>+'Cu1'!AC151</f>
        <v>0</v>
      </c>
      <c r="AD151" s="22">
        <f>+'Cu1'!AD151</f>
        <v>0</v>
      </c>
      <c r="AE151" s="23">
        <f>+'Cu1'!AE151</f>
        <v>0</v>
      </c>
      <c r="AF151" s="23">
        <f>+'Cu1'!AF151</f>
        <v>0</v>
      </c>
      <c r="AG151" s="22">
        <f>+'Cu1'!AG151</f>
        <v>0</v>
      </c>
      <c r="AH151" s="22">
        <f>+'Cu1'!AH151</f>
        <v>0</v>
      </c>
      <c r="AI151" s="23">
        <f>+'Cu1'!AI151</f>
        <v>0</v>
      </c>
      <c r="AJ151" s="23">
        <f>+'Cu1'!AJ151</f>
        <v>0</v>
      </c>
      <c r="AK151" s="23">
        <f>+'Cu1'!AK151</f>
        <v>0</v>
      </c>
      <c r="AL151" s="23">
        <f>+'Cu1'!AL151</f>
        <v>0</v>
      </c>
      <c r="AM151" s="23">
        <f>+'Cu1'!AM151</f>
        <v>0</v>
      </c>
      <c r="AN151" s="23">
        <f>+'Cu1'!AN151</f>
        <v>0</v>
      </c>
      <c r="AO151" s="23">
        <f>+'Cu1'!AO151</f>
        <v>0</v>
      </c>
      <c r="AP151" s="23">
        <f>+'Cu1'!AP151</f>
        <v>0</v>
      </c>
      <c r="AQ151" s="23">
        <f>+'Cu1'!AQ151</f>
        <v>0</v>
      </c>
      <c r="AR151" s="23">
        <f>+'Cu1'!AR151</f>
        <v>0</v>
      </c>
      <c r="AS151" s="23">
        <f>+'Cu1'!AS151</f>
        <v>0</v>
      </c>
      <c r="AT151" s="23">
        <f>+'Cu1'!AT151</f>
        <v>0</v>
      </c>
      <c r="AU151" s="23">
        <f>+'Cu1'!AU151</f>
        <v>0</v>
      </c>
      <c r="AV151" s="23">
        <f>+'Cu1'!AV151</f>
        <v>0</v>
      </c>
      <c r="AW151" s="39">
        <f>+'Cu1'!AW151</f>
        <v>0</v>
      </c>
      <c r="AX151" s="39">
        <f>+'Cu1'!AX151</f>
        <v>0</v>
      </c>
      <c r="AY151" s="39">
        <f>+'Cu1'!AY151</f>
        <v>0</v>
      </c>
      <c r="AZ151" s="39">
        <f>+'Cu1'!AZ151</f>
        <v>0</v>
      </c>
      <c r="BA151" s="39">
        <f>+'Cu1'!BA151</f>
        <v>0</v>
      </c>
      <c r="BB151" s="39">
        <f>+'Cu1'!BB151</f>
        <v>0</v>
      </c>
      <c r="BC151" s="39">
        <f>+'Cu1'!BC151</f>
        <v>0</v>
      </c>
      <c r="BD151" s="39">
        <f>+'Cu1'!BD151</f>
        <v>0</v>
      </c>
      <c r="BE151" s="39">
        <f>+'Cu1'!BE151</f>
        <v>0</v>
      </c>
      <c r="BF151" s="39">
        <f>+'Cu1'!BF151</f>
        <v>0</v>
      </c>
      <c r="BG151" s="39">
        <f>+'Cu1'!BG151</f>
        <v>0</v>
      </c>
    </row>
    <row r="152" spans="1:65" hidden="1">
      <c r="A152" s="36">
        <f>+'Cu1'!A152</f>
        <v>103</v>
      </c>
      <c r="B152" s="36">
        <f>+'Cu1'!B152</f>
        <v>885</v>
      </c>
      <c r="C152" s="29" t="str">
        <f>+'Cu1'!C152</f>
        <v>RECOL.LECCIÓ</v>
      </c>
      <c r="D152" s="29" t="str">
        <f>+'Cu1'!D152</f>
        <v>Preparació per recol.lecció carbassa</v>
      </c>
      <c r="E152" s="37">
        <f>+'Cu1'!E152</f>
        <v>2500</v>
      </c>
      <c r="F152" s="29">
        <f>+'Cu1'!F152</f>
        <v>0</v>
      </c>
      <c r="G152" s="29">
        <f>+'Cu1'!G152</f>
        <v>0</v>
      </c>
      <c r="H152" s="29">
        <f>+'Cu1'!H152</f>
        <v>0</v>
      </c>
      <c r="I152" s="29">
        <f>+'Cu1'!I152</f>
        <v>0</v>
      </c>
      <c r="J152" s="29">
        <f>+'Cu1'!J152</f>
        <v>0</v>
      </c>
      <c r="K152" s="29">
        <f>+'Cu1'!K152</f>
        <v>0</v>
      </c>
      <c r="L152" s="29">
        <f>+'Cu1'!L152</f>
        <v>0</v>
      </c>
      <c r="M152" s="29">
        <f>+'Cu1'!M152</f>
        <v>0</v>
      </c>
      <c r="N152" s="29">
        <f>+'Cu1'!N152</f>
        <v>0</v>
      </c>
      <c r="O152" s="29">
        <f>+'Cu1'!O152</f>
        <v>0</v>
      </c>
      <c r="P152" s="29">
        <f>+'Cu1'!P152</f>
        <v>0</v>
      </c>
      <c r="Q152" s="29">
        <f>+'Cu1'!Q152</f>
        <v>0</v>
      </c>
      <c r="R152" s="30">
        <f>+'Cu1'!R152</f>
        <v>0</v>
      </c>
      <c r="S152" s="28">
        <f>+'Cu1'!S152</f>
        <v>0</v>
      </c>
      <c r="T152" s="29">
        <f>+'Cu1'!T152</f>
        <v>0</v>
      </c>
      <c r="U152" s="29">
        <f>+'Cu1'!U152</f>
        <v>0</v>
      </c>
      <c r="V152" s="29">
        <f>+'Cu1'!V152</f>
        <v>0</v>
      </c>
      <c r="W152" s="29">
        <f>+'Cu1'!W152</f>
        <v>0</v>
      </c>
      <c r="X152" s="29">
        <f>+'Cu1'!X152</f>
        <v>0</v>
      </c>
      <c r="Y152" s="29">
        <f>+'Cu1'!Y152</f>
        <v>0</v>
      </c>
      <c r="Z152" s="29">
        <f>+'Cu1'!Z152</f>
        <v>0</v>
      </c>
      <c r="AA152" s="29">
        <f>+'Cu1'!AA152</f>
        <v>0</v>
      </c>
      <c r="AB152" s="28">
        <f>+'Cu1'!AB152</f>
        <v>0</v>
      </c>
      <c r="AC152" s="28">
        <f>+'Cu1'!AC152</f>
        <v>0</v>
      </c>
      <c r="AD152" s="28">
        <f>+'Cu1'!AD152</f>
        <v>0</v>
      </c>
      <c r="AE152" s="29">
        <f>+'Cu1'!AE152</f>
        <v>0</v>
      </c>
      <c r="AF152" s="29">
        <f>+'Cu1'!AF152</f>
        <v>0</v>
      </c>
      <c r="AG152" s="28">
        <f>+'Cu1'!AG152</f>
        <v>0</v>
      </c>
      <c r="AH152" s="28">
        <f>+'Cu1'!AH152</f>
        <v>0</v>
      </c>
      <c r="AI152" s="29">
        <f>+'Cu1'!AI152</f>
        <v>0</v>
      </c>
      <c r="AJ152" s="29">
        <f>+'Cu1'!AJ152</f>
        <v>0</v>
      </c>
      <c r="AK152" s="29">
        <f>+'Cu1'!AK152</f>
        <v>0</v>
      </c>
      <c r="AL152" s="29">
        <f>+'Cu1'!AL152</f>
        <v>0</v>
      </c>
      <c r="AM152" s="29">
        <f>+'Cu1'!AM152</f>
        <v>0</v>
      </c>
      <c r="AN152" s="29">
        <f>+'Cu1'!AN152</f>
        <v>0</v>
      </c>
      <c r="AO152" s="29">
        <f>+'Cu1'!AO152</f>
        <v>0</v>
      </c>
      <c r="AP152" s="29">
        <f>+'Cu1'!AP152</f>
        <v>0</v>
      </c>
      <c r="AQ152" s="29">
        <f>+'Cu1'!AQ152</f>
        <v>0</v>
      </c>
      <c r="AR152" s="29">
        <f>+'Cu1'!AR152</f>
        <v>0</v>
      </c>
      <c r="AS152" s="29">
        <f>+'Cu1'!AS152</f>
        <v>0</v>
      </c>
      <c r="AT152" s="29">
        <f>+'Cu1'!AT152</f>
        <v>0</v>
      </c>
      <c r="AU152" s="29">
        <f>+'Cu1'!AU152</f>
        <v>0</v>
      </c>
      <c r="AV152" s="29">
        <f>+'Cu1'!AV152</f>
        <v>0</v>
      </c>
      <c r="AW152" s="40">
        <f>+'Cu1'!AW152</f>
        <v>0</v>
      </c>
      <c r="AX152" s="40">
        <f>+'Cu1'!AX152</f>
        <v>0</v>
      </c>
      <c r="AY152" s="40">
        <f>+'Cu1'!AY152</f>
        <v>0</v>
      </c>
      <c r="AZ152" s="40">
        <f>+'Cu1'!AZ152</f>
        <v>0</v>
      </c>
      <c r="BA152" s="40">
        <f>+'Cu1'!BA152</f>
        <v>0</v>
      </c>
      <c r="BB152" s="40">
        <f>+'Cu1'!BB152</f>
        <v>0</v>
      </c>
      <c r="BC152" s="40">
        <f>+'Cu1'!BC152</f>
        <v>0</v>
      </c>
      <c r="BD152" s="40">
        <f>+'Cu1'!BD152</f>
        <v>0</v>
      </c>
      <c r="BE152" s="40">
        <f>+'Cu1'!BE152</f>
        <v>0</v>
      </c>
      <c r="BF152" s="40">
        <f>+'Cu1'!BF152</f>
        <v>0</v>
      </c>
      <c r="BG152" s="40">
        <f>+'Cu1'!BG152</f>
        <v>0</v>
      </c>
      <c r="BH152" s="40"/>
      <c r="BI152" s="40"/>
      <c r="BJ152" s="40"/>
      <c r="BK152" s="40"/>
      <c r="BL152" s="40"/>
      <c r="BM152" s="40"/>
    </row>
    <row r="153" spans="1:65" hidden="1">
      <c r="A153" s="36">
        <f>+'Cu1'!A153</f>
        <v>104</v>
      </c>
      <c r="B153" s="36">
        <f>+'Cu1'!B153</f>
        <v>0</v>
      </c>
      <c r="C153" s="29">
        <f>+'Cu1'!C153</f>
        <v>0</v>
      </c>
      <c r="D153" s="29">
        <f>+'Cu1'!D153</f>
        <v>0</v>
      </c>
      <c r="E153" s="29">
        <f>+'Cu1'!E153</f>
        <v>0</v>
      </c>
      <c r="F153" s="29">
        <f>+'Cu1'!F153</f>
        <v>0</v>
      </c>
      <c r="G153" s="29">
        <f>+'Cu1'!G153</f>
        <v>0</v>
      </c>
      <c r="H153" s="29">
        <f>+'Cu1'!H153</f>
        <v>0</v>
      </c>
      <c r="I153" s="29">
        <f>+'Cu1'!I153</f>
        <v>0</v>
      </c>
      <c r="J153" s="29">
        <f>+'Cu1'!J153</f>
        <v>0</v>
      </c>
      <c r="K153" s="29">
        <f>+'Cu1'!K153</f>
        <v>0</v>
      </c>
      <c r="L153" s="29">
        <f>+'Cu1'!L153</f>
        <v>0</v>
      </c>
      <c r="M153" s="29">
        <f>+'Cu1'!M153</f>
        <v>0</v>
      </c>
      <c r="N153" s="29">
        <f>+'Cu1'!N153</f>
        <v>0</v>
      </c>
      <c r="O153" s="29">
        <f>+'Cu1'!O153</f>
        <v>0</v>
      </c>
      <c r="P153" s="29">
        <f>+'Cu1'!P153</f>
        <v>0</v>
      </c>
      <c r="Q153" s="29">
        <f>+'Cu1'!Q153</f>
        <v>0</v>
      </c>
      <c r="R153" s="30">
        <f>+'Cu1'!R153</f>
        <v>0</v>
      </c>
      <c r="S153" s="28">
        <f>+'Cu1'!S153</f>
        <v>0</v>
      </c>
      <c r="T153" s="29">
        <f>+'Cu1'!T153</f>
        <v>0</v>
      </c>
      <c r="U153" s="29">
        <f>+'Cu1'!U153</f>
        <v>0</v>
      </c>
      <c r="V153" s="29">
        <f>+'Cu1'!V153</f>
        <v>0</v>
      </c>
      <c r="W153" s="29">
        <f>+'Cu1'!W153</f>
        <v>0</v>
      </c>
      <c r="X153" s="29">
        <f>+'Cu1'!X153</f>
        <v>0</v>
      </c>
      <c r="Y153" s="29">
        <f>+'Cu1'!Y153</f>
        <v>0</v>
      </c>
      <c r="Z153" s="29">
        <f>+'Cu1'!Z153</f>
        <v>0</v>
      </c>
      <c r="AA153" s="29">
        <f>+'Cu1'!AA153</f>
        <v>0</v>
      </c>
      <c r="AB153" s="28">
        <f>+'Cu1'!AB153</f>
        <v>0</v>
      </c>
      <c r="AC153" s="28">
        <f>+'Cu1'!AC153</f>
        <v>0</v>
      </c>
      <c r="AD153" s="28">
        <f>+'Cu1'!AD153</f>
        <v>0</v>
      </c>
      <c r="AE153" s="29">
        <f>+'Cu1'!AE153</f>
        <v>0</v>
      </c>
      <c r="AF153" s="29">
        <f>+'Cu1'!AF153</f>
        <v>0</v>
      </c>
      <c r="AG153" s="28">
        <f>+'Cu1'!AG153</f>
        <v>0</v>
      </c>
      <c r="AH153" s="28">
        <f>+'Cu1'!AH153</f>
        <v>0</v>
      </c>
      <c r="AI153" s="29">
        <f>+'Cu1'!AI153</f>
        <v>0</v>
      </c>
      <c r="AJ153" s="29">
        <f>+'Cu1'!AJ153</f>
        <v>0</v>
      </c>
      <c r="AK153" s="29">
        <f>+'Cu1'!AK153</f>
        <v>0</v>
      </c>
      <c r="AL153" s="29">
        <f>+'Cu1'!AL153</f>
        <v>0</v>
      </c>
      <c r="AM153" s="29">
        <f>+'Cu1'!AM153</f>
        <v>0</v>
      </c>
      <c r="AN153" s="29">
        <f>+'Cu1'!AN153</f>
        <v>0</v>
      </c>
      <c r="AO153" s="29">
        <f>+'Cu1'!AO153</f>
        <v>0</v>
      </c>
      <c r="AP153" s="29">
        <f>+'Cu1'!AP153</f>
        <v>0</v>
      </c>
      <c r="AQ153" s="29">
        <f>+'Cu1'!AQ153</f>
        <v>0</v>
      </c>
      <c r="AR153" s="29">
        <f>+'Cu1'!AR153</f>
        <v>0</v>
      </c>
      <c r="AS153" s="29">
        <f>+'Cu1'!AS153</f>
        <v>0</v>
      </c>
      <c r="AT153" s="29">
        <f>+'Cu1'!AT153</f>
        <v>0</v>
      </c>
      <c r="AU153" s="29">
        <f>+'Cu1'!AU153</f>
        <v>0</v>
      </c>
      <c r="AV153" s="29">
        <f>+'Cu1'!AV153</f>
        <v>0</v>
      </c>
      <c r="AW153" s="40">
        <f>+'Cu1'!AW153</f>
        <v>0</v>
      </c>
      <c r="AX153" s="40">
        <f>+'Cu1'!AX153</f>
        <v>0</v>
      </c>
      <c r="AY153" s="40">
        <f>+'Cu1'!AY153</f>
        <v>0</v>
      </c>
      <c r="AZ153" s="40">
        <f>+'Cu1'!AZ153</f>
        <v>0</v>
      </c>
      <c r="BA153" s="40">
        <f>+'Cu1'!BA153</f>
        <v>0</v>
      </c>
      <c r="BB153" s="40">
        <f>+'Cu1'!BB153</f>
        <v>0</v>
      </c>
      <c r="BC153" s="40">
        <f>+'Cu1'!BC153</f>
        <v>0</v>
      </c>
      <c r="BD153" s="40">
        <f>+'Cu1'!BD153</f>
        <v>0</v>
      </c>
      <c r="BE153" s="40">
        <f>+'Cu1'!BE153</f>
        <v>0</v>
      </c>
      <c r="BF153" s="40">
        <f>+'Cu1'!BF153</f>
        <v>0</v>
      </c>
      <c r="BG153" s="40">
        <f>+'Cu1'!BG153</f>
        <v>0</v>
      </c>
      <c r="BH153" s="40"/>
      <c r="BI153" s="40"/>
      <c r="BJ153" s="40"/>
      <c r="BK153" s="40"/>
      <c r="BL153" s="40"/>
      <c r="BM153" s="40"/>
    </row>
    <row r="154" spans="1:65" hidden="1">
      <c r="A154" s="36">
        <f>+'Cu1'!A154</f>
        <v>105</v>
      </c>
      <c r="B154" s="36">
        <f>+'Cu1'!B154</f>
        <v>0</v>
      </c>
      <c r="C154" s="29">
        <f>+'Cu1'!C154</f>
        <v>0</v>
      </c>
      <c r="D154" s="29">
        <f>+'Cu1'!D154</f>
        <v>0</v>
      </c>
      <c r="E154" s="29">
        <f>+'Cu1'!E154</f>
        <v>0</v>
      </c>
      <c r="F154" s="29">
        <f>+'Cu1'!F154</f>
        <v>0</v>
      </c>
      <c r="G154" s="29">
        <f>+'Cu1'!G154</f>
        <v>0</v>
      </c>
      <c r="H154" s="29">
        <f>+'Cu1'!H154</f>
        <v>0</v>
      </c>
      <c r="I154" s="29">
        <f>+'Cu1'!I154</f>
        <v>0</v>
      </c>
      <c r="J154" s="29">
        <f>+'Cu1'!J154</f>
        <v>0</v>
      </c>
      <c r="K154" s="29">
        <f>+'Cu1'!K154</f>
        <v>0</v>
      </c>
      <c r="L154" s="29">
        <f>+'Cu1'!L154</f>
        <v>0</v>
      </c>
      <c r="M154" s="29">
        <f>+'Cu1'!M154</f>
        <v>0</v>
      </c>
      <c r="N154" s="29">
        <f>+'Cu1'!N154</f>
        <v>0</v>
      </c>
      <c r="O154" s="29">
        <f>+'Cu1'!O154</f>
        <v>0</v>
      </c>
      <c r="P154" s="29">
        <f>+'Cu1'!P154</f>
        <v>0</v>
      </c>
      <c r="Q154" s="29">
        <f>+'Cu1'!Q154</f>
        <v>0</v>
      </c>
      <c r="R154" s="30">
        <f>+'Cu1'!R154</f>
        <v>0</v>
      </c>
      <c r="S154" s="28">
        <f>+'Cu1'!S154</f>
        <v>0</v>
      </c>
      <c r="T154" s="29">
        <f>+'Cu1'!T154</f>
        <v>0</v>
      </c>
      <c r="U154" s="29">
        <f>+'Cu1'!U154</f>
        <v>0</v>
      </c>
      <c r="V154" s="29">
        <f>+'Cu1'!V154</f>
        <v>0</v>
      </c>
      <c r="W154" s="29">
        <f>+'Cu1'!W154</f>
        <v>0</v>
      </c>
      <c r="X154" s="29">
        <f>+'Cu1'!X154</f>
        <v>0</v>
      </c>
      <c r="Y154" s="29">
        <f>+'Cu1'!Y154</f>
        <v>0</v>
      </c>
      <c r="Z154" s="29">
        <f>+'Cu1'!Z154</f>
        <v>0</v>
      </c>
      <c r="AA154" s="29">
        <f>+'Cu1'!AA154</f>
        <v>0</v>
      </c>
      <c r="AB154" s="28">
        <f>+'Cu1'!AB154</f>
        <v>0</v>
      </c>
      <c r="AC154" s="28">
        <f>+'Cu1'!AC154</f>
        <v>0</v>
      </c>
      <c r="AD154" s="28">
        <f>+'Cu1'!AD154</f>
        <v>0</v>
      </c>
      <c r="AE154" s="29">
        <f>+'Cu1'!AE154</f>
        <v>0</v>
      </c>
      <c r="AF154" s="29">
        <f>+'Cu1'!AF154</f>
        <v>0</v>
      </c>
      <c r="AG154" s="28">
        <f>+'Cu1'!AG154</f>
        <v>0</v>
      </c>
      <c r="AH154" s="28">
        <f>+'Cu1'!AH154</f>
        <v>0</v>
      </c>
      <c r="AI154" s="29">
        <f>+'Cu1'!AI154</f>
        <v>0</v>
      </c>
      <c r="AJ154" s="29">
        <f>+'Cu1'!AJ154</f>
        <v>0</v>
      </c>
      <c r="AK154" s="29">
        <f>+'Cu1'!AK154</f>
        <v>0</v>
      </c>
      <c r="AL154" s="29">
        <f>+'Cu1'!AL154</f>
        <v>0</v>
      </c>
      <c r="AM154" s="29">
        <f>+'Cu1'!AM154</f>
        <v>0</v>
      </c>
      <c r="AN154" s="29">
        <f>+'Cu1'!AN154</f>
        <v>0</v>
      </c>
      <c r="AO154" s="29">
        <f>+'Cu1'!AO154</f>
        <v>0</v>
      </c>
      <c r="AP154" s="29">
        <f>+'Cu1'!AP154</f>
        <v>0</v>
      </c>
      <c r="AQ154" s="29">
        <f>+'Cu1'!AQ154</f>
        <v>0</v>
      </c>
      <c r="AR154" s="29">
        <f>+'Cu1'!AR154</f>
        <v>0</v>
      </c>
      <c r="AS154" s="29">
        <f>+'Cu1'!AS154</f>
        <v>0</v>
      </c>
      <c r="AT154" s="29">
        <f>+'Cu1'!AT154</f>
        <v>0</v>
      </c>
      <c r="AU154" s="29">
        <f>+'Cu1'!AU154</f>
        <v>0</v>
      </c>
      <c r="AV154" s="29">
        <f>+'Cu1'!AV154</f>
        <v>0</v>
      </c>
      <c r="AW154" s="40">
        <f>+'Cu1'!AW154</f>
        <v>0</v>
      </c>
      <c r="AX154" s="40">
        <f>+'Cu1'!AX154</f>
        <v>0</v>
      </c>
      <c r="AY154" s="40">
        <f>+'Cu1'!AY154</f>
        <v>0</v>
      </c>
      <c r="AZ154" s="40">
        <f>+'Cu1'!AZ154</f>
        <v>0</v>
      </c>
      <c r="BA154" s="40">
        <f>+'Cu1'!BA154</f>
        <v>0</v>
      </c>
      <c r="BB154" s="40">
        <f>+'Cu1'!BB154</f>
        <v>0</v>
      </c>
      <c r="BC154" s="40">
        <f>+'Cu1'!BC154</f>
        <v>0</v>
      </c>
      <c r="BD154" s="40">
        <f>+'Cu1'!BD154</f>
        <v>0</v>
      </c>
      <c r="BE154" s="40">
        <f>+'Cu1'!BE154</f>
        <v>0</v>
      </c>
      <c r="BF154" s="40">
        <f>+'Cu1'!BF154</f>
        <v>0</v>
      </c>
      <c r="BG154" s="40">
        <f>+'Cu1'!BG154</f>
        <v>0</v>
      </c>
      <c r="BH154" s="40"/>
      <c r="BI154" s="40"/>
      <c r="BJ154" s="40"/>
      <c r="BK154" s="40"/>
      <c r="BL154" s="40"/>
      <c r="BM154" s="40"/>
    </row>
    <row r="155" spans="1:65" hidden="1">
      <c r="A155" s="36">
        <f>+'Cu1'!A155</f>
        <v>106</v>
      </c>
      <c r="B155" s="36">
        <f>+'Cu1'!B155</f>
        <v>0</v>
      </c>
      <c r="C155" s="29">
        <f>+'Cu1'!C155</f>
        <v>0</v>
      </c>
      <c r="D155" s="29">
        <f>+'Cu1'!D155</f>
        <v>0</v>
      </c>
      <c r="E155" s="29">
        <f>+'Cu1'!E155</f>
        <v>0</v>
      </c>
      <c r="F155" s="29">
        <f>+'Cu1'!F155</f>
        <v>0</v>
      </c>
      <c r="G155" s="29">
        <f>+'Cu1'!G155</f>
        <v>0</v>
      </c>
      <c r="H155" s="29">
        <f>+'Cu1'!H155</f>
        <v>0</v>
      </c>
      <c r="I155" s="29">
        <f>+'Cu1'!I155</f>
        <v>0</v>
      </c>
      <c r="J155" s="29">
        <f>+'Cu1'!J155</f>
        <v>0</v>
      </c>
      <c r="K155" s="29">
        <f>+'Cu1'!K155</f>
        <v>0</v>
      </c>
      <c r="L155" s="29">
        <f>+'Cu1'!L155</f>
        <v>0</v>
      </c>
      <c r="M155" s="29">
        <f>+'Cu1'!M155</f>
        <v>0</v>
      </c>
      <c r="N155" s="29">
        <f>+'Cu1'!N155</f>
        <v>0</v>
      </c>
      <c r="O155" s="29">
        <f>+'Cu1'!O155</f>
        <v>0</v>
      </c>
      <c r="P155" s="29">
        <f>+'Cu1'!P155</f>
        <v>0</v>
      </c>
      <c r="Q155" s="29">
        <f>+'Cu1'!Q155</f>
        <v>0</v>
      </c>
      <c r="R155" s="30">
        <f>+'Cu1'!R155</f>
        <v>0</v>
      </c>
      <c r="S155" s="28">
        <f>+'Cu1'!S155</f>
        <v>0</v>
      </c>
      <c r="T155" s="29">
        <f>+'Cu1'!T155</f>
        <v>0</v>
      </c>
      <c r="U155" s="29">
        <f>+'Cu1'!U155</f>
        <v>0</v>
      </c>
      <c r="V155" s="29">
        <f>+'Cu1'!V155</f>
        <v>0</v>
      </c>
      <c r="W155" s="29">
        <f>+'Cu1'!W155</f>
        <v>0</v>
      </c>
      <c r="X155" s="29">
        <f>+'Cu1'!X155</f>
        <v>0</v>
      </c>
      <c r="Y155" s="29">
        <f>+'Cu1'!Y155</f>
        <v>0</v>
      </c>
      <c r="Z155" s="29">
        <f>+'Cu1'!Z155</f>
        <v>0</v>
      </c>
      <c r="AA155" s="29">
        <f>+'Cu1'!AA155</f>
        <v>0</v>
      </c>
      <c r="AB155" s="28">
        <f>+'Cu1'!AB155</f>
        <v>0</v>
      </c>
      <c r="AC155" s="28">
        <f>+'Cu1'!AC155</f>
        <v>0</v>
      </c>
      <c r="AD155" s="28">
        <f>+'Cu1'!AD155</f>
        <v>0</v>
      </c>
      <c r="AE155" s="29">
        <f>+'Cu1'!AE155</f>
        <v>0</v>
      </c>
      <c r="AF155" s="29">
        <f>+'Cu1'!AF155</f>
        <v>0</v>
      </c>
      <c r="AG155" s="28">
        <f>+'Cu1'!AG155</f>
        <v>0</v>
      </c>
      <c r="AH155" s="28">
        <f>+'Cu1'!AH155</f>
        <v>0</v>
      </c>
      <c r="AI155" s="29">
        <f>+'Cu1'!AI155</f>
        <v>0</v>
      </c>
      <c r="AJ155" s="29">
        <f>+'Cu1'!AJ155</f>
        <v>0</v>
      </c>
      <c r="AK155" s="29">
        <f>+'Cu1'!AK155</f>
        <v>0</v>
      </c>
      <c r="AL155" s="29">
        <f>+'Cu1'!AL155</f>
        <v>0</v>
      </c>
      <c r="AM155" s="29">
        <f>+'Cu1'!AM155</f>
        <v>0</v>
      </c>
      <c r="AN155" s="29">
        <f>+'Cu1'!AN155</f>
        <v>0</v>
      </c>
      <c r="AO155" s="29">
        <f>+'Cu1'!AO155</f>
        <v>0</v>
      </c>
      <c r="AP155" s="29">
        <f>+'Cu1'!AP155</f>
        <v>0</v>
      </c>
      <c r="AQ155" s="29">
        <f>+'Cu1'!AQ155</f>
        <v>0</v>
      </c>
      <c r="AR155" s="29">
        <f>+'Cu1'!AR155</f>
        <v>0</v>
      </c>
      <c r="AS155" s="29">
        <f>+'Cu1'!AS155</f>
        <v>0</v>
      </c>
      <c r="AT155" s="29">
        <f>+'Cu1'!AT155</f>
        <v>0</v>
      </c>
      <c r="AU155" s="29">
        <f>+'Cu1'!AU155</f>
        <v>0</v>
      </c>
      <c r="AV155" s="29">
        <f>+'Cu1'!AV155</f>
        <v>0</v>
      </c>
      <c r="AW155" s="40">
        <f>+'Cu1'!AW155</f>
        <v>0</v>
      </c>
      <c r="AX155" s="40">
        <f>+'Cu1'!AX155</f>
        <v>0</v>
      </c>
      <c r="AY155" s="40">
        <f>+'Cu1'!AY155</f>
        <v>0</v>
      </c>
      <c r="AZ155" s="40">
        <f>+'Cu1'!AZ155</f>
        <v>0</v>
      </c>
      <c r="BA155" s="40">
        <f>+'Cu1'!BA155</f>
        <v>0</v>
      </c>
      <c r="BB155" s="40">
        <f>+'Cu1'!BB155</f>
        <v>0</v>
      </c>
      <c r="BC155" s="40">
        <f>+'Cu1'!BC155</f>
        <v>0</v>
      </c>
      <c r="BD155" s="40">
        <f>+'Cu1'!BD155</f>
        <v>0</v>
      </c>
      <c r="BE155" s="40">
        <f>+'Cu1'!BE155</f>
        <v>0</v>
      </c>
      <c r="BF155" s="40">
        <f>+'Cu1'!BF155</f>
        <v>0</v>
      </c>
      <c r="BG155" s="40">
        <f>+'Cu1'!BG155</f>
        <v>0</v>
      </c>
      <c r="BH155" s="40"/>
      <c r="BI155" s="40"/>
      <c r="BJ155" s="40"/>
      <c r="BK155" s="40"/>
      <c r="BL155" s="40"/>
      <c r="BM155" s="40"/>
    </row>
    <row r="156" spans="1:65" hidden="1">
      <c r="A156" s="36">
        <f>+'Cu1'!A156</f>
        <v>107</v>
      </c>
      <c r="B156" s="36">
        <f>+'Cu1'!B156</f>
        <v>0</v>
      </c>
      <c r="C156" s="29">
        <f>+'Cu1'!C156</f>
        <v>0</v>
      </c>
      <c r="D156" s="29">
        <f>+'Cu1'!D156</f>
        <v>0</v>
      </c>
      <c r="E156" s="29">
        <f>+'Cu1'!E156</f>
        <v>0</v>
      </c>
      <c r="F156" s="29">
        <f>+'Cu1'!F156</f>
        <v>0</v>
      </c>
      <c r="G156" s="29">
        <f>+'Cu1'!G156</f>
        <v>0</v>
      </c>
      <c r="H156" s="29">
        <f>+'Cu1'!H156</f>
        <v>0</v>
      </c>
      <c r="I156" s="29">
        <f>+'Cu1'!I156</f>
        <v>0</v>
      </c>
      <c r="J156" s="29">
        <f>+'Cu1'!J156</f>
        <v>0</v>
      </c>
      <c r="K156" s="29">
        <f>+'Cu1'!K156</f>
        <v>0</v>
      </c>
      <c r="L156" s="29">
        <f>+'Cu1'!L156</f>
        <v>0</v>
      </c>
      <c r="M156" s="29">
        <f>+'Cu1'!M156</f>
        <v>0</v>
      </c>
      <c r="N156" s="29">
        <f>+'Cu1'!N156</f>
        <v>0</v>
      </c>
      <c r="O156" s="29">
        <f>+'Cu1'!O156</f>
        <v>0</v>
      </c>
      <c r="P156" s="29">
        <f>+'Cu1'!P156</f>
        <v>0</v>
      </c>
      <c r="Q156" s="29">
        <f>+'Cu1'!Q156</f>
        <v>0</v>
      </c>
      <c r="R156" s="30">
        <f>+'Cu1'!R156</f>
        <v>0</v>
      </c>
      <c r="S156" s="28">
        <f>+'Cu1'!S156</f>
        <v>0</v>
      </c>
      <c r="T156" s="29">
        <f>+'Cu1'!T156</f>
        <v>0</v>
      </c>
      <c r="U156" s="29">
        <f>+'Cu1'!U156</f>
        <v>0</v>
      </c>
      <c r="V156" s="29">
        <f>+'Cu1'!V156</f>
        <v>0</v>
      </c>
      <c r="W156" s="29">
        <f>+'Cu1'!W156</f>
        <v>0</v>
      </c>
      <c r="X156" s="29">
        <f>+'Cu1'!X156</f>
        <v>0</v>
      </c>
      <c r="Y156" s="29">
        <f>+'Cu1'!Y156</f>
        <v>0</v>
      </c>
      <c r="Z156" s="29">
        <f>+'Cu1'!Z156</f>
        <v>0</v>
      </c>
      <c r="AA156" s="29">
        <f>+'Cu1'!AA156</f>
        <v>0</v>
      </c>
      <c r="AB156" s="28">
        <f>+'Cu1'!AB156</f>
        <v>0</v>
      </c>
      <c r="AC156" s="28">
        <f>+'Cu1'!AC156</f>
        <v>0</v>
      </c>
      <c r="AD156" s="28">
        <f>+'Cu1'!AD156</f>
        <v>0</v>
      </c>
      <c r="AE156" s="29">
        <f>+'Cu1'!AE156</f>
        <v>0</v>
      </c>
      <c r="AF156" s="29">
        <f>+'Cu1'!AF156</f>
        <v>0</v>
      </c>
      <c r="AG156" s="28">
        <f>+'Cu1'!AG156</f>
        <v>0</v>
      </c>
      <c r="AH156" s="28">
        <f>+'Cu1'!AH156</f>
        <v>0</v>
      </c>
      <c r="AI156" s="29">
        <f>+'Cu1'!AI156</f>
        <v>0</v>
      </c>
      <c r="AJ156" s="29">
        <f>+'Cu1'!AJ156</f>
        <v>0</v>
      </c>
      <c r="AK156" s="29">
        <f>+'Cu1'!AK156</f>
        <v>0</v>
      </c>
      <c r="AL156" s="29">
        <f>+'Cu1'!AL156</f>
        <v>0</v>
      </c>
      <c r="AM156" s="29">
        <f>+'Cu1'!AM156</f>
        <v>0</v>
      </c>
      <c r="AN156" s="29">
        <f>+'Cu1'!AN156</f>
        <v>0</v>
      </c>
      <c r="AO156" s="29">
        <f>+'Cu1'!AO156</f>
        <v>0</v>
      </c>
      <c r="AP156" s="29">
        <f>+'Cu1'!AP156</f>
        <v>0</v>
      </c>
      <c r="AQ156" s="29">
        <f>+'Cu1'!AQ156</f>
        <v>0</v>
      </c>
      <c r="AR156" s="29">
        <f>+'Cu1'!AR156</f>
        <v>0</v>
      </c>
      <c r="AS156" s="29">
        <f>+'Cu1'!AS156</f>
        <v>0</v>
      </c>
      <c r="AT156" s="29">
        <f>+'Cu1'!AT156</f>
        <v>0</v>
      </c>
      <c r="AU156" s="29">
        <f>+'Cu1'!AU156</f>
        <v>0</v>
      </c>
      <c r="AV156" s="29">
        <f>+'Cu1'!AV156</f>
        <v>0</v>
      </c>
      <c r="AW156" s="40">
        <f>+'Cu1'!AW156</f>
        <v>0</v>
      </c>
      <c r="AX156" s="40">
        <f>+'Cu1'!AX156</f>
        <v>0</v>
      </c>
      <c r="AY156" s="40">
        <f>+'Cu1'!AY156</f>
        <v>0</v>
      </c>
      <c r="AZ156" s="40">
        <f>+'Cu1'!AZ156</f>
        <v>0</v>
      </c>
      <c r="BA156" s="40">
        <f>+'Cu1'!BA156</f>
        <v>0</v>
      </c>
      <c r="BB156" s="40">
        <f>+'Cu1'!BB156</f>
        <v>0</v>
      </c>
      <c r="BC156" s="40">
        <f>+'Cu1'!BC156</f>
        <v>0</v>
      </c>
      <c r="BD156" s="40">
        <f>+'Cu1'!BD156</f>
        <v>0</v>
      </c>
      <c r="BE156" s="40">
        <f>+'Cu1'!BE156</f>
        <v>0</v>
      </c>
      <c r="BF156" s="40">
        <f>+'Cu1'!BF156</f>
        <v>0</v>
      </c>
      <c r="BG156" s="40">
        <f>+'Cu1'!BG156</f>
        <v>0</v>
      </c>
      <c r="BH156" s="40"/>
      <c r="BI156" s="40"/>
      <c r="BJ156" s="40"/>
      <c r="BK156" s="40"/>
      <c r="BL156" s="40"/>
      <c r="BM156" s="40"/>
    </row>
    <row r="157" spans="1:65" hidden="1">
      <c r="A157" s="36">
        <f>+'Cu1'!A157</f>
        <v>108</v>
      </c>
      <c r="B157" s="36">
        <f>+'Cu1'!B157</f>
        <v>0</v>
      </c>
      <c r="C157" s="29">
        <f>+'Cu1'!C157</f>
        <v>0</v>
      </c>
      <c r="D157" s="29">
        <f>+'Cu1'!D157</f>
        <v>0</v>
      </c>
      <c r="E157" s="29">
        <f>+'Cu1'!E157</f>
        <v>0</v>
      </c>
      <c r="F157" s="29">
        <f>+'Cu1'!F157</f>
        <v>0</v>
      </c>
      <c r="G157" s="29">
        <f>+'Cu1'!G157</f>
        <v>0</v>
      </c>
      <c r="H157" s="29">
        <f>+'Cu1'!H157</f>
        <v>0</v>
      </c>
      <c r="I157" s="29">
        <f>+'Cu1'!I157</f>
        <v>0</v>
      </c>
      <c r="J157" s="29">
        <f>+'Cu1'!J157</f>
        <v>0</v>
      </c>
      <c r="K157" s="29">
        <f>+'Cu1'!K157</f>
        <v>0</v>
      </c>
      <c r="L157" s="29">
        <f>+'Cu1'!L157</f>
        <v>0</v>
      </c>
      <c r="M157" s="29">
        <f>+'Cu1'!M157</f>
        <v>0</v>
      </c>
      <c r="N157" s="29">
        <f>+'Cu1'!N157</f>
        <v>0</v>
      </c>
      <c r="O157" s="29">
        <f>+'Cu1'!O157</f>
        <v>0</v>
      </c>
      <c r="P157" s="29">
        <f>+'Cu1'!P157</f>
        <v>0</v>
      </c>
      <c r="Q157" s="29">
        <f>+'Cu1'!Q157</f>
        <v>0</v>
      </c>
      <c r="R157" s="30">
        <f>+'Cu1'!R157</f>
        <v>0</v>
      </c>
      <c r="S157" s="28">
        <f>+'Cu1'!S157</f>
        <v>0</v>
      </c>
      <c r="T157" s="29">
        <f>+'Cu1'!T157</f>
        <v>0</v>
      </c>
      <c r="U157" s="29">
        <f>+'Cu1'!U157</f>
        <v>0</v>
      </c>
      <c r="V157" s="29">
        <f>+'Cu1'!V157</f>
        <v>0</v>
      </c>
      <c r="W157" s="29">
        <f>+'Cu1'!W157</f>
        <v>0</v>
      </c>
      <c r="X157" s="29">
        <f>+'Cu1'!X157</f>
        <v>0</v>
      </c>
      <c r="Y157" s="29">
        <f>+'Cu1'!Y157</f>
        <v>0</v>
      </c>
      <c r="Z157" s="29">
        <f>+'Cu1'!Z157</f>
        <v>0</v>
      </c>
      <c r="AA157" s="29">
        <f>+'Cu1'!AA157</f>
        <v>0</v>
      </c>
      <c r="AB157" s="28">
        <f>+'Cu1'!AB157</f>
        <v>0</v>
      </c>
      <c r="AC157" s="28">
        <f>+'Cu1'!AC157</f>
        <v>0</v>
      </c>
      <c r="AD157" s="28">
        <f>+'Cu1'!AD157</f>
        <v>0</v>
      </c>
      <c r="AE157" s="29">
        <f>+'Cu1'!AE157</f>
        <v>0</v>
      </c>
      <c r="AF157" s="29">
        <f>+'Cu1'!AF157</f>
        <v>0</v>
      </c>
      <c r="AG157" s="28">
        <f>+'Cu1'!AG157</f>
        <v>0</v>
      </c>
      <c r="AH157" s="28">
        <f>+'Cu1'!AH157</f>
        <v>0</v>
      </c>
      <c r="AI157" s="29">
        <f>+'Cu1'!AI157</f>
        <v>0</v>
      </c>
      <c r="AJ157" s="29">
        <f>+'Cu1'!AJ157</f>
        <v>0</v>
      </c>
      <c r="AK157" s="29">
        <f>+'Cu1'!AK157</f>
        <v>0</v>
      </c>
      <c r="AL157" s="29">
        <f>+'Cu1'!AL157</f>
        <v>0</v>
      </c>
      <c r="AM157" s="29">
        <f>+'Cu1'!AM157</f>
        <v>0</v>
      </c>
      <c r="AN157" s="29">
        <f>+'Cu1'!AN157</f>
        <v>0</v>
      </c>
      <c r="AO157" s="29">
        <f>+'Cu1'!AO157</f>
        <v>0</v>
      </c>
      <c r="AP157" s="29">
        <f>+'Cu1'!AP157</f>
        <v>0</v>
      </c>
      <c r="AQ157" s="29">
        <f>+'Cu1'!AQ157</f>
        <v>0</v>
      </c>
      <c r="AR157" s="29">
        <f>+'Cu1'!AR157</f>
        <v>0</v>
      </c>
      <c r="AS157" s="29">
        <f>+'Cu1'!AS157</f>
        <v>0</v>
      </c>
      <c r="AT157" s="29">
        <f>+'Cu1'!AT157</f>
        <v>0</v>
      </c>
      <c r="AU157" s="29">
        <f>+'Cu1'!AU157</f>
        <v>0</v>
      </c>
      <c r="AV157" s="29">
        <f>+'Cu1'!AV157</f>
        <v>0</v>
      </c>
      <c r="AW157" s="40">
        <f>+'Cu1'!AW157</f>
        <v>0</v>
      </c>
      <c r="AX157" s="40">
        <f>+'Cu1'!AX157</f>
        <v>0</v>
      </c>
      <c r="AY157" s="40">
        <f>+'Cu1'!AY157</f>
        <v>0</v>
      </c>
      <c r="AZ157" s="40">
        <f>+'Cu1'!AZ157</f>
        <v>0</v>
      </c>
      <c r="BA157" s="40">
        <f>+'Cu1'!BA157</f>
        <v>0</v>
      </c>
      <c r="BB157" s="40">
        <f>+'Cu1'!BB157</f>
        <v>0</v>
      </c>
      <c r="BC157" s="40">
        <f>+'Cu1'!BC157</f>
        <v>0</v>
      </c>
      <c r="BD157" s="40">
        <f>+'Cu1'!BD157</f>
        <v>0</v>
      </c>
      <c r="BE157" s="40">
        <f>+'Cu1'!BE157</f>
        <v>0</v>
      </c>
      <c r="BF157" s="40">
        <f>+'Cu1'!BF157</f>
        <v>0</v>
      </c>
      <c r="BG157" s="40">
        <f>+'Cu1'!BG157</f>
        <v>0</v>
      </c>
      <c r="BH157" s="40"/>
      <c r="BI157" s="40"/>
      <c r="BJ157" s="40"/>
      <c r="BK157" s="40"/>
      <c r="BL157" s="40"/>
      <c r="BM157" s="40"/>
    </row>
    <row r="158" spans="1:65" hidden="1">
      <c r="A158" s="36">
        <f>+'Cu1'!A158</f>
        <v>109</v>
      </c>
      <c r="B158" s="36">
        <f>+'Cu1'!B158</f>
        <v>0</v>
      </c>
      <c r="C158" s="29">
        <f>+'Cu1'!C158</f>
        <v>0</v>
      </c>
      <c r="D158" s="29" t="str">
        <f>+'Cu1'!D158</f>
        <v>Preparació per 0</v>
      </c>
      <c r="E158" s="29">
        <f>+'Cu1'!E158</f>
        <v>0</v>
      </c>
      <c r="F158" s="29">
        <f>+'Cu1'!F158</f>
        <v>0</v>
      </c>
      <c r="G158" s="29">
        <f>+'Cu1'!G158</f>
        <v>0</v>
      </c>
      <c r="H158" s="29">
        <f>+'Cu1'!H158</f>
        <v>0</v>
      </c>
      <c r="I158" s="29">
        <f>+'Cu1'!I158</f>
        <v>0</v>
      </c>
      <c r="J158" s="29">
        <f>+'Cu1'!J158</f>
        <v>0</v>
      </c>
      <c r="K158" s="29">
        <f>+'Cu1'!K158</f>
        <v>0</v>
      </c>
      <c r="L158" s="29">
        <f>+'Cu1'!L158</f>
        <v>0</v>
      </c>
      <c r="M158" s="29">
        <f>+'Cu1'!M158</f>
        <v>0</v>
      </c>
      <c r="N158" s="29">
        <f>+'Cu1'!N158</f>
        <v>0</v>
      </c>
      <c r="O158" s="29">
        <f>+'Cu1'!O158</f>
        <v>0</v>
      </c>
      <c r="P158" s="29">
        <f>+'Cu1'!P158</f>
        <v>0</v>
      </c>
      <c r="Q158" s="29">
        <f>+'Cu1'!Q158</f>
        <v>0</v>
      </c>
      <c r="R158" s="30">
        <f>+'Cu1'!R158</f>
        <v>0</v>
      </c>
      <c r="S158" s="28">
        <f>+'Cu1'!S158</f>
        <v>0</v>
      </c>
      <c r="T158" s="29">
        <f>+'Cu1'!T158</f>
        <v>0</v>
      </c>
      <c r="U158" s="29">
        <f>+'Cu1'!U158</f>
        <v>0</v>
      </c>
      <c r="V158" s="29">
        <f>+'Cu1'!V158</f>
        <v>0</v>
      </c>
      <c r="W158" s="29">
        <f>+'Cu1'!W158</f>
        <v>0</v>
      </c>
      <c r="X158" s="29">
        <f>+'Cu1'!X158</f>
        <v>0</v>
      </c>
      <c r="Y158" s="29">
        <f>+'Cu1'!Y158</f>
        <v>0</v>
      </c>
      <c r="Z158" s="29">
        <f>+'Cu1'!Z158</f>
        <v>0</v>
      </c>
      <c r="AA158" s="29">
        <f>+'Cu1'!AA158</f>
        <v>0</v>
      </c>
      <c r="AB158" s="28">
        <f>+'Cu1'!AB158</f>
        <v>0</v>
      </c>
      <c r="AC158" s="28">
        <f>+'Cu1'!AC158</f>
        <v>0</v>
      </c>
      <c r="AD158" s="28">
        <f>+'Cu1'!AD158</f>
        <v>0</v>
      </c>
      <c r="AE158" s="29">
        <f>+'Cu1'!AE158</f>
        <v>0</v>
      </c>
      <c r="AF158" s="29">
        <f>+'Cu1'!AF158</f>
        <v>0</v>
      </c>
      <c r="AG158" s="28">
        <f>+'Cu1'!AG158</f>
        <v>0</v>
      </c>
      <c r="AH158" s="28">
        <f>+'Cu1'!AH158</f>
        <v>0</v>
      </c>
      <c r="AI158" s="29">
        <f>+'Cu1'!AI158</f>
        <v>0</v>
      </c>
      <c r="AJ158" s="29">
        <f>+'Cu1'!AJ158</f>
        <v>0</v>
      </c>
      <c r="AK158" s="29">
        <f>+'Cu1'!AK158</f>
        <v>0</v>
      </c>
      <c r="AL158" s="29">
        <f>+'Cu1'!AL158</f>
        <v>0</v>
      </c>
      <c r="AM158" s="29">
        <f>+'Cu1'!AM158</f>
        <v>0</v>
      </c>
      <c r="AN158" s="29">
        <f>+'Cu1'!AN158</f>
        <v>0</v>
      </c>
      <c r="AO158" s="29">
        <f>+'Cu1'!AO158</f>
        <v>0</v>
      </c>
      <c r="AP158" s="29">
        <f>+'Cu1'!AP158</f>
        <v>0</v>
      </c>
      <c r="AQ158" s="29">
        <f>+'Cu1'!AQ158</f>
        <v>0</v>
      </c>
      <c r="AR158" s="29">
        <f>+'Cu1'!AR158</f>
        <v>0</v>
      </c>
      <c r="AS158" s="29">
        <f>+'Cu1'!AS158</f>
        <v>0</v>
      </c>
      <c r="AT158" s="29">
        <f>+'Cu1'!AT158</f>
        <v>0</v>
      </c>
      <c r="AU158" s="29">
        <f>+'Cu1'!AU158</f>
        <v>0</v>
      </c>
      <c r="AV158" s="29">
        <f>+'Cu1'!AV158</f>
        <v>0</v>
      </c>
      <c r="AW158" s="40">
        <f>+'Cu1'!AW158</f>
        <v>0</v>
      </c>
      <c r="AX158" s="40">
        <f>+'Cu1'!AX158</f>
        <v>0</v>
      </c>
      <c r="AY158" s="40">
        <f>+'Cu1'!AY158</f>
        <v>0</v>
      </c>
      <c r="AZ158" s="40">
        <f>+'Cu1'!AZ158</f>
        <v>0</v>
      </c>
      <c r="BA158" s="40">
        <f>+'Cu1'!BA158</f>
        <v>0</v>
      </c>
      <c r="BB158" s="40">
        <f>+'Cu1'!BB158</f>
        <v>0</v>
      </c>
      <c r="BC158" s="40">
        <f>+'Cu1'!BC158</f>
        <v>0</v>
      </c>
      <c r="BD158" s="40">
        <f>+'Cu1'!BD158</f>
        <v>0</v>
      </c>
      <c r="BE158" s="40">
        <f>+'Cu1'!BE158</f>
        <v>0</v>
      </c>
      <c r="BF158" s="40">
        <f>+'Cu1'!BF158</f>
        <v>0</v>
      </c>
      <c r="BG158" s="40">
        <f>+'Cu1'!BG158</f>
        <v>0</v>
      </c>
      <c r="BH158" s="40"/>
      <c r="BI158" s="40"/>
      <c r="BJ158" s="40"/>
      <c r="BK158" s="40"/>
      <c r="BL158" s="40"/>
      <c r="BM158" s="40"/>
    </row>
    <row r="159" spans="1:65" hidden="1">
      <c r="A159" s="36">
        <f>+'Cu1'!A159</f>
        <v>110</v>
      </c>
      <c r="B159" s="36">
        <f>+'Cu1'!B159</f>
        <v>0</v>
      </c>
      <c r="C159" s="29">
        <f>+'Cu1'!C159</f>
        <v>0</v>
      </c>
      <c r="D159" s="29">
        <f>+'Cu1'!D159</f>
        <v>0</v>
      </c>
      <c r="E159" s="29">
        <f>+'Cu1'!E159</f>
        <v>1</v>
      </c>
      <c r="F159" s="29">
        <f>+'Cu1'!F159</f>
        <v>0</v>
      </c>
      <c r="G159" s="29">
        <f>+'Cu1'!G159</f>
        <v>0</v>
      </c>
      <c r="H159" s="29">
        <f>+'Cu1'!H159</f>
        <v>0</v>
      </c>
      <c r="I159" s="29">
        <f>+'Cu1'!I159</f>
        <v>0</v>
      </c>
      <c r="J159" s="29">
        <f>+'Cu1'!J159</f>
        <v>0</v>
      </c>
      <c r="K159" s="29">
        <f>+'Cu1'!K159</f>
        <v>0</v>
      </c>
      <c r="L159" s="29">
        <f>+'Cu1'!L159</f>
        <v>0</v>
      </c>
      <c r="M159" s="29">
        <f>+'Cu1'!M159</f>
        <v>0</v>
      </c>
      <c r="N159" s="29">
        <f>+'Cu1'!N159</f>
        <v>0</v>
      </c>
      <c r="O159" s="29">
        <f>+'Cu1'!O159</f>
        <v>0</v>
      </c>
      <c r="P159" s="29">
        <f>+'Cu1'!P159</f>
        <v>0</v>
      </c>
      <c r="Q159" s="29">
        <f>+'Cu1'!Q159</f>
        <v>0</v>
      </c>
      <c r="R159" s="30">
        <f>+'Cu1'!R159</f>
        <v>0</v>
      </c>
      <c r="S159" s="28">
        <f>+'Cu1'!S159</f>
        <v>0</v>
      </c>
      <c r="T159" s="29">
        <f>+'Cu1'!T159</f>
        <v>0</v>
      </c>
      <c r="U159" s="29">
        <f>+'Cu1'!U159</f>
        <v>0</v>
      </c>
      <c r="V159" s="29">
        <f>+'Cu1'!V159</f>
        <v>0</v>
      </c>
      <c r="W159" s="29">
        <f>+'Cu1'!W159</f>
        <v>0</v>
      </c>
      <c r="X159" s="29">
        <f>+'Cu1'!X159</f>
        <v>0</v>
      </c>
      <c r="Y159" s="29">
        <f>+'Cu1'!Y159</f>
        <v>0</v>
      </c>
      <c r="Z159" s="29">
        <f>+'Cu1'!Z159</f>
        <v>0</v>
      </c>
      <c r="AA159" s="29">
        <f>+'Cu1'!AA159</f>
        <v>0</v>
      </c>
      <c r="AB159" s="28">
        <f>+'Cu1'!AB159</f>
        <v>0</v>
      </c>
      <c r="AC159" s="28">
        <f>+'Cu1'!AC159</f>
        <v>0</v>
      </c>
      <c r="AD159" s="28">
        <f>+'Cu1'!AD159</f>
        <v>0</v>
      </c>
      <c r="AE159" s="29">
        <f>+'Cu1'!AE159</f>
        <v>0</v>
      </c>
      <c r="AF159" s="29">
        <f>+'Cu1'!AF159</f>
        <v>0</v>
      </c>
      <c r="AG159" s="28">
        <f>+'Cu1'!AG159</f>
        <v>0</v>
      </c>
      <c r="AH159" s="28">
        <f>+'Cu1'!AH159</f>
        <v>0</v>
      </c>
      <c r="AI159" s="29">
        <f>+'Cu1'!AI159</f>
        <v>0</v>
      </c>
      <c r="AJ159" s="29">
        <f>+'Cu1'!AJ159</f>
        <v>0</v>
      </c>
      <c r="AK159" s="29">
        <f>+'Cu1'!AK159</f>
        <v>0</v>
      </c>
      <c r="AL159" s="29">
        <f>+'Cu1'!AL159</f>
        <v>0</v>
      </c>
      <c r="AM159" s="29">
        <f>+'Cu1'!AM159</f>
        <v>0</v>
      </c>
      <c r="AN159" s="29">
        <f>+'Cu1'!AN159</f>
        <v>0</v>
      </c>
      <c r="AO159" s="29">
        <f>+'Cu1'!AO159</f>
        <v>0</v>
      </c>
      <c r="AP159" s="29">
        <f>+'Cu1'!AP159</f>
        <v>0</v>
      </c>
      <c r="AQ159" s="29">
        <f>+'Cu1'!AQ159</f>
        <v>0</v>
      </c>
      <c r="AR159" s="29">
        <f>+'Cu1'!AR159</f>
        <v>0</v>
      </c>
      <c r="AS159" s="29">
        <f>+'Cu1'!AS159</f>
        <v>0</v>
      </c>
      <c r="AT159" s="29">
        <f>+'Cu1'!AT159</f>
        <v>0</v>
      </c>
      <c r="AU159" s="29">
        <f>+'Cu1'!AU159</f>
        <v>0</v>
      </c>
      <c r="AV159" s="29">
        <f>+'Cu1'!AV159</f>
        <v>0</v>
      </c>
      <c r="AW159" s="40">
        <f>+'Cu1'!AW159</f>
        <v>0</v>
      </c>
      <c r="AX159" s="40">
        <f>+'Cu1'!AX159</f>
        <v>0</v>
      </c>
      <c r="AY159" s="40">
        <f>+'Cu1'!AY159</f>
        <v>0</v>
      </c>
      <c r="AZ159" s="40">
        <f>+'Cu1'!AZ159</f>
        <v>0</v>
      </c>
      <c r="BA159" s="40">
        <f>+'Cu1'!BA159</f>
        <v>0</v>
      </c>
      <c r="BB159" s="40">
        <f>+'Cu1'!BB159</f>
        <v>0</v>
      </c>
      <c r="BC159" s="40">
        <f>+'Cu1'!BC159</f>
        <v>0</v>
      </c>
      <c r="BD159" s="40">
        <f>+'Cu1'!BD159</f>
        <v>0</v>
      </c>
      <c r="BE159" s="40">
        <f>+'Cu1'!BE159</f>
        <v>0</v>
      </c>
      <c r="BF159" s="40">
        <f>+'Cu1'!BF159</f>
        <v>0</v>
      </c>
      <c r="BG159" s="40">
        <f>+'Cu1'!BG159</f>
        <v>0</v>
      </c>
      <c r="BH159" s="40"/>
      <c r="BI159" s="40"/>
      <c r="BJ159" s="40"/>
      <c r="BK159" s="40"/>
      <c r="BL159" s="40"/>
      <c r="BM159" s="40"/>
    </row>
    <row r="160" spans="1:65" hidden="1">
      <c r="A160" s="34">
        <f>+'Cu1'!A160</f>
        <v>0</v>
      </c>
      <c r="B160" s="36">
        <f>+'Cu1'!B160</f>
        <v>0</v>
      </c>
      <c r="C160" s="29">
        <f>+'Cu1'!C160</f>
        <v>0</v>
      </c>
      <c r="D160" s="29" t="str">
        <f>+'Cu1'!D160</f>
        <v xml:space="preserve"> </v>
      </c>
      <c r="E160" s="29">
        <f>+'Cu1'!E160</f>
        <v>0</v>
      </c>
      <c r="F160" s="29">
        <f>+'Cu1'!F160</f>
        <v>0</v>
      </c>
      <c r="G160" s="29">
        <f>+'Cu1'!G160</f>
        <v>0</v>
      </c>
      <c r="H160" s="29">
        <f>+'Cu1'!H160</f>
        <v>0</v>
      </c>
      <c r="I160" s="29">
        <f>+'Cu1'!I160</f>
        <v>0</v>
      </c>
      <c r="J160" s="29">
        <f>+'Cu1'!J160</f>
        <v>0</v>
      </c>
      <c r="K160" s="29">
        <f>+'Cu1'!K160</f>
        <v>0</v>
      </c>
      <c r="L160" s="29">
        <f>+'Cu1'!L160</f>
        <v>0</v>
      </c>
      <c r="M160" s="29">
        <f>+'Cu1'!M160</f>
        <v>0</v>
      </c>
      <c r="N160" s="29">
        <f>+'Cu1'!N160</f>
        <v>0</v>
      </c>
      <c r="O160" s="29">
        <f>+'Cu1'!O160</f>
        <v>0</v>
      </c>
      <c r="P160" s="29">
        <f>+'Cu1'!P160</f>
        <v>0</v>
      </c>
      <c r="Q160" s="29">
        <f>+'Cu1'!Q160</f>
        <v>0</v>
      </c>
      <c r="R160" s="30">
        <f>+'Cu1'!R160</f>
        <v>0</v>
      </c>
      <c r="S160" s="28">
        <f>+'Cu1'!S160</f>
        <v>0</v>
      </c>
      <c r="T160" s="29">
        <f>+'Cu1'!T160</f>
        <v>0</v>
      </c>
      <c r="U160" s="29">
        <f>+'Cu1'!U160</f>
        <v>0</v>
      </c>
      <c r="V160" s="29">
        <f>+'Cu1'!V160</f>
        <v>0</v>
      </c>
      <c r="W160" s="29">
        <f>+'Cu1'!W160</f>
        <v>0</v>
      </c>
      <c r="X160" s="29">
        <f>+'Cu1'!X160</f>
        <v>0</v>
      </c>
      <c r="Y160" s="29">
        <f>+'Cu1'!Y160</f>
        <v>0</v>
      </c>
      <c r="Z160" s="29">
        <f>+'Cu1'!Z160</f>
        <v>0</v>
      </c>
      <c r="AA160" s="29">
        <f>+'Cu1'!AA160</f>
        <v>0</v>
      </c>
      <c r="AB160" s="28">
        <f>+'Cu1'!AB160</f>
        <v>0</v>
      </c>
      <c r="AC160" s="28">
        <f>+'Cu1'!AC160</f>
        <v>0</v>
      </c>
      <c r="AD160" s="28">
        <f>+'Cu1'!AD160</f>
        <v>0</v>
      </c>
      <c r="AE160" s="29">
        <f>+'Cu1'!AE160</f>
        <v>0</v>
      </c>
      <c r="AF160" s="29">
        <f>+'Cu1'!AF160</f>
        <v>0</v>
      </c>
      <c r="AG160" s="28">
        <f>+'Cu1'!AG160</f>
        <v>0</v>
      </c>
      <c r="AH160" s="28">
        <f>+'Cu1'!AH160</f>
        <v>0</v>
      </c>
      <c r="AI160" s="29">
        <f>+'Cu1'!AI160</f>
        <v>0</v>
      </c>
      <c r="AJ160" s="29">
        <f>+'Cu1'!AJ160</f>
        <v>0</v>
      </c>
      <c r="AK160" s="29">
        <f>+'Cu1'!AK160</f>
        <v>0</v>
      </c>
      <c r="AL160" s="29">
        <f>+'Cu1'!AL160</f>
        <v>0</v>
      </c>
      <c r="AM160" s="29">
        <f>+'Cu1'!AM160</f>
        <v>0</v>
      </c>
      <c r="AN160" s="29">
        <f>+'Cu1'!AN160</f>
        <v>0</v>
      </c>
      <c r="AO160" s="29">
        <f>+'Cu1'!AO160</f>
        <v>0</v>
      </c>
      <c r="AP160" s="29">
        <f>+'Cu1'!AP160</f>
        <v>0</v>
      </c>
      <c r="AQ160" s="29">
        <f>+'Cu1'!AQ160</f>
        <v>0</v>
      </c>
      <c r="AR160" s="29">
        <f>+'Cu1'!AR160</f>
        <v>0</v>
      </c>
      <c r="AS160" s="29">
        <f>+'Cu1'!AS160</f>
        <v>0</v>
      </c>
      <c r="AT160" s="29">
        <f>+'Cu1'!AT160</f>
        <v>0</v>
      </c>
      <c r="AU160" s="29">
        <f>+'Cu1'!AU160</f>
        <v>0</v>
      </c>
      <c r="AV160" s="29">
        <f>+'Cu1'!AV160</f>
        <v>0</v>
      </c>
      <c r="AW160" s="40">
        <f>+'Cu1'!AW160</f>
        <v>0</v>
      </c>
      <c r="AX160" s="40">
        <f>+'Cu1'!AX160</f>
        <v>0</v>
      </c>
      <c r="AY160" s="40">
        <f>+'Cu1'!AY160</f>
        <v>0</v>
      </c>
      <c r="AZ160" s="40">
        <f>+'Cu1'!AZ160</f>
        <v>0</v>
      </c>
      <c r="BA160" s="40">
        <f>+'Cu1'!BA160</f>
        <v>0</v>
      </c>
      <c r="BB160" s="40">
        <f>+'Cu1'!BB160</f>
        <v>0</v>
      </c>
      <c r="BC160" s="40">
        <f>+'Cu1'!BC160</f>
        <v>0</v>
      </c>
      <c r="BD160" s="40">
        <f>+'Cu1'!BD160</f>
        <v>0</v>
      </c>
      <c r="BE160" s="40">
        <f>+'Cu1'!BE160</f>
        <v>0</v>
      </c>
      <c r="BF160" s="40">
        <f>+'Cu1'!BF160</f>
        <v>0</v>
      </c>
      <c r="BG160" s="40">
        <f>+'Cu1'!BG160</f>
        <v>0</v>
      </c>
      <c r="BH160" s="40"/>
      <c r="BI160" s="40"/>
      <c r="BJ160" s="40"/>
      <c r="BK160" s="40"/>
      <c r="BL160" s="40"/>
      <c r="BM160" s="40"/>
    </row>
    <row r="161" spans="1:65" hidden="1">
      <c r="A161" s="33">
        <f>+'Cu1'!A161</f>
        <v>0</v>
      </c>
      <c r="B161" s="36">
        <f>+'Cu1'!B161</f>
        <v>0</v>
      </c>
      <c r="C161" s="29">
        <f>+'Cu1'!C161</f>
        <v>0</v>
      </c>
      <c r="D161" s="29">
        <f>+'Cu1'!D161</f>
        <v>0</v>
      </c>
      <c r="E161" s="29">
        <f>+'Cu1'!E161</f>
        <v>0</v>
      </c>
      <c r="F161" s="29">
        <f>+'Cu1'!F161</f>
        <v>0</v>
      </c>
      <c r="G161" s="29">
        <f>+'Cu1'!G161</f>
        <v>0</v>
      </c>
      <c r="H161" s="29">
        <f>+'Cu1'!H161</f>
        <v>0</v>
      </c>
      <c r="I161" s="29">
        <f>+'Cu1'!I161</f>
        <v>0</v>
      </c>
      <c r="J161" s="29">
        <f>+'Cu1'!J161</f>
        <v>0</v>
      </c>
      <c r="K161" s="29">
        <f>+'Cu1'!K161</f>
        <v>0</v>
      </c>
      <c r="L161" s="29">
        <f>+'Cu1'!L161</f>
        <v>0</v>
      </c>
      <c r="M161" s="29">
        <f>+'Cu1'!M161</f>
        <v>0</v>
      </c>
      <c r="N161" s="29">
        <f>+'Cu1'!N161</f>
        <v>0</v>
      </c>
      <c r="O161" s="29">
        <f>+'Cu1'!O161</f>
        <v>0</v>
      </c>
      <c r="P161" s="29">
        <f>+'Cu1'!P161</f>
        <v>0</v>
      </c>
      <c r="Q161" s="29">
        <f>+'Cu1'!Q161</f>
        <v>0</v>
      </c>
      <c r="R161" s="30">
        <f>+'Cu1'!R161</f>
        <v>0</v>
      </c>
      <c r="S161" s="28">
        <f>+'Cu1'!S161</f>
        <v>0</v>
      </c>
      <c r="T161" s="29">
        <f>+'Cu1'!T161</f>
        <v>0</v>
      </c>
      <c r="U161" s="29">
        <f>+'Cu1'!U161</f>
        <v>0</v>
      </c>
      <c r="V161" s="29">
        <f>+'Cu1'!V161</f>
        <v>0</v>
      </c>
      <c r="W161" s="29">
        <f>+'Cu1'!W161</f>
        <v>0</v>
      </c>
      <c r="X161" s="29">
        <f>+'Cu1'!X161</f>
        <v>0</v>
      </c>
      <c r="Y161" s="29">
        <f>+'Cu1'!Y161</f>
        <v>0</v>
      </c>
      <c r="Z161" s="29">
        <f>+'Cu1'!Z161</f>
        <v>0</v>
      </c>
      <c r="AA161" s="29">
        <f>+'Cu1'!AA161</f>
        <v>0</v>
      </c>
      <c r="AB161" s="28">
        <f>+'Cu1'!AB161</f>
        <v>0</v>
      </c>
      <c r="AC161" s="28">
        <f>+'Cu1'!AC161</f>
        <v>0</v>
      </c>
      <c r="AD161" s="28">
        <f>+'Cu1'!AD161</f>
        <v>0</v>
      </c>
      <c r="AE161" s="29">
        <f>+'Cu1'!AE161</f>
        <v>0</v>
      </c>
      <c r="AF161" s="29">
        <f>+'Cu1'!AF161</f>
        <v>0</v>
      </c>
      <c r="AG161" s="28">
        <f>+'Cu1'!AG161</f>
        <v>0</v>
      </c>
      <c r="AH161" s="28">
        <f>+'Cu1'!AH161</f>
        <v>0</v>
      </c>
      <c r="AI161" s="29">
        <f>+'Cu1'!AI161</f>
        <v>0</v>
      </c>
      <c r="AJ161" s="29">
        <f>+'Cu1'!AJ161</f>
        <v>0</v>
      </c>
      <c r="AK161" s="29">
        <f>+'Cu1'!AK161</f>
        <v>0</v>
      </c>
      <c r="AL161" s="29">
        <f>+'Cu1'!AL161</f>
        <v>0</v>
      </c>
      <c r="AM161" s="29">
        <f>+'Cu1'!AM161</f>
        <v>0</v>
      </c>
      <c r="AN161" s="29">
        <f>+'Cu1'!AN161</f>
        <v>0</v>
      </c>
      <c r="AO161" s="29">
        <f>+'Cu1'!AO161</f>
        <v>0</v>
      </c>
      <c r="AP161" s="29">
        <f>+'Cu1'!AP161</f>
        <v>0</v>
      </c>
      <c r="AQ161" s="29">
        <f>+'Cu1'!AQ161</f>
        <v>0</v>
      </c>
      <c r="AR161" s="29">
        <f>+'Cu1'!AR161</f>
        <v>0</v>
      </c>
      <c r="AS161" s="29">
        <f>+'Cu1'!AS161</f>
        <v>0</v>
      </c>
      <c r="AT161" s="29">
        <f>+'Cu1'!AT161</f>
        <v>0</v>
      </c>
      <c r="AU161" s="29">
        <f>+'Cu1'!AU161</f>
        <v>0</v>
      </c>
      <c r="AV161" s="29">
        <f>+'Cu1'!AV161</f>
        <v>0</v>
      </c>
      <c r="AW161" s="40">
        <f>+'Cu1'!AW161</f>
        <v>0</v>
      </c>
      <c r="AX161" s="40">
        <f>+'Cu1'!AX161</f>
        <v>0</v>
      </c>
      <c r="AY161" s="40">
        <f>+'Cu1'!AY161</f>
        <v>0</v>
      </c>
      <c r="AZ161" s="40">
        <f>+'Cu1'!AZ161</f>
        <v>0</v>
      </c>
      <c r="BA161" s="40">
        <f>+'Cu1'!BA161</f>
        <v>0</v>
      </c>
      <c r="BB161" s="40">
        <f>+'Cu1'!BB161</f>
        <v>0</v>
      </c>
      <c r="BC161" s="40">
        <f>+'Cu1'!BC161</f>
        <v>0</v>
      </c>
      <c r="BD161" s="40">
        <f>+'Cu1'!BD161</f>
        <v>0</v>
      </c>
      <c r="BE161" s="40">
        <f>+'Cu1'!BE161</f>
        <v>0</v>
      </c>
      <c r="BF161" s="40">
        <f>+'Cu1'!BF161</f>
        <v>0</v>
      </c>
      <c r="BG161" s="40">
        <f>+'Cu1'!BG161</f>
        <v>0</v>
      </c>
      <c r="BH161" s="40"/>
      <c r="BI161" s="40"/>
      <c r="BJ161" s="40"/>
      <c r="BK161" s="40"/>
      <c r="BL161" s="40"/>
      <c r="BM161" s="40"/>
    </row>
    <row r="162" spans="1:65" hidden="1">
      <c r="A162" s="34">
        <f>+'Cu1'!A162</f>
        <v>0</v>
      </c>
      <c r="B162" s="36">
        <f>+'Cu1'!B162</f>
        <v>0</v>
      </c>
      <c r="C162" s="29">
        <f>+'Cu1'!C162</f>
        <v>0</v>
      </c>
      <c r="D162" s="29">
        <f>+'Cu1'!D162</f>
        <v>0</v>
      </c>
      <c r="E162" s="29">
        <f>+'Cu1'!E162</f>
        <v>0</v>
      </c>
      <c r="F162" s="29">
        <f>+'Cu1'!F162</f>
        <v>0</v>
      </c>
      <c r="G162" s="29">
        <f>+'Cu1'!G162</f>
        <v>0</v>
      </c>
      <c r="H162" s="29">
        <f>+'Cu1'!H162</f>
        <v>0</v>
      </c>
      <c r="I162" s="29">
        <f>+'Cu1'!I162</f>
        <v>0</v>
      </c>
      <c r="J162" s="29">
        <f>+'Cu1'!J162</f>
        <v>0</v>
      </c>
      <c r="K162" s="29">
        <f>+'Cu1'!K162</f>
        <v>0</v>
      </c>
      <c r="L162" s="29">
        <f>+'Cu1'!L162</f>
        <v>0</v>
      </c>
      <c r="M162" s="29">
        <f>+'Cu1'!M162</f>
        <v>0</v>
      </c>
      <c r="N162" s="29">
        <f>+'Cu1'!N162</f>
        <v>0</v>
      </c>
      <c r="O162" s="29">
        <f>+'Cu1'!O162</f>
        <v>0</v>
      </c>
      <c r="P162" s="29">
        <f>+'Cu1'!P162</f>
        <v>0</v>
      </c>
      <c r="Q162" s="29">
        <f>+'Cu1'!Q162</f>
        <v>0</v>
      </c>
      <c r="R162" s="30">
        <f>+'Cu1'!R162</f>
        <v>0</v>
      </c>
      <c r="S162" s="28">
        <f>+'Cu1'!S162</f>
        <v>0</v>
      </c>
      <c r="T162" s="29">
        <f>+'Cu1'!T162</f>
        <v>0</v>
      </c>
      <c r="U162" s="29">
        <f>+'Cu1'!U162</f>
        <v>0</v>
      </c>
      <c r="V162" s="29">
        <f>+'Cu1'!V162</f>
        <v>0</v>
      </c>
      <c r="W162" s="29">
        <f>+'Cu1'!W162</f>
        <v>0</v>
      </c>
      <c r="X162" s="29">
        <f>+'Cu1'!X162</f>
        <v>0</v>
      </c>
      <c r="Y162" s="29">
        <f>+'Cu1'!Y162</f>
        <v>0</v>
      </c>
      <c r="Z162" s="29">
        <f>+'Cu1'!Z162</f>
        <v>0</v>
      </c>
      <c r="AA162" s="29">
        <f>+'Cu1'!AA162</f>
        <v>0</v>
      </c>
      <c r="AB162" s="28">
        <f>+'Cu1'!AB162</f>
        <v>0</v>
      </c>
      <c r="AC162" s="28">
        <f>+'Cu1'!AC162</f>
        <v>0</v>
      </c>
      <c r="AD162" s="28">
        <f>+'Cu1'!AD162</f>
        <v>0</v>
      </c>
      <c r="AE162" s="29">
        <f>+'Cu1'!AE162</f>
        <v>0</v>
      </c>
      <c r="AF162" s="29">
        <f>+'Cu1'!AF162</f>
        <v>0</v>
      </c>
      <c r="AG162" s="28">
        <f>+'Cu1'!AG162</f>
        <v>0</v>
      </c>
      <c r="AH162" s="28">
        <f>+'Cu1'!AH162</f>
        <v>0</v>
      </c>
      <c r="AI162" s="29">
        <f>+'Cu1'!AI162</f>
        <v>0</v>
      </c>
      <c r="AJ162" s="29">
        <f>+'Cu1'!AJ162</f>
        <v>0</v>
      </c>
      <c r="AK162" s="29">
        <f>+'Cu1'!AK162</f>
        <v>0</v>
      </c>
      <c r="AL162" s="29">
        <f>+'Cu1'!AL162</f>
        <v>0</v>
      </c>
      <c r="AM162" s="29">
        <f>+'Cu1'!AM162</f>
        <v>0</v>
      </c>
      <c r="AN162" s="29">
        <f>+'Cu1'!AN162</f>
        <v>0</v>
      </c>
      <c r="AO162" s="29">
        <f>+'Cu1'!AO162</f>
        <v>0</v>
      </c>
      <c r="AP162" s="29">
        <f>+'Cu1'!AP162</f>
        <v>0</v>
      </c>
      <c r="AQ162" s="29">
        <f>+'Cu1'!AQ162</f>
        <v>0</v>
      </c>
      <c r="AR162" s="29">
        <f>+'Cu1'!AR162</f>
        <v>0</v>
      </c>
      <c r="AS162" s="29">
        <f>+'Cu1'!AS162</f>
        <v>0</v>
      </c>
      <c r="AT162" s="29">
        <f>+'Cu1'!AT162</f>
        <v>0</v>
      </c>
      <c r="AU162" s="29">
        <f>+'Cu1'!AU162</f>
        <v>0</v>
      </c>
      <c r="AV162" s="29">
        <f>+'Cu1'!AV162</f>
        <v>0</v>
      </c>
      <c r="AW162" s="40">
        <f>+'Cu1'!AW162</f>
        <v>0</v>
      </c>
      <c r="AX162" s="40">
        <f>+'Cu1'!AX162</f>
        <v>0</v>
      </c>
      <c r="AY162" s="40">
        <f>+'Cu1'!AY162</f>
        <v>0</v>
      </c>
      <c r="AZ162" s="40">
        <f>+'Cu1'!AZ162</f>
        <v>0</v>
      </c>
      <c r="BA162" s="40">
        <f>+'Cu1'!BA162</f>
        <v>0</v>
      </c>
      <c r="BB162" s="40">
        <f>+'Cu1'!BB162</f>
        <v>0</v>
      </c>
      <c r="BC162" s="40">
        <f>+'Cu1'!BC162</f>
        <v>0</v>
      </c>
      <c r="BD162" s="40">
        <f>+'Cu1'!BD162</f>
        <v>0</v>
      </c>
      <c r="BE162" s="40">
        <f>+'Cu1'!BE162</f>
        <v>0</v>
      </c>
      <c r="BF162" s="40">
        <f>+'Cu1'!BF162</f>
        <v>0</v>
      </c>
      <c r="BG162" s="40">
        <f>+'Cu1'!BG162</f>
        <v>0</v>
      </c>
      <c r="BH162" s="40"/>
      <c r="BI162" s="40"/>
      <c r="BJ162" s="40"/>
      <c r="BK162" s="40"/>
      <c r="BL162" s="40"/>
      <c r="BM162" s="40"/>
    </row>
    <row r="163" spans="1:65" hidden="1">
      <c r="A163" s="33">
        <f>+'Cu1'!A163</f>
        <v>0</v>
      </c>
      <c r="B163" s="36">
        <f>+'Cu1'!B163</f>
        <v>0</v>
      </c>
      <c r="C163" s="29">
        <f>+'Cu1'!C163</f>
        <v>0</v>
      </c>
      <c r="D163" s="29">
        <f>+'Cu1'!D163</f>
        <v>0</v>
      </c>
      <c r="E163" s="29">
        <f>+'Cu1'!E163</f>
        <v>0</v>
      </c>
      <c r="F163" s="29">
        <f>+'Cu1'!F163</f>
        <v>0</v>
      </c>
      <c r="G163" s="29">
        <f>+'Cu1'!G163</f>
        <v>0</v>
      </c>
      <c r="H163" s="29">
        <f>+'Cu1'!H163</f>
        <v>0</v>
      </c>
      <c r="I163" s="29">
        <f>+'Cu1'!I163</f>
        <v>0</v>
      </c>
      <c r="J163" s="29">
        <f>+'Cu1'!J163</f>
        <v>0</v>
      </c>
      <c r="K163" s="29">
        <f>+'Cu1'!K163</f>
        <v>0</v>
      </c>
      <c r="L163" s="29">
        <f>+'Cu1'!L163</f>
        <v>0</v>
      </c>
      <c r="M163" s="29">
        <f>+'Cu1'!M163</f>
        <v>0</v>
      </c>
      <c r="N163" s="29">
        <f>+'Cu1'!N163</f>
        <v>0</v>
      </c>
      <c r="O163" s="29">
        <f>+'Cu1'!O163</f>
        <v>0</v>
      </c>
      <c r="P163" s="29">
        <f>+'Cu1'!P163</f>
        <v>0</v>
      </c>
      <c r="Q163" s="29">
        <f>+'Cu1'!Q163</f>
        <v>0</v>
      </c>
      <c r="R163" s="30">
        <f>+'Cu1'!R163</f>
        <v>0</v>
      </c>
      <c r="S163" s="28">
        <f>+'Cu1'!S163</f>
        <v>0</v>
      </c>
      <c r="T163" s="29">
        <f>+'Cu1'!T163</f>
        <v>0</v>
      </c>
      <c r="U163" s="29">
        <f>+'Cu1'!U163</f>
        <v>0</v>
      </c>
      <c r="V163" s="29">
        <f>+'Cu1'!V163</f>
        <v>0</v>
      </c>
      <c r="W163" s="29">
        <f>+'Cu1'!W163</f>
        <v>0</v>
      </c>
      <c r="X163" s="29">
        <f>+'Cu1'!X163</f>
        <v>0</v>
      </c>
      <c r="Y163" s="29">
        <f>+'Cu1'!Y163</f>
        <v>0</v>
      </c>
      <c r="Z163" s="29">
        <f>+'Cu1'!Z163</f>
        <v>0</v>
      </c>
      <c r="AA163" s="29">
        <f>+'Cu1'!AA163</f>
        <v>0</v>
      </c>
      <c r="AB163" s="28">
        <f>+'Cu1'!AB163</f>
        <v>0</v>
      </c>
      <c r="AC163" s="28">
        <f>+'Cu1'!AC163</f>
        <v>0</v>
      </c>
      <c r="AD163" s="28">
        <f>+'Cu1'!AD163</f>
        <v>0</v>
      </c>
      <c r="AE163" s="29">
        <f>+'Cu1'!AE163</f>
        <v>0</v>
      </c>
      <c r="AF163" s="29">
        <f>+'Cu1'!AF163</f>
        <v>0</v>
      </c>
      <c r="AG163" s="28">
        <f>+'Cu1'!AG163</f>
        <v>0</v>
      </c>
      <c r="AH163" s="28">
        <f>+'Cu1'!AH163</f>
        <v>0</v>
      </c>
      <c r="AI163" s="29">
        <f>+'Cu1'!AI163</f>
        <v>0</v>
      </c>
      <c r="AJ163" s="29">
        <f>+'Cu1'!AJ163</f>
        <v>0</v>
      </c>
      <c r="AK163" s="29">
        <f>+'Cu1'!AK163</f>
        <v>0</v>
      </c>
      <c r="AL163" s="29">
        <f>+'Cu1'!AL163</f>
        <v>0</v>
      </c>
      <c r="AM163" s="29">
        <f>+'Cu1'!AM163</f>
        <v>0</v>
      </c>
      <c r="AN163" s="29">
        <f>+'Cu1'!AN163</f>
        <v>0</v>
      </c>
      <c r="AO163" s="29">
        <f>+'Cu1'!AO163</f>
        <v>0</v>
      </c>
      <c r="AP163" s="29">
        <f>+'Cu1'!AP163</f>
        <v>0</v>
      </c>
      <c r="AQ163" s="29">
        <f>+'Cu1'!AQ163</f>
        <v>0</v>
      </c>
      <c r="AR163" s="29">
        <f>+'Cu1'!AR163</f>
        <v>0</v>
      </c>
      <c r="AS163" s="29">
        <f>+'Cu1'!AS163</f>
        <v>0</v>
      </c>
      <c r="AT163" s="29">
        <f>+'Cu1'!AT163</f>
        <v>0</v>
      </c>
      <c r="AU163" s="29">
        <f>+'Cu1'!AU163</f>
        <v>0</v>
      </c>
      <c r="AV163" s="29">
        <f>+'Cu1'!AV163</f>
        <v>0</v>
      </c>
      <c r="AW163" s="40">
        <f>+'Cu1'!AW163</f>
        <v>0</v>
      </c>
      <c r="AX163" s="40">
        <f>+'Cu1'!AX163</f>
        <v>0</v>
      </c>
      <c r="AY163" s="40">
        <f>+'Cu1'!AY163</f>
        <v>0</v>
      </c>
      <c r="AZ163" s="40">
        <f>+'Cu1'!AZ163</f>
        <v>0</v>
      </c>
      <c r="BA163" s="40">
        <f>+'Cu1'!BA163</f>
        <v>0</v>
      </c>
      <c r="BB163" s="40">
        <f>+'Cu1'!BB163</f>
        <v>0</v>
      </c>
      <c r="BC163" s="40">
        <f>+'Cu1'!BC163</f>
        <v>0</v>
      </c>
      <c r="BD163" s="40">
        <f>+'Cu1'!BD163</f>
        <v>0</v>
      </c>
      <c r="BE163" s="40">
        <f>+'Cu1'!BE163</f>
        <v>0</v>
      </c>
      <c r="BF163" s="40">
        <f>+'Cu1'!BF163</f>
        <v>0</v>
      </c>
      <c r="BG163" s="40">
        <f>+'Cu1'!BG163</f>
        <v>0</v>
      </c>
      <c r="BH163" s="40"/>
      <c r="BI163" s="40"/>
      <c r="BJ163" s="40"/>
      <c r="BK163" s="40"/>
      <c r="BL163" s="40"/>
      <c r="BM163" s="40"/>
    </row>
    <row r="164" spans="1:65" hidden="1">
      <c r="A164" s="34">
        <f>+'Cu1'!A164</f>
        <v>0</v>
      </c>
      <c r="B164" s="36">
        <f>+'Cu1'!B164</f>
        <v>0</v>
      </c>
      <c r="C164" s="29">
        <f>+'Cu1'!C164</f>
        <v>0</v>
      </c>
      <c r="D164" s="29">
        <f>+'Cu1'!D164</f>
        <v>0</v>
      </c>
      <c r="E164" s="29">
        <f>+'Cu1'!E164</f>
        <v>0</v>
      </c>
      <c r="F164" s="29">
        <f>+'Cu1'!F164</f>
        <v>0</v>
      </c>
      <c r="G164" s="29">
        <f>+'Cu1'!G164</f>
        <v>0</v>
      </c>
      <c r="H164" s="29">
        <f>+'Cu1'!H164</f>
        <v>0</v>
      </c>
      <c r="I164" s="29">
        <f>+'Cu1'!I164</f>
        <v>0</v>
      </c>
      <c r="J164" s="29">
        <f>+'Cu1'!J164</f>
        <v>0</v>
      </c>
      <c r="K164" s="29">
        <f>+'Cu1'!K164</f>
        <v>0</v>
      </c>
      <c r="L164" s="29">
        <f>+'Cu1'!L164</f>
        <v>0</v>
      </c>
      <c r="M164" s="29">
        <f>+'Cu1'!M164</f>
        <v>0</v>
      </c>
      <c r="N164" s="29">
        <f>+'Cu1'!N164</f>
        <v>0</v>
      </c>
      <c r="O164" s="29">
        <f>+'Cu1'!O164</f>
        <v>0</v>
      </c>
      <c r="P164" s="29">
        <f>+'Cu1'!P164</f>
        <v>0</v>
      </c>
      <c r="Q164" s="29">
        <f>+'Cu1'!Q164</f>
        <v>0</v>
      </c>
      <c r="R164" s="30">
        <f>+'Cu1'!R164</f>
        <v>0</v>
      </c>
      <c r="S164" s="28">
        <f>+'Cu1'!S164</f>
        <v>0</v>
      </c>
      <c r="T164" s="29">
        <f>+'Cu1'!T164</f>
        <v>0</v>
      </c>
      <c r="U164" s="29">
        <f>+'Cu1'!U164</f>
        <v>0</v>
      </c>
      <c r="V164" s="29">
        <f>+'Cu1'!V164</f>
        <v>0</v>
      </c>
      <c r="W164" s="29">
        <f>+'Cu1'!W164</f>
        <v>0</v>
      </c>
      <c r="X164" s="29">
        <f>+'Cu1'!X164</f>
        <v>0</v>
      </c>
      <c r="Y164" s="29">
        <f>+'Cu1'!Y164</f>
        <v>0</v>
      </c>
      <c r="Z164" s="29">
        <f>+'Cu1'!Z164</f>
        <v>0</v>
      </c>
      <c r="AA164" s="29">
        <f>+'Cu1'!AA164</f>
        <v>0</v>
      </c>
      <c r="AB164" s="28">
        <f>+'Cu1'!AB164</f>
        <v>0</v>
      </c>
      <c r="AC164" s="28">
        <f>+'Cu1'!AC164</f>
        <v>0</v>
      </c>
      <c r="AD164" s="28">
        <f>+'Cu1'!AD164</f>
        <v>0</v>
      </c>
      <c r="AE164" s="29">
        <f>+'Cu1'!AE164</f>
        <v>0</v>
      </c>
      <c r="AF164" s="29">
        <f>+'Cu1'!AF164</f>
        <v>0</v>
      </c>
      <c r="AG164" s="28">
        <f>+'Cu1'!AG164</f>
        <v>0</v>
      </c>
      <c r="AH164" s="28">
        <f>+'Cu1'!AH164</f>
        <v>0</v>
      </c>
      <c r="AI164" s="29">
        <f>+'Cu1'!AI164</f>
        <v>0</v>
      </c>
      <c r="AJ164" s="29">
        <f>+'Cu1'!AJ164</f>
        <v>0</v>
      </c>
      <c r="AK164" s="29">
        <f>+'Cu1'!AK164</f>
        <v>0</v>
      </c>
      <c r="AL164" s="29">
        <f>+'Cu1'!AL164</f>
        <v>0</v>
      </c>
      <c r="AM164" s="29">
        <f>+'Cu1'!AM164</f>
        <v>0</v>
      </c>
      <c r="AN164" s="29">
        <f>+'Cu1'!AN164</f>
        <v>0</v>
      </c>
      <c r="AO164" s="29">
        <f>+'Cu1'!AO164</f>
        <v>0</v>
      </c>
      <c r="AP164" s="29">
        <f>+'Cu1'!AP164</f>
        <v>0</v>
      </c>
      <c r="AQ164" s="29">
        <f>+'Cu1'!AQ164</f>
        <v>0</v>
      </c>
      <c r="AR164" s="29">
        <f>+'Cu1'!AR164</f>
        <v>0</v>
      </c>
      <c r="AS164" s="29">
        <f>+'Cu1'!AS164</f>
        <v>0</v>
      </c>
      <c r="AT164" s="29">
        <f>+'Cu1'!AT164</f>
        <v>0</v>
      </c>
      <c r="AU164" s="29">
        <f>+'Cu1'!AU164</f>
        <v>0</v>
      </c>
      <c r="AV164" s="29">
        <f>+'Cu1'!AV164</f>
        <v>0</v>
      </c>
      <c r="AW164" s="40">
        <f>+'Cu1'!AW164</f>
        <v>0</v>
      </c>
      <c r="AX164" s="40">
        <f>+'Cu1'!AX164</f>
        <v>0</v>
      </c>
      <c r="AY164" s="40">
        <f>+'Cu1'!AY164</f>
        <v>0</v>
      </c>
      <c r="AZ164" s="40">
        <f>+'Cu1'!AZ164</f>
        <v>0</v>
      </c>
      <c r="BA164" s="40">
        <f>+'Cu1'!BA164</f>
        <v>0</v>
      </c>
      <c r="BB164" s="40">
        <f>+'Cu1'!BB164</f>
        <v>0</v>
      </c>
      <c r="BC164" s="40">
        <f>+'Cu1'!BC164</f>
        <v>0</v>
      </c>
      <c r="BD164" s="40">
        <f>+'Cu1'!BD164</f>
        <v>0</v>
      </c>
      <c r="BE164" s="40">
        <f>+'Cu1'!BE164</f>
        <v>0</v>
      </c>
      <c r="BF164" s="40">
        <f>+'Cu1'!BF164</f>
        <v>0</v>
      </c>
      <c r="BG164" s="40">
        <f>+'Cu1'!BG164</f>
        <v>0</v>
      </c>
      <c r="BH164" s="40"/>
      <c r="BI164" s="40"/>
      <c r="BJ164" s="40"/>
      <c r="BK164" s="40"/>
      <c r="BL164" s="40"/>
      <c r="BM164" s="40"/>
    </row>
    <row r="165" spans="1:65" hidden="1">
      <c r="A165" s="33">
        <f>+'Cu1'!A165</f>
        <v>0</v>
      </c>
      <c r="B165" s="36">
        <f>+'Cu1'!B165</f>
        <v>0</v>
      </c>
      <c r="C165" s="29">
        <f>+'Cu1'!C165</f>
        <v>0</v>
      </c>
      <c r="D165" s="29">
        <f>+'Cu1'!D165</f>
        <v>0</v>
      </c>
      <c r="E165" s="29">
        <f>+'Cu1'!E165</f>
        <v>0</v>
      </c>
      <c r="F165" s="29">
        <f>+'Cu1'!F165</f>
        <v>0</v>
      </c>
      <c r="G165" s="29">
        <f>+'Cu1'!G165</f>
        <v>0</v>
      </c>
      <c r="H165" s="29">
        <f>+'Cu1'!H165</f>
        <v>0</v>
      </c>
      <c r="I165" s="29">
        <f>+'Cu1'!I165</f>
        <v>0</v>
      </c>
      <c r="J165" s="29">
        <f>+'Cu1'!J165</f>
        <v>0</v>
      </c>
      <c r="K165" s="29">
        <f>+'Cu1'!K165</f>
        <v>0</v>
      </c>
      <c r="L165" s="29">
        <f>+'Cu1'!L165</f>
        <v>0</v>
      </c>
      <c r="M165" s="29">
        <f>+'Cu1'!M165</f>
        <v>0</v>
      </c>
      <c r="N165" s="29">
        <f>+'Cu1'!N165</f>
        <v>0</v>
      </c>
      <c r="O165" s="29">
        <f>+'Cu1'!O165</f>
        <v>0</v>
      </c>
      <c r="P165" s="29">
        <f>+'Cu1'!P165</f>
        <v>0</v>
      </c>
      <c r="Q165" s="29">
        <f>+'Cu1'!Q165</f>
        <v>0</v>
      </c>
      <c r="R165" s="30">
        <f>+'Cu1'!R165</f>
        <v>0</v>
      </c>
      <c r="S165" s="28">
        <f>+'Cu1'!S165</f>
        <v>0</v>
      </c>
      <c r="T165" s="29">
        <f>+'Cu1'!T165</f>
        <v>0</v>
      </c>
      <c r="U165" s="29">
        <f>+'Cu1'!U165</f>
        <v>0</v>
      </c>
      <c r="V165" s="29">
        <f>+'Cu1'!V165</f>
        <v>0</v>
      </c>
      <c r="W165" s="29">
        <f>+'Cu1'!W165</f>
        <v>0</v>
      </c>
      <c r="X165" s="29">
        <f>+'Cu1'!X165</f>
        <v>0</v>
      </c>
      <c r="Y165" s="29">
        <f>+'Cu1'!Y165</f>
        <v>0</v>
      </c>
      <c r="Z165" s="29">
        <f>+'Cu1'!Z165</f>
        <v>0</v>
      </c>
      <c r="AA165" s="29">
        <f>+'Cu1'!AA165</f>
        <v>0</v>
      </c>
      <c r="AB165" s="28">
        <f>+'Cu1'!AB165</f>
        <v>0</v>
      </c>
      <c r="AC165" s="28">
        <f>+'Cu1'!AC165</f>
        <v>0</v>
      </c>
      <c r="AD165" s="28">
        <f>+'Cu1'!AD165</f>
        <v>0</v>
      </c>
      <c r="AE165" s="29">
        <f>+'Cu1'!AE165</f>
        <v>0</v>
      </c>
      <c r="AF165" s="29">
        <f>+'Cu1'!AF165</f>
        <v>0</v>
      </c>
      <c r="AG165" s="28">
        <f>+'Cu1'!AG165</f>
        <v>0</v>
      </c>
      <c r="AH165" s="28">
        <f>+'Cu1'!AH165</f>
        <v>0</v>
      </c>
      <c r="AI165" s="29">
        <f>+'Cu1'!AI165</f>
        <v>0</v>
      </c>
      <c r="AJ165" s="29">
        <f>+'Cu1'!AJ165</f>
        <v>0</v>
      </c>
      <c r="AK165" s="29">
        <f>+'Cu1'!AK165</f>
        <v>0</v>
      </c>
      <c r="AL165" s="29">
        <f>+'Cu1'!AL165</f>
        <v>0</v>
      </c>
      <c r="AM165" s="29">
        <f>+'Cu1'!AM165</f>
        <v>0</v>
      </c>
      <c r="AN165" s="29">
        <f>+'Cu1'!AN165</f>
        <v>0</v>
      </c>
      <c r="AO165" s="29">
        <f>+'Cu1'!AO165</f>
        <v>0</v>
      </c>
      <c r="AP165" s="29">
        <f>+'Cu1'!AP165</f>
        <v>0</v>
      </c>
      <c r="AQ165" s="29">
        <f>+'Cu1'!AQ165</f>
        <v>0</v>
      </c>
      <c r="AR165" s="29">
        <f>+'Cu1'!AR165</f>
        <v>0</v>
      </c>
      <c r="AS165" s="29">
        <f>+'Cu1'!AS165</f>
        <v>0</v>
      </c>
      <c r="AT165" s="29">
        <f>+'Cu1'!AT165</f>
        <v>0</v>
      </c>
      <c r="AU165" s="29">
        <f>+'Cu1'!AU165</f>
        <v>0</v>
      </c>
      <c r="AV165" s="29">
        <f>+'Cu1'!AV165</f>
        <v>0</v>
      </c>
      <c r="AW165" s="40">
        <f>+'Cu1'!AW165</f>
        <v>0</v>
      </c>
      <c r="AX165" s="40">
        <f>+'Cu1'!AX165</f>
        <v>0</v>
      </c>
      <c r="AY165" s="40">
        <f>+'Cu1'!AY165</f>
        <v>0</v>
      </c>
      <c r="AZ165" s="40">
        <f>+'Cu1'!AZ165</f>
        <v>0</v>
      </c>
      <c r="BA165" s="40">
        <f>+'Cu1'!BA165</f>
        <v>0</v>
      </c>
      <c r="BB165" s="40">
        <f>+'Cu1'!BB165</f>
        <v>0</v>
      </c>
      <c r="BC165" s="40">
        <f>+'Cu1'!BC165</f>
        <v>0</v>
      </c>
      <c r="BD165" s="40">
        <f>+'Cu1'!BD165</f>
        <v>0</v>
      </c>
      <c r="BE165" s="40">
        <f>+'Cu1'!BE165</f>
        <v>0</v>
      </c>
      <c r="BF165" s="40">
        <f>+'Cu1'!BF165</f>
        <v>0</v>
      </c>
      <c r="BG165" s="40">
        <f>+'Cu1'!BG165</f>
        <v>0</v>
      </c>
      <c r="BH165" s="40"/>
      <c r="BI165" s="40"/>
      <c r="BJ165" s="40"/>
      <c r="BK165" s="40"/>
      <c r="BL165" s="40"/>
      <c r="BM165" s="40"/>
    </row>
    <row r="166" spans="1:65" hidden="1">
      <c r="A166" s="34">
        <f>+'Cu1'!A166</f>
        <v>0</v>
      </c>
      <c r="B166" s="36">
        <f>+'Cu1'!B166</f>
        <v>0</v>
      </c>
      <c r="C166" s="29">
        <f>+'Cu1'!C166</f>
        <v>0</v>
      </c>
      <c r="D166" s="29">
        <f>+'Cu1'!D166</f>
        <v>0</v>
      </c>
      <c r="E166" s="29">
        <f>+'Cu1'!E166</f>
        <v>0</v>
      </c>
      <c r="F166" s="29">
        <f>+'Cu1'!F166</f>
        <v>0</v>
      </c>
      <c r="G166" s="29">
        <f>+'Cu1'!G166</f>
        <v>15</v>
      </c>
      <c r="H166" s="29">
        <f>+'Cu1'!H166</f>
        <v>0</v>
      </c>
      <c r="I166" s="29">
        <f>+'Cu1'!I166</f>
        <v>0</v>
      </c>
      <c r="J166" s="29">
        <f>+'Cu1'!J166</f>
        <v>0</v>
      </c>
      <c r="K166" s="29">
        <f>+'Cu1'!K166</f>
        <v>0</v>
      </c>
      <c r="L166" s="29">
        <f>+'Cu1'!L166</f>
        <v>0</v>
      </c>
      <c r="M166" s="29">
        <f>+'Cu1'!M166</f>
        <v>0</v>
      </c>
      <c r="N166" s="29">
        <f>+'Cu1'!N166</f>
        <v>0</v>
      </c>
      <c r="O166" s="29">
        <f>+'Cu1'!O166</f>
        <v>0</v>
      </c>
      <c r="P166" s="29">
        <f>+'Cu1'!P166</f>
        <v>0</v>
      </c>
      <c r="Q166" s="29">
        <f>+'Cu1'!Q166</f>
        <v>0</v>
      </c>
      <c r="R166" s="30">
        <f>+'Cu1'!R166</f>
        <v>0</v>
      </c>
      <c r="S166" s="28">
        <f>+'Cu1'!S166</f>
        <v>0</v>
      </c>
      <c r="T166" s="29">
        <f>+'Cu1'!T166</f>
        <v>0</v>
      </c>
      <c r="U166" s="29">
        <f>+'Cu1'!U166</f>
        <v>0</v>
      </c>
      <c r="V166" s="29">
        <f>+'Cu1'!V166</f>
        <v>0</v>
      </c>
      <c r="W166" s="29">
        <f>+'Cu1'!W166</f>
        <v>0</v>
      </c>
      <c r="X166" s="29">
        <f>+'Cu1'!X166</f>
        <v>0</v>
      </c>
      <c r="Y166" s="29">
        <f>+'Cu1'!Y166</f>
        <v>0</v>
      </c>
      <c r="Z166" s="29">
        <f>+'Cu1'!Z166</f>
        <v>0</v>
      </c>
      <c r="AA166" s="29">
        <f>+'Cu1'!AA166</f>
        <v>0</v>
      </c>
      <c r="AB166" s="28">
        <f>+'Cu1'!AB166</f>
        <v>0</v>
      </c>
      <c r="AC166" s="28">
        <f>+'Cu1'!AC166</f>
        <v>0</v>
      </c>
      <c r="AD166" s="28">
        <f>+'Cu1'!AD166</f>
        <v>0</v>
      </c>
      <c r="AE166" s="29">
        <f>+'Cu1'!AE166</f>
        <v>0</v>
      </c>
      <c r="AF166" s="29">
        <f>+'Cu1'!AF166</f>
        <v>0</v>
      </c>
      <c r="AG166" s="28">
        <f>+'Cu1'!AG166</f>
        <v>0</v>
      </c>
      <c r="AH166" s="28">
        <f>+'Cu1'!AH166</f>
        <v>0</v>
      </c>
      <c r="AI166" s="29">
        <f>+'Cu1'!AI166</f>
        <v>0</v>
      </c>
      <c r="AJ166" s="29">
        <f>+'Cu1'!AJ166</f>
        <v>0</v>
      </c>
      <c r="AK166" s="29">
        <f>+'Cu1'!AK166</f>
        <v>0</v>
      </c>
      <c r="AL166" s="29">
        <f>+'Cu1'!AL166</f>
        <v>0</v>
      </c>
      <c r="AM166" s="29">
        <f>+'Cu1'!AM166</f>
        <v>0</v>
      </c>
      <c r="AN166" s="29">
        <f>+'Cu1'!AN166</f>
        <v>0</v>
      </c>
      <c r="AO166" s="29">
        <f>+'Cu1'!AO166</f>
        <v>0</v>
      </c>
      <c r="AP166" s="29">
        <f>+'Cu1'!AP166</f>
        <v>0</v>
      </c>
      <c r="AQ166" s="29">
        <f>+'Cu1'!AQ166</f>
        <v>0</v>
      </c>
      <c r="AR166" s="29">
        <f>+'Cu1'!AR166</f>
        <v>0</v>
      </c>
      <c r="AS166" s="29">
        <f>+'Cu1'!AS166</f>
        <v>0</v>
      </c>
      <c r="AT166" s="29">
        <f>+'Cu1'!AT166</f>
        <v>0</v>
      </c>
      <c r="AU166" s="29">
        <f>+'Cu1'!AU166</f>
        <v>0</v>
      </c>
      <c r="AV166" s="29">
        <f>+'Cu1'!AV166</f>
        <v>0</v>
      </c>
      <c r="AW166" s="40">
        <f>+'Cu1'!AW166</f>
        <v>0</v>
      </c>
      <c r="AX166" s="40">
        <f>+'Cu1'!AX166</f>
        <v>0</v>
      </c>
      <c r="AY166" s="40">
        <f>+'Cu1'!AY166</f>
        <v>0</v>
      </c>
      <c r="AZ166" s="40">
        <f>+'Cu1'!AZ166</f>
        <v>0</v>
      </c>
      <c r="BA166" s="40">
        <f>+'Cu1'!BA166</f>
        <v>0</v>
      </c>
      <c r="BB166" s="40">
        <f>+'Cu1'!BB166</f>
        <v>0</v>
      </c>
      <c r="BC166" s="40">
        <f>+'Cu1'!BC166</f>
        <v>0</v>
      </c>
      <c r="BD166" s="40">
        <f>+'Cu1'!BD166</f>
        <v>0</v>
      </c>
      <c r="BE166" s="40">
        <f>+'Cu1'!BE166</f>
        <v>0</v>
      </c>
      <c r="BF166" s="40">
        <f>+'Cu1'!BF166</f>
        <v>0</v>
      </c>
      <c r="BG166" s="40">
        <f>+'Cu1'!BG166</f>
        <v>0</v>
      </c>
      <c r="BH166" s="40"/>
      <c r="BI166" s="40"/>
      <c r="BJ166" s="40"/>
      <c r="BK166" s="40"/>
      <c r="BL166" s="40"/>
      <c r="BM166" s="40"/>
    </row>
    <row r="167" spans="1:65" hidden="1">
      <c r="A167" s="33">
        <f>+'Cu1'!A167</f>
        <v>0</v>
      </c>
      <c r="B167" s="36">
        <f>+'Cu1'!B167</f>
        <v>0</v>
      </c>
      <c r="C167" s="29">
        <f>+'Cu1'!C167</f>
        <v>0</v>
      </c>
      <c r="D167" s="29">
        <f>+'Cu1'!D167</f>
        <v>0</v>
      </c>
      <c r="E167" s="29">
        <f>+'Cu1'!E167</f>
        <v>0</v>
      </c>
      <c r="F167" s="29">
        <f>+'Cu1'!F167</f>
        <v>0</v>
      </c>
      <c r="G167" s="29">
        <f>+'Cu1'!G167</f>
        <v>0</v>
      </c>
      <c r="H167" s="29">
        <f>+'Cu1'!H167</f>
        <v>0</v>
      </c>
      <c r="I167" s="29">
        <f>+'Cu1'!I167</f>
        <v>0</v>
      </c>
      <c r="J167" s="29">
        <f>+'Cu1'!J167</f>
        <v>0</v>
      </c>
      <c r="K167" s="29">
        <f>+'Cu1'!K167</f>
        <v>0</v>
      </c>
      <c r="L167" s="29">
        <f>+'Cu1'!L167</f>
        <v>0</v>
      </c>
      <c r="M167" s="29">
        <f>+'Cu1'!M167</f>
        <v>0</v>
      </c>
      <c r="N167" s="29">
        <f>+'Cu1'!N167</f>
        <v>0</v>
      </c>
      <c r="O167" s="29">
        <f>+'Cu1'!O167</f>
        <v>0</v>
      </c>
      <c r="P167" s="29">
        <f>+'Cu1'!P167</f>
        <v>0</v>
      </c>
      <c r="Q167" s="29">
        <f>+'Cu1'!Q167</f>
        <v>0</v>
      </c>
      <c r="R167" s="30">
        <f>+'Cu1'!R167</f>
        <v>0</v>
      </c>
      <c r="S167" s="28">
        <f>+'Cu1'!S167</f>
        <v>0</v>
      </c>
      <c r="T167" s="29">
        <f>+'Cu1'!T167</f>
        <v>0</v>
      </c>
      <c r="U167" s="29">
        <f>+'Cu1'!U167</f>
        <v>0</v>
      </c>
      <c r="V167" s="29">
        <f>+'Cu1'!V167</f>
        <v>0</v>
      </c>
      <c r="W167" s="29">
        <f>+'Cu1'!W167</f>
        <v>0</v>
      </c>
      <c r="X167" s="29">
        <f>+'Cu1'!X167</f>
        <v>0</v>
      </c>
      <c r="Y167" s="29">
        <f>+'Cu1'!Y167</f>
        <v>0</v>
      </c>
      <c r="Z167" s="29">
        <f>+'Cu1'!Z167</f>
        <v>0</v>
      </c>
      <c r="AA167" s="29">
        <f>+'Cu1'!AA167</f>
        <v>0</v>
      </c>
      <c r="AB167" s="28">
        <f>+'Cu1'!AB167</f>
        <v>0</v>
      </c>
      <c r="AC167" s="28">
        <f>+'Cu1'!AC167</f>
        <v>0</v>
      </c>
      <c r="AD167" s="28">
        <f>+'Cu1'!AD167</f>
        <v>0</v>
      </c>
      <c r="AE167" s="29">
        <f>+'Cu1'!AE167</f>
        <v>0</v>
      </c>
      <c r="AF167" s="29">
        <f>+'Cu1'!AF167</f>
        <v>0</v>
      </c>
      <c r="AG167" s="28">
        <f>+'Cu1'!AG167</f>
        <v>0</v>
      </c>
      <c r="AH167" s="28">
        <f>+'Cu1'!AH167</f>
        <v>0</v>
      </c>
      <c r="AI167" s="29">
        <f>+'Cu1'!AI167</f>
        <v>0</v>
      </c>
      <c r="AJ167" s="29">
        <f>+'Cu1'!AJ167</f>
        <v>0</v>
      </c>
      <c r="AK167" s="29">
        <f>+'Cu1'!AK167</f>
        <v>0</v>
      </c>
      <c r="AL167" s="29">
        <f>+'Cu1'!AL167</f>
        <v>0</v>
      </c>
      <c r="AM167" s="29">
        <f>+'Cu1'!AM167</f>
        <v>0</v>
      </c>
      <c r="AN167" s="29">
        <f>+'Cu1'!AN167</f>
        <v>0</v>
      </c>
      <c r="AO167" s="29">
        <f>+'Cu1'!AO167</f>
        <v>0</v>
      </c>
      <c r="AP167" s="29">
        <f>+'Cu1'!AP167</f>
        <v>0</v>
      </c>
      <c r="AQ167" s="29">
        <f>+'Cu1'!AQ167</f>
        <v>0</v>
      </c>
      <c r="AR167" s="29">
        <f>+'Cu1'!AR167</f>
        <v>0</v>
      </c>
      <c r="AS167" s="29">
        <f>+'Cu1'!AS167</f>
        <v>0</v>
      </c>
      <c r="AT167" s="29">
        <f>+'Cu1'!AT167</f>
        <v>0</v>
      </c>
      <c r="AU167" s="29">
        <f>+'Cu1'!AU167</f>
        <v>0</v>
      </c>
      <c r="AV167" s="29">
        <f>+'Cu1'!AV167</f>
        <v>0</v>
      </c>
      <c r="AW167" s="40">
        <f>+'Cu1'!AW167</f>
        <v>0</v>
      </c>
      <c r="AX167" s="40">
        <f>+'Cu1'!AX167</f>
        <v>0</v>
      </c>
      <c r="AY167" s="40">
        <f>+'Cu1'!AY167</f>
        <v>0</v>
      </c>
      <c r="AZ167" s="40">
        <f>+'Cu1'!AZ167</f>
        <v>0</v>
      </c>
      <c r="BA167" s="40">
        <f>+'Cu1'!BA167</f>
        <v>0</v>
      </c>
      <c r="BB167" s="40">
        <f>+'Cu1'!BB167</f>
        <v>0</v>
      </c>
      <c r="BC167" s="40">
        <f>+'Cu1'!BC167</f>
        <v>0</v>
      </c>
      <c r="BD167" s="40">
        <f>+'Cu1'!BD167</f>
        <v>0</v>
      </c>
      <c r="BE167" s="40">
        <f>+'Cu1'!BE167</f>
        <v>0</v>
      </c>
      <c r="BF167" s="40">
        <f>+'Cu1'!BF167</f>
        <v>0</v>
      </c>
      <c r="BG167" s="40">
        <f>+'Cu1'!BG167</f>
        <v>0</v>
      </c>
      <c r="BH167" s="40"/>
      <c r="BI167" s="40"/>
      <c r="BJ167" s="40"/>
      <c r="BK167" s="40"/>
      <c r="BL167" s="40"/>
      <c r="BM167" s="40"/>
    </row>
    <row r="168" spans="1:65" hidden="1">
      <c r="A168" s="34">
        <f>+'Cu1'!A168</f>
        <v>0</v>
      </c>
      <c r="B168" s="36">
        <f>+'Cu1'!B168</f>
        <v>0</v>
      </c>
      <c r="C168" s="29">
        <f>+'Cu1'!C168</f>
        <v>0</v>
      </c>
      <c r="D168" s="29">
        <f>+'Cu1'!D168</f>
        <v>0</v>
      </c>
      <c r="E168" s="29">
        <f>+'Cu1'!E168</f>
        <v>0</v>
      </c>
      <c r="F168" s="29">
        <f>+'Cu1'!F168</f>
        <v>0</v>
      </c>
      <c r="G168" s="29">
        <f>+'Cu1'!G168</f>
        <v>0</v>
      </c>
      <c r="H168" s="29">
        <f>+'Cu1'!H168</f>
        <v>0</v>
      </c>
      <c r="I168" s="29">
        <f>+'Cu1'!I168</f>
        <v>0</v>
      </c>
      <c r="J168" s="29">
        <f>+'Cu1'!J168</f>
        <v>0</v>
      </c>
      <c r="K168" s="29">
        <f>+'Cu1'!K168</f>
        <v>0</v>
      </c>
      <c r="L168" s="29">
        <f>+'Cu1'!L168</f>
        <v>0</v>
      </c>
      <c r="M168" s="29">
        <f>+'Cu1'!M168</f>
        <v>0</v>
      </c>
      <c r="N168" s="29">
        <f>+'Cu1'!N168</f>
        <v>0</v>
      </c>
      <c r="O168" s="29">
        <f>+'Cu1'!O168</f>
        <v>0</v>
      </c>
      <c r="P168" s="29">
        <f>+'Cu1'!P168</f>
        <v>0</v>
      </c>
      <c r="Q168" s="29">
        <f>+'Cu1'!Q168</f>
        <v>0</v>
      </c>
      <c r="R168" s="30">
        <f>+'Cu1'!R168</f>
        <v>0</v>
      </c>
      <c r="S168" s="28">
        <f>+'Cu1'!S168</f>
        <v>0</v>
      </c>
      <c r="T168" s="29">
        <f>+'Cu1'!T168</f>
        <v>0</v>
      </c>
      <c r="U168" s="29">
        <f>+'Cu1'!U168</f>
        <v>0</v>
      </c>
      <c r="V168" s="29">
        <f>+'Cu1'!V168</f>
        <v>0</v>
      </c>
      <c r="W168" s="29">
        <f>+'Cu1'!W168</f>
        <v>0</v>
      </c>
      <c r="X168" s="29">
        <f>+'Cu1'!X168</f>
        <v>0</v>
      </c>
      <c r="Y168" s="29">
        <f>+'Cu1'!Y168</f>
        <v>0</v>
      </c>
      <c r="Z168" s="29">
        <f>+'Cu1'!Z168</f>
        <v>0</v>
      </c>
      <c r="AA168" s="29">
        <f>+'Cu1'!AA168</f>
        <v>0</v>
      </c>
      <c r="AB168" s="28">
        <f>+'Cu1'!AB168</f>
        <v>0</v>
      </c>
      <c r="AC168" s="28">
        <f>+'Cu1'!AC168</f>
        <v>0</v>
      </c>
      <c r="AD168" s="28">
        <f>+'Cu1'!AD168</f>
        <v>0</v>
      </c>
      <c r="AE168" s="29">
        <f>+'Cu1'!AE168</f>
        <v>0</v>
      </c>
      <c r="AF168" s="29">
        <f>+'Cu1'!AF168</f>
        <v>0</v>
      </c>
      <c r="AG168" s="28">
        <f>+'Cu1'!AG168</f>
        <v>0</v>
      </c>
      <c r="AH168" s="28">
        <f>+'Cu1'!AH168</f>
        <v>0</v>
      </c>
      <c r="AI168" s="29">
        <f>+'Cu1'!AI168</f>
        <v>0</v>
      </c>
      <c r="AJ168" s="29">
        <f>+'Cu1'!AJ168</f>
        <v>0</v>
      </c>
      <c r="AK168" s="29">
        <f>+'Cu1'!AK168</f>
        <v>0</v>
      </c>
      <c r="AL168" s="29">
        <f>+'Cu1'!AL168</f>
        <v>0</v>
      </c>
      <c r="AM168" s="29">
        <f>+'Cu1'!AM168</f>
        <v>0</v>
      </c>
      <c r="AN168" s="29">
        <f>+'Cu1'!AN168</f>
        <v>0</v>
      </c>
      <c r="AO168" s="29">
        <f>+'Cu1'!AO168</f>
        <v>0</v>
      </c>
      <c r="AP168" s="29">
        <f>+'Cu1'!AP168</f>
        <v>0</v>
      </c>
      <c r="AQ168" s="29">
        <f>+'Cu1'!AQ168</f>
        <v>0</v>
      </c>
      <c r="AR168" s="29">
        <f>+'Cu1'!AR168</f>
        <v>0</v>
      </c>
      <c r="AS168" s="29">
        <f>+'Cu1'!AS168</f>
        <v>0</v>
      </c>
      <c r="AT168" s="29">
        <f>+'Cu1'!AT168</f>
        <v>0</v>
      </c>
      <c r="AU168" s="29">
        <f>+'Cu1'!AU168</f>
        <v>0</v>
      </c>
      <c r="AV168" s="29">
        <f>+'Cu1'!AV168</f>
        <v>0</v>
      </c>
      <c r="AW168" s="40">
        <f>+'Cu1'!AW168</f>
        <v>0</v>
      </c>
      <c r="AX168" s="40">
        <f>+'Cu1'!AX168</f>
        <v>0</v>
      </c>
      <c r="AY168" s="40">
        <f>+'Cu1'!AY168</f>
        <v>0</v>
      </c>
      <c r="AZ168" s="40">
        <f>+'Cu1'!AZ168</f>
        <v>0</v>
      </c>
      <c r="BA168" s="40">
        <f>+'Cu1'!BA168</f>
        <v>0</v>
      </c>
      <c r="BB168" s="40">
        <f>+'Cu1'!BB168</f>
        <v>0</v>
      </c>
      <c r="BC168" s="40">
        <f>+'Cu1'!BC168</f>
        <v>0</v>
      </c>
      <c r="BD168" s="40">
        <f>+'Cu1'!BD168</f>
        <v>0</v>
      </c>
      <c r="BE168" s="40">
        <f>+'Cu1'!BE168</f>
        <v>0</v>
      </c>
      <c r="BF168" s="40">
        <f>+'Cu1'!BF168</f>
        <v>0</v>
      </c>
      <c r="BG168" s="40">
        <f>+'Cu1'!BG168</f>
        <v>0</v>
      </c>
      <c r="BH168" s="40"/>
      <c r="BI168" s="40"/>
      <c r="BJ168" s="40"/>
      <c r="BK168" s="40"/>
      <c r="BL168" s="40"/>
      <c r="BM168" s="40"/>
    </row>
    <row r="169" spans="1:65" hidden="1">
      <c r="A169" s="33">
        <f>+'Cu1'!A169</f>
        <v>0</v>
      </c>
      <c r="B169" s="36">
        <f>+'Cu1'!B169</f>
        <v>0</v>
      </c>
      <c r="C169" s="29">
        <f>+'Cu1'!C169</f>
        <v>0</v>
      </c>
      <c r="D169" s="29">
        <f>+'Cu1'!D169</f>
        <v>0</v>
      </c>
      <c r="E169" s="29">
        <f>+'Cu1'!E169</f>
        <v>0</v>
      </c>
      <c r="F169" s="29">
        <f>+'Cu1'!F169</f>
        <v>0</v>
      </c>
      <c r="G169" s="29">
        <f>+'Cu1'!G169</f>
        <v>0</v>
      </c>
      <c r="H169" s="29">
        <f>+'Cu1'!H169</f>
        <v>0</v>
      </c>
      <c r="I169" s="29">
        <f>+'Cu1'!I169</f>
        <v>0</v>
      </c>
      <c r="J169" s="29">
        <f>+'Cu1'!J169</f>
        <v>0</v>
      </c>
      <c r="K169" s="29">
        <f>+'Cu1'!K169</f>
        <v>0</v>
      </c>
      <c r="L169" s="29">
        <f>+'Cu1'!L169</f>
        <v>0</v>
      </c>
      <c r="M169" s="29">
        <f>+'Cu1'!M169</f>
        <v>0</v>
      </c>
      <c r="N169" s="29">
        <f>+'Cu1'!N169</f>
        <v>0</v>
      </c>
      <c r="O169" s="29">
        <f>+'Cu1'!O169</f>
        <v>0</v>
      </c>
      <c r="P169" s="29">
        <f>+'Cu1'!P169</f>
        <v>0</v>
      </c>
      <c r="Q169" s="29">
        <f>+'Cu1'!Q169</f>
        <v>0</v>
      </c>
      <c r="R169" s="30">
        <f>+'Cu1'!R169</f>
        <v>0</v>
      </c>
      <c r="S169" s="28">
        <f>+'Cu1'!S169</f>
        <v>0</v>
      </c>
      <c r="T169" s="29">
        <f>+'Cu1'!T169</f>
        <v>0</v>
      </c>
      <c r="U169" s="29">
        <f>+'Cu1'!U169</f>
        <v>0</v>
      </c>
      <c r="V169" s="29">
        <f>+'Cu1'!V169</f>
        <v>0</v>
      </c>
      <c r="W169" s="29">
        <f>+'Cu1'!W169</f>
        <v>0</v>
      </c>
      <c r="X169" s="29">
        <f>+'Cu1'!X169</f>
        <v>0</v>
      </c>
      <c r="Y169" s="29">
        <f>+'Cu1'!Y169</f>
        <v>0</v>
      </c>
      <c r="Z169" s="29">
        <f>+'Cu1'!Z169</f>
        <v>0</v>
      </c>
      <c r="AA169" s="29">
        <f>+'Cu1'!AA169</f>
        <v>0</v>
      </c>
      <c r="AB169" s="28">
        <f>+'Cu1'!AB169</f>
        <v>0</v>
      </c>
      <c r="AC169" s="28">
        <f>+'Cu1'!AC169</f>
        <v>0</v>
      </c>
      <c r="AD169" s="28">
        <f>+'Cu1'!AD169</f>
        <v>0</v>
      </c>
      <c r="AE169" s="29">
        <f>+'Cu1'!AE169</f>
        <v>0</v>
      </c>
      <c r="AF169" s="29">
        <f>+'Cu1'!AF169</f>
        <v>0</v>
      </c>
      <c r="AG169" s="28">
        <f>+'Cu1'!AG169</f>
        <v>0</v>
      </c>
      <c r="AH169" s="28">
        <f>+'Cu1'!AH169</f>
        <v>0</v>
      </c>
      <c r="AI169" s="29">
        <f>+'Cu1'!AI169</f>
        <v>0</v>
      </c>
      <c r="AJ169" s="29">
        <f>+'Cu1'!AJ169</f>
        <v>0</v>
      </c>
      <c r="AK169" s="29">
        <f>+'Cu1'!AK169</f>
        <v>0</v>
      </c>
      <c r="AL169" s="29">
        <f>+'Cu1'!AL169</f>
        <v>0</v>
      </c>
      <c r="AM169" s="29">
        <f>+'Cu1'!AM169</f>
        <v>0</v>
      </c>
      <c r="AN169" s="29">
        <f>+'Cu1'!AN169</f>
        <v>0</v>
      </c>
      <c r="AO169" s="29">
        <f>+'Cu1'!AO169</f>
        <v>0</v>
      </c>
      <c r="AP169" s="29">
        <f>+'Cu1'!AP169</f>
        <v>0</v>
      </c>
      <c r="AQ169" s="29">
        <f>+'Cu1'!AQ169</f>
        <v>0</v>
      </c>
      <c r="AR169" s="29">
        <f>+'Cu1'!AR169</f>
        <v>0</v>
      </c>
      <c r="AS169" s="29">
        <f>+'Cu1'!AS169</f>
        <v>0</v>
      </c>
      <c r="AT169" s="29">
        <f>+'Cu1'!AT169</f>
        <v>0</v>
      </c>
      <c r="AU169" s="29">
        <f>+'Cu1'!AU169</f>
        <v>0</v>
      </c>
      <c r="AV169" s="29">
        <f>+'Cu1'!AV169</f>
        <v>0</v>
      </c>
      <c r="AW169" s="40">
        <f>+'Cu1'!AW169</f>
        <v>0</v>
      </c>
      <c r="AX169" s="40">
        <f>+'Cu1'!AX169</f>
        <v>0</v>
      </c>
      <c r="AY169" s="40">
        <f>+'Cu1'!AY169</f>
        <v>0</v>
      </c>
      <c r="AZ169" s="40">
        <f>+'Cu1'!AZ169</f>
        <v>0</v>
      </c>
      <c r="BA169" s="40">
        <f>+'Cu1'!BA169</f>
        <v>0</v>
      </c>
      <c r="BB169" s="40">
        <f>+'Cu1'!BB169</f>
        <v>0</v>
      </c>
      <c r="BC169" s="40">
        <f>+'Cu1'!BC169</f>
        <v>0</v>
      </c>
      <c r="BD169" s="40">
        <f>+'Cu1'!BD169</f>
        <v>0</v>
      </c>
      <c r="BE169" s="40">
        <f>+'Cu1'!BE169</f>
        <v>0</v>
      </c>
      <c r="BF169" s="40">
        <f>+'Cu1'!BF169</f>
        <v>0</v>
      </c>
      <c r="BG169" s="40">
        <f>+'Cu1'!BG169</f>
        <v>0</v>
      </c>
      <c r="BH169" s="40"/>
      <c r="BI169" s="40"/>
      <c r="BJ169" s="40"/>
      <c r="BK169" s="40"/>
      <c r="BL169" s="40"/>
      <c r="BM169" s="40"/>
    </row>
    <row r="170" spans="1:65" hidden="1">
      <c r="A170" s="34"/>
      <c r="B170" s="36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1"/>
      <c r="N170" s="41"/>
      <c r="O170" s="41"/>
      <c r="P170" s="41"/>
      <c r="Q170" s="41"/>
      <c r="R170" s="42"/>
      <c r="S170" s="43"/>
      <c r="T170" s="41"/>
      <c r="U170" s="41"/>
      <c r="V170" s="41"/>
      <c r="W170" s="41"/>
      <c r="X170" s="41"/>
      <c r="Y170" s="41"/>
      <c r="Z170" s="41"/>
      <c r="AA170" s="41"/>
      <c r="AB170" s="43"/>
      <c r="AC170" s="43"/>
      <c r="AD170" s="43"/>
      <c r="AE170" s="41"/>
      <c r="AF170" s="41"/>
      <c r="AG170" s="43"/>
      <c r="AH170" s="43"/>
      <c r="AI170" s="41"/>
      <c r="AJ170" s="41"/>
      <c r="AK170" s="41"/>
      <c r="AL170" s="41"/>
      <c r="AM170" s="41"/>
      <c r="AN170" s="41"/>
      <c r="AO170" s="41"/>
      <c r="AP170" s="41"/>
      <c r="AQ170" s="41"/>
      <c r="AR170" s="41"/>
      <c r="AS170" s="41"/>
      <c r="AT170" s="41"/>
      <c r="AU170" s="41"/>
      <c r="AV170" s="41"/>
      <c r="AW170" s="98"/>
      <c r="AX170" s="98"/>
      <c r="AY170" s="98"/>
      <c r="AZ170" s="98"/>
      <c r="BA170" s="98"/>
      <c r="BB170" s="98"/>
      <c r="BC170" s="98"/>
      <c r="BD170" s="40"/>
      <c r="BE170" s="40"/>
      <c r="BF170" s="40"/>
      <c r="BG170" s="40"/>
      <c r="BH170" s="40"/>
      <c r="BI170" s="40"/>
      <c r="BJ170" s="40"/>
      <c r="BK170" s="40"/>
      <c r="BL170" s="40"/>
      <c r="BM170" s="40"/>
    </row>
    <row r="171" spans="1:65" hidden="1">
      <c r="B171" s="40"/>
      <c r="C171" s="40"/>
      <c r="D171" s="40"/>
      <c r="E171" s="40"/>
      <c r="F171" s="85" t="str">
        <f>+F175</f>
        <v>Persona no qualificada (h)</v>
      </c>
      <c r="G171" s="85" t="str">
        <f t="shared" ref="G171:AU171" si="1">+G175</f>
        <v>Tractor incloent tractorista (h)</v>
      </c>
      <c r="H171" s="85" t="str">
        <f t="shared" si="1"/>
        <v>Motocultor (h)</v>
      </c>
      <c r="I171" s="85" t="str">
        <f t="shared" si="1"/>
        <v>Persona qualificada (h)</v>
      </c>
      <c r="J171" s="85" t="str">
        <f t="shared" si="1"/>
        <v>Subsolador (h)</v>
      </c>
      <c r="K171" s="85" t="str">
        <f t="shared" si="1"/>
        <v>Fresadora (h)</v>
      </c>
      <c r="L171" s="85" t="str">
        <f t="shared" si="1"/>
        <v>Discos (h)</v>
      </c>
      <c r="M171" s="85" t="str">
        <f t="shared" si="1"/>
        <v>Estripadora (h)</v>
      </c>
      <c r="N171" s="85" t="str">
        <f t="shared" si="1"/>
        <v>Remolc (h)</v>
      </c>
      <c r="O171" s="85" t="str">
        <f t="shared" si="1"/>
        <v>Pala (h)</v>
      </c>
      <c r="P171" s="85" t="str">
        <f t="shared" si="1"/>
        <v>Compost (kg)</v>
      </c>
      <c r="Q171" s="85" t="str">
        <f t="shared" si="1"/>
        <v>Solcador de 3 solcs (h)</v>
      </c>
      <c r="R171" s="85" t="str">
        <f t="shared" si="1"/>
        <v>Planter col (u)</v>
      </c>
      <c r="S171" s="85" t="str">
        <f t="shared" si="1"/>
        <v>Ceballots calçots (kg)</v>
      </c>
      <c r="T171" s="85" t="str">
        <f t="shared" si="1"/>
        <v>Planter enciam (u)</v>
      </c>
      <c r="U171" s="85" t="str">
        <f t="shared" si="1"/>
        <v>Planter bleda (u)</v>
      </c>
      <c r="V171" s="85" t="str">
        <f t="shared" si="1"/>
        <v>Planter tomàquet (u)</v>
      </c>
      <c r="W171" s="85" t="str">
        <f t="shared" si="1"/>
        <v>Planter carbassa (u)</v>
      </c>
      <c r="X171" s="85" t="str">
        <f t="shared" si="1"/>
        <v>Llavor carbassa (u)</v>
      </c>
      <c r="Y171" s="85" t="str">
        <f t="shared" si="1"/>
        <v>Plantador (h)</v>
      </c>
      <c r="Z171" s="85" t="str">
        <f t="shared" si="1"/>
        <v>Furgoneta (h)</v>
      </c>
      <c r="AA171" s="85" t="str">
        <f t="shared" si="1"/>
        <v>Bicicleta de sembrar (h)</v>
      </c>
      <c r="AB171" s="85" t="str">
        <f t="shared" si="1"/>
        <v xml:space="preserve">cinta de reg (m) </v>
      </c>
      <c r="AC171" s="85" t="str">
        <f t="shared" si="1"/>
        <v>reg aspersió: tub,… (m)</v>
      </c>
      <c r="AD171" s="85" t="str">
        <f t="shared" si="1"/>
        <v>reg (L)</v>
      </c>
      <c r="AE171" s="85" t="str">
        <f t="shared" si="1"/>
        <v>Braços tractor (h)</v>
      </c>
      <c r="AF171" s="85" t="str">
        <f t="shared" si="1"/>
        <v>Bota (h)</v>
      </c>
      <c r="AG171" s="85" t="str">
        <f t="shared" si="1"/>
        <v>Bacillus thuringiensis (kg)</v>
      </c>
      <c r="AH171" s="85" t="str">
        <f t="shared" si="1"/>
        <v>Retenol (L)</v>
      </c>
      <c r="AI171" s="85" t="str">
        <f t="shared" si="1"/>
        <v>Purí d'ortiga (L)</v>
      </c>
      <c r="AJ171" s="85" t="str">
        <f t="shared" si="1"/>
        <v>Hidròxid de coure (kg)</v>
      </c>
      <c r="AK171" s="85" t="str">
        <f t="shared" si="1"/>
        <v>Ferramol per llimacs (kg)</v>
      </c>
      <c r="AL171" s="85" t="str">
        <f t="shared" si="1"/>
        <v>Sofre (kg)</v>
      </c>
      <c r="AM171" s="85" t="str">
        <f t="shared" si="1"/>
        <v>Oli de nim (L)</v>
      </c>
      <c r="AN171" s="85" t="str">
        <f t="shared" si="1"/>
        <v>Tallant (h)</v>
      </c>
      <c r="AO171" s="85" t="str">
        <f t="shared" si="1"/>
        <v>Plàstic (m2)</v>
      </c>
      <c r="AP171" s="85" t="str">
        <f t="shared" si="1"/>
        <v>Canyes (u)</v>
      </c>
      <c r="AQ171" s="85"/>
      <c r="AR171" s="85" t="str">
        <f t="shared" si="1"/>
        <v>Caixes (u)</v>
      </c>
      <c r="AS171" s="85" t="str">
        <f t="shared" si="1"/>
        <v>TOTAL OPERACIÓ</v>
      </c>
      <c r="AT171" s="85" t="str">
        <f t="shared" si="1"/>
        <v>Collita (kg)</v>
      </c>
      <c r="AU171" s="85" t="str">
        <f t="shared" si="1"/>
        <v>Collita (u)</v>
      </c>
      <c r="AV171" s="98" t="str">
        <f>MID(AV175,1,FIND("(",AV175)-2)</f>
        <v>Collita col</v>
      </c>
      <c r="AW171" s="98" t="str">
        <f t="shared" ref="AW171:BC171" si="2">MID(AW175,1,FIND("(",AW175)-2)</f>
        <v>Collita bròcoli</v>
      </c>
      <c r="AX171" s="98" t="str">
        <f t="shared" si="2"/>
        <v>Collita calçot</v>
      </c>
      <c r="AY171" s="98" t="str">
        <f t="shared" si="2"/>
        <v>Collita enciam</v>
      </c>
      <c r="AZ171" s="98" t="str">
        <f t="shared" si="2"/>
        <v>Collita bledes a manats</v>
      </c>
      <c r="BA171" s="98" t="str">
        <f t="shared" si="2"/>
        <v>Collita bledes</v>
      </c>
      <c r="BB171" s="98" t="str">
        <f t="shared" si="2"/>
        <v>Collita tomàquet</v>
      </c>
      <c r="BC171" s="98" t="str">
        <f t="shared" si="2"/>
        <v>Collita carbassa</v>
      </c>
      <c r="BD171" s="40"/>
      <c r="BE171" s="40"/>
      <c r="BF171" s="40"/>
      <c r="BG171" s="40"/>
      <c r="BH171" s="40"/>
      <c r="BI171" s="40"/>
      <c r="BJ171" s="40"/>
      <c r="BK171" s="40"/>
      <c r="BL171" s="40"/>
      <c r="BM171" s="40"/>
    </row>
    <row r="172" spans="1:65" hidden="1">
      <c r="D172">
        <v>1</v>
      </c>
      <c r="E172">
        <v>2</v>
      </c>
      <c r="F172">
        <v>3</v>
      </c>
      <c r="G172">
        <v>4</v>
      </c>
      <c r="H172">
        <v>5</v>
      </c>
      <c r="I172">
        <v>6</v>
      </c>
      <c r="J172">
        <v>7</v>
      </c>
      <c r="K172">
        <v>8</v>
      </c>
      <c r="L172">
        <v>9</v>
      </c>
      <c r="M172">
        <v>10</v>
      </c>
      <c r="N172">
        <v>11</v>
      </c>
      <c r="O172">
        <v>12</v>
      </c>
      <c r="P172">
        <v>13</v>
      </c>
      <c r="Q172">
        <v>14</v>
      </c>
      <c r="R172">
        <v>15</v>
      </c>
      <c r="S172">
        <v>16</v>
      </c>
      <c r="T172">
        <v>17</v>
      </c>
      <c r="U172">
        <v>18</v>
      </c>
      <c r="V172">
        <v>19</v>
      </c>
      <c r="W172">
        <v>20</v>
      </c>
      <c r="X172">
        <v>21</v>
      </c>
      <c r="Y172">
        <v>22</v>
      </c>
      <c r="Z172">
        <v>23</v>
      </c>
      <c r="AA172">
        <v>24</v>
      </c>
      <c r="AB172">
        <v>25</v>
      </c>
      <c r="AC172">
        <v>26</v>
      </c>
      <c r="AD172">
        <v>27</v>
      </c>
      <c r="AE172">
        <v>28</v>
      </c>
      <c r="AF172">
        <v>29</v>
      </c>
      <c r="AG172">
        <v>30</v>
      </c>
      <c r="AH172">
        <v>31</v>
      </c>
      <c r="AI172">
        <v>32</v>
      </c>
      <c r="AJ172">
        <v>33</v>
      </c>
      <c r="AK172">
        <v>34</v>
      </c>
      <c r="AL172">
        <v>35</v>
      </c>
      <c r="AM172">
        <v>36</v>
      </c>
      <c r="AN172">
        <v>37</v>
      </c>
      <c r="AO172">
        <v>38</v>
      </c>
      <c r="AP172">
        <v>39</v>
      </c>
      <c r="AQ172">
        <v>40</v>
      </c>
      <c r="AR172">
        <v>41</v>
      </c>
      <c r="AS172">
        <v>42</v>
      </c>
      <c r="AT172">
        <v>43</v>
      </c>
      <c r="AU172">
        <v>44</v>
      </c>
      <c r="AV172">
        <v>45</v>
      </c>
      <c r="AW172">
        <v>46</v>
      </c>
      <c r="AX172">
        <v>47</v>
      </c>
      <c r="AY172">
        <v>48</v>
      </c>
      <c r="AZ172">
        <v>49</v>
      </c>
      <c r="BA172">
        <v>50</v>
      </c>
      <c r="BB172">
        <v>51</v>
      </c>
      <c r="BC172">
        <v>52</v>
      </c>
    </row>
    <row r="173" spans="1:65" hidden="1">
      <c r="AV173">
        <f>+AV49</f>
        <v>0</v>
      </c>
      <c r="AW173">
        <f t="shared" ref="AW173:BC173" si="3">+AW49</f>
        <v>0</v>
      </c>
      <c r="AX173">
        <f t="shared" si="3"/>
        <v>0</v>
      </c>
      <c r="AY173">
        <f t="shared" si="3"/>
        <v>0</v>
      </c>
      <c r="AZ173">
        <f t="shared" si="3"/>
        <v>2.2000000000000002</v>
      </c>
      <c r="BA173">
        <f t="shared" si="3"/>
        <v>0</v>
      </c>
      <c r="BB173">
        <f t="shared" si="3"/>
        <v>0</v>
      </c>
      <c r="BC173">
        <f t="shared" si="3"/>
        <v>0</v>
      </c>
    </row>
    <row r="174" spans="1:65" hidden="1"/>
    <row r="175" spans="1:65" ht="38.25" hidden="1">
      <c r="D175" s="3" t="s">
        <v>117</v>
      </c>
      <c r="F175" s="4" t="str">
        <f>+F50</f>
        <v>Persona no qualificada (h)</v>
      </c>
      <c r="G175" s="4" t="str">
        <f t="shared" ref="G175:BC175" si="4">+G50</f>
        <v>Tractor incloent tractorista (h)</v>
      </c>
      <c r="H175" s="4" t="str">
        <f t="shared" si="4"/>
        <v>Motocultor (h)</v>
      </c>
      <c r="I175" s="4" t="str">
        <f t="shared" si="4"/>
        <v>Persona qualificada (h)</v>
      </c>
      <c r="J175" s="4" t="str">
        <f t="shared" si="4"/>
        <v>Subsolador (h)</v>
      </c>
      <c r="K175" s="4" t="str">
        <f t="shared" si="4"/>
        <v>Fresadora (h)</v>
      </c>
      <c r="L175" s="4" t="str">
        <f t="shared" si="4"/>
        <v>Discos (h)</v>
      </c>
      <c r="M175" s="4" t="str">
        <f t="shared" si="4"/>
        <v>Estripadora (h)</v>
      </c>
      <c r="N175" s="4" t="str">
        <f t="shared" si="4"/>
        <v>Remolc (h)</v>
      </c>
      <c r="O175" s="4" t="str">
        <f t="shared" si="4"/>
        <v>Pala (h)</v>
      </c>
      <c r="P175" s="4" t="str">
        <f t="shared" si="4"/>
        <v>Compost (kg)</v>
      </c>
      <c r="Q175" s="4" t="str">
        <f t="shared" si="4"/>
        <v>Solcador de 3 solcs (h)</v>
      </c>
      <c r="R175" s="4" t="str">
        <f t="shared" si="4"/>
        <v>Planter col (u)</v>
      </c>
      <c r="S175" s="4" t="str">
        <f t="shared" si="4"/>
        <v>Ceballots calçots (kg)</v>
      </c>
      <c r="T175" s="4" t="str">
        <f t="shared" si="4"/>
        <v>Planter enciam (u)</v>
      </c>
      <c r="U175" s="4" t="str">
        <f t="shared" si="4"/>
        <v>Planter bleda (u)</v>
      </c>
      <c r="V175" s="4" t="str">
        <f t="shared" si="4"/>
        <v>Planter tomàquet (u)</v>
      </c>
      <c r="W175" s="4" t="str">
        <f t="shared" si="4"/>
        <v>Planter carbassa (u)</v>
      </c>
      <c r="X175" s="4" t="str">
        <f t="shared" si="4"/>
        <v>Llavor carbassa (u)</v>
      </c>
      <c r="Y175" s="4" t="str">
        <f t="shared" si="4"/>
        <v>Plantador (h)</v>
      </c>
      <c r="Z175" s="4" t="str">
        <f t="shared" si="4"/>
        <v>Furgoneta (h)</v>
      </c>
      <c r="AA175" s="4" t="str">
        <f t="shared" si="4"/>
        <v>Bicicleta de sembrar (h)</v>
      </c>
      <c r="AB175" s="4" t="str">
        <f t="shared" si="4"/>
        <v xml:space="preserve">cinta de reg (m) </v>
      </c>
      <c r="AC175" s="4" t="str">
        <f t="shared" si="4"/>
        <v>reg aspersió: tub,… (m)</v>
      </c>
      <c r="AD175" s="4" t="str">
        <f t="shared" si="4"/>
        <v>reg (L)</v>
      </c>
      <c r="AE175" s="4" t="str">
        <f t="shared" si="4"/>
        <v>Braços tractor (h)</v>
      </c>
      <c r="AF175" s="4" t="str">
        <f t="shared" si="4"/>
        <v>Bota (h)</v>
      </c>
      <c r="AG175" s="4" t="str">
        <f t="shared" si="4"/>
        <v>Bacillus thuringiensis (kg)</v>
      </c>
      <c r="AH175" s="4" t="str">
        <f t="shared" si="4"/>
        <v>Retenol (L)</v>
      </c>
      <c r="AI175" s="4" t="str">
        <f t="shared" si="4"/>
        <v>Purí d'ortiga (L)</v>
      </c>
      <c r="AJ175" s="4" t="str">
        <f t="shared" si="4"/>
        <v>Hidròxid de coure (kg)</v>
      </c>
      <c r="AK175" s="4" t="str">
        <f t="shared" si="4"/>
        <v>Ferramol per llimacs (kg)</v>
      </c>
      <c r="AL175" s="4" t="str">
        <f t="shared" si="4"/>
        <v>Sofre (kg)</v>
      </c>
      <c r="AM175" s="4" t="str">
        <f t="shared" si="4"/>
        <v>Oli de nim (L)</v>
      </c>
      <c r="AN175" s="4" t="str">
        <f t="shared" si="4"/>
        <v>Tallant (h)</v>
      </c>
      <c r="AO175" s="4" t="str">
        <f t="shared" si="4"/>
        <v>Plàstic (m2)</v>
      </c>
      <c r="AP175" s="4" t="str">
        <f t="shared" si="4"/>
        <v>Canyes (u)</v>
      </c>
      <c r="AQ175" s="4" t="str">
        <f t="shared" si="4"/>
        <v>Cost mensual terreny (m2)</v>
      </c>
      <c r="AR175" s="4" t="str">
        <f t="shared" si="4"/>
        <v>Caixes (u)</v>
      </c>
      <c r="AS175" s="6" t="s">
        <v>114</v>
      </c>
      <c r="AT175" s="4" t="str">
        <f t="shared" si="4"/>
        <v>Collita (kg)</v>
      </c>
      <c r="AU175" s="4" t="str">
        <f t="shared" si="4"/>
        <v>Collita (u)</v>
      </c>
      <c r="AV175" s="4" t="str">
        <f t="shared" si="4"/>
        <v xml:space="preserve">Collita col (u) </v>
      </c>
      <c r="AW175" s="4" t="str">
        <f t="shared" si="4"/>
        <v>Collita bròcoli (kg)</v>
      </c>
      <c r="AX175" s="4" t="str">
        <f t="shared" si="4"/>
        <v xml:space="preserve">Collita calçot (u) </v>
      </c>
      <c r="AY175" s="4" t="str">
        <f t="shared" si="4"/>
        <v xml:space="preserve">Collita enciam (u) </v>
      </c>
      <c r="AZ175" s="4" t="str">
        <f t="shared" si="4"/>
        <v xml:space="preserve">Collita bledes a manats (u) </v>
      </c>
      <c r="BA175" s="4" t="str">
        <f t="shared" si="4"/>
        <v>Collita bledes (kg)</v>
      </c>
      <c r="BB175" s="4" t="str">
        <f t="shared" si="4"/>
        <v>Collita tomàquet (kg)</v>
      </c>
      <c r="BC175" s="4" t="str">
        <f t="shared" si="4"/>
        <v>Collita carbassa (kg)</v>
      </c>
      <c r="BD175" s="4"/>
      <c r="BE175" s="4"/>
      <c r="BF175" s="4"/>
      <c r="BG175" s="4"/>
      <c r="BH175" s="4"/>
      <c r="BI175" s="4"/>
      <c r="BJ175" s="4"/>
      <c r="BK175" s="4"/>
    </row>
    <row r="176" spans="1:65" hidden="1">
      <c r="B176">
        <f>+B51</f>
        <v>110</v>
      </c>
      <c r="C176" t="str">
        <f t="shared" ref="C176:D176" si="5">+C51</f>
        <v>PREPARACIÓ DEL SÒL</v>
      </c>
      <c r="D176" t="str">
        <f t="shared" si="5"/>
        <v>Desbrossat amb discos</v>
      </c>
      <c r="E176" s="82">
        <f>+E51</f>
        <v>2500</v>
      </c>
      <c r="F176" s="5">
        <f>+F51*F$49*$E$4/$E176</f>
        <v>0</v>
      </c>
      <c r="G176" s="5">
        <f t="shared" ref="G176:AR176" si="6">+G51*G$49*$E$4/$E176</f>
        <v>0</v>
      </c>
      <c r="H176" s="5">
        <f t="shared" si="6"/>
        <v>0</v>
      </c>
      <c r="I176" s="5">
        <f t="shared" si="6"/>
        <v>0</v>
      </c>
      <c r="J176" s="5">
        <f t="shared" si="6"/>
        <v>0</v>
      </c>
      <c r="K176" s="5">
        <f t="shared" si="6"/>
        <v>0</v>
      </c>
      <c r="L176" s="5">
        <f t="shared" si="6"/>
        <v>0</v>
      </c>
      <c r="M176" s="5">
        <f t="shared" si="6"/>
        <v>0</v>
      </c>
      <c r="N176" s="5">
        <f t="shared" si="6"/>
        <v>0</v>
      </c>
      <c r="O176" s="5">
        <f t="shared" si="6"/>
        <v>0</v>
      </c>
      <c r="P176" s="5">
        <f t="shared" si="6"/>
        <v>0</v>
      </c>
      <c r="Q176" s="5">
        <f t="shared" si="6"/>
        <v>0</v>
      </c>
      <c r="R176" s="5">
        <f t="shared" si="6"/>
        <v>0</v>
      </c>
      <c r="S176" s="5">
        <f t="shared" si="6"/>
        <v>0</v>
      </c>
      <c r="T176" s="5">
        <f t="shared" si="6"/>
        <v>0</v>
      </c>
      <c r="U176" s="5">
        <f t="shared" si="6"/>
        <v>0</v>
      </c>
      <c r="V176" s="5">
        <f t="shared" si="6"/>
        <v>0</v>
      </c>
      <c r="W176" s="5">
        <f t="shared" si="6"/>
        <v>0</v>
      </c>
      <c r="X176" s="5">
        <f t="shared" si="6"/>
        <v>0</v>
      </c>
      <c r="Y176" s="5">
        <f t="shared" si="6"/>
        <v>0</v>
      </c>
      <c r="Z176" s="5">
        <f t="shared" si="6"/>
        <v>0</v>
      </c>
      <c r="AA176" s="5">
        <f t="shared" si="6"/>
        <v>0</v>
      </c>
      <c r="AB176" s="5">
        <f t="shared" si="6"/>
        <v>0</v>
      </c>
      <c r="AC176" s="5">
        <f t="shared" si="6"/>
        <v>0</v>
      </c>
      <c r="AD176" s="5">
        <f t="shared" si="6"/>
        <v>0</v>
      </c>
      <c r="AE176" s="5">
        <f t="shared" si="6"/>
        <v>0</v>
      </c>
      <c r="AF176" s="5">
        <f t="shared" si="6"/>
        <v>0</v>
      </c>
      <c r="AG176" s="5">
        <f t="shared" si="6"/>
        <v>0</v>
      </c>
      <c r="AH176" s="5">
        <f t="shared" si="6"/>
        <v>0</v>
      </c>
      <c r="AI176" s="5">
        <f t="shared" si="6"/>
        <v>0</v>
      </c>
      <c r="AJ176" s="5">
        <f t="shared" si="6"/>
        <v>0</v>
      </c>
      <c r="AK176" s="5">
        <f t="shared" si="6"/>
        <v>0</v>
      </c>
      <c r="AL176" s="5">
        <f t="shared" si="6"/>
        <v>0</v>
      </c>
      <c r="AM176" s="5">
        <f t="shared" si="6"/>
        <v>0</v>
      </c>
      <c r="AN176" s="5">
        <f t="shared" si="6"/>
        <v>0</v>
      </c>
      <c r="AO176" s="5">
        <f t="shared" si="6"/>
        <v>0</v>
      </c>
      <c r="AP176" s="5">
        <f t="shared" si="6"/>
        <v>0</v>
      </c>
      <c r="AQ176" s="5">
        <f t="shared" si="6"/>
        <v>0</v>
      </c>
      <c r="AR176" s="5">
        <f t="shared" si="6"/>
        <v>0</v>
      </c>
      <c r="AS176" s="5">
        <f>SUM(F176:AR176)</f>
        <v>0</v>
      </c>
      <c r="AT176" s="5">
        <f t="shared" ref="AT176:BC191" si="7">+AT51*AT$49*$E$4/$E176</f>
        <v>0</v>
      </c>
      <c r="AU176" s="5">
        <f t="shared" si="7"/>
        <v>0</v>
      </c>
      <c r="AV176" s="5">
        <f t="shared" si="7"/>
        <v>0</v>
      </c>
      <c r="AW176" s="5">
        <f t="shared" si="7"/>
        <v>0</v>
      </c>
      <c r="AX176" s="5">
        <f t="shared" si="7"/>
        <v>0</v>
      </c>
      <c r="AY176" s="5">
        <f t="shared" si="7"/>
        <v>0</v>
      </c>
      <c r="AZ176" s="5">
        <f t="shared" si="7"/>
        <v>0</v>
      </c>
      <c r="BA176" s="5">
        <f t="shared" si="7"/>
        <v>0</v>
      </c>
      <c r="BB176" s="5">
        <f t="shared" si="7"/>
        <v>0</v>
      </c>
      <c r="BC176" s="5">
        <f t="shared" si="7"/>
        <v>0</v>
      </c>
      <c r="BD176" s="5"/>
      <c r="BE176" s="5"/>
      <c r="BF176" s="5"/>
      <c r="BG176" s="5"/>
      <c r="BH176" s="5"/>
      <c r="BI176" s="5"/>
      <c r="BJ176" s="5"/>
    </row>
    <row r="177" spans="2:62" hidden="1">
      <c r="B177">
        <f t="shared" ref="B177:E192" si="8">+B52</f>
        <v>120</v>
      </c>
      <c r="C177" t="str">
        <f t="shared" si="8"/>
        <v>PREPARACIÓ DEL SÒL</v>
      </c>
      <c r="D177" t="str">
        <f t="shared" si="8"/>
        <v>Desbrossat amb desbrossadora</v>
      </c>
      <c r="E177" s="82">
        <f t="shared" si="8"/>
        <v>2500</v>
      </c>
      <c r="F177" s="5">
        <f t="shared" ref="F177:AR183" si="9">+F52*F$49*$E$4/$E177</f>
        <v>0</v>
      </c>
      <c r="G177" s="5">
        <f t="shared" si="9"/>
        <v>0</v>
      </c>
      <c r="H177" s="5">
        <f t="shared" si="9"/>
        <v>0</v>
      </c>
      <c r="I177" s="5">
        <f t="shared" si="9"/>
        <v>0</v>
      </c>
      <c r="J177" s="5">
        <f t="shared" si="9"/>
        <v>0</v>
      </c>
      <c r="K177" s="5">
        <f t="shared" si="9"/>
        <v>0</v>
      </c>
      <c r="L177" s="5">
        <f t="shared" si="9"/>
        <v>0</v>
      </c>
      <c r="M177" s="5">
        <f t="shared" si="9"/>
        <v>0</v>
      </c>
      <c r="N177" s="5">
        <f t="shared" si="9"/>
        <v>0</v>
      </c>
      <c r="O177" s="5">
        <f t="shared" si="9"/>
        <v>0</v>
      </c>
      <c r="P177" s="5">
        <f t="shared" si="9"/>
        <v>0</v>
      </c>
      <c r="Q177" s="5">
        <f t="shared" si="9"/>
        <v>0</v>
      </c>
      <c r="R177" s="5">
        <f t="shared" si="9"/>
        <v>0</v>
      </c>
      <c r="S177" s="5">
        <f t="shared" si="9"/>
        <v>0</v>
      </c>
      <c r="T177" s="5">
        <f t="shared" si="9"/>
        <v>0</v>
      </c>
      <c r="U177" s="5">
        <f t="shared" si="9"/>
        <v>0</v>
      </c>
      <c r="V177" s="5">
        <f t="shared" si="9"/>
        <v>0</v>
      </c>
      <c r="W177" s="5">
        <f t="shared" si="9"/>
        <v>0</v>
      </c>
      <c r="X177" s="5">
        <f t="shared" si="9"/>
        <v>0</v>
      </c>
      <c r="Y177" s="5">
        <f t="shared" si="9"/>
        <v>0</v>
      </c>
      <c r="Z177" s="5">
        <f t="shared" si="9"/>
        <v>0</v>
      </c>
      <c r="AA177" s="5">
        <f t="shared" si="9"/>
        <v>0</v>
      </c>
      <c r="AB177" s="5">
        <f t="shared" si="9"/>
        <v>0</v>
      </c>
      <c r="AC177" s="5">
        <f t="shared" si="9"/>
        <v>0</v>
      </c>
      <c r="AD177" s="5">
        <f t="shared" si="9"/>
        <v>0</v>
      </c>
      <c r="AE177" s="5">
        <f t="shared" si="9"/>
        <v>0</v>
      </c>
      <c r="AF177" s="5">
        <f t="shared" si="9"/>
        <v>0</v>
      </c>
      <c r="AG177" s="5">
        <f t="shared" si="9"/>
        <v>0</v>
      </c>
      <c r="AH177" s="5">
        <f t="shared" si="9"/>
        <v>0</v>
      </c>
      <c r="AI177" s="5">
        <f t="shared" si="9"/>
        <v>0</v>
      </c>
      <c r="AJ177" s="5">
        <f t="shared" si="9"/>
        <v>0</v>
      </c>
      <c r="AK177" s="5">
        <f t="shared" si="9"/>
        <v>0</v>
      </c>
      <c r="AL177" s="5">
        <f t="shared" si="9"/>
        <v>0</v>
      </c>
      <c r="AM177" s="5">
        <f t="shared" si="9"/>
        <v>0</v>
      </c>
      <c r="AN177" s="5">
        <f t="shared" si="9"/>
        <v>0</v>
      </c>
      <c r="AO177" s="5">
        <f t="shared" si="9"/>
        <v>0</v>
      </c>
      <c r="AP177" s="5">
        <f t="shared" si="9"/>
        <v>0</v>
      </c>
      <c r="AQ177" s="5">
        <f t="shared" si="9"/>
        <v>0</v>
      </c>
      <c r="AR177" s="5">
        <f t="shared" si="9"/>
        <v>0</v>
      </c>
      <c r="AS177" s="5">
        <f t="shared" ref="AS177:AS240" si="10">SUM(F177:AR177)</f>
        <v>0</v>
      </c>
      <c r="AT177" s="5">
        <f t="shared" si="7"/>
        <v>0</v>
      </c>
      <c r="AU177" s="5">
        <f t="shared" si="7"/>
        <v>0</v>
      </c>
      <c r="AV177" s="5">
        <f t="shared" si="7"/>
        <v>0</v>
      </c>
      <c r="AW177" s="5">
        <f t="shared" si="7"/>
        <v>0</v>
      </c>
      <c r="AX177" s="5">
        <f t="shared" si="7"/>
        <v>0</v>
      </c>
      <c r="AY177" s="5">
        <f t="shared" si="7"/>
        <v>0</v>
      </c>
      <c r="AZ177" s="5">
        <f t="shared" si="7"/>
        <v>0</v>
      </c>
      <c r="BA177" s="5">
        <f t="shared" si="7"/>
        <v>0</v>
      </c>
      <c r="BB177" s="5">
        <f t="shared" si="7"/>
        <v>0</v>
      </c>
      <c r="BC177" s="5">
        <f t="shared" si="7"/>
        <v>0</v>
      </c>
      <c r="BD177" s="5"/>
      <c r="BE177" s="5"/>
      <c r="BF177" s="5"/>
      <c r="BG177" s="5"/>
      <c r="BH177" s="5"/>
      <c r="BI177" s="5"/>
      <c r="BJ177" s="5"/>
    </row>
    <row r="178" spans="2:62" hidden="1">
      <c r="B178">
        <f t="shared" si="8"/>
        <v>130</v>
      </c>
      <c r="C178" t="str">
        <f t="shared" si="8"/>
        <v>PREPARACIÓ DEL SÒL</v>
      </c>
      <c r="D178" t="str">
        <f t="shared" si="8"/>
        <v>Subsolat</v>
      </c>
      <c r="E178" s="82">
        <f t="shared" si="8"/>
        <v>2500</v>
      </c>
      <c r="F178" s="5">
        <f t="shared" si="9"/>
        <v>0</v>
      </c>
      <c r="G178" s="5">
        <f t="shared" si="9"/>
        <v>0</v>
      </c>
      <c r="H178" s="5">
        <f t="shared" si="9"/>
        <v>0</v>
      </c>
      <c r="I178" s="5">
        <f t="shared" si="9"/>
        <v>0</v>
      </c>
      <c r="J178" s="5">
        <f t="shared" si="9"/>
        <v>0</v>
      </c>
      <c r="K178" s="5">
        <f t="shared" si="9"/>
        <v>0</v>
      </c>
      <c r="L178" s="5">
        <f t="shared" si="9"/>
        <v>0</v>
      </c>
      <c r="M178" s="5">
        <f t="shared" si="9"/>
        <v>0</v>
      </c>
      <c r="N178" s="5">
        <f t="shared" si="9"/>
        <v>0</v>
      </c>
      <c r="O178" s="5">
        <f t="shared" si="9"/>
        <v>0</v>
      </c>
      <c r="P178" s="5">
        <f t="shared" si="9"/>
        <v>0</v>
      </c>
      <c r="Q178" s="5">
        <f t="shared" si="9"/>
        <v>0</v>
      </c>
      <c r="R178" s="5">
        <f t="shared" si="9"/>
        <v>0</v>
      </c>
      <c r="S178" s="5">
        <f t="shared" si="9"/>
        <v>0</v>
      </c>
      <c r="T178" s="5">
        <f t="shared" si="9"/>
        <v>0</v>
      </c>
      <c r="U178" s="5">
        <f t="shared" si="9"/>
        <v>0</v>
      </c>
      <c r="V178" s="5">
        <f t="shared" si="9"/>
        <v>0</v>
      </c>
      <c r="W178" s="5">
        <f t="shared" si="9"/>
        <v>0</v>
      </c>
      <c r="X178" s="5">
        <f t="shared" si="9"/>
        <v>0</v>
      </c>
      <c r="Y178" s="5">
        <f t="shared" si="9"/>
        <v>0</v>
      </c>
      <c r="Z178" s="5">
        <f t="shared" si="9"/>
        <v>0</v>
      </c>
      <c r="AA178" s="5">
        <f t="shared" si="9"/>
        <v>0</v>
      </c>
      <c r="AB178" s="5">
        <f t="shared" si="9"/>
        <v>0</v>
      </c>
      <c r="AC178" s="5">
        <f t="shared" si="9"/>
        <v>0</v>
      </c>
      <c r="AD178" s="5">
        <f t="shared" si="9"/>
        <v>0</v>
      </c>
      <c r="AE178" s="5">
        <f t="shared" si="9"/>
        <v>0</v>
      </c>
      <c r="AF178" s="5">
        <f t="shared" si="9"/>
        <v>0</v>
      </c>
      <c r="AG178" s="5">
        <f t="shared" si="9"/>
        <v>0</v>
      </c>
      <c r="AH178" s="5">
        <f t="shared" si="9"/>
        <v>0</v>
      </c>
      <c r="AI178" s="5">
        <f t="shared" si="9"/>
        <v>0</v>
      </c>
      <c r="AJ178" s="5">
        <f t="shared" si="9"/>
        <v>0</v>
      </c>
      <c r="AK178" s="5">
        <f t="shared" si="9"/>
        <v>0</v>
      </c>
      <c r="AL178" s="5">
        <f t="shared" si="9"/>
        <v>0</v>
      </c>
      <c r="AM178" s="5">
        <f t="shared" si="9"/>
        <v>0</v>
      </c>
      <c r="AN178" s="5">
        <f t="shared" si="9"/>
        <v>0</v>
      </c>
      <c r="AO178" s="5">
        <f t="shared" si="9"/>
        <v>0</v>
      </c>
      <c r="AP178" s="5">
        <f t="shared" si="9"/>
        <v>0</v>
      </c>
      <c r="AQ178" s="5">
        <f t="shared" si="9"/>
        <v>0</v>
      </c>
      <c r="AR178" s="5">
        <f t="shared" si="9"/>
        <v>0</v>
      </c>
      <c r="AS178" s="5">
        <f t="shared" si="10"/>
        <v>0</v>
      </c>
      <c r="AT178" s="5">
        <f t="shared" si="7"/>
        <v>0</v>
      </c>
      <c r="AU178" s="5">
        <f t="shared" si="7"/>
        <v>0</v>
      </c>
      <c r="AV178" s="5">
        <f t="shared" si="7"/>
        <v>0</v>
      </c>
      <c r="AW178" s="5">
        <f t="shared" si="7"/>
        <v>0</v>
      </c>
      <c r="AX178" s="5">
        <f t="shared" si="7"/>
        <v>0</v>
      </c>
      <c r="AY178" s="5">
        <f t="shared" si="7"/>
        <v>0</v>
      </c>
      <c r="AZ178" s="5">
        <f t="shared" si="7"/>
        <v>0</v>
      </c>
      <c r="BA178" s="5">
        <f t="shared" si="7"/>
        <v>0</v>
      </c>
      <c r="BB178" s="5">
        <f t="shared" si="7"/>
        <v>0</v>
      </c>
      <c r="BC178" s="5">
        <f t="shared" si="7"/>
        <v>0</v>
      </c>
      <c r="BD178" s="5"/>
      <c r="BE178" s="5"/>
      <c r="BF178" s="5"/>
      <c r="BG178" s="5"/>
      <c r="BH178" s="5"/>
      <c r="BI178" s="5"/>
      <c r="BJ178" s="5"/>
    </row>
    <row r="179" spans="2:62" hidden="1">
      <c r="B179">
        <f t="shared" si="8"/>
        <v>140</v>
      </c>
      <c r="C179" t="str">
        <f t="shared" si="8"/>
        <v>PREPARACIÓ DEL SÒL</v>
      </c>
      <c r="D179" t="str">
        <f t="shared" si="8"/>
        <v>Alçat</v>
      </c>
      <c r="E179" s="82">
        <f t="shared" si="8"/>
        <v>2500</v>
      </c>
      <c r="F179" s="5">
        <f t="shared" si="9"/>
        <v>0</v>
      </c>
      <c r="G179" s="5">
        <f t="shared" si="9"/>
        <v>0</v>
      </c>
      <c r="H179" s="5">
        <f t="shared" si="9"/>
        <v>0</v>
      </c>
      <c r="I179" s="5">
        <f t="shared" si="9"/>
        <v>0</v>
      </c>
      <c r="J179" s="5">
        <f t="shared" si="9"/>
        <v>0</v>
      </c>
      <c r="K179" s="5">
        <f t="shared" si="9"/>
        <v>0</v>
      </c>
      <c r="L179" s="5">
        <f t="shared" si="9"/>
        <v>0</v>
      </c>
      <c r="M179" s="5">
        <f t="shared" si="9"/>
        <v>0</v>
      </c>
      <c r="N179" s="5">
        <f t="shared" si="9"/>
        <v>0</v>
      </c>
      <c r="O179" s="5">
        <f t="shared" si="9"/>
        <v>0</v>
      </c>
      <c r="P179" s="5">
        <f t="shared" si="9"/>
        <v>0</v>
      </c>
      <c r="Q179" s="5">
        <f t="shared" si="9"/>
        <v>0</v>
      </c>
      <c r="R179" s="5">
        <f t="shared" si="9"/>
        <v>0</v>
      </c>
      <c r="S179" s="5">
        <f t="shared" si="9"/>
        <v>0</v>
      </c>
      <c r="T179" s="5">
        <f t="shared" si="9"/>
        <v>0</v>
      </c>
      <c r="U179" s="5">
        <f t="shared" si="9"/>
        <v>0</v>
      </c>
      <c r="V179" s="5">
        <f t="shared" si="9"/>
        <v>0</v>
      </c>
      <c r="W179" s="5">
        <f t="shared" si="9"/>
        <v>0</v>
      </c>
      <c r="X179" s="5">
        <f t="shared" si="9"/>
        <v>0</v>
      </c>
      <c r="Y179" s="5">
        <f t="shared" si="9"/>
        <v>0</v>
      </c>
      <c r="Z179" s="5">
        <f t="shared" si="9"/>
        <v>0</v>
      </c>
      <c r="AA179" s="5">
        <f t="shared" si="9"/>
        <v>0</v>
      </c>
      <c r="AB179" s="5">
        <f t="shared" si="9"/>
        <v>0</v>
      </c>
      <c r="AC179" s="5">
        <f t="shared" si="9"/>
        <v>0</v>
      </c>
      <c r="AD179" s="5">
        <f t="shared" si="9"/>
        <v>0</v>
      </c>
      <c r="AE179" s="5">
        <f t="shared" si="9"/>
        <v>0</v>
      </c>
      <c r="AF179" s="5">
        <f t="shared" si="9"/>
        <v>0</v>
      </c>
      <c r="AG179" s="5">
        <f t="shared" si="9"/>
        <v>0</v>
      </c>
      <c r="AH179" s="5">
        <f t="shared" si="9"/>
        <v>0</v>
      </c>
      <c r="AI179" s="5">
        <f t="shared" si="9"/>
        <v>0</v>
      </c>
      <c r="AJ179" s="5">
        <f t="shared" si="9"/>
        <v>0</v>
      </c>
      <c r="AK179" s="5">
        <f t="shared" si="9"/>
        <v>0</v>
      </c>
      <c r="AL179" s="5">
        <f t="shared" si="9"/>
        <v>0</v>
      </c>
      <c r="AM179" s="5">
        <f t="shared" si="9"/>
        <v>0</v>
      </c>
      <c r="AN179" s="5">
        <f t="shared" si="9"/>
        <v>0</v>
      </c>
      <c r="AO179" s="5">
        <f t="shared" si="9"/>
        <v>0</v>
      </c>
      <c r="AP179" s="5">
        <f t="shared" si="9"/>
        <v>0</v>
      </c>
      <c r="AQ179" s="5">
        <f t="shared" si="9"/>
        <v>0</v>
      </c>
      <c r="AR179" s="5">
        <f t="shared" si="9"/>
        <v>0</v>
      </c>
      <c r="AS179" s="5">
        <f t="shared" si="10"/>
        <v>0</v>
      </c>
      <c r="AT179" s="5">
        <f t="shared" si="7"/>
        <v>0</v>
      </c>
      <c r="AU179" s="5">
        <f t="shared" si="7"/>
        <v>0</v>
      </c>
      <c r="AV179" s="5">
        <f t="shared" si="7"/>
        <v>0</v>
      </c>
      <c r="AW179" s="5">
        <f t="shared" si="7"/>
        <v>0</v>
      </c>
      <c r="AX179" s="5">
        <f t="shared" si="7"/>
        <v>0</v>
      </c>
      <c r="AY179" s="5">
        <f t="shared" si="7"/>
        <v>0</v>
      </c>
      <c r="AZ179" s="5">
        <f t="shared" si="7"/>
        <v>0</v>
      </c>
      <c r="BA179" s="5">
        <f t="shared" si="7"/>
        <v>0</v>
      </c>
      <c r="BB179" s="5">
        <f t="shared" si="7"/>
        <v>0</v>
      </c>
      <c r="BC179" s="5">
        <f t="shared" si="7"/>
        <v>0</v>
      </c>
      <c r="BD179" s="5"/>
      <c r="BE179" s="5"/>
      <c r="BF179" s="5"/>
      <c r="BG179" s="5"/>
      <c r="BH179" s="5"/>
      <c r="BI179" s="5"/>
      <c r="BJ179" s="5"/>
    </row>
    <row r="180" spans="2:62" hidden="1">
      <c r="B180">
        <f t="shared" si="8"/>
        <v>150</v>
      </c>
      <c r="C180" t="str">
        <f t="shared" si="8"/>
        <v>PREPARACIÓ DEL SÒL</v>
      </c>
      <c r="D180" t="str">
        <f t="shared" si="8"/>
        <v>Estripat</v>
      </c>
      <c r="E180" s="82">
        <f t="shared" si="8"/>
        <v>2500</v>
      </c>
      <c r="F180" s="5">
        <f t="shared" si="9"/>
        <v>0</v>
      </c>
      <c r="G180" s="5">
        <f t="shared" si="9"/>
        <v>0</v>
      </c>
      <c r="H180" s="5">
        <f t="shared" si="9"/>
        <v>0</v>
      </c>
      <c r="I180" s="5">
        <f t="shared" si="9"/>
        <v>0</v>
      </c>
      <c r="J180" s="5">
        <f t="shared" si="9"/>
        <v>0</v>
      </c>
      <c r="K180" s="5">
        <f t="shared" si="9"/>
        <v>0</v>
      </c>
      <c r="L180" s="5">
        <f t="shared" si="9"/>
        <v>0</v>
      </c>
      <c r="M180" s="5">
        <f t="shared" si="9"/>
        <v>0</v>
      </c>
      <c r="N180" s="5">
        <f t="shared" si="9"/>
        <v>0</v>
      </c>
      <c r="O180" s="5">
        <f t="shared" si="9"/>
        <v>0</v>
      </c>
      <c r="P180" s="5">
        <f t="shared" si="9"/>
        <v>0</v>
      </c>
      <c r="Q180" s="5">
        <f t="shared" si="9"/>
        <v>0</v>
      </c>
      <c r="R180" s="5">
        <f t="shared" si="9"/>
        <v>0</v>
      </c>
      <c r="S180" s="5">
        <f t="shared" si="9"/>
        <v>0</v>
      </c>
      <c r="T180" s="5">
        <f t="shared" si="9"/>
        <v>0</v>
      </c>
      <c r="U180" s="5">
        <f t="shared" si="9"/>
        <v>0</v>
      </c>
      <c r="V180" s="5">
        <f t="shared" si="9"/>
        <v>0</v>
      </c>
      <c r="W180" s="5">
        <f t="shared" si="9"/>
        <v>0</v>
      </c>
      <c r="X180" s="5">
        <f t="shared" si="9"/>
        <v>0</v>
      </c>
      <c r="Y180" s="5">
        <f t="shared" si="9"/>
        <v>0</v>
      </c>
      <c r="Z180" s="5">
        <f t="shared" si="9"/>
        <v>0</v>
      </c>
      <c r="AA180" s="5">
        <f t="shared" si="9"/>
        <v>0</v>
      </c>
      <c r="AB180" s="5">
        <f t="shared" si="9"/>
        <v>0</v>
      </c>
      <c r="AC180" s="5">
        <f t="shared" si="9"/>
        <v>0</v>
      </c>
      <c r="AD180" s="5">
        <f t="shared" si="9"/>
        <v>0</v>
      </c>
      <c r="AE180" s="5">
        <f t="shared" si="9"/>
        <v>0</v>
      </c>
      <c r="AF180" s="5">
        <f t="shared" si="9"/>
        <v>0</v>
      </c>
      <c r="AG180" s="5">
        <f t="shared" si="9"/>
        <v>0</v>
      </c>
      <c r="AH180" s="5">
        <f t="shared" si="9"/>
        <v>0</v>
      </c>
      <c r="AI180" s="5">
        <f t="shared" si="9"/>
        <v>0</v>
      </c>
      <c r="AJ180" s="5">
        <f t="shared" si="9"/>
        <v>0</v>
      </c>
      <c r="AK180" s="5">
        <f t="shared" si="9"/>
        <v>0</v>
      </c>
      <c r="AL180" s="5">
        <f t="shared" si="9"/>
        <v>0</v>
      </c>
      <c r="AM180" s="5">
        <f t="shared" si="9"/>
        <v>0</v>
      </c>
      <c r="AN180" s="5">
        <f t="shared" si="9"/>
        <v>0</v>
      </c>
      <c r="AO180" s="5">
        <f t="shared" si="9"/>
        <v>0</v>
      </c>
      <c r="AP180" s="5">
        <f t="shared" si="9"/>
        <v>0</v>
      </c>
      <c r="AQ180" s="5">
        <f t="shared" si="9"/>
        <v>0</v>
      </c>
      <c r="AR180" s="5">
        <f t="shared" si="9"/>
        <v>0</v>
      </c>
      <c r="AS180" s="5">
        <f t="shared" si="10"/>
        <v>0</v>
      </c>
      <c r="AT180" s="5">
        <f t="shared" si="7"/>
        <v>0</v>
      </c>
      <c r="AU180" s="5">
        <f t="shared" si="7"/>
        <v>0</v>
      </c>
      <c r="AV180" s="5">
        <f t="shared" si="7"/>
        <v>0</v>
      </c>
      <c r="AW180" s="5">
        <f t="shared" si="7"/>
        <v>0</v>
      </c>
      <c r="AX180" s="5">
        <f t="shared" si="7"/>
        <v>0</v>
      </c>
      <c r="AY180" s="5">
        <f t="shared" si="7"/>
        <v>0</v>
      </c>
      <c r="AZ180" s="5">
        <f t="shared" si="7"/>
        <v>0</v>
      </c>
      <c r="BA180" s="5">
        <f t="shared" si="7"/>
        <v>0</v>
      </c>
      <c r="BB180" s="5">
        <f t="shared" si="7"/>
        <v>0</v>
      </c>
      <c r="BC180" s="5">
        <f t="shared" si="7"/>
        <v>0</v>
      </c>
      <c r="BD180" s="5"/>
      <c r="BE180" s="5"/>
      <c r="BF180" s="5"/>
      <c r="BG180" s="5"/>
      <c r="BH180" s="5"/>
      <c r="BI180" s="5"/>
      <c r="BJ180" s="5"/>
    </row>
    <row r="181" spans="2:62" hidden="1">
      <c r="B181">
        <f t="shared" si="8"/>
        <v>160</v>
      </c>
      <c r="C181" t="str">
        <f t="shared" si="8"/>
        <v>PREPARACIÓ DEL SÒL</v>
      </c>
      <c r="D181" t="str">
        <f t="shared" si="8"/>
        <v>Fresat</v>
      </c>
      <c r="E181" s="82">
        <f t="shared" si="8"/>
        <v>2500</v>
      </c>
      <c r="F181" s="5">
        <f t="shared" si="9"/>
        <v>0</v>
      </c>
      <c r="G181" s="5">
        <f t="shared" si="9"/>
        <v>0</v>
      </c>
      <c r="H181" s="5">
        <f t="shared" si="9"/>
        <v>0</v>
      </c>
      <c r="I181" s="5">
        <f t="shared" si="9"/>
        <v>0</v>
      </c>
      <c r="J181" s="5">
        <f t="shared" si="9"/>
        <v>0</v>
      </c>
      <c r="K181" s="5">
        <f t="shared" si="9"/>
        <v>0</v>
      </c>
      <c r="L181" s="5">
        <f t="shared" si="9"/>
        <v>0</v>
      </c>
      <c r="M181" s="5">
        <f t="shared" si="9"/>
        <v>0</v>
      </c>
      <c r="N181" s="5">
        <f t="shared" si="9"/>
        <v>0</v>
      </c>
      <c r="O181" s="5">
        <f t="shared" si="9"/>
        <v>0</v>
      </c>
      <c r="P181" s="5">
        <f t="shared" si="9"/>
        <v>0</v>
      </c>
      <c r="Q181" s="5">
        <f t="shared" si="9"/>
        <v>0</v>
      </c>
      <c r="R181" s="5">
        <f t="shared" si="9"/>
        <v>0</v>
      </c>
      <c r="S181" s="5">
        <f t="shared" si="9"/>
        <v>0</v>
      </c>
      <c r="T181" s="5">
        <f t="shared" si="9"/>
        <v>0</v>
      </c>
      <c r="U181" s="5">
        <f t="shared" si="9"/>
        <v>0</v>
      </c>
      <c r="V181" s="5">
        <f t="shared" si="9"/>
        <v>0</v>
      </c>
      <c r="W181" s="5">
        <f t="shared" si="9"/>
        <v>0</v>
      </c>
      <c r="X181" s="5">
        <f t="shared" si="9"/>
        <v>0</v>
      </c>
      <c r="Y181" s="5">
        <f t="shared" si="9"/>
        <v>0</v>
      </c>
      <c r="Z181" s="5">
        <f t="shared" si="9"/>
        <v>0</v>
      </c>
      <c r="AA181" s="5">
        <f t="shared" si="9"/>
        <v>0</v>
      </c>
      <c r="AB181" s="5">
        <f t="shared" si="9"/>
        <v>0</v>
      </c>
      <c r="AC181" s="5">
        <f t="shared" si="9"/>
        <v>0</v>
      </c>
      <c r="AD181" s="5">
        <f t="shared" si="9"/>
        <v>0</v>
      </c>
      <c r="AE181" s="5">
        <f t="shared" si="9"/>
        <v>0</v>
      </c>
      <c r="AF181" s="5">
        <f t="shared" si="9"/>
        <v>0</v>
      </c>
      <c r="AG181" s="5">
        <f t="shared" si="9"/>
        <v>0</v>
      </c>
      <c r="AH181" s="5">
        <f t="shared" si="9"/>
        <v>0</v>
      </c>
      <c r="AI181" s="5">
        <f t="shared" si="9"/>
        <v>0</v>
      </c>
      <c r="AJ181" s="5">
        <f t="shared" si="9"/>
        <v>0</v>
      </c>
      <c r="AK181" s="5">
        <f t="shared" si="9"/>
        <v>0</v>
      </c>
      <c r="AL181" s="5">
        <f t="shared" si="9"/>
        <v>0</v>
      </c>
      <c r="AM181" s="5">
        <f t="shared" si="9"/>
        <v>0</v>
      </c>
      <c r="AN181" s="5">
        <f t="shared" si="9"/>
        <v>0</v>
      </c>
      <c r="AO181" s="5">
        <f t="shared" si="9"/>
        <v>0</v>
      </c>
      <c r="AP181" s="5">
        <f t="shared" si="9"/>
        <v>0</v>
      </c>
      <c r="AQ181" s="5">
        <f t="shared" si="9"/>
        <v>0</v>
      </c>
      <c r="AR181" s="5">
        <f t="shared" si="9"/>
        <v>0</v>
      </c>
      <c r="AS181" s="5">
        <f t="shared" si="10"/>
        <v>0</v>
      </c>
      <c r="AT181" s="5">
        <f t="shared" si="7"/>
        <v>0</v>
      </c>
      <c r="AU181" s="5">
        <f t="shared" si="7"/>
        <v>0</v>
      </c>
      <c r="AV181" s="5">
        <f t="shared" si="7"/>
        <v>0</v>
      </c>
      <c r="AW181" s="5">
        <f t="shared" si="7"/>
        <v>0</v>
      </c>
      <c r="AX181" s="5">
        <f t="shared" si="7"/>
        <v>0</v>
      </c>
      <c r="AY181" s="5">
        <f t="shared" si="7"/>
        <v>0</v>
      </c>
      <c r="AZ181" s="5">
        <f t="shared" si="7"/>
        <v>0</v>
      </c>
      <c r="BA181" s="5">
        <f t="shared" si="7"/>
        <v>0</v>
      </c>
      <c r="BB181" s="5">
        <f t="shared" si="7"/>
        <v>0</v>
      </c>
      <c r="BC181" s="5">
        <f t="shared" si="7"/>
        <v>0</v>
      </c>
      <c r="BD181" s="5"/>
      <c r="BE181" s="5"/>
      <c r="BF181" s="5"/>
      <c r="BG181" s="5"/>
      <c r="BH181" s="5"/>
      <c r="BI181" s="5"/>
      <c r="BJ181" s="5"/>
    </row>
    <row r="182" spans="2:62" hidden="1">
      <c r="B182">
        <f t="shared" si="8"/>
        <v>210</v>
      </c>
      <c r="C182" t="str">
        <f t="shared" si="8"/>
        <v>ADOBAT</v>
      </c>
      <c r="D182" t="str">
        <f t="shared" si="8"/>
        <v>Aplicació de compost (36 t/ha)</v>
      </c>
      <c r="E182" s="82">
        <f t="shared" si="8"/>
        <v>2500</v>
      </c>
      <c r="F182" s="5">
        <f t="shared" si="9"/>
        <v>0</v>
      </c>
      <c r="G182" s="5">
        <f t="shared" si="9"/>
        <v>0</v>
      </c>
      <c r="H182" s="5">
        <f t="shared" si="9"/>
        <v>0</v>
      </c>
      <c r="I182" s="5">
        <f t="shared" si="9"/>
        <v>0</v>
      </c>
      <c r="J182" s="5">
        <f t="shared" si="9"/>
        <v>0</v>
      </c>
      <c r="K182" s="5">
        <f t="shared" si="9"/>
        <v>0</v>
      </c>
      <c r="L182" s="5">
        <f t="shared" si="9"/>
        <v>0</v>
      </c>
      <c r="M182" s="5">
        <f t="shared" si="9"/>
        <v>0</v>
      </c>
      <c r="N182" s="5">
        <f t="shared" si="9"/>
        <v>0</v>
      </c>
      <c r="O182" s="5">
        <f t="shared" si="9"/>
        <v>0</v>
      </c>
      <c r="P182" s="5">
        <f t="shared" si="9"/>
        <v>0</v>
      </c>
      <c r="Q182" s="5">
        <f t="shared" si="9"/>
        <v>0</v>
      </c>
      <c r="R182" s="5">
        <f t="shared" si="9"/>
        <v>0</v>
      </c>
      <c r="S182" s="5">
        <f t="shared" si="9"/>
        <v>0</v>
      </c>
      <c r="T182" s="5">
        <f t="shared" si="9"/>
        <v>0</v>
      </c>
      <c r="U182" s="5">
        <f t="shared" si="9"/>
        <v>0</v>
      </c>
      <c r="V182" s="5">
        <f t="shared" si="9"/>
        <v>0</v>
      </c>
      <c r="W182" s="5">
        <f t="shared" si="9"/>
        <v>0</v>
      </c>
      <c r="X182" s="5">
        <f t="shared" si="9"/>
        <v>0</v>
      </c>
      <c r="Y182" s="5">
        <f t="shared" si="9"/>
        <v>0</v>
      </c>
      <c r="Z182" s="5">
        <f t="shared" si="9"/>
        <v>0</v>
      </c>
      <c r="AA182" s="5">
        <f t="shared" si="9"/>
        <v>0</v>
      </c>
      <c r="AB182" s="5">
        <f t="shared" si="9"/>
        <v>0</v>
      </c>
      <c r="AC182" s="5">
        <f t="shared" si="9"/>
        <v>0</v>
      </c>
      <c r="AD182" s="5">
        <f t="shared" si="9"/>
        <v>0</v>
      </c>
      <c r="AE182" s="5">
        <f t="shared" si="9"/>
        <v>0</v>
      </c>
      <c r="AF182" s="5">
        <f t="shared" si="9"/>
        <v>0</v>
      </c>
      <c r="AG182" s="5">
        <f t="shared" si="9"/>
        <v>0</v>
      </c>
      <c r="AH182" s="5">
        <f t="shared" si="9"/>
        <v>0</v>
      </c>
      <c r="AI182" s="5">
        <f t="shared" si="9"/>
        <v>0</v>
      </c>
      <c r="AJ182" s="5">
        <f t="shared" si="9"/>
        <v>0</v>
      </c>
      <c r="AK182" s="5">
        <f t="shared" si="9"/>
        <v>0</v>
      </c>
      <c r="AL182" s="5">
        <f t="shared" si="9"/>
        <v>0</v>
      </c>
      <c r="AM182" s="5">
        <f t="shared" si="9"/>
        <v>0</v>
      </c>
      <c r="AN182" s="5">
        <f t="shared" si="9"/>
        <v>0</v>
      </c>
      <c r="AO182" s="5">
        <f t="shared" si="9"/>
        <v>0</v>
      </c>
      <c r="AP182" s="5">
        <f t="shared" si="9"/>
        <v>0</v>
      </c>
      <c r="AQ182" s="5">
        <f t="shared" si="9"/>
        <v>0</v>
      </c>
      <c r="AR182" s="5">
        <f t="shared" si="9"/>
        <v>0</v>
      </c>
      <c r="AS182" s="5">
        <f t="shared" si="10"/>
        <v>0</v>
      </c>
      <c r="AT182" s="5">
        <f t="shared" si="7"/>
        <v>0</v>
      </c>
      <c r="AU182" s="5">
        <f t="shared" si="7"/>
        <v>0</v>
      </c>
      <c r="AV182" s="5">
        <f t="shared" si="7"/>
        <v>0</v>
      </c>
      <c r="AW182" s="5">
        <f t="shared" si="7"/>
        <v>0</v>
      </c>
      <c r="AX182" s="5">
        <f t="shared" si="7"/>
        <v>0</v>
      </c>
      <c r="AY182" s="5">
        <f t="shared" si="7"/>
        <v>0</v>
      </c>
      <c r="AZ182" s="5">
        <f t="shared" si="7"/>
        <v>0</v>
      </c>
      <c r="BA182" s="5">
        <f t="shared" si="7"/>
        <v>0</v>
      </c>
      <c r="BB182" s="5">
        <f t="shared" si="7"/>
        <v>0</v>
      </c>
      <c r="BC182" s="5">
        <f t="shared" si="7"/>
        <v>0</v>
      </c>
      <c r="BD182" s="5"/>
      <c r="BE182" s="5"/>
      <c r="BF182" s="5"/>
      <c r="BG182" s="5"/>
      <c r="BH182" s="5"/>
      <c r="BI182" s="5"/>
      <c r="BJ182" s="5"/>
    </row>
    <row r="183" spans="2:62" hidden="1">
      <c r="B183">
        <f t="shared" si="8"/>
        <v>220</v>
      </c>
      <c r="C183" t="str">
        <f t="shared" si="8"/>
        <v>ADOBAT</v>
      </c>
      <c r="D183" t="str">
        <f t="shared" si="8"/>
        <v>Aplicació de compost (60 t/ha)</v>
      </c>
      <c r="E183" s="82">
        <f t="shared" si="8"/>
        <v>2500</v>
      </c>
      <c r="F183" s="5">
        <f t="shared" si="9"/>
        <v>0</v>
      </c>
      <c r="G183" s="5">
        <f t="shared" si="9"/>
        <v>0</v>
      </c>
      <c r="H183" s="5">
        <f t="shared" si="9"/>
        <v>0</v>
      </c>
      <c r="I183" s="5">
        <f t="shared" si="9"/>
        <v>0</v>
      </c>
      <c r="J183" s="5">
        <f t="shared" si="9"/>
        <v>0</v>
      </c>
      <c r="K183" s="5">
        <f t="shared" si="9"/>
        <v>0</v>
      </c>
      <c r="L183" s="5">
        <f t="shared" si="9"/>
        <v>0</v>
      </c>
      <c r="M183" s="5">
        <f t="shared" si="9"/>
        <v>0</v>
      </c>
      <c r="N183" s="5">
        <f t="shared" si="9"/>
        <v>0</v>
      </c>
      <c r="O183" s="5">
        <f t="shared" si="9"/>
        <v>0</v>
      </c>
      <c r="P183" s="5">
        <f t="shared" si="9"/>
        <v>0</v>
      </c>
      <c r="Q183" s="5">
        <f t="shared" si="9"/>
        <v>0</v>
      </c>
      <c r="R183" s="5">
        <f t="shared" si="9"/>
        <v>0</v>
      </c>
      <c r="S183" s="5">
        <f t="shared" si="9"/>
        <v>0</v>
      </c>
      <c r="T183" s="5">
        <f t="shared" si="9"/>
        <v>0</v>
      </c>
      <c r="U183" s="5">
        <f t="shared" si="9"/>
        <v>0</v>
      </c>
      <c r="V183" s="5">
        <f t="shared" si="9"/>
        <v>0</v>
      </c>
      <c r="W183" s="5">
        <f t="shared" si="9"/>
        <v>0</v>
      </c>
      <c r="X183" s="5">
        <f t="shared" si="9"/>
        <v>0</v>
      </c>
      <c r="Y183" s="5">
        <f t="shared" si="9"/>
        <v>0</v>
      </c>
      <c r="Z183" s="5">
        <f t="shared" si="9"/>
        <v>0</v>
      </c>
      <c r="AA183" s="5">
        <f t="shared" ref="AA183:AR183" si="11">+AA58*AA$49*$E$4/$E183</f>
        <v>0</v>
      </c>
      <c r="AB183" s="5">
        <f t="shared" si="11"/>
        <v>0</v>
      </c>
      <c r="AC183" s="5">
        <f t="shared" si="11"/>
        <v>0</v>
      </c>
      <c r="AD183" s="5">
        <f t="shared" si="11"/>
        <v>0</v>
      </c>
      <c r="AE183" s="5">
        <f t="shared" si="11"/>
        <v>0</v>
      </c>
      <c r="AF183" s="5">
        <f t="shared" si="11"/>
        <v>0</v>
      </c>
      <c r="AG183" s="5">
        <f t="shared" si="11"/>
        <v>0</v>
      </c>
      <c r="AH183" s="5">
        <f t="shared" si="11"/>
        <v>0</v>
      </c>
      <c r="AI183" s="5">
        <f t="shared" si="11"/>
        <v>0</v>
      </c>
      <c r="AJ183" s="5">
        <f t="shared" si="11"/>
        <v>0</v>
      </c>
      <c r="AK183" s="5">
        <f t="shared" si="11"/>
        <v>0</v>
      </c>
      <c r="AL183" s="5">
        <f t="shared" si="11"/>
        <v>0</v>
      </c>
      <c r="AM183" s="5">
        <f t="shared" si="11"/>
        <v>0</v>
      </c>
      <c r="AN183" s="5">
        <f t="shared" si="11"/>
        <v>0</v>
      </c>
      <c r="AO183" s="5">
        <f t="shared" si="11"/>
        <v>0</v>
      </c>
      <c r="AP183" s="5">
        <f t="shared" si="11"/>
        <v>0</v>
      </c>
      <c r="AQ183" s="5">
        <f t="shared" si="11"/>
        <v>0</v>
      </c>
      <c r="AR183" s="5">
        <f t="shared" si="11"/>
        <v>0</v>
      </c>
      <c r="AS183" s="5">
        <f t="shared" si="10"/>
        <v>0</v>
      </c>
      <c r="AT183" s="5">
        <f t="shared" si="7"/>
        <v>0</v>
      </c>
      <c r="AU183" s="5">
        <f t="shared" si="7"/>
        <v>0</v>
      </c>
      <c r="AV183" s="5">
        <f t="shared" si="7"/>
        <v>0</v>
      </c>
      <c r="AW183" s="5">
        <f t="shared" si="7"/>
        <v>0</v>
      </c>
      <c r="AX183" s="5">
        <f t="shared" si="7"/>
        <v>0</v>
      </c>
      <c r="AY183" s="5">
        <f t="shared" si="7"/>
        <v>0</v>
      </c>
      <c r="AZ183" s="5">
        <f t="shared" si="7"/>
        <v>0</v>
      </c>
      <c r="BA183" s="5">
        <f t="shared" si="7"/>
        <v>0</v>
      </c>
      <c r="BB183" s="5">
        <f t="shared" si="7"/>
        <v>0</v>
      </c>
      <c r="BC183" s="5">
        <f t="shared" si="7"/>
        <v>0</v>
      </c>
      <c r="BD183" s="5"/>
      <c r="BE183" s="5"/>
      <c r="BF183" s="5"/>
      <c r="BG183" s="5"/>
      <c r="BH183" s="5"/>
      <c r="BI183" s="5"/>
      <c r="BJ183" s="5"/>
    </row>
    <row r="184" spans="2:62" hidden="1">
      <c r="B184">
        <f t="shared" si="8"/>
        <v>230</v>
      </c>
      <c r="C184" t="str">
        <f t="shared" si="8"/>
        <v>ADOBAT</v>
      </c>
      <c r="D184" t="str">
        <f t="shared" si="8"/>
        <v>Aplicació d'adob orgànic</v>
      </c>
      <c r="E184" s="82">
        <f t="shared" si="8"/>
        <v>2500</v>
      </c>
      <c r="F184" s="5">
        <f t="shared" ref="F184:AR190" si="12">+F59*F$49*$E$4/$E184</f>
        <v>0</v>
      </c>
      <c r="G184" s="5">
        <f t="shared" si="12"/>
        <v>0</v>
      </c>
      <c r="H184" s="5">
        <f t="shared" si="12"/>
        <v>0</v>
      </c>
      <c r="I184" s="5">
        <f t="shared" si="12"/>
        <v>0</v>
      </c>
      <c r="J184" s="5">
        <f t="shared" si="12"/>
        <v>0</v>
      </c>
      <c r="K184" s="5">
        <f t="shared" si="12"/>
        <v>0</v>
      </c>
      <c r="L184" s="5">
        <f t="shared" si="12"/>
        <v>0</v>
      </c>
      <c r="M184" s="5">
        <f t="shared" si="12"/>
        <v>0</v>
      </c>
      <c r="N184" s="5">
        <f t="shared" si="12"/>
        <v>0</v>
      </c>
      <c r="O184" s="5">
        <f t="shared" si="12"/>
        <v>0</v>
      </c>
      <c r="P184" s="5">
        <f t="shared" si="12"/>
        <v>0</v>
      </c>
      <c r="Q184" s="5">
        <f t="shared" si="12"/>
        <v>0</v>
      </c>
      <c r="R184" s="5">
        <f t="shared" si="12"/>
        <v>0</v>
      </c>
      <c r="S184" s="5">
        <f t="shared" si="12"/>
        <v>0</v>
      </c>
      <c r="T184" s="5">
        <f t="shared" si="12"/>
        <v>0</v>
      </c>
      <c r="U184" s="5">
        <f t="shared" si="12"/>
        <v>0</v>
      </c>
      <c r="V184" s="5">
        <f t="shared" si="12"/>
        <v>0</v>
      </c>
      <c r="W184" s="5">
        <f t="shared" si="12"/>
        <v>0</v>
      </c>
      <c r="X184" s="5">
        <f t="shared" si="12"/>
        <v>0</v>
      </c>
      <c r="Y184" s="5">
        <f t="shared" si="12"/>
        <v>0</v>
      </c>
      <c r="Z184" s="5">
        <f t="shared" si="12"/>
        <v>0</v>
      </c>
      <c r="AA184" s="5">
        <f t="shared" si="12"/>
        <v>0</v>
      </c>
      <c r="AB184" s="5">
        <f t="shared" si="12"/>
        <v>0</v>
      </c>
      <c r="AC184" s="5">
        <f t="shared" si="12"/>
        <v>0</v>
      </c>
      <c r="AD184" s="5">
        <f t="shared" si="12"/>
        <v>0</v>
      </c>
      <c r="AE184" s="5">
        <f t="shared" si="12"/>
        <v>0</v>
      </c>
      <c r="AF184" s="5">
        <f t="shared" si="12"/>
        <v>0</v>
      </c>
      <c r="AG184" s="5">
        <f t="shared" si="12"/>
        <v>0</v>
      </c>
      <c r="AH184" s="5">
        <f t="shared" si="12"/>
        <v>0</v>
      </c>
      <c r="AI184" s="5">
        <f t="shared" si="12"/>
        <v>0</v>
      </c>
      <c r="AJ184" s="5">
        <f t="shared" si="12"/>
        <v>0</v>
      </c>
      <c r="AK184" s="5">
        <f t="shared" si="12"/>
        <v>0</v>
      </c>
      <c r="AL184" s="5">
        <f t="shared" si="12"/>
        <v>0</v>
      </c>
      <c r="AM184" s="5">
        <f t="shared" si="12"/>
        <v>0</v>
      </c>
      <c r="AN184" s="5">
        <f t="shared" si="12"/>
        <v>0</v>
      </c>
      <c r="AO184" s="5">
        <f t="shared" si="12"/>
        <v>0</v>
      </c>
      <c r="AP184" s="5">
        <f t="shared" si="12"/>
        <v>0</v>
      </c>
      <c r="AQ184" s="5">
        <f t="shared" si="12"/>
        <v>0</v>
      </c>
      <c r="AR184" s="5">
        <f t="shared" si="12"/>
        <v>0</v>
      </c>
      <c r="AS184" s="5">
        <f t="shared" si="10"/>
        <v>0</v>
      </c>
      <c r="AT184" s="5">
        <f t="shared" si="7"/>
        <v>0</v>
      </c>
      <c r="AU184" s="5">
        <f t="shared" si="7"/>
        <v>0</v>
      </c>
      <c r="AV184" s="5">
        <f t="shared" si="7"/>
        <v>0</v>
      </c>
      <c r="AW184" s="5">
        <f t="shared" si="7"/>
        <v>0</v>
      </c>
      <c r="AX184" s="5">
        <f t="shared" si="7"/>
        <v>0</v>
      </c>
      <c r="AY184" s="5">
        <f t="shared" si="7"/>
        <v>0</v>
      </c>
      <c r="AZ184" s="5">
        <f t="shared" si="7"/>
        <v>0</v>
      </c>
      <c r="BA184" s="5">
        <f t="shared" si="7"/>
        <v>0</v>
      </c>
      <c r="BB184" s="5">
        <f t="shared" si="7"/>
        <v>0</v>
      </c>
      <c r="BC184" s="5">
        <f t="shared" si="7"/>
        <v>0</v>
      </c>
      <c r="BD184" s="5"/>
      <c r="BE184" s="5"/>
      <c r="BF184" s="5"/>
      <c r="BG184" s="5"/>
      <c r="BH184" s="5"/>
      <c r="BI184" s="5"/>
      <c r="BJ184" s="5"/>
    </row>
    <row r="185" spans="2:62" hidden="1">
      <c r="B185">
        <f t="shared" si="8"/>
        <v>240</v>
      </c>
      <c r="C185" t="str">
        <f t="shared" si="8"/>
        <v>ADOBAT</v>
      </c>
      <c r="D185" t="str">
        <f t="shared" si="8"/>
        <v>Aplicació potassi</v>
      </c>
      <c r="E185" s="82">
        <f t="shared" si="8"/>
        <v>2500</v>
      </c>
      <c r="F185" s="5">
        <f t="shared" si="12"/>
        <v>0</v>
      </c>
      <c r="G185" s="5">
        <f t="shared" si="12"/>
        <v>0</v>
      </c>
      <c r="H185" s="5">
        <f t="shared" si="12"/>
        <v>0</v>
      </c>
      <c r="I185" s="5">
        <f t="shared" si="12"/>
        <v>0</v>
      </c>
      <c r="J185" s="5">
        <f t="shared" si="12"/>
        <v>0</v>
      </c>
      <c r="K185" s="5">
        <f t="shared" si="12"/>
        <v>0</v>
      </c>
      <c r="L185" s="5">
        <f t="shared" si="12"/>
        <v>0</v>
      </c>
      <c r="M185" s="5">
        <f t="shared" si="12"/>
        <v>0</v>
      </c>
      <c r="N185" s="5">
        <f t="shared" si="12"/>
        <v>0</v>
      </c>
      <c r="O185" s="5">
        <f t="shared" si="12"/>
        <v>0</v>
      </c>
      <c r="P185" s="5">
        <f t="shared" si="12"/>
        <v>0</v>
      </c>
      <c r="Q185" s="5">
        <f t="shared" si="12"/>
        <v>0</v>
      </c>
      <c r="R185" s="5">
        <f t="shared" si="12"/>
        <v>0</v>
      </c>
      <c r="S185" s="5">
        <f t="shared" si="12"/>
        <v>0</v>
      </c>
      <c r="T185" s="5">
        <f t="shared" si="12"/>
        <v>0</v>
      </c>
      <c r="U185" s="5">
        <f t="shared" si="12"/>
        <v>0</v>
      </c>
      <c r="V185" s="5">
        <f t="shared" si="12"/>
        <v>0</v>
      </c>
      <c r="W185" s="5">
        <f t="shared" si="12"/>
        <v>0</v>
      </c>
      <c r="X185" s="5">
        <f t="shared" si="12"/>
        <v>0</v>
      </c>
      <c r="Y185" s="5">
        <f t="shared" si="12"/>
        <v>0</v>
      </c>
      <c r="Z185" s="5">
        <f t="shared" si="12"/>
        <v>0</v>
      </c>
      <c r="AA185" s="5">
        <f t="shared" si="12"/>
        <v>0</v>
      </c>
      <c r="AB185" s="5">
        <f t="shared" si="12"/>
        <v>0</v>
      </c>
      <c r="AC185" s="5">
        <f t="shared" si="12"/>
        <v>0</v>
      </c>
      <c r="AD185" s="5">
        <f t="shared" si="12"/>
        <v>0</v>
      </c>
      <c r="AE185" s="5">
        <f t="shared" si="12"/>
        <v>0</v>
      </c>
      <c r="AF185" s="5">
        <f t="shared" si="12"/>
        <v>0</v>
      </c>
      <c r="AG185" s="5">
        <f t="shared" si="12"/>
        <v>0</v>
      </c>
      <c r="AH185" s="5">
        <f t="shared" si="12"/>
        <v>0</v>
      </c>
      <c r="AI185" s="5">
        <f t="shared" si="12"/>
        <v>0</v>
      </c>
      <c r="AJ185" s="5">
        <f t="shared" si="12"/>
        <v>0</v>
      </c>
      <c r="AK185" s="5">
        <f t="shared" si="12"/>
        <v>0</v>
      </c>
      <c r="AL185" s="5">
        <f t="shared" si="12"/>
        <v>0</v>
      </c>
      <c r="AM185" s="5">
        <f t="shared" si="12"/>
        <v>0</v>
      </c>
      <c r="AN185" s="5">
        <f t="shared" si="12"/>
        <v>0</v>
      </c>
      <c r="AO185" s="5">
        <f t="shared" si="12"/>
        <v>0</v>
      </c>
      <c r="AP185" s="5">
        <f t="shared" si="12"/>
        <v>0</v>
      </c>
      <c r="AQ185" s="5">
        <f t="shared" si="12"/>
        <v>0</v>
      </c>
      <c r="AR185" s="5">
        <f t="shared" si="12"/>
        <v>0</v>
      </c>
      <c r="AS185" s="5">
        <f t="shared" si="10"/>
        <v>0</v>
      </c>
      <c r="AT185" s="5">
        <f t="shared" si="7"/>
        <v>0</v>
      </c>
      <c r="AU185" s="5">
        <f t="shared" si="7"/>
        <v>0</v>
      </c>
      <c r="AV185" s="5">
        <f t="shared" si="7"/>
        <v>0</v>
      </c>
      <c r="AW185" s="5">
        <f t="shared" si="7"/>
        <v>0</v>
      </c>
      <c r="AX185" s="5">
        <f t="shared" si="7"/>
        <v>0</v>
      </c>
      <c r="AY185" s="5">
        <f t="shared" si="7"/>
        <v>0</v>
      </c>
      <c r="AZ185" s="5">
        <f t="shared" si="7"/>
        <v>0</v>
      </c>
      <c r="BA185" s="5">
        <f t="shared" si="7"/>
        <v>0</v>
      </c>
      <c r="BB185" s="5">
        <f t="shared" si="7"/>
        <v>0</v>
      </c>
      <c r="BC185" s="5">
        <f t="shared" si="7"/>
        <v>0</v>
      </c>
      <c r="BD185" s="5"/>
      <c r="BE185" s="5"/>
      <c r="BF185" s="5"/>
      <c r="BG185" s="5"/>
      <c r="BH185" s="5"/>
      <c r="BI185" s="5"/>
      <c r="BJ185" s="5"/>
    </row>
    <row r="186" spans="2:62" hidden="1">
      <c r="B186">
        <f t="shared" si="8"/>
        <v>310</v>
      </c>
      <c r="C186" t="str">
        <f t="shared" si="8"/>
        <v>PLANTACIÓ</v>
      </c>
      <c r="D186" t="str">
        <f t="shared" si="8"/>
        <v>Solcar</v>
      </c>
      <c r="E186" s="82">
        <f t="shared" si="8"/>
        <v>2500</v>
      </c>
      <c r="F186" s="5">
        <f t="shared" si="12"/>
        <v>0</v>
      </c>
      <c r="G186" s="5">
        <f t="shared" si="12"/>
        <v>0</v>
      </c>
      <c r="H186" s="5">
        <f t="shared" si="12"/>
        <v>0</v>
      </c>
      <c r="I186" s="5">
        <f t="shared" si="12"/>
        <v>0</v>
      </c>
      <c r="J186" s="5">
        <f t="shared" si="12"/>
        <v>0</v>
      </c>
      <c r="K186" s="5">
        <f t="shared" si="12"/>
        <v>0</v>
      </c>
      <c r="L186" s="5">
        <f t="shared" si="12"/>
        <v>0</v>
      </c>
      <c r="M186" s="5">
        <f t="shared" si="12"/>
        <v>0</v>
      </c>
      <c r="N186" s="5">
        <f t="shared" si="12"/>
        <v>0</v>
      </c>
      <c r="O186" s="5">
        <f t="shared" si="12"/>
        <v>0</v>
      </c>
      <c r="P186" s="5">
        <f t="shared" si="12"/>
        <v>0</v>
      </c>
      <c r="Q186" s="5">
        <f t="shared" si="12"/>
        <v>0</v>
      </c>
      <c r="R186" s="5">
        <f t="shared" si="12"/>
        <v>0</v>
      </c>
      <c r="S186" s="5">
        <f t="shared" si="12"/>
        <v>0</v>
      </c>
      <c r="T186" s="5">
        <f t="shared" si="12"/>
        <v>0</v>
      </c>
      <c r="U186" s="5">
        <f t="shared" si="12"/>
        <v>0</v>
      </c>
      <c r="V186" s="5">
        <f t="shared" si="12"/>
        <v>0</v>
      </c>
      <c r="W186" s="5">
        <f t="shared" si="12"/>
        <v>0</v>
      </c>
      <c r="X186" s="5">
        <f t="shared" si="12"/>
        <v>0</v>
      </c>
      <c r="Y186" s="5">
        <f t="shared" si="12"/>
        <v>0</v>
      </c>
      <c r="Z186" s="5">
        <f t="shared" si="12"/>
        <v>0</v>
      </c>
      <c r="AA186" s="5">
        <f t="shared" si="12"/>
        <v>0</v>
      </c>
      <c r="AB186" s="5">
        <f t="shared" si="12"/>
        <v>0</v>
      </c>
      <c r="AC186" s="5">
        <f t="shared" si="12"/>
        <v>0</v>
      </c>
      <c r="AD186" s="5">
        <f t="shared" si="12"/>
        <v>0</v>
      </c>
      <c r="AE186" s="5">
        <f t="shared" si="12"/>
        <v>0</v>
      </c>
      <c r="AF186" s="5">
        <f t="shared" si="12"/>
        <v>0</v>
      </c>
      <c r="AG186" s="5">
        <f t="shared" si="12"/>
        <v>0</v>
      </c>
      <c r="AH186" s="5">
        <f t="shared" si="12"/>
        <v>0</v>
      </c>
      <c r="AI186" s="5">
        <f t="shared" si="12"/>
        <v>0</v>
      </c>
      <c r="AJ186" s="5">
        <f t="shared" si="12"/>
        <v>0</v>
      </c>
      <c r="AK186" s="5">
        <f t="shared" si="12"/>
        <v>0</v>
      </c>
      <c r="AL186" s="5">
        <f t="shared" si="12"/>
        <v>0</v>
      </c>
      <c r="AM186" s="5">
        <f t="shared" si="12"/>
        <v>0</v>
      </c>
      <c r="AN186" s="5">
        <f t="shared" si="12"/>
        <v>0</v>
      </c>
      <c r="AO186" s="5">
        <f t="shared" si="12"/>
        <v>0</v>
      </c>
      <c r="AP186" s="5">
        <f t="shared" si="12"/>
        <v>0</v>
      </c>
      <c r="AQ186" s="5">
        <f t="shared" si="12"/>
        <v>0</v>
      </c>
      <c r="AR186" s="5">
        <f t="shared" si="12"/>
        <v>0</v>
      </c>
      <c r="AS186" s="5">
        <f t="shared" si="10"/>
        <v>0</v>
      </c>
      <c r="AT186" s="5">
        <f t="shared" si="7"/>
        <v>0</v>
      </c>
      <c r="AU186" s="5">
        <f t="shared" si="7"/>
        <v>0</v>
      </c>
      <c r="AV186" s="5">
        <f t="shared" si="7"/>
        <v>0</v>
      </c>
      <c r="AW186" s="5">
        <f t="shared" si="7"/>
        <v>0</v>
      </c>
      <c r="AX186" s="5">
        <f t="shared" si="7"/>
        <v>0</v>
      </c>
      <c r="AY186" s="5">
        <f t="shared" si="7"/>
        <v>0</v>
      </c>
      <c r="AZ186" s="5">
        <f t="shared" si="7"/>
        <v>0</v>
      </c>
      <c r="BA186" s="5">
        <f t="shared" si="7"/>
        <v>0</v>
      </c>
      <c r="BB186" s="5">
        <f t="shared" si="7"/>
        <v>0</v>
      </c>
      <c r="BC186" s="5">
        <f t="shared" si="7"/>
        <v>0</v>
      </c>
      <c r="BD186" s="5"/>
      <c r="BE186" s="5"/>
      <c r="BF186" s="5"/>
      <c r="BG186" s="5"/>
      <c r="BH186" s="5"/>
      <c r="BI186" s="5"/>
      <c r="BJ186" s="5"/>
    </row>
    <row r="187" spans="2:62" hidden="1">
      <c r="B187">
        <f t="shared" si="8"/>
        <v>320</v>
      </c>
      <c r="C187" t="str">
        <f t="shared" si="8"/>
        <v>PLANTACIÓ</v>
      </c>
      <c r="D187" t="str">
        <f t="shared" si="8"/>
        <v>Marcat</v>
      </c>
      <c r="E187" s="82">
        <f t="shared" si="8"/>
        <v>2500</v>
      </c>
      <c r="F187" s="5">
        <f t="shared" si="12"/>
        <v>0</v>
      </c>
      <c r="G187" s="5">
        <f t="shared" si="12"/>
        <v>0</v>
      </c>
      <c r="H187" s="5">
        <f t="shared" si="12"/>
        <v>0</v>
      </c>
      <c r="I187" s="5">
        <f t="shared" si="12"/>
        <v>0</v>
      </c>
      <c r="J187" s="5">
        <f t="shared" si="12"/>
        <v>0</v>
      </c>
      <c r="K187" s="5">
        <f t="shared" si="12"/>
        <v>0</v>
      </c>
      <c r="L187" s="5">
        <f t="shared" si="12"/>
        <v>0</v>
      </c>
      <c r="M187" s="5">
        <f t="shared" si="12"/>
        <v>0</v>
      </c>
      <c r="N187" s="5">
        <f t="shared" si="12"/>
        <v>0</v>
      </c>
      <c r="O187" s="5">
        <f t="shared" si="12"/>
        <v>0</v>
      </c>
      <c r="P187" s="5">
        <f t="shared" si="12"/>
        <v>0</v>
      </c>
      <c r="Q187" s="5">
        <f t="shared" si="12"/>
        <v>0</v>
      </c>
      <c r="R187" s="5">
        <f t="shared" si="12"/>
        <v>0</v>
      </c>
      <c r="S187" s="5">
        <f t="shared" si="12"/>
        <v>0</v>
      </c>
      <c r="T187" s="5">
        <f t="shared" si="12"/>
        <v>0</v>
      </c>
      <c r="U187" s="5">
        <f t="shared" si="12"/>
        <v>0</v>
      </c>
      <c r="V187" s="5">
        <f t="shared" si="12"/>
        <v>0</v>
      </c>
      <c r="W187" s="5">
        <f t="shared" si="12"/>
        <v>0</v>
      </c>
      <c r="X187" s="5">
        <f t="shared" si="12"/>
        <v>0</v>
      </c>
      <c r="Y187" s="5">
        <f t="shared" si="12"/>
        <v>0</v>
      </c>
      <c r="Z187" s="5">
        <f t="shared" si="12"/>
        <v>0</v>
      </c>
      <c r="AA187" s="5">
        <f t="shared" si="12"/>
        <v>0</v>
      </c>
      <c r="AB187" s="5">
        <f t="shared" si="12"/>
        <v>0</v>
      </c>
      <c r="AC187" s="5">
        <f t="shared" si="12"/>
        <v>0</v>
      </c>
      <c r="AD187" s="5">
        <f t="shared" si="12"/>
        <v>0</v>
      </c>
      <c r="AE187" s="5">
        <f t="shared" si="12"/>
        <v>0</v>
      </c>
      <c r="AF187" s="5">
        <f t="shared" si="12"/>
        <v>0</v>
      </c>
      <c r="AG187" s="5">
        <f t="shared" si="12"/>
        <v>0</v>
      </c>
      <c r="AH187" s="5">
        <f t="shared" si="12"/>
        <v>0</v>
      </c>
      <c r="AI187" s="5">
        <f t="shared" si="12"/>
        <v>0</v>
      </c>
      <c r="AJ187" s="5">
        <f t="shared" si="12"/>
        <v>0</v>
      </c>
      <c r="AK187" s="5">
        <f t="shared" si="12"/>
        <v>0</v>
      </c>
      <c r="AL187" s="5">
        <f t="shared" si="12"/>
        <v>0</v>
      </c>
      <c r="AM187" s="5">
        <f t="shared" si="12"/>
        <v>0</v>
      </c>
      <c r="AN187" s="5">
        <f t="shared" si="12"/>
        <v>0</v>
      </c>
      <c r="AO187" s="5">
        <f t="shared" si="12"/>
        <v>0</v>
      </c>
      <c r="AP187" s="5">
        <f t="shared" si="12"/>
        <v>0</v>
      </c>
      <c r="AQ187" s="5">
        <f t="shared" si="12"/>
        <v>0</v>
      </c>
      <c r="AR187" s="5">
        <f t="shared" si="12"/>
        <v>0</v>
      </c>
      <c r="AS187" s="5">
        <f t="shared" si="10"/>
        <v>0</v>
      </c>
      <c r="AT187" s="5">
        <f t="shared" si="7"/>
        <v>0</v>
      </c>
      <c r="AU187" s="5">
        <f t="shared" si="7"/>
        <v>0</v>
      </c>
      <c r="AV187" s="5">
        <f t="shared" si="7"/>
        <v>0</v>
      </c>
      <c r="AW187" s="5">
        <f t="shared" si="7"/>
        <v>0</v>
      </c>
      <c r="AX187" s="5">
        <f t="shared" si="7"/>
        <v>0</v>
      </c>
      <c r="AY187" s="5">
        <f t="shared" si="7"/>
        <v>0</v>
      </c>
      <c r="AZ187" s="5">
        <f t="shared" si="7"/>
        <v>0</v>
      </c>
      <c r="BA187" s="5">
        <f t="shared" si="7"/>
        <v>0</v>
      </c>
      <c r="BB187" s="5">
        <f t="shared" si="7"/>
        <v>0</v>
      </c>
      <c r="BC187" s="5">
        <f t="shared" si="7"/>
        <v>0</v>
      </c>
      <c r="BD187" s="5"/>
      <c r="BE187" s="5"/>
      <c r="BF187" s="5"/>
      <c r="BG187" s="5"/>
      <c r="BH187" s="5"/>
      <c r="BI187" s="5"/>
      <c r="BJ187" s="5"/>
    </row>
    <row r="188" spans="2:62" hidden="1">
      <c r="B188">
        <f t="shared" si="8"/>
        <v>330</v>
      </c>
      <c r="C188" t="str">
        <f t="shared" si="8"/>
        <v>PLANTACIÓ</v>
      </c>
      <c r="D188" t="str">
        <f t="shared" si="8"/>
        <v>Plantació manual col o bròcoli</v>
      </c>
      <c r="E188" s="82">
        <f t="shared" si="8"/>
        <v>2500</v>
      </c>
      <c r="F188" s="5">
        <f t="shared" si="12"/>
        <v>0</v>
      </c>
      <c r="G188" s="5">
        <f t="shared" si="12"/>
        <v>0</v>
      </c>
      <c r="H188" s="5">
        <f t="shared" si="12"/>
        <v>0</v>
      </c>
      <c r="I188" s="5">
        <f t="shared" si="12"/>
        <v>0</v>
      </c>
      <c r="J188" s="5">
        <f t="shared" si="12"/>
        <v>0</v>
      </c>
      <c r="K188" s="5">
        <f t="shared" si="12"/>
        <v>0</v>
      </c>
      <c r="L188" s="5">
        <f t="shared" si="12"/>
        <v>0</v>
      </c>
      <c r="M188" s="5">
        <f t="shared" si="12"/>
        <v>0</v>
      </c>
      <c r="N188" s="5">
        <f t="shared" si="12"/>
        <v>0</v>
      </c>
      <c r="O188" s="5">
        <f t="shared" si="12"/>
        <v>0</v>
      </c>
      <c r="P188" s="5">
        <f t="shared" si="12"/>
        <v>0</v>
      </c>
      <c r="Q188" s="5">
        <f t="shared" si="12"/>
        <v>0</v>
      </c>
      <c r="R188" s="5">
        <f t="shared" si="12"/>
        <v>0</v>
      </c>
      <c r="S188" s="5">
        <f t="shared" si="12"/>
        <v>0</v>
      </c>
      <c r="T188" s="5">
        <f t="shared" si="12"/>
        <v>0</v>
      </c>
      <c r="U188" s="5">
        <f t="shared" si="12"/>
        <v>0</v>
      </c>
      <c r="V188" s="5">
        <f t="shared" si="12"/>
        <v>0</v>
      </c>
      <c r="W188" s="5">
        <f t="shared" si="12"/>
        <v>0</v>
      </c>
      <c r="X188" s="5">
        <f t="shared" si="12"/>
        <v>0</v>
      </c>
      <c r="Y188" s="5">
        <f t="shared" si="12"/>
        <v>0</v>
      </c>
      <c r="Z188" s="5">
        <f t="shared" si="12"/>
        <v>0</v>
      </c>
      <c r="AA188" s="5">
        <f t="shared" si="12"/>
        <v>0</v>
      </c>
      <c r="AB188" s="5">
        <f t="shared" si="12"/>
        <v>0</v>
      </c>
      <c r="AC188" s="5">
        <f t="shared" si="12"/>
        <v>0</v>
      </c>
      <c r="AD188" s="5">
        <f t="shared" si="12"/>
        <v>0</v>
      </c>
      <c r="AE188" s="5">
        <f t="shared" si="12"/>
        <v>0</v>
      </c>
      <c r="AF188" s="5">
        <f t="shared" si="12"/>
        <v>0</v>
      </c>
      <c r="AG188" s="5">
        <f t="shared" si="12"/>
        <v>0</v>
      </c>
      <c r="AH188" s="5">
        <f t="shared" si="12"/>
        <v>0</v>
      </c>
      <c r="AI188" s="5">
        <f t="shared" si="12"/>
        <v>0</v>
      </c>
      <c r="AJ188" s="5">
        <f t="shared" si="12"/>
        <v>0</v>
      </c>
      <c r="AK188" s="5">
        <f t="shared" si="12"/>
        <v>0</v>
      </c>
      <c r="AL188" s="5">
        <f t="shared" si="12"/>
        <v>0</v>
      </c>
      <c r="AM188" s="5">
        <f t="shared" si="12"/>
        <v>0</v>
      </c>
      <c r="AN188" s="5">
        <f t="shared" si="12"/>
        <v>0</v>
      </c>
      <c r="AO188" s="5">
        <f t="shared" si="12"/>
        <v>0</v>
      </c>
      <c r="AP188" s="5">
        <f t="shared" si="12"/>
        <v>0</v>
      </c>
      <c r="AQ188" s="5">
        <f t="shared" si="12"/>
        <v>0</v>
      </c>
      <c r="AR188" s="5">
        <f t="shared" si="12"/>
        <v>0</v>
      </c>
      <c r="AS188" s="5">
        <f t="shared" si="10"/>
        <v>0</v>
      </c>
      <c r="AT188" s="5">
        <f t="shared" si="7"/>
        <v>0</v>
      </c>
      <c r="AU188" s="5">
        <f t="shared" si="7"/>
        <v>0</v>
      </c>
      <c r="AV188" s="5">
        <f t="shared" si="7"/>
        <v>0</v>
      </c>
      <c r="AW188" s="5">
        <f t="shared" si="7"/>
        <v>0</v>
      </c>
      <c r="AX188" s="5">
        <f t="shared" si="7"/>
        <v>0</v>
      </c>
      <c r="AY188" s="5">
        <f t="shared" si="7"/>
        <v>0</v>
      </c>
      <c r="AZ188" s="5">
        <f t="shared" si="7"/>
        <v>0</v>
      </c>
      <c r="BA188" s="5">
        <f t="shared" si="7"/>
        <v>0</v>
      </c>
      <c r="BB188" s="5">
        <f t="shared" si="7"/>
        <v>0</v>
      </c>
      <c r="BC188" s="5">
        <f t="shared" si="7"/>
        <v>0</v>
      </c>
      <c r="BD188" s="5"/>
      <c r="BE188" s="5"/>
      <c r="BF188" s="5"/>
      <c r="BG188" s="5"/>
      <c r="BH188" s="5"/>
      <c r="BI188" s="5"/>
      <c r="BJ188" s="5"/>
    </row>
    <row r="189" spans="2:62" hidden="1">
      <c r="B189">
        <f t="shared" si="8"/>
        <v>340</v>
      </c>
      <c r="C189" t="str">
        <f t="shared" si="8"/>
        <v>PLANTACIÓ</v>
      </c>
      <c r="D189" t="str">
        <f t="shared" si="8"/>
        <v>Plantació manual calçots</v>
      </c>
      <c r="E189" s="82">
        <f t="shared" si="8"/>
        <v>2500</v>
      </c>
      <c r="F189" s="5">
        <f t="shared" si="12"/>
        <v>0</v>
      </c>
      <c r="G189" s="5">
        <f t="shared" si="12"/>
        <v>0</v>
      </c>
      <c r="H189" s="5">
        <f t="shared" si="12"/>
        <v>0</v>
      </c>
      <c r="I189" s="5">
        <f t="shared" si="12"/>
        <v>0</v>
      </c>
      <c r="J189" s="5">
        <f t="shared" si="12"/>
        <v>0</v>
      </c>
      <c r="K189" s="5">
        <f t="shared" si="12"/>
        <v>0</v>
      </c>
      <c r="L189" s="5">
        <f t="shared" si="12"/>
        <v>0</v>
      </c>
      <c r="M189" s="5">
        <f t="shared" si="12"/>
        <v>0</v>
      </c>
      <c r="N189" s="5">
        <f t="shared" si="12"/>
        <v>0</v>
      </c>
      <c r="O189" s="5">
        <f t="shared" si="12"/>
        <v>0</v>
      </c>
      <c r="P189" s="5">
        <f t="shared" si="12"/>
        <v>0</v>
      </c>
      <c r="Q189" s="5">
        <f t="shared" si="12"/>
        <v>0</v>
      </c>
      <c r="R189" s="5">
        <f t="shared" si="12"/>
        <v>0</v>
      </c>
      <c r="S189" s="5">
        <f t="shared" si="12"/>
        <v>0</v>
      </c>
      <c r="T189" s="5">
        <f t="shared" si="12"/>
        <v>0</v>
      </c>
      <c r="U189" s="5">
        <f t="shared" si="12"/>
        <v>0</v>
      </c>
      <c r="V189" s="5">
        <f t="shared" si="12"/>
        <v>0</v>
      </c>
      <c r="W189" s="5">
        <f t="shared" si="12"/>
        <v>0</v>
      </c>
      <c r="X189" s="5">
        <f t="shared" si="12"/>
        <v>0</v>
      </c>
      <c r="Y189" s="5">
        <f t="shared" si="12"/>
        <v>0</v>
      </c>
      <c r="Z189" s="5">
        <f t="shared" si="12"/>
        <v>0</v>
      </c>
      <c r="AA189" s="5">
        <f t="shared" si="12"/>
        <v>0</v>
      </c>
      <c r="AB189" s="5">
        <f t="shared" si="12"/>
        <v>0</v>
      </c>
      <c r="AC189" s="5">
        <f t="shared" si="12"/>
        <v>0</v>
      </c>
      <c r="AD189" s="5">
        <f t="shared" si="12"/>
        <v>0</v>
      </c>
      <c r="AE189" s="5">
        <f t="shared" si="12"/>
        <v>0</v>
      </c>
      <c r="AF189" s="5">
        <f t="shared" si="12"/>
        <v>0</v>
      </c>
      <c r="AG189" s="5">
        <f t="shared" si="12"/>
        <v>0</v>
      </c>
      <c r="AH189" s="5">
        <f t="shared" si="12"/>
        <v>0</v>
      </c>
      <c r="AI189" s="5">
        <f t="shared" si="12"/>
        <v>0</v>
      </c>
      <c r="AJ189" s="5">
        <f t="shared" si="12"/>
        <v>0</v>
      </c>
      <c r="AK189" s="5">
        <f t="shared" si="12"/>
        <v>0</v>
      </c>
      <c r="AL189" s="5">
        <f t="shared" si="12"/>
        <v>0</v>
      </c>
      <c r="AM189" s="5">
        <f t="shared" si="12"/>
        <v>0</v>
      </c>
      <c r="AN189" s="5">
        <f t="shared" si="12"/>
        <v>0</v>
      </c>
      <c r="AO189" s="5">
        <f t="shared" si="12"/>
        <v>0</v>
      </c>
      <c r="AP189" s="5">
        <f t="shared" si="12"/>
        <v>0</v>
      </c>
      <c r="AQ189" s="5">
        <f t="shared" si="12"/>
        <v>0</v>
      </c>
      <c r="AR189" s="5">
        <f t="shared" si="12"/>
        <v>0</v>
      </c>
      <c r="AS189" s="5">
        <f t="shared" si="10"/>
        <v>0</v>
      </c>
      <c r="AT189" s="5">
        <f t="shared" si="7"/>
        <v>0</v>
      </c>
      <c r="AU189" s="5">
        <f t="shared" si="7"/>
        <v>0</v>
      </c>
      <c r="AV189" s="5">
        <f t="shared" si="7"/>
        <v>0</v>
      </c>
      <c r="AW189" s="5">
        <f t="shared" si="7"/>
        <v>0</v>
      </c>
      <c r="AX189" s="5">
        <f t="shared" si="7"/>
        <v>0</v>
      </c>
      <c r="AY189" s="5">
        <f t="shared" si="7"/>
        <v>0</v>
      </c>
      <c r="AZ189" s="5">
        <f t="shared" si="7"/>
        <v>0</v>
      </c>
      <c r="BA189" s="5">
        <f t="shared" si="7"/>
        <v>0</v>
      </c>
      <c r="BB189" s="5">
        <f t="shared" si="7"/>
        <v>0</v>
      </c>
      <c r="BC189" s="5">
        <f t="shared" si="7"/>
        <v>0</v>
      </c>
      <c r="BD189" s="5"/>
      <c r="BE189" s="5"/>
      <c r="BF189" s="5"/>
      <c r="BG189" s="5"/>
      <c r="BH189" s="5"/>
      <c r="BI189" s="5"/>
      <c r="BJ189" s="5"/>
    </row>
    <row r="190" spans="2:62" hidden="1">
      <c r="B190">
        <f t="shared" si="8"/>
        <v>350</v>
      </c>
      <c r="C190" t="str">
        <f t="shared" si="8"/>
        <v>PLANTACIÓ</v>
      </c>
      <c r="D190" t="str">
        <f t="shared" si="8"/>
        <v>Plantació manual enciam</v>
      </c>
      <c r="E190" s="82">
        <f t="shared" si="8"/>
        <v>2500</v>
      </c>
      <c r="F190" s="5">
        <f t="shared" si="12"/>
        <v>0</v>
      </c>
      <c r="G190" s="5">
        <f t="shared" si="12"/>
        <v>0</v>
      </c>
      <c r="H190" s="5">
        <f t="shared" si="12"/>
        <v>0</v>
      </c>
      <c r="I190" s="5">
        <f t="shared" si="12"/>
        <v>0</v>
      </c>
      <c r="J190" s="5">
        <f t="shared" si="12"/>
        <v>0</v>
      </c>
      <c r="K190" s="5">
        <f t="shared" si="12"/>
        <v>0</v>
      </c>
      <c r="L190" s="5">
        <f t="shared" si="12"/>
        <v>0</v>
      </c>
      <c r="M190" s="5">
        <f t="shared" si="12"/>
        <v>0</v>
      </c>
      <c r="N190" s="5">
        <f t="shared" si="12"/>
        <v>0</v>
      </c>
      <c r="O190" s="5">
        <f t="shared" si="12"/>
        <v>0</v>
      </c>
      <c r="P190" s="5">
        <f t="shared" si="12"/>
        <v>0</v>
      </c>
      <c r="Q190" s="5">
        <f t="shared" si="12"/>
        <v>0</v>
      </c>
      <c r="R190" s="5">
        <f t="shared" si="12"/>
        <v>0</v>
      </c>
      <c r="S190" s="5">
        <f t="shared" si="12"/>
        <v>0</v>
      </c>
      <c r="T190" s="5">
        <f t="shared" si="12"/>
        <v>0</v>
      </c>
      <c r="U190" s="5">
        <f t="shared" si="12"/>
        <v>0</v>
      </c>
      <c r="V190" s="5">
        <f t="shared" si="12"/>
        <v>0</v>
      </c>
      <c r="W190" s="5">
        <f t="shared" si="12"/>
        <v>0</v>
      </c>
      <c r="X190" s="5">
        <f t="shared" si="12"/>
        <v>0</v>
      </c>
      <c r="Y190" s="5">
        <f t="shared" si="12"/>
        <v>0</v>
      </c>
      <c r="Z190" s="5">
        <f t="shared" si="12"/>
        <v>0</v>
      </c>
      <c r="AA190" s="5">
        <f t="shared" ref="AA190:AR190" si="13">+AA65*AA$49*$E$4/$E190</f>
        <v>0</v>
      </c>
      <c r="AB190" s="5">
        <f t="shared" si="13"/>
        <v>0</v>
      </c>
      <c r="AC190" s="5">
        <f t="shared" si="13"/>
        <v>0</v>
      </c>
      <c r="AD190" s="5">
        <f t="shared" si="13"/>
        <v>0</v>
      </c>
      <c r="AE190" s="5">
        <f t="shared" si="13"/>
        <v>0</v>
      </c>
      <c r="AF190" s="5">
        <f t="shared" si="13"/>
        <v>0</v>
      </c>
      <c r="AG190" s="5">
        <f t="shared" si="13"/>
        <v>0</v>
      </c>
      <c r="AH190" s="5">
        <f t="shared" si="13"/>
        <v>0</v>
      </c>
      <c r="AI190" s="5">
        <f t="shared" si="13"/>
        <v>0</v>
      </c>
      <c r="AJ190" s="5">
        <f t="shared" si="13"/>
        <v>0</v>
      </c>
      <c r="AK190" s="5">
        <f t="shared" si="13"/>
        <v>0</v>
      </c>
      <c r="AL190" s="5">
        <f t="shared" si="13"/>
        <v>0</v>
      </c>
      <c r="AM190" s="5">
        <f t="shared" si="13"/>
        <v>0</v>
      </c>
      <c r="AN190" s="5">
        <f t="shared" si="13"/>
        <v>0</v>
      </c>
      <c r="AO190" s="5">
        <f t="shared" si="13"/>
        <v>0</v>
      </c>
      <c r="AP190" s="5">
        <f t="shared" si="13"/>
        <v>0</v>
      </c>
      <c r="AQ190" s="5">
        <f t="shared" si="13"/>
        <v>0</v>
      </c>
      <c r="AR190" s="5">
        <f t="shared" si="13"/>
        <v>0</v>
      </c>
      <c r="AS190" s="5">
        <f t="shared" si="10"/>
        <v>0</v>
      </c>
      <c r="AT190" s="5">
        <f t="shared" si="7"/>
        <v>0</v>
      </c>
      <c r="AU190" s="5">
        <f t="shared" si="7"/>
        <v>0</v>
      </c>
      <c r="AV190" s="5">
        <f t="shared" si="7"/>
        <v>0</v>
      </c>
      <c r="AW190" s="5">
        <f t="shared" si="7"/>
        <v>0</v>
      </c>
      <c r="AX190" s="5">
        <f t="shared" si="7"/>
        <v>0</v>
      </c>
      <c r="AY190" s="5">
        <f t="shared" si="7"/>
        <v>0</v>
      </c>
      <c r="AZ190" s="5">
        <f t="shared" si="7"/>
        <v>0</v>
      </c>
      <c r="BA190" s="5">
        <f t="shared" si="7"/>
        <v>0</v>
      </c>
      <c r="BB190" s="5">
        <f t="shared" si="7"/>
        <v>0</v>
      </c>
      <c r="BC190" s="5">
        <f t="shared" si="7"/>
        <v>0</v>
      </c>
      <c r="BD190" s="5"/>
      <c r="BE190" s="5"/>
      <c r="BF190" s="5"/>
      <c r="BG190" s="5"/>
      <c r="BH190" s="5"/>
      <c r="BI190" s="5"/>
      <c r="BJ190" s="5"/>
    </row>
    <row r="191" spans="2:62" hidden="1">
      <c r="B191">
        <f t="shared" si="8"/>
        <v>360</v>
      </c>
      <c r="C191" t="str">
        <f t="shared" si="8"/>
        <v>PLANTACIÓ</v>
      </c>
      <c r="D191" t="str">
        <f t="shared" si="8"/>
        <v>Plantació manual bleda</v>
      </c>
      <c r="E191" s="82">
        <f t="shared" si="8"/>
        <v>2500</v>
      </c>
      <c r="F191" s="5">
        <f t="shared" ref="F191:AR197" si="14">+F66*F$49*$E$4/$E191</f>
        <v>0</v>
      </c>
      <c r="G191" s="5">
        <f t="shared" si="14"/>
        <v>0</v>
      </c>
      <c r="H191" s="5">
        <f t="shared" si="14"/>
        <v>0</v>
      </c>
      <c r="I191" s="5">
        <f t="shared" si="14"/>
        <v>0</v>
      </c>
      <c r="J191" s="5">
        <f t="shared" si="14"/>
        <v>0</v>
      </c>
      <c r="K191" s="5">
        <f t="shared" si="14"/>
        <v>0</v>
      </c>
      <c r="L191" s="5">
        <f t="shared" si="14"/>
        <v>0</v>
      </c>
      <c r="M191" s="5">
        <f t="shared" si="14"/>
        <v>0</v>
      </c>
      <c r="N191" s="5">
        <f t="shared" si="14"/>
        <v>0</v>
      </c>
      <c r="O191" s="5">
        <f t="shared" si="14"/>
        <v>0</v>
      </c>
      <c r="P191" s="5">
        <f t="shared" si="14"/>
        <v>0</v>
      </c>
      <c r="Q191" s="5">
        <f t="shared" si="14"/>
        <v>0</v>
      </c>
      <c r="R191" s="5">
        <f t="shared" si="14"/>
        <v>0</v>
      </c>
      <c r="S191" s="5">
        <f t="shared" si="14"/>
        <v>0</v>
      </c>
      <c r="T191" s="5">
        <f t="shared" si="14"/>
        <v>0</v>
      </c>
      <c r="U191" s="5">
        <f t="shared" si="14"/>
        <v>0</v>
      </c>
      <c r="V191" s="5">
        <f t="shared" si="14"/>
        <v>0</v>
      </c>
      <c r="W191" s="5">
        <f t="shared" si="14"/>
        <v>0</v>
      </c>
      <c r="X191" s="5">
        <f t="shared" si="14"/>
        <v>0</v>
      </c>
      <c r="Y191" s="5">
        <f t="shared" si="14"/>
        <v>0</v>
      </c>
      <c r="Z191" s="5">
        <f t="shared" si="14"/>
        <v>0</v>
      </c>
      <c r="AA191" s="5">
        <f t="shared" si="14"/>
        <v>0</v>
      </c>
      <c r="AB191" s="5">
        <f t="shared" si="14"/>
        <v>0</v>
      </c>
      <c r="AC191" s="5">
        <f t="shared" si="14"/>
        <v>0</v>
      </c>
      <c r="AD191" s="5">
        <f t="shared" si="14"/>
        <v>0</v>
      </c>
      <c r="AE191" s="5">
        <f t="shared" si="14"/>
        <v>0</v>
      </c>
      <c r="AF191" s="5">
        <f t="shared" si="14"/>
        <v>0</v>
      </c>
      <c r="AG191" s="5">
        <f t="shared" si="14"/>
        <v>0</v>
      </c>
      <c r="AH191" s="5">
        <f t="shared" si="14"/>
        <v>0</v>
      </c>
      <c r="AI191" s="5">
        <f t="shared" si="14"/>
        <v>0</v>
      </c>
      <c r="AJ191" s="5">
        <f t="shared" si="14"/>
        <v>0</v>
      </c>
      <c r="AK191" s="5">
        <f t="shared" si="14"/>
        <v>0</v>
      </c>
      <c r="AL191" s="5">
        <f t="shared" si="14"/>
        <v>0</v>
      </c>
      <c r="AM191" s="5">
        <f t="shared" si="14"/>
        <v>0</v>
      </c>
      <c r="AN191" s="5">
        <f t="shared" si="14"/>
        <v>0</v>
      </c>
      <c r="AO191" s="5">
        <f t="shared" si="14"/>
        <v>0</v>
      </c>
      <c r="AP191" s="5">
        <f t="shared" si="14"/>
        <v>0</v>
      </c>
      <c r="AQ191" s="5">
        <f t="shared" si="14"/>
        <v>0</v>
      </c>
      <c r="AR191" s="5">
        <f t="shared" si="14"/>
        <v>0</v>
      </c>
      <c r="AS191" s="5">
        <f t="shared" si="10"/>
        <v>0</v>
      </c>
      <c r="AT191" s="5">
        <f t="shared" si="7"/>
        <v>0</v>
      </c>
      <c r="AU191" s="5">
        <f t="shared" si="7"/>
        <v>0</v>
      </c>
      <c r="AV191" s="5">
        <f t="shared" si="7"/>
        <v>0</v>
      </c>
      <c r="AW191" s="5">
        <f t="shared" si="7"/>
        <v>0</v>
      </c>
      <c r="AX191" s="5">
        <f t="shared" si="7"/>
        <v>0</v>
      </c>
      <c r="AY191" s="5">
        <f t="shared" si="7"/>
        <v>0</v>
      </c>
      <c r="AZ191" s="5">
        <f t="shared" si="7"/>
        <v>0</v>
      </c>
      <c r="BA191" s="5">
        <f t="shared" si="7"/>
        <v>0</v>
      </c>
      <c r="BB191" s="5">
        <f t="shared" si="7"/>
        <v>0</v>
      </c>
      <c r="BC191" s="5">
        <f t="shared" si="7"/>
        <v>0</v>
      </c>
      <c r="BD191" s="5"/>
      <c r="BE191" s="5"/>
      <c r="BF191" s="5"/>
      <c r="BG191" s="5"/>
      <c r="BH191" s="5"/>
      <c r="BI191" s="5"/>
      <c r="BJ191" s="5"/>
    </row>
    <row r="192" spans="2:62" hidden="1">
      <c r="B192">
        <f t="shared" si="8"/>
        <v>370</v>
      </c>
      <c r="C192" t="str">
        <f t="shared" si="8"/>
        <v>PLANTACIÓ</v>
      </c>
      <c r="D192" t="str">
        <f t="shared" si="8"/>
        <v>Plantació manual tomàquet</v>
      </c>
      <c r="E192" s="82">
        <f t="shared" si="8"/>
        <v>2500</v>
      </c>
      <c r="F192" s="5">
        <f t="shared" si="14"/>
        <v>0</v>
      </c>
      <c r="G192" s="5">
        <f t="shared" si="14"/>
        <v>0</v>
      </c>
      <c r="H192" s="5">
        <f t="shared" si="14"/>
        <v>0</v>
      </c>
      <c r="I192" s="5">
        <f t="shared" si="14"/>
        <v>0</v>
      </c>
      <c r="J192" s="5">
        <f t="shared" si="14"/>
        <v>0</v>
      </c>
      <c r="K192" s="5">
        <f t="shared" si="14"/>
        <v>0</v>
      </c>
      <c r="L192" s="5">
        <f t="shared" si="14"/>
        <v>0</v>
      </c>
      <c r="M192" s="5">
        <f t="shared" si="14"/>
        <v>0</v>
      </c>
      <c r="N192" s="5">
        <f t="shared" si="14"/>
        <v>0</v>
      </c>
      <c r="O192" s="5">
        <f t="shared" si="14"/>
        <v>0</v>
      </c>
      <c r="P192" s="5">
        <f t="shared" si="14"/>
        <v>0</v>
      </c>
      <c r="Q192" s="5">
        <f t="shared" si="14"/>
        <v>0</v>
      </c>
      <c r="R192" s="5">
        <f t="shared" si="14"/>
        <v>0</v>
      </c>
      <c r="S192" s="5">
        <f t="shared" si="14"/>
        <v>0</v>
      </c>
      <c r="T192" s="5">
        <f t="shared" si="14"/>
        <v>0</v>
      </c>
      <c r="U192" s="5">
        <f t="shared" si="14"/>
        <v>0</v>
      </c>
      <c r="V192" s="5">
        <f t="shared" si="14"/>
        <v>0</v>
      </c>
      <c r="W192" s="5">
        <f t="shared" si="14"/>
        <v>0</v>
      </c>
      <c r="X192" s="5">
        <f t="shared" si="14"/>
        <v>0</v>
      </c>
      <c r="Y192" s="5">
        <f t="shared" si="14"/>
        <v>0</v>
      </c>
      <c r="Z192" s="5">
        <f t="shared" si="14"/>
        <v>0</v>
      </c>
      <c r="AA192" s="5">
        <f t="shared" si="14"/>
        <v>0</v>
      </c>
      <c r="AB192" s="5">
        <f t="shared" si="14"/>
        <v>0</v>
      </c>
      <c r="AC192" s="5">
        <f t="shared" si="14"/>
        <v>0</v>
      </c>
      <c r="AD192" s="5">
        <f t="shared" si="14"/>
        <v>0</v>
      </c>
      <c r="AE192" s="5">
        <f t="shared" si="14"/>
        <v>0</v>
      </c>
      <c r="AF192" s="5">
        <f t="shared" si="14"/>
        <v>0</v>
      </c>
      <c r="AG192" s="5">
        <f t="shared" si="14"/>
        <v>0</v>
      </c>
      <c r="AH192" s="5">
        <f t="shared" si="14"/>
        <v>0</v>
      </c>
      <c r="AI192" s="5">
        <f t="shared" si="14"/>
        <v>0</v>
      </c>
      <c r="AJ192" s="5">
        <f t="shared" si="14"/>
        <v>0</v>
      </c>
      <c r="AK192" s="5">
        <f t="shared" si="14"/>
        <v>0</v>
      </c>
      <c r="AL192" s="5">
        <f t="shared" si="14"/>
        <v>0</v>
      </c>
      <c r="AM192" s="5">
        <f t="shared" si="14"/>
        <v>0</v>
      </c>
      <c r="AN192" s="5">
        <f t="shared" si="14"/>
        <v>0</v>
      </c>
      <c r="AO192" s="5">
        <f t="shared" si="14"/>
        <v>0</v>
      </c>
      <c r="AP192" s="5">
        <f t="shared" si="14"/>
        <v>0</v>
      </c>
      <c r="AQ192" s="5">
        <f t="shared" si="14"/>
        <v>0</v>
      </c>
      <c r="AR192" s="5">
        <f t="shared" si="14"/>
        <v>0</v>
      </c>
      <c r="AS192" s="5">
        <f t="shared" si="10"/>
        <v>0</v>
      </c>
      <c r="AT192" s="5">
        <f t="shared" ref="AT192:BC207" si="15">+AT67*AT$49*$E$4/$E192</f>
        <v>0</v>
      </c>
      <c r="AU192" s="5">
        <f t="shared" si="15"/>
        <v>0</v>
      </c>
      <c r="AV192" s="5">
        <f t="shared" si="15"/>
        <v>0</v>
      </c>
      <c r="AW192" s="5">
        <f t="shared" si="15"/>
        <v>0</v>
      </c>
      <c r="AX192" s="5">
        <f t="shared" si="15"/>
        <v>0</v>
      </c>
      <c r="AY192" s="5">
        <f t="shared" si="15"/>
        <v>0</v>
      </c>
      <c r="AZ192" s="5">
        <f t="shared" si="15"/>
        <v>0</v>
      </c>
      <c r="BA192" s="5">
        <f t="shared" si="15"/>
        <v>0</v>
      </c>
      <c r="BB192" s="5">
        <f t="shared" si="15"/>
        <v>0</v>
      </c>
      <c r="BC192" s="5">
        <f t="shared" si="15"/>
        <v>0</v>
      </c>
      <c r="BD192" s="5"/>
      <c r="BE192" s="5"/>
      <c r="BF192" s="5"/>
      <c r="BG192" s="5"/>
      <c r="BH192" s="5"/>
      <c r="BI192" s="5"/>
      <c r="BJ192" s="5"/>
    </row>
    <row r="193" spans="2:62" hidden="1">
      <c r="B193">
        <f t="shared" ref="B193:E208" si="16">+B68</f>
        <v>380</v>
      </c>
      <c r="C193" t="str">
        <f t="shared" si="16"/>
        <v>PLANTACIÓ</v>
      </c>
      <c r="D193" t="str">
        <f t="shared" si="16"/>
        <v>Plantació manual carbassa</v>
      </c>
      <c r="E193" s="82">
        <f t="shared" si="16"/>
        <v>2500</v>
      </c>
      <c r="F193" s="5">
        <f t="shared" si="14"/>
        <v>0</v>
      </c>
      <c r="G193" s="5">
        <f t="shared" si="14"/>
        <v>0</v>
      </c>
      <c r="H193" s="5">
        <f t="shared" si="14"/>
        <v>0</v>
      </c>
      <c r="I193" s="5">
        <f t="shared" si="14"/>
        <v>0</v>
      </c>
      <c r="J193" s="5">
        <f t="shared" si="14"/>
        <v>0</v>
      </c>
      <c r="K193" s="5">
        <f t="shared" si="14"/>
        <v>0</v>
      </c>
      <c r="L193" s="5">
        <f t="shared" si="14"/>
        <v>0</v>
      </c>
      <c r="M193" s="5">
        <f t="shared" si="14"/>
        <v>0</v>
      </c>
      <c r="N193" s="5">
        <f t="shared" si="14"/>
        <v>0</v>
      </c>
      <c r="O193" s="5">
        <f t="shared" si="14"/>
        <v>0</v>
      </c>
      <c r="P193" s="5">
        <f t="shared" si="14"/>
        <v>0</v>
      </c>
      <c r="Q193" s="5">
        <f t="shared" si="14"/>
        <v>0</v>
      </c>
      <c r="R193" s="5">
        <f t="shared" si="14"/>
        <v>0</v>
      </c>
      <c r="S193" s="5">
        <f t="shared" si="14"/>
        <v>0</v>
      </c>
      <c r="T193" s="5">
        <f t="shared" si="14"/>
        <v>0</v>
      </c>
      <c r="U193" s="5">
        <f t="shared" si="14"/>
        <v>0</v>
      </c>
      <c r="V193" s="5">
        <f t="shared" si="14"/>
        <v>0</v>
      </c>
      <c r="W193" s="5">
        <f t="shared" si="14"/>
        <v>0</v>
      </c>
      <c r="X193" s="5">
        <f t="shared" si="14"/>
        <v>0</v>
      </c>
      <c r="Y193" s="5">
        <f t="shared" si="14"/>
        <v>0</v>
      </c>
      <c r="Z193" s="5">
        <f t="shared" si="14"/>
        <v>0</v>
      </c>
      <c r="AA193" s="5">
        <f t="shared" si="14"/>
        <v>0</v>
      </c>
      <c r="AB193" s="5">
        <f t="shared" si="14"/>
        <v>0</v>
      </c>
      <c r="AC193" s="5">
        <f t="shared" si="14"/>
        <v>0</v>
      </c>
      <c r="AD193" s="5">
        <f t="shared" si="14"/>
        <v>0</v>
      </c>
      <c r="AE193" s="5">
        <f t="shared" si="14"/>
        <v>0</v>
      </c>
      <c r="AF193" s="5">
        <f t="shared" si="14"/>
        <v>0</v>
      </c>
      <c r="AG193" s="5">
        <f t="shared" si="14"/>
        <v>0</v>
      </c>
      <c r="AH193" s="5">
        <f t="shared" si="14"/>
        <v>0</v>
      </c>
      <c r="AI193" s="5">
        <f t="shared" si="14"/>
        <v>0</v>
      </c>
      <c r="AJ193" s="5">
        <f t="shared" si="14"/>
        <v>0</v>
      </c>
      <c r="AK193" s="5">
        <f t="shared" si="14"/>
        <v>0</v>
      </c>
      <c r="AL193" s="5">
        <f t="shared" si="14"/>
        <v>0</v>
      </c>
      <c r="AM193" s="5">
        <f t="shared" si="14"/>
        <v>0</v>
      </c>
      <c r="AN193" s="5">
        <f t="shared" si="14"/>
        <v>0</v>
      </c>
      <c r="AO193" s="5">
        <f t="shared" si="14"/>
        <v>0</v>
      </c>
      <c r="AP193" s="5">
        <f t="shared" si="14"/>
        <v>0</v>
      </c>
      <c r="AQ193" s="5">
        <f t="shared" si="14"/>
        <v>0</v>
      </c>
      <c r="AR193" s="5">
        <f t="shared" si="14"/>
        <v>0</v>
      </c>
      <c r="AS193" s="5">
        <f t="shared" si="10"/>
        <v>0</v>
      </c>
      <c r="AT193" s="5">
        <f t="shared" si="15"/>
        <v>0</v>
      </c>
      <c r="AU193" s="5">
        <f t="shared" si="15"/>
        <v>0</v>
      </c>
      <c r="AV193" s="5">
        <f t="shared" si="15"/>
        <v>0</v>
      </c>
      <c r="AW193" s="5">
        <f t="shared" si="15"/>
        <v>0</v>
      </c>
      <c r="AX193" s="5">
        <f t="shared" si="15"/>
        <v>0</v>
      </c>
      <c r="AY193" s="5">
        <f t="shared" si="15"/>
        <v>0</v>
      </c>
      <c r="AZ193" s="5">
        <f t="shared" si="15"/>
        <v>0</v>
      </c>
      <c r="BA193" s="5">
        <f t="shared" si="15"/>
        <v>0</v>
      </c>
      <c r="BB193" s="5">
        <f t="shared" si="15"/>
        <v>0</v>
      </c>
      <c r="BC193" s="5">
        <f t="shared" si="15"/>
        <v>0</v>
      </c>
      <c r="BD193" s="5"/>
      <c r="BE193" s="5"/>
      <c r="BF193" s="5"/>
      <c r="BG193" s="5"/>
      <c r="BH193" s="5"/>
      <c r="BI193" s="5"/>
      <c r="BJ193" s="5"/>
    </row>
    <row r="194" spans="2:62" hidden="1">
      <c r="B194">
        <f t="shared" si="16"/>
        <v>390</v>
      </c>
      <c r="C194" t="str">
        <f t="shared" si="16"/>
        <v>PLANTACIÓ</v>
      </c>
      <c r="D194" t="str">
        <f t="shared" si="16"/>
        <v>Sembra manual carbassa</v>
      </c>
      <c r="E194" s="82">
        <f t="shared" si="16"/>
        <v>2500</v>
      </c>
      <c r="F194" s="5">
        <f t="shared" si="14"/>
        <v>0</v>
      </c>
      <c r="G194" s="5">
        <f t="shared" si="14"/>
        <v>0</v>
      </c>
      <c r="H194" s="5">
        <f t="shared" si="14"/>
        <v>0</v>
      </c>
      <c r="I194" s="5">
        <f t="shared" si="14"/>
        <v>0</v>
      </c>
      <c r="J194" s="5">
        <f t="shared" si="14"/>
        <v>0</v>
      </c>
      <c r="K194" s="5">
        <f t="shared" si="14"/>
        <v>0</v>
      </c>
      <c r="L194" s="5">
        <f t="shared" si="14"/>
        <v>0</v>
      </c>
      <c r="M194" s="5">
        <f t="shared" si="14"/>
        <v>0</v>
      </c>
      <c r="N194" s="5">
        <f t="shared" si="14"/>
        <v>0</v>
      </c>
      <c r="O194" s="5">
        <f t="shared" si="14"/>
        <v>0</v>
      </c>
      <c r="P194" s="5">
        <f t="shared" si="14"/>
        <v>0</v>
      </c>
      <c r="Q194" s="5">
        <f t="shared" si="14"/>
        <v>0</v>
      </c>
      <c r="R194" s="5">
        <f t="shared" si="14"/>
        <v>0</v>
      </c>
      <c r="S194" s="5">
        <f t="shared" si="14"/>
        <v>0</v>
      </c>
      <c r="T194" s="5">
        <f t="shared" si="14"/>
        <v>0</v>
      </c>
      <c r="U194" s="5">
        <f t="shared" si="14"/>
        <v>0</v>
      </c>
      <c r="V194" s="5">
        <f t="shared" si="14"/>
        <v>0</v>
      </c>
      <c r="W194" s="5">
        <f t="shared" si="14"/>
        <v>0</v>
      </c>
      <c r="X194" s="5">
        <f t="shared" si="14"/>
        <v>0</v>
      </c>
      <c r="Y194" s="5">
        <f t="shared" si="14"/>
        <v>0</v>
      </c>
      <c r="Z194" s="5">
        <f t="shared" si="14"/>
        <v>0</v>
      </c>
      <c r="AA194" s="5">
        <f t="shared" si="14"/>
        <v>0</v>
      </c>
      <c r="AB194" s="5">
        <f t="shared" si="14"/>
        <v>0</v>
      </c>
      <c r="AC194" s="5">
        <f t="shared" si="14"/>
        <v>0</v>
      </c>
      <c r="AD194" s="5">
        <f t="shared" si="14"/>
        <v>0</v>
      </c>
      <c r="AE194" s="5">
        <f t="shared" si="14"/>
        <v>0</v>
      </c>
      <c r="AF194" s="5">
        <f t="shared" si="14"/>
        <v>0</v>
      </c>
      <c r="AG194" s="5">
        <f t="shared" si="14"/>
        <v>0</v>
      </c>
      <c r="AH194" s="5">
        <f t="shared" si="14"/>
        <v>0</v>
      </c>
      <c r="AI194" s="5">
        <f t="shared" si="14"/>
        <v>0</v>
      </c>
      <c r="AJ194" s="5">
        <f t="shared" si="14"/>
        <v>0</v>
      </c>
      <c r="AK194" s="5">
        <f t="shared" si="14"/>
        <v>0</v>
      </c>
      <c r="AL194" s="5">
        <f t="shared" si="14"/>
        <v>0</v>
      </c>
      <c r="AM194" s="5">
        <f t="shared" si="14"/>
        <v>0</v>
      </c>
      <c r="AN194" s="5">
        <f t="shared" si="14"/>
        <v>0</v>
      </c>
      <c r="AO194" s="5">
        <f t="shared" si="14"/>
        <v>0</v>
      </c>
      <c r="AP194" s="5">
        <f t="shared" si="14"/>
        <v>0</v>
      </c>
      <c r="AQ194" s="5">
        <f t="shared" si="14"/>
        <v>0</v>
      </c>
      <c r="AR194" s="5">
        <f t="shared" si="14"/>
        <v>0</v>
      </c>
      <c r="AS194" s="5">
        <f t="shared" si="10"/>
        <v>0</v>
      </c>
      <c r="AT194" s="5">
        <f t="shared" si="15"/>
        <v>0</v>
      </c>
      <c r="AU194" s="5">
        <f t="shared" si="15"/>
        <v>0</v>
      </c>
      <c r="AV194" s="5">
        <f t="shared" si="15"/>
        <v>0</v>
      </c>
      <c r="AW194" s="5">
        <f t="shared" si="15"/>
        <v>0</v>
      </c>
      <c r="AX194" s="5">
        <f t="shared" si="15"/>
        <v>0</v>
      </c>
      <c r="AY194" s="5">
        <f t="shared" si="15"/>
        <v>0</v>
      </c>
      <c r="AZ194" s="5">
        <f t="shared" si="15"/>
        <v>0</v>
      </c>
      <c r="BA194" s="5">
        <f t="shared" si="15"/>
        <v>0</v>
      </c>
      <c r="BB194" s="5">
        <f t="shared" si="15"/>
        <v>0</v>
      </c>
      <c r="BC194" s="5">
        <f t="shared" si="15"/>
        <v>0</v>
      </c>
      <c r="BD194" s="5"/>
      <c r="BE194" s="5"/>
      <c r="BF194" s="5"/>
      <c r="BG194" s="5"/>
      <c r="BH194" s="5"/>
      <c r="BI194" s="5"/>
      <c r="BJ194" s="5"/>
    </row>
    <row r="195" spans="2:62" hidden="1">
      <c r="B195">
        <f t="shared" si="16"/>
        <v>410</v>
      </c>
      <c r="C195" t="str">
        <f t="shared" si="16"/>
        <v>REG</v>
      </c>
      <c r="D195" t="str">
        <f t="shared" si="16"/>
        <v>Instal.lació sistema de reg amb cinta (1 m per m2)</v>
      </c>
      <c r="E195" s="82">
        <f t="shared" si="16"/>
        <v>2500</v>
      </c>
      <c r="F195" s="5">
        <f t="shared" si="14"/>
        <v>0</v>
      </c>
      <c r="G195" s="5">
        <f t="shared" si="14"/>
        <v>0</v>
      </c>
      <c r="H195" s="5">
        <f t="shared" si="14"/>
        <v>0</v>
      </c>
      <c r="I195" s="5">
        <f t="shared" si="14"/>
        <v>0</v>
      </c>
      <c r="J195" s="5">
        <f t="shared" si="14"/>
        <v>0</v>
      </c>
      <c r="K195" s="5">
        <f t="shared" si="14"/>
        <v>0</v>
      </c>
      <c r="L195" s="5">
        <f t="shared" si="14"/>
        <v>0</v>
      </c>
      <c r="M195" s="5">
        <f t="shared" si="14"/>
        <v>0</v>
      </c>
      <c r="N195" s="5">
        <f t="shared" si="14"/>
        <v>0</v>
      </c>
      <c r="O195" s="5">
        <f t="shared" si="14"/>
        <v>0</v>
      </c>
      <c r="P195" s="5">
        <f t="shared" si="14"/>
        <v>0</v>
      </c>
      <c r="Q195" s="5">
        <f t="shared" si="14"/>
        <v>0</v>
      </c>
      <c r="R195" s="5">
        <f t="shared" si="14"/>
        <v>0</v>
      </c>
      <c r="S195" s="5">
        <f t="shared" si="14"/>
        <v>0</v>
      </c>
      <c r="T195" s="5">
        <f t="shared" si="14"/>
        <v>0</v>
      </c>
      <c r="U195" s="5">
        <f t="shared" si="14"/>
        <v>0</v>
      </c>
      <c r="V195" s="5">
        <f t="shared" si="14"/>
        <v>0</v>
      </c>
      <c r="W195" s="5">
        <f t="shared" si="14"/>
        <v>0</v>
      </c>
      <c r="X195" s="5">
        <f t="shared" si="14"/>
        <v>0</v>
      </c>
      <c r="Y195" s="5">
        <f t="shared" si="14"/>
        <v>0</v>
      </c>
      <c r="Z195" s="5">
        <f t="shared" si="14"/>
        <v>0</v>
      </c>
      <c r="AA195" s="5">
        <f t="shared" si="14"/>
        <v>0</v>
      </c>
      <c r="AB195" s="5">
        <f t="shared" si="14"/>
        <v>0</v>
      </c>
      <c r="AC195" s="5">
        <f t="shared" si="14"/>
        <v>0</v>
      </c>
      <c r="AD195" s="5">
        <f t="shared" si="14"/>
        <v>0</v>
      </c>
      <c r="AE195" s="5">
        <f t="shared" si="14"/>
        <v>0</v>
      </c>
      <c r="AF195" s="5">
        <f t="shared" si="14"/>
        <v>0</v>
      </c>
      <c r="AG195" s="5">
        <f t="shared" si="14"/>
        <v>0</v>
      </c>
      <c r="AH195" s="5">
        <f t="shared" si="14"/>
        <v>0</v>
      </c>
      <c r="AI195" s="5">
        <f t="shared" si="14"/>
        <v>0</v>
      </c>
      <c r="AJ195" s="5">
        <f t="shared" si="14"/>
        <v>0</v>
      </c>
      <c r="AK195" s="5">
        <f t="shared" si="14"/>
        <v>0</v>
      </c>
      <c r="AL195" s="5">
        <f t="shared" si="14"/>
        <v>0</v>
      </c>
      <c r="AM195" s="5">
        <f t="shared" si="14"/>
        <v>0</v>
      </c>
      <c r="AN195" s="5">
        <f t="shared" si="14"/>
        <v>0</v>
      </c>
      <c r="AO195" s="5">
        <f t="shared" si="14"/>
        <v>0</v>
      </c>
      <c r="AP195" s="5">
        <f t="shared" si="14"/>
        <v>0</v>
      </c>
      <c r="AQ195" s="5">
        <f t="shared" si="14"/>
        <v>0</v>
      </c>
      <c r="AR195" s="5">
        <f t="shared" si="14"/>
        <v>0</v>
      </c>
      <c r="AS195" s="5">
        <f t="shared" si="10"/>
        <v>0</v>
      </c>
      <c r="AT195" s="5">
        <f t="shared" si="15"/>
        <v>0</v>
      </c>
      <c r="AU195" s="5">
        <f t="shared" si="15"/>
        <v>0</v>
      </c>
      <c r="AV195" s="5">
        <f t="shared" si="15"/>
        <v>0</v>
      </c>
      <c r="AW195" s="5">
        <f t="shared" si="15"/>
        <v>0</v>
      </c>
      <c r="AX195" s="5">
        <f t="shared" si="15"/>
        <v>0</v>
      </c>
      <c r="AY195" s="5">
        <f t="shared" si="15"/>
        <v>0</v>
      </c>
      <c r="AZ195" s="5">
        <f t="shared" si="15"/>
        <v>0</v>
      </c>
      <c r="BA195" s="5">
        <f t="shared" si="15"/>
        <v>0</v>
      </c>
      <c r="BB195" s="5">
        <f t="shared" si="15"/>
        <v>0</v>
      </c>
      <c r="BC195" s="5">
        <f t="shared" si="15"/>
        <v>0</v>
      </c>
      <c r="BD195" s="5"/>
      <c r="BE195" s="5"/>
      <c r="BF195" s="5"/>
      <c r="BG195" s="5"/>
      <c r="BH195" s="5"/>
      <c r="BI195" s="5"/>
      <c r="BJ195" s="5"/>
    </row>
    <row r="196" spans="2:62" hidden="1">
      <c r="B196">
        <f t="shared" si="16"/>
        <v>420</v>
      </c>
      <c r="C196" t="str">
        <f t="shared" si="16"/>
        <v>REG</v>
      </c>
      <c r="D196" t="str">
        <f t="shared" si="16"/>
        <v>Instal.lació sistema de reg amb cinta (1,6 m per m2)</v>
      </c>
      <c r="E196" s="82">
        <f t="shared" si="16"/>
        <v>2500</v>
      </c>
      <c r="F196" s="5">
        <f t="shared" si="14"/>
        <v>0</v>
      </c>
      <c r="G196" s="5">
        <f t="shared" si="14"/>
        <v>0</v>
      </c>
      <c r="H196" s="5">
        <f t="shared" si="14"/>
        <v>0</v>
      </c>
      <c r="I196" s="5">
        <f t="shared" si="14"/>
        <v>0</v>
      </c>
      <c r="J196" s="5">
        <f t="shared" si="14"/>
        <v>0</v>
      </c>
      <c r="K196" s="5">
        <f t="shared" si="14"/>
        <v>0</v>
      </c>
      <c r="L196" s="5">
        <f t="shared" si="14"/>
        <v>0</v>
      </c>
      <c r="M196" s="5">
        <f t="shared" si="14"/>
        <v>0</v>
      </c>
      <c r="N196" s="5">
        <f t="shared" si="14"/>
        <v>0</v>
      </c>
      <c r="O196" s="5">
        <f t="shared" si="14"/>
        <v>0</v>
      </c>
      <c r="P196" s="5">
        <f t="shared" si="14"/>
        <v>0</v>
      </c>
      <c r="Q196" s="5">
        <f t="shared" si="14"/>
        <v>0</v>
      </c>
      <c r="R196" s="5">
        <f t="shared" si="14"/>
        <v>0</v>
      </c>
      <c r="S196" s="5">
        <f t="shared" si="14"/>
        <v>0</v>
      </c>
      <c r="T196" s="5">
        <f t="shared" si="14"/>
        <v>0</v>
      </c>
      <c r="U196" s="5">
        <f t="shared" si="14"/>
        <v>0</v>
      </c>
      <c r="V196" s="5">
        <f t="shared" si="14"/>
        <v>0</v>
      </c>
      <c r="W196" s="5">
        <f t="shared" si="14"/>
        <v>0</v>
      </c>
      <c r="X196" s="5">
        <f t="shared" si="14"/>
        <v>0</v>
      </c>
      <c r="Y196" s="5">
        <f t="shared" si="14"/>
        <v>0</v>
      </c>
      <c r="Z196" s="5">
        <f t="shared" si="14"/>
        <v>0</v>
      </c>
      <c r="AA196" s="5">
        <f t="shared" si="14"/>
        <v>0</v>
      </c>
      <c r="AB196" s="5">
        <f t="shared" si="14"/>
        <v>0</v>
      </c>
      <c r="AC196" s="5">
        <f t="shared" si="14"/>
        <v>0</v>
      </c>
      <c r="AD196" s="5">
        <f t="shared" si="14"/>
        <v>0</v>
      </c>
      <c r="AE196" s="5">
        <f t="shared" si="14"/>
        <v>0</v>
      </c>
      <c r="AF196" s="5">
        <f t="shared" si="14"/>
        <v>0</v>
      </c>
      <c r="AG196" s="5">
        <f t="shared" si="14"/>
        <v>0</v>
      </c>
      <c r="AH196" s="5">
        <f t="shared" si="14"/>
        <v>0</v>
      </c>
      <c r="AI196" s="5">
        <f t="shared" si="14"/>
        <v>0</v>
      </c>
      <c r="AJ196" s="5">
        <f t="shared" si="14"/>
        <v>0</v>
      </c>
      <c r="AK196" s="5">
        <f t="shared" si="14"/>
        <v>0</v>
      </c>
      <c r="AL196" s="5">
        <f t="shared" si="14"/>
        <v>0</v>
      </c>
      <c r="AM196" s="5">
        <f t="shared" si="14"/>
        <v>0</v>
      </c>
      <c r="AN196" s="5">
        <f t="shared" si="14"/>
        <v>0</v>
      </c>
      <c r="AO196" s="5">
        <f t="shared" si="14"/>
        <v>0</v>
      </c>
      <c r="AP196" s="5">
        <f t="shared" si="14"/>
        <v>0</v>
      </c>
      <c r="AQ196" s="5">
        <f t="shared" si="14"/>
        <v>0</v>
      </c>
      <c r="AR196" s="5">
        <f t="shared" si="14"/>
        <v>0</v>
      </c>
      <c r="AS196" s="5">
        <f t="shared" si="10"/>
        <v>0</v>
      </c>
      <c r="AT196" s="5">
        <f t="shared" si="15"/>
        <v>0</v>
      </c>
      <c r="AU196" s="5">
        <f t="shared" si="15"/>
        <v>0</v>
      </c>
      <c r="AV196" s="5">
        <f t="shared" si="15"/>
        <v>0</v>
      </c>
      <c r="AW196" s="5">
        <f t="shared" si="15"/>
        <v>0</v>
      </c>
      <c r="AX196" s="5">
        <f t="shared" si="15"/>
        <v>0</v>
      </c>
      <c r="AY196" s="5">
        <f t="shared" si="15"/>
        <v>0</v>
      </c>
      <c r="AZ196" s="5">
        <f t="shared" si="15"/>
        <v>0</v>
      </c>
      <c r="BA196" s="5">
        <f t="shared" si="15"/>
        <v>0</v>
      </c>
      <c r="BB196" s="5">
        <f t="shared" si="15"/>
        <v>0</v>
      </c>
      <c r="BC196" s="5">
        <f t="shared" si="15"/>
        <v>0</v>
      </c>
      <c r="BD196" s="5"/>
      <c r="BE196" s="5"/>
      <c r="BF196" s="5"/>
      <c r="BG196" s="5"/>
      <c r="BH196" s="5"/>
      <c r="BI196" s="5"/>
      <c r="BJ196" s="5"/>
    </row>
    <row r="197" spans="2:62" hidden="1">
      <c r="B197">
        <f t="shared" si="16"/>
        <v>430</v>
      </c>
      <c r="C197" t="str">
        <f t="shared" si="16"/>
        <v>REG</v>
      </c>
      <c r="D197" t="str">
        <f t="shared" si="16"/>
        <v>Instal.lació sistema de reg aspersió</v>
      </c>
      <c r="E197" s="82">
        <f t="shared" si="16"/>
        <v>2500</v>
      </c>
      <c r="F197" s="5">
        <f t="shared" si="14"/>
        <v>0</v>
      </c>
      <c r="G197" s="5">
        <f t="shared" si="14"/>
        <v>0</v>
      </c>
      <c r="H197" s="5">
        <f t="shared" si="14"/>
        <v>0</v>
      </c>
      <c r="I197" s="5">
        <f t="shared" si="14"/>
        <v>0</v>
      </c>
      <c r="J197" s="5">
        <f t="shared" si="14"/>
        <v>0</v>
      </c>
      <c r="K197" s="5">
        <f t="shared" si="14"/>
        <v>0</v>
      </c>
      <c r="L197" s="5">
        <f t="shared" si="14"/>
        <v>0</v>
      </c>
      <c r="M197" s="5">
        <f t="shared" si="14"/>
        <v>0</v>
      </c>
      <c r="N197" s="5">
        <f t="shared" si="14"/>
        <v>0</v>
      </c>
      <c r="O197" s="5">
        <f t="shared" si="14"/>
        <v>0</v>
      </c>
      <c r="P197" s="5">
        <f t="shared" si="14"/>
        <v>0</v>
      </c>
      <c r="Q197" s="5">
        <f t="shared" si="14"/>
        <v>0</v>
      </c>
      <c r="R197" s="5">
        <f t="shared" si="14"/>
        <v>0</v>
      </c>
      <c r="S197" s="5">
        <f t="shared" si="14"/>
        <v>0</v>
      </c>
      <c r="T197" s="5">
        <f t="shared" si="14"/>
        <v>0</v>
      </c>
      <c r="U197" s="5">
        <f t="shared" si="14"/>
        <v>0</v>
      </c>
      <c r="V197" s="5">
        <f t="shared" si="14"/>
        <v>0</v>
      </c>
      <c r="W197" s="5">
        <f t="shared" si="14"/>
        <v>0</v>
      </c>
      <c r="X197" s="5">
        <f t="shared" si="14"/>
        <v>0</v>
      </c>
      <c r="Y197" s="5">
        <f t="shared" si="14"/>
        <v>0</v>
      </c>
      <c r="Z197" s="5">
        <f t="shared" si="14"/>
        <v>0</v>
      </c>
      <c r="AA197" s="5">
        <f t="shared" ref="AA197:AR197" si="17">+AA72*AA$49*$E$4/$E197</f>
        <v>0</v>
      </c>
      <c r="AB197" s="5">
        <f t="shared" si="17"/>
        <v>0</v>
      </c>
      <c r="AC197" s="5">
        <f t="shared" si="17"/>
        <v>0</v>
      </c>
      <c r="AD197" s="5">
        <f t="shared" si="17"/>
        <v>0</v>
      </c>
      <c r="AE197" s="5">
        <f t="shared" si="17"/>
        <v>0</v>
      </c>
      <c r="AF197" s="5">
        <f t="shared" si="17"/>
        <v>0</v>
      </c>
      <c r="AG197" s="5">
        <f t="shared" si="17"/>
        <v>0</v>
      </c>
      <c r="AH197" s="5">
        <f t="shared" si="17"/>
        <v>0</v>
      </c>
      <c r="AI197" s="5">
        <f t="shared" si="17"/>
        <v>0</v>
      </c>
      <c r="AJ197" s="5">
        <f t="shared" si="17"/>
        <v>0</v>
      </c>
      <c r="AK197" s="5">
        <f t="shared" si="17"/>
        <v>0</v>
      </c>
      <c r="AL197" s="5">
        <f t="shared" si="17"/>
        <v>0</v>
      </c>
      <c r="AM197" s="5">
        <f t="shared" si="17"/>
        <v>0</v>
      </c>
      <c r="AN197" s="5">
        <f t="shared" si="17"/>
        <v>0</v>
      </c>
      <c r="AO197" s="5">
        <f t="shared" si="17"/>
        <v>0</v>
      </c>
      <c r="AP197" s="5">
        <f t="shared" si="17"/>
        <v>0</v>
      </c>
      <c r="AQ197" s="5">
        <f t="shared" si="17"/>
        <v>0</v>
      </c>
      <c r="AR197" s="5">
        <f t="shared" si="17"/>
        <v>0</v>
      </c>
      <c r="AS197" s="5">
        <f t="shared" si="10"/>
        <v>0</v>
      </c>
      <c r="AT197" s="5">
        <f t="shared" si="15"/>
        <v>0</v>
      </c>
      <c r="AU197" s="5">
        <f t="shared" si="15"/>
        <v>0</v>
      </c>
      <c r="AV197" s="5">
        <f t="shared" si="15"/>
        <v>0</v>
      </c>
      <c r="AW197" s="5">
        <f t="shared" si="15"/>
        <v>0</v>
      </c>
      <c r="AX197" s="5">
        <f t="shared" si="15"/>
        <v>0</v>
      </c>
      <c r="AY197" s="5">
        <f t="shared" si="15"/>
        <v>0</v>
      </c>
      <c r="AZ197" s="5">
        <f t="shared" si="15"/>
        <v>0</v>
      </c>
      <c r="BA197" s="5">
        <f t="shared" si="15"/>
        <v>0</v>
      </c>
      <c r="BB197" s="5">
        <f t="shared" si="15"/>
        <v>0</v>
      </c>
      <c r="BC197" s="5">
        <f t="shared" si="15"/>
        <v>0</v>
      </c>
      <c r="BD197" s="5"/>
      <c r="BE197" s="5"/>
      <c r="BF197" s="5"/>
      <c r="BG197" s="5"/>
      <c r="BH197" s="5"/>
      <c r="BI197" s="5"/>
      <c r="BJ197" s="5"/>
    </row>
    <row r="198" spans="2:62" hidden="1">
      <c r="B198">
        <f t="shared" si="16"/>
        <v>440</v>
      </c>
      <c r="C198" t="str">
        <f t="shared" si="16"/>
        <v>REG</v>
      </c>
      <c r="D198" t="str">
        <f t="shared" si="16"/>
        <v>Reg (L/m2)</v>
      </c>
      <c r="E198" s="82">
        <f t="shared" si="16"/>
        <v>2500</v>
      </c>
      <c r="F198" s="5">
        <f t="shared" ref="F198:AR204" si="18">+F73*F$49*$E$4/$E198</f>
        <v>0</v>
      </c>
      <c r="G198" s="5">
        <f t="shared" si="18"/>
        <v>0</v>
      </c>
      <c r="H198" s="5">
        <f t="shared" si="18"/>
        <v>0</v>
      </c>
      <c r="I198" s="5">
        <f t="shared" si="18"/>
        <v>0</v>
      </c>
      <c r="J198" s="5">
        <f t="shared" si="18"/>
        <v>0</v>
      </c>
      <c r="K198" s="5">
        <f t="shared" si="18"/>
        <v>0</v>
      </c>
      <c r="L198" s="5">
        <f t="shared" si="18"/>
        <v>0</v>
      </c>
      <c r="M198" s="5">
        <f t="shared" si="18"/>
        <v>0</v>
      </c>
      <c r="N198" s="5">
        <f t="shared" si="18"/>
        <v>0</v>
      </c>
      <c r="O198" s="5">
        <f t="shared" si="18"/>
        <v>0</v>
      </c>
      <c r="P198" s="5">
        <f t="shared" si="18"/>
        <v>0</v>
      </c>
      <c r="Q198" s="5">
        <f t="shared" si="18"/>
        <v>0</v>
      </c>
      <c r="R198" s="5">
        <f t="shared" si="18"/>
        <v>0</v>
      </c>
      <c r="S198" s="5">
        <f t="shared" si="18"/>
        <v>0</v>
      </c>
      <c r="T198" s="5">
        <f t="shared" si="18"/>
        <v>0</v>
      </c>
      <c r="U198" s="5">
        <f t="shared" si="18"/>
        <v>0</v>
      </c>
      <c r="V198" s="5">
        <f t="shared" si="18"/>
        <v>0</v>
      </c>
      <c r="W198" s="5">
        <f t="shared" si="18"/>
        <v>0</v>
      </c>
      <c r="X198" s="5">
        <f t="shared" si="18"/>
        <v>0</v>
      </c>
      <c r="Y198" s="5">
        <f t="shared" si="18"/>
        <v>0</v>
      </c>
      <c r="Z198" s="5">
        <f t="shared" si="18"/>
        <v>0</v>
      </c>
      <c r="AA198" s="5">
        <f t="shared" si="18"/>
        <v>0</v>
      </c>
      <c r="AB198" s="5">
        <f t="shared" si="18"/>
        <v>0</v>
      </c>
      <c r="AC198" s="5">
        <f t="shared" si="18"/>
        <v>0</v>
      </c>
      <c r="AD198" s="5">
        <f t="shared" si="18"/>
        <v>0</v>
      </c>
      <c r="AE198" s="5">
        <f t="shared" si="18"/>
        <v>0</v>
      </c>
      <c r="AF198" s="5">
        <f t="shared" si="18"/>
        <v>0</v>
      </c>
      <c r="AG198" s="5">
        <f t="shared" si="18"/>
        <v>0</v>
      </c>
      <c r="AH198" s="5">
        <f t="shared" si="18"/>
        <v>0</v>
      </c>
      <c r="AI198" s="5">
        <f t="shared" si="18"/>
        <v>0</v>
      </c>
      <c r="AJ198" s="5">
        <f t="shared" si="18"/>
        <v>0</v>
      </c>
      <c r="AK198" s="5">
        <f t="shared" si="18"/>
        <v>0</v>
      </c>
      <c r="AL198" s="5">
        <f t="shared" si="18"/>
        <v>0</v>
      </c>
      <c r="AM198" s="5">
        <f t="shared" si="18"/>
        <v>0</v>
      </c>
      <c r="AN198" s="5">
        <f t="shared" si="18"/>
        <v>0</v>
      </c>
      <c r="AO198" s="5">
        <f t="shared" si="18"/>
        <v>0</v>
      </c>
      <c r="AP198" s="5">
        <f t="shared" si="18"/>
        <v>0</v>
      </c>
      <c r="AQ198" s="5">
        <f t="shared" si="18"/>
        <v>0</v>
      </c>
      <c r="AR198" s="5">
        <f t="shared" si="18"/>
        <v>0</v>
      </c>
      <c r="AS198" s="5">
        <f t="shared" si="10"/>
        <v>0</v>
      </c>
      <c r="AT198" s="5">
        <f t="shared" si="15"/>
        <v>0</v>
      </c>
      <c r="AU198" s="5">
        <f t="shared" si="15"/>
        <v>0</v>
      </c>
      <c r="AV198" s="5">
        <f t="shared" si="15"/>
        <v>0</v>
      </c>
      <c r="AW198" s="5">
        <f t="shared" si="15"/>
        <v>0</v>
      </c>
      <c r="AX198" s="5">
        <f t="shared" si="15"/>
        <v>0</v>
      </c>
      <c r="AY198" s="5">
        <f t="shared" si="15"/>
        <v>0</v>
      </c>
      <c r="AZ198" s="5">
        <f t="shared" si="15"/>
        <v>0</v>
      </c>
      <c r="BA198" s="5">
        <f t="shared" si="15"/>
        <v>0</v>
      </c>
      <c r="BB198" s="5">
        <f t="shared" si="15"/>
        <v>0</v>
      </c>
      <c r="BC198" s="5">
        <f t="shared" si="15"/>
        <v>0</v>
      </c>
      <c r="BD198" s="5"/>
      <c r="BE198" s="5"/>
      <c r="BF198" s="5"/>
      <c r="BG198" s="5"/>
      <c r="BH198" s="5"/>
      <c r="BI198" s="5"/>
      <c r="BJ198" s="5"/>
    </row>
    <row r="199" spans="2:62" hidden="1">
      <c r="B199">
        <f t="shared" si="16"/>
        <v>450</v>
      </c>
      <c r="C199" t="str">
        <f t="shared" si="16"/>
        <v>REG</v>
      </c>
      <c r="D199" t="str">
        <f t="shared" si="16"/>
        <v>posada en funcionament i parada</v>
      </c>
      <c r="E199" s="82">
        <f t="shared" si="16"/>
        <v>2500</v>
      </c>
      <c r="F199" s="5">
        <f t="shared" si="18"/>
        <v>0</v>
      </c>
      <c r="G199" s="5">
        <f t="shared" si="18"/>
        <v>0</v>
      </c>
      <c r="H199" s="5">
        <f t="shared" si="18"/>
        <v>0</v>
      </c>
      <c r="I199" s="5">
        <f t="shared" si="18"/>
        <v>0</v>
      </c>
      <c r="J199" s="5">
        <f t="shared" si="18"/>
        <v>0</v>
      </c>
      <c r="K199" s="5">
        <f t="shared" si="18"/>
        <v>0</v>
      </c>
      <c r="L199" s="5">
        <f t="shared" si="18"/>
        <v>0</v>
      </c>
      <c r="M199" s="5">
        <f t="shared" si="18"/>
        <v>0</v>
      </c>
      <c r="N199" s="5">
        <f t="shared" si="18"/>
        <v>0</v>
      </c>
      <c r="O199" s="5">
        <f t="shared" si="18"/>
        <v>0</v>
      </c>
      <c r="P199" s="5">
        <f t="shared" si="18"/>
        <v>0</v>
      </c>
      <c r="Q199" s="5">
        <f t="shared" si="18"/>
        <v>0</v>
      </c>
      <c r="R199" s="5">
        <f t="shared" si="18"/>
        <v>0</v>
      </c>
      <c r="S199" s="5">
        <f t="shared" si="18"/>
        <v>0</v>
      </c>
      <c r="T199" s="5">
        <f t="shared" si="18"/>
        <v>0</v>
      </c>
      <c r="U199" s="5">
        <f t="shared" si="18"/>
        <v>0</v>
      </c>
      <c r="V199" s="5">
        <f t="shared" si="18"/>
        <v>0</v>
      </c>
      <c r="W199" s="5">
        <f t="shared" si="18"/>
        <v>0</v>
      </c>
      <c r="X199" s="5">
        <f t="shared" si="18"/>
        <v>0</v>
      </c>
      <c r="Y199" s="5">
        <f t="shared" si="18"/>
        <v>0</v>
      </c>
      <c r="Z199" s="5">
        <f t="shared" si="18"/>
        <v>0</v>
      </c>
      <c r="AA199" s="5">
        <f t="shared" si="18"/>
        <v>0</v>
      </c>
      <c r="AB199" s="5">
        <f t="shared" si="18"/>
        <v>0</v>
      </c>
      <c r="AC199" s="5">
        <f t="shared" si="18"/>
        <v>0</v>
      </c>
      <c r="AD199" s="5">
        <f t="shared" si="18"/>
        <v>0</v>
      </c>
      <c r="AE199" s="5">
        <f t="shared" si="18"/>
        <v>0</v>
      </c>
      <c r="AF199" s="5">
        <f t="shared" si="18"/>
        <v>0</v>
      </c>
      <c r="AG199" s="5">
        <f t="shared" si="18"/>
        <v>0</v>
      </c>
      <c r="AH199" s="5">
        <f t="shared" si="18"/>
        <v>0</v>
      </c>
      <c r="AI199" s="5">
        <f t="shared" si="18"/>
        <v>0</v>
      </c>
      <c r="AJ199" s="5">
        <f t="shared" si="18"/>
        <v>0</v>
      </c>
      <c r="AK199" s="5">
        <f t="shared" si="18"/>
        <v>0</v>
      </c>
      <c r="AL199" s="5">
        <f t="shared" si="18"/>
        <v>0</v>
      </c>
      <c r="AM199" s="5">
        <f t="shared" si="18"/>
        <v>0</v>
      </c>
      <c r="AN199" s="5">
        <f t="shared" si="18"/>
        <v>0</v>
      </c>
      <c r="AO199" s="5">
        <f t="shared" si="18"/>
        <v>0</v>
      </c>
      <c r="AP199" s="5">
        <f t="shared" si="18"/>
        <v>0</v>
      </c>
      <c r="AQ199" s="5">
        <f t="shared" si="18"/>
        <v>0</v>
      </c>
      <c r="AR199" s="5">
        <f t="shared" si="18"/>
        <v>0</v>
      </c>
      <c r="AS199" s="5">
        <f t="shared" si="10"/>
        <v>0</v>
      </c>
      <c r="AT199" s="5">
        <f t="shared" si="15"/>
        <v>0</v>
      </c>
      <c r="AU199" s="5">
        <f t="shared" si="15"/>
        <v>0</v>
      </c>
      <c r="AV199" s="5">
        <f t="shared" si="15"/>
        <v>0</v>
      </c>
      <c r="AW199" s="5">
        <f t="shared" si="15"/>
        <v>0</v>
      </c>
      <c r="AX199" s="5">
        <f t="shared" si="15"/>
        <v>0</v>
      </c>
      <c r="AY199" s="5">
        <f t="shared" si="15"/>
        <v>0</v>
      </c>
      <c r="AZ199" s="5">
        <f t="shared" si="15"/>
        <v>0</v>
      </c>
      <c r="BA199" s="5">
        <f t="shared" si="15"/>
        <v>0</v>
      </c>
      <c r="BB199" s="5">
        <f t="shared" si="15"/>
        <v>0</v>
      </c>
      <c r="BC199" s="5">
        <f t="shared" si="15"/>
        <v>0</v>
      </c>
      <c r="BD199" s="5"/>
      <c r="BE199" s="5"/>
      <c r="BF199" s="5"/>
      <c r="BG199" s="5"/>
      <c r="BH199" s="5"/>
      <c r="BI199" s="5"/>
      <c r="BJ199" s="5"/>
    </row>
    <row r="200" spans="2:62" hidden="1">
      <c r="B200">
        <f t="shared" si="16"/>
        <v>460</v>
      </c>
      <c r="C200" t="str">
        <f t="shared" si="16"/>
        <v>REG</v>
      </c>
      <c r="D200" t="str">
        <f t="shared" si="16"/>
        <v>Desinstal.lació sistema de reg amb cinta</v>
      </c>
      <c r="E200" s="82">
        <f t="shared" si="16"/>
        <v>2500</v>
      </c>
      <c r="F200" s="5">
        <f t="shared" si="18"/>
        <v>0</v>
      </c>
      <c r="G200" s="5">
        <f t="shared" si="18"/>
        <v>0</v>
      </c>
      <c r="H200" s="5">
        <f t="shared" si="18"/>
        <v>0</v>
      </c>
      <c r="I200" s="5">
        <f t="shared" si="18"/>
        <v>0</v>
      </c>
      <c r="J200" s="5">
        <f t="shared" si="18"/>
        <v>0</v>
      </c>
      <c r="K200" s="5">
        <f t="shared" si="18"/>
        <v>0</v>
      </c>
      <c r="L200" s="5">
        <f t="shared" si="18"/>
        <v>0</v>
      </c>
      <c r="M200" s="5">
        <f t="shared" si="18"/>
        <v>0</v>
      </c>
      <c r="N200" s="5">
        <f t="shared" si="18"/>
        <v>0</v>
      </c>
      <c r="O200" s="5">
        <f t="shared" si="18"/>
        <v>0</v>
      </c>
      <c r="P200" s="5">
        <f t="shared" si="18"/>
        <v>0</v>
      </c>
      <c r="Q200" s="5">
        <f t="shared" si="18"/>
        <v>0</v>
      </c>
      <c r="R200" s="5">
        <f t="shared" si="18"/>
        <v>0</v>
      </c>
      <c r="S200" s="5">
        <f t="shared" si="18"/>
        <v>0</v>
      </c>
      <c r="T200" s="5">
        <f t="shared" si="18"/>
        <v>0</v>
      </c>
      <c r="U200" s="5">
        <f t="shared" si="18"/>
        <v>0</v>
      </c>
      <c r="V200" s="5">
        <f t="shared" si="18"/>
        <v>0</v>
      </c>
      <c r="W200" s="5">
        <f t="shared" si="18"/>
        <v>0</v>
      </c>
      <c r="X200" s="5">
        <f t="shared" si="18"/>
        <v>0</v>
      </c>
      <c r="Y200" s="5">
        <f t="shared" si="18"/>
        <v>0</v>
      </c>
      <c r="Z200" s="5">
        <f t="shared" si="18"/>
        <v>0</v>
      </c>
      <c r="AA200" s="5">
        <f t="shared" si="18"/>
        <v>0</v>
      </c>
      <c r="AB200" s="5">
        <f t="shared" si="18"/>
        <v>0</v>
      </c>
      <c r="AC200" s="5">
        <f t="shared" si="18"/>
        <v>0</v>
      </c>
      <c r="AD200" s="5">
        <f t="shared" si="18"/>
        <v>0</v>
      </c>
      <c r="AE200" s="5">
        <f t="shared" si="18"/>
        <v>0</v>
      </c>
      <c r="AF200" s="5">
        <f t="shared" si="18"/>
        <v>0</v>
      </c>
      <c r="AG200" s="5">
        <f t="shared" si="18"/>
        <v>0</v>
      </c>
      <c r="AH200" s="5">
        <f t="shared" si="18"/>
        <v>0</v>
      </c>
      <c r="AI200" s="5">
        <f t="shared" si="18"/>
        <v>0</v>
      </c>
      <c r="AJ200" s="5">
        <f t="shared" si="18"/>
        <v>0</v>
      </c>
      <c r="AK200" s="5">
        <f t="shared" si="18"/>
        <v>0</v>
      </c>
      <c r="AL200" s="5">
        <f t="shared" si="18"/>
        <v>0</v>
      </c>
      <c r="AM200" s="5">
        <f t="shared" si="18"/>
        <v>0</v>
      </c>
      <c r="AN200" s="5">
        <f t="shared" si="18"/>
        <v>0</v>
      </c>
      <c r="AO200" s="5">
        <f t="shared" si="18"/>
        <v>0</v>
      </c>
      <c r="AP200" s="5">
        <f t="shared" si="18"/>
        <v>0</v>
      </c>
      <c r="AQ200" s="5">
        <f t="shared" si="18"/>
        <v>0</v>
      </c>
      <c r="AR200" s="5">
        <f t="shared" si="18"/>
        <v>0</v>
      </c>
      <c r="AS200" s="5">
        <f t="shared" si="10"/>
        <v>0</v>
      </c>
      <c r="AT200" s="5">
        <f t="shared" si="15"/>
        <v>0</v>
      </c>
      <c r="AU200" s="5">
        <f t="shared" si="15"/>
        <v>0</v>
      </c>
      <c r="AV200" s="5">
        <f t="shared" si="15"/>
        <v>0</v>
      </c>
      <c r="AW200" s="5">
        <f t="shared" si="15"/>
        <v>0</v>
      </c>
      <c r="AX200" s="5">
        <f t="shared" si="15"/>
        <v>0</v>
      </c>
      <c r="AY200" s="5">
        <f t="shared" si="15"/>
        <v>0</v>
      </c>
      <c r="AZ200" s="5">
        <f t="shared" si="15"/>
        <v>0</v>
      </c>
      <c r="BA200" s="5">
        <f t="shared" si="15"/>
        <v>0</v>
      </c>
      <c r="BB200" s="5">
        <f t="shared" si="15"/>
        <v>0</v>
      </c>
      <c r="BC200" s="5">
        <f t="shared" si="15"/>
        <v>0</v>
      </c>
      <c r="BD200" s="5"/>
      <c r="BE200" s="5"/>
      <c r="BF200" s="5"/>
      <c r="BG200" s="5"/>
      <c r="BH200" s="5"/>
      <c r="BI200" s="5"/>
      <c r="BJ200" s="5"/>
    </row>
    <row r="201" spans="2:62" hidden="1">
      <c r="B201">
        <f t="shared" si="16"/>
        <v>510</v>
      </c>
      <c r="C201" t="str">
        <f t="shared" si="16"/>
        <v>TRACTAMENTS</v>
      </c>
      <c r="D201" t="str">
        <f t="shared" si="16"/>
        <v>Tractament Bacillus + retenol +purí ortiga amb tractor i braços</v>
      </c>
      <c r="E201" s="82">
        <f t="shared" si="16"/>
        <v>2500</v>
      </c>
      <c r="F201" s="5">
        <f t="shared" si="18"/>
        <v>0</v>
      </c>
      <c r="G201" s="5">
        <f t="shared" si="18"/>
        <v>0</v>
      </c>
      <c r="H201" s="5">
        <f t="shared" si="18"/>
        <v>0</v>
      </c>
      <c r="I201" s="5">
        <f t="shared" si="18"/>
        <v>0</v>
      </c>
      <c r="J201" s="5">
        <f t="shared" si="18"/>
        <v>0</v>
      </c>
      <c r="K201" s="5">
        <f t="shared" si="18"/>
        <v>0</v>
      </c>
      <c r="L201" s="5">
        <f t="shared" si="18"/>
        <v>0</v>
      </c>
      <c r="M201" s="5">
        <f t="shared" si="18"/>
        <v>0</v>
      </c>
      <c r="N201" s="5">
        <f t="shared" si="18"/>
        <v>0</v>
      </c>
      <c r="O201" s="5">
        <f t="shared" si="18"/>
        <v>0</v>
      </c>
      <c r="P201" s="5">
        <f t="shared" si="18"/>
        <v>0</v>
      </c>
      <c r="Q201" s="5">
        <f t="shared" si="18"/>
        <v>0</v>
      </c>
      <c r="R201" s="5">
        <f t="shared" si="18"/>
        <v>0</v>
      </c>
      <c r="S201" s="5">
        <f t="shared" si="18"/>
        <v>0</v>
      </c>
      <c r="T201" s="5">
        <f t="shared" si="18"/>
        <v>0</v>
      </c>
      <c r="U201" s="5">
        <f t="shared" si="18"/>
        <v>0</v>
      </c>
      <c r="V201" s="5">
        <f t="shared" si="18"/>
        <v>0</v>
      </c>
      <c r="W201" s="5">
        <f t="shared" si="18"/>
        <v>0</v>
      </c>
      <c r="X201" s="5">
        <f t="shared" si="18"/>
        <v>0</v>
      </c>
      <c r="Y201" s="5">
        <f t="shared" si="18"/>
        <v>0</v>
      </c>
      <c r="Z201" s="5">
        <f t="shared" si="18"/>
        <v>0</v>
      </c>
      <c r="AA201" s="5">
        <f t="shared" si="18"/>
        <v>0</v>
      </c>
      <c r="AB201" s="5">
        <f t="shared" si="18"/>
        <v>0</v>
      </c>
      <c r="AC201" s="5">
        <f t="shared" si="18"/>
        <v>0</v>
      </c>
      <c r="AD201" s="5">
        <f t="shared" si="18"/>
        <v>0</v>
      </c>
      <c r="AE201" s="5">
        <f t="shared" si="18"/>
        <v>0</v>
      </c>
      <c r="AF201" s="5">
        <f t="shared" si="18"/>
        <v>0</v>
      </c>
      <c r="AG201" s="5">
        <f t="shared" si="18"/>
        <v>0</v>
      </c>
      <c r="AH201" s="5">
        <f t="shared" si="18"/>
        <v>0</v>
      </c>
      <c r="AI201" s="5">
        <f t="shared" si="18"/>
        <v>0</v>
      </c>
      <c r="AJ201" s="5">
        <f t="shared" si="18"/>
        <v>0</v>
      </c>
      <c r="AK201" s="5">
        <f t="shared" si="18"/>
        <v>0</v>
      </c>
      <c r="AL201" s="5">
        <f t="shared" si="18"/>
        <v>0</v>
      </c>
      <c r="AM201" s="5">
        <f t="shared" si="18"/>
        <v>0</v>
      </c>
      <c r="AN201" s="5">
        <f t="shared" si="18"/>
        <v>0</v>
      </c>
      <c r="AO201" s="5">
        <f t="shared" si="18"/>
        <v>0</v>
      </c>
      <c r="AP201" s="5">
        <f t="shared" si="18"/>
        <v>0</v>
      </c>
      <c r="AQ201" s="5">
        <f t="shared" si="18"/>
        <v>0</v>
      </c>
      <c r="AR201" s="5">
        <f t="shared" si="18"/>
        <v>0</v>
      </c>
      <c r="AS201" s="5">
        <f t="shared" si="10"/>
        <v>0</v>
      </c>
      <c r="AT201" s="5">
        <f t="shared" si="15"/>
        <v>0</v>
      </c>
      <c r="AU201" s="5">
        <f t="shared" si="15"/>
        <v>0</v>
      </c>
      <c r="AV201" s="5">
        <f t="shared" si="15"/>
        <v>0</v>
      </c>
      <c r="AW201" s="5">
        <f t="shared" si="15"/>
        <v>0</v>
      </c>
      <c r="AX201" s="5">
        <f t="shared" si="15"/>
        <v>0</v>
      </c>
      <c r="AY201" s="5">
        <f t="shared" si="15"/>
        <v>0</v>
      </c>
      <c r="AZ201" s="5">
        <f t="shared" si="15"/>
        <v>0</v>
      </c>
      <c r="BA201" s="5">
        <f t="shared" si="15"/>
        <v>0</v>
      </c>
      <c r="BB201" s="5">
        <f t="shared" si="15"/>
        <v>0</v>
      </c>
      <c r="BC201" s="5">
        <f t="shared" si="15"/>
        <v>0</v>
      </c>
      <c r="BD201" s="5"/>
      <c r="BE201" s="5"/>
      <c r="BF201" s="5"/>
      <c r="BG201" s="5"/>
      <c r="BH201" s="5"/>
      <c r="BI201" s="5"/>
      <c r="BJ201" s="5"/>
    </row>
    <row r="202" spans="2:62" hidden="1">
      <c r="B202">
        <f t="shared" si="16"/>
        <v>520</v>
      </c>
      <c r="C202" t="str">
        <f t="shared" si="16"/>
        <v>TRACTAMENTS</v>
      </c>
      <c r="D202" t="str">
        <f t="shared" si="16"/>
        <v>Tractament Bacillus + retenol +purí ortiga amb bota i 2 persones</v>
      </c>
      <c r="E202" s="82">
        <f t="shared" si="16"/>
        <v>2500</v>
      </c>
      <c r="F202" s="5">
        <f t="shared" si="18"/>
        <v>0</v>
      </c>
      <c r="G202" s="5">
        <f t="shared" si="18"/>
        <v>0</v>
      </c>
      <c r="H202" s="5">
        <f t="shared" si="18"/>
        <v>0</v>
      </c>
      <c r="I202" s="5">
        <f t="shared" si="18"/>
        <v>0</v>
      </c>
      <c r="J202" s="5">
        <f t="shared" si="18"/>
        <v>0</v>
      </c>
      <c r="K202" s="5">
        <f t="shared" si="18"/>
        <v>0</v>
      </c>
      <c r="L202" s="5">
        <f t="shared" si="18"/>
        <v>0</v>
      </c>
      <c r="M202" s="5">
        <f t="shared" si="18"/>
        <v>0</v>
      </c>
      <c r="N202" s="5">
        <f t="shared" si="18"/>
        <v>0</v>
      </c>
      <c r="O202" s="5">
        <f t="shared" si="18"/>
        <v>0</v>
      </c>
      <c r="P202" s="5">
        <f t="shared" si="18"/>
        <v>0</v>
      </c>
      <c r="Q202" s="5">
        <f t="shared" si="18"/>
        <v>0</v>
      </c>
      <c r="R202" s="5">
        <f t="shared" si="18"/>
        <v>0</v>
      </c>
      <c r="S202" s="5">
        <f t="shared" si="18"/>
        <v>0</v>
      </c>
      <c r="T202" s="5">
        <f t="shared" si="18"/>
        <v>0</v>
      </c>
      <c r="U202" s="5">
        <f t="shared" si="18"/>
        <v>0</v>
      </c>
      <c r="V202" s="5">
        <f t="shared" si="18"/>
        <v>0</v>
      </c>
      <c r="W202" s="5">
        <f t="shared" si="18"/>
        <v>0</v>
      </c>
      <c r="X202" s="5">
        <f t="shared" si="18"/>
        <v>0</v>
      </c>
      <c r="Y202" s="5">
        <f t="shared" si="18"/>
        <v>0</v>
      </c>
      <c r="Z202" s="5">
        <f t="shared" si="18"/>
        <v>0</v>
      </c>
      <c r="AA202" s="5">
        <f t="shared" si="18"/>
        <v>0</v>
      </c>
      <c r="AB202" s="5">
        <f t="shared" si="18"/>
        <v>0</v>
      </c>
      <c r="AC202" s="5">
        <f t="shared" si="18"/>
        <v>0</v>
      </c>
      <c r="AD202" s="5">
        <f t="shared" si="18"/>
        <v>0</v>
      </c>
      <c r="AE202" s="5">
        <f t="shared" si="18"/>
        <v>0</v>
      </c>
      <c r="AF202" s="5">
        <f t="shared" si="18"/>
        <v>0</v>
      </c>
      <c r="AG202" s="5">
        <f t="shared" si="18"/>
        <v>0</v>
      </c>
      <c r="AH202" s="5">
        <f t="shared" si="18"/>
        <v>0</v>
      </c>
      <c r="AI202" s="5">
        <f t="shared" si="18"/>
        <v>0</v>
      </c>
      <c r="AJ202" s="5">
        <f t="shared" si="18"/>
        <v>0</v>
      </c>
      <c r="AK202" s="5">
        <f t="shared" si="18"/>
        <v>0</v>
      </c>
      <c r="AL202" s="5">
        <f t="shared" si="18"/>
        <v>0</v>
      </c>
      <c r="AM202" s="5">
        <f t="shared" si="18"/>
        <v>0</v>
      </c>
      <c r="AN202" s="5">
        <f t="shared" si="18"/>
        <v>0</v>
      </c>
      <c r="AO202" s="5">
        <f t="shared" si="18"/>
        <v>0</v>
      </c>
      <c r="AP202" s="5">
        <f t="shared" si="18"/>
        <v>0</v>
      </c>
      <c r="AQ202" s="5">
        <f t="shared" si="18"/>
        <v>0</v>
      </c>
      <c r="AR202" s="5">
        <f t="shared" si="18"/>
        <v>0</v>
      </c>
      <c r="AS202" s="5">
        <f t="shared" si="10"/>
        <v>0</v>
      </c>
      <c r="AT202" s="5">
        <f t="shared" si="15"/>
        <v>0</v>
      </c>
      <c r="AU202" s="5">
        <f t="shared" si="15"/>
        <v>0</v>
      </c>
      <c r="AV202" s="5">
        <f t="shared" si="15"/>
        <v>0</v>
      </c>
      <c r="AW202" s="5">
        <f t="shared" si="15"/>
        <v>0</v>
      </c>
      <c r="AX202" s="5">
        <f t="shared" si="15"/>
        <v>0</v>
      </c>
      <c r="AY202" s="5">
        <f t="shared" si="15"/>
        <v>0</v>
      </c>
      <c r="AZ202" s="5">
        <f t="shared" si="15"/>
        <v>0</v>
      </c>
      <c r="BA202" s="5">
        <f t="shared" si="15"/>
        <v>0</v>
      </c>
      <c r="BB202" s="5">
        <f t="shared" si="15"/>
        <v>0</v>
      </c>
      <c r="BC202" s="5">
        <f t="shared" si="15"/>
        <v>0</v>
      </c>
      <c r="BD202" s="5"/>
      <c r="BE202" s="5"/>
      <c r="BF202" s="5"/>
      <c r="BG202" s="5"/>
      <c r="BH202" s="5"/>
      <c r="BI202" s="5"/>
      <c r="BJ202" s="5"/>
    </row>
    <row r="203" spans="2:62" hidden="1">
      <c r="B203">
        <f t="shared" si="16"/>
        <v>530</v>
      </c>
      <c r="C203" t="str">
        <f t="shared" si="16"/>
        <v>TRACTAMENTS</v>
      </c>
      <c r="D203" t="str">
        <f t="shared" si="16"/>
        <v>Tractament coure + retenol + purí</v>
      </c>
      <c r="E203" s="82">
        <f t="shared" si="16"/>
        <v>2500</v>
      </c>
      <c r="F203" s="5">
        <f t="shared" si="18"/>
        <v>0</v>
      </c>
      <c r="G203" s="5">
        <f t="shared" si="18"/>
        <v>0</v>
      </c>
      <c r="H203" s="5">
        <f t="shared" si="18"/>
        <v>0</v>
      </c>
      <c r="I203" s="5">
        <f t="shared" si="18"/>
        <v>0</v>
      </c>
      <c r="J203" s="5">
        <f t="shared" si="18"/>
        <v>0</v>
      </c>
      <c r="K203" s="5">
        <f t="shared" si="18"/>
        <v>0</v>
      </c>
      <c r="L203" s="5">
        <f t="shared" si="18"/>
        <v>0</v>
      </c>
      <c r="M203" s="5">
        <f t="shared" si="18"/>
        <v>0</v>
      </c>
      <c r="N203" s="5">
        <f t="shared" si="18"/>
        <v>0</v>
      </c>
      <c r="O203" s="5">
        <f t="shared" si="18"/>
        <v>0</v>
      </c>
      <c r="P203" s="5">
        <f t="shared" si="18"/>
        <v>0</v>
      </c>
      <c r="Q203" s="5">
        <f t="shared" si="18"/>
        <v>0</v>
      </c>
      <c r="R203" s="5">
        <f t="shared" si="18"/>
        <v>0</v>
      </c>
      <c r="S203" s="5">
        <f t="shared" si="18"/>
        <v>0</v>
      </c>
      <c r="T203" s="5">
        <f t="shared" si="18"/>
        <v>0</v>
      </c>
      <c r="U203" s="5">
        <f t="shared" si="18"/>
        <v>0</v>
      </c>
      <c r="V203" s="5">
        <f t="shared" si="18"/>
        <v>0</v>
      </c>
      <c r="W203" s="5">
        <f t="shared" si="18"/>
        <v>0</v>
      </c>
      <c r="X203" s="5">
        <f t="shared" si="18"/>
        <v>0</v>
      </c>
      <c r="Y203" s="5">
        <f t="shared" si="18"/>
        <v>0</v>
      </c>
      <c r="Z203" s="5">
        <f t="shared" si="18"/>
        <v>0</v>
      </c>
      <c r="AA203" s="5">
        <f t="shared" si="18"/>
        <v>0</v>
      </c>
      <c r="AB203" s="5">
        <f t="shared" si="18"/>
        <v>0</v>
      </c>
      <c r="AC203" s="5">
        <f t="shared" si="18"/>
        <v>0</v>
      </c>
      <c r="AD203" s="5">
        <f t="shared" si="18"/>
        <v>0</v>
      </c>
      <c r="AE203" s="5">
        <f t="shared" si="18"/>
        <v>0</v>
      </c>
      <c r="AF203" s="5">
        <f t="shared" si="18"/>
        <v>0</v>
      </c>
      <c r="AG203" s="5">
        <f t="shared" si="18"/>
        <v>0</v>
      </c>
      <c r="AH203" s="5">
        <f t="shared" si="18"/>
        <v>0</v>
      </c>
      <c r="AI203" s="5">
        <f t="shared" si="18"/>
        <v>0</v>
      </c>
      <c r="AJ203" s="5">
        <f t="shared" si="18"/>
        <v>0</v>
      </c>
      <c r="AK203" s="5">
        <f t="shared" si="18"/>
        <v>0</v>
      </c>
      <c r="AL203" s="5">
        <f t="shared" si="18"/>
        <v>0</v>
      </c>
      <c r="AM203" s="5">
        <f t="shared" si="18"/>
        <v>0</v>
      </c>
      <c r="AN203" s="5">
        <f t="shared" si="18"/>
        <v>0</v>
      </c>
      <c r="AO203" s="5">
        <f t="shared" si="18"/>
        <v>0</v>
      </c>
      <c r="AP203" s="5">
        <f t="shared" si="18"/>
        <v>0</v>
      </c>
      <c r="AQ203" s="5">
        <f t="shared" si="18"/>
        <v>0</v>
      </c>
      <c r="AR203" s="5">
        <f t="shared" si="18"/>
        <v>0</v>
      </c>
      <c r="AS203" s="5">
        <f t="shared" si="10"/>
        <v>0</v>
      </c>
      <c r="AT203" s="5">
        <f t="shared" si="15"/>
        <v>0</v>
      </c>
      <c r="AU203" s="5">
        <f t="shared" si="15"/>
        <v>0</v>
      </c>
      <c r="AV203" s="5">
        <f t="shared" si="15"/>
        <v>0</v>
      </c>
      <c r="AW203" s="5">
        <f t="shared" si="15"/>
        <v>0</v>
      </c>
      <c r="AX203" s="5">
        <f t="shared" si="15"/>
        <v>0</v>
      </c>
      <c r="AY203" s="5">
        <f t="shared" si="15"/>
        <v>0</v>
      </c>
      <c r="AZ203" s="5">
        <f t="shared" si="15"/>
        <v>0</v>
      </c>
      <c r="BA203" s="5">
        <f t="shared" si="15"/>
        <v>0</v>
      </c>
      <c r="BB203" s="5">
        <f t="shared" si="15"/>
        <v>0</v>
      </c>
      <c r="BC203" s="5">
        <f t="shared" si="15"/>
        <v>0</v>
      </c>
      <c r="BD203" s="5"/>
      <c r="BE203" s="5"/>
      <c r="BF203" s="5"/>
      <c r="BG203" s="5"/>
      <c r="BH203" s="5"/>
      <c r="BI203" s="5"/>
      <c r="BJ203" s="5"/>
    </row>
    <row r="204" spans="2:62" hidden="1">
      <c r="B204">
        <f t="shared" si="16"/>
        <v>540</v>
      </c>
      <c r="C204" t="str">
        <f t="shared" si="16"/>
        <v>TRACTAMENTS</v>
      </c>
      <c r="D204" t="str">
        <f t="shared" si="16"/>
        <v>Tractament Llimacs (Ferramol)</v>
      </c>
      <c r="E204" s="82">
        <f t="shared" si="16"/>
        <v>2500</v>
      </c>
      <c r="F204" s="5">
        <f t="shared" si="18"/>
        <v>0</v>
      </c>
      <c r="G204" s="5">
        <f t="shared" si="18"/>
        <v>0</v>
      </c>
      <c r="H204" s="5">
        <f t="shared" si="18"/>
        <v>0</v>
      </c>
      <c r="I204" s="5">
        <f t="shared" si="18"/>
        <v>0</v>
      </c>
      <c r="J204" s="5">
        <f t="shared" si="18"/>
        <v>0</v>
      </c>
      <c r="K204" s="5">
        <f t="shared" si="18"/>
        <v>0</v>
      </c>
      <c r="L204" s="5">
        <f t="shared" si="18"/>
        <v>0</v>
      </c>
      <c r="M204" s="5">
        <f t="shared" si="18"/>
        <v>0</v>
      </c>
      <c r="N204" s="5">
        <f t="shared" si="18"/>
        <v>0</v>
      </c>
      <c r="O204" s="5">
        <f t="shared" si="18"/>
        <v>0</v>
      </c>
      <c r="P204" s="5">
        <f t="shared" si="18"/>
        <v>0</v>
      </c>
      <c r="Q204" s="5">
        <f t="shared" si="18"/>
        <v>0</v>
      </c>
      <c r="R204" s="5">
        <f t="shared" si="18"/>
        <v>0</v>
      </c>
      <c r="S204" s="5">
        <f t="shared" si="18"/>
        <v>0</v>
      </c>
      <c r="T204" s="5">
        <f t="shared" si="18"/>
        <v>0</v>
      </c>
      <c r="U204" s="5">
        <f t="shared" si="18"/>
        <v>0</v>
      </c>
      <c r="V204" s="5">
        <f t="shared" si="18"/>
        <v>0</v>
      </c>
      <c r="W204" s="5">
        <f t="shared" si="18"/>
        <v>0</v>
      </c>
      <c r="X204" s="5">
        <f t="shared" si="18"/>
        <v>0</v>
      </c>
      <c r="Y204" s="5">
        <f t="shared" si="18"/>
        <v>0</v>
      </c>
      <c r="Z204" s="5">
        <f t="shared" si="18"/>
        <v>0</v>
      </c>
      <c r="AA204" s="5">
        <f t="shared" ref="AA204:AR204" si="19">+AA79*AA$49*$E$4/$E204</f>
        <v>0</v>
      </c>
      <c r="AB204" s="5">
        <f t="shared" si="19"/>
        <v>0</v>
      </c>
      <c r="AC204" s="5">
        <f t="shared" si="19"/>
        <v>0</v>
      </c>
      <c r="AD204" s="5">
        <f t="shared" si="19"/>
        <v>0</v>
      </c>
      <c r="AE204" s="5">
        <f t="shared" si="19"/>
        <v>0</v>
      </c>
      <c r="AF204" s="5">
        <f t="shared" si="19"/>
        <v>0</v>
      </c>
      <c r="AG204" s="5">
        <f t="shared" si="19"/>
        <v>0</v>
      </c>
      <c r="AH204" s="5">
        <f t="shared" si="19"/>
        <v>0</v>
      </c>
      <c r="AI204" s="5">
        <f t="shared" si="19"/>
        <v>0</v>
      </c>
      <c r="AJ204" s="5">
        <f t="shared" si="19"/>
        <v>0</v>
      </c>
      <c r="AK204" s="5">
        <f t="shared" si="19"/>
        <v>0</v>
      </c>
      <c r="AL204" s="5">
        <f t="shared" si="19"/>
        <v>0</v>
      </c>
      <c r="AM204" s="5">
        <f t="shared" si="19"/>
        <v>0</v>
      </c>
      <c r="AN204" s="5">
        <f t="shared" si="19"/>
        <v>0</v>
      </c>
      <c r="AO204" s="5">
        <f t="shared" si="19"/>
        <v>0</v>
      </c>
      <c r="AP204" s="5">
        <f t="shared" si="19"/>
        <v>0</v>
      </c>
      <c r="AQ204" s="5">
        <f t="shared" si="19"/>
        <v>0</v>
      </c>
      <c r="AR204" s="5">
        <f t="shared" si="19"/>
        <v>0</v>
      </c>
      <c r="AS204" s="5">
        <f t="shared" si="10"/>
        <v>0</v>
      </c>
      <c r="AT204" s="5">
        <f t="shared" si="15"/>
        <v>0</v>
      </c>
      <c r="AU204" s="5">
        <f t="shared" si="15"/>
        <v>0</v>
      </c>
      <c r="AV204" s="5">
        <f t="shared" si="15"/>
        <v>0</v>
      </c>
      <c r="AW204" s="5">
        <f t="shared" si="15"/>
        <v>0</v>
      </c>
      <c r="AX204" s="5">
        <f t="shared" si="15"/>
        <v>0</v>
      </c>
      <c r="AY204" s="5">
        <f t="shared" si="15"/>
        <v>0</v>
      </c>
      <c r="AZ204" s="5">
        <f t="shared" si="15"/>
        <v>0</v>
      </c>
      <c r="BA204" s="5">
        <f t="shared" si="15"/>
        <v>0</v>
      </c>
      <c r="BB204" s="5">
        <f t="shared" si="15"/>
        <v>0</v>
      </c>
      <c r="BC204" s="5">
        <f t="shared" si="15"/>
        <v>0</v>
      </c>
      <c r="BD204" s="5"/>
      <c r="BE204" s="5"/>
      <c r="BF204" s="5"/>
      <c r="BG204" s="5"/>
      <c r="BH204" s="5"/>
      <c r="BI204" s="5"/>
      <c r="BJ204" s="5"/>
    </row>
    <row r="205" spans="2:62" hidden="1">
      <c r="B205">
        <f t="shared" si="16"/>
        <v>550</v>
      </c>
      <c r="C205" t="str">
        <f t="shared" si="16"/>
        <v>TRACTAMENTS</v>
      </c>
      <c r="D205" t="str">
        <f t="shared" si="16"/>
        <v>Tractament Bacillus + sofre amb bota i 2 persones</v>
      </c>
      <c r="E205" s="82">
        <f t="shared" si="16"/>
        <v>2500</v>
      </c>
      <c r="F205" s="5">
        <f t="shared" ref="F205:AR211" si="20">+F80*F$49*$E$4/$E205</f>
        <v>0</v>
      </c>
      <c r="G205" s="5">
        <f t="shared" si="20"/>
        <v>0</v>
      </c>
      <c r="H205" s="5">
        <f t="shared" si="20"/>
        <v>0</v>
      </c>
      <c r="I205" s="5">
        <f t="shared" si="20"/>
        <v>0</v>
      </c>
      <c r="J205" s="5">
        <f t="shared" si="20"/>
        <v>0</v>
      </c>
      <c r="K205" s="5">
        <f t="shared" si="20"/>
        <v>0</v>
      </c>
      <c r="L205" s="5">
        <f t="shared" si="20"/>
        <v>0</v>
      </c>
      <c r="M205" s="5">
        <f t="shared" si="20"/>
        <v>0</v>
      </c>
      <c r="N205" s="5">
        <f t="shared" si="20"/>
        <v>0</v>
      </c>
      <c r="O205" s="5">
        <f t="shared" si="20"/>
        <v>0</v>
      </c>
      <c r="P205" s="5">
        <f t="shared" si="20"/>
        <v>0</v>
      </c>
      <c r="Q205" s="5">
        <f t="shared" si="20"/>
        <v>0</v>
      </c>
      <c r="R205" s="5">
        <f t="shared" si="20"/>
        <v>0</v>
      </c>
      <c r="S205" s="5">
        <f t="shared" si="20"/>
        <v>0</v>
      </c>
      <c r="T205" s="5">
        <f t="shared" si="20"/>
        <v>0</v>
      </c>
      <c r="U205" s="5">
        <f t="shared" si="20"/>
        <v>0</v>
      </c>
      <c r="V205" s="5">
        <f t="shared" si="20"/>
        <v>0</v>
      </c>
      <c r="W205" s="5">
        <f t="shared" si="20"/>
        <v>0</v>
      </c>
      <c r="X205" s="5">
        <f t="shared" si="20"/>
        <v>0</v>
      </c>
      <c r="Y205" s="5">
        <f t="shared" si="20"/>
        <v>0</v>
      </c>
      <c r="Z205" s="5">
        <f t="shared" si="20"/>
        <v>0</v>
      </c>
      <c r="AA205" s="5">
        <f t="shared" si="20"/>
        <v>0</v>
      </c>
      <c r="AB205" s="5">
        <f t="shared" si="20"/>
        <v>0</v>
      </c>
      <c r="AC205" s="5">
        <f t="shared" si="20"/>
        <v>0</v>
      </c>
      <c r="AD205" s="5">
        <f t="shared" si="20"/>
        <v>0</v>
      </c>
      <c r="AE205" s="5">
        <f t="shared" si="20"/>
        <v>0</v>
      </c>
      <c r="AF205" s="5">
        <f t="shared" si="20"/>
        <v>0</v>
      </c>
      <c r="AG205" s="5">
        <f t="shared" si="20"/>
        <v>0</v>
      </c>
      <c r="AH205" s="5">
        <f t="shared" si="20"/>
        <v>0</v>
      </c>
      <c r="AI205" s="5">
        <f t="shared" si="20"/>
        <v>0</v>
      </c>
      <c r="AJ205" s="5">
        <f t="shared" si="20"/>
        <v>0</v>
      </c>
      <c r="AK205" s="5">
        <f t="shared" si="20"/>
        <v>0</v>
      </c>
      <c r="AL205" s="5">
        <f t="shared" si="20"/>
        <v>0</v>
      </c>
      <c r="AM205" s="5">
        <f t="shared" si="20"/>
        <v>0</v>
      </c>
      <c r="AN205" s="5">
        <f t="shared" si="20"/>
        <v>0</v>
      </c>
      <c r="AO205" s="5">
        <f t="shared" si="20"/>
        <v>0</v>
      </c>
      <c r="AP205" s="5">
        <f t="shared" si="20"/>
        <v>0</v>
      </c>
      <c r="AQ205" s="5">
        <f t="shared" si="20"/>
        <v>0</v>
      </c>
      <c r="AR205" s="5">
        <f t="shared" si="20"/>
        <v>0</v>
      </c>
      <c r="AS205" s="5">
        <f t="shared" si="10"/>
        <v>0</v>
      </c>
      <c r="AT205" s="5">
        <f t="shared" si="15"/>
        <v>0</v>
      </c>
      <c r="AU205" s="5">
        <f t="shared" si="15"/>
        <v>0</v>
      </c>
      <c r="AV205" s="5">
        <f t="shared" si="15"/>
        <v>0</v>
      </c>
      <c r="AW205" s="5">
        <f t="shared" si="15"/>
        <v>0</v>
      </c>
      <c r="AX205" s="5">
        <f t="shared" si="15"/>
        <v>0</v>
      </c>
      <c r="AY205" s="5">
        <f t="shared" si="15"/>
        <v>0</v>
      </c>
      <c r="AZ205" s="5">
        <f t="shared" si="15"/>
        <v>0</v>
      </c>
      <c r="BA205" s="5">
        <f t="shared" si="15"/>
        <v>0</v>
      </c>
      <c r="BB205" s="5">
        <f t="shared" si="15"/>
        <v>0</v>
      </c>
      <c r="BC205" s="5">
        <f t="shared" si="15"/>
        <v>0</v>
      </c>
      <c r="BD205" s="5"/>
      <c r="BE205" s="5"/>
      <c r="BF205" s="5"/>
      <c r="BG205" s="5"/>
      <c r="BH205" s="5"/>
      <c r="BI205" s="5"/>
      <c r="BJ205" s="5"/>
    </row>
    <row r="206" spans="2:62" hidden="1">
      <c r="B206">
        <f t="shared" si="16"/>
        <v>560</v>
      </c>
      <c r="C206" t="str">
        <f t="shared" si="16"/>
        <v>TRACTAMENTS</v>
      </c>
      <c r="D206" t="str">
        <f t="shared" si="16"/>
        <v>Tractament Nim + sofre amb bota i 2 persones</v>
      </c>
      <c r="E206" s="82">
        <f t="shared" si="16"/>
        <v>2500</v>
      </c>
      <c r="F206" s="5">
        <f t="shared" si="20"/>
        <v>0</v>
      </c>
      <c r="G206" s="5">
        <f t="shared" si="20"/>
        <v>0</v>
      </c>
      <c r="H206" s="5">
        <f t="shared" si="20"/>
        <v>0</v>
      </c>
      <c r="I206" s="5">
        <f t="shared" si="20"/>
        <v>0</v>
      </c>
      <c r="J206" s="5">
        <f t="shared" si="20"/>
        <v>0</v>
      </c>
      <c r="K206" s="5">
        <f t="shared" si="20"/>
        <v>0</v>
      </c>
      <c r="L206" s="5">
        <f t="shared" si="20"/>
        <v>0</v>
      </c>
      <c r="M206" s="5">
        <f t="shared" si="20"/>
        <v>0</v>
      </c>
      <c r="N206" s="5">
        <f t="shared" si="20"/>
        <v>0</v>
      </c>
      <c r="O206" s="5">
        <f t="shared" si="20"/>
        <v>0</v>
      </c>
      <c r="P206" s="5">
        <f t="shared" si="20"/>
        <v>0</v>
      </c>
      <c r="Q206" s="5">
        <f t="shared" si="20"/>
        <v>0</v>
      </c>
      <c r="R206" s="5">
        <f t="shared" si="20"/>
        <v>0</v>
      </c>
      <c r="S206" s="5">
        <f t="shared" si="20"/>
        <v>0</v>
      </c>
      <c r="T206" s="5">
        <f t="shared" si="20"/>
        <v>0</v>
      </c>
      <c r="U206" s="5">
        <f t="shared" si="20"/>
        <v>0</v>
      </c>
      <c r="V206" s="5">
        <f t="shared" si="20"/>
        <v>0</v>
      </c>
      <c r="W206" s="5">
        <f t="shared" si="20"/>
        <v>0</v>
      </c>
      <c r="X206" s="5">
        <f t="shared" si="20"/>
        <v>0</v>
      </c>
      <c r="Y206" s="5">
        <f t="shared" si="20"/>
        <v>0</v>
      </c>
      <c r="Z206" s="5">
        <f t="shared" si="20"/>
        <v>0</v>
      </c>
      <c r="AA206" s="5">
        <f t="shared" si="20"/>
        <v>0</v>
      </c>
      <c r="AB206" s="5">
        <f t="shared" si="20"/>
        <v>0</v>
      </c>
      <c r="AC206" s="5">
        <f t="shared" si="20"/>
        <v>0</v>
      </c>
      <c r="AD206" s="5">
        <f t="shared" si="20"/>
        <v>0</v>
      </c>
      <c r="AE206" s="5">
        <f t="shared" si="20"/>
        <v>0</v>
      </c>
      <c r="AF206" s="5">
        <f t="shared" si="20"/>
        <v>0</v>
      </c>
      <c r="AG206" s="5">
        <f t="shared" si="20"/>
        <v>0</v>
      </c>
      <c r="AH206" s="5">
        <f t="shared" si="20"/>
        <v>0</v>
      </c>
      <c r="AI206" s="5">
        <f t="shared" si="20"/>
        <v>0</v>
      </c>
      <c r="AJ206" s="5">
        <f t="shared" si="20"/>
        <v>0</v>
      </c>
      <c r="AK206" s="5">
        <f t="shared" si="20"/>
        <v>0</v>
      </c>
      <c r="AL206" s="5">
        <f t="shared" si="20"/>
        <v>0</v>
      </c>
      <c r="AM206" s="5">
        <f t="shared" si="20"/>
        <v>0</v>
      </c>
      <c r="AN206" s="5">
        <f t="shared" si="20"/>
        <v>0</v>
      </c>
      <c r="AO206" s="5">
        <f t="shared" si="20"/>
        <v>0</v>
      </c>
      <c r="AP206" s="5">
        <f t="shared" si="20"/>
        <v>0</v>
      </c>
      <c r="AQ206" s="5">
        <f t="shared" si="20"/>
        <v>0</v>
      </c>
      <c r="AR206" s="5">
        <f t="shared" si="20"/>
        <v>0</v>
      </c>
      <c r="AS206" s="5">
        <f t="shared" si="10"/>
        <v>0</v>
      </c>
      <c r="AT206" s="5">
        <f t="shared" si="15"/>
        <v>0</v>
      </c>
      <c r="AU206" s="5">
        <f t="shared" si="15"/>
        <v>0</v>
      </c>
      <c r="AV206" s="5">
        <f t="shared" si="15"/>
        <v>0</v>
      </c>
      <c r="AW206" s="5">
        <f t="shared" si="15"/>
        <v>0</v>
      </c>
      <c r="AX206" s="5">
        <f t="shared" si="15"/>
        <v>0</v>
      </c>
      <c r="AY206" s="5">
        <f t="shared" si="15"/>
        <v>0</v>
      </c>
      <c r="AZ206" s="5">
        <f t="shared" si="15"/>
        <v>0</v>
      </c>
      <c r="BA206" s="5">
        <f t="shared" si="15"/>
        <v>0</v>
      </c>
      <c r="BB206" s="5">
        <f t="shared" si="15"/>
        <v>0</v>
      </c>
      <c r="BC206" s="5">
        <f t="shared" si="15"/>
        <v>0</v>
      </c>
      <c r="BD206" s="5"/>
      <c r="BE206" s="5"/>
      <c r="BF206" s="5"/>
      <c r="BG206" s="5"/>
      <c r="BH206" s="5"/>
      <c r="BI206" s="5"/>
      <c r="BJ206" s="5"/>
    </row>
    <row r="207" spans="2:62" hidden="1">
      <c r="B207">
        <f t="shared" si="16"/>
        <v>570</v>
      </c>
      <c r="C207" t="str">
        <f t="shared" si="16"/>
        <v>TRACTAMENTS</v>
      </c>
      <c r="D207" t="str">
        <f t="shared" si="16"/>
        <v>Tractament sofre amb bota i 2 persones</v>
      </c>
      <c r="E207" s="82">
        <f t="shared" si="16"/>
        <v>2500</v>
      </c>
      <c r="F207" s="5">
        <f t="shared" si="20"/>
        <v>0</v>
      </c>
      <c r="G207" s="5">
        <f t="shared" si="20"/>
        <v>0</v>
      </c>
      <c r="H207" s="5">
        <f t="shared" si="20"/>
        <v>0</v>
      </c>
      <c r="I207" s="5">
        <f t="shared" si="20"/>
        <v>0</v>
      </c>
      <c r="J207" s="5">
        <f t="shared" si="20"/>
        <v>0</v>
      </c>
      <c r="K207" s="5">
        <f t="shared" si="20"/>
        <v>0</v>
      </c>
      <c r="L207" s="5">
        <f t="shared" si="20"/>
        <v>0</v>
      </c>
      <c r="M207" s="5">
        <f t="shared" si="20"/>
        <v>0</v>
      </c>
      <c r="N207" s="5">
        <f t="shared" si="20"/>
        <v>0</v>
      </c>
      <c r="O207" s="5">
        <f t="shared" si="20"/>
        <v>0</v>
      </c>
      <c r="P207" s="5">
        <f t="shared" si="20"/>
        <v>0</v>
      </c>
      <c r="Q207" s="5">
        <f t="shared" si="20"/>
        <v>0</v>
      </c>
      <c r="R207" s="5">
        <f t="shared" si="20"/>
        <v>0</v>
      </c>
      <c r="S207" s="5">
        <f t="shared" si="20"/>
        <v>0</v>
      </c>
      <c r="T207" s="5">
        <f t="shared" si="20"/>
        <v>0</v>
      </c>
      <c r="U207" s="5">
        <f t="shared" si="20"/>
        <v>0</v>
      </c>
      <c r="V207" s="5">
        <f t="shared" si="20"/>
        <v>0</v>
      </c>
      <c r="W207" s="5">
        <f t="shared" si="20"/>
        <v>0</v>
      </c>
      <c r="X207" s="5">
        <f t="shared" si="20"/>
        <v>0</v>
      </c>
      <c r="Y207" s="5">
        <f t="shared" si="20"/>
        <v>0</v>
      </c>
      <c r="Z207" s="5">
        <f t="shared" si="20"/>
        <v>0</v>
      </c>
      <c r="AA207" s="5">
        <f t="shared" si="20"/>
        <v>0</v>
      </c>
      <c r="AB207" s="5">
        <f t="shared" si="20"/>
        <v>0</v>
      </c>
      <c r="AC207" s="5">
        <f t="shared" si="20"/>
        <v>0</v>
      </c>
      <c r="AD207" s="5">
        <f t="shared" si="20"/>
        <v>0</v>
      </c>
      <c r="AE207" s="5">
        <f t="shared" si="20"/>
        <v>0</v>
      </c>
      <c r="AF207" s="5">
        <f t="shared" si="20"/>
        <v>0</v>
      </c>
      <c r="AG207" s="5">
        <f t="shared" si="20"/>
        <v>0</v>
      </c>
      <c r="AH207" s="5">
        <f t="shared" si="20"/>
        <v>0</v>
      </c>
      <c r="AI207" s="5">
        <f t="shared" si="20"/>
        <v>0</v>
      </c>
      <c r="AJ207" s="5">
        <f t="shared" si="20"/>
        <v>0</v>
      </c>
      <c r="AK207" s="5">
        <f t="shared" si="20"/>
        <v>0</v>
      </c>
      <c r="AL207" s="5">
        <f t="shared" si="20"/>
        <v>0</v>
      </c>
      <c r="AM207" s="5">
        <f t="shared" si="20"/>
        <v>0</v>
      </c>
      <c r="AN207" s="5">
        <f t="shared" si="20"/>
        <v>0</v>
      </c>
      <c r="AO207" s="5">
        <f t="shared" si="20"/>
        <v>0</v>
      </c>
      <c r="AP207" s="5">
        <f t="shared" si="20"/>
        <v>0</v>
      </c>
      <c r="AQ207" s="5">
        <f t="shared" si="20"/>
        <v>0</v>
      </c>
      <c r="AR207" s="5">
        <f t="shared" si="20"/>
        <v>0</v>
      </c>
      <c r="AS207" s="5">
        <f t="shared" si="10"/>
        <v>0</v>
      </c>
      <c r="AT207" s="5">
        <f t="shared" si="15"/>
        <v>0</v>
      </c>
      <c r="AU207" s="5">
        <f t="shared" si="15"/>
        <v>0</v>
      </c>
      <c r="AV207" s="5">
        <f t="shared" si="15"/>
        <v>0</v>
      </c>
      <c r="AW207" s="5">
        <f t="shared" si="15"/>
        <v>0</v>
      </c>
      <c r="AX207" s="5">
        <f t="shared" si="15"/>
        <v>0</v>
      </c>
      <c r="AY207" s="5">
        <f t="shared" si="15"/>
        <v>0</v>
      </c>
      <c r="AZ207" s="5">
        <f t="shared" si="15"/>
        <v>0</v>
      </c>
      <c r="BA207" s="5">
        <f t="shared" si="15"/>
        <v>0</v>
      </c>
      <c r="BB207" s="5">
        <f t="shared" si="15"/>
        <v>0</v>
      </c>
      <c r="BC207" s="5">
        <f t="shared" si="15"/>
        <v>0</v>
      </c>
      <c r="BD207" s="5"/>
      <c r="BE207" s="5"/>
      <c r="BF207" s="5"/>
      <c r="BG207" s="5"/>
      <c r="BH207" s="5"/>
      <c r="BI207" s="5"/>
      <c r="BJ207" s="5"/>
    </row>
    <row r="208" spans="2:62" hidden="1">
      <c r="B208">
        <f t="shared" si="16"/>
        <v>610</v>
      </c>
      <c r="C208" t="str">
        <f t="shared" si="16"/>
        <v>DESHERBAT</v>
      </c>
      <c r="D208" t="str">
        <f t="shared" si="16"/>
        <v>Desherbat amb tractor</v>
      </c>
      <c r="E208" s="82">
        <f t="shared" si="16"/>
        <v>2500</v>
      </c>
      <c r="F208" s="5">
        <f t="shared" si="20"/>
        <v>0</v>
      </c>
      <c r="G208" s="5">
        <f t="shared" si="20"/>
        <v>0</v>
      </c>
      <c r="H208" s="5">
        <f t="shared" si="20"/>
        <v>0</v>
      </c>
      <c r="I208" s="5">
        <f t="shared" si="20"/>
        <v>0</v>
      </c>
      <c r="J208" s="5">
        <f t="shared" si="20"/>
        <v>0</v>
      </c>
      <c r="K208" s="5">
        <f t="shared" si="20"/>
        <v>0</v>
      </c>
      <c r="L208" s="5">
        <f t="shared" si="20"/>
        <v>0</v>
      </c>
      <c r="M208" s="5">
        <f t="shared" si="20"/>
        <v>0</v>
      </c>
      <c r="N208" s="5">
        <f t="shared" si="20"/>
        <v>0</v>
      </c>
      <c r="O208" s="5">
        <f t="shared" si="20"/>
        <v>0</v>
      </c>
      <c r="P208" s="5">
        <f t="shared" si="20"/>
        <v>0</v>
      </c>
      <c r="Q208" s="5">
        <f t="shared" si="20"/>
        <v>0</v>
      </c>
      <c r="R208" s="5">
        <f t="shared" si="20"/>
        <v>0</v>
      </c>
      <c r="S208" s="5">
        <f t="shared" si="20"/>
        <v>0</v>
      </c>
      <c r="T208" s="5">
        <f t="shared" si="20"/>
        <v>0</v>
      </c>
      <c r="U208" s="5">
        <f t="shared" si="20"/>
        <v>0</v>
      </c>
      <c r="V208" s="5">
        <f t="shared" si="20"/>
        <v>0</v>
      </c>
      <c r="W208" s="5">
        <f t="shared" si="20"/>
        <v>0</v>
      </c>
      <c r="X208" s="5">
        <f t="shared" si="20"/>
        <v>0</v>
      </c>
      <c r="Y208" s="5">
        <f t="shared" si="20"/>
        <v>0</v>
      </c>
      <c r="Z208" s="5">
        <f t="shared" si="20"/>
        <v>0</v>
      </c>
      <c r="AA208" s="5">
        <f t="shared" si="20"/>
        <v>0</v>
      </c>
      <c r="AB208" s="5">
        <f t="shared" si="20"/>
        <v>0</v>
      </c>
      <c r="AC208" s="5">
        <f t="shared" si="20"/>
        <v>0</v>
      </c>
      <c r="AD208" s="5">
        <f t="shared" si="20"/>
        <v>0</v>
      </c>
      <c r="AE208" s="5">
        <f t="shared" si="20"/>
        <v>0</v>
      </c>
      <c r="AF208" s="5">
        <f t="shared" si="20"/>
        <v>0</v>
      </c>
      <c r="AG208" s="5">
        <f t="shared" si="20"/>
        <v>0</v>
      </c>
      <c r="AH208" s="5">
        <f t="shared" si="20"/>
        <v>0</v>
      </c>
      <c r="AI208" s="5">
        <f t="shared" si="20"/>
        <v>0</v>
      </c>
      <c r="AJ208" s="5">
        <f t="shared" si="20"/>
        <v>0</v>
      </c>
      <c r="AK208" s="5">
        <f t="shared" si="20"/>
        <v>0</v>
      </c>
      <c r="AL208" s="5">
        <f t="shared" si="20"/>
        <v>0</v>
      </c>
      <c r="AM208" s="5">
        <f t="shared" si="20"/>
        <v>0</v>
      </c>
      <c r="AN208" s="5">
        <f t="shared" si="20"/>
        <v>0</v>
      </c>
      <c r="AO208" s="5">
        <f t="shared" si="20"/>
        <v>0</v>
      </c>
      <c r="AP208" s="5">
        <f t="shared" si="20"/>
        <v>0</v>
      </c>
      <c r="AQ208" s="5">
        <f t="shared" si="20"/>
        <v>0</v>
      </c>
      <c r="AR208" s="5">
        <f t="shared" si="20"/>
        <v>0</v>
      </c>
      <c r="AS208" s="5">
        <f t="shared" si="10"/>
        <v>0</v>
      </c>
      <c r="AT208" s="5">
        <f t="shared" ref="AT208:BC223" si="21">+AT83*AT$49*$E$4/$E208</f>
        <v>0</v>
      </c>
      <c r="AU208" s="5">
        <f t="shared" si="21"/>
        <v>0</v>
      </c>
      <c r="AV208" s="5">
        <f t="shared" si="21"/>
        <v>0</v>
      </c>
      <c r="AW208" s="5">
        <f t="shared" si="21"/>
        <v>0</v>
      </c>
      <c r="AX208" s="5">
        <f t="shared" si="21"/>
        <v>0</v>
      </c>
      <c r="AY208" s="5">
        <f t="shared" si="21"/>
        <v>0</v>
      </c>
      <c r="AZ208" s="5">
        <f t="shared" si="21"/>
        <v>0</v>
      </c>
      <c r="BA208" s="5">
        <f t="shared" si="21"/>
        <v>0</v>
      </c>
      <c r="BB208" s="5">
        <f t="shared" si="21"/>
        <v>0</v>
      </c>
      <c r="BC208" s="5">
        <f t="shared" si="21"/>
        <v>0</v>
      </c>
      <c r="BD208" s="5"/>
      <c r="BE208" s="5"/>
      <c r="BF208" s="5"/>
      <c r="BG208" s="5"/>
      <c r="BH208" s="5"/>
      <c r="BI208" s="5"/>
      <c r="BJ208" s="5"/>
    </row>
    <row r="209" spans="2:62" hidden="1">
      <c r="B209">
        <f t="shared" ref="B209:E224" si="22">+B84</f>
        <v>620</v>
      </c>
      <c r="C209" t="str">
        <f t="shared" si="22"/>
        <v>DESHERBAT</v>
      </c>
      <c r="D209" t="str">
        <f t="shared" si="22"/>
        <v>Desherbat amb motocultor</v>
      </c>
      <c r="E209" s="82">
        <f t="shared" si="22"/>
        <v>2500</v>
      </c>
      <c r="F209" s="5">
        <f t="shared" si="20"/>
        <v>0</v>
      </c>
      <c r="G209" s="5">
        <f t="shared" si="20"/>
        <v>0</v>
      </c>
      <c r="H209" s="5">
        <f t="shared" si="20"/>
        <v>0</v>
      </c>
      <c r="I209" s="5">
        <f t="shared" si="20"/>
        <v>0</v>
      </c>
      <c r="J209" s="5">
        <f t="shared" si="20"/>
        <v>0</v>
      </c>
      <c r="K209" s="5">
        <f t="shared" si="20"/>
        <v>0</v>
      </c>
      <c r="L209" s="5">
        <f t="shared" si="20"/>
        <v>0</v>
      </c>
      <c r="M209" s="5">
        <f t="shared" si="20"/>
        <v>0</v>
      </c>
      <c r="N209" s="5">
        <f t="shared" si="20"/>
        <v>0</v>
      </c>
      <c r="O209" s="5">
        <f t="shared" si="20"/>
        <v>0</v>
      </c>
      <c r="P209" s="5">
        <f t="shared" si="20"/>
        <v>0</v>
      </c>
      <c r="Q209" s="5">
        <f t="shared" si="20"/>
        <v>0</v>
      </c>
      <c r="R209" s="5">
        <f t="shared" si="20"/>
        <v>0</v>
      </c>
      <c r="S209" s="5">
        <f t="shared" si="20"/>
        <v>0</v>
      </c>
      <c r="T209" s="5">
        <f t="shared" si="20"/>
        <v>0</v>
      </c>
      <c r="U209" s="5">
        <f t="shared" si="20"/>
        <v>0</v>
      </c>
      <c r="V209" s="5">
        <f t="shared" si="20"/>
        <v>0</v>
      </c>
      <c r="W209" s="5">
        <f t="shared" si="20"/>
        <v>0</v>
      </c>
      <c r="X209" s="5">
        <f t="shared" si="20"/>
        <v>0</v>
      </c>
      <c r="Y209" s="5">
        <f t="shared" si="20"/>
        <v>0</v>
      </c>
      <c r="Z209" s="5">
        <f t="shared" si="20"/>
        <v>0</v>
      </c>
      <c r="AA209" s="5">
        <f t="shared" si="20"/>
        <v>0</v>
      </c>
      <c r="AB209" s="5">
        <f t="shared" si="20"/>
        <v>0</v>
      </c>
      <c r="AC209" s="5">
        <f t="shared" si="20"/>
        <v>0</v>
      </c>
      <c r="AD209" s="5">
        <f t="shared" si="20"/>
        <v>0</v>
      </c>
      <c r="AE209" s="5">
        <f t="shared" si="20"/>
        <v>0</v>
      </c>
      <c r="AF209" s="5">
        <f t="shared" si="20"/>
        <v>0</v>
      </c>
      <c r="AG209" s="5">
        <f t="shared" si="20"/>
        <v>0</v>
      </c>
      <c r="AH209" s="5">
        <f t="shared" si="20"/>
        <v>0</v>
      </c>
      <c r="AI209" s="5">
        <f t="shared" si="20"/>
        <v>0</v>
      </c>
      <c r="AJ209" s="5">
        <f t="shared" si="20"/>
        <v>0</v>
      </c>
      <c r="AK209" s="5">
        <f t="shared" si="20"/>
        <v>0</v>
      </c>
      <c r="AL209" s="5">
        <f t="shared" si="20"/>
        <v>0</v>
      </c>
      <c r="AM209" s="5">
        <f t="shared" si="20"/>
        <v>0</v>
      </c>
      <c r="AN209" s="5">
        <f t="shared" si="20"/>
        <v>0</v>
      </c>
      <c r="AO209" s="5">
        <f t="shared" si="20"/>
        <v>0</v>
      </c>
      <c r="AP209" s="5">
        <f t="shared" si="20"/>
        <v>0</v>
      </c>
      <c r="AQ209" s="5">
        <f t="shared" si="20"/>
        <v>0</v>
      </c>
      <c r="AR209" s="5">
        <f t="shared" si="20"/>
        <v>0</v>
      </c>
      <c r="AS209" s="5">
        <f t="shared" si="10"/>
        <v>0</v>
      </c>
      <c r="AT209" s="5">
        <f t="shared" si="21"/>
        <v>0</v>
      </c>
      <c r="AU209" s="5">
        <f t="shared" si="21"/>
        <v>0</v>
      </c>
      <c r="AV209" s="5">
        <f t="shared" si="21"/>
        <v>0</v>
      </c>
      <c r="AW209" s="5">
        <f t="shared" si="21"/>
        <v>0</v>
      </c>
      <c r="AX209" s="5">
        <f t="shared" si="21"/>
        <v>0</v>
      </c>
      <c r="AY209" s="5">
        <f t="shared" si="21"/>
        <v>0</v>
      </c>
      <c r="AZ209" s="5">
        <f t="shared" si="21"/>
        <v>0</v>
      </c>
      <c r="BA209" s="5">
        <f t="shared" si="21"/>
        <v>0</v>
      </c>
      <c r="BB209" s="5">
        <f t="shared" si="21"/>
        <v>0</v>
      </c>
      <c r="BC209" s="5">
        <f t="shared" si="21"/>
        <v>0</v>
      </c>
      <c r="BD209" s="5"/>
      <c r="BE209" s="5"/>
      <c r="BF209" s="5"/>
      <c r="BG209" s="5"/>
      <c r="BH209" s="5"/>
      <c r="BI209" s="5"/>
      <c r="BJ209" s="5"/>
    </row>
    <row r="210" spans="2:62" hidden="1">
      <c r="B210">
        <f t="shared" si="22"/>
        <v>630</v>
      </c>
      <c r="C210" t="str">
        <f t="shared" si="22"/>
        <v>DESHERBAT</v>
      </c>
      <c r="D210" t="str">
        <f t="shared" si="22"/>
        <v>Desherbat amb motocultor (només part sense plàstic)</v>
      </c>
      <c r="E210" s="82">
        <f t="shared" si="22"/>
        <v>2500</v>
      </c>
      <c r="F210" s="5">
        <f t="shared" si="20"/>
        <v>0</v>
      </c>
      <c r="G210" s="5">
        <f t="shared" si="20"/>
        <v>0</v>
      </c>
      <c r="H210" s="5">
        <f t="shared" si="20"/>
        <v>0</v>
      </c>
      <c r="I210" s="5">
        <f t="shared" si="20"/>
        <v>0</v>
      </c>
      <c r="J210" s="5">
        <f t="shared" si="20"/>
        <v>0</v>
      </c>
      <c r="K210" s="5">
        <f t="shared" si="20"/>
        <v>0</v>
      </c>
      <c r="L210" s="5">
        <f t="shared" si="20"/>
        <v>0</v>
      </c>
      <c r="M210" s="5">
        <f t="shared" si="20"/>
        <v>0</v>
      </c>
      <c r="N210" s="5">
        <f t="shared" si="20"/>
        <v>0</v>
      </c>
      <c r="O210" s="5">
        <f t="shared" si="20"/>
        <v>0</v>
      </c>
      <c r="P210" s="5">
        <f t="shared" si="20"/>
        <v>0</v>
      </c>
      <c r="Q210" s="5">
        <f t="shared" si="20"/>
        <v>0</v>
      </c>
      <c r="R210" s="5">
        <f t="shared" si="20"/>
        <v>0</v>
      </c>
      <c r="S210" s="5">
        <f t="shared" si="20"/>
        <v>0</v>
      </c>
      <c r="T210" s="5">
        <f t="shared" si="20"/>
        <v>0</v>
      </c>
      <c r="U210" s="5">
        <f t="shared" si="20"/>
        <v>0</v>
      </c>
      <c r="V210" s="5">
        <f t="shared" si="20"/>
        <v>0</v>
      </c>
      <c r="W210" s="5">
        <f t="shared" si="20"/>
        <v>0</v>
      </c>
      <c r="X210" s="5">
        <f t="shared" si="20"/>
        <v>0</v>
      </c>
      <c r="Y210" s="5">
        <f t="shared" si="20"/>
        <v>0</v>
      </c>
      <c r="Z210" s="5">
        <f t="shared" si="20"/>
        <v>0</v>
      </c>
      <c r="AA210" s="5">
        <f t="shared" si="20"/>
        <v>0</v>
      </c>
      <c r="AB210" s="5">
        <f t="shared" si="20"/>
        <v>0</v>
      </c>
      <c r="AC210" s="5">
        <f t="shared" si="20"/>
        <v>0</v>
      </c>
      <c r="AD210" s="5">
        <f t="shared" si="20"/>
        <v>0</v>
      </c>
      <c r="AE210" s="5">
        <f t="shared" si="20"/>
        <v>0</v>
      </c>
      <c r="AF210" s="5">
        <f t="shared" si="20"/>
        <v>0</v>
      </c>
      <c r="AG210" s="5">
        <f t="shared" si="20"/>
        <v>0</v>
      </c>
      <c r="AH210" s="5">
        <f t="shared" si="20"/>
        <v>0</v>
      </c>
      <c r="AI210" s="5">
        <f t="shared" si="20"/>
        <v>0</v>
      </c>
      <c r="AJ210" s="5">
        <f t="shared" si="20"/>
        <v>0</v>
      </c>
      <c r="AK210" s="5">
        <f t="shared" si="20"/>
        <v>0</v>
      </c>
      <c r="AL210" s="5">
        <f t="shared" si="20"/>
        <v>0</v>
      </c>
      <c r="AM210" s="5">
        <f t="shared" si="20"/>
        <v>0</v>
      </c>
      <c r="AN210" s="5">
        <f t="shared" si="20"/>
        <v>0</v>
      </c>
      <c r="AO210" s="5">
        <f t="shared" si="20"/>
        <v>0</v>
      </c>
      <c r="AP210" s="5">
        <f t="shared" si="20"/>
        <v>0</v>
      </c>
      <c r="AQ210" s="5">
        <f t="shared" si="20"/>
        <v>0</v>
      </c>
      <c r="AR210" s="5">
        <f t="shared" si="20"/>
        <v>0</v>
      </c>
      <c r="AS210" s="5">
        <f t="shared" si="10"/>
        <v>0</v>
      </c>
      <c r="AT210" s="5">
        <f t="shared" si="21"/>
        <v>0</v>
      </c>
      <c r="AU210" s="5">
        <f t="shared" si="21"/>
        <v>0</v>
      </c>
      <c r="AV210" s="5">
        <f t="shared" si="21"/>
        <v>0</v>
      </c>
      <c r="AW210" s="5">
        <f t="shared" si="21"/>
        <v>0</v>
      </c>
      <c r="AX210" s="5">
        <f t="shared" si="21"/>
        <v>0</v>
      </c>
      <c r="AY210" s="5">
        <f t="shared" si="21"/>
        <v>0</v>
      </c>
      <c r="AZ210" s="5">
        <f t="shared" si="21"/>
        <v>0</v>
      </c>
      <c r="BA210" s="5">
        <f t="shared" si="21"/>
        <v>0</v>
      </c>
      <c r="BB210" s="5">
        <f t="shared" si="21"/>
        <v>0</v>
      </c>
      <c r="BC210" s="5">
        <f t="shared" si="21"/>
        <v>0</v>
      </c>
      <c r="BD210" s="5"/>
      <c r="BE210" s="5"/>
      <c r="BF210" s="5"/>
      <c r="BG210" s="5"/>
      <c r="BH210" s="5"/>
      <c r="BI210" s="5"/>
      <c r="BJ210" s="5"/>
    </row>
    <row r="211" spans="2:62" hidden="1">
      <c r="B211">
        <f t="shared" si="22"/>
        <v>640</v>
      </c>
      <c r="C211" t="str">
        <f t="shared" si="22"/>
        <v>DESHERBAT</v>
      </c>
      <c r="D211" t="str">
        <f t="shared" si="22"/>
        <v>Desherbat manual 2,5h/1.000 m2</v>
      </c>
      <c r="E211" s="82">
        <f t="shared" si="22"/>
        <v>2500</v>
      </c>
      <c r="F211" s="5">
        <f t="shared" si="20"/>
        <v>0</v>
      </c>
      <c r="G211" s="5">
        <f t="shared" si="20"/>
        <v>0</v>
      </c>
      <c r="H211" s="5">
        <f t="shared" si="20"/>
        <v>0</v>
      </c>
      <c r="I211" s="5">
        <f t="shared" si="20"/>
        <v>0</v>
      </c>
      <c r="J211" s="5">
        <f t="shared" si="20"/>
        <v>0</v>
      </c>
      <c r="K211" s="5">
        <f t="shared" si="20"/>
        <v>0</v>
      </c>
      <c r="L211" s="5">
        <f t="shared" si="20"/>
        <v>0</v>
      </c>
      <c r="M211" s="5">
        <f t="shared" si="20"/>
        <v>0</v>
      </c>
      <c r="N211" s="5">
        <f t="shared" si="20"/>
        <v>0</v>
      </c>
      <c r="O211" s="5">
        <f t="shared" si="20"/>
        <v>0</v>
      </c>
      <c r="P211" s="5">
        <f t="shared" si="20"/>
        <v>0</v>
      </c>
      <c r="Q211" s="5">
        <f t="shared" si="20"/>
        <v>0</v>
      </c>
      <c r="R211" s="5">
        <f t="shared" si="20"/>
        <v>0</v>
      </c>
      <c r="S211" s="5">
        <f t="shared" si="20"/>
        <v>0</v>
      </c>
      <c r="T211" s="5">
        <f t="shared" si="20"/>
        <v>0</v>
      </c>
      <c r="U211" s="5">
        <f t="shared" si="20"/>
        <v>0</v>
      </c>
      <c r="V211" s="5">
        <f t="shared" si="20"/>
        <v>0</v>
      </c>
      <c r="W211" s="5">
        <f t="shared" si="20"/>
        <v>0</v>
      </c>
      <c r="X211" s="5">
        <f t="shared" si="20"/>
        <v>0</v>
      </c>
      <c r="Y211" s="5">
        <f t="shared" si="20"/>
        <v>0</v>
      </c>
      <c r="Z211" s="5">
        <f t="shared" si="20"/>
        <v>0</v>
      </c>
      <c r="AA211" s="5">
        <f t="shared" ref="AA211:AR211" si="23">+AA86*AA$49*$E$4/$E211</f>
        <v>0</v>
      </c>
      <c r="AB211" s="5">
        <f t="shared" si="23"/>
        <v>0</v>
      </c>
      <c r="AC211" s="5">
        <f t="shared" si="23"/>
        <v>0</v>
      </c>
      <c r="AD211" s="5">
        <f t="shared" si="23"/>
        <v>0</v>
      </c>
      <c r="AE211" s="5">
        <f t="shared" si="23"/>
        <v>0</v>
      </c>
      <c r="AF211" s="5">
        <f t="shared" si="23"/>
        <v>0</v>
      </c>
      <c r="AG211" s="5">
        <f t="shared" si="23"/>
        <v>0</v>
      </c>
      <c r="AH211" s="5">
        <f t="shared" si="23"/>
        <v>0</v>
      </c>
      <c r="AI211" s="5">
        <f t="shared" si="23"/>
        <v>0</v>
      </c>
      <c r="AJ211" s="5">
        <f t="shared" si="23"/>
        <v>0</v>
      </c>
      <c r="AK211" s="5">
        <f t="shared" si="23"/>
        <v>0</v>
      </c>
      <c r="AL211" s="5">
        <f t="shared" si="23"/>
        <v>0</v>
      </c>
      <c r="AM211" s="5">
        <f t="shared" si="23"/>
        <v>0</v>
      </c>
      <c r="AN211" s="5">
        <f t="shared" si="23"/>
        <v>0</v>
      </c>
      <c r="AO211" s="5">
        <f t="shared" si="23"/>
        <v>0</v>
      </c>
      <c r="AP211" s="5">
        <f t="shared" si="23"/>
        <v>0</v>
      </c>
      <c r="AQ211" s="5">
        <f t="shared" si="23"/>
        <v>0</v>
      </c>
      <c r="AR211" s="5">
        <f t="shared" si="23"/>
        <v>0</v>
      </c>
      <c r="AS211" s="5">
        <f t="shared" si="10"/>
        <v>0</v>
      </c>
      <c r="AT211" s="5">
        <f t="shared" si="21"/>
        <v>0</v>
      </c>
      <c r="AU211" s="5">
        <f t="shared" si="21"/>
        <v>0</v>
      </c>
      <c r="AV211" s="5">
        <f t="shared" si="21"/>
        <v>0</v>
      </c>
      <c r="AW211" s="5">
        <f t="shared" si="21"/>
        <v>0</v>
      </c>
      <c r="AX211" s="5">
        <f t="shared" si="21"/>
        <v>0</v>
      </c>
      <c r="AY211" s="5">
        <f t="shared" si="21"/>
        <v>0</v>
      </c>
      <c r="AZ211" s="5">
        <f t="shared" si="21"/>
        <v>0</v>
      </c>
      <c r="BA211" s="5">
        <f t="shared" si="21"/>
        <v>0</v>
      </c>
      <c r="BB211" s="5">
        <f t="shared" si="21"/>
        <v>0</v>
      </c>
      <c r="BC211" s="5">
        <f t="shared" si="21"/>
        <v>0</v>
      </c>
      <c r="BD211" s="5"/>
      <c r="BE211" s="5"/>
      <c r="BF211" s="5"/>
      <c r="BG211" s="5"/>
      <c r="BH211" s="5"/>
      <c r="BI211" s="5"/>
      <c r="BJ211" s="5"/>
    </row>
    <row r="212" spans="2:62" hidden="1">
      <c r="B212">
        <f t="shared" si="22"/>
        <v>650</v>
      </c>
      <c r="C212" t="str">
        <f t="shared" si="22"/>
        <v>DESHERBAT</v>
      </c>
      <c r="D212" t="str">
        <f t="shared" si="22"/>
        <v>Desherbat manual 5h/1.000  m2</v>
      </c>
      <c r="E212" s="82">
        <f t="shared" si="22"/>
        <v>2500</v>
      </c>
      <c r="F212" s="5">
        <f t="shared" ref="F212:AR218" si="24">+F87*F$49*$E$4/$E212</f>
        <v>0</v>
      </c>
      <c r="G212" s="5">
        <f t="shared" si="24"/>
        <v>0</v>
      </c>
      <c r="H212" s="5">
        <f t="shared" si="24"/>
        <v>0</v>
      </c>
      <c r="I212" s="5">
        <f t="shared" si="24"/>
        <v>0</v>
      </c>
      <c r="J212" s="5">
        <f t="shared" si="24"/>
        <v>0</v>
      </c>
      <c r="K212" s="5">
        <f t="shared" si="24"/>
        <v>0</v>
      </c>
      <c r="L212" s="5">
        <f t="shared" si="24"/>
        <v>0</v>
      </c>
      <c r="M212" s="5">
        <f t="shared" si="24"/>
        <v>0</v>
      </c>
      <c r="N212" s="5">
        <f t="shared" si="24"/>
        <v>0</v>
      </c>
      <c r="O212" s="5">
        <f t="shared" si="24"/>
        <v>0</v>
      </c>
      <c r="P212" s="5">
        <f t="shared" si="24"/>
        <v>0</v>
      </c>
      <c r="Q212" s="5">
        <f t="shared" si="24"/>
        <v>0</v>
      </c>
      <c r="R212" s="5">
        <f t="shared" si="24"/>
        <v>0</v>
      </c>
      <c r="S212" s="5">
        <f t="shared" si="24"/>
        <v>0</v>
      </c>
      <c r="T212" s="5">
        <f t="shared" si="24"/>
        <v>0</v>
      </c>
      <c r="U212" s="5">
        <f t="shared" si="24"/>
        <v>0</v>
      </c>
      <c r="V212" s="5">
        <f t="shared" si="24"/>
        <v>0</v>
      </c>
      <c r="W212" s="5">
        <f t="shared" si="24"/>
        <v>0</v>
      </c>
      <c r="X212" s="5">
        <f t="shared" si="24"/>
        <v>0</v>
      </c>
      <c r="Y212" s="5">
        <f t="shared" si="24"/>
        <v>0</v>
      </c>
      <c r="Z212" s="5">
        <f t="shared" si="24"/>
        <v>0</v>
      </c>
      <c r="AA212" s="5">
        <f t="shared" si="24"/>
        <v>0</v>
      </c>
      <c r="AB212" s="5">
        <f t="shared" si="24"/>
        <v>0</v>
      </c>
      <c r="AC212" s="5">
        <f t="shared" si="24"/>
        <v>0</v>
      </c>
      <c r="AD212" s="5">
        <f t="shared" si="24"/>
        <v>0</v>
      </c>
      <c r="AE212" s="5">
        <f t="shared" si="24"/>
        <v>0</v>
      </c>
      <c r="AF212" s="5">
        <f t="shared" si="24"/>
        <v>0</v>
      </c>
      <c r="AG212" s="5">
        <f t="shared" si="24"/>
        <v>0</v>
      </c>
      <c r="AH212" s="5">
        <f t="shared" si="24"/>
        <v>0</v>
      </c>
      <c r="AI212" s="5">
        <f t="shared" si="24"/>
        <v>0</v>
      </c>
      <c r="AJ212" s="5">
        <f t="shared" si="24"/>
        <v>0</v>
      </c>
      <c r="AK212" s="5">
        <f t="shared" si="24"/>
        <v>0</v>
      </c>
      <c r="AL212" s="5">
        <f t="shared" si="24"/>
        <v>0</v>
      </c>
      <c r="AM212" s="5">
        <f t="shared" si="24"/>
        <v>0</v>
      </c>
      <c r="AN212" s="5">
        <f t="shared" si="24"/>
        <v>0</v>
      </c>
      <c r="AO212" s="5">
        <f t="shared" si="24"/>
        <v>0</v>
      </c>
      <c r="AP212" s="5">
        <f t="shared" si="24"/>
        <v>0</v>
      </c>
      <c r="AQ212" s="5">
        <f t="shared" si="24"/>
        <v>0</v>
      </c>
      <c r="AR212" s="5">
        <f t="shared" si="24"/>
        <v>0</v>
      </c>
      <c r="AS212" s="5">
        <f t="shared" si="10"/>
        <v>0</v>
      </c>
      <c r="AT212" s="5">
        <f t="shared" si="21"/>
        <v>0</v>
      </c>
      <c r="AU212" s="5">
        <f t="shared" si="21"/>
        <v>0</v>
      </c>
      <c r="AV212" s="5">
        <f t="shared" si="21"/>
        <v>0</v>
      </c>
      <c r="AW212" s="5">
        <f t="shared" si="21"/>
        <v>0</v>
      </c>
      <c r="AX212" s="5">
        <f t="shared" si="21"/>
        <v>0</v>
      </c>
      <c r="AY212" s="5">
        <f t="shared" si="21"/>
        <v>0</v>
      </c>
      <c r="AZ212" s="5">
        <f t="shared" si="21"/>
        <v>0</v>
      </c>
      <c r="BA212" s="5">
        <f t="shared" si="21"/>
        <v>0</v>
      </c>
      <c r="BB212" s="5">
        <f t="shared" si="21"/>
        <v>0</v>
      </c>
      <c r="BC212" s="5">
        <f t="shared" si="21"/>
        <v>0</v>
      </c>
      <c r="BD212" s="5"/>
      <c r="BE212" s="5"/>
      <c r="BF212" s="5"/>
      <c r="BG212" s="5"/>
      <c r="BH212" s="5"/>
      <c r="BI212" s="5"/>
      <c r="BJ212" s="5"/>
    </row>
    <row r="213" spans="2:62" hidden="1">
      <c r="B213">
        <f t="shared" si="22"/>
        <v>660</v>
      </c>
      <c r="C213" t="str">
        <f t="shared" si="22"/>
        <v>DESHERBAT</v>
      </c>
      <c r="D213" t="str">
        <f t="shared" si="22"/>
        <v>Desherbat manual 6,5h/1.000  m2</v>
      </c>
      <c r="E213" s="82">
        <f t="shared" si="22"/>
        <v>2500</v>
      </c>
      <c r="F213" s="5">
        <f t="shared" si="24"/>
        <v>0</v>
      </c>
      <c r="G213" s="5">
        <f t="shared" si="24"/>
        <v>0</v>
      </c>
      <c r="H213" s="5">
        <f t="shared" si="24"/>
        <v>0</v>
      </c>
      <c r="I213" s="5">
        <f t="shared" si="24"/>
        <v>0</v>
      </c>
      <c r="J213" s="5">
        <f t="shared" si="24"/>
        <v>0</v>
      </c>
      <c r="K213" s="5">
        <f t="shared" si="24"/>
        <v>0</v>
      </c>
      <c r="L213" s="5">
        <f t="shared" si="24"/>
        <v>0</v>
      </c>
      <c r="M213" s="5">
        <f t="shared" si="24"/>
        <v>0</v>
      </c>
      <c r="N213" s="5">
        <f t="shared" si="24"/>
        <v>0</v>
      </c>
      <c r="O213" s="5">
        <f t="shared" si="24"/>
        <v>0</v>
      </c>
      <c r="P213" s="5">
        <f t="shared" si="24"/>
        <v>0</v>
      </c>
      <c r="Q213" s="5">
        <f t="shared" si="24"/>
        <v>0</v>
      </c>
      <c r="R213" s="5">
        <f t="shared" si="24"/>
        <v>0</v>
      </c>
      <c r="S213" s="5">
        <f t="shared" si="24"/>
        <v>0</v>
      </c>
      <c r="T213" s="5">
        <f t="shared" si="24"/>
        <v>0</v>
      </c>
      <c r="U213" s="5">
        <f t="shared" si="24"/>
        <v>0</v>
      </c>
      <c r="V213" s="5">
        <f t="shared" si="24"/>
        <v>0</v>
      </c>
      <c r="W213" s="5">
        <f t="shared" si="24"/>
        <v>0</v>
      </c>
      <c r="X213" s="5">
        <f t="shared" si="24"/>
        <v>0</v>
      </c>
      <c r="Y213" s="5">
        <f t="shared" si="24"/>
        <v>0</v>
      </c>
      <c r="Z213" s="5">
        <f t="shared" si="24"/>
        <v>0</v>
      </c>
      <c r="AA213" s="5">
        <f t="shared" si="24"/>
        <v>0</v>
      </c>
      <c r="AB213" s="5">
        <f t="shared" si="24"/>
        <v>0</v>
      </c>
      <c r="AC213" s="5">
        <f t="shared" si="24"/>
        <v>0</v>
      </c>
      <c r="AD213" s="5">
        <f t="shared" si="24"/>
        <v>0</v>
      </c>
      <c r="AE213" s="5">
        <f t="shared" si="24"/>
        <v>0</v>
      </c>
      <c r="AF213" s="5">
        <f t="shared" si="24"/>
        <v>0</v>
      </c>
      <c r="AG213" s="5">
        <f t="shared" si="24"/>
        <v>0</v>
      </c>
      <c r="AH213" s="5">
        <f t="shared" si="24"/>
        <v>0</v>
      </c>
      <c r="AI213" s="5">
        <f t="shared" si="24"/>
        <v>0</v>
      </c>
      <c r="AJ213" s="5">
        <f t="shared" si="24"/>
        <v>0</v>
      </c>
      <c r="AK213" s="5">
        <f t="shared" si="24"/>
        <v>0</v>
      </c>
      <c r="AL213" s="5">
        <f t="shared" si="24"/>
        <v>0</v>
      </c>
      <c r="AM213" s="5">
        <f t="shared" si="24"/>
        <v>0</v>
      </c>
      <c r="AN213" s="5">
        <f t="shared" si="24"/>
        <v>0</v>
      </c>
      <c r="AO213" s="5">
        <f t="shared" si="24"/>
        <v>0</v>
      </c>
      <c r="AP213" s="5">
        <f t="shared" si="24"/>
        <v>0</v>
      </c>
      <c r="AQ213" s="5">
        <f t="shared" si="24"/>
        <v>0</v>
      </c>
      <c r="AR213" s="5">
        <f t="shared" si="24"/>
        <v>0</v>
      </c>
      <c r="AS213" s="5">
        <f t="shared" si="10"/>
        <v>0</v>
      </c>
      <c r="AT213" s="5">
        <f t="shared" si="21"/>
        <v>0</v>
      </c>
      <c r="AU213" s="5">
        <f t="shared" si="21"/>
        <v>0</v>
      </c>
      <c r="AV213" s="5">
        <f t="shared" si="21"/>
        <v>0</v>
      </c>
      <c r="AW213" s="5">
        <f t="shared" si="21"/>
        <v>0</v>
      </c>
      <c r="AX213" s="5">
        <f t="shared" si="21"/>
        <v>0</v>
      </c>
      <c r="AY213" s="5">
        <f t="shared" si="21"/>
        <v>0</v>
      </c>
      <c r="AZ213" s="5">
        <f t="shared" si="21"/>
        <v>0</v>
      </c>
      <c r="BA213" s="5">
        <f t="shared" si="21"/>
        <v>0</v>
      </c>
      <c r="BB213" s="5">
        <f t="shared" si="21"/>
        <v>0</v>
      </c>
      <c r="BC213" s="5">
        <f t="shared" si="21"/>
        <v>0</v>
      </c>
      <c r="BD213" s="5"/>
      <c r="BE213" s="5"/>
      <c r="BF213" s="5"/>
      <c r="BG213" s="5"/>
      <c r="BH213" s="5"/>
      <c r="BI213" s="5"/>
      <c r="BJ213" s="5"/>
    </row>
    <row r="214" spans="2:62" hidden="1">
      <c r="B214">
        <f t="shared" si="22"/>
        <v>670</v>
      </c>
      <c r="C214" t="str">
        <f t="shared" si="22"/>
        <v>DESHERBAT</v>
      </c>
      <c r="D214" t="str">
        <f t="shared" si="22"/>
        <v>Calçar-desherbar</v>
      </c>
      <c r="E214" s="82">
        <f t="shared" si="22"/>
        <v>2500</v>
      </c>
      <c r="F214" s="5">
        <f t="shared" si="24"/>
        <v>0</v>
      </c>
      <c r="G214" s="5">
        <f t="shared" si="24"/>
        <v>0</v>
      </c>
      <c r="H214" s="5">
        <f t="shared" si="24"/>
        <v>0</v>
      </c>
      <c r="I214" s="5">
        <f t="shared" si="24"/>
        <v>0</v>
      </c>
      <c r="J214" s="5">
        <f t="shared" si="24"/>
        <v>0</v>
      </c>
      <c r="K214" s="5">
        <f t="shared" si="24"/>
        <v>0</v>
      </c>
      <c r="L214" s="5">
        <f t="shared" si="24"/>
        <v>0</v>
      </c>
      <c r="M214" s="5">
        <f t="shared" si="24"/>
        <v>0</v>
      </c>
      <c r="N214" s="5">
        <f t="shared" si="24"/>
        <v>0</v>
      </c>
      <c r="O214" s="5">
        <f t="shared" si="24"/>
        <v>0</v>
      </c>
      <c r="P214" s="5">
        <f t="shared" si="24"/>
        <v>0</v>
      </c>
      <c r="Q214" s="5">
        <f t="shared" si="24"/>
        <v>0</v>
      </c>
      <c r="R214" s="5">
        <f t="shared" si="24"/>
        <v>0</v>
      </c>
      <c r="S214" s="5">
        <f t="shared" si="24"/>
        <v>0</v>
      </c>
      <c r="T214" s="5">
        <f t="shared" si="24"/>
        <v>0</v>
      </c>
      <c r="U214" s="5">
        <f t="shared" si="24"/>
        <v>0</v>
      </c>
      <c r="V214" s="5">
        <f t="shared" si="24"/>
        <v>0</v>
      </c>
      <c r="W214" s="5">
        <f t="shared" si="24"/>
        <v>0</v>
      </c>
      <c r="X214" s="5">
        <f t="shared" si="24"/>
        <v>0</v>
      </c>
      <c r="Y214" s="5">
        <f t="shared" si="24"/>
        <v>0</v>
      </c>
      <c r="Z214" s="5">
        <f t="shared" si="24"/>
        <v>0</v>
      </c>
      <c r="AA214" s="5">
        <f t="shared" si="24"/>
        <v>0</v>
      </c>
      <c r="AB214" s="5">
        <f t="shared" si="24"/>
        <v>0</v>
      </c>
      <c r="AC214" s="5">
        <f t="shared" si="24"/>
        <v>0</v>
      </c>
      <c r="AD214" s="5">
        <f t="shared" si="24"/>
        <v>0</v>
      </c>
      <c r="AE214" s="5">
        <f t="shared" si="24"/>
        <v>0</v>
      </c>
      <c r="AF214" s="5">
        <f t="shared" si="24"/>
        <v>0</v>
      </c>
      <c r="AG214" s="5">
        <f t="shared" si="24"/>
        <v>0</v>
      </c>
      <c r="AH214" s="5">
        <f t="shared" si="24"/>
        <v>0</v>
      </c>
      <c r="AI214" s="5">
        <f t="shared" si="24"/>
        <v>0</v>
      </c>
      <c r="AJ214" s="5">
        <f t="shared" si="24"/>
        <v>0</v>
      </c>
      <c r="AK214" s="5">
        <f t="shared" si="24"/>
        <v>0</v>
      </c>
      <c r="AL214" s="5">
        <f t="shared" si="24"/>
        <v>0</v>
      </c>
      <c r="AM214" s="5">
        <f t="shared" si="24"/>
        <v>0</v>
      </c>
      <c r="AN214" s="5">
        <f t="shared" si="24"/>
        <v>0</v>
      </c>
      <c r="AO214" s="5">
        <f t="shared" si="24"/>
        <v>0</v>
      </c>
      <c r="AP214" s="5">
        <f t="shared" si="24"/>
        <v>0</v>
      </c>
      <c r="AQ214" s="5">
        <f t="shared" si="24"/>
        <v>0</v>
      </c>
      <c r="AR214" s="5">
        <f t="shared" si="24"/>
        <v>0</v>
      </c>
      <c r="AS214" s="5">
        <f t="shared" si="10"/>
        <v>0</v>
      </c>
      <c r="AT214" s="5">
        <f t="shared" si="21"/>
        <v>0</v>
      </c>
      <c r="AU214" s="5">
        <f t="shared" si="21"/>
        <v>0</v>
      </c>
      <c r="AV214" s="5">
        <f t="shared" si="21"/>
        <v>0</v>
      </c>
      <c r="AW214" s="5">
        <f t="shared" si="21"/>
        <v>0</v>
      </c>
      <c r="AX214" s="5">
        <f t="shared" si="21"/>
        <v>0</v>
      </c>
      <c r="AY214" s="5">
        <f t="shared" si="21"/>
        <v>0</v>
      </c>
      <c r="AZ214" s="5">
        <f t="shared" si="21"/>
        <v>0</v>
      </c>
      <c r="BA214" s="5">
        <f t="shared" si="21"/>
        <v>0</v>
      </c>
      <c r="BB214" s="5">
        <f t="shared" si="21"/>
        <v>0</v>
      </c>
      <c r="BC214" s="5">
        <f t="shared" si="21"/>
        <v>0</v>
      </c>
      <c r="BD214" s="5"/>
      <c r="BE214" s="5"/>
      <c r="BF214" s="5"/>
      <c r="BG214" s="5"/>
      <c r="BH214" s="5"/>
      <c r="BI214" s="5"/>
      <c r="BJ214" s="5"/>
    </row>
    <row r="215" spans="2:62" hidden="1">
      <c r="B215">
        <f t="shared" si="22"/>
        <v>680</v>
      </c>
      <c r="C215" t="str">
        <f t="shared" si="22"/>
        <v>DESHERBAT</v>
      </c>
      <c r="D215" t="str">
        <f t="shared" si="22"/>
        <v>Col·locar plàstic a mà</v>
      </c>
      <c r="E215" s="82">
        <f t="shared" si="22"/>
        <v>2500</v>
      </c>
      <c r="F215" s="5">
        <f t="shared" si="24"/>
        <v>0</v>
      </c>
      <c r="G215" s="5">
        <f t="shared" si="24"/>
        <v>0</v>
      </c>
      <c r="H215" s="5">
        <f t="shared" si="24"/>
        <v>0</v>
      </c>
      <c r="I215" s="5">
        <f t="shared" si="24"/>
        <v>0</v>
      </c>
      <c r="J215" s="5">
        <f t="shared" si="24"/>
        <v>0</v>
      </c>
      <c r="K215" s="5">
        <f t="shared" si="24"/>
        <v>0</v>
      </c>
      <c r="L215" s="5">
        <f t="shared" si="24"/>
        <v>0</v>
      </c>
      <c r="M215" s="5">
        <f t="shared" si="24"/>
        <v>0</v>
      </c>
      <c r="N215" s="5">
        <f t="shared" si="24"/>
        <v>0</v>
      </c>
      <c r="O215" s="5">
        <f t="shared" si="24"/>
        <v>0</v>
      </c>
      <c r="P215" s="5">
        <f t="shared" si="24"/>
        <v>0</v>
      </c>
      <c r="Q215" s="5">
        <f t="shared" si="24"/>
        <v>0</v>
      </c>
      <c r="R215" s="5">
        <f t="shared" si="24"/>
        <v>0</v>
      </c>
      <c r="S215" s="5">
        <f t="shared" si="24"/>
        <v>0</v>
      </c>
      <c r="T215" s="5">
        <f t="shared" si="24"/>
        <v>0</v>
      </c>
      <c r="U215" s="5">
        <f t="shared" si="24"/>
        <v>0</v>
      </c>
      <c r="V215" s="5">
        <f t="shared" si="24"/>
        <v>0</v>
      </c>
      <c r="W215" s="5">
        <f t="shared" si="24"/>
        <v>0</v>
      </c>
      <c r="X215" s="5">
        <f t="shared" si="24"/>
        <v>0</v>
      </c>
      <c r="Y215" s="5">
        <f t="shared" si="24"/>
        <v>0</v>
      </c>
      <c r="Z215" s="5">
        <f t="shared" si="24"/>
        <v>0</v>
      </c>
      <c r="AA215" s="5">
        <f t="shared" si="24"/>
        <v>0</v>
      </c>
      <c r="AB215" s="5">
        <f t="shared" si="24"/>
        <v>0</v>
      </c>
      <c r="AC215" s="5">
        <f t="shared" si="24"/>
        <v>0</v>
      </c>
      <c r="AD215" s="5">
        <f t="shared" si="24"/>
        <v>0</v>
      </c>
      <c r="AE215" s="5">
        <f t="shared" si="24"/>
        <v>0</v>
      </c>
      <c r="AF215" s="5">
        <f t="shared" si="24"/>
        <v>0</v>
      </c>
      <c r="AG215" s="5">
        <f t="shared" si="24"/>
        <v>0</v>
      </c>
      <c r="AH215" s="5">
        <f t="shared" si="24"/>
        <v>0</v>
      </c>
      <c r="AI215" s="5">
        <f t="shared" si="24"/>
        <v>0</v>
      </c>
      <c r="AJ215" s="5">
        <f t="shared" si="24"/>
        <v>0</v>
      </c>
      <c r="AK215" s="5">
        <f t="shared" si="24"/>
        <v>0</v>
      </c>
      <c r="AL215" s="5">
        <f t="shared" si="24"/>
        <v>0</v>
      </c>
      <c r="AM215" s="5">
        <f t="shared" si="24"/>
        <v>0</v>
      </c>
      <c r="AN215" s="5">
        <f t="shared" si="24"/>
        <v>0</v>
      </c>
      <c r="AO215" s="5">
        <f t="shared" si="24"/>
        <v>0</v>
      </c>
      <c r="AP215" s="5">
        <f t="shared" si="24"/>
        <v>0</v>
      </c>
      <c r="AQ215" s="5">
        <f t="shared" si="24"/>
        <v>0</v>
      </c>
      <c r="AR215" s="5">
        <f t="shared" si="24"/>
        <v>0</v>
      </c>
      <c r="AS215" s="5">
        <f t="shared" si="10"/>
        <v>0</v>
      </c>
      <c r="AT215" s="5">
        <f t="shared" si="21"/>
        <v>0</v>
      </c>
      <c r="AU215" s="5">
        <f t="shared" si="21"/>
        <v>0</v>
      </c>
      <c r="AV215" s="5">
        <f t="shared" si="21"/>
        <v>0</v>
      </c>
      <c r="AW215" s="5">
        <f t="shared" si="21"/>
        <v>0</v>
      </c>
      <c r="AX215" s="5">
        <f t="shared" si="21"/>
        <v>0</v>
      </c>
      <c r="AY215" s="5">
        <f t="shared" si="21"/>
        <v>0</v>
      </c>
      <c r="AZ215" s="5">
        <f t="shared" si="21"/>
        <v>0</v>
      </c>
      <c r="BA215" s="5">
        <f t="shared" si="21"/>
        <v>0</v>
      </c>
      <c r="BB215" s="5">
        <f t="shared" si="21"/>
        <v>0</v>
      </c>
      <c r="BC215" s="5">
        <f t="shared" si="21"/>
        <v>0</v>
      </c>
      <c r="BD215" s="5"/>
      <c r="BE215" s="5"/>
      <c r="BF215" s="5"/>
      <c r="BG215" s="5"/>
      <c r="BH215" s="5"/>
      <c r="BI215" s="5"/>
      <c r="BJ215" s="5"/>
    </row>
    <row r="216" spans="2:62" hidden="1">
      <c r="B216">
        <f t="shared" si="22"/>
        <v>710</v>
      </c>
      <c r="C216" t="str">
        <f t="shared" si="22"/>
        <v xml:space="preserve">ALTRES OPERACIONS </v>
      </c>
      <c r="D216" t="str">
        <f t="shared" si="22"/>
        <v>Clavar i lligar canyes manual</v>
      </c>
      <c r="E216" s="82">
        <f t="shared" si="22"/>
        <v>2500</v>
      </c>
      <c r="F216" s="5">
        <f t="shared" si="24"/>
        <v>0</v>
      </c>
      <c r="G216" s="5">
        <f t="shared" si="24"/>
        <v>0</v>
      </c>
      <c r="H216" s="5">
        <f t="shared" si="24"/>
        <v>0</v>
      </c>
      <c r="I216" s="5">
        <f t="shared" si="24"/>
        <v>0</v>
      </c>
      <c r="J216" s="5">
        <f t="shared" si="24"/>
        <v>0</v>
      </c>
      <c r="K216" s="5">
        <f t="shared" si="24"/>
        <v>0</v>
      </c>
      <c r="L216" s="5">
        <f t="shared" si="24"/>
        <v>0</v>
      </c>
      <c r="M216" s="5">
        <f t="shared" si="24"/>
        <v>0</v>
      </c>
      <c r="N216" s="5">
        <f t="shared" si="24"/>
        <v>0</v>
      </c>
      <c r="O216" s="5">
        <f t="shared" si="24"/>
        <v>0</v>
      </c>
      <c r="P216" s="5">
        <f t="shared" si="24"/>
        <v>0</v>
      </c>
      <c r="Q216" s="5">
        <f t="shared" si="24"/>
        <v>0</v>
      </c>
      <c r="R216" s="5">
        <f t="shared" si="24"/>
        <v>0</v>
      </c>
      <c r="S216" s="5">
        <f t="shared" si="24"/>
        <v>0</v>
      </c>
      <c r="T216" s="5">
        <f t="shared" si="24"/>
        <v>0</v>
      </c>
      <c r="U216" s="5">
        <f t="shared" si="24"/>
        <v>0</v>
      </c>
      <c r="V216" s="5">
        <f t="shared" si="24"/>
        <v>0</v>
      </c>
      <c r="W216" s="5">
        <f t="shared" si="24"/>
        <v>0</v>
      </c>
      <c r="X216" s="5">
        <f t="shared" si="24"/>
        <v>0</v>
      </c>
      <c r="Y216" s="5">
        <f t="shared" si="24"/>
        <v>0</v>
      </c>
      <c r="Z216" s="5">
        <f t="shared" si="24"/>
        <v>0</v>
      </c>
      <c r="AA216" s="5">
        <f t="shared" si="24"/>
        <v>0</v>
      </c>
      <c r="AB216" s="5">
        <f t="shared" si="24"/>
        <v>0</v>
      </c>
      <c r="AC216" s="5">
        <f t="shared" si="24"/>
        <v>0</v>
      </c>
      <c r="AD216" s="5">
        <f t="shared" si="24"/>
        <v>0</v>
      </c>
      <c r="AE216" s="5">
        <f t="shared" si="24"/>
        <v>0</v>
      </c>
      <c r="AF216" s="5">
        <f t="shared" si="24"/>
        <v>0</v>
      </c>
      <c r="AG216" s="5">
        <f t="shared" si="24"/>
        <v>0</v>
      </c>
      <c r="AH216" s="5">
        <f t="shared" si="24"/>
        <v>0</v>
      </c>
      <c r="AI216" s="5">
        <f t="shared" si="24"/>
        <v>0</v>
      </c>
      <c r="AJ216" s="5">
        <f t="shared" si="24"/>
        <v>0</v>
      </c>
      <c r="AK216" s="5">
        <f t="shared" si="24"/>
        <v>0</v>
      </c>
      <c r="AL216" s="5">
        <f t="shared" si="24"/>
        <v>0</v>
      </c>
      <c r="AM216" s="5">
        <f t="shared" si="24"/>
        <v>0</v>
      </c>
      <c r="AN216" s="5">
        <f t="shared" si="24"/>
        <v>0</v>
      </c>
      <c r="AO216" s="5">
        <f t="shared" si="24"/>
        <v>0</v>
      </c>
      <c r="AP216" s="5">
        <f t="shared" si="24"/>
        <v>0</v>
      </c>
      <c r="AQ216" s="5">
        <f t="shared" si="24"/>
        <v>0</v>
      </c>
      <c r="AR216" s="5">
        <f t="shared" si="24"/>
        <v>0</v>
      </c>
      <c r="AS216" s="5">
        <f t="shared" si="10"/>
        <v>0</v>
      </c>
      <c r="AT216" s="5">
        <f t="shared" si="21"/>
        <v>0</v>
      </c>
      <c r="AU216" s="5">
        <f t="shared" si="21"/>
        <v>0</v>
      </c>
      <c r="AV216" s="5">
        <f t="shared" si="21"/>
        <v>0</v>
      </c>
      <c r="AW216" s="5">
        <f t="shared" si="21"/>
        <v>0</v>
      </c>
      <c r="AX216" s="5">
        <f t="shared" si="21"/>
        <v>0</v>
      </c>
      <c r="AY216" s="5">
        <f t="shared" si="21"/>
        <v>0</v>
      </c>
      <c r="AZ216" s="5">
        <f t="shared" si="21"/>
        <v>0</v>
      </c>
      <c r="BA216" s="5">
        <f t="shared" si="21"/>
        <v>0</v>
      </c>
      <c r="BB216" s="5">
        <f t="shared" si="21"/>
        <v>0</v>
      </c>
      <c r="BC216" s="5">
        <f t="shared" si="21"/>
        <v>0</v>
      </c>
      <c r="BD216" s="5"/>
      <c r="BE216" s="5"/>
      <c r="BF216" s="5"/>
      <c r="BG216" s="5"/>
      <c r="BH216" s="5"/>
      <c r="BI216" s="5"/>
      <c r="BJ216" s="5"/>
    </row>
    <row r="217" spans="2:62" hidden="1">
      <c r="B217">
        <f t="shared" si="22"/>
        <v>720</v>
      </c>
      <c r="C217" t="str">
        <f t="shared" si="22"/>
        <v xml:space="preserve">ALTRES OPERACIONS </v>
      </c>
      <c r="D217" t="str">
        <f t="shared" si="22"/>
        <v>Esporgar i lligar tomaqueres</v>
      </c>
      <c r="E217" s="82">
        <f t="shared" si="22"/>
        <v>2500</v>
      </c>
      <c r="F217" s="5">
        <f t="shared" si="24"/>
        <v>0</v>
      </c>
      <c r="G217" s="5">
        <f t="shared" si="24"/>
        <v>0</v>
      </c>
      <c r="H217" s="5">
        <f t="shared" si="24"/>
        <v>0</v>
      </c>
      <c r="I217" s="5">
        <f t="shared" si="24"/>
        <v>0</v>
      </c>
      <c r="J217" s="5">
        <f t="shared" si="24"/>
        <v>0</v>
      </c>
      <c r="K217" s="5">
        <f t="shared" si="24"/>
        <v>0</v>
      </c>
      <c r="L217" s="5">
        <f t="shared" si="24"/>
        <v>0</v>
      </c>
      <c r="M217" s="5">
        <f t="shared" si="24"/>
        <v>0</v>
      </c>
      <c r="N217" s="5">
        <f t="shared" si="24"/>
        <v>0</v>
      </c>
      <c r="O217" s="5">
        <f t="shared" si="24"/>
        <v>0</v>
      </c>
      <c r="P217" s="5">
        <f t="shared" si="24"/>
        <v>0</v>
      </c>
      <c r="Q217" s="5">
        <f t="shared" si="24"/>
        <v>0</v>
      </c>
      <c r="R217" s="5">
        <f t="shared" si="24"/>
        <v>0</v>
      </c>
      <c r="S217" s="5">
        <f t="shared" si="24"/>
        <v>0</v>
      </c>
      <c r="T217" s="5">
        <f t="shared" si="24"/>
        <v>0</v>
      </c>
      <c r="U217" s="5">
        <f t="shared" si="24"/>
        <v>0</v>
      </c>
      <c r="V217" s="5">
        <f t="shared" si="24"/>
        <v>0</v>
      </c>
      <c r="W217" s="5">
        <f t="shared" si="24"/>
        <v>0</v>
      </c>
      <c r="X217" s="5">
        <f t="shared" si="24"/>
        <v>0</v>
      </c>
      <c r="Y217" s="5">
        <f t="shared" si="24"/>
        <v>0</v>
      </c>
      <c r="Z217" s="5">
        <f t="shared" si="24"/>
        <v>0</v>
      </c>
      <c r="AA217" s="5">
        <f t="shared" si="24"/>
        <v>0</v>
      </c>
      <c r="AB217" s="5">
        <f t="shared" si="24"/>
        <v>0</v>
      </c>
      <c r="AC217" s="5">
        <f t="shared" si="24"/>
        <v>0</v>
      </c>
      <c r="AD217" s="5">
        <f t="shared" si="24"/>
        <v>0</v>
      </c>
      <c r="AE217" s="5">
        <f t="shared" si="24"/>
        <v>0</v>
      </c>
      <c r="AF217" s="5">
        <f t="shared" si="24"/>
        <v>0</v>
      </c>
      <c r="AG217" s="5">
        <f t="shared" si="24"/>
        <v>0</v>
      </c>
      <c r="AH217" s="5">
        <f t="shared" si="24"/>
        <v>0</v>
      </c>
      <c r="AI217" s="5">
        <f t="shared" si="24"/>
        <v>0</v>
      </c>
      <c r="AJ217" s="5">
        <f t="shared" si="24"/>
        <v>0</v>
      </c>
      <c r="AK217" s="5">
        <f t="shared" si="24"/>
        <v>0</v>
      </c>
      <c r="AL217" s="5">
        <f t="shared" si="24"/>
        <v>0</v>
      </c>
      <c r="AM217" s="5">
        <f t="shared" si="24"/>
        <v>0</v>
      </c>
      <c r="AN217" s="5">
        <f t="shared" si="24"/>
        <v>0</v>
      </c>
      <c r="AO217" s="5">
        <f t="shared" si="24"/>
        <v>0</v>
      </c>
      <c r="AP217" s="5">
        <f t="shared" si="24"/>
        <v>0</v>
      </c>
      <c r="AQ217" s="5">
        <f t="shared" si="24"/>
        <v>0</v>
      </c>
      <c r="AR217" s="5">
        <f t="shared" si="24"/>
        <v>0</v>
      </c>
      <c r="AS217" s="5">
        <f t="shared" si="10"/>
        <v>0</v>
      </c>
      <c r="AT217" s="5">
        <f t="shared" si="21"/>
        <v>0</v>
      </c>
      <c r="AU217" s="5">
        <f t="shared" si="21"/>
        <v>0</v>
      </c>
      <c r="AV217" s="5">
        <f t="shared" si="21"/>
        <v>0</v>
      </c>
      <c r="AW217" s="5">
        <f t="shared" si="21"/>
        <v>0</v>
      </c>
      <c r="AX217" s="5">
        <f t="shared" si="21"/>
        <v>0</v>
      </c>
      <c r="AY217" s="5">
        <f t="shared" si="21"/>
        <v>0</v>
      </c>
      <c r="AZ217" s="5">
        <f t="shared" si="21"/>
        <v>0</v>
      </c>
      <c r="BA217" s="5">
        <f t="shared" si="21"/>
        <v>0</v>
      </c>
      <c r="BB217" s="5">
        <f t="shared" si="21"/>
        <v>0</v>
      </c>
      <c r="BC217" s="5">
        <f t="shared" si="21"/>
        <v>0</v>
      </c>
      <c r="BD217" s="5"/>
      <c r="BE217" s="5"/>
      <c r="BF217" s="5"/>
      <c r="BG217" s="5"/>
      <c r="BH217" s="5"/>
      <c r="BI217" s="5"/>
      <c r="BJ217" s="5"/>
    </row>
    <row r="218" spans="2:62" hidden="1">
      <c r="B218">
        <f t="shared" si="22"/>
        <v>730</v>
      </c>
      <c r="C218" t="str">
        <f t="shared" si="22"/>
        <v xml:space="preserve">ALTRES OPERACIONS </v>
      </c>
      <c r="D218" t="str">
        <f t="shared" si="22"/>
        <v>Renda de la terra</v>
      </c>
      <c r="E218" s="82">
        <f t="shared" si="22"/>
        <v>2500</v>
      </c>
      <c r="F218" s="5">
        <f t="shared" si="24"/>
        <v>0</v>
      </c>
      <c r="G218" s="5">
        <f t="shared" si="24"/>
        <v>0</v>
      </c>
      <c r="H218" s="5">
        <f t="shared" si="24"/>
        <v>0</v>
      </c>
      <c r="I218" s="5">
        <f t="shared" si="24"/>
        <v>0</v>
      </c>
      <c r="J218" s="5">
        <f t="shared" si="24"/>
        <v>0</v>
      </c>
      <c r="K218" s="5">
        <f t="shared" si="24"/>
        <v>0</v>
      </c>
      <c r="L218" s="5">
        <f t="shared" si="24"/>
        <v>0</v>
      </c>
      <c r="M218" s="5">
        <f t="shared" si="24"/>
        <v>0</v>
      </c>
      <c r="N218" s="5">
        <f t="shared" si="24"/>
        <v>0</v>
      </c>
      <c r="O218" s="5">
        <f t="shared" si="24"/>
        <v>0</v>
      </c>
      <c r="P218" s="5">
        <f t="shared" si="24"/>
        <v>0</v>
      </c>
      <c r="Q218" s="5">
        <f t="shared" si="24"/>
        <v>0</v>
      </c>
      <c r="R218" s="5">
        <f t="shared" si="24"/>
        <v>0</v>
      </c>
      <c r="S218" s="5">
        <f t="shared" si="24"/>
        <v>0</v>
      </c>
      <c r="T218" s="5">
        <f t="shared" si="24"/>
        <v>0</v>
      </c>
      <c r="U218" s="5">
        <f t="shared" si="24"/>
        <v>0</v>
      </c>
      <c r="V218" s="5">
        <f t="shared" si="24"/>
        <v>0</v>
      </c>
      <c r="W218" s="5">
        <f t="shared" si="24"/>
        <v>0</v>
      </c>
      <c r="X218" s="5">
        <f t="shared" si="24"/>
        <v>0</v>
      </c>
      <c r="Y218" s="5">
        <f t="shared" si="24"/>
        <v>0</v>
      </c>
      <c r="Z218" s="5">
        <f t="shared" si="24"/>
        <v>0</v>
      </c>
      <c r="AA218" s="5">
        <f t="shared" ref="AA218:AR218" si="25">+AA93*AA$49*$E$4/$E218</f>
        <v>0</v>
      </c>
      <c r="AB218" s="5">
        <f t="shared" si="25"/>
        <v>0</v>
      </c>
      <c r="AC218" s="5">
        <f t="shared" si="25"/>
        <v>0</v>
      </c>
      <c r="AD218" s="5">
        <f t="shared" si="25"/>
        <v>0</v>
      </c>
      <c r="AE218" s="5">
        <f t="shared" si="25"/>
        <v>0</v>
      </c>
      <c r="AF218" s="5">
        <f t="shared" si="25"/>
        <v>0</v>
      </c>
      <c r="AG218" s="5">
        <f t="shared" si="25"/>
        <v>0</v>
      </c>
      <c r="AH218" s="5">
        <f t="shared" si="25"/>
        <v>0</v>
      </c>
      <c r="AI218" s="5">
        <f t="shared" si="25"/>
        <v>0</v>
      </c>
      <c r="AJ218" s="5">
        <f t="shared" si="25"/>
        <v>0</v>
      </c>
      <c r="AK218" s="5">
        <f t="shared" si="25"/>
        <v>0</v>
      </c>
      <c r="AL218" s="5">
        <f t="shared" si="25"/>
        <v>0</v>
      </c>
      <c r="AM218" s="5">
        <f t="shared" si="25"/>
        <v>0</v>
      </c>
      <c r="AN218" s="5">
        <f t="shared" si="25"/>
        <v>0</v>
      </c>
      <c r="AO218" s="5">
        <f t="shared" si="25"/>
        <v>0</v>
      </c>
      <c r="AP218" s="5">
        <f t="shared" si="25"/>
        <v>0</v>
      </c>
      <c r="AQ218" s="5">
        <f t="shared" si="25"/>
        <v>0</v>
      </c>
      <c r="AR218" s="5">
        <f t="shared" si="25"/>
        <v>0</v>
      </c>
      <c r="AS218" s="5">
        <f t="shared" si="10"/>
        <v>0</v>
      </c>
      <c r="AT218" s="5">
        <f t="shared" si="21"/>
        <v>0</v>
      </c>
      <c r="AU218" s="5">
        <f t="shared" si="21"/>
        <v>0</v>
      </c>
      <c r="AV218" s="5">
        <f t="shared" si="21"/>
        <v>0</v>
      </c>
      <c r="AW218" s="5">
        <f t="shared" si="21"/>
        <v>0</v>
      </c>
      <c r="AX218" s="5">
        <f t="shared" si="21"/>
        <v>0</v>
      </c>
      <c r="AY218" s="5">
        <f t="shared" si="21"/>
        <v>0</v>
      </c>
      <c r="AZ218" s="5">
        <f t="shared" si="21"/>
        <v>0</v>
      </c>
      <c r="BA218" s="5">
        <f t="shared" si="21"/>
        <v>0</v>
      </c>
      <c r="BB218" s="5">
        <f t="shared" si="21"/>
        <v>0</v>
      </c>
      <c r="BC218" s="5">
        <f t="shared" si="21"/>
        <v>0</v>
      </c>
      <c r="BD218" s="5"/>
      <c r="BE218" s="5"/>
      <c r="BF218" s="5"/>
      <c r="BG218" s="5"/>
      <c r="BH218" s="5"/>
      <c r="BI218" s="5"/>
      <c r="BJ218" s="5"/>
    </row>
    <row r="219" spans="2:62" hidden="1">
      <c r="B219">
        <f t="shared" si="22"/>
        <v>810</v>
      </c>
      <c r="C219" t="str">
        <f t="shared" si="22"/>
        <v>RECOL.LECCIÓ</v>
      </c>
      <c r="D219" t="str">
        <f t="shared" si="22"/>
        <v>Recol.lecció col</v>
      </c>
      <c r="E219" s="82">
        <f t="shared" si="22"/>
        <v>2500</v>
      </c>
      <c r="F219" s="5">
        <f t="shared" ref="F219:AR225" si="26">+F94*F$49*$E$4/$E219</f>
        <v>0</v>
      </c>
      <c r="G219" s="5">
        <f t="shared" si="26"/>
        <v>0</v>
      </c>
      <c r="H219" s="5">
        <f t="shared" si="26"/>
        <v>0</v>
      </c>
      <c r="I219" s="5">
        <f t="shared" si="26"/>
        <v>0</v>
      </c>
      <c r="J219" s="5">
        <f t="shared" si="26"/>
        <v>0</v>
      </c>
      <c r="K219" s="5">
        <f t="shared" si="26"/>
        <v>0</v>
      </c>
      <c r="L219" s="5">
        <f t="shared" si="26"/>
        <v>0</v>
      </c>
      <c r="M219" s="5">
        <f t="shared" si="26"/>
        <v>0</v>
      </c>
      <c r="N219" s="5">
        <f t="shared" si="26"/>
        <v>0</v>
      </c>
      <c r="O219" s="5">
        <f t="shared" si="26"/>
        <v>0</v>
      </c>
      <c r="P219" s="5">
        <f t="shared" si="26"/>
        <v>0</v>
      </c>
      <c r="Q219" s="5">
        <f t="shared" si="26"/>
        <v>0</v>
      </c>
      <c r="R219" s="5">
        <f t="shared" si="26"/>
        <v>0</v>
      </c>
      <c r="S219" s="5">
        <f t="shared" si="26"/>
        <v>0</v>
      </c>
      <c r="T219" s="5">
        <f t="shared" si="26"/>
        <v>0</v>
      </c>
      <c r="U219" s="5">
        <f t="shared" si="26"/>
        <v>0</v>
      </c>
      <c r="V219" s="5">
        <f t="shared" si="26"/>
        <v>0</v>
      </c>
      <c r="W219" s="5">
        <f t="shared" si="26"/>
        <v>0</v>
      </c>
      <c r="X219" s="5">
        <f t="shared" si="26"/>
        <v>0</v>
      </c>
      <c r="Y219" s="5">
        <f t="shared" si="26"/>
        <v>0</v>
      </c>
      <c r="Z219" s="5">
        <f t="shared" si="26"/>
        <v>0</v>
      </c>
      <c r="AA219" s="5">
        <f t="shared" si="26"/>
        <v>0</v>
      </c>
      <c r="AB219" s="5">
        <f t="shared" si="26"/>
        <v>0</v>
      </c>
      <c r="AC219" s="5">
        <f t="shared" si="26"/>
        <v>0</v>
      </c>
      <c r="AD219" s="5">
        <f t="shared" si="26"/>
        <v>0</v>
      </c>
      <c r="AE219" s="5">
        <f t="shared" si="26"/>
        <v>0</v>
      </c>
      <c r="AF219" s="5">
        <f t="shared" si="26"/>
        <v>0</v>
      </c>
      <c r="AG219" s="5">
        <f t="shared" si="26"/>
        <v>0</v>
      </c>
      <c r="AH219" s="5">
        <f t="shared" si="26"/>
        <v>0</v>
      </c>
      <c r="AI219" s="5">
        <f t="shared" si="26"/>
        <v>0</v>
      </c>
      <c r="AJ219" s="5">
        <f t="shared" si="26"/>
        <v>0</v>
      </c>
      <c r="AK219" s="5">
        <f t="shared" si="26"/>
        <v>0</v>
      </c>
      <c r="AL219" s="5">
        <f t="shared" si="26"/>
        <v>0</v>
      </c>
      <c r="AM219" s="5">
        <f t="shared" si="26"/>
        <v>0</v>
      </c>
      <c r="AN219" s="5">
        <f t="shared" si="26"/>
        <v>0</v>
      </c>
      <c r="AO219" s="5">
        <f t="shared" si="26"/>
        <v>0</v>
      </c>
      <c r="AP219" s="5">
        <f t="shared" si="26"/>
        <v>0</v>
      </c>
      <c r="AQ219" s="5">
        <f t="shared" si="26"/>
        <v>0</v>
      </c>
      <c r="AR219" s="5">
        <f t="shared" si="26"/>
        <v>0</v>
      </c>
      <c r="AS219" s="5">
        <f t="shared" si="10"/>
        <v>0</v>
      </c>
      <c r="AT219" s="5">
        <f t="shared" si="21"/>
        <v>0</v>
      </c>
      <c r="AU219" s="5">
        <f t="shared" si="21"/>
        <v>0</v>
      </c>
      <c r="AV219" s="5">
        <f t="shared" si="21"/>
        <v>0</v>
      </c>
      <c r="AW219" s="5">
        <f t="shared" si="21"/>
        <v>0</v>
      </c>
      <c r="AX219" s="5">
        <f t="shared" si="21"/>
        <v>0</v>
      </c>
      <c r="AY219" s="5">
        <f t="shared" si="21"/>
        <v>0</v>
      </c>
      <c r="AZ219" s="5">
        <f t="shared" si="21"/>
        <v>0</v>
      </c>
      <c r="BA219" s="5">
        <f t="shared" si="21"/>
        <v>0</v>
      </c>
      <c r="BB219" s="5">
        <f t="shared" si="21"/>
        <v>0</v>
      </c>
      <c r="BC219" s="5">
        <f t="shared" si="21"/>
        <v>0</v>
      </c>
      <c r="BD219" s="5"/>
      <c r="BE219" s="5"/>
      <c r="BF219" s="5"/>
      <c r="BG219" s="5"/>
      <c r="BH219" s="5"/>
      <c r="BI219" s="5"/>
      <c r="BJ219" s="5"/>
    </row>
    <row r="220" spans="2:62" hidden="1">
      <c r="B220">
        <f t="shared" si="22"/>
        <v>820</v>
      </c>
      <c r="C220" t="str">
        <f t="shared" si="22"/>
        <v>RECOL.LECCIÓ</v>
      </c>
      <c r="D220" t="str">
        <f t="shared" si="22"/>
        <v>Recol.lecció bròcoli</v>
      </c>
      <c r="E220" s="82">
        <f t="shared" si="22"/>
        <v>2500</v>
      </c>
      <c r="F220" s="5">
        <f t="shared" si="26"/>
        <v>0</v>
      </c>
      <c r="G220" s="5">
        <f t="shared" si="26"/>
        <v>0</v>
      </c>
      <c r="H220" s="5">
        <f t="shared" si="26"/>
        <v>0</v>
      </c>
      <c r="I220" s="5">
        <f t="shared" si="26"/>
        <v>0</v>
      </c>
      <c r="J220" s="5">
        <f t="shared" si="26"/>
        <v>0</v>
      </c>
      <c r="K220" s="5">
        <f t="shared" si="26"/>
        <v>0</v>
      </c>
      <c r="L220" s="5">
        <f t="shared" si="26"/>
        <v>0</v>
      </c>
      <c r="M220" s="5">
        <f t="shared" si="26"/>
        <v>0</v>
      </c>
      <c r="N220" s="5">
        <f t="shared" si="26"/>
        <v>0</v>
      </c>
      <c r="O220" s="5">
        <f t="shared" si="26"/>
        <v>0</v>
      </c>
      <c r="P220" s="5">
        <f t="shared" si="26"/>
        <v>0</v>
      </c>
      <c r="Q220" s="5">
        <f t="shared" si="26"/>
        <v>0</v>
      </c>
      <c r="R220" s="5">
        <f t="shared" si="26"/>
        <v>0</v>
      </c>
      <c r="S220" s="5">
        <f t="shared" si="26"/>
        <v>0</v>
      </c>
      <c r="T220" s="5">
        <f t="shared" si="26"/>
        <v>0</v>
      </c>
      <c r="U220" s="5">
        <f t="shared" si="26"/>
        <v>0</v>
      </c>
      <c r="V220" s="5">
        <f t="shared" si="26"/>
        <v>0</v>
      </c>
      <c r="W220" s="5">
        <f t="shared" si="26"/>
        <v>0</v>
      </c>
      <c r="X220" s="5">
        <f t="shared" si="26"/>
        <v>0</v>
      </c>
      <c r="Y220" s="5">
        <f t="shared" si="26"/>
        <v>0</v>
      </c>
      <c r="Z220" s="5">
        <f t="shared" si="26"/>
        <v>0</v>
      </c>
      <c r="AA220" s="5">
        <f t="shared" si="26"/>
        <v>0</v>
      </c>
      <c r="AB220" s="5">
        <f t="shared" si="26"/>
        <v>0</v>
      </c>
      <c r="AC220" s="5">
        <f t="shared" si="26"/>
        <v>0</v>
      </c>
      <c r="AD220" s="5">
        <f t="shared" si="26"/>
        <v>0</v>
      </c>
      <c r="AE220" s="5">
        <f t="shared" si="26"/>
        <v>0</v>
      </c>
      <c r="AF220" s="5">
        <f t="shared" si="26"/>
        <v>0</v>
      </c>
      <c r="AG220" s="5">
        <f t="shared" si="26"/>
        <v>0</v>
      </c>
      <c r="AH220" s="5">
        <f t="shared" si="26"/>
        <v>0</v>
      </c>
      <c r="AI220" s="5">
        <f t="shared" si="26"/>
        <v>0</v>
      </c>
      <c r="AJ220" s="5">
        <f t="shared" si="26"/>
        <v>0</v>
      </c>
      <c r="AK220" s="5">
        <f t="shared" si="26"/>
        <v>0</v>
      </c>
      <c r="AL220" s="5">
        <f t="shared" si="26"/>
        <v>0</v>
      </c>
      <c r="AM220" s="5">
        <f t="shared" si="26"/>
        <v>0</v>
      </c>
      <c r="AN220" s="5">
        <f t="shared" si="26"/>
        <v>0</v>
      </c>
      <c r="AO220" s="5">
        <f t="shared" si="26"/>
        <v>0</v>
      </c>
      <c r="AP220" s="5">
        <f t="shared" si="26"/>
        <v>0</v>
      </c>
      <c r="AQ220" s="5">
        <f t="shared" si="26"/>
        <v>0</v>
      </c>
      <c r="AR220" s="5">
        <f t="shared" si="26"/>
        <v>0</v>
      </c>
      <c r="AS220" s="5">
        <f t="shared" si="10"/>
        <v>0</v>
      </c>
      <c r="AT220" s="5">
        <f t="shared" si="21"/>
        <v>0</v>
      </c>
      <c r="AU220" s="5">
        <f t="shared" si="21"/>
        <v>0</v>
      </c>
      <c r="AV220" s="5">
        <f t="shared" si="21"/>
        <v>0</v>
      </c>
      <c r="AW220" s="5">
        <f t="shared" si="21"/>
        <v>0</v>
      </c>
      <c r="AX220" s="5">
        <f t="shared" si="21"/>
        <v>0</v>
      </c>
      <c r="AY220" s="5">
        <f t="shared" si="21"/>
        <v>0</v>
      </c>
      <c r="AZ220" s="5">
        <f t="shared" si="21"/>
        <v>0</v>
      </c>
      <c r="BA220" s="5">
        <f t="shared" si="21"/>
        <v>0</v>
      </c>
      <c r="BB220" s="5">
        <f t="shared" si="21"/>
        <v>0</v>
      </c>
      <c r="BC220" s="5">
        <f t="shared" si="21"/>
        <v>0</v>
      </c>
      <c r="BD220" s="5"/>
      <c r="BE220" s="5"/>
      <c r="BF220" s="5"/>
      <c r="BG220" s="5"/>
      <c r="BH220" s="5"/>
      <c r="BI220" s="5"/>
      <c r="BJ220" s="5"/>
    </row>
    <row r="221" spans="2:62" hidden="1">
      <c r="B221">
        <f t="shared" si="22"/>
        <v>830</v>
      </c>
      <c r="C221" t="str">
        <f t="shared" si="22"/>
        <v>RECOL.LECCIÓ</v>
      </c>
      <c r="D221" t="str">
        <f t="shared" si="22"/>
        <v>Recol.lecció calçot</v>
      </c>
      <c r="E221" s="82">
        <f t="shared" si="22"/>
        <v>2500</v>
      </c>
      <c r="F221" s="5">
        <f t="shared" si="26"/>
        <v>0</v>
      </c>
      <c r="G221" s="5">
        <f t="shared" si="26"/>
        <v>0</v>
      </c>
      <c r="H221" s="5">
        <f t="shared" si="26"/>
        <v>0</v>
      </c>
      <c r="I221" s="5">
        <f t="shared" si="26"/>
        <v>0</v>
      </c>
      <c r="J221" s="5">
        <f t="shared" si="26"/>
        <v>0</v>
      </c>
      <c r="K221" s="5">
        <f t="shared" si="26"/>
        <v>0</v>
      </c>
      <c r="L221" s="5">
        <f t="shared" si="26"/>
        <v>0</v>
      </c>
      <c r="M221" s="5">
        <f t="shared" si="26"/>
        <v>0</v>
      </c>
      <c r="N221" s="5">
        <f t="shared" si="26"/>
        <v>0</v>
      </c>
      <c r="O221" s="5">
        <f t="shared" si="26"/>
        <v>0</v>
      </c>
      <c r="P221" s="5">
        <f t="shared" si="26"/>
        <v>0</v>
      </c>
      <c r="Q221" s="5">
        <f t="shared" si="26"/>
        <v>0</v>
      </c>
      <c r="R221" s="5">
        <f t="shared" si="26"/>
        <v>0</v>
      </c>
      <c r="S221" s="5">
        <f t="shared" si="26"/>
        <v>0</v>
      </c>
      <c r="T221" s="5">
        <f t="shared" si="26"/>
        <v>0</v>
      </c>
      <c r="U221" s="5">
        <f t="shared" si="26"/>
        <v>0</v>
      </c>
      <c r="V221" s="5">
        <f t="shared" si="26"/>
        <v>0</v>
      </c>
      <c r="W221" s="5">
        <f t="shared" si="26"/>
        <v>0</v>
      </c>
      <c r="X221" s="5">
        <f t="shared" si="26"/>
        <v>0</v>
      </c>
      <c r="Y221" s="5">
        <f t="shared" si="26"/>
        <v>0</v>
      </c>
      <c r="Z221" s="5">
        <f t="shared" si="26"/>
        <v>0</v>
      </c>
      <c r="AA221" s="5">
        <f t="shared" si="26"/>
        <v>0</v>
      </c>
      <c r="AB221" s="5">
        <f t="shared" si="26"/>
        <v>0</v>
      </c>
      <c r="AC221" s="5">
        <f t="shared" si="26"/>
        <v>0</v>
      </c>
      <c r="AD221" s="5">
        <f t="shared" si="26"/>
        <v>0</v>
      </c>
      <c r="AE221" s="5">
        <f t="shared" si="26"/>
        <v>0</v>
      </c>
      <c r="AF221" s="5">
        <f t="shared" si="26"/>
        <v>0</v>
      </c>
      <c r="AG221" s="5">
        <f t="shared" si="26"/>
        <v>0</v>
      </c>
      <c r="AH221" s="5">
        <f t="shared" si="26"/>
        <v>0</v>
      </c>
      <c r="AI221" s="5">
        <f t="shared" si="26"/>
        <v>0</v>
      </c>
      <c r="AJ221" s="5">
        <f t="shared" si="26"/>
        <v>0</v>
      </c>
      <c r="AK221" s="5">
        <f t="shared" si="26"/>
        <v>0</v>
      </c>
      <c r="AL221" s="5">
        <f t="shared" si="26"/>
        <v>0</v>
      </c>
      <c r="AM221" s="5">
        <f t="shared" si="26"/>
        <v>0</v>
      </c>
      <c r="AN221" s="5">
        <f t="shared" si="26"/>
        <v>0</v>
      </c>
      <c r="AO221" s="5">
        <f t="shared" si="26"/>
        <v>0</v>
      </c>
      <c r="AP221" s="5">
        <f t="shared" si="26"/>
        <v>0</v>
      </c>
      <c r="AQ221" s="5">
        <f t="shared" si="26"/>
        <v>0</v>
      </c>
      <c r="AR221" s="5">
        <f t="shared" si="26"/>
        <v>0</v>
      </c>
      <c r="AS221" s="5">
        <f t="shared" si="10"/>
        <v>0</v>
      </c>
      <c r="AT221" s="5">
        <f t="shared" si="21"/>
        <v>0</v>
      </c>
      <c r="AU221" s="5">
        <f t="shared" si="21"/>
        <v>0</v>
      </c>
      <c r="AV221" s="5">
        <f t="shared" si="21"/>
        <v>0</v>
      </c>
      <c r="AW221" s="5">
        <f t="shared" si="21"/>
        <v>0</v>
      </c>
      <c r="AX221" s="5">
        <f t="shared" si="21"/>
        <v>0</v>
      </c>
      <c r="AY221" s="5">
        <f t="shared" si="21"/>
        <v>0</v>
      </c>
      <c r="AZ221" s="5">
        <f t="shared" si="21"/>
        <v>0</v>
      </c>
      <c r="BA221" s="5">
        <f t="shared" si="21"/>
        <v>0</v>
      </c>
      <c r="BB221" s="5">
        <f t="shared" si="21"/>
        <v>0</v>
      </c>
      <c r="BC221" s="5">
        <f t="shared" si="21"/>
        <v>0</v>
      </c>
      <c r="BD221" s="5"/>
      <c r="BE221" s="5"/>
      <c r="BF221" s="5"/>
      <c r="BG221" s="5"/>
      <c r="BH221" s="5"/>
      <c r="BI221" s="5"/>
      <c r="BJ221" s="5"/>
    </row>
    <row r="222" spans="2:62" hidden="1">
      <c r="B222">
        <f t="shared" si="22"/>
        <v>840</v>
      </c>
      <c r="C222" t="str">
        <f t="shared" si="22"/>
        <v>RECOL.LECCIÓ</v>
      </c>
      <c r="D222" t="str">
        <f t="shared" si="22"/>
        <v>Recol.lecció enciam</v>
      </c>
      <c r="E222" s="82">
        <f t="shared" si="22"/>
        <v>2500</v>
      </c>
      <c r="F222" s="5">
        <f t="shared" si="26"/>
        <v>0</v>
      </c>
      <c r="G222" s="5">
        <f t="shared" si="26"/>
        <v>0</v>
      </c>
      <c r="H222" s="5">
        <f t="shared" si="26"/>
        <v>0</v>
      </c>
      <c r="I222" s="5">
        <f t="shared" si="26"/>
        <v>0</v>
      </c>
      <c r="J222" s="5">
        <f t="shared" si="26"/>
        <v>0</v>
      </c>
      <c r="K222" s="5">
        <f t="shared" si="26"/>
        <v>0</v>
      </c>
      <c r="L222" s="5">
        <f t="shared" si="26"/>
        <v>0</v>
      </c>
      <c r="M222" s="5">
        <f t="shared" si="26"/>
        <v>0</v>
      </c>
      <c r="N222" s="5">
        <f t="shared" si="26"/>
        <v>0</v>
      </c>
      <c r="O222" s="5">
        <f t="shared" si="26"/>
        <v>0</v>
      </c>
      <c r="P222" s="5">
        <f t="shared" si="26"/>
        <v>0</v>
      </c>
      <c r="Q222" s="5">
        <f t="shared" si="26"/>
        <v>0</v>
      </c>
      <c r="R222" s="5">
        <f t="shared" si="26"/>
        <v>0</v>
      </c>
      <c r="S222" s="5">
        <f t="shared" si="26"/>
        <v>0</v>
      </c>
      <c r="T222" s="5">
        <f t="shared" si="26"/>
        <v>0</v>
      </c>
      <c r="U222" s="5">
        <f t="shared" si="26"/>
        <v>0</v>
      </c>
      <c r="V222" s="5">
        <f t="shared" si="26"/>
        <v>0</v>
      </c>
      <c r="W222" s="5">
        <f t="shared" si="26"/>
        <v>0</v>
      </c>
      <c r="X222" s="5">
        <f t="shared" si="26"/>
        <v>0</v>
      </c>
      <c r="Y222" s="5">
        <f t="shared" si="26"/>
        <v>0</v>
      </c>
      <c r="Z222" s="5">
        <f t="shared" si="26"/>
        <v>0</v>
      </c>
      <c r="AA222" s="5">
        <f t="shared" si="26"/>
        <v>0</v>
      </c>
      <c r="AB222" s="5">
        <f t="shared" si="26"/>
        <v>0</v>
      </c>
      <c r="AC222" s="5">
        <f t="shared" si="26"/>
        <v>0</v>
      </c>
      <c r="AD222" s="5">
        <f t="shared" si="26"/>
        <v>0</v>
      </c>
      <c r="AE222" s="5">
        <f t="shared" si="26"/>
        <v>0</v>
      </c>
      <c r="AF222" s="5">
        <f t="shared" si="26"/>
        <v>0</v>
      </c>
      <c r="AG222" s="5">
        <f t="shared" si="26"/>
        <v>0</v>
      </c>
      <c r="AH222" s="5">
        <f t="shared" si="26"/>
        <v>0</v>
      </c>
      <c r="AI222" s="5">
        <f t="shared" si="26"/>
        <v>0</v>
      </c>
      <c r="AJ222" s="5">
        <f t="shared" si="26"/>
        <v>0</v>
      </c>
      <c r="AK222" s="5">
        <f t="shared" si="26"/>
        <v>0</v>
      </c>
      <c r="AL222" s="5">
        <f t="shared" si="26"/>
        <v>0</v>
      </c>
      <c r="AM222" s="5">
        <f t="shared" si="26"/>
        <v>0</v>
      </c>
      <c r="AN222" s="5">
        <f t="shared" si="26"/>
        <v>0</v>
      </c>
      <c r="AO222" s="5">
        <f t="shared" si="26"/>
        <v>0</v>
      </c>
      <c r="AP222" s="5">
        <f t="shared" si="26"/>
        <v>0</v>
      </c>
      <c r="AQ222" s="5">
        <f t="shared" si="26"/>
        <v>0</v>
      </c>
      <c r="AR222" s="5">
        <f t="shared" si="26"/>
        <v>0</v>
      </c>
      <c r="AS222" s="5">
        <f t="shared" si="10"/>
        <v>0</v>
      </c>
      <c r="AT222" s="5">
        <f t="shared" si="21"/>
        <v>0</v>
      </c>
      <c r="AU222" s="5">
        <f t="shared" si="21"/>
        <v>0</v>
      </c>
      <c r="AV222" s="5">
        <f t="shared" si="21"/>
        <v>0</v>
      </c>
      <c r="AW222" s="5">
        <f t="shared" si="21"/>
        <v>0</v>
      </c>
      <c r="AX222" s="5">
        <f t="shared" si="21"/>
        <v>0</v>
      </c>
      <c r="AY222" s="5">
        <f t="shared" si="21"/>
        <v>0</v>
      </c>
      <c r="AZ222" s="5">
        <f t="shared" si="21"/>
        <v>0</v>
      </c>
      <c r="BA222" s="5">
        <f t="shared" si="21"/>
        <v>0</v>
      </c>
      <c r="BB222" s="5">
        <f t="shared" si="21"/>
        <v>0</v>
      </c>
      <c r="BC222" s="5">
        <f t="shared" si="21"/>
        <v>0</v>
      </c>
      <c r="BD222" s="5"/>
      <c r="BE222" s="5"/>
      <c r="BF222" s="5"/>
      <c r="BG222" s="5"/>
      <c r="BH222" s="5"/>
      <c r="BI222" s="5"/>
      <c r="BJ222" s="5"/>
    </row>
    <row r="223" spans="2:62" hidden="1">
      <c r="B223">
        <f t="shared" si="22"/>
        <v>850</v>
      </c>
      <c r="C223" t="str">
        <f t="shared" si="22"/>
        <v>RECOL.LECCIÓ</v>
      </c>
      <c r="D223" t="str">
        <f t="shared" si="22"/>
        <v>Recol.lecció bledes a manats</v>
      </c>
      <c r="E223" s="82">
        <f t="shared" si="22"/>
        <v>2500</v>
      </c>
      <c r="F223" s="5">
        <f t="shared" si="26"/>
        <v>0</v>
      </c>
      <c r="G223" s="5">
        <f t="shared" si="26"/>
        <v>0</v>
      </c>
      <c r="H223" s="5">
        <f t="shared" si="26"/>
        <v>0</v>
      </c>
      <c r="I223" s="5">
        <f t="shared" si="26"/>
        <v>0</v>
      </c>
      <c r="J223" s="5">
        <f t="shared" si="26"/>
        <v>0</v>
      </c>
      <c r="K223" s="5">
        <f t="shared" si="26"/>
        <v>0</v>
      </c>
      <c r="L223" s="5">
        <f t="shared" si="26"/>
        <v>0</v>
      </c>
      <c r="M223" s="5">
        <f t="shared" si="26"/>
        <v>0</v>
      </c>
      <c r="N223" s="5">
        <f t="shared" si="26"/>
        <v>0</v>
      </c>
      <c r="O223" s="5">
        <f t="shared" si="26"/>
        <v>0</v>
      </c>
      <c r="P223" s="5">
        <f t="shared" si="26"/>
        <v>0</v>
      </c>
      <c r="Q223" s="5">
        <f t="shared" si="26"/>
        <v>0</v>
      </c>
      <c r="R223" s="5">
        <f t="shared" si="26"/>
        <v>0</v>
      </c>
      <c r="S223" s="5">
        <f t="shared" si="26"/>
        <v>0</v>
      </c>
      <c r="T223" s="5">
        <f t="shared" si="26"/>
        <v>0</v>
      </c>
      <c r="U223" s="5">
        <f t="shared" si="26"/>
        <v>0</v>
      </c>
      <c r="V223" s="5">
        <f t="shared" si="26"/>
        <v>0</v>
      </c>
      <c r="W223" s="5">
        <f t="shared" si="26"/>
        <v>0</v>
      </c>
      <c r="X223" s="5">
        <f t="shared" si="26"/>
        <v>0</v>
      </c>
      <c r="Y223" s="5">
        <f t="shared" si="26"/>
        <v>0</v>
      </c>
      <c r="Z223" s="5">
        <f t="shared" si="26"/>
        <v>0</v>
      </c>
      <c r="AA223" s="5">
        <f t="shared" si="26"/>
        <v>0</v>
      </c>
      <c r="AB223" s="5">
        <f t="shared" si="26"/>
        <v>0</v>
      </c>
      <c r="AC223" s="5">
        <f t="shared" si="26"/>
        <v>0</v>
      </c>
      <c r="AD223" s="5">
        <f t="shared" si="26"/>
        <v>0</v>
      </c>
      <c r="AE223" s="5">
        <f t="shared" si="26"/>
        <v>0</v>
      </c>
      <c r="AF223" s="5">
        <f t="shared" si="26"/>
        <v>0</v>
      </c>
      <c r="AG223" s="5">
        <f t="shared" si="26"/>
        <v>0</v>
      </c>
      <c r="AH223" s="5">
        <f t="shared" si="26"/>
        <v>0</v>
      </c>
      <c r="AI223" s="5">
        <f t="shared" si="26"/>
        <v>0</v>
      </c>
      <c r="AJ223" s="5">
        <f t="shared" si="26"/>
        <v>0</v>
      </c>
      <c r="AK223" s="5">
        <f t="shared" si="26"/>
        <v>0</v>
      </c>
      <c r="AL223" s="5">
        <f t="shared" si="26"/>
        <v>0</v>
      </c>
      <c r="AM223" s="5">
        <f t="shared" si="26"/>
        <v>0</v>
      </c>
      <c r="AN223" s="5">
        <f t="shared" si="26"/>
        <v>0</v>
      </c>
      <c r="AO223" s="5">
        <f t="shared" si="26"/>
        <v>0</v>
      </c>
      <c r="AP223" s="5">
        <f t="shared" si="26"/>
        <v>0</v>
      </c>
      <c r="AQ223" s="5">
        <f t="shared" si="26"/>
        <v>0</v>
      </c>
      <c r="AR223" s="5">
        <f t="shared" si="26"/>
        <v>0</v>
      </c>
      <c r="AS223" s="5">
        <f t="shared" si="10"/>
        <v>0</v>
      </c>
      <c r="AT223" s="5">
        <f t="shared" si="21"/>
        <v>0</v>
      </c>
      <c r="AU223" s="5">
        <f t="shared" si="21"/>
        <v>0</v>
      </c>
      <c r="AV223" s="5">
        <f t="shared" si="21"/>
        <v>0</v>
      </c>
      <c r="AW223" s="5">
        <f t="shared" si="21"/>
        <v>0</v>
      </c>
      <c r="AX223" s="5">
        <f t="shared" si="21"/>
        <v>0</v>
      </c>
      <c r="AY223" s="5">
        <f t="shared" si="21"/>
        <v>0</v>
      </c>
      <c r="AZ223" s="5">
        <f t="shared" si="21"/>
        <v>0</v>
      </c>
      <c r="BA223" s="5">
        <f t="shared" si="21"/>
        <v>0</v>
      </c>
      <c r="BB223" s="5">
        <f t="shared" si="21"/>
        <v>0</v>
      </c>
      <c r="BC223" s="5">
        <f t="shared" si="21"/>
        <v>0</v>
      </c>
      <c r="BD223" s="5"/>
      <c r="BE223" s="5"/>
      <c r="BF223" s="5"/>
      <c r="BG223" s="5"/>
      <c r="BH223" s="5"/>
      <c r="BI223" s="5"/>
      <c r="BJ223" s="5"/>
    </row>
    <row r="224" spans="2:62" hidden="1">
      <c r="B224">
        <f t="shared" si="22"/>
        <v>860</v>
      </c>
      <c r="C224" t="str">
        <f t="shared" si="22"/>
        <v>RECOL.LECCIÓ</v>
      </c>
      <c r="D224" t="str">
        <f t="shared" si="22"/>
        <v>Recol.lecció bledes</v>
      </c>
      <c r="E224" s="82">
        <f t="shared" si="22"/>
        <v>2500</v>
      </c>
      <c r="F224" s="5">
        <f t="shared" si="26"/>
        <v>0</v>
      </c>
      <c r="G224" s="5">
        <f t="shared" si="26"/>
        <v>0</v>
      </c>
      <c r="H224" s="5">
        <f t="shared" si="26"/>
        <v>0</v>
      </c>
      <c r="I224" s="5">
        <f t="shared" si="26"/>
        <v>0</v>
      </c>
      <c r="J224" s="5">
        <f t="shared" si="26"/>
        <v>0</v>
      </c>
      <c r="K224" s="5">
        <f t="shared" si="26"/>
        <v>0</v>
      </c>
      <c r="L224" s="5">
        <f t="shared" si="26"/>
        <v>0</v>
      </c>
      <c r="M224" s="5">
        <f t="shared" si="26"/>
        <v>0</v>
      </c>
      <c r="N224" s="5">
        <f t="shared" si="26"/>
        <v>0</v>
      </c>
      <c r="O224" s="5">
        <f t="shared" si="26"/>
        <v>0</v>
      </c>
      <c r="P224" s="5">
        <f t="shared" si="26"/>
        <v>0</v>
      </c>
      <c r="Q224" s="5">
        <f t="shared" si="26"/>
        <v>0</v>
      </c>
      <c r="R224" s="5">
        <f t="shared" si="26"/>
        <v>0</v>
      </c>
      <c r="S224" s="5">
        <f t="shared" si="26"/>
        <v>0</v>
      </c>
      <c r="T224" s="5">
        <f t="shared" si="26"/>
        <v>0</v>
      </c>
      <c r="U224" s="5">
        <f t="shared" si="26"/>
        <v>0</v>
      </c>
      <c r="V224" s="5">
        <f t="shared" si="26"/>
        <v>0</v>
      </c>
      <c r="W224" s="5">
        <f t="shared" si="26"/>
        <v>0</v>
      </c>
      <c r="X224" s="5">
        <f t="shared" si="26"/>
        <v>0</v>
      </c>
      <c r="Y224" s="5">
        <f t="shared" si="26"/>
        <v>0</v>
      </c>
      <c r="Z224" s="5">
        <f t="shared" si="26"/>
        <v>0</v>
      </c>
      <c r="AA224" s="5">
        <f t="shared" si="26"/>
        <v>0</v>
      </c>
      <c r="AB224" s="5">
        <f t="shared" si="26"/>
        <v>0</v>
      </c>
      <c r="AC224" s="5">
        <f t="shared" si="26"/>
        <v>0</v>
      </c>
      <c r="AD224" s="5">
        <f t="shared" si="26"/>
        <v>0</v>
      </c>
      <c r="AE224" s="5">
        <f t="shared" si="26"/>
        <v>0</v>
      </c>
      <c r="AF224" s="5">
        <f t="shared" si="26"/>
        <v>0</v>
      </c>
      <c r="AG224" s="5">
        <f t="shared" si="26"/>
        <v>0</v>
      </c>
      <c r="AH224" s="5">
        <f t="shared" si="26"/>
        <v>0</v>
      </c>
      <c r="AI224" s="5">
        <f t="shared" si="26"/>
        <v>0</v>
      </c>
      <c r="AJ224" s="5">
        <f t="shared" si="26"/>
        <v>0</v>
      </c>
      <c r="AK224" s="5">
        <f t="shared" si="26"/>
        <v>0</v>
      </c>
      <c r="AL224" s="5">
        <f t="shared" si="26"/>
        <v>0</v>
      </c>
      <c r="AM224" s="5">
        <f t="shared" si="26"/>
        <v>0</v>
      </c>
      <c r="AN224" s="5">
        <f t="shared" si="26"/>
        <v>0</v>
      </c>
      <c r="AO224" s="5">
        <f t="shared" si="26"/>
        <v>0</v>
      </c>
      <c r="AP224" s="5">
        <f t="shared" si="26"/>
        <v>0</v>
      </c>
      <c r="AQ224" s="5">
        <f t="shared" si="26"/>
        <v>0</v>
      </c>
      <c r="AR224" s="5">
        <f t="shared" si="26"/>
        <v>0</v>
      </c>
      <c r="AS224" s="5">
        <f t="shared" si="10"/>
        <v>0</v>
      </c>
      <c r="AT224" s="5">
        <f t="shared" ref="AT224:BC226" si="27">+AT99*AT$49*$E$4/$E224</f>
        <v>0</v>
      </c>
      <c r="AU224" s="5">
        <f t="shared" si="27"/>
        <v>0</v>
      </c>
      <c r="AV224" s="5">
        <f t="shared" si="27"/>
        <v>0</v>
      </c>
      <c r="AW224" s="5">
        <f t="shared" si="27"/>
        <v>0</v>
      </c>
      <c r="AX224" s="5">
        <f t="shared" si="27"/>
        <v>0</v>
      </c>
      <c r="AY224" s="5">
        <f t="shared" si="27"/>
        <v>0</v>
      </c>
      <c r="AZ224" s="5">
        <f t="shared" si="27"/>
        <v>0</v>
      </c>
      <c r="BA224" s="5">
        <f t="shared" si="27"/>
        <v>0</v>
      </c>
      <c r="BB224" s="5">
        <f t="shared" si="27"/>
        <v>0</v>
      </c>
      <c r="BC224" s="5">
        <f t="shared" si="27"/>
        <v>0</v>
      </c>
      <c r="BD224" s="5"/>
      <c r="BE224" s="5"/>
      <c r="BF224" s="5"/>
      <c r="BG224" s="5"/>
      <c r="BH224" s="5"/>
      <c r="BI224" s="5"/>
      <c r="BJ224" s="5"/>
    </row>
    <row r="225" spans="2:62" hidden="1">
      <c r="B225">
        <f t="shared" ref="B225:E240" si="28">+B100</f>
        <v>870</v>
      </c>
      <c r="C225" t="str">
        <f t="shared" si="28"/>
        <v>RECOL.LECCIÓ</v>
      </c>
      <c r="D225" t="str">
        <f t="shared" si="28"/>
        <v>Recol.lecció tomàquet</v>
      </c>
      <c r="E225" s="82">
        <f t="shared" si="28"/>
        <v>2500</v>
      </c>
      <c r="F225" s="5">
        <f t="shared" si="26"/>
        <v>0</v>
      </c>
      <c r="G225" s="5">
        <f t="shared" si="26"/>
        <v>0</v>
      </c>
      <c r="H225" s="5">
        <f t="shared" si="26"/>
        <v>0</v>
      </c>
      <c r="I225" s="5">
        <f t="shared" si="26"/>
        <v>0</v>
      </c>
      <c r="J225" s="5">
        <f t="shared" si="26"/>
        <v>0</v>
      </c>
      <c r="K225" s="5">
        <f t="shared" si="26"/>
        <v>0</v>
      </c>
      <c r="L225" s="5">
        <f t="shared" si="26"/>
        <v>0</v>
      </c>
      <c r="M225" s="5">
        <f t="shared" si="26"/>
        <v>0</v>
      </c>
      <c r="N225" s="5">
        <f t="shared" si="26"/>
        <v>0</v>
      </c>
      <c r="O225" s="5">
        <f t="shared" si="26"/>
        <v>0</v>
      </c>
      <c r="P225" s="5">
        <f t="shared" si="26"/>
        <v>0</v>
      </c>
      <c r="Q225" s="5">
        <f t="shared" si="26"/>
        <v>0</v>
      </c>
      <c r="R225" s="5">
        <f t="shared" si="26"/>
        <v>0</v>
      </c>
      <c r="S225" s="5">
        <f t="shared" si="26"/>
        <v>0</v>
      </c>
      <c r="T225" s="5">
        <f t="shared" si="26"/>
        <v>0</v>
      </c>
      <c r="U225" s="5">
        <f t="shared" si="26"/>
        <v>0</v>
      </c>
      <c r="V225" s="5">
        <f t="shared" si="26"/>
        <v>0</v>
      </c>
      <c r="W225" s="5">
        <f t="shared" si="26"/>
        <v>0</v>
      </c>
      <c r="X225" s="5">
        <f t="shared" si="26"/>
        <v>0</v>
      </c>
      <c r="Y225" s="5">
        <f t="shared" si="26"/>
        <v>0</v>
      </c>
      <c r="Z225" s="5">
        <f t="shared" si="26"/>
        <v>0</v>
      </c>
      <c r="AA225" s="5">
        <f t="shared" ref="AA225:AR225" si="29">+AA100*AA$49*$E$4/$E225</f>
        <v>0</v>
      </c>
      <c r="AB225" s="5">
        <f t="shared" si="29"/>
        <v>0</v>
      </c>
      <c r="AC225" s="5">
        <f t="shared" si="29"/>
        <v>0</v>
      </c>
      <c r="AD225" s="5">
        <f t="shared" si="29"/>
        <v>0</v>
      </c>
      <c r="AE225" s="5">
        <f t="shared" si="29"/>
        <v>0</v>
      </c>
      <c r="AF225" s="5">
        <f t="shared" si="29"/>
        <v>0</v>
      </c>
      <c r="AG225" s="5">
        <f t="shared" si="29"/>
        <v>0</v>
      </c>
      <c r="AH225" s="5">
        <f t="shared" si="29"/>
        <v>0</v>
      </c>
      <c r="AI225" s="5">
        <f t="shared" si="29"/>
        <v>0</v>
      </c>
      <c r="AJ225" s="5">
        <f t="shared" si="29"/>
        <v>0</v>
      </c>
      <c r="AK225" s="5">
        <f t="shared" si="29"/>
        <v>0</v>
      </c>
      <c r="AL225" s="5">
        <f t="shared" si="29"/>
        <v>0</v>
      </c>
      <c r="AM225" s="5">
        <f t="shared" si="29"/>
        <v>0</v>
      </c>
      <c r="AN225" s="5">
        <f t="shared" si="29"/>
        <v>0</v>
      </c>
      <c r="AO225" s="5">
        <f t="shared" si="29"/>
        <v>0</v>
      </c>
      <c r="AP225" s="5">
        <f t="shared" si="29"/>
        <v>0</v>
      </c>
      <c r="AQ225" s="5">
        <f t="shared" si="29"/>
        <v>0</v>
      </c>
      <c r="AR225" s="5">
        <f t="shared" si="29"/>
        <v>0</v>
      </c>
      <c r="AS225" s="5">
        <f t="shared" si="10"/>
        <v>0</v>
      </c>
      <c r="AT225" s="5">
        <f t="shared" si="27"/>
        <v>0</v>
      </c>
      <c r="AU225" s="5">
        <f t="shared" si="27"/>
        <v>0</v>
      </c>
      <c r="AV225" s="5">
        <f t="shared" si="27"/>
        <v>0</v>
      </c>
      <c r="AW225" s="5">
        <f t="shared" si="27"/>
        <v>0</v>
      </c>
      <c r="AX225" s="5">
        <f t="shared" si="27"/>
        <v>0</v>
      </c>
      <c r="AY225" s="5">
        <f t="shared" si="27"/>
        <v>0</v>
      </c>
      <c r="AZ225" s="5">
        <f t="shared" si="27"/>
        <v>0</v>
      </c>
      <c r="BA225" s="5">
        <f t="shared" si="27"/>
        <v>0</v>
      </c>
      <c r="BB225" s="5">
        <f t="shared" si="27"/>
        <v>0</v>
      </c>
      <c r="BC225" s="5">
        <f t="shared" si="27"/>
        <v>0</v>
      </c>
      <c r="BD225" s="5"/>
      <c r="BE225" s="5"/>
      <c r="BF225" s="5"/>
      <c r="BG225" s="5"/>
      <c r="BH225" s="5"/>
      <c r="BI225" s="5"/>
      <c r="BJ225" s="5"/>
    </row>
    <row r="226" spans="2:62" hidden="1">
      <c r="B226">
        <f t="shared" si="28"/>
        <v>880</v>
      </c>
      <c r="C226" t="str">
        <f t="shared" si="28"/>
        <v>RECOL.LECCIÓ</v>
      </c>
      <c r="D226" t="str">
        <f t="shared" si="28"/>
        <v>Recol.lecció carbassa</v>
      </c>
      <c r="E226" s="82">
        <f t="shared" si="28"/>
        <v>2500</v>
      </c>
      <c r="F226" s="5">
        <f t="shared" ref="F226:AR226" si="30">+F101*F$49*$E$4/$E226</f>
        <v>0</v>
      </c>
      <c r="G226" s="5">
        <f t="shared" si="30"/>
        <v>0</v>
      </c>
      <c r="H226" s="5">
        <f t="shared" si="30"/>
        <v>0</v>
      </c>
      <c r="I226" s="5">
        <f t="shared" si="30"/>
        <v>0</v>
      </c>
      <c r="J226" s="5">
        <f t="shared" si="30"/>
        <v>0</v>
      </c>
      <c r="K226" s="5">
        <f t="shared" si="30"/>
        <v>0</v>
      </c>
      <c r="L226" s="5">
        <f t="shared" si="30"/>
        <v>0</v>
      </c>
      <c r="M226" s="5">
        <f t="shared" si="30"/>
        <v>0</v>
      </c>
      <c r="N226" s="5">
        <f t="shared" si="30"/>
        <v>0</v>
      </c>
      <c r="O226" s="5">
        <f t="shared" si="30"/>
        <v>0</v>
      </c>
      <c r="P226" s="5">
        <f t="shared" si="30"/>
        <v>0</v>
      </c>
      <c r="Q226" s="5">
        <f t="shared" si="30"/>
        <v>0</v>
      </c>
      <c r="R226" s="5">
        <f t="shared" si="30"/>
        <v>0</v>
      </c>
      <c r="S226" s="5">
        <f t="shared" si="30"/>
        <v>0</v>
      </c>
      <c r="T226" s="5">
        <f t="shared" si="30"/>
        <v>0</v>
      </c>
      <c r="U226" s="5">
        <f t="shared" si="30"/>
        <v>0</v>
      </c>
      <c r="V226" s="5">
        <f t="shared" si="30"/>
        <v>0</v>
      </c>
      <c r="W226" s="5">
        <f t="shared" si="30"/>
        <v>0</v>
      </c>
      <c r="X226" s="5">
        <f t="shared" si="30"/>
        <v>0</v>
      </c>
      <c r="Y226" s="5">
        <f t="shared" si="30"/>
        <v>0</v>
      </c>
      <c r="Z226" s="5">
        <f t="shared" si="30"/>
        <v>0</v>
      </c>
      <c r="AA226" s="5">
        <f t="shared" si="30"/>
        <v>0</v>
      </c>
      <c r="AB226" s="5">
        <f t="shared" si="30"/>
        <v>0</v>
      </c>
      <c r="AC226" s="5">
        <f t="shared" si="30"/>
        <v>0</v>
      </c>
      <c r="AD226" s="5">
        <f t="shared" si="30"/>
        <v>0</v>
      </c>
      <c r="AE226" s="5">
        <f t="shared" si="30"/>
        <v>0</v>
      </c>
      <c r="AF226" s="5">
        <f t="shared" si="30"/>
        <v>0</v>
      </c>
      <c r="AG226" s="5">
        <f t="shared" si="30"/>
        <v>0</v>
      </c>
      <c r="AH226" s="5">
        <f t="shared" si="30"/>
        <v>0</v>
      </c>
      <c r="AI226" s="5">
        <f t="shared" si="30"/>
        <v>0</v>
      </c>
      <c r="AJ226" s="5">
        <f t="shared" si="30"/>
        <v>0</v>
      </c>
      <c r="AK226" s="5">
        <f t="shared" si="30"/>
        <v>0</v>
      </c>
      <c r="AL226" s="5">
        <f t="shared" si="30"/>
        <v>0</v>
      </c>
      <c r="AM226" s="5">
        <f t="shared" si="30"/>
        <v>0</v>
      </c>
      <c r="AN226" s="5">
        <f t="shared" si="30"/>
        <v>0</v>
      </c>
      <c r="AO226" s="5">
        <f t="shared" si="30"/>
        <v>0</v>
      </c>
      <c r="AP226" s="5">
        <f t="shared" si="30"/>
        <v>0</v>
      </c>
      <c r="AQ226" s="5">
        <f t="shared" si="30"/>
        <v>0</v>
      </c>
      <c r="AR226" s="5">
        <f t="shared" si="30"/>
        <v>0</v>
      </c>
      <c r="AS226" s="5">
        <f t="shared" si="10"/>
        <v>0</v>
      </c>
      <c r="AT226" s="5">
        <f t="shared" si="27"/>
        <v>0</v>
      </c>
      <c r="AU226" s="5">
        <f t="shared" si="27"/>
        <v>0</v>
      </c>
      <c r="AV226" s="5">
        <f t="shared" si="27"/>
        <v>0</v>
      </c>
      <c r="AW226" s="5">
        <f t="shared" si="27"/>
        <v>0</v>
      </c>
      <c r="AX226" s="5">
        <f t="shared" si="27"/>
        <v>0</v>
      </c>
      <c r="AY226" s="5">
        <f t="shared" si="27"/>
        <v>0</v>
      </c>
      <c r="AZ226" s="5">
        <f t="shared" si="27"/>
        <v>0</v>
      </c>
      <c r="BA226" s="5">
        <f t="shared" si="27"/>
        <v>0</v>
      </c>
      <c r="BB226" s="5">
        <f t="shared" si="27"/>
        <v>0</v>
      </c>
      <c r="BC226" s="5">
        <f t="shared" si="27"/>
        <v>0</v>
      </c>
      <c r="BD226" s="5"/>
      <c r="BE226" s="5"/>
      <c r="BF226" s="5"/>
      <c r="BG226" s="5"/>
      <c r="BH226" s="5"/>
      <c r="BI226" s="5"/>
      <c r="BJ226" s="5"/>
    </row>
    <row r="227" spans="2:62" hidden="1">
      <c r="B227">
        <f t="shared" si="28"/>
        <v>115</v>
      </c>
      <c r="C227" t="str">
        <f t="shared" si="28"/>
        <v>PREPARACIÓ DEL SÒL</v>
      </c>
      <c r="D227" t="str">
        <f t="shared" si="28"/>
        <v>Preparació per desbrossat amb discos</v>
      </c>
      <c r="E227" s="82">
        <f t="shared" si="28"/>
        <v>2500</v>
      </c>
      <c r="F227" s="5">
        <f>IF($E$4&lt;$E227,$E$4/$E227*F102*F$49,F102*F$49)</f>
        <v>0</v>
      </c>
      <c r="G227" s="5">
        <f t="shared" ref="G227:AR227" si="31">IF($E$4&lt;$E227,$E$4/$E227*G102*G$49,G102*G$49)</f>
        <v>0</v>
      </c>
      <c r="H227" s="5">
        <f t="shared" si="31"/>
        <v>0</v>
      </c>
      <c r="I227" s="5">
        <f t="shared" si="31"/>
        <v>0</v>
      </c>
      <c r="J227" s="5">
        <f t="shared" si="31"/>
        <v>0</v>
      </c>
      <c r="K227" s="5">
        <f t="shared" si="31"/>
        <v>0</v>
      </c>
      <c r="L227" s="5">
        <f t="shared" si="31"/>
        <v>0</v>
      </c>
      <c r="M227" s="5">
        <f t="shared" si="31"/>
        <v>0</v>
      </c>
      <c r="N227" s="5">
        <f t="shared" si="31"/>
        <v>0</v>
      </c>
      <c r="O227" s="5">
        <f t="shared" si="31"/>
        <v>0</v>
      </c>
      <c r="P227" s="5">
        <f t="shared" si="31"/>
        <v>0</v>
      </c>
      <c r="Q227" s="5">
        <f t="shared" si="31"/>
        <v>0</v>
      </c>
      <c r="R227" s="5">
        <f t="shared" si="31"/>
        <v>0</v>
      </c>
      <c r="S227" s="5">
        <f t="shared" si="31"/>
        <v>0</v>
      </c>
      <c r="T227" s="5">
        <f t="shared" si="31"/>
        <v>0</v>
      </c>
      <c r="U227" s="5">
        <f t="shared" si="31"/>
        <v>0</v>
      </c>
      <c r="V227" s="5">
        <f t="shared" si="31"/>
        <v>0</v>
      </c>
      <c r="W227" s="5">
        <f t="shared" si="31"/>
        <v>0</v>
      </c>
      <c r="X227" s="5">
        <f t="shared" si="31"/>
        <v>0</v>
      </c>
      <c r="Y227" s="5">
        <f t="shared" si="31"/>
        <v>0</v>
      </c>
      <c r="Z227" s="5">
        <f t="shared" si="31"/>
        <v>0</v>
      </c>
      <c r="AA227" s="5">
        <f t="shared" si="31"/>
        <v>0</v>
      </c>
      <c r="AB227" s="5">
        <f t="shared" si="31"/>
        <v>0</v>
      </c>
      <c r="AC227" s="5">
        <f t="shared" si="31"/>
        <v>0</v>
      </c>
      <c r="AD227" s="5">
        <f t="shared" si="31"/>
        <v>0</v>
      </c>
      <c r="AE227" s="5">
        <f t="shared" si="31"/>
        <v>0</v>
      </c>
      <c r="AF227" s="5">
        <f t="shared" si="31"/>
        <v>0</v>
      </c>
      <c r="AG227" s="5">
        <f t="shared" si="31"/>
        <v>0</v>
      </c>
      <c r="AH227" s="5">
        <f t="shared" si="31"/>
        <v>0</v>
      </c>
      <c r="AI227" s="5">
        <f t="shared" si="31"/>
        <v>0</v>
      </c>
      <c r="AJ227" s="5">
        <f t="shared" si="31"/>
        <v>0</v>
      </c>
      <c r="AK227" s="5">
        <f t="shared" si="31"/>
        <v>0</v>
      </c>
      <c r="AL227" s="5">
        <f t="shared" si="31"/>
        <v>0</v>
      </c>
      <c r="AM227" s="5">
        <f t="shared" si="31"/>
        <v>0</v>
      </c>
      <c r="AN227" s="5">
        <f t="shared" si="31"/>
        <v>0</v>
      </c>
      <c r="AO227" s="5">
        <f t="shared" si="31"/>
        <v>0</v>
      </c>
      <c r="AP227" s="5">
        <f t="shared" si="31"/>
        <v>0</v>
      </c>
      <c r="AQ227" s="5">
        <f t="shared" si="31"/>
        <v>0</v>
      </c>
      <c r="AR227" s="5">
        <f t="shared" si="31"/>
        <v>0</v>
      </c>
      <c r="AS227" s="5">
        <f t="shared" si="10"/>
        <v>0</v>
      </c>
      <c r="AT227" s="5">
        <f t="shared" ref="AT227:BC242" si="32">IF($E$4&lt;$E227,$E$4/$E227*AT102*AT$49,AT102*AT$49)</f>
        <v>0</v>
      </c>
      <c r="AU227" s="5">
        <f t="shared" si="32"/>
        <v>0</v>
      </c>
      <c r="AV227" s="5">
        <f t="shared" si="32"/>
        <v>0</v>
      </c>
      <c r="AW227" s="5">
        <f t="shared" si="32"/>
        <v>0</v>
      </c>
      <c r="AX227" s="5">
        <f t="shared" si="32"/>
        <v>0</v>
      </c>
      <c r="AY227" s="5">
        <f t="shared" si="32"/>
        <v>0</v>
      </c>
      <c r="AZ227" s="5">
        <f t="shared" si="32"/>
        <v>0</v>
      </c>
      <c r="BA227" s="5">
        <f t="shared" si="32"/>
        <v>0</v>
      </c>
      <c r="BB227" s="5">
        <f t="shared" si="32"/>
        <v>0</v>
      </c>
      <c r="BC227" s="5">
        <f t="shared" si="32"/>
        <v>0</v>
      </c>
      <c r="BD227" s="5"/>
      <c r="BE227" s="5"/>
      <c r="BF227" s="5"/>
      <c r="BG227" s="5"/>
      <c r="BH227" s="5"/>
      <c r="BI227" s="5"/>
      <c r="BJ227" s="5"/>
    </row>
    <row r="228" spans="2:62" hidden="1">
      <c r="B228">
        <f t="shared" si="28"/>
        <v>125</v>
      </c>
      <c r="C228" t="str">
        <f t="shared" si="28"/>
        <v>PREPARACIÓ DEL SÒL</v>
      </c>
      <c r="D228" t="str">
        <f t="shared" si="28"/>
        <v>Preparació per desbrossat amb desbrossadora</v>
      </c>
      <c r="E228" s="82">
        <f t="shared" si="28"/>
        <v>2500</v>
      </c>
      <c r="F228" s="5">
        <f t="shared" ref="F228:AR234" si="33">IF($E$4&lt;$E228,$E$4/$E228*F103*F$49,F103*F$49)</f>
        <v>0</v>
      </c>
      <c r="G228" s="5">
        <f t="shared" si="33"/>
        <v>0</v>
      </c>
      <c r="H228" s="5">
        <f t="shared" si="33"/>
        <v>0</v>
      </c>
      <c r="I228" s="5">
        <f t="shared" si="33"/>
        <v>0</v>
      </c>
      <c r="J228" s="5">
        <f t="shared" si="33"/>
        <v>0</v>
      </c>
      <c r="K228" s="5">
        <f t="shared" si="33"/>
        <v>0</v>
      </c>
      <c r="L228" s="5">
        <f t="shared" si="33"/>
        <v>0</v>
      </c>
      <c r="M228" s="5">
        <f t="shared" si="33"/>
        <v>0</v>
      </c>
      <c r="N228" s="5">
        <f t="shared" si="33"/>
        <v>0</v>
      </c>
      <c r="O228" s="5">
        <f t="shared" si="33"/>
        <v>0</v>
      </c>
      <c r="P228" s="5">
        <f t="shared" si="33"/>
        <v>0</v>
      </c>
      <c r="Q228" s="5">
        <f t="shared" si="33"/>
        <v>0</v>
      </c>
      <c r="R228" s="5">
        <f t="shared" si="33"/>
        <v>0</v>
      </c>
      <c r="S228" s="5">
        <f t="shared" si="33"/>
        <v>0</v>
      </c>
      <c r="T228" s="5">
        <f t="shared" si="33"/>
        <v>0</v>
      </c>
      <c r="U228" s="5">
        <f t="shared" si="33"/>
        <v>0</v>
      </c>
      <c r="V228" s="5">
        <f t="shared" si="33"/>
        <v>0</v>
      </c>
      <c r="W228" s="5">
        <f t="shared" si="33"/>
        <v>0</v>
      </c>
      <c r="X228" s="5">
        <f t="shared" si="33"/>
        <v>0</v>
      </c>
      <c r="Y228" s="5">
        <f t="shared" si="33"/>
        <v>0</v>
      </c>
      <c r="Z228" s="5">
        <f t="shared" si="33"/>
        <v>0</v>
      </c>
      <c r="AA228" s="5">
        <f t="shared" si="33"/>
        <v>0</v>
      </c>
      <c r="AB228" s="5">
        <f t="shared" si="33"/>
        <v>0</v>
      </c>
      <c r="AC228" s="5">
        <f t="shared" si="33"/>
        <v>0</v>
      </c>
      <c r="AD228" s="5">
        <f t="shared" si="33"/>
        <v>0</v>
      </c>
      <c r="AE228" s="5">
        <f t="shared" si="33"/>
        <v>0</v>
      </c>
      <c r="AF228" s="5">
        <f t="shared" si="33"/>
        <v>0</v>
      </c>
      <c r="AG228" s="5">
        <f t="shared" si="33"/>
        <v>0</v>
      </c>
      <c r="AH228" s="5">
        <f t="shared" si="33"/>
        <v>0</v>
      </c>
      <c r="AI228" s="5">
        <f t="shared" si="33"/>
        <v>0</v>
      </c>
      <c r="AJ228" s="5">
        <f t="shared" si="33"/>
        <v>0</v>
      </c>
      <c r="AK228" s="5">
        <f t="shared" si="33"/>
        <v>0</v>
      </c>
      <c r="AL228" s="5">
        <f t="shared" si="33"/>
        <v>0</v>
      </c>
      <c r="AM228" s="5">
        <f t="shared" si="33"/>
        <v>0</v>
      </c>
      <c r="AN228" s="5">
        <f t="shared" si="33"/>
        <v>0</v>
      </c>
      <c r="AO228" s="5">
        <f t="shared" si="33"/>
        <v>0</v>
      </c>
      <c r="AP228" s="5">
        <f t="shared" si="33"/>
        <v>0</v>
      </c>
      <c r="AQ228" s="5">
        <f t="shared" si="33"/>
        <v>0</v>
      </c>
      <c r="AR228" s="5">
        <f t="shared" si="33"/>
        <v>0</v>
      </c>
      <c r="AS228" s="5">
        <f t="shared" si="10"/>
        <v>0</v>
      </c>
      <c r="AT228" s="5">
        <f t="shared" si="32"/>
        <v>0</v>
      </c>
      <c r="AU228" s="5">
        <f t="shared" si="32"/>
        <v>0</v>
      </c>
      <c r="AV228" s="5">
        <f t="shared" si="32"/>
        <v>0</v>
      </c>
      <c r="AW228" s="5">
        <f t="shared" si="32"/>
        <v>0</v>
      </c>
      <c r="AX228" s="5">
        <f t="shared" si="32"/>
        <v>0</v>
      </c>
      <c r="AY228" s="5">
        <f t="shared" si="32"/>
        <v>0</v>
      </c>
      <c r="AZ228" s="5">
        <f t="shared" si="32"/>
        <v>0</v>
      </c>
      <c r="BA228" s="5">
        <f t="shared" si="32"/>
        <v>0</v>
      </c>
      <c r="BB228" s="5">
        <f t="shared" si="32"/>
        <v>0</v>
      </c>
      <c r="BC228" s="5">
        <f t="shared" si="32"/>
        <v>0</v>
      </c>
      <c r="BD228" s="5"/>
      <c r="BE228" s="5"/>
      <c r="BF228" s="5"/>
      <c r="BG228" s="5"/>
      <c r="BH228" s="5"/>
      <c r="BI228" s="5"/>
      <c r="BJ228" s="5"/>
    </row>
    <row r="229" spans="2:62" hidden="1">
      <c r="B229">
        <f t="shared" si="28"/>
        <v>135</v>
      </c>
      <c r="C229" t="str">
        <f t="shared" si="28"/>
        <v>PREPARACIÓ DEL SÒL</v>
      </c>
      <c r="D229" t="str">
        <f t="shared" si="28"/>
        <v>Preparació per subsolat</v>
      </c>
      <c r="E229" s="82">
        <f t="shared" si="28"/>
        <v>2500</v>
      </c>
      <c r="F229" s="5">
        <f t="shared" si="33"/>
        <v>0</v>
      </c>
      <c r="G229" s="5">
        <f t="shared" si="33"/>
        <v>0</v>
      </c>
      <c r="H229" s="5">
        <f t="shared" si="33"/>
        <v>0</v>
      </c>
      <c r="I229" s="5">
        <f t="shared" si="33"/>
        <v>0</v>
      </c>
      <c r="J229" s="5">
        <f t="shared" si="33"/>
        <v>0</v>
      </c>
      <c r="K229" s="5">
        <f t="shared" si="33"/>
        <v>0</v>
      </c>
      <c r="L229" s="5">
        <f t="shared" si="33"/>
        <v>0</v>
      </c>
      <c r="M229" s="5">
        <f t="shared" si="33"/>
        <v>0</v>
      </c>
      <c r="N229" s="5">
        <f t="shared" si="33"/>
        <v>0</v>
      </c>
      <c r="O229" s="5">
        <f t="shared" si="33"/>
        <v>0</v>
      </c>
      <c r="P229" s="5">
        <f t="shared" si="33"/>
        <v>0</v>
      </c>
      <c r="Q229" s="5">
        <f t="shared" si="33"/>
        <v>0</v>
      </c>
      <c r="R229" s="5">
        <f t="shared" si="33"/>
        <v>0</v>
      </c>
      <c r="S229" s="5">
        <f t="shared" si="33"/>
        <v>0</v>
      </c>
      <c r="T229" s="5">
        <f t="shared" si="33"/>
        <v>0</v>
      </c>
      <c r="U229" s="5">
        <f t="shared" si="33"/>
        <v>0</v>
      </c>
      <c r="V229" s="5">
        <f t="shared" si="33"/>
        <v>0</v>
      </c>
      <c r="W229" s="5">
        <f t="shared" si="33"/>
        <v>0</v>
      </c>
      <c r="X229" s="5">
        <f t="shared" si="33"/>
        <v>0</v>
      </c>
      <c r="Y229" s="5">
        <f t="shared" si="33"/>
        <v>0</v>
      </c>
      <c r="Z229" s="5">
        <f t="shared" si="33"/>
        <v>0</v>
      </c>
      <c r="AA229" s="5">
        <f t="shared" si="33"/>
        <v>0</v>
      </c>
      <c r="AB229" s="5">
        <f t="shared" si="33"/>
        <v>0</v>
      </c>
      <c r="AC229" s="5">
        <f t="shared" si="33"/>
        <v>0</v>
      </c>
      <c r="AD229" s="5">
        <f t="shared" si="33"/>
        <v>0</v>
      </c>
      <c r="AE229" s="5">
        <f t="shared" si="33"/>
        <v>0</v>
      </c>
      <c r="AF229" s="5">
        <f t="shared" si="33"/>
        <v>0</v>
      </c>
      <c r="AG229" s="5">
        <f t="shared" si="33"/>
        <v>0</v>
      </c>
      <c r="AH229" s="5">
        <f t="shared" si="33"/>
        <v>0</v>
      </c>
      <c r="AI229" s="5">
        <f t="shared" si="33"/>
        <v>0</v>
      </c>
      <c r="AJ229" s="5">
        <f t="shared" si="33"/>
        <v>0</v>
      </c>
      <c r="AK229" s="5">
        <f t="shared" si="33"/>
        <v>0</v>
      </c>
      <c r="AL229" s="5">
        <f t="shared" si="33"/>
        <v>0</v>
      </c>
      <c r="AM229" s="5">
        <f t="shared" si="33"/>
        <v>0</v>
      </c>
      <c r="AN229" s="5">
        <f t="shared" si="33"/>
        <v>0</v>
      </c>
      <c r="AO229" s="5">
        <f t="shared" si="33"/>
        <v>0</v>
      </c>
      <c r="AP229" s="5">
        <f t="shared" si="33"/>
        <v>0</v>
      </c>
      <c r="AQ229" s="5">
        <f t="shared" si="33"/>
        <v>0</v>
      </c>
      <c r="AR229" s="5">
        <f t="shared" si="33"/>
        <v>0</v>
      </c>
      <c r="AS229" s="5">
        <f t="shared" si="10"/>
        <v>0</v>
      </c>
      <c r="AT229" s="5">
        <f t="shared" si="32"/>
        <v>0</v>
      </c>
      <c r="AU229" s="5">
        <f t="shared" si="32"/>
        <v>0</v>
      </c>
      <c r="AV229" s="5">
        <f t="shared" si="32"/>
        <v>0</v>
      </c>
      <c r="AW229" s="5">
        <f t="shared" si="32"/>
        <v>0</v>
      </c>
      <c r="AX229" s="5">
        <f t="shared" si="32"/>
        <v>0</v>
      </c>
      <c r="AY229" s="5">
        <f t="shared" si="32"/>
        <v>0</v>
      </c>
      <c r="AZ229" s="5">
        <f t="shared" si="32"/>
        <v>0</v>
      </c>
      <c r="BA229" s="5">
        <f t="shared" si="32"/>
        <v>0</v>
      </c>
      <c r="BB229" s="5">
        <f t="shared" si="32"/>
        <v>0</v>
      </c>
      <c r="BC229" s="5">
        <f t="shared" si="32"/>
        <v>0</v>
      </c>
      <c r="BD229" s="5"/>
      <c r="BE229" s="5"/>
      <c r="BF229" s="5"/>
      <c r="BG229" s="5"/>
      <c r="BH229" s="5"/>
      <c r="BI229" s="5"/>
      <c r="BJ229" s="5"/>
    </row>
    <row r="230" spans="2:62" hidden="1">
      <c r="B230">
        <f t="shared" si="28"/>
        <v>145</v>
      </c>
      <c r="C230" t="str">
        <f t="shared" si="28"/>
        <v>PREPARACIÓ DEL SÒL</v>
      </c>
      <c r="D230" t="str">
        <f t="shared" si="28"/>
        <v>Preparació per alçat</v>
      </c>
      <c r="E230" s="82">
        <f t="shared" si="28"/>
        <v>2500</v>
      </c>
      <c r="F230" s="5">
        <f t="shared" si="33"/>
        <v>0</v>
      </c>
      <c r="G230" s="5">
        <f t="shared" si="33"/>
        <v>0</v>
      </c>
      <c r="H230" s="5">
        <f t="shared" si="33"/>
        <v>0</v>
      </c>
      <c r="I230" s="5">
        <f t="shared" si="33"/>
        <v>0</v>
      </c>
      <c r="J230" s="5">
        <f t="shared" si="33"/>
        <v>0</v>
      </c>
      <c r="K230" s="5">
        <f t="shared" si="33"/>
        <v>0</v>
      </c>
      <c r="L230" s="5">
        <f t="shared" si="33"/>
        <v>0</v>
      </c>
      <c r="M230" s="5">
        <f t="shared" si="33"/>
        <v>0</v>
      </c>
      <c r="N230" s="5">
        <f t="shared" si="33"/>
        <v>0</v>
      </c>
      <c r="O230" s="5">
        <f t="shared" si="33"/>
        <v>0</v>
      </c>
      <c r="P230" s="5">
        <f t="shared" si="33"/>
        <v>0</v>
      </c>
      <c r="Q230" s="5">
        <f t="shared" si="33"/>
        <v>0</v>
      </c>
      <c r="R230" s="5">
        <f t="shared" si="33"/>
        <v>0</v>
      </c>
      <c r="S230" s="5">
        <f t="shared" si="33"/>
        <v>0</v>
      </c>
      <c r="T230" s="5">
        <f t="shared" si="33"/>
        <v>0</v>
      </c>
      <c r="U230" s="5">
        <f t="shared" si="33"/>
        <v>0</v>
      </c>
      <c r="V230" s="5">
        <f t="shared" si="33"/>
        <v>0</v>
      </c>
      <c r="W230" s="5">
        <f t="shared" si="33"/>
        <v>0</v>
      </c>
      <c r="X230" s="5">
        <f t="shared" si="33"/>
        <v>0</v>
      </c>
      <c r="Y230" s="5">
        <f t="shared" si="33"/>
        <v>0</v>
      </c>
      <c r="Z230" s="5">
        <f t="shared" si="33"/>
        <v>0</v>
      </c>
      <c r="AA230" s="5">
        <f t="shared" si="33"/>
        <v>0</v>
      </c>
      <c r="AB230" s="5">
        <f t="shared" si="33"/>
        <v>0</v>
      </c>
      <c r="AC230" s="5">
        <f t="shared" si="33"/>
        <v>0</v>
      </c>
      <c r="AD230" s="5">
        <f t="shared" si="33"/>
        <v>0</v>
      </c>
      <c r="AE230" s="5">
        <f t="shared" si="33"/>
        <v>0</v>
      </c>
      <c r="AF230" s="5">
        <f t="shared" si="33"/>
        <v>0</v>
      </c>
      <c r="AG230" s="5">
        <f t="shared" si="33"/>
        <v>0</v>
      </c>
      <c r="AH230" s="5">
        <f t="shared" si="33"/>
        <v>0</v>
      </c>
      <c r="AI230" s="5">
        <f t="shared" si="33"/>
        <v>0</v>
      </c>
      <c r="AJ230" s="5">
        <f t="shared" si="33"/>
        <v>0</v>
      </c>
      <c r="AK230" s="5">
        <f t="shared" si="33"/>
        <v>0</v>
      </c>
      <c r="AL230" s="5">
        <f t="shared" si="33"/>
        <v>0</v>
      </c>
      <c r="AM230" s="5">
        <f t="shared" si="33"/>
        <v>0</v>
      </c>
      <c r="AN230" s="5">
        <f t="shared" si="33"/>
        <v>0</v>
      </c>
      <c r="AO230" s="5">
        <f t="shared" si="33"/>
        <v>0</v>
      </c>
      <c r="AP230" s="5">
        <f t="shared" si="33"/>
        <v>0</v>
      </c>
      <c r="AQ230" s="5">
        <f t="shared" si="33"/>
        <v>0</v>
      </c>
      <c r="AR230" s="5">
        <f t="shared" si="33"/>
        <v>0</v>
      </c>
      <c r="AS230" s="5">
        <f t="shared" si="10"/>
        <v>0</v>
      </c>
      <c r="AT230" s="5">
        <f t="shared" si="32"/>
        <v>0</v>
      </c>
      <c r="AU230" s="5">
        <f t="shared" si="32"/>
        <v>0</v>
      </c>
      <c r="AV230" s="5">
        <f t="shared" si="32"/>
        <v>0</v>
      </c>
      <c r="AW230" s="5">
        <f t="shared" si="32"/>
        <v>0</v>
      </c>
      <c r="AX230" s="5">
        <f t="shared" si="32"/>
        <v>0</v>
      </c>
      <c r="AY230" s="5">
        <f t="shared" si="32"/>
        <v>0</v>
      </c>
      <c r="AZ230" s="5">
        <f t="shared" si="32"/>
        <v>0</v>
      </c>
      <c r="BA230" s="5">
        <f t="shared" si="32"/>
        <v>0</v>
      </c>
      <c r="BB230" s="5">
        <f t="shared" si="32"/>
        <v>0</v>
      </c>
      <c r="BC230" s="5">
        <f t="shared" si="32"/>
        <v>0</v>
      </c>
      <c r="BD230" s="5"/>
      <c r="BE230" s="5"/>
      <c r="BF230" s="5"/>
      <c r="BG230" s="5"/>
      <c r="BH230" s="5"/>
      <c r="BI230" s="5"/>
      <c r="BJ230" s="5"/>
    </row>
    <row r="231" spans="2:62" hidden="1">
      <c r="B231">
        <f t="shared" si="28"/>
        <v>155</v>
      </c>
      <c r="C231" t="str">
        <f t="shared" si="28"/>
        <v>PREPARACIÓ DEL SÒL</v>
      </c>
      <c r="D231" t="str">
        <f t="shared" si="28"/>
        <v>Preparació per estripat</v>
      </c>
      <c r="E231" s="82">
        <f t="shared" si="28"/>
        <v>2500</v>
      </c>
      <c r="F231" s="5">
        <f t="shared" si="33"/>
        <v>0</v>
      </c>
      <c r="G231" s="5">
        <f t="shared" si="33"/>
        <v>0</v>
      </c>
      <c r="H231" s="5">
        <f t="shared" si="33"/>
        <v>0</v>
      </c>
      <c r="I231" s="5">
        <f t="shared" si="33"/>
        <v>0</v>
      </c>
      <c r="J231" s="5">
        <f t="shared" si="33"/>
        <v>0</v>
      </c>
      <c r="K231" s="5">
        <f t="shared" si="33"/>
        <v>0</v>
      </c>
      <c r="L231" s="5">
        <f t="shared" si="33"/>
        <v>0</v>
      </c>
      <c r="M231" s="5">
        <f t="shared" si="33"/>
        <v>0</v>
      </c>
      <c r="N231" s="5">
        <f t="shared" si="33"/>
        <v>0</v>
      </c>
      <c r="O231" s="5">
        <f t="shared" si="33"/>
        <v>0</v>
      </c>
      <c r="P231" s="5">
        <f t="shared" si="33"/>
        <v>0</v>
      </c>
      <c r="Q231" s="5">
        <f t="shared" si="33"/>
        <v>0</v>
      </c>
      <c r="R231" s="5">
        <f t="shared" si="33"/>
        <v>0</v>
      </c>
      <c r="S231" s="5">
        <f t="shared" si="33"/>
        <v>0</v>
      </c>
      <c r="T231" s="5">
        <f t="shared" si="33"/>
        <v>0</v>
      </c>
      <c r="U231" s="5">
        <f t="shared" si="33"/>
        <v>0</v>
      </c>
      <c r="V231" s="5">
        <f t="shared" si="33"/>
        <v>0</v>
      </c>
      <c r="W231" s="5">
        <f t="shared" si="33"/>
        <v>0</v>
      </c>
      <c r="X231" s="5">
        <f t="shared" si="33"/>
        <v>0</v>
      </c>
      <c r="Y231" s="5">
        <f t="shared" si="33"/>
        <v>0</v>
      </c>
      <c r="Z231" s="5">
        <f t="shared" si="33"/>
        <v>0</v>
      </c>
      <c r="AA231" s="5">
        <f t="shared" si="33"/>
        <v>0</v>
      </c>
      <c r="AB231" s="5">
        <f t="shared" si="33"/>
        <v>0</v>
      </c>
      <c r="AC231" s="5">
        <f t="shared" si="33"/>
        <v>0</v>
      </c>
      <c r="AD231" s="5">
        <f t="shared" si="33"/>
        <v>0</v>
      </c>
      <c r="AE231" s="5">
        <f t="shared" si="33"/>
        <v>0</v>
      </c>
      <c r="AF231" s="5">
        <f t="shared" si="33"/>
        <v>0</v>
      </c>
      <c r="AG231" s="5">
        <f t="shared" si="33"/>
        <v>0</v>
      </c>
      <c r="AH231" s="5">
        <f t="shared" si="33"/>
        <v>0</v>
      </c>
      <c r="AI231" s="5">
        <f t="shared" si="33"/>
        <v>0</v>
      </c>
      <c r="AJ231" s="5">
        <f t="shared" si="33"/>
        <v>0</v>
      </c>
      <c r="AK231" s="5">
        <f t="shared" si="33"/>
        <v>0</v>
      </c>
      <c r="AL231" s="5">
        <f t="shared" si="33"/>
        <v>0</v>
      </c>
      <c r="AM231" s="5">
        <f t="shared" si="33"/>
        <v>0</v>
      </c>
      <c r="AN231" s="5">
        <f t="shared" si="33"/>
        <v>0</v>
      </c>
      <c r="AO231" s="5">
        <f t="shared" si="33"/>
        <v>0</v>
      </c>
      <c r="AP231" s="5">
        <f t="shared" si="33"/>
        <v>0</v>
      </c>
      <c r="AQ231" s="5">
        <f t="shared" si="33"/>
        <v>0</v>
      </c>
      <c r="AR231" s="5">
        <f t="shared" si="33"/>
        <v>0</v>
      </c>
      <c r="AS231" s="5">
        <f t="shared" si="10"/>
        <v>0</v>
      </c>
      <c r="AT231" s="5">
        <f t="shared" si="32"/>
        <v>0</v>
      </c>
      <c r="AU231" s="5">
        <f t="shared" si="32"/>
        <v>0</v>
      </c>
      <c r="AV231" s="5">
        <f t="shared" si="32"/>
        <v>0</v>
      </c>
      <c r="AW231" s="5">
        <f t="shared" si="32"/>
        <v>0</v>
      </c>
      <c r="AX231" s="5">
        <f t="shared" si="32"/>
        <v>0</v>
      </c>
      <c r="AY231" s="5">
        <f t="shared" si="32"/>
        <v>0</v>
      </c>
      <c r="AZ231" s="5">
        <f t="shared" si="32"/>
        <v>0</v>
      </c>
      <c r="BA231" s="5">
        <f t="shared" si="32"/>
        <v>0</v>
      </c>
      <c r="BB231" s="5">
        <f t="shared" si="32"/>
        <v>0</v>
      </c>
      <c r="BC231" s="5">
        <f t="shared" si="32"/>
        <v>0</v>
      </c>
      <c r="BD231" s="5"/>
      <c r="BE231" s="5"/>
      <c r="BF231" s="5"/>
      <c r="BG231" s="5"/>
      <c r="BH231" s="5"/>
      <c r="BI231" s="5"/>
      <c r="BJ231" s="5"/>
    </row>
    <row r="232" spans="2:62" hidden="1">
      <c r="B232">
        <f t="shared" si="28"/>
        <v>165</v>
      </c>
      <c r="C232" t="str">
        <f t="shared" si="28"/>
        <v>PREPARACIÓ DEL SÒL</v>
      </c>
      <c r="D232" t="str">
        <f t="shared" si="28"/>
        <v>Preparació per fresat</v>
      </c>
      <c r="E232" s="82">
        <f t="shared" si="28"/>
        <v>2500</v>
      </c>
      <c r="F232" s="5">
        <f t="shared" si="33"/>
        <v>0</v>
      </c>
      <c r="G232" s="5">
        <f t="shared" si="33"/>
        <v>0</v>
      </c>
      <c r="H232" s="5">
        <f t="shared" si="33"/>
        <v>0</v>
      </c>
      <c r="I232" s="5">
        <f t="shared" si="33"/>
        <v>0</v>
      </c>
      <c r="J232" s="5">
        <f t="shared" si="33"/>
        <v>0</v>
      </c>
      <c r="K232" s="5">
        <f t="shared" si="33"/>
        <v>0</v>
      </c>
      <c r="L232" s="5">
        <f t="shared" si="33"/>
        <v>0</v>
      </c>
      <c r="M232" s="5">
        <f t="shared" si="33"/>
        <v>0</v>
      </c>
      <c r="N232" s="5">
        <f t="shared" si="33"/>
        <v>0</v>
      </c>
      <c r="O232" s="5">
        <f t="shared" si="33"/>
        <v>0</v>
      </c>
      <c r="P232" s="5">
        <f t="shared" si="33"/>
        <v>0</v>
      </c>
      <c r="Q232" s="5">
        <f t="shared" si="33"/>
        <v>0</v>
      </c>
      <c r="R232" s="5">
        <f t="shared" si="33"/>
        <v>0</v>
      </c>
      <c r="S232" s="5">
        <f t="shared" si="33"/>
        <v>0</v>
      </c>
      <c r="T232" s="5">
        <f t="shared" si="33"/>
        <v>0</v>
      </c>
      <c r="U232" s="5">
        <f t="shared" si="33"/>
        <v>0</v>
      </c>
      <c r="V232" s="5">
        <f t="shared" si="33"/>
        <v>0</v>
      </c>
      <c r="W232" s="5">
        <f t="shared" si="33"/>
        <v>0</v>
      </c>
      <c r="X232" s="5">
        <f t="shared" si="33"/>
        <v>0</v>
      </c>
      <c r="Y232" s="5">
        <f t="shared" si="33"/>
        <v>0</v>
      </c>
      <c r="Z232" s="5">
        <f t="shared" si="33"/>
        <v>0</v>
      </c>
      <c r="AA232" s="5">
        <f t="shared" si="33"/>
        <v>0</v>
      </c>
      <c r="AB232" s="5">
        <f t="shared" si="33"/>
        <v>0</v>
      </c>
      <c r="AC232" s="5">
        <f t="shared" si="33"/>
        <v>0</v>
      </c>
      <c r="AD232" s="5">
        <f t="shared" si="33"/>
        <v>0</v>
      </c>
      <c r="AE232" s="5">
        <f t="shared" si="33"/>
        <v>0</v>
      </c>
      <c r="AF232" s="5">
        <f t="shared" si="33"/>
        <v>0</v>
      </c>
      <c r="AG232" s="5">
        <f t="shared" si="33"/>
        <v>0</v>
      </c>
      <c r="AH232" s="5">
        <f t="shared" si="33"/>
        <v>0</v>
      </c>
      <c r="AI232" s="5">
        <f t="shared" si="33"/>
        <v>0</v>
      </c>
      <c r="AJ232" s="5">
        <f t="shared" si="33"/>
        <v>0</v>
      </c>
      <c r="AK232" s="5">
        <f t="shared" si="33"/>
        <v>0</v>
      </c>
      <c r="AL232" s="5">
        <f t="shared" si="33"/>
        <v>0</v>
      </c>
      <c r="AM232" s="5">
        <f t="shared" si="33"/>
        <v>0</v>
      </c>
      <c r="AN232" s="5">
        <f t="shared" si="33"/>
        <v>0</v>
      </c>
      <c r="AO232" s="5">
        <f t="shared" si="33"/>
        <v>0</v>
      </c>
      <c r="AP232" s="5">
        <f t="shared" si="33"/>
        <v>0</v>
      </c>
      <c r="AQ232" s="5">
        <f t="shared" si="33"/>
        <v>0</v>
      </c>
      <c r="AR232" s="5">
        <f t="shared" si="33"/>
        <v>0</v>
      </c>
      <c r="AS232" s="5">
        <f t="shared" si="10"/>
        <v>0</v>
      </c>
      <c r="AT232" s="5">
        <f t="shared" si="32"/>
        <v>0</v>
      </c>
      <c r="AU232" s="5">
        <f t="shared" si="32"/>
        <v>0</v>
      </c>
      <c r="AV232" s="5">
        <f t="shared" si="32"/>
        <v>0</v>
      </c>
      <c r="AW232" s="5">
        <f t="shared" si="32"/>
        <v>0</v>
      </c>
      <c r="AX232" s="5">
        <f t="shared" si="32"/>
        <v>0</v>
      </c>
      <c r="AY232" s="5">
        <f t="shared" si="32"/>
        <v>0</v>
      </c>
      <c r="AZ232" s="5">
        <f t="shared" si="32"/>
        <v>0</v>
      </c>
      <c r="BA232" s="5">
        <f t="shared" si="32"/>
        <v>0</v>
      </c>
      <c r="BB232" s="5">
        <f t="shared" si="32"/>
        <v>0</v>
      </c>
      <c r="BC232" s="5">
        <f t="shared" si="32"/>
        <v>0</v>
      </c>
      <c r="BD232" s="5"/>
      <c r="BE232" s="5"/>
      <c r="BF232" s="5"/>
      <c r="BG232" s="5"/>
      <c r="BH232" s="5"/>
      <c r="BI232" s="5"/>
      <c r="BJ232" s="5"/>
    </row>
    <row r="233" spans="2:62" hidden="1">
      <c r="B233">
        <f t="shared" si="28"/>
        <v>215</v>
      </c>
      <c r="C233" t="str">
        <f t="shared" si="28"/>
        <v>ADOBAT</v>
      </c>
      <c r="D233" t="str">
        <f t="shared" si="28"/>
        <v>Preparació per aplicació de compost (36 t/ha)</v>
      </c>
      <c r="E233" s="82">
        <f t="shared" si="28"/>
        <v>2500</v>
      </c>
      <c r="F233" s="5">
        <f t="shared" si="33"/>
        <v>0</v>
      </c>
      <c r="G233" s="5">
        <f t="shared" si="33"/>
        <v>0</v>
      </c>
      <c r="H233" s="5">
        <f t="shared" si="33"/>
        <v>0</v>
      </c>
      <c r="I233" s="5">
        <f t="shared" si="33"/>
        <v>0</v>
      </c>
      <c r="J233" s="5">
        <f t="shared" si="33"/>
        <v>0</v>
      </c>
      <c r="K233" s="5">
        <f t="shared" si="33"/>
        <v>0</v>
      </c>
      <c r="L233" s="5">
        <f t="shared" si="33"/>
        <v>0</v>
      </c>
      <c r="M233" s="5">
        <f t="shared" si="33"/>
        <v>0</v>
      </c>
      <c r="N233" s="5">
        <f t="shared" si="33"/>
        <v>0</v>
      </c>
      <c r="O233" s="5">
        <f t="shared" si="33"/>
        <v>0</v>
      </c>
      <c r="P233" s="5">
        <f t="shared" si="33"/>
        <v>0</v>
      </c>
      <c r="Q233" s="5">
        <f t="shared" si="33"/>
        <v>0</v>
      </c>
      <c r="R233" s="5">
        <f t="shared" si="33"/>
        <v>0</v>
      </c>
      <c r="S233" s="5">
        <f t="shared" si="33"/>
        <v>0</v>
      </c>
      <c r="T233" s="5">
        <f t="shared" si="33"/>
        <v>0</v>
      </c>
      <c r="U233" s="5">
        <f t="shared" si="33"/>
        <v>0</v>
      </c>
      <c r="V233" s="5">
        <f t="shared" si="33"/>
        <v>0</v>
      </c>
      <c r="W233" s="5">
        <f t="shared" si="33"/>
        <v>0</v>
      </c>
      <c r="X233" s="5">
        <f t="shared" si="33"/>
        <v>0</v>
      </c>
      <c r="Y233" s="5">
        <f t="shared" si="33"/>
        <v>0</v>
      </c>
      <c r="Z233" s="5">
        <f t="shared" si="33"/>
        <v>0</v>
      </c>
      <c r="AA233" s="5">
        <f t="shared" si="33"/>
        <v>0</v>
      </c>
      <c r="AB233" s="5">
        <f t="shared" si="33"/>
        <v>0</v>
      </c>
      <c r="AC233" s="5">
        <f t="shared" si="33"/>
        <v>0</v>
      </c>
      <c r="AD233" s="5">
        <f t="shared" si="33"/>
        <v>0</v>
      </c>
      <c r="AE233" s="5">
        <f t="shared" si="33"/>
        <v>0</v>
      </c>
      <c r="AF233" s="5">
        <f t="shared" si="33"/>
        <v>0</v>
      </c>
      <c r="AG233" s="5">
        <f t="shared" si="33"/>
        <v>0</v>
      </c>
      <c r="AH233" s="5">
        <f t="shared" si="33"/>
        <v>0</v>
      </c>
      <c r="AI233" s="5">
        <f t="shared" si="33"/>
        <v>0</v>
      </c>
      <c r="AJ233" s="5">
        <f t="shared" si="33"/>
        <v>0</v>
      </c>
      <c r="AK233" s="5">
        <f t="shared" si="33"/>
        <v>0</v>
      </c>
      <c r="AL233" s="5">
        <f t="shared" si="33"/>
        <v>0</v>
      </c>
      <c r="AM233" s="5">
        <f t="shared" si="33"/>
        <v>0</v>
      </c>
      <c r="AN233" s="5">
        <f t="shared" si="33"/>
        <v>0</v>
      </c>
      <c r="AO233" s="5">
        <f t="shared" si="33"/>
        <v>0</v>
      </c>
      <c r="AP233" s="5">
        <f t="shared" si="33"/>
        <v>0</v>
      </c>
      <c r="AQ233" s="5">
        <f t="shared" si="33"/>
        <v>0</v>
      </c>
      <c r="AR233" s="5">
        <f t="shared" si="33"/>
        <v>0</v>
      </c>
      <c r="AS233" s="5">
        <f t="shared" si="10"/>
        <v>0</v>
      </c>
      <c r="AT233" s="5">
        <f t="shared" si="32"/>
        <v>0</v>
      </c>
      <c r="AU233" s="5">
        <f t="shared" si="32"/>
        <v>0</v>
      </c>
      <c r="AV233" s="5">
        <f t="shared" si="32"/>
        <v>0</v>
      </c>
      <c r="AW233" s="5">
        <f t="shared" si="32"/>
        <v>0</v>
      </c>
      <c r="AX233" s="5">
        <f t="shared" si="32"/>
        <v>0</v>
      </c>
      <c r="AY233" s="5">
        <f t="shared" si="32"/>
        <v>0</v>
      </c>
      <c r="AZ233" s="5">
        <f t="shared" si="32"/>
        <v>0</v>
      </c>
      <c r="BA233" s="5">
        <f t="shared" si="32"/>
        <v>0</v>
      </c>
      <c r="BB233" s="5">
        <f t="shared" si="32"/>
        <v>0</v>
      </c>
      <c r="BC233" s="5">
        <f t="shared" si="32"/>
        <v>0</v>
      </c>
      <c r="BD233" s="5"/>
      <c r="BE233" s="5"/>
      <c r="BF233" s="5"/>
      <c r="BG233" s="5"/>
      <c r="BH233" s="5"/>
      <c r="BI233" s="5"/>
      <c r="BJ233" s="5"/>
    </row>
    <row r="234" spans="2:62" hidden="1">
      <c r="B234">
        <f t="shared" si="28"/>
        <v>225</v>
      </c>
      <c r="C234" t="str">
        <f t="shared" si="28"/>
        <v>ADOBAT</v>
      </c>
      <c r="D234" t="str">
        <f t="shared" si="28"/>
        <v>Preparació per aplicació de compost (60 t/ha)</v>
      </c>
      <c r="E234" s="82">
        <f t="shared" si="28"/>
        <v>2500</v>
      </c>
      <c r="F234" s="5">
        <f t="shared" si="33"/>
        <v>0</v>
      </c>
      <c r="G234" s="5">
        <f t="shared" si="33"/>
        <v>0</v>
      </c>
      <c r="H234" s="5">
        <f t="shared" si="33"/>
        <v>0</v>
      </c>
      <c r="I234" s="5">
        <f t="shared" si="33"/>
        <v>0</v>
      </c>
      <c r="J234" s="5">
        <f t="shared" si="33"/>
        <v>0</v>
      </c>
      <c r="K234" s="5">
        <f t="shared" si="33"/>
        <v>0</v>
      </c>
      <c r="L234" s="5">
        <f t="shared" si="33"/>
        <v>0</v>
      </c>
      <c r="M234" s="5">
        <f t="shared" si="33"/>
        <v>0</v>
      </c>
      <c r="N234" s="5">
        <f t="shared" si="33"/>
        <v>0</v>
      </c>
      <c r="O234" s="5">
        <f t="shared" si="33"/>
        <v>0</v>
      </c>
      <c r="P234" s="5">
        <f t="shared" si="33"/>
        <v>0</v>
      </c>
      <c r="Q234" s="5">
        <f t="shared" si="33"/>
        <v>0</v>
      </c>
      <c r="R234" s="5">
        <f t="shared" si="33"/>
        <v>0</v>
      </c>
      <c r="S234" s="5">
        <f t="shared" si="33"/>
        <v>0</v>
      </c>
      <c r="T234" s="5">
        <f t="shared" si="33"/>
        <v>0</v>
      </c>
      <c r="U234" s="5">
        <f t="shared" si="33"/>
        <v>0</v>
      </c>
      <c r="V234" s="5">
        <f t="shared" si="33"/>
        <v>0</v>
      </c>
      <c r="W234" s="5">
        <f t="shared" si="33"/>
        <v>0</v>
      </c>
      <c r="X234" s="5">
        <f t="shared" si="33"/>
        <v>0</v>
      </c>
      <c r="Y234" s="5">
        <f t="shared" si="33"/>
        <v>0</v>
      </c>
      <c r="Z234" s="5">
        <f t="shared" si="33"/>
        <v>0</v>
      </c>
      <c r="AA234" s="5">
        <f t="shared" ref="AA234:AR234" si="34">IF($E$4&lt;$E234,$E$4/$E234*AA109*AA$49,AA109*AA$49)</f>
        <v>0</v>
      </c>
      <c r="AB234" s="5">
        <f t="shared" si="34"/>
        <v>0</v>
      </c>
      <c r="AC234" s="5">
        <f t="shared" si="34"/>
        <v>0</v>
      </c>
      <c r="AD234" s="5">
        <f t="shared" si="34"/>
        <v>0</v>
      </c>
      <c r="AE234" s="5">
        <f t="shared" si="34"/>
        <v>0</v>
      </c>
      <c r="AF234" s="5">
        <f t="shared" si="34"/>
        <v>0</v>
      </c>
      <c r="AG234" s="5">
        <f t="shared" si="34"/>
        <v>0</v>
      </c>
      <c r="AH234" s="5">
        <f t="shared" si="34"/>
        <v>0</v>
      </c>
      <c r="AI234" s="5">
        <f t="shared" si="34"/>
        <v>0</v>
      </c>
      <c r="AJ234" s="5">
        <f t="shared" si="34"/>
        <v>0</v>
      </c>
      <c r="AK234" s="5">
        <f t="shared" si="34"/>
        <v>0</v>
      </c>
      <c r="AL234" s="5">
        <f t="shared" si="34"/>
        <v>0</v>
      </c>
      <c r="AM234" s="5">
        <f t="shared" si="34"/>
        <v>0</v>
      </c>
      <c r="AN234" s="5">
        <f t="shared" si="34"/>
        <v>0</v>
      </c>
      <c r="AO234" s="5">
        <f t="shared" si="34"/>
        <v>0</v>
      </c>
      <c r="AP234" s="5">
        <f t="shared" si="34"/>
        <v>0</v>
      </c>
      <c r="AQ234" s="5">
        <f t="shared" si="34"/>
        <v>0</v>
      </c>
      <c r="AR234" s="5">
        <f t="shared" si="34"/>
        <v>0</v>
      </c>
      <c r="AS234" s="5">
        <f t="shared" si="10"/>
        <v>0</v>
      </c>
      <c r="AT234" s="5">
        <f t="shared" si="32"/>
        <v>0</v>
      </c>
      <c r="AU234" s="5">
        <f t="shared" si="32"/>
        <v>0</v>
      </c>
      <c r="AV234" s="5">
        <f t="shared" si="32"/>
        <v>0</v>
      </c>
      <c r="AW234" s="5">
        <f t="shared" si="32"/>
        <v>0</v>
      </c>
      <c r="AX234" s="5">
        <f t="shared" si="32"/>
        <v>0</v>
      </c>
      <c r="AY234" s="5">
        <f t="shared" si="32"/>
        <v>0</v>
      </c>
      <c r="AZ234" s="5">
        <f t="shared" si="32"/>
        <v>0</v>
      </c>
      <c r="BA234" s="5">
        <f t="shared" si="32"/>
        <v>0</v>
      </c>
      <c r="BB234" s="5">
        <f t="shared" si="32"/>
        <v>0</v>
      </c>
      <c r="BC234" s="5">
        <f t="shared" si="32"/>
        <v>0</v>
      </c>
      <c r="BD234" s="5"/>
      <c r="BE234" s="5"/>
      <c r="BF234" s="5"/>
      <c r="BG234" s="5"/>
      <c r="BH234" s="5"/>
      <c r="BI234" s="5"/>
      <c r="BJ234" s="5"/>
    </row>
    <row r="235" spans="2:62" hidden="1">
      <c r="B235">
        <f t="shared" si="28"/>
        <v>235</v>
      </c>
      <c r="C235" t="str">
        <f t="shared" si="28"/>
        <v>ADOBAT</v>
      </c>
      <c r="D235" t="str">
        <f t="shared" si="28"/>
        <v>Preparació per aplicació d'adob orgànic</v>
      </c>
      <c r="E235" s="82">
        <f t="shared" si="28"/>
        <v>2500</v>
      </c>
      <c r="F235" s="5">
        <f t="shared" ref="F235:AR241" si="35">IF($E$4&lt;$E235,$E$4/$E235*F110*F$49,F110*F$49)</f>
        <v>0</v>
      </c>
      <c r="G235" s="5">
        <f t="shared" si="35"/>
        <v>0</v>
      </c>
      <c r="H235" s="5">
        <f t="shared" si="35"/>
        <v>0</v>
      </c>
      <c r="I235" s="5">
        <f t="shared" si="35"/>
        <v>0</v>
      </c>
      <c r="J235" s="5">
        <f t="shared" si="35"/>
        <v>0</v>
      </c>
      <c r="K235" s="5">
        <f t="shared" si="35"/>
        <v>0</v>
      </c>
      <c r="L235" s="5">
        <f t="shared" si="35"/>
        <v>0</v>
      </c>
      <c r="M235" s="5">
        <f t="shared" si="35"/>
        <v>0</v>
      </c>
      <c r="N235" s="5">
        <f t="shared" si="35"/>
        <v>0</v>
      </c>
      <c r="O235" s="5">
        <f t="shared" si="35"/>
        <v>0</v>
      </c>
      <c r="P235" s="5">
        <f t="shared" si="35"/>
        <v>0</v>
      </c>
      <c r="Q235" s="5">
        <f t="shared" si="35"/>
        <v>0</v>
      </c>
      <c r="R235" s="5">
        <f t="shared" si="35"/>
        <v>0</v>
      </c>
      <c r="S235" s="5">
        <f t="shared" si="35"/>
        <v>0</v>
      </c>
      <c r="T235" s="5">
        <f t="shared" si="35"/>
        <v>0</v>
      </c>
      <c r="U235" s="5">
        <f t="shared" si="35"/>
        <v>0</v>
      </c>
      <c r="V235" s="5">
        <f t="shared" si="35"/>
        <v>0</v>
      </c>
      <c r="W235" s="5">
        <f t="shared" si="35"/>
        <v>0</v>
      </c>
      <c r="X235" s="5">
        <f t="shared" si="35"/>
        <v>0</v>
      </c>
      <c r="Y235" s="5">
        <f t="shared" si="35"/>
        <v>0</v>
      </c>
      <c r="Z235" s="5">
        <f t="shared" si="35"/>
        <v>0</v>
      </c>
      <c r="AA235" s="5">
        <f t="shared" si="35"/>
        <v>0</v>
      </c>
      <c r="AB235" s="5">
        <f t="shared" si="35"/>
        <v>0</v>
      </c>
      <c r="AC235" s="5">
        <f t="shared" si="35"/>
        <v>0</v>
      </c>
      <c r="AD235" s="5">
        <f t="shared" si="35"/>
        <v>0</v>
      </c>
      <c r="AE235" s="5">
        <f t="shared" si="35"/>
        <v>0</v>
      </c>
      <c r="AF235" s="5">
        <f t="shared" si="35"/>
        <v>0</v>
      </c>
      <c r="AG235" s="5">
        <f t="shared" si="35"/>
        <v>0</v>
      </c>
      <c r="AH235" s="5">
        <f t="shared" si="35"/>
        <v>0</v>
      </c>
      <c r="AI235" s="5">
        <f t="shared" si="35"/>
        <v>0</v>
      </c>
      <c r="AJ235" s="5">
        <f t="shared" si="35"/>
        <v>0</v>
      </c>
      <c r="AK235" s="5">
        <f t="shared" si="35"/>
        <v>0</v>
      </c>
      <c r="AL235" s="5">
        <f t="shared" si="35"/>
        <v>0</v>
      </c>
      <c r="AM235" s="5">
        <f t="shared" si="35"/>
        <v>0</v>
      </c>
      <c r="AN235" s="5">
        <f t="shared" si="35"/>
        <v>0</v>
      </c>
      <c r="AO235" s="5">
        <f t="shared" si="35"/>
        <v>0</v>
      </c>
      <c r="AP235" s="5">
        <f t="shared" si="35"/>
        <v>0</v>
      </c>
      <c r="AQ235" s="5">
        <f t="shared" si="35"/>
        <v>0</v>
      </c>
      <c r="AR235" s="5">
        <f t="shared" si="35"/>
        <v>0</v>
      </c>
      <c r="AS235" s="5">
        <f t="shared" si="10"/>
        <v>0</v>
      </c>
      <c r="AT235" s="5">
        <f t="shared" si="32"/>
        <v>0</v>
      </c>
      <c r="AU235" s="5">
        <f t="shared" si="32"/>
        <v>0</v>
      </c>
      <c r="AV235" s="5">
        <f t="shared" si="32"/>
        <v>0</v>
      </c>
      <c r="AW235" s="5">
        <f t="shared" si="32"/>
        <v>0</v>
      </c>
      <c r="AX235" s="5">
        <f t="shared" si="32"/>
        <v>0</v>
      </c>
      <c r="AY235" s="5">
        <f t="shared" si="32"/>
        <v>0</v>
      </c>
      <c r="AZ235" s="5">
        <f t="shared" si="32"/>
        <v>0</v>
      </c>
      <c r="BA235" s="5">
        <f t="shared" si="32"/>
        <v>0</v>
      </c>
      <c r="BB235" s="5">
        <f t="shared" si="32"/>
        <v>0</v>
      </c>
      <c r="BC235" s="5">
        <f t="shared" si="32"/>
        <v>0</v>
      </c>
      <c r="BD235" s="5"/>
      <c r="BE235" s="5"/>
      <c r="BF235" s="5"/>
      <c r="BG235" s="5"/>
      <c r="BH235" s="5"/>
      <c r="BI235" s="5"/>
      <c r="BJ235" s="5"/>
    </row>
    <row r="236" spans="2:62" hidden="1">
      <c r="B236">
        <f t="shared" si="28"/>
        <v>245</v>
      </c>
      <c r="C236" t="str">
        <f t="shared" si="28"/>
        <v>ADOBAT</v>
      </c>
      <c r="D236" t="str">
        <f t="shared" si="28"/>
        <v>Preparació per aplicació potassi</v>
      </c>
      <c r="E236" s="82">
        <f t="shared" si="28"/>
        <v>2500</v>
      </c>
      <c r="F236" s="5">
        <f t="shared" si="35"/>
        <v>0</v>
      </c>
      <c r="G236" s="5">
        <f t="shared" si="35"/>
        <v>0</v>
      </c>
      <c r="H236" s="5">
        <f t="shared" si="35"/>
        <v>0</v>
      </c>
      <c r="I236" s="5">
        <f t="shared" si="35"/>
        <v>0</v>
      </c>
      <c r="J236" s="5">
        <f t="shared" si="35"/>
        <v>0</v>
      </c>
      <c r="K236" s="5">
        <f t="shared" si="35"/>
        <v>0</v>
      </c>
      <c r="L236" s="5">
        <f t="shared" si="35"/>
        <v>0</v>
      </c>
      <c r="M236" s="5">
        <f t="shared" si="35"/>
        <v>0</v>
      </c>
      <c r="N236" s="5">
        <f t="shared" si="35"/>
        <v>0</v>
      </c>
      <c r="O236" s="5">
        <f t="shared" si="35"/>
        <v>0</v>
      </c>
      <c r="P236" s="5">
        <f t="shared" si="35"/>
        <v>0</v>
      </c>
      <c r="Q236" s="5">
        <f t="shared" si="35"/>
        <v>0</v>
      </c>
      <c r="R236" s="5">
        <f t="shared" si="35"/>
        <v>0</v>
      </c>
      <c r="S236" s="5">
        <f t="shared" si="35"/>
        <v>0</v>
      </c>
      <c r="T236" s="5">
        <f t="shared" si="35"/>
        <v>0</v>
      </c>
      <c r="U236" s="5">
        <f t="shared" si="35"/>
        <v>0</v>
      </c>
      <c r="V236" s="5">
        <f t="shared" si="35"/>
        <v>0</v>
      </c>
      <c r="W236" s="5">
        <f t="shared" si="35"/>
        <v>0</v>
      </c>
      <c r="X236" s="5">
        <f t="shared" si="35"/>
        <v>0</v>
      </c>
      <c r="Y236" s="5">
        <f t="shared" si="35"/>
        <v>0</v>
      </c>
      <c r="Z236" s="5">
        <f t="shared" si="35"/>
        <v>0</v>
      </c>
      <c r="AA236" s="5">
        <f t="shared" si="35"/>
        <v>0</v>
      </c>
      <c r="AB236" s="5">
        <f t="shared" si="35"/>
        <v>0</v>
      </c>
      <c r="AC236" s="5">
        <f t="shared" si="35"/>
        <v>0</v>
      </c>
      <c r="AD236" s="5">
        <f t="shared" si="35"/>
        <v>0</v>
      </c>
      <c r="AE236" s="5">
        <f t="shared" si="35"/>
        <v>0</v>
      </c>
      <c r="AF236" s="5">
        <f t="shared" si="35"/>
        <v>0</v>
      </c>
      <c r="AG236" s="5">
        <f t="shared" si="35"/>
        <v>0</v>
      </c>
      <c r="AH236" s="5">
        <f t="shared" si="35"/>
        <v>0</v>
      </c>
      <c r="AI236" s="5">
        <f t="shared" si="35"/>
        <v>0</v>
      </c>
      <c r="AJ236" s="5">
        <f t="shared" si="35"/>
        <v>0</v>
      </c>
      <c r="AK236" s="5">
        <f t="shared" si="35"/>
        <v>0</v>
      </c>
      <c r="AL236" s="5">
        <f t="shared" si="35"/>
        <v>0</v>
      </c>
      <c r="AM236" s="5">
        <f t="shared" si="35"/>
        <v>0</v>
      </c>
      <c r="AN236" s="5">
        <f t="shared" si="35"/>
        <v>0</v>
      </c>
      <c r="AO236" s="5">
        <f t="shared" si="35"/>
        <v>0</v>
      </c>
      <c r="AP236" s="5">
        <f t="shared" si="35"/>
        <v>0</v>
      </c>
      <c r="AQ236" s="5">
        <f t="shared" si="35"/>
        <v>0</v>
      </c>
      <c r="AR236" s="5">
        <f t="shared" si="35"/>
        <v>0</v>
      </c>
      <c r="AS236" s="5">
        <f t="shared" si="10"/>
        <v>0</v>
      </c>
      <c r="AT236" s="5">
        <f t="shared" si="32"/>
        <v>0</v>
      </c>
      <c r="AU236" s="5">
        <f t="shared" si="32"/>
        <v>0</v>
      </c>
      <c r="AV236" s="5">
        <f t="shared" si="32"/>
        <v>0</v>
      </c>
      <c r="AW236" s="5">
        <f t="shared" si="32"/>
        <v>0</v>
      </c>
      <c r="AX236" s="5">
        <f t="shared" si="32"/>
        <v>0</v>
      </c>
      <c r="AY236" s="5">
        <f t="shared" si="32"/>
        <v>0</v>
      </c>
      <c r="AZ236" s="5">
        <f t="shared" si="32"/>
        <v>0</v>
      </c>
      <c r="BA236" s="5">
        <f t="shared" si="32"/>
        <v>0</v>
      </c>
      <c r="BB236" s="5">
        <f t="shared" si="32"/>
        <v>0</v>
      </c>
      <c r="BC236" s="5">
        <f t="shared" si="32"/>
        <v>0</v>
      </c>
      <c r="BD236" s="5"/>
      <c r="BE236" s="5"/>
      <c r="BF236" s="5"/>
      <c r="BG236" s="5"/>
      <c r="BH236" s="5"/>
      <c r="BI236" s="5"/>
      <c r="BJ236" s="5"/>
    </row>
    <row r="237" spans="2:62" hidden="1">
      <c r="B237">
        <f t="shared" si="28"/>
        <v>315</v>
      </c>
      <c r="C237" t="str">
        <f t="shared" si="28"/>
        <v>PLANTACIÓ</v>
      </c>
      <c r="D237" t="str">
        <f t="shared" si="28"/>
        <v>Preparació per solcar</v>
      </c>
      <c r="E237" s="82">
        <f t="shared" si="28"/>
        <v>2500</v>
      </c>
      <c r="F237" s="5">
        <f t="shared" si="35"/>
        <v>0</v>
      </c>
      <c r="G237" s="5">
        <f t="shared" si="35"/>
        <v>0</v>
      </c>
      <c r="H237" s="5">
        <f t="shared" si="35"/>
        <v>0</v>
      </c>
      <c r="I237" s="5">
        <f t="shared" si="35"/>
        <v>0</v>
      </c>
      <c r="J237" s="5">
        <f t="shared" si="35"/>
        <v>0</v>
      </c>
      <c r="K237" s="5">
        <f t="shared" si="35"/>
        <v>0</v>
      </c>
      <c r="L237" s="5">
        <f t="shared" si="35"/>
        <v>0</v>
      </c>
      <c r="M237" s="5">
        <f t="shared" si="35"/>
        <v>0</v>
      </c>
      <c r="N237" s="5">
        <f t="shared" si="35"/>
        <v>0</v>
      </c>
      <c r="O237" s="5">
        <f t="shared" si="35"/>
        <v>0</v>
      </c>
      <c r="P237" s="5">
        <f t="shared" si="35"/>
        <v>0</v>
      </c>
      <c r="Q237" s="5">
        <f t="shared" si="35"/>
        <v>0</v>
      </c>
      <c r="R237" s="5">
        <f t="shared" si="35"/>
        <v>0</v>
      </c>
      <c r="S237" s="5">
        <f t="shared" si="35"/>
        <v>0</v>
      </c>
      <c r="T237" s="5">
        <f t="shared" si="35"/>
        <v>0</v>
      </c>
      <c r="U237" s="5">
        <f t="shared" si="35"/>
        <v>0</v>
      </c>
      <c r="V237" s="5">
        <f t="shared" si="35"/>
        <v>0</v>
      </c>
      <c r="W237" s="5">
        <f t="shared" si="35"/>
        <v>0</v>
      </c>
      <c r="X237" s="5">
        <f t="shared" si="35"/>
        <v>0</v>
      </c>
      <c r="Y237" s="5">
        <f t="shared" si="35"/>
        <v>0</v>
      </c>
      <c r="Z237" s="5">
        <f t="shared" si="35"/>
        <v>0</v>
      </c>
      <c r="AA237" s="5">
        <f t="shared" si="35"/>
        <v>0</v>
      </c>
      <c r="AB237" s="5">
        <f t="shared" si="35"/>
        <v>0</v>
      </c>
      <c r="AC237" s="5">
        <f t="shared" si="35"/>
        <v>0</v>
      </c>
      <c r="AD237" s="5">
        <f t="shared" si="35"/>
        <v>0</v>
      </c>
      <c r="AE237" s="5">
        <f t="shared" si="35"/>
        <v>0</v>
      </c>
      <c r="AF237" s="5">
        <f t="shared" si="35"/>
        <v>0</v>
      </c>
      <c r="AG237" s="5">
        <f t="shared" si="35"/>
        <v>0</v>
      </c>
      <c r="AH237" s="5">
        <f t="shared" si="35"/>
        <v>0</v>
      </c>
      <c r="AI237" s="5">
        <f t="shared" si="35"/>
        <v>0</v>
      </c>
      <c r="AJ237" s="5">
        <f t="shared" si="35"/>
        <v>0</v>
      </c>
      <c r="AK237" s="5">
        <f t="shared" si="35"/>
        <v>0</v>
      </c>
      <c r="AL237" s="5">
        <f t="shared" si="35"/>
        <v>0</v>
      </c>
      <c r="AM237" s="5">
        <f t="shared" si="35"/>
        <v>0</v>
      </c>
      <c r="AN237" s="5">
        <f t="shared" si="35"/>
        <v>0</v>
      </c>
      <c r="AO237" s="5">
        <f t="shared" si="35"/>
        <v>0</v>
      </c>
      <c r="AP237" s="5">
        <f t="shared" si="35"/>
        <v>0</v>
      </c>
      <c r="AQ237" s="5">
        <f t="shared" si="35"/>
        <v>0</v>
      </c>
      <c r="AR237" s="5">
        <f t="shared" si="35"/>
        <v>0</v>
      </c>
      <c r="AS237" s="5">
        <f t="shared" si="10"/>
        <v>0</v>
      </c>
      <c r="AT237" s="5">
        <f t="shared" si="32"/>
        <v>0</v>
      </c>
      <c r="AU237" s="5">
        <f t="shared" si="32"/>
        <v>0</v>
      </c>
      <c r="AV237" s="5">
        <f t="shared" si="32"/>
        <v>0</v>
      </c>
      <c r="AW237" s="5">
        <f t="shared" si="32"/>
        <v>0</v>
      </c>
      <c r="AX237" s="5">
        <f t="shared" si="32"/>
        <v>0</v>
      </c>
      <c r="AY237" s="5">
        <f t="shared" si="32"/>
        <v>0</v>
      </c>
      <c r="AZ237" s="5">
        <f t="shared" si="32"/>
        <v>0</v>
      </c>
      <c r="BA237" s="5">
        <f t="shared" si="32"/>
        <v>0</v>
      </c>
      <c r="BB237" s="5">
        <f t="shared" si="32"/>
        <v>0</v>
      </c>
      <c r="BC237" s="5">
        <f t="shared" si="32"/>
        <v>0</v>
      </c>
      <c r="BD237" s="5"/>
      <c r="BE237" s="5"/>
      <c r="BF237" s="5"/>
      <c r="BG237" s="5"/>
      <c r="BH237" s="5"/>
      <c r="BI237" s="5"/>
      <c r="BJ237" s="5"/>
    </row>
    <row r="238" spans="2:62" hidden="1">
      <c r="B238">
        <f t="shared" si="28"/>
        <v>325</v>
      </c>
      <c r="C238" t="str">
        <f t="shared" si="28"/>
        <v>PLANTACIÓ</v>
      </c>
      <c r="D238" t="str">
        <f t="shared" si="28"/>
        <v>Preparació per marcat</v>
      </c>
      <c r="E238" s="82">
        <f t="shared" si="28"/>
        <v>2500</v>
      </c>
      <c r="F238" s="5">
        <f t="shared" si="35"/>
        <v>0</v>
      </c>
      <c r="G238" s="5">
        <f t="shared" si="35"/>
        <v>0</v>
      </c>
      <c r="H238" s="5">
        <f t="shared" si="35"/>
        <v>0</v>
      </c>
      <c r="I238" s="5">
        <f t="shared" si="35"/>
        <v>0</v>
      </c>
      <c r="J238" s="5">
        <f t="shared" si="35"/>
        <v>0</v>
      </c>
      <c r="K238" s="5">
        <f t="shared" si="35"/>
        <v>0</v>
      </c>
      <c r="L238" s="5">
        <f t="shared" si="35"/>
        <v>0</v>
      </c>
      <c r="M238" s="5">
        <f t="shared" si="35"/>
        <v>0</v>
      </c>
      <c r="N238" s="5">
        <f t="shared" si="35"/>
        <v>0</v>
      </c>
      <c r="O238" s="5">
        <f t="shared" si="35"/>
        <v>0</v>
      </c>
      <c r="P238" s="5">
        <f t="shared" si="35"/>
        <v>0</v>
      </c>
      <c r="Q238" s="5">
        <f t="shared" si="35"/>
        <v>0</v>
      </c>
      <c r="R238" s="5">
        <f t="shared" si="35"/>
        <v>0</v>
      </c>
      <c r="S238" s="5">
        <f t="shared" si="35"/>
        <v>0</v>
      </c>
      <c r="T238" s="5">
        <f t="shared" si="35"/>
        <v>0</v>
      </c>
      <c r="U238" s="5">
        <f t="shared" si="35"/>
        <v>0</v>
      </c>
      <c r="V238" s="5">
        <f t="shared" si="35"/>
        <v>0</v>
      </c>
      <c r="W238" s="5">
        <f t="shared" si="35"/>
        <v>0</v>
      </c>
      <c r="X238" s="5">
        <f t="shared" si="35"/>
        <v>0</v>
      </c>
      <c r="Y238" s="5">
        <f t="shared" si="35"/>
        <v>0</v>
      </c>
      <c r="Z238" s="5">
        <f t="shared" si="35"/>
        <v>0</v>
      </c>
      <c r="AA238" s="5">
        <f t="shared" si="35"/>
        <v>0</v>
      </c>
      <c r="AB238" s="5">
        <f t="shared" si="35"/>
        <v>0</v>
      </c>
      <c r="AC238" s="5">
        <f t="shared" si="35"/>
        <v>0</v>
      </c>
      <c r="AD238" s="5">
        <f t="shared" si="35"/>
        <v>0</v>
      </c>
      <c r="AE238" s="5">
        <f t="shared" si="35"/>
        <v>0</v>
      </c>
      <c r="AF238" s="5">
        <f t="shared" si="35"/>
        <v>0</v>
      </c>
      <c r="AG238" s="5">
        <f t="shared" si="35"/>
        <v>0</v>
      </c>
      <c r="AH238" s="5">
        <f t="shared" si="35"/>
        <v>0</v>
      </c>
      <c r="AI238" s="5">
        <f t="shared" si="35"/>
        <v>0</v>
      </c>
      <c r="AJ238" s="5">
        <f t="shared" si="35"/>
        <v>0</v>
      </c>
      <c r="AK238" s="5">
        <f t="shared" si="35"/>
        <v>0</v>
      </c>
      <c r="AL238" s="5">
        <f t="shared" si="35"/>
        <v>0</v>
      </c>
      <c r="AM238" s="5">
        <f t="shared" si="35"/>
        <v>0</v>
      </c>
      <c r="AN238" s="5">
        <f t="shared" si="35"/>
        <v>0</v>
      </c>
      <c r="AO238" s="5">
        <f t="shared" si="35"/>
        <v>0</v>
      </c>
      <c r="AP238" s="5">
        <f t="shared" si="35"/>
        <v>0</v>
      </c>
      <c r="AQ238" s="5">
        <f t="shared" si="35"/>
        <v>0</v>
      </c>
      <c r="AR238" s="5">
        <f t="shared" si="35"/>
        <v>0</v>
      </c>
      <c r="AS238" s="5">
        <f t="shared" si="10"/>
        <v>0</v>
      </c>
      <c r="AT238" s="5">
        <f t="shared" si="32"/>
        <v>0</v>
      </c>
      <c r="AU238" s="5">
        <f t="shared" si="32"/>
        <v>0</v>
      </c>
      <c r="AV238" s="5">
        <f t="shared" si="32"/>
        <v>0</v>
      </c>
      <c r="AW238" s="5">
        <f t="shared" si="32"/>
        <v>0</v>
      </c>
      <c r="AX238" s="5">
        <f t="shared" si="32"/>
        <v>0</v>
      </c>
      <c r="AY238" s="5">
        <f t="shared" si="32"/>
        <v>0</v>
      </c>
      <c r="AZ238" s="5">
        <f t="shared" si="32"/>
        <v>0</v>
      </c>
      <c r="BA238" s="5">
        <f t="shared" si="32"/>
        <v>0</v>
      </c>
      <c r="BB238" s="5">
        <f t="shared" si="32"/>
        <v>0</v>
      </c>
      <c r="BC238" s="5">
        <f t="shared" si="32"/>
        <v>0</v>
      </c>
      <c r="BD238" s="5"/>
      <c r="BE238" s="5"/>
      <c r="BF238" s="5"/>
      <c r="BG238" s="5"/>
      <c r="BH238" s="5"/>
      <c r="BI238" s="5"/>
      <c r="BJ238" s="5"/>
    </row>
    <row r="239" spans="2:62" hidden="1">
      <c r="B239">
        <f t="shared" si="28"/>
        <v>335</v>
      </c>
      <c r="C239" t="str">
        <f t="shared" si="28"/>
        <v>PLANTACIÓ</v>
      </c>
      <c r="D239" t="str">
        <f t="shared" si="28"/>
        <v>Preparació per plantació manual col o bròcoli</v>
      </c>
      <c r="E239" s="82">
        <f t="shared" si="28"/>
        <v>2500</v>
      </c>
      <c r="F239" s="5">
        <f t="shared" si="35"/>
        <v>0</v>
      </c>
      <c r="G239" s="5">
        <f t="shared" si="35"/>
        <v>0</v>
      </c>
      <c r="H239" s="5">
        <f t="shared" si="35"/>
        <v>0</v>
      </c>
      <c r="I239" s="5">
        <f t="shared" si="35"/>
        <v>0</v>
      </c>
      <c r="J239" s="5">
        <f t="shared" si="35"/>
        <v>0</v>
      </c>
      <c r="K239" s="5">
        <f t="shared" si="35"/>
        <v>0</v>
      </c>
      <c r="L239" s="5">
        <f t="shared" si="35"/>
        <v>0</v>
      </c>
      <c r="M239" s="5">
        <f t="shared" si="35"/>
        <v>0</v>
      </c>
      <c r="N239" s="5">
        <f t="shared" si="35"/>
        <v>0</v>
      </c>
      <c r="O239" s="5">
        <f t="shared" si="35"/>
        <v>0</v>
      </c>
      <c r="P239" s="5">
        <f t="shared" si="35"/>
        <v>0</v>
      </c>
      <c r="Q239" s="5">
        <f t="shared" si="35"/>
        <v>0</v>
      </c>
      <c r="R239" s="5">
        <f t="shared" si="35"/>
        <v>0</v>
      </c>
      <c r="S239" s="5">
        <f t="shared" si="35"/>
        <v>0</v>
      </c>
      <c r="T239" s="5">
        <f t="shared" si="35"/>
        <v>0</v>
      </c>
      <c r="U239" s="5">
        <f t="shared" si="35"/>
        <v>0</v>
      </c>
      <c r="V239" s="5">
        <f t="shared" si="35"/>
        <v>0</v>
      </c>
      <c r="W239" s="5">
        <f t="shared" si="35"/>
        <v>0</v>
      </c>
      <c r="X239" s="5">
        <f t="shared" si="35"/>
        <v>0</v>
      </c>
      <c r="Y239" s="5">
        <f t="shared" si="35"/>
        <v>0</v>
      </c>
      <c r="Z239" s="5">
        <f t="shared" si="35"/>
        <v>0</v>
      </c>
      <c r="AA239" s="5">
        <f t="shared" si="35"/>
        <v>0</v>
      </c>
      <c r="AB239" s="5">
        <f t="shared" si="35"/>
        <v>0</v>
      </c>
      <c r="AC239" s="5">
        <f t="shared" si="35"/>
        <v>0</v>
      </c>
      <c r="AD239" s="5">
        <f t="shared" si="35"/>
        <v>0</v>
      </c>
      <c r="AE239" s="5">
        <f t="shared" si="35"/>
        <v>0</v>
      </c>
      <c r="AF239" s="5">
        <f t="shared" si="35"/>
        <v>0</v>
      </c>
      <c r="AG239" s="5">
        <f t="shared" si="35"/>
        <v>0</v>
      </c>
      <c r="AH239" s="5">
        <f t="shared" si="35"/>
        <v>0</v>
      </c>
      <c r="AI239" s="5">
        <f t="shared" si="35"/>
        <v>0</v>
      </c>
      <c r="AJ239" s="5">
        <f t="shared" si="35"/>
        <v>0</v>
      </c>
      <c r="AK239" s="5">
        <f t="shared" si="35"/>
        <v>0</v>
      </c>
      <c r="AL239" s="5">
        <f t="shared" si="35"/>
        <v>0</v>
      </c>
      <c r="AM239" s="5">
        <f t="shared" si="35"/>
        <v>0</v>
      </c>
      <c r="AN239" s="5">
        <f t="shared" si="35"/>
        <v>0</v>
      </c>
      <c r="AO239" s="5">
        <f t="shared" si="35"/>
        <v>0</v>
      </c>
      <c r="AP239" s="5">
        <f t="shared" si="35"/>
        <v>0</v>
      </c>
      <c r="AQ239" s="5">
        <f t="shared" si="35"/>
        <v>0</v>
      </c>
      <c r="AR239" s="5">
        <f t="shared" si="35"/>
        <v>0</v>
      </c>
      <c r="AS239" s="5">
        <f t="shared" si="10"/>
        <v>0</v>
      </c>
      <c r="AT239" s="5">
        <f t="shared" si="32"/>
        <v>0</v>
      </c>
      <c r="AU239" s="5">
        <f t="shared" si="32"/>
        <v>0</v>
      </c>
      <c r="AV239" s="5">
        <f t="shared" si="32"/>
        <v>0</v>
      </c>
      <c r="AW239" s="5">
        <f t="shared" si="32"/>
        <v>0</v>
      </c>
      <c r="AX239" s="5">
        <f t="shared" si="32"/>
        <v>0</v>
      </c>
      <c r="AY239" s="5">
        <f t="shared" si="32"/>
        <v>0</v>
      </c>
      <c r="AZ239" s="5">
        <f t="shared" si="32"/>
        <v>0</v>
      </c>
      <c r="BA239" s="5">
        <f t="shared" si="32"/>
        <v>0</v>
      </c>
      <c r="BB239" s="5">
        <f t="shared" si="32"/>
        <v>0</v>
      </c>
      <c r="BC239" s="5">
        <f t="shared" si="32"/>
        <v>0</v>
      </c>
      <c r="BD239" s="5"/>
      <c r="BE239" s="5"/>
      <c r="BF239" s="5"/>
      <c r="BG239" s="5"/>
      <c r="BH239" s="5"/>
      <c r="BI239" s="5"/>
      <c r="BJ239" s="5"/>
    </row>
    <row r="240" spans="2:62" hidden="1">
      <c r="B240">
        <f t="shared" si="28"/>
        <v>345</v>
      </c>
      <c r="C240" t="str">
        <f t="shared" si="28"/>
        <v>PLANTACIÓ</v>
      </c>
      <c r="D240" t="str">
        <f t="shared" si="28"/>
        <v>Preparació per plantació manual calçots</v>
      </c>
      <c r="E240" s="82">
        <f t="shared" si="28"/>
        <v>2500</v>
      </c>
      <c r="F240" s="5">
        <f t="shared" si="35"/>
        <v>0</v>
      </c>
      <c r="G240" s="5">
        <f t="shared" si="35"/>
        <v>0</v>
      </c>
      <c r="H240" s="5">
        <f t="shared" si="35"/>
        <v>0</v>
      </c>
      <c r="I240" s="5">
        <f t="shared" si="35"/>
        <v>0</v>
      </c>
      <c r="J240" s="5">
        <f t="shared" si="35"/>
        <v>0</v>
      </c>
      <c r="K240" s="5">
        <f t="shared" si="35"/>
        <v>0</v>
      </c>
      <c r="L240" s="5">
        <f t="shared" si="35"/>
        <v>0</v>
      </c>
      <c r="M240" s="5">
        <f t="shared" si="35"/>
        <v>0</v>
      </c>
      <c r="N240" s="5">
        <f t="shared" si="35"/>
        <v>0</v>
      </c>
      <c r="O240" s="5">
        <f t="shared" si="35"/>
        <v>0</v>
      </c>
      <c r="P240" s="5">
        <f t="shared" si="35"/>
        <v>0</v>
      </c>
      <c r="Q240" s="5">
        <f t="shared" si="35"/>
        <v>0</v>
      </c>
      <c r="R240" s="5">
        <f t="shared" si="35"/>
        <v>0</v>
      </c>
      <c r="S240" s="5">
        <f t="shared" si="35"/>
        <v>0</v>
      </c>
      <c r="T240" s="5">
        <f t="shared" si="35"/>
        <v>0</v>
      </c>
      <c r="U240" s="5">
        <f t="shared" si="35"/>
        <v>0</v>
      </c>
      <c r="V240" s="5">
        <f t="shared" si="35"/>
        <v>0</v>
      </c>
      <c r="W240" s="5">
        <f t="shared" si="35"/>
        <v>0</v>
      </c>
      <c r="X240" s="5">
        <f t="shared" si="35"/>
        <v>0</v>
      </c>
      <c r="Y240" s="5">
        <f t="shared" si="35"/>
        <v>0</v>
      </c>
      <c r="Z240" s="5">
        <f t="shared" si="35"/>
        <v>0</v>
      </c>
      <c r="AA240" s="5">
        <f t="shared" si="35"/>
        <v>0</v>
      </c>
      <c r="AB240" s="5">
        <f t="shared" si="35"/>
        <v>0</v>
      </c>
      <c r="AC240" s="5">
        <f t="shared" si="35"/>
        <v>0</v>
      </c>
      <c r="AD240" s="5">
        <f t="shared" si="35"/>
        <v>0</v>
      </c>
      <c r="AE240" s="5">
        <f t="shared" si="35"/>
        <v>0</v>
      </c>
      <c r="AF240" s="5">
        <f t="shared" si="35"/>
        <v>0</v>
      </c>
      <c r="AG240" s="5">
        <f t="shared" si="35"/>
        <v>0</v>
      </c>
      <c r="AH240" s="5">
        <f t="shared" si="35"/>
        <v>0</v>
      </c>
      <c r="AI240" s="5">
        <f t="shared" si="35"/>
        <v>0</v>
      </c>
      <c r="AJ240" s="5">
        <f t="shared" si="35"/>
        <v>0</v>
      </c>
      <c r="AK240" s="5">
        <f t="shared" si="35"/>
        <v>0</v>
      </c>
      <c r="AL240" s="5">
        <f t="shared" si="35"/>
        <v>0</v>
      </c>
      <c r="AM240" s="5">
        <f t="shared" si="35"/>
        <v>0</v>
      </c>
      <c r="AN240" s="5">
        <f t="shared" si="35"/>
        <v>0</v>
      </c>
      <c r="AO240" s="5">
        <f t="shared" si="35"/>
        <v>0</v>
      </c>
      <c r="AP240" s="5">
        <f t="shared" si="35"/>
        <v>0</v>
      </c>
      <c r="AQ240" s="5">
        <f t="shared" si="35"/>
        <v>0</v>
      </c>
      <c r="AR240" s="5">
        <f t="shared" si="35"/>
        <v>0</v>
      </c>
      <c r="AS240" s="5">
        <f t="shared" si="10"/>
        <v>0</v>
      </c>
      <c r="AT240" s="5">
        <f t="shared" si="32"/>
        <v>0</v>
      </c>
      <c r="AU240" s="5">
        <f t="shared" si="32"/>
        <v>0</v>
      </c>
      <c r="AV240" s="5">
        <f t="shared" si="32"/>
        <v>0</v>
      </c>
      <c r="AW240" s="5">
        <f t="shared" si="32"/>
        <v>0</v>
      </c>
      <c r="AX240" s="5">
        <f t="shared" si="32"/>
        <v>0</v>
      </c>
      <c r="AY240" s="5">
        <f t="shared" si="32"/>
        <v>0</v>
      </c>
      <c r="AZ240" s="5">
        <f t="shared" si="32"/>
        <v>0</v>
      </c>
      <c r="BA240" s="5">
        <f t="shared" si="32"/>
        <v>0</v>
      </c>
      <c r="BB240" s="5">
        <f t="shared" si="32"/>
        <v>0</v>
      </c>
      <c r="BC240" s="5">
        <f t="shared" si="32"/>
        <v>0</v>
      </c>
      <c r="BD240" s="5"/>
      <c r="BE240" s="5"/>
      <c r="BF240" s="5"/>
      <c r="BG240" s="5"/>
      <c r="BH240" s="5"/>
      <c r="BI240" s="5"/>
      <c r="BJ240" s="5"/>
    </row>
    <row r="241" spans="2:62" hidden="1">
      <c r="B241">
        <f t="shared" ref="B241:E256" si="36">+B116</f>
        <v>355</v>
      </c>
      <c r="C241" t="str">
        <f t="shared" si="36"/>
        <v>PLANTACIÓ</v>
      </c>
      <c r="D241" t="str">
        <f t="shared" si="36"/>
        <v>Preparació per plantació manual enciam</v>
      </c>
      <c r="E241" s="82">
        <f t="shared" si="36"/>
        <v>2500</v>
      </c>
      <c r="F241" s="5">
        <f t="shared" si="35"/>
        <v>0</v>
      </c>
      <c r="G241" s="5">
        <f t="shared" si="35"/>
        <v>0</v>
      </c>
      <c r="H241" s="5">
        <f t="shared" si="35"/>
        <v>0</v>
      </c>
      <c r="I241" s="5">
        <f t="shared" si="35"/>
        <v>0</v>
      </c>
      <c r="J241" s="5">
        <f t="shared" si="35"/>
        <v>0</v>
      </c>
      <c r="K241" s="5">
        <f t="shared" si="35"/>
        <v>0</v>
      </c>
      <c r="L241" s="5">
        <f t="shared" si="35"/>
        <v>0</v>
      </c>
      <c r="M241" s="5">
        <f t="shared" si="35"/>
        <v>0</v>
      </c>
      <c r="N241" s="5">
        <f t="shared" si="35"/>
        <v>0</v>
      </c>
      <c r="O241" s="5">
        <f t="shared" si="35"/>
        <v>0</v>
      </c>
      <c r="P241" s="5">
        <f t="shared" si="35"/>
        <v>0</v>
      </c>
      <c r="Q241" s="5">
        <f t="shared" si="35"/>
        <v>0</v>
      </c>
      <c r="R241" s="5">
        <f t="shared" si="35"/>
        <v>0</v>
      </c>
      <c r="S241" s="5">
        <f t="shared" si="35"/>
        <v>0</v>
      </c>
      <c r="T241" s="5">
        <f t="shared" si="35"/>
        <v>0</v>
      </c>
      <c r="U241" s="5">
        <f t="shared" si="35"/>
        <v>0</v>
      </c>
      <c r="V241" s="5">
        <f t="shared" si="35"/>
        <v>0</v>
      </c>
      <c r="W241" s="5">
        <f t="shared" si="35"/>
        <v>0</v>
      </c>
      <c r="X241" s="5">
        <f t="shared" si="35"/>
        <v>0</v>
      </c>
      <c r="Y241" s="5">
        <f t="shared" si="35"/>
        <v>0</v>
      </c>
      <c r="Z241" s="5">
        <f t="shared" si="35"/>
        <v>0</v>
      </c>
      <c r="AA241" s="5">
        <f t="shared" ref="AA241:AR241" si="37">IF($E$4&lt;$E241,$E$4/$E241*AA116*AA$49,AA116*AA$49)</f>
        <v>0</v>
      </c>
      <c r="AB241" s="5">
        <f t="shared" si="37"/>
        <v>0</v>
      </c>
      <c r="AC241" s="5">
        <f t="shared" si="37"/>
        <v>0</v>
      </c>
      <c r="AD241" s="5">
        <f t="shared" si="37"/>
        <v>0</v>
      </c>
      <c r="AE241" s="5">
        <f t="shared" si="37"/>
        <v>0</v>
      </c>
      <c r="AF241" s="5">
        <f t="shared" si="37"/>
        <v>0</v>
      </c>
      <c r="AG241" s="5">
        <f t="shared" si="37"/>
        <v>0</v>
      </c>
      <c r="AH241" s="5">
        <f t="shared" si="37"/>
        <v>0</v>
      </c>
      <c r="AI241" s="5">
        <f t="shared" si="37"/>
        <v>0</v>
      </c>
      <c r="AJ241" s="5">
        <f t="shared" si="37"/>
        <v>0</v>
      </c>
      <c r="AK241" s="5">
        <f t="shared" si="37"/>
        <v>0</v>
      </c>
      <c r="AL241" s="5">
        <f t="shared" si="37"/>
        <v>0</v>
      </c>
      <c r="AM241" s="5">
        <f t="shared" si="37"/>
        <v>0</v>
      </c>
      <c r="AN241" s="5">
        <f t="shared" si="37"/>
        <v>0</v>
      </c>
      <c r="AO241" s="5">
        <f t="shared" si="37"/>
        <v>0</v>
      </c>
      <c r="AP241" s="5">
        <f t="shared" si="37"/>
        <v>0</v>
      </c>
      <c r="AQ241" s="5">
        <f t="shared" si="37"/>
        <v>0</v>
      </c>
      <c r="AR241" s="5">
        <f t="shared" si="37"/>
        <v>0</v>
      </c>
      <c r="AS241" s="5">
        <f t="shared" ref="AS241:AS272" si="38">SUM(F241:AR241)</f>
        <v>0</v>
      </c>
      <c r="AT241" s="5">
        <f t="shared" si="32"/>
        <v>0</v>
      </c>
      <c r="AU241" s="5">
        <f t="shared" si="32"/>
        <v>0</v>
      </c>
      <c r="AV241" s="5">
        <f t="shared" si="32"/>
        <v>0</v>
      </c>
      <c r="AW241" s="5">
        <f t="shared" si="32"/>
        <v>0</v>
      </c>
      <c r="AX241" s="5">
        <f t="shared" si="32"/>
        <v>0</v>
      </c>
      <c r="AY241" s="5">
        <f t="shared" si="32"/>
        <v>0</v>
      </c>
      <c r="AZ241" s="5">
        <f t="shared" si="32"/>
        <v>0</v>
      </c>
      <c r="BA241" s="5">
        <f t="shared" si="32"/>
        <v>0</v>
      </c>
      <c r="BB241" s="5">
        <f t="shared" si="32"/>
        <v>0</v>
      </c>
      <c r="BC241" s="5">
        <f t="shared" si="32"/>
        <v>0</v>
      </c>
      <c r="BD241" s="5"/>
      <c r="BE241" s="5"/>
      <c r="BF241" s="5"/>
      <c r="BG241" s="5"/>
      <c r="BH241" s="5"/>
      <c r="BI241" s="5"/>
      <c r="BJ241" s="5"/>
    </row>
    <row r="242" spans="2:62" hidden="1">
      <c r="B242">
        <f t="shared" si="36"/>
        <v>365</v>
      </c>
      <c r="C242" t="str">
        <f t="shared" si="36"/>
        <v>PLANTACIÓ</v>
      </c>
      <c r="D242" t="str">
        <f t="shared" si="36"/>
        <v>Preparació per plantació manual bleda</v>
      </c>
      <c r="E242" s="82">
        <f t="shared" si="36"/>
        <v>2500</v>
      </c>
      <c r="F242" s="5">
        <f t="shared" ref="F242:AR248" si="39">IF($E$4&lt;$E242,$E$4/$E242*F117*F$49,F117*F$49)</f>
        <v>0</v>
      </c>
      <c r="G242" s="5">
        <f t="shared" si="39"/>
        <v>0</v>
      </c>
      <c r="H242" s="5">
        <f t="shared" si="39"/>
        <v>0</v>
      </c>
      <c r="I242" s="5">
        <f t="shared" si="39"/>
        <v>0</v>
      </c>
      <c r="J242" s="5">
        <f t="shared" si="39"/>
        <v>0</v>
      </c>
      <c r="K242" s="5">
        <f t="shared" si="39"/>
        <v>0</v>
      </c>
      <c r="L242" s="5">
        <f t="shared" si="39"/>
        <v>0</v>
      </c>
      <c r="M242" s="5">
        <f t="shared" si="39"/>
        <v>0</v>
      </c>
      <c r="N242" s="5">
        <f t="shared" si="39"/>
        <v>0</v>
      </c>
      <c r="O242" s="5">
        <f t="shared" si="39"/>
        <v>0</v>
      </c>
      <c r="P242" s="5">
        <f t="shared" si="39"/>
        <v>0</v>
      </c>
      <c r="Q242" s="5">
        <f t="shared" si="39"/>
        <v>0</v>
      </c>
      <c r="R242" s="5">
        <f t="shared" si="39"/>
        <v>0</v>
      </c>
      <c r="S242" s="5">
        <f t="shared" si="39"/>
        <v>0</v>
      </c>
      <c r="T242" s="5">
        <f t="shared" si="39"/>
        <v>0</v>
      </c>
      <c r="U242" s="5">
        <f t="shared" si="39"/>
        <v>0</v>
      </c>
      <c r="V242" s="5">
        <f t="shared" si="39"/>
        <v>0</v>
      </c>
      <c r="W242" s="5">
        <f t="shared" si="39"/>
        <v>0</v>
      </c>
      <c r="X242" s="5">
        <f t="shared" si="39"/>
        <v>0</v>
      </c>
      <c r="Y242" s="5">
        <f t="shared" si="39"/>
        <v>0</v>
      </c>
      <c r="Z242" s="5">
        <f t="shared" si="39"/>
        <v>0</v>
      </c>
      <c r="AA242" s="5">
        <f t="shared" si="39"/>
        <v>0</v>
      </c>
      <c r="AB242" s="5">
        <f t="shared" si="39"/>
        <v>0</v>
      </c>
      <c r="AC242" s="5">
        <f t="shared" si="39"/>
        <v>0</v>
      </c>
      <c r="AD242" s="5">
        <f t="shared" si="39"/>
        <v>0</v>
      </c>
      <c r="AE242" s="5">
        <f t="shared" si="39"/>
        <v>0</v>
      </c>
      <c r="AF242" s="5">
        <f t="shared" si="39"/>
        <v>0</v>
      </c>
      <c r="AG242" s="5">
        <f t="shared" si="39"/>
        <v>0</v>
      </c>
      <c r="AH242" s="5">
        <f t="shared" si="39"/>
        <v>0</v>
      </c>
      <c r="AI242" s="5">
        <f t="shared" si="39"/>
        <v>0</v>
      </c>
      <c r="AJ242" s="5">
        <f t="shared" si="39"/>
        <v>0</v>
      </c>
      <c r="AK242" s="5">
        <f t="shared" si="39"/>
        <v>0</v>
      </c>
      <c r="AL242" s="5">
        <f t="shared" si="39"/>
        <v>0</v>
      </c>
      <c r="AM242" s="5">
        <f t="shared" si="39"/>
        <v>0</v>
      </c>
      <c r="AN242" s="5">
        <f t="shared" si="39"/>
        <v>0</v>
      </c>
      <c r="AO242" s="5">
        <f t="shared" si="39"/>
        <v>0</v>
      </c>
      <c r="AP242" s="5">
        <f t="shared" si="39"/>
        <v>0</v>
      </c>
      <c r="AQ242" s="5">
        <f t="shared" si="39"/>
        <v>0</v>
      </c>
      <c r="AR242" s="5">
        <f t="shared" si="39"/>
        <v>0</v>
      </c>
      <c r="AS242" s="5">
        <f t="shared" si="38"/>
        <v>0</v>
      </c>
      <c r="AT242" s="5">
        <f t="shared" si="32"/>
        <v>0</v>
      </c>
      <c r="AU242" s="5">
        <f t="shared" si="32"/>
        <v>0</v>
      </c>
      <c r="AV242" s="5">
        <f t="shared" si="32"/>
        <v>0</v>
      </c>
      <c r="AW242" s="5">
        <f t="shared" si="32"/>
        <v>0</v>
      </c>
      <c r="AX242" s="5">
        <f t="shared" si="32"/>
        <v>0</v>
      </c>
      <c r="AY242" s="5">
        <f t="shared" si="32"/>
        <v>0</v>
      </c>
      <c r="AZ242" s="5">
        <f t="shared" si="32"/>
        <v>0</v>
      </c>
      <c r="BA242" s="5">
        <f t="shared" si="32"/>
        <v>0</v>
      </c>
      <c r="BB242" s="5">
        <f t="shared" si="32"/>
        <v>0</v>
      </c>
      <c r="BC242" s="5">
        <f t="shared" si="32"/>
        <v>0</v>
      </c>
      <c r="BD242" s="5"/>
      <c r="BE242" s="5"/>
      <c r="BF242" s="5"/>
      <c r="BG242" s="5"/>
      <c r="BH242" s="5"/>
      <c r="BI242" s="5"/>
      <c r="BJ242" s="5"/>
    </row>
    <row r="243" spans="2:62" hidden="1">
      <c r="B243">
        <f t="shared" si="36"/>
        <v>375</v>
      </c>
      <c r="C243" t="str">
        <f t="shared" si="36"/>
        <v>PLANTACIÓ</v>
      </c>
      <c r="D243" t="str">
        <f t="shared" si="36"/>
        <v>Preparació per plantació manual tomàquet</v>
      </c>
      <c r="E243" s="82">
        <f t="shared" si="36"/>
        <v>2500</v>
      </c>
      <c r="F243" s="5">
        <f t="shared" si="39"/>
        <v>0</v>
      </c>
      <c r="G243" s="5">
        <f t="shared" si="39"/>
        <v>0</v>
      </c>
      <c r="H243" s="5">
        <f t="shared" si="39"/>
        <v>0</v>
      </c>
      <c r="I243" s="5">
        <f t="shared" si="39"/>
        <v>0</v>
      </c>
      <c r="J243" s="5">
        <f t="shared" si="39"/>
        <v>0</v>
      </c>
      <c r="K243" s="5">
        <f t="shared" si="39"/>
        <v>0</v>
      </c>
      <c r="L243" s="5">
        <f t="shared" si="39"/>
        <v>0</v>
      </c>
      <c r="M243" s="5">
        <f t="shared" si="39"/>
        <v>0</v>
      </c>
      <c r="N243" s="5">
        <f t="shared" si="39"/>
        <v>0</v>
      </c>
      <c r="O243" s="5">
        <f t="shared" si="39"/>
        <v>0</v>
      </c>
      <c r="P243" s="5">
        <f t="shared" si="39"/>
        <v>0</v>
      </c>
      <c r="Q243" s="5">
        <f t="shared" si="39"/>
        <v>0</v>
      </c>
      <c r="R243" s="5">
        <f t="shared" si="39"/>
        <v>0</v>
      </c>
      <c r="S243" s="5">
        <f t="shared" si="39"/>
        <v>0</v>
      </c>
      <c r="T243" s="5">
        <f t="shared" si="39"/>
        <v>0</v>
      </c>
      <c r="U243" s="5">
        <f t="shared" si="39"/>
        <v>0</v>
      </c>
      <c r="V243" s="5">
        <f t="shared" si="39"/>
        <v>0</v>
      </c>
      <c r="W243" s="5">
        <f t="shared" si="39"/>
        <v>0</v>
      </c>
      <c r="X243" s="5">
        <f t="shared" si="39"/>
        <v>0</v>
      </c>
      <c r="Y243" s="5">
        <f t="shared" si="39"/>
        <v>0</v>
      </c>
      <c r="Z243" s="5">
        <f t="shared" si="39"/>
        <v>0</v>
      </c>
      <c r="AA243" s="5">
        <f t="shared" si="39"/>
        <v>0</v>
      </c>
      <c r="AB243" s="5">
        <f t="shared" si="39"/>
        <v>0</v>
      </c>
      <c r="AC243" s="5">
        <f t="shared" si="39"/>
        <v>0</v>
      </c>
      <c r="AD243" s="5">
        <f t="shared" si="39"/>
        <v>0</v>
      </c>
      <c r="AE243" s="5">
        <f t="shared" si="39"/>
        <v>0</v>
      </c>
      <c r="AF243" s="5">
        <f t="shared" si="39"/>
        <v>0</v>
      </c>
      <c r="AG243" s="5">
        <f t="shared" si="39"/>
        <v>0</v>
      </c>
      <c r="AH243" s="5">
        <f t="shared" si="39"/>
        <v>0</v>
      </c>
      <c r="AI243" s="5">
        <f t="shared" si="39"/>
        <v>0</v>
      </c>
      <c r="AJ243" s="5">
        <f t="shared" si="39"/>
        <v>0</v>
      </c>
      <c r="AK243" s="5">
        <f t="shared" si="39"/>
        <v>0</v>
      </c>
      <c r="AL243" s="5">
        <f t="shared" si="39"/>
        <v>0</v>
      </c>
      <c r="AM243" s="5">
        <f t="shared" si="39"/>
        <v>0</v>
      </c>
      <c r="AN243" s="5">
        <f t="shared" si="39"/>
        <v>0</v>
      </c>
      <c r="AO243" s="5">
        <f t="shared" si="39"/>
        <v>0</v>
      </c>
      <c r="AP243" s="5">
        <f t="shared" si="39"/>
        <v>0</v>
      </c>
      <c r="AQ243" s="5">
        <f t="shared" si="39"/>
        <v>0</v>
      </c>
      <c r="AR243" s="5">
        <f t="shared" si="39"/>
        <v>0</v>
      </c>
      <c r="AS243" s="5">
        <f t="shared" si="38"/>
        <v>0</v>
      </c>
      <c r="AT243" s="5">
        <f t="shared" ref="AT243:BC258" si="40">IF($E$4&lt;$E243,$E$4/$E243*AT118*AT$49,AT118*AT$49)</f>
        <v>0</v>
      </c>
      <c r="AU243" s="5">
        <f t="shared" si="40"/>
        <v>0</v>
      </c>
      <c r="AV243" s="5">
        <f t="shared" si="40"/>
        <v>0</v>
      </c>
      <c r="AW243" s="5">
        <f t="shared" si="40"/>
        <v>0</v>
      </c>
      <c r="AX243" s="5">
        <f t="shared" si="40"/>
        <v>0</v>
      </c>
      <c r="AY243" s="5">
        <f t="shared" si="40"/>
        <v>0</v>
      </c>
      <c r="AZ243" s="5">
        <f t="shared" si="40"/>
        <v>0</v>
      </c>
      <c r="BA243" s="5">
        <f t="shared" si="40"/>
        <v>0</v>
      </c>
      <c r="BB243" s="5">
        <f t="shared" si="40"/>
        <v>0</v>
      </c>
      <c r="BC243" s="5">
        <f t="shared" si="40"/>
        <v>0</v>
      </c>
      <c r="BD243" s="5"/>
      <c r="BE243" s="5"/>
      <c r="BF243" s="5"/>
      <c r="BG243" s="5"/>
      <c r="BH243" s="5"/>
      <c r="BI243" s="5"/>
      <c r="BJ243" s="5"/>
    </row>
    <row r="244" spans="2:62" hidden="1">
      <c r="B244">
        <f t="shared" si="36"/>
        <v>385</v>
      </c>
      <c r="C244" t="str">
        <f t="shared" si="36"/>
        <v>PLANTACIÓ</v>
      </c>
      <c r="D244" t="str">
        <f t="shared" si="36"/>
        <v>Preparació per plantació manual carbassa</v>
      </c>
      <c r="E244" s="82">
        <f t="shared" si="36"/>
        <v>2500</v>
      </c>
      <c r="F244" s="5">
        <f t="shared" si="39"/>
        <v>0</v>
      </c>
      <c r="G244" s="5">
        <f t="shared" si="39"/>
        <v>0</v>
      </c>
      <c r="H244" s="5">
        <f t="shared" si="39"/>
        <v>0</v>
      </c>
      <c r="I244" s="5">
        <f t="shared" si="39"/>
        <v>0</v>
      </c>
      <c r="J244" s="5">
        <f t="shared" si="39"/>
        <v>0</v>
      </c>
      <c r="K244" s="5">
        <f t="shared" si="39"/>
        <v>0</v>
      </c>
      <c r="L244" s="5">
        <f t="shared" si="39"/>
        <v>0</v>
      </c>
      <c r="M244" s="5">
        <f t="shared" si="39"/>
        <v>0</v>
      </c>
      <c r="N244" s="5">
        <f t="shared" si="39"/>
        <v>0</v>
      </c>
      <c r="O244" s="5">
        <f t="shared" si="39"/>
        <v>0</v>
      </c>
      <c r="P244" s="5">
        <f t="shared" si="39"/>
        <v>0</v>
      </c>
      <c r="Q244" s="5">
        <f t="shared" si="39"/>
        <v>0</v>
      </c>
      <c r="R244" s="5">
        <f t="shared" si="39"/>
        <v>0</v>
      </c>
      <c r="S244" s="5">
        <f t="shared" si="39"/>
        <v>0</v>
      </c>
      <c r="T244" s="5">
        <f t="shared" si="39"/>
        <v>0</v>
      </c>
      <c r="U244" s="5">
        <f t="shared" si="39"/>
        <v>0</v>
      </c>
      <c r="V244" s="5">
        <f t="shared" si="39"/>
        <v>0</v>
      </c>
      <c r="W244" s="5">
        <f t="shared" si="39"/>
        <v>0</v>
      </c>
      <c r="X244" s="5">
        <f t="shared" si="39"/>
        <v>0</v>
      </c>
      <c r="Y244" s="5">
        <f t="shared" si="39"/>
        <v>0</v>
      </c>
      <c r="Z244" s="5">
        <f t="shared" si="39"/>
        <v>0</v>
      </c>
      <c r="AA244" s="5">
        <f t="shared" si="39"/>
        <v>0</v>
      </c>
      <c r="AB244" s="5">
        <f t="shared" si="39"/>
        <v>0</v>
      </c>
      <c r="AC244" s="5">
        <f t="shared" si="39"/>
        <v>0</v>
      </c>
      <c r="AD244" s="5">
        <f t="shared" si="39"/>
        <v>0</v>
      </c>
      <c r="AE244" s="5">
        <f t="shared" si="39"/>
        <v>0</v>
      </c>
      <c r="AF244" s="5">
        <f t="shared" si="39"/>
        <v>0</v>
      </c>
      <c r="AG244" s="5">
        <f t="shared" si="39"/>
        <v>0</v>
      </c>
      <c r="AH244" s="5">
        <f t="shared" si="39"/>
        <v>0</v>
      </c>
      <c r="AI244" s="5">
        <f t="shared" si="39"/>
        <v>0</v>
      </c>
      <c r="AJ244" s="5">
        <f t="shared" si="39"/>
        <v>0</v>
      </c>
      <c r="AK244" s="5">
        <f t="shared" si="39"/>
        <v>0</v>
      </c>
      <c r="AL244" s="5">
        <f t="shared" si="39"/>
        <v>0</v>
      </c>
      <c r="AM244" s="5">
        <f t="shared" si="39"/>
        <v>0</v>
      </c>
      <c r="AN244" s="5">
        <f t="shared" si="39"/>
        <v>0</v>
      </c>
      <c r="AO244" s="5">
        <f t="shared" si="39"/>
        <v>0</v>
      </c>
      <c r="AP244" s="5">
        <f t="shared" si="39"/>
        <v>0</v>
      </c>
      <c r="AQ244" s="5">
        <f t="shared" si="39"/>
        <v>0</v>
      </c>
      <c r="AR244" s="5">
        <f t="shared" si="39"/>
        <v>0</v>
      </c>
      <c r="AS244" s="5">
        <f t="shared" si="38"/>
        <v>0</v>
      </c>
      <c r="AT244" s="5">
        <f t="shared" si="40"/>
        <v>0</v>
      </c>
      <c r="AU244" s="5">
        <f t="shared" si="40"/>
        <v>0</v>
      </c>
      <c r="AV244" s="5">
        <f t="shared" si="40"/>
        <v>0</v>
      </c>
      <c r="AW244" s="5">
        <f t="shared" si="40"/>
        <v>0</v>
      </c>
      <c r="AX244" s="5">
        <f t="shared" si="40"/>
        <v>0</v>
      </c>
      <c r="AY244" s="5">
        <f t="shared" si="40"/>
        <v>0</v>
      </c>
      <c r="AZ244" s="5">
        <f t="shared" si="40"/>
        <v>0</v>
      </c>
      <c r="BA244" s="5">
        <f t="shared" si="40"/>
        <v>0</v>
      </c>
      <c r="BB244" s="5">
        <f t="shared" si="40"/>
        <v>0</v>
      </c>
      <c r="BC244" s="5">
        <f t="shared" si="40"/>
        <v>0</v>
      </c>
      <c r="BD244" s="5"/>
      <c r="BE244" s="5"/>
      <c r="BF244" s="5"/>
      <c r="BG244" s="5"/>
      <c r="BH244" s="5"/>
      <c r="BI244" s="5"/>
      <c r="BJ244" s="5"/>
    </row>
    <row r="245" spans="2:62" hidden="1">
      <c r="B245">
        <f t="shared" si="36"/>
        <v>395</v>
      </c>
      <c r="C245" t="str">
        <f t="shared" si="36"/>
        <v>PLANTACIÓ</v>
      </c>
      <c r="D245" t="str">
        <f t="shared" si="36"/>
        <v>Preparació per sembra manual carbassa</v>
      </c>
      <c r="E245" s="82">
        <f t="shared" si="36"/>
        <v>2500</v>
      </c>
      <c r="F245" s="5">
        <f t="shared" si="39"/>
        <v>0</v>
      </c>
      <c r="G245" s="5">
        <f t="shared" si="39"/>
        <v>0</v>
      </c>
      <c r="H245" s="5">
        <f t="shared" si="39"/>
        <v>0</v>
      </c>
      <c r="I245" s="5">
        <f t="shared" si="39"/>
        <v>0</v>
      </c>
      <c r="J245" s="5">
        <f t="shared" si="39"/>
        <v>0</v>
      </c>
      <c r="K245" s="5">
        <f t="shared" si="39"/>
        <v>0</v>
      </c>
      <c r="L245" s="5">
        <f t="shared" si="39"/>
        <v>0</v>
      </c>
      <c r="M245" s="5">
        <f t="shared" si="39"/>
        <v>0</v>
      </c>
      <c r="N245" s="5">
        <f t="shared" si="39"/>
        <v>0</v>
      </c>
      <c r="O245" s="5">
        <f t="shared" si="39"/>
        <v>0</v>
      </c>
      <c r="P245" s="5">
        <f t="shared" si="39"/>
        <v>0</v>
      </c>
      <c r="Q245" s="5">
        <f t="shared" si="39"/>
        <v>0</v>
      </c>
      <c r="R245" s="5">
        <f t="shared" si="39"/>
        <v>0</v>
      </c>
      <c r="S245" s="5">
        <f t="shared" si="39"/>
        <v>0</v>
      </c>
      <c r="T245" s="5">
        <f t="shared" si="39"/>
        <v>0</v>
      </c>
      <c r="U245" s="5">
        <f t="shared" si="39"/>
        <v>0</v>
      </c>
      <c r="V245" s="5">
        <f t="shared" si="39"/>
        <v>0</v>
      </c>
      <c r="W245" s="5">
        <f t="shared" si="39"/>
        <v>0</v>
      </c>
      <c r="X245" s="5">
        <f t="shared" si="39"/>
        <v>0</v>
      </c>
      <c r="Y245" s="5">
        <f t="shared" si="39"/>
        <v>0</v>
      </c>
      <c r="Z245" s="5">
        <f t="shared" si="39"/>
        <v>0</v>
      </c>
      <c r="AA245" s="5">
        <f t="shared" si="39"/>
        <v>0</v>
      </c>
      <c r="AB245" s="5">
        <f t="shared" si="39"/>
        <v>0</v>
      </c>
      <c r="AC245" s="5">
        <f t="shared" si="39"/>
        <v>0</v>
      </c>
      <c r="AD245" s="5">
        <f t="shared" si="39"/>
        <v>0</v>
      </c>
      <c r="AE245" s="5">
        <f t="shared" si="39"/>
        <v>0</v>
      </c>
      <c r="AF245" s="5">
        <f t="shared" si="39"/>
        <v>0</v>
      </c>
      <c r="AG245" s="5">
        <f t="shared" si="39"/>
        <v>0</v>
      </c>
      <c r="AH245" s="5">
        <f t="shared" si="39"/>
        <v>0</v>
      </c>
      <c r="AI245" s="5">
        <f t="shared" si="39"/>
        <v>0</v>
      </c>
      <c r="AJ245" s="5">
        <f t="shared" si="39"/>
        <v>0</v>
      </c>
      <c r="AK245" s="5">
        <f t="shared" si="39"/>
        <v>0</v>
      </c>
      <c r="AL245" s="5">
        <f t="shared" si="39"/>
        <v>0</v>
      </c>
      <c r="AM245" s="5">
        <f t="shared" si="39"/>
        <v>0</v>
      </c>
      <c r="AN245" s="5">
        <f t="shared" si="39"/>
        <v>0</v>
      </c>
      <c r="AO245" s="5">
        <f t="shared" si="39"/>
        <v>0</v>
      </c>
      <c r="AP245" s="5">
        <f t="shared" si="39"/>
        <v>0</v>
      </c>
      <c r="AQ245" s="5">
        <f t="shared" si="39"/>
        <v>0</v>
      </c>
      <c r="AR245" s="5">
        <f t="shared" si="39"/>
        <v>0</v>
      </c>
      <c r="AS245" s="5">
        <f t="shared" si="38"/>
        <v>0</v>
      </c>
      <c r="AT245" s="5">
        <f t="shared" si="40"/>
        <v>0</v>
      </c>
      <c r="AU245" s="5">
        <f t="shared" si="40"/>
        <v>0</v>
      </c>
      <c r="AV245" s="5">
        <f t="shared" si="40"/>
        <v>0</v>
      </c>
      <c r="AW245" s="5">
        <f t="shared" si="40"/>
        <v>0</v>
      </c>
      <c r="AX245" s="5">
        <f t="shared" si="40"/>
        <v>0</v>
      </c>
      <c r="AY245" s="5">
        <f t="shared" si="40"/>
        <v>0</v>
      </c>
      <c r="AZ245" s="5">
        <f t="shared" si="40"/>
        <v>0</v>
      </c>
      <c r="BA245" s="5">
        <f t="shared" si="40"/>
        <v>0</v>
      </c>
      <c r="BB245" s="5">
        <f t="shared" si="40"/>
        <v>0</v>
      </c>
      <c r="BC245" s="5">
        <f t="shared" si="40"/>
        <v>0</v>
      </c>
      <c r="BD245" s="5"/>
      <c r="BE245" s="5"/>
      <c r="BF245" s="5"/>
      <c r="BG245" s="5"/>
      <c r="BH245" s="5"/>
      <c r="BI245" s="5"/>
      <c r="BJ245" s="5"/>
    </row>
    <row r="246" spans="2:62" hidden="1">
      <c r="B246">
        <f t="shared" si="36"/>
        <v>415</v>
      </c>
      <c r="C246" t="str">
        <f t="shared" si="36"/>
        <v>REG</v>
      </c>
      <c r="D246" t="str">
        <f t="shared" si="36"/>
        <v>Preparació per instal.lació sistema de reg amb cinta (1 m per m2)</v>
      </c>
      <c r="E246" s="82">
        <f t="shared" si="36"/>
        <v>2500</v>
      </c>
      <c r="F246" s="5">
        <f t="shared" si="39"/>
        <v>0</v>
      </c>
      <c r="G246" s="5">
        <f t="shared" si="39"/>
        <v>0</v>
      </c>
      <c r="H246" s="5">
        <f t="shared" si="39"/>
        <v>0</v>
      </c>
      <c r="I246" s="5">
        <f t="shared" si="39"/>
        <v>0</v>
      </c>
      <c r="J246" s="5">
        <f t="shared" si="39"/>
        <v>0</v>
      </c>
      <c r="K246" s="5">
        <f t="shared" si="39"/>
        <v>0</v>
      </c>
      <c r="L246" s="5">
        <f t="shared" si="39"/>
        <v>0</v>
      </c>
      <c r="M246" s="5">
        <f t="shared" si="39"/>
        <v>0</v>
      </c>
      <c r="N246" s="5">
        <f t="shared" si="39"/>
        <v>0</v>
      </c>
      <c r="O246" s="5">
        <f t="shared" si="39"/>
        <v>0</v>
      </c>
      <c r="P246" s="5">
        <f t="shared" si="39"/>
        <v>0</v>
      </c>
      <c r="Q246" s="5">
        <f t="shared" si="39"/>
        <v>0</v>
      </c>
      <c r="R246" s="5">
        <f t="shared" si="39"/>
        <v>0</v>
      </c>
      <c r="S246" s="5">
        <f t="shared" si="39"/>
        <v>0</v>
      </c>
      <c r="T246" s="5">
        <f t="shared" si="39"/>
        <v>0</v>
      </c>
      <c r="U246" s="5">
        <f t="shared" si="39"/>
        <v>0</v>
      </c>
      <c r="V246" s="5">
        <f t="shared" si="39"/>
        <v>0</v>
      </c>
      <c r="W246" s="5">
        <f t="shared" si="39"/>
        <v>0</v>
      </c>
      <c r="X246" s="5">
        <f t="shared" si="39"/>
        <v>0</v>
      </c>
      <c r="Y246" s="5">
        <f t="shared" si="39"/>
        <v>0</v>
      </c>
      <c r="Z246" s="5">
        <f t="shared" si="39"/>
        <v>0</v>
      </c>
      <c r="AA246" s="5">
        <f t="shared" si="39"/>
        <v>0</v>
      </c>
      <c r="AB246" s="5">
        <f t="shared" si="39"/>
        <v>0</v>
      </c>
      <c r="AC246" s="5">
        <f t="shared" si="39"/>
        <v>0</v>
      </c>
      <c r="AD246" s="5">
        <f t="shared" si="39"/>
        <v>0</v>
      </c>
      <c r="AE246" s="5">
        <f t="shared" si="39"/>
        <v>0</v>
      </c>
      <c r="AF246" s="5">
        <f t="shared" si="39"/>
        <v>0</v>
      </c>
      <c r="AG246" s="5">
        <f t="shared" si="39"/>
        <v>0</v>
      </c>
      <c r="AH246" s="5">
        <f t="shared" si="39"/>
        <v>0</v>
      </c>
      <c r="AI246" s="5">
        <f t="shared" si="39"/>
        <v>0</v>
      </c>
      <c r="AJ246" s="5">
        <f t="shared" si="39"/>
        <v>0</v>
      </c>
      <c r="AK246" s="5">
        <f t="shared" si="39"/>
        <v>0</v>
      </c>
      <c r="AL246" s="5">
        <f t="shared" si="39"/>
        <v>0</v>
      </c>
      <c r="AM246" s="5">
        <f t="shared" si="39"/>
        <v>0</v>
      </c>
      <c r="AN246" s="5">
        <f t="shared" si="39"/>
        <v>0</v>
      </c>
      <c r="AO246" s="5">
        <f t="shared" si="39"/>
        <v>0</v>
      </c>
      <c r="AP246" s="5">
        <f t="shared" si="39"/>
        <v>0</v>
      </c>
      <c r="AQ246" s="5">
        <f t="shared" si="39"/>
        <v>0</v>
      </c>
      <c r="AR246" s="5">
        <f t="shared" si="39"/>
        <v>0</v>
      </c>
      <c r="AS246" s="5">
        <f t="shared" si="38"/>
        <v>0</v>
      </c>
      <c r="AT246" s="5">
        <f t="shared" si="40"/>
        <v>0</v>
      </c>
      <c r="AU246" s="5">
        <f t="shared" si="40"/>
        <v>0</v>
      </c>
      <c r="AV246" s="5">
        <f t="shared" si="40"/>
        <v>0</v>
      </c>
      <c r="AW246" s="5">
        <f t="shared" si="40"/>
        <v>0</v>
      </c>
      <c r="AX246" s="5">
        <f t="shared" si="40"/>
        <v>0</v>
      </c>
      <c r="AY246" s="5">
        <f t="shared" si="40"/>
        <v>0</v>
      </c>
      <c r="AZ246" s="5">
        <f t="shared" si="40"/>
        <v>0</v>
      </c>
      <c r="BA246" s="5">
        <f t="shared" si="40"/>
        <v>0</v>
      </c>
      <c r="BB246" s="5">
        <f t="shared" si="40"/>
        <v>0</v>
      </c>
      <c r="BC246" s="5">
        <f t="shared" si="40"/>
        <v>0</v>
      </c>
      <c r="BD246" s="5"/>
      <c r="BE246" s="5"/>
      <c r="BF246" s="5"/>
      <c r="BG246" s="5"/>
      <c r="BH246" s="5"/>
      <c r="BI246" s="5"/>
      <c r="BJ246" s="5"/>
    </row>
    <row r="247" spans="2:62" hidden="1">
      <c r="B247">
        <f t="shared" si="36"/>
        <v>425</v>
      </c>
      <c r="C247" t="str">
        <f t="shared" si="36"/>
        <v>REG</v>
      </c>
      <c r="D247" t="str">
        <f t="shared" si="36"/>
        <v>Preparació per instal.lació sistema de reg amb cinta (1,6 m per m2)</v>
      </c>
      <c r="E247" s="82">
        <f t="shared" si="36"/>
        <v>2500</v>
      </c>
      <c r="F247" s="5">
        <f t="shared" si="39"/>
        <v>0</v>
      </c>
      <c r="G247" s="5">
        <f t="shared" si="39"/>
        <v>0</v>
      </c>
      <c r="H247" s="5">
        <f t="shared" si="39"/>
        <v>0</v>
      </c>
      <c r="I247" s="5">
        <f t="shared" si="39"/>
        <v>0</v>
      </c>
      <c r="J247" s="5">
        <f t="shared" si="39"/>
        <v>0</v>
      </c>
      <c r="K247" s="5">
        <f t="shared" si="39"/>
        <v>0</v>
      </c>
      <c r="L247" s="5">
        <f t="shared" si="39"/>
        <v>0</v>
      </c>
      <c r="M247" s="5">
        <f t="shared" si="39"/>
        <v>0</v>
      </c>
      <c r="N247" s="5">
        <f t="shared" si="39"/>
        <v>0</v>
      </c>
      <c r="O247" s="5">
        <f t="shared" si="39"/>
        <v>0</v>
      </c>
      <c r="P247" s="5">
        <f t="shared" si="39"/>
        <v>0</v>
      </c>
      <c r="Q247" s="5">
        <f t="shared" si="39"/>
        <v>0</v>
      </c>
      <c r="R247" s="5">
        <f t="shared" si="39"/>
        <v>0</v>
      </c>
      <c r="S247" s="5">
        <f t="shared" si="39"/>
        <v>0</v>
      </c>
      <c r="T247" s="5">
        <f t="shared" si="39"/>
        <v>0</v>
      </c>
      <c r="U247" s="5">
        <f t="shared" si="39"/>
        <v>0</v>
      </c>
      <c r="V247" s="5">
        <f t="shared" si="39"/>
        <v>0</v>
      </c>
      <c r="W247" s="5">
        <f t="shared" si="39"/>
        <v>0</v>
      </c>
      <c r="X247" s="5">
        <f t="shared" si="39"/>
        <v>0</v>
      </c>
      <c r="Y247" s="5">
        <f t="shared" si="39"/>
        <v>0</v>
      </c>
      <c r="Z247" s="5">
        <f t="shared" si="39"/>
        <v>0</v>
      </c>
      <c r="AA247" s="5">
        <f t="shared" si="39"/>
        <v>0</v>
      </c>
      <c r="AB247" s="5">
        <f t="shared" si="39"/>
        <v>0</v>
      </c>
      <c r="AC247" s="5">
        <f t="shared" si="39"/>
        <v>0</v>
      </c>
      <c r="AD247" s="5">
        <f t="shared" si="39"/>
        <v>0</v>
      </c>
      <c r="AE247" s="5">
        <f t="shared" si="39"/>
        <v>0</v>
      </c>
      <c r="AF247" s="5">
        <f t="shared" si="39"/>
        <v>0</v>
      </c>
      <c r="AG247" s="5">
        <f t="shared" si="39"/>
        <v>0</v>
      </c>
      <c r="AH247" s="5">
        <f t="shared" si="39"/>
        <v>0</v>
      </c>
      <c r="AI247" s="5">
        <f t="shared" si="39"/>
        <v>0</v>
      </c>
      <c r="AJ247" s="5">
        <f t="shared" si="39"/>
        <v>0</v>
      </c>
      <c r="AK247" s="5">
        <f t="shared" si="39"/>
        <v>0</v>
      </c>
      <c r="AL247" s="5">
        <f t="shared" si="39"/>
        <v>0</v>
      </c>
      <c r="AM247" s="5">
        <f t="shared" si="39"/>
        <v>0</v>
      </c>
      <c r="AN247" s="5">
        <f t="shared" si="39"/>
        <v>0</v>
      </c>
      <c r="AO247" s="5">
        <f t="shared" si="39"/>
        <v>0</v>
      </c>
      <c r="AP247" s="5">
        <f t="shared" si="39"/>
        <v>0</v>
      </c>
      <c r="AQ247" s="5">
        <f t="shared" si="39"/>
        <v>0</v>
      </c>
      <c r="AR247" s="5">
        <f t="shared" si="39"/>
        <v>0</v>
      </c>
      <c r="AS247" s="5">
        <f t="shared" si="38"/>
        <v>0</v>
      </c>
      <c r="AT247" s="5">
        <f t="shared" si="40"/>
        <v>0</v>
      </c>
      <c r="AU247" s="5">
        <f t="shared" si="40"/>
        <v>0</v>
      </c>
      <c r="AV247" s="5">
        <f t="shared" si="40"/>
        <v>0</v>
      </c>
      <c r="AW247" s="5">
        <f t="shared" si="40"/>
        <v>0</v>
      </c>
      <c r="AX247" s="5">
        <f t="shared" si="40"/>
        <v>0</v>
      </c>
      <c r="AY247" s="5">
        <f t="shared" si="40"/>
        <v>0</v>
      </c>
      <c r="AZ247" s="5">
        <f t="shared" si="40"/>
        <v>0</v>
      </c>
      <c r="BA247" s="5">
        <f t="shared" si="40"/>
        <v>0</v>
      </c>
      <c r="BB247" s="5">
        <f t="shared" si="40"/>
        <v>0</v>
      </c>
      <c r="BC247" s="5">
        <f t="shared" si="40"/>
        <v>0</v>
      </c>
      <c r="BD247" s="5"/>
      <c r="BE247" s="5"/>
      <c r="BF247" s="5"/>
      <c r="BG247" s="5"/>
      <c r="BH247" s="5"/>
      <c r="BI247" s="5"/>
      <c r="BJ247" s="5"/>
    </row>
    <row r="248" spans="2:62" hidden="1">
      <c r="B248">
        <f t="shared" si="36"/>
        <v>435</v>
      </c>
      <c r="C248" t="str">
        <f t="shared" si="36"/>
        <v>REG</v>
      </c>
      <c r="D248" t="str">
        <f t="shared" si="36"/>
        <v>Preparació per instal.lació sistema de reg aspersió</v>
      </c>
      <c r="E248" s="82">
        <f t="shared" si="36"/>
        <v>2500</v>
      </c>
      <c r="F248" s="5">
        <f t="shared" si="39"/>
        <v>0</v>
      </c>
      <c r="G248" s="5">
        <f t="shared" si="39"/>
        <v>0</v>
      </c>
      <c r="H248" s="5">
        <f t="shared" si="39"/>
        <v>0</v>
      </c>
      <c r="I248" s="5">
        <f t="shared" si="39"/>
        <v>0</v>
      </c>
      <c r="J248" s="5">
        <f t="shared" si="39"/>
        <v>0</v>
      </c>
      <c r="K248" s="5">
        <f t="shared" si="39"/>
        <v>0</v>
      </c>
      <c r="L248" s="5">
        <f t="shared" si="39"/>
        <v>0</v>
      </c>
      <c r="M248" s="5">
        <f t="shared" si="39"/>
        <v>0</v>
      </c>
      <c r="N248" s="5">
        <f t="shared" si="39"/>
        <v>0</v>
      </c>
      <c r="O248" s="5">
        <f t="shared" si="39"/>
        <v>0</v>
      </c>
      <c r="P248" s="5">
        <f t="shared" si="39"/>
        <v>0</v>
      </c>
      <c r="Q248" s="5">
        <f t="shared" si="39"/>
        <v>0</v>
      </c>
      <c r="R248" s="5">
        <f t="shared" si="39"/>
        <v>0</v>
      </c>
      <c r="S248" s="5">
        <f t="shared" si="39"/>
        <v>0</v>
      </c>
      <c r="T248" s="5">
        <f t="shared" si="39"/>
        <v>0</v>
      </c>
      <c r="U248" s="5">
        <f t="shared" si="39"/>
        <v>0</v>
      </c>
      <c r="V248" s="5">
        <f t="shared" si="39"/>
        <v>0</v>
      </c>
      <c r="W248" s="5">
        <f t="shared" si="39"/>
        <v>0</v>
      </c>
      <c r="X248" s="5">
        <f t="shared" si="39"/>
        <v>0</v>
      </c>
      <c r="Y248" s="5">
        <f t="shared" si="39"/>
        <v>0</v>
      </c>
      <c r="Z248" s="5">
        <f t="shared" si="39"/>
        <v>0</v>
      </c>
      <c r="AA248" s="5">
        <f t="shared" ref="AA248:AR248" si="41">IF($E$4&lt;$E248,$E$4/$E248*AA123*AA$49,AA123*AA$49)</f>
        <v>0</v>
      </c>
      <c r="AB248" s="5">
        <f t="shared" si="41"/>
        <v>0</v>
      </c>
      <c r="AC248" s="5">
        <f t="shared" si="41"/>
        <v>0</v>
      </c>
      <c r="AD248" s="5">
        <f t="shared" si="41"/>
        <v>0</v>
      </c>
      <c r="AE248" s="5">
        <f t="shared" si="41"/>
        <v>0</v>
      </c>
      <c r="AF248" s="5">
        <f t="shared" si="41"/>
        <v>0</v>
      </c>
      <c r="AG248" s="5">
        <f t="shared" si="41"/>
        <v>0</v>
      </c>
      <c r="AH248" s="5">
        <f t="shared" si="41"/>
        <v>0</v>
      </c>
      <c r="AI248" s="5">
        <f t="shared" si="41"/>
        <v>0</v>
      </c>
      <c r="AJ248" s="5">
        <f t="shared" si="41"/>
        <v>0</v>
      </c>
      <c r="AK248" s="5">
        <f t="shared" si="41"/>
        <v>0</v>
      </c>
      <c r="AL248" s="5">
        <f t="shared" si="41"/>
        <v>0</v>
      </c>
      <c r="AM248" s="5">
        <f t="shared" si="41"/>
        <v>0</v>
      </c>
      <c r="AN248" s="5">
        <f t="shared" si="41"/>
        <v>0</v>
      </c>
      <c r="AO248" s="5">
        <f t="shared" si="41"/>
        <v>0</v>
      </c>
      <c r="AP248" s="5">
        <f t="shared" si="41"/>
        <v>0</v>
      </c>
      <c r="AQ248" s="5">
        <f t="shared" si="41"/>
        <v>0</v>
      </c>
      <c r="AR248" s="5">
        <f t="shared" si="41"/>
        <v>0</v>
      </c>
      <c r="AS248" s="5">
        <f t="shared" si="38"/>
        <v>0</v>
      </c>
      <c r="AT248" s="5">
        <f t="shared" si="40"/>
        <v>0</v>
      </c>
      <c r="AU248" s="5">
        <f t="shared" si="40"/>
        <v>0</v>
      </c>
      <c r="AV248" s="5">
        <f t="shared" si="40"/>
        <v>0</v>
      </c>
      <c r="AW248" s="5">
        <f t="shared" si="40"/>
        <v>0</v>
      </c>
      <c r="AX248" s="5">
        <f t="shared" si="40"/>
        <v>0</v>
      </c>
      <c r="AY248" s="5">
        <f t="shared" si="40"/>
        <v>0</v>
      </c>
      <c r="AZ248" s="5">
        <f t="shared" si="40"/>
        <v>0</v>
      </c>
      <c r="BA248" s="5">
        <f t="shared" si="40"/>
        <v>0</v>
      </c>
      <c r="BB248" s="5">
        <f t="shared" si="40"/>
        <v>0</v>
      </c>
      <c r="BC248" s="5">
        <f t="shared" si="40"/>
        <v>0</v>
      </c>
      <c r="BD248" s="5"/>
      <c r="BE248" s="5"/>
      <c r="BF248" s="5"/>
      <c r="BG248" s="5"/>
      <c r="BH248" s="5"/>
      <c r="BI248" s="5"/>
      <c r="BJ248" s="5"/>
    </row>
    <row r="249" spans="2:62" hidden="1">
      <c r="B249">
        <f t="shared" si="36"/>
        <v>445</v>
      </c>
      <c r="C249" t="str">
        <f t="shared" si="36"/>
        <v>REG</v>
      </c>
      <c r="D249" t="str">
        <f t="shared" si="36"/>
        <v>Preparació per reg (l/m2)</v>
      </c>
      <c r="E249" s="82">
        <f t="shared" si="36"/>
        <v>2500</v>
      </c>
      <c r="F249" s="5">
        <f t="shared" ref="F249:AR255" si="42">IF($E$4&lt;$E249,$E$4/$E249*F124*F$49,F124*F$49)</f>
        <v>0</v>
      </c>
      <c r="G249" s="5">
        <f t="shared" si="42"/>
        <v>0</v>
      </c>
      <c r="H249" s="5">
        <f t="shared" si="42"/>
        <v>0</v>
      </c>
      <c r="I249" s="5">
        <f t="shared" si="42"/>
        <v>0</v>
      </c>
      <c r="J249" s="5">
        <f t="shared" si="42"/>
        <v>0</v>
      </c>
      <c r="K249" s="5">
        <f t="shared" si="42"/>
        <v>0</v>
      </c>
      <c r="L249" s="5">
        <f t="shared" si="42"/>
        <v>0</v>
      </c>
      <c r="M249" s="5">
        <f t="shared" si="42"/>
        <v>0</v>
      </c>
      <c r="N249" s="5">
        <f t="shared" si="42"/>
        <v>0</v>
      </c>
      <c r="O249" s="5">
        <f t="shared" si="42"/>
        <v>0</v>
      </c>
      <c r="P249" s="5">
        <f t="shared" si="42"/>
        <v>0</v>
      </c>
      <c r="Q249" s="5">
        <f t="shared" si="42"/>
        <v>0</v>
      </c>
      <c r="R249" s="5">
        <f t="shared" si="42"/>
        <v>0</v>
      </c>
      <c r="S249" s="5">
        <f t="shared" si="42"/>
        <v>0</v>
      </c>
      <c r="T249" s="5">
        <f t="shared" si="42"/>
        <v>0</v>
      </c>
      <c r="U249" s="5">
        <f t="shared" si="42"/>
        <v>0</v>
      </c>
      <c r="V249" s="5">
        <f t="shared" si="42"/>
        <v>0</v>
      </c>
      <c r="W249" s="5">
        <f t="shared" si="42"/>
        <v>0</v>
      </c>
      <c r="X249" s="5">
        <f t="shared" si="42"/>
        <v>0</v>
      </c>
      <c r="Y249" s="5">
        <f t="shared" si="42"/>
        <v>0</v>
      </c>
      <c r="Z249" s="5">
        <f t="shared" si="42"/>
        <v>0</v>
      </c>
      <c r="AA249" s="5">
        <f t="shared" si="42"/>
        <v>0</v>
      </c>
      <c r="AB249" s="5">
        <f t="shared" si="42"/>
        <v>0</v>
      </c>
      <c r="AC249" s="5">
        <f t="shared" si="42"/>
        <v>0</v>
      </c>
      <c r="AD249" s="5">
        <f t="shared" si="42"/>
        <v>0</v>
      </c>
      <c r="AE249" s="5">
        <f t="shared" si="42"/>
        <v>0</v>
      </c>
      <c r="AF249" s="5">
        <f t="shared" si="42"/>
        <v>0</v>
      </c>
      <c r="AG249" s="5">
        <f t="shared" si="42"/>
        <v>0</v>
      </c>
      <c r="AH249" s="5">
        <f t="shared" si="42"/>
        <v>0</v>
      </c>
      <c r="AI249" s="5">
        <f t="shared" si="42"/>
        <v>0</v>
      </c>
      <c r="AJ249" s="5">
        <f t="shared" si="42"/>
        <v>0</v>
      </c>
      <c r="AK249" s="5">
        <f t="shared" si="42"/>
        <v>0</v>
      </c>
      <c r="AL249" s="5">
        <f t="shared" si="42"/>
        <v>0</v>
      </c>
      <c r="AM249" s="5">
        <f t="shared" si="42"/>
        <v>0</v>
      </c>
      <c r="AN249" s="5">
        <f t="shared" si="42"/>
        <v>0</v>
      </c>
      <c r="AO249" s="5">
        <f t="shared" si="42"/>
        <v>0</v>
      </c>
      <c r="AP249" s="5">
        <f t="shared" si="42"/>
        <v>0</v>
      </c>
      <c r="AQ249" s="5">
        <f t="shared" si="42"/>
        <v>0</v>
      </c>
      <c r="AR249" s="5">
        <f t="shared" si="42"/>
        <v>0</v>
      </c>
      <c r="AS249" s="5">
        <f t="shared" si="38"/>
        <v>0</v>
      </c>
      <c r="AT249" s="5">
        <f t="shared" si="40"/>
        <v>0</v>
      </c>
      <c r="AU249" s="5">
        <f t="shared" si="40"/>
        <v>0</v>
      </c>
      <c r="AV249" s="5">
        <f t="shared" si="40"/>
        <v>0</v>
      </c>
      <c r="AW249" s="5">
        <f t="shared" si="40"/>
        <v>0</v>
      </c>
      <c r="AX249" s="5">
        <f t="shared" si="40"/>
        <v>0</v>
      </c>
      <c r="AY249" s="5">
        <f t="shared" si="40"/>
        <v>0</v>
      </c>
      <c r="AZ249" s="5">
        <f t="shared" si="40"/>
        <v>0</v>
      </c>
      <c r="BA249" s="5">
        <f t="shared" si="40"/>
        <v>0</v>
      </c>
      <c r="BB249" s="5">
        <f t="shared" si="40"/>
        <v>0</v>
      </c>
      <c r="BC249" s="5">
        <f t="shared" si="40"/>
        <v>0</v>
      </c>
      <c r="BD249" s="5"/>
      <c r="BE249" s="5"/>
      <c r="BF249" s="5"/>
      <c r="BG249" s="5"/>
      <c r="BH249" s="5"/>
      <c r="BI249" s="5"/>
      <c r="BJ249" s="5"/>
    </row>
    <row r="250" spans="2:62" hidden="1">
      <c r="B250">
        <f t="shared" si="36"/>
        <v>455</v>
      </c>
      <c r="C250" t="str">
        <f t="shared" si="36"/>
        <v>REG</v>
      </c>
      <c r="D250" t="str">
        <f t="shared" si="36"/>
        <v>Preparació per posada en funcionament i parada</v>
      </c>
      <c r="E250" s="82">
        <f t="shared" si="36"/>
        <v>2500</v>
      </c>
      <c r="F250" s="5">
        <f t="shared" si="42"/>
        <v>0</v>
      </c>
      <c r="G250" s="5">
        <f t="shared" si="42"/>
        <v>0</v>
      </c>
      <c r="H250" s="5">
        <f t="shared" si="42"/>
        <v>0</v>
      </c>
      <c r="I250" s="5">
        <f t="shared" si="42"/>
        <v>0</v>
      </c>
      <c r="J250" s="5">
        <f t="shared" si="42"/>
        <v>0</v>
      </c>
      <c r="K250" s="5">
        <f t="shared" si="42"/>
        <v>0</v>
      </c>
      <c r="L250" s="5">
        <f t="shared" si="42"/>
        <v>0</v>
      </c>
      <c r="M250" s="5">
        <f t="shared" si="42"/>
        <v>0</v>
      </c>
      <c r="N250" s="5">
        <f t="shared" si="42"/>
        <v>0</v>
      </c>
      <c r="O250" s="5">
        <f t="shared" si="42"/>
        <v>0</v>
      </c>
      <c r="P250" s="5">
        <f t="shared" si="42"/>
        <v>0</v>
      </c>
      <c r="Q250" s="5">
        <f t="shared" si="42"/>
        <v>0</v>
      </c>
      <c r="R250" s="5">
        <f t="shared" si="42"/>
        <v>0</v>
      </c>
      <c r="S250" s="5">
        <f t="shared" si="42"/>
        <v>0</v>
      </c>
      <c r="T250" s="5">
        <f t="shared" si="42"/>
        <v>0</v>
      </c>
      <c r="U250" s="5">
        <f t="shared" si="42"/>
        <v>0</v>
      </c>
      <c r="V250" s="5">
        <f t="shared" si="42"/>
        <v>0</v>
      </c>
      <c r="W250" s="5">
        <f t="shared" si="42"/>
        <v>0</v>
      </c>
      <c r="X250" s="5">
        <f t="shared" si="42"/>
        <v>0</v>
      </c>
      <c r="Y250" s="5">
        <f t="shared" si="42"/>
        <v>0</v>
      </c>
      <c r="Z250" s="5">
        <f t="shared" si="42"/>
        <v>0</v>
      </c>
      <c r="AA250" s="5">
        <f t="shared" si="42"/>
        <v>0</v>
      </c>
      <c r="AB250" s="5">
        <f t="shared" si="42"/>
        <v>0</v>
      </c>
      <c r="AC250" s="5">
        <f t="shared" si="42"/>
        <v>0</v>
      </c>
      <c r="AD250" s="5">
        <f t="shared" si="42"/>
        <v>0</v>
      </c>
      <c r="AE250" s="5">
        <f t="shared" si="42"/>
        <v>0</v>
      </c>
      <c r="AF250" s="5">
        <f t="shared" si="42"/>
        <v>0</v>
      </c>
      <c r="AG250" s="5">
        <f t="shared" si="42"/>
        <v>0</v>
      </c>
      <c r="AH250" s="5">
        <f t="shared" si="42"/>
        <v>0</v>
      </c>
      <c r="AI250" s="5">
        <f t="shared" si="42"/>
        <v>0</v>
      </c>
      <c r="AJ250" s="5">
        <f t="shared" si="42"/>
        <v>0</v>
      </c>
      <c r="AK250" s="5">
        <f t="shared" si="42"/>
        <v>0</v>
      </c>
      <c r="AL250" s="5">
        <f t="shared" si="42"/>
        <v>0</v>
      </c>
      <c r="AM250" s="5">
        <f t="shared" si="42"/>
        <v>0</v>
      </c>
      <c r="AN250" s="5">
        <f t="shared" si="42"/>
        <v>0</v>
      </c>
      <c r="AO250" s="5">
        <f t="shared" si="42"/>
        <v>0</v>
      </c>
      <c r="AP250" s="5">
        <f t="shared" si="42"/>
        <v>0</v>
      </c>
      <c r="AQ250" s="5">
        <f t="shared" si="42"/>
        <v>0</v>
      </c>
      <c r="AR250" s="5">
        <f t="shared" si="42"/>
        <v>0</v>
      </c>
      <c r="AS250" s="5">
        <f t="shared" si="38"/>
        <v>0</v>
      </c>
      <c r="AT250" s="5">
        <f t="shared" si="40"/>
        <v>0</v>
      </c>
      <c r="AU250" s="5">
        <f t="shared" si="40"/>
        <v>0</v>
      </c>
      <c r="AV250" s="5">
        <f t="shared" si="40"/>
        <v>0</v>
      </c>
      <c r="AW250" s="5">
        <f t="shared" si="40"/>
        <v>0</v>
      </c>
      <c r="AX250" s="5">
        <f t="shared" si="40"/>
        <v>0</v>
      </c>
      <c r="AY250" s="5">
        <f t="shared" si="40"/>
        <v>0</v>
      </c>
      <c r="AZ250" s="5">
        <f t="shared" si="40"/>
        <v>0</v>
      </c>
      <c r="BA250" s="5">
        <f t="shared" si="40"/>
        <v>0</v>
      </c>
      <c r="BB250" s="5">
        <f t="shared" si="40"/>
        <v>0</v>
      </c>
      <c r="BC250" s="5">
        <f t="shared" si="40"/>
        <v>0</v>
      </c>
      <c r="BD250" s="5"/>
      <c r="BE250" s="5"/>
      <c r="BF250" s="5"/>
      <c r="BG250" s="5"/>
      <c r="BH250" s="5"/>
      <c r="BI250" s="5"/>
      <c r="BJ250" s="5"/>
    </row>
    <row r="251" spans="2:62" hidden="1">
      <c r="B251">
        <f t="shared" si="36"/>
        <v>465</v>
      </c>
      <c r="C251" t="str">
        <f t="shared" si="36"/>
        <v>REG</v>
      </c>
      <c r="D251" t="str">
        <f t="shared" si="36"/>
        <v>Preparació per desinstal.lació sistema de reg amb cinta</v>
      </c>
      <c r="E251" s="82">
        <f t="shared" si="36"/>
        <v>2500</v>
      </c>
      <c r="F251" s="5">
        <f t="shared" si="42"/>
        <v>0</v>
      </c>
      <c r="G251" s="5">
        <f t="shared" si="42"/>
        <v>0</v>
      </c>
      <c r="H251" s="5">
        <f t="shared" si="42"/>
        <v>0</v>
      </c>
      <c r="I251" s="5">
        <f t="shared" si="42"/>
        <v>0</v>
      </c>
      <c r="J251" s="5">
        <f t="shared" si="42"/>
        <v>0</v>
      </c>
      <c r="K251" s="5">
        <f t="shared" si="42"/>
        <v>0</v>
      </c>
      <c r="L251" s="5">
        <f t="shared" si="42"/>
        <v>0</v>
      </c>
      <c r="M251" s="5">
        <f t="shared" si="42"/>
        <v>0</v>
      </c>
      <c r="N251" s="5">
        <f t="shared" si="42"/>
        <v>0</v>
      </c>
      <c r="O251" s="5">
        <f t="shared" si="42"/>
        <v>0</v>
      </c>
      <c r="P251" s="5">
        <f t="shared" si="42"/>
        <v>0</v>
      </c>
      <c r="Q251" s="5">
        <f t="shared" si="42"/>
        <v>0</v>
      </c>
      <c r="R251" s="5">
        <f t="shared" si="42"/>
        <v>0</v>
      </c>
      <c r="S251" s="5">
        <f t="shared" si="42"/>
        <v>0</v>
      </c>
      <c r="T251" s="5">
        <f t="shared" si="42"/>
        <v>0</v>
      </c>
      <c r="U251" s="5">
        <f t="shared" si="42"/>
        <v>0</v>
      </c>
      <c r="V251" s="5">
        <f t="shared" si="42"/>
        <v>0</v>
      </c>
      <c r="W251" s="5">
        <f t="shared" si="42"/>
        <v>0</v>
      </c>
      <c r="X251" s="5">
        <f t="shared" si="42"/>
        <v>0</v>
      </c>
      <c r="Y251" s="5">
        <f t="shared" si="42"/>
        <v>0</v>
      </c>
      <c r="Z251" s="5">
        <f t="shared" si="42"/>
        <v>0</v>
      </c>
      <c r="AA251" s="5">
        <f t="shared" si="42"/>
        <v>0</v>
      </c>
      <c r="AB251" s="5">
        <f t="shared" si="42"/>
        <v>0</v>
      </c>
      <c r="AC251" s="5">
        <f t="shared" si="42"/>
        <v>0</v>
      </c>
      <c r="AD251" s="5">
        <f t="shared" si="42"/>
        <v>0</v>
      </c>
      <c r="AE251" s="5">
        <f t="shared" si="42"/>
        <v>0</v>
      </c>
      <c r="AF251" s="5">
        <f t="shared" si="42"/>
        <v>0</v>
      </c>
      <c r="AG251" s="5">
        <f t="shared" si="42"/>
        <v>0</v>
      </c>
      <c r="AH251" s="5">
        <f t="shared" si="42"/>
        <v>0</v>
      </c>
      <c r="AI251" s="5">
        <f t="shared" si="42"/>
        <v>0</v>
      </c>
      <c r="AJ251" s="5">
        <f t="shared" si="42"/>
        <v>0</v>
      </c>
      <c r="AK251" s="5">
        <f t="shared" si="42"/>
        <v>0</v>
      </c>
      <c r="AL251" s="5">
        <f t="shared" si="42"/>
        <v>0</v>
      </c>
      <c r="AM251" s="5">
        <f t="shared" si="42"/>
        <v>0</v>
      </c>
      <c r="AN251" s="5">
        <f t="shared" si="42"/>
        <v>0</v>
      </c>
      <c r="AO251" s="5">
        <f t="shared" si="42"/>
        <v>0</v>
      </c>
      <c r="AP251" s="5">
        <f t="shared" si="42"/>
        <v>0</v>
      </c>
      <c r="AQ251" s="5">
        <f t="shared" si="42"/>
        <v>0</v>
      </c>
      <c r="AR251" s="5">
        <f t="shared" si="42"/>
        <v>0</v>
      </c>
      <c r="AS251" s="5">
        <f t="shared" si="38"/>
        <v>0</v>
      </c>
      <c r="AT251" s="5">
        <f t="shared" si="40"/>
        <v>0</v>
      </c>
      <c r="AU251" s="5">
        <f t="shared" si="40"/>
        <v>0</v>
      </c>
      <c r="AV251" s="5">
        <f t="shared" si="40"/>
        <v>0</v>
      </c>
      <c r="AW251" s="5">
        <f t="shared" si="40"/>
        <v>0</v>
      </c>
      <c r="AX251" s="5">
        <f t="shared" si="40"/>
        <v>0</v>
      </c>
      <c r="AY251" s="5">
        <f t="shared" si="40"/>
        <v>0</v>
      </c>
      <c r="AZ251" s="5">
        <f t="shared" si="40"/>
        <v>0</v>
      </c>
      <c r="BA251" s="5">
        <f t="shared" si="40"/>
        <v>0</v>
      </c>
      <c r="BB251" s="5">
        <f t="shared" si="40"/>
        <v>0</v>
      </c>
      <c r="BC251" s="5">
        <f t="shared" si="40"/>
        <v>0</v>
      </c>
      <c r="BD251" s="5"/>
      <c r="BE251" s="5"/>
      <c r="BF251" s="5"/>
      <c r="BG251" s="5"/>
      <c r="BH251" s="5"/>
      <c r="BI251" s="5"/>
      <c r="BJ251" s="5"/>
    </row>
    <row r="252" spans="2:62" hidden="1">
      <c r="B252">
        <f t="shared" si="36"/>
        <v>515</v>
      </c>
      <c r="C252" t="str">
        <f t="shared" si="36"/>
        <v>TRACTAMENTS</v>
      </c>
      <c r="D252" t="str">
        <f t="shared" si="36"/>
        <v>Preparació per tractament bacillus + retenol +purí ortiga amb tractor i braços</v>
      </c>
      <c r="E252" s="82">
        <f t="shared" si="36"/>
        <v>2500</v>
      </c>
      <c r="F252" s="5">
        <f t="shared" si="42"/>
        <v>0</v>
      </c>
      <c r="G252" s="5">
        <f t="shared" si="42"/>
        <v>0</v>
      </c>
      <c r="H252" s="5">
        <f t="shared" si="42"/>
        <v>0</v>
      </c>
      <c r="I252" s="5">
        <f t="shared" si="42"/>
        <v>0</v>
      </c>
      <c r="J252" s="5">
        <f t="shared" si="42"/>
        <v>0</v>
      </c>
      <c r="K252" s="5">
        <f t="shared" si="42"/>
        <v>0</v>
      </c>
      <c r="L252" s="5">
        <f t="shared" si="42"/>
        <v>0</v>
      </c>
      <c r="M252" s="5">
        <f t="shared" si="42"/>
        <v>0</v>
      </c>
      <c r="N252" s="5">
        <f t="shared" si="42"/>
        <v>0</v>
      </c>
      <c r="O252" s="5">
        <f t="shared" si="42"/>
        <v>0</v>
      </c>
      <c r="P252" s="5">
        <f t="shared" si="42"/>
        <v>0</v>
      </c>
      <c r="Q252" s="5">
        <f t="shared" si="42"/>
        <v>0</v>
      </c>
      <c r="R252" s="5">
        <f t="shared" si="42"/>
        <v>0</v>
      </c>
      <c r="S252" s="5">
        <f t="shared" si="42"/>
        <v>0</v>
      </c>
      <c r="T252" s="5">
        <f t="shared" si="42"/>
        <v>0</v>
      </c>
      <c r="U252" s="5">
        <f t="shared" si="42"/>
        <v>0</v>
      </c>
      <c r="V252" s="5">
        <f t="shared" si="42"/>
        <v>0</v>
      </c>
      <c r="W252" s="5">
        <f t="shared" si="42"/>
        <v>0</v>
      </c>
      <c r="X252" s="5">
        <f t="shared" si="42"/>
        <v>0</v>
      </c>
      <c r="Y252" s="5">
        <f t="shared" si="42"/>
        <v>0</v>
      </c>
      <c r="Z252" s="5">
        <f t="shared" si="42"/>
        <v>0</v>
      </c>
      <c r="AA252" s="5">
        <f t="shared" si="42"/>
        <v>0</v>
      </c>
      <c r="AB252" s="5">
        <f t="shared" si="42"/>
        <v>0</v>
      </c>
      <c r="AC252" s="5">
        <f t="shared" si="42"/>
        <v>0</v>
      </c>
      <c r="AD252" s="5">
        <f t="shared" si="42"/>
        <v>0</v>
      </c>
      <c r="AE252" s="5">
        <f t="shared" si="42"/>
        <v>0</v>
      </c>
      <c r="AF252" s="5">
        <f t="shared" si="42"/>
        <v>0</v>
      </c>
      <c r="AG252" s="5">
        <f t="shared" si="42"/>
        <v>0</v>
      </c>
      <c r="AH252" s="5">
        <f t="shared" si="42"/>
        <v>0</v>
      </c>
      <c r="AI252" s="5">
        <f t="shared" si="42"/>
        <v>0</v>
      </c>
      <c r="AJ252" s="5">
        <f t="shared" si="42"/>
        <v>0</v>
      </c>
      <c r="AK252" s="5">
        <f t="shared" si="42"/>
        <v>0</v>
      </c>
      <c r="AL252" s="5">
        <f t="shared" si="42"/>
        <v>0</v>
      </c>
      <c r="AM252" s="5">
        <f t="shared" si="42"/>
        <v>0</v>
      </c>
      <c r="AN252" s="5">
        <f t="shared" si="42"/>
        <v>0</v>
      </c>
      <c r="AO252" s="5">
        <f t="shared" si="42"/>
        <v>0</v>
      </c>
      <c r="AP252" s="5">
        <f t="shared" si="42"/>
        <v>0</v>
      </c>
      <c r="AQ252" s="5">
        <f t="shared" si="42"/>
        <v>0</v>
      </c>
      <c r="AR252" s="5">
        <f t="shared" si="42"/>
        <v>0</v>
      </c>
      <c r="AS252" s="5">
        <f t="shared" si="38"/>
        <v>0</v>
      </c>
      <c r="AT252" s="5">
        <f t="shared" si="40"/>
        <v>0</v>
      </c>
      <c r="AU252" s="5">
        <f t="shared" si="40"/>
        <v>0</v>
      </c>
      <c r="AV252" s="5">
        <f t="shared" si="40"/>
        <v>0</v>
      </c>
      <c r="AW252" s="5">
        <f t="shared" si="40"/>
        <v>0</v>
      </c>
      <c r="AX252" s="5">
        <f t="shared" si="40"/>
        <v>0</v>
      </c>
      <c r="AY252" s="5">
        <f t="shared" si="40"/>
        <v>0</v>
      </c>
      <c r="AZ252" s="5">
        <f t="shared" si="40"/>
        <v>0</v>
      </c>
      <c r="BA252" s="5">
        <f t="shared" si="40"/>
        <v>0</v>
      </c>
      <c r="BB252" s="5">
        <f t="shared" si="40"/>
        <v>0</v>
      </c>
      <c r="BC252" s="5">
        <f t="shared" si="40"/>
        <v>0</v>
      </c>
      <c r="BD252" s="5"/>
      <c r="BE252" s="5"/>
      <c r="BF252" s="5"/>
      <c r="BG252" s="5"/>
      <c r="BH252" s="5"/>
      <c r="BI252" s="5"/>
      <c r="BJ252" s="5"/>
    </row>
    <row r="253" spans="2:62" hidden="1">
      <c r="B253">
        <f t="shared" si="36"/>
        <v>525</v>
      </c>
      <c r="C253" t="str">
        <f t="shared" si="36"/>
        <v>TRACTAMENTS</v>
      </c>
      <c r="D253" t="str">
        <f t="shared" si="36"/>
        <v>Preparació per tractament bacillus + retenol +purí ortiga amb bota i 2 persones</v>
      </c>
      <c r="E253" s="82">
        <f t="shared" si="36"/>
        <v>2500</v>
      </c>
      <c r="F253" s="5">
        <f t="shared" si="42"/>
        <v>0</v>
      </c>
      <c r="G253" s="5">
        <f t="shared" si="42"/>
        <v>0</v>
      </c>
      <c r="H253" s="5">
        <f t="shared" si="42"/>
        <v>0</v>
      </c>
      <c r="I253" s="5">
        <f t="shared" si="42"/>
        <v>0</v>
      </c>
      <c r="J253" s="5">
        <f t="shared" si="42"/>
        <v>0</v>
      </c>
      <c r="K253" s="5">
        <f t="shared" si="42"/>
        <v>0</v>
      </c>
      <c r="L253" s="5">
        <f t="shared" si="42"/>
        <v>0</v>
      </c>
      <c r="M253" s="5">
        <f t="shared" si="42"/>
        <v>0</v>
      </c>
      <c r="N253" s="5">
        <f t="shared" si="42"/>
        <v>0</v>
      </c>
      <c r="O253" s="5">
        <f t="shared" si="42"/>
        <v>0</v>
      </c>
      <c r="P253" s="5">
        <f t="shared" si="42"/>
        <v>0</v>
      </c>
      <c r="Q253" s="5">
        <f t="shared" si="42"/>
        <v>0</v>
      </c>
      <c r="R253" s="5">
        <f t="shared" si="42"/>
        <v>0</v>
      </c>
      <c r="S253" s="5">
        <f t="shared" si="42"/>
        <v>0</v>
      </c>
      <c r="T253" s="5">
        <f t="shared" si="42"/>
        <v>0</v>
      </c>
      <c r="U253" s="5">
        <f t="shared" si="42"/>
        <v>0</v>
      </c>
      <c r="V253" s="5">
        <f t="shared" si="42"/>
        <v>0</v>
      </c>
      <c r="W253" s="5">
        <f t="shared" si="42"/>
        <v>0</v>
      </c>
      <c r="X253" s="5">
        <f t="shared" si="42"/>
        <v>0</v>
      </c>
      <c r="Y253" s="5">
        <f t="shared" si="42"/>
        <v>0</v>
      </c>
      <c r="Z253" s="5">
        <f t="shared" si="42"/>
        <v>0</v>
      </c>
      <c r="AA253" s="5">
        <f t="shared" si="42"/>
        <v>0</v>
      </c>
      <c r="AB253" s="5">
        <f t="shared" si="42"/>
        <v>0</v>
      </c>
      <c r="AC253" s="5">
        <f t="shared" si="42"/>
        <v>0</v>
      </c>
      <c r="AD253" s="5">
        <f t="shared" si="42"/>
        <v>0</v>
      </c>
      <c r="AE253" s="5">
        <f t="shared" si="42"/>
        <v>0</v>
      </c>
      <c r="AF253" s="5">
        <f t="shared" si="42"/>
        <v>0</v>
      </c>
      <c r="AG253" s="5">
        <f t="shared" si="42"/>
        <v>0</v>
      </c>
      <c r="AH253" s="5">
        <f t="shared" si="42"/>
        <v>0</v>
      </c>
      <c r="AI253" s="5">
        <f t="shared" si="42"/>
        <v>0</v>
      </c>
      <c r="AJ253" s="5">
        <f t="shared" si="42"/>
        <v>0</v>
      </c>
      <c r="AK253" s="5">
        <f t="shared" si="42"/>
        <v>0</v>
      </c>
      <c r="AL253" s="5">
        <f t="shared" si="42"/>
        <v>0</v>
      </c>
      <c r="AM253" s="5">
        <f t="shared" si="42"/>
        <v>0</v>
      </c>
      <c r="AN253" s="5">
        <f t="shared" si="42"/>
        <v>0</v>
      </c>
      <c r="AO253" s="5">
        <f t="shared" si="42"/>
        <v>0</v>
      </c>
      <c r="AP253" s="5">
        <f t="shared" si="42"/>
        <v>0</v>
      </c>
      <c r="AQ253" s="5">
        <f t="shared" si="42"/>
        <v>0</v>
      </c>
      <c r="AR253" s="5">
        <f t="shared" si="42"/>
        <v>0</v>
      </c>
      <c r="AS253" s="5">
        <f t="shared" si="38"/>
        <v>0</v>
      </c>
      <c r="AT253" s="5">
        <f t="shared" si="40"/>
        <v>0</v>
      </c>
      <c r="AU253" s="5">
        <f t="shared" si="40"/>
        <v>0</v>
      </c>
      <c r="AV253" s="5">
        <f t="shared" si="40"/>
        <v>0</v>
      </c>
      <c r="AW253" s="5">
        <f t="shared" si="40"/>
        <v>0</v>
      </c>
      <c r="AX253" s="5">
        <f t="shared" si="40"/>
        <v>0</v>
      </c>
      <c r="AY253" s="5">
        <f t="shared" si="40"/>
        <v>0</v>
      </c>
      <c r="AZ253" s="5">
        <f t="shared" si="40"/>
        <v>0</v>
      </c>
      <c r="BA253" s="5">
        <f t="shared" si="40"/>
        <v>0</v>
      </c>
      <c r="BB253" s="5">
        <f t="shared" si="40"/>
        <v>0</v>
      </c>
      <c r="BC253" s="5">
        <f t="shared" si="40"/>
        <v>0</v>
      </c>
      <c r="BD253" s="5"/>
      <c r="BE253" s="5"/>
      <c r="BF253" s="5"/>
      <c r="BG253" s="5"/>
      <c r="BH253" s="5"/>
      <c r="BI253" s="5"/>
      <c r="BJ253" s="5"/>
    </row>
    <row r="254" spans="2:62" hidden="1">
      <c r="B254">
        <f t="shared" si="36"/>
        <v>535</v>
      </c>
      <c r="C254" t="str">
        <f t="shared" si="36"/>
        <v>TRACTAMENTS</v>
      </c>
      <c r="D254" t="str">
        <f t="shared" si="36"/>
        <v>Preparació per tractament coure + retenol + purí</v>
      </c>
      <c r="E254" s="82">
        <f t="shared" si="36"/>
        <v>2500</v>
      </c>
      <c r="F254" s="5">
        <f t="shared" si="42"/>
        <v>0</v>
      </c>
      <c r="G254" s="5">
        <f t="shared" si="42"/>
        <v>0</v>
      </c>
      <c r="H254" s="5">
        <f t="shared" si="42"/>
        <v>0</v>
      </c>
      <c r="I254" s="5">
        <f t="shared" si="42"/>
        <v>0</v>
      </c>
      <c r="J254" s="5">
        <f t="shared" si="42"/>
        <v>0</v>
      </c>
      <c r="K254" s="5">
        <f t="shared" si="42"/>
        <v>0</v>
      </c>
      <c r="L254" s="5">
        <f t="shared" si="42"/>
        <v>0</v>
      </c>
      <c r="M254" s="5">
        <f t="shared" si="42"/>
        <v>0</v>
      </c>
      <c r="N254" s="5">
        <f t="shared" si="42"/>
        <v>0</v>
      </c>
      <c r="O254" s="5">
        <f t="shared" si="42"/>
        <v>0</v>
      </c>
      <c r="P254" s="5">
        <f t="shared" si="42"/>
        <v>0</v>
      </c>
      <c r="Q254" s="5">
        <f t="shared" si="42"/>
        <v>0</v>
      </c>
      <c r="R254" s="5">
        <f t="shared" si="42"/>
        <v>0</v>
      </c>
      <c r="S254" s="5">
        <f t="shared" si="42"/>
        <v>0</v>
      </c>
      <c r="T254" s="5">
        <f t="shared" si="42"/>
        <v>0</v>
      </c>
      <c r="U254" s="5">
        <f t="shared" si="42"/>
        <v>0</v>
      </c>
      <c r="V254" s="5">
        <f t="shared" si="42"/>
        <v>0</v>
      </c>
      <c r="W254" s="5">
        <f t="shared" si="42"/>
        <v>0</v>
      </c>
      <c r="X254" s="5">
        <f t="shared" si="42"/>
        <v>0</v>
      </c>
      <c r="Y254" s="5">
        <f t="shared" si="42"/>
        <v>0</v>
      </c>
      <c r="Z254" s="5">
        <f t="shared" si="42"/>
        <v>0</v>
      </c>
      <c r="AA254" s="5">
        <f t="shared" si="42"/>
        <v>0</v>
      </c>
      <c r="AB254" s="5">
        <f t="shared" si="42"/>
        <v>0</v>
      </c>
      <c r="AC254" s="5">
        <f t="shared" si="42"/>
        <v>0</v>
      </c>
      <c r="AD254" s="5">
        <f t="shared" si="42"/>
        <v>0</v>
      </c>
      <c r="AE254" s="5">
        <f t="shared" si="42"/>
        <v>0</v>
      </c>
      <c r="AF254" s="5">
        <f t="shared" si="42"/>
        <v>0</v>
      </c>
      <c r="AG254" s="5">
        <f t="shared" si="42"/>
        <v>0</v>
      </c>
      <c r="AH254" s="5">
        <f t="shared" si="42"/>
        <v>0</v>
      </c>
      <c r="AI254" s="5">
        <f t="shared" si="42"/>
        <v>0</v>
      </c>
      <c r="AJ254" s="5">
        <f t="shared" si="42"/>
        <v>0</v>
      </c>
      <c r="AK254" s="5">
        <f t="shared" si="42"/>
        <v>0</v>
      </c>
      <c r="AL254" s="5">
        <f t="shared" si="42"/>
        <v>0</v>
      </c>
      <c r="AM254" s="5">
        <f t="shared" si="42"/>
        <v>0</v>
      </c>
      <c r="AN254" s="5">
        <f t="shared" si="42"/>
        <v>0</v>
      </c>
      <c r="AO254" s="5">
        <f t="shared" si="42"/>
        <v>0</v>
      </c>
      <c r="AP254" s="5">
        <f t="shared" si="42"/>
        <v>0</v>
      </c>
      <c r="AQ254" s="5">
        <f t="shared" si="42"/>
        <v>0</v>
      </c>
      <c r="AR254" s="5">
        <f t="shared" si="42"/>
        <v>0</v>
      </c>
      <c r="AS254" s="5">
        <f t="shared" si="38"/>
        <v>0</v>
      </c>
      <c r="AT254" s="5">
        <f t="shared" si="40"/>
        <v>0</v>
      </c>
      <c r="AU254" s="5">
        <f t="shared" si="40"/>
        <v>0</v>
      </c>
      <c r="AV254" s="5">
        <f t="shared" si="40"/>
        <v>0</v>
      </c>
      <c r="AW254" s="5">
        <f t="shared" si="40"/>
        <v>0</v>
      </c>
      <c r="AX254" s="5">
        <f t="shared" si="40"/>
        <v>0</v>
      </c>
      <c r="AY254" s="5">
        <f t="shared" si="40"/>
        <v>0</v>
      </c>
      <c r="AZ254" s="5">
        <f t="shared" si="40"/>
        <v>0</v>
      </c>
      <c r="BA254" s="5">
        <f t="shared" si="40"/>
        <v>0</v>
      </c>
      <c r="BB254" s="5">
        <f t="shared" si="40"/>
        <v>0</v>
      </c>
      <c r="BC254" s="5">
        <f t="shared" si="40"/>
        <v>0</v>
      </c>
      <c r="BD254" s="5"/>
      <c r="BE254" s="5"/>
      <c r="BF254" s="5"/>
      <c r="BG254" s="5"/>
      <c r="BH254" s="5"/>
      <c r="BI254" s="5"/>
      <c r="BJ254" s="5"/>
    </row>
    <row r="255" spans="2:62" hidden="1">
      <c r="B255">
        <f t="shared" si="36"/>
        <v>545</v>
      </c>
      <c r="C255" t="str">
        <f t="shared" si="36"/>
        <v>TRACTAMENTS</v>
      </c>
      <c r="D255" t="str">
        <f t="shared" si="36"/>
        <v>Preparació per tractament llimacs (ferramol)</v>
      </c>
      <c r="E255" s="82">
        <f t="shared" si="36"/>
        <v>2500</v>
      </c>
      <c r="F255" s="5">
        <f t="shared" si="42"/>
        <v>0</v>
      </c>
      <c r="G255" s="5">
        <f t="shared" si="42"/>
        <v>0</v>
      </c>
      <c r="H255" s="5">
        <f t="shared" si="42"/>
        <v>0</v>
      </c>
      <c r="I255" s="5">
        <f t="shared" si="42"/>
        <v>0</v>
      </c>
      <c r="J255" s="5">
        <f t="shared" si="42"/>
        <v>0</v>
      </c>
      <c r="K255" s="5">
        <f t="shared" si="42"/>
        <v>0</v>
      </c>
      <c r="L255" s="5">
        <f t="shared" si="42"/>
        <v>0</v>
      </c>
      <c r="M255" s="5">
        <f t="shared" si="42"/>
        <v>0</v>
      </c>
      <c r="N255" s="5">
        <f t="shared" si="42"/>
        <v>0</v>
      </c>
      <c r="O255" s="5">
        <f t="shared" si="42"/>
        <v>0</v>
      </c>
      <c r="P255" s="5">
        <f t="shared" si="42"/>
        <v>0</v>
      </c>
      <c r="Q255" s="5">
        <f t="shared" si="42"/>
        <v>0</v>
      </c>
      <c r="R255" s="5">
        <f t="shared" si="42"/>
        <v>0</v>
      </c>
      <c r="S255" s="5">
        <f t="shared" si="42"/>
        <v>0</v>
      </c>
      <c r="T255" s="5">
        <f t="shared" si="42"/>
        <v>0</v>
      </c>
      <c r="U255" s="5">
        <f t="shared" si="42"/>
        <v>0</v>
      </c>
      <c r="V255" s="5">
        <f t="shared" si="42"/>
        <v>0</v>
      </c>
      <c r="W255" s="5">
        <f t="shared" si="42"/>
        <v>0</v>
      </c>
      <c r="X255" s="5">
        <f t="shared" si="42"/>
        <v>0</v>
      </c>
      <c r="Y255" s="5">
        <f t="shared" si="42"/>
        <v>0</v>
      </c>
      <c r="Z255" s="5">
        <f t="shared" si="42"/>
        <v>0</v>
      </c>
      <c r="AA255" s="5">
        <f t="shared" ref="AA255:AR255" si="43">IF($E$4&lt;$E255,$E$4/$E255*AA130*AA$49,AA130*AA$49)</f>
        <v>0</v>
      </c>
      <c r="AB255" s="5">
        <f t="shared" si="43"/>
        <v>0</v>
      </c>
      <c r="AC255" s="5">
        <f t="shared" si="43"/>
        <v>0</v>
      </c>
      <c r="AD255" s="5">
        <f t="shared" si="43"/>
        <v>0</v>
      </c>
      <c r="AE255" s="5">
        <f t="shared" si="43"/>
        <v>0</v>
      </c>
      <c r="AF255" s="5">
        <f t="shared" si="43"/>
        <v>0</v>
      </c>
      <c r="AG255" s="5">
        <f t="shared" si="43"/>
        <v>0</v>
      </c>
      <c r="AH255" s="5">
        <f t="shared" si="43"/>
        <v>0</v>
      </c>
      <c r="AI255" s="5">
        <f t="shared" si="43"/>
        <v>0</v>
      </c>
      <c r="AJ255" s="5">
        <f t="shared" si="43"/>
        <v>0</v>
      </c>
      <c r="AK255" s="5">
        <f t="shared" si="43"/>
        <v>0</v>
      </c>
      <c r="AL255" s="5">
        <f t="shared" si="43"/>
        <v>0</v>
      </c>
      <c r="AM255" s="5">
        <f t="shared" si="43"/>
        <v>0</v>
      </c>
      <c r="AN255" s="5">
        <f t="shared" si="43"/>
        <v>0</v>
      </c>
      <c r="AO255" s="5">
        <f t="shared" si="43"/>
        <v>0</v>
      </c>
      <c r="AP255" s="5">
        <f t="shared" si="43"/>
        <v>0</v>
      </c>
      <c r="AQ255" s="5">
        <f t="shared" si="43"/>
        <v>0</v>
      </c>
      <c r="AR255" s="5">
        <f t="shared" si="43"/>
        <v>0</v>
      </c>
      <c r="AS255" s="5">
        <f t="shared" si="38"/>
        <v>0</v>
      </c>
      <c r="AT255" s="5">
        <f t="shared" si="40"/>
        <v>0</v>
      </c>
      <c r="AU255" s="5">
        <f t="shared" si="40"/>
        <v>0</v>
      </c>
      <c r="AV255" s="5">
        <f t="shared" si="40"/>
        <v>0</v>
      </c>
      <c r="AW255" s="5">
        <f t="shared" si="40"/>
        <v>0</v>
      </c>
      <c r="AX255" s="5">
        <f t="shared" si="40"/>
        <v>0</v>
      </c>
      <c r="AY255" s="5">
        <f t="shared" si="40"/>
        <v>0</v>
      </c>
      <c r="AZ255" s="5">
        <f t="shared" si="40"/>
        <v>0</v>
      </c>
      <c r="BA255" s="5">
        <f t="shared" si="40"/>
        <v>0</v>
      </c>
      <c r="BB255" s="5">
        <f t="shared" si="40"/>
        <v>0</v>
      </c>
      <c r="BC255" s="5">
        <f t="shared" si="40"/>
        <v>0</v>
      </c>
      <c r="BD255" s="5"/>
      <c r="BE255" s="5"/>
      <c r="BF255" s="5"/>
      <c r="BG255" s="5"/>
      <c r="BH255" s="5"/>
      <c r="BI255" s="5"/>
      <c r="BJ255" s="5"/>
    </row>
    <row r="256" spans="2:62" hidden="1">
      <c r="B256">
        <f t="shared" si="36"/>
        <v>555</v>
      </c>
      <c r="C256" t="str">
        <f t="shared" si="36"/>
        <v>TRACTAMENTS</v>
      </c>
      <c r="D256" t="str">
        <f t="shared" si="36"/>
        <v>Preparació per tractament bacillus + sofre amb bota i 2 persones</v>
      </c>
      <c r="E256" s="82">
        <f t="shared" si="36"/>
        <v>2500</v>
      </c>
      <c r="F256" s="5">
        <f t="shared" ref="F256:AR262" si="44">IF($E$4&lt;$E256,$E$4/$E256*F131*F$49,F131*F$49)</f>
        <v>0</v>
      </c>
      <c r="G256" s="5">
        <f t="shared" si="44"/>
        <v>0</v>
      </c>
      <c r="H256" s="5">
        <f t="shared" si="44"/>
        <v>0</v>
      </c>
      <c r="I256" s="5">
        <f t="shared" si="44"/>
        <v>0</v>
      </c>
      <c r="J256" s="5">
        <f t="shared" si="44"/>
        <v>0</v>
      </c>
      <c r="K256" s="5">
        <f t="shared" si="44"/>
        <v>0</v>
      </c>
      <c r="L256" s="5">
        <f t="shared" si="44"/>
        <v>0</v>
      </c>
      <c r="M256" s="5">
        <f t="shared" si="44"/>
        <v>0</v>
      </c>
      <c r="N256" s="5">
        <f t="shared" si="44"/>
        <v>0</v>
      </c>
      <c r="O256" s="5">
        <f t="shared" si="44"/>
        <v>0</v>
      </c>
      <c r="P256" s="5">
        <f t="shared" si="44"/>
        <v>0</v>
      </c>
      <c r="Q256" s="5">
        <f t="shared" si="44"/>
        <v>0</v>
      </c>
      <c r="R256" s="5">
        <f t="shared" si="44"/>
        <v>0</v>
      </c>
      <c r="S256" s="5">
        <f t="shared" si="44"/>
        <v>0</v>
      </c>
      <c r="T256" s="5">
        <f t="shared" si="44"/>
        <v>0</v>
      </c>
      <c r="U256" s="5">
        <f t="shared" si="44"/>
        <v>0</v>
      </c>
      <c r="V256" s="5">
        <f t="shared" si="44"/>
        <v>0</v>
      </c>
      <c r="W256" s="5">
        <f t="shared" si="44"/>
        <v>0</v>
      </c>
      <c r="X256" s="5">
        <f t="shared" si="44"/>
        <v>0</v>
      </c>
      <c r="Y256" s="5">
        <f t="shared" si="44"/>
        <v>0</v>
      </c>
      <c r="Z256" s="5">
        <f t="shared" si="44"/>
        <v>0</v>
      </c>
      <c r="AA256" s="5">
        <f t="shared" si="44"/>
        <v>0</v>
      </c>
      <c r="AB256" s="5">
        <f t="shared" si="44"/>
        <v>0</v>
      </c>
      <c r="AC256" s="5">
        <f t="shared" si="44"/>
        <v>0</v>
      </c>
      <c r="AD256" s="5">
        <f t="shared" si="44"/>
        <v>0</v>
      </c>
      <c r="AE256" s="5">
        <f t="shared" si="44"/>
        <v>0</v>
      </c>
      <c r="AF256" s="5">
        <f t="shared" si="44"/>
        <v>0</v>
      </c>
      <c r="AG256" s="5">
        <f t="shared" si="44"/>
        <v>0</v>
      </c>
      <c r="AH256" s="5">
        <f t="shared" si="44"/>
        <v>0</v>
      </c>
      <c r="AI256" s="5">
        <f t="shared" si="44"/>
        <v>0</v>
      </c>
      <c r="AJ256" s="5">
        <f t="shared" si="44"/>
        <v>0</v>
      </c>
      <c r="AK256" s="5">
        <f t="shared" si="44"/>
        <v>0</v>
      </c>
      <c r="AL256" s="5">
        <f t="shared" si="44"/>
        <v>0</v>
      </c>
      <c r="AM256" s="5">
        <f t="shared" si="44"/>
        <v>0</v>
      </c>
      <c r="AN256" s="5">
        <f t="shared" si="44"/>
        <v>0</v>
      </c>
      <c r="AO256" s="5">
        <f t="shared" si="44"/>
        <v>0</v>
      </c>
      <c r="AP256" s="5">
        <f t="shared" si="44"/>
        <v>0</v>
      </c>
      <c r="AQ256" s="5">
        <f t="shared" si="44"/>
        <v>0</v>
      </c>
      <c r="AR256" s="5">
        <f t="shared" si="44"/>
        <v>0</v>
      </c>
      <c r="AS256" s="5">
        <f t="shared" si="38"/>
        <v>0</v>
      </c>
      <c r="AT256" s="5">
        <f t="shared" si="40"/>
        <v>0</v>
      </c>
      <c r="AU256" s="5">
        <f t="shared" si="40"/>
        <v>0</v>
      </c>
      <c r="AV256" s="5">
        <f t="shared" si="40"/>
        <v>0</v>
      </c>
      <c r="AW256" s="5">
        <f t="shared" si="40"/>
        <v>0</v>
      </c>
      <c r="AX256" s="5">
        <f t="shared" si="40"/>
        <v>0</v>
      </c>
      <c r="AY256" s="5">
        <f t="shared" si="40"/>
        <v>0</v>
      </c>
      <c r="AZ256" s="5">
        <f t="shared" si="40"/>
        <v>0</v>
      </c>
      <c r="BA256" s="5">
        <f t="shared" si="40"/>
        <v>0</v>
      </c>
      <c r="BB256" s="5">
        <f t="shared" si="40"/>
        <v>0</v>
      </c>
      <c r="BC256" s="5">
        <f t="shared" si="40"/>
        <v>0</v>
      </c>
      <c r="BD256" s="5"/>
      <c r="BE256" s="5"/>
      <c r="BF256" s="5"/>
      <c r="BG256" s="5"/>
      <c r="BH256" s="5"/>
      <c r="BI256" s="5"/>
      <c r="BJ256" s="5"/>
    </row>
    <row r="257" spans="2:62" hidden="1">
      <c r="B257">
        <f t="shared" ref="B257:E272" si="45">+B132</f>
        <v>565</v>
      </c>
      <c r="C257" t="str">
        <f t="shared" si="45"/>
        <v>TRACTAMENTS</v>
      </c>
      <c r="D257" t="str">
        <f t="shared" si="45"/>
        <v>Preparació per tractament nim + sofre amb bota i 2 persones</v>
      </c>
      <c r="E257" s="82">
        <f t="shared" si="45"/>
        <v>2500</v>
      </c>
      <c r="F257" s="5">
        <f t="shared" si="44"/>
        <v>0</v>
      </c>
      <c r="G257" s="5">
        <f t="shared" si="44"/>
        <v>0</v>
      </c>
      <c r="H257" s="5">
        <f t="shared" si="44"/>
        <v>0</v>
      </c>
      <c r="I257" s="5">
        <f t="shared" si="44"/>
        <v>0</v>
      </c>
      <c r="J257" s="5">
        <f t="shared" si="44"/>
        <v>0</v>
      </c>
      <c r="K257" s="5">
        <f t="shared" si="44"/>
        <v>0</v>
      </c>
      <c r="L257" s="5">
        <f t="shared" si="44"/>
        <v>0</v>
      </c>
      <c r="M257" s="5">
        <f t="shared" si="44"/>
        <v>0</v>
      </c>
      <c r="N257" s="5">
        <f t="shared" si="44"/>
        <v>0</v>
      </c>
      <c r="O257" s="5">
        <f t="shared" si="44"/>
        <v>0</v>
      </c>
      <c r="P257" s="5">
        <f t="shared" si="44"/>
        <v>0</v>
      </c>
      <c r="Q257" s="5">
        <f t="shared" si="44"/>
        <v>0</v>
      </c>
      <c r="R257" s="5">
        <f t="shared" si="44"/>
        <v>0</v>
      </c>
      <c r="S257" s="5">
        <f t="shared" si="44"/>
        <v>0</v>
      </c>
      <c r="T257" s="5">
        <f t="shared" si="44"/>
        <v>0</v>
      </c>
      <c r="U257" s="5">
        <f t="shared" si="44"/>
        <v>0</v>
      </c>
      <c r="V257" s="5">
        <f t="shared" si="44"/>
        <v>0</v>
      </c>
      <c r="W257" s="5">
        <f t="shared" si="44"/>
        <v>0</v>
      </c>
      <c r="X257" s="5">
        <f t="shared" si="44"/>
        <v>0</v>
      </c>
      <c r="Y257" s="5">
        <f t="shared" si="44"/>
        <v>0</v>
      </c>
      <c r="Z257" s="5">
        <f t="shared" si="44"/>
        <v>0</v>
      </c>
      <c r="AA257" s="5">
        <f t="shared" si="44"/>
        <v>0</v>
      </c>
      <c r="AB257" s="5">
        <f t="shared" si="44"/>
        <v>0</v>
      </c>
      <c r="AC257" s="5">
        <f t="shared" si="44"/>
        <v>0</v>
      </c>
      <c r="AD257" s="5">
        <f t="shared" si="44"/>
        <v>0</v>
      </c>
      <c r="AE257" s="5">
        <f t="shared" si="44"/>
        <v>0</v>
      </c>
      <c r="AF257" s="5">
        <f t="shared" si="44"/>
        <v>0</v>
      </c>
      <c r="AG257" s="5">
        <f t="shared" si="44"/>
        <v>0</v>
      </c>
      <c r="AH257" s="5">
        <f t="shared" si="44"/>
        <v>0</v>
      </c>
      <c r="AI257" s="5">
        <f t="shared" si="44"/>
        <v>0</v>
      </c>
      <c r="AJ257" s="5">
        <f t="shared" si="44"/>
        <v>0</v>
      </c>
      <c r="AK257" s="5">
        <f t="shared" si="44"/>
        <v>0</v>
      </c>
      <c r="AL257" s="5">
        <f t="shared" si="44"/>
        <v>0</v>
      </c>
      <c r="AM257" s="5">
        <f t="shared" si="44"/>
        <v>0</v>
      </c>
      <c r="AN257" s="5">
        <f t="shared" si="44"/>
        <v>0</v>
      </c>
      <c r="AO257" s="5">
        <f t="shared" si="44"/>
        <v>0</v>
      </c>
      <c r="AP257" s="5">
        <f t="shared" si="44"/>
        <v>0</v>
      </c>
      <c r="AQ257" s="5">
        <f t="shared" si="44"/>
        <v>0</v>
      </c>
      <c r="AR257" s="5">
        <f t="shared" si="44"/>
        <v>0</v>
      </c>
      <c r="AS257" s="5">
        <f t="shared" si="38"/>
        <v>0</v>
      </c>
      <c r="AT257" s="5">
        <f t="shared" si="40"/>
        <v>0</v>
      </c>
      <c r="AU257" s="5">
        <f t="shared" si="40"/>
        <v>0</v>
      </c>
      <c r="AV257" s="5">
        <f t="shared" si="40"/>
        <v>0</v>
      </c>
      <c r="AW257" s="5">
        <f t="shared" si="40"/>
        <v>0</v>
      </c>
      <c r="AX257" s="5">
        <f t="shared" si="40"/>
        <v>0</v>
      </c>
      <c r="AY257" s="5">
        <f t="shared" si="40"/>
        <v>0</v>
      </c>
      <c r="AZ257" s="5">
        <f t="shared" si="40"/>
        <v>0</v>
      </c>
      <c r="BA257" s="5">
        <f t="shared" si="40"/>
        <v>0</v>
      </c>
      <c r="BB257" s="5">
        <f t="shared" si="40"/>
        <v>0</v>
      </c>
      <c r="BC257" s="5">
        <f t="shared" si="40"/>
        <v>0</v>
      </c>
      <c r="BD257" s="5"/>
      <c r="BE257" s="5"/>
      <c r="BF257" s="5"/>
      <c r="BG257" s="5"/>
      <c r="BH257" s="5"/>
      <c r="BI257" s="5"/>
      <c r="BJ257" s="5"/>
    </row>
    <row r="258" spans="2:62" hidden="1">
      <c r="B258">
        <f t="shared" si="45"/>
        <v>575</v>
      </c>
      <c r="C258" t="str">
        <f t="shared" si="45"/>
        <v>TRACTAMENTS</v>
      </c>
      <c r="D258" t="str">
        <f t="shared" si="45"/>
        <v>Preparació per tractament sofre amb bota i 2 persones</v>
      </c>
      <c r="E258" s="82">
        <f t="shared" si="45"/>
        <v>2500</v>
      </c>
      <c r="F258" s="5">
        <f t="shared" si="44"/>
        <v>0</v>
      </c>
      <c r="G258" s="5">
        <f t="shared" si="44"/>
        <v>0</v>
      </c>
      <c r="H258" s="5">
        <f t="shared" si="44"/>
        <v>0</v>
      </c>
      <c r="I258" s="5">
        <f t="shared" si="44"/>
        <v>0</v>
      </c>
      <c r="J258" s="5">
        <f t="shared" si="44"/>
        <v>0</v>
      </c>
      <c r="K258" s="5">
        <f t="shared" si="44"/>
        <v>0</v>
      </c>
      <c r="L258" s="5">
        <f t="shared" si="44"/>
        <v>0</v>
      </c>
      <c r="M258" s="5">
        <f t="shared" si="44"/>
        <v>0</v>
      </c>
      <c r="N258" s="5">
        <f t="shared" si="44"/>
        <v>0</v>
      </c>
      <c r="O258" s="5">
        <f t="shared" si="44"/>
        <v>0</v>
      </c>
      <c r="P258" s="5">
        <f t="shared" si="44"/>
        <v>0</v>
      </c>
      <c r="Q258" s="5">
        <f t="shared" si="44"/>
        <v>0</v>
      </c>
      <c r="R258" s="5">
        <f t="shared" si="44"/>
        <v>0</v>
      </c>
      <c r="S258" s="5">
        <f t="shared" si="44"/>
        <v>0</v>
      </c>
      <c r="T258" s="5">
        <f t="shared" si="44"/>
        <v>0</v>
      </c>
      <c r="U258" s="5">
        <f t="shared" si="44"/>
        <v>0</v>
      </c>
      <c r="V258" s="5">
        <f t="shared" si="44"/>
        <v>0</v>
      </c>
      <c r="W258" s="5">
        <f t="shared" si="44"/>
        <v>0</v>
      </c>
      <c r="X258" s="5">
        <f t="shared" si="44"/>
        <v>0</v>
      </c>
      <c r="Y258" s="5">
        <f t="shared" si="44"/>
        <v>0</v>
      </c>
      <c r="Z258" s="5">
        <f t="shared" si="44"/>
        <v>0</v>
      </c>
      <c r="AA258" s="5">
        <f t="shared" si="44"/>
        <v>0</v>
      </c>
      <c r="AB258" s="5">
        <f t="shared" si="44"/>
        <v>0</v>
      </c>
      <c r="AC258" s="5">
        <f t="shared" si="44"/>
        <v>0</v>
      </c>
      <c r="AD258" s="5">
        <f t="shared" si="44"/>
        <v>0</v>
      </c>
      <c r="AE258" s="5">
        <f t="shared" si="44"/>
        <v>0</v>
      </c>
      <c r="AF258" s="5">
        <f t="shared" si="44"/>
        <v>0</v>
      </c>
      <c r="AG258" s="5">
        <f t="shared" si="44"/>
        <v>0</v>
      </c>
      <c r="AH258" s="5">
        <f t="shared" si="44"/>
        <v>0</v>
      </c>
      <c r="AI258" s="5">
        <f t="shared" si="44"/>
        <v>0</v>
      </c>
      <c r="AJ258" s="5">
        <f t="shared" si="44"/>
        <v>0</v>
      </c>
      <c r="AK258" s="5">
        <f t="shared" si="44"/>
        <v>0</v>
      </c>
      <c r="AL258" s="5">
        <f t="shared" si="44"/>
        <v>0</v>
      </c>
      <c r="AM258" s="5">
        <f t="shared" si="44"/>
        <v>0</v>
      </c>
      <c r="AN258" s="5">
        <f t="shared" si="44"/>
        <v>0</v>
      </c>
      <c r="AO258" s="5">
        <f t="shared" si="44"/>
        <v>0</v>
      </c>
      <c r="AP258" s="5">
        <f t="shared" si="44"/>
        <v>0</v>
      </c>
      <c r="AQ258" s="5">
        <f t="shared" si="44"/>
        <v>0</v>
      </c>
      <c r="AR258" s="5">
        <f t="shared" si="44"/>
        <v>0</v>
      </c>
      <c r="AS258" s="5">
        <f t="shared" si="38"/>
        <v>0</v>
      </c>
      <c r="AT258" s="5">
        <f t="shared" si="40"/>
        <v>0</v>
      </c>
      <c r="AU258" s="5">
        <f t="shared" si="40"/>
        <v>0</v>
      </c>
      <c r="AV258" s="5">
        <f t="shared" si="40"/>
        <v>0</v>
      </c>
      <c r="AW258" s="5">
        <f t="shared" si="40"/>
        <v>0</v>
      </c>
      <c r="AX258" s="5">
        <f t="shared" si="40"/>
        <v>0</v>
      </c>
      <c r="AY258" s="5">
        <f t="shared" si="40"/>
        <v>0</v>
      </c>
      <c r="AZ258" s="5">
        <f t="shared" si="40"/>
        <v>0</v>
      </c>
      <c r="BA258" s="5">
        <f t="shared" si="40"/>
        <v>0</v>
      </c>
      <c r="BB258" s="5">
        <f t="shared" si="40"/>
        <v>0</v>
      </c>
      <c r="BC258" s="5">
        <f t="shared" si="40"/>
        <v>0</v>
      </c>
      <c r="BD258" s="5"/>
      <c r="BE258" s="5"/>
      <c r="BF258" s="5"/>
      <c r="BG258" s="5"/>
      <c r="BH258" s="5"/>
      <c r="BI258" s="5"/>
      <c r="BJ258" s="5"/>
    </row>
    <row r="259" spans="2:62" hidden="1">
      <c r="B259">
        <f t="shared" si="45"/>
        <v>615</v>
      </c>
      <c r="C259" t="str">
        <f t="shared" si="45"/>
        <v>DESHERBAT</v>
      </c>
      <c r="D259" t="str">
        <f t="shared" si="45"/>
        <v>Preparació per desherbat amb tractor</v>
      </c>
      <c r="E259" s="82">
        <f t="shared" si="45"/>
        <v>2500</v>
      </c>
      <c r="F259" s="5">
        <f t="shared" si="44"/>
        <v>0</v>
      </c>
      <c r="G259" s="5">
        <f t="shared" si="44"/>
        <v>0</v>
      </c>
      <c r="H259" s="5">
        <f t="shared" si="44"/>
        <v>0</v>
      </c>
      <c r="I259" s="5">
        <f t="shared" si="44"/>
        <v>0</v>
      </c>
      <c r="J259" s="5">
        <f t="shared" si="44"/>
        <v>0</v>
      </c>
      <c r="K259" s="5">
        <f t="shared" si="44"/>
        <v>0</v>
      </c>
      <c r="L259" s="5">
        <f t="shared" si="44"/>
        <v>0</v>
      </c>
      <c r="M259" s="5">
        <f t="shared" si="44"/>
        <v>0</v>
      </c>
      <c r="N259" s="5">
        <f t="shared" si="44"/>
        <v>0</v>
      </c>
      <c r="O259" s="5">
        <f t="shared" si="44"/>
        <v>0</v>
      </c>
      <c r="P259" s="5">
        <f t="shared" si="44"/>
        <v>0</v>
      </c>
      <c r="Q259" s="5">
        <f t="shared" si="44"/>
        <v>0</v>
      </c>
      <c r="R259" s="5">
        <f t="shared" si="44"/>
        <v>0</v>
      </c>
      <c r="S259" s="5">
        <f t="shared" si="44"/>
        <v>0</v>
      </c>
      <c r="T259" s="5">
        <f t="shared" si="44"/>
        <v>0</v>
      </c>
      <c r="U259" s="5">
        <f t="shared" si="44"/>
        <v>0</v>
      </c>
      <c r="V259" s="5">
        <f t="shared" si="44"/>
        <v>0</v>
      </c>
      <c r="W259" s="5">
        <f t="shared" si="44"/>
        <v>0</v>
      </c>
      <c r="X259" s="5">
        <f t="shared" si="44"/>
        <v>0</v>
      </c>
      <c r="Y259" s="5">
        <f t="shared" si="44"/>
        <v>0</v>
      </c>
      <c r="Z259" s="5">
        <f t="shared" si="44"/>
        <v>0</v>
      </c>
      <c r="AA259" s="5">
        <f t="shared" si="44"/>
        <v>0</v>
      </c>
      <c r="AB259" s="5">
        <f t="shared" si="44"/>
        <v>0</v>
      </c>
      <c r="AC259" s="5">
        <f t="shared" si="44"/>
        <v>0</v>
      </c>
      <c r="AD259" s="5">
        <f t="shared" si="44"/>
        <v>0</v>
      </c>
      <c r="AE259" s="5">
        <f t="shared" si="44"/>
        <v>0</v>
      </c>
      <c r="AF259" s="5">
        <f t="shared" si="44"/>
        <v>0</v>
      </c>
      <c r="AG259" s="5">
        <f t="shared" si="44"/>
        <v>0</v>
      </c>
      <c r="AH259" s="5">
        <f t="shared" si="44"/>
        <v>0</v>
      </c>
      <c r="AI259" s="5">
        <f t="shared" si="44"/>
        <v>0</v>
      </c>
      <c r="AJ259" s="5">
        <f t="shared" si="44"/>
        <v>0</v>
      </c>
      <c r="AK259" s="5">
        <f t="shared" si="44"/>
        <v>0</v>
      </c>
      <c r="AL259" s="5">
        <f t="shared" si="44"/>
        <v>0</v>
      </c>
      <c r="AM259" s="5">
        <f t="shared" si="44"/>
        <v>0</v>
      </c>
      <c r="AN259" s="5">
        <f t="shared" si="44"/>
        <v>0</v>
      </c>
      <c r="AO259" s="5">
        <f t="shared" si="44"/>
        <v>0</v>
      </c>
      <c r="AP259" s="5">
        <f t="shared" si="44"/>
        <v>0</v>
      </c>
      <c r="AQ259" s="5">
        <f t="shared" si="44"/>
        <v>0</v>
      </c>
      <c r="AR259" s="5">
        <f t="shared" si="44"/>
        <v>0</v>
      </c>
      <c r="AS259" s="5">
        <f t="shared" si="38"/>
        <v>0</v>
      </c>
      <c r="AT259" s="5">
        <f t="shared" ref="AT259:BC274" si="46">IF($E$4&lt;$E259,$E$4/$E259*AT134*AT$49,AT134*AT$49)</f>
        <v>0</v>
      </c>
      <c r="AU259" s="5">
        <f t="shared" si="46"/>
        <v>0</v>
      </c>
      <c r="AV259" s="5">
        <f t="shared" si="46"/>
        <v>0</v>
      </c>
      <c r="AW259" s="5">
        <f t="shared" si="46"/>
        <v>0</v>
      </c>
      <c r="AX259" s="5">
        <f t="shared" si="46"/>
        <v>0</v>
      </c>
      <c r="AY259" s="5">
        <f t="shared" si="46"/>
        <v>0</v>
      </c>
      <c r="AZ259" s="5">
        <f t="shared" si="46"/>
        <v>0</v>
      </c>
      <c r="BA259" s="5">
        <f t="shared" si="46"/>
        <v>0</v>
      </c>
      <c r="BB259" s="5">
        <f t="shared" si="46"/>
        <v>0</v>
      </c>
      <c r="BC259" s="5">
        <f t="shared" si="46"/>
        <v>0</v>
      </c>
      <c r="BD259" s="5"/>
      <c r="BE259" s="5"/>
      <c r="BF259" s="5"/>
      <c r="BG259" s="5"/>
      <c r="BH259" s="5"/>
      <c r="BI259" s="5"/>
      <c r="BJ259" s="5"/>
    </row>
    <row r="260" spans="2:62" hidden="1">
      <c r="B260">
        <f t="shared" si="45"/>
        <v>625</v>
      </c>
      <c r="C260" t="str">
        <f t="shared" si="45"/>
        <v>DESHERBAT</v>
      </c>
      <c r="D260" t="str">
        <f t="shared" si="45"/>
        <v>Preparació per desherbat amb motocultor</v>
      </c>
      <c r="E260" s="82">
        <f t="shared" si="45"/>
        <v>2500</v>
      </c>
      <c r="F260" s="5">
        <f t="shared" si="44"/>
        <v>0</v>
      </c>
      <c r="G260" s="5">
        <f t="shared" si="44"/>
        <v>0</v>
      </c>
      <c r="H260" s="5">
        <f t="shared" si="44"/>
        <v>0</v>
      </c>
      <c r="I260" s="5">
        <f t="shared" si="44"/>
        <v>0</v>
      </c>
      <c r="J260" s="5">
        <f t="shared" si="44"/>
        <v>0</v>
      </c>
      <c r="K260" s="5">
        <f t="shared" si="44"/>
        <v>0</v>
      </c>
      <c r="L260" s="5">
        <f t="shared" si="44"/>
        <v>0</v>
      </c>
      <c r="M260" s="5">
        <f t="shared" si="44"/>
        <v>0</v>
      </c>
      <c r="N260" s="5">
        <f t="shared" si="44"/>
        <v>0</v>
      </c>
      <c r="O260" s="5">
        <f t="shared" si="44"/>
        <v>0</v>
      </c>
      <c r="P260" s="5">
        <f t="shared" si="44"/>
        <v>0</v>
      </c>
      <c r="Q260" s="5">
        <f t="shared" si="44"/>
        <v>0</v>
      </c>
      <c r="R260" s="5">
        <f t="shared" si="44"/>
        <v>0</v>
      </c>
      <c r="S260" s="5">
        <f t="shared" si="44"/>
        <v>0</v>
      </c>
      <c r="T260" s="5">
        <f t="shared" si="44"/>
        <v>0</v>
      </c>
      <c r="U260" s="5">
        <f t="shared" si="44"/>
        <v>0</v>
      </c>
      <c r="V260" s="5">
        <f t="shared" si="44"/>
        <v>0</v>
      </c>
      <c r="W260" s="5">
        <f t="shared" si="44"/>
        <v>0</v>
      </c>
      <c r="X260" s="5">
        <f t="shared" si="44"/>
        <v>0</v>
      </c>
      <c r="Y260" s="5">
        <f t="shared" si="44"/>
        <v>0</v>
      </c>
      <c r="Z260" s="5">
        <f t="shared" si="44"/>
        <v>0</v>
      </c>
      <c r="AA260" s="5">
        <f t="shared" si="44"/>
        <v>0</v>
      </c>
      <c r="AB260" s="5">
        <f t="shared" si="44"/>
        <v>0</v>
      </c>
      <c r="AC260" s="5">
        <f t="shared" si="44"/>
        <v>0</v>
      </c>
      <c r="AD260" s="5">
        <f t="shared" si="44"/>
        <v>0</v>
      </c>
      <c r="AE260" s="5">
        <f t="shared" si="44"/>
        <v>0</v>
      </c>
      <c r="AF260" s="5">
        <f t="shared" si="44"/>
        <v>0</v>
      </c>
      <c r="AG260" s="5">
        <f t="shared" si="44"/>
        <v>0</v>
      </c>
      <c r="AH260" s="5">
        <f t="shared" si="44"/>
        <v>0</v>
      </c>
      <c r="AI260" s="5">
        <f t="shared" si="44"/>
        <v>0</v>
      </c>
      <c r="AJ260" s="5">
        <f t="shared" si="44"/>
        <v>0</v>
      </c>
      <c r="AK260" s="5">
        <f t="shared" si="44"/>
        <v>0</v>
      </c>
      <c r="AL260" s="5">
        <f t="shared" si="44"/>
        <v>0</v>
      </c>
      <c r="AM260" s="5">
        <f t="shared" si="44"/>
        <v>0</v>
      </c>
      <c r="AN260" s="5">
        <f t="shared" si="44"/>
        <v>0</v>
      </c>
      <c r="AO260" s="5">
        <f t="shared" si="44"/>
        <v>0</v>
      </c>
      <c r="AP260" s="5">
        <f t="shared" si="44"/>
        <v>0</v>
      </c>
      <c r="AQ260" s="5">
        <f t="shared" si="44"/>
        <v>0</v>
      </c>
      <c r="AR260" s="5">
        <f t="shared" si="44"/>
        <v>0</v>
      </c>
      <c r="AS260" s="5">
        <f t="shared" si="38"/>
        <v>0</v>
      </c>
      <c r="AT260" s="5">
        <f t="shared" si="46"/>
        <v>0</v>
      </c>
      <c r="AU260" s="5">
        <f t="shared" si="46"/>
        <v>0</v>
      </c>
      <c r="AV260" s="5">
        <f t="shared" si="46"/>
        <v>0</v>
      </c>
      <c r="AW260" s="5">
        <f t="shared" si="46"/>
        <v>0</v>
      </c>
      <c r="AX260" s="5">
        <f t="shared" si="46"/>
        <v>0</v>
      </c>
      <c r="AY260" s="5">
        <f t="shared" si="46"/>
        <v>0</v>
      </c>
      <c r="AZ260" s="5">
        <f t="shared" si="46"/>
        <v>0</v>
      </c>
      <c r="BA260" s="5">
        <f t="shared" si="46"/>
        <v>0</v>
      </c>
      <c r="BB260" s="5">
        <f t="shared" si="46"/>
        <v>0</v>
      </c>
      <c r="BC260" s="5">
        <f t="shared" si="46"/>
        <v>0</v>
      </c>
      <c r="BD260" s="5"/>
      <c r="BE260" s="5"/>
      <c r="BF260" s="5"/>
      <c r="BG260" s="5"/>
      <c r="BH260" s="5"/>
      <c r="BI260" s="5"/>
      <c r="BJ260" s="5"/>
    </row>
    <row r="261" spans="2:62" hidden="1">
      <c r="B261">
        <f t="shared" si="45"/>
        <v>635</v>
      </c>
      <c r="C261" t="str">
        <f t="shared" si="45"/>
        <v>DESHERBAT</v>
      </c>
      <c r="D261" t="str">
        <f t="shared" si="45"/>
        <v>Preparació per desherbat amb motocultor (només part sense plàstic)</v>
      </c>
      <c r="E261" s="82">
        <f t="shared" si="45"/>
        <v>2500</v>
      </c>
      <c r="F261" s="5">
        <f t="shared" si="44"/>
        <v>0</v>
      </c>
      <c r="G261" s="5">
        <f t="shared" si="44"/>
        <v>0</v>
      </c>
      <c r="H261" s="5">
        <f t="shared" si="44"/>
        <v>0</v>
      </c>
      <c r="I261" s="5">
        <f t="shared" si="44"/>
        <v>0</v>
      </c>
      <c r="J261" s="5">
        <f t="shared" si="44"/>
        <v>0</v>
      </c>
      <c r="K261" s="5">
        <f t="shared" si="44"/>
        <v>0</v>
      </c>
      <c r="L261" s="5">
        <f t="shared" si="44"/>
        <v>0</v>
      </c>
      <c r="M261" s="5">
        <f t="shared" si="44"/>
        <v>0</v>
      </c>
      <c r="N261" s="5">
        <f t="shared" si="44"/>
        <v>0</v>
      </c>
      <c r="O261" s="5">
        <f t="shared" si="44"/>
        <v>0</v>
      </c>
      <c r="P261" s="5">
        <f t="shared" si="44"/>
        <v>0</v>
      </c>
      <c r="Q261" s="5">
        <f t="shared" si="44"/>
        <v>0</v>
      </c>
      <c r="R261" s="5">
        <f t="shared" si="44"/>
        <v>0</v>
      </c>
      <c r="S261" s="5">
        <f t="shared" si="44"/>
        <v>0</v>
      </c>
      <c r="T261" s="5">
        <f t="shared" si="44"/>
        <v>0</v>
      </c>
      <c r="U261" s="5">
        <f t="shared" si="44"/>
        <v>0</v>
      </c>
      <c r="V261" s="5">
        <f t="shared" si="44"/>
        <v>0</v>
      </c>
      <c r="W261" s="5">
        <f t="shared" si="44"/>
        <v>0</v>
      </c>
      <c r="X261" s="5">
        <f t="shared" si="44"/>
        <v>0</v>
      </c>
      <c r="Y261" s="5">
        <f t="shared" si="44"/>
        <v>0</v>
      </c>
      <c r="Z261" s="5">
        <f t="shared" si="44"/>
        <v>0</v>
      </c>
      <c r="AA261" s="5">
        <f t="shared" si="44"/>
        <v>0</v>
      </c>
      <c r="AB261" s="5">
        <f t="shared" si="44"/>
        <v>0</v>
      </c>
      <c r="AC261" s="5">
        <f t="shared" si="44"/>
        <v>0</v>
      </c>
      <c r="AD261" s="5">
        <f t="shared" si="44"/>
        <v>0</v>
      </c>
      <c r="AE261" s="5">
        <f t="shared" si="44"/>
        <v>0</v>
      </c>
      <c r="AF261" s="5">
        <f t="shared" si="44"/>
        <v>0</v>
      </c>
      <c r="AG261" s="5">
        <f t="shared" si="44"/>
        <v>0</v>
      </c>
      <c r="AH261" s="5">
        <f t="shared" si="44"/>
        <v>0</v>
      </c>
      <c r="AI261" s="5">
        <f t="shared" si="44"/>
        <v>0</v>
      </c>
      <c r="AJ261" s="5">
        <f t="shared" si="44"/>
        <v>0</v>
      </c>
      <c r="AK261" s="5">
        <f t="shared" si="44"/>
        <v>0</v>
      </c>
      <c r="AL261" s="5">
        <f t="shared" si="44"/>
        <v>0</v>
      </c>
      <c r="AM261" s="5">
        <f t="shared" si="44"/>
        <v>0</v>
      </c>
      <c r="AN261" s="5">
        <f t="shared" si="44"/>
        <v>0</v>
      </c>
      <c r="AO261" s="5">
        <f t="shared" si="44"/>
        <v>0</v>
      </c>
      <c r="AP261" s="5">
        <f t="shared" si="44"/>
        <v>0</v>
      </c>
      <c r="AQ261" s="5">
        <f t="shared" si="44"/>
        <v>0</v>
      </c>
      <c r="AR261" s="5">
        <f t="shared" si="44"/>
        <v>0</v>
      </c>
      <c r="AS261" s="5">
        <f t="shared" si="38"/>
        <v>0</v>
      </c>
      <c r="AT261" s="5">
        <f t="shared" si="46"/>
        <v>0</v>
      </c>
      <c r="AU261" s="5">
        <f t="shared" si="46"/>
        <v>0</v>
      </c>
      <c r="AV261" s="5">
        <f t="shared" si="46"/>
        <v>0</v>
      </c>
      <c r="AW261" s="5">
        <f t="shared" si="46"/>
        <v>0</v>
      </c>
      <c r="AX261" s="5">
        <f t="shared" si="46"/>
        <v>0</v>
      </c>
      <c r="AY261" s="5">
        <f t="shared" si="46"/>
        <v>0</v>
      </c>
      <c r="AZ261" s="5">
        <f t="shared" si="46"/>
        <v>0</v>
      </c>
      <c r="BA261" s="5">
        <f t="shared" si="46"/>
        <v>0</v>
      </c>
      <c r="BB261" s="5">
        <f t="shared" si="46"/>
        <v>0</v>
      </c>
      <c r="BC261" s="5">
        <f t="shared" si="46"/>
        <v>0</v>
      </c>
      <c r="BD261" s="5"/>
      <c r="BE261" s="5"/>
      <c r="BF261" s="5"/>
      <c r="BG261" s="5"/>
      <c r="BH261" s="5"/>
      <c r="BI261" s="5"/>
      <c r="BJ261" s="5"/>
    </row>
    <row r="262" spans="2:62" hidden="1">
      <c r="B262">
        <f t="shared" si="45"/>
        <v>645</v>
      </c>
      <c r="C262" t="str">
        <f t="shared" si="45"/>
        <v>DESHERBAT</v>
      </c>
      <c r="D262" t="str">
        <f t="shared" si="45"/>
        <v>Preparació per desherbat manual 2,5h/1.000 m2</v>
      </c>
      <c r="E262" s="82">
        <f t="shared" si="45"/>
        <v>2500</v>
      </c>
      <c r="F262" s="5">
        <f t="shared" si="44"/>
        <v>0</v>
      </c>
      <c r="G262" s="5">
        <f t="shared" si="44"/>
        <v>0</v>
      </c>
      <c r="H262" s="5">
        <f t="shared" si="44"/>
        <v>0</v>
      </c>
      <c r="I262" s="5">
        <f t="shared" si="44"/>
        <v>0</v>
      </c>
      <c r="J262" s="5">
        <f t="shared" si="44"/>
        <v>0</v>
      </c>
      <c r="K262" s="5">
        <f t="shared" si="44"/>
        <v>0</v>
      </c>
      <c r="L262" s="5">
        <f t="shared" si="44"/>
        <v>0</v>
      </c>
      <c r="M262" s="5">
        <f t="shared" si="44"/>
        <v>0</v>
      </c>
      <c r="N262" s="5">
        <f t="shared" si="44"/>
        <v>0</v>
      </c>
      <c r="O262" s="5">
        <f t="shared" si="44"/>
        <v>0</v>
      </c>
      <c r="P262" s="5">
        <f t="shared" si="44"/>
        <v>0</v>
      </c>
      <c r="Q262" s="5">
        <f t="shared" si="44"/>
        <v>0</v>
      </c>
      <c r="R262" s="5">
        <f t="shared" si="44"/>
        <v>0</v>
      </c>
      <c r="S262" s="5">
        <f t="shared" si="44"/>
        <v>0</v>
      </c>
      <c r="T262" s="5">
        <f t="shared" si="44"/>
        <v>0</v>
      </c>
      <c r="U262" s="5">
        <f t="shared" si="44"/>
        <v>0</v>
      </c>
      <c r="V262" s="5">
        <f t="shared" si="44"/>
        <v>0</v>
      </c>
      <c r="W262" s="5">
        <f t="shared" si="44"/>
        <v>0</v>
      </c>
      <c r="X262" s="5">
        <f t="shared" si="44"/>
        <v>0</v>
      </c>
      <c r="Y262" s="5">
        <f t="shared" si="44"/>
        <v>0</v>
      </c>
      <c r="Z262" s="5">
        <f t="shared" si="44"/>
        <v>0</v>
      </c>
      <c r="AA262" s="5">
        <f t="shared" ref="AA262:AR262" si="47">IF($E$4&lt;$E262,$E$4/$E262*AA137*AA$49,AA137*AA$49)</f>
        <v>0</v>
      </c>
      <c r="AB262" s="5">
        <f t="shared" si="47"/>
        <v>0</v>
      </c>
      <c r="AC262" s="5">
        <f t="shared" si="47"/>
        <v>0</v>
      </c>
      <c r="AD262" s="5">
        <f t="shared" si="47"/>
        <v>0</v>
      </c>
      <c r="AE262" s="5">
        <f t="shared" si="47"/>
        <v>0</v>
      </c>
      <c r="AF262" s="5">
        <f t="shared" si="47"/>
        <v>0</v>
      </c>
      <c r="AG262" s="5">
        <f t="shared" si="47"/>
        <v>0</v>
      </c>
      <c r="AH262" s="5">
        <f t="shared" si="47"/>
        <v>0</v>
      </c>
      <c r="AI262" s="5">
        <f t="shared" si="47"/>
        <v>0</v>
      </c>
      <c r="AJ262" s="5">
        <f t="shared" si="47"/>
        <v>0</v>
      </c>
      <c r="AK262" s="5">
        <f t="shared" si="47"/>
        <v>0</v>
      </c>
      <c r="AL262" s="5">
        <f t="shared" si="47"/>
        <v>0</v>
      </c>
      <c r="AM262" s="5">
        <f t="shared" si="47"/>
        <v>0</v>
      </c>
      <c r="AN262" s="5">
        <f t="shared" si="47"/>
        <v>0</v>
      </c>
      <c r="AO262" s="5">
        <f t="shared" si="47"/>
        <v>0</v>
      </c>
      <c r="AP262" s="5">
        <f t="shared" si="47"/>
        <v>0</v>
      </c>
      <c r="AQ262" s="5">
        <f t="shared" si="47"/>
        <v>0</v>
      </c>
      <c r="AR262" s="5">
        <f t="shared" si="47"/>
        <v>0</v>
      </c>
      <c r="AS262" s="5">
        <f t="shared" si="38"/>
        <v>0</v>
      </c>
      <c r="AT262" s="5">
        <f t="shared" si="46"/>
        <v>0</v>
      </c>
      <c r="AU262" s="5">
        <f t="shared" si="46"/>
        <v>0</v>
      </c>
      <c r="AV262" s="5">
        <f t="shared" si="46"/>
        <v>0</v>
      </c>
      <c r="AW262" s="5">
        <f t="shared" si="46"/>
        <v>0</v>
      </c>
      <c r="AX262" s="5">
        <f t="shared" si="46"/>
        <v>0</v>
      </c>
      <c r="AY262" s="5">
        <f t="shared" si="46"/>
        <v>0</v>
      </c>
      <c r="AZ262" s="5">
        <f t="shared" si="46"/>
        <v>0</v>
      </c>
      <c r="BA262" s="5">
        <f t="shared" si="46"/>
        <v>0</v>
      </c>
      <c r="BB262" s="5">
        <f t="shared" si="46"/>
        <v>0</v>
      </c>
      <c r="BC262" s="5">
        <f t="shared" si="46"/>
        <v>0</v>
      </c>
      <c r="BD262" s="5"/>
      <c r="BE262" s="5"/>
      <c r="BF262" s="5"/>
      <c r="BG262" s="5"/>
      <c r="BH262" s="5"/>
      <c r="BI262" s="5"/>
      <c r="BJ262" s="5"/>
    </row>
    <row r="263" spans="2:62" hidden="1">
      <c r="B263">
        <f t="shared" si="45"/>
        <v>655</v>
      </c>
      <c r="C263" t="str">
        <f t="shared" si="45"/>
        <v>DESHERBAT</v>
      </c>
      <c r="D263" t="str">
        <f t="shared" si="45"/>
        <v>Preparació per desherbat manual 5h/1.000  m2</v>
      </c>
      <c r="E263" s="82">
        <f t="shared" si="45"/>
        <v>2500</v>
      </c>
      <c r="F263" s="5">
        <f t="shared" ref="F263:AR269" si="48">IF($E$4&lt;$E263,$E$4/$E263*F138*F$49,F138*F$49)</f>
        <v>0</v>
      </c>
      <c r="G263" s="5">
        <f t="shared" si="48"/>
        <v>0</v>
      </c>
      <c r="H263" s="5">
        <f t="shared" si="48"/>
        <v>0</v>
      </c>
      <c r="I263" s="5">
        <f t="shared" si="48"/>
        <v>0</v>
      </c>
      <c r="J263" s="5">
        <f t="shared" si="48"/>
        <v>0</v>
      </c>
      <c r="K263" s="5">
        <f t="shared" si="48"/>
        <v>0</v>
      </c>
      <c r="L263" s="5">
        <f t="shared" si="48"/>
        <v>0</v>
      </c>
      <c r="M263" s="5">
        <f t="shared" si="48"/>
        <v>0</v>
      </c>
      <c r="N263" s="5">
        <f t="shared" si="48"/>
        <v>0</v>
      </c>
      <c r="O263" s="5">
        <f t="shared" si="48"/>
        <v>0</v>
      </c>
      <c r="P263" s="5">
        <f t="shared" si="48"/>
        <v>0</v>
      </c>
      <c r="Q263" s="5">
        <f t="shared" si="48"/>
        <v>0</v>
      </c>
      <c r="R263" s="5">
        <f t="shared" si="48"/>
        <v>0</v>
      </c>
      <c r="S263" s="5">
        <f t="shared" si="48"/>
        <v>0</v>
      </c>
      <c r="T263" s="5">
        <f t="shared" si="48"/>
        <v>0</v>
      </c>
      <c r="U263" s="5">
        <f t="shared" si="48"/>
        <v>0</v>
      </c>
      <c r="V263" s="5">
        <f t="shared" si="48"/>
        <v>0</v>
      </c>
      <c r="W263" s="5">
        <f t="shared" si="48"/>
        <v>0</v>
      </c>
      <c r="X263" s="5">
        <f t="shared" si="48"/>
        <v>0</v>
      </c>
      <c r="Y263" s="5">
        <f t="shared" si="48"/>
        <v>0</v>
      </c>
      <c r="Z263" s="5">
        <f t="shared" si="48"/>
        <v>0</v>
      </c>
      <c r="AA263" s="5">
        <f t="shared" si="48"/>
        <v>0</v>
      </c>
      <c r="AB263" s="5">
        <f t="shared" si="48"/>
        <v>0</v>
      </c>
      <c r="AC263" s="5">
        <f t="shared" si="48"/>
        <v>0</v>
      </c>
      <c r="AD263" s="5">
        <f t="shared" si="48"/>
        <v>0</v>
      </c>
      <c r="AE263" s="5">
        <f t="shared" si="48"/>
        <v>0</v>
      </c>
      <c r="AF263" s="5">
        <f t="shared" si="48"/>
        <v>0</v>
      </c>
      <c r="AG263" s="5">
        <f t="shared" si="48"/>
        <v>0</v>
      </c>
      <c r="AH263" s="5">
        <f t="shared" si="48"/>
        <v>0</v>
      </c>
      <c r="AI263" s="5">
        <f t="shared" si="48"/>
        <v>0</v>
      </c>
      <c r="AJ263" s="5">
        <f t="shared" si="48"/>
        <v>0</v>
      </c>
      <c r="AK263" s="5">
        <f t="shared" si="48"/>
        <v>0</v>
      </c>
      <c r="AL263" s="5">
        <f t="shared" si="48"/>
        <v>0</v>
      </c>
      <c r="AM263" s="5">
        <f t="shared" si="48"/>
        <v>0</v>
      </c>
      <c r="AN263" s="5">
        <f t="shared" si="48"/>
        <v>0</v>
      </c>
      <c r="AO263" s="5">
        <f t="shared" si="48"/>
        <v>0</v>
      </c>
      <c r="AP263" s="5">
        <f t="shared" si="48"/>
        <v>0</v>
      </c>
      <c r="AQ263" s="5">
        <f t="shared" si="48"/>
        <v>0</v>
      </c>
      <c r="AR263" s="5">
        <f t="shared" si="48"/>
        <v>0</v>
      </c>
      <c r="AS263" s="5">
        <f t="shared" si="38"/>
        <v>0</v>
      </c>
      <c r="AT263" s="5">
        <f t="shared" si="46"/>
        <v>0</v>
      </c>
      <c r="AU263" s="5">
        <f t="shared" si="46"/>
        <v>0</v>
      </c>
      <c r="AV263" s="5">
        <f t="shared" si="46"/>
        <v>0</v>
      </c>
      <c r="AW263" s="5">
        <f t="shared" si="46"/>
        <v>0</v>
      </c>
      <c r="AX263" s="5">
        <f t="shared" si="46"/>
        <v>0</v>
      </c>
      <c r="AY263" s="5">
        <f t="shared" si="46"/>
        <v>0</v>
      </c>
      <c r="AZ263" s="5">
        <f t="shared" si="46"/>
        <v>0</v>
      </c>
      <c r="BA263" s="5">
        <f t="shared" si="46"/>
        <v>0</v>
      </c>
      <c r="BB263" s="5">
        <f t="shared" si="46"/>
        <v>0</v>
      </c>
      <c r="BC263" s="5">
        <f t="shared" si="46"/>
        <v>0</v>
      </c>
      <c r="BD263" s="5"/>
      <c r="BE263" s="5"/>
      <c r="BF263" s="5"/>
      <c r="BG263" s="5"/>
      <c r="BH263" s="5"/>
      <c r="BI263" s="5"/>
      <c r="BJ263" s="5"/>
    </row>
    <row r="264" spans="2:62" hidden="1">
      <c r="B264">
        <f t="shared" si="45"/>
        <v>665</v>
      </c>
      <c r="C264" t="str">
        <f t="shared" si="45"/>
        <v>DESHERBAT</v>
      </c>
      <c r="D264" t="str">
        <f t="shared" si="45"/>
        <v>Preparació per desherbat manual 6,5h/1.000  m2</v>
      </c>
      <c r="E264" s="82">
        <f t="shared" si="45"/>
        <v>2500</v>
      </c>
      <c r="F264" s="5">
        <f t="shared" si="48"/>
        <v>0</v>
      </c>
      <c r="G264" s="5">
        <f t="shared" si="48"/>
        <v>0</v>
      </c>
      <c r="H264" s="5">
        <f t="shared" si="48"/>
        <v>0</v>
      </c>
      <c r="I264" s="5">
        <f t="shared" si="48"/>
        <v>0</v>
      </c>
      <c r="J264" s="5">
        <f t="shared" si="48"/>
        <v>0</v>
      </c>
      <c r="K264" s="5">
        <f t="shared" si="48"/>
        <v>0</v>
      </c>
      <c r="L264" s="5">
        <f t="shared" si="48"/>
        <v>0</v>
      </c>
      <c r="M264" s="5">
        <f t="shared" si="48"/>
        <v>0</v>
      </c>
      <c r="N264" s="5">
        <f t="shared" si="48"/>
        <v>0</v>
      </c>
      <c r="O264" s="5">
        <f t="shared" si="48"/>
        <v>0</v>
      </c>
      <c r="P264" s="5">
        <f t="shared" si="48"/>
        <v>0</v>
      </c>
      <c r="Q264" s="5">
        <f t="shared" si="48"/>
        <v>0</v>
      </c>
      <c r="R264" s="5">
        <f t="shared" si="48"/>
        <v>0</v>
      </c>
      <c r="S264" s="5">
        <f t="shared" si="48"/>
        <v>0</v>
      </c>
      <c r="T264" s="5">
        <f t="shared" si="48"/>
        <v>0</v>
      </c>
      <c r="U264" s="5">
        <f t="shared" si="48"/>
        <v>0</v>
      </c>
      <c r="V264" s="5">
        <f t="shared" si="48"/>
        <v>0</v>
      </c>
      <c r="W264" s="5">
        <f t="shared" si="48"/>
        <v>0</v>
      </c>
      <c r="X264" s="5">
        <f t="shared" si="48"/>
        <v>0</v>
      </c>
      <c r="Y264" s="5">
        <f t="shared" si="48"/>
        <v>0</v>
      </c>
      <c r="Z264" s="5">
        <f t="shared" si="48"/>
        <v>0</v>
      </c>
      <c r="AA264" s="5">
        <f t="shared" si="48"/>
        <v>0</v>
      </c>
      <c r="AB264" s="5">
        <f t="shared" si="48"/>
        <v>0</v>
      </c>
      <c r="AC264" s="5">
        <f t="shared" si="48"/>
        <v>0</v>
      </c>
      <c r="AD264" s="5">
        <f t="shared" si="48"/>
        <v>0</v>
      </c>
      <c r="AE264" s="5">
        <f t="shared" si="48"/>
        <v>0</v>
      </c>
      <c r="AF264" s="5">
        <f t="shared" si="48"/>
        <v>0</v>
      </c>
      <c r="AG264" s="5">
        <f t="shared" si="48"/>
        <v>0</v>
      </c>
      <c r="AH264" s="5">
        <f t="shared" si="48"/>
        <v>0</v>
      </c>
      <c r="AI264" s="5">
        <f t="shared" si="48"/>
        <v>0</v>
      </c>
      <c r="AJ264" s="5">
        <f t="shared" si="48"/>
        <v>0</v>
      </c>
      <c r="AK264" s="5">
        <f t="shared" si="48"/>
        <v>0</v>
      </c>
      <c r="AL264" s="5">
        <f t="shared" si="48"/>
        <v>0</v>
      </c>
      <c r="AM264" s="5">
        <f t="shared" si="48"/>
        <v>0</v>
      </c>
      <c r="AN264" s="5">
        <f t="shared" si="48"/>
        <v>0</v>
      </c>
      <c r="AO264" s="5">
        <f t="shared" si="48"/>
        <v>0</v>
      </c>
      <c r="AP264" s="5">
        <f t="shared" si="48"/>
        <v>0</v>
      </c>
      <c r="AQ264" s="5">
        <f t="shared" si="48"/>
        <v>0</v>
      </c>
      <c r="AR264" s="5">
        <f t="shared" si="48"/>
        <v>0</v>
      </c>
      <c r="AS264" s="5">
        <f t="shared" si="38"/>
        <v>0</v>
      </c>
      <c r="AT264" s="5">
        <f t="shared" si="46"/>
        <v>0</v>
      </c>
      <c r="AU264" s="5">
        <f t="shared" si="46"/>
        <v>0</v>
      </c>
      <c r="AV264" s="5">
        <f t="shared" si="46"/>
        <v>0</v>
      </c>
      <c r="AW264" s="5">
        <f t="shared" si="46"/>
        <v>0</v>
      </c>
      <c r="AX264" s="5">
        <f t="shared" si="46"/>
        <v>0</v>
      </c>
      <c r="AY264" s="5">
        <f t="shared" si="46"/>
        <v>0</v>
      </c>
      <c r="AZ264" s="5">
        <f t="shared" si="46"/>
        <v>0</v>
      </c>
      <c r="BA264" s="5">
        <f t="shared" si="46"/>
        <v>0</v>
      </c>
      <c r="BB264" s="5">
        <f t="shared" si="46"/>
        <v>0</v>
      </c>
      <c r="BC264" s="5">
        <f t="shared" si="46"/>
        <v>0</v>
      </c>
      <c r="BD264" s="5"/>
      <c r="BE264" s="5"/>
      <c r="BF264" s="5"/>
      <c r="BG264" s="5"/>
      <c r="BH264" s="5"/>
      <c r="BI264" s="5"/>
      <c r="BJ264" s="5"/>
    </row>
    <row r="265" spans="2:62" hidden="1">
      <c r="B265">
        <f t="shared" si="45"/>
        <v>675</v>
      </c>
      <c r="C265" t="str">
        <f t="shared" si="45"/>
        <v>DESHERBAT</v>
      </c>
      <c r="D265" t="str">
        <f t="shared" si="45"/>
        <v>Preparació per calçar-desherbar</v>
      </c>
      <c r="E265" s="82">
        <f t="shared" si="45"/>
        <v>2500</v>
      </c>
      <c r="F265" s="5">
        <f t="shared" si="48"/>
        <v>0</v>
      </c>
      <c r="G265" s="5">
        <f t="shared" si="48"/>
        <v>0</v>
      </c>
      <c r="H265" s="5">
        <f t="shared" si="48"/>
        <v>0</v>
      </c>
      <c r="I265" s="5">
        <f t="shared" si="48"/>
        <v>0</v>
      </c>
      <c r="J265" s="5">
        <f t="shared" si="48"/>
        <v>0</v>
      </c>
      <c r="K265" s="5">
        <f t="shared" si="48"/>
        <v>0</v>
      </c>
      <c r="L265" s="5">
        <f t="shared" si="48"/>
        <v>0</v>
      </c>
      <c r="M265" s="5">
        <f t="shared" si="48"/>
        <v>0</v>
      </c>
      <c r="N265" s="5">
        <f t="shared" si="48"/>
        <v>0</v>
      </c>
      <c r="O265" s="5">
        <f t="shared" si="48"/>
        <v>0</v>
      </c>
      <c r="P265" s="5">
        <f t="shared" si="48"/>
        <v>0</v>
      </c>
      <c r="Q265" s="5">
        <f t="shared" si="48"/>
        <v>0</v>
      </c>
      <c r="R265" s="5">
        <f t="shared" si="48"/>
        <v>0</v>
      </c>
      <c r="S265" s="5">
        <f t="shared" si="48"/>
        <v>0</v>
      </c>
      <c r="T265" s="5">
        <f t="shared" si="48"/>
        <v>0</v>
      </c>
      <c r="U265" s="5">
        <f t="shared" si="48"/>
        <v>0</v>
      </c>
      <c r="V265" s="5">
        <f t="shared" si="48"/>
        <v>0</v>
      </c>
      <c r="W265" s="5">
        <f t="shared" si="48"/>
        <v>0</v>
      </c>
      <c r="X265" s="5">
        <f t="shared" si="48"/>
        <v>0</v>
      </c>
      <c r="Y265" s="5">
        <f t="shared" si="48"/>
        <v>0</v>
      </c>
      <c r="Z265" s="5">
        <f t="shared" si="48"/>
        <v>0</v>
      </c>
      <c r="AA265" s="5">
        <f t="shared" si="48"/>
        <v>0</v>
      </c>
      <c r="AB265" s="5">
        <f t="shared" si="48"/>
        <v>0</v>
      </c>
      <c r="AC265" s="5">
        <f t="shared" si="48"/>
        <v>0</v>
      </c>
      <c r="AD265" s="5">
        <f t="shared" si="48"/>
        <v>0</v>
      </c>
      <c r="AE265" s="5">
        <f t="shared" si="48"/>
        <v>0</v>
      </c>
      <c r="AF265" s="5">
        <f t="shared" si="48"/>
        <v>0</v>
      </c>
      <c r="AG265" s="5">
        <f t="shared" si="48"/>
        <v>0</v>
      </c>
      <c r="AH265" s="5">
        <f t="shared" si="48"/>
        <v>0</v>
      </c>
      <c r="AI265" s="5">
        <f t="shared" si="48"/>
        <v>0</v>
      </c>
      <c r="AJ265" s="5">
        <f t="shared" si="48"/>
        <v>0</v>
      </c>
      <c r="AK265" s="5">
        <f t="shared" si="48"/>
        <v>0</v>
      </c>
      <c r="AL265" s="5">
        <f t="shared" si="48"/>
        <v>0</v>
      </c>
      <c r="AM265" s="5">
        <f t="shared" si="48"/>
        <v>0</v>
      </c>
      <c r="AN265" s="5">
        <f t="shared" si="48"/>
        <v>0</v>
      </c>
      <c r="AO265" s="5">
        <f t="shared" si="48"/>
        <v>0</v>
      </c>
      <c r="AP265" s="5">
        <f t="shared" si="48"/>
        <v>0</v>
      </c>
      <c r="AQ265" s="5">
        <f t="shared" si="48"/>
        <v>0</v>
      </c>
      <c r="AR265" s="5">
        <f t="shared" si="48"/>
        <v>0</v>
      </c>
      <c r="AS265" s="5">
        <f t="shared" si="38"/>
        <v>0</v>
      </c>
      <c r="AT265" s="5">
        <f t="shared" si="46"/>
        <v>0</v>
      </c>
      <c r="AU265" s="5">
        <f t="shared" si="46"/>
        <v>0</v>
      </c>
      <c r="AV265" s="5">
        <f t="shared" si="46"/>
        <v>0</v>
      </c>
      <c r="AW265" s="5">
        <f t="shared" si="46"/>
        <v>0</v>
      </c>
      <c r="AX265" s="5">
        <f t="shared" si="46"/>
        <v>0</v>
      </c>
      <c r="AY265" s="5">
        <f t="shared" si="46"/>
        <v>0</v>
      </c>
      <c r="AZ265" s="5">
        <f t="shared" si="46"/>
        <v>0</v>
      </c>
      <c r="BA265" s="5">
        <f t="shared" si="46"/>
        <v>0</v>
      </c>
      <c r="BB265" s="5">
        <f t="shared" si="46"/>
        <v>0</v>
      </c>
      <c r="BC265" s="5">
        <f t="shared" si="46"/>
        <v>0</v>
      </c>
      <c r="BD265" s="5"/>
      <c r="BE265" s="5"/>
      <c r="BF265" s="5"/>
      <c r="BG265" s="5"/>
      <c r="BH265" s="5"/>
      <c r="BI265" s="5"/>
      <c r="BJ265" s="5"/>
    </row>
    <row r="266" spans="2:62" hidden="1">
      <c r="B266">
        <f t="shared" si="45"/>
        <v>685</v>
      </c>
      <c r="C266" t="str">
        <f t="shared" si="45"/>
        <v>DESHERBAT</v>
      </c>
      <c r="D266" t="str">
        <f t="shared" si="45"/>
        <v>Preparació per col·locar plàstic a mà</v>
      </c>
      <c r="E266" s="82">
        <f t="shared" si="45"/>
        <v>2500</v>
      </c>
      <c r="F266" s="5">
        <f t="shared" si="48"/>
        <v>0</v>
      </c>
      <c r="G266" s="5">
        <f t="shared" si="48"/>
        <v>0</v>
      </c>
      <c r="H266" s="5">
        <f t="shared" si="48"/>
        <v>0</v>
      </c>
      <c r="I266" s="5">
        <f t="shared" si="48"/>
        <v>0</v>
      </c>
      <c r="J266" s="5">
        <f t="shared" si="48"/>
        <v>0</v>
      </c>
      <c r="K266" s="5">
        <f t="shared" si="48"/>
        <v>0</v>
      </c>
      <c r="L266" s="5">
        <f t="shared" si="48"/>
        <v>0</v>
      </c>
      <c r="M266" s="5">
        <f t="shared" si="48"/>
        <v>0</v>
      </c>
      <c r="N266" s="5">
        <f t="shared" si="48"/>
        <v>0</v>
      </c>
      <c r="O266" s="5">
        <f t="shared" si="48"/>
        <v>0</v>
      </c>
      <c r="P266" s="5">
        <f t="shared" si="48"/>
        <v>0</v>
      </c>
      <c r="Q266" s="5">
        <f t="shared" si="48"/>
        <v>0</v>
      </c>
      <c r="R266" s="5">
        <f t="shared" si="48"/>
        <v>0</v>
      </c>
      <c r="S266" s="5">
        <f t="shared" si="48"/>
        <v>0</v>
      </c>
      <c r="T266" s="5">
        <f t="shared" si="48"/>
        <v>0</v>
      </c>
      <c r="U266" s="5">
        <f t="shared" si="48"/>
        <v>0</v>
      </c>
      <c r="V266" s="5">
        <f t="shared" si="48"/>
        <v>0</v>
      </c>
      <c r="W266" s="5">
        <f t="shared" si="48"/>
        <v>0</v>
      </c>
      <c r="X266" s="5">
        <f t="shared" si="48"/>
        <v>0</v>
      </c>
      <c r="Y266" s="5">
        <f t="shared" si="48"/>
        <v>0</v>
      </c>
      <c r="Z266" s="5">
        <f t="shared" si="48"/>
        <v>0</v>
      </c>
      <c r="AA266" s="5">
        <f t="shared" si="48"/>
        <v>0</v>
      </c>
      <c r="AB266" s="5">
        <f t="shared" si="48"/>
        <v>0</v>
      </c>
      <c r="AC266" s="5">
        <f t="shared" si="48"/>
        <v>0</v>
      </c>
      <c r="AD266" s="5">
        <f t="shared" si="48"/>
        <v>0</v>
      </c>
      <c r="AE266" s="5">
        <f t="shared" si="48"/>
        <v>0</v>
      </c>
      <c r="AF266" s="5">
        <f t="shared" si="48"/>
        <v>0</v>
      </c>
      <c r="AG266" s="5">
        <f t="shared" si="48"/>
        <v>0</v>
      </c>
      <c r="AH266" s="5">
        <f t="shared" si="48"/>
        <v>0</v>
      </c>
      <c r="AI266" s="5">
        <f t="shared" si="48"/>
        <v>0</v>
      </c>
      <c r="AJ266" s="5">
        <f t="shared" si="48"/>
        <v>0</v>
      </c>
      <c r="AK266" s="5">
        <f t="shared" si="48"/>
        <v>0</v>
      </c>
      <c r="AL266" s="5">
        <f t="shared" si="48"/>
        <v>0</v>
      </c>
      <c r="AM266" s="5">
        <f t="shared" si="48"/>
        <v>0</v>
      </c>
      <c r="AN266" s="5">
        <f t="shared" si="48"/>
        <v>0</v>
      </c>
      <c r="AO266" s="5">
        <f t="shared" si="48"/>
        <v>0</v>
      </c>
      <c r="AP266" s="5">
        <f t="shared" si="48"/>
        <v>0</v>
      </c>
      <c r="AQ266" s="5">
        <f t="shared" si="48"/>
        <v>0</v>
      </c>
      <c r="AR266" s="5">
        <f t="shared" si="48"/>
        <v>0</v>
      </c>
      <c r="AS266" s="5">
        <f t="shared" si="38"/>
        <v>0</v>
      </c>
      <c r="AT266" s="5">
        <f t="shared" si="46"/>
        <v>0</v>
      </c>
      <c r="AU266" s="5">
        <f t="shared" si="46"/>
        <v>0</v>
      </c>
      <c r="AV266" s="5">
        <f t="shared" si="46"/>
        <v>0</v>
      </c>
      <c r="AW266" s="5">
        <f t="shared" si="46"/>
        <v>0</v>
      </c>
      <c r="AX266" s="5">
        <f t="shared" si="46"/>
        <v>0</v>
      </c>
      <c r="AY266" s="5">
        <f t="shared" si="46"/>
        <v>0</v>
      </c>
      <c r="AZ266" s="5">
        <f t="shared" si="46"/>
        <v>0</v>
      </c>
      <c r="BA266" s="5">
        <f t="shared" si="46"/>
        <v>0</v>
      </c>
      <c r="BB266" s="5">
        <f t="shared" si="46"/>
        <v>0</v>
      </c>
      <c r="BC266" s="5">
        <f t="shared" si="46"/>
        <v>0</v>
      </c>
      <c r="BD266" s="5"/>
      <c r="BE266" s="5"/>
      <c r="BF266" s="5"/>
      <c r="BG266" s="5"/>
      <c r="BH266" s="5"/>
      <c r="BI266" s="5"/>
      <c r="BJ266" s="5"/>
    </row>
    <row r="267" spans="2:62" hidden="1">
      <c r="B267">
        <f t="shared" si="45"/>
        <v>715</v>
      </c>
      <c r="C267" t="str">
        <f t="shared" si="45"/>
        <v xml:space="preserve">ALTRES OPERACIONS </v>
      </c>
      <c r="D267" t="str">
        <f t="shared" si="45"/>
        <v>Preparació per clavar i lligar canyes manual</v>
      </c>
      <c r="E267" s="82">
        <f t="shared" si="45"/>
        <v>2500</v>
      </c>
      <c r="F267" s="5">
        <f t="shared" si="48"/>
        <v>0</v>
      </c>
      <c r="G267" s="5">
        <f t="shared" si="48"/>
        <v>0</v>
      </c>
      <c r="H267" s="5">
        <f t="shared" si="48"/>
        <v>0</v>
      </c>
      <c r="I267" s="5">
        <f t="shared" si="48"/>
        <v>0</v>
      </c>
      <c r="J267" s="5">
        <f t="shared" si="48"/>
        <v>0</v>
      </c>
      <c r="K267" s="5">
        <f t="shared" si="48"/>
        <v>0</v>
      </c>
      <c r="L267" s="5">
        <f t="shared" si="48"/>
        <v>0</v>
      </c>
      <c r="M267" s="5">
        <f t="shared" si="48"/>
        <v>0</v>
      </c>
      <c r="N267" s="5">
        <f t="shared" si="48"/>
        <v>0</v>
      </c>
      <c r="O267" s="5">
        <f t="shared" si="48"/>
        <v>0</v>
      </c>
      <c r="P267" s="5">
        <f t="shared" si="48"/>
        <v>0</v>
      </c>
      <c r="Q267" s="5">
        <f t="shared" si="48"/>
        <v>0</v>
      </c>
      <c r="R267" s="5">
        <f t="shared" si="48"/>
        <v>0</v>
      </c>
      <c r="S267" s="5">
        <f t="shared" si="48"/>
        <v>0</v>
      </c>
      <c r="T267" s="5">
        <f t="shared" si="48"/>
        <v>0</v>
      </c>
      <c r="U267" s="5">
        <f t="shared" si="48"/>
        <v>0</v>
      </c>
      <c r="V267" s="5">
        <f t="shared" si="48"/>
        <v>0</v>
      </c>
      <c r="W267" s="5">
        <f t="shared" si="48"/>
        <v>0</v>
      </c>
      <c r="X267" s="5">
        <f t="shared" si="48"/>
        <v>0</v>
      </c>
      <c r="Y267" s="5">
        <f t="shared" si="48"/>
        <v>0</v>
      </c>
      <c r="Z267" s="5">
        <f t="shared" si="48"/>
        <v>0</v>
      </c>
      <c r="AA267" s="5">
        <f t="shared" si="48"/>
        <v>0</v>
      </c>
      <c r="AB267" s="5">
        <f t="shared" si="48"/>
        <v>0</v>
      </c>
      <c r="AC267" s="5">
        <f t="shared" si="48"/>
        <v>0</v>
      </c>
      <c r="AD267" s="5">
        <f t="shared" si="48"/>
        <v>0</v>
      </c>
      <c r="AE267" s="5">
        <f t="shared" si="48"/>
        <v>0</v>
      </c>
      <c r="AF267" s="5">
        <f t="shared" si="48"/>
        <v>0</v>
      </c>
      <c r="AG267" s="5">
        <f t="shared" si="48"/>
        <v>0</v>
      </c>
      <c r="AH267" s="5">
        <f t="shared" si="48"/>
        <v>0</v>
      </c>
      <c r="AI267" s="5">
        <f t="shared" si="48"/>
        <v>0</v>
      </c>
      <c r="AJ267" s="5">
        <f t="shared" si="48"/>
        <v>0</v>
      </c>
      <c r="AK267" s="5">
        <f t="shared" si="48"/>
        <v>0</v>
      </c>
      <c r="AL267" s="5">
        <f t="shared" si="48"/>
        <v>0</v>
      </c>
      <c r="AM267" s="5">
        <f t="shared" si="48"/>
        <v>0</v>
      </c>
      <c r="AN267" s="5">
        <f t="shared" si="48"/>
        <v>0</v>
      </c>
      <c r="AO267" s="5">
        <f t="shared" si="48"/>
        <v>0</v>
      </c>
      <c r="AP267" s="5">
        <f t="shared" si="48"/>
        <v>0</v>
      </c>
      <c r="AQ267" s="5">
        <f t="shared" si="48"/>
        <v>0</v>
      </c>
      <c r="AR267" s="5">
        <f t="shared" si="48"/>
        <v>0</v>
      </c>
      <c r="AS267" s="5">
        <f t="shared" si="38"/>
        <v>0</v>
      </c>
      <c r="AT267" s="5">
        <f t="shared" si="46"/>
        <v>0</v>
      </c>
      <c r="AU267" s="5">
        <f t="shared" si="46"/>
        <v>0</v>
      </c>
      <c r="AV267" s="5">
        <f t="shared" si="46"/>
        <v>0</v>
      </c>
      <c r="AW267" s="5">
        <f t="shared" si="46"/>
        <v>0</v>
      </c>
      <c r="AX267" s="5">
        <f t="shared" si="46"/>
        <v>0</v>
      </c>
      <c r="AY267" s="5">
        <f t="shared" si="46"/>
        <v>0</v>
      </c>
      <c r="AZ267" s="5">
        <f t="shared" si="46"/>
        <v>0</v>
      </c>
      <c r="BA267" s="5">
        <f t="shared" si="46"/>
        <v>0</v>
      </c>
      <c r="BB267" s="5">
        <f t="shared" si="46"/>
        <v>0</v>
      </c>
      <c r="BC267" s="5">
        <f t="shared" si="46"/>
        <v>0</v>
      </c>
      <c r="BD267" s="5"/>
      <c r="BE267" s="5"/>
      <c r="BF267" s="5"/>
      <c r="BG267" s="5"/>
      <c r="BH267" s="5"/>
      <c r="BI267" s="5"/>
      <c r="BJ267" s="5"/>
    </row>
    <row r="268" spans="2:62" hidden="1">
      <c r="B268">
        <f t="shared" si="45"/>
        <v>725</v>
      </c>
      <c r="C268" t="str">
        <f t="shared" si="45"/>
        <v xml:space="preserve">ALTRES OPERACIONS </v>
      </c>
      <c r="D268" t="str">
        <f t="shared" si="45"/>
        <v>Preparació per esporgar i lligar tomaqueres</v>
      </c>
      <c r="E268" s="82">
        <f t="shared" si="45"/>
        <v>2500</v>
      </c>
      <c r="F268" s="5">
        <f t="shared" si="48"/>
        <v>0</v>
      </c>
      <c r="G268" s="5">
        <f t="shared" si="48"/>
        <v>0</v>
      </c>
      <c r="H268" s="5">
        <f t="shared" si="48"/>
        <v>0</v>
      </c>
      <c r="I268" s="5">
        <f t="shared" si="48"/>
        <v>0</v>
      </c>
      <c r="J268" s="5">
        <f t="shared" si="48"/>
        <v>0</v>
      </c>
      <c r="K268" s="5">
        <f t="shared" si="48"/>
        <v>0</v>
      </c>
      <c r="L268" s="5">
        <f t="shared" si="48"/>
        <v>0</v>
      </c>
      <c r="M268" s="5">
        <f t="shared" si="48"/>
        <v>0</v>
      </c>
      <c r="N268" s="5">
        <f t="shared" si="48"/>
        <v>0</v>
      </c>
      <c r="O268" s="5">
        <f t="shared" si="48"/>
        <v>0</v>
      </c>
      <c r="P268" s="5">
        <f t="shared" si="48"/>
        <v>0</v>
      </c>
      <c r="Q268" s="5">
        <f t="shared" si="48"/>
        <v>0</v>
      </c>
      <c r="R268" s="5">
        <f t="shared" si="48"/>
        <v>0</v>
      </c>
      <c r="S268" s="5">
        <f t="shared" si="48"/>
        <v>0</v>
      </c>
      <c r="T268" s="5">
        <f t="shared" si="48"/>
        <v>0</v>
      </c>
      <c r="U268" s="5">
        <f t="shared" si="48"/>
        <v>0</v>
      </c>
      <c r="V268" s="5">
        <f t="shared" si="48"/>
        <v>0</v>
      </c>
      <c r="W268" s="5">
        <f t="shared" si="48"/>
        <v>0</v>
      </c>
      <c r="X268" s="5">
        <f t="shared" si="48"/>
        <v>0</v>
      </c>
      <c r="Y268" s="5">
        <f t="shared" si="48"/>
        <v>0</v>
      </c>
      <c r="Z268" s="5">
        <f t="shared" si="48"/>
        <v>0</v>
      </c>
      <c r="AA268" s="5">
        <f t="shared" si="48"/>
        <v>0</v>
      </c>
      <c r="AB268" s="5">
        <f t="shared" si="48"/>
        <v>0</v>
      </c>
      <c r="AC268" s="5">
        <f t="shared" si="48"/>
        <v>0</v>
      </c>
      <c r="AD268" s="5">
        <f t="shared" si="48"/>
        <v>0</v>
      </c>
      <c r="AE268" s="5">
        <f t="shared" si="48"/>
        <v>0</v>
      </c>
      <c r="AF268" s="5">
        <f t="shared" si="48"/>
        <v>0</v>
      </c>
      <c r="AG268" s="5">
        <f t="shared" si="48"/>
        <v>0</v>
      </c>
      <c r="AH268" s="5">
        <f t="shared" si="48"/>
        <v>0</v>
      </c>
      <c r="AI268" s="5">
        <f t="shared" si="48"/>
        <v>0</v>
      </c>
      <c r="AJ268" s="5">
        <f t="shared" si="48"/>
        <v>0</v>
      </c>
      <c r="AK268" s="5">
        <f t="shared" si="48"/>
        <v>0</v>
      </c>
      <c r="AL268" s="5">
        <f t="shared" si="48"/>
        <v>0</v>
      </c>
      <c r="AM268" s="5">
        <f t="shared" si="48"/>
        <v>0</v>
      </c>
      <c r="AN268" s="5">
        <f t="shared" si="48"/>
        <v>0</v>
      </c>
      <c r="AO268" s="5">
        <f t="shared" si="48"/>
        <v>0</v>
      </c>
      <c r="AP268" s="5">
        <f t="shared" si="48"/>
        <v>0</v>
      </c>
      <c r="AQ268" s="5">
        <f t="shared" si="48"/>
        <v>0</v>
      </c>
      <c r="AR268" s="5">
        <f t="shared" si="48"/>
        <v>0</v>
      </c>
      <c r="AS268" s="5">
        <f t="shared" si="38"/>
        <v>0</v>
      </c>
      <c r="AT268" s="5">
        <f t="shared" si="46"/>
        <v>0</v>
      </c>
      <c r="AU268" s="5">
        <f t="shared" si="46"/>
        <v>0</v>
      </c>
      <c r="AV268" s="5">
        <f t="shared" si="46"/>
        <v>0</v>
      </c>
      <c r="AW268" s="5">
        <f t="shared" si="46"/>
        <v>0</v>
      </c>
      <c r="AX268" s="5">
        <f t="shared" si="46"/>
        <v>0</v>
      </c>
      <c r="AY268" s="5">
        <f t="shared" si="46"/>
        <v>0</v>
      </c>
      <c r="AZ268" s="5">
        <f t="shared" si="46"/>
        <v>0</v>
      </c>
      <c r="BA268" s="5">
        <f t="shared" si="46"/>
        <v>0</v>
      </c>
      <c r="BB268" s="5">
        <f t="shared" si="46"/>
        <v>0</v>
      </c>
      <c r="BC268" s="5">
        <f t="shared" si="46"/>
        <v>0</v>
      </c>
      <c r="BD268" s="5"/>
      <c r="BE268" s="5"/>
      <c r="BF268" s="5"/>
      <c r="BG268" s="5"/>
      <c r="BH268" s="5"/>
      <c r="BI268" s="5"/>
      <c r="BJ268" s="5"/>
    </row>
    <row r="269" spans="2:62" hidden="1">
      <c r="B269">
        <f t="shared" si="45"/>
        <v>735</v>
      </c>
      <c r="C269" t="str">
        <f t="shared" si="45"/>
        <v xml:space="preserve">ALTRES OPERACIONS </v>
      </c>
      <c r="D269" t="str">
        <f t="shared" si="45"/>
        <v>Preparació per renda de la terra</v>
      </c>
      <c r="E269" s="82">
        <f t="shared" si="45"/>
        <v>2500</v>
      </c>
      <c r="F269" s="5">
        <f t="shared" si="48"/>
        <v>0</v>
      </c>
      <c r="G269" s="5">
        <f t="shared" si="48"/>
        <v>0</v>
      </c>
      <c r="H269" s="5">
        <f t="shared" si="48"/>
        <v>0</v>
      </c>
      <c r="I269" s="5">
        <f t="shared" si="48"/>
        <v>0</v>
      </c>
      <c r="J269" s="5">
        <f t="shared" si="48"/>
        <v>0</v>
      </c>
      <c r="K269" s="5">
        <f t="shared" si="48"/>
        <v>0</v>
      </c>
      <c r="L269" s="5">
        <f t="shared" si="48"/>
        <v>0</v>
      </c>
      <c r="M269" s="5">
        <f t="shared" si="48"/>
        <v>0</v>
      </c>
      <c r="N269" s="5">
        <f t="shared" si="48"/>
        <v>0</v>
      </c>
      <c r="O269" s="5">
        <f t="shared" si="48"/>
        <v>0</v>
      </c>
      <c r="P269" s="5">
        <f t="shared" si="48"/>
        <v>0</v>
      </c>
      <c r="Q269" s="5">
        <f t="shared" si="48"/>
        <v>0</v>
      </c>
      <c r="R269" s="5">
        <f t="shared" si="48"/>
        <v>0</v>
      </c>
      <c r="S269" s="5">
        <f t="shared" si="48"/>
        <v>0</v>
      </c>
      <c r="T269" s="5">
        <f t="shared" si="48"/>
        <v>0</v>
      </c>
      <c r="U269" s="5">
        <f t="shared" si="48"/>
        <v>0</v>
      </c>
      <c r="V269" s="5">
        <f t="shared" si="48"/>
        <v>0</v>
      </c>
      <c r="W269" s="5">
        <f t="shared" si="48"/>
        <v>0</v>
      </c>
      <c r="X269" s="5">
        <f t="shared" si="48"/>
        <v>0</v>
      </c>
      <c r="Y269" s="5">
        <f t="shared" si="48"/>
        <v>0</v>
      </c>
      <c r="Z269" s="5">
        <f t="shared" si="48"/>
        <v>0</v>
      </c>
      <c r="AA269" s="5">
        <f t="shared" ref="AA269:AR269" si="49">IF($E$4&lt;$E269,$E$4/$E269*AA144*AA$49,AA144*AA$49)</f>
        <v>0</v>
      </c>
      <c r="AB269" s="5">
        <f t="shared" si="49"/>
        <v>0</v>
      </c>
      <c r="AC269" s="5">
        <f t="shared" si="49"/>
        <v>0</v>
      </c>
      <c r="AD269" s="5">
        <f t="shared" si="49"/>
        <v>0</v>
      </c>
      <c r="AE269" s="5">
        <f t="shared" si="49"/>
        <v>0</v>
      </c>
      <c r="AF269" s="5">
        <f t="shared" si="49"/>
        <v>0</v>
      </c>
      <c r="AG269" s="5">
        <f t="shared" si="49"/>
        <v>0</v>
      </c>
      <c r="AH269" s="5">
        <f t="shared" si="49"/>
        <v>0</v>
      </c>
      <c r="AI269" s="5">
        <f t="shared" si="49"/>
        <v>0</v>
      </c>
      <c r="AJ269" s="5">
        <f t="shared" si="49"/>
        <v>0</v>
      </c>
      <c r="AK269" s="5">
        <f t="shared" si="49"/>
        <v>0</v>
      </c>
      <c r="AL269" s="5">
        <f t="shared" si="49"/>
        <v>0</v>
      </c>
      <c r="AM269" s="5">
        <f t="shared" si="49"/>
        <v>0</v>
      </c>
      <c r="AN269" s="5">
        <f t="shared" si="49"/>
        <v>0</v>
      </c>
      <c r="AO269" s="5">
        <f t="shared" si="49"/>
        <v>0</v>
      </c>
      <c r="AP269" s="5">
        <f t="shared" si="49"/>
        <v>0</v>
      </c>
      <c r="AQ269" s="5">
        <f t="shared" si="49"/>
        <v>0</v>
      </c>
      <c r="AR269" s="5">
        <f t="shared" si="49"/>
        <v>0</v>
      </c>
      <c r="AS269" s="5">
        <f t="shared" si="38"/>
        <v>0</v>
      </c>
      <c r="AT269" s="5">
        <f t="shared" si="46"/>
        <v>0</v>
      </c>
      <c r="AU269" s="5">
        <f t="shared" si="46"/>
        <v>0</v>
      </c>
      <c r="AV269" s="5">
        <f t="shared" si="46"/>
        <v>0</v>
      </c>
      <c r="AW269" s="5">
        <f t="shared" si="46"/>
        <v>0</v>
      </c>
      <c r="AX269" s="5">
        <f t="shared" si="46"/>
        <v>0</v>
      </c>
      <c r="AY269" s="5">
        <f t="shared" si="46"/>
        <v>0</v>
      </c>
      <c r="AZ269" s="5">
        <f t="shared" si="46"/>
        <v>0</v>
      </c>
      <c r="BA269" s="5">
        <f t="shared" si="46"/>
        <v>0</v>
      </c>
      <c r="BB269" s="5">
        <f t="shared" si="46"/>
        <v>0</v>
      </c>
      <c r="BC269" s="5">
        <f t="shared" si="46"/>
        <v>0</v>
      </c>
      <c r="BD269" s="5"/>
      <c r="BE269" s="5"/>
      <c r="BF269" s="5"/>
      <c r="BG269" s="5"/>
      <c r="BH269" s="5"/>
      <c r="BI269" s="5"/>
      <c r="BJ269" s="5"/>
    </row>
    <row r="270" spans="2:62" hidden="1">
      <c r="B270">
        <f t="shared" si="45"/>
        <v>815</v>
      </c>
      <c r="C270" t="str">
        <f t="shared" si="45"/>
        <v>RECOL.LECCIÓ</v>
      </c>
      <c r="D270" t="str">
        <f t="shared" si="45"/>
        <v>Preparació per recol.lecció col</v>
      </c>
      <c r="E270" s="82">
        <f t="shared" si="45"/>
        <v>2500</v>
      </c>
      <c r="F270" s="5">
        <f t="shared" ref="F270:AR275" si="50">IF($E$4&lt;$E270,$E$4/$E270*F145*F$49,F145*F$49)</f>
        <v>0</v>
      </c>
      <c r="G270" s="5">
        <f t="shared" si="50"/>
        <v>0</v>
      </c>
      <c r="H270" s="5">
        <f t="shared" si="50"/>
        <v>0</v>
      </c>
      <c r="I270" s="5">
        <f t="shared" si="50"/>
        <v>0</v>
      </c>
      <c r="J270" s="5">
        <f t="shared" si="50"/>
        <v>0</v>
      </c>
      <c r="K270" s="5">
        <f t="shared" si="50"/>
        <v>0</v>
      </c>
      <c r="L270" s="5">
        <f t="shared" si="50"/>
        <v>0</v>
      </c>
      <c r="M270" s="5">
        <f t="shared" si="50"/>
        <v>0</v>
      </c>
      <c r="N270" s="5">
        <f t="shared" si="50"/>
        <v>0</v>
      </c>
      <c r="O270" s="5">
        <f t="shared" si="50"/>
        <v>0</v>
      </c>
      <c r="P270" s="5">
        <f t="shared" si="50"/>
        <v>0</v>
      </c>
      <c r="Q270" s="5">
        <f t="shared" si="50"/>
        <v>0</v>
      </c>
      <c r="R270" s="5">
        <f t="shared" si="50"/>
        <v>0</v>
      </c>
      <c r="S270" s="5">
        <f t="shared" si="50"/>
        <v>0</v>
      </c>
      <c r="T270" s="5">
        <f t="shared" si="50"/>
        <v>0</v>
      </c>
      <c r="U270" s="5">
        <f t="shared" si="50"/>
        <v>0</v>
      </c>
      <c r="V270" s="5">
        <f t="shared" si="50"/>
        <v>0</v>
      </c>
      <c r="W270" s="5">
        <f t="shared" si="50"/>
        <v>0</v>
      </c>
      <c r="X270" s="5">
        <f t="shared" si="50"/>
        <v>0</v>
      </c>
      <c r="Y270" s="5">
        <f t="shared" si="50"/>
        <v>0</v>
      </c>
      <c r="Z270" s="5">
        <f t="shared" si="50"/>
        <v>0</v>
      </c>
      <c r="AA270" s="5">
        <f t="shared" si="50"/>
        <v>0</v>
      </c>
      <c r="AB270" s="5">
        <f t="shared" si="50"/>
        <v>0</v>
      </c>
      <c r="AC270" s="5">
        <f t="shared" si="50"/>
        <v>0</v>
      </c>
      <c r="AD270" s="5">
        <f t="shared" si="50"/>
        <v>0</v>
      </c>
      <c r="AE270" s="5">
        <f t="shared" si="50"/>
        <v>0</v>
      </c>
      <c r="AF270" s="5">
        <f t="shared" si="50"/>
        <v>0</v>
      </c>
      <c r="AG270" s="5">
        <f t="shared" si="50"/>
        <v>0</v>
      </c>
      <c r="AH270" s="5">
        <f t="shared" si="50"/>
        <v>0</v>
      </c>
      <c r="AI270" s="5">
        <f t="shared" si="50"/>
        <v>0</v>
      </c>
      <c r="AJ270" s="5">
        <f t="shared" si="50"/>
        <v>0</v>
      </c>
      <c r="AK270" s="5">
        <f t="shared" si="50"/>
        <v>0</v>
      </c>
      <c r="AL270" s="5">
        <f t="shared" si="50"/>
        <v>0</v>
      </c>
      <c r="AM270" s="5">
        <f t="shared" si="50"/>
        <v>0</v>
      </c>
      <c r="AN270" s="5">
        <f t="shared" si="50"/>
        <v>0</v>
      </c>
      <c r="AO270" s="5">
        <f t="shared" si="50"/>
        <v>0</v>
      </c>
      <c r="AP270" s="5">
        <f t="shared" si="50"/>
        <v>0</v>
      </c>
      <c r="AQ270" s="5">
        <f t="shared" si="50"/>
        <v>0</v>
      </c>
      <c r="AR270" s="5">
        <f t="shared" si="50"/>
        <v>0</v>
      </c>
      <c r="AS270" s="5">
        <f t="shared" si="38"/>
        <v>0</v>
      </c>
      <c r="AT270" s="5">
        <f t="shared" si="46"/>
        <v>0</v>
      </c>
      <c r="AU270" s="5">
        <f t="shared" si="46"/>
        <v>0</v>
      </c>
      <c r="AV270" s="5">
        <f t="shared" si="46"/>
        <v>0</v>
      </c>
      <c r="AW270" s="5">
        <f t="shared" si="46"/>
        <v>0</v>
      </c>
      <c r="AX270" s="5">
        <f t="shared" si="46"/>
        <v>0</v>
      </c>
      <c r="AY270" s="5">
        <f t="shared" si="46"/>
        <v>0</v>
      </c>
      <c r="AZ270" s="5">
        <f t="shared" si="46"/>
        <v>0</v>
      </c>
      <c r="BA270" s="5">
        <f t="shared" si="46"/>
        <v>0</v>
      </c>
      <c r="BB270" s="5">
        <f t="shared" si="46"/>
        <v>0</v>
      </c>
      <c r="BC270" s="5">
        <f t="shared" si="46"/>
        <v>0</v>
      </c>
      <c r="BD270" s="5"/>
      <c r="BE270" s="5"/>
      <c r="BF270" s="5"/>
      <c r="BG270" s="5"/>
      <c r="BH270" s="5"/>
      <c r="BI270" s="5"/>
      <c r="BJ270" s="5"/>
    </row>
    <row r="271" spans="2:62" hidden="1">
      <c r="B271">
        <f t="shared" si="45"/>
        <v>825</v>
      </c>
      <c r="C271" t="str">
        <f t="shared" si="45"/>
        <v>RECOL.LECCIÓ</v>
      </c>
      <c r="D271" t="str">
        <f t="shared" si="45"/>
        <v>Preparació per recol.lecció bròcoli</v>
      </c>
      <c r="E271" s="82">
        <f t="shared" si="45"/>
        <v>2500</v>
      </c>
      <c r="F271" s="5">
        <f t="shared" si="50"/>
        <v>0</v>
      </c>
      <c r="G271" s="5">
        <f t="shared" si="50"/>
        <v>0</v>
      </c>
      <c r="H271" s="5">
        <f t="shared" si="50"/>
        <v>0</v>
      </c>
      <c r="I271" s="5">
        <f t="shared" si="50"/>
        <v>0</v>
      </c>
      <c r="J271" s="5">
        <f t="shared" si="50"/>
        <v>0</v>
      </c>
      <c r="K271" s="5">
        <f t="shared" si="50"/>
        <v>0</v>
      </c>
      <c r="L271" s="5">
        <f t="shared" si="50"/>
        <v>0</v>
      </c>
      <c r="M271" s="5">
        <f t="shared" si="50"/>
        <v>0</v>
      </c>
      <c r="N271" s="5">
        <f t="shared" si="50"/>
        <v>0</v>
      </c>
      <c r="O271" s="5">
        <f t="shared" si="50"/>
        <v>0</v>
      </c>
      <c r="P271" s="5">
        <f t="shared" si="50"/>
        <v>0</v>
      </c>
      <c r="Q271" s="5">
        <f t="shared" si="50"/>
        <v>0</v>
      </c>
      <c r="R271" s="5">
        <f t="shared" si="50"/>
        <v>0</v>
      </c>
      <c r="S271" s="5">
        <f t="shared" si="50"/>
        <v>0</v>
      </c>
      <c r="T271" s="5">
        <f t="shared" si="50"/>
        <v>0</v>
      </c>
      <c r="U271" s="5">
        <f t="shared" si="50"/>
        <v>0</v>
      </c>
      <c r="V271" s="5">
        <f t="shared" si="50"/>
        <v>0</v>
      </c>
      <c r="W271" s="5">
        <f t="shared" si="50"/>
        <v>0</v>
      </c>
      <c r="X271" s="5">
        <f t="shared" si="50"/>
        <v>0</v>
      </c>
      <c r="Y271" s="5">
        <f t="shared" si="50"/>
        <v>0</v>
      </c>
      <c r="Z271" s="5">
        <f t="shared" si="50"/>
        <v>0</v>
      </c>
      <c r="AA271" s="5">
        <f t="shared" si="50"/>
        <v>0</v>
      </c>
      <c r="AB271" s="5">
        <f t="shared" si="50"/>
        <v>0</v>
      </c>
      <c r="AC271" s="5">
        <f t="shared" si="50"/>
        <v>0</v>
      </c>
      <c r="AD271" s="5">
        <f t="shared" si="50"/>
        <v>0</v>
      </c>
      <c r="AE271" s="5">
        <f t="shared" si="50"/>
        <v>0</v>
      </c>
      <c r="AF271" s="5">
        <f t="shared" si="50"/>
        <v>0</v>
      </c>
      <c r="AG271" s="5">
        <f t="shared" si="50"/>
        <v>0</v>
      </c>
      <c r="AH271" s="5">
        <f t="shared" si="50"/>
        <v>0</v>
      </c>
      <c r="AI271" s="5">
        <f t="shared" si="50"/>
        <v>0</v>
      </c>
      <c r="AJ271" s="5">
        <f t="shared" si="50"/>
        <v>0</v>
      </c>
      <c r="AK271" s="5">
        <f t="shared" si="50"/>
        <v>0</v>
      </c>
      <c r="AL271" s="5">
        <f t="shared" si="50"/>
        <v>0</v>
      </c>
      <c r="AM271" s="5">
        <f t="shared" si="50"/>
        <v>0</v>
      </c>
      <c r="AN271" s="5">
        <f t="shared" si="50"/>
        <v>0</v>
      </c>
      <c r="AO271" s="5">
        <f t="shared" si="50"/>
        <v>0</v>
      </c>
      <c r="AP271" s="5">
        <f t="shared" si="50"/>
        <v>0</v>
      </c>
      <c r="AQ271" s="5">
        <f t="shared" si="50"/>
        <v>0</v>
      </c>
      <c r="AR271" s="5">
        <f t="shared" si="50"/>
        <v>0</v>
      </c>
      <c r="AS271" s="5">
        <f t="shared" si="38"/>
        <v>0</v>
      </c>
      <c r="AT271" s="5">
        <f t="shared" si="46"/>
        <v>0</v>
      </c>
      <c r="AU271" s="5">
        <f t="shared" si="46"/>
        <v>0</v>
      </c>
      <c r="AV271" s="5">
        <f t="shared" si="46"/>
        <v>0</v>
      </c>
      <c r="AW271" s="5">
        <f t="shared" si="46"/>
        <v>0</v>
      </c>
      <c r="AX271" s="5">
        <f t="shared" si="46"/>
        <v>0</v>
      </c>
      <c r="AY271" s="5">
        <f t="shared" si="46"/>
        <v>0</v>
      </c>
      <c r="AZ271" s="5">
        <f t="shared" si="46"/>
        <v>0</v>
      </c>
      <c r="BA271" s="5">
        <f t="shared" si="46"/>
        <v>0</v>
      </c>
      <c r="BB271" s="5">
        <f t="shared" si="46"/>
        <v>0</v>
      </c>
      <c r="BC271" s="5">
        <f t="shared" si="46"/>
        <v>0</v>
      </c>
      <c r="BD271" s="5"/>
      <c r="BE271" s="5"/>
      <c r="BF271" s="5"/>
      <c r="BG271" s="5"/>
      <c r="BH271" s="5"/>
      <c r="BI271" s="5"/>
      <c r="BJ271" s="5"/>
    </row>
    <row r="272" spans="2:62" hidden="1">
      <c r="B272">
        <f t="shared" si="45"/>
        <v>835</v>
      </c>
      <c r="C272" t="str">
        <f t="shared" si="45"/>
        <v>RECOL.LECCIÓ</v>
      </c>
      <c r="D272" t="str">
        <f t="shared" si="45"/>
        <v>Preparació per recol.lecció calçot</v>
      </c>
      <c r="E272" s="82">
        <f t="shared" si="45"/>
        <v>2500</v>
      </c>
      <c r="F272" s="5">
        <f t="shared" si="50"/>
        <v>0</v>
      </c>
      <c r="G272" s="5">
        <f t="shared" si="50"/>
        <v>0</v>
      </c>
      <c r="H272" s="5">
        <f t="shared" si="50"/>
        <v>0</v>
      </c>
      <c r="I272" s="5">
        <f t="shared" si="50"/>
        <v>0</v>
      </c>
      <c r="J272" s="5">
        <f t="shared" si="50"/>
        <v>0</v>
      </c>
      <c r="K272" s="5">
        <f t="shared" si="50"/>
        <v>0</v>
      </c>
      <c r="L272" s="5">
        <f t="shared" si="50"/>
        <v>0</v>
      </c>
      <c r="M272" s="5">
        <f t="shared" si="50"/>
        <v>0</v>
      </c>
      <c r="N272" s="5">
        <f t="shared" si="50"/>
        <v>0</v>
      </c>
      <c r="O272" s="5">
        <f t="shared" si="50"/>
        <v>0</v>
      </c>
      <c r="P272" s="5">
        <f t="shared" si="50"/>
        <v>0</v>
      </c>
      <c r="Q272" s="5">
        <f t="shared" si="50"/>
        <v>0</v>
      </c>
      <c r="R272" s="5">
        <f t="shared" si="50"/>
        <v>0</v>
      </c>
      <c r="S272" s="5">
        <f t="shared" si="50"/>
        <v>0</v>
      </c>
      <c r="T272" s="5">
        <f t="shared" si="50"/>
        <v>0</v>
      </c>
      <c r="U272" s="5">
        <f t="shared" si="50"/>
        <v>0</v>
      </c>
      <c r="V272" s="5">
        <f t="shared" si="50"/>
        <v>0</v>
      </c>
      <c r="W272" s="5">
        <f t="shared" si="50"/>
        <v>0</v>
      </c>
      <c r="X272" s="5">
        <f t="shared" si="50"/>
        <v>0</v>
      </c>
      <c r="Y272" s="5">
        <f t="shared" si="50"/>
        <v>0</v>
      </c>
      <c r="Z272" s="5">
        <f t="shared" si="50"/>
        <v>0</v>
      </c>
      <c r="AA272" s="5">
        <f t="shared" si="50"/>
        <v>0</v>
      </c>
      <c r="AB272" s="5">
        <f t="shared" si="50"/>
        <v>0</v>
      </c>
      <c r="AC272" s="5">
        <f t="shared" si="50"/>
        <v>0</v>
      </c>
      <c r="AD272" s="5">
        <f t="shared" si="50"/>
        <v>0</v>
      </c>
      <c r="AE272" s="5">
        <f t="shared" si="50"/>
        <v>0</v>
      </c>
      <c r="AF272" s="5">
        <f t="shared" si="50"/>
        <v>0</v>
      </c>
      <c r="AG272" s="5">
        <f t="shared" si="50"/>
        <v>0</v>
      </c>
      <c r="AH272" s="5">
        <f t="shared" si="50"/>
        <v>0</v>
      </c>
      <c r="AI272" s="5">
        <f t="shared" si="50"/>
        <v>0</v>
      </c>
      <c r="AJ272" s="5">
        <f t="shared" si="50"/>
        <v>0</v>
      </c>
      <c r="AK272" s="5">
        <f t="shared" si="50"/>
        <v>0</v>
      </c>
      <c r="AL272" s="5">
        <f t="shared" si="50"/>
        <v>0</v>
      </c>
      <c r="AM272" s="5">
        <f t="shared" si="50"/>
        <v>0</v>
      </c>
      <c r="AN272" s="5">
        <f t="shared" si="50"/>
        <v>0</v>
      </c>
      <c r="AO272" s="5">
        <f t="shared" si="50"/>
        <v>0</v>
      </c>
      <c r="AP272" s="5">
        <f t="shared" si="50"/>
        <v>0</v>
      </c>
      <c r="AQ272" s="5">
        <f t="shared" si="50"/>
        <v>0</v>
      </c>
      <c r="AR272" s="5">
        <f t="shared" si="50"/>
        <v>0</v>
      </c>
      <c r="AS272" s="5">
        <f t="shared" si="38"/>
        <v>0</v>
      </c>
      <c r="AT272" s="5">
        <f t="shared" si="46"/>
        <v>0</v>
      </c>
      <c r="AU272" s="5">
        <f t="shared" si="46"/>
        <v>0</v>
      </c>
      <c r="AV272" s="5">
        <f t="shared" si="46"/>
        <v>0</v>
      </c>
      <c r="AW272" s="5">
        <f t="shared" si="46"/>
        <v>0</v>
      </c>
      <c r="AX272" s="5">
        <f t="shared" si="46"/>
        <v>0</v>
      </c>
      <c r="AY272" s="5">
        <f t="shared" si="46"/>
        <v>0</v>
      </c>
      <c r="AZ272" s="5">
        <f t="shared" si="46"/>
        <v>0</v>
      </c>
      <c r="BA272" s="5">
        <f t="shared" si="46"/>
        <v>0</v>
      </c>
      <c r="BB272" s="5">
        <f t="shared" si="46"/>
        <v>0</v>
      </c>
      <c r="BC272" s="5">
        <f t="shared" si="46"/>
        <v>0</v>
      </c>
      <c r="BD272" s="5"/>
      <c r="BE272" s="5"/>
      <c r="BF272" s="5"/>
      <c r="BG272" s="5"/>
      <c r="BH272" s="5"/>
      <c r="BI272" s="5"/>
      <c r="BJ272" s="5"/>
    </row>
    <row r="273" spans="2:66" hidden="1">
      <c r="B273">
        <f t="shared" ref="B273:E274" si="51">+B148</f>
        <v>845</v>
      </c>
      <c r="C273" t="str">
        <f t="shared" si="51"/>
        <v>RECOL.LECCIÓ</v>
      </c>
      <c r="D273" t="str">
        <f t="shared" si="51"/>
        <v>Preparació per recol.lecció enciam</v>
      </c>
      <c r="E273" s="82">
        <f t="shared" si="51"/>
        <v>2500</v>
      </c>
      <c r="F273" s="5">
        <f t="shared" si="50"/>
        <v>0</v>
      </c>
      <c r="G273" s="5">
        <f t="shared" si="50"/>
        <v>0</v>
      </c>
      <c r="H273" s="5">
        <f t="shared" si="50"/>
        <v>0</v>
      </c>
      <c r="I273" s="5">
        <f t="shared" si="50"/>
        <v>0</v>
      </c>
      <c r="J273" s="5">
        <f t="shared" si="50"/>
        <v>0</v>
      </c>
      <c r="K273" s="5">
        <f t="shared" si="50"/>
        <v>0</v>
      </c>
      <c r="L273" s="5">
        <f t="shared" si="50"/>
        <v>0</v>
      </c>
      <c r="M273" s="5">
        <f t="shared" si="50"/>
        <v>0</v>
      </c>
      <c r="N273" s="5">
        <f t="shared" si="50"/>
        <v>0</v>
      </c>
      <c r="O273" s="5">
        <f t="shared" si="50"/>
        <v>0</v>
      </c>
      <c r="P273" s="5">
        <f t="shared" si="50"/>
        <v>0</v>
      </c>
      <c r="Q273" s="5">
        <f t="shared" si="50"/>
        <v>0</v>
      </c>
      <c r="R273" s="5">
        <f t="shared" si="50"/>
        <v>0</v>
      </c>
      <c r="S273" s="5">
        <f t="shared" si="50"/>
        <v>0</v>
      </c>
      <c r="T273" s="5">
        <f t="shared" si="50"/>
        <v>0</v>
      </c>
      <c r="U273" s="5">
        <f t="shared" si="50"/>
        <v>0</v>
      </c>
      <c r="V273" s="5">
        <f t="shared" si="50"/>
        <v>0</v>
      </c>
      <c r="W273" s="5">
        <f t="shared" si="50"/>
        <v>0</v>
      </c>
      <c r="X273" s="5">
        <f t="shared" si="50"/>
        <v>0</v>
      </c>
      <c r="Y273" s="5">
        <f t="shared" si="50"/>
        <v>0</v>
      </c>
      <c r="Z273" s="5">
        <f t="shared" si="50"/>
        <v>0</v>
      </c>
      <c r="AA273" s="5">
        <f t="shared" si="50"/>
        <v>0</v>
      </c>
      <c r="AB273" s="5">
        <f t="shared" si="50"/>
        <v>0</v>
      </c>
      <c r="AC273" s="5">
        <f t="shared" si="50"/>
        <v>0</v>
      </c>
      <c r="AD273" s="5">
        <f t="shared" si="50"/>
        <v>0</v>
      </c>
      <c r="AE273" s="5">
        <f t="shared" si="50"/>
        <v>0</v>
      </c>
      <c r="AF273" s="5">
        <f t="shared" si="50"/>
        <v>0</v>
      </c>
      <c r="AG273" s="5">
        <f t="shared" si="50"/>
        <v>0</v>
      </c>
      <c r="AH273" s="5">
        <f t="shared" si="50"/>
        <v>0</v>
      </c>
      <c r="AI273" s="5">
        <f t="shared" si="50"/>
        <v>0</v>
      </c>
      <c r="AJ273" s="5">
        <f t="shared" si="50"/>
        <v>0</v>
      </c>
      <c r="AK273" s="5">
        <f t="shared" si="50"/>
        <v>0</v>
      </c>
      <c r="AL273" s="5">
        <f t="shared" si="50"/>
        <v>0</v>
      </c>
      <c r="AM273" s="5">
        <f t="shared" si="50"/>
        <v>0</v>
      </c>
      <c r="AN273" s="5">
        <f t="shared" si="50"/>
        <v>0</v>
      </c>
      <c r="AO273" s="5">
        <f t="shared" si="50"/>
        <v>0</v>
      </c>
      <c r="AP273" s="5">
        <f t="shared" si="50"/>
        <v>0</v>
      </c>
      <c r="AQ273" s="5">
        <f t="shared" si="50"/>
        <v>0</v>
      </c>
      <c r="AR273" s="5">
        <f t="shared" si="50"/>
        <v>0</v>
      </c>
      <c r="AS273" s="5">
        <f t="shared" ref="AS273:AS433" si="52">SUM(F273:AR273)</f>
        <v>0</v>
      </c>
      <c r="AT273" s="5">
        <f t="shared" si="46"/>
        <v>0</v>
      </c>
      <c r="AU273" s="5">
        <f t="shared" si="46"/>
        <v>0</v>
      </c>
      <c r="AV273" s="5">
        <f t="shared" si="46"/>
        <v>0</v>
      </c>
      <c r="AW273" s="5">
        <f t="shared" si="46"/>
        <v>0</v>
      </c>
      <c r="AX273" s="5">
        <f t="shared" si="46"/>
        <v>0</v>
      </c>
      <c r="AY273" s="5">
        <f t="shared" si="46"/>
        <v>0</v>
      </c>
      <c r="AZ273" s="5">
        <f t="shared" si="46"/>
        <v>0</v>
      </c>
      <c r="BA273" s="5">
        <f t="shared" si="46"/>
        <v>0</v>
      </c>
      <c r="BB273" s="5">
        <f t="shared" si="46"/>
        <v>0</v>
      </c>
      <c r="BC273" s="5">
        <f t="shared" si="46"/>
        <v>0</v>
      </c>
      <c r="BD273" s="5"/>
      <c r="BE273" s="5"/>
      <c r="BF273" s="5"/>
      <c r="BG273" s="5"/>
      <c r="BH273" s="5"/>
      <c r="BI273" s="5"/>
      <c r="BJ273" s="5"/>
    </row>
    <row r="274" spans="2:66" hidden="1">
      <c r="B274">
        <f t="shared" si="51"/>
        <v>855</v>
      </c>
      <c r="C274" t="str">
        <f t="shared" si="51"/>
        <v>RECOL.LECCIÓ</v>
      </c>
      <c r="D274" t="str">
        <f t="shared" si="51"/>
        <v>Preparació per recol.lecció bledes a manats</v>
      </c>
      <c r="E274" s="82">
        <f t="shared" si="51"/>
        <v>2500</v>
      </c>
      <c r="F274" s="5">
        <f t="shared" si="50"/>
        <v>0</v>
      </c>
      <c r="G274" s="5">
        <f t="shared" si="50"/>
        <v>0</v>
      </c>
      <c r="H274" s="5">
        <f t="shared" si="50"/>
        <v>0</v>
      </c>
      <c r="I274" s="5">
        <f t="shared" si="50"/>
        <v>0</v>
      </c>
      <c r="J274" s="5">
        <f t="shared" si="50"/>
        <v>0</v>
      </c>
      <c r="K274" s="5">
        <f t="shared" si="50"/>
        <v>0</v>
      </c>
      <c r="L274" s="5">
        <f t="shared" si="50"/>
        <v>0</v>
      </c>
      <c r="M274" s="5">
        <f t="shared" si="50"/>
        <v>0</v>
      </c>
      <c r="N274" s="5">
        <f t="shared" si="50"/>
        <v>0</v>
      </c>
      <c r="O274" s="5">
        <f t="shared" si="50"/>
        <v>0</v>
      </c>
      <c r="P274" s="5">
        <f t="shared" si="50"/>
        <v>0</v>
      </c>
      <c r="Q274" s="5">
        <f t="shared" si="50"/>
        <v>0</v>
      </c>
      <c r="R274" s="5">
        <f t="shared" si="50"/>
        <v>0</v>
      </c>
      <c r="S274" s="5">
        <f t="shared" si="50"/>
        <v>0</v>
      </c>
      <c r="T274" s="5">
        <f t="shared" si="50"/>
        <v>0</v>
      </c>
      <c r="U274" s="5">
        <f t="shared" si="50"/>
        <v>0</v>
      </c>
      <c r="V274" s="5">
        <f t="shared" si="50"/>
        <v>0</v>
      </c>
      <c r="W274" s="5">
        <f t="shared" si="50"/>
        <v>0</v>
      </c>
      <c r="X274" s="5">
        <f t="shared" si="50"/>
        <v>0</v>
      </c>
      <c r="Y274" s="5">
        <f t="shared" si="50"/>
        <v>0</v>
      </c>
      <c r="Z274" s="5">
        <f t="shared" si="50"/>
        <v>0</v>
      </c>
      <c r="AA274" s="5">
        <f t="shared" si="50"/>
        <v>0</v>
      </c>
      <c r="AB274" s="5">
        <f t="shared" si="50"/>
        <v>0</v>
      </c>
      <c r="AC274" s="5">
        <f t="shared" si="50"/>
        <v>0</v>
      </c>
      <c r="AD274" s="5">
        <f t="shared" si="50"/>
        <v>0</v>
      </c>
      <c r="AE274" s="5">
        <f t="shared" si="50"/>
        <v>0</v>
      </c>
      <c r="AF274" s="5">
        <f t="shared" si="50"/>
        <v>0</v>
      </c>
      <c r="AG274" s="5">
        <f t="shared" si="50"/>
        <v>0</v>
      </c>
      <c r="AH274" s="5">
        <f t="shared" si="50"/>
        <v>0</v>
      </c>
      <c r="AI274" s="5">
        <f t="shared" si="50"/>
        <v>0</v>
      </c>
      <c r="AJ274" s="5">
        <f t="shared" si="50"/>
        <v>0</v>
      </c>
      <c r="AK274" s="5">
        <f t="shared" si="50"/>
        <v>0</v>
      </c>
      <c r="AL274" s="5">
        <f t="shared" si="50"/>
        <v>0</v>
      </c>
      <c r="AM274" s="5">
        <f t="shared" si="50"/>
        <v>0</v>
      </c>
      <c r="AN274" s="5">
        <f t="shared" si="50"/>
        <v>0</v>
      </c>
      <c r="AO274" s="5">
        <f t="shared" si="50"/>
        <v>0</v>
      </c>
      <c r="AP274" s="5">
        <f t="shared" si="50"/>
        <v>0</v>
      </c>
      <c r="AQ274" s="5">
        <f t="shared" si="50"/>
        <v>0</v>
      </c>
      <c r="AR274" s="5">
        <f t="shared" si="50"/>
        <v>0</v>
      </c>
      <c r="AS274" s="5">
        <f t="shared" si="52"/>
        <v>0</v>
      </c>
      <c r="AT274" s="5">
        <f t="shared" si="46"/>
        <v>0</v>
      </c>
      <c r="AU274" s="5">
        <f t="shared" si="46"/>
        <v>0</v>
      </c>
      <c r="AV274" s="5">
        <f t="shared" si="46"/>
        <v>0</v>
      </c>
      <c r="AW274" s="5">
        <f t="shared" si="46"/>
        <v>0</v>
      </c>
      <c r="AX274" s="5">
        <f t="shared" si="46"/>
        <v>0</v>
      </c>
      <c r="AY274" s="5">
        <f t="shared" si="46"/>
        <v>0</v>
      </c>
      <c r="AZ274" s="5">
        <f t="shared" si="46"/>
        <v>0</v>
      </c>
      <c r="BA274" s="5">
        <f t="shared" si="46"/>
        <v>0</v>
      </c>
      <c r="BB274" s="5">
        <f t="shared" si="46"/>
        <v>0</v>
      </c>
      <c r="BC274" s="5">
        <f t="shared" si="46"/>
        <v>0</v>
      </c>
      <c r="BD274" s="5"/>
      <c r="BE274" s="5"/>
      <c r="BF274" s="5"/>
      <c r="BG274" s="5"/>
      <c r="BH274" s="5"/>
      <c r="BI274" s="5"/>
      <c r="BJ274" s="5"/>
    </row>
    <row r="275" spans="2:66" hidden="1">
      <c r="B275">
        <f t="shared" ref="B275:D277" si="53">+B150</f>
        <v>865</v>
      </c>
      <c r="C275" t="str">
        <f t="shared" si="53"/>
        <v>RECOL.LECCIÓ</v>
      </c>
      <c r="D275" t="str">
        <f t="shared" si="53"/>
        <v>Preparació per recol.lecció bledes</v>
      </c>
      <c r="E275" s="82">
        <f t="shared" ref="E275:E277" si="54">+E150</f>
        <v>2500</v>
      </c>
      <c r="F275" s="5">
        <f t="shared" si="50"/>
        <v>0</v>
      </c>
      <c r="G275" s="5">
        <f t="shared" si="50"/>
        <v>0</v>
      </c>
      <c r="H275" s="5">
        <f t="shared" si="50"/>
        <v>0</v>
      </c>
      <c r="I275" s="5">
        <f t="shared" si="50"/>
        <v>0</v>
      </c>
      <c r="J275" s="5">
        <f t="shared" si="50"/>
        <v>0</v>
      </c>
      <c r="K275" s="5">
        <f t="shared" si="50"/>
        <v>0</v>
      </c>
      <c r="L275" s="5">
        <f t="shared" si="50"/>
        <v>0</v>
      </c>
      <c r="M275" s="5">
        <f t="shared" si="50"/>
        <v>0</v>
      </c>
      <c r="N275" s="5">
        <f t="shared" si="50"/>
        <v>0</v>
      </c>
      <c r="O275" s="5">
        <f t="shared" si="50"/>
        <v>0</v>
      </c>
      <c r="P275" s="5">
        <f t="shared" si="50"/>
        <v>0</v>
      </c>
      <c r="Q275" s="5">
        <f t="shared" si="50"/>
        <v>0</v>
      </c>
      <c r="R275" s="5">
        <f t="shared" si="50"/>
        <v>0</v>
      </c>
      <c r="S275" s="5">
        <f t="shared" si="50"/>
        <v>0</v>
      </c>
      <c r="T275" s="5">
        <f t="shared" si="50"/>
        <v>0</v>
      </c>
      <c r="U275" s="5">
        <f t="shared" si="50"/>
        <v>0</v>
      </c>
      <c r="V275" s="5">
        <f t="shared" si="50"/>
        <v>0</v>
      </c>
      <c r="W275" s="5">
        <f t="shared" si="50"/>
        <v>0</v>
      </c>
      <c r="X275" s="5">
        <f t="shared" si="50"/>
        <v>0</v>
      </c>
      <c r="Y275" s="5">
        <f t="shared" si="50"/>
        <v>0</v>
      </c>
      <c r="Z275" s="5">
        <f t="shared" si="50"/>
        <v>0</v>
      </c>
      <c r="AA275" s="5">
        <f t="shared" si="50"/>
        <v>0</v>
      </c>
      <c r="AB275" s="5">
        <f t="shared" si="50"/>
        <v>0</v>
      </c>
      <c r="AC275" s="5">
        <f t="shared" si="50"/>
        <v>0</v>
      </c>
      <c r="AD275" s="5">
        <f t="shared" si="50"/>
        <v>0</v>
      </c>
      <c r="AE275" s="5">
        <f t="shared" si="50"/>
        <v>0</v>
      </c>
      <c r="AF275" s="5">
        <f t="shared" si="50"/>
        <v>0</v>
      </c>
      <c r="AG275" s="5">
        <f t="shared" si="50"/>
        <v>0</v>
      </c>
      <c r="AH275" s="5">
        <f t="shared" si="50"/>
        <v>0</v>
      </c>
      <c r="AI275" s="5">
        <f t="shared" si="50"/>
        <v>0</v>
      </c>
      <c r="AJ275" s="5">
        <f t="shared" si="50"/>
        <v>0</v>
      </c>
      <c r="AK275" s="5">
        <f t="shared" si="50"/>
        <v>0</v>
      </c>
      <c r="AL275" s="5">
        <f t="shared" si="50"/>
        <v>0</v>
      </c>
      <c r="AM275" s="5">
        <f t="shared" si="50"/>
        <v>0</v>
      </c>
      <c r="AN275" s="5">
        <f t="shared" si="50"/>
        <v>0</v>
      </c>
      <c r="AO275" s="5">
        <f t="shared" si="50"/>
        <v>0</v>
      </c>
      <c r="AP275" s="5">
        <f t="shared" si="50"/>
        <v>0</v>
      </c>
      <c r="AQ275" s="5">
        <f t="shared" si="50"/>
        <v>0</v>
      </c>
      <c r="AR275" s="5">
        <f t="shared" si="50"/>
        <v>0</v>
      </c>
      <c r="AS275" s="5">
        <f t="shared" si="52"/>
        <v>0</v>
      </c>
      <c r="AT275" s="5">
        <f t="shared" ref="AT275:BC277" si="55">IF($E$4&lt;$E275,$E$4/$E275*AT150*AT$49,AT150*AT$49)</f>
        <v>0</v>
      </c>
      <c r="AU275" s="5">
        <f t="shared" si="55"/>
        <v>0</v>
      </c>
      <c r="AV275" s="5">
        <f t="shared" si="55"/>
        <v>0</v>
      </c>
      <c r="AW275" s="5">
        <f t="shared" si="55"/>
        <v>0</v>
      </c>
      <c r="AX275" s="5">
        <f t="shared" si="55"/>
        <v>0</v>
      </c>
      <c r="AY275" s="5">
        <f t="shared" si="55"/>
        <v>0</v>
      </c>
      <c r="AZ275" s="5">
        <f t="shared" si="55"/>
        <v>0</v>
      </c>
      <c r="BA275" s="5">
        <f t="shared" si="55"/>
        <v>0</v>
      </c>
      <c r="BB275" s="5">
        <f t="shared" si="55"/>
        <v>0</v>
      </c>
      <c r="BC275" s="5">
        <f t="shared" si="55"/>
        <v>0</v>
      </c>
      <c r="BD275" s="5"/>
      <c r="BE275" s="5"/>
      <c r="BF275" s="5"/>
      <c r="BG275" s="5"/>
      <c r="BH275" s="5"/>
      <c r="BI275" s="5"/>
      <c r="BJ275" s="5"/>
    </row>
    <row r="276" spans="2:66" hidden="1">
      <c r="B276">
        <f t="shared" si="53"/>
        <v>875</v>
      </c>
      <c r="C276" t="str">
        <f t="shared" si="53"/>
        <v>RECOL.LECCIÓ</v>
      </c>
      <c r="D276" t="str">
        <f t="shared" si="53"/>
        <v>Preparació per recol.lecció tomàquet</v>
      </c>
      <c r="E276" s="82">
        <f t="shared" si="54"/>
        <v>2500</v>
      </c>
      <c r="F276" s="5">
        <f t="shared" ref="F276:AR277" si="56">IF($E$4&lt;$E276,$E$4/$E276*F151*F$49,F151*F$49)</f>
        <v>0</v>
      </c>
      <c r="G276" s="5">
        <f t="shared" si="56"/>
        <v>0</v>
      </c>
      <c r="H276" s="5">
        <f t="shared" si="56"/>
        <v>0</v>
      </c>
      <c r="I276" s="5">
        <f t="shared" si="56"/>
        <v>0</v>
      </c>
      <c r="J276" s="5">
        <f t="shared" si="56"/>
        <v>0</v>
      </c>
      <c r="K276" s="5">
        <f t="shared" si="56"/>
        <v>0</v>
      </c>
      <c r="L276" s="5">
        <f t="shared" si="56"/>
        <v>0</v>
      </c>
      <c r="M276" s="5">
        <f t="shared" si="56"/>
        <v>0</v>
      </c>
      <c r="N276" s="5">
        <f t="shared" si="56"/>
        <v>0</v>
      </c>
      <c r="O276" s="5">
        <f t="shared" si="56"/>
        <v>0</v>
      </c>
      <c r="P276" s="5">
        <f t="shared" si="56"/>
        <v>0</v>
      </c>
      <c r="Q276" s="5">
        <f t="shared" si="56"/>
        <v>0</v>
      </c>
      <c r="R276" s="5">
        <f t="shared" si="56"/>
        <v>0</v>
      </c>
      <c r="S276" s="5">
        <f t="shared" si="56"/>
        <v>0</v>
      </c>
      <c r="T276" s="5">
        <f t="shared" si="56"/>
        <v>0</v>
      </c>
      <c r="U276" s="5">
        <f t="shared" si="56"/>
        <v>0</v>
      </c>
      <c r="V276" s="5">
        <f t="shared" si="56"/>
        <v>0</v>
      </c>
      <c r="W276" s="5">
        <f t="shared" si="56"/>
        <v>0</v>
      </c>
      <c r="X276" s="5">
        <f t="shared" si="56"/>
        <v>0</v>
      </c>
      <c r="Y276" s="5">
        <f t="shared" si="56"/>
        <v>0</v>
      </c>
      <c r="Z276" s="5">
        <f t="shared" si="56"/>
        <v>0</v>
      </c>
      <c r="AA276" s="5">
        <f t="shared" si="56"/>
        <v>0</v>
      </c>
      <c r="AB276" s="5">
        <f t="shared" si="56"/>
        <v>0</v>
      </c>
      <c r="AC276" s="5">
        <f t="shared" si="56"/>
        <v>0</v>
      </c>
      <c r="AD276" s="5">
        <f t="shared" si="56"/>
        <v>0</v>
      </c>
      <c r="AE276" s="5">
        <f t="shared" si="56"/>
        <v>0</v>
      </c>
      <c r="AF276" s="5">
        <f t="shared" si="56"/>
        <v>0</v>
      </c>
      <c r="AG276" s="5">
        <f t="shared" si="56"/>
        <v>0</v>
      </c>
      <c r="AH276" s="5">
        <f t="shared" si="56"/>
        <v>0</v>
      </c>
      <c r="AI276" s="5">
        <f t="shared" si="56"/>
        <v>0</v>
      </c>
      <c r="AJ276" s="5">
        <f t="shared" si="56"/>
        <v>0</v>
      </c>
      <c r="AK276" s="5">
        <f t="shared" si="56"/>
        <v>0</v>
      </c>
      <c r="AL276" s="5">
        <f t="shared" si="56"/>
        <v>0</v>
      </c>
      <c r="AM276" s="5">
        <f t="shared" si="56"/>
        <v>0</v>
      </c>
      <c r="AN276" s="5">
        <f t="shared" si="56"/>
        <v>0</v>
      </c>
      <c r="AO276" s="5">
        <f t="shared" si="56"/>
        <v>0</v>
      </c>
      <c r="AP276" s="5">
        <f t="shared" si="56"/>
        <v>0</v>
      </c>
      <c r="AQ276" s="5">
        <f t="shared" si="56"/>
        <v>0</v>
      </c>
      <c r="AR276" s="5">
        <f t="shared" si="56"/>
        <v>0</v>
      </c>
      <c r="AS276" s="5">
        <f t="shared" ref="AS276" si="57">SUM(F276:AR276)</f>
        <v>0</v>
      </c>
      <c r="AT276" s="5">
        <f t="shared" si="55"/>
        <v>0</v>
      </c>
      <c r="AU276" s="5">
        <f t="shared" si="55"/>
        <v>0</v>
      </c>
      <c r="AV276" s="5">
        <f t="shared" si="55"/>
        <v>0</v>
      </c>
      <c r="AW276" s="5">
        <f t="shared" si="55"/>
        <v>0</v>
      </c>
      <c r="AX276" s="5">
        <f t="shared" si="55"/>
        <v>0</v>
      </c>
      <c r="AY276" s="5">
        <f t="shared" si="55"/>
        <v>0</v>
      </c>
      <c r="AZ276" s="5">
        <f t="shared" si="55"/>
        <v>0</v>
      </c>
      <c r="BA276" s="5">
        <f t="shared" si="55"/>
        <v>0</v>
      </c>
      <c r="BB276" s="5">
        <f t="shared" si="55"/>
        <v>0</v>
      </c>
      <c r="BC276" s="5">
        <f t="shared" si="55"/>
        <v>0</v>
      </c>
      <c r="BD276" s="5"/>
      <c r="BE276" s="5"/>
      <c r="BF276" s="5"/>
      <c r="BG276" s="5"/>
      <c r="BH276" s="5"/>
      <c r="BI276" s="5"/>
      <c r="BJ276" s="5"/>
    </row>
    <row r="277" spans="2:66" hidden="1">
      <c r="B277">
        <f t="shared" si="53"/>
        <v>885</v>
      </c>
      <c r="C277" t="str">
        <f t="shared" si="53"/>
        <v>RECOL.LECCIÓ</v>
      </c>
      <c r="D277" t="str">
        <f t="shared" si="53"/>
        <v>Preparació per recol.lecció carbassa</v>
      </c>
      <c r="E277" s="82">
        <f t="shared" si="54"/>
        <v>2500</v>
      </c>
      <c r="F277" s="5">
        <f t="shared" si="56"/>
        <v>0</v>
      </c>
      <c r="G277" s="5">
        <f t="shared" si="56"/>
        <v>0</v>
      </c>
      <c r="H277" s="5">
        <f t="shared" si="56"/>
        <v>0</v>
      </c>
      <c r="I277" s="5">
        <f t="shared" si="56"/>
        <v>0</v>
      </c>
      <c r="J277" s="5">
        <f t="shared" si="56"/>
        <v>0</v>
      </c>
      <c r="K277" s="5">
        <f t="shared" si="56"/>
        <v>0</v>
      </c>
      <c r="L277" s="5">
        <f t="shared" si="56"/>
        <v>0</v>
      </c>
      <c r="M277" s="5">
        <f t="shared" si="56"/>
        <v>0</v>
      </c>
      <c r="N277" s="5">
        <f t="shared" si="56"/>
        <v>0</v>
      </c>
      <c r="O277" s="5">
        <f t="shared" si="56"/>
        <v>0</v>
      </c>
      <c r="P277" s="5">
        <f t="shared" si="56"/>
        <v>0</v>
      </c>
      <c r="Q277" s="5">
        <f t="shared" si="56"/>
        <v>0</v>
      </c>
      <c r="R277" s="5">
        <f t="shared" si="56"/>
        <v>0</v>
      </c>
      <c r="S277" s="5">
        <f t="shared" si="56"/>
        <v>0</v>
      </c>
      <c r="T277" s="5">
        <f t="shared" si="56"/>
        <v>0</v>
      </c>
      <c r="U277" s="5">
        <f t="shared" si="56"/>
        <v>0</v>
      </c>
      <c r="V277" s="5">
        <f t="shared" si="56"/>
        <v>0</v>
      </c>
      <c r="W277" s="5">
        <f t="shared" si="56"/>
        <v>0</v>
      </c>
      <c r="X277" s="5">
        <f t="shared" si="56"/>
        <v>0</v>
      </c>
      <c r="Y277" s="5">
        <f t="shared" si="56"/>
        <v>0</v>
      </c>
      <c r="Z277" s="5">
        <f t="shared" si="56"/>
        <v>0</v>
      </c>
      <c r="AA277" s="5">
        <f t="shared" si="56"/>
        <v>0</v>
      </c>
      <c r="AB277" s="5">
        <f t="shared" si="56"/>
        <v>0</v>
      </c>
      <c r="AC277" s="5">
        <f t="shared" si="56"/>
        <v>0</v>
      </c>
      <c r="AD277" s="5">
        <f t="shared" si="56"/>
        <v>0</v>
      </c>
      <c r="AE277" s="5">
        <f t="shared" si="56"/>
        <v>0</v>
      </c>
      <c r="AF277" s="5">
        <f t="shared" si="56"/>
        <v>0</v>
      </c>
      <c r="AG277" s="5">
        <f t="shared" si="56"/>
        <v>0</v>
      </c>
      <c r="AH277" s="5">
        <f t="shared" si="56"/>
        <v>0</v>
      </c>
      <c r="AI277" s="5">
        <f t="shared" si="56"/>
        <v>0</v>
      </c>
      <c r="AJ277" s="5">
        <f t="shared" si="56"/>
        <v>0</v>
      </c>
      <c r="AK277" s="5">
        <f t="shared" si="56"/>
        <v>0</v>
      </c>
      <c r="AL277" s="5">
        <f t="shared" si="56"/>
        <v>0</v>
      </c>
      <c r="AM277" s="5">
        <f t="shared" si="56"/>
        <v>0</v>
      </c>
      <c r="AN277" s="5">
        <f t="shared" si="56"/>
        <v>0</v>
      </c>
      <c r="AO277" s="5">
        <f t="shared" si="56"/>
        <v>0</v>
      </c>
      <c r="AP277" s="5">
        <f t="shared" si="56"/>
        <v>0</v>
      </c>
      <c r="AQ277" s="5">
        <f t="shared" si="56"/>
        <v>0</v>
      </c>
      <c r="AR277" s="5">
        <f t="shared" si="56"/>
        <v>0</v>
      </c>
      <c r="AS277" s="5">
        <f t="shared" ref="AS277" si="58">SUM(F277:AR277)</f>
        <v>0</v>
      </c>
      <c r="AT277" s="5">
        <f t="shared" si="55"/>
        <v>0</v>
      </c>
      <c r="AU277" s="5">
        <f t="shared" si="55"/>
        <v>0</v>
      </c>
      <c r="AV277" s="5">
        <f t="shared" si="55"/>
        <v>0</v>
      </c>
      <c r="AW277" s="5">
        <f t="shared" si="55"/>
        <v>0</v>
      </c>
      <c r="AX277" s="5">
        <f t="shared" si="55"/>
        <v>0</v>
      </c>
      <c r="AY277" s="5">
        <f t="shared" si="55"/>
        <v>0</v>
      </c>
      <c r="AZ277" s="5">
        <f t="shared" si="55"/>
        <v>0</v>
      </c>
      <c r="BA277" s="5">
        <f t="shared" si="55"/>
        <v>0</v>
      </c>
      <c r="BB277" s="5">
        <f t="shared" si="55"/>
        <v>0</v>
      </c>
      <c r="BC277" s="5">
        <f t="shared" si="55"/>
        <v>0</v>
      </c>
      <c r="BD277" s="5"/>
      <c r="BE277" s="5"/>
      <c r="BF277" s="5"/>
      <c r="BG277" s="5"/>
      <c r="BH277" s="5"/>
      <c r="BI277" s="5"/>
      <c r="BJ277" s="5"/>
    </row>
    <row r="278" spans="2:66" hidden="1"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  <c r="BA278" s="5"/>
      <c r="BB278" s="5"/>
      <c r="BC278" s="5"/>
      <c r="BD278" s="5"/>
      <c r="BE278" s="5"/>
      <c r="BF278" s="5"/>
      <c r="BG278" s="5"/>
      <c r="BH278" s="5"/>
      <c r="BI278" s="5"/>
      <c r="BJ278" s="5"/>
    </row>
    <row r="279" spans="2:66" hidden="1"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  <c r="BA279" s="5"/>
      <c r="BB279" s="5"/>
      <c r="BC279" s="5"/>
      <c r="BD279" s="5"/>
      <c r="BE279" s="5"/>
      <c r="BF279" s="5"/>
      <c r="BG279" s="5"/>
      <c r="BH279" s="5"/>
      <c r="BI279" s="5"/>
      <c r="BJ279" s="5"/>
    </row>
    <row r="280" spans="2:66" hidden="1">
      <c r="D280" s="3">
        <v>0</v>
      </c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  <c r="BA280" s="5"/>
      <c r="BB280" s="5"/>
      <c r="BC280" s="5"/>
      <c r="BD280" s="5"/>
      <c r="BE280" s="5"/>
      <c r="BF280" s="5"/>
      <c r="BG280" s="5"/>
      <c r="BH280" s="5"/>
      <c r="BI280" s="5"/>
      <c r="BJ280" s="5"/>
    </row>
    <row r="281" spans="2:66" hidden="1"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  <c r="BA281" s="5"/>
      <c r="BB281" s="5"/>
      <c r="BC281" s="5"/>
      <c r="BD281" s="5"/>
      <c r="BE281" s="5"/>
      <c r="BF281" s="5"/>
      <c r="BG281" s="5"/>
      <c r="BH281" s="5"/>
      <c r="BI281" s="5"/>
      <c r="BJ281" s="5"/>
    </row>
    <row r="282" spans="2:66" hidden="1"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  <c r="BA282" s="5"/>
      <c r="BB282" s="5"/>
      <c r="BC282" s="5"/>
      <c r="BD282" s="5"/>
      <c r="BE282" s="5"/>
      <c r="BF282" s="5"/>
      <c r="BG282" s="5"/>
      <c r="BH282" s="5"/>
      <c r="BI282" s="5"/>
      <c r="BJ282" s="5"/>
    </row>
    <row r="283" spans="2:66" hidden="1"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  <c r="BA283" s="5"/>
      <c r="BB283" s="5"/>
      <c r="BC283" s="5"/>
      <c r="BD283" s="5"/>
      <c r="BE283" s="5"/>
      <c r="BF283" s="5"/>
      <c r="BG283" s="5"/>
      <c r="BH283" s="5"/>
      <c r="BI283" s="5"/>
      <c r="BJ283" s="5"/>
    </row>
    <row r="284" spans="2:66" hidden="1"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  <c r="BA284" s="5"/>
      <c r="BB284" s="5"/>
      <c r="BC284" s="5"/>
      <c r="BD284" s="5"/>
      <c r="BE284" s="5"/>
      <c r="BF284" s="5"/>
      <c r="BG284" s="5"/>
      <c r="BH284" s="5"/>
      <c r="BI284" s="5"/>
      <c r="BJ284" s="5"/>
    </row>
    <row r="285" spans="2:66" ht="38.25" hidden="1">
      <c r="D285" s="3" t="s">
        <v>118</v>
      </c>
      <c r="F285" s="83" t="str">
        <f t="shared" ref="F285:BC285" si="59">+F50</f>
        <v>Persona no qualificada (h)</v>
      </c>
      <c r="G285" s="83" t="str">
        <f t="shared" si="59"/>
        <v>Tractor incloent tractorista (h)</v>
      </c>
      <c r="H285" s="83" t="str">
        <f t="shared" si="59"/>
        <v>Motocultor (h)</v>
      </c>
      <c r="I285" s="83" t="str">
        <f t="shared" si="59"/>
        <v>Persona qualificada (h)</v>
      </c>
      <c r="J285" s="83" t="str">
        <f t="shared" si="59"/>
        <v>Subsolador (h)</v>
      </c>
      <c r="K285" s="83" t="str">
        <f t="shared" si="59"/>
        <v>Fresadora (h)</v>
      </c>
      <c r="L285" s="83" t="str">
        <f t="shared" si="59"/>
        <v>Discos (h)</v>
      </c>
      <c r="M285" s="83" t="str">
        <f t="shared" si="59"/>
        <v>Estripadora (h)</v>
      </c>
      <c r="N285" s="83" t="str">
        <f t="shared" si="59"/>
        <v>Remolc (h)</v>
      </c>
      <c r="O285" s="83" t="str">
        <f t="shared" si="59"/>
        <v>Pala (h)</v>
      </c>
      <c r="P285" s="83" t="str">
        <f t="shared" si="59"/>
        <v>Compost (kg)</v>
      </c>
      <c r="Q285" s="83" t="str">
        <f t="shared" si="59"/>
        <v>Solcador de 3 solcs (h)</v>
      </c>
      <c r="R285" s="83" t="str">
        <f t="shared" si="59"/>
        <v>Planter col (u)</v>
      </c>
      <c r="S285" s="83" t="str">
        <f t="shared" si="59"/>
        <v>Ceballots calçots (kg)</v>
      </c>
      <c r="T285" s="83" t="str">
        <f t="shared" si="59"/>
        <v>Planter enciam (u)</v>
      </c>
      <c r="U285" s="83" t="str">
        <f t="shared" si="59"/>
        <v>Planter bleda (u)</v>
      </c>
      <c r="V285" s="83" t="str">
        <f t="shared" si="59"/>
        <v>Planter tomàquet (u)</v>
      </c>
      <c r="W285" s="83" t="str">
        <f t="shared" si="59"/>
        <v>Planter carbassa (u)</v>
      </c>
      <c r="X285" s="83" t="str">
        <f t="shared" si="59"/>
        <v>Llavor carbassa (u)</v>
      </c>
      <c r="Y285" s="83" t="str">
        <f t="shared" si="59"/>
        <v>Plantador (h)</v>
      </c>
      <c r="Z285" s="83" t="str">
        <f t="shared" si="59"/>
        <v>Furgoneta (h)</v>
      </c>
      <c r="AA285" s="83" t="str">
        <f t="shared" si="59"/>
        <v>Bicicleta de sembrar (h)</v>
      </c>
      <c r="AB285" s="83" t="str">
        <f t="shared" si="59"/>
        <v xml:space="preserve">cinta de reg (m) </v>
      </c>
      <c r="AC285" s="83" t="str">
        <f t="shared" si="59"/>
        <v>reg aspersió: tub,… (m)</v>
      </c>
      <c r="AD285" s="83" t="str">
        <f t="shared" si="59"/>
        <v>reg (L)</v>
      </c>
      <c r="AE285" s="83" t="str">
        <f t="shared" si="59"/>
        <v>Braços tractor (h)</v>
      </c>
      <c r="AF285" s="83" t="str">
        <f t="shared" si="59"/>
        <v>Bota (h)</v>
      </c>
      <c r="AG285" s="83" t="str">
        <f t="shared" si="59"/>
        <v>Bacillus thuringiensis (kg)</v>
      </c>
      <c r="AH285" s="83" t="str">
        <f t="shared" si="59"/>
        <v>Retenol (L)</v>
      </c>
      <c r="AI285" s="83" t="str">
        <f t="shared" si="59"/>
        <v>Purí d'ortiga (L)</v>
      </c>
      <c r="AJ285" s="83" t="str">
        <f t="shared" si="59"/>
        <v>Hidròxid de coure (kg)</v>
      </c>
      <c r="AK285" s="83" t="str">
        <f t="shared" si="59"/>
        <v>Ferramol per llimacs (kg)</v>
      </c>
      <c r="AL285" s="83" t="str">
        <f t="shared" si="59"/>
        <v>Sofre (kg)</v>
      </c>
      <c r="AM285" s="83" t="str">
        <f t="shared" si="59"/>
        <v>Oli de nim (L)</v>
      </c>
      <c r="AN285" s="83" t="str">
        <f t="shared" si="59"/>
        <v>Tallant (h)</v>
      </c>
      <c r="AO285" s="83" t="str">
        <f t="shared" si="59"/>
        <v>Plàstic (m2)</v>
      </c>
      <c r="AP285" s="83" t="str">
        <f t="shared" si="59"/>
        <v>Canyes (u)</v>
      </c>
      <c r="AQ285" s="83" t="str">
        <f t="shared" si="59"/>
        <v>Cost mensual terreny (m2)</v>
      </c>
      <c r="AR285" s="83" t="str">
        <f t="shared" si="59"/>
        <v>Caixes (u)</v>
      </c>
      <c r="AS285" s="83">
        <f t="shared" si="59"/>
        <v>0</v>
      </c>
      <c r="AT285" s="83" t="str">
        <f t="shared" si="59"/>
        <v>Collita (kg)</v>
      </c>
      <c r="AU285" s="83" t="str">
        <f t="shared" si="59"/>
        <v>Collita (u)</v>
      </c>
      <c r="AV285" s="83" t="str">
        <f t="shared" si="59"/>
        <v xml:space="preserve">Collita col (u) </v>
      </c>
      <c r="AW285" s="83" t="str">
        <f t="shared" si="59"/>
        <v>Collita bròcoli (kg)</v>
      </c>
      <c r="AX285" s="83" t="str">
        <f t="shared" si="59"/>
        <v xml:space="preserve">Collita calçot (u) </v>
      </c>
      <c r="AY285" s="83" t="str">
        <f t="shared" si="59"/>
        <v xml:space="preserve">Collita enciam (u) </v>
      </c>
      <c r="AZ285" s="83" t="str">
        <f t="shared" si="59"/>
        <v xml:space="preserve">Collita bledes a manats (u) </v>
      </c>
      <c r="BA285" s="83" t="str">
        <f t="shared" si="59"/>
        <v>Collita bledes (kg)</v>
      </c>
      <c r="BB285" s="83" t="str">
        <f t="shared" si="59"/>
        <v>Collita tomàquet (kg)</v>
      </c>
      <c r="BC285" s="83" t="str">
        <f t="shared" si="59"/>
        <v>Collita carbassa (kg)</v>
      </c>
      <c r="BD285" s="83"/>
      <c r="BE285" s="83"/>
      <c r="BF285" s="83"/>
      <c r="BG285" s="83"/>
      <c r="BH285" s="83"/>
      <c r="BI285" s="83"/>
      <c r="BJ285" s="83"/>
      <c r="BK285" s="83"/>
      <c r="BL285" s="83"/>
      <c r="BM285" s="83"/>
      <c r="BN285" s="83"/>
    </row>
    <row r="286" spans="2:66" hidden="1">
      <c r="B286">
        <f>+B51</f>
        <v>110</v>
      </c>
      <c r="C286" t="str">
        <f t="shared" ref="C286:E286" si="60">+C51</f>
        <v>PREPARACIÓ DEL SÒL</v>
      </c>
      <c r="D286" t="str">
        <f t="shared" si="60"/>
        <v>Desbrossat amb discos</v>
      </c>
      <c r="E286" s="82">
        <f t="shared" si="60"/>
        <v>2500</v>
      </c>
      <c r="F286" s="84">
        <f>+F51*$E$4/$E286</f>
        <v>0</v>
      </c>
      <c r="G286" s="84">
        <f t="shared" ref="G286:AR301" si="61">+G51*$E$4/$E286</f>
        <v>0</v>
      </c>
      <c r="H286" s="84">
        <f t="shared" si="61"/>
        <v>0</v>
      </c>
      <c r="I286" s="84">
        <f t="shared" si="61"/>
        <v>0</v>
      </c>
      <c r="J286" s="84">
        <f t="shared" si="61"/>
        <v>0</v>
      </c>
      <c r="K286" s="84">
        <f t="shared" si="61"/>
        <v>0</v>
      </c>
      <c r="L286" s="84">
        <f t="shared" si="61"/>
        <v>0</v>
      </c>
      <c r="M286" s="84">
        <f t="shared" si="61"/>
        <v>0</v>
      </c>
      <c r="N286" s="84">
        <f t="shared" si="61"/>
        <v>0</v>
      </c>
      <c r="O286" s="84">
        <f t="shared" si="61"/>
        <v>0</v>
      </c>
      <c r="P286" s="84">
        <f t="shared" si="61"/>
        <v>0</v>
      </c>
      <c r="Q286" s="84">
        <f t="shared" si="61"/>
        <v>0</v>
      </c>
      <c r="R286" s="84">
        <f t="shared" si="61"/>
        <v>0</v>
      </c>
      <c r="S286" s="84">
        <f t="shared" si="61"/>
        <v>0</v>
      </c>
      <c r="T286" s="84">
        <f t="shared" si="61"/>
        <v>0</v>
      </c>
      <c r="U286" s="84">
        <f t="shared" si="61"/>
        <v>0</v>
      </c>
      <c r="V286" s="84">
        <f t="shared" si="61"/>
        <v>0</v>
      </c>
      <c r="W286" s="84">
        <f t="shared" si="61"/>
        <v>0</v>
      </c>
      <c r="X286" s="84">
        <f t="shared" si="61"/>
        <v>0</v>
      </c>
      <c r="Y286" s="84">
        <f t="shared" si="61"/>
        <v>0</v>
      </c>
      <c r="Z286" s="84">
        <f t="shared" si="61"/>
        <v>0</v>
      </c>
      <c r="AA286" s="84">
        <f t="shared" si="61"/>
        <v>0</v>
      </c>
      <c r="AB286" s="84">
        <f t="shared" si="61"/>
        <v>0</v>
      </c>
      <c r="AC286" s="84">
        <f t="shared" si="61"/>
        <v>0</v>
      </c>
      <c r="AD286" s="84">
        <f t="shared" si="61"/>
        <v>0</v>
      </c>
      <c r="AE286" s="84">
        <f t="shared" si="61"/>
        <v>0</v>
      </c>
      <c r="AF286" s="84">
        <f t="shared" si="61"/>
        <v>0</v>
      </c>
      <c r="AG286" s="84">
        <f t="shared" si="61"/>
        <v>0</v>
      </c>
      <c r="AH286" s="84">
        <f t="shared" si="61"/>
        <v>0</v>
      </c>
      <c r="AI286" s="84">
        <f t="shared" si="61"/>
        <v>0</v>
      </c>
      <c r="AJ286" s="84">
        <f t="shared" si="61"/>
        <v>0</v>
      </c>
      <c r="AK286" s="84">
        <f t="shared" si="61"/>
        <v>0</v>
      </c>
      <c r="AL286" s="84">
        <f t="shared" si="61"/>
        <v>0</v>
      </c>
      <c r="AM286" s="84">
        <f t="shared" si="61"/>
        <v>0</v>
      </c>
      <c r="AN286" s="84">
        <f t="shared" si="61"/>
        <v>0</v>
      </c>
      <c r="AO286" s="84">
        <f t="shared" si="61"/>
        <v>0</v>
      </c>
      <c r="AP286" s="84">
        <f t="shared" si="61"/>
        <v>0</v>
      </c>
      <c r="AQ286" s="84">
        <f t="shared" si="61"/>
        <v>0</v>
      </c>
      <c r="AR286" s="84">
        <f t="shared" si="61"/>
        <v>0</v>
      </c>
      <c r="AS286" s="5"/>
      <c r="AT286" s="84">
        <f t="shared" ref="AT286:BC301" si="62">+AT51*$E$4/$E286</f>
        <v>0</v>
      </c>
      <c r="AU286" s="84">
        <f t="shared" si="62"/>
        <v>0</v>
      </c>
      <c r="AV286" s="84">
        <f t="shared" si="62"/>
        <v>0</v>
      </c>
      <c r="AW286" s="84">
        <f t="shared" si="62"/>
        <v>0</v>
      </c>
      <c r="AX286" s="84">
        <f t="shared" si="62"/>
        <v>0</v>
      </c>
      <c r="AY286" s="84">
        <f t="shared" si="62"/>
        <v>0</v>
      </c>
      <c r="AZ286" s="84">
        <f t="shared" si="62"/>
        <v>0</v>
      </c>
      <c r="BA286" s="84">
        <f t="shared" si="62"/>
        <v>0</v>
      </c>
      <c r="BB286" s="84">
        <f t="shared" si="62"/>
        <v>0</v>
      </c>
      <c r="BC286" s="84">
        <f t="shared" si="62"/>
        <v>0</v>
      </c>
      <c r="BD286" s="5"/>
      <c r="BE286" s="5"/>
      <c r="BF286" s="5"/>
      <c r="BG286" s="5"/>
      <c r="BH286" s="5"/>
      <c r="BI286" s="5"/>
      <c r="BJ286" s="5"/>
    </row>
    <row r="287" spans="2:66" hidden="1">
      <c r="B287">
        <f t="shared" ref="B287:E302" si="63">+B52</f>
        <v>120</v>
      </c>
      <c r="C287" t="str">
        <f t="shared" si="63"/>
        <v>PREPARACIÓ DEL SÒL</v>
      </c>
      <c r="D287" t="str">
        <f t="shared" si="63"/>
        <v>Desbrossat amb desbrossadora</v>
      </c>
      <c r="E287" s="82">
        <f t="shared" si="63"/>
        <v>2500</v>
      </c>
      <c r="F287" s="84">
        <f t="shared" ref="F287:AR293" si="64">+F52*$E$4/$E287</f>
        <v>0</v>
      </c>
      <c r="G287" s="84">
        <f t="shared" si="64"/>
        <v>0</v>
      </c>
      <c r="H287" s="84">
        <f t="shared" si="64"/>
        <v>0</v>
      </c>
      <c r="I287" s="84">
        <f t="shared" si="64"/>
        <v>0</v>
      </c>
      <c r="J287" s="84">
        <f t="shared" si="64"/>
        <v>0</v>
      </c>
      <c r="K287" s="84">
        <f t="shared" si="64"/>
        <v>0</v>
      </c>
      <c r="L287" s="84">
        <f t="shared" si="64"/>
        <v>0</v>
      </c>
      <c r="M287" s="84">
        <f t="shared" si="64"/>
        <v>0</v>
      </c>
      <c r="N287" s="84">
        <f t="shared" si="64"/>
        <v>0</v>
      </c>
      <c r="O287" s="84">
        <f t="shared" si="64"/>
        <v>0</v>
      </c>
      <c r="P287" s="84">
        <f t="shared" si="64"/>
        <v>0</v>
      </c>
      <c r="Q287" s="84">
        <f t="shared" si="64"/>
        <v>0</v>
      </c>
      <c r="R287" s="84">
        <f t="shared" si="64"/>
        <v>0</v>
      </c>
      <c r="S287" s="84">
        <f t="shared" si="64"/>
        <v>0</v>
      </c>
      <c r="T287" s="84">
        <f t="shared" si="64"/>
        <v>0</v>
      </c>
      <c r="U287" s="84">
        <f t="shared" si="64"/>
        <v>0</v>
      </c>
      <c r="V287" s="84">
        <f t="shared" si="64"/>
        <v>0</v>
      </c>
      <c r="W287" s="84">
        <f t="shared" si="64"/>
        <v>0</v>
      </c>
      <c r="X287" s="84">
        <f t="shared" si="64"/>
        <v>0</v>
      </c>
      <c r="Y287" s="84">
        <f t="shared" si="64"/>
        <v>0</v>
      </c>
      <c r="Z287" s="84">
        <f t="shared" si="64"/>
        <v>0</v>
      </c>
      <c r="AA287" s="84">
        <f t="shared" si="64"/>
        <v>0</v>
      </c>
      <c r="AB287" s="84">
        <f t="shared" si="64"/>
        <v>0</v>
      </c>
      <c r="AC287" s="84">
        <f t="shared" si="64"/>
        <v>0</v>
      </c>
      <c r="AD287" s="84">
        <f t="shared" si="64"/>
        <v>0</v>
      </c>
      <c r="AE287" s="84">
        <f t="shared" si="64"/>
        <v>0</v>
      </c>
      <c r="AF287" s="84">
        <f t="shared" si="64"/>
        <v>0</v>
      </c>
      <c r="AG287" s="84">
        <f t="shared" si="64"/>
        <v>0</v>
      </c>
      <c r="AH287" s="84">
        <f t="shared" si="64"/>
        <v>0</v>
      </c>
      <c r="AI287" s="84">
        <f t="shared" si="64"/>
        <v>0</v>
      </c>
      <c r="AJ287" s="84">
        <f t="shared" si="64"/>
        <v>0</v>
      </c>
      <c r="AK287" s="84">
        <f t="shared" si="64"/>
        <v>0</v>
      </c>
      <c r="AL287" s="84">
        <f t="shared" si="64"/>
        <v>0</v>
      </c>
      <c r="AM287" s="84">
        <f t="shared" si="64"/>
        <v>0</v>
      </c>
      <c r="AN287" s="84">
        <f t="shared" si="64"/>
        <v>0</v>
      </c>
      <c r="AO287" s="84">
        <f t="shared" si="64"/>
        <v>0</v>
      </c>
      <c r="AP287" s="84">
        <f t="shared" si="64"/>
        <v>0</v>
      </c>
      <c r="AQ287" s="84">
        <f t="shared" si="61"/>
        <v>0</v>
      </c>
      <c r="AR287" s="84">
        <f t="shared" si="64"/>
        <v>0</v>
      </c>
      <c r="AS287" s="5"/>
      <c r="AT287" s="84">
        <f t="shared" si="62"/>
        <v>0</v>
      </c>
      <c r="AU287" s="84">
        <f t="shared" si="62"/>
        <v>0</v>
      </c>
      <c r="AV287" s="84">
        <f t="shared" si="62"/>
        <v>0</v>
      </c>
      <c r="AW287" s="84">
        <f t="shared" si="62"/>
        <v>0</v>
      </c>
      <c r="AX287" s="84">
        <f t="shared" si="62"/>
        <v>0</v>
      </c>
      <c r="AY287" s="84">
        <f t="shared" si="62"/>
        <v>0</v>
      </c>
      <c r="AZ287" s="84">
        <f t="shared" si="62"/>
        <v>0</v>
      </c>
      <c r="BA287" s="84">
        <f t="shared" si="62"/>
        <v>0</v>
      </c>
      <c r="BB287" s="84">
        <f t="shared" si="62"/>
        <v>0</v>
      </c>
      <c r="BC287" s="84">
        <f t="shared" si="62"/>
        <v>0</v>
      </c>
      <c r="BD287" s="5"/>
      <c r="BE287" s="5"/>
      <c r="BF287" s="5"/>
      <c r="BG287" s="5"/>
      <c r="BH287" s="5"/>
      <c r="BI287" s="5"/>
      <c r="BJ287" s="5"/>
    </row>
    <row r="288" spans="2:66" hidden="1">
      <c r="B288">
        <f t="shared" si="63"/>
        <v>130</v>
      </c>
      <c r="C288" t="str">
        <f t="shared" si="63"/>
        <v>PREPARACIÓ DEL SÒL</v>
      </c>
      <c r="D288" t="str">
        <f t="shared" si="63"/>
        <v>Subsolat</v>
      </c>
      <c r="E288" s="82">
        <f t="shared" si="63"/>
        <v>2500</v>
      </c>
      <c r="F288" s="84">
        <f t="shared" si="64"/>
        <v>0</v>
      </c>
      <c r="G288" s="84">
        <f t="shared" si="64"/>
        <v>0</v>
      </c>
      <c r="H288" s="84">
        <f t="shared" si="64"/>
        <v>0</v>
      </c>
      <c r="I288" s="84">
        <f t="shared" si="64"/>
        <v>0</v>
      </c>
      <c r="J288" s="84">
        <f t="shared" si="64"/>
        <v>0</v>
      </c>
      <c r="K288" s="84">
        <f t="shared" si="64"/>
        <v>0</v>
      </c>
      <c r="L288" s="84">
        <f t="shared" si="64"/>
        <v>0</v>
      </c>
      <c r="M288" s="84">
        <f t="shared" si="64"/>
        <v>0</v>
      </c>
      <c r="N288" s="84">
        <f t="shared" si="64"/>
        <v>0</v>
      </c>
      <c r="O288" s="84">
        <f t="shared" si="64"/>
        <v>0</v>
      </c>
      <c r="P288" s="84">
        <f t="shared" si="64"/>
        <v>0</v>
      </c>
      <c r="Q288" s="84">
        <f t="shared" si="64"/>
        <v>0</v>
      </c>
      <c r="R288" s="84">
        <f t="shared" si="64"/>
        <v>0</v>
      </c>
      <c r="S288" s="84">
        <f t="shared" si="64"/>
        <v>0</v>
      </c>
      <c r="T288" s="84">
        <f t="shared" si="64"/>
        <v>0</v>
      </c>
      <c r="U288" s="84">
        <f t="shared" si="64"/>
        <v>0</v>
      </c>
      <c r="V288" s="84">
        <f t="shared" si="64"/>
        <v>0</v>
      </c>
      <c r="W288" s="84">
        <f t="shared" si="64"/>
        <v>0</v>
      </c>
      <c r="X288" s="84">
        <f t="shared" si="64"/>
        <v>0</v>
      </c>
      <c r="Y288" s="84">
        <f t="shared" si="64"/>
        <v>0</v>
      </c>
      <c r="Z288" s="84">
        <f t="shared" si="64"/>
        <v>0</v>
      </c>
      <c r="AA288" s="84">
        <f t="shared" si="64"/>
        <v>0</v>
      </c>
      <c r="AB288" s="84">
        <f t="shared" si="64"/>
        <v>0</v>
      </c>
      <c r="AC288" s="84">
        <f t="shared" si="64"/>
        <v>0</v>
      </c>
      <c r="AD288" s="84">
        <f t="shared" si="64"/>
        <v>0</v>
      </c>
      <c r="AE288" s="84">
        <f t="shared" si="64"/>
        <v>0</v>
      </c>
      <c r="AF288" s="84">
        <f t="shared" si="64"/>
        <v>0</v>
      </c>
      <c r="AG288" s="84">
        <f t="shared" si="64"/>
        <v>0</v>
      </c>
      <c r="AH288" s="84">
        <f t="shared" si="64"/>
        <v>0</v>
      </c>
      <c r="AI288" s="84">
        <f t="shared" si="64"/>
        <v>0</v>
      </c>
      <c r="AJ288" s="84">
        <f t="shared" si="64"/>
        <v>0</v>
      </c>
      <c r="AK288" s="84">
        <f t="shared" si="64"/>
        <v>0</v>
      </c>
      <c r="AL288" s="84">
        <f t="shared" si="64"/>
        <v>0</v>
      </c>
      <c r="AM288" s="84">
        <f t="shared" si="64"/>
        <v>0</v>
      </c>
      <c r="AN288" s="84">
        <f t="shared" si="64"/>
        <v>0</v>
      </c>
      <c r="AO288" s="84">
        <f t="shared" si="64"/>
        <v>0</v>
      </c>
      <c r="AP288" s="84">
        <f t="shared" si="64"/>
        <v>0</v>
      </c>
      <c r="AQ288" s="84">
        <f t="shared" si="61"/>
        <v>0</v>
      </c>
      <c r="AR288" s="84">
        <f t="shared" si="64"/>
        <v>0</v>
      </c>
      <c r="AS288" s="5"/>
      <c r="AT288" s="84">
        <f t="shared" si="62"/>
        <v>0</v>
      </c>
      <c r="AU288" s="84">
        <f t="shared" si="62"/>
        <v>0</v>
      </c>
      <c r="AV288" s="84">
        <f t="shared" si="62"/>
        <v>0</v>
      </c>
      <c r="AW288" s="84">
        <f t="shared" si="62"/>
        <v>0</v>
      </c>
      <c r="AX288" s="84">
        <f t="shared" si="62"/>
        <v>0</v>
      </c>
      <c r="AY288" s="84">
        <f t="shared" si="62"/>
        <v>0</v>
      </c>
      <c r="AZ288" s="84">
        <f t="shared" si="62"/>
        <v>0</v>
      </c>
      <c r="BA288" s="84">
        <f t="shared" si="62"/>
        <v>0</v>
      </c>
      <c r="BB288" s="84">
        <f t="shared" si="62"/>
        <v>0</v>
      </c>
      <c r="BC288" s="84">
        <f t="shared" si="62"/>
        <v>0</v>
      </c>
      <c r="BD288" s="5"/>
      <c r="BE288" s="5"/>
      <c r="BF288" s="5"/>
      <c r="BG288" s="5"/>
      <c r="BH288" s="5"/>
      <c r="BI288" s="5"/>
      <c r="BJ288" s="5"/>
    </row>
    <row r="289" spans="2:62" hidden="1">
      <c r="B289">
        <f t="shared" si="63"/>
        <v>140</v>
      </c>
      <c r="C289" t="str">
        <f t="shared" si="63"/>
        <v>PREPARACIÓ DEL SÒL</v>
      </c>
      <c r="D289" t="str">
        <f t="shared" si="63"/>
        <v>Alçat</v>
      </c>
      <c r="E289" s="82">
        <f t="shared" si="63"/>
        <v>2500</v>
      </c>
      <c r="F289" s="84">
        <f t="shared" si="64"/>
        <v>0</v>
      </c>
      <c r="G289" s="84">
        <f t="shared" si="64"/>
        <v>0</v>
      </c>
      <c r="H289" s="84">
        <f t="shared" si="64"/>
        <v>0</v>
      </c>
      <c r="I289" s="84">
        <f t="shared" si="64"/>
        <v>0</v>
      </c>
      <c r="J289" s="84">
        <f t="shared" si="64"/>
        <v>0</v>
      </c>
      <c r="K289" s="84">
        <f t="shared" si="64"/>
        <v>0</v>
      </c>
      <c r="L289" s="84">
        <f t="shared" si="64"/>
        <v>0</v>
      </c>
      <c r="M289" s="84">
        <f t="shared" si="64"/>
        <v>0</v>
      </c>
      <c r="N289" s="84">
        <f t="shared" si="64"/>
        <v>0</v>
      </c>
      <c r="O289" s="84">
        <f t="shared" si="64"/>
        <v>0</v>
      </c>
      <c r="P289" s="84">
        <f t="shared" si="64"/>
        <v>0</v>
      </c>
      <c r="Q289" s="84">
        <f t="shared" si="64"/>
        <v>0</v>
      </c>
      <c r="R289" s="84">
        <f t="shared" si="64"/>
        <v>0</v>
      </c>
      <c r="S289" s="84">
        <f t="shared" si="64"/>
        <v>0</v>
      </c>
      <c r="T289" s="84">
        <f t="shared" si="64"/>
        <v>0</v>
      </c>
      <c r="U289" s="84">
        <f t="shared" si="64"/>
        <v>0</v>
      </c>
      <c r="V289" s="84">
        <f t="shared" si="64"/>
        <v>0</v>
      </c>
      <c r="W289" s="84">
        <f t="shared" si="64"/>
        <v>0</v>
      </c>
      <c r="X289" s="84">
        <f t="shared" si="64"/>
        <v>0</v>
      </c>
      <c r="Y289" s="84">
        <f t="shared" si="64"/>
        <v>0</v>
      </c>
      <c r="Z289" s="84">
        <f t="shared" si="64"/>
        <v>0</v>
      </c>
      <c r="AA289" s="84">
        <f t="shared" si="64"/>
        <v>0</v>
      </c>
      <c r="AB289" s="84">
        <f t="shared" si="64"/>
        <v>0</v>
      </c>
      <c r="AC289" s="84">
        <f t="shared" si="64"/>
        <v>0</v>
      </c>
      <c r="AD289" s="84">
        <f t="shared" si="64"/>
        <v>0</v>
      </c>
      <c r="AE289" s="84">
        <f t="shared" si="64"/>
        <v>0</v>
      </c>
      <c r="AF289" s="84">
        <f t="shared" si="64"/>
        <v>0</v>
      </c>
      <c r="AG289" s="84">
        <f t="shared" si="64"/>
        <v>0</v>
      </c>
      <c r="AH289" s="84">
        <f t="shared" si="64"/>
        <v>0</v>
      </c>
      <c r="AI289" s="84">
        <f t="shared" si="64"/>
        <v>0</v>
      </c>
      <c r="AJ289" s="84">
        <f t="shared" si="64"/>
        <v>0</v>
      </c>
      <c r="AK289" s="84">
        <f t="shared" si="64"/>
        <v>0</v>
      </c>
      <c r="AL289" s="84">
        <f t="shared" si="64"/>
        <v>0</v>
      </c>
      <c r="AM289" s="84">
        <f t="shared" si="64"/>
        <v>0</v>
      </c>
      <c r="AN289" s="84">
        <f t="shared" si="64"/>
        <v>0</v>
      </c>
      <c r="AO289" s="84">
        <f t="shared" si="64"/>
        <v>0</v>
      </c>
      <c r="AP289" s="84">
        <f t="shared" si="64"/>
        <v>0</v>
      </c>
      <c r="AQ289" s="84">
        <f t="shared" si="61"/>
        <v>0</v>
      </c>
      <c r="AR289" s="84">
        <f t="shared" si="64"/>
        <v>0</v>
      </c>
      <c r="AS289" s="5"/>
      <c r="AT289" s="84">
        <f t="shared" si="62"/>
        <v>0</v>
      </c>
      <c r="AU289" s="84">
        <f t="shared" si="62"/>
        <v>0</v>
      </c>
      <c r="AV289" s="84">
        <f t="shared" si="62"/>
        <v>0</v>
      </c>
      <c r="AW289" s="84">
        <f t="shared" si="62"/>
        <v>0</v>
      </c>
      <c r="AX289" s="84">
        <f t="shared" si="62"/>
        <v>0</v>
      </c>
      <c r="AY289" s="84">
        <f t="shared" si="62"/>
        <v>0</v>
      </c>
      <c r="AZ289" s="84">
        <f t="shared" si="62"/>
        <v>0</v>
      </c>
      <c r="BA289" s="84">
        <f t="shared" si="62"/>
        <v>0</v>
      </c>
      <c r="BB289" s="84">
        <f t="shared" si="62"/>
        <v>0</v>
      </c>
      <c r="BC289" s="84">
        <f t="shared" si="62"/>
        <v>0</v>
      </c>
      <c r="BD289" s="5"/>
      <c r="BE289" s="5"/>
      <c r="BF289" s="5"/>
      <c r="BG289" s="5"/>
      <c r="BH289" s="5"/>
      <c r="BI289" s="5"/>
      <c r="BJ289" s="5"/>
    </row>
    <row r="290" spans="2:62" hidden="1">
      <c r="B290">
        <f t="shared" si="63"/>
        <v>150</v>
      </c>
      <c r="C290" t="str">
        <f t="shared" si="63"/>
        <v>PREPARACIÓ DEL SÒL</v>
      </c>
      <c r="D290" t="str">
        <f t="shared" si="63"/>
        <v>Estripat</v>
      </c>
      <c r="E290" s="82">
        <f t="shared" si="63"/>
        <v>2500</v>
      </c>
      <c r="F290" s="84">
        <f t="shared" si="64"/>
        <v>0</v>
      </c>
      <c r="G290" s="84">
        <f t="shared" si="64"/>
        <v>0</v>
      </c>
      <c r="H290" s="84">
        <f t="shared" si="64"/>
        <v>0</v>
      </c>
      <c r="I290" s="84">
        <f t="shared" si="64"/>
        <v>0</v>
      </c>
      <c r="J290" s="84">
        <f t="shared" si="64"/>
        <v>0</v>
      </c>
      <c r="K290" s="84">
        <f t="shared" si="64"/>
        <v>0</v>
      </c>
      <c r="L290" s="84">
        <f t="shared" si="64"/>
        <v>0</v>
      </c>
      <c r="M290" s="84">
        <f t="shared" si="64"/>
        <v>0</v>
      </c>
      <c r="N290" s="84">
        <f t="shared" si="64"/>
        <v>0</v>
      </c>
      <c r="O290" s="84">
        <f t="shared" si="64"/>
        <v>0</v>
      </c>
      <c r="P290" s="84">
        <f t="shared" si="64"/>
        <v>0</v>
      </c>
      <c r="Q290" s="84">
        <f t="shared" si="64"/>
        <v>0</v>
      </c>
      <c r="R290" s="84">
        <f t="shared" si="64"/>
        <v>0</v>
      </c>
      <c r="S290" s="84">
        <f t="shared" si="64"/>
        <v>0</v>
      </c>
      <c r="T290" s="84">
        <f t="shared" si="64"/>
        <v>0</v>
      </c>
      <c r="U290" s="84">
        <f t="shared" si="64"/>
        <v>0</v>
      </c>
      <c r="V290" s="84">
        <f t="shared" si="64"/>
        <v>0</v>
      </c>
      <c r="W290" s="84">
        <f t="shared" si="64"/>
        <v>0</v>
      </c>
      <c r="X290" s="84">
        <f t="shared" si="64"/>
        <v>0</v>
      </c>
      <c r="Y290" s="84">
        <f t="shared" si="64"/>
        <v>0</v>
      </c>
      <c r="Z290" s="84">
        <f t="shared" si="64"/>
        <v>0</v>
      </c>
      <c r="AA290" s="84">
        <f t="shared" si="64"/>
        <v>0</v>
      </c>
      <c r="AB290" s="84">
        <f t="shared" si="64"/>
        <v>0</v>
      </c>
      <c r="AC290" s="84">
        <f t="shared" si="64"/>
        <v>0</v>
      </c>
      <c r="AD290" s="84">
        <f t="shared" si="64"/>
        <v>0</v>
      </c>
      <c r="AE290" s="84">
        <f t="shared" si="64"/>
        <v>0</v>
      </c>
      <c r="AF290" s="84">
        <f t="shared" si="64"/>
        <v>0</v>
      </c>
      <c r="AG290" s="84">
        <f t="shared" si="64"/>
        <v>0</v>
      </c>
      <c r="AH290" s="84">
        <f t="shared" si="64"/>
        <v>0</v>
      </c>
      <c r="AI290" s="84">
        <f t="shared" si="64"/>
        <v>0</v>
      </c>
      <c r="AJ290" s="84">
        <f t="shared" si="64"/>
        <v>0</v>
      </c>
      <c r="AK290" s="84">
        <f t="shared" si="64"/>
        <v>0</v>
      </c>
      <c r="AL290" s="84">
        <f t="shared" si="64"/>
        <v>0</v>
      </c>
      <c r="AM290" s="84">
        <f t="shared" si="64"/>
        <v>0</v>
      </c>
      <c r="AN290" s="84">
        <f t="shared" si="64"/>
        <v>0</v>
      </c>
      <c r="AO290" s="84">
        <f t="shared" si="64"/>
        <v>0</v>
      </c>
      <c r="AP290" s="84">
        <f t="shared" si="64"/>
        <v>0</v>
      </c>
      <c r="AQ290" s="84">
        <f t="shared" si="61"/>
        <v>0</v>
      </c>
      <c r="AR290" s="84">
        <f t="shared" si="64"/>
        <v>0</v>
      </c>
      <c r="AS290" s="5"/>
      <c r="AT290" s="84">
        <f t="shared" si="62"/>
        <v>0</v>
      </c>
      <c r="AU290" s="84">
        <f t="shared" si="62"/>
        <v>0</v>
      </c>
      <c r="AV290" s="84">
        <f t="shared" si="62"/>
        <v>0</v>
      </c>
      <c r="AW290" s="84">
        <f t="shared" si="62"/>
        <v>0</v>
      </c>
      <c r="AX290" s="84">
        <f t="shared" si="62"/>
        <v>0</v>
      </c>
      <c r="AY290" s="84">
        <f t="shared" si="62"/>
        <v>0</v>
      </c>
      <c r="AZ290" s="84">
        <f t="shared" si="62"/>
        <v>0</v>
      </c>
      <c r="BA290" s="84">
        <f t="shared" si="62"/>
        <v>0</v>
      </c>
      <c r="BB290" s="84">
        <f t="shared" si="62"/>
        <v>0</v>
      </c>
      <c r="BC290" s="84">
        <f t="shared" si="62"/>
        <v>0</v>
      </c>
      <c r="BD290" s="5"/>
      <c r="BE290" s="5"/>
      <c r="BF290" s="5"/>
      <c r="BG290" s="5"/>
      <c r="BH290" s="5"/>
      <c r="BI290" s="5"/>
      <c r="BJ290" s="5"/>
    </row>
    <row r="291" spans="2:62" hidden="1">
      <c r="B291">
        <f t="shared" si="63"/>
        <v>160</v>
      </c>
      <c r="C291" t="str">
        <f t="shared" si="63"/>
        <v>PREPARACIÓ DEL SÒL</v>
      </c>
      <c r="D291" t="str">
        <f t="shared" si="63"/>
        <v>Fresat</v>
      </c>
      <c r="E291" s="82">
        <f t="shared" si="63"/>
        <v>2500</v>
      </c>
      <c r="F291" s="84">
        <f t="shared" si="64"/>
        <v>0</v>
      </c>
      <c r="G291" s="84">
        <f t="shared" si="64"/>
        <v>0</v>
      </c>
      <c r="H291" s="84">
        <f t="shared" si="64"/>
        <v>0</v>
      </c>
      <c r="I291" s="84">
        <f t="shared" si="64"/>
        <v>0</v>
      </c>
      <c r="J291" s="84">
        <f t="shared" si="64"/>
        <v>0</v>
      </c>
      <c r="K291" s="84">
        <f t="shared" si="64"/>
        <v>0</v>
      </c>
      <c r="L291" s="84">
        <f t="shared" si="64"/>
        <v>0</v>
      </c>
      <c r="M291" s="84">
        <f t="shared" si="64"/>
        <v>0</v>
      </c>
      <c r="N291" s="84">
        <f t="shared" si="64"/>
        <v>0</v>
      </c>
      <c r="O291" s="84">
        <f t="shared" si="64"/>
        <v>0</v>
      </c>
      <c r="P291" s="84">
        <f t="shared" si="64"/>
        <v>0</v>
      </c>
      <c r="Q291" s="84">
        <f t="shared" si="64"/>
        <v>0</v>
      </c>
      <c r="R291" s="84">
        <f t="shared" si="64"/>
        <v>0</v>
      </c>
      <c r="S291" s="84">
        <f t="shared" si="64"/>
        <v>0</v>
      </c>
      <c r="T291" s="84">
        <f t="shared" si="64"/>
        <v>0</v>
      </c>
      <c r="U291" s="84">
        <f t="shared" si="64"/>
        <v>0</v>
      </c>
      <c r="V291" s="84">
        <f t="shared" si="64"/>
        <v>0</v>
      </c>
      <c r="W291" s="84">
        <f t="shared" si="64"/>
        <v>0</v>
      </c>
      <c r="X291" s="84">
        <f t="shared" si="64"/>
        <v>0</v>
      </c>
      <c r="Y291" s="84">
        <f t="shared" si="64"/>
        <v>0</v>
      </c>
      <c r="Z291" s="84">
        <f t="shared" si="64"/>
        <v>0</v>
      </c>
      <c r="AA291" s="84">
        <f t="shared" si="64"/>
        <v>0</v>
      </c>
      <c r="AB291" s="84">
        <f t="shared" si="64"/>
        <v>0</v>
      </c>
      <c r="AC291" s="84">
        <f t="shared" si="64"/>
        <v>0</v>
      </c>
      <c r="AD291" s="84">
        <f t="shared" si="64"/>
        <v>0</v>
      </c>
      <c r="AE291" s="84">
        <f t="shared" si="64"/>
        <v>0</v>
      </c>
      <c r="AF291" s="84">
        <f t="shared" si="64"/>
        <v>0</v>
      </c>
      <c r="AG291" s="84">
        <f t="shared" si="64"/>
        <v>0</v>
      </c>
      <c r="AH291" s="84">
        <f t="shared" si="64"/>
        <v>0</v>
      </c>
      <c r="AI291" s="84">
        <f t="shared" si="64"/>
        <v>0</v>
      </c>
      <c r="AJ291" s="84">
        <f t="shared" si="64"/>
        <v>0</v>
      </c>
      <c r="AK291" s="84">
        <f t="shared" si="64"/>
        <v>0</v>
      </c>
      <c r="AL291" s="84">
        <f t="shared" si="64"/>
        <v>0</v>
      </c>
      <c r="AM291" s="84">
        <f t="shared" si="64"/>
        <v>0</v>
      </c>
      <c r="AN291" s="84">
        <f t="shared" si="64"/>
        <v>0</v>
      </c>
      <c r="AO291" s="84">
        <f t="shared" si="64"/>
        <v>0</v>
      </c>
      <c r="AP291" s="84">
        <f t="shared" si="64"/>
        <v>0</v>
      </c>
      <c r="AQ291" s="84">
        <f t="shared" si="61"/>
        <v>0</v>
      </c>
      <c r="AR291" s="84">
        <f t="shared" si="64"/>
        <v>0</v>
      </c>
      <c r="AS291" s="5"/>
      <c r="AT291" s="84">
        <f t="shared" si="62"/>
        <v>0</v>
      </c>
      <c r="AU291" s="84">
        <f t="shared" si="62"/>
        <v>0</v>
      </c>
      <c r="AV291" s="84">
        <f t="shared" si="62"/>
        <v>0</v>
      </c>
      <c r="AW291" s="84">
        <f t="shared" si="62"/>
        <v>0</v>
      </c>
      <c r="AX291" s="84">
        <f t="shared" si="62"/>
        <v>0</v>
      </c>
      <c r="AY291" s="84">
        <f t="shared" si="62"/>
        <v>0</v>
      </c>
      <c r="AZ291" s="84">
        <f t="shared" si="62"/>
        <v>0</v>
      </c>
      <c r="BA291" s="84">
        <f t="shared" si="62"/>
        <v>0</v>
      </c>
      <c r="BB291" s="84">
        <f t="shared" si="62"/>
        <v>0</v>
      </c>
      <c r="BC291" s="84">
        <f t="shared" si="62"/>
        <v>0</v>
      </c>
      <c r="BD291" s="5"/>
      <c r="BE291" s="5"/>
      <c r="BF291" s="5"/>
      <c r="BG291" s="5"/>
      <c r="BH291" s="5"/>
      <c r="BI291" s="5"/>
      <c r="BJ291" s="5"/>
    </row>
    <row r="292" spans="2:62" hidden="1">
      <c r="B292">
        <f t="shared" si="63"/>
        <v>210</v>
      </c>
      <c r="C292" t="str">
        <f t="shared" si="63"/>
        <v>ADOBAT</v>
      </c>
      <c r="D292" t="str">
        <f t="shared" si="63"/>
        <v>Aplicació de compost (36 t/ha)</v>
      </c>
      <c r="E292" s="82">
        <f t="shared" si="63"/>
        <v>2500</v>
      </c>
      <c r="F292" s="84">
        <f t="shared" si="64"/>
        <v>0</v>
      </c>
      <c r="G292" s="84">
        <f t="shared" si="64"/>
        <v>0</v>
      </c>
      <c r="H292" s="84">
        <f t="shared" si="64"/>
        <v>0</v>
      </c>
      <c r="I292" s="84">
        <f t="shared" si="64"/>
        <v>0</v>
      </c>
      <c r="J292" s="84">
        <f t="shared" si="64"/>
        <v>0</v>
      </c>
      <c r="K292" s="84">
        <f t="shared" si="64"/>
        <v>0</v>
      </c>
      <c r="L292" s="84">
        <f t="shared" si="64"/>
        <v>0</v>
      </c>
      <c r="M292" s="84">
        <f t="shared" si="64"/>
        <v>0</v>
      </c>
      <c r="N292" s="84">
        <f t="shared" si="64"/>
        <v>0</v>
      </c>
      <c r="O292" s="84">
        <f t="shared" si="64"/>
        <v>0</v>
      </c>
      <c r="P292" s="84">
        <f t="shared" si="64"/>
        <v>0</v>
      </c>
      <c r="Q292" s="84">
        <f t="shared" si="64"/>
        <v>0</v>
      </c>
      <c r="R292" s="84">
        <f t="shared" si="64"/>
        <v>0</v>
      </c>
      <c r="S292" s="84">
        <f t="shared" si="64"/>
        <v>0</v>
      </c>
      <c r="T292" s="84">
        <f t="shared" si="64"/>
        <v>0</v>
      </c>
      <c r="U292" s="84">
        <f t="shared" si="64"/>
        <v>0</v>
      </c>
      <c r="V292" s="84">
        <f t="shared" si="64"/>
        <v>0</v>
      </c>
      <c r="W292" s="84">
        <f t="shared" si="64"/>
        <v>0</v>
      </c>
      <c r="X292" s="84">
        <f t="shared" si="64"/>
        <v>0</v>
      </c>
      <c r="Y292" s="84">
        <f t="shared" si="64"/>
        <v>0</v>
      </c>
      <c r="Z292" s="84">
        <f t="shared" si="64"/>
        <v>0</v>
      </c>
      <c r="AA292" s="84">
        <f t="shared" si="64"/>
        <v>0</v>
      </c>
      <c r="AB292" s="84">
        <f t="shared" si="64"/>
        <v>0</v>
      </c>
      <c r="AC292" s="84">
        <f t="shared" si="64"/>
        <v>0</v>
      </c>
      <c r="AD292" s="84">
        <f t="shared" si="64"/>
        <v>0</v>
      </c>
      <c r="AE292" s="84">
        <f t="shared" si="64"/>
        <v>0</v>
      </c>
      <c r="AF292" s="84">
        <f t="shared" si="64"/>
        <v>0</v>
      </c>
      <c r="AG292" s="84">
        <f t="shared" si="64"/>
        <v>0</v>
      </c>
      <c r="AH292" s="84">
        <f t="shared" si="64"/>
        <v>0</v>
      </c>
      <c r="AI292" s="84">
        <f t="shared" si="64"/>
        <v>0</v>
      </c>
      <c r="AJ292" s="84">
        <f t="shared" si="64"/>
        <v>0</v>
      </c>
      <c r="AK292" s="84">
        <f t="shared" si="64"/>
        <v>0</v>
      </c>
      <c r="AL292" s="84">
        <f t="shared" si="64"/>
        <v>0</v>
      </c>
      <c r="AM292" s="84">
        <f t="shared" si="64"/>
        <v>0</v>
      </c>
      <c r="AN292" s="84">
        <f t="shared" si="64"/>
        <v>0</v>
      </c>
      <c r="AO292" s="84">
        <f t="shared" si="64"/>
        <v>0</v>
      </c>
      <c r="AP292" s="84">
        <f t="shared" si="64"/>
        <v>0</v>
      </c>
      <c r="AQ292" s="84">
        <f t="shared" si="61"/>
        <v>0</v>
      </c>
      <c r="AR292" s="84">
        <f t="shared" si="64"/>
        <v>0</v>
      </c>
      <c r="AS292" s="5"/>
      <c r="AT292" s="84">
        <f t="shared" si="62"/>
        <v>0</v>
      </c>
      <c r="AU292" s="84">
        <f t="shared" si="62"/>
        <v>0</v>
      </c>
      <c r="AV292" s="84">
        <f t="shared" si="62"/>
        <v>0</v>
      </c>
      <c r="AW292" s="84">
        <f t="shared" si="62"/>
        <v>0</v>
      </c>
      <c r="AX292" s="84">
        <f t="shared" si="62"/>
        <v>0</v>
      </c>
      <c r="AY292" s="84">
        <f t="shared" si="62"/>
        <v>0</v>
      </c>
      <c r="AZ292" s="84">
        <f t="shared" si="62"/>
        <v>0</v>
      </c>
      <c r="BA292" s="84">
        <f t="shared" si="62"/>
        <v>0</v>
      </c>
      <c r="BB292" s="84">
        <f t="shared" si="62"/>
        <v>0</v>
      </c>
      <c r="BC292" s="84">
        <f t="shared" si="62"/>
        <v>0</v>
      </c>
      <c r="BD292" s="5"/>
      <c r="BE292" s="5"/>
      <c r="BF292" s="5"/>
      <c r="BG292" s="5"/>
      <c r="BH292" s="5"/>
      <c r="BI292" s="5"/>
      <c r="BJ292" s="5"/>
    </row>
    <row r="293" spans="2:62" hidden="1">
      <c r="B293">
        <f t="shared" si="63"/>
        <v>220</v>
      </c>
      <c r="C293" t="str">
        <f t="shared" si="63"/>
        <v>ADOBAT</v>
      </c>
      <c r="D293" t="str">
        <f t="shared" si="63"/>
        <v>Aplicació de compost (60 t/ha)</v>
      </c>
      <c r="E293" s="82">
        <f t="shared" si="63"/>
        <v>2500</v>
      </c>
      <c r="F293" s="84">
        <f t="shared" si="64"/>
        <v>0</v>
      </c>
      <c r="G293" s="84">
        <f t="shared" si="64"/>
        <v>0</v>
      </c>
      <c r="H293" s="84">
        <f t="shared" si="64"/>
        <v>0</v>
      </c>
      <c r="I293" s="84">
        <f t="shared" si="64"/>
        <v>0</v>
      </c>
      <c r="J293" s="84">
        <f t="shared" si="64"/>
        <v>0</v>
      </c>
      <c r="K293" s="84">
        <f t="shared" si="64"/>
        <v>0</v>
      </c>
      <c r="L293" s="84">
        <f t="shared" si="64"/>
        <v>0</v>
      </c>
      <c r="M293" s="84">
        <f t="shared" si="64"/>
        <v>0</v>
      </c>
      <c r="N293" s="84">
        <f t="shared" si="64"/>
        <v>0</v>
      </c>
      <c r="O293" s="84">
        <f t="shared" si="64"/>
        <v>0</v>
      </c>
      <c r="P293" s="84">
        <f t="shared" si="64"/>
        <v>0</v>
      </c>
      <c r="Q293" s="84">
        <f t="shared" si="64"/>
        <v>0</v>
      </c>
      <c r="R293" s="84">
        <f t="shared" si="64"/>
        <v>0</v>
      </c>
      <c r="S293" s="84">
        <f t="shared" si="64"/>
        <v>0</v>
      </c>
      <c r="T293" s="84">
        <f t="shared" si="64"/>
        <v>0</v>
      </c>
      <c r="U293" s="84">
        <f t="shared" si="64"/>
        <v>0</v>
      </c>
      <c r="V293" s="84">
        <f t="shared" si="64"/>
        <v>0</v>
      </c>
      <c r="W293" s="84">
        <f t="shared" si="64"/>
        <v>0</v>
      </c>
      <c r="X293" s="84">
        <f t="shared" si="64"/>
        <v>0</v>
      </c>
      <c r="Y293" s="84">
        <f t="shared" si="64"/>
        <v>0</v>
      </c>
      <c r="Z293" s="84">
        <f t="shared" si="64"/>
        <v>0</v>
      </c>
      <c r="AA293" s="84">
        <f t="shared" si="64"/>
        <v>0</v>
      </c>
      <c r="AB293" s="84">
        <f t="shared" si="64"/>
        <v>0</v>
      </c>
      <c r="AC293" s="84">
        <f t="shared" si="64"/>
        <v>0</v>
      </c>
      <c r="AD293" s="84">
        <f t="shared" si="64"/>
        <v>0</v>
      </c>
      <c r="AE293" s="84">
        <f t="shared" si="64"/>
        <v>0</v>
      </c>
      <c r="AF293" s="84">
        <f t="shared" si="64"/>
        <v>0</v>
      </c>
      <c r="AG293" s="84">
        <f t="shared" ref="AG293:AR293" si="65">+AG58*$E$4/$E293</f>
        <v>0</v>
      </c>
      <c r="AH293" s="84">
        <f t="shared" si="65"/>
        <v>0</v>
      </c>
      <c r="AI293" s="84">
        <f t="shared" si="65"/>
        <v>0</v>
      </c>
      <c r="AJ293" s="84">
        <f t="shared" si="65"/>
        <v>0</v>
      </c>
      <c r="AK293" s="84">
        <f t="shared" si="65"/>
        <v>0</v>
      </c>
      <c r="AL293" s="84">
        <f t="shared" si="65"/>
        <v>0</v>
      </c>
      <c r="AM293" s="84">
        <f t="shared" si="65"/>
        <v>0</v>
      </c>
      <c r="AN293" s="84">
        <f t="shared" si="65"/>
        <v>0</v>
      </c>
      <c r="AO293" s="84">
        <f t="shared" si="65"/>
        <v>0</v>
      </c>
      <c r="AP293" s="84">
        <f t="shared" si="65"/>
        <v>0</v>
      </c>
      <c r="AQ293" s="84">
        <f t="shared" si="61"/>
        <v>0</v>
      </c>
      <c r="AR293" s="84">
        <f t="shared" si="65"/>
        <v>0</v>
      </c>
      <c r="AS293" s="5"/>
      <c r="AT293" s="84">
        <f t="shared" si="62"/>
        <v>0</v>
      </c>
      <c r="AU293" s="84">
        <f t="shared" si="62"/>
        <v>0</v>
      </c>
      <c r="AV293" s="84">
        <f t="shared" si="62"/>
        <v>0</v>
      </c>
      <c r="AW293" s="84">
        <f t="shared" si="62"/>
        <v>0</v>
      </c>
      <c r="AX293" s="84">
        <f t="shared" si="62"/>
        <v>0</v>
      </c>
      <c r="AY293" s="84">
        <f t="shared" si="62"/>
        <v>0</v>
      </c>
      <c r="AZ293" s="84">
        <f t="shared" si="62"/>
        <v>0</v>
      </c>
      <c r="BA293" s="84">
        <f t="shared" si="62"/>
        <v>0</v>
      </c>
      <c r="BB293" s="84">
        <f t="shared" si="62"/>
        <v>0</v>
      </c>
      <c r="BC293" s="84">
        <f t="shared" si="62"/>
        <v>0</v>
      </c>
      <c r="BD293" s="5"/>
      <c r="BE293" s="5"/>
      <c r="BF293" s="5"/>
      <c r="BG293" s="5"/>
      <c r="BH293" s="5"/>
      <c r="BI293" s="5"/>
      <c r="BJ293" s="5"/>
    </row>
    <row r="294" spans="2:62" hidden="1">
      <c r="B294">
        <f t="shared" si="63"/>
        <v>230</v>
      </c>
      <c r="C294" t="str">
        <f t="shared" si="63"/>
        <v>ADOBAT</v>
      </c>
      <c r="D294" t="str">
        <f t="shared" si="63"/>
        <v>Aplicació d'adob orgànic</v>
      </c>
      <c r="E294" s="82">
        <f t="shared" si="63"/>
        <v>2500</v>
      </c>
      <c r="F294" s="84">
        <f t="shared" ref="F294:AR300" si="66">+F59*$E$4/$E294</f>
        <v>0</v>
      </c>
      <c r="G294" s="84">
        <f t="shared" si="66"/>
        <v>0</v>
      </c>
      <c r="H294" s="84">
        <f t="shared" si="66"/>
        <v>0</v>
      </c>
      <c r="I294" s="84">
        <f t="shared" si="66"/>
        <v>0</v>
      </c>
      <c r="J294" s="84">
        <f t="shared" si="66"/>
        <v>0</v>
      </c>
      <c r="K294" s="84">
        <f t="shared" si="66"/>
        <v>0</v>
      </c>
      <c r="L294" s="84">
        <f t="shared" si="66"/>
        <v>0</v>
      </c>
      <c r="M294" s="84">
        <f t="shared" si="66"/>
        <v>0</v>
      </c>
      <c r="N294" s="84">
        <f t="shared" si="66"/>
        <v>0</v>
      </c>
      <c r="O294" s="84">
        <f t="shared" si="66"/>
        <v>0</v>
      </c>
      <c r="P294" s="84">
        <f t="shared" si="66"/>
        <v>0</v>
      </c>
      <c r="Q294" s="84">
        <f t="shared" si="66"/>
        <v>0</v>
      </c>
      <c r="R294" s="84">
        <f t="shared" si="66"/>
        <v>0</v>
      </c>
      <c r="S294" s="84">
        <f t="shared" si="66"/>
        <v>0</v>
      </c>
      <c r="T294" s="84">
        <f t="shared" si="66"/>
        <v>0</v>
      </c>
      <c r="U294" s="84">
        <f t="shared" si="66"/>
        <v>0</v>
      </c>
      <c r="V294" s="84">
        <f t="shared" si="66"/>
        <v>0</v>
      </c>
      <c r="W294" s="84">
        <f t="shared" si="66"/>
        <v>0</v>
      </c>
      <c r="X294" s="84">
        <f t="shared" si="66"/>
        <v>0</v>
      </c>
      <c r="Y294" s="84">
        <f t="shared" si="66"/>
        <v>0</v>
      </c>
      <c r="Z294" s="84">
        <f t="shared" si="66"/>
        <v>0</v>
      </c>
      <c r="AA294" s="84">
        <f t="shared" si="66"/>
        <v>0</v>
      </c>
      <c r="AB294" s="84">
        <f t="shared" si="66"/>
        <v>0</v>
      </c>
      <c r="AC294" s="84">
        <f t="shared" si="66"/>
        <v>0</v>
      </c>
      <c r="AD294" s="84">
        <f t="shared" si="66"/>
        <v>0</v>
      </c>
      <c r="AE294" s="84">
        <f t="shared" si="66"/>
        <v>0</v>
      </c>
      <c r="AF294" s="84">
        <f t="shared" si="66"/>
        <v>0</v>
      </c>
      <c r="AG294" s="84">
        <f t="shared" si="66"/>
        <v>0</v>
      </c>
      <c r="AH294" s="84">
        <f t="shared" si="66"/>
        <v>0</v>
      </c>
      <c r="AI294" s="84">
        <f t="shared" si="66"/>
        <v>0</v>
      </c>
      <c r="AJ294" s="84">
        <f t="shared" si="66"/>
        <v>0</v>
      </c>
      <c r="AK294" s="84">
        <f t="shared" si="66"/>
        <v>0</v>
      </c>
      <c r="AL294" s="84">
        <f t="shared" si="66"/>
        <v>0</v>
      </c>
      <c r="AM294" s="84">
        <f t="shared" si="66"/>
        <v>0</v>
      </c>
      <c r="AN294" s="84">
        <f t="shared" si="66"/>
        <v>0</v>
      </c>
      <c r="AO294" s="84">
        <f t="shared" si="66"/>
        <v>0</v>
      </c>
      <c r="AP294" s="84">
        <f t="shared" si="66"/>
        <v>0</v>
      </c>
      <c r="AQ294" s="84">
        <f t="shared" si="61"/>
        <v>0</v>
      </c>
      <c r="AR294" s="84">
        <f t="shared" si="66"/>
        <v>0</v>
      </c>
      <c r="AS294" s="5"/>
      <c r="AT294" s="84">
        <f t="shared" si="62"/>
        <v>0</v>
      </c>
      <c r="AU294" s="84">
        <f t="shared" si="62"/>
        <v>0</v>
      </c>
      <c r="AV294" s="84">
        <f t="shared" si="62"/>
        <v>0</v>
      </c>
      <c r="AW294" s="84">
        <f t="shared" si="62"/>
        <v>0</v>
      </c>
      <c r="AX294" s="84">
        <f t="shared" si="62"/>
        <v>0</v>
      </c>
      <c r="AY294" s="84">
        <f t="shared" si="62"/>
        <v>0</v>
      </c>
      <c r="AZ294" s="84">
        <f t="shared" si="62"/>
        <v>0</v>
      </c>
      <c r="BA294" s="84">
        <f t="shared" si="62"/>
        <v>0</v>
      </c>
      <c r="BB294" s="84">
        <f t="shared" si="62"/>
        <v>0</v>
      </c>
      <c r="BC294" s="84">
        <f t="shared" si="62"/>
        <v>0</v>
      </c>
      <c r="BD294" s="5"/>
      <c r="BE294" s="5"/>
      <c r="BF294" s="5"/>
      <c r="BG294" s="5"/>
      <c r="BH294" s="5"/>
      <c r="BI294" s="5"/>
      <c r="BJ294" s="5"/>
    </row>
    <row r="295" spans="2:62" hidden="1">
      <c r="B295">
        <f t="shared" si="63"/>
        <v>240</v>
      </c>
      <c r="C295" t="str">
        <f t="shared" si="63"/>
        <v>ADOBAT</v>
      </c>
      <c r="D295" t="str">
        <f t="shared" si="63"/>
        <v>Aplicació potassi</v>
      </c>
      <c r="E295" s="82">
        <f t="shared" si="63"/>
        <v>2500</v>
      </c>
      <c r="F295" s="84">
        <f t="shared" si="66"/>
        <v>0</v>
      </c>
      <c r="G295" s="84">
        <f t="shared" si="66"/>
        <v>0</v>
      </c>
      <c r="H295" s="84">
        <f t="shared" si="66"/>
        <v>0</v>
      </c>
      <c r="I295" s="84">
        <f t="shared" si="66"/>
        <v>0</v>
      </c>
      <c r="J295" s="84">
        <f t="shared" si="66"/>
        <v>0</v>
      </c>
      <c r="K295" s="84">
        <f t="shared" si="66"/>
        <v>0</v>
      </c>
      <c r="L295" s="84">
        <f t="shared" si="66"/>
        <v>0</v>
      </c>
      <c r="M295" s="84">
        <f t="shared" si="66"/>
        <v>0</v>
      </c>
      <c r="N295" s="84">
        <f t="shared" si="66"/>
        <v>0</v>
      </c>
      <c r="O295" s="84">
        <f t="shared" si="66"/>
        <v>0</v>
      </c>
      <c r="P295" s="84">
        <f t="shared" si="66"/>
        <v>0</v>
      </c>
      <c r="Q295" s="84">
        <f t="shared" si="66"/>
        <v>0</v>
      </c>
      <c r="R295" s="84">
        <f t="shared" si="66"/>
        <v>0</v>
      </c>
      <c r="S295" s="84">
        <f t="shared" si="66"/>
        <v>0</v>
      </c>
      <c r="T295" s="84">
        <f t="shared" si="66"/>
        <v>0</v>
      </c>
      <c r="U295" s="84">
        <f t="shared" si="66"/>
        <v>0</v>
      </c>
      <c r="V295" s="84">
        <f t="shared" si="66"/>
        <v>0</v>
      </c>
      <c r="W295" s="84">
        <f t="shared" si="66"/>
        <v>0</v>
      </c>
      <c r="X295" s="84">
        <f t="shared" si="66"/>
        <v>0</v>
      </c>
      <c r="Y295" s="84">
        <f t="shared" si="66"/>
        <v>0</v>
      </c>
      <c r="Z295" s="84">
        <f t="shared" si="66"/>
        <v>0</v>
      </c>
      <c r="AA295" s="84">
        <f t="shared" si="66"/>
        <v>0</v>
      </c>
      <c r="AB295" s="84">
        <f t="shared" si="66"/>
        <v>0</v>
      </c>
      <c r="AC295" s="84">
        <f t="shared" si="66"/>
        <v>0</v>
      </c>
      <c r="AD295" s="84">
        <f t="shared" si="66"/>
        <v>0</v>
      </c>
      <c r="AE295" s="84">
        <f t="shared" si="66"/>
        <v>0</v>
      </c>
      <c r="AF295" s="84">
        <f t="shared" si="66"/>
        <v>0</v>
      </c>
      <c r="AG295" s="84">
        <f t="shared" si="66"/>
        <v>0</v>
      </c>
      <c r="AH295" s="84">
        <f t="shared" si="66"/>
        <v>0</v>
      </c>
      <c r="AI295" s="84">
        <f t="shared" si="66"/>
        <v>0</v>
      </c>
      <c r="AJ295" s="84">
        <f t="shared" si="66"/>
        <v>0</v>
      </c>
      <c r="AK295" s="84">
        <f t="shared" si="66"/>
        <v>0</v>
      </c>
      <c r="AL295" s="84">
        <f t="shared" si="66"/>
        <v>0</v>
      </c>
      <c r="AM295" s="84">
        <f t="shared" si="66"/>
        <v>0</v>
      </c>
      <c r="AN295" s="84">
        <f t="shared" si="66"/>
        <v>0</v>
      </c>
      <c r="AO295" s="84">
        <f t="shared" si="66"/>
        <v>0</v>
      </c>
      <c r="AP295" s="84">
        <f t="shared" si="66"/>
        <v>0</v>
      </c>
      <c r="AQ295" s="84">
        <f t="shared" si="61"/>
        <v>0</v>
      </c>
      <c r="AR295" s="84">
        <f t="shared" si="66"/>
        <v>0</v>
      </c>
      <c r="AS295" s="5"/>
      <c r="AT295" s="84">
        <f t="shared" si="62"/>
        <v>0</v>
      </c>
      <c r="AU295" s="84">
        <f t="shared" si="62"/>
        <v>0</v>
      </c>
      <c r="AV295" s="84">
        <f t="shared" si="62"/>
        <v>0</v>
      </c>
      <c r="AW295" s="84">
        <f t="shared" si="62"/>
        <v>0</v>
      </c>
      <c r="AX295" s="84">
        <f t="shared" si="62"/>
        <v>0</v>
      </c>
      <c r="AY295" s="84">
        <f t="shared" si="62"/>
        <v>0</v>
      </c>
      <c r="AZ295" s="84">
        <f t="shared" si="62"/>
        <v>0</v>
      </c>
      <c r="BA295" s="84">
        <f t="shared" si="62"/>
        <v>0</v>
      </c>
      <c r="BB295" s="84">
        <f t="shared" si="62"/>
        <v>0</v>
      </c>
      <c r="BC295" s="84">
        <f t="shared" si="62"/>
        <v>0</v>
      </c>
      <c r="BD295" s="5"/>
      <c r="BE295" s="5"/>
      <c r="BF295" s="5"/>
      <c r="BG295" s="5"/>
      <c r="BH295" s="5"/>
      <c r="BI295" s="5"/>
      <c r="BJ295" s="5"/>
    </row>
    <row r="296" spans="2:62" hidden="1">
      <c r="B296">
        <f t="shared" si="63"/>
        <v>310</v>
      </c>
      <c r="C296" t="str">
        <f t="shared" si="63"/>
        <v>PLANTACIÓ</v>
      </c>
      <c r="D296" t="str">
        <f t="shared" si="63"/>
        <v>Solcar</v>
      </c>
      <c r="E296" s="82">
        <f t="shared" si="63"/>
        <v>2500</v>
      </c>
      <c r="F296" s="84">
        <f t="shared" si="66"/>
        <v>0</v>
      </c>
      <c r="G296" s="84">
        <f t="shared" si="66"/>
        <v>0</v>
      </c>
      <c r="H296" s="84">
        <f t="shared" si="66"/>
        <v>0</v>
      </c>
      <c r="I296" s="84">
        <f t="shared" si="66"/>
        <v>0</v>
      </c>
      <c r="J296" s="84">
        <f t="shared" si="66"/>
        <v>0</v>
      </c>
      <c r="K296" s="84">
        <f t="shared" si="66"/>
        <v>0</v>
      </c>
      <c r="L296" s="84">
        <f t="shared" si="66"/>
        <v>0</v>
      </c>
      <c r="M296" s="84">
        <f t="shared" si="66"/>
        <v>0</v>
      </c>
      <c r="N296" s="84">
        <f t="shared" si="66"/>
        <v>0</v>
      </c>
      <c r="O296" s="84">
        <f t="shared" si="66"/>
        <v>0</v>
      </c>
      <c r="P296" s="84">
        <f t="shared" si="66"/>
        <v>0</v>
      </c>
      <c r="Q296" s="84">
        <f t="shared" si="66"/>
        <v>0</v>
      </c>
      <c r="R296" s="84">
        <f t="shared" si="66"/>
        <v>0</v>
      </c>
      <c r="S296" s="84">
        <f t="shared" si="66"/>
        <v>0</v>
      </c>
      <c r="T296" s="84">
        <f t="shared" si="66"/>
        <v>0</v>
      </c>
      <c r="U296" s="84">
        <f t="shared" si="66"/>
        <v>0</v>
      </c>
      <c r="V296" s="84">
        <f t="shared" si="66"/>
        <v>0</v>
      </c>
      <c r="W296" s="84">
        <f t="shared" si="66"/>
        <v>0</v>
      </c>
      <c r="X296" s="84">
        <f t="shared" si="66"/>
        <v>0</v>
      </c>
      <c r="Y296" s="84">
        <f t="shared" si="66"/>
        <v>0</v>
      </c>
      <c r="Z296" s="84">
        <f t="shared" si="66"/>
        <v>0</v>
      </c>
      <c r="AA296" s="84">
        <f t="shared" si="66"/>
        <v>0</v>
      </c>
      <c r="AB296" s="84">
        <f t="shared" si="66"/>
        <v>0</v>
      </c>
      <c r="AC296" s="84">
        <f t="shared" si="66"/>
        <v>0</v>
      </c>
      <c r="AD296" s="84">
        <f t="shared" si="66"/>
        <v>0</v>
      </c>
      <c r="AE296" s="84">
        <f t="shared" si="66"/>
        <v>0</v>
      </c>
      <c r="AF296" s="84">
        <f t="shared" si="66"/>
        <v>0</v>
      </c>
      <c r="AG296" s="84">
        <f t="shared" si="66"/>
        <v>0</v>
      </c>
      <c r="AH296" s="84">
        <f t="shared" si="66"/>
        <v>0</v>
      </c>
      <c r="AI296" s="84">
        <f t="shared" si="66"/>
        <v>0</v>
      </c>
      <c r="AJ296" s="84">
        <f t="shared" si="66"/>
        <v>0</v>
      </c>
      <c r="AK296" s="84">
        <f t="shared" si="66"/>
        <v>0</v>
      </c>
      <c r="AL296" s="84">
        <f t="shared" si="66"/>
        <v>0</v>
      </c>
      <c r="AM296" s="84">
        <f t="shared" si="66"/>
        <v>0</v>
      </c>
      <c r="AN296" s="84">
        <f t="shared" si="66"/>
        <v>0</v>
      </c>
      <c r="AO296" s="84">
        <f t="shared" si="66"/>
        <v>0</v>
      </c>
      <c r="AP296" s="84">
        <f t="shared" si="66"/>
        <v>0</v>
      </c>
      <c r="AQ296" s="84">
        <f t="shared" si="61"/>
        <v>0</v>
      </c>
      <c r="AR296" s="84">
        <f t="shared" si="66"/>
        <v>0</v>
      </c>
      <c r="AS296" s="5"/>
      <c r="AT296" s="84">
        <f t="shared" si="62"/>
        <v>0</v>
      </c>
      <c r="AU296" s="84">
        <f t="shared" si="62"/>
        <v>0</v>
      </c>
      <c r="AV296" s="84">
        <f t="shared" si="62"/>
        <v>0</v>
      </c>
      <c r="AW296" s="84">
        <f t="shared" si="62"/>
        <v>0</v>
      </c>
      <c r="AX296" s="84">
        <f t="shared" si="62"/>
        <v>0</v>
      </c>
      <c r="AY296" s="84">
        <f t="shared" si="62"/>
        <v>0</v>
      </c>
      <c r="AZ296" s="84">
        <f t="shared" si="62"/>
        <v>0</v>
      </c>
      <c r="BA296" s="84">
        <f t="shared" si="62"/>
        <v>0</v>
      </c>
      <c r="BB296" s="84">
        <f t="shared" si="62"/>
        <v>0</v>
      </c>
      <c r="BC296" s="84">
        <f t="shared" si="62"/>
        <v>0</v>
      </c>
      <c r="BD296" s="5"/>
      <c r="BE296" s="5"/>
      <c r="BF296" s="5"/>
      <c r="BG296" s="5"/>
      <c r="BH296" s="5"/>
      <c r="BI296" s="5"/>
      <c r="BJ296" s="5"/>
    </row>
    <row r="297" spans="2:62" hidden="1">
      <c r="B297">
        <f t="shared" si="63"/>
        <v>320</v>
      </c>
      <c r="C297" t="str">
        <f t="shared" si="63"/>
        <v>PLANTACIÓ</v>
      </c>
      <c r="D297" t="str">
        <f t="shared" si="63"/>
        <v>Marcat</v>
      </c>
      <c r="E297" s="82">
        <f t="shared" si="63"/>
        <v>2500</v>
      </c>
      <c r="F297" s="84">
        <f t="shared" si="66"/>
        <v>0</v>
      </c>
      <c r="G297" s="84">
        <f t="shared" si="66"/>
        <v>0</v>
      </c>
      <c r="H297" s="84">
        <f t="shared" si="66"/>
        <v>0</v>
      </c>
      <c r="I297" s="84">
        <f t="shared" si="66"/>
        <v>0</v>
      </c>
      <c r="J297" s="84">
        <f t="shared" si="66"/>
        <v>0</v>
      </c>
      <c r="K297" s="84">
        <f t="shared" si="66"/>
        <v>0</v>
      </c>
      <c r="L297" s="84">
        <f t="shared" si="66"/>
        <v>0</v>
      </c>
      <c r="M297" s="84">
        <f t="shared" si="66"/>
        <v>0</v>
      </c>
      <c r="N297" s="84">
        <f t="shared" si="66"/>
        <v>0</v>
      </c>
      <c r="O297" s="84">
        <f t="shared" si="66"/>
        <v>0</v>
      </c>
      <c r="P297" s="84">
        <f t="shared" si="66"/>
        <v>0</v>
      </c>
      <c r="Q297" s="84">
        <f t="shared" si="66"/>
        <v>0</v>
      </c>
      <c r="R297" s="84">
        <f t="shared" si="66"/>
        <v>0</v>
      </c>
      <c r="S297" s="84">
        <f t="shared" si="66"/>
        <v>0</v>
      </c>
      <c r="T297" s="84">
        <f t="shared" si="66"/>
        <v>0</v>
      </c>
      <c r="U297" s="84">
        <f t="shared" si="66"/>
        <v>0</v>
      </c>
      <c r="V297" s="84">
        <f t="shared" si="66"/>
        <v>0</v>
      </c>
      <c r="W297" s="84">
        <f t="shared" si="66"/>
        <v>0</v>
      </c>
      <c r="X297" s="84">
        <f t="shared" si="66"/>
        <v>0</v>
      </c>
      <c r="Y297" s="84">
        <f t="shared" si="66"/>
        <v>0</v>
      </c>
      <c r="Z297" s="84">
        <f t="shared" si="66"/>
        <v>0</v>
      </c>
      <c r="AA297" s="84">
        <f t="shared" si="66"/>
        <v>0</v>
      </c>
      <c r="AB297" s="84">
        <f t="shared" si="66"/>
        <v>0</v>
      </c>
      <c r="AC297" s="84">
        <f t="shared" si="66"/>
        <v>0</v>
      </c>
      <c r="AD297" s="84">
        <f t="shared" si="66"/>
        <v>0</v>
      </c>
      <c r="AE297" s="84">
        <f t="shared" si="66"/>
        <v>0</v>
      </c>
      <c r="AF297" s="84">
        <f t="shared" si="66"/>
        <v>0</v>
      </c>
      <c r="AG297" s="84">
        <f t="shared" si="66"/>
        <v>0</v>
      </c>
      <c r="AH297" s="84">
        <f t="shared" si="66"/>
        <v>0</v>
      </c>
      <c r="AI297" s="84">
        <f t="shared" si="66"/>
        <v>0</v>
      </c>
      <c r="AJ297" s="84">
        <f t="shared" si="66"/>
        <v>0</v>
      </c>
      <c r="AK297" s="84">
        <f t="shared" si="66"/>
        <v>0</v>
      </c>
      <c r="AL297" s="84">
        <f t="shared" si="66"/>
        <v>0</v>
      </c>
      <c r="AM297" s="84">
        <f t="shared" si="66"/>
        <v>0</v>
      </c>
      <c r="AN297" s="84">
        <f t="shared" si="66"/>
        <v>0</v>
      </c>
      <c r="AO297" s="84">
        <f t="shared" si="66"/>
        <v>0</v>
      </c>
      <c r="AP297" s="84">
        <f t="shared" si="66"/>
        <v>0</v>
      </c>
      <c r="AQ297" s="84">
        <f t="shared" si="61"/>
        <v>0</v>
      </c>
      <c r="AR297" s="84">
        <f t="shared" si="66"/>
        <v>0</v>
      </c>
      <c r="AS297" s="5"/>
      <c r="AT297" s="84">
        <f t="shared" si="62"/>
        <v>0</v>
      </c>
      <c r="AU297" s="84">
        <f t="shared" si="62"/>
        <v>0</v>
      </c>
      <c r="AV297" s="84">
        <f t="shared" si="62"/>
        <v>0</v>
      </c>
      <c r="AW297" s="84">
        <f t="shared" si="62"/>
        <v>0</v>
      </c>
      <c r="AX297" s="84">
        <f t="shared" si="62"/>
        <v>0</v>
      </c>
      <c r="AY297" s="84">
        <f t="shared" si="62"/>
        <v>0</v>
      </c>
      <c r="AZ297" s="84">
        <f t="shared" si="62"/>
        <v>0</v>
      </c>
      <c r="BA297" s="84">
        <f t="shared" si="62"/>
        <v>0</v>
      </c>
      <c r="BB297" s="84">
        <f t="shared" si="62"/>
        <v>0</v>
      </c>
      <c r="BC297" s="84">
        <f t="shared" si="62"/>
        <v>0</v>
      </c>
      <c r="BD297" s="5"/>
      <c r="BE297" s="5"/>
      <c r="BF297" s="5"/>
      <c r="BG297" s="5"/>
      <c r="BH297" s="5"/>
      <c r="BI297" s="5"/>
      <c r="BJ297" s="5"/>
    </row>
    <row r="298" spans="2:62" hidden="1">
      <c r="B298">
        <f t="shared" si="63"/>
        <v>330</v>
      </c>
      <c r="C298" t="str">
        <f t="shared" si="63"/>
        <v>PLANTACIÓ</v>
      </c>
      <c r="D298" t="str">
        <f t="shared" si="63"/>
        <v>Plantació manual col o bròcoli</v>
      </c>
      <c r="E298" s="82">
        <f t="shared" si="63"/>
        <v>2500</v>
      </c>
      <c r="F298" s="84">
        <f t="shared" si="66"/>
        <v>0</v>
      </c>
      <c r="G298" s="84">
        <f t="shared" si="66"/>
        <v>0</v>
      </c>
      <c r="H298" s="84">
        <f t="shared" si="66"/>
        <v>0</v>
      </c>
      <c r="I298" s="84">
        <f t="shared" si="66"/>
        <v>0</v>
      </c>
      <c r="J298" s="84">
        <f t="shared" si="66"/>
        <v>0</v>
      </c>
      <c r="K298" s="84">
        <f t="shared" si="66"/>
        <v>0</v>
      </c>
      <c r="L298" s="84">
        <f t="shared" si="66"/>
        <v>0</v>
      </c>
      <c r="M298" s="84">
        <f t="shared" si="66"/>
        <v>0</v>
      </c>
      <c r="N298" s="84">
        <f t="shared" si="66"/>
        <v>0</v>
      </c>
      <c r="O298" s="84">
        <f t="shared" si="66"/>
        <v>0</v>
      </c>
      <c r="P298" s="84">
        <f t="shared" si="66"/>
        <v>0</v>
      </c>
      <c r="Q298" s="84">
        <f t="shared" si="66"/>
        <v>0</v>
      </c>
      <c r="R298" s="84">
        <f t="shared" si="66"/>
        <v>0</v>
      </c>
      <c r="S298" s="84">
        <f t="shared" si="66"/>
        <v>0</v>
      </c>
      <c r="T298" s="84">
        <f t="shared" si="66"/>
        <v>0</v>
      </c>
      <c r="U298" s="84">
        <f t="shared" si="66"/>
        <v>0</v>
      </c>
      <c r="V298" s="84">
        <f t="shared" si="66"/>
        <v>0</v>
      </c>
      <c r="W298" s="84">
        <f t="shared" si="66"/>
        <v>0</v>
      </c>
      <c r="X298" s="84">
        <f t="shared" si="66"/>
        <v>0</v>
      </c>
      <c r="Y298" s="84">
        <f t="shared" si="66"/>
        <v>0</v>
      </c>
      <c r="Z298" s="84">
        <f t="shared" si="66"/>
        <v>0</v>
      </c>
      <c r="AA298" s="84">
        <f t="shared" si="66"/>
        <v>0</v>
      </c>
      <c r="AB298" s="84">
        <f t="shared" si="66"/>
        <v>0</v>
      </c>
      <c r="AC298" s="84">
        <f t="shared" si="66"/>
        <v>0</v>
      </c>
      <c r="AD298" s="84">
        <f t="shared" si="66"/>
        <v>0</v>
      </c>
      <c r="AE298" s="84">
        <f t="shared" si="66"/>
        <v>0</v>
      </c>
      <c r="AF298" s="84">
        <f t="shared" si="66"/>
        <v>0</v>
      </c>
      <c r="AG298" s="84">
        <f t="shared" si="66"/>
        <v>0</v>
      </c>
      <c r="AH298" s="84">
        <f t="shared" si="66"/>
        <v>0</v>
      </c>
      <c r="AI298" s="84">
        <f t="shared" si="66"/>
        <v>0</v>
      </c>
      <c r="AJ298" s="84">
        <f t="shared" si="66"/>
        <v>0</v>
      </c>
      <c r="AK298" s="84">
        <f t="shared" si="66"/>
        <v>0</v>
      </c>
      <c r="AL298" s="84">
        <f t="shared" si="66"/>
        <v>0</v>
      </c>
      <c r="AM298" s="84">
        <f t="shared" si="66"/>
        <v>0</v>
      </c>
      <c r="AN298" s="84">
        <f t="shared" si="66"/>
        <v>0</v>
      </c>
      <c r="AO298" s="84">
        <f t="shared" si="66"/>
        <v>0</v>
      </c>
      <c r="AP298" s="84">
        <f t="shared" si="66"/>
        <v>0</v>
      </c>
      <c r="AQ298" s="84">
        <f t="shared" si="61"/>
        <v>0</v>
      </c>
      <c r="AR298" s="84">
        <f t="shared" si="66"/>
        <v>0</v>
      </c>
      <c r="AS298" s="5"/>
      <c r="AT298" s="84">
        <f t="shared" si="62"/>
        <v>0</v>
      </c>
      <c r="AU298" s="84">
        <f t="shared" si="62"/>
        <v>0</v>
      </c>
      <c r="AV298" s="84">
        <f t="shared" si="62"/>
        <v>0</v>
      </c>
      <c r="AW298" s="84">
        <f t="shared" si="62"/>
        <v>0</v>
      </c>
      <c r="AX298" s="84">
        <f t="shared" si="62"/>
        <v>0</v>
      </c>
      <c r="AY298" s="84">
        <f t="shared" si="62"/>
        <v>0</v>
      </c>
      <c r="AZ298" s="84">
        <f t="shared" si="62"/>
        <v>0</v>
      </c>
      <c r="BA298" s="84">
        <f t="shared" si="62"/>
        <v>0</v>
      </c>
      <c r="BB298" s="84">
        <f t="shared" si="62"/>
        <v>0</v>
      </c>
      <c r="BC298" s="84">
        <f t="shared" si="62"/>
        <v>0</v>
      </c>
      <c r="BD298" s="5"/>
      <c r="BE298" s="5"/>
      <c r="BF298" s="5"/>
      <c r="BG298" s="5"/>
      <c r="BH298" s="5"/>
      <c r="BI298" s="5"/>
      <c r="BJ298" s="5"/>
    </row>
    <row r="299" spans="2:62" hidden="1">
      <c r="B299">
        <f t="shared" si="63"/>
        <v>340</v>
      </c>
      <c r="C299" t="str">
        <f t="shared" si="63"/>
        <v>PLANTACIÓ</v>
      </c>
      <c r="D299" t="str">
        <f t="shared" si="63"/>
        <v>Plantació manual calçots</v>
      </c>
      <c r="E299" s="82">
        <f t="shared" si="63"/>
        <v>2500</v>
      </c>
      <c r="F299" s="84">
        <f t="shared" si="66"/>
        <v>0</v>
      </c>
      <c r="G299" s="84">
        <f t="shared" si="66"/>
        <v>0</v>
      </c>
      <c r="H299" s="84">
        <f t="shared" si="66"/>
        <v>0</v>
      </c>
      <c r="I299" s="84">
        <f t="shared" si="66"/>
        <v>0</v>
      </c>
      <c r="J299" s="84">
        <f t="shared" si="66"/>
        <v>0</v>
      </c>
      <c r="K299" s="84">
        <f t="shared" si="66"/>
        <v>0</v>
      </c>
      <c r="L299" s="84">
        <f t="shared" si="66"/>
        <v>0</v>
      </c>
      <c r="M299" s="84">
        <f t="shared" si="66"/>
        <v>0</v>
      </c>
      <c r="N299" s="84">
        <f t="shared" si="66"/>
        <v>0</v>
      </c>
      <c r="O299" s="84">
        <f t="shared" si="66"/>
        <v>0</v>
      </c>
      <c r="P299" s="84">
        <f t="shared" si="66"/>
        <v>0</v>
      </c>
      <c r="Q299" s="84">
        <f t="shared" si="66"/>
        <v>0</v>
      </c>
      <c r="R299" s="84">
        <f t="shared" si="66"/>
        <v>0</v>
      </c>
      <c r="S299" s="84">
        <f t="shared" si="66"/>
        <v>0</v>
      </c>
      <c r="T299" s="84">
        <f t="shared" si="66"/>
        <v>0</v>
      </c>
      <c r="U299" s="84">
        <f t="shared" si="66"/>
        <v>0</v>
      </c>
      <c r="V299" s="84">
        <f t="shared" si="66"/>
        <v>0</v>
      </c>
      <c r="W299" s="84">
        <f t="shared" si="66"/>
        <v>0</v>
      </c>
      <c r="X299" s="84">
        <f t="shared" si="66"/>
        <v>0</v>
      </c>
      <c r="Y299" s="84">
        <f t="shared" si="66"/>
        <v>0</v>
      </c>
      <c r="Z299" s="84">
        <f t="shared" si="66"/>
        <v>0</v>
      </c>
      <c r="AA299" s="84">
        <f t="shared" si="66"/>
        <v>0</v>
      </c>
      <c r="AB299" s="84">
        <f t="shared" si="66"/>
        <v>0</v>
      </c>
      <c r="AC299" s="84">
        <f t="shared" si="66"/>
        <v>0</v>
      </c>
      <c r="AD299" s="84">
        <f t="shared" si="66"/>
        <v>0</v>
      </c>
      <c r="AE299" s="84">
        <f t="shared" si="66"/>
        <v>0</v>
      </c>
      <c r="AF299" s="84">
        <f t="shared" si="66"/>
        <v>0</v>
      </c>
      <c r="AG299" s="84">
        <f t="shared" si="66"/>
        <v>0</v>
      </c>
      <c r="AH299" s="84">
        <f t="shared" si="66"/>
        <v>0</v>
      </c>
      <c r="AI299" s="84">
        <f t="shared" si="66"/>
        <v>0</v>
      </c>
      <c r="AJ299" s="84">
        <f t="shared" si="66"/>
        <v>0</v>
      </c>
      <c r="AK299" s="84">
        <f t="shared" si="66"/>
        <v>0</v>
      </c>
      <c r="AL299" s="84">
        <f t="shared" si="66"/>
        <v>0</v>
      </c>
      <c r="AM299" s="84">
        <f t="shared" si="66"/>
        <v>0</v>
      </c>
      <c r="AN299" s="84">
        <f t="shared" si="66"/>
        <v>0</v>
      </c>
      <c r="AO299" s="84">
        <f t="shared" si="66"/>
        <v>0</v>
      </c>
      <c r="AP299" s="84">
        <f t="shared" si="66"/>
        <v>0</v>
      </c>
      <c r="AQ299" s="84">
        <f t="shared" si="61"/>
        <v>0</v>
      </c>
      <c r="AR299" s="84">
        <f t="shared" si="66"/>
        <v>0</v>
      </c>
      <c r="AS299" s="5"/>
      <c r="AT299" s="84">
        <f t="shared" si="62"/>
        <v>0</v>
      </c>
      <c r="AU299" s="84">
        <f t="shared" si="62"/>
        <v>0</v>
      </c>
      <c r="AV299" s="84">
        <f t="shared" si="62"/>
        <v>0</v>
      </c>
      <c r="AW299" s="84">
        <f t="shared" si="62"/>
        <v>0</v>
      </c>
      <c r="AX299" s="84">
        <f t="shared" si="62"/>
        <v>0</v>
      </c>
      <c r="AY299" s="84">
        <f t="shared" si="62"/>
        <v>0</v>
      </c>
      <c r="AZ299" s="84">
        <f t="shared" si="62"/>
        <v>0</v>
      </c>
      <c r="BA299" s="84">
        <f t="shared" si="62"/>
        <v>0</v>
      </c>
      <c r="BB299" s="84">
        <f t="shared" si="62"/>
        <v>0</v>
      </c>
      <c r="BC299" s="84">
        <f t="shared" si="62"/>
        <v>0</v>
      </c>
      <c r="BD299" s="5"/>
      <c r="BE299" s="5"/>
      <c r="BF299" s="5"/>
      <c r="BG299" s="5"/>
      <c r="BH299" s="5"/>
      <c r="BI299" s="5"/>
      <c r="BJ299" s="5"/>
    </row>
    <row r="300" spans="2:62" hidden="1">
      <c r="B300">
        <f t="shared" si="63"/>
        <v>350</v>
      </c>
      <c r="C300" t="str">
        <f t="shared" si="63"/>
        <v>PLANTACIÓ</v>
      </c>
      <c r="D300" t="str">
        <f t="shared" si="63"/>
        <v>Plantació manual enciam</v>
      </c>
      <c r="E300" s="82">
        <f t="shared" si="63"/>
        <v>2500</v>
      </c>
      <c r="F300" s="84">
        <f t="shared" si="66"/>
        <v>0</v>
      </c>
      <c r="G300" s="84">
        <f t="shared" si="66"/>
        <v>0</v>
      </c>
      <c r="H300" s="84">
        <f t="shared" si="66"/>
        <v>0</v>
      </c>
      <c r="I300" s="84">
        <f t="shared" si="66"/>
        <v>0</v>
      </c>
      <c r="J300" s="84">
        <f t="shared" si="66"/>
        <v>0</v>
      </c>
      <c r="K300" s="84">
        <f t="shared" si="66"/>
        <v>0</v>
      </c>
      <c r="L300" s="84">
        <f t="shared" si="66"/>
        <v>0</v>
      </c>
      <c r="M300" s="84">
        <f t="shared" si="66"/>
        <v>0</v>
      </c>
      <c r="N300" s="84">
        <f t="shared" si="66"/>
        <v>0</v>
      </c>
      <c r="O300" s="84">
        <f t="shared" si="66"/>
        <v>0</v>
      </c>
      <c r="P300" s="84">
        <f t="shared" si="66"/>
        <v>0</v>
      </c>
      <c r="Q300" s="84">
        <f t="shared" si="66"/>
        <v>0</v>
      </c>
      <c r="R300" s="84">
        <f t="shared" si="66"/>
        <v>0</v>
      </c>
      <c r="S300" s="84">
        <f t="shared" si="66"/>
        <v>0</v>
      </c>
      <c r="T300" s="84">
        <f t="shared" si="66"/>
        <v>0</v>
      </c>
      <c r="U300" s="84">
        <f t="shared" si="66"/>
        <v>0</v>
      </c>
      <c r="V300" s="84">
        <f t="shared" si="66"/>
        <v>0</v>
      </c>
      <c r="W300" s="84">
        <f t="shared" si="66"/>
        <v>0</v>
      </c>
      <c r="X300" s="84">
        <f t="shared" si="66"/>
        <v>0</v>
      </c>
      <c r="Y300" s="84">
        <f t="shared" si="66"/>
        <v>0</v>
      </c>
      <c r="Z300" s="84">
        <f t="shared" si="66"/>
        <v>0</v>
      </c>
      <c r="AA300" s="84">
        <f t="shared" si="66"/>
        <v>0</v>
      </c>
      <c r="AB300" s="84">
        <f t="shared" si="66"/>
        <v>0</v>
      </c>
      <c r="AC300" s="84">
        <f t="shared" si="66"/>
        <v>0</v>
      </c>
      <c r="AD300" s="84">
        <f t="shared" si="66"/>
        <v>0</v>
      </c>
      <c r="AE300" s="84">
        <f t="shared" si="66"/>
        <v>0</v>
      </c>
      <c r="AF300" s="84">
        <f t="shared" si="66"/>
        <v>0</v>
      </c>
      <c r="AG300" s="84">
        <f t="shared" ref="AG300:AR300" si="67">+AG65*$E$4/$E300</f>
        <v>0</v>
      </c>
      <c r="AH300" s="84">
        <f t="shared" si="67"/>
        <v>0</v>
      </c>
      <c r="AI300" s="84">
        <f t="shared" si="67"/>
        <v>0</v>
      </c>
      <c r="AJ300" s="84">
        <f t="shared" si="67"/>
        <v>0</v>
      </c>
      <c r="AK300" s="84">
        <f t="shared" si="67"/>
        <v>0</v>
      </c>
      <c r="AL300" s="84">
        <f t="shared" si="67"/>
        <v>0</v>
      </c>
      <c r="AM300" s="84">
        <f t="shared" si="67"/>
        <v>0</v>
      </c>
      <c r="AN300" s="84">
        <f t="shared" si="67"/>
        <v>0</v>
      </c>
      <c r="AO300" s="84">
        <f t="shared" si="67"/>
        <v>0</v>
      </c>
      <c r="AP300" s="84">
        <f t="shared" si="67"/>
        <v>0</v>
      </c>
      <c r="AQ300" s="84">
        <f t="shared" si="61"/>
        <v>0</v>
      </c>
      <c r="AR300" s="84">
        <f t="shared" si="67"/>
        <v>0</v>
      </c>
      <c r="AS300" s="5"/>
      <c r="AT300" s="84">
        <f t="shared" si="62"/>
        <v>0</v>
      </c>
      <c r="AU300" s="84">
        <f t="shared" si="62"/>
        <v>0</v>
      </c>
      <c r="AV300" s="84">
        <f t="shared" si="62"/>
        <v>0</v>
      </c>
      <c r="AW300" s="84">
        <f t="shared" si="62"/>
        <v>0</v>
      </c>
      <c r="AX300" s="84">
        <f t="shared" si="62"/>
        <v>0</v>
      </c>
      <c r="AY300" s="84">
        <f t="shared" si="62"/>
        <v>0</v>
      </c>
      <c r="AZ300" s="84">
        <f t="shared" si="62"/>
        <v>0</v>
      </c>
      <c r="BA300" s="84">
        <f t="shared" si="62"/>
        <v>0</v>
      </c>
      <c r="BB300" s="84">
        <f t="shared" si="62"/>
        <v>0</v>
      </c>
      <c r="BC300" s="84">
        <f t="shared" si="62"/>
        <v>0</v>
      </c>
      <c r="BD300" s="5"/>
      <c r="BE300" s="5"/>
      <c r="BF300" s="5"/>
      <c r="BG300" s="5"/>
      <c r="BH300" s="5"/>
      <c r="BI300" s="5"/>
      <c r="BJ300" s="5"/>
    </row>
    <row r="301" spans="2:62" hidden="1">
      <c r="B301">
        <f t="shared" si="63"/>
        <v>360</v>
      </c>
      <c r="C301" t="str">
        <f t="shared" si="63"/>
        <v>PLANTACIÓ</v>
      </c>
      <c r="D301" t="str">
        <f t="shared" si="63"/>
        <v>Plantació manual bleda</v>
      </c>
      <c r="E301" s="82">
        <f t="shared" si="63"/>
        <v>2500</v>
      </c>
      <c r="F301" s="84">
        <f t="shared" ref="F301:AR307" si="68">+F66*$E$4/$E301</f>
        <v>0</v>
      </c>
      <c r="G301" s="84">
        <f t="shared" si="68"/>
        <v>0</v>
      </c>
      <c r="H301" s="84">
        <f t="shared" si="68"/>
        <v>0</v>
      </c>
      <c r="I301" s="84">
        <f t="shared" si="68"/>
        <v>0</v>
      </c>
      <c r="J301" s="84">
        <f t="shared" si="68"/>
        <v>0</v>
      </c>
      <c r="K301" s="84">
        <f t="shared" si="68"/>
        <v>0</v>
      </c>
      <c r="L301" s="84">
        <f t="shared" si="68"/>
        <v>0</v>
      </c>
      <c r="M301" s="84">
        <f t="shared" si="68"/>
        <v>0</v>
      </c>
      <c r="N301" s="84">
        <f t="shared" si="68"/>
        <v>0</v>
      </c>
      <c r="O301" s="84">
        <f t="shared" si="68"/>
        <v>0</v>
      </c>
      <c r="P301" s="84">
        <f t="shared" si="68"/>
        <v>0</v>
      </c>
      <c r="Q301" s="84">
        <f t="shared" si="68"/>
        <v>0</v>
      </c>
      <c r="R301" s="84">
        <f t="shared" si="68"/>
        <v>0</v>
      </c>
      <c r="S301" s="84">
        <f t="shared" si="68"/>
        <v>0</v>
      </c>
      <c r="T301" s="84">
        <f t="shared" si="68"/>
        <v>0</v>
      </c>
      <c r="U301" s="84">
        <f t="shared" si="68"/>
        <v>0</v>
      </c>
      <c r="V301" s="84">
        <f t="shared" si="68"/>
        <v>0</v>
      </c>
      <c r="W301" s="84">
        <f t="shared" si="68"/>
        <v>0</v>
      </c>
      <c r="X301" s="84">
        <f t="shared" si="68"/>
        <v>0</v>
      </c>
      <c r="Y301" s="84">
        <f t="shared" si="68"/>
        <v>0</v>
      </c>
      <c r="Z301" s="84">
        <f t="shared" si="68"/>
        <v>0</v>
      </c>
      <c r="AA301" s="84">
        <f t="shared" si="68"/>
        <v>0</v>
      </c>
      <c r="AB301" s="84">
        <f t="shared" si="68"/>
        <v>0</v>
      </c>
      <c r="AC301" s="84">
        <f t="shared" si="68"/>
        <v>0</v>
      </c>
      <c r="AD301" s="84">
        <f t="shared" si="68"/>
        <v>0</v>
      </c>
      <c r="AE301" s="84">
        <f t="shared" si="68"/>
        <v>0</v>
      </c>
      <c r="AF301" s="84">
        <f t="shared" si="68"/>
        <v>0</v>
      </c>
      <c r="AG301" s="84">
        <f t="shared" si="68"/>
        <v>0</v>
      </c>
      <c r="AH301" s="84">
        <f t="shared" si="68"/>
        <v>0</v>
      </c>
      <c r="AI301" s="84">
        <f t="shared" si="68"/>
        <v>0</v>
      </c>
      <c r="AJ301" s="84">
        <f t="shared" si="68"/>
        <v>0</v>
      </c>
      <c r="AK301" s="84">
        <f t="shared" si="68"/>
        <v>0</v>
      </c>
      <c r="AL301" s="84">
        <f t="shared" si="68"/>
        <v>0</v>
      </c>
      <c r="AM301" s="84">
        <f t="shared" si="68"/>
        <v>0</v>
      </c>
      <c r="AN301" s="84">
        <f t="shared" si="68"/>
        <v>0</v>
      </c>
      <c r="AO301" s="84">
        <f t="shared" si="68"/>
        <v>0</v>
      </c>
      <c r="AP301" s="84">
        <f t="shared" si="68"/>
        <v>0</v>
      </c>
      <c r="AQ301" s="84">
        <f t="shared" si="61"/>
        <v>0</v>
      </c>
      <c r="AR301" s="84">
        <f t="shared" si="68"/>
        <v>0</v>
      </c>
      <c r="AS301" s="5"/>
      <c r="AT301" s="84">
        <f t="shared" si="62"/>
        <v>0</v>
      </c>
      <c r="AU301" s="84">
        <f t="shared" si="62"/>
        <v>0</v>
      </c>
      <c r="AV301" s="84">
        <f t="shared" si="62"/>
        <v>0</v>
      </c>
      <c r="AW301" s="84">
        <f t="shared" si="62"/>
        <v>0</v>
      </c>
      <c r="AX301" s="84">
        <f t="shared" si="62"/>
        <v>0</v>
      </c>
      <c r="AY301" s="84">
        <f t="shared" si="62"/>
        <v>0</v>
      </c>
      <c r="AZ301" s="84">
        <f t="shared" si="62"/>
        <v>0</v>
      </c>
      <c r="BA301" s="84">
        <f t="shared" si="62"/>
        <v>0</v>
      </c>
      <c r="BB301" s="84">
        <f t="shared" si="62"/>
        <v>0</v>
      </c>
      <c r="BC301" s="84">
        <f t="shared" si="62"/>
        <v>0</v>
      </c>
      <c r="BD301" s="5"/>
      <c r="BE301" s="5"/>
      <c r="BF301" s="5"/>
      <c r="BG301" s="5"/>
      <c r="BH301" s="5"/>
      <c r="BI301" s="5"/>
      <c r="BJ301" s="5"/>
    </row>
    <row r="302" spans="2:62" hidden="1">
      <c r="B302">
        <f t="shared" si="63"/>
        <v>370</v>
      </c>
      <c r="C302" t="str">
        <f t="shared" si="63"/>
        <v>PLANTACIÓ</v>
      </c>
      <c r="D302" t="str">
        <f t="shared" si="63"/>
        <v>Plantació manual tomàquet</v>
      </c>
      <c r="E302" s="82">
        <f t="shared" si="63"/>
        <v>2500</v>
      </c>
      <c r="F302" s="84">
        <f t="shared" si="68"/>
        <v>0</v>
      </c>
      <c r="G302" s="84">
        <f t="shared" si="68"/>
        <v>0</v>
      </c>
      <c r="H302" s="84">
        <f t="shared" si="68"/>
        <v>0</v>
      </c>
      <c r="I302" s="84">
        <f t="shared" si="68"/>
        <v>0</v>
      </c>
      <c r="J302" s="84">
        <f t="shared" si="68"/>
        <v>0</v>
      </c>
      <c r="K302" s="84">
        <f t="shared" si="68"/>
        <v>0</v>
      </c>
      <c r="L302" s="84">
        <f t="shared" si="68"/>
        <v>0</v>
      </c>
      <c r="M302" s="84">
        <f t="shared" si="68"/>
        <v>0</v>
      </c>
      <c r="N302" s="84">
        <f t="shared" si="68"/>
        <v>0</v>
      </c>
      <c r="O302" s="84">
        <f t="shared" si="68"/>
        <v>0</v>
      </c>
      <c r="P302" s="84">
        <f t="shared" si="68"/>
        <v>0</v>
      </c>
      <c r="Q302" s="84">
        <f t="shared" si="68"/>
        <v>0</v>
      </c>
      <c r="R302" s="84">
        <f t="shared" si="68"/>
        <v>0</v>
      </c>
      <c r="S302" s="84">
        <f t="shared" si="68"/>
        <v>0</v>
      </c>
      <c r="T302" s="84">
        <f t="shared" si="68"/>
        <v>0</v>
      </c>
      <c r="U302" s="84">
        <f t="shared" si="68"/>
        <v>0</v>
      </c>
      <c r="V302" s="84">
        <f t="shared" si="68"/>
        <v>0</v>
      </c>
      <c r="W302" s="84">
        <f t="shared" si="68"/>
        <v>0</v>
      </c>
      <c r="X302" s="84">
        <f t="shared" si="68"/>
        <v>0</v>
      </c>
      <c r="Y302" s="84">
        <f t="shared" si="68"/>
        <v>0</v>
      </c>
      <c r="Z302" s="84">
        <f t="shared" si="68"/>
        <v>0</v>
      </c>
      <c r="AA302" s="84">
        <f t="shared" si="68"/>
        <v>0</v>
      </c>
      <c r="AB302" s="84">
        <f t="shared" si="68"/>
        <v>0</v>
      </c>
      <c r="AC302" s="84">
        <f t="shared" si="68"/>
        <v>0</v>
      </c>
      <c r="AD302" s="84">
        <f t="shared" si="68"/>
        <v>0</v>
      </c>
      <c r="AE302" s="84">
        <f t="shared" si="68"/>
        <v>0</v>
      </c>
      <c r="AF302" s="84">
        <f t="shared" si="68"/>
        <v>0</v>
      </c>
      <c r="AG302" s="84">
        <f t="shared" si="68"/>
        <v>0</v>
      </c>
      <c r="AH302" s="84">
        <f t="shared" si="68"/>
        <v>0</v>
      </c>
      <c r="AI302" s="84">
        <f t="shared" si="68"/>
        <v>0</v>
      </c>
      <c r="AJ302" s="84">
        <f t="shared" si="68"/>
        <v>0</v>
      </c>
      <c r="AK302" s="84">
        <f t="shared" si="68"/>
        <v>0</v>
      </c>
      <c r="AL302" s="84">
        <f t="shared" si="68"/>
        <v>0</v>
      </c>
      <c r="AM302" s="84">
        <f t="shared" si="68"/>
        <v>0</v>
      </c>
      <c r="AN302" s="84">
        <f t="shared" si="68"/>
        <v>0</v>
      </c>
      <c r="AO302" s="84">
        <f t="shared" si="68"/>
        <v>0</v>
      </c>
      <c r="AP302" s="84">
        <f t="shared" si="68"/>
        <v>0</v>
      </c>
      <c r="AQ302" s="84">
        <f t="shared" si="68"/>
        <v>0</v>
      </c>
      <c r="AR302" s="84">
        <f t="shared" si="68"/>
        <v>0</v>
      </c>
      <c r="AS302" s="5"/>
      <c r="AT302" s="84">
        <f t="shared" ref="AT302:BC317" si="69">+AT67*$E$4/$E302</f>
        <v>0</v>
      </c>
      <c r="AU302" s="84">
        <f t="shared" si="69"/>
        <v>0</v>
      </c>
      <c r="AV302" s="84">
        <f t="shared" si="69"/>
        <v>0</v>
      </c>
      <c r="AW302" s="84">
        <f t="shared" si="69"/>
        <v>0</v>
      </c>
      <c r="AX302" s="84">
        <f t="shared" si="69"/>
        <v>0</v>
      </c>
      <c r="AY302" s="84">
        <f t="shared" si="69"/>
        <v>0</v>
      </c>
      <c r="AZ302" s="84">
        <f t="shared" si="69"/>
        <v>0</v>
      </c>
      <c r="BA302" s="84">
        <f t="shared" si="69"/>
        <v>0</v>
      </c>
      <c r="BB302" s="84">
        <f t="shared" si="69"/>
        <v>0</v>
      </c>
      <c r="BC302" s="84">
        <f t="shared" si="69"/>
        <v>0</v>
      </c>
      <c r="BD302" s="5"/>
      <c r="BE302" s="5"/>
      <c r="BF302" s="5"/>
      <c r="BG302" s="5"/>
      <c r="BH302" s="5"/>
      <c r="BI302" s="5"/>
      <c r="BJ302" s="5"/>
    </row>
    <row r="303" spans="2:62" hidden="1">
      <c r="B303">
        <f t="shared" ref="B303:E318" si="70">+B68</f>
        <v>380</v>
      </c>
      <c r="C303" t="str">
        <f t="shared" si="70"/>
        <v>PLANTACIÓ</v>
      </c>
      <c r="D303" t="str">
        <f t="shared" si="70"/>
        <v>Plantació manual carbassa</v>
      </c>
      <c r="E303" s="82">
        <f t="shared" si="70"/>
        <v>2500</v>
      </c>
      <c r="F303" s="84">
        <f t="shared" si="68"/>
        <v>0</v>
      </c>
      <c r="G303" s="84">
        <f t="shared" si="68"/>
        <v>0</v>
      </c>
      <c r="H303" s="84">
        <f t="shared" si="68"/>
        <v>0</v>
      </c>
      <c r="I303" s="84">
        <f t="shared" si="68"/>
        <v>0</v>
      </c>
      <c r="J303" s="84">
        <f t="shared" si="68"/>
        <v>0</v>
      </c>
      <c r="K303" s="84">
        <f t="shared" si="68"/>
        <v>0</v>
      </c>
      <c r="L303" s="84">
        <f t="shared" si="68"/>
        <v>0</v>
      </c>
      <c r="M303" s="84">
        <f t="shared" si="68"/>
        <v>0</v>
      </c>
      <c r="N303" s="84">
        <f t="shared" si="68"/>
        <v>0</v>
      </c>
      <c r="O303" s="84">
        <f t="shared" si="68"/>
        <v>0</v>
      </c>
      <c r="P303" s="84">
        <f t="shared" si="68"/>
        <v>0</v>
      </c>
      <c r="Q303" s="84">
        <f t="shared" si="68"/>
        <v>0</v>
      </c>
      <c r="R303" s="84">
        <f t="shared" si="68"/>
        <v>0</v>
      </c>
      <c r="S303" s="84">
        <f t="shared" si="68"/>
        <v>0</v>
      </c>
      <c r="T303" s="84">
        <f t="shared" si="68"/>
        <v>0</v>
      </c>
      <c r="U303" s="84">
        <f t="shared" si="68"/>
        <v>0</v>
      </c>
      <c r="V303" s="84">
        <f t="shared" si="68"/>
        <v>0</v>
      </c>
      <c r="W303" s="84">
        <f t="shared" si="68"/>
        <v>0</v>
      </c>
      <c r="X303" s="84">
        <f t="shared" si="68"/>
        <v>0</v>
      </c>
      <c r="Y303" s="84">
        <f t="shared" si="68"/>
        <v>0</v>
      </c>
      <c r="Z303" s="84">
        <f t="shared" si="68"/>
        <v>0</v>
      </c>
      <c r="AA303" s="84">
        <f t="shared" si="68"/>
        <v>0</v>
      </c>
      <c r="AB303" s="84">
        <f t="shared" si="68"/>
        <v>0</v>
      </c>
      <c r="AC303" s="84">
        <f t="shared" si="68"/>
        <v>0</v>
      </c>
      <c r="AD303" s="84">
        <f t="shared" si="68"/>
        <v>0</v>
      </c>
      <c r="AE303" s="84">
        <f t="shared" si="68"/>
        <v>0</v>
      </c>
      <c r="AF303" s="84">
        <f t="shared" si="68"/>
        <v>0</v>
      </c>
      <c r="AG303" s="84">
        <f t="shared" si="68"/>
        <v>0</v>
      </c>
      <c r="AH303" s="84">
        <f t="shared" si="68"/>
        <v>0</v>
      </c>
      <c r="AI303" s="84">
        <f t="shared" si="68"/>
        <v>0</v>
      </c>
      <c r="AJ303" s="84">
        <f t="shared" si="68"/>
        <v>0</v>
      </c>
      <c r="AK303" s="84">
        <f t="shared" si="68"/>
        <v>0</v>
      </c>
      <c r="AL303" s="84">
        <f t="shared" si="68"/>
        <v>0</v>
      </c>
      <c r="AM303" s="84">
        <f t="shared" si="68"/>
        <v>0</v>
      </c>
      <c r="AN303" s="84">
        <f t="shared" si="68"/>
        <v>0</v>
      </c>
      <c r="AO303" s="84">
        <f t="shared" si="68"/>
        <v>0</v>
      </c>
      <c r="AP303" s="84">
        <f t="shared" si="68"/>
        <v>0</v>
      </c>
      <c r="AQ303" s="84">
        <f t="shared" si="68"/>
        <v>0</v>
      </c>
      <c r="AR303" s="84">
        <f t="shared" si="68"/>
        <v>0</v>
      </c>
      <c r="AS303" s="5"/>
      <c r="AT303" s="84">
        <f t="shared" si="69"/>
        <v>0</v>
      </c>
      <c r="AU303" s="84">
        <f t="shared" si="69"/>
        <v>0</v>
      </c>
      <c r="AV303" s="84">
        <f t="shared" si="69"/>
        <v>0</v>
      </c>
      <c r="AW303" s="84">
        <f t="shared" si="69"/>
        <v>0</v>
      </c>
      <c r="AX303" s="84">
        <f t="shared" si="69"/>
        <v>0</v>
      </c>
      <c r="AY303" s="84">
        <f t="shared" si="69"/>
        <v>0</v>
      </c>
      <c r="AZ303" s="84">
        <f t="shared" si="69"/>
        <v>0</v>
      </c>
      <c r="BA303" s="84">
        <f t="shared" si="69"/>
        <v>0</v>
      </c>
      <c r="BB303" s="84">
        <f t="shared" si="69"/>
        <v>0</v>
      </c>
      <c r="BC303" s="84">
        <f t="shared" si="69"/>
        <v>0</v>
      </c>
      <c r="BD303" s="5"/>
      <c r="BE303" s="5"/>
      <c r="BF303" s="5"/>
      <c r="BG303" s="5"/>
      <c r="BH303" s="5"/>
      <c r="BI303" s="5"/>
      <c r="BJ303" s="5"/>
    </row>
    <row r="304" spans="2:62" hidden="1">
      <c r="B304">
        <f t="shared" si="70"/>
        <v>390</v>
      </c>
      <c r="C304" t="str">
        <f t="shared" si="70"/>
        <v>PLANTACIÓ</v>
      </c>
      <c r="D304" t="str">
        <f t="shared" si="70"/>
        <v>Sembra manual carbassa</v>
      </c>
      <c r="E304" s="82">
        <f t="shared" si="70"/>
        <v>2500</v>
      </c>
      <c r="F304" s="84">
        <f t="shared" si="68"/>
        <v>0</v>
      </c>
      <c r="G304" s="84">
        <f t="shared" si="68"/>
        <v>0</v>
      </c>
      <c r="H304" s="84">
        <f t="shared" si="68"/>
        <v>0</v>
      </c>
      <c r="I304" s="84">
        <f t="shared" si="68"/>
        <v>0</v>
      </c>
      <c r="J304" s="84">
        <f t="shared" si="68"/>
        <v>0</v>
      </c>
      <c r="K304" s="84">
        <f t="shared" si="68"/>
        <v>0</v>
      </c>
      <c r="L304" s="84">
        <f t="shared" si="68"/>
        <v>0</v>
      </c>
      <c r="M304" s="84">
        <f t="shared" si="68"/>
        <v>0</v>
      </c>
      <c r="N304" s="84">
        <f t="shared" si="68"/>
        <v>0</v>
      </c>
      <c r="O304" s="84">
        <f t="shared" si="68"/>
        <v>0</v>
      </c>
      <c r="P304" s="84">
        <f t="shared" si="68"/>
        <v>0</v>
      </c>
      <c r="Q304" s="84">
        <f t="shared" si="68"/>
        <v>0</v>
      </c>
      <c r="R304" s="84">
        <f t="shared" si="68"/>
        <v>0</v>
      </c>
      <c r="S304" s="84">
        <f t="shared" si="68"/>
        <v>0</v>
      </c>
      <c r="T304" s="84">
        <f t="shared" si="68"/>
        <v>0</v>
      </c>
      <c r="U304" s="84">
        <f t="shared" si="68"/>
        <v>0</v>
      </c>
      <c r="V304" s="84">
        <f t="shared" si="68"/>
        <v>0</v>
      </c>
      <c r="W304" s="84">
        <f t="shared" si="68"/>
        <v>0</v>
      </c>
      <c r="X304" s="84">
        <f t="shared" si="68"/>
        <v>0</v>
      </c>
      <c r="Y304" s="84">
        <f t="shared" si="68"/>
        <v>0</v>
      </c>
      <c r="Z304" s="84">
        <f t="shared" si="68"/>
        <v>0</v>
      </c>
      <c r="AA304" s="84">
        <f t="shared" si="68"/>
        <v>0</v>
      </c>
      <c r="AB304" s="84">
        <f t="shared" si="68"/>
        <v>0</v>
      </c>
      <c r="AC304" s="84">
        <f t="shared" si="68"/>
        <v>0</v>
      </c>
      <c r="AD304" s="84">
        <f t="shared" si="68"/>
        <v>0</v>
      </c>
      <c r="AE304" s="84">
        <f t="shared" si="68"/>
        <v>0</v>
      </c>
      <c r="AF304" s="84">
        <f t="shared" si="68"/>
        <v>0</v>
      </c>
      <c r="AG304" s="84">
        <f t="shared" si="68"/>
        <v>0</v>
      </c>
      <c r="AH304" s="84">
        <f t="shared" si="68"/>
        <v>0</v>
      </c>
      <c r="AI304" s="84">
        <f t="shared" si="68"/>
        <v>0</v>
      </c>
      <c r="AJ304" s="84">
        <f t="shared" si="68"/>
        <v>0</v>
      </c>
      <c r="AK304" s="84">
        <f t="shared" si="68"/>
        <v>0</v>
      </c>
      <c r="AL304" s="84">
        <f t="shared" si="68"/>
        <v>0</v>
      </c>
      <c r="AM304" s="84">
        <f t="shared" si="68"/>
        <v>0</v>
      </c>
      <c r="AN304" s="84">
        <f t="shared" si="68"/>
        <v>0</v>
      </c>
      <c r="AO304" s="84">
        <f t="shared" si="68"/>
        <v>0</v>
      </c>
      <c r="AP304" s="84">
        <f t="shared" si="68"/>
        <v>0</v>
      </c>
      <c r="AQ304" s="84">
        <f t="shared" si="68"/>
        <v>0</v>
      </c>
      <c r="AR304" s="84">
        <f t="shared" si="68"/>
        <v>0</v>
      </c>
      <c r="AS304" s="5"/>
      <c r="AT304" s="84">
        <f t="shared" si="69"/>
        <v>0</v>
      </c>
      <c r="AU304" s="84">
        <f t="shared" si="69"/>
        <v>0</v>
      </c>
      <c r="AV304" s="84">
        <f t="shared" si="69"/>
        <v>0</v>
      </c>
      <c r="AW304" s="84">
        <f t="shared" si="69"/>
        <v>0</v>
      </c>
      <c r="AX304" s="84">
        <f t="shared" si="69"/>
        <v>0</v>
      </c>
      <c r="AY304" s="84">
        <f t="shared" si="69"/>
        <v>0</v>
      </c>
      <c r="AZ304" s="84">
        <f t="shared" si="69"/>
        <v>0</v>
      </c>
      <c r="BA304" s="84">
        <f t="shared" si="69"/>
        <v>0</v>
      </c>
      <c r="BB304" s="84">
        <f t="shared" si="69"/>
        <v>0</v>
      </c>
      <c r="BC304" s="84">
        <f t="shared" si="69"/>
        <v>0</v>
      </c>
      <c r="BD304" s="5"/>
      <c r="BE304" s="5"/>
      <c r="BF304" s="5"/>
      <c r="BG304" s="5"/>
      <c r="BH304" s="5"/>
      <c r="BI304" s="5"/>
      <c r="BJ304" s="5"/>
    </row>
    <row r="305" spans="2:62" hidden="1">
      <c r="B305">
        <f t="shared" si="70"/>
        <v>410</v>
      </c>
      <c r="C305" t="str">
        <f t="shared" si="70"/>
        <v>REG</v>
      </c>
      <c r="D305" t="str">
        <f t="shared" si="70"/>
        <v>Instal.lació sistema de reg amb cinta (1 m per m2)</v>
      </c>
      <c r="E305" s="82">
        <f t="shared" si="70"/>
        <v>2500</v>
      </c>
      <c r="F305" s="84">
        <f t="shared" si="68"/>
        <v>0</v>
      </c>
      <c r="G305" s="84">
        <f t="shared" si="68"/>
        <v>0</v>
      </c>
      <c r="H305" s="84">
        <f t="shared" si="68"/>
        <v>0</v>
      </c>
      <c r="I305" s="84">
        <f t="shared" si="68"/>
        <v>0</v>
      </c>
      <c r="J305" s="84">
        <f t="shared" si="68"/>
        <v>0</v>
      </c>
      <c r="K305" s="84">
        <f t="shared" si="68"/>
        <v>0</v>
      </c>
      <c r="L305" s="84">
        <f t="shared" si="68"/>
        <v>0</v>
      </c>
      <c r="M305" s="84">
        <f t="shared" si="68"/>
        <v>0</v>
      </c>
      <c r="N305" s="84">
        <f t="shared" si="68"/>
        <v>0</v>
      </c>
      <c r="O305" s="84">
        <f t="shared" si="68"/>
        <v>0</v>
      </c>
      <c r="P305" s="84">
        <f t="shared" si="68"/>
        <v>0</v>
      </c>
      <c r="Q305" s="84">
        <f t="shared" si="68"/>
        <v>0</v>
      </c>
      <c r="R305" s="84">
        <f t="shared" si="68"/>
        <v>0</v>
      </c>
      <c r="S305" s="84">
        <f t="shared" si="68"/>
        <v>0</v>
      </c>
      <c r="T305" s="84">
        <f t="shared" si="68"/>
        <v>0</v>
      </c>
      <c r="U305" s="84">
        <f t="shared" si="68"/>
        <v>0</v>
      </c>
      <c r="V305" s="84">
        <f t="shared" si="68"/>
        <v>0</v>
      </c>
      <c r="W305" s="84">
        <f t="shared" si="68"/>
        <v>0</v>
      </c>
      <c r="X305" s="84">
        <f t="shared" si="68"/>
        <v>0</v>
      </c>
      <c r="Y305" s="84">
        <f t="shared" si="68"/>
        <v>0</v>
      </c>
      <c r="Z305" s="84">
        <f t="shared" si="68"/>
        <v>0</v>
      </c>
      <c r="AA305" s="84">
        <f t="shared" si="68"/>
        <v>0</v>
      </c>
      <c r="AB305" s="84">
        <f t="shared" si="68"/>
        <v>0</v>
      </c>
      <c r="AC305" s="84">
        <f t="shared" si="68"/>
        <v>0</v>
      </c>
      <c r="AD305" s="84">
        <f t="shared" si="68"/>
        <v>0</v>
      </c>
      <c r="AE305" s="84">
        <f t="shared" si="68"/>
        <v>0</v>
      </c>
      <c r="AF305" s="84">
        <f t="shared" si="68"/>
        <v>0</v>
      </c>
      <c r="AG305" s="84">
        <f t="shared" si="68"/>
        <v>0</v>
      </c>
      <c r="AH305" s="84">
        <f t="shared" si="68"/>
        <v>0</v>
      </c>
      <c r="AI305" s="84">
        <f t="shared" si="68"/>
        <v>0</v>
      </c>
      <c r="AJ305" s="84">
        <f t="shared" si="68"/>
        <v>0</v>
      </c>
      <c r="AK305" s="84">
        <f t="shared" si="68"/>
        <v>0</v>
      </c>
      <c r="AL305" s="84">
        <f t="shared" si="68"/>
        <v>0</v>
      </c>
      <c r="AM305" s="84">
        <f t="shared" si="68"/>
        <v>0</v>
      </c>
      <c r="AN305" s="84">
        <f t="shared" si="68"/>
        <v>0</v>
      </c>
      <c r="AO305" s="84">
        <f t="shared" si="68"/>
        <v>0</v>
      </c>
      <c r="AP305" s="84">
        <f t="shared" si="68"/>
        <v>0</v>
      </c>
      <c r="AQ305" s="84">
        <f t="shared" si="68"/>
        <v>0</v>
      </c>
      <c r="AR305" s="84">
        <f t="shared" si="68"/>
        <v>0</v>
      </c>
      <c r="AS305" s="5"/>
      <c r="AT305" s="84">
        <f t="shared" si="69"/>
        <v>0</v>
      </c>
      <c r="AU305" s="84">
        <f t="shared" si="69"/>
        <v>0</v>
      </c>
      <c r="AV305" s="84">
        <f t="shared" si="69"/>
        <v>0</v>
      </c>
      <c r="AW305" s="84">
        <f t="shared" si="69"/>
        <v>0</v>
      </c>
      <c r="AX305" s="84">
        <f t="shared" si="69"/>
        <v>0</v>
      </c>
      <c r="AY305" s="84">
        <f t="shared" si="69"/>
        <v>0</v>
      </c>
      <c r="AZ305" s="84">
        <f t="shared" si="69"/>
        <v>0</v>
      </c>
      <c r="BA305" s="84">
        <f t="shared" si="69"/>
        <v>0</v>
      </c>
      <c r="BB305" s="84">
        <f t="shared" si="69"/>
        <v>0</v>
      </c>
      <c r="BC305" s="84">
        <f t="shared" si="69"/>
        <v>0</v>
      </c>
      <c r="BD305" s="5"/>
      <c r="BE305" s="5"/>
      <c r="BF305" s="5"/>
      <c r="BG305" s="5"/>
      <c r="BH305" s="5"/>
      <c r="BI305" s="5"/>
      <c r="BJ305" s="5"/>
    </row>
    <row r="306" spans="2:62" hidden="1">
      <c r="B306">
        <f t="shared" si="70"/>
        <v>420</v>
      </c>
      <c r="C306" t="str">
        <f t="shared" si="70"/>
        <v>REG</v>
      </c>
      <c r="D306" t="str">
        <f t="shared" si="70"/>
        <v>Instal.lació sistema de reg amb cinta (1,6 m per m2)</v>
      </c>
      <c r="E306" s="82">
        <f t="shared" si="70"/>
        <v>2500</v>
      </c>
      <c r="F306" s="84">
        <f t="shared" si="68"/>
        <v>0</v>
      </c>
      <c r="G306" s="84">
        <f t="shared" si="68"/>
        <v>0</v>
      </c>
      <c r="H306" s="84">
        <f t="shared" si="68"/>
        <v>0</v>
      </c>
      <c r="I306" s="84">
        <f t="shared" si="68"/>
        <v>0</v>
      </c>
      <c r="J306" s="84">
        <f t="shared" si="68"/>
        <v>0</v>
      </c>
      <c r="K306" s="84">
        <f t="shared" si="68"/>
        <v>0</v>
      </c>
      <c r="L306" s="84">
        <f t="shared" si="68"/>
        <v>0</v>
      </c>
      <c r="M306" s="84">
        <f t="shared" si="68"/>
        <v>0</v>
      </c>
      <c r="N306" s="84">
        <f t="shared" si="68"/>
        <v>0</v>
      </c>
      <c r="O306" s="84">
        <f t="shared" si="68"/>
        <v>0</v>
      </c>
      <c r="P306" s="84">
        <f t="shared" si="68"/>
        <v>0</v>
      </c>
      <c r="Q306" s="84">
        <f t="shared" si="68"/>
        <v>0</v>
      </c>
      <c r="R306" s="84">
        <f t="shared" si="68"/>
        <v>0</v>
      </c>
      <c r="S306" s="84">
        <f t="shared" si="68"/>
        <v>0</v>
      </c>
      <c r="T306" s="84">
        <f t="shared" si="68"/>
        <v>0</v>
      </c>
      <c r="U306" s="84">
        <f t="shared" si="68"/>
        <v>0</v>
      </c>
      <c r="V306" s="84">
        <f t="shared" si="68"/>
        <v>0</v>
      </c>
      <c r="W306" s="84">
        <f t="shared" si="68"/>
        <v>0</v>
      </c>
      <c r="X306" s="84">
        <f t="shared" si="68"/>
        <v>0</v>
      </c>
      <c r="Y306" s="84">
        <f t="shared" si="68"/>
        <v>0</v>
      </c>
      <c r="Z306" s="84">
        <f t="shared" si="68"/>
        <v>0</v>
      </c>
      <c r="AA306" s="84">
        <f t="shared" si="68"/>
        <v>0</v>
      </c>
      <c r="AB306" s="84">
        <f t="shared" si="68"/>
        <v>0</v>
      </c>
      <c r="AC306" s="84">
        <f t="shared" si="68"/>
        <v>0</v>
      </c>
      <c r="AD306" s="84">
        <f t="shared" si="68"/>
        <v>0</v>
      </c>
      <c r="AE306" s="84">
        <f t="shared" si="68"/>
        <v>0</v>
      </c>
      <c r="AF306" s="84">
        <f t="shared" si="68"/>
        <v>0</v>
      </c>
      <c r="AG306" s="84">
        <f t="shared" si="68"/>
        <v>0</v>
      </c>
      <c r="AH306" s="84">
        <f t="shared" si="68"/>
        <v>0</v>
      </c>
      <c r="AI306" s="84">
        <f t="shared" si="68"/>
        <v>0</v>
      </c>
      <c r="AJ306" s="84">
        <f t="shared" si="68"/>
        <v>0</v>
      </c>
      <c r="AK306" s="84">
        <f t="shared" si="68"/>
        <v>0</v>
      </c>
      <c r="AL306" s="84">
        <f t="shared" si="68"/>
        <v>0</v>
      </c>
      <c r="AM306" s="84">
        <f t="shared" si="68"/>
        <v>0</v>
      </c>
      <c r="AN306" s="84">
        <f t="shared" si="68"/>
        <v>0</v>
      </c>
      <c r="AO306" s="84">
        <f t="shared" si="68"/>
        <v>0</v>
      </c>
      <c r="AP306" s="84">
        <f t="shared" si="68"/>
        <v>0</v>
      </c>
      <c r="AQ306" s="84">
        <f t="shared" si="68"/>
        <v>0</v>
      </c>
      <c r="AR306" s="84">
        <f t="shared" si="68"/>
        <v>0</v>
      </c>
      <c r="AS306" s="5"/>
      <c r="AT306" s="84">
        <f t="shared" si="69"/>
        <v>0</v>
      </c>
      <c r="AU306" s="84">
        <f t="shared" si="69"/>
        <v>0</v>
      </c>
      <c r="AV306" s="84">
        <f t="shared" si="69"/>
        <v>0</v>
      </c>
      <c r="AW306" s="84">
        <f t="shared" si="69"/>
        <v>0</v>
      </c>
      <c r="AX306" s="84">
        <f t="shared" si="69"/>
        <v>0</v>
      </c>
      <c r="AY306" s="84">
        <f t="shared" si="69"/>
        <v>0</v>
      </c>
      <c r="AZ306" s="84">
        <f t="shared" si="69"/>
        <v>0</v>
      </c>
      <c r="BA306" s="84">
        <f t="shared" si="69"/>
        <v>0</v>
      </c>
      <c r="BB306" s="84">
        <f t="shared" si="69"/>
        <v>0</v>
      </c>
      <c r="BC306" s="84">
        <f t="shared" si="69"/>
        <v>0</v>
      </c>
      <c r="BD306" s="5"/>
      <c r="BE306" s="5"/>
      <c r="BF306" s="5"/>
      <c r="BG306" s="5"/>
      <c r="BH306" s="5"/>
      <c r="BI306" s="5"/>
      <c r="BJ306" s="5"/>
    </row>
    <row r="307" spans="2:62" hidden="1">
      <c r="B307">
        <f t="shared" si="70"/>
        <v>430</v>
      </c>
      <c r="C307" t="str">
        <f t="shared" si="70"/>
        <v>REG</v>
      </c>
      <c r="D307" t="str">
        <f t="shared" si="70"/>
        <v>Instal.lació sistema de reg aspersió</v>
      </c>
      <c r="E307" s="82">
        <f t="shared" si="70"/>
        <v>2500</v>
      </c>
      <c r="F307" s="84">
        <f t="shared" si="68"/>
        <v>0</v>
      </c>
      <c r="G307" s="84">
        <f t="shared" si="68"/>
        <v>0</v>
      </c>
      <c r="H307" s="84">
        <f t="shared" si="68"/>
        <v>0</v>
      </c>
      <c r="I307" s="84">
        <f t="shared" si="68"/>
        <v>0</v>
      </c>
      <c r="J307" s="84">
        <f t="shared" si="68"/>
        <v>0</v>
      </c>
      <c r="K307" s="84">
        <f t="shared" si="68"/>
        <v>0</v>
      </c>
      <c r="L307" s="84">
        <f t="shared" si="68"/>
        <v>0</v>
      </c>
      <c r="M307" s="84">
        <f t="shared" si="68"/>
        <v>0</v>
      </c>
      <c r="N307" s="84">
        <f t="shared" si="68"/>
        <v>0</v>
      </c>
      <c r="O307" s="84">
        <f t="shared" si="68"/>
        <v>0</v>
      </c>
      <c r="P307" s="84">
        <f t="shared" si="68"/>
        <v>0</v>
      </c>
      <c r="Q307" s="84">
        <f t="shared" si="68"/>
        <v>0</v>
      </c>
      <c r="R307" s="84">
        <f t="shared" si="68"/>
        <v>0</v>
      </c>
      <c r="S307" s="84">
        <f t="shared" si="68"/>
        <v>0</v>
      </c>
      <c r="T307" s="84">
        <f t="shared" si="68"/>
        <v>0</v>
      </c>
      <c r="U307" s="84">
        <f t="shared" si="68"/>
        <v>0</v>
      </c>
      <c r="V307" s="84">
        <f t="shared" si="68"/>
        <v>0</v>
      </c>
      <c r="W307" s="84">
        <f t="shared" si="68"/>
        <v>0</v>
      </c>
      <c r="X307" s="84">
        <f t="shared" si="68"/>
        <v>0</v>
      </c>
      <c r="Y307" s="84">
        <f t="shared" si="68"/>
        <v>0</v>
      </c>
      <c r="Z307" s="84">
        <f t="shared" si="68"/>
        <v>0</v>
      </c>
      <c r="AA307" s="84">
        <f t="shared" si="68"/>
        <v>0</v>
      </c>
      <c r="AB307" s="84">
        <f t="shared" ref="AB307:AR322" si="71">+AB72*$E$4/$E307</f>
        <v>0</v>
      </c>
      <c r="AC307" s="84">
        <f t="shared" si="71"/>
        <v>0</v>
      </c>
      <c r="AD307" s="84">
        <f t="shared" si="71"/>
        <v>0</v>
      </c>
      <c r="AE307" s="84">
        <f t="shared" si="71"/>
        <v>0</v>
      </c>
      <c r="AF307" s="84">
        <f t="shared" si="71"/>
        <v>0</v>
      </c>
      <c r="AG307" s="84">
        <f t="shared" si="71"/>
        <v>0</v>
      </c>
      <c r="AH307" s="84">
        <f t="shared" si="71"/>
        <v>0</v>
      </c>
      <c r="AI307" s="84">
        <f t="shared" si="71"/>
        <v>0</v>
      </c>
      <c r="AJ307" s="84">
        <f t="shared" si="71"/>
        <v>0</v>
      </c>
      <c r="AK307" s="84">
        <f t="shared" si="71"/>
        <v>0</v>
      </c>
      <c r="AL307" s="84">
        <f t="shared" si="71"/>
        <v>0</v>
      </c>
      <c r="AM307" s="84">
        <f t="shared" si="71"/>
        <v>0</v>
      </c>
      <c r="AN307" s="84">
        <f t="shared" si="71"/>
        <v>0</v>
      </c>
      <c r="AO307" s="84">
        <f t="shared" si="71"/>
        <v>0</v>
      </c>
      <c r="AP307" s="84">
        <f t="shared" si="71"/>
        <v>0</v>
      </c>
      <c r="AQ307" s="84">
        <f t="shared" si="71"/>
        <v>0</v>
      </c>
      <c r="AR307" s="84">
        <f t="shared" si="71"/>
        <v>0</v>
      </c>
      <c r="AS307" s="5"/>
      <c r="AT307" s="84">
        <f t="shared" si="69"/>
        <v>0</v>
      </c>
      <c r="AU307" s="84">
        <f t="shared" si="69"/>
        <v>0</v>
      </c>
      <c r="AV307" s="84">
        <f t="shared" si="69"/>
        <v>0</v>
      </c>
      <c r="AW307" s="84">
        <f t="shared" si="69"/>
        <v>0</v>
      </c>
      <c r="AX307" s="84">
        <f t="shared" si="69"/>
        <v>0</v>
      </c>
      <c r="AY307" s="84">
        <f t="shared" si="69"/>
        <v>0</v>
      </c>
      <c r="AZ307" s="84">
        <f t="shared" si="69"/>
        <v>0</v>
      </c>
      <c r="BA307" s="84">
        <f t="shared" si="69"/>
        <v>0</v>
      </c>
      <c r="BB307" s="84">
        <f t="shared" si="69"/>
        <v>0</v>
      </c>
      <c r="BC307" s="84">
        <f t="shared" si="69"/>
        <v>0</v>
      </c>
      <c r="BD307" s="5"/>
      <c r="BE307" s="5"/>
      <c r="BF307" s="5"/>
      <c r="BG307" s="5"/>
      <c r="BH307" s="5"/>
      <c r="BI307" s="5"/>
      <c r="BJ307" s="5"/>
    </row>
    <row r="308" spans="2:62" hidden="1">
      <c r="B308">
        <f t="shared" si="70"/>
        <v>440</v>
      </c>
      <c r="C308" t="str">
        <f t="shared" si="70"/>
        <v>REG</v>
      </c>
      <c r="D308" t="str">
        <f t="shared" si="70"/>
        <v>Reg (L/m2)</v>
      </c>
      <c r="E308" s="82">
        <f t="shared" si="70"/>
        <v>2500</v>
      </c>
      <c r="F308" s="84">
        <f t="shared" ref="F308:AR314" si="72">+F73*$E$4/$E308</f>
        <v>0</v>
      </c>
      <c r="G308" s="84">
        <f t="shared" si="72"/>
        <v>0</v>
      </c>
      <c r="H308" s="84">
        <f t="shared" si="72"/>
        <v>0</v>
      </c>
      <c r="I308" s="84">
        <f t="shared" si="72"/>
        <v>0</v>
      </c>
      <c r="J308" s="84">
        <f t="shared" si="72"/>
        <v>0</v>
      </c>
      <c r="K308" s="84">
        <f t="shared" si="72"/>
        <v>0</v>
      </c>
      <c r="L308" s="84">
        <f t="shared" si="72"/>
        <v>0</v>
      </c>
      <c r="M308" s="84">
        <f t="shared" si="72"/>
        <v>0</v>
      </c>
      <c r="N308" s="84">
        <f t="shared" si="72"/>
        <v>0</v>
      </c>
      <c r="O308" s="84">
        <f t="shared" si="72"/>
        <v>0</v>
      </c>
      <c r="P308" s="84">
        <f t="shared" si="72"/>
        <v>0</v>
      </c>
      <c r="Q308" s="84">
        <f t="shared" si="72"/>
        <v>0</v>
      </c>
      <c r="R308" s="84">
        <f t="shared" si="72"/>
        <v>0</v>
      </c>
      <c r="S308" s="84">
        <f t="shared" si="72"/>
        <v>0</v>
      </c>
      <c r="T308" s="84">
        <f t="shared" si="72"/>
        <v>0</v>
      </c>
      <c r="U308" s="84">
        <f t="shared" si="72"/>
        <v>0</v>
      </c>
      <c r="V308" s="84">
        <f t="shared" si="72"/>
        <v>0</v>
      </c>
      <c r="W308" s="84">
        <f t="shared" si="72"/>
        <v>0</v>
      </c>
      <c r="X308" s="84">
        <f t="shared" si="72"/>
        <v>0</v>
      </c>
      <c r="Y308" s="84">
        <f t="shared" si="72"/>
        <v>0</v>
      </c>
      <c r="Z308" s="84">
        <f t="shared" si="72"/>
        <v>0</v>
      </c>
      <c r="AA308" s="84">
        <f t="shared" si="72"/>
        <v>0</v>
      </c>
      <c r="AB308" s="84">
        <f t="shared" si="72"/>
        <v>0</v>
      </c>
      <c r="AC308" s="84">
        <f t="shared" si="72"/>
        <v>0</v>
      </c>
      <c r="AD308" s="84">
        <f t="shared" si="72"/>
        <v>0</v>
      </c>
      <c r="AE308" s="84">
        <f t="shared" si="72"/>
        <v>0</v>
      </c>
      <c r="AF308" s="84">
        <f t="shared" si="72"/>
        <v>0</v>
      </c>
      <c r="AG308" s="84">
        <f t="shared" si="72"/>
        <v>0</v>
      </c>
      <c r="AH308" s="84">
        <f t="shared" si="72"/>
        <v>0</v>
      </c>
      <c r="AI308" s="84">
        <f t="shared" si="72"/>
        <v>0</v>
      </c>
      <c r="AJ308" s="84">
        <f t="shared" si="72"/>
        <v>0</v>
      </c>
      <c r="AK308" s="84">
        <f t="shared" si="72"/>
        <v>0</v>
      </c>
      <c r="AL308" s="84">
        <f t="shared" si="72"/>
        <v>0</v>
      </c>
      <c r="AM308" s="84">
        <f t="shared" si="72"/>
        <v>0</v>
      </c>
      <c r="AN308" s="84">
        <f t="shared" si="72"/>
        <v>0</v>
      </c>
      <c r="AO308" s="84">
        <f t="shared" si="72"/>
        <v>0</v>
      </c>
      <c r="AP308" s="84">
        <f t="shared" si="72"/>
        <v>0</v>
      </c>
      <c r="AQ308" s="84">
        <f t="shared" si="71"/>
        <v>0</v>
      </c>
      <c r="AR308" s="84">
        <f t="shared" si="72"/>
        <v>0</v>
      </c>
      <c r="AS308" s="5"/>
      <c r="AT308" s="84">
        <f t="shared" si="69"/>
        <v>0</v>
      </c>
      <c r="AU308" s="84">
        <f t="shared" si="69"/>
        <v>0</v>
      </c>
      <c r="AV308" s="84">
        <f t="shared" si="69"/>
        <v>0</v>
      </c>
      <c r="AW308" s="84">
        <f t="shared" si="69"/>
        <v>0</v>
      </c>
      <c r="AX308" s="84">
        <f t="shared" si="69"/>
        <v>0</v>
      </c>
      <c r="AY308" s="84">
        <f t="shared" si="69"/>
        <v>0</v>
      </c>
      <c r="AZ308" s="84">
        <f t="shared" si="69"/>
        <v>0</v>
      </c>
      <c r="BA308" s="84">
        <f t="shared" si="69"/>
        <v>0</v>
      </c>
      <c r="BB308" s="84">
        <f t="shared" si="69"/>
        <v>0</v>
      </c>
      <c r="BC308" s="84">
        <f t="shared" si="69"/>
        <v>0</v>
      </c>
      <c r="BD308" s="5"/>
      <c r="BE308" s="5"/>
      <c r="BF308" s="5"/>
      <c r="BG308" s="5"/>
      <c r="BH308" s="5"/>
      <c r="BI308" s="5"/>
      <c r="BJ308" s="5"/>
    </row>
    <row r="309" spans="2:62" hidden="1">
      <c r="B309">
        <f t="shared" si="70"/>
        <v>450</v>
      </c>
      <c r="C309" t="str">
        <f t="shared" si="70"/>
        <v>REG</v>
      </c>
      <c r="D309" t="str">
        <f t="shared" si="70"/>
        <v>posada en funcionament i parada</v>
      </c>
      <c r="E309" s="82">
        <f t="shared" si="70"/>
        <v>2500</v>
      </c>
      <c r="F309" s="84">
        <f t="shared" si="72"/>
        <v>0</v>
      </c>
      <c r="G309" s="84">
        <f t="shared" si="72"/>
        <v>0</v>
      </c>
      <c r="H309" s="84">
        <f t="shared" si="72"/>
        <v>0</v>
      </c>
      <c r="I309" s="84">
        <f t="shared" si="72"/>
        <v>0</v>
      </c>
      <c r="J309" s="84">
        <f t="shared" si="72"/>
        <v>0</v>
      </c>
      <c r="K309" s="84">
        <f t="shared" si="72"/>
        <v>0</v>
      </c>
      <c r="L309" s="84">
        <f t="shared" si="72"/>
        <v>0</v>
      </c>
      <c r="M309" s="84">
        <f t="shared" si="72"/>
        <v>0</v>
      </c>
      <c r="N309" s="84">
        <f t="shared" si="72"/>
        <v>0</v>
      </c>
      <c r="O309" s="84">
        <f t="shared" si="72"/>
        <v>0</v>
      </c>
      <c r="P309" s="84">
        <f t="shared" si="72"/>
        <v>0</v>
      </c>
      <c r="Q309" s="84">
        <f t="shared" si="72"/>
        <v>0</v>
      </c>
      <c r="R309" s="84">
        <f t="shared" si="72"/>
        <v>0</v>
      </c>
      <c r="S309" s="84">
        <f t="shared" si="72"/>
        <v>0</v>
      </c>
      <c r="T309" s="84">
        <f t="shared" si="72"/>
        <v>0</v>
      </c>
      <c r="U309" s="84">
        <f t="shared" si="72"/>
        <v>0</v>
      </c>
      <c r="V309" s="84">
        <f t="shared" si="72"/>
        <v>0</v>
      </c>
      <c r="W309" s="84">
        <f t="shared" si="72"/>
        <v>0</v>
      </c>
      <c r="X309" s="84">
        <f t="shared" si="72"/>
        <v>0</v>
      </c>
      <c r="Y309" s="84">
        <f t="shared" si="72"/>
        <v>0</v>
      </c>
      <c r="Z309" s="84">
        <f t="shared" si="72"/>
        <v>0</v>
      </c>
      <c r="AA309" s="84">
        <f t="shared" si="72"/>
        <v>0</v>
      </c>
      <c r="AB309" s="84">
        <f t="shared" si="72"/>
        <v>0</v>
      </c>
      <c r="AC309" s="84">
        <f t="shared" si="72"/>
        <v>0</v>
      </c>
      <c r="AD309" s="84">
        <f t="shared" si="72"/>
        <v>0</v>
      </c>
      <c r="AE309" s="84">
        <f t="shared" si="72"/>
        <v>0</v>
      </c>
      <c r="AF309" s="84">
        <f t="shared" si="72"/>
        <v>0</v>
      </c>
      <c r="AG309" s="84">
        <f t="shared" si="72"/>
        <v>0</v>
      </c>
      <c r="AH309" s="84">
        <f t="shared" si="72"/>
        <v>0</v>
      </c>
      <c r="AI309" s="84">
        <f t="shared" si="72"/>
        <v>0</v>
      </c>
      <c r="AJ309" s="84">
        <f t="shared" si="72"/>
        <v>0</v>
      </c>
      <c r="AK309" s="84">
        <f t="shared" si="72"/>
        <v>0</v>
      </c>
      <c r="AL309" s="84">
        <f t="shared" si="72"/>
        <v>0</v>
      </c>
      <c r="AM309" s="84">
        <f t="shared" si="72"/>
        <v>0</v>
      </c>
      <c r="AN309" s="84">
        <f t="shared" si="72"/>
        <v>0</v>
      </c>
      <c r="AO309" s="84">
        <f t="shared" si="72"/>
        <v>0</v>
      </c>
      <c r="AP309" s="84">
        <f t="shared" si="72"/>
        <v>0</v>
      </c>
      <c r="AQ309" s="84">
        <f t="shared" si="71"/>
        <v>0</v>
      </c>
      <c r="AR309" s="84">
        <f t="shared" si="72"/>
        <v>0</v>
      </c>
      <c r="AS309" s="5"/>
      <c r="AT309" s="84">
        <f t="shared" si="69"/>
        <v>0</v>
      </c>
      <c r="AU309" s="84">
        <f t="shared" si="69"/>
        <v>0</v>
      </c>
      <c r="AV309" s="84">
        <f t="shared" si="69"/>
        <v>0</v>
      </c>
      <c r="AW309" s="84">
        <f t="shared" si="69"/>
        <v>0</v>
      </c>
      <c r="AX309" s="84">
        <f t="shared" si="69"/>
        <v>0</v>
      </c>
      <c r="AY309" s="84">
        <f t="shared" si="69"/>
        <v>0</v>
      </c>
      <c r="AZ309" s="84">
        <f t="shared" si="69"/>
        <v>0</v>
      </c>
      <c r="BA309" s="84">
        <f t="shared" si="69"/>
        <v>0</v>
      </c>
      <c r="BB309" s="84">
        <f t="shared" si="69"/>
        <v>0</v>
      </c>
      <c r="BC309" s="84">
        <f t="shared" si="69"/>
        <v>0</v>
      </c>
      <c r="BD309" s="5"/>
      <c r="BE309" s="5"/>
      <c r="BF309" s="5"/>
      <c r="BG309" s="5"/>
      <c r="BH309" s="5"/>
      <c r="BI309" s="5"/>
      <c r="BJ309" s="5"/>
    </row>
    <row r="310" spans="2:62" hidden="1">
      <c r="B310">
        <f t="shared" si="70"/>
        <v>460</v>
      </c>
      <c r="C310" t="str">
        <f t="shared" si="70"/>
        <v>REG</v>
      </c>
      <c r="D310" t="str">
        <f t="shared" si="70"/>
        <v>Desinstal.lació sistema de reg amb cinta</v>
      </c>
      <c r="E310" s="82">
        <f t="shared" si="70"/>
        <v>2500</v>
      </c>
      <c r="F310" s="84">
        <f t="shared" si="72"/>
        <v>0</v>
      </c>
      <c r="G310" s="84">
        <f t="shared" si="72"/>
        <v>0</v>
      </c>
      <c r="H310" s="84">
        <f t="shared" si="72"/>
        <v>0</v>
      </c>
      <c r="I310" s="84">
        <f t="shared" si="72"/>
        <v>0</v>
      </c>
      <c r="J310" s="84">
        <f t="shared" si="72"/>
        <v>0</v>
      </c>
      <c r="K310" s="84">
        <f t="shared" si="72"/>
        <v>0</v>
      </c>
      <c r="L310" s="84">
        <f t="shared" si="72"/>
        <v>0</v>
      </c>
      <c r="M310" s="84">
        <f t="shared" si="72"/>
        <v>0</v>
      </c>
      <c r="N310" s="84">
        <f t="shared" si="72"/>
        <v>0</v>
      </c>
      <c r="O310" s="84">
        <f t="shared" si="72"/>
        <v>0</v>
      </c>
      <c r="P310" s="84">
        <f t="shared" si="72"/>
        <v>0</v>
      </c>
      <c r="Q310" s="84">
        <f t="shared" si="72"/>
        <v>0</v>
      </c>
      <c r="R310" s="84">
        <f t="shared" si="72"/>
        <v>0</v>
      </c>
      <c r="S310" s="84">
        <f t="shared" si="72"/>
        <v>0</v>
      </c>
      <c r="T310" s="84">
        <f t="shared" si="72"/>
        <v>0</v>
      </c>
      <c r="U310" s="84">
        <f t="shared" si="72"/>
        <v>0</v>
      </c>
      <c r="V310" s="84">
        <f t="shared" si="72"/>
        <v>0</v>
      </c>
      <c r="W310" s="84">
        <f t="shared" si="72"/>
        <v>0</v>
      </c>
      <c r="X310" s="84">
        <f t="shared" si="72"/>
        <v>0</v>
      </c>
      <c r="Y310" s="84">
        <f t="shared" si="72"/>
        <v>0</v>
      </c>
      <c r="Z310" s="84">
        <f t="shared" si="72"/>
        <v>0</v>
      </c>
      <c r="AA310" s="84">
        <f t="shared" si="72"/>
        <v>0</v>
      </c>
      <c r="AB310" s="84">
        <f t="shared" si="72"/>
        <v>0</v>
      </c>
      <c r="AC310" s="84">
        <f t="shared" si="72"/>
        <v>0</v>
      </c>
      <c r="AD310" s="84">
        <f t="shared" si="72"/>
        <v>0</v>
      </c>
      <c r="AE310" s="84">
        <f t="shared" si="72"/>
        <v>0</v>
      </c>
      <c r="AF310" s="84">
        <f t="shared" si="72"/>
        <v>0</v>
      </c>
      <c r="AG310" s="84">
        <f t="shared" si="72"/>
        <v>0</v>
      </c>
      <c r="AH310" s="84">
        <f t="shared" si="72"/>
        <v>0</v>
      </c>
      <c r="AI310" s="84">
        <f t="shared" si="72"/>
        <v>0</v>
      </c>
      <c r="AJ310" s="84">
        <f t="shared" si="72"/>
        <v>0</v>
      </c>
      <c r="AK310" s="84">
        <f t="shared" si="72"/>
        <v>0</v>
      </c>
      <c r="AL310" s="84">
        <f t="shared" si="72"/>
        <v>0</v>
      </c>
      <c r="AM310" s="84">
        <f t="shared" si="72"/>
        <v>0</v>
      </c>
      <c r="AN310" s="84">
        <f t="shared" si="72"/>
        <v>0</v>
      </c>
      <c r="AO310" s="84">
        <f t="shared" si="72"/>
        <v>0</v>
      </c>
      <c r="AP310" s="84">
        <f t="shared" si="72"/>
        <v>0</v>
      </c>
      <c r="AQ310" s="84">
        <f t="shared" si="71"/>
        <v>0</v>
      </c>
      <c r="AR310" s="84">
        <f t="shared" si="72"/>
        <v>0</v>
      </c>
      <c r="AS310" s="5"/>
      <c r="AT310" s="84">
        <f t="shared" si="69"/>
        <v>0</v>
      </c>
      <c r="AU310" s="84">
        <f t="shared" si="69"/>
        <v>0</v>
      </c>
      <c r="AV310" s="84">
        <f t="shared" si="69"/>
        <v>0</v>
      </c>
      <c r="AW310" s="84">
        <f t="shared" si="69"/>
        <v>0</v>
      </c>
      <c r="AX310" s="84">
        <f t="shared" si="69"/>
        <v>0</v>
      </c>
      <c r="AY310" s="84">
        <f t="shared" si="69"/>
        <v>0</v>
      </c>
      <c r="AZ310" s="84">
        <f t="shared" si="69"/>
        <v>0</v>
      </c>
      <c r="BA310" s="84">
        <f t="shared" si="69"/>
        <v>0</v>
      </c>
      <c r="BB310" s="84">
        <f t="shared" si="69"/>
        <v>0</v>
      </c>
      <c r="BC310" s="84">
        <f t="shared" si="69"/>
        <v>0</v>
      </c>
      <c r="BD310" s="5"/>
      <c r="BE310" s="5"/>
      <c r="BF310" s="5"/>
      <c r="BG310" s="5"/>
      <c r="BH310" s="5"/>
      <c r="BI310" s="5"/>
      <c r="BJ310" s="5"/>
    </row>
    <row r="311" spans="2:62" hidden="1">
      <c r="B311">
        <f t="shared" si="70"/>
        <v>510</v>
      </c>
      <c r="C311" t="str">
        <f t="shared" si="70"/>
        <v>TRACTAMENTS</v>
      </c>
      <c r="D311" t="str">
        <f t="shared" si="70"/>
        <v>Tractament Bacillus + retenol +purí ortiga amb tractor i braços</v>
      </c>
      <c r="E311" s="82">
        <f t="shared" si="70"/>
        <v>2500</v>
      </c>
      <c r="F311" s="84">
        <f t="shared" si="72"/>
        <v>0</v>
      </c>
      <c r="G311" s="84">
        <f t="shared" si="72"/>
        <v>0</v>
      </c>
      <c r="H311" s="84">
        <f t="shared" si="72"/>
        <v>0</v>
      </c>
      <c r="I311" s="84">
        <f t="shared" si="72"/>
        <v>0</v>
      </c>
      <c r="J311" s="84">
        <f t="shared" si="72"/>
        <v>0</v>
      </c>
      <c r="K311" s="84">
        <f t="shared" si="72"/>
        <v>0</v>
      </c>
      <c r="L311" s="84">
        <f t="shared" si="72"/>
        <v>0</v>
      </c>
      <c r="M311" s="84">
        <f t="shared" si="72"/>
        <v>0</v>
      </c>
      <c r="N311" s="84">
        <f t="shared" si="72"/>
        <v>0</v>
      </c>
      <c r="O311" s="84">
        <f t="shared" si="72"/>
        <v>0</v>
      </c>
      <c r="P311" s="84">
        <f t="shared" si="72"/>
        <v>0</v>
      </c>
      <c r="Q311" s="84">
        <f t="shared" si="72"/>
        <v>0</v>
      </c>
      <c r="R311" s="84">
        <f t="shared" si="72"/>
        <v>0</v>
      </c>
      <c r="S311" s="84">
        <f t="shared" si="72"/>
        <v>0</v>
      </c>
      <c r="T311" s="84">
        <f t="shared" si="72"/>
        <v>0</v>
      </c>
      <c r="U311" s="84">
        <f t="shared" si="72"/>
        <v>0</v>
      </c>
      <c r="V311" s="84">
        <f t="shared" si="72"/>
        <v>0</v>
      </c>
      <c r="W311" s="84">
        <f t="shared" si="72"/>
        <v>0</v>
      </c>
      <c r="X311" s="84">
        <f t="shared" si="72"/>
        <v>0</v>
      </c>
      <c r="Y311" s="84">
        <f t="shared" si="72"/>
        <v>0</v>
      </c>
      <c r="Z311" s="84">
        <f t="shared" si="72"/>
        <v>0</v>
      </c>
      <c r="AA311" s="84">
        <f t="shared" si="72"/>
        <v>0</v>
      </c>
      <c r="AB311" s="84">
        <f t="shared" si="72"/>
        <v>0</v>
      </c>
      <c r="AC311" s="84">
        <f t="shared" si="72"/>
        <v>0</v>
      </c>
      <c r="AD311" s="84">
        <f t="shared" si="72"/>
        <v>0</v>
      </c>
      <c r="AE311" s="84">
        <f t="shared" si="72"/>
        <v>0</v>
      </c>
      <c r="AF311" s="84">
        <f t="shared" si="72"/>
        <v>0</v>
      </c>
      <c r="AG311" s="84">
        <f t="shared" si="72"/>
        <v>0</v>
      </c>
      <c r="AH311" s="84">
        <f t="shared" si="72"/>
        <v>0</v>
      </c>
      <c r="AI311" s="84">
        <f t="shared" si="72"/>
        <v>0</v>
      </c>
      <c r="AJ311" s="84">
        <f t="shared" si="72"/>
        <v>0</v>
      </c>
      <c r="AK311" s="84">
        <f t="shared" si="72"/>
        <v>0</v>
      </c>
      <c r="AL311" s="84">
        <f t="shared" si="72"/>
        <v>0</v>
      </c>
      <c r="AM311" s="84">
        <f t="shared" si="72"/>
        <v>0</v>
      </c>
      <c r="AN311" s="84">
        <f t="shared" si="72"/>
        <v>0</v>
      </c>
      <c r="AO311" s="84">
        <f t="shared" si="72"/>
        <v>0</v>
      </c>
      <c r="AP311" s="84">
        <f t="shared" si="72"/>
        <v>0</v>
      </c>
      <c r="AQ311" s="84">
        <f t="shared" si="71"/>
        <v>0</v>
      </c>
      <c r="AR311" s="84">
        <f t="shared" si="72"/>
        <v>0</v>
      </c>
      <c r="AS311" s="5"/>
      <c r="AT311" s="84">
        <f t="shared" si="69"/>
        <v>0</v>
      </c>
      <c r="AU311" s="84">
        <f t="shared" si="69"/>
        <v>0</v>
      </c>
      <c r="AV311" s="84">
        <f t="shared" si="69"/>
        <v>0</v>
      </c>
      <c r="AW311" s="84">
        <f t="shared" si="69"/>
        <v>0</v>
      </c>
      <c r="AX311" s="84">
        <f t="shared" si="69"/>
        <v>0</v>
      </c>
      <c r="AY311" s="84">
        <f t="shared" si="69"/>
        <v>0</v>
      </c>
      <c r="AZ311" s="84">
        <f t="shared" si="69"/>
        <v>0</v>
      </c>
      <c r="BA311" s="84">
        <f t="shared" si="69"/>
        <v>0</v>
      </c>
      <c r="BB311" s="84">
        <f t="shared" si="69"/>
        <v>0</v>
      </c>
      <c r="BC311" s="84">
        <f t="shared" si="69"/>
        <v>0</v>
      </c>
      <c r="BD311" s="5"/>
      <c r="BE311" s="5"/>
      <c r="BF311" s="5"/>
      <c r="BG311" s="5"/>
      <c r="BH311" s="5"/>
      <c r="BI311" s="5"/>
      <c r="BJ311" s="5"/>
    </row>
    <row r="312" spans="2:62" hidden="1">
      <c r="B312">
        <f t="shared" si="70"/>
        <v>520</v>
      </c>
      <c r="C312" t="str">
        <f t="shared" si="70"/>
        <v>TRACTAMENTS</v>
      </c>
      <c r="D312" t="str">
        <f t="shared" si="70"/>
        <v>Tractament Bacillus + retenol +purí ortiga amb bota i 2 persones</v>
      </c>
      <c r="E312" s="82">
        <f t="shared" si="70"/>
        <v>2500</v>
      </c>
      <c r="F312" s="84">
        <f t="shared" si="72"/>
        <v>0</v>
      </c>
      <c r="G312" s="84">
        <f t="shared" si="72"/>
        <v>0</v>
      </c>
      <c r="H312" s="84">
        <f t="shared" si="72"/>
        <v>0</v>
      </c>
      <c r="I312" s="84">
        <f t="shared" si="72"/>
        <v>0</v>
      </c>
      <c r="J312" s="84">
        <f t="shared" si="72"/>
        <v>0</v>
      </c>
      <c r="K312" s="84">
        <f t="shared" si="72"/>
        <v>0</v>
      </c>
      <c r="L312" s="84">
        <f t="shared" si="72"/>
        <v>0</v>
      </c>
      <c r="M312" s="84">
        <f t="shared" si="72"/>
        <v>0</v>
      </c>
      <c r="N312" s="84">
        <f t="shared" si="72"/>
        <v>0</v>
      </c>
      <c r="O312" s="84">
        <f t="shared" si="72"/>
        <v>0</v>
      </c>
      <c r="P312" s="84">
        <f t="shared" si="72"/>
        <v>0</v>
      </c>
      <c r="Q312" s="84">
        <f t="shared" si="72"/>
        <v>0</v>
      </c>
      <c r="R312" s="84">
        <f t="shared" si="72"/>
        <v>0</v>
      </c>
      <c r="S312" s="84">
        <f t="shared" si="72"/>
        <v>0</v>
      </c>
      <c r="T312" s="84">
        <f t="shared" si="72"/>
        <v>0</v>
      </c>
      <c r="U312" s="84">
        <f t="shared" si="72"/>
        <v>0</v>
      </c>
      <c r="V312" s="84">
        <f t="shared" si="72"/>
        <v>0</v>
      </c>
      <c r="W312" s="84">
        <f t="shared" si="72"/>
        <v>0</v>
      </c>
      <c r="X312" s="84">
        <f t="shared" si="72"/>
        <v>0</v>
      </c>
      <c r="Y312" s="84">
        <f t="shared" si="72"/>
        <v>0</v>
      </c>
      <c r="Z312" s="84">
        <f t="shared" si="72"/>
        <v>0</v>
      </c>
      <c r="AA312" s="84">
        <f t="shared" si="72"/>
        <v>0</v>
      </c>
      <c r="AB312" s="84">
        <f t="shared" si="72"/>
        <v>0</v>
      </c>
      <c r="AC312" s="84">
        <f t="shared" si="72"/>
        <v>0</v>
      </c>
      <c r="AD312" s="84">
        <f t="shared" si="72"/>
        <v>0</v>
      </c>
      <c r="AE312" s="84">
        <f t="shared" si="72"/>
        <v>0</v>
      </c>
      <c r="AF312" s="84">
        <f t="shared" si="72"/>
        <v>0</v>
      </c>
      <c r="AG312" s="84">
        <f t="shared" si="72"/>
        <v>0</v>
      </c>
      <c r="AH312" s="84">
        <f t="shared" si="72"/>
        <v>0</v>
      </c>
      <c r="AI312" s="84">
        <f t="shared" si="72"/>
        <v>0</v>
      </c>
      <c r="AJ312" s="84">
        <f t="shared" si="72"/>
        <v>0</v>
      </c>
      <c r="AK312" s="84">
        <f t="shared" si="72"/>
        <v>0</v>
      </c>
      <c r="AL312" s="84">
        <f t="shared" si="72"/>
        <v>0</v>
      </c>
      <c r="AM312" s="84">
        <f t="shared" si="72"/>
        <v>0</v>
      </c>
      <c r="AN312" s="84">
        <f t="shared" si="72"/>
        <v>0</v>
      </c>
      <c r="AO312" s="84">
        <f t="shared" si="72"/>
        <v>0</v>
      </c>
      <c r="AP312" s="84">
        <f t="shared" si="72"/>
        <v>0</v>
      </c>
      <c r="AQ312" s="84">
        <f t="shared" si="71"/>
        <v>0</v>
      </c>
      <c r="AR312" s="84">
        <f t="shared" si="72"/>
        <v>0</v>
      </c>
      <c r="AS312" s="5"/>
      <c r="AT312" s="84">
        <f t="shared" si="69"/>
        <v>0</v>
      </c>
      <c r="AU312" s="84">
        <f t="shared" si="69"/>
        <v>0</v>
      </c>
      <c r="AV312" s="84">
        <f t="shared" si="69"/>
        <v>0</v>
      </c>
      <c r="AW312" s="84">
        <f t="shared" si="69"/>
        <v>0</v>
      </c>
      <c r="AX312" s="84">
        <f t="shared" si="69"/>
        <v>0</v>
      </c>
      <c r="AY312" s="84">
        <f t="shared" si="69"/>
        <v>0</v>
      </c>
      <c r="AZ312" s="84">
        <f t="shared" si="69"/>
        <v>0</v>
      </c>
      <c r="BA312" s="84">
        <f t="shared" si="69"/>
        <v>0</v>
      </c>
      <c r="BB312" s="84">
        <f t="shared" si="69"/>
        <v>0</v>
      </c>
      <c r="BC312" s="84">
        <f t="shared" si="69"/>
        <v>0</v>
      </c>
      <c r="BD312" s="5"/>
      <c r="BE312" s="5"/>
      <c r="BF312" s="5"/>
      <c r="BG312" s="5"/>
      <c r="BH312" s="5"/>
      <c r="BI312" s="5"/>
      <c r="BJ312" s="5"/>
    </row>
    <row r="313" spans="2:62" hidden="1">
      <c r="B313">
        <f t="shared" si="70"/>
        <v>530</v>
      </c>
      <c r="C313" t="str">
        <f t="shared" si="70"/>
        <v>TRACTAMENTS</v>
      </c>
      <c r="D313" t="str">
        <f t="shared" si="70"/>
        <v>Tractament coure + retenol + purí</v>
      </c>
      <c r="E313" s="82">
        <f t="shared" si="70"/>
        <v>2500</v>
      </c>
      <c r="F313" s="84">
        <f t="shared" si="72"/>
        <v>0</v>
      </c>
      <c r="G313" s="84">
        <f t="shared" si="72"/>
        <v>0</v>
      </c>
      <c r="H313" s="84">
        <f t="shared" si="72"/>
        <v>0</v>
      </c>
      <c r="I313" s="84">
        <f t="shared" si="72"/>
        <v>0</v>
      </c>
      <c r="J313" s="84">
        <f t="shared" si="72"/>
        <v>0</v>
      </c>
      <c r="K313" s="84">
        <f t="shared" si="72"/>
        <v>0</v>
      </c>
      <c r="L313" s="84">
        <f t="shared" si="72"/>
        <v>0</v>
      </c>
      <c r="M313" s="84">
        <f t="shared" si="72"/>
        <v>0</v>
      </c>
      <c r="N313" s="84">
        <f t="shared" si="72"/>
        <v>0</v>
      </c>
      <c r="O313" s="84">
        <f t="shared" si="72"/>
        <v>0</v>
      </c>
      <c r="P313" s="84">
        <f t="shared" si="72"/>
        <v>0</v>
      </c>
      <c r="Q313" s="84">
        <f t="shared" si="72"/>
        <v>0</v>
      </c>
      <c r="R313" s="84">
        <f t="shared" si="72"/>
        <v>0</v>
      </c>
      <c r="S313" s="84">
        <f t="shared" si="72"/>
        <v>0</v>
      </c>
      <c r="T313" s="84">
        <f t="shared" si="72"/>
        <v>0</v>
      </c>
      <c r="U313" s="84">
        <f t="shared" si="72"/>
        <v>0</v>
      </c>
      <c r="V313" s="84">
        <f t="shared" si="72"/>
        <v>0</v>
      </c>
      <c r="W313" s="84">
        <f t="shared" si="72"/>
        <v>0</v>
      </c>
      <c r="X313" s="84">
        <f t="shared" si="72"/>
        <v>0</v>
      </c>
      <c r="Y313" s="84">
        <f t="shared" si="72"/>
        <v>0</v>
      </c>
      <c r="Z313" s="84">
        <f t="shared" si="72"/>
        <v>0</v>
      </c>
      <c r="AA313" s="84">
        <f t="shared" si="72"/>
        <v>0</v>
      </c>
      <c r="AB313" s="84">
        <f t="shared" si="72"/>
        <v>0</v>
      </c>
      <c r="AC313" s="84">
        <f t="shared" si="72"/>
        <v>0</v>
      </c>
      <c r="AD313" s="84">
        <f t="shared" si="72"/>
        <v>0</v>
      </c>
      <c r="AE313" s="84">
        <f t="shared" si="72"/>
        <v>0</v>
      </c>
      <c r="AF313" s="84">
        <f t="shared" si="72"/>
        <v>0</v>
      </c>
      <c r="AG313" s="84">
        <f t="shared" si="72"/>
        <v>0</v>
      </c>
      <c r="AH313" s="84">
        <f t="shared" si="72"/>
        <v>0</v>
      </c>
      <c r="AI313" s="84">
        <f t="shared" si="72"/>
        <v>0</v>
      </c>
      <c r="AJ313" s="84">
        <f t="shared" si="72"/>
        <v>0</v>
      </c>
      <c r="AK313" s="84">
        <f t="shared" si="72"/>
        <v>0</v>
      </c>
      <c r="AL313" s="84">
        <f t="shared" si="72"/>
        <v>0</v>
      </c>
      <c r="AM313" s="84">
        <f t="shared" si="72"/>
        <v>0</v>
      </c>
      <c r="AN313" s="84">
        <f t="shared" si="72"/>
        <v>0</v>
      </c>
      <c r="AO313" s="84">
        <f t="shared" si="72"/>
        <v>0</v>
      </c>
      <c r="AP313" s="84">
        <f t="shared" si="72"/>
        <v>0</v>
      </c>
      <c r="AQ313" s="84">
        <f t="shared" si="71"/>
        <v>0</v>
      </c>
      <c r="AR313" s="84">
        <f t="shared" si="72"/>
        <v>0</v>
      </c>
      <c r="AS313" s="5"/>
      <c r="AT313" s="84">
        <f t="shared" si="69"/>
        <v>0</v>
      </c>
      <c r="AU313" s="84">
        <f t="shared" si="69"/>
        <v>0</v>
      </c>
      <c r="AV313" s="84">
        <f t="shared" si="69"/>
        <v>0</v>
      </c>
      <c r="AW313" s="84">
        <f t="shared" si="69"/>
        <v>0</v>
      </c>
      <c r="AX313" s="84">
        <f t="shared" si="69"/>
        <v>0</v>
      </c>
      <c r="AY313" s="84">
        <f t="shared" si="69"/>
        <v>0</v>
      </c>
      <c r="AZ313" s="84">
        <f t="shared" si="69"/>
        <v>0</v>
      </c>
      <c r="BA313" s="84">
        <f t="shared" si="69"/>
        <v>0</v>
      </c>
      <c r="BB313" s="84">
        <f t="shared" si="69"/>
        <v>0</v>
      </c>
      <c r="BC313" s="84">
        <f t="shared" si="69"/>
        <v>0</v>
      </c>
      <c r="BD313" s="5"/>
      <c r="BE313" s="5"/>
      <c r="BF313" s="5"/>
      <c r="BG313" s="5"/>
      <c r="BH313" s="5"/>
      <c r="BI313" s="5"/>
      <c r="BJ313" s="5"/>
    </row>
    <row r="314" spans="2:62" hidden="1">
      <c r="B314">
        <f t="shared" si="70"/>
        <v>540</v>
      </c>
      <c r="C314" t="str">
        <f t="shared" si="70"/>
        <v>TRACTAMENTS</v>
      </c>
      <c r="D314" t="str">
        <f t="shared" si="70"/>
        <v>Tractament Llimacs (Ferramol)</v>
      </c>
      <c r="E314" s="82">
        <f t="shared" si="70"/>
        <v>2500</v>
      </c>
      <c r="F314" s="84">
        <f t="shared" si="72"/>
        <v>0</v>
      </c>
      <c r="G314" s="84">
        <f t="shared" si="72"/>
        <v>0</v>
      </c>
      <c r="H314" s="84">
        <f t="shared" si="72"/>
        <v>0</v>
      </c>
      <c r="I314" s="84">
        <f t="shared" si="72"/>
        <v>0</v>
      </c>
      <c r="J314" s="84">
        <f t="shared" si="72"/>
        <v>0</v>
      </c>
      <c r="K314" s="84">
        <f t="shared" si="72"/>
        <v>0</v>
      </c>
      <c r="L314" s="84">
        <f t="shared" si="72"/>
        <v>0</v>
      </c>
      <c r="M314" s="84">
        <f t="shared" si="72"/>
        <v>0</v>
      </c>
      <c r="N314" s="84">
        <f t="shared" si="72"/>
        <v>0</v>
      </c>
      <c r="O314" s="84">
        <f t="shared" si="72"/>
        <v>0</v>
      </c>
      <c r="P314" s="84">
        <f t="shared" si="72"/>
        <v>0</v>
      </c>
      <c r="Q314" s="84">
        <f t="shared" si="72"/>
        <v>0</v>
      </c>
      <c r="R314" s="84">
        <f t="shared" si="72"/>
        <v>0</v>
      </c>
      <c r="S314" s="84">
        <f t="shared" si="72"/>
        <v>0</v>
      </c>
      <c r="T314" s="84">
        <f t="shared" si="72"/>
        <v>0</v>
      </c>
      <c r="U314" s="84">
        <f t="shared" si="72"/>
        <v>0</v>
      </c>
      <c r="V314" s="84">
        <f t="shared" si="72"/>
        <v>0</v>
      </c>
      <c r="W314" s="84">
        <f t="shared" si="72"/>
        <v>0</v>
      </c>
      <c r="X314" s="84">
        <f t="shared" si="72"/>
        <v>0</v>
      </c>
      <c r="Y314" s="84">
        <f t="shared" si="72"/>
        <v>0</v>
      </c>
      <c r="Z314" s="84">
        <f t="shared" si="72"/>
        <v>0</v>
      </c>
      <c r="AA314" s="84">
        <f t="shared" si="72"/>
        <v>0</v>
      </c>
      <c r="AB314" s="84">
        <f t="shared" si="72"/>
        <v>0</v>
      </c>
      <c r="AC314" s="84">
        <f t="shared" si="72"/>
        <v>0</v>
      </c>
      <c r="AD314" s="84">
        <f t="shared" si="72"/>
        <v>0</v>
      </c>
      <c r="AE314" s="84">
        <f t="shared" si="72"/>
        <v>0</v>
      </c>
      <c r="AF314" s="84">
        <f t="shared" si="72"/>
        <v>0</v>
      </c>
      <c r="AG314" s="84">
        <f t="shared" ref="AG314:AR314" si="73">+AG79*$E$4/$E314</f>
        <v>0</v>
      </c>
      <c r="AH314" s="84">
        <f t="shared" si="73"/>
        <v>0</v>
      </c>
      <c r="AI314" s="84">
        <f t="shared" si="73"/>
        <v>0</v>
      </c>
      <c r="AJ314" s="84">
        <f t="shared" si="73"/>
        <v>0</v>
      </c>
      <c r="AK314" s="84">
        <f t="shared" si="73"/>
        <v>0</v>
      </c>
      <c r="AL314" s="84">
        <f t="shared" si="73"/>
        <v>0</v>
      </c>
      <c r="AM314" s="84">
        <f t="shared" si="73"/>
        <v>0</v>
      </c>
      <c r="AN314" s="84">
        <f t="shared" si="73"/>
        <v>0</v>
      </c>
      <c r="AO314" s="84">
        <f t="shared" si="73"/>
        <v>0</v>
      </c>
      <c r="AP314" s="84">
        <f t="shared" si="73"/>
        <v>0</v>
      </c>
      <c r="AQ314" s="84">
        <f t="shared" si="71"/>
        <v>0</v>
      </c>
      <c r="AR314" s="84">
        <f t="shared" si="73"/>
        <v>0</v>
      </c>
      <c r="AS314" s="5"/>
      <c r="AT314" s="84">
        <f t="shared" si="69"/>
        <v>0</v>
      </c>
      <c r="AU314" s="84">
        <f t="shared" si="69"/>
        <v>0</v>
      </c>
      <c r="AV314" s="84">
        <f t="shared" si="69"/>
        <v>0</v>
      </c>
      <c r="AW314" s="84">
        <f t="shared" si="69"/>
        <v>0</v>
      </c>
      <c r="AX314" s="84">
        <f t="shared" si="69"/>
        <v>0</v>
      </c>
      <c r="AY314" s="84">
        <f t="shared" si="69"/>
        <v>0</v>
      </c>
      <c r="AZ314" s="84">
        <f t="shared" si="69"/>
        <v>0</v>
      </c>
      <c r="BA314" s="84">
        <f t="shared" si="69"/>
        <v>0</v>
      </c>
      <c r="BB314" s="84">
        <f t="shared" si="69"/>
        <v>0</v>
      </c>
      <c r="BC314" s="84">
        <f t="shared" si="69"/>
        <v>0</v>
      </c>
      <c r="BD314" s="5"/>
      <c r="BE314" s="5"/>
      <c r="BF314" s="5"/>
      <c r="BG314" s="5"/>
      <c r="BH314" s="5"/>
      <c r="BI314" s="5"/>
      <c r="BJ314" s="5"/>
    </row>
    <row r="315" spans="2:62" hidden="1">
      <c r="B315">
        <f t="shared" si="70"/>
        <v>550</v>
      </c>
      <c r="C315" t="str">
        <f t="shared" si="70"/>
        <v>TRACTAMENTS</v>
      </c>
      <c r="D315" t="str">
        <f t="shared" si="70"/>
        <v>Tractament Bacillus + sofre amb bota i 2 persones</v>
      </c>
      <c r="E315" s="82">
        <f t="shared" si="70"/>
        <v>2500</v>
      </c>
      <c r="F315" s="84">
        <f t="shared" ref="F315:AR321" si="74">+F80*$E$4/$E315</f>
        <v>0</v>
      </c>
      <c r="G315" s="84">
        <f t="shared" si="74"/>
        <v>0</v>
      </c>
      <c r="H315" s="84">
        <f t="shared" si="74"/>
        <v>0</v>
      </c>
      <c r="I315" s="84">
        <f t="shared" si="74"/>
        <v>0</v>
      </c>
      <c r="J315" s="84">
        <f t="shared" si="74"/>
        <v>0</v>
      </c>
      <c r="K315" s="84">
        <f t="shared" si="74"/>
        <v>0</v>
      </c>
      <c r="L315" s="84">
        <f t="shared" si="74"/>
        <v>0</v>
      </c>
      <c r="M315" s="84">
        <f t="shared" si="74"/>
        <v>0</v>
      </c>
      <c r="N315" s="84">
        <f t="shared" si="74"/>
        <v>0</v>
      </c>
      <c r="O315" s="84">
        <f t="shared" si="74"/>
        <v>0</v>
      </c>
      <c r="P315" s="84">
        <f t="shared" si="74"/>
        <v>0</v>
      </c>
      <c r="Q315" s="84">
        <f t="shared" si="74"/>
        <v>0</v>
      </c>
      <c r="R315" s="84">
        <f t="shared" si="74"/>
        <v>0</v>
      </c>
      <c r="S315" s="84">
        <f t="shared" si="74"/>
        <v>0</v>
      </c>
      <c r="T315" s="84">
        <f t="shared" si="74"/>
        <v>0</v>
      </c>
      <c r="U315" s="84">
        <f t="shared" si="74"/>
        <v>0</v>
      </c>
      <c r="V315" s="84">
        <f t="shared" si="74"/>
        <v>0</v>
      </c>
      <c r="W315" s="84">
        <f t="shared" si="74"/>
        <v>0</v>
      </c>
      <c r="X315" s="84">
        <f t="shared" si="74"/>
        <v>0</v>
      </c>
      <c r="Y315" s="84">
        <f t="shared" si="74"/>
        <v>0</v>
      </c>
      <c r="Z315" s="84">
        <f t="shared" si="74"/>
        <v>0</v>
      </c>
      <c r="AA315" s="84">
        <f t="shared" si="74"/>
        <v>0</v>
      </c>
      <c r="AB315" s="84">
        <f t="shared" si="74"/>
        <v>0</v>
      </c>
      <c r="AC315" s="84">
        <f t="shared" si="74"/>
        <v>0</v>
      </c>
      <c r="AD315" s="84">
        <f t="shared" si="74"/>
        <v>0</v>
      </c>
      <c r="AE315" s="84">
        <f t="shared" si="74"/>
        <v>0</v>
      </c>
      <c r="AF315" s="84">
        <f t="shared" si="74"/>
        <v>0</v>
      </c>
      <c r="AG315" s="84">
        <f t="shared" si="74"/>
        <v>0</v>
      </c>
      <c r="AH315" s="84">
        <f t="shared" si="74"/>
        <v>0</v>
      </c>
      <c r="AI315" s="84">
        <f t="shared" si="74"/>
        <v>0</v>
      </c>
      <c r="AJ315" s="84">
        <f t="shared" si="74"/>
        <v>0</v>
      </c>
      <c r="AK315" s="84">
        <f t="shared" si="74"/>
        <v>0</v>
      </c>
      <c r="AL315" s="84">
        <f t="shared" si="74"/>
        <v>0</v>
      </c>
      <c r="AM315" s="84">
        <f t="shared" si="74"/>
        <v>0</v>
      </c>
      <c r="AN315" s="84">
        <f t="shared" si="74"/>
        <v>0</v>
      </c>
      <c r="AO315" s="84">
        <f t="shared" si="74"/>
        <v>0</v>
      </c>
      <c r="AP315" s="84">
        <f t="shared" si="74"/>
        <v>0</v>
      </c>
      <c r="AQ315" s="84">
        <f t="shared" si="71"/>
        <v>0</v>
      </c>
      <c r="AR315" s="84">
        <f t="shared" si="74"/>
        <v>0</v>
      </c>
      <c r="AS315" s="5"/>
      <c r="AT315" s="84">
        <f t="shared" si="69"/>
        <v>0</v>
      </c>
      <c r="AU315" s="84">
        <f t="shared" si="69"/>
        <v>0</v>
      </c>
      <c r="AV315" s="84">
        <f t="shared" si="69"/>
        <v>0</v>
      </c>
      <c r="AW315" s="84">
        <f t="shared" si="69"/>
        <v>0</v>
      </c>
      <c r="AX315" s="84">
        <f t="shared" si="69"/>
        <v>0</v>
      </c>
      <c r="AY315" s="84">
        <f t="shared" si="69"/>
        <v>0</v>
      </c>
      <c r="AZ315" s="84">
        <f t="shared" si="69"/>
        <v>0</v>
      </c>
      <c r="BA315" s="84">
        <f t="shared" si="69"/>
        <v>0</v>
      </c>
      <c r="BB315" s="84">
        <f t="shared" si="69"/>
        <v>0</v>
      </c>
      <c r="BC315" s="84">
        <f t="shared" si="69"/>
        <v>0</v>
      </c>
      <c r="BD315" s="5"/>
      <c r="BE315" s="5"/>
      <c r="BF315" s="5"/>
      <c r="BG315" s="5"/>
      <c r="BH315" s="5"/>
      <c r="BI315" s="5"/>
      <c r="BJ315" s="5"/>
    </row>
    <row r="316" spans="2:62" hidden="1">
      <c r="B316">
        <f t="shared" si="70"/>
        <v>560</v>
      </c>
      <c r="C316" t="str">
        <f t="shared" si="70"/>
        <v>TRACTAMENTS</v>
      </c>
      <c r="D316" t="str">
        <f t="shared" si="70"/>
        <v>Tractament Nim + sofre amb bota i 2 persones</v>
      </c>
      <c r="E316" s="82">
        <f t="shared" si="70"/>
        <v>2500</v>
      </c>
      <c r="F316" s="84">
        <f t="shared" si="74"/>
        <v>0</v>
      </c>
      <c r="G316" s="84">
        <f t="shared" si="74"/>
        <v>0</v>
      </c>
      <c r="H316" s="84">
        <f t="shared" si="74"/>
        <v>0</v>
      </c>
      <c r="I316" s="84">
        <f t="shared" si="74"/>
        <v>0</v>
      </c>
      <c r="J316" s="84">
        <f t="shared" si="74"/>
        <v>0</v>
      </c>
      <c r="K316" s="84">
        <f t="shared" si="74"/>
        <v>0</v>
      </c>
      <c r="L316" s="84">
        <f t="shared" si="74"/>
        <v>0</v>
      </c>
      <c r="M316" s="84">
        <f t="shared" si="74"/>
        <v>0</v>
      </c>
      <c r="N316" s="84">
        <f t="shared" si="74"/>
        <v>0</v>
      </c>
      <c r="O316" s="84">
        <f t="shared" si="74"/>
        <v>0</v>
      </c>
      <c r="P316" s="84">
        <f t="shared" si="74"/>
        <v>0</v>
      </c>
      <c r="Q316" s="84">
        <f t="shared" si="74"/>
        <v>0</v>
      </c>
      <c r="R316" s="84">
        <f t="shared" si="74"/>
        <v>0</v>
      </c>
      <c r="S316" s="84">
        <f t="shared" si="74"/>
        <v>0</v>
      </c>
      <c r="T316" s="84">
        <f t="shared" si="74"/>
        <v>0</v>
      </c>
      <c r="U316" s="84">
        <f t="shared" si="74"/>
        <v>0</v>
      </c>
      <c r="V316" s="84">
        <f t="shared" si="74"/>
        <v>0</v>
      </c>
      <c r="W316" s="84">
        <f t="shared" si="74"/>
        <v>0</v>
      </c>
      <c r="X316" s="84">
        <f t="shared" si="74"/>
        <v>0</v>
      </c>
      <c r="Y316" s="84">
        <f t="shared" si="74"/>
        <v>0</v>
      </c>
      <c r="Z316" s="84">
        <f t="shared" si="74"/>
        <v>0</v>
      </c>
      <c r="AA316" s="84">
        <f t="shared" si="74"/>
        <v>0</v>
      </c>
      <c r="AB316" s="84">
        <f t="shared" si="74"/>
        <v>0</v>
      </c>
      <c r="AC316" s="84">
        <f t="shared" si="74"/>
        <v>0</v>
      </c>
      <c r="AD316" s="84">
        <f t="shared" si="74"/>
        <v>0</v>
      </c>
      <c r="AE316" s="84">
        <f t="shared" si="74"/>
        <v>0</v>
      </c>
      <c r="AF316" s="84">
        <f t="shared" si="74"/>
        <v>0</v>
      </c>
      <c r="AG316" s="84">
        <f t="shared" si="74"/>
        <v>0</v>
      </c>
      <c r="AH316" s="84">
        <f t="shared" si="74"/>
        <v>0</v>
      </c>
      <c r="AI316" s="84">
        <f t="shared" si="74"/>
        <v>0</v>
      </c>
      <c r="AJ316" s="84">
        <f t="shared" si="74"/>
        <v>0</v>
      </c>
      <c r="AK316" s="84">
        <f t="shared" si="74"/>
        <v>0</v>
      </c>
      <c r="AL316" s="84">
        <f t="shared" si="74"/>
        <v>0</v>
      </c>
      <c r="AM316" s="84">
        <f t="shared" si="74"/>
        <v>0</v>
      </c>
      <c r="AN316" s="84">
        <f t="shared" si="74"/>
        <v>0</v>
      </c>
      <c r="AO316" s="84">
        <f t="shared" si="74"/>
        <v>0</v>
      </c>
      <c r="AP316" s="84">
        <f t="shared" si="74"/>
        <v>0</v>
      </c>
      <c r="AQ316" s="84">
        <f t="shared" si="71"/>
        <v>0</v>
      </c>
      <c r="AR316" s="84">
        <f t="shared" si="74"/>
        <v>0</v>
      </c>
      <c r="AS316" s="5"/>
      <c r="AT316" s="84">
        <f t="shared" si="69"/>
        <v>0</v>
      </c>
      <c r="AU316" s="84">
        <f t="shared" si="69"/>
        <v>0</v>
      </c>
      <c r="AV316" s="84">
        <f t="shared" si="69"/>
        <v>0</v>
      </c>
      <c r="AW316" s="84">
        <f t="shared" si="69"/>
        <v>0</v>
      </c>
      <c r="AX316" s="84">
        <f t="shared" si="69"/>
        <v>0</v>
      </c>
      <c r="AY316" s="84">
        <f t="shared" si="69"/>
        <v>0</v>
      </c>
      <c r="AZ316" s="84">
        <f t="shared" si="69"/>
        <v>0</v>
      </c>
      <c r="BA316" s="84">
        <f t="shared" si="69"/>
        <v>0</v>
      </c>
      <c r="BB316" s="84">
        <f t="shared" si="69"/>
        <v>0</v>
      </c>
      <c r="BC316" s="84">
        <f t="shared" si="69"/>
        <v>0</v>
      </c>
      <c r="BD316" s="5"/>
      <c r="BE316" s="5"/>
      <c r="BF316" s="5"/>
      <c r="BG316" s="5"/>
      <c r="BH316" s="5"/>
      <c r="BI316" s="5"/>
      <c r="BJ316" s="5"/>
    </row>
    <row r="317" spans="2:62" hidden="1">
      <c r="B317">
        <f t="shared" si="70"/>
        <v>570</v>
      </c>
      <c r="C317" t="str">
        <f t="shared" si="70"/>
        <v>TRACTAMENTS</v>
      </c>
      <c r="D317" t="str">
        <f t="shared" si="70"/>
        <v>Tractament sofre amb bota i 2 persones</v>
      </c>
      <c r="E317" s="82">
        <f t="shared" si="70"/>
        <v>2500</v>
      </c>
      <c r="F317" s="84">
        <f t="shared" si="74"/>
        <v>0</v>
      </c>
      <c r="G317" s="84">
        <f t="shared" si="74"/>
        <v>0</v>
      </c>
      <c r="H317" s="84">
        <f t="shared" si="74"/>
        <v>0</v>
      </c>
      <c r="I317" s="84">
        <f t="shared" si="74"/>
        <v>0</v>
      </c>
      <c r="J317" s="84">
        <f t="shared" si="74"/>
        <v>0</v>
      </c>
      <c r="K317" s="84">
        <f t="shared" si="74"/>
        <v>0</v>
      </c>
      <c r="L317" s="84">
        <f t="shared" si="74"/>
        <v>0</v>
      </c>
      <c r="M317" s="84">
        <f t="shared" si="74"/>
        <v>0</v>
      </c>
      <c r="N317" s="84">
        <f t="shared" si="74"/>
        <v>0</v>
      </c>
      <c r="O317" s="84">
        <f t="shared" si="74"/>
        <v>0</v>
      </c>
      <c r="P317" s="84">
        <f t="shared" si="74"/>
        <v>0</v>
      </c>
      <c r="Q317" s="84">
        <f t="shared" si="74"/>
        <v>0</v>
      </c>
      <c r="R317" s="84">
        <f t="shared" si="74"/>
        <v>0</v>
      </c>
      <c r="S317" s="84">
        <f t="shared" si="74"/>
        <v>0</v>
      </c>
      <c r="T317" s="84">
        <f t="shared" si="74"/>
        <v>0</v>
      </c>
      <c r="U317" s="84">
        <f t="shared" si="74"/>
        <v>0</v>
      </c>
      <c r="V317" s="84">
        <f t="shared" si="74"/>
        <v>0</v>
      </c>
      <c r="W317" s="84">
        <f t="shared" si="74"/>
        <v>0</v>
      </c>
      <c r="X317" s="84">
        <f t="shared" si="74"/>
        <v>0</v>
      </c>
      <c r="Y317" s="84">
        <f t="shared" si="74"/>
        <v>0</v>
      </c>
      <c r="Z317" s="84">
        <f t="shared" si="74"/>
        <v>0</v>
      </c>
      <c r="AA317" s="84">
        <f t="shared" si="74"/>
        <v>0</v>
      </c>
      <c r="AB317" s="84">
        <f t="shared" si="74"/>
        <v>0</v>
      </c>
      <c r="AC317" s="84">
        <f t="shared" si="74"/>
        <v>0</v>
      </c>
      <c r="AD317" s="84">
        <f t="shared" si="74"/>
        <v>0</v>
      </c>
      <c r="AE317" s="84">
        <f t="shared" si="74"/>
        <v>0</v>
      </c>
      <c r="AF317" s="84">
        <f t="shared" si="74"/>
        <v>0</v>
      </c>
      <c r="AG317" s="84">
        <f t="shared" si="74"/>
        <v>0</v>
      </c>
      <c r="AH317" s="84">
        <f t="shared" si="74"/>
        <v>0</v>
      </c>
      <c r="AI317" s="84">
        <f t="shared" si="74"/>
        <v>0</v>
      </c>
      <c r="AJ317" s="84">
        <f t="shared" si="74"/>
        <v>0</v>
      </c>
      <c r="AK317" s="84">
        <f t="shared" si="74"/>
        <v>0</v>
      </c>
      <c r="AL317" s="84">
        <f t="shared" si="74"/>
        <v>0</v>
      </c>
      <c r="AM317" s="84">
        <f t="shared" si="74"/>
        <v>0</v>
      </c>
      <c r="AN317" s="84">
        <f t="shared" si="74"/>
        <v>0</v>
      </c>
      <c r="AO317" s="84">
        <f t="shared" si="74"/>
        <v>0</v>
      </c>
      <c r="AP317" s="84">
        <f t="shared" si="74"/>
        <v>0</v>
      </c>
      <c r="AQ317" s="84">
        <f t="shared" si="71"/>
        <v>0</v>
      </c>
      <c r="AR317" s="84">
        <f t="shared" si="74"/>
        <v>0</v>
      </c>
      <c r="AS317" s="5"/>
      <c r="AT317" s="84">
        <f t="shared" si="69"/>
        <v>0</v>
      </c>
      <c r="AU317" s="84">
        <f t="shared" si="69"/>
        <v>0</v>
      </c>
      <c r="AV317" s="84">
        <f t="shared" si="69"/>
        <v>0</v>
      </c>
      <c r="AW317" s="84">
        <f t="shared" si="69"/>
        <v>0</v>
      </c>
      <c r="AX317" s="84">
        <f t="shared" si="69"/>
        <v>0</v>
      </c>
      <c r="AY317" s="84">
        <f t="shared" si="69"/>
        <v>0</v>
      </c>
      <c r="AZ317" s="84">
        <f t="shared" si="69"/>
        <v>0</v>
      </c>
      <c r="BA317" s="84">
        <f t="shared" si="69"/>
        <v>0</v>
      </c>
      <c r="BB317" s="84">
        <f t="shared" si="69"/>
        <v>0</v>
      </c>
      <c r="BC317" s="84">
        <f t="shared" si="69"/>
        <v>0</v>
      </c>
      <c r="BD317" s="5"/>
      <c r="BE317" s="5"/>
      <c r="BF317" s="5"/>
      <c r="BG317" s="5"/>
      <c r="BH317" s="5"/>
      <c r="BI317" s="5"/>
      <c r="BJ317" s="5"/>
    </row>
    <row r="318" spans="2:62" hidden="1">
      <c r="B318">
        <f t="shared" si="70"/>
        <v>610</v>
      </c>
      <c r="C318" t="str">
        <f t="shared" si="70"/>
        <v>DESHERBAT</v>
      </c>
      <c r="D318" t="str">
        <f t="shared" si="70"/>
        <v>Desherbat amb tractor</v>
      </c>
      <c r="E318" s="82">
        <f t="shared" si="70"/>
        <v>2500</v>
      </c>
      <c r="F318" s="84">
        <f t="shared" si="74"/>
        <v>0</v>
      </c>
      <c r="G318" s="84">
        <f t="shared" si="74"/>
        <v>0</v>
      </c>
      <c r="H318" s="84">
        <f t="shared" si="74"/>
        <v>0</v>
      </c>
      <c r="I318" s="84">
        <f t="shared" si="74"/>
        <v>0</v>
      </c>
      <c r="J318" s="84">
        <f t="shared" si="74"/>
        <v>0</v>
      </c>
      <c r="K318" s="84">
        <f t="shared" si="74"/>
        <v>0</v>
      </c>
      <c r="L318" s="84">
        <f t="shared" si="74"/>
        <v>0</v>
      </c>
      <c r="M318" s="84">
        <f t="shared" si="74"/>
        <v>0</v>
      </c>
      <c r="N318" s="84">
        <f t="shared" si="74"/>
        <v>0</v>
      </c>
      <c r="O318" s="84">
        <f t="shared" si="74"/>
        <v>0</v>
      </c>
      <c r="P318" s="84">
        <f t="shared" si="74"/>
        <v>0</v>
      </c>
      <c r="Q318" s="84">
        <f t="shared" si="74"/>
        <v>0</v>
      </c>
      <c r="R318" s="84">
        <f t="shared" si="74"/>
        <v>0</v>
      </c>
      <c r="S318" s="84">
        <f t="shared" si="74"/>
        <v>0</v>
      </c>
      <c r="T318" s="84">
        <f t="shared" si="74"/>
        <v>0</v>
      </c>
      <c r="U318" s="84">
        <f t="shared" si="74"/>
        <v>0</v>
      </c>
      <c r="V318" s="84">
        <f t="shared" si="74"/>
        <v>0</v>
      </c>
      <c r="W318" s="84">
        <f t="shared" si="74"/>
        <v>0</v>
      </c>
      <c r="X318" s="84">
        <f t="shared" si="74"/>
        <v>0</v>
      </c>
      <c r="Y318" s="84">
        <f t="shared" si="74"/>
        <v>0</v>
      </c>
      <c r="Z318" s="84">
        <f t="shared" si="74"/>
        <v>0</v>
      </c>
      <c r="AA318" s="84">
        <f t="shared" si="74"/>
        <v>0</v>
      </c>
      <c r="AB318" s="84">
        <f t="shared" si="74"/>
        <v>0</v>
      </c>
      <c r="AC318" s="84">
        <f t="shared" si="74"/>
        <v>0</v>
      </c>
      <c r="AD318" s="84">
        <f t="shared" si="74"/>
        <v>0</v>
      </c>
      <c r="AE318" s="84">
        <f t="shared" si="74"/>
        <v>0</v>
      </c>
      <c r="AF318" s="84">
        <f t="shared" si="74"/>
        <v>0</v>
      </c>
      <c r="AG318" s="84">
        <f t="shared" si="74"/>
        <v>0</v>
      </c>
      <c r="AH318" s="84">
        <f t="shared" si="74"/>
        <v>0</v>
      </c>
      <c r="AI318" s="84">
        <f t="shared" si="74"/>
        <v>0</v>
      </c>
      <c r="AJ318" s="84">
        <f t="shared" si="74"/>
        <v>0</v>
      </c>
      <c r="AK318" s="84">
        <f t="shared" si="74"/>
        <v>0</v>
      </c>
      <c r="AL318" s="84">
        <f t="shared" si="74"/>
        <v>0</v>
      </c>
      <c r="AM318" s="84">
        <f t="shared" si="74"/>
        <v>0</v>
      </c>
      <c r="AN318" s="84">
        <f t="shared" si="74"/>
        <v>0</v>
      </c>
      <c r="AO318" s="84">
        <f t="shared" si="74"/>
        <v>0</v>
      </c>
      <c r="AP318" s="84">
        <f t="shared" si="74"/>
        <v>0</v>
      </c>
      <c r="AQ318" s="84">
        <f t="shared" si="71"/>
        <v>0</v>
      </c>
      <c r="AR318" s="84">
        <f t="shared" si="74"/>
        <v>0</v>
      </c>
      <c r="AS318" s="5"/>
      <c r="AT318" s="84">
        <f t="shared" ref="AT318:BC333" si="75">+AT83*$E$4/$E318</f>
        <v>0</v>
      </c>
      <c r="AU318" s="84">
        <f t="shared" si="75"/>
        <v>0</v>
      </c>
      <c r="AV318" s="84">
        <f t="shared" si="75"/>
        <v>0</v>
      </c>
      <c r="AW318" s="84">
        <f t="shared" si="75"/>
        <v>0</v>
      </c>
      <c r="AX318" s="84">
        <f t="shared" si="75"/>
        <v>0</v>
      </c>
      <c r="AY318" s="84">
        <f t="shared" si="75"/>
        <v>0</v>
      </c>
      <c r="AZ318" s="84">
        <f t="shared" si="75"/>
        <v>0</v>
      </c>
      <c r="BA318" s="84">
        <f t="shared" si="75"/>
        <v>0</v>
      </c>
      <c r="BB318" s="84">
        <f t="shared" si="75"/>
        <v>0</v>
      </c>
      <c r="BC318" s="84">
        <f t="shared" si="75"/>
        <v>0</v>
      </c>
      <c r="BD318" s="5"/>
      <c r="BE318" s="5"/>
      <c r="BF318" s="5"/>
      <c r="BG318" s="5"/>
      <c r="BH318" s="5"/>
      <c r="BI318" s="5"/>
      <c r="BJ318" s="5"/>
    </row>
    <row r="319" spans="2:62" hidden="1">
      <c r="B319">
        <f t="shared" ref="B319:E334" si="76">+B84</f>
        <v>620</v>
      </c>
      <c r="C319" t="str">
        <f t="shared" si="76"/>
        <v>DESHERBAT</v>
      </c>
      <c r="D319" t="str">
        <f t="shared" si="76"/>
        <v>Desherbat amb motocultor</v>
      </c>
      <c r="E319" s="82">
        <f t="shared" si="76"/>
        <v>2500</v>
      </c>
      <c r="F319" s="84">
        <f t="shared" si="74"/>
        <v>0</v>
      </c>
      <c r="G319" s="84">
        <f t="shared" si="74"/>
        <v>0</v>
      </c>
      <c r="H319" s="84">
        <f t="shared" si="74"/>
        <v>0</v>
      </c>
      <c r="I319" s="84">
        <f t="shared" si="74"/>
        <v>0</v>
      </c>
      <c r="J319" s="84">
        <f t="shared" si="74"/>
        <v>0</v>
      </c>
      <c r="K319" s="84">
        <f t="shared" si="74"/>
        <v>0</v>
      </c>
      <c r="L319" s="84">
        <f t="shared" si="74"/>
        <v>0</v>
      </c>
      <c r="M319" s="84">
        <f t="shared" si="74"/>
        <v>0</v>
      </c>
      <c r="N319" s="84">
        <f t="shared" si="74"/>
        <v>0</v>
      </c>
      <c r="O319" s="84">
        <f t="shared" si="74"/>
        <v>0</v>
      </c>
      <c r="P319" s="84">
        <f t="shared" si="74"/>
        <v>0</v>
      </c>
      <c r="Q319" s="84">
        <f t="shared" si="74"/>
        <v>0</v>
      </c>
      <c r="R319" s="84">
        <f t="shared" si="74"/>
        <v>0</v>
      </c>
      <c r="S319" s="84">
        <f t="shared" si="74"/>
        <v>0</v>
      </c>
      <c r="T319" s="84">
        <f t="shared" si="74"/>
        <v>0</v>
      </c>
      <c r="U319" s="84">
        <f t="shared" si="74"/>
        <v>0</v>
      </c>
      <c r="V319" s="84">
        <f t="shared" si="74"/>
        <v>0</v>
      </c>
      <c r="W319" s="84">
        <f t="shared" si="74"/>
        <v>0</v>
      </c>
      <c r="X319" s="84">
        <f t="shared" si="74"/>
        <v>0</v>
      </c>
      <c r="Y319" s="84">
        <f t="shared" si="74"/>
        <v>0</v>
      </c>
      <c r="Z319" s="84">
        <f t="shared" si="74"/>
        <v>0</v>
      </c>
      <c r="AA319" s="84">
        <f t="shared" si="74"/>
        <v>0</v>
      </c>
      <c r="AB319" s="84">
        <f t="shared" si="74"/>
        <v>0</v>
      </c>
      <c r="AC319" s="84">
        <f t="shared" si="74"/>
        <v>0</v>
      </c>
      <c r="AD319" s="84">
        <f t="shared" si="74"/>
        <v>0</v>
      </c>
      <c r="AE319" s="84">
        <f t="shared" si="74"/>
        <v>0</v>
      </c>
      <c r="AF319" s="84">
        <f t="shared" si="74"/>
        <v>0</v>
      </c>
      <c r="AG319" s="84">
        <f t="shared" si="74"/>
        <v>0</v>
      </c>
      <c r="AH319" s="84">
        <f t="shared" si="74"/>
        <v>0</v>
      </c>
      <c r="AI319" s="84">
        <f t="shared" si="74"/>
        <v>0</v>
      </c>
      <c r="AJ319" s="84">
        <f t="shared" si="74"/>
        <v>0</v>
      </c>
      <c r="AK319" s="84">
        <f t="shared" si="74"/>
        <v>0</v>
      </c>
      <c r="AL319" s="84">
        <f t="shared" si="74"/>
        <v>0</v>
      </c>
      <c r="AM319" s="84">
        <f t="shared" si="74"/>
        <v>0</v>
      </c>
      <c r="AN319" s="84">
        <f t="shared" si="74"/>
        <v>0</v>
      </c>
      <c r="AO319" s="84">
        <f t="shared" si="74"/>
        <v>0</v>
      </c>
      <c r="AP319" s="84">
        <f t="shared" si="74"/>
        <v>0</v>
      </c>
      <c r="AQ319" s="84">
        <f t="shared" si="71"/>
        <v>0</v>
      </c>
      <c r="AR319" s="84">
        <f t="shared" si="74"/>
        <v>0</v>
      </c>
      <c r="AS319" s="5"/>
      <c r="AT319" s="84">
        <f t="shared" si="75"/>
        <v>0</v>
      </c>
      <c r="AU319" s="84">
        <f t="shared" si="75"/>
        <v>0</v>
      </c>
      <c r="AV319" s="84">
        <f t="shared" si="75"/>
        <v>0</v>
      </c>
      <c r="AW319" s="84">
        <f t="shared" si="75"/>
        <v>0</v>
      </c>
      <c r="AX319" s="84">
        <f t="shared" si="75"/>
        <v>0</v>
      </c>
      <c r="AY319" s="84">
        <f t="shared" si="75"/>
        <v>0</v>
      </c>
      <c r="AZ319" s="84">
        <f t="shared" si="75"/>
        <v>0</v>
      </c>
      <c r="BA319" s="84">
        <f t="shared" si="75"/>
        <v>0</v>
      </c>
      <c r="BB319" s="84">
        <f t="shared" si="75"/>
        <v>0</v>
      </c>
      <c r="BC319" s="84">
        <f t="shared" si="75"/>
        <v>0</v>
      </c>
      <c r="BD319" s="5"/>
      <c r="BE319" s="5"/>
      <c r="BF319" s="5"/>
      <c r="BG319" s="5"/>
      <c r="BH319" s="5"/>
      <c r="BI319" s="5"/>
      <c r="BJ319" s="5"/>
    </row>
    <row r="320" spans="2:62" hidden="1">
      <c r="B320">
        <f t="shared" si="76"/>
        <v>630</v>
      </c>
      <c r="C320" t="str">
        <f t="shared" si="76"/>
        <v>DESHERBAT</v>
      </c>
      <c r="D320" t="str">
        <f t="shared" si="76"/>
        <v>Desherbat amb motocultor (només part sense plàstic)</v>
      </c>
      <c r="E320" s="82">
        <f t="shared" si="76"/>
        <v>2500</v>
      </c>
      <c r="F320" s="84">
        <f t="shared" si="74"/>
        <v>0</v>
      </c>
      <c r="G320" s="84">
        <f t="shared" si="74"/>
        <v>0</v>
      </c>
      <c r="H320" s="84">
        <f t="shared" si="74"/>
        <v>0</v>
      </c>
      <c r="I320" s="84">
        <f t="shared" si="74"/>
        <v>0</v>
      </c>
      <c r="J320" s="84">
        <f t="shared" si="74"/>
        <v>0</v>
      </c>
      <c r="K320" s="84">
        <f t="shared" si="74"/>
        <v>0</v>
      </c>
      <c r="L320" s="84">
        <f t="shared" si="74"/>
        <v>0</v>
      </c>
      <c r="M320" s="84">
        <f t="shared" si="74"/>
        <v>0</v>
      </c>
      <c r="N320" s="84">
        <f t="shared" si="74"/>
        <v>0</v>
      </c>
      <c r="O320" s="84">
        <f t="shared" si="74"/>
        <v>0</v>
      </c>
      <c r="P320" s="84">
        <f t="shared" si="74"/>
        <v>0</v>
      </c>
      <c r="Q320" s="84">
        <f t="shared" si="74"/>
        <v>0</v>
      </c>
      <c r="R320" s="84">
        <f t="shared" si="74"/>
        <v>0</v>
      </c>
      <c r="S320" s="84">
        <f t="shared" si="74"/>
        <v>0</v>
      </c>
      <c r="T320" s="84">
        <f t="shared" si="74"/>
        <v>0</v>
      </c>
      <c r="U320" s="84">
        <f t="shared" si="74"/>
        <v>0</v>
      </c>
      <c r="V320" s="84">
        <f t="shared" si="74"/>
        <v>0</v>
      </c>
      <c r="W320" s="84">
        <f t="shared" si="74"/>
        <v>0</v>
      </c>
      <c r="X320" s="84">
        <f t="shared" si="74"/>
        <v>0</v>
      </c>
      <c r="Y320" s="84">
        <f t="shared" si="74"/>
        <v>0</v>
      </c>
      <c r="Z320" s="84">
        <f t="shared" si="74"/>
        <v>0</v>
      </c>
      <c r="AA320" s="84">
        <f t="shared" si="74"/>
        <v>0</v>
      </c>
      <c r="AB320" s="84">
        <f t="shared" si="74"/>
        <v>0</v>
      </c>
      <c r="AC320" s="84">
        <f t="shared" si="74"/>
        <v>0</v>
      </c>
      <c r="AD320" s="84">
        <f t="shared" si="74"/>
        <v>0</v>
      </c>
      <c r="AE320" s="84">
        <f t="shared" si="74"/>
        <v>0</v>
      </c>
      <c r="AF320" s="84">
        <f t="shared" si="74"/>
        <v>0</v>
      </c>
      <c r="AG320" s="84">
        <f t="shared" si="74"/>
        <v>0</v>
      </c>
      <c r="AH320" s="84">
        <f t="shared" si="74"/>
        <v>0</v>
      </c>
      <c r="AI320" s="84">
        <f t="shared" si="74"/>
        <v>0</v>
      </c>
      <c r="AJ320" s="84">
        <f t="shared" si="74"/>
        <v>0</v>
      </c>
      <c r="AK320" s="84">
        <f t="shared" si="74"/>
        <v>0</v>
      </c>
      <c r="AL320" s="84">
        <f t="shared" si="74"/>
        <v>0</v>
      </c>
      <c r="AM320" s="84">
        <f t="shared" si="74"/>
        <v>0</v>
      </c>
      <c r="AN320" s="84">
        <f t="shared" si="74"/>
        <v>0</v>
      </c>
      <c r="AO320" s="84">
        <f t="shared" si="74"/>
        <v>0</v>
      </c>
      <c r="AP320" s="84">
        <f t="shared" si="74"/>
        <v>0</v>
      </c>
      <c r="AQ320" s="84">
        <f t="shared" si="71"/>
        <v>0</v>
      </c>
      <c r="AR320" s="84">
        <f t="shared" si="74"/>
        <v>0</v>
      </c>
      <c r="AS320" s="5"/>
      <c r="AT320" s="84">
        <f t="shared" si="75"/>
        <v>0</v>
      </c>
      <c r="AU320" s="84">
        <f t="shared" si="75"/>
        <v>0</v>
      </c>
      <c r="AV320" s="84">
        <f t="shared" si="75"/>
        <v>0</v>
      </c>
      <c r="AW320" s="84">
        <f t="shared" si="75"/>
        <v>0</v>
      </c>
      <c r="AX320" s="84">
        <f t="shared" si="75"/>
        <v>0</v>
      </c>
      <c r="AY320" s="84">
        <f t="shared" si="75"/>
        <v>0</v>
      </c>
      <c r="AZ320" s="84">
        <f t="shared" si="75"/>
        <v>0</v>
      </c>
      <c r="BA320" s="84">
        <f t="shared" si="75"/>
        <v>0</v>
      </c>
      <c r="BB320" s="84">
        <f t="shared" si="75"/>
        <v>0</v>
      </c>
      <c r="BC320" s="84">
        <f t="shared" si="75"/>
        <v>0</v>
      </c>
      <c r="BD320" s="5"/>
      <c r="BE320" s="5"/>
      <c r="BF320" s="5"/>
      <c r="BG320" s="5"/>
      <c r="BH320" s="5"/>
      <c r="BI320" s="5"/>
      <c r="BJ320" s="5"/>
    </row>
    <row r="321" spans="2:62" hidden="1">
      <c r="B321">
        <f t="shared" si="76"/>
        <v>640</v>
      </c>
      <c r="C321" t="str">
        <f t="shared" si="76"/>
        <v>DESHERBAT</v>
      </c>
      <c r="D321" t="str">
        <f t="shared" si="76"/>
        <v>Desherbat manual 2,5h/1.000 m2</v>
      </c>
      <c r="E321" s="82">
        <f t="shared" si="76"/>
        <v>2500</v>
      </c>
      <c r="F321" s="84">
        <f t="shared" si="74"/>
        <v>0</v>
      </c>
      <c r="G321" s="84">
        <f t="shared" si="74"/>
        <v>0</v>
      </c>
      <c r="H321" s="84">
        <f t="shared" si="74"/>
        <v>0</v>
      </c>
      <c r="I321" s="84">
        <f t="shared" si="74"/>
        <v>0</v>
      </c>
      <c r="J321" s="84">
        <f t="shared" si="74"/>
        <v>0</v>
      </c>
      <c r="K321" s="84">
        <f t="shared" si="74"/>
        <v>0</v>
      </c>
      <c r="L321" s="84">
        <f t="shared" si="74"/>
        <v>0</v>
      </c>
      <c r="M321" s="84">
        <f t="shared" si="74"/>
        <v>0</v>
      </c>
      <c r="N321" s="84">
        <f t="shared" si="74"/>
        <v>0</v>
      </c>
      <c r="O321" s="84">
        <f t="shared" si="74"/>
        <v>0</v>
      </c>
      <c r="P321" s="84">
        <f t="shared" si="74"/>
        <v>0</v>
      </c>
      <c r="Q321" s="84">
        <f t="shared" si="74"/>
        <v>0</v>
      </c>
      <c r="R321" s="84">
        <f t="shared" si="74"/>
        <v>0</v>
      </c>
      <c r="S321" s="84">
        <f t="shared" si="74"/>
        <v>0</v>
      </c>
      <c r="T321" s="84">
        <f t="shared" si="74"/>
        <v>0</v>
      </c>
      <c r="U321" s="84">
        <f t="shared" si="74"/>
        <v>0</v>
      </c>
      <c r="V321" s="84">
        <f t="shared" si="74"/>
        <v>0</v>
      </c>
      <c r="W321" s="84">
        <f t="shared" si="74"/>
        <v>0</v>
      </c>
      <c r="X321" s="84">
        <f t="shared" si="74"/>
        <v>0</v>
      </c>
      <c r="Y321" s="84">
        <f t="shared" si="74"/>
        <v>0</v>
      </c>
      <c r="Z321" s="84">
        <f t="shared" si="74"/>
        <v>0</v>
      </c>
      <c r="AA321" s="84">
        <f t="shared" si="74"/>
        <v>0</v>
      </c>
      <c r="AB321" s="84">
        <f t="shared" si="74"/>
        <v>0</v>
      </c>
      <c r="AC321" s="84">
        <f t="shared" si="74"/>
        <v>0</v>
      </c>
      <c r="AD321" s="84">
        <f t="shared" si="74"/>
        <v>0</v>
      </c>
      <c r="AE321" s="84">
        <f t="shared" si="74"/>
        <v>0</v>
      </c>
      <c r="AF321" s="84">
        <f t="shared" si="74"/>
        <v>0</v>
      </c>
      <c r="AG321" s="84">
        <f t="shared" ref="AG321:AR321" si="77">+AG86*$E$4/$E321</f>
        <v>0</v>
      </c>
      <c r="AH321" s="84">
        <f t="shared" si="77"/>
        <v>0</v>
      </c>
      <c r="AI321" s="84">
        <f t="shared" si="77"/>
        <v>0</v>
      </c>
      <c r="AJ321" s="84">
        <f t="shared" si="77"/>
        <v>0</v>
      </c>
      <c r="AK321" s="84">
        <f t="shared" si="77"/>
        <v>0</v>
      </c>
      <c r="AL321" s="84">
        <f t="shared" si="77"/>
        <v>0</v>
      </c>
      <c r="AM321" s="84">
        <f t="shared" si="77"/>
        <v>0</v>
      </c>
      <c r="AN321" s="84">
        <f t="shared" si="77"/>
        <v>0</v>
      </c>
      <c r="AO321" s="84">
        <f t="shared" si="77"/>
        <v>0</v>
      </c>
      <c r="AP321" s="84">
        <f t="shared" si="77"/>
        <v>0</v>
      </c>
      <c r="AQ321" s="84">
        <f t="shared" si="71"/>
        <v>0</v>
      </c>
      <c r="AR321" s="84">
        <f t="shared" si="77"/>
        <v>0</v>
      </c>
      <c r="AS321" s="5"/>
      <c r="AT321" s="84">
        <f t="shared" si="75"/>
        <v>0</v>
      </c>
      <c r="AU321" s="84">
        <f t="shared" si="75"/>
        <v>0</v>
      </c>
      <c r="AV321" s="84">
        <f t="shared" si="75"/>
        <v>0</v>
      </c>
      <c r="AW321" s="84">
        <f t="shared" si="75"/>
        <v>0</v>
      </c>
      <c r="AX321" s="84">
        <f t="shared" si="75"/>
        <v>0</v>
      </c>
      <c r="AY321" s="84">
        <f t="shared" si="75"/>
        <v>0</v>
      </c>
      <c r="AZ321" s="84">
        <f t="shared" si="75"/>
        <v>0</v>
      </c>
      <c r="BA321" s="84">
        <f t="shared" si="75"/>
        <v>0</v>
      </c>
      <c r="BB321" s="84">
        <f t="shared" si="75"/>
        <v>0</v>
      </c>
      <c r="BC321" s="84">
        <f t="shared" si="75"/>
        <v>0</v>
      </c>
      <c r="BD321" s="5"/>
      <c r="BE321" s="5"/>
      <c r="BF321" s="5"/>
      <c r="BG321" s="5"/>
      <c r="BH321" s="5"/>
      <c r="BI321" s="5"/>
      <c r="BJ321" s="5"/>
    </row>
    <row r="322" spans="2:62" hidden="1">
      <c r="B322">
        <f t="shared" si="76"/>
        <v>650</v>
      </c>
      <c r="C322" t="str">
        <f t="shared" si="76"/>
        <v>DESHERBAT</v>
      </c>
      <c r="D322" t="str">
        <f t="shared" si="76"/>
        <v>Desherbat manual 5h/1.000  m2</v>
      </c>
      <c r="E322" s="82">
        <f t="shared" si="76"/>
        <v>2500</v>
      </c>
      <c r="F322" s="84">
        <f t="shared" ref="F322:AR328" si="78">+F87*$E$4/$E322</f>
        <v>0</v>
      </c>
      <c r="G322" s="84">
        <f t="shared" si="78"/>
        <v>0</v>
      </c>
      <c r="H322" s="84">
        <f t="shared" si="78"/>
        <v>0</v>
      </c>
      <c r="I322" s="84">
        <f t="shared" si="78"/>
        <v>0</v>
      </c>
      <c r="J322" s="84">
        <f t="shared" si="78"/>
        <v>0</v>
      </c>
      <c r="K322" s="84">
        <f t="shared" si="78"/>
        <v>0</v>
      </c>
      <c r="L322" s="84">
        <f t="shared" si="78"/>
        <v>0</v>
      </c>
      <c r="M322" s="84">
        <f t="shared" si="78"/>
        <v>0</v>
      </c>
      <c r="N322" s="84">
        <f t="shared" si="78"/>
        <v>0</v>
      </c>
      <c r="O322" s="84">
        <f t="shared" si="78"/>
        <v>0</v>
      </c>
      <c r="P322" s="84">
        <f t="shared" si="78"/>
        <v>0</v>
      </c>
      <c r="Q322" s="84">
        <f t="shared" si="78"/>
        <v>0</v>
      </c>
      <c r="R322" s="84">
        <f t="shared" si="78"/>
        <v>0</v>
      </c>
      <c r="S322" s="84">
        <f t="shared" si="78"/>
        <v>0</v>
      </c>
      <c r="T322" s="84">
        <f t="shared" si="78"/>
        <v>0</v>
      </c>
      <c r="U322" s="84">
        <f t="shared" si="78"/>
        <v>0</v>
      </c>
      <c r="V322" s="84">
        <f t="shared" si="78"/>
        <v>0</v>
      </c>
      <c r="W322" s="84">
        <f t="shared" si="78"/>
        <v>0</v>
      </c>
      <c r="X322" s="84">
        <f t="shared" si="78"/>
        <v>0</v>
      </c>
      <c r="Y322" s="84">
        <f t="shared" si="78"/>
        <v>0</v>
      </c>
      <c r="Z322" s="84">
        <f t="shared" si="78"/>
        <v>0</v>
      </c>
      <c r="AA322" s="84">
        <f t="shared" si="78"/>
        <v>0</v>
      </c>
      <c r="AB322" s="84">
        <f t="shared" si="78"/>
        <v>0</v>
      </c>
      <c r="AC322" s="84">
        <f t="shared" si="78"/>
        <v>0</v>
      </c>
      <c r="AD322" s="84">
        <f t="shared" si="78"/>
        <v>0</v>
      </c>
      <c r="AE322" s="84">
        <f t="shared" si="78"/>
        <v>0</v>
      </c>
      <c r="AF322" s="84">
        <f t="shared" si="78"/>
        <v>0</v>
      </c>
      <c r="AG322" s="84">
        <f t="shared" si="78"/>
        <v>0</v>
      </c>
      <c r="AH322" s="84">
        <f t="shared" si="78"/>
        <v>0</v>
      </c>
      <c r="AI322" s="84">
        <f t="shared" si="78"/>
        <v>0</v>
      </c>
      <c r="AJ322" s="84">
        <f t="shared" si="78"/>
        <v>0</v>
      </c>
      <c r="AK322" s="84">
        <f t="shared" si="78"/>
        <v>0</v>
      </c>
      <c r="AL322" s="84">
        <f t="shared" si="78"/>
        <v>0</v>
      </c>
      <c r="AM322" s="84">
        <f t="shared" si="78"/>
        <v>0</v>
      </c>
      <c r="AN322" s="84">
        <f t="shared" si="78"/>
        <v>0</v>
      </c>
      <c r="AO322" s="84">
        <f t="shared" si="78"/>
        <v>0</v>
      </c>
      <c r="AP322" s="84">
        <f t="shared" si="78"/>
        <v>0</v>
      </c>
      <c r="AQ322" s="84">
        <f t="shared" si="71"/>
        <v>0</v>
      </c>
      <c r="AR322" s="84">
        <f t="shared" si="78"/>
        <v>0</v>
      </c>
      <c r="AS322" s="5"/>
      <c r="AT322" s="84">
        <f t="shared" si="75"/>
        <v>0</v>
      </c>
      <c r="AU322" s="84">
        <f t="shared" si="75"/>
        <v>0</v>
      </c>
      <c r="AV322" s="84">
        <f t="shared" si="75"/>
        <v>0</v>
      </c>
      <c r="AW322" s="84">
        <f t="shared" si="75"/>
        <v>0</v>
      </c>
      <c r="AX322" s="84">
        <f t="shared" si="75"/>
        <v>0</v>
      </c>
      <c r="AY322" s="84">
        <f t="shared" si="75"/>
        <v>0</v>
      </c>
      <c r="AZ322" s="84">
        <f t="shared" si="75"/>
        <v>0</v>
      </c>
      <c r="BA322" s="84">
        <f t="shared" si="75"/>
        <v>0</v>
      </c>
      <c r="BB322" s="84">
        <f t="shared" si="75"/>
        <v>0</v>
      </c>
      <c r="BC322" s="84">
        <f t="shared" si="75"/>
        <v>0</v>
      </c>
      <c r="BD322" s="5"/>
      <c r="BE322" s="5"/>
      <c r="BF322" s="5"/>
      <c r="BG322" s="5"/>
      <c r="BH322" s="5"/>
      <c r="BI322" s="5"/>
      <c r="BJ322" s="5"/>
    </row>
    <row r="323" spans="2:62" hidden="1">
      <c r="B323">
        <f t="shared" si="76"/>
        <v>660</v>
      </c>
      <c r="C323" t="str">
        <f t="shared" si="76"/>
        <v>DESHERBAT</v>
      </c>
      <c r="D323" t="str">
        <f t="shared" si="76"/>
        <v>Desherbat manual 6,5h/1.000  m2</v>
      </c>
      <c r="E323" s="82">
        <f t="shared" si="76"/>
        <v>2500</v>
      </c>
      <c r="F323" s="84">
        <f t="shared" si="78"/>
        <v>0</v>
      </c>
      <c r="G323" s="84">
        <f t="shared" si="78"/>
        <v>0</v>
      </c>
      <c r="H323" s="84">
        <f t="shared" si="78"/>
        <v>0</v>
      </c>
      <c r="I323" s="84">
        <f t="shared" si="78"/>
        <v>0</v>
      </c>
      <c r="J323" s="84">
        <f t="shared" si="78"/>
        <v>0</v>
      </c>
      <c r="K323" s="84">
        <f t="shared" si="78"/>
        <v>0</v>
      </c>
      <c r="L323" s="84">
        <f t="shared" si="78"/>
        <v>0</v>
      </c>
      <c r="M323" s="84">
        <f t="shared" si="78"/>
        <v>0</v>
      </c>
      <c r="N323" s="84">
        <f t="shared" si="78"/>
        <v>0</v>
      </c>
      <c r="O323" s="84">
        <f t="shared" si="78"/>
        <v>0</v>
      </c>
      <c r="P323" s="84">
        <f t="shared" si="78"/>
        <v>0</v>
      </c>
      <c r="Q323" s="84">
        <f t="shared" si="78"/>
        <v>0</v>
      </c>
      <c r="R323" s="84">
        <f t="shared" si="78"/>
        <v>0</v>
      </c>
      <c r="S323" s="84">
        <f t="shared" si="78"/>
        <v>0</v>
      </c>
      <c r="T323" s="84">
        <f t="shared" si="78"/>
        <v>0</v>
      </c>
      <c r="U323" s="84">
        <f t="shared" si="78"/>
        <v>0</v>
      </c>
      <c r="V323" s="84">
        <f t="shared" si="78"/>
        <v>0</v>
      </c>
      <c r="W323" s="84">
        <f t="shared" si="78"/>
        <v>0</v>
      </c>
      <c r="X323" s="84">
        <f t="shared" si="78"/>
        <v>0</v>
      </c>
      <c r="Y323" s="84">
        <f t="shared" si="78"/>
        <v>0</v>
      </c>
      <c r="Z323" s="84">
        <f t="shared" si="78"/>
        <v>0</v>
      </c>
      <c r="AA323" s="84">
        <f t="shared" si="78"/>
        <v>0</v>
      </c>
      <c r="AB323" s="84">
        <f t="shared" si="78"/>
        <v>0</v>
      </c>
      <c r="AC323" s="84">
        <f t="shared" si="78"/>
        <v>0</v>
      </c>
      <c r="AD323" s="84">
        <f t="shared" si="78"/>
        <v>0</v>
      </c>
      <c r="AE323" s="84">
        <f t="shared" si="78"/>
        <v>0</v>
      </c>
      <c r="AF323" s="84">
        <f t="shared" si="78"/>
        <v>0</v>
      </c>
      <c r="AG323" s="84">
        <f t="shared" si="78"/>
        <v>0</v>
      </c>
      <c r="AH323" s="84">
        <f t="shared" si="78"/>
        <v>0</v>
      </c>
      <c r="AI323" s="84">
        <f t="shared" si="78"/>
        <v>0</v>
      </c>
      <c r="AJ323" s="84">
        <f t="shared" si="78"/>
        <v>0</v>
      </c>
      <c r="AK323" s="84">
        <f t="shared" si="78"/>
        <v>0</v>
      </c>
      <c r="AL323" s="84">
        <f t="shared" si="78"/>
        <v>0</v>
      </c>
      <c r="AM323" s="84">
        <f t="shared" si="78"/>
        <v>0</v>
      </c>
      <c r="AN323" s="84">
        <f t="shared" si="78"/>
        <v>0</v>
      </c>
      <c r="AO323" s="84">
        <f t="shared" si="78"/>
        <v>0</v>
      </c>
      <c r="AP323" s="84">
        <f t="shared" si="78"/>
        <v>0</v>
      </c>
      <c r="AQ323" s="84">
        <f t="shared" si="78"/>
        <v>0</v>
      </c>
      <c r="AR323" s="84">
        <f t="shared" si="78"/>
        <v>0</v>
      </c>
      <c r="AS323" s="5"/>
      <c r="AT323" s="84">
        <f t="shared" si="75"/>
        <v>0</v>
      </c>
      <c r="AU323" s="84">
        <f t="shared" si="75"/>
        <v>0</v>
      </c>
      <c r="AV323" s="84">
        <f t="shared" si="75"/>
        <v>0</v>
      </c>
      <c r="AW323" s="84">
        <f t="shared" si="75"/>
        <v>0</v>
      </c>
      <c r="AX323" s="84">
        <f t="shared" si="75"/>
        <v>0</v>
      </c>
      <c r="AY323" s="84">
        <f t="shared" si="75"/>
        <v>0</v>
      </c>
      <c r="AZ323" s="84">
        <f t="shared" si="75"/>
        <v>0</v>
      </c>
      <c r="BA323" s="84">
        <f t="shared" si="75"/>
        <v>0</v>
      </c>
      <c r="BB323" s="84">
        <f t="shared" si="75"/>
        <v>0</v>
      </c>
      <c r="BC323" s="84">
        <f t="shared" si="75"/>
        <v>0</v>
      </c>
      <c r="BD323" s="5"/>
      <c r="BE323" s="5"/>
      <c r="BF323" s="5"/>
      <c r="BG323" s="5"/>
      <c r="BH323" s="5"/>
      <c r="BI323" s="5"/>
      <c r="BJ323" s="5"/>
    </row>
    <row r="324" spans="2:62" hidden="1">
      <c r="B324">
        <f t="shared" si="76"/>
        <v>670</v>
      </c>
      <c r="C324" t="str">
        <f t="shared" si="76"/>
        <v>DESHERBAT</v>
      </c>
      <c r="D324" t="str">
        <f t="shared" si="76"/>
        <v>Calçar-desherbar</v>
      </c>
      <c r="E324" s="82">
        <f t="shared" si="76"/>
        <v>2500</v>
      </c>
      <c r="F324" s="84">
        <f t="shared" si="78"/>
        <v>0</v>
      </c>
      <c r="G324" s="84">
        <f t="shared" si="78"/>
        <v>0</v>
      </c>
      <c r="H324" s="84">
        <f t="shared" si="78"/>
        <v>0</v>
      </c>
      <c r="I324" s="84">
        <f t="shared" si="78"/>
        <v>0</v>
      </c>
      <c r="J324" s="84">
        <f t="shared" si="78"/>
        <v>0</v>
      </c>
      <c r="K324" s="84">
        <f t="shared" si="78"/>
        <v>0</v>
      </c>
      <c r="L324" s="84">
        <f t="shared" si="78"/>
        <v>0</v>
      </c>
      <c r="M324" s="84">
        <f t="shared" si="78"/>
        <v>0</v>
      </c>
      <c r="N324" s="84">
        <f t="shared" si="78"/>
        <v>0</v>
      </c>
      <c r="O324" s="84">
        <f t="shared" si="78"/>
        <v>0</v>
      </c>
      <c r="P324" s="84">
        <f t="shared" si="78"/>
        <v>0</v>
      </c>
      <c r="Q324" s="84">
        <f t="shared" si="78"/>
        <v>0</v>
      </c>
      <c r="R324" s="84">
        <f t="shared" si="78"/>
        <v>0</v>
      </c>
      <c r="S324" s="84">
        <f t="shared" si="78"/>
        <v>0</v>
      </c>
      <c r="T324" s="84">
        <f t="shared" si="78"/>
        <v>0</v>
      </c>
      <c r="U324" s="84">
        <f t="shared" si="78"/>
        <v>0</v>
      </c>
      <c r="V324" s="84">
        <f t="shared" si="78"/>
        <v>0</v>
      </c>
      <c r="W324" s="84">
        <f t="shared" si="78"/>
        <v>0</v>
      </c>
      <c r="X324" s="84">
        <f t="shared" si="78"/>
        <v>0</v>
      </c>
      <c r="Y324" s="84">
        <f t="shared" si="78"/>
        <v>0</v>
      </c>
      <c r="Z324" s="84">
        <f t="shared" si="78"/>
        <v>0</v>
      </c>
      <c r="AA324" s="84">
        <f t="shared" si="78"/>
        <v>0</v>
      </c>
      <c r="AB324" s="84">
        <f t="shared" si="78"/>
        <v>0</v>
      </c>
      <c r="AC324" s="84">
        <f t="shared" si="78"/>
        <v>0</v>
      </c>
      <c r="AD324" s="84">
        <f t="shared" si="78"/>
        <v>0</v>
      </c>
      <c r="AE324" s="84">
        <f t="shared" si="78"/>
        <v>0</v>
      </c>
      <c r="AF324" s="84">
        <f t="shared" si="78"/>
        <v>0</v>
      </c>
      <c r="AG324" s="84">
        <f t="shared" si="78"/>
        <v>0</v>
      </c>
      <c r="AH324" s="84">
        <f t="shared" si="78"/>
        <v>0</v>
      </c>
      <c r="AI324" s="84">
        <f t="shared" si="78"/>
        <v>0</v>
      </c>
      <c r="AJ324" s="84">
        <f t="shared" si="78"/>
        <v>0</v>
      </c>
      <c r="AK324" s="84">
        <f t="shared" si="78"/>
        <v>0</v>
      </c>
      <c r="AL324" s="84">
        <f t="shared" si="78"/>
        <v>0</v>
      </c>
      <c r="AM324" s="84">
        <f t="shared" si="78"/>
        <v>0</v>
      </c>
      <c r="AN324" s="84">
        <f t="shared" si="78"/>
        <v>0</v>
      </c>
      <c r="AO324" s="84">
        <f t="shared" si="78"/>
        <v>0</v>
      </c>
      <c r="AP324" s="84">
        <f t="shared" si="78"/>
        <v>0</v>
      </c>
      <c r="AQ324" s="84">
        <f t="shared" si="78"/>
        <v>0</v>
      </c>
      <c r="AR324" s="84">
        <f t="shared" si="78"/>
        <v>0</v>
      </c>
      <c r="AS324" s="5"/>
      <c r="AT324" s="84">
        <f t="shared" si="75"/>
        <v>0</v>
      </c>
      <c r="AU324" s="84">
        <f t="shared" si="75"/>
        <v>0</v>
      </c>
      <c r="AV324" s="84">
        <f t="shared" si="75"/>
        <v>0</v>
      </c>
      <c r="AW324" s="84">
        <f t="shared" si="75"/>
        <v>0</v>
      </c>
      <c r="AX324" s="84">
        <f t="shared" si="75"/>
        <v>0</v>
      </c>
      <c r="AY324" s="84">
        <f t="shared" si="75"/>
        <v>0</v>
      </c>
      <c r="AZ324" s="84">
        <f t="shared" si="75"/>
        <v>0</v>
      </c>
      <c r="BA324" s="84">
        <f t="shared" si="75"/>
        <v>0</v>
      </c>
      <c r="BB324" s="84">
        <f t="shared" si="75"/>
        <v>0</v>
      </c>
      <c r="BC324" s="84">
        <f t="shared" si="75"/>
        <v>0</v>
      </c>
      <c r="BD324" s="5"/>
      <c r="BE324" s="5"/>
      <c r="BF324" s="5"/>
      <c r="BG324" s="5"/>
      <c r="BH324" s="5"/>
      <c r="BI324" s="5"/>
      <c r="BJ324" s="5"/>
    </row>
    <row r="325" spans="2:62" hidden="1">
      <c r="B325">
        <f t="shared" si="76"/>
        <v>680</v>
      </c>
      <c r="C325" t="str">
        <f t="shared" si="76"/>
        <v>DESHERBAT</v>
      </c>
      <c r="D325" t="str">
        <f t="shared" si="76"/>
        <v>Col·locar plàstic a mà</v>
      </c>
      <c r="E325" s="82">
        <f t="shared" si="76"/>
        <v>2500</v>
      </c>
      <c r="F325" s="84">
        <f t="shared" si="78"/>
        <v>0</v>
      </c>
      <c r="G325" s="84">
        <f t="shared" si="78"/>
        <v>0</v>
      </c>
      <c r="H325" s="84">
        <f t="shared" si="78"/>
        <v>0</v>
      </c>
      <c r="I325" s="84">
        <f t="shared" si="78"/>
        <v>0</v>
      </c>
      <c r="J325" s="84">
        <f t="shared" si="78"/>
        <v>0</v>
      </c>
      <c r="K325" s="84">
        <f t="shared" si="78"/>
        <v>0</v>
      </c>
      <c r="L325" s="84">
        <f t="shared" si="78"/>
        <v>0</v>
      </c>
      <c r="M325" s="84">
        <f t="shared" si="78"/>
        <v>0</v>
      </c>
      <c r="N325" s="84">
        <f t="shared" si="78"/>
        <v>0</v>
      </c>
      <c r="O325" s="84">
        <f t="shared" si="78"/>
        <v>0</v>
      </c>
      <c r="P325" s="84">
        <f t="shared" si="78"/>
        <v>0</v>
      </c>
      <c r="Q325" s="84">
        <f t="shared" si="78"/>
        <v>0</v>
      </c>
      <c r="R325" s="84">
        <f t="shared" si="78"/>
        <v>0</v>
      </c>
      <c r="S325" s="84">
        <f t="shared" si="78"/>
        <v>0</v>
      </c>
      <c r="T325" s="84">
        <f t="shared" si="78"/>
        <v>0</v>
      </c>
      <c r="U325" s="84">
        <f t="shared" si="78"/>
        <v>0</v>
      </c>
      <c r="V325" s="84">
        <f t="shared" si="78"/>
        <v>0</v>
      </c>
      <c r="W325" s="84">
        <f t="shared" si="78"/>
        <v>0</v>
      </c>
      <c r="X325" s="84">
        <f t="shared" si="78"/>
        <v>0</v>
      </c>
      <c r="Y325" s="84">
        <f t="shared" si="78"/>
        <v>0</v>
      </c>
      <c r="Z325" s="84">
        <f t="shared" si="78"/>
        <v>0</v>
      </c>
      <c r="AA325" s="84">
        <f t="shared" si="78"/>
        <v>0</v>
      </c>
      <c r="AB325" s="84">
        <f t="shared" si="78"/>
        <v>0</v>
      </c>
      <c r="AC325" s="84">
        <f t="shared" si="78"/>
        <v>0</v>
      </c>
      <c r="AD325" s="84">
        <f t="shared" si="78"/>
        <v>0</v>
      </c>
      <c r="AE325" s="84">
        <f t="shared" si="78"/>
        <v>0</v>
      </c>
      <c r="AF325" s="84">
        <f t="shared" si="78"/>
        <v>0</v>
      </c>
      <c r="AG325" s="84">
        <f t="shared" si="78"/>
        <v>0</v>
      </c>
      <c r="AH325" s="84">
        <f t="shared" si="78"/>
        <v>0</v>
      </c>
      <c r="AI325" s="84">
        <f t="shared" si="78"/>
        <v>0</v>
      </c>
      <c r="AJ325" s="84">
        <f t="shared" si="78"/>
        <v>0</v>
      </c>
      <c r="AK325" s="84">
        <f t="shared" si="78"/>
        <v>0</v>
      </c>
      <c r="AL325" s="84">
        <f t="shared" si="78"/>
        <v>0</v>
      </c>
      <c r="AM325" s="84">
        <f t="shared" si="78"/>
        <v>0</v>
      </c>
      <c r="AN325" s="84">
        <f t="shared" si="78"/>
        <v>0</v>
      </c>
      <c r="AO325" s="84">
        <f t="shared" si="78"/>
        <v>0</v>
      </c>
      <c r="AP325" s="84">
        <f t="shared" si="78"/>
        <v>0</v>
      </c>
      <c r="AQ325" s="84">
        <f t="shared" si="78"/>
        <v>0</v>
      </c>
      <c r="AR325" s="84">
        <f t="shared" si="78"/>
        <v>0</v>
      </c>
      <c r="AS325" s="5"/>
      <c r="AT325" s="84">
        <f t="shared" si="75"/>
        <v>0</v>
      </c>
      <c r="AU325" s="84">
        <f t="shared" si="75"/>
        <v>0</v>
      </c>
      <c r="AV325" s="84">
        <f t="shared" si="75"/>
        <v>0</v>
      </c>
      <c r="AW325" s="84">
        <f t="shared" si="75"/>
        <v>0</v>
      </c>
      <c r="AX325" s="84">
        <f t="shared" si="75"/>
        <v>0</v>
      </c>
      <c r="AY325" s="84">
        <f t="shared" si="75"/>
        <v>0</v>
      </c>
      <c r="AZ325" s="84">
        <f t="shared" si="75"/>
        <v>0</v>
      </c>
      <c r="BA325" s="84">
        <f t="shared" si="75"/>
        <v>0</v>
      </c>
      <c r="BB325" s="84">
        <f t="shared" si="75"/>
        <v>0</v>
      </c>
      <c r="BC325" s="84">
        <f t="shared" si="75"/>
        <v>0</v>
      </c>
      <c r="BD325" s="5"/>
      <c r="BE325" s="5"/>
      <c r="BF325" s="5"/>
      <c r="BG325" s="5"/>
      <c r="BH325" s="5"/>
      <c r="BI325" s="5"/>
      <c r="BJ325" s="5"/>
    </row>
    <row r="326" spans="2:62" hidden="1">
      <c r="B326">
        <f t="shared" si="76"/>
        <v>710</v>
      </c>
      <c r="C326" t="str">
        <f t="shared" si="76"/>
        <v xml:space="preserve">ALTRES OPERACIONS </v>
      </c>
      <c r="D326" t="str">
        <f t="shared" si="76"/>
        <v>Clavar i lligar canyes manual</v>
      </c>
      <c r="E326" s="82">
        <f t="shared" si="76"/>
        <v>2500</v>
      </c>
      <c r="F326" s="84">
        <f t="shared" si="78"/>
        <v>0</v>
      </c>
      <c r="G326" s="84">
        <f t="shared" si="78"/>
        <v>0</v>
      </c>
      <c r="H326" s="84">
        <f t="shared" si="78"/>
        <v>0</v>
      </c>
      <c r="I326" s="84">
        <f t="shared" si="78"/>
        <v>0</v>
      </c>
      <c r="J326" s="84">
        <f t="shared" si="78"/>
        <v>0</v>
      </c>
      <c r="K326" s="84">
        <f t="shared" si="78"/>
        <v>0</v>
      </c>
      <c r="L326" s="84">
        <f t="shared" si="78"/>
        <v>0</v>
      </c>
      <c r="M326" s="84">
        <f t="shared" si="78"/>
        <v>0</v>
      </c>
      <c r="N326" s="84">
        <f t="shared" si="78"/>
        <v>0</v>
      </c>
      <c r="O326" s="84">
        <f t="shared" si="78"/>
        <v>0</v>
      </c>
      <c r="P326" s="84">
        <f t="shared" si="78"/>
        <v>0</v>
      </c>
      <c r="Q326" s="84">
        <f t="shared" si="78"/>
        <v>0</v>
      </c>
      <c r="R326" s="84">
        <f t="shared" si="78"/>
        <v>0</v>
      </c>
      <c r="S326" s="84">
        <f t="shared" si="78"/>
        <v>0</v>
      </c>
      <c r="T326" s="84">
        <f t="shared" si="78"/>
        <v>0</v>
      </c>
      <c r="U326" s="84">
        <f t="shared" si="78"/>
        <v>0</v>
      </c>
      <c r="V326" s="84">
        <f t="shared" si="78"/>
        <v>0</v>
      </c>
      <c r="W326" s="84">
        <f t="shared" si="78"/>
        <v>0</v>
      </c>
      <c r="X326" s="84">
        <f t="shared" si="78"/>
        <v>0</v>
      </c>
      <c r="Y326" s="84">
        <f t="shared" si="78"/>
        <v>0</v>
      </c>
      <c r="Z326" s="84">
        <f t="shared" si="78"/>
        <v>0</v>
      </c>
      <c r="AA326" s="84">
        <f t="shared" si="78"/>
        <v>0</v>
      </c>
      <c r="AB326" s="84">
        <f t="shared" si="78"/>
        <v>0</v>
      </c>
      <c r="AC326" s="84">
        <f t="shared" si="78"/>
        <v>0</v>
      </c>
      <c r="AD326" s="84">
        <f t="shared" si="78"/>
        <v>0</v>
      </c>
      <c r="AE326" s="84">
        <f t="shared" si="78"/>
        <v>0</v>
      </c>
      <c r="AF326" s="84">
        <f t="shared" si="78"/>
        <v>0</v>
      </c>
      <c r="AG326" s="84">
        <f t="shared" si="78"/>
        <v>0</v>
      </c>
      <c r="AH326" s="84">
        <f t="shared" si="78"/>
        <v>0</v>
      </c>
      <c r="AI326" s="84">
        <f t="shared" si="78"/>
        <v>0</v>
      </c>
      <c r="AJ326" s="84">
        <f t="shared" si="78"/>
        <v>0</v>
      </c>
      <c r="AK326" s="84">
        <f t="shared" si="78"/>
        <v>0</v>
      </c>
      <c r="AL326" s="84">
        <f t="shared" si="78"/>
        <v>0</v>
      </c>
      <c r="AM326" s="84">
        <f t="shared" si="78"/>
        <v>0</v>
      </c>
      <c r="AN326" s="84">
        <f t="shared" si="78"/>
        <v>0</v>
      </c>
      <c r="AO326" s="84">
        <f t="shared" si="78"/>
        <v>0</v>
      </c>
      <c r="AP326" s="84">
        <f t="shared" si="78"/>
        <v>0</v>
      </c>
      <c r="AQ326" s="84">
        <f t="shared" si="78"/>
        <v>0</v>
      </c>
      <c r="AR326" s="84">
        <f t="shared" si="78"/>
        <v>0</v>
      </c>
      <c r="AS326" s="5"/>
      <c r="AT326" s="84">
        <f t="shared" si="75"/>
        <v>0</v>
      </c>
      <c r="AU326" s="84">
        <f t="shared" si="75"/>
        <v>0</v>
      </c>
      <c r="AV326" s="84">
        <f t="shared" si="75"/>
        <v>0</v>
      </c>
      <c r="AW326" s="84">
        <f t="shared" si="75"/>
        <v>0</v>
      </c>
      <c r="AX326" s="84">
        <f t="shared" si="75"/>
        <v>0</v>
      </c>
      <c r="AY326" s="84">
        <f t="shared" si="75"/>
        <v>0</v>
      </c>
      <c r="AZ326" s="84">
        <f t="shared" si="75"/>
        <v>0</v>
      </c>
      <c r="BA326" s="84">
        <f t="shared" si="75"/>
        <v>0</v>
      </c>
      <c r="BB326" s="84">
        <f t="shared" si="75"/>
        <v>0</v>
      </c>
      <c r="BC326" s="84">
        <f t="shared" si="75"/>
        <v>0</v>
      </c>
      <c r="BD326" s="5"/>
      <c r="BE326" s="5"/>
      <c r="BF326" s="5"/>
      <c r="BG326" s="5"/>
      <c r="BH326" s="5"/>
      <c r="BI326" s="5"/>
      <c r="BJ326" s="5"/>
    </row>
    <row r="327" spans="2:62" hidden="1">
      <c r="B327">
        <f t="shared" si="76"/>
        <v>720</v>
      </c>
      <c r="C327" t="str">
        <f t="shared" si="76"/>
        <v xml:space="preserve">ALTRES OPERACIONS </v>
      </c>
      <c r="D327" t="str">
        <f t="shared" si="76"/>
        <v>Esporgar i lligar tomaqueres</v>
      </c>
      <c r="E327" s="82">
        <f t="shared" si="76"/>
        <v>2500</v>
      </c>
      <c r="F327" s="84">
        <f t="shared" si="78"/>
        <v>0</v>
      </c>
      <c r="G327" s="84">
        <f t="shared" si="78"/>
        <v>0</v>
      </c>
      <c r="H327" s="84">
        <f t="shared" si="78"/>
        <v>0</v>
      </c>
      <c r="I327" s="84">
        <f t="shared" si="78"/>
        <v>0</v>
      </c>
      <c r="J327" s="84">
        <f t="shared" si="78"/>
        <v>0</v>
      </c>
      <c r="K327" s="84">
        <f t="shared" si="78"/>
        <v>0</v>
      </c>
      <c r="L327" s="84">
        <f t="shared" si="78"/>
        <v>0</v>
      </c>
      <c r="M327" s="84">
        <f t="shared" si="78"/>
        <v>0</v>
      </c>
      <c r="N327" s="84">
        <f t="shared" si="78"/>
        <v>0</v>
      </c>
      <c r="O327" s="84">
        <f t="shared" si="78"/>
        <v>0</v>
      </c>
      <c r="P327" s="84">
        <f t="shared" si="78"/>
        <v>0</v>
      </c>
      <c r="Q327" s="84">
        <f t="shared" si="78"/>
        <v>0</v>
      </c>
      <c r="R327" s="84">
        <f t="shared" si="78"/>
        <v>0</v>
      </c>
      <c r="S327" s="84">
        <f t="shared" si="78"/>
        <v>0</v>
      </c>
      <c r="T327" s="84">
        <f t="shared" si="78"/>
        <v>0</v>
      </c>
      <c r="U327" s="84">
        <f t="shared" si="78"/>
        <v>0</v>
      </c>
      <c r="V327" s="84">
        <f t="shared" si="78"/>
        <v>0</v>
      </c>
      <c r="W327" s="84">
        <f t="shared" si="78"/>
        <v>0</v>
      </c>
      <c r="X327" s="84">
        <f t="shared" si="78"/>
        <v>0</v>
      </c>
      <c r="Y327" s="84">
        <f t="shared" si="78"/>
        <v>0</v>
      </c>
      <c r="Z327" s="84">
        <f t="shared" si="78"/>
        <v>0</v>
      </c>
      <c r="AA327" s="84">
        <f t="shared" si="78"/>
        <v>0</v>
      </c>
      <c r="AB327" s="84">
        <f t="shared" si="78"/>
        <v>0</v>
      </c>
      <c r="AC327" s="84">
        <f t="shared" si="78"/>
        <v>0</v>
      </c>
      <c r="AD327" s="84">
        <f t="shared" si="78"/>
        <v>0</v>
      </c>
      <c r="AE327" s="84">
        <f t="shared" si="78"/>
        <v>0</v>
      </c>
      <c r="AF327" s="84">
        <f t="shared" si="78"/>
        <v>0</v>
      </c>
      <c r="AG327" s="84">
        <f t="shared" si="78"/>
        <v>0</v>
      </c>
      <c r="AH327" s="84">
        <f t="shared" si="78"/>
        <v>0</v>
      </c>
      <c r="AI327" s="84">
        <f t="shared" si="78"/>
        <v>0</v>
      </c>
      <c r="AJ327" s="84">
        <f t="shared" si="78"/>
        <v>0</v>
      </c>
      <c r="AK327" s="84">
        <f t="shared" si="78"/>
        <v>0</v>
      </c>
      <c r="AL327" s="84">
        <f t="shared" si="78"/>
        <v>0</v>
      </c>
      <c r="AM327" s="84">
        <f t="shared" si="78"/>
        <v>0</v>
      </c>
      <c r="AN327" s="84">
        <f t="shared" si="78"/>
        <v>0</v>
      </c>
      <c r="AO327" s="84">
        <f t="shared" si="78"/>
        <v>0</v>
      </c>
      <c r="AP327" s="84">
        <f t="shared" si="78"/>
        <v>0</v>
      </c>
      <c r="AQ327" s="84">
        <f t="shared" si="78"/>
        <v>0</v>
      </c>
      <c r="AR327" s="84">
        <f t="shared" si="78"/>
        <v>0</v>
      </c>
      <c r="AS327" s="5"/>
      <c r="AT327" s="84">
        <f t="shared" si="75"/>
        <v>0</v>
      </c>
      <c r="AU327" s="84">
        <f t="shared" si="75"/>
        <v>0</v>
      </c>
      <c r="AV327" s="84">
        <f t="shared" si="75"/>
        <v>0</v>
      </c>
      <c r="AW327" s="84">
        <f t="shared" si="75"/>
        <v>0</v>
      </c>
      <c r="AX327" s="84">
        <f t="shared" si="75"/>
        <v>0</v>
      </c>
      <c r="AY327" s="84">
        <f t="shared" si="75"/>
        <v>0</v>
      </c>
      <c r="AZ327" s="84">
        <f t="shared" si="75"/>
        <v>0</v>
      </c>
      <c r="BA327" s="84">
        <f t="shared" si="75"/>
        <v>0</v>
      </c>
      <c r="BB327" s="84">
        <f t="shared" si="75"/>
        <v>0</v>
      </c>
      <c r="BC327" s="84">
        <f t="shared" si="75"/>
        <v>0</v>
      </c>
      <c r="BD327" s="5"/>
      <c r="BE327" s="5"/>
      <c r="BF327" s="5"/>
      <c r="BG327" s="5"/>
      <c r="BH327" s="5"/>
      <c r="BI327" s="5"/>
      <c r="BJ327" s="5"/>
    </row>
    <row r="328" spans="2:62" hidden="1">
      <c r="B328">
        <f t="shared" si="76"/>
        <v>730</v>
      </c>
      <c r="C328" t="str">
        <f t="shared" si="76"/>
        <v xml:space="preserve">ALTRES OPERACIONS </v>
      </c>
      <c r="D328" t="str">
        <f t="shared" si="76"/>
        <v>Renda de la terra</v>
      </c>
      <c r="E328" s="82">
        <f t="shared" si="76"/>
        <v>2500</v>
      </c>
      <c r="F328" s="84">
        <f t="shared" si="78"/>
        <v>0</v>
      </c>
      <c r="G328" s="84">
        <f t="shared" si="78"/>
        <v>0</v>
      </c>
      <c r="H328" s="84">
        <f t="shared" si="78"/>
        <v>0</v>
      </c>
      <c r="I328" s="84">
        <f t="shared" si="78"/>
        <v>0</v>
      </c>
      <c r="J328" s="84">
        <f t="shared" si="78"/>
        <v>0</v>
      </c>
      <c r="K328" s="84">
        <f t="shared" si="78"/>
        <v>0</v>
      </c>
      <c r="L328" s="84">
        <f t="shared" si="78"/>
        <v>0</v>
      </c>
      <c r="M328" s="84">
        <f t="shared" si="78"/>
        <v>0</v>
      </c>
      <c r="N328" s="84">
        <f t="shared" si="78"/>
        <v>0</v>
      </c>
      <c r="O328" s="84">
        <f t="shared" si="78"/>
        <v>0</v>
      </c>
      <c r="P328" s="84">
        <f t="shared" si="78"/>
        <v>0</v>
      </c>
      <c r="Q328" s="84">
        <f t="shared" si="78"/>
        <v>0</v>
      </c>
      <c r="R328" s="84">
        <f t="shared" si="78"/>
        <v>0</v>
      </c>
      <c r="S328" s="84">
        <f t="shared" si="78"/>
        <v>0</v>
      </c>
      <c r="T328" s="84">
        <f t="shared" si="78"/>
        <v>0</v>
      </c>
      <c r="U328" s="84">
        <f t="shared" si="78"/>
        <v>0</v>
      </c>
      <c r="V328" s="84">
        <f t="shared" si="78"/>
        <v>0</v>
      </c>
      <c r="W328" s="84">
        <f t="shared" si="78"/>
        <v>0</v>
      </c>
      <c r="X328" s="84">
        <f t="shared" si="78"/>
        <v>0</v>
      </c>
      <c r="Y328" s="84">
        <f t="shared" si="78"/>
        <v>0</v>
      </c>
      <c r="Z328" s="84">
        <f t="shared" si="78"/>
        <v>0</v>
      </c>
      <c r="AA328" s="84">
        <f t="shared" si="78"/>
        <v>0</v>
      </c>
      <c r="AB328" s="84">
        <f t="shared" ref="AB328:AR336" si="79">+AB93*$E$4/$E328</f>
        <v>0</v>
      </c>
      <c r="AC328" s="84">
        <f t="shared" si="79"/>
        <v>0</v>
      </c>
      <c r="AD328" s="84">
        <f t="shared" si="79"/>
        <v>0</v>
      </c>
      <c r="AE328" s="84">
        <f t="shared" si="79"/>
        <v>0</v>
      </c>
      <c r="AF328" s="84">
        <f t="shared" si="79"/>
        <v>0</v>
      </c>
      <c r="AG328" s="84">
        <f t="shared" si="79"/>
        <v>0</v>
      </c>
      <c r="AH328" s="84">
        <f t="shared" si="79"/>
        <v>0</v>
      </c>
      <c r="AI328" s="84">
        <f t="shared" si="79"/>
        <v>0</v>
      </c>
      <c r="AJ328" s="84">
        <f t="shared" si="79"/>
        <v>0</v>
      </c>
      <c r="AK328" s="84">
        <f t="shared" si="79"/>
        <v>0</v>
      </c>
      <c r="AL328" s="84">
        <f t="shared" si="79"/>
        <v>0</v>
      </c>
      <c r="AM328" s="84">
        <f t="shared" si="79"/>
        <v>0</v>
      </c>
      <c r="AN328" s="84">
        <f t="shared" si="79"/>
        <v>0</v>
      </c>
      <c r="AO328" s="84">
        <f t="shared" si="79"/>
        <v>0</v>
      </c>
      <c r="AP328" s="84">
        <f t="shared" si="79"/>
        <v>0</v>
      </c>
      <c r="AQ328" s="84">
        <f t="shared" si="79"/>
        <v>0</v>
      </c>
      <c r="AR328" s="84">
        <f t="shared" si="79"/>
        <v>0</v>
      </c>
      <c r="AS328" s="5"/>
      <c r="AT328" s="84">
        <f t="shared" si="75"/>
        <v>0</v>
      </c>
      <c r="AU328" s="84">
        <f t="shared" si="75"/>
        <v>0</v>
      </c>
      <c r="AV328" s="84">
        <f t="shared" si="75"/>
        <v>0</v>
      </c>
      <c r="AW328" s="84">
        <f t="shared" si="75"/>
        <v>0</v>
      </c>
      <c r="AX328" s="84">
        <f t="shared" si="75"/>
        <v>0</v>
      </c>
      <c r="AY328" s="84">
        <f t="shared" si="75"/>
        <v>0</v>
      </c>
      <c r="AZ328" s="84">
        <f t="shared" si="75"/>
        <v>0</v>
      </c>
      <c r="BA328" s="84">
        <f t="shared" si="75"/>
        <v>0</v>
      </c>
      <c r="BB328" s="84">
        <f t="shared" si="75"/>
        <v>0</v>
      </c>
      <c r="BC328" s="84">
        <f t="shared" si="75"/>
        <v>0</v>
      </c>
      <c r="BD328" s="5"/>
      <c r="BE328" s="5"/>
      <c r="BF328" s="5"/>
      <c r="BG328" s="5"/>
      <c r="BH328" s="5"/>
      <c r="BI328" s="5"/>
      <c r="BJ328" s="5"/>
    </row>
    <row r="329" spans="2:62" hidden="1">
      <c r="B329">
        <f t="shared" si="76"/>
        <v>810</v>
      </c>
      <c r="C329" t="str">
        <f t="shared" si="76"/>
        <v>RECOL.LECCIÓ</v>
      </c>
      <c r="D329" t="str">
        <f t="shared" si="76"/>
        <v>Recol.lecció col</v>
      </c>
      <c r="E329" s="82">
        <f t="shared" si="76"/>
        <v>2500</v>
      </c>
      <c r="F329" s="84">
        <f t="shared" ref="F329:AR335" si="80">+F94*$E$4/$E329</f>
        <v>0</v>
      </c>
      <c r="G329" s="84">
        <f t="shared" si="80"/>
        <v>0</v>
      </c>
      <c r="H329" s="84">
        <f t="shared" si="80"/>
        <v>0</v>
      </c>
      <c r="I329" s="84">
        <f t="shared" si="80"/>
        <v>0</v>
      </c>
      <c r="J329" s="84">
        <f t="shared" si="80"/>
        <v>0</v>
      </c>
      <c r="K329" s="84">
        <f t="shared" si="80"/>
        <v>0</v>
      </c>
      <c r="L329" s="84">
        <f t="shared" si="80"/>
        <v>0</v>
      </c>
      <c r="M329" s="84">
        <f t="shared" si="80"/>
        <v>0</v>
      </c>
      <c r="N329" s="84">
        <f t="shared" si="80"/>
        <v>0</v>
      </c>
      <c r="O329" s="84">
        <f t="shared" si="80"/>
        <v>0</v>
      </c>
      <c r="P329" s="84">
        <f t="shared" si="80"/>
        <v>0</v>
      </c>
      <c r="Q329" s="84">
        <f t="shared" si="80"/>
        <v>0</v>
      </c>
      <c r="R329" s="84">
        <f t="shared" si="80"/>
        <v>0</v>
      </c>
      <c r="S329" s="84">
        <f t="shared" si="80"/>
        <v>0</v>
      </c>
      <c r="T329" s="84">
        <f t="shared" si="80"/>
        <v>0</v>
      </c>
      <c r="U329" s="84">
        <f t="shared" si="80"/>
        <v>0</v>
      </c>
      <c r="V329" s="84">
        <f t="shared" si="80"/>
        <v>0</v>
      </c>
      <c r="W329" s="84">
        <f t="shared" si="80"/>
        <v>0</v>
      </c>
      <c r="X329" s="84">
        <f t="shared" si="80"/>
        <v>0</v>
      </c>
      <c r="Y329" s="84">
        <f t="shared" si="80"/>
        <v>0</v>
      </c>
      <c r="Z329" s="84">
        <f t="shared" si="80"/>
        <v>0</v>
      </c>
      <c r="AA329" s="84">
        <f t="shared" si="80"/>
        <v>0</v>
      </c>
      <c r="AB329" s="84">
        <f t="shared" si="80"/>
        <v>0</v>
      </c>
      <c r="AC329" s="84">
        <f t="shared" si="80"/>
        <v>0</v>
      </c>
      <c r="AD329" s="84">
        <f t="shared" si="80"/>
        <v>0</v>
      </c>
      <c r="AE329" s="84">
        <f t="shared" si="80"/>
        <v>0</v>
      </c>
      <c r="AF329" s="84">
        <f t="shared" si="80"/>
        <v>0</v>
      </c>
      <c r="AG329" s="84">
        <f t="shared" si="80"/>
        <v>0</v>
      </c>
      <c r="AH329" s="84">
        <f t="shared" si="80"/>
        <v>0</v>
      </c>
      <c r="AI329" s="84">
        <f t="shared" si="80"/>
        <v>0</v>
      </c>
      <c r="AJ329" s="84">
        <f t="shared" si="80"/>
        <v>0</v>
      </c>
      <c r="AK329" s="84">
        <f t="shared" si="80"/>
        <v>0</v>
      </c>
      <c r="AL329" s="84">
        <f t="shared" si="80"/>
        <v>0</v>
      </c>
      <c r="AM329" s="84">
        <f t="shared" si="80"/>
        <v>0</v>
      </c>
      <c r="AN329" s="84">
        <f t="shared" si="80"/>
        <v>0</v>
      </c>
      <c r="AO329" s="84">
        <f t="shared" si="80"/>
        <v>0</v>
      </c>
      <c r="AP329" s="84">
        <f t="shared" si="80"/>
        <v>0</v>
      </c>
      <c r="AQ329" s="84">
        <f t="shared" si="79"/>
        <v>0</v>
      </c>
      <c r="AR329" s="84">
        <f t="shared" si="80"/>
        <v>0</v>
      </c>
      <c r="AS329" s="5"/>
      <c r="AT329" s="84">
        <f t="shared" si="75"/>
        <v>0</v>
      </c>
      <c r="AU329" s="84">
        <f t="shared" si="75"/>
        <v>0</v>
      </c>
      <c r="AV329" s="84">
        <f t="shared" si="75"/>
        <v>0</v>
      </c>
      <c r="AW329" s="84">
        <f t="shared" si="75"/>
        <v>0</v>
      </c>
      <c r="AX329" s="84">
        <f t="shared" si="75"/>
        <v>0</v>
      </c>
      <c r="AY329" s="84">
        <f t="shared" si="75"/>
        <v>0</v>
      </c>
      <c r="AZ329" s="84">
        <f t="shared" si="75"/>
        <v>0</v>
      </c>
      <c r="BA329" s="84">
        <f t="shared" si="75"/>
        <v>0</v>
      </c>
      <c r="BB329" s="84">
        <f t="shared" si="75"/>
        <v>0</v>
      </c>
      <c r="BC329" s="84">
        <f t="shared" si="75"/>
        <v>0</v>
      </c>
      <c r="BD329" s="5"/>
      <c r="BE329" s="5"/>
      <c r="BF329" s="5"/>
      <c r="BG329" s="5"/>
      <c r="BH329" s="5"/>
      <c r="BI329" s="5"/>
      <c r="BJ329" s="5"/>
    </row>
    <row r="330" spans="2:62" hidden="1">
      <c r="B330">
        <f t="shared" si="76"/>
        <v>820</v>
      </c>
      <c r="C330" t="str">
        <f t="shared" si="76"/>
        <v>RECOL.LECCIÓ</v>
      </c>
      <c r="D330" t="str">
        <f t="shared" si="76"/>
        <v>Recol.lecció bròcoli</v>
      </c>
      <c r="E330" s="82">
        <f t="shared" si="76"/>
        <v>2500</v>
      </c>
      <c r="F330" s="84">
        <f t="shared" si="80"/>
        <v>0</v>
      </c>
      <c r="G330" s="84">
        <f t="shared" si="80"/>
        <v>0</v>
      </c>
      <c r="H330" s="84">
        <f t="shared" si="80"/>
        <v>0</v>
      </c>
      <c r="I330" s="84">
        <f t="shared" si="80"/>
        <v>0</v>
      </c>
      <c r="J330" s="84">
        <f t="shared" si="80"/>
        <v>0</v>
      </c>
      <c r="K330" s="84">
        <f t="shared" si="80"/>
        <v>0</v>
      </c>
      <c r="L330" s="84">
        <f t="shared" si="80"/>
        <v>0</v>
      </c>
      <c r="M330" s="84">
        <f t="shared" si="80"/>
        <v>0</v>
      </c>
      <c r="N330" s="84">
        <f t="shared" si="80"/>
        <v>0</v>
      </c>
      <c r="O330" s="84">
        <f t="shared" si="80"/>
        <v>0</v>
      </c>
      <c r="P330" s="84">
        <f t="shared" si="80"/>
        <v>0</v>
      </c>
      <c r="Q330" s="84">
        <f t="shared" si="80"/>
        <v>0</v>
      </c>
      <c r="R330" s="84">
        <f t="shared" si="80"/>
        <v>0</v>
      </c>
      <c r="S330" s="84">
        <f t="shared" si="80"/>
        <v>0</v>
      </c>
      <c r="T330" s="84">
        <f t="shared" si="80"/>
        <v>0</v>
      </c>
      <c r="U330" s="84">
        <f t="shared" si="80"/>
        <v>0</v>
      </c>
      <c r="V330" s="84">
        <f t="shared" si="80"/>
        <v>0</v>
      </c>
      <c r="W330" s="84">
        <f t="shared" si="80"/>
        <v>0</v>
      </c>
      <c r="X330" s="84">
        <f t="shared" si="80"/>
        <v>0</v>
      </c>
      <c r="Y330" s="84">
        <f t="shared" si="80"/>
        <v>0</v>
      </c>
      <c r="Z330" s="84">
        <f t="shared" si="80"/>
        <v>0</v>
      </c>
      <c r="AA330" s="84">
        <f t="shared" si="80"/>
        <v>0</v>
      </c>
      <c r="AB330" s="84">
        <f t="shared" si="80"/>
        <v>0</v>
      </c>
      <c r="AC330" s="84">
        <f t="shared" si="80"/>
        <v>0</v>
      </c>
      <c r="AD330" s="84">
        <f t="shared" si="80"/>
        <v>0</v>
      </c>
      <c r="AE330" s="84">
        <f t="shared" si="80"/>
        <v>0</v>
      </c>
      <c r="AF330" s="84">
        <f t="shared" si="80"/>
        <v>0</v>
      </c>
      <c r="AG330" s="84">
        <f t="shared" si="80"/>
        <v>0</v>
      </c>
      <c r="AH330" s="84">
        <f t="shared" si="80"/>
        <v>0</v>
      </c>
      <c r="AI330" s="84">
        <f t="shared" si="80"/>
        <v>0</v>
      </c>
      <c r="AJ330" s="84">
        <f t="shared" si="80"/>
        <v>0</v>
      </c>
      <c r="AK330" s="84">
        <f t="shared" si="80"/>
        <v>0</v>
      </c>
      <c r="AL330" s="84">
        <f t="shared" si="80"/>
        <v>0</v>
      </c>
      <c r="AM330" s="84">
        <f t="shared" si="80"/>
        <v>0</v>
      </c>
      <c r="AN330" s="84">
        <f t="shared" si="80"/>
        <v>0</v>
      </c>
      <c r="AO330" s="84">
        <f t="shared" si="80"/>
        <v>0</v>
      </c>
      <c r="AP330" s="84">
        <f t="shared" si="80"/>
        <v>0</v>
      </c>
      <c r="AQ330" s="84">
        <f t="shared" si="79"/>
        <v>0</v>
      </c>
      <c r="AR330" s="84">
        <f t="shared" si="80"/>
        <v>0</v>
      </c>
      <c r="AS330" s="5"/>
      <c r="AT330" s="84">
        <f t="shared" si="75"/>
        <v>0</v>
      </c>
      <c r="AU330" s="84">
        <f t="shared" si="75"/>
        <v>0</v>
      </c>
      <c r="AV330" s="84">
        <f t="shared" si="75"/>
        <v>0</v>
      </c>
      <c r="AW330" s="84">
        <f t="shared" si="75"/>
        <v>0</v>
      </c>
      <c r="AX330" s="84">
        <f t="shared" si="75"/>
        <v>0</v>
      </c>
      <c r="AY330" s="84">
        <f t="shared" si="75"/>
        <v>0</v>
      </c>
      <c r="AZ330" s="84">
        <f t="shared" si="75"/>
        <v>0</v>
      </c>
      <c r="BA330" s="84">
        <f t="shared" si="75"/>
        <v>0</v>
      </c>
      <c r="BB330" s="84">
        <f t="shared" si="75"/>
        <v>0</v>
      </c>
      <c r="BC330" s="84">
        <f t="shared" si="75"/>
        <v>0</v>
      </c>
      <c r="BD330" s="5"/>
      <c r="BE330" s="5"/>
      <c r="BF330" s="5"/>
      <c r="BG330" s="5"/>
      <c r="BH330" s="5"/>
      <c r="BI330" s="5"/>
      <c r="BJ330" s="5"/>
    </row>
    <row r="331" spans="2:62" hidden="1">
      <c r="B331">
        <f t="shared" si="76"/>
        <v>830</v>
      </c>
      <c r="C331" t="str">
        <f t="shared" si="76"/>
        <v>RECOL.LECCIÓ</v>
      </c>
      <c r="D331" t="str">
        <f t="shared" si="76"/>
        <v>Recol.lecció calçot</v>
      </c>
      <c r="E331" s="82">
        <f t="shared" si="76"/>
        <v>2500</v>
      </c>
      <c r="F331" s="84">
        <f t="shared" si="80"/>
        <v>0</v>
      </c>
      <c r="G331" s="84">
        <f t="shared" si="80"/>
        <v>0</v>
      </c>
      <c r="H331" s="84">
        <f t="shared" si="80"/>
        <v>0</v>
      </c>
      <c r="I331" s="84">
        <f t="shared" si="80"/>
        <v>0</v>
      </c>
      <c r="J331" s="84">
        <f t="shared" si="80"/>
        <v>0</v>
      </c>
      <c r="K331" s="84">
        <f t="shared" si="80"/>
        <v>0</v>
      </c>
      <c r="L331" s="84">
        <f t="shared" si="80"/>
        <v>0</v>
      </c>
      <c r="M331" s="84">
        <f t="shared" si="80"/>
        <v>0</v>
      </c>
      <c r="N331" s="84">
        <f t="shared" si="80"/>
        <v>0</v>
      </c>
      <c r="O331" s="84">
        <f t="shared" si="80"/>
        <v>0</v>
      </c>
      <c r="P331" s="84">
        <f t="shared" si="80"/>
        <v>0</v>
      </c>
      <c r="Q331" s="84">
        <f t="shared" si="80"/>
        <v>0</v>
      </c>
      <c r="R331" s="84">
        <f t="shared" si="80"/>
        <v>0</v>
      </c>
      <c r="S331" s="84">
        <f t="shared" si="80"/>
        <v>0</v>
      </c>
      <c r="T331" s="84">
        <f t="shared" si="80"/>
        <v>0</v>
      </c>
      <c r="U331" s="84">
        <f t="shared" si="80"/>
        <v>0</v>
      </c>
      <c r="V331" s="84">
        <f t="shared" si="80"/>
        <v>0</v>
      </c>
      <c r="W331" s="84">
        <f t="shared" si="80"/>
        <v>0</v>
      </c>
      <c r="X331" s="84">
        <f t="shared" si="80"/>
        <v>0</v>
      </c>
      <c r="Y331" s="84">
        <f t="shared" si="80"/>
        <v>0</v>
      </c>
      <c r="Z331" s="84">
        <f t="shared" si="80"/>
        <v>0</v>
      </c>
      <c r="AA331" s="84">
        <f t="shared" si="80"/>
        <v>0</v>
      </c>
      <c r="AB331" s="84">
        <f t="shared" si="80"/>
        <v>0</v>
      </c>
      <c r="AC331" s="84">
        <f t="shared" si="80"/>
        <v>0</v>
      </c>
      <c r="AD331" s="84">
        <f t="shared" si="80"/>
        <v>0</v>
      </c>
      <c r="AE331" s="84">
        <f t="shared" si="80"/>
        <v>0</v>
      </c>
      <c r="AF331" s="84">
        <f t="shared" si="80"/>
        <v>0</v>
      </c>
      <c r="AG331" s="84">
        <f t="shared" si="80"/>
        <v>0</v>
      </c>
      <c r="AH331" s="84">
        <f t="shared" si="80"/>
        <v>0</v>
      </c>
      <c r="AI331" s="84">
        <f t="shared" si="80"/>
        <v>0</v>
      </c>
      <c r="AJ331" s="84">
        <f t="shared" si="80"/>
        <v>0</v>
      </c>
      <c r="AK331" s="84">
        <f t="shared" si="80"/>
        <v>0</v>
      </c>
      <c r="AL331" s="84">
        <f t="shared" si="80"/>
        <v>0</v>
      </c>
      <c r="AM331" s="84">
        <f t="shared" si="80"/>
        <v>0</v>
      </c>
      <c r="AN331" s="84">
        <f t="shared" si="80"/>
        <v>0</v>
      </c>
      <c r="AO331" s="84">
        <f t="shared" si="80"/>
        <v>0</v>
      </c>
      <c r="AP331" s="84">
        <f t="shared" si="80"/>
        <v>0</v>
      </c>
      <c r="AQ331" s="84">
        <f t="shared" si="79"/>
        <v>0</v>
      </c>
      <c r="AR331" s="84">
        <f t="shared" si="80"/>
        <v>0</v>
      </c>
      <c r="AS331" s="5"/>
      <c r="AT331" s="84">
        <f t="shared" si="75"/>
        <v>0</v>
      </c>
      <c r="AU331" s="84">
        <f t="shared" si="75"/>
        <v>0</v>
      </c>
      <c r="AV331" s="84">
        <f t="shared" si="75"/>
        <v>0</v>
      </c>
      <c r="AW331" s="84">
        <f t="shared" si="75"/>
        <v>0</v>
      </c>
      <c r="AX331" s="84">
        <f t="shared" si="75"/>
        <v>0</v>
      </c>
      <c r="AY331" s="84">
        <f t="shared" si="75"/>
        <v>0</v>
      </c>
      <c r="AZ331" s="84">
        <f t="shared" si="75"/>
        <v>0</v>
      </c>
      <c r="BA331" s="84">
        <f t="shared" si="75"/>
        <v>0</v>
      </c>
      <c r="BB331" s="84">
        <f t="shared" si="75"/>
        <v>0</v>
      </c>
      <c r="BC331" s="84">
        <f t="shared" si="75"/>
        <v>0</v>
      </c>
      <c r="BD331" s="5"/>
      <c r="BE331" s="5"/>
      <c r="BF331" s="5"/>
      <c r="BG331" s="5"/>
      <c r="BH331" s="5"/>
      <c r="BI331" s="5"/>
      <c r="BJ331" s="5"/>
    </row>
    <row r="332" spans="2:62" hidden="1">
      <c r="B332">
        <f t="shared" si="76"/>
        <v>840</v>
      </c>
      <c r="C332" t="str">
        <f t="shared" si="76"/>
        <v>RECOL.LECCIÓ</v>
      </c>
      <c r="D332" t="str">
        <f t="shared" si="76"/>
        <v>Recol.lecció enciam</v>
      </c>
      <c r="E332" s="82">
        <f t="shared" si="76"/>
        <v>2500</v>
      </c>
      <c r="F332" s="84">
        <f t="shared" si="80"/>
        <v>0</v>
      </c>
      <c r="G332" s="84">
        <f t="shared" si="80"/>
        <v>0</v>
      </c>
      <c r="H332" s="84">
        <f t="shared" si="80"/>
        <v>0</v>
      </c>
      <c r="I332" s="84">
        <f t="shared" si="80"/>
        <v>0</v>
      </c>
      <c r="J332" s="84">
        <f t="shared" si="80"/>
        <v>0</v>
      </c>
      <c r="K332" s="84">
        <f t="shared" si="80"/>
        <v>0</v>
      </c>
      <c r="L332" s="84">
        <f t="shared" si="80"/>
        <v>0</v>
      </c>
      <c r="M332" s="84">
        <f t="shared" si="80"/>
        <v>0</v>
      </c>
      <c r="N332" s="84">
        <f t="shared" si="80"/>
        <v>0</v>
      </c>
      <c r="O332" s="84">
        <f t="shared" si="80"/>
        <v>0</v>
      </c>
      <c r="P332" s="84">
        <f t="shared" si="80"/>
        <v>0</v>
      </c>
      <c r="Q332" s="84">
        <f t="shared" si="80"/>
        <v>0</v>
      </c>
      <c r="R332" s="84">
        <f t="shared" si="80"/>
        <v>0</v>
      </c>
      <c r="S332" s="84">
        <f t="shared" si="80"/>
        <v>0</v>
      </c>
      <c r="T332" s="84">
        <f t="shared" si="80"/>
        <v>0</v>
      </c>
      <c r="U332" s="84">
        <f t="shared" si="80"/>
        <v>0</v>
      </c>
      <c r="V332" s="84">
        <f t="shared" si="80"/>
        <v>0</v>
      </c>
      <c r="W332" s="84">
        <f t="shared" si="80"/>
        <v>0</v>
      </c>
      <c r="X332" s="84">
        <f t="shared" si="80"/>
        <v>0</v>
      </c>
      <c r="Y332" s="84">
        <f t="shared" si="80"/>
        <v>0</v>
      </c>
      <c r="Z332" s="84">
        <f t="shared" si="80"/>
        <v>0</v>
      </c>
      <c r="AA332" s="84">
        <f t="shared" si="80"/>
        <v>0</v>
      </c>
      <c r="AB332" s="84">
        <f t="shared" si="80"/>
        <v>0</v>
      </c>
      <c r="AC332" s="84">
        <f t="shared" si="80"/>
        <v>0</v>
      </c>
      <c r="AD332" s="84">
        <f t="shared" si="80"/>
        <v>0</v>
      </c>
      <c r="AE332" s="84">
        <f t="shared" si="80"/>
        <v>0</v>
      </c>
      <c r="AF332" s="84">
        <f t="shared" si="80"/>
        <v>0</v>
      </c>
      <c r="AG332" s="84">
        <f t="shared" si="80"/>
        <v>0</v>
      </c>
      <c r="AH332" s="84">
        <f t="shared" si="80"/>
        <v>0</v>
      </c>
      <c r="AI332" s="84">
        <f t="shared" si="80"/>
        <v>0</v>
      </c>
      <c r="AJ332" s="84">
        <f t="shared" si="80"/>
        <v>0</v>
      </c>
      <c r="AK332" s="84">
        <f t="shared" si="80"/>
        <v>0</v>
      </c>
      <c r="AL332" s="84">
        <f t="shared" si="80"/>
        <v>0</v>
      </c>
      <c r="AM332" s="84">
        <f t="shared" si="80"/>
        <v>0</v>
      </c>
      <c r="AN332" s="84">
        <f t="shared" si="80"/>
        <v>0</v>
      </c>
      <c r="AO332" s="84">
        <f t="shared" si="80"/>
        <v>0</v>
      </c>
      <c r="AP332" s="84">
        <f t="shared" si="80"/>
        <v>0</v>
      </c>
      <c r="AQ332" s="84">
        <f t="shared" si="79"/>
        <v>0</v>
      </c>
      <c r="AR332" s="84">
        <f t="shared" si="80"/>
        <v>0</v>
      </c>
      <c r="AS332" s="5"/>
      <c r="AT332" s="84">
        <f t="shared" si="75"/>
        <v>0</v>
      </c>
      <c r="AU332" s="84">
        <f t="shared" si="75"/>
        <v>0</v>
      </c>
      <c r="AV332" s="84">
        <f t="shared" si="75"/>
        <v>0</v>
      </c>
      <c r="AW332" s="84">
        <f t="shared" si="75"/>
        <v>0</v>
      </c>
      <c r="AX332" s="84">
        <f t="shared" si="75"/>
        <v>0</v>
      </c>
      <c r="AY332" s="84">
        <f t="shared" si="75"/>
        <v>0</v>
      </c>
      <c r="AZ332" s="84">
        <f t="shared" si="75"/>
        <v>0</v>
      </c>
      <c r="BA332" s="84">
        <f t="shared" si="75"/>
        <v>0</v>
      </c>
      <c r="BB332" s="84">
        <f t="shared" si="75"/>
        <v>0</v>
      </c>
      <c r="BC332" s="84">
        <f t="shared" si="75"/>
        <v>0</v>
      </c>
      <c r="BD332" s="5"/>
      <c r="BE332" s="5"/>
      <c r="BF332" s="5"/>
      <c r="BG332" s="5"/>
      <c r="BH332" s="5"/>
      <c r="BI332" s="5"/>
      <c r="BJ332" s="5"/>
    </row>
    <row r="333" spans="2:62" hidden="1">
      <c r="B333">
        <f t="shared" si="76"/>
        <v>850</v>
      </c>
      <c r="C333" t="str">
        <f t="shared" si="76"/>
        <v>RECOL.LECCIÓ</v>
      </c>
      <c r="D333" t="str">
        <f t="shared" si="76"/>
        <v>Recol.lecció bledes a manats</v>
      </c>
      <c r="E333" s="82">
        <f t="shared" si="76"/>
        <v>2500</v>
      </c>
      <c r="F333" s="84">
        <f t="shared" si="80"/>
        <v>0</v>
      </c>
      <c r="G333" s="84">
        <f t="shared" si="80"/>
        <v>0</v>
      </c>
      <c r="H333" s="84">
        <f t="shared" si="80"/>
        <v>0</v>
      </c>
      <c r="I333" s="84">
        <f t="shared" si="80"/>
        <v>0</v>
      </c>
      <c r="J333" s="84">
        <f t="shared" si="80"/>
        <v>0</v>
      </c>
      <c r="K333" s="84">
        <f t="shared" si="80"/>
        <v>0</v>
      </c>
      <c r="L333" s="84">
        <f t="shared" si="80"/>
        <v>0</v>
      </c>
      <c r="M333" s="84">
        <f t="shared" si="80"/>
        <v>0</v>
      </c>
      <c r="N333" s="84">
        <f t="shared" si="80"/>
        <v>0</v>
      </c>
      <c r="O333" s="84">
        <f t="shared" si="80"/>
        <v>0</v>
      </c>
      <c r="P333" s="84">
        <f t="shared" si="80"/>
        <v>0</v>
      </c>
      <c r="Q333" s="84">
        <f t="shared" si="80"/>
        <v>0</v>
      </c>
      <c r="R333" s="84">
        <f t="shared" si="80"/>
        <v>0</v>
      </c>
      <c r="S333" s="84">
        <f t="shared" si="80"/>
        <v>0</v>
      </c>
      <c r="T333" s="84">
        <f t="shared" si="80"/>
        <v>0</v>
      </c>
      <c r="U333" s="84">
        <f t="shared" si="80"/>
        <v>0</v>
      </c>
      <c r="V333" s="84">
        <f t="shared" si="80"/>
        <v>0</v>
      </c>
      <c r="W333" s="84">
        <f t="shared" si="80"/>
        <v>0</v>
      </c>
      <c r="X333" s="84">
        <f t="shared" si="80"/>
        <v>0</v>
      </c>
      <c r="Y333" s="84">
        <f t="shared" si="80"/>
        <v>0</v>
      </c>
      <c r="Z333" s="84">
        <f t="shared" si="80"/>
        <v>0</v>
      </c>
      <c r="AA333" s="84">
        <f t="shared" si="80"/>
        <v>0</v>
      </c>
      <c r="AB333" s="84">
        <f t="shared" si="80"/>
        <v>0</v>
      </c>
      <c r="AC333" s="84">
        <f t="shared" si="80"/>
        <v>0</v>
      </c>
      <c r="AD333" s="84">
        <f t="shared" si="80"/>
        <v>0</v>
      </c>
      <c r="AE333" s="84">
        <f t="shared" si="80"/>
        <v>0</v>
      </c>
      <c r="AF333" s="84">
        <f t="shared" si="80"/>
        <v>0</v>
      </c>
      <c r="AG333" s="84">
        <f t="shared" si="80"/>
        <v>0</v>
      </c>
      <c r="AH333" s="84">
        <f t="shared" si="80"/>
        <v>0</v>
      </c>
      <c r="AI333" s="84">
        <f t="shared" si="80"/>
        <v>0</v>
      </c>
      <c r="AJ333" s="84">
        <f t="shared" si="80"/>
        <v>0</v>
      </c>
      <c r="AK333" s="84">
        <f t="shared" si="80"/>
        <v>0</v>
      </c>
      <c r="AL333" s="84">
        <f t="shared" si="80"/>
        <v>0</v>
      </c>
      <c r="AM333" s="84">
        <f t="shared" si="80"/>
        <v>0</v>
      </c>
      <c r="AN333" s="84">
        <f t="shared" si="80"/>
        <v>0</v>
      </c>
      <c r="AO333" s="84">
        <f t="shared" si="80"/>
        <v>0</v>
      </c>
      <c r="AP333" s="84">
        <f t="shared" si="80"/>
        <v>0</v>
      </c>
      <c r="AQ333" s="84">
        <f t="shared" si="79"/>
        <v>0</v>
      </c>
      <c r="AR333" s="84">
        <f t="shared" si="80"/>
        <v>0</v>
      </c>
      <c r="AS333" s="5"/>
      <c r="AT333" s="84">
        <f t="shared" si="75"/>
        <v>0</v>
      </c>
      <c r="AU333" s="84">
        <f t="shared" si="75"/>
        <v>0</v>
      </c>
      <c r="AV333" s="84">
        <f t="shared" si="75"/>
        <v>0</v>
      </c>
      <c r="AW333" s="84">
        <f t="shared" si="75"/>
        <v>0</v>
      </c>
      <c r="AX333" s="84">
        <f t="shared" si="75"/>
        <v>0</v>
      </c>
      <c r="AY333" s="84">
        <f t="shared" si="75"/>
        <v>0</v>
      </c>
      <c r="AZ333" s="84">
        <f t="shared" si="75"/>
        <v>0</v>
      </c>
      <c r="BA333" s="84">
        <f t="shared" si="75"/>
        <v>0</v>
      </c>
      <c r="BB333" s="84">
        <f t="shared" si="75"/>
        <v>0</v>
      </c>
      <c r="BC333" s="84">
        <f t="shared" si="75"/>
        <v>0</v>
      </c>
      <c r="BD333" s="5"/>
      <c r="BE333" s="5"/>
      <c r="BF333" s="5"/>
      <c r="BG333" s="5"/>
      <c r="BH333" s="5"/>
      <c r="BI333" s="5"/>
      <c r="BJ333" s="5"/>
    </row>
    <row r="334" spans="2:62" hidden="1">
      <c r="B334">
        <f t="shared" si="76"/>
        <v>860</v>
      </c>
      <c r="C334" t="str">
        <f t="shared" si="76"/>
        <v>RECOL.LECCIÓ</v>
      </c>
      <c r="D334" t="str">
        <f t="shared" si="76"/>
        <v>Recol.lecció bledes</v>
      </c>
      <c r="E334" s="82">
        <f t="shared" si="76"/>
        <v>2500</v>
      </c>
      <c r="F334" s="84">
        <f t="shared" si="80"/>
        <v>0</v>
      </c>
      <c r="G334" s="84">
        <f t="shared" si="80"/>
        <v>0</v>
      </c>
      <c r="H334" s="84">
        <f t="shared" si="80"/>
        <v>0</v>
      </c>
      <c r="I334" s="84">
        <f t="shared" si="80"/>
        <v>0</v>
      </c>
      <c r="J334" s="84">
        <f t="shared" si="80"/>
        <v>0</v>
      </c>
      <c r="K334" s="84">
        <f t="shared" si="80"/>
        <v>0</v>
      </c>
      <c r="L334" s="84">
        <f t="shared" si="80"/>
        <v>0</v>
      </c>
      <c r="M334" s="84">
        <f t="shared" si="80"/>
        <v>0</v>
      </c>
      <c r="N334" s="84">
        <f t="shared" si="80"/>
        <v>0</v>
      </c>
      <c r="O334" s="84">
        <f t="shared" si="80"/>
        <v>0</v>
      </c>
      <c r="P334" s="84">
        <f t="shared" si="80"/>
        <v>0</v>
      </c>
      <c r="Q334" s="84">
        <f t="shared" si="80"/>
        <v>0</v>
      </c>
      <c r="R334" s="84">
        <f t="shared" si="80"/>
        <v>0</v>
      </c>
      <c r="S334" s="84">
        <f t="shared" si="80"/>
        <v>0</v>
      </c>
      <c r="T334" s="84">
        <f t="shared" si="80"/>
        <v>0</v>
      </c>
      <c r="U334" s="84">
        <f t="shared" si="80"/>
        <v>0</v>
      </c>
      <c r="V334" s="84">
        <f t="shared" si="80"/>
        <v>0</v>
      </c>
      <c r="W334" s="84">
        <f t="shared" si="80"/>
        <v>0</v>
      </c>
      <c r="X334" s="84">
        <f t="shared" si="80"/>
        <v>0</v>
      </c>
      <c r="Y334" s="84">
        <f t="shared" si="80"/>
        <v>0</v>
      </c>
      <c r="Z334" s="84">
        <f t="shared" si="80"/>
        <v>0</v>
      </c>
      <c r="AA334" s="84">
        <f t="shared" si="80"/>
        <v>0</v>
      </c>
      <c r="AB334" s="84">
        <f t="shared" si="80"/>
        <v>0</v>
      </c>
      <c r="AC334" s="84">
        <f t="shared" si="80"/>
        <v>0</v>
      </c>
      <c r="AD334" s="84">
        <f t="shared" si="80"/>
        <v>0</v>
      </c>
      <c r="AE334" s="84">
        <f t="shared" si="80"/>
        <v>0</v>
      </c>
      <c r="AF334" s="84">
        <f t="shared" si="80"/>
        <v>0</v>
      </c>
      <c r="AG334" s="84">
        <f t="shared" si="80"/>
        <v>0</v>
      </c>
      <c r="AH334" s="84">
        <f t="shared" si="80"/>
        <v>0</v>
      </c>
      <c r="AI334" s="84">
        <f t="shared" si="80"/>
        <v>0</v>
      </c>
      <c r="AJ334" s="84">
        <f t="shared" si="80"/>
        <v>0</v>
      </c>
      <c r="AK334" s="84">
        <f t="shared" si="80"/>
        <v>0</v>
      </c>
      <c r="AL334" s="84">
        <f t="shared" si="80"/>
        <v>0</v>
      </c>
      <c r="AM334" s="84">
        <f t="shared" si="80"/>
        <v>0</v>
      </c>
      <c r="AN334" s="84">
        <f t="shared" si="80"/>
        <v>0</v>
      </c>
      <c r="AO334" s="84">
        <f t="shared" si="80"/>
        <v>0</v>
      </c>
      <c r="AP334" s="84">
        <f t="shared" si="80"/>
        <v>0</v>
      </c>
      <c r="AQ334" s="84">
        <f t="shared" si="79"/>
        <v>0</v>
      </c>
      <c r="AR334" s="84">
        <f t="shared" si="80"/>
        <v>0</v>
      </c>
      <c r="AS334" s="5"/>
      <c r="AT334" s="84">
        <f t="shared" ref="AT334:BC336" si="81">+AT99*$E$4/$E334</f>
        <v>0</v>
      </c>
      <c r="AU334" s="84">
        <f t="shared" si="81"/>
        <v>0</v>
      </c>
      <c r="AV334" s="84">
        <f t="shared" si="81"/>
        <v>0</v>
      </c>
      <c r="AW334" s="84">
        <f t="shared" si="81"/>
        <v>0</v>
      </c>
      <c r="AX334" s="84">
        <f t="shared" si="81"/>
        <v>0</v>
      </c>
      <c r="AY334" s="84">
        <f t="shared" si="81"/>
        <v>0</v>
      </c>
      <c r="AZ334" s="84">
        <f t="shared" si="81"/>
        <v>0</v>
      </c>
      <c r="BA334" s="84">
        <f t="shared" si="81"/>
        <v>0</v>
      </c>
      <c r="BB334" s="84">
        <f t="shared" si="81"/>
        <v>0</v>
      </c>
      <c r="BC334" s="84">
        <f t="shared" si="81"/>
        <v>0</v>
      </c>
      <c r="BD334" s="5"/>
      <c r="BE334" s="5"/>
      <c r="BF334" s="5"/>
      <c r="BG334" s="5"/>
      <c r="BH334" s="5"/>
      <c r="BI334" s="5"/>
      <c r="BJ334" s="5"/>
    </row>
    <row r="335" spans="2:62" hidden="1">
      <c r="B335">
        <f t="shared" ref="B335:E350" si="82">+B100</f>
        <v>870</v>
      </c>
      <c r="C335" t="str">
        <f t="shared" si="82"/>
        <v>RECOL.LECCIÓ</v>
      </c>
      <c r="D335" t="str">
        <f t="shared" si="82"/>
        <v>Recol.lecció tomàquet</v>
      </c>
      <c r="E335" s="82">
        <f t="shared" si="82"/>
        <v>2500</v>
      </c>
      <c r="F335" s="84">
        <f t="shared" si="80"/>
        <v>0</v>
      </c>
      <c r="G335" s="84">
        <f t="shared" si="80"/>
        <v>0</v>
      </c>
      <c r="H335" s="84">
        <f t="shared" si="80"/>
        <v>0</v>
      </c>
      <c r="I335" s="84">
        <f t="shared" si="80"/>
        <v>0</v>
      </c>
      <c r="J335" s="84">
        <f t="shared" si="80"/>
        <v>0</v>
      </c>
      <c r="K335" s="84">
        <f t="shared" si="80"/>
        <v>0</v>
      </c>
      <c r="L335" s="84">
        <f t="shared" si="80"/>
        <v>0</v>
      </c>
      <c r="M335" s="84">
        <f t="shared" si="80"/>
        <v>0</v>
      </c>
      <c r="N335" s="84">
        <f t="shared" si="80"/>
        <v>0</v>
      </c>
      <c r="O335" s="84">
        <f t="shared" si="80"/>
        <v>0</v>
      </c>
      <c r="P335" s="84">
        <f t="shared" si="80"/>
        <v>0</v>
      </c>
      <c r="Q335" s="84">
        <f t="shared" si="80"/>
        <v>0</v>
      </c>
      <c r="R335" s="84">
        <f t="shared" si="80"/>
        <v>0</v>
      </c>
      <c r="S335" s="84">
        <f t="shared" si="80"/>
        <v>0</v>
      </c>
      <c r="T335" s="84">
        <f t="shared" si="80"/>
        <v>0</v>
      </c>
      <c r="U335" s="84">
        <f t="shared" si="80"/>
        <v>0</v>
      </c>
      <c r="V335" s="84">
        <f t="shared" si="80"/>
        <v>0</v>
      </c>
      <c r="W335" s="84">
        <f t="shared" si="80"/>
        <v>0</v>
      </c>
      <c r="X335" s="84">
        <f t="shared" si="80"/>
        <v>0</v>
      </c>
      <c r="Y335" s="84">
        <f t="shared" si="80"/>
        <v>0</v>
      </c>
      <c r="Z335" s="84">
        <f t="shared" si="80"/>
        <v>0</v>
      </c>
      <c r="AA335" s="84">
        <f t="shared" si="80"/>
        <v>0</v>
      </c>
      <c r="AB335" s="84">
        <f t="shared" si="80"/>
        <v>0</v>
      </c>
      <c r="AC335" s="84">
        <f t="shared" si="80"/>
        <v>0</v>
      </c>
      <c r="AD335" s="84">
        <f t="shared" si="80"/>
        <v>0</v>
      </c>
      <c r="AE335" s="84">
        <f t="shared" si="80"/>
        <v>0</v>
      </c>
      <c r="AF335" s="84">
        <f t="shared" si="80"/>
        <v>0</v>
      </c>
      <c r="AG335" s="84">
        <f t="shared" ref="AG335:AR335" si="83">+AG100*$E$4/$E335</f>
        <v>0</v>
      </c>
      <c r="AH335" s="84">
        <f t="shared" si="83"/>
        <v>0</v>
      </c>
      <c r="AI335" s="84">
        <f t="shared" si="83"/>
        <v>0</v>
      </c>
      <c r="AJ335" s="84">
        <f t="shared" si="83"/>
        <v>0</v>
      </c>
      <c r="AK335" s="84">
        <f t="shared" si="83"/>
        <v>0</v>
      </c>
      <c r="AL335" s="84">
        <f t="shared" si="83"/>
        <v>0</v>
      </c>
      <c r="AM335" s="84">
        <f t="shared" si="83"/>
        <v>0</v>
      </c>
      <c r="AN335" s="84">
        <f t="shared" si="83"/>
        <v>0</v>
      </c>
      <c r="AO335" s="84">
        <f t="shared" si="83"/>
        <v>0</v>
      </c>
      <c r="AP335" s="84">
        <f t="shared" si="83"/>
        <v>0</v>
      </c>
      <c r="AQ335" s="84">
        <f t="shared" si="79"/>
        <v>0</v>
      </c>
      <c r="AR335" s="84">
        <f t="shared" si="83"/>
        <v>0</v>
      </c>
      <c r="AS335" s="5"/>
      <c r="AT335" s="84">
        <f t="shared" si="81"/>
        <v>0</v>
      </c>
      <c r="AU335" s="84">
        <f t="shared" si="81"/>
        <v>0</v>
      </c>
      <c r="AV335" s="84">
        <f t="shared" si="81"/>
        <v>0</v>
      </c>
      <c r="AW335" s="84">
        <f t="shared" si="81"/>
        <v>0</v>
      </c>
      <c r="AX335" s="84">
        <f t="shared" si="81"/>
        <v>0</v>
      </c>
      <c r="AY335" s="84">
        <f t="shared" si="81"/>
        <v>0</v>
      </c>
      <c r="AZ335" s="84">
        <f t="shared" si="81"/>
        <v>0</v>
      </c>
      <c r="BA335" s="84">
        <f t="shared" si="81"/>
        <v>0</v>
      </c>
      <c r="BB335" s="84">
        <f t="shared" si="81"/>
        <v>0</v>
      </c>
      <c r="BC335" s="84">
        <f t="shared" si="81"/>
        <v>0</v>
      </c>
      <c r="BD335" s="5"/>
      <c r="BE335" s="5"/>
      <c r="BF335" s="5"/>
      <c r="BG335" s="5"/>
      <c r="BH335" s="5"/>
      <c r="BI335" s="5"/>
      <c r="BJ335" s="5"/>
    </row>
    <row r="336" spans="2:62" hidden="1">
      <c r="B336">
        <f t="shared" si="82"/>
        <v>880</v>
      </c>
      <c r="C336" t="str">
        <f t="shared" si="82"/>
        <v>RECOL.LECCIÓ</v>
      </c>
      <c r="D336" t="str">
        <f t="shared" si="82"/>
        <v>Recol.lecció carbassa</v>
      </c>
      <c r="E336" s="82">
        <f t="shared" si="82"/>
        <v>2500</v>
      </c>
      <c r="F336" s="84">
        <f t="shared" ref="F336:AR336" si="84">+F101*$E$4/$E336</f>
        <v>0</v>
      </c>
      <c r="G336" s="84">
        <f t="shared" si="84"/>
        <v>0</v>
      </c>
      <c r="H336" s="84">
        <f t="shared" si="84"/>
        <v>0</v>
      </c>
      <c r="I336" s="84">
        <f t="shared" si="84"/>
        <v>0</v>
      </c>
      <c r="J336" s="84">
        <f t="shared" si="84"/>
        <v>0</v>
      </c>
      <c r="K336" s="84">
        <f t="shared" si="84"/>
        <v>0</v>
      </c>
      <c r="L336" s="84">
        <f t="shared" si="84"/>
        <v>0</v>
      </c>
      <c r="M336" s="84">
        <f t="shared" si="84"/>
        <v>0</v>
      </c>
      <c r="N336" s="84">
        <f t="shared" si="84"/>
        <v>0</v>
      </c>
      <c r="O336" s="84">
        <f t="shared" si="84"/>
        <v>0</v>
      </c>
      <c r="P336" s="84">
        <f t="shared" si="84"/>
        <v>0</v>
      </c>
      <c r="Q336" s="84">
        <f t="shared" si="84"/>
        <v>0</v>
      </c>
      <c r="R336" s="84">
        <f t="shared" si="84"/>
        <v>0</v>
      </c>
      <c r="S336" s="84">
        <f t="shared" si="84"/>
        <v>0</v>
      </c>
      <c r="T336" s="84">
        <f t="shared" si="84"/>
        <v>0</v>
      </c>
      <c r="U336" s="84">
        <f t="shared" si="84"/>
        <v>0</v>
      </c>
      <c r="V336" s="84">
        <f t="shared" si="84"/>
        <v>0</v>
      </c>
      <c r="W336" s="84">
        <f t="shared" si="84"/>
        <v>0</v>
      </c>
      <c r="X336" s="84">
        <f t="shared" si="84"/>
        <v>0</v>
      </c>
      <c r="Y336" s="84">
        <f t="shared" si="84"/>
        <v>0</v>
      </c>
      <c r="Z336" s="84">
        <f t="shared" si="84"/>
        <v>0</v>
      </c>
      <c r="AA336" s="84">
        <f t="shared" si="84"/>
        <v>0</v>
      </c>
      <c r="AB336" s="84">
        <f t="shared" si="84"/>
        <v>0</v>
      </c>
      <c r="AC336" s="84">
        <f t="shared" si="84"/>
        <v>0</v>
      </c>
      <c r="AD336" s="84">
        <f t="shared" si="84"/>
        <v>0</v>
      </c>
      <c r="AE336" s="84">
        <f t="shared" si="84"/>
        <v>0</v>
      </c>
      <c r="AF336" s="84">
        <f t="shared" si="84"/>
        <v>0</v>
      </c>
      <c r="AG336" s="84">
        <f t="shared" si="84"/>
        <v>0</v>
      </c>
      <c r="AH336" s="84">
        <f t="shared" si="84"/>
        <v>0</v>
      </c>
      <c r="AI336" s="84">
        <f t="shared" si="84"/>
        <v>0</v>
      </c>
      <c r="AJ336" s="84">
        <f t="shared" si="84"/>
        <v>0</v>
      </c>
      <c r="AK336" s="84">
        <f t="shared" si="84"/>
        <v>0</v>
      </c>
      <c r="AL336" s="84">
        <f t="shared" si="84"/>
        <v>0</v>
      </c>
      <c r="AM336" s="84">
        <f t="shared" si="84"/>
        <v>0</v>
      </c>
      <c r="AN336" s="84">
        <f t="shared" si="84"/>
        <v>0</v>
      </c>
      <c r="AO336" s="84">
        <f t="shared" si="84"/>
        <v>0</v>
      </c>
      <c r="AP336" s="84">
        <f t="shared" si="84"/>
        <v>0</v>
      </c>
      <c r="AQ336" s="84">
        <f t="shared" si="79"/>
        <v>0</v>
      </c>
      <c r="AR336" s="84">
        <f t="shared" si="84"/>
        <v>0</v>
      </c>
      <c r="AS336" s="5"/>
      <c r="AT336" s="84">
        <f t="shared" si="81"/>
        <v>0</v>
      </c>
      <c r="AU336" s="84">
        <f t="shared" si="81"/>
        <v>0</v>
      </c>
      <c r="AV336" s="84">
        <f t="shared" si="81"/>
        <v>0</v>
      </c>
      <c r="AW336" s="84">
        <f t="shared" si="81"/>
        <v>0</v>
      </c>
      <c r="AX336" s="84">
        <f t="shared" si="81"/>
        <v>0</v>
      </c>
      <c r="AY336" s="84">
        <f t="shared" si="81"/>
        <v>0</v>
      </c>
      <c r="AZ336" s="84">
        <f t="shared" si="81"/>
        <v>0</v>
      </c>
      <c r="BA336" s="84">
        <f t="shared" si="81"/>
        <v>0</v>
      </c>
      <c r="BB336" s="84">
        <f t="shared" si="81"/>
        <v>0</v>
      </c>
      <c r="BC336" s="84">
        <f t="shared" si="81"/>
        <v>0</v>
      </c>
      <c r="BD336" s="5"/>
      <c r="BE336" s="5"/>
      <c r="BF336" s="5"/>
      <c r="BG336" s="5"/>
      <c r="BH336" s="5"/>
      <c r="BI336" s="5"/>
      <c r="BJ336" s="5"/>
    </row>
    <row r="337" spans="2:62" hidden="1">
      <c r="B337">
        <f t="shared" si="82"/>
        <v>115</v>
      </c>
      <c r="C337" t="str">
        <f t="shared" si="82"/>
        <v>PREPARACIÓ DEL SÒL</v>
      </c>
      <c r="D337" t="str">
        <f t="shared" si="82"/>
        <v>Preparació per desbrossat amb discos</v>
      </c>
      <c r="E337" s="82">
        <f t="shared" si="82"/>
        <v>2500</v>
      </c>
      <c r="F337" s="84">
        <f>IF($E$4&lt;$E337,$E$4/$E337*F102,F102)</f>
        <v>0</v>
      </c>
      <c r="G337" s="84">
        <f t="shared" ref="G337:AR352" si="85">IF($E$4&lt;$E337,$E$4/$E337*G102,G102)</f>
        <v>0</v>
      </c>
      <c r="H337" s="84">
        <f t="shared" si="85"/>
        <v>0</v>
      </c>
      <c r="I337" s="84">
        <f t="shared" si="85"/>
        <v>0</v>
      </c>
      <c r="J337" s="84">
        <f t="shared" si="85"/>
        <v>0</v>
      </c>
      <c r="K337" s="84">
        <f t="shared" si="85"/>
        <v>0</v>
      </c>
      <c r="L337" s="84">
        <f t="shared" si="85"/>
        <v>0</v>
      </c>
      <c r="M337" s="84">
        <f t="shared" si="85"/>
        <v>0</v>
      </c>
      <c r="N337" s="84">
        <f t="shared" si="85"/>
        <v>0</v>
      </c>
      <c r="O337" s="84">
        <f t="shared" si="85"/>
        <v>0</v>
      </c>
      <c r="P337" s="84">
        <f t="shared" si="85"/>
        <v>0</v>
      </c>
      <c r="Q337" s="84">
        <f t="shared" si="85"/>
        <v>0</v>
      </c>
      <c r="R337" s="84">
        <f t="shared" si="85"/>
        <v>0</v>
      </c>
      <c r="S337" s="84">
        <f t="shared" si="85"/>
        <v>0</v>
      </c>
      <c r="T337" s="84">
        <f t="shared" si="85"/>
        <v>0</v>
      </c>
      <c r="U337" s="84">
        <f t="shared" si="85"/>
        <v>0</v>
      </c>
      <c r="V337" s="84">
        <f t="shared" si="85"/>
        <v>0</v>
      </c>
      <c r="W337" s="84">
        <f t="shared" si="85"/>
        <v>0</v>
      </c>
      <c r="X337" s="84">
        <f t="shared" si="85"/>
        <v>0</v>
      </c>
      <c r="Y337" s="84">
        <f t="shared" si="85"/>
        <v>0</v>
      </c>
      <c r="Z337" s="84">
        <f t="shared" si="85"/>
        <v>0</v>
      </c>
      <c r="AA337" s="84">
        <f t="shared" si="85"/>
        <v>0</v>
      </c>
      <c r="AB337" s="84">
        <f t="shared" si="85"/>
        <v>0</v>
      </c>
      <c r="AC337" s="84">
        <f t="shared" si="85"/>
        <v>0</v>
      </c>
      <c r="AD337" s="84">
        <f t="shared" si="85"/>
        <v>0</v>
      </c>
      <c r="AE337" s="84">
        <f t="shared" si="85"/>
        <v>0</v>
      </c>
      <c r="AF337" s="84">
        <f t="shared" si="85"/>
        <v>0</v>
      </c>
      <c r="AG337" s="84">
        <f t="shared" si="85"/>
        <v>0</v>
      </c>
      <c r="AH337" s="84">
        <f t="shared" si="85"/>
        <v>0</v>
      </c>
      <c r="AI337" s="84">
        <f t="shared" si="85"/>
        <v>0</v>
      </c>
      <c r="AJ337" s="84">
        <f t="shared" si="85"/>
        <v>0</v>
      </c>
      <c r="AK337" s="84">
        <f t="shared" si="85"/>
        <v>0</v>
      </c>
      <c r="AL337" s="84">
        <f t="shared" si="85"/>
        <v>0</v>
      </c>
      <c r="AM337" s="84">
        <f t="shared" si="85"/>
        <v>0</v>
      </c>
      <c r="AN337" s="84">
        <f t="shared" si="85"/>
        <v>0</v>
      </c>
      <c r="AO337" s="84">
        <f t="shared" si="85"/>
        <v>0</v>
      </c>
      <c r="AP337" s="84">
        <f t="shared" si="85"/>
        <v>0</v>
      </c>
      <c r="AQ337" s="84">
        <f t="shared" si="85"/>
        <v>0</v>
      </c>
      <c r="AR337" s="84">
        <f t="shared" si="85"/>
        <v>0</v>
      </c>
      <c r="AS337" s="5"/>
      <c r="AT337" s="84">
        <f t="shared" ref="AT337:BC352" si="86">IF($E$4&lt;$E337,$E$4/$E337*AT102,AT102)</f>
        <v>0</v>
      </c>
      <c r="AU337" s="84">
        <f t="shared" si="86"/>
        <v>0</v>
      </c>
      <c r="AV337" s="84">
        <f t="shared" si="86"/>
        <v>0</v>
      </c>
      <c r="AW337" s="84">
        <f t="shared" si="86"/>
        <v>0</v>
      </c>
      <c r="AX337" s="84">
        <f t="shared" si="86"/>
        <v>0</v>
      </c>
      <c r="AY337" s="84">
        <f t="shared" si="86"/>
        <v>0</v>
      </c>
      <c r="AZ337" s="84">
        <f t="shared" si="86"/>
        <v>0</v>
      </c>
      <c r="BA337" s="84">
        <f t="shared" si="86"/>
        <v>0</v>
      </c>
      <c r="BB337" s="84">
        <f t="shared" si="86"/>
        <v>0</v>
      </c>
      <c r="BC337" s="84">
        <f t="shared" si="86"/>
        <v>0</v>
      </c>
      <c r="BD337" s="5"/>
      <c r="BE337" s="5"/>
      <c r="BF337" s="5"/>
      <c r="BG337" s="5"/>
      <c r="BH337" s="5"/>
      <c r="BI337" s="5"/>
      <c r="BJ337" s="5"/>
    </row>
    <row r="338" spans="2:62" hidden="1">
      <c r="B338">
        <f t="shared" si="82"/>
        <v>125</v>
      </c>
      <c r="C338" t="str">
        <f t="shared" si="82"/>
        <v>PREPARACIÓ DEL SÒL</v>
      </c>
      <c r="D338" t="str">
        <f t="shared" si="82"/>
        <v>Preparació per desbrossat amb desbrossadora</v>
      </c>
      <c r="E338" s="82">
        <f t="shared" si="82"/>
        <v>2500</v>
      </c>
      <c r="F338" s="84">
        <f t="shared" ref="F338:AR344" si="87">IF($E$4&lt;$E338,$E$4/$E338*F103,F103)</f>
        <v>0</v>
      </c>
      <c r="G338" s="84">
        <f t="shared" si="87"/>
        <v>0</v>
      </c>
      <c r="H338" s="84">
        <f t="shared" si="87"/>
        <v>0</v>
      </c>
      <c r="I338" s="84">
        <f t="shared" si="87"/>
        <v>0</v>
      </c>
      <c r="J338" s="84">
        <f t="shared" si="87"/>
        <v>0</v>
      </c>
      <c r="K338" s="84">
        <f t="shared" si="87"/>
        <v>0</v>
      </c>
      <c r="L338" s="84">
        <f t="shared" si="87"/>
        <v>0</v>
      </c>
      <c r="M338" s="84">
        <f t="shared" si="87"/>
        <v>0</v>
      </c>
      <c r="N338" s="84">
        <f t="shared" si="87"/>
        <v>0</v>
      </c>
      <c r="O338" s="84">
        <f t="shared" si="87"/>
        <v>0</v>
      </c>
      <c r="P338" s="84">
        <f t="shared" si="87"/>
        <v>0</v>
      </c>
      <c r="Q338" s="84">
        <f t="shared" si="87"/>
        <v>0</v>
      </c>
      <c r="R338" s="84">
        <f t="shared" si="87"/>
        <v>0</v>
      </c>
      <c r="S338" s="84">
        <f t="shared" si="87"/>
        <v>0</v>
      </c>
      <c r="T338" s="84">
        <f t="shared" si="87"/>
        <v>0</v>
      </c>
      <c r="U338" s="84">
        <f t="shared" si="87"/>
        <v>0</v>
      </c>
      <c r="V338" s="84">
        <f t="shared" si="87"/>
        <v>0</v>
      </c>
      <c r="W338" s="84">
        <f t="shared" si="87"/>
        <v>0</v>
      </c>
      <c r="X338" s="84">
        <f t="shared" si="87"/>
        <v>0</v>
      </c>
      <c r="Y338" s="84">
        <f t="shared" si="87"/>
        <v>0</v>
      </c>
      <c r="Z338" s="84">
        <f t="shared" si="87"/>
        <v>0</v>
      </c>
      <c r="AA338" s="84">
        <f t="shared" si="87"/>
        <v>0</v>
      </c>
      <c r="AB338" s="84">
        <f t="shared" si="87"/>
        <v>0</v>
      </c>
      <c r="AC338" s="84">
        <f t="shared" si="87"/>
        <v>0</v>
      </c>
      <c r="AD338" s="84">
        <f t="shared" si="87"/>
        <v>0</v>
      </c>
      <c r="AE338" s="84">
        <f t="shared" si="87"/>
        <v>0</v>
      </c>
      <c r="AF338" s="84">
        <f t="shared" si="87"/>
        <v>0</v>
      </c>
      <c r="AG338" s="84">
        <f t="shared" si="87"/>
        <v>0</v>
      </c>
      <c r="AH338" s="84">
        <f t="shared" si="87"/>
        <v>0</v>
      </c>
      <c r="AI338" s="84">
        <f t="shared" si="87"/>
        <v>0</v>
      </c>
      <c r="AJ338" s="84">
        <f t="shared" si="87"/>
        <v>0</v>
      </c>
      <c r="AK338" s="84">
        <f t="shared" si="87"/>
        <v>0</v>
      </c>
      <c r="AL338" s="84">
        <f t="shared" si="87"/>
        <v>0</v>
      </c>
      <c r="AM338" s="84">
        <f t="shared" si="87"/>
        <v>0</v>
      </c>
      <c r="AN338" s="84">
        <f t="shared" si="87"/>
        <v>0</v>
      </c>
      <c r="AO338" s="84">
        <f t="shared" si="87"/>
        <v>0</v>
      </c>
      <c r="AP338" s="84">
        <f t="shared" si="87"/>
        <v>0</v>
      </c>
      <c r="AQ338" s="84">
        <f t="shared" si="85"/>
        <v>0</v>
      </c>
      <c r="AR338" s="84">
        <f t="shared" si="87"/>
        <v>0</v>
      </c>
      <c r="AS338" s="5"/>
      <c r="AT338" s="84">
        <f t="shared" si="86"/>
        <v>0</v>
      </c>
      <c r="AU338" s="84">
        <f t="shared" si="86"/>
        <v>0</v>
      </c>
      <c r="AV338" s="84">
        <f t="shared" si="86"/>
        <v>0</v>
      </c>
      <c r="AW338" s="84">
        <f t="shared" si="86"/>
        <v>0</v>
      </c>
      <c r="AX338" s="84">
        <f t="shared" si="86"/>
        <v>0</v>
      </c>
      <c r="AY338" s="84">
        <f t="shared" si="86"/>
        <v>0</v>
      </c>
      <c r="AZ338" s="84">
        <f t="shared" si="86"/>
        <v>0</v>
      </c>
      <c r="BA338" s="84">
        <f t="shared" si="86"/>
        <v>0</v>
      </c>
      <c r="BB338" s="84">
        <f t="shared" si="86"/>
        <v>0</v>
      </c>
      <c r="BC338" s="84">
        <f t="shared" si="86"/>
        <v>0</v>
      </c>
      <c r="BD338" s="5"/>
      <c r="BE338" s="5"/>
      <c r="BF338" s="5"/>
      <c r="BG338" s="5"/>
      <c r="BH338" s="5"/>
      <c r="BI338" s="5"/>
      <c r="BJ338" s="5"/>
    </row>
    <row r="339" spans="2:62" hidden="1">
      <c r="B339">
        <f t="shared" si="82"/>
        <v>135</v>
      </c>
      <c r="C339" t="str">
        <f t="shared" si="82"/>
        <v>PREPARACIÓ DEL SÒL</v>
      </c>
      <c r="D339" t="str">
        <f t="shared" si="82"/>
        <v>Preparació per subsolat</v>
      </c>
      <c r="E339" s="82">
        <f t="shared" si="82"/>
        <v>2500</v>
      </c>
      <c r="F339" s="84">
        <f t="shared" si="87"/>
        <v>0</v>
      </c>
      <c r="G339" s="84">
        <f t="shared" si="87"/>
        <v>0</v>
      </c>
      <c r="H339" s="84">
        <f t="shared" si="87"/>
        <v>0</v>
      </c>
      <c r="I339" s="84">
        <f t="shared" si="87"/>
        <v>0</v>
      </c>
      <c r="J339" s="84">
        <f t="shared" si="87"/>
        <v>0</v>
      </c>
      <c r="K339" s="84">
        <f t="shared" si="87"/>
        <v>0</v>
      </c>
      <c r="L339" s="84">
        <f t="shared" si="87"/>
        <v>0</v>
      </c>
      <c r="M339" s="84">
        <f t="shared" si="87"/>
        <v>0</v>
      </c>
      <c r="N339" s="84">
        <f t="shared" si="87"/>
        <v>0</v>
      </c>
      <c r="O339" s="84">
        <f t="shared" si="87"/>
        <v>0</v>
      </c>
      <c r="P339" s="84">
        <f t="shared" si="87"/>
        <v>0</v>
      </c>
      <c r="Q339" s="84">
        <f t="shared" si="87"/>
        <v>0</v>
      </c>
      <c r="R339" s="84">
        <f t="shared" si="87"/>
        <v>0</v>
      </c>
      <c r="S339" s="84">
        <f t="shared" si="87"/>
        <v>0</v>
      </c>
      <c r="T339" s="84">
        <f t="shared" si="87"/>
        <v>0</v>
      </c>
      <c r="U339" s="84">
        <f t="shared" si="87"/>
        <v>0</v>
      </c>
      <c r="V339" s="84">
        <f t="shared" si="87"/>
        <v>0</v>
      </c>
      <c r="W339" s="84">
        <f t="shared" si="87"/>
        <v>0</v>
      </c>
      <c r="X339" s="84">
        <f t="shared" si="87"/>
        <v>0</v>
      </c>
      <c r="Y339" s="84">
        <f t="shared" si="87"/>
        <v>0</v>
      </c>
      <c r="Z339" s="84">
        <f t="shared" si="87"/>
        <v>0</v>
      </c>
      <c r="AA339" s="84">
        <f t="shared" si="87"/>
        <v>0</v>
      </c>
      <c r="AB339" s="84">
        <f t="shared" si="87"/>
        <v>0</v>
      </c>
      <c r="AC339" s="84">
        <f t="shared" si="87"/>
        <v>0</v>
      </c>
      <c r="AD339" s="84">
        <f t="shared" si="87"/>
        <v>0</v>
      </c>
      <c r="AE339" s="84">
        <f t="shared" si="87"/>
        <v>0</v>
      </c>
      <c r="AF339" s="84">
        <f t="shared" si="87"/>
        <v>0</v>
      </c>
      <c r="AG339" s="84">
        <f t="shared" si="87"/>
        <v>0</v>
      </c>
      <c r="AH339" s="84">
        <f t="shared" si="87"/>
        <v>0</v>
      </c>
      <c r="AI339" s="84">
        <f t="shared" si="87"/>
        <v>0</v>
      </c>
      <c r="AJ339" s="84">
        <f t="shared" si="87"/>
        <v>0</v>
      </c>
      <c r="AK339" s="84">
        <f t="shared" si="87"/>
        <v>0</v>
      </c>
      <c r="AL339" s="84">
        <f t="shared" si="87"/>
        <v>0</v>
      </c>
      <c r="AM339" s="84">
        <f t="shared" si="87"/>
        <v>0</v>
      </c>
      <c r="AN339" s="84">
        <f t="shared" si="87"/>
        <v>0</v>
      </c>
      <c r="AO339" s="84">
        <f t="shared" si="87"/>
        <v>0</v>
      </c>
      <c r="AP339" s="84">
        <f t="shared" si="87"/>
        <v>0</v>
      </c>
      <c r="AQ339" s="84">
        <f t="shared" si="85"/>
        <v>0</v>
      </c>
      <c r="AR339" s="84">
        <f t="shared" si="87"/>
        <v>0</v>
      </c>
      <c r="AS339" s="5"/>
      <c r="AT339" s="84">
        <f t="shared" si="86"/>
        <v>0</v>
      </c>
      <c r="AU339" s="84">
        <f t="shared" si="86"/>
        <v>0</v>
      </c>
      <c r="AV339" s="84">
        <f t="shared" si="86"/>
        <v>0</v>
      </c>
      <c r="AW339" s="84">
        <f t="shared" si="86"/>
        <v>0</v>
      </c>
      <c r="AX339" s="84">
        <f t="shared" si="86"/>
        <v>0</v>
      </c>
      <c r="AY339" s="84">
        <f t="shared" si="86"/>
        <v>0</v>
      </c>
      <c r="AZ339" s="84">
        <f t="shared" si="86"/>
        <v>0</v>
      </c>
      <c r="BA339" s="84">
        <f t="shared" si="86"/>
        <v>0</v>
      </c>
      <c r="BB339" s="84">
        <f t="shared" si="86"/>
        <v>0</v>
      </c>
      <c r="BC339" s="84">
        <f t="shared" si="86"/>
        <v>0</v>
      </c>
      <c r="BD339" s="5"/>
      <c r="BE339" s="5"/>
      <c r="BF339" s="5"/>
      <c r="BG339" s="5"/>
      <c r="BH339" s="5"/>
      <c r="BI339" s="5"/>
      <c r="BJ339" s="5"/>
    </row>
    <row r="340" spans="2:62" hidden="1">
      <c r="B340">
        <f t="shared" si="82"/>
        <v>145</v>
      </c>
      <c r="C340" t="str">
        <f t="shared" si="82"/>
        <v>PREPARACIÓ DEL SÒL</v>
      </c>
      <c r="D340" t="str">
        <f t="shared" si="82"/>
        <v>Preparació per alçat</v>
      </c>
      <c r="E340" s="82">
        <f t="shared" si="82"/>
        <v>2500</v>
      </c>
      <c r="F340" s="84">
        <f t="shared" si="87"/>
        <v>0</v>
      </c>
      <c r="G340" s="84">
        <f t="shared" si="87"/>
        <v>0</v>
      </c>
      <c r="H340" s="84">
        <f t="shared" si="87"/>
        <v>0</v>
      </c>
      <c r="I340" s="84">
        <f t="shared" si="87"/>
        <v>0</v>
      </c>
      <c r="J340" s="84">
        <f t="shared" si="87"/>
        <v>0</v>
      </c>
      <c r="K340" s="84">
        <f t="shared" si="87"/>
        <v>0</v>
      </c>
      <c r="L340" s="84">
        <f t="shared" si="87"/>
        <v>0</v>
      </c>
      <c r="M340" s="84">
        <f t="shared" si="87"/>
        <v>0</v>
      </c>
      <c r="N340" s="84">
        <f t="shared" si="87"/>
        <v>0</v>
      </c>
      <c r="O340" s="84">
        <f t="shared" si="87"/>
        <v>0</v>
      </c>
      <c r="P340" s="84">
        <f t="shared" si="87"/>
        <v>0</v>
      </c>
      <c r="Q340" s="84">
        <f t="shared" si="87"/>
        <v>0</v>
      </c>
      <c r="R340" s="84">
        <f t="shared" si="87"/>
        <v>0</v>
      </c>
      <c r="S340" s="84">
        <f t="shared" si="87"/>
        <v>0</v>
      </c>
      <c r="T340" s="84">
        <f t="shared" si="87"/>
        <v>0</v>
      </c>
      <c r="U340" s="84">
        <f t="shared" si="87"/>
        <v>0</v>
      </c>
      <c r="V340" s="84">
        <f t="shared" si="87"/>
        <v>0</v>
      </c>
      <c r="W340" s="84">
        <f t="shared" si="87"/>
        <v>0</v>
      </c>
      <c r="X340" s="84">
        <f t="shared" si="87"/>
        <v>0</v>
      </c>
      <c r="Y340" s="84">
        <f t="shared" si="87"/>
        <v>0</v>
      </c>
      <c r="Z340" s="84">
        <f t="shared" si="87"/>
        <v>0</v>
      </c>
      <c r="AA340" s="84">
        <f t="shared" si="87"/>
        <v>0</v>
      </c>
      <c r="AB340" s="84">
        <f t="shared" si="87"/>
        <v>0</v>
      </c>
      <c r="AC340" s="84">
        <f t="shared" si="87"/>
        <v>0</v>
      </c>
      <c r="AD340" s="84">
        <f t="shared" si="87"/>
        <v>0</v>
      </c>
      <c r="AE340" s="84">
        <f t="shared" si="87"/>
        <v>0</v>
      </c>
      <c r="AF340" s="84">
        <f t="shared" si="87"/>
        <v>0</v>
      </c>
      <c r="AG340" s="84">
        <f t="shared" si="87"/>
        <v>0</v>
      </c>
      <c r="AH340" s="84">
        <f t="shared" si="87"/>
        <v>0</v>
      </c>
      <c r="AI340" s="84">
        <f t="shared" si="87"/>
        <v>0</v>
      </c>
      <c r="AJ340" s="84">
        <f t="shared" si="87"/>
        <v>0</v>
      </c>
      <c r="AK340" s="84">
        <f t="shared" si="87"/>
        <v>0</v>
      </c>
      <c r="AL340" s="84">
        <f t="shared" si="87"/>
        <v>0</v>
      </c>
      <c r="AM340" s="84">
        <f t="shared" si="87"/>
        <v>0</v>
      </c>
      <c r="AN340" s="84">
        <f t="shared" si="87"/>
        <v>0</v>
      </c>
      <c r="AO340" s="84">
        <f t="shared" si="87"/>
        <v>0</v>
      </c>
      <c r="AP340" s="84">
        <f t="shared" si="87"/>
        <v>0</v>
      </c>
      <c r="AQ340" s="84">
        <f t="shared" si="85"/>
        <v>0</v>
      </c>
      <c r="AR340" s="84">
        <f t="shared" si="87"/>
        <v>0</v>
      </c>
      <c r="AS340" s="5"/>
      <c r="AT340" s="84">
        <f t="shared" si="86"/>
        <v>0</v>
      </c>
      <c r="AU340" s="84">
        <f t="shared" si="86"/>
        <v>0</v>
      </c>
      <c r="AV340" s="84">
        <f t="shared" si="86"/>
        <v>0</v>
      </c>
      <c r="AW340" s="84">
        <f t="shared" si="86"/>
        <v>0</v>
      </c>
      <c r="AX340" s="84">
        <f t="shared" si="86"/>
        <v>0</v>
      </c>
      <c r="AY340" s="84">
        <f t="shared" si="86"/>
        <v>0</v>
      </c>
      <c r="AZ340" s="84">
        <f t="shared" si="86"/>
        <v>0</v>
      </c>
      <c r="BA340" s="84">
        <f t="shared" si="86"/>
        <v>0</v>
      </c>
      <c r="BB340" s="84">
        <f t="shared" si="86"/>
        <v>0</v>
      </c>
      <c r="BC340" s="84">
        <f t="shared" si="86"/>
        <v>0</v>
      </c>
      <c r="BD340" s="5"/>
      <c r="BE340" s="5"/>
      <c r="BF340" s="5"/>
      <c r="BG340" s="5"/>
      <c r="BH340" s="5"/>
      <c r="BI340" s="5"/>
      <c r="BJ340" s="5"/>
    </row>
    <row r="341" spans="2:62" hidden="1">
      <c r="B341">
        <f t="shared" si="82"/>
        <v>155</v>
      </c>
      <c r="C341" t="str">
        <f t="shared" si="82"/>
        <v>PREPARACIÓ DEL SÒL</v>
      </c>
      <c r="D341" t="str">
        <f t="shared" si="82"/>
        <v>Preparació per estripat</v>
      </c>
      <c r="E341" s="82">
        <f t="shared" si="82"/>
        <v>2500</v>
      </c>
      <c r="F341" s="84">
        <f t="shared" si="87"/>
        <v>0</v>
      </c>
      <c r="G341" s="84">
        <f t="shared" si="87"/>
        <v>0</v>
      </c>
      <c r="H341" s="84">
        <f t="shared" si="87"/>
        <v>0</v>
      </c>
      <c r="I341" s="84">
        <f t="shared" si="87"/>
        <v>0</v>
      </c>
      <c r="J341" s="84">
        <f t="shared" si="87"/>
        <v>0</v>
      </c>
      <c r="K341" s="84">
        <f t="shared" si="87"/>
        <v>0</v>
      </c>
      <c r="L341" s="84">
        <f t="shared" si="87"/>
        <v>0</v>
      </c>
      <c r="M341" s="84">
        <f t="shared" si="87"/>
        <v>0</v>
      </c>
      <c r="N341" s="84">
        <f t="shared" si="87"/>
        <v>0</v>
      </c>
      <c r="O341" s="84">
        <f t="shared" si="87"/>
        <v>0</v>
      </c>
      <c r="P341" s="84">
        <f t="shared" si="87"/>
        <v>0</v>
      </c>
      <c r="Q341" s="84">
        <f t="shared" si="87"/>
        <v>0</v>
      </c>
      <c r="R341" s="84">
        <f t="shared" si="87"/>
        <v>0</v>
      </c>
      <c r="S341" s="84">
        <f t="shared" si="87"/>
        <v>0</v>
      </c>
      <c r="T341" s="84">
        <f t="shared" si="87"/>
        <v>0</v>
      </c>
      <c r="U341" s="84">
        <f t="shared" si="87"/>
        <v>0</v>
      </c>
      <c r="V341" s="84">
        <f t="shared" si="87"/>
        <v>0</v>
      </c>
      <c r="W341" s="84">
        <f t="shared" si="87"/>
        <v>0</v>
      </c>
      <c r="X341" s="84">
        <f t="shared" si="87"/>
        <v>0</v>
      </c>
      <c r="Y341" s="84">
        <f t="shared" si="87"/>
        <v>0</v>
      </c>
      <c r="Z341" s="84">
        <f t="shared" si="87"/>
        <v>0</v>
      </c>
      <c r="AA341" s="84">
        <f t="shared" si="87"/>
        <v>0</v>
      </c>
      <c r="AB341" s="84">
        <f t="shared" si="87"/>
        <v>0</v>
      </c>
      <c r="AC341" s="84">
        <f t="shared" si="87"/>
        <v>0</v>
      </c>
      <c r="AD341" s="84">
        <f t="shared" si="87"/>
        <v>0</v>
      </c>
      <c r="AE341" s="84">
        <f t="shared" si="87"/>
        <v>0</v>
      </c>
      <c r="AF341" s="84">
        <f t="shared" si="87"/>
        <v>0</v>
      </c>
      <c r="AG341" s="84">
        <f t="shared" si="87"/>
        <v>0</v>
      </c>
      <c r="AH341" s="84">
        <f t="shared" si="87"/>
        <v>0</v>
      </c>
      <c r="AI341" s="84">
        <f t="shared" si="87"/>
        <v>0</v>
      </c>
      <c r="AJ341" s="84">
        <f t="shared" si="87"/>
        <v>0</v>
      </c>
      <c r="AK341" s="84">
        <f t="shared" si="87"/>
        <v>0</v>
      </c>
      <c r="AL341" s="84">
        <f t="shared" si="87"/>
        <v>0</v>
      </c>
      <c r="AM341" s="84">
        <f t="shared" si="87"/>
        <v>0</v>
      </c>
      <c r="AN341" s="84">
        <f t="shared" si="87"/>
        <v>0</v>
      </c>
      <c r="AO341" s="84">
        <f t="shared" si="87"/>
        <v>0</v>
      </c>
      <c r="AP341" s="84">
        <f t="shared" si="87"/>
        <v>0</v>
      </c>
      <c r="AQ341" s="84">
        <f t="shared" si="85"/>
        <v>0</v>
      </c>
      <c r="AR341" s="84">
        <f t="shared" si="87"/>
        <v>0</v>
      </c>
      <c r="AS341" s="5"/>
      <c r="AT341" s="84">
        <f t="shared" si="86"/>
        <v>0</v>
      </c>
      <c r="AU341" s="84">
        <f t="shared" si="86"/>
        <v>0</v>
      </c>
      <c r="AV341" s="84">
        <f t="shared" si="86"/>
        <v>0</v>
      </c>
      <c r="AW341" s="84">
        <f t="shared" si="86"/>
        <v>0</v>
      </c>
      <c r="AX341" s="84">
        <f t="shared" si="86"/>
        <v>0</v>
      </c>
      <c r="AY341" s="84">
        <f t="shared" si="86"/>
        <v>0</v>
      </c>
      <c r="AZ341" s="84">
        <f t="shared" si="86"/>
        <v>0</v>
      </c>
      <c r="BA341" s="84">
        <f t="shared" si="86"/>
        <v>0</v>
      </c>
      <c r="BB341" s="84">
        <f t="shared" si="86"/>
        <v>0</v>
      </c>
      <c r="BC341" s="84">
        <f t="shared" si="86"/>
        <v>0</v>
      </c>
      <c r="BD341" s="5"/>
      <c r="BE341" s="5"/>
      <c r="BF341" s="5"/>
      <c r="BG341" s="5"/>
      <c r="BH341" s="5"/>
      <c r="BI341" s="5"/>
      <c r="BJ341" s="5"/>
    </row>
    <row r="342" spans="2:62" hidden="1">
      <c r="B342">
        <f t="shared" si="82"/>
        <v>165</v>
      </c>
      <c r="C342" t="str">
        <f t="shared" si="82"/>
        <v>PREPARACIÓ DEL SÒL</v>
      </c>
      <c r="D342" t="str">
        <f t="shared" si="82"/>
        <v>Preparació per fresat</v>
      </c>
      <c r="E342" s="82">
        <f t="shared" si="82"/>
        <v>2500</v>
      </c>
      <c r="F342" s="84">
        <f t="shared" si="87"/>
        <v>0</v>
      </c>
      <c r="G342" s="84">
        <f t="shared" si="87"/>
        <v>0</v>
      </c>
      <c r="H342" s="84">
        <f t="shared" si="87"/>
        <v>0</v>
      </c>
      <c r="I342" s="84">
        <f t="shared" si="87"/>
        <v>0</v>
      </c>
      <c r="J342" s="84">
        <f t="shared" si="87"/>
        <v>0</v>
      </c>
      <c r="K342" s="84">
        <f t="shared" si="87"/>
        <v>0</v>
      </c>
      <c r="L342" s="84">
        <f t="shared" si="87"/>
        <v>0</v>
      </c>
      <c r="M342" s="84">
        <f t="shared" si="87"/>
        <v>0</v>
      </c>
      <c r="N342" s="84">
        <f t="shared" si="87"/>
        <v>0</v>
      </c>
      <c r="O342" s="84">
        <f t="shared" si="87"/>
        <v>0</v>
      </c>
      <c r="P342" s="84">
        <f t="shared" si="87"/>
        <v>0</v>
      </c>
      <c r="Q342" s="84">
        <f t="shared" si="87"/>
        <v>0</v>
      </c>
      <c r="R342" s="84">
        <f t="shared" si="87"/>
        <v>0</v>
      </c>
      <c r="S342" s="84">
        <f t="shared" si="87"/>
        <v>0</v>
      </c>
      <c r="T342" s="84">
        <f t="shared" si="87"/>
        <v>0</v>
      </c>
      <c r="U342" s="84">
        <f t="shared" si="87"/>
        <v>0</v>
      </c>
      <c r="V342" s="84">
        <f t="shared" si="87"/>
        <v>0</v>
      </c>
      <c r="W342" s="84">
        <f t="shared" si="87"/>
        <v>0</v>
      </c>
      <c r="X342" s="84">
        <f t="shared" si="87"/>
        <v>0</v>
      </c>
      <c r="Y342" s="84">
        <f t="shared" si="87"/>
        <v>0</v>
      </c>
      <c r="Z342" s="84">
        <f t="shared" si="87"/>
        <v>0</v>
      </c>
      <c r="AA342" s="84">
        <f t="shared" si="87"/>
        <v>0</v>
      </c>
      <c r="AB342" s="84">
        <f t="shared" si="87"/>
        <v>0</v>
      </c>
      <c r="AC342" s="84">
        <f t="shared" si="87"/>
        <v>0</v>
      </c>
      <c r="AD342" s="84">
        <f t="shared" si="87"/>
        <v>0</v>
      </c>
      <c r="AE342" s="84">
        <f t="shared" si="87"/>
        <v>0</v>
      </c>
      <c r="AF342" s="84">
        <f t="shared" si="87"/>
        <v>0</v>
      </c>
      <c r="AG342" s="84">
        <f t="shared" si="87"/>
        <v>0</v>
      </c>
      <c r="AH342" s="84">
        <f t="shared" si="87"/>
        <v>0</v>
      </c>
      <c r="AI342" s="84">
        <f t="shared" si="87"/>
        <v>0</v>
      </c>
      <c r="AJ342" s="84">
        <f t="shared" si="87"/>
        <v>0</v>
      </c>
      <c r="AK342" s="84">
        <f t="shared" si="87"/>
        <v>0</v>
      </c>
      <c r="AL342" s="84">
        <f t="shared" si="87"/>
        <v>0</v>
      </c>
      <c r="AM342" s="84">
        <f t="shared" si="87"/>
        <v>0</v>
      </c>
      <c r="AN342" s="84">
        <f t="shared" si="87"/>
        <v>0</v>
      </c>
      <c r="AO342" s="84">
        <f t="shared" si="87"/>
        <v>0</v>
      </c>
      <c r="AP342" s="84">
        <f t="shared" si="87"/>
        <v>0</v>
      </c>
      <c r="AQ342" s="84">
        <f t="shared" si="85"/>
        <v>0</v>
      </c>
      <c r="AR342" s="84">
        <f t="shared" si="87"/>
        <v>0</v>
      </c>
      <c r="AS342" s="5"/>
      <c r="AT342" s="84">
        <f t="shared" si="86"/>
        <v>0</v>
      </c>
      <c r="AU342" s="84">
        <f t="shared" si="86"/>
        <v>0</v>
      </c>
      <c r="AV342" s="84">
        <f t="shared" si="86"/>
        <v>0</v>
      </c>
      <c r="AW342" s="84">
        <f t="shared" si="86"/>
        <v>0</v>
      </c>
      <c r="AX342" s="84">
        <f t="shared" si="86"/>
        <v>0</v>
      </c>
      <c r="AY342" s="84">
        <f t="shared" si="86"/>
        <v>0</v>
      </c>
      <c r="AZ342" s="84">
        <f t="shared" si="86"/>
        <v>0</v>
      </c>
      <c r="BA342" s="84">
        <f t="shared" si="86"/>
        <v>0</v>
      </c>
      <c r="BB342" s="84">
        <f t="shared" si="86"/>
        <v>0</v>
      </c>
      <c r="BC342" s="84">
        <f t="shared" si="86"/>
        <v>0</v>
      </c>
      <c r="BD342" s="5"/>
      <c r="BE342" s="5"/>
      <c r="BF342" s="5"/>
      <c r="BG342" s="5"/>
      <c r="BH342" s="5"/>
      <c r="BI342" s="5"/>
      <c r="BJ342" s="5"/>
    </row>
    <row r="343" spans="2:62" hidden="1">
      <c r="B343">
        <f t="shared" si="82"/>
        <v>215</v>
      </c>
      <c r="C343" t="str">
        <f t="shared" si="82"/>
        <v>ADOBAT</v>
      </c>
      <c r="D343" t="str">
        <f t="shared" si="82"/>
        <v>Preparació per aplicació de compost (36 t/ha)</v>
      </c>
      <c r="E343" s="82">
        <f t="shared" si="82"/>
        <v>2500</v>
      </c>
      <c r="F343" s="84">
        <f t="shared" si="87"/>
        <v>0</v>
      </c>
      <c r="G343" s="84">
        <f t="shared" si="87"/>
        <v>0</v>
      </c>
      <c r="H343" s="84">
        <f t="shared" si="87"/>
        <v>0</v>
      </c>
      <c r="I343" s="84">
        <f t="shared" si="87"/>
        <v>0</v>
      </c>
      <c r="J343" s="84">
        <f t="shared" si="87"/>
        <v>0</v>
      </c>
      <c r="K343" s="84">
        <f t="shared" si="87"/>
        <v>0</v>
      </c>
      <c r="L343" s="84">
        <f t="shared" si="87"/>
        <v>0</v>
      </c>
      <c r="M343" s="84">
        <f t="shared" si="87"/>
        <v>0</v>
      </c>
      <c r="N343" s="84">
        <f t="shared" si="87"/>
        <v>0</v>
      </c>
      <c r="O343" s="84">
        <f t="shared" si="87"/>
        <v>0</v>
      </c>
      <c r="P343" s="84">
        <f t="shared" si="87"/>
        <v>0</v>
      </c>
      <c r="Q343" s="84">
        <f t="shared" si="87"/>
        <v>0</v>
      </c>
      <c r="R343" s="84">
        <f t="shared" si="87"/>
        <v>0</v>
      </c>
      <c r="S343" s="84">
        <f t="shared" si="87"/>
        <v>0</v>
      </c>
      <c r="T343" s="84">
        <f t="shared" si="87"/>
        <v>0</v>
      </c>
      <c r="U343" s="84">
        <f t="shared" si="87"/>
        <v>0</v>
      </c>
      <c r="V343" s="84">
        <f t="shared" si="87"/>
        <v>0</v>
      </c>
      <c r="W343" s="84">
        <f t="shared" si="87"/>
        <v>0</v>
      </c>
      <c r="X343" s="84">
        <f t="shared" si="87"/>
        <v>0</v>
      </c>
      <c r="Y343" s="84">
        <f t="shared" si="87"/>
        <v>0</v>
      </c>
      <c r="Z343" s="84">
        <f t="shared" si="87"/>
        <v>0</v>
      </c>
      <c r="AA343" s="84">
        <f t="shared" si="87"/>
        <v>0</v>
      </c>
      <c r="AB343" s="84">
        <f t="shared" si="87"/>
        <v>0</v>
      </c>
      <c r="AC343" s="84">
        <f t="shared" si="87"/>
        <v>0</v>
      </c>
      <c r="AD343" s="84">
        <f t="shared" si="87"/>
        <v>0</v>
      </c>
      <c r="AE343" s="84">
        <f t="shared" si="87"/>
        <v>0</v>
      </c>
      <c r="AF343" s="84">
        <f t="shared" si="87"/>
        <v>0</v>
      </c>
      <c r="AG343" s="84">
        <f t="shared" si="87"/>
        <v>0</v>
      </c>
      <c r="AH343" s="84">
        <f t="shared" si="87"/>
        <v>0</v>
      </c>
      <c r="AI343" s="84">
        <f t="shared" si="87"/>
        <v>0</v>
      </c>
      <c r="AJ343" s="84">
        <f t="shared" si="87"/>
        <v>0</v>
      </c>
      <c r="AK343" s="84">
        <f t="shared" si="87"/>
        <v>0</v>
      </c>
      <c r="AL343" s="84">
        <f t="shared" si="87"/>
        <v>0</v>
      </c>
      <c r="AM343" s="84">
        <f t="shared" si="87"/>
        <v>0</v>
      </c>
      <c r="AN343" s="84">
        <f t="shared" si="87"/>
        <v>0</v>
      </c>
      <c r="AO343" s="84">
        <f t="shared" si="87"/>
        <v>0</v>
      </c>
      <c r="AP343" s="84">
        <f t="shared" si="87"/>
        <v>0</v>
      </c>
      <c r="AQ343" s="84">
        <f t="shared" si="85"/>
        <v>0</v>
      </c>
      <c r="AR343" s="84">
        <f t="shared" si="87"/>
        <v>0</v>
      </c>
      <c r="AS343" s="5"/>
      <c r="AT343" s="84">
        <f t="shared" si="86"/>
        <v>0</v>
      </c>
      <c r="AU343" s="84">
        <f t="shared" si="86"/>
        <v>0</v>
      </c>
      <c r="AV343" s="84">
        <f t="shared" si="86"/>
        <v>0</v>
      </c>
      <c r="AW343" s="84">
        <f t="shared" si="86"/>
        <v>0</v>
      </c>
      <c r="AX343" s="84">
        <f t="shared" si="86"/>
        <v>0</v>
      </c>
      <c r="AY343" s="84">
        <f t="shared" si="86"/>
        <v>0</v>
      </c>
      <c r="AZ343" s="84">
        <f t="shared" si="86"/>
        <v>0</v>
      </c>
      <c r="BA343" s="84">
        <f t="shared" si="86"/>
        <v>0</v>
      </c>
      <c r="BB343" s="84">
        <f t="shared" si="86"/>
        <v>0</v>
      </c>
      <c r="BC343" s="84">
        <f t="shared" si="86"/>
        <v>0</v>
      </c>
      <c r="BD343" s="5"/>
      <c r="BE343" s="5"/>
      <c r="BF343" s="5"/>
      <c r="BG343" s="5"/>
      <c r="BH343" s="5"/>
      <c r="BI343" s="5"/>
      <c r="BJ343" s="5"/>
    </row>
    <row r="344" spans="2:62" hidden="1">
      <c r="B344">
        <f t="shared" si="82"/>
        <v>225</v>
      </c>
      <c r="C344" t="str">
        <f t="shared" si="82"/>
        <v>ADOBAT</v>
      </c>
      <c r="D344" t="str">
        <f t="shared" si="82"/>
        <v>Preparació per aplicació de compost (60 t/ha)</v>
      </c>
      <c r="E344" s="82">
        <f t="shared" si="82"/>
        <v>2500</v>
      </c>
      <c r="F344" s="84">
        <f t="shared" si="87"/>
        <v>0</v>
      </c>
      <c r="G344" s="84">
        <f t="shared" si="87"/>
        <v>0</v>
      </c>
      <c r="H344" s="84">
        <f t="shared" si="87"/>
        <v>0</v>
      </c>
      <c r="I344" s="84">
        <f t="shared" si="87"/>
        <v>0</v>
      </c>
      <c r="J344" s="84">
        <f t="shared" si="87"/>
        <v>0</v>
      </c>
      <c r="K344" s="84">
        <f t="shared" si="87"/>
        <v>0</v>
      </c>
      <c r="L344" s="84">
        <f t="shared" si="87"/>
        <v>0</v>
      </c>
      <c r="M344" s="84">
        <f t="shared" si="87"/>
        <v>0</v>
      </c>
      <c r="N344" s="84">
        <f t="shared" si="87"/>
        <v>0</v>
      </c>
      <c r="O344" s="84">
        <f t="shared" si="87"/>
        <v>0</v>
      </c>
      <c r="P344" s="84">
        <f t="shared" si="87"/>
        <v>0</v>
      </c>
      <c r="Q344" s="84">
        <f t="shared" si="87"/>
        <v>0</v>
      </c>
      <c r="R344" s="84">
        <f t="shared" si="87"/>
        <v>0</v>
      </c>
      <c r="S344" s="84">
        <f t="shared" si="87"/>
        <v>0</v>
      </c>
      <c r="T344" s="84">
        <f t="shared" si="87"/>
        <v>0</v>
      </c>
      <c r="U344" s="84">
        <f t="shared" si="87"/>
        <v>0</v>
      </c>
      <c r="V344" s="84">
        <f t="shared" si="87"/>
        <v>0</v>
      </c>
      <c r="W344" s="84">
        <f t="shared" si="87"/>
        <v>0</v>
      </c>
      <c r="X344" s="84">
        <f t="shared" si="87"/>
        <v>0</v>
      </c>
      <c r="Y344" s="84">
        <f t="shared" si="87"/>
        <v>0</v>
      </c>
      <c r="Z344" s="84">
        <f t="shared" si="87"/>
        <v>0</v>
      </c>
      <c r="AA344" s="84">
        <f t="shared" si="87"/>
        <v>0</v>
      </c>
      <c r="AB344" s="84">
        <f t="shared" si="87"/>
        <v>0</v>
      </c>
      <c r="AC344" s="84">
        <f t="shared" si="87"/>
        <v>0</v>
      </c>
      <c r="AD344" s="84">
        <f t="shared" si="87"/>
        <v>0</v>
      </c>
      <c r="AE344" s="84">
        <f t="shared" si="87"/>
        <v>0</v>
      </c>
      <c r="AF344" s="84">
        <f t="shared" si="87"/>
        <v>0</v>
      </c>
      <c r="AG344" s="84">
        <f t="shared" ref="AG344:AR344" si="88">IF($E$4&lt;$E344,$E$4/$E344*AG109,AG109)</f>
        <v>0</v>
      </c>
      <c r="AH344" s="84">
        <f t="shared" si="88"/>
        <v>0</v>
      </c>
      <c r="AI344" s="84">
        <f t="shared" si="88"/>
        <v>0</v>
      </c>
      <c r="AJ344" s="84">
        <f t="shared" si="88"/>
        <v>0</v>
      </c>
      <c r="AK344" s="84">
        <f t="shared" si="88"/>
        <v>0</v>
      </c>
      <c r="AL344" s="84">
        <f t="shared" si="88"/>
        <v>0</v>
      </c>
      <c r="AM344" s="84">
        <f t="shared" si="88"/>
        <v>0</v>
      </c>
      <c r="AN344" s="84">
        <f t="shared" si="88"/>
        <v>0</v>
      </c>
      <c r="AO344" s="84">
        <f t="shared" si="88"/>
        <v>0</v>
      </c>
      <c r="AP344" s="84">
        <f t="shared" si="88"/>
        <v>0</v>
      </c>
      <c r="AQ344" s="84">
        <f t="shared" si="85"/>
        <v>0</v>
      </c>
      <c r="AR344" s="84">
        <f t="shared" si="88"/>
        <v>0</v>
      </c>
      <c r="AS344" s="5"/>
      <c r="AT344" s="84">
        <f t="shared" si="86"/>
        <v>0</v>
      </c>
      <c r="AU344" s="84">
        <f t="shared" si="86"/>
        <v>0</v>
      </c>
      <c r="AV344" s="84">
        <f t="shared" si="86"/>
        <v>0</v>
      </c>
      <c r="AW344" s="84">
        <f t="shared" si="86"/>
        <v>0</v>
      </c>
      <c r="AX344" s="84">
        <f t="shared" si="86"/>
        <v>0</v>
      </c>
      <c r="AY344" s="84">
        <f t="shared" si="86"/>
        <v>0</v>
      </c>
      <c r="AZ344" s="84">
        <f t="shared" si="86"/>
        <v>0</v>
      </c>
      <c r="BA344" s="84">
        <f t="shared" si="86"/>
        <v>0</v>
      </c>
      <c r="BB344" s="84">
        <f t="shared" si="86"/>
        <v>0</v>
      </c>
      <c r="BC344" s="84">
        <f t="shared" si="86"/>
        <v>0</v>
      </c>
      <c r="BD344" s="5"/>
      <c r="BE344" s="5"/>
      <c r="BF344" s="5"/>
      <c r="BG344" s="5"/>
      <c r="BH344" s="5"/>
      <c r="BI344" s="5"/>
      <c r="BJ344" s="5"/>
    </row>
    <row r="345" spans="2:62" hidden="1">
      <c r="B345">
        <f t="shared" si="82"/>
        <v>235</v>
      </c>
      <c r="C345" t="str">
        <f t="shared" si="82"/>
        <v>ADOBAT</v>
      </c>
      <c r="D345" t="str">
        <f t="shared" si="82"/>
        <v>Preparació per aplicació d'adob orgànic</v>
      </c>
      <c r="E345" s="82">
        <f t="shared" si="82"/>
        <v>2500</v>
      </c>
      <c r="F345" s="84">
        <f t="shared" ref="F345:AR351" si="89">IF($E$4&lt;$E345,$E$4/$E345*F110,F110)</f>
        <v>0</v>
      </c>
      <c r="G345" s="84">
        <f t="shared" si="89"/>
        <v>0</v>
      </c>
      <c r="H345" s="84">
        <f t="shared" si="89"/>
        <v>0</v>
      </c>
      <c r="I345" s="84">
        <f t="shared" si="89"/>
        <v>0</v>
      </c>
      <c r="J345" s="84">
        <f t="shared" si="89"/>
        <v>0</v>
      </c>
      <c r="K345" s="84">
        <f t="shared" si="89"/>
        <v>0</v>
      </c>
      <c r="L345" s="84">
        <f t="shared" si="89"/>
        <v>0</v>
      </c>
      <c r="M345" s="84">
        <f t="shared" si="89"/>
        <v>0</v>
      </c>
      <c r="N345" s="84">
        <f t="shared" si="89"/>
        <v>0</v>
      </c>
      <c r="O345" s="84">
        <f t="shared" si="89"/>
        <v>0</v>
      </c>
      <c r="P345" s="84">
        <f t="shared" si="89"/>
        <v>0</v>
      </c>
      <c r="Q345" s="84">
        <f t="shared" si="89"/>
        <v>0</v>
      </c>
      <c r="R345" s="84">
        <f t="shared" si="89"/>
        <v>0</v>
      </c>
      <c r="S345" s="84">
        <f t="shared" si="89"/>
        <v>0</v>
      </c>
      <c r="T345" s="84">
        <f t="shared" si="89"/>
        <v>0</v>
      </c>
      <c r="U345" s="84">
        <f t="shared" si="89"/>
        <v>0</v>
      </c>
      <c r="V345" s="84">
        <f t="shared" si="89"/>
        <v>0</v>
      </c>
      <c r="W345" s="84">
        <f t="shared" si="89"/>
        <v>0</v>
      </c>
      <c r="X345" s="84">
        <f t="shared" si="89"/>
        <v>0</v>
      </c>
      <c r="Y345" s="84">
        <f t="shared" si="89"/>
        <v>0</v>
      </c>
      <c r="Z345" s="84">
        <f t="shared" si="89"/>
        <v>0</v>
      </c>
      <c r="AA345" s="84">
        <f t="shared" si="89"/>
        <v>0</v>
      </c>
      <c r="AB345" s="84">
        <f t="shared" si="89"/>
        <v>0</v>
      </c>
      <c r="AC345" s="84">
        <f t="shared" si="89"/>
        <v>0</v>
      </c>
      <c r="AD345" s="84">
        <f t="shared" si="89"/>
        <v>0</v>
      </c>
      <c r="AE345" s="84">
        <f t="shared" si="89"/>
        <v>0</v>
      </c>
      <c r="AF345" s="84">
        <f t="shared" si="89"/>
        <v>0</v>
      </c>
      <c r="AG345" s="84">
        <f t="shared" si="89"/>
        <v>0</v>
      </c>
      <c r="AH345" s="84">
        <f t="shared" si="89"/>
        <v>0</v>
      </c>
      <c r="AI345" s="84">
        <f t="shared" si="89"/>
        <v>0</v>
      </c>
      <c r="AJ345" s="84">
        <f t="shared" si="89"/>
        <v>0</v>
      </c>
      <c r="AK345" s="84">
        <f t="shared" si="89"/>
        <v>0</v>
      </c>
      <c r="AL345" s="84">
        <f t="shared" si="89"/>
        <v>0</v>
      </c>
      <c r="AM345" s="84">
        <f t="shared" si="89"/>
        <v>0</v>
      </c>
      <c r="AN345" s="84">
        <f t="shared" si="89"/>
        <v>0</v>
      </c>
      <c r="AO345" s="84">
        <f t="shared" si="89"/>
        <v>0</v>
      </c>
      <c r="AP345" s="84">
        <f t="shared" si="89"/>
        <v>0</v>
      </c>
      <c r="AQ345" s="84">
        <f t="shared" si="85"/>
        <v>0</v>
      </c>
      <c r="AR345" s="84">
        <f t="shared" si="89"/>
        <v>0</v>
      </c>
      <c r="AS345" s="5"/>
      <c r="AT345" s="84">
        <f t="shared" si="86"/>
        <v>0</v>
      </c>
      <c r="AU345" s="84">
        <f t="shared" si="86"/>
        <v>0</v>
      </c>
      <c r="AV345" s="84">
        <f t="shared" si="86"/>
        <v>0</v>
      </c>
      <c r="AW345" s="84">
        <f t="shared" si="86"/>
        <v>0</v>
      </c>
      <c r="AX345" s="84">
        <f t="shared" si="86"/>
        <v>0</v>
      </c>
      <c r="AY345" s="84">
        <f t="shared" si="86"/>
        <v>0</v>
      </c>
      <c r="AZ345" s="84">
        <f t="shared" si="86"/>
        <v>0</v>
      </c>
      <c r="BA345" s="84">
        <f t="shared" si="86"/>
        <v>0</v>
      </c>
      <c r="BB345" s="84">
        <f t="shared" si="86"/>
        <v>0</v>
      </c>
      <c r="BC345" s="84">
        <f t="shared" si="86"/>
        <v>0</v>
      </c>
      <c r="BD345" s="5"/>
      <c r="BE345" s="5"/>
      <c r="BF345" s="5"/>
      <c r="BG345" s="5"/>
      <c r="BH345" s="5"/>
      <c r="BI345" s="5"/>
      <c r="BJ345" s="5"/>
    </row>
    <row r="346" spans="2:62" hidden="1">
      <c r="B346">
        <f t="shared" si="82"/>
        <v>245</v>
      </c>
      <c r="C346" t="str">
        <f t="shared" si="82"/>
        <v>ADOBAT</v>
      </c>
      <c r="D346" t="str">
        <f t="shared" si="82"/>
        <v>Preparació per aplicació potassi</v>
      </c>
      <c r="E346" s="82">
        <f t="shared" si="82"/>
        <v>2500</v>
      </c>
      <c r="F346" s="84">
        <f t="shared" si="89"/>
        <v>0</v>
      </c>
      <c r="G346" s="84">
        <f t="shared" si="89"/>
        <v>0</v>
      </c>
      <c r="H346" s="84">
        <f t="shared" si="89"/>
        <v>0</v>
      </c>
      <c r="I346" s="84">
        <f t="shared" si="89"/>
        <v>0</v>
      </c>
      <c r="J346" s="84">
        <f t="shared" si="89"/>
        <v>0</v>
      </c>
      <c r="K346" s="84">
        <f t="shared" si="89"/>
        <v>0</v>
      </c>
      <c r="L346" s="84">
        <f t="shared" si="89"/>
        <v>0</v>
      </c>
      <c r="M346" s="84">
        <f t="shared" si="89"/>
        <v>0</v>
      </c>
      <c r="N346" s="84">
        <f t="shared" si="89"/>
        <v>0</v>
      </c>
      <c r="O346" s="84">
        <f t="shared" si="89"/>
        <v>0</v>
      </c>
      <c r="P346" s="84">
        <f t="shared" si="89"/>
        <v>0</v>
      </c>
      <c r="Q346" s="84">
        <f t="shared" si="89"/>
        <v>0</v>
      </c>
      <c r="R346" s="84">
        <f t="shared" si="89"/>
        <v>0</v>
      </c>
      <c r="S346" s="84">
        <f t="shared" si="89"/>
        <v>0</v>
      </c>
      <c r="T346" s="84">
        <f t="shared" si="89"/>
        <v>0</v>
      </c>
      <c r="U346" s="84">
        <f t="shared" si="89"/>
        <v>0</v>
      </c>
      <c r="V346" s="84">
        <f t="shared" si="89"/>
        <v>0</v>
      </c>
      <c r="W346" s="84">
        <f t="shared" si="89"/>
        <v>0</v>
      </c>
      <c r="X346" s="84">
        <f t="shared" si="89"/>
        <v>0</v>
      </c>
      <c r="Y346" s="84">
        <f t="shared" si="89"/>
        <v>0</v>
      </c>
      <c r="Z346" s="84">
        <f t="shared" si="89"/>
        <v>0</v>
      </c>
      <c r="AA346" s="84">
        <f t="shared" si="89"/>
        <v>0</v>
      </c>
      <c r="AB346" s="84">
        <f t="shared" si="89"/>
        <v>0</v>
      </c>
      <c r="AC346" s="84">
        <f t="shared" si="89"/>
        <v>0</v>
      </c>
      <c r="AD346" s="84">
        <f t="shared" si="89"/>
        <v>0</v>
      </c>
      <c r="AE346" s="84">
        <f t="shared" si="89"/>
        <v>0</v>
      </c>
      <c r="AF346" s="84">
        <f t="shared" si="89"/>
        <v>0</v>
      </c>
      <c r="AG346" s="84">
        <f t="shared" si="89"/>
        <v>0</v>
      </c>
      <c r="AH346" s="84">
        <f t="shared" si="89"/>
        <v>0</v>
      </c>
      <c r="AI346" s="84">
        <f t="shared" si="89"/>
        <v>0</v>
      </c>
      <c r="AJ346" s="84">
        <f t="shared" si="89"/>
        <v>0</v>
      </c>
      <c r="AK346" s="84">
        <f t="shared" si="89"/>
        <v>0</v>
      </c>
      <c r="AL346" s="84">
        <f t="shared" si="89"/>
        <v>0</v>
      </c>
      <c r="AM346" s="84">
        <f t="shared" si="89"/>
        <v>0</v>
      </c>
      <c r="AN346" s="84">
        <f t="shared" si="89"/>
        <v>0</v>
      </c>
      <c r="AO346" s="84">
        <f t="shared" si="89"/>
        <v>0</v>
      </c>
      <c r="AP346" s="84">
        <f t="shared" si="89"/>
        <v>0</v>
      </c>
      <c r="AQ346" s="84">
        <f t="shared" si="85"/>
        <v>0</v>
      </c>
      <c r="AR346" s="84">
        <f t="shared" si="89"/>
        <v>0</v>
      </c>
      <c r="AS346" s="5"/>
      <c r="AT346" s="84">
        <f t="shared" si="86"/>
        <v>0</v>
      </c>
      <c r="AU346" s="84">
        <f t="shared" si="86"/>
        <v>0</v>
      </c>
      <c r="AV346" s="84">
        <f t="shared" si="86"/>
        <v>0</v>
      </c>
      <c r="AW346" s="84">
        <f t="shared" si="86"/>
        <v>0</v>
      </c>
      <c r="AX346" s="84">
        <f t="shared" si="86"/>
        <v>0</v>
      </c>
      <c r="AY346" s="84">
        <f t="shared" si="86"/>
        <v>0</v>
      </c>
      <c r="AZ346" s="84">
        <f t="shared" si="86"/>
        <v>0</v>
      </c>
      <c r="BA346" s="84">
        <f t="shared" si="86"/>
        <v>0</v>
      </c>
      <c r="BB346" s="84">
        <f t="shared" si="86"/>
        <v>0</v>
      </c>
      <c r="BC346" s="84">
        <f t="shared" si="86"/>
        <v>0</v>
      </c>
      <c r="BD346" s="5"/>
      <c r="BE346" s="5"/>
      <c r="BF346" s="5"/>
      <c r="BG346" s="5"/>
      <c r="BH346" s="5"/>
      <c r="BI346" s="5"/>
      <c r="BJ346" s="5"/>
    </row>
    <row r="347" spans="2:62" hidden="1">
      <c r="B347">
        <f t="shared" si="82"/>
        <v>315</v>
      </c>
      <c r="C347" t="str">
        <f t="shared" si="82"/>
        <v>PLANTACIÓ</v>
      </c>
      <c r="D347" t="str">
        <f t="shared" si="82"/>
        <v>Preparació per solcar</v>
      </c>
      <c r="E347" s="82">
        <f t="shared" si="82"/>
        <v>2500</v>
      </c>
      <c r="F347" s="84">
        <f t="shared" si="89"/>
        <v>0</v>
      </c>
      <c r="G347" s="84">
        <f t="shared" si="89"/>
        <v>0</v>
      </c>
      <c r="H347" s="84">
        <f t="shared" si="89"/>
        <v>0</v>
      </c>
      <c r="I347" s="84">
        <f t="shared" si="89"/>
        <v>0</v>
      </c>
      <c r="J347" s="84">
        <f t="shared" si="89"/>
        <v>0</v>
      </c>
      <c r="K347" s="84">
        <f t="shared" si="89"/>
        <v>0</v>
      </c>
      <c r="L347" s="84">
        <f t="shared" si="89"/>
        <v>0</v>
      </c>
      <c r="M347" s="84">
        <f t="shared" si="89"/>
        <v>0</v>
      </c>
      <c r="N347" s="84">
        <f t="shared" si="89"/>
        <v>0</v>
      </c>
      <c r="O347" s="84">
        <f t="shared" si="89"/>
        <v>0</v>
      </c>
      <c r="P347" s="84">
        <f t="shared" si="89"/>
        <v>0</v>
      </c>
      <c r="Q347" s="84">
        <f t="shared" si="89"/>
        <v>0</v>
      </c>
      <c r="R347" s="84">
        <f t="shared" si="89"/>
        <v>0</v>
      </c>
      <c r="S347" s="84">
        <f t="shared" si="89"/>
        <v>0</v>
      </c>
      <c r="T347" s="84">
        <f t="shared" si="89"/>
        <v>0</v>
      </c>
      <c r="U347" s="84">
        <f t="shared" si="89"/>
        <v>0</v>
      </c>
      <c r="V347" s="84">
        <f t="shared" si="89"/>
        <v>0</v>
      </c>
      <c r="W347" s="84">
        <f t="shared" si="89"/>
        <v>0</v>
      </c>
      <c r="X347" s="84">
        <f t="shared" si="89"/>
        <v>0</v>
      </c>
      <c r="Y347" s="84">
        <f t="shared" si="89"/>
        <v>0</v>
      </c>
      <c r="Z347" s="84">
        <f t="shared" si="89"/>
        <v>0</v>
      </c>
      <c r="AA347" s="84">
        <f t="shared" si="89"/>
        <v>0</v>
      </c>
      <c r="AB347" s="84">
        <f t="shared" si="89"/>
        <v>0</v>
      </c>
      <c r="AC347" s="84">
        <f t="shared" si="89"/>
        <v>0</v>
      </c>
      <c r="AD347" s="84">
        <f t="shared" si="89"/>
        <v>0</v>
      </c>
      <c r="AE347" s="84">
        <f t="shared" si="89"/>
        <v>0</v>
      </c>
      <c r="AF347" s="84">
        <f t="shared" si="89"/>
        <v>0</v>
      </c>
      <c r="AG347" s="84">
        <f t="shared" si="89"/>
        <v>0</v>
      </c>
      <c r="AH347" s="84">
        <f t="shared" si="89"/>
        <v>0</v>
      </c>
      <c r="AI347" s="84">
        <f t="shared" si="89"/>
        <v>0</v>
      </c>
      <c r="AJ347" s="84">
        <f t="shared" si="89"/>
        <v>0</v>
      </c>
      <c r="AK347" s="84">
        <f t="shared" si="89"/>
        <v>0</v>
      </c>
      <c r="AL347" s="84">
        <f t="shared" si="89"/>
        <v>0</v>
      </c>
      <c r="AM347" s="84">
        <f t="shared" si="89"/>
        <v>0</v>
      </c>
      <c r="AN347" s="84">
        <f t="shared" si="89"/>
        <v>0</v>
      </c>
      <c r="AO347" s="84">
        <f t="shared" si="89"/>
        <v>0</v>
      </c>
      <c r="AP347" s="84">
        <f t="shared" si="89"/>
        <v>0</v>
      </c>
      <c r="AQ347" s="84">
        <f t="shared" si="85"/>
        <v>0</v>
      </c>
      <c r="AR347" s="84">
        <f t="shared" si="89"/>
        <v>0</v>
      </c>
      <c r="AS347" s="5"/>
      <c r="AT347" s="84">
        <f t="shared" si="86"/>
        <v>0</v>
      </c>
      <c r="AU347" s="84">
        <f t="shared" si="86"/>
        <v>0</v>
      </c>
      <c r="AV347" s="84">
        <f t="shared" si="86"/>
        <v>0</v>
      </c>
      <c r="AW347" s="84">
        <f t="shared" si="86"/>
        <v>0</v>
      </c>
      <c r="AX347" s="84">
        <f t="shared" si="86"/>
        <v>0</v>
      </c>
      <c r="AY347" s="84">
        <f t="shared" si="86"/>
        <v>0</v>
      </c>
      <c r="AZ347" s="84">
        <f t="shared" si="86"/>
        <v>0</v>
      </c>
      <c r="BA347" s="84">
        <f t="shared" si="86"/>
        <v>0</v>
      </c>
      <c r="BB347" s="84">
        <f t="shared" si="86"/>
        <v>0</v>
      </c>
      <c r="BC347" s="84">
        <f t="shared" si="86"/>
        <v>0</v>
      </c>
      <c r="BD347" s="5"/>
      <c r="BE347" s="5"/>
      <c r="BF347" s="5"/>
      <c r="BG347" s="5"/>
      <c r="BH347" s="5"/>
      <c r="BI347" s="5"/>
      <c r="BJ347" s="5"/>
    </row>
    <row r="348" spans="2:62" hidden="1">
      <c r="B348">
        <f t="shared" si="82"/>
        <v>325</v>
      </c>
      <c r="C348" t="str">
        <f t="shared" si="82"/>
        <v>PLANTACIÓ</v>
      </c>
      <c r="D348" t="str">
        <f t="shared" si="82"/>
        <v>Preparació per marcat</v>
      </c>
      <c r="E348" s="82">
        <f t="shared" si="82"/>
        <v>2500</v>
      </c>
      <c r="F348" s="84">
        <f t="shared" si="89"/>
        <v>0</v>
      </c>
      <c r="G348" s="84">
        <f t="shared" si="89"/>
        <v>0</v>
      </c>
      <c r="H348" s="84">
        <f t="shared" si="89"/>
        <v>0</v>
      </c>
      <c r="I348" s="84">
        <f t="shared" si="89"/>
        <v>0</v>
      </c>
      <c r="J348" s="84">
        <f t="shared" si="89"/>
        <v>0</v>
      </c>
      <c r="K348" s="84">
        <f t="shared" si="89"/>
        <v>0</v>
      </c>
      <c r="L348" s="84">
        <f t="shared" si="89"/>
        <v>0</v>
      </c>
      <c r="M348" s="84">
        <f t="shared" si="89"/>
        <v>0</v>
      </c>
      <c r="N348" s="84">
        <f t="shared" si="89"/>
        <v>0</v>
      </c>
      <c r="O348" s="84">
        <f t="shared" si="89"/>
        <v>0</v>
      </c>
      <c r="P348" s="84">
        <f t="shared" si="89"/>
        <v>0</v>
      </c>
      <c r="Q348" s="84">
        <f t="shared" si="89"/>
        <v>0</v>
      </c>
      <c r="R348" s="84">
        <f t="shared" si="89"/>
        <v>0</v>
      </c>
      <c r="S348" s="84">
        <f t="shared" si="89"/>
        <v>0</v>
      </c>
      <c r="T348" s="84">
        <f t="shared" si="89"/>
        <v>0</v>
      </c>
      <c r="U348" s="84">
        <f t="shared" si="89"/>
        <v>0</v>
      </c>
      <c r="V348" s="84">
        <f t="shared" si="89"/>
        <v>0</v>
      </c>
      <c r="W348" s="84">
        <f t="shared" si="89"/>
        <v>0</v>
      </c>
      <c r="X348" s="84">
        <f t="shared" si="89"/>
        <v>0</v>
      </c>
      <c r="Y348" s="84">
        <f t="shared" si="89"/>
        <v>0</v>
      </c>
      <c r="Z348" s="84">
        <f t="shared" si="89"/>
        <v>0</v>
      </c>
      <c r="AA348" s="84">
        <f t="shared" si="89"/>
        <v>0</v>
      </c>
      <c r="AB348" s="84">
        <f t="shared" si="89"/>
        <v>0</v>
      </c>
      <c r="AC348" s="84">
        <f t="shared" si="89"/>
        <v>0</v>
      </c>
      <c r="AD348" s="84">
        <f t="shared" si="89"/>
        <v>0</v>
      </c>
      <c r="AE348" s="84">
        <f t="shared" si="89"/>
        <v>0</v>
      </c>
      <c r="AF348" s="84">
        <f t="shared" si="89"/>
        <v>0</v>
      </c>
      <c r="AG348" s="84">
        <f t="shared" si="89"/>
        <v>0</v>
      </c>
      <c r="AH348" s="84">
        <f t="shared" si="89"/>
        <v>0</v>
      </c>
      <c r="AI348" s="84">
        <f t="shared" si="89"/>
        <v>0</v>
      </c>
      <c r="AJ348" s="84">
        <f t="shared" si="89"/>
        <v>0</v>
      </c>
      <c r="AK348" s="84">
        <f t="shared" si="89"/>
        <v>0</v>
      </c>
      <c r="AL348" s="84">
        <f t="shared" si="89"/>
        <v>0</v>
      </c>
      <c r="AM348" s="84">
        <f t="shared" si="89"/>
        <v>0</v>
      </c>
      <c r="AN348" s="84">
        <f t="shared" si="89"/>
        <v>0</v>
      </c>
      <c r="AO348" s="84">
        <f t="shared" si="89"/>
        <v>0</v>
      </c>
      <c r="AP348" s="84">
        <f t="shared" si="89"/>
        <v>0</v>
      </c>
      <c r="AQ348" s="84">
        <f t="shared" si="85"/>
        <v>0</v>
      </c>
      <c r="AR348" s="84">
        <f t="shared" si="89"/>
        <v>0</v>
      </c>
      <c r="AS348" s="5"/>
      <c r="AT348" s="84">
        <f t="shared" si="86"/>
        <v>0</v>
      </c>
      <c r="AU348" s="84">
        <f t="shared" si="86"/>
        <v>0</v>
      </c>
      <c r="AV348" s="84">
        <f t="shared" si="86"/>
        <v>0</v>
      </c>
      <c r="AW348" s="84">
        <f t="shared" si="86"/>
        <v>0</v>
      </c>
      <c r="AX348" s="84">
        <f t="shared" si="86"/>
        <v>0</v>
      </c>
      <c r="AY348" s="84">
        <f t="shared" si="86"/>
        <v>0</v>
      </c>
      <c r="AZ348" s="84">
        <f t="shared" si="86"/>
        <v>0</v>
      </c>
      <c r="BA348" s="84">
        <f t="shared" si="86"/>
        <v>0</v>
      </c>
      <c r="BB348" s="84">
        <f t="shared" si="86"/>
        <v>0</v>
      </c>
      <c r="BC348" s="84">
        <f t="shared" si="86"/>
        <v>0</v>
      </c>
      <c r="BD348" s="5"/>
      <c r="BE348" s="5"/>
      <c r="BF348" s="5"/>
      <c r="BG348" s="5"/>
      <c r="BH348" s="5"/>
      <c r="BI348" s="5"/>
      <c r="BJ348" s="5"/>
    </row>
    <row r="349" spans="2:62" hidden="1">
      <c r="B349">
        <f t="shared" si="82"/>
        <v>335</v>
      </c>
      <c r="C349" t="str">
        <f t="shared" si="82"/>
        <v>PLANTACIÓ</v>
      </c>
      <c r="D349" t="str">
        <f t="shared" si="82"/>
        <v>Preparació per plantació manual col o bròcoli</v>
      </c>
      <c r="E349" s="82">
        <f t="shared" si="82"/>
        <v>2500</v>
      </c>
      <c r="F349" s="84">
        <f t="shared" si="89"/>
        <v>0</v>
      </c>
      <c r="G349" s="84">
        <f t="shared" si="89"/>
        <v>0</v>
      </c>
      <c r="H349" s="84">
        <f t="shared" si="89"/>
        <v>0</v>
      </c>
      <c r="I349" s="84">
        <f t="shared" si="89"/>
        <v>0</v>
      </c>
      <c r="J349" s="84">
        <f t="shared" si="89"/>
        <v>0</v>
      </c>
      <c r="K349" s="84">
        <f t="shared" si="89"/>
        <v>0</v>
      </c>
      <c r="L349" s="84">
        <f t="shared" si="89"/>
        <v>0</v>
      </c>
      <c r="M349" s="84">
        <f t="shared" si="89"/>
        <v>0</v>
      </c>
      <c r="N349" s="84">
        <f t="shared" si="89"/>
        <v>0</v>
      </c>
      <c r="O349" s="84">
        <f t="shared" si="89"/>
        <v>0</v>
      </c>
      <c r="P349" s="84">
        <f t="shared" si="89"/>
        <v>0</v>
      </c>
      <c r="Q349" s="84">
        <f t="shared" si="89"/>
        <v>0</v>
      </c>
      <c r="R349" s="84">
        <f t="shared" si="89"/>
        <v>0</v>
      </c>
      <c r="S349" s="84">
        <f t="shared" si="89"/>
        <v>0</v>
      </c>
      <c r="T349" s="84">
        <f t="shared" si="89"/>
        <v>0</v>
      </c>
      <c r="U349" s="84">
        <f t="shared" si="89"/>
        <v>0</v>
      </c>
      <c r="V349" s="84">
        <f t="shared" si="89"/>
        <v>0</v>
      </c>
      <c r="W349" s="84">
        <f t="shared" si="89"/>
        <v>0</v>
      </c>
      <c r="X349" s="84">
        <f t="shared" si="89"/>
        <v>0</v>
      </c>
      <c r="Y349" s="84">
        <f t="shared" si="89"/>
        <v>0</v>
      </c>
      <c r="Z349" s="84">
        <f t="shared" si="89"/>
        <v>0</v>
      </c>
      <c r="AA349" s="84">
        <f t="shared" si="89"/>
        <v>0</v>
      </c>
      <c r="AB349" s="84">
        <f t="shared" si="89"/>
        <v>0</v>
      </c>
      <c r="AC349" s="84">
        <f t="shared" si="89"/>
        <v>0</v>
      </c>
      <c r="AD349" s="84">
        <f t="shared" si="89"/>
        <v>0</v>
      </c>
      <c r="AE349" s="84">
        <f t="shared" si="89"/>
        <v>0</v>
      </c>
      <c r="AF349" s="84">
        <f t="shared" si="89"/>
        <v>0</v>
      </c>
      <c r="AG349" s="84">
        <f t="shared" si="89"/>
        <v>0</v>
      </c>
      <c r="AH349" s="84">
        <f t="shared" si="89"/>
        <v>0</v>
      </c>
      <c r="AI349" s="84">
        <f t="shared" si="89"/>
        <v>0</v>
      </c>
      <c r="AJ349" s="84">
        <f t="shared" si="89"/>
        <v>0</v>
      </c>
      <c r="AK349" s="84">
        <f t="shared" si="89"/>
        <v>0</v>
      </c>
      <c r="AL349" s="84">
        <f t="shared" si="89"/>
        <v>0</v>
      </c>
      <c r="AM349" s="84">
        <f t="shared" si="89"/>
        <v>0</v>
      </c>
      <c r="AN349" s="84">
        <f t="shared" si="89"/>
        <v>0</v>
      </c>
      <c r="AO349" s="84">
        <f t="shared" si="89"/>
        <v>0</v>
      </c>
      <c r="AP349" s="84">
        <f t="shared" si="89"/>
        <v>0</v>
      </c>
      <c r="AQ349" s="84">
        <f t="shared" si="85"/>
        <v>0</v>
      </c>
      <c r="AR349" s="84">
        <f t="shared" si="89"/>
        <v>0</v>
      </c>
      <c r="AS349" s="5"/>
      <c r="AT349" s="84">
        <f t="shared" si="86"/>
        <v>0</v>
      </c>
      <c r="AU349" s="84">
        <f t="shared" si="86"/>
        <v>0</v>
      </c>
      <c r="AV349" s="84">
        <f t="shared" si="86"/>
        <v>0</v>
      </c>
      <c r="AW349" s="84">
        <f t="shared" si="86"/>
        <v>0</v>
      </c>
      <c r="AX349" s="84">
        <f t="shared" si="86"/>
        <v>0</v>
      </c>
      <c r="AY349" s="84">
        <f t="shared" si="86"/>
        <v>0</v>
      </c>
      <c r="AZ349" s="84">
        <f t="shared" si="86"/>
        <v>0</v>
      </c>
      <c r="BA349" s="84">
        <f t="shared" si="86"/>
        <v>0</v>
      </c>
      <c r="BB349" s="84">
        <f t="shared" si="86"/>
        <v>0</v>
      </c>
      <c r="BC349" s="84">
        <f t="shared" si="86"/>
        <v>0</v>
      </c>
      <c r="BD349" s="5"/>
      <c r="BE349" s="5"/>
      <c r="BF349" s="5"/>
      <c r="BG349" s="5"/>
      <c r="BH349" s="5"/>
      <c r="BI349" s="5"/>
      <c r="BJ349" s="5"/>
    </row>
    <row r="350" spans="2:62" hidden="1">
      <c r="B350">
        <f t="shared" si="82"/>
        <v>345</v>
      </c>
      <c r="C350" t="str">
        <f t="shared" si="82"/>
        <v>PLANTACIÓ</v>
      </c>
      <c r="D350" t="str">
        <f t="shared" si="82"/>
        <v>Preparació per plantació manual calçots</v>
      </c>
      <c r="E350" s="82">
        <f t="shared" si="82"/>
        <v>2500</v>
      </c>
      <c r="F350" s="84">
        <f t="shared" si="89"/>
        <v>0</v>
      </c>
      <c r="G350" s="84">
        <f t="shared" si="89"/>
        <v>0</v>
      </c>
      <c r="H350" s="84">
        <f t="shared" si="89"/>
        <v>0</v>
      </c>
      <c r="I350" s="84">
        <f t="shared" si="89"/>
        <v>0</v>
      </c>
      <c r="J350" s="84">
        <f t="shared" si="89"/>
        <v>0</v>
      </c>
      <c r="K350" s="84">
        <f t="shared" si="89"/>
        <v>0</v>
      </c>
      <c r="L350" s="84">
        <f t="shared" si="89"/>
        <v>0</v>
      </c>
      <c r="M350" s="84">
        <f t="shared" si="89"/>
        <v>0</v>
      </c>
      <c r="N350" s="84">
        <f t="shared" si="89"/>
        <v>0</v>
      </c>
      <c r="O350" s="84">
        <f t="shared" si="89"/>
        <v>0</v>
      </c>
      <c r="P350" s="84">
        <f t="shared" si="89"/>
        <v>0</v>
      </c>
      <c r="Q350" s="84">
        <f t="shared" si="89"/>
        <v>0</v>
      </c>
      <c r="R350" s="84">
        <f t="shared" si="89"/>
        <v>0</v>
      </c>
      <c r="S350" s="84">
        <f t="shared" si="89"/>
        <v>0</v>
      </c>
      <c r="T350" s="84">
        <f t="shared" si="89"/>
        <v>0</v>
      </c>
      <c r="U350" s="84">
        <f t="shared" si="89"/>
        <v>0</v>
      </c>
      <c r="V350" s="84">
        <f t="shared" si="89"/>
        <v>0</v>
      </c>
      <c r="W350" s="84">
        <f t="shared" si="89"/>
        <v>0</v>
      </c>
      <c r="X350" s="84">
        <f t="shared" si="89"/>
        <v>0</v>
      </c>
      <c r="Y350" s="84">
        <f t="shared" si="89"/>
        <v>0</v>
      </c>
      <c r="Z350" s="84">
        <f t="shared" si="89"/>
        <v>0</v>
      </c>
      <c r="AA350" s="84">
        <f t="shared" si="89"/>
        <v>0</v>
      </c>
      <c r="AB350" s="84">
        <f t="shared" si="89"/>
        <v>0</v>
      </c>
      <c r="AC350" s="84">
        <f t="shared" si="89"/>
        <v>0</v>
      </c>
      <c r="AD350" s="84">
        <f t="shared" si="89"/>
        <v>0</v>
      </c>
      <c r="AE350" s="84">
        <f t="shared" si="89"/>
        <v>0</v>
      </c>
      <c r="AF350" s="84">
        <f t="shared" si="89"/>
        <v>0</v>
      </c>
      <c r="AG350" s="84">
        <f t="shared" si="89"/>
        <v>0</v>
      </c>
      <c r="AH350" s="84">
        <f t="shared" si="89"/>
        <v>0</v>
      </c>
      <c r="AI350" s="84">
        <f t="shared" si="89"/>
        <v>0</v>
      </c>
      <c r="AJ350" s="84">
        <f t="shared" si="89"/>
        <v>0</v>
      </c>
      <c r="AK350" s="84">
        <f t="shared" si="89"/>
        <v>0</v>
      </c>
      <c r="AL350" s="84">
        <f t="shared" si="89"/>
        <v>0</v>
      </c>
      <c r="AM350" s="84">
        <f t="shared" si="89"/>
        <v>0</v>
      </c>
      <c r="AN350" s="84">
        <f t="shared" si="89"/>
        <v>0</v>
      </c>
      <c r="AO350" s="84">
        <f t="shared" si="89"/>
        <v>0</v>
      </c>
      <c r="AP350" s="84">
        <f t="shared" si="89"/>
        <v>0</v>
      </c>
      <c r="AQ350" s="84">
        <f t="shared" si="85"/>
        <v>0</v>
      </c>
      <c r="AR350" s="84">
        <f t="shared" si="89"/>
        <v>0</v>
      </c>
      <c r="AS350" s="5"/>
      <c r="AT350" s="84">
        <f t="shared" si="86"/>
        <v>0</v>
      </c>
      <c r="AU350" s="84">
        <f t="shared" si="86"/>
        <v>0</v>
      </c>
      <c r="AV350" s="84">
        <f t="shared" si="86"/>
        <v>0</v>
      </c>
      <c r="AW350" s="84">
        <f t="shared" si="86"/>
        <v>0</v>
      </c>
      <c r="AX350" s="84">
        <f t="shared" si="86"/>
        <v>0</v>
      </c>
      <c r="AY350" s="84">
        <f t="shared" si="86"/>
        <v>0</v>
      </c>
      <c r="AZ350" s="84">
        <f t="shared" si="86"/>
        <v>0</v>
      </c>
      <c r="BA350" s="84">
        <f t="shared" si="86"/>
        <v>0</v>
      </c>
      <c r="BB350" s="84">
        <f t="shared" si="86"/>
        <v>0</v>
      </c>
      <c r="BC350" s="84">
        <f t="shared" si="86"/>
        <v>0</v>
      </c>
      <c r="BD350" s="5"/>
      <c r="BE350" s="5"/>
      <c r="BF350" s="5"/>
      <c r="BG350" s="5"/>
      <c r="BH350" s="5"/>
      <c r="BI350" s="5"/>
      <c r="BJ350" s="5"/>
    </row>
    <row r="351" spans="2:62" hidden="1">
      <c r="B351">
        <f t="shared" ref="B351:E366" si="90">+B116</f>
        <v>355</v>
      </c>
      <c r="C351" t="str">
        <f t="shared" si="90"/>
        <v>PLANTACIÓ</v>
      </c>
      <c r="D351" t="str">
        <f t="shared" si="90"/>
        <v>Preparació per plantació manual enciam</v>
      </c>
      <c r="E351" s="82">
        <f t="shared" si="90"/>
        <v>2500</v>
      </c>
      <c r="F351" s="84">
        <f t="shared" si="89"/>
        <v>0</v>
      </c>
      <c r="G351" s="84">
        <f t="shared" si="89"/>
        <v>0</v>
      </c>
      <c r="H351" s="84">
        <f t="shared" si="89"/>
        <v>0</v>
      </c>
      <c r="I351" s="84">
        <f t="shared" si="89"/>
        <v>0</v>
      </c>
      <c r="J351" s="84">
        <f t="shared" si="89"/>
        <v>0</v>
      </c>
      <c r="K351" s="84">
        <f t="shared" si="89"/>
        <v>0</v>
      </c>
      <c r="L351" s="84">
        <f t="shared" si="89"/>
        <v>0</v>
      </c>
      <c r="M351" s="84">
        <f t="shared" si="89"/>
        <v>0</v>
      </c>
      <c r="N351" s="84">
        <f t="shared" si="89"/>
        <v>0</v>
      </c>
      <c r="O351" s="84">
        <f t="shared" si="89"/>
        <v>0</v>
      </c>
      <c r="P351" s="84">
        <f t="shared" si="89"/>
        <v>0</v>
      </c>
      <c r="Q351" s="84">
        <f t="shared" si="89"/>
        <v>0</v>
      </c>
      <c r="R351" s="84">
        <f t="shared" si="89"/>
        <v>0</v>
      </c>
      <c r="S351" s="84">
        <f t="shared" si="89"/>
        <v>0</v>
      </c>
      <c r="T351" s="84">
        <f t="shared" si="89"/>
        <v>0</v>
      </c>
      <c r="U351" s="84">
        <f t="shared" si="89"/>
        <v>0</v>
      </c>
      <c r="V351" s="84">
        <f t="shared" si="89"/>
        <v>0</v>
      </c>
      <c r="W351" s="84">
        <f t="shared" si="89"/>
        <v>0</v>
      </c>
      <c r="X351" s="84">
        <f t="shared" si="89"/>
        <v>0</v>
      </c>
      <c r="Y351" s="84">
        <f t="shared" si="89"/>
        <v>0</v>
      </c>
      <c r="Z351" s="84">
        <f t="shared" si="89"/>
        <v>0</v>
      </c>
      <c r="AA351" s="84">
        <f t="shared" si="89"/>
        <v>0</v>
      </c>
      <c r="AB351" s="84">
        <f t="shared" si="89"/>
        <v>0</v>
      </c>
      <c r="AC351" s="84">
        <f t="shared" si="89"/>
        <v>0</v>
      </c>
      <c r="AD351" s="84">
        <f t="shared" si="89"/>
        <v>0</v>
      </c>
      <c r="AE351" s="84">
        <f t="shared" si="89"/>
        <v>0</v>
      </c>
      <c r="AF351" s="84">
        <f t="shared" si="89"/>
        <v>0</v>
      </c>
      <c r="AG351" s="84">
        <f t="shared" ref="AG351:AR351" si="91">IF($E$4&lt;$E351,$E$4/$E351*AG116,AG116)</f>
        <v>0</v>
      </c>
      <c r="AH351" s="84">
        <f t="shared" si="91"/>
        <v>0</v>
      </c>
      <c r="AI351" s="84">
        <f t="shared" si="91"/>
        <v>0</v>
      </c>
      <c r="AJ351" s="84">
        <f t="shared" si="91"/>
        <v>0</v>
      </c>
      <c r="AK351" s="84">
        <f t="shared" si="91"/>
        <v>0</v>
      </c>
      <c r="AL351" s="84">
        <f t="shared" si="91"/>
        <v>0</v>
      </c>
      <c r="AM351" s="84">
        <f t="shared" si="91"/>
        <v>0</v>
      </c>
      <c r="AN351" s="84">
        <f t="shared" si="91"/>
        <v>0</v>
      </c>
      <c r="AO351" s="84">
        <f t="shared" si="91"/>
        <v>0</v>
      </c>
      <c r="AP351" s="84">
        <f t="shared" si="91"/>
        <v>0</v>
      </c>
      <c r="AQ351" s="84">
        <f t="shared" si="85"/>
        <v>0</v>
      </c>
      <c r="AR351" s="84">
        <f t="shared" si="91"/>
        <v>0</v>
      </c>
      <c r="AS351" s="5"/>
      <c r="AT351" s="84">
        <f t="shared" si="86"/>
        <v>0</v>
      </c>
      <c r="AU351" s="84">
        <f t="shared" si="86"/>
        <v>0</v>
      </c>
      <c r="AV351" s="84">
        <f t="shared" si="86"/>
        <v>0</v>
      </c>
      <c r="AW351" s="84">
        <f t="shared" si="86"/>
        <v>0</v>
      </c>
      <c r="AX351" s="84">
        <f t="shared" si="86"/>
        <v>0</v>
      </c>
      <c r="AY351" s="84">
        <f t="shared" si="86"/>
        <v>0</v>
      </c>
      <c r="AZ351" s="84">
        <f t="shared" si="86"/>
        <v>0</v>
      </c>
      <c r="BA351" s="84">
        <f t="shared" si="86"/>
        <v>0</v>
      </c>
      <c r="BB351" s="84">
        <f t="shared" si="86"/>
        <v>0</v>
      </c>
      <c r="BC351" s="84">
        <f t="shared" si="86"/>
        <v>0</v>
      </c>
      <c r="BD351" s="5"/>
      <c r="BE351" s="5"/>
      <c r="BF351" s="5"/>
      <c r="BG351" s="5"/>
      <c r="BH351" s="5"/>
      <c r="BI351" s="5"/>
      <c r="BJ351" s="5"/>
    </row>
    <row r="352" spans="2:62" hidden="1">
      <c r="B352">
        <f t="shared" si="90"/>
        <v>365</v>
      </c>
      <c r="C352" t="str">
        <f t="shared" si="90"/>
        <v>PLANTACIÓ</v>
      </c>
      <c r="D352" t="str">
        <f t="shared" si="90"/>
        <v>Preparació per plantació manual bleda</v>
      </c>
      <c r="E352" s="82">
        <f t="shared" si="90"/>
        <v>2500</v>
      </c>
      <c r="F352" s="84">
        <f t="shared" ref="F352:AR358" si="92">IF($E$4&lt;$E352,$E$4/$E352*F117,F117)</f>
        <v>0</v>
      </c>
      <c r="G352" s="84">
        <f t="shared" si="92"/>
        <v>0</v>
      </c>
      <c r="H352" s="84">
        <f t="shared" si="92"/>
        <v>0</v>
      </c>
      <c r="I352" s="84">
        <f t="shared" si="92"/>
        <v>0</v>
      </c>
      <c r="J352" s="84">
        <f t="shared" si="92"/>
        <v>0</v>
      </c>
      <c r="K352" s="84">
        <f t="shared" si="92"/>
        <v>0</v>
      </c>
      <c r="L352" s="84">
        <f t="shared" si="92"/>
        <v>0</v>
      </c>
      <c r="M352" s="84">
        <f t="shared" si="92"/>
        <v>0</v>
      </c>
      <c r="N352" s="84">
        <f t="shared" si="92"/>
        <v>0</v>
      </c>
      <c r="O352" s="84">
        <f t="shared" si="92"/>
        <v>0</v>
      </c>
      <c r="P352" s="84">
        <f t="shared" si="92"/>
        <v>0</v>
      </c>
      <c r="Q352" s="84">
        <f t="shared" si="92"/>
        <v>0</v>
      </c>
      <c r="R352" s="84">
        <f t="shared" si="92"/>
        <v>0</v>
      </c>
      <c r="S352" s="84">
        <f t="shared" si="92"/>
        <v>0</v>
      </c>
      <c r="T352" s="84">
        <f t="shared" si="92"/>
        <v>0</v>
      </c>
      <c r="U352" s="84">
        <f t="shared" si="92"/>
        <v>0</v>
      </c>
      <c r="V352" s="84">
        <f t="shared" si="92"/>
        <v>0</v>
      </c>
      <c r="W352" s="84">
        <f t="shared" si="92"/>
        <v>0</v>
      </c>
      <c r="X352" s="84">
        <f t="shared" si="92"/>
        <v>0</v>
      </c>
      <c r="Y352" s="84">
        <f t="shared" si="92"/>
        <v>0</v>
      </c>
      <c r="Z352" s="84">
        <f t="shared" si="92"/>
        <v>0</v>
      </c>
      <c r="AA352" s="84">
        <f t="shared" si="92"/>
        <v>0</v>
      </c>
      <c r="AB352" s="84">
        <f t="shared" si="92"/>
        <v>0</v>
      </c>
      <c r="AC352" s="84">
        <f t="shared" si="92"/>
        <v>0</v>
      </c>
      <c r="AD352" s="84">
        <f t="shared" si="92"/>
        <v>0</v>
      </c>
      <c r="AE352" s="84">
        <f t="shared" si="92"/>
        <v>0</v>
      </c>
      <c r="AF352" s="84">
        <f t="shared" si="92"/>
        <v>0</v>
      </c>
      <c r="AG352" s="84">
        <f t="shared" si="92"/>
        <v>0</v>
      </c>
      <c r="AH352" s="84">
        <f t="shared" si="92"/>
        <v>0</v>
      </c>
      <c r="AI352" s="84">
        <f t="shared" si="92"/>
        <v>0</v>
      </c>
      <c r="AJ352" s="84">
        <f t="shared" si="92"/>
        <v>0</v>
      </c>
      <c r="AK352" s="84">
        <f t="shared" si="92"/>
        <v>0</v>
      </c>
      <c r="AL352" s="84">
        <f t="shared" si="92"/>
        <v>0</v>
      </c>
      <c r="AM352" s="84">
        <f t="shared" si="92"/>
        <v>0</v>
      </c>
      <c r="AN352" s="84">
        <f t="shared" si="92"/>
        <v>0</v>
      </c>
      <c r="AO352" s="84">
        <f t="shared" si="92"/>
        <v>0</v>
      </c>
      <c r="AP352" s="84">
        <f t="shared" si="92"/>
        <v>0</v>
      </c>
      <c r="AQ352" s="84">
        <f t="shared" si="85"/>
        <v>0</v>
      </c>
      <c r="AR352" s="84">
        <f t="shared" si="92"/>
        <v>0</v>
      </c>
      <c r="AS352" s="5"/>
      <c r="AT352" s="84">
        <f t="shared" si="86"/>
        <v>0</v>
      </c>
      <c r="AU352" s="84">
        <f t="shared" si="86"/>
        <v>0</v>
      </c>
      <c r="AV352" s="84">
        <f t="shared" si="86"/>
        <v>0</v>
      </c>
      <c r="AW352" s="84">
        <f t="shared" si="86"/>
        <v>0</v>
      </c>
      <c r="AX352" s="84">
        <f t="shared" si="86"/>
        <v>0</v>
      </c>
      <c r="AY352" s="84">
        <f t="shared" si="86"/>
        <v>0</v>
      </c>
      <c r="AZ352" s="84">
        <f t="shared" si="86"/>
        <v>0</v>
      </c>
      <c r="BA352" s="84">
        <f t="shared" si="86"/>
        <v>0</v>
      </c>
      <c r="BB352" s="84">
        <f t="shared" si="86"/>
        <v>0</v>
      </c>
      <c r="BC352" s="84">
        <f t="shared" si="86"/>
        <v>0</v>
      </c>
      <c r="BD352" s="5"/>
      <c r="BE352" s="5"/>
      <c r="BF352" s="5"/>
      <c r="BG352" s="5"/>
      <c r="BH352" s="5"/>
      <c r="BI352" s="5"/>
      <c r="BJ352" s="5"/>
    </row>
    <row r="353" spans="2:62" hidden="1">
      <c r="B353">
        <f t="shared" si="90"/>
        <v>375</v>
      </c>
      <c r="C353" t="str">
        <f t="shared" si="90"/>
        <v>PLANTACIÓ</v>
      </c>
      <c r="D353" t="str">
        <f t="shared" si="90"/>
        <v>Preparació per plantació manual tomàquet</v>
      </c>
      <c r="E353" s="82">
        <f t="shared" si="90"/>
        <v>2500</v>
      </c>
      <c r="F353" s="84">
        <f t="shared" si="92"/>
        <v>0</v>
      </c>
      <c r="G353" s="84">
        <f t="shared" si="92"/>
        <v>0</v>
      </c>
      <c r="H353" s="84">
        <f t="shared" si="92"/>
        <v>0</v>
      </c>
      <c r="I353" s="84">
        <f t="shared" si="92"/>
        <v>0</v>
      </c>
      <c r="J353" s="84">
        <f t="shared" si="92"/>
        <v>0</v>
      </c>
      <c r="K353" s="84">
        <f t="shared" si="92"/>
        <v>0</v>
      </c>
      <c r="L353" s="84">
        <f t="shared" si="92"/>
        <v>0</v>
      </c>
      <c r="M353" s="84">
        <f t="shared" si="92"/>
        <v>0</v>
      </c>
      <c r="N353" s="84">
        <f t="shared" si="92"/>
        <v>0</v>
      </c>
      <c r="O353" s="84">
        <f t="shared" si="92"/>
        <v>0</v>
      </c>
      <c r="P353" s="84">
        <f t="shared" si="92"/>
        <v>0</v>
      </c>
      <c r="Q353" s="84">
        <f t="shared" si="92"/>
        <v>0</v>
      </c>
      <c r="R353" s="84">
        <f t="shared" si="92"/>
        <v>0</v>
      </c>
      <c r="S353" s="84">
        <f t="shared" si="92"/>
        <v>0</v>
      </c>
      <c r="T353" s="84">
        <f t="shared" si="92"/>
        <v>0</v>
      </c>
      <c r="U353" s="84">
        <f t="shared" si="92"/>
        <v>0</v>
      </c>
      <c r="V353" s="84">
        <f t="shared" si="92"/>
        <v>0</v>
      </c>
      <c r="W353" s="84">
        <f t="shared" si="92"/>
        <v>0</v>
      </c>
      <c r="X353" s="84">
        <f t="shared" si="92"/>
        <v>0</v>
      </c>
      <c r="Y353" s="84">
        <f t="shared" si="92"/>
        <v>0</v>
      </c>
      <c r="Z353" s="84">
        <f t="shared" si="92"/>
        <v>0</v>
      </c>
      <c r="AA353" s="84">
        <f t="shared" si="92"/>
        <v>0</v>
      </c>
      <c r="AB353" s="84">
        <f t="shared" si="92"/>
        <v>0</v>
      </c>
      <c r="AC353" s="84">
        <f t="shared" si="92"/>
        <v>0</v>
      </c>
      <c r="AD353" s="84">
        <f t="shared" si="92"/>
        <v>0</v>
      </c>
      <c r="AE353" s="84">
        <f t="shared" si="92"/>
        <v>0</v>
      </c>
      <c r="AF353" s="84">
        <f t="shared" si="92"/>
        <v>0</v>
      </c>
      <c r="AG353" s="84">
        <f t="shared" si="92"/>
        <v>0</v>
      </c>
      <c r="AH353" s="84">
        <f t="shared" si="92"/>
        <v>0</v>
      </c>
      <c r="AI353" s="84">
        <f t="shared" si="92"/>
        <v>0</v>
      </c>
      <c r="AJ353" s="84">
        <f t="shared" si="92"/>
        <v>0</v>
      </c>
      <c r="AK353" s="84">
        <f t="shared" si="92"/>
        <v>0</v>
      </c>
      <c r="AL353" s="84">
        <f t="shared" si="92"/>
        <v>0</v>
      </c>
      <c r="AM353" s="84">
        <f t="shared" si="92"/>
        <v>0</v>
      </c>
      <c r="AN353" s="84">
        <f t="shared" si="92"/>
        <v>0</v>
      </c>
      <c r="AO353" s="84">
        <f t="shared" si="92"/>
        <v>0</v>
      </c>
      <c r="AP353" s="84">
        <f t="shared" si="92"/>
        <v>0</v>
      </c>
      <c r="AQ353" s="84">
        <f t="shared" si="92"/>
        <v>0</v>
      </c>
      <c r="AR353" s="84">
        <f t="shared" si="92"/>
        <v>0</v>
      </c>
      <c r="AS353" s="5"/>
      <c r="AT353" s="84">
        <f t="shared" ref="AT353:BC368" si="93">IF($E$4&lt;$E353,$E$4/$E353*AT118,AT118)</f>
        <v>0</v>
      </c>
      <c r="AU353" s="84">
        <f t="shared" si="93"/>
        <v>0</v>
      </c>
      <c r="AV353" s="84">
        <f t="shared" si="93"/>
        <v>0</v>
      </c>
      <c r="AW353" s="84">
        <f t="shared" si="93"/>
        <v>0</v>
      </c>
      <c r="AX353" s="84">
        <f t="shared" si="93"/>
        <v>0</v>
      </c>
      <c r="AY353" s="84">
        <f t="shared" si="93"/>
        <v>0</v>
      </c>
      <c r="AZ353" s="84">
        <f t="shared" si="93"/>
        <v>0</v>
      </c>
      <c r="BA353" s="84">
        <f t="shared" si="93"/>
        <v>0</v>
      </c>
      <c r="BB353" s="84">
        <f t="shared" si="93"/>
        <v>0</v>
      </c>
      <c r="BC353" s="84">
        <f t="shared" si="93"/>
        <v>0</v>
      </c>
      <c r="BD353" s="5"/>
      <c r="BE353" s="5"/>
      <c r="BF353" s="5"/>
      <c r="BG353" s="5"/>
      <c r="BH353" s="5"/>
      <c r="BI353" s="5"/>
      <c r="BJ353" s="5"/>
    </row>
    <row r="354" spans="2:62" hidden="1">
      <c r="B354">
        <f t="shared" si="90"/>
        <v>385</v>
      </c>
      <c r="C354" t="str">
        <f t="shared" si="90"/>
        <v>PLANTACIÓ</v>
      </c>
      <c r="D354" t="str">
        <f t="shared" si="90"/>
        <v>Preparació per plantació manual carbassa</v>
      </c>
      <c r="E354" s="82">
        <f t="shared" si="90"/>
        <v>2500</v>
      </c>
      <c r="F354" s="84">
        <f t="shared" si="92"/>
        <v>0</v>
      </c>
      <c r="G354" s="84">
        <f t="shared" si="92"/>
        <v>0</v>
      </c>
      <c r="H354" s="84">
        <f t="shared" si="92"/>
        <v>0</v>
      </c>
      <c r="I354" s="84">
        <f t="shared" si="92"/>
        <v>0</v>
      </c>
      <c r="J354" s="84">
        <f t="shared" si="92"/>
        <v>0</v>
      </c>
      <c r="K354" s="84">
        <f t="shared" si="92"/>
        <v>0</v>
      </c>
      <c r="L354" s="84">
        <f t="shared" si="92"/>
        <v>0</v>
      </c>
      <c r="M354" s="84">
        <f t="shared" si="92"/>
        <v>0</v>
      </c>
      <c r="N354" s="84">
        <f t="shared" si="92"/>
        <v>0</v>
      </c>
      <c r="O354" s="84">
        <f t="shared" si="92"/>
        <v>0</v>
      </c>
      <c r="P354" s="84">
        <f t="shared" si="92"/>
        <v>0</v>
      </c>
      <c r="Q354" s="84">
        <f t="shared" si="92"/>
        <v>0</v>
      </c>
      <c r="R354" s="84">
        <f t="shared" si="92"/>
        <v>0</v>
      </c>
      <c r="S354" s="84">
        <f t="shared" si="92"/>
        <v>0</v>
      </c>
      <c r="T354" s="84">
        <f t="shared" si="92"/>
        <v>0</v>
      </c>
      <c r="U354" s="84">
        <f t="shared" si="92"/>
        <v>0</v>
      </c>
      <c r="V354" s="84">
        <f t="shared" si="92"/>
        <v>0</v>
      </c>
      <c r="W354" s="84">
        <f t="shared" si="92"/>
        <v>0</v>
      </c>
      <c r="X354" s="84">
        <f t="shared" si="92"/>
        <v>0</v>
      </c>
      <c r="Y354" s="84">
        <f t="shared" si="92"/>
        <v>0</v>
      </c>
      <c r="Z354" s="84">
        <f t="shared" si="92"/>
        <v>0</v>
      </c>
      <c r="AA354" s="84">
        <f t="shared" si="92"/>
        <v>0</v>
      </c>
      <c r="AB354" s="84">
        <f t="shared" si="92"/>
        <v>0</v>
      </c>
      <c r="AC354" s="84">
        <f t="shared" si="92"/>
        <v>0</v>
      </c>
      <c r="AD354" s="84">
        <f t="shared" si="92"/>
        <v>0</v>
      </c>
      <c r="AE354" s="84">
        <f t="shared" si="92"/>
        <v>0</v>
      </c>
      <c r="AF354" s="84">
        <f t="shared" si="92"/>
        <v>0</v>
      </c>
      <c r="AG354" s="84">
        <f t="shared" si="92"/>
        <v>0</v>
      </c>
      <c r="AH354" s="84">
        <f t="shared" si="92"/>
        <v>0</v>
      </c>
      <c r="AI354" s="84">
        <f t="shared" si="92"/>
        <v>0</v>
      </c>
      <c r="AJ354" s="84">
        <f t="shared" si="92"/>
        <v>0</v>
      </c>
      <c r="AK354" s="84">
        <f t="shared" si="92"/>
        <v>0</v>
      </c>
      <c r="AL354" s="84">
        <f t="shared" si="92"/>
        <v>0</v>
      </c>
      <c r="AM354" s="84">
        <f t="shared" si="92"/>
        <v>0</v>
      </c>
      <c r="AN354" s="84">
        <f t="shared" si="92"/>
        <v>0</v>
      </c>
      <c r="AO354" s="84">
        <f t="shared" si="92"/>
        <v>0</v>
      </c>
      <c r="AP354" s="84">
        <f t="shared" si="92"/>
        <v>0</v>
      </c>
      <c r="AQ354" s="84">
        <f t="shared" si="92"/>
        <v>0</v>
      </c>
      <c r="AR354" s="84">
        <f t="shared" si="92"/>
        <v>0</v>
      </c>
      <c r="AS354" s="5"/>
      <c r="AT354" s="84">
        <f t="shared" si="93"/>
        <v>0</v>
      </c>
      <c r="AU354" s="84">
        <f t="shared" si="93"/>
        <v>0</v>
      </c>
      <c r="AV354" s="84">
        <f t="shared" si="93"/>
        <v>0</v>
      </c>
      <c r="AW354" s="84">
        <f t="shared" si="93"/>
        <v>0</v>
      </c>
      <c r="AX354" s="84">
        <f t="shared" si="93"/>
        <v>0</v>
      </c>
      <c r="AY354" s="84">
        <f t="shared" si="93"/>
        <v>0</v>
      </c>
      <c r="AZ354" s="84">
        <f t="shared" si="93"/>
        <v>0</v>
      </c>
      <c r="BA354" s="84">
        <f t="shared" si="93"/>
        <v>0</v>
      </c>
      <c r="BB354" s="84">
        <f t="shared" si="93"/>
        <v>0</v>
      </c>
      <c r="BC354" s="84">
        <f t="shared" si="93"/>
        <v>0</v>
      </c>
      <c r="BD354" s="5"/>
      <c r="BE354" s="5"/>
      <c r="BF354" s="5"/>
      <c r="BG354" s="5"/>
      <c r="BH354" s="5"/>
      <c r="BI354" s="5"/>
      <c r="BJ354" s="5"/>
    </row>
    <row r="355" spans="2:62" hidden="1">
      <c r="B355">
        <f t="shared" si="90"/>
        <v>395</v>
      </c>
      <c r="C355" t="str">
        <f t="shared" si="90"/>
        <v>PLANTACIÓ</v>
      </c>
      <c r="D355" t="str">
        <f t="shared" si="90"/>
        <v>Preparació per sembra manual carbassa</v>
      </c>
      <c r="E355" s="82">
        <f t="shared" si="90"/>
        <v>2500</v>
      </c>
      <c r="F355" s="84">
        <f t="shared" si="92"/>
        <v>0</v>
      </c>
      <c r="G355" s="84">
        <f t="shared" si="92"/>
        <v>0</v>
      </c>
      <c r="H355" s="84">
        <f t="shared" si="92"/>
        <v>0</v>
      </c>
      <c r="I355" s="84">
        <f t="shared" si="92"/>
        <v>0</v>
      </c>
      <c r="J355" s="84">
        <f t="shared" si="92"/>
        <v>0</v>
      </c>
      <c r="K355" s="84">
        <f t="shared" si="92"/>
        <v>0</v>
      </c>
      <c r="L355" s="84">
        <f t="shared" si="92"/>
        <v>0</v>
      </c>
      <c r="M355" s="84">
        <f t="shared" si="92"/>
        <v>0</v>
      </c>
      <c r="N355" s="84">
        <f t="shared" si="92"/>
        <v>0</v>
      </c>
      <c r="O355" s="84">
        <f t="shared" si="92"/>
        <v>0</v>
      </c>
      <c r="P355" s="84">
        <f t="shared" si="92"/>
        <v>0</v>
      </c>
      <c r="Q355" s="84">
        <f t="shared" si="92"/>
        <v>0</v>
      </c>
      <c r="R355" s="84">
        <f t="shared" si="92"/>
        <v>0</v>
      </c>
      <c r="S355" s="84">
        <f t="shared" si="92"/>
        <v>0</v>
      </c>
      <c r="T355" s="84">
        <f t="shared" si="92"/>
        <v>0</v>
      </c>
      <c r="U355" s="84">
        <f t="shared" si="92"/>
        <v>0</v>
      </c>
      <c r="V355" s="84">
        <f t="shared" si="92"/>
        <v>0</v>
      </c>
      <c r="W355" s="84">
        <f t="shared" si="92"/>
        <v>0</v>
      </c>
      <c r="X355" s="84">
        <f t="shared" si="92"/>
        <v>0</v>
      </c>
      <c r="Y355" s="84">
        <f t="shared" si="92"/>
        <v>0</v>
      </c>
      <c r="Z355" s="84">
        <f t="shared" si="92"/>
        <v>0</v>
      </c>
      <c r="AA355" s="84">
        <f t="shared" si="92"/>
        <v>0</v>
      </c>
      <c r="AB355" s="84">
        <f t="shared" si="92"/>
        <v>0</v>
      </c>
      <c r="AC355" s="84">
        <f t="shared" si="92"/>
        <v>0</v>
      </c>
      <c r="AD355" s="84">
        <f t="shared" si="92"/>
        <v>0</v>
      </c>
      <c r="AE355" s="84">
        <f t="shared" si="92"/>
        <v>0</v>
      </c>
      <c r="AF355" s="84">
        <f t="shared" si="92"/>
        <v>0</v>
      </c>
      <c r="AG355" s="84">
        <f t="shared" si="92"/>
        <v>0</v>
      </c>
      <c r="AH355" s="84">
        <f t="shared" si="92"/>
        <v>0</v>
      </c>
      <c r="AI355" s="84">
        <f t="shared" si="92"/>
        <v>0</v>
      </c>
      <c r="AJ355" s="84">
        <f t="shared" si="92"/>
        <v>0</v>
      </c>
      <c r="AK355" s="84">
        <f t="shared" si="92"/>
        <v>0</v>
      </c>
      <c r="AL355" s="84">
        <f t="shared" si="92"/>
        <v>0</v>
      </c>
      <c r="AM355" s="84">
        <f t="shared" si="92"/>
        <v>0</v>
      </c>
      <c r="AN355" s="84">
        <f t="shared" si="92"/>
        <v>0</v>
      </c>
      <c r="AO355" s="84">
        <f t="shared" si="92"/>
        <v>0</v>
      </c>
      <c r="AP355" s="84">
        <f t="shared" si="92"/>
        <v>0</v>
      </c>
      <c r="AQ355" s="84">
        <f t="shared" si="92"/>
        <v>0</v>
      </c>
      <c r="AR355" s="84">
        <f t="shared" si="92"/>
        <v>0</v>
      </c>
      <c r="AS355" s="5"/>
      <c r="AT355" s="84">
        <f t="shared" si="93"/>
        <v>0</v>
      </c>
      <c r="AU355" s="84">
        <f t="shared" si="93"/>
        <v>0</v>
      </c>
      <c r="AV355" s="84">
        <f t="shared" si="93"/>
        <v>0</v>
      </c>
      <c r="AW355" s="84">
        <f t="shared" si="93"/>
        <v>0</v>
      </c>
      <c r="AX355" s="84">
        <f t="shared" si="93"/>
        <v>0</v>
      </c>
      <c r="AY355" s="84">
        <f t="shared" si="93"/>
        <v>0</v>
      </c>
      <c r="AZ355" s="84">
        <f t="shared" si="93"/>
        <v>0</v>
      </c>
      <c r="BA355" s="84">
        <f t="shared" si="93"/>
        <v>0</v>
      </c>
      <c r="BB355" s="84">
        <f t="shared" si="93"/>
        <v>0</v>
      </c>
      <c r="BC355" s="84">
        <f t="shared" si="93"/>
        <v>0</v>
      </c>
      <c r="BD355" s="5"/>
      <c r="BE355" s="5"/>
      <c r="BF355" s="5"/>
      <c r="BG355" s="5"/>
      <c r="BH355" s="5"/>
      <c r="BI355" s="5"/>
      <c r="BJ355" s="5"/>
    </row>
    <row r="356" spans="2:62" hidden="1">
      <c r="B356">
        <f t="shared" si="90"/>
        <v>415</v>
      </c>
      <c r="C356" t="str">
        <f t="shared" si="90"/>
        <v>REG</v>
      </c>
      <c r="D356" t="str">
        <f t="shared" si="90"/>
        <v>Preparació per instal.lació sistema de reg amb cinta (1 m per m2)</v>
      </c>
      <c r="E356" s="82">
        <f t="shared" si="90"/>
        <v>2500</v>
      </c>
      <c r="F356" s="84">
        <f t="shared" si="92"/>
        <v>0</v>
      </c>
      <c r="G356" s="84">
        <f t="shared" si="92"/>
        <v>0</v>
      </c>
      <c r="H356" s="84">
        <f t="shared" si="92"/>
        <v>0</v>
      </c>
      <c r="I356" s="84">
        <f t="shared" si="92"/>
        <v>0</v>
      </c>
      <c r="J356" s="84">
        <f t="shared" si="92"/>
        <v>0</v>
      </c>
      <c r="K356" s="84">
        <f t="shared" si="92"/>
        <v>0</v>
      </c>
      <c r="L356" s="84">
        <f t="shared" si="92"/>
        <v>0</v>
      </c>
      <c r="M356" s="84">
        <f t="shared" si="92"/>
        <v>0</v>
      </c>
      <c r="N356" s="84">
        <f t="shared" si="92"/>
        <v>0</v>
      </c>
      <c r="O356" s="84">
        <f t="shared" si="92"/>
        <v>0</v>
      </c>
      <c r="P356" s="84">
        <f t="shared" si="92"/>
        <v>0</v>
      </c>
      <c r="Q356" s="84">
        <f t="shared" si="92"/>
        <v>0</v>
      </c>
      <c r="R356" s="84">
        <f t="shared" si="92"/>
        <v>0</v>
      </c>
      <c r="S356" s="84">
        <f t="shared" si="92"/>
        <v>0</v>
      </c>
      <c r="T356" s="84">
        <f t="shared" si="92"/>
        <v>0</v>
      </c>
      <c r="U356" s="84">
        <f t="shared" si="92"/>
        <v>0</v>
      </c>
      <c r="V356" s="84">
        <f t="shared" si="92"/>
        <v>0</v>
      </c>
      <c r="W356" s="84">
        <f t="shared" si="92"/>
        <v>0</v>
      </c>
      <c r="X356" s="84">
        <f t="shared" si="92"/>
        <v>0</v>
      </c>
      <c r="Y356" s="84">
        <f t="shared" si="92"/>
        <v>0</v>
      </c>
      <c r="Z356" s="84">
        <f t="shared" si="92"/>
        <v>0</v>
      </c>
      <c r="AA356" s="84">
        <f t="shared" si="92"/>
        <v>0</v>
      </c>
      <c r="AB356" s="84">
        <f t="shared" si="92"/>
        <v>0</v>
      </c>
      <c r="AC356" s="84">
        <f t="shared" si="92"/>
        <v>0</v>
      </c>
      <c r="AD356" s="84">
        <f t="shared" si="92"/>
        <v>0</v>
      </c>
      <c r="AE356" s="84">
        <f t="shared" si="92"/>
        <v>0</v>
      </c>
      <c r="AF356" s="84">
        <f t="shared" si="92"/>
        <v>0</v>
      </c>
      <c r="AG356" s="84">
        <f t="shared" si="92"/>
        <v>0</v>
      </c>
      <c r="AH356" s="84">
        <f t="shared" si="92"/>
        <v>0</v>
      </c>
      <c r="AI356" s="84">
        <f t="shared" si="92"/>
        <v>0</v>
      </c>
      <c r="AJ356" s="84">
        <f t="shared" si="92"/>
        <v>0</v>
      </c>
      <c r="AK356" s="84">
        <f t="shared" si="92"/>
        <v>0</v>
      </c>
      <c r="AL356" s="84">
        <f t="shared" si="92"/>
        <v>0</v>
      </c>
      <c r="AM356" s="84">
        <f t="shared" si="92"/>
        <v>0</v>
      </c>
      <c r="AN356" s="84">
        <f t="shared" si="92"/>
        <v>0</v>
      </c>
      <c r="AO356" s="84">
        <f t="shared" si="92"/>
        <v>0</v>
      </c>
      <c r="AP356" s="84">
        <f t="shared" si="92"/>
        <v>0</v>
      </c>
      <c r="AQ356" s="84">
        <f t="shared" si="92"/>
        <v>0</v>
      </c>
      <c r="AR356" s="84">
        <f t="shared" si="92"/>
        <v>0</v>
      </c>
      <c r="AS356" s="5"/>
      <c r="AT356" s="84">
        <f t="shared" si="93"/>
        <v>0</v>
      </c>
      <c r="AU356" s="84">
        <f t="shared" si="93"/>
        <v>0</v>
      </c>
      <c r="AV356" s="84">
        <f t="shared" si="93"/>
        <v>0</v>
      </c>
      <c r="AW356" s="84">
        <f t="shared" si="93"/>
        <v>0</v>
      </c>
      <c r="AX356" s="84">
        <f t="shared" si="93"/>
        <v>0</v>
      </c>
      <c r="AY356" s="84">
        <f t="shared" si="93"/>
        <v>0</v>
      </c>
      <c r="AZ356" s="84">
        <f t="shared" si="93"/>
        <v>0</v>
      </c>
      <c r="BA356" s="84">
        <f t="shared" si="93"/>
        <v>0</v>
      </c>
      <c r="BB356" s="84">
        <f t="shared" si="93"/>
        <v>0</v>
      </c>
      <c r="BC356" s="84">
        <f t="shared" si="93"/>
        <v>0</v>
      </c>
      <c r="BD356" s="5"/>
      <c r="BE356" s="5"/>
      <c r="BF356" s="5"/>
      <c r="BG356" s="5"/>
      <c r="BH356" s="5"/>
      <c r="BI356" s="5"/>
      <c r="BJ356" s="5"/>
    </row>
    <row r="357" spans="2:62" hidden="1">
      <c r="B357">
        <f t="shared" si="90"/>
        <v>425</v>
      </c>
      <c r="C357" t="str">
        <f t="shared" si="90"/>
        <v>REG</v>
      </c>
      <c r="D357" t="str">
        <f t="shared" si="90"/>
        <v>Preparació per instal.lació sistema de reg amb cinta (1,6 m per m2)</v>
      </c>
      <c r="E357" s="82">
        <f t="shared" si="90"/>
        <v>2500</v>
      </c>
      <c r="F357" s="84">
        <f t="shared" si="92"/>
        <v>0</v>
      </c>
      <c r="G357" s="84">
        <f t="shared" si="92"/>
        <v>0</v>
      </c>
      <c r="H357" s="84">
        <f t="shared" si="92"/>
        <v>0</v>
      </c>
      <c r="I357" s="84">
        <f t="shared" si="92"/>
        <v>0</v>
      </c>
      <c r="J357" s="84">
        <f t="shared" si="92"/>
        <v>0</v>
      </c>
      <c r="K357" s="84">
        <f t="shared" si="92"/>
        <v>0</v>
      </c>
      <c r="L357" s="84">
        <f t="shared" si="92"/>
        <v>0</v>
      </c>
      <c r="M357" s="84">
        <f t="shared" si="92"/>
        <v>0</v>
      </c>
      <c r="N357" s="84">
        <f t="shared" si="92"/>
        <v>0</v>
      </c>
      <c r="O357" s="84">
        <f t="shared" si="92"/>
        <v>0</v>
      </c>
      <c r="P357" s="84">
        <f t="shared" si="92"/>
        <v>0</v>
      </c>
      <c r="Q357" s="84">
        <f t="shared" si="92"/>
        <v>0</v>
      </c>
      <c r="R357" s="84">
        <f t="shared" si="92"/>
        <v>0</v>
      </c>
      <c r="S357" s="84">
        <f t="shared" si="92"/>
        <v>0</v>
      </c>
      <c r="T357" s="84">
        <f t="shared" si="92"/>
        <v>0</v>
      </c>
      <c r="U357" s="84">
        <f t="shared" si="92"/>
        <v>0</v>
      </c>
      <c r="V357" s="84">
        <f t="shared" si="92"/>
        <v>0</v>
      </c>
      <c r="W357" s="84">
        <f t="shared" si="92"/>
        <v>0</v>
      </c>
      <c r="X357" s="84">
        <f t="shared" si="92"/>
        <v>0</v>
      </c>
      <c r="Y357" s="84">
        <f t="shared" si="92"/>
        <v>0</v>
      </c>
      <c r="Z357" s="84">
        <f t="shared" si="92"/>
        <v>0</v>
      </c>
      <c r="AA357" s="84">
        <f t="shared" si="92"/>
        <v>0</v>
      </c>
      <c r="AB357" s="84">
        <f t="shared" si="92"/>
        <v>0</v>
      </c>
      <c r="AC357" s="84">
        <f t="shared" si="92"/>
        <v>0</v>
      </c>
      <c r="AD357" s="84">
        <f t="shared" si="92"/>
        <v>0</v>
      </c>
      <c r="AE357" s="84">
        <f t="shared" si="92"/>
        <v>0</v>
      </c>
      <c r="AF357" s="84">
        <f t="shared" si="92"/>
        <v>0</v>
      </c>
      <c r="AG357" s="84">
        <f t="shared" si="92"/>
        <v>0</v>
      </c>
      <c r="AH357" s="84">
        <f t="shared" si="92"/>
        <v>0</v>
      </c>
      <c r="AI357" s="84">
        <f t="shared" si="92"/>
        <v>0</v>
      </c>
      <c r="AJ357" s="84">
        <f t="shared" si="92"/>
        <v>0</v>
      </c>
      <c r="AK357" s="84">
        <f t="shared" si="92"/>
        <v>0</v>
      </c>
      <c r="AL357" s="84">
        <f t="shared" si="92"/>
        <v>0</v>
      </c>
      <c r="AM357" s="84">
        <f t="shared" si="92"/>
        <v>0</v>
      </c>
      <c r="AN357" s="84">
        <f t="shared" si="92"/>
        <v>0</v>
      </c>
      <c r="AO357" s="84">
        <f t="shared" si="92"/>
        <v>0</v>
      </c>
      <c r="AP357" s="84">
        <f t="shared" si="92"/>
        <v>0</v>
      </c>
      <c r="AQ357" s="84">
        <f t="shared" si="92"/>
        <v>0</v>
      </c>
      <c r="AR357" s="84">
        <f t="shared" si="92"/>
        <v>0</v>
      </c>
      <c r="AS357" s="5"/>
      <c r="AT357" s="84">
        <f t="shared" si="93"/>
        <v>0</v>
      </c>
      <c r="AU357" s="84">
        <f t="shared" si="93"/>
        <v>0</v>
      </c>
      <c r="AV357" s="84">
        <f t="shared" si="93"/>
        <v>0</v>
      </c>
      <c r="AW357" s="84">
        <f t="shared" si="93"/>
        <v>0</v>
      </c>
      <c r="AX357" s="84">
        <f t="shared" si="93"/>
        <v>0</v>
      </c>
      <c r="AY357" s="84">
        <f t="shared" si="93"/>
        <v>0</v>
      </c>
      <c r="AZ357" s="84">
        <f t="shared" si="93"/>
        <v>0</v>
      </c>
      <c r="BA357" s="84">
        <f t="shared" si="93"/>
        <v>0</v>
      </c>
      <c r="BB357" s="84">
        <f t="shared" si="93"/>
        <v>0</v>
      </c>
      <c r="BC357" s="84">
        <f t="shared" si="93"/>
        <v>0</v>
      </c>
      <c r="BD357" s="5"/>
      <c r="BE357" s="5"/>
      <c r="BF357" s="5"/>
      <c r="BG357" s="5"/>
      <c r="BH357" s="5"/>
      <c r="BI357" s="5"/>
      <c r="BJ357" s="5"/>
    </row>
    <row r="358" spans="2:62" hidden="1">
      <c r="B358">
        <f t="shared" si="90"/>
        <v>435</v>
      </c>
      <c r="C358" t="str">
        <f t="shared" si="90"/>
        <v>REG</v>
      </c>
      <c r="D358" t="str">
        <f t="shared" si="90"/>
        <v>Preparació per instal.lació sistema de reg aspersió</v>
      </c>
      <c r="E358" s="82">
        <f t="shared" si="90"/>
        <v>2500</v>
      </c>
      <c r="F358" s="84">
        <f t="shared" si="92"/>
        <v>0</v>
      </c>
      <c r="G358" s="84">
        <f t="shared" si="92"/>
        <v>0</v>
      </c>
      <c r="H358" s="84">
        <f t="shared" si="92"/>
        <v>0</v>
      </c>
      <c r="I358" s="84">
        <f t="shared" si="92"/>
        <v>0</v>
      </c>
      <c r="J358" s="84">
        <f t="shared" si="92"/>
        <v>0</v>
      </c>
      <c r="K358" s="84">
        <f t="shared" si="92"/>
        <v>0</v>
      </c>
      <c r="L358" s="84">
        <f t="shared" si="92"/>
        <v>0</v>
      </c>
      <c r="M358" s="84">
        <f t="shared" si="92"/>
        <v>0</v>
      </c>
      <c r="N358" s="84">
        <f t="shared" si="92"/>
        <v>0</v>
      </c>
      <c r="O358" s="84">
        <f t="shared" si="92"/>
        <v>0</v>
      </c>
      <c r="P358" s="84">
        <f t="shared" si="92"/>
        <v>0</v>
      </c>
      <c r="Q358" s="84">
        <f t="shared" si="92"/>
        <v>0</v>
      </c>
      <c r="R358" s="84">
        <f t="shared" si="92"/>
        <v>0</v>
      </c>
      <c r="S358" s="84">
        <f t="shared" si="92"/>
        <v>0</v>
      </c>
      <c r="T358" s="84">
        <f t="shared" si="92"/>
        <v>0</v>
      </c>
      <c r="U358" s="84">
        <f t="shared" si="92"/>
        <v>0</v>
      </c>
      <c r="V358" s="84">
        <f t="shared" si="92"/>
        <v>0</v>
      </c>
      <c r="W358" s="84">
        <f t="shared" si="92"/>
        <v>0</v>
      </c>
      <c r="X358" s="84">
        <f t="shared" si="92"/>
        <v>0</v>
      </c>
      <c r="Y358" s="84">
        <f t="shared" si="92"/>
        <v>0</v>
      </c>
      <c r="Z358" s="84">
        <f t="shared" si="92"/>
        <v>0</v>
      </c>
      <c r="AA358" s="84">
        <f t="shared" si="92"/>
        <v>0</v>
      </c>
      <c r="AB358" s="84">
        <f t="shared" ref="AB358:AR373" si="94">IF($E$4&lt;$E358,$E$4/$E358*AB123,AB123)</f>
        <v>0</v>
      </c>
      <c r="AC358" s="84">
        <f t="shared" si="94"/>
        <v>0</v>
      </c>
      <c r="AD358" s="84">
        <f t="shared" si="94"/>
        <v>0</v>
      </c>
      <c r="AE358" s="84">
        <f t="shared" si="94"/>
        <v>0</v>
      </c>
      <c r="AF358" s="84">
        <f t="shared" si="94"/>
        <v>0</v>
      </c>
      <c r="AG358" s="84">
        <f t="shared" si="94"/>
        <v>0</v>
      </c>
      <c r="AH358" s="84">
        <f t="shared" si="94"/>
        <v>0</v>
      </c>
      <c r="AI358" s="84">
        <f t="shared" si="94"/>
        <v>0</v>
      </c>
      <c r="AJ358" s="84">
        <f t="shared" si="94"/>
        <v>0</v>
      </c>
      <c r="AK358" s="84">
        <f t="shared" si="94"/>
        <v>0</v>
      </c>
      <c r="AL358" s="84">
        <f t="shared" si="94"/>
        <v>0</v>
      </c>
      <c r="AM358" s="84">
        <f t="shared" si="94"/>
        <v>0</v>
      </c>
      <c r="AN358" s="84">
        <f t="shared" si="94"/>
        <v>0</v>
      </c>
      <c r="AO358" s="84">
        <f t="shared" si="94"/>
        <v>0</v>
      </c>
      <c r="AP358" s="84">
        <f t="shared" si="94"/>
        <v>0</v>
      </c>
      <c r="AQ358" s="84">
        <f t="shared" si="94"/>
        <v>0</v>
      </c>
      <c r="AR358" s="84">
        <f t="shared" si="94"/>
        <v>0</v>
      </c>
      <c r="AS358" s="5"/>
      <c r="AT358" s="84">
        <f t="shared" si="93"/>
        <v>0</v>
      </c>
      <c r="AU358" s="84">
        <f t="shared" si="93"/>
        <v>0</v>
      </c>
      <c r="AV358" s="84">
        <f t="shared" si="93"/>
        <v>0</v>
      </c>
      <c r="AW358" s="84">
        <f t="shared" si="93"/>
        <v>0</v>
      </c>
      <c r="AX358" s="84">
        <f t="shared" si="93"/>
        <v>0</v>
      </c>
      <c r="AY358" s="84">
        <f t="shared" si="93"/>
        <v>0</v>
      </c>
      <c r="AZ358" s="84">
        <f t="shared" si="93"/>
        <v>0</v>
      </c>
      <c r="BA358" s="84">
        <f t="shared" si="93"/>
        <v>0</v>
      </c>
      <c r="BB358" s="84">
        <f t="shared" si="93"/>
        <v>0</v>
      </c>
      <c r="BC358" s="84">
        <f t="shared" si="93"/>
        <v>0</v>
      </c>
      <c r="BD358" s="5"/>
      <c r="BE358" s="5"/>
      <c r="BF358" s="5"/>
      <c r="BG358" s="5"/>
      <c r="BH358" s="5"/>
      <c r="BI358" s="5"/>
      <c r="BJ358" s="5"/>
    </row>
    <row r="359" spans="2:62" hidden="1">
      <c r="B359">
        <f t="shared" si="90"/>
        <v>445</v>
      </c>
      <c r="C359" t="str">
        <f t="shared" si="90"/>
        <v>REG</v>
      </c>
      <c r="D359" t="str">
        <f t="shared" si="90"/>
        <v>Preparació per reg (l/m2)</v>
      </c>
      <c r="E359" s="82">
        <f t="shared" si="90"/>
        <v>2500</v>
      </c>
      <c r="F359" s="84">
        <f t="shared" ref="F359:AR365" si="95">IF($E$4&lt;$E359,$E$4/$E359*F124,F124)</f>
        <v>0</v>
      </c>
      <c r="G359" s="84">
        <f t="shared" si="95"/>
        <v>0</v>
      </c>
      <c r="H359" s="84">
        <f t="shared" si="95"/>
        <v>0</v>
      </c>
      <c r="I359" s="84">
        <f t="shared" si="95"/>
        <v>0</v>
      </c>
      <c r="J359" s="84">
        <f t="shared" si="95"/>
        <v>0</v>
      </c>
      <c r="K359" s="84">
        <f t="shared" si="95"/>
        <v>0</v>
      </c>
      <c r="L359" s="84">
        <f t="shared" si="95"/>
        <v>0</v>
      </c>
      <c r="M359" s="84">
        <f t="shared" si="95"/>
        <v>0</v>
      </c>
      <c r="N359" s="84">
        <f t="shared" si="95"/>
        <v>0</v>
      </c>
      <c r="O359" s="84">
        <f t="shared" si="95"/>
        <v>0</v>
      </c>
      <c r="P359" s="84">
        <f t="shared" si="95"/>
        <v>0</v>
      </c>
      <c r="Q359" s="84">
        <f t="shared" si="95"/>
        <v>0</v>
      </c>
      <c r="R359" s="84">
        <f t="shared" si="95"/>
        <v>0</v>
      </c>
      <c r="S359" s="84">
        <f t="shared" si="95"/>
        <v>0</v>
      </c>
      <c r="T359" s="84">
        <f t="shared" si="95"/>
        <v>0</v>
      </c>
      <c r="U359" s="84">
        <f t="shared" si="95"/>
        <v>0</v>
      </c>
      <c r="V359" s="84">
        <f t="shared" si="95"/>
        <v>0</v>
      </c>
      <c r="W359" s="84">
        <f t="shared" si="95"/>
        <v>0</v>
      </c>
      <c r="X359" s="84">
        <f t="shared" si="95"/>
        <v>0</v>
      </c>
      <c r="Y359" s="84">
        <f t="shared" si="95"/>
        <v>0</v>
      </c>
      <c r="Z359" s="84">
        <f t="shared" si="95"/>
        <v>0</v>
      </c>
      <c r="AA359" s="84">
        <f t="shared" si="95"/>
        <v>0</v>
      </c>
      <c r="AB359" s="84">
        <f t="shared" si="95"/>
        <v>0</v>
      </c>
      <c r="AC359" s="84">
        <f t="shared" si="95"/>
        <v>0</v>
      </c>
      <c r="AD359" s="84">
        <f t="shared" si="95"/>
        <v>0</v>
      </c>
      <c r="AE359" s="84">
        <f t="shared" si="95"/>
        <v>0</v>
      </c>
      <c r="AF359" s="84">
        <f t="shared" si="95"/>
        <v>0</v>
      </c>
      <c r="AG359" s="84">
        <f t="shared" si="95"/>
        <v>0</v>
      </c>
      <c r="AH359" s="84">
        <f t="shared" si="95"/>
        <v>0</v>
      </c>
      <c r="AI359" s="84">
        <f t="shared" si="95"/>
        <v>0</v>
      </c>
      <c r="AJ359" s="84">
        <f t="shared" si="95"/>
        <v>0</v>
      </c>
      <c r="AK359" s="84">
        <f t="shared" si="95"/>
        <v>0</v>
      </c>
      <c r="AL359" s="84">
        <f t="shared" si="95"/>
        <v>0</v>
      </c>
      <c r="AM359" s="84">
        <f t="shared" si="95"/>
        <v>0</v>
      </c>
      <c r="AN359" s="84">
        <f t="shared" si="95"/>
        <v>0</v>
      </c>
      <c r="AO359" s="84">
        <f t="shared" si="95"/>
        <v>0</v>
      </c>
      <c r="AP359" s="84">
        <f t="shared" si="95"/>
        <v>0</v>
      </c>
      <c r="AQ359" s="84">
        <f t="shared" si="94"/>
        <v>0</v>
      </c>
      <c r="AR359" s="84">
        <f t="shared" si="95"/>
        <v>0</v>
      </c>
      <c r="AS359" s="5"/>
      <c r="AT359" s="84">
        <f t="shared" si="93"/>
        <v>0</v>
      </c>
      <c r="AU359" s="84">
        <f t="shared" si="93"/>
        <v>0</v>
      </c>
      <c r="AV359" s="84">
        <f t="shared" si="93"/>
        <v>0</v>
      </c>
      <c r="AW359" s="84">
        <f t="shared" si="93"/>
        <v>0</v>
      </c>
      <c r="AX359" s="84">
        <f t="shared" si="93"/>
        <v>0</v>
      </c>
      <c r="AY359" s="84">
        <f t="shared" si="93"/>
        <v>0</v>
      </c>
      <c r="AZ359" s="84">
        <f t="shared" si="93"/>
        <v>0</v>
      </c>
      <c r="BA359" s="84">
        <f t="shared" si="93"/>
        <v>0</v>
      </c>
      <c r="BB359" s="84">
        <f t="shared" si="93"/>
        <v>0</v>
      </c>
      <c r="BC359" s="84">
        <f t="shared" si="93"/>
        <v>0</v>
      </c>
      <c r="BD359" s="5"/>
      <c r="BE359" s="5"/>
      <c r="BF359" s="5"/>
      <c r="BG359" s="5"/>
      <c r="BH359" s="5"/>
      <c r="BI359" s="5"/>
      <c r="BJ359" s="5"/>
    </row>
    <row r="360" spans="2:62" hidden="1">
      <c r="B360">
        <f t="shared" si="90"/>
        <v>455</v>
      </c>
      <c r="C360" t="str">
        <f t="shared" si="90"/>
        <v>REG</v>
      </c>
      <c r="D360" t="str">
        <f t="shared" si="90"/>
        <v>Preparació per posada en funcionament i parada</v>
      </c>
      <c r="E360" s="82">
        <f t="shared" si="90"/>
        <v>2500</v>
      </c>
      <c r="F360" s="84">
        <f t="shared" si="95"/>
        <v>0</v>
      </c>
      <c r="G360" s="84">
        <f t="shared" si="95"/>
        <v>0</v>
      </c>
      <c r="H360" s="84">
        <f t="shared" si="95"/>
        <v>0</v>
      </c>
      <c r="I360" s="84">
        <f t="shared" si="95"/>
        <v>0</v>
      </c>
      <c r="J360" s="84">
        <f t="shared" si="95"/>
        <v>0</v>
      </c>
      <c r="K360" s="84">
        <f t="shared" si="95"/>
        <v>0</v>
      </c>
      <c r="L360" s="84">
        <f t="shared" si="95"/>
        <v>0</v>
      </c>
      <c r="M360" s="84">
        <f t="shared" si="95"/>
        <v>0</v>
      </c>
      <c r="N360" s="84">
        <f t="shared" si="95"/>
        <v>0</v>
      </c>
      <c r="O360" s="84">
        <f t="shared" si="95"/>
        <v>0</v>
      </c>
      <c r="P360" s="84">
        <f t="shared" si="95"/>
        <v>0</v>
      </c>
      <c r="Q360" s="84">
        <f t="shared" si="95"/>
        <v>0</v>
      </c>
      <c r="R360" s="84">
        <f t="shared" si="95"/>
        <v>0</v>
      </c>
      <c r="S360" s="84">
        <f t="shared" si="95"/>
        <v>0</v>
      </c>
      <c r="T360" s="84">
        <f t="shared" si="95"/>
        <v>0</v>
      </c>
      <c r="U360" s="84">
        <f t="shared" si="95"/>
        <v>0</v>
      </c>
      <c r="V360" s="84">
        <f t="shared" si="95"/>
        <v>0</v>
      </c>
      <c r="W360" s="84">
        <f t="shared" si="95"/>
        <v>0</v>
      </c>
      <c r="X360" s="84">
        <f t="shared" si="95"/>
        <v>0</v>
      </c>
      <c r="Y360" s="84">
        <f t="shared" si="95"/>
        <v>0</v>
      </c>
      <c r="Z360" s="84">
        <f t="shared" si="95"/>
        <v>0</v>
      </c>
      <c r="AA360" s="84">
        <f t="shared" si="95"/>
        <v>0</v>
      </c>
      <c r="AB360" s="84">
        <f t="shared" si="95"/>
        <v>0</v>
      </c>
      <c r="AC360" s="84">
        <f t="shared" si="95"/>
        <v>0</v>
      </c>
      <c r="AD360" s="84">
        <f t="shared" si="95"/>
        <v>0</v>
      </c>
      <c r="AE360" s="84">
        <f t="shared" si="95"/>
        <v>0</v>
      </c>
      <c r="AF360" s="84">
        <f t="shared" si="95"/>
        <v>0</v>
      </c>
      <c r="AG360" s="84">
        <f t="shared" si="95"/>
        <v>0</v>
      </c>
      <c r="AH360" s="84">
        <f t="shared" si="95"/>
        <v>0</v>
      </c>
      <c r="AI360" s="84">
        <f t="shared" si="95"/>
        <v>0</v>
      </c>
      <c r="AJ360" s="84">
        <f t="shared" si="95"/>
        <v>0</v>
      </c>
      <c r="AK360" s="84">
        <f t="shared" si="95"/>
        <v>0</v>
      </c>
      <c r="AL360" s="84">
        <f t="shared" si="95"/>
        <v>0</v>
      </c>
      <c r="AM360" s="84">
        <f t="shared" si="95"/>
        <v>0</v>
      </c>
      <c r="AN360" s="84">
        <f t="shared" si="95"/>
        <v>0</v>
      </c>
      <c r="AO360" s="84">
        <f t="shared" si="95"/>
        <v>0</v>
      </c>
      <c r="AP360" s="84">
        <f t="shared" si="95"/>
        <v>0</v>
      </c>
      <c r="AQ360" s="84">
        <f t="shared" si="94"/>
        <v>0</v>
      </c>
      <c r="AR360" s="84">
        <f t="shared" si="95"/>
        <v>0</v>
      </c>
      <c r="AS360" s="5"/>
      <c r="AT360" s="84">
        <f t="shared" si="93"/>
        <v>0</v>
      </c>
      <c r="AU360" s="84">
        <f t="shared" si="93"/>
        <v>0</v>
      </c>
      <c r="AV360" s="84">
        <f t="shared" si="93"/>
        <v>0</v>
      </c>
      <c r="AW360" s="84">
        <f t="shared" si="93"/>
        <v>0</v>
      </c>
      <c r="AX360" s="84">
        <f t="shared" si="93"/>
        <v>0</v>
      </c>
      <c r="AY360" s="84">
        <f t="shared" si="93"/>
        <v>0</v>
      </c>
      <c r="AZ360" s="84">
        <f t="shared" si="93"/>
        <v>0</v>
      </c>
      <c r="BA360" s="84">
        <f t="shared" si="93"/>
        <v>0</v>
      </c>
      <c r="BB360" s="84">
        <f t="shared" si="93"/>
        <v>0</v>
      </c>
      <c r="BC360" s="84">
        <f t="shared" si="93"/>
        <v>0</v>
      </c>
      <c r="BD360" s="5"/>
      <c r="BE360" s="5"/>
      <c r="BF360" s="5"/>
      <c r="BG360" s="5"/>
      <c r="BH360" s="5"/>
      <c r="BI360" s="5"/>
      <c r="BJ360" s="5"/>
    </row>
    <row r="361" spans="2:62" hidden="1">
      <c r="B361">
        <f t="shared" si="90"/>
        <v>465</v>
      </c>
      <c r="C361" t="str">
        <f t="shared" si="90"/>
        <v>REG</v>
      </c>
      <c r="D361" t="str">
        <f t="shared" si="90"/>
        <v>Preparació per desinstal.lació sistema de reg amb cinta</v>
      </c>
      <c r="E361" s="82">
        <f t="shared" si="90"/>
        <v>2500</v>
      </c>
      <c r="F361" s="84">
        <f t="shared" si="95"/>
        <v>0</v>
      </c>
      <c r="G361" s="84">
        <f t="shared" si="95"/>
        <v>0</v>
      </c>
      <c r="H361" s="84">
        <f t="shared" si="95"/>
        <v>0</v>
      </c>
      <c r="I361" s="84">
        <f t="shared" si="95"/>
        <v>0</v>
      </c>
      <c r="J361" s="84">
        <f t="shared" si="95"/>
        <v>0</v>
      </c>
      <c r="K361" s="84">
        <f t="shared" si="95"/>
        <v>0</v>
      </c>
      <c r="L361" s="84">
        <f t="shared" si="95"/>
        <v>0</v>
      </c>
      <c r="M361" s="84">
        <f t="shared" si="95"/>
        <v>0</v>
      </c>
      <c r="N361" s="84">
        <f t="shared" si="95"/>
        <v>0</v>
      </c>
      <c r="O361" s="84">
        <f t="shared" si="95"/>
        <v>0</v>
      </c>
      <c r="P361" s="84">
        <f t="shared" si="95"/>
        <v>0</v>
      </c>
      <c r="Q361" s="84">
        <f t="shared" si="95"/>
        <v>0</v>
      </c>
      <c r="R361" s="84">
        <f t="shared" si="95"/>
        <v>0</v>
      </c>
      <c r="S361" s="84">
        <f t="shared" si="95"/>
        <v>0</v>
      </c>
      <c r="T361" s="84">
        <f t="shared" si="95"/>
        <v>0</v>
      </c>
      <c r="U361" s="84">
        <f t="shared" si="95"/>
        <v>0</v>
      </c>
      <c r="V361" s="84">
        <f t="shared" si="95"/>
        <v>0</v>
      </c>
      <c r="W361" s="84">
        <f t="shared" si="95"/>
        <v>0</v>
      </c>
      <c r="X361" s="84">
        <f t="shared" si="95"/>
        <v>0</v>
      </c>
      <c r="Y361" s="84">
        <f t="shared" si="95"/>
        <v>0</v>
      </c>
      <c r="Z361" s="84">
        <f t="shared" si="95"/>
        <v>0</v>
      </c>
      <c r="AA361" s="84">
        <f t="shared" si="95"/>
        <v>0</v>
      </c>
      <c r="AB361" s="84">
        <f t="shared" si="95"/>
        <v>0</v>
      </c>
      <c r="AC361" s="84">
        <f t="shared" si="95"/>
        <v>0</v>
      </c>
      <c r="AD361" s="84">
        <f t="shared" si="95"/>
        <v>0</v>
      </c>
      <c r="AE361" s="84">
        <f t="shared" si="95"/>
        <v>0</v>
      </c>
      <c r="AF361" s="84">
        <f t="shared" si="95"/>
        <v>0</v>
      </c>
      <c r="AG361" s="84">
        <f t="shared" si="95"/>
        <v>0</v>
      </c>
      <c r="AH361" s="84">
        <f t="shared" si="95"/>
        <v>0</v>
      </c>
      <c r="AI361" s="84">
        <f t="shared" si="95"/>
        <v>0</v>
      </c>
      <c r="AJ361" s="84">
        <f t="shared" si="95"/>
        <v>0</v>
      </c>
      <c r="AK361" s="84">
        <f t="shared" si="95"/>
        <v>0</v>
      </c>
      <c r="AL361" s="84">
        <f t="shared" si="95"/>
        <v>0</v>
      </c>
      <c r="AM361" s="84">
        <f t="shared" si="95"/>
        <v>0</v>
      </c>
      <c r="AN361" s="84">
        <f t="shared" si="95"/>
        <v>0</v>
      </c>
      <c r="AO361" s="84">
        <f t="shared" si="95"/>
        <v>0</v>
      </c>
      <c r="AP361" s="84">
        <f t="shared" si="95"/>
        <v>0</v>
      </c>
      <c r="AQ361" s="84">
        <f t="shared" si="94"/>
        <v>0</v>
      </c>
      <c r="AR361" s="84">
        <f t="shared" si="95"/>
        <v>0</v>
      </c>
      <c r="AS361" s="5"/>
      <c r="AT361" s="84">
        <f t="shared" si="93"/>
        <v>0</v>
      </c>
      <c r="AU361" s="84">
        <f t="shared" si="93"/>
        <v>0</v>
      </c>
      <c r="AV361" s="84">
        <f t="shared" si="93"/>
        <v>0</v>
      </c>
      <c r="AW361" s="84">
        <f t="shared" si="93"/>
        <v>0</v>
      </c>
      <c r="AX361" s="84">
        <f t="shared" si="93"/>
        <v>0</v>
      </c>
      <c r="AY361" s="84">
        <f t="shared" si="93"/>
        <v>0</v>
      </c>
      <c r="AZ361" s="84">
        <f t="shared" si="93"/>
        <v>0</v>
      </c>
      <c r="BA361" s="84">
        <f t="shared" si="93"/>
        <v>0</v>
      </c>
      <c r="BB361" s="84">
        <f t="shared" si="93"/>
        <v>0</v>
      </c>
      <c r="BC361" s="84">
        <f t="shared" si="93"/>
        <v>0</v>
      </c>
      <c r="BD361" s="5"/>
      <c r="BE361" s="5"/>
      <c r="BF361" s="5"/>
      <c r="BG361" s="5"/>
      <c r="BH361" s="5"/>
      <c r="BI361" s="5"/>
      <c r="BJ361" s="5"/>
    </row>
    <row r="362" spans="2:62" hidden="1">
      <c r="B362">
        <f t="shared" si="90"/>
        <v>515</v>
      </c>
      <c r="C362" t="str">
        <f t="shared" si="90"/>
        <v>TRACTAMENTS</v>
      </c>
      <c r="D362" t="str">
        <f t="shared" si="90"/>
        <v>Preparació per tractament bacillus + retenol +purí ortiga amb tractor i braços</v>
      </c>
      <c r="E362" s="82">
        <f t="shared" si="90"/>
        <v>2500</v>
      </c>
      <c r="F362" s="84">
        <f t="shared" si="95"/>
        <v>0</v>
      </c>
      <c r="G362" s="84">
        <f t="shared" si="95"/>
        <v>0</v>
      </c>
      <c r="H362" s="84">
        <f t="shared" si="95"/>
        <v>0</v>
      </c>
      <c r="I362" s="84">
        <f t="shared" si="95"/>
        <v>0</v>
      </c>
      <c r="J362" s="84">
        <f t="shared" si="95"/>
        <v>0</v>
      </c>
      <c r="K362" s="84">
        <f t="shared" si="95"/>
        <v>0</v>
      </c>
      <c r="L362" s="84">
        <f t="shared" si="95"/>
        <v>0</v>
      </c>
      <c r="M362" s="84">
        <f t="shared" si="95"/>
        <v>0</v>
      </c>
      <c r="N362" s="84">
        <f t="shared" si="95"/>
        <v>0</v>
      </c>
      <c r="O362" s="84">
        <f t="shared" si="95"/>
        <v>0</v>
      </c>
      <c r="P362" s="84">
        <f t="shared" si="95"/>
        <v>0</v>
      </c>
      <c r="Q362" s="84">
        <f t="shared" si="95"/>
        <v>0</v>
      </c>
      <c r="R362" s="84">
        <f t="shared" si="95"/>
        <v>0</v>
      </c>
      <c r="S362" s="84">
        <f t="shared" si="95"/>
        <v>0</v>
      </c>
      <c r="T362" s="84">
        <f t="shared" si="95"/>
        <v>0</v>
      </c>
      <c r="U362" s="84">
        <f t="shared" si="95"/>
        <v>0</v>
      </c>
      <c r="V362" s="84">
        <f t="shared" si="95"/>
        <v>0</v>
      </c>
      <c r="W362" s="84">
        <f t="shared" si="95"/>
        <v>0</v>
      </c>
      <c r="X362" s="84">
        <f t="shared" si="95"/>
        <v>0</v>
      </c>
      <c r="Y362" s="84">
        <f t="shared" si="95"/>
        <v>0</v>
      </c>
      <c r="Z362" s="84">
        <f t="shared" si="95"/>
        <v>0</v>
      </c>
      <c r="AA362" s="84">
        <f t="shared" si="95"/>
        <v>0</v>
      </c>
      <c r="AB362" s="84">
        <f t="shared" si="95"/>
        <v>0</v>
      </c>
      <c r="AC362" s="84">
        <f t="shared" si="95"/>
        <v>0</v>
      </c>
      <c r="AD362" s="84">
        <f t="shared" si="95"/>
        <v>0</v>
      </c>
      <c r="AE362" s="84">
        <f t="shared" si="95"/>
        <v>0</v>
      </c>
      <c r="AF362" s="84">
        <f t="shared" si="95"/>
        <v>0</v>
      </c>
      <c r="AG362" s="84">
        <f t="shared" si="95"/>
        <v>0</v>
      </c>
      <c r="AH362" s="84">
        <f t="shared" si="95"/>
        <v>0</v>
      </c>
      <c r="AI362" s="84">
        <f t="shared" si="95"/>
        <v>0</v>
      </c>
      <c r="AJ362" s="84">
        <f t="shared" si="95"/>
        <v>0</v>
      </c>
      <c r="AK362" s="84">
        <f t="shared" si="95"/>
        <v>0</v>
      </c>
      <c r="AL362" s="84">
        <f t="shared" si="95"/>
        <v>0</v>
      </c>
      <c r="AM362" s="84">
        <f t="shared" si="95"/>
        <v>0</v>
      </c>
      <c r="AN362" s="84">
        <f t="shared" si="95"/>
        <v>0</v>
      </c>
      <c r="AO362" s="84">
        <f t="shared" si="95"/>
        <v>0</v>
      </c>
      <c r="AP362" s="84">
        <f t="shared" si="95"/>
        <v>0</v>
      </c>
      <c r="AQ362" s="84">
        <f t="shared" si="94"/>
        <v>0</v>
      </c>
      <c r="AR362" s="84">
        <f t="shared" si="95"/>
        <v>0</v>
      </c>
      <c r="AS362" s="5"/>
      <c r="AT362" s="84">
        <f t="shared" si="93"/>
        <v>0</v>
      </c>
      <c r="AU362" s="84">
        <f t="shared" si="93"/>
        <v>0</v>
      </c>
      <c r="AV362" s="84">
        <f t="shared" si="93"/>
        <v>0</v>
      </c>
      <c r="AW362" s="84">
        <f t="shared" si="93"/>
        <v>0</v>
      </c>
      <c r="AX362" s="84">
        <f t="shared" si="93"/>
        <v>0</v>
      </c>
      <c r="AY362" s="84">
        <f t="shared" si="93"/>
        <v>0</v>
      </c>
      <c r="AZ362" s="84">
        <f t="shared" si="93"/>
        <v>0</v>
      </c>
      <c r="BA362" s="84">
        <f t="shared" si="93"/>
        <v>0</v>
      </c>
      <c r="BB362" s="84">
        <f t="shared" si="93"/>
        <v>0</v>
      </c>
      <c r="BC362" s="84">
        <f t="shared" si="93"/>
        <v>0</v>
      </c>
      <c r="BD362" s="5"/>
      <c r="BE362" s="5"/>
      <c r="BF362" s="5"/>
      <c r="BG362" s="5"/>
      <c r="BH362" s="5"/>
      <c r="BI362" s="5"/>
      <c r="BJ362" s="5"/>
    </row>
    <row r="363" spans="2:62" hidden="1">
      <c r="B363">
        <f t="shared" si="90"/>
        <v>525</v>
      </c>
      <c r="C363" t="str">
        <f t="shared" si="90"/>
        <v>TRACTAMENTS</v>
      </c>
      <c r="D363" t="str">
        <f t="shared" si="90"/>
        <v>Preparació per tractament bacillus + retenol +purí ortiga amb bota i 2 persones</v>
      </c>
      <c r="E363" s="82">
        <f t="shared" si="90"/>
        <v>2500</v>
      </c>
      <c r="F363" s="84">
        <f t="shared" si="95"/>
        <v>0</v>
      </c>
      <c r="G363" s="84">
        <f t="shared" si="95"/>
        <v>0</v>
      </c>
      <c r="H363" s="84">
        <f t="shared" si="95"/>
        <v>0</v>
      </c>
      <c r="I363" s="84">
        <f t="shared" si="95"/>
        <v>0</v>
      </c>
      <c r="J363" s="84">
        <f t="shared" si="95"/>
        <v>0</v>
      </c>
      <c r="K363" s="84">
        <f t="shared" si="95"/>
        <v>0</v>
      </c>
      <c r="L363" s="84">
        <f t="shared" si="95"/>
        <v>0</v>
      </c>
      <c r="M363" s="84">
        <f t="shared" si="95"/>
        <v>0</v>
      </c>
      <c r="N363" s="84">
        <f t="shared" si="95"/>
        <v>0</v>
      </c>
      <c r="O363" s="84">
        <f t="shared" si="95"/>
        <v>0</v>
      </c>
      <c r="P363" s="84">
        <f t="shared" si="95"/>
        <v>0</v>
      </c>
      <c r="Q363" s="84">
        <f t="shared" si="95"/>
        <v>0</v>
      </c>
      <c r="R363" s="84">
        <f t="shared" si="95"/>
        <v>0</v>
      </c>
      <c r="S363" s="84">
        <f t="shared" si="95"/>
        <v>0</v>
      </c>
      <c r="T363" s="84">
        <f t="shared" si="95"/>
        <v>0</v>
      </c>
      <c r="U363" s="84">
        <f t="shared" si="95"/>
        <v>0</v>
      </c>
      <c r="V363" s="84">
        <f t="shared" si="95"/>
        <v>0</v>
      </c>
      <c r="W363" s="84">
        <f t="shared" si="95"/>
        <v>0</v>
      </c>
      <c r="X363" s="84">
        <f t="shared" si="95"/>
        <v>0</v>
      </c>
      <c r="Y363" s="84">
        <f t="shared" si="95"/>
        <v>0</v>
      </c>
      <c r="Z363" s="84">
        <f t="shared" si="95"/>
        <v>0</v>
      </c>
      <c r="AA363" s="84">
        <f t="shared" si="95"/>
        <v>0</v>
      </c>
      <c r="AB363" s="84">
        <f t="shared" si="95"/>
        <v>0</v>
      </c>
      <c r="AC363" s="84">
        <f t="shared" si="95"/>
        <v>0</v>
      </c>
      <c r="AD363" s="84">
        <f t="shared" si="95"/>
        <v>0</v>
      </c>
      <c r="AE363" s="84">
        <f t="shared" si="95"/>
        <v>0</v>
      </c>
      <c r="AF363" s="84">
        <f t="shared" si="95"/>
        <v>0</v>
      </c>
      <c r="AG363" s="84">
        <f t="shared" si="95"/>
        <v>0</v>
      </c>
      <c r="AH363" s="84">
        <f t="shared" si="95"/>
        <v>0</v>
      </c>
      <c r="AI363" s="84">
        <f t="shared" si="95"/>
        <v>0</v>
      </c>
      <c r="AJ363" s="84">
        <f t="shared" si="95"/>
        <v>0</v>
      </c>
      <c r="AK363" s="84">
        <f t="shared" si="95"/>
        <v>0</v>
      </c>
      <c r="AL363" s="84">
        <f t="shared" si="95"/>
        <v>0</v>
      </c>
      <c r="AM363" s="84">
        <f t="shared" si="95"/>
        <v>0</v>
      </c>
      <c r="AN363" s="84">
        <f t="shared" si="95"/>
        <v>0</v>
      </c>
      <c r="AO363" s="84">
        <f t="shared" si="95"/>
        <v>0</v>
      </c>
      <c r="AP363" s="84">
        <f t="shared" si="95"/>
        <v>0</v>
      </c>
      <c r="AQ363" s="84">
        <f t="shared" si="94"/>
        <v>0</v>
      </c>
      <c r="AR363" s="84">
        <f t="shared" si="95"/>
        <v>0</v>
      </c>
      <c r="AS363" s="5"/>
      <c r="AT363" s="84">
        <f t="shared" si="93"/>
        <v>0</v>
      </c>
      <c r="AU363" s="84">
        <f t="shared" si="93"/>
        <v>0</v>
      </c>
      <c r="AV363" s="84">
        <f t="shared" si="93"/>
        <v>0</v>
      </c>
      <c r="AW363" s="84">
        <f t="shared" si="93"/>
        <v>0</v>
      </c>
      <c r="AX363" s="84">
        <f t="shared" si="93"/>
        <v>0</v>
      </c>
      <c r="AY363" s="84">
        <f t="shared" si="93"/>
        <v>0</v>
      </c>
      <c r="AZ363" s="84">
        <f t="shared" si="93"/>
        <v>0</v>
      </c>
      <c r="BA363" s="84">
        <f t="shared" si="93"/>
        <v>0</v>
      </c>
      <c r="BB363" s="84">
        <f t="shared" si="93"/>
        <v>0</v>
      </c>
      <c r="BC363" s="84">
        <f t="shared" si="93"/>
        <v>0</v>
      </c>
      <c r="BD363" s="5"/>
      <c r="BE363" s="5"/>
      <c r="BF363" s="5"/>
      <c r="BG363" s="5"/>
      <c r="BH363" s="5"/>
      <c r="BI363" s="5"/>
      <c r="BJ363" s="5"/>
    </row>
    <row r="364" spans="2:62" hidden="1">
      <c r="B364">
        <f t="shared" si="90"/>
        <v>535</v>
      </c>
      <c r="C364" t="str">
        <f t="shared" si="90"/>
        <v>TRACTAMENTS</v>
      </c>
      <c r="D364" t="str">
        <f t="shared" si="90"/>
        <v>Preparació per tractament coure + retenol + purí</v>
      </c>
      <c r="E364" s="82">
        <f t="shared" si="90"/>
        <v>2500</v>
      </c>
      <c r="F364" s="84">
        <f t="shared" si="95"/>
        <v>0</v>
      </c>
      <c r="G364" s="84">
        <f t="shared" si="95"/>
        <v>0</v>
      </c>
      <c r="H364" s="84">
        <f t="shared" si="95"/>
        <v>0</v>
      </c>
      <c r="I364" s="84">
        <f t="shared" si="95"/>
        <v>0</v>
      </c>
      <c r="J364" s="84">
        <f t="shared" si="95"/>
        <v>0</v>
      </c>
      <c r="K364" s="84">
        <f t="shared" si="95"/>
        <v>0</v>
      </c>
      <c r="L364" s="84">
        <f t="shared" si="95"/>
        <v>0</v>
      </c>
      <c r="M364" s="84">
        <f t="shared" si="95"/>
        <v>0</v>
      </c>
      <c r="N364" s="84">
        <f t="shared" si="95"/>
        <v>0</v>
      </c>
      <c r="O364" s="84">
        <f t="shared" si="95"/>
        <v>0</v>
      </c>
      <c r="P364" s="84">
        <f t="shared" si="95"/>
        <v>0</v>
      </c>
      <c r="Q364" s="84">
        <f t="shared" si="95"/>
        <v>0</v>
      </c>
      <c r="R364" s="84">
        <f t="shared" si="95"/>
        <v>0</v>
      </c>
      <c r="S364" s="84">
        <f t="shared" si="95"/>
        <v>0</v>
      </c>
      <c r="T364" s="84">
        <f t="shared" si="95"/>
        <v>0</v>
      </c>
      <c r="U364" s="84">
        <f t="shared" si="95"/>
        <v>0</v>
      </c>
      <c r="V364" s="84">
        <f t="shared" si="95"/>
        <v>0</v>
      </c>
      <c r="W364" s="84">
        <f t="shared" si="95"/>
        <v>0</v>
      </c>
      <c r="X364" s="84">
        <f t="shared" si="95"/>
        <v>0</v>
      </c>
      <c r="Y364" s="84">
        <f t="shared" si="95"/>
        <v>0</v>
      </c>
      <c r="Z364" s="84">
        <f t="shared" si="95"/>
        <v>0</v>
      </c>
      <c r="AA364" s="84">
        <f t="shared" si="95"/>
        <v>0</v>
      </c>
      <c r="AB364" s="84">
        <f t="shared" si="95"/>
        <v>0</v>
      </c>
      <c r="AC364" s="84">
        <f t="shared" si="95"/>
        <v>0</v>
      </c>
      <c r="AD364" s="84">
        <f t="shared" si="95"/>
        <v>0</v>
      </c>
      <c r="AE364" s="84">
        <f t="shared" si="95"/>
        <v>0</v>
      </c>
      <c r="AF364" s="84">
        <f t="shared" si="95"/>
        <v>0</v>
      </c>
      <c r="AG364" s="84">
        <f t="shared" si="95"/>
        <v>0</v>
      </c>
      <c r="AH364" s="84">
        <f t="shared" si="95"/>
        <v>0</v>
      </c>
      <c r="AI364" s="84">
        <f t="shared" si="95"/>
        <v>0</v>
      </c>
      <c r="AJ364" s="84">
        <f t="shared" si="95"/>
        <v>0</v>
      </c>
      <c r="AK364" s="84">
        <f t="shared" si="95"/>
        <v>0</v>
      </c>
      <c r="AL364" s="84">
        <f t="shared" si="95"/>
        <v>0</v>
      </c>
      <c r="AM364" s="84">
        <f t="shared" si="95"/>
        <v>0</v>
      </c>
      <c r="AN364" s="84">
        <f t="shared" si="95"/>
        <v>0</v>
      </c>
      <c r="AO364" s="84">
        <f t="shared" si="95"/>
        <v>0</v>
      </c>
      <c r="AP364" s="84">
        <f t="shared" si="95"/>
        <v>0</v>
      </c>
      <c r="AQ364" s="84">
        <f t="shared" si="94"/>
        <v>0</v>
      </c>
      <c r="AR364" s="84">
        <f t="shared" si="95"/>
        <v>0</v>
      </c>
      <c r="AS364" s="5"/>
      <c r="AT364" s="84">
        <f t="shared" si="93"/>
        <v>0</v>
      </c>
      <c r="AU364" s="84">
        <f t="shared" si="93"/>
        <v>0</v>
      </c>
      <c r="AV364" s="84">
        <f t="shared" si="93"/>
        <v>0</v>
      </c>
      <c r="AW364" s="84">
        <f t="shared" si="93"/>
        <v>0</v>
      </c>
      <c r="AX364" s="84">
        <f t="shared" si="93"/>
        <v>0</v>
      </c>
      <c r="AY364" s="84">
        <f t="shared" si="93"/>
        <v>0</v>
      </c>
      <c r="AZ364" s="84">
        <f t="shared" si="93"/>
        <v>0</v>
      </c>
      <c r="BA364" s="84">
        <f t="shared" si="93"/>
        <v>0</v>
      </c>
      <c r="BB364" s="84">
        <f t="shared" si="93"/>
        <v>0</v>
      </c>
      <c r="BC364" s="84">
        <f t="shared" si="93"/>
        <v>0</v>
      </c>
      <c r="BD364" s="5"/>
      <c r="BE364" s="5"/>
      <c r="BF364" s="5"/>
      <c r="BG364" s="5"/>
      <c r="BH364" s="5"/>
      <c r="BI364" s="5"/>
      <c r="BJ364" s="5"/>
    </row>
    <row r="365" spans="2:62" hidden="1">
      <c r="B365">
        <f t="shared" si="90"/>
        <v>545</v>
      </c>
      <c r="C365" t="str">
        <f t="shared" si="90"/>
        <v>TRACTAMENTS</v>
      </c>
      <c r="D365" t="str">
        <f t="shared" si="90"/>
        <v>Preparació per tractament llimacs (ferramol)</v>
      </c>
      <c r="E365" s="82">
        <f t="shared" si="90"/>
        <v>2500</v>
      </c>
      <c r="F365" s="84">
        <f t="shared" si="95"/>
        <v>0</v>
      </c>
      <c r="G365" s="84">
        <f t="shared" si="95"/>
        <v>0</v>
      </c>
      <c r="H365" s="84">
        <f t="shared" si="95"/>
        <v>0</v>
      </c>
      <c r="I365" s="84">
        <f t="shared" si="95"/>
        <v>0</v>
      </c>
      <c r="J365" s="84">
        <f t="shared" si="95"/>
        <v>0</v>
      </c>
      <c r="K365" s="84">
        <f t="shared" si="95"/>
        <v>0</v>
      </c>
      <c r="L365" s="84">
        <f t="shared" si="95"/>
        <v>0</v>
      </c>
      <c r="M365" s="84">
        <f t="shared" si="95"/>
        <v>0</v>
      </c>
      <c r="N365" s="84">
        <f t="shared" si="95"/>
        <v>0</v>
      </c>
      <c r="O365" s="84">
        <f t="shared" si="95"/>
        <v>0</v>
      </c>
      <c r="P365" s="84">
        <f t="shared" si="95"/>
        <v>0</v>
      </c>
      <c r="Q365" s="84">
        <f t="shared" si="95"/>
        <v>0</v>
      </c>
      <c r="R365" s="84">
        <f t="shared" si="95"/>
        <v>0</v>
      </c>
      <c r="S365" s="84">
        <f t="shared" si="95"/>
        <v>0</v>
      </c>
      <c r="T365" s="84">
        <f t="shared" si="95"/>
        <v>0</v>
      </c>
      <c r="U365" s="84">
        <f t="shared" si="95"/>
        <v>0</v>
      </c>
      <c r="V365" s="84">
        <f t="shared" si="95"/>
        <v>0</v>
      </c>
      <c r="W365" s="84">
        <f t="shared" si="95"/>
        <v>0</v>
      </c>
      <c r="X365" s="84">
        <f t="shared" si="95"/>
        <v>0</v>
      </c>
      <c r="Y365" s="84">
        <f t="shared" si="95"/>
        <v>0</v>
      </c>
      <c r="Z365" s="84">
        <f t="shared" si="95"/>
        <v>0</v>
      </c>
      <c r="AA365" s="84">
        <f t="shared" si="95"/>
        <v>0</v>
      </c>
      <c r="AB365" s="84">
        <f t="shared" si="95"/>
        <v>0</v>
      </c>
      <c r="AC365" s="84">
        <f t="shared" si="95"/>
        <v>0</v>
      </c>
      <c r="AD365" s="84">
        <f t="shared" si="95"/>
        <v>0</v>
      </c>
      <c r="AE365" s="84">
        <f t="shared" si="95"/>
        <v>0</v>
      </c>
      <c r="AF365" s="84">
        <f t="shared" si="95"/>
        <v>0</v>
      </c>
      <c r="AG365" s="84">
        <f t="shared" ref="AG365:AR365" si="96">IF($E$4&lt;$E365,$E$4/$E365*AG130,AG130)</f>
        <v>0</v>
      </c>
      <c r="AH365" s="84">
        <f t="shared" si="96"/>
        <v>0</v>
      </c>
      <c r="AI365" s="84">
        <f t="shared" si="96"/>
        <v>0</v>
      </c>
      <c r="AJ365" s="84">
        <f t="shared" si="96"/>
        <v>0</v>
      </c>
      <c r="AK365" s="84">
        <f t="shared" si="96"/>
        <v>0</v>
      </c>
      <c r="AL365" s="84">
        <f t="shared" si="96"/>
        <v>0</v>
      </c>
      <c r="AM365" s="84">
        <f t="shared" si="96"/>
        <v>0</v>
      </c>
      <c r="AN365" s="84">
        <f t="shared" si="96"/>
        <v>0</v>
      </c>
      <c r="AO365" s="84">
        <f t="shared" si="96"/>
        <v>0</v>
      </c>
      <c r="AP365" s="84">
        <f t="shared" si="96"/>
        <v>0</v>
      </c>
      <c r="AQ365" s="84">
        <f t="shared" si="94"/>
        <v>0</v>
      </c>
      <c r="AR365" s="84">
        <f t="shared" si="96"/>
        <v>0</v>
      </c>
      <c r="AS365" s="5"/>
      <c r="AT365" s="84">
        <f t="shared" si="93"/>
        <v>0</v>
      </c>
      <c r="AU365" s="84">
        <f t="shared" si="93"/>
        <v>0</v>
      </c>
      <c r="AV365" s="84">
        <f t="shared" si="93"/>
        <v>0</v>
      </c>
      <c r="AW365" s="84">
        <f t="shared" si="93"/>
        <v>0</v>
      </c>
      <c r="AX365" s="84">
        <f t="shared" si="93"/>
        <v>0</v>
      </c>
      <c r="AY365" s="84">
        <f t="shared" si="93"/>
        <v>0</v>
      </c>
      <c r="AZ365" s="84">
        <f t="shared" si="93"/>
        <v>0</v>
      </c>
      <c r="BA365" s="84">
        <f t="shared" si="93"/>
        <v>0</v>
      </c>
      <c r="BB365" s="84">
        <f t="shared" si="93"/>
        <v>0</v>
      </c>
      <c r="BC365" s="84">
        <f t="shared" si="93"/>
        <v>0</v>
      </c>
      <c r="BD365" s="5"/>
      <c r="BE365" s="5"/>
      <c r="BF365" s="5"/>
      <c r="BG365" s="5"/>
      <c r="BH365" s="5"/>
      <c r="BI365" s="5"/>
      <c r="BJ365" s="5"/>
    </row>
    <row r="366" spans="2:62" hidden="1">
      <c r="B366">
        <f t="shared" si="90"/>
        <v>555</v>
      </c>
      <c r="C366" t="str">
        <f t="shared" si="90"/>
        <v>TRACTAMENTS</v>
      </c>
      <c r="D366" t="str">
        <f t="shared" si="90"/>
        <v>Preparació per tractament bacillus + sofre amb bota i 2 persones</v>
      </c>
      <c r="E366" s="82">
        <f t="shared" si="90"/>
        <v>2500</v>
      </c>
      <c r="F366" s="84">
        <f t="shared" ref="F366:AR372" si="97">IF($E$4&lt;$E366,$E$4/$E366*F131,F131)</f>
        <v>0</v>
      </c>
      <c r="G366" s="84">
        <f t="shared" si="97"/>
        <v>0</v>
      </c>
      <c r="H366" s="84">
        <f t="shared" si="97"/>
        <v>0</v>
      </c>
      <c r="I366" s="84">
        <f t="shared" si="97"/>
        <v>0</v>
      </c>
      <c r="J366" s="84">
        <f t="shared" si="97"/>
        <v>0</v>
      </c>
      <c r="K366" s="84">
        <f t="shared" si="97"/>
        <v>0</v>
      </c>
      <c r="L366" s="84">
        <f t="shared" si="97"/>
        <v>0</v>
      </c>
      <c r="M366" s="84">
        <f t="shared" si="97"/>
        <v>0</v>
      </c>
      <c r="N366" s="84">
        <f t="shared" si="97"/>
        <v>0</v>
      </c>
      <c r="O366" s="84">
        <f t="shared" si="97"/>
        <v>0</v>
      </c>
      <c r="P366" s="84">
        <f t="shared" si="97"/>
        <v>0</v>
      </c>
      <c r="Q366" s="84">
        <f t="shared" si="97"/>
        <v>0</v>
      </c>
      <c r="R366" s="84">
        <f t="shared" si="97"/>
        <v>0</v>
      </c>
      <c r="S366" s="84">
        <f t="shared" si="97"/>
        <v>0</v>
      </c>
      <c r="T366" s="84">
        <f t="shared" si="97"/>
        <v>0</v>
      </c>
      <c r="U366" s="84">
        <f t="shared" si="97"/>
        <v>0</v>
      </c>
      <c r="V366" s="84">
        <f t="shared" si="97"/>
        <v>0</v>
      </c>
      <c r="W366" s="84">
        <f t="shared" si="97"/>
        <v>0</v>
      </c>
      <c r="X366" s="84">
        <f t="shared" si="97"/>
        <v>0</v>
      </c>
      <c r="Y366" s="84">
        <f t="shared" si="97"/>
        <v>0</v>
      </c>
      <c r="Z366" s="84">
        <f t="shared" si="97"/>
        <v>0</v>
      </c>
      <c r="AA366" s="84">
        <f t="shared" si="97"/>
        <v>0</v>
      </c>
      <c r="AB366" s="84">
        <f t="shared" si="97"/>
        <v>0</v>
      </c>
      <c r="AC366" s="84">
        <f t="shared" si="97"/>
        <v>0</v>
      </c>
      <c r="AD366" s="84">
        <f t="shared" si="97"/>
        <v>0</v>
      </c>
      <c r="AE366" s="84">
        <f t="shared" si="97"/>
        <v>0</v>
      </c>
      <c r="AF366" s="84">
        <f t="shared" si="97"/>
        <v>0</v>
      </c>
      <c r="AG366" s="84">
        <f t="shared" si="97"/>
        <v>0</v>
      </c>
      <c r="AH366" s="84">
        <f t="shared" si="97"/>
        <v>0</v>
      </c>
      <c r="AI366" s="84">
        <f t="shared" si="97"/>
        <v>0</v>
      </c>
      <c r="AJ366" s="84">
        <f t="shared" si="97"/>
        <v>0</v>
      </c>
      <c r="AK366" s="84">
        <f t="shared" si="97"/>
        <v>0</v>
      </c>
      <c r="AL366" s="84">
        <f t="shared" si="97"/>
        <v>0</v>
      </c>
      <c r="AM366" s="84">
        <f t="shared" si="97"/>
        <v>0</v>
      </c>
      <c r="AN366" s="84">
        <f t="shared" si="97"/>
        <v>0</v>
      </c>
      <c r="AO366" s="84">
        <f t="shared" si="97"/>
        <v>0</v>
      </c>
      <c r="AP366" s="84">
        <f t="shared" si="97"/>
        <v>0</v>
      </c>
      <c r="AQ366" s="84">
        <f t="shared" si="94"/>
        <v>0</v>
      </c>
      <c r="AR366" s="84">
        <f t="shared" si="97"/>
        <v>0</v>
      </c>
      <c r="AS366" s="5"/>
      <c r="AT366" s="84">
        <f t="shared" si="93"/>
        <v>0</v>
      </c>
      <c r="AU366" s="84">
        <f t="shared" si="93"/>
        <v>0</v>
      </c>
      <c r="AV366" s="84">
        <f t="shared" si="93"/>
        <v>0</v>
      </c>
      <c r="AW366" s="84">
        <f t="shared" si="93"/>
        <v>0</v>
      </c>
      <c r="AX366" s="84">
        <f t="shared" si="93"/>
        <v>0</v>
      </c>
      <c r="AY366" s="84">
        <f t="shared" si="93"/>
        <v>0</v>
      </c>
      <c r="AZ366" s="84">
        <f t="shared" si="93"/>
        <v>0</v>
      </c>
      <c r="BA366" s="84">
        <f t="shared" si="93"/>
        <v>0</v>
      </c>
      <c r="BB366" s="84">
        <f t="shared" si="93"/>
        <v>0</v>
      </c>
      <c r="BC366" s="84">
        <f t="shared" si="93"/>
        <v>0</v>
      </c>
      <c r="BD366" s="5"/>
      <c r="BE366" s="5"/>
      <c r="BF366" s="5"/>
      <c r="BG366" s="5"/>
      <c r="BH366" s="5"/>
      <c r="BI366" s="5"/>
      <c r="BJ366" s="5"/>
    </row>
    <row r="367" spans="2:62" hidden="1">
      <c r="B367">
        <f t="shared" ref="B367:E382" si="98">+B132</f>
        <v>565</v>
      </c>
      <c r="C367" t="str">
        <f t="shared" si="98"/>
        <v>TRACTAMENTS</v>
      </c>
      <c r="D367" t="str">
        <f t="shared" si="98"/>
        <v>Preparació per tractament nim + sofre amb bota i 2 persones</v>
      </c>
      <c r="E367" s="82">
        <f t="shared" si="98"/>
        <v>2500</v>
      </c>
      <c r="F367" s="84">
        <f t="shared" si="97"/>
        <v>0</v>
      </c>
      <c r="G367" s="84">
        <f t="shared" si="97"/>
        <v>0</v>
      </c>
      <c r="H367" s="84">
        <f t="shared" si="97"/>
        <v>0</v>
      </c>
      <c r="I367" s="84">
        <f t="shared" si="97"/>
        <v>0</v>
      </c>
      <c r="J367" s="84">
        <f t="shared" si="97"/>
        <v>0</v>
      </c>
      <c r="K367" s="84">
        <f t="shared" si="97"/>
        <v>0</v>
      </c>
      <c r="L367" s="84">
        <f t="shared" si="97"/>
        <v>0</v>
      </c>
      <c r="M367" s="84">
        <f t="shared" si="97"/>
        <v>0</v>
      </c>
      <c r="N367" s="84">
        <f t="shared" si="97"/>
        <v>0</v>
      </c>
      <c r="O367" s="84">
        <f t="shared" si="97"/>
        <v>0</v>
      </c>
      <c r="P367" s="84">
        <f t="shared" si="97"/>
        <v>0</v>
      </c>
      <c r="Q367" s="84">
        <f t="shared" si="97"/>
        <v>0</v>
      </c>
      <c r="R367" s="84">
        <f t="shared" si="97"/>
        <v>0</v>
      </c>
      <c r="S367" s="84">
        <f t="shared" si="97"/>
        <v>0</v>
      </c>
      <c r="T367" s="84">
        <f t="shared" si="97"/>
        <v>0</v>
      </c>
      <c r="U367" s="84">
        <f t="shared" si="97"/>
        <v>0</v>
      </c>
      <c r="V367" s="84">
        <f t="shared" si="97"/>
        <v>0</v>
      </c>
      <c r="W367" s="84">
        <f t="shared" si="97"/>
        <v>0</v>
      </c>
      <c r="X367" s="84">
        <f t="shared" si="97"/>
        <v>0</v>
      </c>
      <c r="Y367" s="84">
        <f t="shared" si="97"/>
        <v>0</v>
      </c>
      <c r="Z367" s="84">
        <f t="shared" si="97"/>
        <v>0</v>
      </c>
      <c r="AA367" s="84">
        <f t="shared" si="97"/>
        <v>0</v>
      </c>
      <c r="AB367" s="84">
        <f t="shared" si="97"/>
        <v>0</v>
      </c>
      <c r="AC367" s="84">
        <f t="shared" si="97"/>
        <v>0</v>
      </c>
      <c r="AD367" s="84">
        <f t="shared" si="97"/>
        <v>0</v>
      </c>
      <c r="AE367" s="84">
        <f t="shared" si="97"/>
        <v>0</v>
      </c>
      <c r="AF367" s="84">
        <f t="shared" si="97"/>
        <v>0</v>
      </c>
      <c r="AG367" s="84">
        <f t="shared" si="97"/>
        <v>0</v>
      </c>
      <c r="AH367" s="84">
        <f t="shared" si="97"/>
        <v>0</v>
      </c>
      <c r="AI367" s="84">
        <f t="shared" si="97"/>
        <v>0</v>
      </c>
      <c r="AJ367" s="84">
        <f t="shared" si="97"/>
        <v>0</v>
      </c>
      <c r="AK367" s="84">
        <f t="shared" si="97"/>
        <v>0</v>
      </c>
      <c r="AL367" s="84">
        <f t="shared" si="97"/>
        <v>0</v>
      </c>
      <c r="AM367" s="84">
        <f t="shared" si="97"/>
        <v>0</v>
      </c>
      <c r="AN367" s="84">
        <f t="shared" si="97"/>
        <v>0</v>
      </c>
      <c r="AO367" s="84">
        <f t="shared" si="97"/>
        <v>0</v>
      </c>
      <c r="AP367" s="84">
        <f t="shared" si="97"/>
        <v>0</v>
      </c>
      <c r="AQ367" s="84">
        <f t="shared" si="94"/>
        <v>0</v>
      </c>
      <c r="AR367" s="84">
        <f t="shared" si="97"/>
        <v>0</v>
      </c>
      <c r="AS367" s="5"/>
      <c r="AT367" s="84">
        <f t="shared" si="93"/>
        <v>0</v>
      </c>
      <c r="AU367" s="84">
        <f t="shared" si="93"/>
        <v>0</v>
      </c>
      <c r="AV367" s="84">
        <f t="shared" si="93"/>
        <v>0</v>
      </c>
      <c r="AW367" s="84">
        <f t="shared" si="93"/>
        <v>0</v>
      </c>
      <c r="AX367" s="84">
        <f t="shared" si="93"/>
        <v>0</v>
      </c>
      <c r="AY367" s="84">
        <f t="shared" si="93"/>
        <v>0</v>
      </c>
      <c r="AZ367" s="84">
        <f t="shared" si="93"/>
        <v>0</v>
      </c>
      <c r="BA367" s="84">
        <f t="shared" si="93"/>
        <v>0</v>
      </c>
      <c r="BB367" s="84">
        <f t="shared" si="93"/>
        <v>0</v>
      </c>
      <c r="BC367" s="84">
        <f t="shared" si="93"/>
        <v>0</v>
      </c>
      <c r="BD367" s="5"/>
      <c r="BE367" s="5"/>
      <c r="BF367" s="5"/>
      <c r="BG367" s="5"/>
      <c r="BH367" s="5"/>
      <c r="BI367" s="5"/>
      <c r="BJ367" s="5"/>
    </row>
    <row r="368" spans="2:62" hidden="1">
      <c r="B368">
        <f t="shared" si="98"/>
        <v>575</v>
      </c>
      <c r="C368" t="str">
        <f t="shared" si="98"/>
        <v>TRACTAMENTS</v>
      </c>
      <c r="D368" t="str">
        <f t="shared" si="98"/>
        <v>Preparació per tractament sofre amb bota i 2 persones</v>
      </c>
      <c r="E368" s="82">
        <f t="shared" si="98"/>
        <v>2500</v>
      </c>
      <c r="F368" s="84">
        <f t="shared" si="97"/>
        <v>0</v>
      </c>
      <c r="G368" s="84">
        <f t="shared" si="97"/>
        <v>0</v>
      </c>
      <c r="H368" s="84">
        <f t="shared" si="97"/>
        <v>0</v>
      </c>
      <c r="I368" s="84">
        <f t="shared" si="97"/>
        <v>0</v>
      </c>
      <c r="J368" s="84">
        <f t="shared" si="97"/>
        <v>0</v>
      </c>
      <c r="K368" s="84">
        <f t="shared" si="97"/>
        <v>0</v>
      </c>
      <c r="L368" s="84">
        <f t="shared" si="97"/>
        <v>0</v>
      </c>
      <c r="M368" s="84">
        <f t="shared" si="97"/>
        <v>0</v>
      </c>
      <c r="N368" s="84">
        <f t="shared" si="97"/>
        <v>0</v>
      </c>
      <c r="O368" s="84">
        <f t="shared" si="97"/>
        <v>0</v>
      </c>
      <c r="P368" s="84">
        <f t="shared" si="97"/>
        <v>0</v>
      </c>
      <c r="Q368" s="84">
        <f t="shared" si="97"/>
        <v>0</v>
      </c>
      <c r="R368" s="84">
        <f t="shared" si="97"/>
        <v>0</v>
      </c>
      <c r="S368" s="84">
        <f t="shared" si="97"/>
        <v>0</v>
      </c>
      <c r="T368" s="84">
        <f t="shared" si="97"/>
        <v>0</v>
      </c>
      <c r="U368" s="84">
        <f t="shared" si="97"/>
        <v>0</v>
      </c>
      <c r="V368" s="84">
        <f t="shared" si="97"/>
        <v>0</v>
      </c>
      <c r="W368" s="84">
        <f t="shared" si="97"/>
        <v>0</v>
      </c>
      <c r="X368" s="84">
        <f t="shared" si="97"/>
        <v>0</v>
      </c>
      <c r="Y368" s="84">
        <f t="shared" si="97"/>
        <v>0</v>
      </c>
      <c r="Z368" s="84">
        <f t="shared" si="97"/>
        <v>0</v>
      </c>
      <c r="AA368" s="84">
        <f t="shared" si="97"/>
        <v>0</v>
      </c>
      <c r="AB368" s="84">
        <f t="shared" si="97"/>
        <v>0</v>
      </c>
      <c r="AC368" s="84">
        <f t="shared" si="97"/>
        <v>0</v>
      </c>
      <c r="AD368" s="84">
        <f t="shared" si="97"/>
        <v>0</v>
      </c>
      <c r="AE368" s="84">
        <f t="shared" si="97"/>
        <v>0</v>
      </c>
      <c r="AF368" s="84">
        <f t="shared" si="97"/>
        <v>0</v>
      </c>
      <c r="AG368" s="84">
        <f t="shared" si="97"/>
        <v>0</v>
      </c>
      <c r="AH368" s="84">
        <f t="shared" si="97"/>
        <v>0</v>
      </c>
      <c r="AI368" s="84">
        <f t="shared" si="97"/>
        <v>0</v>
      </c>
      <c r="AJ368" s="84">
        <f t="shared" si="97"/>
        <v>0</v>
      </c>
      <c r="AK368" s="84">
        <f t="shared" si="97"/>
        <v>0</v>
      </c>
      <c r="AL368" s="84">
        <f t="shared" si="97"/>
        <v>0</v>
      </c>
      <c r="AM368" s="84">
        <f t="shared" si="97"/>
        <v>0</v>
      </c>
      <c r="AN368" s="84">
        <f t="shared" si="97"/>
        <v>0</v>
      </c>
      <c r="AO368" s="84">
        <f t="shared" si="97"/>
        <v>0</v>
      </c>
      <c r="AP368" s="84">
        <f t="shared" si="97"/>
        <v>0</v>
      </c>
      <c r="AQ368" s="84">
        <f t="shared" si="94"/>
        <v>0</v>
      </c>
      <c r="AR368" s="84">
        <f t="shared" si="97"/>
        <v>0</v>
      </c>
      <c r="AS368" s="5"/>
      <c r="AT368" s="84">
        <f t="shared" si="93"/>
        <v>0</v>
      </c>
      <c r="AU368" s="84">
        <f t="shared" si="93"/>
        <v>0</v>
      </c>
      <c r="AV368" s="84">
        <f t="shared" si="93"/>
        <v>0</v>
      </c>
      <c r="AW368" s="84">
        <f t="shared" si="93"/>
        <v>0</v>
      </c>
      <c r="AX368" s="84">
        <f t="shared" si="93"/>
        <v>0</v>
      </c>
      <c r="AY368" s="84">
        <f t="shared" si="93"/>
        <v>0</v>
      </c>
      <c r="AZ368" s="84">
        <f t="shared" si="93"/>
        <v>0</v>
      </c>
      <c r="BA368" s="84">
        <f t="shared" si="93"/>
        <v>0</v>
      </c>
      <c r="BB368" s="84">
        <f t="shared" si="93"/>
        <v>0</v>
      </c>
      <c r="BC368" s="84">
        <f t="shared" si="93"/>
        <v>0</v>
      </c>
      <c r="BD368" s="5"/>
      <c r="BE368" s="5"/>
      <c r="BF368" s="5"/>
      <c r="BG368" s="5"/>
      <c r="BH368" s="5"/>
      <c r="BI368" s="5"/>
      <c r="BJ368" s="5"/>
    </row>
    <row r="369" spans="2:62" hidden="1">
      <c r="B369">
        <f t="shared" si="98"/>
        <v>615</v>
      </c>
      <c r="C369" t="str">
        <f t="shared" si="98"/>
        <v>DESHERBAT</v>
      </c>
      <c r="D369" t="str">
        <f t="shared" si="98"/>
        <v>Preparació per desherbat amb tractor</v>
      </c>
      <c r="E369" s="82">
        <f t="shared" si="98"/>
        <v>2500</v>
      </c>
      <c r="F369" s="84">
        <f t="shared" si="97"/>
        <v>0</v>
      </c>
      <c r="G369" s="84">
        <f t="shared" si="97"/>
        <v>0</v>
      </c>
      <c r="H369" s="84">
        <f t="shared" si="97"/>
        <v>0</v>
      </c>
      <c r="I369" s="84">
        <f t="shared" si="97"/>
        <v>0</v>
      </c>
      <c r="J369" s="84">
        <f t="shared" si="97"/>
        <v>0</v>
      </c>
      <c r="K369" s="84">
        <f t="shared" si="97"/>
        <v>0</v>
      </c>
      <c r="L369" s="84">
        <f t="shared" si="97"/>
        <v>0</v>
      </c>
      <c r="M369" s="84">
        <f t="shared" si="97"/>
        <v>0</v>
      </c>
      <c r="N369" s="84">
        <f t="shared" si="97"/>
        <v>0</v>
      </c>
      <c r="O369" s="84">
        <f t="shared" si="97"/>
        <v>0</v>
      </c>
      <c r="P369" s="84">
        <f t="shared" si="97"/>
        <v>0</v>
      </c>
      <c r="Q369" s="84">
        <f t="shared" si="97"/>
        <v>0</v>
      </c>
      <c r="R369" s="84">
        <f t="shared" si="97"/>
        <v>0</v>
      </c>
      <c r="S369" s="84">
        <f t="shared" si="97"/>
        <v>0</v>
      </c>
      <c r="T369" s="84">
        <f t="shared" si="97"/>
        <v>0</v>
      </c>
      <c r="U369" s="84">
        <f t="shared" si="97"/>
        <v>0</v>
      </c>
      <c r="V369" s="84">
        <f t="shared" si="97"/>
        <v>0</v>
      </c>
      <c r="W369" s="84">
        <f t="shared" si="97"/>
        <v>0</v>
      </c>
      <c r="X369" s="84">
        <f t="shared" si="97"/>
        <v>0</v>
      </c>
      <c r="Y369" s="84">
        <f t="shared" si="97"/>
        <v>0</v>
      </c>
      <c r="Z369" s="84">
        <f t="shared" si="97"/>
        <v>0</v>
      </c>
      <c r="AA369" s="84">
        <f t="shared" si="97"/>
        <v>0</v>
      </c>
      <c r="AB369" s="84">
        <f t="shared" si="97"/>
        <v>0</v>
      </c>
      <c r="AC369" s="84">
        <f t="shared" si="97"/>
        <v>0</v>
      </c>
      <c r="AD369" s="84">
        <f t="shared" si="97"/>
        <v>0</v>
      </c>
      <c r="AE369" s="84">
        <f t="shared" si="97"/>
        <v>0</v>
      </c>
      <c r="AF369" s="84">
        <f t="shared" si="97"/>
        <v>0</v>
      </c>
      <c r="AG369" s="84">
        <f t="shared" si="97"/>
        <v>0</v>
      </c>
      <c r="AH369" s="84">
        <f t="shared" si="97"/>
        <v>0</v>
      </c>
      <c r="AI369" s="84">
        <f t="shared" si="97"/>
        <v>0</v>
      </c>
      <c r="AJ369" s="84">
        <f t="shared" si="97"/>
        <v>0</v>
      </c>
      <c r="AK369" s="84">
        <f t="shared" si="97"/>
        <v>0</v>
      </c>
      <c r="AL369" s="84">
        <f t="shared" si="97"/>
        <v>0</v>
      </c>
      <c r="AM369" s="84">
        <f t="shared" si="97"/>
        <v>0</v>
      </c>
      <c r="AN369" s="84">
        <f t="shared" si="97"/>
        <v>0</v>
      </c>
      <c r="AO369" s="84">
        <f t="shared" si="97"/>
        <v>0</v>
      </c>
      <c r="AP369" s="84">
        <f t="shared" si="97"/>
        <v>0</v>
      </c>
      <c r="AQ369" s="84">
        <f t="shared" si="94"/>
        <v>0</v>
      </c>
      <c r="AR369" s="84">
        <f t="shared" si="97"/>
        <v>0</v>
      </c>
      <c r="AS369" s="5"/>
      <c r="AT369" s="84">
        <f t="shared" ref="AT369:BC384" si="99">IF($E$4&lt;$E369,$E$4/$E369*AT134,AT134)</f>
        <v>0</v>
      </c>
      <c r="AU369" s="84">
        <f t="shared" si="99"/>
        <v>0</v>
      </c>
      <c r="AV369" s="84">
        <f t="shared" si="99"/>
        <v>0</v>
      </c>
      <c r="AW369" s="84">
        <f t="shared" si="99"/>
        <v>0</v>
      </c>
      <c r="AX369" s="84">
        <f t="shared" si="99"/>
        <v>0</v>
      </c>
      <c r="AY369" s="84">
        <f t="shared" si="99"/>
        <v>0</v>
      </c>
      <c r="AZ369" s="84">
        <f t="shared" si="99"/>
        <v>0</v>
      </c>
      <c r="BA369" s="84">
        <f t="shared" si="99"/>
        <v>0</v>
      </c>
      <c r="BB369" s="84">
        <f t="shared" si="99"/>
        <v>0</v>
      </c>
      <c r="BC369" s="84">
        <f t="shared" si="99"/>
        <v>0</v>
      </c>
      <c r="BD369" s="5"/>
      <c r="BE369" s="5"/>
      <c r="BF369" s="5"/>
      <c r="BG369" s="5"/>
      <c r="BH369" s="5"/>
      <c r="BI369" s="5"/>
      <c r="BJ369" s="5"/>
    </row>
    <row r="370" spans="2:62" hidden="1">
      <c r="B370">
        <f t="shared" si="98"/>
        <v>625</v>
      </c>
      <c r="C370" t="str">
        <f t="shared" si="98"/>
        <v>DESHERBAT</v>
      </c>
      <c r="D370" t="str">
        <f t="shared" si="98"/>
        <v>Preparació per desherbat amb motocultor</v>
      </c>
      <c r="E370" s="82">
        <f t="shared" si="98"/>
        <v>2500</v>
      </c>
      <c r="F370" s="84">
        <f t="shared" si="97"/>
        <v>0</v>
      </c>
      <c r="G370" s="84">
        <f t="shared" si="97"/>
        <v>0</v>
      </c>
      <c r="H370" s="84">
        <f t="shared" si="97"/>
        <v>0</v>
      </c>
      <c r="I370" s="84">
        <f t="shared" si="97"/>
        <v>0</v>
      </c>
      <c r="J370" s="84">
        <f t="shared" si="97"/>
        <v>0</v>
      </c>
      <c r="K370" s="84">
        <f t="shared" si="97"/>
        <v>0</v>
      </c>
      <c r="L370" s="84">
        <f t="shared" si="97"/>
        <v>0</v>
      </c>
      <c r="M370" s="84">
        <f t="shared" si="97"/>
        <v>0</v>
      </c>
      <c r="N370" s="84">
        <f t="shared" si="97"/>
        <v>0</v>
      </c>
      <c r="O370" s="84">
        <f t="shared" si="97"/>
        <v>0</v>
      </c>
      <c r="P370" s="84">
        <f t="shared" si="97"/>
        <v>0</v>
      </c>
      <c r="Q370" s="84">
        <f t="shared" si="97"/>
        <v>0</v>
      </c>
      <c r="R370" s="84">
        <f t="shared" si="97"/>
        <v>0</v>
      </c>
      <c r="S370" s="84">
        <f t="shared" si="97"/>
        <v>0</v>
      </c>
      <c r="T370" s="84">
        <f t="shared" si="97"/>
        <v>0</v>
      </c>
      <c r="U370" s="84">
        <f t="shared" si="97"/>
        <v>0</v>
      </c>
      <c r="V370" s="84">
        <f t="shared" si="97"/>
        <v>0</v>
      </c>
      <c r="W370" s="84">
        <f t="shared" si="97"/>
        <v>0</v>
      </c>
      <c r="X370" s="84">
        <f t="shared" si="97"/>
        <v>0</v>
      </c>
      <c r="Y370" s="84">
        <f t="shared" si="97"/>
        <v>0</v>
      </c>
      <c r="Z370" s="84">
        <f t="shared" si="97"/>
        <v>0</v>
      </c>
      <c r="AA370" s="84">
        <f t="shared" si="97"/>
        <v>0</v>
      </c>
      <c r="AB370" s="84">
        <f t="shared" si="97"/>
        <v>0</v>
      </c>
      <c r="AC370" s="84">
        <f t="shared" si="97"/>
        <v>0</v>
      </c>
      <c r="AD370" s="84">
        <f t="shared" si="97"/>
        <v>0</v>
      </c>
      <c r="AE370" s="84">
        <f t="shared" si="97"/>
        <v>0</v>
      </c>
      <c r="AF370" s="84">
        <f t="shared" si="97"/>
        <v>0</v>
      </c>
      <c r="AG370" s="84">
        <f t="shared" si="97"/>
        <v>0</v>
      </c>
      <c r="AH370" s="84">
        <f t="shared" si="97"/>
        <v>0</v>
      </c>
      <c r="AI370" s="84">
        <f t="shared" si="97"/>
        <v>0</v>
      </c>
      <c r="AJ370" s="84">
        <f t="shared" si="97"/>
        <v>0</v>
      </c>
      <c r="AK370" s="84">
        <f t="shared" si="97"/>
        <v>0</v>
      </c>
      <c r="AL370" s="84">
        <f t="shared" si="97"/>
        <v>0</v>
      </c>
      <c r="AM370" s="84">
        <f t="shared" si="97"/>
        <v>0</v>
      </c>
      <c r="AN370" s="84">
        <f t="shared" si="97"/>
        <v>0</v>
      </c>
      <c r="AO370" s="84">
        <f t="shared" si="97"/>
        <v>0</v>
      </c>
      <c r="AP370" s="84">
        <f t="shared" si="97"/>
        <v>0</v>
      </c>
      <c r="AQ370" s="84">
        <f t="shared" si="94"/>
        <v>0</v>
      </c>
      <c r="AR370" s="84">
        <f t="shared" si="97"/>
        <v>0</v>
      </c>
      <c r="AS370" s="5"/>
      <c r="AT370" s="84">
        <f t="shared" si="99"/>
        <v>0</v>
      </c>
      <c r="AU370" s="84">
        <f t="shared" si="99"/>
        <v>0</v>
      </c>
      <c r="AV370" s="84">
        <f t="shared" si="99"/>
        <v>0</v>
      </c>
      <c r="AW370" s="84">
        <f t="shared" si="99"/>
        <v>0</v>
      </c>
      <c r="AX370" s="84">
        <f t="shared" si="99"/>
        <v>0</v>
      </c>
      <c r="AY370" s="84">
        <f t="shared" si="99"/>
        <v>0</v>
      </c>
      <c r="AZ370" s="84">
        <f t="shared" si="99"/>
        <v>0</v>
      </c>
      <c r="BA370" s="84">
        <f t="shared" si="99"/>
        <v>0</v>
      </c>
      <c r="BB370" s="84">
        <f t="shared" si="99"/>
        <v>0</v>
      </c>
      <c r="BC370" s="84">
        <f t="shared" si="99"/>
        <v>0</v>
      </c>
      <c r="BD370" s="5"/>
      <c r="BE370" s="5"/>
      <c r="BF370" s="5"/>
      <c r="BG370" s="5"/>
      <c r="BH370" s="5"/>
      <c r="BI370" s="5"/>
      <c r="BJ370" s="5"/>
    </row>
    <row r="371" spans="2:62" hidden="1">
      <c r="B371">
        <f t="shared" si="98"/>
        <v>635</v>
      </c>
      <c r="C371" t="str">
        <f t="shared" si="98"/>
        <v>DESHERBAT</v>
      </c>
      <c r="D371" t="str">
        <f t="shared" si="98"/>
        <v>Preparació per desherbat amb motocultor (només part sense plàstic)</v>
      </c>
      <c r="E371" s="82">
        <f t="shared" si="98"/>
        <v>2500</v>
      </c>
      <c r="F371" s="84">
        <f t="shared" si="97"/>
        <v>0</v>
      </c>
      <c r="G371" s="84">
        <f t="shared" si="97"/>
        <v>0</v>
      </c>
      <c r="H371" s="84">
        <f t="shared" si="97"/>
        <v>0</v>
      </c>
      <c r="I371" s="84">
        <f t="shared" si="97"/>
        <v>0</v>
      </c>
      <c r="J371" s="84">
        <f t="shared" si="97"/>
        <v>0</v>
      </c>
      <c r="K371" s="84">
        <f t="shared" si="97"/>
        <v>0</v>
      </c>
      <c r="L371" s="84">
        <f t="shared" si="97"/>
        <v>0</v>
      </c>
      <c r="M371" s="84">
        <f t="shared" si="97"/>
        <v>0</v>
      </c>
      <c r="N371" s="84">
        <f t="shared" si="97"/>
        <v>0</v>
      </c>
      <c r="O371" s="84">
        <f t="shared" si="97"/>
        <v>0</v>
      </c>
      <c r="P371" s="84">
        <f t="shared" si="97"/>
        <v>0</v>
      </c>
      <c r="Q371" s="84">
        <f t="shared" si="97"/>
        <v>0</v>
      </c>
      <c r="R371" s="84">
        <f t="shared" si="97"/>
        <v>0</v>
      </c>
      <c r="S371" s="84">
        <f t="shared" si="97"/>
        <v>0</v>
      </c>
      <c r="T371" s="84">
        <f t="shared" si="97"/>
        <v>0</v>
      </c>
      <c r="U371" s="84">
        <f t="shared" si="97"/>
        <v>0</v>
      </c>
      <c r="V371" s="84">
        <f t="shared" si="97"/>
        <v>0</v>
      </c>
      <c r="W371" s="84">
        <f t="shared" si="97"/>
        <v>0</v>
      </c>
      <c r="X371" s="84">
        <f t="shared" si="97"/>
        <v>0</v>
      </c>
      <c r="Y371" s="84">
        <f t="shared" si="97"/>
        <v>0</v>
      </c>
      <c r="Z371" s="84">
        <f t="shared" si="97"/>
        <v>0</v>
      </c>
      <c r="AA371" s="84">
        <f t="shared" si="97"/>
        <v>0</v>
      </c>
      <c r="AB371" s="84">
        <f t="shared" si="97"/>
        <v>0</v>
      </c>
      <c r="AC371" s="84">
        <f t="shared" si="97"/>
        <v>0</v>
      </c>
      <c r="AD371" s="84">
        <f t="shared" si="97"/>
        <v>0</v>
      </c>
      <c r="AE371" s="84">
        <f t="shared" si="97"/>
        <v>0</v>
      </c>
      <c r="AF371" s="84">
        <f t="shared" si="97"/>
        <v>0</v>
      </c>
      <c r="AG371" s="84">
        <f t="shared" si="97"/>
        <v>0</v>
      </c>
      <c r="AH371" s="84">
        <f t="shared" si="97"/>
        <v>0</v>
      </c>
      <c r="AI371" s="84">
        <f t="shared" si="97"/>
        <v>0</v>
      </c>
      <c r="AJ371" s="84">
        <f t="shared" si="97"/>
        <v>0</v>
      </c>
      <c r="AK371" s="84">
        <f t="shared" si="97"/>
        <v>0</v>
      </c>
      <c r="AL371" s="84">
        <f t="shared" si="97"/>
        <v>0</v>
      </c>
      <c r="AM371" s="84">
        <f t="shared" si="97"/>
        <v>0</v>
      </c>
      <c r="AN371" s="84">
        <f t="shared" si="97"/>
        <v>0</v>
      </c>
      <c r="AO371" s="84">
        <f t="shared" si="97"/>
        <v>0</v>
      </c>
      <c r="AP371" s="84">
        <f t="shared" si="97"/>
        <v>0</v>
      </c>
      <c r="AQ371" s="84">
        <f t="shared" si="94"/>
        <v>0</v>
      </c>
      <c r="AR371" s="84">
        <f t="shared" si="97"/>
        <v>0</v>
      </c>
      <c r="AS371" s="5"/>
      <c r="AT371" s="84">
        <f t="shared" si="99"/>
        <v>0</v>
      </c>
      <c r="AU371" s="84">
        <f t="shared" si="99"/>
        <v>0</v>
      </c>
      <c r="AV371" s="84">
        <f t="shared" si="99"/>
        <v>0</v>
      </c>
      <c r="AW371" s="84">
        <f t="shared" si="99"/>
        <v>0</v>
      </c>
      <c r="AX371" s="84">
        <f t="shared" si="99"/>
        <v>0</v>
      </c>
      <c r="AY371" s="84">
        <f t="shared" si="99"/>
        <v>0</v>
      </c>
      <c r="AZ371" s="84">
        <f t="shared" si="99"/>
        <v>0</v>
      </c>
      <c r="BA371" s="84">
        <f t="shared" si="99"/>
        <v>0</v>
      </c>
      <c r="BB371" s="84">
        <f t="shared" si="99"/>
        <v>0</v>
      </c>
      <c r="BC371" s="84">
        <f t="shared" si="99"/>
        <v>0</v>
      </c>
      <c r="BD371" s="5"/>
      <c r="BE371" s="5"/>
      <c r="BF371" s="5"/>
      <c r="BG371" s="5"/>
      <c r="BH371" s="5"/>
      <c r="BI371" s="5"/>
      <c r="BJ371" s="5"/>
    </row>
    <row r="372" spans="2:62" hidden="1">
      <c r="B372">
        <f t="shared" si="98"/>
        <v>645</v>
      </c>
      <c r="C372" t="str">
        <f t="shared" si="98"/>
        <v>DESHERBAT</v>
      </c>
      <c r="D372" t="str">
        <f t="shared" si="98"/>
        <v>Preparació per desherbat manual 2,5h/1.000 m2</v>
      </c>
      <c r="E372" s="82">
        <f t="shared" si="98"/>
        <v>2500</v>
      </c>
      <c r="F372" s="84">
        <f t="shared" si="97"/>
        <v>0</v>
      </c>
      <c r="G372" s="84">
        <f t="shared" si="97"/>
        <v>0</v>
      </c>
      <c r="H372" s="84">
        <f t="shared" si="97"/>
        <v>0</v>
      </c>
      <c r="I372" s="84">
        <f t="shared" si="97"/>
        <v>0</v>
      </c>
      <c r="J372" s="84">
        <f t="shared" si="97"/>
        <v>0</v>
      </c>
      <c r="K372" s="84">
        <f t="shared" si="97"/>
        <v>0</v>
      </c>
      <c r="L372" s="84">
        <f t="shared" si="97"/>
        <v>0</v>
      </c>
      <c r="M372" s="84">
        <f t="shared" si="97"/>
        <v>0</v>
      </c>
      <c r="N372" s="84">
        <f t="shared" si="97"/>
        <v>0</v>
      </c>
      <c r="O372" s="84">
        <f t="shared" si="97"/>
        <v>0</v>
      </c>
      <c r="P372" s="84">
        <f t="shared" si="97"/>
        <v>0</v>
      </c>
      <c r="Q372" s="84">
        <f t="shared" si="97"/>
        <v>0</v>
      </c>
      <c r="R372" s="84">
        <f t="shared" si="97"/>
        <v>0</v>
      </c>
      <c r="S372" s="84">
        <f t="shared" si="97"/>
        <v>0</v>
      </c>
      <c r="T372" s="84">
        <f t="shared" si="97"/>
        <v>0</v>
      </c>
      <c r="U372" s="84">
        <f t="shared" si="97"/>
        <v>0</v>
      </c>
      <c r="V372" s="84">
        <f t="shared" si="97"/>
        <v>0</v>
      </c>
      <c r="W372" s="84">
        <f t="shared" si="97"/>
        <v>0</v>
      </c>
      <c r="X372" s="84">
        <f t="shared" si="97"/>
        <v>0</v>
      </c>
      <c r="Y372" s="84">
        <f t="shared" si="97"/>
        <v>0</v>
      </c>
      <c r="Z372" s="84">
        <f t="shared" si="97"/>
        <v>0</v>
      </c>
      <c r="AA372" s="84">
        <f t="shared" si="97"/>
        <v>0</v>
      </c>
      <c r="AB372" s="84">
        <f t="shared" si="97"/>
        <v>0</v>
      </c>
      <c r="AC372" s="84">
        <f t="shared" si="97"/>
        <v>0</v>
      </c>
      <c r="AD372" s="84">
        <f t="shared" si="97"/>
        <v>0</v>
      </c>
      <c r="AE372" s="84">
        <f t="shared" si="97"/>
        <v>0</v>
      </c>
      <c r="AF372" s="84">
        <f t="shared" si="97"/>
        <v>0</v>
      </c>
      <c r="AG372" s="84">
        <f t="shared" ref="AG372:AR372" si="100">IF($E$4&lt;$E372,$E$4/$E372*AG137,AG137)</f>
        <v>0</v>
      </c>
      <c r="AH372" s="84">
        <f t="shared" si="100"/>
        <v>0</v>
      </c>
      <c r="AI372" s="84">
        <f t="shared" si="100"/>
        <v>0</v>
      </c>
      <c r="AJ372" s="84">
        <f t="shared" si="100"/>
        <v>0</v>
      </c>
      <c r="AK372" s="84">
        <f t="shared" si="100"/>
        <v>0</v>
      </c>
      <c r="AL372" s="84">
        <f t="shared" si="100"/>
        <v>0</v>
      </c>
      <c r="AM372" s="84">
        <f t="shared" si="100"/>
        <v>0</v>
      </c>
      <c r="AN372" s="84">
        <f t="shared" si="100"/>
        <v>0</v>
      </c>
      <c r="AO372" s="84">
        <f t="shared" si="100"/>
        <v>0</v>
      </c>
      <c r="AP372" s="84">
        <f t="shared" si="100"/>
        <v>0</v>
      </c>
      <c r="AQ372" s="84">
        <f t="shared" si="94"/>
        <v>0</v>
      </c>
      <c r="AR372" s="84">
        <f t="shared" si="100"/>
        <v>0</v>
      </c>
      <c r="AS372" s="5"/>
      <c r="AT372" s="84">
        <f t="shared" si="99"/>
        <v>0</v>
      </c>
      <c r="AU372" s="84">
        <f t="shared" si="99"/>
        <v>0</v>
      </c>
      <c r="AV372" s="84">
        <f t="shared" si="99"/>
        <v>0</v>
      </c>
      <c r="AW372" s="84">
        <f t="shared" si="99"/>
        <v>0</v>
      </c>
      <c r="AX372" s="84">
        <f t="shared" si="99"/>
        <v>0</v>
      </c>
      <c r="AY372" s="84">
        <f t="shared" si="99"/>
        <v>0</v>
      </c>
      <c r="AZ372" s="84">
        <f t="shared" si="99"/>
        <v>0</v>
      </c>
      <c r="BA372" s="84">
        <f t="shared" si="99"/>
        <v>0</v>
      </c>
      <c r="BB372" s="84">
        <f t="shared" si="99"/>
        <v>0</v>
      </c>
      <c r="BC372" s="84">
        <f t="shared" si="99"/>
        <v>0</v>
      </c>
      <c r="BD372" s="5"/>
      <c r="BE372" s="5"/>
      <c r="BF372" s="5"/>
      <c r="BG372" s="5"/>
      <c r="BH372" s="5"/>
      <c r="BI372" s="5"/>
      <c r="BJ372" s="5"/>
    </row>
    <row r="373" spans="2:62" hidden="1">
      <c r="B373">
        <f t="shared" si="98"/>
        <v>655</v>
      </c>
      <c r="C373" t="str">
        <f t="shared" si="98"/>
        <v>DESHERBAT</v>
      </c>
      <c r="D373" t="str">
        <f t="shared" si="98"/>
        <v>Preparació per desherbat manual 5h/1.000  m2</v>
      </c>
      <c r="E373" s="82">
        <f t="shared" si="98"/>
        <v>2500</v>
      </c>
      <c r="F373" s="84">
        <f t="shared" ref="F373:AR379" si="101">IF($E$4&lt;$E373,$E$4/$E373*F138,F138)</f>
        <v>0</v>
      </c>
      <c r="G373" s="84">
        <f t="shared" si="101"/>
        <v>0</v>
      </c>
      <c r="H373" s="84">
        <f t="shared" si="101"/>
        <v>0</v>
      </c>
      <c r="I373" s="84">
        <f t="shared" si="101"/>
        <v>0</v>
      </c>
      <c r="J373" s="84">
        <f t="shared" si="101"/>
        <v>0</v>
      </c>
      <c r="K373" s="84">
        <f t="shared" si="101"/>
        <v>0</v>
      </c>
      <c r="L373" s="84">
        <f t="shared" si="101"/>
        <v>0</v>
      </c>
      <c r="M373" s="84">
        <f t="shared" si="101"/>
        <v>0</v>
      </c>
      <c r="N373" s="84">
        <f t="shared" si="101"/>
        <v>0</v>
      </c>
      <c r="O373" s="84">
        <f t="shared" si="101"/>
        <v>0</v>
      </c>
      <c r="P373" s="84">
        <f t="shared" si="101"/>
        <v>0</v>
      </c>
      <c r="Q373" s="84">
        <f t="shared" si="101"/>
        <v>0</v>
      </c>
      <c r="R373" s="84">
        <f t="shared" si="101"/>
        <v>0</v>
      </c>
      <c r="S373" s="84">
        <f t="shared" si="101"/>
        <v>0</v>
      </c>
      <c r="T373" s="84">
        <f t="shared" si="101"/>
        <v>0</v>
      </c>
      <c r="U373" s="84">
        <f t="shared" si="101"/>
        <v>0</v>
      </c>
      <c r="V373" s="84">
        <f t="shared" si="101"/>
        <v>0</v>
      </c>
      <c r="W373" s="84">
        <f t="shared" si="101"/>
        <v>0</v>
      </c>
      <c r="X373" s="84">
        <f t="shared" si="101"/>
        <v>0</v>
      </c>
      <c r="Y373" s="84">
        <f t="shared" si="101"/>
        <v>0</v>
      </c>
      <c r="Z373" s="84">
        <f t="shared" si="101"/>
        <v>0</v>
      </c>
      <c r="AA373" s="84">
        <f t="shared" si="101"/>
        <v>0</v>
      </c>
      <c r="AB373" s="84">
        <f t="shared" si="101"/>
        <v>0</v>
      </c>
      <c r="AC373" s="84">
        <f t="shared" si="101"/>
        <v>0</v>
      </c>
      <c r="AD373" s="84">
        <f t="shared" si="101"/>
        <v>0</v>
      </c>
      <c r="AE373" s="84">
        <f t="shared" si="101"/>
        <v>0</v>
      </c>
      <c r="AF373" s="84">
        <f t="shared" si="101"/>
        <v>0</v>
      </c>
      <c r="AG373" s="84">
        <f t="shared" si="101"/>
        <v>0</v>
      </c>
      <c r="AH373" s="84">
        <f t="shared" si="101"/>
        <v>0</v>
      </c>
      <c r="AI373" s="84">
        <f t="shared" si="101"/>
        <v>0</v>
      </c>
      <c r="AJ373" s="84">
        <f t="shared" si="101"/>
        <v>0</v>
      </c>
      <c r="AK373" s="84">
        <f t="shared" si="101"/>
        <v>0</v>
      </c>
      <c r="AL373" s="84">
        <f t="shared" si="101"/>
        <v>0</v>
      </c>
      <c r="AM373" s="84">
        <f t="shared" si="101"/>
        <v>0</v>
      </c>
      <c r="AN373" s="84">
        <f t="shared" si="101"/>
        <v>0</v>
      </c>
      <c r="AO373" s="84">
        <f t="shared" si="101"/>
        <v>0</v>
      </c>
      <c r="AP373" s="84">
        <f t="shared" si="101"/>
        <v>0</v>
      </c>
      <c r="AQ373" s="84">
        <f t="shared" si="94"/>
        <v>0</v>
      </c>
      <c r="AR373" s="84">
        <f t="shared" si="101"/>
        <v>0</v>
      </c>
      <c r="AS373" s="5"/>
      <c r="AT373" s="84">
        <f t="shared" si="99"/>
        <v>0</v>
      </c>
      <c r="AU373" s="84">
        <f t="shared" si="99"/>
        <v>0</v>
      </c>
      <c r="AV373" s="84">
        <f t="shared" si="99"/>
        <v>0</v>
      </c>
      <c r="AW373" s="84">
        <f t="shared" si="99"/>
        <v>0</v>
      </c>
      <c r="AX373" s="84">
        <f t="shared" si="99"/>
        <v>0</v>
      </c>
      <c r="AY373" s="84">
        <f t="shared" si="99"/>
        <v>0</v>
      </c>
      <c r="AZ373" s="84">
        <f t="shared" si="99"/>
        <v>0</v>
      </c>
      <c r="BA373" s="84">
        <f t="shared" si="99"/>
        <v>0</v>
      </c>
      <c r="BB373" s="84">
        <f t="shared" si="99"/>
        <v>0</v>
      </c>
      <c r="BC373" s="84">
        <f t="shared" si="99"/>
        <v>0</v>
      </c>
      <c r="BD373" s="5"/>
      <c r="BE373" s="5"/>
      <c r="BF373" s="5"/>
      <c r="BG373" s="5"/>
      <c r="BH373" s="5"/>
      <c r="BI373" s="5"/>
      <c r="BJ373" s="5"/>
    </row>
    <row r="374" spans="2:62" hidden="1">
      <c r="B374">
        <f t="shared" si="98"/>
        <v>665</v>
      </c>
      <c r="C374" t="str">
        <f t="shared" si="98"/>
        <v>DESHERBAT</v>
      </c>
      <c r="D374" t="str">
        <f t="shared" si="98"/>
        <v>Preparació per desherbat manual 6,5h/1.000  m2</v>
      </c>
      <c r="E374" s="82">
        <f t="shared" si="98"/>
        <v>2500</v>
      </c>
      <c r="F374" s="84">
        <f t="shared" si="101"/>
        <v>0</v>
      </c>
      <c r="G374" s="84">
        <f t="shared" si="101"/>
        <v>0</v>
      </c>
      <c r="H374" s="84">
        <f t="shared" si="101"/>
        <v>0</v>
      </c>
      <c r="I374" s="84">
        <f t="shared" si="101"/>
        <v>0</v>
      </c>
      <c r="J374" s="84">
        <f t="shared" si="101"/>
        <v>0</v>
      </c>
      <c r="K374" s="84">
        <f t="shared" si="101"/>
        <v>0</v>
      </c>
      <c r="L374" s="84">
        <f t="shared" si="101"/>
        <v>0</v>
      </c>
      <c r="M374" s="84">
        <f t="shared" si="101"/>
        <v>0</v>
      </c>
      <c r="N374" s="84">
        <f t="shared" si="101"/>
        <v>0</v>
      </c>
      <c r="O374" s="84">
        <f t="shared" si="101"/>
        <v>0</v>
      </c>
      <c r="P374" s="84">
        <f t="shared" si="101"/>
        <v>0</v>
      </c>
      <c r="Q374" s="84">
        <f t="shared" si="101"/>
        <v>0</v>
      </c>
      <c r="R374" s="84">
        <f t="shared" si="101"/>
        <v>0</v>
      </c>
      <c r="S374" s="84">
        <f t="shared" si="101"/>
        <v>0</v>
      </c>
      <c r="T374" s="84">
        <f t="shared" si="101"/>
        <v>0</v>
      </c>
      <c r="U374" s="84">
        <f t="shared" si="101"/>
        <v>0</v>
      </c>
      <c r="V374" s="84">
        <f t="shared" si="101"/>
        <v>0</v>
      </c>
      <c r="W374" s="84">
        <f t="shared" si="101"/>
        <v>0</v>
      </c>
      <c r="X374" s="84">
        <f t="shared" si="101"/>
        <v>0</v>
      </c>
      <c r="Y374" s="84">
        <f t="shared" si="101"/>
        <v>0</v>
      </c>
      <c r="Z374" s="84">
        <f t="shared" si="101"/>
        <v>0</v>
      </c>
      <c r="AA374" s="84">
        <f t="shared" si="101"/>
        <v>0</v>
      </c>
      <c r="AB374" s="84">
        <f t="shared" si="101"/>
        <v>0</v>
      </c>
      <c r="AC374" s="84">
        <f t="shared" si="101"/>
        <v>0</v>
      </c>
      <c r="AD374" s="84">
        <f t="shared" si="101"/>
        <v>0</v>
      </c>
      <c r="AE374" s="84">
        <f t="shared" si="101"/>
        <v>0</v>
      </c>
      <c r="AF374" s="84">
        <f t="shared" si="101"/>
        <v>0</v>
      </c>
      <c r="AG374" s="84">
        <f t="shared" si="101"/>
        <v>0</v>
      </c>
      <c r="AH374" s="84">
        <f t="shared" si="101"/>
        <v>0</v>
      </c>
      <c r="AI374" s="84">
        <f t="shared" si="101"/>
        <v>0</v>
      </c>
      <c r="AJ374" s="84">
        <f t="shared" si="101"/>
        <v>0</v>
      </c>
      <c r="AK374" s="84">
        <f t="shared" si="101"/>
        <v>0</v>
      </c>
      <c r="AL374" s="84">
        <f t="shared" si="101"/>
        <v>0</v>
      </c>
      <c r="AM374" s="84">
        <f t="shared" si="101"/>
        <v>0</v>
      </c>
      <c r="AN374" s="84">
        <f t="shared" si="101"/>
        <v>0</v>
      </c>
      <c r="AO374" s="84">
        <f t="shared" si="101"/>
        <v>0</v>
      </c>
      <c r="AP374" s="84">
        <f t="shared" si="101"/>
        <v>0</v>
      </c>
      <c r="AQ374" s="84">
        <f t="shared" si="101"/>
        <v>0</v>
      </c>
      <c r="AR374" s="84">
        <f t="shared" si="101"/>
        <v>0</v>
      </c>
      <c r="AS374" s="5"/>
      <c r="AT374" s="84">
        <f t="shared" si="99"/>
        <v>0</v>
      </c>
      <c r="AU374" s="84">
        <f t="shared" si="99"/>
        <v>0</v>
      </c>
      <c r="AV374" s="84">
        <f t="shared" si="99"/>
        <v>0</v>
      </c>
      <c r="AW374" s="84">
        <f t="shared" si="99"/>
        <v>0</v>
      </c>
      <c r="AX374" s="84">
        <f t="shared" si="99"/>
        <v>0</v>
      </c>
      <c r="AY374" s="84">
        <f t="shared" si="99"/>
        <v>0</v>
      </c>
      <c r="AZ374" s="84">
        <f t="shared" si="99"/>
        <v>0</v>
      </c>
      <c r="BA374" s="84">
        <f t="shared" si="99"/>
        <v>0</v>
      </c>
      <c r="BB374" s="84">
        <f t="shared" si="99"/>
        <v>0</v>
      </c>
      <c r="BC374" s="84">
        <f t="shared" si="99"/>
        <v>0</v>
      </c>
      <c r="BD374" s="5"/>
      <c r="BE374" s="5"/>
      <c r="BF374" s="5"/>
      <c r="BG374" s="5"/>
      <c r="BH374" s="5"/>
      <c r="BI374" s="5"/>
      <c r="BJ374" s="5"/>
    </row>
    <row r="375" spans="2:62" hidden="1">
      <c r="B375">
        <f t="shared" si="98"/>
        <v>675</v>
      </c>
      <c r="C375" t="str">
        <f t="shared" si="98"/>
        <v>DESHERBAT</v>
      </c>
      <c r="D375" t="str">
        <f t="shared" si="98"/>
        <v>Preparació per calçar-desherbar</v>
      </c>
      <c r="E375" s="82">
        <f t="shared" si="98"/>
        <v>2500</v>
      </c>
      <c r="F375" s="84">
        <f t="shared" si="101"/>
        <v>0</v>
      </c>
      <c r="G375" s="84">
        <f t="shared" si="101"/>
        <v>0</v>
      </c>
      <c r="H375" s="84">
        <f t="shared" si="101"/>
        <v>0</v>
      </c>
      <c r="I375" s="84">
        <f t="shared" si="101"/>
        <v>0</v>
      </c>
      <c r="J375" s="84">
        <f t="shared" si="101"/>
        <v>0</v>
      </c>
      <c r="K375" s="84">
        <f t="shared" si="101"/>
        <v>0</v>
      </c>
      <c r="L375" s="84">
        <f t="shared" si="101"/>
        <v>0</v>
      </c>
      <c r="M375" s="84">
        <f t="shared" si="101"/>
        <v>0</v>
      </c>
      <c r="N375" s="84">
        <f t="shared" si="101"/>
        <v>0</v>
      </c>
      <c r="O375" s="84">
        <f t="shared" si="101"/>
        <v>0</v>
      </c>
      <c r="P375" s="84">
        <f t="shared" si="101"/>
        <v>0</v>
      </c>
      <c r="Q375" s="84">
        <f t="shared" si="101"/>
        <v>0</v>
      </c>
      <c r="R375" s="84">
        <f t="shared" si="101"/>
        <v>0</v>
      </c>
      <c r="S375" s="84">
        <f t="shared" si="101"/>
        <v>0</v>
      </c>
      <c r="T375" s="84">
        <f t="shared" si="101"/>
        <v>0</v>
      </c>
      <c r="U375" s="84">
        <f t="shared" si="101"/>
        <v>0</v>
      </c>
      <c r="V375" s="84">
        <f t="shared" si="101"/>
        <v>0</v>
      </c>
      <c r="W375" s="84">
        <f t="shared" si="101"/>
        <v>0</v>
      </c>
      <c r="X375" s="84">
        <f t="shared" si="101"/>
        <v>0</v>
      </c>
      <c r="Y375" s="84">
        <f t="shared" si="101"/>
        <v>0</v>
      </c>
      <c r="Z375" s="84">
        <f t="shared" si="101"/>
        <v>0</v>
      </c>
      <c r="AA375" s="84">
        <f t="shared" si="101"/>
        <v>0</v>
      </c>
      <c r="AB375" s="84">
        <f t="shared" si="101"/>
        <v>0</v>
      </c>
      <c r="AC375" s="84">
        <f t="shared" si="101"/>
        <v>0</v>
      </c>
      <c r="AD375" s="84">
        <f t="shared" si="101"/>
        <v>0</v>
      </c>
      <c r="AE375" s="84">
        <f t="shared" si="101"/>
        <v>0</v>
      </c>
      <c r="AF375" s="84">
        <f t="shared" si="101"/>
        <v>0</v>
      </c>
      <c r="AG375" s="84">
        <f t="shared" si="101"/>
        <v>0</v>
      </c>
      <c r="AH375" s="84">
        <f t="shared" si="101"/>
        <v>0</v>
      </c>
      <c r="AI375" s="84">
        <f t="shared" si="101"/>
        <v>0</v>
      </c>
      <c r="AJ375" s="84">
        <f t="shared" si="101"/>
        <v>0</v>
      </c>
      <c r="AK375" s="84">
        <f t="shared" si="101"/>
        <v>0</v>
      </c>
      <c r="AL375" s="84">
        <f t="shared" si="101"/>
        <v>0</v>
      </c>
      <c r="AM375" s="84">
        <f t="shared" si="101"/>
        <v>0</v>
      </c>
      <c r="AN375" s="84">
        <f t="shared" si="101"/>
        <v>0</v>
      </c>
      <c r="AO375" s="84">
        <f t="shared" si="101"/>
        <v>0</v>
      </c>
      <c r="AP375" s="84">
        <f t="shared" si="101"/>
        <v>0</v>
      </c>
      <c r="AQ375" s="84">
        <f t="shared" si="101"/>
        <v>0</v>
      </c>
      <c r="AR375" s="84">
        <f t="shared" si="101"/>
        <v>0</v>
      </c>
      <c r="AS375" s="5"/>
      <c r="AT375" s="84">
        <f t="shared" si="99"/>
        <v>0</v>
      </c>
      <c r="AU375" s="84">
        <f t="shared" si="99"/>
        <v>0</v>
      </c>
      <c r="AV375" s="84">
        <f t="shared" si="99"/>
        <v>0</v>
      </c>
      <c r="AW375" s="84">
        <f t="shared" si="99"/>
        <v>0</v>
      </c>
      <c r="AX375" s="84">
        <f t="shared" si="99"/>
        <v>0</v>
      </c>
      <c r="AY375" s="84">
        <f t="shared" si="99"/>
        <v>0</v>
      </c>
      <c r="AZ375" s="84">
        <f t="shared" si="99"/>
        <v>0</v>
      </c>
      <c r="BA375" s="84">
        <f t="shared" si="99"/>
        <v>0</v>
      </c>
      <c r="BB375" s="84">
        <f t="shared" si="99"/>
        <v>0</v>
      </c>
      <c r="BC375" s="84">
        <f t="shared" si="99"/>
        <v>0</v>
      </c>
      <c r="BD375" s="5"/>
      <c r="BE375" s="5"/>
      <c r="BF375" s="5"/>
      <c r="BG375" s="5"/>
      <c r="BH375" s="5"/>
      <c r="BI375" s="5"/>
      <c r="BJ375" s="5"/>
    </row>
    <row r="376" spans="2:62" hidden="1">
      <c r="B376">
        <f t="shared" si="98"/>
        <v>685</v>
      </c>
      <c r="C376" t="str">
        <f t="shared" si="98"/>
        <v>DESHERBAT</v>
      </c>
      <c r="D376" t="str">
        <f t="shared" si="98"/>
        <v>Preparació per col·locar plàstic a mà</v>
      </c>
      <c r="E376" s="82">
        <f t="shared" si="98"/>
        <v>2500</v>
      </c>
      <c r="F376" s="84">
        <f t="shared" si="101"/>
        <v>0</v>
      </c>
      <c r="G376" s="84">
        <f t="shared" si="101"/>
        <v>0</v>
      </c>
      <c r="H376" s="84">
        <f t="shared" si="101"/>
        <v>0</v>
      </c>
      <c r="I376" s="84">
        <f t="shared" si="101"/>
        <v>0</v>
      </c>
      <c r="J376" s="84">
        <f t="shared" si="101"/>
        <v>0</v>
      </c>
      <c r="K376" s="84">
        <f t="shared" si="101"/>
        <v>0</v>
      </c>
      <c r="L376" s="84">
        <f t="shared" si="101"/>
        <v>0</v>
      </c>
      <c r="M376" s="84">
        <f t="shared" si="101"/>
        <v>0</v>
      </c>
      <c r="N376" s="84">
        <f t="shared" si="101"/>
        <v>0</v>
      </c>
      <c r="O376" s="84">
        <f t="shared" si="101"/>
        <v>0</v>
      </c>
      <c r="P376" s="84">
        <f t="shared" si="101"/>
        <v>0</v>
      </c>
      <c r="Q376" s="84">
        <f t="shared" si="101"/>
        <v>0</v>
      </c>
      <c r="R376" s="84">
        <f t="shared" si="101"/>
        <v>0</v>
      </c>
      <c r="S376" s="84">
        <f t="shared" si="101"/>
        <v>0</v>
      </c>
      <c r="T376" s="84">
        <f t="shared" si="101"/>
        <v>0</v>
      </c>
      <c r="U376" s="84">
        <f t="shared" si="101"/>
        <v>0</v>
      </c>
      <c r="V376" s="84">
        <f t="shared" si="101"/>
        <v>0</v>
      </c>
      <c r="W376" s="84">
        <f t="shared" si="101"/>
        <v>0</v>
      </c>
      <c r="X376" s="84">
        <f t="shared" si="101"/>
        <v>0</v>
      </c>
      <c r="Y376" s="84">
        <f t="shared" si="101"/>
        <v>0</v>
      </c>
      <c r="Z376" s="84">
        <f t="shared" si="101"/>
        <v>0</v>
      </c>
      <c r="AA376" s="84">
        <f t="shared" si="101"/>
        <v>0</v>
      </c>
      <c r="AB376" s="84">
        <f t="shared" si="101"/>
        <v>0</v>
      </c>
      <c r="AC376" s="84">
        <f t="shared" si="101"/>
        <v>0</v>
      </c>
      <c r="AD376" s="84">
        <f t="shared" si="101"/>
        <v>0</v>
      </c>
      <c r="AE376" s="84">
        <f t="shared" si="101"/>
        <v>0</v>
      </c>
      <c r="AF376" s="84">
        <f t="shared" si="101"/>
        <v>0</v>
      </c>
      <c r="AG376" s="84">
        <f t="shared" si="101"/>
        <v>0</v>
      </c>
      <c r="AH376" s="84">
        <f t="shared" si="101"/>
        <v>0</v>
      </c>
      <c r="AI376" s="84">
        <f t="shared" si="101"/>
        <v>0</v>
      </c>
      <c r="AJ376" s="84">
        <f t="shared" si="101"/>
        <v>0</v>
      </c>
      <c r="AK376" s="84">
        <f t="shared" si="101"/>
        <v>0</v>
      </c>
      <c r="AL376" s="84">
        <f t="shared" si="101"/>
        <v>0</v>
      </c>
      <c r="AM376" s="84">
        <f t="shared" si="101"/>
        <v>0</v>
      </c>
      <c r="AN376" s="84">
        <f t="shared" si="101"/>
        <v>0</v>
      </c>
      <c r="AO376" s="84">
        <f t="shared" si="101"/>
        <v>0</v>
      </c>
      <c r="AP376" s="84">
        <f t="shared" si="101"/>
        <v>0</v>
      </c>
      <c r="AQ376" s="84">
        <f t="shared" si="101"/>
        <v>0</v>
      </c>
      <c r="AR376" s="84">
        <f t="shared" si="101"/>
        <v>0</v>
      </c>
      <c r="AS376" s="5"/>
      <c r="AT376" s="84">
        <f t="shared" si="99"/>
        <v>0</v>
      </c>
      <c r="AU376" s="84">
        <f t="shared" si="99"/>
        <v>0</v>
      </c>
      <c r="AV376" s="84">
        <f t="shared" si="99"/>
        <v>0</v>
      </c>
      <c r="AW376" s="84">
        <f t="shared" si="99"/>
        <v>0</v>
      </c>
      <c r="AX376" s="84">
        <f t="shared" si="99"/>
        <v>0</v>
      </c>
      <c r="AY376" s="84">
        <f t="shared" si="99"/>
        <v>0</v>
      </c>
      <c r="AZ376" s="84">
        <f t="shared" si="99"/>
        <v>0</v>
      </c>
      <c r="BA376" s="84">
        <f t="shared" si="99"/>
        <v>0</v>
      </c>
      <c r="BB376" s="84">
        <f t="shared" si="99"/>
        <v>0</v>
      </c>
      <c r="BC376" s="84">
        <f t="shared" si="99"/>
        <v>0</v>
      </c>
      <c r="BD376" s="5"/>
      <c r="BE376" s="5"/>
      <c r="BF376" s="5"/>
      <c r="BG376" s="5"/>
      <c r="BH376" s="5"/>
      <c r="BI376" s="5"/>
      <c r="BJ376" s="5"/>
    </row>
    <row r="377" spans="2:62" hidden="1">
      <c r="B377">
        <f t="shared" si="98"/>
        <v>715</v>
      </c>
      <c r="C377" t="str">
        <f t="shared" si="98"/>
        <v xml:space="preserve">ALTRES OPERACIONS </v>
      </c>
      <c r="D377" t="str">
        <f t="shared" si="98"/>
        <v>Preparació per clavar i lligar canyes manual</v>
      </c>
      <c r="E377" s="82">
        <f t="shared" si="98"/>
        <v>2500</v>
      </c>
      <c r="F377" s="84">
        <f t="shared" si="101"/>
        <v>0</v>
      </c>
      <c r="G377" s="84">
        <f t="shared" si="101"/>
        <v>0</v>
      </c>
      <c r="H377" s="84">
        <f t="shared" si="101"/>
        <v>0</v>
      </c>
      <c r="I377" s="84">
        <f t="shared" si="101"/>
        <v>0</v>
      </c>
      <c r="J377" s="84">
        <f t="shared" si="101"/>
        <v>0</v>
      </c>
      <c r="K377" s="84">
        <f t="shared" si="101"/>
        <v>0</v>
      </c>
      <c r="L377" s="84">
        <f t="shared" si="101"/>
        <v>0</v>
      </c>
      <c r="M377" s="84">
        <f t="shared" si="101"/>
        <v>0</v>
      </c>
      <c r="N377" s="84">
        <f t="shared" si="101"/>
        <v>0</v>
      </c>
      <c r="O377" s="84">
        <f t="shared" si="101"/>
        <v>0</v>
      </c>
      <c r="P377" s="84">
        <f t="shared" si="101"/>
        <v>0</v>
      </c>
      <c r="Q377" s="84">
        <f t="shared" si="101"/>
        <v>0</v>
      </c>
      <c r="R377" s="84">
        <f t="shared" si="101"/>
        <v>0</v>
      </c>
      <c r="S377" s="84">
        <f t="shared" si="101"/>
        <v>0</v>
      </c>
      <c r="T377" s="84">
        <f t="shared" si="101"/>
        <v>0</v>
      </c>
      <c r="U377" s="84">
        <f t="shared" si="101"/>
        <v>0</v>
      </c>
      <c r="V377" s="84">
        <f t="shared" si="101"/>
        <v>0</v>
      </c>
      <c r="W377" s="84">
        <f t="shared" si="101"/>
        <v>0</v>
      </c>
      <c r="X377" s="84">
        <f t="shared" si="101"/>
        <v>0</v>
      </c>
      <c r="Y377" s="84">
        <f t="shared" si="101"/>
        <v>0</v>
      </c>
      <c r="Z377" s="84">
        <f t="shared" si="101"/>
        <v>0</v>
      </c>
      <c r="AA377" s="84">
        <f t="shared" si="101"/>
        <v>0</v>
      </c>
      <c r="AB377" s="84">
        <f t="shared" si="101"/>
        <v>0</v>
      </c>
      <c r="AC377" s="84">
        <f t="shared" si="101"/>
        <v>0</v>
      </c>
      <c r="AD377" s="84">
        <f t="shared" si="101"/>
        <v>0</v>
      </c>
      <c r="AE377" s="84">
        <f t="shared" si="101"/>
        <v>0</v>
      </c>
      <c r="AF377" s="84">
        <f t="shared" si="101"/>
        <v>0</v>
      </c>
      <c r="AG377" s="84">
        <f t="shared" si="101"/>
        <v>0</v>
      </c>
      <c r="AH377" s="84">
        <f t="shared" si="101"/>
        <v>0</v>
      </c>
      <c r="AI377" s="84">
        <f t="shared" si="101"/>
        <v>0</v>
      </c>
      <c r="AJ377" s="84">
        <f t="shared" si="101"/>
        <v>0</v>
      </c>
      <c r="AK377" s="84">
        <f t="shared" si="101"/>
        <v>0</v>
      </c>
      <c r="AL377" s="84">
        <f t="shared" si="101"/>
        <v>0</v>
      </c>
      <c r="AM377" s="84">
        <f t="shared" si="101"/>
        <v>0</v>
      </c>
      <c r="AN377" s="84">
        <f t="shared" si="101"/>
        <v>0</v>
      </c>
      <c r="AO377" s="84">
        <f t="shared" si="101"/>
        <v>0</v>
      </c>
      <c r="AP377" s="84">
        <f t="shared" si="101"/>
        <v>0</v>
      </c>
      <c r="AQ377" s="84">
        <f t="shared" si="101"/>
        <v>0</v>
      </c>
      <c r="AR377" s="84">
        <f t="shared" si="101"/>
        <v>0</v>
      </c>
      <c r="AS377" s="5"/>
      <c r="AT377" s="84">
        <f t="shared" si="99"/>
        <v>0</v>
      </c>
      <c r="AU377" s="84">
        <f t="shared" si="99"/>
        <v>0</v>
      </c>
      <c r="AV377" s="84">
        <f t="shared" si="99"/>
        <v>0</v>
      </c>
      <c r="AW377" s="84">
        <f t="shared" si="99"/>
        <v>0</v>
      </c>
      <c r="AX377" s="84">
        <f t="shared" si="99"/>
        <v>0</v>
      </c>
      <c r="AY377" s="84">
        <f t="shared" si="99"/>
        <v>0</v>
      </c>
      <c r="AZ377" s="84">
        <f t="shared" si="99"/>
        <v>0</v>
      </c>
      <c r="BA377" s="84">
        <f t="shared" si="99"/>
        <v>0</v>
      </c>
      <c r="BB377" s="84">
        <f t="shared" si="99"/>
        <v>0</v>
      </c>
      <c r="BC377" s="84">
        <f t="shared" si="99"/>
        <v>0</v>
      </c>
      <c r="BD377" s="5"/>
      <c r="BE377" s="5"/>
      <c r="BF377" s="5"/>
      <c r="BG377" s="5"/>
      <c r="BH377" s="5"/>
      <c r="BI377" s="5"/>
      <c r="BJ377" s="5"/>
    </row>
    <row r="378" spans="2:62" hidden="1">
      <c r="B378">
        <f t="shared" si="98"/>
        <v>725</v>
      </c>
      <c r="C378" t="str">
        <f t="shared" si="98"/>
        <v xml:space="preserve">ALTRES OPERACIONS </v>
      </c>
      <c r="D378" t="str">
        <f t="shared" si="98"/>
        <v>Preparació per esporgar i lligar tomaqueres</v>
      </c>
      <c r="E378" s="82">
        <f t="shared" si="98"/>
        <v>2500</v>
      </c>
      <c r="F378" s="84">
        <f t="shared" si="101"/>
        <v>0</v>
      </c>
      <c r="G378" s="84">
        <f t="shared" si="101"/>
        <v>0</v>
      </c>
      <c r="H378" s="84">
        <f t="shared" si="101"/>
        <v>0</v>
      </c>
      <c r="I378" s="84">
        <f t="shared" si="101"/>
        <v>0</v>
      </c>
      <c r="J378" s="84">
        <f t="shared" si="101"/>
        <v>0</v>
      </c>
      <c r="K378" s="84">
        <f t="shared" si="101"/>
        <v>0</v>
      </c>
      <c r="L378" s="84">
        <f t="shared" si="101"/>
        <v>0</v>
      </c>
      <c r="M378" s="84">
        <f t="shared" si="101"/>
        <v>0</v>
      </c>
      <c r="N378" s="84">
        <f t="shared" si="101"/>
        <v>0</v>
      </c>
      <c r="O378" s="84">
        <f t="shared" si="101"/>
        <v>0</v>
      </c>
      <c r="P378" s="84">
        <f t="shared" si="101"/>
        <v>0</v>
      </c>
      <c r="Q378" s="84">
        <f t="shared" si="101"/>
        <v>0</v>
      </c>
      <c r="R378" s="84">
        <f t="shared" si="101"/>
        <v>0</v>
      </c>
      <c r="S378" s="84">
        <f t="shared" si="101"/>
        <v>0</v>
      </c>
      <c r="T378" s="84">
        <f t="shared" si="101"/>
        <v>0</v>
      </c>
      <c r="U378" s="84">
        <f t="shared" si="101"/>
        <v>0</v>
      </c>
      <c r="V378" s="84">
        <f t="shared" si="101"/>
        <v>0</v>
      </c>
      <c r="W378" s="84">
        <f t="shared" si="101"/>
        <v>0</v>
      </c>
      <c r="X378" s="84">
        <f t="shared" si="101"/>
        <v>0</v>
      </c>
      <c r="Y378" s="84">
        <f t="shared" si="101"/>
        <v>0</v>
      </c>
      <c r="Z378" s="84">
        <f t="shared" si="101"/>
        <v>0</v>
      </c>
      <c r="AA378" s="84">
        <f t="shared" si="101"/>
        <v>0</v>
      </c>
      <c r="AB378" s="84">
        <f t="shared" si="101"/>
        <v>0</v>
      </c>
      <c r="AC378" s="84">
        <f t="shared" si="101"/>
        <v>0</v>
      </c>
      <c r="AD378" s="84">
        <f t="shared" si="101"/>
        <v>0</v>
      </c>
      <c r="AE378" s="84">
        <f t="shared" si="101"/>
        <v>0</v>
      </c>
      <c r="AF378" s="84">
        <f t="shared" si="101"/>
        <v>0</v>
      </c>
      <c r="AG378" s="84">
        <f t="shared" si="101"/>
        <v>0</v>
      </c>
      <c r="AH378" s="84">
        <f t="shared" si="101"/>
        <v>0</v>
      </c>
      <c r="AI378" s="84">
        <f t="shared" si="101"/>
        <v>0</v>
      </c>
      <c r="AJ378" s="84">
        <f t="shared" si="101"/>
        <v>0</v>
      </c>
      <c r="AK378" s="84">
        <f t="shared" si="101"/>
        <v>0</v>
      </c>
      <c r="AL378" s="84">
        <f t="shared" si="101"/>
        <v>0</v>
      </c>
      <c r="AM378" s="84">
        <f t="shared" si="101"/>
        <v>0</v>
      </c>
      <c r="AN378" s="84">
        <f t="shared" si="101"/>
        <v>0</v>
      </c>
      <c r="AO378" s="84">
        <f t="shared" si="101"/>
        <v>0</v>
      </c>
      <c r="AP378" s="84">
        <f t="shared" si="101"/>
        <v>0</v>
      </c>
      <c r="AQ378" s="84">
        <f t="shared" si="101"/>
        <v>0</v>
      </c>
      <c r="AR378" s="84">
        <f t="shared" si="101"/>
        <v>0</v>
      </c>
      <c r="AS378" s="5"/>
      <c r="AT378" s="84">
        <f t="shared" si="99"/>
        <v>0</v>
      </c>
      <c r="AU378" s="84">
        <f t="shared" si="99"/>
        <v>0</v>
      </c>
      <c r="AV378" s="84">
        <f t="shared" si="99"/>
        <v>0</v>
      </c>
      <c r="AW378" s="84">
        <f t="shared" si="99"/>
        <v>0</v>
      </c>
      <c r="AX378" s="84">
        <f t="shared" si="99"/>
        <v>0</v>
      </c>
      <c r="AY378" s="84">
        <f t="shared" si="99"/>
        <v>0</v>
      </c>
      <c r="AZ378" s="84">
        <f t="shared" si="99"/>
        <v>0</v>
      </c>
      <c r="BA378" s="84">
        <f t="shared" si="99"/>
        <v>0</v>
      </c>
      <c r="BB378" s="84">
        <f t="shared" si="99"/>
        <v>0</v>
      </c>
      <c r="BC378" s="84">
        <f t="shared" si="99"/>
        <v>0</v>
      </c>
      <c r="BD378" s="5"/>
      <c r="BE378" s="5"/>
      <c r="BF378" s="5"/>
      <c r="BG378" s="5"/>
      <c r="BH378" s="5"/>
      <c r="BI378" s="5"/>
      <c r="BJ378" s="5"/>
    </row>
    <row r="379" spans="2:62" hidden="1">
      <c r="B379">
        <f t="shared" si="98"/>
        <v>735</v>
      </c>
      <c r="C379" t="str">
        <f t="shared" si="98"/>
        <v xml:space="preserve">ALTRES OPERACIONS </v>
      </c>
      <c r="D379" t="str">
        <f t="shared" si="98"/>
        <v>Preparació per renda de la terra</v>
      </c>
      <c r="E379" s="82">
        <f t="shared" si="98"/>
        <v>2500</v>
      </c>
      <c r="F379" s="84">
        <f t="shared" si="101"/>
        <v>0</v>
      </c>
      <c r="G379" s="84">
        <f t="shared" si="101"/>
        <v>0</v>
      </c>
      <c r="H379" s="84">
        <f t="shared" si="101"/>
        <v>0</v>
      </c>
      <c r="I379" s="84">
        <f t="shared" si="101"/>
        <v>0</v>
      </c>
      <c r="J379" s="84">
        <f t="shared" si="101"/>
        <v>0</v>
      </c>
      <c r="K379" s="84">
        <f t="shared" si="101"/>
        <v>0</v>
      </c>
      <c r="L379" s="84">
        <f t="shared" si="101"/>
        <v>0</v>
      </c>
      <c r="M379" s="84">
        <f t="shared" si="101"/>
        <v>0</v>
      </c>
      <c r="N379" s="84">
        <f t="shared" si="101"/>
        <v>0</v>
      </c>
      <c r="O379" s="84">
        <f t="shared" si="101"/>
        <v>0</v>
      </c>
      <c r="P379" s="84">
        <f t="shared" si="101"/>
        <v>0</v>
      </c>
      <c r="Q379" s="84">
        <f t="shared" si="101"/>
        <v>0</v>
      </c>
      <c r="R379" s="84">
        <f t="shared" si="101"/>
        <v>0</v>
      </c>
      <c r="S379" s="84">
        <f t="shared" si="101"/>
        <v>0</v>
      </c>
      <c r="T379" s="84">
        <f t="shared" si="101"/>
        <v>0</v>
      </c>
      <c r="U379" s="84">
        <f t="shared" si="101"/>
        <v>0</v>
      </c>
      <c r="V379" s="84">
        <f t="shared" si="101"/>
        <v>0</v>
      </c>
      <c r="W379" s="84">
        <f t="shared" si="101"/>
        <v>0</v>
      </c>
      <c r="X379" s="84">
        <f t="shared" si="101"/>
        <v>0</v>
      </c>
      <c r="Y379" s="84">
        <f t="shared" si="101"/>
        <v>0</v>
      </c>
      <c r="Z379" s="84">
        <f t="shared" si="101"/>
        <v>0</v>
      </c>
      <c r="AA379" s="84">
        <f t="shared" si="101"/>
        <v>0</v>
      </c>
      <c r="AB379" s="84">
        <f t="shared" ref="AB379:AR387" si="102">IF($E$4&lt;$E379,$E$4/$E379*AB144,AB144)</f>
        <v>0</v>
      </c>
      <c r="AC379" s="84">
        <f t="shared" si="102"/>
        <v>0</v>
      </c>
      <c r="AD379" s="84">
        <f t="shared" si="102"/>
        <v>0</v>
      </c>
      <c r="AE379" s="84">
        <f t="shared" si="102"/>
        <v>0</v>
      </c>
      <c r="AF379" s="84">
        <f t="shared" si="102"/>
        <v>0</v>
      </c>
      <c r="AG379" s="84">
        <f t="shared" si="102"/>
        <v>0</v>
      </c>
      <c r="AH379" s="84">
        <f t="shared" si="102"/>
        <v>0</v>
      </c>
      <c r="AI379" s="84">
        <f t="shared" si="102"/>
        <v>0</v>
      </c>
      <c r="AJ379" s="84">
        <f t="shared" si="102"/>
        <v>0</v>
      </c>
      <c r="AK379" s="84">
        <f t="shared" si="102"/>
        <v>0</v>
      </c>
      <c r="AL379" s="84">
        <f t="shared" si="102"/>
        <v>0</v>
      </c>
      <c r="AM379" s="84">
        <f t="shared" si="102"/>
        <v>0</v>
      </c>
      <c r="AN379" s="84">
        <f t="shared" si="102"/>
        <v>0</v>
      </c>
      <c r="AO379" s="84">
        <f t="shared" si="102"/>
        <v>0</v>
      </c>
      <c r="AP379" s="84">
        <f t="shared" si="102"/>
        <v>0</v>
      </c>
      <c r="AQ379" s="84">
        <f t="shared" si="102"/>
        <v>0</v>
      </c>
      <c r="AR379" s="84">
        <f t="shared" si="102"/>
        <v>0</v>
      </c>
      <c r="AS379" s="5"/>
      <c r="AT379" s="84">
        <f t="shared" si="99"/>
        <v>0</v>
      </c>
      <c r="AU379" s="84">
        <f t="shared" si="99"/>
        <v>0</v>
      </c>
      <c r="AV379" s="84">
        <f t="shared" si="99"/>
        <v>0</v>
      </c>
      <c r="AW379" s="84">
        <f t="shared" si="99"/>
        <v>0</v>
      </c>
      <c r="AX379" s="84">
        <f t="shared" si="99"/>
        <v>0</v>
      </c>
      <c r="AY379" s="84">
        <f t="shared" si="99"/>
        <v>0</v>
      </c>
      <c r="AZ379" s="84">
        <f t="shared" si="99"/>
        <v>0</v>
      </c>
      <c r="BA379" s="84">
        <f t="shared" si="99"/>
        <v>0</v>
      </c>
      <c r="BB379" s="84">
        <f t="shared" si="99"/>
        <v>0</v>
      </c>
      <c r="BC379" s="84">
        <f t="shared" si="99"/>
        <v>0</v>
      </c>
      <c r="BD379" s="5"/>
      <c r="BE379" s="5"/>
      <c r="BF379" s="5"/>
      <c r="BG379" s="5"/>
      <c r="BH379" s="5"/>
      <c r="BI379" s="5"/>
      <c r="BJ379" s="5"/>
    </row>
    <row r="380" spans="2:62" hidden="1">
      <c r="B380">
        <f t="shared" si="98"/>
        <v>815</v>
      </c>
      <c r="C380" t="str">
        <f t="shared" si="98"/>
        <v>RECOL.LECCIÓ</v>
      </c>
      <c r="D380" t="str">
        <f t="shared" si="98"/>
        <v>Preparació per recol.lecció col</v>
      </c>
      <c r="E380" s="82">
        <f t="shared" si="98"/>
        <v>2500</v>
      </c>
      <c r="F380" s="84">
        <f t="shared" ref="F380:AR386" si="103">IF($E$4&lt;$E380,$E$4/$E380*F145,F145)</f>
        <v>0</v>
      </c>
      <c r="G380" s="84">
        <f t="shared" si="103"/>
        <v>0</v>
      </c>
      <c r="H380" s="84">
        <f t="shared" si="103"/>
        <v>0</v>
      </c>
      <c r="I380" s="84">
        <f t="shared" si="103"/>
        <v>0</v>
      </c>
      <c r="J380" s="84">
        <f t="shared" si="103"/>
        <v>0</v>
      </c>
      <c r="K380" s="84">
        <f t="shared" si="103"/>
        <v>0</v>
      </c>
      <c r="L380" s="84">
        <f t="shared" si="103"/>
        <v>0</v>
      </c>
      <c r="M380" s="84">
        <f t="shared" si="103"/>
        <v>0</v>
      </c>
      <c r="N380" s="84">
        <f t="shared" si="103"/>
        <v>0</v>
      </c>
      <c r="O380" s="84">
        <f t="shared" si="103"/>
        <v>0</v>
      </c>
      <c r="P380" s="84">
        <f t="shared" si="103"/>
        <v>0</v>
      </c>
      <c r="Q380" s="84">
        <f t="shared" si="103"/>
        <v>0</v>
      </c>
      <c r="R380" s="84">
        <f t="shared" si="103"/>
        <v>0</v>
      </c>
      <c r="S380" s="84">
        <f t="shared" si="103"/>
        <v>0</v>
      </c>
      <c r="T380" s="84">
        <f t="shared" si="103"/>
        <v>0</v>
      </c>
      <c r="U380" s="84">
        <f t="shared" si="103"/>
        <v>0</v>
      </c>
      <c r="V380" s="84">
        <f t="shared" si="103"/>
        <v>0</v>
      </c>
      <c r="W380" s="84">
        <f t="shared" si="103"/>
        <v>0</v>
      </c>
      <c r="X380" s="84">
        <f t="shared" si="103"/>
        <v>0</v>
      </c>
      <c r="Y380" s="84">
        <f t="shared" si="103"/>
        <v>0</v>
      </c>
      <c r="Z380" s="84">
        <f t="shared" si="103"/>
        <v>0</v>
      </c>
      <c r="AA380" s="84">
        <f t="shared" si="103"/>
        <v>0</v>
      </c>
      <c r="AB380" s="84">
        <f t="shared" si="103"/>
        <v>0</v>
      </c>
      <c r="AC380" s="84">
        <f t="shared" si="103"/>
        <v>0</v>
      </c>
      <c r="AD380" s="84">
        <f t="shared" si="103"/>
        <v>0</v>
      </c>
      <c r="AE380" s="84">
        <f t="shared" si="103"/>
        <v>0</v>
      </c>
      <c r="AF380" s="84">
        <f t="shared" si="103"/>
        <v>0</v>
      </c>
      <c r="AG380" s="84">
        <f t="shared" si="103"/>
        <v>0</v>
      </c>
      <c r="AH380" s="84">
        <f t="shared" si="103"/>
        <v>0</v>
      </c>
      <c r="AI380" s="84">
        <f t="shared" si="103"/>
        <v>0</v>
      </c>
      <c r="AJ380" s="84">
        <f t="shared" si="103"/>
        <v>0</v>
      </c>
      <c r="AK380" s="84">
        <f t="shared" si="103"/>
        <v>0</v>
      </c>
      <c r="AL380" s="84">
        <f t="shared" si="103"/>
        <v>0</v>
      </c>
      <c r="AM380" s="84">
        <f t="shared" si="103"/>
        <v>0</v>
      </c>
      <c r="AN380" s="84">
        <f t="shared" si="103"/>
        <v>0</v>
      </c>
      <c r="AO380" s="84">
        <f t="shared" si="103"/>
        <v>0</v>
      </c>
      <c r="AP380" s="84">
        <f t="shared" si="103"/>
        <v>0</v>
      </c>
      <c r="AQ380" s="84">
        <f t="shared" si="102"/>
        <v>0</v>
      </c>
      <c r="AR380" s="84">
        <f t="shared" si="103"/>
        <v>0</v>
      </c>
      <c r="AS380" s="5"/>
      <c r="AT380" s="84">
        <f t="shared" si="99"/>
        <v>0</v>
      </c>
      <c r="AU380" s="84">
        <f t="shared" si="99"/>
        <v>0</v>
      </c>
      <c r="AV380" s="84">
        <f t="shared" si="99"/>
        <v>0</v>
      </c>
      <c r="AW380" s="84">
        <f t="shared" si="99"/>
        <v>0</v>
      </c>
      <c r="AX380" s="84">
        <f t="shared" si="99"/>
        <v>0</v>
      </c>
      <c r="AY380" s="84">
        <f t="shared" si="99"/>
        <v>0</v>
      </c>
      <c r="AZ380" s="84">
        <f t="shared" si="99"/>
        <v>0</v>
      </c>
      <c r="BA380" s="84">
        <f t="shared" si="99"/>
        <v>0</v>
      </c>
      <c r="BB380" s="84">
        <f t="shared" si="99"/>
        <v>0</v>
      </c>
      <c r="BC380" s="84">
        <f t="shared" si="99"/>
        <v>0</v>
      </c>
      <c r="BD380" s="5"/>
      <c r="BE380" s="5"/>
      <c r="BF380" s="5"/>
      <c r="BG380" s="5"/>
      <c r="BH380" s="5"/>
      <c r="BI380" s="5"/>
      <c r="BJ380" s="5"/>
    </row>
    <row r="381" spans="2:62" hidden="1">
      <c r="B381">
        <f t="shared" si="98"/>
        <v>825</v>
      </c>
      <c r="C381" t="str">
        <f t="shared" si="98"/>
        <v>RECOL.LECCIÓ</v>
      </c>
      <c r="D381" t="str">
        <f t="shared" si="98"/>
        <v>Preparació per recol.lecció bròcoli</v>
      </c>
      <c r="E381" s="82">
        <f t="shared" si="98"/>
        <v>2500</v>
      </c>
      <c r="F381" s="84">
        <f t="shared" si="103"/>
        <v>0</v>
      </c>
      <c r="G381" s="84">
        <f t="shared" si="103"/>
        <v>0</v>
      </c>
      <c r="H381" s="84">
        <f t="shared" si="103"/>
        <v>0</v>
      </c>
      <c r="I381" s="84">
        <f t="shared" si="103"/>
        <v>0</v>
      </c>
      <c r="J381" s="84">
        <f t="shared" si="103"/>
        <v>0</v>
      </c>
      <c r="K381" s="84">
        <f t="shared" si="103"/>
        <v>0</v>
      </c>
      <c r="L381" s="84">
        <f t="shared" si="103"/>
        <v>0</v>
      </c>
      <c r="M381" s="84">
        <f t="shared" si="103"/>
        <v>0</v>
      </c>
      <c r="N381" s="84">
        <f t="shared" si="103"/>
        <v>0</v>
      </c>
      <c r="O381" s="84">
        <f t="shared" si="103"/>
        <v>0</v>
      </c>
      <c r="P381" s="84">
        <f t="shared" si="103"/>
        <v>0</v>
      </c>
      <c r="Q381" s="84">
        <f t="shared" si="103"/>
        <v>0</v>
      </c>
      <c r="R381" s="84">
        <f t="shared" si="103"/>
        <v>0</v>
      </c>
      <c r="S381" s="84">
        <f t="shared" si="103"/>
        <v>0</v>
      </c>
      <c r="T381" s="84">
        <f t="shared" si="103"/>
        <v>0</v>
      </c>
      <c r="U381" s="84">
        <f t="shared" si="103"/>
        <v>0</v>
      </c>
      <c r="V381" s="84">
        <f t="shared" si="103"/>
        <v>0</v>
      </c>
      <c r="W381" s="84">
        <f t="shared" si="103"/>
        <v>0</v>
      </c>
      <c r="X381" s="84">
        <f t="shared" si="103"/>
        <v>0</v>
      </c>
      <c r="Y381" s="84">
        <f t="shared" si="103"/>
        <v>0</v>
      </c>
      <c r="Z381" s="84">
        <f t="shared" si="103"/>
        <v>0</v>
      </c>
      <c r="AA381" s="84">
        <f t="shared" si="103"/>
        <v>0</v>
      </c>
      <c r="AB381" s="84">
        <f t="shared" si="103"/>
        <v>0</v>
      </c>
      <c r="AC381" s="84">
        <f t="shared" si="103"/>
        <v>0</v>
      </c>
      <c r="AD381" s="84">
        <f t="shared" si="103"/>
        <v>0</v>
      </c>
      <c r="AE381" s="84">
        <f t="shared" si="103"/>
        <v>0</v>
      </c>
      <c r="AF381" s="84">
        <f t="shared" si="103"/>
        <v>0</v>
      </c>
      <c r="AG381" s="84">
        <f t="shared" si="103"/>
        <v>0</v>
      </c>
      <c r="AH381" s="84">
        <f t="shared" si="103"/>
        <v>0</v>
      </c>
      <c r="AI381" s="84">
        <f t="shared" si="103"/>
        <v>0</v>
      </c>
      <c r="AJ381" s="84">
        <f t="shared" si="103"/>
        <v>0</v>
      </c>
      <c r="AK381" s="84">
        <f t="shared" si="103"/>
        <v>0</v>
      </c>
      <c r="AL381" s="84">
        <f t="shared" si="103"/>
        <v>0</v>
      </c>
      <c r="AM381" s="84">
        <f t="shared" si="103"/>
        <v>0</v>
      </c>
      <c r="AN381" s="84">
        <f t="shared" si="103"/>
        <v>0</v>
      </c>
      <c r="AO381" s="84">
        <f t="shared" si="103"/>
        <v>0</v>
      </c>
      <c r="AP381" s="84">
        <f t="shared" si="103"/>
        <v>0</v>
      </c>
      <c r="AQ381" s="84">
        <f t="shared" si="102"/>
        <v>0</v>
      </c>
      <c r="AR381" s="84">
        <f t="shared" si="103"/>
        <v>0</v>
      </c>
      <c r="AS381" s="5"/>
      <c r="AT381" s="84">
        <f t="shared" si="99"/>
        <v>0</v>
      </c>
      <c r="AU381" s="84">
        <f t="shared" si="99"/>
        <v>0</v>
      </c>
      <c r="AV381" s="84">
        <f t="shared" si="99"/>
        <v>0</v>
      </c>
      <c r="AW381" s="84">
        <f t="shared" si="99"/>
        <v>0</v>
      </c>
      <c r="AX381" s="84">
        <f t="shared" si="99"/>
        <v>0</v>
      </c>
      <c r="AY381" s="84">
        <f t="shared" si="99"/>
        <v>0</v>
      </c>
      <c r="AZ381" s="84">
        <f t="shared" si="99"/>
        <v>0</v>
      </c>
      <c r="BA381" s="84">
        <f t="shared" si="99"/>
        <v>0</v>
      </c>
      <c r="BB381" s="84">
        <f t="shared" si="99"/>
        <v>0</v>
      </c>
      <c r="BC381" s="84">
        <f t="shared" si="99"/>
        <v>0</v>
      </c>
      <c r="BD381" s="5"/>
      <c r="BE381" s="5"/>
      <c r="BF381" s="5"/>
      <c r="BG381" s="5"/>
      <c r="BH381" s="5"/>
      <c r="BI381" s="5"/>
      <c r="BJ381" s="5"/>
    </row>
    <row r="382" spans="2:62" hidden="1">
      <c r="B382">
        <f t="shared" si="98"/>
        <v>835</v>
      </c>
      <c r="C382" t="str">
        <f t="shared" si="98"/>
        <v>RECOL.LECCIÓ</v>
      </c>
      <c r="D382" t="str">
        <f t="shared" si="98"/>
        <v>Preparació per recol.lecció calçot</v>
      </c>
      <c r="E382" s="82">
        <f t="shared" si="98"/>
        <v>2500</v>
      </c>
      <c r="F382" s="84">
        <f t="shared" si="103"/>
        <v>0</v>
      </c>
      <c r="G382" s="84">
        <f t="shared" si="103"/>
        <v>0</v>
      </c>
      <c r="H382" s="84">
        <f t="shared" si="103"/>
        <v>0</v>
      </c>
      <c r="I382" s="84">
        <f t="shared" si="103"/>
        <v>0</v>
      </c>
      <c r="J382" s="84">
        <f t="shared" si="103"/>
        <v>0</v>
      </c>
      <c r="K382" s="84">
        <f t="shared" si="103"/>
        <v>0</v>
      </c>
      <c r="L382" s="84">
        <f t="shared" si="103"/>
        <v>0</v>
      </c>
      <c r="M382" s="84">
        <f t="shared" si="103"/>
        <v>0</v>
      </c>
      <c r="N382" s="84">
        <f t="shared" si="103"/>
        <v>0</v>
      </c>
      <c r="O382" s="84">
        <f t="shared" si="103"/>
        <v>0</v>
      </c>
      <c r="P382" s="84">
        <f t="shared" si="103"/>
        <v>0</v>
      </c>
      <c r="Q382" s="84">
        <f t="shared" si="103"/>
        <v>0</v>
      </c>
      <c r="R382" s="84">
        <f t="shared" si="103"/>
        <v>0</v>
      </c>
      <c r="S382" s="84">
        <f t="shared" si="103"/>
        <v>0</v>
      </c>
      <c r="T382" s="84">
        <f t="shared" si="103"/>
        <v>0</v>
      </c>
      <c r="U382" s="84">
        <f t="shared" si="103"/>
        <v>0</v>
      </c>
      <c r="V382" s="84">
        <f t="shared" si="103"/>
        <v>0</v>
      </c>
      <c r="W382" s="84">
        <f t="shared" si="103"/>
        <v>0</v>
      </c>
      <c r="X382" s="84">
        <f t="shared" si="103"/>
        <v>0</v>
      </c>
      <c r="Y382" s="84">
        <f t="shared" si="103"/>
        <v>0</v>
      </c>
      <c r="Z382" s="84">
        <f t="shared" si="103"/>
        <v>0</v>
      </c>
      <c r="AA382" s="84">
        <f t="shared" si="103"/>
        <v>0</v>
      </c>
      <c r="AB382" s="84">
        <f t="shared" si="103"/>
        <v>0</v>
      </c>
      <c r="AC382" s="84">
        <f t="shared" si="103"/>
        <v>0</v>
      </c>
      <c r="AD382" s="84">
        <f t="shared" si="103"/>
        <v>0</v>
      </c>
      <c r="AE382" s="84">
        <f t="shared" si="103"/>
        <v>0</v>
      </c>
      <c r="AF382" s="84">
        <f t="shared" si="103"/>
        <v>0</v>
      </c>
      <c r="AG382" s="84">
        <f t="shared" si="103"/>
        <v>0</v>
      </c>
      <c r="AH382" s="84">
        <f t="shared" si="103"/>
        <v>0</v>
      </c>
      <c r="AI382" s="84">
        <f t="shared" si="103"/>
        <v>0</v>
      </c>
      <c r="AJ382" s="84">
        <f t="shared" si="103"/>
        <v>0</v>
      </c>
      <c r="AK382" s="84">
        <f t="shared" si="103"/>
        <v>0</v>
      </c>
      <c r="AL382" s="84">
        <f t="shared" si="103"/>
        <v>0</v>
      </c>
      <c r="AM382" s="84">
        <f t="shared" si="103"/>
        <v>0</v>
      </c>
      <c r="AN382" s="84">
        <f t="shared" si="103"/>
        <v>0</v>
      </c>
      <c r="AO382" s="84">
        <f t="shared" si="103"/>
        <v>0</v>
      </c>
      <c r="AP382" s="84">
        <f t="shared" si="103"/>
        <v>0</v>
      </c>
      <c r="AQ382" s="84">
        <f t="shared" si="102"/>
        <v>0</v>
      </c>
      <c r="AR382" s="84">
        <f t="shared" si="103"/>
        <v>0</v>
      </c>
      <c r="AS382" s="5"/>
      <c r="AT382" s="84">
        <f t="shared" si="99"/>
        <v>0</v>
      </c>
      <c r="AU382" s="84">
        <f t="shared" si="99"/>
        <v>0</v>
      </c>
      <c r="AV382" s="84">
        <f t="shared" si="99"/>
        <v>0</v>
      </c>
      <c r="AW382" s="84">
        <f t="shared" si="99"/>
        <v>0</v>
      </c>
      <c r="AX382" s="84">
        <f t="shared" si="99"/>
        <v>0</v>
      </c>
      <c r="AY382" s="84">
        <f t="shared" si="99"/>
        <v>0</v>
      </c>
      <c r="AZ382" s="84">
        <f t="shared" si="99"/>
        <v>0</v>
      </c>
      <c r="BA382" s="84">
        <f t="shared" si="99"/>
        <v>0</v>
      </c>
      <c r="BB382" s="84">
        <f t="shared" si="99"/>
        <v>0</v>
      </c>
      <c r="BC382" s="84">
        <f t="shared" si="99"/>
        <v>0</v>
      </c>
      <c r="BD382" s="5"/>
      <c r="BE382" s="5"/>
      <c r="BF382" s="5"/>
      <c r="BG382" s="5"/>
      <c r="BH382" s="5"/>
      <c r="BI382" s="5"/>
      <c r="BJ382" s="5"/>
    </row>
    <row r="383" spans="2:62" hidden="1">
      <c r="B383">
        <f t="shared" ref="B383:E387" si="104">+B148</f>
        <v>845</v>
      </c>
      <c r="C383" t="str">
        <f t="shared" si="104"/>
        <v>RECOL.LECCIÓ</v>
      </c>
      <c r="D383" t="str">
        <f t="shared" si="104"/>
        <v>Preparació per recol.lecció enciam</v>
      </c>
      <c r="E383" s="82">
        <f t="shared" si="104"/>
        <v>2500</v>
      </c>
      <c r="F383" s="84">
        <f t="shared" si="103"/>
        <v>0</v>
      </c>
      <c r="G383" s="84">
        <f t="shared" si="103"/>
        <v>0</v>
      </c>
      <c r="H383" s="84">
        <f t="shared" si="103"/>
        <v>0</v>
      </c>
      <c r="I383" s="84">
        <f t="shared" si="103"/>
        <v>0</v>
      </c>
      <c r="J383" s="84">
        <f t="shared" si="103"/>
        <v>0</v>
      </c>
      <c r="K383" s="84">
        <f t="shared" si="103"/>
        <v>0</v>
      </c>
      <c r="L383" s="84">
        <f t="shared" si="103"/>
        <v>0</v>
      </c>
      <c r="M383" s="84">
        <f t="shared" si="103"/>
        <v>0</v>
      </c>
      <c r="N383" s="84">
        <f t="shared" si="103"/>
        <v>0</v>
      </c>
      <c r="O383" s="84">
        <f t="shared" si="103"/>
        <v>0</v>
      </c>
      <c r="P383" s="84">
        <f t="shared" si="103"/>
        <v>0</v>
      </c>
      <c r="Q383" s="84">
        <f t="shared" si="103"/>
        <v>0</v>
      </c>
      <c r="R383" s="84">
        <f t="shared" si="103"/>
        <v>0</v>
      </c>
      <c r="S383" s="84">
        <f t="shared" si="103"/>
        <v>0</v>
      </c>
      <c r="T383" s="84">
        <f t="shared" si="103"/>
        <v>0</v>
      </c>
      <c r="U383" s="84">
        <f t="shared" si="103"/>
        <v>0</v>
      </c>
      <c r="V383" s="84">
        <f t="shared" si="103"/>
        <v>0</v>
      </c>
      <c r="W383" s="84">
        <f t="shared" si="103"/>
        <v>0</v>
      </c>
      <c r="X383" s="84">
        <f t="shared" si="103"/>
        <v>0</v>
      </c>
      <c r="Y383" s="84">
        <f t="shared" si="103"/>
        <v>0</v>
      </c>
      <c r="Z383" s="84">
        <f t="shared" si="103"/>
        <v>0</v>
      </c>
      <c r="AA383" s="84">
        <f t="shared" si="103"/>
        <v>0</v>
      </c>
      <c r="AB383" s="84">
        <f t="shared" si="103"/>
        <v>0</v>
      </c>
      <c r="AC383" s="84">
        <f t="shared" si="103"/>
        <v>0</v>
      </c>
      <c r="AD383" s="84">
        <f t="shared" si="103"/>
        <v>0</v>
      </c>
      <c r="AE383" s="84">
        <f t="shared" si="103"/>
        <v>0</v>
      </c>
      <c r="AF383" s="84">
        <f t="shared" si="103"/>
        <v>0</v>
      </c>
      <c r="AG383" s="84">
        <f t="shared" si="103"/>
        <v>0</v>
      </c>
      <c r="AH383" s="84">
        <f t="shared" si="103"/>
        <v>0</v>
      </c>
      <c r="AI383" s="84">
        <f t="shared" si="103"/>
        <v>0</v>
      </c>
      <c r="AJ383" s="84">
        <f t="shared" si="103"/>
        <v>0</v>
      </c>
      <c r="AK383" s="84">
        <f t="shared" si="103"/>
        <v>0</v>
      </c>
      <c r="AL383" s="84">
        <f t="shared" si="103"/>
        <v>0</v>
      </c>
      <c r="AM383" s="84">
        <f t="shared" si="103"/>
        <v>0</v>
      </c>
      <c r="AN383" s="84">
        <f t="shared" si="103"/>
        <v>0</v>
      </c>
      <c r="AO383" s="84">
        <f t="shared" si="103"/>
        <v>0</v>
      </c>
      <c r="AP383" s="84">
        <f t="shared" si="103"/>
        <v>0</v>
      </c>
      <c r="AQ383" s="84">
        <f t="shared" si="102"/>
        <v>0</v>
      </c>
      <c r="AR383" s="84">
        <f t="shared" si="103"/>
        <v>0</v>
      </c>
      <c r="AS383" s="5"/>
      <c r="AT383" s="84">
        <f t="shared" si="99"/>
        <v>0</v>
      </c>
      <c r="AU383" s="84">
        <f t="shared" si="99"/>
        <v>0</v>
      </c>
      <c r="AV383" s="84">
        <f t="shared" si="99"/>
        <v>0</v>
      </c>
      <c r="AW383" s="84">
        <f t="shared" si="99"/>
        <v>0</v>
      </c>
      <c r="AX383" s="84">
        <f t="shared" si="99"/>
        <v>0</v>
      </c>
      <c r="AY383" s="84">
        <f t="shared" si="99"/>
        <v>0</v>
      </c>
      <c r="AZ383" s="84">
        <f t="shared" si="99"/>
        <v>0</v>
      </c>
      <c r="BA383" s="84">
        <f t="shared" si="99"/>
        <v>0</v>
      </c>
      <c r="BB383" s="84">
        <f t="shared" si="99"/>
        <v>0</v>
      </c>
      <c r="BC383" s="84">
        <f t="shared" si="99"/>
        <v>0</v>
      </c>
      <c r="BD383" s="5"/>
      <c r="BE383" s="5"/>
      <c r="BF383" s="5"/>
      <c r="BG383" s="5"/>
      <c r="BH383" s="5"/>
      <c r="BI383" s="5"/>
      <c r="BJ383" s="5"/>
    </row>
    <row r="384" spans="2:62" hidden="1">
      <c r="B384">
        <f t="shared" si="104"/>
        <v>855</v>
      </c>
      <c r="C384" t="str">
        <f t="shared" si="104"/>
        <v>RECOL.LECCIÓ</v>
      </c>
      <c r="D384" t="str">
        <f t="shared" si="104"/>
        <v>Preparació per recol.lecció bledes a manats</v>
      </c>
      <c r="E384" s="82">
        <f t="shared" si="104"/>
        <v>2500</v>
      </c>
      <c r="F384" s="84">
        <f t="shared" si="103"/>
        <v>0</v>
      </c>
      <c r="G384" s="84">
        <f t="shared" si="103"/>
        <v>0</v>
      </c>
      <c r="H384" s="84">
        <f t="shared" si="103"/>
        <v>0</v>
      </c>
      <c r="I384" s="84">
        <f t="shared" si="103"/>
        <v>0</v>
      </c>
      <c r="J384" s="84">
        <f t="shared" si="103"/>
        <v>0</v>
      </c>
      <c r="K384" s="84">
        <f t="shared" si="103"/>
        <v>0</v>
      </c>
      <c r="L384" s="84">
        <f t="shared" si="103"/>
        <v>0</v>
      </c>
      <c r="M384" s="84">
        <f t="shared" si="103"/>
        <v>0</v>
      </c>
      <c r="N384" s="84">
        <f t="shared" si="103"/>
        <v>0</v>
      </c>
      <c r="O384" s="84">
        <f t="shared" si="103"/>
        <v>0</v>
      </c>
      <c r="P384" s="84">
        <f t="shared" si="103"/>
        <v>0</v>
      </c>
      <c r="Q384" s="84">
        <f t="shared" si="103"/>
        <v>0</v>
      </c>
      <c r="R384" s="84">
        <f t="shared" si="103"/>
        <v>0</v>
      </c>
      <c r="S384" s="84">
        <f t="shared" si="103"/>
        <v>0</v>
      </c>
      <c r="T384" s="84">
        <f t="shared" si="103"/>
        <v>0</v>
      </c>
      <c r="U384" s="84">
        <f t="shared" si="103"/>
        <v>0</v>
      </c>
      <c r="V384" s="84">
        <f t="shared" si="103"/>
        <v>0</v>
      </c>
      <c r="W384" s="84">
        <f t="shared" si="103"/>
        <v>0</v>
      </c>
      <c r="X384" s="84">
        <f t="shared" si="103"/>
        <v>0</v>
      </c>
      <c r="Y384" s="84">
        <f t="shared" si="103"/>
        <v>0</v>
      </c>
      <c r="Z384" s="84">
        <f t="shared" si="103"/>
        <v>0</v>
      </c>
      <c r="AA384" s="84">
        <f t="shared" si="103"/>
        <v>0</v>
      </c>
      <c r="AB384" s="84">
        <f t="shared" si="103"/>
        <v>0</v>
      </c>
      <c r="AC384" s="84">
        <f t="shared" si="103"/>
        <v>0</v>
      </c>
      <c r="AD384" s="84">
        <f t="shared" si="103"/>
        <v>0</v>
      </c>
      <c r="AE384" s="84">
        <f t="shared" si="103"/>
        <v>0</v>
      </c>
      <c r="AF384" s="84">
        <f t="shared" si="103"/>
        <v>0</v>
      </c>
      <c r="AG384" s="84">
        <f t="shared" si="103"/>
        <v>0</v>
      </c>
      <c r="AH384" s="84">
        <f t="shared" si="103"/>
        <v>0</v>
      </c>
      <c r="AI384" s="84">
        <f t="shared" si="103"/>
        <v>0</v>
      </c>
      <c r="AJ384" s="84">
        <f t="shared" si="103"/>
        <v>0</v>
      </c>
      <c r="AK384" s="84">
        <f t="shared" si="103"/>
        <v>0</v>
      </c>
      <c r="AL384" s="84">
        <f t="shared" si="103"/>
        <v>0</v>
      </c>
      <c r="AM384" s="84">
        <f t="shared" si="103"/>
        <v>0</v>
      </c>
      <c r="AN384" s="84">
        <f t="shared" si="103"/>
        <v>0</v>
      </c>
      <c r="AO384" s="84">
        <f t="shared" si="103"/>
        <v>0</v>
      </c>
      <c r="AP384" s="84">
        <f t="shared" si="103"/>
        <v>0</v>
      </c>
      <c r="AQ384" s="84">
        <f t="shared" si="102"/>
        <v>0</v>
      </c>
      <c r="AR384" s="84">
        <f t="shared" si="103"/>
        <v>0</v>
      </c>
      <c r="AS384" s="5"/>
      <c r="AT384" s="84">
        <f t="shared" si="99"/>
        <v>0</v>
      </c>
      <c r="AU384" s="84">
        <f t="shared" si="99"/>
        <v>0</v>
      </c>
      <c r="AV384" s="84">
        <f t="shared" si="99"/>
        <v>0</v>
      </c>
      <c r="AW384" s="84">
        <f t="shared" si="99"/>
        <v>0</v>
      </c>
      <c r="AX384" s="84">
        <f t="shared" si="99"/>
        <v>0</v>
      </c>
      <c r="AY384" s="84">
        <f t="shared" si="99"/>
        <v>0</v>
      </c>
      <c r="AZ384" s="84">
        <f t="shared" si="99"/>
        <v>0</v>
      </c>
      <c r="BA384" s="84">
        <f t="shared" si="99"/>
        <v>0</v>
      </c>
      <c r="BB384" s="84">
        <f t="shared" si="99"/>
        <v>0</v>
      </c>
      <c r="BC384" s="84">
        <f t="shared" si="99"/>
        <v>0</v>
      </c>
      <c r="BD384" s="5"/>
      <c r="BE384" s="5"/>
      <c r="BF384" s="5"/>
      <c r="BG384" s="5"/>
      <c r="BH384" s="5"/>
      <c r="BI384" s="5"/>
      <c r="BJ384" s="5"/>
    </row>
    <row r="385" spans="2:62" hidden="1">
      <c r="B385">
        <f t="shared" si="104"/>
        <v>865</v>
      </c>
      <c r="C385" t="str">
        <f t="shared" si="104"/>
        <v>RECOL.LECCIÓ</v>
      </c>
      <c r="D385" t="str">
        <f t="shared" si="104"/>
        <v>Preparació per recol.lecció bledes</v>
      </c>
      <c r="E385" s="82">
        <f t="shared" si="104"/>
        <v>2500</v>
      </c>
      <c r="F385" s="84">
        <f t="shared" si="103"/>
        <v>0</v>
      </c>
      <c r="G385" s="84">
        <f t="shared" si="103"/>
        <v>0</v>
      </c>
      <c r="H385" s="84">
        <f t="shared" si="103"/>
        <v>0</v>
      </c>
      <c r="I385" s="84">
        <f t="shared" si="103"/>
        <v>0</v>
      </c>
      <c r="J385" s="84">
        <f t="shared" si="103"/>
        <v>0</v>
      </c>
      <c r="K385" s="84">
        <f t="shared" si="103"/>
        <v>0</v>
      </c>
      <c r="L385" s="84">
        <f t="shared" si="103"/>
        <v>0</v>
      </c>
      <c r="M385" s="84">
        <f t="shared" si="103"/>
        <v>0</v>
      </c>
      <c r="N385" s="84">
        <f t="shared" si="103"/>
        <v>0</v>
      </c>
      <c r="O385" s="84">
        <f t="shared" si="103"/>
        <v>0</v>
      </c>
      <c r="P385" s="84">
        <f t="shared" si="103"/>
        <v>0</v>
      </c>
      <c r="Q385" s="84">
        <f t="shared" si="103"/>
        <v>0</v>
      </c>
      <c r="R385" s="84">
        <f t="shared" si="103"/>
        <v>0</v>
      </c>
      <c r="S385" s="84">
        <f t="shared" si="103"/>
        <v>0</v>
      </c>
      <c r="T385" s="84">
        <f t="shared" si="103"/>
        <v>0</v>
      </c>
      <c r="U385" s="84">
        <f t="shared" si="103"/>
        <v>0</v>
      </c>
      <c r="V385" s="84">
        <f t="shared" si="103"/>
        <v>0</v>
      </c>
      <c r="W385" s="84">
        <f t="shared" si="103"/>
        <v>0</v>
      </c>
      <c r="X385" s="84">
        <f t="shared" si="103"/>
        <v>0</v>
      </c>
      <c r="Y385" s="84">
        <f t="shared" si="103"/>
        <v>0</v>
      </c>
      <c r="Z385" s="84">
        <f t="shared" si="103"/>
        <v>0</v>
      </c>
      <c r="AA385" s="84">
        <f t="shared" si="103"/>
        <v>0</v>
      </c>
      <c r="AB385" s="84">
        <f t="shared" si="103"/>
        <v>0</v>
      </c>
      <c r="AC385" s="84">
        <f t="shared" si="103"/>
        <v>0</v>
      </c>
      <c r="AD385" s="84">
        <f t="shared" si="103"/>
        <v>0</v>
      </c>
      <c r="AE385" s="84">
        <f t="shared" si="103"/>
        <v>0</v>
      </c>
      <c r="AF385" s="84">
        <f t="shared" si="103"/>
        <v>0</v>
      </c>
      <c r="AG385" s="84">
        <f t="shared" si="103"/>
        <v>0</v>
      </c>
      <c r="AH385" s="84">
        <f t="shared" si="103"/>
        <v>0</v>
      </c>
      <c r="AI385" s="84">
        <f t="shared" si="103"/>
        <v>0</v>
      </c>
      <c r="AJ385" s="84">
        <f t="shared" si="103"/>
        <v>0</v>
      </c>
      <c r="AK385" s="84">
        <f t="shared" si="103"/>
        <v>0</v>
      </c>
      <c r="AL385" s="84">
        <f t="shared" si="103"/>
        <v>0</v>
      </c>
      <c r="AM385" s="84">
        <f t="shared" si="103"/>
        <v>0</v>
      </c>
      <c r="AN385" s="84">
        <f t="shared" si="103"/>
        <v>0</v>
      </c>
      <c r="AO385" s="84">
        <f t="shared" si="103"/>
        <v>0</v>
      </c>
      <c r="AP385" s="84">
        <f t="shared" si="103"/>
        <v>0</v>
      </c>
      <c r="AQ385" s="84">
        <f t="shared" si="102"/>
        <v>0</v>
      </c>
      <c r="AR385" s="84">
        <f t="shared" si="103"/>
        <v>0</v>
      </c>
      <c r="AS385" s="5"/>
      <c r="AT385" s="84">
        <f t="shared" ref="AT385:BC387" si="105">IF($E$4&lt;$E385,$E$4/$E385*AT150,AT150)</f>
        <v>0</v>
      </c>
      <c r="AU385" s="84">
        <f t="shared" si="105"/>
        <v>0</v>
      </c>
      <c r="AV385" s="84">
        <f t="shared" si="105"/>
        <v>0</v>
      </c>
      <c r="AW385" s="84">
        <f t="shared" si="105"/>
        <v>0</v>
      </c>
      <c r="AX385" s="84">
        <f t="shared" si="105"/>
        <v>0</v>
      </c>
      <c r="AY385" s="84">
        <f t="shared" si="105"/>
        <v>0</v>
      </c>
      <c r="AZ385" s="84">
        <f t="shared" si="105"/>
        <v>0</v>
      </c>
      <c r="BA385" s="84">
        <f t="shared" si="105"/>
        <v>0</v>
      </c>
      <c r="BB385" s="84">
        <f t="shared" si="105"/>
        <v>0</v>
      </c>
      <c r="BC385" s="84">
        <f t="shared" si="105"/>
        <v>0</v>
      </c>
      <c r="BD385" s="5"/>
      <c r="BE385" s="5"/>
      <c r="BF385" s="5"/>
      <c r="BG385" s="5"/>
      <c r="BH385" s="5"/>
      <c r="BI385" s="5"/>
      <c r="BJ385" s="5"/>
    </row>
    <row r="386" spans="2:62" hidden="1">
      <c r="B386">
        <f t="shared" si="104"/>
        <v>875</v>
      </c>
      <c r="C386" t="str">
        <f t="shared" si="104"/>
        <v>RECOL.LECCIÓ</v>
      </c>
      <c r="D386" t="str">
        <f t="shared" si="104"/>
        <v>Preparació per recol.lecció tomàquet</v>
      </c>
      <c r="E386" s="82">
        <f t="shared" si="104"/>
        <v>2500</v>
      </c>
      <c r="F386" s="84">
        <f t="shared" si="103"/>
        <v>0</v>
      </c>
      <c r="G386" s="84">
        <f t="shared" si="103"/>
        <v>0</v>
      </c>
      <c r="H386" s="84">
        <f t="shared" si="103"/>
        <v>0</v>
      </c>
      <c r="I386" s="84">
        <f t="shared" si="103"/>
        <v>0</v>
      </c>
      <c r="J386" s="84">
        <f t="shared" si="103"/>
        <v>0</v>
      </c>
      <c r="K386" s="84">
        <f t="shared" si="103"/>
        <v>0</v>
      </c>
      <c r="L386" s="84">
        <f t="shared" si="103"/>
        <v>0</v>
      </c>
      <c r="M386" s="84">
        <f t="shared" si="103"/>
        <v>0</v>
      </c>
      <c r="N386" s="84">
        <f t="shared" si="103"/>
        <v>0</v>
      </c>
      <c r="O386" s="84">
        <f t="shared" si="103"/>
        <v>0</v>
      </c>
      <c r="P386" s="84">
        <f t="shared" si="103"/>
        <v>0</v>
      </c>
      <c r="Q386" s="84">
        <f t="shared" si="103"/>
        <v>0</v>
      </c>
      <c r="R386" s="84">
        <f t="shared" si="103"/>
        <v>0</v>
      </c>
      <c r="S386" s="84">
        <f t="shared" si="103"/>
        <v>0</v>
      </c>
      <c r="T386" s="84">
        <f t="shared" si="103"/>
        <v>0</v>
      </c>
      <c r="U386" s="84">
        <f t="shared" si="103"/>
        <v>0</v>
      </c>
      <c r="V386" s="84">
        <f t="shared" si="103"/>
        <v>0</v>
      </c>
      <c r="W386" s="84">
        <f t="shared" si="103"/>
        <v>0</v>
      </c>
      <c r="X386" s="84">
        <f t="shared" si="103"/>
        <v>0</v>
      </c>
      <c r="Y386" s="84">
        <f t="shared" si="103"/>
        <v>0</v>
      </c>
      <c r="Z386" s="84">
        <f t="shared" si="103"/>
        <v>0</v>
      </c>
      <c r="AA386" s="84">
        <f t="shared" si="103"/>
        <v>0</v>
      </c>
      <c r="AB386" s="84">
        <f t="shared" si="103"/>
        <v>0</v>
      </c>
      <c r="AC386" s="84">
        <f t="shared" si="103"/>
        <v>0</v>
      </c>
      <c r="AD386" s="84">
        <f t="shared" si="103"/>
        <v>0</v>
      </c>
      <c r="AE386" s="84">
        <f t="shared" si="103"/>
        <v>0</v>
      </c>
      <c r="AF386" s="84">
        <f t="shared" si="103"/>
        <v>0</v>
      </c>
      <c r="AG386" s="84">
        <f t="shared" ref="AG386:AR387" si="106">IF($E$4&lt;$E386,$E$4/$E386*AG151,AG151)</f>
        <v>0</v>
      </c>
      <c r="AH386" s="84">
        <f t="shared" si="106"/>
        <v>0</v>
      </c>
      <c r="AI386" s="84">
        <f t="shared" si="106"/>
        <v>0</v>
      </c>
      <c r="AJ386" s="84">
        <f t="shared" si="106"/>
        <v>0</v>
      </c>
      <c r="AK386" s="84">
        <f t="shared" si="106"/>
        <v>0</v>
      </c>
      <c r="AL386" s="84">
        <f t="shared" si="106"/>
        <v>0</v>
      </c>
      <c r="AM386" s="84">
        <f t="shared" si="106"/>
        <v>0</v>
      </c>
      <c r="AN386" s="84">
        <f t="shared" si="106"/>
        <v>0</v>
      </c>
      <c r="AO386" s="84">
        <f t="shared" si="106"/>
        <v>0</v>
      </c>
      <c r="AP386" s="84">
        <f t="shared" si="106"/>
        <v>0</v>
      </c>
      <c r="AQ386" s="84">
        <f t="shared" si="102"/>
        <v>0</v>
      </c>
      <c r="AR386" s="84">
        <f t="shared" si="106"/>
        <v>0</v>
      </c>
      <c r="AS386" s="5"/>
      <c r="AT386" s="84">
        <f t="shared" si="105"/>
        <v>0</v>
      </c>
      <c r="AU386" s="84">
        <f t="shared" si="105"/>
        <v>0</v>
      </c>
      <c r="AV386" s="84">
        <f t="shared" si="105"/>
        <v>0</v>
      </c>
      <c r="AW386" s="84">
        <f t="shared" si="105"/>
        <v>0</v>
      </c>
      <c r="AX386" s="84">
        <f t="shared" si="105"/>
        <v>0</v>
      </c>
      <c r="AY386" s="84">
        <f t="shared" si="105"/>
        <v>0</v>
      </c>
      <c r="AZ386" s="84">
        <f t="shared" si="105"/>
        <v>0</v>
      </c>
      <c r="BA386" s="84">
        <f t="shared" si="105"/>
        <v>0</v>
      </c>
      <c r="BB386" s="84">
        <f t="shared" si="105"/>
        <v>0</v>
      </c>
      <c r="BC386" s="84">
        <f t="shared" si="105"/>
        <v>0</v>
      </c>
      <c r="BD386" s="5"/>
      <c r="BE386" s="5"/>
      <c r="BF386" s="5"/>
      <c r="BG386" s="5"/>
      <c r="BH386" s="5"/>
      <c r="BI386" s="5"/>
      <c r="BJ386" s="5"/>
    </row>
    <row r="387" spans="2:62" hidden="1">
      <c r="B387">
        <f t="shared" si="104"/>
        <v>885</v>
      </c>
      <c r="C387" t="str">
        <f t="shared" si="104"/>
        <v>RECOL.LECCIÓ</v>
      </c>
      <c r="D387" t="str">
        <f t="shared" si="104"/>
        <v>Preparació per recol.lecció carbassa</v>
      </c>
      <c r="E387" s="82">
        <f t="shared" si="104"/>
        <v>2500</v>
      </c>
      <c r="F387" s="84">
        <f t="shared" ref="F387:AF387" si="107">IF($E$4&lt;$E387,$E$4/$E387*F152,F152)</f>
        <v>0</v>
      </c>
      <c r="G387" s="84">
        <f t="shared" si="107"/>
        <v>0</v>
      </c>
      <c r="H387" s="84">
        <f t="shared" si="107"/>
        <v>0</v>
      </c>
      <c r="I387" s="84">
        <f t="shared" si="107"/>
        <v>0</v>
      </c>
      <c r="J387" s="84">
        <f t="shared" si="107"/>
        <v>0</v>
      </c>
      <c r="K387" s="84">
        <f t="shared" si="107"/>
        <v>0</v>
      </c>
      <c r="L387" s="84">
        <f t="shared" si="107"/>
        <v>0</v>
      </c>
      <c r="M387" s="84">
        <f t="shared" si="107"/>
        <v>0</v>
      </c>
      <c r="N387" s="84">
        <f t="shared" si="107"/>
        <v>0</v>
      </c>
      <c r="O387" s="84">
        <f t="shared" si="107"/>
        <v>0</v>
      </c>
      <c r="P387" s="84">
        <f t="shared" si="107"/>
        <v>0</v>
      </c>
      <c r="Q387" s="84">
        <f t="shared" si="107"/>
        <v>0</v>
      </c>
      <c r="R387" s="84">
        <f t="shared" si="107"/>
        <v>0</v>
      </c>
      <c r="S387" s="84">
        <f t="shared" si="107"/>
        <v>0</v>
      </c>
      <c r="T387" s="84">
        <f t="shared" si="107"/>
        <v>0</v>
      </c>
      <c r="U387" s="84">
        <f t="shared" si="107"/>
        <v>0</v>
      </c>
      <c r="V387" s="84">
        <f t="shared" si="107"/>
        <v>0</v>
      </c>
      <c r="W387" s="84">
        <f t="shared" si="107"/>
        <v>0</v>
      </c>
      <c r="X387" s="84">
        <f t="shared" si="107"/>
        <v>0</v>
      </c>
      <c r="Y387" s="84">
        <f t="shared" si="107"/>
        <v>0</v>
      </c>
      <c r="Z387" s="84">
        <f t="shared" si="107"/>
        <v>0</v>
      </c>
      <c r="AA387" s="84">
        <f t="shared" si="107"/>
        <v>0</v>
      </c>
      <c r="AB387" s="84">
        <f t="shared" si="107"/>
        <v>0</v>
      </c>
      <c r="AC387" s="84">
        <f t="shared" si="107"/>
        <v>0</v>
      </c>
      <c r="AD387" s="84">
        <f t="shared" si="107"/>
        <v>0</v>
      </c>
      <c r="AE387" s="84">
        <f t="shared" si="107"/>
        <v>0</v>
      </c>
      <c r="AF387" s="84">
        <f t="shared" si="107"/>
        <v>0</v>
      </c>
      <c r="AG387" s="84">
        <f t="shared" si="106"/>
        <v>0</v>
      </c>
      <c r="AH387" s="84">
        <f t="shared" si="106"/>
        <v>0</v>
      </c>
      <c r="AI387" s="84">
        <f t="shared" si="106"/>
        <v>0</v>
      </c>
      <c r="AJ387" s="84">
        <f t="shared" si="106"/>
        <v>0</v>
      </c>
      <c r="AK387" s="84">
        <f t="shared" si="106"/>
        <v>0</v>
      </c>
      <c r="AL387" s="84">
        <f t="shared" si="106"/>
        <v>0</v>
      </c>
      <c r="AM387" s="84">
        <f t="shared" si="106"/>
        <v>0</v>
      </c>
      <c r="AN387" s="84">
        <f t="shared" si="106"/>
        <v>0</v>
      </c>
      <c r="AO387" s="84">
        <f t="shared" si="106"/>
        <v>0</v>
      </c>
      <c r="AP387" s="84">
        <f t="shared" si="106"/>
        <v>0</v>
      </c>
      <c r="AQ387" s="84">
        <f t="shared" si="102"/>
        <v>0</v>
      </c>
      <c r="AR387" s="84">
        <f t="shared" si="106"/>
        <v>0</v>
      </c>
      <c r="AS387" s="5"/>
      <c r="AT387" s="84">
        <f t="shared" si="105"/>
        <v>0</v>
      </c>
      <c r="AU387" s="84">
        <f t="shared" si="105"/>
        <v>0</v>
      </c>
      <c r="AV387" s="84">
        <f t="shared" si="105"/>
        <v>0</v>
      </c>
      <c r="AW387" s="84">
        <f t="shared" si="105"/>
        <v>0</v>
      </c>
      <c r="AX387" s="84">
        <f t="shared" si="105"/>
        <v>0</v>
      </c>
      <c r="AY387" s="84">
        <f t="shared" si="105"/>
        <v>0</v>
      </c>
      <c r="AZ387" s="84">
        <f t="shared" si="105"/>
        <v>0</v>
      </c>
      <c r="BA387" s="84">
        <f t="shared" si="105"/>
        <v>0</v>
      </c>
      <c r="BB387" s="84">
        <f t="shared" si="105"/>
        <v>0</v>
      </c>
      <c r="BC387" s="84">
        <f t="shared" si="105"/>
        <v>0</v>
      </c>
      <c r="BD387" s="5"/>
      <c r="BE387" s="5"/>
      <c r="BF387" s="5"/>
      <c r="BG387" s="5"/>
      <c r="BH387" s="5"/>
      <c r="BI387" s="5"/>
      <c r="BJ387" s="5"/>
    </row>
    <row r="388" spans="2:62" hidden="1">
      <c r="D388" s="85" t="s">
        <v>115</v>
      </c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  <c r="AA388" s="5"/>
      <c r="AB388" s="5"/>
      <c r="AC388" s="5"/>
      <c r="AD388" s="5"/>
      <c r="AE388" s="5"/>
      <c r="AF388" s="5"/>
      <c r="AG388" s="5"/>
      <c r="AH388" s="5"/>
      <c r="AI388" s="5"/>
      <c r="AJ388" s="5"/>
      <c r="AK388" s="5"/>
      <c r="AL388" s="5"/>
      <c r="AM388" s="5"/>
      <c r="AN388" s="5"/>
      <c r="AO388" s="5"/>
      <c r="AP388" s="5"/>
      <c r="AQ388" s="5"/>
      <c r="AR388" s="5"/>
      <c r="AS388" s="5"/>
      <c r="AT388" s="5"/>
      <c r="AU388" s="5"/>
      <c r="AV388" s="5"/>
      <c r="AW388" s="5"/>
      <c r="AX388" s="5"/>
      <c r="AY388" s="5"/>
      <c r="AZ388" s="5"/>
      <c r="BA388" s="5"/>
      <c r="BB388" s="5"/>
      <c r="BC388" s="5"/>
      <c r="BD388" s="5"/>
      <c r="BE388" s="5"/>
      <c r="BF388" s="5"/>
      <c r="BG388" s="5"/>
      <c r="BH388" s="5"/>
      <c r="BI388" s="5"/>
      <c r="BJ388" s="5"/>
    </row>
    <row r="389" spans="2:62" hidden="1">
      <c r="D389" s="29">
        <v>0</v>
      </c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  <c r="AA389" s="5"/>
      <c r="AB389" s="5"/>
      <c r="AC389" s="5"/>
      <c r="AD389" s="5"/>
      <c r="AE389" s="5"/>
      <c r="AF389" s="5"/>
      <c r="AG389" s="5"/>
      <c r="AH389" s="5"/>
      <c r="AI389" s="5"/>
      <c r="AJ389" s="5"/>
      <c r="AK389" s="5"/>
      <c r="AL389" s="5"/>
      <c r="AM389" s="5"/>
      <c r="AN389" s="5"/>
      <c r="AO389" s="5"/>
      <c r="AP389" s="5"/>
      <c r="AQ389" s="5"/>
      <c r="AR389" s="5"/>
      <c r="AS389" s="5"/>
      <c r="AT389" s="5"/>
      <c r="AU389" s="5"/>
      <c r="AV389" s="5"/>
      <c r="AW389" s="5"/>
      <c r="AX389" s="5"/>
      <c r="AY389" s="5"/>
      <c r="AZ389" s="5"/>
      <c r="BA389" s="5"/>
      <c r="BB389" s="5"/>
      <c r="BC389" s="5"/>
      <c r="BD389" s="5"/>
      <c r="BE389" s="5"/>
      <c r="BF389" s="5"/>
      <c r="BG389" s="5"/>
      <c r="BH389" s="5"/>
      <c r="BI389" s="5"/>
      <c r="BJ389" s="5"/>
    </row>
    <row r="390" spans="2:62" hidden="1"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  <c r="AA390" s="5"/>
      <c r="AB390" s="5"/>
      <c r="AC390" s="5"/>
      <c r="AD390" s="5"/>
      <c r="AE390" s="5"/>
      <c r="AF390" s="5"/>
      <c r="AG390" s="5"/>
      <c r="AH390" s="5"/>
      <c r="AI390" s="5"/>
      <c r="AJ390" s="5"/>
      <c r="AK390" s="5"/>
      <c r="AL390" s="5"/>
      <c r="AM390" s="5"/>
      <c r="AN390" s="5"/>
      <c r="AO390" s="5"/>
      <c r="AP390" s="5"/>
      <c r="AQ390" s="5"/>
      <c r="AR390" s="5"/>
      <c r="AS390" s="5"/>
      <c r="AT390" s="5"/>
      <c r="AU390" s="5"/>
      <c r="AV390" s="5"/>
      <c r="AW390" s="5"/>
      <c r="AX390" s="5"/>
      <c r="AY390" s="5"/>
      <c r="AZ390" s="5"/>
      <c r="BA390" s="5"/>
      <c r="BB390" s="5"/>
      <c r="BC390" s="5"/>
      <c r="BD390" s="5"/>
      <c r="BE390" s="5"/>
      <c r="BF390" s="5"/>
      <c r="BG390" s="5"/>
      <c r="BH390" s="5"/>
      <c r="BI390" s="5"/>
      <c r="BJ390" s="5"/>
    </row>
    <row r="391" spans="2:62" hidden="1"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  <c r="AA391" s="5"/>
      <c r="AB391" s="5"/>
      <c r="AC391" s="5"/>
      <c r="AD391" s="5"/>
      <c r="AE391" s="5"/>
      <c r="AF391" s="5"/>
      <c r="AG391" s="5"/>
      <c r="AH391" s="5"/>
      <c r="AI391" s="5"/>
      <c r="AJ391" s="5"/>
      <c r="AK391" s="5"/>
      <c r="AL391" s="5"/>
      <c r="AM391" s="5"/>
      <c r="AN391" s="5"/>
      <c r="AO391" s="5"/>
      <c r="AP391" s="5"/>
      <c r="AQ391" s="5"/>
      <c r="AR391" s="5"/>
      <c r="AS391" s="5"/>
      <c r="AT391" s="5"/>
      <c r="AU391" s="5"/>
      <c r="AV391" s="5"/>
      <c r="AW391" s="5"/>
      <c r="AX391" s="5"/>
      <c r="AY391" s="5"/>
      <c r="AZ391" s="5"/>
      <c r="BA391" s="5"/>
      <c r="BB391" s="5"/>
      <c r="BC391" s="5"/>
      <c r="BD391" s="5"/>
      <c r="BE391" s="5"/>
      <c r="BF391" s="5"/>
      <c r="BG391" s="5"/>
      <c r="BH391" s="5"/>
      <c r="BI391" s="5"/>
      <c r="BJ391" s="5"/>
    </row>
    <row r="392" spans="2:62" hidden="1">
      <c r="D392" s="3" t="str">
        <f>CONCATENATE("Calendari de costos de les operacions (preparació inclosa): ",E3)</f>
        <v>Calendari de costos de les operacions (preparació inclosa): Calçot</v>
      </c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  <c r="AA392" s="5"/>
      <c r="AB392" s="5"/>
      <c r="AC392" s="5"/>
      <c r="AD392" s="5"/>
      <c r="AE392" s="5"/>
      <c r="AF392" s="5"/>
      <c r="AG392" s="5"/>
      <c r="AH392" s="5"/>
      <c r="AI392" s="5"/>
      <c r="AJ392" s="5"/>
      <c r="AK392" s="5"/>
      <c r="AL392" s="5"/>
      <c r="AM392" s="5"/>
      <c r="AN392" s="5"/>
      <c r="AO392" s="5"/>
      <c r="AP392" s="5"/>
      <c r="AQ392" s="5"/>
      <c r="AR392" s="5"/>
      <c r="AS392" s="5"/>
      <c r="AT392" s="5"/>
      <c r="AU392" s="5"/>
      <c r="AV392" s="5"/>
      <c r="AW392" s="5"/>
      <c r="AX392" s="5"/>
      <c r="AY392" s="5"/>
      <c r="AZ392" s="5"/>
      <c r="BA392" s="5"/>
      <c r="BB392" s="5"/>
      <c r="BC392" s="5"/>
      <c r="BD392" s="5"/>
      <c r="BE392" s="5"/>
      <c r="BF392" s="5"/>
      <c r="BG392" s="5"/>
      <c r="BH392" s="5"/>
      <c r="BI392" s="5"/>
      <c r="BJ392" s="5"/>
    </row>
    <row r="393" spans="2:62" hidden="1">
      <c r="D393" s="1"/>
      <c r="F393" s="1"/>
      <c r="G393" s="1"/>
      <c r="Q393" s="5"/>
      <c r="R393" s="5"/>
      <c r="S393" s="5"/>
      <c r="T393" s="5"/>
      <c r="U393" s="5"/>
      <c r="V393" s="5"/>
      <c r="W393" s="5"/>
      <c r="X393" s="5"/>
      <c r="Y393" s="5"/>
      <c r="Z393" s="5"/>
      <c r="AA393" s="5"/>
      <c r="AB393" s="5"/>
      <c r="AC393" s="5"/>
      <c r="AD393" s="5"/>
      <c r="AE393" s="5"/>
      <c r="AF393" s="5"/>
      <c r="AG393" s="5"/>
      <c r="AH393" s="5"/>
      <c r="AI393" s="5"/>
      <c r="AJ393" s="5"/>
      <c r="AK393" s="5"/>
      <c r="AL393" s="5"/>
      <c r="AM393" s="5"/>
      <c r="AN393" s="5"/>
      <c r="AO393" s="5"/>
      <c r="AP393" s="5"/>
      <c r="AQ393" s="5"/>
      <c r="AR393" s="5"/>
      <c r="AS393" s="5"/>
      <c r="AT393" s="5"/>
      <c r="AU393" s="5"/>
      <c r="AV393" s="5"/>
      <c r="AW393" s="5"/>
      <c r="AX393" s="5"/>
      <c r="AY393" s="5"/>
      <c r="AZ393" s="5"/>
      <c r="BA393" s="5"/>
      <c r="BB393" s="5"/>
      <c r="BC393" s="5"/>
      <c r="BD393" s="5"/>
      <c r="BE393" s="5"/>
      <c r="BF393" s="5"/>
      <c r="BG393" s="5"/>
      <c r="BH393" s="5"/>
      <c r="BI393" s="5"/>
      <c r="BJ393" s="5"/>
    </row>
    <row r="394" spans="2:62" hidden="1">
      <c r="Q394" s="5"/>
      <c r="R394" s="5"/>
      <c r="S394" s="5"/>
      <c r="T394" s="5"/>
      <c r="U394" s="5"/>
      <c r="V394" s="5"/>
      <c r="W394" s="5"/>
      <c r="X394" s="5"/>
      <c r="Y394" s="5"/>
      <c r="Z394" s="5"/>
      <c r="AA394" s="5"/>
      <c r="AB394" s="5"/>
      <c r="AC394" s="5"/>
      <c r="AD394" s="5"/>
      <c r="AE394" s="5"/>
      <c r="AF394" s="5"/>
      <c r="AG394" s="5"/>
      <c r="AH394" s="5"/>
      <c r="AI394" s="5"/>
      <c r="AJ394" s="5"/>
      <c r="AK394" s="5"/>
      <c r="AL394" s="5"/>
      <c r="AM394" s="5"/>
      <c r="AN394" s="5"/>
      <c r="AO394" s="5"/>
      <c r="AP394" s="5"/>
      <c r="AQ394" s="5"/>
      <c r="AR394" s="5"/>
      <c r="AS394" s="5"/>
      <c r="AT394" s="5"/>
      <c r="AU394" s="5"/>
      <c r="AV394" s="5"/>
      <c r="AW394" s="5"/>
      <c r="AX394" s="5"/>
      <c r="AY394" s="5"/>
      <c r="AZ394" s="5"/>
      <c r="BA394" s="5"/>
      <c r="BB394" s="5"/>
      <c r="BC394" s="5"/>
      <c r="BD394" s="5"/>
      <c r="BE394" s="5"/>
      <c r="BF394" s="5"/>
      <c r="BG394" s="5"/>
      <c r="BH394" s="5"/>
      <c r="BI394" s="5"/>
      <c r="BJ394" s="5"/>
    </row>
    <row r="395" spans="2:62" hidden="1">
      <c r="E395" t="str">
        <f t="shared" ref="E395:P395" si="108">+E7</f>
        <v xml:space="preserve">gener </v>
      </c>
      <c r="F395" t="str">
        <f t="shared" si="108"/>
        <v>febrer</v>
      </c>
      <c r="G395" t="str">
        <f t="shared" si="108"/>
        <v xml:space="preserve">març </v>
      </c>
      <c r="H395" t="str">
        <f t="shared" si="108"/>
        <v>abril</v>
      </c>
      <c r="I395" t="str">
        <f t="shared" si="108"/>
        <v>maig</v>
      </c>
      <c r="J395" t="str">
        <f t="shared" si="108"/>
        <v>juny</v>
      </c>
      <c r="K395" t="str">
        <f t="shared" si="108"/>
        <v>juliol</v>
      </c>
      <c r="L395" t="str">
        <f t="shared" si="108"/>
        <v>agost</v>
      </c>
      <c r="M395" t="str">
        <f t="shared" si="108"/>
        <v>setembre</v>
      </c>
      <c r="N395" t="str">
        <f t="shared" si="108"/>
        <v>octubre</v>
      </c>
      <c r="O395" t="str">
        <f t="shared" si="108"/>
        <v>novembre</v>
      </c>
      <c r="P395" t="str">
        <f t="shared" si="108"/>
        <v>desembre</v>
      </c>
      <c r="Q395" s="5"/>
      <c r="R395" s="5"/>
      <c r="S395" s="5"/>
      <c r="T395" s="5"/>
      <c r="U395" s="5"/>
      <c r="V395" s="5"/>
      <c r="W395" s="5"/>
      <c r="X395" s="5"/>
      <c r="Y395" s="5"/>
      <c r="Z395" s="5"/>
      <c r="AA395" s="5"/>
      <c r="AB395" s="5"/>
      <c r="AC395" s="5"/>
      <c r="AD395" s="5"/>
      <c r="AE395" s="5"/>
      <c r="AF395" s="5"/>
      <c r="AG395" s="5"/>
      <c r="AH395" s="5"/>
      <c r="AI395" s="5"/>
      <c r="AJ395" s="5"/>
      <c r="AK395" s="5"/>
      <c r="AL395" s="5"/>
      <c r="AM395" s="5"/>
      <c r="AN395" s="5"/>
      <c r="AO395" s="5"/>
      <c r="AP395" s="5"/>
      <c r="AQ395" s="5"/>
      <c r="AR395" s="5"/>
      <c r="AS395" s="5"/>
      <c r="AT395" s="5"/>
      <c r="AU395" s="5"/>
      <c r="AV395" s="5"/>
      <c r="AW395" s="5"/>
      <c r="AX395" s="5"/>
      <c r="AY395" s="5"/>
      <c r="AZ395" s="5"/>
      <c r="BA395" s="5"/>
      <c r="BB395" s="5"/>
      <c r="BC395" s="5"/>
      <c r="BD395" s="5"/>
      <c r="BE395" s="5"/>
      <c r="BF395" s="5"/>
      <c r="BG395" s="5"/>
      <c r="BH395" s="5"/>
      <c r="BI395" s="5"/>
      <c r="BJ395" s="5"/>
    </row>
    <row r="396" spans="2:62" hidden="1">
      <c r="C396" s="51" t="str">
        <f t="shared" ref="C396:D415" si="109">+C8</f>
        <v>PREPARACIÓ DEL SÒL</v>
      </c>
      <c r="D396" s="51" t="str">
        <f t="shared" si="109"/>
        <v>Desbrossat amb discos</v>
      </c>
      <c r="E396" s="64">
        <f>+E438+E481</f>
        <v>0</v>
      </c>
      <c r="F396" s="64">
        <f t="shared" ref="F396:P396" si="110">+F438+F481</f>
        <v>0</v>
      </c>
      <c r="G396" s="64">
        <f t="shared" si="110"/>
        <v>0</v>
      </c>
      <c r="H396" s="64">
        <f t="shared" si="110"/>
        <v>0</v>
      </c>
      <c r="I396" s="64">
        <f t="shared" si="110"/>
        <v>0</v>
      </c>
      <c r="J396" s="64">
        <f t="shared" si="110"/>
        <v>0</v>
      </c>
      <c r="K396" s="64">
        <f t="shared" si="110"/>
        <v>0</v>
      </c>
      <c r="L396" s="64">
        <f t="shared" si="110"/>
        <v>0</v>
      </c>
      <c r="M396" s="64">
        <f t="shared" si="110"/>
        <v>0</v>
      </c>
      <c r="N396" s="64">
        <f t="shared" si="110"/>
        <v>0</v>
      </c>
      <c r="O396" s="64">
        <f t="shared" si="110"/>
        <v>0</v>
      </c>
      <c r="P396" s="64">
        <f t="shared" si="110"/>
        <v>0</v>
      </c>
      <c r="Q396" s="5">
        <f>SUM(E396:P396)</f>
        <v>0</v>
      </c>
      <c r="R396" s="5"/>
      <c r="S396" s="5"/>
      <c r="T396" s="5"/>
      <c r="U396" s="5"/>
      <c r="V396" s="5"/>
      <c r="W396" s="5"/>
      <c r="X396" s="5"/>
      <c r="Y396" s="5"/>
      <c r="Z396" s="5"/>
      <c r="AA396" s="5"/>
      <c r="AB396" s="5"/>
      <c r="AC396" s="5"/>
      <c r="AD396" s="5"/>
      <c r="AE396" s="5"/>
      <c r="AF396" s="5"/>
      <c r="AG396" s="5"/>
      <c r="AH396" s="5"/>
      <c r="AI396" s="5"/>
      <c r="AJ396" s="5"/>
      <c r="AK396" s="5"/>
      <c r="AL396" s="5"/>
      <c r="AM396" s="5"/>
      <c r="AN396" s="5"/>
      <c r="AO396" s="5"/>
      <c r="AP396" s="5"/>
      <c r="AQ396" s="5"/>
      <c r="AR396" s="5"/>
      <c r="AS396" s="5"/>
      <c r="AT396" s="5"/>
      <c r="AU396" s="5"/>
      <c r="AV396" s="5"/>
      <c r="AW396" s="5"/>
      <c r="AX396" s="5"/>
      <c r="AY396" s="5"/>
      <c r="AZ396" s="5"/>
      <c r="BA396" s="5"/>
      <c r="BB396" s="5"/>
      <c r="BC396" s="5"/>
      <c r="BD396" s="5"/>
      <c r="BE396" s="5"/>
      <c r="BF396" s="5"/>
      <c r="BG396" s="5"/>
      <c r="BH396" s="5"/>
      <c r="BI396" s="5"/>
      <c r="BJ396" s="5"/>
    </row>
    <row r="397" spans="2:62" hidden="1">
      <c r="C397" s="51">
        <f t="shared" si="109"/>
        <v>0</v>
      </c>
      <c r="D397" s="51" t="str">
        <f t="shared" si="109"/>
        <v>Subsolat</v>
      </c>
      <c r="E397" s="64">
        <f t="shared" ref="E397:P412" si="111">+E439+E482</f>
        <v>0</v>
      </c>
      <c r="F397" s="64">
        <f t="shared" si="111"/>
        <v>0</v>
      </c>
      <c r="G397" s="64">
        <f t="shared" si="111"/>
        <v>0</v>
      </c>
      <c r="H397" s="64">
        <f t="shared" si="111"/>
        <v>0</v>
      </c>
      <c r="I397" s="64">
        <f t="shared" si="111"/>
        <v>0</v>
      </c>
      <c r="J397" s="64">
        <f t="shared" si="111"/>
        <v>0</v>
      </c>
      <c r="K397" s="64">
        <f t="shared" si="111"/>
        <v>0</v>
      </c>
      <c r="L397" s="64">
        <f t="shared" si="111"/>
        <v>0</v>
      </c>
      <c r="M397" s="64">
        <f t="shared" si="111"/>
        <v>0</v>
      </c>
      <c r="N397" s="64">
        <f t="shared" si="111"/>
        <v>0</v>
      </c>
      <c r="O397" s="64">
        <f t="shared" si="111"/>
        <v>0</v>
      </c>
      <c r="P397" s="64">
        <f t="shared" si="111"/>
        <v>0</v>
      </c>
      <c r="Q397" s="5">
        <f t="shared" ref="Q397:Q430" si="112">SUM(E397:P397)</f>
        <v>0</v>
      </c>
      <c r="R397" s="5"/>
      <c r="S397" s="5"/>
      <c r="T397" s="5"/>
      <c r="U397" s="5"/>
      <c r="V397" s="5"/>
      <c r="W397" s="5"/>
      <c r="X397" s="5"/>
      <c r="Y397" s="5"/>
      <c r="Z397" s="5"/>
      <c r="AA397" s="5"/>
      <c r="AB397" s="5"/>
      <c r="AC397" s="5"/>
      <c r="AD397" s="5"/>
      <c r="AE397" s="5"/>
      <c r="AF397" s="5"/>
      <c r="AG397" s="5"/>
      <c r="AH397" s="5"/>
      <c r="AI397" s="5"/>
      <c r="AJ397" s="5"/>
      <c r="AK397" s="5"/>
      <c r="AL397" s="5"/>
      <c r="AM397" s="5"/>
      <c r="AN397" s="5"/>
      <c r="AO397" s="5"/>
      <c r="AP397" s="5"/>
      <c r="AQ397" s="5"/>
      <c r="AR397" s="5"/>
      <c r="AS397" s="5"/>
      <c r="AT397" s="5"/>
      <c r="AU397" s="5"/>
      <c r="AV397" s="5"/>
      <c r="AW397" s="5"/>
      <c r="AX397" s="5"/>
      <c r="AY397" s="5"/>
      <c r="AZ397" s="5"/>
      <c r="BA397" s="5"/>
      <c r="BB397" s="5"/>
      <c r="BC397" s="5"/>
      <c r="BD397" s="5"/>
      <c r="BE397" s="5"/>
      <c r="BF397" s="5"/>
      <c r="BG397" s="5"/>
      <c r="BH397" s="5"/>
      <c r="BI397" s="5"/>
      <c r="BJ397" s="5"/>
    </row>
    <row r="398" spans="2:62" hidden="1">
      <c r="C398" s="51">
        <f t="shared" si="109"/>
        <v>0</v>
      </c>
      <c r="D398" s="51" t="str">
        <f t="shared" si="109"/>
        <v>Estripat</v>
      </c>
      <c r="E398" s="64">
        <f t="shared" si="111"/>
        <v>0</v>
      </c>
      <c r="F398" s="64">
        <f t="shared" si="111"/>
        <v>0</v>
      </c>
      <c r="G398" s="64">
        <f t="shared" si="111"/>
        <v>0</v>
      </c>
      <c r="H398" s="64">
        <f t="shared" si="111"/>
        <v>0</v>
      </c>
      <c r="I398" s="64">
        <f t="shared" si="111"/>
        <v>0</v>
      </c>
      <c r="J398" s="64">
        <f t="shared" si="111"/>
        <v>0</v>
      </c>
      <c r="K398" s="64">
        <f t="shared" si="111"/>
        <v>0</v>
      </c>
      <c r="L398" s="64">
        <f t="shared" si="111"/>
        <v>0</v>
      </c>
      <c r="M398" s="64">
        <f t="shared" si="111"/>
        <v>0</v>
      </c>
      <c r="N398" s="64">
        <f t="shared" si="111"/>
        <v>0</v>
      </c>
      <c r="O398" s="64">
        <f t="shared" si="111"/>
        <v>0</v>
      </c>
      <c r="P398" s="64">
        <f t="shared" si="111"/>
        <v>0</v>
      </c>
      <c r="Q398" s="5">
        <f t="shared" si="112"/>
        <v>0</v>
      </c>
      <c r="R398" s="5"/>
      <c r="S398" s="5"/>
      <c r="T398" s="5"/>
      <c r="U398" s="5"/>
      <c r="V398" s="5"/>
      <c r="W398" s="5"/>
      <c r="X398" s="5"/>
      <c r="Y398" s="5"/>
      <c r="Z398" s="5"/>
      <c r="AA398" s="5"/>
      <c r="AB398" s="5"/>
      <c r="AC398" s="5"/>
      <c r="AD398" s="5"/>
      <c r="AE398" s="5"/>
      <c r="AF398" s="5"/>
      <c r="AG398" s="5"/>
      <c r="AH398" s="5"/>
      <c r="AI398" s="5"/>
      <c r="AJ398" s="5"/>
      <c r="AK398" s="5"/>
      <c r="AL398" s="5"/>
      <c r="AM398" s="5"/>
      <c r="AN398" s="5"/>
      <c r="AO398" s="5"/>
      <c r="AP398" s="5"/>
      <c r="AQ398" s="5"/>
      <c r="AR398" s="5"/>
      <c r="AS398" s="5"/>
      <c r="AT398" s="5"/>
      <c r="AU398" s="5"/>
      <c r="AV398" s="5"/>
      <c r="AW398" s="5"/>
      <c r="AX398" s="5"/>
      <c r="AY398" s="5"/>
      <c r="AZ398" s="5"/>
      <c r="BA398" s="5"/>
      <c r="BB398" s="5"/>
      <c r="BC398" s="5"/>
      <c r="BD398" s="5"/>
      <c r="BE398" s="5"/>
      <c r="BF398" s="5"/>
      <c r="BG398" s="5"/>
      <c r="BH398" s="5"/>
      <c r="BI398" s="5"/>
      <c r="BJ398" s="5"/>
    </row>
    <row r="399" spans="2:62" hidden="1">
      <c r="C399" s="51">
        <f t="shared" si="109"/>
        <v>0</v>
      </c>
      <c r="D399" s="51" t="str">
        <f t="shared" si="109"/>
        <v>Fresat</v>
      </c>
      <c r="E399" s="64">
        <f t="shared" si="111"/>
        <v>0</v>
      </c>
      <c r="F399" s="64">
        <f t="shared" si="111"/>
        <v>0</v>
      </c>
      <c r="G399" s="64">
        <f t="shared" si="111"/>
        <v>0</v>
      </c>
      <c r="H399" s="64">
        <f t="shared" si="111"/>
        <v>0</v>
      </c>
      <c r="I399" s="64">
        <f t="shared" si="111"/>
        <v>0</v>
      </c>
      <c r="J399" s="64">
        <f t="shared" si="111"/>
        <v>0</v>
      </c>
      <c r="K399" s="64">
        <f t="shared" si="111"/>
        <v>0</v>
      </c>
      <c r="L399" s="64">
        <f t="shared" si="111"/>
        <v>0</v>
      </c>
      <c r="M399" s="64">
        <f t="shared" si="111"/>
        <v>0</v>
      </c>
      <c r="N399" s="64">
        <f t="shared" si="111"/>
        <v>0</v>
      </c>
      <c r="O399" s="64">
        <f t="shared" si="111"/>
        <v>0</v>
      </c>
      <c r="P399" s="64">
        <f t="shared" si="111"/>
        <v>0</v>
      </c>
      <c r="Q399" s="5">
        <f t="shared" si="112"/>
        <v>0</v>
      </c>
      <c r="R399" s="5"/>
      <c r="S399" s="5"/>
      <c r="T399" s="5"/>
      <c r="U399" s="5"/>
      <c r="V399" s="5"/>
      <c r="W399" s="5"/>
      <c r="X399" s="5"/>
      <c r="Y399" s="5"/>
      <c r="Z399" s="5"/>
      <c r="AA399" s="5"/>
      <c r="AB399" s="5"/>
      <c r="AC399" s="5"/>
      <c r="AD399" s="5"/>
      <c r="AE399" s="5"/>
      <c r="AF399" s="5"/>
      <c r="AG399" s="5"/>
      <c r="AH399" s="5"/>
      <c r="AI399" s="5"/>
      <c r="AJ399" s="5"/>
      <c r="AK399" s="5"/>
      <c r="AL399" s="5"/>
      <c r="AM399" s="5"/>
      <c r="AN399" s="5"/>
      <c r="AO399" s="5"/>
      <c r="AP399" s="5"/>
      <c r="AQ399" s="5"/>
      <c r="AR399" s="5"/>
      <c r="AS399" s="5"/>
      <c r="AT399" s="5"/>
      <c r="AU399" s="5"/>
      <c r="AV399" s="5"/>
      <c r="AW399" s="5"/>
      <c r="AX399" s="5"/>
      <c r="AY399" s="5"/>
      <c r="AZ399" s="5"/>
      <c r="BA399" s="5"/>
      <c r="BB399" s="5"/>
      <c r="BC399" s="5"/>
      <c r="BD399" s="5"/>
      <c r="BE399" s="5"/>
      <c r="BF399" s="5"/>
      <c r="BG399" s="5"/>
      <c r="BH399" s="5"/>
      <c r="BI399" s="5"/>
      <c r="BJ399" s="5"/>
    </row>
    <row r="400" spans="2:62" hidden="1">
      <c r="C400" s="51">
        <f t="shared" si="109"/>
        <v>0</v>
      </c>
      <c r="D400" s="51">
        <f t="shared" si="109"/>
        <v>0</v>
      </c>
      <c r="E400" s="64">
        <f t="shared" si="111"/>
        <v>0</v>
      </c>
      <c r="F400" s="64">
        <f t="shared" si="111"/>
        <v>0</v>
      </c>
      <c r="G400" s="64">
        <f t="shared" si="111"/>
        <v>0</v>
      </c>
      <c r="H400" s="64">
        <f t="shared" si="111"/>
        <v>0</v>
      </c>
      <c r="I400" s="64">
        <f t="shared" si="111"/>
        <v>0</v>
      </c>
      <c r="J400" s="64">
        <f t="shared" si="111"/>
        <v>0</v>
      </c>
      <c r="K400" s="64">
        <f t="shared" si="111"/>
        <v>0</v>
      </c>
      <c r="L400" s="64">
        <f t="shared" si="111"/>
        <v>0</v>
      </c>
      <c r="M400" s="64">
        <f t="shared" si="111"/>
        <v>0</v>
      </c>
      <c r="N400" s="64">
        <f t="shared" si="111"/>
        <v>0</v>
      </c>
      <c r="O400" s="64">
        <f t="shared" si="111"/>
        <v>0</v>
      </c>
      <c r="P400" s="64">
        <f t="shared" si="111"/>
        <v>0</v>
      </c>
      <c r="Q400" s="5">
        <f t="shared" si="112"/>
        <v>0</v>
      </c>
      <c r="R400" s="5"/>
      <c r="S400" s="5"/>
      <c r="T400" s="5"/>
      <c r="U400" s="5"/>
      <c r="V400" s="5"/>
      <c r="W400" s="5"/>
      <c r="X400" s="5"/>
      <c r="Y400" s="5"/>
      <c r="Z400" s="5"/>
      <c r="AA400" s="5"/>
      <c r="AB400" s="5"/>
      <c r="AC400" s="5"/>
      <c r="AD400" s="5"/>
      <c r="AE400" s="5"/>
      <c r="AF400" s="5"/>
      <c r="AG400" s="5"/>
      <c r="AH400" s="5"/>
      <c r="AI400" s="5"/>
      <c r="AJ400" s="5"/>
      <c r="AK400" s="5"/>
      <c r="AL400" s="5"/>
      <c r="AM400" s="5"/>
      <c r="AN400" s="5"/>
      <c r="AO400" s="5"/>
      <c r="AP400" s="5"/>
      <c r="AQ400" s="5"/>
      <c r="AR400" s="5"/>
      <c r="AS400" s="5"/>
      <c r="AT400" s="5"/>
      <c r="AU400" s="5"/>
      <c r="AV400" s="5"/>
      <c r="AW400" s="5"/>
      <c r="AX400" s="5"/>
      <c r="AY400" s="5"/>
      <c r="AZ400" s="5"/>
      <c r="BA400" s="5"/>
      <c r="BB400" s="5"/>
      <c r="BC400" s="5"/>
      <c r="BD400" s="5"/>
      <c r="BE400" s="5"/>
      <c r="BF400" s="5"/>
      <c r="BG400" s="5"/>
      <c r="BH400" s="5"/>
      <c r="BI400" s="5"/>
      <c r="BJ400" s="5"/>
    </row>
    <row r="401" spans="3:62" hidden="1">
      <c r="C401" s="51">
        <f t="shared" si="109"/>
        <v>0</v>
      </c>
      <c r="D401" s="51">
        <f t="shared" si="109"/>
        <v>0</v>
      </c>
      <c r="E401" s="64">
        <f t="shared" si="111"/>
        <v>0</v>
      </c>
      <c r="F401" s="64">
        <f t="shared" si="111"/>
        <v>0</v>
      </c>
      <c r="G401" s="64">
        <f t="shared" si="111"/>
        <v>0</v>
      </c>
      <c r="H401" s="64">
        <f t="shared" si="111"/>
        <v>0</v>
      </c>
      <c r="I401" s="64">
        <f t="shared" si="111"/>
        <v>0</v>
      </c>
      <c r="J401" s="64">
        <f t="shared" si="111"/>
        <v>0</v>
      </c>
      <c r="K401" s="64">
        <f t="shared" si="111"/>
        <v>0</v>
      </c>
      <c r="L401" s="64">
        <f t="shared" si="111"/>
        <v>0</v>
      </c>
      <c r="M401" s="64">
        <f t="shared" si="111"/>
        <v>0</v>
      </c>
      <c r="N401" s="64">
        <f t="shared" si="111"/>
        <v>0</v>
      </c>
      <c r="O401" s="64">
        <f t="shared" si="111"/>
        <v>0</v>
      </c>
      <c r="P401" s="64">
        <f t="shared" si="111"/>
        <v>0</v>
      </c>
      <c r="Q401" s="5">
        <f t="shared" si="112"/>
        <v>0</v>
      </c>
      <c r="R401" s="5"/>
      <c r="S401" s="5"/>
      <c r="T401" s="5"/>
      <c r="U401" s="5"/>
      <c r="V401" s="5"/>
      <c r="W401" s="5"/>
      <c r="X401" s="5"/>
      <c r="Y401" s="5"/>
      <c r="Z401" s="5"/>
      <c r="AA401" s="5"/>
      <c r="AB401" s="5"/>
      <c r="AC401" s="5"/>
      <c r="AD401" s="5"/>
      <c r="AE401" s="5"/>
      <c r="AF401" s="5"/>
      <c r="AG401" s="5"/>
      <c r="AH401" s="5"/>
      <c r="AI401" s="5"/>
      <c r="AJ401" s="5"/>
      <c r="AK401" s="5"/>
      <c r="AL401" s="5"/>
      <c r="AM401" s="5"/>
      <c r="AN401" s="5"/>
      <c r="AO401" s="5"/>
      <c r="AP401" s="5"/>
      <c r="AQ401" s="5"/>
      <c r="AR401" s="5"/>
      <c r="AS401" s="5"/>
      <c r="AT401" s="5"/>
      <c r="AU401" s="5"/>
      <c r="AV401" s="5"/>
      <c r="AW401" s="5"/>
      <c r="AX401" s="5"/>
      <c r="AY401" s="5"/>
      <c r="AZ401" s="5"/>
      <c r="BA401" s="5"/>
      <c r="BB401" s="5"/>
      <c r="BC401" s="5"/>
      <c r="BD401" s="5"/>
      <c r="BE401" s="5"/>
      <c r="BF401" s="5"/>
      <c r="BG401" s="5"/>
      <c r="BH401" s="5"/>
      <c r="BI401" s="5"/>
      <c r="BJ401" s="5"/>
    </row>
    <row r="402" spans="3:62" hidden="1">
      <c r="C402" s="51">
        <f t="shared" si="109"/>
        <v>0</v>
      </c>
      <c r="D402" s="51">
        <f t="shared" si="109"/>
        <v>0</v>
      </c>
      <c r="E402" s="64">
        <f t="shared" si="111"/>
        <v>0</v>
      </c>
      <c r="F402" s="64">
        <f t="shared" si="111"/>
        <v>0</v>
      </c>
      <c r="G402" s="64">
        <f t="shared" si="111"/>
        <v>0</v>
      </c>
      <c r="H402" s="64">
        <f t="shared" si="111"/>
        <v>0</v>
      </c>
      <c r="I402" s="64">
        <f t="shared" si="111"/>
        <v>0</v>
      </c>
      <c r="J402" s="64">
        <f t="shared" si="111"/>
        <v>0</v>
      </c>
      <c r="K402" s="64">
        <f t="shared" si="111"/>
        <v>0</v>
      </c>
      <c r="L402" s="64">
        <f t="shared" si="111"/>
        <v>0</v>
      </c>
      <c r="M402" s="64">
        <f t="shared" si="111"/>
        <v>0</v>
      </c>
      <c r="N402" s="64">
        <f t="shared" si="111"/>
        <v>0</v>
      </c>
      <c r="O402" s="64">
        <f t="shared" si="111"/>
        <v>0</v>
      </c>
      <c r="P402" s="64">
        <f t="shared" si="111"/>
        <v>0</v>
      </c>
      <c r="Q402" s="5">
        <f t="shared" si="112"/>
        <v>0</v>
      </c>
      <c r="R402" s="5"/>
      <c r="S402" s="5"/>
      <c r="T402" s="5"/>
      <c r="U402" s="5"/>
      <c r="V402" s="5"/>
      <c r="W402" s="5"/>
      <c r="X402" s="5"/>
      <c r="Y402" s="5"/>
      <c r="Z402" s="5"/>
      <c r="AA402" s="5"/>
      <c r="AB402" s="5"/>
      <c r="AC402" s="5"/>
      <c r="AD402" s="5"/>
      <c r="AE402" s="5"/>
      <c r="AF402" s="5"/>
      <c r="AG402" s="5"/>
      <c r="AH402" s="5"/>
      <c r="AI402" s="5"/>
      <c r="AJ402" s="5"/>
      <c r="AK402" s="5"/>
      <c r="AL402" s="5"/>
      <c r="AM402" s="5"/>
      <c r="AN402" s="5"/>
      <c r="AO402" s="5"/>
      <c r="AP402" s="5"/>
      <c r="AQ402" s="5"/>
      <c r="AR402" s="5"/>
      <c r="AS402" s="5"/>
      <c r="AT402" s="5"/>
      <c r="AU402" s="5"/>
      <c r="AV402" s="5"/>
      <c r="AW402" s="5"/>
      <c r="AX402" s="5"/>
      <c r="AY402" s="5"/>
      <c r="AZ402" s="5"/>
      <c r="BA402" s="5"/>
      <c r="BB402" s="5"/>
      <c r="BC402" s="5"/>
      <c r="BD402" s="5"/>
      <c r="BE402" s="5"/>
      <c r="BF402" s="5"/>
      <c r="BG402" s="5"/>
      <c r="BH402" s="5"/>
      <c r="BI402" s="5"/>
      <c r="BJ402" s="5"/>
    </row>
    <row r="403" spans="3:62" hidden="1">
      <c r="C403" s="53" t="str">
        <f t="shared" si="109"/>
        <v>ADOBAT</v>
      </c>
      <c r="D403" s="53" t="str">
        <f t="shared" si="109"/>
        <v>Aplicació de compost (60 t/ha)</v>
      </c>
      <c r="E403" s="65">
        <f t="shared" si="111"/>
        <v>0</v>
      </c>
      <c r="F403" s="65">
        <f t="shared" si="111"/>
        <v>0</v>
      </c>
      <c r="G403" s="65">
        <f t="shared" si="111"/>
        <v>0</v>
      </c>
      <c r="H403" s="65">
        <f t="shared" si="111"/>
        <v>0</v>
      </c>
      <c r="I403" s="65">
        <f t="shared" si="111"/>
        <v>0</v>
      </c>
      <c r="J403" s="65">
        <f t="shared" si="111"/>
        <v>0</v>
      </c>
      <c r="K403" s="65">
        <f t="shared" si="111"/>
        <v>0</v>
      </c>
      <c r="L403" s="65">
        <f t="shared" si="111"/>
        <v>0</v>
      </c>
      <c r="M403" s="65">
        <f t="shared" si="111"/>
        <v>0</v>
      </c>
      <c r="N403" s="65">
        <f t="shared" si="111"/>
        <v>0</v>
      </c>
      <c r="O403" s="65">
        <f t="shared" si="111"/>
        <v>0</v>
      </c>
      <c r="P403" s="65">
        <f t="shared" si="111"/>
        <v>0</v>
      </c>
      <c r="Q403" s="5">
        <f t="shared" si="112"/>
        <v>0</v>
      </c>
      <c r="R403" s="5"/>
      <c r="S403" s="5"/>
      <c r="T403" s="5"/>
      <c r="U403" s="5"/>
      <c r="V403" s="5"/>
      <c r="W403" s="5"/>
      <c r="X403" s="5"/>
      <c r="Y403" s="5"/>
      <c r="Z403" s="5"/>
      <c r="AA403" s="5"/>
      <c r="AB403" s="5"/>
      <c r="AC403" s="5"/>
      <c r="AD403" s="5"/>
      <c r="AE403" s="5"/>
      <c r="AF403" s="5"/>
      <c r="AG403" s="5"/>
      <c r="AH403" s="5"/>
      <c r="AI403" s="5"/>
      <c r="AJ403" s="5"/>
      <c r="AK403" s="5"/>
      <c r="AL403" s="5"/>
      <c r="AM403" s="5"/>
      <c r="AN403" s="5"/>
      <c r="AO403" s="5"/>
      <c r="AP403" s="5"/>
      <c r="AQ403" s="5"/>
      <c r="AR403" s="5"/>
      <c r="AS403" s="5"/>
      <c r="AT403" s="5"/>
      <c r="AU403" s="5"/>
      <c r="AV403" s="5"/>
      <c r="AW403" s="5"/>
      <c r="AX403" s="5"/>
      <c r="AY403" s="5"/>
      <c r="AZ403" s="5"/>
      <c r="BA403" s="5"/>
      <c r="BB403" s="5"/>
      <c r="BC403" s="5"/>
      <c r="BD403" s="5"/>
      <c r="BE403" s="5"/>
      <c r="BF403" s="5"/>
      <c r="BG403" s="5"/>
      <c r="BH403" s="5"/>
      <c r="BI403" s="5"/>
      <c r="BJ403" s="5"/>
    </row>
    <row r="404" spans="3:62" hidden="1">
      <c r="C404" s="53">
        <f t="shared" si="109"/>
        <v>0</v>
      </c>
      <c r="D404" s="53">
        <f t="shared" si="109"/>
        <v>0</v>
      </c>
      <c r="E404" s="65">
        <f t="shared" si="111"/>
        <v>0</v>
      </c>
      <c r="F404" s="65">
        <f t="shared" si="111"/>
        <v>0</v>
      </c>
      <c r="G404" s="65">
        <f t="shared" si="111"/>
        <v>0</v>
      </c>
      <c r="H404" s="65">
        <f t="shared" si="111"/>
        <v>0</v>
      </c>
      <c r="I404" s="65">
        <f t="shared" si="111"/>
        <v>0</v>
      </c>
      <c r="J404" s="65">
        <f t="shared" si="111"/>
        <v>0</v>
      </c>
      <c r="K404" s="65">
        <f t="shared" si="111"/>
        <v>0</v>
      </c>
      <c r="L404" s="65">
        <f t="shared" si="111"/>
        <v>0</v>
      </c>
      <c r="M404" s="65">
        <f t="shared" si="111"/>
        <v>0</v>
      </c>
      <c r="N404" s="65">
        <f t="shared" si="111"/>
        <v>0</v>
      </c>
      <c r="O404" s="65">
        <f t="shared" si="111"/>
        <v>0</v>
      </c>
      <c r="P404" s="65">
        <f t="shared" si="111"/>
        <v>0</v>
      </c>
      <c r="Q404" s="5">
        <f t="shared" si="112"/>
        <v>0</v>
      </c>
      <c r="R404" s="5"/>
      <c r="S404" s="5"/>
      <c r="T404" s="5"/>
      <c r="U404" s="5"/>
      <c r="V404" s="5"/>
      <c r="W404" s="5"/>
      <c r="X404" s="5"/>
      <c r="Y404" s="5"/>
      <c r="Z404" s="5"/>
      <c r="AA404" s="5"/>
      <c r="AB404" s="5"/>
      <c r="AC404" s="5"/>
      <c r="AD404" s="5"/>
      <c r="AE404" s="5"/>
      <c r="AF404" s="5"/>
      <c r="AG404" s="5"/>
      <c r="AH404" s="5"/>
      <c r="AI404" s="5"/>
      <c r="AJ404" s="5"/>
      <c r="AK404" s="5"/>
      <c r="AL404" s="5"/>
      <c r="AM404" s="5"/>
      <c r="AN404" s="5"/>
      <c r="AO404" s="5"/>
      <c r="AP404" s="5"/>
      <c r="AQ404" s="5"/>
      <c r="AR404" s="5"/>
      <c r="AS404" s="5"/>
      <c r="AT404" s="5"/>
      <c r="AU404" s="5"/>
      <c r="AV404" s="5"/>
      <c r="AW404" s="5"/>
      <c r="AX404" s="5"/>
      <c r="AY404" s="5"/>
      <c r="AZ404" s="5"/>
      <c r="BA404" s="5"/>
      <c r="BB404" s="5"/>
      <c r="BC404" s="5"/>
      <c r="BD404" s="5"/>
      <c r="BE404" s="5"/>
      <c r="BF404" s="5"/>
      <c r="BG404" s="5"/>
      <c r="BH404" s="5"/>
      <c r="BI404" s="5"/>
      <c r="BJ404" s="5"/>
    </row>
    <row r="405" spans="3:62" hidden="1">
      <c r="C405" s="53">
        <f t="shared" si="109"/>
        <v>0</v>
      </c>
      <c r="D405" s="53">
        <f t="shared" si="109"/>
        <v>0</v>
      </c>
      <c r="E405" s="65">
        <f t="shared" si="111"/>
        <v>0</v>
      </c>
      <c r="F405" s="65">
        <f t="shared" si="111"/>
        <v>0</v>
      </c>
      <c r="G405" s="65">
        <f t="shared" si="111"/>
        <v>0</v>
      </c>
      <c r="H405" s="65">
        <f t="shared" si="111"/>
        <v>0</v>
      </c>
      <c r="I405" s="65">
        <f t="shared" si="111"/>
        <v>0</v>
      </c>
      <c r="J405" s="65">
        <f t="shared" si="111"/>
        <v>0</v>
      </c>
      <c r="K405" s="65">
        <f t="shared" si="111"/>
        <v>0</v>
      </c>
      <c r="L405" s="65">
        <f t="shared" si="111"/>
        <v>0</v>
      </c>
      <c r="M405" s="65">
        <f t="shared" si="111"/>
        <v>0</v>
      </c>
      <c r="N405" s="65">
        <f t="shared" si="111"/>
        <v>0</v>
      </c>
      <c r="O405" s="65">
        <f t="shared" si="111"/>
        <v>0</v>
      </c>
      <c r="P405" s="65">
        <f t="shared" si="111"/>
        <v>0</v>
      </c>
      <c r="Q405" s="5">
        <f t="shared" si="112"/>
        <v>0</v>
      </c>
      <c r="R405" s="5"/>
      <c r="S405" s="5"/>
      <c r="T405" s="5"/>
      <c r="U405" s="5"/>
      <c r="V405" s="5"/>
      <c r="W405" s="5"/>
      <c r="X405" s="5"/>
      <c r="Y405" s="5"/>
      <c r="Z405" s="5"/>
      <c r="AA405" s="5"/>
      <c r="AB405" s="5"/>
      <c r="AC405" s="5"/>
      <c r="AD405" s="5"/>
      <c r="AE405" s="5"/>
      <c r="AF405" s="5"/>
      <c r="AG405" s="5"/>
      <c r="AH405" s="5"/>
      <c r="AI405" s="5"/>
      <c r="AJ405" s="5"/>
      <c r="AK405" s="5"/>
      <c r="AL405" s="5"/>
      <c r="AM405" s="5"/>
      <c r="AN405" s="5"/>
      <c r="AO405" s="5"/>
      <c r="AP405" s="5"/>
      <c r="AQ405" s="5"/>
      <c r="AR405" s="5"/>
      <c r="AS405" s="5"/>
      <c r="AT405" s="5"/>
      <c r="AU405" s="5"/>
      <c r="AV405" s="5"/>
      <c r="AW405" s="5"/>
      <c r="AX405" s="5"/>
      <c r="AY405" s="5"/>
      <c r="AZ405" s="5"/>
      <c r="BA405" s="5"/>
      <c r="BB405" s="5"/>
      <c r="BC405" s="5"/>
      <c r="BD405" s="5"/>
      <c r="BE405" s="5"/>
      <c r="BF405" s="5"/>
      <c r="BG405" s="5"/>
      <c r="BH405" s="5"/>
      <c r="BI405" s="5"/>
      <c r="BJ405" s="5"/>
    </row>
    <row r="406" spans="3:62" hidden="1">
      <c r="C406" s="53">
        <f t="shared" si="109"/>
        <v>0</v>
      </c>
      <c r="D406" s="53">
        <f t="shared" si="109"/>
        <v>0</v>
      </c>
      <c r="E406" s="65">
        <f t="shared" si="111"/>
        <v>0</v>
      </c>
      <c r="F406" s="65">
        <f t="shared" si="111"/>
        <v>0</v>
      </c>
      <c r="G406" s="65">
        <f t="shared" si="111"/>
        <v>0</v>
      </c>
      <c r="H406" s="65">
        <f t="shared" si="111"/>
        <v>0</v>
      </c>
      <c r="I406" s="65">
        <f t="shared" si="111"/>
        <v>0</v>
      </c>
      <c r="J406" s="65">
        <f t="shared" si="111"/>
        <v>0</v>
      </c>
      <c r="K406" s="65">
        <f t="shared" si="111"/>
        <v>0</v>
      </c>
      <c r="L406" s="65">
        <f t="shared" si="111"/>
        <v>0</v>
      </c>
      <c r="M406" s="65">
        <f t="shared" si="111"/>
        <v>0</v>
      </c>
      <c r="N406" s="65">
        <f t="shared" si="111"/>
        <v>0</v>
      </c>
      <c r="O406" s="65">
        <f t="shared" si="111"/>
        <v>0</v>
      </c>
      <c r="P406" s="65">
        <f t="shared" si="111"/>
        <v>0</v>
      </c>
      <c r="Q406" s="5">
        <f t="shared" si="112"/>
        <v>0</v>
      </c>
      <c r="R406" s="5"/>
      <c r="S406" s="5"/>
      <c r="T406" s="5"/>
      <c r="U406" s="5"/>
      <c r="V406" s="5"/>
      <c r="W406" s="5"/>
      <c r="X406" s="5"/>
      <c r="Y406" s="5"/>
      <c r="Z406" s="5"/>
      <c r="AA406" s="5"/>
      <c r="AB406" s="5"/>
      <c r="AC406" s="5"/>
      <c r="AD406" s="5"/>
      <c r="AE406" s="5"/>
      <c r="AF406" s="5"/>
      <c r="AG406" s="5"/>
      <c r="AH406" s="5"/>
      <c r="AI406" s="5"/>
      <c r="AJ406" s="5"/>
      <c r="AK406" s="5"/>
      <c r="AL406" s="5"/>
      <c r="AM406" s="5"/>
      <c r="AN406" s="5"/>
      <c r="AO406" s="5"/>
      <c r="AP406" s="5"/>
      <c r="AQ406" s="5"/>
      <c r="AR406" s="5"/>
      <c r="AS406" s="5"/>
      <c r="AT406" s="5"/>
      <c r="AU406" s="5"/>
      <c r="AV406" s="5"/>
      <c r="AW406" s="5"/>
      <c r="AX406" s="5"/>
      <c r="AY406" s="5"/>
      <c r="AZ406" s="5"/>
      <c r="BA406" s="5"/>
      <c r="BB406" s="5"/>
      <c r="BC406" s="5"/>
      <c r="BD406" s="5"/>
      <c r="BE406" s="5"/>
      <c r="BF406" s="5"/>
      <c r="BG406" s="5"/>
      <c r="BH406" s="5"/>
      <c r="BI406" s="5"/>
      <c r="BJ406" s="5"/>
    </row>
    <row r="407" spans="3:62" hidden="1">
      <c r="C407" s="56" t="str">
        <f t="shared" si="109"/>
        <v>PLANTACIÓ</v>
      </c>
      <c r="D407" s="56" t="str">
        <f t="shared" si="109"/>
        <v>Solcar</v>
      </c>
      <c r="E407" s="66">
        <f t="shared" si="111"/>
        <v>0</v>
      </c>
      <c r="F407" s="66">
        <f t="shared" si="111"/>
        <v>0</v>
      </c>
      <c r="G407" s="66">
        <f t="shared" si="111"/>
        <v>0</v>
      </c>
      <c r="H407" s="66">
        <f t="shared" si="111"/>
        <v>0</v>
      </c>
      <c r="I407" s="66">
        <f t="shared" si="111"/>
        <v>0</v>
      </c>
      <c r="J407" s="66">
        <f t="shared" si="111"/>
        <v>0</v>
      </c>
      <c r="K407" s="66">
        <f t="shared" si="111"/>
        <v>0</v>
      </c>
      <c r="L407" s="66">
        <f t="shared" si="111"/>
        <v>0</v>
      </c>
      <c r="M407" s="66">
        <f t="shared" si="111"/>
        <v>0</v>
      </c>
      <c r="N407" s="66">
        <f t="shared" si="111"/>
        <v>0</v>
      </c>
      <c r="O407" s="66">
        <f t="shared" si="111"/>
        <v>0</v>
      </c>
      <c r="P407" s="66">
        <f t="shared" si="111"/>
        <v>0</v>
      </c>
      <c r="Q407" s="5">
        <f t="shared" si="112"/>
        <v>0</v>
      </c>
      <c r="R407" s="5"/>
      <c r="S407" s="5"/>
      <c r="T407" s="5"/>
      <c r="U407" s="5"/>
      <c r="V407" s="5"/>
      <c r="W407" s="5"/>
      <c r="X407" s="5"/>
      <c r="Y407" s="5"/>
      <c r="Z407" s="5"/>
      <c r="AA407" s="5"/>
      <c r="AB407" s="5"/>
      <c r="AC407" s="5"/>
      <c r="AD407" s="5"/>
      <c r="AE407" s="5"/>
      <c r="AF407" s="5"/>
      <c r="AG407" s="5"/>
      <c r="AH407" s="5"/>
      <c r="AI407" s="5"/>
      <c r="AJ407" s="5"/>
      <c r="AK407" s="5"/>
      <c r="AL407" s="5"/>
      <c r="AM407" s="5"/>
      <c r="AN407" s="5"/>
      <c r="AO407" s="5"/>
      <c r="AP407" s="5"/>
      <c r="AQ407" s="5"/>
      <c r="AR407" s="5"/>
      <c r="AS407" s="5"/>
      <c r="AT407" s="5"/>
      <c r="AU407" s="5"/>
      <c r="AV407" s="5"/>
      <c r="AW407" s="5"/>
      <c r="AX407" s="5"/>
      <c r="AY407" s="5"/>
      <c r="AZ407" s="5"/>
      <c r="BA407" s="5"/>
      <c r="BB407" s="5"/>
      <c r="BC407" s="5"/>
      <c r="BD407" s="5"/>
      <c r="BE407" s="5"/>
      <c r="BF407" s="5"/>
      <c r="BG407" s="5"/>
      <c r="BH407" s="5"/>
      <c r="BI407" s="5"/>
      <c r="BJ407" s="5"/>
    </row>
    <row r="408" spans="3:62" hidden="1">
      <c r="C408" s="56">
        <f t="shared" si="109"/>
        <v>0</v>
      </c>
      <c r="D408" s="56" t="str">
        <f t="shared" si="109"/>
        <v>Plantació manual calçots</v>
      </c>
      <c r="E408" s="66">
        <f t="shared" si="111"/>
        <v>0</v>
      </c>
      <c r="F408" s="66">
        <f t="shared" si="111"/>
        <v>0</v>
      </c>
      <c r="G408" s="66">
        <f t="shared" si="111"/>
        <v>0</v>
      </c>
      <c r="H408" s="66">
        <f t="shared" si="111"/>
        <v>0</v>
      </c>
      <c r="I408" s="66">
        <f t="shared" si="111"/>
        <v>0</v>
      </c>
      <c r="J408" s="66">
        <f t="shared" si="111"/>
        <v>0</v>
      </c>
      <c r="K408" s="66">
        <f t="shared" si="111"/>
        <v>0</v>
      </c>
      <c r="L408" s="66">
        <f t="shared" si="111"/>
        <v>0</v>
      </c>
      <c r="M408" s="66">
        <f t="shared" si="111"/>
        <v>0</v>
      </c>
      <c r="N408" s="66">
        <f t="shared" si="111"/>
        <v>0</v>
      </c>
      <c r="O408" s="66">
        <f t="shared" si="111"/>
        <v>0</v>
      </c>
      <c r="P408" s="66">
        <f t="shared" si="111"/>
        <v>0</v>
      </c>
      <c r="Q408" s="5">
        <f t="shared" si="112"/>
        <v>0</v>
      </c>
      <c r="R408" s="5"/>
      <c r="S408" s="5"/>
      <c r="T408" s="5"/>
      <c r="U408" s="5"/>
      <c r="V408" s="5"/>
      <c r="W408" s="5"/>
      <c r="X408" s="5"/>
      <c r="Y408" s="5"/>
      <c r="Z408" s="5"/>
      <c r="AA408" s="5"/>
      <c r="AB408" s="5"/>
      <c r="AC408" s="5"/>
      <c r="AD408" s="5"/>
      <c r="AE408" s="5"/>
      <c r="AF408" s="5"/>
      <c r="AG408" s="5"/>
      <c r="AH408" s="5"/>
      <c r="AI408" s="5"/>
      <c r="AJ408" s="5"/>
      <c r="AK408" s="5"/>
      <c r="AL408" s="5"/>
      <c r="AM408" s="5"/>
      <c r="AN408" s="5"/>
      <c r="AO408" s="5"/>
      <c r="AP408" s="5"/>
      <c r="AQ408" s="5"/>
      <c r="AR408" s="5"/>
      <c r="AS408" s="5"/>
      <c r="AT408" s="5"/>
      <c r="AU408" s="5"/>
      <c r="AV408" s="5"/>
      <c r="AW408" s="5"/>
      <c r="AX408" s="5"/>
      <c r="AY408" s="5"/>
      <c r="AZ408" s="5"/>
      <c r="BA408" s="5"/>
      <c r="BB408" s="5"/>
      <c r="BC408" s="5"/>
      <c r="BD408" s="5"/>
      <c r="BE408" s="5"/>
      <c r="BF408" s="5"/>
      <c r="BG408" s="5"/>
      <c r="BH408" s="5"/>
      <c r="BI408" s="5"/>
      <c r="BJ408" s="5"/>
    </row>
    <row r="409" spans="3:62" hidden="1">
      <c r="C409" s="56">
        <f t="shared" si="109"/>
        <v>0</v>
      </c>
      <c r="D409" s="56">
        <f t="shared" si="109"/>
        <v>0</v>
      </c>
      <c r="E409" s="66">
        <f t="shared" si="111"/>
        <v>0</v>
      </c>
      <c r="F409" s="66">
        <f t="shared" si="111"/>
        <v>0</v>
      </c>
      <c r="G409" s="66">
        <f t="shared" si="111"/>
        <v>0</v>
      </c>
      <c r="H409" s="66">
        <f t="shared" si="111"/>
        <v>0</v>
      </c>
      <c r="I409" s="66">
        <f t="shared" si="111"/>
        <v>0</v>
      </c>
      <c r="J409" s="66">
        <f t="shared" si="111"/>
        <v>0</v>
      </c>
      <c r="K409" s="66">
        <f t="shared" si="111"/>
        <v>0</v>
      </c>
      <c r="L409" s="66">
        <f t="shared" si="111"/>
        <v>0</v>
      </c>
      <c r="M409" s="66">
        <f t="shared" si="111"/>
        <v>0</v>
      </c>
      <c r="N409" s="66">
        <f t="shared" si="111"/>
        <v>0</v>
      </c>
      <c r="O409" s="66">
        <f t="shared" si="111"/>
        <v>0</v>
      </c>
      <c r="P409" s="66">
        <f t="shared" si="111"/>
        <v>0</v>
      </c>
      <c r="Q409" s="5">
        <f t="shared" si="112"/>
        <v>0</v>
      </c>
      <c r="R409" s="5"/>
      <c r="S409" s="5"/>
      <c r="T409" s="5"/>
      <c r="U409" s="5"/>
      <c r="V409" s="5"/>
      <c r="W409" s="5"/>
      <c r="X409" s="5"/>
      <c r="Y409" s="5"/>
      <c r="Z409" s="5"/>
      <c r="AA409" s="5"/>
      <c r="AB409" s="5"/>
      <c r="AC409" s="5"/>
      <c r="AD409" s="5"/>
      <c r="AE409" s="5"/>
      <c r="AF409" s="5"/>
      <c r="AG409" s="5"/>
      <c r="AH409" s="5"/>
      <c r="AI409" s="5"/>
      <c r="AJ409" s="5"/>
      <c r="AK409" s="5"/>
      <c r="AL409" s="5"/>
      <c r="AM409" s="5"/>
      <c r="AN409" s="5"/>
      <c r="AO409" s="5"/>
      <c r="AP409" s="5"/>
      <c r="AQ409" s="5"/>
      <c r="AR409" s="5"/>
      <c r="AS409" s="5"/>
      <c r="AT409" s="5"/>
      <c r="AU409" s="5"/>
      <c r="AV409" s="5"/>
      <c r="AW409" s="5"/>
      <c r="AX409" s="5"/>
      <c r="AY409" s="5"/>
      <c r="AZ409" s="5"/>
      <c r="BA409" s="5"/>
      <c r="BB409" s="5"/>
      <c r="BC409" s="5"/>
      <c r="BD409" s="5"/>
      <c r="BE409" s="5"/>
      <c r="BF409" s="5"/>
      <c r="BG409" s="5"/>
      <c r="BH409" s="5"/>
      <c r="BI409" s="5"/>
      <c r="BJ409" s="5"/>
    </row>
    <row r="410" spans="3:62" hidden="1">
      <c r="C410" s="56">
        <f t="shared" si="109"/>
        <v>0</v>
      </c>
      <c r="D410" s="56">
        <f t="shared" si="109"/>
        <v>0</v>
      </c>
      <c r="E410" s="66">
        <f t="shared" si="111"/>
        <v>0</v>
      </c>
      <c r="F410" s="66">
        <f t="shared" si="111"/>
        <v>0</v>
      </c>
      <c r="G410" s="66">
        <f t="shared" si="111"/>
        <v>0</v>
      </c>
      <c r="H410" s="66">
        <f t="shared" si="111"/>
        <v>0</v>
      </c>
      <c r="I410" s="66">
        <f t="shared" si="111"/>
        <v>0</v>
      </c>
      <c r="J410" s="66">
        <f t="shared" si="111"/>
        <v>0</v>
      </c>
      <c r="K410" s="66">
        <f t="shared" si="111"/>
        <v>0</v>
      </c>
      <c r="L410" s="66">
        <f t="shared" si="111"/>
        <v>0</v>
      </c>
      <c r="M410" s="66">
        <f t="shared" si="111"/>
        <v>0</v>
      </c>
      <c r="N410" s="66">
        <f t="shared" si="111"/>
        <v>0</v>
      </c>
      <c r="O410" s="66">
        <f t="shared" si="111"/>
        <v>0</v>
      </c>
      <c r="P410" s="66">
        <f t="shared" si="111"/>
        <v>0</v>
      </c>
      <c r="Q410" s="5">
        <f t="shared" si="112"/>
        <v>0</v>
      </c>
      <c r="R410" s="5"/>
      <c r="S410" s="5"/>
      <c r="T410" s="5"/>
      <c r="U410" s="5"/>
      <c r="V410" s="5"/>
      <c r="W410" s="5"/>
      <c r="X410" s="5"/>
      <c r="Y410" s="5"/>
      <c r="Z410" s="5"/>
      <c r="AA410" s="5"/>
      <c r="AB410" s="5"/>
      <c r="AC410" s="5"/>
      <c r="AD410" s="5"/>
      <c r="AE410" s="5"/>
      <c r="AF410" s="5"/>
      <c r="AG410" s="5"/>
      <c r="AH410" s="5"/>
      <c r="AI410" s="5"/>
      <c r="AJ410" s="5"/>
      <c r="AK410" s="5"/>
      <c r="AL410" s="5"/>
      <c r="AM410" s="5"/>
      <c r="AN410" s="5"/>
      <c r="AO410" s="5"/>
      <c r="AP410" s="5"/>
      <c r="AQ410" s="5"/>
      <c r="AR410" s="5"/>
      <c r="AS410" s="5"/>
      <c r="AT410" s="5"/>
      <c r="AU410" s="5"/>
      <c r="AV410" s="5"/>
      <c r="AW410" s="5"/>
      <c r="AX410" s="5"/>
      <c r="AY410" s="5"/>
      <c r="AZ410" s="5"/>
      <c r="BA410" s="5"/>
      <c r="BB410" s="5"/>
      <c r="BC410" s="5"/>
      <c r="BD410" s="5"/>
      <c r="BE410" s="5"/>
      <c r="BF410" s="5"/>
      <c r="BG410" s="5"/>
      <c r="BH410" s="5"/>
      <c r="BI410" s="5"/>
      <c r="BJ410" s="5"/>
    </row>
    <row r="411" spans="3:62" hidden="1">
      <c r="C411" s="58" t="str">
        <f t="shared" si="109"/>
        <v>REG</v>
      </c>
      <c r="D411" s="58" t="str">
        <f t="shared" si="109"/>
        <v>Instal.lació sistema de reg aspersió</v>
      </c>
      <c r="E411" s="67">
        <f t="shared" si="111"/>
        <v>0</v>
      </c>
      <c r="F411" s="67">
        <f t="shared" si="111"/>
        <v>0</v>
      </c>
      <c r="G411" s="67">
        <f t="shared" si="111"/>
        <v>0</v>
      </c>
      <c r="H411" s="67">
        <f t="shared" si="111"/>
        <v>0</v>
      </c>
      <c r="I411" s="67">
        <f t="shared" si="111"/>
        <v>0</v>
      </c>
      <c r="J411" s="67">
        <f t="shared" si="111"/>
        <v>0</v>
      </c>
      <c r="K411" s="67">
        <f t="shared" si="111"/>
        <v>0</v>
      </c>
      <c r="L411" s="67">
        <f t="shared" si="111"/>
        <v>0</v>
      </c>
      <c r="M411" s="67">
        <f t="shared" si="111"/>
        <v>0</v>
      </c>
      <c r="N411" s="67">
        <f t="shared" si="111"/>
        <v>0</v>
      </c>
      <c r="O411" s="67">
        <f t="shared" si="111"/>
        <v>0</v>
      </c>
      <c r="P411" s="67">
        <f t="shared" si="111"/>
        <v>0</v>
      </c>
      <c r="Q411" s="5">
        <f t="shared" si="112"/>
        <v>0</v>
      </c>
      <c r="R411" s="5"/>
      <c r="S411" s="5"/>
      <c r="T411" s="5"/>
      <c r="U411" s="5"/>
      <c r="V411" s="5"/>
      <c r="W411" s="5"/>
      <c r="X411" s="5"/>
      <c r="Y411" s="5"/>
      <c r="Z411" s="5"/>
      <c r="AA411" s="5"/>
      <c r="AB411" s="5"/>
      <c r="AC411" s="5"/>
      <c r="AD411" s="5"/>
      <c r="AE411" s="5"/>
      <c r="AF411" s="5"/>
      <c r="AG411" s="5"/>
      <c r="AH411" s="5"/>
      <c r="AI411" s="5"/>
      <c r="AJ411" s="5"/>
      <c r="AK411" s="5"/>
      <c r="AL411" s="5"/>
      <c r="AM411" s="5"/>
      <c r="AN411" s="5"/>
      <c r="AO411" s="5"/>
      <c r="AP411" s="5"/>
      <c r="AQ411" s="5"/>
      <c r="AR411" s="5"/>
      <c r="AS411" s="5"/>
      <c r="AT411" s="5"/>
      <c r="AU411" s="5"/>
      <c r="AV411" s="5"/>
      <c r="AW411" s="5"/>
      <c r="AX411" s="5"/>
      <c r="AY411" s="5"/>
      <c r="AZ411" s="5"/>
      <c r="BA411" s="5"/>
      <c r="BB411" s="5"/>
      <c r="BC411" s="5"/>
      <c r="BD411" s="5"/>
      <c r="BE411" s="5"/>
      <c r="BF411" s="5"/>
      <c r="BG411" s="5"/>
      <c r="BH411" s="5"/>
      <c r="BI411" s="5"/>
      <c r="BJ411" s="5"/>
    </row>
    <row r="412" spans="3:62" hidden="1">
      <c r="C412" s="58">
        <f t="shared" si="109"/>
        <v>0</v>
      </c>
      <c r="D412" s="58" t="str">
        <f t="shared" si="109"/>
        <v>Reg (L/m2)</v>
      </c>
      <c r="E412" s="67">
        <f t="shared" si="111"/>
        <v>0</v>
      </c>
      <c r="F412" s="67">
        <f t="shared" si="111"/>
        <v>0</v>
      </c>
      <c r="G412" s="67">
        <f t="shared" si="111"/>
        <v>0</v>
      </c>
      <c r="H412" s="67">
        <f t="shared" si="111"/>
        <v>0</v>
      </c>
      <c r="I412" s="67">
        <f t="shared" si="111"/>
        <v>0</v>
      </c>
      <c r="J412" s="67">
        <f t="shared" si="111"/>
        <v>0</v>
      </c>
      <c r="K412" s="67">
        <f t="shared" si="111"/>
        <v>0</v>
      </c>
      <c r="L412" s="67">
        <f t="shared" si="111"/>
        <v>0</v>
      </c>
      <c r="M412" s="67">
        <f t="shared" si="111"/>
        <v>0</v>
      </c>
      <c r="N412" s="67">
        <f t="shared" si="111"/>
        <v>0</v>
      </c>
      <c r="O412" s="67">
        <f t="shared" si="111"/>
        <v>0</v>
      </c>
      <c r="P412" s="67">
        <f t="shared" si="111"/>
        <v>0</v>
      </c>
      <c r="Q412" s="5">
        <f t="shared" si="112"/>
        <v>0</v>
      </c>
      <c r="R412" s="5"/>
      <c r="S412" s="5"/>
      <c r="T412" s="5"/>
      <c r="U412" s="5"/>
      <c r="V412" s="5"/>
      <c r="W412" s="5"/>
      <c r="X412" s="5"/>
      <c r="Y412" s="5"/>
      <c r="Z412" s="5"/>
      <c r="AA412" s="5"/>
      <c r="AB412" s="5"/>
      <c r="AC412" s="5"/>
      <c r="AD412" s="5"/>
      <c r="AE412" s="5"/>
      <c r="AF412" s="5"/>
      <c r="AG412" s="5"/>
      <c r="AH412" s="5"/>
      <c r="AI412" s="5"/>
      <c r="AJ412" s="5"/>
      <c r="AK412" s="5"/>
      <c r="AL412" s="5"/>
      <c r="AM412" s="5"/>
      <c r="AN412" s="5"/>
      <c r="AO412" s="5"/>
      <c r="AP412" s="5"/>
      <c r="AQ412" s="5"/>
      <c r="AR412" s="5"/>
      <c r="AS412" s="5"/>
      <c r="AT412" s="5"/>
      <c r="AU412" s="5"/>
      <c r="AV412" s="5"/>
      <c r="AW412" s="5"/>
      <c r="AX412" s="5"/>
      <c r="AY412" s="5"/>
      <c r="AZ412" s="5"/>
      <c r="BA412" s="5"/>
      <c r="BB412" s="5"/>
      <c r="BC412" s="5"/>
      <c r="BD412" s="5"/>
      <c r="BE412" s="5"/>
      <c r="BF412" s="5"/>
      <c r="BG412" s="5"/>
      <c r="BH412" s="5"/>
      <c r="BI412" s="5"/>
      <c r="BJ412" s="5"/>
    </row>
    <row r="413" spans="3:62" hidden="1">
      <c r="C413" s="58">
        <f t="shared" si="109"/>
        <v>0</v>
      </c>
      <c r="D413" s="58">
        <f t="shared" si="109"/>
        <v>0</v>
      </c>
      <c r="E413" s="67">
        <f t="shared" ref="E413:P428" si="113">+E455+E498</f>
        <v>0</v>
      </c>
      <c r="F413" s="67">
        <f t="shared" si="113"/>
        <v>0</v>
      </c>
      <c r="G413" s="67">
        <f t="shared" si="113"/>
        <v>0</v>
      </c>
      <c r="H413" s="67">
        <f t="shared" si="113"/>
        <v>0</v>
      </c>
      <c r="I413" s="67">
        <f t="shared" si="113"/>
        <v>0</v>
      </c>
      <c r="J413" s="67">
        <f t="shared" si="113"/>
        <v>0</v>
      </c>
      <c r="K413" s="67">
        <f t="shared" si="113"/>
        <v>0</v>
      </c>
      <c r="L413" s="67">
        <f t="shared" si="113"/>
        <v>0</v>
      </c>
      <c r="M413" s="67">
        <f t="shared" si="113"/>
        <v>0</v>
      </c>
      <c r="N413" s="67">
        <f t="shared" si="113"/>
        <v>0</v>
      </c>
      <c r="O413" s="67">
        <f t="shared" si="113"/>
        <v>0</v>
      </c>
      <c r="P413" s="67">
        <f t="shared" si="113"/>
        <v>0</v>
      </c>
      <c r="Q413" s="5">
        <f t="shared" si="112"/>
        <v>0</v>
      </c>
      <c r="R413" s="5"/>
      <c r="S413" s="5"/>
      <c r="T413" s="5"/>
      <c r="U413" s="5"/>
      <c r="V413" s="5"/>
      <c r="W413" s="5"/>
      <c r="X413" s="5"/>
      <c r="Y413" s="5"/>
      <c r="Z413" s="5"/>
      <c r="AA413" s="5"/>
      <c r="AB413" s="5"/>
      <c r="AC413" s="5"/>
      <c r="AD413" s="5"/>
      <c r="AE413" s="5"/>
      <c r="AF413" s="5"/>
      <c r="AG413" s="5"/>
      <c r="AH413" s="5"/>
      <c r="AI413" s="5"/>
      <c r="AJ413" s="5"/>
      <c r="AK413" s="5"/>
      <c r="AL413" s="5"/>
      <c r="AM413" s="5"/>
      <c r="AN413" s="5"/>
      <c r="AO413" s="5"/>
      <c r="AP413" s="5"/>
      <c r="AQ413" s="5"/>
      <c r="AR413" s="5"/>
      <c r="AS413" s="5"/>
      <c r="AT413" s="5"/>
      <c r="AU413" s="5"/>
      <c r="AV413" s="5"/>
      <c r="AW413" s="5"/>
      <c r="AX413" s="5"/>
      <c r="AY413" s="5"/>
      <c r="AZ413" s="5"/>
      <c r="BA413" s="5"/>
      <c r="BB413" s="5"/>
      <c r="BC413" s="5"/>
      <c r="BD413" s="5"/>
      <c r="BE413" s="5"/>
      <c r="BF413" s="5"/>
      <c r="BG413" s="5"/>
      <c r="BH413" s="5"/>
      <c r="BI413" s="5"/>
      <c r="BJ413" s="5"/>
    </row>
    <row r="414" spans="3:62" hidden="1">
      <c r="C414" s="58">
        <f t="shared" si="109"/>
        <v>0</v>
      </c>
      <c r="D414" s="58">
        <f t="shared" si="109"/>
        <v>0</v>
      </c>
      <c r="E414" s="67">
        <f t="shared" si="113"/>
        <v>0</v>
      </c>
      <c r="F414" s="67">
        <f t="shared" si="113"/>
        <v>0</v>
      </c>
      <c r="G414" s="67">
        <f t="shared" si="113"/>
        <v>0</v>
      </c>
      <c r="H414" s="67">
        <f t="shared" si="113"/>
        <v>0</v>
      </c>
      <c r="I414" s="67">
        <f t="shared" si="113"/>
        <v>0</v>
      </c>
      <c r="J414" s="67">
        <f t="shared" si="113"/>
        <v>0</v>
      </c>
      <c r="K414" s="67">
        <f t="shared" si="113"/>
        <v>0</v>
      </c>
      <c r="L414" s="67">
        <f t="shared" si="113"/>
        <v>0</v>
      </c>
      <c r="M414" s="67">
        <f t="shared" si="113"/>
        <v>0</v>
      </c>
      <c r="N414" s="67">
        <f t="shared" si="113"/>
        <v>0</v>
      </c>
      <c r="O414" s="67">
        <f t="shared" si="113"/>
        <v>0</v>
      </c>
      <c r="P414" s="67">
        <f t="shared" si="113"/>
        <v>0</v>
      </c>
      <c r="Q414" s="5">
        <f t="shared" si="112"/>
        <v>0</v>
      </c>
      <c r="R414" s="5"/>
      <c r="S414" s="5"/>
      <c r="T414" s="5"/>
      <c r="U414" s="5"/>
      <c r="V414" s="5"/>
      <c r="W414" s="5"/>
      <c r="X414" s="5"/>
      <c r="Y414" s="5"/>
      <c r="Z414" s="5"/>
      <c r="AA414" s="5"/>
      <c r="AB414" s="5"/>
      <c r="AC414" s="5"/>
      <c r="AD414" s="5"/>
      <c r="AE414" s="5"/>
      <c r="AF414" s="5"/>
      <c r="AG414" s="5"/>
      <c r="AH414" s="5"/>
      <c r="AI414" s="5"/>
      <c r="AJ414" s="5"/>
      <c r="AK414" s="5"/>
      <c r="AL414" s="5"/>
      <c r="AM414" s="5"/>
      <c r="AN414" s="5"/>
      <c r="AO414" s="5"/>
      <c r="AP414" s="5"/>
      <c r="AQ414" s="5"/>
      <c r="AR414" s="5"/>
      <c r="AS414" s="5"/>
      <c r="AT414" s="5"/>
      <c r="AU414" s="5"/>
      <c r="AV414" s="5"/>
      <c r="AW414" s="5"/>
      <c r="AX414" s="5"/>
      <c r="AY414" s="5"/>
      <c r="AZ414" s="5"/>
      <c r="BA414" s="5"/>
      <c r="BB414" s="5"/>
      <c r="BC414" s="5"/>
      <c r="BD414" s="5"/>
      <c r="BE414" s="5"/>
      <c r="BF414" s="5"/>
      <c r="BG414" s="5"/>
      <c r="BH414" s="5"/>
      <c r="BI414" s="5"/>
      <c r="BJ414" s="5"/>
    </row>
    <row r="415" spans="3:62" hidden="1">
      <c r="C415" s="49" t="str">
        <f t="shared" si="109"/>
        <v>TRACTAMENTS</v>
      </c>
      <c r="D415" s="49" t="str">
        <f t="shared" si="109"/>
        <v>Tractament coure + retenol + purí</v>
      </c>
      <c r="E415" s="68">
        <f t="shared" si="113"/>
        <v>0</v>
      </c>
      <c r="F415" s="68">
        <f t="shared" si="113"/>
        <v>0</v>
      </c>
      <c r="G415" s="68">
        <f t="shared" si="113"/>
        <v>0</v>
      </c>
      <c r="H415" s="68">
        <f t="shared" si="113"/>
        <v>0</v>
      </c>
      <c r="I415" s="68">
        <f t="shared" si="113"/>
        <v>0</v>
      </c>
      <c r="J415" s="68">
        <f t="shared" si="113"/>
        <v>0</v>
      </c>
      <c r="K415" s="68">
        <f t="shared" si="113"/>
        <v>0</v>
      </c>
      <c r="L415" s="68">
        <f t="shared" si="113"/>
        <v>0</v>
      </c>
      <c r="M415" s="68">
        <f t="shared" si="113"/>
        <v>0</v>
      </c>
      <c r="N415" s="68">
        <f t="shared" si="113"/>
        <v>0</v>
      </c>
      <c r="O415" s="68">
        <f t="shared" si="113"/>
        <v>0</v>
      </c>
      <c r="P415" s="68">
        <f t="shared" si="113"/>
        <v>0</v>
      </c>
      <c r="Q415" s="5">
        <f t="shared" si="112"/>
        <v>0</v>
      </c>
      <c r="R415" s="5"/>
      <c r="S415" s="5"/>
      <c r="T415" s="5"/>
      <c r="U415" s="5"/>
      <c r="V415" s="5"/>
      <c r="W415" s="5"/>
      <c r="X415" s="5"/>
      <c r="Y415" s="5"/>
      <c r="Z415" s="5"/>
      <c r="AA415" s="5"/>
      <c r="AB415" s="5"/>
      <c r="AC415" s="5"/>
      <c r="AD415" s="5"/>
      <c r="AE415" s="5"/>
      <c r="AF415" s="5"/>
      <c r="AG415" s="5"/>
      <c r="AH415" s="5"/>
      <c r="AI415" s="5"/>
      <c r="AJ415" s="5"/>
      <c r="AK415" s="5"/>
      <c r="AL415" s="5"/>
      <c r="AM415" s="5"/>
      <c r="AN415" s="5"/>
      <c r="AO415" s="5"/>
      <c r="AP415" s="5"/>
      <c r="AQ415" s="5"/>
      <c r="AR415" s="5"/>
      <c r="AS415" s="5"/>
      <c r="AT415" s="5"/>
      <c r="AU415" s="5"/>
      <c r="AV415" s="5"/>
      <c r="AW415" s="5"/>
      <c r="AX415" s="5"/>
      <c r="AY415" s="5"/>
      <c r="AZ415" s="5"/>
      <c r="BA415" s="5"/>
      <c r="BB415" s="5"/>
      <c r="BC415" s="5"/>
      <c r="BD415" s="5"/>
      <c r="BE415" s="5"/>
      <c r="BF415" s="5"/>
      <c r="BG415" s="5"/>
      <c r="BH415" s="5"/>
      <c r="BI415" s="5"/>
      <c r="BJ415" s="5"/>
    </row>
    <row r="416" spans="3:62" hidden="1">
      <c r="C416" s="49">
        <f t="shared" ref="C416:D430" si="114">+C28</f>
        <v>0</v>
      </c>
      <c r="D416" s="49">
        <f t="shared" si="114"/>
        <v>0</v>
      </c>
      <c r="E416" s="68">
        <f t="shared" si="113"/>
        <v>0</v>
      </c>
      <c r="F416" s="68">
        <f t="shared" si="113"/>
        <v>0</v>
      </c>
      <c r="G416" s="68">
        <f t="shared" si="113"/>
        <v>0</v>
      </c>
      <c r="H416" s="68">
        <f t="shared" si="113"/>
        <v>0</v>
      </c>
      <c r="I416" s="68">
        <f t="shared" si="113"/>
        <v>0</v>
      </c>
      <c r="J416" s="68">
        <f t="shared" si="113"/>
        <v>0</v>
      </c>
      <c r="K416" s="68">
        <f t="shared" si="113"/>
        <v>0</v>
      </c>
      <c r="L416" s="68">
        <f t="shared" si="113"/>
        <v>0</v>
      </c>
      <c r="M416" s="68">
        <f t="shared" si="113"/>
        <v>0</v>
      </c>
      <c r="N416" s="68">
        <f t="shared" si="113"/>
        <v>0</v>
      </c>
      <c r="O416" s="68">
        <f t="shared" si="113"/>
        <v>0</v>
      </c>
      <c r="P416" s="68">
        <f t="shared" si="113"/>
        <v>0</v>
      </c>
      <c r="Q416" s="5">
        <f t="shared" si="112"/>
        <v>0</v>
      </c>
      <c r="R416" s="5"/>
      <c r="S416" s="5"/>
      <c r="T416" s="5"/>
      <c r="U416" s="5"/>
      <c r="V416" s="5"/>
      <c r="W416" s="5"/>
      <c r="X416" s="5"/>
      <c r="Y416" s="5"/>
      <c r="Z416" s="5"/>
      <c r="AA416" s="5"/>
      <c r="AB416" s="5"/>
      <c r="AC416" s="5"/>
      <c r="AD416" s="5"/>
      <c r="AE416" s="5"/>
      <c r="AF416" s="5"/>
      <c r="AG416" s="5"/>
      <c r="AH416" s="5"/>
      <c r="AI416" s="5"/>
      <c r="AJ416" s="5"/>
      <c r="AK416" s="5"/>
      <c r="AL416" s="5"/>
      <c r="AM416" s="5"/>
      <c r="AN416" s="5"/>
      <c r="AO416" s="5"/>
      <c r="AP416" s="5"/>
      <c r="AQ416" s="5"/>
      <c r="AR416" s="5"/>
      <c r="AS416" s="5"/>
      <c r="AT416" s="5"/>
      <c r="AU416" s="5"/>
      <c r="AV416" s="5"/>
      <c r="AW416" s="5"/>
      <c r="AX416" s="5"/>
      <c r="AY416" s="5"/>
      <c r="AZ416" s="5"/>
      <c r="BA416" s="5"/>
      <c r="BB416" s="5"/>
      <c r="BC416" s="5"/>
      <c r="BD416" s="5"/>
      <c r="BE416" s="5"/>
      <c r="BF416" s="5"/>
      <c r="BG416" s="5"/>
      <c r="BH416" s="5"/>
      <c r="BI416" s="5"/>
      <c r="BJ416" s="5"/>
    </row>
    <row r="417" spans="2:62" hidden="1">
      <c r="C417" s="49">
        <f t="shared" si="114"/>
        <v>0</v>
      </c>
      <c r="D417" s="49">
        <f t="shared" si="114"/>
        <v>0</v>
      </c>
      <c r="E417" s="68">
        <f t="shared" si="113"/>
        <v>0</v>
      </c>
      <c r="F417" s="68">
        <f t="shared" si="113"/>
        <v>0</v>
      </c>
      <c r="G417" s="68">
        <f t="shared" si="113"/>
        <v>0</v>
      </c>
      <c r="H417" s="68">
        <f t="shared" si="113"/>
        <v>0</v>
      </c>
      <c r="I417" s="68">
        <f t="shared" si="113"/>
        <v>0</v>
      </c>
      <c r="J417" s="68">
        <f t="shared" si="113"/>
        <v>0</v>
      </c>
      <c r="K417" s="68">
        <f t="shared" si="113"/>
        <v>0</v>
      </c>
      <c r="L417" s="68">
        <f t="shared" si="113"/>
        <v>0</v>
      </c>
      <c r="M417" s="68">
        <f t="shared" si="113"/>
        <v>0</v>
      </c>
      <c r="N417" s="68">
        <f t="shared" si="113"/>
        <v>0</v>
      </c>
      <c r="O417" s="68">
        <f t="shared" si="113"/>
        <v>0</v>
      </c>
      <c r="P417" s="68">
        <f t="shared" si="113"/>
        <v>0</v>
      </c>
      <c r="Q417" s="5">
        <f t="shared" si="112"/>
        <v>0</v>
      </c>
      <c r="R417" s="5"/>
      <c r="S417" s="5"/>
      <c r="T417" s="5"/>
      <c r="U417" s="5"/>
      <c r="V417" s="5"/>
      <c r="W417" s="5"/>
      <c r="X417" s="5"/>
      <c r="Y417" s="5"/>
      <c r="Z417" s="5"/>
      <c r="AA417" s="5"/>
      <c r="AB417" s="5"/>
      <c r="AC417" s="5"/>
      <c r="AD417" s="5"/>
      <c r="AE417" s="5"/>
      <c r="AF417" s="5"/>
      <c r="AG417" s="5"/>
      <c r="AH417" s="5"/>
      <c r="AI417" s="5"/>
      <c r="AJ417" s="5"/>
      <c r="AK417" s="5"/>
      <c r="AL417" s="5"/>
      <c r="AM417" s="5"/>
      <c r="AN417" s="5"/>
      <c r="AO417" s="5"/>
      <c r="AP417" s="5"/>
      <c r="AQ417" s="5"/>
      <c r="AR417" s="5"/>
      <c r="AS417" s="5"/>
      <c r="AT417" s="5"/>
      <c r="AU417" s="5"/>
      <c r="AV417" s="5"/>
      <c r="AW417" s="5"/>
      <c r="AX417" s="5"/>
      <c r="AY417" s="5"/>
      <c r="AZ417" s="5"/>
      <c r="BA417" s="5"/>
      <c r="BB417" s="5"/>
      <c r="BC417" s="5"/>
      <c r="BD417" s="5"/>
      <c r="BE417" s="5"/>
      <c r="BF417" s="5"/>
      <c r="BG417" s="5"/>
      <c r="BH417" s="5"/>
      <c r="BI417" s="5"/>
      <c r="BJ417" s="5"/>
    </row>
    <row r="418" spans="2:62" hidden="1">
      <c r="C418" s="49">
        <f t="shared" si="114"/>
        <v>0</v>
      </c>
      <c r="D418" s="49">
        <f t="shared" si="114"/>
        <v>0</v>
      </c>
      <c r="E418" s="68">
        <f t="shared" si="113"/>
        <v>0</v>
      </c>
      <c r="F418" s="68">
        <f t="shared" si="113"/>
        <v>0</v>
      </c>
      <c r="G418" s="68">
        <f t="shared" si="113"/>
        <v>0</v>
      </c>
      <c r="H418" s="68">
        <f t="shared" si="113"/>
        <v>0</v>
      </c>
      <c r="I418" s="68">
        <f t="shared" si="113"/>
        <v>0</v>
      </c>
      <c r="J418" s="68">
        <f t="shared" si="113"/>
        <v>0</v>
      </c>
      <c r="K418" s="68">
        <f t="shared" si="113"/>
        <v>0</v>
      </c>
      <c r="L418" s="68">
        <f t="shared" si="113"/>
        <v>0</v>
      </c>
      <c r="M418" s="68">
        <f t="shared" si="113"/>
        <v>0</v>
      </c>
      <c r="N418" s="68">
        <f t="shared" si="113"/>
        <v>0</v>
      </c>
      <c r="O418" s="68">
        <f t="shared" si="113"/>
        <v>0</v>
      </c>
      <c r="P418" s="68">
        <f t="shared" si="113"/>
        <v>0</v>
      </c>
      <c r="Q418" s="5">
        <f t="shared" si="112"/>
        <v>0</v>
      </c>
      <c r="R418" s="5"/>
      <c r="S418" s="5"/>
      <c r="T418" s="5"/>
      <c r="U418" s="5"/>
      <c r="V418" s="5"/>
      <c r="W418" s="5"/>
      <c r="X418" s="5"/>
      <c r="Y418" s="5"/>
      <c r="Z418" s="5"/>
      <c r="AA418" s="5"/>
      <c r="AB418" s="5"/>
      <c r="AC418" s="5"/>
      <c r="AD418" s="5"/>
      <c r="AE418" s="5"/>
      <c r="AF418" s="5"/>
      <c r="AG418" s="5"/>
      <c r="AH418" s="5"/>
      <c r="AI418" s="5"/>
      <c r="AJ418" s="5"/>
      <c r="AK418" s="5"/>
      <c r="AL418" s="5"/>
      <c r="AM418" s="5"/>
      <c r="AN418" s="5"/>
      <c r="AO418" s="5"/>
      <c r="AP418" s="5"/>
      <c r="AQ418" s="5"/>
      <c r="AR418" s="5"/>
      <c r="AS418" s="5"/>
      <c r="AT418" s="5"/>
      <c r="AU418" s="5"/>
      <c r="AV418" s="5"/>
      <c r="AW418" s="5"/>
      <c r="AX418" s="5"/>
      <c r="AY418" s="5"/>
      <c r="AZ418" s="5"/>
      <c r="BA418" s="5"/>
      <c r="BB418" s="5"/>
      <c r="BC418" s="5"/>
      <c r="BD418" s="5"/>
      <c r="BE418" s="5"/>
      <c r="BF418" s="5"/>
      <c r="BG418" s="5"/>
      <c r="BH418" s="5"/>
      <c r="BI418" s="5"/>
      <c r="BJ418" s="5"/>
    </row>
    <row r="419" spans="2:62" hidden="1">
      <c r="C419" s="49">
        <f t="shared" si="114"/>
        <v>0</v>
      </c>
      <c r="D419" s="49">
        <f t="shared" si="114"/>
        <v>0</v>
      </c>
      <c r="E419" s="68">
        <f t="shared" si="113"/>
        <v>0</v>
      </c>
      <c r="F419" s="68">
        <f t="shared" si="113"/>
        <v>0</v>
      </c>
      <c r="G419" s="68">
        <f t="shared" si="113"/>
        <v>0</v>
      </c>
      <c r="H419" s="68">
        <f t="shared" si="113"/>
        <v>0</v>
      </c>
      <c r="I419" s="68">
        <f t="shared" si="113"/>
        <v>0</v>
      </c>
      <c r="J419" s="68">
        <f t="shared" si="113"/>
        <v>0</v>
      </c>
      <c r="K419" s="68">
        <f t="shared" si="113"/>
        <v>0</v>
      </c>
      <c r="L419" s="68">
        <f t="shared" si="113"/>
        <v>0</v>
      </c>
      <c r="M419" s="68">
        <f t="shared" si="113"/>
        <v>0</v>
      </c>
      <c r="N419" s="68">
        <f t="shared" si="113"/>
        <v>0</v>
      </c>
      <c r="O419" s="68">
        <f t="shared" si="113"/>
        <v>0</v>
      </c>
      <c r="P419" s="68">
        <f t="shared" si="113"/>
        <v>0</v>
      </c>
      <c r="Q419" s="5">
        <f t="shared" si="112"/>
        <v>0</v>
      </c>
      <c r="R419" s="5"/>
      <c r="S419" s="5"/>
      <c r="T419" s="5"/>
      <c r="U419" s="5"/>
      <c r="V419" s="5"/>
      <c r="W419" s="5"/>
      <c r="X419" s="5"/>
      <c r="Y419" s="5"/>
      <c r="Z419" s="5"/>
      <c r="AA419" s="5"/>
      <c r="AB419" s="5"/>
      <c r="AC419" s="5"/>
      <c r="AD419" s="5"/>
      <c r="AE419" s="5"/>
      <c r="AF419" s="5"/>
      <c r="AG419" s="5"/>
      <c r="AH419" s="5"/>
      <c r="AI419" s="5"/>
      <c r="AJ419" s="5"/>
      <c r="AK419" s="5"/>
      <c r="AL419" s="5"/>
      <c r="AM419" s="5"/>
      <c r="AN419" s="5"/>
      <c r="AO419" s="5"/>
      <c r="AP419" s="5"/>
      <c r="AQ419" s="5"/>
      <c r="AR419" s="5"/>
      <c r="AS419" s="5"/>
      <c r="AT419" s="5"/>
      <c r="AU419" s="5"/>
      <c r="AV419" s="5"/>
      <c r="AW419" s="5"/>
      <c r="AX419" s="5"/>
      <c r="AY419" s="5"/>
      <c r="AZ419" s="5"/>
      <c r="BA419" s="5"/>
      <c r="BB419" s="5"/>
      <c r="BC419" s="5"/>
      <c r="BD419" s="5"/>
      <c r="BE419" s="5"/>
      <c r="BF419" s="5"/>
      <c r="BG419" s="5"/>
      <c r="BH419" s="5"/>
      <c r="BI419" s="5"/>
      <c r="BJ419" s="5"/>
    </row>
    <row r="420" spans="2:62" hidden="1">
      <c r="C420" s="60" t="str">
        <f t="shared" si="114"/>
        <v>DESHERBAT</v>
      </c>
      <c r="D420" s="60" t="str">
        <f t="shared" si="114"/>
        <v>Calçar-desherbar</v>
      </c>
      <c r="E420" s="69">
        <f t="shared" si="113"/>
        <v>0</v>
      </c>
      <c r="F420" s="69">
        <f t="shared" si="113"/>
        <v>0</v>
      </c>
      <c r="G420" s="69">
        <f t="shared" si="113"/>
        <v>0</v>
      </c>
      <c r="H420" s="69">
        <f t="shared" si="113"/>
        <v>0</v>
      </c>
      <c r="I420" s="69">
        <f t="shared" si="113"/>
        <v>0</v>
      </c>
      <c r="J420" s="69">
        <f t="shared" si="113"/>
        <v>0</v>
      </c>
      <c r="K420" s="69">
        <f t="shared" si="113"/>
        <v>0</v>
      </c>
      <c r="L420" s="69">
        <f t="shared" si="113"/>
        <v>0</v>
      </c>
      <c r="M420" s="69">
        <f t="shared" si="113"/>
        <v>0</v>
      </c>
      <c r="N420" s="69">
        <f t="shared" si="113"/>
        <v>0</v>
      </c>
      <c r="O420" s="69">
        <f t="shared" si="113"/>
        <v>0</v>
      </c>
      <c r="P420" s="69">
        <f t="shared" si="113"/>
        <v>0</v>
      </c>
      <c r="Q420" s="5">
        <f t="shared" si="112"/>
        <v>0</v>
      </c>
      <c r="R420" s="5"/>
      <c r="S420" s="5"/>
      <c r="T420" s="5"/>
      <c r="U420" s="5"/>
      <c r="V420" s="5"/>
      <c r="W420" s="5"/>
      <c r="X420" s="5"/>
      <c r="Y420" s="5"/>
      <c r="Z420" s="5"/>
      <c r="AA420" s="5"/>
      <c r="AB420" s="5"/>
      <c r="AC420" s="5"/>
      <c r="AD420" s="5"/>
      <c r="AE420" s="5"/>
      <c r="AF420" s="5"/>
      <c r="AG420" s="5"/>
      <c r="AH420" s="5"/>
      <c r="AI420" s="5"/>
      <c r="AJ420" s="5"/>
      <c r="AK420" s="5"/>
      <c r="AL420" s="5"/>
      <c r="AM420" s="5"/>
      <c r="AN420" s="5"/>
      <c r="AO420" s="5"/>
      <c r="AP420" s="5"/>
      <c r="AQ420" s="5"/>
      <c r="AR420" s="5"/>
      <c r="AS420" s="5"/>
      <c r="AT420" s="5"/>
      <c r="AU420" s="5"/>
      <c r="AV420" s="5"/>
      <c r="AW420" s="5"/>
      <c r="AX420" s="5"/>
      <c r="AY420" s="5"/>
      <c r="AZ420" s="5"/>
      <c r="BA420" s="5"/>
      <c r="BB420" s="5"/>
      <c r="BC420" s="5"/>
      <c r="BD420" s="5"/>
      <c r="BE420" s="5"/>
      <c r="BF420" s="5"/>
      <c r="BG420" s="5"/>
      <c r="BH420" s="5"/>
      <c r="BI420" s="5"/>
      <c r="BJ420" s="5"/>
    </row>
    <row r="421" spans="2:62" hidden="1">
      <c r="C421" s="60">
        <f t="shared" si="114"/>
        <v>0</v>
      </c>
      <c r="D421" s="60">
        <f t="shared" si="114"/>
        <v>0</v>
      </c>
      <c r="E421" s="69">
        <f t="shared" si="113"/>
        <v>0</v>
      </c>
      <c r="F421" s="69">
        <f t="shared" si="113"/>
        <v>0</v>
      </c>
      <c r="G421" s="69">
        <f t="shared" si="113"/>
        <v>0</v>
      </c>
      <c r="H421" s="69">
        <f t="shared" si="113"/>
        <v>0</v>
      </c>
      <c r="I421" s="69">
        <f t="shared" si="113"/>
        <v>0</v>
      </c>
      <c r="J421" s="69">
        <f t="shared" si="113"/>
        <v>0</v>
      </c>
      <c r="K421" s="69">
        <f t="shared" si="113"/>
        <v>0</v>
      </c>
      <c r="L421" s="69">
        <f t="shared" si="113"/>
        <v>0</v>
      </c>
      <c r="M421" s="69">
        <f t="shared" si="113"/>
        <v>0</v>
      </c>
      <c r="N421" s="69">
        <f t="shared" si="113"/>
        <v>0</v>
      </c>
      <c r="O421" s="69">
        <f t="shared" si="113"/>
        <v>0</v>
      </c>
      <c r="P421" s="69">
        <f t="shared" si="113"/>
        <v>0</v>
      </c>
      <c r="Q421" s="5">
        <f t="shared" si="112"/>
        <v>0</v>
      </c>
      <c r="R421" s="5"/>
      <c r="S421" s="5"/>
      <c r="T421" s="5"/>
      <c r="U421" s="5"/>
      <c r="V421" s="5"/>
      <c r="W421" s="5"/>
      <c r="X421" s="5"/>
      <c r="Y421" s="5"/>
      <c r="Z421" s="5"/>
      <c r="AA421" s="5"/>
      <c r="AB421" s="5"/>
      <c r="AC421" s="5"/>
      <c r="AD421" s="5"/>
      <c r="AE421" s="5"/>
      <c r="AF421" s="5"/>
      <c r="AG421" s="5"/>
      <c r="AH421" s="5"/>
      <c r="AI421" s="5"/>
      <c r="AJ421" s="5"/>
      <c r="AK421" s="5"/>
      <c r="AL421" s="5"/>
      <c r="AM421" s="5"/>
      <c r="AN421" s="5"/>
      <c r="AO421" s="5"/>
      <c r="AP421" s="5"/>
      <c r="AQ421" s="5"/>
      <c r="AR421" s="5"/>
      <c r="AS421" s="5"/>
      <c r="AT421" s="5"/>
      <c r="AU421" s="5"/>
      <c r="AV421" s="5"/>
      <c r="AW421" s="5"/>
      <c r="AX421" s="5"/>
      <c r="AY421" s="5"/>
      <c r="AZ421" s="5"/>
      <c r="BA421" s="5"/>
      <c r="BB421" s="5"/>
      <c r="BC421" s="5"/>
      <c r="BD421" s="5"/>
      <c r="BE421" s="5"/>
      <c r="BF421" s="5"/>
      <c r="BG421" s="5"/>
      <c r="BH421" s="5"/>
      <c r="BI421" s="5"/>
      <c r="BJ421" s="5"/>
    </row>
    <row r="422" spans="2:62" hidden="1">
      <c r="C422" s="60">
        <f t="shared" si="114"/>
        <v>0</v>
      </c>
      <c r="D422" s="60">
        <f t="shared" si="114"/>
        <v>0</v>
      </c>
      <c r="E422" s="69">
        <f t="shared" si="113"/>
        <v>0</v>
      </c>
      <c r="F422" s="69">
        <f t="shared" si="113"/>
        <v>0</v>
      </c>
      <c r="G422" s="69">
        <f t="shared" si="113"/>
        <v>0</v>
      </c>
      <c r="H422" s="69">
        <f t="shared" si="113"/>
        <v>0</v>
      </c>
      <c r="I422" s="69">
        <f t="shared" si="113"/>
        <v>0</v>
      </c>
      <c r="J422" s="69">
        <f t="shared" si="113"/>
        <v>0</v>
      </c>
      <c r="K422" s="69">
        <f t="shared" si="113"/>
        <v>0</v>
      </c>
      <c r="L422" s="69">
        <f t="shared" si="113"/>
        <v>0</v>
      </c>
      <c r="M422" s="69">
        <f t="shared" si="113"/>
        <v>0</v>
      </c>
      <c r="N422" s="69">
        <f t="shared" si="113"/>
        <v>0</v>
      </c>
      <c r="O422" s="69">
        <f t="shared" si="113"/>
        <v>0</v>
      </c>
      <c r="P422" s="69">
        <f t="shared" si="113"/>
        <v>0</v>
      </c>
      <c r="Q422" s="5">
        <f t="shared" si="112"/>
        <v>0</v>
      </c>
      <c r="R422" s="5"/>
      <c r="S422" s="5"/>
      <c r="T422" s="5"/>
      <c r="U422" s="5"/>
      <c r="V422" s="5"/>
      <c r="W422" s="5"/>
      <c r="X422" s="5"/>
      <c r="Y422" s="5"/>
      <c r="Z422" s="5"/>
      <c r="AA422" s="5"/>
      <c r="AB422" s="5"/>
      <c r="AC422" s="5"/>
      <c r="AD422" s="5"/>
      <c r="AE422" s="5"/>
      <c r="AF422" s="5"/>
      <c r="AG422" s="5"/>
      <c r="AH422" s="5"/>
      <c r="AI422" s="5"/>
      <c r="AJ422" s="5"/>
      <c r="AK422" s="5"/>
      <c r="AL422" s="5"/>
      <c r="AM422" s="5"/>
      <c r="AN422" s="5"/>
      <c r="AO422" s="5"/>
      <c r="AP422" s="5"/>
      <c r="AQ422" s="5"/>
      <c r="AR422" s="5"/>
      <c r="AS422" s="5"/>
      <c r="AT422" s="5"/>
      <c r="AU422" s="5"/>
      <c r="AV422" s="5"/>
      <c r="AW422" s="5"/>
      <c r="AX422" s="5"/>
      <c r="AY422" s="5"/>
      <c r="AZ422" s="5"/>
      <c r="BA422" s="5"/>
      <c r="BB422" s="5"/>
      <c r="BC422" s="5"/>
      <c r="BD422" s="5"/>
      <c r="BE422" s="5"/>
      <c r="BF422" s="5"/>
      <c r="BG422" s="5"/>
      <c r="BH422" s="5"/>
      <c r="BI422" s="5"/>
      <c r="BJ422" s="5"/>
    </row>
    <row r="423" spans="2:62" hidden="1">
      <c r="C423" s="60">
        <f t="shared" si="114"/>
        <v>0</v>
      </c>
      <c r="D423" s="60">
        <f t="shared" si="114"/>
        <v>0</v>
      </c>
      <c r="E423" s="69">
        <f t="shared" si="113"/>
        <v>0</v>
      </c>
      <c r="F423" s="69">
        <f t="shared" si="113"/>
        <v>0</v>
      </c>
      <c r="G423" s="69">
        <f t="shared" si="113"/>
        <v>0</v>
      </c>
      <c r="H423" s="69">
        <f t="shared" si="113"/>
        <v>0</v>
      </c>
      <c r="I423" s="69">
        <f t="shared" si="113"/>
        <v>0</v>
      </c>
      <c r="J423" s="69">
        <f t="shared" si="113"/>
        <v>0</v>
      </c>
      <c r="K423" s="69">
        <f t="shared" si="113"/>
        <v>0</v>
      </c>
      <c r="L423" s="69">
        <f t="shared" si="113"/>
        <v>0</v>
      </c>
      <c r="M423" s="69">
        <f t="shared" si="113"/>
        <v>0</v>
      </c>
      <c r="N423" s="69">
        <f t="shared" si="113"/>
        <v>0</v>
      </c>
      <c r="O423" s="69">
        <f t="shared" si="113"/>
        <v>0</v>
      </c>
      <c r="P423" s="69">
        <f t="shared" si="113"/>
        <v>0</v>
      </c>
      <c r="Q423" s="5">
        <f t="shared" si="112"/>
        <v>0</v>
      </c>
      <c r="R423" s="5"/>
      <c r="S423" s="5"/>
      <c r="T423" s="5"/>
      <c r="U423" s="5"/>
      <c r="V423" s="5"/>
      <c r="W423" s="5"/>
      <c r="X423" s="5"/>
      <c r="Y423" s="5"/>
      <c r="Z423" s="5"/>
      <c r="AA423" s="5"/>
      <c r="AB423" s="5"/>
      <c r="AC423" s="5"/>
      <c r="AD423" s="5"/>
      <c r="AE423" s="5"/>
      <c r="AF423" s="5"/>
      <c r="AG423" s="5"/>
      <c r="AH423" s="5"/>
      <c r="AI423" s="5"/>
      <c r="AJ423" s="5"/>
      <c r="AK423" s="5"/>
      <c r="AL423" s="5"/>
      <c r="AM423" s="5"/>
      <c r="AN423" s="5"/>
      <c r="AO423" s="5"/>
      <c r="AP423" s="5"/>
      <c r="AQ423" s="5"/>
      <c r="AR423" s="5"/>
      <c r="AS423" s="5"/>
      <c r="AT423" s="5"/>
      <c r="AU423" s="5"/>
      <c r="AV423" s="5"/>
      <c r="AW423" s="5"/>
      <c r="AX423" s="5"/>
      <c r="AY423" s="5"/>
      <c r="AZ423" s="5"/>
      <c r="BA423" s="5"/>
      <c r="BB423" s="5"/>
      <c r="BC423" s="5"/>
      <c r="BD423" s="5"/>
      <c r="BE423" s="5"/>
      <c r="BF423" s="5"/>
      <c r="BG423" s="5"/>
      <c r="BH423" s="5"/>
      <c r="BI423" s="5"/>
      <c r="BJ423" s="5"/>
    </row>
    <row r="424" spans="2:62" hidden="1">
      <c r="C424" s="62" t="str">
        <f t="shared" si="114"/>
        <v>ALTRES OPERACIONS ESPECÍFIQUES</v>
      </c>
      <c r="D424" s="62" t="str">
        <f t="shared" si="114"/>
        <v>Renda de la terra</v>
      </c>
      <c r="E424" s="70">
        <f t="shared" si="113"/>
        <v>0</v>
      </c>
      <c r="F424" s="70">
        <f t="shared" si="113"/>
        <v>0</v>
      </c>
      <c r="G424" s="70">
        <f t="shared" si="113"/>
        <v>0</v>
      </c>
      <c r="H424" s="70">
        <f t="shared" si="113"/>
        <v>0</v>
      </c>
      <c r="I424" s="70">
        <f t="shared" si="113"/>
        <v>0</v>
      </c>
      <c r="J424" s="70">
        <f t="shared" si="113"/>
        <v>0</v>
      </c>
      <c r="K424" s="70">
        <f t="shared" si="113"/>
        <v>0</v>
      </c>
      <c r="L424" s="70">
        <f t="shared" si="113"/>
        <v>0</v>
      </c>
      <c r="M424" s="70">
        <f t="shared" si="113"/>
        <v>0</v>
      </c>
      <c r="N424" s="70">
        <f t="shared" si="113"/>
        <v>0</v>
      </c>
      <c r="O424" s="70">
        <f t="shared" si="113"/>
        <v>0</v>
      </c>
      <c r="P424" s="70">
        <f t="shared" si="113"/>
        <v>0</v>
      </c>
      <c r="Q424" s="5">
        <f t="shared" si="112"/>
        <v>0</v>
      </c>
      <c r="R424" s="5"/>
      <c r="S424" s="5"/>
      <c r="T424" s="5"/>
      <c r="U424" s="5"/>
      <c r="V424" s="5"/>
      <c r="W424" s="5"/>
      <c r="X424" s="5"/>
      <c r="Y424" s="5"/>
      <c r="Z424" s="5"/>
      <c r="AA424" s="5"/>
      <c r="AB424" s="5"/>
      <c r="AC424" s="5"/>
      <c r="AD424" s="5"/>
      <c r="AE424" s="5"/>
      <c r="AF424" s="5"/>
      <c r="AG424" s="5"/>
      <c r="AH424" s="5"/>
      <c r="AI424" s="5"/>
      <c r="AJ424" s="5"/>
      <c r="AK424" s="5"/>
      <c r="AL424" s="5"/>
      <c r="AM424" s="5"/>
      <c r="AN424" s="5"/>
      <c r="AO424" s="5"/>
      <c r="AP424" s="5"/>
      <c r="AQ424" s="5"/>
      <c r="AR424" s="5"/>
      <c r="AS424" s="5"/>
      <c r="AT424" s="5"/>
      <c r="AU424" s="5"/>
      <c r="AV424" s="5"/>
      <c r="AW424" s="5"/>
      <c r="AX424" s="5"/>
      <c r="AY424" s="5"/>
      <c r="AZ424" s="5"/>
      <c r="BA424" s="5"/>
      <c r="BB424" s="5"/>
      <c r="BC424" s="5"/>
      <c r="BD424" s="5"/>
      <c r="BE424" s="5"/>
      <c r="BF424" s="5"/>
      <c r="BG424" s="5"/>
      <c r="BH424" s="5"/>
      <c r="BI424" s="5"/>
      <c r="BJ424" s="5"/>
    </row>
    <row r="425" spans="2:62" hidden="1">
      <c r="C425" s="62">
        <f t="shared" si="114"/>
        <v>0</v>
      </c>
      <c r="D425" s="62">
        <f t="shared" si="114"/>
        <v>0</v>
      </c>
      <c r="E425" s="70">
        <f t="shared" si="113"/>
        <v>0</v>
      </c>
      <c r="F425" s="70">
        <f t="shared" si="113"/>
        <v>0</v>
      </c>
      <c r="G425" s="70">
        <f t="shared" si="113"/>
        <v>0</v>
      </c>
      <c r="H425" s="70">
        <f t="shared" si="113"/>
        <v>0</v>
      </c>
      <c r="I425" s="70">
        <f t="shared" si="113"/>
        <v>0</v>
      </c>
      <c r="J425" s="70">
        <f t="shared" si="113"/>
        <v>0</v>
      </c>
      <c r="K425" s="70">
        <f t="shared" si="113"/>
        <v>0</v>
      </c>
      <c r="L425" s="70">
        <f t="shared" si="113"/>
        <v>0</v>
      </c>
      <c r="M425" s="70">
        <f t="shared" si="113"/>
        <v>0</v>
      </c>
      <c r="N425" s="70">
        <f t="shared" si="113"/>
        <v>0</v>
      </c>
      <c r="O425" s="70">
        <f t="shared" si="113"/>
        <v>0</v>
      </c>
      <c r="P425" s="70">
        <f t="shared" si="113"/>
        <v>0</v>
      </c>
      <c r="Q425" s="5">
        <f t="shared" si="112"/>
        <v>0</v>
      </c>
      <c r="R425" s="5"/>
      <c r="S425" s="5"/>
      <c r="T425" s="5"/>
      <c r="U425" s="5"/>
      <c r="V425" s="5"/>
      <c r="W425" s="5"/>
      <c r="X425" s="5"/>
      <c r="Y425" s="5"/>
      <c r="Z425" s="5"/>
      <c r="AA425" s="5"/>
      <c r="AB425" s="5"/>
      <c r="AC425" s="5"/>
      <c r="AD425" s="5"/>
      <c r="AE425" s="5"/>
      <c r="AF425" s="5"/>
      <c r="AG425" s="5"/>
      <c r="AH425" s="5"/>
      <c r="AI425" s="5"/>
      <c r="AJ425" s="5"/>
      <c r="AK425" s="5"/>
      <c r="AL425" s="5"/>
      <c r="AM425" s="5"/>
      <c r="AN425" s="5"/>
      <c r="AO425" s="5"/>
      <c r="AP425" s="5"/>
      <c r="AQ425" s="5"/>
      <c r="AR425" s="5"/>
      <c r="AS425" s="5"/>
      <c r="AT425" s="5"/>
      <c r="AU425" s="5"/>
      <c r="AV425" s="5"/>
      <c r="AW425" s="5"/>
      <c r="AX425" s="5"/>
      <c r="AY425" s="5"/>
      <c r="AZ425" s="5"/>
      <c r="BA425" s="5"/>
      <c r="BB425" s="5"/>
      <c r="BC425" s="5"/>
      <c r="BD425" s="5"/>
      <c r="BE425" s="5"/>
      <c r="BF425" s="5"/>
      <c r="BG425" s="5"/>
      <c r="BH425" s="5"/>
      <c r="BI425" s="5"/>
      <c r="BJ425" s="5"/>
    </row>
    <row r="426" spans="2:62" hidden="1">
      <c r="C426" s="62">
        <f t="shared" si="114"/>
        <v>0</v>
      </c>
      <c r="D426" s="62">
        <f t="shared" si="114"/>
        <v>0</v>
      </c>
      <c r="E426" s="70">
        <f t="shared" si="113"/>
        <v>0</v>
      </c>
      <c r="F426" s="70">
        <f t="shared" si="113"/>
        <v>0</v>
      </c>
      <c r="G426" s="70">
        <f t="shared" si="113"/>
        <v>0</v>
      </c>
      <c r="H426" s="70">
        <f t="shared" si="113"/>
        <v>0</v>
      </c>
      <c r="I426" s="70">
        <f t="shared" si="113"/>
        <v>0</v>
      </c>
      <c r="J426" s="70">
        <f t="shared" si="113"/>
        <v>0</v>
      </c>
      <c r="K426" s="70">
        <f t="shared" si="113"/>
        <v>0</v>
      </c>
      <c r="L426" s="70">
        <f t="shared" si="113"/>
        <v>0</v>
      </c>
      <c r="M426" s="70">
        <f t="shared" si="113"/>
        <v>0</v>
      </c>
      <c r="N426" s="70">
        <f t="shared" si="113"/>
        <v>0</v>
      </c>
      <c r="O426" s="70">
        <f t="shared" si="113"/>
        <v>0</v>
      </c>
      <c r="P426" s="70">
        <f t="shared" si="113"/>
        <v>0</v>
      </c>
      <c r="Q426" s="5">
        <f t="shared" si="112"/>
        <v>0</v>
      </c>
      <c r="R426" s="5"/>
      <c r="S426" s="5"/>
      <c r="T426" s="5"/>
      <c r="U426" s="5"/>
      <c r="V426" s="5"/>
      <c r="W426" s="5"/>
      <c r="X426" s="5"/>
      <c r="Y426" s="5"/>
      <c r="Z426" s="5"/>
      <c r="AA426" s="5"/>
      <c r="AB426" s="5"/>
      <c r="AC426" s="5"/>
      <c r="AD426" s="5"/>
      <c r="AE426" s="5"/>
      <c r="AF426" s="5"/>
      <c r="AG426" s="5"/>
      <c r="AH426" s="5"/>
      <c r="AI426" s="5"/>
      <c r="AJ426" s="5"/>
      <c r="AK426" s="5"/>
      <c r="AL426" s="5"/>
      <c r="AM426" s="5"/>
      <c r="AN426" s="5"/>
      <c r="AO426" s="5"/>
      <c r="AP426" s="5"/>
      <c r="AQ426" s="5"/>
      <c r="AR426" s="5"/>
      <c r="AS426" s="5"/>
      <c r="AT426" s="5"/>
      <c r="AU426" s="5"/>
      <c r="AV426" s="5"/>
      <c r="AW426" s="5"/>
      <c r="AX426" s="5"/>
      <c r="AY426" s="5"/>
      <c r="AZ426" s="5"/>
      <c r="BA426" s="5"/>
      <c r="BB426" s="5"/>
      <c r="BC426" s="5"/>
      <c r="BD426" s="5"/>
      <c r="BE426" s="5"/>
      <c r="BF426" s="5"/>
      <c r="BG426" s="5"/>
      <c r="BH426" s="5"/>
      <c r="BI426" s="5"/>
      <c r="BJ426" s="5"/>
    </row>
    <row r="427" spans="2:62" hidden="1">
      <c r="C427" s="62">
        <f t="shared" si="114"/>
        <v>0</v>
      </c>
      <c r="D427" s="62">
        <f t="shared" si="114"/>
        <v>0</v>
      </c>
      <c r="E427" s="70">
        <f t="shared" si="113"/>
        <v>0</v>
      </c>
      <c r="F427" s="70">
        <f t="shared" si="113"/>
        <v>0</v>
      </c>
      <c r="G427" s="70">
        <f t="shared" si="113"/>
        <v>0</v>
      </c>
      <c r="H427" s="70">
        <f t="shared" si="113"/>
        <v>0</v>
      </c>
      <c r="I427" s="70">
        <f t="shared" si="113"/>
        <v>0</v>
      </c>
      <c r="J427" s="70">
        <f t="shared" si="113"/>
        <v>0</v>
      </c>
      <c r="K427" s="70">
        <f t="shared" si="113"/>
        <v>0</v>
      </c>
      <c r="L427" s="70">
        <f t="shared" si="113"/>
        <v>0</v>
      </c>
      <c r="M427" s="70">
        <f t="shared" si="113"/>
        <v>0</v>
      </c>
      <c r="N427" s="70">
        <f t="shared" si="113"/>
        <v>0</v>
      </c>
      <c r="O427" s="70">
        <f t="shared" si="113"/>
        <v>0</v>
      </c>
      <c r="P427" s="70">
        <f t="shared" si="113"/>
        <v>0</v>
      </c>
      <c r="Q427" s="5">
        <f t="shared" si="112"/>
        <v>0</v>
      </c>
      <c r="R427" s="5"/>
      <c r="S427" s="5"/>
      <c r="T427" s="5"/>
      <c r="U427" s="5"/>
      <c r="V427" s="5"/>
      <c r="W427" s="5"/>
      <c r="X427" s="5"/>
      <c r="Y427" s="5"/>
      <c r="Z427" s="5"/>
      <c r="AA427" s="5"/>
      <c r="AB427" s="5"/>
      <c r="AC427" s="5"/>
      <c r="AD427" s="5"/>
      <c r="AE427" s="5"/>
      <c r="AF427" s="5"/>
      <c r="AG427" s="5"/>
      <c r="AH427" s="5"/>
      <c r="AI427" s="5"/>
      <c r="AJ427" s="5"/>
      <c r="AK427" s="5"/>
      <c r="AL427" s="5"/>
      <c r="AM427" s="5"/>
      <c r="AN427" s="5"/>
      <c r="AO427" s="5"/>
      <c r="AP427" s="5"/>
      <c r="AQ427" s="5"/>
      <c r="AR427" s="5"/>
      <c r="AS427" s="5"/>
      <c r="AT427" s="5"/>
      <c r="AU427" s="5"/>
      <c r="AV427" s="5"/>
      <c r="AW427" s="5"/>
      <c r="AX427" s="5"/>
      <c r="AY427" s="5"/>
      <c r="AZ427" s="5"/>
      <c r="BA427" s="5"/>
      <c r="BB427" s="5"/>
      <c r="BC427" s="5"/>
      <c r="BD427" s="5"/>
      <c r="BE427" s="5"/>
      <c r="BF427" s="5"/>
      <c r="BG427" s="5"/>
      <c r="BH427" s="5"/>
      <c r="BI427" s="5"/>
      <c r="BJ427" s="5"/>
    </row>
    <row r="428" spans="2:62" hidden="1">
      <c r="C428" s="62">
        <f t="shared" si="114"/>
        <v>0</v>
      </c>
      <c r="D428" s="62">
        <f t="shared" si="114"/>
        <v>0</v>
      </c>
      <c r="E428" s="70">
        <f t="shared" si="113"/>
        <v>0</v>
      </c>
      <c r="F428" s="70">
        <f t="shared" si="113"/>
        <v>0</v>
      </c>
      <c r="G428" s="70">
        <f t="shared" si="113"/>
        <v>0</v>
      </c>
      <c r="H428" s="70">
        <f t="shared" si="113"/>
        <v>0</v>
      </c>
      <c r="I428" s="70">
        <f t="shared" si="113"/>
        <v>0</v>
      </c>
      <c r="J428" s="70">
        <f t="shared" si="113"/>
        <v>0</v>
      </c>
      <c r="K428" s="70">
        <f t="shared" si="113"/>
        <v>0</v>
      </c>
      <c r="L428" s="70">
        <f t="shared" si="113"/>
        <v>0</v>
      </c>
      <c r="M428" s="70">
        <f t="shared" si="113"/>
        <v>0</v>
      </c>
      <c r="N428" s="70">
        <f t="shared" si="113"/>
        <v>0</v>
      </c>
      <c r="O428" s="70">
        <f t="shared" si="113"/>
        <v>0</v>
      </c>
      <c r="P428" s="70">
        <f t="shared" si="113"/>
        <v>0</v>
      </c>
      <c r="Q428" s="5">
        <f t="shared" si="112"/>
        <v>0</v>
      </c>
      <c r="R428" s="5"/>
      <c r="S428" s="5"/>
      <c r="T428" s="5"/>
      <c r="U428" s="5"/>
      <c r="V428" s="5"/>
      <c r="W428" s="5"/>
      <c r="X428" s="5"/>
      <c r="Y428" s="5"/>
      <c r="Z428" s="5"/>
      <c r="AA428" s="5"/>
      <c r="AB428" s="5"/>
      <c r="AC428" s="5"/>
      <c r="AD428" s="5"/>
      <c r="AE428" s="5"/>
      <c r="AF428" s="5"/>
      <c r="AG428" s="5"/>
      <c r="AH428" s="5"/>
      <c r="AI428" s="5"/>
      <c r="AJ428" s="5"/>
      <c r="AK428" s="5"/>
      <c r="AL428" s="5"/>
      <c r="AM428" s="5"/>
      <c r="AN428" s="5"/>
      <c r="AO428" s="5"/>
      <c r="AP428" s="5"/>
      <c r="AQ428" s="5"/>
      <c r="AR428" s="5"/>
      <c r="AS428" s="5"/>
      <c r="AT428" s="5"/>
      <c r="AU428" s="5"/>
      <c r="AV428" s="5"/>
      <c r="AW428" s="5"/>
      <c r="AX428" s="5"/>
      <c r="AY428" s="5"/>
      <c r="AZ428" s="5"/>
      <c r="BA428" s="5"/>
      <c r="BB428" s="5"/>
      <c r="BC428" s="5"/>
      <c r="BD428" s="5"/>
      <c r="BE428" s="5"/>
      <c r="BF428" s="5"/>
      <c r="BG428" s="5"/>
      <c r="BH428" s="5"/>
      <c r="BI428" s="5"/>
      <c r="BJ428" s="5"/>
    </row>
    <row r="429" spans="2:62" hidden="1">
      <c r="C429" s="55" t="str">
        <f t="shared" si="114"/>
        <v>RECOL.LECCIÓ</v>
      </c>
      <c r="D429" s="55" t="str">
        <f t="shared" si="114"/>
        <v>Recol.lecció calçot</v>
      </c>
      <c r="E429" s="71">
        <f t="shared" ref="E429:P430" si="115">+E471+E514</f>
        <v>0</v>
      </c>
      <c r="F429" s="71">
        <f t="shared" si="115"/>
        <v>0</v>
      </c>
      <c r="G429" s="71">
        <f t="shared" si="115"/>
        <v>0</v>
      </c>
      <c r="H429" s="71">
        <f t="shared" si="115"/>
        <v>0</v>
      </c>
      <c r="I429" s="71">
        <f t="shared" si="115"/>
        <v>0</v>
      </c>
      <c r="J429" s="71">
        <f t="shared" si="115"/>
        <v>0</v>
      </c>
      <c r="K429" s="71">
        <f t="shared" si="115"/>
        <v>0</v>
      </c>
      <c r="L429" s="71">
        <f t="shared" si="115"/>
        <v>0</v>
      </c>
      <c r="M429" s="71">
        <f t="shared" si="115"/>
        <v>0</v>
      </c>
      <c r="N429" s="71">
        <f t="shared" si="115"/>
        <v>0</v>
      </c>
      <c r="O429" s="71">
        <f t="shared" si="115"/>
        <v>0</v>
      </c>
      <c r="P429" s="71">
        <f t="shared" si="115"/>
        <v>0</v>
      </c>
      <c r="Q429" s="5">
        <f t="shared" si="112"/>
        <v>0</v>
      </c>
      <c r="R429" s="5"/>
      <c r="S429" s="5"/>
      <c r="T429" s="5"/>
      <c r="U429" s="5"/>
      <c r="V429" s="5"/>
      <c r="W429" s="5"/>
      <c r="X429" s="5"/>
      <c r="Y429" s="5"/>
      <c r="Z429" s="5"/>
      <c r="AA429" s="5"/>
      <c r="AB429" s="5"/>
      <c r="AC429" s="5"/>
      <c r="AD429" s="5"/>
      <c r="AE429" s="5"/>
      <c r="AF429" s="5"/>
      <c r="AG429" s="5"/>
      <c r="AH429" s="5"/>
      <c r="AI429" s="5"/>
      <c r="AJ429" s="5"/>
      <c r="AK429" s="5"/>
      <c r="AL429" s="5"/>
      <c r="AM429" s="5"/>
      <c r="AN429" s="5"/>
      <c r="AO429" s="5"/>
      <c r="AP429" s="5"/>
      <c r="AQ429" s="5"/>
      <c r="AR429" s="5"/>
      <c r="AS429" s="5"/>
      <c r="AT429" s="5"/>
      <c r="AU429" s="5"/>
      <c r="AV429" s="5"/>
      <c r="AW429" s="5"/>
      <c r="AX429" s="5"/>
      <c r="AY429" s="5"/>
      <c r="AZ429" s="5"/>
      <c r="BA429" s="5"/>
      <c r="BB429" s="5"/>
      <c r="BC429" s="5"/>
      <c r="BD429" s="5"/>
      <c r="BE429" s="5"/>
      <c r="BF429" s="5"/>
      <c r="BG429" s="5"/>
      <c r="BH429" s="5"/>
      <c r="BI429" s="5"/>
      <c r="BJ429" s="5"/>
    </row>
    <row r="430" spans="2:62" hidden="1">
      <c r="C430" s="55">
        <f t="shared" si="114"/>
        <v>0</v>
      </c>
      <c r="D430" s="55">
        <f t="shared" si="114"/>
        <v>0</v>
      </c>
      <c r="E430" s="71">
        <f t="shared" si="115"/>
        <v>0</v>
      </c>
      <c r="F430" s="71">
        <f t="shared" si="115"/>
        <v>0</v>
      </c>
      <c r="G430" s="71">
        <f t="shared" si="115"/>
        <v>0</v>
      </c>
      <c r="H430" s="71">
        <f t="shared" si="115"/>
        <v>0</v>
      </c>
      <c r="I430" s="71">
        <f t="shared" si="115"/>
        <v>0</v>
      </c>
      <c r="J430" s="71">
        <f t="shared" si="115"/>
        <v>0</v>
      </c>
      <c r="K430" s="71">
        <f t="shared" si="115"/>
        <v>0</v>
      </c>
      <c r="L430" s="71">
        <f t="shared" si="115"/>
        <v>0</v>
      </c>
      <c r="M430" s="71">
        <f t="shared" si="115"/>
        <v>0</v>
      </c>
      <c r="N430" s="71">
        <f t="shared" si="115"/>
        <v>0</v>
      </c>
      <c r="O430" s="71">
        <f t="shared" si="115"/>
        <v>0</v>
      </c>
      <c r="P430" s="71">
        <f t="shared" si="115"/>
        <v>0</v>
      </c>
      <c r="Q430" s="5">
        <f t="shared" si="112"/>
        <v>0</v>
      </c>
      <c r="R430" s="5"/>
      <c r="S430" s="5"/>
      <c r="T430" s="5"/>
      <c r="U430" s="5"/>
      <c r="V430" s="5"/>
      <c r="W430" s="5"/>
      <c r="X430" s="5"/>
      <c r="Y430" s="5"/>
      <c r="Z430" s="5"/>
      <c r="AA430" s="5"/>
      <c r="AB430" s="5"/>
      <c r="AC430" s="5"/>
      <c r="AD430" s="5"/>
      <c r="AE430" s="5"/>
      <c r="AF430" s="5"/>
      <c r="AG430" s="5"/>
      <c r="AH430" s="5"/>
      <c r="AI430" s="5"/>
      <c r="AJ430" s="5"/>
      <c r="AK430" s="5"/>
      <c r="AL430" s="5"/>
      <c r="AM430" s="5"/>
      <c r="AN430" s="5"/>
      <c r="AO430" s="5"/>
      <c r="AP430" s="5"/>
      <c r="AQ430" s="5"/>
      <c r="AR430" s="5"/>
      <c r="AS430" s="5"/>
      <c r="AT430" s="5"/>
      <c r="AU430" s="5"/>
      <c r="AV430" s="5"/>
      <c r="AW430" s="5"/>
      <c r="AX430" s="5"/>
      <c r="AY430" s="5"/>
      <c r="AZ430" s="5"/>
      <c r="BA430" s="5"/>
      <c r="BB430" s="5"/>
      <c r="BC430" s="5"/>
      <c r="BD430" s="5"/>
      <c r="BE430" s="5"/>
      <c r="BF430" s="5"/>
      <c r="BG430" s="5"/>
      <c r="BH430" s="5"/>
      <c r="BI430" s="5"/>
      <c r="BJ430" s="5"/>
    </row>
    <row r="431" spans="2:62" hidden="1">
      <c r="B431">
        <f>+B151</f>
        <v>875</v>
      </c>
      <c r="E431" s="5">
        <f>SUM(E396:E430)</f>
        <v>0</v>
      </c>
      <c r="F431" s="5">
        <f t="shared" ref="F431:L431" si="116">SUM(F396:F430)</f>
        <v>0</v>
      </c>
      <c r="G431" s="5">
        <f t="shared" si="116"/>
        <v>0</v>
      </c>
      <c r="H431" s="5">
        <f t="shared" si="116"/>
        <v>0</v>
      </c>
      <c r="I431" s="5">
        <f t="shared" si="116"/>
        <v>0</v>
      </c>
      <c r="J431" s="5">
        <f t="shared" si="116"/>
        <v>0</v>
      </c>
      <c r="K431" s="5">
        <f t="shared" si="116"/>
        <v>0</v>
      </c>
      <c r="L431" s="5">
        <f t="shared" si="116"/>
        <v>0</v>
      </c>
      <c r="M431" s="5">
        <f t="shared" ref="M431:P431" si="117">SUM(M396:M430)</f>
        <v>0</v>
      </c>
      <c r="N431" s="5">
        <f t="shared" si="117"/>
        <v>0</v>
      </c>
      <c r="O431" s="5">
        <f t="shared" si="117"/>
        <v>0</v>
      </c>
      <c r="P431" s="5">
        <f t="shared" si="117"/>
        <v>0</v>
      </c>
      <c r="Q431" s="5"/>
      <c r="R431" s="5">
        <f t="shared" ref="R431:AP431" si="118">+R151*R$49</f>
        <v>0</v>
      </c>
      <c r="S431" s="5">
        <f t="shared" si="118"/>
        <v>0</v>
      </c>
      <c r="T431" s="5">
        <f t="shared" si="118"/>
        <v>0</v>
      </c>
      <c r="U431" s="5">
        <f t="shared" si="118"/>
        <v>0</v>
      </c>
      <c r="V431" s="5">
        <f t="shared" si="118"/>
        <v>0</v>
      </c>
      <c r="W431" s="5">
        <f t="shared" si="118"/>
        <v>0</v>
      </c>
      <c r="X431" s="5">
        <f t="shared" si="118"/>
        <v>0</v>
      </c>
      <c r="Y431" s="5">
        <f t="shared" si="118"/>
        <v>0</v>
      </c>
      <c r="Z431" s="5">
        <f t="shared" si="118"/>
        <v>0</v>
      </c>
      <c r="AA431" s="5">
        <f t="shared" si="118"/>
        <v>0</v>
      </c>
      <c r="AB431" s="5">
        <f t="shared" si="118"/>
        <v>0</v>
      </c>
      <c r="AC431" s="5">
        <f t="shared" si="118"/>
        <v>0</v>
      </c>
      <c r="AD431" s="5">
        <f t="shared" si="118"/>
        <v>0</v>
      </c>
      <c r="AE431" s="5">
        <f t="shared" si="118"/>
        <v>0</v>
      </c>
      <c r="AF431" s="5">
        <f t="shared" si="118"/>
        <v>0</v>
      </c>
      <c r="AG431" s="5">
        <f t="shared" si="118"/>
        <v>0</v>
      </c>
      <c r="AH431" s="5">
        <f t="shared" si="118"/>
        <v>0</v>
      </c>
      <c r="AI431" s="5">
        <f t="shared" si="118"/>
        <v>0</v>
      </c>
      <c r="AJ431" s="5">
        <f t="shared" si="118"/>
        <v>0</v>
      </c>
      <c r="AK431" s="5">
        <f t="shared" si="118"/>
        <v>0</v>
      </c>
      <c r="AL431" s="5">
        <f t="shared" si="118"/>
        <v>0</v>
      </c>
      <c r="AM431" s="5">
        <f t="shared" si="118"/>
        <v>0</v>
      </c>
      <c r="AN431" s="5">
        <f t="shared" si="118"/>
        <v>0</v>
      </c>
      <c r="AO431" s="5">
        <f t="shared" si="118"/>
        <v>0</v>
      </c>
      <c r="AP431" s="5">
        <f t="shared" si="118"/>
        <v>0</v>
      </c>
      <c r="AQ431" s="5"/>
      <c r="AR431" s="5">
        <f>+AR151*AR$49</f>
        <v>0</v>
      </c>
      <c r="AS431" s="5">
        <f t="shared" si="52"/>
        <v>0</v>
      </c>
      <c r="AT431" s="5">
        <f t="shared" ref="AT431:AU433" si="119">+AT151*AT$49</f>
        <v>0</v>
      </c>
      <c r="AU431" s="5">
        <f t="shared" si="119"/>
        <v>0</v>
      </c>
      <c r="AV431" s="5"/>
      <c r="AW431" s="5"/>
      <c r="AX431" s="5"/>
      <c r="AY431" s="5"/>
      <c r="AZ431" s="5"/>
      <c r="BA431" s="5"/>
      <c r="BB431" s="5"/>
      <c r="BC431" s="5"/>
      <c r="BD431" s="5"/>
      <c r="BE431" s="5"/>
      <c r="BF431" s="5"/>
      <c r="BG431" s="5"/>
      <c r="BH431" s="5"/>
      <c r="BI431" s="5"/>
      <c r="BJ431" s="5"/>
    </row>
    <row r="432" spans="2:62" hidden="1">
      <c r="B432">
        <f>+B152</f>
        <v>885</v>
      </c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>
        <f t="shared" ref="R432:AP432" si="120">+R152*R$49</f>
        <v>0</v>
      </c>
      <c r="S432" s="5">
        <f t="shared" si="120"/>
        <v>0</v>
      </c>
      <c r="T432" s="5">
        <f t="shared" si="120"/>
        <v>0</v>
      </c>
      <c r="U432" s="5">
        <f t="shared" si="120"/>
        <v>0</v>
      </c>
      <c r="V432" s="5">
        <f t="shared" si="120"/>
        <v>0</v>
      </c>
      <c r="W432" s="5">
        <f t="shared" si="120"/>
        <v>0</v>
      </c>
      <c r="X432" s="5">
        <f t="shared" si="120"/>
        <v>0</v>
      </c>
      <c r="Y432" s="5">
        <f t="shared" si="120"/>
        <v>0</v>
      </c>
      <c r="Z432" s="5">
        <f t="shared" si="120"/>
        <v>0</v>
      </c>
      <c r="AA432" s="5">
        <f t="shared" si="120"/>
        <v>0</v>
      </c>
      <c r="AB432" s="5">
        <f t="shared" si="120"/>
        <v>0</v>
      </c>
      <c r="AC432" s="5">
        <f t="shared" si="120"/>
        <v>0</v>
      </c>
      <c r="AD432" s="5">
        <f t="shared" si="120"/>
        <v>0</v>
      </c>
      <c r="AE432" s="5">
        <f t="shared" si="120"/>
        <v>0</v>
      </c>
      <c r="AF432" s="5">
        <f t="shared" si="120"/>
        <v>0</v>
      </c>
      <c r="AG432" s="5">
        <f t="shared" si="120"/>
        <v>0</v>
      </c>
      <c r="AH432" s="5">
        <f t="shared" si="120"/>
        <v>0</v>
      </c>
      <c r="AI432" s="5">
        <f t="shared" si="120"/>
        <v>0</v>
      </c>
      <c r="AJ432" s="5">
        <f t="shared" si="120"/>
        <v>0</v>
      </c>
      <c r="AK432" s="5">
        <f t="shared" si="120"/>
        <v>0</v>
      </c>
      <c r="AL432" s="5">
        <f t="shared" si="120"/>
        <v>0</v>
      </c>
      <c r="AM432" s="5">
        <f t="shared" si="120"/>
        <v>0</v>
      </c>
      <c r="AN432" s="5">
        <f t="shared" si="120"/>
        <v>0</v>
      </c>
      <c r="AO432" s="5">
        <f t="shared" si="120"/>
        <v>0</v>
      </c>
      <c r="AP432" s="5">
        <f t="shared" si="120"/>
        <v>0</v>
      </c>
      <c r="AQ432" s="5"/>
      <c r="AR432" s="5">
        <f>+AR152*AR$49</f>
        <v>0</v>
      </c>
      <c r="AS432" s="5">
        <f t="shared" si="52"/>
        <v>0</v>
      </c>
      <c r="AT432" s="5">
        <f t="shared" si="119"/>
        <v>0</v>
      </c>
      <c r="AU432" s="5">
        <f t="shared" si="119"/>
        <v>0</v>
      </c>
      <c r="AV432" s="5"/>
      <c r="AW432" s="5"/>
      <c r="AX432" s="5"/>
      <c r="AY432" s="5"/>
      <c r="AZ432" s="5"/>
      <c r="BA432" s="5"/>
      <c r="BB432" s="5"/>
      <c r="BC432" s="5"/>
      <c r="BD432" s="5"/>
      <c r="BE432" s="5"/>
      <c r="BF432" s="5"/>
      <c r="BG432" s="5"/>
      <c r="BH432" s="5"/>
      <c r="BI432" s="5"/>
      <c r="BJ432" s="5"/>
    </row>
    <row r="433" spans="2:62" hidden="1">
      <c r="B433">
        <f>+B153</f>
        <v>0</v>
      </c>
      <c r="C433">
        <f>+C153</f>
        <v>0</v>
      </c>
      <c r="D433">
        <f>+D153</f>
        <v>0</v>
      </c>
      <c r="F433" s="5">
        <f t="shared" ref="F433:Q433" si="121">+F153*F$49</f>
        <v>0</v>
      </c>
      <c r="G433" s="5">
        <f t="shared" si="121"/>
        <v>0</v>
      </c>
      <c r="H433" s="5">
        <f t="shared" si="121"/>
        <v>0</v>
      </c>
      <c r="I433" s="5">
        <f t="shared" si="121"/>
        <v>0</v>
      </c>
      <c r="J433" s="5">
        <f t="shared" si="121"/>
        <v>0</v>
      </c>
      <c r="K433" s="5">
        <f t="shared" si="121"/>
        <v>0</v>
      </c>
      <c r="L433" s="5">
        <f t="shared" si="121"/>
        <v>0</v>
      </c>
      <c r="M433" s="5">
        <f t="shared" si="121"/>
        <v>0</v>
      </c>
      <c r="N433" s="5">
        <f t="shared" si="121"/>
        <v>0</v>
      </c>
      <c r="O433" s="5">
        <f t="shared" si="121"/>
        <v>0</v>
      </c>
      <c r="P433" s="5">
        <f t="shared" si="121"/>
        <v>0</v>
      </c>
      <c r="Q433" s="5">
        <f t="shared" si="121"/>
        <v>0</v>
      </c>
      <c r="R433" s="5">
        <f t="shared" ref="R433:AP433" si="122">+R153*R$49</f>
        <v>0</v>
      </c>
      <c r="S433" s="5">
        <f t="shared" si="122"/>
        <v>0</v>
      </c>
      <c r="T433" s="5">
        <f t="shared" si="122"/>
        <v>0</v>
      </c>
      <c r="U433" s="5">
        <f t="shared" si="122"/>
        <v>0</v>
      </c>
      <c r="V433" s="5">
        <f t="shared" si="122"/>
        <v>0</v>
      </c>
      <c r="W433" s="5">
        <f t="shared" si="122"/>
        <v>0</v>
      </c>
      <c r="X433" s="5">
        <f t="shared" si="122"/>
        <v>0</v>
      </c>
      <c r="Y433" s="5">
        <f t="shared" si="122"/>
        <v>0</v>
      </c>
      <c r="Z433" s="5">
        <f t="shared" si="122"/>
        <v>0</v>
      </c>
      <c r="AA433" s="5">
        <f t="shared" si="122"/>
        <v>0</v>
      </c>
      <c r="AB433" s="5">
        <f t="shared" si="122"/>
        <v>0</v>
      </c>
      <c r="AC433" s="5">
        <f t="shared" si="122"/>
        <v>0</v>
      </c>
      <c r="AD433" s="5">
        <f t="shared" si="122"/>
        <v>0</v>
      </c>
      <c r="AE433" s="5">
        <f t="shared" si="122"/>
        <v>0</v>
      </c>
      <c r="AF433" s="5">
        <f t="shared" si="122"/>
        <v>0</v>
      </c>
      <c r="AG433" s="5">
        <f t="shared" si="122"/>
        <v>0</v>
      </c>
      <c r="AH433" s="5">
        <f t="shared" si="122"/>
        <v>0</v>
      </c>
      <c r="AI433" s="5">
        <f t="shared" si="122"/>
        <v>0</v>
      </c>
      <c r="AJ433" s="5">
        <f t="shared" si="122"/>
        <v>0</v>
      </c>
      <c r="AK433" s="5">
        <f t="shared" si="122"/>
        <v>0</v>
      </c>
      <c r="AL433" s="5">
        <f t="shared" si="122"/>
        <v>0</v>
      </c>
      <c r="AM433" s="5">
        <f t="shared" si="122"/>
        <v>0</v>
      </c>
      <c r="AN433" s="5">
        <f t="shared" si="122"/>
        <v>0</v>
      </c>
      <c r="AO433" s="5">
        <f t="shared" si="122"/>
        <v>0</v>
      </c>
      <c r="AP433" s="5">
        <f t="shared" si="122"/>
        <v>0</v>
      </c>
      <c r="AQ433" s="5"/>
      <c r="AR433" s="5">
        <f>+AR153*AR$49</f>
        <v>0</v>
      </c>
      <c r="AS433" s="5">
        <f t="shared" si="52"/>
        <v>0</v>
      </c>
      <c r="AT433" s="5">
        <f t="shared" si="119"/>
        <v>0</v>
      </c>
      <c r="AU433" s="5">
        <f t="shared" si="119"/>
        <v>0</v>
      </c>
      <c r="AV433" s="5"/>
      <c r="AW433" s="5"/>
      <c r="AX433" s="5"/>
      <c r="AY433" s="5"/>
      <c r="AZ433" s="5"/>
      <c r="BA433" s="5"/>
      <c r="BB433" s="5"/>
      <c r="BC433" s="5"/>
      <c r="BD433" s="5"/>
      <c r="BE433" s="5"/>
      <c r="BF433" s="5"/>
      <c r="BG433" s="5"/>
      <c r="BH433" s="5"/>
      <c r="BI433" s="5"/>
      <c r="BJ433" s="5"/>
    </row>
    <row r="434" spans="2:62" hidden="1">
      <c r="D434" s="3" t="str">
        <f>CONCATENATE("Calendari de costos de les operacions (sense preparació): ",E3)</f>
        <v>Calendari de costos de les operacions (sense preparació): Calçot</v>
      </c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  <c r="AA434" s="5"/>
      <c r="AB434" s="5"/>
      <c r="AC434" s="5"/>
      <c r="AD434" s="5"/>
      <c r="AE434" s="5"/>
      <c r="AF434" s="5"/>
      <c r="AG434" s="5"/>
      <c r="AH434" s="5"/>
      <c r="AI434" s="5"/>
      <c r="AJ434" s="5"/>
      <c r="AK434" s="5"/>
      <c r="AL434" s="5"/>
      <c r="AM434" s="5"/>
      <c r="AN434" s="5"/>
      <c r="AO434" s="5"/>
      <c r="AP434" s="5"/>
      <c r="AQ434" s="5"/>
      <c r="AR434" s="5"/>
      <c r="AS434" s="5"/>
      <c r="AT434" s="5"/>
      <c r="AU434" s="5"/>
      <c r="AV434" s="5"/>
      <c r="AW434" s="5"/>
      <c r="AX434" s="5"/>
      <c r="AY434" s="5"/>
      <c r="AZ434" s="5"/>
      <c r="BA434" s="5"/>
      <c r="BB434" s="5"/>
      <c r="BC434" s="5"/>
      <c r="BD434" s="5"/>
      <c r="BE434" s="5"/>
      <c r="BF434" s="5"/>
      <c r="BG434" s="5"/>
      <c r="BH434" s="5"/>
      <c r="BI434" s="5"/>
      <c r="BJ434" s="5"/>
    </row>
    <row r="435" spans="2:62" hidden="1">
      <c r="D435" s="1"/>
      <c r="F435" s="1"/>
      <c r="G435" s="1"/>
      <c r="Q435" s="5"/>
      <c r="R435" s="5"/>
      <c r="S435" s="5"/>
      <c r="T435" s="5"/>
      <c r="U435" s="5"/>
      <c r="V435" s="5"/>
      <c r="W435" s="5"/>
      <c r="X435" s="5"/>
      <c r="Y435" s="5"/>
      <c r="Z435" s="5"/>
      <c r="AA435" s="5"/>
      <c r="AB435" s="5"/>
      <c r="AC435" s="5"/>
      <c r="AD435" s="5"/>
      <c r="AE435" s="5"/>
      <c r="AF435" s="5"/>
      <c r="AG435" s="5"/>
      <c r="AH435" s="5"/>
      <c r="AI435" s="5"/>
      <c r="AJ435" s="5"/>
      <c r="AK435" s="5"/>
      <c r="AL435" s="5"/>
      <c r="AM435" s="5"/>
      <c r="AN435" s="5"/>
      <c r="AO435" s="5"/>
      <c r="AP435" s="5"/>
      <c r="AQ435" s="5"/>
      <c r="AR435" s="5"/>
      <c r="AS435" s="5"/>
      <c r="AT435" s="5"/>
      <c r="AU435" s="5"/>
      <c r="AV435" s="5"/>
      <c r="AW435" s="5"/>
      <c r="AX435" s="5"/>
      <c r="AY435" s="5"/>
      <c r="AZ435" s="5"/>
      <c r="BA435" s="5"/>
      <c r="BB435" s="5"/>
      <c r="BC435" s="5"/>
      <c r="BD435" s="5"/>
      <c r="BE435" s="5"/>
      <c r="BF435" s="5"/>
      <c r="BG435" s="5"/>
      <c r="BH435" s="5"/>
      <c r="BI435" s="5"/>
      <c r="BJ435" s="5"/>
    </row>
    <row r="436" spans="2:62" hidden="1">
      <c r="Q436" s="5"/>
      <c r="R436" s="5"/>
      <c r="S436" s="5"/>
      <c r="T436" s="5"/>
      <c r="U436" s="5"/>
      <c r="V436" s="5"/>
      <c r="W436" s="5"/>
      <c r="X436" s="5"/>
      <c r="Y436" s="5"/>
      <c r="Z436" s="5"/>
      <c r="AA436" s="5"/>
      <c r="AB436" s="5"/>
      <c r="AC436" s="5"/>
      <c r="AD436" s="5"/>
      <c r="AE436" s="5"/>
      <c r="AF436" s="5"/>
      <c r="AG436" s="5"/>
      <c r="AH436" s="5"/>
      <c r="AI436" s="5"/>
      <c r="AJ436" s="5"/>
      <c r="AK436" s="5"/>
      <c r="AL436" s="5"/>
      <c r="AM436" s="5"/>
      <c r="AN436" s="5"/>
      <c r="AO436" s="5"/>
      <c r="AP436" s="5"/>
      <c r="AQ436" s="5"/>
      <c r="AR436" s="5"/>
      <c r="AS436" s="5"/>
      <c r="AT436" s="5"/>
      <c r="AU436" s="5"/>
      <c r="AV436" s="5"/>
      <c r="AW436" s="5"/>
      <c r="AX436" s="5"/>
      <c r="AY436" s="5"/>
      <c r="AZ436" s="5"/>
      <c r="BA436" s="5"/>
      <c r="BB436" s="5"/>
      <c r="BC436" s="5"/>
      <c r="BD436" s="5"/>
      <c r="BE436" s="5"/>
      <c r="BF436" s="5"/>
      <c r="BG436" s="5"/>
      <c r="BH436" s="5"/>
      <c r="BI436" s="5"/>
      <c r="BJ436" s="5"/>
    </row>
    <row r="437" spans="2:62" hidden="1">
      <c r="E437" t="str">
        <f t="shared" ref="E437:P437" si="123">+E7</f>
        <v xml:space="preserve">gener </v>
      </c>
      <c r="F437" t="str">
        <f t="shared" si="123"/>
        <v>febrer</v>
      </c>
      <c r="G437" t="str">
        <f t="shared" si="123"/>
        <v xml:space="preserve">març </v>
      </c>
      <c r="H437" t="str">
        <f t="shared" si="123"/>
        <v>abril</v>
      </c>
      <c r="I437" t="str">
        <f t="shared" si="123"/>
        <v>maig</v>
      </c>
      <c r="J437" t="str">
        <f t="shared" si="123"/>
        <v>juny</v>
      </c>
      <c r="K437" t="str">
        <f t="shared" si="123"/>
        <v>juliol</v>
      </c>
      <c r="L437" t="str">
        <f t="shared" si="123"/>
        <v>agost</v>
      </c>
      <c r="M437" t="str">
        <f t="shared" si="123"/>
        <v>setembre</v>
      </c>
      <c r="N437" t="str">
        <f t="shared" si="123"/>
        <v>octubre</v>
      </c>
      <c r="O437" t="str">
        <f t="shared" si="123"/>
        <v>novembre</v>
      </c>
      <c r="P437" t="str">
        <f t="shared" si="123"/>
        <v>desembre</v>
      </c>
      <c r="Q437" s="5"/>
      <c r="R437" s="5"/>
      <c r="S437" s="5"/>
      <c r="T437" s="5"/>
      <c r="U437" s="5"/>
      <c r="V437" s="5"/>
      <c r="W437" s="5"/>
      <c r="X437" s="5"/>
      <c r="Y437" s="5"/>
      <c r="Z437" s="5"/>
      <c r="AA437" s="5"/>
      <c r="AB437" s="5"/>
      <c r="AC437" s="5"/>
      <c r="AD437" s="5"/>
      <c r="AE437" s="5"/>
      <c r="AF437" s="5"/>
      <c r="AG437" s="5"/>
      <c r="AH437" s="5"/>
      <c r="AI437" s="5"/>
      <c r="AJ437" s="5"/>
      <c r="AK437" s="5"/>
      <c r="AL437" s="5"/>
      <c r="AM437" s="5"/>
      <c r="AN437" s="5"/>
      <c r="AO437" s="5"/>
      <c r="AP437" s="5"/>
      <c r="AQ437" s="5"/>
      <c r="AR437" s="5"/>
      <c r="AS437" s="5"/>
      <c r="AT437" s="5"/>
      <c r="AU437" s="5"/>
      <c r="AV437" s="5"/>
      <c r="AW437" s="5"/>
      <c r="AX437" s="5"/>
      <c r="AY437" s="5"/>
      <c r="AZ437" s="5"/>
      <c r="BA437" s="5"/>
      <c r="BB437" s="5"/>
      <c r="BC437" s="5"/>
      <c r="BD437" s="5"/>
      <c r="BE437" s="5"/>
      <c r="BF437" s="5"/>
      <c r="BG437" s="5"/>
      <c r="BH437" s="5"/>
      <c r="BI437" s="5"/>
      <c r="BJ437" s="5"/>
    </row>
    <row r="438" spans="2:62" hidden="1">
      <c r="C438" s="51" t="str">
        <f t="shared" ref="C438:D457" si="124">+C8</f>
        <v>PREPARACIÓ DEL SÒL</v>
      </c>
      <c r="D438" s="51" t="str">
        <f t="shared" si="124"/>
        <v>Desbrossat amb discos</v>
      </c>
      <c r="E438" s="64">
        <f t="shared" ref="E438:E472" si="125">+E8*VLOOKUP($D438,$D$176:$AV$280,42,FALSE)</f>
        <v>0</v>
      </c>
      <c r="F438" s="64">
        <f t="shared" ref="F438:P438" si="126">+F8*VLOOKUP($D438,$D$176:$AV$280,42,FALSE)</f>
        <v>0</v>
      </c>
      <c r="G438" s="64">
        <f t="shared" si="126"/>
        <v>0</v>
      </c>
      <c r="H438" s="64">
        <f t="shared" si="126"/>
        <v>0</v>
      </c>
      <c r="I438" s="64">
        <f t="shared" si="126"/>
        <v>0</v>
      </c>
      <c r="J438" s="64">
        <f t="shared" si="126"/>
        <v>0</v>
      </c>
      <c r="K438" s="64">
        <f t="shared" si="126"/>
        <v>0</v>
      </c>
      <c r="L438" s="64">
        <f t="shared" si="126"/>
        <v>0</v>
      </c>
      <c r="M438" s="64">
        <f t="shared" si="126"/>
        <v>0</v>
      </c>
      <c r="N438" s="64">
        <f t="shared" si="126"/>
        <v>0</v>
      </c>
      <c r="O438" s="64">
        <f t="shared" si="126"/>
        <v>0</v>
      </c>
      <c r="P438" s="64">
        <f t="shared" si="126"/>
        <v>0</v>
      </c>
      <c r="Q438" s="5">
        <f>SUM(E438:P438)</f>
        <v>0</v>
      </c>
      <c r="R438" s="5"/>
      <c r="S438" s="5"/>
      <c r="T438" s="5"/>
      <c r="U438" s="5"/>
      <c r="V438" s="5"/>
      <c r="W438" s="5"/>
      <c r="X438" s="5"/>
      <c r="Y438" s="5"/>
      <c r="Z438" s="5"/>
      <c r="AA438" s="5"/>
      <c r="AB438" s="5"/>
      <c r="AC438" s="5"/>
      <c r="AD438" s="5"/>
      <c r="AE438" s="5"/>
      <c r="AF438" s="5"/>
      <c r="AG438" s="5"/>
      <c r="AH438" s="5"/>
      <c r="AI438" s="5"/>
      <c r="AJ438" s="5"/>
      <c r="AK438" s="5"/>
      <c r="AL438" s="5"/>
      <c r="AM438" s="5"/>
      <c r="AN438" s="5"/>
      <c r="AO438" s="5"/>
      <c r="AP438" s="5"/>
      <c r="AQ438" s="5"/>
      <c r="AR438" s="5"/>
      <c r="AS438" s="5"/>
      <c r="AT438" s="5"/>
      <c r="AU438" s="5"/>
      <c r="AV438" s="5"/>
      <c r="AW438" s="5"/>
      <c r="AX438" s="5"/>
      <c r="AY438" s="5"/>
      <c r="AZ438" s="5"/>
      <c r="BA438" s="5"/>
      <c r="BB438" s="5"/>
      <c r="BC438" s="5"/>
      <c r="BD438" s="5"/>
      <c r="BE438" s="5"/>
      <c r="BF438" s="5"/>
      <c r="BG438" s="5"/>
      <c r="BH438" s="5"/>
      <c r="BI438" s="5"/>
      <c r="BJ438" s="5"/>
    </row>
    <row r="439" spans="2:62" hidden="1">
      <c r="C439" s="51">
        <f t="shared" si="124"/>
        <v>0</v>
      </c>
      <c r="D439" s="51" t="str">
        <f t="shared" si="124"/>
        <v>Subsolat</v>
      </c>
      <c r="E439" s="64">
        <f t="shared" si="125"/>
        <v>0</v>
      </c>
      <c r="F439" s="64">
        <f t="shared" ref="F439:P439" si="127">+F9*VLOOKUP($D439,$D$176:$AV$280,42,FALSE)</f>
        <v>0</v>
      </c>
      <c r="G439" s="64">
        <f t="shared" si="127"/>
        <v>0</v>
      </c>
      <c r="H439" s="64">
        <f t="shared" si="127"/>
        <v>0</v>
      </c>
      <c r="I439" s="64">
        <f t="shared" si="127"/>
        <v>0</v>
      </c>
      <c r="J439" s="64">
        <f t="shared" si="127"/>
        <v>0</v>
      </c>
      <c r="K439" s="64">
        <f t="shared" si="127"/>
        <v>0</v>
      </c>
      <c r="L439" s="64">
        <f t="shared" si="127"/>
        <v>0</v>
      </c>
      <c r="M439" s="64">
        <f t="shared" si="127"/>
        <v>0</v>
      </c>
      <c r="N439" s="64">
        <f t="shared" si="127"/>
        <v>0</v>
      </c>
      <c r="O439" s="64">
        <f t="shared" si="127"/>
        <v>0</v>
      </c>
      <c r="P439" s="64">
        <f t="shared" si="127"/>
        <v>0</v>
      </c>
      <c r="Q439" s="5">
        <f t="shared" ref="Q439:Q472" si="128">SUM(E439:P439)</f>
        <v>0</v>
      </c>
      <c r="R439" s="5"/>
      <c r="S439" s="5"/>
      <c r="T439" s="5"/>
      <c r="U439" s="5"/>
      <c r="V439" s="5"/>
      <c r="W439" s="5"/>
      <c r="X439" s="5"/>
      <c r="Y439" s="5"/>
      <c r="Z439" s="5"/>
      <c r="AA439" s="5"/>
      <c r="AB439" s="5"/>
      <c r="AC439" s="5"/>
      <c r="AD439" s="5"/>
      <c r="AE439" s="5"/>
      <c r="AF439" s="5"/>
      <c r="AG439" s="5"/>
      <c r="AH439" s="5"/>
      <c r="AI439" s="5"/>
      <c r="AJ439" s="5"/>
      <c r="AK439" s="5"/>
      <c r="AL439" s="5"/>
      <c r="AM439" s="5"/>
      <c r="AN439" s="5"/>
      <c r="AO439" s="5"/>
      <c r="AP439" s="5"/>
      <c r="AQ439" s="5"/>
      <c r="AR439" s="5"/>
      <c r="AS439" s="5"/>
      <c r="AT439" s="5"/>
      <c r="AU439" s="5"/>
      <c r="AV439" s="5"/>
      <c r="AW439" s="5"/>
      <c r="AX439" s="5"/>
      <c r="AY439" s="5"/>
      <c r="AZ439" s="5"/>
      <c r="BA439" s="5"/>
      <c r="BB439" s="5"/>
      <c r="BC439" s="5"/>
      <c r="BD439" s="5"/>
      <c r="BE439" s="5"/>
      <c r="BF439" s="5"/>
      <c r="BG439" s="5"/>
      <c r="BH439" s="5"/>
      <c r="BI439" s="5"/>
      <c r="BJ439" s="5"/>
    </row>
    <row r="440" spans="2:62" hidden="1">
      <c r="C440" s="51">
        <f t="shared" si="124"/>
        <v>0</v>
      </c>
      <c r="D440" s="51" t="str">
        <f t="shared" si="124"/>
        <v>Estripat</v>
      </c>
      <c r="E440" s="64">
        <f t="shared" si="125"/>
        <v>0</v>
      </c>
      <c r="F440" s="64">
        <f t="shared" ref="F440:P440" si="129">+F10*VLOOKUP($D440,$D$176:$AV$280,42,FALSE)</f>
        <v>0</v>
      </c>
      <c r="G440" s="64">
        <f t="shared" si="129"/>
        <v>0</v>
      </c>
      <c r="H440" s="64">
        <f t="shared" si="129"/>
        <v>0</v>
      </c>
      <c r="I440" s="64">
        <f t="shared" si="129"/>
        <v>0</v>
      </c>
      <c r="J440" s="64">
        <f t="shared" si="129"/>
        <v>0</v>
      </c>
      <c r="K440" s="64">
        <f t="shared" si="129"/>
        <v>0</v>
      </c>
      <c r="L440" s="64">
        <f t="shared" si="129"/>
        <v>0</v>
      </c>
      <c r="M440" s="64">
        <f t="shared" si="129"/>
        <v>0</v>
      </c>
      <c r="N440" s="64">
        <f t="shared" si="129"/>
        <v>0</v>
      </c>
      <c r="O440" s="64">
        <f t="shared" si="129"/>
        <v>0</v>
      </c>
      <c r="P440" s="64">
        <f t="shared" si="129"/>
        <v>0</v>
      </c>
      <c r="Q440" s="5">
        <f t="shared" si="128"/>
        <v>0</v>
      </c>
      <c r="R440" s="5"/>
      <c r="S440" s="5"/>
      <c r="T440" s="5"/>
      <c r="U440" s="5"/>
      <c r="V440" s="5"/>
      <c r="W440" s="5"/>
      <c r="X440" s="5"/>
      <c r="Y440" s="5"/>
      <c r="Z440" s="5"/>
      <c r="AA440" s="5"/>
      <c r="AB440" s="5"/>
      <c r="AC440" s="5"/>
      <c r="AD440" s="5"/>
      <c r="AE440" s="5"/>
      <c r="AF440" s="5"/>
      <c r="AG440" s="5"/>
      <c r="AH440" s="5"/>
      <c r="AI440" s="5"/>
      <c r="AJ440" s="5"/>
      <c r="AK440" s="5"/>
      <c r="AL440" s="5"/>
      <c r="AM440" s="5"/>
      <c r="AN440" s="5"/>
      <c r="AO440" s="5"/>
      <c r="AP440" s="5"/>
      <c r="AQ440" s="5"/>
      <c r="AR440" s="5"/>
      <c r="AS440" s="5"/>
      <c r="AT440" s="5"/>
      <c r="AU440" s="5"/>
      <c r="AV440" s="5"/>
      <c r="AW440" s="5"/>
      <c r="AX440" s="5"/>
      <c r="AY440" s="5"/>
      <c r="AZ440" s="5"/>
      <c r="BA440" s="5"/>
      <c r="BB440" s="5"/>
      <c r="BC440" s="5"/>
      <c r="BD440" s="5"/>
      <c r="BE440" s="5"/>
      <c r="BF440" s="5"/>
      <c r="BG440" s="5"/>
      <c r="BH440" s="5"/>
      <c r="BI440" s="5"/>
      <c r="BJ440" s="5"/>
    </row>
    <row r="441" spans="2:62" hidden="1">
      <c r="C441" s="51">
        <f t="shared" si="124"/>
        <v>0</v>
      </c>
      <c r="D441" s="51" t="str">
        <f t="shared" si="124"/>
        <v>Fresat</v>
      </c>
      <c r="E441" s="64">
        <f t="shared" si="125"/>
        <v>0</v>
      </c>
      <c r="F441" s="64">
        <f t="shared" ref="F441:P441" si="130">+F11*VLOOKUP($D441,$D$176:$AV$280,42,FALSE)</f>
        <v>0</v>
      </c>
      <c r="G441" s="64">
        <f t="shared" si="130"/>
        <v>0</v>
      </c>
      <c r="H441" s="64">
        <f t="shared" si="130"/>
        <v>0</v>
      </c>
      <c r="I441" s="64">
        <f t="shared" si="130"/>
        <v>0</v>
      </c>
      <c r="J441" s="64">
        <f t="shared" si="130"/>
        <v>0</v>
      </c>
      <c r="K441" s="64">
        <f t="shared" si="130"/>
        <v>0</v>
      </c>
      <c r="L441" s="64">
        <f t="shared" si="130"/>
        <v>0</v>
      </c>
      <c r="M441" s="64">
        <f t="shared" si="130"/>
        <v>0</v>
      </c>
      <c r="N441" s="64">
        <f t="shared" si="130"/>
        <v>0</v>
      </c>
      <c r="O441" s="64">
        <f t="shared" si="130"/>
        <v>0</v>
      </c>
      <c r="P441" s="64">
        <f t="shared" si="130"/>
        <v>0</v>
      </c>
      <c r="Q441" s="5">
        <f t="shared" si="128"/>
        <v>0</v>
      </c>
      <c r="R441" s="5"/>
      <c r="S441" s="5"/>
      <c r="T441" s="5"/>
      <c r="U441" s="5"/>
      <c r="V441" s="5"/>
      <c r="W441" s="5"/>
      <c r="X441" s="5"/>
      <c r="Y441" s="5"/>
      <c r="Z441" s="5"/>
      <c r="AA441" s="5"/>
      <c r="AB441" s="5"/>
      <c r="AC441" s="5"/>
      <c r="AD441" s="5"/>
      <c r="AE441" s="5"/>
      <c r="AF441" s="5"/>
      <c r="AG441" s="5"/>
      <c r="AH441" s="5"/>
      <c r="AI441" s="5"/>
      <c r="AJ441" s="5"/>
      <c r="AK441" s="5"/>
      <c r="AL441" s="5"/>
      <c r="AM441" s="5"/>
      <c r="AN441" s="5"/>
      <c r="AO441" s="5"/>
      <c r="AP441" s="5"/>
      <c r="AQ441" s="5"/>
      <c r="AR441" s="5"/>
      <c r="AS441" s="5"/>
      <c r="AT441" s="5"/>
      <c r="AU441" s="5"/>
      <c r="AV441" s="5"/>
      <c r="AW441" s="5"/>
      <c r="AX441" s="5"/>
      <c r="AY441" s="5"/>
      <c r="AZ441" s="5"/>
      <c r="BA441" s="5"/>
      <c r="BB441" s="5"/>
      <c r="BC441" s="5"/>
      <c r="BD441" s="5"/>
      <c r="BE441" s="5"/>
      <c r="BF441" s="5"/>
      <c r="BG441" s="5"/>
      <c r="BH441" s="5"/>
      <c r="BI441" s="5"/>
      <c r="BJ441" s="5"/>
    </row>
    <row r="442" spans="2:62" hidden="1">
      <c r="C442" s="51">
        <f t="shared" si="124"/>
        <v>0</v>
      </c>
      <c r="D442" s="51">
        <f t="shared" si="124"/>
        <v>0</v>
      </c>
      <c r="E442" s="64">
        <f t="shared" si="125"/>
        <v>0</v>
      </c>
      <c r="F442" s="64">
        <f t="shared" ref="F442:P442" si="131">+F12*VLOOKUP($D442,$D$176:$AV$280,42,FALSE)</f>
        <v>0</v>
      </c>
      <c r="G442" s="64">
        <f t="shared" si="131"/>
        <v>0</v>
      </c>
      <c r="H442" s="64">
        <f t="shared" si="131"/>
        <v>0</v>
      </c>
      <c r="I442" s="64">
        <f t="shared" si="131"/>
        <v>0</v>
      </c>
      <c r="J442" s="64">
        <f t="shared" si="131"/>
        <v>0</v>
      </c>
      <c r="K442" s="64">
        <f t="shared" si="131"/>
        <v>0</v>
      </c>
      <c r="L442" s="64">
        <f t="shared" si="131"/>
        <v>0</v>
      </c>
      <c r="M442" s="64">
        <f t="shared" si="131"/>
        <v>0</v>
      </c>
      <c r="N442" s="64">
        <f t="shared" si="131"/>
        <v>0</v>
      </c>
      <c r="O442" s="64">
        <f t="shared" si="131"/>
        <v>0</v>
      </c>
      <c r="P442" s="64">
        <f t="shared" si="131"/>
        <v>0</v>
      </c>
      <c r="Q442" s="5">
        <f t="shared" si="128"/>
        <v>0</v>
      </c>
      <c r="R442" s="5"/>
      <c r="S442" s="5"/>
      <c r="T442" s="5"/>
      <c r="U442" s="5"/>
      <c r="V442" s="5"/>
      <c r="W442" s="5"/>
      <c r="X442" s="5"/>
      <c r="Y442" s="5"/>
      <c r="Z442" s="5"/>
      <c r="AA442" s="5"/>
      <c r="AB442" s="5"/>
      <c r="AC442" s="5"/>
      <c r="AD442" s="5"/>
      <c r="AE442" s="5"/>
      <c r="AF442" s="5"/>
      <c r="AG442" s="5"/>
      <c r="AH442" s="5"/>
      <c r="AI442" s="5"/>
      <c r="AJ442" s="5"/>
      <c r="AK442" s="5"/>
      <c r="AL442" s="5"/>
      <c r="AM442" s="5"/>
      <c r="AN442" s="5"/>
      <c r="AO442" s="5"/>
      <c r="AP442" s="5"/>
      <c r="AQ442" s="5"/>
      <c r="AR442" s="5"/>
      <c r="AS442" s="5"/>
      <c r="AT442" s="5"/>
      <c r="AU442" s="5"/>
      <c r="AV442" s="5"/>
      <c r="AW442" s="5"/>
      <c r="AX442" s="5"/>
      <c r="AY442" s="5"/>
      <c r="AZ442" s="5"/>
      <c r="BA442" s="5"/>
      <c r="BB442" s="5"/>
      <c r="BC442" s="5"/>
      <c r="BD442" s="5"/>
      <c r="BE442" s="5"/>
      <c r="BF442" s="5"/>
      <c r="BG442" s="5"/>
      <c r="BH442" s="5"/>
      <c r="BI442" s="5"/>
      <c r="BJ442" s="5"/>
    </row>
    <row r="443" spans="2:62" hidden="1">
      <c r="C443" s="51">
        <f t="shared" si="124"/>
        <v>0</v>
      </c>
      <c r="D443" s="51">
        <f t="shared" si="124"/>
        <v>0</v>
      </c>
      <c r="E443" s="64">
        <f t="shared" si="125"/>
        <v>0</v>
      </c>
      <c r="F443" s="64">
        <f t="shared" ref="F443:P443" si="132">+F13*VLOOKUP($D443,$D$176:$AV$280,42,FALSE)</f>
        <v>0</v>
      </c>
      <c r="G443" s="64">
        <f t="shared" si="132"/>
        <v>0</v>
      </c>
      <c r="H443" s="64">
        <f t="shared" si="132"/>
        <v>0</v>
      </c>
      <c r="I443" s="64">
        <f t="shared" si="132"/>
        <v>0</v>
      </c>
      <c r="J443" s="64">
        <f t="shared" si="132"/>
        <v>0</v>
      </c>
      <c r="K443" s="64">
        <f t="shared" si="132"/>
        <v>0</v>
      </c>
      <c r="L443" s="64">
        <f t="shared" si="132"/>
        <v>0</v>
      </c>
      <c r="M443" s="64">
        <f t="shared" si="132"/>
        <v>0</v>
      </c>
      <c r="N443" s="64">
        <f t="shared" si="132"/>
        <v>0</v>
      </c>
      <c r="O443" s="64">
        <f t="shared" si="132"/>
        <v>0</v>
      </c>
      <c r="P443" s="64">
        <f t="shared" si="132"/>
        <v>0</v>
      </c>
      <c r="Q443" s="5">
        <f t="shared" si="128"/>
        <v>0</v>
      </c>
      <c r="R443" s="5"/>
      <c r="S443" s="5"/>
      <c r="T443" s="5"/>
      <c r="U443" s="5"/>
      <c r="V443" s="5"/>
      <c r="W443" s="5"/>
      <c r="X443" s="5"/>
      <c r="Y443" s="5"/>
      <c r="Z443" s="5"/>
      <c r="AA443" s="5"/>
      <c r="AB443" s="5"/>
      <c r="AC443" s="5"/>
      <c r="AD443" s="5"/>
      <c r="AE443" s="5"/>
      <c r="AF443" s="5"/>
      <c r="AG443" s="5"/>
      <c r="AH443" s="5"/>
      <c r="AI443" s="5"/>
      <c r="AJ443" s="5"/>
      <c r="AK443" s="5"/>
      <c r="AL443" s="5"/>
      <c r="AM443" s="5"/>
      <c r="AN443" s="5"/>
      <c r="AO443" s="5"/>
      <c r="AP443" s="5"/>
      <c r="AQ443" s="5"/>
      <c r="AR443" s="5"/>
      <c r="AS443" s="5"/>
      <c r="AT443" s="5"/>
      <c r="AU443" s="5"/>
      <c r="AV443" s="5"/>
      <c r="AW443" s="5"/>
      <c r="AX443" s="5"/>
      <c r="AY443" s="5"/>
      <c r="AZ443" s="5"/>
      <c r="BA443" s="5"/>
      <c r="BB443" s="5"/>
      <c r="BC443" s="5"/>
      <c r="BD443" s="5"/>
      <c r="BE443" s="5"/>
      <c r="BF443" s="5"/>
      <c r="BG443" s="5"/>
      <c r="BH443" s="5"/>
      <c r="BI443" s="5"/>
      <c r="BJ443" s="5"/>
    </row>
    <row r="444" spans="2:62" hidden="1">
      <c r="C444" s="51">
        <f t="shared" si="124"/>
        <v>0</v>
      </c>
      <c r="D444" s="51">
        <f t="shared" si="124"/>
        <v>0</v>
      </c>
      <c r="E444" s="64">
        <f t="shared" si="125"/>
        <v>0</v>
      </c>
      <c r="F444" s="64">
        <f t="shared" ref="F444:P444" si="133">+F14*VLOOKUP($D444,$D$176:$AV$280,42,FALSE)</f>
        <v>0</v>
      </c>
      <c r="G444" s="64">
        <f t="shared" si="133"/>
        <v>0</v>
      </c>
      <c r="H444" s="64">
        <f t="shared" si="133"/>
        <v>0</v>
      </c>
      <c r="I444" s="64">
        <f t="shared" si="133"/>
        <v>0</v>
      </c>
      <c r="J444" s="64">
        <f t="shared" si="133"/>
        <v>0</v>
      </c>
      <c r="K444" s="64">
        <f t="shared" si="133"/>
        <v>0</v>
      </c>
      <c r="L444" s="64">
        <f t="shared" si="133"/>
        <v>0</v>
      </c>
      <c r="M444" s="64">
        <f t="shared" si="133"/>
        <v>0</v>
      </c>
      <c r="N444" s="64">
        <f t="shared" si="133"/>
        <v>0</v>
      </c>
      <c r="O444" s="64">
        <f t="shared" si="133"/>
        <v>0</v>
      </c>
      <c r="P444" s="64">
        <f t="shared" si="133"/>
        <v>0</v>
      </c>
      <c r="Q444" s="5">
        <f t="shared" si="128"/>
        <v>0</v>
      </c>
      <c r="R444" s="5"/>
      <c r="S444" s="5"/>
      <c r="T444" s="5"/>
      <c r="U444" s="5"/>
      <c r="V444" s="5"/>
      <c r="W444" s="5"/>
      <c r="X444" s="5"/>
      <c r="Y444" s="5"/>
      <c r="Z444" s="5"/>
      <c r="AA444" s="5"/>
      <c r="AB444" s="5"/>
      <c r="AC444" s="5"/>
      <c r="AD444" s="5"/>
      <c r="AE444" s="5"/>
      <c r="AF444" s="5"/>
      <c r="AG444" s="5"/>
      <c r="AH444" s="5"/>
      <c r="AI444" s="5"/>
      <c r="AJ444" s="5"/>
      <c r="AK444" s="5"/>
      <c r="AL444" s="5"/>
      <c r="AM444" s="5"/>
      <c r="AN444" s="5"/>
      <c r="AO444" s="5"/>
      <c r="AP444" s="5"/>
      <c r="AQ444" s="5"/>
      <c r="AR444" s="5"/>
      <c r="AS444" s="5"/>
      <c r="AT444" s="5"/>
      <c r="AU444" s="5"/>
      <c r="AV444" s="5"/>
      <c r="AW444" s="5"/>
      <c r="AX444" s="5"/>
      <c r="AY444" s="5"/>
      <c r="AZ444" s="5"/>
      <c r="BA444" s="5"/>
      <c r="BB444" s="5"/>
      <c r="BC444" s="5"/>
      <c r="BD444" s="5"/>
      <c r="BE444" s="5"/>
      <c r="BF444" s="5"/>
      <c r="BG444" s="5"/>
      <c r="BH444" s="5"/>
      <c r="BI444" s="5"/>
      <c r="BJ444" s="5"/>
    </row>
    <row r="445" spans="2:62" hidden="1">
      <c r="C445" s="53" t="str">
        <f t="shared" si="124"/>
        <v>ADOBAT</v>
      </c>
      <c r="D445" s="53" t="str">
        <f t="shared" si="124"/>
        <v>Aplicació de compost (60 t/ha)</v>
      </c>
      <c r="E445" s="65">
        <f t="shared" si="125"/>
        <v>0</v>
      </c>
      <c r="F445" s="65">
        <f t="shared" ref="F445:P445" si="134">+F15*VLOOKUP($D445,$D$176:$AV$280,42,FALSE)</f>
        <v>0</v>
      </c>
      <c r="G445" s="65">
        <f t="shared" si="134"/>
        <v>0</v>
      </c>
      <c r="H445" s="65">
        <f t="shared" si="134"/>
        <v>0</v>
      </c>
      <c r="I445" s="65">
        <f t="shared" si="134"/>
        <v>0</v>
      </c>
      <c r="J445" s="65">
        <f t="shared" si="134"/>
        <v>0</v>
      </c>
      <c r="K445" s="65">
        <f t="shared" si="134"/>
        <v>0</v>
      </c>
      <c r="L445" s="65">
        <f t="shared" si="134"/>
        <v>0</v>
      </c>
      <c r="M445" s="65">
        <f t="shared" si="134"/>
        <v>0</v>
      </c>
      <c r="N445" s="65">
        <f t="shared" si="134"/>
        <v>0</v>
      </c>
      <c r="O445" s="65">
        <f t="shared" si="134"/>
        <v>0</v>
      </c>
      <c r="P445" s="65">
        <f t="shared" si="134"/>
        <v>0</v>
      </c>
      <c r="Q445" s="5">
        <f t="shared" si="128"/>
        <v>0</v>
      </c>
      <c r="R445" s="5"/>
      <c r="S445" s="5"/>
      <c r="T445" s="5"/>
      <c r="U445" s="5"/>
      <c r="V445" s="5"/>
      <c r="W445" s="5"/>
      <c r="X445" s="5"/>
      <c r="Y445" s="5"/>
      <c r="Z445" s="5"/>
      <c r="AA445" s="5"/>
      <c r="AB445" s="5"/>
      <c r="AC445" s="5"/>
      <c r="AD445" s="5"/>
      <c r="AE445" s="5"/>
      <c r="AF445" s="5"/>
      <c r="AG445" s="5"/>
      <c r="AH445" s="5"/>
      <c r="AI445" s="5"/>
      <c r="AJ445" s="5"/>
      <c r="AK445" s="5"/>
      <c r="AL445" s="5"/>
      <c r="AM445" s="5"/>
      <c r="AN445" s="5"/>
      <c r="AO445" s="5"/>
      <c r="AP445" s="5"/>
      <c r="AQ445" s="5"/>
      <c r="AR445" s="5"/>
      <c r="AS445" s="5"/>
      <c r="AT445" s="5"/>
      <c r="AU445" s="5"/>
      <c r="AV445" s="5"/>
      <c r="AW445" s="5"/>
      <c r="AX445" s="5"/>
      <c r="AY445" s="5"/>
      <c r="AZ445" s="5"/>
      <c r="BA445" s="5"/>
      <c r="BB445" s="5"/>
      <c r="BC445" s="5"/>
      <c r="BD445" s="5"/>
      <c r="BE445" s="5"/>
      <c r="BF445" s="5"/>
      <c r="BG445" s="5"/>
      <c r="BH445" s="5"/>
      <c r="BI445" s="5"/>
      <c r="BJ445" s="5"/>
    </row>
    <row r="446" spans="2:62" hidden="1">
      <c r="C446" s="53">
        <f t="shared" si="124"/>
        <v>0</v>
      </c>
      <c r="D446" s="53">
        <f t="shared" si="124"/>
        <v>0</v>
      </c>
      <c r="E446" s="65">
        <f t="shared" si="125"/>
        <v>0</v>
      </c>
      <c r="F446" s="65">
        <f t="shared" ref="F446:P446" si="135">+F16*VLOOKUP($D446,$D$176:$AV$280,42,FALSE)</f>
        <v>0</v>
      </c>
      <c r="G446" s="65">
        <f t="shared" si="135"/>
        <v>0</v>
      </c>
      <c r="H446" s="65">
        <f t="shared" si="135"/>
        <v>0</v>
      </c>
      <c r="I446" s="65">
        <f t="shared" si="135"/>
        <v>0</v>
      </c>
      <c r="J446" s="65">
        <f t="shared" si="135"/>
        <v>0</v>
      </c>
      <c r="K446" s="65">
        <f t="shared" si="135"/>
        <v>0</v>
      </c>
      <c r="L446" s="65">
        <f t="shared" si="135"/>
        <v>0</v>
      </c>
      <c r="M446" s="65">
        <f t="shared" si="135"/>
        <v>0</v>
      </c>
      <c r="N446" s="65">
        <f t="shared" si="135"/>
        <v>0</v>
      </c>
      <c r="O446" s="65">
        <f t="shared" si="135"/>
        <v>0</v>
      </c>
      <c r="P446" s="65">
        <f t="shared" si="135"/>
        <v>0</v>
      </c>
      <c r="Q446" s="5">
        <f t="shared" si="128"/>
        <v>0</v>
      </c>
      <c r="R446" s="5"/>
      <c r="S446" s="5"/>
      <c r="T446" s="5"/>
      <c r="U446" s="5"/>
      <c r="V446" s="5"/>
      <c r="W446" s="5"/>
      <c r="X446" s="5"/>
      <c r="Y446" s="5"/>
      <c r="Z446" s="5"/>
      <c r="AA446" s="5"/>
      <c r="AB446" s="5"/>
      <c r="AC446" s="5"/>
      <c r="AD446" s="5"/>
      <c r="AE446" s="5"/>
      <c r="AF446" s="5"/>
      <c r="AG446" s="5"/>
      <c r="AH446" s="5"/>
      <c r="AI446" s="5"/>
      <c r="AJ446" s="5"/>
      <c r="AK446" s="5"/>
      <c r="AL446" s="5"/>
      <c r="AM446" s="5"/>
      <c r="AN446" s="5"/>
      <c r="AO446" s="5"/>
      <c r="AP446" s="5"/>
      <c r="AQ446" s="5"/>
      <c r="AR446" s="5"/>
      <c r="AS446" s="5"/>
      <c r="AT446" s="5"/>
      <c r="AU446" s="5"/>
      <c r="AV446" s="5"/>
      <c r="AW446" s="5"/>
      <c r="AX446" s="5"/>
      <c r="AY446" s="5"/>
      <c r="AZ446" s="5"/>
      <c r="BA446" s="5"/>
      <c r="BB446" s="5"/>
      <c r="BC446" s="5"/>
      <c r="BD446" s="5"/>
      <c r="BE446" s="5"/>
      <c r="BF446" s="5"/>
      <c r="BG446" s="5"/>
      <c r="BH446" s="5"/>
      <c r="BI446" s="5"/>
      <c r="BJ446" s="5"/>
    </row>
    <row r="447" spans="2:62" hidden="1">
      <c r="C447" s="53">
        <f t="shared" si="124"/>
        <v>0</v>
      </c>
      <c r="D447" s="53">
        <f t="shared" si="124"/>
        <v>0</v>
      </c>
      <c r="E447" s="65">
        <f t="shared" si="125"/>
        <v>0</v>
      </c>
      <c r="F447" s="65">
        <f t="shared" ref="F447:P447" si="136">+F17*VLOOKUP($D447,$D$176:$AV$280,42,FALSE)</f>
        <v>0</v>
      </c>
      <c r="G447" s="65">
        <f t="shared" si="136"/>
        <v>0</v>
      </c>
      <c r="H447" s="65">
        <f t="shared" si="136"/>
        <v>0</v>
      </c>
      <c r="I447" s="65">
        <f t="shared" si="136"/>
        <v>0</v>
      </c>
      <c r="J447" s="65">
        <f t="shared" si="136"/>
        <v>0</v>
      </c>
      <c r="K447" s="65">
        <f t="shared" si="136"/>
        <v>0</v>
      </c>
      <c r="L447" s="65">
        <f t="shared" si="136"/>
        <v>0</v>
      </c>
      <c r="M447" s="65">
        <f t="shared" si="136"/>
        <v>0</v>
      </c>
      <c r="N447" s="65">
        <f t="shared" si="136"/>
        <v>0</v>
      </c>
      <c r="O447" s="65">
        <f t="shared" si="136"/>
        <v>0</v>
      </c>
      <c r="P447" s="65">
        <f t="shared" si="136"/>
        <v>0</v>
      </c>
      <c r="Q447" s="5">
        <f t="shared" si="128"/>
        <v>0</v>
      </c>
      <c r="R447" s="5"/>
      <c r="S447" s="5"/>
      <c r="T447" s="5"/>
      <c r="U447" s="5"/>
      <c r="V447" s="5"/>
      <c r="W447" s="5"/>
      <c r="X447" s="5"/>
      <c r="Y447" s="5"/>
      <c r="Z447" s="5"/>
      <c r="AA447" s="5"/>
      <c r="AB447" s="5"/>
      <c r="AC447" s="5"/>
      <c r="AD447" s="5"/>
      <c r="AE447" s="5"/>
      <c r="AF447" s="5"/>
      <c r="AG447" s="5"/>
      <c r="AH447" s="5"/>
      <c r="AI447" s="5"/>
      <c r="AJ447" s="5"/>
      <c r="AK447" s="5"/>
      <c r="AL447" s="5"/>
      <c r="AM447" s="5"/>
      <c r="AN447" s="5"/>
      <c r="AO447" s="5"/>
      <c r="AP447" s="5"/>
      <c r="AQ447" s="5"/>
      <c r="AR447" s="5"/>
      <c r="AS447" s="5"/>
      <c r="AT447" s="5"/>
      <c r="AU447" s="5"/>
      <c r="AV447" s="5"/>
      <c r="AW447" s="5"/>
      <c r="AX447" s="5"/>
      <c r="AY447" s="5"/>
      <c r="AZ447" s="5"/>
      <c r="BA447" s="5"/>
      <c r="BB447" s="5"/>
      <c r="BC447" s="5"/>
      <c r="BD447" s="5"/>
      <c r="BE447" s="5"/>
      <c r="BF447" s="5"/>
      <c r="BG447" s="5"/>
      <c r="BH447" s="5"/>
      <c r="BI447" s="5"/>
      <c r="BJ447" s="5"/>
    </row>
    <row r="448" spans="2:62" hidden="1">
      <c r="C448" s="53">
        <f t="shared" si="124"/>
        <v>0</v>
      </c>
      <c r="D448" s="53">
        <f t="shared" si="124"/>
        <v>0</v>
      </c>
      <c r="E448" s="65">
        <f t="shared" si="125"/>
        <v>0</v>
      </c>
      <c r="F448" s="65">
        <f t="shared" ref="F448:P448" si="137">+F18*VLOOKUP($D448,$D$176:$AV$280,42,FALSE)</f>
        <v>0</v>
      </c>
      <c r="G448" s="65">
        <f t="shared" si="137"/>
        <v>0</v>
      </c>
      <c r="H448" s="65">
        <f t="shared" si="137"/>
        <v>0</v>
      </c>
      <c r="I448" s="65">
        <f t="shared" si="137"/>
        <v>0</v>
      </c>
      <c r="J448" s="65">
        <f t="shared" si="137"/>
        <v>0</v>
      </c>
      <c r="K448" s="65">
        <f t="shared" si="137"/>
        <v>0</v>
      </c>
      <c r="L448" s="65">
        <f t="shared" si="137"/>
        <v>0</v>
      </c>
      <c r="M448" s="65">
        <f t="shared" si="137"/>
        <v>0</v>
      </c>
      <c r="N448" s="65">
        <f t="shared" si="137"/>
        <v>0</v>
      </c>
      <c r="O448" s="65">
        <f t="shared" si="137"/>
        <v>0</v>
      </c>
      <c r="P448" s="65">
        <f t="shared" si="137"/>
        <v>0</v>
      </c>
      <c r="Q448" s="5">
        <f t="shared" si="128"/>
        <v>0</v>
      </c>
      <c r="R448" s="5"/>
      <c r="S448" s="5"/>
      <c r="T448" s="5"/>
      <c r="U448" s="5"/>
      <c r="V448" s="5"/>
      <c r="W448" s="5"/>
      <c r="X448" s="5"/>
      <c r="Y448" s="5"/>
      <c r="Z448" s="5"/>
      <c r="AA448" s="5"/>
      <c r="AB448" s="5"/>
      <c r="AC448" s="5"/>
      <c r="AD448" s="5"/>
      <c r="AE448" s="5"/>
      <c r="AF448" s="5"/>
      <c r="AG448" s="5"/>
      <c r="AH448" s="5"/>
      <c r="AI448" s="5"/>
      <c r="AJ448" s="5"/>
      <c r="AK448" s="5"/>
      <c r="AL448" s="5"/>
      <c r="AM448" s="5"/>
      <c r="AN448" s="5"/>
      <c r="AO448" s="5"/>
      <c r="AP448" s="5"/>
      <c r="AQ448" s="5"/>
      <c r="AR448" s="5"/>
      <c r="AS448" s="5"/>
      <c r="AT448" s="5"/>
      <c r="AU448" s="5"/>
      <c r="AV448" s="5"/>
      <c r="AW448" s="5"/>
      <c r="AX448" s="5"/>
      <c r="AY448" s="5"/>
      <c r="AZ448" s="5"/>
      <c r="BA448" s="5"/>
      <c r="BB448" s="5"/>
      <c r="BC448" s="5"/>
      <c r="BD448" s="5"/>
      <c r="BE448" s="5"/>
      <c r="BF448" s="5"/>
      <c r="BG448" s="5"/>
      <c r="BH448" s="5"/>
      <c r="BI448" s="5"/>
      <c r="BJ448" s="5"/>
    </row>
    <row r="449" spans="3:62" hidden="1">
      <c r="C449" s="56" t="str">
        <f t="shared" si="124"/>
        <v>PLANTACIÓ</v>
      </c>
      <c r="D449" s="56" t="str">
        <f t="shared" si="124"/>
        <v>Solcar</v>
      </c>
      <c r="E449" s="66">
        <f t="shared" si="125"/>
        <v>0</v>
      </c>
      <c r="F449" s="66">
        <f t="shared" ref="F449:P449" si="138">+F19*VLOOKUP($D449,$D$176:$AV$280,42,FALSE)</f>
        <v>0</v>
      </c>
      <c r="G449" s="66">
        <f t="shared" si="138"/>
        <v>0</v>
      </c>
      <c r="H449" s="66">
        <f t="shared" si="138"/>
        <v>0</v>
      </c>
      <c r="I449" s="66">
        <f t="shared" si="138"/>
        <v>0</v>
      </c>
      <c r="J449" s="66">
        <f t="shared" si="138"/>
        <v>0</v>
      </c>
      <c r="K449" s="66">
        <f t="shared" si="138"/>
        <v>0</v>
      </c>
      <c r="L449" s="66">
        <f t="shared" si="138"/>
        <v>0</v>
      </c>
      <c r="M449" s="66">
        <f t="shared" si="138"/>
        <v>0</v>
      </c>
      <c r="N449" s="66">
        <f t="shared" si="138"/>
        <v>0</v>
      </c>
      <c r="O449" s="66">
        <f t="shared" si="138"/>
        <v>0</v>
      </c>
      <c r="P449" s="66">
        <f t="shared" si="138"/>
        <v>0</v>
      </c>
      <c r="Q449" s="5">
        <f t="shared" si="128"/>
        <v>0</v>
      </c>
      <c r="R449" s="5"/>
      <c r="S449" s="5"/>
      <c r="T449" s="5"/>
      <c r="U449" s="5"/>
      <c r="V449" s="5"/>
      <c r="W449" s="5"/>
      <c r="X449" s="5"/>
      <c r="Y449" s="5"/>
      <c r="Z449" s="5"/>
      <c r="AA449" s="5"/>
      <c r="AB449" s="5"/>
      <c r="AC449" s="5"/>
      <c r="AD449" s="5"/>
      <c r="AE449" s="5"/>
      <c r="AF449" s="5"/>
      <c r="AG449" s="5"/>
      <c r="AH449" s="5"/>
      <c r="AI449" s="5"/>
      <c r="AJ449" s="5"/>
      <c r="AK449" s="5"/>
      <c r="AL449" s="5"/>
      <c r="AM449" s="5"/>
      <c r="AN449" s="5"/>
      <c r="AO449" s="5"/>
      <c r="AP449" s="5"/>
      <c r="AQ449" s="5"/>
      <c r="AR449" s="5"/>
      <c r="AS449" s="5"/>
      <c r="AT449" s="5"/>
      <c r="AU449" s="5"/>
      <c r="AV449" s="5"/>
      <c r="AW449" s="5"/>
      <c r="AX449" s="5"/>
      <c r="AY449" s="5"/>
      <c r="AZ449" s="5"/>
      <c r="BA449" s="5"/>
      <c r="BB449" s="5"/>
      <c r="BC449" s="5"/>
      <c r="BD449" s="5"/>
      <c r="BE449" s="5"/>
      <c r="BF449" s="5"/>
      <c r="BG449" s="5"/>
      <c r="BH449" s="5"/>
      <c r="BI449" s="5"/>
      <c r="BJ449" s="5"/>
    </row>
    <row r="450" spans="3:62" hidden="1">
      <c r="C450" s="56">
        <f t="shared" si="124"/>
        <v>0</v>
      </c>
      <c r="D450" s="56" t="str">
        <f t="shared" si="124"/>
        <v>Plantació manual calçots</v>
      </c>
      <c r="E450" s="66">
        <f t="shared" si="125"/>
        <v>0</v>
      </c>
      <c r="F450" s="66">
        <f t="shared" ref="F450:P450" si="139">+F20*VLOOKUP($D450,$D$176:$AV$280,42,FALSE)</f>
        <v>0</v>
      </c>
      <c r="G450" s="66">
        <f t="shared" si="139"/>
        <v>0</v>
      </c>
      <c r="H450" s="66">
        <f t="shared" si="139"/>
        <v>0</v>
      </c>
      <c r="I450" s="66">
        <f t="shared" si="139"/>
        <v>0</v>
      </c>
      <c r="J450" s="66">
        <f t="shared" si="139"/>
        <v>0</v>
      </c>
      <c r="K450" s="66">
        <f t="shared" si="139"/>
        <v>0</v>
      </c>
      <c r="L450" s="66">
        <f t="shared" si="139"/>
        <v>0</v>
      </c>
      <c r="M450" s="66">
        <f t="shared" si="139"/>
        <v>0</v>
      </c>
      <c r="N450" s="66">
        <f t="shared" si="139"/>
        <v>0</v>
      </c>
      <c r="O450" s="66">
        <f t="shared" si="139"/>
        <v>0</v>
      </c>
      <c r="P450" s="66">
        <f t="shared" si="139"/>
        <v>0</v>
      </c>
      <c r="Q450" s="5">
        <f t="shared" si="128"/>
        <v>0</v>
      </c>
      <c r="R450" s="5"/>
      <c r="S450" s="5"/>
      <c r="T450" s="5"/>
      <c r="U450" s="5"/>
      <c r="V450" s="5"/>
      <c r="W450" s="5"/>
      <c r="X450" s="5"/>
      <c r="Y450" s="5"/>
      <c r="Z450" s="5"/>
      <c r="AA450" s="5"/>
      <c r="AB450" s="5"/>
      <c r="AC450" s="5"/>
      <c r="AD450" s="5"/>
      <c r="AE450" s="5"/>
      <c r="AF450" s="5"/>
      <c r="AG450" s="5"/>
      <c r="AH450" s="5"/>
      <c r="AI450" s="5"/>
      <c r="AJ450" s="5"/>
      <c r="AK450" s="5"/>
      <c r="AL450" s="5"/>
      <c r="AM450" s="5"/>
      <c r="AN450" s="5"/>
      <c r="AO450" s="5"/>
      <c r="AP450" s="5"/>
      <c r="AQ450" s="5"/>
      <c r="AR450" s="5"/>
      <c r="AS450" s="5"/>
      <c r="AT450" s="5"/>
      <c r="AU450" s="5"/>
      <c r="AV450" s="5"/>
      <c r="AW450" s="5"/>
      <c r="AX450" s="5"/>
      <c r="AY450" s="5"/>
      <c r="AZ450" s="5"/>
      <c r="BA450" s="5"/>
      <c r="BB450" s="5"/>
      <c r="BC450" s="5"/>
      <c r="BD450" s="5"/>
      <c r="BE450" s="5"/>
      <c r="BF450" s="5"/>
      <c r="BG450" s="5"/>
      <c r="BH450" s="5"/>
      <c r="BI450" s="5"/>
      <c r="BJ450" s="5"/>
    </row>
    <row r="451" spans="3:62" hidden="1">
      <c r="C451" s="56">
        <f t="shared" si="124"/>
        <v>0</v>
      </c>
      <c r="D451" s="56">
        <f t="shared" si="124"/>
        <v>0</v>
      </c>
      <c r="E451" s="66">
        <f t="shared" si="125"/>
        <v>0</v>
      </c>
      <c r="F451" s="66">
        <f t="shared" ref="F451:P451" si="140">+F21*VLOOKUP($D451,$D$176:$AV$280,42,FALSE)</f>
        <v>0</v>
      </c>
      <c r="G451" s="66">
        <f t="shared" si="140"/>
        <v>0</v>
      </c>
      <c r="H451" s="66">
        <f t="shared" si="140"/>
        <v>0</v>
      </c>
      <c r="I451" s="66">
        <f t="shared" si="140"/>
        <v>0</v>
      </c>
      <c r="J451" s="66">
        <f t="shared" si="140"/>
        <v>0</v>
      </c>
      <c r="K451" s="66">
        <f t="shared" si="140"/>
        <v>0</v>
      </c>
      <c r="L451" s="66">
        <f t="shared" si="140"/>
        <v>0</v>
      </c>
      <c r="M451" s="66">
        <f t="shared" si="140"/>
        <v>0</v>
      </c>
      <c r="N451" s="66">
        <f t="shared" si="140"/>
        <v>0</v>
      </c>
      <c r="O451" s="66">
        <f t="shared" si="140"/>
        <v>0</v>
      </c>
      <c r="P451" s="66">
        <f t="shared" si="140"/>
        <v>0</v>
      </c>
      <c r="Q451" s="5">
        <f t="shared" si="128"/>
        <v>0</v>
      </c>
      <c r="R451" s="5"/>
      <c r="S451" s="5"/>
      <c r="T451" s="5"/>
      <c r="U451" s="5"/>
      <c r="V451" s="5"/>
      <c r="W451" s="5"/>
      <c r="X451" s="5"/>
      <c r="Y451" s="5"/>
      <c r="Z451" s="5"/>
      <c r="AA451" s="5"/>
      <c r="AB451" s="5"/>
      <c r="AC451" s="5"/>
      <c r="AD451" s="5"/>
      <c r="AE451" s="5"/>
      <c r="AF451" s="5"/>
      <c r="AG451" s="5"/>
      <c r="AH451" s="5"/>
      <c r="AI451" s="5"/>
      <c r="AJ451" s="5"/>
      <c r="AK451" s="5"/>
      <c r="AL451" s="5"/>
      <c r="AM451" s="5"/>
      <c r="AN451" s="5"/>
      <c r="AO451" s="5"/>
      <c r="AP451" s="5"/>
      <c r="AQ451" s="5"/>
      <c r="AR451" s="5"/>
      <c r="AS451" s="5"/>
      <c r="AT451" s="5"/>
      <c r="AU451" s="5"/>
      <c r="AV451" s="5"/>
      <c r="AW451" s="5"/>
      <c r="AX451" s="5"/>
      <c r="AY451" s="5"/>
      <c r="AZ451" s="5"/>
      <c r="BA451" s="5"/>
      <c r="BB451" s="5"/>
      <c r="BC451" s="5"/>
      <c r="BD451" s="5"/>
      <c r="BE451" s="5"/>
      <c r="BF451" s="5"/>
      <c r="BG451" s="5"/>
      <c r="BH451" s="5"/>
      <c r="BI451" s="5"/>
      <c r="BJ451" s="5"/>
    </row>
    <row r="452" spans="3:62" hidden="1">
      <c r="C452" s="56">
        <f t="shared" si="124"/>
        <v>0</v>
      </c>
      <c r="D452" s="56">
        <f t="shared" si="124"/>
        <v>0</v>
      </c>
      <c r="E452" s="66">
        <f t="shared" si="125"/>
        <v>0</v>
      </c>
      <c r="F452" s="66">
        <f t="shared" ref="F452:P452" si="141">+F22*VLOOKUP($D452,$D$176:$AV$280,42,FALSE)</f>
        <v>0</v>
      </c>
      <c r="G452" s="66">
        <f t="shared" si="141"/>
        <v>0</v>
      </c>
      <c r="H452" s="66">
        <f t="shared" si="141"/>
        <v>0</v>
      </c>
      <c r="I452" s="66">
        <f t="shared" si="141"/>
        <v>0</v>
      </c>
      <c r="J452" s="66">
        <f t="shared" si="141"/>
        <v>0</v>
      </c>
      <c r="K452" s="66">
        <f t="shared" si="141"/>
        <v>0</v>
      </c>
      <c r="L452" s="66">
        <f t="shared" si="141"/>
        <v>0</v>
      </c>
      <c r="M452" s="66">
        <f t="shared" si="141"/>
        <v>0</v>
      </c>
      <c r="N452" s="66">
        <f t="shared" si="141"/>
        <v>0</v>
      </c>
      <c r="O452" s="66">
        <f t="shared" si="141"/>
        <v>0</v>
      </c>
      <c r="P452" s="66">
        <f t="shared" si="141"/>
        <v>0</v>
      </c>
      <c r="Q452" s="5">
        <f t="shared" si="128"/>
        <v>0</v>
      </c>
      <c r="R452" s="5"/>
      <c r="S452" s="5"/>
      <c r="T452" s="5"/>
      <c r="U452" s="5"/>
      <c r="V452" s="5"/>
      <c r="W452" s="5"/>
      <c r="X452" s="5"/>
      <c r="Y452" s="5"/>
      <c r="Z452" s="5"/>
      <c r="AA452" s="5"/>
      <c r="AB452" s="5"/>
      <c r="AC452" s="5"/>
      <c r="AD452" s="5"/>
      <c r="AE452" s="5"/>
      <c r="AF452" s="5"/>
      <c r="AG452" s="5"/>
      <c r="AH452" s="5"/>
      <c r="AI452" s="5"/>
      <c r="AJ452" s="5"/>
      <c r="AK452" s="5"/>
      <c r="AL452" s="5"/>
      <c r="AM452" s="5"/>
      <c r="AN452" s="5"/>
      <c r="AO452" s="5"/>
      <c r="AP452" s="5"/>
      <c r="AQ452" s="5"/>
      <c r="AR452" s="5"/>
      <c r="AS452" s="5"/>
      <c r="AT452" s="5"/>
      <c r="AU452" s="5"/>
      <c r="AV452" s="5"/>
      <c r="AW452" s="5"/>
      <c r="AX452" s="5"/>
      <c r="AY452" s="5"/>
      <c r="AZ452" s="5"/>
      <c r="BA452" s="5"/>
      <c r="BB452" s="5"/>
      <c r="BC452" s="5"/>
      <c r="BD452" s="5"/>
      <c r="BE452" s="5"/>
      <c r="BF452" s="5"/>
      <c r="BG452" s="5"/>
      <c r="BH452" s="5"/>
      <c r="BI452" s="5"/>
      <c r="BJ452" s="5"/>
    </row>
    <row r="453" spans="3:62" hidden="1">
      <c r="C453" s="58" t="str">
        <f t="shared" si="124"/>
        <v>REG</v>
      </c>
      <c r="D453" s="58" t="str">
        <f t="shared" si="124"/>
        <v>Instal.lació sistema de reg aspersió</v>
      </c>
      <c r="E453" s="67">
        <f t="shared" si="125"/>
        <v>0</v>
      </c>
      <c r="F453" s="67">
        <f t="shared" ref="F453:P453" si="142">+F23*VLOOKUP($D453,$D$176:$AV$280,42,FALSE)</f>
        <v>0</v>
      </c>
      <c r="G453" s="67">
        <f t="shared" si="142"/>
        <v>0</v>
      </c>
      <c r="H453" s="67">
        <f t="shared" si="142"/>
        <v>0</v>
      </c>
      <c r="I453" s="67">
        <f t="shared" si="142"/>
        <v>0</v>
      </c>
      <c r="J453" s="67">
        <f t="shared" si="142"/>
        <v>0</v>
      </c>
      <c r="K453" s="67">
        <f t="shared" si="142"/>
        <v>0</v>
      </c>
      <c r="L453" s="67">
        <f t="shared" si="142"/>
        <v>0</v>
      </c>
      <c r="M453" s="67">
        <f t="shared" si="142"/>
        <v>0</v>
      </c>
      <c r="N453" s="67">
        <f t="shared" si="142"/>
        <v>0</v>
      </c>
      <c r="O453" s="67">
        <f t="shared" si="142"/>
        <v>0</v>
      </c>
      <c r="P453" s="67">
        <f t="shared" si="142"/>
        <v>0</v>
      </c>
      <c r="Q453" s="5">
        <f t="shared" si="128"/>
        <v>0</v>
      </c>
      <c r="R453" s="5"/>
      <c r="S453" s="5"/>
      <c r="T453" s="5"/>
      <c r="U453" s="5"/>
      <c r="V453" s="5"/>
      <c r="W453" s="5"/>
      <c r="X453" s="5"/>
      <c r="Y453" s="5"/>
      <c r="Z453" s="5"/>
      <c r="AA453" s="5"/>
      <c r="AB453" s="5"/>
      <c r="AC453" s="5"/>
      <c r="AD453" s="5"/>
      <c r="AE453" s="5"/>
      <c r="AF453" s="5"/>
      <c r="AG453" s="5"/>
      <c r="AH453" s="5"/>
      <c r="AI453" s="5"/>
      <c r="AJ453" s="5"/>
      <c r="AK453" s="5"/>
      <c r="AL453" s="5"/>
      <c r="AM453" s="5"/>
      <c r="AN453" s="5"/>
      <c r="AO453" s="5"/>
      <c r="AP453" s="5"/>
      <c r="AQ453" s="5"/>
      <c r="AR453" s="5"/>
      <c r="AS453" s="5"/>
      <c r="AT453" s="5"/>
      <c r="AU453" s="5"/>
      <c r="AV453" s="5"/>
      <c r="AW453" s="5"/>
      <c r="AX453" s="5"/>
      <c r="AY453" s="5"/>
      <c r="AZ453" s="5"/>
      <c r="BA453" s="5"/>
      <c r="BB453" s="5"/>
      <c r="BC453" s="5"/>
      <c r="BD453" s="5"/>
      <c r="BE453" s="5"/>
      <c r="BF453" s="5"/>
      <c r="BG453" s="5"/>
      <c r="BH453" s="5"/>
      <c r="BI453" s="5"/>
      <c r="BJ453" s="5"/>
    </row>
    <row r="454" spans="3:62" hidden="1">
      <c r="C454" s="58">
        <f t="shared" si="124"/>
        <v>0</v>
      </c>
      <c r="D454" s="58" t="str">
        <f t="shared" si="124"/>
        <v>Reg (L/m2)</v>
      </c>
      <c r="E454" s="67">
        <f t="shared" si="125"/>
        <v>0</v>
      </c>
      <c r="F454" s="67">
        <f t="shared" ref="F454:P454" si="143">+F24*VLOOKUP($D454,$D$176:$AV$280,42,FALSE)</f>
        <v>0</v>
      </c>
      <c r="G454" s="67">
        <f t="shared" si="143"/>
        <v>0</v>
      </c>
      <c r="H454" s="67">
        <f t="shared" si="143"/>
        <v>0</v>
      </c>
      <c r="I454" s="67">
        <f t="shared" si="143"/>
        <v>0</v>
      </c>
      <c r="J454" s="67">
        <f t="shared" si="143"/>
        <v>0</v>
      </c>
      <c r="K454" s="67">
        <f t="shared" si="143"/>
        <v>0</v>
      </c>
      <c r="L454" s="67">
        <f t="shared" si="143"/>
        <v>0</v>
      </c>
      <c r="M454" s="67">
        <f t="shared" si="143"/>
        <v>0</v>
      </c>
      <c r="N454" s="67">
        <f t="shared" si="143"/>
        <v>0</v>
      </c>
      <c r="O454" s="67">
        <f t="shared" si="143"/>
        <v>0</v>
      </c>
      <c r="P454" s="67">
        <f t="shared" si="143"/>
        <v>0</v>
      </c>
      <c r="Q454" s="5">
        <f t="shared" si="128"/>
        <v>0</v>
      </c>
      <c r="R454" s="5"/>
      <c r="S454" s="5"/>
      <c r="T454" s="5"/>
      <c r="U454" s="5"/>
      <c r="V454" s="5"/>
      <c r="W454" s="5"/>
      <c r="X454" s="5"/>
      <c r="Y454" s="5"/>
      <c r="Z454" s="5"/>
      <c r="AA454" s="5"/>
      <c r="AB454" s="5"/>
      <c r="AC454" s="5"/>
      <c r="AD454" s="5"/>
      <c r="AE454" s="5"/>
      <c r="AF454" s="5"/>
      <c r="AG454" s="5"/>
      <c r="AH454" s="5"/>
      <c r="AI454" s="5"/>
      <c r="AJ454" s="5"/>
      <c r="AK454" s="5"/>
      <c r="AL454" s="5"/>
      <c r="AM454" s="5"/>
      <c r="AN454" s="5"/>
      <c r="AO454" s="5"/>
      <c r="AP454" s="5"/>
      <c r="AQ454" s="5"/>
      <c r="AR454" s="5"/>
      <c r="AS454" s="5"/>
      <c r="AT454" s="5"/>
      <c r="AU454" s="5"/>
      <c r="AV454" s="5"/>
      <c r="AW454" s="5"/>
      <c r="AX454" s="5"/>
      <c r="AY454" s="5"/>
      <c r="AZ454" s="5"/>
      <c r="BA454" s="5"/>
      <c r="BB454" s="5"/>
      <c r="BC454" s="5"/>
      <c r="BD454" s="5"/>
      <c r="BE454" s="5"/>
      <c r="BF454" s="5"/>
      <c r="BG454" s="5"/>
      <c r="BH454" s="5"/>
      <c r="BI454" s="5"/>
      <c r="BJ454" s="5"/>
    </row>
    <row r="455" spans="3:62" hidden="1">
      <c r="C455" s="58">
        <f t="shared" si="124"/>
        <v>0</v>
      </c>
      <c r="D455" s="58">
        <f t="shared" si="124"/>
        <v>0</v>
      </c>
      <c r="E455" s="67">
        <f t="shared" si="125"/>
        <v>0</v>
      </c>
      <c r="F455" s="67">
        <f t="shared" ref="F455:P455" si="144">+F25*VLOOKUP($D455,$D$176:$AV$280,42,FALSE)</f>
        <v>0</v>
      </c>
      <c r="G455" s="67">
        <f t="shared" si="144"/>
        <v>0</v>
      </c>
      <c r="H455" s="67">
        <f t="shared" si="144"/>
        <v>0</v>
      </c>
      <c r="I455" s="67">
        <f t="shared" si="144"/>
        <v>0</v>
      </c>
      <c r="J455" s="67">
        <f t="shared" si="144"/>
        <v>0</v>
      </c>
      <c r="K455" s="67">
        <f t="shared" si="144"/>
        <v>0</v>
      </c>
      <c r="L455" s="67">
        <f t="shared" si="144"/>
        <v>0</v>
      </c>
      <c r="M455" s="67">
        <f t="shared" si="144"/>
        <v>0</v>
      </c>
      <c r="N455" s="67">
        <f t="shared" si="144"/>
        <v>0</v>
      </c>
      <c r="O455" s="67">
        <f t="shared" si="144"/>
        <v>0</v>
      </c>
      <c r="P455" s="67">
        <f t="shared" si="144"/>
        <v>0</v>
      </c>
      <c r="Q455" s="5">
        <f t="shared" si="128"/>
        <v>0</v>
      </c>
      <c r="R455" s="5"/>
      <c r="S455" s="5"/>
      <c r="T455" s="5"/>
      <c r="U455" s="5"/>
      <c r="V455" s="5"/>
      <c r="W455" s="5"/>
      <c r="X455" s="5"/>
      <c r="Y455" s="5"/>
      <c r="Z455" s="5"/>
      <c r="AA455" s="5"/>
      <c r="AB455" s="5"/>
      <c r="AC455" s="5"/>
      <c r="AD455" s="5"/>
      <c r="AE455" s="5"/>
      <c r="AF455" s="5"/>
      <c r="AG455" s="5"/>
      <c r="AH455" s="5"/>
      <c r="AI455" s="5"/>
      <c r="AJ455" s="5"/>
      <c r="AK455" s="5"/>
      <c r="AL455" s="5"/>
      <c r="AM455" s="5"/>
      <c r="AN455" s="5"/>
      <c r="AO455" s="5"/>
      <c r="AP455" s="5"/>
      <c r="AQ455" s="5"/>
      <c r="AR455" s="5"/>
      <c r="AS455" s="5"/>
      <c r="AT455" s="5"/>
      <c r="AU455" s="5"/>
      <c r="AV455" s="5"/>
      <c r="AW455" s="5"/>
      <c r="AX455" s="5"/>
      <c r="AY455" s="5"/>
      <c r="AZ455" s="5"/>
      <c r="BA455" s="5"/>
      <c r="BB455" s="5"/>
      <c r="BC455" s="5"/>
      <c r="BD455" s="5"/>
      <c r="BE455" s="5"/>
      <c r="BF455" s="5"/>
      <c r="BG455" s="5"/>
      <c r="BH455" s="5"/>
      <c r="BI455" s="5"/>
      <c r="BJ455" s="5"/>
    </row>
    <row r="456" spans="3:62" hidden="1">
      <c r="C456" s="58">
        <f t="shared" si="124"/>
        <v>0</v>
      </c>
      <c r="D456" s="58">
        <f t="shared" si="124"/>
        <v>0</v>
      </c>
      <c r="E456" s="67">
        <f t="shared" si="125"/>
        <v>0</v>
      </c>
      <c r="F456" s="67">
        <f t="shared" ref="F456:P456" si="145">+F26*VLOOKUP($D456,$D$176:$AV$280,42,FALSE)</f>
        <v>0</v>
      </c>
      <c r="G456" s="67">
        <f t="shared" si="145"/>
        <v>0</v>
      </c>
      <c r="H456" s="67">
        <f t="shared" si="145"/>
        <v>0</v>
      </c>
      <c r="I456" s="67">
        <f t="shared" si="145"/>
        <v>0</v>
      </c>
      <c r="J456" s="67">
        <f t="shared" si="145"/>
        <v>0</v>
      </c>
      <c r="K456" s="67">
        <f t="shared" si="145"/>
        <v>0</v>
      </c>
      <c r="L456" s="67">
        <f t="shared" si="145"/>
        <v>0</v>
      </c>
      <c r="M456" s="67">
        <f t="shared" si="145"/>
        <v>0</v>
      </c>
      <c r="N456" s="67">
        <f t="shared" si="145"/>
        <v>0</v>
      </c>
      <c r="O456" s="67">
        <f t="shared" si="145"/>
        <v>0</v>
      </c>
      <c r="P456" s="67">
        <f t="shared" si="145"/>
        <v>0</v>
      </c>
      <c r="Q456" s="5">
        <f t="shared" si="128"/>
        <v>0</v>
      </c>
      <c r="R456" s="5"/>
      <c r="S456" s="5"/>
      <c r="T456" s="5"/>
      <c r="U456" s="5"/>
      <c r="V456" s="5"/>
      <c r="W456" s="5"/>
      <c r="X456" s="5"/>
      <c r="Y456" s="5"/>
      <c r="Z456" s="5"/>
      <c r="AA456" s="5"/>
      <c r="AB456" s="5"/>
      <c r="AC456" s="5"/>
      <c r="AD456" s="5"/>
      <c r="AE456" s="5"/>
      <c r="AF456" s="5"/>
      <c r="AG456" s="5"/>
      <c r="AH456" s="5"/>
      <c r="AI456" s="5"/>
      <c r="AJ456" s="5"/>
      <c r="AK456" s="5"/>
      <c r="AL456" s="5"/>
      <c r="AM456" s="5"/>
      <c r="AN456" s="5"/>
      <c r="AO456" s="5"/>
      <c r="AP456" s="5"/>
      <c r="AQ456" s="5"/>
      <c r="AR456" s="5"/>
      <c r="AS456" s="5"/>
      <c r="AT456" s="5"/>
      <c r="AU456" s="5"/>
      <c r="AV456" s="5"/>
      <c r="AW456" s="5"/>
      <c r="AX456" s="5"/>
      <c r="AY456" s="5"/>
      <c r="AZ456" s="5"/>
      <c r="BA456" s="5"/>
      <c r="BB456" s="5"/>
      <c r="BC456" s="5"/>
      <c r="BD456" s="5"/>
      <c r="BE456" s="5"/>
      <c r="BF456" s="5"/>
      <c r="BG456" s="5"/>
      <c r="BH456" s="5"/>
      <c r="BI456" s="5"/>
      <c r="BJ456" s="5"/>
    </row>
    <row r="457" spans="3:62" hidden="1">
      <c r="C457" s="49" t="str">
        <f t="shared" si="124"/>
        <v>TRACTAMENTS</v>
      </c>
      <c r="D457" s="49" t="str">
        <f t="shared" si="124"/>
        <v>Tractament coure + retenol + purí</v>
      </c>
      <c r="E457" s="68">
        <f t="shared" si="125"/>
        <v>0</v>
      </c>
      <c r="F457" s="68">
        <f t="shared" ref="F457:P457" si="146">+F27*VLOOKUP($D457,$D$176:$AV$280,42,FALSE)</f>
        <v>0</v>
      </c>
      <c r="G457" s="68">
        <f t="shared" si="146"/>
        <v>0</v>
      </c>
      <c r="H457" s="68">
        <f t="shared" si="146"/>
        <v>0</v>
      </c>
      <c r="I457" s="68">
        <f t="shared" si="146"/>
        <v>0</v>
      </c>
      <c r="J457" s="68">
        <f t="shared" si="146"/>
        <v>0</v>
      </c>
      <c r="K457" s="68">
        <f t="shared" si="146"/>
        <v>0</v>
      </c>
      <c r="L457" s="68">
        <f t="shared" si="146"/>
        <v>0</v>
      </c>
      <c r="M457" s="68">
        <f t="shared" si="146"/>
        <v>0</v>
      </c>
      <c r="N457" s="68">
        <f t="shared" si="146"/>
        <v>0</v>
      </c>
      <c r="O457" s="68">
        <f t="shared" si="146"/>
        <v>0</v>
      </c>
      <c r="P457" s="68">
        <f t="shared" si="146"/>
        <v>0</v>
      </c>
      <c r="Q457" s="5">
        <f t="shared" si="128"/>
        <v>0</v>
      </c>
      <c r="R457" s="5"/>
      <c r="S457" s="5"/>
      <c r="T457" s="5"/>
      <c r="U457" s="5"/>
      <c r="V457" s="5"/>
      <c r="W457" s="5"/>
      <c r="X457" s="5"/>
      <c r="Y457" s="5"/>
      <c r="Z457" s="5"/>
      <c r="AA457" s="5"/>
      <c r="AB457" s="5"/>
      <c r="AC457" s="5"/>
      <c r="AD457" s="5"/>
      <c r="AE457" s="5"/>
      <c r="AF457" s="5"/>
      <c r="AG457" s="5"/>
      <c r="AH457" s="5"/>
      <c r="AI457" s="5"/>
      <c r="AJ457" s="5"/>
      <c r="AK457" s="5"/>
      <c r="AL457" s="5"/>
      <c r="AM457" s="5"/>
      <c r="AN457" s="5"/>
      <c r="AO457" s="5"/>
      <c r="AP457" s="5"/>
      <c r="AQ457" s="5"/>
      <c r="AR457" s="5"/>
      <c r="AS457" s="5"/>
      <c r="AT457" s="5"/>
      <c r="AU457" s="5"/>
      <c r="AV457" s="5"/>
      <c r="AW457" s="5"/>
      <c r="AX457" s="5"/>
      <c r="AY457" s="5"/>
      <c r="AZ457" s="5"/>
      <c r="BA457" s="5"/>
      <c r="BB457" s="5"/>
      <c r="BC457" s="5"/>
      <c r="BD457" s="5"/>
      <c r="BE457" s="5"/>
      <c r="BF457" s="5"/>
      <c r="BG457" s="5"/>
      <c r="BH457" s="5"/>
      <c r="BI457" s="5"/>
      <c r="BJ457" s="5"/>
    </row>
    <row r="458" spans="3:62" hidden="1">
      <c r="C458" s="49">
        <f t="shared" ref="C458:D472" si="147">+C28</f>
        <v>0</v>
      </c>
      <c r="D458" s="49">
        <f t="shared" si="147"/>
        <v>0</v>
      </c>
      <c r="E458" s="68">
        <f t="shared" si="125"/>
        <v>0</v>
      </c>
      <c r="F458" s="68">
        <f t="shared" ref="F458:P458" si="148">+F28*VLOOKUP($D458,$D$176:$AV$280,42,FALSE)</f>
        <v>0</v>
      </c>
      <c r="G458" s="68">
        <f t="shared" si="148"/>
        <v>0</v>
      </c>
      <c r="H458" s="68">
        <f t="shared" si="148"/>
        <v>0</v>
      </c>
      <c r="I458" s="68">
        <f t="shared" si="148"/>
        <v>0</v>
      </c>
      <c r="J458" s="68">
        <f t="shared" si="148"/>
        <v>0</v>
      </c>
      <c r="K458" s="68">
        <f t="shared" si="148"/>
        <v>0</v>
      </c>
      <c r="L458" s="68">
        <f t="shared" si="148"/>
        <v>0</v>
      </c>
      <c r="M458" s="68">
        <f t="shared" si="148"/>
        <v>0</v>
      </c>
      <c r="N458" s="68">
        <f t="shared" si="148"/>
        <v>0</v>
      </c>
      <c r="O458" s="68">
        <f t="shared" si="148"/>
        <v>0</v>
      </c>
      <c r="P458" s="68">
        <f t="shared" si="148"/>
        <v>0</v>
      </c>
      <c r="Q458" s="5">
        <f t="shared" si="128"/>
        <v>0</v>
      </c>
      <c r="R458" s="5"/>
      <c r="S458" s="5"/>
      <c r="T458" s="5"/>
      <c r="U458" s="5"/>
      <c r="V458" s="5"/>
      <c r="W458" s="5"/>
      <c r="X458" s="5"/>
      <c r="Y458" s="5"/>
      <c r="Z458" s="5"/>
      <c r="AA458" s="5"/>
      <c r="AB458" s="5"/>
      <c r="AC458" s="5"/>
      <c r="AD458" s="5"/>
      <c r="AE458" s="5"/>
      <c r="AF458" s="5"/>
      <c r="AG458" s="5"/>
      <c r="AH458" s="5"/>
      <c r="AI458" s="5"/>
      <c r="AJ458" s="5"/>
      <c r="AK458" s="5"/>
      <c r="AL458" s="5"/>
      <c r="AM458" s="5"/>
      <c r="AN458" s="5"/>
      <c r="AO458" s="5"/>
      <c r="AP458" s="5"/>
      <c r="AQ458" s="5"/>
      <c r="AR458" s="5"/>
      <c r="AS458" s="5"/>
      <c r="AT458" s="5"/>
      <c r="AU458" s="5"/>
      <c r="AV458" s="5"/>
      <c r="AW458" s="5"/>
      <c r="AX458" s="5"/>
      <c r="AY458" s="5"/>
      <c r="AZ458" s="5"/>
      <c r="BA458" s="5"/>
      <c r="BB458" s="5"/>
      <c r="BC458" s="5"/>
      <c r="BD458" s="5"/>
      <c r="BE458" s="5"/>
      <c r="BF458" s="5"/>
      <c r="BG458" s="5"/>
      <c r="BH458" s="5"/>
      <c r="BI458" s="5"/>
      <c r="BJ458" s="5"/>
    </row>
    <row r="459" spans="3:62" hidden="1">
      <c r="C459" s="49">
        <f t="shared" si="147"/>
        <v>0</v>
      </c>
      <c r="D459" s="49">
        <f t="shared" si="147"/>
        <v>0</v>
      </c>
      <c r="E459" s="68">
        <f t="shared" si="125"/>
        <v>0</v>
      </c>
      <c r="F459" s="68">
        <f t="shared" ref="F459:P459" si="149">+F29*VLOOKUP($D459,$D$176:$AV$280,42,FALSE)</f>
        <v>0</v>
      </c>
      <c r="G459" s="68">
        <f t="shared" si="149"/>
        <v>0</v>
      </c>
      <c r="H459" s="68">
        <f t="shared" si="149"/>
        <v>0</v>
      </c>
      <c r="I459" s="68">
        <f t="shared" si="149"/>
        <v>0</v>
      </c>
      <c r="J459" s="68">
        <f t="shared" si="149"/>
        <v>0</v>
      </c>
      <c r="K459" s="68">
        <f t="shared" si="149"/>
        <v>0</v>
      </c>
      <c r="L459" s="68">
        <f t="shared" si="149"/>
        <v>0</v>
      </c>
      <c r="M459" s="68">
        <f t="shared" si="149"/>
        <v>0</v>
      </c>
      <c r="N459" s="68">
        <f t="shared" si="149"/>
        <v>0</v>
      </c>
      <c r="O459" s="68">
        <f t="shared" si="149"/>
        <v>0</v>
      </c>
      <c r="P459" s="68">
        <f t="shared" si="149"/>
        <v>0</v>
      </c>
      <c r="Q459" s="5">
        <f t="shared" si="128"/>
        <v>0</v>
      </c>
      <c r="R459" s="5"/>
      <c r="S459" s="5"/>
      <c r="T459" s="5"/>
      <c r="U459" s="5"/>
      <c r="V459" s="5"/>
      <c r="W459" s="5"/>
      <c r="X459" s="5"/>
      <c r="Y459" s="5"/>
      <c r="Z459" s="5"/>
      <c r="AA459" s="5"/>
      <c r="AB459" s="5"/>
      <c r="AC459" s="5"/>
      <c r="AD459" s="5"/>
      <c r="AE459" s="5"/>
      <c r="AF459" s="5"/>
      <c r="AG459" s="5"/>
      <c r="AH459" s="5"/>
      <c r="AI459" s="5"/>
      <c r="AJ459" s="5"/>
      <c r="AK459" s="5"/>
      <c r="AL459" s="5"/>
      <c r="AM459" s="5"/>
      <c r="AN459" s="5"/>
      <c r="AO459" s="5"/>
      <c r="AP459" s="5"/>
      <c r="AQ459" s="5"/>
      <c r="AR459" s="5"/>
      <c r="AS459" s="5"/>
      <c r="AT459" s="5"/>
      <c r="AU459" s="5"/>
      <c r="AV459" s="5"/>
      <c r="AW459" s="5"/>
      <c r="AX459" s="5"/>
      <c r="AY459" s="5"/>
      <c r="AZ459" s="5"/>
      <c r="BA459" s="5"/>
      <c r="BB459" s="5"/>
      <c r="BC459" s="5"/>
      <c r="BD459" s="5"/>
      <c r="BE459" s="5"/>
      <c r="BF459" s="5"/>
      <c r="BG459" s="5"/>
      <c r="BH459" s="5"/>
      <c r="BI459" s="5"/>
      <c r="BJ459" s="5"/>
    </row>
    <row r="460" spans="3:62" hidden="1">
      <c r="C460" s="49">
        <f t="shared" si="147"/>
        <v>0</v>
      </c>
      <c r="D460" s="49">
        <f t="shared" si="147"/>
        <v>0</v>
      </c>
      <c r="E460" s="68">
        <f t="shared" si="125"/>
        <v>0</v>
      </c>
      <c r="F460" s="68">
        <f t="shared" ref="F460:P460" si="150">+F30*VLOOKUP($D460,$D$176:$AV$280,42,FALSE)</f>
        <v>0</v>
      </c>
      <c r="G460" s="68">
        <f t="shared" si="150"/>
        <v>0</v>
      </c>
      <c r="H460" s="68">
        <f t="shared" si="150"/>
        <v>0</v>
      </c>
      <c r="I460" s="68">
        <f t="shared" si="150"/>
        <v>0</v>
      </c>
      <c r="J460" s="68">
        <f t="shared" si="150"/>
        <v>0</v>
      </c>
      <c r="K460" s="68">
        <f t="shared" si="150"/>
        <v>0</v>
      </c>
      <c r="L460" s="68">
        <f t="shared" si="150"/>
        <v>0</v>
      </c>
      <c r="M460" s="68">
        <f t="shared" si="150"/>
        <v>0</v>
      </c>
      <c r="N460" s="68">
        <f t="shared" si="150"/>
        <v>0</v>
      </c>
      <c r="O460" s="68">
        <f t="shared" si="150"/>
        <v>0</v>
      </c>
      <c r="P460" s="68">
        <f t="shared" si="150"/>
        <v>0</v>
      </c>
      <c r="Q460" s="5">
        <f t="shared" si="128"/>
        <v>0</v>
      </c>
      <c r="R460" s="5"/>
      <c r="S460" s="5"/>
      <c r="T460" s="5"/>
      <c r="U460" s="5"/>
      <c r="V460" s="5"/>
      <c r="W460" s="5"/>
      <c r="X460" s="5"/>
      <c r="Y460" s="5"/>
      <c r="Z460" s="5"/>
      <c r="AA460" s="5"/>
      <c r="AB460" s="5"/>
      <c r="AC460" s="5"/>
      <c r="AD460" s="5"/>
      <c r="AE460" s="5"/>
      <c r="AF460" s="5"/>
      <c r="AG460" s="5"/>
      <c r="AH460" s="5"/>
      <c r="AI460" s="5"/>
      <c r="AJ460" s="5"/>
      <c r="AK460" s="5"/>
      <c r="AL460" s="5"/>
      <c r="AM460" s="5"/>
      <c r="AN460" s="5"/>
      <c r="AO460" s="5"/>
      <c r="AP460" s="5"/>
      <c r="AQ460" s="5"/>
      <c r="AR460" s="5"/>
      <c r="AS460" s="5"/>
      <c r="AT460" s="5"/>
      <c r="AU460" s="5"/>
      <c r="AV460" s="5"/>
      <c r="AW460" s="5"/>
      <c r="AX460" s="5"/>
      <c r="AY460" s="5"/>
      <c r="AZ460" s="5"/>
      <c r="BA460" s="5"/>
      <c r="BB460" s="5"/>
      <c r="BC460" s="5"/>
      <c r="BD460" s="5"/>
      <c r="BE460" s="5"/>
      <c r="BF460" s="5"/>
      <c r="BG460" s="5"/>
      <c r="BH460" s="5"/>
      <c r="BI460" s="5"/>
      <c r="BJ460" s="5"/>
    </row>
    <row r="461" spans="3:62" hidden="1">
      <c r="C461" s="49">
        <f t="shared" si="147"/>
        <v>0</v>
      </c>
      <c r="D461" s="49">
        <f t="shared" si="147"/>
        <v>0</v>
      </c>
      <c r="E461" s="68">
        <f t="shared" si="125"/>
        <v>0</v>
      </c>
      <c r="F461" s="68">
        <f t="shared" ref="F461:P461" si="151">+F31*VLOOKUP($D461,$D$176:$AV$280,42,FALSE)</f>
        <v>0</v>
      </c>
      <c r="G461" s="68">
        <f t="shared" si="151"/>
        <v>0</v>
      </c>
      <c r="H461" s="68">
        <f t="shared" si="151"/>
        <v>0</v>
      </c>
      <c r="I461" s="68">
        <f t="shared" si="151"/>
        <v>0</v>
      </c>
      <c r="J461" s="68">
        <f t="shared" si="151"/>
        <v>0</v>
      </c>
      <c r="K461" s="68">
        <f t="shared" si="151"/>
        <v>0</v>
      </c>
      <c r="L461" s="68">
        <f t="shared" si="151"/>
        <v>0</v>
      </c>
      <c r="M461" s="68">
        <f t="shared" si="151"/>
        <v>0</v>
      </c>
      <c r="N461" s="68">
        <f t="shared" si="151"/>
        <v>0</v>
      </c>
      <c r="O461" s="68">
        <f t="shared" si="151"/>
        <v>0</v>
      </c>
      <c r="P461" s="68">
        <f t="shared" si="151"/>
        <v>0</v>
      </c>
      <c r="Q461" s="5">
        <f t="shared" si="128"/>
        <v>0</v>
      </c>
      <c r="R461" s="5"/>
      <c r="S461" s="5"/>
      <c r="T461" s="5"/>
      <c r="U461" s="5"/>
      <c r="V461" s="5"/>
      <c r="W461" s="5"/>
      <c r="X461" s="5"/>
      <c r="Y461" s="5"/>
      <c r="Z461" s="5"/>
      <c r="AA461" s="5"/>
      <c r="AB461" s="5"/>
      <c r="AC461" s="5"/>
      <c r="AD461" s="5"/>
      <c r="AE461" s="5"/>
      <c r="AF461" s="5"/>
      <c r="AG461" s="5"/>
      <c r="AH461" s="5"/>
      <c r="AI461" s="5"/>
      <c r="AJ461" s="5"/>
      <c r="AK461" s="5"/>
      <c r="AL461" s="5"/>
      <c r="AM461" s="5"/>
      <c r="AN461" s="5"/>
      <c r="AO461" s="5"/>
      <c r="AP461" s="5"/>
      <c r="AQ461" s="5"/>
      <c r="AR461" s="5"/>
      <c r="AS461" s="5"/>
      <c r="AT461" s="5"/>
      <c r="AU461" s="5"/>
      <c r="AV461" s="5"/>
      <c r="AW461" s="5"/>
      <c r="AX461" s="5"/>
      <c r="AY461" s="5"/>
      <c r="AZ461" s="5"/>
      <c r="BA461" s="5"/>
      <c r="BB461" s="5"/>
      <c r="BC461" s="5"/>
      <c r="BD461" s="5"/>
      <c r="BE461" s="5"/>
      <c r="BF461" s="5"/>
      <c r="BG461" s="5"/>
      <c r="BH461" s="5"/>
      <c r="BI461" s="5"/>
      <c r="BJ461" s="5"/>
    </row>
    <row r="462" spans="3:62" hidden="1">
      <c r="C462" s="60" t="str">
        <f t="shared" si="147"/>
        <v>DESHERBAT</v>
      </c>
      <c r="D462" s="60" t="str">
        <f t="shared" si="147"/>
        <v>Calçar-desherbar</v>
      </c>
      <c r="E462" s="69">
        <f t="shared" si="125"/>
        <v>0</v>
      </c>
      <c r="F462" s="69">
        <f t="shared" ref="F462:P462" si="152">+F32*VLOOKUP($D462,$D$176:$AV$280,42,FALSE)</f>
        <v>0</v>
      </c>
      <c r="G462" s="69">
        <f t="shared" si="152"/>
        <v>0</v>
      </c>
      <c r="H462" s="69">
        <f t="shared" si="152"/>
        <v>0</v>
      </c>
      <c r="I462" s="69">
        <f t="shared" si="152"/>
        <v>0</v>
      </c>
      <c r="J462" s="69">
        <f t="shared" si="152"/>
        <v>0</v>
      </c>
      <c r="K462" s="69">
        <f t="shared" si="152"/>
        <v>0</v>
      </c>
      <c r="L462" s="69">
        <f t="shared" si="152"/>
        <v>0</v>
      </c>
      <c r="M462" s="69">
        <f t="shared" si="152"/>
        <v>0</v>
      </c>
      <c r="N462" s="69">
        <f t="shared" si="152"/>
        <v>0</v>
      </c>
      <c r="O462" s="69">
        <f t="shared" si="152"/>
        <v>0</v>
      </c>
      <c r="P462" s="69">
        <f t="shared" si="152"/>
        <v>0</v>
      </c>
      <c r="Q462" s="5">
        <f t="shared" si="128"/>
        <v>0</v>
      </c>
      <c r="R462" s="5"/>
      <c r="S462" s="5"/>
      <c r="T462" s="5"/>
      <c r="U462" s="5"/>
      <c r="V462" s="5"/>
      <c r="W462" s="5"/>
      <c r="X462" s="5"/>
      <c r="Y462" s="5"/>
      <c r="Z462" s="5"/>
      <c r="AA462" s="5"/>
      <c r="AB462" s="5"/>
      <c r="AC462" s="5"/>
      <c r="AD462" s="5"/>
      <c r="AE462" s="5"/>
      <c r="AF462" s="5"/>
      <c r="AG462" s="5"/>
      <c r="AH462" s="5"/>
      <c r="AI462" s="5"/>
      <c r="AJ462" s="5"/>
      <c r="AK462" s="5"/>
      <c r="AL462" s="5"/>
      <c r="AM462" s="5"/>
      <c r="AN462" s="5"/>
      <c r="AO462" s="5"/>
      <c r="AP462" s="5"/>
      <c r="AQ462" s="5"/>
      <c r="AR462" s="5"/>
      <c r="AS462" s="5"/>
      <c r="AT462" s="5"/>
      <c r="AU462" s="5"/>
      <c r="AV462" s="5"/>
      <c r="AW462" s="5"/>
      <c r="AX462" s="5"/>
      <c r="AY462" s="5"/>
      <c r="AZ462" s="5"/>
      <c r="BA462" s="5"/>
      <c r="BB462" s="5"/>
      <c r="BC462" s="5"/>
      <c r="BD462" s="5"/>
      <c r="BE462" s="5"/>
      <c r="BF462" s="5"/>
      <c r="BG462" s="5"/>
      <c r="BH462" s="5"/>
      <c r="BI462" s="5"/>
      <c r="BJ462" s="5"/>
    </row>
    <row r="463" spans="3:62" hidden="1">
      <c r="C463" s="60">
        <f t="shared" si="147"/>
        <v>0</v>
      </c>
      <c r="D463" s="60">
        <f t="shared" si="147"/>
        <v>0</v>
      </c>
      <c r="E463" s="69">
        <f t="shared" si="125"/>
        <v>0</v>
      </c>
      <c r="F463" s="69">
        <f t="shared" ref="F463:P463" si="153">+F33*VLOOKUP($D463,$D$176:$AV$280,42,FALSE)</f>
        <v>0</v>
      </c>
      <c r="G463" s="69">
        <f t="shared" si="153"/>
        <v>0</v>
      </c>
      <c r="H463" s="69">
        <f t="shared" si="153"/>
        <v>0</v>
      </c>
      <c r="I463" s="69">
        <f t="shared" si="153"/>
        <v>0</v>
      </c>
      <c r="J463" s="69">
        <f t="shared" si="153"/>
        <v>0</v>
      </c>
      <c r="K463" s="69">
        <f t="shared" si="153"/>
        <v>0</v>
      </c>
      <c r="L463" s="69">
        <f t="shared" si="153"/>
        <v>0</v>
      </c>
      <c r="M463" s="69">
        <f t="shared" si="153"/>
        <v>0</v>
      </c>
      <c r="N463" s="69">
        <f t="shared" si="153"/>
        <v>0</v>
      </c>
      <c r="O463" s="69">
        <f t="shared" si="153"/>
        <v>0</v>
      </c>
      <c r="P463" s="69">
        <f t="shared" si="153"/>
        <v>0</v>
      </c>
      <c r="Q463" s="5">
        <f t="shared" si="128"/>
        <v>0</v>
      </c>
      <c r="R463" s="5"/>
      <c r="S463" s="5"/>
      <c r="T463" s="5"/>
      <c r="U463" s="5"/>
      <c r="V463" s="5"/>
      <c r="W463" s="5"/>
      <c r="X463" s="5"/>
      <c r="Y463" s="5"/>
      <c r="Z463" s="5"/>
      <c r="AA463" s="5"/>
      <c r="AB463" s="5"/>
      <c r="AC463" s="5"/>
      <c r="AD463" s="5"/>
      <c r="AE463" s="5"/>
      <c r="AF463" s="5"/>
      <c r="AG463" s="5"/>
      <c r="AH463" s="5"/>
      <c r="AI463" s="5"/>
      <c r="AJ463" s="5"/>
      <c r="AK463" s="5"/>
      <c r="AL463" s="5"/>
      <c r="AM463" s="5"/>
      <c r="AN463" s="5"/>
      <c r="AO463" s="5"/>
      <c r="AP463" s="5"/>
      <c r="AQ463" s="5"/>
      <c r="AR463" s="5"/>
      <c r="AS463" s="5"/>
      <c r="AT463" s="5"/>
      <c r="AU463" s="5"/>
      <c r="AV463" s="5"/>
      <c r="AW463" s="5"/>
      <c r="AX463" s="5"/>
      <c r="AY463" s="5"/>
      <c r="AZ463" s="5"/>
      <c r="BA463" s="5"/>
      <c r="BB463" s="5"/>
      <c r="BC463" s="5"/>
      <c r="BD463" s="5"/>
      <c r="BE463" s="5"/>
      <c r="BF463" s="5"/>
      <c r="BG463" s="5"/>
      <c r="BH463" s="5"/>
      <c r="BI463" s="5"/>
      <c r="BJ463" s="5"/>
    </row>
    <row r="464" spans="3:62" hidden="1">
      <c r="C464" s="60">
        <f t="shared" si="147"/>
        <v>0</v>
      </c>
      <c r="D464" s="60">
        <f t="shared" si="147"/>
        <v>0</v>
      </c>
      <c r="E464" s="69">
        <f t="shared" si="125"/>
        <v>0</v>
      </c>
      <c r="F464" s="69">
        <f t="shared" ref="F464:P464" si="154">+F34*VLOOKUP($D464,$D$176:$AV$280,42,FALSE)</f>
        <v>0</v>
      </c>
      <c r="G464" s="69">
        <f t="shared" si="154"/>
        <v>0</v>
      </c>
      <c r="H464" s="69">
        <f t="shared" si="154"/>
        <v>0</v>
      </c>
      <c r="I464" s="69">
        <f t="shared" si="154"/>
        <v>0</v>
      </c>
      <c r="J464" s="69">
        <f t="shared" si="154"/>
        <v>0</v>
      </c>
      <c r="K464" s="69">
        <f t="shared" si="154"/>
        <v>0</v>
      </c>
      <c r="L464" s="69">
        <f t="shared" si="154"/>
        <v>0</v>
      </c>
      <c r="M464" s="69">
        <f t="shared" si="154"/>
        <v>0</v>
      </c>
      <c r="N464" s="69">
        <f t="shared" si="154"/>
        <v>0</v>
      </c>
      <c r="O464" s="69">
        <f t="shared" si="154"/>
        <v>0</v>
      </c>
      <c r="P464" s="69">
        <f t="shared" si="154"/>
        <v>0</v>
      </c>
      <c r="Q464" s="5">
        <f t="shared" si="128"/>
        <v>0</v>
      </c>
      <c r="R464" s="5"/>
      <c r="S464" s="5"/>
      <c r="T464" s="5"/>
      <c r="U464" s="5"/>
      <c r="V464" s="5"/>
      <c r="W464" s="5"/>
      <c r="X464" s="5"/>
      <c r="Y464" s="5"/>
      <c r="Z464" s="5"/>
      <c r="AA464" s="5"/>
      <c r="AB464" s="5"/>
      <c r="AC464" s="5"/>
      <c r="AD464" s="5"/>
      <c r="AE464" s="5"/>
      <c r="AF464" s="5"/>
      <c r="AG464" s="5"/>
      <c r="AH464" s="5"/>
      <c r="AI464" s="5"/>
      <c r="AJ464" s="5"/>
      <c r="AK464" s="5"/>
      <c r="AL464" s="5"/>
      <c r="AM464" s="5"/>
      <c r="AN464" s="5"/>
      <c r="AO464" s="5"/>
      <c r="AP464" s="5"/>
      <c r="AQ464" s="5"/>
      <c r="AR464" s="5"/>
      <c r="AS464" s="5"/>
      <c r="AT464" s="5"/>
      <c r="AU464" s="5"/>
      <c r="AV464" s="5"/>
      <c r="AW464" s="5"/>
      <c r="AX464" s="5"/>
      <c r="AY464" s="5"/>
      <c r="AZ464" s="5"/>
      <c r="BA464" s="5"/>
      <c r="BB464" s="5"/>
      <c r="BC464" s="5"/>
      <c r="BD464" s="5"/>
      <c r="BE464" s="5"/>
      <c r="BF464" s="5"/>
      <c r="BG464" s="5"/>
      <c r="BH464" s="5"/>
      <c r="BI464" s="5"/>
      <c r="BJ464" s="5"/>
    </row>
    <row r="465" spans="3:62" hidden="1">
      <c r="C465" s="60">
        <f t="shared" si="147"/>
        <v>0</v>
      </c>
      <c r="D465" s="60">
        <f t="shared" si="147"/>
        <v>0</v>
      </c>
      <c r="E465" s="69">
        <f t="shared" si="125"/>
        <v>0</v>
      </c>
      <c r="F465" s="69">
        <f t="shared" ref="F465:P465" si="155">+F35*VLOOKUP($D465,$D$176:$AV$280,42,FALSE)</f>
        <v>0</v>
      </c>
      <c r="G465" s="69">
        <f t="shared" si="155"/>
        <v>0</v>
      </c>
      <c r="H465" s="69">
        <f t="shared" si="155"/>
        <v>0</v>
      </c>
      <c r="I465" s="69">
        <f t="shared" si="155"/>
        <v>0</v>
      </c>
      <c r="J465" s="69">
        <f t="shared" si="155"/>
        <v>0</v>
      </c>
      <c r="K465" s="69">
        <f t="shared" si="155"/>
        <v>0</v>
      </c>
      <c r="L465" s="69">
        <f t="shared" si="155"/>
        <v>0</v>
      </c>
      <c r="M465" s="69">
        <f t="shared" si="155"/>
        <v>0</v>
      </c>
      <c r="N465" s="69">
        <f t="shared" si="155"/>
        <v>0</v>
      </c>
      <c r="O465" s="69">
        <f t="shared" si="155"/>
        <v>0</v>
      </c>
      <c r="P465" s="69">
        <f t="shared" si="155"/>
        <v>0</v>
      </c>
      <c r="Q465" s="5">
        <f t="shared" si="128"/>
        <v>0</v>
      </c>
      <c r="R465" s="5"/>
      <c r="S465" s="5"/>
      <c r="T465" s="5"/>
      <c r="U465" s="5"/>
      <c r="V465" s="5"/>
      <c r="W465" s="5"/>
      <c r="X465" s="5"/>
      <c r="Y465" s="5"/>
      <c r="Z465" s="5"/>
      <c r="AA465" s="5"/>
      <c r="AB465" s="5"/>
      <c r="AC465" s="5"/>
      <c r="AD465" s="5"/>
      <c r="AE465" s="5"/>
      <c r="AF465" s="5"/>
      <c r="AG465" s="5"/>
      <c r="AH465" s="5"/>
      <c r="AI465" s="5"/>
      <c r="AJ465" s="5"/>
      <c r="AK465" s="5"/>
      <c r="AL465" s="5"/>
      <c r="AM465" s="5"/>
      <c r="AN465" s="5"/>
      <c r="AO465" s="5"/>
      <c r="AP465" s="5"/>
      <c r="AQ465" s="5"/>
      <c r="AR465" s="5"/>
      <c r="AS465" s="5"/>
      <c r="AT465" s="5"/>
      <c r="AU465" s="5"/>
      <c r="AV465" s="5"/>
      <c r="AW465" s="5"/>
      <c r="AX465" s="5"/>
      <c r="AY465" s="5"/>
      <c r="AZ465" s="5"/>
      <c r="BA465" s="5"/>
      <c r="BB465" s="5"/>
      <c r="BC465" s="5"/>
      <c r="BD465" s="5"/>
      <c r="BE465" s="5"/>
      <c r="BF465" s="5"/>
      <c r="BG465" s="5"/>
      <c r="BH465" s="5"/>
      <c r="BI465" s="5"/>
      <c r="BJ465" s="5"/>
    </row>
    <row r="466" spans="3:62" hidden="1">
      <c r="C466" s="62" t="str">
        <f t="shared" si="147"/>
        <v>ALTRES OPERACIONS ESPECÍFIQUES</v>
      </c>
      <c r="D466" s="62" t="str">
        <f t="shared" si="147"/>
        <v>Renda de la terra</v>
      </c>
      <c r="E466" s="70">
        <f t="shared" si="125"/>
        <v>0</v>
      </c>
      <c r="F466" s="70">
        <f t="shared" ref="F466:P466" si="156">+F36*VLOOKUP($D466,$D$176:$AV$280,42,FALSE)</f>
        <v>0</v>
      </c>
      <c r="G466" s="70">
        <f t="shared" si="156"/>
        <v>0</v>
      </c>
      <c r="H466" s="70">
        <f t="shared" si="156"/>
        <v>0</v>
      </c>
      <c r="I466" s="70">
        <f t="shared" si="156"/>
        <v>0</v>
      </c>
      <c r="J466" s="70">
        <f t="shared" si="156"/>
        <v>0</v>
      </c>
      <c r="K466" s="70">
        <f t="shared" si="156"/>
        <v>0</v>
      </c>
      <c r="L466" s="70">
        <f t="shared" si="156"/>
        <v>0</v>
      </c>
      <c r="M466" s="70">
        <f t="shared" si="156"/>
        <v>0</v>
      </c>
      <c r="N466" s="70">
        <f t="shared" si="156"/>
        <v>0</v>
      </c>
      <c r="O466" s="70">
        <f t="shared" si="156"/>
        <v>0</v>
      </c>
      <c r="P466" s="70">
        <f t="shared" si="156"/>
        <v>0</v>
      </c>
      <c r="Q466" s="5">
        <f t="shared" si="128"/>
        <v>0</v>
      </c>
      <c r="R466" s="5"/>
      <c r="S466" s="5"/>
      <c r="T466" s="5"/>
      <c r="U466" s="5"/>
      <c r="V466" s="5"/>
      <c r="W466" s="5"/>
      <c r="X466" s="5"/>
      <c r="Y466" s="5"/>
      <c r="Z466" s="5"/>
      <c r="AA466" s="5"/>
      <c r="AB466" s="5"/>
      <c r="AC466" s="5"/>
      <c r="AD466" s="5"/>
      <c r="AE466" s="5"/>
      <c r="AF466" s="5"/>
      <c r="AG466" s="5"/>
      <c r="AH466" s="5"/>
      <c r="AI466" s="5"/>
      <c r="AJ466" s="5"/>
      <c r="AK466" s="5"/>
      <c r="AL466" s="5"/>
      <c r="AM466" s="5"/>
      <c r="AN466" s="5"/>
      <c r="AO466" s="5"/>
      <c r="AP466" s="5"/>
      <c r="AQ466" s="5"/>
      <c r="AR466" s="5"/>
      <c r="AS466" s="5"/>
      <c r="AT466" s="5"/>
      <c r="AU466" s="5"/>
      <c r="AV466" s="5"/>
      <c r="AW466" s="5"/>
      <c r="AX466" s="5"/>
      <c r="AY466" s="5"/>
      <c r="AZ466" s="5"/>
      <c r="BA466" s="5"/>
      <c r="BB466" s="5"/>
      <c r="BC466" s="5"/>
      <c r="BD466" s="5"/>
      <c r="BE466" s="5"/>
      <c r="BF466" s="5"/>
      <c r="BG466" s="5"/>
      <c r="BH466" s="5"/>
      <c r="BI466" s="5"/>
      <c r="BJ466" s="5"/>
    </row>
    <row r="467" spans="3:62" hidden="1">
      <c r="C467" s="62">
        <f t="shared" si="147"/>
        <v>0</v>
      </c>
      <c r="D467" s="62">
        <f t="shared" si="147"/>
        <v>0</v>
      </c>
      <c r="E467" s="70">
        <f t="shared" si="125"/>
        <v>0</v>
      </c>
      <c r="F467" s="70">
        <f t="shared" ref="F467:P467" si="157">+F37*VLOOKUP($D467,$D$176:$AV$280,42,FALSE)</f>
        <v>0</v>
      </c>
      <c r="G467" s="70">
        <f t="shared" si="157"/>
        <v>0</v>
      </c>
      <c r="H467" s="70">
        <f t="shared" si="157"/>
        <v>0</v>
      </c>
      <c r="I467" s="70">
        <f t="shared" si="157"/>
        <v>0</v>
      </c>
      <c r="J467" s="70">
        <f t="shared" si="157"/>
        <v>0</v>
      </c>
      <c r="K467" s="70">
        <f t="shared" si="157"/>
        <v>0</v>
      </c>
      <c r="L467" s="70">
        <f t="shared" si="157"/>
        <v>0</v>
      </c>
      <c r="M467" s="70">
        <f t="shared" si="157"/>
        <v>0</v>
      </c>
      <c r="N467" s="70">
        <f t="shared" si="157"/>
        <v>0</v>
      </c>
      <c r="O467" s="70">
        <f t="shared" si="157"/>
        <v>0</v>
      </c>
      <c r="P467" s="70">
        <f t="shared" si="157"/>
        <v>0</v>
      </c>
      <c r="Q467" s="5">
        <f t="shared" si="128"/>
        <v>0</v>
      </c>
      <c r="R467" s="5"/>
      <c r="S467" s="5"/>
      <c r="T467" s="5"/>
      <c r="U467" s="5"/>
      <c r="V467" s="5"/>
      <c r="W467" s="5"/>
      <c r="X467" s="5"/>
      <c r="Y467" s="5"/>
      <c r="Z467" s="5"/>
      <c r="AA467" s="5"/>
      <c r="AB467" s="5"/>
      <c r="AC467" s="5"/>
      <c r="AD467" s="5"/>
      <c r="AE467" s="5"/>
      <c r="AF467" s="5"/>
      <c r="AG467" s="5"/>
      <c r="AH467" s="5"/>
      <c r="AI467" s="5"/>
      <c r="AJ467" s="5"/>
      <c r="AK467" s="5"/>
      <c r="AL467" s="5"/>
      <c r="AM467" s="5"/>
      <c r="AN467" s="5"/>
      <c r="AO467" s="5"/>
      <c r="AP467" s="5"/>
      <c r="AQ467" s="5"/>
      <c r="AR467" s="5"/>
      <c r="AS467" s="5"/>
      <c r="AT467" s="5"/>
      <c r="AU467" s="5"/>
      <c r="AV467" s="5"/>
      <c r="AW467" s="5"/>
      <c r="AX467" s="5"/>
      <c r="AY467" s="5"/>
      <c r="AZ467" s="5"/>
      <c r="BA467" s="5"/>
      <c r="BB467" s="5"/>
      <c r="BC467" s="5"/>
      <c r="BD467" s="5"/>
      <c r="BE467" s="5"/>
      <c r="BF467" s="5"/>
      <c r="BG467" s="5"/>
      <c r="BH467" s="5"/>
      <c r="BI467" s="5"/>
      <c r="BJ467" s="5"/>
    </row>
    <row r="468" spans="3:62" hidden="1">
      <c r="C468" s="62">
        <f t="shared" si="147"/>
        <v>0</v>
      </c>
      <c r="D468" s="62">
        <f t="shared" si="147"/>
        <v>0</v>
      </c>
      <c r="E468" s="70">
        <f t="shared" si="125"/>
        <v>0</v>
      </c>
      <c r="F468" s="70">
        <f t="shared" ref="F468:P468" si="158">+F38*VLOOKUP($D468,$D$176:$AV$280,42,FALSE)</f>
        <v>0</v>
      </c>
      <c r="G468" s="70">
        <f t="shared" si="158"/>
        <v>0</v>
      </c>
      <c r="H468" s="70">
        <f t="shared" si="158"/>
        <v>0</v>
      </c>
      <c r="I468" s="70">
        <f t="shared" si="158"/>
        <v>0</v>
      </c>
      <c r="J468" s="70">
        <f t="shared" si="158"/>
        <v>0</v>
      </c>
      <c r="K468" s="70">
        <f t="shared" si="158"/>
        <v>0</v>
      </c>
      <c r="L468" s="70">
        <f t="shared" si="158"/>
        <v>0</v>
      </c>
      <c r="M468" s="70">
        <f t="shared" si="158"/>
        <v>0</v>
      </c>
      <c r="N468" s="70">
        <f t="shared" si="158"/>
        <v>0</v>
      </c>
      <c r="O468" s="70">
        <f t="shared" si="158"/>
        <v>0</v>
      </c>
      <c r="P468" s="70">
        <f t="shared" si="158"/>
        <v>0</v>
      </c>
      <c r="Q468" s="5">
        <f t="shared" si="128"/>
        <v>0</v>
      </c>
      <c r="R468" s="5"/>
      <c r="S468" s="5"/>
      <c r="T468" s="5"/>
      <c r="U468" s="5"/>
      <c r="V468" s="5"/>
      <c r="W468" s="5"/>
      <c r="X468" s="5"/>
      <c r="Y468" s="5"/>
      <c r="Z468" s="5"/>
      <c r="AA468" s="5"/>
      <c r="AB468" s="5"/>
      <c r="AC468" s="5"/>
      <c r="AD468" s="5"/>
      <c r="AE468" s="5"/>
      <c r="AF468" s="5"/>
      <c r="AG468" s="5"/>
      <c r="AH468" s="5"/>
      <c r="AI468" s="5"/>
      <c r="AJ468" s="5"/>
      <c r="AK468" s="5"/>
      <c r="AL468" s="5"/>
      <c r="AM468" s="5"/>
      <c r="AN468" s="5"/>
      <c r="AO468" s="5"/>
      <c r="AP468" s="5"/>
      <c r="AQ468" s="5"/>
      <c r="AR468" s="5"/>
      <c r="AS468" s="5"/>
      <c r="AT468" s="5"/>
      <c r="AU468" s="5"/>
      <c r="AV468" s="5"/>
      <c r="AW468" s="5"/>
      <c r="AX468" s="5"/>
      <c r="AY468" s="5"/>
      <c r="AZ468" s="5"/>
      <c r="BA468" s="5"/>
      <c r="BB468" s="5"/>
      <c r="BC468" s="5"/>
      <c r="BD468" s="5"/>
      <c r="BE468" s="5"/>
      <c r="BF468" s="5"/>
      <c r="BG468" s="5"/>
      <c r="BH468" s="5"/>
      <c r="BI468" s="5"/>
      <c r="BJ468" s="5"/>
    </row>
    <row r="469" spans="3:62" hidden="1">
      <c r="C469" s="62">
        <f t="shared" si="147"/>
        <v>0</v>
      </c>
      <c r="D469" s="62">
        <f t="shared" si="147"/>
        <v>0</v>
      </c>
      <c r="E469" s="70">
        <f t="shared" si="125"/>
        <v>0</v>
      </c>
      <c r="F469" s="70">
        <f t="shared" ref="F469:P469" si="159">+F39*VLOOKUP($D469,$D$176:$AV$280,42,FALSE)</f>
        <v>0</v>
      </c>
      <c r="G469" s="70">
        <f t="shared" si="159"/>
        <v>0</v>
      </c>
      <c r="H469" s="70">
        <f t="shared" si="159"/>
        <v>0</v>
      </c>
      <c r="I469" s="70">
        <f t="shared" si="159"/>
        <v>0</v>
      </c>
      <c r="J469" s="70">
        <f t="shared" si="159"/>
        <v>0</v>
      </c>
      <c r="K469" s="70">
        <f t="shared" si="159"/>
        <v>0</v>
      </c>
      <c r="L469" s="70">
        <f t="shared" si="159"/>
        <v>0</v>
      </c>
      <c r="M469" s="70">
        <f t="shared" si="159"/>
        <v>0</v>
      </c>
      <c r="N469" s="70">
        <f t="shared" si="159"/>
        <v>0</v>
      </c>
      <c r="O469" s="70">
        <f t="shared" si="159"/>
        <v>0</v>
      </c>
      <c r="P469" s="70">
        <f t="shared" si="159"/>
        <v>0</v>
      </c>
      <c r="Q469" s="5">
        <f t="shared" si="128"/>
        <v>0</v>
      </c>
      <c r="R469" s="5"/>
      <c r="S469" s="5"/>
      <c r="T469" s="5"/>
      <c r="U469" s="5"/>
      <c r="V469" s="5"/>
      <c r="W469" s="5"/>
      <c r="X469" s="5"/>
      <c r="Y469" s="5"/>
      <c r="Z469" s="5"/>
      <c r="AA469" s="5"/>
      <c r="AB469" s="5"/>
      <c r="AC469" s="5"/>
      <c r="AD469" s="5"/>
      <c r="AE469" s="5"/>
      <c r="AF469" s="5"/>
      <c r="AG469" s="5"/>
      <c r="AH469" s="5"/>
      <c r="AI469" s="5"/>
      <c r="AJ469" s="5"/>
      <c r="AK469" s="5"/>
      <c r="AL469" s="5"/>
      <c r="AM469" s="5"/>
      <c r="AN469" s="5"/>
      <c r="AO469" s="5"/>
      <c r="AP469" s="5"/>
      <c r="AQ469" s="5"/>
      <c r="AR469" s="5"/>
      <c r="AS469" s="5"/>
      <c r="AT469" s="5"/>
      <c r="AU469" s="5"/>
      <c r="AV469" s="5"/>
      <c r="AW469" s="5"/>
      <c r="AX469" s="5"/>
      <c r="AY469" s="5"/>
      <c r="AZ469" s="5"/>
      <c r="BA469" s="5"/>
      <c r="BB469" s="5"/>
      <c r="BC469" s="5"/>
      <c r="BD469" s="5"/>
      <c r="BE469" s="5"/>
      <c r="BF469" s="5"/>
      <c r="BG469" s="5"/>
      <c r="BH469" s="5"/>
      <c r="BI469" s="5"/>
      <c r="BJ469" s="5"/>
    </row>
    <row r="470" spans="3:62" hidden="1">
      <c r="C470" s="62">
        <f t="shared" si="147"/>
        <v>0</v>
      </c>
      <c r="D470" s="62">
        <f t="shared" si="147"/>
        <v>0</v>
      </c>
      <c r="E470" s="70">
        <f t="shared" si="125"/>
        <v>0</v>
      </c>
      <c r="F470" s="70">
        <f t="shared" ref="F470:P470" si="160">+F40*VLOOKUP($D470,$D$176:$AV$280,42,FALSE)</f>
        <v>0</v>
      </c>
      <c r="G470" s="70">
        <f t="shared" si="160"/>
        <v>0</v>
      </c>
      <c r="H470" s="70">
        <f t="shared" si="160"/>
        <v>0</v>
      </c>
      <c r="I470" s="70">
        <f t="shared" si="160"/>
        <v>0</v>
      </c>
      <c r="J470" s="70">
        <f t="shared" si="160"/>
        <v>0</v>
      </c>
      <c r="K470" s="70">
        <f t="shared" si="160"/>
        <v>0</v>
      </c>
      <c r="L470" s="70">
        <f t="shared" si="160"/>
        <v>0</v>
      </c>
      <c r="M470" s="70">
        <f t="shared" si="160"/>
        <v>0</v>
      </c>
      <c r="N470" s="70">
        <f t="shared" si="160"/>
        <v>0</v>
      </c>
      <c r="O470" s="70">
        <f t="shared" si="160"/>
        <v>0</v>
      </c>
      <c r="P470" s="70">
        <f t="shared" si="160"/>
        <v>0</v>
      </c>
      <c r="Q470" s="5">
        <f t="shared" si="128"/>
        <v>0</v>
      </c>
      <c r="R470" s="5"/>
      <c r="S470" s="5"/>
      <c r="T470" s="5"/>
      <c r="U470" s="5"/>
      <c r="V470" s="5"/>
      <c r="W470" s="5"/>
      <c r="X470" s="5"/>
      <c r="Y470" s="5"/>
      <c r="Z470" s="5"/>
      <c r="AA470" s="5"/>
      <c r="AB470" s="5"/>
      <c r="AC470" s="5"/>
      <c r="AD470" s="5"/>
      <c r="AE470" s="5"/>
      <c r="AF470" s="5"/>
      <c r="AG470" s="5"/>
      <c r="AH470" s="5"/>
      <c r="AI470" s="5"/>
      <c r="AJ470" s="5"/>
      <c r="AK470" s="5"/>
      <c r="AL470" s="5"/>
      <c r="AM470" s="5"/>
      <c r="AN470" s="5"/>
      <c r="AO470" s="5"/>
      <c r="AP470" s="5"/>
      <c r="AQ470" s="5"/>
      <c r="AR470" s="5"/>
      <c r="AS470" s="5"/>
      <c r="AT470" s="5"/>
      <c r="AU470" s="5"/>
      <c r="AV470" s="5"/>
      <c r="AW470" s="5"/>
      <c r="AX470" s="5"/>
      <c r="AY470" s="5"/>
      <c r="AZ470" s="5"/>
      <c r="BA470" s="5"/>
      <c r="BB470" s="5"/>
      <c r="BC470" s="5"/>
      <c r="BD470" s="5"/>
      <c r="BE470" s="5"/>
      <c r="BF470" s="5"/>
      <c r="BG470" s="5"/>
      <c r="BH470" s="5"/>
      <c r="BI470" s="5"/>
      <c r="BJ470" s="5"/>
    </row>
    <row r="471" spans="3:62" hidden="1">
      <c r="C471" s="55" t="str">
        <f t="shared" si="147"/>
        <v>RECOL.LECCIÓ</v>
      </c>
      <c r="D471" s="55" t="str">
        <f t="shared" si="147"/>
        <v>Recol.lecció calçot</v>
      </c>
      <c r="E471" s="71">
        <f t="shared" si="125"/>
        <v>0</v>
      </c>
      <c r="F471" s="71">
        <f t="shared" ref="F471:P471" si="161">+F41*VLOOKUP($D471,$D$176:$AV$280,42,FALSE)</f>
        <v>0</v>
      </c>
      <c r="G471" s="71">
        <f t="shared" si="161"/>
        <v>0</v>
      </c>
      <c r="H471" s="71">
        <f t="shared" si="161"/>
        <v>0</v>
      </c>
      <c r="I471" s="71">
        <f t="shared" si="161"/>
        <v>0</v>
      </c>
      <c r="J471" s="71">
        <f t="shared" si="161"/>
        <v>0</v>
      </c>
      <c r="K471" s="71">
        <f t="shared" si="161"/>
        <v>0</v>
      </c>
      <c r="L471" s="71">
        <f t="shared" si="161"/>
        <v>0</v>
      </c>
      <c r="M471" s="71">
        <f t="shared" si="161"/>
        <v>0</v>
      </c>
      <c r="N471" s="71">
        <f t="shared" si="161"/>
        <v>0</v>
      </c>
      <c r="O471" s="71">
        <f t="shared" si="161"/>
        <v>0</v>
      </c>
      <c r="P471" s="71">
        <f t="shared" si="161"/>
        <v>0</v>
      </c>
      <c r="Q471" s="5">
        <f t="shared" si="128"/>
        <v>0</v>
      </c>
      <c r="R471" s="5"/>
      <c r="S471" s="5"/>
      <c r="T471" s="5"/>
      <c r="U471" s="5"/>
      <c r="V471" s="5"/>
      <c r="W471" s="5"/>
      <c r="X471" s="5"/>
      <c r="Y471" s="5"/>
      <c r="Z471" s="5"/>
      <c r="AA471" s="5"/>
      <c r="AB471" s="5"/>
      <c r="AC471" s="5"/>
      <c r="AD471" s="5"/>
      <c r="AE471" s="5"/>
      <c r="AF471" s="5"/>
      <c r="AG471" s="5"/>
      <c r="AH471" s="5"/>
      <c r="AI471" s="5"/>
      <c r="AJ471" s="5"/>
      <c r="AK471" s="5"/>
      <c r="AL471" s="5"/>
      <c r="AM471" s="5"/>
      <c r="AN471" s="5"/>
      <c r="AO471" s="5"/>
      <c r="AP471" s="5"/>
      <c r="AQ471" s="5"/>
      <c r="AR471" s="5"/>
      <c r="AS471" s="5"/>
      <c r="AT471" s="5"/>
      <c r="AU471" s="5"/>
      <c r="AV471" s="5"/>
      <c r="AW471" s="5"/>
      <c r="AX471" s="5"/>
      <c r="AY471" s="5"/>
      <c r="AZ471" s="5"/>
      <c r="BA471" s="5"/>
      <c r="BB471" s="5"/>
      <c r="BC471" s="5"/>
      <c r="BD471" s="5"/>
      <c r="BE471" s="5"/>
      <c r="BF471" s="5"/>
      <c r="BG471" s="5"/>
      <c r="BH471" s="5"/>
      <c r="BI471" s="5"/>
      <c r="BJ471" s="5"/>
    </row>
    <row r="472" spans="3:62" hidden="1">
      <c r="C472" s="55">
        <f t="shared" si="147"/>
        <v>0</v>
      </c>
      <c r="D472" s="55">
        <f t="shared" si="147"/>
        <v>0</v>
      </c>
      <c r="E472" s="71">
        <f t="shared" si="125"/>
        <v>0</v>
      </c>
      <c r="F472" s="71">
        <f t="shared" ref="F472:P472" si="162">+F42*VLOOKUP($D472,$D$176:$AV$280,42,FALSE)</f>
        <v>0</v>
      </c>
      <c r="G472" s="71">
        <f t="shared" si="162"/>
        <v>0</v>
      </c>
      <c r="H472" s="71">
        <f t="shared" si="162"/>
        <v>0</v>
      </c>
      <c r="I472" s="71">
        <f t="shared" si="162"/>
        <v>0</v>
      </c>
      <c r="J472" s="71">
        <f t="shared" si="162"/>
        <v>0</v>
      </c>
      <c r="K472" s="71">
        <f t="shared" si="162"/>
        <v>0</v>
      </c>
      <c r="L472" s="71">
        <f t="shared" si="162"/>
        <v>0</v>
      </c>
      <c r="M472" s="71">
        <f t="shared" si="162"/>
        <v>0</v>
      </c>
      <c r="N472" s="71">
        <f t="shared" si="162"/>
        <v>0</v>
      </c>
      <c r="O472" s="71">
        <f t="shared" si="162"/>
        <v>0</v>
      </c>
      <c r="P472" s="71">
        <f t="shared" si="162"/>
        <v>0</v>
      </c>
      <c r="Q472" s="5">
        <f t="shared" si="128"/>
        <v>0</v>
      </c>
      <c r="R472" s="5"/>
      <c r="S472" s="5"/>
      <c r="T472" s="5"/>
      <c r="U472" s="5"/>
      <c r="V472" s="5"/>
      <c r="W472" s="5"/>
      <c r="X472" s="5"/>
      <c r="Y472" s="5"/>
      <c r="Z472" s="5"/>
      <c r="AA472" s="5"/>
      <c r="AB472" s="5"/>
      <c r="AC472" s="5"/>
      <c r="AD472" s="5"/>
      <c r="AE472" s="5"/>
      <c r="AF472" s="5"/>
      <c r="AG472" s="5"/>
      <c r="AH472" s="5"/>
      <c r="AI472" s="5"/>
      <c r="AJ472" s="5"/>
      <c r="AK472" s="5"/>
      <c r="AL472" s="5"/>
      <c r="AM472" s="5"/>
      <c r="AN472" s="5"/>
      <c r="AO472" s="5"/>
      <c r="AP472" s="5"/>
      <c r="AQ472" s="5"/>
      <c r="AR472" s="5"/>
      <c r="AS472" s="5"/>
      <c r="AT472" s="5"/>
      <c r="AU472" s="5"/>
      <c r="AV472" s="5"/>
      <c r="AW472" s="5"/>
      <c r="AX472" s="5"/>
      <c r="AY472" s="5"/>
      <c r="AZ472" s="5"/>
      <c r="BA472" s="5"/>
      <c r="BB472" s="5"/>
      <c r="BC472" s="5"/>
      <c r="BD472" s="5"/>
      <c r="BE472" s="5"/>
      <c r="BF472" s="5"/>
      <c r="BG472" s="5"/>
      <c r="BH472" s="5"/>
      <c r="BI472" s="5"/>
      <c r="BJ472" s="5"/>
    </row>
    <row r="473" spans="3:62" hidden="1">
      <c r="E473" s="5">
        <f>SUM(E438:E472)</f>
        <v>0</v>
      </c>
      <c r="F473" s="5">
        <f t="shared" ref="F473:P473" si="163">SUM(F438:F472)</f>
        <v>0</v>
      </c>
      <c r="G473" s="5">
        <f t="shared" si="163"/>
        <v>0</v>
      </c>
      <c r="H473" s="5">
        <f t="shared" si="163"/>
        <v>0</v>
      </c>
      <c r="I473" s="5">
        <f t="shared" si="163"/>
        <v>0</v>
      </c>
      <c r="J473" s="5">
        <f t="shared" si="163"/>
        <v>0</v>
      </c>
      <c r="K473" s="5">
        <f t="shared" si="163"/>
        <v>0</v>
      </c>
      <c r="L473" s="5">
        <f t="shared" si="163"/>
        <v>0</v>
      </c>
      <c r="M473" s="5">
        <f t="shared" si="163"/>
        <v>0</v>
      </c>
      <c r="N473" s="5">
        <f t="shared" si="163"/>
        <v>0</v>
      </c>
      <c r="O473" s="5">
        <f t="shared" si="163"/>
        <v>0</v>
      </c>
      <c r="P473" s="5">
        <f t="shared" si="163"/>
        <v>0</v>
      </c>
      <c r="Q473" s="5"/>
      <c r="R473" s="5"/>
      <c r="S473" s="5"/>
      <c r="T473" s="5"/>
      <c r="U473" s="5"/>
      <c r="V473" s="5"/>
      <c r="W473" s="5"/>
      <c r="X473" s="5"/>
      <c r="Y473" s="5"/>
      <c r="Z473" s="5"/>
      <c r="AA473" s="5"/>
      <c r="AB473" s="5"/>
      <c r="AC473" s="5"/>
      <c r="AD473" s="5"/>
      <c r="AE473" s="5"/>
      <c r="AF473" s="5"/>
      <c r="AG473" s="5"/>
      <c r="AH473" s="5"/>
      <c r="AI473" s="5"/>
      <c r="AJ473" s="5"/>
      <c r="AK473" s="5"/>
      <c r="AL473" s="5"/>
      <c r="AM473" s="5"/>
      <c r="AN473" s="5"/>
      <c r="AO473" s="5"/>
      <c r="AP473" s="5"/>
      <c r="AQ473" s="5"/>
      <c r="AR473" s="5"/>
      <c r="AS473" s="5"/>
      <c r="AT473" s="5"/>
      <c r="AU473" s="5"/>
      <c r="AV473" s="5"/>
      <c r="AW473" s="5"/>
      <c r="AX473" s="5"/>
      <c r="AY473" s="5"/>
      <c r="AZ473" s="5"/>
      <c r="BA473" s="5"/>
      <c r="BB473" s="5"/>
      <c r="BC473" s="5"/>
      <c r="BD473" s="5"/>
      <c r="BE473" s="5"/>
      <c r="BF473" s="5"/>
      <c r="BG473" s="5"/>
      <c r="BH473" s="5"/>
      <c r="BI473" s="5"/>
      <c r="BJ473" s="5"/>
    </row>
    <row r="474" spans="3:62" hidden="1"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  <c r="AA474" s="5"/>
      <c r="AB474" s="5"/>
      <c r="AC474" s="5"/>
      <c r="AD474" s="5"/>
      <c r="AE474" s="5"/>
      <c r="AF474" s="5"/>
      <c r="AG474" s="5"/>
      <c r="AH474" s="5"/>
      <c r="AI474" s="5"/>
      <c r="AJ474" s="5"/>
      <c r="AK474" s="5"/>
      <c r="AL474" s="5"/>
      <c r="AM474" s="5"/>
      <c r="AN474" s="5"/>
      <c r="AO474" s="5"/>
      <c r="AP474" s="5"/>
      <c r="AQ474" s="5"/>
      <c r="AR474" s="5"/>
      <c r="AS474" s="5"/>
      <c r="AT474" s="5"/>
      <c r="AU474" s="5"/>
      <c r="AV474" s="5"/>
      <c r="AW474" s="5"/>
      <c r="AX474" s="5"/>
      <c r="AY474" s="5"/>
      <c r="AZ474" s="5"/>
      <c r="BA474" s="5"/>
      <c r="BB474" s="5"/>
      <c r="BC474" s="5"/>
      <c r="BD474" s="5"/>
      <c r="BE474" s="5"/>
      <c r="BF474" s="5"/>
      <c r="BG474" s="5"/>
      <c r="BH474" s="5"/>
      <c r="BI474" s="5"/>
      <c r="BJ474" s="5"/>
    </row>
    <row r="475" spans="3:62" hidden="1"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  <c r="AA475" s="5"/>
      <c r="AB475" s="5"/>
      <c r="AC475" s="5"/>
      <c r="AD475" s="5"/>
      <c r="AE475" s="5"/>
      <c r="AF475" s="5"/>
      <c r="AG475" s="5"/>
      <c r="AH475" s="5"/>
      <c r="AI475" s="5"/>
      <c r="AJ475" s="5"/>
      <c r="AK475" s="5"/>
      <c r="AL475" s="5"/>
      <c r="AM475" s="5"/>
      <c r="AN475" s="5"/>
      <c r="AO475" s="5"/>
      <c r="AP475" s="5"/>
      <c r="AQ475" s="5"/>
      <c r="AR475" s="5"/>
      <c r="AS475" s="5"/>
      <c r="AT475" s="5"/>
      <c r="AU475" s="5"/>
      <c r="AV475" s="5"/>
      <c r="AW475" s="5"/>
      <c r="AX475" s="5"/>
      <c r="AY475" s="5"/>
      <c r="AZ475" s="5"/>
      <c r="BA475" s="5"/>
      <c r="BB475" s="5"/>
      <c r="BC475" s="5"/>
      <c r="BD475" s="5"/>
      <c r="BE475" s="5"/>
      <c r="BF475" s="5"/>
      <c r="BG475" s="5"/>
      <c r="BH475" s="5"/>
      <c r="BI475" s="5"/>
      <c r="BJ475" s="5"/>
    </row>
    <row r="476" spans="3:62" hidden="1"/>
    <row r="477" spans="3:62" hidden="1">
      <c r="D477" s="3" t="str">
        <f>CONCATENATE("Calendari de costos de les operacions (preparació): ",E3)</f>
        <v>Calendari de costos de les operacions (preparació): Calçot</v>
      </c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</row>
    <row r="478" spans="3:62" hidden="1">
      <c r="D478" s="1"/>
      <c r="F478" s="1"/>
      <c r="G478" s="1"/>
      <c r="Q478" s="5"/>
    </row>
    <row r="479" spans="3:62" hidden="1">
      <c r="Q479" s="5"/>
    </row>
    <row r="480" spans="3:62" hidden="1">
      <c r="E480" t="str">
        <f t="shared" ref="E480:P480" si="164">+E7</f>
        <v xml:space="preserve">gener </v>
      </c>
      <c r="F480" t="str">
        <f t="shared" si="164"/>
        <v>febrer</v>
      </c>
      <c r="G480" t="str">
        <f t="shared" si="164"/>
        <v xml:space="preserve">març </v>
      </c>
      <c r="H480" t="str">
        <f t="shared" si="164"/>
        <v>abril</v>
      </c>
      <c r="I480" t="str">
        <f t="shared" si="164"/>
        <v>maig</v>
      </c>
      <c r="J480" t="str">
        <f t="shared" si="164"/>
        <v>juny</v>
      </c>
      <c r="K480" t="str">
        <f t="shared" si="164"/>
        <v>juliol</v>
      </c>
      <c r="L480" t="str">
        <f t="shared" si="164"/>
        <v>agost</v>
      </c>
      <c r="M480" t="str">
        <f t="shared" si="164"/>
        <v>setembre</v>
      </c>
      <c r="N480" t="str">
        <f t="shared" si="164"/>
        <v>octubre</v>
      </c>
      <c r="O480" t="str">
        <f t="shared" si="164"/>
        <v>novembre</v>
      </c>
      <c r="P480" t="str">
        <f t="shared" si="164"/>
        <v>desembre</v>
      </c>
      <c r="Q480" s="5"/>
    </row>
    <row r="481" spans="3:17" hidden="1">
      <c r="C481" s="51" t="str">
        <f t="shared" ref="C481:C515" si="165">+C8</f>
        <v>PREPARACIÓ DEL SÒL</v>
      </c>
      <c r="D481" s="51" t="str">
        <f t="shared" ref="D481:D515" si="166">IF(D8&lt;&gt;"",CONCATENATE("Preparació per ",LOWER(D8)),0)</f>
        <v>Preparació per desbrossat amb discos</v>
      </c>
      <c r="E481" s="64">
        <f t="shared" ref="E481:E515" si="167">+E8*VLOOKUP($D481,$D$176:$AV$280,42,FALSE)</f>
        <v>0</v>
      </c>
      <c r="F481" s="64">
        <f t="shared" ref="F481:P481" si="168">+F8*VLOOKUP($D481,$D$176:$AV$280,42,FALSE)</f>
        <v>0</v>
      </c>
      <c r="G481" s="64">
        <f t="shared" si="168"/>
        <v>0</v>
      </c>
      <c r="H481" s="64">
        <f t="shared" si="168"/>
        <v>0</v>
      </c>
      <c r="I481" s="64">
        <f t="shared" si="168"/>
        <v>0</v>
      </c>
      <c r="J481" s="64">
        <f t="shared" si="168"/>
        <v>0</v>
      </c>
      <c r="K481" s="64">
        <f t="shared" si="168"/>
        <v>0</v>
      </c>
      <c r="L481" s="64">
        <f t="shared" si="168"/>
        <v>0</v>
      </c>
      <c r="M481" s="64">
        <f t="shared" si="168"/>
        <v>0</v>
      </c>
      <c r="N481" s="64">
        <f t="shared" si="168"/>
        <v>0</v>
      </c>
      <c r="O481" s="64">
        <f t="shared" si="168"/>
        <v>0</v>
      </c>
      <c r="P481" s="64">
        <f t="shared" si="168"/>
        <v>0</v>
      </c>
      <c r="Q481" s="5">
        <f>SUM(E481:P481)</f>
        <v>0</v>
      </c>
    </row>
    <row r="482" spans="3:17" hidden="1">
      <c r="C482" s="51">
        <f t="shared" si="165"/>
        <v>0</v>
      </c>
      <c r="D482" s="51" t="str">
        <f t="shared" si="166"/>
        <v>Preparació per subsolat</v>
      </c>
      <c r="E482" s="64">
        <f t="shared" si="167"/>
        <v>0</v>
      </c>
      <c r="F482" s="64">
        <f t="shared" ref="F482:P482" si="169">+F9*VLOOKUP($D482,$D$176:$AV$280,42,FALSE)</f>
        <v>0</v>
      </c>
      <c r="G482" s="64">
        <f t="shared" si="169"/>
        <v>0</v>
      </c>
      <c r="H482" s="64">
        <f t="shared" si="169"/>
        <v>0</v>
      </c>
      <c r="I482" s="64">
        <f t="shared" si="169"/>
        <v>0</v>
      </c>
      <c r="J482" s="64">
        <f t="shared" si="169"/>
        <v>0</v>
      </c>
      <c r="K482" s="64">
        <f t="shared" si="169"/>
        <v>0</v>
      </c>
      <c r="L482" s="64">
        <f t="shared" si="169"/>
        <v>0</v>
      </c>
      <c r="M482" s="64">
        <f t="shared" si="169"/>
        <v>0</v>
      </c>
      <c r="N482" s="64">
        <f t="shared" si="169"/>
        <v>0</v>
      </c>
      <c r="O482" s="64">
        <f t="shared" si="169"/>
        <v>0</v>
      </c>
      <c r="P482" s="64">
        <f t="shared" si="169"/>
        <v>0</v>
      </c>
      <c r="Q482" s="5">
        <f t="shared" ref="Q482:Q515" si="170">SUM(E482:P482)</f>
        <v>0</v>
      </c>
    </row>
    <row r="483" spans="3:17" hidden="1">
      <c r="C483" s="51">
        <f t="shared" si="165"/>
        <v>0</v>
      </c>
      <c r="D483" s="51" t="str">
        <f t="shared" si="166"/>
        <v>Preparació per estripat</v>
      </c>
      <c r="E483" s="64">
        <f t="shared" si="167"/>
        <v>0</v>
      </c>
      <c r="F483" s="64">
        <f t="shared" ref="F483:P483" si="171">+F10*VLOOKUP($D483,$D$176:$AV$280,42,FALSE)</f>
        <v>0</v>
      </c>
      <c r="G483" s="64">
        <f t="shared" si="171"/>
        <v>0</v>
      </c>
      <c r="H483" s="64">
        <f t="shared" si="171"/>
        <v>0</v>
      </c>
      <c r="I483" s="64">
        <f t="shared" si="171"/>
        <v>0</v>
      </c>
      <c r="J483" s="64">
        <f t="shared" si="171"/>
        <v>0</v>
      </c>
      <c r="K483" s="64">
        <f t="shared" si="171"/>
        <v>0</v>
      </c>
      <c r="L483" s="64">
        <f t="shared" si="171"/>
        <v>0</v>
      </c>
      <c r="M483" s="64">
        <f t="shared" si="171"/>
        <v>0</v>
      </c>
      <c r="N483" s="64">
        <f t="shared" si="171"/>
        <v>0</v>
      </c>
      <c r="O483" s="64">
        <f t="shared" si="171"/>
        <v>0</v>
      </c>
      <c r="P483" s="64">
        <f t="shared" si="171"/>
        <v>0</v>
      </c>
      <c r="Q483" s="5">
        <f t="shared" si="170"/>
        <v>0</v>
      </c>
    </row>
    <row r="484" spans="3:17" hidden="1">
      <c r="C484" s="51">
        <f t="shared" si="165"/>
        <v>0</v>
      </c>
      <c r="D484" s="51" t="str">
        <f t="shared" si="166"/>
        <v>Preparació per fresat</v>
      </c>
      <c r="E484" s="64">
        <f t="shared" si="167"/>
        <v>0</v>
      </c>
      <c r="F484" s="64">
        <f t="shared" ref="F484:P484" si="172">+F11*VLOOKUP($D484,$D$176:$AV$280,42,FALSE)</f>
        <v>0</v>
      </c>
      <c r="G484" s="64">
        <f t="shared" si="172"/>
        <v>0</v>
      </c>
      <c r="H484" s="64">
        <f t="shared" si="172"/>
        <v>0</v>
      </c>
      <c r="I484" s="64">
        <f t="shared" si="172"/>
        <v>0</v>
      </c>
      <c r="J484" s="64">
        <f t="shared" si="172"/>
        <v>0</v>
      </c>
      <c r="K484" s="64">
        <f t="shared" si="172"/>
        <v>0</v>
      </c>
      <c r="L484" s="64">
        <f t="shared" si="172"/>
        <v>0</v>
      </c>
      <c r="M484" s="64">
        <f t="shared" si="172"/>
        <v>0</v>
      </c>
      <c r="N484" s="64">
        <f t="shared" si="172"/>
        <v>0</v>
      </c>
      <c r="O484" s="64">
        <f t="shared" si="172"/>
        <v>0</v>
      </c>
      <c r="P484" s="64">
        <f t="shared" si="172"/>
        <v>0</v>
      </c>
      <c r="Q484" s="5">
        <f t="shared" si="170"/>
        <v>0</v>
      </c>
    </row>
    <row r="485" spans="3:17" hidden="1">
      <c r="C485" s="51">
        <f t="shared" si="165"/>
        <v>0</v>
      </c>
      <c r="D485" s="51">
        <f t="shared" si="166"/>
        <v>0</v>
      </c>
      <c r="E485" s="64">
        <f t="shared" si="167"/>
        <v>0</v>
      </c>
      <c r="F485" s="64">
        <f t="shared" ref="F485:P485" si="173">+F12*VLOOKUP($D485,$D$176:$AV$280,42,FALSE)</f>
        <v>0</v>
      </c>
      <c r="G485" s="64">
        <f t="shared" si="173"/>
        <v>0</v>
      </c>
      <c r="H485" s="64">
        <f t="shared" si="173"/>
        <v>0</v>
      </c>
      <c r="I485" s="64">
        <f t="shared" si="173"/>
        <v>0</v>
      </c>
      <c r="J485" s="64">
        <f t="shared" si="173"/>
        <v>0</v>
      </c>
      <c r="K485" s="64">
        <f t="shared" si="173"/>
        <v>0</v>
      </c>
      <c r="L485" s="64">
        <f t="shared" si="173"/>
        <v>0</v>
      </c>
      <c r="M485" s="64">
        <f t="shared" si="173"/>
        <v>0</v>
      </c>
      <c r="N485" s="64">
        <f t="shared" si="173"/>
        <v>0</v>
      </c>
      <c r="O485" s="64">
        <f t="shared" si="173"/>
        <v>0</v>
      </c>
      <c r="P485" s="64">
        <f t="shared" si="173"/>
        <v>0</v>
      </c>
      <c r="Q485" s="5">
        <f t="shared" si="170"/>
        <v>0</v>
      </c>
    </row>
    <row r="486" spans="3:17" hidden="1">
      <c r="C486" s="51">
        <f t="shared" si="165"/>
        <v>0</v>
      </c>
      <c r="D486" s="51">
        <f t="shared" si="166"/>
        <v>0</v>
      </c>
      <c r="E486" s="64">
        <f t="shared" si="167"/>
        <v>0</v>
      </c>
      <c r="F486" s="64">
        <f t="shared" ref="F486:P486" si="174">+F13*VLOOKUP($D486,$D$176:$AV$280,42,FALSE)</f>
        <v>0</v>
      </c>
      <c r="G486" s="64">
        <f t="shared" si="174"/>
        <v>0</v>
      </c>
      <c r="H486" s="64">
        <f t="shared" si="174"/>
        <v>0</v>
      </c>
      <c r="I486" s="64">
        <f t="shared" si="174"/>
        <v>0</v>
      </c>
      <c r="J486" s="64">
        <f t="shared" si="174"/>
        <v>0</v>
      </c>
      <c r="K486" s="64">
        <f t="shared" si="174"/>
        <v>0</v>
      </c>
      <c r="L486" s="64">
        <f t="shared" si="174"/>
        <v>0</v>
      </c>
      <c r="M486" s="64">
        <f t="shared" si="174"/>
        <v>0</v>
      </c>
      <c r="N486" s="64">
        <f t="shared" si="174"/>
        <v>0</v>
      </c>
      <c r="O486" s="64">
        <f t="shared" si="174"/>
        <v>0</v>
      </c>
      <c r="P486" s="64">
        <f t="shared" si="174"/>
        <v>0</v>
      </c>
      <c r="Q486" s="5">
        <f t="shared" si="170"/>
        <v>0</v>
      </c>
    </row>
    <row r="487" spans="3:17" hidden="1">
      <c r="C487" s="51">
        <f t="shared" si="165"/>
        <v>0</v>
      </c>
      <c r="D487" s="51">
        <f t="shared" si="166"/>
        <v>0</v>
      </c>
      <c r="E487" s="64">
        <f t="shared" si="167"/>
        <v>0</v>
      </c>
      <c r="F487" s="64">
        <f t="shared" ref="F487:P487" si="175">+F14*VLOOKUP($D487,$D$176:$AV$280,42,FALSE)</f>
        <v>0</v>
      </c>
      <c r="G487" s="64">
        <f t="shared" si="175"/>
        <v>0</v>
      </c>
      <c r="H487" s="64">
        <f t="shared" si="175"/>
        <v>0</v>
      </c>
      <c r="I487" s="64">
        <f t="shared" si="175"/>
        <v>0</v>
      </c>
      <c r="J487" s="64">
        <f t="shared" si="175"/>
        <v>0</v>
      </c>
      <c r="K487" s="64">
        <f t="shared" si="175"/>
        <v>0</v>
      </c>
      <c r="L487" s="64">
        <f t="shared" si="175"/>
        <v>0</v>
      </c>
      <c r="M487" s="64">
        <f t="shared" si="175"/>
        <v>0</v>
      </c>
      <c r="N487" s="64">
        <f t="shared" si="175"/>
        <v>0</v>
      </c>
      <c r="O487" s="64">
        <f t="shared" si="175"/>
        <v>0</v>
      </c>
      <c r="P487" s="64">
        <f t="shared" si="175"/>
        <v>0</v>
      </c>
      <c r="Q487" s="5">
        <f t="shared" si="170"/>
        <v>0</v>
      </c>
    </row>
    <row r="488" spans="3:17" hidden="1">
      <c r="C488" s="53" t="str">
        <f t="shared" si="165"/>
        <v>ADOBAT</v>
      </c>
      <c r="D488" s="53" t="str">
        <f t="shared" si="166"/>
        <v>Preparació per aplicació de compost (60 t/ha)</v>
      </c>
      <c r="E488" s="65">
        <f t="shared" si="167"/>
        <v>0</v>
      </c>
      <c r="F488" s="65">
        <f t="shared" ref="F488:P488" si="176">+F15*VLOOKUP($D488,$D$176:$AV$280,42,FALSE)</f>
        <v>0</v>
      </c>
      <c r="G488" s="65">
        <f t="shared" si="176"/>
        <v>0</v>
      </c>
      <c r="H488" s="65">
        <f t="shared" si="176"/>
        <v>0</v>
      </c>
      <c r="I488" s="65">
        <f t="shared" si="176"/>
        <v>0</v>
      </c>
      <c r="J488" s="65">
        <f t="shared" si="176"/>
        <v>0</v>
      </c>
      <c r="K488" s="65">
        <f t="shared" si="176"/>
        <v>0</v>
      </c>
      <c r="L488" s="65">
        <f t="shared" si="176"/>
        <v>0</v>
      </c>
      <c r="M488" s="65">
        <f t="shared" si="176"/>
        <v>0</v>
      </c>
      <c r="N488" s="65">
        <f t="shared" si="176"/>
        <v>0</v>
      </c>
      <c r="O488" s="65">
        <f t="shared" si="176"/>
        <v>0</v>
      </c>
      <c r="P488" s="65">
        <f t="shared" si="176"/>
        <v>0</v>
      </c>
      <c r="Q488" s="5">
        <f t="shared" si="170"/>
        <v>0</v>
      </c>
    </row>
    <row r="489" spans="3:17" hidden="1">
      <c r="C489" s="53">
        <f t="shared" si="165"/>
        <v>0</v>
      </c>
      <c r="D489" s="53">
        <f t="shared" si="166"/>
        <v>0</v>
      </c>
      <c r="E489" s="65">
        <f t="shared" si="167"/>
        <v>0</v>
      </c>
      <c r="F489" s="65">
        <f t="shared" ref="F489:P489" si="177">+F16*VLOOKUP($D489,$D$176:$AV$280,42,FALSE)</f>
        <v>0</v>
      </c>
      <c r="G489" s="65">
        <f t="shared" si="177"/>
        <v>0</v>
      </c>
      <c r="H489" s="65">
        <f t="shared" si="177"/>
        <v>0</v>
      </c>
      <c r="I489" s="65">
        <f t="shared" si="177"/>
        <v>0</v>
      </c>
      <c r="J489" s="65">
        <f t="shared" si="177"/>
        <v>0</v>
      </c>
      <c r="K489" s="65">
        <f t="shared" si="177"/>
        <v>0</v>
      </c>
      <c r="L489" s="65">
        <f t="shared" si="177"/>
        <v>0</v>
      </c>
      <c r="M489" s="65">
        <f t="shared" si="177"/>
        <v>0</v>
      </c>
      <c r="N489" s="65">
        <f t="shared" si="177"/>
        <v>0</v>
      </c>
      <c r="O489" s="65">
        <f t="shared" si="177"/>
        <v>0</v>
      </c>
      <c r="P489" s="65">
        <f t="shared" si="177"/>
        <v>0</v>
      </c>
      <c r="Q489" s="5">
        <f t="shared" si="170"/>
        <v>0</v>
      </c>
    </row>
    <row r="490" spans="3:17" hidden="1">
      <c r="C490" s="53">
        <f t="shared" si="165"/>
        <v>0</v>
      </c>
      <c r="D490" s="53">
        <f t="shared" si="166"/>
        <v>0</v>
      </c>
      <c r="E490" s="65">
        <f t="shared" si="167"/>
        <v>0</v>
      </c>
      <c r="F490" s="65">
        <f t="shared" ref="F490:P490" si="178">+F17*VLOOKUP($D490,$D$176:$AV$280,42,FALSE)</f>
        <v>0</v>
      </c>
      <c r="G490" s="65">
        <f t="shared" si="178"/>
        <v>0</v>
      </c>
      <c r="H490" s="65">
        <f t="shared" si="178"/>
        <v>0</v>
      </c>
      <c r="I490" s="65">
        <f t="shared" si="178"/>
        <v>0</v>
      </c>
      <c r="J490" s="65">
        <f t="shared" si="178"/>
        <v>0</v>
      </c>
      <c r="K490" s="65">
        <f t="shared" si="178"/>
        <v>0</v>
      </c>
      <c r="L490" s="65">
        <f t="shared" si="178"/>
        <v>0</v>
      </c>
      <c r="M490" s="65">
        <f t="shared" si="178"/>
        <v>0</v>
      </c>
      <c r="N490" s="65">
        <f t="shared" si="178"/>
        <v>0</v>
      </c>
      <c r="O490" s="65">
        <f t="shared" si="178"/>
        <v>0</v>
      </c>
      <c r="P490" s="65">
        <f t="shared" si="178"/>
        <v>0</v>
      </c>
      <c r="Q490" s="5">
        <f t="shared" si="170"/>
        <v>0</v>
      </c>
    </row>
    <row r="491" spans="3:17" hidden="1">
      <c r="C491" s="53">
        <f t="shared" si="165"/>
        <v>0</v>
      </c>
      <c r="D491" s="53">
        <f t="shared" si="166"/>
        <v>0</v>
      </c>
      <c r="E491" s="65">
        <f t="shared" si="167"/>
        <v>0</v>
      </c>
      <c r="F491" s="65">
        <f t="shared" ref="F491:P491" si="179">+F18*VLOOKUP($D491,$D$176:$AV$280,42,FALSE)</f>
        <v>0</v>
      </c>
      <c r="G491" s="65">
        <f t="shared" si="179"/>
        <v>0</v>
      </c>
      <c r="H491" s="65">
        <f t="shared" si="179"/>
        <v>0</v>
      </c>
      <c r="I491" s="65">
        <f t="shared" si="179"/>
        <v>0</v>
      </c>
      <c r="J491" s="65">
        <f t="shared" si="179"/>
        <v>0</v>
      </c>
      <c r="K491" s="65">
        <f t="shared" si="179"/>
        <v>0</v>
      </c>
      <c r="L491" s="65">
        <f t="shared" si="179"/>
        <v>0</v>
      </c>
      <c r="M491" s="65">
        <f t="shared" si="179"/>
        <v>0</v>
      </c>
      <c r="N491" s="65">
        <f t="shared" si="179"/>
        <v>0</v>
      </c>
      <c r="O491" s="65">
        <f t="shared" si="179"/>
        <v>0</v>
      </c>
      <c r="P491" s="65">
        <f t="shared" si="179"/>
        <v>0</v>
      </c>
      <c r="Q491" s="5">
        <f t="shared" si="170"/>
        <v>0</v>
      </c>
    </row>
    <row r="492" spans="3:17" hidden="1">
      <c r="C492" s="56" t="str">
        <f t="shared" si="165"/>
        <v>PLANTACIÓ</v>
      </c>
      <c r="D492" s="56" t="str">
        <f t="shared" si="166"/>
        <v>Preparació per solcar</v>
      </c>
      <c r="E492" s="66">
        <f t="shared" si="167"/>
        <v>0</v>
      </c>
      <c r="F492" s="66">
        <f t="shared" ref="F492:P492" si="180">+F19*VLOOKUP($D492,$D$176:$AV$280,42,FALSE)</f>
        <v>0</v>
      </c>
      <c r="G492" s="66">
        <f t="shared" si="180"/>
        <v>0</v>
      </c>
      <c r="H492" s="66">
        <f t="shared" si="180"/>
        <v>0</v>
      </c>
      <c r="I492" s="66">
        <f t="shared" si="180"/>
        <v>0</v>
      </c>
      <c r="J492" s="66">
        <f t="shared" si="180"/>
        <v>0</v>
      </c>
      <c r="K492" s="66">
        <f t="shared" si="180"/>
        <v>0</v>
      </c>
      <c r="L492" s="66">
        <f t="shared" si="180"/>
        <v>0</v>
      </c>
      <c r="M492" s="66">
        <f t="shared" si="180"/>
        <v>0</v>
      </c>
      <c r="N492" s="66">
        <f t="shared" si="180"/>
        <v>0</v>
      </c>
      <c r="O492" s="66">
        <f t="shared" si="180"/>
        <v>0</v>
      </c>
      <c r="P492" s="66">
        <f t="shared" si="180"/>
        <v>0</v>
      </c>
      <c r="Q492" s="5">
        <f t="shared" si="170"/>
        <v>0</v>
      </c>
    </row>
    <row r="493" spans="3:17" hidden="1">
      <c r="C493" s="56">
        <f t="shared" si="165"/>
        <v>0</v>
      </c>
      <c r="D493" s="56" t="str">
        <f t="shared" si="166"/>
        <v>Preparació per plantació manual calçots</v>
      </c>
      <c r="E493" s="66">
        <f t="shared" si="167"/>
        <v>0</v>
      </c>
      <c r="F493" s="66">
        <f t="shared" ref="F493:P493" si="181">+F20*VLOOKUP($D493,$D$176:$AV$280,42,FALSE)</f>
        <v>0</v>
      </c>
      <c r="G493" s="66">
        <f t="shared" si="181"/>
        <v>0</v>
      </c>
      <c r="H493" s="66">
        <f t="shared" si="181"/>
        <v>0</v>
      </c>
      <c r="I493" s="66">
        <f t="shared" si="181"/>
        <v>0</v>
      </c>
      <c r="J493" s="66">
        <f t="shared" si="181"/>
        <v>0</v>
      </c>
      <c r="K493" s="66">
        <f t="shared" si="181"/>
        <v>0</v>
      </c>
      <c r="L493" s="66">
        <f t="shared" si="181"/>
        <v>0</v>
      </c>
      <c r="M493" s="66">
        <f t="shared" si="181"/>
        <v>0</v>
      </c>
      <c r="N493" s="66">
        <f t="shared" si="181"/>
        <v>0</v>
      </c>
      <c r="O493" s="66">
        <f t="shared" si="181"/>
        <v>0</v>
      </c>
      <c r="P493" s="66">
        <f t="shared" si="181"/>
        <v>0</v>
      </c>
      <c r="Q493" s="5">
        <f t="shared" si="170"/>
        <v>0</v>
      </c>
    </row>
    <row r="494" spans="3:17" hidden="1">
      <c r="C494" s="56">
        <f t="shared" si="165"/>
        <v>0</v>
      </c>
      <c r="D494" s="56">
        <f t="shared" si="166"/>
        <v>0</v>
      </c>
      <c r="E494" s="66">
        <f t="shared" si="167"/>
        <v>0</v>
      </c>
      <c r="F494" s="66">
        <f t="shared" ref="F494:P494" si="182">+F21*VLOOKUP($D494,$D$176:$AV$280,42,FALSE)</f>
        <v>0</v>
      </c>
      <c r="G494" s="66">
        <f t="shared" si="182"/>
        <v>0</v>
      </c>
      <c r="H494" s="66">
        <f t="shared" si="182"/>
        <v>0</v>
      </c>
      <c r="I494" s="66">
        <f t="shared" si="182"/>
        <v>0</v>
      </c>
      <c r="J494" s="66">
        <f t="shared" si="182"/>
        <v>0</v>
      </c>
      <c r="K494" s="66">
        <f t="shared" si="182"/>
        <v>0</v>
      </c>
      <c r="L494" s="66">
        <f t="shared" si="182"/>
        <v>0</v>
      </c>
      <c r="M494" s="66">
        <f t="shared" si="182"/>
        <v>0</v>
      </c>
      <c r="N494" s="66">
        <f t="shared" si="182"/>
        <v>0</v>
      </c>
      <c r="O494" s="66">
        <f t="shared" si="182"/>
        <v>0</v>
      </c>
      <c r="P494" s="66">
        <f t="shared" si="182"/>
        <v>0</v>
      </c>
      <c r="Q494" s="5">
        <f t="shared" si="170"/>
        <v>0</v>
      </c>
    </row>
    <row r="495" spans="3:17" hidden="1">
      <c r="C495" s="56">
        <f t="shared" si="165"/>
        <v>0</v>
      </c>
      <c r="D495" s="56">
        <f t="shared" si="166"/>
        <v>0</v>
      </c>
      <c r="E495" s="66">
        <f t="shared" si="167"/>
        <v>0</v>
      </c>
      <c r="F495" s="66">
        <f t="shared" ref="F495:P495" si="183">+F22*VLOOKUP($D495,$D$176:$AV$280,42,FALSE)</f>
        <v>0</v>
      </c>
      <c r="G495" s="66">
        <f t="shared" si="183"/>
        <v>0</v>
      </c>
      <c r="H495" s="66">
        <f t="shared" si="183"/>
        <v>0</v>
      </c>
      <c r="I495" s="66">
        <f t="shared" si="183"/>
        <v>0</v>
      </c>
      <c r="J495" s="66">
        <f t="shared" si="183"/>
        <v>0</v>
      </c>
      <c r="K495" s="66">
        <f t="shared" si="183"/>
        <v>0</v>
      </c>
      <c r="L495" s="66">
        <f t="shared" si="183"/>
        <v>0</v>
      </c>
      <c r="M495" s="66">
        <f t="shared" si="183"/>
        <v>0</v>
      </c>
      <c r="N495" s="66">
        <f t="shared" si="183"/>
        <v>0</v>
      </c>
      <c r="O495" s="66">
        <f t="shared" si="183"/>
        <v>0</v>
      </c>
      <c r="P495" s="66">
        <f t="shared" si="183"/>
        <v>0</v>
      </c>
      <c r="Q495" s="5">
        <f t="shared" si="170"/>
        <v>0</v>
      </c>
    </row>
    <row r="496" spans="3:17" hidden="1">
      <c r="C496" s="58" t="str">
        <f t="shared" si="165"/>
        <v>REG</v>
      </c>
      <c r="D496" s="58" t="str">
        <f t="shared" si="166"/>
        <v>Preparació per instal.lació sistema de reg aspersió</v>
      </c>
      <c r="E496" s="67">
        <f t="shared" si="167"/>
        <v>0</v>
      </c>
      <c r="F496" s="67">
        <f t="shared" ref="F496:P496" si="184">+F23*VLOOKUP($D496,$D$176:$AV$280,42,FALSE)</f>
        <v>0</v>
      </c>
      <c r="G496" s="67">
        <f t="shared" si="184"/>
        <v>0</v>
      </c>
      <c r="H496" s="67">
        <f t="shared" si="184"/>
        <v>0</v>
      </c>
      <c r="I496" s="67">
        <f t="shared" si="184"/>
        <v>0</v>
      </c>
      <c r="J496" s="67">
        <f t="shared" si="184"/>
        <v>0</v>
      </c>
      <c r="K496" s="67">
        <f t="shared" si="184"/>
        <v>0</v>
      </c>
      <c r="L496" s="67">
        <f t="shared" si="184"/>
        <v>0</v>
      </c>
      <c r="M496" s="67">
        <f t="shared" si="184"/>
        <v>0</v>
      </c>
      <c r="N496" s="67">
        <f t="shared" si="184"/>
        <v>0</v>
      </c>
      <c r="O496" s="67">
        <f t="shared" si="184"/>
        <v>0</v>
      </c>
      <c r="P496" s="67">
        <f t="shared" si="184"/>
        <v>0</v>
      </c>
      <c r="Q496" s="5">
        <f t="shared" si="170"/>
        <v>0</v>
      </c>
    </row>
    <row r="497" spans="3:17" hidden="1">
      <c r="C497" s="58">
        <f t="shared" si="165"/>
        <v>0</v>
      </c>
      <c r="D497" s="58" t="str">
        <f t="shared" si="166"/>
        <v>Preparació per reg (l/m2)</v>
      </c>
      <c r="E497" s="67">
        <f t="shared" si="167"/>
        <v>0</v>
      </c>
      <c r="F497" s="67">
        <f t="shared" ref="F497:P497" si="185">+F24*VLOOKUP($D497,$D$176:$AV$280,42,FALSE)</f>
        <v>0</v>
      </c>
      <c r="G497" s="67">
        <f t="shared" si="185"/>
        <v>0</v>
      </c>
      <c r="H497" s="67">
        <f t="shared" si="185"/>
        <v>0</v>
      </c>
      <c r="I497" s="67">
        <f t="shared" si="185"/>
        <v>0</v>
      </c>
      <c r="J497" s="67">
        <f t="shared" si="185"/>
        <v>0</v>
      </c>
      <c r="K497" s="67">
        <f t="shared" si="185"/>
        <v>0</v>
      </c>
      <c r="L497" s="67">
        <f t="shared" si="185"/>
        <v>0</v>
      </c>
      <c r="M497" s="67">
        <f t="shared" si="185"/>
        <v>0</v>
      </c>
      <c r="N497" s="67">
        <f t="shared" si="185"/>
        <v>0</v>
      </c>
      <c r="O497" s="67">
        <f t="shared" si="185"/>
        <v>0</v>
      </c>
      <c r="P497" s="67">
        <f t="shared" si="185"/>
        <v>0</v>
      </c>
      <c r="Q497" s="5">
        <f t="shared" si="170"/>
        <v>0</v>
      </c>
    </row>
    <row r="498" spans="3:17" hidden="1">
      <c r="C498" s="58">
        <f t="shared" si="165"/>
        <v>0</v>
      </c>
      <c r="D498" s="58">
        <f t="shared" si="166"/>
        <v>0</v>
      </c>
      <c r="E498" s="67">
        <f t="shared" si="167"/>
        <v>0</v>
      </c>
      <c r="F498" s="67">
        <f t="shared" ref="F498:P498" si="186">+F25*VLOOKUP($D498,$D$176:$AV$280,42,FALSE)</f>
        <v>0</v>
      </c>
      <c r="G498" s="67">
        <f t="shared" si="186"/>
        <v>0</v>
      </c>
      <c r="H498" s="67">
        <f t="shared" si="186"/>
        <v>0</v>
      </c>
      <c r="I498" s="67">
        <f t="shared" si="186"/>
        <v>0</v>
      </c>
      <c r="J498" s="67">
        <f t="shared" si="186"/>
        <v>0</v>
      </c>
      <c r="K498" s="67">
        <f t="shared" si="186"/>
        <v>0</v>
      </c>
      <c r="L498" s="67">
        <f t="shared" si="186"/>
        <v>0</v>
      </c>
      <c r="M498" s="67">
        <f t="shared" si="186"/>
        <v>0</v>
      </c>
      <c r="N498" s="67">
        <f t="shared" si="186"/>
        <v>0</v>
      </c>
      <c r="O498" s="67">
        <f t="shared" si="186"/>
        <v>0</v>
      </c>
      <c r="P498" s="67">
        <f t="shared" si="186"/>
        <v>0</v>
      </c>
      <c r="Q498" s="5">
        <f t="shared" si="170"/>
        <v>0</v>
      </c>
    </row>
    <row r="499" spans="3:17" hidden="1">
      <c r="C499" s="58">
        <f t="shared" si="165"/>
        <v>0</v>
      </c>
      <c r="D499" s="58">
        <f t="shared" si="166"/>
        <v>0</v>
      </c>
      <c r="E499" s="67">
        <f t="shared" si="167"/>
        <v>0</v>
      </c>
      <c r="F499" s="67">
        <f t="shared" ref="F499:P499" si="187">+F26*VLOOKUP($D499,$D$176:$AV$280,42,FALSE)</f>
        <v>0</v>
      </c>
      <c r="G499" s="67">
        <f t="shared" si="187"/>
        <v>0</v>
      </c>
      <c r="H499" s="67">
        <f t="shared" si="187"/>
        <v>0</v>
      </c>
      <c r="I499" s="67">
        <f t="shared" si="187"/>
        <v>0</v>
      </c>
      <c r="J499" s="67">
        <f t="shared" si="187"/>
        <v>0</v>
      </c>
      <c r="K499" s="67">
        <f t="shared" si="187"/>
        <v>0</v>
      </c>
      <c r="L499" s="67">
        <f t="shared" si="187"/>
        <v>0</v>
      </c>
      <c r="M499" s="67">
        <f t="shared" si="187"/>
        <v>0</v>
      </c>
      <c r="N499" s="67">
        <f t="shared" si="187"/>
        <v>0</v>
      </c>
      <c r="O499" s="67">
        <f t="shared" si="187"/>
        <v>0</v>
      </c>
      <c r="P499" s="67">
        <f t="shared" si="187"/>
        <v>0</v>
      </c>
      <c r="Q499" s="5">
        <f t="shared" si="170"/>
        <v>0</v>
      </c>
    </row>
    <row r="500" spans="3:17" hidden="1">
      <c r="C500" s="49" t="str">
        <f t="shared" si="165"/>
        <v>TRACTAMENTS</v>
      </c>
      <c r="D500" s="49" t="str">
        <f t="shared" si="166"/>
        <v>Preparació per tractament coure + retenol + purí</v>
      </c>
      <c r="E500" s="68">
        <f t="shared" si="167"/>
        <v>0</v>
      </c>
      <c r="F500" s="68">
        <f t="shared" ref="F500:P500" si="188">+F27*VLOOKUP($D500,$D$176:$AV$280,42,FALSE)</f>
        <v>0</v>
      </c>
      <c r="G500" s="68">
        <f t="shared" si="188"/>
        <v>0</v>
      </c>
      <c r="H500" s="68">
        <f t="shared" si="188"/>
        <v>0</v>
      </c>
      <c r="I500" s="68">
        <f t="shared" si="188"/>
        <v>0</v>
      </c>
      <c r="J500" s="68">
        <f t="shared" si="188"/>
        <v>0</v>
      </c>
      <c r="K500" s="68">
        <f t="shared" si="188"/>
        <v>0</v>
      </c>
      <c r="L500" s="68">
        <f t="shared" si="188"/>
        <v>0</v>
      </c>
      <c r="M500" s="68">
        <f t="shared" si="188"/>
        <v>0</v>
      </c>
      <c r="N500" s="68">
        <f t="shared" si="188"/>
        <v>0</v>
      </c>
      <c r="O500" s="68">
        <f t="shared" si="188"/>
        <v>0</v>
      </c>
      <c r="P500" s="68">
        <f t="shared" si="188"/>
        <v>0</v>
      </c>
      <c r="Q500" s="5">
        <f t="shared" si="170"/>
        <v>0</v>
      </c>
    </row>
    <row r="501" spans="3:17" hidden="1">
      <c r="C501" s="49">
        <f t="shared" si="165"/>
        <v>0</v>
      </c>
      <c r="D501" s="49">
        <f t="shared" si="166"/>
        <v>0</v>
      </c>
      <c r="E501" s="68">
        <f t="shared" si="167"/>
        <v>0</v>
      </c>
      <c r="F501" s="68">
        <f t="shared" ref="F501:P501" si="189">+F28*VLOOKUP($D501,$D$176:$AV$280,42,FALSE)</f>
        <v>0</v>
      </c>
      <c r="G501" s="68">
        <f t="shared" si="189"/>
        <v>0</v>
      </c>
      <c r="H501" s="68">
        <f t="shared" si="189"/>
        <v>0</v>
      </c>
      <c r="I501" s="68">
        <f t="shared" si="189"/>
        <v>0</v>
      </c>
      <c r="J501" s="68">
        <f t="shared" si="189"/>
        <v>0</v>
      </c>
      <c r="K501" s="68">
        <f t="shared" si="189"/>
        <v>0</v>
      </c>
      <c r="L501" s="68">
        <f t="shared" si="189"/>
        <v>0</v>
      </c>
      <c r="M501" s="68">
        <f t="shared" si="189"/>
        <v>0</v>
      </c>
      <c r="N501" s="68">
        <f t="shared" si="189"/>
        <v>0</v>
      </c>
      <c r="O501" s="68">
        <f t="shared" si="189"/>
        <v>0</v>
      </c>
      <c r="P501" s="68">
        <f t="shared" si="189"/>
        <v>0</v>
      </c>
      <c r="Q501" s="5">
        <f t="shared" si="170"/>
        <v>0</v>
      </c>
    </row>
    <row r="502" spans="3:17" hidden="1">
      <c r="C502" s="49">
        <f t="shared" si="165"/>
        <v>0</v>
      </c>
      <c r="D502" s="49">
        <f t="shared" si="166"/>
        <v>0</v>
      </c>
      <c r="E502" s="68">
        <f t="shared" si="167"/>
        <v>0</v>
      </c>
      <c r="F502" s="68">
        <f t="shared" ref="F502:P502" si="190">+F29*VLOOKUP($D502,$D$176:$AV$280,42,FALSE)</f>
        <v>0</v>
      </c>
      <c r="G502" s="68">
        <f t="shared" si="190"/>
        <v>0</v>
      </c>
      <c r="H502" s="68">
        <f t="shared" si="190"/>
        <v>0</v>
      </c>
      <c r="I502" s="68">
        <f t="shared" si="190"/>
        <v>0</v>
      </c>
      <c r="J502" s="68">
        <f t="shared" si="190"/>
        <v>0</v>
      </c>
      <c r="K502" s="68">
        <f t="shared" si="190"/>
        <v>0</v>
      </c>
      <c r="L502" s="68">
        <f t="shared" si="190"/>
        <v>0</v>
      </c>
      <c r="M502" s="68">
        <f t="shared" si="190"/>
        <v>0</v>
      </c>
      <c r="N502" s="68">
        <f t="shared" si="190"/>
        <v>0</v>
      </c>
      <c r="O502" s="68">
        <f t="shared" si="190"/>
        <v>0</v>
      </c>
      <c r="P502" s="68">
        <f t="shared" si="190"/>
        <v>0</v>
      </c>
      <c r="Q502" s="5">
        <f t="shared" si="170"/>
        <v>0</v>
      </c>
    </row>
    <row r="503" spans="3:17" hidden="1">
      <c r="C503" s="49">
        <f t="shared" si="165"/>
        <v>0</v>
      </c>
      <c r="D503" s="49">
        <f t="shared" si="166"/>
        <v>0</v>
      </c>
      <c r="E503" s="68">
        <f t="shared" si="167"/>
        <v>0</v>
      </c>
      <c r="F503" s="68">
        <f t="shared" ref="F503:P503" si="191">+F30*VLOOKUP($D503,$D$176:$AV$280,42,FALSE)</f>
        <v>0</v>
      </c>
      <c r="G503" s="68">
        <f t="shared" si="191"/>
        <v>0</v>
      </c>
      <c r="H503" s="68">
        <f t="shared" si="191"/>
        <v>0</v>
      </c>
      <c r="I503" s="68">
        <f t="shared" si="191"/>
        <v>0</v>
      </c>
      <c r="J503" s="68">
        <f t="shared" si="191"/>
        <v>0</v>
      </c>
      <c r="K503" s="68">
        <f t="shared" si="191"/>
        <v>0</v>
      </c>
      <c r="L503" s="68">
        <f t="shared" si="191"/>
        <v>0</v>
      </c>
      <c r="M503" s="68">
        <f t="shared" si="191"/>
        <v>0</v>
      </c>
      <c r="N503" s="68">
        <f t="shared" si="191"/>
        <v>0</v>
      </c>
      <c r="O503" s="68">
        <f t="shared" si="191"/>
        <v>0</v>
      </c>
      <c r="P503" s="68">
        <f t="shared" si="191"/>
        <v>0</v>
      </c>
      <c r="Q503" s="5">
        <f t="shared" si="170"/>
        <v>0</v>
      </c>
    </row>
    <row r="504" spans="3:17" hidden="1">
      <c r="C504" s="49">
        <f t="shared" si="165"/>
        <v>0</v>
      </c>
      <c r="D504" s="49">
        <f t="shared" si="166"/>
        <v>0</v>
      </c>
      <c r="E504" s="68">
        <f t="shared" si="167"/>
        <v>0</v>
      </c>
      <c r="F504" s="68">
        <f t="shared" ref="F504:P504" si="192">+F31*VLOOKUP($D504,$D$176:$AV$280,42,FALSE)</f>
        <v>0</v>
      </c>
      <c r="G504" s="68">
        <f t="shared" si="192"/>
        <v>0</v>
      </c>
      <c r="H504" s="68">
        <f t="shared" si="192"/>
        <v>0</v>
      </c>
      <c r="I504" s="68">
        <f t="shared" si="192"/>
        <v>0</v>
      </c>
      <c r="J504" s="68">
        <f t="shared" si="192"/>
        <v>0</v>
      </c>
      <c r="K504" s="68">
        <f t="shared" si="192"/>
        <v>0</v>
      </c>
      <c r="L504" s="68">
        <f t="shared" si="192"/>
        <v>0</v>
      </c>
      <c r="M504" s="68">
        <f t="shared" si="192"/>
        <v>0</v>
      </c>
      <c r="N504" s="68">
        <f t="shared" si="192"/>
        <v>0</v>
      </c>
      <c r="O504" s="68">
        <f t="shared" si="192"/>
        <v>0</v>
      </c>
      <c r="P504" s="68">
        <f t="shared" si="192"/>
        <v>0</v>
      </c>
      <c r="Q504" s="5">
        <f t="shared" si="170"/>
        <v>0</v>
      </c>
    </row>
    <row r="505" spans="3:17" hidden="1">
      <c r="C505" s="60" t="str">
        <f t="shared" si="165"/>
        <v>DESHERBAT</v>
      </c>
      <c r="D505" s="60" t="str">
        <f t="shared" si="166"/>
        <v>Preparació per calçar-desherbar</v>
      </c>
      <c r="E505" s="69">
        <f t="shared" si="167"/>
        <v>0</v>
      </c>
      <c r="F505" s="69">
        <f t="shared" ref="F505:P505" si="193">+F32*VLOOKUP($D505,$D$176:$AV$280,42,FALSE)</f>
        <v>0</v>
      </c>
      <c r="G505" s="69">
        <f t="shared" si="193"/>
        <v>0</v>
      </c>
      <c r="H505" s="69">
        <f t="shared" si="193"/>
        <v>0</v>
      </c>
      <c r="I505" s="69">
        <f t="shared" si="193"/>
        <v>0</v>
      </c>
      <c r="J505" s="69">
        <f t="shared" si="193"/>
        <v>0</v>
      </c>
      <c r="K505" s="69">
        <f t="shared" si="193"/>
        <v>0</v>
      </c>
      <c r="L505" s="69">
        <f t="shared" si="193"/>
        <v>0</v>
      </c>
      <c r="M505" s="69">
        <f t="shared" si="193"/>
        <v>0</v>
      </c>
      <c r="N505" s="69">
        <f t="shared" si="193"/>
        <v>0</v>
      </c>
      <c r="O505" s="69">
        <f t="shared" si="193"/>
        <v>0</v>
      </c>
      <c r="P505" s="69">
        <f t="shared" si="193"/>
        <v>0</v>
      </c>
      <c r="Q505" s="5">
        <f t="shared" si="170"/>
        <v>0</v>
      </c>
    </row>
    <row r="506" spans="3:17" hidden="1">
      <c r="C506" s="60">
        <f t="shared" si="165"/>
        <v>0</v>
      </c>
      <c r="D506" s="60">
        <f t="shared" si="166"/>
        <v>0</v>
      </c>
      <c r="E506" s="69">
        <f t="shared" si="167"/>
        <v>0</v>
      </c>
      <c r="F506" s="69">
        <f t="shared" ref="F506:P506" si="194">+F33*VLOOKUP($D506,$D$176:$AV$280,42,FALSE)</f>
        <v>0</v>
      </c>
      <c r="G506" s="69">
        <f t="shared" si="194"/>
        <v>0</v>
      </c>
      <c r="H506" s="69">
        <f t="shared" si="194"/>
        <v>0</v>
      </c>
      <c r="I506" s="69">
        <f t="shared" si="194"/>
        <v>0</v>
      </c>
      <c r="J506" s="69">
        <f t="shared" si="194"/>
        <v>0</v>
      </c>
      <c r="K506" s="69">
        <f t="shared" si="194"/>
        <v>0</v>
      </c>
      <c r="L506" s="69">
        <f t="shared" si="194"/>
        <v>0</v>
      </c>
      <c r="M506" s="69">
        <f t="shared" si="194"/>
        <v>0</v>
      </c>
      <c r="N506" s="69">
        <f t="shared" si="194"/>
        <v>0</v>
      </c>
      <c r="O506" s="69">
        <f t="shared" si="194"/>
        <v>0</v>
      </c>
      <c r="P506" s="69">
        <f t="shared" si="194"/>
        <v>0</v>
      </c>
      <c r="Q506" s="5">
        <f t="shared" si="170"/>
        <v>0</v>
      </c>
    </row>
    <row r="507" spans="3:17" hidden="1">
      <c r="C507" s="60">
        <f t="shared" si="165"/>
        <v>0</v>
      </c>
      <c r="D507" s="60">
        <f t="shared" si="166"/>
        <v>0</v>
      </c>
      <c r="E507" s="69">
        <f t="shared" si="167"/>
        <v>0</v>
      </c>
      <c r="F507" s="69">
        <f t="shared" ref="F507:P507" si="195">+F34*VLOOKUP($D507,$D$176:$AV$280,42,FALSE)</f>
        <v>0</v>
      </c>
      <c r="G507" s="69">
        <f t="shared" si="195"/>
        <v>0</v>
      </c>
      <c r="H507" s="69">
        <f t="shared" si="195"/>
        <v>0</v>
      </c>
      <c r="I507" s="69">
        <f t="shared" si="195"/>
        <v>0</v>
      </c>
      <c r="J507" s="69">
        <f t="shared" si="195"/>
        <v>0</v>
      </c>
      <c r="K507" s="69">
        <f t="shared" si="195"/>
        <v>0</v>
      </c>
      <c r="L507" s="69">
        <f t="shared" si="195"/>
        <v>0</v>
      </c>
      <c r="M507" s="69">
        <f t="shared" si="195"/>
        <v>0</v>
      </c>
      <c r="N507" s="69">
        <f t="shared" si="195"/>
        <v>0</v>
      </c>
      <c r="O507" s="69">
        <f t="shared" si="195"/>
        <v>0</v>
      </c>
      <c r="P507" s="69">
        <f t="shared" si="195"/>
        <v>0</v>
      </c>
      <c r="Q507" s="5">
        <f t="shared" si="170"/>
        <v>0</v>
      </c>
    </row>
    <row r="508" spans="3:17" hidden="1">
      <c r="C508" s="60">
        <f t="shared" si="165"/>
        <v>0</v>
      </c>
      <c r="D508" s="60">
        <f t="shared" si="166"/>
        <v>0</v>
      </c>
      <c r="E508" s="69">
        <f t="shared" si="167"/>
        <v>0</v>
      </c>
      <c r="F508" s="69">
        <f t="shared" ref="F508:P508" si="196">+F35*VLOOKUP($D508,$D$176:$AV$280,42,FALSE)</f>
        <v>0</v>
      </c>
      <c r="G508" s="69">
        <f t="shared" si="196"/>
        <v>0</v>
      </c>
      <c r="H508" s="69">
        <f t="shared" si="196"/>
        <v>0</v>
      </c>
      <c r="I508" s="69">
        <f t="shared" si="196"/>
        <v>0</v>
      </c>
      <c r="J508" s="69">
        <f t="shared" si="196"/>
        <v>0</v>
      </c>
      <c r="K508" s="69">
        <f t="shared" si="196"/>
        <v>0</v>
      </c>
      <c r="L508" s="69">
        <f t="shared" si="196"/>
        <v>0</v>
      </c>
      <c r="M508" s="69">
        <f t="shared" si="196"/>
        <v>0</v>
      </c>
      <c r="N508" s="69">
        <f t="shared" si="196"/>
        <v>0</v>
      </c>
      <c r="O508" s="69">
        <f t="shared" si="196"/>
        <v>0</v>
      </c>
      <c r="P508" s="69">
        <f t="shared" si="196"/>
        <v>0</v>
      </c>
      <c r="Q508" s="5">
        <f t="shared" si="170"/>
        <v>0</v>
      </c>
    </row>
    <row r="509" spans="3:17" hidden="1">
      <c r="C509" s="62" t="str">
        <f t="shared" si="165"/>
        <v>ALTRES OPERACIONS ESPECÍFIQUES</v>
      </c>
      <c r="D509" s="62" t="str">
        <f t="shared" si="166"/>
        <v>Preparació per renda de la terra</v>
      </c>
      <c r="E509" s="70">
        <f t="shared" si="167"/>
        <v>0</v>
      </c>
      <c r="F509" s="70">
        <f t="shared" ref="F509:P509" si="197">+F36*VLOOKUP($D509,$D$176:$AV$280,42,FALSE)</f>
        <v>0</v>
      </c>
      <c r="G509" s="70">
        <f t="shared" si="197"/>
        <v>0</v>
      </c>
      <c r="H509" s="70">
        <f t="shared" si="197"/>
        <v>0</v>
      </c>
      <c r="I509" s="70">
        <f t="shared" si="197"/>
        <v>0</v>
      </c>
      <c r="J509" s="70">
        <f t="shared" si="197"/>
        <v>0</v>
      </c>
      <c r="K509" s="70">
        <f t="shared" si="197"/>
        <v>0</v>
      </c>
      <c r="L509" s="70">
        <f t="shared" si="197"/>
        <v>0</v>
      </c>
      <c r="M509" s="70">
        <f t="shared" si="197"/>
        <v>0</v>
      </c>
      <c r="N509" s="70">
        <f t="shared" si="197"/>
        <v>0</v>
      </c>
      <c r="O509" s="70">
        <f t="shared" si="197"/>
        <v>0</v>
      </c>
      <c r="P509" s="70">
        <f t="shared" si="197"/>
        <v>0</v>
      </c>
      <c r="Q509" s="5">
        <f t="shared" si="170"/>
        <v>0</v>
      </c>
    </row>
    <row r="510" spans="3:17" hidden="1">
      <c r="C510" s="62">
        <f t="shared" si="165"/>
        <v>0</v>
      </c>
      <c r="D510" s="62">
        <f t="shared" si="166"/>
        <v>0</v>
      </c>
      <c r="E510" s="70">
        <f t="shared" si="167"/>
        <v>0</v>
      </c>
      <c r="F510" s="70">
        <f t="shared" ref="F510:P510" si="198">+F37*VLOOKUP($D510,$D$176:$AV$280,42,FALSE)</f>
        <v>0</v>
      </c>
      <c r="G510" s="70">
        <f t="shared" si="198"/>
        <v>0</v>
      </c>
      <c r="H510" s="70">
        <f t="shared" si="198"/>
        <v>0</v>
      </c>
      <c r="I510" s="70">
        <f t="shared" si="198"/>
        <v>0</v>
      </c>
      <c r="J510" s="70">
        <f t="shared" si="198"/>
        <v>0</v>
      </c>
      <c r="K510" s="70">
        <f t="shared" si="198"/>
        <v>0</v>
      </c>
      <c r="L510" s="70">
        <f t="shared" si="198"/>
        <v>0</v>
      </c>
      <c r="M510" s="70">
        <f t="shared" si="198"/>
        <v>0</v>
      </c>
      <c r="N510" s="70">
        <f t="shared" si="198"/>
        <v>0</v>
      </c>
      <c r="O510" s="70">
        <f t="shared" si="198"/>
        <v>0</v>
      </c>
      <c r="P510" s="70">
        <f t="shared" si="198"/>
        <v>0</v>
      </c>
      <c r="Q510" s="5">
        <f t="shared" si="170"/>
        <v>0</v>
      </c>
    </row>
    <row r="511" spans="3:17" hidden="1">
      <c r="C511" s="62">
        <f t="shared" si="165"/>
        <v>0</v>
      </c>
      <c r="D511" s="62">
        <f t="shared" si="166"/>
        <v>0</v>
      </c>
      <c r="E511" s="70">
        <f t="shared" si="167"/>
        <v>0</v>
      </c>
      <c r="F511" s="70">
        <f t="shared" ref="F511:P511" si="199">+F38*VLOOKUP($D511,$D$176:$AV$280,42,FALSE)</f>
        <v>0</v>
      </c>
      <c r="G511" s="70">
        <f t="shared" si="199"/>
        <v>0</v>
      </c>
      <c r="H511" s="70">
        <f t="shared" si="199"/>
        <v>0</v>
      </c>
      <c r="I511" s="70">
        <f t="shared" si="199"/>
        <v>0</v>
      </c>
      <c r="J511" s="70">
        <f t="shared" si="199"/>
        <v>0</v>
      </c>
      <c r="K511" s="70">
        <f t="shared" si="199"/>
        <v>0</v>
      </c>
      <c r="L511" s="70">
        <f t="shared" si="199"/>
        <v>0</v>
      </c>
      <c r="M511" s="70">
        <f t="shared" si="199"/>
        <v>0</v>
      </c>
      <c r="N511" s="70">
        <f t="shared" si="199"/>
        <v>0</v>
      </c>
      <c r="O511" s="70">
        <f t="shared" si="199"/>
        <v>0</v>
      </c>
      <c r="P511" s="70">
        <f t="shared" si="199"/>
        <v>0</v>
      </c>
      <c r="Q511" s="5">
        <f t="shared" si="170"/>
        <v>0</v>
      </c>
    </row>
    <row r="512" spans="3:17" hidden="1">
      <c r="C512" s="62">
        <f t="shared" si="165"/>
        <v>0</v>
      </c>
      <c r="D512" s="62">
        <f t="shared" si="166"/>
        <v>0</v>
      </c>
      <c r="E512" s="70">
        <f t="shared" si="167"/>
        <v>0</v>
      </c>
      <c r="F512" s="70">
        <f t="shared" ref="F512:P512" si="200">+F39*VLOOKUP($D512,$D$176:$AV$280,42,FALSE)</f>
        <v>0</v>
      </c>
      <c r="G512" s="70">
        <f t="shared" si="200"/>
        <v>0</v>
      </c>
      <c r="H512" s="70">
        <f t="shared" si="200"/>
        <v>0</v>
      </c>
      <c r="I512" s="70">
        <f t="shared" si="200"/>
        <v>0</v>
      </c>
      <c r="J512" s="70">
        <f t="shared" si="200"/>
        <v>0</v>
      </c>
      <c r="K512" s="70">
        <f t="shared" si="200"/>
        <v>0</v>
      </c>
      <c r="L512" s="70">
        <f t="shared" si="200"/>
        <v>0</v>
      </c>
      <c r="M512" s="70">
        <f t="shared" si="200"/>
        <v>0</v>
      </c>
      <c r="N512" s="70">
        <f t="shared" si="200"/>
        <v>0</v>
      </c>
      <c r="O512" s="70">
        <f t="shared" si="200"/>
        <v>0</v>
      </c>
      <c r="P512" s="70">
        <f t="shared" si="200"/>
        <v>0</v>
      </c>
      <c r="Q512" s="5">
        <f t="shared" si="170"/>
        <v>0</v>
      </c>
    </row>
    <row r="513" spans="3:17" hidden="1">
      <c r="C513" s="62">
        <f t="shared" si="165"/>
        <v>0</v>
      </c>
      <c r="D513" s="62">
        <f t="shared" si="166"/>
        <v>0</v>
      </c>
      <c r="E513" s="70">
        <f t="shared" si="167"/>
        <v>0</v>
      </c>
      <c r="F513" s="70">
        <f t="shared" ref="F513:P513" si="201">+F40*VLOOKUP($D513,$D$176:$AV$280,42,FALSE)</f>
        <v>0</v>
      </c>
      <c r="G513" s="70">
        <f t="shared" si="201"/>
        <v>0</v>
      </c>
      <c r="H513" s="70">
        <f t="shared" si="201"/>
        <v>0</v>
      </c>
      <c r="I513" s="70">
        <f t="shared" si="201"/>
        <v>0</v>
      </c>
      <c r="J513" s="70">
        <f t="shared" si="201"/>
        <v>0</v>
      </c>
      <c r="K513" s="70">
        <f t="shared" si="201"/>
        <v>0</v>
      </c>
      <c r="L513" s="70">
        <f t="shared" si="201"/>
        <v>0</v>
      </c>
      <c r="M513" s="70">
        <f t="shared" si="201"/>
        <v>0</v>
      </c>
      <c r="N513" s="70">
        <f t="shared" si="201"/>
        <v>0</v>
      </c>
      <c r="O513" s="70">
        <f t="shared" si="201"/>
        <v>0</v>
      </c>
      <c r="P513" s="70">
        <f t="shared" si="201"/>
        <v>0</v>
      </c>
      <c r="Q513" s="5">
        <f t="shared" si="170"/>
        <v>0</v>
      </c>
    </row>
    <row r="514" spans="3:17" hidden="1">
      <c r="C514" s="55" t="str">
        <f t="shared" si="165"/>
        <v>RECOL.LECCIÓ</v>
      </c>
      <c r="D514" s="55" t="str">
        <f t="shared" si="166"/>
        <v>Preparació per recol.lecció calçot</v>
      </c>
      <c r="E514" s="71">
        <f t="shared" si="167"/>
        <v>0</v>
      </c>
      <c r="F514" s="71">
        <f t="shared" ref="F514:P514" si="202">+F41*VLOOKUP($D514,$D$176:$AV$280,42,FALSE)</f>
        <v>0</v>
      </c>
      <c r="G514" s="71">
        <f t="shared" si="202"/>
        <v>0</v>
      </c>
      <c r="H514" s="71">
        <f t="shared" si="202"/>
        <v>0</v>
      </c>
      <c r="I514" s="71">
        <f t="shared" si="202"/>
        <v>0</v>
      </c>
      <c r="J514" s="71">
        <f t="shared" si="202"/>
        <v>0</v>
      </c>
      <c r="K514" s="71">
        <f t="shared" si="202"/>
        <v>0</v>
      </c>
      <c r="L514" s="71">
        <f t="shared" si="202"/>
        <v>0</v>
      </c>
      <c r="M514" s="71">
        <f t="shared" si="202"/>
        <v>0</v>
      </c>
      <c r="N514" s="71">
        <f t="shared" si="202"/>
        <v>0</v>
      </c>
      <c r="O514" s="71">
        <f t="shared" si="202"/>
        <v>0</v>
      </c>
      <c r="P514" s="71">
        <f t="shared" si="202"/>
        <v>0</v>
      </c>
      <c r="Q514" s="5">
        <f t="shared" si="170"/>
        <v>0</v>
      </c>
    </row>
    <row r="515" spans="3:17" hidden="1">
      <c r="C515" s="55">
        <f t="shared" si="165"/>
        <v>0</v>
      </c>
      <c r="D515" s="55">
        <f t="shared" si="166"/>
        <v>0</v>
      </c>
      <c r="E515" s="71">
        <f t="shared" si="167"/>
        <v>0</v>
      </c>
      <c r="F515" s="71">
        <f t="shared" ref="F515:P515" si="203">+F42*VLOOKUP($D515,$D$176:$AV$280,42,FALSE)</f>
        <v>0</v>
      </c>
      <c r="G515" s="71">
        <f t="shared" si="203"/>
        <v>0</v>
      </c>
      <c r="H515" s="71">
        <f t="shared" si="203"/>
        <v>0</v>
      </c>
      <c r="I515" s="71">
        <f t="shared" si="203"/>
        <v>0</v>
      </c>
      <c r="J515" s="71">
        <f t="shared" si="203"/>
        <v>0</v>
      </c>
      <c r="K515" s="71">
        <f t="shared" si="203"/>
        <v>0</v>
      </c>
      <c r="L515" s="71">
        <f t="shared" si="203"/>
        <v>0</v>
      </c>
      <c r="M515" s="71">
        <f t="shared" si="203"/>
        <v>0</v>
      </c>
      <c r="N515" s="71">
        <f t="shared" si="203"/>
        <v>0</v>
      </c>
      <c r="O515" s="71">
        <f t="shared" si="203"/>
        <v>0</v>
      </c>
      <c r="P515" s="71">
        <f t="shared" si="203"/>
        <v>0</v>
      </c>
      <c r="Q515" s="5">
        <f t="shared" si="170"/>
        <v>0</v>
      </c>
    </row>
    <row r="516" spans="3:17" hidden="1">
      <c r="E516" s="5">
        <f>SUM(E481:E515)</f>
        <v>0</v>
      </c>
      <c r="F516" s="5">
        <f t="shared" ref="F516:P516" si="204">SUM(F481:F515)</f>
        <v>0</v>
      </c>
      <c r="G516" s="5">
        <f t="shared" si="204"/>
        <v>0</v>
      </c>
      <c r="H516" s="5">
        <f t="shared" si="204"/>
        <v>0</v>
      </c>
      <c r="I516" s="5">
        <f t="shared" si="204"/>
        <v>0</v>
      </c>
      <c r="J516" s="5">
        <f t="shared" si="204"/>
        <v>0</v>
      </c>
      <c r="K516" s="5">
        <f t="shared" si="204"/>
        <v>0</v>
      </c>
      <c r="L516" s="5">
        <f t="shared" si="204"/>
        <v>0</v>
      </c>
      <c r="M516" s="5">
        <f t="shared" si="204"/>
        <v>0</v>
      </c>
      <c r="N516" s="5">
        <f t="shared" si="204"/>
        <v>0</v>
      </c>
      <c r="O516" s="5">
        <f t="shared" si="204"/>
        <v>0</v>
      </c>
      <c r="P516" s="5">
        <f t="shared" si="204"/>
        <v>0</v>
      </c>
      <c r="Q516" s="5"/>
    </row>
    <row r="517" spans="3:17" hidden="1"/>
    <row r="518" spans="3:17" hidden="1"/>
    <row r="519" spans="3:17" hidden="1">
      <c r="C519" t="str">
        <f>CONCATENATE($E$3,". Distribució de costos entre els grups d'operacions. ","Cost total: ",TEXT(Q529,"#.##0,00 €"))</f>
        <v>Calçot. Distribució de costos entre els grups d'operacions. Cost total: 0,00 €</v>
      </c>
    </row>
    <row r="520" spans="3:17" hidden="1">
      <c r="E520" t="str">
        <f>+E7</f>
        <v xml:space="preserve">gener </v>
      </c>
      <c r="F520" t="str">
        <f t="shared" ref="F520:P520" si="205">+F7</f>
        <v>febrer</v>
      </c>
      <c r="G520" t="str">
        <f t="shared" si="205"/>
        <v xml:space="preserve">març </v>
      </c>
      <c r="H520" t="str">
        <f t="shared" si="205"/>
        <v>abril</v>
      </c>
      <c r="I520" t="str">
        <f t="shared" si="205"/>
        <v>maig</v>
      </c>
      <c r="J520" t="str">
        <f t="shared" si="205"/>
        <v>juny</v>
      </c>
      <c r="K520" t="str">
        <f t="shared" si="205"/>
        <v>juliol</v>
      </c>
      <c r="L520" t="str">
        <f t="shared" si="205"/>
        <v>agost</v>
      </c>
      <c r="M520" t="str">
        <f t="shared" si="205"/>
        <v>setembre</v>
      </c>
      <c r="N520" t="str">
        <f t="shared" si="205"/>
        <v>octubre</v>
      </c>
      <c r="O520" t="str">
        <f t="shared" si="205"/>
        <v>novembre</v>
      </c>
      <c r="P520" t="str">
        <f t="shared" si="205"/>
        <v>desembre</v>
      </c>
      <c r="Q520" s="5"/>
    </row>
    <row r="521" spans="3:17" hidden="1">
      <c r="C521" s="51" t="str">
        <f>+C396</f>
        <v>PREPARACIÓ DEL SÒL</v>
      </c>
      <c r="D521" s="100">
        <f>+Q521</f>
        <v>0</v>
      </c>
      <c r="E521" s="64">
        <f>SUM(E396:E402)</f>
        <v>0</v>
      </c>
      <c r="F521" s="64">
        <f t="shared" ref="F521:P521" si="206">SUM(F396:F402)</f>
        <v>0</v>
      </c>
      <c r="G521" s="64">
        <f t="shared" si="206"/>
        <v>0</v>
      </c>
      <c r="H521" s="64">
        <f t="shared" si="206"/>
        <v>0</v>
      </c>
      <c r="I521" s="64">
        <f t="shared" si="206"/>
        <v>0</v>
      </c>
      <c r="J521" s="64">
        <f t="shared" si="206"/>
        <v>0</v>
      </c>
      <c r="K521" s="64">
        <f t="shared" si="206"/>
        <v>0</v>
      </c>
      <c r="L521" s="64">
        <f t="shared" si="206"/>
        <v>0</v>
      </c>
      <c r="M521" s="64">
        <f t="shared" si="206"/>
        <v>0</v>
      </c>
      <c r="N521" s="64">
        <f t="shared" si="206"/>
        <v>0</v>
      </c>
      <c r="O521" s="64">
        <f t="shared" si="206"/>
        <v>0</v>
      </c>
      <c r="P521" s="64">
        <f t="shared" si="206"/>
        <v>0</v>
      </c>
      <c r="Q521" s="108">
        <f>SUM(E521:P521)</f>
        <v>0</v>
      </c>
    </row>
    <row r="522" spans="3:17" hidden="1">
      <c r="C522" s="53" t="str">
        <f>+C403</f>
        <v>ADOBAT</v>
      </c>
      <c r="D522" s="101">
        <f t="shared" ref="D522:D528" si="207">+Q522</f>
        <v>0</v>
      </c>
      <c r="E522" s="65">
        <f>SUM(E403:E406)</f>
        <v>0</v>
      </c>
      <c r="F522" s="65">
        <f t="shared" ref="F522:P522" si="208">SUM(F403:F406)</f>
        <v>0</v>
      </c>
      <c r="G522" s="65">
        <f t="shared" si="208"/>
        <v>0</v>
      </c>
      <c r="H522" s="65">
        <f t="shared" si="208"/>
        <v>0</v>
      </c>
      <c r="I522" s="65">
        <f t="shared" si="208"/>
        <v>0</v>
      </c>
      <c r="J522" s="65">
        <f t="shared" si="208"/>
        <v>0</v>
      </c>
      <c r="K522" s="65">
        <f t="shared" si="208"/>
        <v>0</v>
      </c>
      <c r="L522" s="65">
        <f t="shared" si="208"/>
        <v>0</v>
      </c>
      <c r="M522" s="65">
        <f t="shared" si="208"/>
        <v>0</v>
      </c>
      <c r="N522" s="65">
        <f t="shared" si="208"/>
        <v>0</v>
      </c>
      <c r="O522" s="65">
        <f t="shared" si="208"/>
        <v>0</v>
      </c>
      <c r="P522" s="65">
        <f t="shared" si="208"/>
        <v>0</v>
      </c>
      <c r="Q522" s="108">
        <f t="shared" ref="Q522:Q531" si="209">SUM(E522:P522)</f>
        <v>0</v>
      </c>
    </row>
    <row r="523" spans="3:17" hidden="1">
      <c r="C523" s="56" t="str">
        <f>+C407</f>
        <v>PLANTACIÓ</v>
      </c>
      <c r="D523" s="102">
        <f t="shared" si="207"/>
        <v>0</v>
      </c>
      <c r="E523" s="66">
        <f>SUM(E407:E410)</f>
        <v>0</v>
      </c>
      <c r="F523" s="66">
        <f t="shared" ref="F523:P523" si="210">SUM(F407:F410)</f>
        <v>0</v>
      </c>
      <c r="G523" s="66">
        <f t="shared" si="210"/>
        <v>0</v>
      </c>
      <c r="H523" s="66">
        <f t="shared" si="210"/>
        <v>0</v>
      </c>
      <c r="I523" s="66">
        <f t="shared" si="210"/>
        <v>0</v>
      </c>
      <c r="J523" s="66">
        <f t="shared" si="210"/>
        <v>0</v>
      </c>
      <c r="K523" s="66">
        <f t="shared" si="210"/>
        <v>0</v>
      </c>
      <c r="L523" s="66">
        <f t="shared" si="210"/>
        <v>0</v>
      </c>
      <c r="M523" s="66">
        <f t="shared" si="210"/>
        <v>0</v>
      </c>
      <c r="N523" s="66">
        <f t="shared" si="210"/>
        <v>0</v>
      </c>
      <c r="O523" s="66">
        <f t="shared" si="210"/>
        <v>0</v>
      </c>
      <c r="P523" s="66">
        <f t="shared" si="210"/>
        <v>0</v>
      </c>
      <c r="Q523" s="108">
        <f t="shared" si="209"/>
        <v>0</v>
      </c>
    </row>
    <row r="524" spans="3:17" hidden="1">
      <c r="C524" s="58" t="str">
        <f>+C411</f>
        <v>REG</v>
      </c>
      <c r="D524" s="103">
        <f t="shared" si="207"/>
        <v>0</v>
      </c>
      <c r="E524" s="67">
        <f>SUM(E411:E414)</f>
        <v>0</v>
      </c>
      <c r="F524" s="67">
        <f t="shared" ref="F524:P524" si="211">SUM(F411:F414)</f>
        <v>0</v>
      </c>
      <c r="G524" s="67">
        <f t="shared" si="211"/>
        <v>0</v>
      </c>
      <c r="H524" s="67">
        <f t="shared" si="211"/>
        <v>0</v>
      </c>
      <c r="I524" s="67">
        <f t="shared" si="211"/>
        <v>0</v>
      </c>
      <c r="J524" s="67">
        <f t="shared" si="211"/>
        <v>0</v>
      </c>
      <c r="K524" s="67">
        <f t="shared" si="211"/>
        <v>0</v>
      </c>
      <c r="L524" s="67">
        <f t="shared" si="211"/>
        <v>0</v>
      </c>
      <c r="M524" s="67">
        <f t="shared" si="211"/>
        <v>0</v>
      </c>
      <c r="N524" s="67">
        <f t="shared" si="211"/>
        <v>0</v>
      </c>
      <c r="O524" s="67">
        <f t="shared" si="211"/>
        <v>0</v>
      </c>
      <c r="P524" s="67">
        <f t="shared" si="211"/>
        <v>0</v>
      </c>
      <c r="Q524" s="108">
        <f t="shared" si="209"/>
        <v>0</v>
      </c>
    </row>
    <row r="525" spans="3:17" hidden="1">
      <c r="C525" s="49" t="str">
        <f>+C415</f>
        <v>TRACTAMENTS</v>
      </c>
      <c r="D525" s="104">
        <f t="shared" si="207"/>
        <v>0</v>
      </c>
      <c r="E525" s="68">
        <f>SUM(E415:E419)</f>
        <v>0</v>
      </c>
      <c r="F525" s="68">
        <f t="shared" ref="F525:P525" si="212">SUM(F415:F419)</f>
        <v>0</v>
      </c>
      <c r="G525" s="68">
        <f t="shared" si="212"/>
        <v>0</v>
      </c>
      <c r="H525" s="68">
        <f t="shared" si="212"/>
        <v>0</v>
      </c>
      <c r="I525" s="68">
        <f t="shared" si="212"/>
        <v>0</v>
      </c>
      <c r="J525" s="68">
        <f t="shared" si="212"/>
        <v>0</v>
      </c>
      <c r="K525" s="68">
        <f t="shared" si="212"/>
        <v>0</v>
      </c>
      <c r="L525" s="68">
        <f t="shared" si="212"/>
        <v>0</v>
      </c>
      <c r="M525" s="68">
        <f t="shared" si="212"/>
        <v>0</v>
      </c>
      <c r="N525" s="68">
        <f t="shared" si="212"/>
        <v>0</v>
      </c>
      <c r="O525" s="68">
        <f t="shared" si="212"/>
        <v>0</v>
      </c>
      <c r="P525" s="68">
        <f t="shared" si="212"/>
        <v>0</v>
      </c>
      <c r="Q525" s="108">
        <f t="shared" si="209"/>
        <v>0</v>
      </c>
    </row>
    <row r="526" spans="3:17" hidden="1">
      <c r="C526" s="60" t="str">
        <f>+C420</f>
        <v>DESHERBAT</v>
      </c>
      <c r="D526" s="105">
        <f t="shared" si="207"/>
        <v>0</v>
      </c>
      <c r="E526" s="69">
        <f>SUM(E420:E423)</f>
        <v>0</v>
      </c>
      <c r="F526" s="69">
        <f t="shared" ref="F526:P526" si="213">SUM(F420:F423)</f>
        <v>0</v>
      </c>
      <c r="G526" s="69">
        <f t="shared" si="213"/>
        <v>0</v>
      </c>
      <c r="H526" s="69">
        <f t="shared" si="213"/>
        <v>0</v>
      </c>
      <c r="I526" s="69">
        <f t="shared" si="213"/>
        <v>0</v>
      </c>
      <c r="J526" s="69">
        <f t="shared" si="213"/>
        <v>0</v>
      </c>
      <c r="K526" s="69">
        <f t="shared" si="213"/>
        <v>0</v>
      </c>
      <c r="L526" s="69">
        <f t="shared" si="213"/>
        <v>0</v>
      </c>
      <c r="M526" s="69">
        <f t="shared" si="213"/>
        <v>0</v>
      </c>
      <c r="N526" s="69">
        <f t="shared" si="213"/>
        <v>0</v>
      </c>
      <c r="O526" s="69">
        <f t="shared" si="213"/>
        <v>0</v>
      </c>
      <c r="P526" s="69">
        <f t="shared" si="213"/>
        <v>0</v>
      </c>
      <c r="Q526" s="108">
        <f t="shared" si="209"/>
        <v>0</v>
      </c>
    </row>
    <row r="527" spans="3:17" hidden="1">
      <c r="C527" s="62" t="str">
        <f>+C424</f>
        <v>ALTRES OPERACIONS ESPECÍFIQUES</v>
      </c>
      <c r="D527" s="106">
        <f t="shared" si="207"/>
        <v>0</v>
      </c>
      <c r="E527" s="70">
        <f>SUM(E424:E428)</f>
        <v>0</v>
      </c>
      <c r="F527" s="70">
        <f t="shared" ref="F527:P527" si="214">SUM(F424:F428)</f>
        <v>0</v>
      </c>
      <c r="G527" s="70">
        <f t="shared" si="214"/>
        <v>0</v>
      </c>
      <c r="H527" s="70">
        <f t="shared" si="214"/>
        <v>0</v>
      </c>
      <c r="I527" s="70">
        <f t="shared" si="214"/>
        <v>0</v>
      </c>
      <c r="J527" s="70">
        <f t="shared" si="214"/>
        <v>0</v>
      </c>
      <c r="K527" s="70">
        <f t="shared" si="214"/>
        <v>0</v>
      </c>
      <c r="L527" s="70">
        <f t="shared" si="214"/>
        <v>0</v>
      </c>
      <c r="M527" s="70">
        <f t="shared" si="214"/>
        <v>0</v>
      </c>
      <c r="N527" s="70">
        <f t="shared" si="214"/>
        <v>0</v>
      </c>
      <c r="O527" s="70">
        <f t="shared" si="214"/>
        <v>0</v>
      </c>
      <c r="P527" s="70">
        <f t="shared" si="214"/>
        <v>0</v>
      </c>
      <c r="Q527" s="108">
        <f t="shared" si="209"/>
        <v>0</v>
      </c>
    </row>
    <row r="528" spans="3:17" hidden="1">
      <c r="C528" s="55" t="str">
        <f>+C429</f>
        <v>RECOL.LECCIÓ</v>
      </c>
      <c r="D528" s="107">
        <f t="shared" si="207"/>
        <v>0</v>
      </c>
      <c r="E528" s="71">
        <f>SUM(E429:E430)</f>
        <v>0</v>
      </c>
      <c r="F528" s="71">
        <f t="shared" ref="F528:P528" si="215">SUM(F429:F430)</f>
        <v>0</v>
      </c>
      <c r="G528" s="71">
        <f t="shared" si="215"/>
        <v>0</v>
      </c>
      <c r="H528" s="71">
        <f t="shared" si="215"/>
        <v>0</v>
      </c>
      <c r="I528" s="71">
        <f t="shared" si="215"/>
        <v>0</v>
      </c>
      <c r="J528" s="71">
        <f t="shared" si="215"/>
        <v>0</v>
      </c>
      <c r="K528" s="71">
        <f t="shared" si="215"/>
        <v>0</v>
      </c>
      <c r="L528" s="71">
        <f t="shared" si="215"/>
        <v>0</v>
      </c>
      <c r="M528" s="71">
        <f t="shared" si="215"/>
        <v>0</v>
      </c>
      <c r="N528" s="71">
        <f t="shared" si="215"/>
        <v>0</v>
      </c>
      <c r="O528" s="71">
        <f t="shared" si="215"/>
        <v>0</v>
      </c>
      <c r="P528" s="71">
        <f t="shared" si="215"/>
        <v>0</v>
      </c>
      <c r="Q528" s="108">
        <f t="shared" si="209"/>
        <v>0</v>
      </c>
    </row>
    <row r="529" spans="3:17" hidden="1">
      <c r="C529" s="3" t="s">
        <v>130</v>
      </c>
      <c r="E529" s="5">
        <f>SUM(E521:E528)</f>
        <v>0</v>
      </c>
      <c r="F529" s="5">
        <f t="shared" ref="F529:P529" si="216">SUM(F521:F528)</f>
        <v>0</v>
      </c>
      <c r="G529" s="5">
        <f t="shared" si="216"/>
        <v>0</v>
      </c>
      <c r="H529" s="5">
        <f t="shared" si="216"/>
        <v>0</v>
      </c>
      <c r="I529" s="5">
        <f t="shared" si="216"/>
        <v>0</v>
      </c>
      <c r="J529" s="5">
        <f t="shared" si="216"/>
        <v>0</v>
      </c>
      <c r="K529" s="5">
        <f t="shared" si="216"/>
        <v>0</v>
      </c>
      <c r="L529" s="5">
        <f t="shared" si="216"/>
        <v>0</v>
      </c>
      <c r="M529" s="5">
        <f t="shared" si="216"/>
        <v>0</v>
      </c>
      <c r="N529" s="5">
        <f t="shared" si="216"/>
        <v>0</v>
      </c>
      <c r="O529" s="5">
        <f t="shared" si="216"/>
        <v>0</v>
      </c>
      <c r="P529" s="5">
        <f t="shared" si="216"/>
        <v>0</v>
      </c>
      <c r="Q529" s="108">
        <f t="shared" si="209"/>
        <v>0</v>
      </c>
    </row>
    <row r="530" spans="3:17" hidden="1">
      <c r="C530" s="3" t="s">
        <v>129</v>
      </c>
      <c r="D530" t="str">
        <f>CONCATENATE("Collita ",LOWER(E3))</f>
        <v>Collita calçot</v>
      </c>
      <c r="E530" s="5">
        <f>E41*VLOOKUP(CONCATENATE("Recol.lecció ",LOWER($E$3)),$D$176:$BC$280,$C$531,FALSE)</f>
        <v>0</v>
      </c>
      <c r="F530" s="5">
        <f t="shared" ref="F530:P530" si="217">F41*VLOOKUP(CONCATENATE("Recol.lecció ",LOWER($E$3)),$D$176:$BC$280,$C$531,FALSE)</f>
        <v>0</v>
      </c>
      <c r="G530" s="5">
        <f t="shared" si="217"/>
        <v>0</v>
      </c>
      <c r="H530" s="5">
        <f t="shared" si="217"/>
        <v>0</v>
      </c>
      <c r="I530" s="5">
        <f t="shared" si="217"/>
        <v>0</v>
      </c>
      <c r="J530" s="5">
        <f t="shared" si="217"/>
        <v>0</v>
      </c>
      <c r="K530" s="5">
        <f t="shared" si="217"/>
        <v>0</v>
      </c>
      <c r="L530" s="5">
        <f t="shared" si="217"/>
        <v>0</v>
      </c>
      <c r="M530" s="5">
        <f t="shared" si="217"/>
        <v>0</v>
      </c>
      <c r="N530" s="5">
        <f t="shared" si="217"/>
        <v>0</v>
      </c>
      <c r="O530" s="5">
        <f t="shared" si="217"/>
        <v>0</v>
      </c>
      <c r="P530" s="5">
        <f t="shared" si="217"/>
        <v>0</v>
      </c>
      <c r="Q530" s="108">
        <f t="shared" si="209"/>
        <v>0</v>
      </c>
    </row>
    <row r="531" spans="3:17" hidden="1">
      <c r="C531" s="3">
        <f>HLOOKUP(D530,F171:BC172,2,FALSE)</f>
        <v>47</v>
      </c>
      <c r="D531" s="3" t="str">
        <f>CONCATENATE("Balanç mensual de costos i ingressos: ",E3,"  ",TEXT(Q531,"#.##0,00  €"))</f>
        <v>Balanç mensual de costos i ingressos: Calçot  0,00  €</v>
      </c>
      <c r="E531" s="5">
        <f>+E530-E529</f>
        <v>0</v>
      </c>
      <c r="F531" s="5">
        <f t="shared" ref="F531:P531" si="218">+F530-F529</f>
        <v>0</v>
      </c>
      <c r="G531" s="5">
        <f t="shared" si="218"/>
        <v>0</v>
      </c>
      <c r="H531" s="5">
        <f t="shared" si="218"/>
        <v>0</v>
      </c>
      <c r="I531" s="5">
        <f t="shared" si="218"/>
        <v>0</v>
      </c>
      <c r="J531" s="5">
        <f t="shared" si="218"/>
        <v>0</v>
      </c>
      <c r="K531" s="5">
        <f t="shared" si="218"/>
        <v>0</v>
      </c>
      <c r="L531" s="5">
        <f t="shared" si="218"/>
        <v>0</v>
      </c>
      <c r="M531" s="5">
        <f t="shared" si="218"/>
        <v>0</v>
      </c>
      <c r="N531" s="5">
        <f t="shared" si="218"/>
        <v>0</v>
      </c>
      <c r="O531" s="5">
        <f t="shared" si="218"/>
        <v>0</v>
      </c>
      <c r="P531" s="5">
        <f t="shared" si="218"/>
        <v>0</v>
      </c>
      <c r="Q531" s="108">
        <f t="shared" si="209"/>
        <v>0</v>
      </c>
    </row>
    <row r="532" spans="3:17" hidden="1">
      <c r="D532" s="3" t="s">
        <v>131</v>
      </c>
      <c r="E532" s="99">
        <f>+E531</f>
        <v>0</v>
      </c>
      <c r="F532" s="99">
        <f>+E532+F531</f>
        <v>0</v>
      </c>
      <c r="G532" s="99">
        <f t="shared" ref="G532:P532" si="219">+F532+G531</f>
        <v>0</v>
      </c>
      <c r="H532" s="99">
        <f t="shared" si="219"/>
        <v>0</v>
      </c>
      <c r="I532" s="99">
        <f t="shared" si="219"/>
        <v>0</v>
      </c>
      <c r="J532" s="99">
        <f t="shared" si="219"/>
        <v>0</v>
      </c>
      <c r="K532" s="99">
        <f t="shared" si="219"/>
        <v>0</v>
      </c>
      <c r="L532" s="99">
        <f t="shared" si="219"/>
        <v>0</v>
      </c>
      <c r="M532" s="99">
        <f t="shared" si="219"/>
        <v>0</v>
      </c>
      <c r="N532" s="99">
        <f t="shared" si="219"/>
        <v>0</v>
      </c>
      <c r="O532" s="99">
        <f t="shared" si="219"/>
        <v>0</v>
      </c>
      <c r="P532" s="99">
        <f t="shared" si="219"/>
        <v>0</v>
      </c>
    </row>
    <row r="533" spans="3:17" hidden="1">
      <c r="E533" s="109" t="e">
        <f>IF(E531=0,NA(),E531)</f>
        <v>#N/A</v>
      </c>
      <c r="F533" s="109" t="e">
        <f t="shared" ref="F533:P533" si="220">IF(F531=0,NA(),F531)</f>
        <v>#N/A</v>
      </c>
      <c r="G533" s="109" t="e">
        <f t="shared" si="220"/>
        <v>#N/A</v>
      </c>
      <c r="H533" s="109" t="e">
        <f t="shared" si="220"/>
        <v>#N/A</v>
      </c>
      <c r="I533" s="109" t="e">
        <f t="shared" si="220"/>
        <v>#N/A</v>
      </c>
      <c r="J533" s="109" t="e">
        <f t="shared" si="220"/>
        <v>#N/A</v>
      </c>
      <c r="K533" s="109" t="e">
        <f t="shared" si="220"/>
        <v>#N/A</v>
      </c>
      <c r="L533" s="109" t="e">
        <f t="shared" si="220"/>
        <v>#N/A</v>
      </c>
      <c r="M533" s="109" t="e">
        <f t="shared" si="220"/>
        <v>#N/A</v>
      </c>
      <c r="N533" s="109" t="e">
        <f t="shared" si="220"/>
        <v>#N/A</v>
      </c>
      <c r="O533" s="109" t="e">
        <f t="shared" si="220"/>
        <v>#N/A</v>
      </c>
      <c r="P533" s="109" t="e">
        <f t="shared" si="220"/>
        <v>#N/A</v>
      </c>
    </row>
    <row r="534" spans="3:17" hidden="1">
      <c r="C534" t="e">
        <f>CONCATENATE($E$3,". Distribució de costos entre els grups d'operacions. ","Cost unitari: ",ROUND(Q529/IF($AT$716&gt;0,$AT$716,$AU$716),2)," €/",IF($AT$716&gt;0,"kg","u"))</f>
        <v>#DIV/0!</v>
      </c>
      <c r="E534" s="109"/>
      <c r="F534" s="109"/>
      <c r="G534" s="109"/>
      <c r="H534" s="109"/>
      <c r="I534" s="109"/>
      <c r="J534" s="109"/>
      <c r="K534" s="109"/>
      <c r="L534" s="109"/>
      <c r="M534" s="109"/>
      <c r="N534" s="109"/>
      <c r="O534" s="109"/>
      <c r="P534" s="109"/>
    </row>
    <row r="535" spans="3:17" hidden="1">
      <c r="E535" s="109"/>
      <c r="F535" s="109"/>
      <c r="G535" s="109"/>
      <c r="H535" s="109"/>
      <c r="I535" s="109"/>
      <c r="J535" s="109"/>
      <c r="K535" s="109"/>
      <c r="L535" s="109"/>
      <c r="M535" s="109"/>
      <c r="N535" s="109"/>
      <c r="O535" s="109"/>
      <c r="P535" s="109"/>
    </row>
    <row r="536" spans="3:17" hidden="1">
      <c r="C536" s="51" t="str">
        <f>+C521</f>
        <v>PREPARACIÓ DEL SÒL</v>
      </c>
      <c r="D536" s="100" t="e">
        <f>+D521/IF($AT$716&gt;0,$AT$716,$AU$716)</f>
        <v>#DIV/0!</v>
      </c>
      <c r="E536" s="109"/>
      <c r="F536" s="109"/>
      <c r="G536" s="109"/>
      <c r="H536" s="109"/>
      <c r="I536" s="109"/>
      <c r="J536" s="109"/>
      <c r="K536" s="109"/>
      <c r="L536" s="109"/>
      <c r="M536" s="109"/>
      <c r="N536" s="109"/>
      <c r="O536" s="109"/>
      <c r="P536" s="109"/>
    </row>
    <row r="537" spans="3:17" hidden="1">
      <c r="C537" s="53" t="str">
        <f t="shared" ref="C537:C543" si="221">+C522</f>
        <v>ADOBAT</v>
      </c>
      <c r="D537" s="101" t="e">
        <f t="shared" ref="D537:D543" si="222">+D522/IF($AT$716&gt;0,$AT$716,$AU$716)</f>
        <v>#DIV/0!</v>
      </c>
      <c r="E537" s="109"/>
      <c r="F537" s="109"/>
      <c r="G537" s="109"/>
      <c r="H537" s="109"/>
      <c r="I537" s="109"/>
      <c r="J537" s="109"/>
      <c r="K537" s="109"/>
      <c r="L537" s="109"/>
      <c r="M537" s="109"/>
      <c r="N537" s="109"/>
      <c r="O537" s="109"/>
      <c r="P537" s="109"/>
    </row>
    <row r="538" spans="3:17" hidden="1">
      <c r="C538" s="56" t="str">
        <f t="shared" si="221"/>
        <v>PLANTACIÓ</v>
      </c>
      <c r="D538" s="102" t="e">
        <f t="shared" si="222"/>
        <v>#DIV/0!</v>
      </c>
      <c r="E538" s="109"/>
      <c r="F538" s="109"/>
      <c r="G538" s="109"/>
      <c r="H538" s="109"/>
      <c r="I538" s="109"/>
      <c r="J538" s="109"/>
      <c r="K538" s="109"/>
      <c r="L538" s="109"/>
      <c r="M538" s="109"/>
      <c r="N538" s="109"/>
      <c r="O538" s="109"/>
      <c r="P538" s="109"/>
    </row>
    <row r="539" spans="3:17" hidden="1">
      <c r="C539" s="58" t="str">
        <f t="shared" si="221"/>
        <v>REG</v>
      </c>
      <c r="D539" s="103" t="e">
        <f t="shared" si="222"/>
        <v>#DIV/0!</v>
      </c>
      <c r="E539" s="109"/>
      <c r="F539" s="109"/>
      <c r="G539" s="109"/>
      <c r="H539" s="109"/>
      <c r="I539" s="109"/>
      <c r="J539" s="109"/>
      <c r="K539" s="109"/>
      <c r="L539" s="109"/>
      <c r="M539" s="109"/>
      <c r="N539" s="109"/>
      <c r="O539" s="109"/>
      <c r="P539" s="109"/>
    </row>
    <row r="540" spans="3:17" hidden="1">
      <c r="C540" s="49" t="str">
        <f t="shared" si="221"/>
        <v>TRACTAMENTS</v>
      </c>
      <c r="D540" s="104" t="e">
        <f t="shared" si="222"/>
        <v>#DIV/0!</v>
      </c>
      <c r="E540" s="109"/>
      <c r="F540" s="109"/>
      <c r="G540" s="109"/>
      <c r="H540" s="109"/>
      <c r="I540" s="109"/>
      <c r="J540" s="109"/>
      <c r="K540" s="109"/>
      <c r="L540" s="109"/>
      <c r="M540" s="109"/>
      <c r="N540" s="109"/>
      <c r="O540" s="109"/>
      <c r="P540" s="109"/>
    </row>
    <row r="541" spans="3:17" hidden="1">
      <c r="C541" s="60" t="str">
        <f t="shared" si="221"/>
        <v>DESHERBAT</v>
      </c>
      <c r="D541" s="105" t="e">
        <f t="shared" si="222"/>
        <v>#DIV/0!</v>
      </c>
      <c r="E541" s="109"/>
      <c r="F541" s="109"/>
      <c r="G541" s="109"/>
      <c r="H541" s="109"/>
      <c r="I541" s="109"/>
      <c r="J541" s="109"/>
      <c r="K541" s="109"/>
      <c r="L541" s="109"/>
      <c r="M541" s="109"/>
      <c r="N541" s="109"/>
      <c r="O541" s="109"/>
      <c r="P541" s="109"/>
    </row>
    <row r="542" spans="3:17" hidden="1">
      <c r="C542" s="62" t="str">
        <f t="shared" si="221"/>
        <v>ALTRES OPERACIONS ESPECÍFIQUES</v>
      </c>
      <c r="D542" s="106" t="e">
        <f t="shared" si="222"/>
        <v>#DIV/0!</v>
      </c>
      <c r="E542" s="109"/>
      <c r="F542" s="109"/>
      <c r="G542" s="109"/>
      <c r="H542" s="109"/>
      <c r="I542" s="109"/>
      <c r="J542" s="109"/>
      <c r="K542" s="109"/>
      <c r="L542" s="109"/>
      <c r="M542" s="109"/>
      <c r="N542" s="109"/>
      <c r="O542" s="109"/>
      <c r="P542" s="109"/>
    </row>
    <row r="543" spans="3:17" hidden="1">
      <c r="C543" s="55" t="str">
        <f t="shared" si="221"/>
        <v>RECOL.LECCIÓ</v>
      </c>
      <c r="D543" s="107" t="e">
        <f t="shared" si="222"/>
        <v>#DIV/0!</v>
      </c>
      <c r="E543" s="109"/>
      <c r="F543" s="109"/>
      <c r="G543" s="109"/>
      <c r="H543" s="109"/>
      <c r="I543" s="109"/>
      <c r="J543" s="109"/>
      <c r="K543" s="109"/>
      <c r="L543" s="109"/>
      <c r="M543" s="109"/>
      <c r="N543" s="109"/>
      <c r="O543" s="109"/>
      <c r="P543" s="109"/>
    </row>
    <row r="544" spans="3:17" hidden="1">
      <c r="E544" s="109"/>
      <c r="F544" s="109"/>
      <c r="G544" s="109"/>
      <c r="H544" s="109"/>
      <c r="I544" s="109"/>
      <c r="J544" s="109"/>
      <c r="K544" s="109"/>
      <c r="L544" s="109"/>
      <c r="M544" s="109"/>
      <c r="N544" s="109"/>
      <c r="O544" s="109"/>
      <c r="P544" s="109"/>
    </row>
    <row r="545" spans="3:17" hidden="1">
      <c r="D545" s="81" t="str">
        <f>CONCATENATE("Calendari de necessitats de ",LOWER(D546),": ",E3,"  ",ROUND(SUM(Q549:Q583),2))</f>
        <v>Calendari de necessitats de tractor incloent tractorista (h): Calçot  0</v>
      </c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</row>
    <row r="546" spans="3:17" hidden="1">
      <c r="D546" s="1" t="str">
        <f>+'Cu1'!D546</f>
        <v>Tractor incloent tractorista (h)</v>
      </c>
      <c r="E546">
        <f>HLOOKUP(D546,F171:BC172,2,FALSE)</f>
        <v>4</v>
      </c>
      <c r="F546" s="1"/>
      <c r="G546" s="1"/>
      <c r="Q546" s="5"/>
    </row>
    <row r="547" spans="3:17" hidden="1">
      <c r="Q547" s="5"/>
    </row>
    <row r="548" spans="3:17" hidden="1">
      <c r="E548" t="str">
        <f t="shared" ref="E548:P548" si="223">+E7</f>
        <v xml:space="preserve">gener </v>
      </c>
      <c r="F548" t="str">
        <f t="shared" si="223"/>
        <v>febrer</v>
      </c>
      <c r="G548" t="str">
        <f t="shared" si="223"/>
        <v xml:space="preserve">març </v>
      </c>
      <c r="H548" t="str">
        <f t="shared" si="223"/>
        <v>abril</v>
      </c>
      <c r="I548" t="str">
        <f t="shared" si="223"/>
        <v>maig</v>
      </c>
      <c r="J548" t="str">
        <f t="shared" si="223"/>
        <v>juny</v>
      </c>
      <c r="K548" t="str">
        <f t="shared" si="223"/>
        <v>juliol</v>
      </c>
      <c r="L548" t="str">
        <f t="shared" si="223"/>
        <v>agost</v>
      </c>
      <c r="M548" t="str">
        <f t="shared" si="223"/>
        <v>setembre</v>
      </c>
      <c r="N548" t="str">
        <f t="shared" si="223"/>
        <v>octubre</v>
      </c>
      <c r="O548" t="str">
        <f t="shared" si="223"/>
        <v>novembre</v>
      </c>
      <c r="P548" t="str">
        <f t="shared" si="223"/>
        <v>desembre</v>
      </c>
      <c r="Q548" s="5"/>
    </row>
    <row r="549" spans="3:17" hidden="1">
      <c r="C549" s="51" t="str">
        <f t="shared" ref="C549:D568" si="224">+C8</f>
        <v>PREPARACIÓ DEL SÒL</v>
      </c>
      <c r="D549" s="51" t="str">
        <f t="shared" si="224"/>
        <v>Desbrossat amb discos</v>
      </c>
      <c r="E549" s="86">
        <f t="shared" ref="E549:P549" si="225">E8*VLOOKUP($D549,$D$286:$BC$389,$E$546,FALSE)+E8*VLOOKUP(CONCATENATE("Preparació per ",LOWER($D549)),$D$286:$BC$389,$E$546,FALSE)</f>
        <v>0</v>
      </c>
      <c r="F549" s="86">
        <f t="shared" si="225"/>
        <v>0</v>
      </c>
      <c r="G549" s="86">
        <f t="shared" si="225"/>
        <v>0</v>
      </c>
      <c r="H549" s="86">
        <f t="shared" si="225"/>
        <v>0</v>
      </c>
      <c r="I549" s="86">
        <f t="shared" si="225"/>
        <v>0</v>
      </c>
      <c r="J549" s="86">
        <f t="shared" si="225"/>
        <v>0</v>
      </c>
      <c r="K549" s="86">
        <f t="shared" si="225"/>
        <v>0</v>
      </c>
      <c r="L549" s="86">
        <f t="shared" si="225"/>
        <v>0</v>
      </c>
      <c r="M549" s="86">
        <f t="shared" si="225"/>
        <v>0</v>
      </c>
      <c r="N549" s="86">
        <f t="shared" si="225"/>
        <v>0</v>
      </c>
      <c r="O549" s="86">
        <f t="shared" si="225"/>
        <v>0</v>
      </c>
      <c r="P549" s="86">
        <f t="shared" si="225"/>
        <v>0</v>
      </c>
      <c r="Q549" s="84">
        <f>SUM(E549:P549)</f>
        <v>0</v>
      </c>
    </row>
    <row r="550" spans="3:17" hidden="1">
      <c r="C550" s="51">
        <f t="shared" si="224"/>
        <v>0</v>
      </c>
      <c r="D550" s="51" t="str">
        <f t="shared" si="224"/>
        <v>Subsolat</v>
      </c>
      <c r="E550" s="86">
        <f t="shared" ref="E550:P550" si="226">E9*VLOOKUP($D550,$D$286:$BC$389,$E$546,FALSE)+E9*VLOOKUP(CONCATENATE("Preparació per ",LOWER($D550)),$D$286:$BC$389,$E$546,FALSE)</f>
        <v>0</v>
      </c>
      <c r="F550" s="86">
        <f t="shared" si="226"/>
        <v>0</v>
      </c>
      <c r="G550" s="86">
        <f t="shared" si="226"/>
        <v>0</v>
      </c>
      <c r="H550" s="86">
        <f t="shared" si="226"/>
        <v>0</v>
      </c>
      <c r="I550" s="86">
        <f t="shared" si="226"/>
        <v>0</v>
      </c>
      <c r="J550" s="86">
        <f t="shared" si="226"/>
        <v>0</v>
      </c>
      <c r="K550" s="86">
        <f t="shared" si="226"/>
        <v>0</v>
      </c>
      <c r="L550" s="86">
        <f t="shared" si="226"/>
        <v>0</v>
      </c>
      <c r="M550" s="86">
        <f t="shared" si="226"/>
        <v>0</v>
      </c>
      <c r="N550" s="86">
        <f t="shared" si="226"/>
        <v>0</v>
      </c>
      <c r="O550" s="86">
        <f t="shared" si="226"/>
        <v>0</v>
      </c>
      <c r="P550" s="86">
        <f t="shared" si="226"/>
        <v>0</v>
      </c>
      <c r="Q550" s="84">
        <f t="shared" ref="Q550:Q583" si="227">SUM(E550:P550)</f>
        <v>0</v>
      </c>
    </row>
    <row r="551" spans="3:17" hidden="1">
      <c r="C551" s="51">
        <f t="shared" si="224"/>
        <v>0</v>
      </c>
      <c r="D551" s="51" t="str">
        <f t="shared" si="224"/>
        <v>Estripat</v>
      </c>
      <c r="E551" s="86">
        <f t="shared" ref="E551:P551" si="228">E10*VLOOKUP($D551,$D$286:$BC$389,$E$546,FALSE)+E10*VLOOKUP(CONCATENATE("Preparació per ",LOWER($D551)),$D$286:$BC$389,$E$546,FALSE)</f>
        <v>0</v>
      </c>
      <c r="F551" s="86">
        <f t="shared" si="228"/>
        <v>0</v>
      </c>
      <c r="G551" s="86">
        <f t="shared" si="228"/>
        <v>0</v>
      </c>
      <c r="H551" s="86">
        <f t="shared" si="228"/>
        <v>0</v>
      </c>
      <c r="I551" s="86">
        <f t="shared" si="228"/>
        <v>0</v>
      </c>
      <c r="J551" s="86">
        <f t="shared" si="228"/>
        <v>0</v>
      </c>
      <c r="K551" s="86">
        <f t="shared" si="228"/>
        <v>0</v>
      </c>
      <c r="L551" s="86">
        <f t="shared" si="228"/>
        <v>0</v>
      </c>
      <c r="M551" s="86">
        <f t="shared" si="228"/>
        <v>0</v>
      </c>
      <c r="N551" s="86">
        <f t="shared" si="228"/>
        <v>0</v>
      </c>
      <c r="O551" s="86">
        <f t="shared" si="228"/>
        <v>0</v>
      </c>
      <c r="P551" s="86">
        <f t="shared" si="228"/>
        <v>0</v>
      </c>
      <c r="Q551" s="84">
        <f t="shared" si="227"/>
        <v>0</v>
      </c>
    </row>
    <row r="552" spans="3:17" hidden="1">
      <c r="C552" s="51">
        <f t="shared" si="224"/>
        <v>0</v>
      </c>
      <c r="D552" s="51" t="str">
        <f t="shared" si="224"/>
        <v>Fresat</v>
      </c>
      <c r="E552" s="86">
        <f t="shared" ref="E552:P552" si="229">E11*VLOOKUP($D552,$D$286:$BC$389,$E$546,FALSE)+E11*VLOOKUP(CONCATENATE("Preparació per ",LOWER($D552)),$D$286:$BC$389,$E$546,FALSE)</f>
        <v>0</v>
      </c>
      <c r="F552" s="86">
        <f t="shared" si="229"/>
        <v>0</v>
      </c>
      <c r="G552" s="86">
        <f t="shared" si="229"/>
        <v>0</v>
      </c>
      <c r="H552" s="86">
        <f t="shared" si="229"/>
        <v>0</v>
      </c>
      <c r="I552" s="86">
        <f t="shared" si="229"/>
        <v>0</v>
      </c>
      <c r="J552" s="86">
        <f t="shared" si="229"/>
        <v>0</v>
      </c>
      <c r="K552" s="86">
        <f t="shared" si="229"/>
        <v>0</v>
      </c>
      <c r="L552" s="86">
        <f t="shared" si="229"/>
        <v>0</v>
      </c>
      <c r="M552" s="86">
        <f t="shared" si="229"/>
        <v>0</v>
      </c>
      <c r="N552" s="86">
        <f t="shared" si="229"/>
        <v>0</v>
      </c>
      <c r="O552" s="86">
        <f t="shared" si="229"/>
        <v>0</v>
      </c>
      <c r="P552" s="86">
        <f t="shared" si="229"/>
        <v>0</v>
      </c>
      <c r="Q552" s="84">
        <f t="shared" si="227"/>
        <v>0</v>
      </c>
    </row>
    <row r="553" spans="3:17" hidden="1">
      <c r="C553" s="51">
        <f t="shared" si="224"/>
        <v>0</v>
      </c>
      <c r="D553" s="51">
        <f t="shared" si="224"/>
        <v>0</v>
      </c>
      <c r="E553" s="86">
        <f t="shared" ref="E553:P553" si="230">E12*VLOOKUP($D553,$D$286:$BC$389,$E$546,FALSE)+E12*VLOOKUP(CONCATENATE("Preparació per ",LOWER($D553)),$D$286:$BC$389,$E$546,FALSE)</f>
        <v>0</v>
      </c>
      <c r="F553" s="86">
        <f t="shared" si="230"/>
        <v>0</v>
      </c>
      <c r="G553" s="86">
        <f t="shared" si="230"/>
        <v>0</v>
      </c>
      <c r="H553" s="86">
        <f t="shared" si="230"/>
        <v>0</v>
      </c>
      <c r="I553" s="86">
        <f t="shared" si="230"/>
        <v>0</v>
      </c>
      <c r="J553" s="86">
        <f t="shared" si="230"/>
        <v>0</v>
      </c>
      <c r="K553" s="86">
        <f t="shared" si="230"/>
        <v>0</v>
      </c>
      <c r="L553" s="86">
        <f t="shared" si="230"/>
        <v>0</v>
      </c>
      <c r="M553" s="86">
        <f t="shared" si="230"/>
        <v>0</v>
      </c>
      <c r="N553" s="86">
        <f t="shared" si="230"/>
        <v>0</v>
      </c>
      <c r="O553" s="86">
        <f t="shared" si="230"/>
        <v>0</v>
      </c>
      <c r="P553" s="86">
        <f t="shared" si="230"/>
        <v>0</v>
      </c>
      <c r="Q553" s="84">
        <f t="shared" si="227"/>
        <v>0</v>
      </c>
    </row>
    <row r="554" spans="3:17" hidden="1">
      <c r="C554" s="51">
        <f t="shared" si="224"/>
        <v>0</v>
      </c>
      <c r="D554" s="51">
        <f t="shared" si="224"/>
        <v>0</v>
      </c>
      <c r="E554" s="86">
        <f t="shared" ref="E554:P554" si="231">E13*VLOOKUP($D554,$D$286:$BC$389,$E$546,FALSE)+E13*VLOOKUP(CONCATENATE("Preparació per ",LOWER($D554)),$D$286:$BC$389,$E$546,FALSE)</f>
        <v>0</v>
      </c>
      <c r="F554" s="86">
        <f t="shared" si="231"/>
        <v>0</v>
      </c>
      <c r="G554" s="86">
        <f t="shared" si="231"/>
        <v>0</v>
      </c>
      <c r="H554" s="86">
        <f t="shared" si="231"/>
        <v>0</v>
      </c>
      <c r="I554" s="86">
        <f t="shared" si="231"/>
        <v>0</v>
      </c>
      <c r="J554" s="86">
        <f t="shared" si="231"/>
        <v>0</v>
      </c>
      <c r="K554" s="86">
        <f t="shared" si="231"/>
        <v>0</v>
      </c>
      <c r="L554" s="86">
        <f t="shared" si="231"/>
        <v>0</v>
      </c>
      <c r="M554" s="86">
        <f t="shared" si="231"/>
        <v>0</v>
      </c>
      <c r="N554" s="86">
        <f t="shared" si="231"/>
        <v>0</v>
      </c>
      <c r="O554" s="86">
        <f t="shared" si="231"/>
        <v>0</v>
      </c>
      <c r="P554" s="86">
        <f t="shared" si="231"/>
        <v>0</v>
      </c>
      <c r="Q554" s="84">
        <f t="shared" si="227"/>
        <v>0</v>
      </c>
    </row>
    <row r="555" spans="3:17" hidden="1">
      <c r="C555" s="51">
        <f t="shared" si="224"/>
        <v>0</v>
      </c>
      <c r="D555" s="51">
        <f t="shared" si="224"/>
        <v>0</v>
      </c>
      <c r="E555" s="86">
        <f t="shared" ref="E555:P555" si="232">E14*VLOOKUP($D555,$D$286:$BC$389,$E$546,FALSE)+E14*VLOOKUP(CONCATENATE("Preparació per ",LOWER($D555)),$D$286:$BC$389,$E$546,FALSE)</f>
        <v>0</v>
      </c>
      <c r="F555" s="86">
        <f t="shared" si="232"/>
        <v>0</v>
      </c>
      <c r="G555" s="86">
        <f t="shared" si="232"/>
        <v>0</v>
      </c>
      <c r="H555" s="86">
        <f t="shared" si="232"/>
        <v>0</v>
      </c>
      <c r="I555" s="86">
        <f t="shared" si="232"/>
        <v>0</v>
      </c>
      <c r="J555" s="86">
        <f t="shared" si="232"/>
        <v>0</v>
      </c>
      <c r="K555" s="86">
        <f t="shared" si="232"/>
        <v>0</v>
      </c>
      <c r="L555" s="86">
        <f t="shared" si="232"/>
        <v>0</v>
      </c>
      <c r="M555" s="86">
        <f t="shared" si="232"/>
        <v>0</v>
      </c>
      <c r="N555" s="86">
        <f t="shared" si="232"/>
        <v>0</v>
      </c>
      <c r="O555" s="86">
        <f t="shared" si="232"/>
        <v>0</v>
      </c>
      <c r="P555" s="86">
        <f t="shared" si="232"/>
        <v>0</v>
      </c>
      <c r="Q555" s="84">
        <f t="shared" si="227"/>
        <v>0</v>
      </c>
    </row>
    <row r="556" spans="3:17" hidden="1">
      <c r="C556" s="53" t="str">
        <f t="shared" si="224"/>
        <v>ADOBAT</v>
      </c>
      <c r="D556" s="53" t="str">
        <f t="shared" si="224"/>
        <v>Aplicació de compost (60 t/ha)</v>
      </c>
      <c r="E556" s="87">
        <f t="shared" ref="E556:P556" si="233">E15*VLOOKUP($D556,$D$286:$BC$389,$E$546,FALSE)+E15*VLOOKUP(CONCATENATE("Preparació per ",LOWER($D556)),$D$286:$BC$389,$E$546,FALSE)</f>
        <v>0</v>
      </c>
      <c r="F556" s="87">
        <f t="shared" si="233"/>
        <v>0</v>
      </c>
      <c r="G556" s="87">
        <f t="shared" si="233"/>
        <v>0</v>
      </c>
      <c r="H556" s="87">
        <f t="shared" si="233"/>
        <v>0</v>
      </c>
      <c r="I556" s="87">
        <f t="shared" si="233"/>
        <v>0</v>
      </c>
      <c r="J556" s="87">
        <f t="shared" si="233"/>
        <v>0</v>
      </c>
      <c r="K556" s="87">
        <f t="shared" si="233"/>
        <v>0</v>
      </c>
      <c r="L556" s="87">
        <f t="shared" si="233"/>
        <v>0</v>
      </c>
      <c r="M556" s="87">
        <f t="shared" si="233"/>
        <v>0</v>
      </c>
      <c r="N556" s="87">
        <f t="shared" si="233"/>
        <v>0</v>
      </c>
      <c r="O556" s="87">
        <f t="shared" si="233"/>
        <v>0</v>
      </c>
      <c r="P556" s="87">
        <f t="shared" si="233"/>
        <v>0</v>
      </c>
      <c r="Q556" s="84">
        <f t="shared" si="227"/>
        <v>0</v>
      </c>
    </row>
    <row r="557" spans="3:17" hidden="1">
      <c r="C557" s="53">
        <f t="shared" si="224"/>
        <v>0</v>
      </c>
      <c r="D557" s="53">
        <f t="shared" si="224"/>
        <v>0</v>
      </c>
      <c r="E557" s="87">
        <f t="shared" ref="E557:P557" si="234">E16*VLOOKUP($D557,$D$286:$BC$389,$E$546,FALSE)+E16*VLOOKUP(CONCATENATE("Preparació per ",LOWER($D557)),$D$286:$BC$389,$E$546,FALSE)</f>
        <v>0</v>
      </c>
      <c r="F557" s="87">
        <f t="shared" si="234"/>
        <v>0</v>
      </c>
      <c r="G557" s="87">
        <f t="shared" si="234"/>
        <v>0</v>
      </c>
      <c r="H557" s="87">
        <f t="shared" si="234"/>
        <v>0</v>
      </c>
      <c r="I557" s="87">
        <f t="shared" si="234"/>
        <v>0</v>
      </c>
      <c r="J557" s="87">
        <f t="shared" si="234"/>
        <v>0</v>
      </c>
      <c r="K557" s="87">
        <f t="shared" si="234"/>
        <v>0</v>
      </c>
      <c r="L557" s="87">
        <f t="shared" si="234"/>
        <v>0</v>
      </c>
      <c r="M557" s="87">
        <f t="shared" si="234"/>
        <v>0</v>
      </c>
      <c r="N557" s="87">
        <f t="shared" si="234"/>
        <v>0</v>
      </c>
      <c r="O557" s="87">
        <f t="shared" si="234"/>
        <v>0</v>
      </c>
      <c r="P557" s="87">
        <f t="shared" si="234"/>
        <v>0</v>
      </c>
      <c r="Q557" s="84">
        <f t="shared" si="227"/>
        <v>0</v>
      </c>
    </row>
    <row r="558" spans="3:17" hidden="1">
      <c r="C558" s="53">
        <f t="shared" si="224"/>
        <v>0</v>
      </c>
      <c r="D558" s="53">
        <f t="shared" si="224"/>
        <v>0</v>
      </c>
      <c r="E558" s="87">
        <f t="shared" ref="E558:P558" si="235">E17*VLOOKUP($D558,$D$286:$BC$389,$E$546,FALSE)+E17*VLOOKUP(CONCATENATE("Preparació per ",LOWER($D558)),$D$286:$BC$389,$E$546,FALSE)</f>
        <v>0</v>
      </c>
      <c r="F558" s="87">
        <f t="shared" si="235"/>
        <v>0</v>
      </c>
      <c r="G558" s="87">
        <f t="shared" si="235"/>
        <v>0</v>
      </c>
      <c r="H558" s="87">
        <f t="shared" si="235"/>
        <v>0</v>
      </c>
      <c r="I558" s="87">
        <f t="shared" si="235"/>
        <v>0</v>
      </c>
      <c r="J558" s="87">
        <f t="shared" si="235"/>
        <v>0</v>
      </c>
      <c r="K558" s="87">
        <f t="shared" si="235"/>
        <v>0</v>
      </c>
      <c r="L558" s="87">
        <f t="shared" si="235"/>
        <v>0</v>
      </c>
      <c r="M558" s="87">
        <f t="shared" si="235"/>
        <v>0</v>
      </c>
      <c r="N558" s="87">
        <f t="shared" si="235"/>
        <v>0</v>
      </c>
      <c r="O558" s="87">
        <f t="shared" si="235"/>
        <v>0</v>
      </c>
      <c r="P558" s="87">
        <f t="shared" si="235"/>
        <v>0</v>
      </c>
      <c r="Q558" s="84">
        <f t="shared" si="227"/>
        <v>0</v>
      </c>
    </row>
    <row r="559" spans="3:17" hidden="1">
      <c r="C559" s="53">
        <f t="shared" si="224"/>
        <v>0</v>
      </c>
      <c r="D559" s="53">
        <f t="shared" si="224"/>
        <v>0</v>
      </c>
      <c r="E559" s="87">
        <f t="shared" ref="E559:P559" si="236">E18*VLOOKUP($D559,$D$286:$BC$389,$E$546,FALSE)+E18*VLOOKUP(CONCATENATE("Preparació per ",LOWER($D559)),$D$286:$BC$389,$E$546,FALSE)</f>
        <v>0</v>
      </c>
      <c r="F559" s="87">
        <f t="shared" si="236"/>
        <v>0</v>
      </c>
      <c r="G559" s="87">
        <f t="shared" si="236"/>
        <v>0</v>
      </c>
      <c r="H559" s="87">
        <f t="shared" si="236"/>
        <v>0</v>
      </c>
      <c r="I559" s="87">
        <f t="shared" si="236"/>
        <v>0</v>
      </c>
      <c r="J559" s="87">
        <f t="shared" si="236"/>
        <v>0</v>
      </c>
      <c r="K559" s="87">
        <f t="shared" si="236"/>
        <v>0</v>
      </c>
      <c r="L559" s="87">
        <f t="shared" si="236"/>
        <v>0</v>
      </c>
      <c r="M559" s="87">
        <f t="shared" si="236"/>
        <v>0</v>
      </c>
      <c r="N559" s="87">
        <f t="shared" si="236"/>
        <v>0</v>
      </c>
      <c r="O559" s="87">
        <f t="shared" si="236"/>
        <v>0</v>
      </c>
      <c r="P559" s="87">
        <f t="shared" si="236"/>
        <v>0</v>
      </c>
      <c r="Q559" s="84">
        <f t="shared" si="227"/>
        <v>0</v>
      </c>
    </row>
    <row r="560" spans="3:17" hidden="1">
      <c r="C560" s="56" t="str">
        <f t="shared" si="224"/>
        <v>PLANTACIÓ</v>
      </c>
      <c r="D560" s="56" t="str">
        <f t="shared" si="224"/>
        <v>Solcar</v>
      </c>
      <c r="E560" s="88">
        <f t="shared" ref="E560:P560" si="237">E19*VLOOKUP($D560,$D$286:$BC$389,$E$546,FALSE)+E19*VLOOKUP(CONCATENATE("Preparació per ",LOWER($D560)),$D$286:$BC$389,$E$546,FALSE)</f>
        <v>0</v>
      </c>
      <c r="F560" s="88">
        <f t="shared" si="237"/>
        <v>0</v>
      </c>
      <c r="G560" s="88">
        <f t="shared" si="237"/>
        <v>0</v>
      </c>
      <c r="H560" s="88">
        <f t="shared" si="237"/>
        <v>0</v>
      </c>
      <c r="I560" s="88">
        <f t="shared" si="237"/>
        <v>0</v>
      </c>
      <c r="J560" s="88">
        <f t="shared" si="237"/>
        <v>0</v>
      </c>
      <c r="K560" s="88">
        <f t="shared" si="237"/>
        <v>0</v>
      </c>
      <c r="L560" s="88">
        <f t="shared" si="237"/>
        <v>0</v>
      </c>
      <c r="M560" s="88">
        <f t="shared" si="237"/>
        <v>0</v>
      </c>
      <c r="N560" s="88">
        <f t="shared" si="237"/>
        <v>0</v>
      </c>
      <c r="O560" s="88">
        <f t="shared" si="237"/>
        <v>0</v>
      </c>
      <c r="P560" s="88">
        <f t="shared" si="237"/>
        <v>0</v>
      </c>
      <c r="Q560" s="84">
        <f t="shared" si="227"/>
        <v>0</v>
      </c>
    </row>
    <row r="561" spans="3:17" hidden="1">
      <c r="C561" s="56">
        <f t="shared" si="224"/>
        <v>0</v>
      </c>
      <c r="D561" s="56" t="str">
        <f t="shared" si="224"/>
        <v>Plantació manual calçots</v>
      </c>
      <c r="E561" s="88">
        <f t="shared" ref="E561:P561" si="238">E20*VLOOKUP($D561,$D$286:$BC$389,$E$546,FALSE)+E20*VLOOKUP(CONCATENATE("Preparació per ",LOWER($D561)),$D$286:$BC$389,$E$546,FALSE)</f>
        <v>0</v>
      </c>
      <c r="F561" s="88">
        <f t="shared" si="238"/>
        <v>0</v>
      </c>
      <c r="G561" s="88">
        <f t="shared" si="238"/>
        <v>0</v>
      </c>
      <c r="H561" s="88">
        <f t="shared" si="238"/>
        <v>0</v>
      </c>
      <c r="I561" s="88">
        <f t="shared" si="238"/>
        <v>0</v>
      </c>
      <c r="J561" s="88">
        <f t="shared" si="238"/>
        <v>0</v>
      </c>
      <c r="K561" s="88">
        <f t="shared" si="238"/>
        <v>0</v>
      </c>
      <c r="L561" s="88">
        <f t="shared" si="238"/>
        <v>0</v>
      </c>
      <c r="M561" s="88">
        <f t="shared" si="238"/>
        <v>0</v>
      </c>
      <c r="N561" s="88">
        <f t="shared" si="238"/>
        <v>0</v>
      </c>
      <c r="O561" s="88">
        <f t="shared" si="238"/>
        <v>0</v>
      </c>
      <c r="P561" s="88">
        <f t="shared" si="238"/>
        <v>0</v>
      </c>
      <c r="Q561" s="84">
        <f t="shared" si="227"/>
        <v>0</v>
      </c>
    </row>
    <row r="562" spans="3:17" hidden="1">
      <c r="C562" s="56">
        <f t="shared" si="224"/>
        <v>0</v>
      </c>
      <c r="D562" s="56">
        <f t="shared" si="224"/>
        <v>0</v>
      </c>
      <c r="E562" s="88">
        <f t="shared" ref="E562:P562" si="239">E21*VLOOKUP($D562,$D$286:$BC$389,$E$546,FALSE)+E21*VLOOKUP(CONCATENATE("Preparació per ",LOWER($D562)),$D$286:$BC$389,$E$546,FALSE)</f>
        <v>0</v>
      </c>
      <c r="F562" s="88">
        <f t="shared" si="239"/>
        <v>0</v>
      </c>
      <c r="G562" s="88">
        <f t="shared" si="239"/>
        <v>0</v>
      </c>
      <c r="H562" s="88">
        <f t="shared" si="239"/>
        <v>0</v>
      </c>
      <c r="I562" s="88">
        <f t="shared" si="239"/>
        <v>0</v>
      </c>
      <c r="J562" s="88">
        <f t="shared" si="239"/>
        <v>0</v>
      </c>
      <c r="K562" s="88">
        <f t="shared" si="239"/>
        <v>0</v>
      </c>
      <c r="L562" s="88">
        <f t="shared" si="239"/>
        <v>0</v>
      </c>
      <c r="M562" s="88">
        <f t="shared" si="239"/>
        <v>0</v>
      </c>
      <c r="N562" s="88">
        <f t="shared" si="239"/>
        <v>0</v>
      </c>
      <c r="O562" s="88">
        <f t="shared" si="239"/>
        <v>0</v>
      </c>
      <c r="P562" s="88">
        <f t="shared" si="239"/>
        <v>0</v>
      </c>
      <c r="Q562" s="84">
        <f t="shared" si="227"/>
        <v>0</v>
      </c>
    </row>
    <row r="563" spans="3:17" hidden="1">
      <c r="C563" s="56">
        <f t="shared" si="224"/>
        <v>0</v>
      </c>
      <c r="D563" s="56">
        <f t="shared" si="224"/>
        <v>0</v>
      </c>
      <c r="E563" s="88">
        <f t="shared" ref="E563:P563" si="240">E22*VLOOKUP($D563,$D$286:$BC$389,$E$546,FALSE)+E22*VLOOKUP(CONCATENATE("Preparació per ",LOWER($D563)),$D$286:$BC$389,$E$546,FALSE)</f>
        <v>0</v>
      </c>
      <c r="F563" s="88">
        <f t="shared" si="240"/>
        <v>0</v>
      </c>
      <c r="G563" s="88">
        <f t="shared" si="240"/>
        <v>0</v>
      </c>
      <c r="H563" s="88">
        <f t="shared" si="240"/>
        <v>0</v>
      </c>
      <c r="I563" s="88">
        <f t="shared" si="240"/>
        <v>0</v>
      </c>
      <c r="J563" s="88">
        <f t="shared" si="240"/>
        <v>0</v>
      </c>
      <c r="K563" s="88">
        <f t="shared" si="240"/>
        <v>0</v>
      </c>
      <c r="L563" s="88">
        <f t="shared" si="240"/>
        <v>0</v>
      </c>
      <c r="M563" s="88">
        <f t="shared" si="240"/>
        <v>0</v>
      </c>
      <c r="N563" s="88">
        <f t="shared" si="240"/>
        <v>0</v>
      </c>
      <c r="O563" s="88">
        <f t="shared" si="240"/>
        <v>0</v>
      </c>
      <c r="P563" s="88">
        <f t="shared" si="240"/>
        <v>0</v>
      </c>
      <c r="Q563" s="84">
        <f t="shared" si="227"/>
        <v>0</v>
      </c>
    </row>
    <row r="564" spans="3:17" hidden="1">
      <c r="C564" s="58" t="str">
        <f t="shared" si="224"/>
        <v>REG</v>
      </c>
      <c r="D564" s="58" t="str">
        <f t="shared" si="224"/>
        <v>Instal.lació sistema de reg aspersió</v>
      </c>
      <c r="E564" s="89">
        <f t="shared" ref="E564:P564" si="241">E23*VLOOKUP($D564,$D$286:$BC$389,$E$546,FALSE)+E23*VLOOKUP(CONCATENATE("Preparació per ",LOWER($D564)),$D$286:$BC$389,$E$546,FALSE)</f>
        <v>0</v>
      </c>
      <c r="F564" s="89">
        <f t="shared" si="241"/>
        <v>0</v>
      </c>
      <c r="G564" s="89">
        <f t="shared" si="241"/>
        <v>0</v>
      </c>
      <c r="H564" s="89">
        <f t="shared" si="241"/>
        <v>0</v>
      </c>
      <c r="I564" s="89">
        <f t="shared" si="241"/>
        <v>0</v>
      </c>
      <c r="J564" s="89">
        <f t="shared" si="241"/>
        <v>0</v>
      </c>
      <c r="K564" s="89">
        <f t="shared" si="241"/>
        <v>0</v>
      </c>
      <c r="L564" s="89">
        <f t="shared" si="241"/>
        <v>0</v>
      </c>
      <c r="M564" s="89">
        <f t="shared" si="241"/>
        <v>0</v>
      </c>
      <c r="N564" s="89">
        <f t="shared" si="241"/>
        <v>0</v>
      </c>
      <c r="O564" s="89">
        <f t="shared" si="241"/>
        <v>0</v>
      </c>
      <c r="P564" s="89">
        <f t="shared" si="241"/>
        <v>0</v>
      </c>
      <c r="Q564" s="84">
        <f t="shared" si="227"/>
        <v>0</v>
      </c>
    </row>
    <row r="565" spans="3:17" hidden="1">
      <c r="C565" s="58">
        <f t="shared" si="224"/>
        <v>0</v>
      </c>
      <c r="D565" s="58" t="str">
        <f t="shared" si="224"/>
        <v>Reg (L/m2)</v>
      </c>
      <c r="E565" s="89">
        <f t="shared" ref="E565:P565" si="242">E24*VLOOKUP($D565,$D$286:$BC$389,$E$546,FALSE)+E24*VLOOKUP(CONCATENATE("Preparació per ",LOWER($D565)),$D$286:$BC$389,$E$546,FALSE)</f>
        <v>0</v>
      </c>
      <c r="F565" s="89">
        <f t="shared" si="242"/>
        <v>0</v>
      </c>
      <c r="G565" s="89">
        <f t="shared" si="242"/>
        <v>0</v>
      </c>
      <c r="H565" s="89">
        <f t="shared" si="242"/>
        <v>0</v>
      </c>
      <c r="I565" s="89">
        <f t="shared" si="242"/>
        <v>0</v>
      </c>
      <c r="J565" s="89">
        <f t="shared" si="242"/>
        <v>0</v>
      </c>
      <c r="K565" s="89">
        <f t="shared" si="242"/>
        <v>0</v>
      </c>
      <c r="L565" s="89">
        <f t="shared" si="242"/>
        <v>0</v>
      </c>
      <c r="M565" s="89">
        <f t="shared" si="242"/>
        <v>0</v>
      </c>
      <c r="N565" s="89">
        <f t="shared" si="242"/>
        <v>0</v>
      </c>
      <c r="O565" s="89">
        <f t="shared" si="242"/>
        <v>0</v>
      </c>
      <c r="P565" s="89">
        <f t="shared" si="242"/>
        <v>0</v>
      </c>
      <c r="Q565" s="84">
        <f t="shared" si="227"/>
        <v>0</v>
      </c>
    </row>
    <row r="566" spans="3:17" hidden="1">
      <c r="C566" s="58">
        <f t="shared" si="224"/>
        <v>0</v>
      </c>
      <c r="D566" s="58">
        <f t="shared" si="224"/>
        <v>0</v>
      </c>
      <c r="E566" s="89">
        <f t="shared" ref="E566:P566" si="243">E25*VLOOKUP($D566,$D$286:$BC$389,$E$546,FALSE)+E25*VLOOKUP(CONCATENATE("Preparació per ",LOWER($D566)),$D$286:$BC$389,$E$546,FALSE)</f>
        <v>0</v>
      </c>
      <c r="F566" s="89">
        <f t="shared" si="243"/>
        <v>0</v>
      </c>
      <c r="G566" s="89">
        <f t="shared" si="243"/>
        <v>0</v>
      </c>
      <c r="H566" s="89">
        <f t="shared" si="243"/>
        <v>0</v>
      </c>
      <c r="I566" s="89">
        <f t="shared" si="243"/>
        <v>0</v>
      </c>
      <c r="J566" s="89">
        <f t="shared" si="243"/>
        <v>0</v>
      </c>
      <c r="K566" s="89">
        <f t="shared" si="243"/>
        <v>0</v>
      </c>
      <c r="L566" s="89">
        <f t="shared" si="243"/>
        <v>0</v>
      </c>
      <c r="M566" s="89">
        <f t="shared" si="243"/>
        <v>0</v>
      </c>
      <c r="N566" s="89">
        <f t="shared" si="243"/>
        <v>0</v>
      </c>
      <c r="O566" s="89">
        <f t="shared" si="243"/>
        <v>0</v>
      </c>
      <c r="P566" s="89">
        <f t="shared" si="243"/>
        <v>0</v>
      </c>
      <c r="Q566" s="84">
        <f t="shared" si="227"/>
        <v>0</v>
      </c>
    </row>
    <row r="567" spans="3:17" hidden="1">
      <c r="C567" s="58">
        <f t="shared" si="224"/>
        <v>0</v>
      </c>
      <c r="D567" s="58">
        <f t="shared" si="224"/>
        <v>0</v>
      </c>
      <c r="E567" s="89">
        <f t="shared" ref="E567:P567" si="244">E26*VLOOKUP($D567,$D$286:$BC$389,$E$546,FALSE)+E26*VLOOKUP(CONCATENATE("Preparació per ",LOWER($D567)),$D$286:$BC$389,$E$546,FALSE)</f>
        <v>0</v>
      </c>
      <c r="F567" s="89">
        <f t="shared" si="244"/>
        <v>0</v>
      </c>
      <c r="G567" s="89">
        <f t="shared" si="244"/>
        <v>0</v>
      </c>
      <c r="H567" s="89">
        <f t="shared" si="244"/>
        <v>0</v>
      </c>
      <c r="I567" s="89">
        <f t="shared" si="244"/>
        <v>0</v>
      </c>
      <c r="J567" s="89">
        <f t="shared" si="244"/>
        <v>0</v>
      </c>
      <c r="K567" s="89">
        <f t="shared" si="244"/>
        <v>0</v>
      </c>
      <c r="L567" s="89">
        <f t="shared" si="244"/>
        <v>0</v>
      </c>
      <c r="M567" s="89">
        <f t="shared" si="244"/>
        <v>0</v>
      </c>
      <c r="N567" s="89">
        <f t="shared" si="244"/>
        <v>0</v>
      </c>
      <c r="O567" s="89">
        <f t="shared" si="244"/>
        <v>0</v>
      </c>
      <c r="P567" s="89">
        <f t="shared" si="244"/>
        <v>0</v>
      </c>
      <c r="Q567" s="84">
        <f t="shared" si="227"/>
        <v>0</v>
      </c>
    </row>
    <row r="568" spans="3:17" hidden="1">
      <c r="C568" s="49" t="str">
        <f t="shared" si="224"/>
        <v>TRACTAMENTS</v>
      </c>
      <c r="D568" s="49" t="str">
        <f t="shared" si="224"/>
        <v>Tractament coure + retenol + purí</v>
      </c>
      <c r="E568" s="90">
        <f t="shared" ref="E568:P568" si="245">E27*VLOOKUP($D568,$D$286:$BC$389,$E$546,FALSE)+E27*VLOOKUP(CONCATENATE("Preparació per ",LOWER($D568)),$D$286:$BC$389,$E$546,FALSE)</f>
        <v>0</v>
      </c>
      <c r="F568" s="90">
        <f t="shared" si="245"/>
        <v>0</v>
      </c>
      <c r="G568" s="90">
        <f t="shared" si="245"/>
        <v>0</v>
      </c>
      <c r="H568" s="90">
        <f t="shared" si="245"/>
        <v>0</v>
      </c>
      <c r="I568" s="90">
        <f t="shared" si="245"/>
        <v>0</v>
      </c>
      <c r="J568" s="90">
        <f t="shared" si="245"/>
        <v>0</v>
      </c>
      <c r="K568" s="90">
        <f t="shared" si="245"/>
        <v>0</v>
      </c>
      <c r="L568" s="90">
        <f t="shared" si="245"/>
        <v>0</v>
      </c>
      <c r="M568" s="90">
        <f t="shared" si="245"/>
        <v>0</v>
      </c>
      <c r="N568" s="90">
        <f t="shared" si="245"/>
        <v>0</v>
      </c>
      <c r="O568" s="90">
        <f t="shared" si="245"/>
        <v>0</v>
      </c>
      <c r="P568" s="90">
        <f t="shared" si="245"/>
        <v>0</v>
      </c>
      <c r="Q568" s="84">
        <f t="shared" si="227"/>
        <v>0</v>
      </c>
    </row>
    <row r="569" spans="3:17" hidden="1">
      <c r="C569" s="49">
        <f t="shared" ref="C569:D583" si="246">+C28</f>
        <v>0</v>
      </c>
      <c r="D569" s="49">
        <f t="shared" si="246"/>
        <v>0</v>
      </c>
      <c r="E569" s="90">
        <f t="shared" ref="E569:P569" si="247">E28*VLOOKUP($D569,$D$286:$BC$389,$E$546,FALSE)+E28*VLOOKUP(CONCATENATE("Preparació per ",LOWER($D569)),$D$286:$BC$389,$E$546,FALSE)</f>
        <v>0</v>
      </c>
      <c r="F569" s="90">
        <f t="shared" si="247"/>
        <v>0</v>
      </c>
      <c r="G569" s="90">
        <f t="shared" si="247"/>
        <v>0</v>
      </c>
      <c r="H569" s="90">
        <f t="shared" si="247"/>
        <v>0</v>
      </c>
      <c r="I569" s="90">
        <f t="shared" si="247"/>
        <v>0</v>
      </c>
      <c r="J569" s="90">
        <f t="shared" si="247"/>
        <v>0</v>
      </c>
      <c r="K569" s="90">
        <f t="shared" si="247"/>
        <v>0</v>
      </c>
      <c r="L569" s="90">
        <f t="shared" si="247"/>
        <v>0</v>
      </c>
      <c r="M569" s="90">
        <f t="shared" si="247"/>
        <v>0</v>
      </c>
      <c r="N569" s="90">
        <f t="shared" si="247"/>
        <v>0</v>
      </c>
      <c r="O569" s="90">
        <f t="shared" si="247"/>
        <v>0</v>
      </c>
      <c r="P569" s="90">
        <f t="shared" si="247"/>
        <v>0</v>
      </c>
      <c r="Q569" s="84">
        <f t="shared" si="227"/>
        <v>0</v>
      </c>
    </row>
    <row r="570" spans="3:17" hidden="1">
      <c r="C570" s="49">
        <f t="shared" si="246"/>
        <v>0</v>
      </c>
      <c r="D570" s="49">
        <f t="shared" si="246"/>
        <v>0</v>
      </c>
      <c r="E570" s="90">
        <f t="shared" ref="E570:P570" si="248">E29*VLOOKUP($D570,$D$286:$BC$389,$E$546,FALSE)+E29*VLOOKUP(CONCATENATE("Preparació per ",LOWER($D570)),$D$286:$BC$389,$E$546,FALSE)</f>
        <v>0</v>
      </c>
      <c r="F570" s="90">
        <f t="shared" si="248"/>
        <v>0</v>
      </c>
      <c r="G570" s="90">
        <f t="shared" si="248"/>
        <v>0</v>
      </c>
      <c r="H570" s="90">
        <f t="shared" si="248"/>
        <v>0</v>
      </c>
      <c r="I570" s="90">
        <f t="shared" si="248"/>
        <v>0</v>
      </c>
      <c r="J570" s="90">
        <f t="shared" si="248"/>
        <v>0</v>
      </c>
      <c r="K570" s="90">
        <f t="shared" si="248"/>
        <v>0</v>
      </c>
      <c r="L570" s="90">
        <f t="shared" si="248"/>
        <v>0</v>
      </c>
      <c r="M570" s="90">
        <f t="shared" si="248"/>
        <v>0</v>
      </c>
      <c r="N570" s="90">
        <f t="shared" si="248"/>
        <v>0</v>
      </c>
      <c r="O570" s="90">
        <f t="shared" si="248"/>
        <v>0</v>
      </c>
      <c r="P570" s="90">
        <f t="shared" si="248"/>
        <v>0</v>
      </c>
      <c r="Q570" s="84">
        <f t="shared" si="227"/>
        <v>0</v>
      </c>
    </row>
    <row r="571" spans="3:17" hidden="1">
      <c r="C571" s="49">
        <f t="shared" si="246"/>
        <v>0</v>
      </c>
      <c r="D571" s="49">
        <f t="shared" si="246"/>
        <v>0</v>
      </c>
      <c r="E571" s="90">
        <f t="shared" ref="E571:P571" si="249">E30*VLOOKUP($D571,$D$286:$BC$389,$E$546,FALSE)+E30*VLOOKUP(CONCATENATE("Preparació per ",LOWER($D571)),$D$286:$BC$389,$E$546,FALSE)</f>
        <v>0</v>
      </c>
      <c r="F571" s="90">
        <f t="shared" si="249"/>
        <v>0</v>
      </c>
      <c r="G571" s="90">
        <f t="shared" si="249"/>
        <v>0</v>
      </c>
      <c r="H571" s="90">
        <f t="shared" si="249"/>
        <v>0</v>
      </c>
      <c r="I571" s="90">
        <f t="shared" si="249"/>
        <v>0</v>
      </c>
      <c r="J571" s="90">
        <f t="shared" si="249"/>
        <v>0</v>
      </c>
      <c r="K571" s="90">
        <f t="shared" si="249"/>
        <v>0</v>
      </c>
      <c r="L571" s="90">
        <f t="shared" si="249"/>
        <v>0</v>
      </c>
      <c r="M571" s="90">
        <f t="shared" si="249"/>
        <v>0</v>
      </c>
      <c r="N571" s="90">
        <f t="shared" si="249"/>
        <v>0</v>
      </c>
      <c r="O571" s="90">
        <f t="shared" si="249"/>
        <v>0</v>
      </c>
      <c r="P571" s="90">
        <f t="shared" si="249"/>
        <v>0</v>
      </c>
      <c r="Q571" s="84">
        <f t="shared" si="227"/>
        <v>0</v>
      </c>
    </row>
    <row r="572" spans="3:17" hidden="1">
      <c r="C572" s="49">
        <f t="shared" si="246"/>
        <v>0</v>
      </c>
      <c r="D572" s="49">
        <f t="shared" si="246"/>
        <v>0</v>
      </c>
      <c r="E572" s="90">
        <f t="shared" ref="E572:P572" si="250">E31*VLOOKUP($D572,$D$286:$BC$389,$E$546,FALSE)+E31*VLOOKUP(CONCATENATE("Preparació per ",LOWER($D572)),$D$286:$BC$389,$E$546,FALSE)</f>
        <v>0</v>
      </c>
      <c r="F572" s="90">
        <f t="shared" si="250"/>
        <v>0</v>
      </c>
      <c r="G572" s="90">
        <f t="shared" si="250"/>
        <v>0</v>
      </c>
      <c r="H572" s="90">
        <f t="shared" si="250"/>
        <v>0</v>
      </c>
      <c r="I572" s="90">
        <f t="shared" si="250"/>
        <v>0</v>
      </c>
      <c r="J572" s="90">
        <f t="shared" si="250"/>
        <v>0</v>
      </c>
      <c r="K572" s="90">
        <f t="shared" si="250"/>
        <v>0</v>
      </c>
      <c r="L572" s="90">
        <f t="shared" si="250"/>
        <v>0</v>
      </c>
      <c r="M572" s="90">
        <f t="shared" si="250"/>
        <v>0</v>
      </c>
      <c r="N572" s="90">
        <f t="shared" si="250"/>
        <v>0</v>
      </c>
      <c r="O572" s="90">
        <f t="shared" si="250"/>
        <v>0</v>
      </c>
      <c r="P572" s="90">
        <f t="shared" si="250"/>
        <v>0</v>
      </c>
      <c r="Q572" s="84">
        <f t="shared" si="227"/>
        <v>0</v>
      </c>
    </row>
    <row r="573" spans="3:17" hidden="1">
      <c r="C573" s="60" t="str">
        <f t="shared" si="246"/>
        <v>DESHERBAT</v>
      </c>
      <c r="D573" s="60" t="str">
        <f t="shared" si="246"/>
        <v>Calçar-desherbar</v>
      </c>
      <c r="E573" s="91">
        <f t="shared" ref="E573:P573" si="251">E32*VLOOKUP($D573,$D$286:$BC$389,$E$546,FALSE)+E32*VLOOKUP(CONCATENATE("Preparació per ",LOWER($D573)),$D$286:$BC$389,$E$546,FALSE)</f>
        <v>0</v>
      </c>
      <c r="F573" s="91">
        <f t="shared" si="251"/>
        <v>0</v>
      </c>
      <c r="G573" s="91">
        <f t="shared" si="251"/>
        <v>0</v>
      </c>
      <c r="H573" s="91">
        <f t="shared" si="251"/>
        <v>0</v>
      </c>
      <c r="I573" s="91">
        <f t="shared" si="251"/>
        <v>0</v>
      </c>
      <c r="J573" s="91">
        <f t="shared" si="251"/>
        <v>0</v>
      </c>
      <c r="K573" s="91">
        <f t="shared" si="251"/>
        <v>0</v>
      </c>
      <c r="L573" s="91">
        <f t="shared" si="251"/>
        <v>0</v>
      </c>
      <c r="M573" s="91">
        <f t="shared" si="251"/>
        <v>0</v>
      </c>
      <c r="N573" s="91">
        <f t="shared" si="251"/>
        <v>0</v>
      </c>
      <c r="O573" s="91">
        <f t="shared" si="251"/>
        <v>0</v>
      </c>
      <c r="P573" s="91">
        <f t="shared" si="251"/>
        <v>0</v>
      </c>
      <c r="Q573" s="84">
        <f t="shared" si="227"/>
        <v>0</v>
      </c>
    </row>
    <row r="574" spans="3:17" hidden="1">
      <c r="C574" s="60">
        <f t="shared" si="246"/>
        <v>0</v>
      </c>
      <c r="D574" s="60">
        <f t="shared" si="246"/>
        <v>0</v>
      </c>
      <c r="E574" s="91">
        <f t="shared" ref="E574:P574" si="252">E33*VLOOKUP($D574,$D$286:$BC$389,$E$546,FALSE)+E33*VLOOKUP(CONCATENATE("Preparació per ",LOWER($D574)),$D$286:$BC$389,$E$546,FALSE)</f>
        <v>0</v>
      </c>
      <c r="F574" s="91">
        <f t="shared" si="252"/>
        <v>0</v>
      </c>
      <c r="G574" s="91">
        <f t="shared" si="252"/>
        <v>0</v>
      </c>
      <c r="H574" s="91">
        <f t="shared" si="252"/>
        <v>0</v>
      </c>
      <c r="I574" s="91">
        <f t="shared" si="252"/>
        <v>0</v>
      </c>
      <c r="J574" s="91">
        <f t="shared" si="252"/>
        <v>0</v>
      </c>
      <c r="K574" s="91">
        <f t="shared" si="252"/>
        <v>0</v>
      </c>
      <c r="L574" s="91">
        <f t="shared" si="252"/>
        <v>0</v>
      </c>
      <c r="M574" s="91">
        <f t="shared" si="252"/>
        <v>0</v>
      </c>
      <c r="N574" s="91">
        <f t="shared" si="252"/>
        <v>0</v>
      </c>
      <c r="O574" s="91">
        <f t="shared" si="252"/>
        <v>0</v>
      </c>
      <c r="P574" s="91">
        <f t="shared" si="252"/>
        <v>0</v>
      </c>
      <c r="Q574" s="84">
        <f t="shared" si="227"/>
        <v>0</v>
      </c>
    </row>
    <row r="575" spans="3:17" hidden="1">
      <c r="C575" s="60">
        <f t="shared" si="246"/>
        <v>0</v>
      </c>
      <c r="D575" s="60">
        <f t="shared" si="246"/>
        <v>0</v>
      </c>
      <c r="E575" s="91">
        <f t="shared" ref="E575:P575" si="253">E34*VLOOKUP($D575,$D$286:$BC$389,$E$546,FALSE)+E34*VLOOKUP(CONCATENATE("Preparació per ",LOWER($D575)),$D$286:$BC$389,$E$546,FALSE)</f>
        <v>0</v>
      </c>
      <c r="F575" s="91">
        <f t="shared" si="253"/>
        <v>0</v>
      </c>
      <c r="G575" s="91">
        <f t="shared" si="253"/>
        <v>0</v>
      </c>
      <c r="H575" s="91">
        <f t="shared" si="253"/>
        <v>0</v>
      </c>
      <c r="I575" s="91">
        <f t="shared" si="253"/>
        <v>0</v>
      </c>
      <c r="J575" s="91">
        <f t="shared" si="253"/>
        <v>0</v>
      </c>
      <c r="K575" s="91">
        <f t="shared" si="253"/>
        <v>0</v>
      </c>
      <c r="L575" s="91">
        <f t="shared" si="253"/>
        <v>0</v>
      </c>
      <c r="M575" s="91">
        <f t="shared" si="253"/>
        <v>0</v>
      </c>
      <c r="N575" s="91">
        <f t="shared" si="253"/>
        <v>0</v>
      </c>
      <c r="O575" s="91">
        <f t="shared" si="253"/>
        <v>0</v>
      </c>
      <c r="P575" s="91">
        <f t="shared" si="253"/>
        <v>0</v>
      </c>
      <c r="Q575" s="84">
        <f t="shared" si="227"/>
        <v>0</v>
      </c>
    </row>
    <row r="576" spans="3:17" hidden="1">
      <c r="C576" s="60">
        <f t="shared" si="246"/>
        <v>0</v>
      </c>
      <c r="D576" s="60">
        <f t="shared" si="246"/>
        <v>0</v>
      </c>
      <c r="E576" s="91">
        <f t="shared" ref="E576:P576" si="254">E35*VLOOKUP($D576,$D$286:$BC$389,$E$546,FALSE)+E35*VLOOKUP(CONCATENATE("Preparació per ",LOWER($D576)),$D$286:$BC$389,$E$546,FALSE)</f>
        <v>0</v>
      </c>
      <c r="F576" s="91">
        <f t="shared" si="254"/>
        <v>0</v>
      </c>
      <c r="G576" s="91">
        <f t="shared" si="254"/>
        <v>0</v>
      </c>
      <c r="H576" s="91">
        <f t="shared" si="254"/>
        <v>0</v>
      </c>
      <c r="I576" s="91">
        <f t="shared" si="254"/>
        <v>0</v>
      </c>
      <c r="J576" s="91">
        <f t="shared" si="254"/>
        <v>0</v>
      </c>
      <c r="K576" s="91">
        <f t="shared" si="254"/>
        <v>0</v>
      </c>
      <c r="L576" s="91">
        <f t="shared" si="254"/>
        <v>0</v>
      </c>
      <c r="M576" s="91">
        <f t="shared" si="254"/>
        <v>0</v>
      </c>
      <c r="N576" s="91">
        <f t="shared" si="254"/>
        <v>0</v>
      </c>
      <c r="O576" s="91">
        <f t="shared" si="254"/>
        <v>0</v>
      </c>
      <c r="P576" s="91">
        <f t="shared" si="254"/>
        <v>0</v>
      </c>
      <c r="Q576" s="84">
        <f t="shared" si="227"/>
        <v>0</v>
      </c>
    </row>
    <row r="577" spans="3:17" hidden="1">
      <c r="C577" s="62" t="str">
        <f t="shared" si="246"/>
        <v>ALTRES OPERACIONS ESPECÍFIQUES</v>
      </c>
      <c r="D577" s="62" t="str">
        <f t="shared" si="246"/>
        <v>Renda de la terra</v>
      </c>
      <c r="E577" s="92">
        <f t="shared" ref="E577:P577" si="255">E36*VLOOKUP($D577,$D$286:$BC$389,$E$546,FALSE)+E36*VLOOKUP(CONCATENATE("Preparació per ",LOWER($D577)),$D$286:$BC$389,$E$546,FALSE)</f>
        <v>0</v>
      </c>
      <c r="F577" s="92">
        <f t="shared" si="255"/>
        <v>0</v>
      </c>
      <c r="G577" s="92">
        <f t="shared" si="255"/>
        <v>0</v>
      </c>
      <c r="H577" s="92">
        <f t="shared" si="255"/>
        <v>0</v>
      </c>
      <c r="I577" s="92">
        <f t="shared" si="255"/>
        <v>0</v>
      </c>
      <c r="J577" s="92">
        <f t="shared" si="255"/>
        <v>0</v>
      </c>
      <c r="K577" s="92">
        <f t="shared" si="255"/>
        <v>0</v>
      </c>
      <c r="L577" s="92">
        <f t="shared" si="255"/>
        <v>0</v>
      </c>
      <c r="M577" s="92">
        <f t="shared" si="255"/>
        <v>0</v>
      </c>
      <c r="N577" s="92">
        <f t="shared" si="255"/>
        <v>0</v>
      </c>
      <c r="O577" s="92">
        <f t="shared" si="255"/>
        <v>0</v>
      </c>
      <c r="P577" s="92">
        <f t="shared" si="255"/>
        <v>0</v>
      </c>
      <c r="Q577" s="84">
        <f t="shared" si="227"/>
        <v>0</v>
      </c>
    </row>
    <row r="578" spans="3:17" hidden="1">
      <c r="C578" s="62">
        <f t="shared" si="246"/>
        <v>0</v>
      </c>
      <c r="D578" s="62">
        <f t="shared" si="246"/>
        <v>0</v>
      </c>
      <c r="E578" s="92">
        <f t="shared" ref="E578:P578" si="256">E37*VLOOKUP($D578,$D$286:$BC$389,$E$546,FALSE)+E37*VLOOKUP(CONCATENATE("Preparació per ",LOWER($D578)),$D$286:$BC$389,$E$546,FALSE)</f>
        <v>0</v>
      </c>
      <c r="F578" s="92">
        <f t="shared" si="256"/>
        <v>0</v>
      </c>
      <c r="G578" s="92">
        <f t="shared" si="256"/>
        <v>0</v>
      </c>
      <c r="H578" s="92">
        <f t="shared" si="256"/>
        <v>0</v>
      </c>
      <c r="I578" s="92">
        <f t="shared" si="256"/>
        <v>0</v>
      </c>
      <c r="J578" s="92">
        <f t="shared" si="256"/>
        <v>0</v>
      </c>
      <c r="K578" s="92">
        <f t="shared" si="256"/>
        <v>0</v>
      </c>
      <c r="L578" s="92">
        <f t="shared" si="256"/>
        <v>0</v>
      </c>
      <c r="M578" s="92">
        <f t="shared" si="256"/>
        <v>0</v>
      </c>
      <c r="N578" s="92">
        <f t="shared" si="256"/>
        <v>0</v>
      </c>
      <c r="O578" s="92">
        <f t="shared" si="256"/>
        <v>0</v>
      </c>
      <c r="P578" s="92">
        <f t="shared" si="256"/>
        <v>0</v>
      </c>
      <c r="Q578" s="84">
        <f t="shared" si="227"/>
        <v>0</v>
      </c>
    </row>
    <row r="579" spans="3:17" hidden="1">
      <c r="C579" s="62">
        <f t="shared" si="246"/>
        <v>0</v>
      </c>
      <c r="D579" s="62">
        <f t="shared" si="246"/>
        <v>0</v>
      </c>
      <c r="E579" s="92">
        <f t="shared" ref="E579:P579" si="257">E38*VLOOKUP($D579,$D$286:$BC$389,$E$546,FALSE)+E38*VLOOKUP(CONCATENATE("Preparació per ",LOWER($D579)),$D$286:$BC$389,$E$546,FALSE)</f>
        <v>0</v>
      </c>
      <c r="F579" s="92">
        <f t="shared" si="257"/>
        <v>0</v>
      </c>
      <c r="G579" s="92">
        <f t="shared" si="257"/>
        <v>0</v>
      </c>
      <c r="H579" s="92">
        <f t="shared" si="257"/>
        <v>0</v>
      </c>
      <c r="I579" s="92">
        <f t="shared" si="257"/>
        <v>0</v>
      </c>
      <c r="J579" s="92">
        <f t="shared" si="257"/>
        <v>0</v>
      </c>
      <c r="K579" s="92">
        <f t="shared" si="257"/>
        <v>0</v>
      </c>
      <c r="L579" s="92">
        <f t="shared" si="257"/>
        <v>0</v>
      </c>
      <c r="M579" s="92">
        <f t="shared" si="257"/>
        <v>0</v>
      </c>
      <c r="N579" s="92">
        <f t="shared" si="257"/>
        <v>0</v>
      </c>
      <c r="O579" s="92">
        <f t="shared" si="257"/>
        <v>0</v>
      </c>
      <c r="P579" s="92">
        <f t="shared" si="257"/>
        <v>0</v>
      </c>
      <c r="Q579" s="84">
        <f t="shared" si="227"/>
        <v>0</v>
      </c>
    </row>
    <row r="580" spans="3:17" hidden="1">
      <c r="C580" s="62">
        <f t="shared" si="246"/>
        <v>0</v>
      </c>
      <c r="D580" s="62">
        <f t="shared" si="246"/>
        <v>0</v>
      </c>
      <c r="E580" s="92">
        <f t="shared" ref="E580:P580" si="258">E39*VLOOKUP($D580,$D$286:$BC$389,$E$546,FALSE)+E39*VLOOKUP(CONCATENATE("Preparació per ",LOWER($D580)),$D$286:$BC$389,$E$546,FALSE)</f>
        <v>0</v>
      </c>
      <c r="F580" s="92">
        <f t="shared" si="258"/>
        <v>0</v>
      </c>
      <c r="G580" s="92">
        <f t="shared" si="258"/>
        <v>0</v>
      </c>
      <c r="H580" s="92">
        <f t="shared" si="258"/>
        <v>0</v>
      </c>
      <c r="I580" s="92">
        <f t="shared" si="258"/>
        <v>0</v>
      </c>
      <c r="J580" s="92">
        <f t="shared" si="258"/>
        <v>0</v>
      </c>
      <c r="K580" s="92">
        <f t="shared" si="258"/>
        <v>0</v>
      </c>
      <c r="L580" s="92">
        <f t="shared" si="258"/>
        <v>0</v>
      </c>
      <c r="M580" s="92">
        <f t="shared" si="258"/>
        <v>0</v>
      </c>
      <c r="N580" s="92">
        <f t="shared" si="258"/>
        <v>0</v>
      </c>
      <c r="O580" s="92">
        <f t="shared" si="258"/>
        <v>0</v>
      </c>
      <c r="P580" s="92">
        <f t="shared" si="258"/>
        <v>0</v>
      </c>
      <c r="Q580" s="84">
        <f t="shared" si="227"/>
        <v>0</v>
      </c>
    </row>
    <row r="581" spans="3:17" hidden="1">
      <c r="C581" s="62">
        <f t="shared" si="246"/>
        <v>0</v>
      </c>
      <c r="D581" s="62">
        <f t="shared" si="246"/>
        <v>0</v>
      </c>
      <c r="E581" s="92">
        <f t="shared" ref="E581:P581" si="259">E40*VLOOKUP($D581,$D$286:$BC$389,$E$546,FALSE)+E40*VLOOKUP(CONCATENATE("Preparació per ",LOWER($D581)),$D$286:$BC$389,$E$546,FALSE)</f>
        <v>0</v>
      </c>
      <c r="F581" s="92">
        <f t="shared" si="259"/>
        <v>0</v>
      </c>
      <c r="G581" s="92">
        <f t="shared" si="259"/>
        <v>0</v>
      </c>
      <c r="H581" s="92">
        <f t="shared" si="259"/>
        <v>0</v>
      </c>
      <c r="I581" s="92">
        <f t="shared" si="259"/>
        <v>0</v>
      </c>
      <c r="J581" s="92">
        <f t="shared" si="259"/>
        <v>0</v>
      </c>
      <c r="K581" s="92">
        <f t="shared" si="259"/>
        <v>0</v>
      </c>
      <c r="L581" s="92">
        <f t="shared" si="259"/>
        <v>0</v>
      </c>
      <c r="M581" s="92">
        <f t="shared" si="259"/>
        <v>0</v>
      </c>
      <c r="N581" s="92">
        <f t="shared" si="259"/>
        <v>0</v>
      </c>
      <c r="O581" s="92">
        <f t="shared" si="259"/>
        <v>0</v>
      </c>
      <c r="P581" s="92">
        <f t="shared" si="259"/>
        <v>0</v>
      </c>
      <c r="Q581" s="84">
        <f t="shared" si="227"/>
        <v>0</v>
      </c>
    </row>
    <row r="582" spans="3:17" hidden="1">
      <c r="C582" s="55" t="str">
        <f t="shared" si="246"/>
        <v>RECOL.LECCIÓ</v>
      </c>
      <c r="D582" s="55" t="str">
        <f t="shared" si="246"/>
        <v>Recol.lecció calçot</v>
      </c>
      <c r="E582" s="93">
        <f t="shared" ref="E582:P582" si="260">E41*VLOOKUP($D582,$D$286:$BC$389,$E$546,FALSE)+E41*VLOOKUP(CONCATENATE("Preparació per ",LOWER($D582)),$D$286:$BC$389,$E$546,FALSE)</f>
        <v>0</v>
      </c>
      <c r="F582" s="93">
        <f t="shared" si="260"/>
        <v>0</v>
      </c>
      <c r="G582" s="93">
        <f t="shared" si="260"/>
        <v>0</v>
      </c>
      <c r="H582" s="93">
        <f t="shared" si="260"/>
        <v>0</v>
      </c>
      <c r="I582" s="93">
        <f t="shared" si="260"/>
        <v>0</v>
      </c>
      <c r="J582" s="93">
        <f t="shared" si="260"/>
        <v>0</v>
      </c>
      <c r="K582" s="93">
        <f t="shared" si="260"/>
        <v>0</v>
      </c>
      <c r="L582" s="93">
        <f t="shared" si="260"/>
        <v>0</v>
      </c>
      <c r="M582" s="93">
        <f t="shared" si="260"/>
        <v>0</v>
      </c>
      <c r="N582" s="93">
        <f t="shared" si="260"/>
        <v>0</v>
      </c>
      <c r="O582" s="93">
        <f t="shared" si="260"/>
        <v>0</v>
      </c>
      <c r="P582" s="93">
        <f t="shared" si="260"/>
        <v>0</v>
      </c>
      <c r="Q582" s="84">
        <f t="shared" si="227"/>
        <v>0</v>
      </c>
    </row>
    <row r="583" spans="3:17" hidden="1">
      <c r="C583" s="55">
        <f t="shared" si="246"/>
        <v>0</v>
      </c>
      <c r="D583" s="55">
        <f t="shared" si="246"/>
        <v>0</v>
      </c>
      <c r="E583" s="93">
        <f t="shared" ref="E583:P583" si="261">E42*VLOOKUP($D583,$D$286:$BC$389,$E$546,FALSE)+E42*VLOOKUP(CONCATENATE("Preparació per ",LOWER($D583)),$D$286:$BC$389,$E$546,FALSE)</f>
        <v>0</v>
      </c>
      <c r="F583" s="93">
        <f t="shared" si="261"/>
        <v>0</v>
      </c>
      <c r="G583" s="93">
        <f t="shared" si="261"/>
        <v>0</v>
      </c>
      <c r="H583" s="93">
        <f t="shared" si="261"/>
        <v>0</v>
      </c>
      <c r="I583" s="93">
        <f t="shared" si="261"/>
        <v>0</v>
      </c>
      <c r="J583" s="93">
        <f t="shared" si="261"/>
        <v>0</v>
      </c>
      <c r="K583" s="93">
        <f t="shared" si="261"/>
        <v>0</v>
      </c>
      <c r="L583" s="93">
        <f t="shared" si="261"/>
        <v>0</v>
      </c>
      <c r="M583" s="93">
        <f t="shared" si="261"/>
        <v>0</v>
      </c>
      <c r="N583" s="93">
        <f t="shared" si="261"/>
        <v>0</v>
      </c>
      <c r="O583" s="93">
        <f t="shared" si="261"/>
        <v>0</v>
      </c>
      <c r="P583" s="93">
        <f t="shared" si="261"/>
        <v>0</v>
      </c>
      <c r="Q583" s="84">
        <f t="shared" si="227"/>
        <v>0</v>
      </c>
    </row>
    <row r="584" spans="3:17" hidden="1">
      <c r="E584" s="84">
        <f>SUM(E549:E583)</f>
        <v>0</v>
      </c>
      <c r="F584" s="84">
        <f t="shared" ref="F584:P584" si="262">SUM(F549:F583)</f>
        <v>0</v>
      </c>
      <c r="G584" s="84">
        <f t="shared" si="262"/>
        <v>0</v>
      </c>
      <c r="H584" s="84">
        <f t="shared" si="262"/>
        <v>0</v>
      </c>
      <c r="I584" s="84">
        <f t="shared" si="262"/>
        <v>0</v>
      </c>
      <c r="J584" s="84">
        <f t="shared" si="262"/>
        <v>0</v>
      </c>
      <c r="K584" s="84">
        <f t="shared" si="262"/>
        <v>0</v>
      </c>
      <c r="L584" s="84">
        <f t="shared" si="262"/>
        <v>0</v>
      </c>
      <c r="M584" s="84">
        <f t="shared" si="262"/>
        <v>0</v>
      </c>
      <c r="N584" s="84">
        <f t="shared" si="262"/>
        <v>0</v>
      </c>
      <c r="O584" s="84">
        <f t="shared" si="262"/>
        <v>0</v>
      </c>
      <c r="P584" s="84">
        <f t="shared" si="262"/>
        <v>0</v>
      </c>
      <c r="Q584" s="5"/>
    </row>
    <row r="585" spans="3:17" hidden="1">
      <c r="E585" s="109" t="e">
        <f>IF(E584=0,NA(),E584)</f>
        <v>#N/A</v>
      </c>
      <c r="F585" s="109" t="e">
        <f t="shared" ref="F585:P585" si="263">IF(F584=0,NA(),F584)</f>
        <v>#N/A</v>
      </c>
      <c r="G585" s="109" t="e">
        <f t="shared" si="263"/>
        <v>#N/A</v>
      </c>
      <c r="H585" s="109" t="e">
        <f t="shared" si="263"/>
        <v>#N/A</v>
      </c>
      <c r="I585" s="109" t="e">
        <f t="shared" si="263"/>
        <v>#N/A</v>
      </c>
      <c r="J585" s="109" t="e">
        <f t="shared" si="263"/>
        <v>#N/A</v>
      </c>
      <c r="K585" s="109" t="e">
        <f t="shared" si="263"/>
        <v>#N/A</v>
      </c>
      <c r="L585" s="109" t="e">
        <f t="shared" si="263"/>
        <v>#N/A</v>
      </c>
      <c r="M585" s="109" t="e">
        <f t="shared" si="263"/>
        <v>#N/A</v>
      </c>
      <c r="N585" s="109" t="e">
        <f t="shared" si="263"/>
        <v>#N/A</v>
      </c>
      <c r="O585" s="109" t="e">
        <f t="shared" si="263"/>
        <v>#N/A</v>
      </c>
      <c r="P585" s="109" t="e">
        <f t="shared" si="263"/>
        <v>#N/A</v>
      </c>
    </row>
    <row r="586" spans="3:17" hidden="1"/>
    <row r="587" spans="3:17" hidden="1"/>
    <row r="588" spans="3:17" hidden="1"/>
    <row r="589" spans="3:17" hidden="1"/>
    <row r="590" spans="3:17" hidden="1"/>
    <row r="591" spans="3:17" hidden="1">
      <c r="D591" s="81" t="str">
        <f>CONCATENATE("Calendari de necessitats de mà d'obra: ",$E$3,"   ",ROUND(SUM(Q595:Q629),2)," hores")</f>
        <v>Calendari de necessitats de mà d'obra: Calçot   0 hores</v>
      </c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</row>
    <row r="592" spans="3:17" hidden="1">
      <c r="D592" s="1"/>
      <c r="F592" s="1"/>
      <c r="G592" s="1"/>
      <c r="Q592" s="5"/>
    </row>
    <row r="593" spans="3:17" hidden="1">
      <c r="Q593" s="5"/>
    </row>
    <row r="594" spans="3:17" hidden="1">
      <c r="E594" t="str">
        <f t="shared" ref="E594:P594" si="264">+E7</f>
        <v xml:space="preserve">gener </v>
      </c>
      <c r="F594" t="str">
        <f t="shared" si="264"/>
        <v>febrer</v>
      </c>
      <c r="G594" t="str">
        <f t="shared" si="264"/>
        <v xml:space="preserve">març </v>
      </c>
      <c r="H594" t="str">
        <f t="shared" si="264"/>
        <v>abril</v>
      </c>
      <c r="I594" t="str">
        <f t="shared" si="264"/>
        <v>maig</v>
      </c>
      <c r="J594" t="str">
        <f t="shared" si="264"/>
        <v>juny</v>
      </c>
      <c r="K594" t="str">
        <f t="shared" si="264"/>
        <v>juliol</v>
      </c>
      <c r="L594" t="str">
        <f t="shared" si="264"/>
        <v>agost</v>
      </c>
      <c r="M594" t="str">
        <f t="shared" si="264"/>
        <v>setembre</v>
      </c>
      <c r="N594" t="str">
        <f t="shared" si="264"/>
        <v>octubre</v>
      </c>
      <c r="O594" t="str">
        <f t="shared" si="264"/>
        <v>novembre</v>
      </c>
      <c r="P594" t="str">
        <f t="shared" si="264"/>
        <v>desembre</v>
      </c>
      <c r="Q594" s="5"/>
    </row>
    <row r="595" spans="3:17" hidden="1">
      <c r="C595" s="51" t="str">
        <f t="shared" ref="C595:D614" si="265">+C8</f>
        <v>PREPARACIÓ DEL SÒL</v>
      </c>
      <c r="D595" s="51" t="str">
        <f t="shared" si="265"/>
        <v>Desbrossat amb discos</v>
      </c>
      <c r="E595" s="72">
        <f t="shared" ref="E595:P595" si="266">E8*VLOOKUP($D595,$D$286:$AV$389,3,FALSE)+E8*VLOOKUP(CONCATENATE("Preparació per ",LOWER($D595)),$D$286:$AV$389,3,FALSE)+E8*VLOOKUP($D595,$D$286:$AV$389,4,FALSE)+E8*VLOOKUP(CONCATENATE("Preparació per ",LOWER($D595)),$D$286:$AV$389,4,FALSE)+E8*VLOOKUP($D595,$D$286:$AV$389,6,FALSE)+E8*VLOOKUP(CONCATENATE("Preparació per ",LOWER($D595)),$D$286:$AV$389,6,FALSE)</f>
        <v>0</v>
      </c>
      <c r="F595" s="72">
        <f t="shared" si="266"/>
        <v>0</v>
      </c>
      <c r="G595" s="72">
        <f t="shared" si="266"/>
        <v>0</v>
      </c>
      <c r="H595" s="72">
        <f t="shared" si="266"/>
        <v>0</v>
      </c>
      <c r="I595" s="72">
        <f t="shared" si="266"/>
        <v>0</v>
      </c>
      <c r="J595" s="72">
        <f t="shared" si="266"/>
        <v>0</v>
      </c>
      <c r="K595" s="72">
        <f t="shared" si="266"/>
        <v>0</v>
      </c>
      <c r="L595" s="72">
        <f t="shared" si="266"/>
        <v>0</v>
      </c>
      <c r="M595" s="72">
        <f t="shared" si="266"/>
        <v>0</v>
      </c>
      <c r="N595" s="72">
        <f t="shared" si="266"/>
        <v>0</v>
      </c>
      <c r="O595" s="72">
        <f t="shared" si="266"/>
        <v>0</v>
      </c>
      <c r="P595" s="72">
        <f t="shared" si="266"/>
        <v>0</v>
      </c>
      <c r="Q595" s="80">
        <f>SUM(E595:P595)</f>
        <v>0</v>
      </c>
    </row>
    <row r="596" spans="3:17" hidden="1">
      <c r="C596" s="51">
        <f t="shared" si="265"/>
        <v>0</v>
      </c>
      <c r="D596" s="51" t="str">
        <f t="shared" si="265"/>
        <v>Subsolat</v>
      </c>
      <c r="E596" s="72">
        <f t="shared" ref="E596:P596" si="267">E9*VLOOKUP($D596,$D$286:$AV$389,3,FALSE)+E9*VLOOKUP(CONCATENATE("Preparació per ",LOWER($D596)),$D$286:$AV$389,3,FALSE)+E9*VLOOKUP($D596,$D$286:$AV$389,4,FALSE)+E9*VLOOKUP(CONCATENATE("Preparació per ",LOWER($D596)),$D$286:$AV$389,4,FALSE)+E9*VLOOKUP($D596,$D$286:$AV$389,6,FALSE)+E9*VLOOKUP(CONCATENATE("Preparació per ",LOWER($D596)),$D$286:$AV$389,6,FALSE)</f>
        <v>0</v>
      </c>
      <c r="F596" s="72">
        <f t="shared" si="267"/>
        <v>0</v>
      </c>
      <c r="G596" s="72">
        <f t="shared" si="267"/>
        <v>0</v>
      </c>
      <c r="H596" s="72">
        <f t="shared" si="267"/>
        <v>0</v>
      </c>
      <c r="I596" s="72">
        <f t="shared" si="267"/>
        <v>0</v>
      </c>
      <c r="J596" s="72">
        <f t="shared" si="267"/>
        <v>0</v>
      </c>
      <c r="K596" s="72">
        <f t="shared" si="267"/>
        <v>0</v>
      </c>
      <c r="L596" s="72">
        <f t="shared" si="267"/>
        <v>0</v>
      </c>
      <c r="M596" s="72">
        <f t="shared" si="267"/>
        <v>0</v>
      </c>
      <c r="N596" s="72">
        <f t="shared" si="267"/>
        <v>0</v>
      </c>
      <c r="O596" s="72">
        <f t="shared" si="267"/>
        <v>0</v>
      </c>
      <c r="P596" s="72">
        <f t="shared" si="267"/>
        <v>0</v>
      </c>
      <c r="Q596" s="80">
        <f t="shared" ref="Q596:Q629" si="268">SUM(E596:P596)</f>
        <v>0</v>
      </c>
    </row>
    <row r="597" spans="3:17" hidden="1">
      <c r="C597" s="51">
        <f t="shared" si="265"/>
        <v>0</v>
      </c>
      <c r="D597" s="51" t="str">
        <f t="shared" si="265"/>
        <v>Estripat</v>
      </c>
      <c r="E597" s="72">
        <f t="shared" ref="E597:P597" si="269">E10*VLOOKUP($D597,$D$286:$AV$389,3,FALSE)+E10*VLOOKUP(CONCATENATE("Preparació per ",LOWER($D597)),$D$286:$AV$389,3,FALSE)+E10*VLOOKUP($D597,$D$286:$AV$389,4,FALSE)+E10*VLOOKUP(CONCATENATE("Preparació per ",LOWER($D597)),$D$286:$AV$389,4,FALSE)+E10*VLOOKUP($D597,$D$286:$AV$389,6,FALSE)+E10*VLOOKUP(CONCATENATE("Preparació per ",LOWER($D597)),$D$286:$AV$389,6,FALSE)</f>
        <v>0</v>
      </c>
      <c r="F597" s="72">
        <f t="shared" si="269"/>
        <v>0</v>
      </c>
      <c r="G597" s="72">
        <f t="shared" si="269"/>
        <v>0</v>
      </c>
      <c r="H597" s="72">
        <f t="shared" si="269"/>
        <v>0</v>
      </c>
      <c r="I597" s="72">
        <f t="shared" si="269"/>
        <v>0</v>
      </c>
      <c r="J597" s="72">
        <f t="shared" si="269"/>
        <v>0</v>
      </c>
      <c r="K597" s="72">
        <f t="shared" si="269"/>
        <v>0</v>
      </c>
      <c r="L597" s="72">
        <f t="shared" si="269"/>
        <v>0</v>
      </c>
      <c r="M597" s="72">
        <f t="shared" si="269"/>
        <v>0</v>
      </c>
      <c r="N597" s="72">
        <f t="shared" si="269"/>
        <v>0</v>
      </c>
      <c r="O597" s="72">
        <f t="shared" si="269"/>
        <v>0</v>
      </c>
      <c r="P597" s="72">
        <f t="shared" si="269"/>
        <v>0</v>
      </c>
      <c r="Q597" s="80">
        <f t="shared" si="268"/>
        <v>0</v>
      </c>
    </row>
    <row r="598" spans="3:17" hidden="1">
      <c r="C598" s="51">
        <f t="shared" si="265"/>
        <v>0</v>
      </c>
      <c r="D598" s="51" t="str">
        <f t="shared" si="265"/>
        <v>Fresat</v>
      </c>
      <c r="E598" s="72">
        <f t="shared" ref="E598:P598" si="270">E11*VLOOKUP($D598,$D$286:$AV$389,3,FALSE)+E11*VLOOKUP(CONCATENATE("Preparació per ",LOWER($D598)),$D$286:$AV$389,3,FALSE)+E11*VLOOKUP($D598,$D$286:$AV$389,4,FALSE)+E11*VLOOKUP(CONCATENATE("Preparació per ",LOWER($D598)),$D$286:$AV$389,4,FALSE)+E11*VLOOKUP($D598,$D$286:$AV$389,6,FALSE)+E11*VLOOKUP(CONCATENATE("Preparació per ",LOWER($D598)),$D$286:$AV$389,6,FALSE)</f>
        <v>0</v>
      </c>
      <c r="F598" s="72">
        <f t="shared" si="270"/>
        <v>0</v>
      </c>
      <c r="G598" s="72">
        <f t="shared" si="270"/>
        <v>0</v>
      </c>
      <c r="H598" s="72">
        <f t="shared" si="270"/>
        <v>0</v>
      </c>
      <c r="I598" s="72">
        <f t="shared" si="270"/>
        <v>0</v>
      </c>
      <c r="J598" s="72">
        <f t="shared" si="270"/>
        <v>0</v>
      </c>
      <c r="K598" s="72">
        <f t="shared" si="270"/>
        <v>0</v>
      </c>
      <c r="L598" s="72">
        <f t="shared" si="270"/>
        <v>0</v>
      </c>
      <c r="M598" s="72">
        <f t="shared" si="270"/>
        <v>0</v>
      </c>
      <c r="N598" s="72">
        <f t="shared" si="270"/>
        <v>0</v>
      </c>
      <c r="O598" s="72">
        <f t="shared" si="270"/>
        <v>0</v>
      </c>
      <c r="P598" s="72">
        <f t="shared" si="270"/>
        <v>0</v>
      </c>
      <c r="Q598" s="80">
        <f t="shared" si="268"/>
        <v>0</v>
      </c>
    </row>
    <row r="599" spans="3:17" hidden="1">
      <c r="C599" s="51">
        <f t="shared" si="265"/>
        <v>0</v>
      </c>
      <c r="D599" s="51">
        <f t="shared" si="265"/>
        <v>0</v>
      </c>
      <c r="E599" s="72">
        <f t="shared" ref="E599:P599" si="271">E12*VLOOKUP($D599,$D$286:$AV$389,3,FALSE)+E12*VLOOKUP(CONCATENATE("Preparació per ",LOWER($D599)),$D$286:$AV$389,3,FALSE)+E12*VLOOKUP($D599,$D$286:$AV$389,4,FALSE)+E12*VLOOKUP(CONCATENATE("Preparació per ",LOWER($D599)),$D$286:$AV$389,4,FALSE)+E12*VLOOKUP($D599,$D$286:$AV$389,6,FALSE)+E12*VLOOKUP(CONCATENATE("Preparació per ",LOWER($D599)),$D$286:$AV$389,6,FALSE)</f>
        <v>0</v>
      </c>
      <c r="F599" s="72">
        <f t="shared" si="271"/>
        <v>0</v>
      </c>
      <c r="G599" s="72">
        <f t="shared" si="271"/>
        <v>0</v>
      </c>
      <c r="H599" s="72">
        <f t="shared" si="271"/>
        <v>0</v>
      </c>
      <c r="I599" s="72">
        <f t="shared" si="271"/>
        <v>0</v>
      </c>
      <c r="J599" s="72">
        <f t="shared" si="271"/>
        <v>0</v>
      </c>
      <c r="K599" s="72">
        <f t="shared" si="271"/>
        <v>0</v>
      </c>
      <c r="L599" s="72">
        <f t="shared" si="271"/>
        <v>0</v>
      </c>
      <c r="M599" s="72">
        <f t="shared" si="271"/>
        <v>0</v>
      </c>
      <c r="N599" s="72">
        <f t="shared" si="271"/>
        <v>0</v>
      </c>
      <c r="O599" s="72">
        <f t="shared" si="271"/>
        <v>0</v>
      </c>
      <c r="P599" s="72">
        <f t="shared" si="271"/>
        <v>0</v>
      </c>
      <c r="Q599" s="80">
        <f t="shared" si="268"/>
        <v>0</v>
      </c>
    </row>
    <row r="600" spans="3:17" hidden="1">
      <c r="C600" s="51">
        <f t="shared" si="265"/>
        <v>0</v>
      </c>
      <c r="D600" s="51">
        <f t="shared" si="265"/>
        <v>0</v>
      </c>
      <c r="E600" s="72">
        <f t="shared" ref="E600:P600" si="272">E13*VLOOKUP($D600,$D$286:$AV$389,3,FALSE)+E13*VLOOKUP(CONCATENATE("Preparació per ",LOWER($D600)),$D$286:$AV$389,3,FALSE)+E13*VLOOKUP($D600,$D$286:$AV$389,4,FALSE)+E13*VLOOKUP(CONCATENATE("Preparació per ",LOWER($D600)),$D$286:$AV$389,4,FALSE)+E13*VLOOKUP($D600,$D$286:$AV$389,6,FALSE)+E13*VLOOKUP(CONCATENATE("Preparació per ",LOWER($D600)),$D$286:$AV$389,6,FALSE)</f>
        <v>0</v>
      </c>
      <c r="F600" s="72">
        <f t="shared" si="272"/>
        <v>0</v>
      </c>
      <c r="G600" s="72">
        <f t="shared" si="272"/>
        <v>0</v>
      </c>
      <c r="H600" s="72">
        <f t="shared" si="272"/>
        <v>0</v>
      </c>
      <c r="I600" s="72">
        <f t="shared" si="272"/>
        <v>0</v>
      </c>
      <c r="J600" s="72">
        <f t="shared" si="272"/>
        <v>0</v>
      </c>
      <c r="K600" s="72">
        <f t="shared" si="272"/>
        <v>0</v>
      </c>
      <c r="L600" s="72">
        <f t="shared" si="272"/>
        <v>0</v>
      </c>
      <c r="M600" s="72">
        <f t="shared" si="272"/>
        <v>0</v>
      </c>
      <c r="N600" s="72">
        <f t="shared" si="272"/>
        <v>0</v>
      </c>
      <c r="O600" s="72">
        <f t="shared" si="272"/>
        <v>0</v>
      </c>
      <c r="P600" s="72">
        <f t="shared" si="272"/>
        <v>0</v>
      </c>
      <c r="Q600" s="80">
        <f t="shared" si="268"/>
        <v>0</v>
      </c>
    </row>
    <row r="601" spans="3:17" hidden="1">
      <c r="C601" s="51">
        <f t="shared" si="265"/>
        <v>0</v>
      </c>
      <c r="D601" s="51">
        <f t="shared" si="265"/>
        <v>0</v>
      </c>
      <c r="E601" s="72">
        <f t="shared" ref="E601:P601" si="273">E14*VLOOKUP($D601,$D$286:$AV$389,3,FALSE)+E14*VLOOKUP(CONCATENATE("Preparació per ",LOWER($D601)),$D$286:$AV$389,3,FALSE)+E14*VLOOKUP($D601,$D$286:$AV$389,4,FALSE)+E14*VLOOKUP(CONCATENATE("Preparació per ",LOWER($D601)),$D$286:$AV$389,4,FALSE)+E14*VLOOKUP($D601,$D$286:$AV$389,6,FALSE)+E14*VLOOKUP(CONCATENATE("Preparació per ",LOWER($D601)),$D$286:$AV$389,6,FALSE)</f>
        <v>0</v>
      </c>
      <c r="F601" s="72">
        <f t="shared" si="273"/>
        <v>0</v>
      </c>
      <c r="G601" s="72">
        <f t="shared" si="273"/>
        <v>0</v>
      </c>
      <c r="H601" s="72">
        <f t="shared" si="273"/>
        <v>0</v>
      </c>
      <c r="I601" s="72">
        <f t="shared" si="273"/>
        <v>0</v>
      </c>
      <c r="J601" s="72">
        <f t="shared" si="273"/>
        <v>0</v>
      </c>
      <c r="K601" s="72">
        <f t="shared" si="273"/>
        <v>0</v>
      </c>
      <c r="L601" s="72">
        <f t="shared" si="273"/>
        <v>0</v>
      </c>
      <c r="M601" s="72">
        <f t="shared" si="273"/>
        <v>0</v>
      </c>
      <c r="N601" s="72">
        <f t="shared" si="273"/>
        <v>0</v>
      </c>
      <c r="O601" s="72">
        <f t="shared" si="273"/>
        <v>0</v>
      </c>
      <c r="P601" s="72">
        <f t="shared" si="273"/>
        <v>0</v>
      </c>
      <c r="Q601" s="80">
        <f t="shared" si="268"/>
        <v>0</v>
      </c>
    </row>
    <row r="602" spans="3:17" hidden="1">
      <c r="C602" s="53" t="str">
        <f t="shared" si="265"/>
        <v>ADOBAT</v>
      </c>
      <c r="D602" s="53" t="str">
        <f t="shared" si="265"/>
        <v>Aplicació de compost (60 t/ha)</v>
      </c>
      <c r="E602" s="73">
        <f t="shared" ref="E602:P602" si="274">E15*VLOOKUP($D602,$D$286:$AV$389,3,FALSE)+E15*VLOOKUP(CONCATENATE("Preparació per ",LOWER($D602)),$D$286:$AV$389,3,FALSE)+E15*VLOOKUP($D602,$D$286:$AV$389,4,FALSE)+E15*VLOOKUP(CONCATENATE("Preparació per ",LOWER($D602)),$D$286:$AV$389,4,FALSE)+E15*VLOOKUP($D602,$D$286:$AV$389,6,FALSE)+E15*VLOOKUP(CONCATENATE("Preparació per ",LOWER($D602)),$D$286:$AV$389,6,FALSE)</f>
        <v>0</v>
      </c>
      <c r="F602" s="73">
        <f t="shared" si="274"/>
        <v>0</v>
      </c>
      <c r="G602" s="73">
        <f t="shared" si="274"/>
        <v>0</v>
      </c>
      <c r="H602" s="73">
        <f t="shared" si="274"/>
        <v>0</v>
      </c>
      <c r="I602" s="73">
        <f t="shared" si="274"/>
        <v>0</v>
      </c>
      <c r="J602" s="73">
        <f t="shared" si="274"/>
        <v>0</v>
      </c>
      <c r="K602" s="73">
        <f t="shared" si="274"/>
        <v>0</v>
      </c>
      <c r="L602" s="73">
        <f t="shared" si="274"/>
        <v>0</v>
      </c>
      <c r="M602" s="73">
        <f t="shared" si="274"/>
        <v>0</v>
      </c>
      <c r="N602" s="73">
        <f t="shared" si="274"/>
        <v>0</v>
      </c>
      <c r="O602" s="73">
        <f t="shared" si="274"/>
        <v>0</v>
      </c>
      <c r="P602" s="73">
        <f t="shared" si="274"/>
        <v>0</v>
      </c>
      <c r="Q602" s="80">
        <f t="shared" si="268"/>
        <v>0</v>
      </c>
    </row>
    <row r="603" spans="3:17" hidden="1">
      <c r="C603" s="53">
        <f t="shared" si="265"/>
        <v>0</v>
      </c>
      <c r="D603" s="53">
        <f t="shared" si="265"/>
        <v>0</v>
      </c>
      <c r="E603" s="73">
        <f t="shared" ref="E603:P603" si="275">E16*VLOOKUP($D603,$D$286:$AV$389,3,FALSE)+E16*VLOOKUP(CONCATENATE("Preparació per ",LOWER($D603)),$D$286:$AV$389,3,FALSE)+E16*VLOOKUP($D603,$D$286:$AV$389,4,FALSE)+E16*VLOOKUP(CONCATENATE("Preparació per ",LOWER($D603)),$D$286:$AV$389,4,FALSE)+E16*VLOOKUP($D603,$D$286:$AV$389,6,FALSE)+E16*VLOOKUP(CONCATENATE("Preparació per ",LOWER($D603)),$D$286:$AV$389,6,FALSE)</f>
        <v>0</v>
      </c>
      <c r="F603" s="73">
        <f t="shared" si="275"/>
        <v>0</v>
      </c>
      <c r="G603" s="73">
        <f t="shared" si="275"/>
        <v>0</v>
      </c>
      <c r="H603" s="73">
        <f t="shared" si="275"/>
        <v>0</v>
      </c>
      <c r="I603" s="73">
        <f t="shared" si="275"/>
        <v>0</v>
      </c>
      <c r="J603" s="73">
        <f t="shared" si="275"/>
        <v>0</v>
      </c>
      <c r="K603" s="73">
        <f t="shared" si="275"/>
        <v>0</v>
      </c>
      <c r="L603" s="73">
        <f t="shared" si="275"/>
        <v>0</v>
      </c>
      <c r="M603" s="73">
        <f t="shared" si="275"/>
        <v>0</v>
      </c>
      <c r="N603" s="73">
        <f t="shared" si="275"/>
        <v>0</v>
      </c>
      <c r="O603" s="73">
        <f t="shared" si="275"/>
        <v>0</v>
      </c>
      <c r="P603" s="73">
        <f t="shared" si="275"/>
        <v>0</v>
      </c>
      <c r="Q603" s="80">
        <f t="shared" si="268"/>
        <v>0</v>
      </c>
    </row>
    <row r="604" spans="3:17" hidden="1">
      <c r="C604" s="53">
        <f t="shared" si="265"/>
        <v>0</v>
      </c>
      <c r="D604" s="53">
        <f t="shared" si="265"/>
        <v>0</v>
      </c>
      <c r="E604" s="73">
        <f t="shared" ref="E604:P604" si="276">E17*VLOOKUP($D604,$D$286:$AV$389,3,FALSE)+E17*VLOOKUP(CONCATENATE("Preparació per ",LOWER($D604)),$D$286:$AV$389,3,FALSE)+E17*VLOOKUP($D604,$D$286:$AV$389,4,FALSE)+E17*VLOOKUP(CONCATENATE("Preparació per ",LOWER($D604)),$D$286:$AV$389,4,FALSE)+E17*VLOOKUP($D604,$D$286:$AV$389,6,FALSE)+E17*VLOOKUP(CONCATENATE("Preparació per ",LOWER($D604)),$D$286:$AV$389,6,FALSE)</f>
        <v>0</v>
      </c>
      <c r="F604" s="73">
        <f t="shared" si="276"/>
        <v>0</v>
      </c>
      <c r="G604" s="73">
        <f t="shared" si="276"/>
        <v>0</v>
      </c>
      <c r="H604" s="73">
        <f t="shared" si="276"/>
        <v>0</v>
      </c>
      <c r="I604" s="73">
        <f t="shared" si="276"/>
        <v>0</v>
      </c>
      <c r="J604" s="73">
        <f t="shared" si="276"/>
        <v>0</v>
      </c>
      <c r="K604" s="73">
        <f t="shared" si="276"/>
        <v>0</v>
      </c>
      <c r="L604" s="73">
        <f t="shared" si="276"/>
        <v>0</v>
      </c>
      <c r="M604" s="73">
        <f t="shared" si="276"/>
        <v>0</v>
      </c>
      <c r="N604" s="73">
        <f t="shared" si="276"/>
        <v>0</v>
      </c>
      <c r="O604" s="73">
        <f t="shared" si="276"/>
        <v>0</v>
      </c>
      <c r="P604" s="73">
        <f t="shared" si="276"/>
        <v>0</v>
      </c>
      <c r="Q604" s="80">
        <f t="shared" si="268"/>
        <v>0</v>
      </c>
    </row>
    <row r="605" spans="3:17" hidden="1">
      <c r="C605" s="53">
        <f t="shared" si="265"/>
        <v>0</v>
      </c>
      <c r="D605" s="53">
        <f t="shared" si="265"/>
        <v>0</v>
      </c>
      <c r="E605" s="73">
        <f t="shared" ref="E605:P605" si="277">E18*VLOOKUP($D605,$D$286:$AV$389,3,FALSE)+E18*VLOOKUP(CONCATENATE("Preparació per ",LOWER($D605)),$D$286:$AV$389,3,FALSE)+E18*VLOOKUP($D605,$D$286:$AV$389,4,FALSE)+E18*VLOOKUP(CONCATENATE("Preparació per ",LOWER($D605)),$D$286:$AV$389,4,FALSE)+E18*VLOOKUP($D605,$D$286:$AV$389,6,FALSE)+E18*VLOOKUP(CONCATENATE("Preparació per ",LOWER($D605)),$D$286:$AV$389,6,FALSE)</f>
        <v>0</v>
      </c>
      <c r="F605" s="73">
        <f t="shared" si="277"/>
        <v>0</v>
      </c>
      <c r="G605" s="73">
        <f t="shared" si="277"/>
        <v>0</v>
      </c>
      <c r="H605" s="73">
        <f t="shared" si="277"/>
        <v>0</v>
      </c>
      <c r="I605" s="73">
        <f t="shared" si="277"/>
        <v>0</v>
      </c>
      <c r="J605" s="73">
        <f t="shared" si="277"/>
        <v>0</v>
      </c>
      <c r="K605" s="73">
        <f t="shared" si="277"/>
        <v>0</v>
      </c>
      <c r="L605" s="73">
        <f t="shared" si="277"/>
        <v>0</v>
      </c>
      <c r="M605" s="73">
        <f t="shared" si="277"/>
        <v>0</v>
      </c>
      <c r="N605" s="73">
        <f t="shared" si="277"/>
        <v>0</v>
      </c>
      <c r="O605" s="73">
        <f t="shared" si="277"/>
        <v>0</v>
      </c>
      <c r="P605" s="73">
        <f t="shared" si="277"/>
        <v>0</v>
      </c>
      <c r="Q605" s="80">
        <f t="shared" si="268"/>
        <v>0</v>
      </c>
    </row>
    <row r="606" spans="3:17" hidden="1">
      <c r="C606" s="56" t="str">
        <f t="shared" si="265"/>
        <v>PLANTACIÓ</v>
      </c>
      <c r="D606" s="56" t="str">
        <f t="shared" si="265"/>
        <v>Solcar</v>
      </c>
      <c r="E606" s="74">
        <f t="shared" ref="E606:P606" si="278">E19*VLOOKUP($D606,$D$286:$AV$389,3,FALSE)+E19*VLOOKUP(CONCATENATE("Preparació per ",LOWER($D606)),$D$286:$AV$389,3,FALSE)+E19*VLOOKUP($D606,$D$286:$AV$389,4,FALSE)+E19*VLOOKUP(CONCATENATE("Preparació per ",LOWER($D606)),$D$286:$AV$389,4,FALSE)+E19*VLOOKUP($D606,$D$286:$AV$389,6,FALSE)+E19*VLOOKUP(CONCATENATE("Preparació per ",LOWER($D606)),$D$286:$AV$389,6,FALSE)</f>
        <v>0</v>
      </c>
      <c r="F606" s="74">
        <f t="shared" si="278"/>
        <v>0</v>
      </c>
      <c r="G606" s="74">
        <f t="shared" si="278"/>
        <v>0</v>
      </c>
      <c r="H606" s="74">
        <f t="shared" si="278"/>
        <v>0</v>
      </c>
      <c r="I606" s="74">
        <f t="shared" si="278"/>
        <v>0</v>
      </c>
      <c r="J606" s="74">
        <f t="shared" si="278"/>
        <v>0</v>
      </c>
      <c r="K606" s="74">
        <f t="shared" si="278"/>
        <v>0</v>
      </c>
      <c r="L606" s="74">
        <f t="shared" si="278"/>
        <v>0</v>
      </c>
      <c r="M606" s="74">
        <f t="shared" si="278"/>
        <v>0</v>
      </c>
      <c r="N606" s="74">
        <f t="shared" si="278"/>
        <v>0</v>
      </c>
      <c r="O606" s="74">
        <f t="shared" si="278"/>
        <v>0</v>
      </c>
      <c r="P606" s="74">
        <f t="shared" si="278"/>
        <v>0</v>
      </c>
      <c r="Q606" s="80">
        <f t="shared" si="268"/>
        <v>0</v>
      </c>
    </row>
    <row r="607" spans="3:17" hidden="1">
      <c r="C607" s="56">
        <f t="shared" si="265"/>
        <v>0</v>
      </c>
      <c r="D607" s="56" t="str">
        <f t="shared" si="265"/>
        <v>Plantació manual calçots</v>
      </c>
      <c r="E607" s="74">
        <f t="shared" ref="E607:P607" si="279">E20*VLOOKUP($D607,$D$286:$AV$389,3,FALSE)+E20*VLOOKUP(CONCATENATE("Preparació per ",LOWER($D607)),$D$286:$AV$389,3,FALSE)+E20*VLOOKUP($D607,$D$286:$AV$389,4,FALSE)+E20*VLOOKUP(CONCATENATE("Preparació per ",LOWER($D607)),$D$286:$AV$389,4,FALSE)+E20*VLOOKUP($D607,$D$286:$AV$389,6,FALSE)+E20*VLOOKUP(CONCATENATE("Preparació per ",LOWER($D607)),$D$286:$AV$389,6,FALSE)</f>
        <v>0</v>
      </c>
      <c r="F607" s="74">
        <f t="shared" si="279"/>
        <v>0</v>
      </c>
      <c r="G607" s="74">
        <f t="shared" si="279"/>
        <v>0</v>
      </c>
      <c r="H607" s="74">
        <f t="shared" si="279"/>
        <v>0</v>
      </c>
      <c r="I607" s="74">
        <f t="shared" si="279"/>
        <v>0</v>
      </c>
      <c r="J607" s="74">
        <f t="shared" si="279"/>
        <v>0</v>
      </c>
      <c r="K607" s="74">
        <f t="shared" si="279"/>
        <v>0</v>
      </c>
      <c r="L607" s="74">
        <f t="shared" si="279"/>
        <v>0</v>
      </c>
      <c r="M607" s="74">
        <f t="shared" si="279"/>
        <v>0</v>
      </c>
      <c r="N607" s="74">
        <f t="shared" si="279"/>
        <v>0</v>
      </c>
      <c r="O607" s="74">
        <f t="shared" si="279"/>
        <v>0</v>
      </c>
      <c r="P607" s="74">
        <f t="shared" si="279"/>
        <v>0</v>
      </c>
      <c r="Q607" s="80">
        <f t="shared" si="268"/>
        <v>0</v>
      </c>
    </row>
    <row r="608" spans="3:17" hidden="1">
      <c r="C608" s="56">
        <f t="shared" si="265"/>
        <v>0</v>
      </c>
      <c r="D608" s="56">
        <f t="shared" si="265"/>
        <v>0</v>
      </c>
      <c r="E608" s="74">
        <f t="shared" ref="E608:P608" si="280">E21*VLOOKUP($D608,$D$286:$AV$389,3,FALSE)+E21*VLOOKUP(CONCATENATE("Preparació per ",LOWER($D608)),$D$286:$AV$389,3,FALSE)+E21*VLOOKUP($D608,$D$286:$AV$389,4,FALSE)+E21*VLOOKUP(CONCATENATE("Preparació per ",LOWER($D608)),$D$286:$AV$389,4,FALSE)+E21*VLOOKUP($D608,$D$286:$AV$389,6,FALSE)+E21*VLOOKUP(CONCATENATE("Preparació per ",LOWER($D608)),$D$286:$AV$389,6,FALSE)</f>
        <v>0</v>
      </c>
      <c r="F608" s="74">
        <f t="shared" si="280"/>
        <v>0</v>
      </c>
      <c r="G608" s="74">
        <f t="shared" si="280"/>
        <v>0</v>
      </c>
      <c r="H608" s="74">
        <f t="shared" si="280"/>
        <v>0</v>
      </c>
      <c r="I608" s="74">
        <f t="shared" si="280"/>
        <v>0</v>
      </c>
      <c r="J608" s="74">
        <f t="shared" si="280"/>
        <v>0</v>
      </c>
      <c r="K608" s="74">
        <f t="shared" si="280"/>
        <v>0</v>
      </c>
      <c r="L608" s="74">
        <f t="shared" si="280"/>
        <v>0</v>
      </c>
      <c r="M608" s="74">
        <f t="shared" si="280"/>
        <v>0</v>
      </c>
      <c r="N608" s="74">
        <f t="shared" si="280"/>
        <v>0</v>
      </c>
      <c r="O608" s="74">
        <f t="shared" si="280"/>
        <v>0</v>
      </c>
      <c r="P608" s="74">
        <f t="shared" si="280"/>
        <v>0</v>
      </c>
      <c r="Q608" s="80">
        <f t="shared" si="268"/>
        <v>0</v>
      </c>
    </row>
    <row r="609" spans="3:17" hidden="1">
      <c r="C609" s="56">
        <f t="shared" si="265"/>
        <v>0</v>
      </c>
      <c r="D609" s="56">
        <f t="shared" si="265"/>
        <v>0</v>
      </c>
      <c r="E609" s="74">
        <f t="shared" ref="E609:P609" si="281">E22*VLOOKUP($D609,$D$286:$AV$389,3,FALSE)+E22*VLOOKUP(CONCATENATE("Preparació per ",LOWER($D609)),$D$286:$AV$389,3,FALSE)+E22*VLOOKUP($D609,$D$286:$AV$389,4,FALSE)+E22*VLOOKUP(CONCATENATE("Preparació per ",LOWER($D609)),$D$286:$AV$389,4,FALSE)+E22*VLOOKUP($D609,$D$286:$AV$389,6,FALSE)+E22*VLOOKUP(CONCATENATE("Preparació per ",LOWER($D609)),$D$286:$AV$389,6,FALSE)</f>
        <v>0</v>
      </c>
      <c r="F609" s="74">
        <f t="shared" si="281"/>
        <v>0</v>
      </c>
      <c r="G609" s="74">
        <f t="shared" si="281"/>
        <v>0</v>
      </c>
      <c r="H609" s="74">
        <f t="shared" si="281"/>
        <v>0</v>
      </c>
      <c r="I609" s="74">
        <f t="shared" si="281"/>
        <v>0</v>
      </c>
      <c r="J609" s="74">
        <f t="shared" si="281"/>
        <v>0</v>
      </c>
      <c r="K609" s="74">
        <f t="shared" si="281"/>
        <v>0</v>
      </c>
      <c r="L609" s="74">
        <f t="shared" si="281"/>
        <v>0</v>
      </c>
      <c r="M609" s="74">
        <f t="shared" si="281"/>
        <v>0</v>
      </c>
      <c r="N609" s="74">
        <f t="shared" si="281"/>
        <v>0</v>
      </c>
      <c r="O609" s="74">
        <f t="shared" si="281"/>
        <v>0</v>
      </c>
      <c r="P609" s="74">
        <f t="shared" si="281"/>
        <v>0</v>
      </c>
      <c r="Q609" s="80">
        <f t="shared" si="268"/>
        <v>0</v>
      </c>
    </row>
    <row r="610" spans="3:17" hidden="1">
      <c r="C610" s="58" t="str">
        <f t="shared" si="265"/>
        <v>REG</v>
      </c>
      <c r="D610" s="58" t="str">
        <f t="shared" si="265"/>
        <v>Instal.lació sistema de reg aspersió</v>
      </c>
      <c r="E610" s="75">
        <f t="shared" ref="E610:P610" si="282">E23*VLOOKUP($D610,$D$286:$AV$389,3,FALSE)+E23*VLOOKUP(CONCATENATE("Preparació per ",LOWER($D610)),$D$286:$AV$389,3,FALSE)+E23*VLOOKUP($D610,$D$286:$AV$389,4,FALSE)+E23*VLOOKUP(CONCATENATE("Preparació per ",LOWER($D610)),$D$286:$AV$389,4,FALSE)+E23*VLOOKUP($D610,$D$286:$AV$389,6,FALSE)+E23*VLOOKUP(CONCATENATE("Preparació per ",LOWER($D610)),$D$286:$AV$389,6,FALSE)</f>
        <v>0</v>
      </c>
      <c r="F610" s="75">
        <f t="shared" si="282"/>
        <v>0</v>
      </c>
      <c r="G610" s="75">
        <f t="shared" si="282"/>
        <v>0</v>
      </c>
      <c r="H610" s="75">
        <f t="shared" si="282"/>
        <v>0</v>
      </c>
      <c r="I610" s="75">
        <f t="shared" si="282"/>
        <v>0</v>
      </c>
      <c r="J610" s="75">
        <f t="shared" si="282"/>
        <v>0</v>
      </c>
      <c r="K610" s="75">
        <f t="shared" si="282"/>
        <v>0</v>
      </c>
      <c r="L610" s="75">
        <f t="shared" si="282"/>
        <v>0</v>
      </c>
      <c r="M610" s="75">
        <f t="shared" si="282"/>
        <v>0</v>
      </c>
      <c r="N610" s="75">
        <f t="shared" si="282"/>
        <v>0</v>
      </c>
      <c r="O610" s="75">
        <f t="shared" si="282"/>
        <v>0</v>
      </c>
      <c r="P610" s="75">
        <f t="shared" si="282"/>
        <v>0</v>
      </c>
      <c r="Q610" s="80">
        <f t="shared" si="268"/>
        <v>0</v>
      </c>
    </row>
    <row r="611" spans="3:17" hidden="1">
      <c r="C611" s="58">
        <f t="shared" si="265"/>
        <v>0</v>
      </c>
      <c r="D611" s="58" t="str">
        <f t="shared" si="265"/>
        <v>Reg (L/m2)</v>
      </c>
      <c r="E611" s="75">
        <f t="shared" ref="E611:P611" si="283">E24*VLOOKUP($D611,$D$286:$AV$389,3,FALSE)+E24*VLOOKUP(CONCATENATE("Preparació per ",LOWER($D611)),$D$286:$AV$389,3,FALSE)+E24*VLOOKUP($D611,$D$286:$AV$389,4,FALSE)+E24*VLOOKUP(CONCATENATE("Preparació per ",LOWER($D611)),$D$286:$AV$389,4,FALSE)+E24*VLOOKUP($D611,$D$286:$AV$389,6,FALSE)+E24*VLOOKUP(CONCATENATE("Preparació per ",LOWER($D611)),$D$286:$AV$389,6,FALSE)</f>
        <v>0</v>
      </c>
      <c r="F611" s="75">
        <f t="shared" si="283"/>
        <v>0</v>
      </c>
      <c r="G611" s="75">
        <f t="shared" si="283"/>
        <v>0</v>
      </c>
      <c r="H611" s="75">
        <f t="shared" si="283"/>
        <v>0</v>
      </c>
      <c r="I611" s="75">
        <f t="shared" si="283"/>
        <v>0</v>
      </c>
      <c r="J611" s="75">
        <f t="shared" si="283"/>
        <v>0</v>
      </c>
      <c r="K611" s="75">
        <f t="shared" si="283"/>
        <v>0</v>
      </c>
      <c r="L611" s="75">
        <f t="shared" si="283"/>
        <v>0</v>
      </c>
      <c r="M611" s="75">
        <f t="shared" si="283"/>
        <v>0</v>
      </c>
      <c r="N611" s="75">
        <f t="shared" si="283"/>
        <v>0</v>
      </c>
      <c r="O611" s="75">
        <f t="shared" si="283"/>
        <v>0</v>
      </c>
      <c r="P611" s="75">
        <f t="shared" si="283"/>
        <v>0</v>
      </c>
      <c r="Q611" s="80">
        <f t="shared" si="268"/>
        <v>0</v>
      </c>
    </row>
    <row r="612" spans="3:17" hidden="1">
      <c r="C612" s="58">
        <f t="shared" si="265"/>
        <v>0</v>
      </c>
      <c r="D612" s="58">
        <f t="shared" si="265"/>
        <v>0</v>
      </c>
      <c r="E612" s="75">
        <f t="shared" ref="E612:P612" si="284">E25*VLOOKUP($D612,$D$286:$AV$389,3,FALSE)+E25*VLOOKUP(CONCATENATE("Preparació per ",LOWER($D612)),$D$286:$AV$389,3,FALSE)+E25*VLOOKUP($D612,$D$286:$AV$389,4,FALSE)+E25*VLOOKUP(CONCATENATE("Preparació per ",LOWER($D612)),$D$286:$AV$389,4,FALSE)+E25*VLOOKUP($D612,$D$286:$AV$389,6,FALSE)+E25*VLOOKUP(CONCATENATE("Preparació per ",LOWER($D612)),$D$286:$AV$389,6,FALSE)</f>
        <v>0</v>
      </c>
      <c r="F612" s="75">
        <f t="shared" si="284"/>
        <v>0</v>
      </c>
      <c r="G612" s="75">
        <f t="shared" si="284"/>
        <v>0</v>
      </c>
      <c r="H612" s="75">
        <f t="shared" si="284"/>
        <v>0</v>
      </c>
      <c r="I612" s="75">
        <f t="shared" si="284"/>
        <v>0</v>
      </c>
      <c r="J612" s="75">
        <f t="shared" si="284"/>
        <v>0</v>
      </c>
      <c r="K612" s="75">
        <f t="shared" si="284"/>
        <v>0</v>
      </c>
      <c r="L612" s="75">
        <f t="shared" si="284"/>
        <v>0</v>
      </c>
      <c r="M612" s="75">
        <f t="shared" si="284"/>
        <v>0</v>
      </c>
      <c r="N612" s="75">
        <f t="shared" si="284"/>
        <v>0</v>
      </c>
      <c r="O612" s="75">
        <f t="shared" si="284"/>
        <v>0</v>
      </c>
      <c r="P612" s="75">
        <f t="shared" si="284"/>
        <v>0</v>
      </c>
      <c r="Q612" s="80">
        <f t="shared" si="268"/>
        <v>0</v>
      </c>
    </row>
    <row r="613" spans="3:17" hidden="1">
      <c r="C613" s="58">
        <f t="shared" si="265"/>
        <v>0</v>
      </c>
      <c r="D613" s="58">
        <f t="shared" si="265"/>
        <v>0</v>
      </c>
      <c r="E613" s="75">
        <f t="shared" ref="E613:P613" si="285">E26*VLOOKUP($D613,$D$286:$AV$389,3,FALSE)+E26*VLOOKUP(CONCATENATE("Preparació per ",LOWER($D613)),$D$286:$AV$389,3,FALSE)+E26*VLOOKUP($D613,$D$286:$AV$389,4,FALSE)+E26*VLOOKUP(CONCATENATE("Preparació per ",LOWER($D613)),$D$286:$AV$389,4,FALSE)+E26*VLOOKUP($D613,$D$286:$AV$389,6,FALSE)+E26*VLOOKUP(CONCATENATE("Preparació per ",LOWER($D613)),$D$286:$AV$389,6,FALSE)</f>
        <v>0</v>
      </c>
      <c r="F613" s="75">
        <f t="shared" si="285"/>
        <v>0</v>
      </c>
      <c r="G613" s="75">
        <f t="shared" si="285"/>
        <v>0</v>
      </c>
      <c r="H613" s="75">
        <f t="shared" si="285"/>
        <v>0</v>
      </c>
      <c r="I613" s="75">
        <f t="shared" si="285"/>
        <v>0</v>
      </c>
      <c r="J613" s="75">
        <f t="shared" si="285"/>
        <v>0</v>
      </c>
      <c r="K613" s="75">
        <f t="shared" si="285"/>
        <v>0</v>
      </c>
      <c r="L613" s="75">
        <f t="shared" si="285"/>
        <v>0</v>
      </c>
      <c r="M613" s="75">
        <f t="shared" si="285"/>
        <v>0</v>
      </c>
      <c r="N613" s="75">
        <f t="shared" si="285"/>
        <v>0</v>
      </c>
      <c r="O613" s="75">
        <f t="shared" si="285"/>
        <v>0</v>
      </c>
      <c r="P613" s="75">
        <f t="shared" si="285"/>
        <v>0</v>
      </c>
      <c r="Q613" s="80">
        <f t="shared" si="268"/>
        <v>0</v>
      </c>
    </row>
    <row r="614" spans="3:17" hidden="1">
      <c r="C614" s="49" t="str">
        <f t="shared" si="265"/>
        <v>TRACTAMENTS</v>
      </c>
      <c r="D614" s="49" t="str">
        <f t="shared" si="265"/>
        <v>Tractament coure + retenol + purí</v>
      </c>
      <c r="E614" s="76">
        <f t="shared" ref="E614:P614" si="286">E27*VLOOKUP($D614,$D$286:$AV$389,3,FALSE)+E27*VLOOKUP(CONCATENATE("Preparació per ",LOWER($D614)),$D$286:$AV$389,3,FALSE)+E27*VLOOKUP($D614,$D$286:$AV$389,4,FALSE)+E27*VLOOKUP(CONCATENATE("Preparació per ",LOWER($D614)),$D$286:$AV$389,4,FALSE)+E27*VLOOKUP($D614,$D$286:$AV$389,6,FALSE)+E27*VLOOKUP(CONCATENATE("Preparació per ",LOWER($D614)),$D$286:$AV$389,6,FALSE)</f>
        <v>0</v>
      </c>
      <c r="F614" s="76">
        <f t="shared" si="286"/>
        <v>0</v>
      </c>
      <c r="G614" s="76">
        <f t="shared" si="286"/>
        <v>0</v>
      </c>
      <c r="H614" s="76">
        <f t="shared" si="286"/>
        <v>0</v>
      </c>
      <c r="I614" s="76">
        <f t="shared" si="286"/>
        <v>0</v>
      </c>
      <c r="J614" s="76">
        <f t="shared" si="286"/>
        <v>0</v>
      </c>
      <c r="K614" s="76">
        <f t="shared" si="286"/>
        <v>0</v>
      </c>
      <c r="L614" s="76">
        <f t="shared" si="286"/>
        <v>0</v>
      </c>
      <c r="M614" s="76">
        <f t="shared" si="286"/>
        <v>0</v>
      </c>
      <c r="N614" s="76">
        <f t="shared" si="286"/>
        <v>0</v>
      </c>
      <c r="O614" s="76">
        <f t="shared" si="286"/>
        <v>0</v>
      </c>
      <c r="P614" s="76">
        <f t="shared" si="286"/>
        <v>0</v>
      </c>
      <c r="Q614" s="80">
        <f t="shared" si="268"/>
        <v>0</v>
      </c>
    </row>
    <row r="615" spans="3:17" hidden="1">
      <c r="C615" s="49">
        <f t="shared" ref="C615:D629" si="287">+C28</f>
        <v>0</v>
      </c>
      <c r="D615" s="49">
        <f t="shared" si="287"/>
        <v>0</v>
      </c>
      <c r="E615" s="76">
        <f t="shared" ref="E615:P615" si="288">E28*VLOOKUP($D615,$D$286:$AV$389,3,FALSE)+E28*VLOOKUP(CONCATENATE("Preparació per ",LOWER($D615)),$D$286:$AV$389,3,FALSE)+E28*VLOOKUP($D615,$D$286:$AV$389,4,FALSE)+E28*VLOOKUP(CONCATENATE("Preparació per ",LOWER($D615)),$D$286:$AV$389,4,FALSE)+E28*VLOOKUP($D615,$D$286:$AV$389,6,FALSE)+E28*VLOOKUP(CONCATENATE("Preparació per ",LOWER($D615)),$D$286:$AV$389,6,FALSE)</f>
        <v>0</v>
      </c>
      <c r="F615" s="76">
        <f t="shared" si="288"/>
        <v>0</v>
      </c>
      <c r="G615" s="76">
        <f t="shared" si="288"/>
        <v>0</v>
      </c>
      <c r="H615" s="76">
        <f t="shared" si="288"/>
        <v>0</v>
      </c>
      <c r="I615" s="76">
        <f t="shared" si="288"/>
        <v>0</v>
      </c>
      <c r="J615" s="76">
        <f t="shared" si="288"/>
        <v>0</v>
      </c>
      <c r="K615" s="76">
        <f t="shared" si="288"/>
        <v>0</v>
      </c>
      <c r="L615" s="76">
        <f t="shared" si="288"/>
        <v>0</v>
      </c>
      <c r="M615" s="76">
        <f t="shared" si="288"/>
        <v>0</v>
      </c>
      <c r="N615" s="76">
        <f t="shared" si="288"/>
        <v>0</v>
      </c>
      <c r="O615" s="76">
        <f t="shared" si="288"/>
        <v>0</v>
      </c>
      <c r="P615" s="76">
        <f t="shared" si="288"/>
        <v>0</v>
      </c>
      <c r="Q615" s="80">
        <f t="shared" si="268"/>
        <v>0</v>
      </c>
    </row>
    <row r="616" spans="3:17" hidden="1">
      <c r="C616" s="49">
        <f t="shared" si="287"/>
        <v>0</v>
      </c>
      <c r="D616" s="49">
        <f t="shared" si="287"/>
        <v>0</v>
      </c>
      <c r="E616" s="76">
        <f t="shared" ref="E616:P616" si="289">E29*VLOOKUP($D616,$D$286:$AV$389,3,FALSE)+E29*VLOOKUP(CONCATENATE("Preparació per ",LOWER($D616)),$D$286:$AV$389,3,FALSE)+E29*VLOOKUP($D616,$D$286:$AV$389,4,FALSE)+E29*VLOOKUP(CONCATENATE("Preparació per ",LOWER($D616)),$D$286:$AV$389,4,FALSE)+E29*VLOOKUP($D616,$D$286:$AV$389,6,FALSE)+E29*VLOOKUP(CONCATENATE("Preparació per ",LOWER($D616)),$D$286:$AV$389,6,FALSE)</f>
        <v>0</v>
      </c>
      <c r="F616" s="76">
        <f t="shared" si="289"/>
        <v>0</v>
      </c>
      <c r="G616" s="76">
        <f t="shared" si="289"/>
        <v>0</v>
      </c>
      <c r="H616" s="76">
        <f t="shared" si="289"/>
        <v>0</v>
      </c>
      <c r="I616" s="76">
        <f t="shared" si="289"/>
        <v>0</v>
      </c>
      <c r="J616" s="76">
        <f t="shared" si="289"/>
        <v>0</v>
      </c>
      <c r="K616" s="76">
        <f t="shared" si="289"/>
        <v>0</v>
      </c>
      <c r="L616" s="76">
        <f t="shared" si="289"/>
        <v>0</v>
      </c>
      <c r="M616" s="76">
        <f t="shared" si="289"/>
        <v>0</v>
      </c>
      <c r="N616" s="76">
        <f t="shared" si="289"/>
        <v>0</v>
      </c>
      <c r="O616" s="76">
        <f t="shared" si="289"/>
        <v>0</v>
      </c>
      <c r="P616" s="76">
        <f t="shared" si="289"/>
        <v>0</v>
      </c>
      <c r="Q616" s="80">
        <f t="shared" si="268"/>
        <v>0</v>
      </c>
    </row>
    <row r="617" spans="3:17" hidden="1">
      <c r="C617" s="49">
        <f t="shared" si="287"/>
        <v>0</v>
      </c>
      <c r="D617" s="49">
        <f t="shared" si="287"/>
        <v>0</v>
      </c>
      <c r="E617" s="76">
        <f t="shared" ref="E617:P617" si="290">E30*VLOOKUP($D617,$D$286:$AV$389,3,FALSE)+E30*VLOOKUP(CONCATENATE("Preparació per ",LOWER($D617)),$D$286:$AV$389,3,FALSE)+E30*VLOOKUP($D617,$D$286:$AV$389,4,FALSE)+E30*VLOOKUP(CONCATENATE("Preparació per ",LOWER($D617)),$D$286:$AV$389,4,FALSE)+E30*VLOOKUP($D617,$D$286:$AV$389,6,FALSE)+E30*VLOOKUP(CONCATENATE("Preparació per ",LOWER($D617)),$D$286:$AV$389,6,FALSE)</f>
        <v>0</v>
      </c>
      <c r="F617" s="76">
        <f t="shared" si="290"/>
        <v>0</v>
      </c>
      <c r="G617" s="76">
        <f t="shared" si="290"/>
        <v>0</v>
      </c>
      <c r="H617" s="76">
        <f t="shared" si="290"/>
        <v>0</v>
      </c>
      <c r="I617" s="76">
        <f t="shared" si="290"/>
        <v>0</v>
      </c>
      <c r="J617" s="76">
        <f t="shared" si="290"/>
        <v>0</v>
      </c>
      <c r="K617" s="76">
        <f t="shared" si="290"/>
        <v>0</v>
      </c>
      <c r="L617" s="76">
        <f t="shared" si="290"/>
        <v>0</v>
      </c>
      <c r="M617" s="76">
        <f t="shared" si="290"/>
        <v>0</v>
      </c>
      <c r="N617" s="76">
        <f t="shared" si="290"/>
        <v>0</v>
      </c>
      <c r="O617" s="76">
        <f t="shared" si="290"/>
        <v>0</v>
      </c>
      <c r="P617" s="76">
        <f t="shared" si="290"/>
        <v>0</v>
      </c>
      <c r="Q617" s="80">
        <f t="shared" si="268"/>
        <v>0</v>
      </c>
    </row>
    <row r="618" spans="3:17" hidden="1">
      <c r="C618" s="49">
        <f t="shared" si="287"/>
        <v>0</v>
      </c>
      <c r="D618" s="49">
        <f t="shared" si="287"/>
        <v>0</v>
      </c>
      <c r="E618" s="76">
        <f t="shared" ref="E618:P618" si="291">E31*VLOOKUP($D618,$D$286:$AV$389,3,FALSE)+E31*VLOOKUP(CONCATENATE("Preparació per ",LOWER($D618)),$D$286:$AV$389,3,FALSE)+E31*VLOOKUP($D618,$D$286:$AV$389,4,FALSE)+E31*VLOOKUP(CONCATENATE("Preparació per ",LOWER($D618)),$D$286:$AV$389,4,FALSE)+E31*VLOOKUP($D618,$D$286:$AV$389,6,FALSE)+E31*VLOOKUP(CONCATENATE("Preparació per ",LOWER($D618)),$D$286:$AV$389,6,FALSE)</f>
        <v>0</v>
      </c>
      <c r="F618" s="76">
        <f t="shared" si="291"/>
        <v>0</v>
      </c>
      <c r="G618" s="76">
        <f t="shared" si="291"/>
        <v>0</v>
      </c>
      <c r="H618" s="76">
        <f t="shared" si="291"/>
        <v>0</v>
      </c>
      <c r="I618" s="76">
        <f t="shared" si="291"/>
        <v>0</v>
      </c>
      <c r="J618" s="76">
        <f t="shared" si="291"/>
        <v>0</v>
      </c>
      <c r="K618" s="76">
        <f t="shared" si="291"/>
        <v>0</v>
      </c>
      <c r="L618" s="76">
        <f t="shared" si="291"/>
        <v>0</v>
      </c>
      <c r="M618" s="76">
        <f t="shared" si="291"/>
        <v>0</v>
      </c>
      <c r="N618" s="76">
        <f t="shared" si="291"/>
        <v>0</v>
      </c>
      <c r="O618" s="76">
        <f t="shared" si="291"/>
        <v>0</v>
      </c>
      <c r="P618" s="76">
        <f t="shared" si="291"/>
        <v>0</v>
      </c>
      <c r="Q618" s="80">
        <f t="shared" si="268"/>
        <v>0</v>
      </c>
    </row>
    <row r="619" spans="3:17" hidden="1">
      <c r="C619" s="60" t="str">
        <f t="shared" si="287"/>
        <v>DESHERBAT</v>
      </c>
      <c r="D619" s="60" t="str">
        <f t="shared" si="287"/>
        <v>Calçar-desherbar</v>
      </c>
      <c r="E619" s="77">
        <f t="shared" ref="E619:P619" si="292">E32*VLOOKUP($D619,$D$286:$AV$389,3,FALSE)+E32*VLOOKUP(CONCATENATE("Preparació per ",LOWER($D619)),$D$286:$AV$389,3,FALSE)+E32*VLOOKUP($D619,$D$286:$AV$389,4,FALSE)+E32*VLOOKUP(CONCATENATE("Preparació per ",LOWER($D619)),$D$286:$AV$389,4,FALSE)+E32*VLOOKUP($D619,$D$286:$AV$389,6,FALSE)+E32*VLOOKUP(CONCATENATE("Preparació per ",LOWER($D619)),$D$286:$AV$389,6,FALSE)</f>
        <v>0</v>
      </c>
      <c r="F619" s="77">
        <f t="shared" si="292"/>
        <v>0</v>
      </c>
      <c r="G619" s="77">
        <f t="shared" si="292"/>
        <v>0</v>
      </c>
      <c r="H619" s="77">
        <f t="shared" si="292"/>
        <v>0</v>
      </c>
      <c r="I619" s="77">
        <f t="shared" si="292"/>
        <v>0</v>
      </c>
      <c r="J619" s="77">
        <f t="shared" si="292"/>
        <v>0</v>
      </c>
      <c r="K619" s="77">
        <f t="shared" si="292"/>
        <v>0</v>
      </c>
      <c r="L619" s="77">
        <f t="shared" si="292"/>
        <v>0</v>
      </c>
      <c r="M619" s="77">
        <f t="shared" si="292"/>
        <v>0</v>
      </c>
      <c r="N619" s="77">
        <f t="shared" si="292"/>
        <v>0</v>
      </c>
      <c r="O619" s="77">
        <f t="shared" si="292"/>
        <v>0</v>
      </c>
      <c r="P619" s="77">
        <f t="shared" si="292"/>
        <v>0</v>
      </c>
      <c r="Q619" s="80">
        <f t="shared" si="268"/>
        <v>0</v>
      </c>
    </row>
    <row r="620" spans="3:17" hidden="1">
      <c r="C620" s="60">
        <f t="shared" si="287"/>
        <v>0</v>
      </c>
      <c r="D620" s="60">
        <f t="shared" si="287"/>
        <v>0</v>
      </c>
      <c r="E620" s="77">
        <f t="shared" ref="E620:P620" si="293">E33*VLOOKUP($D620,$D$286:$AV$389,3,FALSE)+E33*VLOOKUP(CONCATENATE("Preparació per ",LOWER($D620)),$D$286:$AV$389,3,FALSE)+E33*VLOOKUP($D620,$D$286:$AV$389,4,FALSE)+E33*VLOOKUP(CONCATENATE("Preparació per ",LOWER($D620)),$D$286:$AV$389,4,FALSE)+E33*VLOOKUP($D620,$D$286:$AV$389,6,FALSE)+E33*VLOOKUP(CONCATENATE("Preparació per ",LOWER($D620)),$D$286:$AV$389,6,FALSE)</f>
        <v>0</v>
      </c>
      <c r="F620" s="77">
        <f t="shared" si="293"/>
        <v>0</v>
      </c>
      <c r="G620" s="77">
        <f t="shared" si="293"/>
        <v>0</v>
      </c>
      <c r="H620" s="77">
        <f t="shared" si="293"/>
        <v>0</v>
      </c>
      <c r="I620" s="77">
        <f t="shared" si="293"/>
        <v>0</v>
      </c>
      <c r="J620" s="77">
        <f t="shared" si="293"/>
        <v>0</v>
      </c>
      <c r="K620" s="77">
        <f t="shared" si="293"/>
        <v>0</v>
      </c>
      <c r="L620" s="77">
        <f t="shared" si="293"/>
        <v>0</v>
      </c>
      <c r="M620" s="77">
        <f t="shared" si="293"/>
        <v>0</v>
      </c>
      <c r="N620" s="77">
        <f t="shared" si="293"/>
        <v>0</v>
      </c>
      <c r="O620" s="77">
        <f t="shared" si="293"/>
        <v>0</v>
      </c>
      <c r="P620" s="77">
        <f t="shared" si="293"/>
        <v>0</v>
      </c>
      <c r="Q620" s="80">
        <f t="shared" si="268"/>
        <v>0</v>
      </c>
    </row>
    <row r="621" spans="3:17" hidden="1">
      <c r="C621" s="60">
        <f t="shared" si="287"/>
        <v>0</v>
      </c>
      <c r="D621" s="60">
        <f t="shared" si="287"/>
        <v>0</v>
      </c>
      <c r="E621" s="77">
        <f t="shared" ref="E621:P621" si="294">E34*VLOOKUP($D621,$D$286:$AV$389,3,FALSE)+E34*VLOOKUP(CONCATENATE("Preparació per ",LOWER($D621)),$D$286:$AV$389,3,FALSE)+E34*VLOOKUP($D621,$D$286:$AV$389,4,FALSE)+E34*VLOOKUP(CONCATENATE("Preparació per ",LOWER($D621)),$D$286:$AV$389,4,FALSE)+E34*VLOOKUP($D621,$D$286:$AV$389,6,FALSE)+E34*VLOOKUP(CONCATENATE("Preparació per ",LOWER($D621)),$D$286:$AV$389,6,FALSE)</f>
        <v>0</v>
      </c>
      <c r="F621" s="77">
        <f t="shared" si="294"/>
        <v>0</v>
      </c>
      <c r="G621" s="77">
        <f t="shared" si="294"/>
        <v>0</v>
      </c>
      <c r="H621" s="77">
        <f t="shared" si="294"/>
        <v>0</v>
      </c>
      <c r="I621" s="77">
        <f t="shared" si="294"/>
        <v>0</v>
      </c>
      <c r="J621" s="77">
        <f t="shared" si="294"/>
        <v>0</v>
      </c>
      <c r="K621" s="77">
        <f t="shared" si="294"/>
        <v>0</v>
      </c>
      <c r="L621" s="77">
        <f t="shared" si="294"/>
        <v>0</v>
      </c>
      <c r="M621" s="77">
        <f t="shared" si="294"/>
        <v>0</v>
      </c>
      <c r="N621" s="77">
        <f t="shared" si="294"/>
        <v>0</v>
      </c>
      <c r="O621" s="77">
        <f t="shared" si="294"/>
        <v>0</v>
      </c>
      <c r="P621" s="77">
        <f t="shared" si="294"/>
        <v>0</v>
      </c>
      <c r="Q621" s="80">
        <f t="shared" si="268"/>
        <v>0</v>
      </c>
    </row>
    <row r="622" spans="3:17" hidden="1">
      <c r="C622" s="60">
        <f t="shared" si="287"/>
        <v>0</v>
      </c>
      <c r="D622" s="60">
        <f t="shared" si="287"/>
        <v>0</v>
      </c>
      <c r="E622" s="77">
        <f t="shared" ref="E622:P622" si="295">E35*VLOOKUP($D622,$D$286:$AV$389,3,FALSE)+E35*VLOOKUP(CONCATENATE("Preparació per ",LOWER($D622)),$D$286:$AV$389,3,FALSE)+E35*VLOOKUP($D622,$D$286:$AV$389,4,FALSE)+E35*VLOOKUP(CONCATENATE("Preparació per ",LOWER($D622)),$D$286:$AV$389,4,FALSE)+E35*VLOOKUP($D622,$D$286:$AV$389,6,FALSE)+E35*VLOOKUP(CONCATENATE("Preparació per ",LOWER($D622)),$D$286:$AV$389,6,FALSE)</f>
        <v>0</v>
      </c>
      <c r="F622" s="77">
        <f t="shared" si="295"/>
        <v>0</v>
      </c>
      <c r="G622" s="77">
        <f t="shared" si="295"/>
        <v>0</v>
      </c>
      <c r="H622" s="77">
        <f t="shared" si="295"/>
        <v>0</v>
      </c>
      <c r="I622" s="77">
        <f t="shared" si="295"/>
        <v>0</v>
      </c>
      <c r="J622" s="77">
        <f t="shared" si="295"/>
        <v>0</v>
      </c>
      <c r="K622" s="77">
        <f t="shared" si="295"/>
        <v>0</v>
      </c>
      <c r="L622" s="77">
        <f t="shared" si="295"/>
        <v>0</v>
      </c>
      <c r="M622" s="77">
        <f t="shared" si="295"/>
        <v>0</v>
      </c>
      <c r="N622" s="77">
        <f t="shared" si="295"/>
        <v>0</v>
      </c>
      <c r="O622" s="77">
        <f t="shared" si="295"/>
        <v>0</v>
      </c>
      <c r="P622" s="77">
        <f t="shared" si="295"/>
        <v>0</v>
      </c>
      <c r="Q622" s="80">
        <f t="shared" si="268"/>
        <v>0</v>
      </c>
    </row>
    <row r="623" spans="3:17" hidden="1">
      <c r="C623" s="62" t="str">
        <f t="shared" si="287"/>
        <v>ALTRES OPERACIONS ESPECÍFIQUES</v>
      </c>
      <c r="D623" s="62" t="str">
        <f t="shared" si="287"/>
        <v>Renda de la terra</v>
      </c>
      <c r="E623" s="78">
        <f t="shared" ref="E623:P623" si="296">E36*VLOOKUP($D623,$D$286:$AV$389,3,FALSE)+E36*VLOOKUP(CONCATENATE("Preparació per ",LOWER($D623)),$D$286:$AV$389,3,FALSE)+E36*VLOOKUP($D623,$D$286:$AV$389,4,FALSE)+E36*VLOOKUP(CONCATENATE("Preparació per ",LOWER($D623)),$D$286:$AV$389,4,FALSE)+E36*VLOOKUP($D623,$D$286:$AV$389,6,FALSE)+E36*VLOOKUP(CONCATENATE("Preparació per ",LOWER($D623)),$D$286:$AV$389,6,FALSE)</f>
        <v>0</v>
      </c>
      <c r="F623" s="78">
        <f t="shared" si="296"/>
        <v>0</v>
      </c>
      <c r="G623" s="78">
        <f t="shared" si="296"/>
        <v>0</v>
      </c>
      <c r="H623" s="78">
        <f t="shared" si="296"/>
        <v>0</v>
      </c>
      <c r="I623" s="78">
        <f t="shared" si="296"/>
        <v>0</v>
      </c>
      <c r="J623" s="78">
        <f t="shared" si="296"/>
        <v>0</v>
      </c>
      <c r="K623" s="78">
        <f t="shared" si="296"/>
        <v>0</v>
      </c>
      <c r="L623" s="78">
        <f t="shared" si="296"/>
        <v>0</v>
      </c>
      <c r="M623" s="78">
        <f t="shared" si="296"/>
        <v>0</v>
      </c>
      <c r="N623" s="78">
        <f t="shared" si="296"/>
        <v>0</v>
      </c>
      <c r="O623" s="78">
        <f t="shared" si="296"/>
        <v>0</v>
      </c>
      <c r="P623" s="78">
        <f t="shared" si="296"/>
        <v>0</v>
      </c>
      <c r="Q623" s="80">
        <f t="shared" si="268"/>
        <v>0</v>
      </c>
    </row>
    <row r="624" spans="3:17" hidden="1">
      <c r="C624" s="62">
        <f t="shared" si="287"/>
        <v>0</v>
      </c>
      <c r="D624" s="62">
        <f t="shared" si="287"/>
        <v>0</v>
      </c>
      <c r="E624" s="78">
        <f t="shared" ref="E624:P624" si="297">E37*VLOOKUP($D624,$D$286:$AV$389,3,FALSE)+E37*VLOOKUP(CONCATENATE("Preparació per ",LOWER($D624)),$D$286:$AV$389,3,FALSE)+E37*VLOOKUP($D624,$D$286:$AV$389,4,FALSE)+E37*VLOOKUP(CONCATENATE("Preparació per ",LOWER($D624)),$D$286:$AV$389,4,FALSE)+E37*VLOOKUP($D624,$D$286:$AV$389,6,FALSE)+E37*VLOOKUP(CONCATENATE("Preparació per ",LOWER($D624)),$D$286:$AV$389,6,FALSE)</f>
        <v>0</v>
      </c>
      <c r="F624" s="78">
        <f t="shared" si="297"/>
        <v>0</v>
      </c>
      <c r="G624" s="78">
        <f t="shared" si="297"/>
        <v>0</v>
      </c>
      <c r="H624" s="78">
        <f t="shared" si="297"/>
        <v>0</v>
      </c>
      <c r="I624" s="78">
        <f t="shared" si="297"/>
        <v>0</v>
      </c>
      <c r="J624" s="78">
        <f t="shared" si="297"/>
        <v>0</v>
      </c>
      <c r="K624" s="78">
        <f t="shared" si="297"/>
        <v>0</v>
      </c>
      <c r="L624" s="78">
        <f t="shared" si="297"/>
        <v>0</v>
      </c>
      <c r="M624" s="78">
        <f t="shared" si="297"/>
        <v>0</v>
      </c>
      <c r="N624" s="78">
        <f t="shared" si="297"/>
        <v>0</v>
      </c>
      <c r="O624" s="78">
        <f t="shared" si="297"/>
        <v>0</v>
      </c>
      <c r="P624" s="78">
        <f t="shared" si="297"/>
        <v>0</v>
      </c>
      <c r="Q624" s="80">
        <f t="shared" si="268"/>
        <v>0</v>
      </c>
    </row>
    <row r="625" spans="3:17" hidden="1">
      <c r="C625" s="62">
        <f t="shared" si="287"/>
        <v>0</v>
      </c>
      <c r="D625" s="62">
        <f t="shared" si="287"/>
        <v>0</v>
      </c>
      <c r="E625" s="78">
        <f t="shared" ref="E625:P625" si="298">E38*VLOOKUP($D625,$D$286:$AV$389,3,FALSE)+E38*VLOOKUP(CONCATENATE("Preparació per ",LOWER($D625)),$D$286:$AV$389,3,FALSE)+E38*VLOOKUP($D625,$D$286:$AV$389,4,FALSE)+E38*VLOOKUP(CONCATENATE("Preparació per ",LOWER($D625)),$D$286:$AV$389,4,FALSE)+E38*VLOOKUP($D625,$D$286:$AV$389,6,FALSE)+E38*VLOOKUP(CONCATENATE("Preparació per ",LOWER($D625)),$D$286:$AV$389,6,FALSE)</f>
        <v>0</v>
      </c>
      <c r="F625" s="78">
        <f t="shared" si="298"/>
        <v>0</v>
      </c>
      <c r="G625" s="78">
        <f t="shared" si="298"/>
        <v>0</v>
      </c>
      <c r="H625" s="78">
        <f t="shared" si="298"/>
        <v>0</v>
      </c>
      <c r="I625" s="78">
        <f t="shared" si="298"/>
        <v>0</v>
      </c>
      <c r="J625" s="78">
        <f t="shared" si="298"/>
        <v>0</v>
      </c>
      <c r="K625" s="78">
        <f t="shared" si="298"/>
        <v>0</v>
      </c>
      <c r="L625" s="78">
        <f t="shared" si="298"/>
        <v>0</v>
      </c>
      <c r="M625" s="78">
        <f t="shared" si="298"/>
        <v>0</v>
      </c>
      <c r="N625" s="78">
        <f t="shared" si="298"/>
        <v>0</v>
      </c>
      <c r="O625" s="78">
        <f t="shared" si="298"/>
        <v>0</v>
      </c>
      <c r="P625" s="78">
        <f t="shared" si="298"/>
        <v>0</v>
      </c>
      <c r="Q625" s="80">
        <f t="shared" si="268"/>
        <v>0</v>
      </c>
    </row>
    <row r="626" spans="3:17" hidden="1">
      <c r="C626" s="62">
        <f t="shared" si="287"/>
        <v>0</v>
      </c>
      <c r="D626" s="62">
        <f t="shared" si="287"/>
        <v>0</v>
      </c>
      <c r="E626" s="78">
        <f t="shared" ref="E626:P626" si="299">E39*VLOOKUP($D626,$D$286:$AV$389,3,FALSE)+E39*VLOOKUP(CONCATENATE("Preparació per ",LOWER($D626)),$D$286:$AV$389,3,FALSE)+E39*VLOOKUP($D626,$D$286:$AV$389,4,FALSE)+E39*VLOOKUP(CONCATENATE("Preparació per ",LOWER($D626)),$D$286:$AV$389,4,FALSE)+E39*VLOOKUP($D626,$D$286:$AV$389,6,FALSE)+E39*VLOOKUP(CONCATENATE("Preparació per ",LOWER($D626)),$D$286:$AV$389,6,FALSE)</f>
        <v>0</v>
      </c>
      <c r="F626" s="78">
        <f t="shared" si="299"/>
        <v>0</v>
      </c>
      <c r="G626" s="78">
        <f t="shared" si="299"/>
        <v>0</v>
      </c>
      <c r="H626" s="78">
        <f t="shared" si="299"/>
        <v>0</v>
      </c>
      <c r="I626" s="78">
        <f t="shared" si="299"/>
        <v>0</v>
      </c>
      <c r="J626" s="78">
        <f t="shared" si="299"/>
        <v>0</v>
      </c>
      <c r="K626" s="78">
        <f t="shared" si="299"/>
        <v>0</v>
      </c>
      <c r="L626" s="78">
        <f t="shared" si="299"/>
        <v>0</v>
      </c>
      <c r="M626" s="78">
        <f t="shared" si="299"/>
        <v>0</v>
      </c>
      <c r="N626" s="78">
        <f t="shared" si="299"/>
        <v>0</v>
      </c>
      <c r="O626" s="78">
        <f t="shared" si="299"/>
        <v>0</v>
      </c>
      <c r="P626" s="78">
        <f t="shared" si="299"/>
        <v>0</v>
      </c>
      <c r="Q626" s="80">
        <f t="shared" si="268"/>
        <v>0</v>
      </c>
    </row>
    <row r="627" spans="3:17" hidden="1">
      <c r="C627" s="62">
        <f t="shared" si="287"/>
        <v>0</v>
      </c>
      <c r="D627" s="62">
        <f t="shared" si="287"/>
        <v>0</v>
      </c>
      <c r="E627" s="78">
        <f t="shared" ref="E627:P627" si="300">E40*VLOOKUP($D627,$D$286:$AV$389,3,FALSE)+E40*VLOOKUP(CONCATENATE("Preparació per ",LOWER($D627)),$D$286:$AV$389,3,FALSE)+E40*VLOOKUP($D627,$D$286:$AV$389,4,FALSE)+E40*VLOOKUP(CONCATENATE("Preparació per ",LOWER($D627)),$D$286:$AV$389,4,FALSE)+E40*VLOOKUP($D627,$D$286:$AV$389,6,FALSE)+E40*VLOOKUP(CONCATENATE("Preparació per ",LOWER($D627)),$D$286:$AV$389,6,FALSE)</f>
        <v>0</v>
      </c>
      <c r="F627" s="78">
        <f t="shared" si="300"/>
        <v>0</v>
      </c>
      <c r="G627" s="78">
        <f t="shared" si="300"/>
        <v>0</v>
      </c>
      <c r="H627" s="78">
        <f t="shared" si="300"/>
        <v>0</v>
      </c>
      <c r="I627" s="78">
        <f t="shared" si="300"/>
        <v>0</v>
      </c>
      <c r="J627" s="78">
        <f t="shared" si="300"/>
        <v>0</v>
      </c>
      <c r="K627" s="78">
        <f t="shared" si="300"/>
        <v>0</v>
      </c>
      <c r="L627" s="78">
        <f t="shared" si="300"/>
        <v>0</v>
      </c>
      <c r="M627" s="78">
        <f t="shared" si="300"/>
        <v>0</v>
      </c>
      <c r="N627" s="78">
        <f t="shared" si="300"/>
        <v>0</v>
      </c>
      <c r="O627" s="78">
        <f t="shared" si="300"/>
        <v>0</v>
      </c>
      <c r="P627" s="78">
        <f t="shared" si="300"/>
        <v>0</v>
      </c>
      <c r="Q627" s="80">
        <f t="shared" si="268"/>
        <v>0</v>
      </c>
    </row>
    <row r="628" spans="3:17" hidden="1">
      <c r="C628" s="55" t="str">
        <f t="shared" si="287"/>
        <v>RECOL.LECCIÓ</v>
      </c>
      <c r="D628" s="55" t="str">
        <f t="shared" si="287"/>
        <v>Recol.lecció calçot</v>
      </c>
      <c r="E628" s="79">
        <f t="shared" ref="E628:P628" si="301">E41*VLOOKUP($D628,$D$286:$AV$389,3,FALSE)+E41*VLOOKUP(CONCATENATE("Preparació per ",LOWER($D628)),$D$286:$AV$389,3,FALSE)+E41*VLOOKUP($D628,$D$286:$AV$389,4,FALSE)+E41*VLOOKUP(CONCATENATE("Preparació per ",LOWER($D628)),$D$286:$AV$389,4,FALSE)+E41*VLOOKUP($D628,$D$286:$AV$389,6,FALSE)+E41*VLOOKUP(CONCATENATE("Preparació per ",LOWER($D628)),$D$286:$AV$389,6,FALSE)</f>
        <v>0</v>
      </c>
      <c r="F628" s="79">
        <f t="shared" si="301"/>
        <v>0</v>
      </c>
      <c r="G628" s="79">
        <f t="shared" si="301"/>
        <v>0</v>
      </c>
      <c r="H628" s="79">
        <f t="shared" si="301"/>
        <v>0</v>
      </c>
      <c r="I628" s="79">
        <f t="shared" si="301"/>
        <v>0</v>
      </c>
      <c r="J628" s="79">
        <f t="shared" si="301"/>
        <v>0</v>
      </c>
      <c r="K628" s="79">
        <f t="shared" si="301"/>
        <v>0</v>
      </c>
      <c r="L628" s="79">
        <f t="shared" si="301"/>
        <v>0</v>
      </c>
      <c r="M628" s="79">
        <f t="shared" si="301"/>
        <v>0</v>
      </c>
      <c r="N628" s="79">
        <f t="shared" si="301"/>
        <v>0</v>
      </c>
      <c r="O628" s="79">
        <f t="shared" si="301"/>
        <v>0</v>
      </c>
      <c r="P628" s="79">
        <f t="shared" si="301"/>
        <v>0</v>
      </c>
      <c r="Q628" s="80">
        <f t="shared" si="268"/>
        <v>0</v>
      </c>
    </row>
    <row r="629" spans="3:17" hidden="1">
      <c r="C629" s="55">
        <f t="shared" si="287"/>
        <v>0</v>
      </c>
      <c r="D629" s="55">
        <f t="shared" si="287"/>
        <v>0</v>
      </c>
      <c r="E629" s="79">
        <f t="shared" ref="E629:P629" si="302">E42*VLOOKUP($D629,$D$286:$AV$389,3,FALSE)+E42*VLOOKUP(CONCATENATE("Preparació per ",LOWER($D629)),$D$286:$AV$389,3,FALSE)+E42*VLOOKUP($D629,$D$286:$AV$389,4,FALSE)+E42*VLOOKUP(CONCATENATE("Preparació per ",LOWER($D629)),$D$286:$AV$389,4,FALSE)+E42*VLOOKUP($D629,$D$286:$AV$389,6,FALSE)+E42*VLOOKUP(CONCATENATE("Preparació per ",LOWER($D629)),$D$286:$AV$389,6,FALSE)</f>
        <v>0</v>
      </c>
      <c r="F629" s="79">
        <f t="shared" si="302"/>
        <v>0</v>
      </c>
      <c r="G629" s="79">
        <f t="shared" si="302"/>
        <v>0</v>
      </c>
      <c r="H629" s="79">
        <f t="shared" si="302"/>
        <v>0</v>
      </c>
      <c r="I629" s="79">
        <f t="shared" si="302"/>
        <v>0</v>
      </c>
      <c r="J629" s="79">
        <f t="shared" si="302"/>
        <v>0</v>
      </c>
      <c r="K629" s="79">
        <f t="shared" si="302"/>
        <v>0</v>
      </c>
      <c r="L629" s="79">
        <f t="shared" si="302"/>
        <v>0</v>
      </c>
      <c r="M629" s="79">
        <f t="shared" si="302"/>
        <v>0</v>
      </c>
      <c r="N629" s="79">
        <f t="shared" si="302"/>
        <v>0</v>
      </c>
      <c r="O629" s="79">
        <f t="shared" si="302"/>
        <v>0</v>
      </c>
      <c r="P629" s="79">
        <f t="shared" si="302"/>
        <v>0</v>
      </c>
      <c r="Q629" s="80">
        <f t="shared" si="268"/>
        <v>0</v>
      </c>
    </row>
    <row r="630" spans="3:17" hidden="1">
      <c r="E630" s="80">
        <f>SUM(E595:E629)</f>
        <v>0</v>
      </c>
      <c r="F630" s="80">
        <f t="shared" ref="F630:P630" si="303">SUM(F595:F629)</f>
        <v>0</v>
      </c>
      <c r="G630" s="80">
        <f t="shared" si="303"/>
        <v>0</v>
      </c>
      <c r="H630" s="80">
        <f t="shared" si="303"/>
        <v>0</v>
      </c>
      <c r="I630" s="80">
        <f t="shared" si="303"/>
        <v>0</v>
      </c>
      <c r="J630" s="80">
        <f t="shared" si="303"/>
        <v>0</v>
      </c>
      <c r="K630" s="80">
        <f t="shared" si="303"/>
        <v>0</v>
      </c>
      <c r="L630" s="80">
        <f t="shared" si="303"/>
        <v>0</v>
      </c>
      <c r="M630" s="80">
        <f t="shared" si="303"/>
        <v>0</v>
      </c>
      <c r="N630" s="80">
        <f t="shared" si="303"/>
        <v>0</v>
      </c>
      <c r="O630" s="80">
        <f t="shared" si="303"/>
        <v>0</v>
      </c>
      <c r="P630" s="80">
        <f t="shared" si="303"/>
        <v>0</v>
      </c>
      <c r="Q630" s="5"/>
    </row>
    <row r="631" spans="3:17" hidden="1">
      <c r="E631" s="109" t="e">
        <f>IF(E630=0,NA(),E630)</f>
        <v>#N/A</v>
      </c>
      <c r="F631" s="109" t="e">
        <f t="shared" ref="F631:P631" si="304">IF(F630=0,NA(),F630)</f>
        <v>#N/A</v>
      </c>
      <c r="G631" s="109" t="e">
        <f t="shared" si="304"/>
        <v>#N/A</v>
      </c>
      <c r="H631" s="109" t="e">
        <f t="shared" si="304"/>
        <v>#N/A</v>
      </c>
      <c r="I631" s="109" t="e">
        <f t="shared" si="304"/>
        <v>#N/A</v>
      </c>
      <c r="J631" s="109" t="e">
        <f t="shared" si="304"/>
        <v>#N/A</v>
      </c>
      <c r="K631" s="109" t="e">
        <f t="shared" si="304"/>
        <v>#N/A</v>
      </c>
      <c r="L631" s="109" t="e">
        <f t="shared" si="304"/>
        <v>#N/A</v>
      </c>
      <c r="M631" s="109" t="e">
        <f t="shared" si="304"/>
        <v>#N/A</v>
      </c>
      <c r="N631" s="109" t="e">
        <f t="shared" si="304"/>
        <v>#N/A</v>
      </c>
      <c r="O631" s="109" t="e">
        <f t="shared" si="304"/>
        <v>#N/A</v>
      </c>
      <c r="P631" s="109" t="e">
        <f t="shared" si="304"/>
        <v>#N/A</v>
      </c>
    </row>
    <row r="632" spans="3:17" hidden="1"/>
    <row r="633" spans="3:17" hidden="1"/>
    <row r="634" spans="3:17" hidden="1"/>
    <row r="635" spans="3:17" hidden="1"/>
    <row r="636" spans="3:17" hidden="1"/>
    <row r="637" spans="3:17" hidden="1">
      <c r="D637" s="81" t="str">
        <f>CONCATENATE("Calendari de necessitats de mà d'obra especialitzada: ",$E$3,"   ",ROUND(SUM(Q641:Q675),2)," hores")</f>
        <v>Calendari de necessitats de mà d'obra especialitzada: Calçot   0 hores</v>
      </c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</row>
    <row r="638" spans="3:17" hidden="1">
      <c r="D638" s="1"/>
      <c r="F638" s="1"/>
      <c r="G638" s="1"/>
      <c r="Q638" s="5"/>
    </row>
    <row r="639" spans="3:17" hidden="1">
      <c r="Q639" s="5"/>
    </row>
    <row r="640" spans="3:17" hidden="1">
      <c r="E640" t="str">
        <f t="shared" ref="E640:P640" si="305">+E7</f>
        <v xml:space="preserve">gener </v>
      </c>
      <c r="F640" t="str">
        <f t="shared" si="305"/>
        <v>febrer</v>
      </c>
      <c r="G640" t="str">
        <f t="shared" si="305"/>
        <v xml:space="preserve">març </v>
      </c>
      <c r="H640" t="str">
        <f t="shared" si="305"/>
        <v>abril</v>
      </c>
      <c r="I640" t="str">
        <f t="shared" si="305"/>
        <v>maig</v>
      </c>
      <c r="J640" t="str">
        <f t="shared" si="305"/>
        <v>juny</v>
      </c>
      <c r="K640" t="str">
        <f t="shared" si="305"/>
        <v>juliol</v>
      </c>
      <c r="L640" t="str">
        <f t="shared" si="305"/>
        <v>agost</v>
      </c>
      <c r="M640" t="str">
        <f t="shared" si="305"/>
        <v>setembre</v>
      </c>
      <c r="N640" t="str">
        <f t="shared" si="305"/>
        <v>octubre</v>
      </c>
      <c r="O640" t="str">
        <f t="shared" si="305"/>
        <v>novembre</v>
      </c>
      <c r="P640" t="str">
        <f t="shared" si="305"/>
        <v>desembre</v>
      </c>
      <c r="Q640" s="5"/>
    </row>
    <row r="641" spans="3:17" hidden="1">
      <c r="C641" s="51" t="str">
        <f t="shared" ref="C641:D660" si="306">+C8</f>
        <v>PREPARACIÓ DEL SÒL</v>
      </c>
      <c r="D641" s="51" t="str">
        <f t="shared" si="306"/>
        <v>Desbrossat amb discos</v>
      </c>
      <c r="E641" s="72">
        <f t="shared" ref="E641:P641" si="307">E8*VLOOKUP($D641,$D$286:$AV$389,4,FALSE)+E8*VLOOKUP(CONCATENATE("Preparació per ",LOWER($D641)),$D$286:$AV$389,4,FALSE)+E8*VLOOKUP($D641,$D$286:$AV$389,6,FALSE)+E8*VLOOKUP(CONCATENATE("Preparació per ",LOWER($D641)),$D$286:$AV$389,6,FALSE)</f>
        <v>0</v>
      </c>
      <c r="F641" s="72">
        <f t="shared" si="307"/>
        <v>0</v>
      </c>
      <c r="G641" s="72">
        <f t="shared" si="307"/>
        <v>0</v>
      </c>
      <c r="H641" s="72">
        <f t="shared" si="307"/>
        <v>0</v>
      </c>
      <c r="I641" s="72">
        <f t="shared" si="307"/>
        <v>0</v>
      </c>
      <c r="J641" s="72">
        <f t="shared" si="307"/>
        <v>0</v>
      </c>
      <c r="K641" s="72">
        <f t="shared" si="307"/>
        <v>0</v>
      </c>
      <c r="L641" s="72">
        <f t="shared" si="307"/>
        <v>0</v>
      </c>
      <c r="M641" s="72">
        <f t="shared" si="307"/>
        <v>0</v>
      </c>
      <c r="N641" s="72">
        <f t="shared" si="307"/>
        <v>0</v>
      </c>
      <c r="O641" s="72">
        <f t="shared" si="307"/>
        <v>0</v>
      </c>
      <c r="P641" s="72">
        <f t="shared" si="307"/>
        <v>0</v>
      </c>
      <c r="Q641" s="80">
        <f>SUM(E641:P641)</f>
        <v>0</v>
      </c>
    </row>
    <row r="642" spans="3:17" hidden="1">
      <c r="C642" s="51">
        <f t="shared" si="306"/>
        <v>0</v>
      </c>
      <c r="D642" s="51" t="str">
        <f t="shared" si="306"/>
        <v>Subsolat</v>
      </c>
      <c r="E642" s="72">
        <f t="shared" ref="E642:P642" si="308">E9*VLOOKUP($D642,$D$286:$AV$389,4,FALSE)+E9*VLOOKUP(CONCATENATE("Preparació per ",LOWER($D642)),$D$286:$AV$389,4,FALSE)+E9*VLOOKUP($D642,$D$286:$AV$389,6,FALSE)+E9*VLOOKUP(CONCATENATE("Preparació per ",LOWER($D642)),$D$286:$AV$389,6,FALSE)</f>
        <v>0</v>
      </c>
      <c r="F642" s="72">
        <f t="shared" si="308"/>
        <v>0</v>
      </c>
      <c r="G642" s="72">
        <f t="shared" si="308"/>
        <v>0</v>
      </c>
      <c r="H642" s="72">
        <f t="shared" si="308"/>
        <v>0</v>
      </c>
      <c r="I642" s="72">
        <f t="shared" si="308"/>
        <v>0</v>
      </c>
      <c r="J642" s="72">
        <f t="shared" si="308"/>
        <v>0</v>
      </c>
      <c r="K642" s="72">
        <f t="shared" si="308"/>
        <v>0</v>
      </c>
      <c r="L642" s="72">
        <f t="shared" si="308"/>
        <v>0</v>
      </c>
      <c r="M642" s="72">
        <f t="shared" si="308"/>
        <v>0</v>
      </c>
      <c r="N642" s="72">
        <f t="shared" si="308"/>
        <v>0</v>
      </c>
      <c r="O642" s="72">
        <f t="shared" si="308"/>
        <v>0</v>
      </c>
      <c r="P642" s="72">
        <f t="shared" si="308"/>
        <v>0</v>
      </c>
      <c r="Q642" s="80">
        <f t="shared" ref="Q642:Q675" si="309">SUM(E642:P642)</f>
        <v>0</v>
      </c>
    </row>
    <row r="643" spans="3:17" hidden="1">
      <c r="C643" s="51">
        <f t="shared" si="306"/>
        <v>0</v>
      </c>
      <c r="D643" s="51" t="str">
        <f t="shared" si="306"/>
        <v>Estripat</v>
      </c>
      <c r="E643" s="72">
        <f t="shared" ref="E643:P643" si="310">E10*VLOOKUP($D643,$D$286:$AV$389,4,FALSE)+E10*VLOOKUP(CONCATENATE("Preparació per ",LOWER($D643)),$D$286:$AV$389,4,FALSE)+E10*VLOOKUP($D643,$D$286:$AV$389,6,FALSE)+E10*VLOOKUP(CONCATENATE("Preparació per ",LOWER($D643)),$D$286:$AV$389,6,FALSE)</f>
        <v>0</v>
      </c>
      <c r="F643" s="72">
        <f t="shared" si="310"/>
        <v>0</v>
      </c>
      <c r="G643" s="72">
        <f t="shared" si="310"/>
        <v>0</v>
      </c>
      <c r="H643" s="72">
        <f t="shared" si="310"/>
        <v>0</v>
      </c>
      <c r="I643" s="72">
        <f t="shared" si="310"/>
        <v>0</v>
      </c>
      <c r="J643" s="72">
        <f t="shared" si="310"/>
        <v>0</v>
      </c>
      <c r="K643" s="72">
        <f t="shared" si="310"/>
        <v>0</v>
      </c>
      <c r="L643" s="72">
        <f t="shared" si="310"/>
        <v>0</v>
      </c>
      <c r="M643" s="72">
        <f t="shared" si="310"/>
        <v>0</v>
      </c>
      <c r="N643" s="72">
        <f t="shared" si="310"/>
        <v>0</v>
      </c>
      <c r="O643" s="72">
        <f t="shared" si="310"/>
        <v>0</v>
      </c>
      <c r="P643" s="72">
        <f t="shared" si="310"/>
        <v>0</v>
      </c>
      <c r="Q643" s="80">
        <f t="shared" si="309"/>
        <v>0</v>
      </c>
    </row>
    <row r="644" spans="3:17" hidden="1">
      <c r="C644" s="51">
        <f t="shared" si="306"/>
        <v>0</v>
      </c>
      <c r="D644" s="51" t="str">
        <f t="shared" si="306"/>
        <v>Fresat</v>
      </c>
      <c r="E644" s="72">
        <f t="shared" ref="E644:P644" si="311">E11*VLOOKUP($D644,$D$286:$AV$389,4,FALSE)+E11*VLOOKUP(CONCATENATE("Preparació per ",LOWER($D644)),$D$286:$AV$389,4,FALSE)+E11*VLOOKUP($D644,$D$286:$AV$389,6,FALSE)+E11*VLOOKUP(CONCATENATE("Preparació per ",LOWER($D644)),$D$286:$AV$389,6,FALSE)</f>
        <v>0</v>
      </c>
      <c r="F644" s="72">
        <f t="shared" si="311"/>
        <v>0</v>
      </c>
      <c r="G644" s="72">
        <f t="shared" si="311"/>
        <v>0</v>
      </c>
      <c r="H644" s="72">
        <f t="shared" si="311"/>
        <v>0</v>
      </c>
      <c r="I644" s="72">
        <f t="shared" si="311"/>
        <v>0</v>
      </c>
      <c r="J644" s="72">
        <f t="shared" si="311"/>
        <v>0</v>
      </c>
      <c r="K644" s="72">
        <f t="shared" si="311"/>
        <v>0</v>
      </c>
      <c r="L644" s="72">
        <f t="shared" si="311"/>
        <v>0</v>
      </c>
      <c r="M644" s="72">
        <f t="shared" si="311"/>
        <v>0</v>
      </c>
      <c r="N644" s="72">
        <f t="shared" si="311"/>
        <v>0</v>
      </c>
      <c r="O644" s="72">
        <f t="shared" si="311"/>
        <v>0</v>
      </c>
      <c r="P644" s="72">
        <f t="shared" si="311"/>
        <v>0</v>
      </c>
      <c r="Q644" s="80">
        <f t="shared" si="309"/>
        <v>0</v>
      </c>
    </row>
    <row r="645" spans="3:17" hidden="1">
      <c r="C645" s="51">
        <f t="shared" si="306"/>
        <v>0</v>
      </c>
      <c r="D645" s="51">
        <f t="shared" si="306"/>
        <v>0</v>
      </c>
      <c r="E645" s="72">
        <f t="shared" ref="E645:P645" si="312">E12*VLOOKUP($D645,$D$286:$AV$389,4,FALSE)+E12*VLOOKUP(CONCATENATE("Preparació per ",LOWER($D645)),$D$286:$AV$389,4,FALSE)+E12*VLOOKUP($D645,$D$286:$AV$389,6,FALSE)+E12*VLOOKUP(CONCATENATE("Preparació per ",LOWER($D645)),$D$286:$AV$389,6,FALSE)</f>
        <v>0</v>
      </c>
      <c r="F645" s="72">
        <f t="shared" si="312"/>
        <v>0</v>
      </c>
      <c r="G645" s="72">
        <f t="shared" si="312"/>
        <v>0</v>
      </c>
      <c r="H645" s="72">
        <f t="shared" si="312"/>
        <v>0</v>
      </c>
      <c r="I645" s="72">
        <f t="shared" si="312"/>
        <v>0</v>
      </c>
      <c r="J645" s="72">
        <f t="shared" si="312"/>
        <v>0</v>
      </c>
      <c r="K645" s="72">
        <f t="shared" si="312"/>
        <v>0</v>
      </c>
      <c r="L645" s="72">
        <f t="shared" si="312"/>
        <v>0</v>
      </c>
      <c r="M645" s="72">
        <f t="shared" si="312"/>
        <v>0</v>
      </c>
      <c r="N645" s="72">
        <f t="shared" si="312"/>
        <v>0</v>
      </c>
      <c r="O645" s="72">
        <f t="shared" si="312"/>
        <v>0</v>
      </c>
      <c r="P645" s="72">
        <f t="shared" si="312"/>
        <v>0</v>
      </c>
      <c r="Q645" s="80">
        <f t="shared" si="309"/>
        <v>0</v>
      </c>
    </row>
    <row r="646" spans="3:17" hidden="1">
      <c r="C646" s="51">
        <f t="shared" si="306"/>
        <v>0</v>
      </c>
      <c r="D646" s="51">
        <f t="shared" si="306"/>
        <v>0</v>
      </c>
      <c r="E646" s="72">
        <f t="shared" ref="E646:P646" si="313">E13*VLOOKUP($D646,$D$286:$AV$389,4,FALSE)+E13*VLOOKUP(CONCATENATE("Preparació per ",LOWER($D646)),$D$286:$AV$389,4,FALSE)+E13*VLOOKUP($D646,$D$286:$AV$389,6,FALSE)+E13*VLOOKUP(CONCATENATE("Preparació per ",LOWER($D646)),$D$286:$AV$389,6,FALSE)</f>
        <v>0</v>
      </c>
      <c r="F646" s="72">
        <f t="shared" si="313"/>
        <v>0</v>
      </c>
      <c r="G646" s="72">
        <f t="shared" si="313"/>
        <v>0</v>
      </c>
      <c r="H646" s="72">
        <f t="shared" si="313"/>
        <v>0</v>
      </c>
      <c r="I646" s="72">
        <f t="shared" si="313"/>
        <v>0</v>
      </c>
      <c r="J646" s="72">
        <f t="shared" si="313"/>
        <v>0</v>
      </c>
      <c r="K646" s="72">
        <f t="shared" si="313"/>
        <v>0</v>
      </c>
      <c r="L646" s="72">
        <f t="shared" si="313"/>
        <v>0</v>
      </c>
      <c r="M646" s="72">
        <f t="shared" si="313"/>
        <v>0</v>
      </c>
      <c r="N646" s="72">
        <f t="shared" si="313"/>
        <v>0</v>
      </c>
      <c r="O646" s="72">
        <f t="shared" si="313"/>
        <v>0</v>
      </c>
      <c r="P646" s="72">
        <f t="shared" si="313"/>
        <v>0</v>
      </c>
      <c r="Q646" s="80">
        <f t="shared" si="309"/>
        <v>0</v>
      </c>
    </row>
    <row r="647" spans="3:17" hidden="1">
      <c r="C647" s="51">
        <f t="shared" si="306"/>
        <v>0</v>
      </c>
      <c r="D647" s="51">
        <f t="shared" si="306"/>
        <v>0</v>
      </c>
      <c r="E647" s="72">
        <f t="shared" ref="E647:P647" si="314">E14*VLOOKUP($D647,$D$286:$AV$389,4,FALSE)+E14*VLOOKUP(CONCATENATE("Preparació per ",LOWER($D647)),$D$286:$AV$389,4,FALSE)+E14*VLOOKUP($D647,$D$286:$AV$389,6,FALSE)+E14*VLOOKUP(CONCATENATE("Preparació per ",LOWER($D647)),$D$286:$AV$389,6,FALSE)</f>
        <v>0</v>
      </c>
      <c r="F647" s="72">
        <f t="shared" si="314"/>
        <v>0</v>
      </c>
      <c r="G647" s="72">
        <f t="shared" si="314"/>
        <v>0</v>
      </c>
      <c r="H647" s="72">
        <f t="shared" si="314"/>
        <v>0</v>
      </c>
      <c r="I647" s="72">
        <f t="shared" si="314"/>
        <v>0</v>
      </c>
      <c r="J647" s="72">
        <f t="shared" si="314"/>
        <v>0</v>
      </c>
      <c r="K647" s="72">
        <f t="shared" si="314"/>
        <v>0</v>
      </c>
      <c r="L647" s="72">
        <f t="shared" si="314"/>
        <v>0</v>
      </c>
      <c r="M647" s="72">
        <f t="shared" si="314"/>
        <v>0</v>
      </c>
      <c r="N647" s="72">
        <f t="shared" si="314"/>
        <v>0</v>
      </c>
      <c r="O647" s="72">
        <f t="shared" si="314"/>
        <v>0</v>
      </c>
      <c r="P647" s="72">
        <f t="shared" si="314"/>
        <v>0</v>
      </c>
      <c r="Q647" s="80">
        <f t="shared" si="309"/>
        <v>0</v>
      </c>
    </row>
    <row r="648" spans="3:17" hidden="1">
      <c r="C648" s="53" t="str">
        <f t="shared" si="306"/>
        <v>ADOBAT</v>
      </c>
      <c r="D648" s="53" t="str">
        <f t="shared" si="306"/>
        <v>Aplicació de compost (60 t/ha)</v>
      </c>
      <c r="E648" s="73">
        <f t="shared" ref="E648:P648" si="315">E15*VLOOKUP($D648,$D$286:$AV$389,4,FALSE)+E15*VLOOKUP(CONCATENATE("Preparació per ",LOWER($D648)),$D$286:$AV$389,4,FALSE)+E15*VLOOKUP($D648,$D$286:$AV$389,6,FALSE)+E15*VLOOKUP(CONCATENATE("Preparació per ",LOWER($D648)),$D$286:$AV$389,6,FALSE)</f>
        <v>0</v>
      </c>
      <c r="F648" s="73">
        <f t="shared" si="315"/>
        <v>0</v>
      </c>
      <c r="G648" s="73">
        <f t="shared" si="315"/>
        <v>0</v>
      </c>
      <c r="H648" s="73">
        <f t="shared" si="315"/>
        <v>0</v>
      </c>
      <c r="I648" s="73">
        <f t="shared" si="315"/>
        <v>0</v>
      </c>
      <c r="J648" s="73">
        <f t="shared" si="315"/>
        <v>0</v>
      </c>
      <c r="K648" s="73">
        <f t="shared" si="315"/>
        <v>0</v>
      </c>
      <c r="L648" s="73">
        <f t="shared" si="315"/>
        <v>0</v>
      </c>
      <c r="M648" s="73">
        <f t="shared" si="315"/>
        <v>0</v>
      </c>
      <c r="N648" s="73">
        <f t="shared" si="315"/>
        <v>0</v>
      </c>
      <c r="O648" s="73">
        <f t="shared" si="315"/>
        <v>0</v>
      </c>
      <c r="P648" s="73">
        <f t="shared" si="315"/>
        <v>0</v>
      </c>
      <c r="Q648" s="80">
        <f t="shared" si="309"/>
        <v>0</v>
      </c>
    </row>
    <row r="649" spans="3:17" hidden="1">
      <c r="C649" s="53">
        <f t="shared" si="306"/>
        <v>0</v>
      </c>
      <c r="D649" s="53">
        <f t="shared" si="306"/>
        <v>0</v>
      </c>
      <c r="E649" s="73">
        <f t="shared" ref="E649:P649" si="316">E16*VLOOKUP($D649,$D$286:$AV$389,4,FALSE)+E16*VLOOKUP(CONCATENATE("Preparació per ",LOWER($D649)),$D$286:$AV$389,4,FALSE)+E16*VLOOKUP($D649,$D$286:$AV$389,6,FALSE)+E16*VLOOKUP(CONCATENATE("Preparació per ",LOWER($D649)),$D$286:$AV$389,6,FALSE)</f>
        <v>0</v>
      </c>
      <c r="F649" s="73">
        <f t="shared" si="316"/>
        <v>0</v>
      </c>
      <c r="G649" s="73">
        <f t="shared" si="316"/>
        <v>0</v>
      </c>
      <c r="H649" s="73">
        <f t="shared" si="316"/>
        <v>0</v>
      </c>
      <c r="I649" s="73">
        <f t="shared" si="316"/>
        <v>0</v>
      </c>
      <c r="J649" s="73">
        <f t="shared" si="316"/>
        <v>0</v>
      </c>
      <c r="K649" s="73">
        <f t="shared" si="316"/>
        <v>0</v>
      </c>
      <c r="L649" s="73">
        <f t="shared" si="316"/>
        <v>0</v>
      </c>
      <c r="M649" s="73">
        <f t="shared" si="316"/>
        <v>0</v>
      </c>
      <c r="N649" s="73">
        <f t="shared" si="316"/>
        <v>0</v>
      </c>
      <c r="O649" s="73">
        <f t="shared" si="316"/>
        <v>0</v>
      </c>
      <c r="P649" s="73">
        <f t="shared" si="316"/>
        <v>0</v>
      </c>
      <c r="Q649" s="80">
        <f t="shared" si="309"/>
        <v>0</v>
      </c>
    </row>
    <row r="650" spans="3:17" hidden="1">
      <c r="C650" s="53">
        <f t="shared" si="306"/>
        <v>0</v>
      </c>
      <c r="D650" s="53">
        <f t="shared" si="306"/>
        <v>0</v>
      </c>
      <c r="E650" s="73">
        <f t="shared" ref="E650:P650" si="317">E17*VLOOKUP($D650,$D$286:$AV$389,4,FALSE)+E17*VLOOKUP(CONCATENATE("Preparació per ",LOWER($D650)),$D$286:$AV$389,4,FALSE)+E17*VLOOKUP($D650,$D$286:$AV$389,6,FALSE)+E17*VLOOKUP(CONCATENATE("Preparació per ",LOWER($D650)),$D$286:$AV$389,6,FALSE)</f>
        <v>0</v>
      </c>
      <c r="F650" s="73">
        <f t="shared" si="317"/>
        <v>0</v>
      </c>
      <c r="G650" s="73">
        <f t="shared" si="317"/>
        <v>0</v>
      </c>
      <c r="H650" s="73">
        <f t="shared" si="317"/>
        <v>0</v>
      </c>
      <c r="I650" s="73">
        <f t="shared" si="317"/>
        <v>0</v>
      </c>
      <c r="J650" s="73">
        <f t="shared" si="317"/>
        <v>0</v>
      </c>
      <c r="K650" s="73">
        <f t="shared" si="317"/>
        <v>0</v>
      </c>
      <c r="L650" s="73">
        <f t="shared" si="317"/>
        <v>0</v>
      </c>
      <c r="M650" s="73">
        <f t="shared" si="317"/>
        <v>0</v>
      </c>
      <c r="N650" s="73">
        <f t="shared" si="317"/>
        <v>0</v>
      </c>
      <c r="O650" s="73">
        <f t="shared" si="317"/>
        <v>0</v>
      </c>
      <c r="P650" s="73">
        <f t="shared" si="317"/>
        <v>0</v>
      </c>
      <c r="Q650" s="80">
        <f t="shared" si="309"/>
        <v>0</v>
      </c>
    </row>
    <row r="651" spans="3:17" hidden="1">
      <c r="C651" s="53">
        <f t="shared" si="306"/>
        <v>0</v>
      </c>
      <c r="D651" s="53">
        <f t="shared" si="306"/>
        <v>0</v>
      </c>
      <c r="E651" s="73">
        <f t="shared" ref="E651:P651" si="318">E18*VLOOKUP($D651,$D$286:$AV$389,4,FALSE)+E18*VLOOKUP(CONCATENATE("Preparació per ",LOWER($D651)),$D$286:$AV$389,4,FALSE)+E18*VLOOKUP($D651,$D$286:$AV$389,6,FALSE)+E18*VLOOKUP(CONCATENATE("Preparació per ",LOWER($D651)),$D$286:$AV$389,6,FALSE)</f>
        <v>0</v>
      </c>
      <c r="F651" s="73">
        <f t="shared" si="318"/>
        <v>0</v>
      </c>
      <c r="G651" s="73">
        <f t="shared" si="318"/>
        <v>0</v>
      </c>
      <c r="H651" s="73">
        <f t="shared" si="318"/>
        <v>0</v>
      </c>
      <c r="I651" s="73">
        <f t="shared" si="318"/>
        <v>0</v>
      </c>
      <c r="J651" s="73">
        <f t="shared" si="318"/>
        <v>0</v>
      </c>
      <c r="K651" s="73">
        <f t="shared" si="318"/>
        <v>0</v>
      </c>
      <c r="L651" s="73">
        <f t="shared" si="318"/>
        <v>0</v>
      </c>
      <c r="M651" s="73">
        <f t="shared" si="318"/>
        <v>0</v>
      </c>
      <c r="N651" s="73">
        <f t="shared" si="318"/>
        <v>0</v>
      </c>
      <c r="O651" s="73">
        <f t="shared" si="318"/>
        <v>0</v>
      </c>
      <c r="P651" s="73">
        <f t="shared" si="318"/>
        <v>0</v>
      </c>
      <c r="Q651" s="80">
        <f t="shared" si="309"/>
        <v>0</v>
      </c>
    </row>
    <row r="652" spans="3:17" hidden="1">
      <c r="C652" s="56" t="str">
        <f t="shared" si="306"/>
        <v>PLANTACIÓ</v>
      </c>
      <c r="D652" s="56" t="str">
        <f t="shared" si="306"/>
        <v>Solcar</v>
      </c>
      <c r="E652" s="74">
        <f t="shared" ref="E652:P652" si="319">E19*VLOOKUP($D652,$D$286:$AV$389,4,FALSE)+E19*VLOOKUP(CONCATENATE("Preparació per ",LOWER($D652)),$D$286:$AV$389,4,FALSE)+E19*VLOOKUP($D652,$D$286:$AV$389,6,FALSE)+E19*VLOOKUP(CONCATENATE("Preparació per ",LOWER($D652)),$D$286:$AV$389,6,FALSE)</f>
        <v>0</v>
      </c>
      <c r="F652" s="74">
        <f t="shared" si="319"/>
        <v>0</v>
      </c>
      <c r="G652" s="74">
        <f t="shared" si="319"/>
        <v>0</v>
      </c>
      <c r="H652" s="74">
        <f t="shared" si="319"/>
        <v>0</v>
      </c>
      <c r="I652" s="74">
        <f t="shared" si="319"/>
        <v>0</v>
      </c>
      <c r="J652" s="74">
        <f t="shared" si="319"/>
        <v>0</v>
      </c>
      <c r="K652" s="74">
        <f t="shared" si="319"/>
        <v>0</v>
      </c>
      <c r="L652" s="74">
        <f t="shared" si="319"/>
        <v>0</v>
      </c>
      <c r="M652" s="74">
        <f t="shared" si="319"/>
        <v>0</v>
      </c>
      <c r="N652" s="74">
        <f t="shared" si="319"/>
        <v>0</v>
      </c>
      <c r="O652" s="74">
        <f t="shared" si="319"/>
        <v>0</v>
      </c>
      <c r="P652" s="74">
        <f t="shared" si="319"/>
        <v>0</v>
      </c>
      <c r="Q652" s="80">
        <f t="shared" si="309"/>
        <v>0</v>
      </c>
    </row>
    <row r="653" spans="3:17" hidden="1">
      <c r="C653" s="56">
        <f t="shared" si="306"/>
        <v>0</v>
      </c>
      <c r="D653" s="56" t="str">
        <f t="shared" si="306"/>
        <v>Plantació manual calçots</v>
      </c>
      <c r="E653" s="74">
        <f t="shared" ref="E653:P653" si="320">E20*VLOOKUP($D653,$D$286:$AV$389,4,FALSE)+E20*VLOOKUP(CONCATENATE("Preparació per ",LOWER($D653)),$D$286:$AV$389,4,FALSE)+E20*VLOOKUP($D653,$D$286:$AV$389,6,FALSE)+E20*VLOOKUP(CONCATENATE("Preparació per ",LOWER($D653)),$D$286:$AV$389,6,FALSE)</f>
        <v>0</v>
      </c>
      <c r="F653" s="74">
        <f t="shared" si="320"/>
        <v>0</v>
      </c>
      <c r="G653" s="74">
        <f t="shared" si="320"/>
        <v>0</v>
      </c>
      <c r="H653" s="74">
        <f t="shared" si="320"/>
        <v>0</v>
      </c>
      <c r="I653" s="74">
        <f t="shared" si="320"/>
        <v>0</v>
      </c>
      <c r="J653" s="74">
        <f t="shared" si="320"/>
        <v>0</v>
      </c>
      <c r="K653" s="74">
        <f t="shared" si="320"/>
        <v>0</v>
      </c>
      <c r="L653" s="74">
        <f t="shared" si="320"/>
        <v>0</v>
      </c>
      <c r="M653" s="74">
        <f t="shared" si="320"/>
        <v>0</v>
      </c>
      <c r="N653" s="74">
        <f t="shared" si="320"/>
        <v>0</v>
      </c>
      <c r="O653" s="74">
        <f t="shared" si="320"/>
        <v>0</v>
      </c>
      <c r="P653" s="74">
        <f t="shared" si="320"/>
        <v>0</v>
      </c>
      <c r="Q653" s="80">
        <f t="shared" si="309"/>
        <v>0</v>
      </c>
    </row>
    <row r="654" spans="3:17" hidden="1">
      <c r="C654" s="56">
        <f t="shared" si="306"/>
        <v>0</v>
      </c>
      <c r="D654" s="56">
        <f t="shared" si="306"/>
        <v>0</v>
      </c>
      <c r="E654" s="74">
        <f t="shared" ref="E654:P654" si="321">E21*VLOOKUP($D654,$D$286:$AV$389,4,FALSE)+E21*VLOOKUP(CONCATENATE("Preparació per ",LOWER($D654)),$D$286:$AV$389,4,FALSE)+E21*VLOOKUP($D654,$D$286:$AV$389,6,FALSE)+E21*VLOOKUP(CONCATENATE("Preparació per ",LOWER($D654)),$D$286:$AV$389,6,FALSE)</f>
        <v>0</v>
      </c>
      <c r="F654" s="74">
        <f t="shared" si="321"/>
        <v>0</v>
      </c>
      <c r="G654" s="74">
        <f t="shared" si="321"/>
        <v>0</v>
      </c>
      <c r="H654" s="74">
        <f t="shared" si="321"/>
        <v>0</v>
      </c>
      <c r="I654" s="74">
        <f t="shared" si="321"/>
        <v>0</v>
      </c>
      <c r="J654" s="74">
        <f t="shared" si="321"/>
        <v>0</v>
      </c>
      <c r="K654" s="74">
        <f t="shared" si="321"/>
        <v>0</v>
      </c>
      <c r="L654" s="74">
        <f t="shared" si="321"/>
        <v>0</v>
      </c>
      <c r="M654" s="74">
        <f t="shared" si="321"/>
        <v>0</v>
      </c>
      <c r="N654" s="74">
        <f t="shared" si="321"/>
        <v>0</v>
      </c>
      <c r="O654" s="74">
        <f t="shared" si="321"/>
        <v>0</v>
      </c>
      <c r="P654" s="74">
        <f t="shared" si="321"/>
        <v>0</v>
      </c>
      <c r="Q654" s="80">
        <f t="shared" si="309"/>
        <v>0</v>
      </c>
    </row>
    <row r="655" spans="3:17" hidden="1">
      <c r="C655" s="56">
        <f t="shared" si="306"/>
        <v>0</v>
      </c>
      <c r="D655" s="56">
        <f t="shared" si="306"/>
        <v>0</v>
      </c>
      <c r="E655" s="74">
        <f t="shared" ref="E655:P655" si="322">E22*VLOOKUP($D655,$D$286:$AV$389,4,FALSE)+E22*VLOOKUP(CONCATENATE("Preparació per ",LOWER($D655)),$D$286:$AV$389,4,FALSE)+E22*VLOOKUP($D655,$D$286:$AV$389,6,FALSE)+E22*VLOOKUP(CONCATENATE("Preparació per ",LOWER($D655)),$D$286:$AV$389,6,FALSE)</f>
        <v>0</v>
      </c>
      <c r="F655" s="74">
        <f t="shared" si="322"/>
        <v>0</v>
      </c>
      <c r="G655" s="74">
        <f t="shared" si="322"/>
        <v>0</v>
      </c>
      <c r="H655" s="74">
        <f t="shared" si="322"/>
        <v>0</v>
      </c>
      <c r="I655" s="74">
        <f t="shared" si="322"/>
        <v>0</v>
      </c>
      <c r="J655" s="74">
        <f t="shared" si="322"/>
        <v>0</v>
      </c>
      <c r="K655" s="74">
        <f t="shared" si="322"/>
        <v>0</v>
      </c>
      <c r="L655" s="74">
        <f t="shared" si="322"/>
        <v>0</v>
      </c>
      <c r="M655" s="74">
        <f t="shared" si="322"/>
        <v>0</v>
      </c>
      <c r="N655" s="74">
        <f t="shared" si="322"/>
        <v>0</v>
      </c>
      <c r="O655" s="74">
        <f t="shared" si="322"/>
        <v>0</v>
      </c>
      <c r="P655" s="74">
        <f t="shared" si="322"/>
        <v>0</v>
      </c>
      <c r="Q655" s="80">
        <f t="shared" si="309"/>
        <v>0</v>
      </c>
    </row>
    <row r="656" spans="3:17" hidden="1">
      <c r="C656" s="58" t="str">
        <f t="shared" si="306"/>
        <v>REG</v>
      </c>
      <c r="D656" s="58" t="str">
        <f t="shared" si="306"/>
        <v>Instal.lació sistema de reg aspersió</v>
      </c>
      <c r="E656" s="75">
        <f t="shared" ref="E656:P656" si="323">E23*VLOOKUP($D656,$D$286:$AV$389,4,FALSE)+E23*VLOOKUP(CONCATENATE("Preparació per ",LOWER($D656)),$D$286:$AV$389,4,FALSE)+E23*VLOOKUP($D656,$D$286:$AV$389,6,FALSE)+E23*VLOOKUP(CONCATENATE("Preparació per ",LOWER($D656)),$D$286:$AV$389,6,FALSE)</f>
        <v>0</v>
      </c>
      <c r="F656" s="75">
        <f t="shared" si="323"/>
        <v>0</v>
      </c>
      <c r="G656" s="75">
        <f t="shared" si="323"/>
        <v>0</v>
      </c>
      <c r="H656" s="75">
        <f t="shared" si="323"/>
        <v>0</v>
      </c>
      <c r="I656" s="75">
        <f t="shared" si="323"/>
        <v>0</v>
      </c>
      <c r="J656" s="75">
        <f t="shared" si="323"/>
        <v>0</v>
      </c>
      <c r="K656" s="75">
        <f t="shared" si="323"/>
        <v>0</v>
      </c>
      <c r="L656" s="75">
        <f t="shared" si="323"/>
        <v>0</v>
      </c>
      <c r="M656" s="75">
        <f t="shared" si="323"/>
        <v>0</v>
      </c>
      <c r="N656" s="75">
        <f t="shared" si="323"/>
        <v>0</v>
      </c>
      <c r="O656" s="75">
        <f t="shared" si="323"/>
        <v>0</v>
      </c>
      <c r="P656" s="75">
        <f t="shared" si="323"/>
        <v>0</v>
      </c>
      <c r="Q656" s="80">
        <f t="shared" si="309"/>
        <v>0</v>
      </c>
    </row>
    <row r="657" spans="3:17" hidden="1">
      <c r="C657" s="58">
        <f t="shared" si="306"/>
        <v>0</v>
      </c>
      <c r="D657" s="58" t="str">
        <f t="shared" si="306"/>
        <v>Reg (L/m2)</v>
      </c>
      <c r="E657" s="75">
        <f t="shared" ref="E657:P657" si="324">E24*VLOOKUP($D657,$D$286:$AV$389,4,FALSE)+E24*VLOOKUP(CONCATENATE("Preparació per ",LOWER($D657)),$D$286:$AV$389,4,FALSE)+E24*VLOOKUP($D657,$D$286:$AV$389,6,FALSE)+E24*VLOOKUP(CONCATENATE("Preparació per ",LOWER($D657)),$D$286:$AV$389,6,FALSE)</f>
        <v>0</v>
      </c>
      <c r="F657" s="75">
        <f t="shared" si="324"/>
        <v>0</v>
      </c>
      <c r="G657" s="75">
        <f t="shared" si="324"/>
        <v>0</v>
      </c>
      <c r="H657" s="75">
        <f t="shared" si="324"/>
        <v>0</v>
      </c>
      <c r="I657" s="75">
        <f t="shared" si="324"/>
        <v>0</v>
      </c>
      <c r="J657" s="75">
        <f t="shared" si="324"/>
        <v>0</v>
      </c>
      <c r="K657" s="75">
        <f t="shared" si="324"/>
        <v>0</v>
      </c>
      <c r="L657" s="75">
        <f t="shared" si="324"/>
        <v>0</v>
      </c>
      <c r="M657" s="75">
        <f t="shared" si="324"/>
        <v>0</v>
      </c>
      <c r="N657" s="75">
        <f t="shared" si="324"/>
        <v>0</v>
      </c>
      <c r="O657" s="75">
        <f t="shared" si="324"/>
        <v>0</v>
      </c>
      <c r="P657" s="75">
        <f t="shared" si="324"/>
        <v>0</v>
      </c>
      <c r="Q657" s="80">
        <f t="shared" si="309"/>
        <v>0</v>
      </c>
    </row>
    <row r="658" spans="3:17" hidden="1">
      <c r="C658" s="58">
        <f t="shared" si="306"/>
        <v>0</v>
      </c>
      <c r="D658" s="58">
        <f t="shared" si="306"/>
        <v>0</v>
      </c>
      <c r="E658" s="75">
        <f t="shared" ref="E658:P658" si="325">E25*VLOOKUP($D658,$D$286:$AV$389,4,FALSE)+E25*VLOOKUP(CONCATENATE("Preparació per ",LOWER($D658)),$D$286:$AV$389,4,FALSE)+E25*VLOOKUP($D658,$D$286:$AV$389,6,FALSE)+E25*VLOOKUP(CONCATENATE("Preparació per ",LOWER($D658)),$D$286:$AV$389,6,FALSE)</f>
        <v>0</v>
      </c>
      <c r="F658" s="75">
        <f t="shared" si="325"/>
        <v>0</v>
      </c>
      <c r="G658" s="75">
        <f t="shared" si="325"/>
        <v>0</v>
      </c>
      <c r="H658" s="75">
        <f t="shared" si="325"/>
        <v>0</v>
      </c>
      <c r="I658" s="75">
        <f t="shared" si="325"/>
        <v>0</v>
      </c>
      <c r="J658" s="75">
        <f t="shared" si="325"/>
        <v>0</v>
      </c>
      <c r="K658" s="75">
        <f t="shared" si="325"/>
        <v>0</v>
      </c>
      <c r="L658" s="75">
        <f t="shared" si="325"/>
        <v>0</v>
      </c>
      <c r="M658" s="75">
        <f t="shared" si="325"/>
        <v>0</v>
      </c>
      <c r="N658" s="75">
        <f t="shared" si="325"/>
        <v>0</v>
      </c>
      <c r="O658" s="75">
        <f t="shared" si="325"/>
        <v>0</v>
      </c>
      <c r="P658" s="75">
        <f t="shared" si="325"/>
        <v>0</v>
      </c>
      <c r="Q658" s="80">
        <f t="shared" si="309"/>
        <v>0</v>
      </c>
    </row>
    <row r="659" spans="3:17" hidden="1">
      <c r="C659" s="58">
        <f t="shared" si="306"/>
        <v>0</v>
      </c>
      <c r="D659" s="58">
        <f t="shared" si="306"/>
        <v>0</v>
      </c>
      <c r="E659" s="75">
        <f t="shared" ref="E659:P659" si="326">E26*VLOOKUP($D659,$D$286:$AV$389,4,FALSE)+E26*VLOOKUP(CONCATENATE("Preparació per ",LOWER($D659)),$D$286:$AV$389,4,FALSE)+E26*VLOOKUP($D659,$D$286:$AV$389,6,FALSE)+E26*VLOOKUP(CONCATENATE("Preparació per ",LOWER($D659)),$D$286:$AV$389,6,FALSE)</f>
        <v>0</v>
      </c>
      <c r="F659" s="75">
        <f t="shared" si="326"/>
        <v>0</v>
      </c>
      <c r="G659" s="75">
        <f t="shared" si="326"/>
        <v>0</v>
      </c>
      <c r="H659" s="75">
        <f t="shared" si="326"/>
        <v>0</v>
      </c>
      <c r="I659" s="75">
        <f t="shared" si="326"/>
        <v>0</v>
      </c>
      <c r="J659" s="75">
        <f t="shared" si="326"/>
        <v>0</v>
      </c>
      <c r="K659" s="75">
        <f t="shared" si="326"/>
        <v>0</v>
      </c>
      <c r="L659" s="75">
        <f t="shared" si="326"/>
        <v>0</v>
      </c>
      <c r="M659" s="75">
        <f t="shared" si="326"/>
        <v>0</v>
      </c>
      <c r="N659" s="75">
        <f t="shared" si="326"/>
        <v>0</v>
      </c>
      <c r="O659" s="75">
        <f t="shared" si="326"/>
        <v>0</v>
      </c>
      <c r="P659" s="75">
        <f t="shared" si="326"/>
        <v>0</v>
      </c>
      <c r="Q659" s="80">
        <f t="shared" si="309"/>
        <v>0</v>
      </c>
    </row>
    <row r="660" spans="3:17" hidden="1">
      <c r="C660" s="49" t="str">
        <f t="shared" si="306"/>
        <v>TRACTAMENTS</v>
      </c>
      <c r="D660" s="49" t="str">
        <f t="shared" si="306"/>
        <v>Tractament coure + retenol + purí</v>
      </c>
      <c r="E660" s="76">
        <f t="shared" ref="E660:P660" si="327">E27*VLOOKUP($D660,$D$286:$AV$389,4,FALSE)+E27*VLOOKUP(CONCATENATE("Preparació per ",LOWER($D660)),$D$286:$AV$389,4,FALSE)+E27*VLOOKUP($D660,$D$286:$AV$389,6,FALSE)+E27*VLOOKUP(CONCATENATE("Preparació per ",LOWER($D660)),$D$286:$AV$389,6,FALSE)</f>
        <v>0</v>
      </c>
      <c r="F660" s="76">
        <f t="shared" si="327"/>
        <v>0</v>
      </c>
      <c r="G660" s="76">
        <f t="shared" si="327"/>
        <v>0</v>
      </c>
      <c r="H660" s="76">
        <f t="shared" si="327"/>
        <v>0</v>
      </c>
      <c r="I660" s="76">
        <f t="shared" si="327"/>
        <v>0</v>
      </c>
      <c r="J660" s="76">
        <f t="shared" si="327"/>
        <v>0</v>
      </c>
      <c r="K660" s="76">
        <f t="shared" si="327"/>
        <v>0</v>
      </c>
      <c r="L660" s="76">
        <f t="shared" si="327"/>
        <v>0</v>
      </c>
      <c r="M660" s="76">
        <f t="shared" si="327"/>
        <v>0</v>
      </c>
      <c r="N660" s="76">
        <f t="shared" si="327"/>
        <v>0</v>
      </c>
      <c r="O660" s="76">
        <f t="shared" si="327"/>
        <v>0</v>
      </c>
      <c r="P660" s="76">
        <f t="shared" si="327"/>
        <v>0</v>
      </c>
      <c r="Q660" s="80">
        <f t="shared" si="309"/>
        <v>0</v>
      </c>
    </row>
    <row r="661" spans="3:17" hidden="1">
      <c r="C661" s="49">
        <f t="shared" ref="C661:D675" si="328">+C28</f>
        <v>0</v>
      </c>
      <c r="D661" s="49">
        <f t="shared" si="328"/>
        <v>0</v>
      </c>
      <c r="E661" s="76">
        <f t="shared" ref="E661:P661" si="329">E28*VLOOKUP($D661,$D$286:$AV$389,4,FALSE)+E28*VLOOKUP(CONCATENATE("Preparació per ",LOWER($D661)),$D$286:$AV$389,4,FALSE)+E28*VLOOKUP($D661,$D$286:$AV$389,6,FALSE)+E28*VLOOKUP(CONCATENATE("Preparació per ",LOWER($D661)),$D$286:$AV$389,6,FALSE)</f>
        <v>0</v>
      </c>
      <c r="F661" s="76">
        <f t="shared" si="329"/>
        <v>0</v>
      </c>
      <c r="G661" s="76">
        <f t="shared" si="329"/>
        <v>0</v>
      </c>
      <c r="H661" s="76">
        <f t="shared" si="329"/>
        <v>0</v>
      </c>
      <c r="I661" s="76">
        <f t="shared" si="329"/>
        <v>0</v>
      </c>
      <c r="J661" s="76">
        <f t="shared" si="329"/>
        <v>0</v>
      </c>
      <c r="K661" s="76">
        <f t="shared" si="329"/>
        <v>0</v>
      </c>
      <c r="L661" s="76">
        <f t="shared" si="329"/>
        <v>0</v>
      </c>
      <c r="M661" s="76">
        <f t="shared" si="329"/>
        <v>0</v>
      </c>
      <c r="N661" s="76">
        <f t="shared" si="329"/>
        <v>0</v>
      </c>
      <c r="O661" s="76">
        <f t="shared" si="329"/>
        <v>0</v>
      </c>
      <c r="P661" s="76">
        <f t="shared" si="329"/>
        <v>0</v>
      </c>
      <c r="Q661" s="80">
        <f t="shared" si="309"/>
        <v>0</v>
      </c>
    </row>
    <row r="662" spans="3:17" hidden="1">
      <c r="C662" s="49">
        <f t="shared" si="328"/>
        <v>0</v>
      </c>
      <c r="D662" s="49">
        <f t="shared" si="328"/>
        <v>0</v>
      </c>
      <c r="E662" s="76">
        <f t="shared" ref="E662:P662" si="330">E29*VLOOKUP($D662,$D$286:$AV$389,4,FALSE)+E29*VLOOKUP(CONCATENATE("Preparació per ",LOWER($D662)),$D$286:$AV$389,4,FALSE)+E29*VLOOKUP($D662,$D$286:$AV$389,6,FALSE)+E29*VLOOKUP(CONCATENATE("Preparació per ",LOWER($D662)),$D$286:$AV$389,6,FALSE)</f>
        <v>0</v>
      </c>
      <c r="F662" s="76">
        <f t="shared" si="330"/>
        <v>0</v>
      </c>
      <c r="G662" s="76">
        <f t="shared" si="330"/>
        <v>0</v>
      </c>
      <c r="H662" s="76">
        <f t="shared" si="330"/>
        <v>0</v>
      </c>
      <c r="I662" s="76">
        <f t="shared" si="330"/>
        <v>0</v>
      </c>
      <c r="J662" s="76">
        <f t="shared" si="330"/>
        <v>0</v>
      </c>
      <c r="K662" s="76">
        <f t="shared" si="330"/>
        <v>0</v>
      </c>
      <c r="L662" s="76">
        <f t="shared" si="330"/>
        <v>0</v>
      </c>
      <c r="M662" s="76">
        <f t="shared" si="330"/>
        <v>0</v>
      </c>
      <c r="N662" s="76">
        <f t="shared" si="330"/>
        <v>0</v>
      </c>
      <c r="O662" s="76">
        <f t="shared" si="330"/>
        <v>0</v>
      </c>
      <c r="P662" s="76">
        <f t="shared" si="330"/>
        <v>0</v>
      </c>
      <c r="Q662" s="80">
        <f t="shared" si="309"/>
        <v>0</v>
      </c>
    </row>
    <row r="663" spans="3:17" hidden="1">
      <c r="C663" s="49">
        <f t="shared" si="328"/>
        <v>0</v>
      </c>
      <c r="D663" s="49">
        <f t="shared" si="328"/>
        <v>0</v>
      </c>
      <c r="E663" s="76">
        <f t="shared" ref="E663:P663" si="331">E30*VLOOKUP($D663,$D$286:$AV$389,4,FALSE)+E30*VLOOKUP(CONCATENATE("Preparació per ",LOWER($D663)),$D$286:$AV$389,4,FALSE)+E30*VLOOKUP($D663,$D$286:$AV$389,6,FALSE)+E30*VLOOKUP(CONCATENATE("Preparació per ",LOWER($D663)),$D$286:$AV$389,6,FALSE)</f>
        <v>0</v>
      </c>
      <c r="F663" s="76">
        <f t="shared" si="331"/>
        <v>0</v>
      </c>
      <c r="G663" s="76">
        <f t="shared" si="331"/>
        <v>0</v>
      </c>
      <c r="H663" s="76">
        <f t="shared" si="331"/>
        <v>0</v>
      </c>
      <c r="I663" s="76">
        <f t="shared" si="331"/>
        <v>0</v>
      </c>
      <c r="J663" s="76">
        <f t="shared" si="331"/>
        <v>0</v>
      </c>
      <c r="K663" s="76">
        <f t="shared" si="331"/>
        <v>0</v>
      </c>
      <c r="L663" s="76">
        <f t="shared" si="331"/>
        <v>0</v>
      </c>
      <c r="M663" s="76">
        <f t="shared" si="331"/>
        <v>0</v>
      </c>
      <c r="N663" s="76">
        <f t="shared" si="331"/>
        <v>0</v>
      </c>
      <c r="O663" s="76">
        <f t="shared" si="331"/>
        <v>0</v>
      </c>
      <c r="P663" s="76">
        <f t="shared" si="331"/>
        <v>0</v>
      </c>
      <c r="Q663" s="80">
        <f t="shared" si="309"/>
        <v>0</v>
      </c>
    </row>
    <row r="664" spans="3:17" hidden="1">
      <c r="C664" s="49">
        <f t="shared" si="328"/>
        <v>0</v>
      </c>
      <c r="D664" s="49">
        <f t="shared" si="328"/>
        <v>0</v>
      </c>
      <c r="E664" s="76">
        <f t="shared" ref="E664:P664" si="332">E31*VLOOKUP($D664,$D$286:$AV$389,4,FALSE)+E31*VLOOKUP(CONCATENATE("Preparació per ",LOWER($D664)),$D$286:$AV$389,4,FALSE)+E31*VLOOKUP($D664,$D$286:$AV$389,6,FALSE)+E31*VLOOKUP(CONCATENATE("Preparació per ",LOWER($D664)),$D$286:$AV$389,6,FALSE)</f>
        <v>0</v>
      </c>
      <c r="F664" s="76">
        <f t="shared" si="332"/>
        <v>0</v>
      </c>
      <c r="G664" s="76">
        <f t="shared" si="332"/>
        <v>0</v>
      </c>
      <c r="H664" s="76">
        <f t="shared" si="332"/>
        <v>0</v>
      </c>
      <c r="I664" s="76">
        <f t="shared" si="332"/>
        <v>0</v>
      </c>
      <c r="J664" s="76">
        <f t="shared" si="332"/>
        <v>0</v>
      </c>
      <c r="K664" s="76">
        <f t="shared" si="332"/>
        <v>0</v>
      </c>
      <c r="L664" s="76">
        <f t="shared" si="332"/>
        <v>0</v>
      </c>
      <c r="M664" s="76">
        <f t="shared" si="332"/>
        <v>0</v>
      </c>
      <c r="N664" s="76">
        <f t="shared" si="332"/>
        <v>0</v>
      </c>
      <c r="O664" s="76">
        <f t="shared" si="332"/>
        <v>0</v>
      </c>
      <c r="P664" s="76">
        <f t="shared" si="332"/>
        <v>0</v>
      </c>
      <c r="Q664" s="80">
        <f t="shared" si="309"/>
        <v>0</v>
      </c>
    </row>
    <row r="665" spans="3:17" hidden="1">
      <c r="C665" s="60" t="str">
        <f t="shared" si="328"/>
        <v>DESHERBAT</v>
      </c>
      <c r="D665" s="60" t="str">
        <f t="shared" si="328"/>
        <v>Calçar-desherbar</v>
      </c>
      <c r="E665" s="77">
        <f t="shared" ref="E665:P665" si="333">E32*VLOOKUP($D665,$D$286:$AV$389,4,FALSE)+E32*VLOOKUP(CONCATENATE("Preparació per ",LOWER($D665)),$D$286:$AV$389,4,FALSE)+E32*VLOOKUP($D665,$D$286:$AV$389,6,FALSE)+E32*VLOOKUP(CONCATENATE("Preparació per ",LOWER($D665)),$D$286:$AV$389,6,FALSE)</f>
        <v>0</v>
      </c>
      <c r="F665" s="77">
        <f t="shared" si="333"/>
        <v>0</v>
      </c>
      <c r="G665" s="77">
        <f t="shared" si="333"/>
        <v>0</v>
      </c>
      <c r="H665" s="77">
        <f t="shared" si="333"/>
        <v>0</v>
      </c>
      <c r="I665" s="77">
        <f t="shared" si="333"/>
        <v>0</v>
      </c>
      <c r="J665" s="77">
        <f t="shared" si="333"/>
        <v>0</v>
      </c>
      <c r="K665" s="77">
        <f t="shared" si="333"/>
        <v>0</v>
      </c>
      <c r="L665" s="77">
        <f t="shared" si="333"/>
        <v>0</v>
      </c>
      <c r="M665" s="77">
        <f t="shared" si="333"/>
        <v>0</v>
      </c>
      <c r="N665" s="77">
        <f t="shared" si="333"/>
        <v>0</v>
      </c>
      <c r="O665" s="77">
        <f t="shared" si="333"/>
        <v>0</v>
      </c>
      <c r="P665" s="77">
        <f t="shared" si="333"/>
        <v>0</v>
      </c>
      <c r="Q665" s="80">
        <f t="shared" si="309"/>
        <v>0</v>
      </c>
    </row>
    <row r="666" spans="3:17" hidden="1">
      <c r="C666" s="60">
        <f t="shared" si="328"/>
        <v>0</v>
      </c>
      <c r="D666" s="60">
        <f t="shared" si="328"/>
        <v>0</v>
      </c>
      <c r="E666" s="77">
        <f t="shared" ref="E666:P666" si="334">E33*VLOOKUP($D666,$D$286:$AV$389,4,FALSE)+E33*VLOOKUP(CONCATENATE("Preparació per ",LOWER($D666)),$D$286:$AV$389,4,FALSE)+E33*VLOOKUP($D666,$D$286:$AV$389,6,FALSE)+E33*VLOOKUP(CONCATENATE("Preparació per ",LOWER($D666)),$D$286:$AV$389,6,FALSE)</f>
        <v>0</v>
      </c>
      <c r="F666" s="77">
        <f t="shared" si="334"/>
        <v>0</v>
      </c>
      <c r="G666" s="77">
        <f t="shared" si="334"/>
        <v>0</v>
      </c>
      <c r="H666" s="77">
        <f t="shared" si="334"/>
        <v>0</v>
      </c>
      <c r="I666" s="77">
        <f t="shared" si="334"/>
        <v>0</v>
      </c>
      <c r="J666" s="77">
        <f t="shared" si="334"/>
        <v>0</v>
      </c>
      <c r="K666" s="77">
        <f t="shared" si="334"/>
        <v>0</v>
      </c>
      <c r="L666" s="77">
        <f t="shared" si="334"/>
        <v>0</v>
      </c>
      <c r="M666" s="77">
        <f t="shared" si="334"/>
        <v>0</v>
      </c>
      <c r="N666" s="77">
        <f t="shared" si="334"/>
        <v>0</v>
      </c>
      <c r="O666" s="77">
        <f t="shared" si="334"/>
        <v>0</v>
      </c>
      <c r="P666" s="77">
        <f t="shared" si="334"/>
        <v>0</v>
      </c>
      <c r="Q666" s="80">
        <f t="shared" si="309"/>
        <v>0</v>
      </c>
    </row>
    <row r="667" spans="3:17" hidden="1">
      <c r="C667" s="60">
        <f t="shared" si="328"/>
        <v>0</v>
      </c>
      <c r="D667" s="60">
        <f t="shared" si="328"/>
        <v>0</v>
      </c>
      <c r="E667" s="77">
        <f t="shared" ref="E667:P667" si="335">E34*VLOOKUP($D667,$D$286:$AV$389,4,FALSE)+E34*VLOOKUP(CONCATENATE("Preparació per ",LOWER($D667)),$D$286:$AV$389,4,FALSE)+E34*VLOOKUP($D667,$D$286:$AV$389,6,FALSE)+E34*VLOOKUP(CONCATENATE("Preparació per ",LOWER($D667)),$D$286:$AV$389,6,FALSE)</f>
        <v>0</v>
      </c>
      <c r="F667" s="77">
        <f t="shared" si="335"/>
        <v>0</v>
      </c>
      <c r="G667" s="77">
        <f t="shared" si="335"/>
        <v>0</v>
      </c>
      <c r="H667" s="77">
        <f t="shared" si="335"/>
        <v>0</v>
      </c>
      <c r="I667" s="77">
        <f t="shared" si="335"/>
        <v>0</v>
      </c>
      <c r="J667" s="77">
        <f t="shared" si="335"/>
        <v>0</v>
      </c>
      <c r="K667" s="77">
        <f t="shared" si="335"/>
        <v>0</v>
      </c>
      <c r="L667" s="77">
        <f t="shared" si="335"/>
        <v>0</v>
      </c>
      <c r="M667" s="77">
        <f t="shared" si="335"/>
        <v>0</v>
      </c>
      <c r="N667" s="77">
        <f t="shared" si="335"/>
        <v>0</v>
      </c>
      <c r="O667" s="77">
        <f t="shared" si="335"/>
        <v>0</v>
      </c>
      <c r="P667" s="77">
        <f t="shared" si="335"/>
        <v>0</v>
      </c>
      <c r="Q667" s="80">
        <f t="shared" si="309"/>
        <v>0</v>
      </c>
    </row>
    <row r="668" spans="3:17" hidden="1">
      <c r="C668" s="60">
        <f t="shared" si="328"/>
        <v>0</v>
      </c>
      <c r="D668" s="60">
        <f t="shared" si="328"/>
        <v>0</v>
      </c>
      <c r="E668" s="77">
        <f t="shared" ref="E668:P668" si="336">E35*VLOOKUP($D668,$D$286:$AV$389,4,FALSE)+E35*VLOOKUP(CONCATENATE("Preparació per ",LOWER($D668)),$D$286:$AV$389,4,FALSE)+E35*VLOOKUP($D668,$D$286:$AV$389,6,FALSE)+E35*VLOOKUP(CONCATENATE("Preparació per ",LOWER($D668)),$D$286:$AV$389,6,FALSE)</f>
        <v>0</v>
      </c>
      <c r="F668" s="77">
        <f t="shared" si="336"/>
        <v>0</v>
      </c>
      <c r="G668" s="77">
        <f t="shared" si="336"/>
        <v>0</v>
      </c>
      <c r="H668" s="77">
        <f t="shared" si="336"/>
        <v>0</v>
      </c>
      <c r="I668" s="77">
        <f t="shared" si="336"/>
        <v>0</v>
      </c>
      <c r="J668" s="77">
        <f t="shared" si="336"/>
        <v>0</v>
      </c>
      <c r="K668" s="77">
        <f t="shared" si="336"/>
        <v>0</v>
      </c>
      <c r="L668" s="77">
        <f t="shared" si="336"/>
        <v>0</v>
      </c>
      <c r="M668" s="77">
        <f t="shared" si="336"/>
        <v>0</v>
      </c>
      <c r="N668" s="77">
        <f t="shared" si="336"/>
        <v>0</v>
      </c>
      <c r="O668" s="77">
        <f t="shared" si="336"/>
        <v>0</v>
      </c>
      <c r="P668" s="77">
        <f t="shared" si="336"/>
        <v>0</v>
      </c>
      <c r="Q668" s="80">
        <f t="shared" si="309"/>
        <v>0</v>
      </c>
    </row>
    <row r="669" spans="3:17" hidden="1">
      <c r="C669" s="62" t="str">
        <f t="shared" si="328"/>
        <v>ALTRES OPERACIONS ESPECÍFIQUES</v>
      </c>
      <c r="D669" s="62" t="str">
        <f t="shared" si="328"/>
        <v>Renda de la terra</v>
      </c>
      <c r="E669" s="78">
        <f t="shared" ref="E669:P669" si="337">E36*VLOOKUP($D669,$D$286:$AV$389,4,FALSE)+E36*VLOOKUP(CONCATENATE("Preparació per ",LOWER($D669)),$D$286:$AV$389,4,FALSE)+E36*VLOOKUP($D669,$D$286:$AV$389,6,FALSE)+E36*VLOOKUP(CONCATENATE("Preparació per ",LOWER($D669)),$D$286:$AV$389,6,FALSE)</f>
        <v>0</v>
      </c>
      <c r="F669" s="78">
        <f t="shared" si="337"/>
        <v>0</v>
      </c>
      <c r="G669" s="78">
        <f t="shared" si="337"/>
        <v>0</v>
      </c>
      <c r="H669" s="78">
        <f t="shared" si="337"/>
        <v>0</v>
      </c>
      <c r="I669" s="78">
        <f t="shared" si="337"/>
        <v>0</v>
      </c>
      <c r="J669" s="78">
        <f t="shared" si="337"/>
        <v>0</v>
      </c>
      <c r="K669" s="78">
        <f t="shared" si="337"/>
        <v>0</v>
      </c>
      <c r="L669" s="78">
        <f t="shared" si="337"/>
        <v>0</v>
      </c>
      <c r="M669" s="78">
        <f t="shared" si="337"/>
        <v>0</v>
      </c>
      <c r="N669" s="78">
        <f t="shared" si="337"/>
        <v>0</v>
      </c>
      <c r="O669" s="78">
        <f t="shared" si="337"/>
        <v>0</v>
      </c>
      <c r="P669" s="78">
        <f t="shared" si="337"/>
        <v>0</v>
      </c>
      <c r="Q669" s="80">
        <f t="shared" si="309"/>
        <v>0</v>
      </c>
    </row>
    <row r="670" spans="3:17" hidden="1">
      <c r="C670" s="62">
        <f t="shared" si="328"/>
        <v>0</v>
      </c>
      <c r="D670" s="62">
        <f t="shared" si="328"/>
        <v>0</v>
      </c>
      <c r="E670" s="78">
        <f t="shared" ref="E670:P670" si="338">E37*VLOOKUP($D670,$D$286:$AV$389,4,FALSE)+E37*VLOOKUP(CONCATENATE("Preparació per ",LOWER($D670)),$D$286:$AV$389,4,FALSE)+E37*VLOOKUP($D670,$D$286:$AV$389,6,FALSE)+E37*VLOOKUP(CONCATENATE("Preparació per ",LOWER($D670)),$D$286:$AV$389,6,FALSE)</f>
        <v>0</v>
      </c>
      <c r="F670" s="78">
        <f t="shared" si="338"/>
        <v>0</v>
      </c>
      <c r="G670" s="78">
        <f t="shared" si="338"/>
        <v>0</v>
      </c>
      <c r="H670" s="78">
        <f t="shared" si="338"/>
        <v>0</v>
      </c>
      <c r="I670" s="78">
        <f t="shared" si="338"/>
        <v>0</v>
      </c>
      <c r="J670" s="78">
        <f t="shared" si="338"/>
        <v>0</v>
      </c>
      <c r="K670" s="78">
        <f t="shared" si="338"/>
        <v>0</v>
      </c>
      <c r="L670" s="78">
        <f t="shared" si="338"/>
        <v>0</v>
      </c>
      <c r="M670" s="78">
        <f t="shared" si="338"/>
        <v>0</v>
      </c>
      <c r="N670" s="78">
        <f t="shared" si="338"/>
        <v>0</v>
      </c>
      <c r="O670" s="78">
        <f t="shared" si="338"/>
        <v>0</v>
      </c>
      <c r="P670" s="78">
        <f t="shared" si="338"/>
        <v>0</v>
      </c>
      <c r="Q670" s="80">
        <f t="shared" si="309"/>
        <v>0</v>
      </c>
    </row>
    <row r="671" spans="3:17" hidden="1">
      <c r="C671" s="62">
        <f t="shared" si="328"/>
        <v>0</v>
      </c>
      <c r="D671" s="62">
        <f t="shared" si="328"/>
        <v>0</v>
      </c>
      <c r="E671" s="78">
        <f t="shared" ref="E671:P671" si="339">E38*VLOOKUP($D671,$D$286:$AV$389,4,FALSE)+E38*VLOOKUP(CONCATENATE("Preparació per ",LOWER($D671)),$D$286:$AV$389,4,FALSE)+E38*VLOOKUP($D671,$D$286:$AV$389,6,FALSE)+E38*VLOOKUP(CONCATENATE("Preparació per ",LOWER($D671)),$D$286:$AV$389,6,FALSE)</f>
        <v>0</v>
      </c>
      <c r="F671" s="78">
        <f t="shared" si="339"/>
        <v>0</v>
      </c>
      <c r="G671" s="78">
        <f t="shared" si="339"/>
        <v>0</v>
      </c>
      <c r="H671" s="78">
        <f t="shared" si="339"/>
        <v>0</v>
      </c>
      <c r="I671" s="78">
        <f t="shared" si="339"/>
        <v>0</v>
      </c>
      <c r="J671" s="78">
        <f t="shared" si="339"/>
        <v>0</v>
      </c>
      <c r="K671" s="78">
        <f t="shared" si="339"/>
        <v>0</v>
      </c>
      <c r="L671" s="78">
        <f t="shared" si="339"/>
        <v>0</v>
      </c>
      <c r="M671" s="78">
        <f t="shared" si="339"/>
        <v>0</v>
      </c>
      <c r="N671" s="78">
        <f t="shared" si="339"/>
        <v>0</v>
      </c>
      <c r="O671" s="78">
        <f t="shared" si="339"/>
        <v>0</v>
      </c>
      <c r="P671" s="78">
        <f t="shared" si="339"/>
        <v>0</v>
      </c>
      <c r="Q671" s="80">
        <f t="shared" si="309"/>
        <v>0</v>
      </c>
    </row>
    <row r="672" spans="3:17" hidden="1">
      <c r="C672" s="62">
        <f t="shared" si="328"/>
        <v>0</v>
      </c>
      <c r="D672" s="62">
        <f t="shared" si="328"/>
        <v>0</v>
      </c>
      <c r="E672" s="78">
        <f t="shared" ref="E672:P672" si="340">E39*VLOOKUP($D672,$D$286:$AV$389,4,FALSE)+E39*VLOOKUP(CONCATENATE("Preparació per ",LOWER($D672)),$D$286:$AV$389,4,FALSE)+E39*VLOOKUP($D672,$D$286:$AV$389,6,FALSE)+E39*VLOOKUP(CONCATENATE("Preparació per ",LOWER($D672)),$D$286:$AV$389,6,FALSE)</f>
        <v>0</v>
      </c>
      <c r="F672" s="78">
        <f t="shared" si="340"/>
        <v>0</v>
      </c>
      <c r="G672" s="78">
        <f t="shared" si="340"/>
        <v>0</v>
      </c>
      <c r="H672" s="78">
        <f t="shared" si="340"/>
        <v>0</v>
      </c>
      <c r="I672" s="78">
        <f t="shared" si="340"/>
        <v>0</v>
      </c>
      <c r="J672" s="78">
        <f t="shared" si="340"/>
        <v>0</v>
      </c>
      <c r="K672" s="78">
        <f t="shared" si="340"/>
        <v>0</v>
      </c>
      <c r="L672" s="78">
        <f t="shared" si="340"/>
        <v>0</v>
      </c>
      <c r="M672" s="78">
        <f t="shared" si="340"/>
        <v>0</v>
      </c>
      <c r="N672" s="78">
        <f t="shared" si="340"/>
        <v>0</v>
      </c>
      <c r="O672" s="78">
        <f t="shared" si="340"/>
        <v>0</v>
      </c>
      <c r="P672" s="78">
        <f t="shared" si="340"/>
        <v>0</v>
      </c>
      <c r="Q672" s="80">
        <f t="shared" si="309"/>
        <v>0</v>
      </c>
    </row>
    <row r="673" spans="3:55" hidden="1">
      <c r="C673" s="62">
        <f t="shared" si="328"/>
        <v>0</v>
      </c>
      <c r="D673" s="62">
        <f t="shared" si="328"/>
        <v>0</v>
      </c>
      <c r="E673" s="78">
        <f t="shared" ref="E673:P673" si="341">E40*VLOOKUP($D673,$D$286:$AV$389,4,FALSE)+E40*VLOOKUP(CONCATENATE("Preparació per ",LOWER($D673)),$D$286:$AV$389,4,FALSE)+E40*VLOOKUP($D673,$D$286:$AV$389,6,FALSE)+E40*VLOOKUP(CONCATENATE("Preparació per ",LOWER($D673)),$D$286:$AV$389,6,FALSE)</f>
        <v>0</v>
      </c>
      <c r="F673" s="78">
        <f t="shared" si="341"/>
        <v>0</v>
      </c>
      <c r="G673" s="78">
        <f t="shared" si="341"/>
        <v>0</v>
      </c>
      <c r="H673" s="78">
        <f t="shared" si="341"/>
        <v>0</v>
      </c>
      <c r="I673" s="78">
        <f t="shared" si="341"/>
        <v>0</v>
      </c>
      <c r="J673" s="78">
        <f t="shared" si="341"/>
        <v>0</v>
      </c>
      <c r="K673" s="78">
        <f t="shared" si="341"/>
        <v>0</v>
      </c>
      <c r="L673" s="78">
        <f t="shared" si="341"/>
        <v>0</v>
      </c>
      <c r="M673" s="78">
        <f t="shared" si="341"/>
        <v>0</v>
      </c>
      <c r="N673" s="78">
        <f t="shared" si="341"/>
        <v>0</v>
      </c>
      <c r="O673" s="78">
        <f t="shared" si="341"/>
        <v>0</v>
      </c>
      <c r="P673" s="78">
        <f t="shared" si="341"/>
        <v>0</v>
      </c>
      <c r="Q673" s="80">
        <f t="shared" si="309"/>
        <v>0</v>
      </c>
    </row>
    <row r="674" spans="3:55" hidden="1">
      <c r="C674" s="55" t="str">
        <f t="shared" si="328"/>
        <v>RECOL.LECCIÓ</v>
      </c>
      <c r="D674" s="55" t="str">
        <f t="shared" si="328"/>
        <v>Recol.lecció calçot</v>
      </c>
      <c r="E674" s="79">
        <f t="shared" ref="E674:P674" si="342">E41*VLOOKUP($D674,$D$286:$AV$389,4,FALSE)+E41*VLOOKUP(CONCATENATE("Preparació per ",LOWER($D674)),$D$286:$AV$389,4,FALSE)+E41*VLOOKUP($D674,$D$286:$AV$389,6,FALSE)+E41*VLOOKUP(CONCATENATE("Preparació per ",LOWER($D674)),$D$286:$AV$389,6,FALSE)</f>
        <v>0</v>
      </c>
      <c r="F674" s="79">
        <f t="shared" si="342"/>
        <v>0</v>
      </c>
      <c r="G674" s="79">
        <f t="shared" si="342"/>
        <v>0</v>
      </c>
      <c r="H674" s="79">
        <f t="shared" si="342"/>
        <v>0</v>
      </c>
      <c r="I674" s="79">
        <f t="shared" si="342"/>
        <v>0</v>
      </c>
      <c r="J674" s="79">
        <f t="shared" si="342"/>
        <v>0</v>
      </c>
      <c r="K674" s="79">
        <f t="shared" si="342"/>
        <v>0</v>
      </c>
      <c r="L674" s="79">
        <f t="shared" si="342"/>
        <v>0</v>
      </c>
      <c r="M674" s="79">
        <f t="shared" si="342"/>
        <v>0</v>
      </c>
      <c r="N674" s="79">
        <f t="shared" si="342"/>
        <v>0</v>
      </c>
      <c r="O674" s="79">
        <f t="shared" si="342"/>
        <v>0</v>
      </c>
      <c r="P674" s="79">
        <f t="shared" si="342"/>
        <v>0</v>
      </c>
      <c r="Q674" s="80">
        <f t="shared" si="309"/>
        <v>0</v>
      </c>
    </row>
    <row r="675" spans="3:55" hidden="1">
      <c r="C675" s="55">
        <f t="shared" si="328"/>
        <v>0</v>
      </c>
      <c r="D675" s="55">
        <f t="shared" si="328"/>
        <v>0</v>
      </c>
      <c r="E675" s="79">
        <f t="shared" ref="E675:P675" si="343">E42*VLOOKUP($D675,$D$286:$AV$389,4,FALSE)+E42*VLOOKUP(CONCATENATE("Preparació per ",LOWER($D675)),$D$286:$AV$389,4,FALSE)+E42*VLOOKUP($D675,$D$286:$AV$389,6,FALSE)+E42*VLOOKUP(CONCATENATE("Preparació per ",LOWER($D675)),$D$286:$AV$389,6,FALSE)</f>
        <v>0</v>
      </c>
      <c r="F675" s="79">
        <f t="shared" si="343"/>
        <v>0</v>
      </c>
      <c r="G675" s="79">
        <f t="shared" si="343"/>
        <v>0</v>
      </c>
      <c r="H675" s="79">
        <f t="shared" si="343"/>
        <v>0</v>
      </c>
      <c r="I675" s="79">
        <f t="shared" si="343"/>
        <v>0</v>
      </c>
      <c r="J675" s="79">
        <f t="shared" si="343"/>
        <v>0</v>
      </c>
      <c r="K675" s="79">
        <f t="shared" si="343"/>
        <v>0</v>
      </c>
      <c r="L675" s="79">
        <f t="shared" si="343"/>
        <v>0</v>
      </c>
      <c r="M675" s="79">
        <f t="shared" si="343"/>
        <v>0</v>
      </c>
      <c r="N675" s="79">
        <f t="shared" si="343"/>
        <v>0</v>
      </c>
      <c r="O675" s="79">
        <f t="shared" si="343"/>
        <v>0</v>
      </c>
      <c r="P675" s="79">
        <f t="shared" si="343"/>
        <v>0</v>
      </c>
      <c r="Q675" s="80">
        <f t="shared" si="309"/>
        <v>0</v>
      </c>
    </row>
    <row r="676" spans="3:55" hidden="1">
      <c r="E676" s="80">
        <f>SUM(E641:E675)</f>
        <v>0</v>
      </c>
      <c r="F676" s="80">
        <f t="shared" ref="F676:P676" si="344">SUM(F641:F675)</f>
        <v>0</v>
      </c>
      <c r="G676" s="80">
        <f t="shared" si="344"/>
        <v>0</v>
      </c>
      <c r="H676" s="80">
        <f t="shared" si="344"/>
        <v>0</v>
      </c>
      <c r="I676" s="80">
        <f t="shared" si="344"/>
        <v>0</v>
      </c>
      <c r="J676" s="80">
        <f t="shared" si="344"/>
        <v>0</v>
      </c>
      <c r="K676" s="80">
        <f t="shared" si="344"/>
        <v>0</v>
      </c>
      <c r="L676" s="80">
        <f t="shared" si="344"/>
        <v>0</v>
      </c>
      <c r="M676" s="80">
        <f t="shared" si="344"/>
        <v>0</v>
      </c>
      <c r="N676" s="80">
        <f t="shared" si="344"/>
        <v>0</v>
      </c>
      <c r="O676" s="80">
        <f t="shared" si="344"/>
        <v>0</v>
      </c>
      <c r="P676" s="80">
        <f t="shared" si="344"/>
        <v>0</v>
      </c>
      <c r="Q676" s="5"/>
    </row>
    <row r="677" spans="3:55" hidden="1"/>
    <row r="678" spans="3:55" hidden="1"/>
    <row r="679" spans="3:55" hidden="1"/>
    <row r="680" spans="3:55" hidden="1"/>
    <row r="681" spans="3:55" hidden="1">
      <c r="D681" t="str">
        <f>CONCATENATE("Requeriments pel cultiu: ",E3)</f>
        <v>Requeriments pel cultiu: Calçot</v>
      </c>
      <c r="F681">
        <v>3</v>
      </c>
      <c r="G681">
        <v>4</v>
      </c>
      <c r="H681">
        <v>5</v>
      </c>
      <c r="I681">
        <v>6</v>
      </c>
      <c r="J681">
        <v>7</v>
      </c>
      <c r="K681">
        <v>8</v>
      </c>
      <c r="L681">
        <v>9</v>
      </c>
      <c r="M681">
        <v>10</v>
      </c>
      <c r="N681">
        <v>11</v>
      </c>
      <c r="O681">
        <v>12</v>
      </c>
      <c r="P681">
        <v>13</v>
      </c>
      <c r="Q681">
        <v>14</v>
      </c>
      <c r="R681">
        <v>15</v>
      </c>
      <c r="S681">
        <v>16</v>
      </c>
      <c r="T681">
        <v>17</v>
      </c>
      <c r="U681">
        <v>18</v>
      </c>
      <c r="V681">
        <v>19</v>
      </c>
      <c r="W681">
        <v>20</v>
      </c>
      <c r="X681">
        <v>21</v>
      </c>
      <c r="Y681">
        <v>22</v>
      </c>
      <c r="Z681">
        <v>23</v>
      </c>
      <c r="AA681">
        <v>24</v>
      </c>
      <c r="AB681">
        <v>25</v>
      </c>
      <c r="AC681">
        <v>26</v>
      </c>
      <c r="AD681">
        <v>27</v>
      </c>
      <c r="AE681">
        <v>28</v>
      </c>
      <c r="AF681">
        <v>29</v>
      </c>
      <c r="AG681">
        <v>30</v>
      </c>
      <c r="AH681">
        <v>31</v>
      </c>
      <c r="AI681">
        <v>32</v>
      </c>
      <c r="AJ681">
        <v>33</v>
      </c>
      <c r="AK681">
        <v>34</v>
      </c>
      <c r="AL681">
        <v>35</v>
      </c>
      <c r="AM681">
        <v>36</v>
      </c>
      <c r="AN681">
        <v>37</v>
      </c>
      <c r="AO681">
        <v>38</v>
      </c>
      <c r="AP681">
        <v>39</v>
      </c>
      <c r="AQ681">
        <v>40</v>
      </c>
      <c r="AR681">
        <v>41</v>
      </c>
      <c r="AS681">
        <v>42</v>
      </c>
      <c r="AT681">
        <v>43</v>
      </c>
      <c r="AU681">
        <v>44</v>
      </c>
      <c r="AV681">
        <v>45</v>
      </c>
      <c r="AW681">
        <v>46</v>
      </c>
      <c r="AX681">
        <v>47</v>
      </c>
      <c r="AY681">
        <v>48</v>
      </c>
      <c r="AZ681">
        <v>49</v>
      </c>
      <c r="BA681">
        <v>50</v>
      </c>
      <c r="BB681">
        <v>51</v>
      </c>
      <c r="BC681">
        <v>52</v>
      </c>
    </row>
    <row r="682" spans="3:55" ht="38.25" hidden="1" customHeight="1">
      <c r="F682" s="83" t="str">
        <f t="shared" ref="F682:BC682" si="345">+F285</f>
        <v>Persona no qualificada (h)</v>
      </c>
      <c r="G682" s="83" t="str">
        <f t="shared" si="345"/>
        <v>Tractor incloent tractorista (h)</v>
      </c>
      <c r="H682" s="83" t="str">
        <f t="shared" si="345"/>
        <v>Motocultor (h)</v>
      </c>
      <c r="I682" s="83" t="str">
        <f t="shared" si="345"/>
        <v>Persona qualificada (h)</v>
      </c>
      <c r="J682" s="83" t="str">
        <f t="shared" si="345"/>
        <v>Subsolador (h)</v>
      </c>
      <c r="K682" s="83" t="str">
        <f t="shared" si="345"/>
        <v>Fresadora (h)</v>
      </c>
      <c r="L682" s="83" t="str">
        <f t="shared" si="345"/>
        <v>Discos (h)</v>
      </c>
      <c r="M682" s="83" t="str">
        <f t="shared" si="345"/>
        <v>Estripadora (h)</v>
      </c>
      <c r="N682" s="83" t="str">
        <f t="shared" si="345"/>
        <v>Remolc (h)</v>
      </c>
      <c r="O682" s="83" t="str">
        <f t="shared" si="345"/>
        <v>Pala (h)</v>
      </c>
      <c r="P682" s="83" t="str">
        <f t="shared" si="345"/>
        <v>Compost (kg)</v>
      </c>
      <c r="Q682" s="83" t="str">
        <f t="shared" si="345"/>
        <v>Solcador de 3 solcs (h)</v>
      </c>
      <c r="R682" s="83" t="str">
        <f t="shared" si="345"/>
        <v>Planter col (u)</v>
      </c>
      <c r="S682" s="83" t="str">
        <f t="shared" si="345"/>
        <v>Ceballots calçots (kg)</v>
      </c>
      <c r="T682" s="83" t="str">
        <f t="shared" si="345"/>
        <v>Planter enciam (u)</v>
      </c>
      <c r="U682" s="83" t="str">
        <f t="shared" si="345"/>
        <v>Planter bleda (u)</v>
      </c>
      <c r="V682" s="83" t="str">
        <f t="shared" si="345"/>
        <v>Planter tomàquet (u)</v>
      </c>
      <c r="W682" s="83" t="str">
        <f t="shared" si="345"/>
        <v>Planter carbassa (u)</v>
      </c>
      <c r="X682" s="83" t="str">
        <f t="shared" si="345"/>
        <v>Llavor carbassa (u)</v>
      </c>
      <c r="Y682" s="83" t="str">
        <f t="shared" si="345"/>
        <v>Plantador (h)</v>
      </c>
      <c r="Z682" s="83" t="str">
        <f t="shared" si="345"/>
        <v>Furgoneta (h)</v>
      </c>
      <c r="AA682" s="83" t="str">
        <f t="shared" si="345"/>
        <v>Bicicleta de sembrar (h)</v>
      </c>
      <c r="AB682" s="83" t="str">
        <f t="shared" si="345"/>
        <v xml:space="preserve">cinta de reg (m) </v>
      </c>
      <c r="AC682" s="83" t="str">
        <f t="shared" si="345"/>
        <v>reg aspersió: tub,… (m)</v>
      </c>
      <c r="AD682" s="83" t="str">
        <f t="shared" si="345"/>
        <v>reg (L)</v>
      </c>
      <c r="AE682" s="83" t="str">
        <f t="shared" si="345"/>
        <v>Braços tractor (h)</v>
      </c>
      <c r="AF682" s="83" t="str">
        <f t="shared" si="345"/>
        <v>Bota (h)</v>
      </c>
      <c r="AG682" s="83" t="str">
        <f t="shared" si="345"/>
        <v>Bacillus thuringiensis (kg)</v>
      </c>
      <c r="AH682" s="83" t="str">
        <f t="shared" si="345"/>
        <v>Retenol (L)</v>
      </c>
      <c r="AI682" s="83" t="str">
        <f t="shared" si="345"/>
        <v>Purí d'ortiga (L)</v>
      </c>
      <c r="AJ682" s="83" t="str">
        <f t="shared" si="345"/>
        <v>Hidròxid de coure (kg)</v>
      </c>
      <c r="AK682" s="83" t="str">
        <f t="shared" si="345"/>
        <v>Ferramol per llimacs (kg)</v>
      </c>
      <c r="AL682" s="83" t="str">
        <f t="shared" si="345"/>
        <v>Sofre (kg)</v>
      </c>
      <c r="AM682" s="83" t="str">
        <f t="shared" si="345"/>
        <v>Oli de nim (L)</v>
      </c>
      <c r="AN682" s="83" t="str">
        <f t="shared" si="345"/>
        <v>Tallant (h)</v>
      </c>
      <c r="AO682" s="83" t="str">
        <f t="shared" si="345"/>
        <v>Plàstic (m2)</v>
      </c>
      <c r="AP682" s="83" t="str">
        <f t="shared" si="345"/>
        <v>Canyes (u)</v>
      </c>
      <c r="AQ682" s="83" t="str">
        <f t="shared" si="345"/>
        <v>Cost mensual terreny (m2)</v>
      </c>
      <c r="AR682" s="83" t="str">
        <f t="shared" si="345"/>
        <v>Caixes (u)</v>
      </c>
      <c r="AS682" s="83">
        <f t="shared" si="345"/>
        <v>0</v>
      </c>
      <c r="AT682" s="83" t="str">
        <f t="shared" si="345"/>
        <v>Collita (kg)</v>
      </c>
      <c r="AU682" s="83" t="str">
        <f t="shared" si="345"/>
        <v>Collita (u)</v>
      </c>
      <c r="AV682" s="83" t="str">
        <f t="shared" si="345"/>
        <v xml:space="preserve">Collita col (u) </v>
      </c>
      <c r="AW682" s="83" t="str">
        <f t="shared" si="345"/>
        <v>Collita bròcoli (kg)</v>
      </c>
      <c r="AX682" s="83" t="str">
        <f t="shared" si="345"/>
        <v xml:space="preserve">Collita calçot (u) </v>
      </c>
      <c r="AY682" s="83" t="str">
        <f t="shared" si="345"/>
        <v xml:space="preserve">Collita enciam (u) </v>
      </c>
      <c r="AZ682" s="83" t="str">
        <f t="shared" si="345"/>
        <v xml:space="preserve">Collita bledes a manats (u) </v>
      </c>
      <c r="BA682" s="83" t="str">
        <f t="shared" si="345"/>
        <v>Collita bledes (kg)</v>
      </c>
      <c r="BB682" s="83" t="str">
        <f t="shared" si="345"/>
        <v>Collita tomàquet (kg)</v>
      </c>
      <c r="BC682" s="83" t="str">
        <f t="shared" si="345"/>
        <v>Collita carbassa (kg)</v>
      </c>
    </row>
    <row r="683" spans="3:55" hidden="1">
      <c r="C683" s="51" t="str">
        <f t="shared" ref="C683:D702" si="346">+C8</f>
        <v>PREPARACIÓ DEL SÒL</v>
      </c>
      <c r="D683" s="51" t="str">
        <f t="shared" si="346"/>
        <v>Desbrossat amb discos</v>
      </c>
      <c r="E683" s="72"/>
      <c r="F683" s="86">
        <f t="shared" ref="F683:AK683" si="347">$Q8*VLOOKUP($D683,$D$286:$BC$389,F$681,FALSE)+$Q8*VLOOKUP(CONCATENATE("Preparació per ",LOWER($D683)),$D$286:$BC$389,F$681,FALSE)</f>
        <v>0</v>
      </c>
      <c r="G683" s="86">
        <f t="shared" si="347"/>
        <v>0</v>
      </c>
      <c r="H683" s="86">
        <f t="shared" si="347"/>
        <v>0</v>
      </c>
      <c r="I683" s="86">
        <f t="shared" si="347"/>
        <v>0</v>
      </c>
      <c r="J683" s="86">
        <f t="shared" si="347"/>
        <v>0</v>
      </c>
      <c r="K683" s="86">
        <f t="shared" si="347"/>
        <v>0</v>
      </c>
      <c r="L683" s="86">
        <f t="shared" si="347"/>
        <v>0</v>
      </c>
      <c r="M683" s="86">
        <f t="shared" si="347"/>
        <v>0</v>
      </c>
      <c r="N683" s="86">
        <f t="shared" si="347"/>
        <v>0</v>
      </c>
      <c r="O683" s="86">
        <f t="shared" si="347"/>
        <v>0</v>
      </c>
      <c r="P683" s="86">
        <f t="shared" si="347"/>
        <v>0</v>
      </c>
      <c r="Q683" s="86">
        <f t="shared" si="347"/>
        <v>0</v>
      </c>
      <c r="R683" s="86">
        <f t="shared" si="347"/>
        <v>0</v>
      </c>
      <c r="S683" s="86">
        <f t="shared" si="347"/>
        <v>0</v>
      </c>
      <c r="T683" s="86">
        <f t="shared" si="347"/>
        <v>0</v>
      </c>
      <c r="U683" s="86">
        <f t="shared" si="347"/>
        <v>0</v>
      </c>
      <c r="V683" s="86">
        <f t="shared" si="347"/>
        <v>0</v>
      </c>
      <c r="W683" s="86">
        <f t="shared" si="347"/>
        <v>0</v>
      </c>
      <c r="X683" s="86">
        <f t="shared" si="347"/>
        <v>0</v>
      </c>
      <c r="Y683" s="86">
        <f t="shared" si="347"/>
        <v>0</v>
      </c>
      <c r="Z683" s="86">
        <f t="shared" si="347"/>
        <v>0</v>
      </c>
      <c r="AA683" s="86">
        <f t="shared" si="347"/>
        <v>0</v>
      </c>
      <c r="AB683" s="86">
        <f t="shared" si="347"/>
        <v>0</v>
      </c>
      <c r="AC683" s="86">
        <f t="shared" si="347"/>
        <v>0</v>
      </c>
      <c r="AD683" s="86">
        <f t="shared" si="347"/>
        <v>0</v>
      </c>
      <c r="AE683" s="86">
        <f t="shared" si="347"/>
        <v>0</v>
      </c>
      <c r="AF683" s="86">
        <f t="shared" si="347"/>
        <v>0</v>
      </c>
      <c r="AG683" s="86">
        <f t="shared" si="347"/>
        <v>0</v>
      </c>
      <c r="AH683" s="86">
        <f t="shared" si="347"/>
        <v>0</v>
      </c>
      <c r="AI683" s="86">
        <f t="shared" si="347"/>
        <v>0</v>
      </c>
      <c r="AJ683" s="86">
        <f t="shared" si="347"/>
        <v>0</v>
      </c>
      <c r="AK683" s="86">
        <f t="shared" si="347"/>
        <v>0</v>
      </c>
      <c r="AL683" s="86">
        <f t="shared" ref="AL683:BC683" si="348">$Q8*VLOOKUP($D683,$D$286:$BC$389,AL$681,FALSE)+$Q8*VLOOKUP(CONCATENATE("Preparació per ",LOWER($D683)),$D$286:$BC$389,AL$681,FALSE)</f>
        <v>0</v>
      </c>
      <c r="AM683" s="86">
        <f t="shared" si="348"/>
        <v>0</v>
      </c>
      <c r="AN683" s="86">
        <f t="shared" si="348"/>
        <v>0</v>
      </c>
      <c r="AO683" s="86">
        <f t="shared" si="348"/>
        <v>0</v>
      </c>
      <c r="AP683" s="86">
        <f t="shared" si="348"/>
        <v>0</v>
      </c>
      <c r="AQ683" s="86">
        <f t="shared" si="348"/>
        <v>0</v>
      </c>
      <c r="AR683" s="86">
        <f t="shared" si="348"/>
        <v>0</v>
      </c>
      <c r="AS683" s="86">
        <f t="shared" si="348"/>
        <v>0</v>
      </c>
      <c r="AT683" s="86">
        <f t="shared" si="348"/>
        <v>0</v>
      </c>
      <c r="AU683" s="86">
        <f t="shared" si="348"/>
        <v>0</v>
      </c>
      <c r="AV683" s="86">
        <f t="shared" si="348"/>
        <v>0</v>
      </c>
      <c r="AW683" s="86">
        <f t="shared" si="348"/>
        <v>0</v>
      </c>
      <c r="AX683" s="86">
        <f t="shared" si="348"/>
        <v>0</v>
      </c>
      <c r="AY683" s="86">
        <f t="shared" si="348"/>
        <v>0</v>
      </c>
      <c r="AZ683" s="86">
        <f t="shared" si="348"/>
        <v>0</v>
      </c>
      <c r="BA683" s="86">
        <f t="shared" si="348"/>
        <v>0</v>
      </c>
      <c r="BB683" s="86">
        <f t="shared" si="348"/>
        <v>0</v>
      </c>
      <c r="BC683" s="86">
        <f t="shared" si="348"/>
        <v>0</v>
      </c>
    </row>
    <row r="684" spans="3:55" hidden="1">
      <c r="C684" s="51">
        <f t="shared" si="346"/>
        <v>0</v>
      </c>
      <c r="D684" s="51" t="str">
        <f t="shared" si="346"/>
        <v>Subsolat</v>
      </c>
      <c r="E684" s="72"/>
      <c r="F684" s="86">
        <f t="shared" ref="F684:AK684" si="349">$Q9*VLOOKUP($D684,$D$286:$BC$389,F$681,FALSE)+$Q9*VLOOKUP(CONCATENATE("Preparació per ",LOWER($D684)),$D$286:$BC$389,F$681,FALSE)</f>
        <v>0</v>
      </c>
      <c r="G684" s="86">
        <f t="shared" si="349"/>
        <v>0</v>
      </c>
      <c r="H684" s="86">
        <f t="shared" si="349"/>
        <v>0</v>
      </c>
      <c r="I684" s="86">
        <f t="shared" si="349"/>
        <v>0</v>
      </c>
      <c r="J684" s="86">
        <f t="shared" si="349"/>
        <v>0</v>
      </c>
      <c r="K684" s="86">
        <f t="shared" si="349"/>
        <v>0</v>
      </c>
      <c r="L684" s="86">
        <f t="shared" si="349"/>
        <v>0</v>
      </c>
      <c r="M684" s="86">
        <f t="shared" si="349"/>
        <v>0</v>
      </c>
      <c r="N684" s="86">
        <f t="shared" si="349"/>
        <v>0</v>
      </c>
      <c r="O684" s="86">
        <f t="shared" si="349"/>
        <v>0</v>
      </c>
      <c r="P684" s="86">
        <f t="shared" si="349"/>
        <v>0</v>
      </c>
      <c r="Q684" s="86">
        <f t="shared" si="349"/>
        <v>0</v>
      </c>
      <c r="R684" s="86">
        <f t="shared" si="349"/>
        <v>0</v>
      </c>
      <c r="S684" s="86">
        <f t="shared" si="349"/>
        <v>0</v>
      </c>
      <c r="T684" s="86">
        <f t="shared" si="349"/>
        <v>0</v>
      </c>
      <c r="U684" s="86">
        <f t="shared" si="349"/>
        <v>0</v>
      </c>
      <c r="V684" s="86">
        <f t="shared" si="349"/>
        <v>0</v>
      </c>
      <c r="W684" s="86">
        <f t="shared" si="349"/>
        <v>0</v>
      </c>
      <c r="X684" s="86">
        <f t="shared" si="349"/>
        <v>0</v>
      </c>
      <c r="Y684" s="86">
        <f t="shared" si="349"/>
        <v>0</v>
      </c>
      <c r="Z684" s="86">
        <f t="shared" si="349"/>
        <v>0</v>
      </c>
      <c r="AA684" s="86">
        <f t="shared" si="349"/>
        <v>0</v>
      </c>
      <c r="AB684" s="86">
        <f t="shared" si="349"/>
        <v>0</v>
      </c>
      <c r="AC684" s="86">
        <f t="shared" si="349"/>
        <v>0</v>
      </c>
      <c r="AD684" s="86">
        <f t="shared" si="349"/>
        <v>0</v>
      </c>
      <c r="AE684" s="86">
        <f t="shared" si="349"/>
        <v>0</v>
      </c>
      <c r="AF684" s="86">
        <f t="shared" si="349"/>
        <v>0</v>
      </c>
      <c r="AG684" s="86">
        <f t="shared" si="349"/>
        <v>0</v>
      </c>
      <c r="AH684" s="86">
        <f t="shared" si="349"/>
        <v>0</v>
      </c>
      <c r="AI684" s="86">
        <f t="shared" si="349"/>
        <v>0</v>
      </c>
      <c r="AJ684" s="86">
        <f t="shared" si="349"/>
        <v>0</v>
      </c>
      <c r="AK684" s="86">
        <f t="shared" si="349"/>
        <v>0</v>
      </c>
      <c r="AL684" s="86">
        <f t="shared" ref="AL684:BC684" si="350">$Q9*VLOOKUP($D684,$D$286:$BC$389,AL$681,FALSE)+$Q9*VLOOKUP(CONCATENATE("Preparació per ",LOWER($D684)),$D$286:$BC$389,AL$681,FALSE)</f>
        <v>0</v>
      </c>
      <c r="AM684" s="86">
        <f t="shared" si="350"/>
        <v>0</v>
      </c>
      <c r="AN684" s="86">
        <f t="shared" si="350"/>
        <v>0</v>
      </c>
      <c r="AO684" s="86">
        <f t="shared" si="350"/>
        <v>0</v>
      </c>
      <c r="AP684" s="86">
        <f t="shared" si="350"/>
        <v>0</v>
      </c>
      <c r="AQ684" s="86">
        <f t="shared" si="350"/>
        <v>0</v>
      </c>
      <c r="AR684" s="86">
        <f t="shared" si="350"/>
        <v>0</v>
      </c>
      <c r="AS684" s="86">
        <f t="shared" si="350"/>
        <v>0</v>
      </c>
      <c r="AT684" s="86">
        <f t="shared" si="350"/>
        <v>0</v>
      </c>
      <c r="AU684" s="86">
        <f t="shared" si="350"/>
        <v>0</v>
      </c>
      <c r="AV684" s="86">
        <f t="shared" si="350"/>
        <v>0</v>
      </c>
      <c r="AW684" s="86">
        <f t="shared" si="350"/>
        <v>0</v>
      </c>
      <c r="AX684" s="86">
        <f t="shared" si="350"/>
        <v>0</v>
      </c>
      <c r="AY684" s="86">
        <f t="shared" si="350"/>
        <v>0</v>
      </c>
      <c r="AZ684" s="86">
        <f t="shared" si="350"/>
        <v>0</v>
      </c>
      <c r="BA684" s="86">
        <f t="shared" si="350"/>
        <v>0</v>
      </c>
      <c r="BB684" s="86">
        <f t="shared" si="350"/>
        <v>0</v>
      </c>
      <c r="BC684" s="86">
        <f t="shared" si="350"/>
        <v>0</v>
      </c>
    </row>
    <row r="685" spans="3:55" hidden="1">
      <c r="C685" s="51">
        <f t="shared" si="346"/>
        <v>0</v>
      </c>
      <c r="D685" s="51" t="str">
        <f t="shared" si="346"/>
        <v>Estripat</v>
      </c>
      <c r="E685" s="72"/>
      <c r="F685" s="86">
        <f t="shared" ref="F685:AK685" si="351">$Q10*VLOOKUP($D685,$D$286:$BC$389,F$681,FALSE)+$Q10*VLOOKUP(CONCATENATE("Preparació per ",LOWER($D685)),$D$286:$BC$389,F$681,FALSE)</f>
        <v>0</v>
      </c>
      <c r="G685" s="86">
        <f t="shared" si="351"/>
        <v>0</v>
      </c>
      <c r="H685" s="86">
        <f t="shared" si="351"/>
        <v>0</v>
      </c>
      <c r="I685" s="86">
        <f t="shared" si="351"/>
        <v>0</v>
      </c>
      <c r="J685" s="86">
        <f t="shared" si="351"/>
        <v>0</v>
      </c>
      <c r="K685" s="86">
        <f t="shared" si="351"/>
        <v>0</v>
      </c>
      <c r="L685" s="86">
        <f t="shared" si="351"/>
        <v>0</v>
      </c>
      <c r="M685" s="86">
        <f t="shared" si="351"/>
        <v>0</v>
      </c>
      <c r="N685" s="86">
        <f t="shared" si="351"/>
        <v>0</v>
      </c>
      <c r="O685" s="86">
        <f t="shared" si="351"/>
        <v>0</v>
      </c>
      <c r="P685" s="86">
        <f t="shared" si="351"/>
        <v>0</v>
      </c>
      <c r="Q685" s="86">
        <f t="shared" si="351"/>
        <v>0</v>
      </c>
      <c r="R685" s="86">
        <f t="shared" si="351"/>
        <v>0</v>
      </c>
      <c r="S685" s="86">
        <f t="shared" si="351"/>
        <v>0</v>
      </c>
      <c r="T685" s="86">
        <f t="shared" si="351"/>
        <v>0</v>
      </c>
      <c r="U685" s="86">
        <f t="shared" si="351"/>
        <v>0</v>
      </c>
      <c r="V685" s="86">
        <f t="shared" si="351"/>
        <v>0</v>
      </c>
      <c r="W685" s="86">
        <f t="shared" si="351"/>
        <v>0</v>
      </c>
      <c r="X685" s="86">
        <f t="shared" si="351"/>
        <v>0</v>
      </c>
      <c r="Y685" s="86">
        <f t="shared" si="351"/>
        <v>0</v>
      </c>
      <c r="Z685" s="86">
        <f t="shared" si="351"/>
        <v>0</v>
      </c>
      <c r="AA685" s="86">
        <f t="shared" si="351"/>
        <v>0</v>
      </c>
      <c r="AB685" s="86">
        <f t="shared" si="351"/>
        <v>0</v>
      </c>
      <c r="AC685" s="86">
        <f t="shared" si="351"/>
        <v>0</v>
      </c>
      <c r="AD685" s="86">
        <f t="shared" si="351"/>
        <v>0</v>
      </c>
      <c r="AE685" s="86">
        <f t="shared" si="351"/>
        <v>0</v>
      </c>
      <c r="AF685" s="86">
        <f t="shared" si="351"/>
        <v>0</v>
      </c>
      <c r="AG685" s="86">
        <f t="shared" si="351"/>
        <v>0</v>
      </c>
      <c r="AH685" s="86">
        <f t="shared" si="351"/>
        <v>0</v>
      </c>
      <c r="AI685" s="86">
        <f t="shared" si="351"/>
        <v>0</v>
      </c>
      <c r="AJ685" s="86">
        <f t="shared" si="351"/>
        <v>0</v>
      </c>
      <c r="AK685" s="86">
        <f t="shared" si="351"/>
        <v>0</v>
      </c>
      <c r="AL685" s="86">
        <f t="shared" ref="AL685:BC685" si="352">$Q10*VLOOKUP($D685,$D$286:$BC$389,AL$681,FALSE)+$Q10*VLOOKUP(CONCATENATE("Preparació per ",LOWER($D685)),$D$286:$BC$389,AL$681,FALSE)</f>
        <v>0</v>
      </c>
      <c r="AM685" s="86">
        <f t="shared" si="352"/>
        <v>0</v>
      </c>
      <c r="AN685" s="86">
        <f t="shared" si="352"/>
        <v>0</v>
      </c>
      <c r="AO685" s="86">
        <f t="shared" si="352"/>
        <v>0</v>
      </c>
      <c r="AP685" s="86">
        <f t="shared" si="352"/>
        <v>0</v>
      </c>
      <c r="AQ685" s="86">
        <f t="shared" si="352"/>
        <v>0</v>
      </c>
      <c r="AR685" s="86">
        <f t="shared" si="352"/>
        <v>0</v>
      </c>
      <c r="AS685" s="86">
        <f t="shared" si="352"/>
        <v>0</v>
      </c>
      <c r="AT685" s="86">
        <f t="shared" si="352"/>
        <v>0</v>
      </c>
      <c r="AU685" s="86">
        <f t="shared" si="352"/>
        <v>0</v>
      </c>
      <c r="AV685" s="86">
        <f t="shared" si="352"/>
        <v>0</v>
      </c>
      <c r="AW685" s="86">
        <f t="shared" si="352"/>
        <v>0</v>
      </c>
      <c r="AX685" s="86">
        <f t="shared" si="352"/>
        <v>0</v>
      </c>
      <c r="AY685" s="86">
        <f t="shared" si="352"/>
        <v>0</v>
      </c>
      <c r="AZ685" s="86">
        <f t="shared" si="352"/>
        <v>0</v>
      </c>
      <c r="BA685" s="86">
        <f t="shared" si="352"/>
        <v>0</v>
      </c>
      <c r="BB685" s="86">
        <f t="shared" si="352"/>
        <v>0</v>
      </c>
      <c r="BC685" s="86">
        <f t="shared" si="352"/>
        <v>0</v>
      </c>
    </row>
    <row r="686" spans="3:55" hidden="1">
      <c r="C686" s="51">
        <f t="shared" si="346"/>
        <v>0</v>
      </c>
      <c r="D686" s="51" t="str">
        <f t="shared" si="346"/>
        <v>Fresat</v>
      </c>
      <c r="E686" s="72"/>
      <c r="F686" s="86">
        <f t="shared" ref="F686:AK686" si="353">$Q11*VLOOKUP($D686,$D$286:$BC$389,F$681,FALSE)+$Q11*VLOOKUP(CONCATENATE("Preparació per ",LOWER($D686)),$D$286:$BC$389,F$681,FALSE)</f>
        <v>0</v>
      </c>
      <c r="G686" s="86">
        <f t="shared" si="353"/>
        <v>0</v>
      </c>
      <c r="H686" s="86">
        <f t="shared" si="353"/>
        <v>0</v>
      </c>
      <c r="I686" s="86">
        <f t="shared" si="353"/>
        <v>0</v>
      </c>
      <c r="J686" s="86">
        <f t="shared" si="353"/>
        <v>0</v>
      </c>
      <c r="K686" s="86">
        <f t="shared" si="353"/>
        <v>0</v>
      </c>
      <c r="L686" s="86">
        <f t="shared" si="353"/>
        <v>0</v>
      </c>
      <c r="M686" s="86">
        <f t="shared" si="353"/>
        <v>0</v>
      </c>
      <c r="N686" s="86">
        <f t="shared" si="353"/>
        <v>0</v>
      </c>
      <c r="O686" s="86">
        <f t="shared" si="353"/>
        <v>0</v>
      </c>
      <c r="P686" s="86">
        <f t="shared" si="353"/>
        <v>0</v>
      </c>
      <c r="Q686" s="86">
        <f t="shared" si="353"/>
        <v>0</v>
      </c>
      <c r="R686" s="86">
        <f t="shared" si="353"/>
        <v>0</v>
      </c>
      <c r="S686" s="86">
        <f t="shared" si="353"/>
        <v>0</v>
      </c>
      <c r="T686" s="86">
        <f t="shared" si="353"/>
        <v>0</v>
      </c>
      <c r="U686" s="86">
        <f t="shared" si="353"/>
        <v>0</v>
      </c>
      <c r="V686" s="86">
        <f t="shared" si="353"/>
        <v>0</v>
      </c>
      <c r="W686" s="86">
        <f t="shared" si="353"/>
        <v>0</v>
      </c>
      <c r="X686" s="86">
        <f t="shared" si="353"/>
        <v>0</v>
      </c>
      <c r="Y686" s="86">
        <f t="shared" si="353"/>
        <v>0</v>
      </c>
      <c r="Z686" s="86">
        <f t="shared" si="353"/>
        <v>0</v>
      </c>
      <c r="AA686" s="86">
        <f t="shared" si="353"/>
        <v>0</v>
      </c>
      <c r="AB686" s="86">
        <f t="shared" si="353"/>
        <v>0</v>
      </c>
      <c r="AC686" s="86">
        <f t="shared" si="353"/>
        <v>0</v>
      </c>
      <c r="AD686" s="86">
        <f t="shared" si="353"/>
        <v>0</v>
      </c>
      <c r="AE686" s="86">
        <f t="shared" si="353"/>
        <v>0</v>
      </c>
      <c r="AF686" s="86">
        <f t="shared" si="353"/>
        <v>0</v>
      </c>
      <c r="AG686" s="86">
        <f t="shared" si="353"/>
        <v>0</v>
      </c>
      <c r="AH686" s="86">
        <f t="shared" si="353"/>
        <v>0</v>
      </c>
      <c r="AI686" s="86">
        <f t="shared" si="353"/>
        <v>0</v>
      </c>
      <c r="AJ686" s="86">
        <f t="shared" si="353"/>
        <v>0</v>
      </c>
      <c r="AK686" s="86">
        <f t="shared" si="353"/>
        <v>0</v>
      </c>
      <c r="AL686" s="86">
        <f t="shared" ref="AL686:BC686" si="354">$Q11*VLOOKUP($D686,$D$286:$BC$389,AL$681,FALSE)+$Q11*VLOOKUP(CONCATENATE("Preparació per ",LOWER($D686)),$D$286:$BC$389,AL$681,FALSE)</f>
        <v>0</v>
      </c>
      <c r="AM686" s="86">
        <f t="shared" si="354"/>
        <v>0</v>
      </c>
      <c r="AN686" s="86">
        <f t="shared" si="354"/>
        <v>0</v>
      </c>
      <c r="AO686" s="86">
        <f t="shared" si="354"/>
        <v>0</v>
      </c>
      <c r="AP686" s="86">
        <f t="shared" si="354"/>
        <v>0</v>
      </c>
      <c r="AQ686" s="86">
        <f t="shared" si="354"/>
        <v>0</v>
      </c>
      <c r="AR686" s="86">
        <f t="shared" si="354"/>
        <v>0</v>
      </c>
      <c r="AS686" s="86">
        <f t="shared" si="354"/>
        <v>0</v>
      </c>
      <c r="AT686" s="86">
        <f t="shared" si="354"/>
        <v>0</v>
      </c>
      <c r="AU686" s="86">
        <f t="shared" si="354"/>
        <v>0</v>
      </c>
      <c r="AV686" s="86">
        <f t="shared" si="354"/>
        <v>0</v>
      </c>
      <c r="AW686" s="86">
        <f t="shared" si="354"/>
        <v>0</v>
      </c>
      <c r="AX686" s="86">
        <f t="shared" si="354"/>
        <v>0</v>
      </c>
      <c r="AY686" s="86">
        <f t="shared" si="354"/>
        <v>0</v>
      </c>
      <c r="AZ686" s="86">
        <f t="shared" si="354"/>
        <v>0</v>
      </c>
      <c r="BA686" s="86">
        <f t="shared" si="354"/>
        <v>0</v>
      </c>
      <c r="BB686" s="86">
        <f t="shared" si="354"/>
        <v>0</v>
      </c>
      <c r="BC686" s="86">
        <f t="shared" si="354"/>
        <v>0</v>
      </c>
    </row>
    <row r="687" spans="3:55" hidden="1">
      <c r="C687" s="51">
        <f t="shared" si="346"/>
        <v>0</v>
      </c>
      <c r="D687" s="51">
        <f t="shared" si="346"/>
        <v>0</v>
      </c>
      <c r="E687" s="72"/>
      <c r="F687" s="86">
        <f t="shared" ref="F687:AK687" si="355">$Q12*VLOOKUP($D687,$D$286:$BC$389,F$681,FALSE)+$Q12*VLOOKUP(CONCATENATE("Preparació per ",LOWER($D687)),$D$286:$BC$389,F$681,FALSE)</f>
        <v>0</v>
      </c>
      <c r="G687" s="86">
        <f t="shared" si="355"/>
        <v>0</v>
      </c>
      <c r="H687" s="86">
        <f t="shared" si="355"/>
        <v>0</v>
      </c>
      <c r="I687" s="86">
        <f t="shared" si="355"/>
        <v>0</v>
      </c>
      <c r="J687" s="86">
        <f t="shared" si="355"/>
        <v>0</v>
      </c>
      <c r="K687" s="86">
        <f t="shared" si="355"/>
        <v>0</v>
      </c>
      <c r="L687" s="86">
        <f t="shared" si="355"/>
        <v>0</v>
      </c>
      <c r="M687" s="86">
        <f t="shared" si="355"/>
        <v>0</v>
      </c>
      <c r="N687" s="86">
        <f t="shared" si="355"/>
        <v>0</v>
      </c>
      <c r="O687" s="86">
        <f t="shared" si="355"/>
        <v>0</v>
      </c>
      <c r="P687" s="86">
        <f t="shared" si="355"/>
        <v>0</v>
      </c>
      <c r="Q687" s="86">
        <f t="shared" si="355"/>
        <v>0</v>
      </c>
      <c r="R687" s="86">
        <f t="shared" si="355"/>
        <v>0</v>
      </c>
      <c r="S687" s="86">
        <f t="shared" si="355"/>
        <v>0</v>
      </c>
      <c r="T687" s="86">
        <f t="shared" si="355"/>
        <v>0</v>
      </c>
      <c r="U687" s="86">
        <f t="shared" si="355"/>
        <v>0</v>
      </c>
      <c r="V687" s="86">
        <f t="shared" si="355"/>
        <v>0</v>
      </c>
      <c r="W687" s="86">
        <f t="shared" si="355"/>
        <v>0</v>
      </c>
      <c r="X687" s="86">
        <f t="shared" si="355"/>
        <v>0</v>
      </c>
      <c r="Y687" s="86">
        <f t="shared" si="355"/>
        <v>0</v>
      </c>
      <c r="Z687" s="86">
        <f t="shared" si="355"/>
        <v>0</v>
      </c>
      <c r="AA687" s="86">
        <f t="shared" si="355"/>
        <v>0</v>
      </c>
      <c r="AB687" s="86">
        <f t="shared" si="355"/>
        <v>0</v>
      </c>
      <c r="AC687" s="86">
        <f t="shared" si="355"/>
        <v>0</v>
      </c>
      <c r="AD687" s="86">
        <f t="shared" si="355"/>
        <v>0</v>
      </c>
      <c r="AE687" s="86">
        <f t="shared" si="355"/>
        <v>0</v>
      </c>
      <c r="AF687" s="86">
        <f t="shared" si="355"/>
        <v>0</v>
      </c>
      <c r="AG687" s="86">
        <f t="shared" si="355"/>
        <v>0</v>
      </c>
      <c r="AH687" s="86">
        <f t="shared" si="355"/>
        <v>0</v>
      </c>
      <c r="AI687" s="86">
        <f t="shared" si="355"/>
        <v>0</v>
      </c>
      <c r="AJ687" s="86">
        <f t="shared" si="355"/>
        <v>0</v>
      </c>
      <c r="AK687" s="86">
        <f t="shared" si="355"/>
        <v>0</v>
      </c>
      <c r="AL687" s="86">
        <f t="shared" ref="AL687:BC687" si="356">$Q12*VLOOKUP($D687,$D$286:$BC$389,AL$681,FALSE)+$Q12*VLOOKUP(CONCATENATE("Preparació per ",LOWER($D687)),$D$286:$BC$389,AL$681,FALSE)</f>
        <v>0</v>
      </c>
      <c r="AM687" s="86">
        <f t="shared" si="356"/>
        <v>0</v>
      </c>
      <c r="AN687" s="86">
        <f t="shared" si="356"/>
        <v>0</v>
      </c>
      <c r="AO687" s="86">
        <f t="shared" si="356"/>
        <v>0</v>
      </c>
      <c r="AP687" s="86">
        <f t="shared" si="356"/>
        <v>0</v>
      </c>
      <c r="AQ687" s="86">
        <f t="shared" si="356"/>
        <v>0</v>
      </c>
      <c r="AR687" s="86">
        <f t="shared" si="356"/>
        <v>0</v>
      </c>
      <c r="AS687" s="86">
        <f t="shared" si="356"/>
        <v>0</v>
      </c>
      <c r="AT687" s="86">
        <f t="shared" si="356"/>
        <v>0</v>
      </c>
      <c r="AU687" s="86">
        <f t="shared" si="356"/>
        <v>0</v>
      </c>
      <c r="AV687" s="86">
        <f t="shared" si="356"/>
        <v>0</v>
      </c>
      <c r="AW687" s="86">
        <f t="shared" si="356"/>
        <v>0</v>
      </c>
      <c r="AX687" s="86">
        <f t="shared" si="356"/>
        <v>0</v>
      </c>
      <c r="AY687" s="86">
        <f t="shared" si="356"/>
        <v>0</v>
      </c>
      <c r="AZ687" s="86">
        <f t="shared" si="356"/>
        <v>0</v>
      </c>
      <c r="BA687" s="86">
        <f t="shared" si="356"/>
        <v>0</v>
      </c>
      <c r="BB687" s="86">
        <f t="shared" si="356"/>
        <v>0</v>
      </c>
      <c r="BC687" s="86">
        <f t="shared" si="356"/>
        <v>0</v>
      </c>
    </row>
    <row r="688" spans="3:55" hidden="1">
      <c r="C688" s="51">
        <f t="shared" si="346"/>
        <v>0</v>
      </c>
      <c r="D688" s="51">
        <f t="shared" si="346"/>
        <v>0</v>
      </c>
      <c r="E688" s="72"/>
      <c r="F688" s="86">
        <f t="shared" ref="F688:AK688" si="357">$Q13*VLOOKUP($D688,$D$286:$BC$389,F$681,FALSE)+$Q13*VLOOKUP(CONCATENATE("Preparació per ",LOWER($D688)),$D$286:$BC$389,F$681,FALSE)</f>
        <v>0</v>
      </c>
      <c r="G688" s="86">
        <f t="shared" si="357"/>
        <v>0</v>
      </c>
      <c r="H688" s="86">
        <f t="shared" si="357"/>
        <v>0</v>
      </c>
      <c r="I688" s="86">
        <f t="shared" si="357"/>
        <v>0</v>
      </c>
      <c r="J688" s="86">
        <f t="shared" si="357"/>
        <v>0</v>
      </c>
      <c r="K688" s="86">
        <f t="shared" si="357"/>
        <v>0</v>
      </c>
      <c r="L688" s="86">
        <f t="shared" si="357"/>
        <v>0</v>
      </c>
      <c r="M688" s="86">
        <f t="shared" si="357"/>
        <v>0</v>
      </c>
      <c r="N688" s="86">
        <f t="shared" si="357"/>
        <v>0</v>
      </c>
      <c r="O688" s="86">
        <f t="shared" si="357"/>
        <v>0</v>
      </c>
      <c r="P688" s="86">
        <f t="shared" si="357"/>
        <v>0</v>
      </c>
      <c r="Q688" s="86">
        <f t="shared" si="357"/>
        <v>0</v>
      </c>
      <c r="R688" s="86">
        <f t="shared" si="357"/>
        <v>0</v>
      </c>
      <c r="S688" s="86">
        <f t="shared" si="357"/>
        <v>0</v>
      </c>
      <c r="T688" s="86">
        <f t="shared" si="357"/>
        <v>0</v>
      </c>
      <c r="U688" s="86">
        <f t="shared" si="357"/>
        <v>0</v>
      </c>
      <c r="V688" s="86">
        <f t="shared" si="357"/>
        <v>0</v>
      </c>
      <c r="W688" s="86">
        <f t="shared" si="357"/>
        <v>0</v>
      </c>
      <c r="X688" s="86">
        <f t="shared" si="357"/>
        <v>0</v>
      </c>
      <c r="Y688" s="86">
        <f t="shared" si="357"/>
        <v>0</v>
      </c>
      <c r="Z688" s="86">
        <f t="shared" si="357"/>
        <v>0</v>
      </c>
      <c r="AA688" s="86">
        <f t="shared" si="357"/>
        <v>0</v>
      </c>
      <c r="AB688" s="86">
        <f t="shared" si="357"/>
        <v>0</v>
      </c>
      <c r="AC688" s="86">
        <f t="shared" si="357"/>
        <v>0</v>
      </c>
      <c r="AD688" s="86">
        <f t="shared" si="357"/>
        <v>0</v>
      </c>
      <c r="AE688" s="86">
        <f t="shared" si="357"/>
        <v>0</v>
      </c>
      <c r="AF688" s="86">
        <f t="shared" si="357"/>
        <v>0</v>
      </c>
      <c r="AG688" s="86">
        <f t="shared" si="357"/>
        <v>0</v>
      </c>
      <c r="AH688" s="86">
        <f t="shared" si="357"/>
        <v>0</v>
      </c>
      <c r="AI688" s="86">
        <f t="shared" si="357"/>
        <v>0</v>
      </c>
      <c r="AJ688" s="86">
        <f t="shared" si="357"/>
        <v>0</v>
      </c>
      <c r="AK688" s="86">
        <f t="shared" si="357"/>
        <v>0</v>
      </c>
      <c r="AL688" s="86">
        <f t="shared" ref="AL688:BC688" si="358">$Q13*VLOOKUP($D688,$D$286:$BC$389,AL$681,FALSE)+$Q13*VLOOKUP(CONCATENATE("Preparació per ",LOWER($D688)),$D$286:$BC$389,AL$681,FALSE)</f>
        <v>0</v>
      </c>
      <c r="AM688" s="86">
        <f t="shared" si="358"/>
        <v>0</v>
      </c>
      <c r="AN688" s="86">
        <f t="shared" si="358"/>
        <v>0</v>
      </c>
      <c r="AO688" s="86">
        <f t="shared" si="358"/>
        <v>0</v>
      </c>
      <c r="AP688" s="86">
        <f t="shared" si="358"/>
        <v>0</v>
      </c>
      <c r="AQ688" s="86">
        <f t="shared" si="358"/>
        <v>0</v>
      </c>
      <c r="AR688" s="86">
        <f t="shared" si="358"/>
        <v>0</v>
      </c>
      <c r="AS688" s="86">
        <f t="shared" si="358"/>
        <v>0</v>
      </c>
      <c r="AT688" s="86">
        <f t="shared" si="358"/>
        <v>0</v>
      </c>
      <c r="AU688" s="86">
        <f t="shared" si="358"/>
        <v>0</v>
      </c>
      <c r="AV688" s="86">
        <f t="shared" si="358"/>
        <v>0</v>
      </c>
      <c r="AW688" s="86">
        <f t="shared" si="358"/>
        <v>0</v>
      </c>
      <c r="AX688" s="86">
        <f t="shared" si="358"/>
        <v>0</v>
      </c>
      <c r="AY688" s="86">
        <f t="shared" si="358"/>
        <v>0</v>
      </c>
      <c r="AZ688" s="86">
        <f t="shared" si="358"/>
        <v>0</v>
      </c>
      <c r="BA688" s="86">
        <f t="shared" si="358"/>
        <v>0</v>
      </c>
      <c r="BB688" s="86">
        <f t="shared" si="358"/>
        <v>0</v>
      </c>
      <c r="BC688" s="86">
        <f t="shared" si="358"/>
        <v>0</v>
      </c>
    </row>
    <row r="689" spans="3:55" hidden="1">
      <c r="C689" s="51">
        <f t="shared" si="346"/>
        <v>0</v>
      </c>
      <c r="D689" s="51">
        <f t="shared" si="346"/>
        <v>0</v>
      </c>
      <c r="E689" s="72"/>
      <c r="F689" s="86">
        <f t="shared" ref="F689:AK689" si="359">$Q14*VLOOKUP($D689,$D$286:$BC$389,F$681,FALSE)+$Q14*VLOOKUP(CONCATENATE("Preparació per ",LOWER($D689)),$D$286:$BC$389,F$681,FALSE)</f>
        <v>0</v>
      </c>
      <c r="G689" s="86">
        <f t="shared" si="359"/>
        <v>0</v>
      </c>
      <c r="H689" s="86">
        <f t="shared" si="359"/>
        <v>0</v>
      </c>
      <c r="I689" s="86">
        <f t="shared" si="359"/>
        <v>0</v>
      </c>
      <c r="J689" s="86">
        <f t="shared" si="359"/>
        <v>0</v>
      </c>
      <c r="K689" s="86">
        <f t="shared" si="359"/>
        <v>0</v>
      </c>
      <c r="L689" s="86">
        <f t="shared" si="359"/>
        <v>0</v>
      </c>
      <c r="M689" s="86">
        <f t="shared" si="359"/>
        <v>0</v>
      </c>
      <c r="N689" s="86">
        <f t="shared" si="359"/>
        <v>0</v>
      </c>
      <c r="O689" s="86">
        <f t="shared" si="359"/>
        <v>0</v>
      </c>
      <c r="P689" s="86">
        <f t="shared" si="359"/>
        <v>0</v>
      </c>
      <c r="Q689" s="86">
        <f t="shared" si="359"/>
        <v>0</v>
      </c>
      <c r="R689" s="86">
        <f t="shared" si="359"/>
        <v>0</v>
      </c>
      <c r="S689" s="86">
        <f t="shared" si="359"/>
        <v>0</v>
      </c>
      <c r="T689" s="86">
        <f t="shared" si="359"/>
        <v>0</v>
      </c>
      <c r="U689" s="86">
        <f t="shared" si="359"/>
        <v>0</v>
      </c>
      <c r="V689" s="86">
        <f t="shared" si="359"/>
        <v>0</v>
      </c>
      <c r="W689" s="86">
        <f t="shared" si="359"/>
        <v>0</v>
      </c>
      <c r="X689" s="86">
        <f t="shared" si="359"/>
        <v>0</v>
      </c>
      <c r="Y689" s="86">
        <f t="shared" si="359"/>
        <v>0</v>
      </c>
      <c r="Z689" s="86">
        <f t="shared" si="359"/>
        <v>0</v>
      </c>
      <c r="AA689" s="86">
        <f t="shared" si="359"/>
        <v>0</v>
      </c>
      <c r="AB689" s="86">
        <f t="shared" si="359"/>
        <v>0</v>
      </c>
      <c r="AC689" s="86">
        <f t="shared" si="359"/>
        <v>0</v>
      </c>
      <c r="AD689" s="86">
        <f t="shared" si="359"/>
        <v>0</v>
      </c>
      <c r="AE689" s="86">
        <f t="shared" si="359"/>
        <v>0</v>
      </c>
      <c r="AF689" s="86">
        <f t="shared" si="359"/>
        <v>0</v>
      </c>
      <c r="AG689" s="86">
        <f t="shared" si="359"/>
        <v>0</v>
      </c>
      <c r="AH689" s="86">
        <f t="shared" si="359"/>
        <v>0</v>
      </c>
      <c r="AI689" s="86">
        <f t="shared" si="359"/>
        <v>0</v>
      </c>
      <c r="AJ689" s="86">
        <f t="shared" si="359"/>
        <v>0</v>
      </c>
      <c r="AK689" s="86">
        <f t="shared" si="359"/>
        <v>0</v>
      </c>
      <c r="AL689" s="86">
        <f t="shared" ref="AL689:BC689" si="360">$Q14*VLOOKUP($D689,$D$286:$BC$389,AL$681,FALSE)+$Q14*VLOOKUP(CONCATENATE("Preparació per ",LOWER($D689)),$D$286:$BC$389,AL$681,FALSE)</f>
        <v>0</v>
      </c>
      <c r="AM689" s="86">
        <f t="shared" si="360"/>
        <v>0</v>
      </c>
      <c r="AN689" s="86">
        <f t="shared" si="360"/>
        <v>0</v>
      </c>
      <c r="AO689" s="86">
        <f t="shared" si="360"/>
        <v>0</v>
      </c>
      <c r="AP689" s="86">
        <f t="shared" si="360"/>
        <v>0</v>
      </c>
      <c r="AQ689" s="86">
        <f t="shared" si="360"/>
        <v>0</v>
      </c>
      <c r="AR689" s="86">
        <f t="shared" si="360"/>
        <v>0</v>
      </c>
      <c r="AS689" s="86">
        <f t="shared" si="360"/>
        <v>0</v>
      </c>
      <c r="AT689" s="86">
        <f t="shared" si="360"/>
        <v>0</v>
      </c>
      <c r="AU689" s="86">
        <f t="shared" si="360"/>
        <v>0</v>
      </c>
      <c r="AV689" s="86">
        <f t="shared" si="360"/>
        <v>0</v>
      </c>
      <c r="AW689" s="86">
        <f t="shared" si="360"/>
        <v>0</v>
      </c>
      <c r="AX689" s="86">
        <f t="shared" si="360"/>
        <v>0</v>
      </c>
      <c r="AY689" s="86">
        <f t="shared" si="360"/>
        <v>0</v>
      </c>
      <c r="AZ689" s="86">
        <f t="shared" si="360"/>
        <v>0</v>
      </c>
      <c r="BA689" s="86">
        <f t="shared" si="360"/>
        <v>0</v>
      </c>
      <c r="BB689" s="86">
        <f t="shared" si="360"/>
        <v>0</v>
      </c>
      <c r="BC689" s="86">
        <f t="shared" si="360"/>
        <v>0</v>
      </c>
    </row>
    <row r="690" spans="3:55" hidden="1">
      <c r="C690" s="53" t="str">
        <f t="shared" si="346"/>
        <v>ADOBAT</v>
      </c>
      <c r="D690" s="53" t="str">
        <f t="shared" si="346"/>
        <v>Aplicació de compost (60 t/ha)</v>
      </c>
      <c r="E690" s="73"/>
      <c r="F690" s="87">
        <f t="shared" ref="F690:AK690" si="361">$Q15*VLOOKUP($D690,$D$286:$BC$389,F$681,FALSE)+$Q15*VLOOKUP(CONCATENATE("Preparació per ",LOWER($D690)),$D$286:$BC$389,F$681,FALSE)</f>
        <v>0</v>
      </c>
      <c r="G690" s="87">
        <f t="shared" si="361"/>
        <v>0</v>
      </c>
      <c r="H690" s="87">
        <f t="shared" si="361"/>
        <v>0</v>
      </c>
      <c r="I690" s="87">
        <f t="shared" si="361"/>
        <v>0</v>
      </c>
      <c r="J690" s="87">
        <f t="shared" si="361"/>
        <v>0</v>
      </c>
      <c r="K690" s="87">
        <f t="shared" si="361"/>
        <v>0</v>
      </c>
      <c r="L690" s="87">
        <f t="shared" si="361"/>
        <v>0</v>
      </c>
      <c r="M690" s="87">
        <f t="shared" si="361"/>
        <v>0</v>
      </c>
      <c r="N690" s="87">
        <f t="shared" si="361"/>
        <v>0</v>
      </c>
      <c r="O690" s="87">
        <f t="shared" si="361"/>
        <v>0</v>
      </c>
      <c r="P690" s="87">
        <f t="shared" si="361"/>
        <v>0</v>
      </c>
      <c r="Q690" s="87">
        <f t="shared" si="361"/>
        <v>0</v>
      </c>
      <c r="R690" s="87">
        <f t="shared" si="361"/>
        <v>0</v>
      </c>
      <c r="S690" s="87">
        <f t="shared" si="361"/>
        <v>0</v>
      </c>
      <c r="T690" s="87">
        <f t="shared" si="361"/>
        <v>0</v>
      </c>
      <c r="U690" s="87">
        <f t="shared" si="361"/>
        <v>0</v>
      </c>
      <c r="V690" s="87">
        <f t="shared" si="361"/>
        <v>0</v>
      </c>
      <c r="W690" s="87">
        <f t="shared" si="361"/>
        <v>0</v>
      </c>
      <c r="X690" s="87">
        <f t="shared" si="361"/>
        <v>0</v>
      </c>
      <c r="Y690" s="87">
        <f t="shared" si="361"/>
        <v>0</v>
      </c>
      <c r="Z690" s="87">
        <f t="shared" si="361"/>
        <v>0</v>
      </c>
      <c r="AA690" s="87">
        <f t="shared" si="361"/>
        <v>0</v>
      </c>
      <c r="AB690" s="87">
        <f t="shared" si="361"/>
        <v>0</v>
      </c>
      <c r="AC690" s="87">
        <f t="shared" si="361"/>
        <v>0</v>
      </c>
      <c r="AD690" s="87">
        <f t="shared" si="361"/>
        <v>0</v>
      </c>
      <c r="AE690" s="87">
        <f t="shared" si="361"/>
        <v>0</v>
      </c>
      <c r="AF690" s="87">
        <f t="shared" si="361"/>
        <v>0</v>
      </c>
      <c r="AG690" s="87">
        <f t="shared" si="361"/>
        <v>0</v>
      </c>
      <c r="AH690" s="87">
        <f t="shared" si="361"/>
        <v>0</v>
      </c>
      <c r="AI690" s="87">
        <f t="shared" si="361"/>
        <v>0</v>
      </c>
      <c r="AJ690" s="87">
        <f t="shared" si="361"/>
        <v>0</v>
      </c>
      <c r="AK690" s="87">
        <f t="shared" si="361"/>
        <v>0</v>
      </c>
      <c r="AL690" s="87">
        <f t="shared" ref="AL690:BC690" si="362">$Q15*VLOOKUP($D690,$D$286:$BC$389,AL$681,FALSE)+$Q15*VLOOKUP(CONCATENATE("Preparació per ",LOWER($D690)),$D$286:$BC$389,AL$681,FALSE)</f>
        <v>0</v>
      </c>
      <c r="AM690" s="87">
        <f t="shared" si="362"/>
        <v>0</v>
      </c>
      <c r="AN690" s="87">
        <f t="shared" si="362"/>
        <v>0</v>
      </c>
      <c r="AO690" s="87">
        <f t="shared" si="362"/>
        <v>0</v>
      </c>
      <c r="AP690" s="87">
        <f t="shared" si="362"/>
        <v>0</v>
      </c>
      <c r="AQ690" s="87">
        <f t="shared" si="362"/>
        <v>0</v>
      </c>
      <c r="AR690" s="87">
        <f t="shared" si="362"/>
        <v>0</v>
      </c>
      <c r="AS690" s="87">
        <f t="shared" si="362"/>
        <v>0</v>
      </c>
      <c r="AT690" s="87">
        <f t="shared" si="362"/>
        <v>0</v>
      </c>
      <c r="AU690" s="87">
        <f t="shared" si="362"/>
        <v>0</v>
      </c>
      <c r="AV690" s="87">
        <f t="shared" si="362"/>
        <v>0</v>
      </c>
      <c r="AW690" s="87">
        <f t="shared" si="362"/>
        <v>0</v>
      </c>
      <c r="AX690" s="87">
        <f t="shared" si="362"/>
        <v>0</v>
      </c>
      <c r="AY690" s="87">
        <f t="shared" si="362"/>
        <v>0</v>
      </c>
      <c r="AZ690" s="87">
        <f t="shared" si="362"/>
        <v>0</v>
      </c>
      <c r="BA690" s="87">
        <f t="shared" si="362"/>
        <v>0</v>
      </c>
      <c r="BB690" s="87">
        <f t="shared" si="362"/>
        <v>0</v>
      </c>
      <c r="BC690" s="87">
        <f t="shared" si="362"/>
        <v>0</v>
      </c>
    </row>
    <row r="691" spans="3:55" hidden="1">
      <c r="C691" s="53">
        <f t="shared" si="346"/>
        <v>0</v>
      </c>
      <c r="D691" s="53">
        <f t="shared" si="346"/>
        <v>0</v>
      </c>
      <c r="E691" s="73"/>
      <c r="F691" s="87">
        <f t="shared" ref="F691:AK691" si="363">$Q16*VLOOKUP($D691,$D$286:$BC$389,F$681,FALSE)+$Q16*VLOOKUP(CONCATENATE("Preparació per ",LOWER($D691)),$D$286:$BC$389,F$681,FALSE)</f>
        <v>0</v>
      </c>
      <c r="G691" s="87">
        <f t="shared" si="363"/>
        <v>0</v>
      </c>
      <c r="H691" s="87">
        <f t="shared" si="363"/>
        <v>0</v>
      </c>
      <c r="I691" s="87">
        <f t="shared" si="363"/>
        <v>0</v>
      </c>
      <c r="J691" s="87">
        <f t="shared" si="363"/>
        <v>0</v>
      </c>
      <c r="K691" s="87">
        <f t="shared" si="363"/>
        <v>0</v>
      </c>
      <c r="L691" s="87">
        <f t="shared" si="363"/>
        <v>0</v>
      </c>
      <c r="M691" s="87">
        <f t="shared" si="363"/>
        <v>0</v>
      </c>
      <c r="N691" s="87">
        <f t="shared" si="363"/>
        <v>0</v>
      </c>
      <c r="O691" s="87">
        <f t="shared" si="363"/>
        <v>0</v>
      </c>
      <c r="P691" s="87">
        <f t="shared" si="363"/>
        <v>0</v>
      </c>
      <c r="Q691" s="87">
        <f t="shared" si="363"/>
        <v>0</v>
      </c>
      <c r="R691" s="87">
        <f t="shared" si="363"/>
        <v>0</v>
      </c>
      <c r="S691" s="87">
        <f t="shared" si="363"/>
        <v>0</v>
      </c>
      <c r="T691" s="87">
        <f t="shared" si="363"/>
        <v>0</v>
      </c>
      <c r="U691" s="87">
        <f t="shared" si="363"/>
        <v>0</v>
      </c>
      <c r="V691" s="87">
        <f t="shared" si="363"/>
        <v>0</v>
      </c>
      <c r="W691" s="87">
        <f t="shared" si="363"/>
        <v>0</v>
      </c>
      <c r="X691" s="87">
        <f t="shared" si="363"/>
        <v>0</v>
      </c>
      <c r="Y691" s="87">
        <f t="shared" si="363"/>
        <v>0</v>
      </c>
      <c r="Z691" s="87">
        <f t="shared" si="363"/>
        <v>0</v>
      </c>
      <c r="AA691" s="87">
        <f t="shared" si="363"/>
        <v>0</v>
      </c>
      <c r="AB691" s="87">
        <f t="shared" si="363"/>
        <v>0</v>
      </c>
      <c r="AC691" s="87">
        <f t="shared" si="363"/>
        <v>0</v>
      </c>
      <c r="AD691" s="87">
        <f t="shared" si="363"/>
        <v>0</v>
      </c>
      <c r="AE691" s="87">
        <f t="shared" si="363"/>
        <v>0</v>
      </c>
      <c r="AF691" s="87">
        <f t="shared" si="363"/>
        <v>0</v>
      </c>
      <c r="AG691" s="87">
        <f t="shared" si="363"/>
        <v>0</v>
      </c>
      <c r="AH691" s="87">
        <f t="shared" si="363"/>
        <v>0</v>
      </c>
      <c r="AI691" s="87">
        <f t="shared" si="363"/>
        <v>0</v>
      </c>
      <c r="AJ691" s="87">
        <f t="shared" si="363"/>
        <v>0</v>
      </c>
      <c r="AK691" s="87">
        <f t="shared" si="363"/>
        <v>0</v>
      </c>
      <c r="AL691" s="87">
        <f t="shared" ref="AL691:BC691" si="364">$Q16*VLOOKUP($D691,$D$286:$BC$389,AL$681,FALSE)+$Q16*VLOOKUP(CONCATENATE("Preparació per ",LOWER($D691)),$D$286:$BC$389,AL$681,FALSE)</f>
        <v>0</v>
      </c>
      <c r="AM691" s="87">
        <f t="shared" si="364"/>
        <v>0</v>
      </c>
      <c r="AN691" s="87">
        <f t="shared" si="364"/>
        <v>0</v>
      </c>
      <c r="AO691" s="87">
        <f t="shared" si="364"/>
        <v>0</v>
      </c>
      <c r="AP691" s="87">
        <f t="shared" si="364"/>
        <v>0</v>
      </c>
      <c r="AQ691" s="87">
        <f t="shared" si="364"/>
        <v>0</v>
      </c>
      <c r="AR691" s="87">
        <f t="shared" si="364"/>
        <v>0</v>
      </c>
      <c r="AS691" s="87">
        <f t="shared" si="364"/>
        <v>0</v>
      </c>
      <c r="AT691" s="87">
        <f t="shared" si="364"/>
        <v>0</v>
      </c>
      <c r="AU691" s="87">
        <f t="shared" si="364"/>
        <v>0</v>
      </c>
      <c r="AV691" s="87">
        <f t="shared" si="364"/>
        <v>0</v>
      </c>
      <c r="AW691" s="87">
        <f t="shared" si="364"/>
        <v>0</v>
      </c>
      <c r="AX691" s="87">
        <f t="shared" si="364"/>
        <v>0</v>
      </c>
      <c r="AY691" s="87">
        <f t="shared" si="364"/>
        <v>0</v>
      </c>
      <c r="AZ691" s="87">
        <f t="shared" si="364"/>
        <v>0</v>
      </c>
      <c r="BA691" s="87">
        <f t="shared" si="364"/>
        <v>0</v>
      </c>
      <c r="BB691" s="87">
        <f t="shared" si="364"/>
        <v>0</v>
      </c>
      <c r="BC691" s="87">
        <f t="shared" si="364"/>
        <v>0</v>
      </c>
    </row>
    <row r="692" spans="3:55" hidden="1">
      <c r="C692" s="53">
        <f t="shared" si="346"/>
        <v>0</v>
      </c>
      <c r="D692" s="53">
        <f t="shared" si="346"/>
        <v>0</v>
      </c>
      <c r="E692" s="73"/>
      <c r="F692" s="87">
        <f t="shared" ref="F692:AK692" si="365">$Q17*VLOOKUP($D692,$D$286:$BC$389,F$681,FALSE)+$Q17*VLOOKUP(CONCATENATE("Preparació per ",LOWER($D692)),$D$286:$BC$389,F$681,FALSE)</f>
        <v>0</v>
      </c>
      <c r="G692" s="87">
        <f t="shared" si="365"/>
        <v>0</v>
      </c>
      <c r="H692" s="87">
        <f t="shared" si="365"/>
        <v>0</v>
      </c>
      <c r="I692" s="87">
        <f t="shared" si="365"/>
        <v>0</v>
      </c>
      <c r="J692" s="87">
        <f t="shared" si="365"/>
        <v>0</v>
      </c>
      <c r="K692" s="87">
        <f t="shared" si="365"/>
        <v>0</v>
      </c>
      <c r="L692" s="87">
        <f t="shared" si="365"/>
        <v>0</v>
      </c>
      <c r="M692" s="87">
        <f t="shared" si="365"/>
        <v>0</v>
      </c>
      <c r="N692" s="87">
        <f t="shared" si="365"/>
        <v>0</v>
      </c>
      <c r="O692" s="87">
        <f t="shared" si="365"/>
        <v>0</v>
      </c>
      <c r="P692" s="87">
        <f t="shared" si="365"/>
        <v>0</v>
      </c>
      <c r="Q692" s="87">
        <f t="shared" si="365"/>
        <v>0</v>
      </c>
      <c r="R692" s="87">
        <f t="shared" si="365"/>
        <v>0</v>
      </c>
      <c r="S692" s="87">
        <f t="shared" si="365"/>
        <v>0</v>
      </c>
      <c r="T692" s="87">
        <f t="shared" si="365"/>
        <v>0</v>
      </c>
      <c r="U692" s="87">
        <f t="shared" si="365"/>
        <v>0</v>
      </c>
      <c r="V692" s="87">
        <f t="shared" si="365"/>
        <v>0</v>
      </c>
      <c r="W692" s="87">
        <f t="shared" si="365"/>
        <v>0</v>
      </c>
      <c r="X692" s="87">
        <f t="shared" si="365"/>
        <v>0</v>
      </c>
      <c r="Y692" s="87">
        <f t="shared" si="365"/>
        <v>0</v>
      </c>
      <c r="Z692" s="87">
        <f t="shared" si="365"/>
        <v>0</v>
      </c>
      <c r="AA692" s="87">
        <f t="shared" si="365"/>
        <v>0</v>
      </c>
      <c r="AB692" s="87">
        <f t="shared" si="365"/>
        <v>0</v>
      </c>
      <c r="AC692" s="87">
        <f t="shared" si="365"/>
        <v>0</v>
      </c>
      <c r="AD692" s="87">
        <f t="shared" si="365"/>
        <v>0</v>
      </c>
      <c r="AE692" s="87">
        <f t="shared" si="365"/>
        <v>0</v>
      </c>
      <c r="AF692" s="87">
        <f t="shared" si="365"/>
        <v>0</v>
      </c>
      <c r="AG692" s="87">
        <f t="shared" si="365"/>
        <v>0</v>
      </c>
      <c r="AH692" s="87">
        <f t="shared" si="365"/>
        <v>0</v>
      </c>
      <c r="AI692" s="87">
        <f t="shared" si="365"/>
        <v>0</v>
      </c>
      <c r="AJ692" s="87">
        <f t="shared" si="365"/>
        <v>0</v>
      </c>
      <c r="AK692" s="87">
        <f t="shared" si="365"/>
        <v>0</v>
      </c>
      <c r="AL692" s="87">
        <f t="shared" ref="AL692:BC692" si="366">$Q17*VLOOKUP($D692,$D$286:$BC$389,AL$681,FALSE)+$Q17*VLOOKUP(CONCATENATE("Preparació per ",LOWER($D692)),$D$286:$BC$389,AL$681,FALSE)</f>
        <v>0</v>
      </c>
      <c r="AM692" s="87">
        <f t="shared" si="366"/>
        <v>0</v>
      </c>
      <c r="AN692" s="87">
        <f t="shared" si="366"/>
        <v>0</v>
      </c>
      <c r="AO692" s="87">
        <f t="shared" si="366"/>
        <v>0</v>
      </c>
      <c r="AP692" s="87">
        <f t="shared" si="366"/>
        <v>0</v>
      </c>
      <c r="AQ692" s="87">
        <f t="shared" si="366"/>
        <v>0</v>
      </c>
      <c r="AR692" s="87">
        <f t="shared" si="366"/>
        <v>0</v>
      </c>
      <c r="AS692" s="87">
        <f t="shared" si="366"/>
        <v>0</v>
      </c>
      <c r="AT692" s="87">
        <f t="shared" si="366"/>
        <v>0</v>
      </c>
      <c r="AU692" s="87">
        <f t="shared" si="366"/>
        <v>0</v>
      </c>
      <c r="AV692" s="87">
        <f t="shared" si="366"/>
        <v>0</v>
      </c>
      <c r="AW692" s="87">
        <f t="shared" si="366"/>
        <v>0</v>
      </c>
      <c r="AX692" s="87">
        <f t="shared" si="366"/>
        <v>0</v>
      </c>
      <c r="AY692" s="87">
        <f t="shared" si="366"/>
        <v>0</v>
      </c>
      <c r="AZ692" s="87">
        <f t="shared" si="366"/>
        <v>0</v>
      </c>
      <c r="BA692" s="87">
        <f t="shared" si="366"/>
        <v>0</v>
      </c>
      <c r="BB692" s="87">
        <f t="shared" si="366"/>
        <v>0</v>
      </c>
      <c r="BC692" s="87">
        <f t="shared" si="366"/>
        <v>0</v>
      </c>
    </row>
    <row r="693" spans="3:55" hidden="1">
      <c r="C693" s="53">
        <f t="shared" si="346"/>
        <v>0</v>
      </c>
      <c r="D693" s="53">
        <f t="shared" si="346"/>
        <v>0</v>
      </c>
      <c r="E693" s="73"/>
      <c r="F693" s="87">
        <f t="shared" ref="F693:AK693" si="367">$Q18*VLOOKUP($D693,$D$286:$BC$389,F$681,FALSE)+$Q18*VLOOKUP(CONCATENATE("Preparació per ",LOWER($D693)),$D$286:$BC$389,F$681,FALSE)</f>
        <v>0</v>
      </c>
      <c r="G693" s="87">
        <f t="shared" si="367"/>
        <v>0</v>
      </c>
      <c r="H693" s="87">
        <f t="shared" si="367"/>
        <v>0</v>
      </c>
      <c r="I693" s="87">
        <f t="shared" si="367"/>
        <v>0</v>
      </c>
      <c r="J693" s="87">
        <f t="shared" si="367"/>
        <v>0</v>
      </c>
      <c r="K693" s="87">
        <f t="shared" si="367"/>
        <v>0</v>
      </c>
      <c r="L693" s="87">
        <f t="shared" si="367"/>
        <v>0</v>
      </c>
      <c r="M693" s="87">
        <f t="shared" si="367"/>
        <v>0</v>
      </c>
      <c r="N693" s="87">
        <f t="shared" si="367"/>
        <v>0</v>
      </c>
      <c r="O693" s="87">
        <f t="shared" si="367"/>
        <v>0</v>
      </c>
      <c r="P693" s="87">
        <f t="shared" si="367"/>
        <v>0</v>
      </c>
      <c r="Q693" s="87">
        <f t="shared" si="367"/>
        <v>0</v>
      </c>
      <c r="R693" s="87">
        <f t="shared" si="367"/>
        <v>0</v>
      </c>
      <c r="S693" s="87">
        <f t="shared" si="367"/>
        <v>0</v>
      </c>
      <c r="T693" s="87">
        <f t="shared" si="367"/>
        <v>0</v>
      </c>
      <c r="U693" s="87">
        <f t="shared" si="367"/>
        <v>0</v>
      </c>
      <c r="V693" s="87">
        <f t="shared" si="367"/>
        <v>0</v>
      </c>
      <c r="W693" s="87">
        <f t="shared" si="367"/>
        <v>0</v>
      </c>
      <c r="X693" s="87">
        <f t="shared" si="367"/>
        <v>0</v>
      </c>
      <c r="Y693" s="87">
        <f t="shared" si="367"/>
        <v>0</v>
      </c>
      <c r="Z693" s="87">
        <f t="shared" si="367"/>
        <v>0</v>
      </c>
      <c r="AA693" s="87">
        <f t="shared" si="367"/>
        <v>0</v>
      </c>
      <c r="AB693" s="87">
        <f t="shared" si="367"/>
        <v>0</v>
      </c>
      <c r="AC693" s="87">
        <f t="shared" si="367"/>
        <v>0</v>
      </c>
      <c r="AD693" s="87">
        <f t="shared" si="367"/>
        <v>0</v>
      </c>
      <c r="AE693" s="87">
        <f t="shared" si="367"/>
        <v>0</v>
      </c>
      <c r="AF693" s="87">
        <f t="shared" si="367"/>
        <v>0</v>
      </c>
      <c r="AG693" s="87">
        <f t="shared" si="367"/>
        <v>0</v>
      </c>
      <c r="AH693" s="87">
        <f t="shared" si="367"/>
        <v>0</v>
      </c>
      <c r="AI693" s="87">
        <f t="shared" si="367"/>
        <v>0</v>
      </c>
      <c r="AJ693" s="87">
        <f t="shared" si="367"/>
        <v>0</v>
      </c>
      <c r="AK693" s="87">
        <f t="shared" si="367"/>
        <v>0</v>
      </c>
      <c r="AL693" s="87">
        <f t="shared" ref="AL693:BC693" si="368">$Q18*VLOOKUP($D693,$D$286:$BC$389,AL$681,FALSE)+$Q18*VLOOKUP(CONCATENATE("Preparació per ",LOWER($D693)),$D$286:$BC$389,AL$681,FALSE)</f>
        <v>0</v>
      </c>
      <c r="AM693" s="87">
        <f t="shared" si="368"/>
        <v>0</v>
      </c>
      <c r="AN693" s="87">
        <f t="shared" si="368"/>
        <v>0</v>
      </c>
      <c r="AO693" s="87">
        <f t="shared" si="368"/>
        <v>0</v>
      </c>
      <c r="AP693" s="87">
        <f t="shared" si="368"/>
        <v>0</v>
      </c>
      <c r="AQ693" s="87">
        <f t="shared" si="368"/>
        <v>0</v>
      </c>
      <c r="AR693" s="87">
        <f t="shared" si="368"/>
        <v>0</v>
      </c>
      <c r="AS693" s="87">
        <f t="shared" si="368"/>
        <v>0</v>
      </c>
      <c r="AT693" s="87">
        <f t="shared" si="368"/>
        <v>0</v>
      </c>
      <c r="AU693" s="87">
        <f t="shared" si="368"/>
        <v>0</v>
      </c>
      <c r="AV693" s="87">
        <f t="shared" si="368"/>
        <v>0</v>
      </c>
      <c r="AW693" s="87">
        <f t="shared" si="368"/>
        <v>0</v>
      </c>
      <c r="AX693" s="87">
        <f t="shared" si="368"/>
        <v>0</v>
      </c>
      <c r="AY693" s="87">
        <f t="shared" si="368"/>
        <v>0</v>
      </c>
      <c r="AZ693" s="87">
        <f t="shared" si="368"/>
        <v>0</v>
      </c>
      <c r="BA693" s="87">
        <f t="shared" si="368"/>
        <v>0</v>
      </c>
      <c r="BB693" s="87">
        <f t="shared" si="368"/>
        <v>0</v>
      </c>
      <c r="BC693" s="87">
        <f t="shared" si="368"/>
        <v>0</v>
      </c>
    </row>
    <row r="694" spans="3:55" hidden="1">
      <c r="C694" s="56" t="str">
        <f t="shared" si="346"/>
        <v>PLANTACIÓ</v>
      </c>
      <c r="D694" s="56" t="str">
        <f t="shared" si="346"/>
        <v>Solcar</v>
      </c>
      <c r="E694" s="74"/>
      <c r="F694" s="88">
        <f t="shared" ref="F694:AK694" si="369">$Q19*VLOOKUP($D694,$D$286:$BC$389,F$681,FALSE)+$Q19*VLOOKUP(CONCATENATE("Preparació per ",LOWER($D694)),$D$286:$BC$389,F$681,FALSE)</f>
        <v>0</v>
      </c>
      <c r="G694" s="88">
        <f t="shared" si="369"/>
        <v>0</v>
      </c>
      <c r="H694" s="88">
        <f t="shared" si="369"/>
        <v>0</v>
      </c>
      <c r="I694" s="88">
        <f t="shared" si="369"/>
        <v>0</v>
      </c>
      <c r="J694" s="88">
        <f t="shared" si="369"/>
        <v>0</v>
      </c>
      <c r="K694" s="88">
        <f t="shared" si="369"/>
        <v>0</v>
      </c>
      <c r="L694" s="88">
        <f t="shared" si="369"/>
        <v>0</v>
      </c>
      <c r="M694" s="88">
        <f t="shared" si="369"/>
        <v>0</v>
      </c>
      <c r="N694" s="88">
        <f t="shared" si="369"/>
        <v>0</v>
      </c>
      <c r="O694" s="88">
        <f t="shared" si="369"/>
        <v>0</v>
      </c>
      <c r="P694" s="88">
        <f t="shared" si="369"/>
        <v>0</v>
      </c>
      <c r="Q694" s="88">
        <f t="shared" si="369"/>
        <v>0</v>
      </c>
      <c r="R694" s="88">
        <f t="shared" si="369"/>
        <v>0</v>
      </c>
      <c r="S694" s="88">
        <f t="shared" si="369"/>
        <v>0</v>
      </c>
      <c r="T694" s="88">
        <f t="shared" si="369"/>
        <v>0</v>
      </c>
      <c r="U694" s="88">
        <f t="shared" si="369"/>
        <v>0</v>
      </c>
      <c r="V694" s="88">
        <f t="shared" si="369"/>
        <v>0</v>
      </c>
      <c r="W694" s="88">
        <f t="shared" si="369"/>
        <v>0</v>
      </c>
      <c r="X694" s="88">
        <f t="shared" si="369"/>
        <v>0</v>
      </c>
      <c r="Y694" s="88">
        <f t="shared" si="369"/>
        <v>0</v>
      </c>
      <c r="Z694" s="88">
        <f t="shared" si="369"/>
        <v>0</v>
      </c>
      <c r="AA694" s="88">
        <f t="shared" si="369"/>
        <v>0</v>
      </c>
      <c r="AB694" s="88">
        <f t="shared" si="369"/>
        <v>0</v>
      </c>
      <c r="AC694" s="88">
        <f t="shared" si="369"/>
        <v>0</v>
      </c>
      <c r="AD694" s="88">
        <f t="shared" si="369"/>
        <v>0</v>
      </c>
      <c r="AE694" s="88">
        <f t="shared" si="369"/>
        <v>0</v>
      </c>
      <c r="AF694" s="88">
        <f t="shared" si="369"/>
        <v>0</v>
      </c>
      <c r="AG694" s="88">
        <f t="shared" si="369"/>
        <v>0</v>
      </c>
      <c r="AH694" s="88">
        <f t="shared" si="369"/>
        <v>0</v>
      </c>
      <c r="AI694" s="88">
        <f t="shared" si="369"/>
        <v>0</v>
      </c>
      <c r="AJ694" s="88">
        <f t="shared" si="369"/>
        <v>0</v>
      </c>
      <c r="AK694" s="88">
        <f t="shared" si="369"/>
        <v>0</v>
      </c>
      <c r="AL694" s="88">
        <f t="shared" ref="AL694:BC694" si="370">$Q19*VLOOKUP($D694,$D$286:$BC$389,AL$681,FALSE)+$Q19*VLOOKUP(CONCATENATE("Preparació per ",LOWER($D694)),$D$286:$BC$389,AL$681,FALSE)</f>
        <v>0</v>
      </c>
      <c r="AM694" s="88">
        <f t="shared" si="370"/>
        <v>0</v>
      </c>
      <c r="AN694" s="88">
        <f t="shared" si="370"/>
        <v>0</v>
      </c>
      <c r="AO694" s="88">
        <f t="shared" si="370"/>
        <v>0</v>
      </c>
      <c r="AP694" s="88">
        <f t="shared" si="370"/>
        <v>0</v>
      </c>
      <c r="AQ694" s="88">
        <f t="shared" si="370"/>
        <v>0</v>
      </c>
      <c r="AR694" s="88">
        <f t="shared" si="370"/>
        <v>0</v>
      </c>
      <c r="AS694" s="88">
        <f t="shared" si="370"/>
        <v>0</v>
      </c>
      <c r="AT694" s="88">
        <f t="shared" si="370"/>
        <v>0</v>
      </c>
      <c r="AU694" s="88">
        <f t="shared" si="370"/>
        <v>0</v>
      </c>
      <c r="AV694" s="88">
        <f t="shared" si="370"/>
        <v>0</v>
      </c>
      <c r="AW694" s="88">
        <f t="shared" si="370"/>
        <v>0</v>
      </c>
      <c r="AX694" s="88">
        <f t="shared" si="370"/>
        <v>0</v>
      </c>
      <c r="AY694" s="88">
        <f t="shared" si="370"/>
        <v>0</v>
      </c>
      <c r="AZ694" s="88">
        <f t="shared" si="370"/>
        <v>0</v>
      </c>
      <c r="BA694" s="88">
        <f t="shared" si="370"/>
        <v>0</v>
      </c>
      <c r="BB694" s="88">
        <f t="shared" si="370"/>
        <v>0</v>
      </c>
      <c r="BC694" s="88">
        <f t="shared" si="370"/>
        <v>0</v>
      </c>
    </row>
    <row r="695" spans="3:55" hidden="1">
      <c r="C695" s="56">
        <f t="shared" si="346"/>
        <v>0</v>
      </c>
      <c r="D695" s="56" t="str">
        <f t="shared" si="346"/>
        <v>Plantació manual calçots</v>
      </c>
      <c r="E695" s="74"/>
      <c r="F695" s="88">
        <f t="shared" ref="F695:AK695" si="371">$Q20*VLOOKUP($D695,$D$286:$BC$389,F$681,FALSE)+$Q20*VLOOKUP(CONCATENATE("Preparació per ",LOWER($D695)),$D$286:$BC$389,F$681,FALSE)</f>
        <v>0</v>
      </c>
      <c r="G695" s="88">
        <f t="shared" si="371"/>
        <v>0</v>
      </c>
      <c r="H695" s="88">
        <f t="shared" si="371"/>
        <v>0</v>
      </c>
      <c r="I695" s="88">
        <f t="shared" si="371"/>
        <v>0</v>
      </c>
      <c r="J695" s="88">
        <f t="shared" si="371"/>
        <v>0</v>
      </c>
      <c r="K695" s="88">
        <f t="shared" si="371"/>
        <v>0</v>
      </c>
      <c r="L695" s="88">
        <f t="shared" si="371"/>
        <v>0</v>
      </c>
      <c r="M695" s="88">
        <f t="shared" si="371"/>
        <v>0</v>
      </c>
      <c r="N695" s="88">
        <f t="shared" si="371"/>
        <v>0</v>
      </c>
      <c r="O695" s="88">
        <f t="shared" si="371"/>
        <v>0</v>
      </c>
      <c r="P695" s="88">
        <f t="shared" si="371"/>
        <v>0</v>
      </c>
      <c r="Q695" s="88">
        <f t="shared" si="371"/>
        <v>0</v>
      </c>
      <c r="R695" s="88">
        <f t="shared" si="371"/>
        <v>0</v>
      </c>
      <c r="S695" s="88">
        <f t="shared" si="371"/>
        <v>0</v>
      </c>
      <c r="T695" s="88">
        <f t="shared" si="371"/>
        <v>0</v>
      </c>
      <c r="U695" s="88">
        <f t="shared" si="371"/>
        <v>0</v>
      </c>
      <c r="V695" s="88">
        <f t="shared" si="371"/>
        <v>0</v>
      </c>
      <c r="W695" s="88">
        <f t="shared" si="371"/>
        <v>0</v>
      </c>
      <c r="X695" s="88">
        <f t="shared" si="371"/>
        <v>0</v>
      </c>
      <c r="Y695" s="88">
        <f t="shared" si="371"/>
        <v>0</v>
      </c>
      <c r="Z695" s="88">
        <f t="shared" si="371"/>
        <v>0</v>
      </c>
      <c r="AA695" s="88">
        <f t="shared" si="371"/>
        <v>0</v>
      </c>
      <c r="AB695" s="88">
        <f t="shared" si="371"/>
        <v>0</v>
      </c>
      <c r="AC695" s="88">
        <f t="shared" si="371"/>
        <v>0</v>
      </c>
      <c r="AD695" s="88">
        <f t="shared" si="371"/>
        <v>0</v>
      </c>
      <c r="AE695" s="88">
        <f t="shared" si="371"/>
        <v>0</v>
      </c>
      <c r="AF695" s="88">
        <f t="shared" si="371"/>
        <v>0</v>
      </c>
      <c r="AG695" s="88">
        <f t="shared" si="371"/>
        <v>0</v>
      </c>
      <c r="AH695" s="88">
        <f t="shared" si="371"/>
        <v>0</v>
      </c>
      <c r="AI695" s="88">
        <f t="shared" si="371"/>
        <v>0</v>
      </c>
      <c r="AJ695" s="88">
        <f t="shared" si="371"/>
        <v>0</v>
      </c>
      <c r="AK695" s="88">
        <f t="shared" si="371"/>
        <v>0</v>
      </c>
      <c r="AL695" s="88">
        <f t="shared" ref="AL695:BC695" si="372">$Q20*VLOOKUP($D695,$D$286:$BC$389,AL$681,FALSE)+$Q20*VLOOKUP(CONCATENATE("Preparació per ",LOWER($D695)),$D$286:$BC$389,AL$681,FALSE)</f>
        <v>0</v>
      </c>
      <c r="AM695" s="88">
        <f t="shared" si="372"/>
        <v>0</v>
      </c>
      <c r="AN695" s="88">
        <f t="shared" si="372"/>
        <v>0</v>
      </c>
      <c r="AO695" s="88">
        <f t="shared" si="372"/>
        <v>0</v>
      </c>
      <c r="AP695" s="88">
        <f t="shared" si="372"/>
        <v>0</v>
      </c>
      <c r="AQ695" s="88">
        <f t="shared" si="372"/>
        <v>0</v>
      </c>
      <c r="AR695" s="88">
        <f t="shared" si="372"/>
        <v>0</v>
      </c>
      <c r="AS695" s="88">
        <f t="shared" si="372"/>
        <v>0</v>
      </c>
      <c r="AT695" s="88">
        <f t="shared" si="372"/>
        <v>0</v>
      </c>
      <c r="AU695" s="88">
        <f t="shared" si="372"/>
        <v>0</v>
      </c>
      <c r="AV695" s="88">
        <f t="shared" si="372"/>
        <v>0</v>
      </c>
      <c r="AW695" s="88">
        <f t="shared" si="372"/>
        <v>0</v>
      </c>
      <c r="AX695" s="88">
        <f t="shared" si="372"/>
        <v>0</v>
      </c>
      <c r="AY695" s="88">
        <f t="shared" si="372"/>
        <v>0</v>
      </c>
      <c r="AZ695" s="88">
        <f t="shared" si="372"/>
        <v>0</v>
      </c>
      <c r="BA695" s="88">
        <f t="shared" si="372"/>
        <v>0</v>
      </c>
      <c r="BB695" s="88">
        <f t="shared" si="372"/>
        <v>0</v>
      </c>
      <c r="BC695" s="88">
        <f t="shared" si="372"/>
        <v>0</v>
      </c>
    </row>
    <row r="696" spans="3:55" hidden="1">
      <c r="C696" s="56">
        <f t="shared" si="346"/>
        <v>0</v>
      </c>
      <c r="D696" s="56">
        <f t="shared" si="346"/>
        <v>0</v>
      </c>
      <c r="E696" s="74"/>
      <c r="F696" s="88">
        <f t="shared" ref="F696:AJ696" si="373">$Q21*VLOOKUP($D696,$D$286:$BC$389,F$681,FALSE)+$Q21*VLOOKUP(CONCATENATE("Preparació per ",LOWER($D696)),$D$286:$BC$389,F$681,FALSE)</f>
        <v>0</v>
      </c>
      <c r="G696" s="88">
        <f t="shared" si="373"/>
        <v>0</v>
      </c>
      <c r="H696" s="88">
        <f t="shared" si="373"/>
        <v>0</v>
      </c>
      <c r="I696" s="88">
        <f t="shared" si="373"/>
        <v>0</v>
      </c>
      <c r="J696" s="88">
        <f t="shared" si="373"/>
        <v>0</v>
      </c>
      <c r="K696" s="88">
        <f t="shared" si="373"/>
        <v>0</v>
      </c>
      <c r="L696" s="88">
        <f t="shared" si="373"/>
        <v>0</v>
      </c>
      <c r="M696" s="88">
        <f t="shared" si="373"/>
        <v>0</v>
      </c>
      <c r="N696" s="88">
        <f t="shared" si="373"/>
        <v>0</v>
      </c>
      <c r="O696" s="88">
        <f t="shared" si="373"/>
        <v>0</v>
      </c>
      <c r="P696" s="88">
        <f t="shared" si="373"/>
        <v>0</v>
      </c>
      <c r="Q696" s="88">
        <f t="shared" si="373"/>
        <v>0</v>
      </c>
      <c r="R696" s="88">
        <f t="shared" si="373"/>
        <v>0</v>
      </c>
      <c r="S696" s="88">
        <f t="shared" si="373"/>
        <v>0</v>
      </c>
      <c r="T696" s="88">
        <f t="shared" si="373"/>
        <v>0</v>
      </c>
      <c r="U696" s="88">
        <f t="shared" si="373"/>
        <v>0</v>
      </c>
      <c r="V696" s="88">
        <f t="shared" si="373"/>
        <v>0</v>
      </c>
      <c r="W696" s="88">
        <f t="shared" si="373"/>
        <v>0</v>
      </c>
      <c r="X696" s="88">
        <f t="shared" si="373"/>
        <v>0</v>
      </c>
      <c r="Y696" s="88">
        <f t="shared" si="373"/>
        <v>0</v>
      </c>
      <c r="Z696" s="88">
        <f t="shared" si="373"/>
        <v>0</v>
      </c>
      <c r="AA696" s="88">
        <f t="shared" si="373"/>
        <v>0</v>
      </c>
      <c r="AB696" s="88">
        <f t="shared" si="373"/>
        <v>0</v>
      </c>
      <c r="AC696" s="88">
        <f t="shared" si="373"/>
        <v>0</v>
      </c>
      <c r="AD696" s="88">
        <f t="shared" si="373"/>
        <v>0</v>
      </c>
      <c r="AE696" s="88">
        <f t="shared" si="373"/>
        <v>0</v>
      </c>
      <c r="AF696" s="88">
        <f t="shared" si="373"/>
        <v>0</v>
      </c>
      <c r="AG696" s="88">
        <f t="shared" si="373"/>
        <v>0</v>
      </c>
      <c r="AH696" s="88">
        <f t="shared" si="373"/>
        <v>0</v>
      </c>
      <c r="AI696" s="88">
        <f t="shared" si="373"/>
        <v>0</v>
      </c>
      <c r="AJ696" s="88">
        <f t="shared" si="373"/>
        <v>0</v>
      </c>
      <c r="AK696" s="88">
        <f t="shared" ref="AK696" si="374">$Q21*VLOOKUP($D696,$D$286:$BC$389,AK$681,FALSE)+$Q21*VLOOKUP(CONCATENATE("Preparació per ",LOWER($D696)),$D$286:$BC$389,AK$681,FALSE)</f>
        <v>0</v>
      </c>
      <c r="AL696" s="88">
        <f t="shared" ref="AL696:BC696" si="375">$Q21*VLOOKUP($D696,$D$286:$BC$389,AL$681,FALSE)+$Q21*VLOOKUP(CONCATENATE("Preparació per ",LOWER($D696)),$D$286:$BC$389,AL$681,FALSE)</f>
        <v>0</v>
      </c>
      <c r="AM696" s="88">
        <f t="shared" si="375"/>
        <v>0</v>
      </c>
      <c r="AN696" s="88">
        <f t="shared" si="375"/>
        <v>0</v>
      </c>
      <c r="AO696" s="88">
        <f t="shared" si="375"/>
        <v>0</v>
      </c>
      <c r="AP696" s="88">
        <f t="shared" si="375"/>
        <v>0</v>
      </c>
      <c r="AQ696" s="88">
        <f t="shared" si="375"/>
        <v>0</v>
      </c>
      <c r="AR696" s="88">
        <f t="shared" si="375"/>
        <v>0</v>
      </c>
      <c r="AS696" s="88">
        <f t="shared" si="375"/>
        <v>0</v>
      </c>
      <c r="AT696" s="88">
        <f t="shared" si="375"/>
        <v>0</v>
      </c>
      <c r="AU696" s="88">
        <f t="shared" si="375"/>
        <v>0</v>
      </c>
      <c r="AV696" s="88">
        <f t="shared" si="375"/>
        <v>0</v>
      </c>
      <c r="AW696" s="88">
        <f t="shared" si="375"/>
        <v>0</v>
      </c>
      <c r="AX696" s="88">
        <f t="shared" si="375"/>
        <v>0</v>
      </c>
      <c r="AY696" s="88">
        <f t="shared" si="375"/>
        <v>0</v>
      </c>
      <c r="AZ696" s="88">
        <f t="shared" si="375"/>
        <v>0</v>
      </c>
      <c r="BA696" s="88">
        <f t="shared" si="375"/>
        <v>0</v>
      </c>
      <c r="BB696" s="88">
        <f t="shared" si="375"/>
        <v>0</v>
      </c>
      <c r="BC696" s="88">
        <f t="shared" si="375"/>
        <v>0</v>
      </c>
    </row>
    <row r="697" spans="3:55" hidden="1">
      <c r="C697" s="56">
        <f t="shared" si="346"/>
        <v>0</v>
      </c>
      <c r="D697" s="56">
        <f t="shared" si="346"/>
        <v>0</v>
      </c>
      <c r="E697" s="74"/>
      <c r="F697" s="88">
        <f t="shared" ref="F697:AJ697" si="376">$Q22*VLOOKUP($D697,$D$286:$BC$389,F$681,FALSE)+$Q22*VLOOKUP(CONCATENATE("Preparació per ",LOWER($D697)),$D$286:$BC$389,F$681,FALSE)</f>
        <v>0</v>
      </c>
      <c r="G697" s="88">
        <f t="shared" si="376"/>
        <v>0</v>
      </c>
      <c r="H697" s="88">
        <f t="shared" si="376"/>
        <v>0</v>
      </c>
      <c r="I697" s="88">
        <f t="shared" si="376"/>
        <v>0</v>
      </c>
      <c r="J697" s="88">
        <f t="shared" si="376"/>
        <v>0</v>
      </c>
      <c r="K697" s="88">
        <f t="shared" si="376"/>
        <v>0</v>
      </c>
      <c r="L697" s="88">
        <f t="shared" si="376"/>
        <v>0</v>
      </c>
      <c r="M697" s="88">
        <f t="shared" si="376"/>
        <v>0</v>
      </c>
      <c r="N697" s="88">
        <f t="shared" si="376"/>
        <v>0</v>
      </c>
      <c r="O697" s="88">
        <f t="shared" si="376"/>
        <v>0</v>
      </c>
      <c r="P697" s="88">
        <f t="shared" si="376"/>
        <v>0</v>
      </c>
      <c r="Q697" s="88">
        <f t="shared" si="376"/>
        <v>0</v>
      </c>
      <c r="R697" s="88">
        <f t="shared" si="376"/>
        <v>0</v>
      </c>
      <c r="S697" s="88">
        <f t="shared" si="376"/>
        <v>0</v>
      </c>
      <c r="T697" s="88">
        <f t="shared" si="376"/>
        <v>0</v>
      </c>
      <c r="U697" s="88">
        <f t="shared" si="376"/>
        <v>0</v>
      </c>
      <c r="V697" s="88">
        <f t="shared" si="376"/>
        <v>0</v>
      </c>
      <c r="W697" s="88">
        <f t="shared" si="376"/>
        <v>0</v>
      </c>
      <c r="X697" s="88">
        <f t="shared" si="376"/>
        <v>0</v>
      </c>
      <c r="Y697" s="88">
        <f t="shared" si="376"/>
        <v>0</v>
      </c>
      <c r="Z697" s="88">
        <f t="shared" si="376"/>
        <v>0</v>
      </c>
      <c r="AA697" s="88">
        <f t="shared" si="376"/>
        <v>0</v>
      </c>
      <c r="AB697" s="88">
        <f t="shared" si="376"/>
        <v>0</v>
      </c>
      <c r="AC697" s="88">
        <f t="shared" si="376"/>
        <v>0</v>
      </c>
      <c r="AD697" s="88">
        <f t="shared" si="376"/>
        <v>0</v>
      </c>
      <c r="AE697" s="88">
        <f t="shared" si="376"/>
        <v>0</v>
      </c>
      <c r="AF697" s="88">
        <f t="shared" si="376"/>
        <v>0</v>
      </c>
      <c r="AG697" s="88">
        <f t="shared" si="376"/>
        <v>0</v>
      </c>
      <c r="AH697" s="88">
        <f t="shared" si="376"/>
        <v>0</v>
      </c>
      <c r="AI697" s="88">
        <f t="shared" si="376"/>
        <v>0</v>
      </c>
      <c r="AJ697" s="88">
        <f t="shared" si="376"/>
        <v>0</v>
      </c>
      <c r="AK697" s="88">
        <f t="shared" ref="AK697:AK703" si="377">$Q22*VLOOKUP($D697,$D$286:$BC$389,AK$681,FALSE)+$Q22*VLOOKUP(CONCATENATE("Preparació per ",LOWER($D697)),$D$286:$BC$389,AK$681,FALSE)</f>
        <v>0</v>
      </c>
      <c r="AL697" s="88">
        <f t="shared" ref="AL697:BC697" si="378">$Q22*VLOOKUP($D697,$D$286:$BC$389,AL$681,FALSE)+$Q22*VLOOKUP(CONCATENATE("Preparació per ",LOWER($D697)),$D$286:$BC$389,AL$681,FALSE)</f>
        <v>0</v>
      </c>
      <c r="AM697" s="88">
        <f t="shared" si="378"/>
        <v>0</v>
      </c>
      <c r="AN697" s="88">
        <f t="shared" si="378"/>
        <v>0</v>
      </c>
      <c r="AO697" s="88">
        <f t="shared" si="378"/>
        <v>0</v>
      </c>
      <c r="AP697" s="88">
        <f t="shared" si="378"/>
        <v>0</v>
      </c>
      <c r="AQ697" s="88">
        <f t="shared" si="378"/>
        <v>0</v>
      </c>
      <c r="AR697" s="88">
        <f t="shared" si="378"/>
        <v>0</v>
      </c>
      <c r="AS697" s="88">
        <f t="shared" si="378"/>
        <v>0</v>
      </c>
      <c r="AT697" s="88">
        <f t="shared" si="378"/>
        <v>0</v>
      </c>
      <c r="AU697" s="88">
        <f t="shared" si="378"/>
        <v>0</v>
      </c>
      <c r="AV697" s="88">
        <f t="shared" si="378"/>
        <v>0</v>
      </c>
      <c r="AW697" s="88">
        <f t="shared" si="378"/>
        <v>0</v>
      </c>
      <c r="AX697" s="88">
        <f t="shared" si="378"/>
        <v>0</v>
      </c>
      <c r="AY697" s="88">
        <f t="shared" si="378"/>
        <v>0</v>
      </c>
      <c r="AZ697" s="88">
        <f t="shared" si="378"/>
        <v>0</v>
      </c>
      <c r="BA697" s="88">
        <f t="shared" si="378"/>
        <v>0</v>
      </c>
      <c r="BB697" s="88">
        <f t="shared" si="378"/>
        <v>0</v>
      </c>
      <c r="BC697" s="88">
        <f t="shared" si="378"/>
        <v>0</v>
      </c>
    </row>
    <row r="698" spans="3:55" hidden="1">
      <c r="C698" s="58" t="str">
        <f t="shared" si="346"/>
        <v>REG</v>
      </c>
      <c r="D698" s="58" t="str">
        <f t="shared" si="346"/>
        <v>Instal.lació sistema de reg aspersió</v>
      </c>
      <c r="E698" s="75"/>
      <c r="F698" s="89">
        <f t="shared" ref="F698:AJ698" si="379">$Q23*VLOOKUP($D698,$D$286:$BC$389,F$681,FALSE)+$Q23*VLOOKUP(CONCATENATE("Preparació per ",LOWER($D698)),$D$286:$BC$389,F$681,FALSE)</f>
        <v>0</v>
      </c>
      <c r="G698" s="89">
        <f t="shared" si="379"/>
        <v>0</v>
      </c>
      <c r="H698" s="89">
        <f t="shared" si="379"/>
        <v>0</v>
      </c>
      <c r="I698" s="89">
        <f t="shared" si="379"/>
        <v>0</v>
      </c>
      <c r="J698" s="89">
        <f t="shared" si="379"/>
        <v>0</v>
      </c>
      <c r="K698" s="89">
        <f t="shared" si="379"/>
        <v>0</v>
      </c>
      <c r="L698" s="89">
        <f t="shared" si="379"/>
        <v>0</v>
      </c>
      <c r="M698" s="89">
        <f t="shared" si="379"/>
        <v>0</v>
      </c>
      <c r="N698" s="89">
        <f t="shared" si="379"/>
        <v>0</v>
      </c>
      <c r="O698" s="89">
        <f t="shared" si="379"/>
        <v>0</v>
      </c>
      <c r="P698" s="89">
        <f t="shared" si="379"/>
        <v>0</v>
      </c>
      <c r="Q698" s="89">
        <f t="shared" si="379"/>
        <v>0</v>
      </c>
      <c r="R698" s="89">
        <f t="shared" si="379"/>
        <v>0</v>
      </c>
      <c r="S698" s="89">
        <f t="shared" si="379"/>
        <v>0</v>
      </c>
      <c r="T698" s="89">
        <f t="shared" si="379"/>
        <v>0</v>
      </c>
      <c r="U698" s="89">
        <f t="shared" si="379"/>
        <v>0</v>
      </c>
      <c r="V698" s="89">
        <f t="shared" si="379"/>
        <v>0</v>
      </c>
      <c r="W698" s="89">
        <f t="shared" si="379"/>
        <v>0</v>
      </c>
      <c r="X698" s="89">
        <f t="shared" si="379"/>
        <v>0</v>
      </c>
      <c r="Y698" s="89">
        <f t="shared" si="379"/>
        <v>0</v>
      </c>
      <c r="Z698" s="89">
        <f t="shared" si="379"/>
        <v>0</v>
      </c>
      <c r="AA698" s="89">
        <f t="shared" si="379"/>
        <v>0</v>
      </c>
      <c r="AB698" s="89">
        <f t="shared" si="379"/>
        <v>0</v>
      </c>
      <c r="AC698" s="89">
        <f t="shared" si="379"/>
        <v>0</v>
      </c>
      <c r="AD698" s="89">
        <f t="shared" si="379"/>
        <v>0</v>
      </c>
      <c r="AE698" s="89">
        <f t="shared" si="379"/>
        <v>0</v>
      </c>
      <c r="AF698" s="89">
        <f t="shared" si="379"/>
        <v>0</v>
      </c>
      <c r="AG698" s="89">
        <f t="shared" si="379"/>
        <v>0</v>
      </c>
      <c r="AH698" s="89">
        <f t="shared" si="379"/>
        <v>0</v>
      </c>
      <c r="AI698" s="89">
        <f t="shared" si="379"/>
        <v>0</v>
      </c>
      <c r="AJ698" s="89">
        <f t="shared" si="379"/>
        <v>0</v>
      </c>
      <c r="AK698" s="89">
        <f t="shared" si="377"/>
        <v>0</v>
      </c>
      <c r="AL698" s="89">
        <f t="shared" ref="AL698:BC698" si="380">$Q23*VLOOKUP($D698,$D$286:$BC$389,AL$681,FALSE)+$Q23*VLOOKUP(CONCATENATE("Preparació per ",LOWER($D698)),$D$286:$BC$389,AL$681,FALSE)</f>
        <v>0</v>
      </c>
      <c r="AM698" s="89">
        <f t="shared" si="380"/>
        <v>0</v>
      </c>
      <c r="AN698" s="89">
        <f t="shared" si="380"/>
        <v>0</v>
      </c>
      <c r="AO698" s="89">
        <f t="shared" si="380"/>
        <v>0</v>
      </c>
      <c r="AP698" s="89">
        <f t="shared" si="380"/>
        <v>0</v>
      </c>
      <c r="AQ698" s="89">
        <f t="shared" si="380"/>
        <v>0</v>
      </c>
      <c r="AR698" s="89">
        <f t="shared" si="380"/>
        <v>0</v>
      </c>
      <c r="AS698" s="89">
        <f t="shared" si="380"/>
        <v>0</v>
      </c>
      <c r="AT698" s="89">
        <f t="shared" si="380"/>
        <v>0</v>
      </c>
      <c r="AU698" s="89">
        <f t="shared" si="380"/>
        <v>0</v>
      </c>
      <c r="AV698" s="89">
        <f t="shared" si="380"/>
        <v>0</v>
      </c>
      <c r="AW698" s="89">
        <f t="shared" si="380"/>
        <v>0</v>
      </c>
      <c r="AX698" s="89">
        <f t="shared" si="380"/>
        <v>0</v>
      </c>
      <c r="AY698" s="89">
        <f t="shared" si="380"/>
        <v>0</v>
      </c>
      <c r="AZ698" s="89">
        <f t="shared" si="380"/>
        <v>0</v>
      </c>
      <c r="BA698" s="89">
        <f t="shared" si="380"/>
        <v>0</v>
      </c>
      <c r="BB698" s="89">
        <f t="shared" si="380"/>
        <v>0</v>
      </c>
      <c r="BC698" s="89">
        <f t="shared" si="380"/>
        <v>0</v>
      </c>
    </row>
    <row r="699" spans="3:55" hidden="1">
      <c r="C699" s="58">
        <f t="shared" si="346"/>
        <v>0</v>
      </c>
      <c r="D699" s="58" t="str">
        <f t="shared" si="346"/>
        <v>Reg (L/m2)</v>
      </c>
      <c r="E699" s="75"/>
      <c r="F699" s="89">
        <f t="shared" ref="F699:AJ699" si="381">$Q24*VLOOKUP($D699,$D$286:$BC$389,F$681,FALSE)+$Q24*VLOOKUP(CONCATENATE("Preparació per ",LOWER($D699)),$D$286:$BC$389,F$681,FALSE)</f>
        <v>0</v>
      </c>
      <c r="G699" s="89">
        <f t="shared" si="381"/>
        <v>0</v>
      </c>
      <c r="H699" s="89">
        <f t="shared" si="381"/>
        <v>0</v>
      </c>
      <c r="I699" s="89">
        <f t="shared" si="381"/>
        <v>0</v>
      </c>
      <c r="J699" s="89">
        <f t="shared" si="381"/>
        <v>0</v>
      </c>
      <c r="K699" s="89">
        <f t="shared" si="381"/>
        <v>0</v>
      </c>
      <c r="L699" s="89">
        <f t="shared" si="381"/>
        <v>0</v>
      </c>
      <c r="M699" s="89">
        <f t="shared" si="381"/>
        <v>0</v>
      </c>
      <c r="N699" s="89">
        <f t="shared" si="381"/>
        <v>0</v>
      </c>
      <c r="O699" s="89">
        <f t="shared" si="381"/>
        <v>0</v>
      </c>
      <c r="P699" s="89">
        <f t="shared" si="381"/>
        <v>0</v>
      </c>
      <c r="Q699" s="89">
        <f t="shared" si="381"/>
        <v>0</v>
      </c>
      <c r="R699" s="89">
        <f t="shared" si="381"/>
        <v>0</v>
      </c>
      <c r="S699" s="89">
        <f t="shared" si="381"/>
        <v>0</v>
      </c>
      <c r="T699" s="89">
        <f t="shared" si="381"/>
        <v>0</v>
      </c>
      <c r="U699" s="89">
        <f t="shared" si="381"/>
        <v>0</v>
      </c>
      <c r="V699" s="89">
        <f t="shared" si="381"/>
        <v>0</v>
      </c>
      <c r="W699" s="89">
        <f t="shared" si="381"/>
        <v>0</v>
      </c>
      <c r="X699" s="89">
        <f t="shared" si="381"/>
        <v>0</v>
      </c>
      <c r="Y699" s="89">
        <f t="shared" si="381"/>
        <v>0</v>
      </c>
      <c r="Z699" s="89">
        <f t="shared" si="381"/>
        <v>0</v>
      </c>
      <c r="AA699" s="89">
        <f t="shared" si="381"/>
        <v>0</v>
      </c>
      <c r="AB699" s="89">
        <f t="shared" si="381"/>
        <v>0</v>
      </c>
      <c r="AC699" s="89">
        <f t="shared" si="381"/>
        <v>0</v>
      </c>
      <c r="AD699" s="89">
        <f t="shared" si="381"/>
        <v>0</v>
      </c>
      <c r="AE699" s="89">
        <f t="shared" si="381"/>
        <v>0</v>
      </c>
      <c r="AF699" s="89">
        <f t="shared" si="381"/>
        <v>0</v>
      </c>
      <c r="AG699" s="89">
        <f t="shared" si="381"/>
        <v>0</v>
      </c>
      <c r="AH699" s="89">
        <f t="shared" si="381"/>
        <v>0</v>
      </c>
      <c r="AI699" s="89">
        <f t="shared" si="381"/>
        <v>0</v>
      </c>
      <c r="AJ699" s="89">
        <f t="shared" si="381"/>
        <v>0</v>
      </c>
      <c r="AK699" s="89">
        <f t="shared" si="377"/>
        <v>0</v>
      </c>
      <c r="AL699" s="89">
        <f t="shared" ref="AL699:BC699" si="382">$Q24*VLOOKUP($D699,$D$286:$BC$389,AL$681,FALSE)+$Q24*VLOOKUP(CONCATENATE("Preparació per ",LOWER($D699)),$D$286:$BC$389,AL$681,FALSE)</f>
        <v>0</v>
      </c>
      <c r="AM699" s="89">
        <f t="shared" si="382"/>
        <v>0</v>
      </c>
      <c r="AN699" s="89">
        <f t="shared" si="382"/>
        <v>0</v>
      </c>
      <c r="AO699" s="89">
        <f t="shared" si="382"/>
        <v>0</v>
      </c>
      <c r="AP699" s="89">
        <f t="shared" si="382"/>
        <v>0</v>
      </c>
      <c r="AQ699" s="89">
        <f t="shared" si="382"/>
        <v>0</v>
      </c>
      <c r="AR699" s="89">
        <f t="shared" si="382"/>
        <v>0</v>
      </c>
      <c r="AS699" s="89">
        <f t="shared" si="382"/>
        <v>0</v>
      </c>
      <c r="AT699" s="89">
        <f t="shared" si="382"/>
        <v>0</v>
      </c>
      <c r="AU699" s="89">
        <f t="shared" si="382"/>
        <v>0</v>
      </c>
      <c r="AV699" s="89">
        <f t="shared" si="382"/>
        <v>0</v>
      </c>
      <c r="AW699" s="89">
        <f t="shared" si="382"/>
        <v>0</v>
      </c>
      <c r="AX699" s="89">
        <f t="shared" si="382"/>
        <v>0</v>
      </c>
      <c r="AY699" s="89">
        <f t="shared" si="382"/>
        <v>0</v>
      </c>
      <c r="AZ699" s="89">
        <f t="shared" si="382"/>
        <v>0</v>
      </c>
      <c r="BA699" s="89">
        <f t="shared" si="382"/>
        <v>0</v>
      </c>
      <c r="BB699" s="89">
        <f t="shared" si="382"/>
        <v>0</v>
      </c>
      <c r="BC699" s="89">
        <f t="shared" si="382"/>
        <v>0</v>
      </c>
    </row>
    <row r="700" spans="3:55" hidden="1">
      <c r="C700" s="58">
        <f t="shared" si="346"/>
        <v>0</v>
      </c>
      <c r="D700" s="58">
        <f t="shared" si="346"/>
        <v>0</v>
      </c>
      <c r="E700" s="75"/>
      <c r="F700" s="89">
        <f t="shared" ref="F700:AJ700" si="383">$Q25*VLOOKUP($D700,$D$286:$BC$389,F$681,FALSE)+$Q25*VLOOKUP(CONCATENATE("Preparació per ",LOWER($D700)),$D$286:$BC$389,F$681,FALSE)</f>
        <v>0</v>
      </c>
      <c r="G700" s="89">
        <f t="shared" si="383"/>
        <v>0</v>
      </c>
      <c r="H700" s="89">
        <f t="shared" si="383"/>
        <v>0</v>
      </c>
      <c r="I700" s="89">
        <f t="shared" si="383"/>
        <v>0</v>
      </c>
      <c r="J700" s="89">
        <f t="shared" si="383"/>
        <v>0</v>
      </c>
      <c r="K700" s="89">
        <f t="shared" si="383"/>
        <v>0</v>
      </c>
      <c r="L700" s="89">
        <f t="shared" si="383"/>
        <v>0</v>
      </c>
      <c r="M700" s="89">
        <f t="shared" si="383"/>
        <v>0</v>
      </c>
      <c r="N700" s="89">
        <f t="shared" si="383"/>
        <v>0</v>
      </c>
      <c r="O700" s="89">
        <f t="shared" si="383"/>
        <v>0</v>
      </c>
      <c r="P700" s="89">
        <f t="shared" si="383"/>
        <v>0</v>
      </c>
      <c r="Q700" s="89">
        <f t="shared" si="383"/>
        <v>0</v>
      </c>
      <c r="R700" s="89">
        <f t="shared" si="383"/>
        <v>0</v>
      </c>
      <c r="S700" s="89">
        <f t="shared" si="383"/>
        <v>0</v>
      </c>
      <c r="T700" s="89">
        <f t="shared" si="383"/>
        <v>0</v>
      </c>
      <c r="U700" s="89">
        <f t="shared" si="383"/>
        <v>0</v>
      </c>
      <c r="V700" s="89">
        <f t="shared" si="383"/>
        <v>0</v>
      </c>
      <c r="W700" s="89">
        <f t="shared" si="383"/>
        <v>0</v>
      </c>
      <c r="X700" s="89">
        <f t="shared" si="383"/>
        <v>0</v>
      </c>
      <c r="Y700" s="89">
        <f t="shared" si="383"/>
        <v>0</v>
      </c>
      <c r="Z700" s="89">
        <f t="shared" si="383"/>
        <v>0</v>
      </c>
      <c r="AA700" s="89">
        <f t="shared" si="383"/>
        <v>0</v>
      </c>
      <c r="AB700" s="89">
        <f t="shared" si="383"/>
        <v>0</v>
      </c>
      <c r="AC700" s="89">
        <f t="shared" si="383"/>
        <v>0</v>
      </c>
      <c r="AD700" s="89">
        <f t="shared" si="383"/>
        <v>0</v>
      </c>
      <c r="AE700" s="89">
        <f t="shared" si="383"/>
        <v>0</v>
      </c>
      <c r="AF700" s="89">
        <f t="shared" si="383"/>
        <v>0</v>
      </c>
      <c r="AG700" s="89">
        <f t="shared" si="383"/>
        <v>0</v>
      </c>
      <c r="AH700" s="89">
        <f t="shared" si="383"/>
        <v>0</v>
      </c>
      <c r="AI700" s="89">
        <f t="shared" si="383"/>
        <v>0</v>
      </c>
      <c r="AJ700" s="89">
        <f t="shared" si="383"/>
        <v>0</v>
      </c>
      <c r="AK700" s="89">
        <f t="shared" si="377"/>
        <v>0</v>
      </c>
      <c r="AL700" s="89">
        <f t="shared" ref="AL700:AW700" si="384">$Q25*VLOOKUP($D700,$D$286:$BC$389,AL$681,FALSE)+$Q25*VLOOKUP(CONCATENATE("Preparació per ",LOWER($D700)),$D$286:$BC$389,AL$681,FALSE)</f>
        <v>0</v>
      </c>
      <c r="AM700" s="89">
        <f t="shared" si="384"/>
        <v>0</v>
      </c>
      <c r="AN700" s="89">
        <f t="shared" si="384"/>
        <v>0</v>
      </c>
      <c r="AO700" s="89">
        <f t="shared" si="384"/>
        <v>0</v>
      </c>
      <c r="AP700" s="89">
        <f t="shared" si="384"/>
        <v>0</v>
      </c>
      <c r="AQ700" s="89">
        <f t="shared" si="384"/>
        <v>0</v>
      </c>
      <c r="AR700" s="89">
        <f t="shared" si="384"/>
        <v>0</v>
      </c>
      <c r="AS700" s="89">
        <f t="shared" si="384"/>
        <v>0</v>
      </c>
      <c r="AT700" s="89">
        <f t="shared" si="384"/>
        <v>0</v>
      </c>
      <c r="AU700" s="89">
        <f t="shared" si="384"/>
        <v>0</v>
      </c>
      <c r="AV700" s="89">
        <f t="shared" si="384"/>
        <v>0</v>
      </c>
      <c r="AW700" s="89">
        <f t="shared" si="384"/>
        <v>0</v>
      </c>
      <c r="AX700" s="89">
        <f t="shared" ref="AX700:BC700" si="385">$Q25*VLOOKUP($D700,$D$286:$BC$389,AX$681,FALSE)+$Q25*VLOOKUP(CONCATENATE("Preparació per ",LOWER($D700)),$D$286:$BC$389,AX$681,FALSE)</f>
        <v>0</v>
      </c>
      <c r="AY700" s="89">
        <f t="shared" si="385"/>
        <v>0</v>
      </c>
      <c r="AZ700" s="89">
        <f t="shared" si="385"/>
        <v>0</v>
      </c>
      <c r="BA700" s="89">
        <f t="shared" si="385"/>
        <v>0</v>
      </c>
      <c r="BB700" s="89">
        <f t="shared" si="385"/>
        <v>0</v>
      </c>
      <c r="BC700" s="89">
        <f t="shared" si="385"/>
        <v>0</v>
      </c>
    </row>
    <row r="701" spans="3:55" hidden="1">
      <c r="C701" s="58">
        <f t="shared" si="346"/>
        <v>0</v>
      </c>
      <c r="D701" s="58">
        <f t="shared" si="346"/>
        <v>0</v>
      </c>
      <c r="E701" s="75"/>
      <c r="F701" s="89">
        <f t="shared" ref="F701:AJ701" si="386">$Q26*VLOOKUP($D701,$D$286:$BC$389,F$681,FALSE)+$Q26*VLOOKUP(CONCATENATE("Preparació per ",LOWER($D701)),$D$286:$BC$389,F$681,FALSE)</f>
        <v>0</v>
      </c>
      <c r="G701" s="89">
        <f t="shared" si="386"/>
        <v>0</v>
      </c>
      <c r="H701" s="89">
        <f t="shared" si="386"/>
        <v>0</v>
      </c>
      <c r="I701" s="89">
        <f t="shared" si="386"/>
        <v>0</v>
      </c>
      <c r="J701" s="89">
        <f t="shared" si="386"/>
        <v>0</v>
      </c>
      <c r="K701" s="89">
        <f t="shared" si="386"/>
        <v>0</v>
      </c>
      <c r="L701" s="89">
        <f t="shared" si="386"/>
        <v>0</v>
      </c>
      <c r="M701" s="89">
        <f t="shared" si="386"/>
        <v>0</v>
      </c>
      <c r="N701" s="89">
        <f t="shared" si="386"/>
        <v>0</v>
      </c>
      <c r="O701" s="89">
        <f t="shared" si="386"/>
        <v>0</v>
      </c>
      <c r="P701" s="89">
        <f t="shared" si="386"/>
        <v>0</v>
      </c>
      <c r="Q701" s="89">
        <f t="shared" si="386"/>
        <v>0</v>
      </c>
      <c r="R701" s="89">
        <f t="shared" si="386"/>
        <v>0</v>
      </c>
      <c r="S701" s="89">
        <f t="shared" si="386"/>
        <v>0</v>
      </c>
      <c r="T701" s="89">
        <f t="shared" si="386"/>
        <v>0</v>
      </c>
      <c r="U701" s="89">
        <f t="shared" si="386"/>
        <v>0</v>
      </c>
      <c r="V701" s="89">
        <f t="shared" si="386"/>
        <v>0</v>
      </c>
      <c r="W701" s="89">
        <f t="shared" si="386"/>
        <v>0</v>
      </c>
      <c r="X701" s="89">
        <f t="shared" si="386"/>
        <v>0</v>
      </c>
      <c r="Y701" s="89">
        <f t="shared" si="386"/>
        <v>0</v>
      </c>
      <c r="Z701" s="89">
        <f t="shared" si="386"/>
        <v>0</v>
      </c>
      <c r="AA701" s="89">
        <f t="shared" si="386"/>
        <v>0</v>
      </c>
      <c r="AB701" s="89">
        <f t="shared" si="386"/>
        <v>0</v>
      </c>
      <c r="AC701" s="89">
        <f t="shared" si="386"/>
        <v>0</v>
      </c>
      <c r="AD701" s="89">
        <f t="shared" si="386"/>
        <v>0</v>
      </c>
      <c r="AE701" s="89">
        <f t="shared" si="386"/>
        <v>0</v>
      </c>
      <c r="AF701" s="89">
        <f t="shared" si="386"/>
        <v>0</v>
      </c>
      <c r="AG701" s="89">
        <f t="shared" si="386"/>
        <v>0</v>
      </c>
      <c r="AH701" s="89">
        <f t="shared" si="386"/>
        <v>0</v>
      </c>
      <c r="AI701" s="89">
        <f t="shared" si="386"/>
        <v>0</v>
      </c>
      <c r="AJ701" s="89">
        <f t="shared" si="386"/>
        <v>0</v>
      </c>
      <c r="AK701" s="89">
        <f t="shared" si="377"/>
        <v>0</v>
      </c>
      <c r="AL701" s="89">
        <f t="shared" ref="AL701:AW701" si="387">$Q26*VLOOKUP($D701,$D$286:$BC$389,AL$681,FALSE)+$Q26*VLOOKUP(CONCATENATE("Preparació per ",LOWER($D701)),$D$286:$BC$389,AL$681,FALSE)</f>
        <v>0</v>
      </c>
      <c r="AM701" s="89">
        <f t="shared" si="387"/>
        <v>0</v>
      </c>
      <c r="AN701" s="89">
        <f t="shared" si="387"/>
        <v>0</v>
      </c>
      <c r="AO701" s="89">
        <f t="shared" si="387"/>
        <v>0</v>
      </c>
      <c r="AP701" s="89">
        <f t="shared" si="387"/>
        <v>0</v>
      </c>
      <c r="AQ701" s="89">
        <f t="shared" si="387"/>
        <v>0</v>
      </c>
      <c r="AR701" s="89">
        <f t="shared" si="387"/>
        <v>0</v>
      </c>
      <c r="AS701" s="89">
        <f t="shared" si="387"/>
        <v>0</v>
      </c>
      <c r="AT701" s="89">
        <f t="shared" si="387"/>
        <v>0</v>
      </c>
      <c r="AU701" s="89">
        <f t="shared" si="387"/>
        <v>0</v>
      </c>
      <c r="AV701" s="89">
        <f t="shared" si="387"/>
        <v>0</v>
      </c>
      <c r="AW701" s="89">
        <f t="shared" si="387"/>
        <v>0</v>
      </c>
      <c r="AX701" s="89">
        <f t="shared" ref="AX701:BC714" si="388">$Q26*VLOOKUP($D701,$D$286:$BC$389,AX$681,FALSE)+$Q26*VLOOKUP(CONCATENATE("Preparació per ",LOWER($D701)),$D$286:$BC$389,AX$681,FALSE)</f>
        <v>0</v>
      </c>
      <c r="AY701" s="89">
        <f t="shared" si="388"/>
        <v>0</v>
      </c>
      <c r="AZ701" s="89">
        <f t="shared" si="388"/>
        <v>0</v>
      </c>
      <c r="BA701" s="89">
        <f t="shared" si="388"/>
        <v>0</v>
      </c>
      <c r="BB701" s="89">
        <f t="shared" si="388"/>
        <v>0</v>
      </c>
      <c r="BC701" s="89">
        <f t="shared" si="388"/>
        <v>0</v>
      </c>
    </row>
    <row r="702" spans="3:55" hidden="1">
      <c r="C702" s="49" t="str">
        <f t="shared" si="346"/>
        <v>TRACTAMENTS</v>
      </c>
      <c r="D702" s="49" t="str">
        <f t="shared" si="346"/>
        <v>Tractament coure + retenol + purí</v>
      </c>
      <c r="E702" s="76"/>
      <c r="F702" s="90">
        <f t="shared" ref="F702:AJ702" si="389">$Q27*VLOOKUP($D702,$D$286:$BC$389,F$681,FALSE)+$Q27*VLOOKUP(CONCATENATE("Preparació per ",LOWER($D702)),$D$286:$BC$389,F$681,FALSE)</f>
        <v>0</v>
      </c>
      <c r="G702" s="90">
        <f t="shared" si="389"/>
        <v>0</v>
      </c>
      <c r="H702" s="90">
        <f t="shared" si="389"/>
        <v>0</v>
      </c>
      <c r="I702" s="90">
        <f t="shared" si="389"/>
        <v>0</v>
      </c>
      <c r="J702" s="90">
        <f t="shared" si="389"/>
        <v>0</v>
      </c>
      <c r="K702" s="90">
        <f t="shared" si="389"/>
        <v>0</v>
      </c>
      <c r="L702" s="90">
        <f t="shared" si="389"/>
        <v>0</v>
      </c>
      <c r="M702" s="90">
        <f t="shared" si="389"/>
        <v>0</v>
      </c>
      <c r="N702" s="90">
        <f t="shared" si="389"/>
        <v>0</v>
      </c>
      <c r="O702" s="90">
        <f t="shared" si="389"/>
        <v>0</v>
      </c>
      <c r="P702" s="90">
        <f t="shared" si="389"/>
        <v>0</v>
      </c>
      <c r="Q702" s="90">
        <f t="shared" si="389"/>
        <v>0</v>
      </c>
      <c r="R702" s="90">
        <f t="shared" si="389"/>
        <v>0</v>
      </c>
      <c r="S702" s="90">
        <f t="shared" si="389"/>
        <v>0</v>
      </c>
      <c r="T702" s="90">
        <f t="shared" si="389"/>
        <v>0</v>
      </c>
      <c r="U702" s="90">
        <f t="shared" si="389"/>
        <v>0</v>
      </c>
      <c r="V702" s="90">
        <f t="shared" si="389"/>
        <v>0</v>
      </c>
      <c r="W702" s="90">
        <f t="shared" si="389"/>
        <v>0</v>
      </c>
      <c r="X702" s="90">
        <f t="shared" si="389"/>
        <v>0</v>
      </c>
      <c r="Y702" s="90">
        <f t="shared" si="389"/>
        <v>0</v>
      </c>
      <c r="Z702" s="90">
        <f t="shared" si="389"/>
        <v>0</v>
      </c>
      <c r="AA702" s="90">
        <f t="shared" si="389"/>
        <v>0</v>
      </c>
      <c r="AB702" s="90">
        <f t="shared" si="389"/>
        <v>0</v>
      </c>
      <c r="AC702" s="90">
        <f t="shared" si="389"/>
        <v>0</v>
      </c>
      <c r="AD702" s="90">
        <f t="shared" si="389"/>
        <v>0</v>
      </c>
      <c r="AE702" s="90">
        <f t="shared" si="389"/>
        <v>0</v>
      </c>
      <c r="AF702" s="90">
        <f t="shared" si="389"/>
        <v>0</v>
      </c>
      <c r="AG702" s="90">
        <f t="shared" si="389"/>
        <v>0</v>
      </c>
      <c r="AH702" s="90">
        <f t="shared" si="389"/>
        <v>0</v>
      </c>
      <c r="AI702" s="90">
        <f t="shared" si="389"/>
        <v>0</v>
      </c>
      <c r="AJ702" s="90">
        <f t="shared" si="389"/>
        <v>0</v>
      </c>
      <c r="AK702" s="90">
        <f t="shared" si="377"/>
        <v>0</v>
      </c>
      <c r="AL702" s="90">
        <f t="shared" ref="AL702:AW702" si="390">$Q27*VLOOKUP($D702,$D$286:$BC$389,AL$681,FALSE)+$Q27*VLOOKUP(CONCATENATE("Preparació per ",LOWER($D702)),$D$286:$BC$389,AL$681,FALSE)</f>
        <v>0</v>
      </c>
      <c r="AM702" s="90">
        <f t="shared" si="390"/>
        <v>0</v>
      </c>
      <c r="AN702" s="90">
        <f t="shared" si="390"/>
        <v>0</v>
      </c>
      <c r="AO702" s="90">
        <f t="shared" si="390"/>
        <v>0</v>
      </c>
      <c r="AP702" s="90">
        <f t="shared" si="390"/>
        <v>0</v>
      </c>
      <c r="AQ702" s="90">
        <f t="shared" si="390"/>
        <v>0</v>
      </c>
      <c r="AR702" s="90">
        <f t="shared" si="390"/>
        <v>0</v>
      </c>
      <c r="AS702" s="90">
        <f t="shared" si="390"/>
        <v>0</v>
      </c>
      <c r="AT702" s="90">
        <f t="shared" si="390"/>
        <v>0</v>
      </c>
      <c r="AU702" s="90">
        <f t="shared" si="390"/>
        <v>0</v>
      </c>
      <c r="AV702" s="90">
        <f t="shared" si="390"/>
        <v>0</v>
      </c>
      <c r="AW702" s="90">
        <f t="shared" si="390"/>
        <v>0</v>
      </c>
      <c r="AX702" s="90">
        <f t="shared" si="388"/>
        <v>0</v>
      </c>
      <c r="AY702" s="90">
        <f t="shared" si="388"/>
        <v>0</v>
      </c>
      <c r="AZ702" s="90">
        <f t="shared" si="388"/>
        <v>0</v>
      </c>
      <c r="BA702" s="90">
        <f t="shared" si="388"/>
        <v>0</v>
      </c>
      <c r="BB702" s="90">
        <f t="shared" si="388"/>
        <v>0</v>
      </c>
      <c r="BC702" s="90">
        <f t="shared" si="388"/>
        <v>0</v>
      </c>
    </row>
    <row r="703" spans="3:55" hidden="1">
      <c r="C703" s="49">
        <f t="shared" ref="C703:D717" si="391">+C28</f>
        <v>0</v>
      </c>
      <c r="D703" s="49">
        <f t="shared" si="391"/>
        <v>0</v>
      </c>
      <c r="E703" s="76"/>
      <c r="F703" s="90">
        <f t="shared" ref="F703:AJ703" si="392">$Q28*VLOOKUP($D703,$D$286:$BC$389,F$681,FALSE)+$Q28*VLOOKUP(CONCATENATE("Preparació per ",LOWER($D703)),$D$286:$BC$389,F$681,FALSE)</f>
        <v>0</v>
      </c>
      <c r="G703" s="90">
        <f t="shared" si="392"/>
        <v>0</v>
      </c>
      <c r="H703" s="90">
        <f t="shared" si="392"/>
        <v>0</v>
      </c>
      <c r="I703" s="90">
        <f t="shared" si="392"/>
        <v>0</v>
      </c>
      <c r="J703" s="90">
        <f t="shared" si="392"/>
        <v>0</v>
      </c>
      <c r="K703" s="90">
        <f t="shared" si="392"/>
        <v>0</v>
      </c>
      <c r="L703" s="90">
        <f t="shared" si="392"/>
        <v>0</v>
      </c>
      <c r="M703" s="90">
        <f t="shared" si="392"/>
        <v>0</v>
      </c>
      <c r="N703" s="90">
        <f t="shared" si="392"/>
        <v>0</v>
      </c>
      <c r="O703" s="90">
        <f t="shared" si="392"/>
        <v>0</v>
      </c>
      <c r="P703" s="90">
        <f t="shared" si="392"/>
        <v>0</v>
      </c>
      <c r="Q703" s="90">
        <f t="shared" si="392"/>
        <v>0</v>
      </c>
      <c r="R703" s="90">
        <f t="shared" si="392"/>
        <v>0</v>
      </c>
      <c r="S703" s="90">
        <f t="shared" si="392"/>
        <v>0</v>
      </c>
      <c r="T703" s="90">
        <f t="shared" si="392"/>
        <v>0</v>
      </c>
      <c r="U703" s="90">
        <f t="shared" si="392"/>
        <v>0</v>
      </c>
      <c r="V703" s="90">
        <f t="shared" si="392"/>
        <v>0</v>
      </c>
      <c r="W703" s="90">
        <f t="shared" si="392"/>
        <v>0</v>
      </c>
      <c r="X703" s="90">
        <f t="shared" si="392"/>
        <v>0</v>
      </c>
      <c r="Y703" s="90">
        <f t="shared" si="392"/>
        <v>0</v>
      </c>
      <c r="Z703" s="90">
        <f t="shared" si="392"/>
        <v>0</v>
      </c>
      <c r="AA703" s="90">
        <f t="shared" si="392"/>
        <v>0</v>
      </c>
      <c r="AB703" s="90">
        <f t="shared" si="392"/>
        <v>0</v>
      </c>
      <c r="AC703" s="90">
        <f t="shared" si="392"/>
        <v>0</v>
      </c>
      <c r="AD703" s="90">
        <f t="shared" si="392"/>
        <v>0</v>
      </c>
      <c r="AE703" s="90">
        <f t="shared" si="392"/>
        <v>0</v>
      </c>
      <c r="AF703" s="90">
        <f t="shared" si="392"/>
        <v>0</v>
      </c>
      <c r="AG703" s="90">
        <f t="shared" si="392"/>
        <v>0</v>
      </c>
      <c r="AH703" s="90">
        <f t="shared" si="392"/>
        <v>0</v>
      </c>
      <c r="AI703" s="90">
        <f t="shared" si="392"/>
        <v>0</v>
      </c>
      <c r="AJ703" s="90">
        <f t="shared" si="392"/>
        <v>0</v>
      </c>
      <c r="AK703" s="90">
        <f t="shared" si="377"/>
        <v>0</v>
      </c>
      <c r="AL703" s="90">
        <f t="shared" ref="AL703:AW703" si="393">$Q28*VLOOKUP($D703,$D$286:$BC$389,AL$681,FALSE)+$Q28*VLOOKUP(CONCATENATE("Preparació per ",LOWER($D703)),$D$286:$BC$389,AL$681,FALSE)</f>
        <v>0</v>
      </c>
      <c r="AM703" s="90">
        <f t="shared" si="393"/>
        <v>0</v>
      </c>
      <c r="AN703" s="90">
        <f t="shared" si="393"/>
        <v>0</v>
      </c>
      <c r="AO703" s="90">
        <f t="shared" si="393"/>
        <v>0</v>
      </c>
      <c r="AP703" s="90">
        <f t="shared" si="393"/>
        <v>0</v>
      </c>
      <c r="AQ703" s="90">
        <f t="shared" si="393"/>
        <v>0</v>
      </c>
      <c r="AR703" s="90">
        <f t="shared" si="393"/>
        <v>0</v>
      </c>
      <c r="AS703" s="90">
        <f t="shared" si="393"/>
        <v>0</v>
      </c>
      <c r="AT703" s="90">
        <f t="shared" si="393"/>
        <v>0</v>
      </c>
      <c r="AU703" s="90">
        <f t="shared" si="393"/>
        <v>0</v>
      </c>
      <c r="AV703" s="90">
        <f t="shared" si="393"/>
        <v>0</v>
      </c>
      <c r="AW703" s="90">
        <f t="shared" si="393"/>
        <v>0</v>
      </c>
      <c r="AX703" s="90">
        <f t="shared" si="388"/>
        <v>0</v>
      </c>
      <c r="AY703" s="90">
        <f t="shared" si="388"/>
        <v>0</v>
      </c>
      <c r="AZ703" s="90">
        <f t="shared" si="388"/>
        <v>0</v>
      </c>
      <c r="BA703" s="90">
        <f t="shared" si="388"/>
        <v>0</v>
      </c>
      <c r="BB703" s="90">
        <f t="shared" si="388"/>
        <v>0</v>
      </c>
      <c r="BC703" s="90">
        <f t="shared" si="388"/>
        <v>0</v>
      </c>
    </row>
    <row r="704" spans="3:55" hidden="1">
      <c r="C704" s="49">
        <f t="shared" si="391"/>
        <v>0</v>
      </c>
      <c r="D704" s="49">
        <f t="shared" si="391"/>
        <v>0</v>
      </c>
      <c r="E704" s="76"/>
      <c r="F704" s="90">
        <f t="shared" ref="F704:AJ704" si="394">$Q29*VLOOKUP($D704,$D$286:$BC$389,F$681,FALSE)+$Q29*VLOOKUP(CONCATENATE("Preparació per ",LOWER($D704)),$D$286:$BC$389,F$681,FALSE)</f>
        <v>0</v>
      </c>
      <c r="G704" s="90">
        <f t="shared" si="394"/>
        <v>0</v>
      </c>
      <c r="H704" s="90">
        <f t="shared" si="394"/>
        <v>0</v>
      </c>
      <c r="I704" s="90">
        <f t="shared" si="394"/>
        <v>0</v>
      </c>
      <c r="J704" s="90">
        <f t="shared" si="394"/>
        <v>0</v>
      </c>
      <c r="K704" s="90">
        <f t="shared" si="394"/>
        <v>0</v>
      </c>
      <c r="L704" s="90">
        <f t="shared" si="394"/>
        <v>0</v>
      </c>
      <c r="M704" s="90">
        <f t="shared" si="394"/>
        <v>0</v>
      </c>
      <c r="N704" s="90">
        <f t="shared" si="394"/>
        <v>0</v>
      </c>
      <c r="O704" s="90">
        <f t="shared" si="394"/>
        <v>0</v>
      </c>
      <c r="P704" s="90">
        <f t="shared" si="394"/>
        <v>0</v>
      </c>
      <c r="Q704" s="90">
        <f t="shared" si="394"/>
        <v>0</v>
      </c>
      <c r="R704" s="90">
        <f t="shared" si="394"/>
        <v>0</v>
      </c>
      <c r="S704" s="90">
        <f t="shared" si="394"/>
        <v>0</v>
      </c>
      <c r="T704" s="90">
        <f t="shared" si="394"/>
        <v>0</v>
      </c>
      <c r="U704" s="90">
        <f t="shared" si="394"/>
        <v>0</v>
      </c>
      <c r="V704" s="90">
        <f t="shared" si="394"/>
        <v>0</v>
      </c>
      <c r="W704" s="90">
        <f t="shared" si="394"/>
        <v>0</v>
      </c>
      <c r="X704" s="90">
        <f t="shared" si="394"/>
        <v>0</v>
      </c>
      <c r="Y704" s="90">
        <f t="shared" si="394"/>
        <v>0</v>
      </c>
      <c r="Z704" s="90">
        <f t="shared" si="394"/>
        <v>0</v>
      </c>
      <c r="AA704" s="90">
        <f t="shared" si="394"/>
        <v>0</v>
      </c>
      <c r="AB704" s="90">
        <f t="shared" si="394"/>
        <v>0</v>
      </c>
      <c r="AC704" s="90">
        <f t="shared" si="394"/>
        <v>0</v>
      </c>
      <c r="AD704" s="90">
        <f t="shared" si="394"/>
        <v>0</v>
      </c>
      <c r="AE704" s="90">
        <f t="shared" si="394"/>
        <v>0</v>
      </c>
      <c r="AF704" s="90">
        <f t="shared" si="394"/>
        <v>0</v>
      </c>
      <c r="AG704" s="90">
        <f t="shared" si="394"/>
        <v>0</v>
      </c>
      <c r="AH704" s="90">
        <f t="shared" si="394"/>
        <v>0</v>
      </c>
      <c r="AI704" s="90">
        <f t="shared" si="394"/>
        <v>0</v>
      </c>
      <c r="AJ704" s="90">
        <f t="shared" si="394"/>
        <v>0</v>
      </c>
      <c r="AK704" s="90">
        <f t="shared" ref="AK704" si="395">$Q29*VLOOKUP($D704,$D$286:$BC$389,AK$681,FALSE)+$Q29*VLOOKUP(CONCATENATE("Preparació per ",LOWER($D704)),$D$286:$BC$389,AK$681,FALSE)</f>
        <v>0</v>
      </c>
      <c r="AL704" s="90">
        <f t="shared" ref="AL704:AW704" si="396">$Q29*VLOOKUP($D704,$D$286:$BC$389,AL$681,FALSE)+$Q29*VLOOKUP(CONCATENATE("Preparació per ",LOWER($D704)),$D$286:$BC$389,AL$681,FALSE)</f>
        <v>0</v>
      </c>
      <c r="AM704" s="90">
        <f t="shared" si="396"/>
        <v>0</v>
      </c>
      <c r="AN704" s="90">
        <f t="shared" si="396"/>
        <v>0</v>
      </c>
      <c r="AO704" s="90">
        <f t="shared" si="396"/>
        <v>0</v>
      </c>
      <c r="AP704" s="90">
        <f t="shared" si="396"/>
        <v>0</v>
      </c>
      <c r="AQ704" s="90">
        <f t="shared" si="396"/>
        <v>0</v>
      </c>
      <c r="AR704" s="90">
        <f t="shared" si="396"/>
        <v>0</v>
      </c>
      <c r="AS704" s="90">
        <f t="shared" si="396"/>
        <v>0</v>
      </c>
      <c r="AT704" s="90">
        <f t="shared" si="396"/>
        <v>0</v>
      </c>
      <c r="AU704" s="90">
        <f t="shared" si="396"/>
        <v>0</v>
      </c>
      <c r="AV704" s="90">
        <f t="shared" si="396"/>
        <v>0</v>
      </c>
      <c r="AW704" s="90">
        <f t="shared" si="396"/>
        <v>0</v>
      </c>
      <c r="AX704" s="90">
        <f t="shared" si="388"/>
        <v>0</v>
      </c>
      <c r="AY704" s="90">
        <f t="shared" si="388"/>
        <v>0</v>
      </c>
      <c r="AZ704" s="90">
        <f t="shared" si="388"/>
        <v>0</v>
      </c>
      <c r="BA704" s="90">
        <f t="shared" si="388"/>
        <v>0</v>
      </c>
      <c r="BB704" s="90">
        <f t="shared" si="388"/>
        <v>0</v>
      </c>
      <c r="BC704" s="90">
        <f t="shared" si="388"/>
        <v>0</v>
      </c>
    </row>
    <row r="705" spans="3:55" hidden="1">
      <c r="C705" s="49">
        <f t="shared" si="391"/>
        <v>0</v>
      </c>
      <c r="D705" s="49">
        <f t="shared" si="391"/>
        <v>0</v>
      </c>
      <c r="E705" s="76"/>
      <c r="F705" s="90">
        <f t="shared" ref="F705:AJ705" si="397">$Q30*VLOOKUP($D705,$D$286:$BC$389,F$681,FALSE)+$Q30*VLOOKUP(CONCATENATE("Preparació per ",LOWER($D705)),$D$286:$BC$389,F$681,FALSE)</f>
        <v>0</v>
      </c>
      <c r="G705" s="90">
        <f t="shared" si="397"/>
        <v>0</v>
      </c>
      <c r="H705" s="90">
        <f t="shared" si="397"/>
        <v>0</v>
      </c>
      <c r="I705" s="90">
        <f t="shared" si="397"/>
        <v>0</v>
      </c>
      <c r="J705" s="90">
        <f t="shared" si="397"/>
        <v>0</v>
      </c>
      <c r="K705" s="90">
        <f t="shared" si="397"/>
        <v>0</v>
      </c>
      <c r="L705" s="90">
        <f t="shared" si="397"/>
        <v>0</v>
      </c>
      <c r="M705" s="90">
        <f t="shared" si="397"/>
        <v>0</v>
      </c>
      <c r="N705" s="90">
        <f t="shared" si="397"/>
        <v>0</v>
      </c>
      <c r="O705" s="90">
        <f t="shared" si="397"/>
        <v>0</v>
      </c>
      <c r="P705" s="90">
        <f t="shared" si="397"/>
        <v>0</v>
      </c>
      <c r="Q705" s="90">
        <f t="shared" si="397"/>
        <v>0</v>
      </c>
      <c r="R705" s="90">
        <f t="shared" si="397"/>
        <v>0</v>
      </c>
      <c r="S705" s="90">
        <f t="shared" si="397"/>
        <v>0</v>
      </c>
      <c r="T705" s="90">
        <f t="shared" si="397"/>
        <v>0</v>
      </c>
      <c r="U705" s="90">
        <f t="shared" si="397"/>
        <v>0</v>
      </c>
      <c r="V705" s="90">
        <f t="shared" si="397"/>
        <v>0</v>
      </c>
      <c r="W705" s="90">
        <f t="shared" si="397"/>
        <v>0</v>
      </c>
      <c r="X705" s="90">
        <f t="shared" si="397"/>
        <v>0</v>
      </c>
      <c r="Y705" s="90">
        <f t="shared" si="397"/>
        <v>0</v>
      </c>
      <c r="Z705" s="90">
        <f t="shared" si="397"/>
        <v>0</v>
      </c>
      <c r="AA705" s="90">
        <f t="shared" si="397"/>
        <v>0</v>
      </c>
      <c r="AB705" s="90">
        <f t="shared" si="397"/>
        <v>0</v>
      </c>
      <c r="AC705" s="90">
        <f t="shared" si="397"/>
        <v>0</v>
      </c>
      <c r="AD705" s="90">
        <f t="shared" si="397"/>
        <v>0</v>
      </c>
      <c r="AE705" s="90">
        <f t="shared" si="397"/>
        <v>0</v>
      </c>
      <c r="AF705" s="90">
        <f t="shared" si="397"/>
        <v>0</v>
      </c>
      <c r="AG705" s="90">
        <f t="shared" si="397"/>
        <v>0</v>
      </c>
      <c r="AH705" s="90">
        <f t="shared" si="397"/>
        <v>0</v>
      </c>
      <c r="AI705" s="90">
        <f t="shared" si="397"/>
        <v>0</v>
      </c>
      <c r="AJ705" s="90">
        <f t="shared" si="397"/>
        <v>0</v>
      </c>
      <c r="AK705" s="90">
        <f t="shared" ref="AK705:AK711" si="398">$Q30*VLOOKUP($D705,$D$286:$BC$389,AK$681,FALSE)+$Q30*VLOOKUP(CONCATENATE("Preparació per ",LOWER($D705)),$D$286:$BC$389,AK$681,FALSE)</f>
        <v>0</v>
      </c>
      <c r="AL705" s="90">
        <f t="shared" ref="AL705:AW705" si="399">$Q30*VLOOKUP($D705,$D$286:$BC$389,AL$681,FALSE)+$Q30*VLOOKUP(CONCATENATE("Preparació per ",LOWER($D705)),$D$286:$BC$389,AL$681,FALSE)</f>
        <v>0</v>
      </c>
      <c r="AM705" s="90">
        <f t="shared" si="399"/>
        <v>0</v>
      </c>
      <c r="AN705" s="90">
        <f t="shared" si="399"/>
        <v>0</v>
      </c>
      <c r="AO705" s="90">
        <f t="shared" si="399"/>
        <v>0</v>
      </c>
      <c r="AP705" s="90">
        <f t="shared" si="399"/>
        <v>0</v>
      </c>
      <c r="AQ705" s="90">
        <f t="shared" si="399"/>
        <v>0</v>
      </c>
      <c r="AR705" s="90">
        <f t="shared" si="399"/>
        <v>0</v>
      </c>
      <c r="AS705" s="90">
        <f t="shared" si="399"/>
        <v>0</v>
      </c>
      <c r="AT705" s="90">
        <f t="shared" si="399"/>
        <v>0</v>
      </c>
      <c r="AU705" s="90">
        <f t="shared" si="399"/>
        <v>0</v>
      </c>
      <c r="AV705" s="90">
        <f t="shared" si="399"/>
        <v>0</v>
      </c>
      <c r="AW705" s="90">
        <f t="shared" si="399"/>
        <v>0</v>
      </c>
      <c r="AX705" s="90">
        <f t="shared" si="388"/>
        <v>0</v>
      </c>
      <c r="AY705" s="90">
        <f t="shared" si="388"/>
        <v>0</v>
      </c>
      <c r="AZ705" s="90">
        <f t="shared" si="388"/>
        <v>0</v>
      </c>
      <c r="BA705" s="90">
        <f t="shared" si="388"/>
        <v>0</v>
      </c>
      <c r="BB705" s="90">
        <f t="shared" si="388"/>
        <v>0</v>
      </c>
      <c r="BC705" s="90">
        <f t="shared" si="388"/>
        <v>0</v>
      </c>
    </row>
    <row r="706" spans="3:55" hidden="1">
      <c r="C706" s="49">
        <f t="shared" si="391"/>
        <v>0</v>
      </c>
      <c r="D706" s="49">
        <f t="shared" si="391"/>
        <v>0</v>
      </c>
      <c r="E706" s="76"/>
      <c r="F706" s="90">
        <f t="shared" ref="F706:AJ706" si="400">$Q31*VLOOKUP($D706,$D$286:$BC$389,F$681,FALSE)+$Q31*VLOOKUP(CONCATENATE("Preparació per ",LOWER($D706)),$D$286:$BC$389,F$681,FALSE)</f>
        <v>0</v>
      </c>
      <c r="G706" s="90">
        <f t="shared" si="400"/>
        <v>0</v>
      </c>
      <c r="H706" s="90">
        <f t="shared" si="400"/>
        <v>0</v>
      </c>
      <c r="I706" s="90">
        <f t="shared" si="400"/>
        <v>0</v>
      </c>
      <c r="J706" s="90">
        <f t="shared" si="400"/>
        <v>0</v>
      </c>
      <c r="K706" s="90">
        <f t="shared" si="400"/>
        <v>0</v>
      </c>
      <c r="L706" s="90">
        <f t="shared" si="400"/>
        <v>0</v>
      </c>
      <c r="M706" s="90">
        <f t="shared" si="400"/>
        <v>0</v>
      </c>
      <c r="N706" s="90">
        <f t="shared" si="400"/>
        <v>0</v>
      </c>
      <c r="O706" s="90">
        <f t="shared" si="400"/>
        <v>0</v>
      </c>
      <c r="P706" s="90">
        <f t="shared" si="400"/>
        <v>0</v>
      </c>
      <c r="Q706" s="90">
        <f t="shared" si="400"/>
        <v>0</v>
      </c>
      <c r="R706" s="90">
        <f t="shared" si="400"/>
        <v>0</v>
      </c>
      <c r="S706" s="90">
        <f t="shared" si="400"/>
        <v>0</v>
      </c>
      <c r="T706" s="90">
        <f t="shared" si="400"/>
        <v>0</v>
      </c>
      <c r="U706" s="90">
        <f t="shared" si="400"/>
        <v>0</v>
      </c>
      <c r="V706" s="90">
        <f t="shared" si="400"/>
        <v>0</v>
      </c>
      <c r="W706" s="90">
        <f t="shared" si="400"/>
        <v>0</v>
      </c>
      <c r="X706" s="90">
        <f t="shared" si="400"/>
        <v>0</v>
      </c>
      <c r="Y706" s="90">
        <f t="shared" si="400"/>
        <v>0</v>
      </c>
      <c r="Z706" s="90">
        <f t="shared" si="400"/>
        <v>0</v>
      </c>
      <c r="AA706" s="90">
        <f t="shared" si="400"/>
        <v>0</v>
      </c>
      <c r="AB706" s="90">
        <f t="shared" si="400"/>
        <v>0</v>
      </c>
      <c r="AC706" s="90">
        <f t="shared" si="400"/>
        <v>0</v>
      </c>
      <c r="AD706" s="90">
        <f t="shared" si="400"/>
        <v>0</v>
      </c>
      <c r="AE706" s="90">
        <f t="shared" si="400"/>
        <v>0</v>
      </c>
      <c r="AF706" s="90">
        <f t="shared" si="400"/>
        <v>0</v>
      </c>
      <c r="AG706" s="90">
        <f t="shared" si="400"/>
        <v>0</v>
      </c>
      <c r="AH706" s="90">
        <f t="shared" si="400"/>
        <v>0</v>
      </c>
      <c r="AI706" s="90">
        <f t="shared" si="400"/>
        <v>0</v>
      </c>
      <c r="AJ706" s="90">
        <f t="shared" si="400"/>
        <v>0</v>
      </c>
      <c r="AK706" s="90">
        <f t="shared" si="398"/>
        <v>0</v>
      </c>
      <c r="AL706" s="90">
        <f t="shared" ref="AL706:AW706" si="401">$Q31*VLOOKUP($D706,$D$286:$BC$389,AL$681,FALSE)+$Q31*VLOOKUP(CONCATENATE("Preparació per ",LOWER($D706)),$D$286:$BC$389,AL$681,FALSE)</f>
        <v>0</v>
      </c>
      <c r="AM706" s="90">
        <f t="shared" si="401"/>
        <v>0</v>
      </c>
      <c r="AN706" s="90">
        <f t="shared" si="401"/>
        <v>0</v>
      </c>
      <c r="AO706" s="90">
        <f t="shared" si="401"/>
        <v>0</v>
      </c>
      <c r="AP706" s="90">
        <f t="shared" si="401"/>
        <v>0</v>
      </c>
      <c r="AQ706" s="90">
        <f t="shared" si="401"/>
        <v>0</v>
      </c>
      <c r="AR706" s="90">
        <f t="shared" si="401"/>
        <v>0</v>
      </c>
      <c r="AS706" s="90">
        <f t="shared" si="401"/>
        <v>0</v>
      </c>
      <c r="AT706" s="90">
        <f t="shared" si="401"/>
        <v>0</v>
      </c>
      <c r="AU706" s="90">
        <f t="shared" si="401"/>
        <v>0</v>
      </c>
      <c r="AV706" s="90">
        <f t="shared" si="401"/>
        <v>0</v>
      </c>
      <c r="AW706" s="90">
        <f t="shared" si="401"/>
        <v>0</v>
      </c>
      <c r="AX706" s="90">
        <f t="shared" si="388"/>
        <v>0</v>
      </c>
      <c r="AY706" s="90">
        <f t="shared" si="388"/>
        <v>0</v>
      </c>
      <c r="AZ706" s="90">
        <f t="shared" si="388"/>
        <v>0</v>
      </c>
      <c r="BA706" s="90">
        <f t="shared" si="388"/>
        <v>0</v>
      </c>
      <c r="BB706" s="90">
        <f t="shared" si="388"/>
        <v>0</v>
      </c>
      <c r="BC706" s="90">
        <f t="shared" si="388"/>
        <v>0</v>
      </c>
    </row>
    <row r="707" spans="3:55" hidden="1">
      <c r="C707" s="60" t="str">
        <f t="shared" si="391"/>
        <v>DESHERBAT</v>
      </c>
      <c r="D707" s="60" t="str">
        <f t="shared" si="391"/>
        <v>Calçar-desherbar</v>
      </c>
      <c r="E707" s="77"/>
      <c r="F707" s="91">
        <f t="shared" ref="F707:AJ707" si="402">$Q32*VLOOKUP($D707,$D$286:$BC$389,F$681,FALSE)+$Q32*VLOOKUP(CONCATENATE("Preparació per ",LOWER($D707)),$D$286:$BC$389,F$681,FALSE)</f>
        <v>0</v>
      </c>
      <c r="G707" s="91">
        <f t="shared" si="402"/>
        <v>0</v>
      </c>
      <c r="H707" s="91">
        <f t="shared" si="402"/>
        <v>0</v>
      </c>
      <c r="I707" s="91">
        <f t="shared" si="402"/>
        <v>0</v>
      </c>
      <c r="J707" s="91">
        <f t="shared" si="402"/>
        <v>0</v>
      </c>
      <c r="K707" s="91">
        <f t="shared" si="402"/>
        <v>0</v>
      </c>
      <c r="L707" s="91">
        <f t="shared" si="402"/>
        <v>0</v>
      </c>
      <c r="M707" s="91">
        <f t="shared" si="402"/>
        <v>0</v>
      </c>
      <c r="N707" s="91">
        <f t="shared" si="402"/>
        <v>0</v>
      </c>
      <c r="O707" s="91">
        <f t="shared" si="402"/>
        <v>0</v>
      </c>
      <c r="P707" s="91">
        <f t="shared" si="402"/>
        <v>0</v>
      </c>
      <c r="Q707" s="91">
        <f t="shared" si="402"/>
        <v>0</v>
      </c>
      <c r="R707" s="91">
        <f t="shared" si="402"/>
        <v>0</v>
      </c>
      <c r="S707" s="91">
        <f t="shared" si="402"/>
        <v>0</v>
      </c>
      <c r="T707" s="91">
        <f t="shared" si="402"/>
        <v>0</v>
      </c>
      <c r="U707" s="91">
        <f t="shared" si="402"/>
        <v>0</v>
      </c>
      <c r="V707" s="91">
        <f t="shared" si="402"/>
        <v>0</v>
      </c>
      <c r="W707" s="91">
        <f t="shared" si="402"/>
        <v>0</v>
      </c>
      <c r="X707" s="91">
        <f t="shared" si="402"/>
        <v>0</v>
      </c>
      <c r="Y707" s="91">
        <f t="shared" si="402"/>
        <v>0</v>
      </c>
      <c r="Z707" s="91">
        <f t="shared" si="402"/>
        <v>0</v>
      </c>
      <c r="AA707" s="91">
        <f t="shared" si="402"/>
        <v>0</v>
      </c>
      <c r="AB707" s="91">
        <f t="shared" si="402"/>
        <v>0</v>
      </c>
      <c r="AC707" s="91">
        <f t="shared" si="402"/>
        <v>0</v>
      </c>
      <c r="AD707" s="91">
        <f t="shared" si="402"/>
        <v>0</v>
      </c>
      <c r="AE707" s="91">
        <f t="shared" si="402"/>
        <v>0</v>
      </c>
      <c r="AF707" s="91">
        <f t="shared" si="402"/>
        <v>0</v>
      </c>
      <c r="AG707" s="91">
        <f t="shared" si="402"/>
        <v>0</v>
      </c>
      <c r="AH707" s="91">
        <f t="shared" si="402"/>
        <v>0</v>
      </c>
      <c r="AI707" s="91">
        <f t="shared" si="402"/>
        <v>0</v>
      </c>
      <c r="AJ707" s="91">
        <f t="shared" si="402"/>
        <v>0</v>
      </c>
      <c r="AK707" s="91">
        <f t="shared" si="398"/>
        <v>0</v>
      </c>
      <c r="AL707" s="91">
        <f t="shared" ref="AL707:AW707" si="403">$Q32*VLOOKUP($D707,$D$286:$BC$389,AL$681,FALSE)+$Q32*VLOOKUP(CONCATENATE("Preparació per ",LOWER($D707)),$D$286:$BC$389,AL$681,FALSE)</f>
        <v>0</v>
      </c>
      <c r="AM707" s="91">
        <f t="shared" si="403"/>
        <v>0</v>
      </c>
      <c r="AN707" s="91">
        <f t="shared" si="403"/>
        <v>0</v>
      </c>
      <c r="AO707" s="91">
        <f t="shared" si="403"/>
        <v>0</v>
      </c>
      <c r="AP707" s="91">
        <f t="shared" si="403"/>
        <v>0</v>
      </c>
      <c r="AQ707" s="91">
        <f t="shared" si="403"/>
        <v>0</v>
      </c>
      <c r="AR707" s="91">
        <f t="shared" si="403"/>
        <v>0</v>
      </c>
      <c r="AS707" s="91">
        <f t="shared" si="403"/>
        <v>0</v>
      </c>
      <c r="AT707" s="91">
        <f t="shared" si="403"/>
        <v>0</v>
      </c>
      <c r="AU707" s="91">
        <f t="shared" si="403"/>
        <v>0</v>
      </c>
      <c r="AV707" s="91">
        <f t="shared" si="403"/>
        <v>0</v>
      </c>
      <c r="AW707" s="91">
        <f t="shared" si="403"/>
        <v>0</v>
      </c>
      <c r="AX707" s="91">
        <f t="shared" si="388"/>
        <v>0</v>
      </c>
      <c r="AY707" s="91">
        <f t="shared" si="388"/>
        <v>0</v>
      </c>
      <c r="AZ707" s="91">
        <f t="shared" si="388"/>
        <v>0</v>
      </c>
      <c r="BA707" s="91">
        <f t="shared" si="388"/>
        <v>0</v>
      </c>
      <c r="BB707" s="91">
        <f t="shared" si="388"/>
        <v>0</v>
      </c>
      <c r="BC707" s="91">
        <f t="shared" si="388"/>
        <v>0</v>
      </c>
    </row>
    <row r="708" spans="3:55" hidden="1">
      <c r="C708" s="60">
        <f t="shared" si="391"/>
        <v>0</v>
      </c>
      <c r="D708" s="60">
        <f t="shared" si="391"/>
        <v>0</v>
      </c>
      <c r="E708" s="77"/>
      <c r="F708" s="91">
        <f t="shared" ref="F708:AJ708" si="404">$Q33*VLOOKUP($D708,$D$286:$BC$389,F$681,FALSE)+$Q33*VLOOKUP(CONCATENATE("Preparació per ",LOWER($D708)),$D$286:$BC$389,F$681,FALSE)</f>
        <v>0</v>
      </c>
      <c r="G708" s="91">
        <f t="shared" si="404"/>
        <v>0</v>
      </c>
      <c r="H708" s="91">
        <f t="shared" si="404"/>
        <v>0</v>
      </c>
      <c r="I708" s="91">
        <f t="shared" si="404"/>
        <v>0</v>
      </c>
      <c r="J708" s="91">
        <f t="shared" si="404"/>
        <v>0</v>
      </c>
      <c r="K708" s="91">
        <f t="shared" si="404"/>
        <v>0</v>
      </c>
      <c r="L708" s="91">
        <f t="shared" si="404"/>
        <v>0</v>
      </c>
      <c r="M708" s="91">
        <f t="shared" si="404"/>
        <v>0</v>
      </c>
      <c r="N708" s="91">
        <f t="shared" si="404"/>
        <v>0</v>
      </c>
      <c r="O708" s="91">
        <f t="shared" si="404"/>
        <v>0</v>
      </c>
      <c r="P708" s="91">
        <f t="shared" si="404"/>
        <v>0</v>
      </c>
      <c r="Q708" s="91">
        <f t="shared" si="404"/>
        <v>0</v>
      </c>
      <c r="R708" s="91">
        <f t="shared" si="404"/>
        <v>0</v>
      </c>
      <c r="S708" s="91">
        <f t="shared" si="404"/>
        <v>0</v>
      </c>
      <c r="T708" s="91">
        <f t="shared" si="404"/>
        <v>0</v>
      </c>
      <c r="U708" s="91">
        <f t="shared" si="404"/>
        <v>0</v>
      </c>
      <c r="V708" s="91">
        <f t="shared" si="404"/>
        <v>0</v>
      </c>
      <c r="W708" s="91">
        <f t="shared" si="404"/>
        <v>0</v>
      </c>
      <c r="X708" s="91">
        <f t="shared" si="404"/>
        <v>0</v>
      </c>
      <c r="Y708" s="91">
        <f t="shared" si="404"/>
        <v>0</v>
      </c>
      <c r="Z708" s="91">
        <f t="shared" si="404"/>
        <v>0</v>
      </c>
      <c r="AA708" s="91">
        <f t="shared" si="404"/>
        <v>0</v>
      </c>
      <c r="AB708" s="91">
        <f t="shared" si="404"/>
        <v>0</v>
      </c>
      <c r="AC708" s="91">
        <f t="shared" si="404"/>
        <v>0</v>
      </c>
      <c r="AD708" s="91">
        <f t="shared" si="404"/>
        <v>0</v>
      </c>
      <c r="AE708" s="91">
        <f t="shared" si="404"/>
        <v>0</v>
      </c>
      <c r="AF708" s="91">
        <f t="shared" si="404"/>
        <v>0</v>
      </c>
      <c r="AG708" s="91">
        <f t="shared" si="404"/>
        <v>0</v>
      </c>
      <c r="AH708" s="91">
        <f t="shared" si="404"/>
        <v>0</v>
      </c>
      <c r="AI708" s="91">
        <f t="shared" si="404"/>
        <v>0</v>
      </c>
      <c r="AJ708" s="91">
        <f t="shared" si="404"/>
        <v>0</v>
      </c>
      <c r="AK708" s="91">
        <f t="shared" si="398"/>
        <v>0</v>
      </c>
      <c r="AL708" s="91">
        <f t="shared" ref="AL708:AW708" si="405">$Q33*VLOOKUP($D708,$D$286:$BC$389,AL$681,FALSE)+$Q33*VLOOKUP(CONCATENATE("Preparació per ",LOWER($D708)),$D$286:$BC$389,AL$681,FALSE)</f>
        <v>0</v>
      </c>
      <c r="AM708" s="91">
        <f t="shared" si="405"/>
        <v>0</v>
      </c>
      <c r="AN708" s="91">
        <f t="shared" si="405"/>
        <v>0</v>
      </c>
      <c r="AO708" s="91">
        <f t="shared" si="405"/>
        <v>0</v>
      </c>
      <c r="AP708" s="91">
        <f t="shared" si="405"/>
        <v>0</v>
      </c>
      <c r="AQ708" s="91">
        <f t="shared" si="405"/>
        <v>0</v>
      </c>
      <c r="AR708" s="91">
        <f t="shared" si="405"/>
        <v>0</v>
      </c>
      <c r="AS708" s="91">
        <f t="shared" si="405"/>
        <v>0</v>
      </c>
      <c r="AT708" s="91">
        <f t="shared" si="405"/>
        <v>0</v>
      </c>
      <c r="AU708" s="91">
        <f t="shared" si="405"/>
        <v>0</v>
      </c>
      <c r="AV708" s="91">
        <f t="shared" si="405"/>
        <v>0</v>
      </c>
      <c r="AW708" s="91">
        <f t="shared" si="405"/>
        <v>0</v>
      </c>
      <c r="AX708" s="91">
        <f t="shared" si="388"/>
        <v>0</v>
      </c>
      <c r="AY708" s="91">
        <f t="shared" si="388"/>
        <v>0</v>
      </c>
      <c r="AZ708" s="91">
        <f t="shared" si="388"/>
        <v>0</v>
      </c>
      <c r="BA708" s="91">
        <f t="shared" si="388"/>
        <v>0</v>
      </c>
      <c r="BB708" s="91">
        <f t="shared" si="388"/>
        <v>0</v>
      </c>
      <c r="BC708" s="91">
        <f t="shared" si="388"/>
        <v>0</v>
      </c>
    </row>
    <row r="709" spans="3:55" hidden="1">
      <c r="C709" s="60">
        <f t="shared" si="391"/>
        <v>0</v>
      </c>
      <c r="D709" s="60">
        <f t="shared" si="391"/>
        <v>0</v>
      </c>
      <c r="E709" s="77"/>
      <c r="F709" s="91">
        <f t="shared" ref="F709:AJ709" si="406">$Q34*VLOOKUP($D709,$D$286:$BC$389,F$681,FALSE)+$Q34*VLOOKUP(CONCATENATE("Preparació per ",LOWER($D709)),$D$286:$BC$389,F$681,FALSE)</f>
        <v>0</v>
      </c>
      <c r="G709" s="91">
        <f t="shared" si="406"/>
        <v>0</v>
      </c>
      <c r="H709" s="91">
        <f t="shared" si="406"/>
        <v>0</v>
      </c>
      <c r="I709" s="91">
        <f t="shared" si="406"/>
        <v>0</v>
      </c>
      <c r="J709" s="91">
        <f t="shared" si="406"/>
        <v>0</v>
      </c>
      <c r="K709" s="91">
        <f t="shared" si="406"/>
        <v>0</v>
      </c>
      <c r="L709" s="91">
        <f t="shared" si="406"/>
        <v>0</v>
      </c>
      <c r="M709" s="91">
        <f t="shared" si="406"/>
        <v>0</v>
      </c>
      <c r="N709" s="91">
        <f t="shared" si="406"/>
        <v>0</v>
      </c>
      <c r="O709" s="91">
        <f t="shared" si="406"/>
        <v>0</v>
      </c>
      <c r="P709" s="91">
        <f t="shared" si="406"/>
        <v>0</v>
      </c>
      <c r="Q709" s="91">
        <f t="shared" si="406"/>
        <v>0</v>
      </c>
      <c r="R709" s="91">
        <f t="shared" si="406"/>
        <v>0</v>
      </c>
      <c r="S709" s="91">
        <f t="shared" si="406"/>
        <v>0</v>
      </c>
      <c r="T709" s="91">
        <f t="shared" si="406"/>
        <v>0</v>
      </c>
      <c r="U709" s="91">
        <f t="shared" si="406"/>
        <v>0</v>
      </c>
      <c r="V709" s="91">
        <f t="shared" si="406"/>
        <v>0</v>
      </c>
      <c r="W709" s="91">
        <f t="shared" si="406"/>
        <v>0</v>
      </c>
      <c r="X709" s="91">
        <f t="shared" si="406"/>
        <v>0</v>
      </c>
      <c r="Y709" s="91">
        <f t="shared" si="406"/>
        <v>0</v>
      </c>
      <c r="Z709" s="91">
        <f t="shared" si="406"/>
        <v>0</v>
      </c>
      <c r="AA709" s="91">
        <f t="shared" si="406"/>
        <v>0</v>
      </c>
      <c r="AB709" s="91">
        <f t="shared" si="406"/>
        <v>0</v>
      </c>
      <c r="AC709" s="91">
        <f t="shared" si="406"/>
        <v>0</v>
      </c>
      <c r="AD709" s="91">
        <f t="shared" si="406"/>
        <v>0</v>
      </c>
      <c r="AE709" s="91">
        <f t="shared" si="406"/>
        <v>0</v>
      </c>
      <c r="AF709" s="91">
        <f t="shared" si="406"/>
        <v>0</v>
      </c>
      <c r="AG709" s="91">
        <f t="shared" si="406"/>
        <v>0</v>
      </c>
      <c r="AH709" s="91">
        <f t="shared" si="406"/>
        <v>0</v>
      </c>
      <c r="AI709" s="91">
        <f t="shared" si="406"/>
        <v>0</v>
      </c>
      <c r="AJ709" s="91">
        <f t="shared" si="406"/>
        <v>0</v>
      </c>
      <c r="AK709" s="91">
        <f t="shared" si="398"/>
        <v>0</v>
      </c>
      <c r="AL709" s="91">
        <f t="shared" ref="AL709:AW709" si="407">$Q34*VLOOKUP($D709,$D$286:$BC$389,AL$681,FALSE)+$Q34*VLOOKUP(CONCATENATE("Preparació per ",LOWER($D709)),$D$286:$BC$389,AL$681,FALSE)</f>
        <v>0</v>
      </c>
      <c r="AM709" s="91">
        <f t="shared" si="407"/>
        <v>0</v>
      </c>
      <c r="AN709" s="91">
        <f t="shared" si="407"/>
        <v>0</v>
      </c>
      <c r="AO709" s="91">
        <f t="shared" si="407"/>
        <v>0</v>
      </c>
      <c r="AP709" s="91">
        <f t="shared" si="407"/>
        <v>0</v>
      </c>
      <c r="AQ709" s="91">
        <f t="shared" si="407"/>
        <v>0</v>
      </c>
      <c r="AR709" s="91">
        <f t="shared" si="407"/>
        <v>0</v>
      </c>
      <c r="AS709" s="91">
        <f t="shared" si="407"/>
        <v>0</v>
      </c>
      <c r="AT709" s="91">
        <f t="shared" si="407"/>
        <v>0</v>
      </c>
      <c r="AU709" s="91">
        <f t="shared" si="407"/>
        <v>0</v>
      </c>
      <c r="AV709" s="91">
        <f t="shared" si="407"/>
        <v>0</v>
      </c>
      <c r="AW709" s="91">
        <f t="shared" si="407"/>
        <v>0</v>
      </c>
      <c r="AX709" s="91">
        <f t="shared" si="388"/>
        <v>0</v>
      </c>
      <c r="AY709" s="91">
        <f t="shared" si="388"/>
        <v>0</v>
      </c>
      <c r="AZ709" s="91">
        <f t="shared" si="388"/>
        <v>0</v>
      </c>
      <c r="BA709" s="91">
        <f t="shared" si="388"/>
        <v>0</v>
      </c>
      <c r="BB709" s="91">
        <f t="shared" si="388"/>
        <v>0</v>
      </c>
      <c r="BC709" s="91">
        <f t="shared" si="388"/>
        <v>0</v>
      </c>
    </row>
    <row r="710" spans="3:55" hidden="1">
      <c r="C710" s="60">
        <f t="shared" si="391"/>
        <v>0</v>
      </c>
      <c r="D710" s="60">
        <f t="shared" si="391"/>
        <v>0</v>
      </c>
      <c r="E710" s="77"/>
      <c r="F710" s="91">
        <f t="shared" ref="F710:AJ710" si="408">$Q35*VLOOKUP($D710,$D$286:$BC$389,F$681,FALSE)+$Q35*VLOOKUP(CONCATENATE("Preparació per ",LOWER($D710)),$D$286:$BC$389,F$681,FALSE)</f>
        <v>0</v>
      </c>
      <c r="G710" s="91">
        <f t="shared" si="408"/>
        <v>0</v>
      </c>
      <c r="H710" s="91">
        <f t="shared" si="408"/>
        <v>0</v>
      </c>
      <c r="I710" s="91">
        <f t="shared" si="408"/>
        <v>0</v>
      </c>
      <c r="J710" s="91">
        <f t="shared" si="408"/>
        <v>0</v>
      </c>
      <c r="K710" s="91">
        <f t="shared" si="408"/>
        <v>0</v>
      </c>
      <c r="L710" s="91">
        <f t="shared" si="408"/>
        <v>0</v>
      </c>
      <c r="M710" s="91">
        <f t="shared" si="408"/>
        <v>0</v>
      </c>
      <c r="N710" s="91">
        <f t="shared" si="408"/>
        <v>0</v>
      </c>
      <c r="O710" s="91">
        <f t="shared" si="408"/>
        <v>0</v>
      </c>
      <c r="P710" s="91">
        <f t="shared" si="408"/>
        <v>0</v>
      </c>
      <c r="Q710" s="91">
        <f t="shared" si="408"/>
        <v>0</v>
      </c>
      <c r="R710" s="91">
        <f t="shared" si="408"/>
        <v>0</v>
      </c>
      <c r="S710" s="91">
        <f t="shared" si="408"/>
        <v>0</v>
      </c>
      <c r="T710" s="91">
        <f t="shared" si="408"/>
        <v>0</v>
      </c>
      <c r="U710" s="91">
        <f t="shared" si="408"/>
        <v>0</v>
      </c>
      <c r="V710" s="91">
        <f t="shared" si="408"/>
        <v>0</v>
      </c>
      <c r="W710" s="91">
        <f t="shared" si="408"/>
        <v>0</v>
      </c>
      <c r="X710" s="91">
        <f t="shared" si="408"/>
        <v>0</v>
      </c>
      <c r="Y710" s="91">
        <f t="shared" si="408"/>
        <v>0</v>
      </c>
      <c r="Z710" s="91">
        <f t="shared" si="408"/>
        <v>0</v>
      </c>
      <c r="AA710" s="91">
        <f t="shared" si="408"/>
        <v>0</v>
      </c>
      <c r="AB710" s="91">
        <f t="shared" si="408"/>
        <v>0</v>
      </c>
      <c r="AC710" s="91">
        <f t="shared" si="408"/>
        <v>0</v>
      </c>
      <c r="AD710" s="91">
        <f t="shared" si="408"/>
        <v>0</v>
      </c>
      <c r="AE710" s="91">
        <f t="shared" si="408"/>
        <v>0</v>
      </c>
      <c r="AF710" s="91">
        <f t="shared" si="408"/>
        <v>0</v>
      </c>
      <c r="AG710" s="91">
        <f t="shared" si="408"/>
        <v>0</v>
      </c>
      <c r="AH710" s="91">
        <f t="shared" si="408"/>
        <v>0</v>
      </c>
      <c r="AI710" s="91">
        <f t="shared" si="408"/>
        <v>0</v>
      </c>
      <c r="AJ710" s="91">
        <f t="shared" si="408"/>
        <v>0</v>
      </c>
      <c r="AK710" s="91">
        <f t="shared" si="398"/>
        <v>0</v>
      </c>
      <c r="AL710" s="91">
        <f t="shared" ref="AL710:AW710" si="409">$Q35*VLOOKUP($D710,$D$286:$BC$389,AL$681,FALSE)+$Q35*VLOOKUP(CONCATENATE("Preparació per ",LOWER($D710)),$D$286:$BC$389,AL$681,FALSE)</f>
        <v>0</v>
      </c>
      <c r="AM710" s="91">
        <f t="shared" si="409"/>
        <v>0</v>
      </c>
      <c r="AN710" s="91">
        <f t="shared" si="409"/>
        <v>0</v>
      </c>
      <c r="AO710" s="91">
        <f t="shared" si="409"/>
        <v>0</v>
      </c>
      <c r="AP710" s="91">
        <f t="shared" si="409"/>
        <v>0</v>
      </c>
      <c r="AQ710" s="91">
        <f t="shared" si="409"/>
        <v>0</v>
      </c>
      <c r="AR710" s="91">
        <f t="shared" si="409"/>
        <v>0</v>
      </c>
      <c r="AS710" s="91">
        <f t="shared" si="409"/>
        <v>0</v>
      </c>
      <c r="AT710" s="91">
        <f t="shared" si="409"/>
        <v>0</v>
      </c>
      <c r="AU710" s="91">
        <f t="shared" si="409"/>
        <v>0</v>
      </c>
      <c r="AV710" s="91">
        <f t="shared" si="409"/>
        <v>0</v>
      </c>
      <c r="AW710" s="91">
        <f t="shared" si="409"/>
        <v>0</v>
      </c>
      <c r="AX710" s="91">
        <f t="shared" si="388"/>
        <v>0</v>
      </c>
      <c r="AY710" s="91">
        <f t="shared" si="388"/>
        <v>0</v>
      </c>
      <c r="AZ710" s="91">
        <f t="shared" si="388"/>
        <v>0</v>
      </c>
      <c r="BA710" s="91">
        <f t="shared" si="388"/>
        <v>0</v>
      </c>
      <c r="BB710" s="91">
        <f t="shared" si="388"/>
        <v>0</v>
      </c>
      <c r="BC710" s="91">
        <f t="shared" si="388"/>
        <v>0</v>
      </c>
    </row>
    <row r="711" spans="3:55" hidden="1">
      <c r="C711" s="62" t="str">
        <f t="shared" si="391"/>
        <v>ALTRES OPERACIONS ESPECÍFIQUES</v>
      </c>
      <c r="D711" s="62" t="str">
        <f t="shared" si="391"/>
        <v>Renda de la terra</v>
      </c>
      <c r="E711" s="78"/>
      <c r="F711" s="92">
        <f t="shared" ref="F711:AJ711" si="410">$Q36*VLOOKUP($D711,$D$286:$BC$389,F$681,FALSE)+$Q36*VLOOKUP(CONCATENATE("Preparació per ",LOWER($D711)),$D$286:$BC$389,F$681,FALSE)</f>
        <v>0</v>
      </c>
      <c r="G711" s="92">
        <f t="shared" si="410"/>
        <v>0</v>
      </c>
      <c r="H711" s="92">
        <f t="shared" si="410"/>
        <v>0</v>
      </c>
      <c r="I711" s="92">
        <f t="shared" si="410"/>
        <v>0</v>
      </c>
      <c r="J711" s="92">
        <f t="shared" si="410"/>
        <v>0</v>
      </c>
      <c r="K711" s="92">
        <f t="shared" si="410"/>
        <v>0</v>
      </c>
      <c r="L711" s="92">
        <f t="shared" si="410"/>
        <v>0</v>
      </c>
      <c r="M711" s="92">
        <f t="shared" si="410"/>
        <v>0</v>
      </c>
      <c r="N711" s="92">
        <f t="shared" si="410"/>
        <v>0</v>
      </c>
      <c r="O711" s="92">
        <f t="shared" si="410"/>
        <v>0</v>
      </c>
      <c r="P711" s="92">
        <f t="shared" si="410"/>
        <v>0</v>
      </c>
      <c r="Q711" s="92">
        <f t="shared" si="410"/>
        <v>0</v>
      </c>
      <c r="R711" s="92">
        <f t="shared" si="410"/>
        <v>0</v>
      </c>
      <c r="S711" s="92">
        <f t="shared" si="410"/>
        <v>0</v>
      </c>
      <c r="T711" s="92">
        <f t="shared" si="410"/>
        <v>0</v>
      </c>
      <c r="U711" s="92">
        <f t="shared" si="410"/>
        <v>0</v>
      </c>
      <c r="V711" s="92">
        <f t="shared" si="410"/>
        <v>0</v>
      </c>
      <c r="W711" s="92">
        <f t="shared" si="410"/>
        <v>0</v>
      </c>
      <c r="X711" s="92">
        <f t="shared" si="410"/>
        <v>0</v>
      </c>
      <c r="Y711" s="92">
        <f t="shared" si="410"/>
        <v>0</v>
      </c>
      <c r="Z711" s="92">
        <f t="shared" si="410"/>
        <v>0</v>
      </c>
      <c r="AA711" s="92">
        <f t="shared" si="410"/>
        <v>0</v>
      </c>
      <c r="AB711" s="92">
        <f t="shared" si="410"/>
        <v>0</v>
      </c>
      <c r="AC711" s="92">
        <f t="shared" si="410"/>
        <v>0</v>
      </c>
      <c r="AD711" s="92">
        <f t="shared" si="410"/>
        <v>0</v>
      </c>
      <c r="AE711" s="92">
        <f t="shared" si="410"/>
        <v>0</v>
      </c>
      <c r="AF711" s="92">
        <f t="shared" si="410"/>
        <v>0</v>
      </c>
      <c r="AG711" s="92">
        <f t="shared" si="410"/>
        <v>0</v>
      </c>
      <c r="AH711" s="92">
        <f t="shared" si="410"/>
        <v>0</v>
      </c>
      <c r="AI711" s="92">
        <f t="shared" si="410"/>
        <v>0</v>
      </c>
      <c r="AJ711" s="92">
        <f t="shared" si="410"/>
        <v>0</v>
      </c>
      <c r="AK711" s="92">
        <f t="shared" si="398"/>
        <v>0</v>
      </c>
      <c r="AL711" s="92">
        <f t="shared" ref="AL711:AW711" si="411">$Q36*VLOOKUP($D711,$D$286:$BC$389,AL$681,FALSE)+$Q36*VLOOKUP(CONCATENATE("Preparació per ",LOWER($D711)),$D$286:$BC$389,AL$681,FALSE)</f>
        <v>0</v>
      </c>
      <c r="AM711" s="92">
        <f t="shared" si="411"/>
        <v>0</v>
      </c>
      <c r="AN711" s="92">
        <f t="shared" si="411"/>
        <v>0</v>
      </c>
      <c r="AO711" s="92">
        <f t="shared" si="411"/>
        <v>0</v>
      </c>
      <c r="AP711" s="92">
        <f t="shared" si="411"/>
        <v>0</v>
      </c>
      <c r="AQ711" s="92">
        <f t="shared" si="411"/>
        <v>0</v>
      </c>
      <c r="AR711" s="92">
        <f t="shared" si="411"/>
        <v>0</v>
      </c>
      <c r="AS711" s="92">
        <f t="shared" si="411"/>
        <v>0</v>
      </c>
      <c r="AT711" s="92">
        <f t="shared" si="411"/>
        <v>0</v>
      </c>
      <c r="AU711" s="92">
        <f t="shared" si="411"/>
        <v>0</v>
      </c>
      <c r="AV711" s="92">
        <f t="shared" si="411"/>
        <v>0</v>
      </c>
      <c r="AW711" s="92">
        <f t="shared" si="411"/>
        <v>0</v>
      </c>
      <c r="AX711" s="92">
        <f t="shared" si="388"/>
        <v>0</v>
      </c>
      <c r="AY711" s="92">
        <f t="shared" si="388"/>
        <v>0</v>
      </c>
      <c r="AZ711" s="92">
        <f t="shared" si="388"/>
        <v>0</v>
      </c>
      <c r="BA711" s="92">
        <f t="shared" si="388"/>
        <v>0</v>
      </c>
      <c r="BB711" s="92">
        <f t="shared" si="388"/>
        <v>0</v>
      </c>
      <c r="BC711" s="92">
        <f t="shared" si="388"/>
        <v>0</v>
      </c>
    </row>
    <row r="712" spans="3:55" hidden="1">
      <c r="C712" s="62">
        <f t="shared" si="391"/>
        <v>0</v>
      </c>
      <c r="D712" s="62">
        <f t="shared" si="391"/>
        <v>0</v>
      </c>
      <c r="E712" s="78"/>
      <c r="F712" s="92">
        <f t="shared" ref="F712:AJ712" si="412">$Q37*VLOOKUP($D712,$D$286:$BC$389,F$681,FALSE)+$Q37*VLOOKUP(CONCATENATE("Preparació per ",LOWER($D712)),$D$286:$BC$389,F$681,FALSE)</f>
        <v>0</v>
      </c>
      <c r="G712" s="92">
        <f t="shared" si="412"/>
        <v>0</v>
      </c>
      <c r="H712" s="92">
        <f t="shared" si="412"/>
        <v>0</v>
      </c>
      <c r="I712" s="92">
        <f t="shared" si="412"/>
        <v>0</v>
      </c>
      <c r="J712" s="92">
        <f t="shared" si="412"/>
        <v>0</v>
      </c>
      <c r="K712" s="92">
        <f t="shared" si="412"/>
        <v>0</v>
      </c>
      <c r="L712" s="92">
        <f t="shared" si="412"/>
        <v>0</v>
      </c>
      <c r="M712" s="92">
        <f t="shared" si="412"/>
        <v>0</v>
      </c>
      <c r="N712" s="92">
        <f t="shared" si="412"/>
        <v>0</v>
      </c>
      <c r="O712" s="92">
        <f t="shared" si="412"/>
        <v>0</v>
      </c>
      <c r="P712" s="92">
        <f t="shared" si="412"/>
        <v>0</v>
      </c>
      <c r="Q712" s="92">
        <f t="shared" si="412"/>
        <v>0</v>
      </c>
      <c r="R712" s="92">
        <f t="shared" si="412"/>
        <v>0</v>
      </c>
      <c r="S712" s="92">
        <f t="shared" si="412"/>
        <v>0</v>
      </c>
      <c r="T712" s="92">
        <f t="shared" si="412"/>
        <v>0</v>
      </c>
      <c r="U712" s="92">
        <f t="shared" si="412"/>
        <v>0</v>
      </c>
      <c r="V712" s="92">
        <f t="shared" si="412"/>
        <v>0</v>
      </c>
      <c r="W712" s="92">
        <f t="shared" si="412"/>
        <v>0</v>
      </c>
      <c r="X712" s="92">
        <f t="shared" si="412"/>
        <v>0</v>
      </c>
      <c r="Y712" s="92">
        <f t="shared" si="412"/>
        <v>0</v>
      </c>
      <c r="Z712" s="92">
        <f t="shared" si="412"/>
        <v>0</v>
      </c>
      <c r="AA712" s="92">
        <f t="shared" si="412"/>
        <v>0</v>
      </c>
      <c r="AB712" s="92">
        <f t="shared" si="412"/>
        <v>0</v>
      </c>
      <c r="AC712" s="92">
        <f t="shared" si="412"/>
        <v>0</v>
      </c>
      <c r="AD712" s="92">
        <f t="shared" si="412"/>
        <v>0</v>
      </c>
      <c r="AE712" s="92">
        <f t="shared" si="412"/>
        <v>0</v>
      </c>
      <c r="AF712" s="92">
        <f t="shared" si="412"/>
        <v>0</v>
      </c>
      <c r="AG712" s="92">
        <f t="shared" si="412"/>
        <v>0</v>
      </c>
      <c r="AH712" s="92">
        <f t="shared" si="412"/>
        <v>0</v>
      </c>
      <c r="AI712" s="92">
        <f t="shared" si="412"/>
        <v>0</v>
      </c>
      <c r="AJ712" s="92">
        <f t="shared" si="412"/>
        <v>0</v>
      </c>
      <c r="AK712" s="92">
        <f t="shared" ref="AK712" si="413">$Q37*VLOOKUP($D712,$D$286:$BC$389,AK$681,FALSE)+$Q37*VLOOKUP(CONCATENATE("Preparació per ",LOWER($D712)),$D$286:$BC$389,AK$681,FALSE)</f>
        <v>0</v>
      </c>
      <c r="AL712" s="92">
        <f t="shared" ref="AL712:AW712" si="414">$Q37*VLOOKUP($D712,$D$286:$BC$389,AL$681,FALSE)+$Q37*VLOOKUP(CONCATENATE("Preparació per ",LOWER($D712)),$D$286:$BC$389,AL$681,FALSE)</f>
        <v>0</v>
      </c>
      <c r="AM712" s="92">
        <f t="shared" si="414"/>
        <v>0</v>
      </c>
      <c r="AN712" s="92">
        <f t="shared" si="414"/>
        <v>0</v>
      </c>
      <c r="AO712" s="92">
        <f t="shared" si="414"/>
        <v>0</v>
      </c>
      <c r="AP712" s="92">
        <f t="shared" si="414"/>
        <v>0</v>
      </c>
      <c r="AQ712" s="92">
        <f t="shared" si="414"/>
        <v>0</v>
      </c>
      <c r="AR712" s="92">
        <f t="shared" si="414"/>
        <v>0</v>
      </c>
      <c r="AS712" s="92">
        <f t="shared" si="414"/>
        <v>0</v>
      </c>
      <c r="AT712" s="92">
        <f t="shared" si="414"/>
        <v>0</v>
      </c>
      <c r="AU712" s="92">
        <f t="shared" si="414"/>
        <v>0</v>
      </c>
      <c r="AV712" s="92">
        <f t="shared" si="414"/>
        <v>0</v>
      </c>
      <c r="AW712" s="92">
        <f t="shared" si="414"/>
        <v>0</v>
      </c>
      <c r="AX712" s="92">
        <f t="shared" si="388"/>
        <v>0</v>
      </c>
      <c r="AY712" s="92">
        <f t="shared" si="388"/>
        <v>0</v>
      </c>
      <c r="AZ712" s="92">
        <f t="shared" si="388"/>
        <v>0</v>
      </c>
      <c r="BA712" s="92">
        <f t="shared" si="388"/>
        <v>0</v>
      </c>
      <c r="BB712" s="92">
        <f t="shared" si="388"/>
        <v>0</v>
      </c>
      <c r="BC712" s="92">
        <f t="shared" si="388"/>
        <v>0</v>
      </c>
    </row>
    <row r="713" spans="3:55" hidden="1">
      <c r="C713" s="62">
        <f t="shared" si="391"/>
        <v>0</v>
      </c>
      <c r="D713" s="62">
        <f t="shared" si="391"/>
        <v>0</v>
      </c>
      <c r="E713" s="78"/>
      <c r="F713" s="92">
        <f t="shared" ref="F713:AJ713" si="415">$Q38*VLOOKUP($D713,$D$286:$BC$389,F$681,FALSE)+$Q38*VLOOKUP(CONCATENATE("Preparació per ",LOWER($D713)),$D$286:$BC$389,F$681,FALSE)</f>
        <v>0</v>
      </c>
      <c r="G713" s="92">
        <f t="shared" si="415"/>
        <v>0</v>
      </c>
      <c r="H713" s="92">
        <f t="shared" si="415"/>
        <v>0</v>
      </c>
      <c r="I713" s="92">
        <f t="shared" si="415"/>
        <v>0</v>
      </c>
      <c r="J713" s="92">
        <f t="shared" si="415"/>
        <v>0</v>
      </c>
      <c r="K713" s="92">
        <f t="shared" si="415"/>
        <v>0</v>
      </c>
      <c r="L713" s="92">
        <f t="shared" si="415"/>
        <v>0</v>
      </c>
      <c r="M713" s="92">
        <f t="shared" si="415"/>
        <v>0</v>
      </c>
      <c r="N713" s="92">
        <f t="shared" si="415"/>
        <v>0</v>
      </c>
      <c r="O713" s="92">
        <f t="shared" si="415"/>
        <v>0</v>
      </c>
      <c r="P713" s="92">
        <f t="shared" si="415"/>
        <v>0</v>
      </c>
      <c r="Q713" s="92">
        <f t="shared" si="415"/>
        <v>0</v>
      </c>
      <c r="R713" s="92">
        <f t="shared" si="415"/>
        <v>0</v>
      </c>
      <c r="S713" s="92">
        <f t="shared" si="415"/>
        <v>0</v>
      </c>
      <c r="T713" s="92">
        <f t="shared" si="415"/>
        <v>0</v>
      </c>
      <c r="U713" s="92">
        <f t="shared" si="415"/>
        <v>0</v>
      </c>
      <c r="V713" s="92">
        <f t="shared" si="415"/>
        <v>0</v>
      </c>
      <c r="W713" s="92">
        <f t="shared" si="415"/>
        <v>0</v>
      </c>
      <c r="X713" s="92">
        <f t="shared" si="415"/>
        <v>0</v>
      </c>
      <c r="Y713" s="92">
        <f t="shared" si="415"/>
        <v>0</v>
      </c>
      <c r="Z713" s="92">
        <f t="shared" si="415"/>
        <v>0</v>
      </c>
      <c r="AA713" s="92">
        <f t="shared" si="415"/>
        <v>0</v>
      </c>
      <c r="AB713" s="92">
        <f t="shared" si="415"/>
        <v>0</v>
      </c>
      <c r="AC713" s="92">
        <f t="shared" si="415"/>
        <v>0</v>
      </c>
      <c r="AD713" s="92">
        <f t="shared" si="415"/>
        <v>0</v>
      </c>
      <c r="AE713" s="92">
        <f t="shared" si="415"/>
        <v>0</v>
      </c>
      <c r="AF713" s="92">
        <f t="shared" si="415"/>
        <v>0</v>
      </c>
      <c r="AG713" s="92">
        <f t="shared" si="415"/>
        <v>0</v>
      </c>
      <c r="AH713" s="92">
        <f t="shared" si="415"/>
        <v>0</v>
      </c>
      <c r="AI713" s="92">
        <f t="shared" si="415"/>
        <v>0</v>
      </c>
      <c r="AJ713" s="92">
        <f t="shared" si="415"/>
        <v>0</v>
      </c>
      <c r="AK713" s="92">
        <f>$Q38*VLOOKUP($D713,$D$286:$BC$389,AK$681,FALSE)+$Q38*VLOOKUP(CONCATENATE("Preparació per ",LOWER($D713)),$D$286:$BC$389,AK$681,FALSE)</f>
        <v>0</v>
      </c>
      <c r="AL713" s="92">
        <f t="shared" ref="AL713:AW713" si="416">$Q38*VLOOKUP($D713,$D$286:$BC$389,AL$681,FALSE)+$Q38*VLOOKUP(CONCATENATE("Preparació per ",LOWER($D713)),$D$286:$BC$389,AL$681,FALSE)</f>
        <v>0</v>
      </c>
      <c r="AM713" s="92">
        <f t="shared" si="416"/>
        <v>0</v>
      </c>
      <c r="AN713" s="92">
        <f t="shared" si="416"/>
        <v>0</v>
      </c>
      <c r="AO713" s="92">
        <f t="shared" si="416"/>
        <v>0</v>
      </c>
      <c r="AP713" s="92">
        <f t="shared" si="416"/>
        <v>0</v>
      </c>
      <c r="AQ713" s="92">
        <f t="shared" si="416"/>
        <v>0</v>
      </c>
      <c r="AR713" s="92">
        <f t="shared" si="416"/>
        <v>0</v>
      </c>
      <c r="AS713" s="92">
        <f t="shared" si="416"/>
        <v>0</v>
      </c>
      <c r="AT713" s="92">
        <f t="shared" si="416"/>
        <v>0</v>
      </c>
      <c r="AU713" s="92">
        <f t="shared" si="416"/>
        <v>0</v>
      </c>
      <c r="AV713" s="92">
        <f t="shared" si="416"/>
        <v>0</v>
      </c>
      <c r="AW713" s="92">
        <f t="shared" si="416"/>
        <v>0</v>
      </c>
      <c r="AX713" s="92">
        <f t="shared" si="388"/>
        <v>0</v>
      </c>
      <c r="AY713" s="92">
        <f t="shared" si="388"/>
        <v>0</v>
      </c>
      <c r="AZ713" s="92">
        <f t="shared" si="388"/>
        <v>0</v>
      </c>
      <c r="BA713" s="92">
        <f t="shared" si="388"/>
        <v>0</v>
      </c>
      <c r="BB713" s="92">
        <f t="shared" si="388"/>
        <v>0</v>
      </c>
      <c r="BC713" s="92">
        <f t="shared" si="388"/>
        <v>0</v>
      </c>
    </row>
    <row r="714" spans="3:55" hidden="1">
      <c r="C714" s="62">
        <f t="shared" si="391"/>
        <v>0</v>
      </c>
      <c r="D714" s="62">
        <f t="shared" si="391"/>
        <v>0</v>
      </c>
      <c r="E714" s="78"/>
      <c r="F714" s="92">
        <f t="shared" ref="F714:AJ714" si="417">$Q39*VLOOKUP($D714,$D$286:$BC$389,F$681,FALSE)+$Q39*VLOOKUP(CONCATENATE("Preparació per ",LOWER($D714)),$D$286:$BC$389,F$681,FALSE)</f>
        <v>0</v>
      </c>
      <c r="G714" s="92">
        <f t="shared" si="417"/>
        <v>0</v>
      </c>
      <c r="H714" s="92">
        <f t="shared" si="417"/>
        <v>0</v>
      </c>
      <c r="I714" s="92">
        <f t="shared" si="417"/>
        <v>0</v>
      </c>
      <c r="J714" s="92">
        <f t="shared" si="417"/>
        <v>0</v>
      </c>
      <c r="K714" s="92">
        <f t="shared" si="417"/>
        <v>0</v>
      </c>
      <c r="L714" s="92">
        <f t="shared" si="417"/>
        <v>0</v>
      </c>
      <c r="M714" s="92">
        <f t="shared" si="417"/>
        <v>0</v>
      </c>
      <c r="N714" s="92">
        <f t="shared" si="417"/>
        <v>0</v>
      </c>
      <c r="O714" s="92">
        <f t="shared" si="417"/>
        <v>0</v>
      </c>
      <c r="P714" s="92">
        <f t="shared" si="417"/>
        <v>0</v>
      </c>
      <c r="Q714" s="92">
        <f t="shared" si="417"/>
        <v>0</v>
      </c>
      <c r="R714" s="92">
        <f t="shared" si="417"/>
        <v>0</v>
      </c>
      <c r="S714" s="92">
        <f t="shared" si="417"/>
        <v>0</v>
      </c>
      <c r="T714" s="92">
        <f t="shared" si="417"/>
        <v>0</v>
      </c>
      <c r="U714" s="92">
        <f t="shared" si="417"/>
        <v>0</v>
      </c>
      <c r="V714" s="92">
        <f t="shared" si="417"/>
        <v>0</v>
      </c>
      <c r="W714" s="92">
        <f t="shared" si="417"/>
        <v>0</v>
      </c>
      <c r="X714" s="92">
        <f t="shared" si="417"/>
        <v>0</v>
      </c>
      <c r="Y714" s="92">
        <f t="shared" si="417"/>
        <v>0</v>
      </c>
      <c r="Z714" s="92">
        <f t="shared" si="417"/>
        <v>0</v>
      </c>
      <c r="AA714" s="92">
        <f t="shared" si="417"/>
        <v>0</v>
      </c>
      <c r="AB714" s="92">
        <f t="shared" si="417"/>
        <v>0</v>
      </c>
      <c r="AC714" s="92">
        <f t="shared" si="417"/>
        <v>0</v>
      </c>
      <c r="AD714" s="92">
        <f t="shared" si="417"/>
        <v>0</v>
      </c>
      <c r="AE714" s="92">
        <f t="shared" si="417"/>
        <v>0</v>
      </c>
      <c r="AF714" s="92">
        <f t="shared" si="417"/>
        <v>0</v>
      </c>
      <c r="AG714" s="92">
        <f t="shared" si="417"/>
        <v>0</v>
      </c>
      <c r="AH714" s="92">
        <f t="shared" si="417"/>
        <v>0</v>
      </c>
      <c r="AI714" s="92">
        <f t="shared" si="417"/>
        <v>0</v>
      </c>
      <c r="AJ714" s="92">
        <f t="shared" si="417"/>
        <v>0</v>
      </c>
      <c r="AK714" s="92">
        <f>$Q39*VLOOKUP($D714,$D$286:$BC$389,AK$681,FALSE)+$Q39*VLOOKUP(CONCATENATE("Preparació per ",LOWER($D714)),$D$286:$BC$389,AK$681,FALSE)</f>
        <v>0</v>
      </c>
      <c r="AL714" s="92">
        <f t="shared" ref="AL714:AW714" si="418">$Q39*VLOOKUP($D714,$D$286:$BC$389,AL$681,FALSE)+$Q39*VLOOKUP(CONCATENATE("Preparació per ",LOWER($D714)),$D$286:$BC$389,AL$681,FALSE)</f>
        <v>0</v>
      </c>
      <c r="AM714" s="92">
        <f t="shared" si="418"/>
        <v>0</v>
      </c>
      <c r="AN714" s="92">
        <f t="shared" si="418"/>
        <v>0</v>
      </c>
      <c r="AO714" s="92">
        <f t="shared" si="418"/>
        <v>0</v>
      </c>
      <c r="AP714" s="92">
        <f t="shared" si="418"/>
        <v>0</v>
      </c>
      <c r="AQ714" s="92">
        <f t="shared" si="418"/>
        <v>0</v>
      </c>
      <c r="AR714" s="92">
        <f t="shared" si="418"/>
        <v>0</v>
      </c>
      <c r="AS714" s="92">
        <f t="shared" si="418"/>
        <v>0</v>
      </c>
      <c r="AT714" s="92">
        <f t="shared" si="418"/>
        <v>0</v>
      </c>
      <c r="AU714" s="92">
        <f t="shared" si="418"/>
        <v>0</v>
      </c>
      <c r="AV714" s="92">
        <f t="shared" si="418"/>
        <v>0</v>
      </c>
      <c r="AW714" s="92">
        <f t="shared" si="418"/>
        <v>0</v>
      </c>
      <c r="AX714" s="92">
        <f t="shared" si="388"/>
        <v>0</v>
      </c>
      <c r="AY714" s="92">
        <f t="shared" si="388"/>
        <v>0</v>
      </c>
      <c r="AZ714" s="92">
        <f t="shared" si="388"/>
        <v>0</v>
      </c>
      <c r="BA714" s="92">
        <f t="shared" si="388"/>
        <v>0</v>
      </c>
      <c r="BB714" s="92">
        <f t="shared" si="388"/>
        <v>0</v>
      </c>
      <c r="BC714" s="92">
        <f t="shared" si="388"/>
        <v>0</v>
      </c>
    </row>
    <row r="715" spans="3:55" hidden="1">
      <c r="C715" s="62">
        <f t="shared" si="391"/>
        <v>0</v>
      </c>
      <c r="D715" s="62">
        <f t="shared" si="391"/>
        <v>0</v>
      </c>
      <c r="E715" s="78"/>
      <c r="F715" s="92">
        <f t="shared" ref="F715:AJ715" si="419">$Q40*VLOOKUP($D715,$D$286:$BC$389,F$681,FALSE)+$Q40*VLOOKUP(CONCATENATE("Preparació per ",LOWER($D715)),$D$286:$BC$389,F$681,FALSE)</f>
        <v>0</v>
      </c>
      <c r="G715" s="92">
        <f t="shared" si="419"/>
        <v>0</v>
      </c>
      <c r="H715" s="92">
        <f t="shared" si="419"/>
        <v>0</v>
      </c>
      <c r="I715" s="92">
        <f t="shared" si="419"/>
        <v>0</v>
      </c>
      <c r="J715" s="92">
        <f t="shared" si="419"/>
        <v>0</v>
      </c>
      <c r="K715" s="92">
        <f t="shared" si="419"/>
        <v>0</v>
      </c>
      <c r="L715" s="92">
        <f t="shared" si="419"/>
        <v>0</v>
      </c>
      <c r="M715" s="92">
        <f t="shared" si="419"/>
        <v>0</v>
      </c>
      <c r="N715" s="92">
        <f t="shared" si="419"/>
        <v>0</v>
      </c>
      <c r="O715" s="92">
        <f t="shared" si="419"/>
        <v>0</v>
      </c>
      <c r="P715" s="92">
        <f t="shared" si="419"/>
        <v>0</v>
      </c>
      <c r="Q715" s="92">
        <f t="shared" si="419"/>
        <v>0</v>
      </c>
      <c r="R715" s="92">
        <f t="shared" si="419"/>
        <v>0</v>
      </c>
      <c r="S715" s="92">
        <f t="shared" si="419"/>
        <v>0</v>
      </c>
      <c r="T715" s="92">
        <f t="shared" si="419"/>
        <v>0</v>
      </c>
      <c r="U715" s="92">
        <f t="shared" si="419"/>
        <v>0</v>
      </c>
      <c r="V715" s="92">
        <f t="shared" si="419"/>
        <v>0</v>
      </c>
      <c r="W715" s="92">
        <f t="shared" si="419"/>
        <v>0</v>
      </c>
      <c r="X715" s="92">
        <f t="shared" si="419"/>
        <v>0</v>
      </c>
      <c r="Y715" s="92">
        <f t="shared" si="419"/>
        <v>0</v>
      </c>
      <c r="Z715" s="92">
        <f t="shared" si="419"/>
        <v>0</v>
      </c>
      <c r="AA715" s="92">
        <f t="shared" si="419"/>
        <v>0</v>
      </c>
      <c r="AB715" s="92">
        <f t="shared" si="419"/>
        <v>0</v>
      </c>
      <c r="AC715" s="92">
        <f t="shared" si="419"/>
        <v>0</v>
      </c>
      <c r="AD715" s="92">
        <f t="shared" si="419"/>
        <v>0</v>
      </c>
      <c r="AE715" s="92">
        <f t="shared" si="419"/>
        <v>0</v>
      </c>
      <c r="AF715" s="92">
        <f t="shared" si="419"/>
        <v>0</v>
      </c>
      <c r="AG715" s="92">
        <f t="shared" si="419"/>
        <v>0</v>
      </c>
      <c r="AH715" s="92">
        <f t="shared" si="419"/>
        <v>0</v>
      </c>
      <c r="AI715" s="92">
        <f t="shared" si="419"/>
        <v>0</v>
      </c>
      <c r="AJ715" s="92">
        <f t="shared" si="419"/>
        <v>0</v>
      </c>
      <c r="AK715" s="92">
        <f>$Q40*VLOOKUP($D715,$D$286:$BC$389,AK$681,FALSE)+$Q40*VLOOKUP(CONCATENATE("Preparació per ",LOWER($D715)),$D$286:$BC$389,AK$681,FALSE)</f>
        <v>0</v>
      </c>
      <c r="AL715" s="92">
        <f t="shared" ref="AL715:AN717" si="420">$Q40*VLOOKUP($D715,$D$286:$BC$389,AL$681,FALSE)+$Q40*VLOOKUP(CONCATENATE("Preparació per ",LOWER($D715)),$D$286:$BC$389,AL$681,FALSE)</f>
        <v>0</v>
      </c>
      <c r="AM715" s="92">
        <f t="shared" si="420"/>
        <v>0</v>
      </c>
      <c r="AN715" s="92">
        <f t="shared" si="420"/>
        <v>0</v>
      </c>
      <c r="AO715" s="92">
        <f t="shared" ref="AO715:BC715" si="421">$Q40*VLOOKUP($D715,$D$286:$BC$389,AO$681,FALSE)+$Q40*VLOOKUP(CONCATENATE("Preparació per ",LOWER($D715)),$D$286:$BC$389,AO$681,FALSE)</f>
        <v>0</v>
      </c>
      <c r="AP715" s="92">
        <f t="shared" si="421"/>
        <v>0</v>
      </c>
      <c r="AQ715" s="92">
        <f t="shared" si="421"/>
        <v>0</v>
      </c>
      <c r="AR715" s="92">
        <f t="shared" si="421"/>
        <v>0</v>
      </c>
      <c r="AS715" s="92">
        <f t="shared" si="421"/>
        <v>0</v>
      </c>
      <c r="AT715" s="92">
        <f t="shared" si="421"/>
        <v>0</v>
      </c>
      <c r="AU715" s="92">
        <f t="shared" si="421"/>
        <v>0</v>
      </c>
      <c r="AV715" s="92">
        <f t="shared" si="421"/>
        <v>0</v>
      </c>
      <c r="AW715" s="92">
        <f t="shared" si="421"/>
        <v>0</v>
      </c>
      <c r="AX715" s="92">
        <f t="shared" si="421"/>
        <v>0</v>
      </c>
      <c r="AY715" s="92">
        <f t="shared" si="421"/>
        <v>0</v>
      </c>
      <c r="AZ715" s="92">
        <f t="shared" si="421"/>
        <v>0</v>
      </c>
      <c r="BA715" s="92">
        <f t="shared" si="421"/>
        <v>0</v>
      </c>
      <c r="BB715" s="92">
        <f t="shared" si="421"/>
        <v>0</v>
      </c>
      <c r="BC715" s="92">
        <f t="shared" si="421"/>
        <v>0</v>
      </c>
    </row>
    <row r="716" spans="3:55" hidden="1">
      <c r="C716" s="55" t="str">
        <f t="shared" si="391"/>
        <v>RECOL.LECCIÓ</v>
      </c>
      <c r="D716" s="55" t="str">
        <f t="shared" si="391"/>
        <v>Recol.lecció calçot</v>
      </c>
      <c r="E716" s="79"/>
      <c r="F716" s="93">
        <f t="shared" ref="F716:AJ716" si="422">$Q41*VLOOKUP($D716,$D$286:$BC$389,F$681,FALSE)+$Q41*VLOOKUP(CONCATENATE("Preparació per ",LOWER($D716)),$D$286:$BC$389,F$681,FALSE)</f>
        <v>0</v>
      </c>
      <c r="G716" s="93">
        <f t="shared" si="422"/>
        <v>0</v>
      </c>
      <c r="H716" s="93">
        <f t="shared" si="422"/>
        <v>0</v>
      </c>
      <c r="I716" s="93">
        <f t="shared" si="422"/>
        <v>0</v>
      </c>
      <c r="J716" s="93">
        <f t="shared" si="422"/>
        <v>0</v>
      </c>
      <c r="K716" s="93">
        <f t="shared" si="422"/>
        <v>0</v>
      </c>
      <c r="L716" s="93">
        <f t="shared" si="422"/>
        <v>0</v>
      </c>
      <c r="M716" s="93">
        <f t="shared" si="422"/>
        <v>0</v>
      </c>
      <c r="N716" s="93">
        <f t="shared" si="422"/>
        <v>0</v>
      </c>
      <c r="O716" s="93">
        <f t="shared" si="422"/>
        <v>0</v>
      </c>
      <c r="P716" s="93">
        <f t="shared" si="422"/>
        <v>0</v>
      </c>
      <c r="Q716" s="93">
        <f t="shared" si="422"/>
        <v>0</v>
      </c>
      <c r="R716" s="93">
        <f t="shared" si="422"/>
        <v>0</v>
      </c>
      <c r="S716" s="93">
        <f t="shared" si="422"/>
        <v>0</v>
      </c>
      <c r="T716" s="93">
        <f t="shared" si="422"/>
        <v>0</v>
      </c>
      <c r="U716" s="93">
        <f t="shared" si="422"/>
        <v>0</v>
      </c>
      <c r="V716" s="93">
        <f t="shared" si="422"/>
        <v>0</v>
      </c>
      <c r="W716" s="93">
        <f t="shared" si="422"/>
        <v>0</v>
      </c>
      <c r="X716" s="93">
        <f t="shared" si="422"/>
        <v>0</v>
      </c>
      <c r="Y716" s="93">
        <f t="shared" si="422"/>
        <v>0</v>
      </c>
      <c r="Z716" s="93">
        <f t="shared" si="422"/>
        <v>0</v>
      </c>
      <c r="AA716" s="93">
        <f t="shared" si="422"/>
        <v>0</v>
      </c>
      <c r="AB716" s="93">
        <f t="shared" si="422"/>
        <v>0</v>
      </c>
      <c r="AC716" s="93">
        <f t="shared" si="422"/>
        <v>0</v>
      </c>
      <c r="AD716" s="93">
        <f t="shared" si="422"/>
        <v>0</v>
      </c>
      <c r="AE716" s="93">
        <f t="shared" si="422"/>
        <v>0</v>
      </c>
      <c r="AF716" s="93">
        <f t="shared" si="422"/>
        <v>0</v>
      </c>
      <c r="AG716" s="93">
        <f t="shared" si="422"/>
        <v>0</v>
      </c>
      <c r="AH716" s="93">
        <f t="shared" si="422"/>
        <v>0</v>
      </c>
      <c r="AI716" s="93">
        <f t="shared" si="422"/>
        <v>0</v>
      </c>
      <c r="AJ716" s="93">
        <f t="shared" si="422"/>
        <v>0</v>
      </c>
      <c r="AK716" s="93">
        <f>$Q41*VLOOKUP($D716,$D$286:$BC$389,AK$681,FALSE)+$Q41*VLOOKUP(CONCATENATE("Preparació per ",LOWER($D716)),$D$286:$BC$389,AK$681,FALSE)</f>
        <v>0</v>
      </c>
      <c r="AL716" s="93">
        <f t="shared" si="420"/>
        <v>0</v>
      </c>
      <c r="AM716" s="93">
        <f t="shared" si="420"/>
        <v>0</v>
      </c>
      <c r="AN716" s="93">
        <f t="shared" si="420"/>
        <v>0</v>
      </c>
      <c r="AO716" s="93">
        <f t="shared" ref="AO716:BC716" si="423">$Q41*VLOOKUP($D716,$D$286:$BC$389,AO$681,FALSE)+$Q41*VLOOKUP(CONCATENATE("Preparació per ",LOWER($D716)),$D$286:$BC$389,AO$681,FALSE)</f>
        <v>0</v>
      </c>
      <c r="AP716" s="93">
        <f t="shared" si="423"/>
        <v>0</v>
      </c>
      <c r="AQ716" s="93">
        <f t="shared" si="423"/>
        <v>0</v>
      </c>
      <c r="AR716" s="93">
        <f t="shared" si="423"/>
        <v>0</v>
      </c>
      <c r="AS716" s="93">
        <f t="shared" si="423"/>
        <v>0</v>
      </c>
      <c r="AT716" s="93">
        <f t="shared" si="423"/>
        <v>0</v>
      </c>
      <c r="AU716" s="93">
        <f t="shared" si="423"/>
        <v>0</v>
      </c>
      <c r="AV716" s="93">
        <f t="shared" si="423"/>
        <v>0</v>
      </c>
      <c r="AW716" s="93">
        <f t="shared" si="423"/>
        <v>0</v>
      </c>
      <c r="AX716" s="93">
        <f t="shared" si="423"/>
        <v>0</v>
      </c>
      <c r="AY716" s="93">
        <f t="shared" si="423"/>
        <v>0</v>
      </c>
      <c r="AZ716" s="93">
        <f t="shared" si="423"/>
        <v>0</v>
      </c>
      <c r="BA716" s="93">
        <f t="shared" si="423"/>
        <v>0</v>
      </c>
      <c r="BB716" s="93">
        <f t="shared" si="423"/>
        <v>0</v>
      </c>
      <c r="BC716" s="93">
        <f t="shared" si="423"/>
        <v>0</v>
      </c>
    </row>
    <row r="717" spans="3:55" hidden="1">
      <c r="C717" s="55">
        <f t="shared" si="391"/>
        <v>0</v>
      </c>
      <c r="D717" s="55">
        <f t="shared" si="391"/>
        <v>0</v>
      </c>
      <c r="E717" s="79"/>
      <c r="F717" s="93">
        <f t="shared" ref="F717:AJ717" si="424">$Q42*VLOOKUP($D717,$D$286:$BC$389,F$681,FALSE)+$Q42*VLOOKUP(CONCATENATE("Preparació per ",LOWER($D717)),$D$286:$BC$389,F$681,FALSE)</f>
        <v>0</v>
      </c>
      <c r="G717" s="93">
        <f t="shared" si="424"/>
        <v>0</v>
      </c>
      <c r="H717" s="93">
        <f t="shared" si="424"/>
        <v>0</v>
      </c>
      <c r="I717" s="93">
        <f t="shared" si="424"/>
        <v>0</v>
      </c>
      <c r="J717" s="93">
        <f t="shared" si="424"/>
        <v>0</v>
      </c>
      <c r="K717" s="93">
        <f t="shared" si="424"/>
        <v>0</v>
      </c>
      <c r="L717" s="93">
        <f t="shared" si="424"/>
        <v>0</v>
      </c>
      <c r="M717" s="93">
        <f t="shared" si="424"/>
        <v>0</v>
      </c>
      <c r="N717" s="93">
        <f t="shared" si="424"/>
        <v>0</v>
      </c>
      <c r="O717" s="93">
        <f t="shared" si="424"/>
        <v>0</v>
      </c>
      <c r="P717" s="93">
        <f t="shared" si="424"/>
        <v>0</v>
      </c>
      <c r="Q717" s="93">
        <f t="shared" si="424"/>
        <v>0</v>
      </c>
      <c r="R717" s="93">
        <f t="shared" si="424"/>
        <v>0</v>
      </c>
      <c r="S717" s="93">
        <f t="shared" si="424"/>
        <v>0</v>
      </c>
      <c r="T717" s="93">
        <f t="shared" si="424"/>
        <v>0</v>
      </c>
      <c r="U717" s="93">
        <f t="shared" si="424"/>
        <v>0</v>
      </c>
      <c r="V717" s="93">
        <f t="shared" si="424"/>
        <v>0</v>
      </c>
      <c r="W717" s="93">
        <f t="shared" si="424"/>
        <v>0</v>
      </c>
      <c r="X717" s="93">
        <f t="shared" si="424"/>
        <v>0</v>
      </c>
      <c r="Y717" s="93">
        <f t="shared" si="424"/>
        <v>0</v>
      </c>
      <c r="Z717" s="93">
        <f t="shared" si="424"/>
        <v>0</v>
      </c>
      <c r="AA717" s="93">
        <f t="shared" si="424"/>
        <v>0</v>
      </c>
      <c r="AB717" s="93">
        <f t="shared" si="424"/>
        <v>0</v>
      </c>
      <c r="AC717" s="93">
        <f t="shared" si="424"/>
        <v>0</v>
      </c>
      <c r="AD717" s="93">
        <f t="shared" si="424"/>
        <v>0</v>
      </c>
      <c r="AE717" s="93">
        <f t="shared" si="424"/>
        <v>0</v>
      </c>
      <c r="AF717" s="93">
        <f t="shared" si="424"/>
        <v>0</v>
      </c>
      <c r="AG717" s="93">
        <f t="shared" si="424"/>
        <v>0</v>
      </c>
      <c r="AH717" s="93">
        <f t="shared" si="424"/>
        <v>0</v>
      </c>
      <c r="AI717" s="93">
        <f t="shared" si="424"/>
        <v>0</v>
      </c>
      <c r="AJ717" s="93">
        <f t="shared" si="424"/>
        <v>0</v>
      </c>
      <c r="AK717" s="93">
        <f>$Q42*VLOOKUP($D717,$D$286:$BC$389,AK$681,FALSE)+$Q42*VLOOKUP(CONCATENATE("Preparació per ",LOWER($D717)),$D$286:$BC$389,AK$681,FALSE)</f>
        <v>0</v>
      </c>
      <c r="AL717" s="93">
        <f t="shared" si="420"/>
        <v>0</v>
      </c>
      <c r="AM717" s="93">
        <f t="shared" si="420"/>
        <v>0</v>
      </c>
      <c r="AN717" s="93">
        <f t="shared" si="420"/>
        <v>0</v>
      </c>
      <c r="AO717" s="93">
        <f t="shared" ref="AO717:BC717" si="425">$Q42*VLOOKUP($D717,$D$286:$BC$389,AO$681,FALSE)+$Q42*VLOOKUP(CONCATENATE("Preparació per ",LOWER($D717)),$D$286:$BC$389,AO$681,FALSE)</f>
        <v>0</v>
      </c>
      <c r="AP717" s="93">
        <f t="shared" si="425"/>
        <v>0</v>
      </c>
      <c r="AQ717" s="93">
        <f t="shared" si="425"/>
        <v>0</v>
      </c>
      <c r="AR717" s="93">
        <f t="shared" si="425"/>
        <v>0</v>
      </c>
      <c r="AS717" s="93">
        <f t="shared" si="425"/>
        <v>0</v>
      </c>
      <c r="AT717" s="93">
        <f t="shared" si="425"/>
        <v>0</v>
      </c>
      <c r="AU717" s="93">
        <f t="shared" si="425"/>
        <v>0</v>
      </c>
      <c r="AV717" s="93">
        <f t="shared" si="425"/>
        <v>0</v>
      </c>
      <c r="AW717" s="93">
        <f t="shared" si="425"/>
        <v>0</v>
      </c>
      <c r="AX717" s="93">
        <f t="shared" si="425"/>
        <v>0</v>
      </c>
      <c r="AY717" s="93">
        <f t="shared" si="425"/>
        <v>0</v>
      </c>
      <c r="AZ717" s="93">
        <f t="shared" si="425"/>
        <v>0</v>
      </c>
      <c r="BA717" s="93">
        <f t="shared" si="425"/>
        <v>0</v>
      </c>
      <c r="BB717" s="93">
        <f t="shared" si="425"/>
        <v>0</v>
      </c>
      <c r="BC717" s="93">
        <f t="shared" si="425"/>
        <v>0</v>
      </c>
    </row>
    <row r="718" spans="3:55" hidden="1">
      <c r="E718" s="84">
        <f>SUM(E683:E717)</f>
        <v>0</v>
      </c>
      <c r="F718" s="84">
        <f t="shared" ref="F718:BC718" si="426">SUM(F683:F717)</f>
        <v>0</v>
      </c>
      <c r="G718" s="84">
        <f t="shared" si="426"/>
        <v>0</v>
      </c>
      <c r="H718" s="84">
        <f t="shared" si="426"/>
        <v>0</v>
      </c>
      <c r="I718" s="84">
        <f t="shared" si="426"/>
        <v>0</v>
      </c>
      <c r="J718" s="84">
        <f t="shared" si="426"/>
        <v>0</v>
      </c>
      <c r="K718" s="84">
        <f t="shared" si="426"/>
        <v>0</v>
      </c>
      <c r="L718" s="84">
        <f t="shared" si="426"/>
        <v>0</v>
      </c>
      <c r="M718" s="84">
        <f t="shared" si="426"/>
        <v>0</v>
      </c>
      <c r="N718" s="84">
        <f t="shared" si="426"/>
        <v>0</v>
      </c>
      <c r="O718" s="84">
        <f t="shared" si="426"/>
        <v>0</v>
      </c>
      <c r="P718" s="84">
        <f t="shared" si="426"/>
        <v>0</v>
      </c>
      <c r="Q718" s="84">
        <f t="shared" si="426"/>
        <v>0</v>
      </c>
      <c r="R718" s="84">
        <f t="shared" si="426"/>
        <v>0</v>
      </c>
      <c r="S718" s="84">
        <f t="shared" si="426"/>
        <v>0</v>
      </c>
      <c r="T718" s="84">
        <f t="shared" si="426"/>
        <v>0</v>
      </c>
      <c r="U718" s="84">
        <f t="shared" si="426"/>
        <v>0</v>
      </c>
      <c r="V718" s="84">
        <f t="shared" si="426"/>
        <v>0</v>
      </c>
      <c r="W718" s="84">
        <f t="shared" si="426"/>
        <v>0</v>
      </c>
      <c r="X718" s="84">
        <f t="shared" si="426"/>
        <v>0</v>
      </c>
      <c r="Y718" s="84">
        <f t="shared" si="426"/>
        <v>0</v>
      </c>
      <c r="Z718" s="84">
        <f t="shared" si="426"/>
        <v>0</v>
      </c>
      <c r="AA718" s="84">
        <f t="shared" si="426"/>
        <v>0</v>
      </c>
      <c r="AB718" s="84">
        <f t="shared" si="426"/>
        <v>0</v>
      </c>
      <c r="AC718" s="84">
        <f t="shared" si="426"/>
        <v>0</v>
      </c>
      <c r="AD718" s="84">
        <f t="shared" si="426"/>
        <v>0</v>
      </c>
      <c r="AE718" s="84">
        <f t="shared" si="426"/>
        <v>0</v>
      </c>
      <c r="AF718" s="84">
        <f t="shared" si="426"/>
        <v>0</v>
      </c>
      <c r="AG718" s="84">
        <f t="shared" si="426"/>
        <v>0</v>
      </c>
      <c r="AH718" s="84">
        <f t="shared" si="426"/>
        <v>0</v>
      </c>
      <c r="AI718" s="84">
        <f t="shared" si="426"/>
        <v>0</v>
      </c>
      <c r="AJ718" s="84">
        <f t="shared" si="426"/>
        <v>0</v>
      </c>
      <c r="AK718" s="84">
        <f t="shared" si="426"/>
        <v>0</v>
      </c>
      <c r="AL718" s="84">
        <f t="shared" si="426"/>
        <v>0</v>
      </c>
      <c r="AM718" s="84">
        <f t="shared" si="426"/>
        <v>0</v>
      </c>
      <c r="AN718" s="84">
        <f t="shared" si="426"/>
        <v>0</v>
      </c>
      <c r="AO718" s="84">
        <f t="shared" si="426"/>
        <v>0</v>
      </c>
      <c r="AP718" s="84">
        <f t="shared" si="426"/>
        <v>0</v>
      </c>
      <c r="AQ718" s="84">
        <f t="shared" si="426"/>
        <v>0</v>
      </c>
      <c r="AR718" s="84">
        <f t="shared" si="426"/>
        <v>0</v>
      </c>
      <c r="AS718" s="84">
        <f t="shared" si="426"/>
        <v>0</v>
      </c>
      <c r="AT718" s="84">
        <f t="shared" si="426"/>
        <v>0</v>
      </c>
      <c r="AU718" s="84">
        <f t="shared" si="426"/>
        <v>0</v>
      </c>
      <c r="AV718" s="84">
        <f t="shared" si="426"/>
        <v>0</v>
      </c>
      <c r="AW718" s="84">
        <f t="shared" si="426"/>
        <v>0</v>
      </c>
      <c r="AX718" s="84">
        <f t="shared" si="426"/>
        <v>0</v>
      </c>
      <c r="AY718" s="84">
        <f t="shared" si="426"/>
        <v>0</v>
      </c>
      <c r="AZ718" s="84">
        <f t="shared" si="426"/>
        <v>0</v>
      </c>
      <c r="BA718" s="84">
        <f t="shared" si="426"/>
        <v>0</v>
      </c>
      <c r="BB718" s="84">
        <f t="shared" si="426"/>
        <v>0</v>
      </c>
      <c r="BC718" s="84">
        <f t="shared" si="426"/>
        <v>0</v>
      </c>
    </row>
    <row r="719" spans="3:55" hidden="1">
      <c r="F719" s="5">
        <f t="shared" ref="F719:BC719" si="427">+F718*F49</f>
        <v>0</v>
      </c>
      <c r="G719" s="5">
        <f t="shared" si="427"/>
        <v>0</v>
      </c>
      <c r="H719" s="5">
        <f t="shared" si="427"/>
        <v>0</v>
      </c>
      <c r="I719" s="5">
        <f t="shared" si="427"/>
        <v>0</v>
      </c>
      <c r="J719" s="5">
        <f t="shared" si="427"/>
        <v>0</v>
      </c>
      <c r="K719" s="5">
        <f t="shared" si="427"/>
        <v>0</v>
      </c>
      <c r="L719" s="5">
        <f t="shared" si="427"/>
        <v>0</v>
      </c>
      <c r="M719" s="5">
        <f t="shared" si="427"/>
        <v>0</v>
      </c>
      <c r="N719" s="5">
        <f t="shared" si="427"/>
        <v>0</v>
      </c>
      <c r="O719" s="5">
        <f t="shared" si="427"/>
        <v>0</v>
      </c>
      <c r="P719" s="5">
        <f t="shared" si="427"/>
        <v>0</v>
      </c>
      <c r="Q719" s="5">
        <f t="shared" si="427"/>
        <v>0</v>
      </c>
      <c r="R719" s="5">
        <f t="shared" si="427"/>
        <v>0</v>
      </c>
      <c r="S719" s="5">
        <f t="shared" si="427"/>
        <v>0</v>
      </c>
      <c r="T719" s="5">
        <f t="shared" si="427"/>
        <v>0</v>
      </c>
      <c r="U719" s="5">
        <f t="shared" si="427"/>
        <v>0</v>
      </c>
      <c r="V719" s="5">
        <f t="shared" si="427"/>
        <v>0</v>
      </c>
      <c r="W719" s="5">
        <f t="shared" si="427"/>
        <v>0</v>
      </c>
      <c r="X719" s="5">
        <f t="shared" si="427"/>
        <v>0</v>
      </c>
      <c r="Y719" s="5">
        <f t="shared" si="427"/>
        <v>0</v>
      </c>
      <c r="Z719" s="5">
        <f t="shared" si="427"/>
        <v>0</v>
      </c>
      <c r="AA719" s="5">
        <f t="shared" si="427"/>
        <v>0</v>
      </c>
      <c r="AB719" s="5">
        <f t="shared" si="427"/>
        <v>0</v>
      </c>
      <c r="AC719" s="5">
        <f t="shared" si="427"/>
        <v>0</v>
      </c>
      <c r="AD719" s="5">
        <f t="shared" si="427"/>
        <v>0</v>
      </c>
      <c r="AE719" s="5">
        <f t="shared" si="427"/>
        <v>0</v>
      </c>
      <c r="AF719" s="5">
        <f t="shared" si="427"/>
        <v>0</v>
      </c>
      <c r="AG719" s="5">
        <f t="shared" si="427"/>
        <v>0</v>
      </c>
      <c r="AH719" s="5">
        <f t="shared" si="427"/>
        <v>0</v>
      </c>
      <c r="AI719" s="5">
        <f t="shared" si="427"/>
        <v>0</v>
      </c>
      <c r="AJ719" s="5">
        <f t="shared" si="427"/>
        <v>0</v>
      </c>
      <c r="AK719" s="5">
        <f t="shared" si="427"/>
        <v>0</v>
      </c>
      <c r="AL719" s="5">
        <f t="shared" si="427"/>
        <v>0</v>
      </c>
      <c r="AM719" s="5">
        <f t="shared" si="427"/>
        <v>0</v>
      </c>
      <c r="AN719" s="5">
        <f t="shared" si="427"/>
        <v>0</v>
      </c>
      <c r="AO719" s="5">
        <f t="shared" si="427"/>
        <v>0</v>
      </c>
      <c r="AP719" s="5">
        <f t="shared" si="427"/>
        <v>0</v>
      </c>
      <c r="AQ719" s="5">
        <f t="shared" si="427"/>
        <v>0</v>
      </c>
      <c r="AR719" s="5">
        <f t="shared" si="427"/>
        <v>0</v>
      </c>
      <c r="AS719" s="5">
        <f t="shared" si="427"/>
        <v>0</v>
      </c>
      <c r="AT719" s="5">
        <f t="shared" si="427"/>
        <v>0</v>
      </c>
      <c r="AU719" s="5">
        <f t="shared" si="427"/>
        <v>0</v>
      </c>
      <c r="AV719" s="5">
        <f t="shared" si="427"/>
        <v>0</v>
      </c>
      <c r="AW719" s="5">
        <f t="shared" si="427"/>
        <v>0</v>
      </c>
      <c r="AX719" s="5">
        <f t="shared" si="427"/>
        <v>0</v>
      </c>
      <c r="AY719" s="5">
        <f t="shared" si="427"/>
        <v>0</v>
      </c>
      <c r="AZ719" s="5">
        <f t="shared" si="427"/>
        <v>0</v>
      </c>
      <c r="BA719" s="5">
        <f t="shared" si="427"/>
        <v>0</v>
      </c>
      <c r="BB719" s="5">
        <f t="shared" si="427"/>
        <v>0</v>
      </c>
      <c r="BC719" s="5">
        <f t="shared" si="427"/>
        <v>0</v>
      </c>
    </row>
    <row r="720" spans="3:55" hidden="1"/>
    <row r="721" spans="3:4" ht="12" hidden="1" customHeight="1"/>
    <row r="724" spans="3:4" ht="13.5" thickBot="1"/>
    <row r="725" spans="3:4" ht="27.95" customHeight="1" thickTop="1" thickBot="1">
      <c r="C725" s="181" t="s">
        <v>213</v>
      </c>
      <c r="D725" s="185" t="str">
        <f>HYPERLINK("#Resultats!c5","Torna a resultats")</f>
        <v>Torna a resultats</v>
      </c>
    </row>
    <row r="726" spans="3:4" ht="13.5" thickTop="1"/>
    <row r="727" spans="3:4" ht="12" customHeight="1"/>
    <row r="755" spans="3:4" ht="12" customHeight="1"/>
    <row r="756" spans="3:4" ht="12" customHeight="1"/>
    <row r="764" spans="3:4" ht="13.5" thickBot="1"/>
    <row r="765" spans="3:4" ht="27.95" customHeight="1" thickTop="1" thickBot="1">
      <c r="C765" s="181" t="s">
        <v>213</v>
      </c>
      <c r="D765" s="185" t="str">
        <f>HYPERLINK("#Resultats!c5","Torna a resultats")</f>
        <v>Torna a resultats</v>
      </c>
    </row>
    <row r="766" spans="3:4" ht="12" customHeight="1" thickTop="1"/>
    <row r="798" ht="12" customHeight="1"/>
    <row r="804" spans="3:4" ht="13.5" thickBot="1"/>
    <row r="805" spans="3:4" ht="27.95" customHeight="1" thickTop="1" thickBot="1">
      <c r="C805" s="181" t="s">
        <v>213</v>
      </c>
      <c r="D805" s="185" t="str">
        <f>HYPERLINK("#Resultats!c5","Torna a resultats")</f>
        <v>Torna a resultats</v>
      </c>
    </row>
    <row r="806" spans="3:4" ht="13.5" thickTop="1"/>
    <row r="807" spans="3:4" ht="12" customHeight="1"/>
    <row r="825" ht="12" customHeight="1"/>
    <row r="844" spans="3:4" ht="13.5" thickBot="1"/>
    <row r="845" spans="3:4" ht="27.95" customHeight="1" thickTop="1" thickBot="1">
      <c r="C845" s="181" t="s">
        <v>213</v>
      </c>
      <c r="D845" s="185" t="str">
        <f>HYPERLINK("#Resultats!c5","Torna a resultats")</f>
        <v>Torna a resultats</v>
      </c>
    </row>
    <row r="846" spans="3:4" ht="13.5" thickTop="1"/>
    <row r="847" spans="3:4" ht="12" customHeight="1"/>
    <row r="853" ht="12" customHeight="1"/>
    <row r="884" spans="3:4" ht="13.5" thickBot="1"/>
    <row r="885" spans="3:4" ht="27.95" customHeight="1" thickTop="1" thickBot="1">
      <c r="C885" s="181" t="s">
        <v>213</v>
      </c>
      <c r="D885" s="185" t="str">
        <f>HYPERLINK("#Resultats!c5","Torna a resultats")</f>
        <v>Torna a resultats</v>
      </c>
    </row>
    <row r="886" spans="3:4" ht="13.5" thickTop="1"/>
    <row r="887" spans="3:4" ht="12" customHeight="1"/>
    <row r="907" ht="12" customHeight="1"/>
    <row r="930" spans="3:17" ht="15">
      <c r="D930" s="131" t="str">
        <f>CONCATENATE($E$3,". Distribució de costos entre els requeriments. ","Cost total: ",TEXT(Q933,"#.##0,00 €"))</f>
        <v>Calçot. Distribució de costos entre els requeriments. Cost total: 0,00 €</v>
      </c>
      <c r="E930" s="131"/>
      <c r="F930" s="131"/>
      <c r="G930" s="131"/>
      <c r="H930" s="131"/>
      <c r="I930" s="131"/>
      <c r="J930" s="131"/>
      <c r="K930" s="131"/>
      <c r="L930" s="131"/>
      <c r="M930" s="131"/>
      <c r="N930" s="131"/>
      <c r="O930" s="131"/>
      <c r="P930" s="131"/>
      <c r="Q930" s="131"/>
    </row>
    <row r="931" spans="3:17" ht="15">
      <c r="D931" s="131" t="str">
        <f>+D681</f>
        <v>Requeriments pel cultiu: Calçot</v>
      </c>
      <c r="E931" s="131">
        <f>+E681</f>
        <v>0</v>
      </c>
      <c r="F931" s="131"/>
      <c r="G931" s="131"/>
      <c r="H931" s="131"/>
      <c r="I931" s="131"/>
      <c r="J931" s="131"/>
      <c r="K931" s="131"/>
      <c r="L931" s="131"/>
      <c r="M931" s="131"/>
      <c r="N931" s="131"/>
      <c r="O931" s="131"/>
      <c r="P931" s="131"/>
      <c r="Q931" s="131"/>
    </row>
    <row r="932" spans="3:17" ht="15">
      <c r="D932" s="131">
        <f>+D682</f>
        <v>0</v>
      </c>
      <c r="E932" s="131">
        <f>+E682</f>
        <v>0</v>
      </c>
      <c r="F932" s="131" t="s">
        <v>163</v>
      </c>
      <c r="G932" s="131" t="s">
        <v>164</v>
      </c>
      <c r="H932" s="131" t="s">
        <v>173</v>
      </c>
      <c r="I932" s="131" t="s">
        <v>165</v>
      </c>
      <c r="J932" s="131" t="s">
        <v>166</v>
      </c>
      <c r="K932" s="131" t="s">
        <v>167</v>
      </c>
      <c r="L932" s="131" t="s">
        <v>168</v>
      </c>
      <c r="M932" s="131" t="s">
        <v>169</v>
      </c>
      <c r="N932" s="131" t="s">
        <v>170</v>
      </c>
      <c r="O932" s="131" t="s">
        <v>171</v>
      </c>
      <c r="P932" s="131" t="s">
        <v>172</v>
      </c>
      <c r="Q932" s="131"/>
    </row>
    <row r="933" spans="3:17" ht="15">
      <c r="D933" s="131"/>
      <c r="E933" s="131"/>
      <c r="F933" s="179">
        <f>F719+G718*I49+I719</f>
        <v>0</v>
      </c>
      <c r="G933" s="179">
        <f>+G718*(G49-I49)+Z719</f>
        <v>0</v>
      </c>
      <c r="H933" s="179">
        <f>+P719</f>
        <v>0</v>
      </c>
      <c r="I933" s="179">
        <f>SUM(R719:X719)</f>
        <v>0</v>
      </c>
      <c r="J933" s="179">
        <f>+AB719+AC719</f>
        <v>0</v>
      </c>
      <c r="K933" s="179">
        <f>+AD719</f>
        <v>0</v>
      </c>
      <c r="L933" s="179">
        <f>SUM(AG719:AM719)</f>
        <v>0</v>
      </c>
      <c r="M933" s="179">
        <f>+AO719</f>
        <v>0</v>
      </c>
      <c r="N933" s="179">
        <f>+AP719</f>
        <v>0</v>
      </c>
      <c r="O933" s="179">
        <f>+AQ719</f>
        <v>0</v>
      </c>
      <c r="P933" s="179">
        <f>+AR719</f>
        <v>0</v>
      </c>
      <c r="Q933" s="179">
        <f>SUM(F933:P933)</f>
        <v>0</v>
      </c>
    </row>
    <row r="934" spans="3:17" ht="15">
      <c r="D934" s="131" t="e">
        <f>CONCATENATE($E$3,". Distribució de costos entre els requeriments. ","Cost unitari: ",ROUND(Q933/IF($AT$716&gt;0,$AT$716,$AU$716),2)," €/",IF($AT$716&gt;0,"kg","u"))</f>
        <v>#DIV/0!</v>
      </c>
      <c r="E934" s="131"/>
      <c r="F934" s="179" t="e">
        <f>+F933/IF($AT$716&gt;0,$AT$716,$AU$716)</f>
        <v>#DIV/0!</v>
      </c>
      <c r="G934" s="179" t="e">
        <f t="shared" ref="G934:P934" si="428">+G933/IF($AT$716&gt;0,$AT$716,$AU$716)</f>
        <v>#DIV/0!</v>
      </c>
      <c r="H934" s="179" t="e">
        <f t="shared" si="428"/>
        <v>#DIV/0!</v>
      </c>
      <c r="I934" s="179" t="e">
        <f t="shared" si="428"/>
        <v>#DIV/0!</v>
      </c>
      <c r="J934" s="179" t="e">
        <f t="shared" si="428"/>
        <v>#DIV/0!</v>
      </c>
      <c r="K934" s="179" t="e">
        <f t="shared" si="428"/>
        <v>#DIV/0!</v>
      </c>
      <c r="L934" s="179" t="e">
        <f t="shared" si="428"/>
        <v>#DIV/0!</v>
      </c>
      <c r="M934" s="179" t="e">
        <f t="shared" si="428"/>
        <v>#DIV/0!</v>
      </c>
      <c r="N934" s="179" t="e">
        <f t="shared" si="428"/>
        <v>#DIV/0!</v>
      </c>
      <c r="O934" s="179" t="e">
        <f t="shared" si="428"/>
        <v>#DIV/0!</v>
      </c>
      <c r="P934" s="179" t="e">
        <f t="shared" si="428"/>
        <v>#DIV/0!</v>
      </c>
      <c r="Q934" s="179" t="e">
        <f>SUM(F934:P934)</f>
        <v>#DIV/0!</v>
      </c>
    </row>
    <row r="939" spans="3:17" ht="12" customHeight="1" thickBot="1"/>
    <row r="940" spans="3:17" ht="27.95" customHeight="1" thickTop="1" thickBot="1">
      <c r="C940" s="181" t="s">
        <v>213</v>
      </c>
      <c r="D940" s="185" t="str">
        <f>HYPERLINK("#Resultats!c5","Torna a resultats")</f>
        <v>Torna a resultats</v>
      </c>
    </row>
    <row r="941" spans="3:17" ht="13.5" thickTop="1"/>
    <row r="957" ht="12" customHeight="1"/>
    <row r="979" spans="3:4" ht="12" customHeight="1" thickBot="1"/>
    <row r="980" spans="3:4" ht="27.95" customHeight="1" thickTop="1" thickBot="1">
      <c r="C980" s="181" t="s">
        <v>213</v>
      </c>
      <c r="D980" s="185" t="str">
        <f>HYPERLINK("#Resultats!c5","Torna a resultats")</f>
        <v>Torna a resultats</v>
      </c>
    </row>
    <row r="981" spans="3:4" ht="13.5" thickTop="1"/>
    <row r="1019" spans="3:4" ht="13.5" thickBot="1"/>
    <row r="1020" spans="3:4" ht="27.95" customHeight="1" thickTop="1" thickBot="1">
      <c r="C1020" s="181" t="s">
        <v>213</v>
      </c>
      <c r="D1020" s="185" t="str">
        <f>HYPERLINK("#Resultats!c5","Torna a resultats")</f>
        <v>Torna a resultats</v>
      </c>
    </row>
    <row r="1021" spans="3:4" ht="13.5" thickTop="1"/>
  </sheetData>
  <sheetProtection algorithmName="SHA-512" hashValue="aMm9cY9S1A8izcZUOzNEcVi1JCjZjTZvPdWiFfvo/Y5D8WvDbEj2g4ylUvgZQ4VQKX4tsedMbiKzwaOiaGJ/XQ==" saltValue="pNR9Qy98oEePn0+I6rQC+A==" spinCount="100000" sheet="1" objects="1" scenarios="1"/>
  <autoFilter ref="A50:AW147" xr:uid="{00000000-0009-0000-0000-000005000000}"/>
  <dataValidations count="12">
    <dataValidation type="list" allowBlank="1" showInputMessage="1" showErrorMessage="1" sqref="E3" xr:uid="{00000000-0002-0000-0500-000000000000}">
      <formula1>$T$4:$T$10</formula1>
    </dataValidation>
    <dataValidation type="list" allowBlank="1" showInputMessage="1" showErrorMessage="1" sqref="D546" xr:uid="{00000000-0002-0000-0500-000001000000}">
      <formula1>$F$171:$BC$171</formula1>
    </dataValidation>
    <dataValidation type="whole" allowBlank="1" showInputMessage="1" showErrorMessage="1" sqref="E43:P46 E8:P36" xr:uid="{00000000-0002-0000-0500-000002000000}">
      <formula1>0</formula1>
      <formula2>100</formula2>
    </dataValidation>
    <dataValidation type="list" allowBlank="1" showInputMessage="1" showErrorMessage="1" sqref="D41:D43" xr:uid="{00000000-0002-0000-0500-000003000000}">
      <formula1>$D$94:$D$101</formula1>
    </dataValidation>
    <dataValidation type="list" allowBlank="1" showInputMessage="1" showErrorMessage="1" sqref="D27:D31" xr:uid="{00000000-0002-0000-0500-000004000000}">
      <formula1>$D$76:$D$82</formula1>
    </dataValidation>
    <dataValidation type="list" allowBlank="1" showInputMessage="1" showErrorMessage="1" sqref="D23:D26" xr:uid="{00000000-0002-0000-0500-000005000000}">
      <formula1>$D$70:$D$75</formula1>
    </dataValidation>
    <dataValidation type="list" allowBlank="1" showInputMessage="1" showErrorMessage="1" sqref="D19:D22" xr:uid="{00000000-0002-0000-0500-000006000000}">
      <formula1>$D$61:$D$69</formula1>
    </dataValidation>
    <dataValidation type="list" allowBlank="1" showInputMessage="1" showErrorMessage="1" sqref="D8:D14" xr:uid="{00000000-0002-0000-0500-000007000000}">
      <formula1>$D$51:$D$56</formula1>
    </dataValidation>
    <dataValidation type="list" allowBlank="1" showInputMessage="1" showErrorMessage="1" sqref="D15:D18" xr:uid="{00000000-0002-0000-0500-000008000000}">
      <formula1>$D$57:$D$60</formula1>
    </dataValidation>
    <dataValidation type="list" allowBlank="1" showInputMessage="1" showErrorMessage="1" sqref="D32:D35" xr:uid="{00000000-0002-0000-0500-000009000000}">
      <formula1>$D$83:$D$90</formula1>
    </dataValidation>
    <dataValidation type="list" allowBlank="1" showInputMessage="1" showErrorMessage="1" sqref="D36:D40" xr:uid="{00000000-0002-0000-0500-00000A000000}">
      <formula1>$D$91:$D$93</formula1>
    </dataValidation>
    <dataValidation type="decimal" allowBlank="1" showInputMessage="1" showErrorMessage="1" sqref="E37:P42" xr:uid="{00000000-0002-0000-0500-00000B000000}">
      <formula1>0</formula1>
      <formula2>100</formula2>
    </dataValidation>
  </dataValidations>
  <printOptions horizontalCentered="1" gridLinesSet="0"/>
  <pageMargins left="0.78740157480314965" right="0.78740157480314965" top="0.98425196850393704" bottom="0.98425196850393704" header="0.51181102362204722" footer="0.51181102362204722"/>
  <headerFooter alignWithMargins="0"/>
  <drawing r:id="rId1"/>
  <legacyDrawing r:id="rId2"/>
  <extLst>
    <ext xmlns:mx="http://schemas.microsoft.com/office/mac/excel/2008/main" uri="{64002731-A6B0-56B0-2670-7721B7C09600}">
      <mx:PLV Mode="0" OnePage="0" WScale="0"/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Hoja7">
    <tabColor theme="5"/>
    <pageSetUpPr fitToPage="1"/>
  </sheetPr>
  <dimension ref="A1:BS1021"/>
  <sheetViews>
    <sheetView showGridLines="0" showZeros="0" zoomScale="80" zoomScaleNormal="80" zoomScalePageLayoutView="80" workbookViewId="0">
      <selection activeCell="A170" sqref="A45:XFD170"/>
    </sheetView>
  </sheetViews>
  <sheetFormatPr defaultColWidth="11.42578125" defaultRowHeight="12.75"/>
  <cols>
    <col min="1" max="2" width="11.7109375" customWidth="1"/>
    <col min="3" max="3" width="21.42578125" customWidth="1"/>
    <col min="4" max="4" width="55.140625" customWidth="1"/>
    <col min="5" max="48" width="12.7109375" customWidth="1"/>
  </cols>
  <sheetData>
    <row r="1" spans="3:34">
      <c r="D1" s="1"/>
      <c r="E1" s="1"/>
      <c r="F1" s="1"/>
    </row>
    <row r="3" spans="3:34" ht="27" customHeight="1">
      <c r="C3" s="181" t="s">
        <v>223</v>
      </c>
      <c r="D3" s="263" t="s">
        <v>0</v>
      </c>
      <c r="E3" s="262" t="s">
        <v>141</v>
      </c>
      <c r="T3" t="s">
        <v>139</v>
      </c>
      <c r="AG3" s="3"/>
    </row>
    <row r="4" spans="3:34" s="302" customFormat="1" ht="27.75" customHeight="1">
      <c r="D4" s="302" t="s">
        <v>116</v>
      </c>
      <c r="E4" s="303">
        <f>+Entrada!AE6</f>
        <v>0</v>
      </c>
      <c r="F4" s="304" t="s">
        <v>224</v>
      </c>
      <c r="T4" s="302" t="s">
        <v>140</v>
      </c>
      <c r="AE4" s="305"/>
      <c r="AF4" s="305"/>
    </row>
    <row r="5" spans="3:34" s="302" customFormat="1" ht="27" customHeight="1">
      <c r="D5" s="306" t="s">
        <v>1</v>
      </c>
      <c r="F5" s="306"/>
      <c r="G5" s="306"/>
      <c r="T5" s="302" t="s">
        <v>134</v>
      </c>
    </row>
    <row r="6" spans="3:34">
      <c r="T6" t="s">
        <v>138</v>
      </c>
      <c r="AH6" s="2"/>
    </row>
    <row r="7" spans="3:34">
      <c r="E7" t="s">
        <v>2</v>
      </c>
      <c r="F7" t="s">
        <v>3</v>
      </c>
      <c r="G7" t="s">
        <v>4</v>
      </c>
      <c r="H7" t="s">
        <v>5</v>
      </c>
      <c r="I7" t="s">
        <v>6</v>
      </c>
      <c r="J7" t="s">
        <v>7</v>
      </c>
      <c r="K7" t="s">
        <v>8</v>
      </c>
      <c r="L7" t="s">
        <v>9</v>
      </c>
      <c r="M7" t="s">
        <v>10</v>
      </c>
      <c r="N7" t="s">
        <v>11</v>
      </c>
      <c r="O7" t="s">
        <v>12</v>
      </c>
      <c r="P7" t="s">
        <v>13</v>
      </c>
      <c r="T7" t="s">
        <v>142</v>
      </c>
    </row>
    <row r="8" spans="3:34">
      <c r="C8" s="51" t="s">
        <v>20</v>
      </c>
      <c r="D8" s="51" t="s">
        <v>31</v>
      </c>
      <c r="E8" s="52"/>
      <c r="F8" s="52"/>
      <c r="G8" s="52"/>
      <c r="H8" s="52"/>
      <c r="I8" s="52"/>
      <c r="J8" s="52"/>
      <c r="K8" s="52"/>
      <c r="L8" s="52"/>
      <c r="M8" s="52">
        <v>1</v>
      </c>
      <c r="N8" s="52"/>
      <c r="O8" s="52"/>
      <c r="P8" s="52"/>
      <c r="Q8" s="95">
        <f>SUM(E8:P8)</f>
        <v>1</v>
      </c>
      <c r="T8" t="s">
        <v>27</v>
      </c>
    </row>
    <row r="9" spans="3:34">
      <c r="C9" s="51"/>
      <c r="D9" s="51" t="s">
        <v>15</v>
      </c>
      <c r="E9" s="52"/>
      <c r="F9" s="52"/>
      <c r="G9" s="52"/>
      <c r="H9" s="52"/>
      <c r="I9" s="52"/>
      <c r="J9" s="52"/>
      <c r="K9" s="52"/>
      <c r="L9" s="52"/>
      <c r="M9" s="52">
        <v>1</v>
      </c>
      <c r="N9" s="52"/>
      <c r="O9" s="52"/>
      <c r="P9" s="52"/>
      <c r="Q9" s="95">
        <f t="shared" ref="Q9:Q42" si="0">SUM(E9:P9)</f>
        <v>1</v>
      </c>
      <c r="T9" t="s">
        <v>141</v>
      </c>
    </row>
    <row r="10" spans="3:34">
      <c r="C10" s="51"/>
      <c r="D10" s="51" t="s">
        <v>33</v>
      </c>
      <c r="E10" s="52"/>
      <c r="F10" s="52"/>
      <c r="G10" s="52"/>
      <c r="H10" s="52"/>
      <c r="I10" s="52"/>
      <c r="J10" s="52"/>
      <c r="K10" s="52"/>
      <c r="L10" s="52"/>
      <c r="M10" s="52">
        <v>1</v>
      </c>
      <c r="N10" s="52"/>
      <c r="O10" s="52"/>
      <c r="P10" s="52"/>
      <c r="Q10" s="95">
        <f t="shared" si="0"/>
        <v>1</v>
      </c>
      <c r="T10" t="s">
        <v>143</v>
      </c>
    </row>
    <row r="11" spans="3:34">
      <c r="C11" s="51"/>
      <c r="D11" s="51" t="s">
        <v>17</v>
      </c>
      <c r="E11" s="52"/>
      <c r="F11" s="52"/>
      <c r="G11" s="52"/>
      <c r="H11" s="52"/>
      <c r="I11" s="52"/>
      <c r="J11" s="52"/>
      <c r="K11" s="52"/>
      <c r="L11" s="52"/>
      <c r="M11" s="52">
        <v>1</v>
      </c>
      <c r="N11" s="52"/>
      <c r="O11" s="52"/>
      <c r="P11" s="52"/>
      <c r="Q11" s="95">
        <f t="shared" si="0"/>
        <v>1</v>
      </c>
    </row>
    <row r="12" spans="3:34">
      <c r="C12" s="51"/>
      <c r="D12" s="51"/>
      <c r="E12" s="52"/>
      <c r="F12" s="52"/>
      <c r="G12" s="52"/>
      <c r="H12" s="52"/>
      <c r="I12" s="52"/>
      <c r="J12" s="52"/>
      <c r="K12" s="52"/>
      <c r="L12" s="52"/>
      <c r="M12" s="52"/>
      <c r="N12" s="52"/>
      <c r="O12" s="52"/>
      <c r="P12" s="52"/>
      <c r="Q12" s="95">
        <f t="shared" si="0"/>
        <v>0</v>
      </c>
    </row>
    <row r="13" spans="3:34">
      <c r="C13" s="51"/>
      <c r="D13" s="51"/>
      <c r="E13" s="52"/>
      <c r="F13" s="52"/>
      <c r="G13" s="52"/>
      <c r="H13" s="52"/>
      <c r="I13" s="52"/>
      <c r="J13" s="52"/>
      <c r="K13" s="52"/>
      <c r="L13" s="52"/>
      <c r="M13" s="52"/>
      <c r="N13" s="52"/>
      <c r="O13" s="52"/>
      <c r="P13" s="52"/>
      <c r="Q13" s="95">
        <f t="shared" si="0"/>
        <v>0</v>
      </c>
    </row>
    <row r="14" spans="3:34">
      <c r="C14" s="51"/>
      <c r="D14" s="51"/>
      <c r="E14" s="52"/>
      <c r="F14" s="52"/>
      <c r="G14" s="52"/>
      <c r="H14" s="52"/>
      <c r="I14" s="52"/>
      <c r="J14" s="52"/>
      <c r="K14" s="52"/>
      <c r="L14" s="52"/>
      <c r="M14" s="52"/>
      <c r="N14" s="52"/>
      <c r="O14" s="52"/>
      <c r="P14" s="52"/>
      <c r="Q14" s="95">
        <f t="shared" si="0"/>
        <v>0</v>
      </c>
    </row>
    <row r="15" spans="3:34">
      <c r="C15" s="53" t="s">
        <v>21</v>
      </c>
      <c r="D15" s="53"/>
      <c r="E15" s="54"/>
      <c r="F15" s="54"/>
      <c r="G15" s="54"/>
      <c r="H15" s="54"/>
      <c r="I15" s="54"/>
      <c r="J15" s="54"/>
      <c r="K15" s="54"/>
      <c r="L15" s="54"/>
      <c r="M15" s="54"/>
      <c r="N15" s="54"/>
      <c r="O15" s="54"/>
      <c r="P15" s="54"/>
      <c r="Q15" s="95">
        <f t="shared" si="0"/>
        <v>0</v>
      </c>
    </row>
    <row r="16" spans="3:34">
      <c r="C16" s="53"/>
      <c r="D16" s="53"/>
      <c r="E16" s="54"/>
      <c r="F16" s="54"/>
      <c r="G16" s="54"/>
      <c r="H16" s="54"/>
      <c r="I16" s="54"/>
      <c r="J16" s="54"/>
      <c r="K16" s="54"/>
      <c r="L16" s="54"/>
      <c r="M16" s="54"/>
      <c r="N16" s="54"/>
      <c r="O16" s="54"/>
      <c r="P16" s="54"/>
      <c r="Q16" s="95">
        <f t="shared" si="0"/>
        <v>0</v>
      </c>
    </row>
    <row r="17" spans="3:17">
      <c r="C17" s="53"/>
      <c r="D17" s="53"/>
      <c r="E17" s="54"/>
      <c r="F17" s="54"/>
      <c r="G17" s="54"/>
      <c r="H17" s="54"/>
      <c r="I17" s="54"/>
      <c r="J17" s="54"/>
      <c r="K17" s="54"/>
      <c r="L17" s="54"/>
      <c r="M17" s="54"/>
      <c r="N17" s="54"/>
      <c r="O17" s="54"/>
      <c r="P17" s="54"/>
      <c r="Q17" s="95">
        <f t="shared" si="0"/>
        <v>0</v>
      </c>
    </row>
    <row r="18" spans="3:17">
      <c r="C18" s="53"/>
      <c r="D18" s="53"/>
      <c r="E18" s="54"/>
      <c r="F18" s="54"/>
      <c r="G18" s="54"/>
      <c r="H18" s="54"/>
      <c r="I18" s="54"/>
      <c r="J18" s="54"/>
      <c r="K18" s="54"/>
      <c r="L18" s="54"/>
      <c r="M18" s="54"/>
      <c r="N18" s="54"/>
      <c r="O18" s="54"/>
      <c r="P18" s="54"/>
      <c r="Q18" s="95">
        <f t="shared" si="0"/>
        <v>0</v>
      </c>
    </row>
    <row r="19" spans="3:17">
      <c r="C19" s="56" t="s">
        <v>23</v>
      </c>
      <c r="D19" s="56" t="s">
        <v>78</v>
      </c>
      <c r="E19" s="57"/>
      <c r="F19" s="57"/>
      <c r="G19" s="57"/>
      <c r="H19" s="57"/>
      <c r="I19" s="57"/>
      <c r="J19" s="57"/>
      <c r="K19" s="57"/>
      <c r="L19" s="57"/>
      <c r="M19" s="57">
        <v>1</v>
      </c>
      <c r="N19" s="57"/>
      <c r="O19" s="57"/>
      <c r="P19" s="57"/>
      <c r="Q19" s="95">
        <f t="shared" si="0"/>
        <v>1</v>
      </c>
    </row>
    <row r="20" spans="3:17">
      <c r="C20" s="56"/>
      <c r="D20" s="56"/>
      <c r="E20" s="57"/>
      <c r="F20" s="57"/>
      <c r="G20" s="57"/>
      <c r="H20" s="57"/>
      <c r="I20" s="57"/>
      <c r="J20" s="57"/>
      <c r="K20" s="57"/>
      <c r="L20" s="57"/>
      <c r="M20" s="57"/>
      <c r="N20" s="57"/>
      <c r="O20" s="57"/>
      <c r="P20" s="57"/>
      <c r="Q20" s="95">
        <f t="shared" si="0"/>
        <v>0</v>
      </c>
    </row>
    <row r="21" spans="3:17">
      <c r="C21" s="56"/>
      <c r="D21" s="56"/>
      <c r="E21" s="57"/>
      <c r="F21" s="57"/>
      <c r="G21" s="57"/>
      <c r="H21" s="57"/>
      <c r="I21" s="57"/>
      <c r="J21" s="57"/>
      <c r="K21" s="57"/>
      <c r="L21" s="57"/>
      <c r="M21" s="57"/>
      <c r="N21" s="57"/>
      <c r="O21" s="57"/>
      <c r="P21" s="57"/>
      <c r="Q21" s="95">
        <f t="shared" si="0"/>
        <v>0</v>
      </c>
    </row>
    <row r="22" spans="3:17">
      <c r="C22" s="56"/>
      <c r="D22" s="56"/>
      <c r="E22" s="57"/>
      <c r="F22" s="57"/>
      <c r="G22" s="57"/>
      <c r="H22" s="57"/>
      <c r="I22" s="57"/>
      <c r="J22" s="57"/>
      <c r="K22" s="57"/>
      <c r="L22" s="57"/>
      <c r="M22" s="57"/>
      <c r="N22" s="57"/>
      <c r="O22" s="57"/>
      <c r="P22" s="57"/>
      <c r="Q22" s="95">
        <f t="shared" si="0"/>
        <v>0</v>
      </c>
    </row>
    <row r="23" spans="3:17">
      <c r="C23" s="58" t="s">
        <v>24</v>
      </c>
      <c r="D23" s="96" t="s">
        <v>145</v>
      </c>
      <c r="E23" s="59"/>
      <c r="F23" s="59"/>
      <c r="G23" s="59"/>
      <c r="H23" s="59"/>
      <c r="I23" s="59"/>
      <c r="J23" s="59"/>
      <c r="K23" s="59"/>
      <c r="L23" s="59"/>
      <c r="M23" s="59">
        <v>1</v>
      </c>
      <c r="N23" s="59"/>
      <c r="O23" s="59"/>
      <c r="P23" s="59"/>
      <c r="Q23" s="95">
        <f t="shared" si="0"/>
        <v>1</v>
      </c>
    </row>
    <row r="24" spans="3:17" ht="14.25">
      <c r="C24" s="58"/>
      <c r="D24" s="96" t="s">
        <v>121</v>
      </c>
      <c r="E24" s="59">
        <v>12</v>
      </c>
      <c r="F24" s="59"/>
      <c r="G24" s="59"/>
      <c r="H24" s="59"/>
      <c r="I24" s="59"/>
      <c r="J24" s="59"/>
      <c r="K24" s="59"/>
      <c r="L24" s="59"/>
      <c r="M24" s="59">
        <v>6</v>
      </c>
      <c r="N24" s="59">
        <f>12*1.5</f>
        <v>18</v>
      </c>
      <c r="O24" s="59">
        <f>8*1.5</f>
        <v>12</v>
      </c>
      <c r="P24" s="59">
        <f>8*1.5</f>
        <v>12</v>
      </c>
      <c r="Q24" s="95">
        <f t="shared" si="0"/>
        <v>60</v>
      </c>
    </row>
    <row r="25" spans="3:17">
      <c r="C25" s="58"/>
      <c r="D25" s="58" t="s">
        <v>68</v>
      </c>
      <c r="E25" s="59">
        <v>1</v>
      </c>
      <c r="F25" s="59"/>
      <c r="G25" s="59"/>
      <c r="H25" s="59"/>
      <c r="I25" s="59"/>
      <c r="J25" s="59"/>
      <c r="K25" s="59"/>
      <c r="L25" s="59"/>
      <c r="M25" s="59"/>
      <c r="N25" s="59"/>
      <c r="O25" s="59"/>
      <c r="P25" s="59"/>
      <c r="Q25" s="95">
        <f t="shared" si="0"/>
        <v>1</v>
      </c>
    </row>
    <row r="26" spans="3:17">
      <c r="C26" s="58"/>
      <c r="D26" s="58"/>
      <c r="E26" s="59"/>
      <c r="F26" s="59"/>
      <c r="G26" s="59"/>
      <c r="H26" s="59"/>
      <c r="I26" s="59"/>
      <c r="J26" s="59"/>
      <c r="K26" s="59"/>
      <c r="L26" s="59"/>
      <c r="M26" s="59"/>
      <c r="N26" s="59"/>
      <c r="O26" s="59"/>
      <c r="P26" s="59"/>
      <c r="Q26" s="95">
        <f t="shared" si="0"/>
        <v>0</v>
      </c>
    </row>
    <row r="27" spans="3:17">
      <c r="C27" s="49" t="s">
        <v>22</v>
      </c>
      <c r="D27" s="49" t="s">
        <v>90</v>
      </c>
      <c r="E27" s="50"/>
      <c r="F27" s="50"/>
      <c r="G27" s="50"/>
      <c r="H27" s="50"/>
      <c r="I27" s="50"/>
      <c r="J27" s="50"/>
      <c r="K27" s="50"/>
      <c r="L27" s="50"/>
      <c r="M27" s="50"/>
      <c r="N27" s="50">
        <v>2</v>
      </c>
      <c r="O27" s="50"/>
      <c r="P27" s="50"/>
      <c r="Q27" s="95">
        <f t="shared" si="0"/>
        <v>2</v>
      </c>
    </row>
    <row r="28" spans="3:17">
      <c r="C28" s="49"/>
      <c r="D28" s="49" t="s">
        <v>92</v>
      </c>
      <c r="E28" s="50"/>
      <c r="F28" s="50"/>
      <c r="G28" s="50"/>
      <c r="H28" s="50"/>
      <c r="I28" s="50"/>
      <c r="J28" s="50"/>
      <c r="K28" s="50"/>
      <c r="L28" s="50"/>
      <c r="M28" s="50">
        <v>1</v>
      </c>
      <c r="N28" s="50">
        <v>1</v>
      </c>
      <c r="O28" s="50"/>
      <c r="P28" s="50"/>
      <c r="Q28" s="95">
        <f t="shared" si="0"/>
        <v>2</v>
      </c>
    </row>
    <row r="29" spans="3:17">
      <c r="C29" s="49"/>
      <c r="D29" s="49"/>
      <c r="E29" s="50"/>
      <c r="F29" s="50"/>
      <c r="G29" s="50"/>
      <c r="H29" s="50"/>
      <c r="I29" s="50"/>
      <c r="J29" s="50"/>
      <c r="K29" s="50"/>
      <c r="L29" s="50"/>
      <c r="M29" s="50"/>
      <c r="N29" s="50"/>
      <c r="O29" s="50"/>
      <c r="P29" s="50"/>
      <c r="Q29" s="95">
        <f t="shared" si="0"/>
        <v>0</v>
      </c>
    </row>
    <row r="30" spans="3:17">
      <c r="C30" s="49"/>
      <c r="D30" s="49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95">
        <f t="shared" si="0"/>
        <v>0</v>
      </c>
    </row>
    <row r="31" spans="3:17">
      <c r="C31" s="49"/>
      <c r="D31" s="49"/>
      <c r="E31" s="50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95">
        <f t="shared" si="0"/>
        <v>0</v>
      </c>
    </row>
    <row r="32" spans="3:17">
      <c r="C32" s="60" t="s">
        <v>30</v>
      </c>
      <c r="D32" s="60" t="s">
        <v>77</v>
      </c>
      <c r="E32" s="61"/>
      <c r="F32" s="61"/>
      <c r="G32" s="61"/>
      <c r="H32" s="61"/>
      <c r="I32" s="61"/>
      <c r="J32" s="61"/>
      <c r="K32" s="61"/>
      <c r="L32" s="61"/>
      <c r="M32" s="61"/>
      <c r="N32" s="61">
        <v>2</v>
      </c>
      <c r="O32" s="61">
        <v>1</v>
      </c>
      <c r="P32" s="61"/>
      <c r="Q32" s="95">
        <f t="shared" si="0"/>
        <v>3</v>
      </c>
    </row>
    <row r="33" spans="3:55">
      <c r="C33" s="60"/>
      <c r="D33" s="97" t="s">
        <v>99</v>
      </c>
      <c r="E33" s="61"/>
      <c r="F33" s="61"/>
      <c r="G33" s="61"/>
      <c r="H33" s="61"/>
      <c r="I33" s="61"/>
      <c r="J33" s="61"/>
      <c r="K33" s="61"/>
      <c r="L33" s="61"/>
      <c r="M33" s="61"/>
      <c r="N33" s="61">
        <v>1</v>
      </c>
      <c r="O33" s="61"/>
      <c r="P33" s="61"/>
      <c r="Q33" s="95">
        <f t="shared" si="0"/>
        <v>1</v>
      </c>
    </row>
    <row r="34" spans="3:55">
      <c r="C34" s="60"/>
      <c r="D34" s="60"/>
      <c r="E34" s="61"/>
      <c r="F34" s="61"/>
      <c r="G34" s="61"/>
      <c r="H34" s="61"/>
      <c r="I34" s="61"/>
      <c r="J34" s="61"/>
      <c r="K34" s="61"/>
      <c r="L34" s="61"/>
      <c r="M34" s="61"/>
      <c r="N34" s="61"/>
      <c r="O34" s="61"/>
      <c r="P34" s="61"/>
      <c r="Q34" s="95">
        <f t="shared" si="0"/>
        <v>0</v>
      </c>
    </row>
    <row r="35" spans="3:55">
      <c r="C35" s="60"/>
      <c r="D35" s="60"/>
      <c r="E35" s="61"/>
      <c r="F35" s="61"/>
      <c r="G35" s="61"/>
      <c r="H35" s="61"/>
      <c r="I35" s="61"/>
      <c r="J35" s="61"/>
      <c r="K35" s="61"/>
      <c r="L35" s="61"/>
      <c r="M35" s="61"/>
      <c r="N35" s="61"/>
      <c r="O35" s="61"/>
      <c r="P35" s="61"/>
      <c r="Q35" s="95">
        <f t="shared" si="0"/>
        <v>0</v>
      </c>
    </row>
    <row r="36" spans="3:55">
      <c r="C36" s="62" t="s">
        <v>26</v>
      </c>
      <c r="D36" s="62" t="s">
        <v>132</v>
      </c>
      <c r="E36" s="63">
        <v>1</v>
      </c>
      <c r="F36" s="63"/>
      <c r="G36" s="63"/>
      <c r="H36" s="63"/>
      <c r="I36" s="63"/>
      <c r="J36" s="63"/>
      <c r="K36" s="63"/>
      <c r="L36" s="63"/>
      <c r="M36" s="63">
        <v>1</v>
      </c>
      <c r="N36" s="63">
        <v>1</v>
      </c>
      <c r="O36" s="63">
        <v>1</v>
      </c>
      <c r="P36" s="63">
        <v>1</v>
      </c>
      <c r="Q36" s="95">
        <f t="shared" si="0"/>
        <v>5</v>
      </c>
    </row>
    <row r="37" spans="3:55">
      <c r="C37" s="62"/>
      <c r="D37" s="62"/>
      <c r="E37" s="112"/>
      <c r="F37" s="112"/>
      <c r="G37" s="112"/>
      <c r="H37" s="112"/>
      <c r="I37" s="112"/>
      <c r="J37" s="112"/>
      <c r="K37" s="112"/>
      <c r="L37" s="112"/>
      <c r="M37" s="112"/>
      <c r="N37" s="112"/>
      <c r="O37" s="112"/>
      <c r="P37" s="112"/>
      <c r="Q37" s="95">
        <f t="shared" si="0"/>
        <v>0</v>
      </c>
    </row>
    <row r="38" spans="3:55">
      <c r="C38" s="62"/>
      <c r="D38" s="62"/>
      <c r="E38" s="112"/>
      <c r="F38" s="112"/>
      <c r="G38" s="112"/>
      <c r="H38" s="112"/>
      <c r="I38" s="112"/>
      <c r="J38" s="112"/>
      <c r="K38" s="112"/>
      <c r="L38" s="112"/>
      <c r="M38" s="112"/>
      <c r="N38" s="112"/>
      <c r="O38" s="112"/>
      <c r="P38" s="112"/>
      <c r="Q38" s="95">
        <f t="shared" si="0"/>
        <v>0</v>
      </c>
    </row>
    <row r="39" spans="3:55">
      <c r="C39" s="62"/>
      <c r="D39" s="62"/>
      <c r="E39" s="112"/>
      <c r="F39" s="112"/>
      <c r="G39" s="112"/>
      <c r="H39" s="112"/>
      <c r="I39" s="112"/>
      <c r="J39" s="112"/>
      <c r="K39" s="112"/>
      <c r="L39" s="112"/>
      <c r="M39" s="112"/>
      <c r="N39" s="112"/>
      <c r="O39" s="112"/>
      <c r="P39" s="112"/>
      <c r="Q39" s="95">
        <f t="shared" si="0"/>
        <v>0</v>
      </c>
    </row>
    <row r="40" spans="3:55">
      <c r="C40" s="62"/>
      <c r="D40" s="62"/>
      <c r="E40" s="112"/>
      <c r="F40" s="112"/>
      <c r="G40" s="112"/>
      <c r="H40" s="112"/>
      <c r="I40" s="112"/>
      <c r="J40" s="112"/>
      <c r="K40" s="112"/>
      <c r="L40" s="112"/>
      <c r="M40" s="112"/>
      <c r="N40" s="112"/>
      <c r="O40" s="112"/>
      <c r="P40" s="112"/>
      <c r="Q40" s="95">
        <f t="shared" si="0"/>
        <v>0</v>
      </c>
    </row>
    <row r="41" spans="3:55">
      <c r="C41" s="55" t="s">
        <v>25</v>
      </c>
      <c r="D41" s="55" t="s">
        <v>82</v>
      </c>
      <c r="E41" s="110">
        <v>1</v>
      </c>
      <c r="F41" s="110"/>
      <c r="G41" s="110"/>
      <c r="H41" s="110"/>
      <c r="I41" s="110"/>
      <c r="J41" s="110"/>
      <c r="K41" s="110"/>
      <c r="L41" s="110"/>
      <c r="M41" s="110"/>
      <c r="N41" s="110"/>
      <c r="O41" s="110"/>
      <c r="P41" s="110"/>
      <c r="Q41" s="95">
        <f t="shared" si="0"/>
        <v>1</v>
      </c>
    </row>
    <row r="42" spans="3:55">
      <c r="C42" s="55"/>
      <c r="D42" s="55"/>
      <c r="E42" s="110"/>
      <c r="F42" s="110"/>
      <c r="G42" s="110"/>
      <c r="H42" s="110"/>
      <c r="I42" s="110"/>
      <c r="J42" s="110"/>
      <c r="K42" s="110"/>
      <c r="L42" s="110"/>
      <c r="M42" s="110"/>
      <c r="N42" s="110"/>
      <c r="O42" s="110"/>
      <c r="P42" s="110"/>
      <c r="Q42" s="95">
        <f t="shared" si="0"/>
        <v>0</v>
      </c>
    </row>
    <row r="43" spans="3:55"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</row>
    <row r="44" spans="3:55"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</row>
    <row r="45" spans="3:55" hidden="1"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</row>
    <row r="46" spans="3:55" ht="18.75" hidden="1">
      <c r="D46" s="264" t="s">
        <v>112</v>
      </c>
      <c r="E46" s="47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</row>
    <row r="47" spans="3:55" hidden="1"/>
    <row r="48" spans="3:55" hidden="1">
      <c r="AV48" s="48"/>
      <c r="AW48" s="48"/>
      <c r="AX48" s="48"/>
      <c r="AY48" s="48"/>
      <c r="AZ48" s="48"/>
      <c r="BA48" s="48"/>
      <c r="BB48" s="48"/>
      <c r="BC48" s="48"/>
    </row>
    <row r="49" spans="1:71" s="261" customFormat="1" ht="27" hidden="1" customHeight="1">
      <c r="A49" s="261">
        <f>+'Cu1'!A49</f>
        <v>0</v>
      </c>
      <c r="B49" s="261">
        <f>+'Cu1'!B49</f>
        <v>0</v>
      </c>
      <c r="C49" s="261">
        <f>+'Cu1'!C49</f>
        <v>0</v>
      </c>
      <c r="D49" s="261" t="str">
        <f>+'Cu1'!D49</f>
        <v>Cost Unitari</v>
      </c>
      <c r="E49" s="261">
        <f>+'Cu1'!E49</f>
        <v>0</v>
      </c>
      <c r="F49" s="265">
        <f>+'Cu1'!F49</f>
        <v>0</v>
      </c>
      <c r="G49" s="265">
        <f>+'Cu1'!G49</f>
        <v>28</v>
      </c>
      <c r="H49" s="265">
        <f>+'Cu1'!H49</f>
        <v>0</v>
      </c>
      <c r="I49" s="265">
        <f>+'Cu1'!I49</f>
        <v>3</v>
      </c>
      <c r="J49" s="261">
        <f>+'Cu1'!J49</f>
        <v>0</v>
      </c>
      <c r="K49" s="261">
        <f>+'Cu1'!K49</f>
        <v>0</v>
      </c>
      <c r="L49" s="261">
        <f>+'Cu1'!L49</f>
        <v>0</v>
      </c>
      <c r="M49" s="261">
        <f>+'Cu1'!M49</f>
        <v>0</v>
      </c>
      <c r="N49" s="261">
        <f>+'Cu1'!N49</f>
        <v>0</v>
      </c>
      <c r="O49" s="261">
        <f>+'Cu1'!O49</f>
        <v>0</v>
      </c>
      <c r="P49" s="266">
        <f>+'Cu1'!P49</f>
        <v>9.4117647058823521E-3</v>
      </c>
      <c r="Q49" s="261">
        <f>+'Cu1'!Q49</f>
        <v>0</v>
      </c>
      <c r="R49" s="267">
        <f>+'Cu1'!R49</f>
        <v>7.0000000000000007E-2</v>
      </c>
      <c r="S49" s="266">
        <f>+'Cu1'!S49</f>
        <v>0.75</v>
      </c>
      <c r="T49" s="267">
        <f>+'Cu1'!T49</f>
        <v>7.0000000000000007E-2</v>
      </c>
      <c r="U49" s="267">
        <f>+'Cu1'!U49</f>
        <v>0.04</v>
      </c>
      <c r="V49" s="267">
        <f>+'Cu1'!V49</f>
        <v>0.37</v>
      </c>
      <c r="W49" s="267">
        <f>+'Cu1'!W49</f>
        <v>0.13</v>
      </c>
      <c r="X49" s="267">
        <f>+'Cu1'!X49</f>
        <v>0.08</v>
      </c>
      <c r="Y49" s="261">
        <f>+'Cu1'!Y49</f>
        <v>0</v>
      </c>
      <c r="Z49" s="268">
        <f>+'Cu1'!Z49</f>
        <v>5</v>
      </c>
      <c r="AA49" s="261">
        <f>+'Cu1'!AA49</f>
        <v>0</v>
      </c>
      <c r="AB49" s="269">
        <f>+'Cu1'!AB49</f>
        <v>3.9E-2</v>
      </c>
      <c r="AC49" s="269">
        <f>+'Cu1'!AC49</f>
        <v>0.8</v>
      </c>
      <c r="AD49" s="270">
        <f>+'Cu1'!AD49</f>
        <v>3.0000000000000001E-5</v>
      </c>
      <c r="AE49" s="261">
        <f>+'Cu1'!AE49</f>
        <v>0</v>
      </c>
      <c r="AF49" s="261">
        <f>+'Cu1'!AF49</f>
        <v>0</v>
      </c>
      <c r="AG49" s="271">
        <f>+'Cu1'!AG49</f>
        <v>30.666666666666664</v>
      </c>
      <c r="AH49" s="272">
        <f>+'Cu1'!AH49</f>
        <v>14.285714285714285</v>
      </c>
      <c r="AI49" s="272">
        <f>+'Cu1'!AI49</f>
        <v>10</v>
      </c>
      <c r="AJ49" s="271">
        <f>+'Cu1'!AJ49</f>
        <v>8.1999999999999993</v>
      </c>
      <c r="AK49" s="271">
        <f>+'Cu1'!AK49</f>
        <v>8.15</v>
      </c>
      <c r="AL49" s="271">
        <f>+'Cu1'!AL49</f>
        <v>0.96</v>
      </c>
      <c r="AM49" s="273">
        <f>+'Cu1'!AM49</f>
        <v>15</v>
      </c>
      <c r="AN49" s="261">
        <f>+'Cu1'!AN49</f>
        <v>0</v>
      </c>
      <c r="AO49" s="274">
        <f>+'Cu1'!AO49</f>
        <v>0.13</v>
      </c>
      <c r="AP49" s="267">
        <f>+'Cu1'!AP49</f>
        <v>0.1</v>
      </c>
      <c r="AQ49" s="275">
        <f>+'Cu1'!AQ49</f>
        <v>2.0833333333333332E-2</v>
      </c>
      <c r="AR49" s="267">
        <f>+'Cu1'!AR49</f>
        <v>0.5</v>
      </c>
      <c r="AS49" s="267">
        <f>+'Cu1'!AS49</f>
        <v>0</v>
      </c>
      <c r="AT49" s="275">
        <f>+'Cu1'!AT49</f>
        <v>2.2000000000000002</v>
      </c>
      <c r="AU49" s="275">
        <f>+'Cu1'!AU49</f>
        <v>2.2000000000000002</v>
      </c>
      <c r="AV49" s="275">
        <f>+'Cu1'!AV49</f>
        <v>0</v>
      </c>
      <c r="AW49" s="275">
        <f>+'Cu1'!AW49</f>
        <v>0</v>
      </c>
      <c r="AX49" s="275">
        <f>+'Cu1'!AX49</f>
        <v>0</v>
      </c>
      <c r="AY49" s="275">
        <f>+'Cu1'!AY49</f>
        <v>0</v>
      </c>
      <c r="AZ49" s="275">
        <f>+'Cu1'!AZ49</f>
        <v>2.2000000000000002</v>
      </c>
      <c r="BA49" s="275">
        <f>+'Cu1'!BA49</f>
        <v>0</v>
      </c>
      <c r="BB49" s="275">
        <f>+'Cu1'!BB49</f>
        <v>0</v>
      </c>
      <c r="BC49" s="275">
        <f>+'Cu1'!BC49</f>
        <v>0</v>
      </c>
      <c r="BD49" s="261">
        <f>+'Cu1'!BD49</f>
        <v>0</v>
      </c>
      <c r="BE49" s="261">
        <f>+'Cu1'!BE49</f>
        <v>0</v>
      </c>
      <c r="BF49" s="261">
        <f>+'Cu1'!BF49</f>
        <v>0</v>
      </c>
      <c r="BG49" s="261">
        <f>+'Cu1'!BG49</f>
        <v>0</v>
      </c>
    </row>
    <row r="50" spans="1:71" ht="38.25" hidden="1">
      <c r="A50">
        <f>+'Cu1'!A50</f>
        <v>0</v>
      </c>
      <c r="B50" s="3" t="str">
        <f>+'Cu1'!B50</f>
        <v>Núm. Operació</v>
      </c>
      <c r="C50" s="3" t="str">
        <f>+'Cu1'!C50</f>
        <v>Tipus operació</v>
      </c>
      <c r="D50" t="str">
        <f>+'Cu1'!D50</f>
        <v>Llista d'operacions</v>
      </c>
      <c r="E50" t="str">
        <f>+'Cu1'!E50</f>
        <v>Quantificat per</v>
      </c>
      <c r="F50" s="6" t="str">
        <f>+'Cu1'!F50</f>
        <v>Persona no qualificada (h)</v>
      </c>
      <c r="G50" s="6" t="str">
        <f>+'Cu1'!G50</f>
        <v>Tractor incloent tractorista (h)</v>
      </c>
      <c r="H50" s="6" t="str">
        <f>+'Cu1'!H50</f>
        <v>Motocultor (h)</v>
      </c>
      <c r="I50" s="6" t="str">
        <f>+'Cu1'!I50</f>
        <v>Persona qualificada (h)</v>
      </c>
      <c r="J50" s="6" t="str">
        <f>+'Cu1'!J50</f>
        <v>Subsolador (h)</v>
      </c>
      <c r="K50" s="6" t="str">
        <f>+'Cu1'!K50</f>
        <v>Fresadora (h)</v>
      </c>
      <c r="L50" s="6" t="str">
        <f>+'Cu1'!L50</f>
        <v>Discos (h)</v>
      </c>
      <c r="M50" s="6" t="str">
        <f>+'Cu1'!M50</f>
        <v>Estripadora (h)</v>
      </c>
      <c r="N50" s="6" t="str">
        <f>+'Cu1'!N50</f>
        <v>Remolc (h)</v>
      </c>
      <c r="O50" s="6" t="str">
        <f>+'Cu1'!O50</f>
        <v>Pala (h)</v>
      </c>
      <c r="P50" s="6" t="str">
        <f>+'Cu1'!P50</f>
        <v>Compost (kg)</v>
      </c>
      <c r="Q50" s="6" t="str">
        <f>+'Cu1'!Q50</f>
        <v>Solcador de 3 solcs (h)</v>
      </c>
      <c r="R50" s="6" t="str">
        <f>+'Cu1'!R50</f>
        <v>Planter col (u)</v>
      </c>
      <c r="S50" s="6" t="str">
        <f>+'Cu1'!S50</f>
        <v>Ceballots calçots (kg)</v>
      </c>
      <c r="T50" s="6" t="str">
        <f>+'Cu1'!T50</f>
        <v>Planter enciam (u)</v>
      </c>
      <c r="U50" s="6" t="str">
        <f>+'Cu1'!U50</f>
        <v>Planter bleda (u)</v>
      </c>
      <c r="V50" s="6" t="str">
        <f>+'Cu1'!V50</f>
        <v>Planter tomàquet (u)</v>
      </c>
      <c r="W50" s="6" t="str">
        <f>+'Cu1'!W50</f>
        <v>Planter carbassa (u)</v>
      </c>
      <c r="X50" s="6" t="str">
        <f>+'Cu1'!X50</f>
        <v>Llavor carbassa (u)</v>
      </c>
      <c r="Y50" s="6" t="str">
        <f>+'Cu1'!Y50</f>
        <v>Plantador (h)</v>
      </c>
      <c r="Z50" s="6" t="str">
        <f>+'Cu1'!Z50</f>
        <v>Furgoneta (h)</v>
      </c>
      <c r="AA50" s="6" t="str">
        <f>+'Cu1'!AA50</f>
        <v>Bicicleta de sembrar (h)</v>
      </c>
      <c r="AB50" s="6" t="str">
        <f>+'Cu1'!AB50</f>
        <v xml:space="preserve">cinta de reg (m) </v>
      </c>
      <c r="AC50" s="6" t="str">
        <f>+'Cu1'!AC50</f>
        <v>reg aspersió: tub,… (m)</v>
      </c>
      <c r="AD50" s="6" t="str">
        <f>+'Cu1'!AD50</f>
        <v>reg (L)</v>
      </c>
      <c r="AE50" s="6" t="str">
        <f>+'Cu1'!AE50</f>
        <v>Braços tractor (h)</v>
      </c>
      <c r="AF50" s="6" t="str">
        <f>+'Cu1'!AF50</f>
        <v>Bota (h)</v>
      </c>
      <c r="AG50" s="6" t="str">
        <f>+'Cu1'!AG50</f>
        <v>Bacillus thuringiensis (kg)</v>
      </c>
      <c r="AH50" s="6" t="str">
        <f>+'Cu1'!AH50</f>
        <v>Retenol (L)</v>
      </c>
      <c r="AI50" s="6" t="str">
        <f>+'Cu1'!AI50</f>
        <v>Purí d'ortiga (L)</v>
      </c>
      <c r="AJ50" s="6" t="str">
        <f>+'Cu1'!AJ50</f>
        <v>Hidròxid de coure (kg)</v>
      </c>
      <c r="AK50" s="6" t="str">
        <f>+'Cu1'!AK50</f>
        <v>Ferramol per llimacs (kg)</v>
      </c>
      <c r="AL50" s="6" t="str">
        <f>+'Cu1'!AL50</f>
        <v>Sofre (kg)</v>
      </c>
      <c r="AM50" s="6" t="str">
        <f>+'Cu1'!AM50</f>
        <v>Oli de nim (L)</v>
      </c>
      <c r="AN50" s="6" t="str">
        <f>+'Cu1'!AN50</f>
        <v>Tallant (h)</v>
      </c>
      <c r="AO50" s="6" t="str">
        <f>+'Cu1'!AO50</f>
        <v>Plàstic (m2)</v>
      </c>
      <c r="AP50" s="6" t="str">
        <f>+'Cu1'!AP50</f>
        <v>Canyes (u)</v>
      </c>
      <c r="AQ50" s="6" t="str">
        <f>+'Cu1'!AQ50</f>
        <v>Cost mensual terreny (m2)</v>
      </c>
      <c r="AR50" s="6" t="str">
        <f>+'Cu1'!AR50</f>
        <v>Caixes (u)</v>
      </c>
      <c r="AS50" s="6">
        <f>+'Cu1'!AS50</f>
        <v>0</v>
      </c>
      <c r="AT50" t="str">
        <f>+'Cu1'!AT50</f>
        <v>Collita (kg)</v>
      </c>
      <c r="AU50" t="str">
        <f>+'Cu1'!AU50</f>
        <v>Collita (u)</v>
      </c>
      <c r="AV50" s="6" t="str">
        <f>+'Cu1'!AV50</f>
        <v xml:space="preserve">Collita col (u) </v>
      </c>
      <c r="AW50" s="6" t="str">
        <f>+'Cu1'!AW50</f>
        <v>Collita bròcoli (kg)</v>
      </c>
      <c r="AX50" s="6" t="str">
        <f>+'Cu1'!AX50</f>
        <v xml:space="preserve">Collita calçot (u) </v>
      </c>
      <c r="AY50" s="6" t="str">
        <f>+'Cu1'!AY50</f>
        <v xml:space="preserve">Collita enciam (u) </v>
      </c>
      <c r="AZ50" s="6" t="str">
        <f>+'Cu1'!AZ50</f>
        <v xml:space="preserve">Collita bledes a manats (u) </v>
      </c>
      <c r="BA50" s="6" t="str">
        <f>+'Cu1'!BA50</f>
        <v>Collita bledes (kg)</v>
      </c>
      <c r="BB50" s="6" t="str">
        <f>+'Cu1'!BB50</f>
        <v>Collita tomàquet (kg)</v>
      </c>
      <c r="BC50" s="6" t="str">
        <f>+'Cu1'!BC50</f>
        <v>Collita carbassa (kg)</v>
      </c>
      <c r="BD50" s="6">
        <f>+'Cu1'!BD50</f>
        <v>0</v>
      </c>
      <c r="BE50" s="6">
        <f>+'Cu1'!BE50</f>
        <v>0</v>
      </c>
      <c r="BF50" s="6">
        <f>+'Cu1'!BF50</f>
        <v>0</v>
      </c>
      <c r="BG50" s="6">
        <f>+'Cu1'!BG50</f>
        <v>0</v>
      </c>
      <c r="BH50" s="6"/>
      <c r="BI50" s="6"/>
      <c r="BJ50" s="6"/>
      <c r="BK50" s="6"/>
      <c r="BL50" s="6"/>
      <c r="BM50" s="6"/>
      <c r="BN50" s="6"/>
      <c r="BO50" s="6"/>
      <c r="BP50" s="6"/>
      <c r="BQ50" s="6"/>
      <c r="BR50" s="6"/>
      <c r="BS50" s="6"/>
    </row>
    <row r="51" spans="1:71" hidden="1">
      <c r="A51" s="13">
        <f>+'Cu1'!A51</f>
        <v>1</v>
      </c>
      <c r="B51" s="13">
        <f>+'Cu1'!B51</f>
        <v>110</v>
      </c>
      <c r="C51" s="13" t="str">
        <f>+'Cu1'!C51</f>
        <v>PREPARACIÓ DEL SÒL</v>
      </c>
      <c r="D51" s="13" t="str">
        <f>+'Cu1'!D51</f>
        <v>Desbrossat amb discos</v>
      </c>
      <c r="E51" s="14">
        <f>+'Cu1'!E51</f>
        <v>2500</v>
      </c>
      <c r="F51" s="15">
        <f>+'Cu1'!F51</f>
        <v>0</v>
      </c>
      <c r="G51" s="15">
        <f>+'Cu1'!G51</f>
        <v>0.75</v>
      </c>
      <c r="H51" s="15">
        <f>+'Cu1'!H51</f>
        <v>0</v>
      </c>
      <c r="I51" s="15">
        <f>+'Cu1'!I51</f>
        <v>0</v>
      </c>
      <c r="J51" s="15">
        <f>+'Cu1'!J51</f>
        <v>0</v>
      </c>
      <c r="K51" s="15">
        <f>+'Cu1'!K51</f>
        <v>0</v>
      </c>
      <c r="L51" s="15">
        <f>+'Cu1'!L51</f>
        <v>0.75</v>
      </c>
      <c r="M51" s="15">
        <f>+'Cu1'!M51</f>
        <v>0</v>
      </c>
      <c r="N51" s="15">
        <f>+'Cu1'!N51</f>
        <v>0</v>
      </c>
      <c r="O51" s="15">
        <f>+'Cu1'!O51</f>
        <v>0</v>
      </c>
      <c r="P51" s="17">
        <f>+'Cu1'!P51</f>
        <v>0</v>
      </c>
      <c r="Q51" s="15">
        <f>+'Cu1'!Q51</f>
        <v>0</v>
      </c>
      <c r="R51" s="13">
        <f>+'Cu1'!R51</f>
        <v>0</v>
      </c>
      <c r="S51" s="13">
        <f>+'Cu1'!S51</f>
        <v>0</v>
      </c>
      <c r="T51" s="13">
        <f>+'Cu1'!T51</f>
        <v>0</v>
      </c>
      <c r="U51" s="13">
        <f>+'Cu1'!U51</f>
        <v>0</v>
      </c>
      <c r="V51" s="13">
        <f>+'Cu1'!V51</f>
        <v>0</v>
      </c>
      <c r="W51" s="13">
        <f>+'Cu1'!W51</f>
        <v>0</v>
      </c>
      <c r="X51" s="13">
        <f>+'Cu1'!X51</f>
        <v>0</v>
      </c>
      <c r="Y51" s="13">
        <f>+'Cu1'!Y51</f>
        <v>0</v>
      </c>
      <c r="Z51" s="15">
        <f>+'Cu1'!Z51</f>
        <v>0</v>
      </c>
      <c r="AA51" s="15">
        <f>+'Cu1'!AA51</f>
        <v>0</v>
      </c>
      <c r="AB51" s="13">
        <f>+'Cu1'!AB51</f>
        <v>0</v>
      </c>
      <c r="AC51" s="13">
        <f>+'Cu1'!AC51</f>
        <v>0</v>
      </c>
      <c r="AD51" s="13">
        <f>+'Cu1'!AD51</f>
        <v>0</v>
      </c>
      <c r="AE51" s="15">
        <f>+'Cu1'!AE51</f>
        <v>0</v>
      </c>
      <c r="AF51" s="15">
        <f>+'Cu1'!AF51</f>
        <v>0</v>
      </c>
      <c r="AG51" s="13">
        <f>+'Cu1'!AG51</f>
        <v>0</v>
      </c>
      <c r="AH51" s="13">
        <f>+'Cu1'!AH51</f>
        <v>0</v>
      </c>
      <c r="AI51" s="13">
        <f>+'Cu1'!AI51</f>
        <v>0</v>
      </c>
      <c r="AJ51" s="13">
        <f>+'Cu1'!AJ51</f>
        <v>0</v>
      </c>
      <c r="AK51" s="13">
        <f>+'Cu1'!AK51</f>
        <v>0</v>
      </c>
      <c r="AL51" s="13">
        <f>+'Cu1'!AL51</f>
        <v>0</v>
      </c>
      <c r="AM51" s="13">
        <f>+'Cu1'!AM51</f>
        <v>0</v>
      </c>
      <c r="AN51" s="13">
        <f>+'Cu1'!AN51</f>
        <v>0</v>
      </c>
      <c r="AO51" s="13">
        <f>+'Cu1'!AO51</f>
        <v>0</v>
      </c>
      <c r="AP51" s="13">
        <f>+'Cu1'!AP51</f>
        <v>0</v>
      </c>
      <c r="AQ51" s="13">
        <f>+'Cu1'!AQ51</f>
        <v>0</v>
      </c>
      <c r="AR51" s="13">
        <f>+'Cu1'!AR51</f>
        <v>0</v>
      </c>
      <c r="AS51" s="13">
        <f>+'Cu1'!AS51</f>
        <v>0</v>
      </c>
      <c r="AT51" s="13">
        <f>+'Cu1'!AT51</f>
        <v>0</v>
      </c>
      <c r="AU51" s="13">
        <f>+'Cu1'!AU51</f>
        <v>0</v>
      </c>
      <c r="AV51">
        <f>+'Cu1'!AV51</f>
        <v>0</v>
      </c>
      <c r="AW51">
        <f>+'Cu1'!AW51</f>
        <v>0</v>
      </c>
      <c r="AX51">
        <f>+'Cu1'!AX51</f>
        <v>0</v>
      </c>
      <c r="AY51">
        <f>+'Cu1'!AY51</f>
        <v>0</v>
      </c>
      <c r="AZ51">
        <f>+'Cu1'!AZ51</f>
        <v>0</v>
      </c>
      <c r="BA51">
        <f>+'Cu1'!BA51</f>
        <v>0</v>
      </c>
      <c r="BB51">
        <f>+'Cu1'!BB51</f>
        <v>0</v>
      </c>
      <c r="BC51">
        <f>+'Cu1'!BC51</f>
        <v>0</v>
      </c>
      <c r="BD51">
        <f>+'Cu1'!BD51</f>
        <v>0</v>
      </c>
      <c r="BE51">
        <f>+'Cu1'!BE51</f>
        <v>0</v>
      </c>
      <c r="BF51">
        <f>+'Cu1'!BF51</f>
        <v>0</v>
      </c>
      <c r="BG51">
        <f>+'Cu1'!BG51</f>
        <v>0</v>
      </c>
    </row>
    <row r="52" spans="1:71" hidden="1">
      <c r="A52" s="10">
        <f>+'Cu1'!A52</f>
        <v>2</v>
      </c>
      <c r="B52" s="10">
        <f>+'Cu1'!B52</f>
        <v>120</v>
      </c>
      <c r="C52" s="10" t="str">
        <f>+'Cu1'!C52</f>
        <v>PREPARACIÓ DEL SÒL</v>
      </c>
      <c r="D52" s="10" t="str">
        <f>+'Cu1'!D52</f>
        <v>Desbrossat amb desbrossadora</v>
      </c>
      <c r="E52" s="11">
        <f>+'Cu1'!E52</f>
        <v>2500</v>
      </c>
      <c r="F52" s="12">
        <f>+'Cu1'!F52</f>
        <v>0</v>
      </c>
      <c r="G52" s="12">
        <f>+'Cu1'!G52</f>
        <v>0.75</v>
      </c>
      <c r="H52" s="12">
        <f>+'Cu1'!H52</f>
        <v>0</v>
      </c>
      <c r="I52" s="12">
        <f>+'Cu1'!I52</f>
        <v>0</v>
      </c>
      <c r="J52" s="12">
        <f>+'Cu1'!J52</f>
        <v>0</v>
      </c>
      <c r="K52" s="12">
        <f>+'Cu1'!K52</f>
        <v>0.75</v>
      </c>
      <c r="L52" s="12">
        <f>+'Cu1'!L52</f>
        <v>0</v>
      </c>
      <c r="M52" s="12">
        <f>+'Cu1'!M52</f>
        <v>0</v>
      </c>
      <c r="N52" s="12">
        <f>+'Cu1'!N52</f>
        <v>0</v>
      </c>
      <c r="O52" s="12">
        <f>+'Cu1'!O52</f>
        <v>0</v>
      </c>
      <c r="P52" s="18">
        <f>+'Cu1'!P52</f>
        <v>0</v>
      </c>
      <c r="Q52" s="12">
        <f>+'Cu1'!Q52</f>
        <v>0</v>
      </c>
      <c r="R52" s="10">
        <f>+'Cu1'!R52</f>
        <v>0</v>
      </c>
      <c r="S52" s="10">
        <f>+'Cu1'!S52</f>
        <v>0</v>
      </c>
      <c r="T52" s="10">
        <f>+'Cu1'!T52</f>
        <v>0</v>
      </c>
      <c r="U52" s="10">
        <f>+'Cu1'!U52</f>
        <v>0</v>
      </c>
      <c r="V52" s="10">
        <f>+'Cu1'!V52</f>
        <v>0</v>
      </c>
      <c r="W52" s="10">
        <f>+'Cu1'!W52</f>
        <v>0</v>
      </c>
      <c r="X52" s="10">
        <f>+'Cu1'!X52</f>
        <v>0</v>
      </c>
      <c r="Y52" s="10">
        <f>+'Cu1'!Y52</f>
        <v>0</v>
      </c>
      <c r="Z52" s="12">
        <f>+'Cu1'!Z52</f>
        <v>0</v>
      </c>
      <c r="AA52" s="12">
        <f>+'Cu1'!AA52</f>
        <v>0</v>
      </c>
      <c r="AB52" s="10">
        <f>+'Cu1'!AB52</f>
        <v>0</v>
      </c>
      <c r="AC52" s="10">
        <f>+'Cu1'!AC52</f>
        <v>0</v>
      </c>
      <c r="AD52" s="10">
        <f>+'Cu1'!AD52</f>
        <v>0</v>
      </c>
      <c r="AE52" s="12">
        <f>+'Cu1'!AE52</f>
        <v>0</v>
      </c>
      <c r="AF52" s="12">
        <f>+'Cu1'!AF52</f>
        <v>0</v>
      </c>
      <c r="AG52" s="10">
        <f>+'Cu1'!AG52</f>
        <v>0</v>
      </c>
      <c r="AH52" s="10">
        <f>+'Cu1'!AH52</f>
        <v>0</v>
      </c>
      <c r="AI52" s="10">
        <f>+'Cu1'!AI52</f>
        <v>0</v>
      </c>
      <c r="AJ52" s="10">
        <f>+'Cu1'!AJ52</f>
        <v>0</v>
      </c>
      <c r="AK52" s="10">
        <f>+'Cu1'!AK52</f>
        <v>0</v>
      </c>
      <c r="AL52" s="10">
        <f>+'Cu1'!AL52</f>
        <v>0</v>
      </c>
      <c r="AM52" s="10">
        <f>+'Cu1'!AM52</f>
        <v>0</v>
      </c>
      <c r="AN52" s="10">
        <f>+'Cu1'!AN52</f>
        <v>0</v>
      </c>
      <c r="AO52" s="10">
        <f>+'Cu1'!AO52</f>
        <v>0</v>
      </c>
      <c r="AP52" s="10">
        <f>+'Cu1'!AP52</f>
        <v>0</v>
      </c>
      <c r="AQ52" s="10">
        <f>+'Cu1'!AQ52</f>
        <v>0</v>
      </c>
      <c r="AR52" s="10">
        <f>+'Cu1'!AR52</f>
        <v>0</v>
      </c>
      <c r="AS52" s="10">
        <f>+'Cu1'!AS52</f>
        <v>0</v>
      </c>
      <c r="AT52" s="10">
        <f>+'Cu1'!AT52</f>
        <v>0</v>
      </c>
      <c r="AU52" s="10">
        <f>+'Cu1'!AU52</f>
        <v>0</v>
      </c>
      <c r="AV52">
        <f>+'Cu1'!AV52</f>
        <v>0</v>
      </c>
      <c r="AW52">
        <f>+'Cu1'!AW52</f>
        <v>0</v>
      </c>
      <c r="AX52">
        <f>+'Cu1'!AX52</f>
        <v>0</v>
      </c>
      <c r="AY52">
        <f>+'Cu1'!AY52</f>
        <v>0</v>
      </c>
      <c r="AZ52">
        <f>+'Cu1'!AZ52</f>
        <v>0</v>
      </c>
      <c r="BA52">
        <f>+'Cu1'!BA52</f>
        <v>0</v>
      </c>
      <c r="BB52">
        <f>+'Cu1'!BB52</f>
        <v>0</v>
      </c>
      <c r="BC52">
        <f>+'Cu1'!BC52</f>
        <v>0</v>
      </c>
      <c r="BD52">
        <f>+'Cu1'!BD52</f>
        <v>0</v>
      </c>
      <c r="BE52">
        <f>+'Cu1'!BE52</f>
        <v>0</v>
      </c>
      <c r="BF52">
        <f>+'Cu1'!BF52</f>
        <v>0</v>
      </c>
      <c r="BG52">
        <f>+'Cu1'!BG52</f>
        <v>0</v>
      </c>
    </row>
    <row r="53" spans="1:71" hidden="1">
      <c r="A53" s="33">
        <f>+'Cu1'!A53</f>
        <v>3</v>
      </c>
      <c r="B53" s="33">
        <f>+'Cu1'!B53</f>
        <v>130</v>
      </c>
      <c r="C53" s="7" t="str">
        <f>+'Cu1'!C53</f>
        <v>PREPARACIÓ DEL SÒL</v>
      </c>
      <c r="D53" s="7" t="str">
        <f>+'Cu1'!D53</f>
        <v>Subsolat</v>
      </c>
      <c r="E53" s="8">
        <f>+'Cu1'!E53</f>
        <v>2500</v>
      </c>
      <c r="F53" s="9">
        <f>+'Cu1'!F53</f>
        <v>0</v>
      </c>
      <c r="G53" s="9">
        <f>+'Cu1'!G53</f>
        <v>2</v>
      </c>
      <c r="H53" s="9">
        <f>+'Cu1'!H53</f>
        <v>0</v>
      </c>
      <c r="I53" s="9">
        <f>+'Cu1'!I53</f>
        <v>0</v>
      </c>
      <c r="J53" s="9">
        <f>+'Cu1'!J53</f>
        <v>2</v>
      </c>
      <c r="K53" s="9">
        <f>+'Cu1'!K53</f>
        <v>0</v>
      </c>
      <c r="L53" s="9">
        <f>+'Cu1'!L53</f>
        <v>0</v>
      </c>
      <c r="M53" s="9">
        <f>+'Cu1'!M53</f>
        <v>0</v>
      </c>
      <c r="N53" s="9">
        <f>+'Cu1'!N53</f>
        <v>0</v>
      </c>
      <c r="O53" s="9">
        <f>+'Cu1'!O53</f>
        <v>0</v>
      </c>
      <c r="P53" s="19">
        <f>+'Cu1'!P53</f>
        <v>0</v>
      </c>
      <c r="Q53" s="9">
        <f>+'Cu1'!Q53</f>
        <v>0</v>
      </c>
      <c r="R53" s="7">
        <f>+'Cu1'!R53</f>
        <v>0</v>
      </c>
      <c r="S53" s="7">
        <f>+'Cu1'!S53</f>
        <v>0</v>
      </c>
      <c r="T53" s="7">
        <f>+'Cu1'!T53</f>
        <v>0</v>
      </c>
      <c r="U53" s="7">
        <f>+'Cu1'!U53</f>
        <v>0</v>
      </c>
      <c r="V53" s="7">
        <f>+'Cu1'!V53</f>
        <v>0</v>
      </c>
      <c r="W53" s="7">
        <f>+'Cu1'!W53</f>
        <v>0</v>
      </c>
      <c r="X53" s="7">
        <f>+'Cu1'!X53</f>
        <v>0</v>
      </c>
      <c r="Y53" s="7">
        <f>+'Cu1'!Y53</f>
        <v>0</v>
      </c>
      <c r="Z53" s="9">
        <f>+'Cu1'!Z53</f>
        <v>0</v>
      </c>
      <c r="AA53" s="9">
        <f>+'Cu1'!AA53</f>
        <v>0</v>
      </c>
      <c r="AB53" s="7">
        <f>+'Cu1'!AB53</f>
        <v>0</v>
      </c>
      <c r="AC53" s="7">
        <f>+'Cu1'!AC53</f>
        <v>0</v>
      </c>
      <c r="AD53" s="7">
        <f>+'Cu1'!AD53</f>
        <v>0</v>
      </c>
      <c r="AE53" s="9">
        <f>+'Cu1'!AE53</f>
        <v>0</v>
      </c>
      <c r="AF53" s="9">
        <f>+'Cu1'!AF53</f>
        <v>0</v>
      </c>
      <c r="AG53" s="7">
        <f>+'Cu1'!AG53</f>
        <v>0</v>
      </c>
      <c r="AH53" s="7">
        <f>+'Cu1'!AH53</f>
        <v>0</v>
      </c>
      <c r="AI53" s="7">
        <f>+'Cu1'!AI53</f>
        <v>0</v>
      </c>
      <c r="AJ53" s="7">
        <f>+'Cu1'!AJ53</f>
        <v>0</v>
      </c>
      <c r="AK53" s="7">
        <f>+'Cu1'!AK53</f>
        <v>0</v>
      </c>
      <c r="AL53" s="7">
        <f>+'Cu1'!AL53</f>
        <v>0</v>
      </c>
      <c r="AM53" s="7">
        <f>+'Cu1'!AM53</f>
        <v>0</v>
      </c>
      <c r="AN53" s="7">
        <f>+'Cu1'!AN53</f>
        <v>0</v>
      </c>
      <c r="AO53" s="7">
        <f>+'Cu1'!AO53</f>
        <v>0</v>
      </c>
      <c r="AP53" s="7">
        <f>+'Cu1'!AP53</f>
        <v>0</v>
      </c>
      <c r="AQ53" s="7">
        <f>+'Cu1'!AQ53</f>
        <v>0</v>
      </c>
      <c r="AR53" s="7">
        <f>+'Cu1'!AR53</f>
        <v>0</v>
      </c>
      <c r="AS53" s="7">
        <f>+'Cu1'!AS53</f>
        <v>0</v>
      </c>
      <c r="AT53" s="7">
        <f>+'Cu1'!AT53</f>
        <v>0</v>
      </c>
      <c r="AU53" s="7">
        <f>+'Cu1'!AU53</f>
        <v>0</v>
      </c>
      <c r="AV53">
        <f>+'Cu1'!AV53</f>
        <v>0</v>
      </c>
      <c r="AW53">
        <f>+'Cu1'!AW53</f>
        <v>0</v>
      </c>
      <c r="AX53">
        <f>+'Cu1'!AX53</f>
        <v>0</v>
      </c>
      <c r="AY53">
        <f>+'Cu1'!AY53</f>
        <v>0</v>
      </c>
      <c r="AZ53">
        <f>+'Cu1'!AZ53</f>
        <v>0</v>
      </c>
      <c r="BA53">
        <f>+'Cu1'!BA53</f>
        <v>0</v>
      </c>
      <c r="BB53">
        <f>+'Cu1'!BB53</f>
        <v>0</v>
      </c>
      <c r="BC53">
        <f>+'Cu1'!BC53</f>
        <v>0</v>
      </c>
      <c r="BD53">
        <f>+'Cu1'!BD53</f>
        <v>0</v>
      </c>
      <c r="BE53">
        <f>+'Cu1'!BE53</f>
        <v>0</v>
      </c>
      <c r="BF53">
        <f>+'Cu1'!BF53</f>
        <v>0</v>
      </c>
      <c r="BG53">
        <f>+'Cu1'!BG53</f>
        <v>0</v>
      </c>
    </row>
    <row r="54" spans="1:71" hidden="1">
      <c r="A54" s="34">
        <f>+'Cu1'!A54</f>
        <v>4</v>
      </c>
      <c r="B54" s="34">
        <f>+'Cu1'!B54</f>
        <v>140</v>
      </c>
      <c r="C54" s="10" t="str">
        <f>+'Cu1'!C54</f>
        <v>PREPARACIÓ DEL SÒL</v>
      </c>
      <c r="D54" s="10" t="str">
        <f>+'Cu1'!D54</f>
        <v>Alçat</v>
      </c>
      <c r="E54" s="11">
        <f>+'Cu1'!E54</f>
        <v>2500</v>
      </c>
      <c r="F54" s="12">
        <f>+'Cu1'!F54</f>
        <v>0</v>
      </c>
      <c r="G54" s="12">
        <f>+'Cu1'!G54</f>
        <v>0</v>
      </c>
      <c r="H54" s="12">
        <f>+'Cu1'!H54</f>
        <v>0</v>
      </c>
      <c r="I54" s="12">
        <f>+'Cu1'!I54</f>
        <v>0</v>
      </c>
      <c r="J54" s="12">
        <f>+'Cu1'!J54</f>
        <v>0</v>
      </c>
      <c r="K54" s="12">
        <f>+'Cu1'!K54</f>
        <v>0</v>
      </c>
      <c r="L54" s="12">
        <f>+'Cu1'!L54</f>
        <v>0</v>
      </c>
      <c r="M54" s="12">
        <f>+'Cu1'!M54</f>
        <v>0</v>
      </c>
      <c r="N54" s="12">
        <f>+'Cu1'!N54</f>
        <v>0</v>
      </c>
      <c r="O54" s="12">
        <f>+'Cu1'!O54</f>
        <v>0</v>
      </c>
      <c r="P54" s="18">
        <f>+'Cu1'!P54</f>
        <v>0</v>
      </c>
      <c r="Q54" s="12">
        <f>+'Cu1'!Q54</f>
        <v>0</v>
      </c>
      <c r="R54" s="10">
        <f>+'Cu1'!R54</f>
        <v>0</v>
      </c>
      <c r="S54" s="10">
        <f>+'Cu1'!S54</f>
        <v>0</v>
      </c>
      <c r="T54" s="10">
        <f>+'Cu1'!T54</f>
        <v>0</v>
      </c>
      <c r="U54" s="10">
        <f>+'Cu1'!U54</f>
        <v>0</v>
      </c>
      <c r="V54" s="10">
        <f>+'Cu1'!V54</f>
        <v>0</v>
      </c>
      <c r="W54" s="10">
        <f>+'Cu1'!W54</f>
        <v>0</v>
      </c>
      <c r="X54" s="10">
        <f>+'Cu1'!X54</f>
        <v>0</v>
      </c>
      <c r="Y54" s="10">
        <f>+'Cu1'!Y54</f>
        <v>0</v>
      </c>
      <c r="Z54" s="12">
        <f>+'Cu1'!Z54</f>
        <v>0</v>
      </c>
      <c r="AA54" s="12">
        <f>+'Cu1'!AA54</f>
        <v>0</v>
      </c>
      <c r="AB54" s="10">
        <f>+'Cu1'!AB54</f>
        <v>0</v>
      </c>
      <c r="AC54" s="10">
        <f>+'Cu1'!AC54</f>
        <v>0</v>
      </c>
      <c r="AD54" s="10">
        <f>+'Cu1'!AD54</f>
        <v>0</v>
      </c>
      <c r="AE54" s="12">
        <f>+'Cu1'!AE54</f>
        <v>0</v>
      </c>
      <c r="AF54" s="12">
        <f>+'Cu1'!AF54</f>
        <v>0</v>
      </c>
      <c r="AG54" s="10">
        <f>+'Cu1'!AG54</f>
        <v>0</v>
      </c>
      <c r="AH54" s="10">
        <f>+'Cu1'!AH54</f>
        <v>0</v>
      </c>
      <c r="AI54" s="10">
        <f>+'Cu1'!AI54</f>
        <v>0</v>
      </c>
      <c r="AJ54" s="10">
        <f>+'Cu1'!AJ54</f>
        <v>0</v>
      </c>
      <c r="AK54" s="10">
        <f>+'Cu1'!AK54</f>
        <v>0</v>
      </c>
      <c r="AL54" s="10">
        <f>+'Cu1'!AL54</f>
        <v>0</v>
      </c>
      <c r="AM54" s="10">
        <f>+'Cu1'!AM54</f>
        <v>0</v>
      </c>
      <c r="AN54" s="10">
        <f>+'Cu1'!AN54</f>
        <v>0</v>
      </c>
      <c r="AO54" s="10">
        <f>+'Cu1'!AO54</f>
        <v>0</v>
      </c>
      <c r="AP54" s="10">
        <f>+'Cu1'!AP54</f>
        <v>0</v>
      </c>
      <c r="AQ54" s="10">
        <f>+'Cu1'!AQ54</f>
        <v>0</v>
      </c>
      <c r="AR54" s="10">
        <f>+'Cu1'!AR54</f>
        <v>0</v>
      </c>
      <c r="AS54" s="10">
        <f>+'Cu1'!AS54</f>
        <v>0</v>
      </c>
      <c r="AT54" s="10">
        <f>+'Cu1'!AT54</f>
        <v>0</v>
      </c>
      <c r="AU54" s="10">
        <f>+'Cu1'!AU54</f>
        <v>0</v>
      </c>
      <c r="AV54">
        <f>+'Cu1'!AV54</f>
        <v>0</v>
      </c>
      <c r="AW54">
        <f>+'Cu1'!AW54</f>
        <v>0</v>
      </c>
      <c r="AX54">
        <f>+'Cu1'!AX54</f>
        <v>0</v>
      </c>
      <c r="AY54">
        <f>+'Cu1'!AY54</f>
        <v>0</v>
      </c>
      <c r="AZ54">
        <f>+'Cu1'!AZ54</f>
        <v>0</v>
      </c>
      <c r="BA54">
        <f>+'Cu1'!BA54</f>
        <v>0</v>
      </c>
      <c r="BB54">
        <f>+'Cu1'!BB54</f>
        <v>0</v>
      </c>
      <c r="BC54">
        <f>+'Cu1'!BC54</f>
        <v>0</v>
      </c>
      <c r="BD54">
        <f>+'Cu1'!BD54</f>
        <v>0</v>
      </c>
      <c r="BE54">
        <f>+'Cu1'!BE54</f>
        <v>0</v>
      </c>
      <c r="BF54">
        <f>+'Cu1'!BF54</f>
        <v>0</v>
      </c>
      <c r="BG54">
        <f>+'Cu1'!BG54</f>
        <v>0</v>
      </c>
    </row>
    <row r="55" spans="1:71" hidden="1">
      <c r="A55" s="33">
        <f>+'Cu1'!A55</f>
        <v>5</v>
      </c>
      <c r="B55" s="33">
        <f>+'Cu1'!B55</f>
        <v>150</v>
      </c>
      <c r="C55" s="7" t="str">
        <f>+'Cu1'!C55</f>
        <v>PREPARACIÓ DEL SÒL</v>
      </c>
      <c r="D55" s="7" t="str">
        <f>+'Cu1'!D55</f>
        <v>Estripat</v>
      </c>
      <c r="E55" s="8">
        <f>+'Cu1'!E55</f>
        <v>2500</v>
      </c>
      <c r="F55" s="9">
        <f>+'Cu1'!F55</f>
        <v>0</v>
      </c>
      <c r="G55" s="9">
        <f>+'Cu1'!G55</f>
        <v>0.75</v>
      </c>
      <c r="H55" s="9">
        <f>+'Cu1'!H55</f>
        <v>0</v>
      </c>
      <c r="I55" s="9">
        <f>+'Cu1'!I55</f>
        <v>0</v>
      </c>
      <c r="J55" s="9">
        <f>+'Cu1'!J55</f>
        <v>0</v>
      </c>
      <c r="K55" s="9">
        <f>+'Cu1'!K55</f>
        <v>0</v>
      </c>
      <c r="L55" s="9">
        <f>+'Cu1'!L55</f>
        <v>0</v>
      </c>
      <c r="M55" s="9">
        <f>+'Cu1'!M55</f>
        <v>0.75</v>
      </c>
      <c r="N55" s="9">
        <f>+'Cu1'!N55</f>
        <v>0</v>
      </c>
      <c r="O55" s="9">
        <f>+'Cu1'!O55</f>
        <v>0</v>
      </c>
      <c r="P55" s="19">
        <f>+'Cu1'!P55</f>
        <v>0</v>
      </c>
      <c r="Q55" s="9">
        <f>+'Cu1'!Q55</f>
        <v>0</v>
      </c>
      <c r="R55" s="7">
        <f>+'Cu1'!R55</f>
        <v>0</v>
      </c>
      <c r="S55" s="7">
        <f>+'Cu1'!S55</f>
        <v>0</v>
      </c>
      <c r="T55" s="7">
        <f>+'Cu1'!T55</f>
        <v>0</v>
      </c>
      <c r="U55" s="7">
        <f>+'Cu1'!U55</f>
        <v>0</v>
      </c>
      <c r="V55" s="7">
        <f>+'Cu1'!V55</f>
        <v>0</v>
      </c>
      <c r="W55" s="7">
        <f>+'Cu1'!W55</f>
        <v>0</v>
      </c>
      <c r="X55" s="7">
        <f>+'Cu1'!X55</f>
        <v>0</v>
      </c>
      <c r="Y55" s="7">
        <f>+'Cu1'!Y55</f>
        <v>0</v>
      </c>
      <c r="Z55" s="9">
        <f>+'Cu1'!Z55</f>
        <v>0</v>
      </c>
      <c r="AA55" s="9">
        <f>+'Cu1'!AA55</f>
        <v>0</v>
      </c>
      <c r="AB55" s="7">
        <f>+'Cu1'!AB55</f>
        <v>0</v>
      </c>
      <c r="AC55" s="7">
        <f>+'Cu1'!AC55</f>
        <v>0</v>
      </c>
      <c r="AD55" s="7">
        <f>+'Cu1'!AD55</f>
        <v>0</v>
      </c>
      <c r="AE55" s="9">
        <f>+'Cu1'!AE55</f>
        <v>0</v>
      </c>
      <c r="AF55" s="9">
        <f>+'Cu1'!AF55</f>
        <v>0</v>
      </c>
      <c r="AG55" s="7">
        <f>+'Cu1'!AG55</f>
        <v>0</v>
      </c>
      <c r="AH55" s="7">
        <f>+'Cu1'!AH55</f>
        <v>0</v>
      </c>
      <c r="AI55" s="7">
        <f>+'Cu1'!AI55</f>
        <v>0</v>
      </c>
      <c r="AJ55" s="7">
        <f>+'Cu1'!AJ55</f>
        <v>0</v>
      </c>
      <c r="AK55" s="7">
        <f>+'Cu1'!AK55</f>
        <v>0</v>
      </c>
      <c r="AL55" s="7">
        <f>+'Cu1'!AL55</f>
        <v>0</v>
      </c>
      <c r="AM55" s="7">
        <f>+'Cu1'!AM55</f>
        <v>0</v>
      </c>
      <c r="AN55" s="7">
        <f>+'Cu1'!AN55</f>
        <v>0</v>
      </c>
      <c r="AO55" s="7">
        <f>+'Cu1'!AO55</f>
        <v>0</v>
      </c>
      <c r="AP55" s="7">
        <f>+'Cu1'!AP55</f>
        <v>0</v>
      </c>
      <c r="AQ55" s="7">
        <f>+'Cu1'!AQ55</f>
        <v>0</v>
      </c>
      <c r="AR55" s="7">
        <f>+'Cu1'!AR55</f>
        <v>0</v>
      </c>
      <c r="AS55" s="7">
        <f>+'Cu1'!AS55</f>
        <v>0</v>
      </c>
      <c r="AT55" s="7">
        <f>+'Cu1'!AT55</f>
        <v>0</v>
      </c>
      <c r="AU55" s="7">
        <f>+'Cu1'!AU55</f>
        <v>0</v>
      </c>
      <c r="AV55">
        <f>+'Cu1'!AV55</f>
        <v>0</v>
      </c>
      <c r="AW55">
        <f>+'Cu1'!AW55</f>
        <v>0</v>
      </c>
      <c r="AX55">
        <f>+'Cu1'!AX55</f>
        <v>0</v>
      </c>
      <c r="AY55">
        <f>+'Cu1'!AY55</f>
        <v>0</v>
      </c>
      <c r="AZ55">
        <f>+'Cu1'!AZ55</f>
        <v>0</v>
      </c>
      <c r="BA55">
        <f>+'Cu1'!BA55</f>
        <v>0</v>
      </c>
      <c r="BB55">
        <f>+'Cu1'!BB55</f>
        <v>0</v>
      </c>
      <c r="BC55">
        <f>+'Cu1'!BC55</f>
        <v>0</v>
      </c>
      <c r="BD55">
        <f>+'Cu1'!BD55</f>
        <v>0</v>
      </c>
      <c r="BE55">
        <f>+'Cu1'!BE55</f>
        <v>0</v>
      </c>
      <c r="BF55">
        <f>+'Cu1'!BF55</f>
        <v>0</v>
      </c>
      <c r="BG55">
        <f>+'Cu1'!BG55</f>
        <v>0</v>
      </c>
    </row>
    <row r="56" spans="1:71" hidden="1">
      <c r="A56" s="34">
        <f>+'Cu1'!A56</f>
        <v>6</v>
      </c>
      <c r="B56" s="34">
        <f>+'Cu1'!B56</f>
        <v>160</v>
      </c>
      <c r="C56" s="10" t="str">
        <f>+'Cu1'!C56</f>
        <v>PREPARACIÓ DEL SÒL</v>
      </c>
      <c r="D56" s="10" t="str">
        <f>+'Cu1'!D56</f>
        <v>Fresat</v>
      </c>
      <c r="E56" s="11">
        <f>+'Cu1'!E56</f>
        <v>2500</v>
      </c>
      <c r="F56" s="12">
        <f>+'Cu1'!F56</f>
        <v>0</v>
      </c>
      <c r="G56" s="12">
        <f>+'Cu1'!G56</f>
        <v>1.5</v>
      </c>
      <c r="H56" s="12">
        <f>+'Cu1'!H56</f>
        <v>0</v>
      </c>
      <c r="I56" s="12">
        <f>+'Cu1'!I56</f>
        <v>0</v>
      </c>
      <c r="J56" s="12">
        <f>+'Cu1'!J56</f>
        <v>0</v>
      </c>
      <c r="K56" s="12">
        <f>+'Cu1'!K56</f>
        <v>1.5</v>
      </c>
      <c r="L56" s="12">
        <f>+'Cu1'!L56</f>
        <v>0</v>
      </c>
      <c r="M56" s="12">
        <f>+'Cu1'!M56</f>
        <v>0</v>
      </c>
      <c r="N56" s="12">
        <f>+'Cu1'!N56</f>
        <v>0</v>
      </c>
      <c r="O56" s="12">
        <f>+'Cu1'!O56</f>
        <v>0</v>
      </c>
      <c r="P56" s="18">
        <f>+'Cu1'!P56</f>
        <v>0</v>
      </c>
      <c r="Q56" s="12">
        <f>+'Cu1'!Q56</f>
        <v>0</v>
      </c>
      <c r="R56" s="10">
        <f>+'Cu1'!R56</f>
        <v>0</v>
      </c>
      <c r="S56" s="10">
        <f>+'Cu1'!S56</f>
        <v>0</v>
      </c>
      <c r="T56" s="10">
        <f>+'Cu1'!T56</f>
        <v>0</v>
      </c>
      <c r="U56" s="10">
        <f>+'Cu1'!U56</f>
        <v>0</v>
      </c>
      <c r="V56" s="10">
        <f>+'Cu1'!V56</f>
        <v>0</v>
      </c>
      <c r="W56" s="10">
        <f>+'Cu1'!W56</f>
        <v>0</v>
      </c>
      <c r="X56" s="10">
        <f>+'Cu1'!X56</f>
        <v>0</v>
      </c>
      <c r="Y56" s="10">
        <f>+'Cu1'!Y56</f>
        <v>0</v>
      </c>
      <c r="Z56" s="12">
        <f>+'Cu1'!Z56</f>
        <v>0</v>
      </c>
      <c r="AA56" s="12">
        <f>+'Cu1'!AA56</f>
        <v>0</v>
      </c>
      <c r="AB56" s="10">
        <f>+'Cu1'!AB56</f>
        <v>0</v>
      </c>
      <c r="AC56" s="10">
        <f>+'Cu1'!AC56</f>
        <v>0</v>
      </c>
      <c r="AD56" s="10">
        <f>+'Cu1'!AD56</f>
        <v>0</v>
      </c>
      <c r="AE56" s="12">
        <f>+'Cu1'!AE56</f>
        <v>0</v>
      </c>
      <c r="AF56" s="12">
        <f>+'Cu1'!AF56</f>
        <v>0</v>
      </c>
      <c r="AG56" s="10">
        <f>+'Cu1'!AG56</f>
        <v>0</v>
      </c>
      <c r="AH56" s="10">
        <f>+'Cu1'!AH56</f>
        <v>0</v>
      </c>
      <c r="AI56" s="10">
        <f>+'Cu1'!AI56</f>
        <v>0</v>
      </c>
      <c r="AJ56" s="10">
        <f>+'Cu1'!AJ56</f>
        <v>0</v>
      </c>
      <c r="AK56" s="10">
        <f>+'Cu1'!AK56</f>
        <v>0</v>
      </c>
      <c r="AL56" s="10">
        <f>+'Cu1'!AL56</f>
        <v>0</v>
      </c>
      <c r="AM56" s="10">
        <f>+'Cu1'!AM56</f>
        <v>0</v>
      </c>
      <c r="AN56" s="10">
        <f>+'Cu1'!AN56</f>
        <v>0</v>
      </c>
      <c r="AO56" s="10">
        <f>+'Cu1'!AO56</f>
        <v>0</v>
      </c>
      <c r="AP56" s="10">
        <f>+'Cu1'!AP56</f>
        <v>0</v>
      </c>
      <c r="AQ56" s="10">
        <f>+'Cu1'!AQ56</f>
        <v>0</v>
      </c>
      <c r="AR56" s="10">
        <f>+'Cu1'!AR56</f>
        <v>0</v>
      </c>
      <c r="AS56" s="10">
        <f>+'Cu1'!AS56</f>
        <v>0</v>
      </c>
      <c r="AT56" s="10">
        <f>+'Cu1'!AT56</f>
        <v>0</v>
      </c>
      <c r="AU56" s="10">
        <f>+'Cu1'!AU56</f>
        <v>0</v>
      </c>
      <c r="AV56">
        <f>+'Cu1'!AV56</f>
        <v>0</v>
      </c>
      <c r="AW56">
        <f>+'Cu1'!AW56</f>
        <v>0</v>
      </c>
      <c r="AX56">
        <f>+'Cu1'!AX56</f>
        <v>0</v>
      </c>
      <c r="AY56">
        <f>+'Cu1'!AY56</f>
        <v>0</v>
      </c>
      <c r="AZ56">
        <f>+'Cu1'!AZ56</f>
        <v>0</v>
      </c>
      <c r="BA56">
        <f>+'Cu1'!BA56</f>
        <v>0</v>
      </c>
      <c r="BB56">
        <f>+'Cu1'!BB56</f>
        <v>0</v>
      </c>
      <c r="BC56">
        <f>+'Cu1'!BC56</f>
        <v>0</v>
      </c>
      <c r="BD56">
        <f>+'Cu1'!BD56</f>
        <v>0</v>
      </c>
      <c r="BE56">
        <f>+'Cu1'!BE56</f>
        <v>0</v>
      </c>
      <c r="BF56">
        <f>+'Cu1'!BF56</f>
        <v>0</v>
      </c>
      <c r="BG56">
        <f>+'Cu1'!BG56</f>
        <v>0</v>
      </c>
    </row>
    <row r="57" spans="1:71" hidden="1">
      <c r="A57" s="33">
        <f>+'Cu1'!A57</f>
        <v>7</v>
      </c>
      <c r="B57" s="33">
        <f>+'Cu1'!B57</f>
        <v>210</v>
      </c>
      <c r="C57" s="7" t="str">
        <f>+'Cu1'!C57</f>
        <v>ADOBAT</v>
      </c>
      <c r="D57" s="7" t="str">
        <f>+'Cu1'!D57</f>
        <v>Aplicació de compost (36 t/ha)</v>
      </c>
      <c r="E57" s="8">
        <f>+'Cu1'!E57</f>
        <v>2500</v>
      </c>
      <c r="F57" s="9">
        <f>+'Cu1'!F57</f>
        <v>0</v>
      </c>
      <c r="G57" s="9">
        <f>+'Cu1'!G57</f>
        <v>1.5</v>
      </c>
      <c r="H57" s="9">
        <f>+'Cu1'!H57</f>
        <v>0</v>
      </c>
      <c r="I57" s="9">
        <f>+'Cu1'!I57</f>
        <v>0</v>
      </c>
      <c r="J57" s="9">
        <f>+'Cu1'!J57</f>
        <v>0</v>
      </c>
      <c r="K57" s="9">
        <f>+'Cu1'!K57</f>
        <v>0</v>
      </c>
      <c r="L57" s="9">
        <f>+'Cu1'!L57</f>
        <v>0</v>
      </c>
      <c r="M57" s="9">
        <f>+'Cu1'!M57</f>
        <v>0</v>
      </c>
      <c r="N57" s="9">
        <f>+'Cu1'!N57</f>
        <v>1.5</v>
      </c>
      <c r="O57" s="9">
        <f>+'Cu1'!O57</f>
        <v>1.5</v>
      </c>
      <c r="P57" s="19">
        <f>+'Cu1'!P57</f>
        <v>9000</v>
      </c>
      <c r="Q57" s="9">
        <f>+'Cu1'!Q57</f>
        <v>0</v>
      </c>
      <c r="R57" s="7">
        <f>+'Cu1'!R57</f>
        <v>0</v>
      </c>
      <c r="S57" s="7">
        <f>+'Cu1'!S57</f>
        <v>0</v>
      </c>
      <c r="T57" s="7">
        <f>+'Cu1'!T57</f>
        <v>0</v>
      </c>
      <c r="U57" s="7">
        <f>+'Cu1'!U57</f>
        <v>0</v>
      </c>
      <c r="V57" s="7">
        <f>+'Cu1'!V57</f>
        <v>0</v>
      </c>
      <c r="W57" s="7">
        <f>+'Cu1'!W57</f>
        <v>0</v>
      </c>
      <c r="X57" s="7">
        <f>+'Cu1'!X57</f>
        <v>0</v>
      </c>
      <c r="Y57" s="7">
        <f>+'Cu1'!Y57</f>
        <v>0</v>
      </c>
      <c r="Z57" s="9">
        <f>+'Cu1'!Z57</f>
        <v>0</v>
      </c>
      <c r="AA57" s="9">
        <f>+'Cu1'!AA57</f>
        <v>0</v>
      </c>
      <c r="AB57" s="7">
        <f>+'Cu1'!AB57</f>
        <v>0</v>
      </c>
      <c r="AC57" s="7">
        <f>+'Cu1'!AC57</f>
        <v>0</v>
      </c>
      <c r="AD57" s="7">
        <f>+'Cu1'!AD57</f>
        <v>0</v>
      </c>
      <c r="AE57" s="9">
        <f>+'Cu1'!AE57</f>
        <v>0</v>
      </c>
      <c r="AF57" s="9">
        <f>+'Cu1'!AF57</f>
        <v>0</v>
      </c>
      <c r="AG57" s="7">
        <f>+'Cu1'!AG57</f>
        <v>0</v>
      </c>
      <c r="AH57" s="7">
        <f>+'Cu1'!AH57</f>
        <v>0</v>
      </c>
      <c r="AI57" s="7">
        <f>+'Cu1'!AI57</f>
        <v>0</v>
      </c>
      <c r="AJ57" s="7">
        <f>+'Cu1'!AJ57</f>
        <v>0</v>
      </c>
      <c r="AK57" s="7">
        <f>+'Cu1'!AK57</f>
        <v>0</v>
      </c>
      <c r="AL57" s="7">
        <f>+'Cu1'!AL57</f>
        <v>0</v>
      </c>
      <c r="AM57" s="7">
        <f>+'Cu1'!AM57</f>
        <v>0</v>
      </c>
      <c r="AN57" s="7">
        <f>+'Cu1'!AN57</f>
        <v>0</v>
      </c>
      <c r="AO57" s="7">
        <f>+'Cu1'!AO57</f>
        <v>0</v>
      </c>
      <c r="AP57" s="7">
        <f>+'Cu1'!AP57</f>
        <v>0</v>
      </c>
      <c r="AQ57" s="7">
        <f>+'Cu1'!AQ57</f>
        <v>0</v>
      </c>
      <c r="AR57" s="7">
        <f>+'Cu1'!AR57</f>
        <v>0</v>
      </c>
      <c r="AS57" s="7">
        <f>+'Cu1'!AS57</f>
        <v>0</v>
      </c>
      <c r="AT57" s="7">
        <f>+'Cu1'!AT57</f>
        <v>0</v>
      </c>
      <c r="AU57" s="7">
        <f>+'Cu1'!AU57</f>
        <v>0</v>
      </c>
      <c r="AV57">
        <f>+'Cu1'!AV57</f>
        <v>0</v>
      </c>
      <c r="AW57">
        <f>+'Cu1'!AW57</f>
        <v>0</v>
      </c>
      <c r="AX57">
        <f>+'Cu1'!AX57</f>
        <v>0</v>
      </c>
      <c r="AY57">
        <f>+'Cu1'!AY57</f>
        <v>0</v>
      </c>
      <c r="AZ57">
        <f>+'Cu1'!AZ57</f>
        <v>0</v>
      </c>
      <c r="BA57">
        <f>+'Cu1'!BA57</f>
        <v>0</v>
      </c>
      <c r="BB57">
        <f>+'Cu1'!BB57</f>
        <v>0</v>
      </c>
      <c r="BC57">
        <f>+'Cu1'!BC57</f>
        <v>0</v>
      </c>
      <c r="BD57">
        <f>+'Cu1'!BD57</f>
        <v>0</v>
      </c>
      <c r="BE57">
        <f>+'Cu1'!BE57</f>
        <v>0</v>
      </c>
      <c r="BF57">
        <f>+'Cu1'!BF57</f>
        <v>0</v>
      </c>
      <c r="BG57">
        <f>+'Cu1'!BG57</f>
        <v>0</v>
      </c>
    </row>
    <row r="58" spans="1:71" hidden="1">
      <c r="A58" s="36">
        <f>+'Cu1'!A58</f>
        <v>8</v>
      </c>
      <c r="B58" s="36">
        <f>+'Cu1'!B58</f>
        <v>220</v>
      </c>
      <c r="C58" s="29" t="str">
        <f>+'Cu1'!C58</f>
        <v>ADOBAT</v>
      </c>
      <c r="D58" s="29" t="str">
        <f>+'Cu1'!D58</f>
        <v>Aplicació de compost (60 t/ha)</v>
      </c>
      <c r="E58" s="37">
        <f>+'Cu1'!E58</f>
        <v>2500</v>
      </c>
      <c r="F58" s="28">
        <f>+'Cu1'!F58</f>
        <v>0</v>
      </c>
      <c r="G58" s="28">
        <f>+'Cu1'!G58</f>
        <v>2.5</v>
      </c>
      <c r="H58" s="28">
        <f>+'Cu1'!H58</f>
        <v>0</v>
      </c>
      <c r="I58" s="28">
        <f>+'Cu1'!I58</f>
        <v>0</v>
      </c>
      <c r="J58" s="28">
        <f>+'Cu1'!J58</f>
        <v>0</v>
      </c>
      <c r="K58" s="28">
        <f>+'Cu1'!K58</f>
        <v>0</v>
      </c>
      <c r="L58" s="28">
        <f>+'Cu1'!L58</f>
        <v>0</v>
      </c>
      <c r="M58" s="28">
        <f>+'Cu1'!M58</f>
        <v>0</v>
      </c>
      <c r="N58" s="28">
        <f>+'Cu1'!N58</f>
        <v>2.5</v>
      </c>
      <c r="O58" s="28">
        <f>+'Cu1'!O58</f>
        <v>2.5</v>
      </c>
      <c r="P58" s="30">
        <f>+'Cu1'!P58</f>
        <v>15000</v>
      </c>
      <c r="Q58" s="28">
        <f>+'Cu1'!Q58</f>
        <v>0</v>
      </c>
      <c r="R58" s="29">
        <f>+'Cu1'!R58</f>
        <v>0</v>
      </c>
      <c r="S58" s="29">
        <f>+'Cu1'!S58</f>
        <v>0</v>
      </c>
      <c r="T58" s="29">
        <f>+'Cu1'!T58</f>
        <v>0</v>
      </c>
      <c r="U58" s="29">
        <f>+'Cu1'!U58</f>
        <v>0</v>
      </c>
      <c r="V58" s="29">
        <f>+'Cu1'!V58</f>
        <v>0</v>
      </c>
      <c r="W58" s="29">
        <f>+'Cu1'!W58</f>
        <v>0</v>
      </c>
      <c r="X58" s="29">
        <f>+'Cu1'!X58</f>
        <v>0</v>
      </c>
      <c r="Y58" s="29">
        <f>+'Cu1'!Y58</f>
        <v>0</v>
      </c>
      <c r="Z58" s="28">
        <f>+'Cu1'!Z58</f>
        <v>0</v>
      </c>
      <c r="AA58" s="28">
        <f>+'Cu1'!AA58</f>
        <v>0</v>
      </c>
      <c r="AB58" s="29">
        <f>+'Cu1'!AB58</f>
        <v>0</v>
      </c>
      <c r="AC58" s="29">
        <f>+'Cu1'!AC58</f>
        <v>0</v>
      </c>
      <c r="AD58" s="29">
        <f>+'Cu1'!AD58</f>
        <v>0</v>
      </c>
      <c r="AE58" s="28">
        <f>+'Cu1'!AE58</f>
        <v>0</v>
      </c>
      <c r="AF58" s="28">
        <f>+'Cu1'!AF58</f>
        <v>0</v>
      </c>
      <c r="AG58" s="29">
        <f>+'Cu1'!AG58</f>
        <v>0</v>
      </c>
      <c r="AH58" s="29">
        <f>+'Cu1'!AH58</f>
        <v>0</v>
      </c>
      <c r="AI58" s="29">
        <f>+'Cu1'!AI58</f>
        <v>0</v>
      </c>
      <c r="AJ58" s="29">
        <f>+'Cu1'!AJ58</f>
        <v>0</v>
      </c>
      <c r="AK58" s="29">
        <f>+'Cu1'!AK58</f>
        <v>0</v>
      </c>
      <c r="AL58" s="29">
        <f>+'Cu1'!AL58</f>
        <v>0</v>
      </c>
      <c r="AM58" s="29">
        <f>+'Cu1'!AM58</f>
        <v>0</v>
      </c>
      <c r="AN58" s="29">
        <f>+'Cu1'!AN58</f>
        <v>0</v>
      </c>
      <c r="AO58" s="29">
        <f>+'Cu1'!AO58</f>
        <v>0</v>
      </c>
      <c r="AP58" s="29">
        <f>+'Cu1'!AP58</f>
        <v>0</v>
      </c>
      <c r="AQ58" s="29">
        <f>+'Cu1'!AQ58</f>
        <v>0</v>
      </c>
      <c r="AR58" s="29">
        <f>+'Cu1'!AR58</f>
        <v>0</v>
      </c>
      <c r="AS58" s="29">
        <f>+'Cu1'!AS58</f>
        <v>0</v>
      </c>
      <c r="AT58" s="29">
        <f>+'Cu1'!AT58</f>
        <v>0</v>
      </c>
      <c r="AU58" s="29">
        <f>+'Cu1'!AU58</f>
        <v>0</v>
      </c>
      <c r="AV58">
        <f>+'Cu1'!AV58</f>
        <v>0</v>
      </c>
      <c r="AW58">
        <f>+'Cu1'!AW58</f>
        <v>0</v>
      </c>
      <c r="AX58">
        <f>+'Cu1'!AX58</f>
        <v>0</v>
      </c>
      <c r="AY58">
        <f>+'Cu1'!AY58</f>
        <v>0</v>
      </c>
      <c r="AZ58">
        <f>+'Cu1'!AZ58</f>
        <v>0</v>
      </c>
      <c r="BA58">
        <f>+'Cu1'!BA58</f>
        <v>0</v>
      </c>
      <c r="BB58">
        <f>+'Cu1'!BB58</f>
        <v>0</v>
      </c>
      <c r="BC58">
        <f>+'Cu1'!BC58</f>
        <v>0</v>
      </c>
      <c r="BD58">
        <f>+'Cu1'!BD58</f>
        <v>0</v>
      </c>
      <c r="BE58">
        <f>+'Cu1'!BE58</f>
        <v>0</v>
      </c>
      <c r="BF58">
        <f>+'Cu1'!BF58</f>
        <v>0</v>
      </c>
      <c r="BG58">
        <f>+'Cu1'!BG58</f>
        <v>0</v>
      </c>
    </row>
    <row r="59" spans="1:71" hidden="1">
      <c r="A59" s="35">
        <f>+'Cu1'!A59</f>
        <v>9</v>
      </c>
      <c r="B59" s="35">
        <f>+'Cu1'!B59</f>
        <v>230</v>
      </c>
      <c r="C59" s="23" t="str">
        <f>+'Cu1'!C59</f>
        <v>ADOBAT</v>
      </c>
      <c r="D59" s="23" t="str">
        <f>+'Cu1'!D59</f>
        <v>Aplicació d'adob orgànic</v>
      </c>
      <c r="E59" s="21">
        <f>+'Cu1'!E59</f>
        <v>2500</v>
      </c>
      <c r="F59" s="22">
        <f>+'Cu1'!F59</f>
        <v>0</v>
      </c>
      <c r="G59" s="22">
        <f>+'Cu1'!G59</f>
        <v>0</v>
      </c>
      <c r="H59" s="22">
        <f>+'Cu1'!H59</f>
        <v>0</v>
      </c>
      <c r="I59" s="22">
        <f>+'Cu1'!I59</f>
        <v>0</v>
      </c>
      <c r="J59" s="22">
        <f>+'Cu1'!J59</f>
        <v>0</v>
      </c>
      <c r="K59" s="22">
        <f>+'Cu1'!K59</f>
        <v>0</v>
      </c>
      <c r="L59" s="22">
        <f>+'Cu1'!L59</f>
        <v>0</v>
      </c>
      <c r="M59" s="22">
        <f>+'Cu1'!M59</f>
        <v>0</v>
      </c>
      <c r="N59" s="22">
        <f>+'Cu1'!N59</f>
        <v>0</v>
      </c>
      <c r="O59" s="22">
        <f>+'Cu1'!O59</f>
        <v>0</v>
      </c>
      <c r="P59" s="24">
        <f>+'Cu1'!P59</f>
        <v>0</v>
      </c>
      <c r="Q59" s="22">
        <f>+'Cu1'!Q59</f>
        <v>0</v>
      </c>
      <c r="R59" s="23">
        <f>+'Cu1'!R59</f>
        <v>0</v>
      </c>
      <c r="S59" s="23">
        <f>+'Cu1'!S59</f>
        <v>0</v>
      </c>
      <c r="T59" s="23">
        <f>+'Cu1'!T59</f>
        <v>0</v>
      </c>
      <c r="U59" s="23">
        <f>+'Cu1'!U59</f>
        <v>0</v>
      </c>
      <c r="V59" s="23">
        <f>+'Cu1'!V59</f>
        <v>0</v>
      </c>
      <c r="W59" s="23">
        <f>+'Cu1'!W59</f>
        <v>0</v>
      </c>
      <c r="X59" s="23">
        <f>+'Cu1'!X59</f>
        <v>0</v>
      </c>
      <c r="Y59" s="23">
        <f>+'Cu1'!Y59</f>
        <v>0</v>
      </c>
      <c r="Z59" s="22">
        <f>+'Cu1'!Z59</f>
        <v>0</v>
      </c>
      <c r="AA59" s="22">
        <f>+'Cu1'!AA59</f>
        <v>0</v>
      </c>
      <c r="AB59" s="23">
        <f>+'Cu1'!AB59</f>
        <v>0</v>
      </c>
      <c r="AC59" s="23">
        <f>+'Cu1'!AC59</f>
        <v>0</v>
      </c>
      <c r="AD59" s="23">
        <f>+'Cu1'!AD59</f>
        <v>0</v>
      </c>
      <c r="AE59" s="22">
        <f>+'Cu1'!AE59</f>
        <v>0</v>
      </c>
      <c r="AF59" s="22">
        <f>+'Cu1'!AF59</f>
        <v>0</v>
      </c>
      <c r="AG59" s="23">
        <f>+'Cu1'!AG59</f>
        <v>0</v>
      </c>
      <c r="AH59" s="23">
        <f>+'Cu1'!AH59</f>
        <v>0</v>
      </c>
      <c r="AI59" s="23">
        <f>+'Cu1'!AI59</f>
        <v>0</v>
      </c>
      <c r="AJ59" s="23">
        <f>+'Cu1'!AJ59</f>
        <v>0</v>
      </c>
      <c r="AK59" s="23">
        <f>+'Cu1'!AK59</f>
        <v>0</v>
      </c>
      <c r="AL59" s="23">
        <f>+'Cu1'!AL59</f>
        <v>0</v>
      </c>
      <c r="AM59" s="23">
        <f>+'Cu1'!AM59</f>
        <v>0</v>
      </c>
      <c r="AN59" s="23">
        <f>+'Cu1'!AN59</f>
        <v>0</v>
      </c>
      <c r="AO59" s="23">
        <f>+'Cu1'!AO59</f>
        <v>0</v>
      </c>
      <c r="AP59" s="23">
        <f>+'Cu1'!AP59</f>
        <v>0</v>
      </c>
      <c r="AQ59" s="23">
        <f>+'Cu1'!AQ59</f>
        <v>0</v>
      </c>
      <c r="AR59" s="23">
        <f>+'Cu1'!AR59</f>
        <v>0</v>
      </c>
      <c r="AS59" s="23">
        <f>+'Cu1'!AS59</f>
        <v>0</v>
      </c>
      <c r="AT59" s="23">
        <f>+'Cu1'!AT59</f>
        <v>0</v>
      </c>
      <c r="AU59" s="23">
        <f>+'Cu1'!AU59</f>
        <v>0</v>
      </c>
      <c r="AV59">
        <f>+'Cu1'!AV59</f>
        <v>0</v>
      </c>
      <c r="AW59">
        <f>+'Cu1'!AW59</f>
        <v>0</v>
      </c>
      <c r="AX59">
        <f>+'Cu1'!AX59</f>
        <v>0</v>
      </c>
      <c r="AY59">
        <f>+'Cu1'!AY59</f>
        <v>0</v>
      </c>
      <c r="AZ59">
        <f>+'Cu1'!AZ59</f>
        <v>0</v>
      </c>
      <c r="BA59">
        <f>+'Cu1'!BA59</f>
        <v>0</v>
      </c>
      <c r="BB59">
        <f>+'Cu1'!BB59</f>
        <v>0</v>
      </c>
      <c r="BC59">
        <f>+'Cu1'!BC59</f>
        <v>0</v>
      </c>
      <c r="BD59">
        <f>+'Cu1'!BD59</f>
        <v>0</v>
      </c>
      <c r="BE59">
        <f>+'Cu1'!BE59</f>
        <v>0</v>
      </c>
      <c r="BF59">
        <f>+'Cu1'!BF59</f>
        <v>0</v>
      </c>
      <c r="BG59">
        <f>+'Cu1'!BG59</f>
        <v>0</v>
      </c>
    </row>
    <row r="60" spans="1:71" hidden="1">
      <c r="A60" s="36">
        <f>+'Cu1'!A60</f>
        <v>10</v>
      </c>
      <c r="B60" s="36">
        <f>+'Cu1'!B60</f>
        <v>240</v>
      </c>
      <c r="C60" s="29" t="str">
        <f>+'Cu1'!C60</f>
        <v>ADOBAT</v>
      </c>
      <c r="D60" s="29" t="str">
        <f>+'Cu1'!D60</f>
        <v>Aplicació potassi</v>
      </c>
      <c r="E60" s="37">
        <f>+'Cu1'!E60</f>
        <v>2500</v>
      </c>
      <c r="F60" s="28">
        <f>+'Cu1'!F60</f>
        <v>0</v>
      </c>
      <c r="G60" s="28">
        <f>+'Cu1'!G60</f>
        <v>0</v>
      </c>
      <c r="H60" s="28">
        <f>+'Cu1'!H60</f>
        <v>0</v>
      </c>
      <c r="I60" s="28">
        <f>+'Cu1'!I60</f>
        <v>0</v>
      </c>
      <c r="J60" s="28">
        <f>+'Cu1'!J60</f>
        <v>0</v>
      </c>
      <c r="K60" s="28">
        <f>+'Cu1'!K60</f>
        <v>0</v>
      </c>
      <c r="L60" s="28">
        <f>+'Cu1'!L60</f>
        <v>0</v>
      </c>
      <c r="M60" s="28">
        <f>+'Cu1'!M60</f>
        <v>0</v>
      </c>
      <c r="N60" s="28">
        <f>+'Cu1'!N60</f>
        <v>0</v>
      </c>
      <c r="O60" s="28">
        <f>+'Cu1'!O60</f>
        <v>0</v>
      </c>
      <c r="P60" s="30">
        <f>+'Cu1'!P60</f>
        <v>0</v>
      </c>
      <c r="Q60" s="28">
        <f>+'Cu1'!Q60</f>
        <v>0</v>
      </c>
      <c r="R60" s="29">
        <f>+'Cu1'!R60</f>
        <v>0</v>
      </c>
      <c r="S60" s="29">
        <f>+'Cu1'!S60</f>
        <v>0</v>
      </c>
      <c r="T60" s="29">
        <f>+'Cu1'!T60</f>
        <v>0</v>
      </c>
      <c r="U60" s="29">
        <f>+'Cu1'!U60</f>
        <v>0</v>
      </c>
      <c r="V60" s="29">
        <f>+'Cu1'!V60</f>
        <v>0</v>
      </c>
      <c r="W60" s="29">
        <f>+'Cu1'!W60</f>
        <v>0</v>
      </c>
      <c r="X60" s="29">
        <f>+'Cu1'!X60</f>
        <v>0</v>
      </c>
      <c r="Y60" s="29">
        <f>+'Cu1'!Y60</f>
        <v>0</v>
      </c>
      <c r="Z60" s="28">
        <f>+'Cu1'!Z60</f>
        <v>0</v>
      </c>
      <c r="AA60" s="28">
        <f>+'Cu1'!AA60</f>
        <v>0</v>
      </c>
      <c r="AB60" s="29">
        <f>+'Cu1'!AB60</f>
        <v>0</v>
      </c>
      <c r="AC60" s="29">
        <f>+'Cu1'!AC60</f>
        <v>0</v>
      </c>
      <c r="AD60" s="29">
        <f>+'Cu1'!AD60</f>
        <v>0</v>
      </c>
      <c r="AE60" s="28">
        <f>+'Cu1'!AE60</f>
        <v>0</v>
      </c>
      <c r="AF60" s="28">
        <f>+'Cu1'!AF60</f>
        <v>0</v>
      </c>
      <c r="AG60" s="29">
        <f>+'Cu1'!AG60</f>
        <v>0</v>
      </c>
      <c r="AH60" s="29">
        <f>+'Cu1'!AH60</f>
        <v>0</v>
      </c>
      <c r="AI60" s="29">
        <f>+'Cu1'!AI60</f>
        <v>0</v>
      </c>
      <c r="AJ60" s="29">
        <f>+'Cu1'!AJ60</f>
        <v>0</v>
      </c>
      <c r="AK60" s="29">
        <f>+'Cu1'!AK60</f>
        <v>0</v>
      </c>
      <c r="AL60" s="29">
        <f>+'Cu1'!AL60</f>
        <v>0</v>
      </c>
      <c r="AM60" s="29">
        <f>+'Cu1'!AM60</f>
        <v>0</v>
      </c>
      <c r="AN60" s="29">
        <f>+'Cu1'!AN60</f>
        <v>0</v>
      </c>
      <c r="AO60" s="29">
        <f>+'Cu1'!AO60</f>
        <v>0</v>
      </c>
      <c r="AP60" s="29">
        <f>+'Cu1'!AP60</f>
        <v>0</v>
      </c>
      <c r="AQ60" s="29">
        <f>+'Cu1'!AQ60</f>
        <v>0</v>
      </c>
      <c r="AR60" s="29">
        <f>+'Cu1'!AR60</f>
        <v>0</v>
      </c>
      <c r="AS60" s="29">
        <f>+'Cu1'!AS60</f>
        <v>0</v>
      </c>
      <c r="AT60" s="29">
        <f>+'Cu1'!AT60</f>
        <v>0</v>
      </c>
      <c r="AU60" s="29">
        <f>+'Cu1'!AU60</f>
        <v>0</v>
      </c>
      <c r="AV60">
        <f>+'Cu1'!AV60</f>
        <v>0</v>
      </c>
      <c r="AW60">
        <f>+'Cu1'!AW60</f>
        <v>0</v>
      </c>
      <c r="AX60">
        <f>+'Cu1'!AX60</f>
        <v>0</v>
      </c>
      <c r="AY60">
        <f>+'Cu1'!AY60</f>
        <v>0</v>
      </c>
      <c r="AZ60">
        <f>+'Cu1'!AZ60</f>
        <v>0</v>
      </c>
      <c r="BA60">
        <f>+'Cu1'!BA60</f>
        <v>0</v>
      </c>
      <c r="BB60">
        <f>+'Cu1'!BB60</f>
        <v>0</v>
      </c>
      <c r="BC60">
        <f>+'Cu1'!BC60</f>
        <v>0</v>
      </c>
      <c r="BD60">
        <f>+'Cu1'!BD60</f>
        <v>0</v>
      </c>
      <c r="BE60">
        <f>+'Cu1'!BE60</f>
        <v>0</v>
      </c>
      <c r="BF60">
        <f>+'Cu1'!BF60</f>
        <v>0</v>
      </c>
      <c r="BG60">
        <f>+'Cu1'!BG60</f>
        <v>0</v>
      </c>
    </row>
    <row r="61" spans="1:71" hidden="1">
      <c r="A61" s="35">
        <f>+'Cu1'!A61</f>
        <v>11</v>
      </c>
      <c r="B61" s="35">
        <f>+'Cu1'!B61</f>
        <v>310</v>
      </c>
      <c r="C61" s="23" t="str">
        <f>+'Cu1'!C61</f>
        <v>PLANTACIÓ</v>
      </c>
      <c r="D61" s="23" t="str">
        <f>+'Cu1'!D61</f>
        <v>Solcar</v>
      </c>
      <c r="E61" s="21">
        <f>+'Cu1'!E61</f>
        <v>2500</v>
      </c>
      <c r="F61" s="22">
        <f>+'Cu1'!F61</f>
        <v>0</v>
      </c>
      <c r="G61" s="22">
        <f>+'Cu1'!G61</f>
        <v>0.66666666666666663</v>
      </c>
      <c r="H61" s="22">
        <f>+'Cu1'!H61</f>
        <v>0</v>
      </c>
      <c r="I61" s="22">
        <f>+'Cu1'!I61</f>
        <v>0</v>
      </c>
      <c r="J61" s="22">
        <f>+'Cu1'!J61</f>
        <v>0</v>
      </c>
      <c r="K61" s="22">
        <f>+'Cu1'!K61</f>
        <v>0</v>
      </c>
      <c r="L61" s="22">
        <f>+'Cu1'!L61</f>
        <v>0</v>
      </c>
      <c r="M61" s="22">
        <f>+'Cu1'!M61</f>
        <v>0</v>
      </c>
      <c r="N61" s="22">
        <f>+'Cu1'!N61</f>
        <v>0</v>
      </c>
      <c r="O61" s="23">
        <f>+'Cu1'!O61</f>
        <v>0</v>
      </c>
      <c r="P61" s="24">
        <f>+'Cu1'!P61</f>
        <v>0</v>
      </c>
      <c r="Q61" s="22">
        <f>+'Cu1'!Q61</f>
        <v>0</v>
      </c>
      <c r="R61" s="23">
        <f>+'Cu1'!R61</f>
        <v>0</v>
      </c>
      <c r="S61" s="23">
        <f>+'Cu1'!S61</f>
        <v>0</v>
      </c>
      <c r="T61" s="23">
        <f>+'Cu1'!T61</f>
        <v>0</v>
      </c>
      <c r="U61" s="23">
        <f>+'Cu1'!U61</f>
        <v>0</v>
      </c>
      <c r="V61" s="23">
        <f>+'Cu1'!V61</f>
        <v>0</v>
      </c>
      <c r="W61" s="23">
        <f>+'Cu1'!W61</f>
        <v>0</v>
      </c>
      <c r="X61" s="23">
        <f>+'Cu1'!X61</f>
        <v>0</v>
      </c>
      <c r="Y61" s="23">
        <f>+'Cu1'!Y61</f>
        <v>0</v>
      </c>
      <c r="Z61" s="22">
        <f>+'Cu1'!Z61</f>
        <v>0</v>
      </c>
      <c r="AA61" s="22">
        <f>+'Cu1'!AA61</f>
        <v>0</v>
      </c>
      <c r="AB61" s="23">
        <f>+'Cu1'!AB61</f>
        <v>0</v>
      </c>
      <c r="AC61" s="23">
        <f>+'Cu1'!AC61</f>
        <v>0</v>
      </c>
      <c r="AD61" s="23">
        <f>+'Cu1'!AD61</f>
        <v>0</v>
      </c>
      <c r="AE61" s="22">
        <f>+'Cu1'!AE61</f>
        <v>0</v>
      </c>
      <c r="AF61" s="22">
        <f>+'Cu1'!AF61</f>
        <v>0</v>
      </c>
      <c r="AG61" s="23">
        <f>+'Cu1'!AG61</f>
        <v>0</v>
      </c>
      <c r="AH61" s="23">
        <f>+'Cu1'!AH61</f>
        <v>0</v>
      </c>
      <c r="AI61" s="23">
        <f>+'Cu1'!AI61</f>
        <v>0</v>
      </c>
      <c r="AJ61" s="23">
        <f>+'Cu1'!AJ61</f>
        <v>0</v>
      </c>
      <c r="AK61" s="23">
        <f>+'Cu1'!AK61</f>
        <v>0</v>
      </c>
      <c r="AL61" s="23">
        <f>+'Cu1'!AL61</f>
        <v>0</v>
      </c>
      <c r="AM61" s="23">
        <f>+'Cu1'!AM61</f>
        <v>0</v>
      </c>
      <c r="AN61" s="23">
        <f>+'Cu1'!AN61</f>
        <v>0</v>
      </c>
      <c r="AO61" s="23">
        <f>+'Cu1'!AO61</f>
        <v>0</v>
      </c>
      <c r="AP61" s="23">
        <f>+'Cu1'!AP61</f>
        <v>0</v>
      </c>
      <c r="AQ61" s="23">
        <f>+'Cu1'!AQ61</f>
        <v>0</v>
      </c>
      <c r="AR61" s="23">
        <f>+'Cu1'!AR61</f>
        <v>0</v>
      </c>
      <c r="AS61" s="23">
        <f>+'Cu1'!AS61</f>
        <v>0</v>
      </c>
      <c r="AT61" s="23">
        <f>+'Cu1'!AT61</f>
        <v>0</v>
      </c>
      <c r="AU61" s="23">
        <f>+'Cu1'!AU61</f>
        <v>0</v>
      </c>
      <c r="AV61">
        <f>+'Cu1'!AV61</f>
        <v>0</v>
      </c>
      <c r="AW61">
        <f>+'Cu1'!AW61</f>
        <v>0</v>
      </c>
      <c r="AX61">
        <f>+'Cu1'!AX61</f>
        <v>0</v>
      </c>
      <c r="AY61">
        <f>+'Cu1'!AY61</f>
        <v>0</v>
      </c>
      <c r="AZ61">
        <f>+'Cu1'!AZ61</f>
        <v>0</v>
      </c>
      <c r="BA61">
        <f>+'Cu1'!BA61</f>
        <v>0</v>
      </c>
      <c r="BB61">
        <f>+'Cu1'!BB61</f>
        <v>0</v>
      </c>
      <c r="BC61">
        <f>+'Cu1'!BC61</f>
        <v>0</v>
      </c>
      <c r="BD61">
        <f>+'Cu1'!BD61</f>
        <v>0</v>
      </c>
      <c r="BE61">
        <f>+'Cu1'!BE61</f>
        <v>0</v>
      </c>
      <c r="BF61">
        <f>+'Cu1'!BF61</f>
        <v>0</v>
      </c>
      <c r="BG61">
        <f>+'Cu1'!BG61</f>
        <v>0</v>
      </c>
    </row>
    <row r="62" spans="1:71" hidden="1">
      <c r="A62" s="36">
        <f>+'Cu1'!A62</f>
        <v>12</v>
      </c>
      <c r="B62" s="36">
        <f>+'Cu1'!B62</f>
        <v>320</v>
      </c>
      <c r="C62" s="29" t="str">
        <f>+'Cu1'!C62</f>
        <v>PLANTACIÓ</v>
      </c>
      <c r="D62" s="29" t="str">
        <f>+'Cu1'!D62</f>
        <v>Marcat</v>
      </c>
      <c r="E62" s="37">
        <f>+'Cu1'!E62</f>
        <v>2500</v>
      </c>
      <c r="F62" s="28">
        <f>+'Cu1'!F62</f>
        <v>0</v>
      </c>
      <c r="G62" s="28">
        <f>+'Cu1'!G62</f>
        <v>0</v>
      </c>
      <c r="H62" s="28">
        <f>+'Cu1'!H62</f>
        <v>0</v>
      </c>
      <c r="I62" s="28">
        <f>+'Cu1'!I62</f>
        <v>0</v>
      </c>
      <c r="J62" s="28">
        <f>+'Cu1'!J62</f>
        <v>0</v>
      </c>
      <c r="K62" s="28">
        <f>+'Cu1'!K62</f>
        <v>0</v>
      </c>
      <c r="L62" s="28">
        <f>+'Cu1'!L62</f>
        <v>0</v>
      </c>
      <c r="M62" s="28">
        <f>+'Cu1'!M62</f>
        <v>0</v>
      </c>
      <c r="N62" s="28">
        <f>+'Cu1'!N62</f>
        <v>0</v>
      </c>
      <c r="O62" s="29">
        <f>+'Cu1'!O62</f>
        <v>0</v>
      </c>
      <c r="P62" s="30">
        <f>+'Cu1'!P62</f>
        <v>0</v>
      </c>
      <c r="Q62" s="28">
        <f>+'Cu1'!Q62</f>
        <v>0</v>
      </c>
      <c r="R62" s="29">
        <f>+'Cu1'!R62</f>
        <v>0</v>
      </c>
      <c r="S62" s="29">
        <f>+'Cu1'!S62</f>
        <v>0</v>
      </c>
      <c r="T62" s="29">
        <f>+'Cu1'!T62</f>
        <v>0</v>
      </c>
      <c r="U62" s="29">
        <f>+'Cu1'!U62</f>
        <v>0</v>
      </c>
      <c r="V62" s="29">
        <f>+'Cu1'!V62</f>
        <v>0</v>
      </c>
      <c r="W62" s="29">
        <f>+'Cu1'!W62</f>
        <v>0</v>
      </c>
      <c r="X62" s="29">
        <f>+'Cu1'!X62</f>
        <v>0</v>
      </c>
      <c r="Y62" s="29">
        <f>+'Cu1'!Y62</f>
        <v>0</v>
      </c>
      <c r="Z62" s="28">
        <f>+'Cu1'!Z62</f>
        <v>0</v>
      </c>
      <c r="AA62" s="28">
        <f>+'Cu1'!AA62</f>
        <v>0</v>
      </c>
      <c r="AB62" s="29">
        <f>+'Cu1'!AB62</f>
        <v>0</v>
      </c>
      <c r="AC62" s="29">
        <f>+'Cu1'!AC62</f>
        <v>0</v>
      </c>
      <c r="AD62" s="29">
        <f>+'Cu1'!AD62</f>
        <v>0</v>
      </c>
      <c r="AE62" s="28">
        <f>+'Cu1'!AE62</f>
        <v>0</v>
      </c>
      <c r="AF62" s="28">
        <f>+'Cu1'!AF62</f>
        <v>0</v>
      </c>
      <c r="AG62" s="29">
        <f>+'Cu1'!AG62</f>
        <v>0</v>
      </c>
      <c r="AH62" s="29">
        <f>+'Cu1'!AH62</f>
        <v>0</v>
      </c>
      <c r="AI62" s="29">
        <f>+'Cu1'!AI62</f>
        <v>0</v>
      </c>
      <c r="AJ62" s="29">
        <f>+'Cu1'!AJ62</f>
        <v>0</v>
      </c>
      <c r="AK62" s="29">
        <f>+'Cu1'!AK62</f>
        <v>0</v>
      </c>
      <c r="AL62" s="29">
        <f>+'Cu1'!AL62</f>
        <v>0</v>
      </c>
      <c r="AM62" s="29">
        <f>+'Cu1'!AM62</f>
        <v>0</v>
      </c>
      <c r="AN62" s="29">
        <f>+'Cu1'!AN62</f>
        <v>0</v>
      </c>
      <c r="AO62" s="29">
        <f>+'Cu1'!AO62</f>
        <v>0</v>
      </c>
      <c r="AP62" s="29">
        <f>+'Cu1'!AP62</f>
        <v>0</v>
      </c>
      <c r="AQ62" s="29">
        <f>+'Cu1'!AQ62</f>
        <v>0</v>
      </c>
      <c r="AR62" s="29">
        <f>+'Cu1'!AR62</f>
        <v>0</v>
      </c>
      <c r="AS62" s="29">
        <f>+'Cu1'!AS62</f>
        <v>0</v>
      </c>
      <c r="AT62" s="29">
        <f>+'Cu1'!AT62</f>
        <v>0</v>
      </c>
      <c r="AU62" s="29">
        <f>+'Cu1'!AU62</f>
        <v>0</v>
      </c>
      <c r="AV62">
        <f>+'Cu1'!AV62</f>
        <v>0</v>
      </c>
      <c r="AW62">
        <f>+'Cu1'!AW62</f>
        <v>0</v>
      </c>
      <c r="AX62">
        <f>+'Cu1'!AX62</f>
        <v>0</v>
      </c>
      <c r="AY62">
        <f>+'Cu1'!AY62</f>
        <v>0</v>
      </c>
      <c r="AZ62">
        <f>+'Cu1'!AZ62</f>
        <v>0</v>
      </c>
      <c r="BA62">
        <f>+'Cu1'!BA62</f>
        <v>0</v>
      </c>
      <c r="BB62">
        <f>+'Cu1'!BB62</f>
        <v>0</v>
      </c>
      <c r="BC62">
        <f>+'Cu1'!BC62</f>
        <v>0</v>
      </c>
      <c r="BD62">
        <f>+'Cu1'!BD62</f>
        <v>0</v>
      </c>
      <c r="BE62">
        <f>+'Cu1'!BE62</f>
        <v>0</v>
      </c>
      <c r="BF62">
        <f>+'Cu1'!BF62</f>
        <v>0</v>
      </c>
      <c r="BG62">
        <f>+'Cu1'!BG62</f>
        <v>0</v>
      </c>
    </row>
    <row r="63" spans="1:71" hidden="1">
      <c r="A63" s="35">
        <f>+'Cu1'!A63</f>
        <v>13</v>
      </c>
      <c r="B63" s="35">
        <f>+'Cu1'!B63</f>
        <v>330</v>
      </c>
      <c r="C63" s="23" t="str">
        <f>+'Cu1'!C63</f>
        <v>PLANTACIÓ</v>
      </c>
      <c r="D63" s="23" t="str">
        <f>+'Cu1'!D63</f>
        <v>Plantació manual col o bròcoli</v>
      </c>
      <c r="E63" s="21">
        <f>+'Cu1'!E63</f>
        <v>2500</v>
      </c>
      <c r="F63" s="22">
        <f>+'Cu1'!F63</f>
        <v>6.25</v>
      </c>
      <c r="G63" s="22">
        <f>+'Cu1'!G63</f>
        <v>0</v>
      </c>
      <c r="H63" s="22">
        <f>+'Cu1'!H63</f>
        <v>0</v>
      </c>
      <c r="I63" s="22">
        <f>+'Cu1'!I63</f>
        <v>0</v>
      </c>
      <c r="J63" s="22">
        <f>+'Cu1'!J63</f>
        <v>0</v>
      </c>
      <c r="K63" s="22">
        <f>+'Cu1'!K63</f>
        <v>0</v>
      </c>
      <c r="L63" s="22">
        <f>+'Cu1'!L63</f>
        <v>0</v>
      </c>
      <c r="M63" s="22">
        <f>+'Cu1'!M63</f>
        <v>0</v>
      </c>
      <c r="N63" s="22">
        <f>+'Cu1'!N63</f>
        <v>0</v>
      </c>
      <c r="O63" s="23">
        <f>+'Cu1'!O63</f>
        <v>0</v>
      </c>
      <c r="P63" s="24">
        <f>+'Cu1'!P63</f>
        <v>0</v>
      </c>
      <c r="Q63" s="22">
        <f>+'Cu1'!Q63</f>
        <v>0</v>
      </c>
      <c r="R63" s="25">
        <f>+'Cu1'!R63</f>
        <v>5000</v>
      </c>
      <c r="S63" s="25">
        <f>+'Cu1'!S63</f>
        <v>0</v>
      </c>
      <c r="T63" s="25">
        <f>+'Cu1'!T63</f>
        <v>0</v>
      </c>
      <c r="U63" s="25">
        <f>+'Cu1'!U63</f>
        <v>0</v>
      </c>
      <c r="V63" s="25">
        <f>+'Cu1'!V63</f>
        <v>0</v>
      </c>
      <c r="W63" s="25">
        <f>+'Cu1'!W63</f>
        <v>0</v>
      </c>
      <c r="X63" s="25">
        <f>+'Cu1'!X63</f>
        <v>0</v>
      </c>
      <c r="Y63" s="22">
        <f>+'Cu1'!Y63</f>
        <v>6.25</v>
      </c>
      <c r="Z63" s="22">
        <f>+'Cu1'!Z63</f>
        <v>1</v>
      </c>
      <c r="AA63" s="22">
        <f>+'Cu1'!AA63</f>
        <v>0</v>
      </c>
      <c r="AB63" s="23">
        <f>+'Cu1'!AB63</f>
        <v>0</v>
      </c>
      <c r="AC63" s="23">
        <f>+'Cu1'!AC63</f>
        <v>0</v>
      </c>
      <c r="AD63" s="23">
        <f>+'Cu1'!AD63</f>
        <v>0</v>
      </c>
      <c r="AE63" s="22">
        <f>+'Cu1'!AE63</f>
        <v>0</v>
      </c>
      <c r="AF63" s="22">
        <f>+'Cu1'!AF63</f>
        <v>0</v>
      </c>
      <c r="AG63" s="23">
        <f>+'Cu1'!AG63</f>
        <v>0</v>
      </c>
      <c r="AH63" s="23">
        <f>+'Cu1'!AH63</f>
        <v>0</v>
      </c>
      <c r="AI63" s="23">
        <f>+'Cu1'!AI63</f>
        <v>0</v>
      </c>
      <c r="AJ63" s="23">
        <f>+'Cu1'!AJ63</f>
        <v>0</v>
      </c>
      <c r="AK63" s="23">
        <f>+'Cu1'!AK63</f>
        <v>0</v>
      </c>
      <c r="AL63" s="23">
        <f>+'Cu1'!AL63</f>
        <v>0</v>
      </c>
      <c r="AM63" s="23">
        <f>+'Cu1'!AM63</f>
        <v>0</v>
      </c>
      <c r="AN63" s="23">
        <f>+'Cu1'!AN63</f>
        <v>0</v>
      </c>
      <c r="AO63" s="23">
        <f>+'Cu1'!AO63</f>
        <v>0</v>
      </c>
      <c r="AP63" s="23">
        <f>+'Cu1'!AP63</f>
        <v>0</v>
      </c>
      <c r="AQ63" s="23">
        <f>+'Cu1'!AQ63</f>
        <v>0</v>
      </c>
      <c r="AR63" s="23">
        <f>+'Cu1'!AR63</f>
        <v>0</v>
      </c>
      <c r="AS63" s="23">
        <f>+'Cu1'!AS63</f>
        <v>0</v>
      </c>
      <c r="AT63" s="23">
        <f>+'Cu1'!AT63</f>
        <v>0</v>
      </c>
      <c r="AU63" s="23">
        <f>+'Cu1'!AU63</f>
        <v>0</v>
      </c>
      <c r="AV63">
        <f>+'Cu1'!AV63</f>
        <v>0</v>
      </c>
      <c r="AW63">
        <f>+'Cu1'!AW63</f>
        <v>0</v>
      </c>
      <c r="AX63">
        <f>+'Cu1'!AX63</f>
        <v>0</v>
      </c>
      <c r="AY63">
        <f>+'Cu1'!AY63</f>
        <v>0</v>
      </c>
      <c r="AZ63">
        <f>+'Cu1'!AZ63</f>
        <v>0</v>
      </c>
      <c r="BA63">
        <f>+'Cu1'!BA63</f>
        <v>0</v>
      </c>
      <c r="BB63">
        <f>+'Cu1'!BB63</f>
        <v>0</v>
      </c>
      <c r="BC63">
        <f>+'Cu1'!BC63</f>
        <v>0</v>
      </c>
      <c r="BD63">
        <f>+'Cu1'!BD63</f>
        <v>0</v>
      </c>
      <c r="BE63">
        <f>+'Cu1'!BE63</f>
        <v>0</v>
      </c>
      <c r="BF63">
        <f>+'Cu1'!BF63</f>
        <v>0</v>
      </c>
      <c r="BG63">
        <f>+'Cu1'!BG63</f>
        <v>0</v>
      </c>
    </row>
    <row r="64" spans="1:71" hidden="1">
      <c r="A64" s="36">
        <f>+'Cu1'!A64</f>
        <v>14</v>
      </c>
      <c r="B64" s="36">
        <f>+'Cu1'!B64</f>
        <v>340</v>
      </c>
      <c r="C64" s="29" t="str">
        <f>+'Cu1'!C64</f>
        <v>PLANTACIÓ</v>
      </c>
      <c r="D64" s="29" t="str">
        <f>+'Cu1'!D64</f>
        <v>Plantació manual calçots</v>
      </c>
      <c r="E64" s="37">
        <f>+'Cu1'!E64</f>
        <v>2500</v>
      </c>
      <c r="F64" s="28">
        <f>+'Cu1'!F64</f>
        <v>26.25</v>
      </c>
      <c r="G64" s="28">
        <f>+'Cu1'!G64</f>
        <v>0</v>
      </c>
      <c r="H64" s="28">
        <f>+'Cu1'!H64</f>
        <v>0</v>
      </c>
      <c r="I64" s="28">
        <f>+'Cu1'!I64</f>
        <v>0</v>
      </c>
      <c r="J64" s="28">
        <f>+'Cu1'!J64</f>
        <v>0</v>
      </c>
      <c r="K64" s="28">
        <f>+'Cu1'!K64</f>
        <v>0</v>
      </c>
      <c r="L64" s="28">
        <f>+'Cu1'!L64</f>
        <v>0</v>
      </c>
      <c r="M64" s="28">
        <f>+'Cu1'!M64</f>
        <v>0</v>
      </c>
      <c r="N64" s="28">
        <f>+'Cu1'!N64</f>
        <v>0</v>
      </c>
      <c r="O64" s="29">
        <f>+'Cu1'!O64</f>
        <v>0</v>
      </c>
      <c r="P64" s="30">
        <f>+'Cu1'!P64</f>
        <v>0</v>
      </c>
      <c r="Q64" s="28">
        <f>+'Cu1'!Q64</f>
        <v>0</v>
      </c>
      <c r="R64" s="20">
        <f>+'Cu1'!R64</f>
        <v>0</v>
      </c>
      <c r="S64" s="30">
        <f>+'Cu1'!S64</f>
        <v>1500</v>
      </c>
      <c r="T64" s="30">
        <f>+'Cu1'!T64</f>
        <v>0</v>
      </c>
      <c r="U64" s="30">
        <f>+'Cu1'!U64</f>
        <v>0</v>
      </c>
      <c r="V64" s="30">
        <f>+'Cu1'!V64</f>
        <v>0</v>
      </c>
      <c r="W64" s="30">
        <f>+'Cu1'!W64</f>
        <v>0</v>
      </c>
      <c r="X64" s="30">
        <f>+'Cu1'!X64</f>
        <v>0</v>
      </c>
      <c r="Y64" s="28">
        <f>+'Cu1'!Y64</f>
        <v>0</v>
      </c>
      <c r="Z64" s="28">
        <f>+'Cu1'!Z64</f>
        <v>1</v>
      </c>
      <c r="AA64" s="28">
        <f>+'Cu1'!AA64</f>
        <v>0</v>
      </c>
      <c r="AB64" s="29">
        <f>+'Cu1'!AB64</f>
        <v>0</v>
      </c>
      <c r="AC64" s="29">
        <f>+'Cu1'!AC64</f>
        <v>0</v>
      </c>
      <c r="AD64" s="29">
        <f>+'Cu1'!AD64</f>
        <v>0</v>
      </c>
      <c r="AE64" s="28">
        <f>+'Cu1'!AE64</f>
        <v>0</v>
      </c>
      <c r="AF64" s="28">
        <f>+'Cu1'!AF64</f>
        <v>0</v>
      </c>
      <c r="AG64" s="29">
        <f>+'Cu1'!AG64</f>
        <v>0</v>
      </c>
      <c r="AH64" s="29">
        <f>+'Cu1'!AH64</f>
        <v>0</v>
      </c>
      <c r="AI64" s="29">
        <f>+'Cu1'!AI64</f>
        <v>0</v>
      </c>
      <c r="AJ64" s="29">
        <f>+'Cu1'!AJ64</f>
        <v>0</v>
      </c>
      <c r="AK64" s="29">
        <f>+'Cu1'!AK64</f>
        <v>0</v>
      </c>
      <c r="AL64" s="29">
        <f>+'Cu1'!AL64</f>
        <v>0</v>
      </c>
      <c r="AM64" s="29">
        <f>+'Cu1'!AM64</f>
        <v>0</v>
      </c>
      <c r="AN64" s="29">
        <f>+'Cu1'!AN64</f>
        <v>0</v>
      </c>
      <c r="AO64" s="29">
        <f>+'Cu1'!AO64</f>
        <v>0</v>
      </c>
      <c r="AP64" s="29">
        <f>+'Cu1'!AP64</f>
        <v>0</v>
      </c>
      <c r="AQ64" s="29">
        <f>+'Cu1'!AQ64</f>
        <v>0</v>
      </c>
      <c r="AR64" s="29">
        <f>+'Cu1'!AR64</f>
        <v>0</v>
      </c>
      <c r="AS64" s="29">
        <f>+'Cu1'!AS64</f>
        <v>0</v>
      </c>
      <c r="AT64" s="29">
        <f>+'Cu1'!AT64</f>
        <v>0</v>
      </c>
      <c r="AU64" s="29">
        <f>+'Cu1'!AU64</f>
        <v>0</v>
      </c>
      <c r="AV64">
        <f>+'Cu1'!AV64</f>
        <v>0</v>
      </c>
      <c r="AW64">
        <f>+'Cu1'!AW64</f>
        <v>0</v>
      </c>
      <c r="AX64">
        <f>+'Cu1'!AX64</f>
        <v>0</v>
      </c>
      <c r="AY64">
        <f>+'Cu1'!AY64</f>
        <v>0</v>
      </c>
      <c r="AZ64">
        <f>+'Cu1'!AZ64</f>
        <v>0</v>
      </c>
      <c r="BA64">
        <f>+'Cu1'!BA64</f>
        <v>0</v>
      </c>
      <c r="BB64">
        <f>+'Cu1'!BB64</f>
        <v>0</v>
      </c>
      <c r="BC64">
        <f>+'Cu1'!BC64</f>
        <v>0</v>
      </c>
      <c r="BD64">
        <f>+'Cu1'!BD64</f>
        <v>0</v>
      </c>
      <c r="BE64">
        <f>+'Cu1'!BE64</f>
        <v>0</v>
      </c>
      <c r="BF64">
        <f>+'Cu1'!BF64</f>
        <v>0</v>
      </c>
      <c r="BG64">
        <f>+'Cu1'!BG64</f>
        <v>0</v>
      </c>
    </row>
    <row r="65" spans="1:59" hidden="1">
      <c r="A65" s="35">
        <f>+'Cu1'!A65</f>
        <v>15</v>
      </c>
      <c r="B65" s="35">
        <f>+'Cu1'!B65</f>
        <v>350</v>
      </c>
      <c r="C65" s="23" t="str">
        <f>+'Cu1'!C65</f>
        <v>PLANTACIÓ</v>
      </c>
      <c r="D65" s="23" t="str">
        <f>+'Cu1'!D65</f>
        <v>Plantació manual enciam</v>
      </c>
      <c r="E65" s="21">
        <f>+'Cu1'!E65</f>
        <v>2500</v>
      </c>
      <c r="F65" s="22">
        <f>+'Cu1'!F65</f>
        <v>12.5</v>
      </c>
      <c r="G65" s="22">
        <f>+'Cu1'!G65</f>
        <v>0</v>
      </c>
      <c r="H65" s="22">
        <f>+'Cu1'!H65</f>
        <v>0</v>
      </c>
      <c r="I65" s="22">
        <f>+'Cu1'!I65</f>
        <v>0</v>
      </c>
      <c r="J65" s="22">
        <f>+'Cu1'!J65</f>
        <v>0</v>
      </c>
      <c r="K65" s="22">
        <f>+'Cu1'!K65</f>
        <v>0</v>
      </c>
      <c r="L65" s="22">
        <f>+'Cu1'!L65</f>
        <v>0</v>
      </c>
      <c r="M65" s="22">
        <f>+'Cu1'!M65</f>
        <v>0</v>
      </c>
      <c r="N65" s="22">
        <f>+'Cu1'!N65</f>
        <v>0</v>
      </c>
      <c r="O65" s="23">
        <f>+'Cu1'!O65</f>
        <v>0</v>
      </c>
      <c r="P65" s="24">
        <f>+'Cu1'!P65</f>
        <v>0</v>
      </c>
      <c r="Q65" s="22">
        <f>+'Cu1'!Q65</f>
        <v>0</v>
      </c>
      <c r="R65" s="25">
        <f>+'Cu1'!R65</f>
        <v>0</v>
      </c>
      <c r="S65" s="24">
        <f>+'Cu1'!S65</f>
        <v>0</v>
      </c>
      <c r="T65" s="25">
        <f>+'Cu1'!T65</f>
        <v>10000</v>
      </c>
      <c r="U65" s="24">
        <f>+'Cu1'!U65</f>
        <v>0</v>
      </c>
      <c r="V65" s="24">
        <f>+'Cu1'!V65</f>
        <v>0</v>
      </c>
      <c r="W65" s="24">
        <f>+'Cu1'!W65</f>
        <v>0</v>
      </c>
      <c r="X65" s="24">
        <f>+'Cu1'!X65</f>
        <v>0</v>
      </c>
      <c r="Y65" s="22">
        <f>+'Cu1'!Y65</f>
        <v>12.5</v>
      </c>
      <c r="Z65" s="22">
        <f>+'Cu1'!Z65</f>
        <v>1</v>
      </c>
      <c r="AA65" s="22">
        <f>+'Cu1'!AA65</f>
        <v>0</v>
      </c>
      <c r="AB65" s="23">
        <f>+'Cu1'!AB65</f>
        <v>0</v>
      </c>
      <c r="AC65" s="23">
        <f>+'Cu1'!AC65</f>
        <v>0</v>
      </c>
      <c r="AD65" s="23">
        <f>+'Cu1'!AD65</f>
        <v>0</v>
      </c>
      <c r="AE65" s="22">
        <f>+'Cu1'!AE65</f>
        <v>0</v>
      </c>
      <c r="AF65" s="22">
        <f>+'Cu1'!AF65</f>
        <v>0</v>
      </c>
      <c r="AG65" s="23">
        <f>+'Cu1'!AG65</f>
        <v>0</v>
      </c>
      <c r="AH65" s="23">
        <f>+'Cu1'!AH65</f>
        <v>0</v>
      </c>
      <c r="AI65" s="23">
        <f>+'Cu1'!AI65</f>
        <v>0</v>
      </c>
      <c r="AJ65" s="23">
        <f>+'Cu1'!AJ65</f>
        <v>0</v>
      </c>
      <c r="AK65" s="23">
        <f>+'Cu1'!AK65</f>
        <v>0</v>
      </c>
      <c r="AL65" s="23">
        <f>+'Cu1'!AL65</f>
        <v>0</v>
      </c>
      <c r="AM65" s="23">
        <f>+'Cu1'!AM65</f>
        <v>0</v>
      </c>
      <c r="AN65" s="23">
        <f>+'Cu1'!AN65</f>
        <v>0</v>
      </c>
      <c r="AO65" s="23">
        <f>+'Cu1'!AO65</f>
        <v>0</v>
      </c>
      <c r="AP65" s="23">
        <f>+'Cu1'!AP65</f>
        <v>0</v>
      </c>
      <c r="AQ65" s="23">
        <f>+'Cu1'!AQ65</f>
        <v>0</v>
      </c>
      <c r="AR65" s="23">
        <f>+'Cu1'!AR65</f>
        <v>0</v>
      </c>
      <c r="AS65" s="23">
        <f>+'Cu1'!AS65</f>
        <v>0</v>
      </c>
      <c r="AT65" s="23">
        <f>+'Cu1'!AT65</f>
        <v>0</v>
      </c>
      <c r="AU65" s="23">
        <f>+'Cu1'!AU65</f>
        <v>0</v>
      </c>
      <c r="AV65">
        <f>+'Cu1'!AV65</f>
        <v>0</v>
      </c>
      <c r="AW65">
        <f>+'Cu1'!AW65</f>
        <v>0</v>
      </c>
      <c r="AX65">
        <f>+'Cu1'!AX65</f>
        <v>0</v>
      </c>
      <c r="AY65">
        <f>+'Cu1'!AY65</f>
        <v>0</v>
      </c>
      <c r="AZ65">
        <f>+'Cu1'!AZ65</f>
        <v>0</v>
      </c>
      <c r="BA65">
        <f>+'Cu1'!BA65</f>
        <v>0</v>
      </c>
      <c r="BB65">
        <f>+'Cu1'!BB65</f>
        <v>0</v>
      </c>
      <c r="BC65">
        <f>+'Cu1'!BC65</f>
        <v>0</v>
      </c>
      <c r="BD65">
        <f>+'Cu1'!BD65</f>
        <v>0</v>
      </c>
      <c r="BE65">
        <f>+'Cu1'!BE65</f>
        <v>0</v>
      </c>
      <c r="BF65">
        <f>+'Cu1'!BF65</f>
        <v>0</v>
      </c>
      <c r="BG65">
        <f>+'Cu1'!BG65</f>
        <v>0</v>
      </c>
    </row>
    <row r="66" spans="1:59" hidden="1">
      <c r="A66" s="36">
        <f>+'Cu1'!A66</f>
        <v>17</v>
      </c>
      <c r="B66" s="36">
        <f>+'Cu1'!B66</f>
        <v>360</v>
      </c>
      <c r="C66" s="29" t="str">
        <f>+'Cu1'!C66</f>
        <v>PLANTACIÓ</v>
      </c>
      <c r="D66" s="29" t="str">
        <f>+'Cu1'!D66</f>
        <v>Plantació manual bleda</v>
      </c>
      <c r="E66" s="37">
        <f>+'Cu1'!E66</f>
        <v>2500</v>
      </c>
      <c r="F66" s="28">
        <f>+'Cu1'!F66</f>
        <v>12.5</v>
      </c>
      <c r="G66" s="28">
        <f>+'Cu1'!G66</f>
        <v>0</v>
      </c>
      <c r="H66" s="28">
        <f>+'Cu1'!H66</f>
        <v>0</v>
      </c>
      <c r="I66" s="28">
        <f>+'Cu1'!I66</f>
        <v>0</v>
      </c>
      <c r="J66" s="28">
        <f>+'Cu1'!J66</f>
        <v>0</v>
      </c>
      <c r="K66" s="28">
        <f>+'Cu1'!K66</f>
        <v>0</v>
      </c>
      <c r="L66" s="28">
        <f>+'Cu1'!L66</f>
        <v>0</v>
      </c>
      <c r="M66" s="28">
        <f>+'Cu1'!M66</f>
        <v>0</v>
      </c>
      <c r="N66" s="28">
        <f>+'Cu1'!N66</f>
        <v>0</v>
      </c>
      <c r="O66" s="29">
        <f>+'Cu1'!O66</f>
        <v>0</v>
      </c>
      <c r="P66" s="30">
        <f>+'Cu1'!P66</f>
        <v>0</v>
      </c>
      <c r="Q66" s="28">
        <f>+'Cu1'!Q66</f>
        <v>0</v>
      </c>
      <c r="R66" s="20">
        <f>+'Cu1'!R66</f>
        <v>0</v>
      </c>
      <c r="S66" s="30">
        <f>+'Cu1'!S66</f>
        <v>0</v>
      </c>
      <c r="T66" s="20">
        <f>+'Cu1'!T66</f>
        <v>0</v>
      </c>
      <c r="U66" s="20">
        <f>+'Cu1'!U66</f>
        <v>10000</v>
      </c>
      <c r="V66" s="20">
        <f>+'Cu1'!V66</f>
        <v>0</v>
      </c>
      <c r="W66" s="20">
        <f>+'Cu1'!W66</f>
        <v>0</v>
      </c>
      <c r="X66" s="20">
        <f>+'Cu1'!X66</f>
        <v>0</v>
      </c>
      <c r="Y66" s="28">
        <f>+'Cu1'!Y66</f>
        <v>12.5</v>
      </c>
      <c r="Z66" s="28">
        <f>+'Cu1'!Z66</f>
        <v>1</v>
      </c>
      <c r="AA66" s="28">
        <f>+'Cu1'!AA66</f>
        <v>0</v>
      </c>
      <c r="AB66" s="29">
        <f>+'Cu1'!AB66</f>
        <v>0</v>
      </c>
      <c r="AC66" s="29">
        <f>+'Cu1'!AC66</f>
        <v>0</v>
      </c>
      <c r="AD66" s="29">
        <f>+'Cu1'!AD66</f>
        <v>0</v>
      </c>
      <c r="AE66" s="28">
        <f>+'Cu1'!AE66</f>
        <v>0</v>
      </c>
      <c r="AF66" s="28">
        <f>+'Cu1'!AF66</f>
        <v>0</v>
      </c>
      <c r="AG66" s="29">
        <f>+'Cu1'!AG66</f>
        <v>0</v>
      </c>
      <c r="AH66" s="29">
        <f>+'Cu1'!AH66</f>
        <v>0</v>
      </c>
      <c r="AI66" s="29">
        <f>+'Cu1'!AI66</f>
        <v>0</v>
      </c>
      <c r="AJ66" s="29">
        <f>+'Cu1'!AJ66</f>
        <v>0</v>
      </c>
      <c r="AK66" s="29">
        <f>+'Cu1'!AK66</f>
        <v>0</v>
      </c>
      <c r="AL66" s="29">
        <f>+'Cu1'!AL66</f>
        <v>0</v>
      </c>
      <c r="AM66" s="29">
        <f>+'Cu1'!AM66</f>
        <v>0</v>
      </c>
      <c r="AN66" s="29">
        <f>+'Cu1'!AN66</f>
        <v>0</v>
      </c>
      <c r="AO66" s="29">
        <f>+'Cu1'!AO66</f>
        <v>0</v>
      </c>
      <c r="AP66" s="29">
        <f>+'Cu1'!AP66</f>
        <v>0</v>
      </c>
      <c r="AQ66" s="29">
        <f>+'Cu1'!AQ66</f>
        <v>0</v>
      </c>
      <c r="AR66" s="29">
        <f>+'Cu1'!AR66</f>
        <v>0</v>
      </c>
      <c r="AS66" s="29">
        <f>+'Cu1'!AS66</f>
        <v>0</v>
      </c>
      <c r="AT66" s="29">
        <f>+'Cu1'!AT66</f>
        <v>0</v>
      </c>
      <c r="AU66" s="29">
        <f>+'Cu1'!AU66</f>
        <v>0</v>
      </c>
      <c r="AV66">
        <f>+'Cu1'!AV66</f>
        <v>0</v>
      </c>
      <c r="AW66">
        <f>+'Cu1'!AW66</f>
        <v>0</v>
      </c>
      <c r="AX66">
        <f>+'Cu1'!AX66</f>
        <v>0</v>
      </c>
      <c r="AY66">
        <f>+'Cu1'!AY66</f>
        <v>0</v>
      </c>
      <c r="AZ66">
        <f>+'Cu1'!AZ66</f>
        <v>0</v>
      </c>
      <c r="BA66">
        <f>+'Cu1'!BA66</f>
        <v>0</v>
      </c>
      <c r="BB66">
        <f>+'Cu1'!BB66</f>
        <v>0</v>
      </c>
      <c r="BC66">
        <f>+'Cu1'!BC66</f>
        <v>0</v>
      </c>
      <c r="BD66">
        <f>+'Cu1'!BD66</f>
        <v>0</v>
      </c>
      <c r="BE66">
        <f>+'Cu1'!BE66</f>
        <v>0</v>
      </c>
      <c r="BF66">
        <f>+'Cu1'!BF66</f>
        <v>0</v>
      </c>
      <c r="BG66">
        <f>+'Cu1'!BG66</f>
        <v>0</v>
      </c>
    </row>
    <row r="67" spans="1:59" hidden="1">
      <c r="A67" s="33">
        <f>+'Cu1'!A67</f>
        <v>18</v>
      </c>
      <c r="B67" s="35">
        <f>+'Cu1'!B67</f>
        <v>370</v>
      </c>
      <c r="C67" s="23" t="str">
        <f>+'Cu1'!C67</f>
        <v>PLANTACIÓ</v>
      </c>
      <c r="D67" s="23" t="str">
        <f>+'Cu1'!D67</f>
        <v>Plantació manual tomàquet</v>
      </c>
      <c r="E67" s="21">
        <f>+'Cu1'!E67</f>
        <v>2500</v>
      </c>
      <c r="F67" s="22">
        <f>+'Cu1'!F67</f>
        <v>6.51</v>
      </c>
      <c r="G67" s="22">
        <f>+'Cu1'!G67</f>
        <v>0</v>
      </c>
      <c r="H67" s="22">
        <f>+'Cu1'!H67</f>
        <v>0</v>
      </c>
      <c r="I67" s="22">
        <f>+'Cu1'!I67</f>
        <v>0</v>
      </c>
      <c r="J67" s="22">
        <f>+'Cu1'!J67</f>
        <v>0</v>
      </c>
      <c r="K67" s="22">
        <f>+'Cu1'!K67</f>
        <v>0</v>
      </c>
      <c r="L67" s="22">
        <f>+'Cu1'!L67</f>
        <v>0</v>
      </c>
      <c r="M67" s="22">
        <f>+'Cu1'!M67</f>
        <v>0</v>
      </c>
      <c r="N67" s="22">
        <f>+'Cu1'!N67</f>
        <v>0</v>
      </c>
      <c r="O67" s="23">
        <f>+'Cu1'!O67</f>
        <v>0</v>
      </c>
      <c r="P67" s="24">
        <f>+'Cu1'!P67</f>
        <v>0</v>
      </c>
      <c r="Q67" s="22">
        <f>+'Cu1'!Q67</f>
        <v>0</v>
      </c>
      <c r="R67" s="25">
        <f>+'Cu1'!R67</f>
        <v>0</v>
      </c>
      <c r="S67" s="24">
        <f>+'Cu1'!S67</f>
        <v>0</v>
      </c>
      <c r="T67" s="25">
        <f>+'Cu1'!T67</f>
        <v>0</v>
      </c>
      <c r="U67" s="24">
        <f>+'Cu1'!U67</f>
        <v>0</v>
      </c>
      <c r="V67" s="25">
        <f>+'Cu1'!V67</f>
        <v>5208</v>
      </c>
      <c r="W67" s="25">
        <f>+'Cu1'!W67</f>
        <v>0</v>
      </c>
      <c r="X67" s="25">
        <f>+'Cu1'!X67</f>
        <v>0</v>
      </c>
      <c r="Y67" s="22">
        <f>+'Cu1'!Y67</f>
        <v>6.51</v>
      </c>
      <c r="Z67" s="22">
        <f>+'Cu1'!Z67</f>
        <v>1</v>
      </c>
      <c r="AA67" s="22">
        <f>+'Cu1'!AA67</f>
        <v>0</v>
      </c>
      <c r="AB67" s="23">
        <f>+'Cu1'!AB67</f>
        <v>0</v>
      </c>
      <c r="AC67" s="23">
        <f>+'Cu1'!AC67</f>
        <v>0</v>
      </c>
      <c r="AD67" s="23">
        <f>+'Cu1'!AD67</f>
        <v>0</v>
      </c>
      <c r="AE67" s="22">
        <f>+'Cu1'!AE67</f>
        <v>0</v>
      </c>
      <c r="AF67" s="22">
        <f>+'Cu1'!AF67</f>
        <v>0</v>
      </c>
      <c r="AG67" s="23">
        <f>+'Cu1'!AG67</f>
        <v>0</v>
      </c>
      <c r="AH67" s="23">
        <f>+'Cu1'!AH67</f>
        <v>0</v>
      </c>
      <c r="AI67" s="23">
        <f>+'Cu1'!AI67</f>
        <v>0</v>
      </c>
      <c r="AJ67" s="23">
        <f>+'Cu1'!AJ67</f>
        <v>0</v>
      </c>
      <c r="AK67" s="23">
        <f>+'Cu1'!AK67</f>
        <v>0</v>
      </c>
      <c r="AL67" s="23">
        <f>+'Cu1'!AL67</f>
        <v>0</v>
      </c>
      <c r="AM67" s="23">
        <f>+'Cu1'!AM67</f>
        <v>0</v>
      </c>
      <c r="AN67" s="23">
        <f>+'Cu1'!AN67</f>
        <v>0</v>
      </c>
      <c r="AO67" s="23">
        <f>+'Cu1'!AO67</f>
        <v>0</v>
      </c>
      <c r="AP67" s="23">
        <f>+'Cu1'!AP67</f>
        <v>0</v>
      </c>
      <c r="AQ67" s="23">
        <f>+'Cu1'!AQ67</f>
        <v>0</v>
      </c>
      <c r="AR67" s="23">
        <f>+'Cu1'!AR67</f>
        <v>0</v>
      </c>
      <c r="AS67" s="23">
        <f>+'Cu1'!AS67</f>
        <v>0</v>
      </c>
      <c r="AT67" s="23">
        <f>+'Cu1'!AT67</f>
        <v>0</v>
      </c>
      <c r="AU67" s="23">
        <f>+'Cu1'!AU67</f>
        <v>0</v>
      </c>
      <c r="AV67">
        <f>+'Cu1'!AV67</f>
        <v>0</v>
      </c>
      <c r="AW67">
        <f>+'Cu1'!AW67</f>
        <v>0</v>
      </c>
      <c r="AX67">
        <f>+'Cu1'!AX67</f>
        <v>0</v>
      </c>
      <c r="AY67">
        <f>+'Cu1'!AY67</f>
        <v>0</v>
      </c>
      <c r="AZ67">
        <f>+'Cu1'!AZ67</f>
        <v>0</v>
      </c>
      <c r="BA67">
        <f>+'Cu1'!BA67</f>
        <v>0</v>
      </c>
      <c r="BB67">
        <f>+'Cu1'!BB67</f>
        <v>0</v>
      </c>
      <c r="BC67">
        <f>+'Cu1'!BC67</f>
        <v>0</v>
      </c>
      <c r="BD67">
        <f>+'Cu1'!BD67</f>
        <v>0</v>
      </c>
      <c r="BE67">
        <f>+'Cu1'!BE67</f>
        <v>0</v>
      </c>
      <c r="BF67">
        <f>+'Cu1'!BF67</f>
        <v>0</v>
      </c>
      <c r="BG67">
        <f>+'Cu1'!BG67</f>
        <v>0</v>
      </c>
    </row>
    <row r="68" spans="1:59" s="40" customFormat="1" hidden="1">
      <c r="A68" s="36">
        <f>+'Cu1'!A68</f>
        <v>19</v>
      </c>
      <c r="B68" s="36">
        <f>+'Cu1'!B68</f>
        <v>380</v>
      </c>
      <c r="C68" s="29" t="str">
        <f>+'Cu1'!C68</f>
        <v>PLANTACIÓ</v>
      </c>
      <c r="D68" s="29" t="str">
        <f>+'Cu1'!D68</f>
        <v>Plantació manual carbassa</v>
      </c>
      <c r="E68" s="37">
        <f>+'Cu1'!E68</f>
        <v>2500</v>
      </c>
      <c r="F68" s="28">
        <f>+'Cu1'!F68</f>
        <v>3.125</v>
      </c>
      <c r="G68" s="28">
        <f>+'Cu1'!G68</f>
        <v>0</v>
      </c>
      <c r="H68" s="28">
        <f>+'Cu1'!H68</f>
        <v>0</v>
      </c>
      <c r="I68" s="28">
        <f>+'Cu1'!I68</f>
        <v>0</v>
      </c>
      <c r="J68" s="28">
        <f>+'Cu1'!J68</f>
        <v>0</v>
      </c>
      <c r="K68" s="28">
        <f>+'Cu1'!K68</f>
        <v>0</v>
      </c>
      <c r="L68" s="28">
        <f>+'Cu1'!L68</f>
        <v>0</v>
      </c>
      <c r="M68" s="28">
        <f>+'Cu1'!M68</f>
        <v>0</v>
      </c>
      <c r="N68" s="28">
        <f>+'Cu1'!N68</f>
        <v>0</v>
      </c>
      <c r="O68" s="29">
        <f>+'Cu1'!O68</f>
        <v>0</v>
      </c>
      <c r="P68" s="30">
        <f>+'Cu1'!P68</f>
        <v>0</v>
      </c>
      <c r="Q68" s="28">
        <f>+'Cu1'!Q68</f>
        <v>0</v>
      </c>
      <c r="R68" s="20">
        <f>+'Cu1'!R68</f>
        <v>0</v>
      </c>
      <c r="S68" s="30">
        <f>+'Cu1'!S68</f>
        <v>0</v>
      </c>
      <c r="T68" s="20">
        <f>+'Cu1'!T68</f>
        <v>0</v>
      </c>
      <c r="U68" s="30">
        <f>+'Cu1'!U68</f>
        <v>0</v>
      </c>
      <c r="V68" s="20">
        <f>+'Cu1'!V68</f>
        <v>0</v>
      </c>
      <c r="W68" s="20">
        <f>+'Cu1'!W68</f>
        <v>2500</v>
      </c>
      <c r="X68" s="20">
        <f>+'Cu1'!X68</f>
        <v>0</v>
      </c>
      <c r="Y68" s="28">
        <f>+'Cu1'!Y68</f>
        <v>3.125</v>
      </c>
      <c r="Z68" s="28">
        <f>+'Cu1'!Z68</f>
        <v>1</v>
      </c>
      <c r="AA68" s="28">
        <f>+'Cu1'!AA68</f>
        <v>0</v>
      </c>
      <c r="AB68" s="29">
        <f>+'Cu1'!AB68</f>
        <v>0</v>
      </c>
      <c r="AC68" s="29">
        <f>+'Cu1'!AC68</f>
        <v>0</v>
      </c>
      <c r="AD68" s="29">
        <f>+'Cu1'!AD68</f>
        <v>0</v>
      </c>
      <c r="AE68" s="28">
        <f>+'Cu1'!AE68</f>
        <v>0</v>
      </c>
      <c r="AF68" s="28">
        <f>+'Cu1'!AF68</f>
        <v>0</v>
      </c>
      <c r="AG68" s="29">
        <f>+'Cu1'!AG68</f>
        <v>0</v>
      </c>
      <c r="AH68" s="29">
        <f>+'Cu1'!AH68</f>
        <v>0</v>
      </c>
      <c r="AI68" s="29">
        <f>+'Cu1'!AI68</f>
        <v>0</v>
      </c>
      <c r="AJ68" s="29">
        <f>+'Cu1'!AJ68</f>
        <v>0</v>
      </c>
      <c r="AK68" s="29">
        <f>+'Cu1'!AK68</f>
        <v>0</v>
      </c>
      <c r="AL68" s="29">
        <f>+'Cu1'!AL68</f>
        <v>0</v>
      </c>
      <c r="AM68" s="29">
        <f>+'Cu1'!AM68</f>
        <v>0</v>
      </c>
      <c r="AN68" s="29">
        <f>+'Cu1'!AN68</f>
        <v>0</v>
      </c>
      <c r="AO68" s="29">
        <f>+'Cu1'!AO68</f>
        <v>0</v>
      </c>
      <c r="AP68" s="29">
        <f>+'Cu1'!AP68</f>
        <v>0</v>
      </c>
      <c r="AQ68" s="29">
        <f>+'Cu1'!AQ68</f>
        <v>0</v>
      </c>
      <c r="AR68" s="29">
        <f>+'Cu1'!AR68</f>
        <v>0</v>
      </c>
      <c r="AS68" s="29">
        <f>+'Cu1'!AS68</f>
        <v>0</v>
      </c>
      <c r="AT68" s="29">
        <f>+'Cu1'!AT68</f>
        <v>0</v>
      </c>
      <c r="AU68" s="29">
        <f>+'Cu1'!AU68</f>
        <v>0</v>
      </c>
      <c r="AV68" s="40">
        <f>+'Cu1'!AV68</f>
        <v>0</v>
      </c>
      <c r="AW68" s="40">
        <f>+'Cu1'!AW68</f>
        <v>0</v>
      </c>
      <c r="AX68" s="40">
        <f>+'Cu1'!AX68</f>
        <v>0</v>
      </c>
      <c r="AY68" s="40">
        <f>+'Cu1'!AY68</f>
        <v>0</v>
      </c>
      <c r="AZ68" s="40">
        <f>+'Cu1'!AZ68</f>
        <v>0</v>
      </c>
      <c r="BA68" s="40">
        <f>+'Cu1'!BA68</f>
        <v>0</v>
      </c>
      <c r="BB68" s="40">
        <f>+'Cu1'!BB68</f>
        <v>0</v>
      </c>
      <c r="BC68" s="40">
        <f>+'Cu1'!BC68</f>
        <v>0</v>
      </c>
      <c r="BD68" s="40">
        <f>+'Cu1'!BD68</f>
        <v>0</v>
      </c>
      <c r="BE68" s="40">
        <f>+'Cu1'!BE68</f>
        <v>0</v>
      </c>
      <c r="BF68" s="40">
        <f>+'Cu1'!BF68</f>
        <v>0</v>
      </c>
      <c r="BG68" s="40">
        <f>+'Cu1'!BG68</f>
        <v>0</v>
      </c>
    </row>
    <row r="69" spans="1:59" hidden="1">
      <c r="A69" s="36">
        <f>+'Cu1'!A69</f>
        <v>20</v>
      </c>
      <c r="B69" s="35">
        <f>+'Cu1'!B69</f>
        <v>390</v>
      </c>
      <c r="C69" s="23" t="str">
        <f>+'Cu1'!C69</f>
        <v>PLANTACIÓ</v>
      </c>
      <c r="D69" s="23" t="str">
        <f>+'Cu1'!D69</f>
        <v>Sembra manual carbassa</v>
      </c>
      <c r="E69" s="21">
        <f>+'Cu1'!E69</f>
        <v>2500</v>
      </c>
      <c r="F69" s="22">
        <f>+'Cu1'!F69</f>
        <v>2</v>
      </c>
      <c r="G69" s="22">
        <f>+'Cu1'!G69</f>
        <v>0</v>
      </c>
      <c r="H69" s="22">
        <f>+'Cu1'!H69</f>
        <v>0</v>
      </c>
      <c r="I69" s="22">
        <f>+'Cu1'!I69</f>
        <v>0</v>
      </c>
      <c r="J69" s="22">
        <f>+'Cu1'!J69</f>
        <v>0</v>
      </c>
      <c r="K69" s="22">
        <f>+'Cu1'!K69</f>
        <v>0</v>
      </c>
      <c r="L69" s="22">
        <f>+'Cu1'!L69</f>
        <v>0</v>
      </c>
      <c r="M69" s="22">
        <f>+'Cu1'!M69</f>
        <v>0</v>
      </c>
      <c r="N69" s="22">
        <f>+'Cu1'!N69</f>
        <v>0</v>
      </c>
      <c r="O69" s="23">
        <f>+'Cu1'!O69</f>
        <v>0</v>
      </c>
      <c r="P69" s="24">
        <f>+'Cu1'!P69</f>
        <v>0</v>
      </c>
      <c r="Q69" s="22">
        <f>+'Cu1'!Q69</f>
        <v>0</v>
      </c>
      <c r="R69" s="25">
        <f>+'Cu1'!R69</f>
        <v>0</v>
      </c>
      <c r="S69" s="24">
        <f>+'Cu1'!S69</f>
        <v>0</v>
      </c>
      <c r="T69" s="25">
        <f>+'Cu1'!T69</f>
        <v>0</v>
      </c>
      <c r="U69" s="24">
        <f>+'Cu1'!U69</f>
        <v>0</v>
      </c>
      <c r="V69" s="25">
        <f>+'Cu1'!V69</f>
        <v>0</v>
      </c>
      <c r="W69" s="25">
        <f>+'Cu1'!W69</f>
        <v>0</v>
      </c>
      <c r="X69" s="25">
        <f>+'Cu1'!X69</f>
        <v>7500</v>
      </c>
      <c r="Y69" s="22">
        <f>+'Cu1'!Y69</f>
        <v>2</v>
      </c>
      <c r="Z69" s="22">
        <f>+'Cu1'!Z69</f>
        <v>1</v>
      </c>
      <c r="AA69" s="22">
        <f>+'Cu1'!AA69</f>
        <v>0</v>
      </c>
      <c r="AB69" s="23">
        <f>+'Cu1'!AB69</f>
        <v>0</v>
      </c>
      <c r="AC69" s="23">
        <f>+'Cu1'!AC69</f>
        <v>0</v>
      </c>
      <c r="AD69" s="23">
        <f>+'Cu1'!AD69</f>
        <v>0</v>
      </c>
      <c r="AE69" s="22">
        <f>+'Cu1'!AE69</f>
        <v>0</v>
      </c>
      <c r="AF69" s="22">
        <f>+'Cu1'!AF69</f>
        <v>0</v>
      </c>
      <c r="AG69" s="23">
        <f>+'Cu1'!AG69</f>
        <v>0</v>
      </c>
      <c r="AH69" s="23">
        <f>+'Cu1'!AH69</f>
        <v>0</v>
      </c>
      <c r="AI69" s="23">
        <f>+'Cu1'!AI69</f>
        <v>0</v>
      </c>
      <c r="AJ69" s="23">
        <f>+'Cu1'!AJ69</f>
        <v>0</v>
      </c>
      <c r="AK69" s="23">
        <f>+'Cu1'!AK69</f>
        <v>0</v>
      </c>
      <c r="AL69" s="23">
        <f>+'Cu1'!AL69</f>
        <v>0</v>
      </c>
      <c r="AM69" s="23">
        <f>+'Cu1'!AM69</f>
        <v>0</v>
      </c>
      <c r="AN69" s="23">
        <f>+'Cu1'!AN69</f>
        <v>0</v>
      </c>
      <c r="AO69" s="23">
        <f>+'Cu1'!AO69</f>
        <v>0</v>
      </c>
      <c r="AP69" s="23">
        <f>+'Cu1'!AP69</f>
        <v>0</v>
      </c>
      <c r="AQ69" s="23">
        <f>+'Cu1'!AQ69</f>
        <v>0</v>
      </c>
      <c r="AR69" s="23">
        <f>+'Cu1'!AR69</f>
        <v>0</v>
      </c>
      <c r="AS69" s="23">
        <f>+'Cu1'!AS69</f>
        <v>0</v>
      </c>
      <c r="AT69" s="23">
        <f>+'Cu1'!AT69</f>
        <v>0</v>
      </c>
      <c r="AU69" s="23">
        <f>+'Cu1'!AU69</f>
        <v>0</v>
      </c>
      <c r="AV69">
        <f>+'Cu1'!AV69</f>
        <v>0</v>
      </c>
      <c r="AW69">
        <f>+'Cu1'!AW69</f>
        <v>0</v>
      </c>
      <c r="AX69">
        <f>+'Cu1'!AX69</f>
        <v>0</v>
      </c>
      <c r="AY69">
        <f>+'Cu1'!AY69</f>
        <v>0</v>
      </c>
      <c r="AZ69">
        <f>+'Cu1'!AZ69</f>
        <v>0</v>
      </c>
      <c r="BA69">
        <f>+'Cu1'!BA69</f>
        <v>0</v>
      </c>
      <c r="BB69">
        <f>+'Cu1'!BB69</f>
        <v>0</v>
      </c>
      <c r="BC69">
        <f>+'Cu1'!BC69</f>
        <v>0</v>
      </c>
      <c r="BD69">
        <f>+'Cu1'!BD69</f>
        <v>0</v>
      </c>
      <c r="BE69">
        <f>+'Cu1'!BE69</f>
        <v>0</v>
      </c>
      <c r="BF69">
        <f>+'Cu1'!BF69</f>
        <v>0</v>
      </c>
      <c r="BG69">
        <f>+'Cu1'!BG69</f>
        <v>0</v>
      </c>
    </row>
    <row r="70" spans="1:59" hidden="1">
      <c r="A70" s="36">
        <f>+'Cu1'!A70</f>
        <v>21</v>
      </c>
      <c r="B70" s="36">
        <f>+'Cu1'!B70</f>
        <v>410</v>
      </c>
      <c r="C70" s="29" t="str">
        <f>+'Cu1'!C70</f>
        <v>REG</v>
      </c>
      <c r="D70" s="29" t="str">
        <f>+'Cu1'!D70</f>
        <v>Instal.lació sistema de reg amb cinta (1 m per m2)</v>
      </c>
      <c r="E70" s="37">
        <f>+'Cu1'!E70</f>
        <v>2500</v>
      </c>
      <c r="F70" s="28">
        <f>+'Cu1'!F70</f>
        <v>0</v>
      </c>
      <c r="G70" s="28">
        <f>+'Cu1'!G70</f>
        <v>0</v>
      </c>
      <c r="H70" s="28">
        <f>+'Cu1'!H70</f>
        <v>0</v>
      </c>
      <c r="I70" s="28">
        <f>+'Cu1'!I70</f>
        <v>1.5</v>
      </c>
      <c r="J70" s="28">
        <f>+'Cu1'!J70</f>
        <v>0</v>
      </c>
      <c r="K70" s="28">
        <f>+'Cu1'!K70</f>
        <v>0</v>
      </c>
      <c r="L70" s="28">
        <f>+'Cu1'!L70</f>
        <v>0</v>
      </c>
      <c r="M70" s="28">
        <f>+'Cu1'!M70</f>
        <v>0</v>
      </c>
      <c r="N70" s="28">
        <f>+'Cu1'!N70</f>
        <v>0</v>
      </c>
      <c r="O70" s="29">
        <f>+'Cu1'!O70</f>
        <v>0</v>
      </c>
      <c r="P70" s="30">
        <f>+'Cu1'!P70</f>
        <v>0</v>
      </c>
      <c r="Q70" s="28">
        <f>+'Cu1'!Q70</f>
        <v>0</v>
      </c>
      <c r="R70" s="29">
        <f>+'Cu1'!R70</f>
        <v>0</v>
      </c>
      <c r="S70" s="29">
        <f>+'Cu1'!S70</f>
        <v>0</v>
      </c>
      <c r="T70" s="29">
        <f>+'Cu1'!T70</f>
        <v>0</v>
      </c>
      <c r="U70" s="29">
        <f>+'Cu1'!U70</f>
        <v>0</v>
      </c>
      <c r="V70" s="29">
        <f>+'Cu1'!V70</f>
        <v>0</v>
      </c>
      <c r="W70" s="29">
        <f>+'Cu1'!W70</f>
        <v>0</v>
      </c>
      <c r="X70" s="29">
        <f>+'Cu1'!X70</f>
        <v>0</v>
      </c>
      <c r="Y70" s="29">
        <f>+'Cu1'!Y70</f>
        <v>0</v>
      </c>
      <c r="Z70" s="28">
        <f>+'Cu1'!Z70</f>
        <v>1.5</v>
      </c>
      <c r="AA70" s="28">
        <f>+'Cu1'!AA70</f>
        <v>0</v>
      </c>
      <c r="AB70" s="38">
        <f>+'Cu1'!AB70</f>
        <v>2500</v>
      </c>
      <c r="AC70" s="38">
        <f>+'Cu1'!AC70</f>
        <v>0</v>
      </c>
      <c r="AD70" s="38">
        <f>+'Cu1'!AD70</f>
        <v>0</v>
      </c>
      <c r="AE70" s="28">
        <f>+'Cu1'!AE70</f>
        <v>0</v>
      </c>
      <c r="AF70" s="28">
        <f>+'Cu1'!AF70</f>
        <v>0</v>
      </c>
      <c r="AG70" s="29">
        <f>+'Cu1'!AG70</f>
        <v>0</v>
      </c>
      <c r="AH70" s="29">
        <f>+'Cu1'!AH70</f>
        <v>0</v>
      </c>
      <c r="AI70" s="29">
        <f>+'Cu1'!AI70</f>
        <v>0</v>
      </c>
      <c r="AJ70" s="29">
        <f>+'Cu1'!AJ70</f>
        <v>0</v>
      </c>
      <c r="AK70" s="29">
        <f>+'Cu1'!AK70</f>
        <v>0</v>
      </c>
      <c r="AL70" s="29">
        <f>+'Cu1'!AL70</f>
        <v>0</v>
      </c>
      <c r="AM70" s="29">
        <f>+'Cu1'!AM70</f>
        <v>0</v>
      </c>
      <c r="AN70" s="29">
        <f>+'Cu1'!AN70</f>
        <v>0</v>
      </c>
      <c r="AO70" s="29">
        <f>+'Cu1'!AO70</f>
        <v>0</v>
      </c>
      <c r="AP70" s="29">
        <f>+'Cu1'!AP70</f>
        <v>0</v>
      </c>
      <c r="AQ70" s="29">
        <f>+'Cu1'!AQ70</f>
        <v>0</v>
      </c>
      <c r="AR70" s="29">
        <f>+'Cu1'!AR70</f>
        <v>0</v>
      </c>
      <c r="AS70" s="29">
        <f>+'Cu1'!AS70</f>
        <v>0</v>
      </c>
      <c r="AT70" s="29">
        <f>+'Cu1'!AT70</f>
        <v>0</v>
      </c>
      <c r="AU70" s="29">
        <f>+'Cu1'!AU70</f>
        <v>0</v>
      </c>
      <c r="AV70">
        <f>+'Cu1'!AV70</f>
        <v>0</v>
      </c>
      <c r="AW70">
        <f>+'Cu1'!AW70</f>
        <v>0</v>
      </c>
      <c r="AX70">
        <f>+'Cu1'!AX70</f>
        <v>0</v>
      </c>
      <c r="AY70">
        <f>+'Cu1'!AY70</f>
        <v>0</v>
      </c>
      <c r="AZ70">
        <f>+'Cu1'!AZ70</f>
        <v>0</v>
      </c>
      <c r="BA70">
        <f>+'Cu1'!BA70</f>
        <v>0</v>
      </c>
      <c r="BB70">
        <f>+'Cu1'!BB70</f>
        <v>0</v>
      </c>
      <c r="BC70">
        <f>+'Cu1'!BC70</f>
        <v>0</v>
      </c>
      <c r="BD70">
        <f>+'Cu1'!BD70</f>
        <v>0</v>
      </c>
      <c r="BE70">
        <f>+'Cu1'!BE70</f>
        <v>0</v>
      </c>
      <c r="BF70">
        <f>+'Cu1'!BF70</f>
        <v>0</v>
      </c>
      <c r="BG70">
        <f>+'Cu1'!BG70</f>
        <v>0</v>
      </c>
    </row>
    <row r="71" spans="1:59" hidden="1">
      <c r="A71" s="36">
        <f>+'Cu1'!A71</f>
        <v>22</v>
      </c>
      <c r="B71" s="33">
        <f>+'Cu1'!B71</f>
        <v>420</v>
      </c>
      <c r="C71" s="7" t="str">
        <f>+'Cu1'!C71</f>
        <v>REG</v>
      </c>
      <c r="D71" s="7" t="str">
        <f>+'Cu1'!D71</f>
        <v>Instal.lació sistema de reg amb cinta (1,6 m per m2)</v>
      </c>
      <c r="E71" s="8">
        <f>+'Cu1'!E71</f>
        <v>2500</v>
      </c>
      <c r="F71" s="9">
        <f>+'Cu1'!F71</f>
        <v>0</v>
      </c>
      <c r="G71" s="9">
        <f>+'Cu1'!G71</f>
        <v>0</v>
      </c>
      <c r="H71" s="9">
        <f>+'Cu1'!H71</f>
        <v>0</v>
      </c>
      <c r="I71" s="9">
        <f>+'Cu1'!I71</f>
        <v>2.4000000000000004</v>
      </c>
      <c r="J71" s="9">
        <f>+'Cu1'!J71</f>
        <v>0</v>
      </c>
      <c r="K71" s="9">
        <f>+'Cu1'!K71</f>
        <v>0</v>
      </c>
      <c r="L71" s="9">
        <f>+'Cu1'!L71</f>
        <v>0</v>
      </c>
      <c r="M71" s="9">
        <f>+'Cu1'!M71</f>
        <v>0</v>
      </c>
      <c r="N71" s="9">
        <f>+'Cu1'!N71</f>
        <v>0</v>
      </c>
      <c r="O71" s="7">
        <f>+'Cu1'!O71</f>
        <v>0</v>
      </c>
      <c r="P71" s="19">
        <f>+'Cu1'!P71</f>
        <v>0</v>
      </c>
      <c r="Q71" s="9">
        <f>+'Cu1'!Q71</f>
        <v>0</v>
      </c>
      <c r="R71" s="7">
        <f>+'Cu1'!R71</f>
        <v>0</v>
      </c>
      <c r="S71" s="7">
        <f>+'Cu1'!S71</f>
        <v>0</v>
      </c>
      <c r="T71" s="7">
        <f>+'Cu1'!T71</f>
        <v>0</v>
      </c>
      <c r="U71" s="7">
        <f>+'Cu1'!U71</f>
        <v>0</v>
      </c>
      <c r="V71" s="7">
        <f>+'Cu1'!V71</f>
        <v>0</v>
      </c>
      <c r="W71" s="7">
        <f>+'Cu1'!W71</f>
        <v>0</v>
      </c>
      <c r="X71" s="7">
        <f>+'Cu1'!X71</f>
        <v>0</v>
      </c>
      <c r="Y71" s="7">
        <f>+'Cu1'!Y71</f>
        <v>0</v>
      </c>
      <c r="Z71" s="9">
        <f>+'Cu1'!Z71</f>
        <v>2.4000000000000004</v>
      </c>
      <c r="AA71" s="9">
        <f>+'Cu1'!AA71</f>
        <v>0</v>
      </c>
      <c r="AB71" s="16">
        <f>+'Cu1'!AB71</f>
        <v>4000</v>
      </c>
      <c r="AC71" s="16">
        <f>+'Cu1'!AC71</f>
        <v>0</v>
      </c>
      <c r="AD71" s="16">
        <f>+'Cu1'!AD71</f>
        <v>0</v>
      </c>
      <c r="AE71" s="9">
        <f>+'Cu1'!AE71</f>
        <v>0</v>
      </c>
      <c r="AF71" s="9">
        <f>+'Cu1'!AF71</f>
        <v>0</v>
      </c>
      <c r="AG71" s="7">
        <f>+'Cu1'!AG71</f>
        <v>0</v>
      </c>
      <c r="AH71" s="7">
        <f>+'Cu1'!AH71</f>
        <v>0</v>
      </c>
      <c r="AI71" s="7">
        <f>+'Cu1'!AI71</f>
        <v>0</v>
      </c>
      <c r="AJ71" s="7">
        <f>+'Cu1'!AJ71</f>
        <v>0</v>
      </c>
      <c r="AK71" s="7">
        <f>+'Cu1'!AK71</f>
        <v>0</v>
      </c>
      <c r="AL71" s="7">
        <f>+'Cu1'!AL71</f>
        <v>0</v>
      </c>
      <c r="AM71" s="7">
        <f>+'Cu1'!AM71</f>
        <v>0</v>
      </c>
      <c r="AN71" s="7">
        <f>+'Cu1'!AN71</f>
        <v>0</v>
      </c>
      <c r="AO71" s="7">
        <f>+'Cu1'!AO71</f>
        <v>0</v>
      </c>
      <c r="AP71" s="7">
        <f>+'Cu1'!AP71</f>
        <v>0</v>
      </c>
      <c r="AQ71" s="7">
        <f>+'Cu1'!AQ71</f>
        <v>0</v>
      </c>
      <c r="AR71" s="7">
        <f>+'Cu1'!AR71</f>
        <v>0</v>
      </c>
      <c r="AS71" s="7">
        <f>+'Cu1'!AS71</f>
        <v>0</v>
      </c>
      <c r="AT71" s="7">
        <f>+'Cu1'!AT71</f>
        <v>0</v>
      </c>
      <c r="AU71" s="7">
        <f>+'Cu1'!AU71</f>
        <v>0</v>
      </c>
      <c r="AV71">
        <f>+'Cu1'!AV71</f>
        <v>0</v>
      </c>
      <c r="AW71">
        <f>+'Cu1'!AW71</f>
        <v>0</v>
      </c>
      <c r="AX71">
        <f>+'Cu1'!AX71</f>
        <v>0</v>
      </c>
      <c r="AY71">
        <f>+'Cu1'!AY71</f>
        <v>0</v>
      </c>
      <c r="AZ71">
        <f>+'Cu1'!AZ71</f>
        <v>0</v>
      </c>
      <c r="BA71">
        <f>+'Cu1'!BA71</f>
        <v>0</v>
      </c>
      <c r="BB71">
        <f>+'Cu1'!BB71</f>
        <v>0</v>
      </c>
      <c r="BC71">
        <f>+'Cu1'!BC71</f>
        <v>0</v>
      </c>
      <c r="BD71">
        <f>+'Cu1'!BD71</f>
        <v>0</v>
      </c>
      <c r="BE71">
        <f>+'Cu1'!BE71</f>
        <v>0</v>
      </c>
      <c r="BF71">
        <f>+'Cu1'!BF71</f>
        <v>0</v>
      </c>
      <c r="BG71">
        <f>+'Cu1'!BG71</f>
        <v>0</v>
      </c>
    </row>
    <row r="72" spans="1:59" s="40" customFormat="1" hidden="1">
      <c r="A72" s="36">
        <f>+'Cu1'!A72</f>
        <v>23</v>
      </c>
      <c r="B72" s="36">
        <f>+'Cu1'!B72</f>
        <v>430</v>
      </c>
      <c r="C72" s="29" t="str">
        <f>+'Cu1'!C72</f>
        <v>REG</v>
      </c>
      <c r="D72" s="29" t="str">
        <f>+'Cu1'!D72</f>
        <v>Instal.lació sistema de reg aspersió</v>
      </c>
      <c r="E72" s="37">
        <f>+'Cu1'!E72</f>
        <v>2500</v>
      </c>
      <c r="F72" s="28">
        <f>+'Cu1'!F72</f>
        <v>3</v>
      </c>
      <c r="G72" s="28">
        <f>+'Cu1'!G72</f>
        <v>3</v>
      </c>
      <c r="H72" s="28">
        <f>+'Cu1'!H72</f>
        <v>0</v>
      </c>
      <c r="I72" s="28">
        <f>+'Cu1'!I72</f>
        <v>0</v>
      </c>
      <c r="J72" s="28">
        <f>+'Cu1'!J72</f>
        <v>0</v>
      </c>
      <c r="K72" s="28">
        <f>+'Cu1'!K72</f>
        <v>0</v>
      </c>
      <c r="L72" s="28">
        <f>+'Cu1'!L72</f>
        <v>0</v>
      </c>
      <c r="M72" s="28">
        <f>+'Cu1'!M72</f>
        <v>0</v>
      </c>
      <c r="N72" s="28">
        <f>+'Cu1'!N72</f>
        <v>3</v>
      </c>
      <c r="O72" s="29">
        <f>+'Cu1'!O72</f>
        <v>0</v>
      </c>
      <c r="P72" s="30">
        <f>+'Cu1'!P72</f>
        <v>0</v>
      </c>
      <c r="Q72" s="28">
        <f>+'Cu1'!Q72</f>
        <v>0</v>
      </c>
      <c r="R72" s="29">
        <f>+'Cu1'!R72</f>
        <v>0</v>
      </c>
      <c r="S72" s="29">
        <f>+'Cu1'!S72</f>
        <v>0</v>
      </c>
      <c r="T72" s="29">
        <f>+'Cu1'!T72</f>
        <v>0</v>
      </c>
      <c r="U72" s="29">
        <f>+'Cu1'!U72</f>
        <v>0</v>
      </c>
      <c r="V72" s="29">
        <f>+'Cu1'!V72</f>
        <v>0</v>
      </c>
      <c r="W72" s="29">
        <f>+'Cu1'!W72</f>
        <v>0</v>
      </c>
      <c r="X72" s="29">
        <f>+'Cu1'!X72</f>
        <v>0</v>
      </c>
      <c r="Y72" s="29">
        <f>+'Cu1'!Y72</f>
        <v>0</v>
      </c>
      <c r="Z72" s="28">
        <f>+'Cu1'!Z72</f>
        <v>0</v>
      </c>
      <c r="AA72" s="28">
        <f>+'Cu1'!AA72</f>
        <v>0</v>
      </c>
      <c r="AB72" s="38">
        <f>+'Cu1'!AB72</f>
        <v>0</v>
      </c>
      <c r="AC72" s="38">
        <f>+'Cu1'!AC72</f>
        <v>370</v>
      </c>
      <c r="AD72" s="38">
        <f>+'Cu1'!AD72</f>
        <v>0</v>
      </c>
      <c r="AE72" s="28">
        <f>+'Cu1'!AE72</f>
        <v>0</v>
      </c>
      <c r="AF72" s="28">
        <f>+'Cu1'!AF72</f>
        <v>0</v>
      </c>
      <c r="AG72" s="29">
        <f>+'Cu1'!AG72</f>
        <v>0</v>
      </c>
      <c r="AH72" s="29">
        <f>+'Cu1'!AH72</f>
        <v>0</v>
      </c>
      <c r="AI72" s="29">
        <f>+'Cu1'!AI72</f>
        <v>0</v>
      </c>
      <c r="AJ72" s="29">
        <f>+'Cu1'!AJ72</f>
        <v>0</v>
      </c>
      <c r="AK72" s="29">
        <f>+'Cu1'!AK72</f>
        <v>0</v>
      </c>
      <c r="AL72" s="29">
        <f>+'Cu1'!AL72</f>
        <v>0</v>
      </c>
      <c r="AM72" s="29">
        <f>+'Cu1'!AM72</f>
        <v>0</v>
      </c>
      <c r="AN72" s="29">
        <f>+'Cu1'!AN72</f>
        <v>0</v>
      </c>
      <c r="AO72" s="29">
        <f>+'Cu1'!AO72</f>
        <v>0</v>
      </c>
      <c r="AP72" s="29">
        <f>+'Cu1'!AP72</f>
        <v>0</v>
      </c>
      <c r="AQ72" s="29">
        <f>+'Cu1'!AQ72</f>
        <v>0</v>
      </c>
      <c r="AR72" s="29">
        <f>+'Cu1'!AR72</f>
        <v>0</v>
      </c>
      <c r="AS72" s="29">
        <f>+'Cu1'!AS72</f>
        <v>0</v>
      </c>
      <c r="AT72" s="29">
        <f>+'Cu1'!AT72</f>
        <v>0</v>
      </c>
      <c r="AU72" s="29">
        <f>+'Cu1'!AU72</f>
        <v>0</v>
      </c>
      <c r="AV72" s="40">
        <f>+'Cu1'!AV72</f>
        <v>0</v>
      </c>
      <c r="AW72" s="40">
        <f>+'Cu1'!AW72</f>
        <v>0</v>
      </c>
      <c r="AX72" s="40">
        <f>+'Cu1'!AX72</f>
        <v>0</v>
      </c>
      <c r="AY72" s="40">
        <f>+'Cu1'!AY72</f>
        <v>0</v>
      </c>
      <c r="AZ72" s="40">
        <f>+'Cu1'!AZ72</f>
        <v>0</v>
      </c>
      <c r="BA72" s="40">
        <f>+'Cu1'!BA72</f>
        <v>0</v>
      </c>
      <c r="BB72" s="40">
        <f>+'Cu1'!BB72</f>
        <v>0</v>
      </c>
      <c r="BC72" s="40">
        <f>+'Cu1'!BC72</f>
        <v>0</v>
      </c>
      <c r="BD72" s="40">
        <f>+'Cu1'!BD72</f>
        <v>0</v>
      </c>
      <c r="BE72" s="40">
        <f>+'Cu1'!BE72</f>
        <v>0</v>
      </c>
      <c r="BF72" s="40">
        <f>+'Cu1'!BF72</f>
        <v>0</v>
      </c>
      <c r="BG72" s="40">
        <f>+'Cu1'!BG72</f>
        <v>0</v>
      </c>
    </row>
    <row r="73" spans="1:59" s="39" customFormat="1" hidden="1">
      <c r="A73" s="36">
        <f>+'Cu1'!A73</f>
        <v>24</v>
      </c>
      <c r="B73" s="35">
        <f>+'Cu1'!B73</f>
        <v>440</v>
      </c>
      <c r="C73" s="23" t="str">
        <f>+'Cu1'!C73</f>
        <v>REG</v>
      </c>
      <c r="D73" s="23" t="str">
        <f>+'Cu1'!D73</f>
        <v>Reg (L/m2)</v>
      </c>
      <c r="E73" s="8">
        <f>+'Cu1'!E73</f>
        <v>2500</v>
      </c>
      <c r="F73" s="22">
        <f>+'Cu1'!F73</f>
        <v>0</v>
      </c>
      <c r="G73" s="22">
        <f>+'Cu1'!G73</f>
        <v>0</v>
      </c>
      <c r="H73" s="22">
        <f>+'Cu1'!H73</f>
        <v>0</v>
      </c>
      <c r="I73" s="22">
        <f>+'Cu1'!I73</f>
        <v>0</v>
      </c>
      <c r="J73" s="22">
        <f>+'Cu1'!J73</f>
        <v>0</v>
      </c>
      <c r="K73" s="22">
        <f>+'Cu1'!K73</f>
        <v>0</v>
      </c>
      <c r="L73" s="22">
        <f>+'Cu1'!L73</f>
        <v>0</v>
      </c>
      <c r="M73" s="22">
        <f>+'Cu1'!M73</f>
        <v>0</v>
      </c>
      <c r="N73" s="22">
        <f>+'Cu1'!N73</f>
        <v>0</v>
      </c>
      <c r="O73" s="23">
        <f>+'Cu1'!O73</f>
        <v>0</v>
      </c>
      <c r="P73" s="24">
        <f>+'Cu1'!P73</f>
        <v>0</v>
      </c>
      <c r="Q73" s="22">
        <f>+'Cu1'!Q73</f>
        <v>0</v>
      </c>
      <c r="R73" s="23">
        <f>+'Cu1'!R73</f>
        <v>0</v>
      </c>
      <c r="S73" s="23">
        <f>+'Cu1'!S73</f>
        <v>0</v>
      </c>
      <c r="T73" s="23">
        <f>+'Cu1'!T73</f>
        <v>0</v>
      </c>
      <c r="U73" s="23">
        <f>+'Cu1'!U73</f>
        <v>0</v>
      </c>
      <c r="V73" s="23">
        <f>+'Cu1'!V73</f>
        <v>0</v>
      </c>
      <c r="W73" s="23">
        <f>+'Cu1'!W73</f>
        <v>0</v>
      </c>
      <c r="X73" s="23">
        <f>+'Cu1'!X73</f>
        <v>0</v>
      </c>
      <c r="Y73" s="23">
        <f>+'Cu1'!Y73</f>
        <v>0</v>
      </c>
      <c r="Z73" s="22">
        <f>+'Cu1'!Z73</f>
        <v>0</v>
      </c>
      <c r="AA73" s="22">
        <f>+'Cu1'!AA73</f>
        <v>0</v>
      </c>
      <c r="AB73" s="23">
        <f>+'Cu1'!AB73</f>
        <v>0</v>
      </c>
      <c r="AC73" s="23">
        <f>+'Cu1'!AC73</f>
        <v>0</v>
      </c>
      <c r="AD73" s="94">
        <f>+'Cu1'!AD73</f>
        <v>2500</v>
      </c>
      <c r="AE73" s="22">
        <f>+'Cu1'!AE73</f>
        <v>0</v>
      </c>
      <c r="AF73" s="22">
        <f>+'Cu1'!AF73</f>
        <v>0</v>
      </c>
      <c r="AG73" s="23">
        <f>+'Cu1'!AG73</f>
        <v>0</v>
      </c>
      <c r="AH73" s="23">
        <f>+'Cu1'!AH73</f>
        <v>0</v>
      </c>
      <c r="AI73" s="23">
        <f>+'Cu1'!AI73</f>
        <v>0</v>
      </c>
      <c r="AJ73" s="23">
        <f>+'Cu1'!AJ73</f>
        <v>0</v>
      </c>
      <c r="AK73" s="23">
        <f>+'Cu1'!AK73</f>
        <v>0</v>
      </c>
      <c r="AL73" s="23">
        <f>+'Cu1'!AL73</f>
        <v>0</v>
      </c>
      <c r="AM73" s="23">
        <f>+'Cu1'!AM73</f>
        <v>0</v>
      </c>
      <c r="AN73" s="23">
        <f>+'Cu1'!AN73</f>
        <v>0</v>
      </c>
      <c r="AO73" s="23">
        <f>+'Cu1'!AO73</f>
        <v>0</v>
      </c>
      <c r="AP73" s="23">
        <f>+'Cu1'!AP73</f>
        <v>0</v>
      </c>
      <c r="AQ73" s="23">
        <f>+'Cu1'!AQ73</f>
        <v>0</v>
      </c>
      <c r="AR73" s="23">
        <f>+'Cu1'!AR73</f>
        <v>0</v>
      </c>
      <c r="AS73" s="23">
        <f>+'Cu1'!AS73</f>
        <v>0</v>
      </c>
      <c r="AT73" s="23">
        <f>+'Cu1'!AT73</f>
        <v>0</v>
      </c>
      <c r="AU73" s="23">
        <f>+'Cu1'!AU73</f>
        <v>0</v>
      </c>
      <c r="AV73" s="39">
        <f>+'Cu1'!AV73</f>
        <v>0</v>
      </c>
      <c r="AW73" s="39">
        <f>+'Cu1'!AW73</f>
        <v>0</v>
      </c>
      <c r="AX73" s="39">
        <f>+'Cu1'!AX73</f>
        <v>0</v>
      </c>
      <c r="AY73" s="39">
        <f>+'Cu1'!AY73</f>
        <v>0</v>
      </c>
      <c r="AZ73" s="39">
        <f>+'Cu1'!AZ73</f>
        <v>0</v>
      </c>
      <c r="BA73" s="39">
        <f>+'Cu1'!BA73</f>
        <v>0</v>
      </c>
      <c r="BB73" s="39">
        <f>+'Cu1'!BB73</f>
        <v>0</v>
      </c>
      <c r="BC73" s="39">
        <f>+'Cu1'!BC73</f>
        <v>0</v>
      </c>
      <c r="BD73" s="39">
        <f>+'Cu1'!BD73</f>
        <v>0</v>
      </c>
      <c r="BE73" s="39">
        <f>+'Cu1'!BE73</f>
        <v>0</v>
      </c>
      <c r="BF73" s="39">
        <f>+'Cu1'!BF73</f>
        <v>0</v>
      </c>
      <c r="BG73" s="39">
        <f>+'Cu1'!BG73</f>
        <v>0</v>
      </c>
    </row>
    <row r="74" spans="1:59" s="40" customFormat="1" hidden="1">
      <c r="A74" s="36">
        <f>+'Cu1'!A74</f>
        <v>25</v>
      </c>
      <c r="B74" s="36">
        <f>+'Cu1'!B74</f>
        <v>450</v>
      </c>
      <c r="C74" s="29" t="str">
        <f>+'Cu1'!C74</f>
        <v>REG</v>
      </c>
      <c r="D74" s="29" t="str">
        <f>+'Cu1'!D74</f>
        <v>posada en funcionament i parada</v>
      </c>
      <c r="E74" s="37">
        <f>+'Cu1'!E74</f>
        <v>2500</v>
      </c>
      <c r="F74" s="28">
        <f>+'Cu1'!F74</f>
        <v>0</v>
      </c>
      <c r="G74" s="28">
        <f>+'Cu1'!G74</f>
        <v>0</v>
      </c>
      <c r="H74" s="28">
        <f>+'Cu1'!H74</f>
        <v>0</v>
      </c>
      <c r="I74" s="28">
        <f>+'Cu1'!I74</f>
        <v>0</v>
      </c>
      <c r="J74" s="28">
        <f>+'Cu1'!J74</f>
        <v>0</v>
      </c>
      <c r="K74" s="28">
        <f>+'Cu1'!K74</f>
        <v>0</v>
      </c>
      <c r="L74" s="28">
        <f>+'Cu1'!L74</f>
        <v>0</v>
      </c>
      <c r="M74" s="28">
        <f>+'Cu1'!M74</f>
        <v>0</v>
      </c>
      <c r="N74" s="28">
        <f>+'Cu1'!N74</f>
        <v>0</v>
      </c>
      <c r="O74" s="29">
        <f>+'Cu1'!O74</f>
        <v>0</v>
      </c>
      <c r="P74" s="30">
        <f>+'Cu1'!P74</f>
        <v>0</v>
      </c>
      <c r="Q74" s="28">
        <f>+'Cu1'!Q74</f>
        <v>0</v>
      </c>
      <c r="R74" s="29">
        <f>+'Cu1'!R74</f>
        <v>0</v>
      </c>
      <c r="S74" s="29">
        <f>+'Cu1'!S74</f>
        <v>0</v>
      </c>
      <c r="T74" s="29">
        <f>+'Cu1'!T74</f>
        <v>0</v>
      </c>
      <c r="U74" s="29">
        <f>+'Cu1'!U74</f>
        <v>0</v>
      </c>
      <c r="V74" s="29">
        <f>+'Cu1'!V74</f>
        <v>0</v>
      </c>
      <c r="W74" s="29">
        <f>+'Cu1'!W74</f>
        <v>0</v>
      </c>
      <c r="X74" s="29">
        <f>+'Cu1'!X74</f>
        <v>0</v>
      </c>
      <c r="Y74" s="29">
        <f>+'Cu1'!Y74</f>
        <v>0</v>
      </c>
      <c r="Z74" s="28">
        <f>+'Cu1'!Z74</f>
        <v>0</v>
      </c>
      <c r="AA74" s="28">
        <f>+'Cu1'!AA74</f>
        <v>0</v>
      </c>
      <c r="AB74" s="29">
        <f>+'Cu1'!AB74</f>
        <v>0</v>
      </c>
      <c r="AC74" s="29">
        <f>+'Cu1'!AC74</f>
        <v>0</v>
      </c>
      <c r="AD74" s="29">
        <f>+'Cu1'!AD74</f>
        <v>0</v>
      </c>
      <c r="AE74" s="28">
        <f>+'Cu1'!AE74</f>
        <v>0</v>
      </c>
      <c r="AF74" s="28">
        <f>+'Cu1'!AF74</f>
        <v>0</v>
      </c>
      <c r="AG74" s="29">
        <f>+'Cu1'!AG74</f>
        <v>0</v>
      </c>
      <c r="AH74" s="29">
        <f>+'Cu1'!AH74</f>
        <v>0</v>
      </c>
      <c r="AI74" s="29">
        <f>+'Cu1'!AI74</f>
        <v>0</v>
      </c>
      <c r="AJ74" s="29">
        <f>+'Cu1'!AJ74</f>
        <v>0</v>
      </c>
      <c r="AK74" s="29">
        <f>+'Cu1'!AK74</f>
        <v>0</v>
      </c>
      <c r="AL74" s="29">
        <f>+'Cu1'!AL74</f>
        <v>0</v>
      </c>
      <c r="AM74" s="29">
        <f>+'Cu1'!AM74</f>
        <v>0</v>
      </c>
      <c r="AN74" s="29">
        <f>+'Cu1'!AN74</f>
        <v>0</v>
      </c>
      <c r="AO74" s="29">
        <f>+'Cu1'!AO74</f>
        <v>0</v>
      </c>
      <c r="AP74" s="29">
        <f>+'Cu1'!AP74</f>
        <v>0</v>
      </c>
      <c r="AQ74" s="29">
        <f>+'Cu1'!AQ74</f>
        <v>0</v>
      </c>
      <c r="AR74" s="29">
        <f>+'Cu1'!AR74</f>
        <v>0</v>
      </c>
      <c r="AS74" s="29">
        <f>+'Cu1'!AS74</f>
        <v>0</v>
      </c>
      <c r="AT74" s="29">
        <f>+'Cu1'!AT74</f>
        <v>0</v>
      </c>
      <c r="AU74" s="29">
        <f>+'Cu1'!AU74</f>
        <v>0</v>
      </c>
      <c r="AV74" s="40">
        <f>+'Cu1'!AV74</f>
        <v>0</v>
      </c>
      <c r="AW74" s="40">
        <f>+'Cu1'!AW74</f>
        <v>0</v>
      </c>
      <c r="AX74" s="40">
        <f>+'Cu1'!AX74</f>
        <v>0</v>
      </c>
      <c r="AY74" s="40">
        <f>+'Cu1'!AY74</f>
        <v>0</v>
      </c>
      <c r="AZ74" s="40">
        <f>+'Cu1'!AZ74</f>
        <v>0</v>
      </c>
      <c r="BA74" s="40">
        <f>+'Cu1'!BA74</f>
        <v>0</v>
      </c>
      <c r="BB74" s="40">
        <f>+'Cu1'!BB74</f>
        <v>0</v>
      </c>
      <c r="BC74" s="40">
        <f>+'Cu1'!BC74</f>
        <v>0</v>
      </c>
      <c r="BD74" s="40">
        <f>+'Cu1'!BD74</f>
        <v>0</v>
      </c>
      <c r="BE74" s="40">
        <f>+'Cu1'!BE74</f>
        <v>0</v>
      </c>
      <c r="BF74" s="40">
        <f>+'Cu1'!BF74</f>
        <v>0</v>
      </c>
      <c r="BG74" s="40">
        <f>+'Cu1'!BG74</f>
        <v>0</v>
      </c>
    </row>
    <row r="75" spans="1:59" s="39" customFormat="1" hidden="1">
      <c r="A75" s="36">
        <f>+'Cu1'!A75</f>
        <v>26</v>
      </c>
      <c r="B75" s="35">
        <f>+'Cu1'!B75</f>
        <v>460</v>
      </c>
      <c r="C75" s="23" t="str">
        <f>+'Cu1'!C75</f>
        <v>REG</v>
      </c>
      <c r="D75" s="23" t="str">
        <f>+'Cu1'!D75</f>
        <v>Desinstal.lació sistema de reg amb cinta</v>
      </c>
      <c r="E75" s="21">
        <f>+'Cu1'!E75</f>
        <v>2500</v>
      </c>
      <c r="F75" s="22">
        <f>+'Cu1'!F75</f>
        <v>0</v>
      </c>
      <c r="G75" s="22">
        <f>+'Cu1'!G75</f>
        <v>0</v>
      </c>
      <c r="H75" s="22">
        <f>+'Cu1'!H75</f>
        <v>0</v>
      </c>
      <c r="I75" s="22">
        <f>+'Cu1'!I75</f>
        <v>1.5</v>
      </c>
      <c r="J75" s="22">
        <f>+'Cu1'!J75</f>
        <v>0</v>
      </c>
      <c r="K75" s="22">
        <f>+'Cu1'!K75</f>
        <v>0</v>
      </c>
      <c r="L75" s="22">
        <f>+'Cu1'!L75</f>
        <v>0</v>
      </c>
      <c r="M75" s="22">
        <f>+'Cu1'!M75</f>
        <v>0</v>
      </c>
      <c r="N75" s="22">
        <f>+'Cu1'!N75</f>
        <v>0</v>
      </c>
      <c r="O75" s="23">
        <f>+'Cu1'!O75</f>
        <v>0</v>
      </c>
      <c r="P75" s="24">
        <f>+'Cu1'!P75</f>
        <v>0</v>
      </c>
      <c r="Q75" s="22">
        <f>+'Cu1'!Q75</f>
        <v>0</v>
      </c>
      <c r="R75" s="23">
        <f>+'Cu1'!R75</f>
        <v>0</v>
      </c>
      <c r="S75" s="23">
        <f>+'Cu1'!S75</f>
        <v>0</v>
      </c>
      <c r="T75" s="23">
        <f>+'Cu1'!T75</f>
        <v>0</v>
      </c>
      <c r="U75" s="23">
        <f>+'Cu1'!U75</f>
        <v>0</v>
      </c>
      <c r="V75" s="23">
        <f>+'Cu1'!V75</f>
        <v>0</v>
      </c>
      <c r="W75" s="23">
        <f>+'Cu1'!W75</f>
        <v>0</v>
      </c>
      <c r="X75" s="23">
        <f>+'Cu1'!X75</f>
        <v>0</v>
      </c>
      <c r="Y75" s="23">
        <f>+'Cu1'!Y75</f>
        <v>0</v>
      </c>
      <c r="Z75" s="22">
        <f>+'Cu1'!Z75</f>
        <v>1.5</v>
      </c>
      <c r="AA75" s="22">
        <f>+'Cu1'!AA75</f>
        <v>0</v>
      </c>
      <c r="AB75" s="23">
        <f>+'Cu1'!AB75</f>
        <v>0</v>
      </c>
      <c r="AC75" s="23">
        <f>+'Cu1'!AC75</f>
        <v>0</v>
      </c>
      <c r="AD75" s="23">
        <f>+'Cu1'!AD75</f>
        <v>0</v>
      </c>
      <c r="AE75" s="22">
        <f>+'Cu1'!AE75</f>
        <v>0</v>
      </c>
      <c r="AF75" s="22">
        <f>+'Cu1'!AF75</f>
        <v>0</v>
      </c>
      <c r="AG75" s="23">
        <f>+'Cu1'!AG75</f>
        <v>0</v>
      </c>
      <c r="AH75" s="23">
        <f>+'Cu1'!AH75</f>
        <v>0</v>
      </c>
      <c r="AI75" s="23">
        <f>+'Cu1'!AI75</f>
        <v>0</v>
      </c>
      <c r="AJ75" s="23">
        <f>+'Cu1'!AJ75</f>
        <v>0</v>
      </c>
      <c r="AK75" s="23">
        <f>+'Cu1'!AK75</f>
        <v>0</v>
      </c>
      <c r="AL75" s="23">
        <f>+'Cu1'!AL75</f>
        <v>0</v>
      </c>
      <c r="AM75" s="23">
        <f>+'Cu1'!AM75</f>
        <v>0</v>
      </c>
      <c r="AN75" s="23">
        <f>+'Cu1'!AN75</f>
        <v>0</v>
      </c>
      <c r="AO75" s="23">
        <f>+'Cu1'!AO75</f>
        <v>0</v>
      </c>
      <c r="AP75" s="23">
        <f>+'Cu1'!AP75</f>
        <v>0</v>
      </c>
      <c r="AQ75" s="23">
        <f>+'Cu1'!AQ75</f>
        <v>0</v>
      </c>
      <c r="AR75" s="23">
        <f>+'Cu1'!AR75</f>
        <v>0</v>
      </c>
      <c r="AS75" s="23">
        <f>+'Cu1'!AS75</f>
        <v>0</v>
      </c>
      <c r="AT75" s="23">
        <f>+'Cu1'!AT75</f>
        <v>0</v>
      </c>
      <c r="AU75" s="23">
        <f>+'Cu1'!AU75</f>
        <v>0</v>
      </c>
      <c r="AV75" s="39">
        <f>+'Cu1'!AV75</f>
        <v>0</v>
      </c>
      <c r="AW75" s="39">
        <f>+'Cu1'!AW75</f>
        <v>0</v>
      </c>
      <c r="AX75" s="39">
        <f>+'Cu1'!AX75</f>
        <v>0</v>
      </c>
      <c r="AY75" s="39">
        <f>+'Cu1'!AY75</f>
        <v>0</v>
      </c>
      <c r="AZ75" s="39">
        <f>+'Cu1'!AZ75</f>
        <v>0</v>
      </c>
      <c r="BA75" s="39">
        <f>+'Cu1'!BA75</f>
        <v>0</v>
      </c>
      <c r="BB75" s="39">
        <f>+'Cu1'!BB75</f>
        <v>0</v>
      </c>
      <c r="BC75" s="39">
        <f>+'Cu1'!BC75</f>
        <v>0</v>
      </c>
      <c r="BD75" s="39">
        <f>+'Cu1'!BD75</f>
        <v>0</v>
      </c>
      <c r="BE75" s="39">
        <f>+'Cu1'!BE75</f>
        <v>0</v>
      </c>
      <c r="BF75" s="39">
        <f>+'Cu1'!BF75</f>
        <v>0</v>
      </c>
      <c r="BG75" s="39">
        <f>+'Cu1'!BG75</f>
        <v>0</v>
      </c>
    </row>
    <row r="76" spans="1:59" s="40" customFormat="1" hidden="1">
      <c r="A76" s="36">
        <f>+'Cu1'!A76</f>
        <v>27</v>
      </c>
      <c r="B76" s="36">
        <f>+'Cu1'!B76</f>
        <v>510</v>
      </c>
      <c r="C76" s="29" t="str">
        <f>+'Cu1'!C76</f>
        <v>TRACTAMENTS</v>
      </c>
      <c r="D76" s="29" t="str">
        <f>+'Cu1'!D76</f>
        <v>Tractament Bacillus + retenol +purí ortiga amb tractor i braços</v>
      </c>
      <c r="E76" s="37">
        <f>+'Cu1'!E76</f>
        <v>2500</v>
      </c>
      <c r="F76" s="28">
        <f>+'Cu1'!F76</f>
        <v>0</v>
      </c>
      <c r="G76" s="28">
        <f>+'Cu1'!G76</f>
        <v>0.625</v>
      </c>
      <c r="H76" s="28">
        <f>+'Cu1'!H76</f>
        <v>0</v>
      </c>
      <c r="I76" s="28">
        <f>+'Cu1'!I76</f>
        <v>0</v>
      </c>
      <c r="J76" s="28">
        <f>+'Cu1'!J76</f>
        <v>0</v>
      </c>
      <c r="K76" s="28">
        <f>+'Cu1'!K76</f>
        <v>0</v>
      </c>
      <c r="L76" s="28">
        <f>+'Cu1'!L76</f>
        <v>0</v>
      </c>
      <c r="M76" s="28">
        <f>+'Cu1'!M76</f>
        <v>0</v>
      </c>
      <c r="N76" s="28">
        <f>+'Cu1'!N76</f>
        <v>0</v>
      </c>
      <c r="O76" s="29">
        <f>+'Cu1'!O76</f>
        <v>0</v>
      </c>
      <c r="P76" s="30">
        <f>+'Cu1'!P76</f>
        <v>0</v>
      </c>
      <c r="Q76" s="28">
        <f>+'Cu1'!Q76</f>
        <v>0</v>
      </c>
      <c r="R76" s="29">
        <f>+'Cu1'!R76</f>
        <v>0</v>
      </c>
      <c r="S76" s="29">
        <f>+'Cu1'!S76</f>
        <v>0</v>
      </c>
      <c r="T76" s="29">
        <f>+'Cu1'!T76</f>
        <v>0</v>
      </c>
      <c r="U76" s="29">
        <f>+'Cu1'!U76</f>
        <v>0</v>
      </c>
      <c r="V76" s="29">
        <f>+'Cu1'!V76</f>
        <v>0</v>
      </c>
      <c r="W76" s="29">
        <f>+'Cu1'!W76</f>
        <v>0</v>
      </c>
      <c r="X76" s="29">
        <f>+'Cu1'!X76</f>
        <v>0</v>
      </c>
      <c r="Y76" s="29">
        <f>+'Cu1'!Y76</f>
        <v>0</v>
      </c>
      <c r="Z76" s="28">
        <f>+'Cu1'!Z76</f>
        <v>0</v>
      </c>
      <c r="AA76" s="28">
        <f>+'Cu1'!AA76</f>
        <v>0</v>
      </c>
      <c r="AB76" s="29">
        <f>+'Cu1'!AB76</f>
        <v>0</v>
      </c>
      <c r="AC76" s="29">
        <f>+'Cu1'!AC76</f>
        <v>0</v>
      </c>
      <c r="AD76" s="29">
        <f>+'Cu1'!AD76</f>
        <v>0</v>
      </c>
      <c r="AE76" s="28">
        <f>+'Cu1'!AE76</f>
        <v>0</v>
      </c>
      <c r="AF76" s="28">
        <f>+'Cu1'!AF76</f>
        <v>0</v>
      </c>
      <c r="AG76" s="31">
        <f>+'Cu1'!AG76</f>
        <v>0.375</v>
      </c>
      <c r="AH76" s="32">
        <f>+'Cu1'!AH76</f>
        <v>0.17500000000000002</v>
      </c>
      <c r="AI76" s="32">
        <f>+'Cu1'!AI76</f>
        <v>5</v>
      </c>
      <c r="AJ76" s="29">
        <f>+'Cu1'!AJ76</f>
        <v>0</v>
      </c>
      <c r="AK76" s="29">
        <f>+'Cu1'!AK76</f>
        <v>0</v>
      </c>
      <c r="AL76" s="29">
        <f>+'Cu1'!AL76</f>
        <v>0</v>
      </c>
      <c r="AM76" s="29">
        <f>+'Cu1'!AM76</f>
        <v>0</v>
      </c>
      <c r="AN76" s="29">
        <f>+'Cu1'!AN76</f>
        <v>0</v>
      </c>
      <c r="AO76" s="29">
        <f>+'Cu1'!AO76</f>
        <v>0</v>
      </c>
      <c r="AP76" s="29">
        <f>+'Cu1'!AP76</f>
        <v>0</v>
      </c>
      <c r="AQ76" s="29">
        <f>+'Cu1'!AQ76</f>
        <v>0</v>
      </c>
      <c r="AR76" s="29">
        <f>+'Cu1'!AR76</f>
        <v>0</v>
      </c>
      <c r="AS76" s="29">
        <f>+'Cu1'!AS76</f>
        <v>0</v>
      </c>
      <c r="AT76" s="29">
        <f>+'Cu1'!AT76</f>
        <v>0</v>
      </c>
      <c r="AU76" s="29">
        <f>+'Cu1'!AU76</f>
        <v>0</v>
      </c>
      <c r="AV76" s="40">
        <f>+'Cu1'!AV76</f>
        <v>0</v>
      </c>
      <c r="AW76" s="40">
        <f>+'Cu1'!AW76</f>
        <v>0</v>
      </c>
      <c r="AX76" s="40">
        <f>+'Cu1'!AX76</f>
        <v>0</v>
      </c>
      <c r="AY76" s="40">
        <f>+'Cu1'!AY76</f>
        <v>0</v>
      </c>
      <c r="AZ76" s="40">
        <f>+'Cu1'!AZ76</f>
        <v>0</v>
      </c>
      <c r="BA76" s="40">
        <f>+'Cu1'!BA76</f>
        <v>0</v>
      </c>
      <c r="BB76" s="40">
        <f>+'Cu1'!BB76</f>
        <v>0</v>
      </c>
      <c r="BC76" s="40">
        <f>+'Cu1'!BC76</f>
        <v>0</v>
      </c>
      <c r="BD76" s="40">
        <f>+'Cu1'!BD76</f>
        <v>0</v>
      </c>
      <c r="BE76" s="40">
        <f>+'Cu1'!BE76</f>
        <v>0</v>
      </c>
      <c r="BF76" s="40">
        <f>+'Cu1'!BF76</f>
        <v>0</v>
      </c>
      <c r="BG76" s="40">
        <f>+'Cu1'!BG76</f>
        <v>0</v>
      </c>
    </row>
    <row r="77" spans="1:59" s="39" customFormat="1" hidden="1">
      <c r="A77" s="36">
        <f>+'Cu1'!A77</f>
        <v>28</v>
      </c>
      <c r="B77" s="35">
        <f>+'Cu1'!B77</f>
        <v>520</v>
      </c>
      <c r="C77" s="23" t="str">
        <f>+'Cu1'!C77</f>
        <v>TRACTAMENTS</v>
      </c>
      <c r="D77" s="23" t="str">
        <f>+'Cu1'!D77</f>
        <v>Tractament Bacillus + retenol +purí ortiga amb bota i 2 persones</v>
      </c>
      <c r="E77" s="21">
        <f>+'Cu1'!E77</f>
        <v>2500</v>
      </c>
      <c r="F77" s="22">
        <f>+'Cu1'!F77</f>
        <v>1.6666666666666674</v>
      </c>
      <c r="G77" s="22">
        <f>+'Cu1'!G77</f>
        <v>1.6666666666666674</v>
      </c>
      <c r="H77" s="22">
        <f>+'Cu1'!H77</f>
        <v>0</v>
      </c>
      <c r="I77" s="22">
        <f>+'Cu1'!I77</f>
        <v>0</v>
      </c>
      <c r="J77" s="22">
        <f>+'Cu1'!J77</f>
        <v>0</v>
      </c>
      <c r="K77" s="22">
        <f>+'Cu1'!K77</f>
        <v>0</v>
      </c>
      <c r="L77" s="22">
        <f>+'Cu1'!L77</f>
        <v>0</v>
      </c>
      <c r="M77" s="22">
        <f>+'Cu1'!M77</f>
        <v>0</v>
      </c>
      <c r="N77" s="22">
        <f>+'Cu1'!N77</f>
        <v>0</v>
      </c>
      <c r="O77" s="23">
        <f>+'Cu1'!O77</f>
        <v>0</v>
      </c>
      <c r="P77" s="24">
        <f>+'Cu1'!P77</f>
        <v>0</v>
      </c>
      <c r="Q77" s="22">
        <f>+'Cu1'!Q77</f>
        <v>0</v>
      </c>
      <c r="R77" s="23">
        <f>+'Cu1'!R77</f>
        <v>0</v>
      </c>
      <c r="S77" s="23">
        <f>+'Cu1'!S77</f>
        <v>0</v>
      </c>
      <c r="T77" s="23">
        <f>+'Cu1'!T77</f>
        <v>0</v>
      </c>
      <c r="U77" s="23">
        <f>+'Cu1'!U77</f>
        <v>0</v>
      </c>
      <c r="V77" s="23">
        <f>+'Cu1'!V77</f>
        <v>0</v>
      </c>
      <c r="W77" s="23">
        <f>+'Cu1'!W77</f>
        <v>0</v>
      </c>
      <c r="X77" s="23">
        <f>+'Cu1'!X77</f>
        <v>0</v>
      </c>
      <c r="Y77" s="23">
        <f>+'Cu1'!Y77</f>
        <v>0</v>
      </c>
      <c r="Z77" s="22">
        <f>+'Cu1'!Z77</f>
        <v>0</v>
      </c>
      <c r="AA77" s="22">
        <f>+'Cu1'!AA77</f>
        <v>0</v>
      </c>
      <c r="AB77" s="23">
        <f>+'Cu1'!AB77</f>
        <v>0</v>
      </c>
      <c r="AC77" s="23">
        <f>+'Cu1'!AC77</f>
        <v>0</v>
      </c>
      <c r="AD77" s="23">
        <f>+'Cu1'!AD77</f>
        <v>0</v>
      </c>
      <c r="AE77" s="22">
        <f>+'Cu1'!AE77</f>
        <v>0</v>
      </c>
      <c r="AF77" s="22">
        <f>+'Cu1'!AF77</f>
        <v>0</v>
      </c>
      <c r="AG77" s="27">
        <f>+'Cu1'!AG77</f>
        <v>0.44999999999999996</v>
      </c>
      <c r="AH77" s="26">
        <f>+'Cu1'!AH77</f>
        <v>0.21000000000000002</v>
      </c>
      <c r="AI77" s="26">
        <f>+'Cu1'!AI77</f>
        <v>6</v>
      </c>
      <c r="AJ77" s="23">
        <f>+'Cu1'!AJ77</f>
        <v>0</v>
      </c>
      <c r="AK77" s="23">
        <f>+'Cu1'!AK77</f>
        <v>0</v>
      </c>
      <c r="AL77" s="23">
        <f>+'Cu1'!AL77</f>
        <v>0</v>
      </c>
      <c r="AM77" s="23">
        <f>+'Cu1'!AM77</f>
        <v>0</v>
      </c>
      <c r="AN77" s="23">
        <f>+'Cu1'!AN77</f>
        <v>0</v>
      </c>
      <c r="AO77" s="23">
        <f>+'Cu1'!AO77</f>
        <v>0</v>
      </c>
      <c r="AP77" s="23">
        <f>+'Cu1'!AP77</f>
        <v>0</v>
      </c>
      <c r="AQ77" s="23">
        <f>+'Cu1'!AQ77</f>
        <v>0</v>
      </c>
      <c r="AR77" s="23">
        <f>+'Cu1'!AR77</f>
        <v>0</v>
      </c>
      <c r="AS77" s="23">
        <f>+'Cu1'!AS77</f>
        <v>0</v>
      </c>
      <c r="AT77" s="23">
        <f>+'Cu1'!AT77</f>
        <v>0</v>
      </c>
      <c r="AU77" s="23">
        <f>+'Cu1'!AU77</f>
        <v>0</v>
      </c>
      <c r="AV77" s="39">
        <f>+'Cu1'!AV77</f>
        <v>0</v>
      </c>
      <c r="AW77" s="39">
        <f>+'Cu1'!AW77</f>
        <v>0</v>
      </c>
      <c r="AX77" s="39">
        <f>+'Cu1'!AX77</f>
        <v>0</v>
      </c>
      <c r="AY77" s="39">
        <f>+'Cu1'!AY77</f>
        <v>0</v>
      </c>
      <c r="AZ77" s="39">
        <f>+'Cu1'!AZ77</f>
        <v>0</v>
      </c>
      <c r="BA77" s="39">
        <f>+'Cu1'!BA77</f>
        <v>0</v>
      </c>
      <c r="BB77" s="39">
        <f>+'Cu1'!BB77</f>
        <v>0</v>
      </c>
      <c r="BC77" s="39">
        <f>+'Cu1'!BC77</f>
        <v>0</v>
      </c>
      <c r="BD77" s="39">
        <f>+'Cu1'!BD77</f>
        <v>0</v>
      </c>
      <c r="BE77" s="39">
        <f>+'Cu1'!BE77</f>
        <v>0</v>
      </c>
      <c r="BF77" s="39">
        <f>+'Cu1'!BF77</f>
        <v>0</v>
      </c>
      <c r="BG77" s="39">
        <f>+'Cu1'!BG77</f>
        <v>0</v>
      </c>
    </row>
    <row r="78" spans="1:59" s="40" customFormat="1" hidden="1">
      <c r="A78" s="36">
        <f>+'Cu1'!A78</f>
        <v>29</v>
      </c>
      <c r="B78" s="36">
        <f>+'Cu1'!B78</f>
        <v>530</v>
      </c>
      <c r="C78" s="29" t="str">
        <f>+'Cu1'!C78</f>
        <v>TRACTAMENTS</v>
      </c>
      <c r="D78" s="29" t="str">
        <f>+'Cu1'!D78</f>
        <v>Tractament coure + retenol + purí</v>
      </c>
      <c r="E78" s="37">
        <f>+'Cu1'!E78</f>
        <v>2500</v>
      </c>
      <c r="F78" s="28">
        <f>+'Cu1'!F78</f>
        <v>0</v>
      </c>
      <c r="G78" s="28">
        <f>+'Cu1'!G78</f>
        <v>0.625</v>
      </c>
      <c r="H78" s="28">
        <f>+'Cu1'!H78</f>
        <v>0</v>
      </c>
      <c r="I78" s="28">
        <f>+'Cu1'!I78</f>
        <v>0</v>
      </c>
      <c r="J78" s="28">
        <f>+'Cu1'!J78</f>
        <v>0</v>
      </c>
      <c r="K78" s="28">
        <f>+'Cu1'!K78</f>
        <v>0</v>
      </c>
      <c r="L78" s="28">
        <f>+'Cu1'!L78</f>
        <v>0</v>
      </c>
      <c r="M78" s="28">
        <f>+'Cu1'!M78</f>
        <v>0</v>
      </c>
      <c r="N78" s="28">
        <f>+'Cu1'!N78</f>
        <v>0</v>
      </c>
      <c r="O78" s="29">
        <f>+'Cu1'!O78</f>
        <v>0</v>
      </c>
      <c r="P78" s="30">
        <f>+'Cu1'!P78</f>
        <v>0</v>
      </c>
      <c r="Q78" s="28">
        <f>+'Cu1'!Q78</f>
        <v>0</v>
      </c>
      <c r="R78" s="29">
        <f>+'Cu1'!R78</f>
        <v>0</v>
      </c>
      <c r="S78" s="29">
        <f>+'Cu1'!S78</f>
        <v>0</v>
      </c>
      <c r="T78" s="29">
        <f>+'Cu1'!T78</f>
        <v>0</v>
      </c>
      <c r="U78" s="29">
        <f>+'Cu1'!U78</f>
        <v>0</v>
      </c>
      <c r="V78" s="29">
        <f>+'Cu1'!V78</f>
        <v>0</v>
      </c>
      <c r="W78" s="29">
        <f>+'Cu1'!W78</f>
        <v>0</v>
      </c>
      <c r="X78" s="29">
        <f>+'Cu1'!X78</f>
        <v>0</v>
      </c>
      <c r="Y78" s="29">
        <f>+'Cu1'!Y78</f>
        <v>0</v>
      </c>
      <c r="Z78" s="28">
        <f>+'Cu1'!Z78</f>
        <v>0</v>
      </c>
      <c r="AA78" s="28">
        <f>+'Cu1'!AA78</f>
        <v>0</v>
      </c>
      <c r="AB78" s="29">
        <f>+'Cu1'!AB78</f>
        <v>0</v>
      </c>
      <c r="AC78" s="29">
        <f>+'Cu1'!AC78</f>
        <v>0</v>
      </c>
      <c r="AD78" s="29">
        <f>+'Cu1'!AD78</f>
        <v>0</v>
      </c>
      <c r="AE78" s="28">
        <f>+'Cu1'!AE78</f>
        <v>0.625</v>
      </c>
      <c r="AF78" s="28">
        <f>+'Cu1'!AF78</f>
        <v>0.625</v>
      </c>
      <c r="AG78" s="29">
        <f>+'Cu1'!AG78</f>
        <v>0</v>
      </c>
      <c r="AH78" s="32">
        <f>+'Cu1'!AH78</f>
        <v>0.17500000000000002</v>
      </c>
      <c r="AI78" s="32">
        <f>+'Cu1'!AI78</f>
        <v>5</v>
      </c>
      <c r="AJ78" s="31">
        <f>+'Cu1'!AJ78</f>
        <v>1.25</v>
      </c>
      <c r="AK78" s="29">
        <f>+'Cu1'!AK78</f>
        <v>0</v>
      </c>
      <c r="AL78" s="29">
        <f>+'Cu1'!AL78</f>
        <v>0</v>
      </c>
      <c r="AM78" s="29">
        <f>+'Cu1'!AM78</f>
        <v>0</v>
      </c>
      <c r="AN78" s="29">
        <f>+'Cu1'!AN78</f>
        <v>0</v>
      </c>
      <c r="AO78" s="29">
        <f>+'Cu1'!AO78</f>
        <v>0</v>
      </c>
      <c r="AP78" s="29">
        <f>+'Cu1'!AP78</f>
        <v>0</v>
      </c>
      <c r="AQ78" s="29">
        <f>+'Cu1'!AQ78</f>
        <v>0</v>
      </c>
      <c r="AR78" s="29">
        <f>+'Cu1'!AR78</f>
        <v>0</v>
      </c>
      <c r="AS78" s="29">
        <f>+'Cu1'!AS78</f>
        <v>0</v>
      </c>
      <c r="AT78" s="29">
        <f>+'Cu1'!AT78</f>
        <v>0</v>
      </c>
      <c r="AU78" s="29">
        <f>+'Cu1'!AU78</f>
        <v>0</v>
      </c>
      <c r="AV78" s="40">
        <f>+'Cu1'!AV78</f>
        <v>0</v>
      </c>
      <c r="AW78" s="40">
        <f>+'Cu1'!AW78</f>
        <v>0</v>
      </c>
      <c r="AX78" s="40">
        <f>+'Cu1'!AX78</f>
        <v>0</v>
      </c>
      <c r="AY78" s="40">
        <f>+'Cu1'!AY78</f>
        <v>0</v>
      </c>
      <c r="AZ78" s="40">
        <f>+'Cu1'!AZ78</f>
        <v>0</v>
      </c>
      <c r="BA78" s="40">
        <f>+'Cu1'!BA78</f>
        <v>0</v>
      </c>
      <c r="BB78" s="40">
        <f>+'Cu1'!BB78</f>
        <v>0</v>
      </c>
      <c r="BC78" s="40">
        <f>+'Cu1'!BC78</f>
        <v>0</v>
      </c>
      <c r="BD78" s="40">
        <f>+'Cu1'!BD78</f>
        <v>0</v>
      </c>
      <c r="BE78" s="40">
        <f>+'Cu1'!BE78</f>
        <v>0</v>
      </c>
      <c r="BF78" s="40">
        <f>+'Cu1'!BF78</f>
        <v>0</v>
      </c>
      <c r="BG78" s="40">
        <f>+'Cu1'!BG78</f>
        <v>0</v>
      </c>
    </row>
    <row r="79" spans="1:59" s="39" customFormat="1" hidden="1">
      <c r="A79" s="36">
        <f>+'Cu1'!A79</f>
        <v>30</v>
      </c>
      <c r="B79" s="35">
        <f>+'Cu1'!B79</f>
        <v>540</v>
      </c>
      <c r="C79" s="23" t="str">
        <f>+'Cu1'!C79</f>
        <v>TRACTAMENTS</v>
      </c>
      <c r="D79" s="23" t="str">
        <f>+'Cu1'!D79</f>
        <v>Tractament Llimacs (Ferramol)</v>
      </c>
      <c r="E79" s="21">
        <f>+'Cu1'!E79</f>
        <v>2500</v>
      </c>
      <c r="F79" s="22">
        <f>+'Cu1'!F79</f>
        <v>0</v>
      </c>
      <c r="G79" s="22">
        <f>+'Cu1'!G79</f>
        <v>0</v>
      </c>
      <c r="H79" s="22">
        <f>+'Cu1'!H79</f>
        <v>0</v>
      </c>
      <c r="I79" s="22">
        <f>+'Cu1'!I79</f>
        <v>1.6666666666666665</v>
      </c>
      <c r="J79" s="22">
        <f>+'Cu1'!J79</f>
        <v>0</v>
      </c>
      <c r="K79" s="22">
        <f>+'Cu1'!K79</f>
        <v>0</v>
      </c>
      <c r="L79" s="22">
        <f>+'Cu1'!L79</f>
        <v>0</v>
      </c>
      <c r="M79" s="22">
        <f>+'Cu1'!M79</f>
        <v>0</v>
      </c>
      <c r="N79" s="22">
        <f>+'Cu1'!N79</f>
        <v>0</v>
      </c>
      <c r="O79" s="23">
        <f>+'Cu1'!O79</f>
        <v>0</v>
      </c>
      <c r="P79" s="24">
        <f>+'Cu1'!P79</f>
        <v>0</v>
      </c>
      <c r="Q79" s="22">
        <f>+'Cu1'!Q79</f>
        <v>0</v>
      </c>
      <c r="R79" s="23">
        <f>+'Cu1'!R79</f>
        <v>0</v>
      </c>
      <c r="S79" s="23">
        <f>+'Cu1'!S79</f>
        <v>0</v>
      </c>
      <c r="T79" s="23">
        <f>+'Cu1'!T79</f>
        <v>0</v>
      </c>
      <c r="U79" s="23">
        <f>+'Cu1'!U79</f>
        <v>0</v>
      </c>
      <c r="V79" s="23">
        <f>+'Cu1'!V79</f>
        <v>0</v>
      </c>
      <c r="W79" s="23">
        <f>+'Cu1'!W79</f>
        <v>0</v>
      </c>
      <c r="X79" s="23">
        <f>+'Cu1'!X79</f>
        <v>0</v>
      </c>
      <c r="Y79" s="23">
        <f>+'Cu1'!Y79</f>
        <v>0</v>
      </c>
      <c r="Z79" s="22">
        <f>+'Cu1'!Z79</f>
        <v>0</v>
      </c>
      <c r="AA79" s="22">
        <f>+'Cu1'!AA79</f>
        <v>1.6666666666666665</v>
      </c>
      <c r="AB79" s="23">
        <f>+'Cu1'!AB79</f>
        <v>0</v>
      </c>
      <c r="AC79" s="23">
        <f>+'Cu1'!AC79</f>
        <v>0</v>
      </c>
      <c r="AD79" s="23">
        <f>+'Cu1'!AD79</f>
        <v>0</v>
      </c>
      <c r="AE79" s="22">
        <f>+'Cu1'!AE79</f>
        <v>0</v>
      </c>
      <c r="AF79" s="22">
        <f>+'Cu1'!AF79</f>
        <v>0</v>
      </c>
      <c r="AG79" s="23">
        <f>+'Cu1'!AG79</f>
        <v>0</v>
      </c>
      <c r="AH79" s="23">
        <f>+'Cu1'!AH79</f>
        <v>0</v>
      </c>
      <c r="AI79" s="23">
        <f>+'Cu1'!AI79</f>
        <v>0</v>
      </c>
      <c r="AJ79" s="23">
        <f>+'Cu1'!AJ79</f>
        <v>0</v>
      </c>
      <c r="AK79" s="44">
        <f>+'Cu1'!AK79</f>
        <v>5</v>
      </c>
      <c r="AL79" s="44">
        <f>+'Cu1'!AL79</f>
        <v>0</v>
      </c>
      <c r="AM79" s="44">
        <f>+'Cu1'!AM79</f>
        <v>0</v>
      </c>
      <c r="AN79" s="23">
        <f>+'Cu1'!AN79</f>
        <v>0</v>
      </c>
      <c r="AO79" s="23">
        <f>+'Cu1'!AO79</f>
        <v>0</v>
      </c>
      <c r="AP79" s="23">
        <f>+'Cu1'!AP79</f>
        <v>0</v>
      </c>
      <c r="AQ79" s="23">
        <f>+'Cu1'!AQ79</f>
        <v>0</v>
      </c>
      <c r="AR79" s="23">
        <f>+'Cu1'!AR79</f>
        <v>0</v>
      </c>
      <c r="AS79" s="23">
        <f>+'Cu1'!AS79</f>
        <v>0</v>
      </c>
      <c r="AT79" s="23">
        <f>+'Cu1'!AT79</f>
        <v>0</v>
      </c>
      <c r="AU79" s="23">
        <f>+'Cu1'!AU79</f>
        <v>0</v>
      </c>
      <c r="AV79" s="39">
        <f>+'Cu1'!AV79</f>
        <v>0</v>
      </c>
      <c r="AW79" s="39">
        <f>+'Cu1'!AW79</f>
        <v>0</v>
      </c>
      <c r="AX79" s="39">
        <f>+'Cu1'!AX79</f>
        <v>0</v>
      </c>
      <c r="AY79" s="39">
        <f>+'Cu1'!AY79</f>
        <v>0</v>
      </c>
      <c r="AZ79" s="39">
        <f>+'Cu1'!AZ79</f>
        <v>0</v>
      </c>
      <c r="BA79" s="39">
        <f>+'Cu1'!BA79</f>
        <v>0</v>
      </c>
      <c r="BB79" s="39">
        <f>+'Cu1'!BB79</f>
        <v>0</v>
      </c>
      <c r="BC79" s="39">
        <f>+'Cu1'!BC79</f>
        <v>0</v>
      </c>
      <c r="BD79" s="39">
        <f>+'Cu1'!BD79</f>
        <v>0</v>
      </c>
      <c r="BE79" s="39">
        <f>+'Cu1'!BE79</f>
        <v>0</v>
      </c>
      <c r="BF79" s="39">
        <f>+'Cu1'!BF79</f>
        <v>0</v>
      </c>
      <c r="BG79" s="39">
        <f>+'Cu1'!BG79</f>
        <v>0</v>
      </c>
    </row>
    <row r="80" spans="1:59" s="40" customFormat="1" hidden="1">
      <c r="A80" s="36">
        <f>+'Cu1'!A80</f>
        <v>31</v>
      </c>
      <c r="B80" s="36">
        <f>+'Cu1'!B80</f>
        <v>550</v>
      </c>
      <c r="C80" s="29" t="str">
        <f>+'Cu1'!C80</f>
        <v>TRACTAMENTS</v>
      </c>
      <c r="D80" s="29" t="str">
        <f>+'Cu1'!D80</f>
        <v>Tractament Bacillus + sofre amb bota i 2 persones</v>
      </c>
      <c r="E80" s="37">
        <f>+'Cu1'!E80</f>
        <v>2500</v>
      </c>
      <c r="F80" s="28">
        <f>+'Cu1'!F80</f>
        <v>1.6666666666666674</v>
      </c>
      <c r="G80" s="28">
        <f>+'Cu1'!G80</f>
        <v>1.6666666666666674</v>
      </c>
      <c r="H80" s="28">
        <f>+'Cu1'!H80</f>
        <v>0</v>
      </c>
      <c r="I80" s="28">
        <f>+'Cu1'!I80</f>
        <v>0</v>
      </c>
      <c r="J80" s="28">
        <f>+'Cu1'!J80</f>
        <v>0</v>
      </c>
      <c r="K80" s="28">
        <f>+'Cu1'!K80</f>
        <v>0</v>
      </c>
      <c r="L80" s="28">
        <f>+'Cu1'!L80</f>
        <v>0</v>
      </c>
      <c r="M80" s="28">
        <f>+'Cu1'!M80</f>
        <v>0</v>
      </c>
      <c r="N80" s="28">
        <f>+'Cu1'!N80</f>
        <v>0</v>
      </c>
      <c r="O80" s="29">
        <f>+'Cu1'!O80</f>
        <v>0</v>
      </c>
      <c r="P80" s="30">
        <f>+'Cu1'!P80</f>
        <v>0</v>
      </c>
      <c r="Q80" s="28">
        <f>+'Cu1'!Q80</f>
        <v>0</v>
      </c>
      <c r="R80" s="29">
        <f>+'Cu1'!R80</f>
        <v>0</v>
      </c>
      <c r="S80" s="29">
        <f>+'Cu1'!S80</f>
        <v>0</v>
      </c>
      <c r="T80" s="29">
        <f>+'Cu1'!T80</f>
        <v>0</v>
      </c>
      <c r="U80" s="29">
        <f>+'Cu1'!U80</f>
        <v>0</v>
      </c>
      <c r="V80" s="29">
        <f>+'Cu1'!V80</f>
        <v>0</v>
      </c>
      <c r="W80" s="29">
        <f>+'Cu1'!W80</f>
        <v>0</v>
      </c>
      <c r="X80" s="29">
        <f>+'Cu1'!X80</f>
        <v>0</v>
      </c>
      <c r="Y80" s="29">
        <f>+'Cu1'!Y80</f>
        <v>0</v>
      </c>
      <c r="Z80" s="28">
        <f>+'Cu1'!Z80</f>
        <v>0</v>
      </c>
      <c r="AA80" s="28">
        <f>+'Cu1'!AA80</f>
        <v>0</v>
      </c>
      <c r="AB80" s="29">
        <f>+'Cu1'!AB80</f>
        <v>0</v>
      </c>
      <c r="AC80" s="29">
        <f>+'Cu1'!AC80</f>
        <v>0</v>
      </c>
      <c r="AD80" s="29">
        <f>+'Cu1'!AD80</f>
        <v>0</v>
      </c>
      <c r="AE80" s="28">
        <f>+'Cu1'!AE80</f>
        <v>0</v>
      </c>
      <c r="AF80" s="28">
        <f>+'Cu1'!AF80</f>
        <v>0</v>
      </c>
      <c r="AG80" s="31">
        <f>+'Cu1'!AG80</f>
        <v>0.44999999999999996</v>
      </c>
      <c r="AH80" s="29">
        <f>+'Cu1'!AH80</f>
        <v>0</v>
      </c>
      <c r="AI80" s="29">
        <f>+'Cu1'!AI80</f>
        <v>0</v>
      </c>
      <c r="AJ80" s="29">
        <f>+'Cu1'!AJ80</f>
        <v>0</v>
      </c>
      <c r="AK80" s="45">
        <f>+'Cu1'!AK80</f>
        <v>0</v>
      </c>
      <c r="AL80" s="31">
        <f>+'Cu1'!AL80</f>
        <v>0.15</v>
      </c>
      <c r="AM80" s="31">
        <f>+'Cu1'!AM80</f>
        <v>0</v>
      </c>
      <c r="AN80" s="29">
        <f>+'Cu1'!AN80</f>
        <v>0</v>
      </c>
      <c r="AO80" s="29">
        <f>+'Cu1'!AO80</f>
        <v>0</v>
      </c>
      <c r="AP80" s="29">
        <f>+'Cu1'!AP80</f>
        <v>0</v>
      </c>
      <c r="AQ80" s="29">
        <f>+'Cu1'!AQ80</f>
        <v>0</v>
      </c>
      <c r="AR80" s="29">
        <f>+'Cu1'!AR80</f>
        <v>0</v>
      </c>
      <c r="AS80" s="29">
        <f>+'Cu1'!AS80</f>
        <v>0</v>
      </c>
      <c r="AT80" s="29">
        <f>+'Cu1'!AT80</f>
        <v>0</v>
      </c>
      <c r="AU80" s="29">
        <f>+'Cu1'!AU80</f>
        <v>0</v>
      </c>
      <c r="AV80" s="40">
        <f>+'Cu1'!AV80</f>
        <v>0</v>
      </c>
      <c r="AW80" s="40">
        <f>+'Cu1'!AW80</f>
        <v>0</v>
      </c>
      <c r="AX80" s="40">
        <f>+'Cu1'!AX80</f>
        <v>0</v>
      </c>
      <c r="AY80" s="40">
        <f>+'Cu1'!AY80</f>
        <v>0</v>
      </c>
      <c r="AZ80" s="40">
        <f>+'Cu1'!AZ80</f>
        <v>0</v>
      </c>
      <c r="BA80" s="40">
        <f>+'Cu1'!BA80</f>
        <v>0</v>
      </c>
      <c r="BB80" s="40">
        <f>+'Cu1'!BB80</f>
        <v>0</v>
      </c>
      <c r="BC80" s="40">
        <f>+'Cu1'!BC80</f>
        <v>0</v>
      </c>
      <c r="BD80" s="40">
        <f>+'Cu1'!BD80</f>
        <v>0</v>
      </c>
      <c r="BE80" s="40">
        <f>+'Cu1'!BE80</f>
        <v>0</v>
      </c>
      <c r="BF80" s="40">
        <f>+'Cu1'!BF80</f>
        <v>0</v>
      </c>
      <c r="BG80" s="40">
        <f>+'Cu1'!BG80</f>
        <v>0</v>
      </c>
    </row>
    <row r="81" spans="1:59" s="39" customFormat="1" hidden="1">
      <c r="A81" s="36">
        <f>+'Cu1'!A81</f>
        <v>32</v>
      </c>
      <c r="B81" s="35">
        <f>+'Cu1'!B81</f>
        <v>560</v>
      </c>
      <c r="C81" s="23" t="str">
        <f>+'Cu1'!C81</f>
        <v>TRACTAMENTS</v>
      </c>
      <c r="D81" s="23" t="str">
        <f>+'Cu1'!D81</f>
        <v>Tractament Nim + sofre amb bota i 2 persones</v>
      </c>
      <c r="E81" s="21">
        <f>+'Cu1'!E81</f>
        <v>2500</v>
      </c>
      <c r="F81" s="22">
        <f>+'Cu1'!F81</f>
        <v>1.6666666666666674</v>
      </c>
      <c r="G81" s="22">
        <f>+'Cu1'!G81</f>
        <v>1.6666666666666674</v>
      </c>
      <c r="H81" s="22">
        <f>+'Cu1'!H81</f>
        <v>0</v>
      </c>
      <c r="I81" s="22">
        <f>+'Cu1'!I81</f>
        <v>0</v>
      </c>
      <c r="J81" s="22">
        <f>+'Cu1'!J81</f>
        <v>0</v>
      </c>
      <c r="K81" s="22">
        <f>+'Cu1'!K81</f>
        <v>0</v>
      </c>
      <c r="L81" s="22">
        <f>+'Cu1'!L81</f>
        <v>0</v>
      </c>
      <c r="M81" s="22">
        <f>+'Cu1'!M81</f>
        <v>0</v>
      </c>
      <c r="N81" s="22">
        <f>+'Cu1'!N81</f>
        <v>0</v>
      </c>
      <c r="O81" s="23">
        <f>+'Cu1'!O81</f>
        <v>0</v>
      </c>
      <c r="P81" s="24">
        <f>+'Cu1'!P81</f>
        <v>0</v>
      </c>
      <c r="Q81" s="22">
        <f>+'Cu1'!Q81</f>
        <v>0</v>
      </c>
      <c r="R81" s="23">
        <f>+'Cu1'!R81</f>
        <v>0</v>
      </c>
      <c r="S81" s="23">
        <f>+'Cu1'!S81</f>
        <v>0</v>
      </c>
      <c r="T81" s="23">
        <f>+'Cu1'!T81</f>
        <v>0</v>
      </c>
      <c r="U81" s="23">
        <f>+'Cu1'!U81</f>
        <v>0</v>
      </c>
      <c r="V81" s="23">
        <f>+'Cu1'!V81</f>
        <v>0</v>
      </c>
      <c r="W81" s="23">
        <f>+'Cu1'!W81</f>
        <v>0</v>
      </c>
      <c r="X81" s="23">
        <f>+'Cu1'!X81</f>
        <v>0</v>
      </c>
      <c r="Y81" s="23">
        <f>+'Cu1'!Y81</f>
        <v>0</v>
      </c>
      <c r="Z81" s="22">
        <f>+'Cu1'!Z81</f>
        <v>0</v>
      </c>
      <c r="AA81" s="22">
        <f>+'Cu1'!AA81</f>
        <v>0</v>
      </c>
      <c r="AB81" s="23">
        <f>+'Cu1'!AB81</f>
        <v>0</v>
      </c>
      <c r="AC81" s="23">
        <f>+'Cu1'!AC81</f>
        <v>0</v>
      </c>
      <c r="AD81" s="23">
        <f>+'Cu1'!AD81</f>
        <v>0</v>
      </c>
      <c r="AE81" s="22">
        <f>+'Cu1'!AE81</f>
        <v>0</v>
      </c>
      <c r="AF81" s="22">
        <f>+'Cu1'!AF81</f>
        <v>0</v>
      </c>
      <c r="AG81" s="27">
        <f>+'Cu1'!AG81</f>
        <v>0</v>
      </c>
      <c r="AH81" s="23">
        <f>+'Cu1'!AH81</f>
        <v>0</v>
      </c>
      <c r="AI81" s="23">
        <f>+'Cu1'!AI81</f>
        <v>0</v>
      </c>
      <c r="AJ81" s="23">
        <f>+'Cu1'!AJ81</f>
        <v>0</v>
      </c>
      <c r="AK81" s="44">
        <f>+'Cu1'!AK81</f>
        <v>0</v>
      </c>
      <c r="AL81" s="27">
        <f>+'Cu1'!AL81</f>
        <v>0.15</v>
      </c>
      <c r="AM81" s="26">
        <f>+'Cu1'!AM81</f>
        <v>0.44999999999999996</v>
      </c>
      <c r="AN81" s="23">
        <f>+'Cu1'!AN81</f>
        <v>0</v>
      </c>
      <c r="AO81" s="23">
        <f>+'Cu1'!AO81</f>
        <v>0</v>
      </c>
      <c r="AP81" s="23">
        <f>+'Cu1'!AP81</f>
        <v>0</v>
      </c>
      <c r="AQ81" s="23">
        <f>+'Cu1'!AQ81</f>
        <v>0</v>
      </c>
      <c r="AR81" s="23">
        <f>+'Cu1'!AR81</f>
        <v>0</v>
      </c>
      <c r="AS81" s="23">
        <f>+'Cu1'!AS81</f>
        <v>0</v>
      </c>
      <c r="AT81" s="23">
        <f>+'Cu1'!AT81</f>
        <v>0</v>
      </c>
      <c r="AU81" s="23">
        <f>+'Cu1'!AU81</f>
        <v>0</v>
      </c>
      <c r="AV81" s="39">
        <f>+'Cu1'!AV81</f>
        <v>0</v>
      </c>
      <c r="AW81" s="39">
        <f>+'Cu1'!AW81</f>
        <v>0</v>
      </c>
      <c r="AX81" s="39">
        <f>+'Cu1'!AX81</f>
        <v>0</v>
      </c>
      <c r="AY81" s="39">
        <f>+'Cu1'!AY81</f>
        <v>0</v>
      </c>
      <c r="AZ81" s="39">
        <f>+'Cu1'!AZ81</f>
        <v>0</v>
      </c>
      <c r="BA81" s="39">
        <f>+'Cu1'!BA81</f>
        <v>0</v>
      </c>
      <c r="BB81" s="39">
        <f>+'Cu1'!BB81</f>
        <v>0</v>
      </c>
      <c r="BC81" s="39">
        <f>+'Cu1'!BC81</f>
        <v>0</v>
      </c>
      <c r="BD81" s="39">
        <f>+'Cu1'!BD81</f>
        <v>0</v>
      </c>
      <c r="BE81" s="39">
        <f>+'Cu1'!BE81</f>
        <v>0</v>
      </c>
      <c r="BF81" s="39">
        <f>+'Cu1'!BF81</f>
        <v>0</v>
      </c>
      <c r="BG81" s="39">
        <f>+'Cu1'!BG81</f>
        <v>0</v>
      </c>
    </row>
    <row r="82" spans="1:59" s="40" customFormat="1" hidden="1">
      <c r="A82" s="36">
        <f>+'Cu1'!A82</f>
        <v>33</v>
      </c>
      <c r="B82" s="36">
        <f>+'Cu1'!B82</f>
        <v>570</v>
      </c>
      <c r="C82" s="29" t="str">
        <f>+'Cu1'!C82</f>
        <v>TRACTAMENTS</v>
      </c>
      <c r="D82" s="29" t="str">
        <f>+'Cu1'!D82</f>
        <v>Tractament sofre amb bota i 2 persones</v>
      </c>
      <c r="E82" s="37">
        <f>+'Cu1'!E82</f>
        <v>2500</v>
      </c>
      <c r="F82" s="28">
        <f>+'Cu1'!F82</f>
        <v>1.6666666666666674</v>
      </c>
      <c r="G82" s="28">
        <f>+'Cu1'!G82</f>
        <v>1.6666666666666674</v>
      </c>
      <c r="H82" s="28">
        <f>+'Cu1'!H82</f>
        <v>0</v>
      </c>
      <c r="I82" s="28">
        <f>+'Cu1'!I82</f>
        <v>0</v>
      </c>
      <c r="J82" s="28">
        <f>+'Cu1'!J82</f>
        <v>0</v>
      </c>
      <c r="K82" s="28">
        <f>+'Cu1'!K82</f>
        <v>0</v>
      </c>
      <c r="L82" s="28">
        <f>+'Cu1'!L82</f>
        <v>0</v>
      </c>
      <c r="M82" s="28">
        <f>+'Cu1'!M82</f>
        <v>0</v>
      </c>
      <c r="N82" s="28">
        <f>+'Cu1'!N82</f>
        <v>0</v>
      </c>
      <c r="O82" s="29">
        <f>+'Cu1'!O82</f>
        <v>0</v>
      </c>
      <c r="P82" s="30">
        <f>+'Cu1'!P82</f>
        <v>0</v>
      </c>
      <c r="Q82" s="28">
        <f>+'Cu1'!Q82</f>
        <v>0</v>
      </c>
      <c r="R82" s="29">
        <f>+'Cu1'!R82</f>
        <v>0</v>
      </c>
      <c r="S82" s="29">
        <f>+'Cu1'!S82</f>
        <v>0</v>
      </c>
      <c r="T82" s="29">
        <f>+'Cu1'!T82</f>
        <v>0</v>
      </c>
      <c r="U82" s="29">
        <f>+'Cu1'!U82</f>
        <v>0</v>
      </c>
      <c r="V82" s="29">
        <f>+'Cu1'!V82</f>
        <v>0</v>
      </c>
      <c r="W82" s="29">
        <f>+'Cu1'!W82</f>
        <v>0</v>
      </c>
      <c r="X82" s="29">
        <f>+'Cu1'!X82</f>
        <v>0</v>
      </c>
      <c r="Y82" s="29">
        <f>+'Cu1'!Y82</f>
        <v>0</v>
      </c>
      <c r="Z82" s="28">
        <f>+'Cu1'!Z82</f>
        <v>0</v>
      </c>
      <c r="AA82" s="28">
        <f>+'Cu1'!AA82</f>
        <v>0</v>
      </c>
      <c r="AB82" s="29">
        <f>+'Cu1'!AB82</f>
        <v>0</v>
      </c>
      <c r="AC82" s="29">
        <f>+'Cu1'!AC82</f>
        <v>0</v>
      </c>
      <c r="AD82" s="29">
        <f>+'Cu1'!AD82</f>
        <v>0</v>
      </c>
      <c r="AE82" s="28">
        <f>+'Cu1'!AE82</f>
        <v>0</v>
      </c>
      <c r="AF82" s="28">
        <f>+'Cu1'!AF82</f>
        <v>0</v>
      </c>
      <c r="AG82" s="31">
        <f>+'Cu1'!AG82</f>
        <v>0</v>
      </c>
      <c r="AH82" s="29">
        <f>+'Cu1'!AH82</f>
        <v>0</v>
      </c>
      <c r="AI82" s="29">
        <f>+'Cu1'!AI82</f>
        <v>0</v>
      </c>
      <c r="AJ82" s="29">
        <f>+'Cu1'!AJ82</f>
        <v>0</v>
      </c>
      <c r="AK82" s="45">
        <f>+'Cu1'!AK82</f>
        <v>0</v>
      </c>
      <c r="AL82" s="31">
        <f>+'Cu1'!AL82</f>
        <v>0.12</v>
      </c>
      <c r="AM82" s="32">
        <f>+'Cu1'!AM82</f>
        <v>0</v>
      </c>
      <c r="AN82" s="29">
        <f>+'Cu1'!AN82</f>
        <v>0</v>
      </c>
      <c r="AO82" s="29">
        <f>+'Cu1'!AO82</f>
        <v>0</v>
      </c>
      <c r="AP82" s="29">
        <f>+'Cu1'!AP82</f>
        <v>0</v>
      </c>
      <c r="AQ82" s="29">
        <f>+'Cu1'!AQ82</f>
        <v>0</v>
      </c>
      <c r="AR82" s="29">
        <f>+'Cu1'!AR82</f>
        <v>0</v>
      </c>
      <c r="AS82" s="29">
        <f>+'Cu1'!AS82</f>
        <v>0</v>
      </c>
      <c r="AT82" s="29">
        <f>+'Cu1'!AT82</f>
        <v>0</v>
      </c>
      <c r="AU82" s="29">
        <f>+'Cu1'!AU82</f>
        <v>0</v>
      </c>
      <c r="AV82" s="40">
        <f>+'Cu1'!AV82</f>
        <v>0</v>
      </c>
      <c r="AW82" s="40">
        <f>+'Cu1'!AW82</f>
        <v>0</v>
      </c>
      <c r="AX82" s="40">
        <f>+'Cu1'!AX82</f>
        <v>0</v>
      </c>
      <c r="AY82" s="40">
        <f>+'Cu1'!AY82</f>
        <v>0</v>
      </c>
      <c r="AZ82" s="40">
        <f>+'Cu1'!AZ82</f>
        <v>0</v>
      </c>
      <c r="BA82" s="40">
        <f>+'Cu1'!BA82</f>
        <v>0</v>
      </c>
      <c r="BB82" s="40">
        <f>+'Cu1'!BB82</f>
        <v>0</v>
      </c>
      <c r="BC82" s="40">
        <f>+'Cu1'!BC82</f>
        <v>0</v>
      </c>
      <c r="BD82" s="40">
        <f>+'Cu1'!BD82</f>
        <v>0</v>
      </c>
      <c r="BE82" s="40">
        <f>+'Cu1'!BE82</f>
        <v>0</v>
      </c>
      <c r="BF82" s="40">
        <f>+'Cu1'!BF82</f>
        <v>0</v>
      </c>
      <c r="BG82" s="40">
        <f>+'Cu1'!BG82</f>
        <v>0</v>
      </c>
    </row>
    <row r="83" spans="1:59" s="39" customFormat="1" hidden="1">
      <c r="A83" s="36">
        <f>+'Cu1'!A83</f>
        <v>34</v>
      </c>
      <c r="B83" s="35">
        <f>+'Cu1'!B83</f>
        <v>610</v>
      </c>
      <c r="C83" s="23" t="str">
        <f>+'Cu1'!C83</f>
        <v>DESHERBAT</v>
      </c>
      <c r="D83" s="23" t="str">
        <f>+'Cu1'!D83</f>
        <v>Desherbat amb tractor</v>
      </c>
      <c r="E83" s="21">
        <f>+'Cu1'!E83</f>
        <v>2500</v>
      </c>
      <c r="F83" s="22">
        <f>+'Cu1'!F83</f>
        <v>0</v>
      </c>
      <c r="G83" s="22">
        <f>+'Cu1'!G83</f>
        <v>1</v>
      </c>
      <c r="H83" s="22">
        <f>+'Cu1'!H83</f>
        <v>0</v>
      </c>
      <c r="I83" s="22">
        <f>+'Cu1'!I83</f>
        <v>0</v>
      </c>
      <c r="J83" s="22">
        <f>+'Cu1'!J83</f>
        <v>0</v>
      </c>
      <c r="K83" s="22">
        <f>+'Cu1'!K83</f>
        <v>0</v>
      </c>
      <c r="L83" s="22">
        <f>+'Cu1'!L83</f>
        <v>0</v>
      </c>
      <c r="M83" s="22">
        <f>+'Cu1'!M83</f>
        <v>0</v>
      </c>
      <c r="N83" s="22">
        <f>+'Cu1'!N83</f>
        <v>0</v>
      </c>
      <c r="O83" s="23">
        <f>+'Cu1'!O83</f>
        <v>0</v>
      </c>
      <c r="P83" s="24">
        <f>+'Cu1'!P83</f>
        <v>0</v>
      </c>
      <c r="Q83" s="22">
        <f>+'Cu1'!Q83</f>
        <v>0</v>
      </c>
      <c r="R83" s="23">
        <f>+'Cu1'!R83</f>
        <v>0</v>
      </c>
      <c r="S83" s="23">
        <f>+'Cu1'!S83</f>
        <v>0</v>
      </c>
      <c r="T83" s="23">
        <f>+'Cu1'!T83</f>
        <v>0</v>
      </c>
      <c r="U83" s="23">
        <f>+'Cu1'!U83</f>
        <v>0</v>
      </c>
      <c r="V83" s="23">
        <f>+'Cu1'!V83</f>
        <v>0</v>
      </c>
      <c r="W83" s="23">
        <f>+'Cu1'!W83</f>
        <v>0</v>
      </c>
      <c r="X83" s="23">
        <f>+'Cu1'!X83</f>
        <v>0</v>
      </c>
      <c r="Y83" s="23">
        <f>+'Cu1'!Y83</f>
        <v>0</v>
      </c>
      <c r="Z83" s="22">
        <f>+'Cu1'!Z83</f>
        <v>0</v>
      </c>
      <c r="AA83" s="22">
        <f>+'Cu1'!AA83</f>
        <v>0</v>
      </c>
      <c r="AB83" s="23">
        <f>+'Cu1'!AB83</f>
        <v>0</v>
      </c>
      <c r="AC83" s="23">
        <f>+'Cu1'!AC83</f>
        <v>0</v>
      </c>
      <c r="AD83" s="23">
        <f>+'Cu1'!AD83</f>
        <v>0</v>
      </c>
      <c r="AE83" s="22">
        <f>+'Cu1'!AE83</f>
        <v>0</v>
      </c>
      <c r="AF83" s="22">
        <f>+'Cu1'!AF83</f>
        <v>0</v>
      </c>
      <c r="AG83" s="23">
        <f>+'Cu1'!AG83</f>
        <v>0</v>
      </c>
      <c r="AH83" s="23">
        <f>+'Cu1'!AH83</f>
        <v>0</v>
      </c>
      <c r="AI83" s="23">
        <f>+'Cu1'!AI83</f>
        <v>0</v>
      </c>
      <c r="AJ83" s="23">
        <f>+'Cu1'!AJ83</f>
        <v>0</v>
      </c>
      <c r="AK83" s="23">
        <f>+'Cu1'!AK83</f>
        <v>0</v>
      </c>
      <c r="AL83" s="23">
        <f>+'Cu1'!AL83</f>
        <v>0</v>
      </c>
      <c r="AM83" s="23">
        <f>+'Cu1'!AM83</f>
        <v>0</v>
      </c>
      <c r="AN83" s="22">
        <f>+'Cu1'!AN83</f>
        <v>1</v>
      </c>
      <c r="AO83" s="22">
        <f>+'Cu1'!AO83</f>
        <v>0</v>
      </c>
      <c r="AP83" s="23">
        <f>+'Cu1'!AP83</f>
        <v>0</v>
      </c>
      <c r="AQ83" s="23">
        <f>+'Cu1'!AQ83</f>
        <v>0</v>
      </c>
      <c r="AR83" s="23">
        <f>+'Cu1'!AR83</f>
        <v>0</v>
      </c>
      <c r="AS83" s="23">
        <f>+'Cu1'!AS83</f>
        <v>0</v>
      </c>
      <c r="AT83" s="23">
        <f>+'Cu1'!AT83</f>
        <v>0</v>
      </c>
      <c r="AU83" s="23">
        <f>+'Cu1'!AU83</f>
        <v>0</v>
      </c>
      <c r="AV83" s="39">
        <f>+'Cu1'!AV83</f>
        <v>0</v>
      </c>
      <c r="AW83" s="39">
        <f>+'Cu1'!AW83</f>
        <v>0</v>
      </c>
      <c r="AX83" s="39">
        <f>+'Cu1'!AX83</f>
        <v>0</v>
      </c>
      <c r="AY83" s="39">
        <f>+'Cu1'!AY83</f>
        <v>0</v>
      </c>
      <c r="AZ83" s="39">
        <f>+'Cu1'!AZ83</f>
        <v>0</v>
      </c>
      <c r="BA83" s="39">
        <f>+'Cu1'!BA83</f>
        <v>0</v>
      </c>
      <c r="BB83" s="39">
        <f>+'Cu1'!BB83</f>
        <v>0</v>
      </c>
      <c r="BC83" s="39">
        <f>+'Cu1'!BC83</f>
        <v>0</v>
      </c>
      <c r="BD83" s="39">
        <f>+'Cu1'!BD83</f>
        <v>0</v>
      </c>
      <c r="BE83" s="39">
        <f>+'Cu1'!BE83</f>
        <v>0</v>
      </c>
      <c r="BF83" s="39">
        <f>+'Cu1'!BF83</f>
        <v>0</v>
      </c>
      <c r="BG83" s="39">
        <f>+'Cu1'!BG83</f>
        <v>0</v>
      </c>
    </row>
    <row r="84" spans="1:59" s="40" customFormat="1" hidden="1">
      <c r="A84" s="36">
        <f>+'Cu1'!A84</f>
        <v>35</v>
      </c>
      <c r="B84" s="36">
        <f>+'Cu1'!B84</f>
        <v>620</v>
      </c>
      <c r="C84" s="29" t="str">
        <f>+'Cu1'!C84</f>
        <v>DESHERBAT</v>
      </c>
      <c r="D84" s="29" t="str">
        <f>+'Cu1'!D84</f>
        <v>Desherbat amb motocultor</v>
      </c>
      <c r="E84" s="37">
        <f>+'Cu1'!E84</f>
        <v>2500</v>
      </c>
      <c r="F84" s="28">
        <f>+'Cu1'!F84</f>
        <v>2</v>
      </c>
      <c r="G84" s="28">
        <f>+'Cu1'!G84</f>
        <v>0</v>
      </c>
      <c r="H84" s="28">
        <f>+'Cu1'!H84</f>
        <v>2</v>
      </c>
      <c r="I84" s="28">
        <f>+'Cu1'!I84</f>
        <v>0</v>
      </c>
      <c r="J84" s="28">
        <f>+'Cu1'!J84</f>
        <v>0</v>
      </c>
      <c r="K84" s="28">
        <f>+'Cu1'!K84</f>
        <v>0</v>
      </c>
      <c r="L84" s="28">
        <f>+'Cu1'!L84</f>
        <v>0</v>
      </c>
      <c r="M84" s="28">
        <f>+'Cu1'!M84</f>
        <v>0</v>
      </c>
      <c r="N84" s="28">
        <f>+'Cu1'!N84</f>
        <v>0</v>
      </c>
      <c r="O84" s="29">
        <f>+'Cu1'!O84</f>
        <v>0</v>
      </c>
      <c r="P84" s="30">
        <f>+'Cu1'!P84</f>
        <v>0</v>
      </c>
      <c r="Q84" s="28">
        <f>+'Cu1'!Q84</f>
        <v>0</v>
      </c>
      <c r="R84" s="29">
        <f>+'Cu1'!R84</f>
        <v>0</v>
      </c>
      <c r="S84" s="29">
        <f>+'Cu1'!S84</f>
        <v>0</v>
      </c>
      <c r="T84" s="29">
        <f>+'Cu1'!T84</f>
        <v>0</v>
      </c>
      <c r="U84" s="29">
        <f>+'Cu1'!U84</f>
        <v>0</v>
      </c>
      <c r="V84" s="29">
        <f>+'Cu1'!V84</f>
        <v>0</v>
      </c>
      <c r="W84" s="29">
        <f>+'Cu1'!W84</f>
        <v>0</v>
      </c>
      <c r="X84" s="29">
        <f>+'Cu1'!X84</f>
        <v>0</v>
      </c>
      <c r="Y84" s="29">
        <f>+'Cu1'!Y84</f>
        <v>0</v>
      </c>
      <c r="Z84" s="28">
        <f>+'Cu1'!Z84</f>
        <v>0</v>
      </c>
      <c r="AA84" s="28">
        <f>+'Cu1'!AA84</f>
        <v>0</v>
      </c>
      <c r="AB84" s="29">
        <f>+'Cu1'!AB84</f>
        <v>0</v>
      </c>
      <c r="AC84" s="29">
        <f>+'Cu1'!AC84</f>
        <v>0</v>
      </c>
      <c r="AD84" s="29">
        <f>+'Cu1'!AD84</f>
        <v>0</v>
      </c>
      <c r="AE84" s="28">
        <f>+'Cu1'!AE84</f>
        <v>0</v>
      </c>
      <c r="AF84" s="28">
        <f>+'Cu1'!AF84</f>
        <v>0</v>
      </c>
      <c r="AG84" s="29">
        <f>+'Cu1'!AG84</f>
        <v>0</v>
      </c>
      <c r="AH84" s="29">
        <f>+'Cu1'!AH84</f>
        <v>0</v>
      </c>
      <c r="AI84" s="29">
        <f>+'Cu1'!AI84</f>
        <v>0</v>
      </c>
      <c r="AJ84" s="29">
        <f>+'Cu1'!AJ84</f>
        <v>0</v>
      </c>
      <c r="AK84" s="29">
        <f>+'Cu1'!AK84</f>
        <v>0</v>
      </c>
      <c r="AL84" s="29">
        <f>+'Cu1'!AL84</f>
        <v>0</v>
      </c>
      <c r="AM84" s="29">
        <f>+'Cu1'!AM84</f>
        <v>0</v>
      </c>
      <c r="AN84" s="28">
        <f>+'Cu1'!AN84</f>
        <v>0</v>
      </c>
      <c r="AO84" s="28">
        <f>+'Cu1'!AO84</f>
        <v>0</v>
      </c>
      <c r="AP84" s="29">
        <f>+'Cu1'!AP84</f>
        <v>0</v>
      </c>
      <c r="AQ84" s="29">
        <f>+'Cu1'!AQ84</f>
        <v>0</v>
      </c>
      <c r="AR84" s="29">
        <f>+'Cu1'!AR84</f>
        <v>0</v>
      </c>
      <c r="AS84" s="29">
        <f>+'Cu1'!AS84</f>
        <v>0</v>
      </c>
      <c r="AT84" s="29">
        <f>+'Cu1'!AT84</f>
        <v>0</v>
      </c>
      <c r="AU84" s="29">
        <f>+'Cu1'!AU84</f>
        <v>0</v>
      </c>
      <c r="AV84" s="40">
        <f>+'Cu1'!AV84</f>
        <v>0</v>
      </c>
      <c r="AW84" s="40">
        <f>+'Cu1'!AW84</f>
        <v>0</v>
      </c>
      <c r="AX84" s="40">
        <f>+'Cu1'!AX84</f>
        <v>0</v>
      </c>
      <c r="AY84" s="40">
        <f>+'Cu1'!AY84</f>
        <v>0</v>
      </c>
      <c r="AZ84" s="40">
        <f>+'Cu1'!AZ84</f>
        <v>0</v>
      </c>
      <c r="BA84" s="40">
        <f>+'Cu1'!BA84</f>
        <v>0</v>
      </c>
      <c r="BB84" s="40">
        <f>+'Cu1'!BB84</f>
        <v>0</v>
      </c>
      <c r="BC84" s="40">
        <f>+'Cu1'!BC84</f>
        <v>0</v>
      </c>
      <c r="BD84" s="40">
        <f>+'Cu1'!BD84</f>
        <v>0</v>
      </c>
      <c r="BE84" s="40">
        <f>+'Cu1'!BE84</f>
        <v>0</v>
      </c>
      <c r="BF84" s="40">
        <f>+'Cu1'!BF84</f>
        <v>0</v>
      </c>
      <c r="BG84" s="40">
        <f>+'Cu1'!BG84</f>
        <v>0</v>
      </c>
    </row>
    <row r="85" spans="1:59" s="39" customFormat="1" hidden="1">
      <c r="A85" s="36">
        <f>+'Cu1'!A85</f>
        <v>36</v>
      </c>
      <c r="B85" s="35">
        <f>+'Cu1'!B85</f>
        <v>630</v>
      </c>
      <c r="C85" s="23" t="str">
        <f>+'Cu1'!C85</f>
        <v>DESHERBAT</v>
      </c>
      <c r="D85" s="23" t="str">
        <f>+'Cu1'!D85</f>
        <v>Desherbat amb motocultor (només part sense plàstic)</v>
      </c>
      <c r="E85" s="21">
        <f>+'Cu1'!E85</f>
        <v>2500</v>
      </c>
      <c r="F85" s="22">
        <f>+'Cu1'!F85</f>
        <v>1</v>
      </c>
      <c r="G85" s="22">
        <f>+'Cu1'!G85</f>
        <v>0</v>
      </c>
      <c r="H85" s="22">
        <f>+'Cu1'!H85</f>
        <v>1</v>
      </c>
      <c r="I85" s="22">
        <f>+'Cu1'!I85</f>
        <v>0</v>
      </c>
      <c r="J85" s="22">
        <f>+'Cu1'!J85</f>
        <v>0</v>
      </c>
      <c r="K85" s="22">
        <f>+'Cu1'!K85</f>
        <v>0</v>
      </c>
      <c r="L85" s="22">
        <f>+'Cu1'!L85</f>
        <v>0</v>
      </c>
      <c r="M85" s="22">
        <f>+'Cu1'!M85</f>
        <v>0</v>
      </c>
      <c r="N85" s="22">
        <f>+'Cu1'!N85</f>
        <v>0</v>
      </c>
      <c r="O85" s="23">
        <f>+'Cu1'!O85</f>
        <v>0</v>
      </c>
      <c r="P85" s="24">
        <f>+'Cu1'!P85</f>
        <v>0</v>
      </c>
      <c r="Q85" s="22">
        <f>+'Cu1'!Q85</f>
        <v>0</v>
      </c>
      <c r="R85" s="23">
        <f>+'Cu1'!R85</f>
        <v>0</v>
      </c>
      <c r="S85" s="23">
        <f>+'Cu1'!S85</f>
        <v>0</v>
      </c>
      <c r="T85" s="23">
        <f>+'Cu1'!T85</f>
        <v>0</v>
      </c>
      <c r="U85" s="23">
        <f>+'Cu1'!U85</f>
        <v>0</v>
      </c>
      <c r="V85" s="23">
        <f>+'Cu1'!V85</f>
        <v>0</v>
      </c>
      <c r="W85" s="23">
        <f>+'Cu1'!W85</f>
        <v>0</v>
      </c>
      <c r="X85" s="23">
        <f>+'Cu1'!X85</f>
        <v>0</v>
      </c>
      <c r="Y85" s="23">
        <f>+'Cu1'!Y85</f>
        <v>0</v>
      </c>
      <c r="Z85" s="22">
        <f>+'Cu1'!Z85</f>
        <v>0</v>
      </c>
      <c r="AA85" s="22">
        <f>+'Cu1'!AA85</f>
        <v>0</v>
      </c>
      <c r="AB85" s="23">
        <f>+'Cu1'!AB85</f>
        <v>0</v>
      </c>
      <c r="AC85" s="23">
        <f>+'Cu1'!AC85</f>
        <v>0</v>
      </c>
      <c r="AD85" s="23">
        <f>+'Cu1'!AD85</f>
        <v>0</v>
      </c>
      <c r="AE85" s="22">
        <f>+'Cu1'!AE85</f>
        <v>0</v>
      </c>
      <c r="AF85" s="22">
        <f>+'Cu1'!AF85</f>
        <v>0</v>
      </c>
      <c r="AG85" s="23">
        <f>+'Cu1'!AG85</f>
        <v>0</v>
      </c>
      <c r="AH85" s="23">
        <f>+'Cu1'!AH85</f>
        <v>0</v>
      </c>
      <c r="AI85" s="23">
        <f>+'Cu1'!AI85</f>
        <v>0</v>
      </c>
      <c r="AJ85" s="23">
        <f>+'Cu1'!AJ85</f>
        <v>0</v>
      </c>
      <c r="AK85" s="23">
        <f>+'Cu1'!AK85</f>
        <v>0</v>
      </c>
      <c r="AL85" s="23">
        <f>+'Cu1'!AL85</f>
        <v>0</v>
      </c>
      <c r="AM85" s="23">
        <f>+'Cu1'!AM85</f>
        <v>0</v>
      </c>
      <c r="AN85" s="22">
        <f>+'Cu1'!AN85</f>
        <v>0</v>
      </c>
      <c r="AO85" s="22">
        <f>+'Cu1'!AO85</f>
        <v>0</v>
      </c>
      <c r="AP85" s="23">
        <f>+'Cu1'!AP85</f>
        <v>0</v>
      </c>
      <c r="AQ85" s="23">
        <f>+'Cu1'!AQ85</f>
        <v>0</v>
      </c>
      <c r="AR85" s="23">
        <f>+'Cu1'!AR85</f>
        <v>0</v>
      </c>
      <c r="AS85" s="23">
        <f>+'Cu1'!AS85</f>
        <v>0</v>
      </c>
      <c r="AT85" s="23">
        <f>+'Cu1'!AT85</f>
        <v>0</v>
      </c>
      <c r="AU85" s="23">
        <f>+'Cu1'!AU85</f>
        <v>0</v>
      </c>
      <c r="AV85" s="39">
        <f>+'Cu1'!AV85</f>
        <v>0</v>
      </c>
      <c r="AW85" s="39">
        <f>+'Cu1'!AW85</f>
        <v>0</v>
      </c>
      <c r="AX85" s="39">
        <f>+'Cu1'!AX85</f>
        <v>0</v>
      </c>
      <c r="AY85" s="39">
        <f>+'Cu1'!AY85</f>
        <v>0</v>
      </c>
      <c r="AZ85" s="39">
        <f>+'Cu1'!AZ85</f>
        <v>0</v>
      </c>
      <c r="BA85" s="39">
        <f>+'Cu1'!BA85</f>
        <v>0</v>
      </c>
      <c r="BB85" s="39">
        <f>+'Cu1'!BB85</f>
        <v>0</v>
      </c>
      <c r="BC85" s="39">
        <f>+'Cu1'!BC85</f>
        <v>0</v>
      </c>
      <c r="BD85" s="39">
        <f>+'Cu1'!BD85</f>
        <v>0</v>
      </c>
      <c r="BE85" s="39">
        <f>+'Cu1'!BE85</f>
        <v>0</v>
      </c>
      <c r="BF85" s="39">
        <f>+'Cu1'!BF85</f>
        <v>0</v>
      </c>
      <c r="BG85" s="39">
        <f>+'Cu1'!BG85</f>
        <v>0</v>
      </c>
    </row>
    <row r="86" spans="1:59" s="40" customFormat="1" hidden="1">
      <c r="A86" s="36">
        <f>+'Cu1'!A86</f>
        <v>37</v>
      </c>
      <c r="B86" s="36">
        <f>+'Cu1'!B86</f>
        <v>640</v>
      </c>
      <c r="C86" s="29" t="str">
        <f>+'Cu1'!C86</f>
        <v>DESHERBAT</v>
      </c>
      <c r="D86" s="29" t="str">
        <f>+'Cu1'!D86</f>
        <v>Desherbat manual 2,5h/1.000 m2</v>
      </c>
      <c r="E86" s="37">
        <f>+'Cu1'!E86</f>
        <v>2500</v>
      </c>
      <c r="F86" s="28">
        <f>+'Cu1'!F86</f>
        <v>6.25</v>
      </c>
      <c r="G86" s="28">
        <f>+'Cu1'!G86</f>
        <v>0</v>
      </c>
      <c r="H86" s="28">
        <f>+'Cu1'!H86</f>
        <v>0</v>
      </c>
      <c r="I86" s="28">
        <f>+'Cu1'!I86</f>
        <v>0</v>
      </c>
      <c r="J86" s="28">
        <f>+'Cu1'!J86</f>
        <v>0</v>
      </c>
      <c r="K86" s="28">
        <f>+'Cu1'!K86</f>
        <v>0</v>
      </c>
      <c r="L86" s="28">
        <f>+'Cu1'!L86</f>
        <v>0</v>
      </c>
      <c r="M86" s="28">
        <f>+'Cu1'!M86</f>
        <v>0</v>
      </c>
      <c r="N86" s="28">
        <f>+'Cu1'!N86</f>
        <v>0</v>
      </c>
      <c r="O86" s="29">
        <f>+'Cu1'!O86</f>
        <v>0</v>
      </c>
      <c r="P86" s="30">
        <f>+'Cu1'!P86</f>
        <v>0</v>
      </c>
      <c r="Q86" s="28">
        <f>+'Cu1'!Q86</f>
        <v>0</v>
      </c>
      <c r="R86" s="29">
        <f>+'Cu1'!R86</f>
        <v>0</v>
      </c>
      <c r="S86" s="29">
        <f>+'Cu1'!S86</f>
        <v>0</v>
      </c>
      <c r="T86" s="29">
        <f>+'Cu1'!T86</f>
        <v>0</v>
      </c>
      <c r="U86" s="29">
        <f>+'Cu1'!U86</f>
        <v>0</v>
      </c>
      <c r="V86" s="29">
        <f>+'Cu1'!V86</f>
        <v>0</v>
      </c>
      <c r="W86" s="29">
        <f>+'Cu1'!W86</f>
        <v>0</v>
      </c>
      <c r="X86" s="29">
        <f>+'Cu1'!X86</f>
        <v>0</v>
      </c>
      <c r="Y86" s="29">
        <f>+'Cu1'!Y86</f>
        <v>0</v>
      </c>
      <c r="Z86" s="28">
        <f>+'Cu1'!Z86</f>
        <v>0</v>
      </c>
      <c r="AA86" s="28">
        <f>+'Cu1'!AA86</f>
        <v>0</v>
      </c>
      <c r="AB86" s="29">
        <f>+'Cu1'!AB86</f>
        <v>0</v>
      </c>
      <c r="AC86" s="29">
        <f>+'Cu1'!AC86</f>
        <v>0</v>
      </c>
      <c r="AD86" s="29">
        <f>+'Cu1'!AD86</f>
        <v>0</v>
      </c>
      <c r="AE86" s="28">
        <f>+'Cu1'!AE86</f>
        <v>0</v>
      </c>
      <c r="AF86" s="28">
        <f>+'Cu1'!AF86</f>
        <v>0</v>
      </c>
      <c r="AG86" s="29">
        <f>+'Cu1'!AG86</f>
        <v>0</v>
      </c>
      <c r="AH86" s="29">
        <f>+'Cu1'!AH86</f>
        <v>0</v>
      </c>
      <c r="AI86" s="29">
        <f>+'Cu1'!AI86</f>
        <v>0</v>
      </c>
      <c r="AJ86" s="29">
        <f>+'Cu1'!AJ86</f>
        <v>0</v>
      </c>
      <c r="AK86" s="29">
        <f>+'Cu1'!AK86</f>
        <v>0</v>
      </c>
      <c r="AL86" s="29">
        <f>+'Cu1'!AL86</f>
        <v>0</v>
      </c>
      <c r="AM86" s="29">
        <f>+'Cu1'!AM86</f>
        <v>0</v>
      </c>
      <c r="AN86" s="29">
        <f>+'Cu1'!AN86</f>
        <v>0</v>
      </c>
      <c r="AO86" s="29">
        <f>+'Cu1'!AO86</f>
        <v>0</v>
      </c>
      <c r="AP86" s="29">
        <f>+'Cu1'!AP86</f>
        <v>0</v>
      </c>
      <c r="AQ86" s="29">
        <f>+'Cu1'!AQ86</f>
        <v>0</v>
      </c>
      <c r="AR86" s="29">
        <f>+'Cu1'!AR86</f>
        <v>0</v>
      </c>
      <c r="AS86" s="29">
        <f>+'Cu1'!AS86</f>
        <v>0</v>
      </c>
      <c r="AT86" s="29">
        <f>+'Cu1'!AT86</f>
        <v>0</v>
      </c>
      <c r="AU86" s="29">
        <f>+'Cu1'!AU86</f>
        <v>0</v>
      </c>
      <c r="AV86" s="40">
        <f>+'Cu1'!AV86</f>
        <v>0</v>
      </c>
      <c r="AW86" s="40">
        <f>+'Cu1'!AW86</f>
        <v>0</v>
      </c>
      <c r="AX86" s="40">
        <f>+'Cu1'!AX86</f>
        <v>0</v>
      </c>
      <c r="AY86" s="40">
        <f>+'Cu1'!AY86</f>
        <v>0</v>
      </c>
      <c r="AZ86" s="40">
        <f>+'Cu1'!AZ86</f>
        <v>0</v>
      </c>
      <c r="BA86" s="40">
        <f>+'Cu1'!BA86</f>
        <v>0</v>
      </c>
      <c r="BB86" s="40">
        <f>+'Cu1'!BB86</f>
        <v>0</v>
      </c>
      <c r="BC86" s="40">
        <f>+'Cu1'!BC86</f>
        <v>0</v>
      </c>
      <c r="BD86" s="40">
        <f>+'Cu1'!BD86</f>
        <v>0</v>
      </c>
      <c r="BE86" s="40">
        <f>+'Cu1'!BE86</f>
        <v>0</v>
      </c>
      <c r="BF86" s="40">
        <f>+'Cu1'!BF86</f>
        <v>0</v>
      </c>
      <c r="BG86" s="40">
        <f>+'Cu1'!BG86</f>
        <v>0</v>
      </c>
    </row>
    <row r="87" spans="1:59" s="39" customFormat="1" hidden="1">
      <c r="A87" s="36">
        <f>+'Cu1'!A87</f>
        <v>38</v>
      </c>
      <c r="B87" s="35">
        <f>+'Cu1'!B87</f>
        <v>650</v>
      </c>
      <c r="C87" s="23" t="str">
        <f>+'Cu1'!C87</f>
        <v>DESHERBAT</v>
      </c>
      <c r="D87" s="23" t="str">
        <f>+'Cu1'!D87</f>
        <v>Desherbat manual 5h/1.000  m2</v>
      </c>
      <c r="E87" s="21">
        <f>+'Cu1'!E87</f>
        <v>2500</v>
      </c>
      <c r="F87" s="22">
        <f>+'Cu1'!F87</f>
        <v>12.5</v>
      </c>
      <c r="G87" s="22">
        <f>+'Cu1'!G87</f>
        <v>0</v>
      </c>
      <c r="H87" s="22">
        <f>+'Cu1'!H87</f>
        <v>0</v>
      </c>
      <c r="I87" s="22">
        <f>+'Cu1'!I87</f>
        <v>0</v>
      </c>
      <c r="J87" s="22">
        <f>+'Cu1'!J87</f>
        <v>0</v>
      </c>
      <c r="K87" s="22">
        <f>+'Cu1'!K87</f>
        <v>0</v>
      </c>
      <c r="L87" s="22">
        <f>+'Cu1'!L87</f>
        <v>0</v>
      </c>
      <c r="M87" s="22">
        <f>+'Cu1'!M87</f>
        <v>0</v>
      </c>
      <c r="N87" s="22">
        <f>+'Cu1'!N87</f>
        <v>0</v>
      </c>
      <c r="O87" s="23">
        <f>+'Cu1'!O87</f>
        <v>0</v>
      </c>
      <c r="P87" s="24">
        <f>+'Cu1'!P87</f>
        <v>0</v>
      </c>
      <c r="Q87" s="22">
        <f>+'Cu1'!Q87</f>
        <v>0</v>
      </c>
      <c r="R87" s="23">
        <f>+'Cu1'!R87</f>
        <v>0</v>
      </c>
      <c r="S87" s="23">
        <f>+'Cu1'!S87</f>
        <v>0</v>
      </c>
      <c r="T87" s="23">
        <f>+'Cu1'!T87</f>
        <v>0</v>
      </c>
      <c r="U87" s="23">
        <f>+'Cu1'!U87</f>
        <v>0</v>
      </c>
      <c r="V87" s="23">
        <f>+'Cu1'!V87</f>
        <v>0</v>
      </c>
      <c r="W87" s="23">
        <f>+'Cu1'!W87</f>
        <v>0</v>
      </c>
      <c r="X87" s="23">
        <f>+'Cu1'!X87</f>
        <v>0</v>
      </c>
      <c r="Y87" s="23">
        <f>+'Cu1'!Y87</f>
        <v>0</v>
      </c>
      <c r="Z87" s="22">
        <f>+'Cu1'!Z87</f>
        <v>0</v>
      </c>
      <c r="AA87" s="22">
        <f>+'Cu1'!AA87</f>
        <v>0</v>
      </c>
      <c r="AB87" s="23">
        <f>+'Cu1'!AB87</f>
        <v>0</v>
      </c>
      <c r="AC87" s="23">
        <f>+'Cu1'!AC87</f>
        <v>0</v>
      </c>
      <c r="AD87" s="23">
        <f>+'Cu1'!AD87</f>
        <v>0</v>
      </c>
      <c r="AE87" s="22">
        <f>+'Cu1'!AE87</f>
        <v>0</v>
      </c>
      <c r="AF87" s="22">
        <f>+'Cu1'!AF87</f>
        <v>0</v>
      </c>
      <c r="AG87" s="23">
        <f>+'Cu1'!AG87</f>
        <v>0</v>
      </c>
      <c r="AH87" s="23">
        <f>+'Cu1'!AH87</f>
        <v>0</v>
      </c>
      <c r="AI87" s="23">
        <f>+'Cu1'!AI87</f>
        <v>0</v>
      </c>
      <c r="AJ87" s="23">
        <f>+'Cu1'!AJ87</f>
        <v>0</v>
      </c>
      <c r="AK87" s="23">
        <f>+'Cu1'!AK87</f>
        <v>0</v>
      </c>
      <c r="AL87" s="23">
        <f>+'Cu1'!AL87</f>
        <v>0</v>
      </c>
      <c r="AM87" s="23">
        <f>+'Cu1'!AM87</f>
        <v>0</v>
      </c>
      <c r="AN87" s="23">
        <f>+'Cu1'!AN87</f>
        <v>0</v>
      </c>
      <c r="AO87" s="23">
        <f>+'Cu1'!AO87</f>
        <v>0</v>
      </c>
      <c r="AP87" s="23">
        <f>+'Cu1'!AP87</f>
        <v>0</v>
      </c>
      <c r="AQ87" s="23">
        <f>+'Cu1'!AQ87</f>
        <v>0</v>
      </c>
      <c r="AR87" s="23">
        <f>+'Cu1'!AR87</f>
        <v>0</v>
      </c>
      <c r="AS87" s="23">
        <f>+'Cu1'!AS87</f>
        <v>0</v>
      </c>
      <c r="AT87" s="23">
        <f>+'Cu1'!AT87</f>
        <v>0</v>
      </c>
      <c r="AU87" s="23">
        <f>+'Cu1'!AU87</f>
        <v>0</v>
      </c>
      <c r="AV87" s="39">
        <f>+'Cu1'!AV87</f>
        <v>0</v>
      </c>
      <c r="AW87" s="39">
        <f>+'Cu1'!AW87</f>
        <v>0</v>
      </c>
      <c r="AX87" s="39">
        <f>+'Cu1'!AX87</f>
        <v>0</v>
      </c>
      <c r="AY87" s="39">
        <f>+'Cu1'!AY87</f>
        <v>0</v>
      </c>
      <c r="AZ87" s="39">
        <f>+'Cu1'!AZ87</f>
        <v>0</v>
      </c>
      <c r="BA87" s="39">
        <f>+'Cu1'!BA87</f>
        <v>0</v>
      </c>
      <c r="BB87" s="39">
        <f>+'Cu1'!BB87</f>
        <v>0</v>
      </c>
      <c r="BC87" s="39">
        <f>+'Cu1'!BC87</f>
        <v>0</v>
      </c>
      <c r="BD87" s="39">
        <f>+'Cu1'!BD87</f>
        <v>0</v>
      </c>
      <c r="BE87" s="39">
        <f>+'Cu1'!BE87</f>
        <v>0</v>
      </c>
      <c r="BF87" s="39">
        <f>+'Cu1'!BF87</f>
        <v>0</v>
      </c>
      <c r="BG87" s="39">
        <f>+'Cu1'!BG87</f>
        <v>0</v>
      </c>
    </row>
    <row r="88" spans="1:59" s="40" customFormat="1" hidden="1">
      <c r="A88" s="36">
        <f>+'Cu1'!A88</f>
        <v>39</v>
      </c>
      <c r="B88" s="36">
        <f>+'Cu1'!B88</f>
        <v>660</v>
      </c>
      <c r="C88" s="29" t="str">
        <f>+'Cu1'!C88</f>
        <v>DESHERBAT</v>
      </c>
      <c r="D88" s="29" t="str">
        <f>+'Cu1'!D88</f>
        <v>Desherbat manual 6,5h/1.000  m2</v>
      </c>
      <c r="E88" s="37">
        <f>+'Cu1'!E88</f>
        <v>2500</v>
      </c>
      <c r="F88" s="28">
        <f>+'Cu1'!F88</f>
        <v>16.25</v>
      </c>
      <c r="G88" s="28">
        <f>+'Cu1'!G88</f>
        <v>0</v>
      </c>
      <c r="H88" s="28">
        <f>+'Cu1'!H88</f>
        <v>0</v>
      </c>
      <c r="I88" s="28">
        <f>+'Cu1'!I88</f>
        <v>0</v>
      </c>
      <c r="J88" s="28">
        <f>+'Cu1'!J88</f>
        <v>0</v>
      </c>
      <c r="K88" s="28">
        <f>+'Cu1'!K88</f>
        <v>0</v>
      </c>
      <c r="L88" s="28">
        <f>+'Cu1'!L88</f>
        <v>0</v>
      </c>
      <c r="M88" s="28">
        <f>+'Cu1'!M88</f>
        <v>0</v>
      </c>
      <c r="N88" s="28">
        <f>+'Cu1'!N88</f>
        <v>0</v>
      </c>
      <c r="O88" s="29">
        <f>+'Cu1'!O88</f>
        <v>0</v>
      </c>
      <c r="P88" s="30">
        <f>+'Cu1'!P88</f>
        <v>0</v>
      </c>
      <c r="Q88" s="28">
        <f>+'Cu1'!Q88</f>
        <v>0</v>
      </c>
      <c r="R88" s="29">
        <f>+'Cu1'!R88</f>
        <v>0</v>
      </c>
      <c r="S88" s="29">
        <f>+'Cu1'!S88</f>
        <v>0</v>
      </c>
      <c r="T88" s="29">
        <f>+'Cu1'!T88</f>
        <v>0</v>
      </c>
      <c r="U88" s="29">
        <f>+'Cu1'!U88</f>
        <v>0</v>
      </c>
      <c r="V88" s="29">
        <f>+'Cu1'!V88</f>
        <v>0</v>
      </c>
      <c r="W88" s="29">
        <f>+'Cu1'!W88</f>
        <v>0</v>
      </c>
      <c r="X88" s="29">
        <f>+'Cu1'!X88</f>
        <v>0</v>
      </c>
      <c r="Y88" s="29">
        <f>+'Cu1'!Y88</f>
        <v>0</v>
      </c>
      <c r="Z88" s="28">
        <f>+'Cu1'!Z88</f>
        <v>0</v>
      </c>
      <c r="AA88" s="28">
        <f>+'Cu1'!AA88</f>
        <v>0</v>
      </c>
      <c r="AB88" s="29">
        <f>+'Cu1'!AB88</f>
        <v>0</v>
      </c>
      <c r="AC88" s="29">
        <f>+'Cu1'!AC88</f>
        <v>0</v>
      </c>
      <c r="AD88" s="29">
        <f>+'Cu1'!AD88</f>
        <v>0</v>
      </c>
      <c r="AE88" s="28">
        <f>+'Cu1'!AE88</f>
        <v>0</v>
      </c>
      <c r="AF88" s="28">
        <f>+'Cu1'!AF88</f>
        <v>0</v>
      </c>
      <c r="AG88" s="29">
        <f>+'Cu1'!AG88</f>
        <v>0</v>
      </c>
      <c r="AH88" s="29">
        <f>+'Cu1'!AH88</f>
        <v>0</v>
      </c>
      <c r="AI88" s="29">
        <f>+'Cu1'!AI88</f>
        <v>0</v>
      </c>
      <c r="AJ88" s="29">
        <f>+'Cu1'!AJ88</f>
        <v>0</v>
      </c>
      <c r="AK88" s="29">
        <f>+'Cu1'!AK88</f>
        <v>0</v>
      </c>
      <c r="AL88" s="29">
        <f>+'Cu1'!AL88</f>
        <v>0</v>
      </c>
      <c r="AM88" s="29">
        <f>+'Cu1'!AM88</f>
        <v>0</v>
      </c>
      <c r="AN88" s="29">
        <f>+'Cu1'!AN88</f>
        <v>0</v>
      </c>
      <c r="AO88" s="29">
        <f>+'Cu1'!AO88</f>
        <v>0</v>
      </c>
      <c r="AP88" s="29">
        <f>+'Cu1'!AP88</f>
        <v>0</v>
      </c>
      <c r="AQ88" s="29">
        <f>+'Cu1'!AQ88</f>
        <v>0</v>
      </c>
      <c r="AR88" s="29">
        <f>+'Cu1'!AR88</f>
        <v>0</v>
      </c>
      <c r="AS88" s="29">
        <f>+'Cu1'!AS88</f>
        <v>0</v>
      </c>
      <c r="AT88" s="29">
        <f>+'Cu1'!AT88</f>
        <v>0</v>
      </c>
      <c r="AU88" s="29">
        <f>+'Cu1'!AU88</f>
        <v>0</v>
      </c>
      <c r="AV88" s="40">
        <f>+'Cu1'!AV88</f>
        <v>0</v>
      </c>
      <c r="AW88" s="40">
        <f>+'Cu1'!AW88</f>
        <v>0</v>
      </c>
      <c r="AX88" s="40">
        <f>+'Cu1'!AX88</f>
        <v>0</v>
      </c>
      <c r="AY88" s="40">
        <f>+'Cu1'!AY88</f>
        <v>0</v>
      </c>
      <c r="AZ88" s="40">
        <f>+'Cu1'!AZ88</f>
        <v>0</v>
      </c>
      <c r="BA88" s="40">
        <f>+'Cu1'!BA88</f>
        <v>0</v>
      </c>
      <c r="BB88" s="40">
        <f>+'Cu1'!BB88</f>
        <v>0</v>
      </c>
      <c r="BC88" s="40">
        <f>+'Cu1'!BC88</f>
        <v>0</v>
      </c>
      <c r="BD88" s="40">
        <f>+'Cu1'!BD88</f>
        <v>0</v>
      </c>
      <c r="BE88" s="40">
        <f>+'Cu1'!BE88</f>
        <v>0</v>
      </c>
      <c r="BF88" s="40">
        <f>+'Cu1'!BF88</f>
        <v>0</v>
      </c>
      <c r="BG88" s="40">
        <f>+'Cu1'!BG88</f>
        <v>0</v>
      </c>
    </row>
    <row r="89" spans="1:59" s="39" customFormat="1" hidden="1">
      <c r="A89" s="36">
        <f>+'Cu1'!A89</f>
        <v>40</v>
      </c>
      <c r="B89" s="35">
        <f>+'Cu1'!B89</f>
        <v>670</v>
      </c>
      <c r="C89" s="23" t="str">
        <f>+'Cu1'!C89</f>
        <v>DESHERBAT</v>
      </c>
      <c r="D89" s="23" t="str">
        <f>+'Cu1'!D89</f>
        <v>Calçar-desherbar</v>
      </c>
      <c r="E89" s="21">
        <f>+'Cu1'!E89</f>
        <v>2500</v>
      </c>
      <c r="F89" s="22">
        <f>+'Cu1'!F89</f>
        <v>0</v>
      </c>
      <c r="G89" s="22">
        <f>+'Cu1'!G89</f>
        <v>0.66666666666666663</v>
      </c>
      <c r="H89" s="22">
        <f>+'Cu1'!H89</f>
        <v>0</v>
      </c>
      <c r="I89" s="22">
        <f>+'Cu1'!I89</f>
        <v>0</v>
      </c>
      <c r="J89" s="22">
        <f>+'Cu1'!J89</f>
        <v>0</v>
      </c>
      <c r="K89" s="22">
        <f>+'Cu1'!K89</f>
        <v>0</v>
      </c>
      <c r="L89" s="22">
        <f>+'Cu1'!L89</f>
        <v>0</v>
      </c>
      <c r="M89" s="22">
        <f>+'Cu1'!M89</f>
        <v>0</v>
      </c>
      <c r="N89" s="22">
        <f>+'Cu1'!N89</f>
        <v>0</v>
      </c>
      <c r="O89" s="23">
        <f>+'Cu1'!O89</f>
        <v>0</v>
      </c>
      <c r="P89" s="24">
        <f>+'Cu1'!P89</f>
        <v>0</v>
      </c>
      <c r="Q89" s="22">
        <f>+'Cu1'!Q89</f>
        <v>0</v>
      </c>
      <c r="R89" s="23">
        <f>+'Cu1'!R89</f>
        <v>0</v>
      </c>
      <c r="S89" s="23">
        <f>+'Cu1'!S89</f>
        <v>0</v>
      </c>
      <c r="T89" s="23">
        <f>+'Cu1'!T89</f>
        <v>0</v>
      </c>
      <c r="U89" s="23">
        <f>+'Cu1'!U89</f>
        <v>0</v>
      </c>
      <c r="V89" s="23">
        <f>+'Cu1'!V89</f>
        <v>0</v>
      </c>
      <c r="W89" s="23">
        <f>+'Cu1'!W89</f>
        <v>0</v>
      </c>
      <c r="X89" s="23">
        <f>+'Cu1'!X89</f>
        <v>0</v>
      </c>
      <c r="Y89" s="23">
        <f>+'Cu1'!Y89</f>
        <v>0</v>
      </c>
      <c r="Z89" s="22">
        <f>+'Cu1'!Z89</f>
        <v>0</v>
      </c>
      <c r="AA89" s="22">
        <f>+'Cu1'!AA89</f>
        <v>0</v>
      </c>
      <c r="AB89" s="23">
        <f>+'Cu1'!AB89</f>
        <v>0</v>
      </c>
      <c r="AC89" s="23">
        <f>+'Cu1'!AC89</f>
        <v>0</v>
      </c>
      <c r="AD89" s="23">
        <f>+'Cu1'!AD89</f>
        <v>0</v>
      </c>
      <c r="AE89" s="22">
        <f>+'Cu1'!AE89</f>
        <v>0</v>
      </c>
      <c r="AF89" s="22">
        <f>+'Cu1'!AF89</f>
        <v>0</v>
      </c>
      <c r="AG89" s="23">
        <f>+'Cu1'!AG89</f>
        <v>0</v>
      </c>
      <c r="AH89" s="23">
        <f>+'Cu1'!AH89</f>
        <v>0</v>
      </c>
      <c r="AI89" s="23">
        <f>+'Cu1'!AI89</f>
        <v>0</v>
      </c>
      <c r="AJ89" s="23">
        <f>+'Cu1'!AJ89</f>
        <v>0</v>
      </c>
      <c r="AK89" s="23">
        <f>+'Cu1'!AK89</f>
        <v>0</v>
      </c>
      <c r="AL89" s="23">
        <f>+'Cu1'!AL89</f>
        <v>0</v>
      </c>
      <c r="AM89" s="23">
        <f>+'Cu1'!AM89</f>
        <v>0</v>
      </c>
      <c r="AN89" s="23">
        <f>+'Cu1'!AN89</f>
        <v>0</v>
      </c>
      <c r="AO89" s="23">
        <f>+'Cu1'!AO89</f>
        <v>0</v>
      </c>
      <c r="AP89" s="23">
        <f>+'Cu1'!AP89</f>
        <v>0</v>
      </c>
      <c r="AQ89" s="23">
        <f>+'Cu1'!AQ89</f>
        <v>0</v>
      </c>
      <c r="AR89" s="23">
        <f>+'Cu1'!AR89</f>
        <v>0</v>
      </c>
      <c r="AS89" s="23">
        <f>+'Cu1'!AS89</f>
        <v>0</v>
      </c>
      <c r="AT89" s="23">
        <f>+'Cu1'!AT89</f>
        <v>0</v>
      </c>
      <c r="AU89" s="23">
        <f>+'Cu1'!AU89</f>
        <v>0</v>
      </c>
      <c r="AV89" s="39">
        <f>+'Cu1'!AV89</f>
        <v>0</v>
      </c>
      <c r="AW89" s="39">
        <f>+'Cu1'!AW89</f>
        <v>0</v>
      </c>
      <c r="AX89" s="39">
        <f>+'Cu1'!AX89</f>
        <v>0</v>
      </c>
      <c r="AY89" s="39">
        <f>+'Cu1'!AY89</f>
        <v>0</v>
      </c>
      <c r="AZ89" s="39">
        <f>+'Cu1'!AZ89</f>
        <v>0</v>
      </c>
      <c r="BA89" s="39">
        <f>+'Cu1'!BA89</f>
        <v>0</v>
      </c>
      <c r="BB89" s="39">
        <f>+'Cu1'!BB89</f>
        <v>0</v>
      </c>
      <c r="BC89" s="39">
        <f>+'Cu1'!BC89</f>
        <v>0</v>
      </c>
      <c r="BD89" s="39">
        <f>+'Cu1'!BD89</f>
        <v>0</v>
      </c>
      <c r="BE89" s="39">
        <f>+'Cu1'!BE89</f>
        <v>0</v>
      </c>
      <c r="BF89" s="39">
        <f>+'Cu1'!BF89</f>
        <v>0</v>
      </c>
      <c r="BG89" s="39">
        <f>+'Cu1'!BG89</f>
        <v>0</v>
      </c>
    </row>
    <row r="90" spans="1:59" s="40" customFormat="1" hidden="1">
      <c r="A90" s="36">
        <f>+'Cu1'!A90</f>
        <v>41</v>
      </c>
      <c r="B90" s="36">
        <f>+'Cu1'!B90</f>
        <v>680</v>
      </c>
      <c r="C90" s="29" t="str">
        <f>+'Cu1'!C90</f>
        <v>DESHERBAT</v>
      </c>
      <c r="D90" s="29" t="str">
        <f>+'Cu1'!D90</f>
        <v>Col·locar plàstic a mà</v>
      </c>
      <c r="E90" s="37">
        <f>+'Cu1'!E90</f>
        <v>2500</v>
      </c>
      <c r="F90" s="28">
        <f>+'Cu1'!F90</f>
        <v>25.176233635448135</v>
      </c>
      <c r="G90" s="28">
        <f>+'Cu1'!G90</f>
        <v>0</v>
      </c>
      <c r="H90" s="28">
        <f>+'Cu1'!H90</f>
        <v>0</v>
      </c>
      <c r="I90" s="28">
        <f>+'Cu1'!I90</f>
        <v>0</v>
      </c>
      <c r="J90" s="28">
        <f>+'Cu1'!J90</f>
        <v>0</v>
      </c>
      <c r="K90" s="28">
        <f>+'Cu1'!K90</f>
        <v>0</v>
      </c>
      <c r="L90" s="28">
        <f>+'Cu1'!L90</f>
        <v>0</v>
      </c>
      <c r="M90" s="28">
        <f>+'Cu1'!M90</f>
        <v>0</v>
      </c>
      <c r="N90" s="28">
        <f>+'Cu1'!N90</f>
        <v>0</v>
      </c>
      <c r="O90" s="29">
        <f>+'Cu1'!O90</f>
        <v>0</v>
      </c>
      <c r="P90" s="30">
        <f>+'Cu1'!P90</f>
        <v>0</v>
      </c>
      <c r="Q90" s="28">
        <f>+'Cu1'!Q90</f>
        <v>0</v>
      </c>
      <c r="R90" s="29">
        <f>+'Cu1'!R90</f>
        <v>0</v>
      </c>
      <c r="S90" s="29">
        <f>+'Cu1'!S90</f>
        <v>0</v>
      </c>
      <c r="T90" s="29">
        <f>+'Cu1'!T90</f>
        <v>0</v>
      </c>
      <c r="U90" s="29">
        <f>+'Cu1'!U90</f>
        <v>0</v>
      </c>
      <c r="V90" s="29">
        <f>+'Cu1'!V90</f>
        <v>0</v>
      </c>
      <c r="W90" s="29">
        <f>+'Cu1'!W90</f>
        <v>0</v>
      </c>
      <c r="X90" s="29">
        <f>+'Cu1'!X90</f>
        <v>0</v>
      </c>
      <c r="Y90" s="29">
        <f>+'Cu1'!Y90</f>
        <v>0</v>
      </c>
      <c r="Z90" s="28">
        <f>+'Cu1'!Z90</f>
        <v>1</v>
      </c>
      <c r="AA90" s="28">
        <f>+'Cu1'!AA90</f>
        <v>0</v>
      </c>
      <c r="AB90" s="29">
        <f>+'Cu1'!AB90</f>
        <v>0</v>
      </c>
      <c r="AC90" s="29">
        <f>+'Cu1'!AC90</f>
        <v>0</v>
      </c>
      <c r="AD90" s="29">
        <f>+'Cu1'!AD90</f>
        <v>0</v>
      </c>
      <c r="AE90" s="28">
        <f>+'Cu1'!AE90</f>
        <v>0</v>
      </c>
      <c r="AF90" s="28">
        <f>+'Cu1'!AF90</f>
        <v>0</v>
      </c>
      <c r="AG90" s="29">
        <f>+'Cu1'!AG90</f>
        <v>0</v>
      </c>
      <c r="AH90" s="29">
        <f>+'Cu1'!AH90</f>
        <v>0</v>
      </c>
      <c r="AI90" s="29">
        <f>+'Cu1'!AI90</f>
        <v>0</v>
      </c>
      <c r="AJ90" s="29">
        <f>+'Cu1'!AJ90</f>
        <v>0</v>
      </c>
      <c r="AK90" s="29">
        <f>+'Cu1'!AK90</f>
        <v>0</v>
      </c>
      <c r="AL90" s="29">
        <f>+'Cu1'!AL90</f>
        <v>0</v>
      </c>
      <c r="AM90" s="29">
        <f>+'Cu1'!AM90</f>
        <v>0</v>
      </c>
      <c r="AN90" s="29">
        <f>+'Cu1'!AN90</f>
        <v>0</v>
      </c>
      <c r="AO90" s="46">
        <f>+'Cu1'!AO90</f>
        <v>1666.6666666666665</v>
      </c>
      <c r="AP90" s="29">
        <f>+'Cu1'!AP90</f>
        <v>0</v>
      </c>
      <c r="AQ90" s="29">
        <f>+'Cu1'!AQ90</f>
        <v>0</v>
      </c>
      <c r="AR90" s="29">
        <f>+'Cu1'!AR90</f>
        <v>0</v>
      </c>
      <c r="AS90" s="29">
        <f>+'Cu1'!AS90</f>
        <v>0</v>
      </c>
      <c r="AT90" s="29">
        <f>+'Cu1'!AT90</f>
        <v>0</v>
      </c>
      <c r="AU90" s="29">
        <f>+'Cu1'!AU90</f>
        <v>0</v>
      </c>
      <c r="AV90" s="40">
        <f>+'Cu1'!AV90</f>
        <v>0</v>
      </c>
      <c r="AW90" s="40">
        <f>+'Cu1'!AW90</f>
        <v>0</v>
      </c>
      <c r="AX90" s="40">
        <f>+'Cu1'!AX90</f>
        <v>0</v>
      </c>
      <c r="AY90" s="40">
        <f>+'Cu1'!AY90</f>
        <v>0</v>
      </c>
      <c r="AZ90" s="40">
        <f>+'Cu1'!AZ90</f>
        <v>0</v>
      </c>
      <c r="BA90" s="40">
        <f>+'Cu1'!BA90</f>
        <v>0</v>
      </c>
      <c r="BB90" s="40">
        <f>+'Cu1'!BB90</f>
        <v>0</v>
      </c>
      <c r="BC90" s="40">
        <f>+'Cu1'!BC90</f>
        <v>0</v>
      </c>
      <c r="BD90" s="40">
        <f>+'Cu1'!BD90</f>
        <v>0</v>
      </c>
      <c r="BE90" s="40">
        <f>+'Cu1'!BE90</f>
        <v>0</v>
      </c>
      <c r="BF90" s="40">
        <f>+'Cu1'!BF90</f>
        <v>0</v>
      </c>
      <c r="BG90" s="40">
        <f>+'Cu1'!BG90</f>
        <v>0</v>
      </c>
    </row>
    <row r="91" spans="1:59" s="39" customFormat="1" hidden="1">
      <c r="A91" s="36">
        <f>+'Cu1'!A91</f>
        <v>42</v>
      </c>
      <c r="B91" s="35">
        <f>+'Cu1'!B91</f>
        <v>710</v>
      </c>
      <c r="C91" s="23" t="str">
        <f>+'Cu1'!C91</f>
        <v xml:space="preserve">ALTRES OPERACIONS </v>
      </c>
      <c r="D91" s="23" t="str">
        <f>+'Cu1'!D91</f>
        <v>Clavar i lligar canyes manual</v>
      </c>
      <c r="E91" s="21">
        <f>+'Cu1'!E91</f>
        <v>2500</v>
      </c>
      <c r="F91" s="22">
        <f>+'Cu1'!F91</f>
        <v>41.664000000000001</v>
      </c>
      <c r="G91" s="22">
        <f>+'Cu1'!G91</f>
        <v>1</v>
      </c>
      <c r="H91" s="22">
        <f>+'Cu1'!H91</f>
        <v>0</v>
      </c>
      <c r="I91" s="22">
        <f>+'Cu1'!I91</f>
        <v>0</v>
      </c>
      <c r="J91" s="22">
        <f>+'Cu1'!J91</f>
        <v>0</v>
      </c>
      <c r="K91" s="22">
        <f>+'Cu1'!K91</f>
        <v>0</v>
      </c>
      <c r="L91" s="22">
        <f>+'Cu1'!L91</f>
        <v>0</v>
      </c>
      <c r="M91" s="22">
        <f>+'Cu1'!M91</f>
        <v>0</v>
      </c>
      <c r="N91" s="22">
        <f>+'Cu1'!N91</f>
        <v>1</v>
      </c>
      <c r="O91" s="23">
        <f>+'Cu1'!O91</f>
        <v>0</v>
      </c>
      <c r="P91" s="24">
        <f>+'Cu1'!P91</f>
        <v>0</v>
      </c>
      <c r="Q91" s="22">
        <f>+'Cu1'!Q91</f>
        <v>0</v>
      </c>
      <c r="R91" s="23">
        <f>+'Cu1'!R91</f>
        <v>0</v>
      </c>
      <c r="S91" s="23">
        <f>+'Cu1'!S91</f>
        <v>0</v>
      </c>
      <c r="T91" s="23">
        <f>+'Cu1'!T91</f>
        <v>0</v>
      </c>
      <c r="U91" s="23">
        <f>+'Cu1'!U91</f>
        <v>0</v>
      </c>
      <c r="V91" s="23">
        <f>+'Cu1'!V91</f>
        <v>0</v>
      </c>
      <c r="W91" s="23">
        <f>+'Cu1'!W91</f>
        <v>0</v>
      </c>
      <c r="X91" s="23">
        <f>+'Cu1'!X91</f>
        <v>0</v>
      </c>
      <c r="Y91" s="23">
        <f>+'Cu1'!Y91</f>
        <v>0</v>
      </c>
      <c r="Z91" s="22">
        <f>+'Cu1'!Z91</f>
        <v>0</v>
      </c>
      <c r="AA91" s="22">
        <f>+'Cu1'!AA91</f>
        <v>0</v>
      </c>
      <c r="AB91" s="23">
        <f>+'Cu1'!AB91</f>
        <v>0</v>
      </c>
      <c r="AC91" s="23">
        <f>+'Cu1'!AC91</f>
        <v>0</v>
      </c>
      <c r="AD91" s="23">
        <f>+'Cu1'!AD91</f>
        <v>0</v>
      </c>
      <c r="AE91" s="22">
        <f>+'Cu1'!AE91</f>
        <v>0</v>
      </c>
      <c r="AF91" s="22">
        <f>+'Cu1'!AF91</f>
        <v>0</v>
      </c>
      <c r="AG91" s="23">
        <f>+'Cu1'!AG91</f>
        <v>0</v>
      </c>
      <c r="AH91" s="23">
        <f>+'Cu1'!AH91</f>
        <v>0</v>
      </c>
      <c r="AI91" s="23">
        <f>+'Cu1'!AI91</f>
        <v>0</v>
      </c>
      <c r="AJ91" s="23">
        <f>+'Cu1'!AJ91</f>
        <v>0</v>
      </c>
      <c r="AK91" s="23">
        <f>+'Cu1'!AK91</f>
        <v>0</v>
      </c>
      <c r="AL91" s="23">
        <f>+'Cu1'!AL91</f>
        <v>0</v>
      </c>
      <c r="AM91" s="23">
        <f>+'Cu1'!AM91</f>
        <v>0</v>
      </c>
      <c r="AN91" s="23">
        <f>+'Cu1'!AN91</f>
        <v>0</v>
      </c>
      <c r="AO91" s="23">
        <f>+'Cu1'!AO91</f>
        <v>0</v>
      </c>
      <c r="AP91" s="25">
        <f>+'Cu1'!AP91</f>
        <v>5208</v>
      </c>
      <c r="AQ91" s="25">
        <f>+'Cu1'!AQ91</f>
        <v>0</v>
      </c>
      <c r="AR91" s="23">
        <f>+'Cu1'!AR91</f>
        <v>0</v>
      </c>
      <c r="AS91" s="23">
        <f>+'Cu1'!AS91</f>
        <v>0</v>
      </c>
      <c r="AT91" s="23">
        <f>+'Cu1'!AT91</f>
        <v>0</v>
      </c>
      <c r="AU91" s="23">
        <f>+'Cu1'!AU91</f>
        <v>0</v>
      </c>
      <c r="AV91" s="39">
        <f>+'Cu1'!AV91</f>
        <v>0</v>
      </c>
      <c r="AW91" s="39">
        <f>+'Cu1'!AW91</f>
        <v>0</v>
      </c>
      <c r="AX91" s="39">
        <f>+'Cu1'!AX91</f>
        <v>0</v>
      </c>
      <c r="AY91" s="39">
        <f>+'Cu1'!AY91</f>
        <v>0</v>
      </c>
      <c r="AZ91" s="39">
        <f>+'Cu1'!AZ91</f>
        <v>0</v>
      </c>
      <c r="BA91" s="39">
        <f>+'Cu1'!BA91</f>
        <v>0</v>
      </c>
      <c r="BB91" s="39">
        <f>+'Cu1'!BB91</f>
        <v>0</v>
      </c>
      <c r="BC91" s="39">
        <f>+'Cu1'!BC91</f>
        <v>0</v>
      </c>
      <c r="BD91" s="39">
        <f>+'Cu1'!BD91</f>
        <v>0</v>
      </c>
      <c r="BE91" s="39">
        <f>+'Cu1'!BE91</f>
        <v>0</v>
      </c>
      <c r="BF91" s="39">
        <f>+'Cu1'!BF91</f>
        <v>0</v>
      </c>
      <c r="BG91" s="39">
        <f>+'Cu1'!BG91</f>
        <v>0</v>
      </c>
    </row>
    <row r="92" spans="1:59" s="40" customFormat="1" hidden="1">
      <c r="A92" s="36">
        <f>+'Cu1'!A92</f>
        <v>43</v>
      </c>
      <c r="B92" s="36">
        <f>+'Cu1'!B92</f>
        <v>720</v>
      </c>
      <c r="C92" s="29" t="str">
        <f>+'Cu1'!C92</f>
        <v xml:space="preserve">ALTRES OPERACIONS </v>
      </c>
      <c r="D92" s="29" t="str">
        <f>+'Cu1'!D92</f>
        <v>Esporgar i lligar tomaqueres</v>
      </c>
      <c r="E92" s="37">
        <f>+'Cu1'!E92</f>
        <v>2500</v>
      </c>
      <c r="F92" s="28">
        <f>+'Cu1'!F92</f>
        <v>1475.5999999999983</v>
      </c>
      <c r="G92" s="28">
        <f>+'Cu1'!G92</f>
        <v>0</v>
      </c>
      <c r="H92" s="28">
        <f>+'Cu1'!H92</f>
        <v>0</v>
      </c>
      <c r="I92" s="28">
        <f>+'Cu1'!I92</f>
        <v>0</v>
      </c>
      <c r="J92" s="28">
        <f>+'Cu1'!J92</f>
        <v>0</v>
      </c>
      <c r="K92" s="28">
        <f>+'Cu1'!K92</f>
        <v>0</v>
      </c>
      <c r="L92" s="28">
        <f>+'Cu1'!L92</f>
        <v>0</v>
      </c>
      <c r="M92" s="28">
        <f>+'Cu1'!M92</f>
        <v>0</v>
      </c>
      <c r="N92" s="28">
        <f>+'Cu1'!N92</f>
        <v>0</v>
      </c>
      <c r="O92" s="29">
        <f>+'Cu1'!O92</f>
        <v>0</v>
      </c>
      <c r="P92" s="30">
        <f>+'Cu1'!P92</f>
        <v>0</v>
      </c>
      <c r="Q92" s="28">
        <f>+'Cu1'!Q92</f>
        <v>0</v>
      </c>
      <c r="R92" s="29">
        <f>+'Cu1'!R92</f>
        <v>0</v>
      </c>
      <c r="S92" s="29">
        <f>+'Cu1'!S92</f>
        <v>0</v>
      </c>
      <c r="T92" s="29">
        <f>+'Cu1'!T92</f>
        <v>0</v>
      </c>
      <c r="U92" s="29">
        <f>+'Cu1'!U92</f>
        <v>0</v>
      </c>
      <c r="V92" s="29">
        <f>+'Cu1'!V92</f>
        <v>0</v>
      </c>
      <c r="W92" s="29">
        <f>+'Cu1'!W92</f>
        <v>0</v>
      </c>
      <c r="X92" s="29">
        <f>+'Cu1'!X92</f>
        <v>0</v>
      </c>
      <c r="Y92" s="29">
        <f>+'Cu1'!Y92</f>
        <v>0</v>
      </c>
      <c r="Z92" s="28">
        <f>+'Cu1'!Z92</f>
        <v>0</v>
      </c>
      <c r="AA92" s="28">
        <f>+'Cu1'!AA92</f>
        <v>0</v>
      </c>
      <c r="AB92" s="29">
        <f>+'Cu1'!AB92</f>
        <v>0</v>
      </c>
      <c r="AC92" s="29">
        <f>+'Cu1'!AC92</f>
        <v>0</v>
      </c>
      <c r="AD92" s="29">
        <f>+'Cu1'!AD92</f>
        <v>0</v>
      </c>
      <c r="AE92" s="28">
        <f>+'Cu1'!AE92</f>
        <v>0</v>
      </c>
      <c r="AF92" s="28">
        <f>+'Cu1'!AF92</f>
        <v>0</v>
      </c>
      <c r="AG92" s="29">
        <f>+'Cu1'!AG92</f>
        <v>0</v>
      </c>
      <c r="AH92" s="29">
        <f>+'Cu1'!AH92</f>
        <v>0</v>
      </c>
      <c r="AI92" s="29">
        <f>+'Cu1'!AI92</f>
        <v>0</v>
      </c>
      <c r="AJ92" s="29">
        <f>+'Cu1'!AJ92</f>
        <v>0</v>
      </c>
      <c r="AK92" s="29">
        <f>+'Cu1'!AK92</f>
        <v>0</v>
      </c>
      <c r="AL92" s="29">
        <f>+'Cu1'!AL92</f>
        <v>0</v>
      </c>
      <c r="AM92" s="29">
        <f>+'Cu1'!AM92</f>
        <v>0</v>
      </c>
      <c r="AN92" s="29">
        <f>+'Cu1'!AN92</f>
        <v>0</v>
      </c>
      <c r="AO92" s="29">
        <f>+'Cu1'!AO92</f>
        <v>0</v>
      </c>
      <c r="AP92" s="29">
        <f>+'Cu1'!AP92</f>
        <v>0</v>
      </c>
      <c r="AQ92" s="29">
        <f>+'Cu1'!AQ92</f>
        <v>0</v>
      </c>
      <c r="AR92" s="29">
        <f>+'Cu1'!AR92</f>
        <v>0</v>
      </c>
      <c r="AS92" s="29">
        <f>+'Cu1'!AS92</f>
        <v>0</v>
      </c>
      <c r="AT92" s="29">
        <f>+'Cu1'!AT92</f>
        <v>0</v>
      </c>
      <c r="AU92" s="29">
        <f>+'Cu1'!AU92</f>
        <v>0</v>
      </c>
      <c r="AV92" s="40">
        <f>+'Cu1'!AV92</f>
        <v>0</v>
      </c>
      <c r="AW92" s="40">
        <f>+'Cu1'!AW92</f>
        <v>0</v>
      </c>
      <c r="AX92" s="40">
        <f>+'Cu1'!AX92</f>
        <v>0</v>
      </c>
      <c r="AY92" s="40">
        <f>+'Cu1'!AY92</f>
        <v>0</v>
      </c>
      <c r="AZ92" s="40">
        <f>+'Cu1'!AZ92</f>
        <v>0</v>
      </c>
      <c r="BA92" s="40">
        <f>+'Cu1'!BA92</f>
        <v>0</v>
      </c>
      <c r="BB92" s="40">
        <f>+'Cu1'!BB92</f>
        <v>0</v>
      </c>
      <c r="BC92" s="40">
        <f>+'Cu1'!BC92</f>
        <v>0</v>
      </c>
      <c r="BD92" s="40">
        <f>+'Cu1'!BD92</f>
        <v>0</v>
      </c>
      <c r="BE92" s="40">
        <f>+'Cu1'!BE92</f>
        <v>0</v>
      </c>
      <c r="BF92" s="40">
        <f>+'Cu1'!BF92</f>
        <v>0</v>
      </c>
      <c r="BG92" s="40">
        <f>+'Cu1'!BG92</f>
        <v>0</v>
      </c>
    </row>
    <row r="93" spans="1:59" s="39" customFormat="1" hidden="1">
      <c r="A93" s="36">
        <f>+'Cu1'!A93</f>
        <v>44</v>
      </c>
      <c r="B93" s="35">
        <f>+'Cu1'!B93</f>
        <v>730</v>
      </c>
      <c r="C93" s="23" t="str">
        <f>+'Cu1'!C93</f>
        <v xml:space="preserve">ALTRES OPERACIONS </v>
      </c>
      <c r="D93" s="23" t="str">
        <f>+'Cu1'!D93</f>
        <v>Renda de la terra</v>
      </c>
      <c r="E93" s="21">
        <f>+'Cu1'!E93</f>
        <v>2500</v>
      </c>
      <c r="F93" s="22">
        <f>+'Cu1'!F93</f>
        <v>0</v>
      </c>
      <c r="G93" s="22">
        <f>+'Cu1'!G93</f>
        <v>0</v>
      </c>
      <c r="H93" s="22">
        <f>+'Cu1'!H93</f>
        <v>0</v>
      </c>
      <c r="I93" s="22">
        <f>+'Cu1'!I93</f>
        <v>0</v>
      </c>
      <c r="J93" s="22">
        <f>+'Cu1'!J93</f>
        <v>0</v>
      </c>
      <c r="K93" s="22">
        <f>+'Cu1'!K93</f>
        <v>0</v>
      </c>
      <c r="L93" s="22">
        <f>+'Cu1'!L93</f>
        <v>0</v>
      </c>
      <c r="M93" s="22">
        <f>+'Cu1'!M93</f>
        <v>0</v>
      </c>
      <c r="N93" s="22">
        <f>+'Cu1'!N93</f>
        <v>0</v>
      </c>
      <c r="O93" s="23">
        <f>+'Cu1'!O93</f>
        <v>0</v>
      </c>
      <c r="P93" s="24">
        <f>+'Cu1'!P93</f>
        <v>0</v>
      </c>
      <c r="Q93" s="22">
        <f>+'Cu1'!Q93</f>
        <v>0</v>
      </c>
      <c r="R93" s="23">
        <f>+'Cu1'!R93</f>
        <v>0</v>
      </c>
      <c r="S93" s="23">
        <f>+'Cu1'!S93</f>
        <v>0</v>
      </c>
      <c r="T93" s="23">
        <f>+'Cu1'!T93</f>
        <v>0</v>
      </c>
      <c r="U93" s="23">
        <f>+'Cu1'!U93</f>
        <v>0</v>
      </c>
      <c r="V93" s="23">
        <f>+'Cu1'!V93</f>
        <v>0</v>
      </c>
      <c r="W93" s="23">
        <f>+'Cu1'!W93</f>
        <v>0</v>
      </c>
      <c r="X93" s="23">
        <f>+'Cu1'!X93</f>
        <v>0</v>
      </c>
      <c r="Y93" s="23">
        <f>+'Cu1'!Y93</f>
        <v>0</v>
      </c>
      <c r="Z93" s="22">
        <f>+'Cu1'!Z93</f>
        <v>0</v>
      </c>
      <c r="AA93" s="22">
        <f>+'Cu1'!AA93</f>
        <v>0</v>
      </c>
      <c r="AB93" s="23">
        <f>+'Cu1'!AB93</f>
        <v>0</v>
      </c>
      <c r="AC93" s="23">
        <f>+'Cu1'!AC93</f>
        <v>0</v>
      </c>
      <c r="AD93" s="23">
        <f>+'Cu1'!AD93</f>
        <v>0</v>
      </c>
      <c r="AE93" s="22">
        <f>+'Cu1'!AE93</f>
        <v>0</v>
      </c>
      <c r="AF93" s="22">
        <f>+'Cu1'!AF93</f>
        <v>0</v>
      </c>
      <c r="AG93" s="23">
        <f>+'Cu1'!AG93</f>
        <v>0</v>
      </c>
      <c r="AH93" s="23">
        <f>+'Cu1'!AH93</f>
        <v>0</v>
      </c>
      <c r="AI93" s="23">
        <f>+'Cu1'!AI93</f>
        <v>0</v>
      </c>
      <c r="AJ93" s="23">
        <f>+'Cu1'!AJ93</f>
        <v>0</v>
      </c>
      <c r="AK93" s="23">
        <f>+'Cu1'!AK93</f>
        <v>0</v>
      </c>
      <c r="AL93" s="23">
        <f>+'Cu1'!AL93</f>
        <v>0</v>
      </c>
      <c r="AM93" s="23">
        <f>+'Cu1'!AM93</f>
        <v>0</v>
      </c>
      <c r="AN93" s="23">
        <f>+'Cu1'!AN93</f>
        <v>0</v>
      </c>
      <c r="AO93" s="23">
        <f>+'Cu1'!AO93</f>
        <v>0</v>
      </c>
      <c r="AP93" s="23">
        <f>+'Cu1'!AP93</f>
        <v>0</v>
      </c>
      <c r="AQ93" s="21">
        <f>+'Cu1'!AQ93</f>
        <v>2500</v>
      </c>
      <c r="AR93" s="23">
        <f>+'Cu1'!AR93</f>
        <v>0</v>
      </c>
      <c r="AS93" s="23">
        <f>+'Cu1'!AS93</f>
        <v>0</v>
      </c>
      <c r="AT93" s="23">
        <f>+'Cu1'!AT93</f>
        <v>0</v>
      </c>
      <c r="AU93" s="23">
        <f>+'Cu1'!AU93</f>
        <v>0</v>
      </c>
      <c r="AV93" s="39">
        <f>+'Cu1'!AV93</f>
        <v>0</v>
      </c>
      <c r="AW93" s="39">
        <f>+'Cu1'!AW93</f>
        <v>0</v>
      </c>
      <c r="AX93" s="39">
        <f>+'Cu1'!AX93</f>
        <v>0</v>
      </c>
      <c r="AY93" s="39">
        <f>+'Cu1'!AY93</f>
        <v>0</v>
      </c>
      <c r="AZ93" s="39">
        <f>+'Cu1'!AZ93</f>
        <v>0</v>
      </c>
      <c r="BA93" s="39">
        <f>+'Cu1'!BA93</f>
        <v>0</v>
      </c>
      <c r="BB93" s="39">
        <f>+'Cu1'!BB93</f>
        <v>0</v>
      </c>
      <c r="BC93" s="39">
        <f>+'Cu1'!BC93</f>
        <v>0</v>
      </c>
      <c r="BD93" s="39">
        <f>+'Cu1'!BD93</f>
        <v>0</v>
      </c>
      <c r="BE93" s="39">
        <f>+'Cu1'!BE93</f>
        <v>0</v>
      </c>
      <c r="BF93" s="39">
        <f>+'Cu1'!BF93</f>
        <v>0</v>
      </c>
      <c r="BG93" s="39">
        <f>+'Cu1'!BG93</f>
        <v>0</v>
      </c>
    </row>
    <row r="94" spans="1:59" s="40" customFormat="1" hidden="1">
      <c r="A94" s="36">
        <f>+'Cu1'!A94</f>
        <v>45</v>
      </c>
      <c r="B94" s="36">
        <f>+'Cu1'!B94</f>
        <v>810</v>
      </c>
      <c r="C94" s="29" t="str">
        <f>+'Cu1'!C94</f>
        <v>RECOL.LECCIÓ</v>
      </c>
      <c r="D94" s="29" t="str">
        <f>+'Cu1'!D94</f>
        <v>Recol.lecció col</v>
      </c>
      <c r="E94" s="37">
        <f>+'Cu1'!E94</f>
        <v>2500</v>
      </c>
      <c r="F94" s="28">
        <f>+'Cu1'!F94</f>
        <v>163.888888888889</v>
      </c>
      <c r="G94" s="28">
        <f>+'Cu1'!G94</f>
        <v>10.243055555555562</v>
      </c>
      <c r="H94" s="28">
        <f>+'Cu1'!H94</f>
        <v>0</v>
      </c>
      <c r="I94" s="28">
        <f>+'Cu1'!I94</f>
        <v>0</v>
      </c>
      <c r="J94" s="28">
        <f>+'Cu1'!J94</f>
        <v>0</v>
      </c>
      <c r="K94" s="28">
        <f>+'Cu1'!K94</f>
        <v>0</v>
      </c>
      <c r="L94" s="28">
        <f>+'Cu1'!L94</f>
        <v>0</v>
      </c>
      <c r="M94" s="28">
        <f>+'Cu1'!M94</f>
        <v>0</v>
      </c>
      <c r="N94" s="28">
        <f>+'Cu1'!N94</f>
        <v>163.888888888889</v>
      </c>
      <c r="O94" s="29">
        <f>+'Cu1'!O94</f>
        <v>0</v>
      </c>
      <c r="P94" s="30">
        <f>+'Cu1'!P94</f>
        <v>0</v>
      </c>
      <c r="Q94" s="28">
        <f>+'Cu1'!Q94</f>
        <v>0</v>
      </c>
      <c r="R94" s="29">
        <f>+'Cu1'!R94</f>
        <v>0</v>
      </c>
      <c r="S94" s="29">
        <f>+'Cu1'!S94</f>
        <v>0</v>
      </c>
      <c r="T94" s="29">
        <f>+'Cu1'!T94</f>
        <v>0</v>
      </c>
      <c r="U94" s="29">
        <f>+'Cu1'!U94</f>
        <v>0</v>
      </c>
      <c r="V94" s="29">
        <f>+'Cu1'!V94</f>
        <v>0</v>
      </c>
      <c r="W94" s="29">
        <f>+'Cu1'!W94</f>
        <v>0</v>
      </c>
      <c r="X94" s="29">
        <f>+'Cu1'!X94</f>
        <v>0</v>
      </c>
      <c r="Y94" s="29">
        <f>+'Cu1'!Y94</f>
        <v>0</v>
      </c>
      <c r="Z94" s="28">
        <f>+'Cu1'!Z94</f>
        <v>0</v>
      </c>
      <c r="AA94" s="28">
        <f>+'Cu1'!AA94</f>
        <v>0</v>
      </c>
      <c r="AB94" s="29">
        <f>+'Cu1'!AB94</f>
        <v>0</v>
      </c>
      <c r="AC94" s="29">
        <f>+'Cu1'!AC94</f>
        <v>0</v>
      </c>
      <c r="AD94" s="29">
        <f>+'Cu1'!AD94</f>
        <v>0</v>
      </c>
      <c r="AE94" s="28">
        <f>+'Cu1'!AE94</f>
        <v>0</v>
      </c>
      <c r="AF94" s="28">
        <f>+'Cu1'!AF94</f>
        <v>0</v>
      </c>
      <c r="AG94" s="29">
        <f>+'Cu1'!AG94</f>
        <v>0</v>
      </c>
      <c r="AH94" s="29">
        <f>+'Cu1'!AH94</f>
        <v>0</v>
      </c>
      <c r="AI94" s="29">
        <f>+'Cu1'!AI94</f>
        <v>0</v>
      </c>
      <c r="AJ94" s="29">
        <f>+'Cu1'!AJ94</f>
        <v>0</v>
      </c>
      <c r="AK94" s="29">
        <f>+'Cu1'!AK94</f>
        <v>0</v>
      </c>
      <c r="AL94" s="29">
        <f>+'Cu1'!AL94</f>
        <v>0</v>
      </c>
      <c r="AM94" s="29">
        <f>+'Cu1'!AM94</f>
        <v>0</v>
      </c>
      <c r="AN94" s="29">
        <f>+'Cu1'!AN94</f>
        <v>0</v>
      </c>
      <c r="AO94" s="29">
        <f>+'Cu1'!AO94</f>
        <v>0</v>
      </c>
      <c r="AP94" s="29">
        <f>+'Cu1'!AP94</f>
        <v>0</v>
      </c>
      <c r="AQ94" s="29">
        <f>+'Cu1'!AQ94</f>
        <v>0</v>
      </c>
      <c r="AR94" s="20">
        <f>+'Cu1'!AR94</f>
        <v>0</v>
      </c>
      <c r="AS94" s="20">
        <f>+'Cu1'!AS94</f>
        <v>0</v>
      </c>
      <c r="AT94" s="29">
        <f>+'Cu1'!AT94</f>
        <v>0</v>
      </c>
      <c r="AU94" s="20">
        <f>+'Cu1'!AU94</f>
        <v>0</v>
      </c>
      <c r="AV94" s="20">
        <f>+'Cu1'!AV94</f>
        <v>0</v>
      </c>
      <c r="AW94" s="40">
        <f>+'Cu1'!AW94</f>
        <v>0</v>
      </c>
      <c r="AX94" s="40">
        <f>+'Cu1'!AX94</f>
        <v>0</v>
      </c>
      <c r="AY94" s="40">
        <f>+'Cu1'!AY94</f>
        <v>0</v>
      </c>
      <c r="AZ94" s="40">
        <f>+'Cu1'!AZ94</f>
        <v>0</v>
      </c>
      <c r="BA94" s="40">
        <f>+'Cu1'!BA94</f>
        <v>0</v>
      </c>
      <c r="BB94" s="40">
        <f>+'Cu1'!BB94</f>
        <v>0</v>
      </c>
      <c r="BC94" s="40">
        <f>+'Cu1'!BC94</f>
        <v>0</v>
      </c>
      <c r="BD94" s="40">
        <f>+'Cu1'!BD94</f>
        <v>0</v>
      </c>
      <c r="BE94" s="40">
        <f>+'Cu1'!BE94</f>
        <v>0</v>
      </c>
      <c r="BF94" s="40">
        <f>+'Cu1'!BF94</f>
        <v>0</v>
      </c>
      <c r="BG94" s="40">
        <f>+'Cu1'!BG94</f>
        <v>0</v>
      </c>
    </row>
    <row r="95" spans="1:59" s="39" customFormat="1" hidden="1">
      <c r="A95" s="36">
        <f>+'Cu1'!A95</f>
        <v>46</v>
      </c>
      <c r="B95" s="35">
        <f>+'Cu1'!B95</f>
        <v>820</v>
      </c>
      <c r="C95" s="22" t="str">
        <f>+'Cu1'!C95</f>
        <v>RECOL.LECCIÓ</v>
      </c>
      <c r="D95" s="22" t="str">
        <f>+'Cu1'!D95</f>
        <v>Recol.lecció bròcoli</v>
      </c>
      <c r="E95" s="21">
        <f>+'Cu1'!E95</f>
        <v>2500</v>
      </c>
      <c r="F95" s="22">
        <f>+'Cu1'!F95</f>
        <v>0</v>
      </c>
      <c r="G95" s="22">
        <f>+'Cu1'!G95</f>
        <v>0</v>
      </c>
      <c r="H95" s="22">
        <f>+'Cu1'!H95</f>
        <v>0</v>
      </c>
      <c r="I95" s="22">
        <f>+'Cu1'!I95</f>
        <v>0</v>
      </c>
      <c r="J95" s="22">
        <f>+'Cu1'!J95</f>
        <v>0</v>
      </c>
      <c r="K95" s="22">
        <f>+'Cu1'!K95</f>
        <v>0</v>
      </c>
      <c r="L95" s="22">
        <f>+'Cu1'!L95</f>
        <v>0</v>
      </c>
      <c r="M95" s="22">
        <f>+'Cu1'!M95</f>
        <v>0</v>
      </c>
      <c r="N95" s="22">
        <f>+'Cu1'!N95</f>
        <v>0</v>
      </c>
      <c r="O95" s="23">
        <f>+'Cu1'!O95</f>
        <v>0</v>
      </c>
      <c r="P95" s="24">
        <f>+'Cu1'!P95</f>
        <v>0</v>
      </c>
      <c r="Q95" s="22">
        <f>+'Cu1'!Q95</f>
        <v>0</v>
      </c>
      <c r="R95" s="23">
        <f>+'Cu1'!R95</f>
        <v>0</v>
      </c>
      <c r="S95" s="23">
        <f>+'Cu1'!S95</f>
        <v>0</v>
      </c>
      <c r="T95" s="23">
        <f>+'Cu1'!T95</f>
        <v>0</v>
      </c>
      <c r="U95" s="23">
        <f>+'Cu1'!U95</f>
        <v>0</v>
      </c>
      <c r="V95" s="23">
        <f>+'Cu1'!V95</f>
        <v>0</v>
      </c>
      <c r="W95" s="23">
        <f>+'Cu1'!W95</f>
        <v>0</v>
      </c>
      <c r="X95" s="23">
        <f>+'Cu1'!X95</f>
        <v>0</v>
      </c>
      <c r="Y95" s="23">
        <f>+'Cu1'!Y95</f>
        <v>0</v>
      </c>
      <c r="Z95" s="22">
        <f>+'Cu1'!Z95</f>
        <v>0</v>
      </c>
      <c r="AA95" s="22">
        <f>+'Cu1'!AA95</f>
        <v>0</v>
      </c>
      <c r="AB95" s="23">
        <f>+'Cu1'!AB95</f>
        <v>0</v>
      </c>
      <c r="AC95" s="23">
        <f>+'Cu1'!AC95</f>
        <v>0</v>
      </c>
      <c r="AD95" s="23">
        <f>+'Cu1'!AD95</f>
        <v>0</v>
      </c>
      <c r="AE95" s="22">
        <f>+'Cu1'!AE95</f>
        <v>0</v>
      </c>
      <c r="AF95" s="22">
        <f>+'Cu1'!AF95</f>
        <v>0</v>
      </c>
      <c r="AG95" s="23">
        <f>+'Cu1'!AG95</f>
        <v>0</v>
      </c>
      <c r="AH95" s="23">
        <f>+'Cu1'!AH95</f>
        <v>0</v>
      </c>
      <c r="AI95" s="23">
        <f>+'Cu1'!AI95</f>
        <v>0</v>
      </c>
      <c r="AJ95" s="23">
        <f>+'Cu1'!AJ95</f>
        <v>0</v>
      </c>
      <c r="AK95" s="23">
        <f>+'Cu1'!AK95</f>
        <v>0</v>
      </c>
      <c r="AL95" s="23">
        <f>+'Cu1'!AL95</f>
        <v>0</v>
      </c>
      <c r="AM95" s="23">
        <f>+'Cu1'!AM95</f>
        <v>0</v>
      </c>
      <c r="AN95" s="23">
        <f>+'Cu1'!AN95</f>
        <v>0</v>
      </c>
      <c r="AO95" s="23">
        <f>+'Cu1'!AO95</f>
        <v>0</v>
      </c>
      <c r="AP95" s="23">
        <f>+'Cu1'!AP95</f>
        <v>0</v>
      </c>
      <c r="AQ95" s="23">
        <f>+'Cu1'!AQ95</f>
        <v>0</v>
      </c>
      <c r="AR95" s="25">
        <f>+'Cu1'!AR95</f>
        <v>0</v>
      </c>
      <c r="AS95" s="25">
        <f>+'Cu1'!AS95</f>
        <v>0</v>
      </c>
      <c r="AT95" s="24">
        <f>+'Cu1'!AT95</f>
        <v>0</v>
      </c>
      <c r="AU95" s="23">
        <f>+'Cu1'!AU95</f>
        <v>0</v>
      </c>
      <c r="AV95" s="39">
        <f>+'Cu1'!AV95</f>
        <v>0</v>
      </c>
      <c r="AW95" s="24">
        <f>+'Cu1'!AW95</f>
        <v>0</v>
      </c>
      <c r="AX95" s="39">
        <f>+'Cu1'!AX95</f>
        <v>0</v>
      </c>
      <c r="AY95" s="39">
        <f>+'Cu1'!AY95</f>
        <v>0</v>
      </c>
      <c r="AZ95" s="39">
        <f>+'Cu1'!AZ95</f>
        <v>0</v>
      </c>
      <c r="BA95" s="39">
        <f>+'Cu1'!BA95</f>
        <v>0</v>
      </c>
      <c r="BB95" s="39">
        <f>+'Cu1'!BB95</f>
        <v>0</v>
      </c>
      <c r="BC95" s="39">
        <f>+'Cu1'!BC95</f>
        <v>0</v>
      </c>
      <c r="BD95" s="39">
        <f>+'Cu1'!BD95</f>
        <v>0</v>
      </c>
      <c r="BE95" s="39">
        <f>+'Cu1'!BE95</f>
        <v>0</v>
      </c>
      <c r="BF95" s="39">
        <f>+'Cu1'!BF95</f>
        <v>0</v>
      </c>
      <c r="BG95" s="39">
        <f>+'Cu1'!BG95</f>
        <v>0</v>
      </c>
    </row>
    <row r="96" spans="1:59" s="40" customFormat="1" hidden="1">
      <c r="A96" s="36">
        <f>+'Cu1'!A96</f>
        <v>47</v>
      </c>
      <c r="B96" s="36">
        <f>+'Cu1'!B96</f>
        <v>830</v>
      </c>
      <c r="C96" s="29" t="str">
        <f>+'Cu1'!C96</f>
        <v>RECOL.LECCIÓ</v>
      </c>
      <c r="D96" s="29" t="str">
        <f>+'Cu1'!D96</f>
        <v>Recol.lecció calçot</v>
      </c>
      <c r="E96" s="37">
        <f>+'Cu1'!E96</f>
        <v>2500</v>
      </c>
      <c r="F96" s="28">
        <f>+'Cu1'!F96</f>
        <v>0</v>
      </c>
      <c r="G96" s="28">
        <f>+'Cu1'!G96</f>
        <v>0</v>
      </c>
      <c r="H96" s="28">
        <f>+'Cu1'!H96</f>
        <v>0</v>
      </c>
      <c r="I96" s="28">
        <f>+'Cu1'!I96</f>
        <v>0</v>
      </c>
      <c r="J96" s="28">
        <f>+'Cu1'!J96</f>
        <v>0</v>
      </c>
      <c r="K96" s="28">
        <f>+'Cu1'!K96</f>
        <v>0</v>
      </c>
      <c r="L96" s="28">
        <f>+'Cu1'!L96</f>
        <v>0</v>
      </c>
      <c r="M96" s="28">
        <f>+'Cu1'!M96</f>
        <v>0</v>
      </c>
      <c r="N96" s="28">
        <f>+'Cu1'!N96</f>
        <v>0</v>
      </c>
      <c r="O96" s="29">
        <f>+'Cu1'!O96</f>
        <v>0</v>
      </c>
      <c r="P96" s="30">
        <f>+'Cu1'!P96</f>
        <v>0</v>
      </c>
      <c r="Q96" s="28">
        <f>+'Cu1'!Q96</f>
        <v>0</v>
      </c>
      <c r="R96" s="29">
        <f>+'Cu1'!R96</f>
        <v>0</v>
      </c>
      <c r="S96" s="29">
        <f>+'Cu1'!S96</f>
        <v>0</v>
      </c>
      <c r="T96" s="29">
        <f>+'Cu1'!T96</f>
        <v>0</v>
      </c>
      <c r="U96" s="29">
        <f>+'Cu1'!U96</f>
        <v>0</v>
      </c>
      <c r="V96" s="29">
        <f>+'Cu1'!V96</f>
        <v>0</v>
      </c>
      <c r="W96" s="29">
        <f>+'Cu1'!W96</f>
        <v>0</v>
      </c>
      <c r="X96" s="29">
        <f>+'Cu1'!X96</f>
        <v>0</v>
      </c>
      <c r="Y96" s="29">
        <f>+'Cu1'!Y96</f>
        <v>0</v>
      </c>
      <c r="Z96" s="28">
        <f>+'Cu1'!Z96</f>
        <v>0</v>
      </c>
      <c r="AA96" s="28">
        <f>+'Cu1'!AA96</f>
        <v>0</v>
      </c>
      <c r="AB96" s="29">
        <f>+'Cu1'!AB96</f>
        <v>0</v>
      </c>
      <c r="AC96" s="29">
        <f>+'Cu1'!AC96</f>
        <v>0</v>
      </c>
      <c r="AD96" s="29">
        <f>+'Cu1'!AD96</f>
        <v>0</v>
      </c>
      <c r="AE96" s="28">
        <f>+'Cu1'!AE96</f>
        <v>0</v>
      </c>
      <c r="AF96" s="28">
        <f>+'Cu1'!AF96</f>
        <v>0</v>
      </c>
      <c r="AG96" s="29">
        <f>+'Cu1'!AG96</f>
        <v>0</v>
      </c>
      <c r="AH96" s="29">
        <f>+'Cu1'!AH96</f>
        <v>0</v>
      </c>
      <c r="AI96" s="29">
        <f>+'Cu1'!AI96</f>
        <v>0</v>
      </c>
      <c r="AJ96" s="29">
        <f>+'Cu1'!AJ96</f>
        <v>0</v>
      </c>
      <c r="AK96" s="29">
        <f>+'Cu1'!AK96</f>
        <v>0</v>
      </c>
      <c r="AL96" s="29">
        <f>+'Cu1'!AL96</f>
        <v>0</v>
      </c>
      <c r="AM96" s="29">
        <f>+'Cu1'!AM96</f>
        <v>0</v>
      </c>
      <c r="AN96" s="29">
        <f>+'Cu1'!AN96</f>
        <v>0</v>
      </c>
      <c r="AO96" s="29">
        <f>+'Cu1'!AO96</f>
        <v>0</v>
      </c>
      <c r="AP96" s="29">
        <f>+'Cu1'!AP96</f>
        <v>0</v>
      </c>
      <c r="AQ96" s="29">
        <f>+'Cu1'!AQ96</f>
        <v>0</v>
      </c>
      <c r="AR96" s="20">
        <f>+'Cu1'!AR96</f>
        <v>0</v>
      </c>
      <c r="AS96" s="20">
        <f>+'Cu1'!AS96</f>
        <v>0</v>
      </c>
      <c r="AT96" s="29">
        <f>+'Cu1'!AT96</f>
        <v>0</v>
      </c>
      <c r="AU96" s="20">
        <f>+'Cu1'!AU96</f>
        <v>0</v>
      </c>
      <c r="AV96" s="40">
        <f>+'Cu1'!AV96</f>
        <v>0</v>
      </c>
      <c r="AW96" s="40">
        <f>+'Cu1'!AW96</f>
        <v>0</v>
      </c>
      <c r="AX96" s="20">
        <f>+'Cu1'!AX96</f>
        <v>0</v>
      </c>
      <c r="AY96" s="40">
        <f>+'Cu1'!AY96</f>
        <v>0</v>
      </c>
      <c r="AZ96" s="40">
        <f>+'Cu1'!AZ96</f>
        <v>0</v>
      </c>
      <c r="BA96" s="40">
        <f>+'Cu1'!BA96</f>
        <v>0</v>
      </c>
      <c r="BB96" s="40">
        <f>+'Cu1'!BB96</f>
        <v>0</v>
      </c>
      <c r="BC96" s="40">
        <f>+'Cu1'!BC96</f>
        <v>0</v>
      </c>
      <c r="BD96" s="40">
        <f>+'Cu1'!BD96</f>
        <v>0</v>
      </c>
      <c r="BE96" s="40">
        <f>+'Cu1'!BE96</f>
        <v>0</v>
      </c>
      <c r="BF96" s="40">
        <f>+'Cu1'!BF96</f>
        <v>0</v>
      </c>
      <c r="BG96" s="40">
        <f>+'Cu1'!BG96</f>
        <v>0</v>
      </c>
    </row>
    <row r="97" spans="1:59" s="39" customFormat="1" hidden="1">
      <c r="A97" s="36">
        <f>+'Cu1'!A97</f>
        <v>48</v>
      </c>
      <c r="B97" s="35">
        <f>+'Cu1'!B97</f>
        <v>840</v>
      </c>
      <c r="C97" s="23" t="str">
        <f>+'Cu1'!C97</f>
        <v>RECOL.LECCIÓ</v>
      </c>
      <c r="D97" s="23" t="str">
        <f>+'Cu1'!D97</f>
        <v>Recol.lecció enciam</v>
      </c>
      <c r="E97" s="21">
        <f>+'Cu1'!E97</f>
        <v>2500</v>
      </c>
      <c r="F97" s="22">
        <f>+'Cu1'!F97</f>
        <v>0</v>
      </c>
      <c r="G97" s="22">
        <f>+'Cu1'!G97</f>
        <v>0</v>
      </c>
      <c r="H97" s="22">
        <f>+'Cu1'!H97</f>
        <v>0</v>
      </c>
      <c r="I97" s="22">
        <f>+'Cu1'!I97</f>
        <v>0</v>
      </c>
      <c r="J97" s="22">
        <f>+'Cu1'!J97</f>
        <v>0</v>
      </c>
      <c r="K97" s="22">
        <f>+'Cu1'!K97</f>
        <v>0</v>
      </c>
      <c r="L97" s="22">
        <f>+'Cu1'!L97</f>
        <v>0</v>
      </c>
      <c r="M97" s="22">
        <f>+'Cu1'!M97</f>
        <v>0</v>
      </c>
      <c r="N97" s="22">
        <f>+'Cu1'!N97</f>
        <v>0</v>
      </c>
      <c r="O97" s="23">
        <f>+'Cu1'!O97</f>
        <v>0</v>
      </c>
      <c r="P97" s="24">
        <f>+'Cu1'!P97</f>
        <v>0</v>
      </c>
      <c r="Q97" s="22">
        <f>+'Cu1'!Q97</f>
        <v>0</v>
      </c>
      <c r="R97" s="23">
        <f>+'Cu1'!R97</f>
        <v>0</v>
      </c>
      <c r="S97" s="23">
        <f>+'Cu1'!S97</f>
        <v>0</v>
      </c>
      <c r="T97" s="23">
        <f>+'Cu1'!T97</f>
        <v>0</v>
      </c>
      <c r="U97" s="23">
        <f>+'Cu1'!U97</f>
        <v>0</v>
      </c>
      <c r="V97" s="23">
        <f>+'Cu1'!V97</f>
        <v>0</v>
      </c>
      <c r="W97" s="23">
        <f>+'Cu1'!W97</f>
        <v>0</v>
      </c>
      <c r="X97" s="23">
        <f>+'Cu1'!X97</f>
        <v>0</v>
      </c>
      <c r="Y97" s="23">
        <f>+'Cu1'!Y97</f>
        <v>0</v>
      </c>
      <c r="Z97" s="22">
        <f>+'Cu1'!Z97</f>
        <v>0</v>
      </c>
      <c r="AA97" s="22">
        <f>+'Cu1'!AA97</f>
        <v>0</v>
      </c>
      <c r="AB97" s="23">
        <f>+'Cu1'!AB97</f>
        <v>0</v>
      </c>
      <c r="AC97" s="23">
        <f>+'Cu1'!AC97</f>
        <v>0</v>
      </c>
      <c r="AD97" s="23">
        <f>+'Cu1'!AD97</f>
        <v>0</v>
      </c>
      <c r="AE97" s="22">
        <f>+'Cu1'!AE97</f>
        <v>0</v>
      </c>
      <c r="AF97" s="22">
        <f>+'Cu1'!AF97</f>
        <v>0</v>
      </c>
      <c r="AG97" s="23">
        <f>+'Cu1'!AG97</f>
        <v>0</v>
      </c>
      <c r="AH97" s="23">
        <f>+'Cu1'!AH97</f>
        <v>0</v>
      </c>
      <c r="AI97" s="23">
        <f>+'Cu1'!AI97</f>
        <v>0</v>
      </c>
      <c r="AJ97" s="23">
        <f>+'Cu1'!AJ97</f>
        <v>0</v>
      </c>
      <c r="AK97" s="23">
        <f>+'Cu1'!AK97</f>
        <v>0</v>
      </c>
      <c r="AL97" s="23">
        <f>+'Cu1'!AL97</f>
        <v>0</v>
      </c>
      <c r="AM97" s="23">
        <f>+'Cu1'!AM97</f>
        <v>0</v>
      </c>
      <c r="AN97" s="23">
        <f>+'Cu1'!AN97</f>
        <v>0</v>
      </c>
      <c r="AO97" s="23">
        <f>+'Cu1'!AO97</f>
        <v>0</v>
      </c>
      <c r="AP97" s="23">
        <f>+'Cu1'!AP97</f>
        <v>0</v>
      </c>
      <c r="AQ97" s="23">
        <f>+'Cu1'!AQ97</f>
        <v>0</v>
      </c>
      <c r="AR97" s="25">
        <f>+'Cu1'!AR97</f>
        <v>0</v>
      </c>
      <c r="AS97" s="25">
        <f>+'Cu1'!AS97</f>
        <v>0</v>
      </c>
      <c r="AT97" s="23">
        <f>+'Cu1'!AT97</f>
        <v>0</v>
      </c>
      <c r="AU97" s="25">
        <f>+'Cu1'!AU97</f>
        <v>0</v>
      </c>
      <c r="AV97" s="39">
        <f>+'Cu1'!AV97</f>
        <v>0</v>
      </c>
      <c r="AW97" s="39">
        <f>+'Cu1'!AW97</f>
        <v>0</v>
      </c>
      <c r="AX97" s="39">
        <f>+'Cu1'!AX97</f>
        <v>0</v>
      </c>
      <c r="AY97" s="25">
        <f>+'Cu1'!AY97</f>
        <v>0</v>
      </c>
      <c r="AZ97" s="39">
        <f>+'Cu1'!AZ97</f>
        <v>0</v>
      </c>
      <c r="BA97" s="39">
        <f>+'Cu1'!BA97</f>
        <v>0</v>
      </c>
      <c r="BB97" s="39">
        <f>+'Cu1'!BB97</f>
        <v>0</v>
      </c>
      <c r="BC97" s="39">
        <f>+'Cu1'!BC97</f>
        <v>0</v>
      </c>
      <c r="BD97" s="39">
        <f>+'Cu1'!BD97</f>
        <v>0</v>
      </c>
      <c r="BE97" s="39">
        <f>+'Cu1'!BE97</f>
        <v>0</v>
      </c>
      <c r="BF97" s="39">
        <f>+'Cu1'!BF97</f>
        <v>0</v>
      </c>
      <c r="BG97" s="39">
        <f>+'Cu1'!BG97</f>
        <v>0</v>
      </c>
    </row>
    <row r="98" spans="1:59" s="40" customFormat="1" hidden="1">
      <c r="A98" s="36">
        <f>+'Cu1'!A98</f>
        <v>49</v>
      </c>
      <c r="B98" s="36">
        <f>+'Cu1'!B98</f>
        <v>850</v>
      </c>
      <c r="C98" s="29" t="str">
        <f>+'Cu1'!C98</f>
        <v>RECOL.LECCIÓ</v>
      </c>
      <c r="D98" s="29" t="str">
        <f>+'Cu1'!D98</f>
        <v>Recol.lecció bledes a manats</v>
      </c>
      <c r="E98" s="37">
        <f>+'Cu1'!E98</f>
        <v>2500</v>
      </c>
      <c r="F98" s="28">
        <f>+'Cu1'!F98</f>
        <v>237.37373737373738</v>
      </c>
      <c r="G98" s="28">
        <f>+'Cu1'!G98</f>
        <v>0</v>
      </c>
      <c r="H98" s="28">
        <f>+'Cu1'!H98</f>
        <v>0</v>
      </c>
      <c r="I98" s="28">
        <f>+'Cu1'!I98</f>
        <v>0</v>
      </c>
      <c r="J98" s="28">
        <f>+'Cu1'!J98</f>
        <v>0</v>
      </c>
      <c r="K98" s="28">
        <f>+'Cu1'!K98</f>
        <v>0</v>
      </c>
      <c r="L98" s="28">
        <f>+'Cu1'!L98</f>
        <v>0</v>
      </c>
      <c r="M98" s="28">
        <f>+'Cu1'!M98</f>
        <v>0</v>
      </c>
      <c r="N98" s="28">
        <f>+'Cu1'!N98</f>
        <v>0</v>
      </c>
      <c r="O98" s="29">
        <f>+'Cu1'!O98</f>
        <v>0</v>
      </c>
      <c r="P98" s="30">
        <f>+'Cu1'!P98</f>
        <v>0</v>
      </c>
      <c r="Q98" s="28">
        <f>+'Cu1'!Q98</f>
        <v>0</v>
      </c>
      <c r="R98" s="29">
        <f>+'Cu1'!R98</f>
        <v>0</v>
      </c>
      <c r="S98" s="29">
        <f>+'Cu1'!S98</f>
        <v>0</v>
      </c>
      <c r="T98" s="29">
        <f>+'Cu1'!T98</f>
        <v>0</v>
      </c>
      <c r="U98" s="29">
        <f>+'Cu1'!U98</f>
        <v>0</v>
      </c>
      <c r="V98" s="29">
        <f>+'Cu1'!V98</f>
        <v>0</v>
      </c>
      <c r="W98" s="29">
        <f>+'Cu1'!W98</f>
        <v>0</v>
      </c>
      <c r="X98" s="29">
        <f>+'Cu1'!X98</f>
        <v>0</v>
      </c>
      <c r="Y98" s="29">
        <f>+'Cu1'!Y98</f>
        <v>0</v>
      </c>
      <c r="Z98" s="28">
        <f>+'Cu1'!Z98</f>
        <v>0</v>
      </c>
      <c r="AA98" s="28">
        <f>+'Cu1'!AA98</f>
        <v>0</v>
      </c>
      <c r="AB98" s="29">
        <f>+'Cu1'!AB98</f>
        <v>0</v>
      </c>
      <c r="AC98" s="29">
        <f>+'Cu1'!AC98</f>
        <v>0</v>
      </c>
      <c r="AD98" s="29">
        <f>+'Cu1'!AD98</f>
        <v>0</v>
      </c>
      <c r="AE98" s="28">
        <f>+'Cu1'!AE98</f>
        <v>0</v>
      </c>
      <c r="AF98" s="28">
        <f>+'Cu1'!AF98</f>
        <v>0</v>
      </c>
      <c r="AG98" s="29">
        <f>+'Cu1'!AG98</f>
        <v>0</v>
      </c>
      <c r="AH98" s="29">
        <f>+'Cu1'!AH98</f>
        <v>0</v>
      </c>
      <c r="AI98" s="29">
        <f>+'Cu1'!AI98</f>
        <v>0</v>
      </c>
      <c r="AJ98" s="29">
        <f>+'Cu1'!AJ98</f>
        <v>0</v>
      </c>
      <c r="AK98" s="29">
        <f>+'Cu1'!AK98</f>
        <v>0</v>
      </c>
      <c r="AL98" s="29">
        <f>+'Cu1'!AL98</f>
        <v>0</v>
      </c>
      <c r="AM98" s="29">
        <f>+'Cu1'!AM98</f>
        <v>0</v>
      </c>
      <c r="AN98" s="29">
        <f>+'Cu1'!AN98</f>
        <v>0</v>
      </c>
      <c r="AO98" s="29">
        <f>+'Cu1'!AO98</f>
        <v>0</v>
      </c>
      <c r="AP98" s="29">
        <f>+'Cu1'!AP98</f>
        <v>0</v>
      </c>
      <c r="AQ98" s="29">
        <f>+'Cu1'!AQ98</f>
        <v>0</v>
      </c>
      <c r="AR98" s="20">
        <f>+'Cu1'!AR98</f>
        <v>783.33333333333337</v>
      </c>
      <c r="AS98" s="20">
        <f>+'Cu1'!AS98</f>
        <v>0</v>
      </c>
      <c r="AT98" s="29">
        <f>+'Cu1'!AT98</f>
        <v>0</v>
      </c>
      <c r="AU98" s="20">
        <f>+'Cu1'!AU98</f>
        <v>7833.3333333333339</v>
      </c>
      <c r="AV98" s="40">
        <f>+'Cu1'!AV98</f>
        <v>0</v>
      </c>
      <c r="AW98" s="40">
        <f>+'Cu1'!AW98</f>
        <v>0</v>
      </c>
      <c r="AX98" s="40">
        <f>+'Cu1'!AX98</f>
        <v>0</v>
      </c>
      <c r="AY98" s="40">
        <f>+'Cu1'!AY98</f>
        <v>0</v>
      </c>
      <c r="AZ98" s="20">
        <f>+'Cu1'!AZ98</f>
        <v>7833.3333333333339</v>
      </c>
      <c r="BA98" s="40">
        <f>+'Cu1'!BA98</f>
        <v>0</v>
      </c>
      <c r="BB98" s="40">
        <f>+'Cu1'!BB98</f>
        <v>0</v>
      </c>
      <c r="BC98" s="40">
        <f>+'Cu1'!BC98</f>
        <v>0</v>
      </c>
      <c r="BD98" s="40">
        <f>+'Cu1'!BD98</f>
        <v>0</v>
      </c>
      <c r="BE98" s="40">
        <f>+'Cu1'!BE98</f>
        <v>0</v>
      </c>
      <c r="BF98" s="40">
        <f>+'Cu1'!BF98</f>
        <v>0</v>
      </c>
      <c r="BG98" s="40">
        <f>+'Cu1'!BG98</f>
        <v>0</v>
      </c>
    </row>
    <row r="99" spans="1:59" s="39" customFormat="1" hidden="1">
      <c r="A99" s="36">
        <f>+'Cu1'!A99</f>
        <v>50</v>
      </c>
      <c r="B99" s="35">
        <f>+'Cu1'!B99</f>
        <v>860</v>
      </c>
      <c r="C99" s="23" t="str">
        <f>+'Cu1'!C99</f>
        <v>RECOL.LECCIÓ</v>
      </c>
      <c r="D99" s="23" t="str">
        <f>+'Cu1'!D99</f>
        <v>Recol.lecció bledes</v>
      </c>
      <c r="E99" s="21">
        <f>+'Cu1'!E99</f>
        <v>2500</v>
      </c>
      <c r="F99" s="22">
        <f>+'Cu1'!F99</f>
        <v>0</v>
      </c>
      <c r="G99" s="22">
        <f>+'Cu1'!G99</f>
        <v>0</v>
      </c>
      <c r="H99" s="22">
        <f>+'Cu1'!H99</f>
        <v>0</v>
      </c>
      <c r="I99" s="22">
        <f>+'Cu1'!I99</f>
        <v>0</v>
      </c>
      <c r="J99" s="22">
        <f>+'Cu1'!J99</f>
        <v>0</v>
      </c>
      <c r="K99" s="22">
        <f>+'Cu1'!K99</f>
        <v>0</v>
      </c>
      <c r="L99" s="22">
        <f>+'Cu1'!L99</f>
        <v>0</v>
      </c>
      <c r="M99" s="22">
        <f>+'Cu1'!M99</f>
        <v>0</v>
      </c>
      <c r="N99" s="22">
        <f>+'Cu1'!N99</f>
        <v>0</v>
      </c>
      <c r="O99" s="23">
        <f>+'Cu1'!O99</f>
        <v>0</v>
      </c>
      <c r="P99" s="24">
        <f>+'Cu1'!P99</f>
        <v>0</v>
      </c>
      <c r="Q99" s="22">
        <f>+'Cu1'!Q99</f>
        <v>0</v>
      </c>
      <c r="R99" s="23">
        <f>+'Cu1'!R99</f>
        <v>0</v>
      </c>
      <c r="S99" s="23">
        <f>+'Cu1'!S99</f>
        <v>0</v>
      </c>
      <c r="T99" s="23">
        <f>+'Cu1'!T99</f>
        <v>0</v>
      </c>
      <c r="U99" s="23">
        <f>+'Cu1'!U99</f>
        <v>0</v>
      </c>
      <c r="V99" s="23">
        <f>+'Cu1'!V99</f>
        <v>0</v>
      </c>
      <c r="W99" s="23">
        <f>+'Cu1'!W99</f>
        <v>0</v>
      </c>
      <c r="X99" s="23">
        <f>+'Cu1'!X99</f>
        <v>0</v>
      </c>
      <c r="Y99" s="23">
        <f>+'Cu1'!Y99</f>
        <v>0</v>
      </c>
      <c r="Z99" s="22">
        <f>+'Cu1'!Z99</f>
        <v>0</v>
      </c>
      <c r="AA99" s="22">
        <f>+'Cu1'!AA99</f>
        <v>0</v>
      </c>
      <c r="AB99" s="23">
        <f>+'Cu1'!AB99</f>
        <v>0</v>
      </c>
      <c r="AC99" s="23">
        <f>+'Cu1'!AC99</f>
        <v>0</v>
      </c>
      <c r="AD99" s="23">
        <f>+'Cu1'!AD99</f>
        <v>0</v>
      </c>
      <c r="AE99" s="22">
        <f>+'Cu1'!AE99</f>
        <v>0</v>
      </c>
      <c r="AF99" s="22">
        <f>+'Cu1'!AF99</f>
        <v>0</v>
      </c>
      <c r="AG99" s="23">
        <f>+'Cu1'!AG99</f>
        <v>0</v>
      </c>
      <c r="AH99" s="23">
        <f>+'Cu1'!AH99</f>
        <v>0</v>
      </c>
      <c r="AI99" s="23">
        <f>+'Cu1'!AI99</f>
        <v>0</v>
      </c>
      <c r="AJ99" s="23">
        <f>+'Cu1'!AJ99</f>
        <v>0</v>
      </c>
      <c r="AK99" s="23">
        <f>+'Cu1'!AK99</f>
        <v>0</v>
      </c>
      <c r="AL99" s="23">
        <f>+'Cu1'!AL99</f>
        <v>0</v>
      </c>
      <c r="AM99" s="23">
        <f>+'Cu1'!AM99</f>
        <v>0</v>
      </c>
      <c r="AN99" s="23">
        <f>+'Cu1'!AN99</f>
        <v>0</v>
      </c>
      <c r="AO99" s="23">
        <f>+'Cu1'!AO99</f>
        <v>0</v>
      </c>
      <c r="AP99" s="23">
        <f>+'Cu1'!AP99</f>
        <v>0</v>
      </c>
      <c r="AQ99" s="23">
        <f>+'Cu1'!AQ99</f>
        <v>0</v>
      </c>
      <c r="AR99" s="25">
        <f>+'Cu1'!AR99</f>
        <v>0</v>
      </c>
      <c r="AS99" s="25">
        <f>+'Cu1'!AS99</f>
        <v>0</v>
      </c>
      <c r="AT99" s="24">
        <f>+'Cu1'!AT99</f>
        <v>0</v>
      </c>
      <c r="AU99" s="39">
        <f>+'Cu1'!AU99</f>
        <v>0</v>
      </c>
      <c r="AV99" s="39">
        <f>+'Cu1'!AV99</f>
        <v>0</v>
      </c>
      <c r="AW99" s="39">
        <f>+'Cu1'!AW99</f>
        <v>0</v>
      </c>
      <c r="AX99" s="39">
        <f>+'Cu1'!AX99</f>
        <v>0</v>
      </c>
      <c r="AY99" s="39">
        <f>+'Cu1'!AY99</f>
        <v>0</v>
      </c>
      <c r="AZ99" s="39">
        <f>+'Cu1'!AZ99</f>
        <v>0</v>
      </c>
      <c r="BA99" s="24">
        <f>+'Cu1'!BA99</f>
        <v>0</v>
      </c>
      <c r="BB99" s="39">
        <f>+'Cu1'!BB99</f>
        <v>0</v>
      </c>
      <c r="BC99" s="39">
        <f>+'Cu1'!BC99</f>
        <v>0</v>
      </c>
      <c r="BD99" s="39">
        <f>+'Cu1'!BD99</f>
        <v>0</v>
      </c>
      <c r="BE99" s="39">
        <f>+'Cu1'!BE99</f>
        <v>0</v>
      </c>
      <c r="BF99" s="39">
        <f>+'Cu1'!BF99</f>
        <v>0</v>
      </c>
      <c r="BG99" s="39">
        <f>+'Cu1'!BG99</f>
        <v>0</v>
      </c>
    </row>
    <row r="100" spans="1:59" s="40" customFormat="1" hidden="1">
      <c r="A100" s="36">
        <f>+'Cu1'!A100</f>
        <v>51</v>
      </c>
      <c r="B100" s="36">
        <f>+'Cu1'!B100</f>
        <v>870</v>
      </c>
      <c r="C100" s="29" t="str">
        <f>+'Cu1'!C100</f>
        <v>RECOL.LECCIÓ</v>
      </c>
      <c r="D100" s="29" t="str">
        <f>+'Cu1'!D100</f>
        <v>Recol.lecció tomàquet</v>
      </c>
      <c r="E100" s="37">
        <f>+'Cu1'!E100</f>
        <v>2500</v>
      </c>
      <c r="F100" s="28">
        <f>+'Cu1'!F100</f>
        <v>0</v>
      </c>
      <c r="G100" s="28">
        <f>+'Cu1'!G100</f>
        <v>0</v>
      </c>
      <c r="H100" s="28">
        <f>+'Cu1'!H100</f>
        <v>0</v>
      </c>
      <c r="I100" s="28">
        <f>+'Cu1'!I100</f>
        <v>0</v>
      </c>
      <c r="J100" s="28">
        <f>+'Cu1'!J100</f>
        <v>0</v>
      </c>
      <c r="K100" s="28">
        <f>+'Cu1'!K100</f>
        <v>0</v>
      </c>
      <c r="L100" s="28">
        <f>+'Cu1'!L100</f>
        <v>0</v>
      </c>
      <c r="M100" s="28">
        <f>+'Cu1'!M100</f>
        <v>0</v>
      </c>
      <c r="N100" s="28">
        <f>+'Cu1'!N100</f>
        <v>0</v>
      </c>
      <c r="O100" s="29">
        <f>+'Cu1'!O100</f>
        <v>0</v>
      </c>
      <c r="P100" s="30">
        <f>+'Cu1'!P100</f>
        <v>0</v>
      </c>
      <c r="Q100" s="28">
        <f>+'Cu1'!Q100</f>
        <v>0</v>
      </c>
      <c r="R100" s="29">
        <f>+'Cu1'!R100</f>
        <v>0</v>
      </c>
      <c r="S100" s="29">
        <f>+'Cu1'!S100</f>
        <v>0</v>
      </c>
      <c r="T100" s="29">
        <f>+'Cu1'!T100</f>
        <v>0</v>
      </c>
      <c r="U100" s="29">
        <f>+'Cu1'!U100</f>
        <v>0</v>
      </c>
      <c r="V100" s="29">
        <f>+'Cu1'!V100</f>
        <v>0</v>
      </c>
      <c r="W100" s="29">
        <f>+'Cu1'!W100</f>
        <v>0</v>
      </c>
      <c r="X100" s="29">
        <f>+'Cu1'!X100</f>
        <v>0</v>
      </c>
      <c r="Y100" s="29">
        <f>+'Cu1'!Y100</f>
        <v>0</v>
      </c>
      <c r="Z100" s="28">
        <f>+'Cu1'!Z100</f>
        <v>0</v>
      </c>
      <c r="AA100" s="28">
        <f>+'Cu1'!AA100</f>
        <v>0</v>
      </c>
      <c r="AB100" s="29">
        <f>+'Cu1'!AB100</f>
        <v>0</v>
      </c>
      <c r="AC100" s="29">
        <f>+'Cu1'!AC100</f>
        <v>0</v>
      </c>
      <c r="AD100" s="29">
        <f>+'Cu1'!AD100</f>
        <v>0</v>
      </c>
      <c r="AE100" s="28">
        <f>+'Cu1'!AE100</f>
        <v>0</v>
      </c>
      <c r="AF100" s="28">
        <f>+'Cu1'!AF100</f>
        <v>0</v>
      </c>
      <c r="AG100" s="29">
        <f>+'Cu1'!AG100</f>
        <v>0</v>
      </c>
      <c r="AH100" s="29">
        <f>+'Cu1'!AH100</f>
        <v>0</v>
      </c>
      <c r="AI100" s="29">
        <f>+'Cu1'!AI100</f>
        <v>0</v>
      </c>
      <c r="AJ100" s="29">
        <f>+'Cu1'!AJ100</f>
        <v>0</v>
      </c>
      <c r="AK100" s="29">
        <f>+'Cu1'!AK100</f>
        <v>0</v>
      </c>
      <c r="AL100" s="29">
        <f>+'Cu1'!AL100</f>
        <v>0</v>
      </c>
      <c r="AM100" s="29">
        <f>+'Cu1'!AM100</f>
        <v>0</v>
      </c>
      <c r="AN100" s="29">
        <f>+'Cu1'!AN100</f>
        <v>0</v>
      </c>
      <c r="AO100" s="29">
        <f>+'Cu1'!AO100</f>
        <v>0</v>
      </c>
      <c r="AP100" s="29">
        <f>+'Cu1'!AP100</f>
        <v>0</v>
      </c>
      <c r="AQ100" s="29">
        <f>+'Cu1'!AQ100</f>
        <v>0</v>
      </c>
      <c r="AR100" s="20">
        <f>+'Cu1'!AR100</f>
        <v>0</v>
      </c>
      <c r="AS100" s="20">
        <f>+'Cu1'!AS100</f>
        <v>0</v>
      </c>
      <c r="AT100" s="30">
        <f>+'Cu1'!AT100</f>
        <v>0</v>
      </c>
      <c r="AU100" s="40">
        <f>+'Cu1'!AU100</f>
        <v>0</v>
      </c>
      <c r="AV100" s="40">
        <f>+'Cu1'!AV100</f>
        <v>0</v>
      </c>
      <c r="AW100" s="40">
        <f>+'Cu1'!AW100</f>
        <v>0</v>
      </c>
      <c r="AX100" s="40">
        <f>+'Cu1'!AX100</f>
        <v>0</v>
      </c>
      <c r="AY100" s="40">
        <f>+'Cu1'!AY100</f>
        <v>0</v>
      </c>
      <c r="AZ100" s="40">
        <f>+'Cu1'!AZ100</f>
        <v>0</v>
      </c>
      <c r="BA100" s="40">
        <f>+'Cu1'!BA100</f>
        <v>0</v>
      </c>
      <c r="BB100" s="30">
        <f>+'Cu1'!BB100</f>
        <v>0</v>
      </c>
      <c r="BC100" s="40">
        <f>+'Cu1'!BC100</f>
        <v>0</v>
      </c>
      <c r="BD100" s="40">
        <f>+'Cu1'!BD100</f>
        <v>0</v>
      </c>
      <c r="BE100" s="40">
        <f>+'Cu1'!BE100</f>
        <v>0</v>
      </c>
      <c r="BF100" s="40">
        <f>+'Cu1'!BF100</f>
        <v>0</v>
      </c>
      <c r="BG100" s="40">
        <f>+'Cu1'!BG100</f>
        <v>0</v>
      </c>
    </row>
    <row r="101" spans="1:59" s="39" customFormat="1" hidden="1">
      <c r="A101" s="36">
        <f>+'Cu1'!A101</f>
        <v>52</v>
      </c>
      <c r="B101" s="35">
        <f>+'Cu1'!B101</f>
        <v>880</v>
      </c>
      <c r="C101" s="23" t="str">
        <f>+'Cu1'!C101</f>
        <v>RECOL.LECCIÓ</v>
      </c>
      <c r="D101" s="23" t="str">
        <f>+'Cu1'!D101</f>
        <v>Recol.lecció carbassa</v>
      </c>
      <c r="E101" s="21">
        <f>+'Cu1'!E101</f>
        <v>2500</v>
      </c>
      <c r="F101" s="22">
        <f>+'Cu1'!F101</f>
        <v>0</v>
      </c>
      <c r="G101" s="22">
        <f>+'Cu1'!G101</f>
        <v>0</v>
      </c>
      <c r="H101" s="22">
        <f>+'Cu1'!H101</f>
        <v>0</v>
      </c>
      <c r="I101" s="22">
        <f>+'Cu1'!I101</f>
        <v>0</v>
      </c>
      <c r="J101" s="22">
        <f>+'Cu1'!J101</f>
        <v>0</v>
      </c>
      <c r="K101" s="22">
        <f>+'Cu1'!K101</f>
        <v>0</v>
      </c>
      <c r="L101" s="22">
        <f>+'Cu1'!L101</f>
        <v>0</v>
      </c>
      <c r="M101" s="22">
        <f>+'Cu1'!M101</f>
        <v>0</v>
      </c>
      <c r="N101" s="22">
        <f>+'Cu1'!N101</f>
        <v>0</v>
      </c>
      <c r="O101" s="23">
        <f>+'Cu1'!O101</f>
        <v>0</v>
      </c>
      <c r="P101" s="24">
        <f>+'Cu1'!P101</f>
        <v>0</v>
      </c>
      <c r="Q101" s="22">
        <f>+'Cu1'!Q101</f>
        <v>0</v>
      </c>
      <c r="R101" s="23">
        <f>+'Cu1'!R101</f>
        <v>0</v>
      </c>
      <c r="S101" s="23">
        <f>+'Cu1'!S101</f>
        <v>0</v>
      </c>
      <c r="T101" s="23">
        <f>+'Cu1'!T101</f>
        <v>0</v>
      </c>
      <c r="U101" s="23">
        <f>+'Cu1'!U101</f>
        <v>0</v>
      </c>
      <c r="V101" s="23">
        <f>+'Cu1'!V101</f>
        <v>0</v>
      </c>
      <c r="W101" s="23">
        <f>+'Cu1'!W101</f>
        <v>0</v>
      </c>
      <c r="X101" s="23">
        <f>+'Cu1'!X101</f>
        <v>0</v>
      </c>
      <c r="Y101" s="23">
        <f>+'Cu1'!Y101</f>
        <v>0</v>
      </c>
      <c r="Z101" s="22">
        <f>+'Cu1'!Z101</f>
        <v>0</v>
      </c>
      <c r="AA101" s="22">
        <f>+'Cu1'!AA101</f>
        <v>0</v>
      </c>
      <c r="AB101" s="23">
        <f>+'Cu1'!AB101</f>
        <v>0</v>
      </c>
      <c r="AC101" s="23">
        <f>+'Cu1'!AC101</f>
        <v>0</v>
      </c>
      <c r="AD101" s="23">
        <f>+'Cu1'!AD101</f>
        <v>0</v>
      </c>
      <c r="AE101" s="22">
        <f>+'Cu1'!AE101</f>
        <v>0</v>
      </c>
      <c r="AF101" s="22">
        <f>+'Cu1'!AF101</f>
        <v>0</v>
      </c>
      <c r="AG101" s="23">
        <f>+'Cu1'!AG101</f>
        <v>0</v>
      </c>
      <c r="AH101" s="23">
        <f>+'Cu1'!AH101</f>
        <v>0</v>
      </c>
      <c r="AI101" s="23">
        <f>+'Cu1'!AI101</f>
        <v>0</v>
      </c>
      <c r="AJ101" s="23">
        <f>+'Cu1'!AJ101</f>
        <v>0</v>
      </c>
      <c r="AK101" s="23">
        <f>+'Cu1'!AK101</f>
        <v>0</v>
      </c>
      <c r="AL101" s="23">
        <f>+'Cu1'!AL101</f>
        <v>0</v>
      </c>
      <c r="AM101" s="23">
        <f>+'Cu1'!AM101</f>
        <v>0</v>
      </c>
      <c r="AN101" s="23">
        <f>+'Cu1'!AN101</f>
        <v>0</v>
      </c>
      <c r="AO101" s="23">
        <f>+'Cu1'!AO101</f>
        <v>0</v>
      </c>
      <c r="AP101" s="23">
        <f>+'Cu1'!AP101</f>
        <v>0</v>
      </c>
      <c r="AQ101" s="23">
        <f>+'Cu1'!AQ101</f>
        <v>0</v>
      </c>
      <c r="AR101" s="25">
        <f>+'Cu1'!AR101</f>
        <v>0</v>
      </c>
      <c r="AS101" s="25">
        <f>+'Cu1'!AS101</f>
        <v>0</v>
      </c>
      <c r="AT101" s="24">
        <f>+'Cu1'!AT101</f>
        <v>0</v>
      </c>
      <c r="AU101" s="39">
        <f>+'Cu1'!AU101</f>
        <v>0</v>
      </c>
      <c r="AV101" s="39">
        <f>+'Cu1'!AV101</f>
        <v>0</v>
      </c>
      <c r="AW101" s="39">
        <f>+'Cu1'!AW101</f>
        <v>0</v>
      </c>
      <c r="AX101" s="39">
        <f>+'Cu1'!AX101</f>
        <v>0</v>
      </c>
      <c r="AY101" s="39">
        <f>+'Cu1'!AY101</f>
        <v>0</v>
      </c>
      <c r="AZ101" s="39">
        <f>+'Cu1'!AZ101</f>
        <v>0</v>
      </c>
      <c r="BA101" s="39">
        <f>+'Cu1'!BA101</f>
        <v>0</v>
      </c>
      <c r="BB101" s="39">
        <f>+'Cu1'!BB101</f>
        <v>0</v>
      </c>
      <c r="BC101" s="24">
        <f>+'Cu1'!BC101</f>
        <v>0</v>
      </c>
      <c r="BD101" s="39">
        <f>+'Cu1'!BD101</f>
        <v>0</v>
      </c>
      <c r="BE101" s="39">
        <f>+'Cu1'!BE101</f>
        <v>0</v>
      </c>
      <c r="BF101" s="39">
        <f>+'Cu1'!BF101</f>
        <v>0</v>
      </c>
      <c r="BG101" s="39">
        <f>+'Cu1'!BG101</f>
        <v>0</v>
      </c>
    </row>
    <row r="102" spans="1:59" s="40" customFormat="1" hidden="1">
      <c r="A102" s="36">
        <f>+'Cu1'!A102</f>
        <v>53</v>
      </c>
      <c r="B102" s="36">
        <f>+'Cu1'!B102</f>
        <v>115</v>
      </c>
      <c r="C102" s="29" t="str">
        <f>+'Cu1'!C102</f>
        <v>PREPARACIÓ DEL SÒL</v>
      </c>
      <c r="D102" s="29" t="str">
        <f>+'Cu1'!D102</f>
        <v>Preparació per desbrossat amb discos</v>
      </c>
      <c r="E102" s="37">
        <f>+'Cu1'!E102</f>
        <v>2500</v>
      </c>
      <c r="F102" s="28">
        <f>+'Cu1'!F102</f>
        <v>0</v>
      </c>
      <c r="G102" s="28">
        <f>+'Cu1'!G102</f>
        <v>0.5</v>
      </c>
      <c r="H102" s="28">
        <f>+'Cu1'!H102</f>
        <v>0</v>
      </c>
      <c r="I102" s="28">
        <f>+'Cu1'!I102</f>
        <v>0</v>
      </c>
      <c r="J102" s="28">
        <f>+'Cu1'!J102</f>
        <v>0</v>
      </c>
      <c r="K102" s="28">
        <f>+'Cu1'!K102</f>
        <v>0</v>
      </c>
      <c r="L102" s="28">
        <f>+'Cu1'!L102</f>
        <v>0.5</v>
      </c>
      <c r="M102" s="28">
        <f>+'Cu1'!M102</f>
        <v>0</v>
      </c>
      <c r="N102" s="28">
        <f>+'Cu1'!N102</f>
        <v>0</v>
      </c>
      <c r="O102" s="29">
        <f>+'Cu1'!O102</f>
        <v>0</v>
      </c>
      <c r="P102" s="30">
        <f>+'Cu1'!P102</f>
        <v>0</v>
      </c>
      <c r="Q102" s="28">
        <f>+'Cu1'!Q102</f>
        <v>0</v>
      </c>
      <c r="R102" s="29">
        <f>+'Cu1'!R102</f>
        <v>0</v>
      </c>
      <c r="S102" s="29">
        <f>+'Cu1'!S102</f>
        <v>0</v>
      </c>
      <c r="T102" s="29">
        <f>+'Cu1'!T102</f>
        <v>0</v>
      </c>
      <c r="U102" s="29">
        <f>+'Cu1'!U102</f>
        <v>0</v>
      </c>
      <c r="V102" s="29">
        <f>+'Cu1'!V102</f>
        <v>0</v>
      </c>
      <c r="W102" s="29">
        <f>+'Cu1'!W102</f>
        <v>0</v>
      </c>
      <c r="X102" s="29">
        <f>+'Cu1'!X102</f>
        <v>0</v>
      </c>
      <c r="Y102" s="29">
        <f>+'Cu1'!Y102</f>
        <v>0</v>
      </c>
      <c r="Z102" s="28">
        <f>+'Cu1'!Z102</f>
        <v>0</v>
      </c>
      <c r="AA102" s="28">
        <f>+'Cu1'!AA102</f>
        <v>0</v>
      </c>
      <c r="AB102" s="29">
        <f>+'Cu1'!AB102</f>
        <v>0</v>
      </c>
      <c r="AC102" s="29">
        <f>+'Cu1'!AC102</f>
        <v>0</v>
      </c>
      <c r="AD102" s="29">
        <f>+'Cu1'!AD102</f>
        <v>0</v>
      </c>
      <c r="AE102" s="28">
        <f>+'Cu1'!AE102</f>
        <v>0</v>
      </c>
      <c r="AF102" s="28">
        <f>+'Cu1'!AF102</f>
        <v>0</v>
      </c>
      <c r="AG102" s="29">
        <f>+'Cu1'!AG102</f>
        <v>0</v>
      </c>
      <c r="AH102" s="29">
        <f>+'Cu1'!AH102</f>
        <v>0</v>
      </c>
      <c r="AI102" s="29">
        <f>+'Cu1'!AI102</f>
        <v>0</v>
      </c>
      <c r="AJ102" s="29">
        <f>+'Cu1'!AJ102</f>
        <v>0</v>
      </c>
      <c r="AK102" s="29">
        <f>+'Cu1'!AK102</f>
        <v>0</v>
      </c>
      <c r="AL102" s="29">
        <f>+'Cu1'!AL102</f>
        <v>0</v>
      </c>
      <c r="AM102" s="29">
        <f>+'Cu1'!AM102</f>
        <v>0</v>
      </c>
      <c r="AN102" s="29">
        <f>+'Cu1'!AN102</f>
        <v>0</v>
      </c>
      <c r="AO102" s="29">
        <f>+'Cu1'!AO102</f>
        <v>0</v>
      </c>
      <c r="AP102" s="29">
        <f>+'Cu1'!AP102</f>
        <v>0</v>
      </c>
      <c r="AQ102" s="29">
        <f>+'Cu1'!AQ102</f>
        <v>0</v>
      </c>
      <c r="AR102" s="29">
        <f>+'Cu1'!AR102</f>
        <v>0</v>
      </c>
      <c r="AS102" s="29">
        <f>+'Cu1'!AS102</f>
        <v>0</v>
      </c>
      <c r="AT102" s="29">
        <f>+'Cu1'!AT102</f>
        <v>0</v>
      </c>
      <c r="AU102" s="40">
        <f>+'Cu1'!AU102</f>
        <v>0</v>
      </c>
      <c r="AV102" s="40">
        <f>+'Cu1'!AV102</f>
        <v>0</v>
      </c>
      <c r="AW102" s="40">
        <f>+'Cu1'!AW102</f>
        <v>0</v>
      </c>
      <c r="AX102" s="40">
        <f>+'Cu1'!AX102</f>
        <v>0</v>
      </c>
      <c r="AY102" s="40">
        <f>+'Cu1'!AY102</f>
        <v>0</v>
      </c>
      <c r="AZ102" s="40">
        <f>+'Cu1'!AZ102</f>
        <v>0</v>
      </c>
      <c r="BA102" s="40">
        <f>+'Cu1'!BA102</f>
        <v>0</v>
      </c>
      <c r="BB102" s="40">
        <f>+'Cu1'!BB102</f>
        <v>0</v>
      </c>
      <c r="BC102" s="40">
        <f>+'Cu1'!BC102</f>
        <v>0</v>
      </c>
      <c r="BD102" s="40">
        <f>+'Cu1'!BD102</f>
        <v>0</v>
      </c>
      <c r="BE102" s="40">
        <f>+'Cu1'!BE102</f>
        <v>0</v>
      </c>
      <c r="BF102" s="40">
        <f>+'Cu1'!BF102</f>
        <v>0</v>
      </c>
      <c r="BG102" s="40">
        <f>+'Cu1'!BG102</f>
        <v>0</v>
      </c>
    </row>
    <row r="103" spans="1:59" s="39" customFormat="1" hidden="1">
      <c r="A103" s="36">
        <f>+'Cu1'!A103</f>
        <v>54</v>
      </c>
      <c r="B103" s="35">
        <f>+'Cu1'!B103</f>
        <v>125</v>
      </c>
      <c r="C103" s="23" t="str">
        <f>+'Cu1'!C103</f>
        <v>PREPARACIÓ DEL SÒL</v>
      </c>
      <c r="D103" s="23" t="str">
        <f>+'Cu1'!D103</f>
        <v>Preparació per desbrossat amb desbrossadora</v>
      </c>
      <c r="E103" s="21">
        <f>+'Cu1'!E103</f>
        <v>2500</v>
      </c>
      <c r="F103" s="22">
        <f>+'Cu1'!F103</f>
        <v>0</v>
      </c>
      <c r="G103" s="22">
        <f>+'Cu1'!G103</f>
        <v>0.5</v>
      </c>
      <c r="H103" s="22">
        <f>+'Cu1'!H103</f>
        <v>0</v>
      </c>
      <c r="I103" s="22">
        <f>+'Cu1'!I103</f>
        <v>0</v>
      </c>
      <c r="J103" s="22">
        <f>+'Cu1'!J103</f>
        <v>0</v>
      </c>
      <c r="K103" s="22">
        <f>+'Cu1'!K103</f>
        <v>0.5</v>
      </c>
      <c r="L103" s="22">
        <f>+'Cu1'!L103</f>
        <v>0</v>
      </c>
      <c r="M103" s="22">
        <f>+'Cu1'!M103</f>
        <v>0</v>
      </c>
      <c r="N103" s="22">
        <f>+'Cu1'!N103</f>
        <v>0</v>
      </c>
      <c r="O103" s="23">
        <f>+'Cu1'!O103</f>
        <v>0</v>
      </c>
      <c r="P103" s="24">
        <f>+'Cu1'!P103</f>
        <v>0</v>
      </c>
      <c r="Q103" s="22">
        <f>+'Cu1'!Q103</f>
        <v>0</v>
      </c>
      <c r="R103" s="23">
        <f>+'Cu1'!R103</f>
        <v>0</v>
      </c>
      <c r="S103" s="23">
        <f>+'Cu1'!S103</f>
        <v>0</v>
      </c>
      <c r="T103" s="23">
        <f>+'Cu1'!T103</f>
        <v>0</v>
      </c>
      <c r="U103" s="23">
        <f>+'Cu1'!U103</f>
        <v>0</v>
      </c>
      <c r="V103" s="23">
        <f>+'Cu1'!V103</f>
        <v>0</v>
      </c>
      <c r="W103" s="23">
        <f>+'Cu1'!W103</f>
        <v>0</v>
      </c>
      <c r="X103" s="23">
        <f>+'Cu1'!X103</f>
        <v>0</v>
      </c>
      <c r="Y103" s="23">
        <f>+'Cu1'!Y103</f>
        <v>0</v>
      </c>
      <c r="Z103" s="22">
        <f>+'Cu1'!Z103</f>
        <v>0</v>
      </c>
      <c r="AA103" s="22">
        <f>+'Cu1'!AA103</f>
        <v>0</v>
      </c>
      <c r="AB103" s="23">
        <f>+'Cu1'!AB103</f>
        <v>0</v>
      </c>
      <c r="AC103" s="23">
        <f>+'Cu1'!AC103</f>
        <v>0</v>
      </c>
      <c r="AD103" s="23">
        <f>+'Cu1'!AD103</f>
        <v>0</v>
      </c>
      <c r="AE103" s="22">
        <f>+'Cu1'!AE103</f>
        <v>0</v>
      </c>
      <c r="AF103" s="22">
        <f>+'Cu1'!AF103</f>
        <v>0</v>
      </c>
      <c r="AG103" s="23">
        <f>+'Cu1'!AG103</f>
        <v>0</v>
      </c>
      <c r="AH103" s="23">
        <f>+'Cu1'!AH103</f>
        <v>0</v>
      </c>
      <c r="AI103" s="23">
        <f>+'Cu1'!AI103</f>
        <v>0</v>
      </c>
      <c r="AJ103" s="23">
        <f>+'Cu1'!AJ103</f>
        <v>0</v>
      </c>
      <c r="AK103" s="23">
        <f>+'Cu1'!AK103</f>
        <v>0</v>
      </c>
      <c r="AL103" s="23">
        <f>+'Cu1'!AL103</f>
        <v>0</v>
      </c>
      <c r="AM103" s="23">
        <f>+'Cu1'!AM103</f>
        <v>0</v>
      </c>
      <c r="AN103" s="23">
        <f>+'Cu1'!AN103</f>
        <v>0</v>
      </c>
      <c r="AO103" s="23">
        <f>+'Cu1'!AO103</f>
        <v>0</v>
      </c>
      <c r="AP103" s="23">
        <f>+'Cu1'!AP103</f>
        <v>0</v>
      </c>
      <c r="AQ103" s="23">
        <f>+'Cu1'!AQ103</f>
        <v>0</v>
      </c>
      <c r="AR103" s="23">
        <f>+'Cu1'!AR103</f>
        <v>0</v>
      </c>
      <c r="AS103" s="23">
        <f>+'Cu1'!AS103</f>
        <v>0</v>
      </c>
      <c r="AT103" s="23">
        <f>+'Cu1'!AT103</f>
        <v>0</v>
      </c>
      <c r="AU103" s="39">
        <f>+'Cu1'!AU103</f>
        <v>0</v>
      </c>
      <c r="AV103" s="39">
        <f>+'Cu1'!AV103</f>
        <v>0</v>
      </c>
      <c r="AW103" s="39">
        <f>+'Cu1'!AW103</f>
        <v>0</v>
      </c>
      <c r="AX103" s="39">
        <f>+'Cu1'!AX103</f>
        <v>0</v>
      </c>
      <c r="AY103" s="39">
        <f>+'Cu1'!AY103</f>
        <v>0</v>
      </c>
      <c r="AZ103" s="39">
        <f>+'Cu1'!AZ103</f>
        <v>0</v>
      </c>
      <c r="BA103" s="39">
        <f>+'Cu1'!BA103</f>
        <v>0</v>
      </c>
      <c r="BB103" s="39">
        <f>+'Cu1'!BB103</f>
        <v>0</v>
      </c>
      <c r="BC103" s="39">
        <f>+'Cu1'!BC103</f>
        <v>0</v>
      </c>
      <c r="BD103" s="39">
        <f>+'Cu1'!BD103</f>
        <v>0</v>
      </c>
      <c r="BE103" s="39">
        <f>+'Cu1'!BE103</f>
        <v>0</v>
      </c>
      <c r="BF103" s="39">
        <f>+'Cu1'!BF103</f>
        <v>0</v>
      </c>
      <c r="BG103" s="39">
        <f>+'Cu1'!BG103</f>
        <v>0</v>
      </c>
    </row>
    <row r="104" spans="1:59" s="40" customFormat="1" hidden="1">
      <c r="A104" s="36">
        <f>+'Cu1'!A104</f>
        <v>55</v>
      </c>
      <c r="B104" s="36">
        <f>+'Cu1'!B104</f>
        <v>135</v>
      </c>
      <c r="C104" s="29" t="str">
        <f>+'Cu1'!C104</f>
        <v>PREPARACIÓ DEL SÒL</v>
      </c>
      <c r="D104" s="29" t="str">
        <f>+'Cu1'!D104</f>
        <v>Preparació per subsolat</v>
      </c>
      <c r="E104" s="37">
        <f>+'Cu1'!E104</f>
        <v>2500</v>
      </c>
      <c r="F104" s="28">
        <f>+'Cu1'!F104</f>
        <v>0</v>
      </c>
      <c r="G104" s="28">
        <f>+'Cu1'!G104</f>
        <v>0.5</v>
      </c>
      <c r="H104" s="28">
        <f>+'Cu1'!H104</f>
        <v>0</v>
      </c>
      <c r="I104" s="28">
        <f>+'Cu1'!I104</f>
        <v>0</v>
      </c>
      <c r="J104" s="28">
        <f>+'Cu1'!J104</f>
        <v>0.5</v>
      </c>
      <c r="K104" s="28">
        <f>+'Cu1'!K104</f>
        <v>0</v>
      </c>
      <c r="L104" s="28">
        <f>+'Cu1'!L104</f>
        <v>0</v>
      </c>
      <c r="M104" s="28">
        <f>+'Cu1'!M104</f>
        <v>0</v>
      </c>
      <c r="N104" s="28">
        <f>+'Cu1'!N104</f>
        <v>0</v>
      </c>
      <c r="O104" s="29">
        <f>+'Cu1'!O104</f>
        <v>0</v>
      </c>
      <c r="P104" s="30">
        <f>+'Cu1'!P104</f>
        <v>0</v>
      </c>
      <c r="Q104" s="28">
        <f>+'Cu1'!Q104</f>
        <v>0</v>
      </c>
      <c r="R104" s="29">
        <f>+'Cu1'!R104</f>
        <v>0</v>
      </c>
      <c r="S104" s="29">
        <f>+'Cu1'!S104</f>
        <v>0</v>
      </c>
      <c r="T104" s="29">
        <f>+'Cu1'!T104</f>
        <v>0</v>
      </c>
      <c r="U104" s="29">
        <f>+'Cu1'!U104</f>
        <v>0</v>
      </c>
      <c r="V104" s="29">
        <f>+'Cu1'!V104</f>
        <v>0</v>
      </c>
      <c r="W104" s="29">
        <f>+'Cu1'!W104</f>
        <v>0</v>
      </c>
      <c r="X104" s="29">
        <f>+'Cu1'!X104</f>
        <v>0</v>
      </c>
      <c r="Y104" s="29">
        <f>+'Cu1'!Y104</f>
        <v>0</v>
      </c>
      <c r="Z104" s="28">
        <f>+'Cu1'!Z104</f>
        <v>0</v>
      </c>
      <c r="AA104" s="28">
        <f>+'Cu1'!AA104</f>
        <v>0</v>
      </c>
      <c r="AB104" s="29">
        <f>+'Cu1'!AB104</f>
        <v>0</v>
      </c>
      <c r="AC104" s="29">
        <f>+'Cu1'!AC104</f>
        <v>0</v>
      </c>
      <c r="AD104" s="29">
        <f>+'Cu1'!AD104</f>
        <v>0</v>
      </c>
      <c r="AE104" s="28">
        <f>+'Cu1'!AE104</f>
        <v>0</v>
      </c>
      <c r="AF104" s="28">
        <f>+'Cu1'!AF104</f>
        <v>0</v>
      </c>
      <c r="AG104" s="29">
        <f>+'Cu1'!AG104</f>
        <v>0</v>
      </c>
      <c r="AH104" s="29">
        <f>+'Cu1'!AH104</f>
        <v>0</v>
      </c>
      <c r="AI104" s="29">
        <f>+'Cu1'!AI104</f>
        <v>0</v>
      </c>
      <c r="AJ104" s="29">
        <f>+'Cu1'!AJ104</f>
        <v>0</v>
      </c>
      <c r="AK104" s="29">
        <f>+'Cu1'!AK104</f>
        <v>0</v>
      </c>
      <c r="AL104" s="29">
        <f>+'Cu1'!AL104</f>
        <v>0</v>
      </c>
      <c r="AM104" s="29">
        <f>+'Cu1'!AM104</f>
        <v>0</v>
      </c>
      <c r="AN104" s="29">
        <f>+'Cu1'!AN104</f>
        <v>0</v>
      </c>
      <c r="AO104" s="29">
        <f>+'Cu1'!AO104</f>
        <v>0</v>
      </c>
      <c r="AP104" s="29">
        <f>+'Cu1'!AP104</f>
        <v>0</v>
      </c>
      <c r="AQ104" s="29">
        <f>+'Cu1'!AQ104</f>
        <v>0</v>
      </c>
      <c r="AR104" s="29">
        <f>+'Cu1'!AR104</f>
        <v>0</v>
      </c>
      <c r="AS104" s="29">
        <f>+'Cu1'!AS104</f>
        <v>0</v>
      </c>
      <c r="AT104" s="29">
        <f>+'Cu1'!AT104</f>
        <v>0</v>
      </c>
      <c r="AU104" s="40">
        <f>+'Cu1'!AU104</f>
        <v>0</v>
      </c>
      <c r="AV104" s="40">
        <f>+'Cu1'!AV104</f>
        <v>0</v>
      </c>
      <c r="AW104" s="40">
        <f>+'Cu1'!AW104</f>
        <v>0</v>
      </c>
      <c r="AX104" s="40">
        <f>+'Cu1'!AX104</f>
        <v>0</v>
      </c>
      <c r="AY104" s="40">
        <f>+'Cu1'!AY104</f>
        <v>0</v>
      </c>
      <c r="AZ104" s="40">
        <f>+'Cu1'!AZ104</f>
        <v>0</v>
      </c>
      <c r="BA104" s="40">
        <f>+'Cu1'!BA104</f>
        <v>0</v>
      </c>
      <c r="BB104" s="40">
        <f>+'Cu1'!BB104</f>
        <v>0</v>
      </c>
      <c r="BC104" s="40">
        <f>+'Cu1'!BC104</f>
        <v>0</v>
      </c>
      <c r="BD104" s="40">
        <f>+'Cu1'!BD104</f>
        <v>0</v>
      </c>
      <c r="BE104" s="40">
        <f>+'Cu1'!BE104</f>
        <v>0</v>
      </c>
      <c r="BF104" s="40">
        <f>+'Cu1'!BF104</f>
        <v>0</v>
      </c>
      <c r="BG104" s="40">
        <f>+'Cu1'!BG104</f>
        <v>0</v>
      </c>
    </row>
    <row r="105" spans="1:59" s="39" customFormat="1" hidden="1">
      <c r="A105" s="36">
        <f>+'Cu1'!A105</f>
        <v>56</v>
      </c>
      <c r="B105" s="35">
        <f>+'Cu1'!B105</f>
        <v>145</v>
      </c>
      <c r="C105" s="23" t="str">
        <f>+'Cu1'!C105</f>
        <v>PREPARACIÓ DEL SÒL</v>
      </c>
      <c r="D105" s="23" t="str">
        <f>+'Cu1'!D105</f>
        <v>Preparació per alçat</v>
      </c>
      <c r="E105" s="21">
        <f>+'Cu1'!E105</f>
        <v>2500</v>
      </c>
      <c r="F105" s="22">
        <f>+'Cu1'!F105</f>
        <v>0</v>
      </c>
      <c r="G105" s="22">
        <f>+'Cu1'!G105</f>
        <v>0</v>
      </c>
      <c r="H105" s="22">
        <f>+'Cu1'!H105</f>
        <v>0</v>
      </c>
      <c r="I105" s="22">
        <f>+'Cu1'!I105</f>
        <v>0</v>
      </c>
      <c r="J105" s="22">
        <f>+'Cu1'!J105</f>
        <v>0</v>
      </c>
      <c r="K105" s="22">
        <f>+'Cu1'!K105</f>
        <v>0</v>
      </c>
      <c r="L105" s="22">
        <f>+'Cu1'!L105</f>
        <v>0</v>
      </c>
      <c r="M105" s="22">
        <f>+'Cu1'!M105</f>
        <v>0</v>
      </c>
      <c r="N105" s="22">
        <f>+'Cu1'!N105</f>
        <v>0</v>
      </c>
      <c r="O105" s="23">
        <f>+'Cu1'!O105</f>
        <v>0</v>
      </c>
      <c r="P105" s="24">
        <f>+'Cu1'!P105</f>
        <v>0</v>
      </c>
      <c r="Q105" s="22">
        <f>+'Cu1'!Q105</f>
        <v>0</v>
      </c>
      <c r="R105" s="23">
        <f>+'Cu1'!R105</f>
        <v>0</v>
      </c>
      <c r="S105" s="23">
        <f>+'Cu1'!S105</f>
        <v>0</v>
      </c>
      <c r="T105" s="23">
        <f>+'Cu1'!T105</f>
        <v>0</v>
      </c>
      <c r="U105" s="23">
        <f>+'Cu1'!U105</f>
        <v>0</v>
      </c>
      <c r="V105" s="23">
        <f>+'Cu1'!V105</f>
        <v>0</v>
      </c>
      <c r="W105" s="23">
        <f>+'Cu1'!W105</f>
        <v>0</v>
      </c>
      <c r="X105" s="23">
        <f>+'Cu1'!X105</f>
        <v>0</v>
      </c>
      <c r="Y105" s="23">
        <f>+'Cu1'!Y105</f>
        <v>0</v>
      </c>
      <c r="Z105" s="22">
        <f>+'Cu1'!Z105</f>
        <v>0</v>
      </c>
      <c r="AA105" s="22">
        <f>+'Cu1'!AA105</f>
        <v>0</v>
      </c>
      <c r="AB105" s="23">
        <f>+'Cu1'!AB105</f>
        <v>0</v>
      </c>
      <c r="AC105" s="23">
        <f>+'Cu1'!AC105</f>
        <v>0</v>
      </c>
      <c r="AD105" s="23">
        <f>+'Cu1'!AD105</f>
        <v>0</v>
      </c>
      <c r="AE105" s="22">
        <f>+'Cu1'!AE105</f>
        <v>0</v>
      </c>
      <c r="AF105" s="22">
        <f>+'Cu1'!AF105</f>
        <v>0</v>
      </c>
      <c r="AG105" s="23">
        <f>+'Cu1'!AG105</f>
        <v>0</v>
      </c>
      <c r="AH105" s="23">
        <f>+'Cu1'!AH105</f>
        <v>0</v>
      </c>
      <c r="AI105" s="23">
        <f>+'Cu1'!AI105</f>
        <v>0</v>
      </c>
      <c r="AJ105" s="23">
        <f>+'Cu1'!AJ105</f>
        <v>0</v>
      </c>
      <c r="AK105" s="23">
        <f>+'Cu1'!AK105</f>
        <v>0</v>
      </c>
      <c r="AL105" s="23">
        <f>+'Cu1'!AL105</f>
        <v>0</v>
      </c>
      <c r="AM105" s="23">
        <f>+'Cu1'!AM105</f>
        <v>0</v>
      </c>
      <c r="AN105" s="23">
        <f>+'Cu1'!AN105</f>
        <v>0</v>
      </c>
      <c r="AO105" s="23">
        <f>+'Cu1'!AO105</f>
        <v>0</v>
      </c>
      <c r="AP105" s="23">
        <f>+'Cu1'!AP105</f>
        <v>0</v>
      </c>
      <c r="AQ105" s="23">
        <f>+'Cu1'!AQ105</f>
        <v>0</v>
      </c>
      <c r="AR105" s="23">
        <f>+'Cu1'!AR105</f>
        <v>0</v>
      </c>
      <c r="AS105" s="23">
        <f>+'Cu1'!AS105</f>
        <v>0</v>
      </c>
      <c r="AT105" s="23">
        <f>+'Cu1'!AT105</f>
        <v>0</v>
      </c>
      <c r="AU105" s="39">
        <f>+'Cu1'!AU105</f>
        <v>0</v>
      </c>
      <c r="AV105" s="39">
        <f>+'Cu1'!AV105</f>
        <v>0</v>
      </c>
      <c r="AW105" s="39">
        <f>+'Cu1'!AW105</f>
        <v>0</v>
      </c>
      <c r="AX105" s="39">
        <f>+'Cu1'!AX105</f>
        <v>0</v>
      </c>
      <c r="AY105" s="39">
        <f>+'Cu1'!AY105</f>
        <v>0</v>
      </c>
      <c r="AZ105" s="39">
        <f>+'Cu1'!AZ105</f>
        <v>0</v>
      </c>
      <c r="BA105" s="39">
        <f>+'Cu1'!BA105</f>
        <v>0</v>
      </c>
      <c r="BB105" s="39">
        <f>+'Cu1'!BB105</f>
        <v>0</v>
      </c>
      <c r="BC105" s="39">
        <f>+'Cu1'!BC105</f>
        <v>0</v>
      </c>
      <c r="BD105" s="39">
        <f>+'Cu1'!BD105</f>
        <v>0</v>
      </c>
      <c r="BE105" s="39">
        <f>+'Cu1'!BE105</f>
        <v>0</v>
      </c>
      <c r="BF105" s="39">
        <f>+'Cu1'!BF105</f>
        <v>0</v>
      </c>
      <c r="BG105" s="39">
        <f>+'Cu1'!BG105</f>
        <v>0</v>
      </c>
    </row>
    <row r="106" spans="1:59" s="40" customFormat="1" hidden="1">
      <c r="A106" s="36">
        <f>+'Cu1'!A106</f>
        <v>57</v>
      </c>
      <c r="B106" s="36">
        <f>+'Cu1'!B106</f>
        <v>155</v>
      </c>
      <c r="C106" s="29" t="str">
        <f>+'Cu1'!C106</f>
        <v>PREPARACIÓ DEL SÒL</v>
      </c>
      <c r="D106" s="29" t="str">
        <f>+'Cu1'!D106</f>
        <v>Preparació per estripat</v>
      </c>
      <c r="E106" s="37">
        <f>+'Cu1'!E106</f>
        <v>2500</v>
      </c>
      <c r="F106" s="28">
        <f>+'Cu1'!F106</f>
        <v>0</v>
      </c>
      <c r="G106" s="28">
        <f>+'Cu1'!G106</f>
        <v>0.5</v>
      </c>
      <c r="H106" s="28">
        <f>+'Cu1'!H106</f>
        <v>0</v>
      </c>
      <c r="I106" s="28">
        <f>+'Cu1'!I106</f>
        <v>0</v>
      </c>
      <c r="J106" s="28">
        <f>+'Cu1'!J106</f>
        <v>0</v>
      </c>
      <c r="K106" s="28">
        <f>+'Cu1'!K106</f>
        <v>0</v>
      </c>
      <c r="L106" s="28">
        <f>+'Cu1'!L106</f>
        <v>0</v>
      </c>
      <c r="M106" s="28">
        <f>+'Cu1'!M106</f>
        <v>0.5</v>
      </c>
      <c r="N106" s="28">
        <f>+'Cu1'!N106</f>
        <v>0</v>
      </c>
      <c r="O106" s="29">
        <f>+'Cu1'!O106</f>
        <v>0</v>
      </c>
      <c r="P106" s="30">
        <f>+'Cu1'!P106</f>
        <v>0</v>
      </c>
      <c r="Q106" s="28">
        <f>+'Cu1'!Q106</f>
        <v>0</v>
      </c>
      <c r="R106" s="29">
        <f>+'Cu1'!R106</f>
        <v>0</v>
      </c>
      <c r="S106" s="29">
        <f>+'Cu1'!S106</f>
        <v>0</v>
      </c>
      <c r="T106" s="29">
        <f>+'Cu1'!T106</f>
        <v>0</v>
      </c>
      <c r="U106" s="29">
        <f>+'Cu1'!U106</f>
        <v>0</v>
      </c>
      <c r="V106" s="29">
        <f>+'Cu1'!V106</f>
        <v>0</v>
      </c>
      <c r="W106" s="29">
        <f>+'Cu1'!W106</f>
        <v>0</v>
      </c>
      <c r="X106" s="29">
        <f>+'Cu1'!X106</f>
        <v>0</v>
      </c>
      <c r="Y106" s="29">
        <f>+'Cu1'!Y106</f>
        <v>0</v>
      </c>
      <c r="Z106" s="28">
        <f>+'Cu1'!Z106</f>
        <v>0</v>
      </c>
      <c r="AA106" s="28">
        <f>+'Cu1'!AA106</f>
        <v>0</v>
      </c>
      <c r="AB106" s="29">
        <f>+'Cu1'!AB106</f>
        <v>0</v>
      </c>
      <c r="AC106" s="29">
        <f>+'Cu1'!AC106</f>
        <v>0</v>
      </c>
      <c r="AD106" s="29">
        <f>+'Cu1'!AD106</f>
        <v>0</v>
      </c>
      <c r="AE106" s="28">
        <f>+'Cu1'!AE106</f>
        <v>0</v>
      </c>
      <c r="AF106" s="28">
        <f>+'Cu1'!AF106</f>
        <v>0</v>
      </c>
      <c r="AG106" s="29">
        <f>+'Cu1'!AG106</f>
        <v>0</v>
      </c>
      <c r="AH106" s="29">
        <f>+'Cu1'!AH106</f>
        <v>0</v>
      </c>
      <c r="AI106" s="29">
        <f>+'Cu1'!AI106</f>
        <v>0</v>
      </c>
      <c r="AJ106" s="29">
        <f>+'Cu1'!AJ106</f>
        <v>0</v>
      </c>
      <c r="AK106" s="29">
        <f>+'Cu1'!AK106</f>
        <v>0</v>
      </c>
      <c r="AL106" s="29">
        <f>+'Cu1'!AL106</f>
        <v>0</v>
      </c>
      <c r="AM106" s="29">
        <f>+'Cu1'!AM106</f>
        <v>0</v>
      </c>
      <c r="AN106" s="29">
        <f>+'Cu1'!AN106</f>
        <v>0</v>
      </c>
      <c r="AO106" s="29">
        <f>+'Cu1'!AO106</f>
        <v>0</v>
      </c>
      <c r="AP106" s="29">
        <f>+'Cu1'!AP106</f>
        <v>0</v>
      </c>
      <c r="AQ106" s="29">
        <f>+'Cu1'!AQ106</f>
        <v>0</v>
      </c>
      <c r="AR106" s="29">
        <f>+'Cu1'!AR106</f>
        <v>0</v>
      </c>
      <c r="AS106" s="29">
        <f>+'Cu1'!AS106</f>
        <v>0</v>
      </c>
      <c r="AT106" s="29">
        <f>+'Cu1'!AT106</f>
        <v>0</v>
      </c>
      <c r="AU106" s="40">
        <f>+'Cu1'!AU106</f>
        <v>0</v>
      </c>
      <c r="AV106" s="40">
        <f>+'Cu1'!AV106</f>
        <v>0</v>
      </c>
      <c r="AW106" s="40">
        <f>+'Cu1'!AW106</f>
        <v>0</v>
      </c>
      <c r="AX106" s="40">
        <f>+'Cu1'!AX106</f>
        <v>0</v>
      </c>
      <c r="AY106" s="40">
        <f>+'Cu1'!AY106</f>
        <v>0</v>
      </c>
      <c r="AZ106" s="40">
        <f>+'Cu1'!AZ106</f>
        <v>0</v>
      </c>
      <c r="BA106" s="40">
        <f>+'Cu1'!BA106</f>
        <v>0</v>
      </c>
      <c r="BB106" s="40">
        <f>+'Cu1'!BB106</f>
        <v>0</v>
      </c>
      <c r="BC106" s="40">
        <f>+'Cu1'!BC106</f>
        <v>0</v>
      </c>
      <c r="BD106" s="40">
        <f>+'Cu1'!BD106</f>
        <v>0</v>
      </c>
      <c r="BE106" s="40">
        <f>+'Cu1'!BE106</f>
        <v>0</v>
      </c>
      <c r="BF106" s="40">
        <f>+'Cu1'!BF106</f>
        <v>0</v>
      </c>
      <c r="BG106" s="40">
        <f>+'Cu1'!BG106</f>
        <v>0</v>
      </c>
    </row>
    <row r="107" spans="1:59" s="39" customFormat="1" hidden="1">
      <c r="A107" s="36">
        <f>+'Cu1'!A107</f>
        <v>58</v>
      </c>
      <c r="B107" s="35">
        <f>+'Cu1'!B107</f>
        <v>165</v>
      </c>
      <c r="C107" s="23" t="str">
        <f>+'Cu1'!C107</f>
        <v>PREPARACIÓ DEL SÒL</v>
      </c>
      <c r="D107" s="23" t="str">
        <f>+'Cu1'!D107</f>
        <v>Preparació per fresat</v>
      </c>
      <c r="E107" s="21">
        <f>+'Cu1'!E107</f>
        <v>2500</v>
      </c>
      <c r="F107" s="22">
        <f>+'Cu1'!F107</f>
        <v>0</v>
      </c>
      <c r="G107" s="22">
        <f>+'Cu1'!G107</f>
        <v>0.5</v>
      </c>
      <c r="H107" s="22">
        <f>+'Cu1'!H107</f>
        <v>0</v>
      </c>
      <c r="I107" s="22">
        <f>+'Cu1'!I107</f>
        <v>0</v>
      </c>
      <c r="J107" s="22">
        <f>+'Cu1'!J107</f>
        <v>0</v>
      </c>
      <c r="K107" s="22">
        <f>+'Cu1'!K107</f>
        <v>0.5</v>
      </c>
      <c r="L107" s="22">
        <f>+'Cu1'!L107</f>
        <v>0</v>
      </c>
      <c r="M107" s="22">
        <f>+'Cu1'!M107</f>
        <v>0</v>
      </c>
      <c r="N107" s="22">
        <f>+'Cu1'!N107</f>
        <v>0</v>
      </c>
      <c r="O107" s="23">
        <f>+'Cu1'!O107</f>
        <v>0</v>
      </c>
      <c r="P107" s="24">
        <f>+'Cu1'!P107</f>
        <v>0</v>
      </c>
      <c r="Q107" s="22">
        <f>+'Cu1'!Q107</f>
        <v>0</v>
      </c>
      <c r="R107" s="23">
        <f>+'Cu1'!R107</f>
        <v>0</v>
      </c>
      <c r="S107" s="23">
        <f>+'Cu1'!S107</f>
        <v>0</v>
      </c>
      <c r="T107" s="23">
        <f>+'Cu1'!T107</f>
        <v>0</v>
      </c>
      <c r="U107" s="23">
        <f>+'Cu1'!U107</f>
        <v>0</v>
      </c>
      <c r="V107" s="23">
        <f>+'Cu1'!V107</f>
        <v>0</v>
      </c>
      <c r="W107" s="23">
        <f>+'Cu1'!W107</f>
        <v>0</v>
      </c>
      <c r="X107" s="23">
        <f>+'Cu1'!X107</f>
        <v>0</v>
      </c>
      <c r="Y107" s="23">
        <f>+'Cu1'!Y107</f>
        <v>0</v>
      </c>
      <c r="Z107" s="22">
        <f>+'Cu1'!Z107</f>
        <v>0</v>
      </c>
      <c r="AA107" s="22">
        <f>+'Cu1'!AA107</f>
        <v>0</v>
      </c>
      <c r="AB107" s="23">
        <f>+'Cu1'!AB107</f>
        <v>0</v>
      </c>
      <c r="AC107" s="23">
        <f>+'Cu1'!AC107</f>
        <v>0</v>
      </c>
      <c r="AD107" s="23">
        <f>+'Cu1'!AD107</f>
        <v>0</v>
      </c>
      <c r="AE107" s="22">
        <f>+'Cu1'!AE107</f>
        <v>0</v>
      </c>
      <c r="AF107" s="22">
        <f>+'Cu1'!AF107</f>
        <v>0</v>
      </c>
      <c r="AG107" s="23">
        <f>+'Cu1'!AG107</f>
        <v>0</v>
      </c>
      <c r="AH107" s="23">
        <f>+'Cu1'!AH107</f>
        <v>0</v>
      </c>
      <c r="AI107" s="23">
        <f>+'Cu1'!AI107</f>
        <v>0</v>
      </c>
      <c r="AJ107" s="23">
        <f>+'Cu1'!AJ107</f>
        <v>0</v>
      </c>
      <c r="AK107" s="23">
        <f>+'Cu1'!AK107</f>
        <v>0</v>
      </c>
      <c r="AL107" s="23">
        <f>+'Cu1'!AL107</f>
        <v>0</v>
      </c>
      <c r="AM107" s="23">
        <f>+'Cu1'!AM107</f>
        <v>0</v>
      </c>
      <c r="AN107" s="23">
        <f>+'Cu1'!AN107</f>
        <v>0</v>
      </c>
      <c r="AO107" s="23">
        <f>+'Cu1'!AO107</f>
        <v>0</v>
      </c>
      <c r="AP107" s="23">
        <f>+'Cu1'!AP107</f>
        <v>0</v>
      </c>
      <c r="AQ107" s="23">
        <f>+'Cu1'!AQ107</f>
        <v>0</v>
      </c>
      <c r="AR107" s="23">
        <f>+'Cu1'!AR107</f>
        <v>0</v>
      </c>
      <c r="AS107" s="23">
        <f>+'Cu1'!AS107</f>
        <v>0</v>
      </c>
      <c r="AT107" s="23">
        <f>+'Cu1'!AT107</f>
        <v>0</v>
      </c>
      <c r="AU107" s="39">
        <f>+'Cu1'!AU107</f>
        <v>0</v>
      </c>
      <c r="AV107" s="39">
        <f>+'Cu1'!AV107</f>
        <v>0</v>
      </c>
      <c r="AW107" s="39">
        <f>+'Cu1'!AW107</f>
        <v>0</v>
      </c>
      <c r="AX107" s="39">
        <f>+'Cu1'!AX107</f>
        <v>0</v>
      </c>
      <c r="AY107" s="39">
        <f>+'Cu1'!AY107</f>
        <v>0</v>
      </c>
      <c r="AZ107" s="39">
        <f>+'Cu1'!AZ107</f>
        <v>0</v>
      </c>
      <c r="BA107" s="39">
        <f>+'Cu1'!BA107</f>
        <v>0</v>
      </c>
      <c r="BB107" s="39">
        <f>+'Cu1'!BB107</f>
        <v>0</v>
      </c>
      <c r="BC107" s="39">
        <f>+'Cu1'!BC107</f>
        <v>0</v>
      </c>
      <c r="BD107" s="39">
        <f>+'Cu1'!BD107</f>
        <v>0</v>
      </c>
      <c r="BE107" s="39">
        <f>+'Cu1'!BE107</f>
        <v>0</v>
      </c>
      <c r="BF107" s="39">
        <f>+'Cu1'!BF107</f>
        <v>0</v>
      </c>
      <c r="BG107" s="39">
        <f>+'Cu1'!BG107</f>
        <v>0</v>
      </c>
    </row>
    <row r="108" spans="1:59" s="40" customFormat="1" hidden="1">
      <c r="A108" s="36">
        <f>+'Cu1'!A108</f>
        <v>59</v>
      </c>
      <c r="B108" s="36">
        <f>+'Cu1'!B108</f>
        <v>215</v>
      </c>
      <c r="C108" s="29" t="str">
        <f>+'Cu1'!C108</f>
        <v>ADOBAT</v>
      </c>
      <c r="D108" s="29" t="str">
        <f>+'Cu1'!D108</f>
        <v>Preparació per aplicació de compost (36 t/ha)</v>
      </c>
      <c r="E108" s="37">
        <f>+'Cu1'!E108</f>
        <v>2500</v>
      </c>
      <c r="F108" s="28">
        <f>+'Cu1'!F108</f>
        <v>0</v>
      </c>
      <c r="G108" s="28">
        <f>+'Cu1'!G108</f>
        <v>0.5</v>
      </c>
      <c r="H108" s="28">
        <f>+'Cu1'!H108</f>
        <v>0</v>
      </c>
      <c r="I108" s="28">
        <f>+'Cu1'!I108</f>
        <v>0</v>
      </c>
      <c r="J108" s="28">
        <f>+'Cu1'!J108</f>
        <v>0</v>
      </c>
      <c r="K108" s="28">
        <f>+'Cu1'!K108</f>
        <v>0</v>
      </c>
      <c r="L108" s="28">
        <f>+'Cu1'!L108</f>
        <v>0</v>
      </c>
      <c r="M108" s="28">
        <f>+'Cu1'!M108</f>
        <v>0</v>
      </c>
      <c r="N108" s="28">
        <f>+'Cu1'!N108</f>
        <v>0.5</v>
      </c>
      <c r="O108" s="28">
        <f>+'Cu1'!O108</f>
        <v>0.5</v>
      </c>
      <c r="P108" s="30">
        <f>+'Cu1'!P108</f>
        <v>0</v>
      </c>
      <c r="Q108" s="28">
        <f>+'Cu1'!Q108</f>
        <v>0</v>
      </c>
      <c r="R108" s="29">
        <f>+'Cu1'!R108</f>
        <v>0</v>
      </c>
      <c r="S108" s="29">
        <f>+'Cu1'!S108</f>
        <v>0</v>
      </c>
      <c r="T108" s="29">
        <f>+'Cu1'!T108</f>
        <v>0</v>
      </c>
      <c r="U108" s="29">
        <f>+'Cu1'!U108</f>
        <v>0</v>
      </c>
      <c r="V108" s="29">
        <f>+'Cu1'!V108</f>
        <v>0</v>
      </c>
      <c r="W108" s="29">
        <f>+'Cu1'!W108</f>
        <v>0</v>
      </c>
      <c r="X108" s="29">
        <f>+'Cu1'!X108</f>
        <v>0</v>
      </c>
      <c r="Y108" s="29">
        <f>+'Cu1'!Y108</f>
        <v>0</v>
      </c>
      <c r="Z108" s="28">
        <f>+'Cu1'!Z108</f>
        <v>0</v>
      </c>
      <c r="AA108" s="28">
        <f>+'Cu1'!AA108</f>
        <v>0</v>
      </c>
      <c r="AB108" s="29">
        <f>+'Cu1'!AB108</f>
        <v>0</v>
      </c>
      <c r="AC108" s="29">
        <f>+'Cu1'!AC108</f>
        <v>0</v>
      </c>
      <c r="AD108" s="29">
        <f>+'Cu1'!AD108</f>
        <v>0</v>
      </c>
      <c r="AE108" s="28">
        <f>+'Cu1'!AE108</f>
        <v>0</v>
      </c>
      <c r="AF108" s="28">
        <f>+'Cu1'!AF108</f>
        <v>0</v>
      </c>
      <c r="AG108" s="29">
        <f>+'Cu1'!AG108</f>
        <v>0</v>
      </c>
      <c r="AH108" s="29">
        <f>+'Cu1'!AH108</f>
        <v>0</v>
      </c>
      <c r="AI108" s="29">
        <f>+'Cu1'!AI108</f>
        <v>0</v>
      </c>
      <c r="AJ108" s="29">
        <f>+'Cu1'!AJ108</f>
        <v>0</v>
      </c>
      <c r="AK108" s="29">
        <f>+'Cu1'!AK108</f>
        <v>0</v>
      </c>
      <c r="AL108" s="29">
        <f>+'Cu1'!AL108</f>
        <v>0</v>
      </c>
      <c r="AM108" s="29">
        <f>+'Cu1'!AM108</f>
        <v>0</v>
      </c>
      <c r="AN108" s="29">
        <f>+'Cu1'!AN108</f>
        <v>0</v>
      </c>
      <c r="AO108" s="29">
        <f>+'Cu1'!AO108</f>
        <v>0</v>
      </c>
      <c r="AP108" s="29">
        <f>+'Cu1'!AP108</f>
        <v>0</v>
      </c>
      <c r="AQ108" s="29">
        <f>+'Cu1'!AQ108</f>
        <v>0</v>
      </c>
      <c r="AR108" s="29">
        <f>+'Cu1'!AR108</f>
        <v>0</v>
      </c>
      <c r="AS108" s="29">
        <f>+'Cu1'!AS108</f>
        <v>0</v>
      </c>
      <c r="AT108" s="29">
        <f>+'Cu1'!AT108</f>
        <v>0</v>
      </c>
      <c r="AU108" s="40">
        <f>+'Cu1'!AU108</f>
        <v>0</v>
      </c>
      <c r="AV108" s="40">
        <f>+'Cu1'!AV108</f>
        <v>0</v>
      </c>
      <c r="AW108" s="40">
        <f>+'Cu1'!AW108</f>
        <v>0</v>
      </c>
      <c r="AX108" s="40">
        <f>+'Cu1'!AX108</f>
        <v>0</v>
      </c>
      <c r="AY108" s="40">
        <f>+'Cu1'!AY108</f>
        <v>0</v>
      </c>
      <c r="AZ108" s="40">
        <f>+'Cu1'!AZ108</f>
        <v>0</v>
      </c>
      <c r="BA108" s="40">
        <f>+'Cu1'!BA108</f>
        <v>0</v>
      </c>
      <c r="BB108" s="40">
        <f>+'Cu1'!BB108</f>
        <v>0</v>
      </c>
      <c r="BC108" s="40">
        <f>+'Cu1'!BC108</f>
        <v>0</v>
      </c>
      <c r="BD108" s="40">
        <f>+'Cu1'!BD108</f>
        <v>0</v>
      </c>
      <c r="BE108" s="40">
        <f>+'Cu1'!BE108</f>
        <v>0</v>
      </c>
      <c r="BF108" s="40">
        <f>+'Cu1'!BF108</f>
        <v>0</v>
      </c>
      <c r="BG108" s="40">
        <f>+'Cu1'!BG108</f>
        <v>0</v>
      </c>
    </row>
    <row r="109" spans="1:59" s="39" customFormat="1" hidden="1">
      <c r="A109" s="36">
        <f>+'Cu1'!A109</f>
        <v>60</v>
      </c>
      <c r="B109" s="35">
        <f>+'Cu1'!B109</f>
        <v>225</v>
      </c>
      <c r="C109" s="23" t="str">
        <f>+'Cu1'!C109</f>
        <v>ADOBAT</v>
      </c>
      <c r="D109" s="23" t="str">
        <f>+'Cu1'!D109</f>
        <v>Preparació per aplicació de compost (60 t/ha)</v>
      </c>
      <c r="E109" s="21">
        <f>+'Cu1'!E109</f>
        <v>2500</v>
      </c>
      <c r="F109" s="22">
        <f>+'Cu1'!F109</f>
        <v>0</v>
      </c>
      <c r="G109" s="22">
        <f>+'Cu1'!G109</f>
        <v>0.5</v>
      </c>
      <c r="H109" s="22">
        <f>+'Cu1'!H109</f>
        <v>0</v>
      </c>
      <c r="I109" s="22">
        <f>+'Cu1'!I109</f>
        <v>0</v>
      </c>
      <c r="J109" s="22">
        <f>+'Cu1'!J109</f>
        <v>0</v>
      </c>
      <c r="K109" s="22">
        <f>+'Cu1'!K109</f>
        <v>0</v>
      </c>
      <c r="L109" s="22">
        <f>+'Cu1'!L109</f>
        <v>0</v>
      </c>
      <c r="M109" s="22">
        <f>+'Cu1'!M109</f>
        <v>0</v>
      </c>
      <c r="N109" s="22">
        <f>+'Cu1'!N109</f>
        <v>0.5</v>
      </c>
      <c r="O109" s="22">
        <f>+'Cu1'!O109</f>
        <v>0.5</v>
      </c>
      <c r="P109" s="24">
        <f>+'Cu1'!P109</f>
        <v>0</v>
      </c>
      <c r="Q109" s="22">
        <f>+'Cu1'!Q109</f>
        <v>0</v>
      </c>
      <c r="R109" s="23">
        <f>+'Cu1'!R109</f>
        <v>0</v>
      </c>
      <c r="S109" s="23">
        <f>+'Cu1'!S109</f>
        <v>0</v>
      </c>
      <c r="T109" s="23">
        <f>+'Cu1'!T109</f>
        <v>0</v>
      </c>
      <c r="U109" s="23">
        <f>+'Cu1'!U109</f>
        <v>0</v>
      </c>
      <c r="V109" s="23">
        <f>+'Cu1'!V109</f>
        <v>0</v>
      </c>
      <c r="W109" s="23">
        <f>+'Cu1'!W109</f>
        <v>0</v>
      </c>
      <c r="X109" s="23">
        <f>+'Cu1'!X109</f>
        <v>0</v>
      </c>
      <c r="Y109" s="23">
        <f>+'Cu1'!Y109</f>
        <v>0</v>
      </c>
      <c r="Z109" s="22">
        <f>+'Cu1'!Z109</f>
        <v>0</v>
      </c>
      <c r="AA109" s="22">
        <f>+'Cu1'!AA109</f>
        <v>0</v>
      </c>
      <c r="AB109" s="23">
        <f>+'Cu1'!AB109</f>
        <v>0</v>
      </c>
      <c r="AC109" s="23">
        <f>+'Cu1'!AC109</f>
        <v>0</v>
      </c>
      <c r="AD109" s="23">
        <f>+'Cu1'!AD109</f>
        <v>0</v>
      </c>
      <c r="AE109" s="22">
        <f>+'Cu1'!AE109</f>
        <v>0</v>
      </c>
      <c r="AF109" s="22">
        <f>+'Cu1'!AF109</f>
        <v>0</v>
      </c>
      <c r="AG109" s="23">
        <f>+'Cu1'!AG109</f>
        <v>0</v>
      </c>
      <c r="AH109" s="23">
        <f>+'Cu1'!AH109</f>
        <v>0</v>
      </c>
      <c r="AI109" s="23">
        <f>+'Cu1'!AI109</f>
        <v>0</v>
      </c>
      <c r="AJ109" s="23">
        <f>+'Cu1'!AJ109</f>
        <v>0</v>
      </c>
      <c r="AK109" s="23">
        <f>+'Cu1'!AK109</f>
        <v>0</v>
      </c>
      <c r="AL109" s="23">
        <f>+'Cu1'!AL109</f>
        <v>0</v>
      </c>
      <c r="AM109" s="23">
        <f>+'Cu1'!AM109</f>
        <v>0</v>
      </c>
      <c r="AN109" s="23">
        <f>+'Cu1'!AN109</f>
        <v>0</v>
      </c>
      <c r="AO109" s="23">
        <f>+'Cu1'!AO109</f>
        <v>0</v>
      </c>
      <c r="AP109" s="23">
        <f>+'Cu1'!AP109</f>
        <v>0</v>
      </c>
      <c r="AQ109" s="23">
        <f>+'Cu1'!AQ109</f>
        <v>0</v>
      </c>
      <c r="AR109" s="23">
        <f>+'Cu1'!AR109</f>
        <v>0</v>
      </c>
      <c r="AS109" s="23">
        <f>+'Cu1'!AS109</f>
        <v>0</v>
      </c>
      <c r="AT109" s="23">
        <f>+'Cu1'!AT109</f>
        <v>0</v>
      </c>
      <c r="AU109" s="39">
        <f>+'Cu1'!AU109</f>
        <v>0</v>
      </c>
      <c r="AV109" s="39">
        <f>+'Cu1'!AV109</f>
        <v>0</v>
      </c>
      <c r="AW109" s="39">
        <f>+'Cu1'!AW109</f>
        <v>0</v>
      </c>
      <c r="AX109" s="39">
        <f>+'Cu1'!AX109</f>
        <v>0</v>
      </c>
      <c r="AY109" s="39">
        <f>+'Cu1'!AY109</f>
        <v>0</v>
      </c>
      <c r="AZ109" s="39">
        <f>+'Cu1'!AZ109</f>
        <v>0</v>
      </c>
      <c r="BA109" s="39">
        <f>+'Cu1'!BA109</f>
        <v>0</v>
      </c>
      <c r="BB109" s="39">
        <f>+'Cu1'!BB109</f>
        <v>0</v>
      </c>
      <c r="BC109" s="39">
        <f>+'Cu1'!BC109</f>
        <v>0</v>
      </c>
      <c r="BD109" s="39">
        <f>+'Cu1'!BD109</f>
        <v>0</v>
      </c>
      <c r="BE109" s="39">
        <f>+'Cu1'!BE109</f>
        <v>0</v>
      </c>
      <c r="BF109" s="39">
        <f>+'Cu1'!BF109</f>
        <v>0</v>
      </c>
      <c r="BG109" s="39">
        <f>+'Cu1'!BG109</f>
        <v>0</v>
      </c>
    </row>
    <row r="110" spans="1:59" s="40" customFormat="1" hidden="1">
      <c r="A110" s="36">
        <f>+'Cu1'!A110</f>
        <v>61</v>
      </c>
      <c r="B110" s="36">
        <f>+'Cu1'!B110</f>
        <v>235</v>
      </c>
      <c r="C110" s="29" t="str">
        <f>+'Cu1'!C110</f>
        <v>ADOBAT</v>
      </c>
      <c r="D110" s="29" t="str">
        <f>+'Cu1'!D110</f>
        <v>Preparació per aplicació d'adob orgànic</v>
      </c>
      <c r="E110" s="37">
        <f>+'Cu1'!E110</f>
        <v>2500</v>
      </c>
      <c r="F110" s="28">
        <f>+'Cu1'!F110</f>
        <v>0</v>
      </c>
      <c r="G110" s="28">
        <f>+'Cu1'!G110</f>
        <v>0</v>
      </c>
      <c r="H110" s="28">
        <f>+'Cu1'!H110</f>
        <v>0</v>
      </c>
      <c r="I110" s="28">
        <f>+'Cu1'!I110</f>
        <v>0</v>
      </c>
      <c r="J110" s="28">
        <f>+'Cu1'!J110</f>
        <v>0</v>
      </c>
      <c r="K110" s="28">
        <f>+'Cu1'!K110</f>
        <v>0</v>
      </c>
      <c r="L110" s="28">
        <f>+'Cu1'!L110</f>
        <v>0</v>
      </c>
      <c r="M110" s="28">
        <f>+'Cu1'!M110</f>
        <v>0</v>
      </c>
      <c r="N110" s="28">
        <f>+'Cu1'!N110</f>
        <v>0</v>
      </c>
      <c r="O110" s="29">
        <f>+'Cu1'!O110</f>
        <v>0</v>
      </c>
      <c r="P110" s="30">
        <f>+'Cu1'!P110</f>
        <v>0</v>
      </c>
      <c r="Q110" s="28">
        <f>+'Cu1'!Q110</f>
        <v>0</v>
      </c>
      <c r="R110" s="29">
        <f>+'Cu1'!R110</f>
        <v>0</v>
      </c>
      <c r="S110" s="29">
        <f>+'Cu1'!S110</f>
        <v>0</v>
      </c>
      <c r="T110" s="29">
        <f>+'Cu1'!T110</f>
        <v>0</v>
      </c>
      <c r="U110" s="29">
        <f>+'Cu1'!U110</f>
        <v>0</v>
      </c>
      <c r="V110" s="29">
        <f>+'Cu1'!V110</f>
        <v>0</v>
      </c>
      <c r="W110" s="29">
        <f>+'Cu1'!W110</f>
        <v>0</v>
      </c>
      <c r="X110" s="29">
        <f>+'Cu1'!X110</f>
        <v>0</v>
      </c>
      <c r="Y110" s="29">
        <f>+'Cu1'!Y110</f>
        <v>0</v>
      </c>
      <c r="Z110" s="28">
        <f>+'Cu1'!Z110</f>
        <v>0</v>
      </c>
      <c r="AA110" s="28">
        <f>+'Cu1'!AA110</f>
        <v>0</v>
      </c>
      <c r="AB110" s="29">
        <f>+'Cu1'!AB110</f>
        <v>0</v>
      </c>
      <c r="AC110" s="29">
        <f>+'Cu1'!AC110</f>
        <v>0</v>
      </c>
      <c r="AD110" s="29">
        <f>+'Cu1'!AD110</f>
        <v>0</v>
      </c>
      <c r="AE110" s="28">
        <f>+'Cu1'!AE110</f>
        <v>0</v>
      </c>
      <c r="AF110" s="28">
        <f>+'Cu1'!AF110</f>
        <v>0</v>
      </c>
      <c r="AG110" s="29">
        <f>+'Cu1'!AG110</f>
        <v>0</v>
      </c>
      <c r="AH110" s="29">
        <f>+'Cu1'!AH110</f>
        <v>0</v>
      </c>
      <c r="AI110" s="29">
        <f>+'Cu1'!AI110</f>
        <v>0</v>
      </c>
      <c r="AJ110" s="29">
        <f>+'Cu1'!AJ110</f>
        <v>0</v>
      </c>
      <c r="AK110" s="29">
        <f>+'Cu1'!AK110</f>
        <v>0</v>
      </c>
      <c r="AL110" s="29">
        <f>+'Cu1'!AL110</f>
        <v>0</v>
      </c>
      <c r="AM110" s="29">
        <f>+'Cu1'!AM110</f>
        <v>0</v>
      </c>
      <c r="AN110" s="29">
        <f>+'Cu1'!AN110</f>
        <v>0</v>
      </c>
      <c r="AO110" s="29">
        <f>+'Cu1'!AO110</f>
        <v>0</v>
      </c>
      <c r="AP110" s="29">
        <f>+'Cu1'!AP110</f>
        <v>0</v>
      </c>
      <c r="AQ110" s="29">
        <f>+'Cu1'!AQ110</f>
        <v>0</v>
      </c>
      <c r="AR110" s="29">
        <f>+'Cu1'!AR110</f>
        <v>0</v>
      </c>
      <c r="AS110" s="29">
        <f>+'Cu1'!AS110</f>
        <v>0</v>
      </c>
      <c r="AT110" s="29">
        <f>+'Cu1'!AT110</f>
        <v>0</v>
      </c>
      <c r="AU110" s="40">
        <f>+'Cu1'!AU110</f>
        <v>0</v>
      </c>
      <c r="AV110" s="40">
        <f>+'Cu1'!AV110</f>
        <v>0</v>
      </c>
      <c r="AW110" s="40">
        <f>+'Cu1'!AW110</f>
        <v>0</v>
      </c>
      <c r="AX110" s="40">
        <f>+'Cu1'!AX110</f>
        <v>0</v>
      </c>
      <c r="AY110" s="40">
        <f>+'Cu1'!AY110</f>
        <v>0</v>
      </c>
      <c r="AZ110" s="40">
        <f>+'Cu1'!AZ110</f>
        <v>0</v>
      </c>
      <c r="BA110" s="40">
        <f>+'Cu1'!BA110</f>
        <v>0</v>
      </c>
      <c r="BB110" s="40">
        <f>+'Cu1'!BB110</f>
        <v>0</v>
      </c>
      <c r="BC110" s="40">
        <f>+'Cu1'!BC110</f>
        <v>0</v>
      </c>
      <c r="BD110" s="40">
        <f>+'Cu1'!BD110</f>
        <v>0</v>
      </c>
      <c r="BE110" s="40">
        <f>+'Cu1'!BE110</f>
        <v>0</v>
      </c>
      <c r="BF110" s="40">
        <f>+'Cu1'!BF110</f>
        <v>0</v>
      </c>
      <c r="BG110" s="40">
        <f>+'Cu1'!BG110</f>
        <v>0</v>
      </c>
    </row>
    <row r="111" spans="1:59" s="39" customFormat="1" hidden="1">
      <c r="A111" s="36">
        <f>+'Cu1'!A111</f>
        <v>62</v>
      </c>
      <c r="B111" s="35">
        <f>+'Cu1'!B111</f>
        <v>245</v>
      </c>
      <c r="C111" s="23" t="str">
        <f>+'Cu1'!C111</f>
        <v>ADOBAT</v>
      </c>
      <c r="D111" s="23" t="str">
        <f>+'Cu1'!D111</f>
        <v>Preparació per aplicació potassi</v>
      </c>
      <c r="E111" s="21">
        <f>+'Cu1'!E111</f>
        <v>2500</v>
      </c>
      <c r="F111" s="22">
        <f>+'Cu1'!F111</f>
        <v>0</v>
      </c>
      <c r="G111" s="22">
        <f>+'Cu1'!G111</f>
        <v>0</v>
      </c>
      <c r="H111" s="22">
        <f>+'Cu1'!H111</f>
        <v>0</v>
      </c>
      <c r="I111" s="22">
        <f>+'Cu1'!I111</f>
        <v>0</v>
      </c>
      <c r="J111" s="22">
        <f>+'Cu1'!J111</f>
        <v>0</v>
      </c>
      <c r="K111" s="22">
        <f>+'Cu1'!K111</f>
        <v>0</v>
      </c>
      <c r="L111" s="22">
        <f>+'Cu1'!L111</f>
        <v>0</v>
      </c>
      <c r="M111" s="22">
        <f>+'Cu1'!M111</f>
        <v>0</v>
      </c>
      <c r="N111" s="22">
        <f>+'Cu1'!N111</f>
        <v>0</v>
      </c>
      <c r="O111" s="23">
        <f>+'Cu1'!O111</f>
        <v>0</v>
      </c>
      <c r="P111" s="24">
        <f>+'Cu1'!P111</f>
        <v>0</v>
      </c>
      <c r="Q111" s="22">
        <f>+'Cu1'!Q111</f>
        <v>0</v>
      </c>
      <c r="R111" s="23">
        <f>+'Cu1'!R111</f>
        <v>0</v>
      </c>
      <c r="S111" s="23">
        <f>+'Cu1'!S111</f>
        <v>0</v>
      </c>
      <c r="T111" s="23">
        <f>+'Cu1'!T111</f>
        <v>0</v>
      </c>
      <c r="U111" s="23">
        <f>+'Cu1'!U111</f>
        <v>0</v>
      </c>
      <c r="V111" s="23">
        <f>+'Cu1'!V111</f>
        <v>0</v>
      </c>
      <c r="W111" s="23">
        <f>+'Cu1'!W111</f>
        <v>0</v>
      </c>
      <c r="X111" s="23">
        <f>+'Cu1'!X111</f>
        <v>0</v>
      </c>
      <c r="Y111" s="23">
        <f>+'Cu1'!Y111</f>
        <v>0</v>
      </c>
      <c r="Z111" s="22">
        <f>+'Cu1'!Z111</f>
        <v>0</v>
      </c>
      <c r="AA111" s="22">
        <f>+'Cu1'!AA111</f>
        <v>0</v>
      </c>
      <c r="AB111" s="23">
        <f>+'Cu1'!AB111</f>
        <v>0</v>
      </c>
      <c r="AC111" s="23">
        <f>+'Cu1'!AC111</f>
        <v>0</v>
      </c>
      <c r="AD111" s="23">
        <f>+'Cu1'!AD111</f>
        <v>0</v>
      </c>
      <c r="AE111" s="22">
        <f>+'Cu1'!AE111</f>
        <v>0</v>
      </c>
      <c r="AF111" s="22">
        <f>+'Cu1'!AF111</f>
        <v>0</v>
      </c>
      <c r="AG111" s="23">
        <f>+'Cu1'!AG111</f>
        <v>0</v>
      </c>
      <c r="AH111" s="23">
        <f>+'Cu1'!AH111</f>
        <v>0</v>
      </c>
      <c r="AI111" s="23">
        <f>+'Cu1'!AI111</f>
        <v>0</v>
      </c>
      <c r="AJ111" s="23">
        <f>+'Cu1'!AJ111</f>
        <v>0</v>
      </c>
      <c r="AK111" s="23">
        <f>+'Cu1'!AK111</f>
        <v>0</v>
      </c>
      <c r="AL111" s="23">
        <f>+'Cu1'!AL111</f>
        <v>0</v>
      </c>
      <c r="AM111" s="23">
        <f>+'Cu1'!AM111</f>
        <v>0</v>
      </c>
      <c r="AN111" s="23">
        <f>+'Cu1'!AN111</f>
        <v>0</v>
      </c>
      <c r="AO111" s="23">
        <f>+'Cu1'!AO111</f>
        <v>0</v>
      </c>
      <c r="AP111" s="23">
        <f>+'Cu1'!AP111</f>
        <v>0</v>
      </c>
      <c r="AQ111" s="23">
        <f>+'Cu1'!AQ111</f>
        <v>0</v>
      </c>
      <c r="AR111" s="23">
        <f>+'Cu1'!AR111</f>
        <v>0</v>
      </c>
      <c r="AS111" s="23">
        <f>+'Cu1'!AS111</f>
        <v>0</v>
      </c>
      <c r="AT111" s="23">
        <f>+'Cu1'!AT111</f>
        <v>0</v>
      </c>
      <c r="AU111" s="39">
        <f>+'Cu1'!AU111</f>
        <v>0</v>
      </c>
      <c r="AV111" s="39">
        <f>+'Cu1'!AV111</f>
        <v>0</v>
      </c>
      <c r="AW111" s="39">
        <f>+'Cu1'!AW111</f>
        <v>0</v>
      </c>
      <c r="AX111" s="39">
        <f>+'Cu1'!AX111</f>
        <v>0</v>
      </c>
      <c r="AY111" s="39">
        <f>+'Cu1'!AY111</f>
        <v>0</v>
      </c>
      <c r="AZ111" s="39">
        <f>+'Cu1'!AZ111</f>
        <v>0</v>
      </c>
      <c r="BA111" s="39">
        <f>+'Cu1'!BA111</f>
        <v>0</v>
      </c>
      <c r="BB111" s="39">
        <f>+'Cu1'!BB111</f>
        <v>0</v>
      </c>
      <c r="BC111" s="39">
        <f>+'Cu1'!BC111</f>
        <v>0</v>
      </c>
      <c r="BD111" s="39">
        <f>+'Cu1'!BD111</f>
        <v>0</v>
      </c>
      <c r="BE111" s="39">
        <f>+'Cu1'!BE111</f>
        <v>0</v>
      </c>
      <c r="BF111" s="39">
        <f>+'Cu1'!BF111</f>
        <v>0</v>
      </c>
      <c r="BG111" s="39">
        <f>+'Cu1'!BG111</f>
        <v>0</v>
      </c>
    </row>
    <row r="112" spans="1:59" s="40" customFormat="1" hidden="1">
      <c r="A112" s="36">
        <f>+'Cu1'!A112</f>
        <v>63</v>
      </c>
      <c r="B112" s="36">
        <f>+'Cu1'!B112</f>
        <v>315</v>
      </c>
      <c r="C112" s="29" t="str">
        <f>+'Cu1'!C112</f>
        <v>PLANTACIÓ</v>
      </c>
      <c r="D112" s="29" t="str">
        <f>+'Cu1'!D112</f>
        <v>Preparació per solcar</v>
      </c>
      <c r="E112" s="37">
        <f>+'Cu1'!E112</f>
        <v>2500</v>
      </c>
      <c r="F112" s="28">
        <f>+'Cu1'!F112</f>
        <v>0</v>
      </c>
      <c r="G112" s="28">
        <f>+'Cu1'!G112</f>
        <v>0.5</v>
      </c>
      <c r="H112" s="28">
        <f>+'Cu1'!H112</f>
        <v>0</v>
      </c>
      <c r="I112" s="28">
        <f>+'Cu1'!I112</f>
        <v>0</v>
      </c>
      <c r="J112" s="28">
        <f>+'Cu1'!J112</f>
        <v>0</v>
      </c>
      <c r="K112" s="28">
        <f>+'Cu1'!K112</f>
        <v>0</v>
      </c>
      <c r="L112" s="28">
        <f>+'Cu1'!L112</f>
        <v>0</v>
      </c>
      <c r="M112" s="28">
        <f>+'Cu1'!M112</f>
        <v>0</v>
      </c>
      <c r="N112" s="28">
        <f>+'Cu1'!N112</f>
        <v>0</v>
      </c>
      <c r="O112" s="29">
        <f>+'Cu1'!O112</f>
        <v>0</v>
      </c>
      <c r="P112" s="30">
        <f>+'Cu1'!P112</f>
        <v>0</v>
      </c>
      <c r="Q112" s="28">
        <f>+'Cu1'!Q112</f>
        <v>0.5</v>
      </c>
      <c r="R112" s="29">
        <f>+'Cu1'!R112</f>
        <v>0</v>
      </c>
      <c r="S112" s="29">
        <f>+'Cu1'!S112</f>
        <v>0</v>
      </c>
      <c r="T112" s="29">
        <f>+'Cu1'!T112</f>
        <v>0</v>
      </c>
      <c r="U112" s="29">
        <f>+'Cu1'!U112</f>
        <v>0</v>
      </c>
      <c r="V112" s="29">
        <f>+'Cu1'!V112</f>
        <v>0</v>
      </c>
      <c r="W112" s="29">
        <f>+'Cu1'!W112</f>
        <v>0</v>
      </c>
      <c r="X112" s="29">
        <f>+'Cu1'!X112</f>
        <v>0</v>
      </c>
      <c r="Y112" s="29">
        <f>+'Cu1'!Y112</f>
        <v>0</v>
      </c>
      <c r="Z112" s="28">
        <f>+'Cu1'!Z112</f>
        <v>0</v>
      </c>
      <c r="AA112" s="28">
        <f>+'Cu1'!AA112</f>
        <v>0</v>
      </c>
      <c r="AB112" s="29">
        <f>+'Cu1'!AB112</f>
        <v>0</v>
      </c>
      <c r="AC112" s="29">
        <f>+'Cu1'!AC112</f>
        <v>0</v>
      </c>
      <c r="AD112" s="29">
        <f>+'Cu1'!AD112</f>
        <v>0</v>
      </c>
      <c r="AE112" s="28">
        <f>+'Cu1'!AE112</f>
        <v>0</v>
      </c>
      <c r="AF112" s="28">
        <f>+'Cu1'!AF112</f>
        <v>0</v>
      </c>
      <c r="AG112" s="29">
        <f>+'Cu1'!AG112</f>
        <v>0</v>
      </c>
      <c r="AH112" s="29">
        <f>+'Cu1'!AH112</f>
        <v>0</v>
      </c>
      <c r="AI112" s="29">
        <f>+'Cu1'!AI112</f>
        <v>0</v>
      </c>
      <c r="AJ112" s="29">
        <f>+'Cu1'!AJ112</f>
        <v>0</v>
      </c>
      <c r="AK112" s="29">
        <f>+'Cu1'!AK112</f>
        <v>0</v>
      </c>
      <c r="AL112" s="29">
        <f>+'Cu1'!AL112</f>
        <v>0</v>
      </c>
      <c r="AM112" s="29">
        <f>+'Cu1'!AM112</f>
        <v>0</v>
      </c>
      <c r="AN112" s="29">
        <f>+'Cu1'!AN112</f>
        <v>0</v>
      </c>
      <c r="AO112" s="29">
        <f>+'Cu1'!AO112</f>
        <v>0</v>
      </c>
      <c r="AP112" s="29">
        <f>+'Cu1'!AP112</f>
        <v>0</v>
      </c>
      <c r="AQ112" s="29">
        <f>+'Cu1'!AQ112</f>
        <v>0</v>
      </c>
      <c r="AR112" s="29">
        <f>+'Cu1'!AR112</f>
        <v>0</v>
      </c>
      <c r="AS112" s="29">
        <f>+'Cu1'!AS112</f>
        <v>0</v>
      </c>
      <c r="AT112" s="29">
        <f>+'Cu1'!AT112</f>
        <v>0</v>
      </c>
      <c r="AU112" s="40">
        <f>+'Cu1'!AU112</f>
        <v>0</v>
      </c>
      <c r="AV112" s="40">
        <f>+'Cu1'!AV112</f>
        <v>0</v>
      </c>
      <c r="AW112" s="40">
        <f>+'Cu1'!AW112</f>
        <v>0</v>
      </c>
      <c r="AX112" s="40">
        <f>+'Cu1'!AX112</f>
        <v>0</v>
      </c>
      <c r="AY112" s="40">
        <f>+'Cu1'!AY112</f>
        <v>0</v>
      </c>
      <c r="AZ112" s="40">
        <f>+'Cu1'!AZ112</f>
        <v>0</v>
      </c>
      <c r="BA112" s="40">
        <f>+'Cu1'!BA112</f>
        <v>0</v>
      </c>
      <c r="BB112" s="40">
        <f>+'Cu1'!BB112</f>
        <v>0</v>
      </c>
      <c r="BC112" s="40">
        <f>+'Cu1'!BC112</f>
        <v>0</v>
      </c>
      <c r="BD112" s="40">
        <f>+'Cu1'!BD112</f>
        <v>0</v>
      </c>
      <c r="BE112" s="40">
        <f>+'Cu1'!BE112</f>
        <v>0</v>
      </c>
      <c r="BF112" s="40">
        <f>+'Cu1'!BF112</f>
        <v>0</v>
      </c>
      <c r="BG112" s="40">
        <f>+'Cu1'!BG112</f>
        <v>0</v>
      </c>
    </row>
    <row r="113" spans="1:59" s="39" customFormat="1" hidden="1">
      <c r="A113" s="36">
        <f>+'Cu1'!A113</f>
        <v>64</v>
      </c>
      <c r="B113" s="35">
        <f>+'Cu1'!B113</f>
        <v>325</v>
      </c>
      <c r="C113" s="23" t="str">
        <f>+'Cu1'!C113</f>
        <v>PLANTACIÓ</v>
      </c>
      <c r="D113" s="23" t="str">
        <f>+'Cu1'!D113</f>
        <v>Preparació per marcat</v>
      </c>
      <c r="E113" s="21">
        <f>+'Cu1'!E113</f>
        <v>2500</v>
      </c>
      <c r="F113" s="22">
        <f>+'Cu1'!F113</f>
        <v>0</v>
      </c>
      <c r="G113" s="22">
        <f>+'Cu1'!G113</f>
        <v>0</v>
      </c>
      <c r="H113" s="22">
        <f>+'Cu1'!H113</f>
        <v>0</v>
      </c>
      <c r="I113" s="22">
        <f>+'Cu1'!I113</f>
        <v>0</v>
      </c>
      <c r="J113" s="22">
        <f>+'Cu1'!J113</f>
        <v>0</v>
      </c>
      <c r="K113" s="22">
        <f>+'Cu1'!K113</f>
        <v>0</v>
      </c>
      <c r="L113" s="22">
        <f>+'Cu1'!L113</f>
        <v>0</v>
      </c>
      <c r="M113" s="22">
        <f>+'Cu1'!M113</f>
        <v>0</v>
      </c>
      <c r="N113" s="22">
        <f>+'Cu1'!N113</f>
        <v>0</v>
      </c>
      <c r="O113" s="23">
        <f>+'Cu1'!O113</f>
        <v>0</v>
      </c>
      <c r="P113" s="24">
        <f>+'Cu1'!P113</f>
        <v>0</v>
      </c>
      <c r="Q113" s="22">
        <f>+'Cu1'!Q113</f>
        <v>0</v>
      </c>
      <c r="R113" s="23">
        <f>+'Cu1'!R113</f>
        <v>0</v>
      </c>
      <c r="S113" s="23">
        <f>+'Cu1'!S113</f>
        <v>0</v>
      </c>
      <c r="T113" s="23">
        <f>+'Cu1'!T113</f>
        <v>0</v>
      </c>
      <c r="U113" s="23">
        <f>+'Cu1'!U113</f>
        <v>0</v>
      </c>
      <c r="V113" s="23">
        <f>+'Cu1'!V113</f>
        <v>0</v>
      </c>
      <c r="W113" s="23">
        <f>+'Cu1'!W113</f>
        <v>0</v>
      </c>
      <c r="X113" s="23">
        <f>+'Cu1'!X113</f>
        <v>0</v>
      </c>
      <c r="Y113" s="23">
        <f>+'Cu1'!Y113</f>
        <v>0</v>
      </c>
      <c r="Z113" s="22">
        <f>+'Cu1'!Z113</f>
        <v>0</v>
      </c>
      <c r="AA113" s="22">
        <f>+'Cu1'!AA113</f>
        <v>0</v>
      </c>
      <c r="AB113" s="23">
        <f>+'Cu1'!AB113</f>
        <v>0</v>
      </c>
      <c r="AC113" s="23">
        <f>+'Cu1'!AC113</f>
        <v>0</v>
      </c>
      <c r="AD113" s="23">
        <f>+'Cu1'!AD113</f>
        <v>0</v>
      </c>
      <c r="AE113" s="22">
        <f>+'Cu1'!AE113</f>
        <v>0</v>
      </c>
      <c r="AF113" s="22">
        <f>+'Cu1'!AF113</f>
        <v>0</v>
      </c>
      <c r="AG113" s="23">
        <f>+'Cu1'!AG113</f>
        <v>0</v>
      </c>
      <c r="AH113" s="23">
        <f>+'Cu1'!AH113</f>
        <v>0</v>
      </c>
      <c r="AI113" s="23">
        <f>+'Cu1'!AI113</f>
        <v>0</v>
      </c>
      <c r="AJ113" s="23">
        <f>+'Cu1'!AJ113</f>
        <v>0</v>
      </c>
      <c r="AK113" s="23">
        <f>+'Cu1'!AK113</f>
        <v>0</v>
      </c>
      <c r="AL113" s="23">
        <f>+'Cu1'!AL113</f>
        <v>0</v>
      </c>
      <c r="AM113" s="23">
        <f>+'Cu1'!AM113</f>
        <v>0</v>
      </c>
      <c r="AN113" s="23">
        <f>+'Cu1'!AN113</f>
        <v>0</v>
      </c>
      <c r="AO113" s="23">
        <f>+'Cu1'!AO113</f>
        <v>0</v>
      </c>
      <c r="AP113" s="23">
        <f>+'Cu1'!AP113</f>
        <v>0</v>
      </c>
      <c r="AQ113" s="23">
        <f>+'Cu1'!AQ113</f>
        <v>0</v>
      </c>
      <c r="AR113" s="23">
        <f>+'Cu1'!AR113</f>
        <v>0</v>
      </c>
      <c r="AS113" s="23">
        <f>+'Cu1'!AS113</f>
        <v>0</v>
      </c>
      <c r="AT113" s="23">
        <f>+'Cu1'!AT113</f>
        <v>0</v>
      </c>
      <c r="AU113" s="39">
        <f>+'Cu1'!AU113</f>
        <v>0</v>
      </c>
      <c r="AV113" s="39">
        <f>+'Cu1'!AV113</f>
        <v>0</v>
      </c>
      <c r="AW113" s="39">
        <f>+'Cu1'!AW113</f>
        <v>0</v>
      </c>
      <c r="AX113" s="39">
        <f>+'Cu1'!AX113</f>
        <v>0</v>
      </c>
      <c r="AY113" s="39">
        <f>+'Cu1'!AY113</f>
        <v>0</v>
      </c>
      <c r="AZ113" s="39">
        <f>+'Cu1'!AZ113</f>
        <v>0</v>
      </c>
      <c r="BA113" s="39">
        <f>+'Cu1'!BA113</f>
        <v>0</v>
      </c>
      <c r="BB113" s="39">
        <f>+'Cu1'!BB113</f>
        <v>0</v>
      </c>
      <c r="BC113" s="39">
        <f>+'Cu1'!BC113</f>
        <v>0</v>
      </c>
      <c r="BD113" s="39">
        <f>+'Cu1'!BD113</f>
        <v>0</v>
      </c>
      <c r="BE113" s="39">
        <f>+'Cu1'!BE113</f>
        <v>0</v>
      </c>
      <c r="BF113" s="39">
        <f>+'Cu1'!BF113</f>
        <v>0</v>
      </c>
      <c r="BG113" s="39">
        <f>+'Cu1'!BG113</f>
        <v>0</v>
      </c>
    </row>
    <row r="114" spans="1:59" s="40" customFormat="1" hidden="1">
      <c r="A114" s="36">
        <f>+'Cu1'!A114</f>
        <v>65</v>
      </c>
      <c r="B114" s="36">
        <f>+'Cu1'!B114</f>
        <v>335</v>
      </c>
      <c r="C114" s="29" t="str">
        <f>+'Cu1'!C114</f>
        <v>PLANTACIÓ</v>
      </c>
      <c r="D114" s="29" t="str">
        <f>+'Cu1'!D114</f>
        <v>Preparació per plantació manual col o bròcoli</v>
      </c>
      <c r="E114" s="37">
        <f>+'Cu1'!E114</f>
        <v>2500</v>
      </c>
      <c r="F114" s="28">
        <f>+'Cu1'!F114</f>
        <v>0</v>
      </c>
      <c r="G114" s="28">
        <f>+'Cu1'!G114</f>
        <v>0</v>
      </c>
      <c r="H114" s="28">
        <f>+'Cu1'!H114</f>
        <v>0</v>
      </c>
      <c r="I114" s="28">
        <f>+'Cu1'!I114</f>
        <v>2</v>
      </c>
      <c r="J114" s="28">
        <f>+'Cu1'!J114</f>
        <v>0</v>
      </c>
      <c r="K114" s="28">
        <f>+'Cu1'!K114</f>
        <v>0</v>
      </c>
      <c r="L114" s="28">
        <f>+'Cu1'!L114</f>
        <v>0</v>
      </c>
      <c r="M114" s="28">
        <f>+'Cu1'!M114</f>
        <v>0</v>
      </c>
      <c r="N114" s="28">
        <f>+'Cu1'!N114</f>
        <v>0</v>
      </c>
      <c r="O114" s="29">
        <f>+'Cu1'!O114</f>
        <v>0</v>
      </c>
      <c r="P114" s="30">
        <f>+'Cu1'!P114</f>
        <v>0</v>
      </c>
      <c r="Q114" s="28">
        <f>+'Cu1'!Q114</f>
        <v>0</v>
      </c>
      <c r="R114" s="29">
        <f>+'Cu1'!R114</f>
        <v>0</v>
      </c>
      <c r="S114" s="29">
        <f>+'Cu1'!S114</f>
        <v>0</v>
      </c>
      <c r="T114" s="29">
        <f>+'Cu1'!T114</f>
        <v>0</v>
      </c>
      <c r="U114" s="29">
        <f>+'Cu1'!U114</f>
        <v>0</v>
      </c>
      <c r="V114" s="29">
        <f>+'Cu1'!V114</f>
        <v>0</v>
      </c>
      <c r="W114" s="29">
        <f>+'Cu1'!W114</f>
        <v>0</v>
      </c>
      <c r="X114" s="29">
        <f>+'Cu1'!X114</f>
        <v>0</v>
      </c>
      <c r="Y114" s="29">
        <f>+'Cu1'!Y114</f>
        <v>0</v>
      </c>
      <c r="Z114" s="28">
        <f>+'Cu1'!Z114</f>
        <v>2</v>
      </c>
      <c r="AA114" s="28">
        <f>+'Cu1'!AA114</f>
        <v>0</v>
      </c>
      <c r="AB114" s="29">
        <f>+'Cu1'!AB114</f>
        <v>0</v>
      </c>
      <c r="AC114" s="29">
        <f>+'Cu1'!AC114</f>
        <v>0</v>
      </c>
      <c r="AD114" s="29">
        <f>+'Cu1'!AD114</f>
        <v>0</v>
      </c>
      <c r="AE114" s="28">
        <f>+'Cu1'!AE114</f>
        <v>0</v>
      </c>
      <c r="AF114" s="28">
        <f>+'Cu1'!AF114</f>
        <v>0</v>
      </c>
      <c r="AG114" s="29">
        <f>+'Cu1'!AG114</f>
        <v>0</v>
      </c>
      <c r="AH114" s="29">
        <f>+'Cu1'!AH114</f>
        <v>0</v>
      </c>
      <c r="AI114" s="29">
        <f>+'Cu1'!AI114</f>
        <v>0</v>
      </c>
      <c r="AJ114" s="29">
        <f>+'Cu1'!AJ114</f>
        <v>0</v>
      </c>
      <c r="AK114" s="29">
        <f>+'Cu1'!AK114</f>
        <v>0</v>
      </c>
      <c r="AL114" s="29">
        <f>+'Cu1'!AL114</f>
        <v>0</v>
      </c>
      <c r="AM114" s="29">
        <f>+'Cu1'!AM114</f>
        <v>0</v>
      </c>
      <c r="AN114" s="29">
        <f>+'Cu1'!AN114</f>
        <v>0</v>
      </c>
      <c r="AO114" s="29">
        <f>+'Cu1'!AO114</f>
        <v>0</v>
      </c>
      <c r="AP114" s="29">
        <f>+'Cu1'!AP114</f>
        <v>0</v>
      </c>
      <c r="AQ114" s="29">
        <f>+'Cu1'!AQ114</f>
        <v>0</v>
      </c>
      <c r="AR114" s="29">
        <f>+'Cu1'!AR114</f>
        <v>0</v>
      </c>
      <c r="AS114" s="29">
        <f>+'Cu1'!AS114</f>
        <v>0</v>
      </c>
      <c r="AT114" s="29">
        <f>+'Cu1'!AT114</f>
        <v>0</v>
      </c>
      <c r="AU114" s="40">
        <f>+'Cu1'!AU114</f>
        <v>0</v>
      </c>
      <c r="AV114" s="40">
        <f>+'Cu1'!AV114</f>
        <v>0</v>
      </c>
      <c r="AW114" s="40">
        <f>+'Cu1'!AW114</f>
        <v>0</v>
      </c>
      <c r="AX114" s="40">
        <f>+'Cu1'!AX114</f>
        <v>0</v>
      </c>
      <c r="AY114" s="40">
        <f>+'Cu1'!AY114</f>
        <v>0</v>
      </c>
      <c r="AZ114" s="40">
        <f>+'Cu1'!AZ114</f>
        <v>0</v>
      </c>
      <c r="BA114" s="40">
        <f>+'Cu1'!BA114</f>
        <v>0</v>
      </c>
      <c r="BB114" s="40">
        <f>+'Cu1'!BB114</f>
        <v>0</v>
      </c>
      <c r="BC114" s="40">
        <f>+'Cu1'!BC114</f>
        <v>0</v>
      </c>
      <c r="BD114" s="40">
        <f>+'Cu1'!BD114</f>
        <v>0</v>
      </c>
      <c r="BE114" s="40">
        <f>+'Cu1'!BE114</f>
        <v>0</v>
      </c>
      <c r="BF114" s="40">
        <f>+'Cu1'!BF114</f>
        <v>0</v>
      </c>
      <c r="BG114" s="40">
        <f>+'Cu1'!BG114</f>
        <v>0</v>
      </c>
    </row>
    <row r="115" spans="1:59" s="39" customFormat="1" hidden="1">
      <c r="A115" s="36">
        <f>+'Cu1'!A115</f>
        <v>66</v>
      </c>
      <c r="B115" s="35">
        <f>+'Cu1'!B115</f>
        <v>345</v>
      </c>
      <c r="C115" s="23" t="str">
        <f>+'Cu1'!C115</f>
        <v>PLANTACIÓ</v>
      </c>
      <c r="D115" s="23" t="str">
        <f>+'Cu1'!D115</f>
        <v>Preparació per plantació manual calçots</v>
      </c>
      <c r="E115" s="21">
        <f>+'Cu1'!E115</f>
        <v>2500</v>
      </c>
      <c r="F115" s="22">
        <f>+'Cu1'!F115</f>
        <v>0</v>
      </c>
      <c r="G115" s="22">
        <f>+'Cu1'!G115</f>
        <v>0.5</v>
      </c>
      <c r="H115" s="22">
        <f>+'Cu1'!H115</f>
        <v>0</v>
      </c>
      <c r="I115" s="22">
        <f>+'Cu1'!I115</f>
        <v>0</v>
      </c>
      <c r="J115" s="22">
        <f>+'Cu1'!J115</f>
        <v>0</v>
      </c>
      <c r="K115" s="22">
        <f>+'Cu1'!K115</f>
        <v>0</v>
      </c>
      <c r="L115" s="22">
        <f>+'Cu1'!L115</f>
        <v>0</v>
      </c>
      <c r="M115" s="22">
        <f>+'Cu1'!M115</f>
        <v>0</v>
      </c>
      <c r="N115" s="22">
        <f>+'Cu1'!N115</f>
        <v>0.5</v>
      </c>
      <c r="O115" s="23">
        <f>+'Cu1'!O115</f>
        <v>0</v>
      </c>
      <c r="P115" s="24">
        <f>+'Cu1'!P115</f>
        <v>0</v>
      </c>
      <c r="Q115" s="22">
        <f>+'Cu1'!Q115</f>
        <v>0</v>
      </c>
      <c r="R115" s="23">
        <f>+'Cu1'!R115</f>
        <v>0</v>
      </c>
      <c r="S115" s="23">
        <f>+'Cu1'!S115</f>
        <v>0</v>
      </c>
      <c r="T115" s="23">
        <f>+'Cu1'!T115</f>
        <v>0</v>
      </c>
      <c r="U115" s="23">
        <f>+'Cu1'!U115</f>
        <v>0</v>
      </c>
      <c r="V115" s="23">
        <f>+'Cu1'!V115</f>
        <v>0</v>
      </c>
      <c r="W115" s="23">
        <f>+'Cu1'!W115</f>
        <v>0</v>
      </c>
      <c r="X115" s="23">
        <f>+'Cu1'!X115</f>
        <v>0</v>
      </c>
      <c r="Y115" s="23">
        <f>+'Cu1'!Y115</f>
        <v>0</v>
      </c>
      <c r="Z115" s="22">
        <f>+'Cu1'!Z115</f>
        <v>0</v>
      </c>
      <c r="AA115" s="22">
        <f>+'Cu1'!AA115</f>
        <v>0</v>
      </c>
      <c r="AB115" s="23">
        <f>+'Cu1'!AB115</f>
        <v>0</v>
      </c>
      <c r="AC115" s="23">
        <f>+'Cu1'!AC115</f>
        <v>0</v>
      </c>
      <c r="AD115" s="23">
        <f>+'Cu1'!AD115</f>
        <v>0</v>
      </c>
      <c r="AE115" s="22">
        <f>+'Cu1'!AE115</f>
        <v>0</v>
      </c>
      <c r="AF115" s="22">
        <f>+'Cu1'!AF115</f>
        <v>0</v>
      </c>
      <c r="AG115" s="23">
        <f>+'Cu1'!AG115</f>
        <v>0</v>
      </c>
      <c r="AH115" s="23">
        <f>+'Cu1'!AH115</f>
        <v>0</v>
      </c>
      <c r="AI115" s="23">
        <f>+'Cu1'!AI115</f>
        <v>0</v>
      </c>
      <c r="AJ115" s="23">
        <f>+'Cu1'!AJ115</f>
        <v>0</v>
      </c>
      <c r="AK115" s="23">
        <f>+'Cu1'!AK115</f>
        <v>0</v>
      </c>
      <c r="AL115" s="23">
        <f>+'Cu1'!AL115</f>
        <v>0</v>
      </c>
      <c r="AM115" s="23">
        <f>+'Cu1'!AM115</f>
        <v>0</v>
      </c>
      <c r="AN115" s="23">
        <f>+'Cu1'!AN115</f>
        <v>0</v>
      </c>
      <c r="AO115" s="23">
        <f>+'Cu1'!AO115</f>
        <v>0</v>
      </c>
      <c r="AP115" s="23">
        <f>+'Cu1'!AP115</f>
        <v>0</v>
      </c>
      <c r="AQ115" s="23">
        <f>+'Cu1'!AQ115</f>
        <v>0</v>
      </c>
      <c r="AR115" s="23">
        <f>+'Cu1'!AR115</f>
        <v>0</v>
      </c>
      <c r="AS115" s="23">
        <f>+'Cu1'!AS115</f>
        <v>0</v>
      </c>
      <c r="AT115" s="23">
        <f>+'Cu1'!AT115</f>
        <v>0</v>
      </c>
      <c r="AU115" s="39">
        <f>+'Cu1'!AU115</f>
        <v>0</v>
      </c>
      <c r="AV115" s="39">
        <f>+'Cu1'!AV115</f>
        <v>0</v>
      </c>
      <c r="AW115" s="39">
        <f>+'Cu1'!AW115</f>
        <v>0</v>
      </c>
      <c r="AX115" s="39">
        <f>+'Cu1'!AX115</f>
        <v>0</v>
      </c>
      <c r="AY115" s="39">
        <f>+'Cu1'!AY115</f>
        <v>0</v>
      </c>
      <c r="AZ115" s="39">
        <f>+'Cu1'!AZ115</f>
        <v>0</v>
      </c>
      <c r="BA115" s="39">
        <f>+'Cu1'!BA115</f>
        <v>0</v>
      </c>
      <c r="BB115" s="39">
        <f>+'Cu1'!BB115</f>
        <v>0</v>
      </c>
      <c r="BC115" s="39">
        <f>+'Cu1'!BC115</f>
        <v>0</v>
      </c>
      <c r="BD115" s="39">
        <f>+'Cu1'!BD115</f>
        <v>0</v>
      </c>
      <c r="BE115" s="39">
        <f>+'Cu1'!BE115</f>
        <v>0</v>
      </c>
      <c r="BF115" s="39">
        <f>+'Cu1'!BF115</f>
        <v>0</v>
      </c>
      <c r="BG115" s="39">
        <f>+'Cu1'!BG115</f>
        <v>0</v>
      </c>
    </row>
    <row r="116" spans="1:59" s="40" customFormat="1" hidden="1">
      <c r="A116" s="36">
        <f>+'Cu1'!A116</f>
        <v>67</v>
      </c>
      <c r="B116" s="36">
        <f>+'Cu1'!B116</f>
        <v>355</v>
      </c>
      <c r="C116" s="29" t="str">
        <f>+'Cu1'!C116</f>
        <v>PLANTACIÓ</v>
      </c>
      <c r="D116" s="29" t="str">
        <f>+'Cu1'!D116</f>
        <v>Preparació per plantació manual enciam</v>
      </c>
      <c r="E116" s="37">
        <f>+'Cu1'!E116</f>
        <v>2500</v>
      </c>
      <c r="F116" s="28">
        <f>+'Cu1'!F116</f>
        <v>0</v>
      </c>
      <c r="G116" s="28">
        <f>+'Cu1'!G116</f>
        <v>0</v>
      </c>
      <c r="H116" s="28">
        <f>+'Cu1'!H116</f>
        <v>0</v>
      </c>
      <c r="I116" s="28">
        <f>+'Cu1'!I116</f>
        <v>2</v>
      </c>
      <c r="J116" s="28">
        <f>+'Cu1'!J116</f>
        <v>0</v>
      </c>
      <c r="K116" s="28">
        <f>+'Cu1'!K116</f>
        <v>0</v>
      </c>
      <c r="L116" s="28">
        <f>+'Cu1'!L116</f>
        <v>0</v>
      </c>
      <c r="M116" s="28">
        <f>+'Cu1'!M116</f>
        <v>0</v>
      </c>
      <c r="N116" s="28">
        <f>+'Cu1'!N116</f>
        <v>0</v>
      </c>
      <c r="O116" s="29">
        <f>+'Cu1'!O116</f>
        <v>0</v>
      </c>
      <c r="P116" s="30">
        <f>+'Cu1'!P116</f>
        <v>0</v>
      </c>
      <c r="Q116" s="28">
        <f>+'Cu1'!Q116</f>
        <v>0</v>
      </c>
      <c r="R116" s="29">
        <f>+'Cu1'!R116</f>
        <v>0</v>
      </c>
      <c r="S116" s="29">
        <f>+'Cu1'!S116</f>
        <v>0</v>
      </c>
      <c r="T116" s="29">
        <f>+'Cu1'!T116</f>
        <v>0</v>
      </c>
      <c r="U116" s="29">
        <f>+'Cu1'!U116</f>
        <v>0</v>
      </c>
      <c r="V116" s="29">
        <f>+'Cu1'!V116</f>
        <v>0</v>
      </c>
      <c r="W116" s="29">
        <f>+'Cu1'!W116</f>
        <v>0</v>
      </c>
      <c r="X116" s="29">
        <f>+'Cu1'!X116</f>
        <v>0</v>
      </c>
      <c r="Y116" s="29">
        <f>+'Cu1'!Y116</f>
        <v>0</v>
      </c>
      <c r="Z116" s="28">
        <f>+'Cu1'!Z116</f>
        <v>2</v>
      </c>
      <c r="AA116" s="28">
        <f>+'Cu1'!AA116</f>
        <v>0</v>
      </c>
      <c r="AB116" s="29">
        <f>+'Cu1'!AB116</f>
        <v>0</v>
      </c>
      <c r="AC116" s="29">
        <f>+'Cu1'!AC116</f>
        <v>0</v>
      </c>
      <c r="AD116" s="29">
        <f>+'Cu1'!AD116</f>
        <v>0</v>
      </c>
      <c r="AE116" s="28">
        <f>+'Cu1'!AE116</f>
        <v>0</v>
      </c>
      <c r="AF116" s="28">
        <f>+'Cu1'!AF116</f>
        <v>0</v>
      </c>
      <c r="AG116" s="29">
        <f>+'Cu1'!AG116</f>
        <v>0</v>
      </c>
      <c r="AH116" s="29">
        <f>+'Cu1'!AH116</f>
        <v>0</v>
      </c>
      <c r="AI116" s="29">
        <f>+'Cu1'!AI116</f>
        <v>0</v>
      </c>
      <c r="AJ116" s="29">
        <f>+'Cu1'!AJ116</f>
        <v>0</v>
      </c>
      <c r="AK116" s="29">
        <f>+'Cu1'!AK116</f>
        <v>0</v>
      </c>
      <c r="AL116" s="29">
        <f>+'Cu1'!AL116</f>
        <v>0</v>
      </c>
      <c r="AM116" s="29">
        <f>+'Cu1'!AM116</f>
        <v>0</v>
      </c>
      <c r="AN116" s="29">
        <f>+'Cu1'!AN116</f>
        <v>0</v>
      </c>
      <c r="AO116" s="29">
        <f>+'Cu1'!AO116</f>
        <v>0</v>
      </c>
      <c r="AP116" s="29">
        <f>+'Cu1'!AP116</f>
        <v>0</v>
      </c>
      <c r="AQ116" s="29">
        <f>+'Cu1'!AQ116</f>
        <v>0</v>
      </c>
      <c r="AR116" s="29">
        <f>+'Cu1'!AR116</f>
        <v>0</v>
      </c>
      <c r="AS116" s="29">
        <f>+'Cu1'!AS116</f>
        <v>0</v>
      </c>
      <c r="AT116" s="29">
        <f>+'Cu1'!AT116</f>
        <v>0</v>
      </c>
      <c r="AU116" s="40">
        <f>+'Cu1'!AU116</f>
        <v>0</v>
      </c>
      <c r="AV116" s="40">
        <f>+'Cu1'!AV116</f>
        <v>0</v>
      </c>
      <c r="AW116" s="40">
        <f>+'Cu1'!AW116</f>
        <v>0</v>
      </c>
      <c r="AX116" s="40">
        <f>+'Cu1'!AX116</f>
        <v>0</v>
      </c>
      <c r="AY116" s="40">
        <f>+'Cu1'!AY116</f>
        <v>0</v>
      </c>
      <c r="AZ116" s="40">
        <f>+'Cu1'!AZ116</f>
        <v>0</v>
      </c>
      <c r="BA116" s="40">
        <f>+'Cu1'!BA116</f>
        <v>0</v>
      </c>
      <c r="BB116" s="40">
        <f>+'Cu1'!BB116</f>
        <v>0</v>
      </c>
      <c r="BC116" s="40">
        <f>+'Cu1'!BC116</f>
        <v>0</v>
      </c>
      <c r="BD116" s="40">
        <f>+'Cu1'!BD116</f>
        <v>0</v>
      </c>
      <c r="BE116" s="40">
        <f>+'Cu1'!BE116</f>
        <v>0</v>
      </c>
      <c r="BF116" s="40">
        <f>+'Cu1'!BF116</f>
        <v>0</v>
      </c>
      <c r="BG116" s="40">
        <f>+'Cu1'!BG116</f>
        <v>0</v>
      </c>
    </row>
    <row r="117" spans="1:59" s="39" customFormat="1" hidden="1">
      <c r="A117" s="36">
        <f>+'Cu1'!A117</f>
        <v>68</v>
      </c>
      <c r="B117" s="35">
        <f>+'Cu1'!B117</f>
        <v>365</v>
      </c>
      <c r="C117" s="23" t="str">
        <f>+'Cu1'!C117</f>
        <v>PLANTACIÓ</v>
      </c>
      <c r="D117" s="23" t="str">
        <f>+'Cu1'!D117</f>
        <v>Preparació per plantació manual bleda</v>
      </c>
      <c r="E117" s="21">
        <f>+'Cu1'!E117</f>
        <v>2500</v>
      </c>
      <c r="F117" s="22">
        <f>+'Cu1'!F117</f>
        <v>0</v>
      </c>
      <c r="G117" s="22">
        <f>+'Cu1'!G117</f>
        <v>0</v>
      </c>
      <c r="H117" s="22">
        <f>+'Cu1'!H117</f>
        <v>0</v>
      </c>
      <c r="I117" s="22">
        <f>+'Cu1'!I117</f>
        <v>2</v>
      </c>
      <c r="J117" s="22">
        <f>+'Cu1'!J117</f>
        <v>0</v>
      </c>
      <c r="K117" s="22">
        <f>+'Cu1'!K117</f>
        <v>0</v>
      </c>
      <c r="L117" s="22">
        <f>+'Cu1'!L117</f>
        <v>0</v>
      </c>
      <c r="M117" s="22">
        <f>+'Cu1'!M117</f>
        <v>0</v>
      </c>
      <c r="N117" s="22">
        <f>+'Cu1'!N117</f>
        <v>0</v>
      </c>
      <c r="O117" s="23">
        <f>+'Cu1'!O117</f>
        <v>0</v>
      </c>
      <c r="P117" s="24">
        <f>+'Cu1'!P117</f>
        <v>0</v>
      </c>
      <c r="Q117" s="22">
        <f>+'Cu1'!Q117</f>
        <v>0</v>
      </c>
      <c r="R117" s="23">
        <f>+'Cu1'!R117</f>
        <v>0</v>
      </c>
      <c r="S117" s="23">
        <f>+'Cu1'!S117</f>
        <v>0</v>
      </c>
      <c r="T117" s="23">
        <f>+'Cu1'!T117</f>
        <v>0</v>
      </c>
      <c r="U117" s="23">
        <f>+'Cu1'!U117</f>
        <v>0</v>
      </c>
      <c r="V117" s="23">
        <f>+'Cu1'!V117</f>
        <v>0</v>
      </c>
      <c r="W117" s="23">
        <f>+'Cu1'!W117</f>
        <v>0</v>
      </c>
      <c r="X117" s="23">
        <f>+'Cu1'!X117</f>
        <v>0</v>
      </c>
      <c r="Y117" s="23">
        <f>+'Cu1'!Y117</f>
        <v>0</v>
      </c>
      <c r="Z117" s="22">
        <f>+'Cu1'!Z117</f>
        <v>2</v>
      </c>
      <c r="AA117" s="22">
        <f>+'Cu1'!AA117</f>
        <v>0</v>
      </c>
      <c r="AB117" s="23">
        <f>+'Cu1'!AB117</f>
        <v>0</v>
      </c>
      <c r="AC117" s="23">
        <f>+'Cu1'!AC117</f>
        <v>0</v>
      </c>
      <c r="AD117" s="23">
        <f>+'Cu1'!AD117</f>
        <v>0</v>
      </c>
      <c r="AE117" s="22">
        <f>+'Cu1'!AE117</f>
        <v>0</v>
      </c>
      <c r="AF117" s="22">
        <f>+'Cu1'!AF117</f>
        <v>0</v>
      </c>
      <c r="AG117" s="23">
        <f>+'Cu1'!AG117</f>
        <v>0</v>
      </c>
      <c r="AH117" s="23">
        <f>+'Cu1'!AH117</f>
        <v>0</v>
      </c>
      <c r="AI117" s="23">
        <f>+'Cu1'!AI117</f>
        <v>0</v>
      </c>
      <c r="AJ117" s="23">
        <f>+'Cu1'!AJ117</f>
        <v>0</v>
      </c>
      <c r="AK117" s="23">
        <f>+'Cu1'!AK117</f>
        <v>0</v>
      </c>
      <c r="AL117" s="23">
        <f>+'Cu1'!AL117</f>
        <v>0</v>
      </c>
      <c r="AM117" s="23">
        <f>+'Cu1'!AM117</f>
        <v>0</v>
      </c>
      <c r="AN117" s="23">
        <f>+'Cu1'!AN117</f>
        <v>0</v>
      </c>
      <c r="AO117" s="23">
        <f>+'Cu1'!AO117</f>
        <v>0</v>
      </c>
      <c r="AP117" s="23">
        <f>+'Cu1'!AP117</f>
        <v>0</v>
      </c>
      <c r="AQ117" s="23">
        <f>+'Cu1'!AQ117</f>
        <v>0</v>
      </c>
      <c r="AR117" s="23">
        <f>+'Cu1'!AR117</f>
        <v>0</v>
      </c>
      <c r="AS117" s="23">
        <f>+'Cu1'!AS117</f>
        <v>0</v>
      </c>
      <c r="AT117" s="23">
        <f>+'Cu1'!AT117</f>
        <v>0</v>
      </c>
      <c r="AU117" s="39">
        <f>+'Cu1'!AU117</f>
        <v>0</v>
      </c>
      <c r="AV117" s="39">
        <f>+'Cu1'!AV117</f>
        <v>0</v>
      </c>
      <c r="AW117" s="39">
        <f>+'Cu1'!AW117</f>
        <v>0</v>
      </c>
      <c r="AX117" s="39">
        <f>+'Cu1'!AX117</f>
        <v>0</v>
      </c>
      <c r="AY117" s="39">
        <f>+'Cu1'!AY117</f>
        <v>0</v>
      </c>
      <c r="AZ117" s="39">
        <f>+'Cu1'!AZ117</f>
        <v>0</v>
      </c>
      <c r="BA117" s="39">
        <f>+'Cu1'!BA117</f>
        <v>0</v>
      </c>
      <c r="BB117" s="39">
        <f>+'Cu1'!BB117</f>
        <v>0</v>
      </c>
      <c r="BC117" s="39">
        <f>+'Cu1'!BC117</f>
        <v>0</v>
      </c>
      <c r="BD117" s="39">
        <f>+'Cu1'!BD117</f>
        <v>0</v>
      </c>
      <c r="BE117" s="39">
        <f>+'Cu1'!BE117</f>
        <v>0</v>
      </c>
      <c r="BF117" s="39">
        <f>+'Cu1'!BF117</f>
        <v>0</v>
      </c>
      <c r="BG117" s="39">
        <f>+'Cu1'!BG117</f>
        <v>0</v>
      </c>
    </row>
    <row r="118" spans="1:59" s="40" customFormat="1" hidden="1">
      <c r="A118" s="36">
        <f>+'Cu1'!A118</f>
        <v>69</v>
      </c>
      <c r="B118" s="36">
        <f>+'Cu1'!B118</f>
        <v>375</v>
      </c>
      <c r="C118" s="29" t="str">
        <f>+'Cu1'!C118</f>
        <v>PLANTACIÓ</v>
      </c>
      <c r="D118" s="29" t="str">
        <f>+'Cu1'!D118</f>
        <v>Preparació per plantació manual tomàquet</v>
      </c>
      <c r="E118" s="37">
        <f>+'Cu1'!E118</f>
        <v>2500</v>
      </c>
      <c r="F118" s="28">
        <f>+'Cu1'!F118</f>
        <v>0</v>
      </c>
      <c r="G118" s="28">
        <f>+'Cu1'!G118</f>
        <v>0</v>
      </c>
      <c r="H118" s="28">
        <f>+'Cu1'!H118</f>
        <v>0</v>
      </c>
      <c r="I118" s="28">
        <f>+'Cu1'!I118</f>
        <v>2</v>
      </c>
      <c r="J118" s="28">
        <f>+'Cu1'!J118</f>
        <v>0</v>
      </c>
      <c r="K118" s="28">
        <f>+'Cu1'!K118</f>
        <v>0</v>
      </c>
      <c r="L118" s="28">
        <f>+'Cu1'!L118</f>
        <v>0</v>
      </c>
      <c r="M118" s="28">
        <f>+'Cu1'!M118</f>
        <v>0</v>
      </c>
      <c r="N118" s="28">
        <f>+'Cu1'!N118</f>
        <v>0</v>
      </c>
      <c r="O118" s="29">
        <f>+'Cu1'!O118</f>
        <v>0</v>
      </c>
      <c r="P118" s="30">
        <f>+'Cu1'!P118</f>
        <v>0</v>
      </c>
      <c r="Q118" s="28">
        <f>+'Cu1'!Q118</f>
        <v>0</v>
      </c>
      <c r="R118" s="29">
        <f>+'Cu1'!R118</f>
        <v>0</v>
      </c>
      <c r="S118" s="29">
        <f>+'Cu1'!S118</f>
        <v>0</v>
      </c>
      <c r="T118" s="29">
        <f>+'Cu1'!T118</f>
        <v>0</v>
      </c>
      <c r="U118" s="29">
        <f>+'Cu1'!U118</f>
        <v>0</v>
      </c>
      <c r="V118" s="29">
        <f>+'Cu1'!V118</f>
        <v>0</v>
      </c>
      <c r="W118" s="29">
        <f>+'Cu1'!W118</f>
        <v>0</v>
      </c>
      <c r="X118" s="29">
        <f>+'Cu1'!X118</f>
        <v>0</v>
      </c>
      <c r="Y118" s="29">
        <f>+'Cu1'!Y118</f>
        <v>0</v>
      </c>
      <c r="Z118" s="28">
        <f>+'Cu1'!Z118</f>
        <v>2</v>
      </c>
      <c r="AA118" s="28">
        <f>+'Cu1'!AA118</f>
        <v>0</v>
      </c>
      <c r="AB118" s="29">
        <f>+'Cu1'!AB118</f>
        <v>0</v>
      </c>
      <c r="AC118" s="29">
        <f>+'Cu1'!AC118</f>
        <v>0</v>
      </c>
      <c r="AD118" s="29">
        <f>+'Cu1'!AD118</f>
        <v>0</v>
      </c>
      <c r="AE118" s="28">
        <f>+'Cu1'!AE118</f>
        <v>0</v>
      </c>
      <c r="AF118" s="28">
        <f>+'Cu1'!AF118</f>
        <v>0</v>
      </c>
      <c r="AG118" s="29">
        <f>+'Cu1'!AG118</f>
        <v>0</v>
      </c>
      <c r="AH118" s="29">
        <f>+'Cu1'!AH118</f>
        <v>0</v>
      </c>
      <c r="AI118" s="29">
        <f>+'Cu1'!AI118</f>
        <v>0</v>
      </c>
      <c r="AJ118" s="29">
        <f>+'Cu1'!AJ118</f>
        <v>0</v>
      </c>
      <c r="AK118" s="29">
        <f>+'Cu1'!AK118</f>
        <v>0</v>
      </c>
      <c r="AL118" s="29">
        <f>+'Cu1'!AL118</f>
        <v>0</v>
      </c>
      <c r="AM118" s="29">
        <f>+'Cu1'!AM118</f>
        <v>0</v>
      </c>
      <c r="AN118" s="29">
        <f>+'Cu1'!AN118</f>
        <v>0</v>
      </c>
      <c r="AO118" s="29">
        <f>+'Cu1'!AO118</f>
        <v>0</v>
      </c>
      <c r="AP118" s="29">
        <f>+'Cu1'!AP118</f>
        <v>0</v>
      </c>
      <c r="AQ118" s="29">
        <f>+'Cu1'!AQ118</f>
        <v>0</v>
      </c>
      <c r="AR118" s="29">
        <f>+'Cu1'!AR118</f>
        <v>0</v>
      </c>
      <c r="AS118" s="29">
        <f>+'Cu1'!AS118</f>
        <v>0</v>
      </c>
      <c r="AT118" s="29">
        <f>+'Cu1'!AT118</f>
        <v>0</v>
      </c>
      <c r="AU118" s="40">
        <f>+'Cu1'!AU118</f>
        <v>0</v>
      </c>
      <c r="AV118" s="40">
        <f>+'Cu1'!AV118</f>
        <v>0</v>
      </c>
      <c r="AW118" s="40">
        <f>+'Cu1'!AW118</f>
        <v>0</v>
      </c>
      <c r="AX118" s="40">
        <f>+'Cu1'!AX118</f>
        <v>0</v>
      </c>
      <c r="AY118" s="40">
        <f>+'Cu1'!AY118</f>
        <v>0</v>
      </c>
      <c r="AZ118" s="40">
        <f>+'Cu1'!AZ118</f>
        <v>0</v>
      </c>
      <c r="BA118" s="40">
        <f>+'Cu1'!BA118</f>
        <v>0</v>
      </c>
      <c r="BB118" s="40">
        <f>+'Cu1'!BB118</f>
        <v>0</v>
      </c>
      <c r="BC118" s="40">
        <f>+'Cu1'!BC118</f>
        <v>0</v>
      </c>
      <c r="BD118" s="40">
        <f>+'Cu1'!BD118</f>
        <v>0</v>
      </c>
      <c r="BE118" s="40">
        <f>+'Cu1'!BE118</f>
        <v>0</v>
      </c>
      <c r="BF118" s="40">
        <f>+'Cu1'!BF118</f>
        <v>0</v>
      </c>
      <c r="BG118" s="40">
        <f>+'Cu1'!BG118</f>
        <v>0</v>
      </c>
    </row>
    <row r="119" spans="1:59" s="39" customFormat="1" hidden="1">
      <c r="A119" s="36">
        <f>+'Cu1'!A119</f>
        <v>70</v>
      </c>
      <c r="B119" s="35">
        <f>+'Cu1'!B119</f>
        <v>385</v>
      </c>
      <c r="C119" s="23" t="str">
        <f>+'Cu1'!C119</f>
        <v>PLANTACIÓ</v>
      </c>
      <c r="D119" s="23" t="str">
        <f>+'Cu1'!D119</f>
        <v>Preparació per plantació manual carbassa</v>
      </c>
      <c r="E119" s="21">
        <f>+'Cu1'!E119</f>
        <v>2500</v>
      </c>
      <c r="F119" s="22">
        <f>+'Cu1'!F119</f>
        <v>0</v>
      </c>
      <c r="G119" s="22">
        <f>+'Cu1'!G119</f>
        <v>0</v>
      </c>
      <c r="H119" s="22">
        <f>+'Cu1'!H119</f>
        <v>0</v>
      </c>
      <c r="I119" s="22">
        <f>+'Cu1'!I119</f>
        <v>2</v>
      </c>
      <c r="J119" s="22">
        <f>+'Cu1'!J119</f>
        <v>0</v>
      </c>
      <c r="K119" s="22">
        <f>+'Cu1'!K119</f>
        <v>0</v>
      </c>
      <c r="L119" s="22">
        <f>+'Cu1'!L119</f>
        <v>0</v>
      </c>
      <c r="M119" s="22">
        <f>+'Cu1'!M119</f>
        <v>0</v>
      </c>
      <c r="N119" s="22">
        <f>+'Cu1'!N119</f>
        <v>0</v>
      </c>
      <c r="O119" s="23">
        <f>+'Cu1'!O119</f>
        <v>0</v>
      </c>
      <c r="P119" s="24">
        <f>+'Cu1'!P119</f>
        <v>0</v>
      </c>
      <c r="Q119" s="22">
        <f>+'Cu1'!Q119</f>
        <v>0</v>
      </c>
      <c r="R119" s="23">
        <f>+'Cu1'!R119</f>
        <v>0</v>
      </c>
      <c r="S119" s="23">
        <f>+'Cu1'!S119</f>
        <v>0</v>
      </c>
      <c r="T119" s="23">
        <f>+'Cu1'!T119</f>
        <v>0</v>
      </c>
      <c r="U119" s="23">
        <f>+'Cu1'!U119</f>
        <v>0</v>
      </c>
      <c r="V119" s="23">
        <f>+'Cu1'!V119</f>
        <v>0</v>
      </c>
      <c r="W119" s="23">
        <f>+'Cu1'!W119</f>
        <v>0</v>
      </c>
      <c r="X119" s="23">
        <f>+'Cu1'!X119</f>
        <v>0</v>
      </c>
      <c r="Y119" s="23">
        <f>+'Cu1'!Y119</f>
        <v>0</v>
      </c>
      <c r="Z119" s="22">
        <f>+'Cu1'!Z119</f>
        <v>2</v>
      </c>
      <c r="AA119" s="22">
        <f>+'Cu1'!AA119</f>
        <v>0</v>
      </c>
      <c r="AB119" s="23">
        <f>+'Cu1'!AB119</f>
        <v>0</v>
      </c>
      <c r="AC119" s="23">
        <f>+'Cu1'!AC119</f>
        <v>0</v>
      </c>
      <c r="AD119" s="23">
        <f>+'Cu1'!AD119</f>
        <v>0</v>
      </c>
      <c r="AE119" s="22">
        <f>+'Cu1'!AE119</f>
        <v>0</v>
      </c>
      <c r="AF119" s="22">
        <f>+'Cu1'!AF119</f>
        <v>0</v>
      </c>
      <c r="AG119" s="23">
        <f>+'Cu1'!AG119</f>
        <v>0</v>
      </c>
      <c r="AH119" s="23">
        <f>+'Cu1'!AH119</f>
        <v>0</v>
      </c>
      <c r="AI119" s="23">
        <f>+'Cu1'!AI119</f>
        <v>0</v>
      </c>
      <c r="AJ119" s="23">
        <f>+'Cu1'!AJ119</f>
        <v>0</v>
      </c>
      <c r="AK119" s="23">
        <f>+'Cu1'!AK119</f>
        <v>0</v>
      </c>
      <c r="AL119" s="23">
        <f>+'Cu1'!AL119</f>
        <v>0</v>
      </c>
      <c r="AM119" s="23">
        <f>+'Cu1'!AM119</f>
        <v>0</v>
      </c>
      <c r="AN119" s="23">
        <f>+'Cu1'!AN119</f>
        <v>0</v>
      </c>
      <c r="AO119" s="23">
        <f>+'Cu1'!AO119</f>
        <v>0</v>
      </c>
      <c r="AP119" s="23">
        <f>+'Cu1'!AP119</f>
        <v>0</v>
      </c>
      <c r="AQ119" s="23">
        <f>+'Cu1'!AQ119</f>
        <v>0</v>
      </c>
      <c r="AR119" s="23">
        <f>+'Cu1'!AR119</f>
        <v>0</v>
      </c>
      <c r="AS119" s="23">
        <f>+'Cu1'!AS119</f>
        <v>0</v>
      </c>
      <c r="AT119" s="23">
        <f>+'Cu1'!AT119</f>
        <v>0</v>
      </c>
      <c r="AU119" s="39">
        <f>+'Cu1'!AU119</f>
        <v>0</v>
      </c>
      <c r="AV119" s="39">
        <f>+'Cu1'!AV119</f>
        <v>0</v>
      </c>
      <c r="AW119" s="39">
        <f>+'Cu1'!AW119</f>
        <v>0</v>
      </c>
      <c r="AX119" s="39">
        <f>+'Cu1'!AX119</f>
        <v>0</v>
      </c>
      <c r="AY119" s="39">
        <f>+'Cu1'!AY119</f>
        <v>0</v>
      </c>
      <c r="AZ119" s="39">
        <f>+'Cu1'!AZ119</f>
        <v>0</v>
      </c>
      <c r="BA119" s="39">
        <f>+'Cu1'!BA119</f>
        <v>0</v>
      </c>
      <c r="BB119" s="39">
        <f>+'Cu1'!BB119</f>
        <v>0</v>
      </c>
      <c r="BC119" s="39">
        <f>+'Cu1'!BC119</f>
        <v>0</v>
      </c>
      <c r="BD119" s="39">
        <f>+'Cu1'!BD119</f>
        <v>0</v>
      </c>
      <c r="BE119" s="39">
        <f>+'Cu1'!BE119</f>
        <v>0</v>
      </c>
      <c r="BF119" s="39">
        <f>+'Cu1'!BF119</f>
        <v>0</v>
      </c>
      <c r="BG119" s="39">
        <f>+'Cu1'!BG119</f>
        <v>0</v>
      </c>
    </row>
    <row r="120" spans="1:59" s="40" customFormat="1" hidden="1">
      <c r="A120" s="36">
        <f>+'Cu1'!A120</f>
        <v>71</v>
      </c>
      <c r="B120" s="36">
        <f>+'Cu1'!B120</f>
        <v>395</v>
      </c>
      <c r="C120" s="29" t="str">
        <f>+'Cu1'!C120</f>
        <v>PLANTACIÓ</v>
      </c>
      <c r="D120" s="29" t="str">
        <f>+'Cu1'!D120</f>
        <v>Preparació per sembra manual carbassa</v>
      </c>
      <c r="E120" s="37">
        <f>+'Cu1'!E120</f>
        <v>2500</v>
      </c>
      <c r="F120" s="28">
        <f>+'Cu1'!F120</f>
        <v>0</v>
      </c>
      <c r="G120" s="28">
        <f>+'Cu1'!G120</f>
        <v>0</v>
      </c>
      <c r="H120" s="28">
        <f>+'Cu1'!H120</f>
        <v>0</v>
      </c>
      <c r="I120" s="28">
        <f>+'Cu1'!I120</f>
        <v>2</v>
      </c>
      <c r="J120" s="28">
        <f>+'Cu1'!J120</f>
        <v>0</v>
      </c>
      <c r="K120" s="28">
        <f>+'Cu1'!K120</f>
        <v>0</v>
      </c>
      <c r="L120" s="28">
        <f>+'Cu1'!L120</f>
        <v>0</v>
      </c>
      <c r="M120" s="28">
        <f>+'Cu1'!M120</f>
        <v>0</v>
      </c>
      <c r="N120" s="28">
        <f>+'Cu1'!N120</f>
        <v>0</v>
      </c>
      <c r="O120" s="29">
        <f>+'Cu1'!O120</f>
        <v>0</v>
      </c>
      <c r="P120" s="30">
        <f>+'Cu1'!P120</f>
        <v>0</v>
      </c>
      <c r="Q120" s="28">
        <f>+'Cu1'!Q120</f>
        <v>0</v>
      </c>
      <c r="R120" s="29">
        <f>+'Cu1'!R120</f>
        <v>0</v>
      </c>
      <c r="S120" s="29">
        <f>+'Cu1'!S120</f>
        <v>0</v>
      </c>
      <c r="T120" s="29">
        <f>+'Cu1'!T120</f>
        <v>0</v>
      </c>
      <c r="U120" s="29">
        <f>+'Cu1'!U120</f>
        <v>0</v>
      </c>
      <c r="V120" s="29">
        <f>+'Cu1'!V120</f>
        <v>0</v>
      </c>
      <c r="W120" s="29">
        <f>+'Cu1'!W120</f>
        <v>0</v>
      </c>
      <c r="X120" s="29">
        <f>+'Cu1'!X120</f>
        <v>0</v>
      </c>
      <c r="Y120" s="29">
        <f>+'Cu1'!Y120</f>
        <v>0</v>
      </c>
      <c r="Z120" s="28">
        <f>+'Cu1'!Z120</f>
        <v>2</v>
      </c>
      <c r="AA120" s="28">
        <f>+'Cu1'!AA120</f>
        <v>0</v>
      </c>
      <c r="AB120" s="29">
        <f>+'Cu1'!AB120</f>
        <v>0</v>
      </c>
      <c r="AC120" s="29">
        <f>+'Cu1'!AC120</f>
        <v>0</v>
      </c>
      <c r="AD120" s="29">
        <f>+'Cu1'!AD120</f>
        <v>0</v>
      </c>
      <c r="AE120" s="28">
        <f>+'Cu1'!AE120</f>
        <v>0</v>
      </c>
      <c r="AF120" s="28">
        <f>+'Cu1'!AF120</f>
        <v>0</v>
      </c>
      <c r="AG120" s="29">
        <f>+'Cu1'!AG120</f>
        <v>0</v>
      </c>
      <c r="AH120" s="29">
        <f>+'Cu1'!AH120</f>
        <v>0</v>
      </c>
      <c r="AI120" s="29">
        <f>+'Cu1'!AI120</f>
        <v>0</v>
      </c>
      <c r="AJ120" s="29">
        <f>+'Cu1'!AJ120</f>
        <v>0</v>
      </c>
      <c r="AK120" s="29">
        <f>+'Cu1'!AK120</f>
        <v>0</v>
      </c>
      <c r="AL120" s="29">
        <f>+'Cu1'!AL120</f>
        <v>0</v>
      </c>
      <c r="AM120" s="29">
        <f>+'Cu1'!AM120</f>
        <v>0</v>
      </c>
      <c r="AN120" s="29">
        <f>+'Cu1'!AN120</f>
        <v>0</v>
      </c>
      <c r="AO120" s="29">
        <f>+'Cu1'!AO120</f>
        <v>0</v>
      </c>
      <c r="AP120" s="29">
        <f>+'Cu1'!AP120</f>
        <v>0</v>
      </c>
      <c r="AQ120" s="29">
        <f>+'Cu1'!AQ120</f>
        <v>0</v>
      </c>
      <c r="AR120" s="29">
        <f>+'Cu1'!AR120</f>
        <v>0</v>
      </c>
      <c r="AS120" s="29">
        <f>+'Cu1'!AS120</f>
        <v>0</v>
      </c>
      <c r="AT120" s="29">
        <f>+'Cu1'!AT120</f>
        <v>0</v>
      </c>
      <c r="AU120" s="40">
        <f>+'Cu1'!AU120</f>
        <v>0</v>
      </c>
      <c r="AV120" s="40">
        <f>+'Cu1'!AV120</f>
        <v>0</v>
      </c>
      <c r="AW120" s="40">
        <f>+'Cu1'!AW120</f>
        <v>0</v>
      </c>
      <c r="AX120" s="40">
        <f>+'Cu1'!AX120</f>
        <v>0</v>
      </c>
      <c r="AY120" s="40">
        <f>+'Cu1'!AY120</f>
        <v>0</v>
      </c>
      <c r="AZ120" s="40">
        <f>+'Cu1'!AZ120</f>
        <v>0</v>
      </c>
      <c r="BA120" s="40">
        <f>+'Cu1'!BA120</f>
        <v>0</v>
      </c>
      <c r="BB120" s="40">
        <f>+'Cu1'!BB120</f>
        <v>0</v>
      </c>
      <c r="BC120" s="40">
        <f>+'Cu1'!BC120</f>
        <v>0</v>
      </c>
      <c r="BD120" s="40">
        <f>+'Cu1'!BD120</f>
        <v>0</v>
      </c>
      <c r="BE120" s="40">
        <f>+'Cu1'!BE120</f>
        <v>0</v>
      </c>
      <c r="BF120" s="40">
        <f>+'Cu1'!BF120</f>
        <v>0</v>
      </c>
      <c r="BG120" s="40">
        <f>+'Cu1'!BG120</f>
        <v>0</v>
      </c>
    </row>
    <row r="121" spans="1:59" s="39" customFormat="1" hidden="1">
      <c r="A121" s="36">
        <f>+'Cu1'!A121</f>
        <v>72</v>
      </c>
      <c r="B121" s="35">
        <f>+'Cu1'!B121</f>
        <v>415</v>
      </c>
      <c r="C121" s="23" t="str">
        <f>+'Cu1'!C121</f>
        <v>REG</v>
      </c>
      <c r="D121" s="23" t="str">
        <f>+'Cu1'!D121</f>
        <v>Preparació per instal.lació sistema de reg amb cinta (1 m per m2)</v>
      </c>
      <c r="E121" s="21">
        <f>+'Cu1'!E121</f>
        <v>2500</v>
      </c>
      <c r="F121" s="22">
        <f>+'Cu1'!F121</f>
        <v>0</v>
      </c>
      <c r="G121" s="22">
        <f>+'Cu1'!G121</f>
        <v>0</v>
      </c>
      <c r="H121" s="22">
        <f>+'Cu1'!H121</f>
        <v>0</v>
      </c>
      <c r="I121" s="22">
        <f>+'Cu1'!I121</f>
        <v>0.16666666666666666</v>
      </c>
      <c r="J121" s="22">
        <f>+'Cu1'!J121</f>
        <v>0</v>
      </c>
      <c r="K121" s="22">
        <f>+'Cu1'!K121</f>
        <v>0</v>
      </c>
      <c r="L121" s="22">
        <f>+'Cu1'!L121</f>
        <v>0</v>
      </c>
      <c r="M121" s="22">
        <f>+'Cu1'!M121</f>
        <v>0</v>
      </c>
      <c r="N121" s="22">
        <f>+'Cu1'!N121</f>
        <v>0</v>
      </c>
      <c r="O121" s="23">
        <f>+'Cu1'!O121</f>
        <v>0</v>
      </c>
      <c r="P121" s="24">
        <f>+'Cu1'!P121</f>
        <v>0</v>
      </c>
      <c r="Q121" s="22">
        <f>+'Cu1'!Q121</f>
        <v>0</v>
      </c>
      <c r="R121" s="23">
        <f>+'Cu1'!R121</f>
        <v>0</v>
      </c>
      <c r="S121" s="23">
        <f>+'Cu1'!S121</f>
        <v>0</v>
      </c>
      <c r="T121" s="23">
        <f>+'Cu1'!T121</f>
        <v>0</v>
      </c>
      <c r="U121" s="23">
        <f>+'Cu1'!U121</f>
        <v>0</v>
      </c>
      <c r="V121" s="23">
        <f>+'Cu1'!V121</f>
        <v>0</v>
      </c>
      <c r="W121" s="23">
        <f>+'Cu1'!W121</f>
        <v>0</v>
      </c>
      <c r="X121" s="23">
        <f>+'Cu1'!X121</f>
        <v>0</v>
      </c>
      <c r="Y121" s="23">
        <f>+'Cu1'!Y121</f>
        <v>0</v>
      </c>
      <c r="Z121" s="22">
        <f>+'Cu1'!Z121</f>
        <v>0.16666666666666666</v>
      </c>
      <c r="AA121" s="22">
        <f>+'Cu1'!AA121</f>
        <v>0</v>
      </c>
      <c r="AB121" s="23">
        <f>+'Cu1'!AB121</f>
        <v>0</v>
      </c>
      <c r="AC121" s="23">
        <f>+'Cu1'!AC121</f>
        <v>0</v>
      </c>
      <c r="AD121" s="23">
        <f>+'Cu1'!AD121</f>
        <v>0</v>
      </c>
      <c r="AE121" s="22">
        <f>+'Cu1'!AE121</f>
        <v>0</v>
      </c>
      <c r="AF121" s="22">
        <f>+'Cu1'!AF121</f>
        <v>0</v>
      </c>
      <c r="AG121" s="23">
        <f>+'Cu1'!AG121</f>
        <v>0</v>
      </c>
      <c r="AH121" s="23">
        <f>+'Cu1'!AH121</f>
        <v>0</v>
      </c>
      <c r="AI121" s="23">
        <f>+'Cu1'!AI121</f>
        <v>0</v>
      </c>
      <c r="AJ121" s="23">
        <f>+'Cu1'!AJ121</f>
        <v>0</v>
      </c>
      <c r="AK121" s="23">
        <f>+'Cu1'!AK121</f>
        <v>0</v>
      </c>
      <c r="AL121" s="23">
        <f>+'Cu1'!AL121</f>
        <v>0</v>
      </c>
      <c r="AM121" s="23">
        <f>+'Cu1'!AM121</f>
        <v>0</v>
      </c>
      <c r="AN121" s="23">
        <f>+'Cu1'!AN121</f>
        <v>0</v>
      </c>
      <c r="AO121" s="23">
        <f>+'Cu1'!AO121</f>
        <v>0</v>
      </c>
      <c r="AP121" s="23">
        <f>+'Cu1'!AP121</f>
        <v>0</v>
      </c>
      <c r="AQ121" s="23">
        <f>+'Cu1'!AQ121</f>
        <v>0</v>
      </c>
      <c r="AR121" s="23">
        <f>+'Cu1'!AR121</f>
        <v>0</v>
      </c>
      <c r="AS121" s="23">
        <f>+'Cu1'!AS121</f>
        <v>0</v>
      </c>
      <c r="AT121" s="23">
        <f>+'Cu1'!AT121</f>
        <v>0</v>
      </c>
      <c r="AU121" s="39">
        <f>+'Cu1'!AU121</f>
        <v>0</v>
      </c>
      <c r="AV121" s="39">
        <f>+'Cu1'!AV121</f>
        <v>0</v>
      </c>
      <c r="AW121" s="39">
        <f>+'Cu1'!AW121</f>
        <v>0</v>
      </c>
      <c r="AX121" s="39">
        <f>+'Cu1'!AX121</f>
        <v>0</v>
      </c>
      <c r="AY121" s="39">
        <f>+'Cu1'!AY121</f>
        <v>0</v>
      </c>
      <c r="AZ121" s="39">
        <f>+'Cu1'!AZ121</f>
        <v>0</v>
      </c>
      <c r="BA121" s="39">
        <f>+'Cu1'!BA121</f>
        <v>0</v>
      </c>
      <c r="BB121" s="39">
        <f>+'Cu1'!BB121</f>
        <v>0</v>
      </c>
      <c r="BC121" s="39">
        <f>+'Cu1'!BC121</f>
        <v>0</v>
      </c>
      <c r="BD121" s="39">
        <f>+'Cu1'!BD121</f>
        <v>0</v>
      </c>
      <c r="BE121" s="39">
        <f>+'Cu1'!BE121</f>
        <v>0</v>
      </c>
      <c r="BF121" s="39">
        <f>+'Cu1'!BF121</f>
        <v>0</v>
      </c>
      <c r="BG121" s="39">
        <f>+'Cu1'!BG121</f>
        <v>0</v>
      </c>
    </row>
    <row r="122" spans="1:59" s="40" customFormat="1" hidden="1">
      <c r="A122" s="36">
        <f>+'Cu1'!A122</f>
        <v>73</v>
      </c>
      <c r="B122" s="36">
        <f>+'Cu1'!B122</f>
        <v>425</v>
      </c>
      <c r="C122" s="29" t="str">
        <f>+'Cu1'!C122</f>
        <v>REG</v>
      </c>
      <c r="D122" s="29" t="str">
        <f>+'Cu1'!D122</f>
        <v>Preparació per instal.lació sistema de reg amb cinta (1,6 m per m2)</v>
      </c>
      <c r="E122" s="37">
        <f>+'Cu1'!E122</f>
        <v>2500</v>
      </c>
      <c r="F122" s="28">
        <f>+'Cu1'!F122</f>
        <v>0</v>
      </c>
      <c r="G122" s="28">
        <f>+'Cu1'!G122</f>
        <v>0</v>
      </c>
      <c r="H122" s="28">
        <f>+'Cu1'!H122</f>
        <v>0</v>
      </c>
      <c r="I122" s="28">
        <f>+'Cu1'!I122</f>
        <v>0.16666666666666666</v>
      </c>
      <c r="J122" s="28">
        <f>+'Cu1'!J122</f>
        <v>0</v>
      </c>
      <c r="K122" s="28">
        <f>+'Cu1'!K122</f>
        <v>0</v>
      </c>
      <c r="L122" s="28">
        <f>+'Cu1'!L122</f>
        <v>0</v>
      </c>
      <c r="M122" s="28">
        <f>+'Cu1'!M122</f>
        <v>0</v>
      </c>
      <c r="N122" s="28">
        <f>+'Cu1'!N122</f>
        <v>0</v>
      </c>
      <c r="O122" s="29">
        <f>+'Cu1'!O122</f>
        <v>0</v>
      </c>
      <c r="P122" s="30">
        <f>+'Cu1'!P122</f>
        <v>0</v>
      </c>
      <c r="Q122" s="28">
        <f>+'Cu1'!Q122</f>
        <v>0</v>
      </c>
      <c r="R122" s="29">
        <f>+'Cu1'!R122</f>
        <v>0</v>
      </c>
      <c r="S122" s="29">
        <f>+'Cu1'!S122</f>
        <v>0</v>
      </c>
      <c r="T122" s="29">
        <f>+'Cu1'!T122</f>
        <v>0</v>
      </c>
      <c r="U122" s="29">
        <f>+'Cu1'!U122</f>
        <v>0</v>
      </c>
      <c r="V122" s="29">
        <f>+'Cu1'!V122</f>
        <v>0</v>
      </c>
      <c r="W122" s="29">
        <f>+'Cu1'!W122</f>
        <v>0</v>
      </c>
      <c r="X122" s="29">
        <f>+'Cu1'!X122</f>
        <v>0</v>
      </c>
      <c r="Y122" s="29">
        <f>+'Cu1'!Y122</f>
        <v>0</v>
      </c>
      <c r="Z122" s="28">
        <f>+'Cu1'!Z122</f>
        <v>0</v>
      </c>
      <c r="AA122" s="28">
        <f>+'Cu1'!AA122</f>
        <v>0</v>
      </c>
      <c r="AB122" s="29">
        <f>+'Cu1'!AB122</f>
        <v>0</v>
      </c>
      <c r="AC122" s="29">
        <f>+'Cu1'!AC122</f>
        <v>0</v>
      </c>
      <c r="AD122" s="29">
        <f>+'Cu1'!AD122</f>
        <v>0</v>
      </c>
      <c r="AE122" s="28">
        <f>+'Cu1'!AE122</f>
        <v>0</v>
      </c>
      <c r="AF122" s="28">
        <f>+'Cu1'!AF122</f>
        <v>0</v>
      </c>
      <c r="AG122" s="29">
        <f>+'Cu1'!AG122</f>
        <v>0</v>
      </c>
      <c r="AH122" s="29">
        <f>+'Cu1'!AH122</f>
        <v>0</v>
      </c>
      <c r="AI122" s="29">
        <f>+'Cu1'!AI122</f>
        <v>0</v>
      </c>
      <c r="AJ122" s="29">
        <f>+'Cu1'!AJ122</f>
        <v>0</v>
      </c>
      <c r="AK122" s="29">
        <f>+'Cu1'!AK122</f>
        <v>0</v>
      </c>
      <c r="AL122" s="29">
        <f>+'Cu1'!AL122</f>
        <v>0</v>
      </c>
      <c r="AM122" s="29">
        <f>+'Cu1'!AM122</f>
        <v>0</v>
      </c>
      <c r="AN122" s="29">
        <f>+'Cu1'!AN122</f>
        <v>0</v>
      </c>
      <c r="AO122" s="29">
        <f>+'Cu1'!AO122</f>
        <v>0</v>
      </c>
      <c r="AP122" s="29">
        <f>+'Cu1'!AP122</f>
        <v>0</v>
      </c>
      <c r="AQ122" s="29">
        <f>+'Cu1'!AQ122</f>
        <v>0</v>
      </c>
      <c r="AR122" s="29">
        <f>+'Cu1'!AR122</f>
        <v>0</v>
      </c>
      <c r="AS122" s="29">
        <f>+'Cu1'!AS122</f>
        <v>0</v>
      </c>
      <c r="AT122" s="29">
        <f>+'Cu1'!AT122</f>
        <v>0</v>
      </c>
      <c r="AU122" s="40">
        <f>+'Cu1'!AU122</f>
        <v>0</v>
      </c>
      <c r="AV122" s="40">
        <f>+'Cu1'!AV122</f>
        <v>0</v>
      </c>
      <c r="AW122" s="40">
        <f>+'Cu1'!AW122</f>
        <v>0</v>
      </c>
      <c r="AX122" s="40">
        <f>+'Cu1'!AX122</f>
        <v>0</v>
      </c>
      <c r="AY122" s="40">
        <f>+'Cu1'!AY122</f>
        <v>0</v>
      </c>
      <c r="AZ122" s="40">
        <f>+'Cu1'!AZ122</f>
        <v>0</v>
      </c>
      <c r="BA122" s="40">
        <f>+'Cu1'!BA122</f>
        <v>0</v>
      </c>
      <c r="BB122" s="40">
        <f>+'Cu1'!BB122</f>
        <v>0</v>
      </c>
      <c r="BC122" s="40">
        <f>+'Cu1'!BC122</f>
        <v>0</v>
      </c>
      <c r="BD122" s="40">
        <f>+'Cu1'!BD122</f>
        <v>0</v>
      </c>
      <c r="BE122" s="40">
        <f>+'Cu1'!BE122</f>
        <v>0</v>
      </c>
      <c r="BF122" s="40">
        <f>+'Cu1'!BF122</f>
        <v>0</v>
      </c>
      <c r="BG122" s="40">
        <f>+'Cu1'!BG122</f>
        <v>0</v>
      </c>
    </row>
    <row r="123" spans="1:59" hidden="1">
      <c r="A123" s="36">
        <f>+'Cu1'!A123</f>
        <v>74</v>
      </c>
      <c r="B123" s="33">
        <f>+'Cu1'!B123</f>
        <v>435</v>
      </c>
      <c r="C123" s="7" t="str">
        <f>+'Cu1'!C123</f>
        <v>REG</v>
      </c>
      <c r="D123" s="7" t="str">
        <f>+'Cu1'!D123</f>
        <v>Preparació per instal.lació sistema de reg aspersió</v>
      </c>
      <c r="E123" s="8">
        <f>+'Cu1'!E123</f>
        <v>2500</v>
      </c>
      <c r="F123" s="9">
        <f>+'Cu1'!F123</f>
        <v>0</v>
      </c>
      <c r="G123" s="9">
        <f>+'Cu1'!G123</f>
        <v>0</v>
      </c>
      <c r="H123" s="9">
        <f>+'Cu1'!H123</f>
        <v>0</v>
      </c>
      <c r="I123" s="9">
        <f>+'Cu1'!I123</f>
        <v>0.16666666666666666</v>
      </c>
      <c r="J123" s="9">
        <f>+'Cu1'!J123</f>
        <v>0</v>
      </c>
      <c r="K123" s="9">
        <f>+'Cu1'!K123</f>
        <v>0</v>
      </c>
      <c r="L123" s="9">
        <f>+'Cu1'!L123</f>
        <v>0</v>
      </c>
      <c r="M123" s="9">
        <f>+'Cu1'!M123</f>
        <v>0</v>
      </c>
      <c r="N123" s="9">
        <f>+'Cu1'!N123</f>
        <v>0</v>
      </c>
      <c r="O123" s="7">
        <f>+'Cu1'!O123</f>
        <v>0</v>
      </c>
      <c r="P123" s="19">
        <f>+'Cu1'!P123</f>
        <v>0</v>
      </c>
      <c r="Q123" s="9">
        <f>+'Cu1'!Q123</f>
        <v>0</v>
      </c>
      <c r="R123" s="7">
        <f>+'Cu1'!R123</f>
        <v>0</v>
      </c>
      <c r="S123" s="7">
        <f>+'Cu1'!S123</f>
        <v>0</v>
      </c>
      <c r="T123" s="7">
        <f>+'Cu1'!T123</f>
        <v>0</v>
      </c>
      <c r="U123" s="7">
        <f>+'Cu1'!U123</f>
        <v>0</v>
      </c>
      <c r="V123" s="7">
        <f>+'Cu1'!V123</f>
        <v>0</v>
      </c>
      <c r="W123" s="7">
        <f>+'Cu1'!W123</f>
        <v>0</v>
      </c>
      <c r="X123" s="7">
        <f>+'Cu1'!X123</f>
        <v>0</v>
      </c>
      <c r="Y123" s="7">
        <f>+'Cu1'!Y123</f>
        <v>0</v>
      </c>
      <c r="Z123" s="9">
        <f>+'Cu1'!Z123</f>
        <v>0</v>
      </c>
      <c r="AA123" s="9">
        <f>+'Cu1'!AA123</f>
        <v>0</v>
      </c>
      <c r="AB123" s="7">
        <f>+'Cu1'!AB123</f>
        <v>0</v>
      </c>
      <c r="AC123" s="7">
        <f>+'Cu1'!AC123</f>
        <v>0</v>
      </c>
      <c r="AD123" s="7">
        <f>+'Cu1'!AD123</f>
        <v>0</v>
      </c>
      <c r="AE123" s="9">
        <f>+'Cu1'!AE123</f>
        <v>0</v>
      </c>
      <c r="AF123" s="9">
        <f>+'Cu1'!AF123</f>
        <v>0</v>
      </c>
      <c r="AG123" s="7">
        <f>+'Cu1'!AG123</f>
        <v>0</v>
      </c>
      <c r="AH123" s="7">
        <f>+'Cu1'!AH123</f>
        <v>0</v>
      </c>
      <c r="AI123" s="7">
        <f>+'Cu1'!AI123</f>
        <v>0</v>
      </c>
      <c r="AJ123" s="7">
        <f>+'Cu1'!AJ123</f>
        <v>0</v>
      </c>
      <c r="AK123" s="7">
        <f>+'Cu1'!AK123</f>
        <v>0</v>
      </c>
      <c r="AL123" s="7">
        <f>+'Cu1'!AL123</f>
        <v>0</v>
      </c>
      <c r="AM123" s="7">
        <f>+'Cu1'!AM123</f>
        <v>0</v>
      </c>
      <c r="AN123" s="7">
        <f>+'Cu1'!AN123</f>
        <v>0</v>
      </c>
      <c r="AO123" s="7">
        <f>+'Cu1'!AO123</f>
        <v>0</v>
      </c>
      <c r="AP123" s="7">
        <f>+'Cu1'!AP123</f>
        <v>0</v>
      </c>
      <c r="AQ123" s="7">
        <f>+'Cu1'!AQ123</f>
        <v>0</v>
      </c>
      <c r="AR123" s="7">
        <f>+'Cu1'!AR123</f>
        <v>0</v>
      </c>
      <c r="AS123" s="7">
        <f>+'Cu1'!AS123</f>
        <v>0</v>
      </c>
      <c r="AT123" s="7">
        <f>+'Cu1'!AT123</f>
        <v>0</v>
      </c>
      <c r="AU123" s="39">
        <f>+'Cu1'!AU123</f>
        <v>0</v>
      </c>
      <c r="AV123">
        <f>+'Cu1'!AV123</f>
        <v>0</v>
      </c>
      <c r="AW123">
        <f>+'Cu1'!AW123</f>
        <v>0</v>
      </c>
      <c r="AX123">
        <f>+'Cu1'!AX123</f>
        <v>0</v>
      </c>
      <c r="AY123">
        <f>+'Cu1'!AY123</f>
        <v>0</v>
      </c>
      <c r="AZ123">
        <f>+'Cu1'!AZ123</f>
        <v>0</v>
      </c>
      <c r="BA123">
        <f>+'Cu1'!BA123</f>
        <v>0</v>
      </c>
      <c r="BB123">
        <f>+'Cu1'!BB123</f>
        <v>0</v>
      </c>
      <c r="BC123">
        <f>+'Cu1'!BC123</f>
        <v>0</v>
      </c>
      <c r="BD123">
        <f>+'Cu1'!BD123</f>
        <v>0</v>
      </c>
      <c r="BE123">
        <f>+'Cu1'!BE123</f>
        <v>0</v>
      </c>
      <c r="BF123">
        <f>+'Cu1'!BF123</f>
        <v>0</v>
      </c>
      <c r="BG123">
        <f>+'Cu1'!BG123</f>
        <v>0</v>
      </c>
    </row>
    <row r="124" spans="1:59" hidden="1">
      <c r="A124" s="36">
        <f>+'Cu1'!A124</f>
        <v>75</v>
      </c>
      <c r="B124" s="34">
        <f>+'Cu1'!B124</f>
        <v>445</v>
      </c>
      <c r="C124" s="10" t="str">
        <f>+'Cu1'!C124</f>
        <v>REG</v>
      </c>
      <c r="D124" s="10" t="str">
        <f>+'Cu1'!D124</f>
        <v>Preparació per reg (l/m2)</v>
      </c>
      <c r="E124" s="37">
        <f>+'Cu1'!E124</f>
        <v>2500</v>
      </c>
      <c r="F124" s="12">
        <f>+'Cu1'!F124</f>
        <v>0</v>
      </c>
      <c r="G124" s="12">
        <f>+'Cu1'!G124</f>
        <v>0</v>
      </c>
      <c r="H124" s="12">
        <f>+'Cu1'!H124</f>
        <v>0</v>
      </c>
      <c r="I124" s="12">
        <f>+'Cu1'!I124</f>
        <v>0</v>
      </c>
      <c r="J124" s="12">
        <f>+'Cu1'!J124</f>
        <v>0</v>
      </c>
      <c r="K124" s="12">
        <f>+'Cu1'!K124</f>
        <v>0</v>
      </c>
      <c r="L124" s="12">
        <f>+'Cu1'!L124</f>
        <v>0</v>
      </c>
      <c r="M124" s="12">
        <f>+'Cu1'!M124</f>
        <v>0</v>
      </c>
      <c r="N124" s="12">
        <f>+'Cu1'!N124</f>
        <v>0</v>
      </c>
      <c r="O124" s="10">
        <f>+'Cu1'!O124</f>
        <v>0</v>
      </c>
      <c r="P124" s="18">
        <f>+'Cu1'!P124</f>
        <v>0</v>
      </c>
      <c r="Q124" s="12">
        <f>+'Cu1'!Q124</f>
        <v>0</v>
      </c>
      <c r="R124" s="10">
        <f>+'Cu1'!R124</f>
        <v>0</v>
      </c>
      <c r="S124" s="10">
        <f>+'Cu1'!S124</f>
        <v>0</v>
      </c>
      <c r="T124" s="10">
        <f>+'Cu1'!T124</f>
        <v>0</v>
      </c>
      <c r="U124" s="10">
        <f>+'Cu1'!U124</f>
        <v>0</v>
      </c>
      <c r="V124" s="10">
        <f>+'Cu1'!V124</f>
        <v>0</v>
      </c>
      <c r="W124" s="10">
        <f>+'Cu1'!W124</f>
        <v>0</v>
      </c>
      <c r="X124" s="10">
        <f>+'Cu1'!X124</f>
        <v>0</v>
      </c>
      <c r="Y124" s="10">
        <f>+'Cu1'!Y124</f>
        <v>0</v>
      </c>
      <c r="Z124" s="12">
        <f>+'Cu1'!Z124</f>
        <v>0</v>
      </c>
      <c r="AA124" s="12">
        <f>+'Cu1'!AA124</f>
        <v>0</v>
      </c>
      <c r="AB124" s="10">
        <f>+'Cu1'!AB124</f>
        <v>0</v>
      </c>
      <c r="AC124" s="10">
        <f>+'Cu1'!AC124</f>
        <v>0</v>
      </c>
      <c r="AD124" s="10">
        <f>+'Cu1'!AD124</f>
        <v>0</v>
      </c>
      <c r="AE124" s="12">
        <f>+'Cu1'!AE124</f>
        <v>0</v>
      </c>
      <c r="AF124" s="12">
        <f>+'Cu1'!AF124</f>
        <v>0</v>
      </c>
      <c r="AG124" s="10">
        <f>+'Cu1'!AG124</f>
        <v>0</v>
      </c>
      <c r="AH124" s="10">
        <f>+'Cu1'!AH124</f>
        <v>0</v>
      </c>
      <c r="AI124" s="10">
        <f>+'Cu1'!AI124</f>
        <v>0</v>
      </c>
      <c r="AJ124" s="10">
        <f>+'Cu1'!AJ124</f>
        <v>0</v>
      </c>
      <c r="AK124" s="10">
        <f>+'Cu1'!AK124</f>
        <v>0</v>
      </c>
      <c r="AL124" s="10">
        <f>+'Cu1'!AL124</f>
        <v>0</v>
      </c>
      <c r="AM124" s="10">
        <f>+'Cu1'!AM124</f>
        <v>0</v>
      </c>
      <c r="AN124" s="10">
        <f>+'Cu1'!AN124</f>
        <v>0</v>
      </c>
      <c r="AO124" s="10">
        <f>+'Cu1'!AO124</f>
        <v>0</v>
      </c>
      <c r="AP124" s="10">
        <f>+'Cu1'!AP124</f>
        <v>0</v>
      </c>
      <c r="AQ124" s="10">
        <f>+'Cu1'!AQ124</f>
        <v>0</v>
      </c>
      <c r="AR124" s="10">
        <f>+'Cu1'!AR124</f>
        <v>0</v>
      </c>
      <c r="AS124" s="10">
        <f>+'Cu1'!AS124</f>
        <v>0</v>
      </c>
      <c r="AT124" s="10">
        <f>+'Cu1'!AT124</f>
        <v>0</v>
      </c>
      <c r="AU124">
        <f>+'Cu1'!AU124</f>
        <v>0</v>
      </c>
      <c r="AV124">
        <f>+'Cu1'!AV124</f>
        <v>0</v>
      </c>
      <c r="AW124">
        <f>+'Cu1'!AW124</f>
        <v>0</v>
      </c>
      <c r="AX124">
        <f>+'Cu1'!AX124</f>
        <v>0</v>
      </c>
      <c r="AY124">
        <f>+'Cu1'!AY124</f>
        <v>0</v>
      </c>
      <c r="AZ124">
        <f>+'Cu1'!AZ124</f>
        <v>0</v>
      </c>
      <c r="BA124">
        <f>+'Cu1'!BA124</f>
        <v>0</v>
      </c>
      <c r="BB124">
        <f>+'Cu1'!BB124</f>
        <v>0</v>
      </c>
      <c r="BC124">
        <f>+'Cu1'!BC124</f>
        <v>0</v>
      </c>
      <c r="BD124">
        <f>+'Cu1'!BD124</f>
        <v>0</v>
      </c>
      <c r="BE124">
        <f>+'Cu1'!BE124</f>
        <v>0</v>
      </c>
      <c r="BF124">
        <f>+'Cu1'!BF124</f>
        <v>0</v>
      </c>
      <c r="BG124">
        <f>+'Cu1'!BG124</f>
        <v>0</v>
      </c>
    </row>
    <row r="125" spans="1:59" hidden="1">
      <c r="A125" s="36">
        <f>+'Cu1'!A125</f>
        <v>76</v>
      </c>
      <c r="B125" s="33">
        <f>+'Cu1'!B125</f>
        <v>455</v>
      </c>
      <c r="C125" s="7" t="str">
        <f>+'Cu1'!C125</f>
        <v>REG</v>
      </c>
      <c r="D125" s="7" t="str">
        <f>+'Cu1'!D125</f>
        <v>Preparació per posada en funcionament i parada</v>
      </c>
      <c r="E125" s="21">
        <f>+'Cu1'!E125</f>
        <v>2500</v>
      </c>
      <c r="F125" s="9">
        <f>+'Cu1'!F125</f>
        <v>0</v>
      </c>
      <c r="G125" s="9">
        <f>+'Cu1'!G125</f>
        <v>0</v>
      </c>
      <c r="H125" s="9">
        <f>+'Cu1'!H125</f>
        <v>0</v>
      </c>
      <c r="I125" s="9">
        <f>+'Cu1'!I125</f>
        <v>0</v>
      </c>
      <c r="J125" s="9">
        <f>+'Cu1'!J125</f>
        <v>0</v>
      </c>
      <c r="K125" s="9">
        <f>+'Cu1'!K125</f>
        <v>0</v>
      </c>
      <c r="L125" s="9">
        <f>+'Cu1'!L125</f>
        <v>0</v>
      </c>
      <c r="M125" s="9">
        <f>+'Cu1'!M125</f>
        <v>0</v>
      </c>
      <c r="N125" s="9">
        <f>+'Cu1'!N125</f>
        <v>0</v>
      </c>
      <c r="O125" s="7">
        <f>+'Cu1'!O125</f>
        <v>0</v>
      </c>
      <c r="P125" s="19">
        <f>+'Cu1'!P125</f>
        <v>0</v>
      </c>
      <c r="Q125" s="9">
        <f>+'Cu1'!Q125</f>
        <v>0</v>
      </c>
      <c r="R125" s="7">
        <f>+'Cu1'!R125</f>
        <v>0</v>
      </c>
      <c r="S125" s="7">
        <f>+'Cu1'!S125</f>
        <v>0</v>
      </c>
      <c r="T125" s="7">
        <f>+'Cu1'!T125</f>
        <v>0</v>
      </c>
      <c r="U125" s="7">
        <f>+'Cu1'!U125</f>
        <v>0</v>
      </c>
      <c r="V125" s="7">
        <f>+'Cu1'!V125</f>
        <v>0</v>
      </c>
      <c r="W125" s="7">
        <f>+'Cu1'!W125</f>
        <v>0</v>
      </c>
      <c r="X125" s="7">
        <f>+'Cu1'!X125</f>
        <v>0</v>
      </c>
      <c r="Y125" s="7">
        <f>+'Cu1'!Y125</f>
        <v>0</v>
      </c>
      <c r="Z125" s="9">
        <f>+'Cu1'!Z125</f>
        <v>0</v>
      </c>
      <c r="AA125" s="9">
        <f>+'Cu1'!AA125</f>
        <v>0</v>
      </c>
      <c r="AB125" s="7">
        <f>+'Cu1'!AB125</f>
        <v>0</v>
      </c>
      <c r="AC125" s="7">
        <f>+'Cu1'!AC125</f>
        <v>0</v>
      </c>
      <c r="AD125" s="7">
        <f>+'Cu1'!AD125</f>
        <v>0</v>
      </c>
      <c r="AE125" s="9">
        <f>+'Cu1'!AE125</f>
        <v>0</v>
      </c>
      <c r="AF125" s="9">
        <f>+'Cu1'!AF125</f>
        <v>0</v>
      </c>
      <c r="AG125" s="7">
        <f>+'Cu1'!AG125</f>
        <v>0</v>
      </c>
      <c r="AH125" s="7">
        <f>+'Cu1'!AH125</f>
        <v>0</v>
      </c>
      <c r="AI125" s="7">
        <f>+'Cu1'!AI125</f>
        <v>0</v>
      </c>
      <c r="AJ125" s="7">
        <f>+'Cu1'!AJ125</f>
        <v>0</v>
      </c>
      <c r="AK125" s="7">
        <f>+'Cu1'!AK125</f>
        <v>0</v>
      </c>
      <c r="AL125" s="7">
        <f>+'Cu1'!AL125</f>
        <v>0</v>
      </c>
      <c r="AM125" s="7">
        <f>+'Cu1'!AM125</f>
        <v>0</v>
      </c>
      <c r="AN125" s="7">
        <f>+'Cu1'!AN125</f>
        <v>0</v>
      </c>
      <c r="AO125" s="7">
        <f>+'Cu1'!AO125</f>
        <v>0</v>
      </c>
      <c r="AP125" s="7">
        <f>+'Cu1'!AP125</f>
        <v>0</v>
      </c>
      <c r="AQ125" s="7">
        <f>+'Cu1'!AQ125</f>
        <v>0</v>
      </c>
      <c r="AR125" s="7">
        <f>+'Cu1'!AR125</f>
        <v>0</v>
      </c>
      <c r="AS125" s="7">
        <f>+'Cu1'!AS125</f>
        <v>0</v>
      </c>
      <c r="AT125" s="7">
        <f>+'Cu1'!AT125</f>
        <v>0</v>
      </c>
      <c r="AU125" s="39">
        <f>+'Cu1'!AU125</f>
        <v>0</v>
      </c>
      <c r="AV125">
        <f>+'Cu1'!AV125</f>
        <v>0</v>
      </c>
      <c r="AW125">
        <f>+'Cu1'!AW125</f>
        <v>0</v>
      </c>
      <c r="AX125">
        <f>+'Cu1'!AX125</f>
        <v>0</v>
      </c>
      <c r="AY125">
        <f>+'Cu1'!AY125</f>
        <v>0</v>
      </c>
      <c r="AZ125">
        <f>+'Cu1'!AZ125</f>
        <v>0</v>
      </c>
      <c r="BA125">
        <f>+'Cu1'!BA125</f>
        <v>0</v>
      </c>
      <c r="BB125">
        <f>+'Cu1'!BB125</f>
        <v>0</v>
      </c>
      <c r="BC125">
        <f>+'Cu1'!BC125</f>
        <v>0</v>
      </c>
      <c r="BD125">
        <f>+'Cu1'!BD125</f>
        <v>0</v>
      </c>
      <c r="BE125">
        <f>+'Cu1'!BE125</f>
        <v>0</v>
      </c>
      <c r="BF125">
        <f>+'Cu1'!BF125</f>
        <v>0</v>
      </c>
      <c r="BG125">
        <f>+'Cu1'!BG125</f>
        <v>0</v>
      </c>
    </row>
    <row r="126" spans="1:59" hidden="1">
      <c r="A126" s="36">
        <f>+'Cu1'!A126</f>
        <v>77</v>
      </c>
      <c r="B126" s="34">
        <f>+'Cu1'!B126</f>
        <v>465</v>
      </c>
      <c r="C126" s="10" t="str">
        <f>+'Cu1'!C126</f>
        <v>REG</v>
      </c>
      <c r="D126" s="10" t="str">
        <f>+'Cu1'!D126</f>
        <v>Preparació per desinstal.lació sistema de reg amb cinta</v>
      </c>
      <c r="E126" s="11">
        <f>+'Cu1'!E126</f>
        <v>2500</v>
      </c>
      <c r="F126" s="12">
        <f>+'Cu1'!F126</f>
        <v>0</v>
      </c>
      <c r="G126" s="12">
        <f>+'Cu1'!G126</f>
        <v>0</v>
      </c>
      <c r="H126" s="12">
        <f>+'Cu1'!H126</f>
        <v>0</v>
      </c>
      <c r="I126" s="12">
        <f>+'Cu1'!I126</f>
        <v>0</v>
      </c>
      <c r="J126" s="12">
        <f>+'Cu1'!J126</f>
        <v>0</v>
      </c>
      <c r="K126" s="12">
        <f>+'Cu1'!K126</f>
        <v>0</v>
      </c>
      <c r="L126" s="12">
        <f>+'Cu1'!L126</f>
        <v>0</v>
      </c>
      <c r="M126" s="12">
        <f>+'Cu1'!M126</f>
        <v>0</v>
      </c>
      <c r="N126" s="12">
        <f>+'Cu1'!N126</f>
        <v>0</v>
      </c>
      <c r="O126" s="10">
        <f>+'Cu1'!O126</f>
        <v>0</v>
      </c>
      <c r="P126" s="18">
        <f>+'Cu1'!P126</f>
        <v>0</v>
      </c>
      <c r="Q126" s="12">
        <f>+'Cu1'!Q126</f>
        <v>0</v>
      </c>
      <c r="R126" s="10">
        <f>+'Cu1'!R126</f>
        <v>0</v>
      </c>
      <c r="S126" s="10">
        <f>+'Cu1'!S126</f>
        <v>0</v>
      </c>
      <c r="T126" s="10">
        <f>+'Cu1'!T126</f>
        <v>0</v>
      </c>
      <c r="U126" s="10">
        <f>+'Cu1'!U126</f>
        <v>0</v>
      </c>
      <c r="V126" s="10">
        <f>+'Cu1'!V126</f>
        <v>0</v>
      </c>
      <c r="W126" s="10">
        <f>+'Cu1'!W126</f>
        <v>0</v>
      </c>
      <c r="X126" s="10">
        <f>+'Cu1'!X126</f>
        <v>0</v>
      </c>
      <c r="Y126" s="10">
        <f>+'Cu1'!Y126</f>
        <v>0</v>
      </c>
      <c r="Z126" s="12">
        <f>+'Cu1'!Z126</f>
        <v>0</v>
      </c>
      <c r="AA126" s="12">
        <f>+'Cu1'!AA126</f>
        <v>0</v>
      </c>
      <c r="AB126" s="10">
        <f>+'Cu1'!AB126</f>
        <v>0</v>
      </c>
      <c r="AC126" s="10">
        <f>+'Cu1'!AC126</f>
        <v>0</v>
      </c>
      <c r="AD126" s="10">
        <f>+'Cu1'!AD126</f>
        <v>0</v>
      </c>
      <c r="AE126" s="12">
        <f>+'Cu1'!AE126</f>
        <v>0</v>
      </c>
      <c r="AF126" s="12">
        <f>+'Cu1'!AF126</f>
        <v>0</v>
      </c>
      <c r="AG126" s="10">
        <f>+'Cu1'!AG126</f>
        <v>0</v>
      </c>
      <c r="AH126" s="10">
        <f>+'Cu1'!AH126</f>
        <v>0</v>
      </c>
      <c r="AI126" s="10">
        <f>+'Cu1'!AI126</f>
        <v>0</v>
      </c>
      <c r="AJ126" s="10">
        <f>+'Cu1'!AJ126</f>
        <v>0</v>
      </c>
      <c r="AK126" s="10">
        <f>+'Cu1'!AK126</f>
        <v>0</v>
      </c>
      <c r="AL126" s="10">
        <f>+'Cu1'!AL126</f>
        <v>0</v>
      </c>
      <c r="AM126" s="10">
        <f>+'Cu1'!AM126</f>
        <v>0</v>
      </c>
      <c r="AN126" s="10">
        <f>+'Cu1'!AN126</f>
        <v>0</v>
      </c>
      <c r="AO126" s="10">
        <f>+'Cu1'!AO126</f>
        <v>0</v>
      </c>
      <c r="AP126" s="10">
        <f>+'Cu1'!AP126</f>
        <v>0</v>
      </c>
      <c r="AQ126" s="10">
        <f>+'Cu1'!AQ126</f>
        <v>0</v>
      </c>
      <c r="AR126" s="10">
        <f>+'Cu1'!AR126</f>
        <v>0</v>
      </c>
      <c r="AS126" s="10">
        <f>+'Cu1'!AS126</f>
        <v>0</v>
      </c>
      <c r="AT126" s="10">
        <f>+'Cu1'!AT126</f>
        <v>0</v>
      </c>
      <c r="AU126">
        <f>+'Cu1'!AU126</f>
        <v>0</v>
      </c>
      <c r="AV126">
        <f>+'Cu1'!AV126</f>
        <v>0</v>
      </c>
      <c r="AW126">
        <f>+'Cu1'!AW126</f>
        <v>0</v>
      </c>
      <c r="AX126">
        <f>+'Cu1'!AX126</f>
        <v>0</v>
      </c>
      <c r="AY126">
        <f>+'Cu1'!AY126</f>
        <v>0</v>
      </c>
      <c r="AZ126">
        <f>+'Cu1'!AZ126</f>
        <v>0</v>
      </c>
      <c r="BA126">
        <f>+'Cu1'!BA126</f>
        <v>0</v>
      </c>
      <c r="BB126">
        <f>+'Cu1'!BB126</f>
        <v>0</v>
      </c>
      <c r="BC126">
        <f>+'Cu1'!BC126</f>
        <v>0</v>
      </c>
      <c r="BD126">
        <f>+'Cu1'!BD126</f>
        <v>0</v>
      </c>
      <c r="BE126">
        <f>+'Cu1'!BE126</f>
        <v>0</v>
      </c>
      <c r="BF126">
        <f>+'Cu1'!BF126</f>
        <v>0</v>
      </c>
      <c r="BG126">
        <f>+'Cu1'!BG126</f>
        <v>0</v>
      </c>
    </row>
    <row r="127" spans="1:59" hidden="1">
      <c r="A127" s="36">
        <f>+'Cu1'!A127</f>
        <v>78</v>
      </c>
      <c r="B127" s="33">
        <f>+'Cu1'!B127</f>
        <v>515</v>
      </c>
      <c r="C127" s="7" t="str">
        <f>+'Cu1'!C127</f>
        <v>TRACTAMENTS</v>
      </c>
      <c r="D127" s="7" t="str">
        <f>+'Cu1'!D127</f>
        <v>Preparació per tractament bacillus + retenol +purí ortiga amb tractor i braços</v>
      </c>
      <c r="E127" s="21">
        <f>+'Cu1'!E127</f>
        <v>2500</v>
      </c>
      <c r="F127" s="9">
        <f>+'Cu1'!F127</f>
        <v>0</v>
      </c>
      <c r="G127" s="9">
        <f>+'Cu1'!G127</f>
        <v>1</v>
      </c>
      <c r="H127" s="9">
        <f>+'Cu1'!H127</f>
        <v>0</v>
      </c>
      <c r="I127" s="9">
        <f>+'Cu1'!I127</f>
        <v>0</v>
      </c>
      <c r="J127" s="9">
        <f>+'Cu1'!J127</f>
        <v>0</v>
      </c>
      <c r="K127" s="9">
        <f>+'Cu1'!K127</f>
        <v>0</v>
      </c>
      <c r="L127" s="9">
        <f>+'Cu1'!L127</f>
        <v>0</v>
      </c>
      <c r="M127" s="9">
        <f>+'Cu1'!M127</f>
        <v>0</v>
      </c>
      <c r="N127" s="9">
        <f>+'Cu1'!N127</f>
        <v>0</v>
      </c>
      <c r="O127" s="7">
        <f>+'Cu1'!O127</f>
        <v>0</v>
      </c>
      <c r="P127" s="19">
        <f>+'Cu1'!P127</f>
        <v>0</v>
      </c>
      <c r="Q127" s="9">
        <f>+'Cu1'!Q127</f>
        <v>0</v>
      </c>
      <c r="R127" s="7">
        <f>+'Cu1'!R127</f>
        <v>0</v>
      </c>
      <c r="S127" s="7">
        <f>+'Cu1'!S127</f>
        <v>0</v>
      </c>
      <c r="T127" s="7">
        <f>+'Cu1'!T127</f>
        <v>0</v>
      </c>
      <c r="U127" s="7">
        <f>+'Cu1'!U127</f>
        <v>0</v>
      </c>
      <c r="V127" s="7">
        <f>+'Cu1'!V127</f>
        <v>0</v>
      </c>
      <c r="W127" s="7">
        <f>+'Cu1'!W127</f>
        <v>0</v>
      </c>
      <c r="X127" s="7">
        <f>+'Cu1'!X127</f>
        <v>0</v>
      </c>
      <c r="Y127" s="7">
        <f>+'Cu1'!Y127</f>
        <v>0</v>
      </c>
      <c r="Z127" s="9">
        <f>+'Cu1'!Z127</f>
        <v>0</v>
      </c>
      <c r="AA127" s="9">
        <f>+'Cu1'!AA127</f>
        <v>0</v>
      </c>
      <c r="AB127" s="7">
        <f>+'Cu1'!AB127</f>
        <v>0</v>
      </c>
      <c r="AC127" s="7">
        <f>+'Cu1'!AC127</f>
        <v>0</v>
      </c>
      <c r="AD127" s="7">
        <f>+'Cu1'!AD127</f>
        <v>0</v>
      </c>
      <c r="AE127" s="9">
        <f>+'Cu1'!AE127</f>
        <v>1</v>
      </c>
      <c r="AF127" s="9">
        <f>+'Cu1'!AF127</f>
        <v>1</v>
      </c>
      <c r="AG127" s="7">
        <f>+'Cu1'!AG127</f>
        <v>0</v>
      </c>
      <c r="AH127" s="7">
        <f>+'Cu1'!AH127</f>
        <v>0</v>
      </c>
      <c r="AI127" s="7">
        <f>+'Cu1'!AI127</f>
        <v>0</v>
      </c>
      <c r="AJ127" s="7">
        <f>+'Cu1'!AJ127</f>
        <v>0</v>
      </c>
      <c r="AK127" s="7">
        <f>+'Cu1'!AK127</f>
        <v>0</v>
      </c>
      <c r="AL127" s="7">
        <f>+'Cu1'!AL127</f>
        <v>0</v>
      </c>
      <c r="AM127" s="7">
        <f>+'Cu1'!AM127</f>
        <v>0</v>
      </c>
      <c r="AN127" s="7">
        <f>+'Cu1'!AN127</f>
        <v>0</v>
      </c>
      <c r="AO127" s="7">
        <f>+'Cu1'!AO127</f>
        <v>0</v>
      </c>
      <c r="AP127" s="7">
        <f>+'Cu1'!AP127</f>
        <v>0</v>
      </c>
      <c r="AQ127" s="7">
        <f>+'Cu1'!AQ127</f>
        <v>0</v>
      </c>
      <c r="AR127" s="7">
        <f>+'Cu1'!AR127</f>
        <v>0</v>
      </c>
      <c r="AS127" s="7">
        <f>+'Cu1'!AS127</f>
        <v>0</v>
      </c>
      <c r="AT127" s="7">
        <f>+'Cu1'!AT127</f>
        <v>0</v>
      </c>
      <c r="AU127" s="39">
        <f>+'Cu1'!AU127</f>
        <v>0</v>
      </c>
      <c r="AV127">
        <f>+'Cu1'!AV127</f>
        <v>0</v>
      </c>
      <c r="AW127">
        <f>+'Cu1'!AW127</f>
        <v>0</v>
      </c>
      <c r="AX127">
        <f>+'Cu1'!AX127</f>
        <v>0</v>
      </c>
      <c r="AY127">
        <f>+'Cu1'!AY127</f>
        <v>0</v>
      </c>
      <c r="AZ127">
        <f>+'Cu1'!AZ127</f>
        <v>0</v>
      </c>
      <c r="BA127">
        <f>+'Cu1'!BA127</f>
        <v>0</v>
      </c>
      <c r="BB127">
        <f>+'Cu1'!BB127</f>
        <v>0</v>
      </c>
      <c r="BC127">
        <f>+'Cu1'!BC127</f>
        <v>0</v>
      </c>
      <c r="BD127">
        <f>+'Cu1'!BD127</f>
        <v>0</v>
      </c>
      <c r="BE127">
        <f>+'Cu1'!BE127</f>
        <v>0</v>
      </c>
      <c r="BF127">
        <f>+'Cu1'!BF127</f>
        <v>0</v>
      </c>
      <c r="BG127">
        <f>+'Cu1'!BG127</f>
        <v>0</v>
      </c>
    </row>
    <row r="128" spans="1:59" hidden="1">
      <c r="A128" s="36">
        <f>+'Cu1'!A128</f>
        <v>79</v>
      </c>
      <c r="B128" s="34">
        <f>+'Cu1'!B128</f>
        <v>525</v>
      </c>
      <c r="C128" s="10" t="str">
        <f>+'Cu1'!C128</f>
        <v>TRACTAMENTS</v>
      </c>
      <c r="D128" s="10" t="str">
        <f>+'Cu1'!D128</f>
        <v>Preparació per tractament bacillus + retenol +purí ortiga amb bota i 2 persones</v>
      </c>
      <c r="E128" s="11">
        <f>+'Cu1'!E128</f>
        <v>2500</v>
      </c>
      <c r="F128" s="28">
        <f>+'Cu1'!F128</f>
        <v>0</v>
      </c>
      <c r="G128" s="28">
        <f>+'Cu1'!G128</f>
        <v>0.5</v>
      </c>
      <c r="H128" s="28">
        <f>+'Cu1'!H128</f>
        <v>0</v>
      </c>
      <c r="I128" s="28">
        <f>+'Cu1'!I128</f>
        <v>0</v>
      </c>
      <c r="J128" s="28">
        <f>+'Cu1'!J128</f>
        <v>0</v>
      </c>
      <c r="K128" s="28">
        <f>+'Cu1'!K128</f>
        <v>0</v>
      </c>
      <c r="L128" s="28">
        <f>+'Cu1'!L128</f>
        <v>0</v>
      </c>
      <c r="M128" s="28">
        <f>+'Cu1'!M128</f>
        <v>0</v>
      </c>
      <c r="N128" s="28">
        <f>+'Cu1'!N128</f>
        <v>0</v>
      </c>
      <c r="O128" s="29">
        <f>+'Cu1'!O128</f>
        <v>0</v>
      </c>
      <c r="P128" s="30">
        <f>+'Cu1'!P128</f>
        <v>0</v>
      </c>
      <c r="Q128" s="28">
        <f>+'Cu1'!Q128</f>
        <v>0</v>
      </c>
      <c r="R128" s="29">
        <f>+'Cu1'!R128</f>
        <v>0</v>
      </c>
      <c r="S128" s="29">
        <f>+'Cu1'!S128</f>
        <v>0</v>
      </c>
      <c r="T128" s="29">
        <f>+'Cu1'!T128</f>
        <v>0</v>
      </c>
      <c r="U128" s="29">
        <f>+'Cu1'!U128</f>
        <v>0</v>
      </c>
      <c r="V128" s="29">
        <f>+'Cu1'!V128</f>
        <v>0</v>
      </c>
      <c r="W128" s="29">
        <f>+'Cu1'!W128</f>
        <v>0</v>
      </c>
      <c r="X128" s="29">
        <f>+'Cu1'!X128</f>
        <v>0</v>
      </c>
      <c r="Y128" s="29">
        <f>+'Cu1'!Y128</f>
        <v>0</v>
      </c>
      <c r="Z128" s="28">
        <f>+'Cu1'!Z128</f>
        <v>0</v>
      </c>
      <c r="AA128" s="28">
        <f>+'Cu1'!AA128</f>
        <v>0</v>
      </c>
      <c r="AB128" s="29">
        <f>+'Cu1'!AB128</f>
        <v>0</v>
      </c>
      <c r="AC128" s="29">
        <f>+'Cu1'!AC128</f>
        <v>0</v>
      </c>
      <c r="AD128" s="29">
        <f>+'Cu1'!AD128</f>
        <v>0</v>
      </c>
      <c r="AE128" s="28">
        <f>+'Cu1'!AE128</f>
        <v>0</v>
      </c>
      <c r="AF128" s="28">
        <f>+'Cu1'!AF128</f>
        <v>0.5</v>
      </c>
      <c r="AG128" s="29">
        <f>+'Cu1'!AG128</f>
        <v>0</v>
      </c>
      <c r="AH128" s="29">
        <f>+'Cu1'!AH128</f>
        <v>0</v>
      </c>
      <c r="AI128" s="29">
        <f>+'Cu1'!AI128</f>
        <v>0</v>
      </c>
      <c r="AJ128" s="29">
        <f>+'Cu1'!AJ128</f>
        <v>0</v>
      </c>
      <c r="AK128" s="29">
        <f>+'Cu1'!AK128</f>
        <v>0</v>
      </c>
      <c r="AL128" s="29">
        <f>+'Cu1'!AL128</f>
        <v>0</v>
      </c>
      <c r="AM128" s="29">
        <f>+'Cu1'!AM128</f>
        <v>0</v>
      </c>
      <c r="AN128" s="29">
        <f>+'Cu1'!AN128</f>
        <v>0</v>
      </c>
      <c r="AO128" s="29">
        <f>+'Cu1'!AO128</f>
        <v>0</v>
      </c>
      <c r="AP128" s="29">
        <f>+'Cu1'!AP128</f>
        <v>0</v>
      </c>
      <c r="AQ128" s="29">
        <f>+'Cu1'!AQ128</f>
        <v>0</v>
      </c>
      <c r="AR128" s="29">
        <f>+'Cu1'!AR128</f>
        <v>0</v>
      </c>
      <c r="AS128" s="29">
        <f>+'Cu1'!AS128</f>
        <v>0</v>
      </c>
      <c r="AT128" s="29">
        <f>+'Cu1'!AT128</f>
        <v>0</v>
      </c>
      <c r="AU128">
        <f>+'Cu1'!AU128</f>
        <v>0</v>
      </c>
      <c r="AV128">
        <f>+'Cu1'!AV128</f>
        <v>0</v>
      </c>
      <c r="AW128">
        <f>+'Cu1'!AW128</f>
        <v>0</v>
      </c>
      <c r="AX128">
        <f>+'Cu1'!AX128</f>
        <v>0</v>
      </c>
      <c r="AY128">
        <f>+'Cu1'!AY128</f>
        <v>0</v>
      </c>
      <c r="AZ128">
        <f>+'Cu1'!AZ128</f>
        <v>0</v>
      </c>
      <c r="BA128">
        <f>+'Cu1'!BA128</f>
        <v>0</v>
      </c>
      <c r="BB128">
        <f>+'Cu1'!BB128</f>
        <v>0</v>
      </c>
      <c r="BC128">
        <f>+'Cu1'!BC128</f>
        <v>0</v>
      </c>
      <c r="BD128">
        <f>+'Cu1'!BD128</f>
        <v>0</v>
      </c>
      <c r="BE128">
        <f>+'Cu1'!BE128</f>
        <v>0</v>
      </c>
      <c r="BF128">
        <f>+'Cu1'!BF128</f>
        <v>0</v>
      </c>
      <c r="BG128">
        <f>+'Cu1'!BG128</f>
        <v>0</v>
      </c>
    </row>
    <row r="129" spans="1:65" hidden="1">
      <c r="A129" s="36">
        <f>+'Cu1'!A129</f>
        <v>80</v>
      </c>
      <c r="B129" s="33">
        <f>+'Cu1'!B129</f>
        <v>535</v>
      </c>
      <c r="C129" s="7" t="str">
        <f>+'Cu1'!C129</f>
        <v>TRACTAMENTS</v>
      </c>
      <c r="D129" s="7" t="str">
        <f>+'Cu1'!D129</f>
        <v>Preparació per tractament coure + retenol + purí</v>
      </c>
      <c r="E129" s="21">
        <f>+'Cu1'!E129</f>
        <v>2500</v>
      </c>
      <c r="F129" s="22">
        <f>+'Cu1'!F129</f>
        <v>0</v>
      </c>
      <c r="G129" s="22">
        <f>+'Cu1'!G129</f>
        <v>0.5</v>
      </c>
      <c r="H129" s="22">
        <f>+'Cu1'!H129</f>
        <v>0</v>
      </c>
      <c r="I129" s="22">
        <f>+'Cu1'!I129</f>
        <v>0</v>
      </c>
      <c r="J129" s="22">
        <f>+'Cu1'!J129</f>
        <v>0</v>
      </c>
      <c r="K129" s="22">
        <f>+'Cu1'!K129</f>
        <v>0</v>
      </c>
      <c r="L129" s="22">
        <f>+'Cu1'!L129</f>
        <v>0</v>
      </c>
      <c r="M129" s="22">
        <f>+'Cu1'!M129</f>
        <v>0</v>
      </c>
      <c r="N129" s="22">
        <f>+'Cu1'!N129</f>
        <v>0</v>
      </c>
      <c r="O129" s="23">
        <f>+'Cu1'!O129</f>
        <v>0</v>
      </c>
      <c r="P129" s="24">
        <f>+'Cu1'!P129</f>
        <v>0</v>
      </c>
      <c r="Q129" s="22">
        <f>+'Cu1'!Q129</f>
        <v>0</v>
      </c>
      <c r="R129" s="23">
        <f>+'Cu1'!R129</f>
        <v>0</v>
      </c>
      <c r="S129" s="23">
        <f>+'Cu1'!S129</f>
        <v>0</v>
      </c>
      <c r="T129" s="23">
        <f>+'Cu1'!T129</f>
        <v>0</v>
      </c>
      <c r="U129" s="23">
        <f>+'Cu1'!U129</f>
        <v>0</v>
      </c>
      <c r="V129" s="23">
        <f>+'Cu1'!V129</f>
        <v>0</v>
      </c>
      <c r="W129" s="23">
        <f>+'Cu1'!W129</f>
        <v>0</v>
      </c>
      <c r="X129" s="23">
        <f>+'Cu1'!X129</f>
        <v>0</v>
      </c>
      <c r="Y129" s="23">
        <f>+'Cu1'!Y129</f>
        <v>0</v>
      </c>
      <c r="Z129" s="22">
        <f>+'Cu1'!Z129</f>
        <v>0</v>
      </c>
      <c r="AA129" s="22">
        <f>+'Cu1'!AA129</f>
        <v>0</v>
      </c>
      <c r="AB129" s="23">
        <f>+'Cu1'!AB129</f>
        <v>0</v>
      </c>
      <c r="AC129" s="23">
        <f>+'Cu1'!AC129</f>
        <v>0</v>
      </c>
      <c r="AD129" s="23">
        <f>+'Cu1'!AD129</f>
        <v>0</v>
      </c>
      <c r="AE129" s="22">
        <f>+'Cu1'!AE129</f>
        <v>0.5</v>
      </c>
      <c r="AF129" s="22">
        <f>+'Cu1'!AF129</f>
        <v>0.5</v>
      </c>
      <c r="AG129" s="23">
        <f>+'Cu1'!AG129</f>
        <v>0</v>
      </c>
      <c r="AH129" s="23">
        <f>+'Cu1'!AH129</f>
        <v>0</v>
      </c>
      <c r="AI129" s="23">
        <f>+'Cu1'!AI129</f>
        <v>0</v>
      </c>
      <c r="AJ129" s="23">
        <f>+'Cu1'!AJ129</f>
        <v>0</v>
      </c>
      <c r="AK129" s="23">
        <f>+'Cu1'!AK129</f>
        <v>0</v>
      </c>
      <c r="AL129" s="23">
        <f>+'Cu1'!AL129</f>
        <v>0</v>
      </c>
      <c r="AM129" s="23">
        <f>+'Cu1'!AM129</f>
        <v>0</v>
      </c>
      <c r="AN129" s="23">
        <f>+'Cu1'!AN129</f>
        <v>0</v>
      </c>
      <c r="AO129" s="23">
        <f>+'Cu1'!AO129</f>
        <v>0</v>
      </c>
      <c r="AP129" s="23">
        <f>+'Cu1'!AP129</f>
        <v>0</v>
      </c>
      <c r="AQ129" s="23">
        <f>+'Cu1'!AQ129</f>
        <v>0</v>
      </c>
      <c r="AR129" s="23">
        <f>+'Cu1'!AR129</f>
        <v>0</v>
      </c>
      <c r="AS129" s="23">
        <f>+'Cu1'!AS129</f>
        <v>0</v>
      </c>
      <c r="AT129" s="23">
        <f>+'Cu1'!AT129</f>
        <v>0</v>
      </c>
      <c r="AU129" s="39">
        <f>+'Cu1'!AU129</f>
        <v>0</v>
      </c>
      <c r="AV129">
        <f>+'Cu1'!AV129</f>
        <v>0</v>
      </c>
      <c r="AW129">
        <f>+'Cu1'!AW129</f>
        <v>0</v>
      </c>
      <c r="AX129">
        <f>+'Cu1'!AX129</f>
        <v>0</v>
      </c>
      <c r="AY129">
        <f>+'Cu1'!AY129</f>
        <v>0</v>
      </c>
      <c r="AZ129">
        <f>+'Cu1'!AZ129</f>
        <v>0</v>
      </c>
      <c r="BA129">
        <f>+'Cu1'!BA129</f>
        <v>0</v>
      </c>
      <c r="BB129">
        <f>+'Cu1'!BB129</f>
        <v>0</v>
      </c>
      <c r="BC129">
        <f>+'Cu1'!BC129</f>
        <v>0</v>
      </c>
      <c r="BD129">
        <f>+'Cu1'!BD129</f>
        <v>0</v>
      </c>
      <c r="BE129">
        <f>+'Cu1'!BE129</f>
        <v>0</v>
      </c>
      <c r="BF129">
        <f>+'Cu1'!BF129</f>
        <v>0</v>
      </c>
      <c r="BG129">
        <f>+'Cu1'!BG129</f>
        <v>0</v>
      </c>
    </row>
    <row r="130" spans="1:65" hidden="1">
      <c r="A130" s="36">
        <f>+'Cu1'!A130</f>
        <v>81</v>
      </c>
      <c r="B130" s="34">
        <f>+'Cu1'!B130</f>
        <v>545</v>
      </c>
      <c r="C130" s="10" t="str">
        <f>+'Cu1'!C130</f>
        <v>TRACTAMENTS</v>
      </c>
      <c r="D130" s="10" t="str">
        <f>+'Cu1'!D130</f>
        <v>Preparació per tractament llimacs (ferramol)</v>
      </c>
      <c r="E130" s="11">
        <f>+'Cu1'!E130</f>
        <v>2500</v>
      </c>
      <c r="F130" s="12">
        <f>+'Cu1'!F130</f>
        <v>0</v>
      </c>
      <c r="G130" s="12">
        <f>+'Cu1'!G130</f>
        <v>0</v>
      </c>
      <c r="H130" s="12">
        <f>+'Cu1'!H130</f>
        <v>0</v>
      </c>
      <c r="I130" s="12">
        <f>+'Cu1'!I130</f>
        <v>0.25</v>
      </c>
      <c r="J130" s="12">
        <f>+'Cu1'!J130</f>
        <v>0</v>
      </c>
      <c r="K130" s="12">
        <f>+'Cu1'!K130</f>
        <v>0</v>
      </c>
      <c r="L130" s="12">
        <f>+'Cu1'!L130</f>
        <v>0</v>
      </c>
      <c r="M130" s="12">
        <f>+'Cu1'!M130</f>
        <v>0</v>
      </c>
      <c r="N130" s="12">
        <f>+'Cu1'!N130</f>
        <v>0</v>
      </c>
      <c r="O130" s="10">
        <f>+'Cu1'!O130</f>
        <v>0</v>
      </c>
      <c r="P130" s="18">
        <f>+'Cu1'!P130</f>
        <v>0</v>
      </c>
      <c r="Q130" s="12">
        <f>+'Cu1'!Q130</f>
        <v>0</v>
      </c>
      <c r="R130" s="10">
        <f>+'Cu1'!R130</f>
        <v>0</v>
      </c>
      <c r="S130" s="10">
        <f>+'Cu1'!S130</f>
        <v>0</v>
      </c>
      <c r="T130" s="10">
        <f>+'Cu1'!T130</f>
        <v>0</v>
      </c>
      <c r="U130" s="10">
        <f>+'Cu1'!U130</f>
        <v>0</v>
      </c>
      <c r="V130" s="10">
        <f>+'Cu1'!V130</f>
        <v>0</v>
      </c>
      <c r="W130" s="10">
        <f>+'Cu1'!W130</f>
        <v>0</v>
      </c>
      <c r="X130" s="10">
        <f>+'Cu1'!X130</f>
        <v>0</v>
      </c>
      <c r="Y130" s="10">
        <f>+'Cu1'!Y130</f>
        <v>0</v>
      </c>
      <c r="Z130" s="12">
        <f>+'Cu1'!Z130</f>
        <v>0</v>
      </c>
      <c r="AA130" s="12">
        <f>+'Cu1'!AA130</f>
        <v>0.25</v>
      </c>
      <c r="AB130" s="10">
        <f>+'Cu1'!AB130</f>
        <v>0</v>
      </c>
      <c r="AC130" s="10">
        <f>+'Cu1'!AC130</f>
        <v>0</v>
      </c>
      <c r="AD130" s="10">
        <f>+'Cu1'!AD130</f>
        <v>0</v>
      </c>
      <c r="AE130" s="12">
        <f>+'Cu1'!AE130</f>
        <v>0</v>
      </c>
      <c r="AF130" s="12">
        <f>+'Cu1'!AF130</f>
        <v>0</v>
      </c>
      <c r="AG130" s="10">
        <f>+'Cu1'!AG130</f>
        <v>0</v>
      </c>
      <c r="AH130" s="10">
        <f>+'Cu1'!AH130</f>
        <v>0</v>
      </c>
      <c r="AI130" s="10">
        <f>+'Cu1'!AI130</f>
        <v>0</v>
      </c>
      <c r="AJ130" s="10">
        <f>+'Cu1'!AJ130</f>
        <v>0</v>
      </c>
      <c r="AK130" s="10">
        <f>+'Cu1'!AK130</f>
        <v>0</v>
      </c>
      <c r="AL130" s="10">
        <f>+'Cu1'!AL130</f>
        <v>0</v>
      </c>
      <c r="AM130" s="10">
        <f>+'Cu1'!AM130</f>
        <v>0</v>
      </c>
      <c r="AN130" s="10">
        <f>+'Cu1'!AN130</f>
        <v>0</v>
      </c>
      <c r="AO130" s="10">
        <f>+'Cu1'!AO130</f>
        <v>0</v>
      </c>
      <c r="AP130" s="10">
        <f>+'Cu1'!AP130</f>
        <v>0</v>
      </c>
      <c r="AQ130" s="10">
        <f>+'Cu1'!AQ130</f>
        <v>0</v>
      </c>
      <c r="AR130" s="10">
        <f>+'Cu1'!AR130</f>
        <v>0</v>
      </c>
      <c r="AS130" s="10">
        <f>+'Cu1'!AS130</f>
        <v>0</v>
      </c>
      <c r="AT130" s="10">
        <f>+'Cu1'!AT130</f>
        <v>0</v>
      </c>
      <c r="AU130">
        <f>+'Cu1'!AU130</f>
        <v>0</v>
      </c>
      <c r="AV130">
        <f>+'Cu1'!AV130</f>
        <v>0</v>
      </c>
      <c r="AW130">
        <f>+'Cu1'!AW130</f>
        <v>0</v>
      </c>
      <c r="AX130">
        <f>+'Cu1'!AX130</f>
        <v>0</v>
      </c>
      <c r="AY130">
        <f>+'Cu1'!AY130</f>
        <v>0</v>
      </c>
      <c r="AZ130">
        <f>+'Cu1'!AZ130</f>
        <v>0</v>
      </c>
      <c r="BA130">
        <f>+'Cu1'!BA130</f>
        <v>0</v>
      </c>
      <c r="BB130">
        <f>+'Cu1'!BB130</f>
        <v>0</v>
      </c>
      <c r="BC130">
        <f>+'Cu1'!BC130</f>
        <v>0</v>
      </c>
      <c r="BD130">
        <f>+'Cu1'!BD130</f>
        <v>0</v>
      </c>
      <c r="BE130">
        <f>+'Cu1'!BE130</f>
        <v>0</v>
      </c>
      <c r="BF130">
        <f>+'Cu1'!BF130</f>
        <v>0</v>
      </c>
      <c r="BG130">
        <f>+'Cu1'!BG130</f>
        <v>0</v>
      </c>
    </row>
    <row r="131" spans="1:65" hidden="1">
      <c r="A131" s="36">
        <f>+'Cu1'!A131</f>
        <v>82</v>
      </c>
      <c r="B131" s="35">
        <f>+'Cu1'!B131</f>
        <v>555</v>
      </c>
      <c r="C131" s="23" t="str">
        <f>+'Cu1'!C131</f>
        <v>TRACTAMENTS</v>
      </c>
      <c r="D131" s="23" t="str">
        <f>+'Cu1'!D131</f>
        <v>Preparació per tractament bacillus + sofre amb bota i 2 persones</v>
      </c>
      <c r="E131" s="21">
        <f>+'Cu1'!E131</f>
        <v>2500</v>
      </c>
      <c r="F131" s="22">
        <f>+'Cu1'!F131</f>
        <v>0</v>
      </c>
      <c r="G131" s="22">
        <f>+'Cu1'!G131</f>
        <v>0.5</v>
      </c>
      <c r="H131" s="22">
        <f>+'Cu1'!H131</f>
        <v>0</v>
      </c>
      <c r="I131" s="22">
        <f>+'Cu1'!I131</f>
        <v>0</v>
      </c>
      <c r="J131" s="22">
        <f>+'Cu1'!J131</f>
        <v>0</v>
      </c>
      <c r="K131" s="22">
        <f>+'Cu1'!K131</f>
        <v>0</v>
      </c>
      <c r="L131" s="22">
        <f>+'Cu1'!L131</f>
        <v>0</v>
      </c>
      <c r="M131" s="22">
        <f>+'Cu1'!M131</f>
        <v>0</v>
      </c>
      <c r="N131" s="22">
        <f>+'Cu1'!N131</f>
        <v>0</v>
      </c>
      <c r="O131" s="23">
        <f>+'Cu1'!O131</f>
        <v>0</v>
      </c>
      <c r="P131" s="24">
        <f>+'Cu1'!P131</f>
        <v>0</v>
      </c>
      <c r="Q131" s="22">
        <f>+'Cu1'!Q131</f>
        <v>0</v>
      </c>
      <c r="R131" s="23">
        <f>+'Cu1'!R131</f>
        <v>0</v>
      </c>
      <c r="S131" s="23">
        <f>+'Cu1'!S131</f>
        <v>0</v>
      </c>
      <c r="T131" s="23">
        <f>+'Cu1'!T131</f>
        <v>0</v>
      </c>
      <c r="U131" s="23">
        <f>+'Cu1'!U131</f>
        <v>0</v>
      </c>
      <c r="V131" s="23">
        <f>+'Cu1'!V131</f>
        <v>0</v>
      </c>
      <c r="W131" s="23">
        <f>+'Cu1'!W131</f>
        <v>0</v>
      </c>
      <c r="X131" s="23">
        <f>+'Cu1'!X131</f>
        <v>0</v>
      </c>
      <c r="Y131" s="23">
        <f>+'Cu1'!Y131</f>
        <v>0</v>
      </c>
      <c r="Z131" s="22">
        <f>+'Cu1'!Z131</f>
        <v>0</v>
      </c>
      <c r="AA131" s="22">
        <f>+'Cu1'!AA131</f>
        <v>0</v>
      </c>
      <c r="AB131" s="23">
        <f>+'Cu1'!AB131</f>
        <v>0</v>
      </c>
      <c r="AC131" s="23">
        <f>+'Cu1'!AC131</f>
        <v>0</v>
      </c>
      <c r="AD131" s="23">
        <f>+'Cu1'!AD131</f>
        <v>0</v>
      </c>
      <c r="AE131" s="22">
        <f>+'Cu1'!AE131</f>
        <v>0</v>
      </c>
      <c r="AF131" s="22">
        <f>+'Cu1'!AF131</f>
        <v>0.5</v>
      </c>
      <c r="AG131" s="23">
        <f>+'Cu1'!AG131</f>
        <v>0</v>
      </c>
      <c r="AH131" s="23">
        <f>+'Cu1'!AH131</f>
        <v>0</v>
      </c>
      <c r="AI131" s="23">
        <f>+'Cu1'!AI131</f>
        <v>0</v>
      </c>
      <c r="AJ131" s="23">
        <f>+'Cu1'!AJ131</f>
        <v>0</v>
      </c>
      <c r="AK131" s="23">
        <f>+'Cu1'!AK131</f>
        <v>0</v>
      </c>
      <c r="AL131" s="23">
        <f>+'Cu1'!AL131</f>
        <v>0</v>
      </c>
      <c r="AM131" s="23">
        <f>+'Cu1'!AM131</f>
        <v>0</v>
      </c>
      <c r="AN131" s="23">
        <f>+'Cu1'!AN131</f>
        <v>0</v>
      </c>
      <c r="AO131" s="23">
        <f>+'Cu1'!AO131</f>
        <v>0</v>
      </c>
      <c r="AP131" s="23">
        <f>+'Cu1'!AP131</f>
        <v>0</v>
      </c>
      <c r="AQ131" s="23">
        <f>+'Cu1'!AQ131</f>
        <v>0</v>
      </c>
      <c r="AR131" s="23">
        <f>+'Cu1'!AR131</f>
        <v>0</v>
      </c>
      <c r="AS131" s="23">
        <f>+'Cu1'!AS131</f>
        <v>0</v>
      </c>
      <c r="AT131" s="23">
        <f>+'Cu1'!AT131</f>
        <v>0</v>
      </c>
      <c r="AU131" s="39">
        <f>+'Cu1'!AU131</f>
        <v>0</v>
      </c>
      <c r="AV131">
        <f>+'Cu1'!AV131</f>
        <v>0</v>
      </c>
      <c r="AW131">
        <f>+'Cu1'!AW131</f>
        <v>0</v>
      </c>
      <c r="AX131">
        <f>+'Cu1'!AX131</f>
        <v>0</v>
      </c>
      <c r="AY131">
        <f>+'Cu1'!AY131</f>
        <v>0</v>
      </c>
      <c r="AZ131">
        <f>+'Cu1'!AZ131</f>
        <v>0</v>
      </c>
      <c r="BA131">
        <f>+'Cu1'!BA131</f>
        <v>0</v>
      </c>
      <c r="BB131">
        <f>+'Cu1'!BB131</f>
        <v>0</v>
      </c>
      <c r="BC131">
        <f>+'Cu1'!BC131</f>
        <v>0</v>
      </c>
      <c r="BD131">
        <f>+'Cu1'!BD131</f>
        <v>0</v>
      </c>
      <c r="BE131">
        <f>+'Cu1'!BE131</f>
        <v>0</v>
      </c>
      <c r="BF131">
        <f>+'Cu1'!BF131</f>
        <v>0</v>
      </c>
      <c r="BG131">
        <f>+'Cu1'!BG131</f>
        <v>0</v>
      </c>
    </row>
    <row r="132" spans="1:65" hidden="1">
      <c r="A132" s="36">
        <f>+'Cu1'!A132</f>
        <v>83</v>
      </c>
      <c r="B132" s="34">
        <f>+'Cu1'!B132</f>
        <v>565</v>
      </c>
      <c r="C132" s="10" t="str">
        <f>+'Cu1'!C132</f>
        <v>TRACTAMENTS</v>
      </c>
      <c r="D132" s="10" t="str">
        <f>+'Cu1'!D132</f>
        <v>Preparació per tractament nim + sofre amb bota i 2 persones</v>
      </c>
      <c r="E132" s="11">
        <f>+'Cu1'!E132</f>
        <v>2500</v>
      </c>
      <c r="F132" s="12">
        <f>+'Cu1'!F132</f>
        <v>0</v>
      </c>
      <c r="G132" s="28">
        <f>+'Cu1'!G132</f>
        <v>0.5</v>
      </c>
      <c r="H132" s="12">
        <f>+'Cu1'!H132</f>
        <v>0</v>
      </c>
      <c r="I132" s="12">
        <f>+'Cu1'!I132</f>
        <v>0</v>
      </c>
      <c r="J132" s="12">
        <f>+'Cu1'!J132</f>
        <v>0</v>
      </c>
      <c r="K132" s="12">
        <f>+'Cu1'!K132</f>
        <v>0</v>
      </c>
      <c r="L132" s="12">
        <f>+'Cu1'!L132</f>
        <v>0</v>
      </c>
      <c r="M132" s="12">
        <f>+'Cu1'!M132</f>
        <v>0</v>
      </c>
      <c r="N132" s="12">
        <f>+'Cu1'!N132</f>
        <v>0</v>
      </c>
      <c r="O132" s="10">
        <f>+'Cu1'!O132</f>
        <v>0</v>
      </c>
      <c r="P132" s="18">
        <f>+'Cu1'!P132</f>
        <v>0</v>
      </c>
      <c r="Q132" s="12">
        <f>+'Cu1'!Q132</f>
        <v>0</v>
      </c>
      <c r="R132" s="10">
        <f>+'Cu1'!R132</f>
        <v>0</v>
      </c>
      <c r="S132" s="10">
        <f>+'Cu1'!S132</f>
        <v>0</v>
      </c>
      <c r="T132" s="10">
        <f>+'Cu1'!T132</f>
        <v>0</v>
      </c>
      <c r="U132" s="10">
        <f>+'Cu1'!U132</f>
        <v>0</v>
      </c>
      <c r="V132" s="10">
        <f>+'Cu1'!V132</f>
        <v>0</v>
      </c>
      <c r="W132" s="10">
        <f>+'Cu1'!W132</f>
        <v>0</v>
      </c>
      <c r="X132" s="10">
        <f>+'Cu1'!X132</f>
        <v>0</v>
      </c>
      <c r="Y132" s="10">
        <f>+'Cu1'!Y132</f>
        <v>0</v>
      </c>
      <c r="Z132" s="12">
        <f>+'Cu1'!Z132</f>
        <v>0</v>
      </c>
      <c r="AA132" s="12">
        <f>+'Cu1'!AA132</f>
        <v>0</v>
      </c>
      <c r="AB132" s="10">
        <f>+'Cu1'!AB132</f>
        <v>0</v>
      </c>
      <c r="AC132" s="10">
        <f>+'Cu1'!AC132</f>
        <v>0</v>
      </c>
      <c r="AD132" s="10">
        <f>+'Cu1'!AD132</f>
        <v>0</v>
      </c>
      <c r="AE132" s="12">
        <f>+'Cu1'!AE132</f>
        <v>0</v>
      </c>
      <c r="AF132" s="12">
        <f>+'Cu1'!AF132</f>
        <v>0.5</v>
      </c>
      <c r="AG132" s="10">
        <f>+'Cu1'!AG132</f>
        <v>0</v>
      </c>
      <c r="AH132" s="10">
        <f>+'Cu1'!AH132</f>
        <v>0</v>
      </c>
      <c r="AI132" s="10">
        <f>+'Cu1'!AI132</f>
        <v>0</v>
      </c>
      <c r="AJ132" s="10">
        <f>+'Cu1'!AJ132</f>
        <v>0</v>
      </c>
      <c r="AK132" s="10">
        <f>+'Cu1'!AK132</f>
        <v>0</v>
      </c>
      <c r="AL132" s="10">
        <f>+'Cu1'!AL132</f>
        <v>0</v>
      </c>
      <c r="AM132" s="10">
        <f>+'Cu1'!AM132</f>
        <v>0</v>
      </c>
      <c r="AN132" s="10">
        <f>+'Cu1'!AN132</f>
        <v>0</v>
      </c>
      <c r="AO132" s="10">
        <f>+'Cu1'!AO132</f>
        <v>0</v>
      </c>
      <c r="AP132" s="10">
        <f>+'Cu1'!AP132</f>
        <v>0</v>
      </c>
      <c r="AQ132" s="10">
        <f>+'Cu1'!AQ132</f>
        <v>0</v>
      </c>
      <c r="AR132" s="10">
        <f>+'Cu1'!AR132</f>
        <v>0</v>
      </c>
      <c r="AS132" s="10">
        <f>+'Cu1'!AS132</f>
        <v>0</v>
      </c>
      <c r="AT132" s="10">
        <f>+'Cu1'!AT132</f>
        <v>0</v>
      </c>
      <c r="AU132">
        <f>+'Cu1'!AU132</f>
        <v>0</v>
      </c>
      <c r="AV132">
        <f>+'Cu1'!AV132</f>
        <v>0</v>
      </c>
      <c r="AW132">
        <f>+'Cu1'!AW132</f>
        <v>0</v>
      </c>
      <c r="AX132">
        <f>+'Cu1'!AX132</f>
        <v>0</v>
      </c>
      <c r="AY132">
        <f>+'Cu1'!AY132</f>
        <v>0</v>
      </c>
      <c r="AZ132">
        <f>+'Cu1'!AZ132</f>
        <v>0</v>
      </c>
      <c r="BA132">
        <f>+'Cu1'!BA132</f>
        <v>0</v>
      </c>
      <c r="BB132">
        <f>+'Cu1'!BB132</f>
        <v>0</v>
      </c>
      <c r="BC132">
        <f>+'Cu1'!BC132</f>
        <v>0</v>
      </c>
      <c r="BD132">
        <f>+'Cu1'!BD132</f>
        <v>0</v>
      </c>
      <c r="BE132">
        <f>+'Cu1'!BE132</f>
        <v>0</v>
      </c>
      <c r="BF132">
        <f>+'Cu1'!BF132</f>
        <v>0</v>
      </c>
      <c r="BG132">
        <f>+'Cu1'!BG132</f>
        <v>0</v>
      </c>
    </row>
    <row r="133" spans="1:65" hidden="1">
      <c r="A133" s="36">
        <f>+'Cu1'!A133</f>
        <v>84</v>
      </c>
      <c r="B133" s="35">
        <f>+'Cu1'!B133</f>
        <v>575</v>
      </c>
      <c r="C133" s="23" t="str">
        <f>+'Cu1'!C133</f>
        <v>TRACTAMENTS</v>
      </c>
      <c r="D133" s="23" t="str">
        <f>+'Cu1'!D133</f>
        <v>Preparació per tractament sofre amb bota i 2 persones</v>
      </c>
      <c r="E133" s="21">
        <f>+'Cu1'!E133</f>
        <v>2500</v>
      </c>
      <c r="F133" s="22">
        <f>+'Cu1'!F133</f>
        <v>0</v>
      </c>
      <c r="G133" s="22">
        <f>+'Cu1'!G133</f>
        <v>0.5</v>
      </c>
      <c r="H133" s="22">
        <f>+'Cu1'!H133</f>
        <v>0</v>
      </c>
      <c r="I133" s="22">
        <f>+'Cu1'!I133</f>
        <v>0</v>
      </c>
      <c r="J133" s="22">
        <f>+'Cu1'!J133</f>
        <v>0</v>
      </c>
      <c r="K133" s="22">
        <f>+'Cu1'!K133</f>
        <v>0</v>
      </c>
      <c r="L133" s="22">
        <f>+'Cu1'!L133</f>
        <v>0</v>
      </c>
      <c r="M133" s="22">
        <f>+'Cu1'!M133</f>
        <v>0</v>
      </c>
      <c r="N133" s="22">
        <f>+'Cu1'!N133</f>
        <v>0</v>
      </c>
      <c r="O133" s="23">
        <f>+'Cu1'!O133</f>
        <v>0</v>
      </c>
      <c r="P133" s="24">
        <f>+'Cu1'!P133</f>
        <v>0</v>
      </c>
      <c r="Q133" s="22">
        <f>+'Cu1'!Q133</f>
        <v>0</v>
      </c>
      <c r="R133" s="23">
        <f>+'Cu1'!R133</f>
        <v>0</v>
      </c>
      <c r="S133" s="23">
        <f>+'Cu1'!S133</f>
        <v>0</v>
      </c>
      <c r="T133" s="23">
        <f>+'Cu1'!T133</f>
        <v>0</v>
      </c>
      <c r="U133" s="23">
        <f>+'Cu1'!U133</f>
        <v>0</v>
      </c>
      <c r="V133" s="23">
        <f>+'Cu1'!V133</f>
        <v>0</v>
      </c>
      <c r="W133" s="23">
        <f>+'Cu1'!W133</f>
        <v>0</v>
      </c>
      <c r="X133" s="23">
        <f>+'Cu1'!X133</f>
        <v>0</v>
      </c>
      <c r="Y133" s="23">
        <f>+'Cu1'!Y133</f>
        <v>0</v>
      </c>
      <c r="Z133" s="22">
        <f>+'Cu1'!Z133</f>
        <v>0</v>
      </c>
      <c r="AA133" s="22">
        <f>+'Cu1'!AA133</f>
        <v>0</v>
      </c>
      <c r="AB133" s="23">
        <f>+'Cu1'!AB133</f>
        <v>0</v>
      </c>
      <c r="AC133" s="23">
        <f>+'Cu1'!AC133</f>
        <v>0</v>
      </c>
      <c r="AD133" s="23">
        <f>+'Cu1'!AD133</f>
        <v>0</v>
      </c>
      <c r="AE133" s="22">
        <f>+'Cu1'!AE133</f>
        <v>0</v>
      </c>
      <c r="AF133" s="22">
        <f>+'Cu1'!AF133</f>
        <v>0.5</v>
      </c>
      <c r="AG133" s="23">
        <f>+'Cu1'!AG133</f>
        <v>0</v>
      </c>
      <c r="AH133" s="23">
        <f>+'Cu1'!AH133</f>
        <v>0</v>
      </c>
      <c r="AI133" s="23">
        <f>+'Cu1'!AI133</f>
        <v>0</v>
      </c>
      <c r="AJ133" s="23">
        <f>+'Cu1'!AJ133</f>
        <v>0</v>
      </c>
      <c r="AK133" s="23">
        <f>+'Cu1'!AK133</f>
        <v>0</v>
      </c>
      <c r="AL133" s="23">
        <f>+'Cu1'!AL133</f>
        <v>0</v>
      </c>
      <c r="AM133" s="23">
        <f>+'Cu1'!AM133</f>
        <v>0</v>
      </c>
      <c r="AN133" s="23">
        <f>+'Cu1'!AN133</f>
        <v>0</v>
      </c>
      <c r="AO133" s="23">
        <f>+'Cu1'!AO133</f>
        <v>0</v>
      </c>
      <c r="AP133" s="23">
        <f>+'Cu1'!AP133</f>
        <v>0</v>
      </c>
      <c r="AQ133" s="23">
        <f>+'Cu1'!AQ133</f>
        <v>0</v>
      </c>
      <c r="AR133" s="23">
        <f>+'Cu1'!AR133</f>
        <v>0</v>
      </c>
      <c r="AS133" s="23">
        <f>+'Cu1'!AS133</f>
        <v>0</v>
      </c>
      <c r="AT133" s="23">
        <f>+'Cu1'!AT133</f>
        <v>0</v>
      </c>
      <c r="AU133" s="39">
        <f>+'Cu1'!AU133</f>
        <v>0</v>
      </c>
      <c r="AV133">
        <f>+'Cu1'!AV133</f>
        <v>0</v>
      </c>
      <c r="AW133">
        <f>+'Cu1'!AW133</f>
        <v>0</v>
      </c>
      <c r="AX133">
        <f>+'Cu1'!AX133</f>
        <v>0</v>
      </c>
      <c r="AY133">
        <f>+'Cu1'!AY133</f>
        <v>0</v>
      </c>
      <c r="AZ133">
        <f>+'Cu1'!AZ133</f>
        <v>0</v>
      </c>
      <c r="BA133">
        <f>+'Cu1'!BA133</f>
        <v>0</v>
      </c>
      <c r="BB133">
        <f>+'Cu1'!BB133</f>
        <v>0</v>
      </c>
      <c r="BC133">
        <f>+'Cu1'!BC133</f>
        <v>0</v>
      </c>
      <c r="BD133">
        <f>+'Cu1'!BD133</f>
        <v>0</v>
      </c>
      <c r="BE133">
        <f>+'Cu1'!BE133</f>
        <v>0</v>
      </c>
      <c r="BF133">
        <f>+'Cu1'!BF133</f>
        <v>0</v>
      </c>
      <c r="BG133">
        <f>+'Cu1'!BG133</f>
        <v>0</v>
      </c>
    </row>
    <row r="134" spans="1:65" hidden="1">
      <c r="A134" s="36">
        <f>+'Cu1'!A134</f>
        <v>85</v>
      </c>
      <c r="B134" s="36">
        <f>+'Cu1'!B134</f>
        <v>615</v>
      </c>
      <c r="C134" s="29" t="str">
        <f>+'Cu1'!C134</f>
        <v>DESHERBAT</v>
      </c>
      <c r="D134" s="29" t="str">
        <f>+'Cu1'!D134</f>
        <v>Preparació per desherbat amb tractor</v>
      </c>
      <c r="E134" s="37">
        <f>+'Cu1'!E134</f>
        <v>2500</v>
      </c>
      <c r="F134" s="28">
        <f>+'Cu1'!F134</f>
        <v>0</v>
      </c>
      <c r="G134" s="28">
        <f>+'Cu1'!G134</f>
        <v>0.5</v>
      </c>
      <c r="H134" s="28">
        <f>+'Cu1'!H134</f>
        <v>0</v>
      </c>
      <c r="I134" s="28">
        <f>+'Cu1'!I134</f>
        <v>0</v>
      </c>
      <c r="J134" s="28">
        <f>+'Cu1'!J134</f>
        <v>0</v>
      </c>
      <c r="K134" s="28">
        <f>+'Cu1'!K134</f>
        <v>0</v>
      </c>
      <c r="L134" s="28">
        <f>+'Cu1'!L134</f>
        <v>0</v>
      </c>
      <c r="M134" s="28">
        <f>+'Cu1'!M134</f>
        <v>0</v>
      </c>
      <c r="N134" s="28">
        <f>+'Cu1'!N134</f>
        <v>0</v>
      </c>
      <c r="O134" s="29">
        <f>+'Cu1'!O134</f>
        <v>0</v>
      </c>
      <c r="P134" s="30">
        <f>+'Cu1'!P134</f>
        <v>0</v>
      </c>
      <c r="Q134" s="28">
        <f>+'Cu1'!Q134</f>
        <v>0</v>
      </c>
      <c r="R134" s="29">
        <f>+'Cu1'!R134</f>
        <v>0</v>
      </c>
      <c r="S134" s="29">
        <f>+'Cu1'!S134</f>
        <v>0</v>
      </c>
      <c r="T134" s="29">
        <f>+'Cu1'!T134</f>
        <v>0</v>
      </c>
      <c r="U134" s="29">
        <f>+'Cu1'!U134</f>
        <v>0</v>
      </c>
      <c r="V134" s="29">
        <f>+'Cu1'!V134</f>
        <v>0</v>
      </c>
      <c r="W134" s="29">
        <f>+'Cu1'!W134</f>
        <v>0</v>
      </c>
      <c r="X134" s="29">
        <f>+'Cu1'!X134</f>
        <v>0</v>
      </c>
      <c r="Y134" s="29">
        <f>+'Cu1'!Y134</f>
        <v>0</v>
      </c>
      <c r="Z134" s="28">
        <f>+'Cu1'!Z134</f>
        <v>0</v>
      </c>
      <c r="AA134" s="28">
        <f>+'Cu1'!AA134</f>
        <v>0</v>
      </c>
      <c r="AB134" s="29">
        <f>+'Cu1'!AB134</f>
        <v>0</v>
      </c>
      <c r="AC134" s="29">
        <f>+'Cu1'!AC134</f>
        <v>0</v>
      </c>
      <c r="AD134" s="29">
        <f>+'Cu1'!AD134</f>
        <v>0</v>
      </c>
      <c r="AE134" s="28">
        <f>+'Cu1'!AE134</f>
        <v>0</v>
      </c>
      <c r="AF134" s="28">
        <f>+'Cu1'!AF134</f>
        <v>0</v>
      </c>
      <c r="AG134" s="29">
        <f>+'Cu1'!AG134</f>
        <v>0</v>
      </c>
      <c r="AH134" s="29">
        <f>+'Cu1'!AH134</f>
        <v>0</v>
      </c>
      <c r="AI134" s="29">
        <f>+'Cu1'!AI134</f>
        <v>0</v>
      </c>
      <c r="AJ134" s="29">
        <f>+'Cu1'!AJ134</f>
        <v>0</v>
      </c>
      <c r="AK134" s="29">
        <f>+'Cu1'!AK134</f>
        <v>0</v>
      </c>
      <c r="AL134" s="29">
        <f>+'Cu1'!AL134</f>
        <v>0</v>
      </c>
      <c r="AM134" s="29">
        <f>+'Cu1'!AM134</f>
        <v>0</v>
      </c>
      <c r="AN134" s="29">
        <f>+'Cu1'!AN134</f>
        <v>0</v>
      </c>
      <c r="AO134" s="29">
        <f>+'Cu1'!AO134</f>
        <v>0</v>
      </c>
      <c r="AP134" s="29">
        <f>+'Cu1'!AP134</f>
        <v>0</v>
      </c>
      <c r="AQ134" s="29">
        <f>+'Cu1'!AQ134</f>
        <v>0</v>
      </c>
      <c r="AR134" s="29">
        <f>+'Cu1'!AR134</f>
        <v>0</v>
      </c>
      <c r="AS134" s="29">
        <f>+'Cu1'!AS134</f>
        <v>0</v>
      </c>
      <c r="AT134" s="29">
        <f>+'Cu1'!AT134</f>
        <v>0</v>
      </c>
      <c r="AU134" s="40">
        <f>+'Cu1'!AU134</f>
        <v>0</v>
      </c>
      <c r="AV134">
        <f>+'Cu1'!AV134</f>
        <v>0</v>
      </c>
      <c r="AW134">
        <f>+'Cu1'!AW134</f>
        <v>0</v>
      </c>
      <c r="AX134">
        <f>+'Cu1'!AX134</f>
        <v>0</v>
      </c>
      <c r="AY134">
        <f>+'Cu1'!AY134</f>
        <v>0</v>
      </c>
      <c r="AZ134">
        <f>+'Cu1'!AZ134</f>
        <v>0</v>
      </c>
      <c r="BA134">
        <f>+'Cu1'!BA134</f>
        <v>0</v>
      </c>
      <c r="BB134">
        <f>+'Cu1'!BB134</f>
        <v>0</v>
      </c>
      <c r="BC134">
        <f>+'Cu1'!BC134</f>
        <v>0</v>
      </c>
      <c r="BD134">
        <f>+'Cu1'!BD134</f>
        <v>0</v>
      </c>
      <c r="BE134">
        <f>+'Cu1'!BE134</f>
        <v>0</v>
      </c>
      <c r="BF134">
        <f>+'Cu1'!BF134</f>
        <v>0</v>
      </c>
      <c r="BG134">
        <f>+'Cu1'!BG134</f>
        <v>0</v>
      </c>
    </row>
    <row r="135" spans="1:65" hidden="1">
      <c r="A135" s="36">
        <f>+'Cu1'!A135</f>
        <v>86</v>
      </c>
      <c r="B135" s="35">
        <f>+'Cu1'!B135</f>
        <v>625</v>
      </c>
      <c r="C135" s="23" t="str">
        <f>+'Cu1'!C135</f>
        <v>DESHERBAT</v>
      </c>
      <c r="D135" s="23" t="str">
        <f>+'Cu1'!D135</f>
        <v>Preparació per desherbat amb motocultor</v>
      </c>
      <c r="E135" s="21">
        <f>+'Cu1'!E135</f>
        <v>2500</v>
      </c>
      <c r="F135" s="22">
        <f>+'Cu1'!F135</f>
        <v>0</v>
      </c>
      <c r="G135" s="22">
        <f>+'Cu1'!G135</f>
        <v>0.25</v>
      </c>
      <c r="H135" s="22">
        <f>+'Cu1'!H135</f>
        <v>0</v>
      </c>
      <c r="I135" s="22">
        <f>+'Cu1'!I135</f>
        <v>0</v>
      </c>
      <c r="J135" s="22">
        <f>+'Cu1'!J135</f>
        <v>0</v>
      </c>
      <c r="K135" s="22">
        <f>+'Cu1'!K135</f>
        <v>0</v>
      </c>
      <c r="L135" s="22">
        <f>+'Cu1'!L135</f>
        <v>0</v>
      </c>
      <c r="M135" s="22">
        <f>+'Cu1'!M135</f>
        <v>0</v>
      </c>
      <c r="N135" s="22">
        <f>+'Cu1'!N135</f>
        <v>0</v>
      </c>
      <c r="O135" s="23">
        <f>+'Cu1'!O135</f>
        <v>0</v>
      </c>
      <c r="P135" s="24">
        <f>+'Cu1'!P135</f>
        <v>0</v>
      </c>
      <c r="Q135" s="22">
        <f>+'Cu1'!Q135</f>
        <v>0</v>
      </c>
      <c r="R135" s="23">
        <f>+'Cu1'!R135</f>
        <v>0</v>
      </c>
      <c r="S135" s="23">
        <f>+'Cu1'!S135</f>
        <v>0</v>
      </c>
      <c r="T135" s="23">
        <f>+'Cu1'!T135</f>
        <v>0</v>
      </c>
      <c r="U135" s="23">
        <f>+'Cu1'!U135</f>
        <v>0</v>
      </c>
      <c r="V135" s="23">
        <f>+'Cu1'!V135</f>
        <v>0</v>
      </c>
      <c r="W135" s="23">
        <f>+'Cu1'!W135</f>
        <v>0</v>
      </c>
      <c r="X135" s="23">
        <f>+'Cu1'!X135</f>
        <v>0</v>
      </c>
      <c r="Y135" s="23">
        <f>+'Cu1'!Y135</f>
        <v>0</v>
      </c>
      <c r="Z135" s="22">
        <f>+'Cu1'!Z135</f>
        <v>0</v>
      </c>
      <c r="AA135" s="22">
        <f>+'Cu1'!AA135</f>
        <v>0</v>
      </c>
      <c r="AB135" s="23">
        <f>+'Cu1'!AB135</f>
        <v>0</v>
      </c>
      <c r="AC135" s="23">
        <f>+'Cu1'!AC135</f>
        <v>0</v>
      </c>
      <c r="AD135" s="23">
        <f>+'Cu1'!AD135</f>
        <v>0</v>
      </c>
      <c r="AE135" s="22">
        <f>+'Cu1'!AE135</f>
        <v>0</v>
      </c>
      <c r="AF135" s="22">
        <f>+'Cu1'!AF135</f>
        <v>0</v>
      </c>
      <c r="AG135" s="23">
        <f>+'Cu1'!AG135</f>
        <v>0</v>
      </c>
      <c r="AH135" s="23">
        <f>+'Cu1'!AH135</f>
        <v>0</v>
      </c>
      <c r="AI135" s="23">
        <f>+'Cu1'!AI135</f>
        <v>0</v>
      </c>
      <c r="AJ135" s="23">
        <f>+'Cu1'!AJ135</f>
        <v>0</v>
      </c>
      <c r="AK135" s="23">
        <f>+'Cu1'!AK135</f>
        <v>0</v>
      </c>
      <c r="AL135" s="23">
        <f>+'Cu1'!AL135</f>
        <v>0</v>
      </c>
      <c r="AM135" s="23">
        <f>+'Cu1'!AM135</f>
        <v>0</v>
      </c>
      <c r="AN135" s="23">
        <f>+'Cu1'!AN135</f>
        <v>0</v>
      </c>
      <c r="AO135" s="23">
        <f>+'Cu1'!AO135</f>
        <v>0</v>
      </c>
      <c r="AP135" s="23">
        <f>+'Cu1'!AP135</f>
        <v>0</v>
      </c>
      <c r="AQ135" s="23">
        <f>+'Cu1'!AQ135</f>
        <v>0</v>
      </c>
      <c r="AR135" s="23">
        <f>+'Cu1'!AR135</f>
        <v>0</v>
      </c>
      <c r="AS135" s="23">
        <f>+'Cu1'!AS135</f>
        <v>0</v>
      </c>
      <c r="AT135" s="23">
        <f>+'Cu1'!AT135</f>
        <v>0</v>
      </c>
      <c r="AU135" s="39">
        <f>+'Cu1'!AU135</f>
        <v>0</v>
      </c>
      <c r="AV135">
        <f>+'Cu1'!AV135</f>
        <v>0</v>
      </c>
      <c r="AW135">
        <f>+'Cu1'!AW135</f>
        <v>0</v>
      </c>
      <c r="AX135" s="40">
        <f>+'Cu1'!AX135</f>
        <v>0</v>
      </c>
      <c r="AY135">
        <f>+'Cu1'!AY135</f>
        <v>0</v>
      </c>
      <c r="AZ135">
        <f>+'Cu1'!AZ135</f>
        <v>0</v>
      </c>
      <c r="BA135">
        <f>+'Cu1'!BA135</f>
        <v>0</v>
      </c>
      <c r="BB135">
        <f>+'Cu1'!BB135</f>
        <v>0</v>
      </c>
      <c r="BC135">
        <f>+'Cu1'!BC135</f>
        <v>0</v>
      </c>
      <c r="BD135">
        <f>+'Cu1'!BD135</f>
        <v>0</v>
      </c>
      <c r="BE135">
        <f>+'Cu1'!BE135</f>
        <v>0</v>
      </c>
      <c r="BF135">
        <f>+'Cu1'!BF135</f>
        <v>0</v>
      </c>
      <c r="BG135">
        <f>+'Cu1'!BG135</f>
        <v>0</v>
      </c>
    </row>
    <row r="136" spans="1:65" hidden="1">
      <c r="A136" s="36">
        <f>+'Cu1'!A136</f>
        <v>87</v>
      </c>
      <c r="B136" s="36">
        <f>+'Cu1'!B136</f>
        <v>635</v>
      </c>
      <c r="C136" s="29" t="str">
        <f>+'Cu1'!C136</f>
        <v>DESHERBAT</v>
      </c>
      <c r="D136" s="29" t="str">
        <f>+'Cu1'!D136</f>
        <v>Preparació per desherbat amb motocultor (només part sense plàstic)</v>
      </c>
      <c r="E136" s="37">
        <f>+'Cu1'!E136</f>
        <v>2500</v>
      </c>
      <c r="F136" s="28">
        <f>+'Cu1'!F136</f>
        <v>0</v>
      </c>
      <c r="G136" s="28">
        <f>+'Cu1'!G136</f>
        <v>0.25</v>
      </c>
      <c r="H136" s="28">
        <f>+'Cu1'!H136</f>
        <v>0</v>
      </c>
      <c r="I136" s="28">
        <f>+'Cu1'!I136</f>
        <v>0</v>
      </c>
      <c r="J136" s="28">
        <f>+'Cu1'!J136</f>
        <v>0</v>
      </c>
      <c r="K136" s="28">
        <f>+'Cu1'!K136</f>
        <v>0</v>
      </c>
      <c r="L136" s="28">
        <f>+'Cu1'!L136</f>
        <v>0</v>
      </c>
      <c r="M136" s="28">
        <f>+'Cu1'!M136</f>
        <v>0</v>
      </c>
      <c r="N136" s="28">
        <f>+'Cu1'!N136</f>
        <v>0</v>
      </c>
      <c r="O136" s="29">
        <f>+'Cu1'!O136</f>
        <v>0</v>
      </c>
      <c r="P136" s="30">
        <f>+'Cu1'!P136</f>
        <v>0</v>
      </c>
      <c r="Q136" s="28">
        <f>+'Cu1'!Q136</f>
        <v>0</v>
      </c>
      <c r="R136" s="29">
        <f>+'Cu1'!R136</f>
        <v>0</v>
      </c>
      <c r="S136" s="29">
        <f>+'Cu1'!S136</f>
        <v>0</v>
      </c>
      <c r="T136" s="29">
        <f>+'Cu1'!T136</f>
        <v>0</v>
      </c>
      <c r="U136" s="29">
        <f>+'Cu1'!U136</f>
        <v>0</v>
      </c>
      <c r="V136" s="29">
        <f>+'Cu1'!V136</f>
        <v>0</v>
      </c>
      <c r="W136" s="29">
        <f>+'Cu1'!W136</f>
        <v>0</v>
      </c>
      <c r="X136" s="29">
        <f>+'Cu1'!X136</f>
        <v>0</v>
      </c>
      <c r="Y136" s="29">
        <f>+'Cu1'!Y136</f>
        <v>0</v>
      </c>
      <c r="Z136" s="28">
        <f>+'Cu1'!Z136</f>
        <v>0</v>
      </c>
      <c r="AA136" s="28">
        <f>+'Cu1'!AA136</f>
        <v>0</v>
      </c>
      <c r="AB136" s="29">
        <f>+'Cu1'!AB136</f>
        <v>0</v>
      </c>
      <c r="AC136" s="29">
        <f>+'Cu1'!AC136</f>
        <v>0</v>
      </c>
      <c r="AD136" s="29">
        <f>+'Cu1'!AD136</f>
        <v>0</v>
      </c>
      <c r="AE136" s="28">
        <f>+'Cu1'!AE136</f>
        <v>0</v>
      </c>
      <c r="AF136" s="28">
        <f>+'Cu1'!AF136</f>
        <v>0</v>
      </c>
      <c r="AG136" s="29">
        <f>+'Cu1'!AG136</f>
        <v>0</v>
      </c>
      <c r="AH136" s="29">
        <f>+'Cu1'!AH136</f>
        <v>0</v>
      </c>
      <c r="AI136" s="29">
        <f>+'Cu1'!AI136</f>
        <v>0</v>
      </c>
      <c r="AJ136" s="29">
        <f>+'Cu1'!AJ136</f>
        <v>0</v>
      </c>
      <c r="AK136" s="29">
        <f>+'Cu1'!AK136</f>
        <v>0</v>
      </c>
      <c r="AL136" s="29">
        <f>+'Cu1'!AL136</f>
        <v>0</v>
      </c>
      <c r="AM136" s="29">
        <f>+'Cu1'!AM136</f>
        <v>0</v>
      </c>
      <c r="AN136" s="29">
        <f>+'Cu1'!AN136</f>
        <v>0</v>
      </c>
      <c r="AO136" s="29">
        <f>+'Cu1'!AO136</f>
        <v>0</v>
      </c>
      <c r="AP136" s="29">
        <f>+'Cu1'!AP136</f>
        <v>0</v>
      </c>
      <c r="AQ136" s="29">
        <f>+'Cu1'!AQ136</f>
        <v>0</v>
      </c>
      <c r="AR136" s="29">
        <f>+'Cu1'!AR136</f>
        <v>0</v>
      </c>
      <c r="AS136" s="29">
        <f>+'Cu1'!AS136</f>
        <v>0</v>
      </c>
      <c r="AT136" s="29">
        <f>+'Cu1'!AT136</f>
        <v>0</v>
      </c>
      <c r="AU136" s="40">
        <f>+'Cu1'!AU136</f>
        <v>0</v>
      </c>
      <c r="AV136">
        <f>+'Cu1'!AV136</f>
        <v>0</v>
      </c>
      <c r="AW136">
        <f>+'Cu1'!AW136</f>
        <v>0</v>
      </c>
      <c r="AX136" s="40">
        <f>+'Cu1'!AX136</f>
        <v>0</v>
      </c>
      <c r="AY136">
        <f>+'Cu1'!AY136</f>
        <v>0</v>
      </c>
      <c r="AZ136">
        <f>+'Cu1'!AZ136</f>
        <v>0</v>
      </c>
      <c r="BA136">
        <f>+'Cu1'!BA136</f>
        <v>0</v>
      </c>
      <c r="BB136">
        <f>+'Cu1'!BB136</f>
        <v>0</v>
      </c>
      <c r="BC136">
        <f>+'Cu1'!BC136</f>
        <v>0</v>
      </c>
      <c r="BD136">
        <f>+'Cu1'!BD136</f>
        <v>0</v>
      </c>
      <c r="BE136">
        <f>+'Cu1'!BE136</f>
        <v>0</v>
      </c>
      <c r="BF136">
        <f>+'Cu1'!BF136</f>
        <v>0</v>
      </c>
      <c r="BG136">
        <f>+'Cu1'!BG136</f>
        <v>0</v>
      </c>
    </row>
    <row r="137" spans="1:65" hidden="1">
      <c r="A137" s="36">
        <f>+'Cu1'!A137</f>
        <v>88</v>
      </c>
      <c r="B137" s="35">
        <f>+'Cu1'!B137</f>
        <v>645</v>
      </c>
      <c r="C137" s="23" t="str">
        <f>+'Cu1'!C137</f>
        <v>DESHERBAT</v>
      </c>
      <c r="D137" s="23" t="str">
        <f>+'Cu1'!D137</f>
        <v>Preparació per desherbat manual 2,5h/1.000 m2</v>
      </c>
      <c r="E137" s="21">
        <f>+'Cu1'!E137</f>
        <v>2500</v>
      </c>
      <c r="F137" s="22">
        <f>+'Cu1'!F137</f>
        <v>0</v>
      </c>
      <c r="G137" s="22">
        <f>+'Cu1'!G137</f>
        <v>0</v>
      </c>
      <c r="H137" s="22">
        <f>+'Cu1'!H137</f>
        <v>0</v>
      </c>
      <c r="I137" s="22">
        <f>+'Cu1'!I137</f>
        <v>0</v>
      </c>
      <c r="J137" s="22">
        <f>+'Cu1'!J137</f>
        <v>0</v>
      </c>
      <c r="K137" s="22">
        <f>+'Cu1'!K137</f>
        <v>0</v>
      </c>
      <c r="L137" s="22">
        <f>+'Cu1'!L137</f>
        <v>0</v>
      </c>
      <c r="M137" s="22">
        <f>+'Cu1'!M137</f>
        <v>0</v>
      </c>
      <c r="N137" s="22">
        <f>+'Cu1'!N137</f>
        <v>0</v>
      </c>
      <c r="O137" s="23">
        <f>+'Cu1'!O137</f>
        <v>0</v>
      </c>
      <c r="P137" s="24">
        <f>+'Cu1'!P137</f>
        <v>0</v>
      </c>
      <c r="Q137" s="22">
        <f>+'Cu1'!Q137</f>
        <v>0</v>
      </c>
      <c r="R137" s="23">
        <f>+'Cu1'!R137</f>
        <v>0</v>
      </c>
      <c r="S137" s="23">
        <f>+'Cu1'!S137</f>
        <v>0</v>
      </c>
      <c r="T137" s="23">
        <f>+'Cu1'!T137</f>
        <v>0</v>
      </c>
      <c r="U137" s="23">
        <f>+'Cu1'!U137</f>
        <v>0</v>
      </c>
      <c r="V137" s="23">
        <f>+'Cu1'!V137</f>
        <v>0</v>
      </c>
      <c r="W137" s="23">
        <f>+'Cu1'!W137</f>
        <v>0</v>
      </c>
      <c r="X137" s="23">
        <f>+'Cu1'!X137</f>
        <v>0</v>
      </c>
      <c r="Y137" s="23">
        <f>+'Cu1'!Y137</f>
        <v>0</v>
      </c>
      <c r="Z137" s="22">
        <f>+'Cu1'!Z137</f>
        <v>0</v>
      </c>
      <c r="AA137" s="22">
        <f>+'Cu1'!AA137</f>
        <v>0</v>
      </c>
      <c r="AB137" s="23">
        <f>+'Cu1'!AB137</f>
        <v>0</v>
      </c>
      <c r="AC137" s="23">
        <f>+'Cu1'!AC137</f>
        <v>0</v>
      </c>
      <c r="AD137" s="23">
        <f>+'Cu1'!AD137</f>
        <v>0</v>
      </c>
      <c r="AE137" s="22">
        <f>+'Cu1'!AE137</f>
        <v>0</v>
      </c>
      <c r="AF137" s="22">
        <f>+'Cu1'!AF137</f>
        <v>0</v>
      </c>
      <c r="AG137" s="23">
        <f>+'Cu1'!AG137</f>
        <v>0</v>
      </c>
      <c r="AH137" s="23">
        <f>+'Cu1'!AH137</f>
        <v>0</v>
      </c>
      <c r="AI137" s="23">
        <f>+'Cu1'!AI137</f>
        <v>0</v>
      </c>
      <c r="AJ137" s="23">
        <f>+'Cu1'!AJ137</f>
        <v>0</v>
      </c>
      <c r="AK137" s="23">
        <f>+'Cu1'!AK137</f>
        <v>0</v>
      </c>
      <c r="AL137" s="23">
        <f>+'Cu1'!AL137</f>
        <v>0</v>
      </c>
      <c r="AM137" s="23">
        <f>+'Cu1'!AM137</f>
        <v>0</v>
      </c>
      <c r="AN137" s="23">
        <f>+'Cu1'!AN137</f>
        <v>0</v>
      </c>
      <c r="AO137" s="23">
        <f>+'Cu1'!AO137</f>
        <v>0</v>
      </c>
      <c r="AP137" s="23">
        <f>+'Cu1'!AP137</f>
        <v>0</v>
      </c>
      <c r="AQ137" s="23">
        <f>+'Cu1'!AQ137</f>
        <v>0</v>
      </c>
      <c r="AR137" s="23">
        <f>+'Cu1'!AR137</f>
        <v>0</v>
      </c>
      <c r="AS137" s="23">
        <f>+'Cu1'!AS137</f>
        <v>0</v>
      </c>
      <c r="AT137" s="23">
        <f>+'Cu1'!AT137</f>
        <v>0</v>
      </c>
      <c r="AU137" s="39">
        <f>+'Cu1'!AU137</f>
        <v>0</v>
      </c>
      <c r="AV137">
        <f>+'Cu1'!AV137</f>
        <v>0</v>
      </c>
      <c r="AW137">
        <f>+'Cu1'!AW137</f>
        <v>0</v>
      </c>
      <c r="AX137" s="40">
        <f>+'Cu1'!AX137</f>
        <v>0</v>
      </c>
      <c r="AY137">
        <f>+'Cu1'!AY137</f>
        <v>0</v>
      </c>
      <c r="AZ137">
        <f>+'Cu1'!AZ137</f>
        <v>0</v>
      </c>
      <c r="BA137">
        <f>+'Cu1'!BA137</f>
        <v>0</v>
      </c>
      <c r="BB137">
        <f>+'Cu1'!BB137</f>
        <v>0</v>
      </c>
      <c r="BC137">
        <f>+'Cu1'!BC137</f>
        <v>0</v>
      </c>
      <c r="BD137">
        <f>+'Cu1'!BD137</f>
        <v>0</v>
      </c>
      <c r="BE137">
        <f>+'Cu1'!BE137</f>
        <v>0</v>
      </c>
      <c r="BF137">
        <f>+'Cu1'!BF137</f>
        <v>0</v>
      </c>
      <c r="BG137">
        <f>+'Cu1'!BG137</f>
        <v>0</v>
      </c>
    </row>
    <row r="138" spans="1:65" hidden="1">
      <c r="A138" s="36">
        <f>+'Cu1'!A138</f>
        <v>89</v>
      </c>
      <c r="B138" s="36">
        <f>+'Cu1'!B138</f>
        <v>655</v>
      </c>
      <c r="C138" s="29" t="str">
        <f>+'Cu1'!C138</f>
        <v>DESHERBAT</v>
      </c>
      <c r="D138" s="29" t="str">
        <f>+'Cu1'!D138</f>
        <v>Preparació per desherbat manual 5h/1.000  m2</v>
      </c>
      <c r="E138" s="37">
        <f>+'Cu1'!E138</f>
        <v>2500</v>
      </c>
      <c r="F138" s="28">
        <f>+'Cu1'!F138</f>
        <v>0</v>
      </c>
      <c r="G138" s="28">
        <f>+'Cu1'!G138</f>
        <v>0</v>
      </c>
      <c r="H138" s="28">
        <f>+'Cu1'!H138</f>
        <v>0</v>
      </c>
      <c r="I138" s="28">
        <f>+'Cu1'!I138</f>
        <v>0</v>
      </c>
      <c r="J138" s="28">
        <f>+'Cu1'!J138</f>
        <v>0</v>
      </c>
      <c r="K138" s="28">
        <f>+'Cu1'!K138</f>
        <v>0</v>
      </c>
      <c r="L138" s="28">
        <f>+'Cu1'!L138</f>
        <v>0</v>
      </c>
      <c r="M138" s="28">
        <f>+'Cu1'!M138</f>
        <v>0</v>
      </c>
      <c r="N138" s="28">
        <f>+'Cu1'!N138</f>
        <v>0</v>
      </c>
      <c r="O138" s="29">
        <f>+'Cu1'!O138</f>
        <v>0</v>
      </c>
      <c r="P138" s="30">
        <f>+'Cu1'!P138</f>
        <v>0</v>
      </c>
      <c r="Q138" s="28">
        <f>+'Cu1'!Q138</f>
        <v>0</v>
      </c>
      <c r="R138" s="29">
        <f>+'Cu1'!R138</f>
        <v>0</v>
      </c>
      <c r="S138" s="29">
        <f>+'Cu1'!S138</f>
        <v>0</v>
      </c>
      <c r="T138" s="29">
        <f>+'Cu1'!T138</f>
        <v>0</v>
      </c>
      <c r="U138" s="29">
        <f>+'Cu1'!U138</f>
        <v>0</v>
      </c>
      <c r="V138" s="29">
        <f>+'Cu1'!V138</f>
        <v>0</v>
      </c>
      <c r="W138" s="29">
        <f>+'Cu1'!W138</f>
        <v>0</v>
      </c>
      <c r="X138" s="29">
        <f>+'Cu1'!X138</f>
        <v>0</v>
      </c>
      <c r="Y138" s="29">
        <f>+'Cu1'!Y138</f>
        <v>0</v>
      </c>
      <c r="Z138" s="28">
        <f>+'Cu1'!Z138</f>
        <v>0</v>
      </c>
      <c r="AA138" s="28">
        <f>+'Cu1'!AA138</f>
        <v>0</v>
      </c>
      <c r="AB138" s="29">
        <f>+'Cu1'!AB138</f>
        <v>0</v>
      </c>
      <c r="AC138" s="29">
        <f>+'Cu1'!AC138</f>
        <v>0</v>
      </c>
      <c r="AD138" s="29">
        <f>+'Cu1'!AD138</f>
        <v>0</v>
      </c>
      <c r="AE138" s="28">
        <f>+'Cu1'!AE138</f>
        <v>0</v>
      </c>
      <c r="AF138" s="28">
        <f>+'Cu1'!AF138</f>
        <v>0</v>
      </c>
      <c r="AG138" s="29">
        <f>+'Cu1'!AG138</f>
        <v>0</v>
      </c>
      <c r="AH138" s="29">
        <f>+'Cu1'!AH138</f>
        <v>0</v>
      </c>
      <c r="AI138" s="29">
        <f>+'Cu1'!AI138</f>
        <v>0</v>
      </c>
      <c r="AJ138" s="29">
        <f>+'Cu1'!AJ138</f>
        <v>0</v>
      </c>
      <c r="AK138" s="29">
        <f>+'Cu1'!AK138</f>
        <v>0</v>
      </c>
      <c r="AL138" s="29">
        <f>+'Cu1'!AL138</f>
        <v>0</v>
      </c>
      <c r="AM138" s="29">
        <f>+'Cu1'!AM138</f>
        <v>0</v>
      </c>
      <c r="AN138" s="29">
        <f>+'Cu1'!AN138</f>
        <v>0</v>
      </c>
      <c r="AO138" s="29">
        <f>+'Cu1'!AO138</f>
        <v>0</v>
      </c>
      <c r="AP138" s="29">
        <f>+'Cu1'!AP138</f>
        <v>0</v>
      </c>
      <c r="AQ138" s="29">
        <f>+'Cu1'!AQ138</f>
        <v>0</v>
      </c>
      <c r="AR138" s="29">
        <f>+'Cu1'!AR138</f>
        <v>0</v>
      </c>
      <c r="AS138" s="29">
        <f>+'Cu1'!AS138</f>
        <v>0</v>
      </c>
      <c r="AT138" s="29">
        <f>+'Cu1'!AT138</f>
        <v>0</v>
      </c>
      <c r="AU138" s="40">
        <f>+'Cu1'!AU138</f>
        <v>0</v>
      </c>
      <c r="AV138">
        <f>+'Cu1'!AV138</f>
        <v>0</v>
      </c>
      <c r="AW138">
        <f>+'Cu1'!AW138</f>
        <v>0</v>
      </c>
      <c r="AX138">
        <f>+'Cu1'!AX138</f>
        <v>0</v>
      </c>
      <c r="AY138">
        <f>+'Cu1'!AY138</f>
        <v>0</v>
      </c>
      <c r="AZ138">
        <f>+'Cu1'!AZ138</f>
        <v>0</v>
      </c>
      <c r="BA138">
        <f>+'Cu1'!BA138</f>
        <v>0</v>
      </c>
      <c r="BB138">
        <f>+'Cu1'!BB138</f>
        <v>0</v>
      </c>
      <c r="BC138">
        <f>+'Cu1'!BC138</f>
        <v>0</v>
      </c>
      <c r="BD138">
        <f>+'Cu1'!BD138</f>
        <v>0</v>
      </c>
      <c r="BE138">
        <f>+'Cu1'!BE138</f>
        <v>0</v>
      </c>
      <c r="BF138">
        <f>+'Cu1'!BF138</f>
        <v>0</v>
      </c>
      <c r="BG138">
        <f>+'Cu1'!BG138</f>
        <v>0</v>
      </c>
    </row>
    <row r="139" spans="1:65" hidden="1">
      <c r="A139" s="36">
        <f>+'Cu1'!A139</f>
        <v>90</v>
      </c>
      <c r="B139" s="35">
        <f>+'Cu1'!B139</f>
        <v>665</v>
      </c>
      <c r="C139" s="23" t="str">
        <f>+'Cu1'!C139</f>
        <v>DESHERBAT</v>
      </c>
      <c r="D139" s="23" t="str">
        <f>+'Cu1'!D139</f>
        <v>Preparació per desherbat manual 6,5h/1.000  m2</v>
      </c>
      <c r="E139" s="21">
        <f>+'Cu1'!E139</f>
        <v>2500</v>
      </c>
      <c r="F139" s="22">
        <f>+'Cu1'!F139</f>
        <v>0</v>
      </c>
      <c r="G139" s="22">
        <f>+'Cu1'!G139</f>
        <v>0</v>
      </c>
      <c r="H139" s="22">
        <f>+'Cu1'!H139</f>
        <v>0</v>
      </c>
      <c r="I139" s="22">
        <f>+'Cu1'!I139</f>
        <v>0</v>
      </c>
      <c r="J139" s="22">
        <f>+'Cu1'!J139</f>
        <v>0</v>
      </c>
      <c r="K139" s="22">
        <f>+'Cu1'!K139</f>
        <v>0</v>
      </c>
      <c r="L139" s="22">
        <f>+'Cu1'!L139</f>
        <v>0</v>
      </c>
      <c r="M139" s="22">
        <f>+'Cu1'!M139</f>
        <v>0</v>
      </c>
      <c r="N139" s="22">
        <f>+'Cu1'!N139</f>
        <v>0</v>
      </c>
      <c r="O139" s="23">
        <f>+'Cu1'!O139</f>
        <v>0</v>
      </c>
      <c r="P139" s="24">
        <f>+'Cu1'!P139</f>
        <v>0</v>
      </c>
      <c r="Q139" s="22">
        <f>+'Cu1'!Q139</f>
        <v>0</v>
      </c>
      <c r="R139" s="23">
        <f>+'Cu1'!R139</f>
        <v>0</v>
      </c>
      <c r="S139" s="23">
        <f>+'Cu1'!S139</f>
        <v>0</v>
      </c>
      <c r="T139" s="23">
        <f>+'Cu1'!T139</f>
        <v>0</v>
      </c>
      <c r="U139" s="23">
        <f>+'Cu1'!U139</f>
        <v>0</v>
      </c>
      <c r="V139" s="23">
        <f>+'Cu1'!V139</f>
        <v>0</v>
      </c>
      <c r="W139" s="23">
        <f>+'Cu1'!W139</f>
        <v>0</v>
      </c>
      <c r="X139" s="23">
        <f>+'Cu1'!X139</f>
        <v>0</v>
      </c>
      <c r="Y139" s="23">
        <f>+'Cu1'!Y139</f>
        <v>0</v>
      </c>
      <c r="Z139" s="22">
        <f>+'Cu1'!Z139</f>
        <v>0</v>
      </c>
      <c r="AA139" s="22">
        <f>+'Cu1'!AA139</f>
        <v>0</v>
      </c>
      <c r="AB139" s="23">
        <f>+'Cu1'!AB139</f>
        <v>0</v>
      </c>
      <c r="AC139" s="23">
        <f>+'Cu1'!AC139</f>
        <v>0</v>
      </c>
      <c r="AD139" s="23">
        <f>+'Cu1'!AD139</f>
        <v>0</v>
      </c>
      <c r="AE139" s="22">
        <f>+'Cu1'!AE139</f>
        <v>0</v>
      </c>
      <c r="AF139" s="22">
        <f>+'Cu1'!AF139</f>
        <v>0</v>
      </c>
      <c r="AG139" s="23">
        <f>+'Cu1'!AG139</f>
        <v>0</v>
      </c>
      <c r="AH139" s="23">
        <f>+'Cu1'!AH139</f>
        <v>0</v>
      </c>
      <c r="AI139" s="23">
        <f>+'Cu1'!AI139</f>
        <v>0</v>
      </c>
      <c r="AJ139" s="23">
        <f>+'Cu1'!AJ139</f>
        <v>0</v>
      </c>
      <c r="AK139" s="23">
        <f>+'Cu1'!AK139</f>
        <v>0</v>
      </c>
      <c r="AL139" s="23">
        <f>+'Cu1'!AL139</f>
        <v>0</v>
      </c>
      <c r="AM139" s="23">
        <f>+'Cu1'!AM139</f>
        <v>0</v>
      </c>
      <c r="AN139" s="23">
        <f>+'Cu1'!AN139</f>
        <v>0</v>
      </c>
      <c r="AO139" s="23">
        <f>+'Cu1'!AO139</f>
        <v>0</v>
      </c>
      <c r="AP139" s="23">
        <f>+'Cu1'!AP139</f>
        <v>0</v>
      </c>
      <c r="AQ139" s="23">
        <f>+'Cu1'!AQ139</f>
        <v>0</v>
      </c>
      <c r="AR139" s="23">
        <f>+'Cu1'!AR139</f>
        <v>0</v>
      </c>
      <c r="AS139" s="23">
        <f>+'Cu1'!AS139</f>
        <v>0</v>
      </c>
      <c r="AT139" s="23">
        <f>+'Cu1'!AT139</f>
        <v>0</v>
      </c>
      <c r="AU139" s="39">
        <f>+'Cu1'!AU139</f>
        <v>0</v>
      </c>
      <c r="AV139">
        <f>+'Cu1'!AV139</f>
        <v>0</v>
      </c>
      <c r="AW139">
        <f>+'Cu1'!AW139</f>
        <v>0</v>
      </c>
      <c r="AX139">
        <f>+'Cu1'!AX139</f>
        <v>0</v>
      </c>
      <c r="AY139">
        <f>+'Cu1'!AY139</f>
        <v>0</v>
      </c>
      <c r="AZ139">
        <f>+'Cu1'!AZ139</f>
        <v>0</v>
      </c>
      <c r="BA139">
        <f>+'Cu1'!BA139</f>
        <v>0</v>
      </c>
      <c r="BB139">
        <f>+'Cu1'!BB139</f>
        <v>0</v>
      </c>
      <c r="BC139">
        <f>+'Cu1'!BC139</f>
        <v>0</v>
      </c>
      <c r="BD139">
        <f>+'Cu1'!BD139</f>
        <v>0</v>
      </c>
      <c r="BE139">
        <f>+'Cu1'!BE139</f>
        <v>0</v>
      </c>
      <c r="BF139">
        <f>+'Cu1'!BF139</f>
        <v>0</v>
      </c>
      <c r="BG139">
        <f>+'Cu1'!BG139</f>
        <v>0</v>
      </c>
    </row>
    <row r="140" spans="1:65" hidden="1">
      <c r="A140" s="36">
        <f>+'Cu1'!A140</f>
        <v>91</v>
      </c>
      <c r="B140" s="36">
        <f>+'Cu1'!B140</f>
        <v>675</v>
      </c>
      <c r="C140" s="29" t="str">
        <f>+'Cu1'!C140</f>
        <v>DESHERBAT</v>
      </c>
      <c r="D140" s="29" t="str">
        <f>+'Cu1'!D140</f>
        <v>Preparació per calçar-desherbar</v>
      </c>
      <c r="E140" s="37">
        <f>+'Cu1'!E140</f>
        <v>2500</v>
      </c>
      <c r="F140" s="28">
        <f>+'Cu1'!F140</f>
        <v>0</v>
      </c>
      <c r="G140" s="28">
        <f>+'Cu1'!G140</f>
        <v>0.5</v>
      </c>
      <c r="H140" s="28">
        <f>+'Cu1'!H140</f>
        <v>0</v>
      </c>
      <c r="I140" s="28">
        <f>+'Cu1'!I140</f>
        <v>0</v>
      </c>
      <c r="J140" s="28">
        <f>+'Cu1'!J140</f>
        <v>0</v>
      </c>
      <c r="K140" s="28">
        <f>+'Cu1'!K140</f>
        <v>0</v>
      </c>
      <c r="L140" s="28">
        <f>+'Cu1'!L140</f>
        <v>0</v>
      </c>
      <c r="M140" s="28">
        <f>+'Cu1'!M140</f>
        <v>0</v>
      </c>
      <c r="N140" s="28">
        <f>+'Cu1'!N140</f>
        <v>0</v>
      </c>
      <c r="O140" s="29">
        <f>+'Cu1'!O140</f>
        <v>0</v>
      </c>
      <c r="P140" s="30">
        <f>+'Cu1'!P140</f>
        <v>0</v>
      </c>
      <c r="Q140" s="28">
        <f>+'Cu1'!Q140</f>
        <v>0.5</v>
      </c>
      <c r="R140" s="29">
        <f>+'Cu1'!R140</f>
        <v>0</v>
      </c>
      <c r="S140" s="29">
        <f>+'Cu1'!S140</f>
        <v>0</v>
      </c>
      <c r="T140" s="29">
        <f>+'Cu1'!T140</f>
        <v>0</v>
      </c>
      <c r="U140" s="29">
        <f>+'Cu1'!U140</f>
        <v>0</v>
      </c>
      <c r="V140" s="29">
        <f>+'Cu1'!V140</f>
        <v>0</v>
      </c>
      <c r="W140" s="29">
        <f>+'Cu1'!W140</f>
        <v>0</v>
      </c>
      <c r="X140" s="29">
        <f>+'Cu1'!X140</f>
        <v>0</v>
      </c>
      <c r="Y140" s="29">
        <f>+'Cu1'!Y140</f>
        <v>0</v>
      </c>
      <c r="Z140" s="28">
        <f>+'Cu1'!Z140</f>
        <v>0</v>
      </c>
      <c r="AA140" s="28">
        <f>+'Cu1'!AA140</f>
        <v>0</v>
      </c>
      <c r="AB140" s="29">
        <f>+'Cu1'!AB140</f>
        <v>0</v>
      </c>
      <c r="AC140" s="29">
        <f>+'Cu1'!AC140</f>
        <v>0</v>
      </c>
      <c r="AD140" s="29">
        <f>+'Cu1'!AD140</f>
        <v>0</v>
      </c>
      <c r="AE140" s="28">
        <f>+'Cu1'!AE140</f>
        <v>0</v>
      </c>
      <c r="AF140" s="28">
        <f>+'Cu1'!AF140</f>
        <v>0</v>
      </c>
      <c r="AG140" s="29">
        <f>+'Cu1'!AG140</f>
        <v>0</v>
      </c>
      <c r="AH140" s="29">
        <f>+'Cu1'!AH140</f>
        <v>0</v>
      </c>
      <c r="AI140" s="29">
        <f>+'Cu1'!AI140</f>
        <v>0</v>
      </c>
      <c r="AJ140" s="29">
        <f>+'Cu1'!AJ140</f>
        <v>0</v>
      </c>
      <c r="AK140" s="29">
        <f>+'Cu1'!AK140</f>
        <v>0</v>
      </c>
      <c r="AL140" s="29">
        <f>+'Cu1'!AL140</f>
        <v>0</v>
      </c>
      <c r="AM140" s="29">
        <f>+'Cu1'!AM140</f>
        <v>0</v>
      </c>
      <c r="AN140" s="29">
        <f>+'Cu1'!AN140</f>
        <v>0</v>
      </c>
      <c r="AO140" s="29">
        <f>+'Cu1'!AO140</f>
        <v>0</v>
      </c>
      <c r="AP140" s="29">
        <f>+'Cu1'!AP140</f>
        <v>0</v>
      </c>
      <c r="AQ140" s="29">
        <f>+'Cu1'!AQ140</f>
        <v>0</v>
      </c>
      <c r="AR140" s="29">
        <f>+'Cu1'!AR140</f>
        <v>0</v>
      </c>
      <c r="AS140" s="29">
        <f>+'Cu1'!AS140</f>
        <v>0</v>
      </c>
      <c r="AT140" s="29">
        <f>+'Cu1'!AT140</f>
        <v>0</v>
      </c>
      <c r="AU140" s="40">
        <f>+'Cu1'!AU140</f>
        <v>0</v>
      </c>
      <c r="AV140">
        <f>+'Cu1'!AV140</f>
        <v>0</v>
      </c>
      <c r="AW140">
        <f>+'Cu1'!AW140</f>
        <v>0</v>
      </c>
      <c r="AX140">
        <f>+'Cu1'!AX140</f>
        <v>0</v>
      </c>
      <c r="AY140">
        <f>+'Cu1'!AY140</f>
        <v>0</v>
      </c>
      <c r="AZ140">
        <f>+'Cu1'!AZ140</f>
        <v>0</v>
      </c>
      <c r="BA140">
        <f>+'Cu1'!BA140</f>
        <v>0</v>
      </c>
      <c r="BB140">
        <f>+'Cu1'!BB140</f>
        <v>0</v>
      </c>
      <c r="BC140">
        <f>+'Cu1'!BC140</f>
        <v>0</v>
      </c>
      <c r="BD140">
        <f>+'Cu1'!BD140</f>
        <v>0</v>
      </c>
      <c r="BE140">
        <f>+'Cu1'!BE140</f>
        <v>0</v>
      </c>
      <c r="BF140">
        <f>+'Cu1'!BF140</f>
        <v>0</v>
      </c>
      <c r="BG140">
        <f>+'Cu1'!BG140</f>
        <v>0</v>
      </c>
    </row>
    <row r="141" spans="1:65" hidden="1">
      <c r="A141" s="36">
        <f>+'Cu1'!A141</f>
        <v>92</v>
      </c>
      <c r="B141" s="35">
        <f>+'Cu1'!B141</f>
        <v>685</v>
      </c>
      <c r="C141" s="23" t="str">
        <f>+'Cu1'!C141</f>
        <v>DESHERBAT</v>
      </c>
      <c r="D141" s="23" t="str">
        <f>+'Cu1'!D141</f>
        <v>Preparació per col·locar plàstic a mà</v>
      </c>
      <c r="E141" s="21">
        <f>+'Cu1'!E141</f>
        <v>2500</v>
      </c>
      <c r="F141" s="22">
        <f>+'Cu1'!F141</f>
        <v>0</v>
      </c>
      <c r="G141" s="22">
        <f>+'Cu1'!G141</f>
        <v>0</v>
      </c>
      <c r="H141" s="22">
        <f>+'Cu1'!H141</f>
        <v>0</v>
      </c>
      <c r="I141" s="22">
        <f>+'Cu1'!I141</f>
        <v>0</v>
      </c>
      <c r="J141" s="22">
        <f>+'Cu1'!J141</f>
        <v>0</v>
      </c>
      <c r="K141" s="22">
        <f>+'Cu1'!K141</f>
        <v>0</v>
      </c>
      <c r="L141" s="22">
        <f>+'Cu1'!L141</f>
        <v>0</v>
      </c>
      <c r="M141" s="22">
        <f>+'Cu1'!M141</f>
        <v>0</v>
      </c>
      <c r="N141" s="22">
        <f>+'Cu1'!N141</f>
        <v>0</v>
      </c>
      <c r="O141" s="23">
        <f>+'Cu1'!O141</f>
        <v>0</v>
      </c>
      <c r="P141" s="24">
        <f>+'Cu1'!P141</f>
        <v>0</v>
      </c>
      <c r="Q141" s="22">
        <f>+'Cu1'!Q141</f>
        <v>0</v>
      </c>
      <c r="R141" s="23">
        <f>+'Cu1'!R141</f>
        <v>0</v>
      </c>
      <c r="S141" s="23">
        <f>+'Cu1'!S141</f>
        <v>0</v>
      </c>
      <c r="T141" s="23">
        <f>+'Cu1'!T141</f>
        <v>0</v>
      </c>
      <c r="U141" s="23">
        <f>+'Cu1'!U141</f>
        <v>0</v>
      </c>
      <c r="V141" s="23">
        <f>+'Cu1'!V141</f>
        <v>0</v>
      </c>
      <c r="W141" s="23">
        <f>+'Cu1'!W141</f>
        <v>0</v>
      </c>
      <c r="X141" s="23">
        <f>+'Cu1'!X141</f>
        <v>0</v>
      </c>
      <c r="Y141" s="23">
        <f>+'Cu1'!Y141</f>
        <v>0</v>
      </c>
      <c r="Z141" s="22">
        <f>+'Cu1'!Z141</f>
        <v>0</v>
      </c>
      <c r="AA141" s="22">
        <f>+'Cu1'!AA141</f>
        <v>0</v>
      </c>
      <c r="AB141" s="23">
        <f>+'Cu1'!AB141</f>
        <v>0</v>
      </c>
      <c r="AC141" s="23">
        <f>+'Cu1'!AC141</f>
        <v>0</v>
      </c>
      <c r="AD141" s="23">
        <f>+'Cu1'!AD141</f>
        <v>0</v>
      </c>
      <c r="AE141" s="22">
        <f>+'Cu1'!AE141</f>
        <v>0</v>
      </c>
      <c r="AF141" s="22">
        <f>+'Cu1'!AF141</f>
        <v>0</v>
      </c>
      <c r="AG141" s="23">
        <f>+'Cu1'!AG141</f>
        <v>0</v>
      </c>
      <c r="AH141" s="23">
        <f>+'Cu1'!AH141</f>
        <v>0</v>
      </c>
      <c r="AI141" s="23">
        <f>+'Cu1'!AI141</f>
        <v>0</v>
      </c>
      <c r="AJ141" s="23">
        <f>+'Cu1'!AJ141</f>
        <v>0</v>
      </c>
      <c r="AK141" s="23">
        <f>+'Cu1'!AK141</f>
        <v>0</v>
      </c>
      <c r="AL141" s="23">
        <f>+'Cu1'!AL141</f>
        <v>0</v>
      </c>
      <c r="AM141" s="23">
        <f>+'Cu1'!AM141</f>
        <v>0</v>
      </c>
      <c r="AN141" s="23">
        <f>+'Cu1'!AN141</f>
        <v>0</v>
      </c>
      <c r="AO141" s="23">
        <f>+'Cu1'!AO141</f>
        <v>0</v>
      </c>
      <c r="AP141" s="23">
        <f>+'Cu1'!AP141</f>
        <v>0</v>
      </c>
      <c r="AQ141" s="23">
        <f>+'Cu1'!AQ141</f>
        <v>0</v>
      </c>
      <c r="AR141" s="23">
        <f>+'Cu1'!AR141</f>
        <v>0</v>
      </c>
      <c r="AS141" s="23">
        <f>+'Cu1'!AS141</f>
        <v>0</v>
      </c>
      <c r="AT141" s="23">
        <f>+'Cu1'!AT141</f>
        <v>0</v>
      </c>
      <c r="AU141" s="39">
        <f>+'Cu1'!AU141</f>
        <v>0</v>
      </c>
      <c r="AV141">
        <f>+'Cu1'!AV141</f>
        <v>0</v>
      </c>
      <c r="AW141">
        <f>+'Cu1'!AW141</f>
        <v>0</v>
      </c>
      <c r="AX141">
        <f>+'Cu1'!AX141</f>
        <v>0</v>
      </c>
      <c r="AY141">
        <f>+'Cu1'!AY141</f>
        <v>0</v>
      </c>
      <c r="AZ141">
        <f>+'Cu1'!AZ141</f>
        <v>0</v>
      </c>
      <c r="BA141">
        <f>+'Cu1'!BA141</f>
        <v>0</v>
      </c>
      <c r="BB141">
        <f>+'Cu1'!BB141</f>
        <v>0</v>
      </c>
      <c r="BC141">
        <f>+'Cu1'!BC141</f>
        <v>0</v>
      </c>
      <c r="BD141">
        <f>+'Cu1'!BD141</f>
        <v>0</v>
      </c>
      <c r="BE141">
        <f>+'Cu1'!BE141</f>
        <v>0</v>
      </c>
      <c r="BF141">
        <f>+'Cu1'!BF141</f>
        <v>0</v>
      </c>
      <c r="BG141">
        <f>+'Cu1'!BG141</f>
        <v>0</v>
      </c>
    </row>
    <row r="142" spans="1:65" hidden="1">
      <c r="A142" s="36">
        <f>+'Cu1'!A142</f>
        <v>93</v>
      </c>
      <c r="B142" s="36">
        <f>+'Cu1'!B142</f>
        <v>715</v>
      </c>
      <c r="C142" s="29" t="str">
        <f>+'Cu1'!C142</f>
        <v xml:space="preserve">ALTRES OPERACIONS </v>
      </c>
      <c r="D142" s="29" t="str">
        <f>+'Cu1'!D142</f>
        <v>Preparació per clavar i lligar canyes manual</v>
      </c>
      <c r="E142" s="37">
        <f>+'Cu1'!E142</f>
        <v>2500</v>
      </c>
      <c r="F142" s="28">
        <f>+'Cu1'!F142</f>
        <v>0</v>
      </c>
      <c r="G142" s="28">
        <f>+'Cu1'!G142</f>
        <v>0</v>
      </c>
      <c r="H142" s="28">
        <f>+'Cu1'!H142</f>
        <v>0</v>
      </c>
      <c r="I142" s="28">
        <f>+'Cu1'!I142</f>
        <v>0</v>
      </c>
      <c r="J142" s="28">
        <f>+'Cu1'!J142</f>
        <v>0</v>
      </c>
      <c r="K142" s="28">
        <f>+'Cu1'!K142</f>
        <v>0</v>
      </c>
      <c r="L142" s="28">
        <f>+'Cu1'!L142</f>
        <v>0</v>
      </c>
      <c r="M142" s="28">
        <f>+'Cu1'!M142</f>
        <v>0</v>
      </c>
      <c r="N142" s="28">
        <f>+'Cu1'!N142</f>
        <v>0</v>
      </c>
      <c r="O142" s="29">
        <f>+'Cu1'!O142</f>
        <v>0</v>
      </c>
      <c r="P142" s="30">
        <f>+'Cu1'!P142</f>
        <v>0</v>
      </c>
      <c r="Q142" s="28">
        <f>+'Cu1'!Q142</f>
        <v>0</v>
      </c>
      <c r="R142" s="29">
        <f>+'Cu1'!R142</f>
        <v>0</v>
      </c>
      <c r="S142" s="29">
        <f>+'Cu1'!S142</f>
        <v>0</v>
      </c>
      <c r="T142" s="29">
        <f>+'Cu1'!T142</f>
        <v>0</v>
      </c>
      <c r="U142" s="29">
        <f>+'Cu1'!U142</f>
        <v>0</v>
      </c>
      <c r="V142" s="29">
        <f>+'Cu1'!V142</f>
        <v>0</v>
      </c>
      <c r="W142" s="29">
        <f>+'Cu1'!W142</f>
        <v>0</v>
      </c>
      <c r="X142" s="29">
        <f>+'Cu1'!X142</f>
        <v>0</v>
      </c>
      <c r="Y142" s="29">
        <f>+'Cu1'!Y142</f>
        <v>0</v>
      </c>
      <c r="Z142" s="28">
        <f>+'Cu1'!Z142</f>
        <v>0</v>
      </c>
      <c r="AA142" s="28">
        <f>+'Cu1'!AA142</f>
        <v>0</v>
      </c>
      <c r="AB142" s="29">
        <f>+'Cu1'!AB142</f>
        <v>0</v>
      </c>
      <c r="AC142" s="29">
        <f>+'Cu1'!AC142</f>
        <v>0</v>
      </c>
      <c r="AD142" s="29">
        <f>+'Cu1'!AD142</f>
        <v>0</v>
      </c>
      <c r="AE142" s="28">
        <f>+'Cu1'!AE142</f>
        <v>0</v>
      </c>
      <c r="AF142" s="28">
        <f>+'Cu1'!AF142</f>
        <v>0</v>
      </c>
      <c r="AG142" s="29">
        <f>+'Cu1'!AG142</f>
        <v>0</v>
      </c>
      <c r="AH142" s="29">
        <f>+'Cu1'!AH142</f>
        <v>0</v>
      </c>
      <c r="AI142" s="29">
        <f>+'Cu1'!AI142</f>
        <v>0</v>
      </c>
      <c r="AJ142" s="29">
        <f>+'Cu1'!AJ142</f>
        <v>0</v>
      </c>
      <c r="AK142" s="29">
        <f>+'Cu1'!AK142</f>
        <v>0</v>
      </c>
      <c r="AL142" s="29">
        <f>+'Cu1'!AL142</f>
        <v>0</v>
      </c>
      <c r="AM142" s="29">
        <f>+'Cu1'!AM142</f>
        <v>0</v>
      </c>
      <c r="AN142" s="29">
        <f>+'Cu1'!AN142</f>
        <v>0</v>
      </c>
      <c r="AO142" s="29">
        <f>+'Cu1'!AO142</f>
        <v>0</v>
      </c>
      <c r="AP142" s="29">
        <f>+'Cu1'!AP142</f>
        <v>0</v>
      </c>
      <c r="AQ142" s="29">
        <f>+'Cu1'!AQ142</f>
        <v>0</v>
      </c>
      <c r="AR142" s="29">
        <f>+'Cu1'!AR142</f>
        <v>0</v>
      </c>
      <c r="AS142" s="29">
        <f>+'Cu1'!AS142</f>
        <v>0</v>
      </c>
      <c r="AT142" s="29">
        <f>+'Cu1'!AT142</f>
        <v>0</v>
      </c>
      <c r="AU142" s="40">
        <f>+'Cu1'!AU142</f>
        <v>0</v>
      </c>
      <c r="AV142">
        <f>+'Cu1'!AV142</f>
        <v>0</v>
      </c>
      <c r="AW142">
        <f>+'Cu1'!AW142</f>
        <v>0</v>
      </c>
      <c r="AX142" s="40">
        <f>+'Cu1'!AX142</f>
        <v>0</v>
      </c>
      <c r="AY142" s="40">
        <f>+'Cu1'!AY142</f>
        <v>0</v>
      </c>
      <c r="AZ142" s="40">
        <f>+'Cu1'!AZ142</f>
        <v>0</v>
      </c>
      <c r="BA142" s="40">
        <f>+'Cu1'!BA142</f>
        <v>0</v>
      </c>
      <c r="BB142" s="40">
        <f>+'Cu1'!BB142</f>
        <v>0</v>
      </c>
      <c r="BC142" s="40">
        <f>+'Cu1'!BC142</f>
        <v>0</v>
      </c>
      <c r="BD142" s="40">
        <f>+'Cu1'!BD142</f>
        <v>0</v>
      </c>
      <c r="BE142" s="40">
        <f>+'Cu1'!BE142</f>
        <v>0</v>
      </c>
      <c r="BF142" s="40">
        <f>+'Cu1'!BF142</f>
        <v>0</v>
      </c>
      <c r="BG142" s="40">
        <f>+'Cu1'!BG142</f>
        <v>0</v>
      </c>
      <c r="BH142" s="40"/>
      <c r="BI142" s="40"/>
      <c r="BJ142" s="40"/>
      <c r="BK142" s="40"/>
      <c r="BL142" s="40"/>
      <c r="BM142" s="40"/>
    </row>
    <row r="143" spans="1:65" hidden="1">
      <c r="A143" s="36">
        <f>+'Cu1'!A143</f>
        <v>94</v>
      </c>
      <c r="B143" s="35">
        <f>+'Cu1'!B143</f>
        <v>725</v>
      </c>
      <c r="C143" s="23" t="str">
        <f>+'Cu1'!C143</f>
        <v xml:space="preserve">ALTRES OPERACIONS </v>
      </c>
      <c r="D143" s="23" t="str">
        <f>+'Cu1'!D143</f>
        <v>Preparació per esporgar i lligar tomaqueres</v>
      </c>
      <c r="E143" s="21">
        <f>+'Cu1'!E143</f>
        <v>2500</v>
      </c>
      <c r="F143" s="22">
        <f>+'Cu1'!F143</f>
        <v>0</v>
      </c>
      <c r="G143" s="22">
        <f>+'Cu1'!G143</f>
        <v>0</v>
      </c>
      <c r="H143" s="22">
        <f>+'Cu1'!H143</f>
        <v>0</v>
      </c>
      <c r="I143" s="22">
        <f>+'Cu1'!I143</f>
        <v>0</v>
      </c>
      <c r="J143" s="22">
        <f>+'Cu1'!J143</f>
        <v>0</v>
      </c>
      <c r="K143" s="22">
        <f>+'Cu1'!K143</f>
        <v>0</v>
      </c>
      <c r="L143" s="22">
        <f>+'Cu1'!L143</f>
        <v>0</v>
      </c>
      <c r="M143" s="22">
        <f>+'Cu1'!M143</f>
        <v>0</v>
      </c>
      <c r="N143" s="22">
        <f>+'Cu1'!N143</f>
        <v>0</v>
      </c>
      <c r="O143" s="23">
        <f>+'Cu1'!O143</f>
        <v>0</v>
      </c>
      <c r="P143" s="24">
        <f>+'Cu1'!P143</f>
        <v>0</v>
      </c>
      <c r="Q143" s="22">
        <f>+'Cu1'!Q143</f>
        <v>0</v>
      </c>
      <c r="R143" s="23">
        <f>+'Cu1'!R143</f>
        <v>0</v>
      </c>
      <c r="S143" s="23">
        <f>+'Cu1'!S143</f>
        <v>0</v>
      </c>
      <c r="T143" s="23">
        <f>+'Cu1'!T143</f>
        <v>0</v>
      </c>
      <c r="U143" s="23">
        <f>+'Cu1'!U143</f>
        <v>0</v>
      </c>
      <c r="V143" s="23">
        <f>+'Cu1'!V143</f>
        <v>0</v>
      </c>
      <c r="W143" s="23">
        <f>+'Cu1'!W143</f>
        <v>0</v>
      </c>
      <c r="X143" s="23">
        <f>+'Cu1'!X143</f>
        <v>0</v>
      </c>
      <c r="Y143" s="23">
        <f>+'Cu1'!Y143</f>
        <v>0</v>
      </c>
      <c r="Z143" s="22">
        <f>+'Cu1'!Z143</f>
        <v>0</v>
      </c>
      <c r="AA143" s="22">
        <f>+'Cu1'!AA143</f>
        <v>0</v>
      </c>
      <c r="AB143" s="23">
        <f>+'Cu1'!AB143</f>
        <v>0</v>
      </c>
      <c r="AC143" s="23">
        <f>+'Cu1'!AC143</f>
        <v>0</v>
      </c>
      <c r="AD143" s="23">
        <f>+'Cu1'!AD143</f>
        <v>0</v>
      </c>
      <c r="AE143" s="22">
        <f>+'Cu1'!AE143</f>
        <v>0</v>
      </c>
      <c r="AF143" s="22">
        <f>+'Cu1'!AF143</f>
        <v>0</v>
      </c>
      <c r="AG143" s="23">
        <f>+'Cu1'!AG143</f>
        <v>0</v>
      </c>
      <c r="AH143" s="23">
        <f>+'Cu1'!AH143</f>
        <v>0</v>
      </c>
      <c r="AI143" s="23">
        <f>+'Cu1'!AI143</f>
        <v>0</v>
      </c>
      <c r="AJ143" s="23">
        <f>+'Cu1'!AJ143</f>
        <v>0</v>
      </c>
      <c r="AK143" s="23">
        <f>+'Cu1'!AK143</f>
        <v>0</v>
      </c>
      <c r="AL143" s="23">
        <f>+'Cu1'!AL143</f>
        <v>0</v>
      </c>
      <c r="AM143" s="23">
        <f>+'Cu1'!AM143</f>
        <v>0</v>
      </c>
      <c r="AN143" s="23">
        <f>+'Cu1'!AN143</f>
        <v>0</v>
      </c>
      <c r="AO143" s="23">
        <f>+'Cu1'!AO143</f>
        <v>0</v>
      </c>
      <c r="AP143" s="23">
        <f>+'Cu1'!AP143</f>
        <v>0</v>
      </c>
      <c r="AQ143" s="23">
        <f>+'Cu1'!AQ143</f>
        <v>0</v>
      </c>
      <c r="AR143" s="23">
        <f>+'Cu1'!AR143</f>
        <v>0</v>
      </c>
      <c r="AS143" s="23">
        <f>+'Cu1'!AS143</f>
        <v>0</v>
      </c>
      <c r="AT143" s="23">
        <f>+'Cu1'!AT143</f>
        <v>0</v>
      </c>
      <c r="AU143" s="39">
        <f>+'Cu1'!AU143</f>
        <v>0</v>
      </c>
      <c r="AV143">
        <f>+'Cu1'!AV143</f>
        <v>0</v>
      </c>
      <c r="AW143">
        <f>+'Cu1'!AW143</f>
        <v>0</v>
      </c>
      <c r="AX143" s="40">
        <f>+'Cu1'!AX143</f>
        <v>0</v>
      </c>
      <c r="AY143" s="40">
        <f>+'Cu1'!AY143</f>
        <v>0</v>
      </c>
      <c r="AZ143" s="40">
        <f>+'Cu1'!AZ143</f>
        <v>0</v>
      </c>
      <c r="BA143" s="40">
        <f>+'Cu1'!BA143</f>
        <v>0</v>
      </c>
      <c r="BB143" s="40">
        <f>+'Cu1'!BB143</f>
        <v>0</v>
      </c>
      <c r="BC143" s="40">
        <f>+'Cu1'!BC143</f>
        <v>0</v>
      </c>
      <c r="BD143" s="40">
        <f>+'Cu1'!BD143</f>
        <v>0</v>
      </c>
      <c r="BE143" s="40">
        <f>+'Cu1'!BE143</f>
        <v>0</v>
      </c>
      <c r="BF143" s="40">
        <f>+'Cu1'!BF143</f>
        <v>0</v>
      </c>
      <c r="BG143" s="40">
        <f>+'Cu1'!BG143</f>
        <v>0</v>
      </c>
      <c r="BH143" s="40"/>
      <c r="BI143" s="40"/>
      <c r="BJ143" s="40"/>
      <c r="BK143" s="40"/>
      <c r="BL143" s="40"/>
      <c r="BM143" s="40"/>
    </row>
    <row r="144" spans="1:65" hidden="1">
      <c r="A144" s="36">
        <f>+'Cu1'!A144</f>
        <v>95</v>
      </c>
      <c r="B144" s="36">
        <f>+'Cu1'!B144</f>
        <v>735</v>
      </c>
      <c r="C144" s="29" t="str">
        <f>+'Cu1'!C144</f>
        <v xml:space="preserve">ALTRES OPERACIONS </v>
      </c>
      <c r="D144" s="29" t="str">
        <f>+'Cu1'!D144</f>
        <v>Preparació per renda de la terra</v>
      </c>
      <c r="E144" s="37">
        <f>+'Cu1'!E144</f>
        <v>2500</v>
      </c>
      <c r="F144" s="28">
        <f>+'Cu1'!F144</f>
        <v>0</v>
      </c>
      <c r="G144" s="28">
        <f>+'Cu1'!G144</f>
        <v>0</v>
      </c>
      <c r="H144" s="28">
        <f>+'Cu1'!H144</f>
        <v>0</v>
      </c>
      <c r="I144" s="28">
        <f>+'Cu1'!I144</f>
        <v>0</v>
      </c>
      <c r="J144" s="28">
        <f>+'Cu1'!J144</f>
        <v>0</v>
      </c>
      <c r="K144" s="28">
        <f>+'Cu1'!K144</f>
        <v>0</v>
      </c>
      <c r="L144" s="28">
        <f>+'Cu1'!L144</f>
        <v>0</v>
      </c>
      <c r="M144" s="28">
        <f>+'Cu1'!M144</f>
        <v>0</v>
      </c>
      <c r="N144" s="28">
        <f>+'Cu1'!N144</f>
        <v>0</v>
      </c>
      <c r="O144" s="29">
        <f>+'Cu1'!O144</f>
        <v>0</v>
      </c>
      <c r="P144" s="30">
        <f>+'Cu1'!P144</f>
        <v>0</v>
      </c>
      <c r="Q144" s="28">
        <f>+'Cu1'!Q144</f>
        <v>0</v>
      </c>
      <c r="R144" s="29">
        <f>+'Cu1'!R144</f>
        <v>0</v>
      </c>
      <c r="S144" s="29">
        <f>+'Cu1'!S144</f>
        <v>0</v>
      </c>
      <c r="T144" s="29">
        <f>+'Cu1'!T144</f>
        <v>0</v>
      </c>
      <c r="U144" s="29">
        <f>+'Cu1'!U144</f>
        <v>0</v>
      </c>
      <c r="V144" s="29">
        <f>+'Cu1'!V144</f>
        <v>0</v>
      </c>
      <c r="W144" s="29">
        <f>+'Cu1'!W144</f>
        <v>0</v>
      </c>
      <c r="X144" s="29">
        <f>+'Cu1'!X144</f>
        <v>0</v>
      </c>
      <c r="Y144" s="29">
        <f>+'Cu1'!Y144</f>
        <v>0</v>
      </c>
      <c r="Z144" s="28">
        <f>+'Cu1'!Z144</f>
        <v>0</v>
      </c>
      <c r="AA144" s="28">
        <f>+'Cu1'!AA144</f>
        <v>0</v>
      </c>
      <c r="AB144" s="29">
        <f>+'Cu1'!AB144</f>
        <v>0</v>
      </c>
      <c r="AC144" s="29">
        <f>+'Cu1'!AC144</f>
        <v>0</v>
      </c>
      <c r="AD144" s="29">
        <f>+'Cu1'!AD144</f>
        <v>0</v>
      </c>
      <c r="AE144" s="28">
        <f>+'Cu1'!AE144</f>
        <v>0</v>
      </c>
      <c r="AF144" s="28">
        <f>+'Cu1'!AF144</f>
        <v>0</v>
      </c>
      <c r="AG144" s="29">
        <f>+'Cu1'!AG144</f>
        <v>0</v>
      </c>
      <c r="AH144" s="29">
        <f>+'Cu1'!AH144</f>
        <v>0</v>
      </c>
      <c r="AI144" s="29">
        <f>+'Cu1'!AI144</f>
        <v>0</v>
      </c>
      <c r="AJ144" s="29">
        <f>+'Cu1'!AJ144</f>
        <v>0</v>
      </c>
      <c r="AK144" s="29">
        <f>+'Cu1'!AK144</f>
        <v>0</v>
      </c>
      <c r="AL144" s="29">
        <f>+'Cu1'!AL144</f>
        <v>0</v>
      </c>
      <c r="AM144" s="29">
        <f>+'Cu1'!AM144</f>
        <v>0</v>
      </c>
      <c r="AN144" s="29">
        <f>+'Cu1'!AN144</f>
        <v>0</v>
      </c>
      <c r="AO144" s="29">
        <f>+'Cu1'!AO144</f>
        <v>0</v>
      </c>
      <c r="AP144" s="29">
        <f>+'Cu1'!AP144</f>
        <v>0</v>
      </c>
      <c r="AQ144" s="29">
        <f>+'Cu1'!AQ144</f>
        <v>0</v>
      </c>
      <c r="AR144" s="29">
        <f>+'Cu1'!AR144</f>
        <v>0</v>
      </c>
      <c r="AS144" s="29">
        <f>+'Cu1'!AS144</f>
        <v>0</v>
      </c>
      <c r="AT144" s="29">
        <f>+'Cu1'!AT144</f>
        <v>0</v>
      </c>
      <c r="AU144" s="40">
        <f>+'Cu1'!AU144</f>
        <v>0</v>
      </c>
      <c r="AV144">
        <f>+'Cu1'!AV144</f>
        <v>0</v>
      </c>
      <c r="AW144">
        <f>+'Cu1'!AW144</f>
        <v>0</v>
      </c>
      <c r="AX144" s="40">
        <f>+'Cu1'!AX144</f>
        <v>0</v>
      </c>
      <c r="AY144" s="40">
        <f>+'Cu1'!AY144</f>
        <v>0</v>
      </c>
      <c r="AZ144" s="40">
        <f>+'Cu1'!AZ144</f>
        <v>0</v>
      </c>
      <c r="BA144" s="40">
        <f>+'Cu1'!BA144</f>
        <v>0</v>
      </c>
      <c r="BB144" s="40">
        <f>+'Cu1'!BB144</f>
        <v>0</v>
      </c>
      <c r="BC144" s="40">
        <f>+'Cu1'!BC144</f>
        <v>0</v>
      </c>
      <c r="BD144" s="40">
        <f>+'Cu1'!BD144</f>
        <v>0</v>
      </c>
      <c r="BE144" s="40">
        <f>+'Cu1'!BE144</f>
        <v>0</v>
      </c>
      <c r="BF144" s="40">
        <f>+'Cu1'!BF144</f>
        <v>0</v>
      </c>
      <c r="BG144" s="40">
        <f>+'Cu1'!BG144</f>
        <v>0</v>
      </c>
      <c r="BH144" s="40"/>
      <c r="BI144" s="40"/>
      <c r="BJ144" s="40"/>
      <c r="BK144" s="40"/>
      <c r="BL144" s="40"/>
      <c r="BM144" s="40"/>
    </row>
    <row r="145" spans="1:65" hidden="1">
      <c r="A145" s="36">
        <f>+'Cu1'!A145</f>
        <v>96</v>
      </c>
      <c r="B145" s="35">
        <f>+'Cu1'!B145</f>
        <v>815</v>
      </c>
      <c r="C145" s="23" t="str">
        <f>+'Cu1'!C145</f>
        <v>RECOL.LECCIÓ</v>
      </c>
      <c r="D145" s="23" t="str">
        <f>+'Cu1'!D145</f>
        <v>Preparació per recol.lecció col</v>
      </c>
      <c r="E145" s="21">
        <f>+'Cu1'!E145</f>
        <v>2500</v>
      </c>
      <c r="F145" s="22">
        <f>+'Cu1'!F145</f>
        <v>0</v>
      </c>
      <c r="G145" s="22">
        <f>+'Cu1'!G145</f>
        <v>0</v>
      </c>
      <c r="H145" s="22">
        <f>+'Cu1'!H145</f>
        <v>0</v>
      </c>
      <c r="I145" s="22">
        <f>+'Cu1'!I145</f>
        <v>0</v>
      </c>
      <c r="J145" s="22">
        <f>+'Cu1'!J145</f>
        <v>0</v>
      </c>
      <c r="K145" s="22">
        <f>+'Cu1'!K145</f>
        <v>0</v>
      </c>
      <c r="L145" s="22">
        <f>+'Cu1'!L145</f>
        <v>0</v>
      </c>
      <c r="M145" s="22">
        <f>+'Cu1'!M145</f>
        <v>0</v>
      </c>
      <c r="N145" s="22">
        <f>+'Cu1'!N145</f>
        <v>0</v>
      </c>
      <c r="O145" s="23">
        <f>+'Cu1'!O145</f>
        <v>0</v>
      </c>
      <c r="P145" s="24">
        <f>+'Cu1'!P145</f>
        <v>0</v>
      </c>
      <c r="Q145" s="22">
        <f>+'Cu1'!Q145</f>
        <v>0</v>
      </c>
      <c r="R145" s="23">
        <f>+'Cu1'!R145</f>
        <v>0</v>
      </c>
      <c r="S145" s="23">
        <f>+'Cu1'!S145</f>
        <v>0</v>
      </c>
      <c r="T145" s="23">
        <f>+'Cu1'!T145</f>
        <v>0</v>
      </c>
      <c r="U145" s="23">
        <f>+'Cu1'!U145</f>
        <v>0</v>
      </c>
      <c r="V145" s="23">
        <f>+'Cu1'!V145</f>
        <v>0</v>
      </c>
      <c r="W145" s="23">
        <f>+'Cu1'!W145</f>
        <v>0</v>
      </c>
      <c r="X145" s="23">
        <f>+'Cu1'!X145</f>
        <v>0</v>
      </c>
      <c r="Y145" s="23">
        <f>+'Cu1'!Y145</f>
        <v>0</v>
      </c>
      <c r="Z145" s="22">
        <f>+'Cu1'!Z145</f>
        <v>0</v>
      </c>
      <c r="AA145" s="22">
        <f>+'Cu1'!AA145</f>
        <v>0</v>
      </c>
      <c r="AB145" s="23">
        <f>+'Cu1'!AB145</f>
        <v>0</v>
      </c>
      <c r="AC145" s="23">
        <f>+'Cu1'!AC145</f>
        <v>0</v>
      </c>
      <c r="AD145" s="23">
        <f>+'Cu1'!AD145</f>
        <v>0</v>
      </c>
      <c r="AE145" s="22">
        <f>+'Cu1'!AE145</f>
        <v>0</v>
      </c>
      <c r="AF145" s="22">
        <f>+'Cu1'!AF145</f>
        <v>0</v>
      </c>
      <c r="AG145" s="23">
        <f>+'Cu1'!AG145</f>
        <v>0</v>
      </c>
      <c r="AH145" s="23">
        <f>+'Cu1'!AH145</f>
        <v>0</v>
      </c>
      <c r="AI145" s="23">
        <f>+'Cu1'!AI145</f>
        <v>0</v>
      </c>
      <c r="AJ145" s="23">
        <f>+'Cu1'!AJ145</f>
        <v>0</v>
      </c>
      <c r="AK145" s="23">
        <f>+'Cu1'!AK145</f>
        <v>0</v>
      </c>
      <c r="AL145" s="23">
        <f>+'Cu1'!AL145</f>
        <v>0</v>
      </c>
      <c r="AM145" s="23">
        <f>+'Cu1'!AM145</f>
        <v>0</v>
      </c>
      <c r="AN145" s="23">
        <f>+'Cu1'!AN145</f>
        <v>0</v>
      </c>
      <c r="AO145" s="23">
        <f>+'Cu1'!AO145</f>
        <v>0</v>
      </c>
      <c r="AP145" s="23">
        <f>+'Cu1'!AP145</f>
        <v>0</v>
      </c>
      <c r="AQ145" s="23">
        <f>+'Cu1'!AQ145</f>
        <v>0</v>
      </c>
      <c r="AR145" s="23">
        <f>+'Cu1'!AR145</f>
        <v>0</v>
      </c>
      <c r="AS145" s="23">
        <f>+'Cu1'!AS145</f>
        <v>0</v>
      </c>
      <c r="AT145" s="23">
        <f>+'Cu1'!AT145</f>
        <v>0</v>
      </c>
      <c r="AU145" s="39">
        <f>+'Cu1'!AU145</f>
        <v>0</v>
      </c>
      <c r="AV145">
        <f>+'Cu1'!AV145</f>
        <v>0</v>
      </c>
      <c r="AW145">
        <f>+'Cu1'!AW145</f>
        <v>0</v>
      </c>
      <c r="AX145" s="40">
        <f>+'Cu1'!AX145</f>
        <v>0</v>
      </c>
      <c r="AY145" s="40">
        <f>+'Cu1'!AY145</f>
        <v>0</v>
      </c>
      <c r="AZ145" s="40">
        <f>+'Cu1'!AZ145</f>
        <v>0</v>
      </c>
      <c r="BA145" s="40">
        <f>+'Cu1'!BA145</f>
        <v>0</v>
      </c>
      <c r="BB145" s="40">
        <f>+'Cu1'!BB145</f>
        <v>0</v>
      </c>
      <c r="BC145" s="40">
        <f>+'Cu1'!BC145</f>
        <v>0</v>
      </c>
      <c r="BD145" s="40">
        <f>+'Cu1'!BD145</f>
        <v>0</v>
      </c>
      <c r="BE145" s="40">
        <f>+'Cu1'!BE145</f>
        <v>0</v>
      </c>
      <c r="BF145" s="40">
        <f>+'Cu1'!BF145</f>
        <v>0</v>
      </c>
      <c r="BG145" s="40">
        <f>+'Cu1'!BG145</f>
        <v>0</v>
      </c>
      <c r="BH145" s="40"/>
      <c r="BI145" s="40"/>
      <c r="BJ145" s="40"/>
      <c r="BK145" s="40"/>
      <c r="BL145" s="40"/>
      <c r="BM145" s="40"/>
    </row>
    <row r="146" spans="1:65" hidden="1">
      <c r="A146" s="36">
        <f>+'Cu1'!A146</f>
        <v>97</v>
      </c>
      <c r="B146" s="36">
        <f>+'Cu1'!B146</f>
        <v>825</v>
      </c>
      <c r="C146" s="29" t="str">
        <f>+'Cu1'!C146</f>
        <v>RECOL.LECCIÓ</v>
      </c>
      <c r="D146" s="29" t="str">
        <f>+'Cu1'!D146</f>
        <v>Preparació per recol.lecció bròcoli</v>
      </c>
      <c r="E146" s="37">
        <f>+'Cu1'!E146</f>
        <v>2500</v>
      </c>
      <c r="F146" s="29">
        <f>+'Cu1'!F146</f>
        <v>0</v>
      </c>
      <c r="G146" s="29">
        <f>+'Cu1'!G146</f>
        <v>0</v>
      </c>
      <c r="H146" s="29">
        <f>+'Cu1'!H146</f>
        <v>0</v>
      </c>
      <c r="I146" s="29">
        <f>+'Cu1'!I146</f>
        <v>0</v>
      </c>
      <c r="J146" s="29">
        <f>+'Cu1'!J146</f>
        <v>0</v>
      </c>
      <c r="K146" s="29">
        <f>+'Cu1'!K146</f>
        <v>0</v>
      </c>
      <c r="L146" s="29">
        <f>+'Cu1'!L146</f>
        <v>0</v>
      </c>
      <c r="M146" s="29">
        <f>+'Cu1'!M146</f>
        <v>0</v>
      </c>
      <c r="N146" s="29">
        <f>+'Cu1'!N146</f>
        <v>0</v>
      </c>
      <c r="O146" s="29">
        <f>+'Cu1'!O146</f>
        <v>0</v>
      </c>
      <c r="P146" s="30">
        <f>+'Cu1'!P146</f>
        <v>0</v>
      </c>
      <c r="Q146" s="28">
        <f>+'Cu1'!Q146</f>
        <v>0</v>
      </c>
      <c r="R146" s="29">
        <f>+'Cu1'!R146</f>
        <v>0</v>
      </c>
      <c r="S146" s="29">
        <f>+'Cu1'!S146</f>
        <v>0</v>
      </c>
      <c r="T146" s="29">
        <f>+'Cu1'!T146</f>
        <v>0</v>
      </c>
      <c r="U146" s="29">
        <f>+'Cu1'!U146</f>
        <v>0</v>
      </c>
      <c r="V146" s="29">
        <f>+'Cu1'!V146</f>
        <v>0</v>
      </c>
      <c r="W146" s="29">
        <f>+'Cu1'!W146</f>
        <v>0</v>
      </c>
      <c r="X146" s="29">
        <f>+'Cu1'!X146</f>
        <v>0</v>
      </c>
      <c r="Y146" s="29">
        <f>+'Cu1'!Y146</f>
        <v>0</v>
      </c>
      <c r="Z146" s="28">
        <f>+'Cu1'!Z146</f>
        <v>0</v>
      </c>
      <c r="AA146" s="28">
        <f>+'Cu1'!AA146</f>
        <v>0</v>
      </c>
      <c r="AB146" s="29">
        <f>+'Cu1'!AB146</f>
        <v>0</v>
      </c>
      <c r="AC146" s="29">
        <f>+'Cu1'!AC146</f>
        <v>0</v>
      </c>
      <c r="AD146" s="29">
        <f>+'Cu1'!AD146</f>
        <v>0</v>
      </c>
      <c r="AE146" s="28">
        <f>+'Cu1'!AE146</f>
        <v>0</v>
      </c>
      <c r="AF146" s="28">
        <f>+'Cu1'!AF146</f>
        <v>0</v>
      </c>
      <c r="AG146" s="29">
        <f>+'Cu1'!AG146</f>
        <v>0</v>
      </c>
      <c r="AH146" s="29">
        <f>+'Cu1'!AH146</f>
        <v>0</v>
      </c>
      <c r="AI146" s="29">
        <f>+'Cu1'!AI146</f>
        <v>0</v>
      </c>
      <c r="AJ146" s="29">
        <f>+'Cu1'!AJ146</f>
        <v>0</v>
      </c>
      <c r="AK146" s="29">
        <f>+'Cu1'!AK146</f>
        <v>0</v>
      </c>
      <c r="AL146" s="29">
        <f>+'Cu1'!AL146</f>
        <v>0</v>
      </c>
      <c r="AM146" s="29">
        <f>+'Cu1'!AM146</f>
        <v>0</v>
      </c>
      <c r="AN146" s="29">
        <f>+'Cu1'!AN146</f>
        <v>0</v>
      </c>
      <c r="AO146" s="29">
        <f>+'Cu1'!AO146</f>
        <v>0</v>
      </c>
      <c r="AP146" s="29">
        <f>+'Cu1'!AP146</f>
        <v>0</v>
      </c>
      <c r="AQ146" s="29">
        <f>+'Cu1'!AQ146</f>
        <v>0</v>
      </c>
      <c r="AR146" s="29">
        <f>+'Cu1'!AR146</f>
        <v>0</v>
      </c>
      <c r="AS146" s="29">
        <f>+'Cu1'!AS146</f>
        <v>0</v>
      </c>
      <c r="AT146" s="29">
        <f>+'Cu1'!AT146</f>
        <v>0</v>
      </c>
      <c r="AU146" s="40">
        <f>+'Cu1'!AU146</f>
        <v>0</v>
      </c>
      <c r="AV146">
        <f>+'Cu1'!AV146</f>
        <v>0</v>
      </c>
      <c r="AW146">
        <f>+'Cu1'!AW146</f>
        <v>0</v>
      </c>
      <c r="AX146" s="40">
        <f>+'Cu1'!AX146</f>
        <v>0</v>
      </c>
      <c r="AY146" s="40">
        <f>+'Cu1'!AY146</f>
        <v>0</v>
      </c>
      <c r="AZ146" s="40">
        <f>+'Cu1'!AZ146</f>
        <v>0</v>
      </c>
      <c r="BA146" s="40">
        <f>+'Cu1'!BA146</f>
        <v>0</v>
      </c>
      <c r="BB146" s="40">
        <f>+'Cu1'!BB146</f>
        <v>0</v>
      </c>
      <c r="BC146" s="40">
        <f>+'Cu1'!BC146</f>
        <v>0</v>
      </c>
      <c r="BD146" s="40">
        <f>+'Cu1'!BD146</f>
        <v>0</v>
      </c>
      <c r="BE146" s="40">
        <f>+'Cu1'!BE146</f>
        <v>0</v>
      </c>
      <c r="BF146" s="40">
        <f>+'Cu1'!BF146</f>
        <v>0</v>
      </c>
      <c r="BG146" s="40">
        <f>+'Cu1'!BG146</f>
        <v>0</v>
      </c>
      <c r="BH146" s="40"/>
      <c r="BI146" s="40"/>
      <c r="BJ146" s="40"/>
      <c r="BK146" s="40"/>
      <c r="BL146" s="40"/>
      <c r="BM146" s="40"/>
    </row>
    <row r="147" spans="1:65" hidden="1">
      <c r="A147" s="36">
        <f>+'Cu1'!A147</f>
        <v>98</v>
      </c>
      <c r="B147" s="35">
        <f>+'Cu1'!B147</f>
        <v>835</v>
      </c>
      <c r="C147" s="23" t="str">
        <f>+'Cu1'!C147</f>
        <v>RECOL.LECCIÓ</v>
      </c>
      <c r="D147" s="23" t="str">
        <f>+'Cu1'!D147</f>
        <v>Preparació per recol.lecció calçot</v>
      </c>
      <c r="E147" s="21">
        <f>+'Cu1'!E147</f>
        <v>2500</v>
      </c>
      <c r="F147" s="23">
        <f>+'Cu1'!F147</f>
        <v>0</v>
      </c>
      <c r="G147" s="23">
        <f>+'Cu1'!G147</f>
        <v>0</v>
      </c>
      <c r="H147" s="23">
        <f>+'Cu1'!H147</f>
        <v>0</v>
      </c>
      <c r="I147" s="23">
        <f>+'Cu1'!I147</f>
        <v>0</v>
      </c>
      <c r="J147" s="23">
        <f>+'Cu1'!J147</f>
        <v>0</v>
      </c>
      <c r="K147" s="23">
        <f>+'Cu1'!K147</f>
        <v>0</v>
      </c>
      <c r="L147" s="23">
        <f>+'Cu1'!L147</f>
        <v>0</v>
      </c>
      <c r="M147" s="23">
        <f>+'Cu1'!M147</f>
        <v>0</v>
      </c>
      <c r="N147" s="23">
        <f>+'Cu1'!N147</f>
        <v>0</v>
      </c>
      <c r="O147" s="23">
        <f>+'Cu1'!O147</f>
        <v>0</v>
      </c>
      <c r="P147" s="24">
        <f>+'Cu1'!P147</f>
        <v>0</v>
      </c>
      <c r="Q147" s="22">
        <f>+'Cu1'!Q147</f>
        <v>0</v>
      </c>
      <c r="R147" s="23">
        <f>+'Cu1'!R147</f>
        <v>0</v>
      </c>
      <c r="S147" s="23">
        <f>+'Cu1'!S147</f>
        <v>0</v>
      </c>
      <c r="T147" s="23">
        <f>+'Cu1'!T147</f>
        <v>0</v>
      </c>
      <c r="U147" s="23">
        <f>+'Cu1'!U147</f>
        <v>0</v>
      </c>
      <c r="V147" s="23">
        <f>+'Cu1'!V147</f>
        <v>0</v>
      </c>
      <c r="W147" s="23">
        <f>+'Cu1'!W147</f>
        <v>0</v>
      </c>
      <c r="X147" s="23">
        <f>+'Cu1'!X147</f>
        <v>0</v>
      </c>
      <c r="Y147" s="23">
        <f>+'Cu1'!Y147</f>
        <v>0</v>
      </c>
      <c r="Z147" s="22">
        <f>+'Cu1'!Z147</f>
        <v>0</v>
      </c>
      <c r="AA147" s="22">
        <f>+'Cu1'!AA147</f>
        <v>0</v>
      </c>
      <c r="AB147" s="23">
        <f>+'Cu1'!AB147</f>
        <v>0</v>
      </c>
      <c r="AC147" s="23">
        <f>+'Cu1'!AC147</f>
        <v>0</v>
      </c>
      <c r="AD147" s="23">
        <f>+'Cu1'!AD147</f>
        <v>0</v>
      </c>
      <c r="AE147" s="22">
        <f>+'Cu1'!AE147</f>
        <v>0</v>
      </c>
      <c r="AF147" s="22">
        <f>+'Cu1'!AF147</f>
        <v>0</v>
      </c>
      <c r="AG147" s="23">
        <f>+'Cu1'!AG147</f>
        <v>0</v>
      </c>
      <c r="AH147" s="23">
        <f>+'Cu1'!AH147</f>
        <v>0</v>
      </c>
      <c r="AI147" s="23">
        <f>+'Cu1'!AI147</f>
        <v>0</v>
      </c>
      <c r="AJ147" s="23">
        <f>+'Cu1'!AJ147</f>
        <v>0</v>
      </c>
      <c r="AK147" s="23">
        <f>+'Cu1'!AK147</f>
        <v>0</v>
      </c>
      <c r="AL147" s="23">
        <f>+'Cu1'!AL147</f>
        <v>0</v>
      </c>
      <c r="AM147" s="23">
        <f>+'Cu1'!AM147</f>
        <v>0</v>
      </c>
      <c r="AN147" s="23">
        <f>+'Cu1'!AN147</f>
        <v>0</v>
      </c>
      <c r="AO147" s="23">
        <f>+'Cu1'!AO147</f>
        <v>0</v>
      </c>
      <c r="AP147" s="23">
        <f>+'Cu1'!AP147</f>
        <v>0</v>
      </c>
      <c r="AQ147" s="23">
        <f>+'Cu1'!AQ147</f>
        <v>0</v>
      </c>
      <c r="AR147" s="23">
        <f>+'Cu1'!AR147</f>
        <v>0</v>
      </c>
      <c r="AS147" s="23">
        <f>+'Cu1'!AS147</f>
        <v>0</v>
      </c>
      <c r="AT147" s="23">
        <f>+'Cu1'!AT147</f>
        <v>0</v>
      </c>
      <c r="AU147" s="39">
        <f>+'Cu1'!AU147</f>
        <v>0</v>
      </c>
      <c r="AV147">
        <f>+'Cu1'!AV147</f>
        <v>0</v>
      </c>
      <c r="AW147">
        <f>+'Cu1'!AW147</f>
        <v>0</v>
      </c>
      <c r="AX147" s="40">
        <f>+'Cu1'!AX147</f>
        <v>0</v>
      </c>
      <c r="AY147" s="40">
        <f>+'Cu1'!AY147</f>
        <v>0</v>
      </c>
      <c r="AZ147" s="40">
        <f>+'Cu1'!AZ147</f>
        <v>0</v>
      </c>
      <c r="BA147" s="40">
        <f>+'Cu1'!BA147</f>
        <v>0</v>
      </c>
      <c r="BB147" s="40">
        <f>+'Cu1'!BB147</f>
        <v>0</v>
      </c>
      <c r="BC147" s="40">
        <f>+'Cu1'!BC147</f>
        <v>0</v>
      </c>
      <c r="BD147" s="40">
        <f>+'Cu1'!BD147</f>
        <v>0</v>
      </c>
      <c r="BE147" s="40">
        <f>+'Cu1'!BE147</f>
        <v>0</v>
      </c>
      <c r="BF147" s="40">
        <f>+'Cu1'!BF147</f>
        <v>0</v>
      </c>
      <c r="BG147" s="40">
        <f>+'Cu1'!BG147</f>
        <v>0</v>
      </c>
      <c r="BH147" s="40"/>
      <c r="BI147" s="40"/>
      <c r="BJ147" s="40"/>
      <c r="BK147" s="40"/>
      <c r="BL147" s="40"/>
      <c r="BM147" s="40"/>
    </row>
    <row r="148" spans="1:65" hidden="1">
      <c r="A148" s="36">
        <f>+'Cu1'!A148</f>
        <v>99</v>
      </c>
      <c r="B148" s="36">
        <f>+'Cu1'!B148</f>
        <v>845</v>
      </c>
      <c r="C148" s="29" t="str">
        <f>+'Cu1'!C148</f>
        <v>RECOL.LECCIÓ</v>
      </c>
      <c r="D148" s="29" t="str">
        <f>+'Cu1'!D148</f>
        <v>Preparació per recol.lecció enciam</v>
      </c>
      <c r="E148" s="37">
        <f>+'Cu1'!E148</f>
        <v>2500</v>
      </c>
      <c r="F148" s="29">
        <f>+'Cu1'!F148</f>
        <v>0</v>
      </c>
      <c r="G148" s="29">
        <f>+'Cu1'!G148</f>
        <v>0</v>
      </c>
      <c r="H148" s="29">
        <f>+'Cu1'!H148</f>
        <v>0</v>
      </c>
      <c r="I148" s="29">
        <f>+'Cu1'!I148</f>
        <v>0</v>
      </c>
      <c r="J148" s="29">
        <f>+'Cu1'!J148</f>
        <v>0</v>
      </c>
      <c r="K148" s="29">
        <f>+'Cu1'!K148</f>
        <v>0</v>
      </c>
      <c r="L148" s="29">
        <f>+'Cu1'!L148</f>
        <v>0</v>
      </c>
      <c r="M148" s="29">
        <f>+'Cu1'!M148</f>
        <v>0</v>
      </c>
      <c r="N148" s="29">
        <f>+'Cu1'!N148</f>
        <v>0</v>
      </c>
      <c r="O148" s="29">
        <f>+'Cu1'!O148</f>
        <v>0</v>
      </c>
      <c r="P148" s="29">
        <f>+'Cu1'!P148</f>
        <v>0</v>
      </c>
      <c r="Q148" s="29">
        <f>+'Cu1'!Q148</f>
        <v>0</v>
      </c>
      <c r="R148" s="30">
        <f>+'Cu1'!R148</f>
        <v>0</v>
      </c>
      <c r="S148" s="28">
        <f>+'Cu1'!S148</f>
        <v>0</v>
      </c>
      <c r="T148" s="29">
        <f>+'Cu1'!T148</f>
        <v>0</v>
      </c>
      <c r="U148" s="29">
        <f>+'Cu1'!U148</f>
        <v>0</v>
      </c>
      <c r="V148" s="29">
        <f>+'Cu1'!V148</f>
        <v>0</v>
      </c>
      <c r="W148" s="29">
        <f>+'Cu1'!W148</f>
        <v>0</v>
      </c>
      <c r="X148" s="29">
        <f>+'Cu1'!X148</f>
        <v>0</v>
      </c>
      <c r="Y148" s="29">
        <f>+'Cu1'!Y148</f>
        <v>0</v>
      </c>
      <c r="Z148" s="29">
        <f>+'Cu1'!Z148</f>
        <v>0</v>
      </c>
      <c r="AA148" s="29">
        <f>+'Cu1'!AA148</f>
        <v>0</v>
      </c>
      <c r="AB148" s="28">
        <f>+'Cu1'!AB148</f>
        <v>0</v>
      </c>
      <c r="AC148" s="28">
        <f>+'Cu1'!AC148</f>
        <v>0</v>
      </c>
      <c r="AD148" s="28">
        <f>+'Cu1'!AD148</f>
        <v>0</v>
      </c>
      <c r="AE148" s="29">
        <f>+'Cu1'!AE148</f>
        <v>0</v>
      </c>
      <c r="AF148" s="29">
        <f>+'Cu1'!AF148</f>
        <v>0</v>
      </c>
      <c r="AG148" s="28">
        <f>+'Cu1'!AG148</f>
        <v>0</v>
      </c>
      <c r="AH148" s="28">
        <f>+'Cu1'!AH148</f>
        <v>0</v>
      </c>
      <c r="AI148" s="29">
        <f>+'Cu1'!AI148</f>
        <v>0</v>
      </c>
      <c r="AJ148" s="29">
        <f>+'Cu1'!AJ148</f>
        <v>0</v>
      </c>
      <c r="AK148" s="29">
        <f>+'Cu1'!AK148</f>
        <v>0</v>
      </c>
      <c r="AL148" s="29">
        <f>+'Cu1'!AL148</f>
        <v>0</v>
      </c>
      <c r="AM148" s="29">
        <f>+'Cu1'!AM148</f>
        <v>0</v>
      </c>
      <c r="AN148" s="29">
        <f>+'Cu1'!AN148</f>
        <v>0</v>
      </c>
      <c r="AO148" s="29">
        <f>+'Cu1'!AO148</f>
        <v>0</v>
      </c>
      <c r="AP148" s="29">
        <f>+'Cu1'!AP148</f>
        <v>0</v>
      </c>
      <c r="AQ148" s="29">
        <f>+'Cu1'!AQ148</f>
        <v>0</v>
      </c>
      <c r="AR148" s="29">
        <f>+'Cu1'!AR148</f>
        <v>0</v>
      </c>
      <c r="AS148" s="29">
        <f>+'Cu1'!AS148</f>
        <v>0</v>
      </c>
      <c r="AT148" s="29">
        <f>+'Cu1'!AT148</f>
        <v>0</v>
      </c>
      <c r="AU148" s="29">
        <f>+'Cu1'!AU148</f>
        <v>0</v>
      </c>
      <c r="AV148" s="29">
        <f>+'Cu1'!AV148</f>
        <v>0</v>
      </c>
      <c r="AW148" s="40">
        <f>+'Cu1'!AW148</f>
        <v>0</v>
      </c>
      <c r="AX148" s="40">
        <f>+'Cu1'!AX148</f>
        <v>0</v>
      </c>
      <c r="AY148" s="40">
        <f>+'Cu1'!AY148</f>
        <v>0</v>
      </c>
      <c r="AZ148" s="40">
        <f>+'Cu1'!AZ148</f>
        <v>0</v>
      </c>
      <c r="BA148" s="40">
        <f>+'Cu1'!BA148</f>
        <v>0</v>
      </c>
      <c r="BB148" s="40">
        <f>+'Cu1'!BB148</f>
        <v>0</v>
      </c>
      <c r="BC148" s="40">
        <f>+'Cu1'!BC148</f>
        <v>0</v>
      </c>
      <c r="BD148" s="40">
        <f>+'Cu1'!BD148</f>
        <v>0</v>
      </c>
      <c r="BE148" s="40">
        <f>+'Cu1'!BE148</f>
        <v>0</v>
      </c>
      <c r="BF148" s="40">
        <f>+'Cu1'!BF148</f>
        <v>0</v>
      </c>
      <c r="BG148" s="40">
        <f>+'Cu1'!BG148</f>
        <v>0</v>
      </c>
      <c r="BH148" s="40"/>
      <c r="BI148" s="40"/>
      <c r="BJ148" s="40"/>
      <c r="BK148" s="40"/>
      <c r="BL148" s="40"/>
      <c r="BM148" s="40"/>
    </row>
    <row r="149" spans="1:65" s="39" customFormat="1" hidden="1">
      <c r="A149" s="35">
        <f>+'Cu1'!A149</f>
        <v>100</v>
      </c>
      <c r="B149" s="35">
        <f>+'Cu1'!B149</f>
        <v>855</v>
      </c>
      <c r="C149" s="23" t="str">
        <f>+'Cu1'!C149</f>
        <v>RECOL.LECCIÓ</v>
      </c>
      <c r="D149" s="23" t="str">
        <f>+'Cu1'!D149</f>
        <v>Preparació per recol.lecció bledes a manats</v>
      </c>
      <c r="E149" s="21">
        <f>+'Cu1'!E149</f>
        <v>2500</v>
      </c>
      <c r="F149" s="23">
        <f>+'Cu1'!F149</f>
        <v>0</v>
      </c>
      <c r="G149" s="23">
        <f>+'Cu1'!G149</f>
        <v>0</v>
      </c>
      <c r="H149" s="23">
        <f>+'Cu1'!H149</f>
        <v>0</v>
      </c>
      <c r="I149" s="23">
        <f>+'Cu1'!I149</f>
        <v>0</v>
      </c>
      <c r="J149" s="23">
        <f>+'Cu1'!J149</f>
        <v>0</v>
      </c>
      <c r="K149" s="23">
        <f>+'Cu1'!K149</f>
        <v>0</v>
      </c>
      <c r="L149" s="23">
        <f>+'Cu1'!L149</f>
        <v>0</v>
      </c>
      <c r="M149" s="23">
        <f>+'Cu1'!M149</f>
        <v>0</v>
      </c>
      <c r="N149" s="23">
        <f>+'Cu1'!N149</f>
        <v>0</v>
      </c>
      <c r="O149" s="23">
        <f>+'Cu1'!O149</f>
        <v>0</v>
      </c>
      <c r="P149" s="23">
        <f>+'Cu1'!P149</f>
        <v>0</v>
      </c>
      <c r="Q149" s="23">
        <f>+'Cu1'!Q149</f>
        <v>0</v>
      </c>
      <c r="R149" s="24">
        <f>+'Cu1'!R149</f>
        <v>0</v>
      </c>
      <c r="S149" s="22">
        <f>+'Cu1'!S149</f>
        <v>0</v>
      </c>
      <c r="T149" s="23">
        <f>+'Cu1'!T149</f>
        <v>0</v>
      </c>
      <c r="U149" s="23">
        <f>+'Cu1'!U149</f>
        <v>0</v>
      </c>
      <c r="V149" s="23">
        <f>+'Cu1'!V149</f>
        <v>0</v>
      </c>
      <c r="W149" s="23">
        <f>+'Cu1'!W149</f>
        <v>0</v>
      </c>
      <c r="X149" s="23">
        <f>+'Cu1'!X149</f>
        <v>0</v>
      </c>
      <c r="Y149" s="23">
        <f>+'Cu1'!Y149</f>
        <v>0</v>
      </c>
      <c r="Z149" s="23">
        <f>+'Cu1'!Z149</f>
        <v>0</v>
      </c>
      <c r="AA149" s="23">
        <f>+'Cu1'!AA149</f>
        <v>0</v>
      </c>
      <c r="AB149" s="22">
        <f>+'Cu1'!AB149</f>
        <v>0</v>
      </c>
      <c r="AC149" s="22">
        <f>+'Cu1'!AC149</f>
        <v>0</v>
      </c>
      <c r="AD149" s="22">
        <f>+'Cu1'!AD149</f>
        <v>0</v>
      </c>
      <c r="AE149" s="23">
        <f>+'Cu1'!AE149</f>
        <v>0</v>
      </c>
      <c r="AF149" s="23">
        <f>+'Cu1'!AF149</f>
        <v>0</v>
      </c>
      <c r="AG149" s="22">
        <f>+'Cu1'!AG149</f>
        <v>0</v>
      </c>
      <c r="AH149" s="22">
        <f>+'Cu1'!AH149</f>
        <v>0</v>
      </c>
      <c r="AI149" s="23">
        <f>+'Cu1'!AI149</f>
        <v>0</v>
      </c>
      <c r="AJ149" s="23">
        <f>+'Cu1'!AJ149</f>
        <v>0</v>
      </c>
      <c r="AK149" s="23">
        <f>+'Cu1'!AK149</f>
        <v>0</v>
      </c>
      <c r="AL149" s="23">
        <f>+'Cu1'!AL149</f>
        <v>0</v>
      </c>
      <c r="AM149" s="23">
        <f>+'Cu1'!AM149</f>
        <v>0</v>
      </c>
      <c r="AN149" s="23">
        <f>+'Cu1'!AN149</f>
        <v>0</v>
      </c>
      <c r="AO149" s="23">
        <f>+'Cu1'!AO149</f>
        <v>0</v>
      </c>
      <c r="AP149" s="23">
        <f>+'Cu1'!AP149</f>
        <v>0</v>
      </c>
      <c r="AQ149" s="23">
        <f>+'Cu1'!AQ149</f>
        <v>0</v>
      </c>
      <c r="AR149" s="23">
        <f>+'Cu1'!AR149</f>
        <v>0</v>
      </c>
      <c r="AS149" s="23">
        <f>+'Cu1'!AS149</f>
        <v>0</v>
      </c>
      <c r="AT149" s="23">
        <f>+'Cu1'!AT149</f>
        <v>0</v>
      </c>
      <c r="AU149" s="23">
        <f>+'Cu1'!AU149</f>
        <v>0</v>
      </c>
      <c r="AV149" s="23">
        <f>+'Cu1'!AV149</f>
        <v>0</v>
      </c>
      <c r="AW149" s="39">
        <f>+'Cu1'!AW149</f>
        <v>0</v>
      </c>
      <c r="AX149" s="39">
        <f>+'Cu1'!AX149</f>
        <v>0</v>
      </c>
      <c r="AY149" s="39">
        <f>+'Cu1'!AY149</f>
        <v>0</v>
      </c>
      <c r="AZ149" s="39">
        <f>+'Cu1'!AZ149</f>
        <v>0</v>
      </c>
      <c r="BA149" s="39">
        <f>+'Cu1'!BA149</f>
        <v>0</v>
      </c>
      <c r="BB149" s="39">
        <f>+'Cu1'!BB149</f>
        <v>0</v>
      </c>
      <c r="BC149" s="39">
        <f>+'Cu1'!BC149</f>
        <v>0</v>
      </c>
      <c r="BD149" s="39">
        <f>+'Cu1'!BD149</f>
        <v>0</v>
      </c>
      <c r="BE149" s="39">
        <f>+'Cu1'!BE149</f>
        <v>0</v>
      </c>
      <c r="BF149" s="39">
        <f>+'Cu1'!BF149</f>
        <v>0</v>
      </c>
      <c r="BG149" s="39">
        <f>+'Cu1'!BG149</f>
        <v>0</v>
      </c>
    </row>
    <row r="150" spans="1:65" hidden="1">
      <c r="A150" s="36">
        <f>+'Cu1'!A150</f>
        <v>101</v>
      </c>
      <c r="B150" s="36">
        <f>+'Cu1'!B150</f>
        <v>865</v>
      </c>
      <c r="C150" s="29" t="str">
        <f>+'Cu1'!C150</f>
        <v>RECOL.LECCIÓ</v>
      </c>
      <c r="D150" s="29" t="str">
        <f>+'Cu1'!D150</f>
        <v>Preparació per recol.lecció bledes</v>
      </c>
      <c r="E150" s="37">
        <f>+'Cu1'!E150</f>
        <v>2500</v>
      </c>
      <c r="F150" s="29">
        <f>+'Cu1'!F150</f>
        <v>0</v>
      </c>
      <c r="G150" s="29">
        <f>+'Cu1'!G150</f>
        <v>0</v>
      </c>
      <c r="H150" s="29">
        <f>+'Cu1'!H150</f>
        <v>0</v>
      </c>
      <c r="I150" s="29">
        <f>+'Cu1'!I150</f>
        <v>0</v>
      </c>
      <c r="J150" s="29">
        <f>+'Cu1'!J150</f>
        <v>0</v>
      </c>
      <c r="K150" s="29">
        <f>+'Cu1'!K150</f>
        <v>0</v>
      </c>
      <c r="L150" s="29">
        <f>+'Cu1'!L150</f>
        <v>0</v>
      </c>
      <c r="M150" s="29">
        <f>+'Cu1'!M150</f>
        <v>0</v>
      </c>
      <c r="N150" s="29">
        <f>+'Cu1'!N150</f>
        <v>0</v>
      </c>
      <c r="O150" s="29">
        <f>+'Cu1'!O150</f>
        <v>0</v>
      </c>
      <c r="P150" s="29">
        <f>+'Cu1'!P150</f>
        <v>0</v>
      </c>
      <c r="Q150" s="29">
        <f>+'Cu1'!Q150</f>
        <v>0</v>
      </c>
      <c r="R150" s="30">
        <f>+'Cu1'!R150</f>
        <v>0</v>
      </c>
      <c r="S150" s="28">
        <f>+'Cu1'!S150</f>
        <v>0</v>
      </c>
      <c r="T150" s="29">
        <f>+'Cu1'!T150</f>
        <v>0</v>
      </c>
      <c r="U150" s="29">
        <f>+'Cu1'!U150</f>
        <v>0</v>
      </c>
      <c r="V150" s="29">
        <f>+'Cu1'!V150</f>
        <v>0</v>
      </c>
      <c r="W150" s="29">
        <f>+'Cu1'!W150</f>
        <v>0</v>
      </c>
      <c r="X150" s="29">
        <f>+'Cu1'!X150</f>
        <v>0</v>
      </c>
      <c r="Y150" s="29">
        <f>+'Cu1'!Y150</f>
        <v>0</v>
      </c>
      <c r="Z150" s="29">
        <f>+'Cu1'!Z150</f>
        <v>0</v>
      </c>
      <c r="AA150" s="29">
        <f>+'Cu1'!AA150</f>
        <v>0</v>
      </c>
      <c r="AB150" s="28">
        <f>+'Cu1'!AB150</f>
        <v>0</v>
      </c>
      <c r="AC150" s="28">
        <f>+'Cu1'!AC150</f>
        <v>0</v>
      </c>
      <c r="AD150" s="28">
        <f>+'Cu1'!AD150</f>
        <v>0</v>
      </c>
      <c r="AE150" s="29">
        <f>+'Cu1'!AE150</f>
        <v>0</v>
      </c>
      <c r="AF150" s="29">
        <f>+'Cu1'!AF150</f>
        <v>0</v>
      </c>
      <c r="AG150" s="28">
        <f>+'Cu1'!AG150</f>
        <v>0</v>
      </c>
      <c r="AH150" s="28">
        <f>+'Cu1'!AH150</f>
        <v>0</v>
      </c>
      <c r="AI150" s="29">
        <f>+'Cu1'!AI150</f>
        <v>0</v>
      </c>
      <c r="AJ150" s="29">
        <f>+'Cu1'!AJ150</f>
        <v>0</v>
      </c>
      <c r="AK150" s="29">
        <f>+'Cu1'!AK150</f>
        <v>0</v>
      </c>
      <c r="AL150" s="29">
        <f>+'Cu1'!AL150</f>
        <v>0</v>
      </c>
      <c r="AM150" s="29">
        <f>+'Cu1'!AM150</f>
        <v>0</v>
      </c>
      <c r="AN150" s="29">
        <f>+'Cu1'!AN150</f>
        <v>0</v>
      </c>
      <c r="AO150" s="29">
        <f>+'Cu1'!AO150</f>
        <v>0</v>
      </c>
      <c r="AP150" s="29">
        <f>+'Cu1'!AP150</f>
        <v>0</v>
      </c>
      <c r="AQ150" s="29">
        <f>+'Cu1'!AQ150</f>
        <v>0</v>
      </c>
      <c r="AR150" s="29">
        <f>+'Cu1'!AR150</f>
        <v>0</v>
      </c>
      <c r="AS150" s="29">
        <f>+'Cu1'!AS150</f>
        <v>0</v>
      </c>
      <c r="AT150" s="29">
        <f>+'Cu1'!AT150</f>
        <v>0</v>
      </c>
      <c r="AU150" s="29">
        <f>+'Cu1'!AU150</f>
        <v>0</v>
      </c>
      <c r="AV150" s="29">
        <f>+'Cu1'!AV150</f>
        <v>0</v>
      </c>
      <c r="AW150" s="40">
        <f>+'Cu1'!AW150</f>
        <v>0</v>
      </c>
      <c r="AX150" s="40">
        <f>+'Cu1'!AX150</f>
        <v>0</v>
      </c>
      <c r="AY150" s="40">
        <f>+'Cu1'!AY150</f>
        <v>0</v>
      </c>
      <c r="AZ150" s="40">
        <f>+'Cu1'!AZ150</f>
        <v>0</v>
      </c>
      <c r="BA150" s="40">
        <f>+'Cu1'!BA150</f>
        <v>0</v>
      </c>
      <c r="BB150" s="40">
        <f>+'Cu1'!BB150</f>
        <v>0</v>
      </c>
      <c r="BC150" s="40">
        <f>+'Cu1'!BC150</f>
        <v>0</v>
      </c>
      <c r="BD150" s="40">
        <f>+'Cu1'!BD150</f>
        <v>0</v>
      </c>
      <c r="BE150" s="40">
        <f>+'Cu1'!BE150</f>
        <v>0</v>
      </c>
      <c r="BF150" s="40">
        <f>+'Cu1'!BF150</f>
        <v>0</v>
      </c>
      <c r="BG150" s="40">
        <f>+'Cu1'!BG150</f>
        <v>0</v>
      </c>
      <c r="BH150" s="40"/>
      <c r="BI150" s="40"/>
      <c r="BJ150" s="40"/>
      <c r="BK150" s="40"/>
      <c r="BL150" s="40"/>
      <c r="BM150" s="40"/>
    </row>
    <row r="151" spans="1:65" s="39" customFormat="1" hidden="1">
      <c r="A151" s="35">
        <f>+'Cu1'!A151</f>
        <v>102</v>
      </c>
      <c r="B151" s="35">
        <f>+'Cu1'!B151</f>
        <v>875</v>
      </c>
      <c r="C151" s="23" t="str">
        <f>+'Cu1'!C151</f>
        <v>RECOL.LECCIÓ</v>
      </c>
      <c r="D151" s="23" t="str">
        <f>+'Cu1'!D151</f>
        <v>Preparació per recol.lecció tomàquet</v>
      </c>
      <c r="E151" s="21">
        <f>+'Cu1'!E151</f>
        <v>2500</v>
      </c>
      <c r="F151" s="23">
        <f>+'Cu1'!F151</f>
        <v>0</v>
      </c>
      <c r="G151" s="23">
        <f>+'Cu1'!G151</f>
        <v>0</v>
      </c>
      <c r="H151" s="23">
        <f>+'Cu1'!H151</f>
        <v>0</v>
      </c>
      <c r="I151" s="23">
        <f>+'Cu1'!I151</f>
        <v>0</v>
      </c>
      <c r="J151" s="23">
        <f>+'Cu1'!J151</f>
        <v>0</v>
      </c>
      <c r="K151" s="23">
        <f>+'Cu1'!K151</f>
        <v>0</v>
      </c>
      <c r="L151" s="23">
        <f>+'Cu1'!L151</f>
        <v>0</v>
      </c>
      <c r="M151" s="23">
        <f>+'Cu1'!M151</f>
        <v>0</v>
      </c>
      <c r="N151" s="23">
        <f>+'Cu1'!N151</f>
        <v>0</v>
      </c>
      <c r="O151" s="23">
        <f>+'Cu1'!O151</f>
        <v>0</v>
      </c>
      <c r="P151" s="23">
        <f>+'Cu1'!P151</f>
        <v>0</v>
      </c>
      <c r="Q151" s="23">
        <f>+'Cu1'!Q151</f>
        <v>0</v>
      </c>
      <c r="R151" s="24">
        <f>+'Cu1'!R151</f>
        <v>0</v>
      </c>
      <c r="S151" s="22">
        <f>+'Cu1'!S151</f>
        <v>0</v>
      </c>
      <c r="T151" s="23">
        <f>+'Cu1'!T151</f>
        <v>0</v>
      </c>
      <c r="U151" s="23">
        <f>+'Cu1'!U151</f>
        <v>0</v>
      </c>
      <c r="V151" s="23">
        <f>+'Cu1'!V151</f>
        <v>0</v>
      </c>
      <c r="W151" s="23">
        <f>+'Cu1'!W151</f>
        <v>0</v>
      </c>
      <c r="X151" s="23">
        <f>+'Cu1'!X151</f>
        <v>0</v>
      </c>
      <c r="Y151" s="23">
        <f>+'Cu1'!Y151</f>
        <v>0</v>
      </c>
      <c r="Z151" s="23">
        <f>+'Cu1'!Z151</f>
        <v>0</v>
      </c>
      <c r="AA151" s="23">
        <f>+'Cu1'!AA151</f>
        <v>0</v>
      </c>
      <c r="AB151" s="22">
        <f>+'Cu1'!AB151</f>
        <v>0</v>
      </c>
      <c r="AC151" s="22">
        <f>+'Cu1'!AC151</f>
        <v>0</v>
      </c>
      <c r="AD151" s="22">
        <f>+'Cu1'!AD151</f>
        <v>0</v>
      </c>
      <c r="AE151" s="23">
        <f>+'Cu1'!AE151</f>
        <v>0</v>
      </c>
      <c r="AF151" s="23">
        <f>+'Cu1'!AF151</f>
        <v>0</v>
      </c>
      <c r="AG151" s="22">
        <f>+'Cu1'!AG151</f>
        <v>0</v>
      </c>
      <c r="AH151" s="22">
        <f>+'Cu1'!AH151</f>
        <v>0</v>
      </c>
      <c r="AI151" s="23">
        <f>+'Cu1'!AI151</f>
        <v>0</v>
      </c>
      <c r="AJ151" s="23">
        <f>+'Cu1'!AJ151</f>
        <v>0</v>
      </c>
      <c r="AK151" s="23">
        <f>+'Cu1'!AK151</f>
        <v>0</v>
      </c>
      <c r="AL151" s="23">
        <f>+'Cu1'!AL151</f>
        <v>0</v>
      </c>
      <c r="AM151" s="23">
        <f>+'Cu1'!AM151</f>
        <v>0</v>
      </c>
      <c r="AN151" s="23">
        <f>+'Cu1'!AN151</f>
        <v>0</v>
      </c>
      <c r="AO151" s="23">
        <f>+'Cu1'!AO151</f>
        <v>0</v>
      </c>
      <c r="AP151" s="23">
        <f>+'Cu1'!AP151</f>
        <v>0</v>
      </c>
      <c r="AQ151" s="23">
        <f>+'Cu1'!AQ151</f>
        <v>0</v>
      </c>
      <c r="AR151" s="23">
        <f>+'Cu1'!AR151</f>
        <v>0</v>
      </c>
      <c r="AS151" s="23">
        <f>+'Cu1'!AS151</f>
        <v>0</v>
      </c>
      <c r="AT151" s="23">
        <f>+'Cu1'!AT151</f>
        <v>0</v>
      </c>
      <c r="AU151" s="23">
        <f>+'Cu1'!AU151</f>
        <v>0</v>
      </c>
      <c r="AV151" s="23">
        <f>+'Cu1'!AV151</f>
        <v>0</v>
      </c>
      <c r="AW151" s="39">
        <f>+'Cu1'!AW151</f>
        <v>0</v>
      </c>
      <c r="AX151" s="39">
        <f>+'Cu1'!AX151</f>
        <v>0</v>
      </c>
      <c r="AY151" s="39">
        <f>+'Cu1'!AY151</f>
        <v>0</v>
      </c>
      <c r="AZ151" s="39">
        <f>+'Cu1'!AZ151</f>
        <v>0</v>
      </c>
      <c r="BA151" s="39">
        <f>+'Cu1'!BA151</f>
        <v>0</v>
      </c>
      <c r="BB151" s="39">
        <f>+'Cu1'!BB151</f>
        <v>0</v>
      </c>
      <c r="BC151" s="39">
        <f>+'Cu1'!BC151</f>
        <v>0</v>
      </c>
      <c r="BD151" s="39">
        <f>+'Cu1'!BD151</f>
        <v>0</v>
      </c>
      <c r="BE151" s="39">
        <f>+'Cu1'!BE151</f>
        <v>0</v>
      </c>
      <c r="BF151" s="39">
        <f>+'Cu1'!BF151</f>
        <v>0</v>
      </c>
      <c r="BG151" s="39">
        <f>+'Cu1'!BG151</f>
        <v>0</v>
      </c>
    </row>
    <row r="152" spans="1:65" hidden="1">
      <c r="A152" s="36">
        <f>+'Cu1'!A152</f>
        <v>103</v>
      </c>
      <c r="B152" s="36">
        <f>+'Cu1'!B152</f>
        <v>885</v>
      </c>
      <c r="C152" s="29" t="str">
        <f>+'Cu1'!C152</f>
        <v>RECOL.LECCIÓ</v>
      </c>
      <c r="D152" s="29" t="str">
        <f>+'Cu1'!D152</f>
        <v>Preparació per recol.lecció carbassa</v>
      </c>
      <c r="E152" s="37">
        <f>+'Cu1'!E152</f>
        <v>2500</v>
      </c>
      <c r="F152" s="29">
        <f>+'Cu1'!F152</f>
        <v>0</v>
      </c>
      <c r="G152" s="29">
        <f>+'Cu1'!G152</f>
        <v>0</v>
      </c>
      <c r="H152" s="29">
        <f>+'Cu1'!H152</f>
        <v>0</v>
      </c>
      <c r="I152" s="29">
        <f>+'Cu1'!I152</f>
        <v>0</v>
      </c>
      <c r="J152" s="29">
        <f>+'Cu1'!J152</f>
        <v>0</v>
      </c>
      <c r="K152" s="29">
        <f>+'Cu1'!K152</f>
        <v>0</v>
      </c>
      <c r="L152" s="29">
        <f>+'Cu1'!L152</f>
        <v>0</v>
      </c>
      <c r="M152" s="29">
        <f>+'Cu1'!M152</f>
        <v>0</v>
      </c>
      <c r="N152" s="29">
        <f>+'Cu1'!N152</f>
        <v>0</v>
      </c>
      <c r="O152" s="29">
        <f>+'Cu1'!O152</f>
        <v>0</v>
      </c>
      <c r="P152" s="29">
        <f>+'Cu1'!P152</f>
        <v>0</v>
      </c>
      <c r="Q152" s="29">
        <f>+'Cu1'!Q152</f>
        <v>0</v>
      </c>
      <c r="R152" s="30">
        <f>+'Cu1'!R152</f>
        <v>0</v>
      </c>
      <c r="S152" s="28">
        <f>+'Cu1'!S152</f>
        <v>0</v>
      </c>
      <c r="T152" s="29">
        <f>+'Cu1'!T152</f>
        <v>0</v>
      </c>
      <c r="U152" s="29">
        <f>+'Cu1'!U152</f>
        <v>0</v>
      </c>
      <c r="V152" s="29">
        <f>+'Cu1'!V152</f>
        <v>0</v>
      </c>
      <c r="W152" s="29">
        <f>+'Cu1'!W152</f>
        <v>0</v>
      </c>
      <c r="X152" s="29">
        <f>+'Cu1'!X152</f>
        <v>0</v>
      </c>
      <c r="Y152" s="29">
        <f>+'Cu1'!Y152</f>
        <v>0</v>
      </c>
      <c r="Z152" s="29">
        <f>+'Cu1'!Z152</f>
        <v>0</v>
      </c>
      <c r="AA152" s="29">
        <f>+'Cu1'!AA152</f>
        <v>0</v>
      </c>
      <c r="AB152" s="28">
        <f>+'Cu1'!AB152</f>
        <v>0</v>
      </c>
      <c r="AC152" s="28">
        <f>+'Cu1'!AC152</f>
        <v>0</v>
      </c>
      <c r="AD152" s="28">
        <f>+'Cu1'!AD152</f>
        <v>0</v>
      </c>
      <c r="AE152" s="29">
        <f>+'Cu1'!AE152</f>
        <v>0</v>
      </c>
      <c r="AF152" s="29">
        <f>+'Cu1'!AF152</f>
        <v>0</v>
      </c>
      <c r="AG152" s="28">
        <f>+'Cu1'!AG152</f>
        <v>0</v>
      </c>
      <c r="AH152" s="28">
        <f>+'Cu1'!AH152</f>
        <v>0</v>
      </c>
      <c r="AI152" s="29">
        <f>+'Cu1'!AI152</f>
        <v>0</v>
      </c>
      <c r="AJ152" s="29">
        <f>+'Cu1'!AJ152</f>
        <v>0</v>
      </c>
      <c r="AK152" s="29">
        <f>+'Cu1'!AK152</f>
        <v>0</v>
      </c>
      <c r="AL152" s="29">
        <f>+'Cu1'!AL152</f>
        <v>0</v>
      </c>
      <c r="AM152" s="29">
        <f>+'Cu1'!AM152</f>
        <v>0</v>
      </c>
      <c r="AN152" s="29">
        <f>+'Cu1'!AN152</f>
        <v>0</v>
      </c>
      <c r="AO152" s="29">
        <f>+'Cu1'!AO152</f>
        <v>0</v>
      </c>
      <c r="AP152" s="29">
        <f>+'Cu1'!AP152</f>
        <v>0</v>
      </c>
      <c r="AQ152" s="29">
        <f>+'Cu1'!AQ152</f>
        <v>0</v>
      </c>
      <c r="AR152" s="29">
        <f>+'Cu1'!AR152</f>
        <v>0</v>
      </c>
      <c r="AS152" s="29">
        <f>+'Cu1'!AS152</f>
        <v>0</v>
      </c>
      <c r="AT152" s="29">
        <f>+'Cu1'!AT152</f>
        <v>0</v>
      </c>
      <c r="AU152" s="29">
        <f>+'Cu1'!AU152</f>
        <v>0</v>
      </c>
      <c r="AV152" s="29">
        <f>+'Cu1'!AV152</f>
        <v>0</v>
      </c>
      <c r="AW152" s="40">
        <f>+'Cu1'!AW152</f>
        <v>0</v>
      </c>
      <c r="AX152" s="40">
        <f>+'Cu1'!AX152</f>
        <v>0</v>
      </c>
      <c r="AY152" s="40">
        <f>+'Cu1'!AY152</f>
        <v>0</v>
      </c>
      <c r="AZ152" s="40">
        <f>+'Cu1'!AZ152</f>
        <v>0</v>
      </c>
      <c r="BA152" s="40">
        <f>+'Cu1'!BA152</f>
        <v>0</v>
      </c>
      <c r="BB152" s="40">
        <f>+'Cu1'!BB152</f>
        <v>0</v>
      </c>
      <c r="BC152" s="40">
        <f>+'Cu1'!BC152</f>
        <v>0</v>
      </c>
      <c r="BD152" s="40">
        <f>+'Cu1'!BD152</f>
        <v>0</v>
      </c>
      <c r="BE152" s="40">
        <f>+'Cu1'!BE152</f>
        <v>0</v>
      </c>
      <c r="BF152" s="40">
        <f>+'Cu1'!BF152</f>
        <v>0</v>
      </c>
      <c r="BG152" s="40">
        <f>+'Cu1'!BG152</f>
        <v>0</v>
      </c>
      <c r="BH152" s="40"/>
      <c r="BI152" s="40"/>
      <c r="BJ152" s="40"/>
      <c r="BK152" s="40"/>
      <c r="BL152" s="40"/>
      <c r="BM152" s="40"/>
    </row>
    <row r="153" spans="1:65" hidden="1">
      <c r="A153" s="36">
        <f>+'Cu1'!A153</f>
        <v>104</v>
      </c>
      <c r="B153" s="36">
        <f>+'Cu1'!B153</f>
        <v>0</v>
      </c>
      <c r="C153" s="29">
        <f>+'Cu1'!C153</f>
        <v>0</v>
      </c>
      <c r="D153" s="29">
        <f>+'Cu1'!D153</f>
        <v>0</v>
      </c>
      <c r="E153" s="29">
        <f>+'Cu1'!E153</f>
        <v>0</v>
      </c>
      <c r="F153" s="29">
        <f>+'Cu1'!F153</f>
        <v>0</v>
      </c>
      <c r="G153" s="29">
        <f>+'Cu1'!G153</f>
        <v>0</v>
      </c>
      <c r="H153" s="29">
        <f>+'Cu1'!H153</f>
        <v>0</v>
      </c>
      <c r="I153" s="29">
        <f>+'Cu1'!I153</f>
        <v>0</v>
      </c>
      <c r="J153" s="29">
        <f>+'Cu1'!J153</f>
        <v>0</v>
      </c>
      <c r="K153" s="29">
        <f>+'Cu1'!K153</f>
        <v>0</v>
      </c>
      <c r="L153" s="29">
        <f>+'Cu1'!L153</f>
        <v>0</v>
      </c>
      <c r="M153" s="29">
        <f>+'Cu1'!M153</f>
        <v>0</v>
      </c>
      <c r="N153" s="29">
        <f>+'Cu1'!N153</f>
        <v>0</v>
      </c>
      <c r="O153" s="29">
        <f>+'Cu1'!O153</f>
        <v>0</v>
      </c>
      <c r="P153" s="29">
        <f>+'Cu1'!P153</f>
        <v>0</v>
      </c>
      <c r="Q153" s="29">
        <f>+'Cu1'!Q153</f>
        <v>0</v>
      </c>
      <c r="R153" s="30">
        <f>+'Cu1'!R153</f>
        <v>0</v>
      </c>
      <c r="S153" s="28">
        <f>+'Cu1'!S153</f>
        <v>0</v>
      </c>
      <c r="T153" s="29">
        <f>+'Cu1'!T153</f>
        <v>0</v>
      </c>
      <c r="U153" s="29">
        <f>+'Cu1'!U153</f>
        <v>0</v>
      </c>
      <c r="V153" s="29">
        <f>+'Cu1'!V153</f>
        <v>0</v>
      </c>
      <c r="W153" s="29">
        <f>+'Cu1'!W153</f>
        <v>0</v>
      </c>
      <c r="X153" s="29">
        <f>+'Cu1'!X153</f>
        <v>0</v>
      </c>
      <c r="Y153" s="29">
        <f>+'Cu1'!Y153</f>
        <v>0</v>
      </c>
      <c r="Z153" s="29">
        <f>+'Cu1'!Z153</f>
        <v>0</v>
      </c>
      <c r="AA153" s="29">
        <f>+'Cu1'!AA153</f>
        <v>0</v>
      </c>
      <c r="AB153" s="28">
        <f>+'Cu1'!AB153</f>
        <v>0</v>
      </c>
      <c r="AC153" s="28">
        <f>+'Cu1'!AC153</f>
        <v>0</v>
      </c>
      <c r="AD153" s="28">
        <f>+'Cu1'!AD153</f>
        <v>0</v>
      </c>
      <c r="AE153" s="29">
        <f>+'Cu1'!AE153</f>
        <v>0</v>
      </c>
      <c r="AF153" s="29">
        <f>+'Cu1'!AF153</f>
        <v>0</v>
      </c>
      <c r="AG153" s="28">
        <f>+'Cu1'!AG153</f>
        <v>0</v>
      </c>
      <c r="AH153" s="28">
        <f>+'Cu1'!AH153</f>
        <v>0</v>
      </c>
      <c r="AI153" s="29">
        <f>+'Cu1'!AI153</f>
        <v>0</v>
      </c>
      <c r="AJ153" s="29">
        <f>+'Cu1'!AJ153</f>
        <v>0</v>
      </c>
      <c r="AK153" s="29">
        <f>+'Cu1'!AK153</f>
        <v>0</v>
      </c>
      <c r="AL153" s="29">
        <f>+'Cu1'!AL153</f>
        <v>0</v>
      </c>
      <c r="AM153" s="29">
        <f>+'Cu1'!AM153</f>
        <v>0</v>
      </c>
      <c r="AN153" s="29">
        <f>+'Cu1'!AN153</f>
        <v>0</v>
      </c>
      <c r="AO153" s="29">
        <f>+'Cu1'!AO153</f>
        <v>0</v>
      </c>
      <c r="AP153" s="29">
        <f>+'Cu1'!AP153</f>
        <v>0</v>
      </c>
      <c r="AQ153" s="29">
        <f>+'Cu1'!AQ153</f>
        <v>0</v>
      </c>
      <c r="AR153" s="29">
        <f>+'Cu1'!AR153</f>
        <v>0</v>
      </c>
      <c r="AS153" s="29">
        <f>+'Cu1'!AS153</f>
        <v>0</v>
      </c>
      <c r="AT153" s="29">
        <f>+'Cu1'!AT153</f>
        <v>0</v>
      </c>
      <c r="AU153" s="29">
        <f>+'Cu1'!AU153</f>
        <v>0</v>
      </c>
      <c r="AV153" s="29">
        <f>+'Cu1'!AV153</f>
        <v>0</v>
      </c>
      <c r="AW153" s="40">
        <f>+'Cu1'!AW153</f>
        <v>0</v>
      </c>
      <c r="AX153" s="40">
        <f>+'Cu1'!AX153</f>
        <v>0</v>
      </c>
      <c r="AY153" s="40">
        <f>+'Cu1'!AY153</f>
        <v>0</v>
      </c>
      <c r="AZ153" s="40">
        <f>+'Cu1'!AZ153</f>
        <v>0</v>
      </c>
      <c r="BA153" s="40">
        <f>+'Cu1'!BA153</f>
        <v>0</v>
      </c>
      <c r="BB153" s="40">
        <f>+'Cu1'!BB153</f>
        <v>0</v>
      </c>
      <c r="BC153" s="40">
        <f>+'Cu1'!BC153</f>
        <v>0</v>
      </c>
      <c r="BD153" s="40">
        <f>+'Cu1'!BD153</f>
        <v>0</v>
      </c>
      <c r="BE153" s="40">
        <f>+'Cu1'!BE153</f>
        <v>0</v>
      </c>
      <c r="BF153" s="40">
        <f>+'Cu1'!BF153</f>
        <v>0</v>
      </c>
      <c r="BG153" s="40">
        <f>+'Cu1'!BG153</f>
        <v>0</v>
      </c>
      <c r="BH153" s="40"/>
      <c r="BI153" s="40"/>
      <c r="BJ153" s="40"/>
      <c r="BK153" s="40"/>
      <c r="BL153" s="40"/>
      <c r="BM153" s="40"/>
    </row>
    <row r="154" spans="1:65" hidden="1">
      <c r="A154" s="36">
        <f>+'Cu1'!A154</f>
        <v>105</v>
      </c>
      <c r="B154" s="36">
        <f>+'Cu1'!B154</f>
        <v>0</v>
      </c>
      <c r="C154" s="29">
        <f>+'Cu1'!C154</f>
        <v>0</v>
      </c>
      <c r="D154" s="29">
        <f>+'Cu1'!D154</f>
        <v>0</v>
      </c>
      <c r="E154" s="29">
        <f>+'Cu1'!E154</f>
        <v>0</v>
      </c>
      <c r="F154" s="29">
        <f>+'Cu1'!F154</f>
        <v>0</v>
      </c>
      <c r="G154" s="29">
        <f>+'Cu1'!G154</f>
        <v>0</v>
      </c>
      <c r="H154" s="29">
        <f>+'Cu1'!H154</f>
        <v>0</v>
      </c>
      <c r="I154" s="29">
        <f>+'Cu1'!I154</f>
        <v>0</v>
      </c>
      <c r="J154" s="29">
        <f>+'Cu1'!J154</f>
        <v>0</v>
      </c>
      <c r="K154" s="29">
        <f>+'Cu1'!K154</f>
        <v>0</v>
      </c>
      <c r="L154" s="29">
        <f>+'Cu1'!L154</f>
        <v>0</v>
      </c>
      <c r="M154" s="29">
        <f>+'Cu1'!M154</f>
        <v>0</v>
      </c>
      <c r="N154" s="29">
        <f>+'Cu1'!N154</f>
        <v>0</v>
      </c>
      <c r="O154" s="29">
        <f>+'Cu1'!O154</f>
        <v>0</v>
      </c>
      <c r="P154" s="29">
        <f>+'Cu1'!P154</f>
        <v>0</v>
      </c>
      <c r="Q154" s="29">
        <f>+'Cu1'!Q154</f>
        <v>0</v>
      </c>
      <c r="R154" s="30">
        <f>+'Cu1'!R154</f>
        <v>0</v>
      </c>
      <c r="S154" s="28">
        <f>+'Cu1'!S154</f>
        <v>0</v>
      </c>
      <c r="T154" s="29">
        <f>+'Cu1'!T154</f>
        <v>0</v>
      </c>
      <c r="U154" s="29">
        <f>+'Cu1'!U154</f>
        <v>0</v>
      </c>
      <c r="V154" s="29">
        <f>+'Cu1'!V154</f>
        <v>0</v>
      </c>
      <c r="W154" s="29">
        <f>+'Cu1'!W154</f>
        <v>0</v>
      </c>
      <c r="X154" s="29">
        <f>+'Cu1'!X154</f>
        <v>0</v>
      </c>
      <c r="Y154" s="29">
        <f>+'Cu1'!Y154</f>
        <v>0</v>
      </c>
      <c r="Z154" s="29">
        <f>+'Cu1'!Z154</f>
        <v>0</v>
      </c>
      <c r="AA154" s="29">
        <f>+'Cu1'!AA154</f>
        <v>0</v>
      </c>
      <c r="AB154" s="28">
        <f>+'Cu1'!AB154</f>
        <v>0</v>
      </c>
      <c r="AC154" s="28">
        <f>+'Cu1'!AC154</f>
        <v>0</v>
      </c>
      <c r="AD154" s="28">
        <f>+'Cu1'!AD154</f>
        <v>0</v>
      </c>
      <c r="AE154" s="29">
        <f>+'Cu1'!AE154</f>
        <v>0</v>
      </c>
      <c r="AF154" s="29">
        <f>+'Cu1'!AF154</f>
        <v>0</v>
      </c>
      <c r="AG154" s="28">
        <f>+'Cu1'!AG154</f>
        <v>0</v>
      </c>
      <c r="AH154" s="28">
        <f>+'Cu1'!AH154</f>
        <v>0</v>
      </c>
      <c r="AI154" s="29">
        <f>+'Cu1'!AI154</f>
        <v>0</v>
      </c>
      <c r="AJ154" s="29">
        <f>+'Cu1'!AJ154</f>
        <v>0</v>
      </c>
      <c r="AK154" s="29">
        <f>+'Cu1'!AK154</f>
        <v>0</v>
      </c>
      <c r="AL154" s="29">
        <f>+'Cu1'!AL154</f>
        <v>0</v>
      </c>
      <c r="AM154" s="29">
        <f>+'Cu1'!AM154</f>
        <v>0</v>
      </c>
      <c r="AN154" s="29">
        <f>+'Cu1'!AN154</f>
        <v>0</v>
      </c>
      <c r="AO154" s="29">
        <f>+'Cu1'!AO154</f>
        <v>0</v>
      </c>
      <c r="AP154" s="29">
        <f>+'Cu1'!AP154</f>
        <v>0</v>
      </c>
      <c r="AQ154" s="29">
        <f>+'Cu1'!AQ154</f>
        <v>0</v>
      </c>
      <c r="AR154" s="29">
        <f>+'Cu1'!AR154</f>
        <v>0</v>
      </c>
      <c r="AS154" s="29">
        <f>+'Cu1'!AS154</f>
        <v>0</v>
      </c>
      <c r="AT154" s="29">
        <f>+'Cu1'!AT154</f>
        <v>0</v>
      </c>
      <c r="AU154" s="29">
        <f>+'Cu1'!AU154</f>
        <v>0</v>
      </c>
      <c r="AV154" s="29">
        <f>+'Cu1'!AV154</f>
        <v>0</v>
      </c>
      <c r="AW154" s="40">
        <f>+'Cu1'!AW154</f>
        <v>0</v>
      </c>
      <c r="AX154" s="40">
        <f>+'Cu1'!AX154</f>
        <v>0</v>
      </c>
      <c r="AY154" s="40">
        <f>+'Cu1'!AY154</f>
        <v>0</v>
      </c>
      <c r="AZ154" s="40">
        <f>+'Cu1'!AZ154</f>
        <v>0</v>
      </c>
      <c r="BA154" s="40">
        <f>+'Cu1'!BA154</f>
        <v>0</v>
      </c>
      <c r="BB154" s="40">
        <f>+'Cu1'!BB154</f>
        <v>0</v>
      </c>
      <c r="BC154" s="40">
        <f>+'Cu1'!BC154</f>
        <v>0</v>
      </c>
      <c r="BD154" s="40">
        <f>+'Cu1'!BD154</f>
        <v>0</v>
      </c>
      <c r="BE154" s="40">
        <f>+'Cu1'!BE154</f>
        <v>0</v>
      </c>
      <c r="BF154" s="40">
        <f>+'Cu1'!BF154</f>
        <v>0</v>
      </c>
      <c r="BG154" s="40">
        <f>+'Cu1'!BG154</f>
        <v>0</v>
      </c>
      <c r="BH154" s="40"/>
      <c r="BI154" s="40"/>
      <c r="BJ154" s="40"/>
      <c r="BK154" s="40"/>
      <c r="BL154" s="40"/>
      <c r="BM154" s="40"/>
    </row>
    <row r="155" spans="1:65" hidden="1">
      <c r="A155" s="36">
        <f>+'Cu1'!A155</f>
        <v>106</v>
      </c>
      <c r="B155" s="36">
        <f>+'Cu1'!B155</f>
        <v>0</v>
      </c>
      <c r="C155" s="29">
        <f>+'Cu1'!C155</f>
        <v>0</v>
      </c>
      <c r="D155" s="29">
        <f>+'Cu1'!D155</f>
        <v>0</v>
      </c>
      <c r="E155" s="29">
        <f>+'Cu1'!E155</f>
        <v>0</v>
      </c>
      <c r="F155" s="29">
        <f>+'Cu1'!F155</f>
        <v>0</v>
      </c>
      <c r="G155" s="29">
        <f>+'Cu1'!G155</f>
        <v>0</v>
      </c>
      <c r="H155" s="29">
        <f>+'Cu1'!H155</f>
        <v>0</v>
      </c>
      <c r="I155" s="29">
        <f>+'Cu1'!I155</f>
        <v>0</v>
      </c>
      <c r="J155" s="29">
        <f>+'Cu1'!J155</f>
        <v>0</v>
      </c>
      <c r="K155" s="29">
        <f>+'Cu1'!K155</f>
        <v>0</v>
      </c>
      <c r="L155" s="29">
        <f>+'Cu1'!L155</f>
        <v>0</v>
      </c>
      <c r="M155" s="29">
        <f>+'Cu1'!M155</f>
        <v>0</v>
      </c>
      <c r="N155" s="29">
        <f>+'Cu1'!N155</f>
        <v>0</v>
      </c>
      <c r="O155" s="29">
        <f>+'Cu1'!O155</f>
        <v>0</v>
      </c>
      <c r="P155" s="29">
        <f>+'Cu1'!P155</f>
        <v>0</v>
      </c>
      <c r="Q155" s="29">
        <f>+'Cu1'!Q155</f>
        <v>0</v>
      </c>
      <c r="R155" s="30">
        <f>+'Cu1'!R155</f>
        <v>0</v>
      </c>
      <c r="S155" s="28">
        <f>+'Cu1'!S155</f>
        <v>0</v>
      </c>
      <c r="T155" s="29">
        <f>+'Cu1'!T155</f>
        <v>0</v>
      </c>
      <c r="U155" s="29">
        <f>+'Cu1'!U155</f>
        <v>0</v>
      </c>
      <c r="V155" s="29">
        <f>+'Cu1'!V155</f>
        <v>0</v>
      </c>
      <c r="W155" s="29">
        <f>+'Cu1'!W155</f>
        <v>0</v>
      </c>
      <c r="X155" s="29">
        <f>+'Cu1'!X155</f>
        <v>0</v>
      </c>
      <c r="Y155" s="29">
        <f>+'Cu1'!Y155</f>
        <v>0</v>
      </c>
      <c r="Z155" s="29">
        <f>+'Cu1'!Z155</f>
        <v>0</v>
      </c>
      <c r="AA155" s="29">
        <f>+'Cu1'!AA155</f>
        <v>0</v>
      </c>
      <c r="AB155" s="28">
        <f>+'Cu1'!AB155</f>
        <v>0</v>
      </c>
      <c r="AC155" s="28">
        <f>+'Cu1'!AC155</f>
        <v>0</v>
      </c>
      <c r="AD155" s="28">
        <f>+'Cu1'!AD155</f>
        <v>0</v>
      </c>
      <c r="AE155" s="29">
        <f>+'Cu1'!AE155</f>
        <v>0</v>
      </c>
      <c r="AF155" s="29">
        <f>+'Cu1'!AF155</f>
        <v>0</v>
      </c>
      <c r="AG155" s="28">
        <f>+'Cu1'!AG155</f>
        <v>0</v>
      </c>
      <c r="AH155" s="28">
        <f>+'Cu1'!AH155</f>
        <v>0</v>
      </c>
      <c r="AI155" s="29">
        <f>+'Cu1'!AI155</f>
        <v>0</v>
      </c>
      <c r="AJ155" s="29">
        <f>+'Cu1'!AJ155</f>
        <v>0</v>
      </c>
      <c r="AK155" s="29">
        <f>+'Cu1'!AK155</f>
        <v>0</v>
      </c>
      <c r="AL155" s="29">
        <f>+'Cu1'!AL155</f>
        <v>0</v>
      </c>
      <c r="AM155" s="29">
        <f>+'Cu1'!AM155</f>
        <v>0</v>
      </c>
      <c r="AN155" s="29">
        <f>+'Cu1'!AN155</f>
        <v>0</v>
      </c>
      <c r="AO155" s="29">
        <f>+'Cu1'!AO155</f>
        <v>0</v>
      </c>
      <c r="AP155" s="29">
        <f>+'Cu1'!AP155</f>
        <v>0</v>
      </c>
      <c r="AQ155" s="29">
        <f>+'Cu1'!AQ155</f>
        <v>0</v>
      </c>
      <c r="AR155" s="29">
        <f>+'Cu1'!AR155</f>
        <v>0</v>
      </c>
      <c r="AS155" s="29">
        <f>+'Cu1'!AS155</f>
        <v>0</v>
      </c>
      <c r="AT155" s="29">
        <f>+'Cu1'!AT155</f>
        <v>0</v>
      </c>
      <c r="AU155" s="29">
        <f>+'Cu1'!AU155</f>
        <v>0</v>
      </c>
      <c r="AV155" s="29">
        <f>+'Cu1'!AV155</f>
        <v>0</v>
      </c>
      <c r="AW155" s="40">
        <f>+'Cu1'!AW155</f>
        <v>0</v>
      </c>
      <c r="AX155" s="40">
        <f>+'Cu1'!AX155</f>
        <v>0</v>
      </c>
      <c r="AY155" s="40">
        <f>+'Cu1'!AY155</f>
        <v>0</v>
      </c>
      <c r="AZ155" s="40">
        <f>+'Cu1'!AZ155</f>
        <v>0</v>
      </c>
      <c r="BA155" s="40">
        <f>+'Cu1'!BA155</f>
        <v>0</v>
      </c>
      <c r="BB155" s="40">
        <f>+'Cu1'!BB155</f>
        <v>0</v>
      </c>
      <c r="BC155" s="40">
        <f>+'Cu1'!BC155</f>
        <v>0</v>
      </c>
      <c r="BD155" s="40">
        <f>+'Cu1'!BD155</f>
        <v>0</v>
      </c>
      <c r="BE155" s="40">
        <f>+'Cu1'!BE155</f>
        <v>0</v>
      </c>
      <c r="BF155" s="40">
        <f>+'Cu1'!BF155</f>
        <v>0</v>
      </c>
      <c r="BG155" s="40">
        <f>+'Cu1'!BG155</f>
        <v>0</v>
      </c>
      <c r="BH155" s="40"/>
      <c r="BI155" s="40"/>
      <c r="BJ155" s="40"/>
      <c r="BK155" s="40"/>
      <c r="BL155" s="40"/>
      <c r="BM155" s="40"/>
    </row>
    <row r="156" spans="1:65" hidden="1">
      <c r="A156" s="36">
        <f>+'Cu1'!A156</f>
        <v>107</v>
      </c>
      <c r="B156" s="36">
        <f>+'Cu1'!B156</f>
        <v>0</v>
      </c>
      <c r="C156" s="29">
        <f>+'Cu1'!C156</f>
        <v>0</v>
      </c>
      <c r="D156" s="29">
        <f>+'Cu1'!D156</f>
        <v>0</v>
      </c>
      <c r="E156" s="29">
        <f>+'Cu1'!E156</f>
        <v>0</v>
      </c>
      <c r="F156" s="29">
        <f>+'Cu1'!F156</f>
        <v>0</v>
      </c>
      <c r="G156" s="29">
        <f>+'Cu1'!G156</f>
        <v>0</v>
      </c>
      <c r="H156" s="29">
        <f>+'Cu1'!H156</f>
        <v>0</v>
      </c>
      <c r="I156" s="29">
        <f>+'Cu1'!I156</f>
        <v>0</v>
      </c>
      <c r="J156" s="29">
        <f>+'Cu1'!J156</f>
        <v>0</v>
      </c>
      <c r="K156" s="29">
        <f>+'Cu1'!K156</f>
        <v>0</v>
      </c>
      <c r="L156" s="29">
        <f>+'Cu1'!L156</f>
        <v>0</v>
      </c>
      <c r="M156" s="29">
        <f>+'Cu1'!M156</f>
        <v>0</v>
      </c>
      <c r="N156" s="29">
        <f>+'Cu1'!N156</f>
        <v>0</v>
      </c>
      <c r="O156" s="29">
        <f>+'Cu1'!O156</f>
        <v>0</v>
      </c>
      <c r="P156" s="29">
        <f>+'Cu1'!P156</f>
        <v>0</v>
      </c>
      <c r="Q156" s="29">
        <f>+'Cu1'!Q156</f>
        <v>0</v>
      </c>
      <c r="R156" s="30">
        <f>+'Cu1'!R156</f>
        <v>0</v>
      </c>
      <c r="S156" s="28">
        <f>+'Cu1'!S156</f>
        <v>0</v>
      </c>
      <c r="T156" s="29">
        <f>+'Cu1'!T156</f>
        <v>0</v>
      </c>
      <c r="U156" s="29">
        <f>+'Cu1'!U156</f>
        <v>0</v>
      </c>
      <c r="V156" s="29">
        <f>+'Cu1'!V156</f>
        <v>0</v>
      </c>
      <c r="W156" s="29">
        <f>+'Cu1'!W156</f>
        <v>0</v>
      </c>
      <c r="X156" s="29">
        <f>+'Cu1'!X156</f>
        <v>0</v>
      </c>
      <c r="Y156" s="29">
        <f>+'Cu1'!Y156</f>
        <v>0</v>
      </c>
      <c r="Z156" s="29">
        <f>+'Cu1'!Z156</f>
        <v>0</v>
      </c>
      <c r="AA156" s="29">
        <f>+'Cu1'!AA156</f>
        <v>0</v>
      </c>
      <c r="AB156" s="28">
        <f>+'Cu1'!AB156</f>
        <v>0</v>
      </c>
      <c r="AC156" s="28">
        <f>+'Cu1'!AC156</f>
        <v>0</v>
      </c>
      <c r="AD156" s="28">
        <f>+'Cu1'!AD156</f>
        <v>0</v>
      </c>
      <c r="AE156" s="29">
        <f>+'Cu1'!AE156</f>
        <v>0</v>
      </c>
      <c r="AF156" s="29">
        <f>+'Cu1'!AF156</f>
        <v>0</v>
      </c>
      <c r="AG156" s="28">
        <f>+'Cu1'!AG156</f>
        <v>0</v>
      </c>
      <c r="AH156" s="28">
        <f>+'Cu1'!AH156</f>
        <v>0</v>
      </c>
      <c r="AI156" s="29">
        <f>+'Cu1'!AI156</f>
        <v>0</v>
      </c>
      <c r="AJ156" s="29">
        <f>+'Cu1'!AJ156</f>
        <v>0</v>
      </c>
      <c r="AK156" s="29">
        <f>+'Cu1'!AK156</f>
        <v>0</v>
      </c>
      <c r="AL156" s="29">
        <f>+'Cu1'!AL156</f>
        <v>0</v>
      </c>
      <c r="AM156" s="29">
        <f>+'Cu1'!AM156</f>
        <v>0</v>
      </c>
      <c r="AN156" s="29">
        <f>+'Cu1'!AN156</f>
        <v>0</v>
      </c>
      <c r="AO156" s="29">
        <f>+'Cu1'!AO156</f>
        <v>0</v>
      </c>
      <c r="AP156" s="29">
        <f>+'Cu1'!AP156</f>
        <v>0</v>
      </c>
      <c r="AQ156" s="29">
        <f>+'Cu1'!AQ156</f>
        <v>0</v>
      </c>
      <c r="AR156" s="29">
        <f>+'Cu1'!AR156</f>
        <v>0</v>
      </c>
      <c r="AS156" s="29">
        <f>+'Cu1'!AS156</f>
        <v>0</v>
      </c>
      <c r="AT156" s="29">
        <f>+'Cu1'!AT156</f>
        <v>0</v>
      </c>
      <c r="AU156" s="29">
        <f>+'Cu1'!AU156</f>
        <v>0</v>
      </c>
      <c r="AV156" s="29">
        <f>+'Cu1'!AV156</f>
        <v>0</v>
      </c>
      <c r="AW156" s="40">
        <f>+'Cu1'!AW156</f>
        <v>0</v>
      </c>
      <c r="AX156" s="40">
        <f>+'Cu1'!AX156</f>
        <v>0</v>
      </c>
      <c r="AY156" s="40">
        <f>+'Cu1'!AY156</f>
        <v>0</v>
      </c>
      <c r="AZ156" s="40">
        <f>+'Cu1'!AZ156</f>
        <v>0</v>
      </c>
      <c r="BA156" s="40">
        <f>+'Cu1'!BA156</f>
        <v>0</v>
      </c>
      <c r="BB156" s="40">
        <f>+'Cu1'!BB156</f>
        <v>0</v>
      </c>
      <c r="BC156" s="40">
        <f>+'Cu1'!BC156</f>
        <v>0</v>
      </c>
      <c r="BD156" s="40">
        <f>+'Cu1'!BD156</f>
        <v>0</v>
      </c>
      <c r="BE156" s="40">
        <f>+'Cu1'!BE156</f>
        <v>0</v>
      </c>
      <c r="BF156" s="40">
        <f>+'Cu1'!BF156</f>
        <v>0</v>
      </c>
      <c r="BG156" s="40">
        <f>+'Cu1'!BG156</f>
        <v>0</v>
      </c>
      <c r="BH156" s="40"/>
      <c r="BI156" s="40"/>
      <c r="BJ156" s="40"/>
      <c r="BK156" s="40"/>
      <c r="BL156" s="40"/>
      <c r="BM156" s="40"/>
    </row>
    <row r="157" spans="1:65" hidden="1">
      <c r="A157" s="36">
        <f>+'Cu1'!A157</f>
        <v>108</v>
      </c>
      <c r="B157" s="36">
        <f>+'Cu1'!B157</f>
        <v>0</v>
      </c>
      <c r="C157" s="29">
        <f>+'Cu1'!C157</f>
        <v>0</v>
      </c>
      <c r="D157" s="29">
        <f>+'Cu1'!D157</f>
        <v>0</v>
      </c>
      <c r="E157" s="29">
        <f>+'Cu1'!E157</f>
        <v>0</v>
      </c>
      <c r="F157" s="29">
        <f>+'Cu1'!F157</f>
        <v>0</v>
      </c>
      <c r="G157" s="29">
        <f>+'Cu1'!G157</f>
        <v>0</v>
      </c>
      <c r="H157" s="29">
        <f>+'Cu1'!H157</f>
        <v>0</v>
      </c>
      <c r="I157" s="29">
        <f>+'Cu1'!I157</f>
        <v>0</v>
      </c>
      <c r="J157" s="29">
        <f>+'Cu1'!J157</f>
        <v>0</v>
      </c>
      <c r="K157" s="29">
        <f>+'Cu1'!K157</f>
        <v>0</v>
      </c>
      <c r="L157" s="29">
        <f>+'Cu1'!L157</f>
        <v>0</v>
      </c>
      <c r="M157" s="29">
        <f>+'Cu1'!M157</f>
        <v>0</v>
      </c>
      <c r="N157" s="29">
        <f>+'Cu1'!N157</f>
        <v>0</v>
      </c>
      <c r="O157" s="29">
        <f>+'Cu1'!O157</f>
        <v>0</v>
      </c>
      <c r="P157" s="29">
        <f>+'Cu1'!P157</f>
        <v>0</v>
      </c>
      <c r="Q157" s="29">
        <f>+'Cu1'!Q157</f>
        <v>0</v>
      </c>
      <c r="R157" s="30">
        <f>+'Cu1'!R157</f>
        <v>0</v>
      </c>
      <c r="S157" s="28">
        <f>+'Cu1'!S157</f>
        <v>0</v>
      </c>
      <c r="T157" s="29">
        <f>+'Cu1'!T157</f>
        <v>0</v>
      </c>
      <c r="U157" s="29">
        <f>+'Cu1'!U157</f>
        <v>0</v>
      </c>
      <c r="V157" s="29">
        <f>+'Cu1'!V157</f>
        <v>0</v>
      </c>
      <c r="W157" s="29">
        <f>+'Cu1'!W157</f>
        <v>0</v>
      </c>
      <c r="X157" s="29">
        <f>+'Cu1'!X157</f>
        <v>0</v>
      </c>
      <c r="Y157" s="29">
        <f>+'Cu1'!Y157</f>
        <v>0</v>
      </c>
      <c r="Z157" s="29">
        <f>+'Cu1'!Z157</f>
        <v>0</v>
      </c>
      <c r="AA157" s="29">
        <f>+'Cu1'!AA157</f>
        <v>0</v>
      </c>
      <c r="AB157" s="28">
        <f>+'Cu1'!AB157</f>
        <v>0</v>
      </c>
      <c r="AC157" s="28">
        <f>+'Cu1'!AC157</f>
        <v>0</v>
      </c>
      <c r="AD157" s="28">
        <f>+'Cu1'!AD157</f>
        <v>0</v>
      </c>
      <c r="AE157" s="29">
        <f>+'Cu1'!AE157</f>
        <v>0</v>
      </c>
      <c r="AF157" s="29">
        <f>+'Cu1'!AF157</f>
        <v>0</v>
      </c>
      <c r="AG157" s="28">
        <f>+'Cu1'!AG157</f>
        <v>0</v>
      </c>
      <c r="AH157" s="28">
        <f>+'Cu1'!AH157</f>
        <v>0</v>
      </c>
      <c r="AI157" s="29">
        <f>+'Cu1'!AI157</f>
        <v>0</v>
      </c>
      <c r="AJ157" s="29">
        <f>+'Cu1'!AJ157</f>
        <v>0</v>
      </c>
      <c r="AK157" s="29">
        <f>+'Cu1'!AK157</f>
        <v>0</v>
      </c>
      <c r="AL157" s="29">
        <f>+'Cu1'!AL157</f>
        <v>0</v>
      </c>
      <c r="AM157" s="29">
        <f>+'Cu1'!AM157</f>
        <v>0</v>
      </c>
      <c r="AN157" s="29">
        <f>+'Cu1'!AN157</f>
        <v>0</v>
      </c>
      <c r="AO157" s="29">
        <f>+'Cu1'!AO157</f>
        <v>0</v>
      </c>
      <c r="AP157" s="29">
        <f>+'Cu1'!AP157</f>
        <v>0</v>
      </c>
      <c r="AQ157" s="29">
        <f>+'Cu1'!AQ157</f>
        <v>0</v>
      </c>
      <c r="AR157" s="29">
        <f>+'Cu1'!AR157</f>
        <v>0</v>
      </c>
      <c r="AS157" s="29">
        <f>+'Cu1'!AS157</f>
        <v>0</v>
      </c>
      <c r="AT157" s="29">
        <f>+'Cu1'!AT157</f>
        <v>0</v>
      </c>
      <c r="AU157" s="29">
        <f>+'Cu1'!AU157</f>
        <v>0</v>
      </c>
      <c r="AV157" s="29">
        <f>+'Cu1'!AV157</f>
        <v>0</v>
      </c>
      <c r="AW157" s="40">
        <f>+'Cu1'!AW157</f>
        <v>0</v>
      </c>
      <c r="AX157" s="40">
        <f>+'Cu1'!AX157</f>
        <v>0</v>
      </c>
      <c r="AY157" s="40">
        <f>+'Cu1'!AY157</f>
        <v>0</v>
      </c>
      <c r="AZ157" s="40">
        <f>+'Cu1'!AZ157</f>
        <v>0</v>
      </c>
      <c r="BA157" s="40">
        <f>+'Cu1'!BA157</f>
        <v>0</v>
      </c>
      <c r="BB157" s="40">
        <f>+'Cu1'!BB157</f>
        <v>0</v>
      </c>
      <c r="BC157" s="40">
        <f>+'Cu1'!BC157</f>
        <v>0</v>
      </c>
      <c r="BD157" s="40">
        <f>+'Cu1'!BD157</f>
        <v>0</v>
      </c>
      <c r="BE157" s="40">
        <f>+'Cu1'!BE157</f>
        <v>0</v>
      </c>
      <c r="BF157" s="40">
        <f>+'Cu1'!BF157</f>
        <v>0</v>
      </c>
      <c r="BG157" s="40">
        <f>+'Cu1'!BG157</f>
        <v>0</v>
      </c>
      <c r="BH157" s="40"/>
      <c r="BI157" s="40"/>
      <c r="BJ157" s="40"/>
      <c r="BK157" s="40"/>
      <c r="BL157" s="40"/>
      <c r="BM157" s="40"/>
    </row>
    <row r="158" spans="1:65" hidden="1">
      <c r="A158" s="36">
        <f>+'Cu1'!A158</f>
        <v>109</v>
      </c>
      <c r="B158" s="36">
        <f>+'Cu1'!B158</f>
        <v>0</v>
      </c>
      <c r="C158" s="29">
        <f>+'Cu1'!C158</f>
        <v>0</v>
      </c>
      <c r="D158" s="29" t="str">
        <f>+'Cu1'!D158</f>
        <v>Preparació per 0</v>
      </c>
      <c r="E158" s="29">
        <f>+'Cu1'!E158</f>
        <v>0</v>
      </c>
      <c r="F158" s="29">
        <f>+'Cu1'!F158</f>
        <v>0</v>
      </c>
      <c r="G158" s="29">
        <f>+'Cu1'!G158</f>
        <v>0</v>
      </c>
      <c r="H158" s="29">
        <f>+'Cu1'!H158</f>
        <v>0</v>
      </c>
      <c r="I158" s="29">
        <f>+'Cu1'!I158</f>
        <v>0</v>
      </c>
      <c r="J158" s="29">
        <f>+'Cu1'!J158</f>
        <v>0</v>
      </c>
      <c r="K158" s="29">
        <f>+'Cu1'!K158</f>
        <v>0</v>
      </c>
      <c r="L158" s="29">
        <f>+'Cu1'!L158</f>
        <v>0</v>
      </c>
      <c r="M158" s="29">
        <f>+'Cu1'!M158</f>
        <v>0</v>
      </c>
      <c r="N158" s="29">
        <f>+'Cu1'!N158</f>
        <v>0</v>
      </c>
      <c r="O158" s="29">
        <f>+'Cu1'!O158</f>
        <v>0</v>
      </c>
      <c r="P158" s="29">
        <f>+'Cu1'!P158</f>
        <v>0</v>
      </c>
      <c r="Q158" s="29">
        <f>+'Cu1'!Q158</f>
        <v>0</v>
      </c>
      <c r="R158" s="30">
        <f>+'Cu1'!R158</f>
        <v>0</v>
      </c>
      <c r="S158" s="28">
        <f>+'Cu1'!S158</f>
        <v>0</v>
      </c>
      <c r="T158" s="29">
        <f>+'Cu1'!T158</f>
        <v>0</v>
      </c>
      <c r="U158" s="29">
        <f>+'Cu1'!U158</f>
        <v>0</v>
      </c>
      <c r="V158" s="29">
        <f>+'Cu1'!V158</f>
        <v>0</v>
      </c>
      <c r="W158" s="29">
        <f>+'Cu1'!W158</f>
        <v>0</v>
      </c>
      <c r="X158" s="29">
        <f>+'Cu1'!X158</f>
        <v>0</v>
      </c>
      <c r="Y158" s="29">
        <f>+'Cu1'!Y158</f>
        <v>0</v>
      </c>
      <c r="Z158" s="29">
        <f>+'Cu1'!Z158</f>
        <v>0</v>
      </c>
      <c r="AA158" s="29">
        <f>+'Cu1'!AA158</f>
        <v>0</v>
      </c>
      <c r="AB158" s="28">
        <f>+'Cu1'!AB158</f>
        <v>0</v>
      </c>
      <c r="AC158" s="28">
        <f>+'Cu1'!AC158</f>
        <v>0</v>
      </c>
      <c r="AD158" s="28">
        <f>+'Cu1'!AD158</f>
        <v>0</v>
      </c>
      <c r="AE158" s="29">
        <f>+'Cu1'!AE158</f>
        <v>0</v>
      </c>
      <c r="AF158" s="29">
        <f>+'Cu1'!AF158</f>
        <v>0</v>
      </c>
      <c r="AG158" s="28">
        <f>+'Cu1'!AG158</f>
        <v>0</v>
      </c>
      <c r="AH158" s="28">
        <f>+'Cu1'!AH158</f>
        <v>0</v>
      </c>
      <c r="AI158" s="29">
        <f>+'Cu1'!AI158</f>
        <v>0</v>
      </c>
      <c r="AJ158" s="29">
        <f>+'Cu1'!AJ158</f>
        <v>0</v>
      </c>
      <c r="AK158" s="29">
        <f>+'Cu1'!AK158</f>
        <v>0</v>
      </c>
      <c r="AL158" s="29">
        <f>+'Cu1'!AL158</f>
        <v>0</v>
      </c>
      <c r="AM158" s="29">
        <f>+'Cu1'!AM158</f>
        <v>0</v>
      </c>
      <c r="AN158" s="29">
        <f>+'Cu1'!AN158</f>
        <v>0</v>
      </c>
      <c r="AO158" s="29">
        <f>+'Cu1'!AO158</f>
        <v>0</v>
      </c>
      <c r="AP158" s="29">
        <f>+'Cu1'!AP158</f>
        <v>0</v>
      </c>
      <c r="AQ158" s="29">
        <f>+'Cu1'!AQ158</f>
        <v>0</v>
      </c>
      <c r="AR158" s="29">
        <f>+'Cu1'!AR158</f>
        <v>0</v>
      </c>
      <c r="AS158" s="29">
        <f>+'Cu1'!AS158</f>
        <v>0</v>
      </c>
      <c r="AT158" s="29">
        <f>+'Cu1'!AT158</f>
        <v>0</v>
      </c>
      <c r="AU158" s="29">
        <f>+'Cu1'!AU158</f>
        <v>0</v>
      </c>
      <c r="AV158" s="29">
        <f>+'Cu1'!AV158</f>
        <v>0</v>
      </c>
      <c r="AW158" s="40">
        <f>+'Cu1'!AW158</f>
        <v>0</v>
      </c>
      <c r="AX158" s="40">
        <f>+'Cu1'!AX158</f>
        <v>0</v>
      </c>
      <c r="AY158" s="40">
        <f>+'Cu1'!AY158</f>
        <v>0</v>
      </c>
      <c r="AZ158" s="40">
        <f>+'Cu1'!AZ158</f>
        <v>0</v>
      </c>
      <c r="BA158" s="40">
        <f>+'Cu1'!BA158</f>
        <v>0</v>
      </c>
      <c r="BB158" s="40">
        <f>+'Cu1'!BB158</f>
        <v>0</v>
      </c>
      <c r="BC158" s="40">
        <f>+'Cu1'!BC158</f>
        <v>0</v>
      </c>
      <c r="BD158" s="40">
        <f>+'Cu1'!BD158</f>
        <v>0</v>
      </c>
      <c r="BE158" s="40">
        <f>+'Cu1'!BE158</f>
        <v>0</v>
      </c>
      <c r="BF158" s="40">
        <f>+'Cu1'!BF158</f>
        <v>0</v>
      </c>
      <c r="BG158" s="40">
        <f>+'Cu1'!BG158</f>
        <v>0</v>
      </c>
      <c r="BH158" s="40"/>
      <c r="BI158" s="40"/>
      <c r="BJ158" s="40"/>
      <c r="BK158" s="40"/>
      <c r="BL158" s="40"/>
      <c r="BM158" s="40"/>
    </row>
    <row r="159" spans="1:65" hidden="1">
      <c r="A159" s="36">
        <f>+'Cu1'!A159</f>
        <v>110</v>
      </c>
      <c r="B159" s="36">
        <f>+'Cu1'!B159</f>
        <v>0</v>
      </c>
      <c r="C159" s="29">
        <f>+'Cu1'!C159</f>
        <v>0</v>
      </c>
      <c r="D159" s="29">
        <f>+'Cu1'!D159</f>
        <v>0</v>
      </c>
      <c r="E159" s="29">
        <f>+'Cu1'!E159</f>
        <v>1</v>
      </c>
      <c r="F159" s="29">
        <f>+'Cu1'!F159</f>
        <v>0</v>
      </c>
      <c r="G159" s="29">
        <f>+'Cu1'!G159</f>
        <v>0</v>
      </c>
      <c r="H159" s="29">
        <f>+'Cu1'!H159</f>
        <v>0</v>
      </c>
      <c r="I159" s="29">
        <f>+'Cu1'!I159</f>
        <v>0</v>
      </c>
      <c r="J159" s="29">
        <f>+'Cu1'!J159</f>
        <v>0</v>
      </c>
      <c r="K159" s="29">
        <f>+'Cu1'!K159</f>
        <v>0</v>
      </c>
      <c r="L159" s="29">
        <f>+'Cu1'!L159</f>
        <v>0</v>
      </c>
      <c r="M159" s="29">
        <f>+'Cu1'!M159</f>
        <v>0</v>
      </c>
      <c r="N159" s="29">
        <f>+'Cu1'!N159</f>
        <v>0</v>
      </c>
      <c r="O159" s="29">
        <f>+'Cu1'!O159</f>
        <v>0</v>
      </c>
      <c r="P159" s="29">
        <f>+'Cu1'!P159</f>
        <v>0</v>
      </c>
      <c r="Q159" s="29">
        <f>+'Cu1'!Q159</f>
        <v>0</v>
      </c>
      <c r="R159" s="30">
        <f>+'Cu1'!R159</f>
        <v>0</v>
      </c>
      <c r="S159" s="28">
        <f>+'Cu1'!S159</f>
        <v>0</v>
      </c>
      <c r="T159" s="29">
        <f>+'Cu1'!T159</f>
        <v>0</v>
      </c>
      <c r="U159" s="29">
        <f>+'Cu1'!U159</f>
        <v>0</v>
      </c>
      <c r="V159" s="29">
        <f>+'Cu1'!V159</f>
        <v>0</v>
      </c>
      <c r="W159" s="29">
        <f>+'Cu1'!W159</f>
        <v>0</v>
      </c>
      <c r="X159" s="29">
        <f>+'Cu1'!X159</f>
        <v>0</v>
      </c>
      <c r="Y159" s="29">
        <f>+'Cu1'!Y159</f>
        <v>0</v>
      </c>
      <c r="Z159" s="29">
        <f>+'Cu1'!Z159</f>
        <v>0</v>
      </c>
      <c r="AA159" s="29">
        <f>+'Cu1'!AA159</f>
        <v>0</v>
      </c>
      <c r="AB159" s="28">
        <f>+'Cu1'!AB159</f>
        <v>0</v>
      </c>
      <c r="AC159" s="28">
        <f>+'Cu1'!AC159</f>
        <v>0</v>
      </c>
      <c r="AD159" s="28">
        <f>+'Cu1'!AD159</f>
        <v>0</v>
      </c>
      <c r="AE159" s="29">
        <f>+'Cu1'!AE159</f>
        <v>0</v>
      </c>
      <c r="AF159" s="29">
        <f>+'Cu1'!AF159</f>
        <v>0</v>
      </c>
      <c r="AG159" s="28">
        <f>+'Cu1'!AG159</f>
        <v>0</v>
      </c>
      <c r="AH159" s="28">
        <f>+'Cu1'!AH159</f>
        <v>0</v>
      </c>
      <c r="AI159" s="29">
        <f>+'Cu1'!AI159</f>
        <v>0</v>
      </c>
      <c r="AJ159" s="29">
        <f>+'Cu1'!AJ159</f>
        <v>0</v>
      </c>
      <c r="AK159" s="29">
        <f>+'Cu1'!AK159</f>
        <v>0</v>
      </c>
      <c r="AL159" s="29">
        <f>+'Cu1'!AL159</f>
        <v>0</v>
      </c>
      <c r="AM159" s="29">
        <f>+'Cu1'!AM159</f>
        <v>0</v>
      </c>
      <c r="AN159" s="29">
        <f>+'Cu1'!AN159</f>
        <v>0</v>
      </c>
      <c r="AO159" s="29">
        <f>+'Cu1'!AO159</f>
        <v>0</v>
      </c>
      <c r="AP159" s="29">
        <f>+'Cu1'!AP159</f>
        <v>0</v>
      </c>
      <c r="AQ159" s="29">
        <f>+'Cu1'!AQ159</f>
        <v>0</v>
      </c>
      <c r="AR159" s="29">
        <f>+'Cu1'!AR159</f>
        <v>0</v>
      </c>
      <c r="AS159" s="29">
        <f>+'Cu1'!AS159</f>
        <v>0</v>
      </c>
      <c r="AT159" s="29">
        <f>+'Cu1'!AT159</f>
        <v>0</v>
      </c>
      <c r="AU159" s="29">
        <f>+'Cu1'!AU159</f>
        <v>0</v>
      </c>
      <c r="AV159" s="29">
        <f>+'Cu1'!AV159</f>
        <v>0</v>
      </c>
      <c r="AW159" s="40">
        <f>+'Cu1'!AW159</f>
        <v>0</v>
      </c>
      <c r="AX159" s="40">
        <f>+'Cu1'!AX159</f>
        <v>0</v>
      </c>
      <c r="AY159" s="40">
        <f>+'Cu1'!AY159</f>
        <v>0</v>
      </c>
      <c r="AZ159" s="40">
        <f>+'Cu1'!AZ159</f>
        <v>0</v>
      </c>
      <c r="BA159" s="40">
        <f>+'Cu1'!BA159</f>
        <v>0</v>
      </c>
      <c r="BB159" s="40">
        <f>+'Cu1'!BB159</f>
        <v>0</v>
      </c>
      <c r="BC159" s="40">
        <f>+'Cu1'!BC159</f>
        <v>0</v>
      </c>
      <c r="BD159" s="40">
        <f>+'Cu1'!BD159</f>
        <v>0</v>
      </c>
      <c r="BE159" s="40">
        <f>+'Cu1'!BE159</f>
        <v>0</v>
      </c>
      <c r="BF159" s="40">
        <f>+'Cu1'!BF159</f>
        <v>0</v>
      </c>
      <c r="BG159" s="40">
        <f>+'Cu1'!BG159</f>
        <v>0</v>
      </c>
      <c r="BH159" s="40"/>
      <c r="BI159" s="40"/>
      <c r="BJ159" s="40"/>
      <c r="BK159" s="40"/>
      <c r="BL159" s="40"/>
      <c r="BM159" s="40"/>
    </row>
    <row r="160" spans="1:65" hidden="1">
      <c r="A160" s="34">
        <f>+'Cu1'!A160</f>
        <v>0</v>
      </c>
      <c r="B160" s="36">
        <f>+'Cu1'!B160</f>
        <v>0</v>
      </c>
      <c r="C160" s="29">
        <f>+'Cu1'!C160</f>
        <v>0</v>
      </c>
      <c r="D160" s="29" t="str">
        <f>+'Cu1'!D160</f>
        <v xml:space="preserve"> </v>
      </c>
      <c r="E160" s="29">
        <f>+'Cu1'!E160</f>
        <v>0</v>
      </c>
      <c r="F160" s="29">
        <f>+'Cu1'!F160</f>
        <v>0</v>
      </c>
      <c r="G160" s="29">
        <f>+'Cu1'!G160</f>
        <v>0</v>
      </c>
      <c r="H160" s="29">
        <f>+'Cu1'!H160</f>
        <v>0</v>
      </c>
      <c r="I160" s="29">
        <f>+'Cu1'!I160</f>
        <v>0</v>
      </c>
      <c r="J160" s="29">
        <f>+'Cu1'!J160</f>
        <v>0</v>
      </c>
      <c r="K160" s="29">
        <f>+'Cu1'!K160</f>
        <v>0</v>
      </c>
      <c r="L160" s="29">
        <f>+'Cu1'!L160</f>
        <v>0</v>
      </c>
      <c r="M160" s="29">
        <f>+'Cu1'!M160</f>
        <v>0</v>
      </c>
      <c r="N160" s="29">
        <f>+'Cu1'!N160</f>
        <v>0</v>
      </c>
      <c r="O160" s="29">
        <f>+'Cu1'!O160</f>
        <v>0</v>
      </c>
      <c r="P160" s="29">
        <f>+'Cu1'!P160</f>
        <v>0</v>
      </c>
      <c r="Q160" s="29">
        <f>+'Cu1'!Q160</f>
        <v>0</v>
      </c>
      <c r="R160" s="30">
        <f>+'Cu1'!R160</f>
        <v>0</v>
      </c>
      <c r="S160" s="28">
        <f>+'Cu1'!S160</f>
        <v>0</v>
      </c>
      <c r="T160" s="29">
        <f>+'Cu1'!T160</f>
        <v>0</v>
      </c>
      <c r="U160" s="29">
        <f>+'Cu1'!U160</f>
        <v>0</v>
      </c>
      <c r="V160" s="29">
        <f>+'Cu1'!V160</f>
        <v>0</v>
      </c>
      <c r="W160" s="29">
        <f>+'Cu1'!W160</f>
        <v>0</v>
      </c>
      <c r="X160" s="29">
        <f>+'Cu1'!X160</f>
        <v>0</v>
      </c>
      <c r="Y160" s="29">
        <f>+'Cu1'!Y160</f>
        <v>0</v>
      </c>
      <c r="Z160" s="29">
        <f>+'Cu1'!Z160</f>
        <v>0</v>
      </c>
      <c r="AA160" s="29">
        <f>+'Cu1'!AA160</f>
        <v>0</v>
      </c>
      <c r="AB160" s="28">
        <f>+'Cu1'!AB160</f>
        <v>0</v>
      </c>
      <c r="AC160" s="28">
        <f>+'Cu1'!AC160</f>
        <v>0</v>
      </c>
      <c r="AD160" s="28">
        <f>+'Cu1'!AD160</f>
        <v>0</v>
      </c>
      <c r="AE160" s="29">
        <f>+'Cu1'!AE160</f>
        <v>0</v>
      </c>
      <c r="AF160" s="29">
        <f>+'Cu1'!AF160</f>
        <v>0</v>
      </c>
      <c r="AG160" s="28">
        <f>+'Cu1'!AG160</f>
        <v>0</v>
      </c>
      <c r="AH160" s="28">
        <f>+'Cu1'!AH160</f>
        <v>0</v>
      </c>
      <c r="AI160" s="29">
        <f>+'Cu1'!AI160</f>
        <v>0</v>
      </c>
      <c r="AJ160" s="29">
        <f>+'Cu1'!AJ160</f>
        <v>0</v>
      </c>
      <c r="AK160" s="29">
        <f>+'Cu1'!AK160</f>
        <v>0</v>
      </c>
      <c r="AL160" s="29">
        <f>+'Cu1'!AL160</f>
        <v>0</v>
      </c>
      <c r="AM160" s="29">
        <f>+'Cu1'!AM160</f>
        <v>0</v>
      </c>
      <c r="AN160" s="29">
        <f>+'Cu1'!AN160</f>
        <v>0</v>
      </c>
      <c r="AO160" s="29">
        <f>+'Cu1'!AO160</f>
        <v>0</v>
      </c>
      <c r="AP160" s="29">
        <f>+'Cu1'!AP160</f>
        <v>0</v>
      </c>
      <c r="AQ160" s="29">
        <f>+'Cu1'!AQ160</f>
        <v>0</v>
      </c>
      <c r="AR160" s="29">
        <f>+'Cu1'!AR160</f>
        <v>0</v>
      </c>
      <c r="AS160" s="29">
        <f>+'Cu1'!AS160</f>
        <v>0</v>
      </c>
      <c r="AT160" s="29">
        <f>+'Cu1'!AT160</f>
        <v>0</v>
      </c>
      <c r="AU160" s="29">
        <f>+'Cu1'!AU160</f>
        <v>0</v>
      </c>
      <c r="AV160" s="29">
        <f>+'Cu1'!AV160</f>
        <v>0</v>
      </c>
      <c r="AW160" s="40">
        <f>+'Cu1'!AW160</f>
        <v>0</v>
      </c>
      <c r="AX160" s="40">
        <f>+'Cu1'!AX160</f>
        <v>0</v>
      </c>
      <c r="AY160" s="40">
        <f>+'Cu1'!AY160</f>
        <v>0</v>
      </c>
      <c r="AZ160" s="40">
        <f>+'Cu1'!AZ160</f>
        <v>0</v>
      </c>
      <c r="BA160" s="40">
        <f>+'Cu1'!BA160</f>
        <v>0</v>
      </c>
      <c r="BB160" s="40">
        <f>+'Cu1'!BB160</f>
        <v>0</v>
      </c>
      <c r="BC160" s="40">
        <f>+'Cu1'!BC160</f>
        <v>0</v>
      </c>
      <c r="BD160" s="40">
        <f>+'Cu1'!BD160</f>
        <v>0</v>
      </c>
      <c r="BE160" s="40">
        <f>+'Cu1'!BE160</f>
        <v>0</v>
      </c>
      <c r="BF160" s="40">
        <f>+'Cu1'!BF160</f>
        <v>0</v>
      </c>
      <c r="BG160" s="40">
        <f>+'Cu1'!BG160</f>
        <v>0</v>
      </c>
      <c r="BH160" s="40"/>
      <c r="BI160" s="40"/>
      <c r="BJ160" s="40"/>
      <c r="BK160" s="40"/>
      <c r="BL160" s="40"/>
      <c r="BM160" s="40"/>
    </row>
    <row r="161" spans="1:65" hidden="1">
      <c r="A161" s="33">
        <f>+'Cu1'!A161</f>
        <v>0</v>
      </c>
      <c r="B161" s="36">
        <f>+'Cu1'!B161</f>
        <v>0</v>
      </c>
      <c r="C161" s="29">
        <f>+'Cu1'!C161</f>
        <v>0</v>
      </c>
      <c r="D161" s="29">
        <f>+'Cu1'!D161</f>
        <v>0</v>
      </c>
      <c r="E161" s="29">
        <f>+'Cu1'!E161</f>
        <v>0</v>
      </c>
      <c r="F161" s="29">
        <f>+'Cu1'!F161</f>
        <v>0</v>
      </c>
      <c r="G161" s="29">
        <f>+'Cu1'!G161</f>
        <v>0</v>
      </c>
      <c r="H161" s="29">
        <f>+'Cu1'!H161</f>
        <v>0</v>
      </c>
      <c r="I161" s="29">
        <f>+'Cu1'!I161</f>
        <v>0</v>
      </c>
      <c r="J161" s="29">
        <f>+'Cu1'!J161</f>
        <v>0</v>
      </c>
      <c r="K161" s="29">
        <f>+'Cu1'!K161</f>
        <v>0</v>
      </c>
      <c r="L161" s="29">
        <f>+'Cu1'!L161</f>
        <v>0</v>
      </c>
      <c r="M161" s="29">
        <f>+'Cu1'!M161</f>
        <v>0</v>
      </c>
      <c r="N161" s="29">
        <f>+'Cu1'!N161</f>
        <v>0</v>
      </c>
      <c r="O161" s="29">
        <f>+'Cu1'!O161</f>
        <v>0</v>
      </c>
      <c r="P161" s="29">
        <f>+'Cu1'!P161</f>
        <v>0</v>
      </c>
      <c r="Q161" s="29">
        <f>+'Cu1'!Q161</f>
        <v>0</v>
      </c>
      <c r="R161" s="30">
        <f>+'Cu1'!R161</f>
        <v>0</v>
      </c>
      <c r="S161" s="28">
        <f>+'Cu1'!S161</f>
        <v>0</v>
      </c>
      <c r="T161" s="29">
        <f>+'Cu1'!T161</f>
        <v>0</v>
      </c>
      <c r="U161" s="29">
        <f>+'Cu1'!U161</f>
        <v>0</v>
      </c>
      <c r="V161" s="29">
        <f>+'Cu1'!V161</f>
        <v>0</v>
      </c>
      <c r="W161" s="29">
        <f>+'Cu1'!W161</f>
        <v>0</v>
      </c>
      <c r="X161" s="29">
        <f>+'Cu1'!X161</f>
        <v>0</v>
      </c>
      <c r="Y161" s="29">
        <f>+'Cu1'!Y161</f>
        <v>0</v>
      </c>
      <c r="Z161" s="29">
        <f>+'Cu1'!Z161</f>
        <v>0</v>
      </c>
      <c r="AA161" s="29">
        <f>+'Cu1'!AA161</f>
        <v>0</v>
      </c>
      <c r="AB161" s="28">
        <f>+'Cu1'!AB161</f>
        <v>0</v>
      </c>
      <c r="AC161" s="28">
        <f>+'Cu1'!AC161</f>
        <v>0</v>
      </c>
      <c r="AD161" s="28">
        <f>+'Cu1'!AD161</f>
        <v>0</v>
      </c>
      <c r="AE161" s="29">
        <f>+'Cu1'!AE161</f>
        <v>0</v>
      </c>
      <c r="AF161" s="29">
        <f>+'Cu1'!AF161</f>
        <v>0</v>
      </c>
      <c r="AG161" s="28">
        <f>+'Cu1'!AG161</f>
        <v>0</v>
      </c>
      <c r="AH161" s="28">
        <f>+'Cu1'!AH161</f>
        <v>0</v>
      </c>
      <c r="AI161" s="29">
        <f>+'Cu1'!AI161</f>
        <v>0</v>
      </c>
      <c r="AJ161" s="29">
        <f>+'Cu1'!AJ161</f>
        <v>0</v>
      </c>
      <c r="AK161" s="29">
        <f>+'Cu1'!AK161</f>
        <v>0</v>
      </c>
      <c r="AL161" s="29">
        <f>+'Cu1'!AL161</f>
        <v>0</v>
      </c>
      <c r="AM161" s="29">
        <f>+'Cu1'!AM161</f>
        <v>0</v>
      </c>
      <c r="AN161" s="29">
        <f>+'Cu1'!AN161</f>
        <v>0</v>
      </c>
      <c r="AO161" s="29">
        <f>+'Cu1'!AO161</f>
        <v>0</v>
      </c>
      <c r="AP161" s="29">
        <f>+'Cu1'!AP161</f>
        <v>0</v>
      </c>
      <c r="AQ161" s="29">
        <f>+'Cu1'!AQ161</f>
        <v>0</v>
      </c>
      <c r="AR161" s="29">
        <f>+'Cu1'!AR161</f>
        <v>0</v>
      </c>
      <c r="AS161" s="29">
        <f>+'Cu1'!AS161</f>
        <v>0</v>
      </c>
      <c r="AT161" s="29">
        <f>+'Cu1'!AT161</f>
        <v>0</v>
      </c>
      <c r="AU161" s="29">
        <f>+'Cu1'!AU161</f>
        <v>0</v>
      </c>
      <c r="AV161" s="29">
        <f>+'Cu1'!AV161</f>
        <v>0</v>
      </c>
      <c r="AW161" s="40">
        <f>+'Cu1'!AW161</f>
        <v>0</v>
      </c>
      <c r="AX161" s="40">
        <f>+'Cu1'!AX161</f>
        <v>0</v>
      </c>
      <c r="AY161" s="40">
        <f>+'Cu1'!AY161</f>
        <v>0</v>
      </c>
      <c r="AZ161" s="40">
        <f>+'Cu1'!AZ161</f>
        <v>0</v>
      </c>
      <c r="BA161" s="40">
        <f>+'Cu1'!BA161</f>
        <v>0</v>
      </c>
      <c r="BB161" s="40">
        <f>+'Cu1'!BB161</f>
        <v>0</v>
      </c>
      <c r="BC161" s="40">
        <f>+'Cu1'!BC161</f>
        <v>0</v>
      </c>
      <c r="BD161" s="40">
        <f>+'Cu1'!BD161</f>
        <v>0</v>
      </c>
      <c r="BE161" s="40">
        <f>+'Cu1'!BE161</f>
        <v>0</v>
      </c>
      <c r="BF161" s="40">
        <f>+'Cu1'!BF161</f>
        <v>0</v>
      </c>
      <c r="BG161" s="40">
        <f>+'Cu1'!BG161</f>
        <v>0</v>
      </c>
      <c r="BH161" s="40"/>
      <c r="BI161" s="40"/>
      <c r="BJ161" s="40"/>
      <c r="BK161" s="40"/>
      <c r="BL161" s="40"/>
      <c r="BM161" s="40"/>
    </row>
    <row r="162" spans="1:65" hidden="1">
      <c r="A162" s="34">
        <f>+'Cu1'!A162</f>
        <v>0</v>
      </c>
      <c r="B162" s="36">
        <f>+'Cu1'!B162</f>
        <v>0</v>
      </c>
      <c r="C162" s="29">
        <f>+'Cu1'!C162</f>
        <v>0</v>
      </c>
      <c r="D162" s="29">
        <f>+'Cu1'!D162</f>
        <v>0</v>
      </c>
      <c r="E162" s="29">
        <f>+'Cu1'!E162</f>
        <v>0</v>
      </c>
      <c r="F162" s="29">
        <f>+'Cu1'!F162</f>
        <v>0</v>
      </c>
      <c r="G162" s="29">
        <f>+'Cu1'!G162</f>
        <v>0</v>
      </c>
      <c r="H162" s="29">
        <f>+'Cu1'!H162</f>
        <v>0</v>
      </c>
      <c r="I162" s="29">
        <f>+'Cu1'!I162</f>
        <v>0</v>
      </c>
      <c r="J162" s="29">
        <f>+'Cu1'!J162</f>
        <v>0</v>
      </c>
      <c r="K162" s="29">
        <f>+'Cu1'!K162</f>
        <v>0</v>
      </c>
      <c r="L162" s="29">
        <f>+'Cu1'!L162</f>
        <v>0</v>
      </c>
      <c r="M162" s="29">
        <f>+'Cu1'!M162</f>
        <v>0</v>
      </c>
      <c r="N162" s="29">
        <f>+'Cu1'!N162</f>
        <v>0</v>
      </c>
      <c r="O162" s="29">
        <f>+'Cu1'!O162</f>
        <v>0</v>
      </c>
      <c r="P162" s="29">
        <f>+'Cu1'!P162</f>
        <v>0</v>
      </c>
      <c r="Q162" s="29">
        <f>+'Cu1'!Q162</f>
        <v>0</v>
      </c>
      <c r="R162" s="30">
        <f>+'Cu1'!R162</f>
        <v>0</v>
      </c>
      <c r="S162" s="28">
        <f>+'Cu1'!S162</f>
        <v>0</v>
      </c>
      <c r="T162" s="29">
        <f>+'Cu1'!T162</f>
        <v>0</v>
      </c>
      <c r="U162" s="29">
        <f>+'Cu1'!U162</f>
        <v>0</v>
      </c>
      <c r="V162" s="29">
        <f>+'Cu1'!V162</f>
        <v>0</v>
      </c>
      <c r="W162" s="29">
        <f>+'Cu1'!W162</f>
        <v>0</v>
      </c>
      <c r="X162" s="29">
        <f>+'Cu1'!X162</f>
        <v>0</v>
      </c>
      <c r="Y162" s="29">
        <f>+'Cu1'!Y162</f>
        <v>0</v>
      </c>
      <c r="Z162" s="29">
        <f>+'Cu1'!Z162</f>
        <v>0</v>
      </c>
      <c r="AA162" s="29">
        <f>+'Cu1'!AA162</f>
        <v>0</v>
      </c>
      <c r="AB162" s="28">
        <f>+'Cu1'!AB162</f>
        <v>0</v>
      </c>
      <c r="AC162" s="28">
        <f>+'Cu1'!AC162</f>
        <v>0</v>
      </c>
      <c r="AD162" s="28">
        <f>+'Cu1'!AD162</f>
        <v>0</v>
      </c>
      <c r="AE162" s="29">
        <f>+'Cu1'!AE162</f>
        <v>0</v>
      </c>
      <c r="AF162" s="29">
        <f>+'Cu1'!AF162</f>
        <v>0</v>
      </c>
      <c r="AG162" s="28">
        <f>+'Cu1'!AG162</f>
        <v>0</v>
      </c>
      <c r="AH162" s="28">
        <f>+'Cu1'!AH162</f>
        <v>0</v>
      </c>
      <c r="AI162" s="29">
        <f>+'Cu1'!AI162</f>
        <v>0</v>
      </c>
      <c r="AJ162" s="29">
        <f>+'Cu1'!AJ162</f>
        <v>0</v>
      </c>
      <c r="AK162" s="29">
        <f>+'Cu1'!AK162</f>
        <v>0</v>
      </c>
      <c r="AL162" s="29">
        <f>+'Cu1'!AL162</f>
        <v>0</v>
      </c>
      <c r="AM162" s="29">
        <f>+'Cu1'!AM162</f>
        <v>0</v>
      </c>
      <c r="AN162" s="29">
        <f>+'Cu1'!AN162</f>
        <v>0</v>
      </c>
      <c r="AO162" s="29">
        <f>+'Cu1'!AO162</f>
        <v>0</v>
      </c>
      <c r="AP162" s="29">
        <f>+'Cu1'!AP162</f>
        <v>0</v>
      </c>
      <c r="AQ162" s="29">
        <f>+'Cu1'!AQ162</f>
        <v>0</v>
      </c>
      <c r="AR162" s="29">
        <f>+'Cu1'!AR162</f>
        <v>0</v>
      </c>
      <c r="AS162" s="29">
        <f>+'Cu1'!AS162</f>
        <v>0</v>
      </c>
      <c r="AT162" s="29">
        <f>+'Cu1'!AT162</f>
        <v>0</v>
      </c>
      <c r="AU162" s="29">
        <f>+'Cu1'!AU162</f>
        <v>0</v>
      </c>
      <c r="AV162" s="29">
        <f>+'Cu1'!AV162</f>
        <v>0</v>
      </c>
      <c r="AW162" s="40">
        <f>+'Cu1'!AW162</f>
        <v>0</v>
      </c>
      <c r="AX162" s="40">
        <f>+'Cu1'!AX162</f>
        <v>0</v>
      </c>
      <c r="AY162" s="40">
        <f>+'Cu1'!AY162</f>
        <v>0</v>
      </c>
      <c r="AZ162" s="40">
        <f>+'Cu1'!AZ162</f>
        <v>0</v>
      </c>
      <c r="BA162" s="40">
        <f>+'Cu1'!BA162</f>
        <v>0</v>
      </c>
      <c r="BB162" s="40">
        <f>+'Cu1'!BB162</f>
        <v>0</v>
      </c>
      <c r="BC162" s="40">
        <f>+'Cu1'!BC162</f>
        <v>0</v>
      </c>
      <c r="BD162" s="40">
        <f>+'Cu1'!BD162</f>
        <v>0</v>
      </c>
      <c r="BE162" s="40">
        <f>+'Cu1'!BE162</f>
        <v>0</v>
      </c>
      <c r="BF162" s="40">
        <f>+'Cu1'!BF162</f>
        <v>0</v>
      </c>
      <c r="BG162" s="40">
        <f>+'Cu1'!BG162</f>
        <v>0</v>
      </c>
      <c r="BH162" s="40"/>
      <c r="BI162" s="40"/>
      <c r="BJ162" s="40"/>
      <c r="BK162" s="40"/>
      <c r="BL162" s="40"/>
      <c r="BM162" s="40"/>
    </row>
    <row r="163" spans="1:65" hidden="1">
      <c r="A163" s="33">
        <f>+'Cu1'!A163</f>
        <v>0</v>
      </c>
      <c r="B163" s="36">
        <f>+'Cu1'!B163</f>
        <v>0</v>
      </c>
      <c r="C163" s="29">
        <f>+'Cu1'!C163</f>
        <v>0</v>
      </c>
      <c r="D163" s="29">
        <f>+'Cu1'!D163</f>
        <v>0</v>
      </c>
      <c r="E163" s="29">
        <f>+'Cu1'!E163</f>
        <v>0</v>
      </c>
      <c r="F163" s="29">
        <f>+'Cu1'!F163</f>
        <v>0</v>
      </c>
      <c r="G163" s="29">
        <f>+'Cu1'!G163</f>
        <v>0</v>
      </c>
      <c r="H163" s="29">
        <f>+'Cu1'!H163</f>
        <v>0</v>
      </c>
      <c r="I163" s="29">
        <f>+'Cu1'!I163</f>
        <v>0</v>
      </c>
      <c r="J163" s="29">
        <f>+'Cu1'!J163</f>
        <v>0</v>
      </c>
      <c r="K163" s="29">
        <f>+'Cu1'!K163</f>
        <v>0</v>
      </c>
      <c r="L163" s="29">
        <f>+'Cu1'!L163</f>
        <v>0</v>
      </c>
      <c r="M163" s="29">
        <f>+'Cu1'!M163</f>
        <v>0</v>
      </c>
      <c r="N163" s="29">
        <f>+'Cu1'!N163</f>
        <v>0</v>
      </c>
      <c r="O163" s="29">
        <f>+'Cu1'!O163</f>
        <v>0</v>
      </c>
      <c r="P163" s="29">
        <f>+'Cu1'!P163</f>
        <v>0</v>
      </c>
      <c r="Q163" s="29">
        <f>+'Cu1'!Q163</f>
        <v>0</v>
      </c>
      <c r="R163" s="30">
        <f>+'Cu1'!R163</f>
        <v>0</v>
      </c>
      <c r="S163" s="28">
        <f>+'Cu1'!S163</f>
        <v>0</v>
      </c>
      <c r="T163" s="29">
        <f>+'Cu1'!T163</f>
        <v>0</v>
      </c>
      <c r="U163" s="29">
        <f>+'Cu1'!U163</f>
        <v>0</v>
      </c>
      <c r="V163" s="29">
        <f>+'Cu1'!V163</f>
        <v>0</v>
      </c>
      <c r="W163" s="29">
        <f>+'Cu1'!W163</f>
        <v>0</v>
      </c>
      <c r="X163" s="29">
        <f>+'Cu1'!X163</f>
        <v>0</v>
      </c>
      <c r="Y163" s="29">
        <f>+'Cu1'!Y163</f>
        <v>0</v>
      </c>
      <c r="Z163" s="29">
        <f>+'Cu1'!Z163</f>
        <v>0</v>
      </c>
      <c r="AA163" s="29">
        <f>+'Cu1'!AA163</f>
        <v>0</v>
      </c>
      <c r="AB163" s="28">
        <f>+'Cu1'!AB163</f>
        <v>0</v>
      </c>
      <c r="AC163" s="28">
        <f>+'Cu1'!AC163</f>
        <v>0</v>
      </c>
      <c r="AD163" s="28">
        <f>+'Cu1'!AD163</f>
        <v>0</v>
      </c>
      <c r="AE163" s="29">
        <f>+'Cu1'!AE163</f>
        <v>0</v>
      </c>
      <c r="AF163" s="29">
        <f>+'Cu1'!AF163</f>
        <v>0</v>
      </c>
      <c r="AG163" s="28">
        <f>+'Cu1'!AG163</f>
        <v>0</v>
      </c>
      <c r="AH163" s="28">
        <f>+'Cu1'!AH163</f>
        <v>0</v>
      </c>
      <c r="AI163" s="29">
        <f>+'Cu1'!AI163</f>
        <v>0</v>
      </c>
      <c r="AJ163" s="29">
        <f>+'Cu1'!AJ163</f>
        <v>0</v>
      </c>
      <c r="AK163" s="29">
        <f>+'Cu1'!AK163</f>
        <v>0</v>
      </c>
      <c r="AL163" s="29">
        <f>+'Cu1'!AL163</f>
        <v>0</v>
      </c>
      <c r="AM163" s="29">
        <f>+'Cu1'!AM163</f>
        <v>0</v>
      </c>
      <c r="AN163" s="29">
        <f>+'Cu1'!AN163</f>
        <v>0</v>
      </c>
      <c r="AO163" s="29">
        <f>+'Cu1'!AO163</f>
        <v>0</v>
      </c>
      <c r="AP163" s="29">
        <f>+'Cu1'!AP163</f>
        <v>0</v>
      </c>
      <c r="AQ163" s="29">
        <f>+'Cu1'!AQ163</f>
        <v>0</v>
      </c>
      <c r="AR163" s="29">
        <f>+'Cu1'!AR163</f>
        <v>0</v>
      </c>
      <c r="AS163" s="29">
        <f>+'Cu1'!AS163</f>
        <v>0</v>
      </c>
      <c r="AT163" s="29">
        <f>+'Cu1'!AT163</f>
        <v>0</v>
      </c>
      <c r="AU163" s="29">
        <f>+'Cu1'!AU163</f>
        <v>0</v>
      </c>
      <c r="AV163" s="29">
        <f>+'Cu1'!AV163</f>
        <v>0</v>
      </c>
      <c r="AW163" s="40">
        <f>+'Cu1'!AW163</f>
        <v>0</v>
      </c>
      <c r="AX163" s="40">
        <f>+'Cu1'!AX163</f>
        <v>0</v>
      </c>
      <c r="AY163" s="40">
        <f>+'Cu1'!AY163</f>
        <v>0</v>
      </c>
      <c r="AZ163" s="40">
        <f>+'Cu1'!AZ163</f>
        <v>0</v>
      </c>
      <c r="BA163" s="40">
        <f>+'Cu1'!BA163</f>
        <v>0</v>
      </c>
      <c r="BB163" s="40">
        <f>+'Cu1'!BB163</f>
        <v>0</v>
      </c>
      <c r="BC163" s="40">
        <f>+'Cu1'!BC163</f>
        <v>0</v>
      </c>
      <c r="BD163" s="40">
        <f>+'Cu1'!BD163</f>
        <v>0</v>
      </c>
      <c r="BE163" s="40">
        <f>+'Cu1'!BE163</f>
        <v>0</v>
      </c>
      <c r="BF163" s="40">
        <f>+'Cu1'!BF163</f>
        <v>0</v>
      </c>
      <c r="BG163" s="40">
        <f>+'Cu1'!BG163</f>
        <v>0</v>
      </c>
      <c r="BH163" s="40"/>
      <c r="BI163" s="40"/>
      <c r="BJ163" s="40"/>
      <c r="BK163" s="40"/>
      <c r="BL163" s="40"/>
      <c r="BM163" s="40"/>
    </row>
    <row r="164" spans="1:65" hidden="1">
      <c r="A164" s="34">
        <f>+'Cu1'!A164</f>
        <v>0</v>
      </c>
      <c r="B164" s="36">
        <f>+'Cu1'!B164</f>
        <v>0</v>
      </c>
      <c r="C164" s="29">
        <f>+'Cu1'!C164</f>
        <v>0</v>
      </c>
      <c r="D164" s="29">
        <f>+'Cu1'!D164</f>
        <v>0</v>
      </c>
      <c r="E164" s="29">
        <f>+'Cu1'!E164</f>
        <v>0</v>
      </c>
      <c r="F164" s="29">
        <f>+'Cu1'!F164</f>
        <v>0</v>
      </c>
      <c r="G164" s="29">
        <f>+'Cu1'!G164</f>
        <v>0</v>
      </c>
      <c r="H164" s="29">
        <f>+'Cu1'!H164</f>
        <v>0</v>
      </c>
      <c r="I164" s="29">
        <f>+'Cu1'!I164</f>
        <v>0</v>
      </c>
      <c r="J164" s="29">
        <f>+'Cu1'!J164</f>
        <v>0</v>
      </c>
      <c r="K164" s="29">
        <f>+'Cu1'!K164</f>
        <v>0</v>
      </c>
      <c r="L164" s="29">
        <f>+'Cu1'!L164</f>
        <v>0</v>
      </c>
      <c r="M164" s="29">
        <f>+'Cu1'!M164</f>
        <v>0</v>
      </c>
      <c r="N164" s="29">
        <f>+'Cu1'!N164</f>
        <v>0</v>
      </c>
      <c r="O164" s="29">
        <f>+'Cu1'!O164</f>
        <v>0</v>
      </c>
      <c r="P164" s="29">
        <f>+'Cu1'!P164</f>
        <v>0</v>
      </c>
      <c r="Q164" s="29">
        <f>+'Cu1'!Q164</f>
        <v>0</v>
      </c>
      <c r="R164" s="30">
        <f>+'Cu1'!R164</f>
        <v>0</v>
      </c>
      <c r="S164" s="28">
        <f>+'Cu1'!S164</f>
        <v>0</v>
      </c>
      <c r="T164" s="29">
        <f>+'Cu1'!T164</f>
        <v>0</v>
      </c>
      <c r="U164" s="29">
        <f>+'Cu1'!U164</f>
        <v>0</v>
      </c>
      <c r="V164" s="29">
        <f>+'Cu1'!V164</f>
        <v>0</v>
      </c>
      <c r="W164" s="29">
        <f>+'Cu1'!W164</f>
        <v>0</v>
      </c>
      <c r="X164" s="29">
        <f>+'Cu1'!X164</f>
        <v>0</v>
      </c>
      <c r="Y164" s="29">
        <f>+'Cu1'!Y164</f>
        <v>0</v>
      </c>
      <c r="Z164" s="29">
        <f>+'Cu1'!Z164</f>
        <v>0</v>
      </c>
      <c r="AA164" s="29">
        <f>+'Cu1'!AA164</f>
        <v>0</v>
      </c>
      <c r="AB164" s="28">
        <f>+'Cu1'!AB164</f>
        <v>0</v>
      </c>
      <c r="AC164" s="28">
        <f>+'Cu1'!AC164</f>
        <v>0</v>
      </c>
      <c r="AD164" s="28">
        <f>+'Cu1'!AD164</f>
        <v>0</v>
      </c>
      <c r="AE164" s="29">
        <f>+'Cu1'!AE164</f>
        <v>0</v>
      </c>
      <c r="AF164" s="29">
        <f>+'Cu1'!AF164</f>
        <v>0</v>
      </c>
      <c r="AG164" s="28">
        <f>+'Cu1'!AG164</f>
        <v>0</v>
      </c>
      <c r="AH164" s="28">
        <f>+'Cu1'!AH164</f>
        <v>0</v>
      </c>
      <c r="AI164" s="29">
        <f>+'Cu1'!AI164</f>
        <v>0</v>
      </c>
      <c r="AJ164" s="29">
        <f>+'Cu1'!AJ164</f>
        <v>0</v>
      </c>
      <c r="AK164" s="29">
        <f>+'Cu1'!AK164</f>
        <v>0</v>
      </c>
      <c r="AL164" s="29">
        <f>+'Cu1'!AL164</f>
        <v>0</v>
      </c>
      <c r="AM164" s="29">
        <f>+'Cu1'!AM164</f>
        <v>0</v>
      </c>
      <c r="AN164" s="29">
        <f>+'Cu1'!AN164</f>
        <v>0</v>
      </c>
      <c r="AO164" s="29">
        <f>+'Cu1'!AO164</f>
        <v>0</v>
      </c>
      <c r="AP164" s="29">
        <f>+'Cu1'!AP164</f>
        <v>0</v>
      </c>
      <c r="AQ164" s="29">
        <f>+'Cu1'!AQ164</f>
        <v>0</v>
      </c>
      <c r="AR164" s="29">
        <f>+'Cu1'!AR164</f>
        <v>0</v>
      </c>
      <c r="AS164" s="29">
        <f>+'Cu1'!AS164</f>
        <v>0</v>
      </c>
      <c r="AT164" s="29">
        <f>+'Cu1'!AT164</f>
        <v>0</v>
      </c>
      <c r="AU164" s="29">
        <f>+'Cu1'!AU164</f>
        <v>0</v>
      </c>
      <c r="AV164" s="29">
        <f>+'Cu1'!AV164</f>
        <v>0</v>
      </c>
      <c r="AW164" s="40">
        <f>+'Cu1'!AW164</f>
        <v>0</v>
      </c>
      <c r="AX164" s="40">
        <f>+'Cu1'!AX164</f>
        <v>0</v>
      </c>
      <c r="AY164" s="40">
        <f>+'Cu1'!AY164</f>
        <v>0</v>
      </c>
      <c r="AZ164" s="40">
        <f>+'Cu1'!AZ164</f>
        <v>0</v>
      </c>
      <c r="BA164" s="40">
        <f>+'Cu1'!BA164</f>
        <v>0</v>
      </c>
      <c r="BB164" s="40">
        <f>+'Cu1'!BB164</f>
        <v>0</v>
      </c>
      <c r="BC164" s="40">
        <f>+'Cu1'!BC164</f>
        <v>0</v>
      </c>
      <c r="BD164" s="40">
        <f>+'Cu1'!BD164</f>
        <v>0</v>
      </c>
      <c r="BE164" s="40">
        <f>+'Cu1'!BE164</f>
        <v>0</v>
      </c>
      <c r="BF164" s="40">
        <f>+'Cu1'!BF164</f>
        <v>0</v>
      </c>
      <c r="BG164" s="40">
        <f>+'Cu1'!BG164</f>
        <v>0</v>
      </c>
      <c r="BH164" s="40"/>
      <c r="BI164" s="40"/>
      <c r="BJ164" s="40"/>
      <c r="BK164" s="40"/>
      <c r="BL164" s="40"/>
      <c r="BM164" s="40"/>
    </row>
    <row r="165" spans="1:65" hidden="1">
      <c r="A165" s="33">
        <f>+'Cu1'!A165</f>
        <v>0</v>
      </c>
      <c r="B165" s="36">
        <f>+'Cu1'!B165</f>
        <v>0</v>
      </c>
      <c r="C165" s="29">
        <f>+'Cu1'!C165</f>
        <v>0</v>
      </c>
      <c r="D165" s="29">
        <f>+'Cu1'!D165</f>
        <v>0</v>
      </c>
      <c r="E165" s="29">
        <f>+'Cu1'!E165</f>
        <v>0</v>
      </c>
      <c r="F165" s="29">
        <f>+'Cu1'!F165</f>
        <v>0</v>
      </c>
      <c r="G165" s="29">
        <f>+'Cu1'!G165</f>
        <v>0</v>
      </c>
      <c r="H165" s="29">
        <f>+'Cu1'!H165</f>
        <v>0</v>
      </c>
      <c r="I165" s="29">
        <f>+'Cu1'!I165</f>
        <v>0</v>
      </c>
      <c r="J165" s="29">
        <f>+'Cu1'!J165</f>
        <v>0</v>
      </c>
      <c r="K165" s="29">
        <f>+'Cu1'!K165</f>
        <v>0</v>
      </c>
      <c r="L165" s="29">
        <f>+'Cu1'!L165</f>
        <v>0</v>
      </c>
      <c r="M165" s="29">
        <f>+'Cu1'!M165</f>
        <v>0</v>
      </c>
      <c r="N165" s="29">
        <f>+'Cu1'!N165</f>
        <v>0</v>
      </c>
      <c r="O165" s="29">
        <f>+'Cu1'!O165</f>
        <v>0</v>
      </c>
      <c r="P165" s="29">
        <f>+'Cu1'!P165</f>
        <v>0</v>
      </c>
      <c r="Q165" s="29">
        <f>+'Cu1'!Q165</f>
        <v>0</v>
      </c>
      <c r="R165" s="30">
        <f>+'Cu1'!R165</f>
        <v>0</v>
      </c>
      <c r="S165" s="28">
        <f>+'Cu1'!S165</f>
        <v>0</v>
      </c>
      <c r="T165" s="29">
        <f>+'Cu1'!T165</f>
        <v>0</v>
      </c>
      <c r="U165" s="29">
        <f>+'Cu1'!U165</f>
        <v>0</v>
      </c>
      <c r="V165" s="29">
        <f>+'Cu1'!V165</f>
        <v>0</v>
      </c>
      <c r="W165" s="29">
        <f>+'Cu1'!W165</f>
        <v>0</v>
      </c>
      <c r="X165" s="29">
        <f>+'Cu1'!X165</f>
        <v>0</v>
      </c>
      <c r="Y165" s="29">
        <f>+'Cu1'!Y165</f>
        <v>0</v>
      </c>
      <c r="Z165" s="29">
        <f>+'Cu1'!Z165</f>
        <v>0</v>
      </c>
      <c r="AA165" s="29">
        <f>+'Cu1'!AA165</f>
        <v>0</v>
      </c>
      <c r="AB165" s="28">
        <f>+'Cu1'!AB165</f>
        <v>0</v>
      </c>
      <c r="AC165" s="28">
        <f>+'Cu1'!AC165</f>
        <v>0</v>
      </c>
      <c r="AD165" s="28">
        <f>+'Cu1'!AD165</f>
        <v>0</v>
      </c>
      <c r="AE165" s="29">
        <f>+'Cu1'!AE165</f>
        <v>0</v>
      </c>
      <c r="AF165" s="29">
        <f>+'Cu1'!AF165</f>
        <v>0</v>
      </c>
      <c r="AG165" s="28">
        <f>+'Cu1'!AG165</f>
        <v>0</v>
      </c>
      <c r="AH165" s="28">
        <f>+'Cu1'!AH165</f>
        <v>0</v>
      </c>
      <c r="AI165" s="29">
        <f>+'Cu1'!AI165</f>
        <v>0</v>
      </c>
      <c r="AJ165" s="29">
        <f>+'Cu1'!AJ165</f>
        <v>0</v>
      </c>
      <c r="AK165" s="29">
        <f>+'Cu1'!AK165</f>
        <v>0</v>
      </c>
      <c r="AL165" s="29">
        <f>+'Cu1'!AL165</f>
        <v>0</v>
      </c>
      <c r="AM165" s="29">
        <f>+'Cu1'!AM165</f>
        <v>0</v>
      </c>
      <c r="AN165" s="29">
        <f>+'Cu1'!AN165</f>
        <v>0</v>
      </c>
      <c r="AO165" s="29">
        <f>+'Cu1'!AO165</f>
        <v>0</v>
      </c>
      <c r="AP165" s="29">
        <f>+'Cu1'!AP165</f>
        <v>0</v>
      </c>
      <c r="AQ165" s="29">
        <f>+'Cu1'!AQ165</f>
        <v>0</v>
      </c>
      <c r="AR165" s="29">
        <f>+'Cu1'!AR165</f>
        <v>0</v>
      </c>
      <c r="AS165" s="29">
        <f>+'Cu1'!AS165</f>
        <v>0</v>
      </c>
      <c r="AT165" s="29">
        <f>+'Cu1'!AT165</f>
        <v>0</v>
      </c>
      <c r="AU165" s="29">
        <f>+'Cu1'!AU165</f>
        <v>0</v>
      </c>
      <c r="AV165" s="29">
        <f>+'Cu1'!AV165</f>
        <v>0</v>
      </c>
      <c r="AW165" s="40">
        <f>+'Cu1'!AW165</f>
        <v>0</v>
      </c>
      <c r="AX165" s="40">
        <f>+'Cu1'!AX165</f>
        <v>0</v>
      </c>
      <c r="AY165" s="40">
        <f>+'Cu1'!AY165</f>
        <v>0</v>
      </c>
      <c r="AZ165" s="40">
        <f>+'Cu1'!AZ165</f>
        <v>0</v>
      </c>
      <c r="BA165" s="40">
        <f>+'Cu1'!BA165</f>
        <v>0</v>
      </c>
      <c r="BB165" s="40">
        <f>+'Cu1'!BB165</f>
        <v>0</v>
      </c>
      <c r="BC165" s="40">
        <f>+'Cu1'!BC165</f>
        <v>0</v>
      </c>
      <c r="BD165" s="40">
        <f>+'Cu1'!BD165</f>
        <v>0</v>
      </c>
      <c r="BE165" s="40">
        <f>+'Cu1'!BE165</f>
        <v>0</v>
      </c>
      <c r="BF165" s="40">
        <f>+'Cu1'!BF165</f>
        <v>0</v>
      </c>
      <c r="BG165" s="40">
        <f>+'Cu1'!BG165</f>
        <v>0</v>
      </c>
      <c r="BH165" s="40"/>
      <c r="BI165" s="40"/>
      <c r="BJ165" s="40"/>
      <c r="BK165" s="40"/>
      <c r="BL165" s="40"/>
      <c r="BM165" s="40"/>
    </row>
    <row r="166" spans="1:65" hidden="1">
      <c r="A166" s="34">
        <f>+'Cu1'!A166</f>
        <v>0</v>
      </c>
      <c r="B166" s="36">
        <f>+'Cu1'!B166</f>
        <v>0</v>
      </c>
      <c r="C166" s="29">
        <f>+'Cu1'!C166</f>
        <v>0</v>
      </c>
      <c r="D166" s="29">
        <f>+'Cu1'!D166</f>
        <v>0</v>
      </c>
      <c r="E166" s="29">
        <f>+'Cu1'!E166</f>
        <v>0</v>
      </c>
      <c r="F166" s="29">
        <f>+'Cu1'!F166</f>
        <v>0</v>
      </c>
      <c r="G166" s="29">
        <f>+'Cu1'!G166</f>
        <v>15</v>
      </c>
      <c r="H166" s="29">
        <f>+'Cu1'!H166</f>
        <v>0</v>
      </c>
      <c r="I166" s="29">
        <f>+'Cu1'!I166</f>
        <v>0</v>
      </c>
      <c r="J166" s="29">
        <f>+'Cu1'!J166</f>
        <v>0</v>
      </c>
      <c r="K166" s="29">
        <f>+'Cu1'!K166</f>
        <v>0</v>
      </c>
      <c r="L166" s="29">
        <f>+'Cu1'!L166</f>
        <v>0</v>
      </c>
      <c r="M166" s="29">
        <f>+'Cu1'!M166</f>
        <v>0</v>
      </c>
      <c r="N166" s="29">
        <f>+'Cu1'!N166</f>
        <v>0</v>
      </c>
      <c r="O166" s="29">
        <f>+'Cu1'!O166</f>
        <v>0</v>
      </c>
      <c r="P166" s="29">
        <f>+'Cu1'!P166</f>
        <v>0</v>
      </c>
      <c r="Q166" s="29">
        <f>+'Cu1'!Q166</f>
        <v>0</v>
      </c>
      <c r="R166" s="30">
        <f>+'Cu1'!R166</f>
        <v>0</v>
      </c>
      <c r="S166" s="28">
        <f>+'Cu1'!S166</f>
        <v>0</v>
      </c>
      <c r="T166" s="29">
        <f>+'Cu1'!T166</f>
        <v>0</v>
      </c>
      <c r="U166" s="29">
        <f>+'Cu1'!U166</f>
        <v>0</v>
      </c>
      <c r="V166" s="29">
        <f>+'Cu1'!V166</f>
        <v>0</v>
      </c>
      <c r="W166" s="29">
        <f>+'Cu1'!W166</f>
        <v>0</v>
      </c>
      <c r="X166" s="29">
        <f>+'Cu1'!X166</f>
        <v>0</v>
      </c>
      <c r="Y166" s="29">
        <f>+'Cu1'!Y166</f>
        <v>0</v>
      </c>
      <c r="Z166" s="29">
        <f>+'Cu1'!Z166</f>
        <v>0</v>
      </c>
      <c r="AA166" s="29">
        <f>+'Cu1'!AA166</f>
        <v>0</v>
      </c>
      <c r="AB166" s="28">
        <f>+'Cu1'!AB166</f>
        <v>0</v>
      </c>
      <c r="AC166" s="28">
        <f>+'Cu1'!AC166</f>
        <v>0</v>
      </c>
      <c r="AD166" s="28">
        <f>+'Cu1'!AD166</f>
        <v>0</v>
      </c>
      <c r="AE166" s="29">
        <f>+'Cu1'!AE166</f>
        <v>0</v>
      </c>
      <c r="AF166" s="29">
        <f>+'Cu1'!AF166</f>
        <v>0</v>
      </c>
      <c r="AG166" s="28">
        <f>+'Cu1'!AG166</f>
        <v>0</v>
      </c>
      <c r="AH166" s="28">
        <f>+'Cu1'!AH166</f>
        <v>0</v>
      </c>
      <c r="AI166" s="29">
        <f>+'Cu1'!AI166</f>
        <v>0</v>
      </c>
      <c r="AJ166" s="29">
        <f>+'Cu1'!AJ166</f>
        <v>0</v>
      </c>
      <c r="AK166" s="29">
        <f>+'Cu1'!AK166</f>
        <v>0</v>
      </c>
      <c r="AL166" s="29">
        <f>+'Cu1'!AL166</f>
        <v>0</v>
      </c>
      <c r="AM166" s="29">
        <f>+'Cu1'!AM166</f>
        <v>0</v>
      </c>
      <c r="AN166" s="29">
        <f>+'Cu1'!AN166</f>
        <v>0</v>
      </c>
      <c r="AO166" s="29">
        <f>+'Cu1'!AO166</f>
        <v>0</v>
      </c>
      <c r="AP166" s="29">
        <f>+'Cu1'!AP166</f>
        <v>0</v>
      </c>
      <c r="AQ166" s="29">
        <f>+'Cu1'!AQ166</f>
        <v>0</v>
      </c>
      <c r="AR166" s="29">
        <f>+'Cu1'!AR166</f>
        <v>0</v>
      </c>
      <c r="AS166" s="29">
        <f>+'Cu1'!AS166</f>
        <v>0</v>
      </c>
      <c r="AT166" s="29">
        <f>+'Cu1'!AT166</f>
        <v>0</v>
      </c>
      <c r="AU166" s="29">
        <f>+'Cu1'!AU166</f>
        <v>0</v>
      </c>
      <c r="AV166" s="29">
        <f>+'Cu1'!AV166</f>
        <v>0</v>
      </c>
      <c r="AW166" s="40">
        <f>+'Cu1'!AW166</f>
        <v>0</v>
      </c>
      <c r="AX166" s="40">
        <f>+'Cu1'!AX166</f>
        <v>0</v>
      </c>
      <c r="AY166" s="40">
        <f>+'Cu1'!AY166</f>
        <v>0</v>
      </c>
      <c r="AZ166" s="40">
        <f>+'Cu1'!AZ166</f>
        <v>0</v>
      </c>
      <c r="BA166" s="40">
        <f>+'Cu1'!BA166</f>
        <v>0</v>
      </c>
      <c r="BB166" s="40">
        <f>+'Cu1'!BB166</f>
        <v>0</v>
      </c>
      <c r="BC166" s="40">
        <f>+'Cu1'!BC166</f>
        <v>0</v>
      </c>
      <c r="BD166" s="40">
        <f>+'Cu1'!BD166</f>
        <v>0</v>
      </c>
      <c r="BE166" s="40">
        <f>+'Cu1'!BE166</f>
        <v>0</v>
      </c>
      <c r="BF166" s="40">
        <f>+'Cu1'!BF166</f>
        <v>0</v>
      </c>
      <c r="BG166" s="40">
        <f>+'Cu1'!BG166</f>
        <v>0</v>
      </c>
      <c r="BH166" s="40"/>
      <c r="BI166" s="40"/>
      <c r="BJ166" s="40"/>
      <c r="BK166" s="40"/>
      <c r="BL166" s="40"/>
      <c r="BM166" s="40"/>
    </row>
    <row r="167" spans="1:65" hidden="1">
      <c r="A167" s="33">
        <f>+'Cu1'!A167</f>
        <v>0</v>
      </c>
      <c r="B167" s="36">
        <f>+'Cu1'!B167</f>
        <v>0</v>
      </c>
      <c r="C167" s="29">
        <f>+'Cu1'!C167</f>
        <v>0</v>
      </c>
      <c r="D167" s="29">
        <f>+'Cu1'!D167</f>
        <v>0</v>
      </c>
      <c r="E167" s="29">
        <f>+'Cu1'!E167</f>
        <v>0</v>
      </c>
      <c r="F167" s="29">
        <f>+'Cu1'!F167</f>
        <v>0</v>
      </c>
      <c r="G167" s="29">
        <f>+'Cu1'!G167</f>
        <v>0</v>
      </c>
      <c r="H167" s="29">
        <f>+'Cu1'!H167</f>
        <v>0</v>
      </c>
      <c r="I167" s="29">
        <f>+'Cu1'!I167</f>
        <v>0</v>
      </c>
      <c r="J167" s="29">
        <f>+'Cu1'!J167</f>
        <v>0</v>
      </c>
      <c r="K167" s="29">
        <f>+'Cu1'!K167</f>
        <v>0</v>
      </c>
      <c r="L167" s="29">
        <f>+'Cu1'!L167</f>
        <v>0</v>
      </c>
      <c r="M167" s="29">
        <f>+'Cu1'!M167</f>
        <v>0</v>
      </c>
      <c r="N167" s="29">
        <f>+'Cu1'!N167</f>
        <v>0</v>
      </c>
      <c r="O167" s="29">
        <f>+'Cu1'!O167</f>
        <v>0</v>
      </c>
      <c r="P167" s="29">
        <f>+'Cu1'!P167</f>
        <v>0</v>
      </c>
      <c r="Q167" s="29">
        <f>+'Cu1'!Q167</f>
        <v>0</v>
      </c>
      <c r="R167" s="30">
        <f>+'Cu1'!R167</f>
        <v>0</v>
      </c>
      <c r="S167" s="28">
        <f>+'Cu1'!S167</f>
        <v>0</v>
      </c>
      <c r="T167" s="29">
        <f>+'Cu1'!T167</f>
        <v>0</v>
      </c>
      <c r="U167" s="29">
        <f>+'Cu1'!U167</f>
        <v>0</v>
      </c>
      <c r="V167" s="29">
        <f>+'Cu1'!V167</f>
        <v>0</v>
      </c>
      <c r="W167" s="29">
        <f>+'Cu1'!W167</f>
        <v>0</v>
      </c>
      <c r="X167" s="29">
        <f>+'Cu1'!X167</f>
        <v>0</v>
      </c>
      <c r="Y167" s="29">
        <f>+'Cu1'!Y167</f>
        <v>0</v>
      </c>
      <c r="Z167" s="29">
        <f>+'Cu1'!Z167</f>
        <v>0</v>
      </c>
      <c r="AA167" s="29">
        <f>+'Cu1'!AA167</f>
        <v>0</v>
      </c>
      <c r="AB167" s="28">
        <f>+'Cu1'!AB167</f>
        <v>0</v>
      </c>
      <c r="AC167" s="28">
        <f>+'Cu1'!AC167</f>
        <v>0</v>
      </c>
      <c r="AD167" s="28">
        <f>+'Cu1'!AD167</f>
        <v>0</v>
      </c>
      <c r="AE167" s="29">
        <f>+'Cu1'!AE167</f>
        <v>0</v>
      </c>
      <c r="AF167" s="29">
        <f>+'Cu1'!AF167</f>
        <v>0</v>
      </c>
      <c r="AG167" s="28">
        <f>+'Cu1'!AG167</f>
        <v>0</v>
      </c>
      <c r="AH167" s="28">
        <f>+'Cu1'!AH167</f>
        <v>0</v>
      </c>
      <c r="AI167" s="29">
        <f>+'Cu1'!AI167</f>
        <v>0</v>
      </c>
      <c r="AJ167" s="29">
        <f>+'Cu1'!AJ167</f>
        <v>0</v>
      </c>
      <c r="AK167" s="29">
        <f>+'Cu1'!AK167</f>
        <v>0</v>
      </c>
      <c r="AL167" s="29">
        <f>+'Cu1'!AL167</f>
        <v>0</v>
      </c>
      <c r="AM167" s="29">
        <f>+'Cu1'!AM167</f>
        <v>0</v>
      </c>
      <c r="AN167" s="29">
        <f>+'Cu1'!AN167</f>
        <v>0</v>
      </c>
      <c r="AO167" s="29">
        <f>+'Cu1'!AO167</f>
        <v>0</v>
      </c>
      <c r="AP167" s="29">
        <f>+'Cu1'!AP167</f>
        <v>0</v>
      </c>
      <c r="AQ167" s="29">
        <f>+'Cu1'!AQ167</f>
        <v>0</v>
      </c>
      <c r="AR167" s="29">
        <f>+'Cu1'!AR167</f>
        <v>0</v>
      </c>
      <c r="AS167" s="29">
        <f>+'Cu1'!AS167</f>
        <v>0</v>
      </c>
      <c r="AT167" s="29">
        <f>+'Cu1'!AT167</f>
        <v>0</v>
      </c>
      <c r="AU167" s="29">
        <f>+'Cu1'!AU167</f>
        <v>0</v>
      </c>
      <c r="AV167" s="29">
        <f>+'Cu1'!AV167</f>
        <v>0</v>
      </c>
      <c r="AW167" s="40">
        <f>+'Cu1'!AW167</f>
        <v>0</v>
      </c>
      <c r="AX167" s="40">
        <f>+'Cu1'!AX167</f>
        <v>0</v>
      </c>
      <c r="AY167" s="40">
        <f>+'Cu1'!AY167</f>
        <v>0</v>
      </c>
      <c r="AZ167" s="40">
        <f>+'Cu1'!AZ167</f>
        <v>0</v>
      </c>
      <c r="BA167" s="40">
        <f>+'Cu1'!BA167</f>
        <v>0</v>
      </c>
      <c r="BB167" s="40">
        <f>+'Cu1'!BB167</f>
        <v>0</v>
      </c>
      <c r="BC167" s="40">
        <f>+'Cu1'!BC167</f>
        <v>0</v>
      </c>
      <c r="BD167" s="40">
        <f>+'Cu1'!BD167</f>
        <v>0</v>
      </c>
      <c r="BE167" s="40">
        <f>+'Cu1'!BE167</f>
        <v>0</v>
      </c>
      <c r="BF167" s="40">
        <f>+'Cu1'!BF167</f>
        <v>0</v>
      </c>
      <c r="BG167" s="40">
        <f>+'Cu1'!BG167</f>
        <v>0</v>
      </c>
      <c r="BH167" s="40"/>
      <c r="BI167" s="40"/>
      <c r="BJ167" s="40"/>
      <c r="BK167" s="40"/>
      <c r="BL167" s="40"/>
      <c r="BM167" s="40"/>
    </row>
    <row r="168" spans="1:65" hidden="1">
      <c r="A168" s="34">
        <f>+'Cu1'!A168</f>
        <v>0</v>
      </c>
      <c r="B168" s="36">
        <f>+'Cu1'!B168</f>
        <v>0</v>
      </c>
      <c r="C168" s="29">
        <f>+'Cu1'!C168</f>
        <v>0</v>
      </c>
      <c r="D168" s="29">
        <f>+'Cu1'!D168</f>
        <v>0</v>
      </c>
      <c r="E168" s="29">
        <f>+'Cu1'!E168</f>
        <v>0</v>
      </c>
      <c r="F168" s="29">
        <f>+'Cu1'!F168</f>
        <v>0</v>
      </c>
      <c r="G168" s="29">
        <f>+'Cu1'!G168</f>
        <v>0</v>
      </c>
      <c r="H168" s="29">
        <f>+'Cu1'!H168</f>
        <v>0</v>
      </c>
      <c r="I168" s="29">
        <f>+'Cu1'!I168</f>
        <v>0</v>
      </c>
      <c r="J168" s="29">
        <f>+'Cu1'!J168</f>
        <v>0</v>
      </c>
      <c r="K168" s="29">
        <f>+'Cu1'!K168</f>
        <v>0</v>
      </c>
      <c r="L168" s="29">
        <f>+'Cu1'!L168</f>
        <v>0</v>
      </c>
      <c r="M168" s="29">
        <f>+'Cu1'!M168</f>
        <v>0</v>
      </c>
      <c r="N168" s="29">
        <f>+'Cu1'!N168</f>
        <v>0</v>
      </c>
      <c r="O168" s="29">
        <f>+'Cu1'!O168</f>
        <v>0</v>
      </c>
      <c r="P168" s="29">
        <f>+'Cu1'!P168</f>
        <v>0</v>
      </c>
      <c r="Q168" s="29">
        <f>+'Cu1'!Q168</f>
        <v>0</v>
      </c>
      <c r="R168" s="30">
        <f>+'Cu1'!R168</f>
        <v>0</v>
      </c>
      <c r="S168" s="28">
        <f>+'Cu1'!S168</f>
        <v>0</v>
      </c>
      <c r="T168" s="29">
        <f>+'Cu1'!T168</f>
        <v>0</v>
      </c>
      <c r="U168" s="29">
        <f>+'Cu1'!U168</f>
        <v>0</v>
      </c>
      <c r="V168" s="29">
        <f>+'Cu1'!V168</f>
        <v>0</v>
      </c>
      <c r="W168" s="29">
        <f>+'Cu1'!W168</f>
        <v>0</v>
      </c>
      <c r="X168" s="29">
        <f>+'Cu1'!X168</f>
        <v>0</v>
      </c>
      <c r="Y168" s="29">
        <f>+'Cu1'!Y168</f>
        <v>0</v>
      </c>
      <c r="Z168" s="29">
        <f>+'Cu1'!Z168</f>
        <v>0</v>
      </c>
      <c r="AA168" s="29">
        <f>+'Cu1'!AA168</f>
        <v>0</v>
      </c>
      <c r="AB168" s="28">
        <f>+'Cu1'!AB168</f>
        <v>0</v>
      </c>
      <c r="AC168" s="28">
        <f>+'Cu1'!AC168</f>
        <v>0</v>
      </c>
      <c r="AD168" s="28">
        <f>+'Cu1'!AD168</f>
        <v>0</v>
      </c>
      <c r="AE168" s="29">
        <f>+'Cu1'!AE168</f>
        <v>0</v>
      </c>
      <c r="AF168" s="29">
        <f>+'Cu1'!AF168</f>
        <v>0</v>
      </c>
      <c r="AG168" s="28">
        <f>+'Cu1'!AG168</f>
        <v>0</v>
      </c>
      <c r="AH168" s="28">
        <f>+'Cu1'!AH168</f>
        <v>0</v>
      </c>
      <c r="AI168" s="29">
        <f>+'Cu1'!AI168</f>
        <v>0</v>
      </c>
      <c r="AJ168" s="29">
        <f>+'Cu1'!AJ168</f>
        <v>0</v>
      </c>
      <c r="AK168" s="29">
        <f>+'Cu1'!AK168</f>
        <v>0</v>
      </c>
      <c r="AL168" s="29">
        <f>+'Cu1'!AL168</f>
        <v>0</v>
      </c>
      <c r="AM168" s="29">
        <f>+'Cu1'!AM168</f>
        <v>0</v>
      </c>
      <c r="AN168" s="29">
        <f>+'Cu1'!AN168</f>
        <v>0</v>
      </c>
      <c r="AO168" s="29">
        <f>+'Cu1'!AO168</f>
        <v>0</v>
      </c>
      <c r="AP168" s="29">
        <f>+'Cu1'!AP168</f>
        <v>0</v>
      </c>
      <c r="AQ168" s="29">
        <f>+'Cu1'!AQ168</f>
        <v>0</v>
      </c>
      <c r="AR168" s="29">
        <f>+'Cu1'!AR168</f>
        <v>0</v>
      </c>
      <c r="AS168" s="29">
        <f>+'Cu1'!AS168</f>
        <v>0</v>
      </c>
      <c r="AT168" s="29">
        <f>+'Cu1'!AT168</f>
        <v>0</v>
      </c>
      <c r="AU168" s="29">
        <f>+'Cu1'!AU168</f>
        <v>0</v>
      </c>
      <c r="AV168" s="29">
        <f>+'Cu1'!AV168</f>
        <v>0</v>
      </c>
      <c r="AW168" s="40">
        <f>+'Cu1'!AW168</f>
        <v>0</v>
      </c>
      <c r="AX168" s="40">
        <f>+'Cu1'!AX168</f>
        <v>0</v>
      </c>
      <c r="AY168" s="40">
        <f>+'Cu1'!AY168</f>
        <v>0</v>
      </c>
      <c r="AZ168" s="40">
        <f>+'Cu1'!AZ168</f>
        <v>0</v>
      </c>
      <c r="BA168" s="40">
        <f>+'Cu1'!BA168</f>
        <v>0</v>
      </c>
      <c r="BB168" s="40">
        <f>+'Cu1'!BB168</f>
        <v>0</v>
      </c>
      <c r="BC168" s="40">
        <f>+'Cu1'!BC168</f>
        <v>0</v>
      </c>
      <c r="BD168" s="40">
        <f>+'Cu1'!BD168</f>
        <v>0</v>
      </c>
      <c r="BE168" s="40">
        <f>+'Cu1'!BE168</f>
        <v>0</v>
      </c>
      <c r="BF168" s="40">
        <f>+'Cu1'!BF168</f>
        <v>0</v>
      </c>
      <c r="BG168" s="40">
        <f>+'Cu1'!BG168</f>
        <v>0</v>
      </c>
      <c r="BH168" s="40"/>
      <c r="BI168" s="40"/>
      <c r="BJ168" s="40"/>
      <c r="BK168" s="40"/>
      <c r="BL168" s="40"/>
      <c r="BM168" s="40"/>
    </row>
    <row r="169" spans="1:65" hidden="1">
      <c r="A169" s="33">
        <f>+'Cu1'!A169</f>
        <v>0</v>
      </c>
      <c r="B169" s="36">
        <f>+'Cu1'!B169</f>
        <v>0</v>
      </c>
      <c r="C169" s="29">
        <f>+'Cu1'!C169</f>
        <v>0</v>
      </c>
      <c r="D169" s="29">
        <f>+'Cu1'!D169</f>
        <v>0</v>
      </c>
      <c r="E169" s="29">
        <f>+'Cu1'!E169</f>
        <v>0</v>
      </c>
      <c r="F169" s="29">
        <f>+'Cu1'!F169</f>
        <v>0</v>
      </c>
      <c r="G169" s="29">
        <f>+'Cu1'!G169</f>
        <v>0</v>
      </c>
      <c r="H169" s="29">
        <f>+'Cu1'!H169</f>
        <v>0</v>
      </c>
      <c r="I169" s="29">
        <f>+'Cu1'!I169</f>
        <v>0</v>
      </c>
      <c r="J169" s="29">
        <f>+'Cu1'!J169</f>
        <v>0</v>
      </c>
      <c r="K169" s="29">
        <f>+'Cu1'!K169</f>
        <v>0</v>
      </c>
      <c r="L169" s="29">
        <f>+'Cu1'!L169</f>
        <v>0</v>
      </c>
      <c r="M169" s="29">
        <f>+'Cu1'!M169</f>
        <v>0</v>
      </c>
      <c r="N169" s="29">
        <f>+'Cu1'!N169</f>
        <v>0</v>
      </c>
      <c r="O169" s="29">
        <f>+'Cu1'!O169</f>
        <v>0</v>
      </c>
      <c r="P169" s="29">
        <f>+'Cu1'!P169</f>
        <v>0</v>
      </c>
      <c r="Q169" s="29">
        <f>+'Cu1'!Q169</f>
        <v>0</v>
      </c>
      <c r="R169" s="30">
        <f>+'Cu1'!R169</f>
        <v>0</v>
      </c>
      <c r="S169" s="28">
        <f>+'Cu1'!S169</f>
        <v>0</v>
      </c>
      <c r="T169" s="29">
        <f>+'Cu1'!T169</f>
        <v>0</v>
      </c>
      <c r="U169" s="29">
        <f>+'Cu1'!U169</f>
        <v>0</v>
      </c>
      <c r="V169" s="29">
        <f>+'Cu1'!V169</f>
        <v>0</v>
      </c>
      <c r="W169" s="29">
        <f>+'Cu1'!W169</f>
        <v>0</v>
      </c>
      <c r="X169" s="29">
        <f>+'Cu1'!X169</f>
        <v>0</v>
      </c>
      <c r="Y169" s="29">
        <f>+'Cu1'!Y169</f>
        <v>0</v>
      </c>
      <c r="Z169" s="29">
        <f>+'Cu1'!Z169</f>
        <v>0</v>
      </c>
      <c r="AA169" s="29">
        <f>+'Cu1'!AA169</f>
        <v>0</v>
      </c>
      <c r="AB169" s="28">
        <f>+'Cu1'!AB169</f>
        <v>0</v>
      </c>
      <c r="AC169" s="28">
        <f>+'Cu1'!AC169</f>
        <v>0</v>
      </c>
      <c r="AD169" s="28">
        <f>+'Cu1'!AD169</f>
        <v>0</v>
      </c>
      <c r="AE169" s="29">
        <f>+'Cu1'!AE169</f>
        <v>0</v>
      </c>
      <c r="AF169" s="29">
        <f>+'Cu1'!AF169</f>
        <v>0</v>
      </c>
      <c r="AG169" s="28">
        <f>+'Cu1'!AG169</f>
        <v>0</v>
      </c>
      <c r="AH169" s="28">
        <f>+'Cu1'!AH169</f>
        <v>0</v>
      </c>
      <c r="AI169" s="29">
        <f>+'Cu1'!AI169</f>
        <v>0</v>
      </c>
      <c r="AJ169" s="29">
        <f>+'Cu1'!AJ169</f>
        <v>0</v>
      </c>
      <c r="AK169" s="29">
        <f>+'Cu1'!AK169</f>
        <v>0</v>
      </c>
      <c r="AL169" s="29">
        <f>+'Cu1'!AL169</f>
        <v>0</v>
      </c>
      <c r="AM169" s="29">
        <f>+'Cu1'!AM169</f>
        <v>0</v>
      </c>
      <c r="AN169" s="29">
        <f>+'Cu1'!AN169</f>
        <v>0</v>
      </c>
      <c r="AO169" s="29">
        <f>+'Cu1'!AO169</f>
        <v>0</v>
      </c>
      <c r="AP169" s="29">
        <f>+'Cu1'!AP169</f>
        <v>0</v>
      </c>
      <c r="AQ169" s="29">
        <f>+'Cu1'!AQ169</f>
        <v>0</v>
      </c>
      <c r="AR169" s="29">
        <f>+'Cu1'!AR169</f>
        <v>0</v>
      </c>
      <c r="AS169" s="29">
        <f>+'Cu1'!AS169</f>
        <v>0</v>
      </c>
      <c r="AT169" s="29">
        <f>+'Cu1'!AT169</f>
        <v>0</v>
      </c>
      <c r="AU169" s="29">
        <f>+'Cu1'!AU169</f>
        <v>0</v>
      </c>
      <c r="AV169" s="29">
        <f>+'Cu1'!AV169</f>
        <v>0</v>
      </c>
      <c r="AW169" s="40">
        <f>+'Cu1'!AW169</f>
        <v>0</v>
      </c>
      <c r="AX169" s="40">
        <f>+'Cu1'!AX169</f>
        <v>0</v>
      </c>
      <c r="AY169" s="40">
        <f>+'Cu1'!AY169</f>
        <v>0</v>
      </c>
      <c r="AZ169" s="40">
        <f>+'Cu1'!AZ169</f>
        <v>0</v>
      </c>
      <c r="BA169" s="40">
        <f>+'Cu1'!BA169</f>
        <v>0</v>
      </c>
      <c r="BB169" s="40">
        <f>+'Cu1'!BB169</f>
        <v>0</v>
      </c>
      <c r="BC169" s="40">
        <f>+'Cu1'!BC169</f>
        <v>0</v>
      </c>
      <c r="BD169" s="40">
        <f>+'Cu1'!BD169</f>
        <v>0</v>
      </c>
      <c r="BE169" s="40">
        <f>+'Cu1'!BE169</f>
        <v>0</v>
      </c>
      <c r="BF169" s="40">
        <f>+'Cu1'!BF169</f>
        <v>0</v>
      </c>
      <c r="BG169" s="40">
        <f>+'Cu1'!BG169</f>
        <v>0</v>
      </c>
      <c r="BH169" s="40"/>
      <c r="BI169" s="40"/>
      <c r="BJ169" s="40"/>
      <c r="BK169" s="40"/>
      <c r="BL169" s="40"/>
      <c r="BM169" s="40"/>
    </row>
    <row r="170" spans="1:65" hidden="1">
      <c r="A170" s="34"/>
      <c r="B170" s="36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1"/>
      <c r="N170" s="41"/>
      <c r="O170" s="41"/>
      <c r="P170" s="41"/>
      <c r="Q170" s="41"/>
      <c r="R170" s="42"/>
      <c r="S170" s="43"/>
      <c r="T170" s="41"/>
      <c r="U170" s="41"/>
      <c r="V170" s="41"/>
      <c r="W170" s="41"/>
      <c r="X170" s="41"/>
      <c r="Y170" s="41"/>
      <c r="Z170" s="41"/>
      <c r="AA170" s="41"/>
      <c r="AB170" s="43"/>
      <c r="AC170" s="43"/>
      <c r="AD170" s="43"/>
      <c r="AE170" s="41"/>
      <c r="AF170" s="41"/>
      <c r="AG170" s="43"/>
      <c r="AH170" s="43"/>
      <c r="AI170" s="41"/>
      <c r="AJ170" s="41"/>
      <c r="AK170" s="41"/>
      <c r="AL170" s="41"/>
      <c r="AM170" s="41"/>
      <c r="AN170" s="41"/>
      <c r="AO170" s="41"/>
      <c r="AP170" s="41"/>
      <c r="AQ170" s="41"/>
      <c r="AR170" s="41"/>
      <c r="AS170" s="41"/>
      <c r="AT170" s="41"/>
      <c r="AU170" s="41"/>
      <c r="AV170" s="41"/>
      <c r="AW170" s="98"/>
      <c r="AX170" s="98"/>
      <c r="AY170" s="98"/>
      <c r="AZ170" s="98"/>
      <c r="BA170" s="98"/>
      <c r="BB170" s="98"/>
      <c r="BC170" s="98"/>
      <c r="BD170" s="40"/>
      <c r="BE170" s="40"/>
      <c r="BF170" s="40"/>
      <c r="BG170" s="40"/>
      <c r="BH170" s="40"/>
      <c r="BI170" s="40"/>
      <c r="BJ170" s="40"/>
      <c r="BK170" s="40"/>
      <c r="BL170" s="40"/>
      <c r="BM170" s="40"/>
    </row>
    <row r="171" spans="1:65" hidden="1">
      <c r="B171" s="40"/>
      <c r="C171" s="40"/>
      <c r="D171" s="40"/>
      <c r="E171" s="40"/>
      <c r="F171" s="85" t="str">
        <f>+F175</f>
        <v>Persona no qualificada (h)</v>
      </c>
      <c r="G171" s="85" t="str">
        <f t="shared" ref="G171:AU171" si="1">+G175</f>
        <v>Tractor incloent tractorista (h)</v>
      </c>
      <c r="H171" s="85" t="str">
        <f t="shared" si="1"/>
        <v>Motocultor (h)</v>
      </c>
      <c r="I171" s="85" t="str">
        <f t="shared" si="1"/>
        <v>Persona qualificada (h)</v>
      </c>
      <c r="J171" s="85" t="str">
        <f t="shared" si="1"/>
        <v>Subsolador (h)</v>
      </c>
      <c r="K171" s="85" t="str">
        <f t="shared" si="1"/>
        <v>Fresadora (h)</v>
      </c>
      <c r="L171" s="85" t="str">
        <f t="shared" si="1"/>
        <v>Discos (h)</v>
      </c>
      <c r="M171" s="85" t="str">
        <f t="shared" si="1"/>
        <v>Estripadora (h)</v>
      </c>
      <c r="N171" s="85" t="str">
        <f t="shared" si="1"/>
        <v>Remolc (h)</v>
      </c>
      <c r="O171" s="85" t="str">
        <f t="shared" si="1"/>
        <v>Pala (h)</v>
      </c>
      <c r="P171" s="85" t="str">
        <f t="shared" si="1"/>
        <v>Compost (kg)</v>
      </c>
      <c r="Q171" s="85" t="str">
        <f t="shared" si="1"/>
        <v>Solcador de 3 solcs (h)</v>
      </c>
      <c r="R171" s="85" t="str">
        <f t="shared" si="1"/>
        <v>Planter col (u)</v>
      </c>
      <c r="S171" s="85" t="str">
        <f t="shared" si="1"/>
        <v>Ceballots calçots (kg)</v>
      </c>
      <c r="T171" s="85" t="str">
        <f t="shared" si="1"/>
        <v>Planter enciam (u)</v>
      </c>
      <c r="U171" s="85" t="str">
        <f t="shared" si="1"/>
        <v>Planter bleda (u)</v>
      </c>
      <c r="V171" s="85" t="str">
        <f t="shared" si="1"/>
        <v>Planter tomàquet (u)</v>
      </c>
      <c r="W171" s="85" t="str">
        <f t="shared" si="1"/>
        <v>Planter carbassa (u)</v>
      </c>
      <c r="X171" s="85" t="str">
        <f t="shared" si="1"/>
        <v>Llavor carbassa (u)</v>
      </c>
      <c r="Y171" s="85" t="str">
        <f t="shared" si="1"/>
        <v>Plantador (h)</v>
      </c>
      <c r="Z171" s="85" t="str">
        <f t="shared" si="1"/>
        <v>Furgoneta (h)</v>
      </c>
      <c r="AA171" s="85" t="str">
        <f t="shared" si="1"/>
        <v>Bicicleta de sembrar (h)</v>
      </c>
      <c r="AB171" s="85" t="str">
        <f t="shared" si="1"/>
        <v xml:space="preserve">cinta de reg (m) </v>
      </c>
      <c r="AC171" s="85" t="str">
        <f t="shared" si="1"/>
        <v>reg aspersió: tub,… (m)</v>
      </c>
      <c r="AD171" s="85" t="str">
        <f t="shared" si="1"/>
        <v>reg (L)</v>
      </c>
      <c r="AE171" s="85" t="str">
        <f t="shared" si="1"/>
        <v>Braços tractor (h)</v>
      </c>
      <c r="AF171" s="85" t="str">
        <f t="shared" si="1"/>
        <v>Bota (h)</v>
      </c>
      <c r="AG171" s="85" t="str">
        <f t="shared" si="1"/>
        <v>Bacillus thuringiensis (kg)</v>
      </c>
      <c r="AH171" s="85" t="str">
        <f t="shared" si="1"/>
        <v>Retenol (L)</v>
      </c>
      <c r="AI171" s="85" t="str">
        <f t="shared" si="1"/>
        <v>Purí d'ortiga (L)</v>
      </c>
      <c r="AJ171" s="85" t="str">
        <f t="shared" si="1"/>
        <v>Hidròxid de coure (kg)</v>
      </c>
      <c r="AK171" s="85" t="str">
        <f t="shared" si="1"/>
        <v>Ferramol per llimacs (kg)</v>
      </c>
      <c r="AL171" s="85" t="str">
        <f t="shared" si="1"/>
        <v>Sofre (kg)</v>
      </c>
      <c r="AM171" s="85" t="str">
        <f t="shared" si="1"/>
        <v>Oli de nim (L)</v>
      </c>
      <c r="AN171" s="85" t="str">
        <f t="shared" si="1"/>
        <v>Tallant (h)</v>
      </c>
      <c r="AO171" s="85" t="str">
        <f t="shared" si="1"/>
        <v>Plàstic (m2)</v>
      </c>
      <c r="AP171" s="85" t="str">
        <f t="shared" si="1"/>
        <v>Canyes (u)</v>
      </c>
      <c r="AQ171" s="85"/>
      <c r="AR171" s="85" t="str">
        <f t="shared" si="1"/>
        <v>Caixes (u)</v>
      </c>
      <c r="AS171" s="85" t="str">
        <f t="shared" si="1"/>
        <v>TOTAL OPERACIÓ</v>
      </c>
      <c r="AT171" s="85" t="str">
        <f t="shared" si="1"/>
        <v>Collita (kg)</v>
      </c>
      <c r="AU171" s="85" t="str">
        <f t="shared" si="1"/>
        <v>Collita (u)</v>
      </c>
      <c r="AV171" s="98" t="str">
        <f>MID(AV175,1,FIND("(",AV175)-2)</f>
        <v>Collita col</v>
      </c>
      <c r="AW171" s="98" t="str">
        <f t="shared" ref="AW171:BC171" si="2">MID(AW175,1,FIND("(",AW175)-2)</f>
        <v>Collita bròcoli</v>
      </c>
      <c r="AX171" s="98" t="str">
        <f t="shared" si="2"/>
        <v>Collita calçot</v>
      </c>
      <c r="AY171" s="98" t="str">
        <f t="shared" si="2"/>
        <v>Collita enciam</v>
      </c>
      <c r="AZ171" s="98" t="str">
        <f t="shared" si="2"/>
        <v>Collita bledes a manats</v>
      </c>
      <c r="BA171" s="98" t="str">
        <f t="shared" si="2"/>
        <v>Collita bledes</v>
      </c>
      <c r="BB171" s="98" t="str">
        <f t="shared" si="2"/>
        <v>Collita tomàquet</v>
      </c>
      <c r="BC171" s="98" t="str">
        <f t="shared" si="2"/>
        <v>Collita carbassa</v>
      </c>
      <c r="BD171" s="40"/>
      <c r="BE171" s="40"/>
      <c r="BF171" s="40"/>
      <c r="BG171" s="40"/>
      <c r="BH171" s="40"/>
      <c r="BI171" s="40"/>
      <c r="BJ171" s="40"/>
      <c r="BK171" s="40"/>
      <c r="BL171" s="40"/>
      <c r="BM171" s="40"/>
    </row>
    <row r="172" spans="1:65" hidden="1">
      <c r="D172">
        <v>1</v>
      </c>
      <c r="E172">
        <v>2</v>
      </c>
      <c r="F172">
        <v>3</v>
      </c>
      <c r="G172">
        <v>4</v>
      </c>
      <c r="H172">
        <v>5</v>
      </c>
      <c r="I172">
        <v>6</v>
      </c>
      <c r="J172">
        <v>7</v>
      </c>
      <c r="K172">
        <v>8</v>
      </c>
      <c r="L172">
        <v>9</v>
      </c>
      <c r="M172">
        <v>10</v>
      </c>
      <c r="N172">
        <v>11</v>
      </c>
      <c r="O172">
        <v>12</v>
      </c>
      <c r="P172">
        <v>13</v>
      </c>
      <c r="Q172">
        <v>14</v>
      </c>
      <c r="R172">
        <v>15</v>
      </c>
      <c r="S172">
        <v>16</v>
      </c>
      <c r="T172">
        <v>17</v>
      </c>
      <c r="U172">
        <v>18</v>
      </c>
      <c r="V172">
        <v>19</v>
      </c>
      <c r="W172">
        <v>20</v>
      </c>
      <c r="X172">
        <v>21</v>
      </c>
      <c r="Y172">
        <v>22</v>
      </c>
      <c r="Z172">
        <v>23</v>
      </c>
      <c r="AA172">
        <v>24</v>
      </c>
      <c r="AB172">
        <v>25</v>
      </c>
      <c r="AC172">
        <v>26</v>
      </c>
      <c r="AD172">
        <v>27</v>
      </c>
      <c r="AE172">
        <v>28</v>
      </c>
      <c r="AF172">
        <v>29</v>
      </c>
      <c r="AG172">
        <v>30</v>
      </c>
      <c r="AH172">
        <v>31</v>
      </c>
      <c r="AI172">
        <v>32</v>
      </c>
      <c r="AJ172">
        <v>33</v>
      </c>
      <c r="AK172">
        <v>34</v>
      </c>
      <c r="AL172">
        <v>35</v>
      </c>
      <c r="AM172">
        <v>36</v>
      </c>
      <c r="AN172">
        <v>37</v>
      </c>
      <c r="AO172">
        <v>38</v>
      </c>
      <c r="AP172">
        <v>39</v>
      </c>
      <c r="AQ172">
        <v>40</v>
      </c>
      <c r="AR172">
        <v>41</v>
      </c>
      <c r="AS172">
        <v>42</v>
      </c>
      <c r="AT172">
        <v>43</v>
      </c>
      <c r="AU172">
        <v>44</v>
      </c>
      <c r="AV172">
        <v>45</v>
      </c>
      <c r="AW172">
        <v>46</v>
      </c>
      <c r="AX172">
        <v>47</v>
      </c>
      <c r="AY172">
        <v>48</v>
      </c>
      <c r="AZ172">
        <v>49</v>
      </c>
      <c r="BA172">
        <v>50</v>
      </c>
      <c r="BB172">
        <v>51</v>
      </c>
      <c r="BC172">
        <v>52</v>
      </c>
    </row>
    <row r="173" spans="1:65" hidden="1">
      <c r="AV173">
        <f>+AV49</f>
        <v>0</v>
      </c>
      <c r="AW173">
        <f t="shared" ref="AW173:BC173" si="3">+AW49</f>
        <v>0</v>
      </c>
      <c r="AX173">
        <f t="shared" si="3"/>
        <v>0</v>
      </c>
      <c r="AY173">
        <f t="shared" si="3"/>
        <v>0</v>
      </c>
      <c r="AZ173">
        <f t="shared" si="3"/>
        <v>2.2000000000000002</v>
      </c>
      <c r="BA173">
        <f t="shared" si="3"/>
        <v>0</v>
      </c>
      <c r="BB173">
        <f t="shared" si="3"/>
        <v>0</v>
      </c>
      <c r="BC173">
        <f t="shared" si="3"/>
        <v>0</v>
      </c>
    </row>
    <row r="174" spans="1:65" hidden="1"/>
    <row r="175" spans="1:65" ht="38.25" hidden="1">
      <c r="D175" s="3" t="s">
        <v>117</v>
      </c>
      <c r="F175" s="4" t="str">
        <f>+F50</f>
        <v>Persona no qualificada (h)</v>
      </c>
      <c r="G175" s="4" t="str">
        <f t="shared" ref="G175:BC175" si="4">+G50</f>
        <v>Tractor incloent tractorista (h)</v>
      </c>
      <c r="H175" s="4" t="str">
        <f t="shared" si="4"/>
        <v>Motocultor (h)</v>
      </c>
      <c r="I175" s="4" t="str">
        <f t="shared" si="4"/>
        <v>Persona qualificada (h)</v>
      </c>
      <c r="J175" s="4" t="str">
        <f t="shared" si="4"/>
        <v>Subsolador (h)</v>
      </c>
      <c r="K175" s="4" t="str">
        <f t="shared" si="4"/>
        <v>Fresadora (h)</v>
      </c>
      <c r="L175" s="4" t="str">
        <f t="shared" si="4"/>
        <v>Discos (h)</v>
      </c>
      <c r="M175" s="4" t="str">
        <f t="shared" si="4"/>
        <v>Estripadora (h)</v>
      </c>
      <c r="N175" s="4" t="str">
        <f t="shared" si="4"/>
        <v>Remolc (h)</v>
      </c>
      <c r="O175" s="4" t="str">
        <f t="shared" si="4"/>
        <v>Pala (h)</v>
      </c>
      <c r="P175" s="4" t="str">
        <f t="shared" si="4"/>
        <v>Compost (kg)</v>
      </c>
      <c r="Q175" s="4" t="str">
        <f t="shared" si="4"/>
        <v>Solcador de 3 solcs (h)</v>
      </c>
      <c r="R175" s="4" t="str">
        <f t="shared" si="4"/>
        <v>Planter col (u)</v>
      </c>
      <c r="S175" s="4" t="str">
        <f t="shared" si="4"/>
        <v>Ceballots calçots (kg)</v>
      </c>
      <c r="T175" s="4" t="str">
        <f t="shared" si="4"/>
        <v>Planter enciam (u)</v>
      </c>
      <c r="U175" s="4" t="str">
        <f t="shared" si="4"/>
        <v>Planter bleda (u)</v>
      </c>
      <c r="V175" s="4" t="str">
        <f t="shared" si="4"/>
        <v>Planter tomàquet (u)</v>
      </c>
      <c r="W175" s="4" t="str">
        <f t="shared" si="4"/>
        <v>Planter carbassa (u)</v>
      </c>
      <c r="X175" s="4" t="str">
        <f t="shared" si="4"/>
        <v>Llavor carbassa (u)</v>
      </c>
      <c r="Y175" s="4" t="str">
        <f t="shared" si="4"/>
        <v>Plantador (h)</v>
      </c>
      <c r="Z175" s="4" t="str">
        <f t="shared" si="4"/>
        <v>Furgoneta (h)</v>
      </c>
      <c r="AA175" s="4" t="str">
        <f t="shared" si="4"/>
        <v>Bicicleta de sembrar (h)</v>
      </c>
      <c r="AB175" s="4" t="str">
        <f t="shared" si="4"/>
        <v xml:space="preserve">cinta de reg (m) </v>
      </c>
      <c r="AC175" s="4" t="str">
        <f t="shared" si="4"/>
        <v>reg aspersió: tub,… (m)</v>
      </c>
      <c r="AD175" s="4" t="str">
        <f t="shared" si="4"/>
        <v>reg (L)</v>
      </c>
      <c r="AE175" s="4" t="str">
        <f t="shared" si="4"/>
        <v>Braços tractor (h)</v>
      </c>
      <c r="AF175" s="4" t="str">
        <f t="shared" si="4"/>
        <v>Bota (h)</v>
      </c>
      <c r="AG175" s="4" t="str">
        <f t="shared" si="4"/>
        <v>Bacillus thuringiensis (kg)</v>
      </c>
      <c r="AH175" s="4" t="str">
        <f t="shared" si="4"/>
        <v>Retenol (L)</v>
      </c>
      <c r="AI175" s="4" t="str">
        <f t="shared" si="4"/>
        <v>Purí d'ortiga (L)</v>
      </c>
      <c r="AJ175" s="4" t="str">
        <f t="shared" si="4"/>
        <v>Hidròxid de coure (kg)</v>
      </c>
      <c r="AK175" s="4" t="str">
        <f t="shared" si="4"/>
        <v>Ferramol per llimacs (kg)</v>
      </c>
      <c r="AL175" s="4" t="str">
        <f t="shared" si="4"/>
        <v>Sofre (kg)</v>
      </c>
      <c r="AM175" s="4" t="str">
        <f t="shared" si="4"/>
        <v>Oli de nim (L)</v>
      </c>
      <c r="AN175" s="4" t="str">
        <f t="shared" si="4"/>
        <v>Tallant (h)</v>
      </c>
      <c r="AO175" s="4" t="str">
        <f t="shared" si="4"/>
        <v>Plàstic (m2)</v>
      </c>
      <c r="AP175" s="4" t="str">
        <f t="shared" si="4"/>
        <v>Canyes (u)</v>
      </c>
      <c r="AQ175" s="4" t="str">
        <f t="shared" si="4"/>
        <v>Cost mensual terreny (m2)</v>
      </c>
      <c r="AR175" s="4" t="str">
        <f t="shared" si="4"/>
        <v>Caixes (u)</v>
      </c>
      <c r="AS175" s="6" t="s">
        <v>114</v>
      </c>
      <c r="AT175" s="4" t="str">
        <f t="shared" si="4"/>
        <v>Collita (kg)</v>
      </c>
      <c r="AU175" s="4" t="str">
        <f t="shared" si="4"/>
        <v>Collita (u)</v>
      </c>
      <c r="AV175" s="4" t="str">
        <f t="shared" si="4"/>
        <v xml:space="preserve">Collita col (u) </v>
      </c>
      <c r="AW175" s="4" t="str">
        <f t="shared" si="4"/>
        <v>Collita bròcoli (kg)</v>
      </c>
      <c r="AX175" s="4" t="str">
        <f t="shared" si="4"/>
        <v xml:space="preserve">Collita calçot (u) </v>
      </c>
      <c r="AY175" s="4" t="str">
        <f t="shared" si="4"/>
        <v xml:space="preserve">Collita enciam (u) </v>
      </c>
      <c r="AZ175" s="4" t="str">
        <f t="shared" si="4"/>
        <v xml:space="preserve">Collita bledes a manats (u) </v>
      </c>
      <c r="BA175" s="4" t="str">
        <f t="shared" si="4"/>
        <v>Collita bledes (kg)</v>
      </c>
      <c r="BB175" s="4" t="str">
        <f t="shared" si="4"/>
        <v>Collita tomàquet (kg)</v>
      </c>
      <c r="BC175" s="4" t="str">
        <f t="shared" si="4"/>
        <v>Collita carbassa (kg)</v>
      </c>
      <c r="BD175" s="4"/>
      <c r="BE175" s="4"/>
      <c r="BF175" s="4"/>
      <c r="BG175" s="4"/>
      <c r="BH175" s="4"/>
      <c r="BI175" s="4"/>
      <c r="BJ175" s="4"/>
      <c r="BK175" s="4"/>
    </row>
    <row r="176" spans="1:65" hidden="1">
      <c r="B176">
        <f>+B51</f>
        <v>110</v>
      </c>
      <c r="C176" t="str">
        <f t="shared" ref="C176:D176" si="5">+C51</f>
        <v>PREPARACIÓ DEL SÒL</v>
      </c>
      <c r="D176" t="str">
        <f t="shared" si="5"/>
        <v>Desbrossat amb discos</v>
      </c>
      <c r="E176" s="82">
        <f>+E51</f>
        <v>2500</v>
      </c>
      <c r="F176" s="5">
        <f>+F51*F$49*$E$4/$E176</f>
        <v>0</v>
      </c>
      <c r="G176" s="5">
        <f t="shared" ref="G176:AR176" si="6">+G51*G$49*$E$4/$E176</f>
        <v>0</v>
      </c>
      <c r="H176" s="5">
        <f t="shared" si="6"/>
        <v>0</v>
      </c>
      <c r="I176" s="5">
        <f t="shared" si="6"/>
        <v>0</v>
      </c>
      <c r="J176" s="5">
        <f t="shared" si="6"/>
        <v>0</v>
      </c>
      <c r="K176" s="5">
        <f t="shared" si="6"/>
        <v>0</v>
      </c>
      <c r="L176" s="5">
        <f t="shared" si="6"/>
        <v>0</v>
      </c>
      <c r="M176" s="5">
        <f t="shared" si="6"/>
        <v>0</v>
      </c>
      <c r="N176" s="5">
        <f t="shared" si="6"/>
        <v>0</v>
      </c>
      <c r="O176" s="5">
        <f t="shared" si="6"/>
        <v>0</v>
      </c>
      <c r="P176" s="5">
        <f t="shared" si="6"/>
        <v>0</v>
      </c>
      <c r="Q176" s="5">
        <f t="shared" si="6"/>
        <v>0</v>
      </c>
      <c r="R176" s="5">
        <f t="shared" si="6"/>
        <v>0</v>
      </c>
      <c r="S176" s="5">
        <f t="shared" si="6"/>
        <v>0</v>
      </c>
      <c r="T176" s="5">
        <f t="shared" si="6"/>
        <v>0</v>
      </c>
      <c r="U176" s="5">
        <f t="shared" si="6"/>
        <v>0</v>
      </c>
      <c r="V176" s="5">
        <f t="shared" si="6"/>
        <v>0</v>
      </c>
      <c r="W176" s="5">
        <f t="shared" si="6"/>
        <v>0</v>
      </c>
      <c r="X176" s="5">
        <f t="shared" si="6"/>
        <v>0</v>
      </c>
      <c r="Y176" s="5">
        <f t="shared" si="6"/>
        <v>0</v>
      </c>
      <c r="Z176" s="5">
        <f t="shared" si="6"/>
        <v>0</v>
      </c>
      <c r="AA176" s="5">
        <f t="shared" si="6"/>
        <v>0</v>
      </c>
      <c r="AB176" s="5">
        <f t="shared" si="6"/>
        <v>0</v>
      </c>
      <c r="AC176" s="5">
        <f t="shared" si="6"/>
        <v>0</v>
      </c>
      <c r="AD176" s="5">
        <f t="shared" si="6"/>
        <v>0</v>
      </c>
      <c r="AE176" s="5">
        <f t="shared" si="6"/>
        <v>0</v>
      </c>
      <c r="AF176" s="5">
        <f t="shared" si="6"/>
        <v>0</v>
      </c>
      <c r="AG176" s="5">
        <f t="shared" si="6"/>
        <v>0</v>
      </c>
      <c r="AH176" s="5">
        <f t="shared" si="6"/>
        <v>0</v>
      </c>
      <c r="AI176" s="5">
        <f t="shared" si="6"/>
        <v>0</v>
      </c>
      <c r="AJ176" s="5">
        <f t="shared" si="6"/>
        <v>0</v>
      </c>
      <c r="AK176" s="5">
        <f t="shared" si="6"/>
        <v>0</v>
      </c>
      <c r="AL176" s="5">
        <f t="shared" si="6"/>
        <v>0</v>
      </c>
      <c r="AM176" s="5">
        <f t="shared" si="6"/>
        <v>0</v>
      </c>
      <c r="AN176" s="5">
        <f t="shared" si="6"/>
        <v>0</v>
      </c>
      <c r="AO176" s="5">
        <f t="shared" si="6"/>
        <v>0</v>
      </c>
      <c r="AP176" s="5">
        <f t="shared" si="6"/>
        <v>0</v>
      </c>
      <c r="AQ176" s="5">
        <f t="shared" si="6"/>
        <v>0</v>
      </c>
      <c r="AR176" s="5">
        <f t="shared" si="6"/>
        <v>0</v>
      </c>
      <c r="AS176" s="5">
        <f>SUM(F176:AR176)</f>
        <v>0</v>
      </c>
      <c r="AT176" s="5">
        <f t="shared" ref="AT176:BC191" si="7">+AT51*AT$49*$E$4/$E176</f>
        <v>0</v>
      </c>
      <c r="AU176" s="5">
        <f t="shared" si="7"/>
        <v>0</v>
      </c>
      <c r="AV176" s="5">
        <f t="shared" si="7"/>
        <v>0</v>
      </c>
      <c r="AW176" s="5">
        <f t="shared" si="7"/>
        <v>0</v>
      </c>
      <c r="AX176" s="5">
        <f t="shared" si="7"/>
        <v>0</v>
      </c>
      <c r="AY176" s="5">
        <f t="shared" si="7"/>
        <v>0</v>
      </c>
      <c r="AZ176" s="5">
        <f t="shared" si="7"/>
        <v>0</v>
      </c>
      <c r="BA176" s="5">
        <f t="shared" si="7"/>
        <v>0</v>
      </c>
      <c r="BB176" s="5">
        <f t="shared" si="7"/>
        <v>0</v>
      </c>
      <c r="BC176" s="5">
        <f t="shared" si="7"/>
        <v>0</v>
      </c>
      <c r="BD176" s="5"/>
      <c r="BE176" s="5"/>
      <c r="BF176" s="5"/>
      <c r="BG176" s="5"/>
      <c r="BH176" s="5"/>
      <c r="BI176" s="5"/>
      <c r="BJ176" s="5"/>
    </row>
    <row r="177" spans="2:62" hidden="1">
      <c r="B177">
        <f t="shared" ref="B177:E192" si="8">+B52</f>
        <v>120</v>
      </c>
      <c r="C177" t="str">
        <f t="shared" si="8"/>
        <v>PREPARACIÓ DEL SÒL</v>
      </c>
      <c r="D177" t="str">
        <f t="shared" si="8"/>
        <v>Desbrossat amb desbrossadora</v>
      </c>
      <c r="E177" s="82">
        <f t="shared" si="8"/>
        <v>2500</v>
      </c>
      <c r="F177" s="5">
        <f t="shared" ref="F177:AR183" si="9">+F52*F$49*$E$4/$E177</f>
        <v>0</v>
      </c>
      <c r="G177" s="5">
        <f t="shared" si="9"/>
        <v>0</v>
      </c>
      <c r="H177" s="5">
        <f t="shared" si="9"/>
        <v>0</v>
      </c>
      <c r="I177" s="5">
        <f t="shared" si="9"/>
        <v>0</v>
      </c>
      <c r="J177" s="5">
        <f t="shared" si="9"/>
        <v>0</v>
      </c>
      <c r="K177" s="5">
        <f t="shared" si="9"/>
        <v>0</v>
      </c>
      <c r="L177" s="5">
        <f t="shared" si="9"/>
        <v>0</v>
      </c>
      <c r="M177" s="5">
        <f t="shared" si="9"/>
        <v>0</v>
      </c>
      <c r="N177" s="5">
        <f t="shared" si="9"/>
        <v>0</v>
      </c>
      <c r="O177" s="5">
        <f t="shared" si="9"/>
        <v>0</v>
      </c>
      <c r="P177" s="5">
        <f t="shared" si="9"/>
        <v>0</v>
      </c>
      <c r="Q177" s="5">
        <f t="shared" si="9"/>
        <v>0</v>
      </c>
      <c r="R177" s="5">
        <f t="shared" si="9"/>
        <v>0</v>
      </c>
      <c r="S177" s="5">
        <f t="shared" si="9"/>
        <v>0</v>
      </c>
      <c r="T177" s="5">
        <f t="shared" si="9"/>
        <v>0</v>
      </c>
      <c r="U177" s="5">
        <f t="shared" si="9"/>
        <v>0</v>
      </c>
      <c r="V177" s="5">
        <f t="shared" si="9"/>
        <v>0</v>
      </c>
      <c r="W177" s="5">
        <f t="shared" si="9"/>
        <v>0</v>
      </c>
      <c r="X177" s="5">
        <f t="shared" si="9"/>
        <v>0</v>
      </c>
      <c r="Y177" s="5">
        <f t="shared" si="9"/>
        <v>0</v>
      </c>
      <c r="Z177" s="5">
        <f t="shared" si="9"/>
        <v>0</v>
      </c>
      <c r="AA177" s="5">
        <f t="shared" si="9"/>
        <v>0</v>
      </c>
      <c r="AB177" s="5">
        <f t="shared" si="9"/>
        <v>0</v>
      </c>
      <c r="AC177" s="5">
        <f t="shared" si="9"/>
        <v>0</v>
      </c>
      <c r="AD177" s="5">
        <f t="shared" si="9"/>
        <v>0</v>
      </c>
      <c r="AE177" s="5">
        <f t="shared" si="9"/>
        <v>0</v>
      </c>
      <c r="AF177" s="5">
        <f t="shared" si="9"/>
        <v>0</v>
      </c>
      <c r="AG177" s="5">
        <f t="shared" si="9"/>
        <v>0</v>
      </c>
      <c r="AH177" s="5">
        <f t="shared" si="9"/>
        <v>0</v>
      </c>
      <c r="AI177" s="5">
        <f t="shared" si="9"/>
        <v>0</v>
      </c>
      <c r="AJ177" s="5">
        <f t="shared" si="9"/>
        <v>0</v>
      </c>
      <c r="AK177" s="5">
        <f t="shared" si="9"/>
        <v>0</v>
      </c>
      <c r="AL177" s="5">
        <f t="shared" si="9"/>
        <v>0</v>
      </c>
      <c r="AM177" s="5">
        <f t="shared" si="9"/>
        <v>0</v>
      </c>
      <c r="AN177" s="5">
        <f t="shared" si="9"/>
        <v>0</v>
      </c>
      <c r="AO177" s="5">
        <f t="shared" si="9"/>
        <v>0</v>
      </c>
      <c r="AP177" s="5">
        <f t="shared" si="9"/>
        <v>0</v>
      </c>
      <c r="AQ177" s="5">
        <f t="shared" si="9"/>
        <v>0</v>
      </c>
      <c r="AR177" s="5">
        <f t="shared" si="9"/>
        <v>0</v>
      </c>
      <c r="AS177" s="5">
        <f t="shared" ref="AS177:AS240" si="10">SUM(F177:AR177)</f>
        <v>0</v>
      </c>
      <c r="AT177" s="5">
        <f t="shared" si="7"/>
        <v>0</v>
      </c>
      <c r="AU177" s="5">
        <f t="shared" si="7"/>
        <v>0</v>
      </c>
      <c r="AV177" s="5">
        <f t="shared" si="7"/>
        <v>0</v>
      </c>
      <c r="AW177" s="5">
        <f t="shared" si="7"/>
        <v>0</v>
      </c>
      <c r="AX177" s="5">
        <f t="shared" si="7"/>
        <v>0</v>
      </c>
      <c r="AY177" s="5">
        <f t="shared" si="7"/>
        <v>0</v>
      </c>
      <c r="AZ177" s="5">
        <f t="shared" si="7"/>
        <v>0</v>
      </c>
      <c r="BA177" s="5">
        <f t="shared" si="7"/>
        <v>0</v>
      </c>
      <c r="BB177" s="5">
        <f t="shared" si="7"/>
        <v>0</v>
      </c>
      <c r="BC177" s="5">
        <f t="shared" si="7"/>
        <v>0</v>
      </c>
      <c r="BD177" s="5"/>
      <c r="BE177" s="5"/>
      <c r="BF177" s="5"/>
      <c r="BG177" s="5"/>
      <c r="BH177" s="5"/>
      <c r="BI177" s="5"/>
      <c r="BJ177" s="5"/>
    </row>
    <row r="178" spans="2:62" hidden="1">
      <c r="B178">
        <f t="shared" si="8"/>
        <v>130</v>
      </c>
      <c r="C178" t="str">
        <f t="shared" si="8"/>
        <v>PREPARACIÓ DEL SÒL</v>
      </c>
      <c r="D178" t="str">
        <f t="shared" si="8"/>
        <v>Subsolat</v>
      </c>
      <c r="E178" s="82">
        <f t="shared" si="8"/>
        <v>2500</v>
      </c>
      <c r="F178" s="5">
        <f t="shared" si="9"/>
        <v>0</v>
      </c>
      <c r="G178" s="5">
        <f t="shared" si="9"/>
        <v>0</v>
      </c>
      <c r="H178" s="5">
        <f t="shared" si="9"/>
        <v>0</v>
      </c>
      <c r="I178" s="5">
        <f t="shared" si="9"/>
        <v>0</v>
      </c>
      <c r="J178" s="5">
        <f t="shared" si="9"/>
        <v>0</v>
      </c>
      <c r="K178" s="5">
        <f t="shared" si="9"/>
        <v>0</v>
      </c>
      <c r="L178" s="5">
        <f t="shared" si="9"/>
        <v>0</v>
      </c>
      <c r="M178" s="5">
        <f t="shared" si="9"/>
        <v>0</v>
      </c>
      <c r="N178" s="5">
        <f t="shared" si="9"/>
        <v>0</v>
      </c>
      <c r="O178" s="5">
        <f t="shared" si="9"/>
        <v>0</v>
      </c>
      <c r="P178" s="5">
        <f t="shared" si="9"/>
        <v>0</v>
      </c>
      <c r="Q178" s="5">
        <f t="shared" si="9"/>
        <v>0</v>
      </c>
      <c r="R178" s="5">
        <f t="shared" si="9"/>
        <v>0</v>
      </c>
      <c r="S178" s="5">
        <f t="shared" si="9"/>
        <v>0</v>
      </c>
      <c r="T178" s="5">
        <f t="shared" si="9"/>
        <v>0</v>
      </c>
      <c r="U178" s="5">
        <f t="shared" si="9"/>
        <v>0</v>
      </c>
      <c r="V178" s="5">
        <f t="shared" si="9"/>
        <v>0</v>
      </c>
      <c r="W178" s="5">
        <f t="shared" si="9"/>
        <v>0</v>
      </c>
      <c r="X178" s="5">
        <f t="shared" si="9"/>
        <v>0</v>
      </c>
      <c r="Y178" s="5">
        <f t="shared" si="9"/>
        <v>0</v>
      </c>
      <c r="Z178" s="5">
        <f t="shared" si="9"/>
        <v>0</v>
      </c>
      <c r="AA178" s="5">
        <f t="shared" si="9"/>
        <v>0</v>
      </c>
      <c r="AB178" s="5">
        <f t="shared" si="9"/>
        <v>0</v>
      </c>
      <c r="AC178" s="5">
        <f t="shared" si="9"/>
        <v>0</v>
      </c>
      <c r="AD178" s="5">
        <f t="shared" si="9"/>
        <v>0</v>
      </c>
      <c r="AE178" s="5">
        <f t="shared" si="9"/>
        <v>0</v>
      </c>
      <c r="AF178" s="5">
        <f t="shared" si="9"/>
        <v>0</v>
      </c>
      <c r="AG178" s="5">
        <f t="shared" si="9"/>
        <v>0</v>
      </c>
      <c r="AH178" s="5">
        <f t="shared" si="9"/>
        <v>0</v>
      </c>
      <c r="AI178" s="5">
        <f t="shared" si="9"/>
        <v>0</v>
      </c>
      <c r="AJ178" s="5">
        <f t="shared" si="9"/>
        <v>0</v>
      </c>
      <c r="AK178" s="5">
        <f t="shared" si="9"/>
        <v>0</v>
      </c>
      <c r="AL178" s="5">
        <f t="shared" si="9"/>
        <v>0</v>
      </c>
      <c r="AM178" s="5">
        <f t="shared" si="9"/>
        <v>0</v>
      </c>
      <c r="AN178" s="5">
        <f t="shared" si="9"/>
        <v>0</v>
      </c>
      <c r="AO178" s="5">
        <f t="shared" si="9"/>
        <v>0</v>
      </c>
      <c r="AP178" s="5">
        <f t="shared" si="9"/>
        <v>0</v>
      </c>
      <c r="AQ178" s="5">
        <f t="shared" si="9"/>
        <v>0</v>
      </c>
      <c r="AR178" s="5">
        <f t="shared" si="9"/>
        <v>0</v>
      </c>
      <c r="AS178" s="5">
        <f t="shared" si="10"/>
        <v>0</v>
      </c>
      <c r="AT178" s="5">
        <f t="shared" si="7"/>
        <v>0</v>
      </c>
      <c r="AU178" s="5">
        <f t="shared" si="7"/>
        <v>0</v>
      </c>
      <c r="AV178" s="5">
        <f t="shared" si="7"/>
        <v>0</v>
      </c>
      <c r="AW178" s="5">
        <f t="shared" si="7"/>
        <v>0</v>
      </c>
      <c r="AX178" s="5">
        <f t="shared" si="7"/>
        <v>0</v>
      </c>
      <c r="AY178" s="5">
        <f t="shared" si="7"/>
        <v>0</v>
      </c>
      <c r="AZ178" s="5">
        <f t="shared" si="7"/>
        <v>0</v>
      </c>
      <c r="BA178" s="5">
        <f t="shared" si="7"/>
        <v>0</v>
      </c>
      <c r="BB178" s="5">
        <f t="shared" si="7"/>
        <v>0</v>
      </c>
      <c r="BC178" s="5">
        <f t="shared" si="7"/>
        <v>0</v>
      </c>
      <c r="BD178" s="5"/>
      <c r="BE178" s="5"/>
      <c r="BF178" s="5"/>
      <c r="BG178" s="5"/>
      <c r="BH178" s="5"/>
      <c r="BI178" s="5"/>
      <c r="BJ178" s="5"/>
    </row>
    <row r="179" spans="2:62" hidden="1">
      <c r="B179">
        <f t="shared" si="8"/>
        <v>140</v>
      </c>
      <c r="C179" t="str">
        <f t="shared" si="8"/>
        <v>PREPARACIÓ DEL SÒL</v>
      </c>
      <c r="D179" t="str">
        <f t="shared" si="8"/>
        <v>Alçat</v>
      </c>
      <c r="E179" s="82">
        <f t="shared" si="8"/>
        <v>2500</v>
      </c>
      <c r="F179" s="5">
        <f t="shared" si="9"/>
        <v>0</v>
      </c>
      <c r="G179" s="5">
        <f t="shared" si="9"/>
        <v>0</v>
      </c>
      <c r="H179" s="5">
        <f t="shared" si="9"/>
        <v>0</v>
      </c>
      <c r="I179" s="5">
        <f t="shared" si="9"/>
        <v>0</v>
      </c>
      <c r="J179" s="5">
        <f t="shared" si="9"/>
        <v>0</v>
      </c>
      <c r="K179" s="5">
        <f t="shared" si="9"/>
        <v>0</v>
      </c>
      <c r="L179" s="5">
        <f t="shared" si="9"/>
        <v>0</v>
      </c>
      <c r="M179" s="5">
        <f t="shared" si="9"/>
        <v>0</v>
      </c>
      <c r="N179" s="5">
        <f t="shared" si="9"/>
        <v>0</v>
      </c>
      <c r="O179" s="5">
        <f t="shared" si="9"/>
        <v>0</v>
      </c>
      <c r="P179" s="5">
        <f t="shared" si="9"/>
        <v>0</v>
      </c>
      <c r="Q179" s="5">
        <f t="shared" si="9"/>
        <v>0</v>
      </c>
      <c r="R179" s="5">
        <f t="shared" si="9"/>
        <v>0</v>
      </c>
      <c r="S179" s="5">
        <f t="shared" si="9"/>
        <v>0</v>
      </c>
      <c r="T179" s="5">
        <f t="shared" si="9"/>
        <v>0</v>
      </c>
      <c r="U179" s="5">
        <f t="shared" si="9"/>
        <v>0</v>
      </c>
      <c r="V179" s="5">
        <f t="shared" si="9"/>
        <v>0</v>
      </c>
      <c r="W179" s="5">
        <f t="shared" si="9"/>
        <v>0</v>
      </c>
      <c r="X179" s="5">
        <f t="shared" si="9"/>
        <v>0</v>
      </c>
      <c r="Y179" s="5">
        <f t="shared" si="9"/>
        <v>0</v>
      </c>
      <c r="Z179" s="5">
        <f t="shared" si="9"/>
        <v>0</v>
      </c>
      <c r="AA179" s="5">
        <f t="shared" si="9"/>
        <v>0</v>
      </c>
      <c r="AB179" s="5">
        <f t="shared" si="9"/>
        <v>0</v>
      </c>
      <c r="AC179" s="5">
        <f t="shared" si="9"/>
        <v>0</v>
      </c>
      <c r="AD179" s="5">
        <f t="shared" si="9"/>
        <v>0</v>
      </c>
      <c r="AE179" s="5">
        <f t="shared" si="9"/>
        <v>0</v>
      </c>
      <c r="AF179" s="5">
        <f t="shared" si="9"/>
        <v>0</v>
      </c>
      <c r="AG179" s="5">
        <f t="shared" si="9"/>
        <v>0</v>
      </c>
      <c r="AH179" s="5">
        <f t="shared" si="9"/>
        <v>0</v>
      </c>
      <c r="AI179" s="5">
        <f t="shared" si="9"/>
        <v>0</v>
      </c>
      <c r="AJ179" s="5">
        <f t="shared" si="9"/>
        <v>0</v>
      </c>
      <c r="AK179" s="5">
        <f t="shared" si="9"/>
        <v>0</v>
      </c>
      <c r="AL179" s="5">
        <f t="shared" si="9"/>
        <v>0</v>
      </c>
      <c r="AM179" s="5">
        <f t="shared" si="9"/>
        <v>0</v>
      </c>
      <c r="AN179" s="5">
        <f t="shared" si="9"/>
        <v>0</v>
      </c>
      <c r="AO179" s="5">
        <f t="shared" si="9"/>
        <v>0</v>
      </c>
      <c r="AP179" s="5">
        <f t="shared" si="9"/>
        <v>0</v>
      </c>
      <c r="AQ179" s="5">
        <f t="shared" si="9"/>
        <v>0</v>
      </c>
      <c r="AR179" s="5">
        <f t="shared" si="9"/>
        <v>0</v>
      </c>
      <c r="AS179" s="5">
        <f t="shared" si="10"/>
        <v>0</v>
      </c>
      <c r="AT179" s="5">
        <f t="shared" si="7"/>
        <v>0</v>
      </c>
      <c r="AU179" s="5">
        <f t="shared" si="7"/>
        <v>0</v>
      </c>
      <c r="AV179" s="5">
        <f t="shared" si="7"/>
        <v>0</v>
      </c>
      <c r="AW179" s="5">
        <f t="shared" si="7"/>
        <v>0</v>
      </c>
      <c r="AX179" s="5">
        <f t="shared" si="7"/>
        <v>0</v>
      </c>
      <c r="AY179" s="5">
        <f t="shared" si="7"/>
        <v>0</v>
      </c>
      <c r="AZ179" s="5">
        <f t="shared" si="7"/>
        <v>0</v>
      </c>
      <c r="BA179" s="5">
        <f t="shared" si="7"/>
        <v>0</v>
      </c>
      <c r="BB179" s="5">
        <f t="shared" si="7"/>
        <v>0</v>
      </c>
      <c r="BC179" s="5">
        <f t="shared" si="7"/>
        <v>0</v>
      </c>
      <c r="BD179" s="5"/>
      <c r="BE179" s="5"/>
      <c r="BF179" s="5"/>
      <c r="BG179" s="5"/>
      <c r="BH179" s="5"/>
      <c r="BI179" s="5"/>
      <c r="BJ179" s="5"/>
    </row>
    <row r="180" spans="2:62" hidden="1">
      <c r="B180">
        <f t="shared" si="8"/>
        <v>150</v>
      </c>
      <c r="C180" t="str">
        <f t="shared" si="8"/>
        <v>PREPARACIÓ DEL SÒL</v>
      </c>
      <c r="D180" t="str">
        <f t="shared" si="8"/>
        <v>Estripat</v>
      </c>
      <c r="E180" s="82">
        <f t="shared" si="8"/>
        <v>2500</v>
      </c>
      <c r="F180" s="5">
        <f t="shared" si="9"/>
        <v>0</v>
      </c>
      <c r="G180" s="5">
        <f t="shared" si="9"/>
        <v>0</v>
      </c>
      <c r="H180" s="5">
        <f t="shared" si="9"/>
        <v>0</v>
      </c>
      <c r="I180" s="5">
        <f t="shared" si="9"/>
        <v>0</v>
      </c>
      <c r="J180" s="5">
        <f t="shared" si="9"/>
        <v>0</v>
      </c>
      <c r="K180" s="5">
        <f t="shared" si="9"/>
        <v>0</v>
      </c>
      <c r="L180" s="5">
        <f t="shared" si="9"/>
        <v>0</v>
      </c>
      <c r="M180" s="5">
        <f t="shared" si="9"/>
        <v>0</v>
      </c>
      <c r="N180" s="5">
        <f t="shared" si="9"/>
        <v>0</v>
      </c>
      <c r="O180" s="5">
        <f t="shared" si="9"/>
        <v>0</v>
      </c>
      <c r="P180" s="5">
        <f t="shared" si="9"/>
        <v>0</v>
      </c>
      <c r="Q180" s="5">
        <f t="shared" si="9"/>
        <v>0</v>
      </c>
      <c r="R180" s="5">
        <f t="shared" si="9"/>
        <v>0</v>
      </c>
      <c r="S180" s="5">
        <f t="shared" si="9"/>
        <v>0</v>
      </c>
      <c r="T180" s="5">
        <f t="shared" si="9"/>
        <v>0</v>
      </c>
      <c r="U180" s="5">
        <f t="shared" si="9"/>
        <v>0</v>
      </c>
      <c r="V180" s="5">
        <f t="shared" si="9"/>
        <v>0</v>
      </c>
      <c r="W180" s="5">
        <f t="shared" si="9"/>
        <v>0</v>
      </c>
      <c r="X180" s="5">
        <f t="shared" si="9"/>
        <v>0</v>
      </c>
      <c r="Y180" s="5">
        <f t="shared" si="9"/>
        <v>0</v>
      </c>
      <c r="Z180" s="5">
        <f t="shared" si="9"/>
        <v>0</v>
      </c>
      <c r="AA180" s="5">
        <f t="shared" si="9"/>
        <v>0</v>
      </c>
      <c r="AB180" s="5">
        <f t="shared" si="9"/>
        <v>0</v>
      </c>
      <c r="AC180" s="5">
        <f t="shared" si="9"/>
        <v>0</v>
      </c>
      <c r="AD180" s="5">
        <f t="shared" si="9"/>
        <v>0</v>
      </c>
      <c r="AE180" s="5">
        <f t="shared" si="9"/>
        <v>0</v>
      </c>
      <c r="AF180" s="5">
        <f t="shared" si="9"/>
        <v>0</v>
      </c>
      <c r="AG180" s="5">
        <f t="shared" si="9"/>
        <v>0</v>
      </c>
      <c r="AH180" s="5">
        <f t="shared" si="9"/>
        <v>0</v>
      </c>
      <c r="AI180" s="5">
        <f t="shared" si="9"/>
        <v>0</v>
      </c>
      <c r="AJ180" s="5">
        <f t="shared" si="9"/>
        <v>0</v>
      </c>
      <c r="AK180" s="5">
        <f t="shared" si="9"/>
        <v>0</v>
      </c>
      <c r="AL180" s="5">
        <f t="shared" si="9"/>
        <v>0</v>
      </c>
      <c r="AM180" s="5">
        <f t="shared" si="9"/>
        <v>0</v>
      </c>
      <c r="AN180" s="5">
        <f t="shared" si="9"/>
        <v>0</v>
      </c>
      <c r="AO180" s="5">
        <f t="shared" si="9"/>
        <v>0</v>
      </c>
      <c r="AP180" s="5">
        <f t="shared" si="9"/>
        <v>0</v>
      </c>
      <c r="AQ180" s="5">
        <f t="shared" si="9"/>
        <v>0</v>
      </c>
      <c r="AR180" s="5">
        <f t="shared" si="9"/>
        <v>0</v>
      </c>
      <c r="AS180" s="5">
        <f t="shared" si="10"/>
        <v>0</v>
      </c>
      <c r="AT180" s="5">
        <f t="shared" si="7"/>
        <v>0</v>
      </c>
      <c r="AU180" s="5">
        <f t="shared" si="7"/>
        <v>0</v>
      </c>
      <c r="AV180" s="5">
        <f t="shared" si="7"/>
        <v>0</v>
      </c>
      <c r="AW180" s="5">
        <f t="shared" si="7"/>
        <v>0</v>
      </c>
      <c r="AX180" s="5">
        <f t="shared" si="7"/>
        <v>0</v>
      </c>
      <c r="AY180" s="5">
        <f t="shared" si="7"/>
        <v>0</v>
      </c>
      <c r="AZ180" s="5">
        <f t="shared" si="7"/>
        <v>0</v>
      </c>
      <c r="BA180" s="5">
        <f t="shared" si="7"/>
        <v>0</v>
      </c>
      <c r="BB180" s="5">
        <f t="shared" si="7"/>
        <v>0</v>
      </c>
      <c r="BC180" s="5">
        <f t="shared" si="7"/>
        <v>0</v>
      </c>
      <c r="BD180" s="5"/>
      <c r="BE180" s="5"/>
      <c r="BF180" s="5"/>
      <c r="BG180" s="5"/>
      <c r="BH180" s="5"/>
      <c r="BI180" s="5"/>
      <c r="BJ180" s="5"/>
    </row>
    <row r="181" spans="2:62" hidden="1">
      <c r="B181">
        <f t="shared" si="8"/>
        <v>160</v>
      </c>
      <c r="C181" t="str">
        <f t="shared" si="8"/>
        <v>PREPARACIÓ DEL SÒL</v>
      </c>
      <c r="D181" t="str">
        <f t="shared" si="8"/>
        <v>Fresat</v>
      </c>
      <c r="E181" s="82">
        <f t="shared" si="8"/>
        <v>2500</v>
      </c>
      <c r="F181" s="5">
        <f t="shared" si="9"/>
        <v>0</v>
      </c>
      <c r="G181" s="5">
        <f t="shared" si="9"/>
        <v>0</v>
      </c>
      <c r="H181" s="5">
        <f t="shared" si="9"/>
        <v>0</v>
      </c>
      <c r="I181" s="5">
        <f t="shared" si="9"/>
        <v>0</v>
      </c>
      <c r="J181" s="5">
        <f t="shared" si="9"/>
        <v>0</v>
      </c>
      <c r="K181" s="5">
        <f t="shared" si="9"/>
        <v>0</v>
      </c>
      <c r="L181" s="5">
        <f t="shared" si="9"/>
        <v>0</v>
      </c>
      <c r="M181" s="5">
        <f t="shared" si="9"/>
        <v>0</v>
      </c>
      <c r="N181" s="5">
        <f t="shared" si="9"/>
        <v>0</v>
      </c>
      <c r="O181" s="5">
        <f t="shared" si="9"/>
        <v>0</v>
      </c>
      <c r="P181" s="5">
        <f t="shared" si="9"/>
        <v>0</v>
      </c>
      <c r="Q181" s="5">
        <f t="shared" si="9"/>
        <v>0</v>
      </c>
      <c r="R181" s="5">
        <f t="shared" si="9"/>
        <v>0</v>
      </c>
      <c r="S181" s="5">
        <f t="shared" si="9"/>
        <v>0</v>
      </c>
      <c r="T181" s="5">
        <f t="shared" si="9"/>
        <v>0</v>
      </c>
      <c r="U181" s="5">
        <f t="shared" si="9"/>
        <v>0</v>
      </c>
      <c r="V181" s="5">
        <f t="shared" si="9"/>
        <v>0</v>
      </c>
      <c r="W181" s="5">
        <f t="shared" si="9"/>
        <v>0</v>
      </c>
      <c r="X181" s="5">
        <f t="shared" si="9"/>
        <v>0</v>
      </c>
      <c r="Y181" s="5">
        <f t="shared" si="9"/>
        <v>0</v>
      </c>
      <c r="Z181" s="5">
        <f t="shared" si="9"/>
        <v>0</v>
      </c>
      <c r="AA181" s="5">
        <f t="shared" si="9"/>
        <v>0</v>
      </c>
      <c r="AB181" s="5">
        <f t="shared" si="9"/>
        <v>0</v>
      </c>
      <c r="AC181" s="5">
        <f t="shared" si="9"/>
        <v>0</v>
      </c>
      <c r="AD181" s="5">
        <f t="shared" si="9"/>
        <v>0</v>
      </c>
      <c r="AE181" s="5">
        <f t="shared" si="9"/>
        <v>0</v>
      </c>
      <c r="AF181" s="5">
        <f t="shared" si="9"/>
        <v>0</v>
      </c>
      <c r="AG181" s="5">
        <f t="shared" si="9"/>
        <v>0</v>
      </c>
      <c r="AH181" s="5">
        <f t="shared" si="9"/>
        <v>0</v>
      </c>
      <c r="AI181" s="5">
        <f t="shared" si="9"/>
        <v>0</v>
      </c>
      <c r="AJ181" s="5">
        <f t="shared" si="9"/>
        <v>0</v>
      </c>
      <c r="AK181" s="5">
        <f t="shared" si="9"/>
        <v>0</v>
      </c>
      <c r="AL181" s="5">
        <f t="shared" si="9"/>
        <v>0</v>
      </c>
      <c r="AM181" s="5">
        <f t="shared" si="9"/>
        <v>0</v>
      </c>
      <c r="AN181" s="5">
        <f t="shared" si="9"/>
        <v>0</v>
      </c>
      <c r="AO181" s="5">
        <f t="shared" si="9"/>
        <v>0</v>
      </c>
      <c r="AP181" s="5">
        <f t="shared" si="9"/>
        <v>0</v>
      </c>
      <c r="AQ181" s="5">
        <f t="shared" si="9"/>
        <v>0</v>
      </c>
      <c r="AR181" s="5">
        <f t="shared" si="9"/>
        <v>0</v>
      </c>
      <c r="AS181" s="5">
        <f t="shared" si="10"/>
        <v>0</v>
      </c>
      <c r="AT181" s="5">
        <f t="shared" si="7"/>
        <v>0</v>
      </c>
      <c r="AU181" s="5">
        <f t="shared" si="7"/>
        <v>0</v>
      </c>
      <c r="AV181" s="5">
        <f t="shared" si="7"/>
        <v>0</v>
      </c>
      <c r="AW181" s="5">
        <f t="shared" si="7"/>
        <v>0</v>
      </c>
      <c r="AX181" s="5">
        <f t="shared" si="7"/>
        <v>0</v>
      </c>
      <c r="AY181" s="5">
        <f t="shared" si="7"/>
        <v>0</v>
      </c>
      <c r="AZ181" s="5">
        <f t="shared" si="7"/>
        <v>0</v>
      </c>
      <c r="BA181" s="5">
        <f t="shared" si="7"/>
        <v>0</v>
      </c>
      <c r="BB181" s="5">
        <f t="shared" si="7"/>
        <v>0</v>
      </c>
      <c r="BC181" s="5">
        <f t="shared" si="7"/>
        <v>0</v>
      </c>
      <c r="BD181" s="5"/>
      <c r="BE181" s="5"/>
      <c r="BF181" s="5"/>
      <c r="BG181" s="5"/>
      <c r="BH181" s="5"/>
      <c r="BI181" s="5"/>
      <c r="BJ181" s="5"/>
    </row>
    <row r="182" spans="2:62" hidden="1">
      <c r="B182">
        <f t="shared" si="8"/>
        <v>210</v>
      </c>
      <c r="C182" t="str">
        <f t="shared" si="8"/>
        <v>ADOBAT</v>
      </c>
      <c r="D182" t="str">
        <f t="shared" si="8"/>
        <v>Aplicació de compost (36 t/ha)</v>
      </c>
      <c r="E182" s="82">
        <f t="shared" si="8"/>
        <v>2500</v>
      </c>
      <c r="F182" s="5">
        <f t="shared" si="9"/>
        <v>0</v>
      </c>
      <c r="G182" s="5">
        <f t="shared" si="9"/>
        <v>0</v>
      </c>
      <c r="H182" s="5">
        <f t="shared" si="9"/>
        <v>0</v>
      </c>
      <c r="I182" s="5">
        <f t="shared" si="9"/>
        <v>0</v>
      </c>
      <c r="J182" s="5">
        <f t="shared" si="9"/>
        <v>0</v>
      </c>
      <c r="K182" s="5">
        <f t="shared" si="9"/>
        <v>0</v>
      </c>
      <c r="L182" s="5">
        <f t="shared" si="9"/>
        <v>0</v>
      </c>
      <c r="M182" s="5">
        <f t="shared" si="9"/>
        <v>0</v>
      </c>
      <c r="N182" s="5">
        <f t="shared" si="9"/>
        <v>0</v>
      </c>
      <c r="O182" s="5">
        <f t="shared" si="9"/>
        <v>0</v>
      </c>
      <c r="P182" s="5">
        <f t="shared" si="9"/>
        <v>0</v>
      </c>
      <c r="Q182" s="5">
        <f t="shared" si="9"/>
        <v>0</v>
      </c>
      <c r="R182" s="5">
        <f t="shared" si="9"/>
        <v>0</v>
      </c>
      <c r="S182" s="5">
        <f t="shared" si="9"/>
        <v>0</v>
      </c>
      <c r="T182" s="5">
        <f t="shared" si="9"/>
        <v>0</v>
      </c>
      <c r="U182" s="5">
        <f t="shared" si="9"/>
        <v>0</v>
      </c>
      <c r="V182" s="5">
        <f t="shared" si="9"/>
        <v>0</v>
      </c>
      <c r="W182" s="5">
        <f t="shared" si="9"/>
        <v>0</v>
      </c>
      <c r="X182" s="5">
        <f t="shared" si="9"/>
        <v>0</v>
      </c>
      <c r="Y182" s="5">
        <f t="shared" si="9"/>
        <v>0</v>
      </c>
      <c r="Z182" s="5">
        <f t="shared" si="9"/>
        <v>0</v>
      </c>
      <c r="AA182" s="5">
        <f t="shared" si="9"/>
        <v>0</v>
      </c>
      <c r="AB182" s="5">
        <f t="shared" si="9"/>
        <v>0</v>
      </c>
      <c r="AC182" s="5">
        <f t="shared" si="9"/>
        <v>0</v>
      </c>
      <c r="AD182" s="5">
        <f t="shared" si="9"/>
        <v>0</v>
      </c>
      <c r="AE182" s="5">
        <f t="shared" si="9"/>
        <v>0</v>
      </c>
      <c r="AF182" s="5">
        <f t="shared" si="9"/>
        <v>0</v>
      </c>
      <c r="AG182" s="5">
        <f t="shared" si="9"/>
        <v>0</v>
      </c>
      <c r="AH182" s="5">
        <f t="shared" si="9"/>
        <v>0</v>
      </c>
      <c r="AI182" s="5">
        <f t="shared" si="9"/>
        <v>0</v>
      </c>
      <c r="AJ182" s="5">
        <f t="shared" si="9"/>
        <v>0</v>
      </c>
      <c r="AK182" s="5">
        <f t="shared" si="9"/>
        <v>0</v>
      </c>
      <c r="AL182" s="5">
        <f t="shared" si="9"/>
        <v>0</v>
      </c>
      <c r="AM182" s="5">
        <f t="shared" si="9"/>
        <v>0</v>
      </c>
      <c r="AN182" s="5">
        <f t="shared" si="9"/>
        <v>0</v>
      </c>
      <c r="AO182" s="5">
        <f t="shared" si="9"/>
        <v>0</v>
      </c>
      <c r="AP182" s="5">
        <f t="shared" si="9"/>
        <v>0</v>
      </c>
      <c r="AQ182" s="5">
        <f t="shared" si="9"/>
        <v>0</v>
      </c>
      <c r="AR182" s="5">
        <f t="shared" si="9"/>
        <v>0</v>
      </c>
      <c r="AS182" s="5">
        <f t="shared" si="10"/>
        <v>0</v>
      </c>
      <c r="AT182" s="5">
        <f t="shared" si="7"/>
        <v>0</v>
      </c>
      <c r="AU182" s="5">
        <f t="shared" si="7"/>
        <v>0</v>
      </c>
      <c r="AV182" s="5">
        <f t="shared" si="7"/>
        <v>0</v>
      </c>
      <c r="AW182" s="5">
        <f t="shared" si="7"/>
        <v>0</v>
      </c>
      <c r="AX182" s="5">
        <f t="shared" si="7"/>
        <v>0</v>
      </c>
      <c r="AY182" s="5">
        <f t="shared" si="7"/>
        <v>0</v>
      </c>
      <c r="AZ182" s="5">
        <f t="shared" si="7"/>
        <v>0</v>
      </c>
      <c r="BA182" s="5">
        <f t="shared" si="7"/>
        <v>0</v>
      </c>
      <c r="BB182" s="5">
        <f t="shared" si="7"/>
        <v>0</v>
      </c>
      <c r="BC182" s="5">
        <f t="shared" si="7"/>
        <v>0</v>
      </c>
      <c r="BD182" s="5"/>
      <c r="BE182" s="5"/>
      <c r="BF182" s="5"/>
      <c r="BG182" s="5"/>
      <c r="BH182" s="5"/>
      <c r="BI182" s="5"/>
      <c r="BJ182" s="5"/>
    </row>
    <row r="183" spans="2:62" hidden="1">
      <c r="B183">
        <f t="shared" si="8"/>
        <v>220</v>
      </c>
      <c r="C183" t="str">
        <f t="shared" si="8"/>
        <v>ADOBAT</v>
      </c>
      <c r="D183" t="str">
        <f t="shared" si="8"/>
        <v>Aplicació de compost (60 t/ha)</v>
      </c>
      <c r="E183" s="82">
        <f t="shared" si="8"/>
        <v>2500</v>
      </c>
      <c r="F183" s="5">
        <f t="shared" si="9"/>
        <v>0</v>
      </c>
      <c r="G183" s="5">
        <f t="shared" si="9"/>
        <v>0</v>
      </c>
      <c r="H183" s="5">
        <f t="shared" si="9"/>
        <v>0</v>
      </c>
      <c r="I183" s="5">
        <f t="shared" si="9"/>
        <v>0</v>
      </c>
      <c r="J183" s="5">
        <f t="shared" si="9"/>
        <v>0</v>
      </c>
      <c r="K183" s="5">
        <f t="shared" si="9"/>
        <v>0</v>
      </c>
      <c r="L183" s="5">
        <f t="shared" si="9"/>
        <v>0</v>
      </c>
      <c r="M183" s="5">
        <f t="shared" si="9"/>
        <v>0</v>
      </c>
      <c r="N183" s="5">
        <f t="shared" si="9"/>
        <v>0</v>
      </c>
      <c r="O183" s="5">
        <f t="shared" si="9"/>
        <v>0</v>
      </c>
      <c r="P183" s="5">
        <f t="shared" si="9"/>
        <v>0</v>
      </c>
      <c r="Q183" s="5">
        <f t="shared" si="9"/>
        <v>0</v>
      </c>
      <c r="R183" s="5">
        <f t="shared" si="9"/>
        <v>0</v>
      </c>
      <c r="S183" s="5">
        <f t="shared" si="9"/>
        <v>0</v>
      </c>
      <c r="T183" s="5">
        <f t="shared" si="9"/>
        <v>0</v>
      </c>
      <c r="U183" s="5">
        <f t="shared" si="9"/>
        <v>0</v>
      </c>
      <c r="V183" s="5">
        <f t="shared" si="9"/>
        <v>0</v>
      </c>
      <c r="W183" s="5">
        <f t="shared" si="9"/>
        <v>0</v>
      </c>
      <c r="X183" s="5">
        <f t="shared" si="9"/>
        <v>0</v>
      </c>
      <c r="Y183" s="5">
        <f t="shared" si="9"/>
        <v>0</v>
      </c>
      <c r="Z183" s="5">
        <f t="shared" si="9"/>
        <v>0</v>
      </c>
      <c r="AA183" s="5">
        <f t="shared" ref="AA183:AR183" si="11">+AA58*AA$49*$E$4/$E183</f>
        <v>0</v>
      </c>
      <c r="AB183" s="5">
        <f t="shared" si="11"/>
        <v>0</v>
      </c>
      <c r="AC183" s="5">
        <f t="shared" si="11"/>
        <v>0</v>
      </c>
      <c r="AD183" s="5">
        <f t="shared" si="11"/>
        <v>0</v>
      </c>
      <c r="AE183" s="5">
        <f t="shared" si="11"/>
        <v>0</v>
      </c>
      <c r="AF183" s="5">
        <f t="shared" si="11"/>
        <v>0</v>
      </c>
      <c r="AG183" s="5">
        <f t="shared" si="11"/>
        <v>0</v>
      </c>
      <c r="AH183" s="5">
        <f t="shared" si="11"/>
        <v>0</v>
      </c>
      <c r="AI183" s="5">
        <f t="shared" si="11"/>
        <v>0</v>
      </c>
      <c r="AJ183" s="5">
        <f t="shared" si="11"/>
        <v>0</v>
      </c>
      <c r="AK183" s="5">
        <f t="shared" si="11"/>
        <v>0</v>
      </c>
      <c r="AL183" s="5">
        <f t="shared" si="11"/>
        <v>0</v>
      </c>
      <c r="AM183" s="5">
        <f t="shared" si="11"/>
        <v>0</v>
      </c>
      <c r="AN183" s="5">
        <f t="shared" si="11"/>
        <v>0</v>
      </c>
      <c r="AO183" s="5">
        <f t="shared" si="11"/>
        <v>0</v>
      </c>
      <c r="AP183" s="5">
        <f t="shared" si="11"/>
        <v>0</v>
      </c>
      <c r="AQ183" s="5">
        <f t="shared" si="11"/>
        <v>0</v>
      </c>
      <c r="AR183" s="5">
        <f t="shared" si="11"/>
        <v>0</v>
      </c>
      <c r="AS183" s="5">
        <f t="shared" si="10"/>
        <v>0</v>
      </c>
      <c r="AT183" s="5">
        <f t="shared" si="7"/>
        <v>0</v>
      </c>
      <c r="AU183" s="5">
        <f t="shared" si="7"/>
        <v>0</v>
      </c>
      <c r="AV183" s="5">
        <f t="shared" si="7"/>
        <v>0</v>
      </c>
      <c r="AW183" s="5">
        <f t="shared" si="7"/>
        <v>0</v>
      </c>
      <c r="AX183" s="5">
        <f t="shared" si="7"/>
        <v>0</v>
      </c>
      <c r="AY183" s="5">
        <f t="shared" si="7"/>
        <v>0</v>
      </c>
      <c r="AZ183" s="5">
        <f t="shared" si="7"/>
        <v>0</v>
      </c>
      <c r="BA183" s="5">
        <f t="shared" si="7"/>
        <v>0</v>
      </c>
      <c r="BB183" s="5">
        <f t="shared" si="7"/>
        <v>0</v>
      </c>
      <c r="BC183" s="5">
        <f t="shared" si="7"/>
        <v>0</v>
      </c>
      <c r="BD183" s="5"/>
      <c r="BE183" s="5"/>
      <c r="BF183" s="5"/>
      <c r="BG183" s="5"/>
      <c r="BH183" s="5"/>
      <c r="BI183" s="5"/>
      <c r="BJ183" s="5"/>
    </row>
    <row r="184" spans="2:62" hidden="1">
      <c r="B184">
        <f t="shared" si="8"/>
        <v>230</v>
      </c>
      <c r="C184" t="str">
        <f t="shared" si="8"/>
        <v>ADOBAT</v>
      </c>
      <c r="D184" t="str">
        <f t="shared" si="8"/>
        <v>Aplicació d'adob orgànic</v>
      </c>
      <c r="E184" s="82">
        <f t="shared" si="8"/>
        <v>2500</v>
      </c>
      <c r="F184" s="5">
        <f t="shared" ref="F184:AR190" si="12">+F59*F$49*$E$4/$E184</f>
        <v>0</v>
      </c>
      <c r="G184" s="5">
        <f t="shared" si="12"/>
        <v>0</v>
      </c>
      <c r="H184" s="5">
        <f t="shared" si="12"/>
        <v>0</v>
      </c>
      <c r="I184" s="5">
        <f t="shared" si="12"/>
        <v>0</v>
      </c>
      <c r="J184" s="5">
        <f t="shared" si="12"/>
        <v>0</v>
      </c>
      <c r="K184" s="5">
        <f t="shared" si="12"/>
        <v>0</v>
      </c>
      <c r="L184" s="5">
        <f t="shared" si="12"/>
        <v>0</v>
      </c>
      <c r="M184" s="5">
        <f t="shared" si="12"/>
        <v>0</v>
      </c>
      <c r="N184" s="5">
        <f t="shared" si="12"/>
        <v>0</v>
      </c>
      <c r="O184" s="5">
        <f t="shared" si="12"/>
        <v>0</v>
      </c>
      <c r="P184" s="5">
        <f t="shared" si="12"/>
        <v>0</v>
      </c>
      <c r="Q184" s="5">
        <f t="shared" si="12"/>
        <v>0</v>
      </c>
      <c r="R184" s="5">
        <f t="shared" si="12"/>
        <v>0</v>
      </c>
      <c r="S184" s="5">
        <f t="shared" si="12"/>
        <v>0</v>
      </c>
      <c r="T184" s="5">
        <f t="shared" si="12"/>
        <v>0</v>
      </c>
      <c r="U184" s="5">
        <f t="shared" si="12"/>
        <v>0</v>
      </c>
      <c r="V184" s="5">
        <f t="shared" si="12"/>
        <v>0</v>
      </c>
      <c r="W184" s="5">
        <f t="shared" si="12"/>
        <v>0</v>
      </c>
      <c r="X184" s="5">
        <f t="shared" si="12"/>
        <v>0</v>
      </c>
      <c r="Y184" s="5">
        <f t="shared" si="12"/>
        <v>0</v>
      </c>
      <c r="Z184" s="5">
        <f t="shared" si="12"/>
        <v>0</v>
      </c>
      <c r="AA184" s="5">
        <f t="shared" si="12"/>
        <v>0</v>
      </c>
      <c r="AB184" s="5">
        <f t="shared" si="12"/>
        <v>0</v>
      </c>
      <c r="AC184" s="5">
        <f t="shared" si="12"/>
        <v>0</v>
      </c>
      <c r="AD184" s="5">
        <f t="shared" si="12"/>
        <v>0</v>
      </c>
      <c r="AE184" s="5">
        <f t="shared" si="12"/>
        <v>0</v>
      </c>
      <c r="AF184" s="5">
        <f t="shared" si="12"/>
        <v>0</v>
      </c>
      <c r="AG184" s="5">
        <f t="shared" si="12"/>
        <v>0</v>
      </c>
      <c r="AH184" s="5">
        <f t="shared" si="12"/>
        <v>0</v>
      </c>
      <c r="AI184" s="5">
        <f t="shared" si="12"/>
        <v>0</v>
      </c>
      <c r="AJ184" s="5">
        <f t="shared" si="12"/>
        <v>0</v>
      </c>
      <c r="AK184" s="5">
        <f t="shared" si="12"/>
        <v>0</v>
      </c>
      <c r="AL184" s="5">
        <f t="shared" si="12"/>
        <v>0</v>
      </c>
      <c r="AM184" s="5">
        <f t="shared" si="12"/>
        <v>0</v>
      </c>
      <c r="AN184" s="5">
        <f t="shared" si="12"/>
        <v>0</v>
      </c>
      <c r="AO184" s="5">
        <f t="shared" si="12"/>
        <v>0</v>
      </c>
      <c r="AP184" s="5">
        <f t="shared" si="12"/>
        <v>0</v>
      </c>
      <c r="AQ184" s="5">
        <f t="shared" si="12"/>
        <v>0</v>
      </c>
      <c r="AR184" s="5">
        <f t="shared" si="12"/>
        <v>0</v>
      </c>
      <c r="AS184" s="5">
        <f t="shared" si="10"/>
        <v>0</v>
      </c>
      <c r="AT184" s="5">
        <f t="shared" si="7"/>
        <v>0</v>
      </c>
      <c r="AU184" s="5">
        <f t="shared" si="7"/>
        <v>0</v>
      </c>
      <c r="AV184" s="5">
        <f t="shared" si="7"/>
        <v>0</v>
      </c>
      <c r="AW184" s="5">
        <f t="shared" si="7"/>
        <v>0</v>
      </c>
      <c r="AX184" s="5">
        <f t="shared" si="7"/>
        <v>0</v>
      </c>
      <c r="AY184" s="5">
        <f t="shared" si="7"/>
        <v>0</v>
      </c>
      <c r="AZ184" s="5">
        <f t="shared" si="7"/>
        <v>0</v>
      </c>
      <c r="BA184" s="5">
        <f t="shared" si="7"/>
        <v>0</v>
      </c>
      <c r="BB184" s="5">
        <f t="shared" si="7"/>
        <v>0</v>
      </c>
      <c r="BC184" s="5">
        <f t="shared" si="7"/>
        <v>0</v>
      </c>
      <c r="BD184" s="5"/>
      <c r="BE184" s="5"/>
      <c r="BF184" s="5"/>
      <c r="BG184" s="5"/>
      <c r="BH184" s="5"/>
      <c r="BI184" s="5"/>
      <c r="BJ184" s="5"/>
    </row>
    <row r="185" spans="2:62" hidden="1">
      <c r="B185">
        <f t="shared" si="8"/>
        <v>240</v>
      </c>
      <c r="C185" t="str">
        <f t="shared" si="8"/>
        <v>ADOBAT</v>
      </c>
      <c r="D185" t="str">
        <f t="shared" si="8"/>
        <v>Aplicació potassi</v>
      </c>
      <c r="E185" s="82">
        <f t="shared" si="8"/>
        <v>2500</v>
      </c>
      <c r="F185" s="5">
        <f t="shared" si="12"/>
        <v>0</v>
      </c>
      <c r="G185" s="5">
        <f t="shared" si="12"/>
        <v>0</v>
      </c>
      <c r="H185" s="5">
        <f t="shared" si="12"/>
        <v>0</v>
      </c>
      <c r="I185" s="5">
        <f t="shared" si="12"/>
        <v>0</v>
      </c>
      <c r="J185" s="5">
        <f t="shared" si="12"/>
        <v>0</v>
      </c>
      <c r="K185" s="5">
        <f t="shared" si="12"/>
        <v>0</v>
      </c>
      <c r="L185" s="5">
        <f t="shared" si="12"/>
        <v>0</v>
      </c>
      <c r="M185" s="5">
        <f t="shared" si="12"/>
        <v>0</v>
      </c>
      <c r="N185" s="5">
        <f t="shared" si="12"/>
        <v>0</v>
      </c>
      <c r="O185" s="5">
        <f t="shared" si="12"/>
        <v>0</v>
      </c>
      <c r="P185" s="5">
        <f t="shared" si="12"/>
        <v>0</v>
      </c>
      <c r="Q185" s="5">
        <f t="shared" si="12"/>
        <v>0</v>
      </c>
      <c r="R185" s="5">
        <f t="shared" si="12"/>
        <v>0</v>
      </c>
      <c r="S185" s="5">
        <f t="shared" si="12"/>
        <v>0</v>
      </c>
      <c r="T185" s="5">
        <f t="shared" si="12"/>
        <v>0</v>
      </c>
      <c r="U185" s="5">
        <f t="shared" si="12"/>
        <v>0</v>
      </c>
      <c r="V185" s="5">
        <f t="shared" si="12"/>
        <v>0</v>
      </c>
      <c r="W185" s="5">
        <f t="shared" si="12"/>
        <v>0</v>
      </c>
      <c r="X185" s="5">
        <f t="shared" si="12"/>
        <v>0</v>
      </c>
      <c r="Y185" s="5">
        <f t="shared" si="12"/>
        <v>0</v>
      </c>
      <c r="Z185" s="5">
        <f t="shared" si="12"/>
        <v>0</v>
      </c>
      <c r="AA185" s="5">
        <f t="shared" si="12"/>
        <v>0</v>
      </c>
      <c r="AB185" s="5">
        <f t="shared" si="12"/>
        <v>0</v>
      </c>
      <c r="AC185" s="5">
        <f t="shared" si="12"/>
        <v>0</v>
      </c>
      <c r="AD185" s="5">
        <f t="shared" si="12"/>
        <v>0</v>
      </c>
      <c r="AE185" s="5">
        <f t="shared" si="12"/>
        <v>0</v>
      </c>
      <c r="AF185" s="5">
        <f t="shared" si="12"/>
        <v>0</v>
      </c>
      <c r="AG185" s="5">
        <f t="shared" si="12"/>
        <v>0</v>
      </c>
      <c r="AH185" s="5">
        <f t="shared" si="12"/>
        <v>0</v>
      </c>
      <c r="AI185" s="5">
        <f t="shared" si="12"/>
        <v>0</v>
      </c>
      <c r="AJ185" s="5">
        <f t="shared" si="12"/>
        <v>0</v>
      </c>
      <c r="AK185" s="5">
        <f t="shared" si="12"/>
        <v>0</v>
      </c>
      <c r="AL185" s="5">
        <f t="shared" si="12"/>
        <v>0</v>
      </c>
      <c r="AM185" s="5">
        <f t="shared" si="12"/>
        <v>0</v>
      </c>
      <c r="AN185" s="5">
        <f t="shared" si="12"/>
        <v>0</v>
      </c>
      <c r="AO185" s="5">
        <f t="shared" si="12"/>
        <v>0</v>
      </c>
      <c r="AP185" s="5">
        <f t="shared" si="12"/>
        <v>0</v>
      </c>
      <c r="AQ185" s="5">
        <f t="shared" si="12"/>
        <v>0</v>
      </c>
      <c r="AR185" s="5">
        <f t="shared" si="12"/>
        <v>0</v>
      </c>
      <c r="AS185" s="5">
        <f t="shared" si="10"/>
        <v>0</v>
      </c>
      <c r="AT185" s="5">
        <f t="shared" si="7"/>
        <v>0</v>
      </c>
      <c r="AU185" s="5">
        <f t="shared" si="7"/>
        <v>0</v>
      </c>
      <c r="AV185" s="5">
        <f t="shared" si="7"/>
        <v>0</v>
      </c>
      <c r="AW185" s="5">
        <f t="shared" si="7"/>
        <v>0</v>
      </c>
      <c r="AX185" s="5">
        <f t="shared" si="7"/>
        <v>0</v>
      </c>
      <c r="AY185" s="5">
        <f t="shared" si="7"/>
        <v>0</v>
      </c>
      <c r="AZ185" s="5">
        <f t="shared" si="7"/>
        <v>0</v>
      </c>
      <c r="BA185" s="5">
        <f t="shared" si="7"/>
        <v>0</v>
      </c>
      <c r="BB185" s="5">
        <f t="shared" si="7"/>
        <v>0</v>
      </c>
      <c r="BC185" s="5">
        <f t="shared" si="7"/>
        <v>0</v>
      </c>
      <c r="BD185" s="5"/>
      <c r="BE185" s="5"/>
      <c r="BF185" s="5"/>
      <c r="BG185" s="5"/>
      <c r="BH185" s="5"/>
      <c r="BI185" s="5"/>
      <c r="BJ185" s="5"/>
    </row>
    <row r="186" spans="2:62" hidden="1">
      <c r="B186">
        <f t="shared" si="8"/>
        <v>310</v>
      </c>
      <c r="C186" t="str">
        <f t="shared" si="8"/>
        <v>PLANTACIÓ</v>
      </c>
      <c r="D186" t="str">
        <f t="shared" si="8"/>
        <v>Solcar</v>
      </c>
      <c r="E186" s="82">
        <f t="shared" si="8"/>
        <v>2500</v>
      </c>
      <c r="F186" s="5">
        <f t="shared" si="12"/>
        <v>0</v>
      </c>
      <c r="G186" s="5">
        <f t="shared" si="12"/>
        <v>0</v>
      </c>
      <c r="H186" s="5">
        <f t="shared" si="12"/>
        <v>0</v>
      </c>
      <c r="I186" s="5">
        <f t="shared" si="12"/>
        <v>0</v>
      </c>
      <c r="J186" s="5">
        <f t="shared" si="12"/>
        <v>0</v>
      </c>
      <c r="K186" s="5">
        <f t="shared" si="12"/>
        <v>0</v>
      </c>
      <c r="L186" s="5">
        <f t="shared" si="12"/>
        <v>0</v>
      </c>
      <c r="M186" s="5">
        <f t="shared" si="12"/>
        <v>0</v>
      </c>
      <c r="N186" s="5">
        <f t="shared" si="12"/>
        <v>0</v>
      </c>
      <c r="O186" s="5">
        <f t="shared" si="12"/>
        <v>0</v>
      </c>
      <c r="P186" s="5">
        <f t="shared" si="12"/>
        <v>0</v>
      </c>
      <c r="Q186" s="5">
        <f t="shared" si="12"/>
        <v>0</v>
      </c>
      <c r="R186" s="5">
        <f t="shared" si="12"/>
        <v>0</v>
      </c>
      <c r="S186" s="5">
        <f t="shared" si="12"/>
        <v>0</v>
      </c>
      <c r="T186" s="5">
        <f t="shared" si="12"/>
        <v>0</v>
      </c>
      <c r="U186" s="5">
        <f t="shared" si="12"/>
        <v>0</v>
      </c>
      <c r="V186" s="5">
        <f t="shared" si="12"/>
        <v>0</v>
      </c>
      <c r="W186" s="5">
        <f t="shared" si="12"/>
        <v>0</v>
      </c>
      <c r="X186" s="5">
        <f t="shared" si="12"/>
        <v>0</v>
      </c>
      <c r="Y186" s="5">
        <f t="shared" si="12"/>
        <v>0</v>
      </c>
      <c r="Z186" s="5">
        <f t="shared" si="12"/>
        <v>0</v>
      </c>
      <c r="AA186" s="5">
        <f t="shared" si="12"/>
        <v>0</v>
      </c>
      <c r="AB186" s="5">
        <f t="shared" si="12"/>
        <v>0</v>
      </c>
      <c r="AC186" s="5">
        <f t="shared" si="12"/>
        <v>0</v>
      </c>
      <c r="AD186" s="5">
        <f t="shared" si="12"/>
        <v>0</v>
      </c>
      <c r="AE186" s="5">
        <f t="shared" si="12"/>
        <v>0</v>
      </c>
      <c r="AF186" s="5">
        <f t="shared" si="12"/>
        <v>0</v>
      </c>
      <c r="AG186" s="5">
        <f t="shared" si="12"/>
        <v>0</v>
      </c>
      <c r="AH186" s="5">
        <f t="shared" si="12"/>
        <v>0</v>
      </c>
      <c r="AI186" s="5">
        <f t="shared" si="12"/>
        <v>0</v>
      </c>
      <c r="AJ186" s="5">
        <f t="shared" si="12"/>
        <v>0</v>
      </c>
      <c r="AK186" s="5">
        <f t="shared" si="12"/>
        <v>0</v>
      </c>
      <c r="AL186" s="5">
        <f t="shared" si="12"/>
        <v>0</v>
      </c>
      <c r="AM186" s="5">
        <f t="shared" si="12"/>
        <v>0</v>
      </c>
      <c r="AN186" s="5">
        <f t="shared" si="12"/>
        <v>0</v>
      </c>
      <c r="AO186" s="5">
        <f t="shared" si="12"/>
        <v>0</v>
      </c>
      <c r="AP186" s="5">
        <f t="shared" si="12"/>
        <v>0</v>
      </c>
      <c r="AQ186" s="5">
        <f t="shared" si="12"/>
        <v>0</v>
      </c>
      <c r="AR186" s="5">
        <f t="shared" si="12"/>
        <v>0</v>
      </c>
      <c r="AS186" s="5">
        <f t="shared" si="10"/>
        <v>0</v>
      </c>
      <c r="AT186" s="5">
        <f t="shared" si="7"/>
        <v>0</v>
      </c>
      <c r="AU186" s="5">
        <f t="shared" si="7"/>
        <v>0</v>
      </c>
      <c r="AV186" s="5">
        <f t="shared" si="7"/>
        <v>0</v>
      </c>
      <c r="AW186" s="5">
        <f t="shared" si="7"/>
        <v>0</v>
      </c>
      <c r="AX186" s="5">
        <f t="shared" si="7"/>
        <v>0</v>
      </c>
      <c r="AY186" s="5">
        <f t="shared" si="7"/>
        <v>0</v>
      </c>
      <c r="AZ186" s="5">
        <f t="shared" si="7"/>
        <v>0</v>
      </c>
      <c r="BA186" s="5">
        <f t="shared" si="7"/>
        <v>0</v>
      </c>
      <c r="BB186" s="5">
        <f t="shared" si="7"/>
        <v>0</v>
      </c>
      <c r="BC186" s="5">
        <f t="shared" si="7"/>
        <v>0</v>
      </c>
      <c r="BD186" s="5"/>
      <c r="BE186" s="5"/>
      <c r="BF186" s="5"/>
      <c r="BG186" s="5"/>
      <c r="BH186" s="5"/>
      <c r="BI186" s="5"/>
      <c r="BJ186" s="5"/>
    </row>
    <row r="187" spans="2:62" hidden="1">
      <c r="B187">
        <f t="shared" si="8"/>
        <v>320</v>
      </c>
      <c r="C187" t="str">
        <f t="shared" si="8"/>
        <v>PLANTACIÓ</v>
      </c>
      <c r="D187" t="str">
        <f t="shared" si="8"/>
        <v>Marcat</v>
      </c>
      <c r="E187" s="82">
        <f t="shared" si="8"/>
        <v>2500</v>
      </c>
      <c r="F187" s="5">
        <f t="shared" si="12"/>
        <v>0</v>
      </c>
      <c r="G187" s="5">
        <f t="shared" si="12"/>
        <v>0</v>
      </c>
      <c r="H187" s="5">
        <f t="shared" si="12"/>
        <v>0</v>
      </c>
      <c r="I187" s="5">
        <f t="shared" si="12"/>
        <v>0</v>
      </c>
      <c r="J187" s="5">
        <f t="shared" si="12"/>
        <v>0</v>
      </c>
      <c r="K187" s="5">
        <f t="shared" si="12"/>
        <v>0</v>
      </c>
      <c r="L187" s="5">
        <f t="shared" si="12"/>
        <v>0</v>
      </c>
      <c r="M187" s="5">
        <f t="shared" si="12"/>
        <v>0</v>
      </c>
      <c r="N187" s="5">
        <f t="shared" si="12"/>
        <v>0</v>
      </c>
      <c r="O187" s="5">
        <f t="shared" si="12"/>
        <v>0</v>
      </c>
      <c r="P187" s="5">
        <f t="shared" si="12"/>
        <v>0</v>
      </c>
      <c r="Q187" s="5">
        <f t="shared" si="12"/>
        <v>0</v>
      </c>
      <c r="R187" s="5">
        <f t="shared" si="12"/>
        <v>0</v>
      </c>
      <c r="S187" s="5">
        <f t="shared" si="12"/>
        <v>0</v>
      </c>
      <c r="T187" s="5">
        <f t="shared" si="12"/>
        <v>0</v>
      </c>
      <c r="U187" s="5">
        <f t="shared" si="12"/>
        <v>0</v>
      </c>
      <c r="V187" s="5">
        <f t="shared" si="12"/>
        <v>0</v>
      </c>
      <c r="W187" s="5">
        <f t="shared" si="12"/>
        <v>0</v>
      </c>
      <c r="X187" s="5">
        <f t="shared" si="12"/>
        <v>0</v>
      </c>
      <c r="Y187" s="5">
        <f t="shared" si="12"/>
        <v>0</v>
      </c>
      <c r="Z187" s="5">
        <f t="shared" si="12"/>
        <v>0</v>
      </c>
      <c r="AA187" s="5">
        <f t="shared" si="12"/>
        <v>0</v>
      </c>
      <c r="AB187" s="5">
        <f t="shared" si="12"/>
        <v>0</v>
      </c>
      <c r="AC187" s="5">
        <f t="shared" si="12"/>
        <v>0</v>
      </c>
      <c r="AD187" s="5">
        <f t="shared" si="12"/>
        <v>0</v>
      </c>
      <c r="AE187" s="5">
        <f t="shared" si="12"/>
        <v>0</v>
      </c>
      <c r="AF187" s="5">
        <f t="shared" si="12"/>
        <v>0</v>
      </c>
      <c r="AG187" s="5">
        <f t="shared" si="12"/>
        <v>0</v>
      </c>
      <c r="AH187" s="5">
        <f t="shared" si="12"/>
        <v>0</v>
      </c>
      <c r="AI187" s="5">
        <f t="shared" si="12"/>
        <v>0</v>
      </c>
      <c r="AJ187" s="5">
        <f t="shared" si="12"/>
        <v>0</v>
      </c>
      <c r="AK187" s="5">
        <f t="shared" si="12"/>
        <v>0</v>
      </c>
      <c r="AL187" s="5">
        <f t="shared" si="12"/>
        <v>0</v>
      </c>
      <c r="AM187" s="5">
        <f t="shared" si="12"/>
        <v>0</v>
      </c>
      <c r="AN187" s="5">
        <f t="shared" si="12"/>
        <v>0</v>
      </c>
      <c r="AO187" s="5">
        <f t="shared" si="12"/>
        <v>0</v>
      </c>
      <c r="AP187" s="5">
        <f t="shared" si="12"/>
        <v>0</v>
      </c>
      <c r="AQ187" s="5">
        <f t="shared" si="12"/>
        <v>0</v>
      </c>
      <c r="AR187" s="5">
        <f t="shared" si="12"/>
        <v>0</v>
      </c>
      <c r="AS187" s="5">
        <f t="shared" si="10"/>
        <v>0</v>
      </c>
      <c r="AT187" s="5">
        <f t="shared" si="7"/>
        <v>0</v>
      </c>
      <c r="AU187" s="5">
        <f t="shared" si="7"/>
        <v>0</v>
      </c>
      <c r="AV187" s="5">
        <f t="shared" si="7"/>
        <v>0</v>
      </c>
      <c r="AW187" s="5">
        <f t="shared" si="7"/>
        <v>0</v>
      </c>
      <c r="AX187" s="5">
        <f t="shared" si="7"/>
        <v>0</v>
      </c>
      <c r="AY187" s="5">
        <f t="shared" si="7"/>
        <v>0</v>
      </c>
      <c r="AZ187" s="5">
        <f t="shared" si="7"/>
        <v>0</v>
      </c>
      <c r="BA187" s="5">
        <f t="shared" si="7"/>
        <v>0</v>
      </c>
      <c r="BB187" s="5">
        <f t="shared" si="7"/>
        <v>0</v>
      </c>
      <c r="BC187" s="5">
        <f t="shared" si="7"/>
        <v>0</v>
      </c>
      <c r="BD187" s="5"/>
      <c r="BE187" s="5"/>
      <c r="BF187" s="5"/>
      <c r="BG187" s="5"/>
      <c r="BH187" s="5"/>
      <c r="BI187" s="5"/>
      <c r="BJ187" s="5"/>
    </row>
    <row r="188" spans="2:62" hidden="1">
      <c r="B188">
        <f t="shared" si="8"/>
        <v>330</v>
      </c>
      <c r="C188" t="str">
        <f t="shared" si="8"/>
        <v>PLANTACIÓ</v>
      </c>
      <c r="D188" t="str">
        <f t="shared" si="8"/>
        <v>Plantació manual col o bròcoli</v>
      </c>
      <c r="E188" s="82">
        <f t="shared" si="8"/>
        <v>2500</v>
      </c>
      <c r="F188" s="5">
        <f t="shared" si="12"/>
        <v>0</v>
      </c>
      <c r="G188" s="5">
        <f t="shared" si="12"/>
        <v>0</v>
      </c>
      <c r="H188" s="5">
        <f t="shared" si="12"/>
        <v>0</v>
      </c>
      <c r="I188" s="5">
        <f t="shared" si="12"/>
        <v>0</v>
      </c>
      <c r="J188" s="5">
        <f t="shared" si="12"/>
        <v>0</v>
      </c>
      <c r="K188" s="5">
        <f t="shared" si="12"/>
        <v>0</v>
      </c>
      <c r="L188" s="5">
        <f t="shared" si="12"/>
        <v>0</v>
      </c>
      <c r="M188" s="5">
        <f t="shared" si="12"/>
        <v>0</v>
      </c>
      <c r="N188" s="5">
        <f t="shared" si="12"/>
        <v>0</v>
      </c>
      <c r="O188" s="5">
        <f t="shared" si="12"/>
        <v>0</v>
      </c>
      <c r="P188" s="5">
        <f t="shared" si="12"/>
        <v>0</v>
      </c>
      <c r="Q188" s="5">
        <f t="shared" si="12"/>
        <v>0</v>
      </c>
      <c r="R188" s="5">
        <f t="shared" si="12"/>
        <v>0</v>
      </c>
      <c r="S188" s="5">
        <f t="shared" si="12"/>
        <v>0</v>
      </c>
      <c r="T188" s="5">
        <f t="shared" si="12"/>
        <v>0</v>
      </c>
      <c r="U188" s="5">
        <f t="shared" si="12"/>
        <v>0</v>
      </c>
      <c r="V188" s="5">
        <f t="shared" si="12"/>
        <v>0</v>
      </c>
      <c r="W188" s="5">
        <f t="shared" si="12"/>
        <v>0</v>
      </c>
      <c r="X188" s="5">
        <f t="shared" si="12"/>
        <v>0</v>
      </c>
      <c r="Y188" s="5">
        <f t="shared" si="12"/>
        <v>0</v>
      </c>
      <c r="Z188" s="5">
        <f t="shared" si="12"/>
        <v>0</v>
      </c>
      <c r="AA188" s="5">
        <f t="shared" si="12"/>
        <v>0</v>
      </c>
      <c r="AB188" s="5">
        <f t="shared" si="12"/>
        <v>0</v>
      </c>
      <c r="AC188" s="5">
        <f t="shared" si="12"/>
        <v>0</v>
      </c>
      <c r="AD188" s="5">
        <f t="shared" si="12"/>
        <v>0</v>
      </c>
      <c r="AE188" s="5">
        <f t="shared" si="12"/>
        <v>0</v>
      </c>
      <c r="AF188" s="5">
        <f t="shared" si="12"/>
        <v>0</v>
      </c>
      <c r="AG188" s="5">
        <f t="shared" si="12"/>
        <v>0</v>
      </c>
      <c r="AH188" s="5">
        <f t="shared" si="12"/>
        <v>0</v>
      </c>
      <c r="AI188" s="5">
        <f t="shared" si="12"/>
        <v>0</v>
      </c>
      <c r="AJ188" s="5">
        <f t="shared" si="12"/>
        <v>0</v>
      </c>
      <c r="AK188" s="5">
        <f t="shared" si="12"/>
        <v>0</v>
      </c>
      <c r="AL188" s="5">
        <f t="shared" si="12"/>
        <v>0</v>
      </c>
      <c r="AM188" s="5">
        <f t="shared" si="12"/>
        <v>0</v>
      </c>
      <c r="AN188" s="5">
        <f t="shared" si="12"/>
        <v>0</v>
      </c>
      <c r="AO188" s="5">
        <f t="shared" si="12"/>
        <v>0</v>
      </c>
      <c r="AP188" s="5">
        <f t="shared" si="12"/>
        <v>0</v>
      </c>
      <c r="AQ188" s="5">
        <f t="shared" si="12"/>
        <v>0</v>
      </c>
      <c r="AR188" s="5">
        <f t="shared" si="12"/>
        <v>0</v>
      </c>
      <c r="AS188" s="5">
        <f t="shared" si="10"/>
        <v>0</v>
      </c>
      <c r="AT188" s="5">
        <f t="shared" si="7"/>
        <v>0</v>
      </c>
      <c r="AU188" s="5">
        <f t="shared" si="7"/>
        <v>0</v>
      </c>
      <c r="AV188" s="5">
        <f t="shared" si="7"/>
        <v>0</v>
      </c>
      <c r="AW188" s="5">
        <f t="shared" si="7"/>
        <v>0</v>
      </c>
      <c r="AX188" s="5">
        <f t="shared" si="7"/>
        <v>0</v>
      </c>
      <c r="AY188" s="5">
        <f t="shared" si="7"/>
        <v>0</v>
      </c>
      <c r="AZ188" s="5">
        <f t="shared" si="7"/>
        <v>0</v>
      </c>
      <c r="BA188" s="5">
        <f t="shared" si="7"/>
        <v>0</v>
      </c>
      <c r="BB188" s="5">
        <f t="shared" si="7"/>
        <v>0</v>
      </c>
      <c r="BC188" s="5">
        <f t="shared" si="7"/>
        <v>0</v>
      </c>
      <c r="BD188" s="5"/>
      <c r="BE188" s="5"/>
      <c r="BF188" s="5"/>
      <c r="BG188" s="5"/>
      <c r="BH188" s="5"/>
      <c r="BI188" s="5"/>
      <c r="BJ188" s="5"/>
    </row>
    <row r="189" spans="2:62" hidden="1">
      <c r="B189">
        <f t="shared" si="8"/>
        <v>340</v>
      </c>
      <c r="C189" t="str">
        <f t="shared" si="8"/>
        <v>PLANTACIÓ</v>
      </c>
      <c r="D189" t="str">
        <f t="shared" si="8"/>
        <v>Plantació manual calçots</v>
      </c>
      <c r="E189" s="82">
        <f t="shared" si="8"/>
        <v>2500</v>
      </c>
      <c r="F189" s="5">
        <f t="shared" si="12"/>
        <v>0</v>
      </c>
      <c r="G189" s="5">
        <f t="shared" si="12"/>
        <v>0</v>
      </c>
      <c r="H189" s="5">
        <f t="shared" si="12"/>
        <v>0</v>
      </c>
      <c r="I189" s="5">
        <f t="shared" si="12"/>
        <v>0</v>
      </c>
      <c r="J189" s="5">
        <f t="shared" si="12"/>
        <v>0</v>
      </c>
      <c r="K189" s="5">
        <f t="shared" si="12"/>
        <v>0</v>
      </c>
      <c r="L189" s="5">
        <f t="shared" si="12"/>
        <v>0</v>
      </c>
      <c r="M189" s="5">
        <f t="shared" si="12"/>
        <v>0</v>
      </c>
      <c r="N189" s="5">
        <f t="shared" si="12"/>
        <v>0</v>
      </c>
      <c r="O189" s="5">
        <f t="shared" si="12"/>
        <v>0</v>
      </c>
      <c r="P189" s="5">
        <f t="shared" si="12"/>
        <v>0</v>
      </c>
      <c r="Q189" s="5">
        <f t="shared" si="12"/>
        <v>0</v>
      </c>
      <c r="R189" s="5">
        <f t="shared" si="12"/>
        <v>0</v>
      </c>
      <c r="S189" s="5">
        <f t="shared" si="12"/>
        <v>0</v>
      </c>
      <c r="T189" s="5">
        <f t="shared" si="12"/>
        <v>0</v>
      </c>
      <c r="U189" s="5">
        <f t="shared" si="12"/>
        <v>0</v>
      </c>
      <c r="V189" s="5">
        <f t="shared" si="12"/>
        <v>0</v>
      </c>
      <c r="W189" s="5">
        <f t="shared" si="12"/>
        <v>0</v>
      </c>
      <c r="X189" s="5">
        <f t="shared" si="12"/>
        <v>0</v>
      </c>
      <c r="Y189" s="5">
        <f t="shared" si="12"/>
        <v>0</v>
      </c>
      <c r="Z189" s="5">
        <f t="shared" si="12"/>
        <v>0</v>
      </c>
      <c r="AA189" s="5">
        <f t="shared" si="12"/>
        <v>0</v>
      </c>
      <c r="AB189" s="5">
        <f t="shared" si="12"/>
        <v>0</v>
      </c>
      <c r="AC189" s="5">
        <f t="shared" si="12"/>
        <v>0</v>
      </c>
      <c r="AD189" s="5">
        <f t="shared" si="12"/>
        <v>0</v>
      </c>
      <c r="AE189" s="5">
        <f t="shared" si="12"/>
        <v>0</v>
      </c>
      <c r="AF189" s="5">
        <f t="shared" si="12"/>
        <v>0</v>
      </c>
      <c r="AG189" s="5">
        <f t="shared" si="12"/>
        <v>0</v>
      </c>
      <c r="AH189" s="5">
        <f t="shared" si="12"/>
        <v>0</v>
      </c>
      <c r="AI189" s="5">
        <f t="shared" si="12"/>
        <v>0</v>
      </c>
      <c r="AJ189" s="5">
        <f t="shared" si="12"/>
        <v>0</v>
      </c>
      <c r="AK189" s="5">
        <f t="shared" si="12"/>
        <v>0</v>
      </c>
      <c r="AL189" s="5">
        <f t="shared" si="12"/>
        <v>0</v>
      </c>
      <c r="AM189" s="5">
        <f t="shared" si="12"/>
        <v>0</v>
      </c>
      <c r="AN189" s="5">
        <f t="shared" si="12"/>
        <v>0</v>
      </c>
      <c r="AO189" s="5">
        <f t="shared" si="12"/>
        <v>0</v>
      </c>
      <c r="AP189" s="5">
        <f t="shared" si="12"/>
        <v>0</v>
      </c>
      <c r="AQ189" s="5">
        <f t="shared" si="12"/>
        <v>0</v>
      </c>
      <c r="AR189" s="5">
        <f t="shared" si="12"/>
        <v>0</v>
      </c>
      <c r="AS189" s="5">
        <f t="shared" si="10"/>
        <v>0</v>
      </c>
      <c r="AT189" s="5">
        <f t="shared" si="7"/>
        <v>0</v>
      </c>
      <c r="AU189" s="5">
        <f t="shared" si="7"/>
        <v>0</v>
      </c>
      <c r="AV189" s="5">
        <f t="shared" si="7"/>
        <v>0</v>
      </c>
      <c r="AW189" s="5">
        <f t="shared" si="7"/>
        <v>0</v>
      </c>
      <c r="AX189" s="5">
        <f t="shared" si="7"/>
        <v>0</v>
      </c>
      <c r="AY189" s="5">
        <f t="shared" si="7"/>
        <v>0</v>
      </c>
      <c r="AZ189" s="5">
        <f t="shared" si="7"/>
        <v>0</v>
      </c>
      <c r="BA189" s="5">
        <f t="shared" si="7"/>
        <v>0</v>
      </c>
      <c r="BB189" s="5">
        <f t="shared" si="7"/>
        <v>0</v>
      </c>
      <c r="BC189" s="5">
        <f t="shared" si="7"/>
        <v>0</v>
      </c>
      <c r="BD189" s="5"/>
      <c r="BE189" s="5"/>
      <c r="BF189" s="5"/>
      <c r="BG189" s="5"/>
      <c r="BH189" s="5"/>
      <c r="BI189" s="5"/>
      <c r="BJ189" s="5"/>
    </row>
    <row r="190" spans="2:62" hidden="1">
      <c r="B190">
        <f t="shared" si="8"/>
        <v>350</v>
      </c>
      <c r="C190" t="str">
        <f t="shared" si="8"/>
        <v>PLANTACIÓ</v>
      </c>
      <c r="D190" t="str">
        <f t="shared" si="8"/>
        <v>Plantació manual enciam</v>
      </c>
      <c r="E190" s="82">
        <f t="shared" si="8"/>
        <v>2500</v>
      </c>
      <c r="F190" s="5">
        <f t="shared" si="12"/>
        <v>0</v>
      </c>
      <c r="G190" s="5">
        <f t="shared" si="12"/>
        <v>0</v>
      </c>
      <c r="H190" s="5">
        <f t="shared" si="12"/>
        <v>0</v>
      </c>
      <c r="I190" s="5">
        <f t="shared" si="12"/>
        <v>0</v>
      </c>
      <c r="J190" s="5">
        <f t="shared" si="12"/>
        <v>0</v>
      </c>
      <c r="K190" s="5">
        <f t="shared" si="12"/>
        <v>0</v>
      </c>
      <c r="L190" s="5">
        <f t="shared" si="12"/>
        <v>0</v>
      </c>
      <c r="M190" s="5">
        <f t="shared" si="12"/>
        <v>0</v>
      </c>
      <c r="N190" s="5">
        <f t="shared" si="12"/>
        <v>0</v>
      </c>
      <c r="O190" s="5">
        <f t="shared" si="12"/>
        <v>0</v>
      </c>
      <c r="P190" s="5">
        <f t="shared" si="12"/>
        <v>0</v>
      </c>
      <c r="Q190" s="5">
        <f t="shared" si="12"/>
        <v>0</v>
      </c>
      <c r="R190" s="5">
        <f t="shared" si="12"/>
        <v>0</v>
      </c>
      <c r="S190" s="5">
        <f t="shared" si="12"/>
        <v>0</v>
      </c>
      <c r="T190" s="5">
        <f t="shared" si="12"/>
        <v>0</v>
      </c>
      <c r="U190" s="5">
        <f t="shared" si="12"/>
        <v>0</v>
      </c>
      <c r="V190" s="5">
        <f t="shared" si="12"/>
        <v>0</v>
      </c>
      <c r="W190" s="5">
        <f t="shared" si="12"/>
        <v>0</v>
      </c>
      <c r="X190" s="5">
        <f t="shared" si="12"/>
        <v>0</v>
      </c>
      <c r="Y190" s="5">
        <f t="shared" si="12"/>
        <v>0</v>
      </c>
      <c r="Z190" s="5">
        <f t="shared" si="12"/>
        <v>0</v>
      </c>
      <c r="AA190" s="5">
        <f t="shared" ref="AA190:AR190" si="13">+AA65*AA$49*$E$4/$E190</f>
        <v>0</v>
      </c>
      <c r="AB190" s="5">
        <f t="shared" si="13"/>
        <v>0</v>
      </c>
      <c r="AC190" s="5">
        <f t="shared" si="13"/>
        <v>0</v>
      </c>
      <c r="AD190" s="5">
        <f t="shared" si="13"/>
        <v>0</v>
      </c>
      <c r="AE190" s="5">
        <f t="shared" si="13"/>
        <v>0</v>
      </c>
      <c r="AF190" s="5">
        <f t="shared" si="13"/>
        <v>0</v>
      </c>
      <c r="AG190" s="5">
        <f t="shared" si="13"/>
        <v>0</v>
      </c>
      <c r="AH190" s="5">
        <f t="shared" si="13"/>
        <v>0</v>
      </c>
      <c r="AI190" s="5">
        <f t="shared" si="13"/>
        <v>0</v>
      </c>
      <c r="AJ190" s="5">
        <f t="shared" si="13"/>
        <v>0</v>
      </c>
      <c r="AK190" s="5">
        <f t="shared" si="13"/>
        <v>0</v>
      </c>
      <c r="AL190" s="5">
        <f t="shared" si="13"/>
        <v>0</v>
      </c>
      <c r="AM190" s="5">
        <f t="shared" si="13"/>
        <v>0</v>
      </c>
      <c r="AN190" s="5">
        <f t="shared" si="13"/>
        <v>0</v>
      </c>
      <c r="AO190" s="5">
        <f t="shared" si="13"/>
        <v>0</v>
      </c>
      <c r="AP190" s="5">
        <f t="shared" si="13"/>
        <v>0</v>
      </c>
      <c r="AQ190" s="5">
        <f t="shared" si="13"/>
        <v>0</v>
      </c>
      <c r="AR190" s="5">
        <f t="shared" si="13"/>
        <v>0</v>
      </c>
      <c r="AS190" s="5">
        <f t="shared" si="10"/>
        <v>0</v>
      </c>
      <c r="AT190" s="5">
        <f t="shared" si="7"/>
        <v>0</v>
      </c>
      <c r="AU190" s="5">
        <f t="shared" si="7"/>
        <v>0</v>
      </c>
      <c r="AV190" s="5">
        <f t="shared" si="7"/>
        <v>0</v>
      </c>
      <c r="AW190" s="5">
        <f t="shared" si="7"/>
        <v>0</v>
      </c>
      <c r="AX190" s="5">
        <f t="shared" si="7"/>
        <v>0</v>
      </c>
      <c r="AY190" s="5">
        <f t="shared" si="7"/>
        <v>0</v>
      </c>
      <c r="AZ190" s="5">
        <f t="shared" si="7"/>
        <v>0</v>
      </c>
      <c r="BA190" s="5">
        <f t="shared" si="7"/>
        <v>0</v>
      </c>
      <c r="BB190" s="5">
        <f t="shared" si="7"/>
        <v>0</v>
      </c>
      <c r="BC190" s="5">
        <f t="shared" si="7"/>
        <v>0</v>
      </c>
      <c r="BD190" s="5"/>
      <c r="BE190" s="5"/>
      <c r="BF190" s="5"/>
      <c r="BG190" s="5"/>
      <c r="BH190" s="5"/>
      <c r="BI190" s="5"/>
      <c r="BJ190" s="5"/>
    </row>
    <row r="191" spans="2:62" hidden="1">
      <c r="B191">
        <f t="shared" si="8"/>
        <v>360</v>
      </c>
      <c r="C191" t="str">
        <f t="shared" si="8"/>
        <v>PLANTACIÓ</v>
      </c>
      <c r="D191" t="str">
        <f t="shared" si="8"/>
        <v>Plantació manual bleda</v>
      </c>
      <c r="E191" s="82">
        <f t="shared" si="8"/>
        <v>2500</v>
      </c>
      <c r="F191" s="5">
        <f t="shared" ref="F191:AR197" si="14">+F66*F$49*$E$4/$E191</f>
        <v>0</v>
      </c>
      <c r="G191" s="5">
        <f t="shared" si="14"/>
        <v>0</v>
      </c>
      <c r="H191" s="5">
        <f t="shared" si="14"/>
        <v>0</v>
      </c>
      <c r="I191" s="5">
        <f t="shared" si="14"/>
        <v>0</v>
      </c>
      <c r="J191" s="5">
        <f t="shared" si="14"/>
        <v>0</v>
      </c>
      <c r="K191" s="5">
        <f t="shared" si="14"/>
        <v>0</v>
      </c>
      <c r="L191" s="5">
        <f t="shared" si="14"/>
        <v>0</v>
      </c>
      <c r="M191" s="5">
        <f t="shared" si="14"/>
        <v>0</v>
      </c>
      <c r="N191" s="5">
        <f t="shared" si="14"/>
        <v>0</v>
      </c>
      <c r="O191" s="5">
        <f t="shared" si="14"/>
        <v>0</v>
      </c>
      <c r="P191" s="5">
        <f t="shared" si="14"/>
        <v>0</v>
      </c>
      <c r="Q191" s="5">
        <f t="shared" si="14"/>
        <v>0</v>
      </c>
      <c r="R191" s="5">
        <f t="shared" si="14"/>
        <v>0</v>
      </c>
      <c r="S191" s="5">
        <f t="shared" si="14"/>
        <v>0</v>
      </c>
      <c r="T191" s="5">
        <f t="shared" si="14"/>
        <v>0</v>
      </c>
      <c r="U191" s="5">
        <f t="shared" si="14"/>
        <v>0</v>
      </c>
      <c r="V191" s="5">
        <f t="shared" si="14"/>
        <v>0</v>
      </c>
      <c r="W191" s="5">
        <f t="shared" si="14"/>
        <v>0</v>
      </c>
      <c r="X191" s="5">
        <f t="shared" si="14"/>
        <v>0</v>
      </c>
      <c r="Y191" s="5">
        <f t="shared" si="14"/>
        <v>0</v>
      </c>
      <c r="Z191" s="5">
        <f t="shared" si="14"/>
        <v>0</v>
      </c>
      <c r="AA191" s="5">
        <f t="shared" si="14"/>
        <v>0</v>
      </c>
      <c r="AB191" s="5">
        <f t="shared" si="14"/>
        <v>0</v>
      </c>
      <c r="AC191" s="5">
        <f t="shared" si="14"/>
        <v>0</v>
      </c>
      <c r="AD191" s="5">
        <f t="shared" si="14"/>
        <v>0</v>
      </c>
      <c r="AE191" s="5">
        <f t="shared" si="14"/>
        <v>0</v>
      </c>
      <c r="AF191" s="5">
        <f t="shared" si="14"/>
        <v>0</v>
      </c>
      <c r="AG191" s="5">
        <f t="shared" si="14"/>
        <v>0</v>
      </c>
      <c r="AH191" s="5">
        <f t="shared" si="14"/>
        <v>0</v>
      </c>
      <c r="AI191" s="5">
        <f t="shared" si="14"/>
        <v>0</v>
      </c>
      <c r="AJ191" s="5">
        <f t="shared" si="14"/>
        <v>0</v>
      </c>
      <c r="AK191" s="5">
        <f t="shared" si="14"/>
        <v>0</v>
      </c>
      <c r="AL191" s="5">
        <f t="shared" si="14"/>
        <v>0</v>
      </c>
      <c r="AM191" s="5">
        <f t="shared" si="14"/>
        <v>0</v>
      </c>
      <c r="AN191" s="5">
        <f t="shared" si="14"/>
        <v>0</v>
      </c>
      <c r="AO191" s="5">
        <f t="shared" si="14"/>
        <v>0</v>
      </c>
      <c r="AP191" s="5">
        <f t="shared" si="14"/>
        <v>0</v>
      </c>
      <c r="AQ191" s="5">
        <f t="shared" si="14"/>
        <v>0</v>
      </c>
      <c r="AR191" s="5">
        <f t="shared" si="14"/>
        <v>0</v>
      </c>
      <c r="AS191" s="5">
        <f t="shared" si="10"/>
        <v>0</v>
      </c>
      <c r="AT191" s="5">
        <f t="shared" si="7"/>
        <v>0</v>
      </c>
      <c r="AU191" s="5">
        <f t="shared" si="7"/>
        <v>0</v>
      </c>
      <c r="AV191" s="5">
        <f t="shared" si="7"/>
        <v>0</v>
      </c>
      <c r="AW191" s="5">
        <f t="shared" si="7"/>
        <v>0</v>
      </c>
      <c r="AX191" s="5">
        <f t="shared" si="7"/>
        <v>0</v>
      </c>
      <c r="AY191" s="5">
        <f t="shared" si="7"/>
        <v>0</v>
      </c>
      <c r="AZ191" s="5">
        <f t="shared" si="7"/>
        <v>0</v>
      </c>
      <c r="BA191" s="5">
        <f t="shared" si="7"/>
        <v>0</v>
      </c>
      <c r="BB191" s="5">
        <f t="shared" si="7"/>
        <v>0</v>
      </c>
      <c r="BC191" s="5">
        <f t="shared" si="7"/>
        <v>0</v>
      </c>
      <c r="BD191" s="5"/>
      <c r="BE191" s="5"/>
      <c r="BF191" s="5"/>
      <c r="BG191" s="5"/>
      <c r="BH191" s="5"/>
      <c r="BI191" s="5"/>
      <c r="BJ191" s="5"/>
    </row>
    <row r="192" spans="2:62" hidden="1">
      <c r="B192">
        <f t="shared" si="8"/>
        <v>370</v>
      </c>
      <c r="C192" t="str">
        <f t="shared" si="8"/>
        <v>PLANTACIÓ</v>
      </c>
      <c r="D192" t="str">
        <f t="shared" si="8"/>
        <v>Plantació manual tomàquet</v>
      </c>
      <c r="E192" s="82">
        <f t="shared" si="8"/>
        <v>2500</v>
      </c>
      <c r="F192" s="5">
        <f t="shared" si="14"/>
        <v>0</v>
      </c>
      <c r="G192" s="5">
        <f t="shared" si="14"/>
        <v>0</v>
      </c>
      <c r="H192" s="5">
        <f t="shared" si="14"/>
        <v>0</v>
      </c>
      <c r="I192" s="5">
        <f t="shared" si="14"/>
        <v>0</v>
      </c>
      <c r="J192" s="5">
        <f t="shared" si="14"/>
        <v>0</v>
      </c>
      <c r="K192" s="5">
        <f t="shared" si="14"/>
        <v>0</v>
      </c>
      <c r="L192" s="5">
        <f t="shared" si="14"/>
        <v>0</v>
      </c>
      <c r="M192" s="5">
        <f t="shared" si="14"/>
        <v>0</v>
      </c>
      <c r="N192" s="5">
        <f t="shared" si="14"/>
        <v>0</v>
      </c>
      <c r="O192" s="5">
        <f t="shared" si="14"/>
        <v>0</v>
      </c>
      <c r="P192" s="5">
        <f t="shared" si="14"/>
        <v>0</v>
      </c>
      <c r="Q192" s="5">
        <f t="shared" si="14"/>
        <v>0</v>
      </c>
      <c r="R192" s="5">
        <f t="shared" si="14"/>
        <v>0</v>
      </c>
      <c r="S192" s="5">
        <f t="shared" si="14"/>
        <v>0</v>
      </c>
      <c r="T192" s="5">
        <f t="shared" si="14"/>
        <v>0</v>
      </c>
      <c r="U192" s="5">
        <f t="shared" si="14"/>
        <v>0</v>
      </c>
      <c r="V192" s="5">
        <f t="shared" si="14"/>
        <v>0</v>
      </c>
      <c r="W192" s="5">
        <f t="shared" si="14"/>
        <v>0</v>
      </c>
      <c r="X192" s="5">
        <f t="shared" si="14"/>
        <v>0</v>
      </c>
      <c r="Y192" s="5">
        <f t="shared" si="14"/>
        <v>0</v>
      </c>
      <c r="Z192" s="5">
        <f t="shared" si="14"/>
        <v>0</v>
      </c>
      <c r="AA192" s="5">
        <f t="shared" si="14"/>
        <v>0</v>
      </c>
      <c r="AB192" s="5">
        <f t="shared" si="14"/>
        <v>0</v>
      </c>
      <c r="AC192" s="5">
        <f t="shared" si="14"/>
        <v>0</v>
      </c>
      <c r="AD192" s="5">
        <f t="shared" si="14"/>
        <v>0</v>
      </c>
      <c r="AE192" s="5">
        <f t="shared" si="14"/>
        <v>0</v>
      </c>
      <c r="AF192" s="5">
        <f t="shared" si="14"/>
        <v>0</v>
      </c>
      <c r="AG192" s="5">
        <f t="shared" si="14"/>
        <v>0</v>
      </c>
      <c r="AH192" s="5">
        <f t="shared" si="14"/>
        <v>0</v>
      </c>
      <c r="AI192" s="5">
        <f t="shared" si="14"/>
        <v>0</v>
      </c>
      <c r="AJ192" s="5">
        <f t="shared" si="14"/>
        <v>0</v>
      </c>
      <c r="AK192" s="5">
        <f t="shared" si="14"/>
        <v>0</v>
      </c>
      <c r="AL192" s="5">
        <f t="shared" si="14"/>
        <v>0</v>
      </c>
      <c r="AM192" s="5">
        <f t="shared" si="14"/>
        <v>0</v>
      </c>
      <c r="AN192" s="5">
        <f t="shared" si="14"/>
        <v>0</v>
      </c>
      <c r="AO192" s="5">
        <f t="shared" si="14"/>
        <v>0</v>
      </c>
      <c r="AP192" s="5">
        <f t="shared" si="14"/>
        <v>0</v>
      </c>
      <c r="AQ192" s="5">
        <f t="shared" si="14"/>
        <v>0</v>
      </c>
      <c r="AR192" s="5">
        <f t="shared" si="14"/>
        <v>0</v>
      </c>
      <c r="AS192" s="5">
        <f t="shared" si="10"/>
        <v>0</v>
      </c>
      <c r="AT192" s="5">
        <f t="shared" ref="AT192:BC207" si="15">+AT67*AT$49*$E$4/$E192</f>
        <v>0</v>
      </c>
      <c r="AU192" s="5">
        <f t="shared" si="15"/>
        <v>0</v>
      </c>
      <c r="AV192" s="5">
        <f t="shared" si="15"/>
        <v>0</v>
      </c>
      <c r="AW192" s="5">
        <f t="shared" si="15"/>
        <v>0</v>
      </c>
      <c r="AX192" s="5">
        <f t="shared" si="15"/>
        <v>0</v>
      </c>
      <c r="AY192" s="5">
        <f t="shared" si="15"/>
        <v>0</v>
      </c>
      <c r="AZ192" s="5">
        <f t="shared" si="15"/>
        <v>0</v>
      </c>
      <c r="BA192" s="5">
        <f t="shared" si="15"/>
        <v>0</v>
      </c>
      <c r="BB192" s="5">
        <f t="shared" si="15"/>
        <v>0</v>
      </c>
      <c r="BC192" s="5">
        <f t="shared" si="15"/>
        <v>0</v>
      </c>
      <c r="BD192" s="5"/>
      <c r="BE192" s="5"/>
      <c r="BF192" s="5"/>
      <c r="BG192" s="5"/>
      <c r="BH192" s="5"/>
      <c r="BI192" s="5"/>
      <c r="BJ192" s="5"/>
    </row>
    <row r="193" spans="2:62" hidden="1">
      <c r="B193">
        <f t="shared" ref="B193:E208" si="16">+B68</f>
        <v>380</v>
      </c>
      <c r="C193" t="str">
        <f t="shared" si="16"/>
        <v>PLANTACIÓ</v>
      </c>
      <c r="D193" t="str">
        <f t="shared" si="16"/>
        <v>Plantació manual carbassa</v>
      </c>
      <c r="E193" s="82">
        <f t="shared" si="16"/>
        <v>2500</v>
      </c>
      <c r="F193" s="5">
        <f t="shared" si="14"/>
        <v>0</v>
      </c>
      <c r="G193" s="5">
        <f t="shared" si="14"/>
        <v>0</v>
      </c>
      <c r="H193" s="5">
        <f t="shared" si="14"/>
        <v>0</v>
      </c>
      <c r="I193" s="5">
        <f t="shared" si="14"/>
        <v>0</v>
      </c>
      <c r="J193" s="5">
        <f t="shared" si="14"/>
        <v>0</v>
      </c>
      <c r="K193" s="5">
        <f t="shared" si="14"/>
        <v>0</v>
      </c>
      <c r="L193" s="5">
        <f t="shared" si="14"/>
        <v>0</v>
      </c>
      <c r="M193" s="5">
        <f t="shared" si="14"/>
        <v>0</v>
      </c>
      <c r="N193" s="5">
        <f t="shared" si="14"/>
        <v>0</v>
      </c>
      <c r="O193" s="5">
        <f t="shared" si="14"/>
        <v>0</v>
      </c>
      <c r="P193" s="5">
        <f t="shared" si="14"/>
        <v>0</v>
      </c>
      <c r="Q193" s="5">
        <f t="shared" si="14"/>
        <v>0</v>
      </c>
      <c r="R193" s="5">
        <f t="shared" si="14"/>
        <v>0</v>
      </c>
      <c r="S193" s="5">
        <f t="shared" si="14"/>
        <v>0</v>
      </c>
      <c r="T193" s="5">
        <f t="shared" si="14"/>
        <v>0</v>
      </c>
      <c r="U193" s="5">
        <f t="shared" si="14"/>
        <v>0</v>
      </c>
      <c r="V193" s="5">
        <f t="shared" si="14"/>
        <v>0</v>
      </c>
      <c r="W193" s="5">
        <f t="shared" si="14"/>
        <v>0</v>
      </c>
      <c r="X193" s="5">
        <f t="shared" si="14"/>
        <v>0</v>
      </c>
      <c r="Y193" s="5">
        <f t="shared" si="14"/>
        <v>0</v>
      </c>
      <c r="Z193" s="5">
        <f t="shared" si="14"/>
        <v>0</v>
      </c>
      <c r="AA193" s="5">
        <f t="shared" si="14"/>
        <v>0</v>
      </c>
      <c r="AB193" s="5">
        <f t="shared" si="14"/>
        <v>0</v>
      </c>
      <c r="AC193" s="5">
        <f t="shared" si="14"/>
        <v>0</v>
      </c>
      <c r="AD193" s="5">
        <f t="shared" si="14"/>
        <v>0</v>
      </c>
      <c r="AE193" s="5">
        <f t="shared" si="14"/>
        <v>0</v>
      </c>
      <c r="AF193" s="5">
        <f t="shared" si="14"/>
        <v>0</v>
      </c>
      <c r="AG193" s="5">
        <f t="shared" si="14"/>
        <v>0</v>
      </c>
      <c r="AH193" s="5">
        <f t="shared" si="14"/>
        <v>0</v>
      </c>
      <c r="AI193" s="5">
        <f t="shared" si="14"/>
        <v>0</v>
      </c>
      <c r="AJ193" s="5">
        <f t="shared" si="14"/>
        <v>0</v>
      </c>
      <c r="AK193" s="5">
        <f t="shared" si="14"/>
        <v>0</v>
      </c>
      <c r="AL193" s="5">
        <f t="shared" si="14"/>
        <v>0</v>
      </c>
      <c r="AM193" s="5">
        <f t="shared" si="14"/>
        <v>0</v>
      </c>
      <c r="AN193" s="5">
        <f t="shared" si="14"/>
        <v>0</v>
      </c>
      <c r="AO193" s="5">
        <f t="shared" si="14"/>
        <v>0</v>
      </c>
      <c r="AP193" s="5">
        <f t="shared" si="14"/>
        <v>0</v>
      </c>
      <c r="AQ193" s="5">
        <f t="shared" si="14"/>
        <v>0</v>
      </c>
      <c r="AR193" s="5">
        <f t="shared" si="14"/>
        <v>0</v>
      </c>
      <c r="AS193" s="5">
        <f t="shared" si="10"/>
        <v>0</v>
      </c>
      <c r="AT193" s="5">
        <f t="shared" si="15"/>
        <v>0</v>
      </c>
      <c r="AU193" s="5">
        <f t="shared" si="15"/>
        <v>0</v>
      </c>
      <c r="AV193" s="5">
        <f t="shared" si="15"/>
        <v>0</v>
      </c>
      <c r="AW193" s="5">
        <f t="shared" si="15"/>
        <v>0</v>
      </c>
      <c r="AX193" s="5">
        <f t="shared" si="15"/>
        <v>0</v>
      </c>
      <c r="AY193" s="5">
        <f t="shared" si="15"/>
        <v>0</v>
      </c>
      <c r="AZ193" s="5">
        <f t="shared" si="15"/>
        <v>0</v>
      </c>
      <c r="BA193" s="5">
        <f t="shared" si="15"/>
        <v>0</v>
      </c>
      <c r="BB193" s="5">
        <f t="shared" si="15"/>
        <v>0</v>
      </c>
      <c r="BC193" s="5">
        <f t="shared" si="15"/>
        <v>0</v>
      </c>
      <c r="BD193" s="5"/>
      <c r="BE193" s="5"/>
      <c r="BF193" s="5"/>
      <c r="BG193" s="5"/>
      <c r="BH193" s="5"/>
      <c r="BI193" s="5"/>
      <c r="BJ193" s="5"/>
    </row>
    <row r="194" spans="2:62" hidden="1">
      <c r="B194">
        <f t="shared" si="16"/>
        <v>390</v>
      </c>
      <c r="C194" t="str">
        <f t="shared" si="16"/>
        <v>PLANTACIÓ</v>
      </c>
      <c r="D194" t="str">
        <f t="shared" si="16"/>
        <v>Sembra manual carbassa</v>
      </c>
      <c r="E194" s="82">
        <f t="shared" si="16"/>
        <v>2500</v>
      </c>
      <c r="F194" s="5">
        <f t="shared" si="14"/>
        <v>0</v>
      </c>
      <c r="G194" s="5">
        <f t="shared" si="14"/>
        <v>0</v>
      </c>
      <c r="H194" s="5">
        <f t="shared" si="14"/>
        <v>0</v>
      </c>
      <c r="I194" s="5">
        <f t="shared" si="14"/>
        <v>0</v>
      </c>
      <c r="J194" s="5">
        <f t="shared" si="14"/>
        <v>0</v>
      </c>
      <c r="K194" s="5">
        <f t="shared" si="14"/>
        <v>0</v>
      </c>
      <c r="L194" s="5">
        <f t="shared" si="14"/>
        <v>0</v>
      </c>
      <c r="M194" s="5">
        <f t="shared" si="14"/>
        <v>0</v>
      </c>
      <c r="N194" s="5">
        <f t="shared" si="14"/>
        <v>0</v>
      </c>
      <c r="O194" s="5">
        <f t="shared" si="14"/>
        <v>0</v>
      </c>
      <c r="P194" s="5">
        <f t="shared" si="14"/>
        <v>0</v>
      </c>
      <c r="Q194" s="5">
        <f t="shared" si="14"/>
        <v>0</v>
      </c>
      <c r="R194" s="5">
        <f t="shared" si="14"/>
        <v>0</v>
      </c>
      <c r="S194" s="5">
        <f t="shared" si="14"/>
        <v>0</v>
      </c>
      <c r="T194" s="5">
        <f t="shared" si="14"/>
        <v>0</v>
      </c>
      <c r="U194" s="5">
        <f t="shared" si="14"/>
        <v>0</v>
      </c>
      <c r="V194" s="5">
        <f t="shared" si="14"/>
        <v>0</v>
      </c>
      <c r="W194" s="5">
        <f t="shared" si="14"/>
        <v>0</v>
      </c>
      <c r="X194" s="5">
        <f t="shared" si="14"/>
        <v>0</v>
      </c>
      <c r="Y194" s="5">
        <f t="shared" si="14"/>
        <v>0</v>
      </c>
      <c r="Z194" s="5">
        <f t="shared" si="14"/>
        <v>0</v>
      </c>
      <c r="AA194" s="5">
        <f t="shared" si="14"/>
        <v>0</v>
      </c>
      <c r="AB194" s="5">
        <f t="shared" si="14"/>
        <v>0</v>
      </c>
      <c r="AC194" s="5">
        <f t="shared" si="14"/>
        <v>0</v>
      </c>
      <c r="AD194" s="5">
        <f t="shared" si="14"/>
        <v>0</v>
      </c>
      <c r="AE194" s="5">
        <f t="shared" si="14"/>
        <v>0</v>
      </c>
      <c r="AF194" s="5">
        <f t="shared" si="14"/>
        <v>0</v>
      </c>
      <c r="AG194" s="5">
        <f t="shared" si="14"/>
        <v>0</v>
      </c>
      <c r="AH194" s="5">
        <f t="shared" si="14"/>
        <v>0</v>
      </c>
      <c r="AI194" s="5">
        <f t="shared" si="14"/>
        <v>0</v>
      </c>
      <c r="AJ194" s="5">
        <f t="shared" si="14"/>
        <v>0</v>
      </c>
      <c r="AK194" s="5">
        <f t="shared" si="14"/>
        <v>0</v>
      </c>
      <c r="AL194" s="5">
        <f t="shared" si="14"/>
        <v>0</v>
      </c>
      <c r="AM194" s="5">
        <f t="shared" si="14"/>
        <v>0</v>
      </c>
      <c r="AN194" s="5">
        <f t="shared" si="14"/>
        <v>0</v>
      </c>
      <c r="AO194" s="5">
        <f t="shared" si="14"/>
        <v>0</v>
      </c>
      <c r="AP194" s="5">
        <f t="shared" si="14"/>
        <v>0</v>
      </c>
      <c r="AQ194" s="5">
        <f t="shared" si="14"/>
        <v>0</v>
      </c>
      <c r="AR194" s="5">
        <f t="shared" si="14"/>
        <v>0</v>
      </c>
      <c r="AS194" s="5">
        <f t="shared" si="10"/>
        <v>0</v>
      </c>
      <c r="AT194" s="5">
        <f t="shared" si="15"/>
        <v>0</v>
      </c>
      <c r="AU194" s="5">
        <f t="shared" si="15"/>
        <v>0</v>
      </c>
      <c r="AV194" s="5">
        <f t="shared" si="15"/>
        <v>0</v>
      </c>
      <c r="AW194" s="5">
        <f t="shared" si="15"/>
        <v>0</v>
      </c>
      <c r="AX194" s="5">
        <f t="shared" si="15"/>
        <v>0</v>
      </c>
      <c r="AY194" s="5">
        <f t="shared" si="15"/>
        <v>0</v>
      </c>
      <c r="AZ194" s="5">
        <f t="shared" si="15"/>
        <v>0</v>
      </c>
      <c r="BA194" s="5">
        <f t="shared" si="15"/>
        <v>0</v>
      </c>
      <c r="BB194" s="5">
        <f t="shared" si="15"/>
        <v>0</v>
      </c>
      <c r="BC194" s="5">
        <f t="shared" si="15"/>
        <v>0</v>
      </c>
      <c r="BD194" s="5"/>
      <c r="BE194" s="5"/>
      <c r="BF194" s="5"/>
      <c r="BG194" s="5"/>
      <c r="BH194" s="5"/>
      <c r="BI194" s="5"/>
      <c r="BJ194" s="5"/>
    </row>
    <row r="195" spans="2:62" hidden="1">
      <c r="B195">
        <f t="shared" si="16"/>
        <v>410</v>
      </c>
      <c r="C195" t="str">
        <f t="shared" si="16"/>
        <v>REG</v>
      </c>
      <c r="D195" t="str">
        <f t="shared" si="16"/>
        <v>Instal.lació sistema de reg amb cinta (1 m per m2)</v>
      </c>
      <c r="E195" s="82">
        <f t="shared" si="16"/>
        <v>2500</v>
      </c>
      <c r="F195" s="5">
        <f t="shared" si="14"/>
        <v>0</v>
      </c>
      <c r="G195" s="5">
        <f t="shared" si="14"/>
        <v>0</v>
      </c>
      <c r="H195" s="5">
        <f t="shared" si="14"/>
        <v>0</v>
      </c>
      <c r="I195" s="5">
        <f t="shared" si="14"/>
        <v>0</v>
      </c>
      <c r="J195" s="5">
        <f t="shared" si="14"/>
        <v>0</v>
      </c>
      <c r="K195" s="5">
        <f t="shared" si="14"/>
        <v>0</v>
      </c>
      <c r="L195" s="5">
        <f t="shared" si="14"/>
        <v>0</v>
      </c>
      <c r="M195" s="5">
        <f t="shared" si="14"/>
        <v>0</v>
      </c>
      <c r="N195" s="5">
        <f t="shared" si="14"/>
        <v>0</v>
      </c>
      <c r="O195" s="5">
        <f t="shared" si="14"/>
        <v>0</v>
      </c>
      <c r="P195" s="5">
        <f t="shared" si="14"/>
        <v>0</v>
      </c>
      <c r="Q195" s="5">
        <f t="shared" si="14"/>
        <v>0</v>
      </c>
      <c r="R195" s="5">
        <f t="shared" si="14"/>
        <v>0</v>
      </c>
      <c r="S195" s="5">
        <f t="shared" si="14"/>
        <v>0</v>
      </c>
      <c r="T195" s="5">
        <f t="shared" si="14"/>
        <v>0</v>
      </c>
      <c r="U195" s="5">
        <f t="shared" si="14"/>
        <v>0</v>
      </c>
      <c r="V195" s="5">
        <f t="shared" si="14"/>
        <v>0</v>
      </c>
      <c r="W195" s="5">
        <f t="shared" si="14"/>
        <v>0</v>
      </c>
      <c r="X195" s="5">
        <f t="shared" si="14"/>
        <v>0</v>
      </c>
      <c r="Y195" s="5">
        <f t="shared" si="14"/>
        <v>0</v>
      </c>
      <c r="Z195" s="5">
        <f t="shared" si="14"/>
        <v>0</v>
      </c>
      <c r="AA195" s="5">
        <f t="shared" si="14"/>
        <v>0</v>
      </c>
      <c r="AB195" s="5">
        <f t="shared" si="14"/>
        <v>0</v>
      </c>
      <c r="AC195" s="5">
        <f t="shared" si="14"/>
        <v>0</v>
      </c>
      <c r="AD195" s="5">
        <f t="shared" si="14"/>
        <v>0</v>
      </c>
      <c r="AE195" s="5">
        <f t="shared" si="14"/>
        <v>0</v>
      </c>
      <c r="AF195" s="5">
        <f t="shared" si="14"/>
        <v>0</v>
      </c>
      <c r="AG195" s="5">
        <f t="shared" si="14"/>
        <v>0</v>
      </c>
      <c r="AH195" s="5">
        <f t="shared" si="14"/>
        <v>0</v>
      </c>
      <c r="AI195" s="5">
        <f t="shared" si="14"/>
        <v>0</v>
      </c>
      <c r="AJ195" s="5">
        <f t="shared" si="14"/>
        <v>0</v>
      </c>
      <c r="AK195" s="5">
        <f t="shared" si="14"/>
        <v>0</v>
      </c>
      <c r="AL195" s="5">
        <f t="shared" si="14"/>
        <v>0</v>
      </c>
      <c r="AM195" s="5">
        <f t="shared" si="14"/>
        <v>0</v>
      </c>
      <c r="AN195" s="5">
        <f t="shared" si="14"/>
        <v>0</v>
      </c>
      <c r="AO195" s="5">
        <f t="shared" si="14"/>
        <v>0</v>
      </c>
      <c r="AP195" s="5">
        <f t="shared" si="14"/>
        <v>0</v>
      </c>
      <c r="AQ195" s="5">
        <f t="shared" si="14"/>
        <v>0</v>
      </c>
      <c r="AR195" s="5">
        <f t="shared" si="14"/>
        <v>0</v>
      </c>
      <c r="AS195" s="5">
        <f t="shared" si="10"/>
        <v>0</v>
      </c>
      <c r="AT195" s="5">
        <f t="shared" si="15"/>
        <v>0</v>
      </c>
      <c r="AU195" s="5">
        <f t="shared" si="15"/>
        <v>0</v>
      </c>
      <c r="AV195" s="5">
        <f t="shared" si="15"/>
        <v>0</v>
      </c>
      <c r="AW195" s="5">
        <f t="shared" si="15"/>
        <v>0</v>
      </c>
      <c r="AX195" s="5">
        <f t="shared" si="15"/>
        <v>0</v>
      </c>
      <c r="AY195" s="5">
        <f t="shared" si="15"/>
        <v>0</v>
      </c>
      <c r="AZ195" s="5">
        <f t="shared" si="15"/>
        <v>0</v>
      </c>
      <c r="BA195" s="5">
        <f t="shared" si="15"/>
        <v>0</v>
      </c>
      <c r="BB195" s="5">
        <f t="shared" si="15"/>
        <v>0</v>
      </c>
      <c r="BC195" s="5">
        <f t="shared" si="15"/>
        <v>0</v>
      </c>
      <c r="BD195" s="5"/>
      <c r="BE195" s="5"/>
      <c r="BF195" s="5"/>
      <c r="BG195" s="5"/>
      <c r="BH195" s="5"/>
      <c r="BI195" s="5"/>
      <c r="BJ195" s="5"/>
    </row>
    <row r="196" spans="2:62" hidden="1">
      <c r="B196">
        <f t="shared" si="16"/>
        <v>420</v>
      </c>
      <c r="C196" t="str">
        <f t="shared" si="16"/>
        <v>REG</v>
      </c>
      <c r="D196" t="str">
        <f t="shared" si="16"/>
        <v>Instal.lació sistema de reg amb cinta (1,6 m per m2)</v>
      </c>
      <c r="E196" s="82">
        <f t="shared" si="16"/>
        <v>2500</v>
      </c>
      <c r="F196" s="5">
        <f t="shared" si="14"/>
        <v>0</v>
      </c>
      <c r="G196" s="5">
        <f t="shared" si="14"/>
        <v>0</v>
      </c>
      <c r="H196" s="5">
        <f t="shared" si="14"/>
        <v>0</v>
      </c>
      <c r="I196" s="5">
        <f t="shared" si="14"/>
        <v>0</v>
      </c>
      <c r="J196" s="5">
        <f t="shared" si="14"/>
        <v>0</v>
      </c>
      <c r="K196" s="5">
        <f t="shared" si="14"/>
        <v>0</v>
      </c>
      <c r="L196" s="5">
        <f t="shared" si="14"/>
        <v>0</v>
      </c>
      <c r="M196" s="5">
        <f t="shared" si="14"/>
        <v>0</v>
      </c>
      <c r="N196" s="5">
        <f t="shared" si="14"/>
        <v>0</v>
      </c>
      <c r="O196" s="5">
        <f t="shared" si="14"/>
        <v>0</v>
      </c>
      <c r="P196" s="5">
        <f t="shared" si="14"/>
        <v>0</v>
      </c>
      <c r="Q196" s="5">
        <f t="shared" si="14"/>
        <v>0</v>
      </c>
      <c r="R196" s="5">
        <f t="shared" si="14"/>
        <v>0</v>
      </c>
      <c r="S196" s="5">
        <f t="shared" si="14"/>
        <v>0</v>
      </c>
      <c r="T196" s="5">
        <f t="shared" si="14"/>
        <v>0</v>
      </c>
      <c r="U196" s="5">
        <f t="shared" si="14"/>
        <v>0</v>
      </c>
      <c r="V196" s="5">
        <f t="shared" si="14"/>
        <v>0</v>
      </c>
      <c r="W196" s="5">
        <f t="shared" si="14"/>
        <v>0</v>
      </c>
      <c r="X196" s="5">
        <f t="shared" si="14"/>
        <v>0</v>
      </c>
      <c r="Y196" s="5">
        <f t="shared" si="14"/>
        <v>0</v>
      </c>
      <c r="Z196" s="5">
        <f t="shared" si="14"/>
        <v>0</v>
      </c>
      <c r="AA196" s="5">
        <f t="shared" si="14"/>
        <v>0</v>
      </c>
      <c r="AB196" s="5">
        <f t="shared" si="14"/>
        <v>0</v>
      </c>
      <c r="AC196" s="5">
        <f t="shared" si="14"/>
        <v>0</v>
      </c>
      <c r="AD196" s="5">
        <f t="shared" si="14"/>
        <v>0</v>
      </c>
      <c r="AE196" s="5">
        <f t="shared" si="14"/>
        <v>0</v>
      </c>
      <c r="AF196" s="5">
        <f t="shared" si="14"/>
        <v>0</v>
      </c>
      <c r="AG196" s="5">
        <f t="shared" si="14"/>
        <v>0</v>
      </c>
      <c r="AH196" s="5">
        <f t="shared" si="14"/>
        <v>0</v>
      </c>
      <c r="AI196" s="5">
        <f t="shared" si="14"/>
        <v>0</v>
      </c>
      <c r="AJ196" s="5">
        <f t="shared" si="14"/>
        <v>0</v>
      </c>
      <c r="AK196" s="5">
        <f t="shared" si="14"/>
        <v>0</v>
      </c>
      <c r="AL196" s="5">
        <f t="shared" si="14"/>
        <v>0</v>
      </c>
      <c r="AM196" s="5">
        <f t="shared" si="14"/>
        <v>0</v>
      </c>
      <c r="AN196" s="5">
        <f t="shared" si="14"/>
        <v>0</v>
      </c>
      <c r="AO196" s="5">
        <f t="shared" si="14"/>
        <v>0</v>
      </c>
      <c r="AP196" s="5">
        <f t="shared" si="14"/>
        <v>0</v>
      </c>
      <c r="AQ196" s="5">
        <f t="shared" si="14"/>
        <v>0</v>
      </c>
      <c r="AR196" s="5">
        <f t="shared" si="14"/>
        <v>0</v>
      </c>
      <c r="AS196" s="5">
        <f t="shared" si="10"/>
        <v>0</v>
      </c>
      <c r="AT196" s="5">
        <f t="shared" si="15"/>
        <v>0</v>
      </c>
      <c r="AU196" s="5">
        <f t="shared" si="15"/>
        <v>0</v>
      </c>
      <c r="AV196" s="5">
        <f t="shared" si="15"/>
        <v>0</v>
      </c>
      <c r="AW196" s="5">
        <f t="shared" si="15"/>
        <v>0</v>
      </c>
      <c r="AX196" s="5">
        <f t="shared" si="15"/>
        <v>0</v>
      </c>
      <c r="AY196" s="5">
        <f t="shared" si="15"/>
        <v>0</v>
      </c>
      <c r="AZ196" s="5">
        <f t="shared" si="15"/>
        <v>0</v>
      </c>
      <c r="BA196" s="5">
        <f t="shared" si="15"/>
        <v>0</v>
      </c>
      <c r="BB196" s="5">
        <f t="shared" si="15"/>
        <v>0</v>
      </c>
      <c r="BC196" s="5">
        <f t="shared" si="15"/>
        <v>0</v>
      </c>
      <c r="BD196" s="5"/>
      <c r="BE196" s="5"/>
      <c r="BF196" s="5"/>
      <c r="BG196" s="5"/>
      <c r="BH196" s="5"/>
      <c r="BI196" s="5"/>
      <c r="BJ196" s="5"/>
    </row>
    <row r="197" spans="2:62" hidden="1">
      <c r="B197">
        <f t="shared" si="16"/>
        <v>430</v>
      </c>
      <c r="C197" t="str">
        <f t="shared" si="16"/>
        <v>REG</v>
      </c>
      <c r="D197" t="str">
        <f t="shared" si="16"/>
        <v>Instal.lació sistema de reg aspersió</v>
      </c>
      <c r="E197" s="82">
        <f t="shared" si="16"/>
        <v>2500</v>
      </c>
      <c r="F197" s="5">
        <f t="shared" si="14"/>
        <v>0</v>
      </c>
      <c r="G197" s="5">
        <f t="shared" si="14"/>
        <v>0</v>
      </c>
      <c r="H197" s="5">
        <f t="shared" si="14"/>
        <v>0</v>
      </c>
      <c r="I197" s="5">
        <f t="shared" si="14"/>
        <v>0</v>
      </c>
      <c r="J197" s="5">
        <f t="shared" si="14"/>
        <v>0</v>
      </c>
      <c r="K197" s="5">
        <f t="shared" si="14"/>
        <v>0</v>
      </c>
      <c r="L197" s="5">
        <f t="shared" si="14"/>
        <v>0</v>
      </c>
      <c r="M197" s="5">
        <f t="shared" si="14"/>
        <v>0</v>
      </c>
      <c r="N197" s="5">
        <f t="shared" si="14"/>
        <v>0</v>
      </c>
      <c r="O197" s="5">
        <f t="shared" si="14"/>
        <v>0</v>
      </c>
      <c r="P197" s="5">
        <f t="shared" si="14"/>
        <v>0</v>
      </c>
      <c r="Q197" s="5">
        <f t="shared" si="14"/>
        <v>0</v>
      </c>
      <c r="R197" s="5">
        <f t="shared" si="14"/>
        <v>0</v>
      </c>
      <c r="S197" s="5">
        <f t="shared" si="14"/>
        <v>0</v>
      </c>
      <c r="T197" s="5">
        <f t="shared" si="14"/>
        <v>0</v>
      </c>
      <c r="U197" s="5">
        <f t="shared" si="14"/>
        <v>0</v>
      </c>
      <c r="V197" s="5">
        <f t="shared" si="14"/>
        <v>0</v>
      </c>
      <c r="W197" s="5">
        <f t="shared" si="14"/>
        <v>0</v>
      </c>
      <c r="X197" s="5">
        <f t="shared" si="14"/>
        <v>0</v>
      </c>
      <c r="Y197" s="5">
        <f t="shared" si="14"/>
        <v>0</v>
      </c>
      <c r="Z197" s="5">
        <f t="shared" si="14"/>
        <v>0</v>
      </c>
      <c r="AA197" s="5">
        <f t="shared" ref="AA197:AR197" si="17">+AA72*AA$49*$E$4/$E197</f>
        <v>0</v>
      </c>
      <c r="AB197" s="5">
        <f t="shared" si="17"/>
        <v>0</v>
      </c>
      <c r="AC197" s="5">
        <f t="shared" si="17"/>
        <v>0</v>
      </c>
      <c r="AD197" s="5">
        <f t="shared" si="17"/>
        <v>0</v>
      </c>
      <c r="AE197" s="5">
        <f t="shared" si="17"/>
        <v>0</v>
      </c>
      <c r="AF197" s="5">
        <f t="shared" si="17"/>
        <v>0</v>
      </c>
      <c r="AG197" s="5">
        <f t="shared" si="17"/>
        <v>0</v>
      </c>
      <c r="AH197" s="5">
        <f t="shared" si="17"/>
        <v>0</v>
      </c>
      <c r="AI197" s="5">
        <f t="shared" si="17"/>
        <v>0</v>
      </c>
      <c r="AJ197" s="5">
        <f t="shared" si="17"/>
        <v>0</v>
      </c>
      <c r="AK197" s="5">
        <f t="shared" si="17"/>
        <v>0</v>
      </c>
      <c r="AL197" s="5">
        <f t="shared" si="17"/>
        <v>0</v>
      </c>
      <c r="AM197" s="5">
        <f t="shared" si="17"/>
        <v>0</v>
      </c>
      <c r="AN197" s="5">
        <f t="shared" si="17"/>
        <v>0</v>
      </c>
      <c r="AO197" s="5">
        <f t="shared" si="17"/>
        <v>0</v>
      </c>
      <c r="AP197" s="5">
        <f t="shared" si="17"/>
        <v>0</v>
      </c>
      <c r="AQ197" s="5">
        <f t="shared" si="17"/>
        <v>0</v>
      </c>
      <c r="AR197" s="5">
        <f t="shared" si="17"/>
        <v>0</v>
      </c>
      <c r="AS197" s="5">
        <f t="shared" si="10"/>
        <v>0</v>
      </c>
      <c r="AT197" s="5">
        <f t="shared" si="15"/>
        <v>0</v>
      </c>
      <c r="AU197" s="5">
        <f t="shared" si="15"/>
        <v>0</v>
      </c>
      <c r="AV197" s="5">
        <f t="shared" si="15"/>
        <v>0</v>
      </c>
      <c r="AW197" s="5">
        <f t="shared" si="15"/>
        <v>0</v>
      </c>
      <c r="AX197" s="5">
        <f t="shared" si="15"/>
        <v>0</v>
      </c>
      <c r="AY197" s="5">
        <f t="shared" si="15"/>
        <v>0</v>
      </c>
      <c r="AZ197" s="5">
        <f t="shared" si="15"/>
        <v>0</v>
      </c>
      <c r="BA197" s="5">
        <f t="shared" si="15"/>
        <v>0</v>
      </c>
      <c r="BB197" s="5">
        <f t="shared" si="15"/>
        <v>0</v>
      </c>
      <c r="BC197" s="5">
        <f t="shared" si="15"/>
        <v>0</v>
      </c>
      <c r="BD197" s="5"/>
      <c r="BE197" s="5"/>
      <c r="BF197" s="5"/>
      <c r="BG197" s="5"/>
      <c r="BH197" s="5"/>
      <c r="BI197" s="5"/>
      <c r="BJ197" s="5"/>
    </row>
    <row r="198" spans="2:62" hidden="1">
      <c r="B198">
        <f t="shared" si="16"/>
        <v>440</v>
      </c>
      <c r="C198" t="str">
        <f t="shared" si="16"/>
        <v>REG</v>
      </c>
      <c r="D198" t="str">
        <f t="shared" si="16"/>
        <v>Reg (L/m2)</v>
      </c>
      <c r="E198" s="82">
        <f t="shared" si="16"/>
        <v>2500</v>
      </c>
      <c r="F198" s="5">
        <f t="shared" ref="F198:AR204" si="18">+F73*F$49*$E$4/$E198</f>
        <v>0</v>
      </c>
      <c r="G198" s="5">
        <f t="shared" si="18"/>
        <v>0</v>
      </c>
      <c r="H198" s="5">
        <f t="shared" si="18"/>
        <v>0</v>
      </c>
      <c r="I198" s="5">
        <f t="shared" si="18"/>
        <v>0</v>
      </c>
      <c r="J198" s="5">
        <f t="shared" si="18"/>
        <v>0</v>
      </c>
      <c r="K198" s="5">
        <f t="shared" si="18"/>
        <v>0</v>
      </c>
      <c r="L198" s="5">
        <f t="shared" si="18"/>
        <v>0</v>
      </c>
      <c r="M198" s="5">
        <f t="shared" si="18"/>
        <v>0</v>
      </c>
      <c r="N198" s="5">
        <f t="shared" si="18"/>
        <v>0</v>
      </c>
      <c r="O198" s="5">
        <f t="shared" si="18"/>
        <v>0</v>
      </c>
      <c r="P198" s="5">
        <f t="shared" si="18"/>
        <v>0</v>
      </c>
      <c r="Q198" s="5">
        <f t="shared" si="18"/>
        <v>0</v>
      </c>
      <c r="R198" s="5">
        <f t="shared" si="18"/>
        <v>0</v>
      </c>
      <c r="S198" s="5">
        <f t="shared" si="18"/>
        <v>0</v>
      </c>
      <c r="T198" s="5">
        <f t="shared" si="18"/>
        <v>0</v>
      </c>
      <c r="U198" s="5">
        <f t="shared" si="18"/>
        <v>0</v>
      </c>
      <c r="V198" s="5">
        <f t="shared" si="18"/>
        <v>0</v>
      </c>
      <c r="W198" s="5">
        <f t="shared" si="18"/>
        <v>0</v>
      </c>
      <c r="X198" s="5">
        <f t="shared" si="18"/>
        <v>0</v>
      </c>
      <c r="Y198" s="5">
        <f t="shared" si="18"/>
        <v>0</v>
      </c>
      <c r="Z198" s="5">
        <f t="shared" si="18"/>
        <v>0</v>
      </c>
      <c r="AA198" s="5">
        <f t="shared" si="18"/>
        <v>0</v>
      </c>
      <c r="AB198" s="5">
        <f t="shared" si="18"/>
        <v>0</v>
      </c>
      <c r="AC198" s="5">
        <f t="shared" si="18"/>
        <v>0</v>
      </c>
      <c r="AD198" s="5">
        <f t="shared" si="18"/>
        <v>0</v>
      </c>
      <c r="AE198" s="5">
        <f t="shared" si="18"/>
        <v>0</v>
      </c>
      <c r="AF198" s="5">
        <f t="shared" si="18"/>
        <v>0</v>
      </c>
      <c r="AG198" s="5">
        <f t="shared" si="18"/>
        <v>0</v>
      </c>
      <c r="AH198" s="5">
        <f t="shared" si="18"/>
        <v>0</v>
      </c>
      <c r="AI198" s="5">
        <f t="shared" si="18"/>
        <v>0</v>
      </c>
      <c r="AJ198" s="5">
        <f t="shared" si="18"/>
        <v>0</v>
      </c>
      <c r="AK198" s="5">
        <f t="shared" si="18"/>
        <v>0</v>
      </c>
      <c r="AL198" s="5">
        <f t="shared" si="18"/>
        <v>0</v>
      </c>
      <c r="AM198" s="5">
        <f t="shared" si="18"/>
        <v>0</v>
      </c>
      <c r="AN198" s="5">
        <f t="shared" si="18"/>
        <v>0</v>
      </c>
      <c r="AO198" s="5">
        <f t="shared" si="18"/>
        <v>0</v>
      </c>
      <c r="AP198" s="5">
        <f t="shared" si="18"/>
        <v>0</v>
      </c>
      <c r="AQ198" s="5">
        <f t="shared" si="18"/>
        <v>0</v>
      </c>
      <c r="AR198" s="5">
        <f t="shared" si="18"/>
        <v>0</v>
      </c>
      <c r="AS198" s="5">
        <f t="shared" si="10"/>
        <v>0</v>
      </c>
      <c r="AT198" s="5">
        <f t="shared" si="15"/>
        <v>0</v>
      </c>
      <c r="AU198" s="5">
        <f t="shared" si="15"/>
        <v>0</v>
      </c>
      <c r="AV198" s="5">
        <f t="shared" si="15"/>
        <v>0</v>
      </c>
      <c r="AW198" s="5">
        <f t="shared" si="15"/>
        <v>0</v>
      </c>
      <c r="AX198" s="5">
        <f t="shared" si="15"/>
        <v>0</v>
      </c>
      <c r="AY198" s="5">
        <f t="shared" si="15"/>
        <v>0</v>
      </c>
      <c r="AZ198" s="5">
        <f t="shared" si="15"/>
        <v>0</v>
      </c>
      <c r="BA198" s="5">
        <f t="shared" si="15"/>
        <v>0</v>
      </c>
      <c r="BB198" s="5">
        <f t="shared" si="15"/>
        <v>0</v>
      </c>
      <c r="BC198" s="5">
        <f t="shared" si="15"/>
        <v>0</v>
      </c>
      <c r="BD198" s="5"/>
      <c r="BE198" s="5"/>
      <c r="BF198" s="5"/>
      <c r="BG198" s="5"/>
      <c r="BH198" s="5"/>
      <c r="BI198" s="5"/>
      <c r="BJ198" s="5"/>
    </row>
    <row r="199" spans="2:62" hidden="1">
      <c r="B199">
        <f t="shared" si="16"/>
        <v>450</v>
      </c>
      <c r="C199" t="str">
        <f t="shared" si="16"/>
        <v>REG</v>
      </c>
      <c r="D199" t="str">
        <f t="shared" si="16"/>
        <v>posada en funcionament i parada</v>
      </c>
      <c r="E199" s="82">
        <f t="shared" si="16"/>
        <v>2500</v>
      </c>
      <c r="F199" s="5">
        <f t="shared" si="18"/>
        <v>0</v>
      </c>
      <c r="G199" s="5">
        <f t="shared" si="18"/>
        <v>0</v>
      </c>
      <c r="H199" s="5">
        <f t="shared" si="18"/>
        <v>0</v>
      </c>
      <c r="I199" s="5">
        <f t="shared" si="18"/>
        <v>0</v>
      </c>
      <c r="J199" s="5">
        <f t="shared" si="18"/>
        <v>0</v>
      </c>
      <c r="K199" s="5">
        <f t="shared" si="18"/>
        <v>0</v>
      </c>
      <c r="L199" s="5">
        <f t="shared" si="18"/>
        <v>0</v>
      </c>
      <c r="M199" s="5">
        <f t="shared" si="18"/>
        <v>0</v>
      </c>
      <c r="N199" s="5">
        <f t="shared" si="18"/>
        <v>0</v>
      </c>
      <c r="O199" s="5">
        <f t="shared" si="18"/>
        <v>0</v>
      </c>
      <c r="P199" s="5">
        <f t="shared" si="18"/>
        <v>0</v>
      </c>
      <c r="Q199" s="5">
        <f t="shared" si="18"/>
        <v>0</v>
      </c>
      <c r="R199" s="5">
        <f t="shared" si="18"/>
        <v>0</v>
      </c>
      <c r="S199" s="5">
        <f t="shared" si="18"/>
        <v>0</v>
      </c>
      <c r="T199" s="5">
        <f t="shared" si="18"/>
        <v>0</v>
      </c>
      <c r="U199" s="5">
        <f t="shared" si="18"/>
        <v>0</v>
      </c>
      <c r="V199" s="5">
        <f t="shared" si="18"/>
        <v>0</v>
      </c>
      <c r="W199" s="5">
        <f t="shared" si="18"/>
        <v>0</v>
      </c>
      <c r="X199" s="5">
        <f t="shared" si="18"/>
        <v>0</v>
      </c>
      <c r="Y199" s="5">
        <f t="shared" si="18"/>
        <v>0</v>
      </c>
      <c r="Z199" s="5">
        <f t="shared" si="18"/>
        <v>0</v>
      </c>
      <c r="AA199" s="5">
        <f t="shared" si="18"/>
        <v>0</v>
      </c>
      <c r="AB199" s="5">
        <f t="shared" si="18"/>
        <v>0</v>
      </c>
      <c r="AC199" s="5">
        <f t="shared" si="18"/>
        <v>0</v>
      </c>
      <c r="AD199" s="5">
        <f t="shared" si="18"/>
        <v>0</v>
      </c>
      <c r="AE199" s="5">
        <f t="shared" si="18"/>
        <v>0</v>
      </c>
      <c r="AF199" s="5">
        <f t="shared" si="18"/>
        <v>0</v>
      </c>
      <c r="AG199" s="5">
        <f t="shared" si="18"/>
        <v>0</v>
      </c>
      <c r="AH199" s="5">
        <f t="shared" si="18"/>
        <v>0</v>
      </c>
      <c r="AI199" s="5">
        <f t="shared" si="18"/>
        <v>0</v>
      </c>
      <c r="AJ199" s="5">
        <f t="shared" si="18"/>
        <v>0</v>
      </c>
      <c r="AK199" s="5">
        <f t="shared" si="18"/>
        <v>0</v>
      </c>
      <c r="AL199" s="5">
        <f t="shared" si="18"/>
        <v>0</v>
      </c>
      <c r="AM199" s="5">
        <f t="shared" si="18"/>
        <v>0</v>
      </c>
      <c r="AN199" s="5">
        <f t="shared" si="18"/>
        <v>0</v>
      </c>
      <c r="AO199" s="5">
        <f t="shared" si="18"/>
        <v>0</v>
      </c>
      <c r="AP199" s="5">
        <f t="shared" si="18"/>
        <v>0</v>
      </c>
      <c r="AQ199" s="5">
        <f t="shared" si="18"/>
        <v>0</v>
      </c>
      <c r="AR199" s="5">
        <f t="shared" si="18"/>
        <v>0</v>
      </c>
      <c r="AS199" s="5">
        <f t="shared" si="10"/>
        <v>0</v>
      </c>
      <c r="AT199" s="5">
        <f t="shared" si="15"/>
        <v>0</v>
      </c>
      <c r="AU199" s="5">
        <f t="shared" si="15"/>
        <v>0</v>
      </c>
      <c r="AV199" s="5">
        <f t="shared" si="15"/>
        <v>0</v>
      </c>
      <c r="AW199" s="5">
        <f t="shared" si="15"/>
        <v>0</v>
      </c>
      <c r="AX199" s="5">
        <f t="shared" si="15"/>
        <v>0</v>
      </c>
      <c r="AY199" s="5">
        <f t="shared" si="15"/>
        <v>0</v>
      </c>
      <c r="AZ199" s="5">
        <f t="shared" si="15"/>
        <v>0</v>
      </c>
      <c r="BA199" s="5">
        <f t="shared" si="15"/>
        <v>0</v>
      </c>
      <c r="BB199" s="5">
        <f t="shared" si="15"/>
        <v>0</v>
      </c>
      <c r="BC199" s="5">
        <f t="shared" si="15"/>
        <v>0</v>
      </c>
      <c r="BD199" s="5"/>
      <c r="BE199" s="5"/>
      <c r="BF199" s="5"/>
      <c r="BG199" s="5"/>
      <c r="BH199" s="5"/>
      <c r="BI199" s="5"/>
      <c r="BJ199" s="5"/>
    </row>
    <row r="200" spans="2:62" hidden="1">
      <c r="B200">
        <f t="shared" si="16"/>
        <v>460</v>
      </c>
      <c r="C200" t="str">
        <f t="shared" si="16"/>
        <v>REG</v>
      </c>
      <c r="D200" t="str">
        <f t="shared" si="16"/>
        <v>Desinstal.lació sistema de reg amb cinta</v>
      </c>
      <c r="E200" s="82">
        <f t="shared" si="16"/>
        <v>2500</v>
      </c>
      <c r="F200" s="5">
        <f t="shared" si="18"/>
        <v>0</v>
      </c>
      <c r="G200" s="5">
        <f t="shared" si="18"/>
        <v>0</v>
      </c>
      <c r="H200" s="5">
        <f t="shared" si="18"/>
        <v>0</v>
      </c>
      <c r="I200" s="5">
        <f t="shared" si="18"/>
        <v>0</v>
      </c>
      <c r="J200" s="5">
        <f t="shared" si="18"/>
        <v>0</v>
      </c>
      <c r="K200" s="5">
        <f t="shared" si="18"/>
        <v>0</v>
      </c>
      <c r="L200" s="5">
        <f t="shared" si="18"/>
        <v>0</v>
      </c>
      <c r="M200" s="5">
        <f t="shared" si="18"/>
        <v>0</v>
      </c>
      <c r="N200" s="5">
        <f t="shared" si="18"/>
        <v>0</v>
      </c>
      <c r="O200" s="5">
        <f t="shared" si="18"/>
        <v>0</v>
      </c>
      <c r="P200" s="5">
        <f t="shared" si="18"/>
        <v>0</v>
      </c>
      <c r="Q200" s="5">
        <f t="shared" si="18"/>
        <v>0</v>
      </c>
      <c r="R200" s="5">
        <f t="shared" si="18"/>
        <v>0</v>
      </c>
      <c r="S200" s="5">
        <f t="shared" si="18"/>
        <v>0</v>
      </c>
      <c r="T200" s="5">
        <f t="shared" si="18"/>
        <v>0</v>
      </c>
      <c r="U200" s="5">
        <f t="shared" si="18"/>
        <v>0</v>
      </c>
      <c r="V200" s="5">
        <f t="shared" si="18"/>
        <v>0</v>
      </c>
      <c r="W200" s="5">
        <f t="shared" si="18"/>
        <v>0</v>
      </c>
      <c r="X200" s="5">
        <f t="shared" si="18"/>
        <v>0</v>
      </c>
      <c r="Y200" s="5">
        <f t="shared" si="18"/>
        <v>0</v>
      </c>
      <c r="Z200" s="5">
        <f t="shared" si="18"/>
        <v>0</v>
      </c>
      <c r="AA200" s="5">
        <f t="shared" si="18"/>
        <v>0</v>
      </c>
      <c r="AB200" s="5">
        <f t="shared" si="18"/>
        <v>0</v>
      </c>
      <c r="AC200" s="5">
        <f t="shared" si="18"/>
        <v>0</v>
      </c>
      <c r="AD200" s="5">
        <f t="shared" si="18"/>
        <v>0</v>
      </c>
      <c r="AE200" s="5">
        <f t="shared" si="18"/>
        <v>0</v>
      </c>
      <c r="AF200" s="5">
        <f t="shared" si="18"/>
        <v>0</v>
      </c>
      <c r="AG200" s="5">
        <f t="shared" si="18"/>
        <v>0</v>
      </c>
      <c r="AH200" s="5">
        <f t="shared" si="18"/>
        <v>0</v>
      </c>
      <c r="AI200" s="5">
        <f t="shared" si="18"/>
        <v>0</v>
      </c>
      <c r="AJ200" s="5">
        <f t="shared" si="18"/>
        <v>0</v>
      </c>
      <c r="AK200" s="5">
        <f t="shared" si="18"/>
        <v>0</v>
      </c>
      <c r="AL200" s="5">
        <f t="shared" si="18"/>
        <v>0</v>
      </c>
      <c r="AM200" s="5">
        <f t="shared" si="18"/>
        <v>0</v>
      </c>
      <c r="AN200" s="5">
        <f t="shared" si="18"/>
        <v>0</v>
      </c>
      <c r="AO200" s="5">
        <f t="shared" si="18"/>
        <v>0</v>
      </c>
      <c r="AP200" s="5">
        <f t="shared" si="18"/>
        <v>0</v>
      </c>
      <c r="AQ200" s="5">
        <f t="shared" si="18"/>
        <v>0</v>
      </c>
      <c r="AR200" s="5">
        <f t="shared" si="18"/>
        <v>0</v>
      </c>
      <c r="AS200" s="5">
        <f t="shared" si="10"/>
        <v>0</v>
      </c>
      <c r="AT200" s="5">
        <f t="shared" si="15"/>
        <v>0</v>
      </c>
      <c r="AU200" s="5">
        <f t="shared" si="15"/>
        <v>0</v>
      </c>
      <c r="AV200" s="5">
        <f t="shared" si="15"/>
        <v>0</v>
      </c>
      <c r="AW200" s="5">
        <f t="shared" si="15"/>
        <v>0</v>
      </c>
      <c r="AX200" s="5">
        <f t="shared" si="15"/>
        <v>0</v>
      </c>
      <c r="AY200" s="5">
        <f t="shared" si="15"/>
        <v>0</v>
      </c>
      <c r="AZ200" s="5">
        <f t="shared" si="15"/>
        <v>0</v>
      </c>
      <c r="BA200" s="5">
        <f t="shared" si="15"/>
        <v>0</v>
      </c>
      <c r="BB200" s="5">
        <f t="shared" si="15"/>
        <v>0</v>
      </c>
      <c r="BC200" s="5">
        <f t="shared" si="15"/>
        <v>0</v>
      </c>
      <c r="BD200" s="5"/>
      <c r="BE200" s="5"/>
      <c r="BF200" s="5"/>
      <c r="BG200" s="5"/>
      <c r="BH200" s="5"/>
      <c r="BI200" s="5"/>
      <c r="BJ200" s="5"/>
    </row>
    <row r="201" spans="2:62" hidden="1">
      <c r="B201">
        <f t="shared" si="16"/>
        <v>510</v>
      </c>
      <c r="C201" t="str">
        <f t="shared" si="16"/>
        <v>TRACTAMENTS</v>
      </c>
      <c r="D201" t="str">
        <f t="shared" si="16"/>
        <v>Tractament Bacillus + retenol +purí ortiga amb tractor i braços</v>
      </c>
      <c r="E201" s="82">
        <f t="shared" si="16"/>
        <v>2500</v>
      </c>
      <c r="F201" s="5">
        <f t="shared" si="18"/>
        <v>0</v>
      </c>
      <c r="G201" s="5">
        <f t="shared" si="18"/>
        <v>0</v>
      </c>
      <c r="H201" s="5">
        <f t="shared" si="18"/>
        <v>0</v>
      </c>
      <c r="I201" s="5">
        <f t="shared" si="18"/>
        <v>0</v>
      </c>
      <c r="J201" s="5">
        <f t="shared" si="18"/>
        <v>0</v>
      </c>
      <c r="K201" s="5">
        <f t="shared" si="18"/>
        <v>0</v>
      </c>
      <c r="L201" s="5">
        <f t="shared" si="18"/>
        <v>0</v>
      </c>
      <c r="M201" s="5">
        <f t="shared" si="18"/>
        <v>0</v>
      </c>
      <c r="N201" s="5">
        <f t="shared" si="18"/>
        <v>0</v>
      </c>
      <c r="O201" s="5">
        <f t="shared" si="18"/>
        <v>0</v>
      </c>
      <c r="P201" s="5">
        <f t="shared" si="18"/>
        <v>0</v>
      </c>
      <c r="Q201" s="5">
        <f t="shared" si="18"/>
        <v>0</v>
      </c>
      <c r="R201" s="5">
        <f t="shared" si="18"/>
        <v>0</v>
      </c>
      <c r="S201" s="5">
        <f t="shared" si="18"/>
        <v>0</v>
      </c>
      <c r="T201" s="5">
        <f t="shared" si="18"/>
        <v>0</v>
      </c>
      <c r="U201" s="5">
        <f t="shared" si="18"/>
        <v>0</v>
      </c>
      <c r="V201" s="5">
        <f t="shared" si="18"/>
        <v>0</v>
      </c>
      <c r="W201" s="5">
        <f t="shared" si="18"/>
        <v>0</v>
      </c>
      <c r="X201" s="5">
        <f t="shared" si="18"/>
        <v>0</v>
      </c>
      <c r="Y201" s="5">
        <f t="shared" si="18"/>
        <v>0</v>
      </c>
      <c r="Z201" s="5">
        <f t="shared" si="18"/>
        <v>0</v>
      </c>
      <c r="AA201" s="5">
        <f t="shared" si="18"/>
        <v>0</v>
      </c>
      <c r="AB201" s="5">
        <f t="shared" si="18"/>
        <v>0</v>
      </c>
      <c r="AC201" s="5">
        <f t="shared" si="18"/>
        <v>0</v>
      </c>
      <c r="AD201" s="5">
        <f t="shared" si="18"/>
        <v>0</v>
      </c>
      <c r="AE201" s="5">
        <f t="shared" si="18"/>
        <v>0</v>
      </c>
      <c r="AF201" s="5">
        <f t="shared" si="18"/>
        <v>0</v>
      </c>
      <c r="AG201" s="5">
        <f t="shared" si="18"/>
        <v>0</v>
      </c>
      <c r="AH201" s="5">
        <f t="shared" si="18"/>
        <v>0</v>
      </c>
      <c r="AI201" s="5">
        <f t="shared" si="18"/>
        <v>0</v>
      </c>
      <c r="AJ201" s="5">
        <f t="shared" si="18"/>
        <v>0</v>
      </c>
      <c r="AK201" s="5">
        <f t="shared" si="18"/>
        <v>0</v>
      </c>
      <c r="AL201" s="5">
        <f t="shared" si="18"/>
        <v>0</v>
      </c>
      <c r="AM201" s="5">
        <f t="shared" si="18"/>
        <v>0</v>
      </c>
      <c r="AN201" s="5">
        <f t="shared" si="18"/>
        <v>0</v>
      </c>
      <c r="AO201" s="5">
        <f t="shared" si="18"/>
        <v>0</v>
      </c>
      <c r="AP201" s="5">
        <f t="shared" si="18"/>
        <v>0</v>
      </c>
      <c r="AQ201" s="5">
        <f t="shared" si="18"/>
        <v>0</v>
      </c>
      <c r="AR201" s="5">
        <f t="shared" si="18"/>
        <v>0</v>
      </c>
      <c r="AS201" s="5">
        <f t="shared" si="10"/>
        <v>0</v>
      </c>
      <c r="AT201" s="5">
        <f t="shared" si="15"/>
        <v>0</v>
      </c>
      <c r="AU201" s="5">
        <f t="shared" si="15"/>
        <v>0</v>
      </c>
      <c r="AV201" s="5">
        <f t="shared" si="15"/>
        <v>0</v>
      </c>
      <c r="AW201" s="5">
        <f t="shared" si="15"/>
        <v>0</v>
      </c>
      <c r="AX201" s="5">
        <f t="shared" si="15"/>
        <v>0</v>
      </c>
      <c r="AY201" s="5">
        <f t="shared" si="15"/>
        <v>0</v>
      </c>
      <c r="AZ201" s="5">
        <f t="shared" si="15"/>
        <v>0</v>
      </c>
      <c r="BA201" s="5">
        <f t="shared" si="15"/>
        <v>0</v>
      </c>
      <c r="BB201" s="5">
        <f t="shared" si="15"/>
        <v>0</v>
      </c>
      <c r="BC201" s="5">
        <f t="shared" si="15"/>
        <v>0</v>
      </c>
      <c r="BD201" s="5"/>
      <c r="BE201" s="5"/>
      <c r="BF201" s="5"/>
      <c r="BG201" s="5"/>
      <c r="BH201" s="5"/>
      <c r="BI201" s="5"/>
      <c r="BJ201" s="5"/>
    </row>
    <row r="202" spans="2:62" hidden="1">
      <c r="B202">
        <f t="shared" si="16"/>
        <v>520</v>
      </c>
      <c r="C202" t="str">
        <f t="shared" si="16"/>
        <v>TRACTAMENTS</v>
      </c>
      <c r="D202" t="str">
        <f t="shared" si="16"/>
        <v>Tractament Bacillus + retenol +purí ortiga amb bota i 2 persones</v>
      </c>
      <c r="E202" s="82">
        <f t="shared" si="16"/>
        <v>2500</v>
      </c>
      <c r="F202" s="5">
        <f t="shared" si="18"/>
        <v>0</v>
      </c>
      <c r="G202" s="5">
        <f t="shared" si="18"/>
        <v>0</v>
      </c>
      <c r="H202" s="5">
        <f t="shared" si="18"/>
        <v>0</v>
      </c>
      <c r="I202" s="5">
        <f t="shared" si="18"/>
        <v>0</v>
      </c>
      <c r="J202" s="5">
        <f t="shared" si="18"/>
        <v>0</v>
      </c>
      <c r="K202" s="5">
        <f t="shared" si="18"/>
        <v>0</v>
      </c>
      <c r="L202" s="5">
        <f t="shared" si="18"/>
        <v>0</v>
      </c>
      <c r="M202" s="5">
        <f t="shared" si="18"/>
        <v>0</v>
      </c>
      <c r="N202" s="5">
        <f t="shared" si="18"/>
        <v>0</v>
      </c>
      <c r="O202" s="5">
        <f t="shared" si="18"/>
        <v>0</v>
      </c>
      <c r="P202" s="5">
        <f t="shared" si="18"/>
        <v>0</v>
      </c>
      <c r="Q202" s="5">
        <f t="shared" si="18"/>
        <v>0</v>
      </c>
      <c r="R202" s="5">
        <f t="shared" si="18"/>
        <v>0</v>
      </c>
      <c r="S202" s="5">
        <f t="shared" si="18"/>
        <v>0</v>
      </c>
      <c r="T202" s="5">
        <f t="shared" si="18"/>
        <v>0</v>
      </c>
      <c r="U202" s="5">
        <f t="shared" si="18"/>
        <v>0</v>
      </c>
      <c r="V202" s="5">
        <f t="shared" si="18"/>
        <v>0</v>
      </c>
      <c r="W202" s="5">
        <f t="shared" si="18"/>
        <v>0</v>
      </c>
      <c r="X202" s="5">
        <f t="shared" si="18"/>
        <v>0</v>
      </c>
      <c r="Y202" s="5">
        <f t="shared" si="18"/>
        <v>0</v>
      </c>
      <c r="Z202" s="5">
        <f t="shared" si="18"/>
        <v>0</v>
      </c>
      <c r="AA202" s="5">
        <f t="shared" si="18"/>
        <v>0</v>
      </c>
      <c r="AB202" s="5">
        <f t="shared" si="18"/>
        <v>0</v>
      </c>
      <c r="AC202" s="5">
        <f t="shared" si="18"/>
        <v>0</v>
      </c>
      <c r="AD202" s="5">
        <f t="shared" si="18"/>
        <v>0</v>
      </c>
      <c r="AE202" s="5">
        <f t="shared" si="18"/>
        <v>0</v>
      </c>
      <c r="AF202" s="5">
        <f t="shared" si="18"/>
        <v>0</v>
      </c>
      <c r="AG202" s="5">
        <f t="shared" si="18"/>
        <v>0</v>
      </c>
      <c r="AH202" s="5">
        <f t="shared" si="18"/>
        <v>0</v>
      </c>
      <c r="AI202" s="5">
        <f t="shared" si="18"/>
        <v>0</v>
      </c>
      <c r="AJ202" s="5">
        <f t="shared" si="18"/>
        <v>0</v>
      </c>
      <c r="AK202" s="5">
        <f t="shared" si="18"/>
        <v>0</v>
      </c>
      <c r="AL202" s="5">
        <f t="shared" si="18"/>
        <v>0</v>
      </c>
      <c r="AM202" s="5">
        <f t="shared" si="18"/>
        <v>0</v>
      </c>
      <c r="AN202" s="5">
        <f t="shared" si="18"/>
        <v>0</v>
      </c>
      <c r="AO202" s="5">
        <f t="shared" si="18"/>
        <v>0</v>
      </c>
      <c r="AP202" s="5">
        <f t="shared" si="18"/>
        <v>0</v>
      </c>
      <c r="AQ202" s="5">
        <f t="shared" si="18"/>
        <v>0</v>
      </c>
      <c r="AR202" s="5">
        <f t="shared" si="18"/>
        <v>0</v>
      </c>
      <c r="AS202" s="5">
        <f t="shared" si="10"/>
        <v>0</v>
      </c>
      <c r="AT202" s="5">
        <f t="shared" si="15"/>
        <v>0</v>
      </c>
      <c r="AU202" s="5">
        <f t="shared" si="15"/>
        <v>0</v>
      </c>
      <c r="AV202" s="5">
        <f t="shared" si="15"/>
        <v>0</v>
      </c>
      <c r="AW202" s="5">
        <f t="shared" si="15"/>
        <v>0</v>
      </c>
      <c r="AX202" s="5">
        <f t="shared" si="15"/>
        <v>0</v>
      </c>
      <c r="AY202" s="5">
        <f t="shared" si="15"/>
        <v>0</v>
      </c>
      <c r="AZ202" s="5">
        <f t="shared" si="15"/>
        <v>0</v>
      </c>
      <c r="BA202" s="5">
        <f t="shared" si="15"/>
        <v>0</v>
      </c>
      <c r="BB202" s="5">
        <f t="shared" si="15"/>
        <v>0</v>
      </c>
      <c r="BC202" s="5">
        <f t="shared" si="15"/>
        <v>0</v>
      </c>
      <c r="BD202" s="5"/>
      <c r="BE202" s="5"/>
      <c r="BF202" s="5"/>
      <c r="BG202" s="5"/>
      <c r="BH202" s="5"/>
      <c r="BI202" s="5"/>
      <c r="BJ202" s="5"/>
    </row>
    <row r="203" spans="2:62" hidden="1">
      <c r="B203">
        <f t="shared" si="16"/>
        <v>530</v>
      </c>
      <c r="C203" t="str">
        <f t="shared" si="16"/>
        <v>TRACTAMENTS</v>
      </c>
      <c r="D203" t="str">
        <f t="shared" si="16"/>
        <v>Tractament coure + retenol + purí</v>
      </c>
      <c r="E203" s="82">
        <f t="shared" si="16"/>
        <v>2500</v>
      </c>
      <c r="F203" s="5">
        <f t="shared" si="18"/>
        <v>0</v>
      </c>
      <c r="G203" s="5">
        <f t="shared" si="18"/>
        <v>0</v>
      </c>
      <c r="H203" s="5">
        <f t="shared" si="18"/>
        <v>0</v>
      </c>
      <c r="I203" s="5">
        <f t="shared" si="18"/>
        <v>0</v>
      </c>
      <c r="J203" s="5">
        <f t="shared" si="18"/>
        <v>0</v>
      </c>
      <c r="K203" s="5">
        <f t="shared" si="18"/>
        <v>0</v>
      </c>
      <c r="L203" s="5">
        <f t="shared" si="18"/>
        <v>0</v>
      </c>
      <c r="M203" s="5">
        <f t="shared" si="18"/>
        <v>0</v>
      </c>
      <c r="N203" s="5">
        <f t="shared" si="18"/>
        <v>0</v>
      </c>
      <c r="O203" s="5">
        <f t="shared" si="18"/>
        <v>0</v>
      </c>
      <c r="P203" s="5">
        <f t="shared" si="18"/>
        <v>0</v>
      </c>
      <c r="Q203" s="5">
        <f t="shared" si="18"/>
        <v>0</v>
      </c>
      <c r="R203" s="5">
        <f t="shared" si="18"/>
        <v>0</v>
      </c>
      <c r="S203" s="5">
        <f t="shared" si="18"/>
        <v>0</v>
      </c>
      <c r="T203" s="5">
        <f t="shared" si="18"/>
        <v>0</v>
      </c>
      <c r="U203" s="5">
        <f t="shared" si="18"/>
        <v>0</v>
      </c>
      <c r="V203" s="5">
        <f t="shared" si="18"/>
        <v>0</v>
      </c>
      <c r="W203" s="5">
        <f t="shared" si="18"/>
        <v>0</v>
      </c>
      <c r="X203" s="5">
        <f t="shared" si="18"/>
        <v>0</v>
      </c>
      <c r="Y203" s="5">
        <f t="shared" si="18"/>
        <v>0</v>
      </c>
      <c r="Z203" s="5">
        <f t="shared" si="18"/>
        <v>0</v>
      </c>
      <c r="AA203" s="5">
        <f t="shared" si="18"/>
        <v>0</v>
      </c>
      <c r="AB203" s="5">
        <f t="shared" si="18"/>
        <v>0</v>
      </c>
      <c r="AC203" s="5">
        <f t="shared" si="18"/>
        <v>0</v>
      </c>
      <c r="AD203" s="5">
        <f t="shared" si="18"/>
        <v>0</v>
      </c>
      <c r="AE203" s="5">
        <f t="shared" si="18"/>
        <v>0</v>
      </c>
      <c r="AF203" s="5">
        <f t="shared" si="18"/>
        <v>0</v>
      </c>
      <c r="AG203" s="5">
        <f t="shared" si="18"/>
        <v>0</v>
      </c>
      <c r="AH203" s="5">
        <f t="shared" si="18"/>
        <v>0</v>
      </c>
      <c r="AI203" s="5">
        <f t="shared" si="18"/>
        <v>0</v>
      </c>
      <c r="AJ203" s="5">
        <f t="shared" si="18"/>
        <v>0</v>
      </c>
      <c r="AK203" s="5">
        <f t="shared" si="18"/>
        <v>0</v>
      </c>
      <c r="AL203" s="5">
        <f t="shared" si="18"/>
        <v>0</v>
      </c>
      <c r="AM203" s="5">
        <f t="shared" si="18"/>
        <v>0</v>
      </c>
      <c r="AN203" s="5">
        <f t="shared" si="18"/>
        <v>0</v>
      </c>
      <c r="AO203" s="5">
        <f t="shared" si="18"/>
        <v>0</v>
      </c>
      <c r="AP203" s="5">
        <f t="shared" si="18"/>
        <v>0</v>
      </c>
      <c r="AQ203" s="5">
        <f t="shared" si="18"/>
        <v>0</v>
      </c>
      <c r="AR203" s="5">
        <f t="shared" si="18"/>
        <v>0</v>
      </c>
      <c r="AS203" s="5">
        <f t="shared" si="10"/>
        <v>0</v>
      </c>
      <c r="AT203" s="5">
        <f t="shared" si="15"/>
        <v>0</v>
      </c>
      <c r="AU203" s="5">
        <f t="shared" si="15"/>
        <v>0</v>
      </c>
      <c r="AV203" s="5">
        <f t="shared" si="15"/>
        <v>0</v>
      </c>
      <c r="AW203" s="5">
        <f t="shared" si="15"/>
        <v>0</v>
      </c>
      <c r="AX203" s="5">
        <f t="shared" si="15"/>
        <v>0</v>
      </c>
      <c r="AY203" s="5">
        <f t="shared" si="15"/>
        <v>0</v>
      </c>
      <c r="AZ203" s="5">
        <f t="shared" si="15"/>
        <v>0</v>
      </c>
      <c r="BA203" s="5">
        <f t="shared" si="15"/>
        <v>0</v>
      </c>
      <c r="BB203" s="5">
        <f t="shared" si="15"/>
        <v>0</v>
      </c>
      <c r="BC203" s="5">
        <f t="shared" si="15"/>
        <v>0</v>
      </c>
      <c r="BD203" s="5"/>
      <c r="BE203" s="5"/>
      <c r="BF203" s="5"/>
      <c r="BG203" s="5"/>
      <c r="BH203" s="5"/>
      <c r="BI203" s="5"/>
      <c r="BJ203" s="5"/>
    </row>
    <row r="204" spans="2:62" hidden="1">
      <c r="B204">
        <f t="shared" si="16"/>
        <v>540</v>
      </c>
      <c r="C204" t="str">
        <f t="shared" si="16"/>
        <v>TRACTAMENTS</v>
      </c>
      <c r="D204" t="str">
        <f t="shared" si="16"/>
        <v>Tractament Llimacs (Ferramol)</v>
      </c>
      <c r="E204" s="82">
        <f t="shared" si="16"/>
        <v>2500</v>
      </c>
      <c r="F204" s="5">
        <f t="shared" si="18"/>
        <v>0</v>
      </c>
      <c r="G204" s="5">
        <f t="shared" si="18"/>
        <v>0</v>
      </c>
      <c r="H204" s="5">
        <f t="shared" si="18"/>
        <v>0</v>
      </c>
      <c r="I204" s="5">
        <f t="shared" si="18"/>
        <v>0</v>
      </c>
      <c r="J204" s="5">
        <f t="shared" si="18"/>
        <v>0</v>
      </c>
      <c r="K204" s="5">
        <f t="shared" si="18"/>
        <v>0</v>
      </c>
      <c r="L204" s="5">
        <f t="shared" si="18"/>
        <v>0</v>
      </c>
      <c r="M204" s="5">
        <f t="shared" si="18"/>
        <v>0</v>
      </c>
      <c r="N204" s="5">
        <f t="shared" si="18"/>
        <v>0</v>
      </c>
      <c r="O204" s="5">
        <f t="shared" si="18"/>
        <v>0</v>
      </c>
      <c r="P204" s="5">
        <f t="shared" si="18"/>
        <v>0</v>
      </c>
      <c r="Q204" s="5">
        <f t="shared" si="18"/>
        <v>0</v>
      </c>
      <c r="R204" s="5">
        <f t="shared" si="18"/>
        <v>0</v>
      </c>
      <c r="S204" s="5">
        <f t="shared" si="18"/>
        <v>0</v>
      </c>
      <c r="T204" s="5">
        <f t="shared" si="18"/>
        <v>0</v>
      </c>
      <c r="U204" s="5">
        <f t="shared" si="18"/>
        <v>0</v>
      </c>
      <c r="V204" s="5">
        <f t="shared" si="18"/>
        <v>0</v>
      </c>
      <c r="W204" s="5">
        <f t="shared" si="18"/>
        <v>0</v>
      </c>
      <c r="X204" s="5">
        <f t="shared" si="18"/>
        <v>0</v>
      </c>
      <c r="Y204" s="5">
        <f t="shared" si="18"/>
        <v>0</v>
      </c>
      <c r="Z204" s="5">
        <f t="shared" si="18"/>
        <v>0</v>
      </c>
      <c r="AA204" s="5">
        <f t="shared" ref="AA204:AR204" si="19">+AA79*AA$49*$E$4/$E204</f>
        <v>0</v>
      </c>
      <c r="AB204" s="5">
        <f t="shared" si="19"/>
        <v>0</v>
      </c>
      <c r="AC204" s="5">
        <f t="shared" si="19"/>
        <v>0</v>
      </c>
      <c r="AD204" s="5">
        <f t="shared" si="19"/>
        <v>0</v>
      </c>
      <c r="AE204" s="5">
        <f t="shared" si="19"/>
        <v>0</v>
      </c>
      <c r="AF204" s="5">
        <f t="shared" si="19"/>
        <v>0</v>
      </c>
      <c r="AG204" s="5">
        <f t="shared" si="19"/>
        <v>0</v>
      </c>
      <c r="AH204" s="5">
        <f t="shared" si="19"/>
        <v>0</v>
      </c>
      <c r="AI204" s="5">
        <f t="shared" si="19"/>
        <v>0</v>
      </c>
      <c r="AJ204" s="5">
        <f t="shared" si="19"/>
        <v>0</v>
      </c>
      <c r="AK204" s="5">
        <f t="shared" si="19"/>
        <v>0</v>
      </c>
      <c r="AL204" s="5">
        <f t="shared" si="19"/>
        <v>0</v>
      </c>
      <c r="AM204" s="5">
        <f t="shared" si="19"/>
        <v>0</v>
      </c>
      <c r="AN204" s="5">
        <f t="shared" si="19"/>
        <v>0</v>
      </c>
      <c r="AO204" s="5">
        <f t="shared" si="19"/>
        <v>0</v>
      </c>
      <c r="AP204" s="5">
        <f t="shared" si="19"/>
        <v>0</v>
      </c>
      <c r="AQ204" s="5">
        <f t="shared" si="19"/>
        <v>0</v>
      </c>
      <c r="AR204" s="5">
        <f t="shared" si="19"/>
        <v>0</v>
      </c>
      <c r="AS204" s="5">
        <f t="shared" si="10"/>
        <v>0</v>
      </c>
      <c r="AT204" s="5">
        <f t="shared" si="15"/>
        <v>0</v>
      </c>
      <c r="AU204" s="5">
        <f t="shared" si="15"/>
        <v>0</v>
      </c>
      <c r="AV204" s="5">
        <f t="shared" si="15"/>
        <v>0</v>
      </c>
      <c r="AW204" s="5">
        <f t="shared" si="15"/>
        <v>0</v>
      </c>
      <c r="AX204" s="5">
        <f t="shared" si="15"/>
        <v>0</v>
      </c>
      <c r="AY204" s="5">
        <f t="shared" si="15"/>
        <v>0</v>
      </c>
      <c r="AZ204" s="5">
        <f t="shared" si="15"/>
        <v>0</v>
      </c>
      <c r="BA204" s="5">
        <f t="shared" si="15"/>
        <v>0</v>
      </c>
      <c r="BB204" s="5">
        <f t="shared" si="15"/>
        <v>0</v>
      </c>
      <c r="BC204" s="5">
        <f t="shared" si="15"/>
        <v>0</v>
      </c>
      <c r="BD204" s="5"/>
      <c r="BE204" s="5"/>
      <c r="BF204" s="5"/>
      <c r="BG204" s="5"/>
      <c r="BH204" s="5"/>
      <c r="BI204" s="5"/>
      <c r="BJ204" s="5"/>
    </row>
    <row r="205" spans="2:62" hidden="1">
      <c r="B205">
        <f t="shared" si="16"/>
        <v>550</v>
      </c>
      <c r="C205" t="str">
        <f t="shared" si="16"/>
        <v>TRACTAMENTS</v>
      </c>
      <c r="D205" t="str">
        <f t="shared" si="16"/>
        <v>Tractament Bacillus + sofre amb bota i 2 persones</v>
      </c>
      <c r="E205" s="82">
        <f t="shared" si="16"/>
        <v>2500</v>
      </c>
      <c r="F205" s="5">
        <f t="shared" ref="F205:AR211" si="20">+F80*F$49*$E$4/$E205</f>
        <v>0</v>
      </c>
      <c r="G205" s="5">
        <f t="shared" si="20"/>
        <v>0</v>
      </c>
      <c r="H205" s="5">
        <f t="shared" si="20"/>
        <v>0</v>
      </c>
      <c r="I205" s="5">
        <f t="shared" si="20"/>
        <v>0</v>
      </c>
      <c r="J205" s="5">
        <f t="shared" si="20"/>
        <v>0</v>
      </c>
      <c r="K205" s="5">
        <f t="shared" si="20"/>
        <v>0</v>
      </c>
      <c r="L205" s="5">
        <f t="shared" si="20"/>
        <v>0</v>
      </c>
      <c r="M205" s="5">
        <f t="shared" si="20"/>
        <v>0</v>
      </c>
      <c r="N205" s="5">
        <f t="shared" si="20"/>
        <v>0</v>
      </c>
      <c r="O205" s="5">
        <f t="shared" si="20"/>
        <v>0</v>
      </c>
      <c r="P205" s="5">
        <f t="shared" si="20"/>
        <v>0</v>
      </c>
      <c r="Q205" s="5">
        <f t="shared" si="20"/>
        <v>0</v>
      </c>
      <c r="R205" s="5">
        <f t="shared" si="20"/>
        <v>0</v>
      </c>
      <c r="S205" s="5">
        <f t="shared" si="20"/>
        <v>0</v>
      </c>
      <c r="T205" s="5">
        <f t="shared" si="20"/>
        <v>0</v>
      </c>
      <c r="U205" s="5">
        <f t="shared" si="20"/>
        <v>0</v>
      </c>
      <c r="V205" s="5">
        <f t="shared" si="20"/>
        <v>0</v>
      </c>
      <c r="W205" s="5">
        <f t="shared" si="20"/>
        <v>0</v>
      </c>
      <c r="X205" s="5">
        <f t="shared" si="20"/>
        <v>0</v>
      </c>
      <c r="Y205" s="5">
        <f t="shared" si="20"/>
        <v>0</v>
      </c>
      <c r="Z205" s="5">
        <f t="shared" si="20"/>
        <v>0</v>
      </c>
      <c r="AA205" s="5">
        <f t="shared" si="20"/>
        <v>0</v>
      </c>
      <c r="AB205" s="5">
        <f t="shared" si="20"/>
        <v>0</v>
      </c>
      <c r="AC205" s="5">
        <f t="shared" si="20"/>
        <v>0</v>
      </c>
      <c r="AD205" s="5">
        <f t="shared" si="20"/>
        <v>0</v>
      </c>
      <c r="AE205" s="5">
        <f t="shared" si="20"/>
        <v>0</v>
      </c>
      <c r="AF205" s="5">
        <f t="shared" si="20"/>
        <v>0</v>
      </c>
      <c r="AG205" s="5">
        <f t="shared" si="20"/>
        <v>0</v>
      </c>
      <c r="AH205" s="5">
        <f t="shared" si="20"/>
        <v>0</v>
      </c>
      <c r="AI205" s="5">
        <f t="shared" si="20"/>
        <v>0</v>
      </c>
      <c r="AJ205" s="5">
        <f t="shared" si="20"/>
        <v>0</v>
      </c>
      <c r="AK205" s="5">
        <f t="shared" si="20"/>
        <v>0</v>
      </c>
      <c r="AL205" s="5">
        <f t="shared" si="20"/>
        <v>0</v>
      </c>
      <c r="AM205" s="5">
        <f t="shared" si="20"/>
        <v>0</v>
      </c>
      <c r="AN205" s="5">
        <f t="shared" si="20"/>
        <v>0</v>
      </c>
      <c r="AO205" s="5">
        <f t="shared" si="20"/>
        <v>0</v>
      </c>
      <c r="AP205" s="5">
        <f t="shared" si="20"/>
        <v>0</v>
      </c>
      <c r="AQ205" s="5">
        <f t="shared" si="20"/>
        <v>0</v>
      </c>
      <c r="AR205" s="5">
        <f t="shared" si="20"/>
        <v>0</v>
      </c>
      <c r="AS205" s="5">
        <f t="shared" si="10"/>
        <v>0</v>
      </c>
      <c r="AT205" s="5">
        <f t="shared" si="15"/>
        <v>0</v>
      </c>
      <c r="AU205" s="5">
        <f t="shared" si="15"/>
        <v>0</v>
      </c>
      <c r="AV205" s="5">
        <f t="shared" si="15"/>
        <v>0</v>
      </c>
      <c r="AW205" s="5">
        <f t="shared" si="15"/>
        <v>0</v>
      </c>
      <c r="AX205" s="5">
        <f t="shared" si="15"/>
        <v>0</v>
      </c>
      <c r="AY205" s="5">
        <f t="shared" si="15"/>
        <v>0</v>
      </c>
      <c r="AZ205" s="5">
        <f t="shared" si="15"/>
        <v>0</v>
      </c>
      <c r="BA205" s="5">
        <f t="shared" si="15"/>
        <v>0</v>
      </c>
      <c r="BB205" s="5">
        <f t="shared" si="15"/>
        <v>0</v>
      </c>
      <c r="BC205" s="5">
        <f t="shared" si="15"/>
        <v>0</v>
      </c>
      <c r="BD205" s="5"/>
      <c r="BE205" s="5"/>
      <c r="BF205" s="5"/>
      <c r="BG205" s="5"/>
      <c r="BH205" s="5"/>
      <c r="BI205" s="5"/>
      <c r="BJ205" s="5"/>
    </row>
    <row r="206" spans="2:62" hidden="1">
      <c r="B206">
        <f t="shared" si="16"/>
        <v>560</v>
      </c>
      <c r="C206" t="str">
        <f t="shared" si="16"/>
        <v>TRACTAMENTS</v>
      </c>
      <c r="D206" t="str">
        <f t="shared" si="16"/>
        <v>Tractament Nim + sofre amb bota i 2 persones</v>
      </c>
      <c r="E206" s="82">
        <f t="shared" si="16"/>
        <v>2500</v>
      </c>
      <c r="F206" s="5">
        <f t="shared" si="20"/>
        <v>0</v>
      </c>
      <c r="G206" s="5">
        <f t="shared" si="20"/>
        <v>0</v>
      </c>
      <c r="H206" s="5">
        <f t="shared" si="20"/>
        <v>0</v>
      </c>
      <c r="I206" s="5">
        <f t="shared" si="20"/>
        <v>0</v>
      </c>
      <c r="J206" s="5">
        <f t="shared" si="20"/>
        <v>0</v>
      </c>
      <c r="K206" s="5">
        <f t="shared" si="20"/>
        <v>0</v>
      </c>
      <c r="L206" s="5">
        <f t="shared" si="20"/>
        <v>0</v>
      </c>
      <c r="M206" s="5">
        <f t="shared" si="20"/>
        <v>0</v>
      </c>
      <c r="N206" s="5">
        <f t="shared" si="20"/>
        <v>0</v>
      </c>
      <c r="O206" s="5">
        <f t="shared" si="20"/>
        <v>0</v>
      </c>
      <c r="P206" s="5">
        <f t="shared" si="20"/>
        <v>0</v>
      </c>
      <c r="Q206" s="5">
        <f t="shared" si="20"/>
        <v>0</v>
      </c>
      <c r="R206" s="5">
        <f t="shared" si="20"/>
        <v>0</v>
      </c>
      <c r="S206" s="5">
        <f t="shared" si="20"/>
        <v>0</v>
      </c>
      <c r="T206" s="5">
        <f t="shared" si="20"/>
        <v>0</v>
      </c>
      <c r="U206" s="5">
        <f t="shared" si="20"/>
        <v>0</v>
      </c>
      <c r="V206" s="5">
        <f t="shared" si="20"/>
        <v>0</v>
      </c>
      <c r="W206" s="5">
        <f t="shared" si="20"/>
        <v>0</v>
      </c>
      <c r="X206" s="5">
        <f t="shared" si="20"/>
        <v>0</v>
      </c>
      <c r="Y206" s="5">
        <f t="shared" si="20"/>
        <v>0</v>
      </c>
      <c r="Z206" s="5">
        <f t="shared" si="20"/>
        <v>0</v>
      </c>
      <c r="AA206" s="5">
        <f t="shared" si="20"/>
        <v>0</v>
      </c>
      <c r="AB206" s="5">
        <f t="shared" si="20"/>
        <v>0</v>
      </c>
      <c r="AC206" s="5">
        <f t="shared" si="20"/>
        <v>0</v>
      </c>
      <c r="AD206" s="5">
        <f t="shared" si="20"/>
        <v>0</v>
      </c>
      <c r="AE206" s="5">
        <f t="shared" si="20"/>
        <v>0</v>
      </c>
      <c r="AF206" s="5">
        <f t="shared" si="20"/>
        <v>0</v>
      </c>
      <c r="AG206" s="5">
        <f t="shared" si="20"/>
        <v>0</v>
      </c>
      <c r="AH206" s="5">
        <f t="shared" si="20"/>
        <v>0</v>
      </c>
      <c r="AI206" s="5">
        <f t="shared" si="20"/>
        <v>0</v>
      </c>
      <c r="AJ206" s="5">
        <f t="shared" si="20"/>
        <v>0</v>
      </c>
      <c r="AK206" s="5">
        <f t="shared" si="20"/>
        <v>0</v>
      </c>
      <c r="AL206" s="5">
        <f t="shared" si="20"/>
        <v>0</v>
      </c>
      <c r="AM206" s="5">
        <f t="shared" si="20"/>
        <v>0</v>
      </c>
      <c r="AN206" s="5">
        <f t="shared" si="20"/>
        <v>0</v>
      </c>
      <c r="AO206" s="5">
        <f t="shared" si="20"/>
        <v>0</v>
      </c>
      <c r="AP206" s="5">
        <f t="shared" si="20"/>
        <v>0</v>
      </c>
      <c r="AQ206" s="5">
        <f t="shared" si="20"/>
        <v>0</v>
      </c>
      <c r="AR206" s="5">
        <f t="shared" si="20"/>
        <v>0</v>
      </c>
      <c r="AS206" s="5">
        <f t="shared" si="10"/>
        <v>0</v>
      </c>
      <c r="AT206" s="5">
        <f t="shared" si="15"/>
        <v>0</v>
      </c>
      <c r="AU206" s="5">
        <f t="shared" si="15"/>
        <v>0</v>
      </c>
      <c r="AV206" s="5">
        <f t="shared" si="15"/>
        <v>0</v>
      </c>
      <c r="AW206" s="5">
        <f t="shared" si="15"/>
        <v>0</v>
      </c>
      <c r="AX206" s="5">
        <f t="shared" si="15"/>
        <v>0</v>
      </c>
      <c r="AY206" s="5">
        <f t="shared" si="15"/>
        <v>0</v>
      </c>
      <c r="AZ206" s="5">
        <f t="shared" si="15"/>
        <v>0</v>
      </c>
      <c r="BA206" s="5">
        <f t="shared" si="15"/>
        <v>0</v>
      </c>
      <c r="BB206" s="5">
        <f t="shared" si="15"/>
        <v>0</v>
      </c>
      <c r="BC206" s="5">
        <f t="shared" si="15"/>
        <v>0</v>
      </c>
      <c r="BD206" s="5"/>
      <c r="BE206" s="5"/>
      <c r="BF206" s="5"/>
      <c r="BG206" s="5"/>
      <c r="BH206" s="5"/>
      <c r="BI206" s="5"/>
      <c r="BJ206" s="5"/>
    </row>
    <row r="207" spans="2:62" hidden="1">
      <c r="B207">
        <f t="shared" si="16"/>
        <v>570</v>
      </c>
      <c r="C207" t="str">
        <f t="shared" si="16"/>
        <v>TRACTAMENTS</v>
      </c>
      <c r="D207" t="str">
        <f t="shared" si="16"/>
        <v>Tractament sofre amb bota i 2 persones</v>
      </c>
      <c r="E207" s="82">
        <f t="shared" si="16"/>
        <v>2500</v>
      </c>
      <c r="F207" s="5">
        <f t="shared" si="20"/>
        <v>0</v>
      </c>
      <c r="G207" s="5">
        <f t="shared" si="20"/>
        <v>0</v>
      </c>
      <c r="H207" s="5">
        <f t="shared" si="20"/>
        <v>0</v>
      </c>
      <c r="I207" s="5">
        <f t="shared" si="20"/>
        <v>0</v>
      </c>
      <c r="J207" s="5">
        <f t="shared" si="20"/>
        <v>0</v>
      </c>
      <c r="K207" s="5">
        <f t="shared" si="20"/>
        <v>0</v>
      </c>
      <c r="L207" s="5">
        <f t="shared" si="20"/>
        <v>0</v>
      </c>
      <c r="M207" s="5">
        <f t="shared" si="20"/>
        <v>0</v>
      </c>
      <c r="N207" s="5">
        <f t="shared" si="20"/>
        <v>0</v>
      </c>
      <c r="O207" s="5">
        <f t="shared" si="20"/>
        <v>0</v>
      </c>
      <c r="P207" s="5">
        <f t="shared" si="20"/>
        <v>0</v>
      </c>
      <c r="Q207" s="5">
        <f t="shared" si="20"/>
        <v>0</v>
      </c>
      <c r="R207" s="5">
        <f t="shared" si="20"/>
        <v>0</v>
      </c>
      <c r="S207" s="5">
        <f t="shared" si="20"/>
        <v>0</v>
      </c>
      <c r="T207" s="5">
        <f t="shared" si="20"/>
        <v>0</v>
      </c>
      <c r="U207" s="5">
        <f t="shared" si="20"/>
        <v>0</v>
      </c>
      <c r="V207" s="5">
        <f t="shared" si="20"/>
        <v>0</v>
      </c>
      <c r="W207" s="5">
        <f t="shared" si="20"/>
        <v>0</v>
      </c>
      <c r="X207" s="5">
        <f t="shared" si="20"/>
        <v>0</v>
      </c>
      <c r="Y207" s="5">
        <f t="shared" si="20"/>
        <v>0</v>
      </c>
      <c r="Z207" s="5">
        <f t="shared" si="20"/>
        <v>0</v>
      </c>
      <c r="AA207" s="5">
        <f t="shared" si="20"/>
        <v>0</v>
      </c>
      <c r="AB207" s="5">
        <f t="shared" si="20"/>
        <v>0</v>
      </c>
      <c r="AC207" s="5">
        <f t="shared" si="20"/>
        <v>0</v>
      </c>
      <c r="AD207" s="5">
        <f t="shared" si="20"/>
        <v>0</v>
      </c>
      <c r="AE207" s="5">
        <f t="shared" si="20"/>
        <v>0</v>
      </c>
      <c r="AF207" s="5">
        <f t="shared" si="20"/>
        <v>0</v>
      </c>
      <c r="AG207" s="5">
        <f t="shared" si="20"/>
        <v>0</v>
      </c>
      <c r="AH207" s="5">
        <f t="shared" si="20"/>
        <v>0</v>
      </c>
      <c r="AI207" s="5">
        <f t="shared" si="20"/>
        <v>0</v>
      </c>
      <c r="AJ207" s="5">
        <f t="shared" si="20"/>
        <v>0</v>
      </c>
      <c r="AK207" s="5">
        <f t="shared" si="20"/>
        <v>0</v>
      </c>
      <c r="AL207" s="5">
        <f t="shared" si="20"/>
        <v>0</v>
      </c>
      <c r="AM207" s="5">
        <f t="shared" si="20"/>
        <v>0</v>
      </c>
      <c r="AN207" s="5">
        <f t="shared" si="20"/>
        <v>0</v>
      </c>
      <c r="AO207" s="5">
        <f t="shared" si="20"/>
        <v>0</v>
      </c>
      <c r="AP207" s="5">
        <f t="shared" si="20"/>
        <v>0</v>
      </c>
      <c r="AQ207" s="5">
        <f t="shared" si="20"/>
        <v>0</v>
      </c>
      <c r="AR207" s="5">
        <f t="shared" si="20"/>
        <v>0</v>
      </c>
      <c r="AS207" s="5">
        <f t="shared" si="10"/>
        <v>0</v>
      </c>
      <c r="AT207" s="5">
        <f t="shared" si="15"/>
        <v>0</v>
      </c>
      <c r="AU207" s="5">
        <f t="shared" si="15"/>
        <v>0</v>
      </c>
      <c r="AV207" s="5">
        <f t="shared" si="15"/>
        <v>0</v>
      </c>
      <c r="AW207" s="5">
        <f t="shared" si="15"/>
        <v>0</v>
      </c>
      <c r="AX207" s="5">
        <f t="shared" si="15"/>
        <v>0</v>
      </c>
      <c r="AY207" s="5">
        <f t="shared" si="15"/>
        <v>0</v>
      </c>
      <c r="AZ207" s="5">
        <f t="shared" si="15"/>
        <v>0</v>
      </c>
      <c r="BA207" s="5">
        <f t="shared" si="15"/>
        <v>0</v>
      </c>
      <c r="BB207" s="5">
        <f t="shared" si="15"/>
        <v>0</v>
      </c>
      <c r="BC207" s="5">
        <f t="shared" si="15"/>
        <v>0</v>
      </c>
      <c r="BD207" s="5"/>
      <c r="BE207" s="5"/>
      <c r="BF207" s="5"/>
      <c r="BG207" s="5"/>
      <c r="BH207" s="5"/>
      <c r="BI207" s="5"/>
      <c r="BJ207" s="5"/>
    </row>
    <row r="208" spans="2:62" hidden="1">
      <c r="B208">
        <f t="shared" si="16"/>
        <v>610</v>
      </c>
      <c r="C208" t="str">
        <f t="shared" si="16"/>
        <v>DESHERBAT</v>
      </c>
      <c r="D208" t="str">
        <f t="shared" si="16"/>
        <v>Desherbat amb tractor</v>
      </c>
      <c r="E208" s="82">
        <f t="shared" si="16"/>
        <v>2500</v>
      </c>
      <c r="F208" s="5">
        <f t="shared" si="20"/>
        <v>0</v>
      </c>
      <c r="G208" s="5">
        <f t="shared" si="20"/>
        <v>0</v>
      </c>
      <c r="H208" s="5">
        <f t="shared" si="20"/>
        <v>0</v>
      </c>
      <c r="I208" s="5">
        <f t="shared" si="20"/>
        <v>0</v>
      </c>
      <c r="J208" s="5">
        <f t="shared" si="20"/>
        <v>0</v>
      </c>
      <c r="K208" s="5">
        <f t="shared" si="20"/>
        <v>0</v>
      </c>
      <c r="L208" s="5">
        <f t="shared" si="20"/>
        <v>0</v>
      </c>
      <c r="M208" s="5">
        <f t="shared" si="20"/>
        <v>0</v>
      </c>
      <c r="N208" s="5">
        <f t="shared" si="20"/>
        <v>0</v>
      </c>
      <c r="O208" s="5">
        <f t="shared" si="20"/>
        <v>0</v>
      </c>
      <c r="P208" s="5">
        <f t="shared" si="20"/>
        <v>0</v>
      </c>
      <c r="Q208" s="5">
        <f t="shared" si="20"/>
        <v>0</v>
      </c>
      <c r="R208" s="5">
        <f t="shared" si="20"/>
        <v>0</v>
      </c>
      <c r="S208" s="5">
        <f t="shared" si="20"/>
        <v>0</v>
      </c>
      <c r="T208" s="5">
        <f t="shared" si="20"/>
        <v>0</v>
      </c>
      <c r="U208" s="5">
        <f t="shared" si="20"/>
        <v>0</v>
      </c>
      <c r="V208" s="5">
        <f t="shared" si="20"/>
        <v>0</v>
      </c>
      <c r="W208" s="5">
        <f t="shared" si="20"/>
        <v>0</v>
      </c>
      <c r="X208" s="5">
        <f t="shared" si="20"/>
        <v>0</v>
      </c>
      <c r="Y208" s="5">
        <f t="shared" si="20"/>
        <v>0</v>
      </c>
      <c r="Z208" s="5">
        <f t="shared" si="20"/>
        <v>0</v>
      </c>
      <c r="AA208" s="5">
        <f t="shared" si="20"/>
        <v>0</v>
      </c>
      <c r="AB208" s="5">
        <f t="shared" si="20"/>
        <v>0</v>
      </c>
      <c r="AC208" s="5">
        <f t="shared" si="20"/>
        <v>0</v>
      </c>
      <c r="AD208" s="5">
        <f t="shared" si="20"/>
        <v>0</v>
      </c>
      <c r="AE208" s="5">
        <f t="shared" si="20"/>
        <v>0</v>
      </c>
      <c r="AF208" s="5">
        <f t="shared" si="20"/>
        <v>0</v>
      </c>
      <c r="AG208" s="5">
        <f t="shared" si="20"/>
        <v>0</v>
      </c>
      <c r="AH208" s="5">
        <f t="shared" si="20"/>
        <v>0</v>
      </c>
      <c r="AI208" s="5">
        <f t="shared" si="20"/>
        <v>0</v>
      </c>
      <c r="AJ208" s="5">
        <f t="shared" si="20"/>
        <v>0</v>
      </c>
      <c r="AK208" s="5">
        <f t="shared" si="20"/>
        <v>0</v>
      </c>
      <c r="AL208" s="5">
        <f t="shared" si="20"/>
        <v>0</v>
      </c>
      <c r="AM208" s="5">
        <f t="shared" si="20"/>
        <v>0</v>
      </c>
      <c r="AN208" s="5">
        <f t="shared" si="20"/>
        <v>0</v>
      </c>
      <c r="AO208" s="5">
        <f t="shared" si="20"/>
        <v>0</v>
      </c>
      <c r="AP208" s="5">
        <f t="shared" si="20"/>
        <v>0</v>
      </c>
      <c r="AQ208" s="5">
        <f t="shared" si="20"/>
        <v>0</v>
      </c>
      <c r="AR208" s="5">
        <f t="shared" si="20"/>
        <v>0</v>
      </c>
      <c r="AS208" s="5">
        <f t="shared" si="10"/>
        <v>0</v>
      </c>
      <c r="AT208" s="5">
        <f t="shared" ref="AT208:BC223" si="21">+AT83*AT$49*$E$4/$E208</f>
        <v>0</v>
      </c>
      <c r="AU208" s="5">
        <f t="shared" si="21"/>
        <v>0</v>
      </c>
      <c r="AV208" s="5">
        <f t="shared" si="21"/>
        <v>0</v>
      </c>
      <c r="AW208" s="5">
        <f t="shared" si="21"/>
        <v>0</v>
      </c>
      <c r="AX208" s="5">
        <f t="shared" si="21"/>
        <v>0</v>
      </c>
      <c r="AY208" s="5">
        <f t="shared" si="21"/>
        <v>0</v>
      </c>
      <c r="AZ208" s="5">
        <f t="shared" si="21"/>
        <v>0</v>
      </c>
      <c r="BA208" s="5">
        <f t="shared" si="21"/>
        <v>0</v>
      </c>
      <c r="BB208" s="5">
        <f t="shared" si="21"/>
        <v>0</v>
      </c>
      <c r="BC208" s="5">
        <f t="shared" si="21"/>
        <v>0</v>
      </c>
      <c r="BD208" s="5"/>
      <c r="BE208" s="5"/>
      <c r="BF208" s="5"/>
      <c r="BG208" s="5"/>
      <c r="BH208" s="5"/>
      <c r="BI208" s="5"/>
      <c r="BJ208" s="5"/>
    </row>
    <row r="209" spans="2:62" hidden="1">
      <c r="B209">
        <f t="shared" ref="B209:E224" si="22">+B84</f>
        <v>620</v>
      </c>
      <c r="C209" t="str">
        <f t="shared" si="22"/>
        <v>DESHERBAT</v>
      </c>
      <c r="D209" t="str">
        <f t="shared" si="22"/>
        <v>Desherbat amb motocultor</v>
      </c>
      <c r="E209" s="82">
        <f t="shared" si="22"/>
        <v>2500</v>
      </c>
      <c r="F209" s="5">
        <f t="shared" si="20"/>
        <v>0</v>
      </c>
      <c r="G209" s="5">
        <f t="shared" si="20"/>
        <v>0</v>
      </c>
      <c r="H209" s="5">
        <f t="shared" si="20"/>
        <v>0</v>
      </c>
      <c r="I209" s="5">
        <f t="shared" si="20"/>
        <v>0</v>
      </c>
      <c r="J209" s="5">
        <f t="shared" si="20"/>
        <v>0</v>
      </c>
      <c r="K209" s="5">
        <f t="shared" si="20"/>
        <v>0</v>
      </c>
      <c r="L209" s="5">
        <f t="shared" si="20"/>
        <v>0</v>
      </c>
      <c r="M209" s="5">
        <f t="shared" si="20"/>
        <v>0</v>
      </c>
      <c r="N209" s="5">
        <f t="shared" si="20"/>
        <v>0</v>
      </c>
      <c r="O209" s="5">
        <f t="shared" si="20"/>
        <v>0</v>
      </c>
      <c r="P209" s="5">
        <f t="shared" si="20"/>
        <v>0</v>
      </c>
      <c r="Q209" s="5">
        <f t="shared" si="20"/>
        <v>0</v>
      </c>
      <c r="R209" s="5">
        <f t="shared" si="20"/>
        <v>0</v>
      </c>
      <c r="S209" s="5">
        <f t="shared" si="20"/>
        <v>0</v>
      </c>
      <c r="T209" s="5">
        <f t="shared" si="20"/>
        <v>0</v>
      </c>
      <c r="U209" s="5">
        <f t="shared" si="20"/>
        <v>0</v>
      </c>
      <c r="V209" s="5">
        <f t="shared" si="20"/>
        <v>0</v>
      </c>
      <c r="W209" s="5">
        <f t="shared" si="20"/>
        <v>0</v>
      </c>
      <c r="X209" s="5">
        <f t="shared" si="20"/>
        <v>0</v>
      </c>
      <c r="Y209" s="5">
        <f t="shared" si="20"/>
        <v>0</v>
      </c>
      <c r="Z209" s="5">
        <f t="shared" si="20"/>
        <v>0</v>
      </c>
      <c r="AA209" s="5">
        <f t="shared" si="20"/>
        <v>0</v>
      </c>
      <c r="AB209" s="5">
        <f t="shared" si="20"/>
        <v>0</v>
      </c>
      <c r="AC209" s="5">
        <f t="shared" si="20"/>
        <v>0</v>
      </c>
      <c r="AD209" s="5">
        <f t="shared" si="20"/>
        <v>0</v>
      </c>
      <c r="AE209" s="5">
        <f t="shared" si="20"/>
        <v>0</v>
      </c>
      <c r="AF209" s="5">
        <f t="shared" si="20"/>
        <v>0</v>
      </c>
      <c r="AG209" s="5">
        <f t="shared" si="20"/>
        <v>0</v>
      </c>
      <c r="AH209" s="5">
        <f t="shared" si="20"/>
        <v>0</v>
      </c>
      <c r="AI209" s="5">
        <f t="shared" si="20"/>
        <v>0</v>
      </c>
      <c r="AJ209" s="5">
        <f t="shared" si="20"/>
        <v>0</v>
      </c>
      <c r="AK209" s="5">
        <f t="shared" si="20"/>
        <v>0</v>
      </c>
      <c r="AL209" s="5">
        <f t="shared" si="20"/>
        <v>0</v>
      </c>
      <c r="AM209" s="5">
        <f t="shared" si="20"/>
        <v>0</v>
      </c>
      <c r="AN209" s="5">
        <f t="shared" si="20"/>
        <v>0</v>
      </c>
      <c r="AO209" s="5">
        <f t="shared" si="20"/>
        <v>0</v>
      </c>
      <c r="AP209" s="5">
        <f t="shared" si="20"/>
        <v>0</v>
      </c>
      <c r="AQ209" s="5">
        <f t="shared" si="20"/>
        <v>0</v>
      </c>
      <c r="AR209" s="5">
        <f t="shared" si="20"/>
        <v>0</v>
      </c>
      <c r="AS209" s="5">
        <f t="shared" si="10"/>
        <v>0</v>
      </c>
      <c r="AT209" s="5">
        <f t="shared" si="21"/>
        <v>0</v>
      </c>
      <c r="AU209" s="5">
        <f t="shared" si="21"/>
        <v>0</v>
      </c>
      <c r="AV209" s="5">
        <f t="shared" si="21"/>
        <v>0</v>
      </c>
      <c r="AW209" s="5">
        <f t="shared" si="21"/>
        <v>0</v>
      </c>
      <c r="AX209" s="5">
        <f t="shared" si="21"/>
        <v>0</v>
      </c>
      <c r="AY209" s="5">
        <f t="shared" si="21"/>
        <v>0</v>
      </c>
      <c r="AZ209" s="5">
        <f t="shared" si="21"/>
        <v>0</v>
      </c>
      <c r="BA209" s="5">
        <f t="shared" si="21"/>
        <v>0</v>
      </c>
      <c r="BB209" s="5">
        <f t="shared" si="21"/>
        <v>0</v>
      </c>
      <c r="BC209" s="5">
        <f t="shared" si="21"/>
        <v>0</v>
      </c>
      <c r="BD209" s="5"/>
      <c r="BE209" s="5"/>
      <c r="BF209" s="5"/>
      <c r="BG209" s="5"/>
      <c r="BH209" s="5"/>
      <c r="BI209" s="5"/>
      <c r="BJ209" s="5"/>
    </row>
    <row r="210" spans="2:62" hidden="1">
      <c r="B210">
        <f t="shared" si="22"/>
        <v>630</v>
      </c>
      <c r="C210" t="str">
        <f t="shared" si="22"/>
        <v>DESHERBAT</v>
      </c>
      <c r="D210" t="str">
        <f t="shared" si="22"/>
        <v>Desherbat amb motocultor (només part sense plàstic)</v>
      </c>
      <c r="E210" s="82">
        <f t="shared" si="22"/>
        <v>2500</v>
      </c>
      <c r="F210" s="5">
        <f t="shared" si="20"/>
        <v>0</v>
      </c>
      <c r="G210" s="5">
        <f t="shared" si="20"/>
        <v>0</v>
      </c>
      <c r="H210" s="5">
        <f t="shared" si="20"/>
        <v>0</v>
      </c>
      <c r="I210" s="5">
        <f t="shared" si="20"/>
        <v>0</v>
      </c>
      <c r="J210" s="5">
        <f t="shared" si="20"/>
        <v>0</v>
      </c>
      <c r="K210" s="5">
        <f t="shared" si="20"/>
        <v>0</v>
      </c>
      <c r="L210" s="5">
        <f t="shared" si="20"/>
        <v>0</v>
      </c>
      <c r="M210" s="5">
        <f t="shared" si="20"/>
        <v>0</v>
      </c>
      <c r="N210" s="5">
        <f t="shared" si="20"/>
        <v>0</v>
      </c>
      <c r="O210" s="5">
        <f t="shared" si="20"/>
        <v>0</v>
      </c>
      <c r="P210" s="5">
        <f t="shared" si="20"/>
        <v>0</v>
      </c>
      <c r="Q210" s="5">
        <f t="shared" si="20"/>
        <v>0</v>
      </c>
      <c r="R210" s="5">
        <f t="shared" si="20"/>
        <v>0</v>
      </c>
      <c r="S210" s="5">
        <f t="shared" si="20"/>
        <v>0</v>
      </c>
      <c r="T210" s="5">
        <f t="shared" si="20"/>
        <v>0</v>
      </c>
      <c r="U210" s="5">
        <f t="shared" si="20"/>
        <v>0</v>
      </c>
      <c r="V210" s="5">
        <f t="shared" si="20"/>
        <v>0</v>
      </c>
      <c r="W210" s="5">
        <f t="shared" si="20"/>
        <v>0</v>
      </c>
      <c r="X210" s="5">
        <f t="shared" si="20"/>
        <v>0</v>
      </c>
      <c r="Y210" s="5">
        <f t="shared" si="20"/>
        <v>0</v>
      </c>
      <c r="Z210" s="5">
        <f t="shared" si="20"/>
        <v>0</v>
      </c>
      <c r="AA210" s="5">
        <f t="shared" si="20"/>
        <v>0</v>
      </c>
      <c r="AB210" s="5">
        <f t="shared" si="20"/>
        <v>0</v>
      </c>
      <c r="AC210" s="5">
        <f t="shared" si="20"/>
        <v>0</v>
      </c>
      <c r="AD210" s="5">
        <f t="shared" si="20"/>
        <v>0</v>
      </c>
      <c r="AE210" s="5">
        <f t="shared" si="20"/>
        <v>0</v>
      </c>
      <c r="AF210" s="5">
        <f t="shared" si="20"/>
        <v>0</v>
      </c>
      <c r="AG210" s="5">
        <f t="shared" si="20"/>
        <v>0</v>
      </c>
      <c r="AH210" s="5">
        <f t="shared" si="20"/>
        <v>0</v>
      </c>
      <c r="AI210" s="5">
        <f t="shared" si="20"/>
        <v>0</v>
      </c>
      <c r="AJ210" s="5">
        <f t="shared" si="20"/>
        <v>0</v>
      </c>
      <c r="AK210" s="5">
        <f t="shared" si="20"/>
        <v>0</v>
      </c>
      <c r="AL210" s="5">
        <f t="shared" si="20"/>
        <v>0</v>
      </c>
      <c r="AM210" s="5">
        <f t="shared" si="20"/>
        <v>0</v>
      </c>
      <c r="AN210" s="5">
        <f t="shared" si="20"/>
        <v>0</v>
      </c>
      <c r="AO210" s="5">
        <f t="shared" si="20"/>
        <v>0</v>
      </c>
      <c r="AP210" s="5">
        <f t="shared" si="20"/>
        <v>0</v>
      </c>
      <c r="AQ210" s="5">
        <f t="shared" si="20"/>
        <v>0</v>
      </c>
      <c r="AR210" s="5">
        <f t="shared" si="20"/>
        <v>0</v>
      </c>
      <c r="AS210" s="5">
        <f t="shared" si="10"/>
        <v>0</v>
      </c>
      <c r="AT210" s="5">
        <f t="shared" si="21"/>
        <v>0</v>
      </c>
      <c r="AU210" s="5">
        <f t="shared" si="21"/>
        <v>0</v>
      </c>
      <c r="AV210" s="5">
        <f t="shared" si="21"/>
        <v>0</v>
      </c>
      <c r="AW210" s="5">
        <f t="shared" si="21"/>
        <v>0</v>
      </c>
      <c r="AX210" s="5">
        <f t="shared" si="21"/>
        <v>0</v>
      </c>
      <c r="AY210" s="5">
        <f t="shared" si="21"/>
        <v>0</v>
      </c>
      <c r="AZ210" s="5">
        <f t="shared" si="21"/>
        <v>0</v>
      </c>
      <c r="BA210" s="5">
        <f t="shared" si="21"/>
        <v>0</v>
      </c>
      <c r="BB210" s="5">
        <f t="shared" si="21"/>
        <v>0</v>
      </c>
      <c r="BC210" s="5">
        <f t="shared" si="21"/>
        <v>0</v>
      </c>
      <c r="BD210" s="5"/>
      <c r="BE210" s="5"/>
      <c r="BF210" s="5"/>
      <c r="BG210" s="5"/>
      <c r="BH210" s="5"/>
      <c r="BI210" s="5"/>
      <c r="BJ210" s="5"/>
    </row>
    <row r="211" spans="2:62" hidden="1">
      <c r="B211">
        <f t="shared" si="22"/>
        <v>640</v>
      </c>
      <c r="C211" t="str">
        <f t="shared" si="22"/>
        <v>DESHERBAT</v>
      </c>
      <c r="D211" t="str">
        <f t="shared" si="22"/>
        <v>Desherbat manual 2,5h/1.000 m2</v>
      </c>
      <c r="E211" s="82">
        <f t="shared" si="22"/>
        <v>2500</v>
      </c>
      <c r="F211" s="5">
        <f t="shared" si="20"/>
        <v>0</v>
      </c>
      <c r="G211" s="5">
        <f t="shared" si="20"/>
        <v>0</v>
      </c>
      <c r="H211" s="5">
        <f t="shared" si="20"/>
        <v>0</v>
      </c>
      <c r="I211" s="5">
        <f t="shared" si="20"/>
        <v>0</v>
      </c>
      <c r="J211" s="5">
        <f t="shared" si="20"/>
        <v>0</v>
      </c>
      <c r="K211" s="5">
        <f t="shared" si="20"/>
        <v>0</v>
      </c>
      <c r="L211" s="5">
        <f t="shared" si="20"/>
        <v>0</v>
      </c>
      <c r="M211" s="5">
        <f t="shared" si="20"/>
        <v>0</v>
      </c>
      <c r="N211" s="5">
        <f t="shared" si="20"/>
        <v>0</v>
      </c>
      <c r="O211" s="5">
        <f t="shared" si="20"/>
        <v>0</v>
      </c>
      <c r="P211" s="5">
        <f t="shared" si="20"/>
        <v>0</v>
      </c>
      <c r="Q211" s="5">
        <f t="shared" si="20"/>
        <v>0</v>
      </c>
      <c r="R211" s="5">
        <f t="shared" si="20"/>
        <v>0</v>
      </c>
      <c r="S211" s="5">
        <f t="shared" si="20"/>
        <v>0</v>
      </c>
      <c r="T211" s="5">
        <f t="shared" si="20"/>
        <v>0</v>
      </c>
      <c r="U211" s="5">
        <f t="shared" si="20"/>
        <v>0</v>
      </c>
      <c r="V211" s="5">
        <f t="shared" si="20"/>
        <v>0</v>
      </c>
      <c r="W211" s="5">
        <f t="shared" si="20"/>
        <v>0</v>
      </c>
      <c r="X211" s="5">
        <f t="shared" si="20"/>
        <v>0</v>
      </c>
      <c r="Y211" s="5">
        <f t="shared" si="20"/>
        <v>0</v>
      </c>
      <c r="Z211" s="5">
        <f t="shared" si="20"/>
        <v>0</v>
      </c>
      <c r="AA211" s="5">
        <f t="shared" ref="AA211:AR211" si="23">+AA86*AA$49*$E$4/$E211</f>
        <v>0</v>
      </c>
      <c r="AB211" s="5">
        <f t="shared" si="23"/>
        <v>0</v>
      </c>
      <c r="AC211" s="5">
        <f t="shared" si="23"/>
        <v>0</v>
      </c>
      <c r="AD211" s="5">
        <f t="shared" si="23"/>
        <v>0</v>
      </c>
      <c r="AE211" s="5">
        <f t="shared" si="23"/>
        <v>0</v>
      </c>
      <c r="AF211" s="5">
        <f t="shared" si="23"/>
        <v>0</v>
      </c>
      <c r="AG211" s="5">
        <f t="shared" si="23"/>
        <v>0</v>
      </c>
      <c r="AH211" s="5">
        <f t="shared" si="23"/>
        <v>0</v>
      </c>
      <c r="AI211" s="5">
        <f t="shared" si="23"/>
        <v>0</v>
      </c>
      <c r="AJ211" s="5">
        <f t="shared" si="23"/>
        <v>0</v>
      </c>
      <c r="AK211" s="5">
        <f t="shared" si="23"/>
        <v>0</v>
      </c>
      <c r="AL211" s="5">
        <f t="shared" si="23"/>
        <v>0</v>
      </c>
      <c r="AM211" s="5">
        <f t="shared" si="23"/>
        <v>0</v>
      </c>
      <c r="AN211" s="5">
        <f t="shared" si="23"/>
        <v>0</v>
      </c>
      <c r="AO211" s="5">
        <f t="shared" si="23"/>
        <v>0</v>
      </c>
      <c r="AP211" s="5">
        <f t="shared" si="23"/>
        <v>0</v>
      </c>
      <c r="AQ211" s="5">
        <f t="shared" si="23"/>
        <v>0</v>
      </c>
      <c r="AR211" s="5">
        <f t="shared" si="23"/>
        <v>0</v>
      </c>
      <c r="AS211" s="5">
        <f t="shared" si="10"/>
        <v>0</v>
      </c>
      <c r="AT211" s="5">
        <f t="shared" si="21"/>
        <v>0</v>
      </c>
      <c r="AU211" s="5">
        <f t="shared" si="21"/>
        <v>0</v>
      </c>
      <c r="AV211" s="5">
        <f t="shared" si="21"/>
        <v>0</v>
      </c>
      <c r="AW211" s="5">
        <f t="shared" si="21"/>
        <v>0</v>
      </c>
      <c r="AX211" s="5">
        <f t="shared" si="21"/>
        <v>0</v>
      </c>
      <c r="AY211" s="5">
        <f t="shared" si="21"/>
        <v>0</v>
      </c>
      <c r="AZ211" s="5">
        <f t="shared" si="21"/>
        <v>0</v>
      </c>
      <c r="BA211" s="5">
        <f t="shared" si="21"/>
        <v>0</v>
      </c>
      <c r="BB211" s="5">
        <f t="shared" si="21"/>
        <v>0</v>
      </c>
      <c r="BC211" s="5">
        <f t="shared" si="21"/>
        <v>0</v>
      </c>
      <c r="BD211" s="5"/>
      <c r="BE211" s="5"/>
      <c r="BF211" s="5"/>
      <c r="BG211" s="5"/>
      <c r="BH211" s="5"/>
      <c r="BI211" s="5"/>
      <c r="BJ211" s="5"/>
    </row>
    <row r="212" spans="2:62" hidden="1">
      <c r="B212">
        <f t="shared" si="22"/>
        <v>650</v>
      </c>
      <c r="C212" t="str">
        <f t="shared" si="22"/>
        <v>DESHERBAT</v>
      </c>
      <c r="D212" t="str">
        <f t="shared" si="22"/>
        <v>Desherbat manual 5h/1.000  m2</v>
      </c>
      <c r="E212" s="82">
        <f t="shared" si="22"/>
        <v>2500</v>
      </c>
      <c r="F212" s="5">
        <f t="shared" ref="F212:AR218" si="24">+F87*F$49*$E$4/$E212</f>
        <v>0</v>
      </c>
      <c r="G212" s="5">
        <f t="shared" si="24"/>
        <v>0</v>
      </c>
      <c r="H212" s="5">
        <f t="shared" si="24"/>
        <v>0</v>
      </c>
      <c r="I212" s="5">
        <f t="shared" si="24"/>
        <v>0</v>
      </c>
      <c r="J212" s="5">
        <f t="shared" si="24"/>
        <v>0</v>
      </c>
      <c r="K212" s="5">
        <f t="shared" si="24"/>
        <v>0</v>
      </c>
      <c r="L212" s="5">
        <f t="shared" si="24"/>
        <v>0</v>
      </c>
      <c r="M212" s="5">
        <f t="shared" si="24"/>
        <v>0</v>
      </c>
      <c r="N212" s="5">
        <f t="shared" si="24"/>
        <v>0</v>
      </c>
      <c r="O212" s="5">
        <f t="shared" si="24"/>
        <v>0</v>
      </c>
      <c r="P212" s="5">
        <f t="shared" si="24"/>
        <v>0</v>
      </c>
      <c r="Q212" s="5">
        <f t="shared" si="24"/>
        <v>0</v>
      </c>
      <c r="R212" s="5">
        <f t="shared" si="24"/>
        <v>0</v>
      </c>
      <c r="S212" s="5">
        <f t="shared" si="24"/>
        <v>0</v>
      </c>
      <c r="T212" s="5">
        <f t="shared" si="24"/>
        <v>0</v>
      </c>
      <c r="U212" s="5">
        <f t="shared" si="24"/>
        <v>0</v>
      </c>
      <c r="V212" s="5">
        <f t="shared" si="24"/>
        <v>0</v>
      </c>
      <c r="W212" s="5">
        <f t="shared" si="24"/>
        <v>0</v>
      </c>
      <c r="X212" s="5">
        <f t="shared" si="24"/>
        <v>0</v>
      </c>
      <c r="Y212" s="5">
        <f t="shared" si="24"/>
        <v>0</v>
      </c>
      <c r="Z212" s="5">
        <f t="shared" si="24"/>
        <v>0</v>
      </c>
      <c r="AA212" s="5">
        <f t="shared" si="24"/>
        <v>0</v>
      </c>
      <c r="AB212" s="5">
        <f t="shared" si="24"/>
        <v>0</v>
      </c>
      <c r="AC212" s="5">
        <f t="shared" si="24"/>
        <v>0</v>
      </c>
      <c r="AD212" s="5">
        <f t="shared" si="24"/>
        <v>0</v>
      </c>
      <c r="AE212" s="5">
        <f t="shared" si="24"/>
        <v>0</v>
      </c>
      <c r="AF212" s="5">
        <f t="shared" si="24"/>
        <v>0</v>
      </c>
      <c r="AG212" s="5">
        <f t="shared" si="24"/>
        <v>0</v>
      </c>
      <c r="AH212" s="5">
        <f t="shared" si="24"/>
        <v>0</v>
      </c>
      <c r="AI212" s="5">
        <f t="shared" si="24"/>
        <v>0</v>
      </c>
      <c r="AJ212" s="5">
        <f t="shared" si="24"/>
        <v>0</v>
      </c>
      <c r="AK212" s="5">
        <f t="shared" si="24"/>
        <v>0</v>
      </c>
      <c r="AL212" s="5">
        <f t="shared" si="24"/>
        <v>0</v>
      </c>
      <c r="AM212" s="5">
        <f t="shared" si="24"/>
        <v>0</v>
      </c>
      <c r="AN212" s="5">
        <f t="shared" si="24"/>
        <v>0</v>
      </c>
      <c r="AO212" s="5">
        <f t="shared" si="24"/>
        <v>0</v>
      </c>
      <c r="AP212" s="5">
        <f t="shared" si="24"/>
        <v>0</v>
      </c>
      <c r="AQ212" s="5">
        <f t="shared" si="24"/>
        <v>0</v>
      </c>
      <c r="AR212" s="5">
        <f t="shared" si="24"/>
        <v>0</v>
      </c>
      <c r="AS212" s="5">
        <f t="shared" si="10"/>
        <v>0</v>
      </c>
      <c r="AT212" s="5">
        <f t="shared" si="21"/>
        <v>0</v>
      </c>
      <c r="AU212" s="5">
        <f t="shared" si="21"/>
        <v>0</v>
      </c>
      <c r="AV212" s="5">
        <f t="shared" si="21"/>
        <v>0</v>
      </c>
      <c r="AW212" s="5">
        <f t="shared" si="21"/>
        <v>0</v>
      </c>
      <c r="AX212" s="5">
        <f t="shared" si="21"/>
        <v>0</v>
      </c>
      <c r="AY212" s="5">
        <f t="shared" si="21"/>
        <v>0</v>
      </c>
      <c r="AZ212" s="5">
        <f t="shared" si="21"/>
        <v>0</v>
      </c>
      <c r="BA212" s="5">
        <f t="shared" si="21"/>
        <v>0</v>
      </c>
      <c r="BB212" s="5">
        <f t="shared" si="21"/>
        <v>0</v>
      </c>
      <c r="BC212" s="5">
        <f t="shared" si="21"/>
        <v>0</v>
      </c>
      <c r="BD212" s="5"/>
      <c r="BE212" s="5"/>
      <c r="BF212" s="5"/>
      <c r="BG212" s="5"/>
      <c r="BH212" s="5"/>
      <c r="BI212" s="5"/>
      <c r="BJ212" s="5"/>
    </row>
    <row r="213" spans="2:62" hidden="1">
      <c r="B213">
        <f t="shared" si="22"/>
        <v>660</v>
      </c>
      <c r="C213" t="str">
        <f t="shared" si="22"/>
        <v>DESHERBAT</v>
      </c>
      <c r="D213" t="str">
        <f t="shared" si="22"/>
        <v>Desherbat manual 6,5h/1.000  m2</v>
      </c>
      <c r="E213" s="82">
        <f t="shared" si="22"/>
        <v>2500</v>
      </c>
      <c r="F213" s="5">
        <f t="shared" si="24"/>
        <v>0</v>
      </c>
      <c r="G213" s="5">
        <f t="shared" si="24"/>
        <v>0</v>
      </c>
      <c r="H213" s="5">
        <f t="shared" si="24"/>
        <v>0</v>
      </c>
      <c r="I213" s="5">
        <f t="shared" si="24"/>
        <v>0</v>
      </c>
      <c r="J213" s="5">
        <f t="shared" si="24"/>
        <v>0</v>
      </c>
      <c r="K213" s="5">
        <f t="shared" si="24"/>
        <v>0</v>
      </c>
      <c r="L213" s="5">
        <f t="shared" si="24"/>
        <v>0</v>
      </c>
      <c r="M213" s="5">
        <f t="shared" si="24"/>
        <v>0</v>
      </c>
      <c r="N213" s="5">
        <f t="shared" si="24"/>
        <v>0</v>
      </c>
      <c r="O213" s="5">
        <f t="shared" si="24"/>
        <v>0</v>
      </c>
      <c r="P213" s="5">
        <f t="shared" si="24"/>
        <v>0</v>
      </c>
      <c r="Q213" s="5">
        <f t="shared" si="24"/>
        <v>0</v>
      </c>
      <c r="R213" s="5">
        <f t="shared" si="24"/>
        <v>0</v>
      </c>
      <c r="S213" s="5">
        <f t="shared" si="24"/>
        <v>0</v>
      </c>
      <c r="T213" s="5">
        <f t="shared" si="24"/>
        <v>0</v>
      </c>
      <c r="U213" s="5">
        <f t="shared" si="24"/>
        <v>0</v>
      </c>
      <c r="V213" s="5">
        <f t="shared" si="24"/>
        <v>0</v>
      </c>
      <c r="W213" s="5">
        <f t="shared" si="24"/>
        <v>0</v>
      </c>
      <c r="X213" s="5">
        <f t="shared" si="24"/>
        <v>0</v>
      </c>
      <c r="Y213" s="5">
        <f t="shared" si="24"/>
        <v>0</v>
      </c>
      <c r="Z213" s="5">
        <f t="shared" si="24"/>
        <v>0</v>
      </c>
      <c r="AA213" s="5">
        <f t="shared" si="24"/>
        <v>0</v>
      </c>
      <c r="AB213" s="5">
        <f t="shared" si="24"/>
        <v>0</v>
      </c>
      <c r="AC213" s="5">
        <f t="shared" si="24"/>
        <v>0</v>
      </c>
      <c r="AD213" s="5">
        <f t="shared" si="24"/>
        <v>0</v>
      </c>
      <c r="AE213" s="5">
        <f t="shared" si="24"/>
        <v>0</v>
      </c>
      <c r="AF213" s="5">
        <f t="shared" si="24"/>
        <v>0</v>
      </c>
      <c r="AG213" s="5">
        <f t="shared" si="24"/>
        <v>0</v>
      </c>
      <c r="AH213" s="5">
        <f t="shared" si="24"/>
        <v>0</v>
      </c>
      <c r="AI213" s="5">
        <f t="shared" si="24"/>
        <v>0</v>
      </c>
      <c r="AJ213" s="5">
        <f t="shared" si="24"/>
        <v>0</v>
      </c>
      <c r="AK213" s="5">
        <f t="shared" si="24"/>
        <v>0</v>
      </c>
      <c r="AL213" s="5">
        <f t="shared" si="24"/>
        <v>0</v>
      </c>
      <c r="AM213" s="5">
        <f t="shared" si="24"/>
        <v>0</v>
      </c>
      <c r="AN213" s="5">
        <f t="shared" si="24"/>
        <v>0</v>
      </c>
      <c r="AO213" s="5">
        <f t="shared" si="24"/>
        <v>0</v>
      </c>
      <c r="AP213" s="5">
        <f t="shared" si="24"/>
        <v>0</v>
      </c>
      <c r="AQ213" s="5">
        <f t="shared" si="24"/>
        <v>0</v>
      </c>
      <c r="AR213" s="5">
        <f t="shared" si="24"/>
        <v>0</v>
      </c>
      <c r="AS213" s="5">
        <f t="shared" si="10"/>
        <v>0</v>
      </c>
      <c r="AT213" s="5">
        <f t="shared" si="21"/>
        <v>0</v>
      </c>
      <c r="AU213" s="5">
        <f t="shared" si="21"/>
        <v>0</v>
      </c>
      <c r="AV213" s="5">
        <f t="shared" si="21"/>
        <v>0</v>
      </c>
      <c r="AW213" s="5">
        <f t="shared" si="21"/>
        <v>0</v>
      </c>
      <c r="AX213" s="5">
        <f t="shared" si="21"/>
        <v>0</v>
      </c>
      <c r="AY213" s="5">
        <f t="shared" si="21"/>
        <v>0</v>
      </c>
      <c r="AZ213" s="5">
        <f t="shared" si="21"/>
        <v>0</v>
      </c>
      <c r="BA213" s="5">
        <f t="shared" si="21"/>
        <v>0</v>
      </c>
      <c r="BB213" s="5">
        <f t="shared" si="21"/>
        <v>0</v>
      </c>
      <c r="BC213" s="5">
        <f t="shared" si="21"/>
        <v>0</v>
      </c>
      <c r="BD213" s="5"/>
      <c r="BE213" s="5"/>
      <c r="BF213" s="5"/>
      <c r="BG213" s="5"/>
      <c r="BH213" s="5"/>
      <c r="BI213" s="5"/>
      <c r="BJ213" s="5"/>
    </row>
    <row r="214" spans="2:62" hidden="1">
      <c r="B214">
        <f t="shared" si="22"/>
        <v>670</v>
      </c>
      <c r="C214" t="str">
        <f t="shared" si="22"/>
        <v>DESHERBAT</v>
      </c>
      <c r="D214" t="str">
        <f t="shared" si="22"/>
        <v>Calçar-desherbar</v>
      </c>
      <c r="E214" s="82">
        <f t="shared" si="22"/>
        <v>2500</v>
      </c>
      <c r="F214" s="5">
        <f t="shared" si="24"/>
        <v>0</v>
      </c>
      <c r="G214" s="5">
        <f t="shared" si="24"/>
        <v>0</v>
      </c>
      <c r="H214" s="5">
        <f t="shared" si="24"/>
        <v>0</v>
      </c>
      <c r="I214" s="5">
        <f t="shared" si="24"/>
        <v>0</v>
      </c>
      <c r="J214" s="5">
        <f t="shared" si="24"/>
        <v>0</v>
      </c>
      <c r="K214" s="5">
        <f t="shared" si="24"/>
        <v>0</v>
      </c>
      <c r="L214" s="5">
        <f t="shared" si="24"/>
        <v>0</v>
      </c>
      <c r="M214" s="5">
        <f t="shared" si="24"/>
        <v>0</v>
      </c>
      <c r="N214" s="5">
        <f t="shared" si="24"/>
        <v>0</v>
      </c>
      <c r="O214" s="5">
        <f t="shared" si="24"/>
        <v>0</v>
      </c>
      <c r="P214" s="5">
        <f t="shared" si="24"/>
        <v>0</v>
      </c>
      <c r="Q214" s="5">
        <f t="shared" si="24"/>
        <v>0</v>
      </c>
      <c r="R214" s="5">
        <f t="shared" si="24"/>
        <v>0</v>
      </c>
      <c r="S214" s="5">
        <f t="shared" si="24"/>
        <v>0</v>
      </c>
      <c r="T214" s="5">
        <f t="shared" si="24"/>
        <v>0</v>
      </c>
      <c r="U214" s="5">
        <f t="shared" si="24"/>
        <v>0</v>
      </c>
      <c r="V214" s="5">
        <f t="shared" si="24"/>
        <v>0</v>
      </c>
      <c r="W214" s="5">
        <f t="shared" si="24"/>
        <v>0</v>
      </c>
      <c r="X214" s="5">
        <f t="shared" si="24"/>
        <v>0</v>
      </c>
      <c r="Y214" s="5">
        <f t="shared" si="24"/>
        <v>0</v>
      </c>
      <c r="Z214" s="5">
        <f t="shared" si="24"/>
        <v>0</v>
      </c>
      <c r="AA214" s="5">
        <f t="shared" si="24"/>
        <v>0</v>
      </c>
      <c r="AB214" s="5">
        <f t="shared" si="24"/>
        <v>0</v>
      </c>
      <c r="AC214" s="5">
        <f t="shared" si="24"/>
        <v>0</v>
      </c>
      <c r="AD214" s="5">
        <f t="shared" si="24"/>
        <v>0</v>
      </c>
      <c r="AE214" s="5">
        <f t="shared" si="24"/>
        <v>0</v>
      </c>
      <c r="AF214" s="5">
        <f t="shared" si="24"/>
        <v>0</v>
      </c>
      <c r="AG214" s="5">
        <f t="shared" si="24"/>
        <v>0</v>
      </c>
      <c r="AH214" s="5">
        <f t="shared" si="24"/>
        <v>0</v>
      </c>
      <c r="AI214" s="5">
        <f t="shared" si="24"/>
        <v>0</v>
      </c>
      <c r="AJ214" s="5">
        <f t="shared" si="24"/>
        <v>0</v>
      </c>
      <c r="AK214" s="5">
        <f t="shared" si="24"/>
        <v>0</v>
      </c>
      <c r="AL214" s="5">
        <f t="shared" si="24"/>
        <v>0</v>
      </c>
      <c r="AM214" s="5">
        <f t="shared" si="24"/>
        <v>0</v>
      </c>
      <c r="AN214" s="5">
        <f t="shared" si="24"/>
        <v>0</v>
      </c>
      <c r="AO214" s="5">
        <f t="shared" si="24"/>
        <v>0</v>
      </c>
      <c r="AP214" s="5">
        <f t="shared" si="24"/>
        <v>0</v>
      </c>
      <c r="AQ214" s="5">
        <f t="shared" si="24"/>
        <v>0</v>
      </c>
      <c r="AR214" s="5">
        <f t="shared" si="24"/>
        <v>0</v>
      </c>
      <c r="AS214" s="5">
        <f t="shared" si="10"/>
        <v>0</v>
      </c>
      <c r="AT214" s="5">
        <f t="shared" si="21"/>
        <v>0</v>
      </c>
      <c r="AU214" s="5">
        <f t="shared" si="21"/>
        <v>0</v>
      </c>
      <c r="AV214" s="5">
        <f t="shared" si="21"/>
        <v>0</v>
      </c>
      <c r="AW214" s="5">
        <f t="shared" si="21"/>
        <v>0</v>
      </c>
      <c r="AX214" s="5">
        <f t="shared" si="21"/>
        <v>0</v>
      </c>
      <c r="AY214" s="5">
        <f t="shared" si="21"/>
        <v>0</v>
      </c>
      <c r="AZ214" s="5">
        <f t="shared" si="21"/>
        <v>0</v>
      </c>
      <c r="BA214" s="5">
        <f t="shared" si="21"/>
        <v>0</v>
      </c>
      <c r="BB214" s="5">
        <f t="shared" si="21"/>
        <v>0</v>
      </c>
      <c r="BC214" s="5">
        <f t="shared" si="21"/>
        <v>0</v>
      </c>
      <c r="BD214" s="5"/>
      <c r="BE214" s="5"/>
      <c r="BF214" s="5"/>
      <c r="BG214" s="5"/>
      <c r="BH214" s="5"/>
      <c r="BI214" s="5"/>
      <c r="BJ214" s="5"/>
    </row>
    <row r="215" spans="2:62" hidden="1">
      <c r="B215">
        <f t="shared" si="22"/>
        <v>680</v>
      </c>
      <c r="C215" t="str">
        <f t="shared" si="22"/>
        <v>DESHERBAT</v>
      </c>
      <c r="D215" t="str">
        <f t="shared" si="22"/>
        <v>Col·locar plàstic a mà</v>
      </c>
      <c r="E215" s="82">
        <f t="shared" si="22"/>
        <v>2500</v>
      </c>
      <c r="F215" s="5">
        <f t="shared" si="24"/>
        <v>0</v>
      </c>
      <c r="G215" s="5">
        <f t="shared" si="24"/>
        <v>0</v>
      </c>
      <c r="H215" s="5">
        <f t="shared" si="24"/>
        <v>0</v>
      </c>
      <c r="I215" s="5">
        <f t="shared" si="24"/>
        <v>0</v>
      </c>
      <c r="J215" s="5">
        <f t="shared" si="24"/>
        <v>0</v>
      </c>
      <c r="K215" s="5">
        <f t="shared" si="24"/>
        <v>0</v>
      </c>
      <c r="L215" s="5">
        <f t="shared" si="24"/>
        <v>0</v>
      </c>
      <c r="M215" s="5">
        <f t="shared" si="24"/>
        <v>0</v>
      </c>
      <c r="N215" s="5">
        <f t="shared" si="24"/>
        <v>0</v>
      </c>
      <c r="O215" s="5">
        <f t="shared" si="24"/>
        <v>0</v>
      </c>
      <c r="P215" s="5">
        <f t="shared" si="24"/>
        <v>0</v>
      </c>
      <c r="Q215" s="5">
        <f t="shared" si="24"/>
        <v>0</v>
      </c>
      <c r="R215" s="5">
        <f t="shared" si="24"/>
        <v>0</v>
      </c>
      <c r="S215" s="5">
        <f t="shared" si="24"/>
        <v>0</v>
      </c>
      <c r="T215" s="5">
        <f t="shared" si="24"/>
        <v>0</v>
      </c>
      <c r="U215" s="5">
        <f t="shared" si="24"/>
        <v>0</v>
      </c>
      <c r="V215" s="5">
        <f t="shared" si="24"/>
        <v>0</v>
      </c>
      <c r="W215" s="5">
        <f t="shared" si="24"/>
        <v>0</v>
      </c>
      <c r="X215" s="5">
        <f t="shared" si="24"/>
        <v>0</v>
      </c>
      <c r="Y215" s="5">
        <f t="shared" si="24"/>
        <v>0</v>
      </c>
      <c r="Z215" s="5">
        <f t="shared" si="24"/>
        <v>0</v>
      </c>
      <c r="AA215" s="5">
        <f t="shared" si="24"/>
        <v>0</v>
      </c>
      <c r="AB215" s="5">
        <f t="shared" si="24"/>
        <v>0</v>
      </c>
      <c r="AC215" s="5">
        <f t="shared" si="24"/>
        <v>0</v>
      </c>
      <c r="AD215" s="5">
        <f t="shared" si="24"/>
        <v>0</v>
      </c>
      <c r="AE215" s="5">
        <f t="shared" si="24"/>
        <v>0</v>
      </c>
      <c r="AF215" s="5">
        <f t="shared" si="24"/>
        <v>0</v>
      </c>
      <c r="AG215" s="5">
        <f t="shared" si="24"/>
        <v>0</v>
      </c>
      <c r="AH215" s="5">
        <f t="shared" si="24"/>
        <v>0</v>
      </c>
      <c r="AI215" s="5">
        <f t="shared" si="24"/>
        <v>0</v>
      </c>
      <c r="AJ215" s="5">
        <f t="shared" si="24"/>
        <v>0</v>
      </c>
      <c r="AK215" s="5">
        <f t="shared" si="24"/>
        <v>0</v>
      </c>
      <c r="AL215" s="5">
        <f t="shared" si="24"/>
        <v>0</v>
      </c>
      <c r="AM215" s="5">
        <f t="shared" si="24"/>
        <v>0</v>
      </c>
      <c r="AN215" s="5">
        <f t="shared" si="24"/>
        <v>0</v>
      </c>
      <c r="AO215" s="5">
        <f t="shared" si="24"/>
        <v>0</v>
      </c>
      <c r="AP215" s="5">
        <f t="shared" si="24"/>
        <v>0</v>
      </c>
      <c r="AQ215" s="5">
        <f t="shared" si="24"/>
        <v>0</v>
      </c>
      <c r="AR215" s="5">
        <f t="shared" si="24"/>
        <v>0</v>
      </c>
      <c r="AS215" s="5">
        <f t="shared" si="10"/>
        <v>0</v>
      </c>
      <c r="AT215" s="5">
        <f t="shared" si="21"/>
        <v>0</v>
      </c>
      <c r="AU215" s="5">
        <f t="shared" si="21"/>
        <v>0</v>
      </c>
      <c r="AV215" s="5">
        <f t="shared" si="21"/>
        <v>0</v>
      </c>
      <c r="AW215" s="5">
        <f t="shared" si="21"/>
        <v>0</v>
      </c>
      <c r="AX215" s="5">
        <f t="shared" si="21"/>
        <v>0</v>
      </c>
      <c r="AY215" s="5">
        <f t="shared" si="21"/>
        <v>0</v>
      </c>
      <c r="AZ215" s="5">
        <f t="shared" si="21"/>
        <v>0</v>
      </c>
      <c r="BA215" s="5">
        <f t="shared" si="21"/>
        <v>0</v>
      </c>
      <c r="BB215" s="5">
        <f t="shared" si="21"/>
        <v>0</v>
      </c>
      <c r="BC215" s="5">
        <f t="shared" si="21"/>
        <v>0</v>
      </c>
      <c r="BD215" s="5"/>
      <c r="BE215" s="5"/>
      <c r="BF215" s="5"/>
      <c r="BG215" s="5"/>
      <c r="BH215" s="5"/>
      <c r="BI215" s="5"/>
      <c r="BJ215" s="5"/>
    </row>
    <row r="216" spans="2:62" hidden="1">
      <c r="B216">
        <f t="shared" si="22"/>
        <v>710</v>
      </c>
      <c r="C216" t="str">
        <f t="shared" si="22"/>
        <v xml:space="preserve">ALTRES OPERACIONS </v>
      </c>
      <c r="D216" t="str">
        <f t="shared" si="22"/>
        <v>Clavar i lligar canyes manual</v>
      </c>
      <c r="E216" s="82">
        <f t="shared" si="22"/>
        <v>2500</v>
      </c>
      <c r="F216" s="5">
        <f t="shared" si="24"/>
        <v>0</v>
      </c>
      <c r="G216" s="5">
        <f t="shared" si="24"/>
        <v>0</v>
      </c>
      <c r="H216" s="5">
        <f t="shared" si="24"/>
        <v>0</v>
      </c>
      <c r="I216" s="5">
        <f t="shared" si="24"/>
        <v>0</v>
      </c>
      <c r="J216" s="5">
        <f t="shared" si="24"/>
        <v>0</v>
      </c>
      <c r="K216" s="5">
        <f t="shared" si="24"/>
        <v>0</v>
      </c>
      <c r="L216" s="5">
        <f t="shared" si="24"/>
        <v>0</v>
      </c>
      <c r="M216" s="5">
        <f t="shared" si="24"/>
        <v>0</v>
      </c>
      <c r="N216" s="5">
        <f t="shared" si="24"/>
        <v>0</v>
      </c>
      <c r="O216" s="5">
        <f t="shared" si="24"/>
        <v>0</v>
      </c>
      <c r="P216" s="5">
        <f t="shared" si="24"/>
        <v>0</v>
      </c>
      <c r="Q216" s="5">
        <f t="shared" si="24"/>
        <v>0</v>
      </c>
      <c r="R216" s="5">
        <f t="shared" si="24"/>
        <v>0</v>
      </c>
      <c r="S216" s="5">
        <f t="shared" si="24"/>
        <v>0</v>
      </c>
      <c r="T216" s="5">
        <f t="shared" si="24"/>
        <v>0</v>
      </c>
      <c r="U216" s="5">
        <f t="shared" si="24"/>
        <v>0</v>
      </c>
      <c r="V216" s="5">
        <f t="shared" si="24"/>
        <v>0</v>
      </c>
      <c r="W216" s="5">
        <f t="shared" si="24"/>
        <v>0</v>
      </c>
      <c r="X216" s="5">
        <f t="shared" si="24"/>
        <v>0</v>
      </c>
      <c r="Y216" s="5">
        <f t="shared" si="24"/>
        <v>0</v>
      </c>
      <c r="Z216" s="5">
        <f t="shared" si="24"/>
        <v>0</v>
      </c>
      <c r="AA216" s="5">
        <f t="shared" si="24"/>
        <v>0</v>
      </c>
      <c r="AB216" s="5">
        <f t="shared" si="24"/>
        <v>0</v>
      </c>
      <c r="AC216" s="5">
        <f t="shared" si="24"/>
        <v>0</v>
      </c>
      <c r="AD216" s="5">
        <f t="shared" si="24"/>
        <v>0</v>
      </c>
      <c r="AE216" s="5">
        <f t="shared" si="24"/>
        <v>0</v>
      </c>
      <c r="AF216" s="5">
        <f t="shared" si="24"/>
        <v>0</v>
      </c>
      <c r="AG216" s="5">
        <f t="shared" si="24"/>
        <v>0</v>
      </c>
      <c r="AH216" s="5">
        <f t="shared" si="24"/>
        <v>0</v>
      </c>
      <c r="AI216" s="5">
        <f t="shared" si="24"/>
        <v>0</v>
      </c>
      <c r="AJ216" s="5">
        <f t="shared" si="24"/>
        <v>0</v>
      </c>
      <c r="AK216" s="5">
        <f t="shared" si="24"/>
        <v>0</v>
      </c>
      <c r="AL216" s="5">
        <f t="shared" si="24"/>
        <v>0</v>
      </c>
      <c r="AM216" s="5">
        <f t="shared" si="24"/>
        <v>0</v>
      </c>
      <c r="AN216" s="5">
        <f t="shared" si="24"/>
        <v>0</v>
      </c>
      <c r="AO216" s="5">
        <f t="shared" si="24"/>
        <v>0</v>
      </c>
      <c r="AP216" s="5">
        <f t="shared" si="24"/>
        <v>0</v>
      </c>
      <c r="AQ216" s="5">
        <f t="shared" si="24"/>
        <v>0</v>
      </c>
      <c r="AR216" s="5">
        <f t="shared" si="24"/>
        <v>0</v>
      </c>
      <c r="AS216" s="5">
        <f t="shared" si="10"/>
        <v>0</v>
      </c>
      <c r="AT216" s="5">
        <f t="shared" si="21"/>
        <v>0</v>
      </c>
      <c r="AU216" s="5">
        <f t="shared" si="21"/>
        <v>0</v>
      </c>
      <c r="AV216" s="5">
        <f t="shared" si="21"/>
        <v>0</v>
      </c>
      <c r="AW216" s="5">
        <f t="shared" si="21"/>
        <v>0</v>
      </c>
      <c r="AX216" s="5">
        <f t="shared" si="21"/>
        <v>0</v>
      </c>
      <c r="AY216" s="5">
        <f t="shared" si="21"/>
        <v>0</v>
      </c>
      <c r="AZ216" s="5">
        <f t="shared" si="21"/>
        <v>0</v>
      </c>
      <c r="BA216" s="5">
        <f t="shared" si="21"/>
        <v>0</v>
      </c>
      <c r="BB216" s="5">
        <f t="shared" si="21"/>
        <v>0</v>
      </c>
      <c r="BC216" s="5">
        <f t="shared" si="21"/>
        <v>0</v>
      </c>
      <c r="BD216" s="5"/>
      <c r="BE216" s="5"/>
      <c r="BF216" s="5"/>
      <c r="BG216" s="5"/>
      <c r="BH216" s="5"/>
      <c r="BI216" s="5"/>
      <c r="BJ216" s="5"/>
    </row>
    <row r="217" spans="2:62" hidden="1">
      <c r="B217">
        <f t="shared" si="22"/>
        <v>720</v>
      </c>
      <c r="C217" t="str">
        <f t="shared" si="22"/>
        <v xml:space="preserve">ALTRES OPERACIONS </v>
      </c>
      <c r="D217" t="str">
        <f t="shared" si="22"/>
        <v>Esporgar i lligar tomaqueres</v>
      </c>
      <c r="E217" s="82">
        <f t="shared" si="22"/>
        <v>2500</v>
      </c>
      <c r="F217" s="5">
        <f t="shared" si="24"/>
        <v>0</v>
      </c>
      <c r="G217" s="5">
        <f t="shared" si="24"/>
        <v>0</v>
      </c>
      <c r="H217" s="5">
        <f t="shared" si="24"/>
        <v>0</v>
      </c>
      <c r="I217" s="5">
        <f t="shared" si="24"/>
        <v>0</v>
      </c>
      <c r="J217" s="5">
        <f t="shared" si="24"/>
        <v>0</v>
      </c>
      <c r="K217" s="5">
        <f t="shared" si="24"/>
        <v>0</v>
      </c>
      <c r="L217" s="5">
        <f t="shared" si="24"/>
        <v>0</v>
      </c>
      <c r="M217" s="5">
        <f t="shared" si="24"/>
        <v>0</v>
      </c>
      <c r="N217" s="5">
        <f t="shared" si="24"/>
        <v>0</v>
      </c>
      <c r="O217" s="5">
        <f t="shared" si="24"/>
        <v>0</v>
      </c>
      <c r="P217" s="5">
        <f t="shared" si="24"/>
        <v>0</v>
      </c>
      <c r="Q217" s="5">
        <f t="shared" si="24"/>
        <v>0</v>
      </c>
      <c r="R217" s="5">
        <f t="shared" si="24"/>
        <v>0</v>
      </c>
      <c r="S217" s="5">
        <f t="shared" si="24"/>
        <v>0</v>
      </c>
      <c r="T217" s="5">
        <f t="shared" si="24"/>
        <v>0</v>
      </c>
      <c r="U217" s="5">
        <f t="shared" si="24"/>
        <v>0</v>
      </c>
      <c r="V217" s="5">
        <f t="shared" si="24"/>
        <v>0</v>
      </c>
      <c r="W217" s="5">
        <f t="shared" si="24"/>
        <v>0</v>
      </c>
      <c r="X217" s="5">
        <f t="shared" si="24"/>
        <v>0</v>
      </c>
      <c r="Y217" s="5">
        <f t="shared" si="24"/>
        <v>0</v>
      </c>
      <c r="Z217" s="5">
        <f t="shared" si="24"/>
        <v>0</v>
      </c>
      <c r="AA217" s="5">
        <f t="shared" si="24"/>
        <v>0</v>
      </c>
      <c r="AB217" s="5">
        <f t="shared" si="24"/>
        <v>0</v>
      </c>
      <c r="AC217" s="5">
        <f t="shared" si="24"/>
        <v>0</v>
      </c>
      <c r="AD217" s="5">
        <f t="shared" si="24"/>
        <v>0</v>
      </c>
      <c r="AE217" s="5">
        <f t="shared" si="24"/>
        <v>0</v>
      </c>
      <c r="AF217" s="5">
        <f t="shared" si="24"/>
        <v>0</v>
      </c>
      <c r="AG217" s="5">
        <f t="shared" si="24"/>
        <v>0</v>
      </c>
      <c r="AH217" s="5">
        <f t="shared" si="24"/>
        <v>0</v>
      </c>
      <c r="AI217" s="5">
        <f t="shared" si="24"/>
        <v>0</v>
      </c>
      <c r="AJ217" s="5">
        <f t="shared" si="24"/>
        <v>0</v>
      </c>
      <c r="AK217" s="5">
        <f t="shared" si="24"/>
        <v>0</v>
      </c>
      <c r="AL217" s="5">
        <f t="shared" si="24"/>
        <v>0</v>
      </c>
      <c r="AM217" s="5">
        <f t="shared" si="24"/>
        <v>0</v>
      </c>
      <c r="AN217" s="5">
        <f t="shared" si="24"/>
        <v>0</v>
      </c>
      <c r="AO217" s="5">
        <f t="shared" si="24"/>
        <v>0</v>
      </c>
      <c r="AP217" s="5">
        <f t="shared" si="24"/>
        <v>0</v>
      </c>
      <c r="AQ217" s="5">
        <f t="shared" si="24"/>
        <v>0</v>
      </c>
      <c r="AR217" s="5">
        <f t="shared" si="24"/>
        <v>0</v>
      </c>
      <c r="AS217" s="5">
        <f t="shared" si="10"/>
        <v>0</v>
      </c>
      <c r="AT217" s="5">
        <f t="shared" si="21"/>
        <v>0</v>
      </c>
      <c r="AU217" s="5">
        <f t="shared" si="21"/>
        <v>0</v>
      </c>
      <c r="AV217" s="5">
        <f t="shared" si="21"/>
        <v>0</v>
      </c>
      <c r="AW217" s="5">
        <f t="shared" si="21"/>
        <v>0</v>
      </c>
      <c r="AX217" s="5">
        <f t="shared" si="21"/>
        <v>0</v>
      </c>
      <c r="AY217" s="5">
        <f t="shared" si="21"/>
        <v>0</v>
      </c>
      <c r="AZ217" s="5">
        <f t="shared" si="21"/>
        <v>0</v>
      </c>
      <c r="BA217" s="5">
        <f t="shared" si="21"/>
        <v>0</v>
      </c>
      <c r="BB217" s="5">
        <f t="shared" si="21"/>
        <v>0</v>
      </c>
      <c r="BC217" s="5">
        <f t="shared" si="21"/>
        <v>0</v>
      </c>
      <c r="BD217" s="5"/>
      <c r="BE217" s="5"/>
      <c r="BF217" s="5"/>
      <c r="BG217" s="5"/>
      <c r="BH217" s="5"/>
      <c r="BI217" s="5"/>
      <c r="BJ217" s="5"/>
    </row>
    <row r="218" spans="2:62" hidden="1">
      <c r="B218">
        <f t="shared" si="22"/>
        <v>730</v>
      </c>
      <c r="C218" t="str">
        <f t="shared" si="22"/>
        <v xml:space="preserve">ALTRES OPERACIONS </v>
      </c>
      <c r="D218" t="str">
        <f t="shared" si="22"/>
        <v>Renda de la terra</v>
      </c>
      <c r="E218" s="82">
        <f t="shared" si="22"/>
        <v>2500</v>
      </c>
      <c r="F218" s="5">
        <f t="shared" si="24"/>
        <v>0</v>
      </c>
      <c r="G218" s="5">
        <f t="shared" si="24"/>
        <v>0</v>
      </c>
      <c r="H218" s="5">
        <f t="shared" si="24"/>
        <v>0</v>
      </c>
      <c r="I218" s="5">
        <f t="shared" si="24"/>
        <v>0</v>
      </c>
      <c r="J218" s="5">
        <f t="shared" si="24"/>
        <v>0</v>
      </c>
      <c r="K218" s="5">
        <f t="shared" si="24"/>
        <v>0</v>
      </c>
      <c r="L218" s="5">
        <f t="shared" si="24"/>
        <v>0</v>
      </c>
      <c r="M218" s="5">
        <f t="shared" si="24"/>
        <v>0</v>
      </c>
      <c r="N218" s="5">
        <f t="shared" si="24"/>
        <v>0</v>
      </c>
      <c r="O218" s="5">
        <f t="shared" si="24"/>
        <v>0</v>
      </c>
      <c r="P218" s="5">
        <f t="shared" si="24"/>
        <v>0</v>
      </c>
      <c r="Q218" s="5">
        <f t="shared" si="24"/>
        <v>0</v>
      </c>
      <c r="R218" s="5">
        <f t="shared" si="24"/>
        <v>0</v>
      </c>
      <c r="S218" s="5">
        <f t="shared" si="24"/>
        <v>0</v>
      </c>
      <c r="T218" s="5">
        <f t="shared" si="24"/>
        <v>0</v>
      </c>
      <c r="U218" s="5">
        <f t="shared" si="24"/>
        <v>0</v>
      </c>
      <c r="V218" s="5">
        <f t="shared" si="24"/>
        <v>0</v>
      </c>
      <c r="W218" s="5">
        <f t="shared" si="24"/>
        <v>0</v>
      </c>
      <c r="X218" s="5">
        <f t="shared" si="24"/>
        <v>0</v>
      </c>
      <c r="Y218" s="5">
        <f t="shared" si="24"/>
        <v>0</v>
      </c>
      <c r="Z218" s="5">
        <f t="shared" si="24"/>
        <v>0</v>
      </c>
      <c r="AA218" s="5">
        <f t="shared" ref="AA218:AR218" si="25">+AA93*AA$49*$E$4/$E218</f>
        <v>0</v>
      </c>
      <c r="AB218" s="5">
        <f t="shared" si="25"/>
        <v>0</v>
      </c>
      <c r="AC218" s="5">
        <f t="shared" si="25"/>
        <v>0</v>
      </c>
      <c r="AD218" s="5">
        <f t="shared" si="25"/>
        <v>0</v>
      </c>
      <c r="AE218" s="5">
        <f t="shared" si="25"/>
        <v>0</v>
      </c>
      <c r="AF218" s="5">
        <f t="shared" si="25"/>
        <v>0</v>
      </c>
      <c r="AG218" s="5">
        <f t="shared" si="25"/>
        <v>0</v>
      </c>
      <c r="AH218" s="5">
        <f t="shared" si="25"/>
        <v>0</v>
      </c>
      <c r="AI218" s="5">
        <f t="shared" si="25"/>
        <v>0</v>
      </c>
      <c r="AJ218" s="5">
        <f t="shared" si="25"/>
        <v>0</v>
      </c>
      <c r="AK218" s="5">
        <f t="shared" si="25"/>
        <v>0</v>
      </c>
      <c r="AL218" s="5">
        <f t="shared" si="25"/>
        <v>0</v>
      </c>
      <c r="AM218" s="5">
        <f t="shared" si="25"/>
        <v>0</v>
      </c>
      <c r="AN218" s="5">
        <f t="shared" si="25"/>
        <v>0</v>
      </c>
      <c r="AO218" s="5">
        <f t="shared" si="25"/>
        <v>0</v>
      </c>
      <c r="AP218" s="5">
        <f t="shared" si="25"/>
        <v>0</v>
      </c>
      <c r="AQ218" s="5">
        <f t="shared" si="25"/>
        <v>0</v>
      </c>
      <c r="AR218" s="5">
        <f t="shared" si="25"/>
        <v>0</v>
      </c>
      <c r="AS218" s="5">
        <f t="shared" si="10"/>
        <v>0</v>
      </c>
      <c r="AT218" s="5">
        <f t="shared" si="21"/>
        <v>0</v>
      </c>
      <c r="AU218" s="5">
        <f t="shared" si="21"/>
        <v>0</v>
      </c>
      <c r="AV218" s="5">
        <f t="shared" si="21"/>
        <v>0</v>
      </c>
      <c r="AW218" s="5">
        <f t="shared" si="21"/>
        <v>0</v>
      </c>
      <c r="AX218" s="5">
        <f t="shared" si="21"/>
        <v>0</v>
      </c>
      <c r="AY218" s="5">
        <f t="shared" si="21"/>
        <v>0</v>
      </c>
      <c r="AZ218" s="5">
        <f t="shared" si="21"/>
        <v>0</v>
      </c>
      <c r="BA218" s="5">
        <f t="shared" si="21"/>
        <v>0</v>
      </c>
      <c r="BB218" s="5">
        <f t="shared" si="21"/>
        <v>0</v>
      </c>
      <c r="BC218" s="5">
        <f t="shared" si="21"/>
        <v>0</v>
      </c>
      <c r="BD218" s="5"/>
      <c r="BE218" s="5"/>
      <c r="BF218" s="5"/>
      <c r="BG218" s="5"/>
      <c r="BH218" s="5"/>
      <c r="BI218" s="5"/>
      <c r="BJ218" s="5"/>
    </row>
    <row r="219" spans="2:62" hidden="1">
      <c r="B219">
        <f t="shared" si="22"/>
        <v>810</v>
      </c>
      <c r="C219" t="str">
        <f t="shared" si="22"/>
        <v>RECOL.LECCIÓ</v>
      </c>
      <c r="D219" t="str">
        <f t="shared" si="22"/>
        <v>Recol.lecció col</v>
      </c>
      <c r="E219" s="82">
        <f t="shared" si="22"/>
        <v>2500</v>
      </c>
      <c r="F219" s="5">
        <f t="shared" ref="F219:AR225" si="26">+F94*F$49*$E$4/$E219</f>
        <v>0</v>
      </c>
      <c r="G219" s="5">
        <f t="shared" si="26"/>
        <v>0</v>
      </c>
      <c r="H219" s="5">
        <f t="shared" si="26"/>
        <v>0</v>
      </c>
      <c r="I219" s="5">
        <f t="shared" si="26"/>
        <v>0</v>
      </c>
      <c r="J219" s="5">
        <f t="shared" si="26"/>
        <v>0</v>
      </c>
      <c r="K219" s="5">
        <f t="shared" si="26"/>
        <v>0</v>
      </c>
      <c r="L219" s="5">
        <f t="shared" si="26"/>
        <v>0</v>
      </c>
      <c r="M219" s="5">
        <f t="shared" si="26"/>
        <v>0</v>
      </c>
      <c r="N219" s="5">
        <f t="shared" si="26"/>
        <v>0</v>
      </c>
      <c r="O219" s="5">
        <f t="shared" si="26"/>
        <v>0</v>
      </c>
      <c r="P219" s="5">
        <f t="shared" si="26"/>
        <v>0</v>
      </c>
      <c r="Q219" s="5">
        <f t="shared" si="26"/>
        <v>0</v>
      </c>
      <c r="R219" s="5">
        <f t="shared" si="26"/>
        <v>0</v>
      </c>
      <c r="S219" s="5">
        <f t="shared" si="26"/>
        <v>0</v>
      </c>
      <c r="T219" s="5">
        <f t="shared" si="26"/>
        <v>0</v>
      </c>
      <c r="U219" s="5">
        <f t="shared" si="26"/>
        <v>0</v>
      </c>
      <c r="V219" s="5">
        <f t="shared" si="26"/>
        <v>0</v>
      </c>
      <c r="W219" s="5">
        <f t="shared" si="26"/>
        <v>0</v>
      </c>
      <c r="X219" s="5">
        <f t="shared" si="26"/>
        <v>0</v>
      </c>
      <c r="Y219" s="5">
        <f t="shared" si="26"/>
        <v>0</v>
      </c>
      <c r="Z219" s="5">
        <f t="shared" si="26"/>
        <v>0</v>
      </c>
      <c r="AA219" s="5">
        <f t="shared" si="26"/>
        <v>0</v>
      </c>
      <c r="AB219" s="5">
        <f t="shared" si="26"/>
        <v>0</v>
      </c>
      <c r="AC219" s="5">
        <f t="shared" si="26"/>
        <v>0</v>
      </c>
      <c r="AD219" s="5">
        <f t="shared" si="26"/>
        <v>0</v>
      </c>
      <c r="AE219" s="5">
        <f t="shared" si="26"/>
        <v>0</v>
      </c>
      <c r="AF219" s="5">
        <f t="shared" si="26"/>
        <v>0</v>
      </c>
      <c r="AG219" s="5">
        <f t="shared" si="26"/>
        <v>0</v>
      </c>
      <c r="AH219" s="5">
        <f t="shared" si="26"/>
        <v>0</v>
      </c>
      <c r="AI219" s="5">
        <f t="shared" si="26"/>
        <v>0</v>
      </c>
      <c r="AJ219" s="5">
        <f t="shared" si="26"/>
        <v>0</v>
      </c>
      <c r="AK219" s="5">
        <f t="shared" si="26"/>
        <v>0</v>
      </c>
      <c r="AL219" s="5">
        <f t="shared" si="26"/>
        <v>0</v>
      </c>
      <c r="AM219" s="5">
        <f t="shared" si="26"/>
        <v>0</v>
      </c>
      <c r="AN219" s="5">
        <f t="shared" si="26"/>
        <v>0</v>
      </c>
      <c r="AO219" s="5">
        <f t="shared" si="26"/>
        <v>0</v>
      </c>
      <c r="AP219" s="5">
        <f t="shared" si="26"/>
        <v>0</v>
      </c>
      <c r="AQ219" s="5">
        <f t="shared" si="26"/>
        <v>0</v>
      </c>
      <c r="AR219" s="5">
        <f t="shared" si="26"/>
        <v>0</v>
      </c>
      <c r="AS219" s="5">
        <f t="shared" si="10"/>
        <v>0</v>
      </c>
      <c r="AT219" s="5">
        <f t="shared" si="21"/>
        <v>0</v>
      </c>
      <c r="AU219" s="5">
        <f t="shared" si="21"/>
        <v>0</v>
      </c>
      <c r="AV219" s="5">
        <f t="shared" si="21"/>
        <v>0</v>
      </c>
      <c r="AW219" s="5">
        <f t="shared" si="21"/>
        <v>0</v>
      </c>
      <c r="AX219" s="5">
        <f t="shared" si="21"/>
        <v>0</v>
      </c>
      <c r="AY219" s="5">
        <f t="shared" si="21"/>
        <v>0</v>
      </c>
      <c r="AZ219" s="5">
        <f t="shared" si="21"/>
        <v>0</v>
      </c>
      <c r="BA219" s="5">
        <f t="shared" si="21"/>
        <v>0</v>
      </c>
      <c r="BB219" s="5">
        <f t="shared" si="21"/>
        <v>0</v>
      </c>
      <c r="BC219" s="5">
        <f t="shared" si="21"/>
        <v>0</v>
      </c>
      <c r="BD219" s="5"/>
      <c r="BE219" s="5"/>
      <c r="BF219" s="5"/>
      <c r="BG219" s="5"/>
      <c r="BH219" s="5"/>
      <c r="BI219" s="5"/>
      <c r="BJ219" s="5"/>
    </row>
    <row r="220" spans="2:62" hidden="1">
      <c r="B220">
        <f t="shared" si="22"/>
        <v>820</v>
      </c>
      <c r="C220" t="str">
        <f t="shared" si="22"/>
        <v>RECOL.LECCIÓ</v>
      </c>
      <c r="D220" t="str">
        <f t="shared" si="22"/>
        <v>Recol.lecció bròcoli</v>
      </c>
      <c r="E220" s="82">
        <f t="shared" si="22"/>
        <v>2500</v>
      </c>
      <c r="F220" s="5">
        <f t="shared" si="26"/>
        <v>0</v>
      </c>
      <c r="G220" s="5">
        <f t="shared" si="26"/>
        <v>0</v>
      </c>
      <c r="H220" s="5">
        <f t="shared" si="26"/>
        <v>0</v>
      </c>
      <c r="I220" s="5">
        <f t="shared" si="26"/>
        <v>0</v>
      </c>
      <c r="J220" s="5">
        <f t="shared" si="26"/>
        <v>0</v>
      </c>
      <c r="K220" s="5">
        <f t="shared" si="26"/>
        <v>0</v>
      </c>
      <c r="L220" s="5">
        <f t="shared" si="26"/>
        <v>0</v>
      </c>
      <c r="M220" s="5">
        <f t="shared" si="26"/>
        <v>0</v>
      </c>
      <c r="N220" s="5">
        <f t="shared" si="26"/>
        <v>0</v>
      </c>
      <c r="O220" s="5">
        <f t="shared" si="26"/>
        <v>0</v>
      </c>
      <c r="P220" s="5">
        <f t="shared" si="26"/>
        <v>0</v>
      </c>
      <c r="Q220" s="5">
        <f t="shared" si="26"/>
        <v>0</v>
      </c>
      <c r="R220" s="5">
        <f t="shared" si="26"/>
        <v>0</v>
      </c>
      <c r="S220" s="5">
        <f t="shared" si="26"/>
        <v>0</v>
      </c>
      <c r="T220" s="5">
        <f t="shared" si="26"/>
        <v>0</v>
      </c>
      <c r="U220" s="5">
        <f t="shared" si="26"/>
        <v>0</v>
      </c>
      <c r="V220" s="5">
        <f t="shared" si="26"/>
        <v>0</v>
      </c>
      <c r="W220" s="5">
        <f t="shared" si="26"/>
        <v>0</v>
      </c>
      <c r="X220" s="5">
        <f t="shared" si="26"/>
        <v>0</v>
      </c>
      <c r="Y220" s="5">
        <f t="shared" si="26"/>
        <v>0</v>
      </c>
      <c r="Z220" s="5">
        <f t="shared" si="26"/>
        <v>0</v>
      </c>
      <c r="AA220" s="5">
        <f t="shared" si="26"/>
        <v>0</v>
      </c>
      <c r="AB220" s="5">
        <f t="shared" si="26"/>
        <v>0</v>
      </c>
      <c r="AC220" s="5">
        <f t="shared" si="26"/>
        <v>0</v>
      </c>
      <c r="AD220" s="5">
        <f t="shared" si="26"/>
        <v>0</v>
      </c>
      <c r="AE220" s="5">
        <f t="shared" si="26"/>
        <v>0</v>
      </c>
      <c r="AF220" s="5">
        <f t="shared" si="26"/>
        <v>0</v>
      </c>
      <c r="AG220" s="5">
        <f t="shared" si="26"/>
        <v>0</v>
      </c>
      <c r="AH220" s="5">
        <f t="shared" si="26"/>
        <v>0</v>
      </c>
      <c r="AI220" s="5">
        <f t="shared" si="26"/>
        <v>0</v>
      </c>
      <c r="AJ220" s="5">
        <f t="shared" si="26"/>
        <v>0</v>
      </c>
      <c r="AK220" s="5">
        <f t="shared" si="26"/>
        <v>0</v>
      </c>
      <c r="AL220" s="5">
        <f t="shared" si="26"/>
        <v>0</v>
      </c>
      <c r="AM220" s="5">
        <f t="shared" si="26"/>
        <v>0</v>
      </c>
      <c r="AN220" s="5">
        <f t="shared" si="26"/>
        <v>0</v>
      </c>
      <c r="AO220" s="5">
        <f t="shared" si="26"/>
        <v>0</v>
      </c>
      <c r="AP220" s="5">
        <f t="shared" si="26"/>
        <v>0</v>
      </c>
      <c r="AQ220" s="5">
        <f t="shared" si="26"/>
        <v>0</v>
      </c>
      <c r="AR220" s="5">
        <f t="shared" si="26"/>
        <v>0</v>
      </c>
      <c r="AS220" s="5">
        <f t="shared" si="10"/>
        <v>0</v>
      </c>
      <c r="AT220" s="5">
        <f t="shared" si="21"/>
        <v>0</v>
      </c>
      <c r="AU220" s="5">
        <f t="shared" si="21"/>
        <v>0</v>
      </c>
      <c r="AV220" s="5">
        <f t="shared" si="21"/>
        <v>0</v>
      </c>
      <c r="AW220" s="5">
        <f t="shared" si="21"/>
        <v>0</v>
      </c>
      <c r="AX220" s="5">
        <f t="shared" si="21"/>
        <v>0</v>
      </c>
      <c r="AY220" s="5">
        <f t="shared" si="21"/>
        <v>0</v>
      </c>
      <c r="AZ220" s="5">
        <f t="shared" si="21"/>
        <v>0</v>
      </c>
      <c r="BA220" s="5">
        <f t="shared" si="21"/>
        <v>0</v>
      </c>
      <c r="BB220" s="5">
        <f t="shared" si="21"/>
        <v>0</v>
      </c>
      <c r="BC220" s="5">
        <f t="shared" si="21"/>
        <v>0</v>
      </c>
      <c r="BD220" s="5"/>
      <c r="BE220" s="5"/>
      <c r="BF220" s="5"/>
      <c r="BG220" s="5"/>
      <c r="BH220" s="5"/>
      <c r="BI220" s="5"/>
      <c r="BJ220" s="5"/>
    </row>
    <row r="221" spans="2:62" hidden="1">
      <c r="B221">
        <f t="shared" si="22"/>
        <v>830</v>
      </c>
      <c r="C221" t="str">
        <f t="shared" si="22"/>
        <v>RECOL.LECCIÓ</v>
      </c>
      <c r="D221" t="str">
        <f t="shared" si="22"/>
        <v>Recol.lecció calçot</v>
      </c>
      <c r="E221" s="82">
        <f t="shared" si="22"/>
        <v>2500</v>
      </c>
      <c r="F221" s="5">
        <f t="shared" si="26"/>
        <v>0</v>
      </c>
      <c r="G221" s="5">
        <f t="shared" si="26"/>
        <v>0</v>
      </c>
      <c r="H221" s="5">
        <f t="shared" si="26"/>
        <v>0</v>
      </c>
      <c r="I221" s="5">
        <f t="shared" si="26"/>
        <v>0</v>
      </c>
      <c r="J221" s="5">
        <f t="shared" si="26"/>
        <v>0</v>
      </c>
      <c r="K221" s="5">
        <f t="shared" si="26"/>
        <v>0</v>
      </c>
      <c r="L221" s="5">
        <f t="shared" si="26"/>
        <v>0</v>
      </c>
      <c r="M221" s="5">
        <f t="shared" si="26"/>
        <v>0</v>
      </c>
      <c r="N221" s="5">
        <f t="shared" si="26"/>
        <v>0</v>
      </c>
      <c r="O221" s="5">
        <f t="shared" si="26"/>
        <v>0</v>
      </c>
      <c r="P221" s="5">
        <f t="shared" si="26"/>
        <v>0</v>
      </c>
      <c r="Q221" s="5">
        <f t="shared" si="26"/>
        <v>0</v>
      </c>
      <c r="R221" s="5">
        <f t="shared" si="26"/>
        <v>0</v>
      </c>
      <c r="S221" s="5">
        <f t="shared" si="26"/>
        <v>0</v>
      </c>
      <c r="T221" s="5">
        <f t="shared" si="26"/>
        <v>0</v>
      </c>
      <c r="U221" s="5">
        <f t="shared" si="26"/>
        <v>0</v>
      </c>
      <c r="V221" s="5">
        <f t="shared" si="26"/>
        <v>0</v>
      </c>
      <c r="W221" s="5">
        <f t="shared" si="26"/>
        <v>0</v>
      </c>
      <c r="X221" s="5">
        <f t="shared" si="26"/>
        <v>0</v>
      </c>
      <c r="Y221" s="5">
        <f t="shared" si="26"/>
        <v>0</v>
      </c>
      <c r="Z221" s="5">
        <f t="shared" si="26"/>
        <v>0</v>
      </c>
      <c r="AA221" s="5">
        <f t="shared" si="26"/>
        <v>0</v>
      </c>
      <c r="AB221" s="5">
        <f t="shared" si="26"/>
        <v>0</v>
      </c>
      <c r="AC221" s="5">
        <f t="shared" si="26"/>
        <v>0</v>
      </c>
      <c r="AD221" s="5">
        <f t="shared" si="26"/>
        <v>0</v>
      </c>
      <c r="AE221" s="5">
        <f t="shared" si="26"/>
        <v>0</v>
      </c>
      <c r="AF221" s="5">
        <f t="shared" si="26"/>
        <v>0</v>
      </c>
      <c r="AG221" s="5">
        <f t="shared" si="26"/>
        <v>0</v>
      </c>
      <c r="AH221" s="5">
        <f t="shared" si="26"/>
        <v>0</v>
      </c>
      <c r="AI221" s="5">
        <f t="shared" si="26"/>
        <v>0</v>
      </c>
      <c r="AJ221" s="5">
        <f t="shared" si="26"/>
        <v>0</v>
      </c>
      <c r="AK221" s="5">
        <f t="shared" si="26"/>
        <v>0</v>
      </c>
      <c r="AL221" s="5">
        <f t="shared" si="26"/>
        <v>0</v>
      </c>
      <c r="AM221" s="5">
        <f t="shared" si="26"/>
        <v>0</v>
      </c>
      <c r="AN221" s="5">
        <f t="shared" si="26"/>
        <v>0</v>
      </c>
      <c r="AO221" s="5">
        <f t="shared" si="26"/>
        <v>0</v>
      </c>
      <c r="AP221" s="5">
        <f t="shared" si="26"/>
        <v>0</v>
      </c>
      <c r="AQ221" s="5">
        <f t="shared" si="26"/>
        <v>0</v>
      </c>
      <c r="AR221" s="5">
        <f t="shared" si="26"/>
        <v>0</v>
      </c>
      <c r="AS221" s="5">
        <f t="shared" si="10"/>
        <v>0</v>
      </c>
      <c r="AT221" s="5">
        <f t="shared" si="21"/>
        <v>0</v>
      </c>
      <c r="AU221" s="5">
        <f t="shared" si="21"/>
        <v>0</v>
      </c>
      <c r="AV221" s="5">
        <f t="shared" si="21"/>
        <v>0</v>
      </c>
      <c r="AW221" s="5">
        <f t="shared" si="21"/>
        <v>0</v>
      </c>
      <c r="AX221" s="5">
        <f t="shared" si="21"/>
        <v>0</v>
      </c>
      <c r="AY221" s="5">
        <f t="shared" si="21"/>
        <v>0</v>
      </c>
      <c r="AZ221" s="5">
        <f t="shared" si="21"/>
        <v>0</v>
      </c>
      <c r="BA221" s="5">
        <f t="shared" si="21"/>
        <v>0</v>
      </c>
      <c r="BB221" s="5">
        <f t="shared" si="21"/>
        <v>0</v>
      </c>
      <c r="BC221" s="5">
        <f t="shared" si="21"/>
        <v>0</v>
      </c>
      <c r="BD221" s="5"/>
      <c r="BE221" s="5"/>
      <c r="BF221" s="5"/>
      <c r="BG221" s="5"/>
      <c r="BH221" s="5"/>
      <c r="BI221" s="5"/>
      <c r="BJ221" s="5"/>
    </row>
    <row r="222" spans="2:62" hidden="1">
      <c r="B222">
        <f t="shared" si="22"/>
        <v>840</v>
      </c>
      <c r="C222" t="str">
        <f t="shared" si="22"/>
        <v>RECOL.LECCIÓ</v>
      </c>
      <c r="D222" t="str">
        <f t="shared" si="22"/>
        <v>Recol.lecció enciam</v>
      </c>
      <c r="E222" s="82">
        <f t="shared" si="22"/>
        <v>2500</v>
      </c>
      <c r="F222" s="5">
        <f t="shared" si="26"/>
        <v>0</v>
      </c>
      <c r="G222" s="5">
        <f t="shared" si="26"/>
        <v>0</v>
      </c>
      <c r="H222" s="5">
        <f t="shared" si="26"/>
        <v>0</v>
      </c>
      <c r="I222" s="5">
        <f t="shared" si="26"/>
        <v>0</v>
      </c>
      <c r="J222" s="5">
        <f t="shared" si="26"/>
        <v>0</v>
      </c>
      <c r="K222" s="5">
        <f t="shared" si="26"/>
        <v>0</v>
      </c>
      <c r="L222" s="5">
        <f t="shared" si="26"/>
        <v>0</v>
      </c>
      <c r="M222" s="5">
        <f t="shared" si="26"/>
        <v>0</v>
      </c>
      <c r="N222" s="5">
        <f t="shared" si="26"/>
        <v>0</v>
      </c>
      <c r="O222" s="5">
        <f t="shared" si="26"/>
        <v>0</v>
      </c>
      <c r="P222" s="5">
        <f t="shared" si="26"/>
        <v>0</v>
      </c>
      <c r="Q222" s="5">
        <f t="shared" si="26"/>
        <v>0</v>
      </c>
      <c r="R222" s="5">
        <f t="shared" si="26"/>
        <v>0</v>
      </c>
      <c r="S222" s="5">
        <f t="shared" si="26"/>
        <v>0</v>
      </c>
      <c r="T222" s="5">
        <f t="shared" si="26"/>
        <v>0</v>
      </c>
      <c r="U222" s="5">
        <f t="shared" si="26"/>
        <v>0</v>
      </c>
      <c r="V222" s="5">
        <f t="shared" si="26"/>
        <v>0</v>
      </c>
      <c r="W222" s="5">
        <f t="shared" si="26"/>
        <v>0</v>
      </c>
      <c r="X222" s="5">
        <f t="shared" si="26"/>
        <v>0</v>
      </c>
      <c r="Y222" s="5">
        <f t="shared" si="26"/>
        <v>0</v>
      </c>
      <c r="Z222" s="5">
        <f t="shared" si="26"/>
        <v>0</v>
      </c>
      <c r="AA222" s="5">
        <f t="shared" si="26"/>
        <v>0</v>
      </c>
      <c r="AB222" s="5">
        <f t="shared" si="26"/>
        <v>0</v>
      </c>
      <c r="AC222" s="5">
        <f t="shared" si="26"/>
        <v>0</v>
      </c>
      <c r="AD222" s="5">
        <f t="shared" si="26"/>
        <v>0</v>
      </c>
      <c r="AE222" s="5">
        <f t="shared" si="26"/>
        <v>0</v>
      </c>
      <c r="AF222" s="5">
        <f t="shared" si="26"/>
        <v>0</v>
      </c>
      <c r="AG222" s="5">
        <f t="shared" si="26"/>
        <v>0</v>
      </c>
      <c r="AH222" s="5">
        <f t="shared" si="26"/>
        <v>0</v>
      </c>
      <c r="AI222" s="5">
        <f t="shared" si="26"/>
        <v>0</v>
      </c>
      <c r="AJ222" s="5">
        <f t="shared" si="26"/>
        <v>0</v>
      </c>
      <c r="AK222" s="5">
        <f t="shared" si="26"/>
        <v>0</v>
      </c>
      <c r="AL222" s="5">
        <f t="shared" si="26"/>
        <v>0</v>
      </c>
      <c r="AM222" s="5">
        <f t="shared" si="26"/>
        <v>0</v>
      </c>
      <c r="AN222" s="5">
        <f t="shared" si="26"/>
        <v>0</v>
      </c>
      <c r="AO222" s="5">
        <f t="shared" si="26"/>
        <v>0</v>
      </c>
      <c r="AP222" s="5">
        <f t="shared" si="26"/>
        <v>0</v>
      </c>
      <c r="AQ222" s="5">
        <f t="shared" si="26"/>
        <v>0</v>
      </c>
      <c r="AR222" s="5">
        <f t="shared" si="26"/>
        <v>0</v>
      </c>
      <c r="AS222" s="5">
        <f t="shared" si="10"/>
        <v>0</v>
      </c>
      <c r="AT222" s="5">
        <f t="shared" si="21"/>
        <v>0</v>
      </c>
      <c r="AU222" s="5">
        <f t="shared" si="21"/>
        <v>0</v>
      </c>
      <c r="AV222" s="5">
        <f t="shared" si="21"/>
        <v>0</v>
      </c>
      <c r="AW222" s="5">
        <f t="shared" si="21"/>
        <v>0</v>
      </c>
      <c r="AX222" s="5">
        <f t="shared" si="21"/>
        <v>0</v>
      </c>
      <c r="AY222" s="5">
        <f t="shared" si="21"/>
        <v>0</v>
      </c>
      <c r="AZ222" s="5">
        <f t="shared" si="21"/>
        <v>0</v>
      </c>
      <c r="BA222" s="5">
        <f t="shared" si="21"/>
        <v>0</v>
      </c>
      <c r="BB222" s="5">
        <f t="shared" si="21"/>
        <v>0</v>
      </c>
      <c r="BC222" s="5">
        <f t="shared" si="21"/>
        <v>0</v>
      </c>
      <c r="BD222" s="5"/>
      <c r="BE222" s="5"/>
      <c r="BF222" s="5"/>
      <c r="BG222" s="5"/>
      <c r="BH222" s="5"/>
      <c r="BI222" s="5"/>
      <c r="BJ222" s="5"/>
    </row>
    <row r="223" spans="2:62" hidden="1">
      <c r="B223">
        <f t="shared" si="22"/>
        <v>850</v>
      </c>
      <c r="C223" t="str">
        <f t="shared" si="22"/>
        <v>RECOL.LECCIÓ</v>
      </c>
      <c r="D223" t="str">
        <f t="shared" si="22"/>
        <v>Recol.lecció bledes a manats</v>
      </c>
      <c r="E223" s="82">
        <f t="shared" si="22"/>
        <v>2500</v>
      </c>
      <c r="F223" s="5">
        <f t="shared" si="26"/>
        <v>0</v>
      </c>
      <c r="G223" s="5">
        <f t="shared" si="26"/>
        <v>0</v>
      </c>
      <c r="H223" s="5">
        <f t="shared" si="26"/>
        <v>0</v>
      </c>
      <c r="I223" s="5">
        <f t="shared" si="26"/>
        <v>0</v>
      </c>
      <c r="J223" s="5">
        <f t="shared" si="26"/>
        <v>0</v>
      </c>
      <c r="K223" s="5">
        <f t="shared" si="26"/>
        <v>0</v>
      </c>
      <c r="L223" s="5">
        <f t="shared" si="26"/>
        <v>0</v>
      </c>
      <c r="M223" s="5">
        <f t="shared" si="26"/>
        <v>0</v>
      </c>
      <c r="N223" s="5">
        <f t="shared" si="26"/>
        <v>0</v>
      </c>
      <c r="O223" s="5">
        <f t="shared" si="26"/>
        <v>0</v>
      </c>
      <c r="P223" s="5">
        <f t="shared" si="26"/>
        <v>0</v>
      </c>
      <c r="Q223" s="5">
        <f t="shared" si="26"/>
        <v>0</v>
      </c>
      <c r="R223" s="5">
        <f t="shared" si="26"/>
        <v>0</v>
      </c>
      <c r="S223" s="5">
        <f t="shared" si="26"/>
        <v>0</v>
      </c>
      <c r="T223" s="5">
        <f t="shared" si="26"/>
        <v>0</v>
      </c>
      <c r="U223" s="5">
        <f t="shared" si="26"/>
        <v>0</v>
      </c>
      <c r="V223" s="5">
        <f t="shared" si="26"/>
        <v>0</v>
      </c>
      <c r="W223" s="5">
        <f t="shared" si="26"/>
        <v>0</v>
      </c>
      <c r="X223" s="5">
        <f t="shared" si="26"/>
        <v>0</v>
      </c>
      <c r="Y223" s="5">
        <f t="shared" si="26"/>
        <v>0</v>
      </c>
      <c r="Z223" s="5">
        <f t="shared" si="26"/>
        <v>0</v>
      </c>
      <c r="AA223" s="5">
        <f t="shared" si="26"/>
        <v>0</v>
      </c>
      <c r="AB223" s="5">
        <f t="shared" si="26"/>
        <v>0</v>
      </c>
      <c r="AC223" s="5">
        <f t="shared" si="26"/>
        <v>0</v>
      </c>
      <c r="AD223" s="5">
        <f t="shared" si="26"/>
        <v>0</v>
      </c>
      <c r="AE223" s="5">
        <f t="shared" si="26"/>
        <v>0</v>
      </c>
      <c r="AF223" s="5">
        <f t="shared" si="26"/>
        <v>0</v>
      </c>
      <c r="AG223" s="5">
        <f t="shared" si="26"/>
        <v>0</v>
      </c>
      <c r="AH223" s="5">
        <f t="shared" si="26"/>
        <v>0</v>
      </c>
      <c r="AI223" s="5">
        <f t="shared" si="26"/>
        <v>0</v>
      </c>
      <c r="AJ223" s="5">
        <f t="shared" si="26"/>
        <v>0</v>
      </c>
      <c r="AK223" s="5">
        <f t="shared" si="26"/>
        <v>0</v>
      </c>
      <c r="AL223" s="5">
        <f t="shared" si="26"/>
        <v>0</v>
      </c>
      <c r="AM223" s="5">
        <f t="shared" si="26"/>
        <v>0</v>
      </c>
      <c r="AN223" s="5">
        <f t="shared" si="26"/>
        <v>0</v>
      </c>
      <c r="AO223" s="5">
        <f t="shared" si="26"/>
        <v>0</v>
      </c>
      <c r="AP223" s="5">
        <f t="shared" si="26"/>
        <v>0</v>
      </c>
      <c r="AQ223" s="5">
        <f t="shared" si="26"/>
        <v>0</v>
      </c>
      <c r="AR223" s="5">
        <f t="shared" si="26"/>
        <v>0</v>
      </c>
      <c r="AS223" s="5">
        <f t="shared" si="10"/>
        <v>0</v>
      </c>
      <c r="AT223" s="5">
        <f t="shared" si="21"/>
        <v>0</v>
      </c>
      <c r="AU223" s="5">
        <f t="shared" si="21"/>
        <v>0</v>
      </c>
      <c r="AV223" s="5">
        <f t="shared" si="21"/>
        <v>0</v>
      </c>
      <c r="AW223" s="5">
        <f t="shared" si="21"/>
        <v>0</v>
      </c>
      <c r="AX223" s="5">
        <f t="shared" si="21"/>
        <v>0</v>
      </c>
      <c r="AY223" s="5">
        <f t="shared" si="21"/>
        <v>0</v>
      </c>
      <c r="AZ223" s="5">
        <f t="shared" si="21"/>
        <v>0</v>
      </c>
      <c r="BA223" s="5">
        <f t="shared" si="21"/>
        <v>0</v>
      </c>
      <c r="BB223" s="5">
        <f t="shared" si="21"/>
        <v>0</v>
      </c>
      <c r="BC223" s="5">
        <f t="shared" si="21"/>
        <v>0</v>
      </c>
      <c r="BD223" s="5"/>
      <c r="BE223" s="5"/>
      <c r="BF223" s="5"/>
      <c r="BG223" s="5"/>
      <c r="BH223" s="5"/>
      <c r="BI223" s="5"/>
      <c r="BJ223" s="5"/>
    </row>
    <row r="224" spans="2:62" hidden="1">
      <c r="B224">
        <f t="shared" si="22"/>
        <v>860</v>
      </c>
      <c r="C224" t="str">
        <f t="shared" si="22"/>
        <v>RECOL.LECCIÓ</v>
      </c>
      <c r="D224" t="str">
        <f t="shared" si="22"/>
        <v>Recol.lecció bledes</v>
      </c>
      <c r="E224" s="82">
        <f t="shared" si="22"/>
        <v>2500</v>
      </c>
      <c r="F224" s="5">
        <f t="shared" si="26"/>
        <v>0</v>
      </c>
      <c r="G224" s="5">
        <f t="shared" si="26"/>
        <v>0</v>
      </c>
      <c r="H224" s="5">
        <f t="shared" si="26"/>
        <v>0</v>
      </c>
      <c r="I224" s="5">
        <f t="shared" si="26"/>
        <v>0</v>
      </c>
      <c r="J224" s="5">
        <f t="shared" si="26"/>
        <v>0</v>
      </c>
      <c r="K224" s="5">
        <f t="shared" si="26"/>
        <v>0</v>
      </c>
      <c r="L224" s="5">
        <f t="shared" si="26"/>
        <v>0</v>
      </c>
      <c r="M224" s="5">
        <f t="shared" si="26"/>
        <v>0</v>
      </c>
      <c r="N224" s="5">
        <f t="shared" si="26"/>
        <v>0</v>
      </c>
      <c r="O224" s="5">
        <f t="shared" si="26"/>
        <v>0</v>
      </c>
      <c r="P224" s="5">
        <f t="shared" si="26"/>
        <v>0</v>
      </c>
      <c r="Q224" s="5">
        <f t="shared" si="26"/>
        <v>0</v>
      </c>
      <c r="R224" s="5">
        <f t="shared" si="26"/>
        <v>0</v>
      </c>
      <c r="S224" s="5">
        <f t="shared" si="26"/>
        <v>0</v>
      </c>
      <c r="T224" s="5">
        <f t="shared" si="26"/>
        <v>0</v>
      </c>
      <c r="U224" s="5">
        <f t="shared" si="26"/>
        <v>0</v>
      </c>
      <c r="V224" s="5">
        <f t="shared" si="26"/>
        <v>0</v>
      </c>
      <c r="W224" s="5">
        <f t="shared" si="26"/>
        <v>0</v>
      </c>
      <c r="X224" s="5">
        <f t="shared" si="26"/>
        <v>0</v>
      </c>
      <c r="Y224" s="5">
        <f t="shared" si="26"/>
        <v>0</v>
      </c>
      <c r="Z224" s="5">
        <f t="shared" si="26"/>
        <v>0</v>
      </c>
      <c r="AA224" s="5">
        <f t="shared" si="26"/>
        <v>0</v>
      </c>
      <c r="AB224" s="5">
        <f t="shared" si="26"/>
        <v>0</v>
      </c>
      <c r="AC224" s="5">
        <f t="shared" si="26"/>
        <v>0</v>
      </c>
      <c r="AD224" s="5">
        <f t="shared" si="26"/>
        <v>0</v>
      </c>
      <c r="AE224" s="5">
        <f t="shared" si="26"/>
        <v>0</v>
      </c>
      <c r="AF224" s="5">
        <f t="shared" si="26"/>
        <v>0</v>
      </c>
      <c r="AG224" s="5">
        <f t="shared" si="26"/>
        <v>0</v>
      </c>
      <c r="AH224" s="5">
        <f t="shared" si="26"/>
        <v>0</v>
      </c>
      <c r="AI224" s="5">
        <f t="shared" si="26"/>
        <v>0</v>
      </c>
      <c r="AJ224" s="5">
        <f t="shared" si="26"/>
        <v>0</v>
      </c>
      <c r="AK224" s="5">
        <f t="shared" si="26"/>
        <v>0</v>
      </c>
      <c r="AL224" s="5">
        <f t="shared" si="26"/>
        <v>0</v>
      </c>
      <c r="AM224" s="5">
        <f t="shared" si="26"/>
        <v>0</v>
      </c>
      <c r="AN224" s="5">
        <f t="shared" si="26"/>
        <v>0</v>
      </c>
      <c r="AO224" s="5">
        <f t="shared" si="26"/>
        <v>0</v>
      </c>
      <c r="AP224" s="5">
        <f t="shared" si="26"/>
        <v>0</v>
      </c>
      <c r="AQ224" s="5">
        <f t="shared" si="26"/>
        <v>0</v>
      </c>
      <c r="AR224" s="5">
        <f t="shared" si="26"/>
        <v>0</v>
      </c>
      <c r="AS224" s="5">
        <f t="shared" si="10"/>
        <v>0</v>
      </c>
      <c r="AT224" s="5">
        <f t="shared" ref="AT224:BC226" si="27">+AT99*AT$49*$E$4/$E224</f>
        <v>0</v>
      </c>
      <c r="AU224" s="5">
        <f t="shared" si="27"/>
        <v>0</v>
      </c>
      <c r="AV224" s="5">
        <f t="shared" si="27"/>
        <v>0</v>
      </c>
      <c r="AW224" s="5">
        <f t="shared" si="27"/>
        <v>0</v>
      </c>
      <c r="AX224" s="5">
        <f t="shared" si="27"/>
        <v>0</v>
      </c>
      <c r="AY224" s="5">
        <f t="shared" si="27"/>
        <v>0</v>
      </c>
      <c r="AZ224" s="5">
        <f t="shared" si="27"/>
        <v>0</v>
      </c>
      <c r="BA224" s="5">
        <f t="shared" si="27"/>
        <v>0</v>
      </c>
      <c r="BB224" s="5">
        <f t="shared" si="27"/>
        <v>0</v>
      </c>
      <c r="BC224" s="5">
        <f t="shared" si="27"/>
        <v>0</v>
      </c>
      <c r="BD224" s="5"/>
      <c r="BE224" s="5"/>
      <c r="BF224" s="5"/>
      <c r="BG224" s="5"/>
      <c r="BH224" s="5"/>
      <c r="BI224" s="5"/>
      <c r="BJ224" s="5"/>
    </row>
    <row r="225" spans="2:62" hidden="1">
      <c r="B225">
        <f t="shared" ref="B225:E240" si="28">+B100</f>
        <v>870</v>
      </c>
      <c r="C225" t="str">
        <f t="shared" si="28"/>
        <v>RECOL.LECCIÓ</v>
      </c>
      <c r="D225" t="str">
        <f t="shared" si="28"/>
        <v>Recol.lecció tomàquet</v>
      </c>
      <c r="E225" s="82">
        <f t="shared" si="28"/>
        <v>2500</v>
      </c>
      <c r="F225" s="5">
        <f t="shared" si="26"/>
        <v>0</v>
      </c>
      <c r="G225" s="5">
        <f t="shared" si="26"/>
        <v>0</v>
      </c>
      <c r="H225" s="5">
        <f t="shared" si="26"/>
        <v>0</v>
      </c>
      <c r="I225" s="5">
        <f t="shared" si="26"/>
        <v>0</v>
      </c>
      <c r="J225" s="5">
        <f t="shared" si="26"/>
        <v>0</v>
      </c>
      <c r="K225" s="5">
        <f t="shared" si="26"/>
        <v>0</v>
      </c>
      <c r="L225" s="5">
        <f t="shared" si="26"/>
        <v>0</v>
      </c>
      <c r="M225" s="5">
        <f t="shared" si="26"/>
        <v>0</v>
      </c>
      <c r="N225" s="5">
        <f t="shared" si="26"/>
        <v>0</v>
      </c>
      <c r="O225" s="5">
        <f t="shared" si="26"/>
        <v>0</v>
      </c>
      <c r="P225" s="5">
        <f t="shared" si="26"/>
        <v>0</v>
      </c>
      <c r="Q225" s="5">
        <f t="shared" si="26"/>
        <v>0</v>
      </c>
      <c r="R225" s="5">
        <f t="shared" si="26"/>
        <v>0</v>
      </c>
      <c r="S225" s="5">
        <f t="shared" si="26"/>
        <v>0</v>
      </c>
      <c r="T225" s="5">
        <f t="shared" si="26"/>
        <v>0</v>
      </c>
      <c r="U225" s="5">
        <f t="shared" si="26"/>
        <v>0</v>
      </c>
      <c r="V225" s="5">
        <f t="shared" si="26"/>
        <v>0</v>
      </c>
      <c r="W225" s="5">
        <f t="shared" si="26"/>
        <v>0</v>
      </c>
      <c r="X225" s="5">
        <f t="shared" si="26"/>
        <v>0</v>
      </c>
      <c r="Y225" s="5">
        <f t="shared" si="26"/>
        <v>0</v>
      </c>
      <c r="Z225" s="5">
        <f t="shared" si="26"/>
        <v>0</v>
      </c>
      <c r="AA225" s="5">
        <f t="shared" ref="AA225:AR225" si="29">+AA100*AA$49*$E$4/$E225</f>
        <v>0</v>
      </c>
      <c r="AB225" s="5">
        <f t="shared" si="29"/>
        <v>0</v>
      </c>
      <c r="AC225" s="5">
        <f t="shared" si="29"/>
        <v>0</v>
      </c>
      <c r="AD225" s="5">
        <f t="shared" si="29"/>
        <v>0</v>
      </c>
      <c r="AE225" s="5">
        <f t="shared" si="29"/>
        <v>0</v>
      </c>
      <c r="AF225" s="5">
        <f t="shared" si="29"/>
        <v>0</v>
      </c>
      <c r="AG225" s="5">
        <f t="shared" si="29"/>
        <v>0</v>
      </c>
      <c r="AH225" s="5">
        <f t="shared" si="29"/>
        <v>0</v>
      </c>
      <c r="AI225" s="5">
        <f t="shared" si="29"/>
        <v>0</v>
      </c>
      <c r="AJ225" s="5">
        <f t="shared" si="29"/>
        <v>0</v>
      </c>
      <c r="AK225" s="5">
        <f t="shared" si="29"/>
        <v>0</v>
      </c>
      <c r="AL225" s="5">
        <f t="shared" si="29"/>
        <v>0</v>
      </c>
      <c r="AM225" s="5">
        <f t="shared" si="29"/>
        <v>0</v>
      </c>
      <c r="AN225" s="5">
        <f t="shared" si="29"/>
        <v>0</v>
      </c>
      <c r="AO225" s="5">
        <f t="shared" si="29"/>
        <v>0</v>
      </c>
      <c r="AP225" s="5">
        <f t="shared" si="29"/>
        <v>0</v>
      </c>
      <c r="AQ225" s="5">
        <f t="shared" si="29"/>
        <v>0</v>
      </c>
      <c r="AR225" s="5">
        <f t="shared" si="29"/>
        <v>0</v>
      </c>
      <c r="AS225" s="5">
        <f t="shared" si="10"/>
        <v>0</v>
      </c>
      <c r="AT225" s="5">
        <f t="shared" si="27"/>
        <v>0</v>
      </c>
      <c r="AU225" s="5">
        <f t="shared" si="27"/>
        <v>0</v>
      </c>
      <c r="AV225" s="5">
        <f t="shared" si="27"/>
        <v>0</v>
      </c>
      <c r="AW225" s="5">
        <f t="shared" si="27"/>
        <v>0</v>
      </c>
      <c r="AX225" s="5">
        <f t="shared" si="27"/>
        <v>0</v>
      </c>
      <c r="AY225" s="5">
        <f t="shared" si="27"/>
        <v>0</v>
      </c>
      <c r="AZ225" s="5">
        <f t="shared" si="27"/>
        <v>0</v>
      </c>
      <c r="BA225" s="5">
        <f t="shared" si="27"/>
        <v>0</v>
      </c>
      <c r="BB225" s="5">
        <f t="shared" si="27"/>
        <v>0</v>
      </c>
      <c r="BC225" s="5">
        <f t="shared" si="27"/>
        <v>0</v>
      </c>
      <c r="BD225" s="5"/>
      <c r="BE225" s="5"/>
      <c r="BF225" s="5"/>
      <c r="BG225" s="5"/>
      <c r="BH225" s="5"/>
      <c r="BI225" s="5"/>
      <c r="BJ225" s="5"/>
    </row>
    <row r="226" spans="2:62" hidden="1">
      <c r="B226">
        <f t="shared" si="28"/>
        <v>880</v>
      </c>
      <c r="C226" t="str">
        <f t="shared" si="28"/>
        <v>RECOL.LECCIÓ</v>
      </c>
      <c r="D226" t="str">
        <f t="shared" si="28"/>
        <v>Recol.lecció carbassa</v>
      </c>
      <c r="E226" s="82">
        <f t="shared" si="28"/>
        <v>2500</v>
      </c>
      <c r="F226" s="5">
        <f t="shared" ref="F226:AR226" si="30">+F101*F$49*$E$4/$E226</f>
        <v>0</v>
      </c>
      <c r="G226" s="5">
        <f t="shared" si="30"/>
        <v>0</v>
      </c>
      <c r="H226" s="5">
        <f t="shared" si="30"/>
        <v>0</v>
      </c>
      <c r="I226" s="5">
        <f t="shared" si="30"/>
        <v>0</v>
      </c>
      <c r="J226" s="5">
        <f t="shared" si="30"/>
        <v>0</v>
      </c>
      <c r="K226" s="5">
        <f t="shared" si="30"/>
        <v>0</v>
      </c>
      <c r="L226" s="5">
        <f t="shared" si="30"/>
        <v>0</v>
      </c>
      <c r="M226" s="5">
        <f t="shared" si="30"/>
        <v>0</v>
      </c>
      <c r="N226" s="5">
        <f t="shared" si="30"/>
        <v>0</v>
      </c>
      <c r="O226" s="5">
        <f t="shared" si="30"/>
        <v>0</v>
      </c>
      <c r="P226" s="5">
        <f t="shared" si="30"/>
        <v>0</v>
      </c>
      <c r="Q226" s="5">
        <f t="shared" si="30"/>
        <v>0</v>
      </c>
      <c r="R226" s="5">
        <f t="shared" si="30"/>
        <v>0</v>
      </c>
      <c r="S226" s="5">
        <f t="shared" si="30"/>
        <v>0</v>
      </c>
      <c r="T226" s="5">
        <f t="shared" si="30"/>
        <v>0</v>
      </c>
      <c r="U226" s="5">
        <f t="shared" si="30"/>
        <v>0</v>
      </c>
      <c r="V226" s="5">
        <f t="shared" si="30"/>
        <v>0</v>
      </c>
      <c r="W226" s="5">
        <f t="shared" si="30"/>
        <v>0</v>
      </c>
      <c r="X226" s="5">
        <f t="shared" si="30"/>
        <v>0</v>
      </c>
      <c r="Y226" s="5">
        <f t="shared" si="30"/>
        <v>0</v>
      </c>
      <c r="Z226" s="5">
        <f t="shared" si="30"/>
        <v>0</v>
      </c>
      <c r="AA226" s="5">
        <f t="shared" si="30"/>
        <v>0</v>
      </c>
      <c r="AB226" s="5">
        <f t="shared" si="30"/>
        <v>0</v>
      </c>
      <c r="AC226" s="5">
        <f t="shared" si="30"/>
        <v>0</v>
      </c>
      <c r="AD226" s="5">
        <f t="shared" si="30"/>
        <v>0</v>
      </c>
      <c r="AE226" s="5">
        <f t="shared" si="30"/>
        <v>0</v>
      </c>
      <c r="AF226" s="5">
        <f t="shared" si="30"/>
        <v>0</v>
      </c>
      <c r="AG226" s="5">
        <f t="shared" si="30"/>
        <v>0</v>
      </c>
      <c r="AH226" s="5">
        <f t="shared" si="30"/>
        <v>0</v>
      </c>
      <c r="AI226" s="5">
        <f t="shared" si="30"/>
        <v>0</v>
      </c>
      <c r="AJ226" s="5">
        <f t="shared" si="30"/>
        <v>0</v>
      </c>
      <c r="AK226" s="5">
        <f t="shared" si="30"/>
        <v>0</v>
      </c>
      <c r="AL226" s="5">
        <f t="shared" si="30"/>
        <v>0</v>
      </c>
      <c r="AM226" s="5">
        <f t="shared" si="30"/>
        <v>0</v>
      </c>
      <c r="AN226" s="5">
        <f t="shared" si="30"/>
        <v>0</v>
      </c>
      <c r="AO226" s="5">
        <f t="shared" si="30"/>
        <v>0</v>
      </c>
      <c r="AP226" s="5">
        <f t="shared" si="30"/>
        <v>0</v>
      </c>
      <c r="AQ226" s="5">
        <f t="shared" si="30"/>
        <v>0</v>
      </c>
      <c r="AR226" s="5">
        <f t="shared" si="30"/>
        <v>0</v>
      </c>
      <c r="AS226" s="5">
        <f t="shared" si="10"/>
        <v>0</v>
      </c>
      <c r="AT226" s="5">
        <f t="shared" si="27"/>
        <v>0</v>
      </c>
      <c r="AU226" s="5">
        <f t="shared" si="27"/>
        <v>0</v>
      </c>
      <c r="AV226" s="5">
        <f t="shared" si="27"/>
        <v>0</v>
      </c>
      <c r="AW226" s="5">
        <f t="shared" si="27"/>
        <v>0</v>
      </c>
      <c r="AX226" s="5">
        <f t="shared" si="27"/>
        <v>0</v>
      </c>
      <c r="AY226" s="5">
        <f t="shared" si="27"/>
        <v>0</v>
      </c>
      <c r="AZ226" s="5">
        <f t="shared" si="27"/>
        <v>0</v>
      </c>
      <c r="BA226" s="5">
        <f t="shared" si="27"/>
        <v>0</v>
      </c>
      <c r="BB226" s="5">
        <f t="shared" si="27"/>
        <v>0</v>
      </c>
      <c r="BC226" s="5">
        <f t="shared" si="27"/>
        <v>0</v>
      </c>
      <c r="BD226" s="5"/>
      <c r="BE226" s="5"/>
      <c r="BF226" s="5"/>
      <c r="BG226" s="5"/>
      <c r="BH226" s="5"/>
      <c r="BI226" s="5"/>
      <c r="BJ226" s="5"/>
    </row>
    <row r="227" spans="2:62" hidden="1">
      <c r="B227">
        <f t="shared" si="28"/>
        <v>115</v>
      </c>
      <c r="C227" t="str">
        <f t="shared" si="28"/>
        <v>PREPARACIÓ DEL SÒL</v>
      </c>
      <c r="D227" t="str">
        <f t="shared" si="28"/>
        <v>Preparació per desbrossat amb discos</v>
      </c>
      <c r="E227" s="82">
        <f t="shared" si="28"/>
        <v>2500</v>
      </c>
      <c r="F227" s="5">
        <f>IF($E$4&lt;$E227,$E$4/$E227*F102*F$49,F102*F$49)</f>
        <v>0</v>
      </c>
      <c r="G227" s="5">
        <f t="shared" ref="G227:AR227" si="31">IF($E$4&lt;$E227,$E$4/$E227*G102*G$49,G102*G$49)</f>
        <v>0</v>
      </c>
      <c r="H227" s="5">
        <f t="shared" si="31"/>
        <v>0</v>
      </c>
      <c r="I227" s="5">
        <f t="shared" si="31"/>
        <v>0</v>
      </c>
      <c r="J227" s="5">
        <f t="shared" si="31"/>
        <v>0</v>
      </c>
      <c r="K227" s="5">
        <f t="shared" si="31"/>
        <v>0</v>
      </c>
      <c r="L227" s="5">
        <f t="shared" si="31"/>
        <v>0</v>
      </c>
      <c r="M227" s="5">
        <f t="shared" si="31"/>
        <v>0</v>
      </c>
      <c r="N227" s="5">
        <f t="shared" si="31"/>
        <v>0</v>
      </c>
      <c r="O227" s="5">
        <f t="shared" si="31"/>
        <v>0</v>
      </c>
      <c r="P227" s="5">
        <f t="shared" si="31"/>
        <v>0</v>
      </c>
      <c r="Q227" s="5">
        <f t="shared" si="31"/>
        <v>0</v>
      </c>
      <c r="R227" s="5">
        <f t="shared" si="31"/>
        <v>0</v>
      </c>
      <c r="S227" s="5">
        <f t="shared" si="31"/>
        <v>0</v>
      </c>
      <c r="T227" s="5">
        <f t="shared" si="31"/>
        <v>0</v>
      </c>
      <c r="U227" s="5">
        <f t="shared" si="31"/>
        <v>0</v>
      </c>
      <c r="V227" s="5">
        <f t="shared" si="31"/>
        <v>0</v>
      </c>
      <c r="W227" s="5">
        <f t="shared" si="31"/>
        <v>0</v>
      </c>
      <c r="X227" s="5">
        <f t="shared" si="31"/>
        <v>0</v>
      </c>
      <c r="Y227" s="5">
        <f t="shared" si="31"/>
        <v>0</v>
      </c>
      <c r="Z227" s="5">
        <f t="shared" si="31"/>
        <v>0</v>
      </c>
      <c r="AA227" s="5">
        <f t="shared" si="31"/>
        <v>0</v>
      </c>
      <c r="AB227" s="5">
        <f t="shared" si="31"/>
        <v>0</v>
      </c>
      <c r="AC227" s="5">
        <f t="shared" si="31"/>
        <v>0</v>
      </c>
      <c r="AD227" s="5">
        <f t="shared" si="31"/>
        <v>0</v>
      </c>
      <c r="AE227" s="5">
        <f t="shared" si="31"/>
        <v>0</v>
      </c>
      <c r="AF227" s="5">
        <f t="shared" si="31"/>
        <v>0</v>
      </c>
      <c r="AG227" s="5">
        <f t="shared" si="31"/>
        <v>0</v>
      </c>
      <c r="AH227" s="5">
        <f t="shared" si="31"/>
        <v>0</v>
      </c>
      <c r="AI227" s="5">
        <f t="shared" si="31"/>
        <v>0</v>
      </c>
      <c r="AJ227" s="5">
        <f t="shared" si="31"/>
        <v>0</v>
      </c>
      <c r="AK227" s="5">
        <f t="shared" si="31"/>
        <v>0</v>
      </c>
      <c r="AL227" s="5">
        <f t="shared" si="31"/>
        <v>0</v>
      </c>
      <c r="AM227" s="5">
        <f t="shared" si="31"/>
        <v>0</v>
      </c>
      <c r="AN227" s="5">
        <f t="shared" si="31"/>
        <v>0</v>
      </c>
      <c r="AO227" s="5">
        <f t="shared" si="31"/>
        <v>0</v>
      </c>
      <c r="AP227" s="5">
        <f t="shared" si="31"/>
        <v>0</v>
      </c>
      <c r="AQ227" s="5">
        <f t="shared" si="31"/>
        <v>0</v>
      </c>
      <c r="AR227" s="5">
        <f t="shared" si="31"/>
        <v>0</v>
      </c>
      <c r="AS227" s="5">
        <f t="shared" si="10"/>
        <v>0</v>
      </c>
      <c r="AT227" s="5">
        <f t="shared" ref="AT227:BC242" si="32">IF($E$4&lt;$E227,$E$4/$E227*AT102*AT$49,AT102*AT$49)</f>
        <v>0</v>
      </c>
      <c r="AU227" s="5">
        <f t="shared" si="32"/>
        <v>0</v>
      </c>
      <c r="AV227" s="5">
        <f t="shared" si="32"/>
        <v>0</v>
      </c>
      <c r="AW227" s="5">
        <f t="shared" si="32"/>
        <v>0</v>
      </c>
      <c r="AX227" s="5">
        <f t="shared" si="32"/>
        <v>0</v>
      </c>
      <c r="AY227" s="5">
        <f t="shared" si="32"/>
        <v>0</v>
      </c>
      <c r="AZ227" s="5">
        <f t="shared" si="32"/>
        <v>0</v>
      </c>
      <c r="BA227" s="5">
        <f t="shared" si="32"/>
        <v>0</v>
      </c>
      <c r="BB227" s="5">
        <f t="shared" si="32"/>
        <v>0</v>
      </c>
      <c r="BC227" s="5">
        <f t="shared" si="32"/>
        <v>0</v>
      </c>
      <c r="BD227" s="5"/>
      <c r="BE227" s="5"/>
      <c r="BF227" s="5"/>
      <c r="BG227" s="5"/>
      <c r="BH227" s="5"/>
      <c r="BI227" s="5"/>
      <c r="BJ227" s="5"/>
    </row>
    <row r="228" spans="2:62" hidden="1">
      <c r="B228">
        <f t="shared" si="28"/>
        <v>125</v>
      </c>
      <c r="C228" t="str">
        <f t="shared" si="28"/>
        <v>PREPARACIÓ DEL SÒL</v>
      </c>
      <c r="D228" t="str">
        <f t="shared" si="28"/>
        <v>Preparació per desbrossat amb desbrossadora</v>
      </c>
      <c r="E228" s="82">
        <f t="shared" si="28"/>
        <v>2500</v>
      </c>
      <c r="F228" s="5">
        <f t="shared" ref="F228:AR234" si="33">IF($E$4&lt;$E228,$E$4/$E228*F103*F$49,F103*F$49)</f>
        <v>0</v>
      </c>
      <c r="G228" s="5">
        <f t="shared" si="33"/>
        <v>0</v>
      </c>
      <c r="H228" s="5">
        <f t="shared" si="33"/>
        <v>0</v>
      </c>
      <c r="I228" s="5">
        <f t="shared" si="33"/>
        <v>0</v>
      </c>
      <c r="J228" s="5">
        <f t="shared" si="33"/>
        <v>0</v>
      </c>
      <c r="K228" s="5">
        <f t="shared" si="33"/>
        <v>0</v>
      </c>
      <c r="L228" s="5">
        <f t="shared" si="33"/>
        <v>0</v>
      </c>
      <c r="M228" s="5">
        <f t="shared" si="33"/>
        <v>0</v>
      </c>
      <c r="N228" s="5">
        <f t="shared" si="33"/>
        <v>0</v>
      </c>
      <c r="O228" s="5">
        <f t="shared" si="33"/>
        <v>0</v>
      </c>
      <c r="P228" s="5">
        <f t="shared" si="33"/>
        <v>0</v>
      </c>
      <c r="Q228" s="5">
        <f t="shared" si="33"/>
        <v>0</v>
      </c>
      <c r="R228" s="5">
        <f t="shared" si="33"/>
        <v>0</v>
      </c>
      <c r="S228" s="5">
        <f t="shared" si="33"/>
        <v>0</v>
      </c>
      <c r="T228" s="5">
        <f t="shared" si="33"/>
        <v>0</v>
      </c>
      <c r="U228" s="5">
        <f t="shared" si="33"/>
        <v>0</v>
      </c>
      <c r="V228" s="5">
        <f t="shared" si="33"/>
        <v>0</v>
      </c>
      <c r="W228" s="5">
        <f t="shared" si="33"/>
        <v>0</v>
      </c>
      <c r="X228" s="5">
        <f t="shared" si="33"/>
        <v>0</v>
      </c>
      <c r="Y228" s="5">
        <f t="shared" si="33"/>
        <v>0</v>
      </c>
      <c r="Z228" s="5">
        <f t="shared" si="33"/>
        <v>0</v>
      </c>
      <c r="AA228" s="5">
        <f t="shared" si="33"/>
        <v>0</v>
      </c>
      <c r="AB228" s="5">
        <f t="shared" si="33"/>
        <v>0</v>
      </c>
      <c r="AC228" s="5">
        <f t="shared" si="33"/>
        <v>0</v>
      </c>
      <c r="AD228" s="5">
        <f t="shared" si="33"/>
        <v>0</v>
      </c>
      <c r="AE228" s="5">
        <f t="shared" si="33"/>
        <v>0</v>
      </c>
      <c r="AF228" s="5">
        <f t="shared" si="33"/>
        <v>0</v>
      </c>
      <c r="AG228" s="5">
        <f t="shared" si="33"/>
        <v>0</v>
      </c>
      <c r="AH228" s="5">
        <f t="shared" si="33"/>
        <v>0</v>
      </c>
      <c r="AI228" s="5">
        <f t="shared" si="33"/>
        <v>0</v>
      </c>
      <c r="AJ228" s="5">
        <f t="shared" si="33"/>
        <v>0</v>
      </c>
      <c r="AK228" s="5">
        <f t="shared" si="33"/>
        <v>0</v>
      </c>
      <c r="AL228" s="5">
        <f t="shared" si="33"/>
        <v>0</v>
      </c>
      <c r="AM228" s="5">
        <f t="shared" si="33"/>
        <v>0</v>
      </c>
      <c r="AN228" s="5">
        <f t="shared" si="33"/>
        <v>0</v>
      </c>
      <c r="AO228" s="5">
        <f t="shared" si="33"/>
        <v>0</v>
      </c>
      <c r="AP228" s="5">
        <f t="shared" si="33"/>
        <v>0</v>
      </c>
      <c r="AQ228" s="5">
        <f t="shared" si="33"/>
        <v>0</v>
      </c>
      <c r="AR228" s="5">
        <f t="shared" si="33"/>
        <v>0</v>
      </c>
      <c r="AS228" s="5">
        <f t="shared" si="10"/>
        <v>0</v>
      </c>
      <c r="AT228" s="5">
        <f t="shared" si="32"/>
        <v>0</v>
      </c>
      <c r="AU228" s="5">
        <f t="shared" si="32"/>
        <v>0</v>
      </c>
      <c r="AV228" s="5">
        <f t="shared" si="32"/>
        <v>0</v>
      </c>
      <c r="AW228" s="5">
        <f t="shared" si="32"/>
        <v>0</v>
      </c>
      <c r="AX228" s="5">
        <f t="shared" si="32"/>
        <v>0</v>
      </c>
      <c r="AY228" s="5">
        <f t="shared" si="32"/>
        <v>0</v>
      </c>
      <c r="AZ228" s="5">
        <f t="shared" si="32"/>
        <v>0</v>
      </c>
      <c r="BA228" s="5">
        <f t="shared" si="32"/>
        <v>0</v>
      </c>
      <c r="BB228" s="5">
        <f t="shared" si="32"/>
        <v>0</v>
      </c>
      <c r="BC228" s="5">
        <f t="shared" si="32"/>
        <v>0</v>
      </c>
      <c r="BD228" s="5"/>
      <c r="BE228" s="5"/>
      <c r="BF228" s="5"/>
      <c r="BG228" s="5"/>
      <c r="BH228" s="5"/>
      <c r="BI228" s="5"/>
      <c r="BJ228" s="5"/>
    </row>
    <row r="229" spans="2:62" hidden="1">
      <c r="B229">
        <f t="shared" si="28"/>
        <v>135</v>
      </c>
      <c r="C229" t="str">
        <f t="shared" si="28"/>
        <v>PREPARACIÓ DEL SÒL</v>
      </c>
      <c r="D229" t="str">
        <f t="shared" si="28"/>
        <v>Preparació per subsolat</v>
      </c>
      <c r="E229" s="82">
        <f t="shared" si="28"/>
        <v>2500</v>
      </c>
      <c r="F229" s="5">
        <f t="shared" si="33"/>
        <v>0</v>
      </c>
      <c r="G229" s="5">
        <f t="shared" si="33"/>
        <v>0</v>
      </c>
      <c r="H229" s="5">
        <f t="shared" si="33"/>
        <v>0</v>
      </c>
      <c r="I229" s="5">
        <f t="shared" si="33"/>
        <v>0</v>
      </c>
      <c r="J229" s="5">
        <f t="shared" si="33"/>
        <v>0</v>
      </c>
      <c r="K229" s="5">
        <f t="shared" si="33"/>
        <v>0</v>
      </c>
      <c r="L229" s="5">
        <f t="shared" si="33"/>
        <v>0</v>
      </c>
      <c r="M229" s="5">
        <f t="shared" si="33"/>
        <v>0</v>
      </c>
      <c r="N229" s="5">
        <f t="shared" si="33"/>
        <v>0</v>
      </c>
      <c r="O229" s="5">
        <f t="shared" si="33"/>
        <v>0</v>
      </c>
      <c r="P229" s="5">
        <f t="shared" si="33"/>
        <v>0</v>
      </c>
      <c r="Q229" s="5">
        <f t="shared" si="33"/>
        <v>0</v>
      </c>
      <c r="R229" s="5">
        <f t="shared" si="33"/>
        <v>0</v>
      </c>
      <c r="S229" s="5">
        <f t="shared" si="33"/>
        <v>0</v>
      </c>
      <c r="T229" s="5">
        <f t="shared" si="33"/>
        <v>0</v>
      </c>
      <c r="U229" s="5">
        <f t="shared" si="33"/>
        <v>0</v>
      </c>
      <c r="V229" s="5">
        <f t="shared" si="33"/>
        <v>0</v>
      </c>
      <c r="W229" s="5">
        <f t="shared" si="33"/>
        <v>0</v>
      </c>
      <c r="X229" s="5">
        <f t="shared" si="33"/>
        <v>0</v>
      </c>
      <c r="Y229" s="5">
        <f t="shared" si="33"/>
        <v>0</v>
      </c>
      <c r="Z229" s="5">
        <f t="shared" si="33"/>
        <v>0</v>
      </c>
      <c r="AA229" s="5">
        <f t="shared" si="33"/>
        <v>0</v>
      </c>
      <c r="AB229" s="5">
        <f t="shared" si="33"/>
        <v>0</v>
      </c>
      <c r="AC229" s="5">
        <f t="shared" si="33"/>
        <v>0</v>
      </c>
      <c r="AD229" s="5">
        <f t="shared" si="33"/>
        <v>0</v>
      </c>
      <c r="AE229" s="5">
        <f t="shared" si="33"/>
        <v>0</v>
      </c>
      <c r="AF229" s="5">
        <f t="shared" si="33"/>
        <v>0</v>
      </c>
      <c r="AG229" s="5">
        <f t="shared" si="33"/>
        <v>0</v>
      </c>
      <c r="AH229" s="5">
        <f t="shared" si="33"/>
        <v>0</v>
      </c>
      <c r="AI229" s="5">
        <f t="shared" si="33"/>
        <v>0</v>
      </c>
      <c r="AJ229" s="5">
        <f t="shared" si="33"/>
        <v>0</v>
      </c>
      <c r="AK229" s="5">
        <f t="shared" si="33"/>
        <v>0</v>
      </c>
      <c r="AL229" s="5">
        <f t="shared" si="33"/>
        <v>0</v>
      </c>
      <c r="AM229" s="5">
        <f t="shared" si="33"/>
        <v>0</v>
      </c>
      <c r="AN229" s="5">
        <f t="shared" si="33"/>
        <v>0</v>
      </c>
      <c r="AO229" s="5">
        <f t="shared" si="33"/>
        <v>0</v>
      </c>
      <c r="AP229" s="5">
        <f t="shared" si="33"/>
        <v>0</v>
      </c>
      <c r="AQ229" s="5">
        <f t="shared" si="33"/>
        <v>0</v>
      </c>
      <c r="AR229" s="5">
        <f t="shared" si="33"/>
        <v>0</v>
      </c>
      <c r="AS229" s="5">
        <f t="shared" si="10"/>
        <v>0</v>
      </c>
      <c r="AT229" s="5">
        <f t="shared" si="32"/>
        <v>0</v>
      </c>
      <c r="AU229" s="5">
        <f t="shared" si="32"/>
        <v>0</v>
      </c>
      <c r="AV229" s="5">
        <f t="shared" si="32"/>
        <v>0</v>
      </c>
      <c r="AW229" s="5">
        <f t="shared" si="32"/>
        <v>0</v>
      </c>
      <c r="AX229" s="5">
        <f t="shared" si="32"/>
        <v>0</v>
      </c>
      <c r="AY229" s="5">
        <f t="shared" si="32"/>
        <v>0</v>
      </c>
      <c r="AZ229" s="5">
        <f t="shared" si="32"/>
        <v>0</v>
      </c>
      <c r="BA229" s="5">
        <f t="shared" si="32"/>
        <v>0</v>
      </c>
      <c r="BB229" s="5">
        <f t="shared" si="32"/>
        <v>0</v>
      </c>
      <c r="BC229" s="5">
        <f t="shared" si="32"/>
        <v>0</v>
      </c>
      <c r="BD229" s="5"/>
      <c r="BE229" s="5"/>
      <c r="BF229" s="5"/>
      <c r="BG229" s="5"/>
      <c r="BH229" s="5"/>
      <c r="BI229" s="5"/>
      <c r="BJ229" s="5"/>
    </row>
    <row r="230" spans="2:62" hidden="1">
      <c r="B230">
        <f t="shared" si="28"/>
        <v>145</v>
      </c>
      <c r="C230" t="str">
        <f t="shared" si="28"/>
        <v>PREPARACIÓ DEL SÒL</v>
      </c>
      <c r="D230" t="str">
        <f t="shared" si="28"/>
        <v>Preparació per alçat</v>
      </c>
      <c r="E230" s="82">
        <f t="shared" si="28"/>
        <v>2500</v>
      </c>
      <c r="F230" s="5">
        <f t="shared" si="33"/>
        <v>0</v>
      </c>
      <c r="G230" s="5">
        <f t="shared" si="33"/>
        <v>0</v>
      </c>
      <c r="H230" s="5">
        <f t="shared" si="33"/>
        <v>0</v>
      </c>
      <c r="I230" s="5">
        <f t="shared" si="33"/>
        <v>0</v>
      </c>
      <c r="J230" s="5">
        <f t="shared" si="33"/>
        <v>0</v>
      </c>
      <c r="K230" s="5">
        <f t="shared" si="33"/>
        <v>0</v>
      </c>
      <c r="L230" s="5">
        <f t="shared" si="33"/>
        <v>0</v>
      </c>
      <c r="M230" s="5">
        <f t="shared" si="33"/>
        <v>0</v>
      </c>
      <c r="N230" s="5">
        <f t="shared" si="33"/>
        <v>0</v>
      </c>
      <c r="O230" s="5">
        <f t="shared" si="33"/>
        <v>0</v>
      </c>
      <c r="P230" s="5">
        <f t="shared" si="33"/>
        <v>0</v>
      </c>
      <c r="Q230" s="5">
        <f t="shared" si="33"/>
        <v>0</v>
      </c>
      <c r="R230" s="5">
        <f t="shared" si="33"/>
        <v>0</v>
      </c>
      <c r="S230" s="5">
        <f t="shared" si="33"/>
        <v>0</v>
      </c>
      <c r="T230" s="5">
        <f t="shared" si="33"/>
        <v>0</v>
      </c>
      <c r="U230" s="5">
        <f t="shared" si="33"/>
        <v>0</v>
      </c>
      <c r="V230" s="5">
        <f t="shared" si="33"/>
        <v>0</v>
      </c>
      <c r="W230" s="5">
        <f t="shared" si="33"/>
        <v>0</v>
      </c>
      <c r="X230" s="5">
        <f t="shared" si="33"/>
        <v>0</v>
      </c>
      <c r="Y230" s="5">
        <f t="shared" si="33"/>
        <v>0</v>
      </c>
      <c r="Z230" s="5">
        <f t="shared" si="33"/>
        <v>0</v>
      </c>
      <c r="AA230" s="5">
        <f t="shared" si="33"/>
        <v>0</v>
      </c>
      <c r="AB230" s="5">
        <f t="shared" si="33"/>
        <v>0</v>
      </c>
      <c r="AC230" s="5">
        <f t="shared" si="33"/>
        <v>0</v>
      </c>
      <c r="AD230" s="5">
        <f t="shared" si="33"/>
        <v>0</v>
      </c>
      <c r="AE230" s="5">
        <f t="shared" si="33"/>
        <v>0</v>
      </c>
      <c r="AF230" s="5">
        <f t="shared" si="33"/>
        <v>0</v>
      </c>
      <c r="AG230" s="5">
        <f t="shared" si="33"/>
        <v>0</v>
      </c>
      <c r="AH230" s="5">
        <f t="shared" si="33"/>
        <v>0</v>
      </c>
      <c r="AI230" s="5">
        <f t="shared" si="33"/>
        <v>0</v>
      </c>
      <c r="AJ230" s="5">
        <f t="shared" si="33"/>
        <v>0</v>
      </c>
      <c r="AK230" s="5">
        <f t="shared" si="33"/>
        <v>0</v>
      </c>
      <c r="AL230" s="5">
        <f t="shared" si="33"/>
        <v>0</v>
      </c>
      <c r="AM230" s="5">
        <f t="shared" si="33"/>
        <v>0</v>
      </c>
      <c r="AN230" s="5">
        <f t="shared" si="33"/>
        <v>0</v>
      </c>
      <c r="AO230" s="5">
        <f t="shared" si="33"/>
        <v>0</v>
      </c>
      <c r="AP230" s="5">
        <f t="shared" si="33"/>
        <v>0</v>
      </c>
      <c r="AQ230" s="5">
        <f t="shared" si="33"/>
        <v>0</v>
      </c>
      <c r="AR230" s="5">
        <f t="shared" si="33"/>
        <v>0</v>
      </c>
      <c r="AS230" s="5">
        <f t="shared" si="10"/>
        <v>0</v>
      </c>
      <c r="AT230" s="5">
        <f t="shared" si="32"/>
        <v>0</v>
      </c>
      <c r="AU230" s="5">
        <f t="shared" si="32"/>
        <v>0</v>
      </c>
      <c r="AV230" s="5">
        <f t="shared" si="32"/>
        <v>0</v>
      </c>
      <c r="AW230" s="5">
        <f t="shared" si="32"/>
        <v>0</v>
      </c>
      <c r="AX230" s="5">
        <f t="shared" si="32"/>
        <v>0</v>
      </c>
      <c r="AY230" s="5">
        <f t="shared" si="32"/>
        <v>0</v>
      </c>
      <c r="AZ230" s="5">
        <f t="shared" si="32"/>
        <v>0</v>
      </c>
      <c r="BA230" s="5">
        <f t="shared" si="32"/>
        <v>0</v>
      </c>
      <c r="BB230" s="5">
        <f t="shared" si="32"/>
        <v>0</v>
      </c>
      <c r="BC230" s="5">
        <f t="shared" si="32"/>
        <v>0</v>
      </c>
      <c r="BD230" s="5"/>
      <c r="BE230" s="5"/>
      <c r="BF230" s="5"/>
      <c r="BG230" s="5"/>
      <c r="BH230" s="5"/>
      <c r="BI230" s="5"/>
      <c r="BJ230" s="5"/>
    </row>
    <row r="231" spans="2:62" hidden="1">
      <c r="B231">
        <f t="shared" si="28"/>
        <v>155</v>
      </c>
      <c r="C231" t="str">
        <f t="shared" si="28"/>
        <v>PREPARACIÓ DEL SÒL</v>
      </c>
      <c r="D231" t="str">
        <f t="shared" si="28"/>
        <v>Preparació per estripat</v>
      </c>
      <c r="E231" s="82">
        <f t="shared" si="28"/>
        <v>2500</v>
      </c>
      <c r="F231" s="5">
        <f t="shared" si="33"/>
        <v>0</v>
      </c>
      <c r="G231" s="5">
        <f t="shared" si="33"/>
        <v>0</v>
      </c>
      <c r="H231" s="5">
        <f t="shared" si="33"/>
        <v>0</v>
      </c>
      <c r="I231" s="5">
        <f t="shared" si="33"/>
        <v>0</v>
      </c>
      <c r="J231" s="5">
        <f t="shared" si="33"/>
        <v>0</v>
      </c>
      <c r="K231" s="5">
        <f t="shared" si="33"/>
        <v>0</v>
      </c>
      <c r="L231" s="5">
        <f t="shared" si="33"/>
        <v>0</v>
      </c>
      <c r="M231" s="5">
        <f t="shared" si="33"/>
        <v>0</v>
      </c>
      <c r="N231" s="5">
        <f t="shared" si="33"/>
        <v>0</v>
      </c>
      <c r="O231" s="5">
        <f t="shared" si="33"/>
        <v>0</v>
      </c>
      <c r="P231" s="5">
        <f t="shared" si="33"/>
        <v>0</v>
      </c>
      <c r="Q231" s="5">
        <f t="shared" si="33"/>
        <v>0</v>
      </c>
      <c r="R231" s="5">
        <f t="shared" si="33"/>
        <v>0</v>
      </c>
      <c r="S231" s="5">
        <f t="shared" si="33"/>
        <v>0</v>
      </c>
      <c r="T231" s="5">
        <f t="shared" si="33"/>
        <v>0</v>
      </c>
      <c r="U231" s="5">
        <f t="shared" si="33"/>
        <v>0</v>
      </c>
      <c r="V231" s="5">
        <f t="shared" si="33"/>
        <v>0</v>
      </c>
      <c r="W231" s="5">
        <f t="shared" si="33"/>
        <v>0</v>
      </c>
      <c r="X231" s="5">
        <f t="shared" si="33"/>
        <v>0</v>
      </c>
      <c r="Y231" s="5">
        <f t="shared" si="33"/>
        <v>0</v>
      </c>
      <c r="Z231" s="5">
        <f t="shared" si="33"/>
        <v>0</v>
      </c>
      <c r="AA231" s="5">
        <f t="shared" si="33"/>
        <v>0</v>
      </c>
      <c r="AB231" s="5">
        <f t="shared" si="33"/>
        <v>0</v>
      </c>
      <c r="AC231" s="5">
        <f t="shared" si="33"/>
        <v>0</v>
      </c>
      <c r="AD231" s="5">
        <f t="shared" si="33"/>
        <v>0</v>
      </c>
      <c r="AE231" s="5">
        <f t="shared" si="33"/>
        <v>0</v>
      </c>
      <c r="AF231" s="5">
        <f t="shared" si="33"/>
        <v>0</v>
      </c>
      <c r="AG231" s="5">
        <f t="shared" si="33"/>
        <v>0</v>
      </c>
      <c r="AH231" s="5">
        <f t="shared" si="33"/>
        <v>0</v>
      </c>
      <c r="AI231" s="5">
        <f t="shared" si="33"/>
        <v>0</v>
      </c>
      <c r="AJ231" s="5">
        <f t="shared" si="33"/>
        <v>0</v>
      </c>
      <c r="AK231" s="5">
        <f t="shared" si="33"/>
        <v>0</v>
      </c>
      <c r="AL231" s="5">
        <f t="shared" si="33"/>
        <v>0</v>
      </c>
      <c r="AM231" s="5">
        <f t="shared" si="33"/>
        <v>0</v>
      </c>
      <c r="AN231" s="5">
        <f t="shared" si="33"/>
        <v>0</v>
      </c>
      <c r="AO231" s="5">
        <f t="shared" si="33"/>
        <v>0</v>
      </c>
      <c r="AP231" s="5">
        <f t="shared" si="33"/>
        <v>0</v>
      </c>
      <c r="AQ231" s="5">
        <f t="shared" si="33"/>
        <v>0</v>
      </c>
      <c r="AR231" s="5">
        <f t="shared" si="33"/>
        <v>0</v>
      </c>
      <c r="AS231" s="5">
        <f t="shared" si="10"/>
        <v>0</v>
      </c>
      <c r="AT231" s="5">
        <f t="shared" si="32"/>
        <v>0</v>
      </c>
      <c r="AU231" s="5">
        <f t="shared" si="32"/>
        <v>0</v>
      </c>
      <c r="AV231" s="5">
        <f t="shared" si="32"/>
        <v>0</v>
      </c>
      <c r="AW231" s="5">
        <f t="shared" si="32"/>
        <v>0</v>
      </c>
      <c r="AX231" s="5">
        <f t="shared" si="32"/>
        <v>0</v>
      </c>
      <c r="AY231" s="5">
        <f t="shared" si="32"/>
        <v>0</v>
      </c>
      <c r="AZ231" s="5">
        <f t="shared" si="32"/>
        <v>0</v>
      </c>
      <c r="BA231" s="5">
        <f t="shared" si="32"/>
        <v>0</v>
      </c>
      <c r="BB231" s="5">
        <f t="shared" si="32"/>
        <v>0</v>
      </c>
      <c r="BC231" s="5">
        <f t="shared" si="32"/>
        <v>0</v>
      </c>
      <c r="BD231" s="5"/>
      <c r="BE231" s="5"/>
      <c r="BF231" s="5"/>
      <c r="BG231" s="5"/>
      <c r="BH231" s="5"/>
      <c r="BI231" s="5"/>
      <c r="BJ231" s="5"/>
    </row>
    <row r="232" spans="2:62" hidden="1">
      <c r="B232">
        <f t="shared" si="28"/>
        <v>165</v>
      </c>
      <c r="C232" t="str">
        <f t="shared" si="28"/>
        <v>PREPARACIÓ DEL SÒL</v>
      </c>
      <c r="D232" t="str">
        <f t="shared" si="28"/>
        <v>Preparació per fresat</v>
      </c>
      <c r="E232" s="82">
        <f t="shared" si="28"/>
        <v>2500</v>
      </c>
      <c r="F232" s="5">
        <f t="shared" si="33"/>
        <v>0</v>
      </c>
      <c r="G232" s="5">
        <f t="shared" si="33"/>
        <v>0</v>
      </c>
      <c r="H232" s="5">
        <f t="shared" si="33"/>
        <v>0</v>
      </c>
      <c r="I232" s="5">
        <f t="shared" si="33"/>
        <v>0</v>
      </c>
      <c r="J232" s="5">
        <f t="shared" si="33"/>
        <v>0</v>
      </c>
      <c r="K232" s="5">
        <f t="shared" si="33"/>
        <v>0</v>
      </c>
      <c r="L232" s="5">
        <f t="shared" si="33"/>
        <v>0</v>
      </c>
      <c r="M232" s="5">
        <f t="shared" si="33"/>
        <v>0</v>
      </c>
      <c r="N232" s="5">
        <f t="shared" si="33"/>
        <v>0</v>
      </c>
      <c r="O232" s="5">
        <f t="shared" si="33"/>
        <v>0</v>
      </c>
      <c r="P232" s="5">
        <f t="shared" si="33"/>
        <v>0</v>
      </c>
      <c r="Q232" s="5">
        <f t="shared" si="33"/>
        <v>0</v>
      </c>
      <c r="R232" s="5">
        <f t="shared" si="33"/>
        <v>0</v>
      </c>
      <c r="S232" s="5">
        <f t="shared" si="33"/>
        <v>0</v>
      </c>
      <c r="T232" s="5">
        <f t="shared" si="33"/>
        <v>0</v>
      </c>
      <c r="U232" s="5">
        <f t="shared" si="33"/>
        <v>0</v>
      </c>
      <c r="V232" s="5">
        <f t="shared" si="33"/>
        <v>0</v>
      </c>
      <c r="W232" s="5">
        <f t="shared" si="33"/>
        <v>0</v>
      </c>
      <c r="X232" s="5">
        <f t="shared" si="33"/>
        <v>0</v>
      </c>
      <c r="Y232" s="5">
        <f t="shared" si="33"/>
        <v>0</v>
      </c>
      <c r="Z232" s="5">
        <f t="shared" si="33"/>
        <v>0</v>
      </c>
      <c r="AA232" s="5">
        <f t="shared" si="33"/>
        <v>0</v>
      </c>
      <c r="AB232" s="5">
        <f t="shared" si="33"/>
        <v>0</v>
      </c>
      <c r="AC232" s="5">
        <f t="shared" si="33"/>
        <v>0</v>
      </c>
      <c r="AD232" s="5">
        <f t="shared" si="33"/>
        <v>0</v>
      </c>
      <c r="AE232" s="5">
        <f t="shared" si="33"/>
        <v>0</v>
      </c>
      <c r="AF232" s="5">
        <f t="shared" si="33"/>
        <v>0</v>
      </c>
      <c r="AG232" s="5">
        <f t="shared" si="33"/>
        <v>0</v>
      </c>
      <c r="AH232" s="5">
        <f t="shared" si="33"/>
        <v>0</v>
      </c>
      <c r="AI232" s="5">
        <f t="shared" si="33"/>
        <v>0</v>
      </c>
      <c r="AJ232" s="5">
        <f t="shared" si="33"/>
        <v>0</v>
      </c>
      <c r="AK232" s="5">
        <f t="shared" si="33"/>
        <v>0</v>
      </c>
      <c r="AL232" s="5">
        <f t="shared" si="33"/>
        <v>0</v>
      </c>
      <c r="AM232" s="5">
        <f t="shared" si="33"/>
        <v>0</v>
      </c>
      <c r="AN232" s="5">
        <f t="shared" si="33"/>
        <v>0</v>
      </c>
      <c r="AO232" s="5">
        <f t="shared" si="33"/>
        <v>0</v>
      </c>
      <c r="AP232" s="5">
        <f t="shared" si="33"/>
        <v>0</v>
      </c>
      <c r="AQ232" s="5">
        <f t="shared" si="33"/>
        <v>0</v>
      </c>
      <c r="AR232" s="5">
        <f t="shared" si="33"/>
        <v>0</v>
      </c>
      <c r="AS232" s="5">
        <f t="shared" si="10"/>
        <v>0</v>
      </c>
      <c r="AT232" s="5">
        <f t="shared" si="32"/>
        <v>0</v>
      </c>
      <c r="AU232" s="5">
        <f t="shared" si="32"/>
        <v>0</v>
      </c>
      <c r="AV232" s="5">
        <f t="shared" si="32"/>
        <v>0</v>
      </c>
      <c r="AW232" s="5">
        <f t="shared" si="32"/>
        <v>0</v>
      </c>
      <c r="AX232" s="5">
        <f t="shared" si="32"/>
        <v>0</v>
      </c>
      <c r="AY232" s="5">
        <f t="shared" si="32"/>
        <v>0</v>
      </c>
      <c r="AZ232" s="5">
        <f t="shared" si="32"/>
        <v>0</v>
      </c>
      <c r="BA232" s="5">
        <f t="shared" si="32"/>
        <v>0</v>
      </c>
      <c r="BB232" s="5">
        <f t="shared" si="32"/>
        <v>0</v>
      </c>
      <c r="BC232" s="5">
        <f t="shared" si="32"/>
        <v>0</v>
      </c>
      <c r="BD232" s="5"/>
      <c r="BE232" s="5"/>
      <c r="BF232" s="5"/>
      <c r="BG232" s="5"/>
      <c r="BH232" s="5"/>
      <c r="BI232" s="5"/>
      <c r="BJ232" s="5"/>
    </row>
    <row r="233" spans="2:62" hidden="1">
      <c r="B233">
        <f t="shared" si="28"/>
        <v>215</v>
      </c>
      <c r="C233" t="str">
        <f t="shared" si="28"/>
        <v>ADOBAT</v>
      </c>
      <c r="D233" t="str">
        <f t="shared" si="28"/>
        <v>Preparació per aplicació de compost (36 t/ha)</v>
      </c>
      <c r="E233" s="82">
        <f t="shared" si="28"/>
        <v>2500</v>
      </c>
      <c r="F233" s="5">
        <f t="shared" si="33"/>
        <v>0</v>
      </c>
      <c r="G233" s="5">
        <f t="shared" si="33"/>
        <v>0</v>
      </c>
      <c r="H233" s="5">
        <f t="shared" si="33"/>
        <v>0</v>
      </c>
      <c r="I233" s="5">
        <f t="shared" si="33"/>
        <v>0</v>
      </c>
      <c r="J233" s="5">
        <f t="shared" si="33"/>
        <v>0</v>
      </c>
      <c r="K233" s="5">
        <f t="shared" si="33"/>
        <v>0</v>
      </c>
      <c r="L233" s="5">
        <f t="shared" si="33"/>
        <v>0</v>
      </c>
      <c r="M233" s="5">
        <f t="shared" si="33"/>
        <v>0</v>
      </c>
      <c r="N233" s="5">
        <f t="shared" si="33"/>
        <v>0</v>
      </c>
      <c r="O233" s="5">
        <f t="shared" si="33"/>
        <v>0</v>
      </c>
      <c r="P233" s="5">
        <f t="shared" si="33"/>
        <v>0</v>
      </c>
      <c r="Q233" s="5">
        <f t="shared" si="33"/>
        <v>0</v>
      </c>
      <c r="R233" s="5">
        <f t="shared" si="33"/>
        <v>0</v>
      </c>
      <c r="S233" s="5">
        <f t="shared" si="33"/>
        <v>0</v>
      </c>
      <c r="T233" s="5">
        <f t="shared" si="33"/>
        <v>0</v>
      </c>
      <c r="U233" s="5">
        <f t="shared" si="33"/>
        <v>0</v>
      </c>
      <c r="V233" s="5">
        <f t="shared" si="33"/>
        <v>0</v>
      </c>
      <c r="W233" s="5">
        <f t="shared" si="33"/>
        <v>0</v>
      </c>
      <c r="X233" s="5">
        <f t="shared" si="33"/>
        <v>0</v>
      </c>
      <c r="Y233" s="5">
        <f t="shared" si="33"/>
        <v>0</v>
      </c>
      <c r="Z233" s="5">
        <f t="shared" si="33"/>
        <v>0</v>
      </c>
      <c r="AA233" s="5">
        <f t="shared" si="33"/>
        <v>0</v>
      </c>
      <c r="AB233" s="5">
        <f t="shared" si="33"/>
        <v>0</v>
      </c>
      <c r="AC233" s="5">
        <f t="shared" si="33"/>
        <v>0</v>
      </c>
      <c r="AD233" s="5">
        <f t="shared" si="33"/>
        <v>0</v>
      </c>
      <c r="AE233" s="5">
        <f t="shared" si="33"/>
        <v>0</v>
      </c>
      <c r="AF233" s="5">
        <f t="shared" si="33"/>
        <v>0</v>
      </c>
      <c r="AG233" s="5">
        <f t="shared" si="33"/>
        <v>0</v>
      </c>
      <c r="AH233" s="5">
        <f t="shared" si="33"/>
        <v>0</v>
      </c>
      <c r="AI233" s="5">
        <f t="shared" si="33"/>
        <v>0</v>
      </c>
      <c r="AJ233" s="5">
        <f t="shared" si="33"/>
        <v>0</v>
      </c>
      <c r="AK233" s="5">
        <f t="shared" si="33"/>
        <v>0</v>
      </c>
      <c r="AL233" s="5">
        <f t="shared" si="33"/>
        <v>0</v>
      </c>
      <c r="AM233" s="5">
        <f t="shared" si="33"/>
        <v>0</v>
      </c>
      <c r="AN233" s="5">
        <f t="shared" si="33"/>
        <v>0</v>
      </c>
      <c r="AO233" s="5">
        <f t="shared" si="33"/>
        <v>0</v>
      </c>
      <c r="AP233" s="5">
        <f t="shared" si="33"/>
        <v>0</v>
      </c>
      <c r="AQ233" s="5">
        <f t="shared" si="33"/>
        <v>0</v>
      </c>
      <c r="AR233" s="5">
        <f t="shared" si="33"/>
        <v>0</v>
      </c>
      <c r="AS233" s="5">
        <f t="shared" si="10"/>
        <v>0</v>
      </c>
      <c r="AT233" s="5">
        <f t="shared" si="32"/>
        <v>0</v>
      </c>
      <c r="AU233" s="5">
        <f t="shared" si="32"/>
        <v>0</v>
      </c>
      <c r="AV233" s="5">
        <f t="shared" si="32"/>
        <v>0</v>
      </c>
      <c r="AW233" s="5">
        <f t="shared" si="32"/>
        <v>0</v>
      </c>
      <c r="AX233" s="5">
        <f t="shared" si="32"/>
        <v>0</v>
      </c>
      <c r="AY233" s="5">
        <f t="shared" si="32"/>
        <v>0</v>
      </c>
      <c r="AZ233" s="5">
        <f t="shared" si="32"/>
        <v>0</v>
      </c>
      <c r="BA233" s="5">
        <f t="shared" si="32"/>
        <v>0</v>
      </c>
      <c r="BB233" s="5">
        <f t="shared" si="32"/>
        <v>0</v>
      </c>
      <c r="BC233" s="5">
        <f t="shared" si="32"/>
        <v>0</v>
      </c>
      <c r="BD233" s="5"/>
      <c r="BE233" s="5"/>
      <c r="BF233" s="5"/>
      <c r="BG233" s="5"/>
      <c r="BH233" s="5"/>
      <c r="BI233" s="5"/>
      <c r="BJ233" s="5"/>
    </row>
    <row r="234" spans="2:62" hidden="1">
      <c r="B234">
        <f t="shared" si="28"/>
        <v>225</v>
      </c>
      <c r="C234" t="str">
        <f t="shared" si="28"/>
        <v>ADOBAT</v>
      </c>
      <c r="D234" t="str">
        <f t="shared" si="28"/>
        <v>Preparació per aplicació de compost (60 t/ha)</v>
      </c>
      <c r="E234" s="82">
        <f t="shared" si="28"/>
        <v>2500</v>
      </c>
      <c r="F234" s="5">
        <f t="shared" si="33"/>
        <v>0</v>
      </c>
      <c r="G234" s="5">
        <f t="shared" si="33"/>
        <v>0</v>
      </c>
      <c r="H234" s="5">
        <f t="shared" si="33"/>
        <v>0</v>
      </c>
      <c r="I234" s="5">
        <f t="shared" si="33"/>
        <v>0</v>
      </c>
      <c r="J234" s="5">
        <f t="shared" si="33"/>
        <v>0</v>
      </c>
      <c r="K234" s="5">
        <f t="shared" si="33"/>
        <v>0</v>
      </c>
      <c r="L234" s="5">
        <f t="shared" si="33"/>
        <v>0</v>
      </c>
      <c r="M234" s="5">
        <f t="shared" si="33"/>
        <v>0</v>
      </c>
      <c r="N234" s="5">
        <f t="shared" si="33"/>
        <v>0</v>
      </c>
      <c r="O234" s="5">
        <f t="shared" si="33"/>
        <v>0</v>
      </c>
      <c r="P234" s="5">
        <f t="shared" si="33"/>
        <v>0</v>
      </c>
      <c r="Q234" s="5">
        <f t="shared" si="33"/>
        <v>0</v>
      </c>
      <c r="R234" s="5">
        <f t="shared" si="33"/>
        <v>0</v>
      </c>
      <c r="S234" s="5">
        <f t="shared" si="33"/>
        <v>0</v>
      </c>
      <c r="T234" s="5">
        <f t="shared" si="33"/>
        <v>0</v>
      </c>
      <c r="U234" s="5">
        <f t="shared" si="33"/>
        <v>0</v>
      </c>
      <c r="V234" s="5">
        <f t="shared" si="33"/>
        <v>0</v>
      </c>
      <c r="W234" s="5">
        <f t="shared" si="33"/>
        <v>0</v>
      </c>
      <c r="X234" s="5">
        <f t="shared" si="33"/>
        <v>0</v>
      </c>
      <c r="Y234" s="5">
        <f t="shared" si="33"/>
        <v>0</v>
      </c>
      <c r="Z234" s="5">
        <f t="shared" si="33"/>
        <v>0</v>
      </c>
      <c r="AA234" s="5">
        <f t="shared" ref="AA234:AR234" si="34">IF($E$4&lt;$E234,$E$4/$E234*AA109*AA$49,AA109*AA$49)</f>
        <v>0</v>
      </c>
      <c r="AB234" s="5">
        <f t="shared" si="34"/>
        <v>0</v>
      </c>
      <c r="AC234" s="5">
        <f t="shared" si="34"/>
        <v>0</v>
      </c>
      <c r="AD234" s="5">
        <f t="shared" si="34"/>
        <v>0</v>
      </c>
      <c r="AE234" s="5">
        <f t="shared" si="34"/>
        <v>0</v>
      </c>
      <c r="AF234" s="5">
        <f t="shared" si="34"/>
        <v>0</v>
      </c>
      <c r="AG234" s="5">
        <f t="shared" si="34"/>
        <v>0</v>
      </c>
      <c r="AH234" s="5">
        <f t="shared" si="34"/>
        <v>0</v>
      </c>
      <c r="AI234" s="5">
        <f t="shared" si="34"/>
        <v>0</v>
      </c>
      <c r="AJ234" s="5">
        <f t="shared" si="34"/>
        <v>0</v>
      </c>
      <c r="AK234" s="5">
        <f t="shared" si="34"/>
        <v>0</v>
      </c>
      <c r="AL234" s="5">
        <f t="shared" si="34"/>
        <v>0</v>
      </c>
      <c r="AM234" s="5">
        <f t="shared" si="34"/>
        <v>0</v>
      </c>
      <c r="AN234" s="5">
        <f t="shared" si="34"/>
        <v>0</v>
      </c>
      <c r="AO234" s="5">
        <f t="shared" si="34"/>
        <v>0</v>
      </c>
      <c r="AP234" s="5">
        <f t="shared" si="34"/>
        <v>0</v>
      </c>
      <c r="AQ234" s="5">
        <f t="shared" si="34"/>
        <v>0</v>
      </c>
      <c r="AR234" s="5">
        <f t="shared" si="34"/>
        <v>0</v>
      </c>
      <c r="AS234" s="5">
        <f t="shared" si="10"/>
        <v>0</v>
      </c>
      <c r="AT234" s="5">
        <f t="shared" si="32"/>
        <v>0</v>
      </c>
      <c r="AU234" s="5">
        <f t="shared" si="32"/>
        <v>0</v>
      </c>
      <c r="AV234" s="5">
        <f t="shared" si="32"/>
        <v>0</v>
      </c>
      <c r="AW234" s="5">
        <f t="shared" si="32"/>
        <v>0</v>
      </c>
      <c r="AX234" s="5">
        <f t="shared" si="32"/>
        <v>0</v>
      </c>
      <c r="AY234" s="5">
        <f t="shared" si="32"/>
        <v>0</v>
      </c>
      <c r="AZ234" s="5">
        <f t="shared" si="32"/>
        <v>0</v>
      </c>
      <c r="BA234" s="5">
        <f t="shared" si="32"/>
        <v>0</v>
      </c>
      <c r="BB234" s="5">
        <f t="shared" si="32"/>
        <v>0</v>
      </c>
      <c r="BC234" s="5">
        <f t="shared" si="32"/>
        <v>0</v>
      </c>
      <c r="BD234" s="5"/>
      <c r="BE234" s="5"/>
      <c r="BF234" s="5"/>
      <c r="BG234" s="5"/>
      <c r="BH234" s="5"/>
      <c r="BI234" s="5"/>
      <c r="BJ234" s="5"/>
    </row>
    <row r="235" spans="2:62" hidden="1">
      <c r="B235">
        <f t="shared" si="28"/>
        <v>235</v>
      </c>
      <c r="C235" t="str">
        <f t="shared" si="28"/>
        <v>ADOBAT</v>
      </c>
      <c r="D235" t="str">
        <f t="shared" si="28"/>
        <v>Preparació per aplicació d'adob orgànic</v>
      </c>
      <c r="E235" s="82">
        <f t="shared" si="28"/>
        <v>2500</v>
      </c>
      <c r="F235" s="5">
        <f t="shared" ref="F235:AR241" si="35">IF($E$4&lt;$E235,$E$4/$E235*F110*F$49,F110*F$49)</f>
        <v>0</v>
      </c>
      <c r="G235" s="5">
        <f t="shared" si="35"/>
        <v>0</v>
      </c>
      <c r="H235" s="5">
        <f t="shared" si="35"/>
        <v>0</v>
      </c>
      <c r="I235" s="5">
        <f t="shared" si="35"/>
        <v>0</v>
      </c>
      <c r="J235" s="5">
        <f t="shared" si="35"/>
        <v>0</v>
      </c>
      <c r="K235" s="5">
        <f t="shared" si="35"/>
        <v>0</v>
      </c>
      <c r="L235" s="5">
        <f t="shared" si="35"/>
        <v>0</v>
      </c>
      <c r="M235" s="5">
        <f t="shared" si="35"/>
        <v>0</v>
      </c>
      <c r="N235" s="5">
        <f t="shared" si="35"/>
        <v>0</v>
      </c>
      <c r="O235" s="5">
        <f t="shared" si="35"/>
        <v>0</v>
      </c>
      <c r="P235" s="5">
        <f t="shared" si="35"/>
        <v>0</v>
      </c>
      <c r="Q235" s="5">
        <f t="shared" si="35"/>
        <v>0</v>
      </c>
      <c r="R235" s="5">
        <f t="shared" si="35"/>
        <v>0</v>
      </c>
      <c r="S235" s="5">
        <f t="shared" si="35"/>
        <v>0</v>
      </c>
      <c r="T235" s="5">
        <f t="shared" si="35"/>
        <v>0</v>
      </c>
      <c r="U235" s="5">
        <f t="shared" si="35"/>
        <v>0</v>
      </c>
      <c r="V235" s="5">
        <f t="shared" si="35"/>
        <v>0</v>
      </c>
      <c r="W235" s="5">
        <f t="shared" si="35"/>
        <v>0</v>
      </c>
      <c r="X235" s="5">
        <f t="shared" si="35"/>
        <v>0</v>
      </c>
      <c r="Y235" s="5">
        <f t="shared" si="35"/>
        <v>0</v>
      </c>
      <c r="Z235" s="5">
        <f t="shared" si="35"/>
        <v>0</v>
      </c>
      <c r="AA235" s="5">
        <f t="shared" si="35"/>
        <v>0</v>
      </c>
      <c r="AB235" s="5">
        <f t="shared" si="35"/>
        <v>0</v>
      </c>
      <c r="AC235" s="5">
        <f t="shared" si="35"/>
        <v>0</v>
      </c>
      <c r="AD235" s="5">
        <f t="shared" si="35"/>
        <v>0</v>
      </c>
      <c r="AE235" s="5">
        <f t="shared" si="35"/>
        <v>0</v>
      </c>
      <c r="AF235" s="5">
        <f t="shared" si="35"/>
        <v>0</v>
      </c>
      <c r="AG235" s="5">
        <f t="shared" si="35"/>
        <v>0</v>
      </c>
      <c r="AH235" s="5">
        <f t="shared" si="35"/>
        <v>0</v>
      </c>
      <c r="AI235" s="5">
        <f t="shared" si="35"/>
        <v>0</v>
      </c>
      <c r="AJ235" s="5">
        <f t="shared" si="35"/>
        <v>0</v>
      </c>
      <c r="AK235" s="5">
        <f t="shared" si="35"/>
        <v>0</v>
      </c>
      <c r="AL235" s="5">
        <f t="shared" si="35"/>
        <v>0</v>
      </c>
      <c r="AM235" s="5">
        <f t="shared" si="35"/>
        <v>0</v>
      </c>
      <c r="AN235" s="5">
        <f t="shared" si="35"/>
        <v>0</v>
      </c>
      <c r="AO235" s="5">
        <f t="shared" si="35"/>
        <v>0</v>
      </c>
      <c r="AP235" s="5">
        <f t="shared" si="35"/>
        <v>0</v>
      </c>
      <c r="AQ235" s="5">
        <f t="shared" si="35"/>
        <v>0</v>
      </c>
      <c r="AR235" s="5">
        <f t="shared" si="35"/>
        <v>0</v>
      </c>
      <c r="AS235" s="5">
        <f t="shared" si="10"/>
        <v>0</v>
      </c>
      <c r="AT235" s="5">
        <f t="shared" si="32"/>
        <v>0</v>
      </c>
      <c r="AU235" s="5">
        <f t="shared" si="32"/>
        <v>0</v>
      </c>
      <c r="AV235" s="5">
        <f t="shared" si="32"/>
        <v>0</v>
      </c>
      <c r="AW235" s="5">
        <f t="shared" si="32"/>
        <v>0</v>
      </c>
      <c r="AX235" s="5">
        <f t="shared" si="32"/>
        <v>0</v>
      </c>
      <c r="AY235" s="5">
        <f t="shared" si="32"/>
        <v>0</v>
      </c>
      <c r="AZ235" s="5">
        <f t="shared" si="32"/>
        <v>0</v>
      </c>
      <c r="BA235" s="5">
        <f t="shared" si="32"/>
        <v>0</v>
      </c>
      <c r="BB235" s="5">
        <f t="shared" si="32"/>
        <v>0</v>
      </c>
      <c r="BC235" s="5">
        <f t="shared" si="32"/>
        <v>0</v>
      </c>
      <c r="BD235" s="5"/>
      <c r="BE235" s="5"/>
      <c r="BF235" s="5"/>
      <c r="BG235" s="5"/>
      <c r="BH235" s="5"/>
      <c r="BI235" s="5"/>
      <c r="BJ235" s="5"/>
    </row>
    <row r="236" spans="2:62" hidden="1">
      <c r="B236">
        <f t="shared" si="28"/>
        <v>245</v>
      </c>
      <c r="C236" t="str">
        <f t="shared" si="28"/>
        <v>ADOBAT</v>
      </c>
      <c r="D236" t="str">
        <f t="shared" si="28"/>
        <v>Preparació per aplicació potassi</v>
      </c>
      <c r="E236" s="82">
        <f t="shared" si="28"/>
        <v>2500</v>
      </c>
      <c r="F236" s="5">
        <f t="shared" si="35"/>
        <v>0</v>
      </c>
      <c r="G236" s="5">
        <f t="shared" si="35"/>
        <v>0</v>
      </c>
      <c r="H236" s="5">
        <f t="shared" si="35"/>
        <v>0</v>
      </c>
      <c r="I236" s="5">
        <f t="shared" si="35"/>
        <v>0</v>
      </c>
      <c r="J236" s="5">
        <f t="shared" si="35"/>
        <v>0</v>
      </c>
      <c r="K236" s="5">
        <f t="shared" si="35"/>
        <v>0</v>
      </c>
      <c r="L236" s="5">
        <f t="shared" si="35"/>
        <v>0</v>
      </c>
      <c r="M236" s="5">
        <f t="shared" si="35"/>
        <v>0</v>
      </c>
      <c r="N236" s="5">
        <f t="shared" si="35"/>
        <v>0</v>
      </c>
      <c r="O236" s="5">
        <f t="shared" si="35"/>
        <v>0</v>
      </c>
      <c r="P236" s="5">
        <f t="shared" si="35"/>
        <v>0</v>
      </c>
      <c r="Q236" s="5">
        <f t="shared" si="35"/>
        <v>0</v>
      </c>
      <c r="R236" s="5">
        <f t="shared" si="35"/>
        <v>0</v>
      </c>
      <c r="S236" s="5">
        <f t="shared" si="35"/>
        <v>0</v>
      </c>
      <c r="T236" s="5">
        <f t="shared" si="35"/>
        <v>0</v>
      </c>
      <c r="U236" s="5">
        <f t="shared" si="35"/>
        <v>0</v>
      </c>
      <c r="V236" s="5">
        <f t="shared" si="35"/>
        <v>0</v>
      </c>
      <c r="W236" s="5">
        <f t="shared" si="35"/>
        <v>0</v>
      </c>
      <c r="X236" s="5">
        <f t="shared" si="35"/>
        <v>0</v>
      </c>
      <c r="Y236" s="5">
        <f t="shared" si="35"/>
        <v>0</v>
      </c>
      <c r="Z236" s="5">
        <f t="shared" si="35"/>
        <v>0</v>
      </c>
      <c r="AA236" s="5">
        <f t="shared" si="35"/>
        <v>0</v>
      </c>
      <c r="AB236" s="5">
        <f t="shared" si="35"/>
        <v>0</v>
      </c>
      <c r="AC236" s="5">
        <f t="shared" si="35"/>
        <v>0</v>
      </c>
      <c r="AD236" s="5">
        <f t="shared" si="35"/>
        <v>0</v>
      </c>
      <c r="AE236" s="5">
        <f t="shared" si="35"/>
        <v>0</v>
      </c>
      <c r="AF236" s="5">
        <f t="shared" si="35"/>
        <v>0</v>
      </c>
      <c r="AG236" s="5">
        <f t="shared" si="35"/>
        <v>0</v>
      </c>
      <c r="AH236" s="5">
        <f t="shared" si="35"/>
        <v>0</v>
      </c>
      <c r="AI236" s="5">
        <f t="shared" si="35"/>
        <v>0</v>
      </c>
      <c r="AJ236" s="5">
        <f t="shared" si="35"/>
        <v>0</v>
      </c>
      <c r="AK236" s="5">
        <f t="shared" si="35"/>
        <v>0</v>
      </c>
      <c r="AL236" s="5">
        <f t="shared" si="35"/>
        <v>0</v>
      </c>
      <c r="AM236" s="5">
        <f t="shared" si="35"/>
        <v>0</v>
      </c>
      <c r="AN236" s="5">
        <f t="shared" si="35"/>
        <v>0</v>
      </c>
      <c r="AO236" s="5">
        <f t="shared" si="35"/>
        <v>0</v>
      </c>
      <c r="AP236" s="5">
        <f t="shared" si="35"/>
        <v>0</v>
      </c>
      <c r="AQ236" s="5">
        <f t="shared" si="35"/>
        <v>0</v>
      </c>
      <c r="AR236" s="5">
        <f t="shared" si="35"/>
        <v>0</v>
      </c>
      <c r="AS236" s="5">
        <f t="shared" si="10"/>
        <v>0</v>
      </c>
      <c r="AT236" s="5">
        <f t="shared" si="32"/>
        <v>0</v>
      </c>
      <c r="AU236" s="5">
        <f t="shared" si="32"/>
        <v>0</v>
      </c>
      <c r="AV236" s="5">
        <f t="shared" si="32"/>
        <v>0</v>
      </c>
      <c r="AW236" s="5">
        <f t="shared" si="32"/>
        <v>0</v>
      </c>
      <c r="AX236" s="5">
        <f t="shared" si="32"/>
        <v>0</v>
      </c>
      <c r="AY236" s="5">
        <f t="shared" si="32"/>
        <v>0</v>
      </c>
      <c r="AZ236" s="5">
        <f t="shared" si="32"/>
        <v>0</v>
      </c>
      <c r="BA236" s="5">
        <f t="shared" si="32"/>
        <v>0</v>
      </c>
      <c r="BB236" s="5">
        <f t="shared" si="32"/>
        <v>0</v>
      </c>
      <c r="BC236" s="5">
        <f t="shared" si="32"/>
        <v>0</v>
      </c>
      <c r="BD236" s="5"/>
      <c r="BE236" s="5"/>
      <c r="BF236" s="5"/>
      <c r="BG236" s="5"/>
      <c r="BH236" s="5"/>
      <c r="BI236" s="5"/>
      <c r="BJ236" s="5"/>
    </row>
    <row r="237" spans="2:62" hidden="1">
      <c r="B237">
        <f t="shared" si="28"/>
        <v>315</v>
      </c>
      <c r="C237" t="str">
        <f t="shared" si="28"/>
        <v>PLANTACIÓ</v>
      </c>
      <c r="D237" t="str">
        <f t="shared" si="28"/>
        <v>Preparació per solcar</v>
      </c>
      <c r="E237" s="82">
        <f t="shared" si="28"/>
        <v>2500</v>
      </c>
      <c r="F237" s="5">
        <f t="shared" si="35"/>
        <v>0</v>
      </c>
      <c r="G237" s="5">
        <f t="shared" si="35"/>
        <v>0</v>
      </c>
      <c r="H237" s="5">
        <f t="shared" si="35"/>
        <v>0</v>
      </c>
      <c r="I237" s="5">
        <f t="shared" si="35"/>
        <v>0</v>
      </c>
      <c r="J237" s="5">
        <f t="shared" si="35"/>
        <v>0</v>
      </c>
      <c r="K237" s="5">
        <f t="shared" si="35"/>
        <v>0</v>
      </c>
      <c r="L237" s="5">
        <f t="shared" si="35"/>
        <v>0</v>
      </c>
      <c r="M237" s="5">
        <f t="shared" si="35"/>
        <v>0</v>
      </c>
      <c r="N237" s="5">
        <f t="shared" si="35"/>
        <v>0</v>
      </c>
      <c r="O237" s="5">
        <f t="shared" si="35"/>
        <v>0</v>
      </c>
      <c r="P237" s="5">
        <f t="shared" si="35"/>
        <v>0</v>
      </c>
      <c r="Q237" s="5">
        <f t="shared" si="35"/>
        <v>0</v>
      </c>
      <c r="R237" s="5">
        <f t="shared" si="35"/>
        <v>0</v>
      </c>
      <c r="S237" s="5">
        <f t="shared" si="35"/>
        <v>0</v>
      </c>
      <c r="T237" s="5">
        <f t="shared" si="35"/>
        <v>0</v>
      </c>
      <c r="U237" s="5">
        <f t="shared" si="35"/>
        <v>0</v>
      </c>
      <c r="V237" s="5">
        <f t="shared" si="35"/>
        <v>0</v>
      </c>
      <c r="W237" s="5">
        <f t="shared" si="35"/>
        <v>0</v>
      </c>
      <c r="X237" s="5">
        <f t="shared" si="35"/>
        <v>0</v>
      </c>
      <c r="Y237" s="5">
        <f t="shared" si="35"/>
        <v>0</v>
      </c>
      <c r="Z237" s="5">
        <f t="shared" si="35"/>
        <v>0</v>
      </c>
      <c r="AA237" s="5">
        <f t="shared" si="35"/>
        <v>0</v>
      </c>
      <c r="AB237" s="5">
        <f t="shared" si="35"/>
        <v>0</v>
      </c>
      <c r="AC237" s="5">
        <f t="shared" si="35"/>
        <v>0</v>
      </c>
      <c r="AD237" s="5">
        <f t="shared" si="35"/>
        <v>0</v>
      </c>
      <c r="AE237" s="5">
        <f t="shared" si="35"/>
        <v>0</v>
      </c>
      <c r="AF237" s="5">
        <f t="shared" si="35"/>
        <v>0</v>
      </c>
      <c r="AG237" s="5">
        <f t="shared" si="35"/>
        <v>0</v>
      </c>
      <c r="AH237" s="5">
        <f t="shared" si="35"/>
        <v>0</v>
      </c>
      <c r="AI237" s="5">
        <f t="shared" si="35"/>
        <v>0</v>
      </c>
      <c r="AJ237" s="5">
        <f t="shared" si="35"/>
        <v>0</v>
      </c>
      <c r="AK237" s="5">
        <f t="shared" si="35"/>
        <v>0</v>
      </c>
      <c r="AL237" s="5">
        <f t="shared" si="35"/>
        <v>0</v>
      </c>
      <c r="AM237" s="5">
        <f t="shared" si="35"/>
        <v>0</v>
      </c>
      <c r="AN237" s="5">
        <f t="shared" si="35"/>
        <v>0</v>
      </c>
      <c r="AO237" s="5">
        <f t="shared" si="35"/>
        <v>0</v>
      </c>
      <c r="AP237" s="5">
        <f t="shared" si="35"/>
        <v>0</v>
      </c>
      <c r="AQ237" s="5">
        <f t="shared" si="35"/>
        <v>0</v>
      </c>
      <c r="AR237" s="5">
        <f t="shared" si="35"/>
        <v>0</v>
      </c>
      <c r="AS237" s="5">
        <f t="shared" si="10"/>
        <v>0</v>
      </c>
      <c r="AT237" s="5">
        <f t="shared" si="32"/>
        <v>0</v>
      </c>
      <c r="AU237" s="5">
        <f t="shared" si="32"/>
        <v>0</v>
      </c>
      <c r="AV237" s="5">
        <f t="shared" si="32"/>
        <v>0</v>
      </c>
      <c r="AW237" s="5">
        <f t="shared" si="32"/>
        <v>0</v>
      </c>
      <c r="AX237" s="5">
        <f t="shared" si="32"/>
        <v>0</v>
      </c>
      <c r="AY237" s="5">
        <f t="shared" si="32"/>
        <v>0</v>
      </c>
      <c r="AZ237" s="5">
        <f t="shared" si="32"/>
        <v>0</v>
      </c>
      <c r="BA237" s="5">
        <f t="shared" si="32"/>
        <v>0</v>
      </c>
      <c r="BB237" s="5">
        <f t="shared" si="32"/>
        <v>0</v>
      </c>
      <c r="BC237" s="5">
        <f t="shared" si="32"/>
        <v>0</v>
      </c>
      <c r="BD237" s="5"/>
      <c r="BE237" s="5"/>
      <c r="BF237" s="5"/>
      <c r="BG237" s="5"/>
      <c r="BH237" s="5"/>
      <c r="BI237" s="5"/>
      <c r="BJ237" s="5"/>
    </row>
    <row r="238" spans="2:62" hidden="1">
      <c r="B238">
        <f t="shared" si="28"/>
        <v>325</v>
      </c>
      <c r="C238" t="str">
        <f t="shared" si="28"/>
        <v>PLANTACIÓ</v>
      </c>
      <c r="D238" t="str">
        <f t="shared" si="28"/>
        <v>Preparació per marcat</v>
      </c>
      <c r="E238" s="82">
        <f t="shared" si="28"/>
        <v>2500</v>
      </c>
      <c r="F238" s="5">
        <f t="shared" si="35"/>
        <v>0</v>
      </c>
      <c r="G238" s="5">
        <f t="shared" si="35"/>
        <v>0</v>
      </c>
      <c r="H238" s="5">
        <f t="shared" si="35"/>
        <v>0</v>
      </c>
      <c r="I238" s="5">
        <f t="shared" si="35"/>
        <v>0</v>
      </c>
      <c r="J238" s="5">
        <f t="shared" si="35"/>
        <v>0</v>
      </c>
      <c r="K238" s="5">
        <f t="shared" si="35"/>
        <v>0</v>
      </c>
      <c r="L238" s="5">
        <f t="shared" si="35"/>
        <v>0</v>
      </c>
      <c r="M238" s="5">
        <f t="shared" si="35"/>
        <v>0</v>
      </c>
      <c r="N238" s="5">
        <f t="shared" si="35"/>
        <v>0</v>
      </c>
      <c r="O238" s="5">
        <f t="shared" si="35"/>
        <v>0</v>
      </c>
      <c r="P238" s="5">
        <f t="shared" si="35"/>
        <v>0</v>
      </c>
      <c r="Q238" s="5">
        <f t="shared" si="35"/>
        <v>0</v>
      </c>
      <c r="R238" s="5">
        <f t="shared" si="35"/>
        <v>0</v>
      </c>
      <c r="S238" s="5">
        <f t="shared" si="35"/>
        <v>0</v>
      </c>
      <c r="T238" s="5">
        <f t="shared" si="35"/>
        <v>0</v>
      </c>
      <c r="U238" s="5">
        <f t="shared" si="35"/>
        <v>0</v>
      </c>
      <c r="V238" s="5">
        <f t="shared" si="35"/>
        <v>0</v>
      </c>
      <c r="W238" s="5">
        <f t="shared" si="35"/>
        <v>0</v>
      </c>
      <c r="X238" s="5">
        <f t="shared" si="35"/>
        <v>0</v>
      </c>
      <c r="Y238" s="5">
        <f t="shared" si="35"/>
        <v>0</v>
      </c>
      <c r="Z238" s="5">
        <f t="shared" si="35"/>
        <v>0</v>
      </c>
      <c r="AA238" s="5">
        <f t="shared" si="35"/>
        <v>0</v>
      </c>
      <c r="AB238" s="5">
        <f t="shared" si="35"/>
        <v>0</v>
      </c>
      <c r="AC238" s="5">
        <f t="shared" si="35"/>
        <v>0</v>
      </c>
      <c r="AD238" s="5">
        <f t="shared" si="35"/>
        <v>0</v>
      </c>
      <c r="AE238" s="5">
        <f t="shared" si="35"/>
        <v>0</v>
      </c>
      <c r="AF238" s="5">
        <f t="shared" si="35"/>
        <v>0</v>
      </c>
      <c r="AG238" s="5">
        <f t="shared" si="35"/>
        <v>0</v>
      </c>
      <c r="AH238" s="5">
        <f t="shared" si="35"/>
        <v>0</v>
      </c>
      <c r="AI238" s="5">
        <f t="shared" si="35"/>
        <v>0</v>
      </c>
      <c r="AJ238" s="5">
        <f t="shared" si="35"/>
        <v>0</v>
      </c>
      <c r="AK238" s="5">
        <f t="shared" si="35"/>
        <v>0</v>
      </c>
      <c r="AL238" s="5">
        <f t="shared" si="35"/>
        <v>0</v>
      </c>
      <c r="AM238" s="5">
        <f t="shared" si="35"/>
        <v>0</v>
      </c>
      <c r="AN238" s="5">
        <f t="shared" si="35"/>
        <v>0</v>
      </c>
      <c r="AO238" s="5">
        <f t="shared" si="35"/>
        <v>0</v>
      </c>
      <c r="AP238" s="5">
        <f t="shared" si="35"/>
        <v>0</v>
      </c>
      <c r="AQ238" s="5">
        <f t="shared" si="35"/>
        <v>0</v>
      </c>
      <c r="AR238" s="5">
        <f t="shared" si="35"/>
        <v>0</v>
      </c>
      <c r="AS238" s="5">
        <f t="shared" si="10"/>
        <v>0</v>
      </c>
      <c r="AT238" s="5">
        <f t="shared" si="32"/>
        <v>0</v>
      </c>
      <c r="AU238" s="5">
        <f t="shared" si="32"/>
        <v>0</v>
      </c>
      <c r="AV238" s="5">
        <f t="shared" si="32"/>
        <v>0</v>
      </c>
      <c r="AW238" s="5">
        <f t="shared" si="32"/>
        <v>0</v>
      </c>
      <c r="AX238" s="5">
        <f t="shared" si="32"/>
        <v>0</v>
      </c>
      <c r="AY238" s="5">
        <f t="shared" si="32"/>
        <v>0</v>
      </c>
      <c r="AZ238" s="5">
        <f t="shared" si="32"/>
        <v>0</v>
      </c>
      <c r="BA238" s="5">
        <f t="shared" si="32"/>
        <v>0</v>
      </c>
      <c r="BB238" s="5">
        <f t="shared" si="32"/>
        <v>0</v>
      </c>
      <c r="BC238" s="5">
        <f t="shared" si="32"/>
        <v>0</v>
      </c>
      <c r="BD238" s="5"/>
      <c r="BE238" s="5"/>
      <c r="BF238" s="5"/>
      <c r="BG238" s="5"/>
      <c r="BH238" s="5"/>
      <c r="BI238" s="5"/>
      <c r="BJ238" s="5"/>
    </row>
    <row r="239" spans="2:62" hidden="1">
      <c r="B239">
        <f t="shared" si="28"/>
        <v>335</v>
      </c>
      <c r="C239" t="str">
        <f t="shared" si="28"/>
        <v>PLANTACIÓ</v>
      </c>
      <c r="D239" t="str">
        <f t="shared" si="28"/>
        <v>Preparació per plantació manual col o bròcoli</v>
      </c>
      <c r="E239" s="82">
        <f t="shared" si="28"/>
        <v>2500</v>
      </c>
      <c r="F239" s="5">
        <f t="shared" si="35"/>
        <v>0</v>
      </c>
      <c r="G239" s="5">
        <f t="shared" si="35"/>
        <v>0</v>
      </c>
      <c r="H239" s="5">
        <f t="shared" si="35"/>
        <v>0</v>
      </c>
      <c r="I239" s="5">
        <f t="shared" si="35"/>
        <v>0</v>
      </c>
      <c r="J239" s="5">
        <f t="shared" si="35"/>
        <v>0</v>
      </c>
      <c r="K239" s="5">
        <f t="shared" si="35"/>
        <v>0</v>
      </c>
      <c r="L239" s="5">
        <f t="shared" si="35"/>
        <v>0</v>
      </c>
      <c r="M239" s="5">
        <f t="shared" si="35"/>
        <v>0</v>
      </c>
      <c r="N239" s="5">
        <f t="shared" si="35"/>
        <v>0</v>
      </c>
      <c r="O239" s="5">
        <f t="shared" si="35"/>
        <v>0</v>
      </c>
      <c r="P239" s="5">
        <f t="shared" si="35"/>
        <v>0</v>
      </c>
      <c r="Q239" s="5">
        <f t="shared" si="35"/>
        <v>0</v>
      </c>
      <c r="R239" s="5">
        <f t="shared" si="35"/>
        <v>0</v>
      </c>
      <c r="S239" s="5">
        <f t="shared" si="35"/>
        <v>0</v>
      </c>
      <c r="T239" s="5">
        <f t="shared" si="35"/>
        <v>0</v>
      </c>
      <c r="U239" s="5">
        <f t="shared" si="35"/>
        <v>0</v>
      </c>
      <c r="V239" s="5">
        <f t="shared" si="35"/>
        <v>0</v>
      </c>
      <c r="W239" s="5">
        <f t="shared" si="35"/>
        <v>0</v>
      </c>
      <c r="X239" s="5">
        <f t="shared" si="35"/>
        <v>0</v>
      </c>
      <c r="Y239" s="5">
        <f t="shared" si="35"/>
        <v>0</v>
      </c>
      <c r="Z239" s="5">
        <f t="shared" si="35"/>
        <v>0</v>
      </c>
      <c r="AA239" s="5">
        <f t="shared" si="35"/>
        <v>0</v>
      </c>
      <c r="AB239" s="5">
        <f t="shared" si="35"/>
        <v>0</v>
      </c>
      <c r="AC239" s="5">
        <f t="shared" si="35"/>
        <v>0</v>
      </c>
      <c r="AD239" s="5">
        <f t="shared" si="35"/>
        <v>0</v>
      </c>
      <c r="AE239" s="5">
        <f t="shared" si="35"/>
        <v>0</v>
      </c>
      <c r="AF239" s="5">
        <f t="shared" si="35"/>
        <v>0</v>
      </c>
      <c r="AG239" s="5">
        <f t="shared" si="35"/>
        <v>0</v>
      </c>
      <c r="AH239" s="5">
        <f t="shared" si="35"/>
        <v>0</v>
      </c>
      <c r="AI239" s="5">
        <f t="shared" si="35"/>
        <v>0</v>
      </c>
      <c r="AJ239" s="5">
        <f t="shared" si="35"/>
        <v>0</v>
      </c>
      <c r="AK239" s="5">
        <f t="shared" si="35"/>
        <v>0</v>
      </c>
      <c r="AL239" s="5">
        <f t="shared" si="35"/>
        <v>0</v>
      </c>
      <c r="AM239" s="5">
        <f t="shared" si="35"/>
        <v>0</v>
      </c>
      <c r="AN239" s="5">
        <f t="shared" si="35"/>
        <v>0</v>
      </c>
      <c r="AO239" s="5">
        <f t="shared" si="35"/>
        <v>0</v>
      </c>
      <c r="AP239" s="5">
        <f t="shared" si="35"/>
        <v>0</v>
      </c>
      <c r="AQ239" s="5">
        <f t="shared" si="35"/>
        <v>0</v>
      </c>
      <c r="AR239" s="5">
        <f t="shared" si="35"/>
        <v>0</v>
      </c>
      <c r="AS239" s="5">
        <f t="shared" si="10"/>
        <v>0</v>
      </c>
      <c r="AT239" s="5">
        <f t="shared" si="32"/>
        <v>0</v>
      </c>
      <c r="AU239" s="5">
        <f t="shared" si="32"/>
        <v>0</v>
      </c>
      <c r="AV239" s="5">
        <f t="shared" si="32"/>
        <v>0</v>
      </c>
      <c r="AW239" s="5">
        <f t="shared" si="32"/>
        <v>0</v>
      </c>
      <c r="AX239" s="5">
        <f t="shared" si="32"/>
        <v>0</v>
      </c>
      <c r="AY239" s="5">
        <f t="shared" si="32"/>
        <v>0</v>
      </c>
      <c r="AZ239" s="5">
        <f t="shared" si="32"/>
        <v>0</v>
      </c>
      <c r="BA239" s="5">
        <f t="shared" si="32"/>
        <v>0</v>
      </c>
      <c r="BB239" s="5">
        <f t="shared" si="32"/>
        <v>0</v>
      </c>
      <c r="BC239" s="5">
        <f t="shared" si="32"/>
        <v>0</v>
      </c>
      <c r="BD239" s="5"/>
      <c r="BE239" s="5"/>
      <c r="BF239" s="5"/>
      <c r="BG239" s="5"/>
      <c r="BH239" s="5"/>
      <c r="BI239" s="5"/>
      <c r="BJ239" s="5"/>
    </row>
    <row r="240" spans="2:62" hidden="1">
      <c r="B240">
        <f t="shared" si="28"/>
        <v>345</v>
      </c>
      <c r="C240" t="str">
        <f t="shared" si="28"/>
        <v>PLANTACIÓ</v>
      </c>
      <c r="D240" t="str">
        <f t="shared" si="28"/>
        <v>Preparació per plantació manual calçots</v>
      </c>
      <c r="E240" s="82">
        <f t="shared" si="28"/>
        <v>2500</v>
      </c>
      <c r="F240" s="5">
        <f t="shared" si="35"/>
        <v>0</v>
      </c>
      <c r="G240" s="5">
        <f t="shared" si="35"/>
        <v>0</v>
      </c>
      <c r="H240" s="5">
        <f t="shared" si="35"/>
        <v>0</v>
      </c>
      <c r="I240" s="5">
        <f t="shared" si="35"/>
        <v>0</v>
      </c>
      <c r="J240" s="5">
        <f t="shared" si="35"/>
        <v>0</v>
      </c>
      <c r="K240" s="5">
        <f t="shared" si="35"/>
        <v>0</v>
      </c>
      <c r="L240" s="5">
        <f t="shared" si="35"/>
        <v>0</v>
      </c>
      <c r="M240" s="5">
        <f t="shared" si="35"/>
        <v>0</v>
      </c>
      <c r="N240" s="5">
        <f t="shared" si="35"/>
        <v>0</v>
      </c>
      <c r="O240" s="5">
        <f t="shared" si="35"/>
        <v>0</v>
      </c>
      <c r="P240" s="5">
        <f t="shared" si="35"/>
        <v>0</v>
      </c>
      <c r="Q240" s="5">
        <f t="shared" si="35"/>
        <v>0</v>
      </c>
      <c r="R240" s="5">
        <f t="shared" si="35"/>
        <v>0</v>
      </c>
      <c r="S240" s="5">
        <f t="shared" si="35"/>
        <v>0</v>
      </c>
      <c r="T240" s="5">
        <f t="shared" si="35"/>
        <v>0</v>
      </c>
      <c r="U240" s="5">
        <f t="shared" si="35"/>
        <v>0</v>
      </c>
      <c r="V240" s="5">
        <f t="shared" si="35"/>
        <v>0</v>
      </c>
      <c r="W240" s="5">
        <f t="shared" si="35"/>
        <v>0</v>
      </c>
      <c r="X240" s="5">
        <f t="shared" si="35"/>
        <v>0</v>
      </c>
      <c r="Y240" s="5">
        <f t="shared" si="35"/>
        <v>0</v>
      </c>
      <c r="Z240" s="5">
        <f t="shared" si="35"/>
        <v>0</v>
      </c>
      <c r="AA240" s="5">
        <f t="shared" si="35"/>
        <v>0</v>
      </c>
      <c r="AB240" s="5">
        <f t="shared" si="35"/>
        <v>0</v>
      </c>
      <c r="AC240" s="5">
        <f t="shared" si="35"/>
        <v>0</v>
      </c>
      <c r="AD240" s="5">
        <f t="shared" si="35"/>
        <v>0</v>
      </c>
      <c r="AE240" s="5">
        <f t="shared" si="35"/>
        <v>0</v>
      </c>
      <c r="AF240" s="5">
        <f t="shared" si="35"/>
        <v>0</v>
      </c>
      <c r="AG240" s="5">
        <f t="shared" si="35"/>
        <v>0</v>
      </c>
      <c r="AH240" s="5">
        <f t="shared" si="35"/>
        <v>0</v>
      </c>
      <c r="AI240" s="5">
        <f t="shared" si="35"/>
        <v>0</v>
      </c>
      <c r="AJ240" s="5">
        <f t="shared" si="35"/>
        <v>0</v>
      </c>
      <c r="AK240" s="5">
        <f t="shared" si="35"/>
        <v>0</v>
      </c>
      <c r="AL240" s="5">
        <f t="shared" si="35"/>
        <v>0</v>
      </c>
      <c r="AM240" s="5">
        <f t="shared" si="35"/>
        <v>0</v>
      </c>
      <c r="AN240" s="5">
        <f t="shared" si="35"/>
        <v>0</v>
      </c>
      <c r="AO240" s="5">
        <f t="shared" si="35"/>
        <v>0</v>
      </c>
      <c r="AP240" s="5">
        <f t="shared" si="35"/>
        <v>0</v>
      </c>
      <c r="AQ240" s="5">
        <f t="shared" si="35"/>
        <v>0</v>
      </c>
      <c r="AR240" s="5">
        <f t="shared" si="35"/>
        <v>0</v>
      </c>
      <c r="AS240" s="5">
        <f t="shared" si="10"/>
        <v>0</v>
      </c>
      <c r="AT240" s="5">
        <f t="shared" si="32"/>
        <v>0</v>
      </c>
      <c r="AU240" s="5">
        <f t="shared" si="32"/>
        <v>0</v>
      </c>
      <c r="AV240" s="5">
        <f t="shared" si="32"/>
        <v>0</v>
      </c>
      <c r="AW240" s="5">
        <f t="shared" si="32"/>
        <v>0</v>
      </c>
      <c r="AX240" s="5">
        <f t="shared" si="32"/>
        <v>0</v>
      </c>
      <c r="AY240" s="5">
        <f t="shared" si="32"/>
        <v>0</v>
      </c>
      <c r="AZ240" s="5">
        <f t="shared" si="32"/>
        <v>0</v>
      </c>
      <c r="BA240" s="5">
        <f t="shared" si="32"/>
        <v>0</v>
      </c>
      <c r="BB240" s="5">
        <f t="shared" si="32"/>
        <v>0</v>
      </c>
      <c r="BC240" s="5">
        <f t="shared" si="32"/>
        <v>0</v>
      </c>
      <c r="BD240" s="5"/>
      <c r="BE240" s="5"/>
      <c r="BF240" s="5"/>
      <c r="BG240" s="5"/>
      <c r="BH240" s="5"/>
      <c r="BI240" s="5"/>
      <c r="BJ240" s="5"/>
    </row>
    <row r="241" spans="2:62" hidden="1">
      <c r="B241">
        <f t="shared" ref="B241:E256" si="36">+B116</f>
        <v>355</v>
      </c>
      <c r="C241" t="str">
        <f t="shared" si="36"/>
        <v>PLANTACIÓ</v>
      </c>
      <c r="D241" t="str">
        <f t="shared" si="36"/>
        <v>Preparació per plantació manual enciam</v>
      </c>
      <c r="E241" s="82">
        <f t="shared" si="36"/>
        <v>2500</v>
      </c>
      <c r="F241" s="5">
        <f t="shared" si="35"/>
        <v>0</v>
      </c>
      <c r="G241" s="5">
        <f t="shared" si="35"/>
        <v>0</v>
      </c>
      <c r="H241" s="5">
        <f t="shared" si="35"/>
        <v>0</v>
      </c>
      <c r="I241" s="5">
        <f t="shared" si="35"/>
        <v>0</v>
      </c>
      <c r="J241" s="5">
        <f t="shared" si="35"/>
        <v>0</v>
      </c>
      <c r="K241" s="5">
        <f t="shared" si="35"/>
        <v>0</v>
      </c>
      <c r="L241" s="5">
        <f t="shared" si="35"/>
        <v>0</v>
      </c>
      <c r="M241" s="5">
        <f t="shared" si="35"/>
        <v>0</v>
      </c>
      <c r="N241" s="5">
        <f t="shared" si="35"/>
        <v>0</v>
      </c>
      <c r="O241" s="5">
        <f t="shared" si="35"/>
        <v>0</v>
      </c>
      <c r="P241" s="5">
        <f t="shared" si="35"/>
        <v>0</v>
      </c>
      <c r="Q241" s="5">
        <f t="shared" si="35"/>
        <v>0</v>
      </c>
      <c r="R241" s="5">
        <f t="shared" si="35"/>
        <v>0</v>
      </c>
      <c r="S241" s="5">
        <f t="shared" si="35"/>
        <v>0</v>
      </c>
      <c r="T241" s="5">
        <f t="shared" si="35"/>
        <v>0</v>
      </c>
      <c r="U241" s="5">
        <f t="shared" si="35"/>
        <v>0</v>
      </c>
      <c r="V241" s="5">
        <f t="shared" si="35"/>
        <v>0</v>
      </c>
      <c r="W241" s="5">
        <f t="shared" si="35"/>
        <v>0</v>
      </c>
      <c r="X241" s="5">
        <f t="shared" si="35"/>
        <v>0</v>
      </c>
      <c r="Y241" s="5">
        <f t="shared" si="35"/>
        <v>0</v>
      </c>
      <c r="Z241" s="5">
        <f t="shared" si="35"/>
        <v>0</v>
      </c>
      <c r="AA241" s="5">
        <f t="shared" ref="AA241:AR241" si="37">IF($E$4&lt;$E241,$E$4/$E241*AA116*AA$49,AA116*AA$49)</f>
        <v>0</v>
      </c>
      <c r="AB241" s="5">
        <f t="shared" si="37"/>
        <v>0</v>
      </c>
      <c r="AC241" s="5">
        <f t="shared" si="37"/>
        <v>0</v>
      </c>
      <c r="AD241" s="5">
        <f t="shared" si="37"/>
        <v>0</v>
      </c>
      <c r="AE241" s="5">
        <f t="shared" si="37"/>
        <v>0</v>
      </c>
      <c r="AF241" s="5">
        <f t="shared" si="37"/>
        <v>0</v>
      </c>
      <c r="AG241" s="5">
        <f t="shared" si="37"/>
        <v>0</v>
      </c>
      <c r="AH241" s="5">
        <f t="shared" si="37"/>
        <v>0</v>
      </c>
      <c r="AI241" s="5">
        <f t="shared" si="37"/>
        <v>0</v>
      </c>
      <c r="AJ241" s="5">
        <f t="shared" si="37"/>
        <v>0</v>
      </c>
      <c r="AK241" s="5">
        <f t="shared" si="37"/>
        <v>0</v>
      </c>
      <c r="AL241" s="5">
        <f t="shared" si="37"/>
        <v>0</v>
      </c>
      <c r="AM241" s="5">
        <f t="shared" si="37"/>
        <v>0</v>
      </c>
      <c r="AN241" s="5">
        <f t="shared" si="37"/>
        <v>0</v>
      </c>
      <c r="AO241" s="5">
        <f t="shared" si="37"/>
        <v>0</v>
      </c>
      <c r="AP241" s="5">
        <f t="shared" si="37"/>
        <v>0</v>
      </c>
      <c r="AQ241" s="5">
        <f t="shared" si="37"/>
        <v>0</v>
      </c>
      <c r="AR241" s="5">
        <f t="shared" si="37"/>
        <v>0</v>
      </c>
      <c r="AS241" s="5">
        <f t="shared" ref="AS241:AS275" si="38">SUM(F241:AR241)</f>
        <v>0</v>
      </c>
      <c r="AT241" s="5">
        <f t="shared" si="32"/>
        <v>0</v>
      </c>
      <c r="AU241" s="5">
        <f t="shared" si="32"/>
        <v>0</v>
      </c>
      <c r="AV241" s="5">
        <f t="shared" si="32"/>
        <v>0</v>
      </c>
      <c r="AW241" s="5">
        <f t="shared" si="32"/>
        <v>0</v>
      </c>
      <c r="AX241" s="5">
        <f t="shared" si="32"/>
        <v>0</v>
      </c>
      <c r="AY241" s="5">
        <f t="shared" si="32"/>
        <v>0</v>
      </c>
      <c r="AZ241" s="5">
        <f t="shared" si="32"/>
        <v>0</v>
      </c>
      <c r="BA241" s="5">
        <f t="shared" si="32"/>
        <v>0</v>
      </c>
      <c r="BB241" s="5">
        <f t="shared" si="32"/>
        <v>0</v>
      </c>
      <c r="BC241" s="5">
        <f t="shared" si="32"/>
        <v>0</v>
      </c>
      <c r="BD241" s="5"/>
      <c r="BE241" s="5"/>
      <c r="BF241" s="5"/>
      <c r="BG241" s="5"/>
      <c r="BH241" s="5"/>
      <c r="BI241" s="5"/>
      <c r="BJ241" s="5"/>
    </row>
    <row r="242" spans="2:62" hidden="1">
      <c r="B242">
        <f t="shared" si="36"/>
        <v>365</v>
      </c>
      <c r="C242" t="str">
        <f t="shared" si="36"/>
        <v>PLANTACIÓ</v>
      </c>
      <c r="D242" t="str">
        <f t="shared" si="36"/>
        <v>Preparació per plantació manual bleda</v>
      </c>
      <c r="E242" s="82">
        <f t="shared" si="36"/>
        <v>2500</v>
      </c>
      <c r="F242" s="5">
        <f t="shared" ref="F242:AR248" si="39">IF($E$4&lt;$E242,$E$4/$E242*F117*F$49,F117*F$49)</f>
        <v>0</v>
      </c>
      <c r="G242" s="5">
        <f t="shared" si="39"/>
        <v>0</v>
      </c>
      <c r="H242" s="5">
        <f t="shared" si="39"/>
        <v>0</v>
      </c>
      <c r="I242" s="5">
        <f t="shared" si="39"/>
        <v>0</v>
      </c>
      <c r="J242" s="5">
        <f t="shared" si="39"/>
        <v>0</v>
      </c>
      <c r="K242" s="5">
        <f t="shared" si="39"/>
        <v>0</v>
      </c>
      <c r="L242" s="5">
        <f t="shared" si="39"/>
        <v>0</v>
      </c>
      <c r="M242" s="5">
        <f t="shared" si="39"/>
        <v>0</v>
      </c>
      <c r="N242" s="5">
        <f t="shared" si="39"/>
        <v>0</v>
      </c>
      <c r="O242" s="5">
        <f t="shared" si="39"/>
        <v>0</v>
      </c>
      <c r="P242" s="5">
        <f t="shared" si="39"/>
        <v>0</v>
      </c>
      <c r="Q242" s="5">
        <f t="shared" si="39"/>
        <v>0</v>
      </c>
      <c r="R242" s="5">
        <f t="shared" si="39"/>
        <v>0</v>
      </c>
      <c r="S242" s="5">
        <f t="shared" si="39"/>
        <v>0</v>
      </c>
      <c r="T242" s="5">
        <f t="shared" si="39"/>
        <v>0</v>
      </c>
      <c r="U242" s="5">
        <f t="shared" si="39"/>
        <v>0</v>
      </c>
      <c r="V242" s="5">
        <f t="shared" si="39"/>
        <v>0</v>
      </c>
      <c r="W242" s="5">
        <f t="shared" si="39"/>
        <v>0</v>
      </c>
      <c r="X242" s="5">
        <f t="shared" si="39"/>
        <v>0</v>
      </c>
      <c r="Y242" s="5">
        <f t="shared" si="39"/>
        <v>0</v>
      </c>
      <c r="Z242" s="5">
        <f t="shared" si="39"/>
        <v>0</v>
      </c>
      <c r="AA242" s="5">
        <f t="shared" si="39"/>
        <v>0</v>
      </c>
      <c r="AB242" s="5">
        <f t="shared" si="39"/>
        <v>0</v>
      </c>
      <c r="AC242" s="5">
        <f t="shared" si="39"/>
        <v>0</v>
      </c>
      <c r="AD242" s="5">
        <f t="shared" si="39"/>
        <v>0</v>
      </c>
      <c r="AE242" s="5">
        <f t="shared" si="39"/>
        <v>0</v>
      </c>
      <c r="AF242" s="5">
        <f t="shared" si="39"/>
        <v>0</v>
      </c>
      <c r="AG242" s="5">
        <f t="shared" si="39"/>
        <v>0</v>
      </c>
      <c r="AH242" s="5">
        <f t="shared" si="39"/>
        <v>0</v>
      </c>
      <c r="AI242" s="5">
        <f t="shared" si="39"/>
        <v>0</v>
      </c>
      <c r="AJ242" s="5">
        <f t="shared" si="39"/>
        <v>0</v>
      </c>
      <c r="AK242" s="5">
        <f t="shared" si="39"/>
        <v>0</v>
      </c>
      <c r="AL242" s="5">
        <f t="shared" si="39"/>
        <v>0</v>
      </c>
      <c r="AM242" s="5">
        <f t="shared" si="39"/>
        <v>0</v>
      </c>
      <c r="AN242" s="5">
        <f t="shared" si="39"/>
        <v>0</v>
      </c>
      <c r="AO242" s="5">
        <f t="shared" si="39"/>
        <v>0</v>
      </c>
      <c r="AP242" s="5">
        <f t="shared" si="39"/>
        <v>0</v>
      </c>
      <c r="AQ242" s="5">
        <f t="shared" si="39"/>
        <v>0</v>
      </c>
      <c r="AR242" s="5">
        <f t="shared" si="39"/>
        <v>0</v>
      </c>
      <c r="AS242" s="5">
        <f t="shared" si="38"/>
        <v>0</v>
      </c>
      <c r="AT242" s="5">
        <f t="shared" si="32"/>
        <v>0</v>
      </c>
      <c r="AU242" s="5">
        <f t="shared" si="32"/>
        <v>0</v>
      </c>
      <c r="AV242" s="5">
        <f t="shared" si="32"/>
        <v>0</v>
      </c>
      <c r="AW242" s="5">
        <f t="shared" si="32"/>
        <v>0</v>
      </c>
      <c r="AX242" s="5">
        <f t="shared" si="32"/>
        <v>0</v>
      </c>
      <c r="AY242" s="5">
        <f t="shared" si="32"/>
        <v>0</v>
      </c>
      <c r="AZ242" s="5">
        <f t="shared" si="32"/>
        <v>0</v>
      </c>
      <c r="BA242" s="5">
        <f t="shared" si="32"/>
        <v>0</v>
      </c>
      <c r="BB242" s="5">
        <f t="shared" si="32"/>
        <v>0</v>
      </c>
      <c r="BC242" s="5">
        <f t="shared" si="32"/>
        <v>0</v>
      </c>
      <c r="BD242" s="5"/>
      <c r="BE242" s="5"/>
      <c r="BF242" s="5"/>
      <c r="BG242" s="5"/>
      <c r="BH242" s="5"/>
      <c r="BI242" s="5"/>
      <c r="BJ242" s="5"/>
    </row>
    <row r="243" spans="2:62" hidden="1">
      <c r="B243">
        <f t="shared" si="36"/>
        <v>375</v>
      </c>
      <c r="C243" t="str">
        <f t="shared" si="36"/>
        <v>PLANTACIÓ</v>
      </c>
      <c r="D243" t="str">
        <f t="shared" si="36"/>
        <v>Preparació per plantació manual tomàquet</v>
      </c>
      <c r="E243" s="82">
        <f t="shared" si="36"/>
        <v>2500</v>
      </c>
      <c r="F243" s="5">
        <f t="shared" si="39"/>
        <v>0</v>
      </c>
      <c r="G243" s="5">
        <f t="shared" si="39"/>
        <v>0</v>
      </c>
      <c r="H243" s="5">
        <f t="shared" si="39"/>
        <v>0</v>
      </c>
      <c r="I243" s="5">
        <f t="shared" si="39"/>
        <v>0</v>
      </c>
      <c r="J243" s="5">
        <f t="shared" si="39"/>
        <v>0</v>
      </c>
      <c r="K243" s="5">
        <f t="shared" si="39"/>
        <v>0</v>
      </c>
      <c r="L243" s="5">
        <f t="shared" si="39"/>
        <v>0</v>
      </c>
      <c r="M243" s="5">
        <f t="shared" si="39"/>
        <v>0</v>
      </c>
      <c r="N243" s="5">
        <f t="shared" si="39"/>
        <v>0</v>
      </c>
      <c r="O243" s="5">
        <f t="shared" si="39"/>
        <v>0</v>
      </c>
      <c r="P243" s="5">
        <f t="shared" si="39"/>
        <v>0</v>
      </c>
      <c r="Q243" s="5">
        <f t="shared" si="39"/>
        <v>0</v>
      </c>
      <c r="R243" s="5">
        <f t="shared" si="39"/>
        <v>0</v>
      </c>
      <c r="S243" s="5">
        <f t="shared" si="39"/>
        <v>0</v>
      </c>
      <c r="T243" s="5">
        <f t="shared" si="39"/>
        <v>0</v>
      </c>
      <c r="U243" s="5">
        <f t="shared" si="39"/>
        <v>0</v>
      </c>
      <c r="V243" s="5">
        <f t="shared" si="39"/>
        <v>0</v>
      </c>
      <c r="W243" s="5">
        <f t="shared" si="39"/>
        <v>0</v>
      </c>
      <c r="X243" s="5">
        <f t="shared" si="39"/>
        <v>0</v>
      </c>
      <c r="Y243" s="5">
        <f t="shared" si="39"/>
        <v>0</v>
      </c>
      <c r="Z243" s="5">
        <f t="shared" si="39"/>
        <v>0</v>
      </c>
      <c r="AA243" s="5">
        <f t="shared" si="39"/>
        <v>0</v>
      </c>
      <c r="AB243" s="5">
        <f t="shared" si="39"/>
        <v>0</v>
      </c>
      <c r="AC243" s="5">
        <f t="shared" si="39"/>
        <v>0</v>
      </c>
      <c r="AD243" s="5">
        <f t="shared" si="39"/>
        <v>0</v>
      </c>
      <c r="AE243" s="5">
        <f t="shared" si="39"/>
        <v>0</v>
      </c>
      <c r="AF243" s="5">
        <f t="shared" si="39"/>
        <v>0</v>
      </c>
      <c r="AG243" s="5">
        <f t="shared" si="39"/>
        <v>0</v>
      </c>
      <c r="AH243" s="5">
        <f t="shared" si="39"/>
        <v>0</v>
      </c>
      <c r="AI243" s="5">
        <f t="shared" si="39"/>
        <v>0</v>
      </c>
      <c r="AJ243" s="5">
        <f t="shared" si="39"/>
        <v>0</v>
      </c>
      <c r="AK243" s="5">
        <f t="shared" si="39"/>
        <v>0</v>
      </c>
      <c r="AL243" s="5">
        <f t="shared" si="39"/>
        <v>0</v>
      </c>
      <c r="AM243" s="5">
        <f t="shared" si="39"/>
        <v>0</v>
      </c>
      <c r="AN243" s="5">
        <f t="shared" si="39"/>
        <v>0</v>
      </c>
      <c r="AO243" s="5">
        <f t="shared" si="39"/>
        <v>0</v>
      </c>
      <c r="AP243" s="5">
        <f t="shared" si="39"/>
        <v>0</v>
      </c>
      <c r="AQ243" s="5">
        <f t="shared" si="39"/>
        <v>0</v>
      </c>
      <c r="AR243" s="5">
        <f t="shared" si="39"/>
        <v>0</v>
      </c>
      <c r="AS243" s="5">
        <f t="shared" si="38"/>
        <v>0</v>
      </c>
      <c r="AT243" s="5">
        <f t="shared" ref="AT243:BC258" si="40">IF($E$4&lt;$E243,$E$4/$E243*AT118*AT$49,AT118*AT$49)</f>
        <v>0</v>
      </c>
      <c r="AU243" s="5">
        <f t="shared" si="40"/>
        <v>0</v>
      </c>
      <c r="AV243" s="5">
        <f t="shared" si="40"/>
        <v>0</v>
      </c>
      <c r="AW243" s="5">
        <f t="shared" si="40"/>
        <v>0</v>
      </c>
      <c r="AX243" s="5">
        <f t="shared" si="40"/>
        <v>0</v>
      </c>
      <c r="AY243" s="5">
        <f t="shared" si="40"/>
        <v>0</v>
      </c>
      <c r="AZ243" s="5">
        <f t="shared" si="40"/>
        <v>0</v>
      </c>
      <c r="BA243" s="5">
        <f t="shared" si="40"/>
        <v>0</v>
      </c>
      <c r="BB243" s="5">
        <f t="shared" si="40"/>
        <v>0</v>
      </c>
      <c r="BC243" s="5">
        <f t="shared" si="40"/>
        <v>0</v>
      </c>
      <c r="BD243" s="5"/>
      <c r="BE243" s="5"/>
      <c r="BF243" s="5"/>
      <c r="BG243" s="5"/>
      <c r="BH243" s="5"/>
      <c r="BI243" s="5"/>
      <c r="BJ243" s="5"/>
    </row>
    <row r="244" spans="2:62" hidden="1">
      <c r="B244">
        <f t="shared" si="36"/>
        <v>385</v>
      </c>
      <c r="C244" t="str">
        <f t="shared" si="36"/>
        <v>PLANTACIÓ</v>
      </c>
      <c r="D244" t="str">
        <f t="shared" si="36"/>
        <v>Preparació per plantació manual carbassa</v>
      </c>
      <c r="E244" s="82">
        <f t="shared" si="36"/>
        <v>2500</v>
      </c>
      <c r="F244" s="5">
        <f t="shared" si="39"/>
        <v>0</v>
      </c>
      <c r="G244" s="5">
        <f t="shared" si="39"/>
        <v>0</v>
      </c>
      <c r="H244" s="5">
        <f t="shared" si="39"/>
        <v>0</v>
      </c>
      <c r="I244" s="5">
        <f t="shared" si="39"/>
        <v>0</v>
      </c>
      <c r="J244" s="5">
        <f t="shared" si="39"/>
        <v>0</v>
      </c>
      <c r="K244" s="5">
        <f t="shared" si="39"/>
        <v>0</v>
      </c>
      <c r="L244" s="5">
        <f t="shared" si="39"/>
        <v>0</v>
      </c>
      <c r="M244" s="5">
        <f t="shared" si="39"/>
        <v>0</v>
      </c>
      <c r="N244" s="5">
        <f t="shared" si="39"/>
        <v>0</v>
      </c>
      <c r="O244" s="5">
        <f t="shared" si="39"/>
        <v>0</v>
      </c>
      <c r="P244" s="5">
        <f t="shared" si="39"/>
        <v>0</v>
      </c>
      <c r="Q244" s="5">
        <f t="shared" si="39"/>
        <v>0</v>
      </c>
      <c r="R244" s="5">
        <f t="shared" si="39"/>
        <v>0</v>
      </c>
      <c r="S244" s="5">
        <f t="shared" si="39"/>
        <v>0</v>
      </c>
      <c r="T244" s="5">
        <f t="shared" si="39"/>
        <v>0</v>
      </c>
      <c r="U244" s="5">
        <f t="shared" si="39"/>
        <v>0</v>
      </c>
      <c r="V244" s="5">
        <f t="shared" si="39"/>
        <v>0</v>
      </c>
      <c r="W244" s="5">
        <f t="shared" si="39"/>
        <v>0</v>
      </c>
      <c r="X244" s="5">
        <f t="shared" si="39"/>
        <v>0</v>
      </c>
      <c r="Y244" s="5">
        <f t="shared" si="39"/>
        <v>0</v>
      </c>
      <c r="Z244" s="5">
        <f t="shared" si="39"/>
        <v>0</v>
      </c>
      <c r="AA244" s="5">
        <f t="shared" si="39"/>
        <v>0</v>
      </c>
      <c r="AB244" s="5">
        <f t="shared" si="39"/>
        <v>0</v>
      </c>
      <c r="AC244" s="5">
        <f t="shared" si="39"/>
        <v>0</v>
      </c>
      <c r="AD244" s="5">
        <f t="shared" si="39"/>
        <v>0</v>
      </c>
      <c r="AE244" s="5">
        <f t="shared" si="39"/>
        <v>0</v>
      </c>
      <c r="AF244" s="5">
        <f t="shared" si="39"/>
        <v>0</v>
      </c>
      <c r="AG244" s="5">
        <f t="shared" si="39"/>
        <v>0</v>
      </c>
      <c r="AH244" s="5">
        <f t="shared" si="39"/>
        <v>0</v>
      </c>
      <c r="AI244" s="5">
        <f t="shared" si="39"/>
        <v>0</v>
      </c>
      <c r="AJ244" s="5">
        <f t="shared" si="39"/>
        <v>0</v>
      </c>
      <c r="AK244" s="5">
        <f t="shared" si="39"/>
        <v>0</v>
      </c>
      <c r="AL244" s="5">
        <f t="shared" si="39"/>
        <v>0</v>
      </c>
      <c r="AM244" s="5">
        <f t="shared" si="39"/>
        <v>0</v>
      </c>
      <c r="AN244" s="5">
        <f t="shared" si="39"/>
        <v>0</v>
      </c>
      <c r="AO244" s="5">
        <f t="shared" si="39"/>
        <v>0</v>
      </c>
      <c r="AP244" s="5">
        <f t="shared" si="39"/>
        <v>0</v>
      </c>
      <c r="AQ244" s="5">
        <f t="shared" si="39"/>
        <v>0</v>
      </c>
      <c r="AR244" s="5">
        <f t="shared" si="39"/>
        <v>0</v>
      </c>
      <c r="AS244" s="5">
        <f t="shared" si="38"/>
        <v>0</v>
      </c>
      <c r="AT244" s="5">
        <f t="shared" si="40"/>
        <v>0</v>
      </c>
      <c r="AU244" s="5">
        <f t="shared" si="40"/>
        <v>0</v>
      </c>
      <c r="AV244" s="5">
        <f t="shared" si="40"/>
        <v>0</v>
      </c>
      <c r="AW244" s="5">
        <f t="shared" si="40"/>
        <v>0</v>
      </c>
      <c r="AX244" s="5">
        <f t="shared" si="40"/>
        <v>0</v>
      </c>
      <c r="AY244" s="5">
        <f t="shared" si="40"/>
        <v>0</v>
      </c>
      <c r="AZ244" s="5">
        <f t="shared" si="40"/>
        <v>0</v>
      </c>
      <c r="BA244" s="5">
        <f t="shared" si="40"/>
        <v>0</v>
      </c>
      <c r="BB244" s="5">
        <f t="shared" si="40"/>
        <v>0</v>
      </c>
      <c r="BC244" s="5">
        <f t="shared" si="40"/>
        <v>0</v>
      </c>
      <c r="BD244" s="5"/>
      <c r="BE244" s="5"/>
      <c r="BF244" s="5"/>
      <c r="BG244" s="5"/>
      <c r="BH244" s="5"/>
      <c r="BI244" s="5"/>
      <c r="BJ244" s="5"/>
    </row>
    <row r="245" spans="2:62" hidden="1">
      <c r="B245">
        <f t="shared" si="36"/>
        <v>395</v>
      </c>
      <c r="C245" t="str">
        <f t="shared" si="36"/>
        <v>PLANTACIÓ</v>
      </c>
      <c r="D245" t="str">
        <f t="shared" si="36"/>
        <v>Preparació per sembra manual carbassa</v>
      </c>
      <c r="E245" s="82">
        <f t="shared" si="36"/>
        <v>2500</v>
      </c>
      <c r="F245" s="5">
        <f t="shared" si="39"/>
        <v>0</v>
      </c>
      <c r="G245" s="5">
        <f t="shared" si="39"/>
        <v>0</v>
      </c>
      <c r="H245" s="5">
        <f t="shared" si="39"/>
        <v>0</v>
      </c>
      <c r="I245" s="5">
        <f t="shared" si="39"/>
        <v>0</v>
      </c>
      <c r="J245" s="5">
        <f t="shared" si="39"/>
        <v>0</v>
      </c>
      <c r="K245" s="5">
        <f t="shared" si="39"/>
        <v>0</v>
      </c>
      <c r="L245" s="5">
        <f t="shared" si="39"/>
        <v>0</v>
      </c>
      <c r="M245" s="5">
        <f t="shared" si="39"/>
        <v>0</v>
      </c>
      <c r="N245" s="5">
        <f t="shared" si="39"/>
        <v>0</v>
      </c>
      <c r="O245" s="5">
        <f t="shared" si="39"/>
        <v>0</v>
      </c>
      <c r="P245" s="5">
        <f t="shared" si="39"/>
        <v>0</v>
      </c>
      <c r="Q245" s="5">
        <f t="shared" si="39"/>
        <v>0</v>
      </c>
      <c r="R245" s="5">
        <f t="shared" si="39"/>
        <v>0</v>
      </c>
      <c r="S245" s="5">
        <f t="shared" si="39"/>
        <v>0</v>
      </c>
      <c r="T245" s="5">
        <f t="shared" si="39"/>
        <v>0</v>
      </c>
      <c r="U245" s="5">
        <f t="shared" si="39"/>
        <v>0</v>
      </c>
      <c r="V245" s="5">
        <f t="shared" si="39"/>
        <v>0</v>
      </c>
      <c r="W245" s="5">
        <f t="shared" si="39"/>
        <v>0</v>
      </c>
      <c r="X245" s="5">
        <f t="shared" si="39"/>
        <v>0</v>
      </c>
      <c r="Y245" s="5">
        <f t="shared" si="39"/>
        <v>0</v>
      </c>
      <c r="Z245" s="5">
        <f t="shared" si="39"/>
        <v>0</v>
      </c>
      <c r="AA245" s="5">
        <f t="shared" si="39"/>
        <v>0</v>
      </c>
      <c r="AB245" s="5">
        <f t="shared" si="39"/>
        <v>0</v>
      </c>
      <c r="AC245" s="5">
        <f t="shared" si="39"/>
        <v>0</v>
      </c>
      <c r="AD245" s="5">
        <f t="shared" si="39"/>
        <v>0</v>
      </c>
      <c r="AE245" s="5">
        <f t="shared" si="39"/>
        <v>0</v>
      </c>
      <c r="AF245" s="5">
        <f t="shared" si="39"/>
        <v>0</v>
      </c>
      <c r="AG245" s="5">
        <f t="shared" si="39"/>
        <v>0</v>
      </c>
      <c r="AH245" s="5">
        <f t="shared" si="39"/>
        <v>0</v>
      </c>
      <c r="AI245" s="5">
        <f t="shared" si="39"/>
        <v>0</v>
      </c>
      <c r="AJ245" s="5">
        <f t="shared" si="39"/>
        <v>0</v>
      </c>
      <c r="AK245" s="5">
        <f t="shared" si="39"/>
        <v>0</v>
      </c>
      <c r="AL245" s="5">
        <f t="shared" si="39"/>
        <v>0</v>
      </c>
      <c r="AM245" s="5">
        <f t="shared" si="39"/>
        <v>0</v>
      </c>
      <c r="AN245" s="5">
        <f t="shared" si="39"/>
        <v>0</v>
      </c>
      <c r="AO245" s="5">
        <f t="shared" si="39"/>
        <v>0</v>
      </c>
      <c r="AP245" s="5">
        <f t="shared" si="39"/>
        <v>0</v>
      </c>
      <c r="AQ245" s="5">
        <f t="shared" si="39"/>
        <v>0</v>
      </c>
      <c r="AR245" s="5">
        <f t="shared" si="39"/>
        <v>0</v>
      </c>
      <c r="AS245" s="5">
        <f t="shared" si="38"/>
        <v>0</v>
      </c>
      <c r="AT245" s="5">
        <f t="shared" si="40"/>
        <v>0</v>
      </c>
      <c r="AU245" s="5">
        <f t="shared" si="40"/>
        <v>0</v>
      </c>
      <c r="AV245" s="5">
        <f t="shared" si="40"/>
        <v>0</v>
      </c>
      <c r="AW245" s="5">
        <f t="shared" si="40"/>
        <v>0</v>
      </c>
      <c r="AX245" s="5">
        <f t="shared" si="40"/>
        <v>0</v>
      </c>
      <c r="AY245" s="5">
        <f t="shared" si="40"/>
        <v>0</v>
      </c>
      <c r="AZ245" s="5">
        <f t="shared" si="40"/>
        <v>0</v>
      </c>
      <c r="BA245" s="5">
        <f t="shared" si="40"/>
        <v>0</v>
      </c>
      <c r="BB245" s="5">
        <f t="shared" si="40"/>
        <v>0</v>
      </c>
      <c r="BC245" s="5">
        <f t="shared" si="40"/>
        <v>0</v>
      </c>
      <c r="BD245" s="5"/>
      <c r="BE245" s="5"/>
      <c r="BF245" s="5"/>
      <c r="BG245" s="5"/>
      <c r="BH245" s="5"/>
      <c r="BI245" s="5"/>
      <c r="BJ245" s="5"/>
    </row>
    <row r="246" spans="2:62" hidden="1">
      <c r="B246">
        <f t="shared" si="36"/>
        <v>415</v>
      </c>
      <c r="C246" t="str">
        <f t="shared" si="36"/>
        <v>REG</v>
      </c>
      <c r="D246" t="str">
        <f t="shared" si="36"/>
        <v>Preparació per instal.lació sistema de reg amb cinta (1 m per m2)</v>
      </c>
      <c r="E246" s="82">
        <f t="shared" si="36"/>
        <v>2500</v>
      </c>
      <c r="F246" s="5">
        <f t="shared" si="39"/>
        <v>0</v>
      </c>
      <c r="G246" s="5">
        <f t="shared" si="39"/>
        <v>0</v>
      </c>
      <c r="H246" s="5">
        <f t="shared" si="39"/>
        <v>0</v>
      </c>
      <c r="I246" s="5">
        <f t="shared" si="39"/>
        <v>0</v>
      </c>
      <c r="J246" s="5">
        <f t="shared" si="39"/>
        <v>0</v>
      </c>
      <c r="K246" s="5">
        <f t="shared" si="39"/>
        <v>0</v>
      </c>
      <c r="L246" s="5">
        <f t="shared" si="39"/>
        <v>0</v>
      </c>
      <c r="M246" s="5">
        <f t="shared" si="39"/>
        <v>0</v>
      </c>
      <c r="N246" s="5">
        <f t="shared" si="39"/>
        <v>0</v>
      </c>
      <c r="O246" s="5">
        <f t="shared" si="39"/>
        <v>0</v>
      </c>
      <c r="P246" s="5">
        <f t="shared" si="39"/>
        <v>0</v>
      </c>
      <c r="Q246" s="5">
        <f t="shared" si="39"/>
        <v>0</v>
      </c>
      <c r="R246" s="5">
        <f t="shared" si="39"/>
        <v>0</v>
      </c>
      <c r="S246" s="5">
        <f t="shared" si="39"/>
        <v>0</v>
      </c>
      <c r="T246" s="5">
        <f t="shared" si="39"/>
        <v>0</v>
      </c>
      <c r="U246" s="5">
        <f t="shared" si="39"/>
        <v>0</v>
      </c>
      <c r="V246" s="5">
        <f t="shared" si="39"/>
        <v>0</v>
      </c>
      <c r="W246" s="5">
        <f t="shared" si="39"/>
        <v>0</v>
      </c>
      <c r="X246" s="5">
        <f t="shared" si="39"/>
        <v>0</v>
      </c>
      <c r="Y246" s="5">
        <f t="shared" si="39"/>
        <v>0</v>
      </c>
      <c r="Z246" s="5">
        <f t="shared" si="39"/>
        <v>0</v>
      </c>
      <c r="AA246" s="5">
        <f t="shared" si="39"/>
        <v>0</v>
      </c>
      <c r="AB246" s="5">
        <f t="shared" si="39"/>
        <v>0</v>
      </c>
      <c r="AC246" s="5">
        <f t="shared" si="39"/>
        <v>0</v>
      </c>
      <c r="AD246" s="5">
        <f t="shared" si="39"/>
        <v>0</v>
      </c>
      <c r="AE246" s="5">
        <f t="shared" si="39"/>
        <v>0</v>
      </c>
      <c r="AF246" s="5">
        <f t="shared" si="39"/>
        <v>0</v>
      </c>
      <c r="AG246" s="5">
        <f t="shared" si="39"/>
        <v>0</v>
      </c>
      <c r="AH246" s="5">
        <f t="shared" si="39"/>
        <v>0</v>
      </c>
      <c r="AI246" s="5">
        <f t="shared" si="39"/>
        <v>0</v>
      </c>
      <c r="AJ246" s="5">
        <f t="shared" si="39"/>
        <v>0</v>
      </c>
      <c r="AK246" s="5">
        <f t="shared" si="39"/>
        <v>0</v>
      </c>
      <c r="AL246" s="5">
        <f t="shared" si="39"/>
        <v>0</v>
      </c>
      <c r="AM246" s="5">
        <f t="shared" si="39"/>
        <v>0</v>
      </c>
      <c r="AN246" s="5">
        <f t="shared" si="39"/>
        <v>0</v>
      </c>
      <c r="AO246" s="5">
        <f t="shared" si="39"/>
        <v>0</v>
      </c>
      <c r="AP246" s="5">
        <f t="shared" si="39"/>
        <v>0</v>
      </c>
      <c r="AQ246" s="5">
        <f t="shared" si="39"/>
        <v>0</v>
      </c>
      <c r="AR246" s="5">
        <f t="shared" si="39"/>
        <v>0</v>
      </c>
      <c r="AS246" s="5">
        <f t="shared" si="38"/>
        <v>0</v>
      </c>
      <c r="AT246" s="5">
        <f t="shared" si="40"/>
        <v>0</v>
      </c>
      <c r="AU246" s="5">
        <f t="shared" si="40"/>
        <v>0</v>
      </c>
      <c r="AV246" s="5">
        <f t="shared" si="40"/>
        <v>0</v>
      </c>
      <c r="AW246" s="5">
        <f t="shared" si="40"/>
        <v>0</v>
      </c>
      <c r="AX246" s="5">
        <f t="shared" si="40"/>
        <v>0</v>
      </c>
      <c r="AY246" s="5">
        <f t="shared" si="40"/>
        <v>0</v>
      </c>
      <c r="AZ246" s="5">
        <f t="shared" si="40"/>
        <v>0</v>
      </c>
      <c r="BA246" s="5">
        <f t="shared" si="40"/>
        <v>0</v>
      </c>
      <c r="BB246" s="5">
        <f t="shared" si="40"/>
        <v>0</v>
      </c>
      <c r="BC246" s="5">
        <f t="shared" si="40"/>
        <v>0</v>
      </c>
      <c r="BD246" s="5"/>
      <c r="BE246" s="5"/>
      <c r="BF246" s="5"/>
      <c r="BG246" s="5"/>
      <c r="BH246" s="5"/>
      <c r="BI246" s="5"/>
      <c r="BJ246" s="5"/>
    </row>
    <row r="247" spans="2:62" hidden="1">
      <c r="B247">
        <f t="shared" si="36"/>
        <v>425</v>
      </c>
      <c r="C247" t="str">
        <f t="shared" si="36"/>
        <v>REG</v>
      </c>
      <c r="D247" t="str">
        <f t="shared" si="36"/>
        <v>Preparació per instal.lació sistema de reg amb cinta (1,6 m per m2)</v>
      </c>
      <c r="E247" s="82">
        <f t="shared" si="36"/>
        <v>2500</v>
      </c>
      <c r="F247" s="5">
        <f t="shared" si="39"/>
        <v>0</v>
      </c>
      <c r="G247" s="5">
        <f t="shared" si="39"/>
        <v>0</v>
      </c>
      <c r="H247" s="5">
        <f t="shared" si="39"/>
        <v>0</v>
      </c>
      <c r="I247" s="5">
        <f t="shared" si="39"/>
        <v>0</v>
      </c>
      <c r="J247" s="5">
        <f t="shared" si="39"/>
        <v>0</v>
      </c>
      <c r="K247" s="5">
        <f t="shared" si="39"/>
        <v>0</v>
      </c>
      <c r="L247" s="5">
        <f t="shared" si="39"/>
        <v>0</v>
      </c>
      <c r="M247" s="5">
        <f t="shared" si="39"/>
        <v>0</v>
      </c>
      <c r="N247" s="5">
        <f t="shared" si="39"/>
        <v>0</v>
      </c>
      <c r="O247" s="5">
        <f t="shared" si="39"/>
        <v>0</v>
      </c>
      <c r="P247" s="5">
        <f t="shared" si="39"/>
        <v>0</v>
      </c>
      <c r="Q247" s="5">
        <f t="shared" si="39"/>
        <v>0</v>
      </c>
      <c r="R247" s="5">
        <f t="shared" si="39"/>
        <v>0</v>
      </c>
      <c r="S247" s="5">
        <f t="shared" si="39"/>
        <v>0</v>
      </c>
      <c r="T247" s="5">
        <f t="shared" si="39"/>
        <v>0</v>
      </c>
      <c r="U247" s="5">
        <f t="shared" si="39"/>
        <v>0</v>
      </c>
      <c r="V247" s="5">
        <f t="shared" si="39"/>
        <v>0</v>
      </c>
      <c r="W247" s="5">
        <f t="shared" si="39"/>
        <v>0</v>
      </c>
      <c r="X247" s="5">
        <f t="shared" si="39"/>
        <v>0</v>
      </c>
      <c r="Y247" s="5">
        <f t="shared" si="39"/>
        <v>0</v>
      </c>
      <c r="Z247" s="5">
        <f t="shared" si="39"/>
        <v>0</v>
      </c>
      <c r="AA247" s="5">
        <f t="shared" si="39"/>
        <v>0</v>
      </c>
      <c r="AB247" s="5">
        <f t="shared" si="39"/>
        <v>0</v>
      </c>
      <c r="AC247" s="5">
        <f t="shared" si="39"/>
        <v>0</v>
      </c>
      <c r="AD247" s="5">
        <f t="shared" si="39"/>
        <v>0</v>
      </c>
      <c r="AE247" s="5">
        <f t="shared" si="39"/>
        <v>0</v>
      </c>
      <c r="AF247" s="5">
        <f t="shared" si="39"/>
        <v>0</v>
      </c>
      <c r="AG247" s="5">
        <f t="shared" si="39"/>
        <v>0</v>
      </c>
      <c r="AH247" s="5">
        <f t="shared" si="39"/>
        <v>0</v>
      </c>
      <c r="AI247" s="5">
        <f t="shared" si="39"/>
        <v>0</v>
      </c>
      <c r="AJ247" s="5">
        <f t="shared" si="39"/>
        <v>0</v>
      </c>
      <c r="AK247" s="5">
        <f t="shared" si="39"/>
        <v>0</v>
      </c>
      <c r="AL247" s="5">
        <f t="shared" si="39"/>
        <v>0</v>
      </c>
      <c r="AM247" s="5">
        <f t="shared" si="39"/>
        <v>0</v>
      </c>
      <c r="AN247" s="5">
        <f t="shared" si="39"/>
        <v>0</v>
      </c>
      <c r="AO247" s="5">
        <f t="shared" si="39"/>
        <v>0</v>
      </c>
      <c r="AP247" s="5">
        <f t="shared" si="39"/>
        <v>0</v>
      </c>
      <c r="AQ247" s="5">
        <f t="shared" si="39"/>
        <v>0</v>
      </c>
      <c r="AR247" s="5">
        <f t="shared" si="39"/>
        <v>0</v>
      </c>
      <c r="AS247" s="5">
        <f t="shared" si="38"/>
        <v>0</v>
      </c>
      <c r="AT247" s="5">
        <f t="shared" si="40"/>
        <v>0</v>
      </c>
      <c r="AU247" s="5">
        <f t="shared" si="40"/>
        <v>0</v>
      </c>
      <c r="AV247" s="5">
        <f t="shared" si="40"/>
        <v>0</v>
      </c>
      <c r="AW247" s="5">
        <f t="shared" si="40"/>
        <v>0</v>
      </c>
      <c r="AX247" s="5">
        <f t="shared" si="40"/>
        <v>0</v>
      </c>
      <c r="AY247" s="5">
        <f t="shared" si="40"/>
        <v>0</v>
      </c>
      <c r="AZ247" s="5">
        <f t="shared" si="40"/>
        <v>0</v>
      </c>
      <c r="BA247" s="5">
        <f t="shared" si="40"/>
        <v>0</v>
      </c>
      <c r="BB247" s="5">
        <f t="shared" si="40"/>
        <v>0</v>
      </c>
      <c r="BC247" s="5">
        <f t="shared" si="40"/>
        <v>0</v>
      </c>
      <c r="BD247" s="5"/>
      <c r="BE247" s="5"/>
      <c r="BF247" s="5"/>
      <c r="BG247" s="5"/>
      <c r="BH247" s="5"/>
      <c r="BI247" s="5"/>
      <c r="BJ247" s="5"/>
    </row>
    <row r="248" spans="2:62" hidden="1">
      <c r="B248">
        <f t="shared" si="36"/>
        <v>435</v>
      </c>
      <c r="C248" t="str">
        <f t="shared" si="36"/>
        <v>REG</v>
      </c>
      <c r="D248" t="str">
        <f t="shared" si="36"/>
        <v>Preparació per instal.lació sistema de reg aspersió</v>
      </c>
      <c r="E248" s="82">
        <f t="shared" si="36"/>
        <v>2500</v>
      </c>
      <c r="F248" s="5">
        <f t="shared" si="39"/>
        <v>0</v>
      </c>
      <c r="G248" s="5">
        <f t="shared" si="39"/>
        <v>0</v>
      </c>
      <c r="H248" s="5">
        <f t="shared" si="39"/>
        <v>0</v>
      </c>
      <c r="I248" s="5">
        <f t="shared" si="39"/>
        <v>0</v>
      </c>
      <c r="J248" s="5">
        <f t="shared" si="39"/>
        <v>0</v>
      </c>
      <c r="K248" s="5">
        <f t="shared" si="39"/>
        <v>0</v>
      </c>
      <c r="L248" s="5">
        <f t="shared" si="39"/>
        <v>0</v>
      </c>
      <c r="M248" s="5">
        <f t="shared" si="39"/>
        <v>0</v>
      </c>
      <c r="N248" s="5">
        <f t="shared" si="39"/>
        <v>0</v>
      </c>
      <c r="O248" s="5">
        <f t="shared" si="39"/>
        <v>0</v>
      </c>
      <c r="P248" s="5">
        <f t="shared" si="39"/>
        <v>0</v>
      </c>
      <c r="Q248" s="5">
        <f t="shared" si="39"/>
        <v>0</v>
      </c>
      <c r="R248" s="5">
        <f t="shared" si="39"/>
        <v>0</v>
      </c>
      <c r="S248" s="5">
        <f t="shared" si="39"/>
        <v>0</v>
      </c>
      <c r="T248" s="5">
        <f t="shared" si="39"/>
        <v>0</v>
      </c>
      <c r="U248" s="5">
        <f t="shared" si="39"/>
        <v>0</v>
      </c>
      <c r="V248" s="5">
        <f t="shared" si="39"/>
        <v>0</v>
      </c>
      <c r="W248" s="5">
        <f t="shared" si="39"/>
        <v>0</v>
      </c>
      <c r="X248" s="5">
        <f t="shared" si="39"/>
        <v>0</v>
      </c>
      <c r="Y248" s="5">
        <f t="shared" si="39"/>
        <v>0</v>
      </c>
      <c r="Z248" s="5">
        <f t="shared" si="39"/>
        <v>0</v>
      </c>
      <c r="AA248" s="5">
        <f t="shared" ref="AA248:AR248" si="41">IF($E$4&lt;$E248,$E$4/$E248*AA123*AA$49,AA123*AA$49)</f>
        <v>0</v>
      </c>
      <c r="AB248" s="5">
        <f t="shared" si="41"/>
        <v>0</v>
      </c>
      <c r="AC248" s="5">
        <f t="shared" si="41"/>
        <v>0</v>
      </c>
      <c r="AD248" s="5">
        <f t="shared" si="41"/>
        <v>0</v>
      </c>
      <c r="AE248" s="5">
        <f t="shared" si="41"/>
        <v>0</v>
      </c>
      <c r="AF248" s="5">
        <f t="shared" si="41"/>
        <v>0</v>
      </c>
      <c r="AG248" s="5">
        <f t="shared" si="41"/>
        <v>0</v>
      </c>
      <c r="AH248" s="5">
        <f t="shared" si="41"/>
        <v>0</v>
      </c>
      <c r="AI248" s="5">
        <f t="shared" si="41"/>
        <v>0</v>
      </c>
      <c r="AJ248" s="5">
        <f t="shared" si="41"/>
        <v>0</v>
      </c>
      <c r="AK248" s="5">
        <f t="shared" si="41"/>
        <v>0</v>
      </c>
      <c r="AL248" s="5">
        <f t="shared" si="41"/>
        <v>0</v>
      </c>
      <c r="AM248" s="5">
        <f t="shared" si="41"/>
        <v>0</v>
      </c>
      <c r="AN248" s="5">
        <f t="shared" si="41"/>
        <v>0</v>
      </c>
      <c r="AO248" s="5">
        <f t="shared" si="41"/>
        <v>0</v>
      </c>
      <c r="AP248" s="5">
        <f t="shared" si="41"/>
        <v>0</v>
      </c>
      <c r="AQ248" s="5">
        <f t="shared" si="41"/>
        <v>0</v>
      </c>
      <c r="AR248" s="5">
        <f t="shared" si="41"/>
        <v>0</v>
      </c>
      <c r="AS248" s="5">
        <f t="shared" si="38"/>
        <v>0</v>
      </c>
      <c r="AT248" s="5">
        <f t="shared" si="40"/>
        <v>0</v>
      </c>
      <c r="AU248" s="5">
        <f t="shared" si="40"/>
        <v>0</v>
      </c>
      <c r="AV248" s="5">
        <f t="shared" si="40"/>
        <v>0</v>
      </c>
      <c r="AW248" s="5">
        <f t="shared" si="40"/>
        <v>0</v>
      </c>
      <c r="AX248" s="5">
        <f t="shared" si="40"/>
        <v>0</v>
      </c>
      <c r="AY248" s="5">
        <f t="shared" si="40"/>
        <v>0</v>
      </c>
      <c r="AZ248" s="5">
        <f t="shared" si="40"/>
        <v>0</v>
      </c>
      <c r="BA248" s="5">
        <f t="shared" si="40"/>
        <v>0</v>
      </c>
      <c r="BB248" s="5">
        <f t="shared" si="40"/>
        <v>0</v>
      </c>
      <c r="BC248" s="5">
        <f t="shared" si="40"/>
        <v>0</v>
      </c>
      <c r="BD248" s="5"/>
      <c r="BE248" s="5"/>
      <c r="BF248" s="5"/>
      <c r="BG248" s="5"/>
      <c r="BH248" s="5"/>
      <c r="BI248" s="5"/>
      <c r="BJ248" s="5"/>
    </row>
    <row r="249" spans="2:62" hidden="1">
      <c r="B249">
        <f t="shared" si="36"/>
        <v>445</v>
      </c>
      <c r="C249" t="str">
        <f t="shared" si="36"/>
        <v>REG</v>
      </c>
      <c r="D249" t="str">
        <f t="shared" si="36"/>
        <v>Preparació per reg (l/m2)</v>
      </c>
      <c r="E249" s="82">
        <f t="shared" si="36"/>
        <v>2500</v>
      </c>
      <c r="F249" s="5">
        <f t="shared" ref="F249:AR255" si="42">IF($E$4&lt;$E249,$E$4/$E249*F124*F$49,F124*F$49)</f>
        <v>0</v>
      </c>
      <c r="G249" s="5">
        <f t="shared" si="42"/>
        <v>0</v>
      </c>
      <c r="H249" s="5">
        <f t="shared" si="42"/>
        <v>0</v>
      </c>
      <c r="I249" s="5">
        <f t="shared" si="42"/>
        <v>0</v>
      </c>
      <c r="J249" s="5">
        <f t="shared" si="42"/>
        <v>0</v>
      </c>
      <c r="K249" s="5">
        <f t="shared" si="42"/>
        <v>0</v>
      </c>
      <c r="L249" s="5">
        <f t="shared" si="42"/>
        <v>0</v>
      </c>
      <c r="M249" s="5">
        <f t="shared" si="42"/>
        <v>0</v>
      </c>
      <c r="N249" s="5">
        <f t="shared" si="42"/>
        <v>0</v>
      </c>
      <c r="O249" s="5">
        <f t="shared" si="42"/>
        <v>0</v>
      </c>
      <c r="P249" s="5">
        <f t="shared" si="42"/>
        <v>0</v>
      </c>
      <c r="Q249" s="5">
        <f t="shared" si="42"/>
        <v>0</v>
      </c>
      <c r="R249" s="5">
        <f t="shared" si="42"/>
        <v>0</v>
      </c>
      <c r="S249" s="5">
        <f t="shared" si="42"/>
        <v>0</v>
      </c>
      <c r="T249" s="5">
        <f t="shared" si="42"/>
        <v>0</v>
      </c>
      <c r="U249" s="5">
        <f t="shared" si="42"/>
        <v>0</v>
      </c>
      <c r="V249" s="5">
        <f t="shared" si="42"/>
        <v>0</v>
      </c>
      <c r="W249" s="5">
        <f t="shared" si="42"/>
        <v>0</v>
      </c>
      <c r="X249" s="5">
        <f t="shared" si="42"/>
        <v>0</v>
      </c>
      <c r="Y249" s="5">
        <f t="shared" si="42"/>
        <v>0</v>
      </c>
      <c r="Z249" s="5">
        <f t="shared" si="42"/>
        <v>0</v>
      </c>
      <c r="AA249" s="5">
        <f t="shared" si="42"/>
        <v>0</v>
      </c>
      <c r="AB249" s="5">
        <f t="shared" si="42"/>
        <v>0</v>
      </c>
      <c r="AC249" s="5">
        <f t="shared" si="42"/>
        <v>0</v>
      </c>
      <c r="AD249" s="5">
        <f t="shared" si="42"/>
        <v>0</v>
      </c>
      <c r="AE249" s="5">
        <f t="shared" si="42"/>
        <v>0</v>
      </c>
      <c r="AF249" s="5">
        <f t="shared" si="42"/>
        <v>0</v>
      </c>
      <c r="AG249" s="5">
        <f t="shared" si="42"/>
        <v>0</v>
      </c>
      <c r="AH249" s="5">
        <f t="shared" si="42"/>
        <v>0</v>
      </c>
      <c r="AI249" s="5">
        <f t="shared" si="42"/>
        <v>0</v>
      </c>
      <c r="AJ249" s="5">
        <f t="shared" si="42"/>
        <v>0</v>
      </c>
      <c r="AK249" s="5">
        <f t="shared" si="42"/>
        <v>0</v>
      </c>
      <c r="AL249" s="5">
        <f t="shared" si="42"/>
        <v>0</v>
      </c>
      <c r="AM249" s="5">
        <f t="shared" si="42"/>
        <v>0</v>
      </c>
      <c r="AN249" s="5">
        <f t="shared" si="42"/>
        <v>0</v>
      </c>
      <c r="AO249" s="5">
        <f t="shared" si="42"/>
        <v>0</v>
      </c>
      <c r="AP249" s="5">
        <f t="shared" si="42"/>
        <v>0</v>
      </c>
      <c r="AQ249" s="5">
        <f t="shared" si="42"/>
        <v>0</v>
      </c>
      <c r="AR249" s="5">
        <f t="shared" si="42"/>
        <v>0</v>
      </c>
      <c r="AS249" s="5">
        <f t="shared" si="38"/>
        <v>0</v>
      </c>
      <c r="AT249" s="5">
        <f t="shared" si="40"/>
        <v>0</v>
      </c>
      <c r="AU249" s="5">
        <f t="shared" si="40"/>
        <v>0</v>
      </c>
      <c r="AV249" s="5">
        <f t="shared" si="40"/>
        <v>0</v>
      </c>
      <c r="AW249" s="5">
        <f t="shared" si="40"/>
        <v>0</v>
      </c>
      <c r="AX249" s="5">
        <f t="shared" si="40"/>
        <v>0</v>
      </c>
      <c r="AY249" s="5">
        <f t="shared" si="40"/>
        <v>0</v>
      </c>
      <c r="AZ249" s="5">
        <f t="shared" si="40"/>
        <v>0</v>
      </c>
      <c r="BA249" s="5">
        <f t="shared" si="40"/>
        <v>0</v>
      </c>
      <c r="BB249" s="5">
        <f t="shared" si="40"/>
        <v>0</v>
      </c>
      <c r="BC249" s="5">
        <f t="shared" si="40"/>
        <v>0</v>
      </c>
      <c r="BD249" s="5"/>
      <c r="BE249" s="5"/>
      <c r="BF249" s="5"/>
      <c r="BG249" s="5"/>
      <c r="BH249" s="5"/>
      <c r="BI249" s="5"/>
      <c r="BJ249" s="5"/>
    </row>
    <row r="250" spans="2:62" hidden="1">
      <c r="B250">
        <f t="shared" si="36"/>
        <v>455</v>
      </c>
      <c r="C250" t="str">
        <f t="shared" si="36"/>
        <v>REG</v>
      </c>
      <c r="D250" t="str">
        <f t="shared" si="36"/>
        <v>Preparació per posada en funcionament i parada</v>
      </c>
      <c r="E250" s="82">
        <f t="shared" si="36"/>
        <v>2500</v>
      </c>
      <c r="F250" s="5">
        <f t="shared" si="42"/>
        <v>0</v>
      </c>
      <c r="G250" s="5">
        <f t="shared" si="42"/>
        <v>0</v>
      </c>
      <c r="H250" s="5">
        <f t="shared" si="42"/>
        <v>0</v>
      </c>
      <c r="I250" s="5">
        <f t="shared" si="42"/>
        <v>0</v>
      </c>
      <c r="J250" s="5">
        <f t="shared" si="42"/>
        <v>0</v>
      </c>
      <c r="K250" s="5">
        <f t="shared" si="42"/>
        <v>0</v>
      </c>
      <c r="L250" s="5">
        <f t="shared" si="42"/>
        <v>0</v>
      </c>
      <c r="M250" s="5">
        <f t="shared" si="42"/>
        <v>0</v>
      </c>
      <c r="N250" s="5">
        <f t="shared" si="42"/>
        <v>0</v>
      </c>
      <c r="O250" s="5">
        <f t="shared" si="42"/>
        <v>0</v>
      </c>
      <c r="P250" s="5">
        <f t="shared" si="42"/>
        <v>0</v>
      </c>
      <c r="Q250" s="5">
        <f t="shared" si="42"/>
        <v>0</v>
      </c>
      <c r="R250" s="5">
        <f t="shared" si="42"/>
        <v>0</v>
      </c>
      <c r="S250" s="5">
        <f t="shared" si="42"/>
        <v>0</v>
      </c>
      <c r="T250" s="5">
        <f t="shared" si="42"/>
        <v>0</v>
      </c>
      <c r="U250" s="5">
        <f t="shared" si="42"/>
        <v>0</v>
      </c>
      <c r="V250" s="5">
        <f t="shared" si="42"/>
        <v>0</v>
      </c>
      <c r="W250" s="5">
        <f t="shared" si="42"/>
        <v>0</v>
      </c>
      <c r="X250" s="5">
        <f t="shared" si="42"/>
        <v>0</v>
      </c>
      <c r="Y250" s="5">
        <f t="shared" si="42"/>
        <v>0</v>
      </c>
      <c r="Z250" s="5">
        <f t="shared" si="42"/>
        <v>0</v>
      </c>
      <c r="AA250" s="5">
        <f t="shared" si="42"/>
        <v>0</v>
      </c>
      <c r="AB250" s="5">
        <f t="shared" si="42"/>
        <v>0</v>
      </c>
      <c r="AC250" s="5">
        <f t="shared" si="42"/>
        <v>0</v>
      </c>
      <c r="AD250" s="5">
        <f t="shared" si="42"/>
        <v>0</v>
      </c>
      <c r="AE250" s="5">
        <f t="shared" si="42"/>
        <v>0</v>
      </c>
      <c r="AF250" s="5">
        <f t="shared" si="42"/>
        <v>0</v>
      </c>
      <c r="AG250" s="5">
        <f t="shared" si="42"/>
        <v>0</v>
      </c>
      <c r="AH250" s="5">
        <f t="shared" si="42"/>
        <v>0</v>
      </c>
      <c r="AI250" s="5">
        <f t="shared" si="42"/>
        <v>0</v>
      </c>
      <c r="AJ250" s="5">
        <f t="shared" si="42"/>
        <v>0</v>
      </c>
      <c r="AK250" s="5">
        <f t="shared" si="42"/>
        <v>0</v>
      </c>
      <c r="AL250" s="5">
        <f t="shared" si="42"/>
        <v>0</v>
      </c>
      <c r="AM250" s="5">
        <f t="shared" si="42"/>
        <v>0</v>
      </c>
      <c r="AN250" s="5">
        <f t="shared" si="42"/>
        <v>0</v>
      </c>
      <c r="AO250" s="5">
        <f t="shared" si="42"/>
        <v>0</v>
      </c>
      <c r="AP250" s="5">
        <f t="shared" si="42"/>
        <v>0</v>
      </c>
      <c r="AQ250" s="5">
        <f t="shared" si="42"/>
        <v>0</v>
      </c>
      <c r="AR250" s="5">
        <f t="shared" si="42"/>
        <v>0</v>
      </c>
      <c r="AS250" s="5">
        <f t="shared" si="38"/>
        <v>0</v>
      </c>
      <c r="AT250" s="5">
        <f t="shared" si="40"/>
        <v>0</v>
      </c>
      <c r="AU250" s="5">
        <f t="shared" si="40"/>
        <v>0</v>
      </c>
      <c r="AV250" s="5">
        <f t="shared" si="40"/>
        <v>0</v>
      </c>
      <c r="AW250" s="5">
        <f t="shared" si="40"/>
        <v>0</v>
      </c>
      <c r="AX250" s="5">
        <f t="shared" si="40"/>
        <v>0</v>
      </c>
      <c r="AY250" s="5">
        <f t="shared" si="40"/>
        <v>0</v>
      </c>
      <c r="AZ250" s="5">
        <f t="shared" si="40"/>
        <v>0</v>
      </c>
      <c r="BA250" s="5">
        <f t="shared" si="40"/>
        <v>0</v>
      </c>
      <c r="BB250" s="5">
        <f t="shared" si="40"/>
        <v>0</v>
      </c>
      <c r="BC250" s="5">
        <f t="shared" si="40"/>
        <v>0</v>
      </c>
      <c r="BD250" s="5"/>
      <c r="BE250" s="5"/>
      <c r="BF250" s="5"/>
      <c r="BG250" s="5"/>
      <c r="BH250" s="5"/>
      <c r="BI250" s="5"/>
      <c r="BJ250" s="5"/>
    </row>
    <row r="251" spans="2:62" hidden="1">
      <c r="B251">
        <f t="shared" si="36"/>
        <v>465</v>
      </c>
      <c r="C251" t="str">
        <f t="shared" si="36"/>
        <v>REG</v>
      </c>
      <c r="D251" t="str">
        <f t="shared" si="36"/>
        <v>Preparació per desinstal.lació sistema de reg amb cinta</v>
      </c>
      <c r="E251" s="82">
        <f t="shared" si="36"/>
        <v>2500</v>
      </c>
      <c r="F251" s="5">
        <f t="shared" si="42"/>
        <v>0</v>
      </c>
      <c r="G251" s="5">
        <f t="shared" si="42"/>
        <v>0</v>
      </c>
      <c r="H251" s="5">
        <f t="shared" si="42"/>
        <v>0</v>
      </c>
      <c r="I251" s="5">
        <f t="shared" si="42"/>
        <v>0</v>
      </c>
      <c r="J251" s="5">
        <f t="shared" si="42"/>
        <v>0</v>
      </c>
      <c r="K251" s="5">
        <f t="shared" si="42"/>
        <v>0</v>
      </c>
      <c r="L251" s="5">
        <f t="shared" si="42"/>
        <v>0</v>
      </c>
      <c r="M251" s="5">
        <f t="shared" si="42"/>
        <v>0</v>
      </c>
      <c r="N251" s="5">
        <f t="shared" si="42"/>
        <v>0</v>
      </c>
      <c r="O251" s="5">
        <f t="shared" si="42"/>
        <v>0</v>
      </c>
      <c r="P251" s="5">
        <f t="shared" si="42"/>
        <v>0</v>
      </c>
      <c r="Q251" s="5">
        <f t="shared" si="42"/>
        <v>0</v>
      </c>
      <c r="R251" s="5">
        <f t="shared" si="42"/>
        <v>0</v>
      </c>
      <c r="S251" s="5">
        <f t="shared" si="42"/>
        <v>0</v>
      </c>
      <c r="T251" s="5">
        <f t="shared" si="42"/>
        <v>0</v>
      </c>
      <c r="U251" s="5">
        <f t="shared" si="42"/>
        <v>0</v>
      </c>
      <c r="V251" s="5">
        <f t="shared" si="42"/>
        <v>0</v>
      </c>
      <c r="W251" s="5">
        <f t="shared" si="42"/>
        <v>0</v>
      </c>
      <c r="X251" s="5">
        <f t="shared" si="42"/>
        <v>0</v>
      </c>
      <c r="Y251" s="5">
        <f t="shared" si="42"/>
        <v>0</v>
      </c>
      <c r="Z251" s="5">
        <f t="shared" si="42"/>
        <v>0</v>
      </c>
      <c r="AA251" s="5">
        <f t="shared" si="42"/>
        <v>0</v>
      </c>
      <c r="AB251" s="5">
        <f t="shared" si="42"/>
        <v>0</v>
      </c>
      <c r="AC251" s="5">
        <f t="shared" si="42"/>
        <v>0</v>
      </c>
      <c r="AD251" s="5">
        <f t="shared" si="42"/>
        <v>0</v>
      </c>
      <c r="AE251" s="5">
        <f t="shared" si="42"/>
        <v>0</v>
      </c>
      <c r="AF251" s="5">
        <f t="shared" si="42"/>
        <v>0</v>
      </c>
      <c r="AG251" s="5">
        <f t="shared" si="42"/>
        <v>0</v>
      </c>
      <c r="AH251" s="5">
        <f t="shared" si="42"/>
        <v>0</v>
      </c>
      <c r="AI251" s="5">
        <f t="shared" si="42"/>
        <v>0</v>
      </c>
      <c r="AJ251" s="5">
        <f t="shared" si="42"/>
        <v>0</v>
      </c>
      <c r="AK251" s="5">
        <f t="shared" si="42"/>
        <v>0</v>
      </c>
      <c r="AL251" s="5">
        <f t="shared" si="42"/>
        <v>0</v>
      </c>
      <c r="AM251" s="5">
        <f t="shared" si="42"/>
        <v>0</v>
      </c>
      <c r="AN251" s="5">
        <f t="shared" si="42"/>
        <v>0</v>
      </c>
      <c r="AO251" s="5">
        <f t="shared" si="42"/>
        <v>0</v>
      </c>
      <c r="AP251" s="5">
        <f t="shared" si="42"/>
        <v>0</v>
      </c>
      <c r="AQ251" s="5">
        <f t="shared" si="42"/>
        <v>0</v>
      </c>
      <c r="AR251" s="5">
        <f t="shared" si="42"/>
        <v>0</v>
      </c>
      <c r="AS251" s="5">
        <f t="shared" si="38"/>
        <v>0</v>
      </c>
      <c r="AT251" s="5">
        <f t="shared" si="40"/>
        <v>0</v>
      </c>
      <c r="AU251" s="5">
        <f t="shared" si="40"/>
        <v>0</v>
      </c>
      <c r="AV251" s="5">
        <f t="shared" si="40"/>
        <v>0</v>
      </c>
      <c r="AW251" s="5">
        <f t="shared" si="40"/>
        <v>0</v>
      </c>
      <c r="AX251" s="5">
        <f t="shared" si="40"/>
        <v>0</v>
      </c>
      <c r="AY251" s="5">
        <f t="shared" si="40"/>
        <v>0</v>
      </c>
      <c r="AZ251" s="5">
        <f t="shared" si="40"/>
        <v>0</v>
      </c>
      <c r="BA251" s="5">
        <f t="shared" si="40"/>
        <v>0</v>
      </c>
      <c r="BB251" s="5">
        <f t="shared" si="40"/>
        <v>0</v>
      </c>
      <c r="BC251" s="5">
        <f t="shared" si="40"/>
        <v>0</v>
      </c>
      <c r="BD251" s="5"/>
      <c r="BE251" s="5"/>
      <c r="BF251" s="5"/>
      <c r="BG251" s="5"/>
      <c r="BH251" s="5"/>
      <c r="BI251" s="5"/>
      <c r="BJ251" s="5"/>
    </row>
    <row r="252" spans="2:62" hidden="1">
      <c r="B252">
        <f t="shared" si="36"/>
        <v>515</v>
      </c>
      <c r="C252" t="str">
        <f t="shared" si="36"/>
        <v>TRACTAMENTS</v>
      </c>
      <c r="D252" t="str">
        <f t="shared" si="36"/>
        <v>Preparació per tractament bacillus + retenol +purí ortiga amb tractor i braços</v>
      </c>
      <c r="E252" s="82">
        <f t="shared" si="36"/>
        <v>2500</v>
      </c>
      <c r="F252" s="5">
        <f t="shared" si="42"/>
        <v>0</v>
      </c>
      <c r="G252" s="5">
        <f t="shared" si="42"/>
        <v>0</v>
      </c>
      <c r="H252" s="5">
        <f t="shared" si="42"/>
        <v>0</v>
      </c>
      <c r="I252" s="5">
        <f t="shared" si="42"/>
        <v>0</v>
      </c>
      <c r="J252" s="5">
        <f t="shared" si="42"/>
        <v>0</v>
      </c>
      <c r="K252" s="5">
        <f t="shared" si="42"/>
        <v>0</v>
      </c>
      <c r="L252" s="5">
        <f t="shared" si="42"/>
        <v>0</v>
      </c>
      <c r="M252" s="5">
        <f t="shared" si="42"/>
        <v>0</v>
      </c>
      <c r="N252" s="5">
        <f t="shared" si="42"/>
        <v>0</v>
      </c>
      <c r="O252" s="5">
        <f t="shared" si="42"/>
        <v>0</v>
      </c>
      <c r="P252" s="5">
        <f t="shared" si="42"/>
        <v>0</v>
      </c>
      <c r="Q252" s="5">
        <f t="shared" si="42"/>
        <v>0</v>
      </c>
      <c r="R252" s="5">
        <f t="shared" si="42"/>
        <v>0</v>
      </c>
      <c r="S252" s="5">
        <f t="shared" si="42"/>
        <v>0</v>
      </c>
      <c r="T252" s="5">
        <f t="shared" si="42"/>
        <v>0</v>
      </c>
      <c r="U252" s="5">
        <f t="shared" si="42"/>
        <v>0</v>
      </c>
      <c r="V252" s="5">
        <f t="shared" si="42"/>
        <v>0</v>
      </c>
      <c r="W252" s="5">
        <f t="shared" si="42"/>
        <v>0</v>
      </c>
      <c r="X252" s="5">
        <f t="shared" si="42"/>
        <v>0</v>
      </c>
      <c r="Y252" s="5">
        <f t="shared" si="42"/>
        <v>0</v>
      </c>
      <c r="Z252" s="5">
        <f t="shared" si="42"/>
        <v>0</v>
      </c>
      <c r="AA252" s="5">
        <f t="shared" si="42"/>
        <v>0</v>
      </c>
      <c r="AB252" s="5">
        <f t="shared" si="42"/>
        <v>0</v>
      </c>
      <c r="AC252" s="5">
        <f t="shared" si="42"/>
        <v>0</v>
      </c>
      <c r="AD252" s="5">
        <f t="shared" si="42"/>
        <v>0</v>
      </c>
      <c r="AE252" s="5">
        <f t="shared" si="42"/>
        <v>0</v>
      </c>
      <c r="AF252" s="5">
        <f t="shared" si="42"/>
        <v>0</v>
      </c>
      <c r="AG252" s="5">
        <f t="shared" si="42"/>
        <v>0</v>
      </c>
      <c r="AH252" s="5">
        <f t="shared" si="42"/>
        <v>0</v>
      </c>
      <c r="AI252" s="5">
        <f t="shared" si="42"/>
        <v>0</v>
      </c>
      <c r="AJ252" s="5">
        <f t="shared" si="42"/>
        <v>0</v>
      </c>
      <c r="AK252" s="5">
        <f t="shared" si="42"/>
        <v>0</v>
      </c>
      <c r="AL252" s="5">
        <f t="shared" si="42"/>
        <v>0</v>
      </c>
      <c r="AM252" s="5">
        <f t="shared" si="42"/>
        <v>0</v>
      </c>
      <c r="AN252" s="5">
        <f t="shared" si="42"/>
        <v>0</v>
      </c>
      <c r="AO252" s="5">
        <f t="shared" si="42"/>
        <v>0</v>
      </c>
      <c r="AP252" s="5">
        <f t="shared" si="42"/>
        <v>0</v>
      </c>
      <c r="AQ252" s="5">
        <f t="shared" si="42"/>
        <v>0</v>
      </c>
      <c r="AR252" s="5">
        <f t="shared" si="42"/>
        <v>0</v>
      </c>
      <c r="AS252" s="5">
        <f t="shared" si="38"/>
        <v>0</v>
      </c>
      <c r="AT252" s="5">
        <f t="shared" si="40"/>
        <v>0</v>
      </c>
      <c r="AU252" s="5">
        <f t="shared" si="40"/>
        <v>0</v>
      </c>
      <c r="AV252" s="5">
        <f t="shared" si="40"/>
        <v>0</v>
      </c>
      <c r="AW252" s="5">
        <f t="shared" si="40"/>
        <v>0</v>
      </c>
      <c r="AX252" s="5">
        <f t="shared" si="40"/>
        <v>0</v>
      </c>
      <c r="AY252" s="5">
        <f t="shared" si="40"/>
        <v>0</v>
      </c>
      <c r="AZ252" s="5">
        <f t="shared" si="40"/>
        <v>0</v>
      </c>
      <c r="BA252" s="5">
        <f t="shared" si="40"/>
        <v>0</v>
      </c>
      <c r="BB252" s="5">
        <f t="shared" si="40"/>
        <v>0</v>
      </c>
      <c r="BC252" s="5">
        <f t="shared" si="40"/>
        <v>0</v>
      </c>
      <c r="BD252" s="5"/>
      <c r="BE252" s="5"/>
      <c r="BF252" s="5"/>
      <c r="BG252" s="5"/>
      <c r="BH252" s="5"/>
      <c r="BI252" s="5"/>
      <c r="BJ252" s="5"/>
    </row>
    <row r="253" spans="2:62" hidden="1">
      <c r="B253">
        <f t="shared" si="36"/>
        <v>525</v>
      </c>
      <c r="C253" t="str">
        <f t="shared" si="36"/>
        <v>TRACTAMENTS</v>
      </c>
      <c r="D253" t="str">
        <f t="shared" si="36"/>
        <v>Preparació per tractament bacillus + retenol +purí ortiga amb bota i 2 persones</v>
      </c>
      <c r="E253" s="82">
        <f t="shared" si="36"/>
        <v>2500</v>
      </c>
      <c r="F253" s="5">
        <f t="shared" si="42"/>
        <v>0</v>
      </c>
      <c r="G253" s="5">
        <f t="shared" si="42"/>
        <v>0</v>
      </c>
      <c r="H253" s="5">
        <f t="shared" si="42"/>
        <v>0</v>
      </c>
      <c r="I253" s="5">
        <f t="shared" si="42"/>
        <v>0</v>
      </c>
      <c r="J253" s="5">
        <f t="shared" si="42"/>
        <v>0</v>
      </c>
      <c r="K253" s="5">
        <f t="shared" si="42"/>
        <v>0</v>
      </c>
      <c r="L253" s="5">
        <f t="shared" si="42"/>
        <v>0</v>
      </c>
      <c r="M253" s="5">
        <f t="shared" si="42"/>
        <v>0</v>
      </c>
      <c r="N253" s="5">
        <f t="shared" si="42"/>
        <v>0</v>
      </c>
      <c r="O253" s="5">
        <f t="shared" si="42"/>
        <v>0</v>
      </c>
      <c r="P253" s="5">
        <f t="shared" si="42"/>
        <v>0</v>
      </c>
      <c r="Q253" s="5">
        <f t="shared" si="42"/>
        <v>0</v>
      </c>
      <c r="R253" s="5">
        <f t="shared" si="42"/>
        <v>0</v>
      </c>
      <c r="S253" s="5">
        <f t="shared" si="42"/>
        <v>0</v>
      </c>
      <c r="T253" s="5">
        <f t="shared" si="42"/>
        <v>0</v>
      </c>
      <c r="U253" s="5">
        <f t="shared" si="42"/>
        <v>0</v>
      </c>
      <c r="V253" s="5">
        <f t="shared" si="42"/>
        <v>0</v>
      </c>
      <c r="W253" s="5">
        <f t="shared" si="42"/>
        <v>0</v>
      </c>
      <c r="X253" s="5">
        <f t="shared" si="42"/>
        <v>0</v>
      </c>
      <c r="Y253" s="5">
        <f t="shared" si="42"/>
        <v>0</v>
      </c>
      <c r="Z253" s="5">
        <f t="shared" si="42"/>
        <v>0</v>
      </c>
      <c r="AA253" s="5">
        <f t="shared" si="42"/>
        <v>0</v>
      </c>
      <c r="AB253" s="5">
        <f t="shared" si="42"/>
        <v>0</v>
      </c>
      <c r="AC253" s="5">
        <f t="shared" si="42"/>
        <v>0</v>
      </c>
      <c r="AD253" s="5">
        <f t="shared" si="42"/>
        <v>0</v>
      </c>
      <c r="AE253" s="5">
        <f t="shared" si="42"/>
        <v>0</v>
      </c>
      <c r="AF253" s="5">
        <f t="shared" si="42"/>
        <v>0</v>
      </c>
      <c r="AG253" s="5">
        <f t="shared" si="42"/>
        <v>0</v>
      </c>
      <c r="AH253" s="5">
        <f t="shared" si="42"/>
        <v>0</v>
      </c>
      <c r="AI253" s="5">
        <f t="shared" si="42"/>
        <v>0</v>
      </c>
      <c r="AJ253" s="5">
        <f t="shared" si="42"/>
        <v>0</v>
      </c>
      <c r="AK253" s="5">
        <f t="shared" si="42"/>
        <v>0</v>
      </c>
      <c r="AL253" s="5">
        <f t="shared" si="42"/>
        <v>0</v>
      </c>
      <c r="AM253" s="5">
        <f t="shared" si="42"/>
        <v>0</v>
      </c>
      <c r="AN253" s="5">
        <f t="shared" si="42"/>
        <v>0</v>
      </c>
      <c r="AO253" s="5">
        <f t="shared" si="42"/>
        <v>0</v>
      </c>
      <c r="AP253" s="5">
        <f t="shared" si="42"/>
        <v>0</v>
      </c>
      <c r="AQ253" s="5">
        <f t="shared" si="42"/>
        <v>0</v>
      </c>
      <c r="AR253" s="5">
        <f t="shared" si="42"/>
        <v>0</v>
      </c>
      <c r="AS253" s="5">
        <f t="shared" si="38"/>
        <v>0</v>
      </c>
      <c r="AT253" s="5">
        <f t="shared" si="40"/>
        <v>0</v>
      </c>
      <c r="AU253" s="5">
        <f t="shared" si="40"/>
        <v>0</v>
      </c>
      <c r="AV253" s="5">
        <f t="shared" si="40"/>
        <v>0</v>
      </c>
      <c r="AW253" s="5">
        <f t="shared" si="40"/>
        <v>0</v>
      </c>
      <c r="AX253" s="5">
        <f t="shared" si="40"/>
        <v>0</v>
      </c>
      <c r="AY253" s="5">
        <f t="shared" si="40"/>
        <v>0</v>
      </c>
      <c r="AZ253" s="5">
        <f t="shared" si="40"/>
        <v>0</v>
      </c>
      <c r="BA253" s="5">
        <f t="shared" si="40"/>
        <v>0</v>
      </c>
      <c r="BB253" s="5">
        <f t="shared" si="40"/>
        <v>0</v>
      </c>
      <c r="BC253" s="5">
        <f t="shared" si="40"/>
        <v>0</v>
      </c>
      <c r="BD253" s="5"/>
      <c r="BE253" s="5"/>
      <c r="BF253" s="5"/>
      <c r="BG253" s="5"/>
      <c r="BH253" s="5"/>
      <c r="BI253" s="5"/>
      <c r="BJ253" s="5"/>
    </row>
    <row r="254" spans="2:62" hidden="1">
      <c r="B254">
        <f t="shared" si="36"/>
        <v>535</v>
      </c>
      <c r="C254" t="str">
        <f t="shared" si="36"/>
        <v>TRACTAMENTS</v>
      </c>
      <c r="D254" t="str">
        <f t="shared" si="36"/>
        <v>Preparació per tractament coure + retenol + purí</v>
      </c>
      <c r="E254" s="82">
        <f t="shared" si="36"/>
        <v>2500</v>
      </c>
      <c r="F254" s="5">
        <f t="shared" si="42"/>
        <v>0</v>
      </c>
      <c r="G254" s="5">
        <f t="shared" si="42"/>
        <v>0</v>
      </c>
      <c r="H254" s="5">
        <f t="shared" si="42"/>
        <v>0</v>
      </c>
      <c r="I254" s="5">
        <f t="shared" si="42"/>
        <v>0</v>
      </c>
      <c r="J254" s="5">
        <f t="shared" si="42"/>
        <v>0</v>
      </c>
      <c r="K254" s="5">
        <f t="shared" si="42"/>
        <v>0</v>
      </c>
      <c r="L254" s="5">
        <f t="shared" si="42"/>
        <v>0</v>
      </c>
      <c r="M254" s="5">
        <f t="shared" si="42"/>
        <v>0</v>
      </c>
      <c r="N254" s="5">
        <f t="shared" si="42"/>
        <v>0</v>
      </c>
      <c r="O254" s="5">
        <f t="shared" si="42"/>
        <v>0</v>
      </c>
      <c r="P254" s="5">
        <f t="shared" si="42"/>
        <v>0</v>
      </c>
      <c r="Q254" s="5">
        <f t="shared" si="42"/>
        <v>0</v>
      </c>
      <c r="R254" s="5">
        <f t="shared" si="42"/>
        <v>0</v>
      </c>
      <c r="S254" s="5">
        <f t="shared" si="42"/>
        <v>0</v>
      </c>
      <c r="T254" s="5">
        <f t="shared" si="42"/>
        <v>0</v>
      </c>
      <c r="U254" s="5">
        <f t="shared" si="42"/>
        <v>0</v>
      </c>
      <c r="V254" s="5">
        <f t="shared" si="42"/>
        <v>0</v>
      </c>
      <c r="W254" s="5">
        <f t="shared" si="42"/>
        <v>0</v>
      </c>
      <c r="X254" s="5">
        <f t="shared" si="42"/>
        <v>0</v>
      </c>
      <c r="Y254" s="5">
        <f t="shared" si="42"/>
        <v>0</v>
      </c>
      <c r="Z254" s="5">
        <f t="shared" si="42"/>
        <v>0</v>
      </c>
      <c r="AA254" s="5">
        <f t="shared" si="42"/>
        <v>0</v>
      </c>
      <c r="AB254" s="5">
        <f t="shared" si="42"/>
        <v>0</v>
      </c>
      <c r="AC254" s="5">
        <f t="shared" si="42"/>
        <v>0</v>
      </c>
      <c r="AD254" s="5">
        <f t="shared" si="42"/>
        <v>0</v>
      </c>
      <c r="AE254" s="5">
        <f t="shared" si="42"/>
        <v>0</v>
      </c>
      <c r="AF254" s="5">
        <f t="shared" si="42"/>
        <v>0</v>
      </c>
      <c r="AG254" s="5">
        <f t="shared" si="42"/>
        <v>0</v>
      </c>
      <c r="AH254" s="5">
        <f t="shared" si="42"/>
        <v>0</v>
      </c>
      <c r="AI254" s="5">
        <f t="shared" si="42"/>
        <v>0</v>
      </c>
      <c r="AJ254" s="5">
        <f t="shared" si="42"/>
        <v>0</v>
      </c>
      <c r="AK254" s="5">
        <f t="shared" si="42"/>
        <v>0</v>
      </c>
      <c r="AL254" s="5">
        <f t="shared" si="42"/>
        <v>0</v>
      </c>
      <c r="AM254" s="5">
        <f t="shared" si="42"/>
        <v>0</v>
      </c>
      <c r="AN254" s="5">
        <f t="shared" si="42"/>
        <v>0</v>
      </c>
      <c r="AO254" s="5">
        <f t="shared" si="42"/>
        <v>0</v>
      </c>
      <c r="AP254" s="5">
        <f t="shared" si="42"/>
        <v>0</v>
      </c>
      <c r="AQ254" s="5">
        <f t="shared" si="42"/>
        <v>0</v>
      </c>
      <c r="AR254" s="5">
        <f t="shared" si="42"/>
        <v>0</v>
      </c>
      <c r="AS254" s="5">
        <f t="shared" si="38"/>
        <v>0</v>
      </c>
      <c r="AT254" s="5">
        <f t="shared" si="40"/>
        <v>0</v>
      </c>
      <c r="AU254" s="5">
        <f t="shared" si="40"/>
        <v>0</v>
      </c>
      <c r="AV254" s="5">
        <f t="shared" si="40"/>
        <v>0</v>
      </c>
      <c r="AW254" s="5">
        <f t="shared" si="40"/>
        <v>0</v>
      </c>
      <c r="AX254" s="5">
        <f t="shared" si="40"/>
        <v>0</v>
      </c>
      <c r="AY254" s="5">
        <f t="shared" si="40"/>
        <v>0</v>
      </c>
      <c r="AZ254" s="5">
        <f t="shared" si="40"/>
        <v>0</v>
      </c>
      <c r="BA254" s="5">
        <f t="shared" si="40"/>
        <v>0</v>
      </c>
      <c r="BB254" s="5">
        <f t="shared" si="40"/>
        <v>0</v>
      </c>
      <c r="BC254" s="5">
        <f t="shared" si="40"/>
        <v>0</v>
      </c>
      <c r="BD254" s="5"/>
      <c r="BE254" s="5"/>
      <c r="BF254" s="5"/>
      <c r="BG254" s="5"/>
      <c r="BH254" s="5"/>
      <c r="BI254" s="5"/>
      <c r="BJ254" s="5"/>
    </row>
    <row r="255" spans="2:62" hidden="1">
      <c r="B255">
        <f t="shared" si="36"/>
        <v>545</v>
      </c>
      <c r="C255" t="str">
        <f t="shared" si="36"/>
        <v>TRACTAMENTS</v>
      </c>
      <c r="D255" t="str">
        <f t="shared" si="36"/>
        <v>Preparació per tractament llimacs (ferramol)</v>
      </c>
      <c r="E255" s="82">
        <f t="shared" si="36"/>
        <v>2500</v>
      </c>
      <c r="F255" s="5">
        <f t="shared" si="42"/>
        <v>0</v>
      </c>
      <c r="G255" s="5">
        <f t="shared" si="42"/>
        <v>0</v>
      </c>
      <c r="H255" s="5">
        <f t="shared" si="42"/>
        <v>0</v>
      </c>
      <c r="I255" s="5">
        <f t="shared" si="42"/>
        <v>0</v>
      </c>
      <c r="J255" s="5">
        <f t="shared" si="42"/>
        <v>0</v>
      </c>
      <c r="K255" s="5">
        <f t="shared" si="42"/>
        <v>0</v>
      </c>
      <c r="L255" s="5">
        <f t="shared" si="42"/>
        <v>0</v>
      </c>
      <c r="M255" s="5">
        <f t="shared" si="42"/>
        <v>0</v>
      </c>
      <c r="N255" s="5">
        <f t="shared" si="42"/>
        <v>0</v>
      </c>
      <c r="O255" s="5">
        <f t="shared" si="42"/>
        <v>0</v>
      </c>
      <c r="P255" s="5">
        <f t="shared" si="42"/>
        <v>0</v>
      </c>
      <c r="Q255" s="5">
        <f t="shared" si="42"/>
        <v>0</v>
      </c>
      <c r="R255" s="5">
        <f t="shared" si="42"/>
        <v>0</v>
      </c>
      <c r="S255" s="5">
        <f t="shared" si="42"/>
        <v>0</v>
      </c>
      <c r="T255" s="5">
        <f t="shared" si="42"/>
        <v>0</v>
      </c>
      <c r="U255" s="5">
        <f t="shared" si="42"/>
        <v>0</v>
      </c>
      <c r="V255" s="5">
        <f t="shared" si="42"/>
        <v>0</v>
      </c>
      <c r="W255" s="5">
        <f t="shared" si="42"/>
        <v>0</v>
      </c>
      <c r="X255" s="5">
        <f t="shared" si="42"/>
        <v>0</v>
      </c>
      <c r="Y255" s="5">
        <f t="shared" si="42"/>
        <v>0</v>
      </c>
      <c r="Z255" s="5">
        <f t="shared" si="42"/>
        <v>0</v>
      </c>
      <c r="AA255" s="5">
        <f t="shared" ref="AA255:AR255" si="43">IF($E$4&lt;$E255,$E$4/$E255*AA130*AA$49,AA130*AA$49)</f>
        <v>0</v>
      </c>
      <c r="AB255" s="5">
        <f t="shared" si="43"/>
        <v>0</v>
      </c>
      <c r="AC255" s="5">
        <f t="shared" si="43"/>
        <v>0</v>
      </c>
      <c r="AD255" s="5">
        <f t="shared" si="43"/>
        <v>0</v>
      </c>
      <c r="AE255" s="5">
        <f t="shared" si="43"/>
        <v>0</v>
      </c>
      <c r="AF255" s="5">
        <f t="shared" si="43"/>
        <v>0</v>
      </c>
      <c r="AG255" s="5">
        <f t="shared" si="43"/>
        <v>0</v>
      </c>
      <c r="AH255" s="5">
        <f t="shared" si="43"/>
        <v>0</v>
      </c>
      <c r="AI255" s="5">
        <f t="shared" si="43"/>
        <v>0</v>
      </c>
      <c r="AJ255" s="5">
        <f t="shared" si="43"/>
        <v>0</v>
      </c>
      <c r="AK255" s="5">
        <f t="shared" si="43"/>
        <v>0</v>
      </c>
      <c r="AL255" s="5">
        <f t="shared" si="43"/>
        <v>0</v>
      </c>
      <c r="AM255" s="5">
        <f t="shared" si="43"/>
        <v>0</v>
      </c>
      <c r="AN255" s="5">
        <f t="shared" si="43"/>
        <v>0</v>
      </c>
      <c r="AO255" s="5">
        <f t="shared" si="43"/>
        <v>0</v>
      </c>
      <c r="AP255" s="5">
        <f t="shared" si="43"/>
        <v>0</v>
      </c>
      <c r="AQ255" s="5">
        <f t="shared" si="43"/>
        <v>0</v>
      </c>
      <c r="AR255" s="5">
        <f t="shared" si="43"/>
        <v>0</v>
      </c>
      <c r="AS255" s="5">
        <f t="shared" si="38"/>
        <v>0</v>
      </c>
      <c r="AT255" s="5">
        <f t="shared" si="40"/>
        <v>0</v>
      </c>
      <c r="AU255" s="5">
        <f t="shared" si="40"/>
        <v>0</v>
      </c>
      <c r="AV255" s="5">
        <f t="shared" si="40"/>
        <v>0</v>
      </c>
      <c r="AW255" s="5">
        <f t="shared" si="40"/>
        <v>0</v>
      </c>
      <c r="AX255" s="5">
        <f t="shared" si="40"/>
        <v>0</v>
      </c>
      <c r="AY255" s="5">
        <f t="shared" si="40"/>
        <v>0</v>
      </c>
      <c r="AZ255" s="5">
        <f t="shared" si="40"/>
        <v>0</v>
      </c>
      <c r="BA255" s="5">
        <f t="shared" si="40"/>
        <v>0</v>
      </c>
      <c r="BB255" s="5">
        <f t="shared" si="40"/>
        <v>0</v>
      </c>
      <c r="BC255" s="5">
        <f t="shared" si="40"/>
        <v>0</v>
      </c>
      <c r="BD255" s="5"/>
      <c r="BE255" s="5"/>
      <c r="BF255" s="5"/>
      <c r="BG255" s="5"/>
      <c r="BH255" s="5"/>
      <c r="BI255" s="5"/>
      <c r="BJ255" s="5"/>
    </row>
    <row r="256" spans="2:62" hidden="1">
      <c r="B256">
        <f t="shared" si="36"/>
        <v>555</v>
      </c>
      <c r="C256" t="str">
        <f t="shared" si="36"/>
        <v>TRACTAMENTS</v>
      </c>
      <c r="D256" t="str">
        <f t="shared" si="36"/>
        <v>Preparació per tractament bacillus + sofre amb bota i 2 persones</v>
      </c>
      <c r="E256" s="82">
        <f t="shared" si="36"/>
        <v>2500</v>
      </c>
      <c r="F256" s="5">
        <f t="shared" ref="F256:AR262" si="44">IF($E$4&lt;$E256,$E$4/$E256*F131*F$49,F131*F$49)</f>
        <v>0</v>
      </c>
      <c r="G256" s="5">
        <f t="shared" si="44"/>
        <v>0</v>
      </c>
      <c r="H256" s="5">
        <f t="shared" si="44"/>
        <v>0</v>
      </c>
      <c r="I256" s="5">
        <f t="shared" si="44"/>
        <v>0</v>
      </c>
      <c r="J256" s="5">
        <f t="shared" si="44"/>
        <v>0</v>
      </c>
      <c r="K256" s="5">
        <f t="shared" si="44"/>
        <v>0</v>
      </c>
      <c r="L256" s="5">
        <f t="shared" si="44"/>
        <v>0</v>
      </c>
      <c r="M256" s="5">
        <f t="shared" si="44"/>
        <v>0</v>
      </c>
      <c r="N256" s="5">
        <f t="shared" si="44"/>
        <v>0</v>
      </c>
      <c r="O256" s="5">
        <f t="shared" si="44"/>
        <v>0</v>
      </c>
      <c r="P256" s="5">
        <f t="shared" si="44"/>
        <v>0</v>
      </c>
      <c r="Q256" s="5">
        <f t="shared" si="44"/>
        <v>0</v>
      </c>
      <c r="R256" s="5">
        <f t="shared" si="44"/>
        <v>0</v>
      </c>
      <c r="S256" s="5">
        <f t="shared" si="44"/>
        <v>0</v>
      </c>
      <c r="T256" s="5">
        <f t="shared" si="44"/>
        <v>0</v>
      </c>
      <c r="U256" s="5">
        <f t="shared" si="44"/>
        <v>0</v>
      </c>
      <c r="V256" s="5">
        <f t="shared" si="44"/>
        <v>0</v>
      </c>
      <c r="W256" s="5">
        <f t="shared" si="44"/>
        <v>0</v>
      </c>
      <c r="X256" s="5">
        <f t="shared" si="44"/>
        <v>0</v>
      </c>
      <c r="Y256" s="5">
        <f t="shared" si="44"/>
        <v>0</v>
      </c>
      <c r="Z256" s="5">
        <f t="shared" si="44"/>
        <v>0</v>
      </c>
      <c r="AA256" s="5">
        <f t="shared" si="44"/>
        <v>0</v>
      </c>
      <c r="AB256" s="5">
        <f t="shared" si="44"/>
        <v>0</v>
      </c>
      <c r="AC256" s="5">
        <f t="shared" si="44"/>
        <v>0</v>
      </c>
      <c r="AD256" s="5">
        <f t="shared" si="44"/>
        <v>0</v>
      </c>
      <c r="AE256" s="5">
        <f t="shared" si="44"/>
        <v>0</v>
      </c>
      <c r="AF256" s="5">
        <f t="shared" si="44"/>
        <v>0</v>
      </c>
      <c r="AG256" s="5">
        <f t="shared" si="44"/>
        <v>0</v>
      </c>
      <c r="AH256" s="5">
        <f t="shared" si="44"/>
        <v>0</v>
      </c>
      <c r="AI256" s="5">
        <f t="shared" si="44"/>
        <v>0</v>
      </c>
      <c r="AJ256" s="5">
        <f t="shared" si="44"/>
        <v>0</v>
      </c>
      <c r="AK256" s="5">
        <f t="shared" si="44"/>
        <v>0</v>
      </c>
      <c r="AL256" s="5">
        <f t="shared" si="44"/>
        <v>0</v>
      </c>
      <c r="AM256" s="5">
        <f t="shared" si="44"/>
        <v>0</v>
      </c>
      <c r="AN256" s="5">
        <f t="shared" si="44"/>
        <v>0</v>
      </c>
      <c r="AO256" s="5">
        <f t="shared" si="44"/>
        <v>0</v>
      </c>
      <c r="AP256" s="5">
        <f t="shared" si="44"/>
        <v>0</v>
      </c>
      <c r="AQ256" s="5">
        <f t="shared" si="44"/>
        <v>0</v>
      </c>
      <c r="AR256" s="5">
        <f t="shared" si="44"/>
        <v>0</v>
      </c>
      <c r="AS256" s="5">
        <f t="shared" si="38"/>
        <v>0</v>
      </c>
      <c r="AT256" s="5">
        <f t="shared" si="40"/>
        <v>0</v>
      </c>
      <c r="AU256" s="5">
        <f t="shared" si="40"/>
        <v>0</v>
      </c>
      <c r="AV256" s="5">
        <f t="shared" si="40"/>
        <v>0</v>
      </c>
      <c r="AW256" s="5">
        <f t="shared" si="40"/>
        <v>0</v>
      </c>
      <c r="AX256" s="5">
        <f t="shared" si="40"/>
        <v>0</v>
      </c>
      <c r="AY256" s="5">
        <f t="shared" si="40"/>
        <v>0</v>
      </c>
      <c r="AZ256" s="5">
        <f t="shared" si="40"/>
        <v>0</v>
      </c>
      <c r="BA256" s="5">
        <f t="shared" si="40"/>
        <v>0</v>
      </c>
      <c r="BB256" s="5">
        <f t="shared" si="40"/>
        <v>0</v>
      </c>
      <c r="BC256" s="5">
        <f t="shared" si="40"/>
        <v>0</v>
      </c>
      <c r="BD256" s="5"/>
      <c r="BE256" s="5"/>
      <c r="BF256" s="5"/>
      <c r="BG256" s="5"/>
      <c r="BH256" s="5"/>
      <c r="BI256" s="5"/>
      <c r="BJ256" s="5"/>
    </row>
    <row r="257" spans="2:62" hidden="1">
      <c r="B257">
        <f t="shared" ref="B257:E272" si="45">+B132</f>
        <v>565</v>
      </c>
      <c r="C257" t="str">
        <f t="shared" si="45"/>
        <v>TRACTAMENTS</v>
      </c>
      <c r="D257" t="str">
        <f t="shared" si="45"/>
        <v>Preparació per tractament nim + sofre amb bota i 2 persones</v>
      </c>
      <c r="E257" s="82">
        <f t="shared" si="45"/>
        <v>2500</v>
      </c>
      <c r="F257" s="5">
        <f t="shared" si="44"/>
        <v>0</v>
      </c>
      <c r="G257" s="5">
        <f t="shared" si="44"/>
        <v>0</v>
      </c>
      <c r="H257" s="5">
        <f t="shared" si="44"/>
        <v>0</v>
      </c>
      <c r="I257" s="5">
        <f t="shared" si="44"/>
        <v>0</v>
      </c>
      <c r="J257" s="5">
        <f t="shared" si="44"/>
        <v>0</v>
      </c>
      <c r="K257" s="5">
        <f t="shared" si="44"/>
        <v>0</v>
      </c>
      <c r="L257" s="5">
        <f t="shared" si="44"/>
        <v>0</v>
      </c>
      <c r="M257" s="5">
        <f t="shared" si="44"/>
        <v>0</v>
      </c>
      <c r="N257" s="5">
        <f t="shared" si="44"/>
        <v>0</v>
      </c>
      <c r="O257" s="5">
        <f t="shared" si="44"/>
        <v>0</v>
      </c>
      <c r="P257" s="5">
        <f t="shared" si="44"/>
        <v>0</v>
      </c>
      <c r="Q257" s="5">
        <f t="shared" si="44"/>
        <v>0</v>
      </c>
      <c r="R257" s="5">
        <f t="shared" si="44"/>
        <v>0</v>
      </c>
      <c r="S257" s="5">
        <f t="shared" si="44"/>
        <v>0</v>
      </c>
      <c r="T257" s="5">
        <f t="shared" si="44"/>
        <v>0</v>
      </c>
      <c r="U257" s="5">
        <f t="shared" si="44"/>
        <v>0</v>
      </c>
      <c r="V257" s="5">
        <f t="shared" si="44"/>
        <v>0</v>
      </c>
      <c r="W257" s="5">
        <f t="shared" si="44"/>
        <v>0</v>
      </c>
      <c r="X257" s="5">
        <f t="shared" si="44"/>
        <v>0</v>
      </c>
      <c r="Y257" s="5">
        <f t="shared" si="44"/>
        <v>0</v>
      </c>
      <c r="Z257" s="5">
        <f t="shared" si="44"/>
        <v>0</v>
      </c>
      <c r="AA257" s="5">
        <f t="shared" si="44"/>
        <v>0</v>
      </c>
      <c r="AB257" s="5">
        <f t="shared" si="44"/>
        <v>0</v>
      </c>
      <c r="AC257" s="5">
        <f t="shared" si="44"/>
        <v>0</v>
      </c>
      <c r="AD257" s="5">
        <f t="shared" si="44"/>
        <v>0</v>
      </c>
      <c r="AE257" s="5">
        <f t="shared" si="44"/>
        <v>0</v>
      </c>
      <c r="AF257" s="5">
        <f t="shared" si="44"/>
        <v>0</v>
      </c>
      <c r="AG257" s="5">
        <f t="shared" si="44"/>
        <v>0</v>
      </c>
      <c r="AH257" s="5">
        <f t="shared" si="44"/>
        <v>0</v>
      </c>
      <c r="AI257" s="5">
        <f t="shared" si="44"/>
        <v>0</v>
      </c>
      <c r="AJ257" s="5">
        <f t="shared" si="44"/>
        <v>0</v>
      </c>
      <c r="AK257" s="5">
        <f t="shared" si="44"/>
        <v>0</v>
      </c>
      <c r="AL257" s="5">
        <f t="shared" si="44"/>
        <v>0</v>
      </c>
      <c r="AM257" s="5">
        <f t="shared" si="44"/>
        <v>0</v>
      </c>
      <c r="AN257" s="5">
        <f t="shared" si="44"/>
        <v>0</v>
      </c>
      <c r="AO257" s="5">
        <f t="shared" si="44"/>
        <v>0</v>
      </c>
      <c r="AP257" s="5">
        <f t="shared" si="44"/>
        <v>0</v>
      </c>
      <c r="AQ257" s="5">
        <f t="shared" si="44"/>
        <v>0</v>
      </c>
      <c r="AR257" s="5">
        <f t="shared" si="44"/>
        <v>0</v>
      </c>
      <c r="AS257" s="5">
        <f t="shared" si="38"/>
        <v>0</v>
      </c>
      <c r="AT257" s="5">
        <f t="shared" si="40"/>
        <v>0</v>
      </c>
      <c r="AU257" s="5">
        <f t="shared" si="40"/>
        <v>0</v>
      </c>
      <c r="AV257" s="5">
        <f t="shared" si="40"/>
        <v>0</v>
      </c>
      <c r="AW257" s="5">
        <f t="shared" si="40"/>
        <v>0</v>
      </c>
      <c r="AX257" s="5">
        <f t="shared" si="40"/>
        <v>0</v>
      </c>
      <c r="AY257" s="5">
        <f t="shared" si="40"/>
        <v>0</v>
      </c>
      <c r="AZ257" s="5">
        <f t="shared" si="40"/>
        <v>0</v>
      </c>
      <c r="BA257" s="5">
        <f t="shared" si="40"/>
        <v>0</v>
      </c>
      <c r="BB257" s="5">
        <f t="shared" si="40"/>
        <v>0</v>
      </c>
      <c r="BC257" s="5">
        <f t="shared" si="40"/>
        <v>0</v>
      </c>
      <c r="BD257" s="5"/>
      <c r="BE257" s="5"/>
      <c r="BF257" s="5"/>
      <c r="BG257" s="5"/>
      <c r="BH257" s="5"/>
      <c r="BI257" s="5"/>
      <c r="BJ257" s="5"/>
    </row>
    <row r="258" spans="2:62" hidden="1">
      <c r="B258">
        <f t="shared" si="45"/>
        <v>575</v>
      </c>
      <c r="C258" t="str">
        <f t="shared" si="45"/>
        <v>TRACTAMENTS</v>
      </c>
      <c r="D258" t="str">
        <f t="shared" si="45"/>
        <v>Preparació per tractament sofre amb bota i 2 persones</v>
      </c>
      <c r="E258" s="82">
        <f t="shared" si="45"/>
        <v>2500</v>
      </c>
      <c r="F258" s="5">
        <f t="shared" si="44"/>
        <v>0</v>
      </c>
      <c r="G258" s="5">
        <f t="shared" si="44"/>
        <v>0</v>
      </c>
      <c r="H258" s="5">
        <f t="shared" si="44"/>
        <v>0</v>
      </c>
      <c r="I258" s="5">
        <f t="shared" si="44"/>
        <v>0</v>
      </c>
      <c r="J258" s="5">
        <f t="shared" si="44"/>
        <v>0</v>
      </c>
      <c r="K258" s="5">
        <f t="shared" si="44"/>
        <v>0</v>
      </c>
      <c r="L258" s="5">
        <f t="shared" si="44"/>
        <v>0</v>
      </c>
      <c r="M258" s="5">
        <f t="shared" si="44"/>
        <v>0</v>
      </c>
      <c r="N258" s="5">
        <f t="shared" si="44"/>
        <v>0</v>
      </c>
      <c r="O258" s="5">
        <f t="shared" si="44"/>
        <v>0</v>
      </c>
      <c r="P258" s="5">
        <f t="shared" si="44"/>
        <v>0</v>
      </c>
      <c r="Q258" s="5">
        <f t="shared" si="44"/>
        <v>0</v>
      </c>
      <c r="R258" s="5">
        <f t="shared" si="44"/>
        <v>0</v>
      </c>
      <c r="S258" s="5">
        <f t="shared" si="44"/>
        <v>0</v>
      </c>
      <c r="T258" s="5">
        <f t="shared" si="44"/>
        <v>0</v>
      </c>
      <c r="U258" s="5">
        <f t="shared" si="44"/>
        <v>0</v>
      </c>
      <c r="V258" s="5">
        <f t="shared" si="44"/>
        <v>0</v>
      </c>
      <c r="W258" s="5">
        <f t="shared" si="44"/>
        <v>0</v>
      </c>
      <c r="X258" s="5">
        <f t="shared" si="44"/>
        <v>0</v>
      </c>
      <c r="Y258" s="5">
        <f t="shared" si="44"/>
        <v>0</v>
      </c>
      <c r="Z258" s="5">
        <f t="shared" si="44"/>
        <v>0</v>
      </c>
      <c r="AA258" s="5">
        <f t="shared" si="44"/>
        <v>0</v>
      </c>
      <c r="AB258" s="5">
        <f t="shared" si="44"/>
        <v>0</v>
      </c>
      <c r="AC258" s="5">
        <f t="shared" si="44"/>
        <v>0</v>
      </c>
      <c r="AD258" s="5">
        <f t="shared" si="44"/>
        <v>0</v>
      </c>
      <c r="AE258" s="5">
        <f t="shared" si="44"/>
        <v>0</v>
      </c>
      <c r="AF258" s="5">
        <f t="shared" si="44"/>
        <v>0</v>
      </c>
      <c r="AG258" s="5">
        <f t="shared" si="44"/>
        <v>0</v>
      </c>
      <c r="AH258" s="5">
        <f t="shared" si="44"/>
        <v>0</v>
      </c>
      <c r="AI258" s="5">
        <f t="shared" si="44"/>
        <v>0</v>
      </c>
      <c r="AJ258" s="5">
        <f t="shared" si="44"/>
        <v>0</v>
      </c>
      <c r="AK258" s="5">
        <f t="shared" si="44"/>
        <v>0</v>
      </c>
      <c r="AL258" s="5">
        <f t="shared" si="44"/>
        <v>0</v>
      </c>
      <c r="AM258" s="5">
        <f t="shared" si="44"/>
        <v>0</v>
      </c>
      <c r="AN258" s="5">
        <f t="shared" si="44"/>
        <v>0</v>
      </c>
      <c r="AO258" s="5">
        <f t="shared" si="44"/>
        <v>0</v>
      </c>
      <c r="AP258" s="5">
        <f t="shared" si="44"/>
        <v>0</v>
      </c>
      <c r="AQ258" s="5">
        <f t="shared" si="44"/>
        <v>0</v>
      </c>
      <c r="AR258" s="5">
        <f t="shared" si="44"/>
        <v>0</v>
      </c>
      <c r="AS258" s="5">
        <f t="shared" si="38"/>
        <v>0</v>
      </c>
      <c r="AT258" s="5">
        <f t="shared" si="40"/>
        <v>0</v>
      </c>
      <c r="AU258" s="5">
        <f t="shared" si="40"/>
        <v>0</v>
      </c>
      <c r="AV258" s="5">
        <f t="shared" si="40"/>
        <v>0</v>
      </c>
      <c r="AW258" s="5">
        <f t="shared" si="40"/>
        <v>0</v>
      </c>
      <c r="AX258" s="5">
        <f t="shared" si="40"/>
        <v>0</v>
      </c>
      <c r="AY258" s="5">
        <f t="shared" si="40"/>
        <v>0</v>
      </c>
      <c r="AZ258" s="5">
        <f t="shared" si="40"/>
        <v>0</v>
      </c>
      <c r="BA258" s="5">
        <f t="shared" si="40"/>
        <v>0</v>
      </c>
      <c r="BB258" s="5">
        <f t="shared" si="40"/>
        <v>0</v>
      </c>
      <c r="BC258" s="5">
        <f t="shared" si="40"/>
        <v>0</v>
      </c>
      <c r="BD258" s="5"/>
      <c r="BE258" s="5"/>
      <c r="BF258" s="5"/>
      <c r="BG258" s="5"/>
      <c r="BH258" s="5"/>
      <c r="BI258" s="5"/>
      <c r="BJ258" s="5"/>
    </row>
    <row r="259" spans="2:62" hidden="1">
      <c r="B259">
        <f t="shared" si="45"/>
        <v>615</v>
      </c>
      <c r="C259" t="str">
        <f t="shared" si="45"/>
        <v>DESHERBAT</v>
      </c>
      <c r="D259" t="str">
        <f t="shared" si="45"/>
        <v>Preparació per desherbat amb tractor</v>
      </c>
      <c r="E259" s="82">
        <f t="shared" si="45"/>
        <v>2500</v>
      </c>
      <c r="F259" s="5">
        <f t="shared" si="44"/>
        <v>0</v>
      </c>
      <c r="G259" s="5">
        <f t="shared" si="44"/>
        <v>0</v>
      </c>
      <c r="H259" s="5">
        <f t="shared" si="44"/>
        <v>0</v>
      </c>
      <c r="I259" s="5">
        <f t="shared" si="44"/>
        <v>0</v>
      </c>
      <c r="J259" s="5">
        <f t="shared" si="44"/>
        <v>0</v>
      </c>
      <c r="K259" s="5">
        <f t="shared" si="44"/>
        <v>0</v>
      </c>
      <c r="L259" s="5">
        <f t="shared" si="44"/>
        <v>0</v>
      </c>
      <c r="M259" s="5">
        <f t="shared" si="44"/>
        <v>0</v>
      </c>
      <c r="N259" s="5">
        <f t="shared" si="44"/>
        <v>0</v>
      </c>
      <c r="O259" s="5">
        <f t="shared" si="44"/>
        <v>0</v>
      </c>
      <c r="P259" s="5">
        <f t="shared" si="44"/>
        <v>0</v>
      </c>
      <c r="Q259" s="5">
        <f t="shared" si="44"/>
        <v>0</v>
      </c>
      <c r="R259" s="5">
        <f t="shared" si="44"/>
        <v>0</v>
      </c>
      <c r="S259" s="5">
        <f t="shared" si="44"/>
        <v>0</v>
      </c>
      <c r="T259" s="5">
        <f t="shared" si="44"/>
        <v>0</v>
      </c>
      <c r="U259" s="5">
        <f t="shared" si="44"/>
        <v>0</v>
      </c>
      <c r="V259" s="5">
        <f t="shared" si="44"/>
        <v>0</v>
      </c>
      <c r="W259" s="5">
        <f t="shared" si="44"/>
        <v>0</v>
      </c>
      <c r="X259" s="5">
        <f t="shared" si="44"/>
        <v>0</v>
      </c>
      <c r="Y259" s="5">
        <f t="shared" si="44"/>
        <v>0</v>
      </c>
      <c r="Z259" s="5">
        <f t="shared" si="44"/>
        <v>0</v>
      </c>
      <c r="AA259" s="5">
        <f t="shared" si="44"/>
        <v>0</v>
      </c>
      <c r="AB259" s="5">
        <f t="shared" si="44"/>
        <v>0</v>
      </c>
      <c r="AC259" s="5">
        <f t="shared" si="44"/>
        <v>0</v>
      </c>
      <c r="AD259" s="5">
        <f t="shared" si="44"/>
        <v>0</v>
      </c>
      <c r="AE259" s="5">
        <f t="shared" si="44"/>
        <v>0</v>
      </c>
      <c r="AF259" s="5">
        <f t="shared" si="44"/>
        <v>0</v>
      </c>
      <c r="AG259" s="5">
        <f t="shared" si="44"/>
        <v>0</v>
      </c>
      <c r="AH259" s="5">
        <f t="shared" si="44"/>
        <v>0</v>
      </c>
      <c r="AI259" s="5">
        <f t="shared" si="44"/>
        <v>0</v>
      </c>
      <c r="AJ259" s="5">
        <f t="shared" si="44"/>
        <v>0</v>
      </c>
      <c r="AK259" s="5">
        <f t="shared" si="44"/>
        <v>0</v>
      </c>
      <c r="AL259" s="5">
        <f t="shared" si="44"/>
        <v>0</v>
      </c>
      <c r="AM259" s="5">
        <f t="shared" si="44"/>
        <v>0</v>
      </c>
      <c r="AN259" s="5">
        <f t="shared" si="44"/>
        <v>0</v>
      </c>
      <c r="AO259" s="5">
        <f t="shared" si="44"/>
        <v>0</v>
      </c>
      <c r="AP259" s="5">
        <f t="shared" si="44"/>
        <v>0</v>
      </c>
      <c r="AQ259" s="5">
        <f t="shared" si="44"/>
        <v>0</v>
      </c>
      <c r="AR259" s="5">
        <f t="shared" si="44"/>
        <v>0</v>
      </c>
      <c r="AS259" s="5">
        <f t="shared" si="38"/>
        <v>0</v>
      </c>
      <c r="AT259" s="5">
        <f t="shared" ref="AT259:BC274" si="46">IF($E$4&lt;$E259,$E$4/$E259*AT134*AT$49,AT134*AT$49)</f>
        <v>0</v>
      </c>
      <c r="AU259" s="5">
        <f t="shared" si="46"/>
        <v>0</v>
      </c>
      <c r="AV259" s="5">
        <f t="shared" si="46"/>
        <v>0</v>
      </c>
      <c r="AW259" s="5">
        <f t="shared" si="46"/>
        <v>0</v>
      </c>
      <c r="AX259" s="5">
        <f t="shared" si="46"/>
        <v>0</v>
      </c>
      <c r="AY259" s="5">
        <f t="shared" si="46"/>
        <v>0</v>
      </c>
      <c r="AZ259" s="5">
        <f t="shared" si="46"/>
        <v>0</v>
      </c>
      <c r="BA259" s="5">
        <f t="shared" si="46"/>
        <v>0</v>
      </c>
      <c r="BB259" s="5">
        <f t="shared" si="46"/>
        <v>0</v>
      </c>
      <c r="BC259" s="5">
        <f t="shared" si="46"/>
        <v>0</v>
      </c>
      <c r="BD259" s="5"/>
      <c r="BE259" s="5"/>
      <c r="BF259" s="5"/>
      <c r="BG259" s="5"/>
      <c r="BH259" s="5"/>
      <c r="BI259" s="5"/>
      <c r="BJ259" s="5"/>
    </row>
    <row r="260" spans="2:62" hidden="1">
      <c r="B260">
        <f t="shared" si="45"/>
        <v>625</v>
      </c>
      <c r="C260" t="str">
        <f t="shared" si="45"/>
        <v>DESHERBAT</v>
      </c>
      <c r="D260" t="str">
        <f t="shared" si="45"/>
        <v>Preparació per desherbat amb motocultor</v>
      </c>
      <c r="E260" s="82">
        <f t="shared" si="45"/>
        <v>2500</v>
      </c>
      <c r="F260" s="5">
        <f t="shared" si="44"/>
        <v>0</v>
      </c>
      <c r="G260" s="5">
        <f t="shared" si="44"/>
        <v>0</v>
      </c>
      <c r="H260" s="5">
        <f t="shared" si="44"/>
        <v>0</v>
      </c>
      <c r="I260" s="5">
        <f t="shared" si="44"/>
        <v>0</v>
      </c>
      <c r="J260" s="5">
        <f t="shared" si="44"/>
        <v>0</v>
      </c>
      <c r="K260" s="5">
        <f t="shared" si="44"/>
        <v>0</v>
      </c>
      <c r="L260" s="5">
        <f t="shared" si="44"/>
        <v>0</v>
      </c>
      <c r="M260" s="5">
        <f t="shared" si="44"/>
        <v>0</v>
      </c>
      <c r="N260" s="5">
        <f t="shared" si="44"/>
        <v>0</v>
      </c>
      <c r="O260" s="5">
        <f t="shared" si="44"/>
        <v>0</v>
      </c>
      <c r="P260" s="5">
        <f t="shared" si="44"/>
        <v>0</v>
      </c>
      <c r="Q260" s="5">
        <f t="shared" si="44"/>
        <v>0</v>
      </c>
      <c r="R260" s="5">
        <f t="shared" si="44"/>
        <v>0</v>
      </c>
      <c r="S260" s="5">
        <f t="shared" si="44"/>
        <v>0</v>
      </c>
      <c r="T260" s="5">
        <f t="shared" si="44"/>
        <v>0</v>
      </c>
      <c r="U260" s="5">
        <f t="shared" si="44"/>
        <v>0</v>
      </c>
      <c r="V260" s="5">
        <f t="shared" si="44"/>
        <v>0</v>
      </c>
      <c r="W260" s="5">
        <f t="shared" si="44"/>
        <v>0</v>
      </c>
      <c r="X260" s="5">
        <f t="shared" si="44"/>
        <v>0</v>
      </c>
      <c r="Y260" s="5">
        <f t="shared" si="44"/>
        <v>0</v>
      </c>
      <c r="Z260" s="5">
        <f t="shared" si="44"/>
        <v>0</v>
      </c>
      <c r="AA260" s="5">
        <f t="shared" si="44"/>
        <v>0</v>
      </c>
      <c r="AB260" s="5">
        <f t="shared" si="44"/>
        <v>0</v>
      </c>
      <c r="AC260" s="5">
        <f t="shared" si="44"/>
        <v>0</v>
      </c>
      <c r="AD260" s="5">
        <f t="shared" si="44"/>
        <v>0</v>
      </c>
      <c r="AE260" s="5">
        <f t="shared" si="44"/>
        <v>0</v>
      </c>
      <c r="AF260" s="5">
        <f t="shared" si="44"/>
        <v>0</v>
      </c>
      <c r="AG260" s="5">
        <f t="shared" si="44"/>
        <v>0</v>
      </c>
      <c r="AH260" s="5">
        <f t="shared" si="44"/>
        <v>0</v>
      </c>
      <c r="AI260" s="5">
        <f t="shared" si="44"/>
        <v>0</v>
      </c>
      <c r="AJ260" s="5">
        <f t="shared" si="44"/>
        <v>0</v>
      </c>
      <c r="AK260" s="5">
        <f t="shared" si="44"/>
        <v>0</v>
      </c>
      <c r="AL260" s="5">
        <f t="shared" si="44"/>
        <v>0</v>
      </c>
      <c r="AM260" s="5">
        <f t="shared" si="44"/>
        <v>0</v>
      </c>
      <c r="AN260" s="5">
        <f t="shared" si="44"/>
        <v>0</v>
      </c>
      <c r="AO260" s="5">
        <f t="shared" si="44"/>
        <v>0</v>
      </c>
      <c r="AP260" s="5">
        <f t="shared" si="44"/>
        <v>0</v>
      </c>
      <c r="AQ260" s="5">
        <f t="shared" si="44"/>
        <v>0</v>
      </c>
      <c r="AR260" s="5">
        <f t="shared" si="44"/>
        <v>0</v>
      </c>
      <c r="AS260" s="5">
        <f t="shared" si="38"/>
        <v>0</v>
      </c>
      <c r="AT260" s="5">
        <f t="shared" si="46"/>
        <v>0</v>
      </c>
      <c r="AU260" s="5">
        <f t="shared" si="46"/>
        <v>0</v>
      </c>
      <c r="AV260" s="5">
        <f t="shared" si="46"/>
        <v>0</v>
      </c>
      <c r="AW260" s="5">
        <f t="shared" si="46"/>
        <v>0</v>
      </c>
      <c r="AX260" s="5">
        <f t="shared" si="46"/>
        <v>0</v>
      </c>
      <c r="AY260" s="5">
        <f t="shared" si="46"/>
        <v>0</v>
      </c>
      <c r="AZ260" s="5">
        <f t="shared" si="46"/>
        <v>0</v>
      </c>
      <c r="BA260" s="5">
        <f t="shared" si="46"/>
        <v>0</v>
      </c>
      <c r="BB260" s="5">
        <f t="shared" si="46"/>
        <v>0</v>
      </c>
      <c r="BC260" s="5">
        <f t="shared" si="46"/>
        <v>0</v>
      </c>
      <c r="BD260" s="5"/>
      <c r="BE260" s="5"/>
      <c r="BF260" s="5"/>
      <c r="BG260" s="5"/>
      <c r="BH260" s="5"/>
      <c r="BI260" s="5"/>
      <c r="BJ260" s="5"/>
    </row>
    <row r="261" spans="2:62" hidden="1">
      <c r="B261">
        <f t="shared" si="45"/>
        <v>635</v>
      </c>
      <c r="C261" t="str">
        <f t="shared" si="45"/>
        <v>DESHERBAT</v>
      </c>
      <c r="D261" t="str">
        <f t="shared" si="45"/>
        <v>Preparació per desherbat amb motocultor (només part sense plàstic)</v>
      </c>
      <c r="E261" s="82">
        <f t="shared" si="45"/>
        <v>2500</v>
      </c>
      <c r="F261" s="5">
        <f t="shared" si="44"/>
        <v>0</v>
      </c>
      <c r="G261" s="5">
        <f t="shared" si="44"/>
        <v>0</v>
      </c>
      <c r="H261" s="5">
        <f t="shared" si="44"/>
        <v>0</v>
      </c>
      <c r="I261" s="5">
        <f t="shared" si="44"/>
        <v>0</v>
      </c>
      <c r="J261" s="5">
        <f t="shared" si="44"/>
        <v>0</v>
      </c>
      <c r="K261" s="5">
        <f t="shared" si="44"/>
        <v>0</v>
      </c>
      <c r="L261" s="5">
        <f t="shared" si="44"/>
        <v>0</v>
      </c>
      <c r="M261" s="5">
        <f t="shared" si="44"/>
        <v>0</v>
      </c>
      <c r="N261" s="5">
        <f t="shared" si="44"/>
        <v>0</v>
      </c>
      <c r="O261" s="5">
        <f t="shared" si="44"/>
        <v>0</v>
      </c>
      <c r="P261" s="5">
        <f t="shared" si="44"/>
        <v>0</v>
      </c>
      <c r="Q261" s="5">
        <f t="shared" si="44"/>
        <v>0</v>
      </c>
      <c r="R261" s="5">
        <f t="shared" si="44"/>
        <v>0</v>
      </c>
      <c r="S261" s="5">
        <f t="shared" si="44"/>
        <v>0</v>
      </c>
      <c r="T261" s="5">
        <f t="shared" si="44"/>
        <v>0</v>
      </c>
      <c r="U261" s="5">
        <f t="shared" si="44"/>
        <v>0</v>
      </c>
      <c r="V261" s="5">
        <f t="shared" si="44"/>
        <v>0</v>
      </c>
      <c r="W261" s="5">
        <f t="shared" si="44"/>
        <v>0</v>
      </c>
      <c r="X261" s="5">
        <f t="shared" si="44"/>
        <v>0</v>
      </c>
      <c r="Y261" s="5">
        <f t="shared" si="44"/>
        <v>0</v>
      </c>
      <c r="Z261" s="5">
        <f t="shared" si="44"/>
        <v>0</v>
      </c>
      <c r="AA261" s="5">
        <f t="shared" si="44"/>
        <v>0</v>
      </c>
      <c r="AB261" s="5">
        <f t="shared" si="44"/>
        <v>0</v>
      </c>
      <c r="AC261" s="5">
        <f t="shared" si="44"/>
        <v>0</v>
      </c>
      <c r="AD261" s="5">
        <f t="shared" si="44"/>
        <v>0</v>
      </c>
      <c r="AE261" s="5">
        <f t="shared" si="44"/>
        <v>0</v>
      </c>
      <c r="AF261" s="5">
        <f t="shared" si="44"/>
        <v>0</v>
      </c>
      <c r="AG261" s="5">
        <f t="shared" si="44"/>
        <v>0</v>
      </c>
      <c r="AH261" s="5">
        <f t="shared" si="44"/>
        <v>0</v>
      </c>
      <c r="AI261" s="5">
        <f t="shared" si="44"/>
        <v>0</v>
      </c>
      <c r="AJ261" s="5">
        <f t="shared" si="44"/>
        <v>0</v>
      </c>
      <c r="AK261" s="5">
        <f t="shared" si="44"/>
        <v>0</v>
      </c>
      <c r="AL261" s="5">
        <f t="shared" si="44"/>
        <v>0</v>
      </c>
      <c r="AM261" s="5">
        <f t="shared" si="44"/>
        <v>0</v>
      </c>
      <c r="AN261" s="5">
        <f t="shared" si="44"/>
        <v>0</v>
      </c>
      <c r="AO261" s="5">
        <f t="shared" si="44"/>
        <v>0</v>
      </c>
      <c r="AP261" s="5">
        <f t="shared" si="44"/>
        <v>0</v>
      </c>
      <c r="AQ261" s="5">
        <f t="shared" si="44"/>
        <v>0</v>
      </c>
      <c r="AR261" s="5">
        <f t="shared" si="44"/>
        <v>0</v>
      </c>
      <c r="AS261" s="5">
        <f t="shared" si="38"/>
        <v>0</v>
      </c>
      <c r="AT261" s="5">
        <f t="shared" si="46"/>
        <v>0</v>
      </c>
      <c r="AU261" s="5">
        <f t="shared" si="46"/>
        <v>0</v>
      </c>
      <c r="AV261" s="5">
        <f t="shared" si="46"/>
        <v>0</v>
      </c>
      <c r="AW261" s="5">
        <f t="shared" si="46"/>
        <v>0</v>
      </c>
      <c r="AX261" s="5">
        <f t="shared" si="46"/>
        <v>0</v>
      </c>
      <c r="AY261" s="5">
        <f t="shared" si="46"/>
        <v>0</v>
      </c>
      <c r="AZ261" s="5">
        <f t="shared" si="46"/>
        <v>0</v>
      </c>
      <c r="BA261" s="5">
        <f t="shared" si="46"/>
        <v>0</v>
      </c>
      <c r="BB261" s="5">
        <f t="shared" si="46"/>
        <v>0</v>
      </c>
      <c r="BC261" s="5">
        <f t="shared" si="46"/>
        <v>0</v>
      </c>
      <c r="BD261" s="5"/>
      <c r="BE261" s="5"/>
      <c r="BF261" s="5"/>
      <c r="BG261" s="5"/>
      <c r="BH261" s="5"/>
      <c r="BI261" s="5"/>
      <c r="BJ261" s="5"/>
    </row>
    <row r="262" spans="2:62" hidden="1">
      <c r="B262">
        <f t="shared" si="45"/>
        <v>645</v>
      </c>
      <c r="C262" t="str">
        <f t="shared" si="45"/>
        <v>DESHERBAT</v>
      </c>
      <c r="D262" t="str">
        <f t="shared" si="45"/>
        <v>Preparació per desherbat manual 2,5h/1.000 m2</v>
      </c>
      <c r="E262" s="82">
        <f t="shared" si="45"/>
        <v>2500</v>
      </c>
      <c r="F262" s="5">
        <f t="shared" si="44"/>
        <v>0</v>
      </c>
      <c r="G262" s="5">
        <f t="shared" si="44"/>
        <v>0</v>
      </c>
      <c r="H262" s="5">
        <f t="shared" si="44"/>
        <v>0</v>
      </c>
      <c r="I262" s="5">
        <f t="shared" si="44"/>
        <v>0</v>
      </c>
      <c r="J262" s="5">
        <f t="shared" si="44"/>
        <v>0</v>
      </c>
      <c r="K262" s="5">
        <f t="shared" si="44"/>
        <v>0</v>
      </c>
      <c r="L262" s="5">
        <f t="shared" si="44"/>
        <v>0</v>
      </c>
      <c r="M262" s="5">
        <f t="shared" si="44"/>
        <v>0</v>
      </c>
      <c r="N262" s="5">
        <f t="shared" si="44"/>
        <v>0</v>
      </c>
      <c r="O262" s="5">
        <f t="shared" si="44"/>
        <v>0</v>
      </c>
      <c r="P262" s="5">
        <f t="shared" si="44"/>
        <v>0</v>
      </c>
      <c r="Q262" s="5">
        <f t="shared" si="44"/>
        <v>0</v>
      </c>
      <c r="R262" s="5">
        <f t="shared" si="44"/>
        <v>0</v>
      </c>
      <c r="S262" s="5">
        <f t="shared" si="44"/>
        <v>0</v>
      </c>
      <c r="T262" s="5">
        <f t="shared" si="44"/>
        <v>0</v>
      </c>
      <c r="U262" s="5">
        <f t="shared" si="44"/>
        <v>0</v>
      </c>
      <c r="V262" s="5">
        <f t="shared" si="44"/>
        <v>0</v>
      </c>
      <c r="W262" s="5">
        <f t="shared" si="44"/>
        <v>0</v>
      </c>
      <c r="X262" s="5">
        <f t="shared" si="44"/>
        <v>0</v>
      </c>
      <c r="Y262" s="5">
        <f t="shared" si="44"/>
        <v>0</v>
      </c>
      <c r="Z262" s="5">
        <f t="shared" si="44"/>
        <v>0</v>
      </c>
      <c r="AA262" s="5">
        <f t="shared" ref="AA262:AR262" si="47">IF($E$4&lt;$E262,$E$4/$E262*AA137*AA$49,AA137*AA$49)</f>
        <v>0</v>
      </c>
      <c r="AB262" s="5">
        <f t="shared" si="47"/>
        <v>0</v>
      </c>
      <c r="AC262" s="5">
        <f t="shared" si="47"/>
        <v>0</v>
      </c>
      <c r="AD262" s="5">
        <f t="shared" si="47"/>
        <v>0</v>
      </c>
      <c r="AE262" s="5">
        <f t="shared" si="47"/>
        <v>0</v>
      </c>
      <c r="AF262" s="5">
        <f t="shared" si="47"/>
        <v>0</v>
      </c>
      <c r="AG262" s="5">
        <f t="shared" si="47"/>
        <v>0</v>
      </c>
      <c r="AH262" s="5">
        <f t="shared" si="47"/>
        <v>0</v>
      </c>
      <c r="AI262" s="5">
        <f t="shared" si="47"/>
        <v>0</v>
      </c>
      <c r="AJ262" s="5">
        <f t="shared" si="47"/>
        <v>0</v>
      </c>
      <c r="AK262" s="5">
        <f t="shared" si="47"/>
        <v>0</v>
      </c>
      <c r="AL262" s="5">
        <f t="shared" si="47"/>
        <v>0</v>
      </c>
      <c r="AM262" s="5">
        <f t="shared" si="47"/>
        <v>0</v>
      </c>
      <c r="AN262" s="5">
        <f t="shared" si="47"/>
        <v>0</v>
      </c>
      <c r="AO262" s="5">
        <f t="shared" si="47"/>
        <v>0</v>
      </c>
      <c r="AP262" s="5">
        <f t="shared" si="47"/>
        <v>0</v>
      </c>
      <c r="AQ262" s="5">
        <f t="shared" si="47"/>
        <v>0</v>
      </c>
      <c r="AR262" s="5">
        <f t="shared" si="47"/>
        <v>0</v>
      </c>
      <c r="AS262" s="5">
        <f t="shared" si="38"/>
        <v>0</v>
      </c>
      <c r="AT262" s="5">
        <f t="shared" si="46"/>
        <v>0</v>
      </c>
      <c r="AU262" s="5">
        <f t="shared" si="46"/>
        <v>0</v>
      </c>
      <c r="AV262" s="5">
        <f t="shared" si="46"/>
        <v>0</v>
      </c>
      <c r="AW262" s="5">
        <f t="shared" si="46"/>
        <v>0</v>
      </c>
      <c r="AX262" s="5">
        <f t="shared" si="46"/>
        <v>0</v>
      </c>
      <c r="AY262" s="5">
        <f t="shared" si="46"/>
        <v>0</v>
      </c>
      <c r="AZ262" s="5">
        <f t="shared" si="46"/>
        <v>0</v>
      </c>
      <c r="BA262" s="5">
        <f t="shared" si="46"/>
        <v>0</v>
      </c>
      <c r="BB262" s="5">
        <f t="shared" si="46"/>
        <v>0</v>
      </c>
      <c r="BC262" s="5">
        <f t="shared" si="46"/>
        <v>0</v>
      </c>
      <c r="BD262" s="5"/>
      <c r="BE262" s="5"/>
      <c r="BF262" s="5"/>
      <c r="BG262" s="5"/>
      <c r="BH262" s="5"/>
      <c r="BI262" s="5"/>
      <c r="BJ262" s="5"/>
    </row>
    <row r="263" spans="2:62" hidden="1">
      <c r="B263">
        <f t="shared" si="45"/>
        <v>655</v>
      </c>
      <c r="C263" t="str">
        <f t="shared" si="45"/>
        <v>DESHERBAT</v>
      </c>
      <c r="D263" t="str">
        <f t="shared" si="45"/>
        <v>Preparació per desherbat manual 5h/1.000  m2</v>
      </c>
      <c r="E263" s="82">
        <f t="shared" si="45"/>
        <v>2500</v>
      </c>
      <c r="F263" s="5">
        <f t="shared" ref="F263:AR269" si="48">IF($E$4&lt;$E263,$E$4/$E263*F138*F$49,F138*F$49)</f>
        <v>0</v>
      </c>
      <c r="G263" s="5">
        <f t="shared" si="48"/>
        <v>0</v>
      </c>
      <c r="H263" s="5">
        <f t="shared" si="48"/>
        <v>0</v>
      </c>
      <c r="I263" s="5">
        <f t="shared" si="48"/>
        <v>0</v>
      </c>
      <c r="J263" s="5">
        <f t="shared" si="48"/>
        <v>0</v>
      </c>
      <c r="K263" s="5">
        <f t="shared" si="48"/>
        <v>0</v>
      </c>
      <c r="L263" s="5">
        <f t="shared" si="48"/>
        <v>0</v>
      </c>
      <c r="M263" s="5">
        <f t="shared" si="48"/>
        <v>0</v>
      </c>
      <c r="N263" s="5">
        <f t="shared" si="48"/>
        <v>0</v>
      </c>
      <c r="O263" s="5">
        <f t="shared" si="48"/>
        <v>0</v>
      </c>
      <c r="P263" s="5">
        <f t="shared" si="48"/>
        <v>0</v>
      </c>
      <c r="Q263" s="5">
        <f t="shared" si="48"/>
        <v>0</v>
      </c>
      <c r="R263" s="5">
        <f t="shared" si="48"/>
        <v>0</v>
      </c>
      <c r="S263" s="5">
        <f t="shared" si="48"/>
        <v>0</v>
      </c>
      <c r="T263" s="5">
        <f t="shared" si="48"/>
        <v>0</v>
      </c>
      <c r="U263" s="5">
        <f t="shared" si="48"/>
        <v>0</v>
      </c>
      <c r="V263" s="5">
        <f t="shared" si="48"/>
        <v>0</v>
      </c>
      <c r="W263" s="5">
        <f t="shared" si="48"/>
        <v>0</v>
      </c>
      <c r="X263" s="5">
        <f t="shared" si="48"/>
        <v>0</v>
      </c>
      <c r="Y263" s="5">
        <f t="shared" si="48"/>
        <v>0</v>
      </c>
      <c r="Z263" s="5">
        <f t="shared" si="48"/>
        <v>0</v>
      </c>
      <c r="AA263" s="5">
        <f t="shared" si="48"/>
        <v>0</v>
      </c>
      <c r="AB263" s="5">
        <f t="shared" si="48"/>
        <v>0</v>
      </c>
      <c r="AC263" s="5">
        <f t="shared" si="48"/>
        <v>0</v>
      </c>
      <c r="AD263" s="5">
        <f t="shared" si="48"/>
        <v>0</v>
      </c>
      <c r="AE263" s="5">
        <f t="shared" si="48"/>
        <v>0</v>
      </c>
      <c r="AF263" s="5">
        <f t="shared" si="48"/>
        <v>0</v>
      </c>
      <c r="AG263" s="5">
        <f t="shared" si="48"/>
        <v>0</v>
      </c>
      <c r="AH263" s="5">
        <f t="shared" si="48"/>
        <v>0</v>
      </c>
      <c r="AI263" s="5">
        <f t="shared" si="48"/>
        <v>0</v>
      </c>
      <c r="AJ263" s="5">
        <f t="shared" si="48"/>
        <v>0</v>
      </c>
      <c r="AK263" s="5">
        <f t="shared" si="48"/>
        <v>0</v>
      </c>
      <c r="AL263" s="5">
        <f t="shared" si="48"/>
        <v>0</v>
      </c>
      <c r="AM263" s="5">
        <f t="shared" si="48"/>
        <v>0</v>
      </c>
      <c r="AN263" s="5">
        <f t="shared" si="48"/>
        <v>0</v>
      </c>
      <c r="AO263" s="5">
        <f t="shared" si="48"/>
        <v>0</v>
      </c>
      <c r="AP263" s="5">
        <f t="shared" si="48"/>
        <v>0</v>
      </c>
      <c r="AQ263" s="5">
        <f t="shared" si="48"/>
        <v>0</v>
      </c>
      <c r="AR263" s="5">
        <f t="shared" si="48"/>
        <v>0</v>
      </c>
      <c r="AS263" s="5">
        <f t="shared" si="38"/>
        <v>0</v>
      </c>
      <c r="AT263" s="5">
        <f t="shared" si="46"/>
        <v>0</v>
      </c>
      <c r="AU263" s="5">
        <f t="shared" si="46"/>
        <v>0</v>
      </c>
      <c r="AV263" s="5">
        <f t="shared" si="46"/>
        <v>0</v>
      </c>
      <c r="AW263" s="5">
        <f t="shared" si="46"/>
        <v>0</v>
      </c>
      <c r="AX263" s="5">
        <f t="shared" si="46"/>
        <v>0</v>
      </c>
      <c r="AY263" s="5">
        <f t="shared" si="46"/>
        <v>0</v>
      </c>
      <c r="AZ263" s="5">
        <f t="shared" si="46"/>
        <v>0</v>
      </c>
      <c r="BA263" s="5">
        <f t="shared" si="46"/>
        <v>0</v>
      </c>
      <c r="BB263" s="5">
        <f t="shared" si="46"/>
        <v>0</v>
      </c>
      <c r="BC263" s="5">
        <f t="shared" si="46"/>
        <v>0</v>
      </c>
      <c r="BD263" s="5"/>
      <c r="BE263" s="5"/>
      <c r="BF263" s="5"/>
      <c r="BG263" s="5"/>
      <c r="BH263" s="5"/>
      <c r="BI263" s="5"/>
      <c r="BJ263" s="5"/>
    </row>
    <row r="264" spans="2:62" hidden="1">
      <c r="B264">
        <f t="shared" si="45"/>
        <v>665</v>
      </c>
      <c r="C264" t="str">
        <f t="shared" si="45"/>
        <v>DESHERBAT</v>
      </c>
      <c r="D264" t="str">
        <f t="shared" si="45"/>
        <v>Preparació per desherbat manual 6,5h/1.000  m2</v>
      </c>
      <c r="E264" s="82">
        <f t="shared" si="45"/>
        <v>2500</v>
      </c>
      <c r="F264" s="5">
        <f t="shared" si="48"/>
        <v>0</v>
      </c>
      <c r="G264" s="5">
        <f t="shared" si="48"/>
        <v>0</v>
      </c>
      <c r="H264" s="5">
        <f t="shared" si="48"/>
        <v>0</v>
      </c>
      <c r="I264" s="5">
        <f t="shared" si="48"/>
        <v>0</v>
      </c>
      <c r="J264" s="5">
        <f t="shared" si="48"/>
        <v>0</v>
      </c>
      <c r="K264" s="5">
        <f t="shared" si="48"/>
        <v>0</v>
      </c>
      <c r="L264" s="5">
        <f t="shared" si="48"/>
        <v>0</v>
      </c>
      <c r="M264" s="5">
        <f t="shared" si="48"/>
        <v>0</v>
      </c>
      <c r="N264" s="5">
        <f t="shared" si="48"/>
        <v>0</v>
      </c>
      <c r="O264" s="5">
        <f t="shared" si="48"/>
        <v>0</v>
      </c>
      <c r="P264" s="5">
        <f t="shared" si="48"/>
        <v>0</v>
      </c>
      <c r="Q264" s="5">
        <f t="shared" si="48"/>
        <v>0</v>
      </c>
      <c r="R264" s="5">
        <f t="shared" si="48"/>
        <v>0</v>
      </c>
      <c r="S264" s="5">
        <f t="shared" si="48"/>
        <v>0</v>
      </c>
      <c r="T264" s="5">
        <f t="shared" si="48"/>
        <v>0</v>
      </c>
      <c r="U264" s="5">
        <f t="shared" si="48"/>
        <v>0</v>
      </c>
      <c r="V264" s="5">
        <f t="shared" si="48"/>
        <v>0</v>
      </c>
      <c r="W264" s="5">
        <f t="shared" si="48"/>
        <v>0</v>
      </c>
      <c r="X264" s="5">
        <f t="shared" si="48"/>
        <v>0</v>
      </c>
      <c r="Y264" s="5">
        <f t="shared" si="48"/>
        <v>0</v>
      </c>
      <c r="Z264" s="5">
        <f t="shared" si="48"/>
        <v>0</v>
      </c>
      <c r="AA264" s="5">
        <f t="shared" si="48"/>
        <v>0</v>
      </c>
      <c r="AB264" s="5">
        <f t="shared" si="48"/>
        <v>0</v>
      </c>
      <c r="AC264" s="5">
        <f t="shared" si="48"/>
        <v>0</v>
      </c>
      <c r="AD264" s="5">
        <f t="shared" si="48"/>
        <v>0</v>
      </c>
      <c r="AE264" s="5">
        <f t="shared" si="48"/>
        <v>0</v>
      </c>
      <c r="AF264" s="5">
        <f t="shared" si="48"/>
        <v>0</v>
      </c>
      <c r="AG264" s="5">
        <f t="shared" si="48"/>
        <v>0</v>
      </c>
      <c r="AH264" s="5">
        <f t="shared" si="48"/>
        <v>0</v>
      </c>
      <c r="AI264" s="5">
        <f t="shared" si="48"/>
        <v>0</v>
      </c>
      <c r="AJ264" s="5">
        <f t="shared" si="48"/>
        <v>0</v>
      </c>
      <c r="AK264" s="5">
        <f t="shared" si="48"/>
        <v>0</v>
      </c>
      <c r="AL264" s="5">
        <f t="shared" si="48"/>
        <v>0</v>
      </c>
      <c r="AM264" s="5">
        <f t="shared" si="48"/>
        <v>0</v>
      </c>
      <c r="AN264" s="5">
        <f t="shared" si="48"/>
        <v>0</v>
      </c>
      <c r="AO264" s="5">
        <f t="shared" si="48"/>
        <v>0</v>
      </c>
      <c r="AP264" s="5">
        <f t="shared" si="48"/>
        <v>0</v>
      </c>
      <c r="AQ264" s="5">
        <f t="shared" si="48"/>
        <v>0</v>
      </c>
      <c r="AR264" s="5">
        <f t="shared" si="48"/>
        <v>0</v>
      </c>
      <c r="AS264" s="5">
        <f t="shared" si="38"/>
        <v>0</v>
      </c>
      <c r="AT264" s="5">
        <f t="shared" si="46"/>
        <v>0</v>
      </c>
      <c r="AU264" s="5">
        <f t="shared" si="46"/>
        <v>0</v>
      </c>
      <c r="AV264" s="5">
        <f t="shared" si="46"/>
        <v>0</v>
      </c>
      <c r="AW264" s="5">
        <f t="shared" si="46"/>
        <v>0</v>
      </c>
      <c r="AX264" s="5">
        <f t="shared" si="46"/>
        <v>0</v>
      </c>
      <c r="AY264" s="5">
        <f t="shared" si="46"/>
        <v>0</v>
      </c>
      <c r="AZ264" s="5">
        <f t="shared" si="46"/>
        <v>0</v>
      </c>
      <c r="BA264" s="5">
        <f t="shared" si="46"/>
        <v>0</v>
      </c>
      <c r="BB264" s="5">
        <f t="shared" si="46"/>
        <v>0</v>
      </c>
      <c r="BC264" s="5">
        <f t="shared" si="46"/>
        <v>0</v>
      </c>
      <c r="BD264" s="5"/>
      <c r="BE264" s="5"/>
      <c r="BF264" s="5"/>
      <c r="BG264" s="5"/>
      <c r="BH264" s="5"/>
      <c r="BI264" s="5"/>
      <c r="BJ264" s="5"/>
    </row>
    <row r="265" spans="2:62" hidden="1">
      <c r="B265">
        <f t="shared" si="45"/>
        <v>675</v>
      </c>
      <c r="C265" t="str">
        <f t="shared" si="45"/>
        <v>DESHERBAT</v>
      </c>
      <c r="D265" t="str">
        <f t="shared" si="45"/>
        <v>Preparació per calçar-desherbar</v>
      </c>
      <c r="E265" s="82">
        <f t="shared" si="45"/>
        <v>2500</v>
      </c>
      <c r="F265" s="5">
        <f t="shared" si="48"/>
        <v>0</v>
      </c>
      <c r="G265" s="5">
        <f t="shared" si="48"/>
        <v>0</v>
      </c>
      <c r="H265" s="5">
        <f t="shared" si="48"/>
        <v>0</v>
      </c>
      <c r="I265" s="5">
        <f t="shared" si="48"/>
        <v>0</v>
      </c>
      <c r="J265" s="5">
        <f t="shared" si="48"/>
        <v>0</v>
      </c>
      <c r="K265" s="5">
        <f t="shared" si="48"/>
        <v>0</v>
      </c>
      <c r="L265" s="5">
        <f t="shared" si="48"/>
        <v>0</v>
      </c>
      <c r="M265" s="5">
        <f t="shared" si="48"/>
        <v>0</v>
      </c>
      <c r="N265" s="5">
        <f t="shared" si="48"/>
        <v>0</v>
      </c>
      <c r="O265" s="5">
        <f t="shared" si="48"/>
        <v>0</v>
      </c>
      <c r="P265" s="5">
        <f t="shared" si="48"/>
        <v>0</v>
      </c>
      <c r="Q265" s="5">
        <f t="shared" si="48"/>
        <v>0</v>
      </c>
      <c r="R265" s="5">
        <f t="shared" si="48"/>
        <v>0</v>
      </c>
      <c r="S265" s="5">
        <f t="shared" si="48"/>
        <v>0</v>
      </c>
      <c r="T265" s="5">
        <f t="shared" si="48"/>
        <v>0</v>
      </c>
      <c r="U265" s="5">
        <f t="shared" si="48"/>
        <v>0</v>
      </c>
      <c r="V265" s="5">
        <f t="shared" si="48"/>
        <v>0</v>
      </c>
      <c r="W265" s="5">
        <f t="shared" si="48"/>
        <v>0</v>
      </c>
      <c r="X265" s="5">
        <f t="shared" si="48"/>
        <v>0</v>
      </c>
      <c r="Y265" s="5">
        <f t="shared" si="48"/>
        <v>0</v>
      </c>
      <c r="Z265" s="5">
        <f t="shared" si="48"/>
        <v>0</v>
      </c>
      <c r="AA265" s="5">
        <f t="shared" si="48"/>
        <v>0</v>
      </c>
      <c r="AB265" s="5">
        <f t="shared" si="48"/>
        <v>0</v>
      </c>
      <c r="AC265" s="5">
        <f t="shared" si="48"/>
        <v>0</v>
      </c>
      <c r="AD265" s="5">
        <f t="shared" si="48"/>
        <v>0</v>
      </c>
      <c r="AE265" s="5">
        <f t="shared" si="48"/>
        <v>0</v>
      </c>
      <c r="AF265" s="5">
        <f t="shared" si="48"/>
        <v>0</v>
      </c>
      <c r="AG265" s="5">
        <f t="shared" si="48"/>
        <v>0</v>
      </c>
      <c r="AH265" s="5">
        <f t="shared" si="48"/>
        <v>0</v>
      </c>
      <c r="AI265" s="5">
        <f t="shared" si="48"/>
        <v>0</v>
      </c>
      <c r="AJ265" s="5">
        <f t="shared" si="48"/>
        <v>0</v>
      </c>
      <c r="AK265" s="5">
        <f t="shared" si="48"/>
        <v>0</v>
      </c>
      <c r="AL265" s="5">
        <f t="shared" si="48"/>
        <v>0</v>
      </c>
      <c r="AM265" s="5">
        <f t="shared" si="48"/>
        <v>0</v>
      </c>
      <c r="AN265" s="5">
        <f t="shared" si="48"/>
        <v>0</v>
      </c>
      <c r="AO265" s="5">
        <f t="shared" si="48"/>
        <v>0</v>
      </c>
      <c r="AP265" s="5">
        <f t="shared" si="48"/>
        <v>0</v>
      </c>
      <c r="AQ265" s="5">
        <f t="shared" si="48"/>
        <v>0</v>
      </c>
      <c r="AR265" s="5">
        <f t="shared" si="48"/>
        <v>0</v>
      </c>
      <c r="AS265" s="5">
        <f t="shared" si="38"/>
        <v>0</v>
      </c>
      <c r="AT265" s="5">
        <f t="shared" si="46"/>
        <v>0</v>
      </c>
      <c r="AU265" s="5">
        <f t="shared" si="46"/>
        <v>0</v>
      </c>
      <c r="AV265" s="5">
        <f t="shared" si="46"/>
        <v>0</v>
      </c>
      <c r="AW265" s="5">
        <f t="shared" si="46"/>
        <v>0</v>
      </c>
      <c r="AX265" s="5">
        <f t="shared" si="46"/>
        <v>0</v>
      </c>
      <c r="AY265" s="5">
        <f t="shared" si="46"/>
        <v>0</v>
      </c>
      <c r="AZ265" s="5">
        <f t="shared" si="46"/>
        <v>0</v>
      </c>
      <c r="BA265" s="5">
        <f t="shared" si="46"/>
        <v>0</v>
      </c>
      <c r="BB265" s="5">
        <f t="shared" si="46"/>
        <v>0</v>
      </c>
      <c r="BC265" s="5">
        <f t="shared" si="46"/>
        <v>0</v>
      </c>
      <c r="BD265" s="5"/>
      <c r="BE265" s="5"/>
      <c r="BF265" s="5"/>
      <c r="BG265" s="5"/>
      <c r="BH265" s="5"/>
      <c r="BI265" s="5"/>
      <c r="BJ265" s="5"/>
    </row>
    <row r="266" spans="2:62" hidden="1">
      <c r="B266">
        <f t="shared" si="45"/>
        <v>685</v>
      </c>
      <c r="C266" t="str">
        <f t="shared" si="45"/>
        <v>DESHERBAT</v>
      </c>
      <c r="D266" t="str">
        <f t="shared" si="45"/>
        <v>Preparació per col·locar plàstic a mà</v>
      </c>
      <c r="E266" s="82">
        <f t="shared" si="45"/>
        <v>2500</v>
      </c>
      <c r="F266" s="5">
        <f t="shared" si="48"/>
        <v>0</v>
      </c>
      <c r="G266" s="5">
        <f t="shared" si="48"/>
        <v>0</v>
      </c>
      <c r="H266" s="5">
        <f t="shared" si="48"/>
        <v>0</v>
      </c>
      <c r="I266" s="5">
        <f t="shared" si="48"/>
        <v>0</v>
      </c>
      <c r="J266" s="5">
        <f t="shared" si="48"/>
        <v>0</v>
      </c>
      <c r="K266" s="5">
        <f t="shared" si="48"/>
        <v>0</v>
      </c>
      <c r="L266" s="5">
        <f t="shared" si="48"/>
        <v>0</v>
      </c>
      <c r="M266" s="5">
        <f t="shared" si="48"/>
        <v>0</v>
      </c>
      <c r="N266" s="5">
        <f t="shared" si="48"/>
        <v>0</v>
      </c>
      <c r="O266" s="5">
        <f t="shared" si="48"/>
        <v>0</v>
      </c>
      <c r="P266" s="5">
        <f t="shared" si="48"/>
        <v>0</v>
      </c>
      <c r="Q266" s="5">
        <f t="shared" si="48"/>
        <v>0</v>
      </c>
      <c r="R266" s="5">
        <f t="shared" si="48"/>
        <v>0</v>
      </c>
      <c r="S266" s="5">
        <f t="shared" si="48"/>
        <v>0</v>
      </c>
      <c r="T266" s="5">
        <f t="shared" si="48"/>
        <v>0</v>
      </c>
      <c r="U266" s="5">
        <f t="shared" si="48"/>
        <v>0</v>
      </c>
      <c r="V266" s="5">
        <f t="shared" si="48"/>
        <v>0</v>
      </c>
      <c r="W266" s="5">
        <f t="shared" si="48"/>
        <v>0</v>
      </c>
      <c r="X266" s="5">
        <f t="shared" si="48"/>
        <v>0</v>
      </c>
      <c r="Y266" s="5">
        <f t="shared" si="48"/>
        <v>0</v>
      </c>
      <c r="Z266" s="5">
        <f t="shared" si="48"/>
        <v>0</v>
      </c>
      <c r="AA266" s="5">
        <f t="shared" si="48"/>
        <v>0</v>
      </c>
      <c r="AB266" s="5">
        <f t="shared" si="48"/>
        <v>0</v>
      </c>
      <c r="AC266" s="5">
        <f t="shared" si="48"/>
        <v>0</v>
      </c>
      <c r="AD266" s="5">
        <f t="shared" si="48"/>
        <v>0</v>
      </c>
      <c r="AE266" s="5">
        <f t="shared" si="48"/>
        <v>0</v>
      </c>
      <c r="AF266" s="5">
        <f t="shared" si="48"/>
        <v>0</v>
      </c>
      <c r="AG266" s="5">
        <f t="shared" si="48"/>
        <v>0</v>
      </c>
      <c r="AH266" s="5">
        <f t="shared" si="48"/>
        <v>0</v>
      </c>
      <c r="AI266" s="5">
        <f t="shared" si="48"/>
        <v>0</v>
      </c>
      <c r="AJ266" s="5">
        <f t="shared" si="48"/>
        <v>0</v>
      </c>
      <c r="AK266" s="5">
        <f t="shared" si="48"/>
        <v>0</v>
      </c>
      <c r="AL266" s="5">
        <f t="shared" si="48"/>
        <v>0</v>
      </c>
      <c r="AM266" s="5">
        <f t="shared" si="48"/>
        <v>0</v>
      </c>
      <c r="AN266" s="5">
        <f t="shared" si="48"/>
        <v>0</v>
      </c>
      <c r="AO266" s="5">
        <f t="shared" si="48"/>
        <v>0</v>
      </c>
      <c r="AP266" s="5">
        <f t="shared" si="48"/>
        <v>0</v>
      </c>
      <c r="AQ266" s="5">
        <f t="shared" si="48"/>
        <v>0</v>
      </c>
      <c r="AR266" s="5">
        <f t="shared" si="48"/>
        <v>0</v>
      </c>
      <c r="AS266" s="5">
        <f t="shared" si="38"/>
        <v>0</v>
      </c>
      <c r="AT266" s="5">
        <f t="shared" si="46"/>
        <v>0</v>
      </c>
      <c r="AU266" s="5">
        <f t="shared" si="46"/>
        <v>0</v>
      </c>
      <c r="AV266" s="5">
        <f t="shared" si="46"/>
        <v>0</v>
      </c>
      <c r="AW266" s="5">
        <f t="shared" si="46"/>
        <v>0</v>
      </c>
      <c r="AX266" s="5">
        <f t="shared" si="46"/>
        <v>0</v>
      </c>
      <c r="AY266" s="5">
        <f t="shared" si="46"/>
        <v>0</v>
      </c>
      <c r="AZ266" s="5">
        <f t="shared" si="46"/>
        <v>0</v>
      </c>
      <c r="BA266" s="5">
        <f t="shared" si="46"/>
        <v>0</v>
      </c>
      <c r="BB266" s="5">
        <f t="shared" si="46"/>
        <v>0</v>
      </c>
      <c r="BC266" s="5">
        <f t="shared" si="46"/>
        <v>0</v>
      </c>
      <c r="BD266" s="5"/>
      <c r="BE266" s="5"/>
      <c r="BF266" s="5"/>
      <c r="BG266" s="5"/>
      <c r="BH266" s="5"/>
      <c r="BI266" s="5"/>
      <c r="BJ266" s="5"/>
    </row>
    <row r="267" spans="2:62" hidden="1">
      <c r="B267">
        <f t="shared" si="45"/>
        <v>715</v>
      </c>
      <c r="C267" t="str">
        <f t="shared" si="45"/>
        <v xml:space="preserve">ALTRES OPERACIONS </v>
      </c>
      <c r="D267" t="str">
        <f t="shared" si="45"/>
        <v>Preparació per clavar i lligar canyes manual</v>
      </c>
      <c r="E267" s="82">
        <f t="shared" si="45"/>
        <v>2500</v>
      </c>
      <c r="F267" s="5">
        <f t="shared" si="48"/>
        <v>0</v>
      </c>
      <c r="G267" s="5">
        <f t="shared" si="48"/>
        <v>0</v>
      </c>
      <c r="H267" s="5">
        <f t="shared" si="48"/>
        <v>0</v>
      </c>
      <c r="I267" s="5">
        <f t="shared" si="48"/>
        <v>0</v>
      </c>
      <c r="J267" s="5">
        <f t="shared" si="48"/>
        <v>0</v>
      </c>
      <c r="K267" s="5">
        <f t="shared" si="48"/>
        <v>0</v>
      </c>
      <c r="L267" s="5">
        <f t="shared" si="48"/>
        <v>0</v>
      </c>
      <c r="M267" s="5">
        <f t="shared" si="48"/>
        <v>0</v>
      </c>
      <c r="N267" s="5">
        <f t="shared" si="48"/>
        <v>0</v>
      </c>
      <c r="O267" s="5">
        <f t="shared" si="48"/>
        <v>0</v>
      </c>
      <c r="P267" s="5">
        <f t="shared" si="48"/>
        <v>0</v>
      </c>
      <c r="Q267" s="5">
        <f t="shared" si="48"/>
        <v>0</v>
      </c>
      <c r="R267" s="5">
        <f t="shared" si="48"/>
        <v>0</v>
      </c>
      <c r="S267" s="5">
        <f t="shared" si="48"/>
        <v>0</v>
      </c>
      <c r="T267" s="5">
        <f t="shared" si="48"/>
        <v>0</v>
      </c>
      <c r="U267" s="5">
        <f t="shared" si="48"/>
        <v>0</v>
      </c>
      <c r="V267" s="5">
        <f t="shared" si="48"/>
        <v>0</v>
      </c>
      <c r="W267" s="5">
        <f t="shared" si="48"/>
        <v>0</v>
      </c>
      <c r="X267" s="5">
        <f t="shared" si="48"/>
        <v>0</v>
      </c>
      <c r="Y267" s="5">
        <f t="shared" si="48"/>
        <v>0</v>
      </c>
      <c r="Z267" s="5">
        <f t="shared" si="48"/>
        <v>0</v>
      </c>
      <c r="AA267" s="5">
        <f t="shared" si="48"/>
        <v>0</v>
      </c>
      <c r="AB267" s="5">
        <f t="shared" si="48"/>
        <v>0</v>
      </c>
      <c r="AC267" s="5">
        <f t="shared" si="48"/>
        <v>0</v>
      </c>
      <c r="AD267" s="5">
        <f t="shared" si="48"/>
        <v>0</v>
      </c>
      <c r="AE267" s="5">
        <f t="shared" si="48"/>
        <v>0</v>
      </c>
      <c r="AF267" s="5">
        <f t="shared" si="48"/>
        <v>0</v>
      </c>
      <c r="AG267" s="5">
        <f t="shared" si="48"/>
        <v>0</v>
      </c>
      <c r="AH267" s="5">
        <f t="shared" si="48"/>
        <v>0</v>
      </c>
      <c r="AI267" s="5">
        <f t="shared" si="48"/>
        <v>0</v>
      </c>
      <c r="AJ267" s="5">
        <f t="shared" si="48"/>
        <v>0</v>
      </c>
      <c r="AK267" s="5">
        <f t="shared" si="48"/>
        <v>0</v>
      </c>
      <c r="AL267" s="5">
        <f t="shared" si="48"/>
        <v>0</v>
      </c>
      <c r="AM267" s="5">
        <f t="shared" si="48"/>
        <v>0</v>
      </c>
      <c r="AN267" s="5">
        <f t="shared" si="48"/>
        <v>0</v>
      </c>
      <c r="AO267" s="5">
        <f t="shared" si="48"/>
        <v>0</v>
      </c>
      <c r="AP267" s="5">
        <f t="shared" si="48"/>
        <v>0</v>
      </c>
      <c r="AQ267" s="5">
        <f t="shared" si="48"/>
        <v>0</v>
      </c>
      <c r="AR267" s="5">
        <f t="shared" si="48"/>
        <v>0</v>
      </c>
      <c r="AS267" s="5">
        <f t="shared" si="38"/>
        <v>0</v>
      </c>
      <c r="AT267" s="5">
        <f t="shared" si="46"/>
        <v>0</v>
      </c>
      <c r="AU267" s="5">
        <f t="shared" si="46"/>
        <v>0</v>
      </c>
      <c r="AV267" s="5">
        <f t="shared" si="46"/>
        <v>0</v>
      </c>
      <c r="AW267" s="5">
        <f t="shared" si="46"/>
        <v>0</v>
      </c>
      <c r="AX267" s="5">
        <f t="shared" si="46"/>
        <v>0</v>
      </c>
      <c r="AY267" s="5">
        <f t="shared" si="46"/>
        <v>0</v>
      </c>
      <c r="AZ267" s="5">
        <f t="shared" si="46"/>
        <v>0</v>
      </c>
      <c r="BA267" s="5">
        <f t="shared" si="46"/>
        <v>0</v>
      </c>
      <c r="BB267" s="5">
        <f t="shared" si="46"/>
        <v>0</v>
      </c>
      <c r="BC267" s="5">
        <f t="shared" si="46"/>
        <v>0</v>
      </c>
      <c r="BD267" s="5"/>
      <c r="BE267" s="5"/>
      <c r="BF267" s="5"/>
      <c r="BG267" s="5"/>
      <c r="BH267" s="5"/>
      <c r="BI267" s="5"/>
      <c r="BJ267" s="5"/>
    </row>
    <row r="268" spans="2:62" hidden="1">
      <c r="B268">
        <f t="shared" si="45"/>
        <v>725</v>
      </c>
      <c r="C268" t="str">
        <f t="shared" si="45"/>
        <v xml:space="preserve">ALTRES OPERACIONS </v>
      </c>
      <c r="D268" t="str">
        <f t="shared" si="45"/>
        <v>Preparació per esporgar i lligar tomaqueres</v>
      </c>
      <c r="E268" s="82">
        <f t="shared" si="45"/>
        <v>2500</v>
      </c>
      <c r="F268" s="5">
        <f t="shared" si="48"/>
        <v>0</v>
      </c>
      <c r="G268" s="5">
        <f t="shared" si="48"/>
        <v>0</v>
      </c>
      <c r="H268" s="5">
        <f t="shared" si="48"/>
        <v>0</v>
      </c>
      <c r="I268" s="5">
        <f t="shared" si="48"/>
        <v>0</v>
      </c>
      <c r="J268" s="5">
        <f t="shared" si="48"/>
        <v>0</v>
      </c>
      <c r="K268" s="5">
        <f t="shared" si="48"/>
        <v>0</v>
      </c>
      <c r="L268" s="5">
        <f t="shared" si="48"/>
        <v>0</v>
      </c>
      <c r="M268" s="5">
        <f t="shared" si="48"/>
        <v>0</v>
      </c>
      <c r="N268" s="5">
        <f t="shared" si="48"/>
        <v>0</v>
      </c>
      <c r="O268" s="5">
        <f t="shared" si="48"/>
        <v>0</v>
      </c>
      <c r="P268" s="5">
        <f t="shared" si="48"/>
        <v>0</v>
      </c>
      <c r="Q268" s="5">
        <f t="shared" si="48"/>
        <v>0</v>
      </c>
      <c r="R268" s="5">
        <f t="shared" si="48"/>
        <v>0</v>
      </c>
      <c r="S268" s="5">
        <f t="shared" si="48"/>
        <v>0</v>
      </c>
      <c r="T268" s="5">
        <f t="shared" si="48"/>
        <v>0</v>
      </c>
      <c r="U268" s="5">
        <f t="shared" si="48"/>
        <v>0</v>
      </c>
      <c r="V268" s="5">
        <f t="shared" si="48"/>
        <v>0</v>
      </c>
      <c r="W268" s="5">
        <f t="shared" si="48"/>
        <v>0</v>
      </c>
      <c r="X268" s="5">
        <f t="shared" si="48"/>
        <v>0</v>
      </c>
      <c r="Y268" s="5">
        <f t="shared" si="48"/>
        <v>0</v>
      </c>
      <c r="Z268" s="5">
        <f t="shared" si="48"/>
        <v>0</v>
      </c>
      <c r="AA268" s="5">
        <f t="shared" si="48"/>
        <v>0</v>
      </c>
      <c r="AB268" s="5">
        <f t="shared" si="48"/>
        <v>0</v>
      </c>
      <c r="AC268" s="5">
        <f t="shared" si="48"/>
        <v>0</v>
      </c>
      <c r="AD268" s="5">
        <f t="shared" si="48"/>
        <v>0</v>
      </c>
      <c r="AE268" s="5">
        <f t="shared" si="48"/>
        <v>0</v>
      </c>
      <c r="AF268" s="5">
        <f t="shared" si="48"/>
        <v>0</v>
      </c>
      <c r="AG268" s="5">
        <f t="shared" si="48"/>
        <v>0</v>
      </c>
      <c r="AH268" s="5">
        <f t="shared" si="48"/>
        <v>0</v>
      </c>
      <c r="AI268" s="5">
        <f t="shared" si="48"/>
        <v>0</v>
      </c>
      <c r="AJ268" s="5">
        <f t="shared" si="48"/>
        <v>0</v>
      </c>
      <c r="AK268" s="5">
        <f t="shared" si="48"/>
        <v>0</v>
      </c>
      <c r="AL268" s="5">
        <f t="shared" si="48"/>
        <v>0</v>
      </c>
      <c r="AM268" s="5">
        <f t="shared" si="48"/>
        <v>0</v>
      </c>
      <c r="AN268" s="5">
        <f t="shared" si="48"/>
        <v>0</v>
      </c>
      <c r="AO268" s="5">
        <f t="shared" si="48"/>
        <v>0</v>
      </c>
      <c r="AP268" s="5">
        <f t="shared" si="48"/>
        <v>0</v>
      </c>
      <c r="AQ268" s="5">
        <f t="shared" si="48"/>
        <v>0</v>
      </c>
      <c r="AR268" s="5">
        <f t="shared" si="48"/>
        <v>0</v>
      </c>
      <c r="AS268" s="5">
        <f t="shared" si="38"/>
        <v>0</v>
      </c>
      <c r="AT268" s="5">
        <f t="shared" si="46"/>
        <v>0</v>
      </c>
      <c r="AU268" s="5">
        <f t="shared" si="46"/>
        <v>0</v>
      </c>
      <c r="AV268" s="5">
        <f t="shared" si="46"/>
        <v>0</v>
      </c>
      <c r="AW268" s="5">
        <f t="shared" si="46"/>
        <v>0</v>
      </c>
      <c r="AX268" s="5">
        <f t="shared" si="46"/>
        <v>0</v>
      </c>
      <c r="AY268" s="5">
        <f t="shared" si="46"/>
        <v>0</v>
      </c>
      <c r="AZ268" s="5">
        <f t="shared" si="46"/>
        <v>0</v>
      </c>
      <c r="BA268" s="5">
        <f t="shared" si="46"/>
        <v>0</v>
      </c>
      <c r="BB268" s="5">
        <f t="shared" si="46"/>
        <v>0</v>
      </c>
      <c r="BC268" s="5">
        <f t="shared" si="46"/>
        <v>0</v>
      </c>
      <c r="BD268" s="5"/>
      <c r="BE268" s="5"/>
      <c r="BF268" s="5"/>
      <c r="BG268" s="5"/>
      <c r="BH268" s="5"/>
      <c r="BI268" s="5"/>
      <c r="BJ268" s="5"/>
    </row>
    <row r="269" spans="2:62" hidden="1">
      <c r="B269">
        <f t="shared" si="45"/>
        <v>735</v>
      </c>
      <c r="C269" t="str">
        <f t="shared" si="45"/>
        <v xml:space="preserve">ALTRES OPERACIONS </v>
      </c>
      <c r="D269" t="str">
        <f t="shared" si="45"/>
        <v>Preparació per renda de la terra</v>
      </c>
      <c r="E269" s="82">
        <f t="shared" si="45"/>
        <v>2500</v>
      </c>
      <c r="F269" s="5">
        <f t="shared" si="48"/>
        <v>0</v>
      </c>
      <c r="G269" s="5">
        <f t="shared" si="48"/>
        <v>0</v>
      </c>
      <c r="H269" s="5">
        <f t="shared" si="48"/>
        <v>0</v>
      </c>
      <c r="I269" s="5">
        <f t="shared" si="48"/>
        <v>0</v>
      </c>
      <c r="J269" s="5">
        <f t="shared" si="48"/>
        <v>0</v>
      </c>
      <c r="K269" s="5">
        <f t="shared" si="48"/>
        <v>0</v>
      </c>
      <c r="L269" s="5">
        <f t="shared" si="48"/>
        <v>0</v>
      </c>
      <c r="M269" s="5">
        <f t="shared" si="48"/>
        <v>0</v>
      </c>
      <c r="N269" s="5">
        <f t="shared" si="48"/>
        <v>0</v>
      </c>
      <c r="O269" s="5">
        <f t="shared" si="48"/>
        <v>0</v>
      </c>
      <c r="P269" s="5">
        <f t="shared" si="48"/>
        <v>0</v>
      </c>
      <c r="Q269" s="5">
        <f t="shared" si="48"/>
        <v>0</v>
      </c>
      <c r="R269" s="5">
        <f t="shared" si="48"/>
        <v>0</v>
      </c>
      <c r="S269" s="5">
        <f t="shared" si="48"/>
        <v>0</v>
      </c>
      <c r="T269" s="5">
        <f t="shared" si="48"/>
        <v>0</v>
      </c>
      <c r="U269" s="5">
        <f t="shared" si="48"/>
        <v>0</v>
      </c>
      <c r="V269" s="5">
        <f t="shared" si="48"/>
        <v>0</v>
      </c>
      <c r="W269" s="5">
        <f t="shared" si="48"/>
        <v>0</v>
      </c>
      <c r="X269" s="5">
        <f t="shared" si="48"/>
        <v>0</v>
      </c>
      <c r="Y269" s="5">
        <f t="shared" si="48"/>
        <v>0</v>
      </c>
      <c r="Z269" s="5">
        <f t="shared" si="48"/>
        <v>0</v>
      </c>
      <c r="AA269" s="5">
        <f t="shared" ref="AA269:AR269" si="49">IF($E$4&lt;$E269,$E$4/$E269*AA144*AA$49,AA144*AA$49)</f>
        <v>0</v>
      </c>
      <c r="AB269" s="5">
        <f t="shared" si="49"/>
        <v>0</v>
      </c>
      <c r="AC269" s="5">
        <f t="shared" si="49"/>
        <v>0</v>
      </c>
      <c r="AD269" s="5">
        <f t="shared" si="49"/>
        <v>0</v>
      </c>
      <c r="AE269" s="5">
        <f t="shared" si="49"/>
        <v>0</v>
      </c>
      <c r="AF269" s="5">
        <f t="shared" si="49"/>
        <v>0</v>
      </c>
      <c r="AG269" s="5">
        <f t="shared" si="49"/>
        <v>0</v>
      </c>
      <c r="AH269" s="5">
        <f t="shared" si="49"/>
        <v>0</v>
      </c>
      <c r="AI269" s="5">
        <f t="shared" si="49"/>
        <v>0</v>
      </c>
      <c r="AJ269" s="5">
        <f t="shared" si="49"/>
        <v>0</v>
      </c>
      <c r="AK269" s="5">
        <f t="shared" si="49"/>
        <v>0</v>
      </c>
      <c r="AL269" s="5">
        <f t="shared" si="49"/>
        <v>0</v>
      </c>
      <c r="AM269" s="5">
        <f t="shared" si="49"/>
        <v>0</v>
      </c>
      <c r="AN269" s="5">
        <f t="shared" si="49"/>
        <v>0</v>
      </c>
      <c r="AO269" s="5">
        <f t="shared" si="49"/>
        <v>0</v>
      </c>
      <c r="AP269" s="5">
        <f t="shared" si="49"/>
        <v>0</v>
      </c>
      <c r="AQ269" s="5">
        <f t="shared" si="49"/>
        <v>0</v>
      </c>
      <c r="AR269" s="5">
        <f t="shared" si="49"/>
        <v>0</v>
      </c>
      <c r="AS269" s="5">
        <f t="shared" si="38"/>
        <v>0</v>
      </c>
      <c r="AT269" s="5">
        <f t="shared" si="46"/>
        <v>0</v>
      </c>
      <c r="AU269" s="5">
        <f t="shared" si="46"/>
        <v>0</v>
      </c>
      <c r="AV269" s="5">
        <f t="shared" si="46"/>
        <v>0</v>
      </c>
      <c r="AW269" s="5">
        <f t="shared" si="46"/>
        <v>0</v>
      </c>
      <c r="AX269" s="5">
        <f t="shared" si="46"/>
        <v>0</v>
      </c>
      <c r="AY269" s="5">
        <f t="shared" si="46"/>
        <v>0</v>
      </c>
      <c r="AZ269" s="5">
        <f t="shared" si="46"/>
        <v>0</v>
      </c>
      <c r="BA269" s="5">
        <f t="shared" si="46"/>
        <v>0</v>
      </c>
      <c r="BB269" s="5">
        <f t="shared" si="46"/>
        <v>0</v>
      </c>
      <c r="BC269" s="5">
        <f t="shared" si="46"/>
        <v>0</v>
      </c>
      <c r="BD269" s="5"/>
      <c r="BE269" s="5"/>
      <c r="BF269" s="5"/>
      <c r="BG269" s="5"/>
      <c r="BH269" s="5"/>
      <c r="BI269" s="5"/>
      <c r="BJ269" s="5"/>
    </row>
    <row r="270" spans="2:62" hidden="1">
      <c r="B270">
        <f t="shared" si="45"/>
        <v>815</v>
      </c>
      <c r="C270" t="str">
        <f t="shared" si="45"/>
        <v>RECOL.LECCIÓ</v>
      </c>
      <c r="D270" t="str">
        <f t="shared" si="45"/>
        <v>Preparació per recol.lecció col</v>
      </c>
      <c r="E270" s="82">
        <f t="shared" si="45"/>
        <v>2500</v>
      </c>
      <c r="F270" s="5">
        <f t="shared" ref="F270:AR276" si="50">IF($E$4&lt;$E270,$E$4/$E270*F145*F$49,F145*F$49)</f>
        <v>0</v>
      </c>
      <c r="G270" s="5">
        <f t="shared" si="50"/>
        <v>0</v>
      </c>
      <c r="H270" s="5">
        <f t="shared" si="50"/>
        <v>0</v>
      </c>
      <c r="I270" s="5">
        <f t="shared" si="50"/>
        <v>0</v>
      </c>
      <c r="J270" s="5">
        <f t="shared" si="50"/>
        <v>0</v>
      </c>
      <c r="K270" s="5">
        <f t="shared" si="50"/>
        <v>0</v>
      </c>
      <c r="L270" s="5">
        <f t="shared" si="50"/>
        <v>0</v>
      </c>
      <c r="M270" s="5">
        <f t="shared" si="50"/>
        <v>0</v>
      </c>
      <c r="N270" s="5">
        <f t="shared" si="50"/>
        <v>0</v>
      </c>
      <c r="O270" s="5">
        <f t="shared" si="50"/>
        <v>0</v>
      </c>
      <c r="P270" s="5">
        <f t="shared" si="50"/>
        <v>0</v>
      </c>
      <c r="Q270" s="5">
        <f t="shared" si="50"/>
        <v>0</v>
      </c>
      <c r="R270" s="5">
        <f t="shared" si="50"/>
        <v>0</v>
      </c>
      <c r="S270" s="5">
        <f t="shared" si="50"/>
        <v>0</v>
      </c>
      <c r="T270" s="5">
        <f t="shared" si="50"/>
        <v>0</v>
      </c>
      <c r="U270" s="5">
        <f t="shared" si="50"/>
        <v>0</v>
      </c>
      <c r="V270" s="5">
        <f t="shared" si="50"/>
        <v>0</v>
      </c>
      <c r="W270" s="5">
        <f t="shared" si="50"/>
        <v>0</v>
      </c>
      <c r="X270" s="5">
        <f t="shared" si="50"/>
        <v>0</v>
      </c>
      <c r="Y270" s="5">
        <f t="shared" si="50"/>
        <v>0</v>
      </c>
      <c r="Z270" s="5">
        <f t="shared" si="50"/>
        <v>0</v>
      </c>
      <c r="AA270" s="5">
        <f t="shared" si="50"/>
        <v>0</v>
      </c>
      <c r="AB270" s="5">
        <f t="shared" si="50"/>
        <v>0</v>
      </c>
      <c r="AC270" s="5">
        <f t="shared" si="50"/>
        <v>0</v>
      </c>
      <c r="AD270" s="5">
        <f t="shared" si="50"/>
        <v>0</v>
      </c>
      <c r="AE270" s="5">
        <f t="shared" si="50"/>
        <v>0</v>
      </c>
      <c r="AF270" s="5">
        <f t="shared" si="50"/>
        <v>0</v>
      </c>
      <c r="AG270" s="5">
        <f t="shared" si="50"/>
        <v>0</v>
      </c>
      <c r="AH270" s="5">
        <f t="shared" si="50"/>
        <v>0</v>
      </c>
      <c r="AI270" s="5">
        <f t="shared" si="50"/>
        <v>0</v>
      </c>
      <c r="AJ270" s="5">
        <f t="shared" si="50"/>
        <v>0</v>
      </c>
      <c r="AK270" s="5">
        <f t="shared" si="50"/>
        <v>0</v>
      </c>
      <c r="AL270" s="5">
        <f t="shared" si="50"/>
        <v>0</v>
      </c>
      <c r="AM270" s="5">
        <f t="shared" si="50"/>
        <v>0</v>
      </c>
      <c r="AN270" s="5">
        <f t="shared" si="50"/>
        <v>0</v>
      </c>
      <c r="AO270" s="5">
        <f t="shared" si="50"/>
        <v>0</v>
      </c>
      <c r="AP270" s="5">
        <f t="shared" si="50"/>
        <v>0</v>
      </c>
      <c r="AQ270" s="5">
        <f t="shared" si="50"/>
        <v>0</v>
      </c>
      <c r="AR270" s="5">
        <f t="shared" si="50"/>
        <v>0</v>
      </c>
      <c r="AS270" s="5">
        <f t="shared" si="38"/>
        <v>0</v>
      </c>
      <c r="AT270" s="5">
        <f t="shared" si="46"/>
        <v>0</v>
      </c>
      <c r="AU270" s="5">
        <f t="shared" si="46"/>
        <v>0</v>
      </c>
      <c r="AV270" s="5">
        <f t="shared" si="46"/>
        <v>0</v>
      </c>
      <c r="AW270" s="5">
        <f t="shared" si="46"/>
        <v>0</v>
      </c>
      <c r="AX270" s="5">
        <f t="shared" si="46"/>
        <v>0</v>
      </c>
      <c r="AY270" s="5">
        <f t="shared" si="46"/>
        <v>0</v>
      </c>
      <c r="AZ270" s="5">
        <f t="shared" si="46"/>
        <v>0</v>
      </c>
      <c r="BA270" s="5">
        <f t="shared" si="46"/>
        <v>0</v>
      </c>
      <c r="BB270" s="5">
        <f t="shared" si="46"/>
        <v>0</v>
      </c>
      <c r="BC270" s="5">
        <f t="shared" si="46"/>
        <v>0</v>
      </c>
      <c r="BD270" s="5"/>
      <c r="BE270" s="5"/>
      <c r="BF270" s="5"/>
      <c r="BG270" s="5"/>
      <c r="BH270" s="5"/>
      <c r="BI270" s="5"/>
      <c r="BJ270" s="5"/>
    </row>
    <row r="271" spans="2:62" hidden="1">
      <c r="B271">
        <f t="shared" si="45"/>
        <v>825</v>
      </c>
      <c r="C271" t="str">
        <f t="shared" si="45"/>
        <v>RECOL.LECCIÓ</v>
      </c>
      <c r="D271" t="str">
        <f t="shared" si="45"/>
        <v>Preparació per recol.lecció bròcoli</v>
      </c>
      <c r="E271" s="82">
        <f t="shared" si="45"/>
        <v>2500</v>
      </c>
      <c r="F271" s="5">
        <f t="shared" si="50"/>
        <v>0</v>
      </c>
      <c r="G271" s="5">
        <f t="shared" si="50"/>
        <v>0</v>
      </c>
      <c r="H271" s="5">
        <f t="shared" si="50"/>
        <v>0</v>
      </c>
      <c r="I271" s="5">
        <f t="shared" si="50"/>
        <v>0</v>
      </c>
      <c r="J271" s="5">
        <f t="shared" si="50"/>
        <v>0</v>
      </c>
      <c r="K271" s="5">
        <f t="shared" si="50"/>
        <v>0</v>
      </c>
      <c r="L271" s="5">
        <f t="shared" si="50"/>
        <v>0</v>
      </c>
      <c r="M271" s="5">
        <f t="shared" si="50"/>
        <v>0</v>
      </c>
      <c r="N271" s="5">
        <f t="shared" si="50"/>
        <v>0</v>
      </c>
      <c r="O271" s="5">
        <f t="shared" si="50"/>
        <v>0</v>
      </c>
      <c r="P271" s="5">
        <f t="shared" si="50"/>
        <v>0</v>
      </c>
      <c r="Q271" s="5">
        <f t="shared" si="50"/>
        <v>0</v>
      </c>
      <c r="R271" s="5">
        <f t="shared" si="50"/>
        <v>0</v>
      </c>
      <c r="S271" s="5">
        <f t="shared" si="50"/>
        <v>0</v>
      </c>
      <c r="T271" s="5">
        <f t="shared" si="50"/>
        <v>0</v>
      </c>
      <c r="U271" s="5">
        <f t="shared" si="50"/>
        <v>0</v>
      </c>
      <c r="V271" s="5">
        <f t="shared" si="50"/>
        <v>0</v>
      </c>
      <c r="W271" s="5">
        <f t="shared" si="50"/>
        <v>0</v>
      </c>
      <c r="X271" s="5">
        <f t="shared" si="50"/>
        <v>0</v>
      </c>
      <c r="Y271" s="5">
        <f t="shared" si="50"/>
        <v>0</v>
      </c>
      <c r="Z271" s="5">
        <f t="shared" si="50"/>
        <v>0</v>
      </c>
      <c r="AA271" s="5">
        <f t="shared" si="50"/>
        <v>0</v>
      </c>
      <c r="AB271" s="5">
        <f t="shared" si="50"/>
        <v>0</v>
      </c>
      <c r="AC271" s="5">
        <f t="shared" si="50"/>
        <v>0</v>
      </c>
      <c r="AD271" s="5">
        <f t="shared" si="50"/>
        <v>0</v>
      </c>
      <c r="AE271" s="5">
        <f t="shared" si="50"/>
        <v>0</v>
      </c>
      <c r="AF271" s="5">
        <f t="shared" si="50"/>
        <v>0</v>
      </c>
      <c r="AG271" s="5">
        <f t="shared" si="50"/>
        <v>0</v>
      </c>
      <c r="AH271" s="5">
        <f t="shared" si="50"/>
        <v>0</v>
      </c>
      <c r="AI271" s="5">
        <f t="shared" si="50"/>
        <v>0</v>
      </c>
      <c r="AJ271" s="5">
        <f t="shared" si="50"/>
        <v>0</v>
      </c>
      <c r="AK271" s="5">
        <f t="shared" si="50"/>
        <v>0</v>
      </c>
      <c r="AL271" s="5">
        <f t="shared" si="50"/>
        <v>0</v>
      </c>
      <c r="AM271" s="5">
        <f t="shared" si="50"/>
        <v>0</v>
      </c>
      <c r="AN271" s="5">
        <f t="shared" si="50"/>
        <v>0</v>
      </c>
      <c r="AO271" s="5">
        <f t="shared" si="50"/>
        <v>0</v>
      </c>
      <c r="AP271" s="5">
        <f t="shared" si="50"/>
        <v>0</v>
      </c>
      <c r="AQ271" s="5">
        <f t="shared" si="50"/>
        <v>0</v>
      </c>
      <c r="AR271" s="5">
        <f t="shared" si="50"/>
        <v>0</v>
      </c>
      <c r="AS271" s="5">
        <f t="shared" si="38"/>
        <v>0</v>
      </c>
      <c r="AT271" s="5">
        <f t="shared" si="46"/>
        <v>0</v>
      </c>
      <c r="AU271" s="5">
        <f t="shared" si="46"/>
        <v>0</v>
      </c>
      <c r="AV271" s="5">
        <f t="shared" si="46"/>
        <v>0</v>
      </c>
      <c r="AW271" s="5">
        <f t="shared" si="46"/>
        <v>0</v>
      </c>
      <c r="AX271" s="5">
        <f t="shared" si="46"/>
        <v>0</v>
      </c>
      <c r="AY271" s="5">
        <f t="shared" si="46"/>
        <v>0</v>
      </c>
      <c r="AZ271" s="5">
        <f t="shared" si="46"/>
        <v>0</v>
      </c>
      <c r="BA271" s="5">
        <f t="shared" si="46"/>
        <v>0</v>
      </c>
      <c r="BB271" s="5">
        <f t="shared" si="46"/>
        <v>0</v>
      </c>
      <c r="BC271" s="5">
        <f t="shared" si="46"/>
        <v>0</v>
      </c>
      <c r="BD271" s="5"/>
      <c r="BE271" s="5"/>
      <c r="BF271" s="5"/>
      <c r="BG271" s="5"/>
      <c r="BH271" s="5"/>
      <c r="BI271" s="5"/>
      <c r="BJ271" s="5"/>
    </row>
    <row r="272" spans="2:62" hidden="1">
      <c r="B272">
        <f t="shared" si="45"/>
        <v>835</v>
      </c>
      <c r="C272" t="str">
        <f t="shared" si="45"/>
        <v>RECOL.LECCIÓ</v>
      </c>
      <c r="D272" t="str">
        <f t="shared" si="45"/>
        <v>Preparació per recol.lecció calçot</v>
      </c>
      <c r="E272" s="82">
        <f t="shared" si="45"/>
        <v>2500</v>
      </c>
      <c r="F272" s="5">
        <f t="shared" si="50"/>
        <v>0</v>
      </c>
      <c r="G272" s="5">
        <f t="shared" si="50"/>
        <v>0</v>
      </c>
      <c r="H272" s="5">
        <f t="shared" si="50"/>
        <v>0</v>
      </c>
      <c r="I272" s="5">
        <f t="shared" si="50"/>
        <v>0</v>
      </c>
      <c r="J272" s="5">
        <f t="shared" si="50"/>
        <v>0</v>
      </c>
      <c r="K272" s="5">
        <f t="shared" si="50"/>
        <v>0</v>
      </c>
      <c r="L272" s="5">
        <f t="shared" si="50"/>
        <v>0</v>
      </c>
      <c r="M272" s="5">
        <f t="shared" si="50"/>
        <v>0</v>
      </c>
      <c r="N272" s="5">
        <f t="shared" si="50"/>
        <v>0</v>
      </c>
      <c r="O272" s="5">
        <f t="shared" si="50"/>
        <v>0</v>
      </c>
      <c r="P272" s="5">
        <f t="shared" si="50"/>
        <v>0</v>
      </c>
      <c r="Q272" s="5">
        <f t="shared" si="50"/>
        <v>0</v>
      </c>
      <c r="R272" s="5">
        <f t="shared" si="50"/>
        <v>0</v>
      </c>
      <c r="S272" s="5">
        <f t="shared" si="50"/>
        <v>0</v>
      </c>
      <c r="T272" s="5">
        <f t="shared" si="50"/>
        <v>0</v>
      </c>
      <c r="U272" s="5">
        <f t="shared" si="50"/>
        <v>0</v>
      </c>
      <c r="V272" s="5">
        <f t="shared" si="50"/>
        <v>0</v>
      </c>
      <c r="W272" s="5">
        <f t="shared" si="50"/>
        <v>0</v>
      </c>
      <c r="X272" s="5">
        <f t="shared" si="50"/>
        <v>0</v>
      </c>
      <c r="Y272" s="5">
        <f t="shared" si="50"/>
        <v>0</v>
      </c>
      <c r="Z272" s="5">
        <f t="shared" si="50"/>
        <v>0</v>
      </c>
      <c r="AA272" s="5">
        <f t="shared" si="50"/>
        <v>0</v>
      </c>
      <c r="AB272" s="5">
        <f t="shared" si="50"/>
        <v>0</v>
      </c>
      <c r="AC272" s="5">
        <f t="shared" si="50"/>
        <v>0</v>
      </c>
      <c r="AD272" s="5">
        <f t="shared" si="50"/>
        <v>0</v>
      </c>
      <c r="AE272" s="5">
        <f t="shared" si="50"/>
        <v>0</v>
      </c>
      <c r="AF272" s="5">
        <f t="shared" si="50"/>
        <v>0</v>
      </c>
      <c r="AG272" s="5">
        <f t="shared" si="50"/>
        <v>0</v>
      </c>
      <c r="AH272" s="5">
        <f t="shared" si="50"/>
        <v>0</v>
      </c>
      <c r="AI272" s="5">
        <f t="shared" si="50"/>
        <v>0</v>
      </c>
      <c r="AJ272" s="5">
        <f t="shared" si="50"/>
        <v>0</v>
      </c>
      <c r="AK272" s="5">
        <f t="shared" si="50"/>
        <v>0</v>
      </c>
      <c r="AL272" s="5">
        <f t="shared" si="50"/>
        <v>0</v>
      </c>
      <c r="AM272" s="5">
        <f t="shared" si="50"/>
        <v>0</v>
      </c>
      <c r="AN272" s="5">
        <f t="shared" si="50"/>
        <v>0</v>
      </c>
      <c r="AO272" s="5">
        <f t="shared" si="50"/>
        <v>0</v>
      </c>
      <c r="AP272" s="5">
        <f t="shared" si="50"/>
        <v>0</v>
      </c>
      <c r="AQ272" s="5">
        <f t="shared" si="50"/>
        <v>0</v>
      </c>
      <c r="AR272" s="5">
        <f t="shared" si="50"/>
        <v>0</v>
      </c>
      <c r="AS272" s="5">
        <f t="shared" si="38"/>
        <v>0</v>
      </c>
      <c r="AT272" s="5">
        <f t="shared" si="46"/>
        <v>0</v>
      </c>
      <c r="AU272" s="5">
        <f t="shared" si="46"/>
        <v>0</v>
      </c>
      <c r="AV272" s="5">
        <f t="shared" si="46"/>
        <v>0</v>
      </c>
      <c r="AW272" s="5">
        <f t="shared" si="46"/>
        <v>0</v>
      </c>
      <c r="AX272" s="5">
        <f t="shared" si="46"/>
        <v>0</v>
      </c>
      <c r="AY272" s="5">
        <f t="shared" si="46"/>
        <v>0</v>
      </c>
      <c r="AZ272" s="5">
        <f t="shared" si="46"/>
        <v>0</v>
      </c>
      <c r="BA272" s="5">
        <f t="shared" si="46"/>
        <v>0</v>
      </c>
      <c r="BB272" s="5">
        <f t="shared" si="46"/>
        <v>0</v>
      </c>
      <c r="BC272" s="5">
        <f t="shared" si="46"/>
        <v>0</v>
      </c>
      <c r="BD272" s="5"/>
      <c r="BE272" s="5"/>
      <c r="BF272" s="5"/>
      <c r="BG272" s="5"/>
      <c r="BH272" s="5"/>
      <c r="BI272" s="5"/>
      <c r="BJ272" s="5"/>
    </row>
    <row r="273" spans="2:66" hidden="1">
      <c r="B273">
        <f t="shared" ref="B273:E274" si="51">+B148</f>
        <v>845</v>
      </c>
      <c r="C273" t="str">
        <f t="shared" si="51"/>
        <v>RECOL.LECCIÓ</v>
      </c>
      <c r="D273" t="str">
        <f t="shared" si="51"/>
        <v>Preparació per recol.lecció enciam</v>
      </c>
      <c r="E273" s="82">
        <f t="shared" si="51"/>
        <v>2500</v>
      </c>
      <c r="F273" s="5">
        <f t="shared" si="50"/>
        <v>0</v>
      </c>
      <c r="G273" s="5">
        <f t="shared" si="50"/>
        <v>0</v>
      </c>
      <c r="H273" s="5">
        <f t="shared" si="50"/>
        <v>0</v>
      </c>
      <c r="I273" s="5">
        <f t="shared" si="50"/>
        <v>0</v>
      </c>
      <c r="J273" s="5">
        <f t="shared" si="50"/>
        <v>0</v>
      </c>
      <c r="K273" s="5">
        <f t="shared" si="50"/>
        <v>0</v>
      </c>
      <c r="L273" s="5">
        <f t="shared" si="50"/>
        <v>0</v>
      </c>
      <c r="M273" s="5">
        <f t="shared" si="50"/>
        <v>0</v>
      </c>
      <c r="N273" s="5">
        <f t="shared" si="50"/>
        <v>0</v>
      </c>
      <c r="O273" s="5">
        <f t="shared" si="50"/>
        <v>0</v>
      </c>
      <c r="P273" s="5">
        <f t="shared" si="50"/>
        <v>0</v>
      </c>
      <c r="Q273" s="5">
        <f t="shared" si="50"/>
        <v>0</v>
      </c>
      <c r="R273" s="5">
        <f t="shared" si="50"/>
        <v>0</v>
      </c>
      <c r="S273" s="5">
        <f t="shared" si="50"/>
        <v>0</v>
      </c>
      <c r="T273" s="5">
        <f t="shared" si="50"/>
        <v>0</v>
      </c>
      <c r="U273" s="5">
        <f t="shared" si="50"/>
        <v>0</v>
      </c>
      <c r="V273" s="5">
        <f t="shared" si="50"/>
        <v>0</v>
      </c>
      <c r="W273" s="5">
        <f t="shared" si="50"/>
        <v>0</v>
      </c>
      <c r="X273" s="5">
        <f t="shared" si="50"/>
        <v>0</v>
      </c>
      <c r="Y273" s="5">
        <f t="shared" si="50"/>
        <v>0</v>
      </c>
      <c r="Z273" s="5">
        <f t="shared" si="50"/>
        <v>0</v>
      </c>
      <c r="AA273" s="5">
        <f t="shared" si="50"/>
        <v>0</v>
      </c>
      <c r="AB273" s="5">
        <f t="shared" si="50"/>
        <v>0</v>
      </c>
      <c r="AC273" s="5">
        <f t="shared" si="50"/>
        <v>0</v>
      </c>
      <c r="AD273" s="5">
        <f t="shared" si="50"/>
        <v>0</v>
      </c>
      <c r="AE273" s="5">
        <f t="shared" si="50"/>
        <v>0</v>
      </c>
      <c r="AF273" s="5">
        <f t="shared" si="50"/>
        <v>0</v>
      </c>
      <c r="AG273" s="5">
        <f t="shared" si="50"/>
        <v>0</v>
      </c>
      <c r="AH273" s="5">
        <f t="shared" si="50"/>
        <v>0</v>
      </c>
      <c r="AI273" s="5">
        <f t="shared" si="50"/>
        <v>0</v>
      </c>
      <c r="AJ273" s="5">
        <f t="shared" si="50"/>
        <v>0</v>
      </c>
      <c r="AK273" s="5">
        <f t="shared" si="50"/>
        <v>0</v>
      </c>
      <c r="AL273" s="5">
        <f t="shared" si="50"/>
        <v>0</v>
      </c>
      <c r="AM273" s="5">
        <f t="shared" si="50"/>
        <v>0</v>
      </c>
      <c r="AN273" s="5">
        <f t="shared" si="50"/>
        <v>0</v>
      </c>
      <c r="AO273" s="5">
        <f t="shared" si="50"/>
        <v>0</v>
      </c>
      <c r="AP273" s="5">
        <f t="shared" si="50"/>
        <v>0</v>
      </c>
      <c r="AQ273" s="5">
        <f t="shared" si="50"/>
        <v>0</v>
      </c>
      <c r="AR273" s="5">
        <f t="shared" si="50"/>
        <v>0</v>
      </c>
      <c r="AS273" s="5">
        <f t="shared" si="38"/>
        <v>0</v>
      </c>
      <c r="AT273" s="5">
        <f t="shared" si="46"/>
        <v>0</v>
      </c>
      <c r="AU273" s="5">
        <f t="shared" si="46"/>
        <v>0</v>
      </c>
      <c r="AV273" s="5">
        <f t="shared" si="46"/>
        <v>0</v>
      </c>
      <c r="AW273" s="5">
        <f t="shared" si="46"/>
        <v>0</v>
      </c>
      <c r="AX273" s="5">
        <f t="shared" si="46"/>
        <v>0</v>
      </c>
      <c r="AY273" s="5">
        <f t="shared" si="46"/>
        <v>0</v>
      </c>
      <c r="AZ273" s="5">
        <f t="shared" si="46"/>
        <v>0</v>
      </c>
      <c r="BA273" s="5">
        <f t="shared" si="46"/>
        <v>0</v>
      </c>
      <c r="BB273" s="5">
        <f t="shared" si="46"/>
        <v>0</v>
      </c>
      <c r="BC273" s="5">
        <f t="shared" si="46"/>
        <v>0</v>
      </c>
      <c r="BD273" s="5"/>
      <c r="BE273" s="5"/>
      <c r="BF273" s="5"/>
      <c r="BG273" s="5"/>
      <c r="BH273" s="5"/>
      <c r="BI273" s="5"/>
      <c r="BJ273" s="5"/>
    </row>
    <row r="274" spans="2:66" hidden="1">
      <c r="B274">
        <f t="shared" si="51"/>
        <v>855</v>
      </c>
      <c r="C274" t="str">
        <f t="shared" si="51"/>
        <v>RECOL.LECCIÓ</v>
      </c>
      <c r="D274" t="str">
        <f t="shared" si="51"/>
        <v>Preparació per recol.lecció bledes a manats</v>
      </c>
      <c r="E274" s="82">
        <f t="shared" si="51"/>
        <v>2500</v>
      </c>
      <c r="F274" s="5">
        <f t="shared" si="50"/>
        <v>0</v>
      </c>
      <c r="G274" s="5">
        <f t="shared" si="50"/>
        <v>0</v>
      </c>
      <c r="H274" s="5">
        <f t="shared" si="50"/>
        <v>0</v>
      </c>
      <c r="I274" s="5">
        <f t="shared" si="50"/>
        <v>0</v>
      </c>
      <c r="J274" s="5">
        <f t="shared" si="50"/>
        <v>0</v>
      </c>
      <c r="K274" s="5">
        <f t="shared" si="50"/>
        <v>0</v>
      </c>
      <c r="L274" s="5">
        <f t="shared" si="50"/>
        <v>0</v>
      </c>
      <c r="M274" s="5">
        <f t="shared" si="50"/>
        <v>0</v>
      </c>
      <c r="N274" s="5">
        <f t="shared" si="50"/>
        <v>0</v>
      </c>
      <c r="O274" s="5">
        <f t="shared" si="50"/>
        <v>0</v>
      </c>
      <c r="P274" s="5">
        <f t="shared" si="50"/>
        <v>0</v>
      </c>
      <c r="Q274" s="5">
        <f t="shared" si="50"/>
        <v>0</v>
      </c>
      <c r="R274" s="5">
        <f t="shared" si="50"/>
        <v>0</v>
      </c>
      <c r="S274" s="5">
        <f t="shared" si="50"/>
        <v>0</v>
      </c>
      <c r="T274" s="5">
        <f t="shared" si="50"/>
        <v>0</v>
      </c>
      <c r="U274" s="5">
        <f t="shared" si="50"/>
        <v>0</v>
      </c>
      <c r="V274" s="5">
        <f t="shared" si="50"/>
        <v>0</v>
      </c>
      <c r="W274" s="5">
        <f t="shared" si="50"/>
        <v>0</v>
      </c>
      <c r="X274" s="5">
        <f t="shared" si="50"/>
        <v>0</v>
      </c>
      <c r="Y274" s="5">
        <f t="shared" si="50"/>
        <v>0</v>
      </c>
      <c r="Z274" s="5">
        <f t="shared" si="50"/>
        <v>0</v>
      </c>
      <c r="AA274" s="5">
        <f t="shared" si="50"/>
        <v>0</v>
      </c>
      <c r="AB274" s="5">
        <f t="shared" si="50"/>
        <v>0</v>
      </c>
      <c r="AC274" s="5">
        <f t="shared" si="50"/>
        <v>0</v>
      </c>
      <c r="AD274" s="5">
        <f t="shared" si="50"/>
        <v>0</v>
      </c>
      <c r="AE274" s="5">
        <f t="shared" si="50"/>
        <v>0</v>
      </c>
      <c r="AF274" s="5">
        <f t="shared" si="50"/>
        <v>0</v>
      </c>
      <c r="AG274" s="5">
        <f t="shared" si="50"/>
        <v>0</v>
      </c>
      <c r="AH274" s="5">
        <f t="shared" si="50"/>
        <v>0</v>
      </c>
      <c r="AI274" s="5">
        <f t="shared" si="50"/>
        <v>0</v>
      </c>
      <c r="AJ274" s="5">
        <f t="shared" si="50"/>
        <v>0</v>
      </c>
      <c r="AK274" s="5">
        <f t="shared" si="50"/>
        <v>0</v>
      </c>
      <c r="AL274" s="5">
        <f t="shared" si="50"/>
        <v>0</v>
      </c>
      <c r="AM274" s="5">
        <f t="shared" si="50"/>
        <v>0</v>
      </c>
      <c r="AN274" s="5">
        <f t="shared" si="50"/>
        <v>0</v>
      </c>
      <c r="AO274" s="5">
        <f t="shared" si="50"/>
        <v>0</v>
      </c>
      <c r="AP274" s="5">
        <f t="shared" si="50"/>
        <v>0</v>
      </c>
      <c r="AQ274" s="5">
        <f t="shared" si="50"/>
        <v>0</v>
      </c>
      <c r="AR274" s="5">
        <f t="shared" si="50"/>
        <v>0</v>
      </c>
      <c r="AS274" s="5">
        <f t="shared" si="38"/>
        <v>0</v>
      </c>
      <c r="AT274" s="5">
        <f t="shared" si="46"/>
        <v>0</v>
      </c>
      <c r="AU274" s="5">
        <f t="shared" si="46"/>
        <v>0</v>
      </c>
      <c r="AV274" s="5">
        <f t="shared" si="46"/>
        <v>0</v>
      </c>
      <c r="AW274" s="5">
        <f t="shared" si="46"/>
        <v>0</v>
      </c>
      <c r="AX274" s="5">
        <f t="shared" si="46"/>
        <v>0</v>
      </c>
      <c r="AY274" s="5">
        <f t="shared" si="46"/>
        <v>0</v>
      </c>
      <c r="AZ274" s="5">
        <f t="shared" si="46"/>
        <v>0</v>
      </c>
      <c r="BA274" s="5">
        <f t="shared" si="46"/>
        <v>0</v>
      </c>
      <c r="BB274" s="5">
        <f t="shared" si="46"/>
        <v>0</v>
      </c>
      <c r="BC274" s="5">
        <f t="shared" si="46"/>
        <v>0</v>
      </c>
      <c r="BD274" s="5"/>
      <c r="BE274" s="5"/>
      <c r="BF274" s="5"/>
      <c r="BG274" s="5"/>
      <c r="BH274" s="5"/>
      <c r="BI274" s="5"/>
      <c r="BJ274" s="5"/>
    </row>
    <row r="275" spans="2:66" hidden="1">
      <c r="B275">
        <f>+B150</f>
        <v>865</v>
      </c>
      <c r="C275" t="str">
        <f>+C150</f>
        <v>RECOL.LECCIÓ</v>
      </c>
      <c r="D275" t="str">
        <f>+D150</f>
        <v>Preparació per recol.lecció bledes</v>
      </c>
      <c r="E275" s="82">
        <f t="shared" ref="E275" si="52">+E150</f>
        <v>2500</v>
      </c>
      <c r="F275" s="5">
        <f t="shared" si="50"/>
        <v>0</v>
      </c>
      <c r="G275" s="5">
        <f t="shared" si="50"/>
        <v>0</v>
      </c>
      <c r="H275" s="5">
        <f t="shared" si="50"/>
        <v>0</v>
      </c>
      <c r="I275" s="5">
        <f t="shared" si="50"/>
        <v>0</v>
      </c>
      <c r="J275" s="5">
        <f t="shared" si="50"/>
        <v>0</v>
      </c>
      <c r="K275" s="5">
        <f t="shared" si="50"/>
        <v>0</v>
      </c>
      <c r="L275" s="5">
        <f t="shared" si="50"/>
        <v>0</v>
      </c>
      <c r="M275" s="5">
        <f t="shared" si="50"/>
        <v>0</v>
      </c>
      <c r="N275" s="5">
        <f t="shared" si="50"/>
        <v>0</v>
      </c>
      <c r="O275" s="5">
        <f t="shared" si="50"/>
        <v>0</v>
      </c>
      <c r="P275" s="5">
        <f t="shared" si="50"/>
        <v>0</v>
      </c>
      <c r="Q275" s="5">
        <f t="shared" si="50"/>
        <v>0</v>
      </c>
      <c r="R275" s="5">
        <f t="shared" si="50"/>
        <v>0</v>
      </c>
      <c r="S275" s="5">
        <f t="shared" si="50"/>
        <v>0</v>
      </c>
      <c r="T275" s="5">
        <f t="shared" si="50"/>
        <v>0</v>
      </c>
      <c r="U275" s="5">
        <f t="shared" si="50"/>
        <v>0</v>
      </c>
      <c r="V275" s="5">
        <f t="shared" si="50"/>
        <v>0</v>
      </c>
      <c r="W275" s="5">
        <f t="shared" si="50"/>
        <v>0</v>
      </c>
      <c r="X275" s="5">
        <f t="shared" si="50"/>
        <v>0</v>
      </c>
      <c r="Y275" s="5">
        <f t="shared" si="50"/>
        <v>0</v>
      </c>
      <c r="Z275" s="5">
        <f t="shared" si="50"/>
        <v>0</v>
      </c>
      <c r="AA275" s="5">
        <f t="shared" si="50"/>
        <v>0</v>
      </c>
      <c r="AB275" s="5">
        <f t="shared" si="50"/>
        <v>0</v>
      </c>
      <c r="AC275" s="5">
        <f t="shared" si="50"/>
        <v>0</v>
      </c>
      <c r="AD275" s="5">
        <f t="shared" si="50"/>
        <v>0</v>
      </c>
      <c r="AE275" s="5">
        <f t="shared" si="50"/>
        <v>0</v>
      </c>
      <c r="AF275" s="5">
        <f t="shared" si="50"/>
        <v>0</v>
      </c>
      <c r="AG275" s="5">
        <f t="shared" si="50"/>
        <v>0</v>
      </c>
      <c r="AH275" s="5">
        <f t="shared" si="50"/>
        <v>0</v>
      </c>
      <c r="AI275" s="5">
        <f t="shared" si="50"/>
        <v>0</v>
      </c>
      <c r="AJ275" s="5">
        <f t="shared" si="50"/>
        <v>0</v>
      </c>
      <c r="AK275" s="5">
        <f t="shared" si="50"/>
        <v>0</v>
      </c>
      <c r="AL275" s="5">
        <f t="shared" si="50"/>
        <v>0</v>
      </c>
      <c r="AM275" s="5">
        <f t="shared" si="50"/>
        <v>0</v>
      </c>
      <c r="AN275" s="5">
        <f t="shared" si="50"/>
        <v>0</v>
      </c>
      <c r="AO275" s="5">
        <f t="shared" si="50"/>
        <v>0</v>
      </c>
      <c r="AP275" s="5">
        <f t="shared" si="50"/>
        <v>0</v>
      </c>
      <c r="AQ275" s="5">
        <f t="shared" si="50"/>
        <v>0</v>
      </c>
      <c r="AR275" s="5">
        <f t="shared" si="50"/>
        <v>0</v>
      </c>
      <c r="AS275" s="5">
        <f t="shared" si="38"/>
        <v>0</v>
      </c>
      <c r="AT275" s="5">
        <f t="shared" ref="AT275:BC276" si="53">IF($E$4&lt;$E275,$E$4/$E275*AT150*AT$49,AT150*AT$49)</f>
        <v>0</v>
      </c>
      <c r="AU275" s="5">
        <f t="shared" si="53"/>
        <v>0</v>
      </c>
      <c r="AV275" s="5">
        <f t="shared" si="53"/>
        <v>0</v>
      </c>
      <c r="AW275" s="5">
        <f t="shared" si="53"/>
        <v>0</v>
      </c>
      <c r="AX275" s="5">
        <f t="shared" si="53"/>
        <v>0</v>
      </c>
      <c r="AY275" s="5">
        <f t="shared" si="53"/>
        <v>0</v>
      </c>
      <c r="AZ275" s="5">
        <f t="shared" si="53"/>
        <v>0</v>
      </c>
      <c r="BA275" s="5">
        <f t="shared" si="53"/>
        <v>0</v>
      </c>
      <c r="BB275" s="5">
        <f t="shared" si="53"/>
        <v>0</v>
      </c>
      <c r="BC275" s="5">
        <f t="shared" si="53"/>
        <v>0</v>
      </c>
      <c r="BD275" s="5"/>
      <c r="BE275" s="5"/>
      <c r="BF275" s="5"/>
      <c r="BG275" s="5"/>
      <c r="BH275" s="5"/>
      <c r="BI275" s="5"/>
      <c r="BJ275" s="5"/>
    </row>
    <row r="276" spans="2:66" hidden="1">
      <c r="F276" s="5">
        <f t="shared" si="50"/>
        <v>0</v>
      </c>
      <c r="G276" s="5">
        <f t="shared" si="50"/>
        <v>0</v>
      </c>
      <c r="H276" s="5">
        <f t="shared" si="50"/>
        <v>0</v>
      </c>
      <c r="I276" s="5">
        <f t="shared" si="50"/>
        <v>0</v>
      </c>
      <c r="J276" s="5">
        <f t="shared" si="50"/>
        <v>0</v>
      </c>
      <c r="K276" s="5">
        <f t="shared" si="50"/>
        <v>0</v>
      </c>
      <c r="L276" s="5">
        <f t="shared" si="50"/>
        <v>0</v>
      </c>
      <c r="M276" s="5">
        <f t="shared" si="50"/>
        <v>0</v>
      </c>
      <c r="N276" s="5">
        <f t="shared" si="50"/>
        <v>0</v>
      </c>
      <c r="O276" s="5">
        <f t="shared" si="50"/>
        <v>0</v>
      </c>
      <c r="P276" s="5">
        <f t="shared" si="50"/>
        <v>0</v>
      </c>
      <c r="Q276" s="5">
        <f t="shared" si="50"/>
        <v>0</v>
      </c>
      <c r="R276" s="5">
        <f t="shared" si="50"/>
        <v>0</v>
      </c>
      <c r="S276" s="5">
        <f t="shared" si="50"/>
        <v>0</v>
      </c>
      <c r="T276" s="5">
        <f t="shared" si="50"/>
        <v>0</v>
      </c>
      <c r="U276" s="5">
        <f t="shared" si="50"/>
        <v>0</v>
      </c>
      <c r="V276" s="5">
        <f t="shared" si="50"/>
        <v>0</v>
      </c>
      <c r="W276" s="5">
        <f t="shared" si="50"/>
        <v>0</v>
      </c>
      <c r="X276" s="5">
        <f t="shared" si="50"/>
        <v>0</v>
      </c>
      <c r="Y276" s="5">
        <f t="shared" si="50"/>
        <v>0</v>
      </c>
      <c r="Z276" s="5">
        <f t="shared" si="50"/>
        <v>0</v>
      </c>
      <c r="AA276" s="5">
        <f t="shared" ref="AA276:AR276" si="54">IF($E$4&lt;$E276,$E$4/$E276*AA151*AA$49,AA151*AA$49)</f>
        <v>0</v>
      </c>
      <c r="AB276" s="5">
        <f t="shared" si="54"/>
        <v>0</v>
      </c>
      <c r="AC276" s="5">
        <f t="shared" si="54"/>
        <v>0</v>
      </c>
      <c r="AD276" s="5">
        <f t="shared" si="54"/>
        <v>0</v>
      </c>
      <c r="AE276" s="5">
        <f t="shared" si="54"/>
        <v>0</v>
      </c>
      <c r="AF276" s="5">
        <f t="shared" si="54"/>
        <v>0</v>
      </c>
      <c r="AG276" s="5">
        <f t="shared" si="54"/>
        <v>0</v>
      </c>
      <c r="AH276" s="5">
        <f t="shared" si="54"/>
        <v>0</v>
      </c>
      <c r="AI276" s="5">
        <f t="shared" si="54"/>
        <v>0</v>
      </c>
      <c r="AJ276" s="5">
        <f t="shared" si="54"/>
        <v>0</v>
      </c>
      <c r="AK276" s="5">
        <f t="shared" si="54"/>
        <v>0</v>
      </c>
      <c r="AL276" s="5">
        <f t="shared" si="54"/>
        <v>0</v>
      </c>
      <c r="AM276" s="5">
        <f t="shared" si="54"/>
        <v>0</v>
      </c>
      <c r="AN276" s="5">
        <f t="shared" si="54"/>
        <v>0</v>
      </c>
      <c r="AO276" s="5">
        <f t="shared" si="54"/>
        <v>0</v>
      </c>
      <c r="AP276" s="5">
        <f t="shared" si="54"/>
        <v>0</v>
      </c>
      <c r="AQ276" s="5">
        <f t="shared" si="54"/>
        <v>0</v>
      </c>
      <c r="AR276" s="5">
        <f t="shared" si="54"/>
        <v>0</v>
      </c>
      <c r="AS276" s="5"/>
      <c r="AT276" s="5">
        <f t="shared" si="53"/>
        <v>0</v>
      </c>
      <c r="AU276" s="5">
        <f t="shared" si="53"/>
        <v>0</v>
      </c>
      <c r="AV276" s="5">
        <f t="shared" si="53"/>
        <v>0</v>
      </c>
      <c r="AW276" s="5">
        <f t="shared" si="53"/>
        <v>0</v>
      </c>
      <c r="AX276" s="5">
        <f t="shared" si="53"/>
        <v>0</v>
      </c>
      <c r="AY276" s="5">
        <f t="shared" si="53"/>
        <v>0</v>
      </c>
      <c r="AZ276" s="5">
        <f t="shared" si="53"/>
        <v>0</v>
      </c>
      <c r="BA276" s="5">
        <f t="shared" si="53"/>
        <v>0</v>
      </c>
      <c r="BB276" s="5">
        <f t="shared" si="53"/>
        <v>0</v>
      </c>
      <c r="BC276" s="5">
        <f t="shared" si="53"/>
        <v>0</v>
      </c>
      <c r="BD276" s="5"/>
      <c r="BE276" s="5"/>
      <c r="BF276" s="5"/>
      <c r="BG276" s="5"/>
      <c r="BH276" s="5"/>
      <c r="BI276" s="5"/>
      <c r="BJ276" s="5"/>
    </row>
    <row r="277" spans="2:66" hidden="1"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  <c r="BA277" s="5"/>
      <c r="BB277" s="5"/>
      <c r="BC277" s="5"/>
      <c r="BD277" s="5"/>
      <c r="BE277" s="5"/>
      <c r="BF277" s="5"/>
      <c r="BG277" s="5"/>
      <c r="BH277" s="5"/>
      <c r="BI277" s="5"/>
      <c r="BJ277" s="5"/>
    </row>
    <row r="278" spans="2:66" hidden="1"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  <c r="BA278" s="5"/>
      <c r="BB278" s="5"/>
      <c r="BC278" s="5"/>
      <c r="BD278" s="5"/>
      <c r="BE278" s="5"/>
      <c r="BF278" s="5"/>
      <c r="BG278" s="5"/>
      <c r="BH278" s="5"/>
      <c r="BI278" s="5"/>
      <c r="BJ278" s="5"/>
    </row>
    <row r="279" spans="2:66" hidden="1"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  <c r="BA279" s="5"/>
      <c r="BB279" s="5"/>
      <c r="BC279" s="5"/>
      <c r="BD279" s="5"/>
      <c r="BE279" s="5"/>
      <c r="BF279" s="5"/>
      <c r="BG279" s="5"/>
      <c r="BH279" s="5"/>
      <c r="BI279" s="5"/>
      <c r="BJ279" s="5"/>
    </row>
    <row r="280" spans="2:66" hidden="1">
      <c r="D280" s="3">
        <v>0</v>
      </c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  <c r="BA280" s="5"/>
      <c r="BB280" s="5"/>
      <c r="BC280" s="5"/>
      <c r="BD280" s="5"/>
      <c r="BE280" s="5"/>
      <c r="BF280" s="5"/>
      <c r="BG280" s="5"/>
      <c r="BH280" s="5"/>
      <c r="BI280" s="5"/>
      <c r="BJ280" s="5"/>
    </row>
    <row r="281" spans="2:66" hidden="1"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  <c r="BA281" s="5"/>
      <c r="BB281" s="5"/>
      <c r="BC281" s="5"/>
      <c r="BD281" s="5"/>
      <c r="BE281" s="5"/>
      <c r="BF281" s="5"/>
      <c r="BG281" s="5"/>
      <c r="BH281" s="5"/>
      <c r="BI281" s="5"/>
      <c r="BJ281" s="5"/>
    </row>
    <row r="282" spans="2:66" hidden="1"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  <c r="BA282" s="5"/>
      <c r="BB282" s="5"/>
      <c r="BC282" s="5"/>
      <c r="BD282" s="5"/>
      <c r="BE282" s="5"/>
      <c r="BF282" s="5"/>
      <c r="BG282" s="5"/>
      <c r="BH282" s="5"/>
      <c r="BI282" s="5"/>
      <c r="BJ282" s="5"/>
    </row>
    <row r="283" spans="2:66" hidden="1"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  <c r="BA283" s="5"/>
      <c r="BB283" s="5"/>
      <c r="BC283" s="5"/>
      <c r="BD283" s="5"/>
      <c r="BE283" s="5"/>
      <c r="BF283" s="5"/>
      <c r="BG283" s="5"/>
      <c r="BH283" s="5"/>
      <c r="BI283" s="5"/>
      <c r="BJ283" s="5"/>
    </row>
    <row r="284" spans="2:66" hidden="1"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  <c r="BA284" s="5"/>
      <c r="BB284" s="5"/>
      <c r="BC284" s="5"/>
      <c r="BD284" s="5"/>
      <c r="BE284" s="5"/>
      <c r="BF284" s="5"/>
      <c r="BG284" s="5"/>
      <c r="BH284" s="5"/>
      <c r="BI284" s="5"/>
      <c r="BJ284" s="5"/>
    </row>
    <row r="285" spans="2:66" ht="38.25" hidden="1">
      <c r="D285" s="3" t="s">
        <v>118</v>
      </c>
      <c r="F285" s="83" t="str">
        <f t="shared" ref="F285:BC285" si="55">+F50</f>
        <v>Persona no qualificada (h)</v>
      </c>
      <c r="G285" s="83" t="str">
        <f t="shared" si="55"/>
        <v>Tractor incloent tractorista (h)</v>
      </c>
      <c r="H285" s="83" t="str">
        <f t="shared" si="55"/>
        <v>Motocultor (h)</v>
      </c>
      <c r="I285" s="83" t="str">
        <f t="shared" si="55"/>
        <v>Persona qualificada (h)</v>
      </c>
      <c r="J285" s="83" t="str">
        <f t="shared" si="55"/>
        <v>Subsolador (h)</v>
      </c>
      <c r="K285" s="83" t="str">
        <f t="shared" si="55"/>
        <v>Fresadora (h)</v>
      </c>
      <c r="L285" s="83" t="str">
        <f t="shared" si="55"/>
        <v>Discos (h)</v>
      </c>
      <c r="M285" s="83" t="str">
        <f t="shared" si="55"/>
        <v>Estripadora (h)</v>
      </c>
      <c r="N285" s="83" t="str">
        <f t="shared" si="55"/>
        <v>Remolc (h)</v>
      </c>
      <c r="O285" s="83" t="str">
        <f t="shared" si="55"/>
        <v>Pala (h)</v>
      </c>
      <c r="P285" s="83" t="str">
        <f t="shared" si="55"/>
        <v>Compost (kg)</v>
      </c>
      <c r="Q285" s="83" t="str">
        <f t="shared" si="55"/>
        <v>Solcador de 3 solcs (h)</v>
      </c>
      <c r="R285" s="83" t="str">
        <f t="shared" si="55"/>
        <v>Planter col (u)</v>
      </c>
      <c r="S285" s="83" t="str">
        <f t="shared" si="55"/>
        <v>Ceballots calçots (kg)</v>
      </c>
      <c r="T285" s="83" t="str">
        <f t="shared" si="55"/>
        <v>Planter enciam (u)</v>
      </c>
      <c r="U285" s="83" t="str">
        <f t="shared" si="55"/>
        <v>Planter bleda (u)</v>
      </c>
      <c r="V285" s="83" t="str">
        <f t="shared" si="55"/>
        <v>Planter tomàquet (u)</v>
      </c>
      <c r="W285" s="83" t="str">
        <f t="shared" si="55"/>
        <v>Planter carbassa (u)</v>
      </c>
      <c r="X285" s="83" t="str">
        <f t="shared" si="55"/>
        <v>Llavor carbassa (u)</v>
      </c>
      <c r="Y285" s="83" t="str">
        <f t="shared" si="55"/>
        <v>Plantador (h)</v>
      </c>
      <c r="Z285" s="83" t="str">
        <f t="shared" si="55"/>
        <v>Furgoneta (h)</v>
      </c>
      <c r="AA285" s="83" t="str">
        <f t="shared" si="55"/>
        <v>Bicicleta de sembrar (h)</v>
      </c>
      <c r="AB285" s="83" t="str">
        <f t="shared" si="55"/>
        <v xml:space="preserve">cinta de reg (m) </v>
      </c>
      <c r="AC285" s="83" t="str">
        <f t="shared" si="55"/>
        <v>reg aspersió: tub,… (m)</v>
      </c>
      <c r="AD285" s="83" t="str">
        <f t="shared" si="55"/>
        <v>reg (L)</v>
      </c>
      <c r="AE285" s="83" t="str">
        <f t="shared" si="55"/>
        <v>Braços tractor (h)</v>
      </c>
      <c r="AF285" s="83" t="str">
        <f t="shared" si="55"/>
        <v>Bota (h)</v>
      </c>
      <c r="AG285" s="83" t="str">
        <f t="shared" si="55"/>
        <v>Bacillus thuringiensis (kg)</v>
      </c>
      <c r="AH285" s="83" t="str">
        <f t="shared" si="55"/>
        <v>Retenol (L)</v>
      </c>
      <c r="AI285" s="83" t="str">
        <f t="shared" si="55"/>
        <v>Purí d'ortiga (L)</v>
      </c>
      <c r="AJ285" s="83" t="str">
        <f t="shared" si="55"/>
        <v>Hidròxid de coure (kg)</v>
      </c>
      <c r="AK285" s="83" t="str">
        <f t="shared" si="55"/>
        <v>Ferramol per llimacs (kg)</v>
      </c>
      <c r="AL285" s="83" t="str">
        <f t="shared" si="55"/>
        <v>Sofre (kg)</v>
      </c>
      <c r="AM285" s="83" t="str">
        <f t="shared" si="55"/>
        <v>Oli de nim (L)</v>
      </c>
      <c r="AN285" s="83" t="str">
        <f t="shared" si="55"/>
        <v>Tallant (h)</v>
      </c>
      <c r="AO285" s="83" t="str">
        <f t="shared" si="55"/>
        <v>Plàstic (m2)</v>
      </c>
      <c r="AP285" s="83" t="str">
        <f t="shared" si="55"/>
        <v>Canyes (u)</v>
      </c>
      <c r="AQ285" s="83" t="str">
        <f t="shared" si="55"/>
        <v>Cost mensual terreny (m2)</v>
      </c>
      <c r="AR285" s="83" t="str">
        <f t="shared" si="55"/>
        <v>Caixes (u)</v>
      </c>
      <c r="AS285" s="83">
        <f t="shared" si="55"/>
        <v>0</v>
      </c>
      <c r="AT285" s="83" t="str">
        <f t="shared" si="55"/>
        <v>Collita (kg)</v>
      </c>
      <c r="AU285" s="83" t="str">
        <f t="shared" si="55"/>
        <v>Collita (u)</v>
      </c>
      <c r="AV285" s="83" t="str">
        <f t="shared" si="55"/>
        <v xml:space="preserve">Collita col (u) </v>
      </c>
      <c r="AW285" s="83" t="str">
        <f t="shared" si="55"/>
        <v>Collita bròcoli (kg)</v>
      </c>
      <c r="AX285" s="83" t="str">
        <f t="shared" si="55"/>
        <v xml:space="preserve">Collita calçot (u) </v>
      </c>
      <c r="AY285" s="83" t="str">
        <f t="shared" si="55"/>
        <v xml:space="preserve">Collita enciam (u) </v>
      </c>
      <c r="AZ285" s="83" t="str">
        <f t="shared" si="55"/>
        <v xml:space="preserve">Collita bledes a manats (u) </v>
      </c>
      <c r="BA285" s="83" t="str">
        <f t="shared" si="55"/>
        <v>Collita bledes (kg)</v>
      </c>
      <c r="BB285" s="83" t="str">
        <f t="shared" si="55"/>
        <v>Collita tomàquet (kg)</v>
      </c>
      <c r="BC285" s="83" t="str">
        <f t="shared" si="55"/>
        <v>Collita carbassa (kg)</v>
      </c>
      <c r="BD285" s="83"/>
      <c r="BE285" s="83"/>
      <c r="BF285" s="83"/>
      <c r="BG285" s="83"/>
      <c r="BH285" s="83"/>
      <c r="BI285" s="83"/>
      <c r="BJ285" s="83"/>
      <c r="BK285" s="83"/>
      <c r="BL285" s="83"/>
      <c r="BM285" s="83"/>
      <c r="BN285" s="83"/>
    </row>
    <row r="286" spans="2:66" hidden="1">
      <c r="B286">
        <f>+B51</f>
        <v>110</v>
      </c>
      <c r="C286" t="str">
        <f t="shared" ref="C286:E286" si="56">+C51</f>
        <v>PREPARACIÓ DEL SÒL</v>
      </c>
      <c r="D286" t="str">
        <f t="shared" si="56"/>
        <v>Desbrossat amb discos</v>
      </c>
      <c r="E286" s="82">
        <f t="shared" si="56"/>
        <v>2500</v>
      </c>
      <c r="F286" s="84">
        <f>+F51*$E$4/$E286</f>
        <v>0</v>
      </c>
      <c r="G286" s="84">
        <f t="shared" ref="G286:AR301" si="57">+G51*$E$4/$E286</f>
        <v>0</v>
      </c>
      <c r="H286" s="84">
        <f t="shared" si="57"/>
        <v>0</v>
      </c>
      <c r="I286" s="84">
        <f t="shared" si="57"/>
        <v>0</v>
      </c>
      <c r="J286" s="84">
        <f t="shared" si="57"/>
        <v>0</v>
      </c>
      <c r="K286" s="84">
        <f t="shared" si="57"/>
        <v>0</v>
      </c>
      <c r="L286" s="84">
        <f t="shared" si="57"/>
        <v>0</v>
      </c>
      <c r="M286" s="84">
        <f t="shared" si="57"/>
        <v>0</v>
      </c>
      <c r="N286" s="84">
        <f t="shared" si="57"/>
        <v>0</v>
      </c>
      <c r="O286" s="84">
        <f t="shared" si="57"/>
        <v>0</v>
      </c>
      <c r="P286" s="84">
        <f t="shared" si="57"/>
        <v>0</v>
      </c>
      <c r="Q286" s="84">
        <f t="shared" si="57"/>
        <v>0</v>
      </c>
      <c r="R286" s="84">
        <f t="shared" si="57"/>
        <v>0</v>
      </c>
      <c r="S286" s="84">
        <f t="shared" si="57"/>
        <v>0</v>
      </c>
      <c r="T286" s="84">
        <f t="shared" si="57"/>
        <v>0</v>
      </c>
      <c r="U286" s="84">
        <f t="shared" si="57"/>
        <v>0</v>
      </c>
      <c r="V286" s="84">
        <f t="shared" si="57"/>
        <v>0</v>
      </c>
      <c r="W286" s="84">
        <f t="shared" si="57"/>
        <v>0</v>
      </c>
      <c r="X286" s="84">
        <f t="shared" si="57"/>
        <v>0</v>
      </c>
      <c r="Y286" s="84">
        <f t="shared" si="57"/>
        <v>0</v>
      </c>
      <c r="Z286" s="84">
        <f t="shared" si="57"/>
        <v>0</v>
      </c>
      <c r="AA286" s="84">
        <f t="shared" si="57"/>
        <v>0</v>
      </c>
      <c r="AB286" s="84">
        <f t="shared" si="57"/>
        <v>0</v>
      </c>
      <c r="AC286" s="84">
        <f t="shared" si="57"/>
        <v>0</v>
      </c>
      <c r="AD286" s="84">
        <f t="shared" si="57"/>
        <v>0</v>
      </c>
      <c r="AE286" s="84">
        <f t="shared" si="57"/>
        <v>0</v>
      </c>
      <c r="AF286" s="84">
        <f t="shared" si="57"/>
        <v>0</v>
      </c>
      <c r="AG286" s="84">
        <f t="shared" si="57"/>
        <v>0</v>
      </c>
      <c r="AH286" s="84">
        <f t="shared" si="57"/>
        <v>0</v>
      </c>
      <c r="AI286" s="84">
        <f t="shared" si="57"/>
        <v>0</v>
      </c>
      <c r="AJ286" s="84">
        <f t="shared" si="57"/>
        <v>0</v>
      </c>
      <c r="AK286" s="84">
        <f t="shared" si="57"/>
        <v>0</v>
      </c>
      <c r="AL286" s="84">
        <f t="shared" si="57"/>
        <v>0</v>
      </c>
      <c r="AM286" s="84">
        <f t="shared" si="57"/>
        <v>0</v>
      </c>
      <c r="AN286" s="84">
        <f t="shared" si="57"/>
        <v>0</v>
      </c>
      <c r="AO286" s="84">
        <f t="shared" si="57"/>
        <v>0</v>
      </c>
      <c r="AP286" s="84">
        <f t="shared" si="57"/>
        <v>0</v>
      </c>
      <c r="AQ286" s="84">
        <f t="shared" si="57"/>
        <v>0</v>
      </c>
      <c r="AR286" s="84">
        <f t="shared" si="57"/>
        <v>0</v>
      </c>
      <c r="AS286" s="5"/>
      <c r="AT286" s="84">
        <f t="shared" ref="AT286:BC301" si="58">+AT51*$E$4/$E286</f>
        <v>0</v>
      </c>
      <c r="AU286" s="84">
        <f t="shared" si="58"/>
        <v>0</v>
      </c>
      <c r="AV286" s="84">
        <f t="shared" si="58"/>
        <v>0</v>
      </c>
      <c r="AW286" s="84">
        <f t="shared" si="58"/>
        <v>0</v>
      </c>
      <c r="AX286" s="84">
        <f t="shared" si="58"/>
        <v>0</v>
      </c>
      <c r="AY286" s="84">
        <f t="shared" si="58"/>
        <v>0</v>
      </c>
      <c r="AZ286" s="84">
        <f t="shared" si="58"/>
        <v>0</v>
      </c>
      <c r="BA286" s="84">
        <f t="shared" si="58"/>
        <v>0</v>
      </c>
      <c r="BB286" s="84">
        <f t="shared" si="58"/>
        <v>0</v>
      </c>
      <c r="BC286" s="84">
        <f t="shared" si="58"/>
        <v>0</v>
      </c>
      <c r="BD286" s="5"/>
      <c r="BE286" s="5"/>
      <c r="BF286" s="5"/>
      <c r="BG286" s="5"/>
      <c r="BH286" s="5"/>
      <c r="BI286" s="5"/>
      <c r="BJ286" s="5"/>
    </row>
    <row r="287" spans="2:66" hidden="1">
      <c r="B287">
        <f t="shared" ref="B287:E302" si="59">+B52</f>
        <v>120</v>
      </c>
      <c r="C287" t="str">
        <f t="shared" si="59"/>
        <v>PREPARACIÓ DEL SÒL</v>
      </c>
      <c r="D287" t="str">
        <f t="shared" si="59"/>
        <v>Desbrossat amb desbrossadora</v>
      </c>
      <c r="E287" s="82">
        <f t="shared" si="59"/>
        <v>2500</v>
      </c>
      <c r="F287" s="84">
        <f t="shared" ref="F287:AR293" si="60">+F52*$E$4/$E287</f>
        <v>0</v>
      </c>
      <c r="G287" s="84">
        <f t="shared" si="60"/>
        <v>0</v>
      </c>
      <c r="H287" s="84">
        <f t="shared" si="60"/>
        <v>0</v>
      </c>
      <c r="I287" s="84">
        <f t="shared" si="60"/>
        <v>0</v>
      </c>
      <c r="J287" s="84">
        <f t="shared" si="60"/>
        <v>0</v>
      </c>
      <c r="K287" s="84">
        <f t="shared" si="60"/>
        <v>0</v>
      </c>
      <c r="L287" s="84">
        <f t="shared" si="60"/>
        <v>0</v>
      </c>
      <c r="M287" s="84">
        <f t="shared" si="60"/>
        <v>0</v>
      </c>
      <c r="N287" s="84">
        <f t="shared" si="60"/>
        <v>0</v>
      </c>
      <c r="O287" s="84">
        <f t="shared" si="60"/>
        <v>0</v>
      </c>
      <c r="P287" s="84">
        <f t="shared" si="60"/>
        <v>0</v>
      </c>
      <c r="Q287" s="84">
        <f t="shared" si="60"/>
        <v>0</v>
      </c>
      <c r="R287" s="84">
        <f t="shared" si="60"/>
        <v>0</v>
      </c>
      <c r="S287" s="84">
        <f t="shared" si="60"/>
        <v>0</v>
      </c>
      <c r="T287" s="84">
        <f t="shared" si="60"/>
        <v>0</v>
      </c>
      <c r="U287" s="84">
        <f t="shared" si="60"/>
        <v>0</v>
      </c>
      <c r="V287" s="84">
        <f t="shared" si="60"/>
        <v>0</v>
      </c>
      <c r="W287" s="84">
        <f t="shared" si="60"/>
        <v>0</v>
      </c>
      <c r="X287" s="84">
        <f t="shared" si="60"/>
        <v>0</v>
      </c>
      <c r="Y287" s="84">
        <f t="shared" si="60"/>
        <v>0</v>
      </c>
      <c r="Z287" s="84">
        <f t="shared" si="60"/>
        <v>0</v>
      </c>
      <c r="AA287" s="84">
        <f t="shared" si="60"/>
        <v>0</v>
      </c>
      <c r="AB287" s="84">
        <f t="shared" si="60"/>
        <v>0</v>
      </c>
      <c r="AC287" s="84">
        <f t="shared" si="60"/>
        <v>0</v>
      </c>
      <c r="AD287" s="84">
        <f t="shared" si="60"/>
        <v>0</v>
      </c>
      <c r="AE287" s="84">
        <f t="shared" si="60"/>
        <v>0</v>
      </c>
      <c r="AF287" s="84">
        <f t="shared" si="60"/>
        <v>0</v>
      </c>
      <c r="AG287" s="84">
        <f t="shared" si="60"/>
        <v>0</v>
      </c>
      <c r="AH287" s="84">
        <f t="shared" si="60"/>
        <v>0</v>
      </c>
      <c r="AI287" s="84">
        <f t="shared" si="60"/>
        <v>0</v>
      </c>
      <c r="AJ287" s="84">
        <f t="shared" si="60"/>
        <v>0</v>
      </c>
      <c r="AK287" s="84">
        <f t="shared" si="60"/>
        <v>0</v>
      </c>
      <c r="AL287" s="84">
        <f t="shared" si="60"/>
        <v>0</v>
      </c>
      <c r="AM287" s="84">
        <f t="shared" si="60"/>
        <v>0</v>
      </c>
      <c r="AN287" s="84">
        <f t="shared" si="60"/>
        <v>0</v>
      </c>
      <c r="AO287" s="84">
        <f t="shared" si="60"/>
        <v>0</v>
      </c>
      <c r="AP287" s="84">
        <f t="shared" si="60"/>
        <v>0</v>
      </c>
      <c r="AQ287" s="84">
        <f t="shared" si="57"/>
        <v>0</v>
      </c>
      <c r="AR287" s="84">
        <f t="shared" si="60"/>
        <v>0</v>
      </c>
      <c r="AS287" s="5"/>
      <c r="AT287" s="84">
        <f t="shared" si="58"/>
        <v>0</v>
      </c>
      <c r="AU287" s="84">
        <f t="shared" si="58"/>
        <v>0</v>
      </c>
      <c r="AV287" s="84">
        <f t="shared" si="58"/>
        <v>0</v>
      </c>
      <c r="AW287" s="84">
        <f t="shared" si="58"/>
        <v>0</v>
      </c>
      <c r="AX287" s="84">
        <f t="shared" si="58"/>
        <v>0</v>
      </c>
      <c r="AY287" s="84">
        <f t="shared" si="58"/>
        <v>0</v>
      </c>
      <c r="AZ287" s="84">
        <f t="shared" si="58"/>
        <v>0</v>
      </c>
      <c r="BA287" s="84">
        <f t="shared" si="58"/>
        <v>0</v>
      </c>
      <c r="BB287" s="84">
        <f t="shared" si="58"/>
        <v>0</v>
      </c>
      <c r="BC287" s="84">
        <f t="shared" si="58"/>
        <v>0</v>
      </c>
      <c r="BD287" s="5"/>
      <c r="BE287" s="5"/>
      <c r="BF287" s="5"/>
      <c r="BG287" s="5"/>
      <c r="BH287" s="5"/>
      <c r="BI287" s="5"/>
      <c r="BJ287" s="5"/>
    </row>
    <row r="288" spans="2:66" hidden="1">
      <c r="B288">
        <f t="shared" si="59"/>
        <v>130</v>
      </c>
      <c r="C288" t="str">
        <f t="shared" si="59"/>
        <v>PREPARACIÓ DEL SÒL</v>
      </c>
      <c r="D288" t="str">
        <f t="shared" si="59"/>
        <v>Subsolat</v>
      </c>
      <c r="E288" s="82">
        <f t="shared" si="59"/>
        <v>2500</v>
      </c>
      <c r="F288" s="84">
        <f t="shared" si="60"/>
        <v>0</v>
      </c>
      <c r="G288" s="84">
        <f t="shared" si="60"/>
        <v>0</v>
      </c>
      <c r="H288" s="84">
        <f t="shared" si="60"/>
        <v>0</v>
      </c>
      <c r="I288" s="84">
        <f t="shared" si="60"/>
        <v>0</v>
      </c>
      <c r="J288" s="84">
        <f t="shared" si="60"/>
        <v>0</v>
      </c>
      <c r="K288" s="84">
        <f t="shared" si="60"/>
        <v>0</v>
      </c>
      <c r="L288" s="84">
        <f t="shared" si="60"/>
        <v>0</v>
      </c>
      <c r="M288" s="84">
        <f t="shared" si="60"/>
        <v>0</v>
      </c>
      <c r="N288" s="84">
        <f t="shared" si="60"/>
        <v>0</v>
      </c>
      <c r="O288" s="84">
        <f t="shared" si="60"/>
        <v>0</v>
      </c>
      <c r="P288" s="84">
        <f t="shared" si="60"/>
        <v>0</v>
      </c>
      <c r="Q288" s="84">
        <f t="shared" si="60"/>
        <v>0</v>
      </c>
      <c r="R288" s="84">
        <f t="shared" si="60"/>
        <v>0</v>
      </c>
      <c r="S288" s="84">
        <f t="shared" si="60"/>
        <v>0</v>
      </c>
      <c r="T288" s="84">
        <f t="shared" si="60"/>
        <v>0</v>
      </c>
      <c r="U288" s="84">
        <f t="shared" si="60"/>
        <v>0</v>
      </c>
      <c r="V288" s="84">
        <f t="shared" si="60"/>
        <v>0</v>
      </c>
      <c r="W288" s="84">
        <f t="shared" si="60"/>
        <v>0</v>
      </c>
      <c r="X288" s="84">
        <f t="shared" si="60"/>
        <v>0</v>
      </c>
      <c r="Y288" s="84">
        <f t="shared" si="60"/>
        <v>0</v>
      </c>
      <c r="Z288" s="84">
        <f t="shared" si="60"/>
        <v>0</v>
      </c>
      <c r="AA288" s="84">
        <f t="shared" si="60"/>
        <v>0</v>
      </c>
      <c r="AB288" s="84">
        <f t="shared" si="60"/>
        <v>0</v>
      </c>
      <c r="AC288" s="84">
        <f t="shared" si="60"/>
        <v>0</v>
      </c>
      <c r="AD288" s="84">
        <f t="shared" si="60"/>
        <v>0</v>
      </c>
      <c r="AE288" s="84">
        <f t="shared" si="60"/>
        <v>0</v>
      </c>
      <c r="AF288" s="84">
        <f t="shared" si="60"/>
        <v>0</v>
      </c>
      <c r="AG288" s="84">
        <f t="shared" si="60"/>
        <v>0</v>
      </c>
      <c r="AH288" s="84">
        <f t="shared" si="60"/>
        <v>0</v>
      </c>
      <c r="AI288" s="84">
        <f t="shared" si="60"/>
        <v>0</v>
      </c>
      <c r="AJ288" s="84">
        <f t="shared" si="60"/>
        <v>0</v>
      </c>
      <c r="AK288" s="84">
        <f t="shared" si="60"/>
        <v>0</v>
      </c>
      <c r="AL288" s="84">
        <f t="shared" si="60"/>
        <v>0</v>
      </c>
      <c r="AM288" s="84">
        <f t="shared" si="60"/>
        <v>0</v>
      </c>
      <c r="AN288" s="84">
        <f t="shared" si="60"/>
        <v>0</v>
      </c>
      <c r="AO288" s="84">
        <f t="shared" si="60"/>
        <v>0</v>
      </c>
      <c r="AP288" s="84">
        <f t="shared" si="60"/>
        <v>0</v>
      </c>
      <c r="AQ288" s="84">
        <f t="shared" si="57"/>
        <v>0</v>
      </c>
      <c r="AR288" s="84">
        <f t="shared" si="60"/>
        <v>0</v>
      </c>
      <c r="AS288" s="5"/>
      <c r="AT288" s="84">
        <f t="shared" si="58"/>
        <v>0</v>
      </c>
      <c r="AU288" s="84">
        <f t="shared" si="58"/>
        <v>0</v>
      </c>
      <c r="AV288" s="84">
        <f t="shared" si="58"/>
        <v>0</v>
      </c>
      <c r="AW288" s="84">
        <f t="shared" si="58"/>
        <v>0</v>
      </c>
      <c r="AX288" s="84">
        <f t="shared" si="58"/>
        <v>0</v>
      </c>
      <c r="AY288" s="84">
        <f t="shared" si="58"/>
        <v>0</v>
      </c>
      <c r="AZ288" s="84">
        <f t="shared" si="58"/>
        <v>0</v>
      </c>
      <c r="BA288" s="84">
        <f t="shared" si="58"/>
        <v>0</v>
      </c>
      <c r="BB288" s="84">
        <f t="shared" si="58"/>
        <v>0</v>
      </c>
      <c r="BC288" s="84">
        <f t="shared" si="58"/>
        <v>0</v>
      </c>
      <c r="BD288" s="5"/>
      <c r="BE288" s="5"/>
      <c r="BF288" s="5"/>
      <c r="BG288" s="5"/>
      <c r="BH288" s="5"/>
      <c r="BI288" s="5"/>
      <c r="BJ288" s="5"/>
    </row>
    <row r="289" spans="2:62" hidden="1">
      <c r="B289">
        <f t="shared" si="59"/>
        <v>140</v>
      </c>
      <c r="C289" t="str">
        <f t="shared" si="59"/>
        <v>PREPARACIÓ DEL SÒL</v>
      </c>
      <c r="D289" t="str">
        <f t="shared" si="59"/>
        <v>Alçat</v>
      </c>
      <c r="E289" s="82">
        <f t="shared" si="59"/>
        <v>2500</v>
      </c>
      <c r="F289" s="84">
        <f t="shared" si="60"/>
        <v>0</v>
      </c>
      <c r="G289" s="84">
        <f t="shared" si="60"/>
        <v>0</v>
      </c>
      <c r="H289" s="84">
        <f t="shared" si="60"/>
        <v>0</v>
      </c>
      <c r="I289" s="84">
        <f t="shared" si="60"/>
        <v>0</v>
      </c>
      <c r="J289" s="84">
        <f t="shared" si="60"/>
        <v>0</v>
      </c>
      <c r="K289" s="84">
        <f t="shared" si="60"/>
        <v>0</v>
      </c>
      <c r="L289" s="84">
        <f t="shared" si="60"/>
        <v>0</v>
      </c>
      <c r="M289" s="84">
        <f t="shared" si="60"/>
        <v>0</v>
      </c>
      <c r="N289" s="84">
        <f t="shared" si="60"/>
        <v>0</v>
      </c>
      <c r="O289" s="84">
        <f t="shared" si="60"/>
        <v>0</v>
      </c>
      <c r="P289" s="84">
        <f t="shared" si="60"/>
        <v>0</v>
      </c>
      <c r="Q289" s="84">
        <f t="shared" si="60"/>
        <v>0</v>
      </c>
      <c r="R289" s="84">
        <f t="shared" si="60"/>
        <v>0</v>
      </c>
      <c r="S289" s="84">
        <f t="shared" si="60"/>
        <v>0</v>
      </c>
      <c r="T289" s="84">
        <f t="shared" si="60"/>
        <v>0</v>
      </c>
      <c r="U289" s="84">
        <f t="shared" si="60"/>
        <v>0</v>
      </c>
      <c r="V289" s="84">
        <f t="shared" si="60"/>
        <v>0</v>
      </c>
      <c r="W289" s="84">
        <f t="shared" si="60"/>
        <v>0</v>
      </c>
      <c r="X289" s="84">
        <f t="shared" si="60"/>
        <v>0</v>
      </c>
      <c r="Y289" s="84">
        <f t="shared" si="60"/>
        <v>0</v>
      </c>
      <c r="Z289" s="84">
        <f t="shared" si="60"/>
        <v>0</v>
      </c>
      <c r="AA289" s="84">
        <f t="shared" si="60"/>
        <v>0</v>
      </c>
      <c r="AB289" s="84">
        <f t="shared" si="60"/>
        <v>0</v>
      </c>
      <c r="AC289" s="84">
        <f t="shared" si="60"/>
        <v>0</v>
      </c>
      <c r="AD289" s="84">
        <f t="shared" si="60"/>
        <v>0</v>
      </c>
      <c r="AE289" s="84">
        <f t="shared" si="60"/>
        <v>0</v>
      </c>
      <c r="AF289" s="84">
        <f t="shared" si="60"/>
        <v>0</v>
      </c>
      <c r="AG289" s="84">
        <f t="shared" si="60"/>
        <v>0</v>
      </c>
      <c r="AH289" s="84">
        <f t="shared" si="60"/>
        <v>0</v>
      </c>
      <c r="AI289" s="84">
        <f t="shared" si="60"/>
        <v>0</v>
      </c>
      <c r="AJ289" s="84">
        <f t="shared" si="60"/>
        <v>0</v>
      </c>
      <c r="AK289" s="84">
        <f t="shared" si="60"/>
        <v>0</v>
      </c>
      <c r="AL289" s="84">
        <f t="shared" si="60"/>
        <v>0</v>
      </c>
      <c r="AM289" s="84">
        <f t="shared" si="60"/>
        <v>0</v>
      </c>
      <c r="AN289" s="84">
        <f t="shared" si="60"/>
        <v>0</v>
      </c>
      <c r="AO289" s="84">
        <f t="shared" si="60"/>
        <v>0</v>
      </c>
      <c r="AP289" s="84">
        <f t="shared" si="60"/>
        <v>0</v>
      </c>
      <c r="AQ289" s="84">
        <f t="shared" si="57"/>
        <v>0</v>
      </c>
      <c r="AR289" s="84">
        <f t="shared" si="60"/>
        <v>0</v>
      </c>
      <c r="AS289" s="5"/>
      <c r="AT289" s="84">
        <f t="shared" si="58"/>
        <v>0</v>
      </c>
      <c r="AU289" s="84">
        <f t="shared" si="58"/>
        <v>0</v>
      </c>
      <c r="AV289" s="84">
        <f t="shared" si="58"/>
        <v>0</v>
      </c>
      <c r="AW289" s="84">
        <f t="shared" si="58"/>
        <v>0</v>
      </c>
      <c r="AX289" s="84">
        <f t="shared" si="58"/>
        <v>0</v>
      </c>
      <c r="AY289" s="84">
        <f t="shared" si="58"/>
        <v>0</v>
      </c>
      <c r="AZ289" s="84">
        <f t="shared" si="58"/>
        <v>0</v>
      </c>
      <c r="BA289" s="84">
        <f t="shared" si="58"/>
        <v>0</v>
      </c>
      <c r="BB289" s="84">
        <f t="shared" si="58"/>
        <v>0</v>
      </c>
      <c r="BC289" s="84">
        <f t="shared" si="58"/>
        <v>0</v>
      </c>
      <c r="BD289" s="5"/>
      <c r="BE289" s="5"/>
      <c r="BF289" s="5"/>
      <c r="BG289" s="5"/>
      <c r="BH289" s="5"/>
      <c r="BI289" s="5"/>
      <c r="BJ289" s="5"/>
    </row>
    <row r="290" spans="2:62" hidden="1">
      <c r="B290">
        <f t="shared" si="59"/>
        <v>150</v>
      </c>
      <c r="C290" t="str">
        <f t="shared" si="59"/>
        <v>PREPARACIÓ DEL SÒL</v>
      </c>
      <c r="D290" t="str">
        <f t="shared" si="59"/>
        <v>Estripat</v>
      </c>
      <c r="E290" s="82">
        <f t="shared" si="59"/>
        <v>2500</v>
      </c>
      <c r="F290" s="84">
        <f t="shared" si="60"/>
        <v>0</v>
      </c>
      <c r="G290" s="84">
        <f t="shared" si="60"/>
        <v>0</v>
      </c>
      <c r="H290" s="84">
        <f t="shared" si="60"/>
        <v>0</v>
      </c>
      <c r="I290" s="84">
        <f t="shared" si="60"/>
        <v>0</v>
      </c>
      <c r="J290" s="84">
        <f t="shared" si="60"/>
        <v>0</v>
      </c>
      <c r="K290" s="84">
        <f t="shared" si="60"/>
        <v>0</v>
      </c>
      <c r="L290" s="84">
        <f t="shared" si="60"/>
        <v>0</v>
      </c>
      <c r="M290" s="84">
        <f t="shared" si="60"/>
        <v>0</v>
      </c>
      <c r="N290" s="84">
        <f t="shared" si="60"/>
        <v>0</v>
      </c>
      <c r="O290" s="84">
        <f t="shared" si="60"/>
        <v>0</v>
      </c>
      <c r="P290" s="84">
        <f t="shared" si="60"/>
        <v>0</v>
      </c>
      <c r="Q290" s="84">
        <f t="shared" si="60"/>
        <v>0</v>
      </c>
      <c r="R290" s="84">
        <f t="shared" si="60"/>
        <v>0</v>
      </c>
      <c r="S290" s="84">
        <f t="shared" si="60"/>
        <v>0</v>
      </c>
      <c r="T290" s="84">
        <f t="shared" si="60"/>
        <v>0</v>
      </c>
      <c r="U290" s="84">
        <f t="shared" si="60"/>
        <v>0</v>
      </c>
      <c r="V290" s="84">
        <f t="shared" si="60"/>
        <v>0</v>
      </c>
      <c r="W290" s="84">
        <f t="shared" si="60"/>
        <v>0</v>
      </c>
      <c r="X290" s="84">
        <f t="shared" si="60"/>
        <v>0</v>
      </c>
      <c r="Y290" s="84">
        <f t="shared" si="60"/>
        <v>0</v>
      </c>
      <c r="Z290" s="84">
        <f t="shared" si="60"/>
        <v>0</v>
      </c>
      <c r="AA290" s="84">
        <f t="shared" si="60"/>
        <v>0</v>
      </c>
      <c r="AB290" s="84">
        <f t="shared" si="60"/>
        <v>0</v>
      </c>
      <c r="AC290" s="84">
        <f t="shared" si="60"/>
        <v>0</v>
      </c>
      <c r="AD290" s="84">
        <f t="shared" si="60"/>
        <v>0</v>
      </c>
      <c r="AE290" s="84">
        <f t="shared" si="60"/>
        <v>0</v>
      </c>
      <c r="AF290" s="84">
        <f t="shared" si="60"/>
        <v>0</v>
      </c>
      <c r="AG290" s="84">
        <f t="shared" si="60"/>
        <v>0</v>
      </c>
      <c r="AH290" s="84">
        <f t="shared" si="60"/>
        <v>0</v>
      </c>
      <c r="AI290" s="84">
        <f t="shared" si="60"/>
        <v>0</v>
      </c>
      <c r="AJ290" s="84">
        <f t="shared" si="60"/>
        <v>0</v>
      </c>
      <c r="AK290" s="84">
        <f t="shared" si="60"/>
        <v>0</v>
      </c>
      <c r="AL290" s="84">
        <f t="shared" si="60"/>
        <v>0</v>
      </c>
      <c r="AM290" s="84">
        <f t="shared" si="60"/>
        <v>0</v>
      </c>
      <c r="AN290" s="84">
        <f t="shared" si="60"/>
        <v>0</v>
      </c>
      <c r="AO290" s="84">
        <f t="shared" si="60"/>
        <v>0</v>
      </c>
      <c r="AP290" s="84">
        <f t="shared" si="60"/>
        <v>0</v>
      </c>
      <c r="AQ290" s="84">
        <f t="shared" si="57"/>
        <v>0</v>
      </c>
      <c r="AR290" s="84">
        <f t="shared" si="60"/>
        <v>0</v>
      </c>
      <c r="AS290" s="5"/>
      <c r="AT290" s="84">
        <f t="shared" si="58"/>
        <v>0</v>
      </c>
      <c r="AU290" s="84">
        <f t="shared" si="58"/>
        <v>0</v>
      </c>
      <c r="AV290" s="84">
        <f t="shared" si="58"/>
        <v>0</v>
      </c>
      <c r="AW290" s="84">
        <f t="shared" si="58"/>
        <v>0</v>
      </c>
      <c r="AX290" s="84">
        <f t="shared" si="58"/>
        <v>0</v>
      </c>
      <c r="AY290" s="84">
        <f t="shared" si="58"/>
        <v>0</v>
      </c>
      <c r="AZ290" s="84">
        <f t="shared" si="58"/>
        <v>0</v>
      </c>
      <c r="BA290" s="84">
        <f t="shared" si="58"/>
        <v>0</v>
      </c>
      <c r="BB290" s="84">
        <f t="shared" si="58"/>
        <v>0</v>
      </c>
      <c r="BC290" s="84">
        <f t="shared" si="58"/>
        <v>0</v>
      </c>
      <c r="BD290" s="5"/>
      <c r="BE290" s="5"/>
      <c r="BF290" s="5"/>
      <c r="BG290" s="5"/>
      <c r="BH290" s="5"/>
      <c r="BI290" s="5"/>
      <c r="BJ290" s="5"/>
    </row>
    <row r="291" spans="2:62" hidden="1">
      <c r="B291">
        <f t="shared" si="59"/>
        <v>160</v>
      </c>
      <c r="C291" t="str">
        <f t="shared" si="59"/>
        <v>PREPARACIÓ DEL SÒL</v>
      </c>
      <c r="D291" t="str">
        <f t="shared" si="59"/>
        <v>Fresat</v>
      </c>
      <c r="E291" s="82">
        <f t="shared" si="59"/>
        <v>2500</v>
      </c>
      <c r="F291" s="84">
        <f t="shared" si="60"/>
        <v>0</v>
      </c>
      <c r="G291" s="84">
        <f t="shared" si="60"/>
        <v>0</v>
      </c>
      <c r="H291" s="84">
        <f t="shared" si="60"/>
        <v>0</v>
      </c>
      <c r="I291" s="84">
        <f t="shared" si="60"/>
        <v>0</v>
      </c>
      <c r="J291" s="84">
        <f t="shared" si="60"/>
        <v>0</v>
      </c>
      <c r="K291" s="84">
        <f t="shared" si="60"/>
        <v>0</v>
      </c>
      <c r="L291" s="84">
        <f t="shared" si="60"/>
        <v>0</v>
      </c>
      <c r="M291" s="84">
        <f t="shared" si="60"/>
        <v>0</v>
      </c>
      <c r="N291" s="84">
        <f t="shared" si="60"/>
        <v>0</v>
      </c>
      <c r="O291" s="84">
        <f t="shared" si="60"/>
        <v>0</v>
      </c>
      <c r="P291" s="84">
        <f t="shared" si="60"/>
        <v>0</v>
      </c>
      <c r="Q291" s="84">
        <f t="shared" si="60"/>
        <v>0</v>
      </c>
      <c r="R291" s="84">
        <f t="shared" si="60"/>
        <v>0</v>
      </c>
      <c r="S291" s="84">
        <f t="shared" si="60"/>
        <v>0</v>
      </c>
      <c r="T291" s="84">
        <f t="shared" si="60"/>
        <v>0</v>
      </c>
      <c r="U291" s="84">
        <f t="shared" si="60"/>
        <v>0</v>
      </c>
      <c r="V291" s="84">
        <f t="shared" si="60"/>
        <v>0</v>
      </c>
      <c r="W291" s="84">
        <f t="shared" si="60"/>
        <v>0</v>
      </c>
      <c r="X291" s="84">
        <f t="shared" si="60"/>
        <v>0</v>
      </c>
      <c r="Y291" s="84">
        <f t="shared" si="60"/>
        <v>0</v>
      </c>
      <c r="Z291" s="84">
        <f t="shared" si="60"/>
        <v>0</v>
      </c>
      <c r="AA291" s="84">
        <f t="shared" si="60"/>
        <v>0</v>
      </c>
      <c r="AB291" s="84">
        <f t="shared" si="60"/>
        <v>0</v>
      </c>
      <c r="AC291" s="84">
        <f t="shared" si="60"/>
        <v>0</v>
      </c>
      <c r="AD291" s="84">
        <f t="shared" si="60"/>
        <v>0</v>
      </c>
      <c r="AE291" s="84">
        <f t="shared" si="60"/>
        <v>0</v>
      </c>
      <c r="AF291" s="84">
        <f t="shared" si="60"/>
        <v>0</v>
      </c>
      <c r="AG291" s="84">
        <f t="shared" si="60"/>
        <v>0</v>
      </c>
      <c r="AH291" s="84">
        <f t="shared" si="60"/>
        <v>0</v>
      </c>
      <c r="AI291" s="84">
        <f t="shared" si="60"/>
        <v>0</v>
      </c>
      <c r="AJ291" s="84">
        <f t="shared" si="60"/>
        <v>0</v>
      </c>
      <c r="AK291" s="84">
        <f t="shared" si="60"/>
        <v>0</v>
      </c>
      <c r="AL291" s="84">
        <f t="shared" si="60"/>
        <v>0</v>
      </c>
      <c r="AM291" s="84">
        <f t="shared" si="60"/>
        <v>0</v>
      </c>
      <c r="AN291" s="84">
        <f t="shared" si="60"/>
        <v>0</v>
      </c>
      <c r="AO291" s="84">
        <f t="shared" si="60"/>
        <v>0</v>
      </c>
      <c r="AP291" s="84">
        <f t="shared" si="60"/>
        <v>0</v>
      </c>
      <c r="AQ291" s="84">
        <f t="shared" si="57"/>
        <v>0</v>
      </c>
      <c r="AR291" s="84">
        <f t="shared" si="60"/>
        <v>0</v>
      </c>
      <c r="AS291" s="5"/>
      <c r="AT291" s="84">
        <f t="shared" si="58"/>
        <v>0</v>
      </c>
      <c r="AU291" s="84">
        <f t="shared" si="58"/>
        <v>0</v>
      </c>
      <c r="AV291" s="84">
        <f t="shared" si="58"/>
        <v>0</v>
      </c>
      <c r="AW291" s="84">
        <f t="shared" si="58"/>
        <v>0</v>
      </c>
      <c r="AX291" s="84">
        <f t="shared" si="58"/>
        <v>0</v>
      </c>
      <c r="AY291" s="84">
        <f t="shared" si="58"/>
        <v>0</v>
      </c>
      <c r="AZ291" s="84">
        <f t="shared" si="58"/>
        <v>0</v>
      </c>
      <c r="BA291" s="84">
        <f t="shared" si="58"/>
        <v>0</v>
      </c>
      <c r="BB291" s="84">
        <f t="shared" si="58"/>
        <v>0</v>
      </c>
      <c r="BC291" s="84">
        <f t="shared" si="58"/>
        <v>0</v>
      </c>
      <c r="BD291" s="5"/>
      <c r="BE291" s="5"/>
      <c r="BF291" s="5"/>
      <c r="BG291" s="5"/>
      <c r="BH291" s="5"/>
      <c r="BI291" s="5"/>
      <c r="BJ291" s="5"/>
    </row>
    <row r="292" spans="2:62" hidden="1">
      <c r="B292">
        <f t="shared" si="59"/>
        <v>210</v>
      </c>
      <c r="C292" t="str">
        <f t="shared" si="59"/>
        <v>ADOBAT</v>
      </c>
      <c r="D292" t="str">
        <f t="shared" si="59"/>
        <v>Aplicació de compost (36 t/ha)</v>
      </c>
      <c r="E292" s="82">
        <f t="shared" si="59"/>
        <v>2500</v>
      </c>
      <c r="F292" s="84">
        <f t="shared" si="60"/>
        <v>0</v>
      </c>
      <c r="G292" s="84">
        <f t="shared" si="60"/>
        <v>0</v>
      </c>
      <c r="H292" s="84">
        <f t="shared" si="60"/>
        <v>0</v>
      </c>
      <c r="I292" s="84">
        <f t="shared" si="60"/>
        <v>0</v>
      </c>
      <c r="J292" s="84">
        <f t="shared" si="60"/>
        <v>0</v>
      </c>
      <c r="K292" s="84">
        <f t="shared" si="60"/>
        <v>0</v>
      </c>
      <c r="L292" s="84">
        <f t="shared" si="60"/>
        <v>0</v>
      </c>
      <c r="M292" s="84">
        <f t="shared" si="60"/>
        <v>0</v>
      </c>
      <c r="N292" s="84">
        <f t="shared" si="60"/>
        <v>0</v>
      </c>
      <c r="O292" s="84">
        <f t="shared" si="60"/>
        <v>0</v>
      </c>
      <c r="P292" s="84">
        <f t="shared" si="60"/>
        <v>0</v>
      </c>
      <c r="Q292" s="84">
        <f t="shared" si="60"/>
        <v>0</v>
      </c>
      <c r="R292" s="84">
        <f t="shared" si="60"/>
        <v>0</v>
      </c>
      <c r="S292" s="84">
        <f t="shared" si="60"/>
        <v>0</v>
      </c>
      <c r="T292" s="84">
        <f t="shared" si="60"/>
        <v>0</v>
      </c>
      <c r="U292" s="84">
        <f t="shared" si="60"/>
        <v>0</v>
      </c>
      <c r="V292" s="84">
        <f t="shared" si="60"/>
        <v>0</v>
      </c>
      <c r="W292" s="84">
        <f t="shared" si="60"/>
        <v>0</v>
      </c>
      <c r="X292" s="84">
        <f t="shared" si="60"/>
        <v>0</v>
      </c>
      <c r="Y292" s="84">
        <f t="shared" si="60"/>
        <v>0</v>
      </c>
      <c r="Z292" s="84">
        <f t="shared" si="60"/>
        <v>0</v>
      </c>
      <c r="AA292" s="84">
        <f t="shared" si="60"/>
        <v>0</v>
      </c>
      <c r="AB292" s="84">
        <f t="shared" si="60"/>
        <v>0</v>
      </c>
      <c r="AC292" s="84">
        <f t="shared" si="60"/>
        <v>0</v>
      </c>
      <c r="AD292" s="84">
        <f t="shared" si="60"/>
        <v>0</v>
      </c>
      <c r="AE292" s="84">
        <f t="shared" si="60"/>
        <v>0</v>
      </c>
      <c r="AF292" s="84">
        <f t="shared" si="60"/>
        <v>0</v>
      </c>
      <c r="AG292" s="84">
        <f t="shared" si="60"/>
        <v>0</v>
      </c>
      <c r="AH292" s="84">
        <f t="shared" si="60"/>
        <v>0</v>
      </c>
      <c r="AI292" s="84">
        <f t="shared" si="60"/>
        <v>0</v>
      </c>
      <c r="AJ292" s="84">
        <f t="shared" si="60"/>
        <v>0</v>
      </c>
      <c r="AK292" s="84">
        <f t="shared" si="60"/>
        <v>0</v>
      </c>
      <c r="AL292" s="84">
        <f t="shared" si="60"/>
        <v>0</v>
      </c>
      <c r="AM292" s="84">
        <f t="shared" si="60"/>
        <v>0</v>
      </c>
      <c r="AN292" s="84">
        <f t="shared" si="60"/>
        <v>0</v>
      </c>
      <c r="AO292" s="84">
        <f t="shared" si="60"/>
        <v>0</v>
      </c>
      <c r="AP292" s="84">
        <f t="shared" si="60"/>
        <v>0</v>
      </c>
      <c r="AQ292" s="84">
        <f t="shared" si="57"/>
        <v>0</v>
      </c>
      <c r="AR292" s="84">
        <f t="shared" si="60"/>
        <v>0</v>
      </c>
      <c r="AS292" s="5"/>
      <c r="AT292" s="84">
        <f t="shared" si="58"/>
        <v>0</v>
      </c>
      <c r="AU292" s="84">
        <f t="shared" si="58"/>
        <v>0</v>
      </c>
      <c r="AV292" s="84">
        <f t="shared" si="58"/>
        <v>0</v>
      </c>
      <c r="AW292" s="84">
        <f t="shared" si="58"/>
        <v>0</v>
      </c>
      <c r="AX292" s="84">
        <f t="shared" si="58"/>
        <v>0</v>
      </c>
      <c r="AY292" s="84">
        <f t="shared" si="58"/>
        <v>0</v>
      </c>
      <c r="AZ292" s="84">
        <f t="shared" si="58"/>
        <v>0</v>
      </c>
      <c r="BA292" s="84">
        <f t="shared" si="58"/>
        <v>0</v>
      </c>
      <c r="BB292" s="84">
        <f t="shared" si="58"/>
        <v>0</v>
      </c>
      <c r="BC292" s="84">
        <f t="shared" si="58"/>
        <v>0</v>
      </c>
      <c r="BD292" s="5"/>
      <c r="BE292" s="5"/>
      <c r="BF292" s="5"/>
      <c r="BG292" s="5"/>
      <c r="BH292" s="5"/>
      <c r="BI292" s="5"/>
      <c r="BJ292" s="5"/>
    </row>
    <row r="293" spans="2:62" hidden="1">
      <c r="B293">
        <f t="shared" si="59"/>
        <v>220</v>
      </c>
      <c r="C293" t="str">
        <f t="shared" si="59"/>
        <v>ADOBAT</v>
      </c>
      <c r="D293" t="str">
        <f t="shared" si="59"/>
        <v>Aplicació de compost (60 t/ha)</v>
      </c>
      <c r="E293" s="82">
        <f t="shared" si="59"/>
        <v>2500</v>
      </c>
      <c r="F293" s="84">
        <f t="shared" si="60"/>
        <v>0</v>
      </c>
      <c r="G293" s="84">
        <f t="shared" si="60"/>
        <v>0</v>
      </c>
      <c r="H293" s="84">
        <f t="shared" si="60"/>
        <v>0</v>
      </c>
      <c r="I293" s="84">
        <f t="shared" si="60"/>
        <v>0</v>
      </c>
      <c r="J293" s="84">
        <f t="shared" si="60"/>
        <v>0</v>
      </c>
      <c r="K293" s="84">
        <f t="shared" si="60"/>
        <v>0</v>
      </c>
      <c r="L293" s="84">
        <f t="shared" si="60"/>
        <v>0</v>
      </c>
      <c r="M293" s="84">
        <f t="shared" si="60"/>
        <v>0</v>
      </c>
      <c r="N293" s="84">
        <f t="shared" si="60"/>
        <v>0</v>
      </c>
      <c r="O293" s="84">
        <f t="shared" si="60"/>
        <v>0</v>
      </c>
      <c r="P293" s="84">
        <f t="shared" si="60"/>
        <v>0</v>
      </c>
      <c r="Q293" s="84">
        <f t="shared" si="60"/>
        <v>0</v>
      </c>
      <c r="R293" s="84">
        <f t="shared" si="60"/>
        <v>0</v>
      </c>
      <c r="S293" s="84">
        <f t="shared" si="60"/>
        <v>0</v>
      </c>
      <c r="T293" s="84">
        <f t="shared" si="60"/>
        <v>0</v>
      </c>
      <c r="U293" s="84">
        <f t="shared" si="60"/>
        <v>0</v>
      </c>
      <c r="V293" s="84">
        <f t="shared" si="60"/>
        <v>0</v>
      </c>
      <c r="W293" s="84">
        <f t="shared" si="60"/>
        <v>0</v>
      </c>
      <c r="X293" s="84">
        <f t="shared" si="60"/>
        <v>0</v>
      </c>
      <c r="Y293" s="84">
        <f t="shared" si="60"/>
        <v>0</v>
      </c>
      <c r="Z293" s="84">
        <f t="shared" si="60"/>
        <v>0</v>
      </c>
      <c r="AA293" s="84">
        <f t="shared" si="60"/>
        <v>0</v>
      </c>
      <c r="AB293" s="84">
        <f t="shared" si="60"/>
        <v>0</v>
      </c>
      <c r="AC293" s="84">
        <f t="shared" si="60"/>
        <v>0</v>
      </c>
      <c r="AD293" s="84">
        <f t="shared" si="60"/>
        <v>0</v>
      </c>
      <c r="AE293" s="84">
        <f t="shared" si="60"/>
        <v>0</v>
      </c>
      <c r="AF293" s="84">
        <f t="shared" si="60"/>
        <v>0</v>
      </c>
      <c r="AG293" s="84">
        <f t="shared" ref="AG293:AR293" si="61">+AG58*$E$4/$E293</f>
        <v>0</v>
      </c>
      <c r="AH293" s="84">
        <f t="shared" si="61"/>
        <v>0</v>
      </c>
      <c r="AI293" s="84">
        <f t="shared" si="61"/>
        <v>0</v>
      </c>
      <c r="AJ293" s="84">
        <f t="shared" si="61"/>
        <v>0</v>
      </c>
      <c r="AK293" s="84">
        <f t="shared" si="61"/>
        <v>0</v>
      </c>
      <c r="AL293" s="84">
        <f t="shared" si="61"/>
        <v>0</v>
      </c>
      <c r="AM293" s="84">
        <f t="shared" si="61"/>
        <v>0</v>
      </c>
      <c r="AN293" s="84">
        <f t="shared" si="61"/>
        <v>0</v>
      </c>
      <c r="AO293" s="84">
        <f t="shared" si="61"/>
        <v>0</v>
      </c>
      <c r="AP293" s="84">
        <f t="shared" si="61"/>
        <v>0</v>
      </c>
      <c r="AQ293" s="84">
        <f t="shared" si="57"/>
        <v>0</v>
      </c>
      <c r="AR293" s="84">
        <f t="shared" si="61"/>
        <v>0</v>
      </c>
      <c r="AS293" s="5"/>
      <c r="AT293" s="84">
        <f t="shared" si="58"/>
        <v>0</v>
      </c>
      <c r="AU293" s="84">
        <f t="shared" si="58"/>
        <v>0</v>
      </c>
      <c r="AV293" s="84">
        <f t="shared" si="58"/>
        <v>0</v>
      </c>
      <c r="AW293" s="84">
        <f t="shared" si="58"/>
        <v>0</v>
      </c>
      <c r="AX293" s="84">
        <f t="shared" si="58"/>
        <v>0</v>
      </c>
      <c r="AY293" s="84">
        <f t="shared" si="58"/>
        <v>0</v>
      </c>
      <c r="AZ293" s="84">
        <f t="shared" si="58"/>
        <v>0</v>
      </c>
      <c r="BA293" s="84">
        <f t="shared" si="58"/>
        <v>0</v>
      </c>
      <c r="BB293" s="84">
        <f t="shared" si="58"/>
        <v>0</v>
      </c>
      <c r="BC293" s="84">
        <f t="shared" si="58"/>
        <v>0</v>
      </c>
      <c r="BD293" s="5"/>
      <c r="BE293" s="5"/>
      <c r="BF293" s="5"/>
      <c r="BG293" s="5"/>
      <c r="BH293" s="5"/>
      <c r="BI293" s="5"/>
      <c r="BJ293" s="5"/>
    </row>
    <row r="294" spans="2:62" hidden="1">
      <c r="B294">
        <f t="shared" si="59"/>
        <v>230</v>
      </c>
      <c r="C294" t="str">
        <f t="shared" si="59"/>
        <v>ADOBAT</v>
      </c>
      <c r="D294" t="str">
        <f t="shared" si="59"/>
        <v>Aplicació d'adob orgànic</v>
      </c>
      <c r="E294" s="82">
        <f t="shared" si="59"/>
        <v>2500</v>
      </c>
      <c r="F294" s="84">
        <f t="shared" ref="F294:AR300" si="62">+F59*$E$4/$E294</f>
        <v>0</v>
      </c>
      <c r="G294" s="84">
        <f t="shared" si="62"/>
        <v>0</v>
      </c>
      <c r="H294" s="84">
        <f t="shared" si="62"/>
        <v>0</v>
      </c>
      <c r="I294" s="84">
        <f t="shared" si="62"/>
        <v>0</v>
      </c>
      <c r="J294" s="84">
        <f t="shared" si="62"/>
        <v>0</v>
      </c>
      <c r="K294" s="84">
        <f t="shared" si="62"/>
        <v>0</v>
      </c>
      <c r="L294" s="84">
        <f t="shared" si="62"/>
        <v>0</v>
      </c>
      <c r="M294" s="84">
        <f t="shared" si="62"/>
        <v>0</v>
      </c>
      <c r="N294" s="84">
        <f t="shared" si="62"/>
        <v>0</v>
      </c>
      <c r="O294" s="84">
        <f t="shared" si="62"/>
        <v>0</v>
      </c>
      <c r="P294" s="84">
        <f t="shared" si="62"/>
        <v>0</v>
      </c>
      <c r="Q294" s="84">
        <f t="shared" si="62"/>
        <v>0</v>
      </c>
      <c r="R294" s="84">
        <f t="shared" si="62"/>
        <v>0</v>
      </c>
      <c r="S294" s="84">
        <f t="shared" si="62"/>
        <v>0</v>
      </c>
      <c r="T294" s="84">
        <f t="shared" si="62"/>
        <v>0</v>
      </c>
      <c r="U294" s="84">
        <f t="shared" si="62"/>
        <v>0</v>
      </c>
      <c r="V294" s="84">
        <f t="shared" si="62"/>
        <v>0</v>
      </c>
      <c r="W294" s="84">
        <f t="shared" si="62"/>
        <v>0</v>
      </c>
      <c r="X294" s="84">
        <f t="shared" si="62"/>
        <v>0</v>
      </c>
      <c r="Y294" s="84">
        <f t="shared" si="62"/>
        <v>0</v>
      </c>
      <c r="Z294" s="84">
        <f t="shared" si="62"/>
        <v>0</v>
      </c>
      <c r="AA294" s="84">
        <f t="shared" si="62"/>
        <v>0</v>
      </c>
      <c r="AB294" s="84">
        <f t="shared" si="62"/>
        <v>0</v>
      </c>
      <c r="AC294" s="84">
        <f t="shared" si="62"/>
        <v>0</v>
      </c>
      <c r="AD294" s="84">
        <f t="shared" si="62"/>
        <v>0</v>
      </c>
      <c r="AE294" s="84">
        <f t="shared" si="62"/>
        <v>0</v>
      </c>
      <c r="AF294" s="84">
        <f t="shared" si="62"/>
        <v>0</v>
      </c>
      <c r="AG294" s="84">
        <f t="shared" si="62"/>
        <v>0</v>
      </c>
      <c r="AH294" s="84">
        <f t="shared" si="62"/>
        <v>0</v>
      </c>
      <c r="AI294" s="84">
        <f t="shared" si="62"/>
        <v>0</v>
      </c>
      <c r="AJ294" s="84">
        <f t="shared" si="62"/>
        <v>0</v>
      </c>
      <c r="AK294" s="84">
        <f t="shared" si="62"/>
        <v>0</v>
      </c>
      <c r="AL294" s="84">
        <f t="shared" si="62"/>
        <v>0</v>
      </c>
      <c r="AM294" s="84">
        <f t="shared" si="62"/>
        <v>0</v>
      </c>
      <c r="AN294" s="84">
        <f t="shared" si="62"/>
        <v>0</v>
      </c>
      <c r="AO294" s="84">
        <f t="shared" si="62"/>
        <v>0</v>
      </c>
      <c r="AP294" s="84">
        <f t="shared" si="62"/>
        <v>0</v>
      </c>
      <c r="AQ294" s="84">
        <f t="shared" si="57"/>
        <v>0</v>
      </c>
      <c r="AR294" s="84">
        <f t="shared" si="62"/>
        <v>0</v>
      </c>
      <c r="AS294" s="5"/>
      <c r="AT294" s="84">
        <f t="shared" si="58"/>
        <v>0</v>
      </c>
      <c r="AU294" s="84">
        <f t="shared" si="58"/>
        <v>0</v>
      </c>
      <c r="AV294" s="84">
        <f t="shared" si="58"/>
        <v>0</v>
      </c>
      <c r="AW294" s="84">
        <f t="shared" si="58"/>
        <v>0</v>
      </c>
      <c r="AX294" s="84">
        <f t="shared" si="58"/>
        <v>0</v>
      </c>
      <c r="AY294" s="84">
        <f t="shared" si="58"/>
        <v>0</v>
      </c>
      <c r="AZ294" s="84">
        <f t="shared" si="58"/>
        <v>0</v>
      </c>
      <c r="BA294" s="84">
        <f t="shared" si="58"/>
        <v>0</v>
      </c>
      <c r="BB294" s="84">
        <f t="shared" si="58"/>
        <v>0</v>
      </c>
      <c r="BC294" s="84">
        <f t="shared" si="58"/>
        <v>0</v>
      </c>
      <c r="BD294" s="5"/>
      <c r="BE294" s="5"/>
      <c r="BF294" s="5"/>
      <c r="BG294" s="5"/>
      <c r="BH294" s="5"/>
      <c r="BI294" s="5"/>
      <c r="BJ294" s="5"/>
    </row>
    <row r="295" spans="2:62" hidden="1">
      <c r="B295">
        <f t="shared" si="59"/>
        <v>240</v>
      </c>
      <c r="C295" t="str">
        <f t="shared" si="59"/>
        <v>ADOBAT</v>
      </c>
      <c r="D295" t="str">
        <f t="shared" si="59"/>
        <v>Aplicació potassi</v>
      </c>
      <c r="E295" s="82">
        <f t="shared" si="59"/>
        <v>2500</v>
      </c>
      <c r="F295" s="84">
        <f t="shared" si="62"/>
        <v>0</v>
      </c>
      <c r="G295" s="84">
        <f t="shared" si="62"/>
        <v>0</v>
      </c>
      <c r="H295" s="84">
        <f t="shared" si="62"/>
        <v>0</v>
      </c>
      <c r="I295" s="84">
        <f t="shared" si="62"/>
        <v>0</v>
      </c>
      <c r="J295" s="84">
        <f t="shared" si="62"/>
        <v>0</v>
      </c>
      <c r="K295" s="84">
        <f t="shared" si="62"/>
        <v>0</v>
      </c>
      <c r="L295" s="84">
        <f t="shared" si="62"/>
        <v>0</v>
      </c>
      <c r="M295" s="84">
        <f t="shared" si="62"/>
        <v>0</v>
      </c>
      <c r="N295" s="84">
        <f t="shared" si="62"/>
        <v>0</v>
      </c>
      <c r="O295" s="84">
        <f t="shared" si="62"/>
        <v>0</v>
      </c>
      <c r="P295" s="84">
        <f t="shared" si="62"/>
        <v>0</v>
      </c>
      <c r="Q295" s="84">
        <f t="shared" si="62"/>
        <v>0</v>
      </c>
      <c r="R295" s="84">
        <f t="shared" si="62"/>
        <v>0</v>
      </c>
      <c r="S295" s="84">
        <f t="shared" si="62"/>
        <v>0</v>
      </c>
      <c r="T295" s="84">
        <f t="shared" si="62"/>
        <v>0</v>
      </c>
      <c r="U295" s="84">
        <f t="shared" si="62"/>
        <v>0</v>
      </c>
      <c r="V295" s="84">
        <f t="shared" si="62"/>
        <v>0</v>
      </c>
      <c r="W295" s="84">
        <f t="shared" si="62"/>
        <v>0</v>
      </c>
      <c r="X295" s="84">
        <f t="shared" si="62"/>
        <v>0</v>
      </c>
      <c r="Y295" s="84">
        <f t="shared" si="62"/>
        <v>0</v>
      </c>
      <c r="Z295" s="84">
        <f t="shared" si="62"/>
        <v>0</v>
      </c>
      <c r="AA295" s="84">
        <f t="shared" si="62"/>
        <v>0</v>
      </c>
      <c r="AB295" s="84">
        <f t="shared" si="62"/>
        <v>0</v>
      </c>
      <c r="AC295" s="84">
        <f t="shared" si="62"/>
        <v>0</v>
      </c>
      <c r="AD295" s="84">
        <f t="shared" si="62"/>
        <v>0</v>
      </c>
      <c r="AE295" s="84">
        <f t="shared" si="62"/>
        <v>0</v>
      </c>
      <c r="AF295" s="84">
        <f t="shared" si="62"/>
        <v>0</v>
      </c>
      <c r="AG295" s="84">
        <f t="shared" si="62"/>
        <v>0</v>
      </c>
      <c r="AH295" s="84">
        <f t="shared" si="62"/>
        <v>0</v>
      </c>
      <c r="AI295" s="84">
        <f t="shared" si="62"/>
        <v>0</v>
      </c>
      <c r="AJ295" s="84">
        <f t="shared" si="62"/>
        <v>0</v>
      </c>
      <c r="AK295" s="84">
        <f t="shared" si="62"/>
        <v>0</v>
      </c>
      <c r="AL295" s="84">
        <f t="shared" si="62"/>
        <v>0</v>
      </c>
      <c r="AM295" s="84">
        <f t="shared" si="62"/>
        <v>0</v>
      </c>
      <c r="AN295" s="84">
        <f t="shared" si="62"/>
        <v>0</v>
      </c>
      <c r="AO295" s="84">
        <f t="shared" si="62"/>
        <v>0</v>
      </c>
      <c r="AP295" s="84">
        <f t="shared" si="62"/>
        <v>0</v>
      </c>
      <c r="AQ295" s="84">
        <f t="shared" si="57"/>
        <v>0</v>
      </c>
      <c r="AR295" s="84">
        <f t="shared" si="62"/>
        <v>0</v>
      </c>
      <c r="AS295" s="5"/>
      <c r="AT295" s="84">
        <f t="shared" si="58"/>
        <v>0</v>
      </c>
      <c r="AU295" s="84">
        <f t="shared" si="58"/>
        <v>0</v>
      </c>
      <c r="AV295" s="84">
        <f t="shared" si="58"/>
        <v>0</v>
      </c>
      <c r="AW295" s="84">
        <f t="shared" si="58"/>
        <v>0</v>
      </c>
      <c r="AX295" s="84">
        <f t="shared" si="58"/>
        <v>0</v>
      </c>
      <c r="AY295" s="84">
        <f t="shared" si="58"/>
        <v>0</v>
      </c>
      <c r="AZ295" s="84">
        <f t="shared" si="58"/>
        <v>0</v>
      </c>
      <c r="BA295" s="84">
        <f t="shared" si="58"/>
        <v>0</v>
      </c>
      <c r="BB295" s="84">
        <f t="shared" si="58"/>
        <v>0</v>
      </c>
      <c r="BC295" s="84">
        <f t="shared" si="58"/>
        <v>0</v>
      </c>
      <c r="BD295" s="5"/>
      <c r="BE295" s="5"/>
      <c r="BF295" s="5"/>
      <c r="BG295" s="5"/>
      <c r="BH295" s="5"/>
      <c r="BI295" s="5"/>
      <c r="BJ295" s="5"/>
    </row>
    <row r="296" spans="2:62" hidden="1">
      <c r="B296">
        <f t="shared" si="59"/>
        <v>310</v>
      </c>
      <c r="C296" t="str">
        <f t="shared" si="59"/>
        <v>PLANTACIÓ</v>
      </c>
      <c r="D296" t="str">
        <f t="shared" si="59"/>
        <v>Solcar</v>
      </c>
      <c r="E296" s="82">
        <f t="shared" si="59"/>
        <v>2500</v>
      </c>
      <c r="F296" s="84">
        <f t="shared" si="62"/>
        <v>0</v>
      </c>
      <c r="G296" s="84">
        <f t="shared" si="62"/>
        <v>0</v>
      </c>
      <c r="H296" s="84">
        <f t="shared" si="62"/>
        <v>0</v>
      </c>
      <c r="I296" s="84">
        <f t="shared" si="62"/>
        <v>0</v>
      </c>
      <c r="J296" s="84">
        <f t="shared" si="62"/>
        <v>0</v>
      </c>
      <c r="K296" s="84">
        <f t="shared" si="62"/>
        <v>0</v>
      </c>
      <c r="L296" s="84">
        <f t="shared" si="62"/>
        <v>0</v>
      </c>
      <c r="M296" s="84">
        <f t="shared" si="62"/>
        <v>0</v>
      </c>
      <c r="N296" s="84">
        <f t="shared" si="62"/>
        <v>0</v>
      </c>
      <c r="O296" s="84">
        <f t="shared" si="62"/>
        <v>0</v>
      </c>
      <c r="P296" s="84">
        <f t="shared" si="62"/>
        <v>0</v>
      </c>
      <c r="Q296" s="84">
        <f t="shared" si="62"/>
        <v>0</v>
      </c>
      <c r="R296" s="84">
        <f t="shared" si="62"/>
        <v>0</v>
      </c>
      <c r="S296" s="84">
        <f t="shared" si="62"/>
        <v>0</v>
      </c>
      <c r="T296" s="84">
        <f t="shared" si="62"/>
        <v>0</v>
      </c>
      <c r="U296" s="84">
        <f t="shared" si="62"/>
        <v>0</v>
      </c>
      <c r="V296" s="84">
        <f t="shared" si="62"/>
        <v>0</v>
      </c>
      <c r="W296" s="84">
        <f t="shared" si="62"/>
        <v>0</v>
      </c>
      <c r="X296" s="84">
        <f t="shared" si="62"/>
        <v>0</v>
      </c>
      <c r="Y296" s="84">
        <f t="shared" si="62"/>
        <v>0</v>
      </c>
      <c r="Z296" s="84">
        <f t="shared" si="62"/>
        <v>0</v>
      </c>
      <c r="AA296" s="84">
        <f t="shared" si="62"/>
        <v>0</v>
      </c>
      <c r="AB296" s="84">
        <f t="shared" si="62"/>
        <v>0</v>
      </c>
      <c r="AC296" s="84">
        <f t="shared" si="62"/>
        <v>0</v>
      </c>
      <c r="AD296" s="84">
        <f t="shared" si="62"/>
        <v>0</v>
      </c>
      <c r="AE296" s="84">
        <f t="shared" si="62"/>
        <v>0</v>
      </c>
      <c r="AF296" s="84">
        <f t="shared" si="62"/>
        <v>0</v>
      </c>
      <c r="AG296" s="84">
        <f t="shared" si="62"/>
        <v>0</v>
      </c>
      <c r="AH296" s="84">
        <f t="shared" si="62"/>
        <v>0</v>
      </c>
      <c r="AI296" s="84">
        <f t="shared" si="62"/>
        <v>0</v>
      </c>
      <c r="AJ296" s="84">
        <f t="shared" si="62"/>
        <v>0</v>
      </c>
      <c r="AK296" s="84">
        <f t="shared" si="62"/>
        <v>0</v>
      </c>
      <c r="AL296" s="84">
        <f t="shared" si="62"/>
        <v>0</v>
      </c>
      <c r="AM296" s="84">
        <f t="shared" si="62"/>
        <v>0</v>
      </c>
      <c r="AN296" s="84">
        <f t="shared" si="62"/>
        <v>0</v>
      </c>
      <c r="AO296" s="84">
        <f t="shared" si="62"/>
        <v>0</v>
      </c>
      <c r="AP296" s="84">
        <f t="shared" si="62"/>
        <v>0</v>
      </c>
      <c r="AQ296" s="84">
        <f t="shared" si="57"/>
        <v>0</v>
      </c>
      <c r="AR296" s="84">
        <f t="shared" si="62"/>
        <v>0</v>
      </c>
      <c r="AS296" s="5"/>
      <c r="AT296" s="84">
        <f t="shared" si="58"/>
        <v>0</v>
      </c>
      <c r="AU296" s="84">
        <f t="shared" si="58"/>
        <v>0</v>
      </c>
      <c r="AV296" s="84">
        <f t="shared" si="58"/>
        <v>0</v>
      </c>
      <c r="AW296" s="84">
        <f t="shared" si="58"/>
        <v>0</v>
      </c>
      <c r="AX296" s="84">
        <f t="shared" si="58"/>
        <v>0</v>
      </c>
      <c r="AY296" s="84">
        <f t="shared" si="58"/>
        <v>0</v>
      </c>
      <c r="AZ296" s="84">
        <f t="shared" si="58"/>
        <v>0</v>
      </c>
      <c r="BA296" s="84">
        <f t="shared" si="58"/>
        <v>0</v>
      </c>
      <c r="BB296" s="84">
        <f t="shared" si="58"/>
        <v>0</v>
      </c>
      <c r="BC296" s="84">
        <f t="shared" si="58"/>
        <v>0</v>
      </c>
      <c r="BD296" s="5"/>
      <c r="BE296" s="5"/>
      <c r="BF296" s="5"/>
      <c r="BG296" s="5"/>
      <c r="BH296" s="5"/>
      <c r="BI296" s="5"/>
      <c r="BJ296" s="5"/>
    </row>
    <row r="297" spans="2:62" hidden="1">
      <c r="B297">
        <f t="shared" si="59"/>
        <v>320</v>
      </c>
      <c r="C297" t="str">
        <f t="shared" si="59"/>
        <v>PLANTACIÓ</v>
      </c>
      <c r="D297" t="str">
        <f t="shared" si="59"/>
        <v>Marcat</v>
      </c>
      <c r="E297" s="82">
        <f t="shared" si="59"/>
        <v>2500</v>
      </c>
      <c r="F297" s="84">
        <f t="shared" si="62"/>
        <v>0</v>
      </c>
      <c r="G297" s="84">
        <f t="shared" si="62"/>
        <v>0</v>
      </c>
      <c r="H297" s="84">
        <f t="shared" si="62"/>
        <v>0</v>
      </c>
      <c r="I297" s="84">
        <f t="shared" si="62"/>
        <v>0</v>
      </c>
      <c r="J297" s="84">
        <f t="shared" si="62"/>
        <v>0</v>
      </c>
      <c r="K297" s="84">
        <f t="shared" si="62"/>
        <v>0</v>
      </c>
      <c r="L297" s="84">
        <f t="shared" si="62"/>
        <v>0</v>
      </c>
      <c r="M297" s="84">
        <f t="shared" si="62"/>
        <v>0</v>
      </c>
      <c r="N297" s="84">
        <f t="shared" si="62"/>
        <v>0</v>
      </c>
      <c r="O297" s="84">
        <f t="shared" si="62"/>
        <v>0</v>
      </c>
      <c r="P297" s="84">
        <f t="shared" si="62"/>
        <v>0</v>
      </c>
      <c r="Q297" s="84">
        <f t="shared" si="62"/>
        <v>0</v>
      </c>
      <c r="R297" s="84">
        <f t="shared" si="62"/>
        <v>0</v>
      </c>
      <c r="S297" s="84">
        <f t="shared" si="62"/>
        <v>0</v>
      </c>
      <c r="T297" s="84">
        <f t="shared" si="62"/>
        <v>0</v>
      </c>
      <c r="U297" s="84">
        <f t="shared" si="62"/>
        <v>0</v>
      </c>
      <c r="V297" s="84">
        <f t="shared" si="62"/>
        <v>0</v>
      </c>
      <c r="W297" s="84">
        <f t="shared" si="62"/>
        <v>0</v>
      </c>
      <c r="X297" s="84">
        <f t="shared" si="62"/>
        <v>0</v>
      </c>
      <c r="Y297" s="84">
        <f t="shared" si="62"/>
        <v>0</v>
      </c>
      <c r="Z297" s="84">
        <f t="shared" si="62"/>
        <v>0</v>
      </c>
      <c r="AA297" s="84">
        <f t="shared" si="62"/>
        <v>0</v>
      </c>
      <c r="AB297" s="84">
        <f t="shared" si="62"/>
        <v>0</v>
      </c>
      <c r="AC297" s="84">
        <f t="shared" si="62"/>
        <v>0</v>
      </c>
      <c r="AD297" s="84">
        <f t="shared" si="62"/>
        <v>0</v>
      </c>
      <c r="AE297" s="84">
        <f t="shared" si="62"/>
        <v>0</v>
      </c>
      <c r="AF297" s="84">
        <f t="shared" si="62"/>
        <v>0</v>
      </c>
      <c r="AG297" s="84">
        <f t="shared" si="62"/>
        <v>0</v>
      </c>
      <c r="AH297" s="84">
        <f t="shared" si="62"/>
        <v>0</v>
      </c>
      <c r="AI297" s="84">
        <f t="shared" si="62"/>
        <v>0</v>
      </c>
      <c r="AJ297" s="84">
        <f t="shared" si="62"/>
        <v>0</v>
      </c>
      <c r="AK297" s="84">
        <f t="shared" si="62"/>
        <v>0</v>
      </c>
      <c r="AL297" s="84">
        <f t="shared" si="62"/>
        <v>0</v>
      </c>
      <c r="AM297" s="84">
        <f t="shared" si="62"/>
        <v>0</v>
      </c>
      <c r="AN297" s="84">
        <f t="shared" si="62"/>
        <v>0</v>
      </c>
      <c r="AO297" s="84">
        <f t="shared" si="62"/>
        <v>0</v>
      </c>
      <c r="AP297" s="84">
        <f t="shared" si="62"/>
        <v>0</v>
      </c>
      <c r="AQ297" s="84">
        <f t="shared" si="57"/>
        <v>0</v>
      </c>
      <c r="AR297" s="84">
        <f t="shared" si="62"/>
        <v>0</v>
      </c>
      <c r="AS297" s="5"/>
      <c r="AT297" s="84">
        <f t="shared" si="58"/>
        <v>0</v>
      </c>
      <c r="AU297" s="84">
        <f t="shared" si="58"/>
        <v>0</v>
      </c>
      <c r="AV297" s="84">
        <f t="shared" si="58"/>
        <v>0</v>
      </c>
      <c r="AW297" s="84">
        <f t="shared" si="58"/>
        <v>0</v>
      </c>
      <c r="AX297" s="84">
        <f t="shared" si="58"/>
        <v>0</v>
      </c>
      <c r="AY297" s="84">
        <f t="shared" si="58"/>
        <v>0</v>
      </c>
      <c r="AZ297" s="84">
        <f t="shared" si="58"/>
        <v>0</v>
      </c>
      <c r="BA297" s="84">
        <f t="shared" si="58"/>
        <v>0</v>
      </c>
      <c r="BB297" s="84">
        <f t="shared" si="58"/>
        <v>0</v>
      </c>
      <c r="BC297" s="84">
        <f t="shared" si="58"/>
        <v>0</v>
      </c>
      <c r="BD297" s="5"/>
      <c r="BE297" s="5"/>
      <c r="BF297" s="5"/>
      <c r="BG297" s="5"/>
      <c r="BH297" s="5"/>
      <c r="BI297" s="5"/>
      <c r="BJ297" s="5"/>
    </row>
    <row r="298" spans="2:62" hidden="1">
      <c r="B298">
        <f t="shared" si="59"/>
        <v>330</v>
      </c>
      <c r="C298" t="str">
        <f t="shared" si="59"/>
        <v>PLANTACIÓ</v>
      </c>
      <c r="D298" t="str">
        <f t="shared" si="59"/>
        <v>Plantació manual col o bròcoli</v>
      </c>
      <c r="E298" s="82">
        <f t="shared" si="59"/>
        <v>2500</v>
      </c>
      <c r="F298" s="84">
        <f t="shared" si="62"/>
        <v>0</v>
      </c>
      <c r="G298" s="84">
        <f t="shared" si="62"/>
        <v>0</v>
      </c>
      <c r="H298" s="84">
        <f t="shared" si="62"/>
        <v>0</v>
      </c>
      <c r="I298" s="84">
        <f t="shared" si="62"/>
        <v>0</v>
      </c>
      <c r="J298" s="84">
        <f t="shared" si="62"/>
        <v>0</v>
      </c>
      <c r="K298" s="84">
        <f t="shared" si="62"/>
        <v>0</v>
      </c>
      <c r="L298" s="84">
        <f t="shared" si="62"/>
        <v>0</v>
      </c>
      <c r="M298" s="84">
        <f t="shared" si="62"/>
        <v>0</v>
      </c>
      <c r="N298" s="84">
        <f t="shared" si="62"/>
        <v>0</v>
      </c>
      <c r="O298" s="84">
        <f t="shared" si="62"/>
        <v>0</v>
      </c>
      <c r="P298" s="84">
        <f t="shared" si="62"/>
        <v>0</v>
      </c>
      <c r="Q298" s="84">
        <f t="shared" si="62"/>
        <v>0</v>
      </c>
      <c r="R298" s="84">
        <f t="shared" si="62"/>
        <v>0</v>
      </c>
      <c r="S298" s="84">
        <f t="shared" si="62"/>
        <v>0</v>
      </c>
      <c r="T298" s="84">
        <f t="shared" si="62"/>
        <v>0</v>
      </c>
      <c r="U298" s="84">
        <f t="shared" si="62"/>
        <v>0</v>
      </c>
      <c r="V298" s="84">
        <f t="shared" si="62"/>
        <v>0</v>
      </c>
      <c r="W298" s="84">
        <f t="shared" si="62"/>
        <v>0</v>
      </c>
      <c r="X298" s="84">
        <f t="shared" si="62"/>
        <v>0</v>
      </c>
      <c r="Y298" s="84">
        <f t="shared" si="62"/>
        <v>0</v>
      </c>
      <c r="Z298" s="84">
        <f t="shared" si="62"/>
        <v>0</v>
      </c>
      <c r="AA298" s="84">
        <f t="shared" si="62"/>
        <v>0</v>
      </c>
      <c r="AB298" s="84">
        <f t="shared" si="62"/>
        <v>0</v>
      </c>
      <c r="AC298" s="84">
        <f t="shared" si="62"/>
        <v>0</v>
      </c>
      <c r="AD298" s="84">
        <f t="shared" si="62"/>
        <v>0</v>
      </c>
      <c r="AE298" s="84">
        <f t="shared" si="62"/>
        <v>0</v>
      </c>
      <c r="AF298" s="84">
        <f t="shared" si="62"/>
        <v>0</v>
      </c>
      <c r="AG298" s="84">
        <f t="shared" si="62"/>
        <v>0</v>
      </c>
      <c r="AH298" s="84">
        <f t="shared" si="62"/>
        <v>0</v>
      </c>
      <c r="AI298" s="84">
        <f t="shared" si="62"/>
        <v>0</v>
      </c>
      <c r="AJ298" s="84">
        <f t="shared" si="62"/>
        <v>0</v>
      </c>
      <c r="AK298" s="84">
        <f t="shared" si="62"/>
        <v>0</v>
      </c>
      <c r="AL298" s="84">
        <f t="shared" si="62"/>
        <v>0</v>
      </c>
      <c r="AM298" s="84">
        <f t="shared" si="62"/>
        <v>0</v>
      </c>
      <c r="AN298" s="84">
        <f t="shared" si="62"/>
        <v>0</v>
      </c>
      <c r="AO298" s="84">
        <f t="shared" si="62"/>
        <v>0</v>
      </c>
      <c r="AP298" s="84">
        <f t="shared" si="62"/>
        <v>0</v>
      </c>
      <c r="AQ298" s="84">
        <f t="shared" si="57"/>
        <v>0</v>
      </c>
      <c r="AR298" s="84">
        <f t="shared" si="62"/>
        <v>0</v>
      </c>
      <c r="AS298" s="5"/>
      <c r="AT298" s="84">
        <f t="shared" si="58"/>
        <v>0</v>
      </c>
      <c r="AU298" s="84">
        <f t="shared" si="58"/>
        <v>0</v>
      </c>
      <c r="AV298" s="84">
        <f t="shared" si="58"/>
        <v>0</v>
      </c>
      <c r="AW298" s="84">
        <f t="shared" si="58"/>
        <v>0</v>
      </c>
      <c r="AX298" s="84">
        <f t="shared" si="58"/>
        <v>0</v>
      </c>
      <c r="AY298" s="84">
        <f t="shared" si="58"/>
        <v>0</v>
      </c>
      <c r="AZ298" s="84">
        <f t="shared" si="58"/>
        <v>0</v>
      </c>
      <c r="BA298" s="84">
        <f t="shared" si="58"/>
        <v>0</v>
      </c>
      <c r="BB298" s="84">
        <f t="shared" si="58"/>
        <v>0</v>
      </c>
      <c r="BC298" s="84">
        <f t="shared" si="58"/>
        <v>0</v>
      </c>
      <c r="BD298" s="5"/>
      <c r="BE298" s="5"/>
      <c r="BF298" s="5"/>
      <c r="BG298" s="5"/>
      <c r="BH298" s="5"/>
      <c r="BI298" s="5"/>
      <c r="BJ298" s="5"/>
    </row>
    <row r="299" spans="2:62" hidden="1">
      <c r="B299">
        <f t="shared" si="59"/>
        <v>340</v>
      </c>
      <c r="C299" t="str">
        <f t="shared" si="59"/>
        <v>PLANTACIÓ</v>
      </c>
      <c r="D299" t="str">
        <f t="shared" si="59"/>
        <v>Plantació manual calçots</v>
      </c>
      <c r="E299" s="82">
        <f t="shared" si="59"/>
        <v>2500</v>
      </c>
      <c r="F299" s="84">
        <f t="shared" si="62"/>
        <v>0</v>
      </c>
      <c r="G299" s="84">
        <f t="shared" si="62"/>
        <v>0</v>
      </c>
      <c r="H299" s="84">
        <f t="shared" si="62"/>
        <v>0</v>
      </c>
      <c r="I299" s="84">
        <f t="shared" si="62"/>
        <v>0</v>
      </c>
      <c r="J299" s="84">
        <f t="shared" si="62"/>
        <v>0</v>
      </c>
      <c r="K299" s="84">
        <f t="shared" si="62"/>
        <v>0</v>
      </c>
      <c r="L299" s="84">
        <f t="shared" si="62"/>
        <v>0</v>
      </c>
      <c r="M299" s="84">
        <f t="shared" si="62"/>
        <v>0</v>
      </c>
      <c r="N299" s="84">
        <f t="shared" si="62"/>
        <v>0</v>
      </c>
      <c r="O299" s="84">
        <f t="shared" si="62"/>
        <v>0</v>
      </c>
      <c r="P299" s="84">
        <f t="shared" si="62"/>
        <v>0</v>
      </c>
      <c r="Q299" s="84">
        <f t="shared" si="62"/>
        <v>0</v>
      </c>
      <c r="R299" s="84">
        <f t="shared" si="62"/>
        <v>0</v>
      </c>
      <c r="S299" s="84">
        <f t="shared" si="62"/>
        <v>0</v>
      </c>
      <c r="T299" s="84">
        <f t="shared" si="62"/>
        <v>0</v>
      </c>
      <c r="U299" s="84">
        <f t="shared" si="62"/>
        <v>0</v>
      </c>
      <c r="V299" s="84">
        <f t="shared" si="62"/>
        <v>0</v>
      </c>
      <c r="W299" s="84">
        <f t="shared" si="62"/>
        <v>0</v>
      </c>
      <c r="X299" s="84">
        <f t="shared" si="62"/>
        <v>0</v>
      </c>
      <c r="Y299" s="84">
        <f t="shared" si="62"/>
        <v>0</v>
      </c>
      <c r="Z299" s="84">
        <f t="shared" si="62"/>
        <v>0</v>
      </c>
      <c r="AA299" s="84">
        <f t="shared" si="62"/>
        <v>0</v>
      </c>
      <c r="AB299" s="84">
        <f t="shared" si="62"/>
        <v>0</v>
      </c>
      <c r="AC299" s="84">
        <f t="shared" si="62"/>
        <v>0</v>
      </c>
      <c r="AD299" s="84">
        <f t="shared" si="62"/>
        <v>0</v>
      </c>
      <c r="AE299" s="84">
        <f t="shared" si="62"/>
        <v>0</v>
      </c>
      <c r="AF299" s="84">
        <f t="shared" si="62"/>
        <v>0</v>
      </c>
      <c r="AG299" s="84">
        <f t="shared" si="62"/>
        <v>0</v>
      </c>
      <c r="AH299" s="84">
        <f t="shared" si="62"/>
        <v>0</v>
      </c>
      <c r="AI299" s="84">
        <f t="shared" si="62"/>
        <v>0</v>
      </c>
      <c r="AJ299" s="84">
        <f t="shared" si="62"/>
        <v>0</v>
      </c>
      <c r="AK299" s="84">
        <f t="shared" si="62"/>
        <v>0</v>
      </c>
      <c r="AL299" s="84">
        <f t="shared" si="62"/>
        <v>0</v>
      </c>
      <c r="AM299" s="84">
        <f t="shared" si="62"/>
        <v>0</v>
      </c>
      <c r="AN299" s="84">
        <f t="shared" si="62"/>
        <v>0</v>
      </c>
      <c r="AO299" s="84">
        <f t="shared" si="62"/>
        <v>0</v>
      </c>
      <c r="AP299" s="84">
        <f t="shared" si="62"/>
        <v>0</v>
      </c>
      <c r="AQ299" s="84">
        <f t="shared" si="57"/>
        <v>0</v>
      </c>
      <c r="AR299" s="84">
        <f t="shared" si="62"/>
        <v>0</v>
      </c>
      <c r="AS299" s="5"/>
      <c r="AT299" s="84">
        <f t="shared" si="58"/>
        <v>0</v>
      </c>
      <c r="AU299" s="84">
        <f t="shared" si="58"/>
        <v>0</v>
      </c>
      <c r="AV299" s="84">
        <f t="shared" si="58"/>
        <v>0</v>
      </c>
      <c r="AW299" s="84">
        <f t="shared" si="58"/>
        <v>0</v>
      </c>
      <c r="AX299" s="84">
        <f t="shared" si="58"/>
        <v>0</v>
      </c>
      <c r="AY299" s="84">
        <f t="shared" si="58"/>
        <v>0</v>
      </c>
      <c r="AZ299" s="84">
        <f t="shared" si="58"/>
        <v>0</v>
      </c>
      <c r="BA299" s="84">
        <f t="shared" si="58"/>
        <v>0</v>
      </c>
      <c r="BB299" s="84">
        <f t="shared" si="58"/>
        <v>0</v>
      </c>
      <c r="BC299" s="84">
        <f t="shared" si="58"/>
        <v>0</v>
      </c>
      <c r="BD299" s="5"/>
      <c r="BE299" s="5"/>
      <c r="BF299" s="5"/>
      <c r="BG299" s="5"/>
      <c r="BH299" s="5"/>
      <c r="BI299" s="5"/>
      <c r="BJ299" s="5"/>
    </row>
    <row r="300" spans="2:62" hidden="1">
      <c r="B300">
        <f t="shared" si="59"/>
        <v>350</v>
      </c>
      <c r="C300" t="str">
        <f t="shared" si="59"/>
        <v>PLANTACIÓ</v>
      </c>
      <c r="D300" t="str">
        <f t="shared" si="59"/>
        <v>Plantació manual enciam</v>
      </c>
      <c r="E300" s="82">
        <f t="shared" si="59"/>
        <v>2500</v>
      </c>
      <c r="F300" s="84">
        <f t="shared" si="62"/>
        <v>0</v>
      </c>
      <c r="G300" s="84">
        <f t="shared" si="62"/>
        <v>0</v>
      </c>
      <c r="H300" s="84">
        <f t="shared" si="62"/>
        <v>0</v>
      </c>
      <c r="I300" s="84">
        <f t="shared" si="62"/>
        <v>0</v>
      </c>
      <c r="J300" s="84">
        <f t="shared" si="62"/>
        <v>0</v>
      </c>
      <c r="K300" s="84">
        <f t="shared" si="62"/>
        <v>0</v>
      </c>
      <c r="L300" s="84">
        <f t="shared" si="62"/>
        <v>0</v>
      </c>
      <c r="M300" s="84">
        <f t="shared" si="62"/>
        <v>0</v>
      </c>
      <c r="N300" s="84">
        <f t="shared" si="62"/>
        <v>0</v>
      </c>
      <c r="O300" s="84">
        <f t="shared" si="62"/>
        <v>0</v>
      </c>
      <c r="P300" s="84">
        <f t="shared" si="62"/>
        <v>0</v>
      </c>
      <c r="Q300" s="84">
        <f t="shared" si="62"/>
        <v>0</v>
      </c>
      <c r="R300" s="84">
        <f t="shared" si="62"/>
        <v>0</v>
      </c>
      <c r="S300" s="84">
        <f t="shared" si="62"/>
        <v>0</v>
      </c>
      <c r="T300" s="84">
        <f t="shared" si="62"/>
        <v>0</v>
      </c>
      <c r="U300" s="84">
        <f t="shared" si="62"/>
        <v>0</v>
      </c>
      <c r="V300" s="84">
        <f t="shared" si="62"/>
        <v>0</v>
      </c>
      <c r="W300" s="84">
        <f t="shared" si="62"/>
        <v>0</v>
      </c>
      <c r="X300" s="84">
        <f t="shared" si="62"/>
        <v>0</v>
      </c>
      <c r="Y300" s="84">
        <f t="shared" si="62"/>
        <v>0</v>
      </c>
      <c r="Z300" s="84">
        <f t="shared" si="62"/>
        <v>0</v>
      </c>
      <c r="AA300" s="84">
        <f t="shared" si="62"/>
        <v>0</v>
      </c>
      <c r="AB300" s="84">
        <f t="shared" si="62"/>
        <v>0</v>
      </c>
      <c r="AC300" s="84">
        <f t="shared" si="62"/>
        <v>0</v>
      </c>
      <c r="AD300" s="84">
        <f t="shared" si="62"/>
        <v>0</v>
      </c>
      <c r="AE300" s="84">
        <f t="shared" si="62"/>
        <v>0</v>
      </c>
      <c r="AF300" s="84">
        <f t="shared" si="62"/>
        <v>0</v>
      </c>
      <c r="AG300" s="84">
        <f t="shared" ref="AG300:AR300" si="63">+AG65*$E$4/$E300</f>
        <v>0</v>
      </c>
      <c r="AH300" s="84">
        <f t="shared" si="63"/>
        <v>0</v>
      </c>
      <c r="AI300" s="84">
        <f t="shared" si="63"/>
        <v>0</v>
      </c>
      <c r="AJ300" s="84">
        <f t="shared" si="63"/>
        <v>0</v>
      </c>
      <c r="AK300" s="84">
        <f t="shared" si="63"/>
        <v>0</v>
      </c>
      <c r="AL300" s="84">
        <f t="shared" si="63"/>
        <v>0</v>
      </c>
      <c r="AM300" s="84">
        <f t="shared" si="63"/>
        <v>0</v>
      </c>
      <c r="AN300" s="84">
        <f t="shared" si="63"/>
        <v>0</v>
      </c>
      <c r="AO300" s="84">
        <f t="shared" si="63"/>
        <v>0</v>
      </c>
      <c r="AP300" s="84">
        <f t="shared" si="63"/>
        <v>0</v>
      </c>
      <c r="AQ300" s="84">
        <f t="shared" si="57"/>
        <v>0</v>
      </c>
      <c r="AR300" s="84">
        <f t="shared" si="63"/>
        <v>0</v>
      </c>
      <c r="AS300" s="5"/>
      <c r="AT300" s="84">
        <f t="shared" si="58"/>
        <v>0</v>
      </c>
      <c r="AU300" s="84">
        <f t="shared" si="58"/>
        <v>0</v>
      </c>
      <c r="AV300" s="84">
        <f t="shared" si="58"/>
        <v>0</v>
      </c>
      <c r="AW300" s="84">
        <f t="shared" si="58"/>
        <v>0</v>
      </c>
      <c r="AX300" s="84">
        <f t="shared" si="58"/>
        <v>0</v>
      </c>
      <c r="AY300" s="84">
        <f t="shared" si="58"/>
        <v>0</v>
      </c>
      <c r="AZ300" s="84">
        <f t="shared" si="58"/>
        <v>0</v>
      </c>
      <c r="BA300" s="84">
        <f t="shared" si="58"/>
        <v>0</v>
      </c>
      <c r="BB300" s="84">
        <f t="shared" si="58"/>
        <v>0</v>
      </c>
      <c r="BC300" s="84">
        <f t="shared" si="58"/>
        <v>0</v>
      </c>
      <c r="BD300" s="5"/>
      <c r="BE300" s="5"/>
      <c r="BF300" s="5"/>
      <c r="BG300" s="5"/>
      <c r="BH300" s="5"/>
      <c r="BI300" s="5"/>
      <c r="BJ300" s="5"/>
    </row>
    <row r="301" spans="2:62" hidden="1">
      <c r="B301">
        <f t="shared" si="59"/>
        <v>360</v>
      </c>
      <c r="C301" t="str">
        <f t="shared" si="59"/>
        <v>PLANTACIÓ</v>
      </c>
      <c r="D301" t="str">
        <f t="shared" si="59"/>
        <v>Plantació manual bleda</v>
      </c>
      <c r="E301" s="82">
        <f t="shared" si="59"/>
        <v>2500</v>
      </c>
      <c r="F301" s="84">
        <f t="shared" ref="F301:AR307" si="64">+F66*$E$4/$E301</f>
        <v>0</v>
      </c>
      <c r="G301" s="84">
        <f t="shared" si="64"/>
        <v>0</v>
      </c>
      <c r="H301" s="84">
        <f t="shared" si="64"/>
        <v>0</v>
      </c>
      <c r="I301" s="84">
        <f t="shared" si="64"/>
        <v>0</v>
      </c>
      <c r="J301" s="84">
        <f t="shared" si="64"/>
        <v>0</v>
      </c>
      <c r="K301" s="84">
        <f t="shared" si="64"/>
        <v>0</v>
      </c>
      <c r="L301" s="84">
        <f t="shared" si="64"/>
        <v>0</v>
      </c>
      <c r="M301" s="84">
        <f t="shared" si="64"/>
        <v>0</v>
      </c>
      <c r="N301" s="84">
        <f t="shared" si="64"/>
        <v>0</v>
      </c>
      <c r="O301" s="84">
        <f t="shared" si="64"/>
        <v>0</v>
      </c>
      <c r="P301" s="84">
        <f t="shared" si="64"/>
        <v>0</v>
      </c>
      <c r="Q301" s="84">
        <f t="shared" si="64"/>
        <v>0</v>
      </c>
      <c r="R301" s="84">
        <f t="shared" si="64"/>
        <v>0</v>
      </c>
      <c r="S301" s="84">
        <f t="shared" si="64"/>
        <v>0</v>
      </c>
      <c r="T301" s="84">
        <f t="shared" si="64"/>
        <v>0</v>
      </c>
      <c r="U301" s="84">
        <f t="shared" si="64"/>
        <v>0</v>
      </c>
      <c r="V301" s="84">
        <f t="shared" si="64"/>
        <v>0</v>
      </c>
      <c r="W301" s="84">
        <f t="shared" si="64"/>
        <v>0</v>
      </c>
      <c r="X301" s="84">
        <f t="shared" si="64"/>
        <v>0</v>
      </c>
      <c r="Y301" s="84">
        <f t="shared" si="64"/>
        <v>0</v>
      </c>
      <c r="Z301" s="84">
        <f t="shared" si="64"/>
        <v>0</v>
      </c>
      <c r="AA301" s="84">
        <f t="shared" si="64"/>
        <v>0</v>
      </c>
      <c r="AB301" s="84">
        <f t="shared" si="64"/>
        <v>0</v>
      </c>
      <c r="AC301" s="84">
        <f t="shared" si="64"/>
        <v>0</v>
      </c>
      <c r="AD301" s="84">
        <f t="shared" si="64"/>
        <v>0</v>
      </c>
      <c r="AE301" s="84">
        <f t="shared" si="64"/>
        <v>0</v>
      </c>
      <c r="AF301" s="84">
        <f t="shared" si="64"/>
        <v>0</v>
      </c>
      <c r="AG301" s="84">
        <f t="shared" si="64"/>
        <v>0</v>
      </c>
      <c r="AH301" s="84">
        <f t="shared" si="64"/>
        <v>0</v>
      </c>
      <c r="AI301" s="84">
        <f t="shared" si="64"/>
        <v>0</v>
      </c>
      <c r="AJ301" s="84">
        <f t="shared" si="64"/>
        <v>0</v>
      </c>
      <c r="AK301" s="84">
        <f t="shared" si="64"/>
        <v>0</v>
      </c>
      <c r="AL301" s="84">
        <f t="shared" si="64"/>
        <v>0</v>
      </c>
      <c r="AM301" s="84">
        <f t="shared" si="64"/>
        <v>0</v>
      </c>
      <c r="AN301" s="84">
        <f t="shared" si="64"/>
        <v>0</v>
      </c>
      <c r="AO301" s="84">
        <f t="shared" si="64"/>
        <v>0</v>
      </c>
      <c r="AP301" s="84">
        <f t="shared" si="64"/>
        <v>0</v>
      </c>
      <c r="AQ301" s="84">
        <f t="shared" si="57"/>
        <v>0</v>
      </c>
      <c r="AR301" s="84">
        <f t="shared" si="64"/>
        <v>0</v>
      </c>
      <c r="AS301" s="5"/>
      <c r="AT301" s="84">
        <f t="shared" si="58"/>
        <v>0</v>
      </c>
      <c r="AU301" s="84">
        <f t="shared" si="58"/>
        <v>0</v>
      </c>
      <c r="AV301" s="84">
        <f t="shared" si="58"/>
        <v>0</v>
      </c>
      <c r="AW301" s="84">
        <f t="shared" si="58"/>
        <v>0</v>
      </c>
      <c r="AX301" s="84">
        <f t="shared" si="58"/>
        <v>0</v>
      </c>
      <c r="AY301" s="84">
        <f t="shared" si="58"/>
        <v>0</v>
      </c>
      <c r="AZ301" s="84">
        <f t="shared" si="58"/>
        <v>0</v>
      </c>
      <c r="BA301" s="84">
        <f t="shared" si="58"/>
        <v>0</v>
      </c>
      <c r="BB301" s="84">
        <f t="shared" si="58"/>
        <v>0</v>
      </c>
      <c r="BC301" s="84">
        <f t="shared" si="58"/>
        <v>0</v>
      </c>
      <c r="BD301" s="5"/>
      <c r="BE301" s="5"/>
      <c r="BF301" s="5"/>
      <c r="BG301" s="5"/>
      <c r="BH301" s="5"/>
      <c r="BI301" s="5"/>
      <c r="BJ301" s="5"/>
    </row>
    <row r="302" spans="2:62" hidden="1">
      <c r="B302">
        <f t="shared" si="59"/>
        <v>370</v>
      </c>
      <c r="C302" t="str">
        <f t="shared" si="59"/>
        <v>PLANTACIÓ</v>
      </c>
      <c r="D302" t="str">
        <f t="shared" si="59"/>
        <v>Plantació manual tomàquet</v>
      </c>
      <c r="E302" s="82">
        <f t="shared" si="59"/>
        <v>2500</v>
      </c>
      <c r="F302" s="84">
        <f t="shared" si="64"/>
        <v>0</v>
      </c>
      <c r="G302" s="84">
        <f t="shared" si="64"/>
        <v>0</v>
      </c>
      <c r="H302" s="84">
        <f t="shared" si="64"/>
        <v>0</v>
      </c>
      <c r="I302" s="84">
        <f t="shared" si="64"/>
        <v>0</v>
      </c>
      <c r="J302" s="84">
        <f t="shared" si="64"/>
        <v>0</v>
      </c>
      <c r="K302" s="84">
        <f t="shared" si="64"/>
        <v>0</v>
      </c>
      <c r="L302" s="84">
        <f t="shared" si="64"/>
        <v>0</v>
      </c>
      <c r="M302" s="84">
        <f t="shared" si="64"/>
        <v>0</v>
      </c>
      <c r="N302" s="84">
        <f t="shared" si="64"/>
        <v>0</v>
      </c>
      <c r="O302" s="84">
        <f t="shared" si="64"/>
        <v>0</v>
      </c>
      <c r="P302" s="84">
        <f t="shared" si="64"/>
        <v>0</v>
      </c>
      <c r="Q302" s="84">
        <f t="shared" si="64"/>
        <v>0</v>
      </c>
      <c r="R302" s="84">
        <f t="shared" si="64"/>
        <v>0</v>
      </c>
      <c r="S302" s="84">
        <f t="shared" si="64"/>
        <v>0</v>
      </c>
      <c r="T302" s="84">
        <f t="shared" si="64"/>
        <v>0</v>
      </c>
      <c r="U302" s="84">
        <f t="shared" si="64"/>
        <v>0</v>
      </c>
      <c r="V302" s="84">
        <f t="shared" si="64"/>
        <v>0</v>
      </c>
      <c r="W302" s="84">
        <f t="shared" si="64"/>
        <v>0</v>
      </c>
      <c r="X302" s="84">
        <f t="shared" si="64"/>
        <v>0</v>
      </c>
      <c r="Y302" s="84">
        <f t="shared" si="64"/>
        <v>0</v>
      </c>
      <c r="Z302" s="84">
        <f t="shared" si="64"/>
        <v>0</v>
      </c>
      <c r="AA302" s="84">
        <f t="shared" si="64"/>
        <v>0</v>
      </c>
      <c r="AB302" s="84">
        <f t="shared" si="64"/>
        <v>0</v>
      </c>
      <c r="AC302" s="84">
        <f t="shared" si="64"/>
        <v>0</v>
      </c>
      <c r="AD302" s="84">
        <f t="shared" si="64"/>
        <v>0</v>
      </c>
      <c r="AE302" s="84">
        <f t="shared" si="64"/>
        <v>0</v>
      </c>
      <c r="AF302" s="84">
        <f t="shared" si="64"/>
        <v>0</v>
      </c>
      <c r="AG302" s="84">
        <f t="shared" si="64"/>
        <v>0</v>
      </c>
      <c r="AH302" s="84">
        <f t="shared" si="64"/>
        <v>0</v>
      </c>
      <c r="AI302" s="84">
        <f t="shared" si="64"/>
        <v>0</v>
      </c>
      <c r="AJ302" s="84">
        <f t="shared" si="64"/>
        <v>0</v>
      </c>
      <c r="AK302" s="84">
        <f t="shared" si="64"/>
        <v>0</v>
      </c>
      <c r="AL302" s="84">
        <f t="shared" si="64"/>
        <v>0</v>
      </c>
      <c r="AM302" s="84">
        <f t="shared" si="64"/>
        <v>0</v>
      </c>
      <c r="AN302" s="84">
        <f t="shared" si="64"/>
        <v>0</v>
      </c>
      <c r="AO302" s="84">
        <f t="shared" si="64"/>
        <v>0</v>
      </c>
      <c r="AP302" s="84">
        <f t="shared" si="64"/>
        <v>0</v>
      </c>
      <c r="AQ302" s="84">
        <f t="shared" si="64"/>
        <v>0</v>
      </c>
      <c r="AR302" s="84">
        <f t="shared" si="64"/>
        <v>0</v>
      </c>
      <c r="AS302" s="5"/>
      <c r="AT302" s="84">
        <f t="shared" ref="AT302:BC317" si="65">+AT67*$E$4/$E302</f>
        <v>0</v>
      </c>
      <c r="AU302" s="84">
        <f t="shared" si="65"/>
        <v>0</v>
      </c>
      <c r="AV302" s="84">
        <f t="shared" si="65"/>
        <v>0</v>
      </c>
      <c r="AW302" s="84">
        <f t="shared" si="65"/>
        <v>0</v>
      </c>
      <c r="AX302" s="84">
        <f t="shared" si="65"/>
        <v>0</v>
      </c>
      <c r="AY302" s="84">
        <f t="shared" si="65"/>
        <v>0</v>
      </c>
      <c r="AZ302" s="84">
        <f t="shared" si="65"/>
        <v>0</v>
      </c>
      <c r="BA302" s="84">
        <f t="shared" si="65"/>
        <v>0</v>
      </c>
      <c r="BB302" s="84">
        <f t="shared" si="65"/>
        <v>0</v>
      </c>
      <c r="BC302" s="84">
        <f t="shared" si="65"/>
        <v>0</v>
      </c>
      <c r="BD302" s="5"/>
      <c r="BE302" s="5"/>
      <c r="BF302" s="5"/>
      <c r="BG302" s="5"/>
      <c r="BH302" s="5"/>
      <c r="BI302" s="5"/>
      <c r="BJ302" s="5"/>
    </row>
    <row r="303" spans="2:62" hidden="1">
      <c r="B303">
        <f t="shared" ref="B303:E318" si="66">+B68</f>
        <v>380</v>
      </c>
      <c r="C303" t="str">
        <f t="shared" si="66"/>
        <v>PLANTACIÓ</v>
      </c>
      <c r="D303" t="str">
        <f t="shared" si="66"/>
        <v>Plantació manual carbassa</v>
      </c>
      <c r="E303" s="82">
        <f t="shared" si="66"/>
        <v>2500</v>
      </c>
      <c r="F303" s="84">
        <f t="shared" si="64"/>
        <v>0</v>
      </c>
      <c r="G303" s="84">
        <f t="shared" si="64"/>
        <v>0</v>
      </c>
      <c r="H303" s="84">
        <f t="shared" si="64"/>
        <v>0</v>
      </c>
      <c r="I303" s="84">
        <f t="shared" si="64"/>
        <v>0</v>
      </c>
      <c r="J303" s="84">
        <f t="shared" si="64"/>
        <v>0</v>
      </c>
      <c r="K303" s="84">
        <f t="shared" si="64"/>
        <v>0</v>
      </c>
      <c r="L303" s="84">
        <f t="shared" si="64"/>
        <v>0</v>
      </c>
      <c r="M303" s="84">
        <f t="shared" si="64"/>
        <v>0</v>
      </c>
      <c r="N303" s="84">
        <f t="shared" si="64"/>
        <v>0</v>
      </c>
      <c r="O303" s="84">
        <f t="shared" si="64"/>
        <v>0</v>
      </c>
      <c r="P303" s="84">
        <f t="shared" si="64"/>
        <v>0</v>
      </c>
      <c r="Q303" s="84">
        <f t="shared" si="64"/>
        <v>0</v>
      </c>
      <c r="R303" s="84">
        <f t="shared" si="64"/>
        <v>0</v>
      </c>
      <c r="S303" s="84">
        <f t="shared" si="64"/>
        <v>0</v>
      </c>
      <c r="T303" s="84">
        <f t="shared" si="64"/>
        <v>0</v>
      </c>
      <c r="U303" s="84">
        <f t="shared" si="64"/>
        <v>0</v>
      </c>
      <c r="V303" s="84">
        <f t="shared" si="64"/>
        <v>0</v>
      </c>
      <c r="W303" s="84">
        <f t="shared" si="64"/>
        <v>0</v>
      </c>
      <c r="X303" s="84">
        <f t="shared" si="64"/>
        <v>0</v>
      </c>
      <c r="Y303" s="84">
        <f t="shared" si="64"/>
        <v>0</v>
      </c>
      <c r="Z303" s="84">
        <f t="shared" si="64"/>
        <v>0</v>
      </c>
      <c r="AA303" s="84">
        <f t="shared" si="64"/>
        <v>0</v>
      </c>
      <c r="AB303" s="84">
        <f t="shared" si="64"/>
        <v>0</v>
      </c>
      <c r="AC303" s="84">
        <f t="shared" si="64"/>
        <v>0</v>
      </c>
      <c r="AD303" s="84">
        <f t="shared" si="64"/>
        <v>0</v>
      </c>
      <c r="AE303" s="84">
        <f t="shared" si="64"/>
        <v>0</v>
      </c>
      <c r="AF303" s="84">
        <f t="shared" si="64"/>
        <v>0</v>
      </c>
      <c r="AG303" s="84">
        <f t="shared" si="64"/>
        <v>0</v>
      </c>
      <c r="AH303" s="84">
        <f t="shared" si="64"/>
        <v>0</v>
      </c>
      <c r="AI303" s="84">
        <f t="shared" si="64"/>
        <v>0</v>
      </c>
      <c r="AJ303" s="84">
        <f t="shared" si="64"/>
        <v>0</v>
      </c>
      <c r="AK303" s="84">
        <f t="shared" si="64"/>
        <v>0</v>
      </c>
      <c r="AL303" s="84">
        <f t="shared" si="64"/>
        <v>0</v>
      </c>
      <c r="AM303" s="84">
        <f t="shared" si="64"/>
        <v>0</v>
      </c>
      <c r="AN303" s="84">
        <f t="shared" si="64"/>
        <v>0</v>
      </c>
      <c r="AO303" s="84">
        <f t="shared" si="64"/>
        <v>0</v>
      </c>
      <c r="AP303" s="84">
        <f t="shared" si="64"/>
        <v>0</v>
      </c>
      <c r="AQ303" s="84">
        <f t="shared" si="64"/>
        <v>0</v>
      </c>
      <c r="AR303" s="84">
        <f t="shared" si="64"/>
        <v>0</v>
      </c>
      <c r="AS303" s="5"/>
      <c r="AT303" s="84">
        <f t="shared" si="65"/>
        <v>0</v>
      </c>
      <c r="AU303" s="84">
        <f t="shared" si="65"/>
        <v>0</v>
      </c>
      <c r="AV303" s="84">
        <f t="shared" si="65"/>
        <v>0</v>
      </c>
      <c r="AW303" s="84">
        <f t="shared" si="65"/>
        <v>0</v>
      </c>
      <c r="AX303" s="84">
        <f t="shared" si="65"/>
        <v>0</v>
      </c>
      <c r="AY303" s="84">
        <f t="shared" si="65"/>
        <v>0</v>
      </c>
      <c r="AZ303" s="84">
        <f t="shared" si="65"/>
        <v>0</v>
      </c>
      <c r="BA303" s="84">
        <f t="shared" si="65"/>
        <v>0</v>
      </c>
      <c r="BB303" s="84">
        <f t="shared" si="65"/>
        <v>0</v>
      </c>
      <c r="BC303" s="84">
        <f t="shared" si="65"/>
        <v>0</v>
      </c>
      <c r="BD303" s="5"/>
      <c r="BE303" s="5"/>
      <c r="BF303" s="5"/>
      <c r="BG303" s="5"/>
      <c r="BH303" s="5"/>
      <c r="BI303" s="5"/>
      <c r="BJ303" s="5"/>
    </row>
    <row r="304" spans="2:62" hidden="1">
      <c r="B304">
        <f t="shared" si="66"/>
        <v>390</v>
      </c>
      <c r="C304" t="str">
        <f t="shared" si="66"/>
        <v>PLANTACIÓ</v>
      </c>
      <c r="D304" t="str">
        <f t="shared" si="66"/>
        <v>Sembra manual carbassa</v>
      </c>
      <c r="E304" s="82">
        <f t="shared" si="66"/>
        <v>2500</v>
      </c>
      <c r="F304" s="84">
        <f t="shared" si="64"/>
        <v>0</v>
      </c>
      <c r="G304" s="84">
        <f t="shared" si="64"/>
        <v>0</v>
      </c>
      <c r="H304" s="84">
        <f t="shared" si="64"/>
        <v>0</v>
      </c>
      <c r="I304" s="84">
        <f t="shared" si="64"/>
        <v>0</v>
      </c>
      <c r="J304" s="84">
        <f t="shared" si="64"/>
        <v>0</v>
      </c>
      <c r="K304" s="84">
        <f t="shared" si="64"/>
        <v>0</v>
      </c>
      <c r="L304" s="84">
        <f t="shared" si="64"/>
        <v>0</v>
      </c>
      <c r="M304" s="84">
        <f t="shared" si="64"/>
        <v>0</v>
      </c>
      <c r="N304" s="84">
        <f t="shared" si="64"/>
        <v>0</v>
      </c>
      <c r="O304" s="84">
        <f t="shared" si="64"/>
        <v>0</v>
      </c>
      <c r="P304" s="84">
        <f t="shared" si="64"/>
        <v>0</v>
      </c>
      <c r="Q304" s="84">
        <f t="shared" si="64"/>
        <v>0</v>
      </c>
      <c r="R304" s="84">
        <f t="shared" si="64"/>
        <v>0</v>
      </c>
      <c r="S304" s="84">
        <f t="shared" si="64"/>
        <v>0</v>
      </c>
      <c r="T304" s="84">
        <f t="shared" si="64"/>
        <v>0</v>
      </c>
      <c r="U304" s="84">
        <f t="shared" si="64"/>
        <v>0</v>
      </c>
      <c r="V304" s="84">
        <f t="shared" si="64"/>
        <v>0</v>
      </c>
      <c r="W304" s="84">
        <f t="shared" si="64"/>
        <v>0</v>
      </c>
      <c r="X304" s="84">
        <f t="shared" si="64"/>
        <v>0</v>
      </c>
      <c r="Y304" s="84">
        <f t="shared" si="64"/>
        <v>0</v>
      </c>
      <c r="Z304" s="84">
        <f t="shared" si="64"/>
        <v>0</v>
      </c>
      <c r="AA304" s="84">
        <f t="shared" si="64"/>
        <v>0</v>
      </c>
      <c r="AB304" s="84">
        <f t="shared" si="64"/>
        <v>0</v>
      </c>
      <c r="AC304" s="84">
        <f t="shared" si="64"/>
        <v>0</v>
      </c>
      <c r="AD304" s="84">
        <f t="shared" si="64"/>
        <v>0</v>
      </c>
      <c r="AE304" s="84">
        <f t="shared" si="64"/>
        <v>0</v>
      </c>
      <c r="AF304" s="84">
        <f t="shared" si="64"/>
        <v>0</v>
      </c>
      <c r="AG304" s="84">
        <f t="shared" si="64"/>
        <v>0</v>
      </c>
      <c r="AH304" s="84">
        <f t="shared" si="64"/>
        <v>0</v>
      </c>
      <c r="AI304" s="84">
        <f t="shared" si="64"/>
        <v>0</v>
      </c>
      <c r="AJ304" s="84">
        <f t="shared" si="64"/>
        <v>0</v>
      </c>
      <c r="AK304" s="84">
        <f t="shared" si="64"/>
        <v>0</v>
      </c>
      <c r="AL304" s="84">
        <f t="shared" si="64"/>
        <v>0</v>
      </c>
      <c r="AM304" s="84">
        <f t="shared" si="64"/>
        <v>0</v>
      </c>
      <c r="AN304" s="84">
        <f t="shared" si="64"/>
        <v>0</v>
      </c>
      <c r="AO304" s="84">
        <f t="shared" si="64"/>
        <v>0</v>
      </c>
      <c r="AP304" s="84">
        <f t="shared" si="64"/>
        <v>0</v>
      </c>
      <c r="AQ304" s="84">
        <f t="shared" si="64"/>
        <v>0</v>
      </c>
      <c r="AR304" s="84">
        <f t="shared" si="64"/>
        <v>0</v>
      </c>
      <c r="AS304" s="5"/>
      <c r="AT304" s="84">
        <f t="shared" si="65"/>
        <v>0</v>
      </c>
      <c r="AU304" s="84">
        <f t="shared" si="65"/>
        <v>0</v>
      </c>
      <c r="AV304" s="84">
        <f t="shared" si="65"/>
        <v>0</v>
      </c>
      <c r="AW304" s="84">
        <f t="shared" si="65"/>
        <v>0</v>
      </c>
      <c r="AX304" s="84">
        <f t="shared" si="65"/>
        <v>0</v>
      </c>
      <c r="AY304" s="84">
        <f t="shared" si="65"/>
        <v>0</v>
      </c>
      <c r="AZ304" s="84">
        <f t="shared" si="65"/>
        <v>0</v>
      </c>
      <c r="BA304" s="84">
        <f t="shared" si="65"/>
        <v>0</v>
      </c>
      <c r="BB304" s="84">
        <f t="shared" si="65"/>
        <v>0</v>
      </c>
      <c r="BC304" s="84">
        <f t="shared" si="65"/>
        <v>0</v>
      </c>
      <c r="BD304" s="5"/>
      <c r="BE304" s="5"/>
      <c r="BF304" s="5"/>
      <c r="BG304" s="5"/>
      <c r="BH304" s="5"/>
      <c r="BI304" s="5"/>
      <c r="BJ304" s="5"/>
    </row>
    <row r="305" spans="2:62" hidden="1">
      <c r="B305">
        <f t="shared" si="66"/>
        <v>410</v>
      </c>
      <c r="C305" t="str">
        <f t="shared" si="66"/>
        <v>REG</v>
      </c>
      <c r="D305" t="str">
        <f t="shared" si="66"/>
        <v>Instal.lació sistema de reg amb cinta (1 m per m2)</v>
      </c>
      <c r="E305" s="82">
        <f t="shared" si="66"/>
        <v>2500</v>
      </c>
      <c r="F305" s="84">
        <f t="shared" si="64"/>
        <v>0</v>
      </c>
      <c r="G305" s="84">
        <f t="shared" si="64"/>
        <v>0</v>
      </c>
      <c r="H305" s="84">
        <f t="shared" si="64"/>
        <v>0</v>
      </c>
      <c r="I305" s="84">
        <f t="shared" si="64"/>
        <v>0</v>
      </c>
      <c r="J305" s="84">
        <f t="shared" si="64"/>
        <v>0</v>
      </c>
      <c r="K305" s="84">
        <f t="shared" si="64"/>
        <v>0</v>
      </c>
      <c r="L305" s="84">
        <f t="shared" si="64"/>
        <v>0</v>
      </c>
      <c r="M305" s="84">
        <f t="shared" si="64"/>
        <v>0</v>
      </c>
      <c r="N305" s="84">
        <f t="shared" si="64"/>
        <v>0</v>
      </c>
      <c r="O305" s="84">
        <f t="shared" si="64"/>
        <v>0</v>
      </c>
      <c r="P305" s="84">
        <f t="shared" si="64"/>
        <v>0</v>
      </c>
      <c r="Q305" s="84">
        <f t="shared" si="64"/>
        <v>0</v>
      </c>
      <c r="R305" s="84">
        <f t="shared" si="64"/>
        <v>0</v>
      </c>
      <c r="S305" s="84">
        <f t="shared" si="64"/>
        <v>0</v>
      </c>
      <c r="T305" s="84">
        <f t="shared" si="64"/>
        <v>0</v>
      </c>
      <c r="U305" s="84">
        <f t="shared" si="64"/>
        <v>0</v>
      </c>
      <c r="V305" s="84">
        <f t="shared" si="64"/>
        <v>0</v>
      </c>
      <c r="W305" s="84">
        <f t="shared" si="64"/>
        <v>0</v>
      </c>
      <c r="X305" s="84">
        <f t="shared" si="64"/>
        <v>0</v>
      </c>
      <c r="Y305" s="84">
        <f t="shared" si="64"/>
        <v>0</v>
      </c>
      <c r="Z305" s="84">
        <f t="shared" si="64"/>
        <v>0</v>
      </c>
      <c r="AA305" s="84">
        <f t="shared" si="64"/>
        <v>0</v>
      </c>
      <c r="AB305" s="84">
        <f t="shared" si="64"/>
        <v>0</v>
      </c>
      <c r="AC305" s="84">
        <f t="shared" si="64"/>
        <v>0</v>
      </c>
      <c r="AD305" s="84">
        <f t="shared" si="64"/>
        <v>0</v>
      </c>
      <c r="AE305" s="84">
        <f t="shared" si="64"/>
        <v>0</v>
      </c>
      <c r="AF305" s="84">
        <f t="shared" si="64"/>
        <v>0</v>
      </c>
      <c r="AG305" s="84">
        <f t="shared" si="64"/>
        <v>0</v>
      </c>
      <c r="AH305" s="84">
        <f t="shared" si="64"/>
        <v>0</v>
      </c>
      <c r="AI305" s="84">
        <f t="shared" si="64"/>
        <v>0</v>
      </c>
      <c r="AJ305" s="84">
        <f t="shared" si="64"/>
        <v>0</v>
      </c>
      <c r="AK305" s="84">
        <f t="shared" si="64"/>
        <v>0</v>
      </c>
      <c r="AL305" s="84">
        <f t="shared" si="64"/>
        <v>0</v>
      </c>
      <c r="AM305" s="84">
        <f t="shared" si="64"/>
        <v>0</v>
      </c>
      <c r="AN305" s="84">
        <f t="shared" si="64"/>
        <v>0</v>
      </c>
      <c r="AO305" s="84">
        <f t="shared" si="64"/>
        <v>0</v>
      </c>
      <c r="AP305" s="84">
        <f t="shared" si="64"/>
        <v>0</v>
      </c>
      <c r="AQ305" s="84">
        <f t="shared" si="64"/>
        <v>0</v>
      </c>
      <c r="AR305" s="84">
        <f t="shared" si="64"/>
        <v>0</v>
      </c>
      <c r="AS305" s="5"/>
      <c r="AT305" s="84">
        <f t="shared" si="65"/>
        <v>0</v>
      </c>
      <c r="AU305" s="84">
        <f t="shared" si="65"/>
        <v>0</v>
      </c>
      <c r="AV305" s="84">
        <f t="shared" si="65"/>
        <v>0</v>
      </c>
      <c r="AW305" s="84">
        <f t="shared" si="65"/>
        <v>0</v>
      </c>
      <c r="AX305" s="84">
        <f t="shared" si="65"/>
        <v>0</v>
      </c>
      <c r="AY305" s="84">
        <f t="shared" si="65"/>
        <v>0</v>
      </c>
      <c r="AZ305" s="84">
        <f t="shared" si="65"/>
        <v>0</v>
      </c>
      <c r="BA305" s="84">
        <f t="shared" si="65"/>
        <v>0</v>
      </c>
      <c r="BB305" s="84">
        <f t="shared" si="65"/>
        <v>0</v>
      </c>
      <c r="BC305" s="84">
        <f t="shared" si="65"/>
        <v>0</v>
      </c>
      <c r="BD305" s="5"/>
      <c r="BE305" s="5"/>
      <c r="BF305" s="5"/>
      <c r="BG305" s="5"/>
      <c r="BH305" s="5"/>
      <c r="BI305" s="5"/>
      <c r="BJ305" s="5"/>
    </row>
    <row r="306" spans="2:62" hidden="1">
      <c r="B306">
        <f t="shared" si="66"/>
        <v>420</v>
      </c>
      <c r="C306" t="str">
        <f t="shared" si="66"/>
        <v>REG</v>
      </c>
      <c r="D306" t="str">
        <f t="shared" si="66"/>
        <v>Instal.lació sistema de reg amb cinta (1,6 m per m2)</v>
      </c>
      <c r="E306" s="82">
        <f t="shared" si="66"/>
        <v>2500</v>
      </c>
      <c r="F306" s="84">
        <f t="shared" si="64"/>
        <v>0</v>
      </c>
      <c r="G306" s="84">
        <f t="shared" si="64"/>
        <v>0</v>
      </c>
      <c r="H306" s="84">
        <f t="shared" si="64"/>
        <v>0</v>
      </c>
      <c r="I306" s="84">
        <f t="shared" si="64"/>
        <v>0</v>
      </c>
      <c r="J306" s="84">
        <f t="shared" si="64"/>
        <v>0</v>
      </c>
      <c r="K306" s="84">
        <f t="shared" si="64"/>
        <v>0</v>
      </c>
      <c r="L306" s="84">
        <f t="shared" si="64"/>
        <v>0</v>
      </c>
      <c r="M306" s="84">
        <f t="shared" si="64"/>
        <v>0</v>
      </c>
      <c r="N306" s="84">
        <f t="shared" si="64"/>
        <v>0</v>
      </c>
      <c r="O306" s="84">
        <f t="shared" si="64"/>
        <v>0</v>
      </c>
      <c r="P306" s="84">
        <f t="shared" si="64"/>
        <v>0</v>
      </c>
      <c r="Q306" s="84">
        <f t="shared" si="64"/>
        <v>0</v>
      </c>
      <c r="R306" s="84">
        <f t="shared" si="64"/>
        <v>0</v>
      </c>
      <c r="S306" s="84">
        <f t="shared" si="64"/>
        <v>0</v>
      </c>
      <c r="T306" s="84">
        <f t="shared" si="64"/>
        <v>0</v>
      </c>
      <c r="U306" s="84">
        <f t="shared" si="64"/>
        <v>0</v>
      </c>
      <c r="V306" s="84">
        <f t="shared" si="64"/>
        <v>0</v>
      </c>
      <c r="W306" s="84">
        <f t="shared" si="64"/>
        <v>0</v>
      </c>
      <c r="X306" s="84">
        <f t="shared" si="64"/>
        <v>0</v>
      </c>
      <c r="Y306" s="84">
        <f t="shared" si="64"/>
        <v>0</v>
      </c>
      <c r="Z306" s="84">
        <f t="shared" si="64"/>
        <v>0</v>
      </c>
      <c r="AA306" s="84">
        <f t="shared" si="64"/>
        <v>0</v>
      </c>
      <c r="AB306" s="84">
        <f t="shared" si="64"/>
        <v>0</v>
      </c>
      <c r="AC306" s="84">
        <f t="shared" si="64"/>
        <v>0</v>
      </c>
      <c r="AD306" s="84">
        <f t="shared" si="64"/>
        <v>0</v>
      </c>
      <c r="AE306" s="84">
        <f t="shared" si="64"/>
        <v>0</v>
      </c>
      <c r="AF306" s="84">
        <f t="shared" si="64"/>
        <v>0</v>
      </c>
      <c r="AG306" s="84">
        <f t="shared" si="64"/>
        <v>0</v>
      </c>
      <c r="AH306" s="84">
        <f t="shared" si="64"/>
        <v>0</v>
      </c>
      <c r="AI306" s="84">
        <f t="shared" si="64"/>
        <v>0</v>
      </c>
      <c r="AJ306" s="84">
        <f t="shared" si="64"/>
        <v>0</v>
      </c>
      <c r="AK306" s="84">
        <f t="shared" si="64"/>
        <v>0</v>
      </c>
      <c r="AL306" s="84">
        <f t="shared" si="64"/>
        <v>0</v>
      </c>
      <c r="AM306" s="84">
        <f t="shared" si="64"/>
        <v>0</v>
      </c>
      <c r="AN306" s="84">
        <f t="shared" si="64"/>
        <v>0</v>
      </c>
      <c r="AO306" s="84">
        <f t="shared" si="64"/>
        <v>0</v>
      </c>
      <c r="AP306" s="84">
        <f t="shared" si="64"/>
        <v>0</v>
      </c>
      <c r="AQ306" s="84">
        <f t="shared" si="64"/>
        <v>0</v>
      </c>
      <c r="AR306" s="84">
        <f t="shared" si="64"/>
        <v>0</v>
      </c>
      <c r="AS306" s="5"/>
      <c r="AT306" s="84">
        <f t="shared" si="65"/>
        <v>0</v>
      </c>
      <c r="AU306" s="84">
        <f t="shared" si="65"/>
        <v>0</v>
      </c>
      <c r="AV306" s="84">
        <f t="shared" si="65"/>
        <v>0</v>
      </c>
      <c r="AW306" s="84">
        <f t="shared" si="65"/>
        <v>0</v>
      </c>
      <c r="AX306" s="84">
        <f t="shared" si="65"/>
        <v>0</v>
      </c>
      <c r="AY306" s="84">
        <f t="shared" si="65"/>
        <v>0</v>
      </c>
      <c r="AZ306" s="84">
        <f t="shared" si="65"/>
        <v>0</v>
      </c>
      <c r="BA306" s="84">
        <f t="shared" si="65"/>
        <v>0</v>
      </c>
      <c r="BB306" s="84">
        <f t="shared" si="65"/>
        <v>0</v>
      </c>
      <c r="BC306" s="84">
        <f t="shared" si="65"/>
        <v>0</v>
      </c>
      <c r="BD306" s="5"/>
      <c r="BE306" s="5"/>
      <c r="BF306" s="5"/>
      <c r="BG306" s="5"/>
      <c r="BH306" s="5"/>
      <c r="BI306" s="5"/>
      <c r="BJ306" s="5"/>
    </row>
    <row r="307" spans="2:62" hidden="1">
      <c r="B307">
        <f t="shared" si="66"/>
        <v>430</v>
      </c>
      <c r="C307" t="str">
        <f t="shared" si="66"/>
        <v>REG</v>
      </c>
      <c r="D307" t="str">
        <f t="shared" si="66"/>
        <v>Instal.lació sistema de reg aspersió</v>
      </c>
      <c r="E307" s="82">
        <f t="shared" si="66"/>
        <v>2500</v>
      </c>
      <c r="F307" s="84">
        <f t="shared" si="64"/>
        <v>0</v>
      </c>
      <c r="G307" s="84">
        <f t="shared" si="64"/>
        <v>0</v>
      </c>
      <c r="H307" s="84">
        <f t="shared" si="64"/>
        <v>0</v>
      </c>
      <c r="I307" s="84">
        <f t="shared" si="64"/>
        <v>0</v>
      </c>
      <c r="J307" s="84">
        <f t="shared" si="64"/>
        <v>0</v>
      </c>
      <c r="K307" s="84">
        <f t="shared" si="64"/>
        <v>0</v>
      </c>
      <c r="L307" s="84">
        <f t="shared" si="64"/>
        <v>0</v>
      </c>
      <c r="M307" s="84">
        <f t="shared" si="64"/>
        <v>0</v>
      </c>
      <c r="N307" s="84">
        <f t="shared" si="64"/>
        <v>0</v>
      </c>
      <c r="O307" s="84">
        <f t="shared" si="64"/>
        <v>0</v>
      </c>
      <c r="P307" s="84">
        <f t="shared" si="64"/>
        <v>0</v>
      </c>
      <c r="Q307" s="84">
        <f t="shared" si="64"/>
        <v>0</v>
      </c>
      <c r="R307" s="84">
        <f t="shared" si="64"/>
        <v>0</v>
      </c>
      <c r="S307" s="84">
        <f t="shared" si="64"/>
        <v>0</v>
      </c>
      <c r="T307" s="84">
        <f t="shared" si="64"/>
        <v>0</v>
      </c>
      <c r="U307" s="84">
        <f t="shared" si="64"/>
        <v>0</v>
      </c>
      <c r="V307" s="84">
        <f t="shared" si="64"/>
        <v>0</v>
      </c>
      <c r="W307" s="84">
        <f t="shared" si="64"/>
        <v>0</v>
      </c>
      <c r="X307" s="84">
        <f t="shared" si="64"/>
        <v>0</v>
      </c>
      <c r="Y307" s="84">
        <f t="shared" si="64"/>
        <v>0</v>
      </c>
      <c r="Z307" s="84">
        <f t="shared" si="64"/>
        <v>0</v>
      </c>
      <c r="AA307" s="84">
        <f t="shared" si="64"/>
        <v>0</v>
      </c>
      <c r="AB307" s="84">
        <f t="shared" ref="AB307:AR322" si="67">+AB72*$E$4/$E307</f>
        <v>0</v>
      </c>
      <c r="AC307" s="84">
        <f t="shared" si="67"/>
        <v>0</v>
      </c>
      <c r="AD307" s="84">
        <f t="shared" si="67"/>
        <v>0</v>
      </c>
      <c r="AE307" s="84">
        <f t="shared" si="67"/>
        <v>0</v>
      </c>
      <c r="AF307" s="84">
        <f t="shared" si="67"/>
        <v>0</v>
      </c>
      <c r="AG307" s="84">
        <f t="shared" si="67"/>
        <v>0</v>
      </c>
      <c r="AH307" s="84">
        <f t="shared" si="67"/>
        <v>0</v>
      </c>
      <c r="AI307" s="84">
        <f t="shared" si="67"/>
        <v>0</v>
      </c>
      <c r="AJ307" s="84">
        <f t="shared" si="67"/>
        <v>0</v>
      </c>
      <c r="AK307" s="84">
        <f t="shared" si="67"/>
        <v>0</v>
      </c>
      <c r="AL307" s="84">
        <f t="shared" si="67"/>
        <v>0</v>
      </c>
      <c r="AM307" s="84">
        <f t="shared" si="67"/>
        <v>0</v>
      </c>
      <c r="AN307" s="84">
        <f t="shared" si="67"/>
        <v>0</v>
      </c>
      <c r="AO307" s="84">
        <f t="shared" si="67"/>
        <v>0</v>
      </c>
      <c r="AP307" s="84">
        <f t="shared" si="67"/>
        <v>0</v>
      </c>
      <c r="AQ307" s="84">
        <f t="shared" si="67"/>
        <v>0</v>
      </c>
      <c r="AR307" s="84">
        <f t="shared" si="67"/>
        <v>0</v>
      </c>
      <c r="AS307" s="5"/>
      <c r="AT307" s="84">
        <f t="shared" si="65"/>
        <v>0</v>
      </c>
      <c r="AU307" s="84">
        <f t="shared" si="65"/>
        <v>0</v>
      </c>
      <c r="AV307" s="84">
        <f t="shared" si="65"/>
        <v>0</v>
      </c>
      <c r="AW307" s="84">
        <f t="shared" si="65"/>
        <v>0</v>
      </c>
      <c r="AX307" s="84">
        <f t="shared" si="65"/>
        <v>0</v>
      </c>
      <c r="AY307" s="84">
        <f t="shared" si="65"/>
        <v>0</v>
      </c>
      <c r="AZ307" s="84">
        <f t="shared" si="65"/>
        <v>0</v>
      </c>
      <c r="BA307" s="84">
        <f t="shared" si="65"/>
        <v>0</v>
      </c>
      <c r="BB307" s="84">
        <f t="shared" si="65"/>
        <v>0</v>
      </c>
      <c r="BC307" s="84">
        <f t="shared" si="65"/>
        <v>0</v>
      </c>
      <c r="BD307" s="5"/>
      <c r="BE307" s="5"/>
      <c r="BF307" s="5"/>
      <c r="BG307" s="5"/>
      <c r="BH307" s="5"/>
      <c r="BI307" s="5"/>
      <c r="BJ307" s="5"/>
    </row>
    <row r="308" spans="2:62" hidden="1">
      <c r="B308">
        <f t="shared" si="66"/>
        <v>440</v>
      </c>
      <c r="C308" t="str">
        <f t="shared" si="66"/>
        <v>REG</v>
      </c>
      <c r="D308" t="str">
        <f t="shared" si="66"/>
        <v>Reg (L/m2)</v>
      </c>
      <c r="E308" s="82">
        <f t="shared" si="66"/>
        <v>2500</v>
      </c>
      <c r="F308" s="84">
        <f t="shared" ref="F308:AR314" si="68">+F73*$E$4/$E308</f>
        <v>0</v>
      </c>
      <c r="G308" s="84">
        <f t="shared" si="68"/>
        <v>0</v>
      </c>
      <c r="H308" s="84">
        <f t="shared" si="68"/>
        <v>0</v>
      </c>
      <c r="I308" s="84">
        <f t="shared" si="68"/>
        <v>0</v>
      </c>
      <c r="J308" s="84">
        <f t="shared" si="68"/>
        <v>0</v>
      </c>
      <c r="K308" s="84">
        <f t="shared" si="68"/>
        <v>0</v>
      </c>
      <c r="L308" s="84">
        <f t="shared" si="68"/>
        <v>0</v>
      </c>
      <c r="M308" s="84">
        <f t="shared" si="68"/>
        <v>0</v>
      </c>
      <c r="N308" s="84">
        <f t="shared" si="68"/>
        <v>0</v>
      </c>
      <c r="O308" s="84">
        <f t="shared" si="68"/>
        <v>0</v>
      </c>
      <c r="P308" s="84">
        <f t="shared" si="68"/>
        <v>0</v>
      </c>
      <c r="Q308" s="84">
        <f t="shared" si="68"/>
        <v>0</v>
      </c>
      <c r="R308" s="84">
        <f t="shared" si="68"/>
        <v>0</v>
      </c>
      <c r="S308" s="84">
        <f t="shared" si="68"/>
        <v>0</v>
      </c>
      <c r="T308" s="84">
        <f t="shared" si="68"/>
        <v>0</v>
      </c>
      <c r="U308" s="84">
        <f t="shared" si="68"/>
        <v>0</v>
      </c>
      <c r="V308" s="84">
        <f t="shared" si="68"/>
        <v>0</v>
      </c>
      <c r="W308" s="84">
        <f t="shared" si="68"/>
        <v>0</v>
      </c>
      <c r="X308" s="84">
        <f t="shared" si="68"/>
        <v>0</v>
      </c>
      <c r="Y308" s="84">
        <f t="shared" si="68"/>
        <v>0</v>
      </c>
      <c r="Z308" s="84">
        <f t="shared" si="68"/>
        <v>0</v>
      </c>
      <c r="AA308" s="84">
        <f t="shared" si="68"/>
        <v>0</v>
      </c>
      <c r="AB308" s="84">
        <f t="shared" si="68"/>
        <v>0</v>
      </c>
      <c r="AC308" s="84">
        <f t="shared" si="68"/>
        <v>0</v>
      </c>
      <c r="AD308" s="84">
        <f t="shared" si="68"/>
        <v>0</v>
      </c>
      <c r="AE308" s="84">
        <f t="shared" si="68"/>
        <v>0</v>
      </c>
      <c r="AF308" s="84">
        <f t="shared" si="68"/>
        <v>0</v>
      </c>
      <c r="AG308" s="84">
        <f t="shared" si="68"/>
        <v>0</v>
      </c>
      <c r="AH308" s="84">
        <f t="shared" si="68"/>
        <v>0</v>
      </c>
      <c r="AI308" s="84">
        <f t="shared" si="68"/>
        <v>0</v>
      </c>
      <c r="AJ308" s="84">
        <f t="shared" si="68"/>
        <v>0</v>
      </c>
      <c r="AK308" s="84">
        <f t="shared" si="68"/>
        <v>0</v>
      </c>
      <c r="AL308" s="84">
        <f t="shared" si="68"/>
        <v>0</v>
      </c>
      <c r="AM308" s="84">
        <f t="shared" si="68"/>
        <v>0</v>
      </c>
      <c r="AN308" s="84">
        <f t="shared" si="68"/>
        <v>0</v>
      </c>
      <c r="AO308" s="84">
        <f t="shared" si="68"/>
        <v>0</v>
      </c>
      <c r="AP308" s="84">
        <f t="shared" si="68"/>
        <v>0</v>
      </c>
      <c r="AQ308" s="84">
        <f t="shared" si="67"/>
        <v>0</v>
      </c>
      <c r="AR308" s="84">
        <f t="shared" si="68"/>
        <v>0</v>
      </c>
      <c r="AS308" s="5"/>
      <c r="AT308" s="84">
        <f t="shared" si="65"/>
        <v>0</v>
      </c>
      <c r="AU308" s="84">
        <f t="shared" si="65"/>
        <v>0</v>
      </c>
      <c r="AV308" s="84">
        <f t="shared" si="65"/>
        <v>0</v>
      </c>
      <c r="AW308" s="84">
        <f t="shared" si="65"/>
        <v>0</v>
      </c>
      <c r="AX308" s="84">
        <f t="shared" si="65"/>
        <v>0</v>
      </c>
      <c r="AY308" s="84">
        <f t="shared" si="65"/>
        <v>0</v>
      </c>
      <c r="AZ308" s="84">
        <f t="shared" si="65"/>
        <v>0</v>
      </c>
      <c r="BA308" s="84">
        <f t="shared" si="65"/>
        <v>0</v>
      </c>
      <c r="BB308" s="84">
        <f t="shared" si="65"/>
        <v>0</v>
      </c>
      <c r="BC308" s="84">
        <f t="shared" si="65"/>
        <v>0</v>
      </c>
      <c r="BD308" s="5"/>
      <c r="BE308" s="5"/>
      <c r="BF308" s="5"/>
      <c r="BG308" s="5"/>
      <c r="BH308" s="5"/>
      <c r="BI308" s="5"/>
      <c r="BJ308" s="5"/>
    </row>
    <row r="309" spans="2:62" hidden="1">
      <c r="B309">
        <f t="shared" si="66"/>
        <v>450</v>
      </c>
      <c r="C309" t="str">
        <f t="shared" si="66"/>
        <v>REG</v>
      </c>
      <c r="D309" t="str">
        <f t="shared" si="66"/>
        <v>posada en funcionament i parada</v>
      </c>
      <c r="E309" s="82">
        <f t="shared" si="66"/>
        <v>2500</v>
      </c>
      <c r="F309" s="84">
        <f t="shared" si="68"/>
        <v>0</v>
      </c>
      <c r="G309" s="84">
        <f t="shared" si="68"/>
        <v>0</v>
      </c>
      <c r="H309" s="84">
        <f t="shared" si="68"/>
        <v>0</v>
      </c>
      <c r="I309" s="84">
        <f t="shared" si="68"/>
        <v>0</v>
      </c>
      <c r="J309" s="84">
        <f t="shared" si="68"/>
        <v>0</v>
      </c>
      <c r="K309" s="84">
        <f t="shared" si="68"/>
        <v>0</v>
      </c>
      <c r="L309" s="84">
        <f t="shared" si="68"/>
        <v>0</v>
      </c>
      <c r="M309" s="84">
        <f t="shared" si="68"/>
        <v>0</v>
      </c>
      <c r="N309" s="84">
        <f t="shared" si="68"/>
        <v>0</v>
      </c>
      <c r="O309" s="84">
        <f t="shared" si="68"/>
        <v>0</v>
      </c>
      <c r="P309" s="84">
        <f t="shared" si="68"/>
        <v>0</v>
      </c>
      <c r="Q309" s="84">
        <f t="shared" si="68"/>
        <v>0</v>
      </c>
      <c r="R309" s="84">
        <f t="shared" si="68"/>
        <v>0</v>
      </c>
      <c r="S309" s="84">
        <f t="shared" si="68"/>
        <v>0</v>
      </c>
      <c r="T309" s="84">
        <f t="shared" si="68"/>
        <v>0</v>
      </c>
      <c r="U309" s="84">
        <f t="shared" si="68"/>
        <v>0</v>
      </c>
      <c r="V309" s="84">
        <f t="shared" si="68"/>
        <v>0</v>
      </c>
      <c r="W309" s="84">
        <f t="shared" si="68"/>
        <v>0</v>
      </c>
      <c r="X309" s="84">
        <f t="shared" si="68"/>
        <v>0</v>
      </c>
      <c r="Y309" s="84">
        <f t="shared" si="68"/>
        <v>0</v>
      </c>
      <c r="Z309" s="84">
        <f t="shared" si="68"/>
        <v>0</v>
      </c>
      <c r="AA309" s="84">
        <f t="shared" si="68"/>
        <v>0</v>
      </c>
      <c r="AB309" s="84">
        <f t="shared" si="68"/>
        <v>0</v>
      </c>
      <c r="AC309" s="84">
        <f t="shared" si="68"/>
        <v>0</v>
      </c>
      <c r="AD309" s="84">
        <f t="shared" si="68"/>
        <v>0</v>
      </c>
      <c r="AE309" s="84">
        <f t="shared" si="68"/>
        <v>0</v>
      </c>
      <c r="AF309" s="84">
        <f t="shared" si="68"/>
        <v>0</v>
      </c>
      <c r="AG309" s="84">
        <f t="shared" si="68"/>
        <v>0</v>
      </c>
      <c r="AH309" s="84">
        <f t="shared" si="68"/>
        <v>0</v>
      </c>
      <c r="AI309" s="84">
        <f t="shared" si="68"/>
        <v>0</v>
      </c>
      <c r="AJ309" s="84">
        <f t="shared" si="68"/>
        <v>0</v>
      </c>
      <c r="AK309" s="84">
        <f t="shared" si="68"/>
        <v>0</v>
      </c>
      <c r="AL309" s="84">
        <f t="shared" si="68"/>
        <v>0</v>
      </c>
      <c r="AM309" s="84">
        <f t="shared" si="68"/>
        <v>0</v>
      </c>
      <c r="AN309" s="84">
        <f t="shared" si="68"/>
        <v>0</v>
      </c>
      <c r="AO309" s="84">
        <f t="shared" si="68"/>
        <v>0</v>
      </c>
      <c r="AP309" s="84">
        <f t="shared" si="68"/>
        <v>0</v>
      </c>
      <c r="AQ309" s="84">
        <f t="shared" si="67"/>
        <v>0</v>
      </c>
      <c r="AR309" s="84">
        <f t="shared" si="68"/>
        <v>0</v>
      </c>
      <c r="AS309" s="5"/>
      <c r="AT309" s="84">
        <f t="shared" si="65"/>
        <v>0</v>
      </c>
      <c r="AU309" s="84">
        <f t="shared" si="65"/>
        <v>0</v>
      </c>
      <c r="AV309" s="84">
        <f t="shared" si="65"/>
        <v>0</v>
      </c>
      <c r="AW309" s="84">
        <f t="shared" si="65"/>
        <v>0</v>
      </c>
      <c r="AX309" s="84">
        <f t="shared" si="65"/>
        <v>0</v>
      </c>
      <c r="AY309" s="84">
        <f t="shared" si="65"/>
        <v>0</v>
      </c>
      <c r="AZ309" s="84">
        <f t="shared" si="65"/>
        <v>0</v>
      </c>
      <c r="BA309" s="84">
        <f t="shared" si="65"/>
        <v>0</v>
      </c>
      <c r="BB309" s="84">
        <f t="shared" si="65"/>
        <v>0</v>
      </c>
      <c r="BC309" s="84">
        <f t="shared" si="65"/>
        <v>0</v>
      </c>
      <c r="BD309" s="5"/>
      <c r="BE309" s="5"/>
      <c r="BF309" s="5"/>
      <c r="BG309" s="5"/>
      <c r="BH309" s="5"/>
      <c r="BI309" s="5"/>
      <c r="BJ309" s="5"/>
    </row>
    <row r="310" spans="2:62" hidden="1">
      <c r="B310">
        <f t="shared" si="66"/>
        <v>460</v>
      </c>
      <c r="C310" t="str">
        <f t="shared" si="66"/>
        <v>REG</v>
      </c>
      <c r="D310" t="str">
        <f t="shared" si="66"/>
        <v>Desinstal.lació sistema de reg amb cinta</v>
      </c>
      <c r="E310" s="82">
        <f t="shared" si="66"/>
        <v>2500</v>
      </c>
      <c r="F310" s="84">
        <f t="shared" si="68"/>
        <v>0</v>
      </c>
      <c r="G310" s="84">
        <f t="shared" si="68"/>
        <v>0</v>
      </c>
      <c r="H310" s="84">
        <f t="shared" si="68"/>
        <v>0</v>
      </c>
      <c r="I310" s="84">
        <f t="shared" si="68"/>
        <v>0</v>
      </c>
      <c r="J310" s="84">
        <f t="shared" si="68"/>
        <v>0</v>
      </c>
      <c r="K310" s="84">
        <f t="shared" si="68"/>
        <v>0</v>
      </c>
      <c r="L310" s="84">
        <f t="shared" si="68"/>
        <v>0</v>
      </c>
      <c r="M310" s="84">
        <f t="shared" si="68"/>
        <v>0</v>
      </c>
      <c r="N310" s="84">
        <f t="shared" si="68"/>
        <v>0</v>
      </c>
      <c r="O310" s="84">
        <f t="shared" si="68"/>
        <v>0</v>
      </c>
      <c r="P310" s="84">
        <f t="shared" si="68"/>
        <v>0</v>
      </c>
      <c r="Q310" s="84">
        <f t="shared" si="68"/>
        <v>0</v>
      </c>
      <c r="R310" s="84">
        <f t="shared" si="68"/>
        <v>0</v>
      </c>
      <c r="S310" s="84">
        <f t="shared" si="68"/>
        <v>0</v>
      </c>
      <c r="T310" s="84">
        <f t="shared" si="68"/>
        <v>0</v>
      </c>
      <c r="U310" s="84">
        <f t="shared" si="68"/>
        <v>0</v>
      </c>
      <c r="V310" s="84">
        <f t="shared" si="68"/>
        <v>0</v>
      </c>
      <c r="W310" s="84">
        <f t="shared" si="68"/>
        <v>0</v>
      </c>
      <c r="X310" s="84">
        <f t="shared" si="68"/>
        <v>0</v>
      </c>
      <c r="Y310" s="84">
        <f t="shared" si="68"/>
        <v>0</v>
      </c>
      <c r="Z310" s="84">
        <f t="shared" si="68"/>
        <v>0</v>
      </c>
      <c r="AA310" s="84">
        <f t="shared" si="68"/>
        <v>0</v>
      </c>
      <c r="AB310" s="84">
        <f t="shared" si="68"/>
        <v>0</v>
      </c>
      <c r="AC310" s="84">
        <f t="shared" si="68"/>
        <v>0</v>
      </c>
      <c r="AD310" s="84">
        <f t="shared" si="68"/>
        <v>0</v>
      </c>
      <c r="AE310" s="84">
        <f t="shared" si="68"/>
        <v>0</v>
      </c>
      <c r="AF310" s="84">
        <f t="shared" si="68"/>
        <v>0</v>
      </c>
      <c r="AG310" s="84">
        <f t="shared" si="68"/>
        <v>0</v>
      </c>
      <c r="AH310" s="84">
        <f t="shared" si="68"/>
        <v>0</v>
      </c>
      <c r="AI310" s="84">
        <f t="shared" si="68"/>
        <v>0</v>
      </c>
      <c r="AJ310" s="84">
        <f t="shared" si="68"/>
        <v>0</v>
      </c>
      <c r="AK310" s="84">
        <f t="shared" si="68"/>
        <v>0</v>
      </c>
      <c r="AL310" s="84">
        <f t="shared" si="68"/>
        <v>0</v>
      </c>
      <c r="AM310" s="84">
        <f t="shared" si="68"/>
        <v>0</v>
      </c>
      <c r="AN310" s="84">
        <f t="shared" si="68"/>
        <v>0</v>
      </c>
      <c r="AO310" s="84">
        <f t="shared" si="68"/>
        <v>0</v>
      </c>
      <c r="AP310" s="84">
        <f t="shared" si="68"/>
        <v>0</v>
      </c>
      <c r="AQ310" s="84">
        <f t="shared" si="67"/>
        <v>0</v>
      </c>
      <c r="AR310" s="84">
        <f t="shared" si="68"/>
        <v>0</v>
      </c>
      <c r="AS310" s="5"/>
      <c r="AT310" s="84">
        <f t="shared" si="65"/>
        <v>0</v>
      </c>
      <c r="AU310" s="84">
        <f t="shared" si="65"/>
        <v>0</v>
      </c>
      <c r="AV310" s="84">
        <f t="shared" si="65"/>
        <v>0</v>
      </c>
      <c r="AW310" s="84">
        <f t="shared" si="65"/>
        <v>0</v>
      </c>
      <c r="AX310" s="84">
        <f t="shared" si="65"/>
        <v>0</v>
      </c>
      <c r="AY310" s="84">
        <f t="shared" si="65"/>
        <v>0</v>
      </c>
      <c r="AZ310" s="84">
        <f t="shared" si="65"/>
        <v>0</v>
      </c>
      <c r="BA310" s="84">
        <f t="shared" si="65"/>
        <v>0</v>
      </c>
      <c r="BB310" s="84">
        <f t="shared" si="65"/>
        <v>0</v>
      </c>
      <c r="BC310" s="84">
        <f t="shared" si="65"/>
        <v>0</v>
      </c>
      <c r="BD310" s="5"/>
      <c r="BE310" s="5"/>
      <c r="BF310" s="5"/>
      <c r="BG310" s="5"/>
      <c r="BH310" s="5"/>
      <c r="BI310" s="5"/>
      <c r="BJ310" s="5"/>
    </row>
    <row r="311" spans="2:62" hidden="1">
      <c r="B311">
        <f t="shared" si="66"/>
        <v>510</v>
      </c>
      <c r="C311" t="str">
        <f t="shared" si="66"/>
        <v>TRACTAMENTS</v>
      </c>
      <c r="D311" t="str">
        <f t="shared" si="66"/>
        <v>Tractament Bacillus + retenol +purí ortiga amb tractor i braços</v>
      </c>
      <c r="E311" s="82">
        <f t="shared" si="66"/>
        <v>2500</v>
      </c>
      <c r="F311" s="84">
        <f t="shared" si="68"/>
        <v>0</v>
      </c>
      <c r="G311" s="84">
        <f t="shared" si="68"/>
        <v>0</v>
      </c>
      <c r="H311" s="84">
        <f t="shared" si="68"/>
        <v>0</v>
      </c>
      <c r="I311" s="84">
        <f t="shared" si="68"/>
        <v>0</v>
      </c>
      <c r="J311" s="84">
        <f t="shared" si="68"/>
        <v>0</v>
      </c>
      <c r="K311" s="84">
        <f t="shared" si="68"/>
        <v>0</v>
      </c>
      <c r="L311" s="84">
        <f t="shared" si="68"/>
        <v>0</v>
      </c>
      <c r="M311" s="84">
        <f t="shared" si="68"/>
        <v>0</v>
      </c>
      <c r="N311" s="84">
        <f t="shared" si="68"/>
        <v>0</v>
      </c>
      <c r="O311" s="84">
        <f t="shared" si="68"/>
        <v>0</v>
      </c>
      <c r="P311" s="84">
        <f t="shared" si="68"/>
        <v>0</v>
      </c>
      <c r="Q311" s="84">
        <f t="shared" si="68"/>
        <v>0</v>
      </c>
      <c r="R311" s="84">
        <f t="shared" si="68"/>
        <v>0</v>
      </c>
      <c r="S311" s="84">
        <f t="shared" si="68"/>
        <v>0</v>
      </c>
      <c r="T311" s="84">
        <f t="shared" si="68"/>
        <v>0</v>
      </c>
      <c r="U311" s="84">
        <f t="shared" si="68"/>
        <v>0</v>
      </c>
      <c r="V311" s="84">
        <f t="shared" si="68"/>
        <v>0</v>
      </c>
      <c r="W311" s="84">
        <f t="shared" si="68"/>
        <v>0</v>
      </c>
      <c r="X311" s="84">
        <f t="shared" si="68"/>
        <v>0</v>
      </c>
      <c r="Y311" s="84">
        <f t="shared" si="68"/>
        <v>0</v>
      </c>
      <c r="Z311" s="84">
        <f t="shared" si="68"/>
        <v>0</v>
      </c>
      <c r="AA311" s="84">
        <f t="shared" si="68"/>
        <v>0</v>
      </c>
      <c r="AB311" s="84">
        <f t="shared" si="68"/>
        <v>0</v>
      </c>
      <c r="AC311" s="84">
        <f t="shared" si="68"/>
        <v>0</v>
      </c>
      <c r="AD311" s="84">
        <f t="shared" si="68"/>
        <v>0</v>
      </c>
      <c r="AE311" s="84">
        <f t="shared" si="68"/>
        <v>0</v>
      </c>
      <c r="AF311" s="84">
        <f t="shared" si="68"/>
        <v>0</v>
      </c>
      <c r="AG311" s="84">
        <f t="shared" si="68"/>
        <v>0</v>
      </c>
      <c r="AH311" s="84">
        <f t="shared" si="68"/>
        <v>0</v>
      </c>
      <c r="AI311" s="84">
        <f t="shared" si="68"/>
        <v>0</v>
      </c>
      <c r="AJ311" s="84">
        <f t="shared" si="68"/>
        <v>0</v>
      </c>
      <c r="AK311" s="84">
        <f t="shared" si="68"/>
        <v>0</v>
      </c>
      <c r="AL311" s="84">
        <f t="shared" si="68"/>
        <v>0</v>
      </c>
      <c r="AM311" s="84">
        <f t="shared" si="68"/>
        <v>0</v>
      </c>
      <c r="AN311" s="84">
        <f t="shared" si="68"/>
        <v>0</v>
      </c>
      <c r="AO311" s="84">
        <f t="shared" si="68"/>
        <v>0</v>
      </c>
      <c r="AP311" s="84">
        <f t="shared" si="68"/>
        <v>0</v>
      </c>
      <c r="AQ311" s="84">
        <f t="shared" si="67"/>
        <v>0</v>
      </c>
      <c r="AR311" s="84">
        <f t="shared" si="68"/>
        <v>0</v>
      </c>
      <c r="AS311" s="5"/>
      <c r="AT311" s="84">
        <f t="shared" si="65"/>
        <v>0</v>
      </c>
      <c r="AU311" s="84">
        <f t="shared" si="65"/>
        <v>0</v>
      </c>
      <c r="AV311" s="84">
        <f t="shared" si="65"/>
        <v>0</v>
      </c>
      <c r="AW311" s="84">
        <f t="shared" si="65"/>
        <v>0</v>
      </c>
      <c r="AX311" s="84">
        <f t="shared" si="65"/>
        <v>0</v>
      </c>
      <c r="AY311" s="84">
        <f t="shared" si="65"/>
        <v>0</v>
      </c>
      <c r="AZ311" s="84">
        <f t="shared" si="65"/>
        <v>0</v>
      </c>
      <c r="BA311" s="84">
        <f t="shared" si="65"/>
        <v>0</v>
      </c>
      <c r="BB311" s="84">
        <f t="shared" si="65"/>
        <v>0</v>
      </c>
      <c r="BC311" s="84">
        <f t="shared" si="65"/>
        <v>0</v>
      </c>
      <c r="BD311" s="5"/>
      <c r="BE311" s="5"/>
      <c r="BF311" s="5"/>
      <c r="BG311" s="5"/>
      <c r="BH311" s="5"/>
      <c r="BI311" s="5"/>
      <c r="BJ311" s="5"/>
    </row>
    <row r="312" spans="2:62" hidden="1">
      <c r="B312">
        <f t="shared" si="66"/>
        <v>520</v>
      </c>
      <c r="C312" t="str">
        <f t="shared" si="66"/>
        <v>TRACTAMENTS</v>
      </c>
      <c r="D312" t="str">
        <f t="shared" si="66"/>
        <v>Tractament Bacillus + retenol +purí ortiga amb bota i 2 persones</v>
      </c>
      <c r="E312" s="82">
        <f t="shared" si="66"/>
        <v>2500</v>
      </c>
      <c r="F312" s="84">
        <f t="shared" si="68"/>
        <v>0</v>
      </c>
      <c r="G312" s="84">
        <f t="shared" si="68"/>
        <v>0</v>
      </c>
      <c r="H312" s="84">
        <f t="shared" si="68"/>
        <v>0</v>
      </c>
      <c r="I312" s="84">
        <f t="shared" si="68"/>
        <v>0</v>
      </c>
      <c r="J312" s="84">
        <f t="shared" si="68"/>
        <v>0</v>
      </c>
      <c r="K312" s="84">
        <f t="shared" si="68"/>
        <v>0</v>
      </c>
      <c r="L312" s="84">
        <f t="shared" si="68"/>
        <v>0</v>
      </c>
      <c r="M312" s="84">
        <f t="shared" si="68"/>
        <v>0</v>
      </c>
      <c r="N312" s="84">
        <f t="shared" si="68"/>
        <v>0</v>
      </c>
      <c r="O312" s="84">
        <f t="shared" si="68"/>
        <v>0</v>
      </c>
      <c r="P312" s="84">
        <f t="shared" si="68"/>
        <v>0</v>
      </c>
      <c r="Q312" s="84">
        <f t="shared" si="68"/>
        <v>0</v>
      </c>
      <c r="R312" s="84">
        <f t="shared" si="68"/>
        <v>0</v>
      </c>
      <c r="S312" s="84">
        <f t="shared" si="68"/>
        <v>0</v>
      </c>
      <c r="T312" s="84">
        <f t="shared" si="68"/>
        <v>0</v>
      </c>
      <c r="U312" s="84">
        <f t="shared" si="68"/>
        <v>0</v>
      </c>
      <c r="V312" s="84">
        <f t="shared" si="68"/>
        <v>0</v>
      </c>
      <c r="W312" s="84">
        <f t="shared" si="68"/>
        <v>0</v>
      </c>
      <c r="X312" s="84">
        <f t="shared" si="68"/>
        <v>0</v>
      </c>
      <c r="Y312" s="84">
        <f t="shared" si="68"/>
        <v>0</v>
      </c>
      <c r="Z312" s="84">
        <f t="shared" si="68"/>
        <v>0</v>
      </c>
      <c r="AA312" s="84">
        <f t="shared" si="68"/>
        <v>0</v>
      </c>
      <c r="AB312" s="84">
        <f t="shared" si="68"/>
        <v>0</v>
      </c>
      <c r="AC312" s="84">
        <f t="shared" si="68"/>
        <v>0</v>
      </c>
      <c r="AD312" s="84">
        <f t="shared" si="68"/>
        <v>0</v>
      </c>
      <c r="AE312" s="84">
        <f t="shared" si="68"/>
        <v>0</v>
      </c>
      <c r="AF312" s="84">
        <f t="shared" si="68"/>
        <v>0</v>
      </c>
      <c r="AG312" s="84">
        <f t="shared" si="68"/>
        <v>0</v>
      </c>
      <c r="AH312" s="84">
        <f t="shared" si="68"/>
        <v>0</v>
      </c>
      <c r="AI312" s="84">
        <f t="shared" si="68"/>
        <v>0</v>
      </c>
      <c r="AJ312" s="84">
        <f t="shared" si="68"/>
        <v>0</v>
      </c>
      <c r="AK312" s="84">
        <f t="shared" si="68"/>
        <v>0</v>
      </c>
      <c r="AL312" s="84">
        <f t="shared" si="68"/>
        <v>0</v>
      </c>
      <c r="AM312" s="84">
        <f t="shared" si="68"/>
        <v>0</v>
      </c>
      <c r="AN312" s="84">
        <f t="shared" si="68"/>
        <v>0</v>
      </c>
      <c r="AO312" s="84">
        <f t="shared" si="68"/>
        <v>0</v>
      </c>
      <c r="AP312" s="84">
        <f t="shared" si="68"/>
        <v>0</v>
      </c>
      <c r="AQ312" s="84">
        <f t="shared" si="67"/>
        <v>0</v>
      </c>
      <c r="AR312" s="84">
        <f t="shared" si="68"/>
        <v>0</v>
      </c>
      <c r="AS312" s="5"/>
      <c r="AT312" s="84">
        <f t="shared" si="65"/>
        <v>0</v>
      </c>
      <c r="AU312" s="84">
        <f t="shared" si="65"/>
        <v>0</v>
      </c>
      <c r="AV312" s="84">
        <f t="shared" si="65"/>
        <v>0</v>
      </c>
      <c r="AW312" s="84">
        <f t="shared" si="65"/>
        <v>0</v>
      </c>
      <c r="AX312" s="84">
        <f t="shared" si="65"/>
        <v>0</v>
      </c>
      <c r="AY312" s="84">
        <f t="shared" si="65"/>
        <v>0</v>
      </c>
      <c r="AZ312" s="84">
        <f t="shared" si="65"/>
        <v>0</v>
      </c>
      <c r="BA312" s="84">
        <f t="shared" si="65"/>
        <v>0</v>
      </c>
      <c r="BB312" s="84">
        <f t="shared" si="65"/>
        <v>0</v>
      </c>
      <c r="BC312" s="84">
        <f t="shared" si="65"/>
        <v>0</v>
      </c>
      <c r="BD312" s="5"/>
      <c r="BE312" s="5"/>
      <c r="BF312" s="5"/>
      <c r="BG312" s="5"/>
      <c r="BH312" s="5"/>
      <c r="BI312" s="5"/>
      <c r="BJ312" s="5"/>
    </row>
    <row r="313" spans="2:62" hidden="1">
      <c r="B313">
        <f t="shared" si="66"/>
        <v>530</v>
      </c>
      <c r="C313" t="str">
        <f t="shared" si="66"/>
        <v>TRACTAMENTS</v>
      </c>
      <c r="D313" t="str">
        <f t="shared" si="66"/>
        <v>Tractament coure + retenol + purí</v>
      </c>
      <c r="E313" s="82">
        <f t="shared" si="66"/>
        <v>2500</v>
      </c>
      <c r="F313" s="84">
        <f t="shared" si="68"/>
        <v>0</v>
      </c>
      <c r="G313" s="84">
        <f t="shared" si="68"/>
        <v>0</v>
      </c>
      <c r="H313" s="84">
        <f t="shared" si="68"/>
        <v>0</v>
      </c>
      <c r="I313" s="84">
        <f t="shared" si="68"/>
        <v>0</v>
      </c>
      <c r="J313" s="84">
        <f t="shared" si="68"/>
        <v>0</v>
      </c>
      <c r="K313" s="84">
        <f t="shared" si="68"/>
        <v>0</v>
      </c>
      <c r="L313" s="84">
        <f t="shared" si="68"/>
        <v>0</v>
      </c>
      <c r="M313" s="84">
        <f t="shared" si="68"/>
        <v>0</v>
      </c>
      <c r="N313" s="84">
        <f t="shared" si="68"/>
        <v>0</v>
      </c>
      <c r="O313" s="84">
        <f t="shared" si="68"/>
        <v>0</v>
      </c>
      <c r="P313" s="84">
        <f t="shared" si="68"/>
        <v>0</v>
      </c>
      <c r="Q313" s="84">
        <f t="shared" si="68"/>
        <v>0</v>
      </c>
      <c r="R313" s="84">
        <f t="shared" si="68"/>
        <v>0</v>
      </c>
      <c r="S313" s="84">
        <f t="shared" si="68"/>
        <v>0</v>
      </c>
      <c r="T313" s="84">
        <f t="shared" si="68"/>
        <v>0</v>
      </c>
      <c r="U313" s="84">
        <f t="shared" si="68"/>
        <v>0</v>
      </c>
      <c r="V313" s="84">
        <f t="shared" si="68"/>
        <v>0</v>
      </c>
      <c r="W313" s="84">
        <f t="shared" si="68"/>
        <v>0</v>
      </c>
      <c r="X313" s="84">
        <f t="shared" si="68"/>
        <v>0</v>
      </c>
      <c r="Y313" s="84">
        <f t="shared" si="68"/>
        <v>0</v>
      </c>
      <c r="Z313" s="84">
        <f t="shared" si="68"/>
        <v>0</v>
      </c>
      <c r="AA313" s="84">
        <f t="shared" si="68"/>
        <v>0</v>
      </c>
      <c r="AB313" s="84">
        <f t="shared" si="68"/>
        <v>0</v>
      </c>
      <c r="AC313" s="84">
        <f t="shared" si="68"/>
        <v>0</v>
      </c>
      <c r="AD313" s="84">
        <f t="shared" si="68"/>
        <v>0</v>
      </c>
      <c r="AE313" s="84">
        <f t="shared" si="68"/>
        <v>0</v>
      </c>
      <c r="AF313" s="84">
        <f t="shared" si="68"/>
        <v>0</v>
      </c>
      <c r="AG313" s="84">
        <f t="shared" si="68"/>
        <v>0</v>
      </c>
      <c r="AH313" s="84">
        <f t="shared" si="68"/>
        <v>0</v>
      </c>
      <c r="AI313" s="84">
        <f t="shared" si="68"/>
        <v>0</v>
      </c>
      <c r="AJ313" s="84">
        <f t="shared" si="68"/>
        <v>0</v>
      </c>
      <c r="AK313" s="84">
        <f t="shared" si="68"/>
        <v>0</v>
      </c>
      <c r="AL313" s="84">
        <f t="shared" si="68"/>
        <v>0</v>
      </c>
      <c r="AM313" s="84">
        <f t="shared" si="68"/>
        <v>0</v>
      </c>
      <c r="AN313" s="84">
        <f t="shared" si="68"/>
        <v>0</v>
      </c>
      <c r="AO313" s="84">
        <f t="shared" si="68"/>
        <v>0</v>
      </c>
      <c r="AP313" s="84">
        <f t="shared" si="68"/>
        <v>0</v>
      </c>
      <c r="AQ313" s="84">
        <f t="shared" si="67"/>
        <v>0</v>
      </c>
      <c r="AR313" s="84">
        <f t="shared" si="68"/>
        <v>0</v>
      </c>
      <c r="AS313" s="5"/>
      <c r="AT313" s="84">
        <f t="shared" si="65"/>
        <v>0</v>
      </c>
      <c r="AU313" s="84">
        <f t="shared" si="65"/>
        <v>0</v>
      </c>
      <c r="AV313" s="84">
        <f t="shared" si="65"/>
        <v>0</v>
      </c>
      <c r="AW313" s="84">
        <f t="shared" si="65"/>
        <v>0</v>
      </c>
      <c r="AX313" s="84">
        <f t="shared" si="65"/>
        <v>0</v>
      </c>
      <c r="AY313" s="84">
        <f t="shared" si="65"/>
        <v>0</v>
      </c>
      <c r="AZ313" s="84">
        <f t="shared" si="65"/>
        <v>0</v>
      </c>
      <c r="BA313" s="84">
        <f t="shared" si="65"/>
        <v>0</v>
      </c>
      <c r="BB313" s="84">
        <f t="shared" si="65"/>
        <v>0</v>
      </c>
      <c r="BC313" s="84">
        <f t="shared" si="65"/>
        <v>0</v>
      </c>
      <c r="BD313" s="5"/>
      <c r="BE313" s="5"/>
      <c r="BF313" s="5"/>
      <c r="BG313" s="5"/>
      <c r="BH313" s="5"/>
      <c r="BI313" s="5"/>
      <c r="BJ313" s="5"/>
    </row>
    <row r="314" spans="2:62" hidden="1">
      <c r="B314">
        <f t="shared" si="66"/>
        <v>540</v>
      </c>
      <c r="C314" t="str">
        <f t="shared" si="66"/>
        <v>TRACTAMENTS</v>
      </c>
      <c r="D314" t="str">
        <f t="shared" si="66"/>
        <v>Tractament Llimacs (Ferramol)</v>
      </c>
      <c r="E314" s="82">
        <f t="shared" si="66"/>
        <v>2500</v>
      </c>
      <c r="F314" s="84">
        <f t="shared" si="68"/>
        <v>0</v>
      </c>
      <c r="G314" s="84">
        <f t="shared" si="68"/>
        <v>0</v>
      </c>
      <c r="H314" s="84">
        <f t="shared" si="68"/>
        <v>0</v>
      </c>
      <c r="I314" s="84">
        <f t="shared" si="68"/>
        <v>0</v>
      </c>
      <c r="J314" s="84">
        <f t="shared" si="68"/>
        <v>0</v>
      </c>
      <c r="K314" s="84">
        <f t="shared" si="68"/>
        <v>0</v>
      </c>
      <c r="L314" s="84">
        <f t="shared" si="68"/>
        <v>0</v>
      </c>
      <c r="M314" s="84">
        <f t="shared" si="68"/>
        <v>0</v>
      </c>
      <c r="N314" s="84">
        <f t="shared" si="68"/>
        <v>0</v>
      </c>
      <c r="O314" s="84">
        <f t="shared" si="68"/>
        <v>0</v>
      </c>
      <c r="P314" s="84">
        <f t="shared" si="68"/>
        <v>0</v>
      </c>
      <c r="Q314" s="84">
        <f t="shared" si="68"/>
        <v>0</v>
      </c>
      <c r="R314" s="84">
        <f t="shared" si="68"/>
        <v>0</v>
      </c>
      <c r="S314" s="84">
        <f t="shared" si="68"/>
        <v>0</v>
      </c>
      <c r="T314" s="84">
        <f t="shared" si="68"/>
        <v>0</v>
      </c>
      <c r="U314" s="84">
        <f t="shared" si="68"/>
        <v>0</v>
      </c>
      <c r="V314" s="84">
        <f t="shared" si="68"/>
        <v>0</v>
      </c>
      <c r="W314" s="84">
        <f t="shared" si="68"/>
        <v>0</v>
      </c>
      <c r="X314" s="84">
        <f t="shared" si="68"/>
        <v>0</v>
      </c>
      <c r="Y314" s="84">
        <f t="shared" si="68"/>
        <v>0</v>
      </c>
      <c r="Z314" s="84">
        <f t="shared" si="68"/>
        <v>0</v>
      </c>
      <c r="AA314" s="84">
        <f t="shared" si="68"/>
        <v>0</v>
      </c>
      <c r="AB314" s="84">
        <f t="shared" si="68"/>
        <v>0</v>
      </c>
      <c r="AC314" s="84">
        <f t="shared" si="68"/>
        <v>0</v>
      </c>
      <c r="AD314" s="84">
        <f t="shared" si="68"/>
        <v>0</v>
      </c>
      <c r="AE314" s="84">
        <f t="shared" si="68"/>
        <v>0</v>
      </c>
      <c r="AF314" s="84">
        <f t="shared" si="68"/>
        <v>0</v>
      </c>
      <c r="AG314" s="84">
        <f t="shared" ref="AG314:AR314" si="69">+AG79*$E$4/$E314</f>
        <v>0</v>
      </c>
      <c r="AH314" s="84">
        <f t="shared" si="69"/>
        <v>0</v>
      </c>
      <c r="AI314" s="84">
        <f t="shared" si="69"/>
        <v>0</v>
      </c>
      <c r="AJ314" s="84">
        <f t="shared" si="69"/>
        <v>0</v>
      </c>
      <c r="AK314" s="84">
        <f t="shared" si="69"/>
        <v>0</v>
      </c>
      <c r="AL314" s="84">
        <f t="shared" si="69"/>
        <v>0</v>
      </c>
      <c r="AM314" s="84">
        <f t="shared" si="69"/>
        <v>0</v>
      </c>
      <c r="AN314" s="84">
        <f t="shared" si="69"/>
        <v>0</v>
      </c>
      <c r="AO314" s="84">
        <f t="shared" si="69"/>
        <v>0</v>
      </c>
      <c r="AP314" s="84">
        <f t="shared" si="69"/>
        <v>0</v>
      </c>
      <c r="AQ314" s="84">
        <f t="shared" si="67"/>
        <v>0</v>
      </c>
      <c r="AR314" s="84">
        <f t="shared" si="69"/>
        <v>0</v>
      </c>
      <c r="AS314" s="5"/>
      <c r="AT314" s="84">
        <f t="shared" si="65"/>
        <v>0</v>
      </c>
      <c r="AU314" s="84">
        <f t="shared" si="65"/>
        <v>0</v>
      </c>
      <c r="AV314" s="84">
        <f t="shared" si="65"/>
        <v>0</v>
      </c>
      <c r="AW314" s="84">
        <f t="shared" si="65"/>
        <v>0</v>
      </c>
      <c r="AX314" s="84">
        <f t="shared" si="65"/>
        <v>0</v>
      </c>
      <c r="AY314" s="84">
        <f t="shared" si="65"/>
        <v>0</v>
      </c>
      <c r="AZ314" s="84">
        <f t="shared" si="65"/>
        <v>0</v>
      </c>
      <c r="BA314" s="84">
        <f t="shared" si="65"/>
        <v>0</v>
      </c>
      <c r="BB314" s="84">
        <f t="shared" si="65"/>
        <v>0</v>
      </c>
      <c r="BC314" s="84">
        <f t="shared" si="65"/>
        <v>0</v>
      </c>
      <c r="BD314" s="5"/>
      <c r="BE314" s="5"/>
      <c r="BF314" s="5"/>
      <c r="BG314" s="5"/>
      <c r="BH314" s="5"/>
      <c r="BI314" s="5"/>
      <c r="BJ314" s="5"/>
    </row>
    <row r="315" spans="2:62" hidden="1">
      <c r="B315">
        <f t="shared" si="66"/>
        <v>550</v>
      </c>
      <c r="C315" t="str">
        <f t="shared" si="66"/>
        <v>TRACTAMENTS</v>
      </c>
      <c r="D315" t="str">
        <f t="shared" si="66"/>
        <v>Tractament Bacillus + sofre amb bota i 2 persones</v>
      </c>
      <c r="E315" s="82">
        <f t="shared" si="66"/>
        <v>2500</v>
      </c>
      <c r="F315" s="84">
        <f t="shared" ref="F315:AR321" si="70">+F80*$E$4/$E315</f>
        <v>0</v>
      </c>
      <c r="G315" s="84">
        <f t="shared" si="70"/>
        <v>0</v>
      </c>
      <c r="H315" s="84">
        <f t="shared" si="70"/>
        <v>0</v>
      </c>
      <c r="I315" s="84">
        <f t="shared" si="70"/>
        <v>0</v>
      </c>
      <c r="J315" s="84">
        <f t="shared" si="70"/>
        <v>0</v>
      </c>
      <c r="K315" s="84">
        <f t="shared" si="70"/>
        <v>0</v>
      </c>
      <c r="L315" s="84">
        <f t="shared" si="70"/>
        <v>0</v>
      </c>
      <c r="M315" s="84">
        <f t="shared" si="70"/>
        <v>0</v>
      </c>
      <c r="N315" s="84">
        <f t="shared" si="70"/>
        <v>0</v>
      </c>
      <c r="O315" s="84">
        <f t="shared" si="70"/>
        <v>0</v>
      </c>
      <c r="P315" s="84">
        <f t="shared" si="70"/>
        <v>0</v>
      </c>
      <c r="Q315" s="84">
        <f t="shared" si="70"/>
        <v>0</v>
      </c>
      <c r="R315" s="84">
        <f t="shared" si="70"/>
        <v>0</v>
      </c>
      <c r="S315" s="84">
        <f t="shared" si="70"/>
        <v>0</v>
      </c>
      <c r="T315" s="84">
        <f t="shared" si="70"/>
        <v>0</v>
      </c>
      <c r="U315" s="84">
        <f t="shared" si="70"/>
        <v>0</v>
      </c>
      <c r="V315" s="84">
        <f t="shared" si="70"/>
        <v>0</v>
      </c>
      <c r="W315" s="84">
        <f t="shared" si="70"/>
        <v>0</v>
      </c>
      <c r="X315" s="84">
        <f t="shared" si="70"/>
        <v>0</v>
      </c>
      <c r="Y315" s="84">
        <f t="shared" si="70"/>
        <v>0</v>
      </c>
      <c r="Z315" s="84">
        <f t="shared" si="70"/>
        <v>0</v>
      </c>
      <c r="AA315" s="84">
        <f t="shared" si="70"/>
        <v>0</v>
      </c>
      <c r="AB315" s="84">
        <f t="shared" si="70"/>
        <v>0</v>
      </c>
      <c r="AC315" s="84">
        <f t="shared" si="70"/>
        <v>0</v>
      </c>
      <c r="AD315" s="84">
        <f t="shared" si="70"/>
        <v>0</v>
      </c>
      <c r="AE315" s="84">
        <f t="shared" si="70"/>
        <v>0</v>
      </c>
      <c r="AF315" s="84">
        <f t="shared" si="70"/>
        <v>0</v>
      </c>
      <c r="AG315" s="84">
        <f t="shared" si="70"/>
        <v>0</v>
      </c>
      <c r="AH315" s="84">
        <f t="shared" si="70"/>
        <v>0</v>
      </c>
      <c r="AI315" s="84">
        <f t="shared" si="70"/>
        <v>0</v>
      </c>
      <c r="AJ315" s="84">
        <f t="shared" si="70"/>
        <v>0</v>
      </c>
      <c r="AK315" s="84">
        <f t="shared" si="70"/>
        <v>0</v>
      </c>
      <c r="AL315" s="84">
        <f t="shared" si="70"/>
        <v>0</v>
      </c>
      <c r="AM315" s="84">
        <f t="shared" si="70"/>
        <v>0</v>
      </c>
      <c r="AN315" s="84">
        <f t="shared" si="70"/>
        <v>0</v>
      </c>
      <c r="AO315" s="84">
        <f t="shared" si="70"/>
        <v>0</v>
      </c>
      <c r="AP315" s="84">
        <f t="shared" si="70"/>
        <v>0</v>
      </c>
      <c r="AQ315" s="84">
        <f t="shared" si="67"/>
        <v>0</v>
      </c>
      <c r="AR315" s="84">
        <f t="shared" si="70"/>
        <v>0</v>
      </c>
      <c r="AS315" s="5"/>
      <c r="AT315" s="84">
        <f t="shared" si="65"/>
        <v>0</v>
      </c>
      <c r="AU315" s="84">
        <f t="shared" si="65"/>
        <v>0</v>
      </c>
      <c r="AV315" s="84">
        <f t="shared" si="65"/>
        <v>0</v>
      </c>
      <c r="AW315" s="84">
        <f t="shared" si="65"/>
        <v>0</v>
      </c>
      <c r="AX315" s="84">
        <f t="shared" si="65"/>
        <v>0</v>
      </c>
      <c r="AY315" s="84">
        <f t="shared" si="65"/>
        <v>0</v>
      </c>
      <c r="AZ315" s="84">
        <f t="shared" si="65"/>
        <v>0</v>
      </c>
      <c r="BA315" s="84">
        <f t="shared" si="65"/>
        <v>0</v>
      </c>
      <c r="BB315" s="84">
        <f t="shared" si="65"/>
        <v>0</v>
      </c>
      <c r="BC315" s="84">
        <f t="shared" si="65"/>
        <v>0</v>
      </c>
      <c r="BD315" s="5"/>
      <c r="BE315" s="5"/>
      <c r="BF315" s="5"/>
      <c r="BG315" s="5"/>
      <c r="BH315" s="5"/>
      <c r="BI315" s="5"/>
      <c r="BJ315" s="5"/>
    </row>
    <row r="316" spans="2:62" hidden="1">
      <c r="B316">
        <f t="shared" si="66"/>
        <v>560</v>
      </c>
      <c r="C316" t="str">
        <f t="shared" si="66"/>
        <v>TRACTAMENTS</v>
      </c>
      <c r="D316" t="str">
        <f t="shared" si="66"/>
        <v>Tractament Nim + sofre amb bota i 2 persones</v>
      </c>
      <c r="E316" s="82">
        <f t="shared" si="66"/>
        <v>2500</v>
      </c>
      <c r="F316" s="84">
        <f t="shared" si="70"/>
        <v>0</v>
      </c>
      <c r="G316" s="84">
        <f t="shared" si="70"/>
        <v>0</v>
      </c>
      <c r="H316" s="84">
        <f t="shared" si="70"/>
        <v>0</v>
      </c>
      <c r="I316" s="84">
        <f t="shared" si="70"/>
        <v>0</v>
      </c>
      <c r="J316" s="84">
        <f t="shared" si="70"/>
        <v>0</v>
      </c>
      <c r="K316" s="84">
        <f t="shared" si="70"/>
        <v>0</v>
      </c>
      <c r="L316" s="84">
        <f t="shared" si="70"/>
        <v>0</v>
      </c>
      <c r="M316" s="84">
        <f t="shared" si="70"/>
        <v>0</v>
      </c>
      <c r="N316" s="84">
        <f t="shared" si="70"/>
        <v>0</v>
      </c>
      <c r="O316" s="84">
        <f t="shared" si="70"/>
        <v>0</v>
      </c>
      <c r="P316" s="84">
        <f t="shared" si="70"/>
        <v>0</v>
      </c>
      <c r="Q316" s="84">
        <f t="shared" si="70"/>
        <v>0</v>
      </c>
      <c r="R316" s="84">
        <f t="shared" si="70"/>
        <v>0</v>
      </c>
      <c r="S316" s="84">
        <f t="shared" si="70"/>
        <v>0</v>
      </c>
      <c r="T316" s="84">
        <f t="shared" si="70"/>
        <v>0</v>
      </c>
      <c r="U316" s="84">
        <f t="shared" si="70"/>
        <v>0</v>
      </c>
      <c r="V316" s="84">
        <f t="shared" si="70"/>
        <v>0</v>
      </c>
      <c r="W316" s="84">
        <f t="shared" si="70"/>
        <v>0</v>
      </c>
      <c r="X316" s="84">
        <f t="shared" si="70"/>
        <v>0</v>
      </c>
      <c r="Y316" s="84">
        <f t="shared" si="70"/>
        <v>0</v>
      </c>
      <c r="Z316" s="84">
        <f t="shared" si="70"/>
        <v>0</v>
      </c>
      <c r="AA316" s="84">
        <f t="shared" si="70"/>
        <v>0</v>
      </c>
      <c r="AB316" s="84">
        <f t="shared" si="70"/>
        <v>0</v>
      </c>
      <c r="AC316" s="84">
        <f t="shared" si="70"/>
        <v>0</v>
      </c>
      <c r="AD316" s="84">
        <f t="shared" si="70"/>
        <v>0</v>
      </c>
      <c r="AE316" s="84">
        <f t="shared" si="70"/>
        <v>0</v>
      </c>
      <c r="AF316" s="84">
        <f t="shared" si="70"/>
        <v>0</v>
      </c>
      <c r="AG316" s="84">
        <f t="shared" si="70"/>
        <v>0</v>
      </c>
      <c r="AH316" s="84">
        <f t="shared" si="70"/>
        <v>0</v>
      </c>
      <c r="AI316" s="84">
        <f t="shared" si="70"/>
        <v>0</v>
      </c>
      <c r="AJ316" s="84">
        <f t="shared" si="70"/>
        <v>0</v>
      </c>
      <c r="AK316" s="84">
        <f t="shared" si="70"/>
        <v>0</v>
      </c>
      <c r="AL316" s="84">
        <f t="shared" si="70"/>
        <v>0</v>
      </c>
      <c r="AM316" s="84">
        <f t="shared" si="70"/>
        <v>0</v>
      </c>
      <c r="AN316" s="84">
        <f t="shared" si="70"/>
        <v>0</v>
      </c>
      <c r="AO316" s="84">
        <f t="shared" si="70"/>
        <v>0</v>
      </c>
      <c r="AP316" s="84">
        <f t="shared" si="70"/>
        <v>0</v>
      </c>
      <c r="AQ316" s="84">
        <f t="shared" si="67"/>
        <v>0</v>
      </c>
      <c r="AR316" s="84">
        <f t="shared" si="70"/>
        <v>0</v>
      </c>
      <c r="AS316" s="5"/>
      <c r="AT316" s="84">
        <f t="shared" si="65"/>
        <v>0</v>
      </c>
      <c r="AU316" s="84">
        <f t="shared" si="65"/>
        <v>0</v>
      </c>
      <c r="AV316" s="84">
        <f t="shared" si="65"/>
        <v>0</v>
      </c>
      <c r="AW316" s="84">
        <f t="shared" si="65"/>
        <v>0</v>
      </c>
      <c r="AX316" s="84">
        <f t="shared" si="65"/>
        <v>0</v>
      </c>
      <c r="AY316" s="84">
        <f t="shared" si="65"/>
        <v>0</v>
      </c>
      <c r="AZ316" s="84">
        <f t="shared" si="65"/>
        <v>0</v>
      </c>
      <c r="BA316" s="84">
        <f t="shared" si="65"/>
        <v>0</v>
      </c>
      <c r="BB316" s="84">
        <f t="shared" si="65"/>
        <v>0</v>
      </c>
      <c r="BC316" s="84">
        <f t="shared" si="65"/>
        <v>0</v>
      </c>
      <c r="BD316" s="5"/>
      <c r="BE316" s="5"/>
      <c r="BF316" s="5"/>
      <c r="BG316" s="5"/>
      <c r="BH316" s="5"/>
      <c r="BI316" s="5"/>
      <c r="BJ316" s="5"/>
    </row>
    <row r="317" spans="2:62" hidden="1">
      <c r="B317">
        <f t="shared" si="66"/>
        <v>570</v>
      </c>
      <c r="C317" t="str">
        <f t="shared" si="66"/>
        <v>TRACTAMENTS</v>
      </c>
      <c r="D317" t="str">
        <f t="shared" si="66"/>
        <v>Tractament sofre amb bota i 2 persones</v>
      </c>
      <c r="E317" s="82">
        <f t="shared" si="66"/>
        <v>2500</v>
      </c>
      <c r="F317" s="84">
        <f t="shared" si="70"/>
        <v>0</v>
      </c>
      <c r="G317" s="84">
        <f t="shared" si="70"/>
        <v>0</v>
      </c>
      <c r="H317" s="84">
        <f t="shared" si="70"/>
        <v>0</v>
      </c>
      <c r="I317" s="84">
        <f t="shared" si="70"/>
        <v>0</v>
      </c>
      <c r="J317" s="84">
        <f t="shared" si="70"/>
        <v>0</v>
      </c>
      <c r="K317" s="84">
        <f t="shared" si="70"/>
        <v>0</v>
      </c>
      <c r="L317" s="84">
        <f t="shared" si="70"/>
        <v>0</v>
      </c>
      <c r="M317" s="84">
        <f t="shared" si="70"/>
        <v>0</v>
      </c>
      <c r="N317" s="84">
        <f t="shared" si="70"/>
        <v>0</v>
      </c>
      <c r="O317" s="84">
        <f t="shared" si="70"/>
        <v>0</v>
      </c>
      <c r="P317" s="84">
        <f t="shared" si="70"/>
        <v>0</v>
      </c>
      <c r="Q317" s="84">
        <f t="shared" si="70"/>
        <v>0</v>
      </c>
      <c r="R317" s="84">
        <f t="shared" si="70"/>
        <v>0</v>
      </c>
      <c r="S317" s="84">
        <f t="shared" si="70"/>
        <v>0</v>
      </c>
      <c r="T317" s="84">
        <f t="shared" si="70"/>
        <v>0</v>
      </c>
      <c r="U317" s="84">
        <f t="shared" si="70"/>
        <v>0</v>
      </c>
      <c r="V317" s="84">
        <f t="shared" si="70"/>
        <v>0</v>
      </c>
      <c r="W317" s="84">
        <f t="shared" si="70"/>
        <v>0</v>
      </c>
      <c r="X317" s="84">
        <f t="shared" si="70"/>
        <v>0</v>
      </c>
      <c r="Y317" s="84">
        <f t="shared" si="70"/>
        <v>0</v>
      </c>
      <c r="Z317" s="84">
        <f t="shared" si="70"/>
        <v>0</v>
      </c>
      <c r="AA317" s="84">
        <f t="shared" si="70"/>
        <v>0</v>
      </c>
      <c r="AB317" s="84">
        <f t="shared" si="70"/>
        <v>0</v>
      </c>
      <c r="AC317" s="84">
        <f t="shared" si="70"/>
        <v>0</v>
      </c>
      <c r="AD317" s="84">
        <f t="shared" si="70"/>
        <v>0</v>
      </c>
      <c r="AE317" s="84">
        <f t="shared" si="70"/>
        <v>0</v>
      </c>
      <c r="AF317" s="84">
        <f t="shared" si="70"/>
        <v>0</v>
      </c>
      <c r="AG317" s="84">
        <f t="shared" si="70"/>
        <v>0</v>
      </c>
      <c r="AH317" s="84">
        <f t="shared" si="70"/>
        <v>0</v>
      </c>
      <c r="AI317" s="84">
        <f t="shared" si="70"/>
        <v>0</v>
      </c>
      <c r="AJ317" s="84">
        <f t="shared" si="70"/>
        <v>0</v>
      </c>
      <c r="AK317" s="84">
        <f t="shared" si="70"/>
        <v>0</v>
      </c>
      <c r="AL317" s="84">
        <f t="shared" si="70"/>
        <v>0</v>
      </c>
      <c r="AM317" s="84">
        <f t="shared" si="70"/>
        <v>0</v>
      </c>
      <c r="AN317" s="84">
        <f t="shared" si="70"/>
        <v>0</v>
      </c>
      <c r="AO317" s="84">
        <f t="shared" si="70"/>
        <v>0</v>
      </c>
      <c r="AP317" s="84">
        <f t="shared" si="70"/>
        <v>0</v>
      </c>
      <c r="AQ317" s="84">
        <f t="shared" si="67"/>
        <v>0</v>
      </c>
      <c r="AR317" s="84">
        <f t="shared" si="70"/>
        <v>0</v>
      </c>
      <c r="AS317" s="5"/>
      <c r="AT317" s="84">
        <f t="shared" si="65"/>
        <v>0</v>
      </c>
      <c r="AU317" s="84">
        <f t="shared" si="65"/>
        <v>0</v>
      </c>
      <c r="AV317" s="84">
        <f t="shared" si="65"/>
        <v>0</v>
      </c>
      <c r="AW317" s="84">
        <f t="shared" si="65"/>
        <v>0</v>
      </c>
      <c r="AX317" s="84">
        <f t="shared" si="65"/>
        <v>0</v>
      </c>
      <c r="AY317" s="84">
        <f t="shared" si="65"/>
        <v>0</v>
      </c>
      <c r="AZ317" s="84">
        <f t="shared" si="65"/>
        <v>0</v>
      </c>
      <c r="BA317" s="84">
        <f t="shared" si="65"/>
        <v>0</v>
      </c>
      <c r="BB317" s="84">
        <f t="shared" si="65"/>
        <v>0</v>
      </c>
      <c r="BC317" s="84">
        <f t="shared" si="65"/>
        <v>0</v>
      </c>
      <c r="BD317" s="5"/>
      <c r="BE317" s="5"/>
      <c r="BF317" s="5"/>
      <c r="BG317" s="5"/>
      <c r="BH317" s="5"/>
      <c r="BI317" s="5"/>
      <c r="BJ317" s="5"/>
    </row>
    <row r="318" spans="2:62" hidden="1">
      <c r="B318">
        <f t="shared" si="66"/>
        <v>610</v>
      </c>
      <c r="C318" t="str">
        <f t="shared" si="66"/>
        <v>DESHERBAT</v>
      </c>
      <c r="D318" t="str">
        <f t="shared" si="66"/>
        <v>Desherbat amb tractor</v>
      </c>
      <c r="E318" s="82">
        <f t="shared" si="66"/>
        <v>2500</v>
      </c>
      <c r="F318" s="84">
        <f t="shared" si="70"/>
        <v>0</v>
      </c>
      <c r="G318" s="84">
        <f t="shared" si="70"/>
        <v>0</v>
      </c>
      <c r="H318" s="84">
        <f t="shared" si="70"/>
        <v>0</v>
      </c>
      <c r="I318" s="84">
        <f t="shared" si="70"/>
        <v>0</v>
      </c>
      <c r="J318" s="84">
        <f t="shared" si="70"/>
        <v>0</v>
      </c>
      <c r="K318" s="84">
        <f t="shared" si="70"/>
        <v>0</v>
      </c>
      <c r="L318" s="84">
        <f t="shared" si="70"/>
        <v>0</v>
      </c>
      <c r="M318" s="84">
        <f t="shared" si="70"/>
        <v>0</v>
      </c>
      <c r="N318" s="84">
        <f t="shared" si="70"/>
        <v>0</v>
      </c>
      <c r="O318" s="84">
        <f t="shared" si="70"/>
        <v>0</v>
      </c>
      <c r="P318" s="84">
        <f t="shared" si="70"/>
        <v>0</v>
      </c>
      <c r="Q318" s="84">
        <f t="shared" si="70"/>
        <v>0</v>
      </c>
      <c r="R318" s="84">
        <f t="shared" si="70"/>
        <v>0</v>
      </c>
      <c r="S318" s="84">
        <f t="shared" si="70"/>
        <v>0</v>
      </c>
      <c r="T318" s="84">
        <f t="shared" si="70"/>
        <v>0</v>
      </c>
      <c r="U318" s="84">
        <f t="shared" si="70"/>
        <v>0</v>
      </c>
      <c r="V318" s="84">
        <f t="shared" si="70"/>
        <v>0</v>
      </c>
      <c r="W318" s="84">
        <f t="shared" si="70"/>
        <v>0</v>
      </c>
      <c r="X318" s="84">
        <f t="shared" si="70"/>
        <v>0</v>
      </c>
      <c r="Y318" s="84">
        <f t="shared" si="70"/>
        <v>0</v>
      </c>
      <c r="Z318" s="84">
        <f t="shared" si="70"/>
        <v>0</v>
      </c>
      <c r="AA318" s="84">
        <f t="shared" si="70"/>
        <v>0</v>
      </c>
      <c r="AB318" s="84">
        <f t="shared" si="70"/>
        <v>0</v>
      </c>
      <c r="AC318" s="84">
        <f t="shared" si="70"/>
        <v>0</v>
      </c>
      <c r="AD318" s="84">
        <f t="shared" si="70"/>
        <v>0</v>
      </c>
      <c r="AE318" s="84">
        <f t="shared" si="70"/>
        <v>0</v>
      </c>
      <c r="AF318" s="84">
        <f t="shared" si="70"/>
        <v>0</v>
      </c>
      <c r="AG318" s="84">
        <f t="shared" si="70"/>
        <v>0</v>
      </c>
      <c r="AH318" s="84">
        <f t="shared" si="70"/>
        <v>0</v>
      </c>
      <c r="AI318" s="84">
        <f t="shared" si="70"/>
        <v>0</v>
      </c>
      <c r="AJ318" s="84">
        <f t="shared" si="70"/>
        <v>0</v>
      </c>
      <c r="AK318" s="84">
        <f t="shared" si="70"/>
        <v>0</v>
      </c>
      <c r="AL318" s="84">
        <f t="shared" si="70"/>
        <v>0</v>
      </c>
      <c r="AM318" s="84">
        <f t="shared" si="70"/>
        <v>0</v>
      </c>
      <c r="AN318" s="84">
        <f t="shared" si="70"/>
        <v>0</v>
      </c>
      <c r="AO318" s="84">
        <f t="shared" si="70"/>
        <v>0</v>
      </c>
      <c r="AP318" s="84">
        <f t="shared" si="70"/>
        <v>0</v>
      </c>
      <c r="AQ318" s="84">
        <f t="shared" si="67"/>
        <v>0</v>
      </c>
      <c r="AR318" s="84">
        <f t="shared" si="70"/>
        <v>0</v>
      </c>
      <c r="AS318" s="5"/>
      <c r="AT318" s="84">
        <f t="shared" ref="AT318:BC333" si="71">+AT83*$E$4/$E318</f>
        <v>0</v>
      </c>
      <c r="AU318" s="84">
        <f t="shared" si="71"/>
        <v>0</v>
      </c>
      <c r="AV318" s="84">
        <f t="shared" si="71"/>
        <v>0</v>
      </c>
      <c r="AW318" s="84">
        <f t="shared" si="71"/>
        <v>0</v>
      </c>
      <c r="AX318" s="84">
        <f t="shared" si="71"/>
        <v>0</v>
      </c>
      <c r="AY318" s="84">
        <f t="shared" si="71"/>
        <v>0</v>
      </c>
      <c r="AZ318" s="84">
        <f t="shared" si="71"/>
        <v>0</v>
      </c>
      <c r="BA318" s="84">
        <f t="shared" si="71"/>
        <v>0</v>
      </c>
      <c r="BB318" s="84">
        <f t="shared" si="71"/>
        <v>0</v>
      </c>
      <c r="BC318" s="84">
        <f t="shared" si="71"/>
        <v>0</v>
      </c>
      <c r="BD318" s="5"/>
      <c r="BE318" s="5"/>
      <c r="BF318" s="5"/>
      <c r="BG318" s="5"/>
      <c r="BH318" s="5"/>
      <c r="BI318" s="5"/>
      <c r="BJ318" s="5"/>
    </row>
    <row r="319" spans="2:62" hidden="1">
      <c r="B319">
        <f t="shared" ref="B319:E334" si="72">+B84</f>
        <v>620</v>
      </c>
      <c r="C319" t="str">
        <f t="shared" si="72"/>
        <v>DESHERBAT</v>
      </c>
      <c r="D319" t="str">
        <f t="shared" si="72"/>
        <v>Desherbat amb motocultor</v>
      </c>
      <c r="E319" s="82">
        <f t="shared" si="72"/>
        <v>2500</v>
      </c>
      <c r="F319" s="84">
        <f t="shared" si="70"/>
        <v>0</v>
      </c>
      <c r="G319" s="84">
        <f t="shared" si="70"/>
        <v>0</v>
      </c>
      <c r="H319" s="84">
        <f t="shared" si="70"/>
        <v>0</v>
      </c>
      <c r="I319" s="84">
        <f t="shared" si="70"/>
        <v>0</v>
      </c>
      <c r="J319" s="84">
        <f t="shared" si="70"/>
        <v>0</v>
      </c>
      <c r="K319" s="84">
        <f t="shared" si="70"/>
        <v>0</v>
      </c>
      <c r="L319" s="84">
        <f t="shared" si="70"/>
        <v>0</v>
      </c>
      <c r="M319" s="84">
        <f t="shared" si="70"/>
        <v>0</v>
      </c>
      <c r="N319" s="84">
        <f t="shared" si="70"/>
        <v>0</v>
      </c>
      <c r="O319" s="84">
        <f t="shared" si="70"/>
        <v>0</v>
      </c>
      <c r="P319" s="84">
        <f t="shared" si="70"/>
        <v>0</v>
      </c>
      <c r="Q319" s="84">
        <f t="shared" si="70"/>
        <v>0</v>
      </c>
      <c r="R319" s="84">
        <f t="shared" si="70"/>
        <v>0</v>
      </c>
      <c r="S319" s="84">
        <f t="shared" si="70"/>
        <v>0</v>
      </c>
      <c r="T319" s="84">
        <f t="shared" si="70"/>
        <v>0</v>
      </c>
      <c r="U319" s="84">
        <f t="shared" si="70"/>
        <v>0</v>
      </c>
      <c r="V319" s="84">
        <f t="shared" si="70"/>
        <v>0</v>
      </c>
      <c r="W319" s="84">
        <f t="shared" si="70"/>
        <v>0</v>
      </c>
      <c r="X319" s="84">
        <f t="shared" si="70"/>
        <v>0</v>
      </c>
      <c r="Y319" s="84">
        <f t="shared" si="70"/>
        <v>0</v>
      </c>
      <c r="Z319" s="84">
        <f t="shared" si="70"/>
        <v>0</v>
      </c>
      <c r="AA319" s="84">
        <f t="shared" si="70"/>
        <v>0</v>
      </c>
      <c r="AB319" s="84">
        <f t="shared" si="70"/>
        <v>0</v>
      </c>
      <c r="AC319" s="84">
        <f t="shared" si="70"/>
        <v>0</v>
      </c>
      <c r="AD319" s="84">
        <f t="shared" si="70"/>
        <v>0</v>
      </c>
      <c r="AE319" s="84">
        <f t="shared" si="70"/>
        <v>0</v>
      </c>
      <c r="AF319" s="84">
        <f t="shared" si="70"/>
        <v>0</v>
      </c>
      <c r="AG319" s="84">
        <f t="shared" si="70"/>
        <v>0</v>
      </c>
      <c r="AH319" s="84">
        <f t="shared" si="70"/>
        <v>0</v>
      </c>
      <c r="AI319" s="84">
        <f t="shared" si="70"/>
        <v>0</v>
      </c>
      <c r="AJ319" s="84">
        <f t="shared" si="70"/>
        <v>0</v>
      </c>
      <c r="AK319" s="84">
        <f t="shared" si="70"/>
        <v>0</v>
      </c>
      <c r="AL319" s="84">
        <f t="shared" si="70"/>
        <v>0</v>
      </c>
      <c r="AM319" s="84">
        <f t="shared" si="70"/>
        <v>0</v>
      </c>
      <c r="AN319" s="84">
        <f t="shared" si="70"/>
        <v>0</v>
      </c>
      <c r="AO319" s="84">
        <f t="shared" si="70"/>
        <v>0</v>
      </c>
      <c r="AP319" s="84">
        <f t="shared" si="70"/>
        <v>0</v>
      </c>
      <c r="AQ319" s="84">
        <f t="shared" si="67"/>
        <v>0</v>
      </c>
      <c r="AR319" s="84">
        <f t="shared" si="70"/>
        <v>0</v>
      </c>
      <c r="AS319" s="5"/>
      <c r="AT319" s="84">
        <f t="shared" si="71"/>
        <v>0</v>
      </c>
      <c r="AU319" s="84">
        <f t="shared" si="71"/>
        <v>0</v>
      </c>
      <c r="AV319" s="84">
        <f t="shared" si="71"/>
        <v>0</v>
      </c>
      <c r="AW319" s="84">
        <f t="shared" si="71"/>
        <v>0</v>
      </c>
      <c r="AX319" s="84">
        <f t="shared" si="71"/>
        <v>0</v>
      </c>
      <c r="AY319" s="84">
        <f t="shared" si="71"/>
        <v>0</v>
      </c>
      <c r="AZ319" s="84">
        <f t="shared" si="71"/>
        <v>0</v>
      </c>
      <c r="BA319" s="84">
        <f t="shared" si="71"/>
        <v>0</v>
      </c>
      <c r="BB319" s="84">
        <f t="shared" si="71"/>
        <v>0</v>
      </c>
      <c r="BC319" s="84">
        <f t="shared" si="71"/>
        <v>0</v>
      </c>
      <c r="BD319" s="5"/>
      <c r="BE319" s="5"/>
      <c r="BF319" s="5"/>
      <c r="BG319" s="5"/>
      <c r="BH319" s="5"/>
      <c r="BI319" s="5"/>
      <c r="BJ319" s="5"/>
    </row>
    <row r="320" spans="2:62" hidden="1">
      <c r="B320">
        <f t="shared" si="72"/>
        <v>630</v>
      </c>
      <c r="C320" t="str">
        <f t="shared" si="72"/>
        <v>DESHERBAT</v>
      </c>
      <c r="D320" t="str">
        <f t="shared" si="72"/>
        <v>Desherbat amb motocultor (només part sense plàstic)</v>
      </c>
      <c r="E320" s="82">
        <f t="shared" si="72"/>
        <v>2500</v>
      </c>
      <c r="F320" s="84">
        <f t="shared" si="70"/>
        <v>0</v>
      </c>
      <c r="G320" s="84">
        <f t="shared" si="70"/>
        <v>0</v>
      </c>
      <c r="H320" s="84">
        <f t="shared" si="70"/>
        <v>0</v>
      </c>
      <c r="I320" s="84">
        <f t="shared" si="70"/>
        <v>0</v>
      </c>
      <c r="J320" s="84">
        <f t="shared" si="70"/>
        <v>0</v>
      </c>
      <c r="K320" s="84">
        <f t="shared" si="70"/>
        <v>0</v>
      </c>
      <c r="L320" s="84">
        <f t="shared" si="70"/>
        <v>0</v>
      </c>
      <c r="M320" s="84">
        <f t="shared" si="70"/>
        <v>0</v>
      </c>
      <c r="N320" s="84">
        <f t="shared" si="70"/>
        <v>0</v>
      </c>
      <c r="O320" s="84">
        <f t="shared" si="70"/>
        <v>0</v>
      </c>
      <c r="P320" s="84">
        <f t="shared" si="70"/>
        <v>0</v>
      </c>
      <c r="Q320" s="84">
        <f t="shared" si="70"/>
        <v>0</v>
      </c>
      <c r="R320" s="84">
        <f t="shared" si="70"/>
        <v>0</v>
      </c>
      <c r="S320" s="84">
        <f t="shared" si="70"/>
        <v>0</v>
      </c>
      <c r="T320" s="84">
        <f t="shared" si="70"/>
        <v>0</v>
      </c>
      <c r="U320" s="84">
        <f t="shared" si="70"/>
        <v>0</v>
      </c>
      <c r="V320" s="84">
        <f t="shared" si="70"/>
        <v>0</v>
      </c>
      <c r="W320" s="84">
        <f t="shared" si="70"/>
        <v>0</v>
      </c>
      <c r="X320" s="84">
        <f t="shared" si="70"/>
        <v>0</v>
      </c>
      <c r="Y320" s="84">
        <f t="shared" si="70"/>
        <v>0</v>
      </c>
      <c r="Z320" s="84">
        <f t="shared" si="70"/>
        <v>0</v>
      </c>
      <c r="AA320" s="84">
        <f t="shared" si="70"/>
        <v>0</v>
      </c>
      <c r="AB320" s="84">
        <f t="shared" si="70"/>
        <v>0</v>
      </c>
      <c r="AC320" s="84">
        <f t="shared" si="70"/>
        <v>0</v>
      </c>
      <c r="AD320" s="84">
        <f t="shared" si="70"/>
        <v>0</v>
      </c>
      <c r="AE320" s="84">
        <f t="shared" si="70"/>
        <v>0</v>
      </c>
      <c r="AF320" s="84">
        <f t="shared" si="70"/>
        <v>0</v>
      </c>
      <c r="AG320" s="84">
        <f t="shared" si="70"/>
        <v>0</v>
      </c>
      <c r="AH320" s="84">
        <f t="shared" si="70"/>
        <v>0</v>
      </c>
      <c r="AI320" s="84">
        <f t="shared" si="70"/>
        <v>0</v>
      </c>
      <c r="AJ320" s="84">
        <f t="shared" si="70"/>
        <v>0</v>
      </c>
      <c r="AK320" s="84">
        <f t="shared" si="70"/>
        <v>0</v>
      </c>
      <c r="AL320" s="84">
        <f t="shared" si="70"/>
        <v>0</v>
      </c>
      <c r="AM320" s="84">
        <f t="shared" si="70"/>
        <v>0</v>
      </c>
      <c r="AN320" s="84">
        <f t="shared" si="70"/>
        <v>0</v>
      </c>
      <c r="AO320" s="84">
        <f t="shared" si="70"/>
        <v>0</v>
      </c>
      <c r="AP320" s="84">
        <f t="shared" si="70"/>
        <v>0</v>
      </c>
      <c r="AQ320" s="84">
        <f t="shared" si="67"/>
        <v>0</v>
      </c>
      <c r="AR320" s="84">
        <f t="shared" si="70"/>
        <v>0</v>
      </c>
      <c r="AS320" s="5"/>
      <c r="AT320" s="84">
        <f t="shared" si="71"/>
        <v>0</v>
      </c>
      <c r="AU320" s="84">
        <f t="shared" si="71"/>
        <v>0</v>
      </c>
      <c r="AV320" s="84">
        <f t="shared" si="71"/>
        <v>0</v>
      </c>
      <c r="AW320" s="84">
        <f t="shared" si="71"/>
        <v>0</v>
      </c>
      <c r="AX320" s="84">
        <f t="shared" si="71"/>
        <v>0</v>
      </c>
      <c r="AY320" s="84">
        <f t="shared" si="71"/>
        <v>0</v>
      </c>
      <c r="AZ320" s="84">
        <f t="shared" si="71"/>
        <v>0</v>
      </c>
      <c r="BA320" s="84">
        <f t="shared" si="71"/>
        <v>0</v>
      </c>
      <c r="BB320" s="84">
        <f t="shared" si="71"/>
        <v>0</v>
      </c>
      <c r="BC320" s="84">
        <f t="shared" si="71"/>
        <v>0</v>
      </c>
      <c r="BD320" s="5"/>
      <c r="BE320" s="5"/>
      <c r="BF320" s="5"/>
      <c r="BG320" s="5"/>
      <c r="BH320" s="5"/>
      <c r="BI320" s="5"/>
      <c r="BJ320" s="5"/>
    </row>
    <row r="321" spans="2:62" hidden="1">
      <c r="B321">
        <f t="shared" si="72"/>
        <v>640</v>
      </c>
      <c r="C321" t="str">
        <f t="shared" si="72"/>
        <v>DESHERBAT</v>
      </c>
      <c r="D321" t="str">
        <f t="shared" si="72"/>
        <v>Desherbat manual 2,5h/1.000 m2</v>
      </c>
      <c r="E321" s="82">
        <f t="shared" si="72"/>
        <v>2500</v>
      </c>
      <c r="F321" s="84">
        <f t="shared" si="70"/>
        <v>0</v>
      </c>
      <c r="G321" s="84">
        <f t="shared" si="70"/>
        <v>0</v>
      </c>
      <c r="H321" s="84">
        <f t="shared" si="70"/>
        <v>0</v>
      </c>
      <c r="I321" s="84">
        <f t="shared" si="70"/>
        <v>0</v>
      </c>
      <c r="J321" s="84">
        <f t="shared" si="70"/>
        <v>0</v>
      </c>
      <c r="K321" s="84">
        <f t="shared" si="70"/>
        <v>0</v>
      </c>
      <c r="L321" s="84">
        <f t="shared" si="70"/>
        <v>0</v>
      </c>
      <c r="M321" s="84">
        <f t="shared" si="70"/>
        <v>0</v>
      </c>
      <c r="N321" s="84">
        <f t="shared" si="70"/>
        <v>0</v>
      </c>
      <c r="O321" s="84">
        <f t="shared" si="70"/>
        <v>0</v>
      </c>
      <c r="P321" s="84">
        <f t="shared" si="70"/>
        <v>0</v>
      </c>
      <c r="Q321" s="84">
        <f t="shared" si="70"/>
        <v>0</v>
      </c>
      <c r="R321" s="84">
        <f t="shared" si="70"/>
        <v>0</v>
      </c>
      <c r="S321" s="84">
        <f t="shared" si="70"/>
        <v>0</v>
      </c>
      <c r="T321" s="84">
        <f t="shared" si="70"/>
        <v>0</v>
      </c>
      <c r="U321" s="84">
        <f t="shared" si="70"/>
        <v>0</v>
      </c>
      <c r="V321" s="84">
        <f t="shared" si="70"/>
        <v>0</v>
      </c>
      <c r="W321" s="84">
        <f t="shared" si="70"/>
        <v>0</v>
      </c>
      <c r="X321" s="84">
        <f t="shared" si="70"/>
        <v>0</v>
      </c>
      <c r="Y321" s="84">
        <f t="shared" si="70"/>
        <v>0</v>
      </c>
      <c r="Z321" s="84">
        <f t="shared" si="70"/>
        <v>0</v>
      </c>
      <c r="AA321" s="84">
        <f t="shared" si="70"/>
        <v>0</v>
      </c>
      <c r="AB321" s="84">
        <f t="shared" si="70"/>
        <v>0</v>
      </c>
      <c r="AC321" s="84">
        <f t="shared" si="70"/>
        <v>0</v>
      </c>
      <c r="AD321" s="84">
        <f t="shared" si="70"/>
        <v>0</v>
      </c>
      <c r="AE321" s="84">
        <f t="shared" si="70"/>
        <v>0</v>
      </c>
      <c r="AF321" s="84">
        <f t="shared" si="70"/>
        <v>0</v>
      </c>
      <c r="AG321" s="84">
        <f t="shared" ref="AG321:AR321" si="73">+AG86*$E$4/$E321</f>
        <v>0</v>
      </c>
      <c r="AH321" s="84">
        <f t="shared" si="73"/>
        <v>0</v>
      </c>
      <c r="AI321" s="84">
        <f t="shared" si="73"/>
        <v>0</v>
      </c>
      <c r="AJ321" s="84">
        <f t="shared" si="73"/>
        <v>0</v>
      </c>
      <c r="AK321" s="84">
        <f t="shared" si="73"/>
        <v>0</v>
      </c>
      <c r="AL321" s="84">
        <f t="shared" si="73"/>
        <v>0</v>
      </c>
      <c r="AM321" s="84">
        <f t="shared" si="73"/>
        <v>0</v>
      </c>
      <c r="AN321" s="84">
        <f t="shared" si="73"/>
        <v>0</v>
      </c>
      <c r="AO321" s="84">
        <f t="shared" si="73"/>
        <v>0</v>
      </c>
      <c r="AP321" s="84">
        <f t="shared" si="73"/>
        <v>0</v>
      </c>
      <c r="AQ321" s="84">
        <f t="shared" si="67"/>
        <v>0</v>
      </c>
      <c r="AR321" s="84">
        <f t="shared" si="73"/>
        <v>0</v>
      </c>
      <c r="AS321" s="5"/>
      <c r="AT321" s="84">
        <f t="shared" si="71"/>
        <v>0</v>
      </c>
      <c r="AU321" s="84">
        <f t="shared" si="71"/>
        <v>0</v>
      </c>
      <c r="AV321" s="84">
        <f t="shared" si="71"/>
        <v>0</v>
      </c>
      <c r="AW321" s="84">
        <f t="shared" si="71"/>
        <v>0</v>
      </c>
      <c r="AX321" s="84">
        <f t="shared" si="71"/>
        <v>0</v>
      </c>
      <c r="AY321" s="84">
        <f t="shared" si="71"/>
        <v>0</v>
      </c>
      <c r="AZ321" s="84">
        <f t="shared" si="71"/>
        <v>0</v>
      </c>
      <c r="BA321" s="84">
        <f t="shared" si="71"/>
        <v>0</v>
      </c>
      <c r="BB321" s="84">
        <f t="shared" si="71"/>
        <v>0</v>
      </c>
      <c r="BC321" s="84">
        <f t="shared" si="71"/>
        <v>0</v>
      </c>
      <c r="BD321" s="5"/>
      <c r="BE321" s="5"/>
      <c r="BF321" s="5"/>
      <c r="BG321" s="5"/>
      <c r="BH321" s="5"/>
      <c r="BI321" s="5"/>
      <c r="BJ321" s="5"/>
    </row>
    <row r="322" spans="2:62" hidden="1">
      <c r="B322">
        <f t="shared" si="72"/>
        <v>650</v>
      </c>
      <c r="C322" t="str">
        <f t="shared" si="72"/>
        <v>DESHERBAT</v>
      </c>
      <c r="D322" t="str">
        <f t="shared" si="72"/>
        <v>Desherbat manual 5h/1.000  m2</v>
      </c>
      <c r="E322" s="82">
        <f t="shared" si="72"/>
        <v>2500</v>
      </c>
      <c r="F322" s="84">
        <f t="shared" ref="F322:AR328" si="74">+F87*$E$4/$E322</f>
        <v>0</v>
      </c>
      <c r="G322" s="84">
        <f t="shared" si="74"/>
        <v>0</v>
      </c>
      <c r="H322" s="84">
        <f t="shared" si="74"/>
        <v>0</v>
      </c>
      <c r="I322" s="84">
        <f t="shared" si="74"/>
        <v>0</v>
      </c>
      <c r="J322" s="84">
        <f t="shared" si="74"/>
        <v>0</v>
      </c>
      <c r="K322" s="84">
        <f t="shared" si="74"/>
        <v>0</v>
      </c>
      <c r="L322" s="84">
        <f t="shared" si="74"/>
        <v>0</v>
      </c>
      <c r="M322" s="84">
        <f t="shared" si="74"/>
        <v>0</v>
      </c>
      <c r="N322" s="84">
        <f t="shared" si="74"/>
        <v>0</v>
      </c>
      <c r="O322" s="84">
        <f t="shared" si="74"/>
        <v>0</v>
      </c>
      <c r="P322" s="84">
        <f t="shared" si="74"/>
        <v>0</v>
      </c>
      <c r="Q322" s="84">
        <f t="shared" si="74"/>
        <v>0</v>
      </c>
      <c r="R322" s="84">
        <f t="shared" si="74"/>
        <v>0</v>
      </c>
      <c r="S322" s="84">
        <f t="shared" si="74"/>
        <v>0</v>
      </c>
      <c r="T322" s="84">
        <f t="shared" si="74"/>
        <v>0</v>
      </c>
      <c r="U322" s="84">
        <f t="shared" si="74"/>
        <v>0</v>
      </c>
      <c r="V322" s="84">
        <f t="shared" si="74"/>
        <v>0</v>
      </c>
      <c r="W322" s="84">
        <f t="shared" si="74"/>
        <v>0</v>
      </c>
      <c r="X322" s="84">
        <f t="shared" si="74"/>
        <v>0</v>
      </c>
      <c r="Y322" s="84">
        <f t="shared" si="74"/>
        <v>0</v>
      </c>
      <c r="Z322" s="84">
        <f t="shared" si="74"/>
        <v>0</v>
      </c>
      <c r="AA322" s="84">
        <f t="shared" si="74"/>
        <v>0</v>
      </c>
      <c r="AB322" s="84">
        <f t="shared" si="74"/>
        <v>0</v>
      </c>
      <c r="AC322" s="84">
        <f t="shared" si="74"/>
        <v>0</v>
      </c>
      <c r="AD322" s="84">
        <f t="shared" si="74"/>
        <v>0</v>
      </c>
      <c r="AE322" s="84">
        <f t="shared" si="74"/>
        <v>0</v>
      </c>
      <c r="AF322" s="84">
        <f t="shared" si="74"/>
        <v>0</v>
      </c>
      <c r="AG322" s="84">
        <f t="shared" si="74"/>
        <v>0</v>
      </c>
      <c r="AH322" s="84">
        <f t="shared" si="74"/>
        <v>0</v>
      </c>
      <c r="AI322" s="84">
        <f t="shared" si="74"/>
        <v>0</v>
      </c>
      <c r="AJ322" s="84">
        <f t="shared" si="74"/>
        <v>0</v>
      </c>
      <c r="AK322" s="84">
        <f t="shared" si="74"/>
        <v>0</v>
      </c>
      <c r="AL322" s="84">
        <f t="shared" si="74"/>
        <v>0</v>
      </c>
      <c r="AM322" s="84">
        <f t="shared" si="74"/>
        <v>0</v>
      </c>
      <c r="AN322" s="84">
        <f t="shared" si="74"/>
        <v>0</v>
      </c>
      <c r="AO322" s="84">
        <f t="shared" si="74"/>
        <v>0</v>
      </c>
      <c r="AP322" s="84">
        <f t="shared" si="74"/>
        <v>0</v>
      </c>
      <c r="AQ322" s="84">
        <f t="shared" si="67"/>
        <v>0</v>
      </c>
      <c r="AR322" s="84">
        <f t="shared" si="74"/>
        <v>0</v>
      </c>
      <c r="AS322" s="5"/>
      <c r="AT322" s="84">
        <f t="shared" si="71"/>
        <v>0</v>
      </c>
      <c r="AU322" s="84">
        <f t="shared" si="71"/>
        <v>0</v>
      </c>
      <c r="AV322" s="84">
        <f t="shared" si="71"/>
        <v>0</v>
      </c>
      <c r="AW322" s="84">
        <f t="shared" si="71"/>
        <v>0</v>
      </c>
      <c r="AX322" s="84">
        <f t="shared" si="71"/>
        <v>0</v>
      </c>
      <c r="AY322" s="84">
        <f t="shared" si="71"/>
        <v>0</v>
      </c>
      <c r="AZ322" s="84">
        <f t="shared" si="71"/>
        <v>0</v>
      </c>
      <c r="BA322" s="84">
        <f t="shared" si="71"/>
        <v>0</v>
      </c>
      <c r="BB322" s="84">
        <f t="shared" si="71"/>
        <v>0</v>
      </c>
      <c r="BC322" s="84">
        <f t="shared" si="71"/>
        <v>0</v>
      </c>
      <c r="BD322" s="5"/>
      <c r="BE322" s="5"/>
      <c r="BF322" s="5"/>
      <c r="BG322" s="5"/>
      <c r="BH322" s="5"/>
      <c r="BI322" s="5"/>
      <c r="BJ322" s="5"/>
    </row>
    <row r="323" spans="2:62" hidden="1">
      <c r="B323">
        <f t="shared" si="72"/>
        <v>660</v>
      </c>
      <c r="C323" t="str">
        <f t="shared" si="72"/>
        <v>DESHERBAT</v>
      </c>
      <c r="D323" t="str">
        <f t="shared" si="72"/>
        <v>Desherbat manual 6,5h/1.000  m2</v>
      </c>
      <c r="E323" s="82">
        <f t="shared" si="72"/>
        <v>2500</v>
      </c>
      <c r="F323" s="84">
        <f t="shared" si="74"/>
        <v>0</v>
      </c>
      <c r="G323" s="84">
        <f t="shared" si="74"/>
        <v>0</v>
      </c>
      <c r="H323" s="84">
        <f t="shared" si="74"/>
        <v>0</v>
      </c>
      <c r="I323" s="84">
        <f t="shared" si="74"/>
        <v>0</v>
      </c>
      <c r="J323" s="84">
        <f t="shared" si="74"/>
        <v>0</v>
      </c>
      <c r="K323" s="84">
        <f t="shared" si="74"/>
        <v>0</v>
      </c>
      <c r="L323" s="84">
        <f t="shared" si="74"/>
        <v>0</v>
      </c>
      <c r="M323" s="84">
        <f t="shared" si="74"/>
        <v>0</v>
      </c>
      <c r="N323" s="84">
        <f t="shared" si="74"/>
        <v>0</v>
      </c>
      <c r="O323" s="84">
        <f t="shared" si="74"/>
        <v>0</v>
      </c>
      <c r="P323" s="84">
        <f t="shared" si="74"/>
        <v>0</v>
      </c>
      <c r="Q323" s="84">
        <f t="shared" si="74"/>
        <v>0</v>
      </c>
      <c r="R323" s="84">
        <f t="shared" si="74"/>
        <v>0</v>
      </c>
      <c r="S323" s="84">
        <f t="shared" si="74"/>
        <v>0</v>
      </c>
      <c r="T323" s="84">
        <f t="shared" si="74"/>
        <v>0</v>
      </c>
      <c r="U323" s="84">
        <f t="shared" si="74"/>
        <v>0</v>
      </c>
      <c r="V323" s="84">
        <f t="shared" si="74"/>
        <v>0</v>
      </c>
      <c r="W323" s="84">
        <f t="shared" si="74"/>
        <v>0</v>
      </c>
      <c r="X323" s="84">
        <f t="shared" si="74"/>
        <v>0</v>
      </c>
      <c r="Y323" s="84">
        <f t="shared" si="74"/>
        <v>0</v>
      </c>
      <c r="Z323" s="84">
        <f t="shared" si="74"/>
        <v>0</v>
      </c>
      <c r="AA323" s="84">
        <f t="shared" si="74"/>
        <v>0</v>
      </c>
      <c r="AB323" s="84">
        <f t="shared" si="74"/>
        <v>0</v>
      </c>
      <c r="AC323" s="84">
        <f t="shared" si="74"/>
        <v>0</v>
      </c>
      <c r="AD323" s="84">
        <f t="shared" si="74"/>
        <v>0</v>
      </c>
      <c r="AE323" s="84">
        <f t="shared" si="74"/>
        <v>0</v>
      </c>
      <c r="AF323" s="84">
        <f t="shared" si="74"/>
        <v>0</v>
      </c>
      <c r="AG323" s="84">
        <f t="shared" si="74"/>
        <v>0</v>
      </c>
      <c r="AH323" s="84">
        <f t="shared" si="74"/>
        <v>0</v>
      </c>
      <c r="AI323" s="84">
        <f t="shared" si="74"/>
        <v>0</v>
      </c>
      <c r="AJ323" s="84">
        <f t="shared" si="74"/>
        <v>0</v>
      </c>
      <c r="AK323" s="84">
        <f t="shared" si="74"/>
        <v>0</v>
      </c>
      <c r="AL323" s="84">
        <f t="shared" si="74"/>
        <v>0</v>
      </c>
      <c r="AM323" s="84">
        <f t="shared" si="74"/>
        <v>0</v>
      </c>
      <c r="AN323" s="84">
        <f t="shared" si="74"/>
        <v>0</v>
      </c>
      <c r="AO323" s="84">
        <f t="shared" si="74"/>
        <v>0</v>
      </c>
      <c r="AP323" s="84">
        <f t="shared" si="74"/>
        <v>0</v>
      </c>
      <c r="AQ323" s="84">
        <f t="shared" si="74"/>
        <v>0</v>
      </c>
      <c r="AR323" s="84">
        <f t="shared" si="74"/>
        <v>0</v>
      </c>
      <c r="AS323" s="5"/>
      <c r="AT323" s="84">
        <f t="shared" si="71"/>
        <v>0</v>
      </c>
      <c r="AU323" s="84">
        <f t="shared" si="71"/>
        <v>0</v>
      </c>
      <c r="AV323" s="84">
        <f t="shared" si="71"/>
        <v>0</v>
      </c>
      <c r="AW323" s="84">
        <f t="shared" si="71"/>
        <v>0</v>
      </c>
      <c r="AX323" s="84">
        <f t="shared" si="71"/>
        <v>0</v>
      </c>
      <c r="AY323" s="84">
        <f t="shared" si="71"/>
        <v>0</v>
      </c>
      <c r="AZ323" s="84">
        <f t="shared" si="71"/>
        <v>0</v>
      </c>
      <c r="BA323" s="84">
        <f t="shared" si="71"/>
        <v>0</v>
      </c>
      <c r="BB323" s="84">
        <f t="shared" si="71"/>
        <v>0</v>
      </c>
      <c r="BC323" s="84">
        <f t="shared" si="71"/>
        <v>0</v>
      </c>
      <c r="BD323" s="5"/>
      <c r="BE323" s="5"/>
      <c r="BF323" s="5"/>
      <c r="BG323" s="5"/>
      <c r="BH323" s="5"/>
      <c r="BI323" s="5"/>
      <c r="BJ323" s="5"/>
    </row>
    <row r="324" spans="2:62" hidden="1">
      <c r="B324">
        <f t="shared" si="72"/>
        <v>670</v>
      </c>
      <c r="C324" t="str">
        <f t="shared" si="72"/>
        <v>DESHERBAT</v>
      </c>
      <c r="D324" t="str">
        <f t="shared" si="72"/>
        <v>Calçar-desherbar</v>
      </c>
      <c r="E324" s="82">
        <f t="shared" si="72"/>
        <v>2500</v>
      </c>
      <c r="F324" s="84">
        <f t="shared" si="74"/>
        <v>0</v>
      </c>
      <c r="G324" s="84">
        <f t="shared" si="74"/>
        <v>0</v>
      </c>
      <c r="H324" s="84">
        <f t="shared" si="74"/>
        <v>0</v>
      </c>
      <c r="I324" s="84">
        <f t="shared" si="74"/>
        <v>0</v>
      </c>
      <c r="J324" s="84">
        <f t="shared" si="74"/>
        <v>0</v>
      </c>
      <c r="K324" s="84">
        <f t="shared" si="74"/>
        <v>0</v>
      </c>
      <c r="L324" s="84">
        <f t="shared" si="74"/>
        <v>0</v>
      </c>
      <c r="M324" s="84">
        <f t="shared" si="74"/>
        <v>0</v>
      </c>
      <c r="N324" s="84">
        <f t="shared" si="74"/>
        <v>0</v>
      </c>
      <c r="O324" s="84">
        <f t="shared" si="74"/>
        <v>0</v>
      </c>
      <c r="P324" s="84">
        <f t="shared" si="74"/>
        <v>0</v>
      </c>
      <c r="Q324" s="84">
        <f t="shared" si="74"/>
        <v>0</v>
      </c>
      <c r="R324" s="84">
        <f t="shared" si="74"/>
        <v>0</v>
      </c>
      <c r="S324" s="84">
        <f t="shared" si="74"/>
        <v>0</v>
      </c>
      <c r="T324" s="84">
        <f t="shared" si="74"/>
        <v>0</v>
      </c>
      <c r="U324" s="84">
        <f t="shared" si="74"/>
        <v>0</v>
      </c>
      <c r="V324" s="84">
        <f t="shared" si="74"/>
        <v>0</v>
      </c>
      <c r="W324" s="84">
        <f t="shared" si="74"/>
        <v>0</v>
      </c>
      <c r="X324" s="84">
        <f t="shared" si="74"/>
        <v>0</v>
      </c>
      <c r="Y324" s="84">
        <f t="shared" si="74"/>
        <v>0</v>
      </c>
      <c r="Z324" s="84">
        <f t="shared" si="74"/>
        <v>0</v>
      </c>
      <c r="AA324" s="84">
        <f t="shared" si="74"/>
        <v>0</v>
      </c>
      <c r="AB324" s="84">
        <f t="shared" si="74"/>
        <v>0</v>
      </c>
      <c r="AC324" s="84">
        <f t="shared" si="74"/>
        <v>0</v>
      </c>
      <c r="AD324" s="84">
        <f t="shared" si="74"/>
        <v>0</v>
      </c>
      <c r="AE324" s="84">
        <f t="shared" si="74"/>
        <v>0</v>
      </c>
      <c r="AF324" s="84">
        <f t="shared" si="74"/>
        <v>0</v>
      </c>
      <c r="AG324" s="84">
        <f t="shared" si="74"/>
        <v>0</v>
      </c>
      <c r="AH324" s="84">
        <f t="shared" si="74"/>
        <v>0</v>
      </c>
      <c r="AI324" s="84">
        <f t="shared" si="74"/>
        <v>0</v>
      </c>
      <c r="AJ324" s="84">
        <f t="shared" si="74"/>
        <v>0</v>
      </c>
      <c r="AK324" s="84">
        <f t="shared" si="74"/>
        <v>0</v>
      </c>
      <c r="AL324" s="84">
        <f t="shared" si="74"/>
        <v>0</v>
      </c>
      <c r="AM324" s="84">
        <f t="shared" si="74"/>
        <v>0</v>
      </c>
      <c r="AN324" s="84">
        <f t="shared" si="74"/>
        <v>0</v>
      </c>
      <c r="AO324" s="84">
        <f t="shared" si="74"/>
        <v>0</v>
      </c>
      <c r="AP324" s="84">
        <f t="shared" si="74"/>
        <v>0</v>
      </c>
      <c r="AQ324" s="84">
        <f t="shared" si="74"/>
        <v>0</v>
      </c>
      <c r="AR324" s="84">
        <f t="shared" si="74"/>
        <v>0</v>
      </c>
      <c r="AS324" s="5"/>
      <c r="AT324" s="84">
        <f t="shared" si="71"/>
        <v>0</v>
      </c>
      <c r="AU324" s="84">
        <f t="shared" si="71"/>
        <v>0</v>
      </c>
      <c r="AV324" s="84">
        <f t="shared" si="71"/>
        <v>0</v>
      </c>
      <c r="AW324" s="84">
        <f t="shared" si="71"/>
        <v>0</v>
      </c>
      <c r="AX324" s="84">
        <f t="shared" si="71"/>
        <v>0</v>
      </c>
      <c r="AY324" s="84">
        <f t="shared" si="71"/>
        <v>0</v>
      </c>
      <c r="AZ324" s="84">
        <f t="shared" si="71"/>
        <v>0</v>
      </c>
      <c r="BA324" s="84">
        <f t="shared" si="71"/>
        <v>0</v>
      </c>
      <c r="BB324" s="84">
        <f t="shared" si="71"/>
        <v>0</v>
      </c>
      <c r="BC324" s="84">
        <f t="shared" si="71"/>
        <v>0</v>
      </c>
      <c r="BD324" s="5"/>
      <c r="BE324" s="5"/>
      <c r="BF324" s="5"/>
      <c r="BG324" s="5"/>
      <c r="BH324" s="5"/>
      <c r="BI324" s="5"/>
      <c r="BJ324" s="5"/>
    </row>
    <row r="325" spans="2:62" hidden="1">
      <c r="B325">
        <f t="shared" si="72"/>
        <v>680</v>
      </c>
      <c r="C325" t="str">
        <f t="shared" si="72"/>
        <v>DESHERBAT</v>
      </c>
      <c r="D325" t="str">
        <f t="shared" si="72"/>
        <v>Col·locar plàstic a mà</v>
      </c>
      <c r="E325" s="82">
        <f t="shared" si="72"/>
        <v>2500</v>
      </c>
      <c r="F325" s="84">
        <f t="shared" si="74"/>
        <v>0</v>
      </c>
      <c r="G325" s="84">
        <f t="shared" si="74"/>
        <v>0</v>
      </c>
      <c r="H325" s="84">
        <f t="shared" si="74"/>
        <v>0</v>
      </c>
      <c r="I325" s="84">
        <f t="shared" si="74"/>
        <v>0</v>
      </c>
      <c r="J325" s="84">
        <f t="shared" si="74"/>
        <v>0</v>
      </c>
      <c r="K325" s="84">
        <f t="shared" si="74"/>
        <v>0</v>
      </c>
      <c r="L325" s="84">
        <f t="shared" si="74"/>
        <v>0</v>
      </c>
      <c r="M325" s="84">
        <f t="shared" si="74"/>
        <v>0</v>
      </c>
      <c r="N325" s="84">
        <f t="shared" si="74"/>
        <v>0</v>
      </c>
      <c r="O325" s="84">
        <f t="shared" si="74"/>
        <v>0</v>
      </c>
      <c r="P325" s="84">
        <f t="shared" si="74"/>
        <v>0</v>
      </c>
      <c r="Q325" s="84">
        <f t="shared" si="74"/>
        <v>0</v>
      </c>
      <c r="R325" s="84">
        <f t="shared" si="74"/>
        <v>0</v>
      </c>
      <c r="S325" s="84">
        <f t="shared" si="74"/>
        <v>0</v>
      </c>
      <c r="T325" s="84">
        <f t="shared" si="74"/>
        <v>0</v>
      </c>
      <c r="U325" s="84">
        <f t="shared" si="74"/>
        <v>0</v>
      </c>
      <c r="V325" s="84">
        <f t="shared" si="74"/>
        <v>0</v>
      </c>
      <c r="W325" s="84">
        <f t="shared" si="74"/>
        <v>0</v>
      </c>
      <c r="X325" s="84">
        <f t="shared" si="74"/>
        <v>0</v>
      </c>
      <c r="Y325" s="84">
        <f t="shared" si="74"/>
        <v>0</v>
      </c>
      <c r="Z325" s="84">
        <f t="shared" si="74"/>
        <v>0</v>
      </c>
      <c r="AA325" s="84">
        <f t="shared" si="74"/>
        <v>0</v>
      </c>
      <c r="AB325" s="84">
        <f t="shared" si="74"/>
        <v>0</v>
      </c>
      <c r="AC325" s="84">
        <f t="shared" si="74"/>
        <v>0</v>
      </c>
      <c r="AD325" s="84">
        <f t="shared" si="74"/>
        <v>0</v>
      </c>
      <c r="AE325" s="84">
        <f t="shared" si="74"/>
        <v>0</v>
      </c>
      <c r="AF325" s="84">
        <f t="shared" si="74"/>
        <v>0</v>
      </c>
      <c r="AG325" s="84">
        <f t="shared" si="74"/>
        <v>0</v>
      </c>
      <c r="AH325" s="84">
        <f t="shared" si="74"/>
        <v>0</v>
      </c>
      <c r="AI325" s="84">
        <f t="shared" si="74"/>
        <v>0</v>
      </c>
      <c r="AJ325" s="84">
        <f t="shared" si="74"/>
        <v>0</v>
      </c>
      <c r="AK325" s="84">
        <f t="shared" si="74"/>
        <v>0</v>
      </c>
      <c r="AL325" s="84">
        <f t="shared" si="74"/>
        <v>0</v>
      </c>
      <c r="AM325" s="84">
        <f t="shared" si="74"/>
        <v>0</v>
      </c>
      <c r="AN325" s="84">
        <f t="shared" si="74"/>
        <v>0</v>
      </c>
      <c r="AO325" s="84">
        <f t="shared" si="74"/>
        <v>0</v>
      </c>
      <c r="AP325" s="84">
        <f t="shared" si="74"/>
        <v>0</v>
      </c>
      <c r="AQ325" s="84">
        <f t="shared" si="74"/>
        <v>0</v>
      </c>
      <c r="AR325" s="84">
        <f t="shared" si="74"/>
        <v>0</v>
      </c>
      <c r="AS325" s="5"/>
      <c r="AT325" s="84">
        <f t="shared" si="71"/>
        <v>0</v>
      </c>
      <c r="AU325" s="84">
        <f t="shared" si="71"/>
        <v>0</v>
      </c>
      <c r="AV325" s="84">
        <f t="shared" si="71"/>
        <v>0</v>
      </c>
      <c r="AW325" s="84">
        <f t="shared" si="71"/>
        <v>0</v>
      </c>
      <c r="AX325" s="84">
        <f t="shared" si="71"/>
        <v>0</v>
      </c>
      <c r="AY325" s="84">
        <f t="shared" si="71"/>
        <v>0</v>
      </c>
      <c r="AZ325" s="84">
        <f t="shared" si="71"/>
        <v>0</v>
      </c>
      <c r="BA325" s="84">
        <f t="shared" si="71"/>
        <v>0</v>
      </c>
      <c r="BB325" s="84">
        <f t="shared" si="71"/>
        <v>0</v>
      </c>
      <c r="BC325" s="84">
        <f t="shared" si="71"/>
        <v>0</v>
      </c>
      <c r="BD325" s="5"/>
      <c r="BE325" s="5"/>
      <c r="BF325" s="5"/>
      <c r="BG325" s="5"/>
      <c r="BH325" s="5"/>
      <c r="BI325" s="5"/>
      <c r="BJ325" s="5"/>
    </row>
    <row r="326" spans="2:62" hidden="1">
      <c r="B326">
        <f t="shared" si="72"/>
        <v>710</v>
      </c>
      <c r="C326" t="str">
        <f t="shared" si="72"/>
        <v xml:space="preserve">ALTRES OPERACIONS </v>
      </c>
      <c r="D326" t="str">
        <f t="shared" si="72"/>
        <v>Clavar i lligar canyes manual</v>
      </c>
      <c r="E326" s="82">
        <f t="shared" si="72"/>
        <v>2500</v>
      </c>
      <c r="F326" s="84">
        <f t="shared" si="74"/>
        <v>0</v>
      </c>
      <c r="G326" s="84">
        <f t="shared" si="74"/>
        <v>0</v>
      </c>
      <c r="H326" s="84">
        <f t="shared" si="74"/>
        <v>0</v>
      </c>
      <c r="I326" s="84">
        <f t="shared" si="74"/>
        <v>0</v>
      </c>
      <c r="J326" s="84">
        <f t="shared" si="74"/>
        <v>0</v>
      </c>
      <c r="K326" s="84">
        <f t="shared" si="74"/>
        <v>0</v>
      </c>
      <c r="L326" s="84">
        <f t="shared" si="74"/>
        <v>0</v>
      </c>
      <c r="M326" s="84">
        <f t="shared" si="74"/>
        <v>0</v>
      </c>
      <c r="N326" s="84">
        <f t="shared" si="74"/>
        <v>0</v>
      </c>
      <c r="O326" s="84">
        <f t="shared" si="74"/>
        <v>0</v>
      </c>
      <c r="P326" s="84">
        <f t="shared" si="74"/>
        <v>0</v>
      </c>
      <c r="Q326" s="84">
        <f t="shared" si="74"/>
        <v>0</v>
      </c>
      <c r="R326" s="84">
        <f t="shared" si="74"/>
        <v>0</v>
      </c>
      <c r="S326" s="84">
        <f t="shared" si="74"/>
        <v>0</v>
      </c>
      <c r="T326" s="84">
        <f t="shared" si="74"/>
        <v>0</v>
      </c>
      <c r="U326" s="84">
        <f t="shared" si="74"/>
        <v>0</v>
      </c>
      <c r="V326" s="84">
        <f t="shared" si="74"/>
        <v>0</v>
      </c>
      <c r="W326" s="84">
        <f t="shared" si="74"/>
        <v>0</v>
      </c>
      <c r="X326" s="84">
        <f t="shared" si="74"/>
        <v>0</v>
      </c>
      <c r="Y326" s="84">
        <f t="shared" si="74"/>
        <v>0</v>
      </c>
      <c r="Z326" s="84">
        <f t="shared" si="74"/>
        <v>0</v>
      </c>
      <c r="AA326" s="84">
        <f t="shared" si="74"/>
        <v>0</v>
      </c>
      <c r="AB326" s="84">
        <f t="shared" si="74"/>
        <v>0</v>
      </c>
      <c r="AC326" s="84">
        <f t="shared" si="74"/>
        <v>0</v>
      </c>
      <c r="AD326" s="84">
        <f t="shared" si="74"/>
        <v>0</v>
      </c>
      <c r="AE326" s="84">
        <f t="shared" si="74"/>
        <v>0</v>
      </c>
      <c r="AF326" s="84">
        <f t="shared" si="74"/>
        <v>0</v>
      </c>
      <c r="AG326" s="84">
        <f t="shared" si="74"/>
        <v>0</v>
      </c>
      <c r="AH326" s="84">
        <f t="shared" si="74"/>
        <v>0</v>
      </c>
      <c r="AI326" s="84">
        <f t="shared" si="74"/>
        <v>0</v>
      </c>
      <c r="AJ326" s="84">
        <f t="shared" si="74"/>
        <v>0</v>
      </c>
      <c r="AK326" s="84">
        <f t="shared" si="74"/>
        <v>0</v>
      </c>
      <c r="AL326" s="84">
        <f t="shared" si="74"/>
        <v>0</v>
      </c>
      <c r="AM326" s="84">
        <f t="shared" si="74"/>
        <v>0</v>
      </c>
      <c r="AN326" s="84">
        <f t="shared" si="74"/>
        <v>0</v>
      </c>
      <c r="AO326" s="84">
        <f t="shared" si="74"/>
        <v>0</v>
      </c>
      <c r="AP326" s="84">
        <f t="shared" si="74"/>
        <v>0</v>
      </c>
      <c r="AQ326" s="84">
        <f t="shared" si="74"/>
        <v>0</v>
      </c>
      <c r="AR326" s="84">
        <f t="shared" si="74"/>
        <v>0</v>
      </c>
      <c r="AS326" s="5"/>
      <c r="AT326" s="84">
        <f t="shared" si="71"/>
        <v>0</v>
      </c>
      <c r="AU326" s="84">
        <f t="shared" si="71"/>
        <v>0</v>
      </c>
      <c r="AV326" s="84">
        <f t="shared" si="71"/>
        <v>0</v>
      </c>
      <c r="AW326" s="84">
        <f t="shared" si="71"/>
        <v>0</v>
      </c>
      <c r="AX326" s="84">
        <f t="shared" si="71"/>
        <v>0</v>
      </c>
      <c r="AY326" s="84">
        <f t="shared" si="71"/>
        <v>0</v>
      </c>
      <c r="AZ326" s="84">
        <f t="shared" si="71"/>
        <v>0</v>
      </c>
      <c r="BA326" s="84">
        <f t="shared" si="71"/>
        <v>0</v>
      </c>
      <c r="BB326" s="84">
        <f t="shared" si="71"/>
        <v>0</v>
      </c>
      <c r="BC326" s="84">
        <f t="shared" si="71"/>
        <v>0</v>
      </c>
      <c r="BD326" s="5"/>
      <c r="BE326" s="5"/>
      <c r="BF326" s="5"/>
      <c r="BG326" s="5"/>
      <c r="BH326" s="5"/>
      <c r="BI326" s="5"/>
      <c r="BJ326" s="5"/>
    </row>
    <row r="327" spans="2:62" hidden="1">
      <c r="B327">
        <f t="shared" si="72"/>
        <v>720</v>
      </c>
      <c r="C327" t="str">
        <f t="shared" si="72"/>
        <v xml:space="preserve">ALTRES OPERACIONS </v>
      </c>
      <c r="D327" t="str">
        <f t="shared" si="72"/>
        <v>Esporgar i lligar tomaqueres</v>
      </c>
      <c r="E327" s="82">
        <f t="shared" si="72"/>
        <v>2500</v>
      </c>
      <c r="F327" s="84">
        <f t="shared" si="74"/>
        <v>0</v>
      </c>
      <c r="G327" s="84">
        <f t="shared" si="74"/>
        <v>0</v>
      </c>
      <c r="H327" s="84">
        <f t="shared" si="74"/>
        <v>0</v>
      </c>
      <c r="I327" s="84">
        <f t="shared" si="74"/>
        <v>0</v>
      </c>
      <c r="J327" s="84">
        <f t="shared" si="74"/>
        <v>0</v>
      </c>
      <c r="K327" s="84">
        <f t="shared" si="74"/>
        <v>0</v>
      </c>
      <c r="L327" s="84">
        <f t="shared" si="74"/>
        <v>0</v>
      </c>
      <c r="M327" s="84">
        <f t="shared" si="74"/>
        <v>0</v>
      </c>
      <c r="N327" s="84">
        <f t="shared" si="74"/>
        <v>0</v>
      </c>
      <c r="O327" s="84">
        <f t="shared" si="74"/>
        <v>0</v>
      </c>
      <c r="P327" s="84">
        <f t="shared" si="74"/>
        <v>0</v>
      </c>
      <c r="Q327" s="84">
        <f t="shared" si="74"/>
        <v>0</v>
      </c>
      <c r="R327" s="84">
        <f t="shared" si="74"/>
        <v>0</v>
      </c>
      <c r="S327" s="84">
        <f t="shared" si="74"/>
        <v>0</v>
      </c>
      <c r="T327" s="84">
        <f t="shared" si="74"/>
        <v>0</v>
      </c>
      <c r="U327" s="84">
        <f t="shared" si="74"/>
        <v>0</v>
      </c>
      <c r="V327" s="84">
        <f t="shared" si="74"/>
        <v>0</v>
      </c>
      <c r="W327" s="84">
        <f t="shared" si="74"/>
        <v>0</v>
      </c>
      <c r="X327" s="84">
        <f t="shared" si="74"/>
        <v>0</v>
      </c>
      <c r="Y327" s="84">
        <f t="shared" si="74"/>
        <v>0</v>
      </c>
      <c r="Z327" s="84">
        <f t="shared" si="74"/>
        <v>0</v>
      </c>
      <c r="AA327" s="84">
        <f t="shared" si="74"/>
        <v>0</v>
      </c>
      <c r="AB327" s="84">
        <f t="shared" si="74"/>
        <v>0</v>
      </c>
      <c r="AC327" s="84">
        <f t="shared" si="74"/>
        <v>0</v>
      </c>
      <c r="AD327" s="84">
        <f t="shared" si="74"/>
        <v>0</v>
      </c>
      <c r="AE327" s="84">
        <f t="shared" si="74"/>
        <v>0</v>
      </c>
      <c r="AF327" s="84">
        <f t="shared" si="74"/>
        <v>0</v>
      </c>
      <c r="AG327" s="84">
        <f t="shared" si="74"/>
        <v>0</v>
      </c>
      <c r="AH327" s="84">
        <f t="shared" si="74"/>
        <v>0</v>
      </c>
      <c r="AI327" s="84">
        <f t="shared" si="74"/>
        <v>0</v>
      </c>
      <c r="AJ327" s="84">
        <f t="shared" si="74"/>
        <v>0</v>
      </c>
      <c r="AK327" s="84">
        <f t="shared" si="74"/>
        <v>0</v>
      </c>
      <c r="AL327" s="84">
        <f t="shared" si="74"/>
        <v>0</v>
      </c>
      <c r="AM327" s="84">
        <f t="shared" si="74"/>
        <v>0</v>
      </c>
      <c r="AN327" s="84">
        <f t="shared" si="74"/>
        <v>0</v>
      </c>
      <c r="AO327" s="84">
        <f t="shared" si="74"/>
        <v>0</v>
      </c>
      <c r="AP327" s="84">
        <f t="shared" si="74"/>
        <v>0</v>
      </c>
      <c r="AQ327" s="84">
        <f t="shared" si="74"/>
        <v>0</v>
      </c>
      <c r="AR327" s="84">
        <f t="shared" si="74"/>
        <v>0</v>
      </c>
      <c r="AS327" s="5"/>
      <c r="AT327" s="84">
        <f t="shared" si="71"/>
        <v>0</v>
      </c>
      <c r="AU327" s="84">
        <f t="shared" si="71"/>
        <v>0</v>
      </c>
      <c r="AV327" s="84">
        <f t="shared" si="71"/>
        <v>0</v>
      </c>
      <c r="AW327" s="84">
        <f t="shared" si="71"/>
        <v>0</v>
      </c>
      <c r="AX327" s="84">
        <f t="shared" si="71"/>
        <v>0</v>
      </c>
      <c r="AY327" s="84">
        <f t="shared" si="71"/>
        <v>0</v>
      </c>
      <c r="AZ327" s="84">
        <f t="shared" si="71"/>
        <v>0</v>
      </c>
      <c r="BA327" s="84">
        <f t="shared" si="71"/>
        <v>0</v>
      </c>
      <c r="BB327" s="84">
        <f t="shared" si="71"/>
        <v>0</v>
      </c>
      <c r="BC327" s="84">
        <f t="shared" si="71"/>
        <v>0</v>
      </c>
      <c r="BD327" s="5"/>
      <c r="BE327" s="5"/>
      <c r="BF327" s="5"/>
      <c r="BG327" s="5"/>
      <c r="BH327" s="5"/>
      <c r="BI327" s="5"/>
      <c r="BJ327" s="5"/>
    </row>
    <row r="328" spans="2:62" hidden="1">
      <c r="B328">
        <f t="shared" si="72"/>
        <v>730</v>
      </c>
      <c r="C328" t="str">
        <f t="shared" si="72"/>
        <v xml:space="preserve">ALTRES OPERACIONS </v>
      </c>
      <c r="D328" t="str">
        <f t="shared" si="72"/>
        <v>Renda de la terra</v>
      </c>
      <c r="E328" s="82">
        <f t="shared" si="72"/>
        <v>2500</v>
      </c>
      <c r="F328" s="84">
        <f t="shared" si="74"/>
        <v>0</v>
      </c>
      <c r="G328" s="84">
        <f t="shared" si="74"/>
        <v>0</v>
      </c>
      <c r="H328" s="84">
        <f t="shared" si="74"/>
        <v>0</v>
      </c>
      <c r="I328" s="84">
        <f t="shared" si="74"/>
        <v>0</v>
      </c>
      <c r="J328" s="84">
        <f t="shared" si="74"/>
        <v>0</v>
      </c>
      <c r="K328" s="84">
        <f t="shared" si="74"/>
        <v>0</v>
      </c>
      <c r="L328" s="84">
        <f t="shared" si="74"/>
        <v>0</v>
      </c>
      <c r="M328" s="84">
        <f t="shared" si="74"/>
        <v>0</v>
      </c>
      <c r="N328" s="84">
        <f t="shared" si="74"/>
        <v>0</v>
      </c>
      <c r="O328" s="84">
        <f t="shared" si="74"/>
        <v>0</v>
      </c>
      <c r="P328" s="84">
        <f t="shared" si="74"/>
        <v>0</v>
      </c>
      <c r="Q328" s="84">
        <f t="shared" si="74"/>
        <v>0</v>
      </c>
      <c r="R328" s="84">
        <f t="shared" si="74"/>
        <v>0</v>
      </c>
      <c r="S328" s="84">
        <f t="shared" si="74"/>
        <v>0</v>
      </c>
      <c r="T328" s="84">
        <f t="shared" si="74"/>
        <v>0</v>
      </c>
      <c r="U328" s="84">
        <f t="shared" si="74"/>
        <v>0</v>
      </c>
      <c r="V328" s="84">
        <f t="shared" si="74"/>
        <v>0</v>
      </c>
      <c r="W328" s="84">
        <f t="shared" si="74"/>
        <v>0</v>
      </c>
      <c r="X328" s="84">
        <f t="shared" si="74"/>
        <v>0</v>
      </c>
      <c r="Y328" s="84">
        <f t="shared" si="74"/>
        <v>0</v>
      </c>
      <c r="Z328" s="84">
        <f t="shared" si="74"/>
        <v>0</v>
      </c>
      <c r="AA328" s="84">
        <f t="shared" si="74"/>
        <v>0</v>
      </c>
      <c r="AB328" s="84">
        <f t="shared" ref="AB328:AR336" si="75">+AB93*$E$4/$E328</f>
        <v>0</v>
      </c>
      <c r="AC328" s="84">
        <f t="shared" si="75"/>
        <v>0</v>
      </c>
      <c r="AD328" s="84">
        <f t="shared" si="75"/>
        <v>0</v>
      </c>
      <c r="AE328" s="84">
        <f t="shared" si="75"/>
        <v>0</v>
      </c>
      <c r="AF328" s="84">
        <f t="shared" si="75"/>
        <v>0</v>
      </c>
      <c r="AG328" s="84">
        <f t="shared" si="75"/>
        <v>0</v>
      </c>
      <c r="AH328" s="84">
        <f t="shared" si="75"/>
        <v>0</v>
      </c>
      <c r="AI328" s="84">
        <f t="shared" si="75"/>
        <v>0</v>
      </c>
      <c r="AJ328" s="84">
        <f t="shared" si="75"/>
        <v>0</v>
      </c>
      <c r="AK328" s="84">
        <f t="shared" si="75"/>
        <v>0</v>
      </c>
      <c r="AL328" s="84">
        <f t="shared" si="75"/>
        <v>0</v>
      </c>
      <c r="AM328" s="84">
        <f t="shared" si="75"/>
        <v>0</v>
      </c>
      <c r="AN328" s="84">
        <f t="shared" si="75"/>
        <v>0</v>
      </c>
      <c r="AO328" s="84">
        <f t="shared" si="75"/>
        <v>0</v>
      </c>
      <c r="AP328" s="84">
        <f t="shared" si="75"/>
        <v>0</v>
      </c>
      <c r="AQ328" s="84">
        <f t="shared" si="75"/>
        <v>0</v>
      </c>
      <c r="AR328" s="84">
        <f t="shared" si="75"/>
        <v>0</v>
      </c>
      <c r="AS328" s="5"/>
      <c r="AT328" s="84">
        <f t="shared" si="71"/>
        <v>0</v>
      </c>
      <c r="AU328" s="84">
        <f t="shared" si="71"/>
        <v>0</v>
      </c>
      <c r="AV328" s="84">
        <f t="shared" si="71"/>
        <v>0</v>
      </c>
      <c r="AW328" s="84">
        <f t="shared" si="71"/>
        <v>0</v>
      </c>
      <c r="AX328" s="84">
        <f t="shared" si="71"/>
        <v>0</v>
      </c>
      <c r="AY328" s="84">
        <f t="shared" si="71"/>
        <v>0</v>
      </c>
      <c r="AZ328" s="84">
        <f t="shared" si="71"/>
        <v>0</v>
      </c>
      <c r="BA328" s="84">
        <f t="shared" si="71"/>
        <v>0</v>
      </c>
      <c r="BB328" s="84">
        <f t="shared" si="71"/>
        <v>0</v>
      </c>
      <c r="BC328" s="84">
        <f t="shared" si="71"/>
        <v>0</v>
      </c>
      <c r="BD328" s="5"/>
      <c r="BE328" s="5"/>
      <c r="BF328" s="5"/>
      <c r="BG328" s="5"/>
      <c r="BH328" s="5"/>
      <c r="BI328" s="5"/>
      <c r="BJ328" s="5"/>
    </row>
    <row r="329" spans="2:62" hidden="1">
      <c r="B329">
        <f t="shared" si="72"/>
        <v>810</v>
      </c>
      <c r="C329" t="str">
        <f t="shared" si="72"/>
        <v>RECOL.LECCIÓ</v>
      </c>
      <c r="D329" t="str">
        <f t="shared" si="72"/>
        <v>Recol.lecció col</v>
      </c>
      <c r="E329" s="82">
        <f t="shared" si="72"/>
        <v>2500</v>
      </c>
      <c r="F329" s="84">
        <f t="shared" ref="F329:AR335" si="76">+F94*$E$4/$E329</f>
        <v>0</v>
      </c>
      <c r="G329" s="84">
        <f t="shared" si="76"/>
        <v>0</v>
      </c>
      <c r="H329" s="84">
        <f t="shared" si="76"/>
        <v>0</v>
      </c>
      <c r="I329" s="84">
        <f t="shared" si="76"/>
        <v>0</v>
      </c>
      <c r="J329" s="84">
        <f t="shared" si="76"/>
        <v>0</v>
      </c>
      <c r="K329" s="84">
        <f t="shared" si="76"/>
        <v>0</v>
      </c>
      <c r="L329" s="84">
        <f t="shared" si="76"/>
        <v>0</v>
      </c>
      <c r="M329" s="84">
        <f t="shared" si="76"/>
        <v>0</v>
      </c>
      <c r="N329" s="84">
        <f t="shared" si="76"/>
        <v>0</v>
      </c>
      <c r="O329" s="84">
        <f t="shared" si="76"/>
        <v>0</v>
      </c>
      <c r="P329" s="84">
        <f t="shared" si="76"/>
        <v>0</v>
      </c>
      <c r="Q329" s="84">
        <f t="shared" si="76"/>
        <v>0</v>
      </c>
      <c r="R329" s="84">
        <f t="shared" si="76"/>
        <v>0</v>
      </c>
      <c r="S329" s="84">
        <f t="shared" si="76"/>
        <v>0</v>
      </c>
      <c r="T329" s="84">
        <f t="shared" si="76"/>
        <v>0</v>
      </c>
      <c r="U329" s="84">
        <f t="shared" si="76"/>
        <v>0</v>
      </c>
      <c r="V329" s="84">
        <f t="shared" si="76"/>
        <v>0</v>
      </c>
      <c r="W329" s="84">
        <f t="shared" si="76"/>
        <v>0</v>
      </c>
      <c r="X329" s="84">
        <f t="shared" si="76"/>
        <v>0</v>
      </c>
      <c r="Y329" s="84">
        <f t="shared" si="76"/>
        <v>0</v>
      </c>
      <c r="Z329" s="84">
        <f t="shared" si="76"/>
        <v>0</v>
      </c>
      <c r="AA329" s="84">
        <f t="shared" si="76"/>
        <v>0</v>
      </c>
      <c r="AB329" s="84">
        <f t="shared" si="76"/>
        <v>0</v>
      </c>
      <c r="AC329" s="84">
        <f t="shared" si="76"/>
        <v>0</v>
      </c>
      <c r="AD329" s="84">
        <f t="shared" si="76"/>
        <v>0</v>
      </c>
      <c r="AE329" s="84">
        <f t="shared" si="76"/>
        <v>0</v>
      </c>
      <c r="AF329" s="84">
        <f t="shared" si="76"/>
        <v>0</v>
      </c>
      <c r="AG329" s="84">
        <f t="shared" si="76"/>
        <v>0</v>
      </c>
      <c r="AH329" s="84">
        <f t="shared" si="76"/>
        <v>0</v>
      </c>
      <c r="AI329" s="84">
        <f t="shared" si="76"/>
        <v>0</v>
      </c>
      <c r="AJ329" s="84">
        <f t="shared" si="76"/>
        <v>0</v>
      </c>
      <c r="AK329" s="84">
        <f t="shared" si="76"/>
        <v>0</v>
      </c>
      <c r="AL329" s="84">
        <f t="shared" si="76"/>
        <v>0</v>
      </c>
      <c r="AM329" s="84">
        <f t="shared" si="76"/>
        <v>0</v>
      </c>
      <c r="AN329" s="84">
        <f t="shared" si="76"/>
        <v>0</v>
      </c>
      <c r="AO329" s="84">
        <f t="shared" si="76"/>
        <v>0</v>
      </c>
      <c r="AP329" s="84">
        <f t="shared" si="76"/>
        <v>0</v>
      </c>
      <c r="AQ329" s="84">
        <f t="shared" si="75"/>
        <v>0</v>
      </c>
      <c r="AR329" s="84">
        <f t="shared" si="76"/>
        <v>0</v>
      </c>
      <c r="AS329" s="5"/>
      <c r="AT329" s="84">
        <f t="shared" si="71"/>
        <v>0</v>
      </c>
      <c r="AU329" s="84">
        <f t="shared" si="71"/>
        <v>0</v>
      </c>
      <c r="AV329" s="84">
        <f t="shared" si="71"/>
        <v>0</v>
      </c>
      <c r="AW329" s="84">
        <f t="shared" si="71"/>
        <v>0</v>
      </c>
      <c r="AX329" s="84">
        <f t="shared" si="71"/>
        <v>0</v>
      </c>
      <c r="AY329" s="84">
        <f t="shared" si="71"/>
        <v>0</v>
      </c>
      <c r="AZ329" s="84">
        <f t="shared" si="71"/>
        <v>0</v>
      </c>
      <c r="BA329" s="84">
        <f t="shared" si="71"/>
        <v>0</v>
      </c>
      <c r="BB329" s="84">
        <f t="shared" si="71"/>
        <v>0</v>
      </c>
      <c r="BC329" s="84">
        <f t="shared" si="71"/>
        <v>0</v>
      </c>
      <c r="BD329" s="5"/>
      <c r="BE329" s="5"/>
      <c r="BF329" s="5"/>
      <c r="BG329" s="5"/>
      <c r="BH329" s="5"/>
      <c r="BI329" s="5"/>
      <c r="BJ329" s="5"/>
    </row>
    <row r="330" spans="2:62" hidden="1">
      <c r="B330">
        <f t="shared" si="72"/>
        <v>820</v>
      </c>
      <c r="C330" t="str">
        <f t="shared" si="72"/>
        <v>RECOL.LECCIÓ</v>
      </c>
      <c r="D330" t="str">
        <f t="shared" si="72"/>
        <v>Recol.lecció bròcoli</v>
      </c>
      <c r="E330" s="82">
        <f t="shared" si="72"/>
        <v>2500</v>
      </c>
      <c r="F330" s="84">
        <f t="shared" si="76"/>
        <v>0</v>
      </c>
      <c r="G330" s="84">
        <f t="shared" si="76"/>
        <v>0</v>
      </c>
      <c r="H330" s="84">
        <f t="shared" si="76"/>
        <v>0</v>
      </c>
      <c r="I330" s="84">
        <f t="shared" si="76"/>
        <v>0</v>
      </c>
      <c r="J330" s="84">
        <f t="shared" si="76"/>
        <v>0</v>
      </c>
      <c r="K330" s="84">
        <f t="shared" si="76"/>
        <v>0</v>
      </c>
      <c r="L330" s="84">
        <f t="shared" si="76"/>
        <v>0</v>
      </c>
      <c r="M330" s="84">
        <f t="shared" si="76"/>
        <v>0</v>
      </c>
      <c r="N330" s="84">
        <f t="shared" si="76"/>
        <v>0</v>
      </c>
      <c r="O330" s="84">
        <f t="shared" si="76"/>
        <v>0</v>
      </c>
      <c r="P330" s="84">
        <f t="shared" si="76"/>
        <v>0</v>
      </c>
      <c r="Q330" s="84">
        <f t="shared" si="76"/>
        <v>0</v>
      </c>
      <c r="R330" s="84">
        <f t="shared" si="76"/>
        <v>0</v>
      </c>
      <c r="S330" s="84">
        <f t="shared" si="76"/>
        <v>0</v>
      </c>
      <c r="T330" s="84">
        <f t="shared" si="76"/>
        <v>0</v>
      </c>
      <c r="U330" s="84">
        <f t="shared" si="76"/>
        <v>0</v>
      </c>
      <c r="V330" s="84">
        <f t="shared" si="76"/>
        <v>0</v>
      </c>
      <c r="W330" s="84">
        <f t="shared" si="76"/>
        <v>0</v>
      </c>
      <c r="X330" s="84">
        <f t="shared" si="76"/>
        <v>0</v>
      </c>
      <c r="Y330" s="84">
        <f t="shared" si="76"/>
        <v>0</v>
      </c>
      <c r="Z330" s="84">
        <f t="shared" si="76"/>
        <v>0</v>
      </c>
      <c r="AA330" s="84">
        <f t="shared" si="76"/>
        <v>0</v>
      </c>
      <c r="AB330" s="84">
        <f t="shared" si="76"/>
        <v>0</v>
      </c>
      <c r="AC330" s="84">
        <f t="shared" si="76"/>
        <v>0</v>
      </c>
      <c r="AD330" s="84">
        <f t="shared" si="76"/>
        <v>0</v>
      </c>
      <c r="AE330" s="84">
        <f t="shared" si="76"/>
        <v>0</v>
      </c>
      <c r="AF330" s="84">
        <f t="shared" si="76"/>
        <v>0</v>
      </c>
      <c r="AG330" s="84">
        <f t="shared" si="76"/>
        <v>0</v>
      </c>
      <c r="AH330" s="84">
        <f t="shared" si="76"/>
        <v>0</v>
      </c>
      <c r="AI330" s="84">
        <f t="shared" si="76"/>
        <v>0</v>
      </c>
      <c r="AJ330" s="84">
        <f t="shared" si="76"/>
        <v>0</v>
      </c>
      <c r="AK330" s="84">
        <f t="shared" si="76"/>
        <v>0</v>
      </c>
      <c r="AL330" s="84">
        <f t="shared" si="76"/>
        <v>0</v>
      </c>
      <c r="AM330" s="84">
        <f t="shared" si="76"/>
        <v>0</v>
      </c>
      <c r="AN330" s="84">
        <f t="shared" si="76"/>
        <v>0</v>
      </c>
      <c r="AO330" s="84">
        <f t="shared" si="76"/>
        <v>0</v>
      </c>
      <c r="AP330" s="84">
        <f t="shared" si="76"/>
        <v>0</v>
      </c>
      <c r="AQ330" s="84">
        <f t="shared" si="75"/>
        <v>0</v>
      </c>
      <c r="AR330" s="84">
        <f t="shared" si="76"/>
        <v>0</v>
      </c>
      <c r="AS330" s="5"/>
      <c r="AT330" s="84">
        <f t="shared" si="71"/>
        <v>0</v>
      </c>
      <c r="AU330" s="84">
        <f t="shared" si="71"/>
        <v>0</v>
      </c>
      <c r="AV330" s="84">
        <f t="shared" si="71"/>
        <v>0</v>
      </c>
      <c r="AW330" s="84">
        <f t="shared" si="71"/>
        <v>0</v>
      </c>
      <c r="AX330" s="84">
        <f t="shared" si="71"/>
        <v>0</v>
      </c>
      <c r="AY330" s="84">
        <f t="shared" si="71"/>
        <v>0</v>
      </c>
      <c r="AZ330" s="84">
        <f t="shared" si="71"/>
        <v>0</v>
      </c>
      <c r="BA330" s="84">
        <f t="shared" si="71"/>
        <v>0</v>
      </c>
      <c r="BB330" s="84">
        <f t="shared" si="71"/>
        <v>0</v>
      </c>
      <c r="BC330" s="84">
        <f t="shared" si="71"/>
        <v>0</v>
      </c>
      <c r="BD330" s="5"/>
      <c r="BE330" s="5"/>
      <c r="BF330" s="5"/>
      <c r="BG330" s="5"/>
      <c r="BH330" s="5"/>
      <c r="BI330" s="5"/>
      <c r="BJ330" s="5"/>
    </row>
    <row r="331" spans="2:62" hidden="1">
      <c r="B331">
        <f t="shared" si="72"/>
        <v>830</v>
      </c>
      <c r="C331" t="str">
        <f t="shared" si="72"/>
        <v>RECOL.LECCIÓ</v>
      </c>
      <c r="D331" t="str">
        <f t="shared" si="72"/>
        <v>Recol.lecció calçot</v>
      </c>
      <c r="E331" s="82">
        <f t="shared" si="72"/>
        <v>2500</v>
      </c>
      <c r="F331" s="84">
        <f t="shared" si="76"/>
        <v>0</v>
      </c>
      <c r="G331" s="84">
        <f t="shared" si="76"/>
        <v>0</v>
      </c>
      <c r="H331" s="84">
        <f t="shared" si="76"/>
        <v>0</v>
      </c>
      <c r="I331" s="84">
        <f t="shared" si="76"/>
        <v>0</v>
      </c>
      <c r="J331" s="84">
        <f t="shared" si="76"/>
        <v>0</v>
      </c>
      <c r="K331" s="84">
        <f t="shared" si="76"/>
        <v>0</v>
      </c>
      <c r="L331" s="84">
        <f t="shared" si="76"/>
        <v>0</v>
      </c>
      <c r="M331" s="84">
        <f t="shared" si="76"/>
        <v>0</v>
      </c>
      <c r="N331" s="84">
        <f t="shared" si="76"/>
        <v>0</v>
      </c>
      <c r="O331" s="84">
        <f t="shared" si="76"/>
        <v>0</v>
      </c>
      <c r="P331" s="84">
        <f t="shared" si="76"/>
        <v>0</v>
      </c>
      <c r="Q331" s="84">
        <f t="shared" si="76"/>
        <v>0</v>
      </c>
      <c r="R331" s="84">
        <f t="shared" si="76"/>
        <v>0</v>
      </c>
      <c r="S331" s="84">
        <f t="shared" si="76"/>
        <v>0</v>
      </c>
      <c r="T331" s="84">
        <f t="shared" si="76"/>
        <v>0</v>
      </c>
      <c r="U331" s="84">
        <f t="shared" si="76"/>
        <v>0</v>
      </c>
      <c r="V331" s="84">
        <f t="shared" si="76"/>
        <v>0</v>
      </c>
      <c r="W331" s="84">
        <f t="shared" si="76"/>
        <v>0</v>
      </c>
      <c r="X331" s="84">
        <f t="shared" si="76"/>
        <v>0</v>
      </c>
      <c r="Y331" s="84">
        <f t="shared" si="76"/>
        <v>0</v>
      </c>
      <c r="Z331" s="84">
        <f t="shared" si="76"/>
        <v>0</v>
      </c>
      <c r="AA331" s="84">
        <f t="shared" si="76"/>
        <v>0</v>
      </c>
      <c r="AB331" s="84">
        <f t="shared" si="76"/>
        <v>0</v>
      </c>
      <c r="AC331" s="84">
        <f t="shared" si="76"/>
        <v>0</v>
      </c>
      <c r="AD331" s="84">
        <f t="shared" si="76"/>
        <v>0</v>
      </c>
      <c r="AE331" s="84">
        <f t="shared" si="76"/>
        <v>0</v>
      </c>
      <c r="AF331" s="84">
        <f t="shared" si="76"/>
        <v>0</v>
      </c>
      <c r="AG331" s="84">
        <f t="shared" si="76"/>
        <v>0</v>
      </c>
      <c r="AH331" s="84">
        <f t="shared" si="76"/>
        <v>0</v>
      </c>
      <c r="AI331" s="84">
        <f t="shared" si="76"/>
        <v>0</v>
      </c>
      <c r="AJ331" s="84">
        <f t="shared" si="76"/>
        <v>0</v>
      </c>
      <c r="AK331" s="84">
        <f t="shared" si="76"/>
        <v>0</v>
      </c>
      <c r="AL331" s="84">
        <f t="shared" si="76"/>
        <v>0</v>
      </c>
      <c r="AM331" s="84">
        <f t="shared" si="76"/>
        <v>0</v>
      </c>
      <c r="AN331" s="84">
        <f t="shared" si="76"/>
        <v>0</v>
      </c>
      <c r="AO331" s="84">
        <f t="shared" si="76"/>
        <v>0</v>
      </c>
      <c r="AP331" s="84">
        <f t="shared" si="76"/>
        <v>0</v>
      </c>
      <c r="AQ331" s="84">
        <f t="shared" si="75"/>
        <v>0</v>
      </c>
      <c r="AR331" s="84">
        <f t="shared" si="76"/>
        <v>0</v>
      </c>
      <c r="AS331" s="5"/>
      <c r="AT331" s="84">
        <f t="shared" si="71"/>
        <v>0</v>
      </c>
      <c r="AU331" s="84">
        <f t="shared" si="71"/>
        <v>0</v>
      </c>
      <c r="AV331" s="84">
        <f t="shared" si="71"/>
        <v>0</v>
      </c>
      <c r="AW331" s="84">
        <f t="shared" si="71"/>
        <v>0</v>
      </c>
      <c r="AX331" s="84">
        <f t="shared" si="71"/>
        <v>0</v>
      </c>
      <c r="AY331" s="84">
        <f t="shared" si="71"/>
        <v>0</v>
      </c>
      <c r="AZ331" s="84">
        <f t="shared" si="71"/>
        <v>0</v>
      </c>
      <c r="BA331" s="84">
        <f t="shared" si="71"/>
        <v>0</v>
      </c>
      <c r="BB331" s="84">
        <f t="shared" si="71"/>
        <v>0</v>
      </c>
      <c r="BC331" s="84">
        <f t="shared" si="71"/>
        <v>0</v>
      </c>
      <c r="BD331" s="5"/>
      <c r="BE331" s="5"/>
      <c r="BF331" s="5"/>
      <c r="BG331" s="5"/>
      <c r="BH331" s="5"/>
      <c r="BI331" s="5"/>
      <c r="BJ331" s="5"/>
    </row>
    <row r="332" spans="2:62" hidden="1">
      <c r="B332">
        <f t="shared" si="72"/>
        <v>840</v>
      </c>
      <c r="C332" t="str">
        <f t="shared" si="72"/>
        <v>RECOL.LECCIÓ</v>
      </c>
      <c r="D332" t="str">
        <f t="shared" si="72"/>
        <v>Recol.lecció enciam</v>
      </c>
      <c r="E332" s="82">
        <f t="shared" si="72"/>
        <v>2500</v>
      </c>
      <c r="F332" s="84">
        <f t="shared" si="76"/>
        <v>0</v>
      </c>
      <c r="G332" s="84">
        <f t="shared" si="76"/>
        <v>0</v>
      </c>
      <c r="H332" s="84">
        <f t="shared" si="76"/>
        <v>0</v>
      </c>
      <c r="I332" s="84">
        <f t="shared" si="76"/>
        <v>0</v>
      </c>
      <c r="J332" s="84">
        <f t="shared" si="76"/>
        <v>0</v>
      </c>
      <c r="K332" s="84">
        <f t="shared" si="76"/>
        <v>0</v>
      </c>
      <c r="L332" s="84">
        <f t="shared" si="76"/>
        <v>0</v>
      </c>
      <c r="M332" s="84">
        <f t="shared" si="76"/>
        <v>0</v>
      </c>
      <c r="N332" s="84">
        <f t="shared" si="76"/>
        <v>0</v>
      </c>
      <c r="O332" s="84">
        <f t="shared" si="76"/>
        <v>0</v>
      </c>
      <c r="P332" s="84">
        <f t="shared" si="76"/>
        <v>0</v>
      </c>
      <c r="Q332" s="84">
        <f t="shared" si="76"/>
        <v>0</v>
      </c>
      <c r="R332" s="84">
        <f t="shared" si="76"/>
        <v>0</v>
      </c>
      <c r="S332" s="84">
        <f t="shared" si="76"/>
        <v>0</v>
      </c>
      <c r="T332" s="84">
        <f t="shared" si="76"/>
        <v>0</v>
      </c>
      <c r="U332" s="84">
        <f t="shared" si="76"/>
        <v>0</v>
      </c>
      <c r="V332" s="84">
        <f t="shared" si="76"/>
        <v>0</v>
      </c>
      <c r="W332" s="84">
        <f t="shared" si="76"/>
        <v>0</v>
      </c>
      <c r="X332" s="84">
        <f t="shared" si="76"/>
        <v>0</v>
      </c>
      <c r="Y332" s="84">
        <f t="shared" si="76"/>
        <v>0</v>
      </c>
      <c r="Z332" s="84">
        <f t="shared" si="76"/>
        <v>0</v>
      </c>
      <c r="AA332" s="84">
        <f t="shared" si="76"/>
        <v>0</v>
      </c>
      <c r="AB332" s="84">
        <f t="shared" si="76"/>
        <v>0</v>
      </c>
      <c r="AC332" s="84">
        <f t="shared" si="76"/>
        <v>0</v>
      </c>
      <c r="AD332" s="84">
        <f t="shared" si="76"/>
        <v>0</v>
      </c>
      <c r="AE332" s="84">
        <f t="shared" si="76"/>
        <v>0</v>
      </c>
      <c r="AF332" s="84">
        <f t="shared" si="76"/>
        <v>0</v>
      </c>
      <c r="AG332" s="84">
        <f t="shared" si="76"/>
        <v>0</v>
      </c>
      <c r="AH332" s="84">
        <f t="shared" si="76"/>
        <v>0</v>
      </c>
      <c r="AI332" s="84">
        <f t="shared" si="76"/>
        <v>0</v>
      </c>
      <c r="AJ332" s="84">
        <f t="shared" si="76"/>
        <v>0</v>
      </c>
      <c r="AK332" s="84">
        <f t="shared" si="76"/>
        <v>0</v>
      </c>
      <c r="AL332" s="84">
        <f t="shared" si="76"/>
        <v>0</v>
      </c>
      <c r="AM332" s="84">
        <f t="shared" si="76"/>
        <v>0</v>
      </c>
      <c r="AN332" s="84">
        <f t="shared" si="76"/>
        <v>0</v>
      </c>
      <c r="AO332" s="84">
        <f t="shared" si="76"/>
        <v>0</v>
      </c>
      <c r="AP332" s="84">
        <f t="shared" si="76"/>
        <v>0</v>
      </c>
      <c r="AQ332" s="84">
        <f t="shared" si="75"/>
        <v>0</v>
      </c>
      <c r="AR332" s="84">
        <f t="shared" si="76"/>
        <v>0</v>
      </c>
      <c r="AS332" s="5"/>
      <c r="AT332" s="84">
        <f t="shared" si="71"/>
        <v>0</v>
      </c>
      <c r="AU332" s="84">
        <f t="shared" si="71"/>
        <v>0</v>
      </c>
      <c r="AV332" s="84">
        <f t="shared" si="71"/>
        <v>0</v>
      </c>
      <c r="AW332" s="84">
        <f t="shared" si="71"/>
        <v>0</v>
      </c>
      <c r="AX332" s="84">
        <f t="shared" si="71"/>
        <v>0</v>
      </c>
      <c r="AY332" s="84">
        <f t="shared" si="71"/>
        <v>0</v>
      </c>
      <c r="AZ332" s="84">
        <f t="shared" si="71"/>
        <v>0</v>
      </c>
      <c r="BA332" s="84">
        <f t="shared" si="71"/>
        <v>0</v>
      </c>
      <c r="BB332" s="84">
        <f t="shared" si="71"/>
        <v>0</v>
      </c>
      <c r="BC332" s="84">
        <f t="shared" si="71"/>
        <v>0</v>
      </c>
      <c r="BD332" s="5"/>
      <c r="BE332" s="5"/>
      <c r="BF332" s="5"/>
      <c r="BG332" s="5"/>
      <c r="BH332" s="5"/>
      <c r="BI332" s="5"/>
      <c r="BJ332" s="5"/>
    </row>
    <row r="333" spans="2:62" hidden="1">
      <c r="B333">
        <f t="shared" si="72"/>
        <v>850</v>
      </c>
      <c r="C333" t="str">
        <f t="shared" si="72"/>
        <v>RECOL.LECCIÓ</v>
      </c>
      <c r="D333" t="str">
        <f t="shared" si="72"/>
        <v>Recol.lecció bledes a manats</v>
      </c>
      <c r="E333" s="82">
        <f t="shared" si="72"/>
        <v>2500</v>
      </c>
      <c r="F333" s="84">
        <f t="shared" si="76"/>
        <v>0</v>
      </c>
      <c r="G333" s="84">
        <f t="shared" si="76"/>
        <v>0</v>
      </c>
      <c r="H333" s="84">
        <f t="shared" si="76"/>
        <v>0</v>
      </c>
      <c r="I333" s="84">
        <f t="shared" si="76"/>
        <v>0</v>
      </c>
      <c r="J333" s="84">
        <f t="shared" si="76"/>
        <v>0</v>
      </c>
      <c r="K333" s="84">
        <f t="shared" si="76"/>
        <v>0</v>
      </c>
      <c r="L333" s="84">
        <f t="shared" si="76"/>
        <v>0</v>
      </c>
      <c r="M333" s="84">
        <f t="shared" si="76"/>
        <v>0</v>
      </c>
      <c r="N333" s="84">
        <f t="shared" si="76"/>
        <v>0</v>
      </c>
      <c r="O333" s="84">
        <f t="shared" si="76"/>
        <v>0</v>
      </c>
      <c r="P333" s="84">
        <f t="shared" si="76"/>
        <v>0</v>
      </c>
      <c r="Q333" s="84">
        <f t="shared" si="76"/>
        <v>0</v>
      </c>
      <c r="R333" s="84">
        <f t="shared" si="76"/>
        <v>0</v>
      </c>
      <c r="S333" s="84">
        <f t="shared" si="76"/>
        <v>0</v>
      </c>
      <c r="T333" s="84">
        <f t="shared" si="76"/>
        <v>0</v>
      </c>
      <c r="U333" s="84">
        <f t="shared" si="76"/>
        <v>0</v>
      </c>
      <c r="V333" s="84">
        <f t="shared" si="76"/>
        <v>0</v>
      </c>
      <c r="W333" s="84">
        <f t="shared" si="76"/>
        <v>0</v>
      </c>
      <c r="X333" s="84">
        <f t="shared" si="76"/>
        <v>0</v>
      </c>
      <c r="Y333" s="84">
        <f t="shared" si="76"/>
        <v>0</v>
      </c>
      <c r="Z333" s="84">
        <f t="shared" si="76"/>
        <v>0</v>
      </c>
      <c r="AA333" s="84">
        <f t="shared" si="76"/>
        <v>0</v>
      </c>
      <c r="AB333" s="84">
        <f t="shared" si="76"/>
        <v>0</v>
      </c>
      <c r="AC333" s="84">
        <f t="shared" si="76"/>
        <v>0</v>
      </c>
      <c r="AD333" s="84">
        <f t="shared" si="76"/>
        <v>0</v>
      </c>
      <c r="AE333" s="84">
        <f t="shared" si="76"/>
        <v>0</v>
      </c>
      <c r="AF333" s="84">
        <f t="shared" si="76"/>
        <v>0</v>
      </c>
      <c r="AG333" s="84">
        <f t="shared" si="76"/>
        <v>0</v>
      </c>
      <c r="AH333" s="84">
        <f t="shared" si="76"/>
        <v>0</v>
      </c>
      <c r="AI333" s="84">
        <f t="shared" si="76"/>
        <v>0</v>
      </c>
      <c r="AJ333" s="84">
        <f t="shared" si="76"/>
        <v>0</v>
      </c>
      <c r="AK333" s="84">
        <f t="shared" si="76"/>
        <v>0</v>
      </c>
      <c r="AL333" s="84">
        <f t="shared" si="76"/>
        <v>0</v>
      </c>
      <c r="AM333" s="84">
        <f t="shared" si="76"/>
        <v>0</v>
      </c>
      <c r="AN333" s="84">
        <f t="shared" si="76"/>
        <v>0</v>
      </c>
      <c r="AO333" s="84">
        <f t="shared" si="76"/>
        <v>0</v>
      </c>
      <c r="AP333" s="84">
        <f t="shared" si="76"/>
        <v>0</v>
      </c>
      <c r="AQ333" s="84">
        <f t="shared" si="75"/>
        <v>0</v>
      </c>
      <c r="AR333" s="84">
        <f t="shared" si="76"/>
        <v>0</v>
      </c>
      <c r="AS333" s="5"/>
      <c r="AT333" s="84">
        <f t="shared" si="71"/>
        <v>0</v>
      </c>
      <c r="AU333" s="84">
        <f t="shared" si="71"/>
        <v>0</v>
      </c>
      <c r="AV333" s="84">
        <f t="shared" si="71"/>
        <v>0</v>
      </c>
      <c r="AW333" s="84">
        <f t="shared" si="71"/>
        <v>0</v>
      </c>
      <c r="AX333" s="84">
        <f t="shared" si="71"/>
        <v>0</v>
      </c>
      <c r="AY333" s="84">
        <f t="shared" si="71"/>
        <v>0</v>
      </c>
      <c r="AZ333" s="84">
        <f t="shared" si="71"/>
        <v>0</v>
      </c>
      <c r="BA333" s="84">
        <f t="shared" si="71"/>
        <v>0</v>
      </c>
      <c r="BB333" s="84">
        <f t="shared" si="71"/>
        <v>0</v>
      </c>
      <c r="BC333" s="84">
        <f t="shared" si="71"/>
        <v>0</v>
      </c>
      <c r="BD333" s="5"/>
      <c r="BE333" s="5"/>
      <c r="BF333" s="5"/>
      <c r="BG333" s="5"/>
      <c r="BH333" s="5"/>
      <c r="BI333" s="5"/>
      <c r="BJ333" s="5"/>
    </row>
    <row r="334" spans="2:62" hidden="1">
      <c r="B334">
        <f t="shared" si="72"/>
        <v>860</v>
      </c>
      <c r="C334" t="str">
        <f t="shared" si="72"/>
        <v>RECOL.LECCIÓ</v>
      </c>
      <c r="D334" t="str">
        <f t="shared" si="72"/>
        <v>Recol.lecció bledes</v>
      </c>
      <c r="E334" s="82">
        <f t="shared" si="72"/>
        <v>2500</v>
      </c>
      <c r="F334" s="84">
        <f t="shared" si="76"/>
        <v>0</v>
      </c>
      <c r="G334" s="84">
        <f t="shared" si="76"/>
        <v>0</v>
      </c>
      <c r="H334" s="84">
        <f t="shared" si="76"/>
        <v>0</v>
      </c>
      <c r="I334" s="84">
        <f t="shared" si="76"/>
        <v>0</v>
      </c>
      <c r="J334" s="84">
        <f t="shared" si="76"/>
        <v>0</v>
      </c>
      <c r="K334" s="84">
        <f t="shared" si="76"/>
        <v>0</v>
      </c>
      <c r="L334" s="84">
        <f t="shared" si="76"/>
        <v>0</v>
      </c>
      <c r="M334" s="84">
        <f t="shared" si="76"/>
        <v>0</v>
      </c>
      <c r="N334" s="84">
        <f t="shared" si="76"/>
        <v>0</v>
      </c>
      <c r="O334" s="84">
        <f t="shared" si="76"/>
        <v>0</v>
      </c>
      <c r="P334" s="84">
        <f t="shared" si="76"/>
        <v>0</v>
      </c>
      <c r="Q334" s="84">
        <f t="shared" si="76"/>
        <v>0</v>
      </c>
      <c r="R334" s="84">
        <f t="shared" si="76"/>
        <v>0</v>
      </c>
      <c r="S334" s="84">
        <f t="shared" si="76"/>
        <v>0</v>
      </c>
      <c r="T334" s="84">
        <f t="shared" si="76"/>
        <v>0</v>
      </c>
      <c r="U334" s="84">
        <f t="shared" si="76"/>
        <v>0</v>
      </c>
      <c r="V334" s="84">
        <f t="shared" si="76"/>
        <v>0</v>
      </c>
      <c r="W334" s="84">
        <f t="shared" si="76"/>
        <v>0</v>
      </c>
      <c r="X334" s="84">
        <f t="shared" si="76"/>
        <v>0</v>
      </c>
      <c r="Y334" s="84">
        <f t="shared" si="76"/>
        <v>0</v>
      </c>
      <c r="Z334" s="84">
        <f t="shared" si="76"/>
        <v>0</v>
      </c>
      <c r="AA334" s="84">
        <f t="shared" si="76"/>
        <v>0</v>
      </c>
      <c r="AB334" s="84">
        <f t="shared" si="76"/>
        <v>0</v>
      </c>
      <c r="AC334" s="84">
        <f t="shared" si="76"/>
        <v>0</v>
      </c>
      <c r="AD334" s="84">
        <f t="shared" si="76"/>
        <v>0</v>
      </c>
      <c r="AE334" s="84">
        <f t="shared" si="76"/>
        <v>0</v>
      </c>
      <c r="AF334" s="84">
        <f t="shared" si="76"/>
        <v>0</v>
      </c>
      <c r="AG334" s="84">
        <f t="shared" si="76"/>
        <v>0</v>
      </c>
      <c r="AH334" s="84">
        <f t="shared" si="76"/>
        <v>0</v>
      </c>
      <c r="AI334" s="84">
        <f t="shared" si="76"/>
        <v>0</v>
      </c>
      <c r="AJ334" s="84">
        <f t="shared" si="76"/>
        <v>0</v>
      </c>
      <c r="AK334" s="84">
        <f t="shared" si="76"/>
        <v>0</v>
      </c>
      <c r="AL334" s="84">
        <f t="shared" si="76"/>
        <v>0</v>
      </c>
      <c r="AM334" s="84">
        <f t="shared" si="76"/>
        <v>0</v>
      </c>
      <c r="AN334" s="84">
        <f t="shared" si="76"/>
        <v>0</v>
      </c>
      <c r="AO334" s="84">
        <f t="shared" si="76"/>
        <v>0</v>
      </c>
      <c r="AP334" s="84">
        <f t="shared" si="76"/>
        <v>0</v>
      </c>
      <c r="AQ334" s="84">
        <f t="shared" si="75"/>
        <v>0</v>
      </c>
      <c r="AR334" s="84">
        <f t="shared" si="76"/>
        <v>0</v>
      </c>
      <c r="AS334" s="5"/>
      <c r="AT334" s="84">
        <f t="shared" ref="AT334:BC336" si="77">+AT99*$E$4/$E334</f>
        <v>0</v>
      </c>
      <c r="AU334" s="84">
        <f t="shared" si="77"/>
        <v>0</v>
      </c>
      <c r="AV334" s="84">
        <f t="shared" si="77"/>
        <v>0</v>
      </c>
      <c r="AW334" s="84">
        <f t="shared" si="77"/>
        <v>0</v>
      </c>
      <c r="AX334" s="84">
        <f t="shared" si="77"/>
        <v>0</v>
      </c>
      <c r="AY334" s="84">
        <f t="shared" si="77"/>
        <v>0</v>
      </c>
      <c r="AZ334" s="84">
        <f t="shared" si="77"/>
        <v>0</v>
      </c>
      <c r="BA334" s="84">
        <f t="shared" si="77"/>
        <v>0</v>
      </c>
      <c r="BB334" s="84">
        <f t="shared" si="77"/>
        <v>0</v>
      </c>
      <c r="BC334" s="84">
        <f t="shared" si="77"/>
        <v>0</v>
      </c>
      <c r="BD334" s="5"/>
      <c r="BE334" s="5"/>
      <c r="BF334" s="5"/>
      <c r="BG334" s="5"/>
      <c r="BH334" s="5"/>
      <c r="BI334" s="5"/>
      <c r="BJ334" s="5"/>
    </row>
    <row r="335" spans="2:62" hidden="1">
      <c r="B335">
        <f t="shared" ref="B335:E350" si="78">+B100</f>
        <v>870</v>
      </c>
      <c r="C335" t="str">
        <f t="shared" si="78"/>
        <v>RECOL.LECCIÓ</v>
      </c>
      <c r="D335" t="str">
        <f t="shared" si="78"/>
        <v>Recol.lecció tomàquet</v>
      </c>
      <c r="E335" s="82">
        <f t="shared" si="78"/>
        <v>2500</v>
      </c>
      <c r="F335" s="84">
        <f t="shared" si="76"/>
        <v>0</v>
      </c>
      <c r="G335" s="84">
        <f t="shared" si="76"/>
        <v>0</v>
      </c>
      <c r="H335" s="84">
        <f t="shared" si="76"/>
        <v>0</v>
      </c>
      <c r="I335" s="84">
        <f t="shared" si="76"/>
        <v>0</v>
      </c>
      <c r="J335" s="84">
        <f t="shared" si="76"/>
        <v>0</v>
      </c>
      <c r="K335" s="84">
        <f t="shared" si="76"/>
        <v>0</v>
      </c>
      <c r="L335" s="84">
        <f t="shared" si="76"/>
        <v>0</v>
      </c>
      <c r="M335" s="84">
        <f t="shared" si="76"/>
        <v>0</v>
      </c>
      <c r="N335" s="84">
        <f t="shared" si="76"/>
        <v>0</v>
      </c>
      <c r="O335" s="84">
        <f t="shared" si="76"/>
        <v>0</v>
      </c>
      <c r="P335" s="84">
        <f t="shared" si="76"/>
        <v>0</v>
      </c>
      <c r="Q335" s="84">
        <f t="shared" si="76"/>
        <v>0</v>
      </c>
      <c r="R335" s="84">
        <f t="shared" si="76"/>
        <v>0</v>
      </c>
      <c r="S335" s="84">
        <f t="shared" si="76"/>
        <v>0</v>
      </c>
      <c r="T335" s="84">
        <f t="shared" si="76"/>
        <v>0</v>
      </c>
      <c r="U335" s="84">
        <f t="shared" si="76"/>
        <v>0</v>
      </c>
      <c r="V335" s="84">
        <f t="shared" si="76"/>
        <v>0</v>
      </c>
      <c r="W335" s="84">
        <f t="shared" si="76"/>
        <v>0</v>
      </c>
      <c r="X335" s="84">
        <f t="shared" si="76"/>
        <v>0</v>
      </c>
      <c r="Y335" s="84">
        <f t="shared" si="76"/>
        <v>0</v>
      </c>
      <c r="Z335" s="84">
        <f t="shared" si="76"/>
        <v>0</v>
      </c>
      <c r="AA335" s="84">
        <f t="shared" si="76"/>
        <v>0</v>
      </c>
      <c r="AB335" s="84">
        <f t="shared" si="76"/>
        <v>0</v>
      </c>
      <c r="AC335" s="84">
        <f t="shared" si="76"/>
        <v>0</v>
      </c>
      <c r="AD335" s="84">
        <f t="shared" si="76"/>
        <v>0</v>
      </c>
      <c r="AE335" s="84">
        <f t="shared" si="76"/>
        <v>0</v>
      </c>
      <c r="AF335" s="84">
        <f t="shared" si="76"/>
        <v>0</v>
      </c>
      <c r="AG335" s="84">
        <f t="shared" ref="AG335:AR335" si="79">+AG100*$E$4/$E335</f>
        <v>0</v>
      </c>
      <c r="AH335" s="84">
        <f t="shared" si="79"/>
        <v>0</v>
      </c>
      <c r="AI335" s="84">
        <f t="shared" si="79"/>
        <v>0</v>
      </c>
      <c r="AJ335" s="84">
        <f t="shared" si="79"/>
        <v>0</v>
      </c>
      <c r="AK335" s="84">
        <f t="shared" si="79"/>
        <v>0</v>
      </c>
      <c r="AL335" s="84">
        <f t="shared" si="79"/>
        <v>0</v>
      </c>
      <c r="AM335" s="84">
        <f t="shared" si="79"/>
        <v>0</v>
      </c>
      <c r="AN335" s="84">
        <f t="shared" si="79"/>
        <v>0</v>
      </c>
      <c r="AO335" s="84">
        <f t="shared" si="79"/>
        <v>0</v>
      </c>
      <c r="AP335" s="84">
        <f t="shared" si="79"/>
        <v>0</v>
      </c>
      <c r="AQ335" s="84">
        <f t="shared" si="75"/>
        <v>0</v>
      </c>
      <c r="AR335" s="84">
        <f t="shared" si="79"/>
        <v>0</v>
      </c>
      <c r="AS335" s="5"/>
      <c r="AT335" s="84">
        <f t="shared" si="77"/>
        <v>0</v>
      </c>
      <c r="AU335" s="84">
        <f t="shared" si="77"/>
        <v>0</v>
      </c>
      <c r="AV335" s="84">
        <f t="shared" si="77"/>
        <v>0</v>
      </c>
      <c r="AW335" s="84">
        <f t="shared" si="77"/>
        <v>0</v>
      </c>
      <c r="AX335" s="84">
        <f t="shared" si="77"/>
        <v>0</v>
      </c>
      <c r="AY335" s="84">
        <f t="shared" si="77"/>
        <v>0</v>
      </c>
      <c r="AZ335" s="84">
        <f t="shared" si="77"/>
        <v>0</v>
      </c>
      <c r="BA335" s="84">
        <f t="shared" si="77"/>
        <v>0</v>
      </c>
      <c r="BB335" s="84">
        <f t="shared" si="77"/>
        <v>0</v>
      </c>
      <c r="BC335" s="84">
        <f t="shared" si="77"/>
        <v>0</v>
      </c>
      <c r="BD335" s="5"/>
      <c r="BE335" s="5"/>
      <c r="BF335" s="5"/>
      <c r="BG335" s="5"/>
      <c r="BH335" s="5"/>
      <c r="BI335" s="5"/>
      <c r="BJ335" s="5"/>
    </row>
    <row r="336" spans="2:62" hidden="1">
      <c r="B336">
        <f t="shared" si="78"/>
        <v>880</v>
      </c>
      <c r="C336" t="str">
        <f t="shared" si="78"/>
        <v>RECOL.LECCIÓ</v>
      </c>
      <c r="D336" t="str">
        <f t="shared" si="78"/>
        <v>Recol.lecció carbassa</v>
      </c>
      <c r="E336" s="82">
        <f t="shared" si="78"/>
        <v>2500</v>
      </c>
      <c r="F336" s="84">
        <f t="shared" ref="F336:AR336" si="80">+F101*$E$4/$E336</f>
        <v>0</v>
      </c>
      <c r="G336" s="84">
        <f t="shared" si="80"/>
        <v>0</v>
      </c>
      <c r="H336" s="84">
        <f t="shared" si="80"/>
        <v>0</v>
      </c>
      <c r="I336" s="84">
        <f t="shared" si="80"/>
        <v>0</v>
      </c>
      <c r="J336" s="84">
        <f t="shared" si="80"/>
        <v>0</v>
      </c>
      <c r="K336" s="84">
        <f t="shared" si="80"/>
        <v>0</v>
      </c>
      <c r="L336" s="84">
        <f t="shared" si="80"/>
        <v>0</v>
      </c>
      <c r="M336" s="84">
        <f t="shared" si="80"/>
        <v>0</v>
      </c>
      <c r="N336" s="84">
        <f t="shared" si="80"/>
        <v>0</v>
      </c>
      <c r="O336" s="84">
        <f t="shared" si="80"/>
        <v>0</v>
      </c>
      <c r="P336" s="84">
        <f t="shared" si="80"/>
        <v>0</v>
      </c>
      <c r="Q336" s="84">
        <f t="shared" si="80"/>
        <v>0</v>
      </c>
      <c r="R336" s="84">
        <f t="shared" si="80"/>
        <v>0</v>
      </c>
      <c r="S336" s="84">
        <f t="shared" si="80"/>
        <v>0</v>
      </c>
      <c r="T336" s="84">
        <f t="shared" si="80"/>
        <v>0</v>
      </c>
      <c r="U336" s="84">
        <f t="shared" si="80"/>
        <v>0</v>
      </c>
      <c r="V336" s="84">
        <f t="shared" si="80"/>
        <v>0</v>
      </c>
      <c r="W336" s="84">
        <f t="shared" si="80"/>
        <v>0</v>
      </c>
      <c r="X336" s="84">
        <f t="shared" si="80"/>
        <v>0</v>
      </c>
      <c r="Y336" s="84">
        <f t="shared" si="80"/>
        <v>0</v>
      </c>
      <c r="Z336" s="84">
        <f t="shared" si="80"/>
        <v>0</v>
      </c>
      <c r="AA336" s="84">
        <f t="shared" si="80"/>
        <v>0</v>
      </c>
      <c r="AB336" s="84">
        <f t="shared" si="80"/>
        <v>0</v>
      </c>
      <c r="AC336" s="84">
        <f t="shared" si="80"/>
        <v>0</v>
      </c>
      <c r="AD336" s="84">
        <f t="shared" si="80"/>
        <v>0</v>
      </c>
      <c r="AE336" s="84">
        <f t="shared" si="80"/>
        <v>0</v>
      </c>
      <c r="AF336" s="84">
        <f t="shared" si="80"/>
        <v>0</v>
      </c>
      <c r="AG336" s="84">
        <f t="shared" si="80"/>
        <v>0</v>
      </c>
      <c r="AH336" s="84">
        <f t="shared" si="80"/>
        <v>0</v>
      </c>
      <c r="AI336" s="84">
        <f t="shared" si="80"/>
        <v>0</v>
      </c>
      <c r="AJ336" s="84">
        <f t="shared" si="80"/>
        <v>0</v>
      </c>
      <c r="AK336" s="84">
        <f t="shared" si="80"/>
        <v>0</v>
      </c>
      <c r="AL336" s="84">
        <f t="shared" si="80"/>
        <v>0</v>
      </c>
      <c r="AM336" s="84">
        <f t="shared" si="80"/>
        <v>0</v>
      </c>
      <c r="AN336" s="84">
        <f t="shared" si="80"/>
        <v>0</v>
      </c>
      <c r="AO336" s="84">
        <f t="shared" si="80"/>
        <v>0</v>
      </c>
      <c r="AP336" s="84">
        <f t="shared" si="80"/>
        <v>0</v>
      </c>
      <c r="AQ336" s="84">
        <f t="shared" si="75"/>
        <v>0</v>
      </c>
      <c r="AR336" s="84">
        <f t="shared" si="80"/>
        <v>0</v>
      </c>
      <c r="AS336" s="5"/>
      <c r="AT336" s="84">
        <f t="shared" si="77"/>
        <v>0</v>
      </c>
      <c r="AU336" s="84">
        <f t="shared" si="77"/>
        <v>0</v>
      </c>
      <c r="AV336" s="84">
        <f t="shared" si="77"/>
        <v>0</v>
      </c>
      <c r="AW336" s="84">
        <f t="shared" si="77"/>
        <v>0</v>
      </c>
      <c r="AX336" s="84">
        <f t="shared" si="77"/>
        <v>0</v>
      </c>
      <c r="AY336" s="84">
        <f t="shared" si="77"/>
        <v>0</v>
      </c>
      <c r="AZ336" s="84">
        <f t="shared" si="77"/>
        <v>0</v>
      </c>
      <c r="BA336" s="84">
        <f t="shared" si="77"/>
        <v>0</v>
      </c>
      <c r="BB336" s="84">
        <f t="shared" si="77"/>
        <v>0</v>
      </c>
      <c r="BC336" s="84">
        <f t="shared" si="77"/>
        <v>0</v>
      </c>
      <c r="BD336" s="5"/>
      <c r="BE336" s="5"/>
      <c r="BF336" s="5"/>
      <c r="BG336" s="5"/>
      <c r="BH336" s="5"/>
      <c r="BI336" s="5"/>
      <c r="BJ336" s="5"/>
    </row>
    <row r="337" spans="2:62" hidden="1">
      <c r="B337">
        <f t="shared" si="78"/>
        <v>115</v>
      </c>
      <c r="C337" t="str">
        <f t="shared" si="78"/>
        <v>PREPARACIÓ DEL SÒL</v>
      </c>
      <c r="D337" t="str">
        <f t="shared" si="78"/>
        <v>Preparació per desbrossat amb discos</v>
      </c>
      <c r="E337" s="82">
        <f t="shared" si="78"/>
        <v>2500</v>
      </c>
      <c r="F337" s="84">
        <f>IF($E$4&lt;$E337,$E$4/$E337*F102,F102)</f>
        <v>0</v>
      </c>
      <c r="G337" s="84">
        <f t="shared" ref="G337:AR352" si="81">IF($E$4&lt;$E337,$E$4/$E337*G102,G102)</f>
        <v>0</v>
      </c>
      <c r="H337" s="84">
        <f t="shared" si="81"/>
        <v>0</v>
      </c>
      <c r="I337" s="84">
        <f t="shared" si="81"/>
        <v>0</v>
      </c>
      <c r="J337" s="84">
        <f t="shared" si="81"/>
        <v>0</v>
      </c>
      <c r="K337" s="84">
        <f t="shared" si="81"/>
        <v>0</v>
      </c>
      <c r="L337" s="84">
        <f t="shared" si="81"/>
        <v>0</v>
      </c>
      <c r="M337" s="84">
        <f t="shared" si="81"/>
        <v>0</v>
      </c>
      <c r="N337" s="84">
        <f t="shared" si="81"/>
        <v>0</v>
      </c>
      <c r="O337" s="84">
        <f t="shared" si="81"/>
        <v>0</v>
      </c>
      <c r="P337" s="84">
        <f t="shared" si="81"/>
        <v>0</v>
      </c>
      <c r="Q337" s="84">
        <f t="shared" si="81"/>
        <v>0</v>
      </c>
      <c r="R337" s="84">
        <f t="shared" si="81"/>
        <v>0</v>
      </c>
      <c r="S337" s="84">
        <f t="shared" si="81"/>
        <v>0</v>
      </c>
      <c r="T337" s="84">
        <f t="shared" si="81"/>
        <v>0</v>
      </c>
      <c r="U337" s="84">
        <f t="shared" si="81"/>
        <v>0</v>
      </c>
      <c r="V337" s="84">
        <f t="shared" si="81"/>
        <v>0</v>
      </c>
      <c r="W337" s="84">
        <f t="shared" si="81"/>
        <v>0</v>
      </c>
      <c r="X337" s="84">
        <f t="shared" si="81"/>
        <v>0</v>
      </c>
      <c r="Y337" s="84">
        <f t="shared" si="81"/>
        <v>0</v>
      </c>
      <c r="Z337" s="84">
        <f t="shared" si="81"/>
        <v>0</v>
      </c>
      <c r="AA337" s="84">
        <f t="shared" si="81"/>
        <v>0</v>
      </c>
      <c r="AB337" s="84">
        <f t="shared" si="81"/>
        <v>0</v>
      </c>
      <c r="AC337" s="84">
        <f t="shared" si="81"/>
        <v>0</v>
      </c>
      <c r="AD337" s="84">
        <f t="shared" si="81"/>
        <v>0</v>
      </c>
      <c r="AE337" s="84">
        <f t="shared" si="81"/>
        <v>0</v>
      </c>
      <c r="AF337" s="84">
        <f t="shared" si="81"/>
        <v>0</v>
      </c>
      <c r="AG337" s="84">
        <f t="shared" si="81"/>
        <v>0</v>
      </c>
      <c r="AH337" s="84">
        <f t="shared" si="81"/>
        <v>0</v>
      </c>
      <c r="AI337" s="84">
        <f t="shared" si="81"/>
        <v>0</v>
      </c>
      <c r="AJ337" s="84">
        <f t="shared" si="81"/>
        <v>0</v>
      </c>
      <c r="AK337" s="84">
        <f t="shared" si="81"/>
        <v>0</v>
      </c>
      <c r="AL337" s="84">
        <f t="shared" si="81"/>
        <v>0</v>
      </c>
      <c r="AM337" s="84">
        <f t="shared" si="81"/>
        <v>0</v>
      </c>
      <c r="AN337" s="84">
        <f t="shared" si="81"/>
        <v>0</v>
      </c>
      <c r="AO337" s="84">
        <f t="shared" si="81"/>
        <v>0</v>
      </c>
      <c r="AP337" s="84">
        <f t="shared" si="81"/>
        <v>0</v>
      </c>
      <c r="AQ337" s="84">
        <f t="shared" si="81"/>
        <v>0</v>
      </c>
      <c r="AR337" s="84">
        <f t="shared" si="81"/>
        <v>0</v>
      </c>
      <c r="AS337" s="5"/>
      <c r="AT337" s="84">
        <f t="shared" ref="AT337:BC352" si="82">IF($E$4&lt;$E337,$E$4/$E337*AT102,AT102)</f>
        <v>0</v>
      </c>
      <c r="AU337" s="84">
        <f t="shared" si="82"/>
        <v>0</v>
      </c>
      <c r="AV337" s="84">
        <f t="shared" si="82"/>
        <v>0</v>
      </c>
      <c r="AW337" s="84">
        <f t="shared" si="82"/>
        <v>0</v>
      </c>
      <c r="AX337" s="84">
        <f t="shared" si="82"/>
        <v>0</v>
      </c>
      <c r="AY337" s="84">
        <f t="shared" si="82"/>
        <v>0</v>
      </c>
      <c r="AZ337" s="84">
        <f t="shared" si="82"/>
        <v>0</v>
      </c>
      <c r="BA337" s="84">
        <f t="shared" si="82"/>
        <v>0</v>
      </c>
      <c r="BB337" s="84">
        <f t="shared" si="82"/>
        <v>0</v>
      </c>
      <c r="BC337" s="84">
        <f t="shared" si="82"/>
        <v>0</v>
      </c>
      <c r="BD337" s="5"/>
      <c r="BE337" s="5"/>
      <c r="BF337" s="5"/>
      <c r="BG337" s="5"/>
      <c r="BH337" s="5"/>
      <c r="BI337" s="5"/>
      <c r="BJ337" s="5"/>
    </row>
    <row r="338" spans="2:62" hidden="1">
      <c r="B338">
        <f t="shared" si="78"/>
        <v>125</v>
      </c>
      <c r="C338" t="str">
        <f t="shared" si="78"/>
        <v>PREPARACIÓ DEL SÒL</v>
      </c>
      <c r="D338" t="str">
        <f t="shared" si="78"/>
        <v>Preparació per desbrossat amb desbrossadora</v>
      </c>
      <c r="E338" s="82">
        <f t="shared" si="78"/>
        <v>2500</v>
      </c>
      <c r="F338" s="84">
        <f t="shared" ref="F338:AR344" si="83">IF($E$4&lt;$E338,$E$4/$E338*F103,F103)</f>
        <v>0</v>
      </c>
      <c r="G338" s="84">
        <f t="shared" si="83"/>
        <v>0</v>
      </c>
      <c r="H338" s="84">
        <f t="shared" si="83"/>
        <v>0</v>
      </c>
      <c r="I338" s="84">
        <f t="shared" si="83"/>
        <v>0</v>
      </c>
      <c r="J338" s="84">
        <f t="shared" si="83"/>
        <v>0</v>
      </c>
      <c r="K338" s="84">
        <f t="shared" si="83"/>
        <v>0</v>
      </c>
      <c r="L338" s="84">
        <f t="shared" si="83"/>
        <v>0</v>
      </c>
      <c r="M338" s="84">
        <f t="shared" si="83"/>
        <v>0</v>
      </c>
      <c r="N338" s="84">
        <f t="shared" si="83"/>
        <v>0</v>
      </c>
      <c r="O338" s="84">
        <f t="shared" si="83"/>
        <v>0</v>
      </c>
      <c r="P338" s="84">
        <f t="shared" si="83"/>
        <v>0</v>
      </c>
      <c r="Q338" s="84">
        <f t="shared" si="83"/>
        <v>0</v>
      </c>
      <c r="R338" s="84">
        <f t="shared" si="83"/>
        <v>0</v>
      </c>
      <c r="S338" s="84">
        <f t="shared" si="83"/>
        <v>0</v>
      </c>
      <c r="T338" s="84">
        <f t="shared" si="83"/>
        <v>0</v>
      </c>
      <c r="U338" s="84">
        <f t="shared" si="83"/>
        <v>0</v>
      </c>
      <c r="V338" s="84">
        <f t="shared" si="83"/>
        <v>0</v>
      </c>
      <c r="W338" s="84">
        <f t="shared" si="83"/>
        <v>0</v>
      </c>
      <c r="X338" s="84">
        <f t="shared" si="83"/>
        <v>0</v>
      </c>
      <c r="Y338" s="84">
        <f t="shared" si="83"/>
        <v>0</v>
      </c>
      <c r="Z338" s="84">
        <f t="shared" si="83"/>
        <v>0</v>
      </c>
      <c r="AA338" s="84">
        <f t="shared" si="83"/>
        <v>0</v>
      </c>
      <c r="AB338" s="84">
        <f t="shared" si="83"/>
        <v>0</v>
      </c>
      <c r="AC338" s="84">
        <f t="shared" si="83"/>
        <v>0</v>
      </c>
      <c r="AD338" s="84">
        <f t="shared" si="83"/>
        <v>0</v>
      </c>
      <c r="AE338" s="84">
        <f t="shared" si="83"/>
        <v>0</v>
      </c>
      <c r="AF338" s="84">
        <f t="shared" si="83"/>
        <v>0</v>
      </c>
      <c r="AG338" s="84">
        <f t="shared" si="83"/>
        <v>0</v>
      </c>
      <c r="AH338" s="84">
        <f t="shared" si="83"/>
        <v>0</v>
      </c>
      <c r="AI338" s="84">
        <f t="shared" si="83"/>
        <v>0</v>
      </c>
      <c r="AJ338" s="84">
        <f t="shared" si="83"/>
        <v>0</v>
      </c>
      <c r="AK338" s="84">
        <f t="shared" si="83"/>
        <v>0</v>
      </c>
      <c r="AL338" s="84">
        <f t="shared" si="83"/>
        <v>0</v>
      </c>
      <c r="AM338" s="84">
        <f t="shared" si="83"/>
        <v>0</v>
      </c>
      <c r="AN338" s="84">
        <f t="shared" si="83"/>
        <v>0</v>
      </c>
      <c r="AO338" s="84">
        <f t="shared" si="83"/>
        <v>0</v>
      </c>
      <c r="AP338" s="84">
        <f t="shared" si="83"/>
        <v>0</v>
      </c>
      <c r="AQ338" s="84">
        <f t="shared" si="81"/>
        <v>0</v>
      </c>
      <c r="AR338" s="84">
        <f t="shared" si="83"/>
        <v>0</v>
      </c>
      <c r="AS338" s="5"/>
      <c r="AT338" s="84">
        <f t="shared" si="82"/>
        <v>0</v>
      </c>
      <c r="AU338" s="84">
        <f t="shared" si="82"/>
        <v>0</v>
      </c>
      <c r="AV338" s="84">
        <f t="shared" si="82"/>
        <v>0</v>
      </c>
      <c r="AW338" s="84">
        <f t="shared" si="82"/>
        <v>0</v>
      </c>
      <c r="AX338" s="84">
        <f t="shared" si="82"/>
        <v>0</v>
      </c>
      <c r="AY338" s="84">
        <f t="shared" si="82"/>
        <v>0</v>
      </c>
      <c r="AZ338" s="84">
        <f t="shared" si="82"/>
        <v>0</v>
      </c>
      <c r="BA338" s="84">
        <f t="shared" si="82"/>
        <v>0</v>
      </c>
      <c r="BB338" s="84">
        <f t="shared" si="82"/>
        <v>0</v>
      </c>
      <c r="BC338" s="84">
        <f t="shared" si="82"/>
        <v>0</v>
      </c>
      <c r="BD338" s="5"/>
      <c r="BE338" s="5"/>
      <c r="BF338" s="5"/>
      <c r="BG338" s="5"/>
      <c r="BH338" s="5"/>
      <c r="BI338" s="5"/>
      <c r="BJ338" s="5"/>
    </row>
    <row r="339" spans="2:62" hidden="1">
      <c r="B339">
        <f t="shared" si="78"/>
        <v>135</v>
      </c>
      <c r="C339" t="str">
        <f t="shared" si="78"/>
        <v>PREPARACIÓ DEL SÒL</v>
      </c>
      <c r="D339" t="str">
        <f t="shared" si="78"/>
        <v>Preparació per subsolat</v>
      </c>
      <c r="E339" s="82">
        <f t="shared" si="78"/>
        <v>2500</v>
      </c>
      <c r="F339" s="84">
        <f t="shared" si="83"/>
        <v>0</v>
      </c>
      <c r="G339" s="84">
        <f t="shared" si="83"/>
        <v>0</v>
      </c>
      <c r="H339" s="84">
        <f t="shared" si="83"/>
        <v>0</v>
      </c>
      <c r="I339" s="84">
        <f t="shared" si="83"/>
        <v>0</v>
      </c>
      <c r="J339" s="84">
        <f t="shared" si="83"/>
        <v>0</v>
      </c>
      <c r="K339" s="84">
        <f t="shared" si="83"/>
        <v>0</v>
      </c>
      <c r="L339" s="84">
        <f t="shared" si="83"/>
        <v>0</v>
      </c>
      <c r="M339" s="84">
        <f t="shared" si="83"/>
        <v>0</v>
      </c>
      <c r="N339" s="84">
        <f t="shared" si="83"/>
        <v>0</v>
      </c>
      <c r="O339" s="84">
        <f t="shared" si="83"/>
        <v>0</v>
      </c>
      <c r="P339" s="84">
        <f t="shared" si="83"/>
        <v>0</v>
      </c>
      <c r="Q339" s="84">
        <f t="shared" si="83"/>
        <v>0</v>
      </c>
      <c r="R339" s="84">
        <f t="shared" si="83"/>
        <v>0</v>
      </c>
      <c r="S339" s="84">
        <f t="shared" si="83"/>
        <v>0</v>
      </c>
      <c r="T339" s="84">
        <f t="shared" si="83"/>
        <v>0</v>
      </c>
      <c r="U339" s="84">
        <f t="shared" si="83"/>
        <v>0</v>
      </c>
      <c r="V339" s="84">
        <f t="shared" si="83"/>
        <v>0</v>
      </c>
      <c r="W339" s="84">
        <f t="shared" si="83"/>
        <v>0</v>
      </c>
      <c r="X339" s="84">
        <f t="shared" si="83"/>
        <v>0</v>
      </c>
      <c r="Y339" s="84">
        <f t="shared" si="83"/>
        <v>0</v>
      </c>
      <c r="Z339" s="84">
        <f t="shared" si="83"/>
        <v>0</v>
      </c>
      <c r="AA339" s="84">
        <f t="shared" si="83"/>
        <v>0</v>
      </c>
      <c r="AB339" s="84">
        <f t="shared" si="83"/>
        <v>0</v>
      </c>
      <c r="AC339" s="84">
        <f t="shared" si="83"/>
        <v>0</v>
      </c>
      <c r="AD339" s="84">
        <f t="shared" si="83"/>
        <v>0</v>
      </c>
      <c r="AE339" s="84">
        <f t="shared" si="83"/>
        <v>0</v>
      </c>
      <c r="AF339" s="84">
        <f t="shared" si="83"/>
        <v>0</v>
      </c>
      <c r="AG339" s="84">
        <f t="shared" si="83"/>
        <v>0</v>
      </c>
      <c r="AH339" s="84">
        <f t="shared" si="83"/>
        <v>0</v>
      </c>
      <c r="AI339" s="84">
        <f t="shared" si="83"/>
        <v>0</v>
      </c>
      <c r="AJ339" s="84">
        <f t="shared" si="83"/>
        <v>0</v>
      </c>
      <c r="AK339" s="84">
        <f t="shared" si="83"/>
        <v>0</v>
      </c>
      <c r="AL339" s="84">
        <f t="shared" si="83"/>
        <v>0</v>
      </c>
      <c r="AM339" s="84">
        <f t="shared" si="83"/>
        <v>0</v>
      </c>
      <c r="AN339" s="84">
        <f t="shared" si="83"/>
        <v>0</v>
      </c>
      <c r="AO339" s="84">
        <f t="shared" si="83"/>
        <v>0</v>
      </c>
      <c r="AP339" s="84">
        <f t="shared" si="83"/>
        <v>0</v>
      </c>
      <c r="AQ339" s="84">
        <f t="shared" si="81"/>
        <v>0</v>
      </c>
      <c r="AR339" s="84">
        <f t="shared" si="83"/>
        <v>0</v>
      </c>
      <c r="AS339" s="5"/>
      <c r="AT339" s="84">
        <f t="shared" si="82"/>
        <v>0</v>
      </c>
      <c r="AU339" s="84">
        <f t="shared" si="82"/>
        <v>0</v>
      </c>
      <c r="AV339" s="84">
        <f t="shared" si="82"/>
        <v>0</v>
      </c>
      <c r="AW339" s="84">
        <f t="shared" si="82"/>
        <v>0</v>
      </c>
      <c r="AX339" s="84">
        <f t="shared" si="82"/>
        <v>0</v>
      </c>
      <c r="AY339" s="84">
        <f t="shared" si="82"/>
        <v>0</v>
      </c>
      <c r="AZ339" s="84">
        <f t="shared" si="82"/>
        <v>0</v>
      </c>
      <c r="BA339" s="84">
        <f t="shared" si="82"/>
        <v>0</v>
      </c>
      <c r="BB339" s="84">
        <f t="shared" si="82"/>
        <v>0</v>
      </c>
      <c r="BC339" s="84">
        <f t="shared" si="82"/>
        <v>0</v>
      </c>
      <c r="BD339" s="5"/>
      <c r="BE339" s="5"/>
      <c r="BF339" s="5"/>
      <c r="BG339" s="5"/>
      <c r="BH339" s="5"/>
      <c r="BI339" s="5"/>
      <c r="BJ339" s="5"/>
    </row>
    <row r="340" spans="2:62" hidden="1">
      <c r="B340">
        <f t="shared" si="78"/>
        <v>145</v>
      </c>
      <c r="C340" t="str">
        <f t="shared" si="78"/>
        <v>PREPARACIÓ DEL SÒL</v>
      </c>
      <c r="D340" t="str">
        <f t="shared" si="78"/>
        <v>Preparació per alçat</v>
      </c>
      <c r="E340" s="82">
        <f t="shared" si="78"/>
        <v>2500</v>
      </c>
      <c r="F340" s="84">
        <f t="shared" si="83"/>
        <v>0</v>
      </c>
      <c r="G340" s="84">
        <f t="shared" si="83"/>
        <v>0</v>
      </c>
      <c r="H340" s="84">
        <f t="shared" si="83"/>
        <v>0</v>
      </c>
      <c r="I340" s="84">
        <f t="shared" si="83"/>
        <v>0</v>
      </c>
      <c r="J340" s="84">
        <f t="shared" si="83"/>
        <v>0</v>
      </c>
      <c r="K340" s="84">
        <f t="shared" si="83"/>
        <v>0</v>
      </c>
      <c r="L340" s="84">
        <f t="shared" si="83"/>
        <v>0</v>
      </c>
      <c r="M340" s="84">
        <f t="shared" si="83"/>
        <v>0</v>
      </c>
      <c r="N340" s="84">
        <f t="shared" si="83"/>
        <v>0</v>
      </c>
      <c r="O340" s="84">
        <f t="shared" si="83"/>
        <v>0</v>
      </c>
      <c r="P340" s="84">
        <f t="shared" si="83"/>
        <v>0</v>
      </c>
      <c r="Q340" s="84">
        <f t="shared" si="83"/>
        <v>0</v>
      </c>
      <c r="R340" s="84">
        <f t="shared" si="83"/>
        <v>0</v>
      </c>
      <c r="S340" s="84">
        <f t="shared" si="83"/>
        <v>0</v>
      </c>
      <c r="T340" s="84">
        <f t="shared" si="83"/>
        <v>0</v>
      </c>
      <c r="U340" s="84">
        <f t="shared" si="83"/>
        <v>0</v>
      </c>
      <c r="V340" s="84">
        <f t="shared" si="83"/>
        <v>0</v>
      </c>
      <c r="W340" s="84">
        <f t="shared" si="83"/>
        <v>0</v>
      </c>
      <c r="X340" s="84">
        <f t="shared" si="83"/>
        <v>0</v>
      </c>
      <c r="Y340" s="84">
        <f t="shared" si="83"/>
        <v>0</v>
      </c>
      <c r="Z340" s="84">
        <f t="shared" si="83"/>
        <v>0</v>
      </c>
      <c r="AA340" s="84">
        <f t="shared" si="83"/>
        <v>0</v>
      </c>
      <c r="AB340" s="84">
        <f t="shared" si="83"/>
        <v>0</v>
      </c>
      <c r="AC340" s="84">
        <f t="shared" si="83"/>
        <v>0</v>
      </c>
      <c r="AD340" s="84">
        <f t="shared" si="83"/>
        <v>0</v>
      </c>
      <c r="AE340" s="84">
        <f t="shared" si="83"/>
        <v>0</v>
      </c>
      <c r="AF340" s="84">
        <f t="shared" si="83"/>
        <v>0</v>
      </c>
      <c r="AG340" s="84">
        <f t="shared" si="83"/>
        <v>0</v>
      </c>
      <c r="AH340" s="84">
        <f t="shared" si="83"/>
        <v>0</v>
      </c>
      <c r="AI340" s="84">
        <f t="shared" si="83"/>
        <v>0</v>
      </c>
      <c r="AJ340" s="84">
        <f t="shared" si="83"/>
        <v>0</v>
      </c>
      <c r="AK340" s="84">
        <f t="shared" si="83"/>
        <v>0</v>
      </c>
      <c r="AL340" s="84">
        <f t="shared" si="83"/>
        <v>0</v>
      </c>
      <c r="AM340" s="84">
        <f t="shared" si="83"/>
        <v>0</v>
      </c>
      <c r="AN340" s="84">
        <f t="shared" si="83"/>
        <v>0</v>
      </c>
      <c r="AO340" s="84">
        <f t="shared" si="83"/>
        <v>0</v>
      </c>
      <c r="AP340" s="84">
        <f t="shared" si="83"/>
        <v>0</v>
      </c>
      <c r="AQ340" s="84">
        <f t="shared" si="81"/>
        <v>0</v>
      </c>
      <c r="AR340" s="84">
        <f t="shared" si="83"/>
        <v>0</v>
      </c>
      <c r="AS340" s="5"/>
      <c r="AT340" s="84">
        <f t="shared" si="82"/>
        <v>0</v>
      </c>
      <c r="AU340" s="84">
        <f t="shared" si="82"/>
        <v>0</v>
      </c>
      <c r="AV340" s="84">
        <f t="shared" si="82"/>
        <v>0</v>
      </c>
      <c r="AW340" s="84">
        <f t="shared" si="82"/>
        <v>0</v>
      </c>
      <c r="AX340" s="84">
        <f t="shared" si="82"/>
        <v>0</v>
      </c>
      <c r="AY340" s="84">
        <f t="shared" si="82"/>
        <v>0</v>
      </c>
      <c r="AZ340" s="84">
        <f t="shared" si="82"/>
        <v>0</v>
      </c>
      <c r="BA340" s="84">
        <f t="shared" si="82"/>
        <v>0</v>
      </c>
      <c r="BB340" s="84">
        <f t="shared" si="82"/>
        <v>0</v>
      </c>
      <c r="BC340" s="84">
        <f t="shared" si="82"/>
        <v>0</v>
      </c>
      <c r="BD340" s="5"/>
      <c r="BE340" s="5"/>
      <c r="BF340" s="5"/>
      <c r="BG340" s="5"/>
      <c r="BH340" s="5"/>
      <c r="BI340" s="5"/>
      <c r="BJ340" s="5"/>
    </row>
    <row r="341" spans="2:62" hidden="1">
      <c r="B341">
        <f t="shared" si="78"/>
        <v>155</v>
      </c>
      <c r="C341" t="str">
        <f t="shared" si="78"/>
        <v>PREPARACIÓ DEL SÒL</v>
      </c>
      <c r="D341" t="str">
        <f t="shared" si="78"/>
        <v>Preparació per estripat</v>
      </c>
      <c r="E341" s="82">
        <f t="shared" si="78"/>
        <v>2500</v>
      </c>
      <c r="F341" s="84">
        <f t="shared" si="83"/>
        <v>0</v>
      </c>
      <c r="G341" s="84">
        <f t="shared" si="83"/>
        <v>0</v>
      </c>
      <c r="H341" s="84">
        <f t="shared" si="83"/>
        <v>0</v>
      </c>
      <c r="I341" s="84">
        <f t="shared" si="83"/>
        <v>0</v>
      </c>
      <c r="J341" s="84">
        <f t="shared" si="83"/>
        <v>0</v>
      </c>
      <c r="K341" s="84">
        <f t="shared" si="83"/>
        <v>0</v>
      </c>
      <c r="L341" s="84">
        <f t="shared" si="83"/>
        <v>0</v>
      </c>
      <c r="M341" s="84">
        <f t="shared" si="83"/>
        <v>0</v>
      </c>
      <c r="N341" s="84">
        <f t="shared" si="83"/>
        <v>0</v>
      </c>
      <c r="O341" s="84">
        <f t="shared" si="83"/>
        <v>0</v>
      </c>
      <c r="P341" s="84">
        <f t="shared" si="83"/>
        <v>0</v>
      </c>
      <c r="Q341" s="84">
        <f t="shared" si="83"/>
        <v>0</v>
      </c>
      <c r="R341" s="84">
        <f t="shared" si="83"/>
        <v>0</v>
      </c>
      <c r="S341" s="84">
        <f t="shared" si="83"/>
        <v>0</v>
      </c>
      <c r="T341" s="84">
        <f t="shared" si="83"/>
        <v>0</v>
      </c>
      <c r="U341" s="84">
        <f t="shared" si="83"/>
        <v>0</v>
      </c>
      <c r="V341" s="84">
        <f t="shared" si="83"/>
        <v>0</v>
      </c>
      <c r="W341" s="84">
        <f t="shared" si="83"/>
        <v>0</v>
      </c>
      <c r="X341" s="84">
        <f t="shared" si="83"/>
        <v>0</v>
      </c>
      <c r="Y341" s="84">
        <f t="shared" si="83"/>
        <v>0</v>
      </c>
      <c r="Z341" s="84">
        <f t="shared" si="83"/>
        <v>0</v>
      </c>
      <c r="AA341" s="84">
        <f t="shared" si="83"/>
        <v>0</v>
      </c>
      <c r="AB341" s="84">
        <f t="shared" si="83"/>
        <v>0</v>
      </c>
      <c r="AC341" s="84">
        <f t="shared" si="83"/>
        <v>0</v>
      </c>
      <c r="AD341" s="84">
        <f t="shared" si="83"/>
        <v>0</v>
      </c>
      <c r="AE341" s="84">
        <f t="shared" si="83"/>
        <v>0</v>
      </c>
      <c r="AF341" s="84">
        <f t="shared" si="83"/>
        <v>0</v>
      </c>
      <c r="AG341" s="84">
        <f t="shared" si="83"/>
        <v>0</v>
      </c>
      <c r="AH341" s="84">
        <f t="shared" si="83"/>
        <v>0</v>
      </c>
      <c r="AI341" s="84">
        <f t="shared" si="83"/>
        <v>0</v>
      </c>
      <c r="AJ341" s="84">
        <f t="shared" si="83"/>
        <v>0</v>
      </c>
      <c r="AK341" s="84">
        <f t="shared" si="83"/>
        <v>0</v>
      </c>
      <c r="AL341" s="84">
        <f t="shared" si="83"/>
        <v>0</v>
      </c>
      <c r="AM341" s="84">
        <f t="shared" si="83"/>
        <v>0</v>
      </c>
      <c r="AN341" s="84">
        <f t="shared" si="83"/>
        <v>0</v>
      </c>
      <c r="AO341" s="84">
        <f t="shared" si="83"/>
        <v>0</v>
      </c>
      <c r="AP341" s="84">
        <f t="shared" si="83"/>
        <v>0</v>
      </c>
      <c r="AQ341" s="84">
        <f t="shared" si="81"/>
        <v>0</v>
      </c>
      <c r="AR341" s="84">
        <f t="shared" si="83"/>
        <v>0</v>
      </c>
      <c r="AS341" s="5"/>
      <c r="AT341" s="84">
        <f t="shared" si="82"/>
        <v>0</v>
      </c>
      <c r="AU341" s="84">
        <f t="shared" si="82"/>
        <v>0</v>
      </c>
      <c r="AV341" s="84">
        <f t="shared" si="82"/>
        <v>0</v>
      </c>
      <c r="AW341" s="84">
        <f t="shared" si="82"/>
        <v>0</v>
      </c>
      <c r="AX341" s="84">
        <f t="shared" si="82"/>
        <v>0</v>
      </c>
      <c r="AY341" s="84">
        <f t="shared" si="82"/>
        <v>0</v>
      </c>
      <c r="AZ341" s="84">
        <f t="shared" si="82"/>
        <v>0</v>
      </c>
      <c r="BA341" s="84">
        <f t="shared" si="82"/>
        <v>0</v>
      </c>
      <c r="BB341" s="84">
        <f t="shared" si="82"/>
        <v>0</v>
      </c>
      <c r="BC341" s="84">
        <f t="shared" si="82"/>
        <v>0</v>
      </c>
      <c r="BD341" s="5"/>
      <c r="BE341" s="5"/>
      <c r="BF341" s="5"/>
      <c r="BG341" s="5"/>
      <c r="BH341" s="5"/>
      <c r="BI341" s="5"/>
      <c r="BJ341" s="5"/>
    </row>
    <row r="342" spans="2:62" hidden="1">
      <c r="B342">
        <f t="shared" si="78"/>
        <v>165</v>
      </c>
      <c r="C342" t="str">
        <f t="shared" si="78"/>
        <v>PREPARACIÓ DEL SÒL</v>
      </c>
      <c r="D342" t="str">
        <f t="shared" si="78"/>
        <v>Preparació per fresat</v>
      </c>
      <c r="E342" s="82">
        <f t="shared" si="78"/>
        <v>2500</v>
      </c>
      <c r="F342" s="84">
        <f t="shared" si="83"/>
        <v>0</v>
      </c>
      <c r="G342" s="84">
        <f t="shared" si="83"/>
        <v>0</v>
      </c>
      <c r="H342" s="84">
        <f t="shared" si="83"/>
        <v>0</v>
      </c>
      <c r="I342" s="84">
        <f t="shared" si="83"/>
        <v>0</v>
      </c>
      <c r="J342" s="84">
        <f t="shared" si="83"/>
        <v>0</v>
      </c>
      <c r="K342" s="84">
        <f t="shared" si="83"/>
        <v>0</v>
      </c>
      <c r="L342" s="84">
        <f t="shared" si="83"/>
        <v>0</v>
      </c>
      <c r="M342" s="84">
        <f t="shared" si="83"/>
        <v>0</v>
      </c>
      <c r="N342" s="84">
        <f t="shared" si="83"/>
        <v>0</v>
      </c>
      <c r="O342" s="84">
        <f t="shared" si="83"/>
        <v>0</v>
      </c>
      <c r="P342" s="84">
        <f t="shared" si="83"/>
        <v>0</v>
      </c>
      <c r="Q342" s="84">
        <f t="shared" si="83"/>
        <v>0</v>
      </c>
      <c r="R342" s="84">
        <f t="shared" si="83"/>
        <v>0</v>
      </c>
      <c r="S342" s="84">
        <f t="shared" si="83"/>
        <v>0</v>
      </c>
      <c r="T342" s="84">
        <f t="shared" si="83"/>
        <v>0</v>
      </c>
      <c r="U342" s="84">
        <f t="shared" si="83"/>
        <v>0</v>
      </c>
      <c r="V342" s="84">
        <f t="shared" si="83"/>
        <v>0</v>
      </c>
      <c r="W342" s="84">
        <f t="shared" si="83"/>
        <v>0</v>
      </c>
      <c r="X342" s="84">
        <f t="shared" si="83"/>
        <v>0</v>
      </c>
      <c r="Y342" s="84">
        <f t="shared" si="83"/>
        <v>0</v>
      </c>
      <c r="Z342" s="84">
        <f t="shared" si="83"/>
        <v>0</v>
      </c>
      <c r="AA342" s="84">
        <f t="shared" si="83"/>
        <v>0</v>
      </c>
      <c r="AB342" s="84">
        <f t="shared" si="83"/>
        <v>0</v>
      </c>
      <c r="AC342" s="84">
        <f t="shared" si="83"/>
        <v>0</v>
      </c>
      <c r="AD342" s="84">
        <f t="shared" si="83"/>
        <v>0</v>
      </c>
      <c r="AE342" s="84">
        <f t="shared" si="83"/>
        <v>0</v>
      </c>
      <c r="AF342" s="84">
        <f t="shared" si="83"/>
        <v>0</v>
      </c>
      <c r="AG342" s="84">
        <f t="shared" si="83"/>
        <v>0</v>
      </c>
      <c r="AH342" s="84">
        <f t="shared" si="83"/>
        <v>0</v>
      </c>
      <c r="AI342" s="84">
        <f t="shared" si="83"/>
        <v>0</v>
      </c>
      <c r="AJ342" s="84">
        <f t="shared" si="83"/>
        <v>0</v>
      </c>
      <c r="AK342" s="84">
        <f t="shared" si="83"/>
        <v>0</v>
      </c>
      <c r="AL342" s="84">
        <f t="shared" si="83"/>
        <v>0</v>
      </c>
      <c r="AM342" s="84">
        <f t="shared" si="83"/>
        <v>0</v>
      </c>
      <c r="AN342" s="84">
        <f t="shared" si="83"/>
        <v>0</v>
      </c>
      <c r="AO342" s="84">
        <f t="shared" si="83"/>
        <v>0</v>
      </c>
      <c r="AP342" s="84">
        <f t="shared" si="83"/>
        <v>0</v>
      </c>
      <c r="AQ342" s="84">
        <f t="shared" si="81"/>
        <v>0</v>
      </c>
      <c r="AR342" s="84">
        <f t="shared" si="83"/>
        <v>0</v>
      </c>
      <c r="AS342" s="5"/>
      <c r="AT342" s="84">
        <f t="shared" si="82"/>
        <v>0</v>
      </c>
      <c r="AU342" s="84">
        <f t="shared" si="82"/>
        <v>0</v>
      </c>
      <c r="AV342" s="84">
        <f t="shared" si="82"/>
        <v>0</v>
      </c>
      <c r="AW342" s="84">
        <f t="shared" si="82"/>
        <v>0</v>
      </c>
      <c r="AX342" s="84">
        <f t="shared" si="82"/>
        <v>0</v>
      </c>
      <c r="AY342" s="84">
        <f t="shared" si="82"/>
        <v>0</v>
      </c>
      <c r="AZ342" s="84">
        <f t="shared" si="82"/>
        <v>0</v>
      </c>
      <c r="BA342" s="84">
        <f t="shared" si="82"/>
        <v>0</v>
      </c>
      <c r="BB342" s="84">
        <f t="shared" si="82"/>
        <v>0</v>
      </c>
      <c r="BC342" s="84">
        <f t="shared" si="82"/>
        <v>0</v>
      </c>
      <c r="BD342" s="5"/>
      <c r="BE342" s="5"/>
      <c r="BF342" s="5"/>
      <c r="BG342" s="5"/>
      <c r="BH342" s="5"/>
      <c r="BI342" s="5"/>
      <c r="BJ342" s="5"/>
    </row>
    <row r="343" spans="2:62" hidden="1">
      <c r="B343">
        <f t="shared" si="78"/>
        <v>215</v>
      </c>
      <c r="C343" t="str">
        <f t="shared" si="78"/>
        <v>ADOBAT</v>
      </c>
      <c r="D343" t="str">
        <f t="shared" si="78"/>
        <v>Preparació per aplicació de compost (36 t/ha)</v>
      </c>
      <c r="E343" s="82">
        <f t="shared" si="78"/>
        <v>2500</v>
      </c>
      <c r="F343" s="84">
        <f t="shared" si="83"/>
        <v>0</v>
      </c>
      <c r="G343" s="84">
        <f t="shared" si="83"/>
        <v>0</v>
      </c>
      <c r="H343" s="84">
        <f t="shared" si="83"/>
        <v>0</v>
      </c>
      <c r="I343" s="84">
        <f t="shared" si="83"/>
        <v>0</v>
      </c>
      <c r="J343" s="84">
        <f t="shared" si="83"/>
        <v>0</v>
      </c>
      <c r="K343" s="84">
        <f t="shared" si="83"/>
        <v>0</v>
      </c>
      <c r="L343" s="84">
        <f t="shared" si="83"/>
        <v>0</v>
      </c>
      <c r="M343" s="84">
        <f t="shared" si="83"/>
        <v>0</v>
      </c>
      <c r="N343" s="84">
        <f t="shared" si="83"/>
        <v>0</v>
      </c>
      <c r="O343" s="84">
        <f t="shared" si="83"/>
        <v>0</v>
      </c>
      <c r="P343" s="84">
        <f t="shared" si="83"/>
        <v>0</v>
      </c>
      <c r="Q343" s="84">
        <f t="shared" si="83"/>
        <v>0</v>
      </c>
      <c r="R343" s="84">
        <f t="shared" si="83"/>
        <v>0</v>
      </c>
      <c r="S343" s="84">
        <f t="shared" si="83"/>
        <v>0</v>
      </c>
      <c r="T343" s="84">
        <f t="shared" si="83"/>
        <v>0</v>
      </c>
      <c r="U343" s="84">
        <f t="shared" si="83"/>
        <v>0</v>
      </c>
      <c r="V343" s="84">
        <f t="shared" si="83"/>
        <v>0</v>
      </c>
      <c r="W343" s="84">
        <f t="shared" si="83"/>
        <v>0</v>
      </c>
      <c r="X343" s="84">
        <f t="shared" si="83"/>
        <v>0</v>
      </c>
      <c r="Y343" s="84">
        <f t="shared" si="83"/>
        <v>0</v>
      </c>
      <c r="Z343" s="84">
        <f t="shared" si="83"/>
        <v>0</v>
      </c>
      <c r="AA343" s="84">
        <f t="shared" si="83"/>
        <v>0</v>
      </c>
      <c r="AB343" s="84">
        <f t="shared" si="83"/>
        <v>0</v>
      </c>
      <c r="AC343" s="84">
        <f t="shared" si="83"/>
        <v>0</v>
      </c>
      <c r="AD343" s="84">
        <f t="shared" si="83"/>
        <v>0</v>
      </c>
      <c r="AE343" s="84">
        <f t="shared" si="83"/>
        <v>0</v>
      </c>
      <c r="AF343" s="84">
        <f t="shared" si="83"/>
        <v>0</v>
      </c>
      <c r="AG343" s="84">
        <f t="shared" si="83"/>
        <v>0</v>
      </c>
      <c r="AH343" s="84">
        <f t="shared" si="83"/>
        <v>0</v>
      </c>
      <c r="AI343" s="84">
        <f t="shared" si="83"/>
        <v>0</v>
      </c>
      <c r="AJ343" s="84">
        <f t="shared" si="83"/>
        <v>0</v>
      </c>
      <c r="AK343" s="84">
        <f t="shared" si="83"/>
        <v>0</v>
      </c>
      <c r="AL343" s="84">
        <f t="shared" si="83"/>
        <v>0</v>
      </c>
      <c r="AM343" s="84">
        <f t="shared" si="83"/>
        <v>0</v>
      </c>
      <c r="AN343" s="84">
        <f t="shared" si="83"/>
        <v>0</v>
      </c>
      <c r="AO343" s="84">
        <f t="shared" si="83"/>
        <v>0</v>
      </c>
      <c r="AP343" s="84">
        <f t="shared" si="83"/>
        <v>0</v>
      </c>
      <c r="AQ343" s="84">
        <f t="shared" si="81"/>
        <v>0</v>
      </c>
      <c r="AR343" s="84">
        <f t="shared" si="83"/>
        <v>0</v>
      </c>
      <c r="AS343" s="5"/>
      <c r="AT343" s="84">
        <f t="shared" si="82"/>
        <v>0</v>
      </c>
      <c r="AU343" s="84">
        <f t="shared" si="82"/>
        <v>0</v>
      </c>
      <c r="AV343" s="84">
        <f t="shared" si="82"/>
        <v>0</v>
      </c>
      <c r="AW343" s="84">
        <f t="shared" si="82"/>
        <v>0</v>
      </c>
      <c r="AX343" s="84">
        <f t="shared" si="82"/>
        <v>0</v>
      </c>
      <c r="AY343" s="84">
        <f t="shared" si="82"/>
        <v>0</v>
      </c>
      <c r="AZ343" s="84">
        <f t="shared" si="82"/>
        <v>0</v>
      </c>
      <c r="BA343" s="84">
        <f t="shared" si="82"/>
        <v>0</v>
      </c>
      <c r="BB343" s="84">
        <f t="shared" si="82"/>
        <v>0</v>
      </c>
      <c r="BC343" s="84">
        <f t="shared" si="82"/>
        <v>0</v>
      </c>
      <c r="BD343" s="5"/>
      <c r="BE343" s="5"/>
      <c r="BF343" s="5"/>
      <c r="BG343" s="5"/>
      <c r="BH343" s="5"/>
      <c r="BI343" s="5"/>
      <c r="BJ343" s="5"/>
    </row>
    <row r="344" spans="2:62" hidden="1">
      <c r="B344">
        <f t="shared" si="78"/>
        <v>225</v>
      </c>
      <c r="C344" t="str">
        <f t="shared" si="78"/>
        <v>ADOBAT</v>
      </c>
      <c r="D344" t="str">
        <f t="shared" si="78"/>
        <v>Preparació per aplicació de compost (60 t/ha)</v>
      </c>
      <c r="E344" s="82">
        <f t="shared" si="78"/>
        <v>2500</v>
      </c>
      <c r="F344" s="84">
        <f t="shared" si="83"/>
        <v>0</v>
      </c>
      <c r="G344" s="84">
        <f t="shared" si="83"/>
        <v>0</v>
      </c>
      <c r="H344" s="84">
        <f t="shared" si="83"/>
        <v>0</v>
      </c>
      <c r="I344" s="84">
        <f t="shared" si="83"/>
        <v>0</v>
      </c>
      <c r="J344" s="84">
        <f t="shared" si="83"/>
        <v>0</v>
      </c>
      <c r="K344" s="84">
        <f t="shared" si="83"/>
        <v>0</v>
      </c>
      <c r="L344" s="84">
        <f t="shared" si="83"/>
        <v>0</v>
      </c>
      <c r="M344" s="84">
        <f t="shared" si="83"/>
        <v>0</v>
      </c>
      <c r="N344" s="84">
        <f t="shared" si="83"/>
        <v>0</v>
      </c>
      <c r="O344" s="84">
        <f t="shared" si="83"/>
        <v>0</v>
      </c>
      <c r="P344" s="84">
        <f t="shared" si="83"/>
        <v>0</v>
      </c>
      <c r="Q344" s="84">
        <f t="shared" si="83"/>
        <v>0</v>
      </c>
      <c r="R344" s="84">
        <f t="shared" si="83"/>
        <v>0</v>
      </c>
      <c r="S344" s="84">
        <f t="shared" si="83"/>
        <v>0</v>
      </c>
      <c r="T344" s="84">
        <f t="shared" si="83"/>
        <v>0</v>
      </c>
      <c r="U344" s="84">
        <f t="shared" si="83"/>
        <v>0</v>
      </c>
      <c r="V344" s="84">
        <f t="shared" si="83"/>
        <v>0</v>
      </c>
      <c r="W344" s="84">
        <f t="shared" si="83"/>
        <v>0</v>
      </c>
      <c r="X344" s="84">
        <f t="shared" si="83"/>
        <v>0</v>
      </c>
      <c r="Y344" s="84">
        <f t="shared" si="83"/>
        <v>0</v>
      </c>
      <c r="Z344" s="84">
        <f t="shared" si="83"/>
        <v>0</v>
      </c>
      <c r="AA344" s="84">
        <f t="shared" si="83"/>
        <v>0</v>
      </c>
      <c r="AB344" s="84">
        <f t="shared" si="83"/>
        <v>0</v>
      </c>
      <c r="AC344" s="84">
        <f t="shared" si="83"/>
        <v>0</v>
      </c>
      <c r="AD344" s="84">
        <f t="shared" si="83"/>
        <v>0</v>
      </c>
      <c r="AE344" s="84">
        <f t="shared" si="83"/>
        <v>0</v>
      </c>
      <c r="AF344" s="84">
        <f t="shared" si="83"/>
        <v>0</v>
      </c>
      <c r="AG344" s="84">
        <f t="shared" ref="AG344:AR344" si="84">IF($E$4&lt;$E344,$E$4/$E344*AG109,AG109)</f>
        <v>0</v>
      </c>
      <c r="AH344" s="84">
        <f t="shared" si="84"/>
        <v>0</v>
      </c>
      <c r="AI344" s="84">
        <f t="shared" si="84"/>
        <v>0</v>
      </c>
      <c r="AJ344" s="84">
        <f t="shared" si="84"/>
        <v>0</v>
      </c>
      <c r="AK344" s="84">
        <f t="shared" si="84"/>
        <v>0</v>
      </c>
      <c r="AL344" s="84">
        <f t="shared" si="84"/>
        <v>0</v>
      </c>
      <c r="AM344" s="84">
        <f t="shared" si="84"/>
        <v>0</v>
      </c>
      <c r="AN344" s="84">
        <f t="shared" si="84"/>
        <v>0</v>
      </c>
      <c r="AO344" s="84">
        <f t="shared" si="84"/>
        <v>0</v>
      </c>
      <c r="AP344" s="84">
        <f t="shared" si="84"/>
        <v>0</v>
      </c>
      <c r="AQ344" s="84">
        <f t="shared" si="81"/>
        <v>0</v>
      </c>
      <c r="AR344" s="84">
        <f t="shared" si="84"/>
        <v>0</v>
      </c>
      <c r="AS344" s="5"/>
      <c r="AT344" s="84">
        <f t="shared" si="82"/>
        <v>0</v>
      </c>
      <c r="AU344" s="84">
        <f t="shared" si="82"/>
        <v>0</v>
      </c>
      <c r="AV344" s="84">
        <f t="shared" si="82"/>
        <v>0</v>
      </c>
      <c r="AW344" s="84">
        <f t="shared" si="82"/>
        <v>0</v>
      </c>
      <c r="AX344" s="84">
        <f t="shared" si="82"/>
        <v>0</v>
      </c>
      <c r="AY344" s="84">
        <f t="shared" si="82"/>
        <v>0</v>
      </c>
      <c r="AZ344" s="84">
        <f t="shared" si="82"/>
        <v>0</v>
      </c>
      <c r="BA344" s="84">
        <f t="shared" si="82"/>
        <v>0</v>
      </c>
      <c r="BB344" s="84">
        <f t="shared" si="82"/>
        <v>0</v>
      </c>
      <c r="BC344" s="84">
        <f t="shared" si="82"/>
        <v>0</v>
      </c>
      <c r="BD344" s="5"/>
      <c r="BE344" s="5"/>
      <c r="BF344" s="5"/>
      <c r="BG344" s="5"/>
      <c r="BH344" s="5"/>
      <c r="BI344" s="5"/>
      <c r="BJ344" s="5"/>
    </row>
    <row r="345" spans="2:62" hidden="1">
      <c r="B345">
        <f t="shared" si="78"/>
        <v>235</v>
      </c>
      <c r="C345" t="str">
        <f t="shared" si="78"/>
        <v>ADOBAT</v>
      </c>
      <c r="D345" t="str">
        <f t="shared" si="78"/>
        <v>Preparació per aplicació d'adob orgànic</v>
      </c>
      <c r="E345" s="82">
        <f t="shared" si="78"/>
        <v>2500</v>
      </c>
      <c r="F345" s="84">
        <f t="shared" ref="F345:AR351" si="85">IF($E$4&lt;$E345,$E$4/$E345*F110,F110)</f>
        <v>0</v>
      </c>
      <c r="G345" s="84">
        <f t="shared" si="85"/>
        <v>0</v>
      </c>
      <c r="H345" s="84">
        <f t="shared" si="85"/>
        <v>0</v>
      </c>
      <c r="I345" s="84">
        <f t="shared" si="85"/>
        <v>0</v>
      </c>
      <c r="J345" s="84">
        <f t="shared" si="85"/>
        <v>0</v>
      </c>
      <c r="K345" s="84">
        <f t="shared" si="85"/>
        <v>0</v>
      </c>
      <c r="L345" s="84">
        <f t="shared" si="85"/>
        <v>0</v>
      </c>
      <c r="M345" s="84">
        <f t="shared" si="85"/>
        <v>0</v>
      </c>
      <c r="N345" s="84">
        <f t="shared" si="85"/>
        <v>0</v>
      </c>
      <c r="O345" s="84">
        <f t="shared" si="85"/>
        <v>0</v>
      </c>
      <c r="P345" s="84">
        <f t="shared" si="85"/>
        <v>0</v>
      </c>
      <c r="Q345" s="84">
        <f t="shared" si="85"/>
        <v>0</v>
      </c>
      <c r="R345" s="84">
        <f t="shared" si="85"/>
        <v>0</v>
      </c>
      <c r="S345" s="84">
        <f t="shared" si="85"/>
        <v>0</v>
      </c>
      <c r="T345" s="84">
        <f t="shared" si="85"/>
        <v>0</v>
      </c>
      <c r="U345" s="84">
        <f t="shared" si="85"/>
        <v>0</v>
      </c>
      <c r="V345" s="84">
        <f t="shared" si="85"/>
        <v>0</v>
      </c>
      <c r="W345" s="84">
        <f t="shared" si="85"/>
        <v>0</v>
      </c>
      <c r="X345" s="84">
        <f t="shared" si="85"/>
        <v>0</v>
      </c>
      <c r="Y345" s="84">
        <f t="shared" si="85"/>
        <v>0</v>
      </c>
      <c r="Z345" s="84">
        <f t="shared" si="85"/>
        <v>0</v>
      </c>
      <c r="AA345" s="84">
        <f t="shared" si="85"/>
        <v>0</v>
      </c>
      <c r="AB345" s="84">
        <f t="shared" si="85"/>
        <v>0</v>
      </c>
      <c r="AC345" s="84">
        <f t="shared" si="85"/>
        <v>0</v>
      </c>
      <c r="AD345" s="84">
        <f t="shared" si="85"/>
        <v>0</v>
      </c>
      <c r="AE345" s="84">
        <f t="shared" si="85"/>
        <v>0</v>
      </c>
      <c r="AF345" s="84">
        <f t="shared" si="85"/>
        <v>0</v>
      </c>
      <c r="AG345" s="84">
        <f t="shared" si="85"/>
        <v>0</v>
      </c>
      <c r="AH345" s="84">
        <f t="shared" si="85"/>
        <v>0</v>
      </c>
      <c r="AI345" s="84">
        <f t="shared" si="85"/>
        <v>0</v>
      </c>
      <c r="AJ345" s="84">
        <f t="shared" si="85"/>
        <v>0</v>
      </c>
      <c r="AK345" s="84">
        <f t="shared" si="85"/>
        <v>0</v>
      </c>
      <c r="AL345" s="84">
        <f t="shared" si="85"/>
        <v>0</v>
      </c>
      <c r="AM345" s="84">
        <f t="shared" si="85"/>
        <v>0</v>
      </c>
      <c r="AN345" s="84">
        <f t="shared" si="85"/>
        <v>0</v>
      </c>
      <c r="AO345" s="84">
        <f t="shared" si="85"/>
        <v>0</v>
      </c>
      <c r="AP345" s="84">
        <f t="shared" si="85"/>
        <v>0</v>
      </c>
      <c r="AQ345" s="84">
        <f t="shared" si="81"/>
        <v>0</v>
      </c>
      <c r="AR345" s="84">
        <f t="shared" si="85"/>
        <v>0</v>
      </c>
      <c r="AS345" s="5"/>
      <c r="AT345" s="84">
        <f t="shared" si="82"/>
        <v>0</v>
      </c>
      <c r="AU345" s="84">
        <f t="shared" si="82"/>
        <v>0</v>
      </c>
      <c r="AV345" s="84">
        <f t="shared" si="82"/>
        <v>0</v>
      </c>
      <c r="AW345" s="84">
        <f t="shared" si="82"/>
        <v>0</v>
      </c>
      <c r="AX345" s="84">
        <f t="shared" si="82"/>
        <v>0</v>
      </c>
      <c r="AY345" s="84">
        <f t="shared" si="82"/>
        <v>0</v>
      </c>
      <c r="AZ345" s="84">
        <f t="shared" si="82"/>
        <v>0</v>
      </c>
      <c r="BA345" s="84">
        <f t="shared" si="82"/>
        <v>0</v>
      </c>
      <c r="BB345" s="84">
        <f t="shared" si="82"/>
        <v>0</v>
      </c>
      <c r="BC345" s="84">
        <f t="shared" si="82"/>
        <v>0</v>
      </c>
      <c r="BD345" s="5"/>
      <c r="BE345" s="5"/>
      <c r="BF345" s="5"/>
      <c r="BG345" s="5"/>
      <c r="BH345" s="5"/>
      <c r="BI345" s="5"/>
      <c r="BJ345" s="5"/>
    </row>
    <row r="346" spans="2:62" hidden="1">
      <c r="B346">
        <f t="shared" si="78"/>
        <v>245</v>
      </c>
      <c r="C346" t="str">
        <f t="shared" si="78"/>
        <v>ADOBAT</v>
      </c>
      <c r="D346" t="str">
        <f t="shared" si="78"/>
        <v>Preparació per aplicació potassi</v>
      </c>
      <c r="E346" s="82">
        <f t="shared" si="78"/>
        <v>2500</v>
      </c>
      <c r="F346" s="84">
        <f t="shared" si="85"/>
        <v>0</v>
      </c>
      <c r="G346" s="84">
        <f t="shared" si="85"/>
        <v>0</v>
      </c>
      <c r="H346" s="84">
        <f t="shared" si="85"/>
        <v>0</v>
      </c>
      <c r="I346" s="84">
        <f t="shared" si="85"/>
        <v>0</v>
      </c>
      <c r="J346" s="84">
        <f t="shared" si="85"/>
        <v>0</v>
      </c>
      <c r="K346" s="84">
        <f t="shared" si="85"/>
        <v>0</v>
      </c>
      <c r="L346" s="84">
        <f t="shared" si="85"/>
        <v>0</v>
      </c>
      <c r="M346" s="84">
        <f t="shared" si="85"/>
        <v>0</v>
      </c>
      <c r="N346" s="84">
        <f t="shared" si="85"/>
        <v>0</v>
      </c>
      <c r="O346" s="84">
        <f t="shared" si="85"/>
        <v>0</v>
      </c>
      <c r="P346" s="84">
        <f t="shared" si="85"/>
        <v>0</v>
      </c>
      <c r="Q346" s="84">
        <f t="shared" si="85"/>
        <v>0</v>
      </c>
      <c r="R346" s="84">
        <f t="shared" si="85"/>
        <v>0</v>
      </c>
      <c r="S346" s="84">
        <f t="shared" si="85"/>
        <v>0</v>
      </c>
      <c r="T346" s="84">
        <f t="shared" si="85"/>
        <v>0</v>
      </c>
      <c r="U346" s="84">
        <f t="shared" si="85"/>
        <v>0</v>
      </c>
      <c r="V346" s="84">
        <f t="shared" si="85"/>
        <v>0</v>
      </c>
      <c r="W346" s="84">
        <f t="shared" si="85"/>
        <v>0</v>
      </c>
      <c r="X346" s="84">
        <f t="shared" si="85"/>
        <v>0</v>
      </c>
      <c r="Y346" s="84">
        <f t="shared" si="85"/>
        <v>0</v>
      </c>
      <c r="Z346" s="84">
        <f t="shared" si="85"/>
        <v>0</v>
      </c>
      <c r="AA346" s="84">
        <f t="shared" si="85"/>
        <v>0</v>
      </c>
      <c r="AB346" s="84">
        <f t="shared" si="85"/>
        <v>0</v>
      </c>
      <c r="AC346" s="84">
        <f t="shared" si="85"/>
        <v>0</v>
      </c>
      <c r="AD346" s="84">
        <f t="shared" si="85"/>
        <v>0</v>
      </c>
      <c r="AE346" s="84">
        <f t="shared" si="85"/>
        <v>0</v>
      </c>
      <c r="AF346" s="84">
        <f t="shared" si="85"/>
        <v>0</v>
      </c>
      <c r="AG346" s="84">
        <f t="shared" si="85"/>
        <v>0</v>
      </c>
      <c r="AH346" s="84">
        <f t="shared" si="85"/>
        <v>0</v>
      </c>
      <c r="AI346" s="84">
        <f t="shared" si="85"/>
        <v>0</v>
      </c>
      <c r="AJ346" s="84">
        <f t="shared" si="85"/>
        <v>0</v>
      </c>
      <c r="AK346" s="84">
        <f t="shared" si="85"/>
        <v>0</v>
      </c>
      <c r="AL346" s="84">
        <f t="shared" si="85"/>
        <v>0</v>
      </c>
      <c r="AM346" s="84">
        <f t="shared" si="85"/>
        <v>0</v>
      </c>
      <c r="AN346" s="84">
        <f t="shared" si="85"/>
        <v>0</v>
      </c>
      <c r="AO346" s="84">
        <f t="shared" si="85"/>
        <v>0</v>
      </c>
      <c r="AP346" s="84">
        <f t="shared" si="85"/>
        <v>0</v>
      </c>
      <c r="AQ346" s="84">
        <f t="shared" si="81"/>
        <v>0</v>
      </c>
      <c r="AR346" s="84">
        <f t="shared" si="85"/>
        <v>0</v>
      </c>
      <c r="AS346" s="5"/>
      <c r="AT346" s="84">
        <f t="shared" si="82"/>
        <v>0</v>
      </c>
      <c r="AU346" s="84">
        <f t="shared" si="82"/>
        <v>0</v>
      </c>
      <c r="AV346" s="84">
        <f t="shared" si="82"/>
        <v>0</v>
      </c>
      <c r="AW346" s="84">
        <f t="shared" si="82"/>
        <v>0</v>
      </c>
      <c r="AX346" s="84">
        <f t="shared" si="82"/>
        <v>0</v>
      </c>
      <c r="AY346" s="84">
        <f t="shared" si="82"/>
        <v>0</v>
      </c>
      <c r="AZ346" s="84">
        <f t="shared" si="82"/>
        <v>0</v>
      </c>
      <c r="BA346" s="84">
        <f t="shared" si="82"/>
        <v>0</v>
      </c>
      <c r="BB346" s="84">
        <f t="shared" si="82"/>
        <v>0</v>
      </c>
      <c r="BC346" s="84">
        <f t="shared" si="82"/>
        <v>0</v>
      </c>
      <c r="BD346" s="5"/>
      <c r="BE346" s="5"/>
      <c r="BF346" s="5"/>
      <c r="BG346" s="5"/>
      <c r="BH346" s="5"/>
      <c r="BI346" s="5"/>
      <c r="BJ346" s="5"/>
    </row>
    <row r="347" spans="2:62" hidden="1">
      <c r="B347">
        <f t="shared" si="78"/>
        <v>315</v>
      </c>
      <c r="C347" t="str">
        <f t="shared" si="78"/>
        <v>PLANTACIÓ</v>
      </c>
      <c r="D347" t="str">
        <f t="shared" si="78"/>
        <v>Preparació per solcar</v>
      </c>
      <c r="E347" s="82">
        <f t="shared" si="78"/>
        <v>2500</v>
      </c>
      <c r="F347" s="84">
        <f t="shared" si="85"/>
        <v>0</v>
      </c>
      <c r="G347" s="84">
        <f t="shared" si="85"/>
        <v>0</v>
      </c>
      <c r="H347" s="84">
        <f t="shared" si="85"/>
        <v>0</v>
      </c>
      <c r="I347" s="84">
        <f t="shared" si="85"/>
        <v>0</v>
      </c>
      <c r="J347" s="84">
        <f t="shared" si="85"/>
        <v>0</v>
      </c>
      <c r="K347" s="84">
        <f t="shared" si="85"/>
        <v>0</v>
      </c>
      <c r="L347" s="84">
        <f t="shared" si="85"/>
        <v>0</v>
      </c>
      <c r="M347" s="84">
        <f t="shared" si="85"/>
        <v>0</v>
      </c>
      <c r="N347" s="84">
        <f t="shared" si="85"/>
        <v>0</v>
      </c>
      <c r="O347" s="84">
        <f t="shared" si="85"/>
        <v>0</v>
      </c>
      <c r="P347" s="84">
        <f t="shared" si="85"/>
        <v>0</v>
      </c>
      <c r="Q347" s="84">
        <f t="shared" si="85"/>
        <v>0</v>
      </c>
      <c r="R347" s="84">
        <f t="shared" si="85"/>
        <v>0</v>
      </c>
      <c r="S347" s="84">
        <f t="shared" si="85"/>
        <v>0</v>
      </c>
      <c r="T347" s="84">
        <f t="shared" si="85"/>
        <v>0</v>
      </c>
      <c r="U347" s="84">
        <f t="shared" si="85"/>
        <v>0</v>
      </c>
      <c r="V347" s="84">
        <f t="shared" si="85"/>
        <v>0</v>
      </c>
      <c r="W347" s="84">
        <f t="shared" si="85"/>
        <v>0</v>
      </c>
      <c r="X347" s="84">
        <f t="shared" si="85"/>
        <v>0</v>
      </c>
      <c r="Y347" s="84">
        <f t="shared" si="85"/>
        <v>0</v>
      </c>
      <c r="Z347" s="84">
        <f t="shared" si="85"/>
        <v>0</v>
      </c>
      <c r="AA347" s="84">
        <f t="shared" si="85"/>
        <v>0</v>
      </c>
      <c r="AB347" s="84">
        <f t="shared" si="85"/>
        <v>0</v>
      </c>
      <c r="AC347" s="84">
        <f t="shared" si="85"/>
        <v>0</v>
      </c>
      <c r="AD347" s="84">
        <f t="shared" si="85"/>
        <v>0</v>
      </c>
      <c r="AE347" s="84">
        <f t="shared" si="85"/>
        <v>0</v>
      </c>
      <c r="AF347" s="84">
        <f t="shared" si="85"/>
        <v>0</v>
      </c>
      <c r="AG347" s="84">
        <f t="shared" si="85"/>
        <v>0</v>
      </c>
      <c r="AH347" s="84">
        <f t="shared" si="85"/>
        <v>0</v>
      </c>
      <c r="AI347" s="84">
        <f t="shared" si="85"/>
        <v>0</v>
      </c>
      <c r="AJ347" s="84">
        <f t="shared" si="85"/>
        <v>0</v>
      </c>
      <c r="AK347" s="84">
        <f t="shared" si="85"/>
        <v>0</v>
      </c>
      <c r="AL347" s="84">
        <f t="shared" si="85"/>
        <v>0</v>
      </c>
      <c r="AM347" s="84">
        <f t="shared" si="85"/>
        <v>0</v>
      </c>
      <c r="AN347" s="84">
        <f t="shared" si="85"/>
        <v>0</v>
      </c>
      <c r="AO347" s="84">
        <f t="shared" si="85"/>
        <v>0</v>
      </c>
      <c r="AP347" s="84">
        <f t="shared" si="85"/>
        <v>0</v>
      </c>
      <c r="AQ347" s="84">
        <f t="shared" si="81"/>
        <v>0</v>
      </c>
      <c r="AR347" s="84">
        <f t="shared" si="85"/>
        <v>0</v>
      </c>
      <c r="AS347" s="5"/>
      <c r="AT347" s="84">
        <f t="shared" si="82"/>
        <v>0</v>
      </c>
      <c r="AU347" s="84">
        <f t="shared" si="82"/>
        <v>0</v>
      </c>
      <c r="AV347" s="84">
        <f t="shared" si="82"/>
        <v>0</v>
      </c>
      <c r="AW347" s="84">
        <f t="shared" si="82"/>
        <v>0</v>
      </c>
      <c r="AX347" s="84">
        <f t="shared" si="82"/>
        <v>0</v>
      </c>
      <c r="AY347" s="84">
        <f t="shared" si="82"/>
        <v>0</v>
      </c>
      <c r="AZ347" s="84">
        <f t="shared" si="82"/>
        <v>0</v>
      </c>
      <c r="BA347" s="84">
        <f t="shared" si="82"/>
        <v>0</v>
      </c>
      <c r="BB347" s="84">
        <f t="shared" si="82"/>
        <v>0</v>
      </c>
      <c r="BC347" s="84">
        <f t="shared" si="82"/>
        <v>0</v>
      </c>
      <c r="BD347" s="5"/>
      <c r="BE347" s="5"/>
      <c r="BF347" s="5"/>
      <c r="BG347" s="5"/>
      <c r="BH347" s="5"/>
      <c r="BI347" s="5"/>
      <c r="BJ347" s="5"/>
    </row>
    <row r="348" spans="2:62" hidden="1">
      <c r="B348">
        <f t="shared" si="78"/>
        <v>325</v>
      </c>
      <c r="C348" t="str">
        <f t="shared" si="78"/>
        <v>PLANTACIÓ</v>
      </c>
      <c r="D348" t="str">
        <f t="shared" si="78"/>
        <v>Preparació per marcat</v>
      </c>
      <c r="E348" s="82">
        <f t="shared" si="78"/>
        <v>2500</v>
      </c>
      <c r="F348" s="84">
        <f t="shared" si="85"/>
        <v>0</v>
      </c>
      <c r="G348" s="84">
        <f t="shared" si="85"/>
        <v>0</v>
      </c>
      <c r="H348" s="84">
        <f t="shared" si="85"/>
        <v>0</v>
      </c>
      <c r="I348" s="84">
        <f t="shared" si="85"/>
        <v>0</v>
      </c>
      <c r="J348" s="84">
        <f t="shared" si="85"/>
        <v>0</v>
      </c>
      <c r="K348" s="84">
        <f t="shared" si="85"/>
        <v>0</v>
      </c>
      <c r="L348" s="84">
        <f t="shared" si="85"/>
        <v>0</v>
      </c>
      <c r="M348" s="84">
        <f t="shared" si="85"/>
        <v>0</v>
      </c>
      <c r="N348" s="84">
        <f t="shared" si="85"/>
        <v>0</v>
      </c>
      <c r="O348" s="84">
        <f t="shared" si="85"/>
        <v>0</v>
      </c>
      <c r="P348" s="84">
        <f t="shared" si="85"/>
        <v>0</v>
      </c>
      <c r="Q348" s="84">
        <f t="shared" si="85"/>
        <v>0</v>
      </c>
      <c r="R348" s="84">
        <f t="shared" si="85"/>
        <v>0</v>
      </c>
      <c r="S348" s="84">
        <f t="shared" si="85"/>
        <v>0</v>
      </c>
      <c r="T348" s="84">
        <f t="shared" si="85"/>
        <v>0</v>
      </c>
      <c r="U348" s="84">
        <f t="shared" si="85"/>
        <v>0</v>
      </c>
      <c r="V348" s="84">
        <f t="shared" si="85"/>
        <v>0</v>
      </c>
      <c r="W348" s="84">
        <f t="shared" si="85"/>
        <v>0</v>
      </c>
      <c r="X348" s="84">
        <f t="shared" si="85"/>
        <v>0</v>
      </c>
      <c r="Y348" s="84">
        <f t="shared" si="85"/>
        <v>0</v>
      </c>
      <c r="Z348" s="84">
        <f t="shared" si="85"/>
        <v>0</v>
      </c>
      <c r="AA348" s="84">
        <f t="shared" si="85"/>
        <v>0</v>
      </c>
      <c r="AB348" s="84">
        <f t="shared" si="85"/>
        <v>0</v>
      </c>
      <c r="AC348" s="84">
        <f t="shared" si="85"/>
        <v>0</v>
      </c>
      <c r="AD348" s="84">
        <f t="shared" si="85"/>
        <v>0</v>
      </c>
      <c r="AE348" s="84">
        <f t="shared" si="85"/>
        <v>0</v>
      </c>
      <c r="AF348" s="84">
        <f t="shared" si="85"/>
        <v>0</v>
      </c>
      <c r="AG348" s="84">
        <f t="shared" si="85"/>
        <v>0</v>
      </c>
      <c r="AH348" s="84">
        <f t="shared" si="85"/>
        <v>0</v>
      </c>
      <c r="AI348" s="84">
        <f t="shared" si="85"/>
        <v>0</v>
      </c>
      <c r="AJ348" s="84">
        <f t="shared" si="85"/>
        <v>0</v>
      </c>
      <c r="AK348" s="84">
        <f t="shared" si="85"/>
        <v>0</v>
      </c>
      <c r="AL348" s="84">
        <f t="shared" si="85"/>
        <v>0</v>
      </c>
      <c r="AM348" s="84">
        <f t="shared" si="85"/>
        <v>0</v>
      </c>
      <c r="AN348" s="84">
        <f t="shared" si="85"/>
        <v>0</v>
      </c>
      <c r="AO348" s="84">
        <f t="shared" si="85"/>
        <v>0</v>
      </c>
      <c r="AP348" s="84">
        <f t="shared" si="85"/>
        <v>0</v>
      </c>
      <c r="AQ348" s="84">
        <f t="shared" si="81"/>
        <v>0</v>
      </c>
      <c r="AR348" s="84">
        <f t="shared" si="85"/>
        <v>0</v>
      </c>
      <c r="AS348" s="5"/>
      <c r="AT348" s="84">
        <f t="shared" si="82"/>
        <v>0</v>
      </c>
      <c r="AU348" s="84">
        <f t="shared" si="82"/>
        <v>0</v>
      </c>
      <c r="AV348" s="84">
        <f t="shared" si="82"/>
        <v>0</v>
      </c>
      <c r="AW348" s="84">
        <f t="shared" si="82"/>
        <v>0</v>
      </c>
      <c r="AX348" s="84">
        <f t="shared" si="82"/>
        <v>0</v>
      </c>
      <c r="AY348" s="84">
        <f t="shared" si="82"/>
        <v>0</v>
      </c>
      <c r="AZ348" s="84">
        <f t="shared" si="82"/>
        <v>0</v>
      </c>
      <c r="BA348" s="84">
        <f t="shared" si="82"/>
        <v>0</v>
      </c>
      <c r="BB348" s="84">
        <f t="shared" si="82"/>
        <v>0</v>
      </c>
      <c r="BC348" s="84">
        <f t="shared" si="82"/>
        <v>0</v>
      </c>
      <c r="BD348" s="5"/>
      <c r="BE348" s="5"/>
      <c r="BF348" s="5"/>
      <c r="BG348" s="5"/>
      <c r="BH348" s="5"/>
      <c r="BI348" s="5"/>
      <c r="BJ348" s="5"/>
    </row>
    <row r="349" spans="2:62" hidden="1">
      <c r="B349">
        <f t="shared" si="78"/>
        <v>335</v>
      </c>
      <c r="C349" t="str">
        <f t="shared" si="78"/>
        <v>PLANTACIÓ</v>
      </c>
      <c r="D349" t="str">
        <f t="shared" si="78"/>
        <v>Preparació per plantació manual col o bròcoli</v>
      </c>
      <c r="E349" s="82">
        <f t="shared" si="78"/>
        <v>2500</v>
      </c>
      <c r="F349" s="84">
        <f t="shared" si="85"/>
        <v>0</v>
      </c>
      <c r="G349" s="84">
        <f t="shared" si="85"/>
        <v>0</v>
      </c>
      <c r="H349" s="84">
        <f t="shared" si="85"/>
        <v>0</v>
      </c>
      <c r="I349" s="84">
        <f t="shared" si="85"/>
        <v>0</v>
      </c>
      <c r="J349" s="84">
        <f t="shared" si="85"/>
        <v>0</v>
      </c>
      <c r="K349" s="84">
        <f t="shared" si="85"/>
        <v>0</v>
      </c>
      <c r="L349" s="84">
        <f t="shared" si="85"/>
        <v>0</v>
      </c>
      <c r="M349" s="84">
        <f t="shared" si="85"/>
        <v>0</v>
      </c>
      <c r="N349" s="84">
        <f t="shared" si="85"/>
        <v>0</v>
      </c>
      <c r="O349" s="84">
        <f t="shared" si="85"/>
        <v>0</v>
      </c>
      <c r="P349" s="84">
        <f t="shared" si="85"/>
        <v>0</v>
      </c>
      <c r="Q349" s="84">
        <f t="shared" si="85"/>
        <v>0</v>
      </c>
      <c r="R349" s="84">
        <f t="shared" si="85"/>
        <v>0</v>
      </c>
      <c r="S349" s="84">
        <f t="shared" si="85"/>
        <v>0</v>
      </c>
      <c r="T349" s="84">
        <f t="shared" si="85"/>
        <v>0</v>
      </c>
      <c r="U349" s="84">
        <f t="shared" si="85"/>
        <v>0</v>
      </c>
      <c r="V349" s="84">
        <f t="shared" si="85"/>
        <v>0</v>
      </c>
      <c r="W349" s="84">
        <f t="shared" si="85"/>
        <v>0</v>
      </c>
      <c r="X349" s="84">
        <f t="shared" si="85"/>
        <v>0</v>
      </c>
      <c r="Y349" s="84">
        <f t="shared" si="85"/>
        <v>0</v>
      </c>
      <c r="Z349" s="84">
        <f t="shared" si="85"/>
        <v>0</v>
      </c>
      <c r="AA349" s="84">
        <f t="shared" si="85"/>
        <v>0</v>
      </c>
      <c r="AB349" s="84">
        <f t="shared" si="85"/>
        <v>0</v>
      </c>
      <c r="AC349" s="84">
        <f t="shared" si="85"/>
        <v>0</v>
      </c>
      <c r="AD349" s="84">
        <f t="shared" si="85"/>
        <v>0</v>
      </c>
      <c r="AE349" s="84">
        <f t="shared" si="85"/>
        <v>0</v>
      </c>
      <c r="AF349" s="84">
        <f t="shared" si="85"/>
        <v>0</v>
      </c>
      <c r="AG349" s="84">
        <f t="shared" si="85"/>
        <v>0</v>
      </c>
      <c r="AH349" s="84">
        <f t="shared" si="85"/>
        <v>0</v>
      </c>
      <c r="AI349" s="84">
        <f t="shared" si="85"/>
        <v>0</v>
      </c>
      <c r="AJ349" s="84">
        <f t="shared" si="85"/>
        <v>0</v>
      </c>
      <c r="AK349" s="84">
        <f t="shared" si="85"/>
        <v>0</v>
      </c>
      <c r="AL349" s="84">
        <f t="shared" si="85"/>
        <v>0</v>
      </c>
      <c r="AM349" s="84">
        <f t="shared" si="85"/>
        <v>0</v>
      </c>
      <c r="AN349" s="84">
        <f t="shared" si="85"/>
        <v>0</v>
      </c>
      <c r="AO349" s="84">
        <f t="shared" si="85"/>
        <v>0</v>
      </c>
      <c r="AP349" s="84">
        <f t="shared" si="85"/>
        <v>0</v>
      </c>
      <c r="AQ349" s="84">
        <f t="shared" si="81"/>
        <v>0</v>
      </c>
      <c r="AR349" s="84">
        <f t="shared" si="85"/>
        <v>0</v>
      </c>
      <c r="AS349" s="5"/>
      <c r="AT349" s="84">
        <f t="shared" si="82"/>
        <v>0</v>
      </c>
      <c r="AU349" s="84">
        <f t="shared" si="82"/>
        <v>0</v>
      </c>
      <c r="AV349" s="84">
        <f t="shared" si="82"/>
        <v>0</v>
      </c>
      <c r="AW349" s="84">
        <f t="shared" si="82"/>
        <v>0</v>
      </c>
      <c r="AX349" s="84">
        <f t="shared" si="82"/>
        <v>0</v>
      </c>
      <c r="AY349" s="84">
        <f t="shared" si="82"/>
        <v>0</v>
      </c>
      <c r="AZ349" s="84">
        <f t="shared" si="82"/>
        <v>0</v>
      </c>
      <c r="BA349" s="84">
        <f t="shared" si="82"/>
        <v>0</v>
      </c>
      <c r="BB349" s="84">
        <f t="shared" si="82"/>
        <v>0</v>
      </c>
      <c r="BC349" s="84">
        <f t="shared" si="82"/>
        <v>0</v>
      </c>
      <c r="BD349" s="5"/>
      <c r="BE349" s="5"/>
      <c r="BF349" s="5"/>
      <c r="BG349" s="5"/>
      <c r="BH349" s="5"/>
      <c r="BI349" s="5"/>
      <c r="BJ349" s="5"/>
    </row>
    <row r="350" spans="2:62" hidden="1">
      <c r="B350">
        <f t="shared" si="78"/>
        <v>345</v>
      </c>
      <c r="C350" t="str">
        <f t="shared" si="78"/>
        <v>PLANTACIÓ</v>
      </c>
      <c r="D350" t="str">
        <f t="shared" si="78"/>
        <v>Preparació per plantació manual calçots</v>
      </c>
      <c r="E350" s="82">
        <f t="shared" si="78"/>
        <v>2500</v>
      </c>
      <c r="F350" s="84">
        <f t="shared" si="85"/>
        <v>0</v>
      </c>
      <c r="G350" s="84">
        <f t="shared" si="85"/>
        <v>0</v>
      </c>
      <c r="H350" s="84">
        <f t="shared" si="85"/>
        <v>0</v>
      </c>
      <c r="I350" s="84">
        <f t="shared" si="85"/>
        <v>0</v>
      </c>
      <c r="J350" s="84">
        <f t="shared" si="85"/>
        <v>0</v>
      </c>
      <c r="K350" s="84">
        <f t="shared" si="85"/>
        <v>0</v>
      </c>
      <c r="L350" s="84">
        <f t="shared" si="85"/>
        <v>0</v>
      </c>
      <c r="M350" s="84">
        <f t="shared" si="85"/>
        <v>0</v>
      </c>
      <c r="N350" s="84">
        <f t="shared" si="85"/>
        <v>0</v>
      </c>
      <c r="O350" s="84">
        <f t="shared" si="85"/>
        <v>0</v>
      </c>
      <c r="P350" s="84">
        <f t="shared" si="85"/>
        <v>0</v>
      </c>
      <c r="Q350" s="84">
        <f t="shared" si="85"/>
        <v>0</v>
      </c>
      <c r="R350" s="84">
        <f t="shared" si="85"/>
        <v>0</v>
      </c>
      <c r="S350" s="84">
        <f t="shared" si="85"/>
        <v>0</v>
      </c>
      <c r="T350" s="84">
        <f t="shared" si="85"/>
        <v>0</v>
      </c>
      <c r="U350" s="84">
        <f t="shared" si="85"/>
        <v>0</v>
      </c>
      <c r="V350" s="84">
        <f t="shared" si="85"/>
        <v>0</v>
      </c>
      <c r="W350" s="84">
        <f t="shared" si="85"/>
        <v>0</v>
      </c>
      <c r="X350" s="84">
        <f t="shared" si="85"/>
        <v>0</v>
      </c>
      <c r="Y350" s="84">
        <f t="shared" si="85"/>
        <v>0</v>
      </c>
      <c r="Z350" s="84">
        <f t="shared" si="85"/>
        <v>0</v>
      </c>
      <c r="AA350" s="84">
        <f t="shared" si="85"/>
        <v>0</v>
      </c>
      <c r="AB350" s="84">
        <f t="shared" si="85"/>
        <v>0</v>
      </c>
      <c r="AC350" s="84">
        <f t="shared" si="85"/>
        <v>0</v>
      </c>
      <c r="AD350" s="84">
        <f t="shared" si="85"/>
        <v>0</v>
      </c>
      <c r="AE350" s="84">
        <f t="shared" si="85"/>
        <v>0</v>
      </c>
      <c r="AF350" s="84">
        <f t="shared" si="85"/>
        <v>0</v>
      </c>
      <c r="AG350" s="84">
        <f t="shared" si="85"/>
        <v>0</v>
      </c>
      <c r="AH350" s="84">
        <f t="shared" si="85"/>
        <v>0</v>
      </c>
      <c r="AI350" s="84">
        <f t="shared" si="85"/>
        <v>0</v>
      </c>
      <c r="AJ350" s="84">
        <f t="shared" si="85"/>
        <v>0</v>
      </c>
      <c r="AK350" s="84">
        <f t="shared" si="85"/>
        <v>0</v>
      </c>
      <c r="AL350" s="84">
        <f t="shared" si="85"/>
        <v>0</v>
      </c>
      <c r="AM350" s="84">
        <f t="shared" si="85"/>
        <v>0</v>
      </c>
      <c r="AN350" s="84">
        <f t="shared" si="85"/>
        <v>0</v>
      </c>
      <c r="AO350" s="84">
        <f t="shared" si="85"/>
        <v>0</v>
      </c>
      <c r="AP350" s="84">
        <f t="shared" si="85"/>
        <v>0</v>
      </c>
      <c r="AQ350" s="84">
        <f t="shared" si="81"/>
        <v>0</v>
      </c>
      <c r="AR350" s="84">
        <f t="shared" si="85"/>
        <v>0</v>
      </c>
      <c r="AS350" s="5"/>
      <c r="AT350" s="84">
        <f t="shared" si="82"/>
        <v>0</v>
      </c>
      <c r="AU350" s="84">
        <f t="shared" si="82"/>
        <v>0</v>
      </c>
      <c r="AV350" s="84">
        <f t="shared" si="82"/>
        <v>0</v>
      </c>
      <c r="AW350" s="84">
        <f t="shared" si="82"/>
        <v>0</v>
      </c>
      <c r="AX350" s="84">
        <f t="shared" si="82"/>
        <v>0</v>
      </c>
      <c r="AY350" s="84">
        <f t="shared" si="82"/>
        <v>0</v>
      </c>
      <c r="AZ350" s="84">
        <f t="shared" si="82"/>
        <v>0</v>
      </c>
      <c r="BA350" s="84">
        <f t="shared" si="82"/>
        <v>0</v>
      </c>
      <c r="BB350" s="84">
        <f t="shared" si="82"/>
        <v>0</v>
      </c>
      <c r="BC350" s="84">
        <f t="shared" si="82"/>
        <v>0</v>
      </c>
      <c r="BD350" s="5"/>
      <c r="BE350" s="5"/>
      <c r="BF350" s="5"/>
      <c r="BG350" s="5"/>
      <c r="BH350" s="5"/>
      <c r="BI350" s="5"/>
      <c r="BJ350" s="5"/>
    </row>
    <row r="351" spans="2:62" hidden="1">
      <c r="B351">
        <f t="shared" ref="B351:E366" si="86">+B116</f>
        <v>355</v>
      </c>
      <c r="C351" t="str">
        <f t="shared" si="86"/>
        <v>PLANTACIÓ</v>
      </c>
      <c r="D351" t="str">
        <f t="shared" si="86"/>
        <v>Preparació per plantació manual enciam</v>
      </c>
      <c r="E351" s="82">
        <f t="shared" si="86"/>
        <v>2500</v>
      </c>
      <c r="F351" s="84">
        <f t="shared" si="85"/>
        <v>0</v>
      </c>
      <c r="G351" s="84">
        <f t="shared" si="85"/>
        <v>0</v>
      </c>
      <c r="H351" s="84">
        <f t="shared" si="85"/>
        <v>0</v>
      </c>
      <c r="I351" s="84">
        <f t="shared" si="85"/>
        <v>0</v>
      </c>
      <c r="J351" s="84">
        <f t="shared" si="85"/>
        <v>0</v>
      </c>
      <c r="K351" s="84">
        <f t="shared" si="85"/>
        <v>0</v>
      </c>
      <c r="L351" s="84">
        <f t="shared" si="85"/>
        <v>0</v>
      </c>
      <c r="M351" s="84">
        <f t="shared" si="85"/>
        <v>0</v>
      </c>
      <c r="N351" s="84">
        <f t="shared" si="85"/>
        <v>0</v>
      </c>
      <c r="O351" s="84">
        <f t="shared" si="85"/>
        <v>0</v>
      </c>
      <c r="P351" s="84">
        <f t="shared" si="85"/>
        <v>0</v>
      </c>
      <c r="Q351" s="84">
        <f t="shared" si="85"/>
        <v>0</v>
      </c>
      <c r="R351" s="84">
        <f t="shared" si="85"/>
        <v>0</v>
      </c>
      <c r="S351" s="84">
        <f t="shared" si="85"/>
        <v>0</v>
      </c>
      <c r="T351" s="84">
        <f t="shared" si="85"/>
        <v>0</v>
      </c>
      <c r="U351" s="84">
        <f t="shared" si="85"/>
        <v>0</v>
      </c>
      <c r="V351" s="84">
        <f t="shared" si="85"/>
        <v>0</v>
      </c>
      <c r="W351" s="84">
        <f t="shared" si="85"/>
        <v>0</v>
      </c>
      <c r="X351" s="84">
        <f t="shared" si="85"/>
        <v>0</v>
      </c>
      <c r="Y351" s="84">
        <f t="shared" si="85"/>
        <v>0</v>
      </c>
      <c r="Z351" s="84">
        <f t="shared" si="85"/>
        <v>0</v>
      </c>
      <c r="AA351" s="84">
        <f t="shared" si="85"/>
        <v>0</v>
      </c>
      <c r="AB351" s="84">
        <f t="shared" si="85"/>
        <v>0</v>
      </c>
      <c r="AC351" s="84">
        <f t="shared" si="85"/>
        <v>0</v>
      </c>
      <c r="AD351" s="84">
        <f t="shared" si="85"/>
        <v>0</v>
      </c>
      <c r="AE351" s="84">
        <f t="shared" si="85"/>
        <v>0</v>
      </c>
      <c r="AF351" s="84">
        <f t="shared" si="85"/>
        <v>0</v>
      </c>
      <c r="AG351" s="84">
        <f t="shared" ref="AG351:AR351" si="87">IF($E$4&lt;$E351,$E$4/$E351*AG116,AG116)</f>
        <v>0</v>
      </c>
      <c r="AH351" s="84">
        <f t="shared" si="87"/>
        <v>0</v>
      </c>
      <c r="AI351" s="84">
        <f t="shared" si="87"/>
        <v>0</v>
      </c>
      <c r="AJ351" s="84">
        <f t="shared" si="87"/>
        <v>0</v>
      </c>
      <c r="AK351" s="84">
        <f t="shared" si="87"/>
        <v>0</v>
      </c>
      <c r="AL351" s="84">
        <f t="shared" si="87"/>
        <v>0</v>
      </c>
      <c r="AM351" s="84">
        <f t="shared" si="87"/>
        <v>0</v>
      </c>
      <c r="AN351" s="84">
        <f t="shared" si="87"/>
        <v>0</v>
      </c>
      <c r="AO351" s="84">
        <f t="shared" si="87"/>
        <v>0</v>
      </c>
      <c r="AP351" s="84">
        <f t="shared" si="87"/>
        <v>0</v>
      </c>
      <c r="AQ351" s="84">
        <f t="shared" si="81"/>
        <v>0</v>
      </c>
      <c r="AR351" s="84">
        <f t="shared" si="87"/>
        <v>0</v>
      </c>
      <c r="AS351" s="5"/>
      <c r="AT351" s="84">
        <f t="shared" si="82"/>
        <v>0</v>
      </c>
      <c r="AU351" s="84">
        <f t="shared" si="82"/>
        <v>0</v>
      </c>
      <c r="AV351" s="84">
        <f t="shared" si="82"/>
        <v>0</v>
      </c>
      <c r="AW351" s="84">
        <f t="shared" si="82"/>
        <v>0</v>
      </c>
      <c r="AX351" s="84">
        <f t="shared" si="82"/>
        <v>0</v>
      </c>
      <c r="AY351" s="84">
        <f t="shared" si="82"/>
        <v>0</v>
      </c>
      <c r="AZ351" s="84">
        <f t="shared" si="82"/>
        <v>0</v>
      </c>
      <c r="BA351" s="84">
        <f t="shared" si="82"/>
        <v>0</v>
      </c>
      <c r="BB351" s="84">
        <f t="shared" si="82"/>
        <v>0</v>
      </c>
      <c r="BC351" s="84">
        <f t="shared" si="82"/>
        <v>0</v>
      </c>
      <c r="BD351" s="5"/>
      <c r="BE351" s="5"/>
      <c r="BF351" s="5"/>
      <c r="BG351" s="5"/>
      <c r="BH351" s="5"/>
      <c r="BI351" s="5"/>
      <c r="BJ351" s="5"/>
    </row>
    <row r="352" spans="2:62" hidden="1">
      <c r="B352">
        <f t="shared" si="86"/>
        <v>365</v>
      </c>
      <c r="C352" t="str">
        <f t="shared" si="86"/>
        <v>PLANTACIÓ</v>
      </c>
      <c r="D352" t="str">
        <f t="shared" si="86"/>
        <v>Preparació per plantació manual bleda</v>
      </c>
      <c r="E352" s="82">
        <f t="shared" si="86"/>
        <v>2500</v>
      </c>
      <c r="F352" s="84">
        <f t="shared" ref="F352:AR358" si="88">IF($E$4&lt;$E352,$E$4/$E352*F117,F117)</f>
        <v>0</v>
      </c>
      <c r="G352" s="84">
        <f t="shared" si="88"/>
        <v>0</v>
      </c>
      <c r="H352" s="84">
        <f t="shared" si="88"/>
        <v>0</v>
      </c>
      <c r="I352" s="84">
        <f t="shared" si="88"/>
        <v>0</v>
      </c>
      <c r="J352" s="84">
        <f t="shared" si="88"/>
        <v>0</v>
      </c>
      <c r="K352" s="84">
        <f t="shared" si="88"/>
        <v>0</v>
      </c>
      <c r="L352" s="84">
        <f t="shared" si="88"/>
        <v>0</v>
      </c>
      <c r="M352" s="84">
        <f t="shared" si="88"/>
        <v>0</v>
      </c>
      <c r="N352" s="84">
        <f t="shared" si="88"/>
        <v>0</v>
      </c>
      <c r="O352" s="84">
        <f t="shared" si="88"/>
        <v>0</v>
      </c>
      <c r="P352" s="84">
        <f t="shared" si="88"/>
        <v>0</v>
      </c>
      <c r="Q352" s="84">
        <f t="shared" si="88"/>
        <v>0</v>
      </c>
      <c r="R352" s="84">
        <f t="shared" si="88"/>
        <v>0</v>
      </c>
      <c r="S352" s="84">
        <f t="shared" si="88"/>
        <v>0</v>
      </c>
      <c r="T352" s="84">
        <f t="shared" si="88"/>
        <v>0</v>
      </c>
      <c r="U352" s="84">
        <f t="shared" si="88"/>
        <v>0</v>
      </c>
      <c r="V352" s="84">
        <f t="shared" si="88"/>
        <v>0</v>
      </c>
      <c r="W352" s="84">
        <f t="shared" si="88"/>
        <v>0</v>
      </c>
      <c r="X352" s="84">
        <f t="shared" si="88"/>
        <v>0</v>
      </c>
      <c r="Y352" s="84">
        <f t="shared" si="88"/>
        <v>0</v>
      </c>
      <c r="Z352" s="84">
        <f t="shared" si="88"/>
        <v>0</v>
      </c>
      <c r="AA352" s="84">
        <f t="shared" si="88"/>
        <v>0</v>
      </c>
      <c r="AB352" s="84">
        <f t="shared" si="88"/>
        <v>0</v>
      </c>
      <c r="AC352" s="84">
        <f t="shared" si="88"/>
        <v>0</v>
      </c>
      <c r="AD352" s="84">
        <f t="shared" si="88"/>
        <v>0</v>
      </c>
      <c r="AE352" s="84">
        <f t="shared" si="88"/>
        <v>0</v>
      </c>
      <c r="AF352" s="84">
        <f t="shared" si="88"/>
        <v>0</v>
      </c>
      <c r="AG352" s="84">
        <f t="shared" si="88"/>
        <v>0</v>
      </c>
      <c r="AH352" s="84">
        <f t="shared" si="88"/>
        <v>0</v>
      </c>
      <c r="AI352" s="84">
        <f t="shared" si="88"/>
        <v>0</v>
      </c>
      <c r="AJ352" s="84">
        <f t="shared" si="88"/>
        <v>0</v>
      </c>
      <c r="AK352" s="84">
        <f t="shared" si="88"/>
        <v>0</v>
      </c>
      <c r="AL352" s="84">
        <f t="shared" si="88"/>
        <v>0</v>
      </c>
      <c r="AM352" s="84">
        <f t="shared" si="88"/>
        <v>0</v>
      </c>
      <c r="AN352" s="84">
        <f t="shared" si="88"/>
        <v>0</v>
      </c>
      <c r="AO352" s="84">
        <f t="shared" si="88"/>
        <v>0</v>
      </c>
      <c r="AP352" s="84">
        <f t="shared" si="88"/>
        <v>0</v>
      </c>
      <c r="AQ352" s="84">
        <f t="shared" si="81"/>
        <v>0</v>
      </c>
      <c r="AR352" s="84">
        <f t="shared" si="88"/>
        <v>0</v>
      </c>
      <c r="AS352" s="5"/>
      <c r="AT352" s="84">
        <f t="shared" si="82"/>
        <v>0</v>
      </c>
      <c r="AU352" s="84">
        <f t="shared" si="82"/>
        <v>0</v>
      </c>
      <c r="AV352" s="84">
        <f t="shared" si="82"/>
        <v>0</v>
      </c>
      <c r="AW352" s="84">
        <f t="shared" si="82"/>
        <v>0</v>
      </c>
      <c r="AX352" s="84">
        <f t="shared" si="82"/>
        <v>0</v>
      </c>
      <c r="AY352" s="84">
        <f t="shared" si="82"/>
        <v>0</v>
      </c>
      <c r="AZ352" s="84">
        <f t="shared" si="82"/>
        <v>0</v>
      </c>
      <c r="BA352" s="84">
        <f t="shared" si="82"/>
        <v>0</v>
      </c>
      <c r="BB352" s="84">
        <f t="shared" si="82"/>
        <v>0</v>
      </c>
      <c r="BC352" s="84">
        <f t="shared" si="82"/>
        <v>0</v>
      </c>
      <c r="BD352" s="5"/>
      <c r="BE352" s="5"/>
      <c r="BF352" s="5"/>
      <c r="BG352" s="5"/>
      <c r="BH352" s="5"/>
      <c r="BI352" s="5"/>
      <c r="BJ352" s="5"/>
    </row>
    <row r="353" spans="2:62" hidden="1">
      <c r="B353">
        <f t="shared" si="86"/>
        <v>375</v>
      </c>
      <c r="C353" t="str">
        <f t="shared" si="86"/>
        <v>PLANTACIÓ</v>
      </c>
      <c r="D353" t="str">
        <f t="shared" si="86"/>
        <v>Preparació per plantació manual tomàquet</v>
      </c>
      <c r="E353" s="82">
        <f t="shared" si="86"/>
        <v>2500</v>
      </c>
      <c r="F353" s="84">
        <f t="shared" si="88"/>
        <v>0</v>
      </c>
      <c r="G353" s="84">
        <f t="shared" si="88"/>
        <v>0</v>
      </c>
      <c r="H353" s="84">
        <f t="shared" si="88"/>
        <v>0</v>
      </c>
      <c r="I353" s="84">
        <f t="shared" si="88"/>
        <v>0</v>
      </c>
      <c r="J353" s="84">
        <f t="shared" si="88"/>
        <v>0</v>
      </c>
      <c r="K353" s="84">
        <f t="shared" si="88"/>
        <v>0</v>
      </c>
      <c r="L353" s="84">
        <f t="shared" si="88"/>
        <v>0</v>
      </c>
      <c r="M353" s="84">
        <f t="shared" si="88"/>
        <v>0</v>
      </c>
      <c r="N353" s="84">
        <f t="shared" si="88"/>
        <v>0</v>
      </c>
      <c r="O353" s="84">
        <f t="shared" si="88"/>
        <v>0</v>
      </c>
      <c r="P353" s="84">
        <f t="shared" si="88"/>
        <v>0</v>
      </c>
      <c r="Q353" s="84">
        <f t="shared" si="88"/>
        <v>0</v>
      </c>
      <c r="R353" s="84">
        <f t="shared" si="88"/>
        <v>0</v>
      </c>
      <c r="S353" s="84">
        <f t="shared" si="88"/>
        <v>0</v>
      </c>
      <c r="T353" s="84">
        <f t="shared" si="88"/>
        <v>0</v>
      </c>
      <c r="U353" s="84">
        <f t="shared" si="88"/>
        <v>0</v>
      </c>
      <c r="V353" s="84">
        <f t="shared" si="88"/>
        <v>0</v>
      </c>
      <c r="W353" s="84">
        <f t="shared" si="88"/>
        <v>0</v>
      </c>
      <c r="X353" s="84">
        <f t="shared" si="88"/>
        <v>0</v>
      </c>
      <c r="Y353" s="84">
        <f t="shared" si="88"/>
        <v>0</v>
      </c>
      <c r="Z353" s="84">
        <f t="shared" si="88"/>
        <v>0</v>
      </c>
      <c r="AA353" s="84">
        <f t="shared" si="88"/>
        <v>0</v>
      </c>
      <c r="AB353" s="84">
        <f t="shared" si="88"/>
        <v>0</v>
      </c>
      <c r="AC353" s="84">
        <f t="shared" si="88"/>
        <v>0</v>
      </c>
      <c r="AD353" s="84">
        <f t="shared" si="88"/>
        <v>0</v>
      </c>
      <c r="AE353" s="84">
        <f t="shared" si="88"/>
        <v>0</v>
      </c>
      <c r="AF353" s="84">
        <f t="shared" si="88"/>
        <v>0</v>
      </c>
      <c r="AG353" s="84">
        <f t="shared" si="88"/>
        <v>0</v>
      </c>
      <c r="AH353" s="84">
        <f t="shared" si="88"/>
        <v>0</v>
      </c>
      <c r="AI353" s="84">
        <f t="shared" si="88"/>
        <v>0</v>
      </c>
      <c r="AJ353" s="84">
        <f t="shared" si="88"/>
        <v>0</v>
      </c>
      <c r="AK353" s="84">
        <f t="shared" si="88"/>
        <v>0</v>
      </c>
      <c r="AL353" s="84">
        <f t="shared" si="88"/>
        <v>0</v>
      </c>
      <c r="AM353" s="84">
        <f t="shared" si="88"/>
        <v>0</v>
      </c>
      <c r="AN353" s="84">
        <f t="shared" si="88"/>
        <v>0</v>
      </c>
      <c r="AO353" s="84">
        <f t="shared" si="88"/>
        <v>0</v>
      </c>
      <c r="AP353" s="84">
        <f t="shared" si="88"/>
        <v>0</v>
      </c>
      <c r="AQ353" s="84">
        <f t="shared" si="88"/>
        <v>0</v>
      </c>
      <c r="AR353" s="84">
        <f t="shared" si="88"/>
        <v>0</v>
      </c>
      <c r="AS353" s="5"/>
      <c r="AT353" s="84">
        <f t="shared" ref="AT353:BC368" si="89">IF($E$4&lt;$E353,$E$4/$E353*AT118,AT118)</f>
        <v>0</v>
      </c>
      <c r="AU353" s="84">
        <f t="shared" si="89"/>
        <v>0</v>
      </c>
      <c r="AV353" s="84">
        <f t="shared" si="89"/>
        <v>0</v>
      </c>
      <c r="AW353" s="84">
        <f t="shared" si="89"/>
        <v>0</v>
      </c>
      <c r="AX353" s="84">
        <f t="shared" si="89"/>
        <v>0</v>
      </c>
      <c r="AY353" s="84">
        <f t="shared" si="89"/>
        <v>0</v>
      </c>
      <c r="AZ353" s="84">
        <f t="shared" si="89"/>
        <v>0</v>
      </c>
      <c r="BA353" s="84">
        <f t="shared" si="89"/>
        <v>0</v>
      </c>
      <c r="BB353" s="84">
        <f t="shared" si="89"/>
        <v>0</v>
      </c>
      <c r="BC353" s="84">
        <f t="shared" si="89"/>
        <v>0</v>
      </c>
      <c r="BD353" s="5"/>
      <c r="BE353" s="5"/>
      <c r="BF353" s="5"/>
      <c r="BG353" s="5"/>
      <c r="BH353" s="5"/>
      <c r="BI353" s="5"/>
      <c r="BJ353" s="5"/>
    </row>
    <row r="354" spans="2:62" hidden="1">
      <c r="B354">
        <f t="shared" si="86"/>
        <v>385</v>
      </c>
      <c r="C354" t="str">
        <f t="shared" si="86"/>
        <v>PLANTACIÓ</v>
      </c>
      <c r="D354" t="str">
        <f t="shared" si="86"/>
        <v>Preparació per plantació manual carbassa</v>
      </c>
      <c r="E354" s="82">
        <f t="shared" si="86"/>
        <v>2500</v>
      </c>
      <c r="F354" s="84">
        <f t="shared" si="88"/>
        <v>0</v>
      </c>
      <c r="G354" s="84">
        <f t="shared" si="88"/>
        <v>0</v>
      </c>
      <c r="H354" s="84">
        <f t="shared" si="88"/>
        <v>0</v>
      </c>
      <c r="I354" s="84">
        <f t="shared" si="88"/>
        <v>0</v>
      </c>
      <c r="J354" s="84">
        <f t="shared" si="88"/>
        <v>0</v>
      </c>
      <c r="K354" s="84">
        <f t="shared" si="88"/>
        <v>0</v>
      </c>
      <c r="L354" s="84">
        <f t="shared" si="88"/>
        <v>0</v>
      </c>
      <c r="M354" s="84">
        <f t="shared" si="88"/>
        <v>0</v>
      </c>
      <c r="N354" s="84">
        <f t="shared" si="88"/>
        <v>0</v>
      </c>
      <c r="O354" s="84">
        <f t="shared" si="88"/>
        <v>0</v>
      </c>
      <c r="P354" s="84">
        <f t="shared" si="88"/>
        <v>0</v>
      </c>
      <c r="Q354" s="84">
        <f t="shared" si="88"/>
        <v>0</v>
      </c>
      <c r="R354" s="84">
        <f t="shared" si="88"/>
        <v>0</v>
      </c>
      <c r="S354" s="84">
        <f t="shared" si="88"/>
        <v>0</v>
      </c>
      <c r="T354" s="84">
        <f t="shared" si="88"/>
        <v>0</v>
      </c>
      <c r="U354" s="84">
        <f t="shared" si="88"/>
        <v>0</v>
      </c>
      <c r="V354" s="84">
        <f t="shared" si="88"/>
        <v>0</v>
      </c>
      <c r="W354" s="84">
        <f t="shared" si="88"/>
        <v>0</v>
      </c>
      <c r="X354" s="84">
        <f t="shared" si="88"/>
        <v>0</v>
      </c>
      <c r="Y354" s="84">
        <f t="shared" si="88"/>
        <v>0</v>
      </c>
      <c r="Z354" s="84">
        <f t="shared" si="88"/>
        <v>0</v>
      </c>
      <c r="AA354" s="84">
        <f t="shared" si="88"/>
        <v>0</v>
      </c>
      <c r="AB354" s="84">
        <f t="shared" si="88"/>
        <v>0</v>
      </c>
      <c r="AC354" s="84">
        <f t="shared" si="88"/>
        <v>0</v>
      </c>
      <c r="AD354" s="84">
        <f t="shared" si="88"/>
        <v>0</v>
      </c>
      <c r="AE354" s="84">
        <f t="shared" si="88"/>
        <v>0</v>
      </c>
      <c r="AF354" s="84">
        <f t="shared" si="88"/>
        <v>0</v>
      </c>
      <c r="AG354" s="84">
        <f t="shared" si="88"/>
        <v>0</v>
      </c>
      <c r="AH354" s="84">
        <f t="shared" si="88"/>
        <v>0</v>
      </c>
      <c r="AI354" s="84">
        <f t="shared" si="88"/>
        <v>0</v>
      </c>
      <c r="AJ354" s="84">
        <f t="shared" si="88"/>
        <v>0</v>
      </c>
      <c r="AK354" s="84">
        <f t="shared" si="88"/>
        <v>0</v>
      </c>
      <c r="AL354" s="84">
        <f t="shared" si="88"/>
        <v>0</v>
      </c>
      <c r="AM354" s="84">
        <f t="shared" si="88"/>
        <v>0</v>
      </c>
      <c r="AN354" s="84">
        <f t="shared" si="88"/>
        <v>0</v>
      </c>
      <c r="AO354" s="84">
        <f t="shared" si="88"/>
        <v>0</v>
      </c>
      <c r="AP354" s="84">
        <f t="shared" si="88"/>
        <v>0</v>
      </c>
      <c r="AQ354" s="84">
        <f t="shared" si="88"/>
        <v>0</v>
      </c>
      <c r="AR354" s="84">
        <f t="shared" si="88"/>
        <v>0</v>
      </c>
      <c r="AS354" s="5"/>
      <c r="AT354" s="84">
        <f t="shared" si="89"/>
        <v>0</v>
      </c>
      <c r="AU354" s="84">
        <f t="shared" si="89"/>
        <v>0</v>
      </c>
      <c r="AV354" s="84">
        <f t="shared" si="89"/>
        <v>0</v>
      </c>
      <c r="AW354" s="84">
        <f t="shared" si="89"/>
        <v>0</v>
      </c>
      <c r="AX354" s="84">
        <f t="shared" si="89"/>
        <v>0</v>
      </c>
      <c r="AY354" s="84">
        <f t="shared" si="89"/>
        <v>0</v>
      </c>
      <c r="AZ354" s="84">
        <f t="shared" si="89"/>
        <v>0</v>
      </c>
      <c r="BA354" s="84">
        <f t="shared" si="89"/>
        <v>0</v>
      </c>
      <c r="BB354" s="84">
        <f t="shared" si="89"/>
        <v>0</v>
      </c>
      <c r="BC354" s="84">
        <f t="shared" si="89"/>
        <v>0</v>
      </c>
      <c r="BD354" s="5"/>
      <c r="BE354" s="5"/>
      <c r="BF354" s="5"/>
      <c r="BG354" s="5"/>
      <c r="BH354" s="5"/>
      <c r="BI354" s="5"/>
      <c r="BJ354" s="5"/>
    </row>
    <row r="355" spans="2:62" hidden="1">
      <c r="B355">
        <f t="shared" si="86"/>
        <v>395</v>
      </c>
      <c r="C355" t="str">
        <f t="shared" si="86"/>
        <v>PLANTACIÓ</v>
      </c>
      <c r="D355" t="str">
        <f t="shared" si="86"/>
        <v>Preparació per sembra manual carbassa</v>
      </c>
      <c r="E355" s="82">
        <f t="shared" si="86"/>
        <v>2500</v>
      </c>
      <c r="F355" s="84">
        <f t="shared" si="88"/>
        <v>0</v>
      </c>
      <c r="G355" s="84">
        <f t="shared" si="88"/>
        <v>0</v>
      </c>
      <c r="H355" s="84">
        <f t="shared" si="88"/>
        <v>0</v>
      </c>
      <c r="I355" s="84">
        <f t="shared" si="88"/>
        <v>0</v>
      </c>
      <c r="J355" s="84">
        <f t="shared" si="88"/>
        <v>0</v>
      </c>
      <c r="K355" s="84">
        <f t="shared" si="88"/>
        <v>0</v>
      </c>
      <c r="L355" s="84">
        <f t="shared" si="88"/>
        <v>0</v>
      </c>
      <c r="M355" s="84">
        <f t="shared" si="88"/>
        <v>0</v>
      </c>
      <c r="N355" s="84">
        <f t="shared" si="88"/>
        <v>0</v>
      </c>
      <c r="O355" s="84">
        <f t="shared" si="88"/>
        <v>0</v>
      </c>
      <c r="P355" s="84">
        <f t="shared" si="88"/>
        <v>0</v>
      </c>
      <c r="Q355" s="84">
        <f t="shared" si="88"/>
        <v>0</v>
      </c>
      <c r="R355" s="84">
        <f t="shared" si="88"/>
        <v>0</v>
      </c>
      <c r="S355" s="84">
        <f t="shared" si="88"/>
        <v>0</v>
      </c>
      <c r="T355" s="84">
        <f t="shared" si="88"/>
        <v>0</v>
      </c>
      <c r="U355" s="84">
        <f t="shared" si="88"/>
        <v>0</v>
      </c>
      <c r="V355" s="84">
        <f t="shared" si="88"/>
        <v>0</v>
      </c>
      <c r="W355" s="84">
        <f t="shared" si="88"/>
        <v>0</v>
      </c>
      <c r="X355" s="84">
        <f t="shared" si="88"/>
        <v>0</v>
      </c>
      <c r="Y355" s="84">
        <f t="shared" si="88"/>
        <v>0</v>
      </c>
      <c r="Z355" s="84">
        <f t="shared" si="88"/>
        <v>0</v>
      </c>
      <c r="AA355" s="84">
        <f t="shared" si="88"/>
        <v>0</v>
      </c>
      <c r="AB355" s="84">
        <f t="shared" si="88"/>
        <v>0</v>
      </c>
      <c r="AC355" s="84">
        <f t="shared" si="88"/>
        <v>0</v>
      </c>
      <c r="AD355" s="84">
        <f t="shared" si="88"/>
        <v>0</v>
      </c>
      <c r="AE355" s="84">
        <f t="shared" si="88"/>
        <v>0</v>
      </c>
      <c r="AF355" s="84">
        <f t="shared" si="88"/>
        <v>0</v>
      </c>
      <c r="AG355" s="84">
        <f t="shared" si="88"/>
        <v>0</v>
      </c>
      <c r="AH355" s="84">
        <f t="shared" si="88"/>
        <v>0</v>
      </c>
      <c r="AI355" s="84">
        <f t="shared" si="88"/>
        <v>0</v>
      </c>
      <c r="AJ355" s="84">
        <f t="shared" si="88"/>
        <v>0</v>
      </c>
      <c r="AK355" s="84">
        <f t="shared" si="88"/>
        <v>0</v>
      </c>
      <c r="AL355" s="84">
        <f t="shared" si="88"/>
        <v>0</v>
      </c>
      <c r="AM355" s="84">
        <f t="shared" si="88"/>
        <v>0</v>
      </c>
      <c r="AN355" s="84">
        <f t="shared" si="88"/>
        <v>0</v>
      </c>
      <c r="AO355" s="84">
        <f t="shared" si="88"/>
        <v>0</v>
      </c>
      <c r="AP355" s="84">
        <f t="shared" si="88"/>
        <v>0</v>
      </c>
      <c r="AQ355" s="84">
        <f t="shared" si="88"/>
        <v>0</v>
      </c>
      <c r="AR355" s="84">
        <f t="shared" si="88"/>
        <v>0</v>
      </c>
      <c r="AS355" s="5"/>
      <c r="AT355" s="84">
        <f t="shared" si="89"/>
        <v>0</v>
      </c>
      <c r="AU355" s="84">
        <f t="shared" si="89"/>
        <v>0</v>
      </c>
      <c r="AV355" s="84">
        <f t="shared" si="89"/>
        <v>0</v>
      </c>
      <c r="AW355" s="84">
        <f t="shared" si="89"/>
        <v>0</v>
      </c>
      <c r="AX355" s="84">
        <f t="shared" si="89"/>
        <v>0</v>
      </c>
      <c r="AY355" s="84">
        <f t="shared" si="89"/>
        <v>0</v>
      </c>
      <c r="AZ355" s="84">
        <f t="shared" si="89"/>
        <v>0</v>
      </c>
      <c r="BA355" s="84">
        <f t="shared" si="89"/>
        <v>0</v>
      </c>
      <c r="BB355" s="84">
        <f t="shared" si="89"/>
        <v>0</v>
      </c>
      <c r="BC355" s="84">
        <f t="shared" si="89"/>
        <v>0</v>
      </c>
      <c r="BD355" s="5"/>
      <c r="BE355" s="5"/>
      <c r="BF355" s="5"/>
      <c r="BG355" s="5"/>
      <c r="BH355" s="5"/>
      <c r="BI355" s="5"/>
      <c r="BJ355" s="5"/>
    </row>
    <row r="356" spans="2:62" hidden="1">
      <c r="B356">
        <f t="shared" si="86"/>
        <v>415</v>
      </c>
      <c r="C356" t="str">
        <f t="shared" si="86"/>
        <v>REG</v>
      </c>
      <c r="D356" t="str">
        <f t="shared" si="86"/>
        <v>Preparació per instal.lació sistema de reg amb cinta (1 m per m2)</v>
      </c>
      <c r="E356" s="82">
        <f t="shared" si="86"/>
        <v>2500</v>
      </c>
      <c r="F356" s="84">
        <f t="shared" si="88"/>
        <v>0</v>
      </c>
      <c r="G356" s="84">
        <f t="shared" si="88"/>
        <v>0</v>
      </c>
      <c r="H356" s="84">
        <f t="shared" si="88"/>
        <v>0</v>
      </c>
      <c r="I356" s="84">
        <f t="shared" si="88"/>
        <v>0</v>
      </c>
      <c r="J356" s="84">
        <f t="shared" si="88"/>
        <v>0</v>
      </c>
      <c r="K356" s="84">
        <f t="shared" si="88"/>
        <v>0</v>
      </c>
      <c r="L356" s="84">
        <f t="shared" si="88"/>
        <v>0</v>
      </c>
      <c r="M356" s="84">
        <f t="shared" si="88"/>
        <v>0</v>
      </c>
      <c r="N356" s="84">
        <f t="shared" si="88"/>
        <v>0</v>
      </c>
      <c r="O356" s="84">
        <f t="shared" si="88"/>
        <v>0</v>
      </c>
      <c r="P356" s="84">
        <f t="shared" si="88"/>
        <v>0</v>
      </c>
      <c r="Q356" s="84">
        <f t="shared" si="88"/>
        <v>0</v>
      </c>
      <c r="R356" s="84">
        <f t="shared" si="88"/>
        <v>0</v>
      </c>
      <c r="S356" s="84">
        <f t="shared" si="88"/>
        <v>0</v>
      </c>
      <c r="T356" s="84">
        <f t="shared" si="88"/>
        <v>0</v>
      </c>
      <c r="U356" s="84">
        <f t="shared" si="88"/>
        <v>0</v>
      </c>
      <c r="V356" s="84">
        <f t="shared" si="88"/>
        <v>0</v>
      </c>
      <c r="W356" s="84">
        <f t="shared" si="88"/>
        <v>0</v>
      </c>
      <c r="X356" s="84">
        <f t="shared" si="88"/>
        <v>0</v>
      </c>
      <c r="Y356" s="84">
        <f t="shared" si="88"/>
        <v>0</v>
      </c>
      <c r="Z356" s="84">
        <f t="shared" si="88"/>
        <v>0</v>
      </c>
      <c r="AA356" s="84">
        <f t="shared" si="88"/>
        <v>0</v>
      </c>
      <c r="AB356" s="84">
        <f t="shared" si="88"/>
        <v>0</v>
      </c>
      <c r="AC356" s="84">
        <f t="shared" si="88"/>
        <v>0</v>
      </c>
      <c r="AD356" s="84">
        <f t="shared" si="88"/>
        <v>0</v>
      </c>
      <c r="AE356" s="84">
        <f t="shared" si="88"/>
        <v>0</v>
      </c>
      <c r="AF356" s="84">
        <f t="shared" si="88"/>
        <v>0</v>
      </c>
      <c r="AG356" s="84">
        <f t="shared" si="88"/>
        <v>0</v>
      </c>
      <c r="AH356" s="84">
        <f t="shared" si="88"/>
        <v>0</v>
      </c>
      <c r="AI356" s="84">
        <f t="shared" si="88"/>
        <v>0</v>
      </c>
      <c r="AJ356" s="84">
        <f t="shared" si="88"/>
        <v>0</v>
      </c>
      <c r="AK356" s="84">
        <f t="shared" si="88"/>
        <v>0</v>
      </c>
      <c r="AL356" s="84">
        <f t="shared" si="88"/>
        <v>0</v>
      </c>
      <c r="AM356" s="84">
        <f t="shared" si="88"/>
        <v>0</v>
      </c>
      <c r="AN356" s="84">
        <f t="shared" si="88"/>
        <v>0</v>
      </c>
      <c r="AO356" s="84">
        <f t="shared" si="88"/>
        <v>0</v>
      </c>
      <c r="AP356" s="84">
        <f t="shared" si="88"/>
        <v>0</v>
      </c>
      <c r="AQ356" s="84">
        <f t="shared" si="88"/>
        <v>0</v>
      </c>
      <c r="AR356" s="84">
        <f t="shared" si="88"/>
        <v>0</v>
      </c>
      <c r="AS356" s="5"/>
      <c r="AT356" s="84">
        <f t="shared" si="89"/>
        <v>0</v>
      </c>
      <c r="AU356" s="84">
        <f t="shared" si="89"/>
        <v>0</v>
      </c>
      <c r="AV356" s="84">
        <f t="shared" si="89"/>
        <v>0</v>
      </c>
      <c r="AW356" s="84">
        <f t="shared" si="89"/>
        <v>0</v>
      </c>
      <c r="AX356" s="84">
        <f t="shared" si="89"/>
        <v>0</v>
      </c>
      <c r="AY356" s="84">
        <f t="shared" si="89"/>
        <v>0</v>
      </c>
      <c r="AZ356" s="84">
        <f t="shared" si="89"/>
        <v>0</v>
      </c>
      <c r="BA356" s="84">
        <f t="shared" si="89"/>
        <v>0</v>
      </c>
      <c r="BB356" s="84">
        <f t="shared" si="89"/>
        <v>0</v>
      </c>
      <c r="BC356" s="84">
        <f t="shared" si="89"/>
        <v>0</v>
      </c>
      <c r="BD356" s="5"/>
      <c r="BE356" s="5"/>
      <c r="BF356" s="5"/>
      <c r="BG356" s="5"/>
      <c r="BH356" s="5"/>
      <c r="BI356" s="5"/>
      <c r="BJ356" s="5"/>
    </row>
    <row r="357" spans="2:62" hidden="1">
      <c r="B357">
        <f t="shared" si="86"/>
        <v>425</v>
      </c>
      <c r="C357" t="str">
        <f t="shared" si="86"/>
        <v>REG</v>
      </c>
      <c r="D357" t="str">
        <f t="shared" si="86"/>
        <v>Preparació per instal.lació sistema de reg amb cinta (1,6 m per m2)</v>
      </c>
      <c r="E357" s="82">
        <f t="shared" si="86"/>
        <v>2500</v>
      </c>
      <c r="F357" s="84">
        <f t="shared" si="88"/>
        <v>0</v>
      </c>
      <c r="G357" s="84">
        <f t="shared" si="88"/>
        <v>0</v>
      </c>
      <c r="H357" s="84">
        <f t="shared" si="88"/>
        <v>0</v>
      </c>
      <c r="I357" s="84">
        <f t="shared" si="88"/>
        <v>0</v>
      </c>
      <c r="J357" s="84">
        <f t="shared" si="88"/>
        <v>0</v>
      </c>
      <c r="K357" s="84">
        <f t="shared" si="88"/>
        <v>0</v>
      </c>
      <c r="L357" s="84">
        <f t="shared" si="88"/>
        <v>0</v>
      </c>
      <c r="M357" s="84">
        <f t="shared" si="88"/>
        <v>0</v>
      </c>
      <c r="N357" s="84">
        <f t="shared" si="88"/>
        <v>0</v>
      </c>
      <c r="O357" s="84">
        <f t="shared" si="88"/>
        <v>0</v>
      </c>
      <c r="P357" s="84">
        <f t="shared" si="88"/>
        <v>0</v>
      </c>
      <c r="Q357" s="84">
        <f t="shared" si="88"/>
        <v>0</v>
      </c>
      <c r="R357" s="84">
        <f t="shared" si="88"/>
        <v>0</v>
      </c>
      <c r="S357" s="84">
        <f t="shared" si="88"/>
        <v>0</v>
      </c>
      <c r="T357" s="84">
        <f t="shared" si="88"/>
        <v>0</v>
      </c>
      <c r="U357" s="84">
        <f t="shared" si="88"/>
        <v>0</v>
      </c>
      <c r="V357" s="84">
        <f t="shared" si="88"/>
        <v>0</v>
      </c>
      <c r="W357" s="84">
        <f t="shared" si="88"/>
        <v>0</v>
      </c>
      <c r="X357" s="84">
        <f t="shared" si="88"/>
        <v>0</v>
      </c>
      <c r="Y357" s="84">
        <f t="shared" si="88"/>
        <v>0</v>
      </c>
      <c r="Z357" s="84">
        <f t="shared" si="88"/>
        <v>0</v>
      </c>
      <c r="AA357" s="84">
        <f t="shared" si="88"/>
        <v>0</v>
      </c>
      <c r="AB357" s="84">
        <f t="shared" si="88"/>
        <v>0</v>
      </c>
      <c r="AC357" s="84">
        <f t="shared" si="88"/>
        <v>0</v>
      </c>
      <c r="AD357" s="84">
        <f t="shared" si="88"/>
        <v>0</v>
      </c>
      <c r="AE357" s="84">
        <f t="shared" si="88"/>
        <v>0</v>
      </c>
      <c r="AF357" s="84">
        <f t="shared" si="88"/>
        <v>0</v>
      </c>
      <c r="AG357" s="84">
        <f t="shared" si="88"/>
        <v>0</v>
      </c>
      <c r="AH357" s="84">
        <f t="shared" si="88"/>
        <v>0</v>
      </c>
      <c r="AI357" s="84">
        <f t="shared" si="88"/>
        <v>0</v>
      </c>
      <c r="AJ357" s="84">
        <f t="shared" si="88"/>
        <v>0</v>
      </c>
      <c r="AK357" s="84">
        <f t="shared" si="88"/>
        <v>0</v>
      </c>
      <c r="AL357" s="84">
        <f t="shared" si="88"/>
        <v>0</v>
      </c>
      <c r="AM357" s="84">
        <f t="shared" si="88"/>
        <v>0</v>
      </c>
      <c r="AN357" s="84">
        <f t="shared" si="88"/>
        <v>0</v>
      </c>
      <c r="AO357" s="84">
        <f t="shared" si="88"/>
        <v>0</v>
      </c>
      <c r="AP357" s="84">
        <f t="shared" si="88"/>
        <v>0</v>
      </c>
      <c r="AQ357" s="84">
        <f t="shared" si="88"/>
        <v>0</v>
      </c>
      <c r="AR357" s="84">
        <f t="shared" si="88"/>
        <v>0</v>
      </c>
      <c r="AS357" s="5"/>
      <c r="AT357" s="84">
        <f t="shared" si="89"/>
        <v>0</v>
      </c>
      <c r="AU357" s="84">
        <f t="shared" si="89"/>
        <v>0</v>
      </c>
      <c r="AV357" s="84">
        <f t="shared" si="89"/>
        <v>0</v>
      </c>
      <c r="AW357" s="84">
        <f t="shared" si="89"/>
        <v>0</v>
      </c>
      <c r="AX357" s="84">
        <f t="shared" si="89"/>
        <v>0</v>
      </c>
      <c r="AY357" s="84">
        <f t="shared" si="89"/>
        <v>0</v>
      </c>
      <c r="AZ357" s="84">
        <f t="shared" si="89"/>
        <v>0</v>
      </c>
      <c r="BA357" s="84">
        <f t="shared" si="89"/>
        <v>0</v>
      </c>
      <c r="BB357" s="84">
        <f t="shared" si="89"/>
        <v>0</v>
      </c>
      <c r="BC357" s="84">
        <f t="shared" si="89"/>
        <v>0</v>
      </c>
      <c r="BD357" s="5"/>
      <c r="BE357" s="5"/>
      <c r="BF357" s="5"/>
      <c r="BG357" s="5"/>
      <c r="BH357" s="5"/>
      <c r="BI357" s="5"/>
      <c r="BJ357" s="5"/>
    </row>
    <row r="358" spans="2:62" hidden="1">
      <c r="B358">
        <f t="shared" si="86"/>
        <v>435</v>
      </c>
      <c r="C358" t="str">
        <f t="shared" si="86"/>
        <v>REG</v>
      </c>
      <c r="D358" t="str">
        <f t="shared" si="86"/>
        <v>Preparació per instal.lació sistema de reg aspersió</v>
      </c>
      <c r="E358" s="82">
        <f t="shared" si="86"/>
        <v>2500</v>
      </c>
      <c r="F358" s="84">
        <f t="shared" si="88"/>
        <v>0</v>
      </c>
      <c r="G358" s="84">
        <f t="shared" si="88"/>
        <v>0</v>
      </c>
      <c r="H358" s="84">
        <f t="shared" si="88"/>
        <v>0</v>
      </c>
      <c r="I358" s="84">
        <f t="shared" si="88"/>
        <v>0</v>
      </c>
      <c r="J358" s="84">
        <f t="shared" si="88"/>
        <v>0</v>
      </c>
      <c r="K358" s="84">
        <f t="shared" si="88"/>
        <v>0</v>
      </c>
      <c r="L358" s="84">
        <f t="shared" si="88"/>
        <v>0</v>
      </c>
      <c r="M358" s="84">
        <f t="shared" si="88"/>
        <v>0</v>
      </c>
      <c r="N358" s="84">
        <f t="shared" si="88"/>
        <v>0</v>
      </c>
      <c r="O358" s="84">
        <f t="shared" si="88"/>
        <v>0</v>
      </c>
      <c r="P358" s="84">
        <f t="shared" si="88"/>
        <v>0</v>
      </c>
      <c r="Q358" s="84">
        <f t="shared" si="88"/>
        <v>0</v>
      </c>
      <c r="R358" s="84">
        <f t="shared" si="88"/>
        <v>0</v>
      </c>
      <c r="S358" s="84">
        <f t="shared" si="88"/>
        <v>0</v>
      </c>
      <c r="T358" s="84">
        <f t="shared" si="88"/>
        <v>0</v>
      </c>
      <c r="U358" s="84">
        <f t="shared" si="88"/>
        <v>0</v>
      </c>
      <c r="V358" s="84">
        <f t="shared" si="88"/>
        <v>0</v>
      </c>
      <c r="W358" s="84">
        <f t="shared" si="88"/>
        <v>0</v>
      </c>
      <c r="X358" s="84">
        <f t="shared" si="88"/>
        <v>0</v>
      </c>
      <c r="Y358" s="84">
        <f t="shared" si="88"/>
        <v>0</v>
      </c>
      <c r="Z358" s="84">
        <f t="shared" si="88"/>
        <v>0</v>
      </c>
      <c r="AA358" s="84">
        <f t="shared" si="88"/>
        <v>0</v>
      </c>
      <c r="AB358" s="84">
        <f t="shared" ref="AB358:AR373" si="90">IF($E$4&lt;$E358,$E$4/$E358*AB123,AB123)</f>
        <v>0</v>
      </c>
      <c r="AC358" s="84">
        <f t="shared" si="90"/>
        <v>0</v>
      </c>
      <c r="AD358" s="84">
        <f t="shared" si="90"/>
        <v>0</v>
      </c>
      <c r="AE358" s="84">
        <f t="shared" si="90"/>
        <v>0</v>
      </c>
      <c r="AF358" s="84">
        <f t="shared" si="90"/>
        <v>0</v>
      </c>
      <c r="AG358" s="84">
        <f t="shared" si="90"/>
        <v>0</v>
      </c>
      <c r="AH358" s="84">
        <f t="shared" si="90"/>
        <v>0</v>
      </c>
      <c r="AI358" s="84">
        <f t="shared" si="90"/>
        <v>0</v>
      </c>
      <c r="AJ358" s="84">
        <f t="shared" si="90"/>
        <v>0</v>
      </c>
      <c r="AK358" s="84">
        <f t="shared" si="90"/>
        <v>0</v>
      </c>
      <c r="AL358" s="84">
        <f t="shared" si="90"/>
        <v>0</v>
      </c>
      <c r="AM358" s="84">
        <f t="shared" si="90"/>
        <v>0</v>
      </c>
      <c r="AN358" s="84">
        <f t="shared" si="90"/>
        <v>0</v>
      </c>
      <c r="AO358" s="84">
        <f t="shared" si="90"/>
        <v>0</v>
      </c>
      <c r="AP358" s="84">
        <f t="shared" si="90"/>
        <v>0</v>
      </c>
      <c r="AQ358" s="84">
        <f t="shared" si="90"/>
        <v>0</v>
      </c>
      <c r="AR358" s="84">
        <f t="shared" si="90"/>
        <v>0</v>
      </c>
      <c r="AS358" s="5"/>
      <c r="AT358" s="84">
        <f t="shared" si="89"/>
        <v>0</v>
      </c>
      <c r="AU358" s="84">
        <f t="shared" si="89"/>
        <v>0</v>
      </c>
      <c r="AV358" s="84">
        <f t="shared" si="89"/>
        <v>0</v>
      </c>
      <c r="AW358" s="84">
        <f t="shared" si="89"/>
        <v>0</v>
      </c>
      <c r="AX358" s="84">
        <f t="shared" si="89"/>
        <v>0</v>
      </c>
      <c r="AY358" s="84">
        <f t="shared" si="89"/>
        <v>0</v>
      </c>
      <c r="AZ358" s="84">
        <f t="shared" si="89"/>
        <v>0</v>
      </c>
      <c r="BA358" s="84">
        <f t="shared" si="89"/>
        <v>0</v>
      </c>
      <c r="BB358" s="84">
        <f t="shared" si="89"/>
        <v>0</v>
      </c>
      <c r="BC358" s="84">
        <f t="shared" si="89"/>
        <v>0</v>
      </c>
      <c r="BD358" s="5"/>
      <c r="BE358" s="5"/>
      <c r="BF358" s="5"/>
      <c r="BG358" s="5"/>
      <c r="BH358" s="5"/>
      <c r="BI358" s="5"/>
      <c r="BJ358" s="5"/>
    </row>
    <row r="359" spans="2:62" hidden="1">
      <c r="B359">
        <f t="shared" si="86"/>
        <v>445</v>
      </c>
      <c r="C359" t="str">
        <f t="shared" si="86"/>
        <v>REG</v>
      </c>
      <c r="D359" t="str">
        <f t="shared" si="86"/>
        <v>Preparació per reg (l/m2)</v>
      </c>
      <c r="E359" s="82">
        <f t="shared" si="86"/>
        <v>2500</v>
      </c>
      <c r="F359" s="84">
        <f t="shared" ref="F359:AR365" si="91">IF($E$4&lt;$E359,$E$4/$E359*F124,F124)</f>
        <v>0</v>
      </c>
      <c r="G359" s="84">
        <f t="shared" si="91"/>
        <v>0</v>
      </c>
      <c r="H359" s="84">
        <f t="shared" si="91"/>
        <v>0</v>
      </c>
      <c r="I359" s="84">
        <f t="shared" si="91"/>
        <v>0</v>
      </c>
      <c r="J359" s="84">
        <f t="shared" si="91"/>
        <v>0</v>
      </c>
      <c r="K359" s="84">
        <f t="shared" si="91"/>
        <v>0</v>
      </c>
      <c r="L359" s="84">
        <f t="shared" si="91"/>
        <v>0</v>
      </c>
      <c r="M359" s="84">
        <f t="shared" si="91"/>
        <v>0</v>
      </c>
      <c r="N359" s="84">
        <f t="shared" si="91"/>
        <v>0</v>
      </c>
      <c r="O359" s="84">
        <f t="shared" si="91"/>
        <v>0</v>
      </c>
      <c r="P359" s="84">
        <f t="shared" si="91"/>
        <v>0</v>
      </c>
      <c r="Q359" s="84">
        <f t="shared" si="91"/>
        <v>0</v>
      </c>
      <c r="R359" s="84">
        <f t="shared" si="91"/>
        <v>0</v>
      </c>
      <c r="S359" s="84">
        <f t="shared" si="91"/>
        <v>0</v>
      </c>
      <c r="T359" s="84">
        <f t="shared" si="91"/>
        <v>0</v>
      </c>
      <c r="U359" s="84">
        <f t="shared" si="91"/>
        <v>0</v>
      </c>
      <c r="V359" s="84">
        <f t="shared" si="91"/>
        <v>0</v>
      </c>
      <c r="W359" s="84">
        <f t="shared" si="91"/>
        <v>0</v>
      </c>
      <c r="X359" s="84">
        <f t="shared" si="91"/>
        <v>0</v>
      </c>
      <c r="Y359" s="84">
        <f t="shared" si="91"/>
        <v>0</v>
      </c>
      <c r="Z359" s="84">
        <f t="shared" si="91"/>
        <v>0</v>
      </c>
      <c r="AA359" s="84">
        <f t="shared" si="91"/>
        <v>0</v>
      </c>
      <c r="AB359" s="84">
        <f t="shared" si="91"/>
        <v>0</v>
      </c>
      <c r="AC359" s="84">
        <f t="shared" si="91"/>
        <v>0</v>
      </c>
      <c r="AD359" s="84">
        <f t="shared" si="91"/>
        <v>0</v>
      </c>
      <c r="AE359" s="84">
        <f t="shared" si="91"/>
        <v>0</v>
      </c>
      <c r="AF359" s="84">
        <f t="shared" si="91"/>
        <v>0</v>
      </c>
      <c r="AG359" s="84">
        <f t="shared" si="91"/>
        <v>0</v>
      </c>
      <c r="AH359" s="84">
        <f t="shared" si="91"/>
        <v>0</v>
      </c>
      <c r="AI359" s="84">
        <f t="shared" si="91"/>
        <v>0</v>
      </c>
      <c r="AJ359" s="84">
        <f t="shared" si="91"/>
        <v>0</v>
      </c>
      <c r="AK359" s="84">
        <f t="shared" si="91"/>
        <v>0</v>
      </c>
      <c r="AL359" s="84">
        <f t="shared" si="91"/>
        <v>0</v>
      </c>
      <c r="AM359" s="84">
        <f t="shared" si="91"/>
        <v>0</v>
      </c>
      <c r="AN359" s="84">
        <f t="shared" si="91"/>
        <v>0</v>
      </c>
      <c r="AO359" s="84">
        <f t="shared" si="91"/>
        <v>0</v>
      </c>
      <c r="AP359" s="84">
        <f t="shared" si="91"/>
        <v>0</v>
      </c>
      <c r="AQ359" s="84">
        <f t="shared" si="90"/>
        <v>0</v>
      </c>
      <c r="AR359" s="84">
        <f t="shared" si="91"/>
        <v>0</v>
      </c>
      <c r="AS359" s="5"/>
      <c r="AT359" s="84">
        <f t="shared" si="89"/>
        <v>0</v>
      </c>
      <c r="AU359" s="84">
        <f t="shared" si="89"/>
        <v>0</v>
      </c>
      <c r="AV359" s="84">
        <f t="shared" si="89"/>
        <v>0</v>
      </c>
      <c r="AW359" s="84">
        <f t="shared" si="89"/>
        <v>0</v>
      </c>
      <c r="AX359" s="84">
        <f t="shared" si="89"/>
        <v>0</v>
      </c>
      <c r="AY359" s="84">
        <f t="shared" si="89"/>
        <v>0</v>
      </c>
      <c r="AZ359" s="84">
        <f t="shared" si="89"/>
        <v>0</v>
      </c>
      <c r="BA359" s="84">
        <f t="shared" si="89"/>
        <v>0</v>
      </c>
      <c r="BB359" s="84">
        <f t="shared" si="89"/>
        <v>0</v>
      </c>
      <c r="BC359" s="84">
        <f t="shared" si="89"/>
        <v>0</v>
      </c>
      <c r="BD359" s="5"/>
      <c r="BE359" s="5"/>
      <c r="BF359" s="5"/>
      <c r="BG359" s="5"/>
      <c r="BH359" s="5"/>
      <c r="BI359" s="5"/>
      <c r="BJ359" s="5"/>
    </row>
    <row r="360" spans="2:62" hidden="1">
      <c r="B360">
        <f t="shared" si="86"/>
        <v>455</v>
      </c>
      <c r="C360" t="str">
        <f t="shared" si="86"/>
        <v>REG</v>
      </c>
      <c r="D360" t="str">
        <f t="shared" si="86"/>
        <v>Preparació per posada en funcionament i parada</v>
      </c>
      <c r="E360" s="82">
        <f t="shared" si="86"/>
        <v>2500</v>
      </c>
      <c r="F360" s="84">
        <f t="shared" si="91"/>
        <v>0</v>
      </c>
      <c r="G360" s="84">
        <f t="shared" si="91"/>
        <v>0</v>
      </c>
      <c r="H360" s="84">
        <f t="shared" si="91"/>
        <v>0</v>
      </c>
      <c r="I360" s="84">
        <f t="shared" si="91"/>
        <v>0</v>
      </c>
      <c r="J360" s="84">
        <f t="shared" si="91"/>
        <v>0</v>
      </c>
      <c r="K360" s="84">
        <f t="shared" si="91"/>
        <v>0</v>
      </c>
      <c r="L360" s="84">
        <f t="shared" si="91"/>
        <v>0</v>
      </c>
      <c r="M360" s="84">
        <f t="shared" si="91"/>
        <v>0</v>
      </c>
      <c r="N360" s="84">
        <f t="shared" si="91"/>
        <v>0</v>
      </c>
      <c r="O360" s="84">
        <f t="shared" si="91"/>
        <v>0</v>
      </c>
      <c r="P360" s="84">
        <f t="shared" si="91"/>
        <v>0</v>
      </c>
      <c r="Q360" s="84">
        <f t="shared" si="91"/>
        <v>0</v>
      </c>
      <c r="R360" s="84">
        <f t="shared" si="91"/>
        <v>0</v>
      </c>
      <c r="S360" s="84">
        <f t="shared" si="91"/>
        <v>0</v>
      </c>
      <c r="T360" s="84">
        <f t="shared" si="91"/>
        <v>0</v>
      </c>
      <c r="U360" s="84">
        <f t="shared" si="91"/>
        <v>0</v>
      </c>
      <c r="V360" s="84">
        <f t="shared" si="91"/>
        <v>0</v>
      </c>
      <c r="W360" s="84">
        <f t="shared" si="91"/>
        <v>0</v>
      </c>
      <c r="X360" s="84">
        <f t="shared" si="91"/>
        <v>0</v>
      </c>
      <c r="Y360" s="84">
        <f t="shared" si="91"/>
        <v>0</v>
      </c>
      <c r="Z360" s="84">
        <f t="shared" si="91"/>
        <v>0</v>
      </c>
      <c r="AA360" s="84">
        <f t="shared" si="91"/>
        <v>0</v>
      </c>
      <c r="AB360" s="84">
        <f t="shared" si="91"/>
        <v>0</v>
      </c>
      <c r="AC360" s="84">
        <f t="shared" si="91"/>
        <v>0</v>
      </c>
      <c r="AD360" s="84">
        <f t="shared" si="91"/>
        <v>0</v>
      </c>
      <c r="AE360" s="84">
        <f t="shared" si="91"/>
        <v>0</v>
      </c>
      <c r="AF360" s="84">
        <f t="shared" si="91"/>
        <v>0</v>
      </c>
      <c r="AG360" s="84">
        <f t="shared" si="91"/>
        <v>0</v>
      </c>
      <c r="AH360" s="84">
        <f t="shared" si="91"/>
        <v>0</v>
      </c>
      <c r="AI360" s="84">
        <f t="shared" si="91"/>
        <v>0</v>
      </c>
      <c r="AJ360" s="84">
        <f t="shared" si="91"/>
        <v>0</v>
      </c>
      <c r="AK360" s="84">
        <f t="shared" si="91"/>
        <v>0</v>
      </c>
      <c r="AL360" s="84">
        <f t="shared" si="91"/>
        <v>0</v>
      </c>
      <c r="AM360" s="84">
        <f t="shared" si="91"/>
        <v>0</v>
      </c>
      <c r="AN360" s="84">
        <f t="shared" si="91"/>
        <v>0</v>
      </c>
      <c r="AO360" s="84">
        <f t="shared" si="91"/>
        <v>0</v>
      </c>
      <c r="AP360" s="84">
        <f t="shared" si="91"/>
        <v>0</v>
      </c>
      <c r="AQ360" s="84">
        <f t="shared" si="90"/>
        <v>0</v>
      </c>
      <c r="AR360" s="84">
        <f t="shared" si="91"/>
        <v>0</v>
      </c>
      <c r="AS360" s="5"/>
      <c r="AT360" s="84">
        <f t="shared" si="89"/>
        <v>0</v>
      </c>
      <c r="AU360" s="84">
        <f t="shared" si="89"/>
        <v>0</v>
      </c>
      <c r="AV360" s="84">
        <f t="shared" si="89"/>
        <v>0</v>
      </c>
      <c r="AW360" s="84">
        <f t="shared" si="89"/>
        <v>0</v>
      </c>
      <c r="AX360" s="84">
        <f t="shared" si="89"/>
        <v>0</v>
      </c>
      <c r="AY360" s="84">
        <f t="shared" si="89"/>
        <v>0</v>
      </c>
      <c r="AZ360" s="84">
        <f t="shared" si="89"/>
        <v>0</v>
      </c>
      <c r="BA360" s="84">
        <f t="shared" si="89"/>
        <v>0</v>
      </c>
      <c r="BB360" s="84">
        <f t="shared" si="89"/>
        <v>0</v>
      </c>
      <c r="BC360" s="84">
        <f t="shared" si="89"/>
        <v>0</v>
      </c>
      <c r="BD360" s="5"/>
      <c r="BE360" s="5"/>
      <c r="BF360" s="5"/>
      <c r="BG360" s="5"/>
      <c r="BH360" s="5"/>
      <c r="BI360" s="5"/>
      <c r="BJ360" s="5"/>
    </row>
    <row r="361" spans="2:62" hidden="1">
      <c r="B361">
        <f t="shared" si="86"/>
        <v>465</v>
      </c>
      <c r="C361" t="str">
        <f t="shared" si="86"/>
        <v>REG</v>
      </c>
      <c r="D361" t="str">
        <f t="shared" si="86"/>
        <v>Preparació per desinstal.lació sistema de reg amb cinta</v>
      </c>
      <c r="E361" s="82">
        <f t="shared" si="86"/>
        <v>2500</v>
      </c>
      <c r="F361" s="84">
        <f t="shared" si="91"/>
        <v>0</v>
      </c>
      <c r="G361" s="84">
        <f t="shared" si="91"/>
        <v>0</v>
      </c>
      <c r="H361" s="84">
        <f t="shared" si="91"/>
        <v>0</v>
      </c>
      <c r="I361" s="84">
        <f t="shared" si="91"/>
        <v>0</v>
      </c>
      <c r="J361" s="84">
        <f t="shared" si="91"/>
        <v>0</v>
      </c>
      <c r="K361" s="84">
        <f t="shared" si="91"/>
        <v>0</v>
      </c>
      <c r="L361" s="84">
        <f t="shared" si="91"/>
        <v>0</v>
      </c>
      <c r="M361" s="84">
        <f t="shared" si="91"/>
        <v>0</v>
      </c>
      <c r="N361" s="84">
        <f t="shared" si="91"/>
        <v>0</v>
      </c>
      <c r="O361" s="84">
        <f t="shared" si="91"/>
        <v>0</v>
      </c>
      <c r="P361" s="84">
        <f t="shared" si="91"/>
        <v>0</v>
      </c>
      <c r="Q361" s="84">
        <f t="shared" si="91"/>
        <v>0</v>
      </c>
      <c r="R361" s="84">
        <f t="shared" si="91"/>
        <v>0</v>
      </c>
      <c r="S361" s="84">
        <f t="shared" si="91"/>
        <v>0</v>
      </c>
      <c r="T361" s="84">
        <f t="shared" si="91"/>
        <v>0</v>
      </c>
      <c r="U361" s="84">
        <f t="shared" si="91"/>
        <v>0</v>
      </c>
      <c r="V361" s="84">
        <f t="shared" si="91"/>
        <v>0</v>
      </c>
      <c r="W361" s="84">
        <f t="shared" si="91"/>
        <v>0</v>
      </c>
      <c r="X361" s="84">
        <f t="shared" si="91"/>
        <v>0</v>
      </c>
      <c r="Y361" s="84">
        <f t="shared" si="91"/>
        <v>0</v>
      </c>
      <c r="Z361" s="84">
        <f t="shared" si="91"/>
        <v>0</v>
      </c>
      <c r="AA361" s="84">
        <f t="shared" si="91"/>
        <v>0</v>
      </c>
      <c r="AB361" s="84">
        <f t="shared" si="91"/>
        <v>0</v>
      </c>
      <c r="AC361" s="84">
        <f t="shared" si="91"/>
        <v>0</v>
      </c>
      <c r="AD361" s="84">
        <f t="shared" si="91"/>
        <v>0</v>
      </c>
      <c r="AE361" s="84">
        <f t="shared" si="91"/>
        <v>0</v>
      </c>
      <c r="AF361" s="84">
        <f t="shared" si="91"/>
        <v>0</v>
      </c>
      <c r="AG361" s="84">
        <f t="shared" si="91"/>
        <v>0</v>
      </c>
      <c r="AH361" s="84">
        <f t="shared" si="91"/>
        <v>0</v>
      </c>
      <c r="AI361" s="84">
        <f t="shared" si="91"/>
        <v>0</v>
      </c>
      <c r="AJ361" s="84">
        <f t="shared" si="91"/>
        <v>0</v>
      </c>
      <c r="AK361" s="84">
        <f t="shared" si="91"/>
        <v>0</v>
      </c>
      <c r="AL361" s="84">
        <f t="shared" si="91"/>
        <v>0</v>
      </c>
      <c r="AM361" s="84">
        <f t="shared" si="91"/>
        <v>0</v>
      </c>
      <c r="AN361" s="84">
        <f t="shared" si="91"/>
        <v>0</v>
      </c>
      <c r="AO361" s="84">
        <f t="shared" si="91"/>
        <v>0</v>
      </c>
      <c r="AP361" s="84">
        <f t="shared" si="91"/>
        <v>0</v>
      </c>
      <c r="AQ361" s="84">
        <f t="shared" si="90"/>
        <v>0</v>
      </c>
      <c r="AR361" s="84">
        <f t="shared" si="91"/>
        <v>0</v>
      </c>
      <c r="AS361" s="5"/>
      <c r="AT361" s="84">
        <f t="shared" si="89"/>
        <v>0</v>
      </c>
      <c r="AU361" s="84">
        <f t="shared" si="89"/>
        <v>0</v>
      </c>
      <c r="AV361" s="84">
        <f t="shared" si="89"/>
        <v>0</v>
      </c>
      <c r="AW361" s="84">
        <f t="shared" si="89"/>
        <v>0</v>
      </c>
      <c r="AX361" s="84">
        <f t="shared" si="89"/>
        <v>0</v>
      </c>
      <c r="AY361" s="84">
        <f t="shared" si="89"/>
        <v>0</v>
      </c>
      <c r="AZ361" s="84">
        <f t="shared" si="89"/>
        <v>0</v>
      </c>
      <c r="BA361" s="84">
        <f t="shared" si="89"/>
        <v>0</v>
      </c>
      <c r="BB361" s="84">
        <f t="shared" si="89"/>
        <v>0</v>
      </c>
      <c r="BC361" s="84">
        <f t="shared" si="89"/>
        <v>0</v>
      </c>
      <c r="BD361" s="5"/>
      <c r="BE361" s="5"/>
      <c r="BF361" s="5"/>
      <c r="BG361" s="5"/>
      <c r="BH361" s="5"/>
      <c r="BI361" s="5"/>
      <c r="BJ361" s="5"/>
    </row>
    <row r="362" spans="2:62" hidden="1">
      <c r="B362">
        <f t="shared" si="86"/>
        <v>515</v>
      </c>
      <c r="C362" t="str">
        <f t="shared" si="86"/>
        <v>TRACTAMENTS</v>
      </c>
      <c r="D362" t="str">
        <f t="shared" si="86"/>
        <v>Preparació per tractament bacillus + retenol +purí ortiga amb tractor i braços</v>
      </c>
      <c r="E362" s="82">
        <f t="shared" si="86"/>
        <v>2500</v>
      </c>
      <c r="F362" s="84">
        <f t="shared" si="91"/>
        <v>0</v>
      </c>
      <c r="G362" s="84">
        <f t="shared" si="91"/>
        <v>0</v>
      </c>
      <c r="H362" s="84">
        <f t="shared" si="91"/>
        <v>0</v>
      </c>
      <c r="I362" s="84">
        <f t="shared" si="91"/>
        <v>0</v>
      </c>
      <c r="J362" s="84">
        <f t="shared" si="91"/>
        <v>0</v>
      </c>
      <c r="K362" s="84">
        <f t="shared" si="91"/>
        <v>0</v>
      </c>
      <c r="L362" s="84">
        <f t="shared" si="91"/>
        <v>0</v>
      </c>
      <c r="M362" s="84">
        <f t="shared" si="91"/>
        <v>0</v>
      </c>
      <c r="N362" s="84">
        <f t="shared" si="91"/>
        <v>0</v>
      </c>
      <c r="O362" s="84">
        <f t="shared" si="91"/>
        <v>0</v>
      </c>
      <c r="P362" s="84">
        <f t="shared" si="91"/>
        <v>0</v>
      </c>
      <c r="Q362" s="84">
        <f t="shared" si="91"/>
        <v>0</v>
      </c>
      <c r="R362" s="84">
        <f t="shared" si="91"/>
        <v>0</v>
      </c>
      <c r="S362" s="84">
        <f t="shared" si="91"/>
        <v>0</v>
      </c>
      <c r="T362" s="84">
        <f t="shared" si="91"/>
        <v>0</v>
      </c>
      <c r="U362" s="84">
        <f t="shared" si="91"/>
        <v>0</v>
      </c>
      <c r="V362" s="84">
        <f t="shared" si="91"/>
        <v>0</v>
      </c>
      <c r="W362" s="84">
        <f t="shared" si="91"/>
        <v>0</v>
      </c>
      <c r="X362" s="84">
        <f t="shared" si="91"/>
        <v>0</v>
      </c>
      <c r="Y362" s="84">
        <f t="shared" si="91"/>
        <v>0</v>
      </c>
      <c r="Z362" s="84">
        <f t="shared" si="91"/>
        <v>0</v>
      </c>
      <c r="AA362" s="84">
        <f t="shared" si="91"/>
        <v>0</v>
      </c>
      <c r="AB362" s="84">
        <f t="shared" si="91"/>
        <v>0</v>
      </c>
      <c r="AC362" s="84">
        <f t="shared" si="91"/>
        <v>0</v>
      </c>
      <c r="AD362" s="84">
        <f t="shared" si="91"/>
        <v>0</v>
      </c>
      <c r="AE362" s="84">
        <f t="shared" si="91"/>
        <v>0</v>
      </c>
      <c r="AF362" s="84">
        <f t="shared" si="91"/>
        <v>0</v>
      </c>
      <c r="AG362" s="84">
        <f t="shared" si="91"/>
        <v>0</v>
      </c>
      <c r="AH362" s="84">
        <f t="shared" si="91"/>
        <v>0</v>
      </c>
      <c r="AI362" s="84">
        <f t="shared" si="91"/>
        <v>0</v>
      </c>
      <c r="AJ362" s="84">
        <f t="shared" si="91"/>
        <v>0</v>
      </c>
      <c r="AK362" s="84">
        <f t="shared" si="91"/>
        <v>0</v>
      </c>
      <c r="AL362" s="84">
        <f t="shared" si="91"/>
        <v>0</v>
      </c>
      <c r="AM362" s="84">
        <f t="shared" si="91"/>
        <v>0</v>
      </c>
      <c r="AN362" s="84">
        <f t="shared" si="91"/>
        <v>0</v>
      </c>
      <c r="AO362" s="84">
        <f t="shared" si="91"/>
        <v>0</v>
      </c>
      <c r="AP362" s="84">
        <f t="shared" si="91"/>
        <v>0</v>
      </c>
      <c r="AQ362" s="84">
        <f t="shared" si="90"/>
        <v>0</v>
      </c>
      <c r="AR362" s="84">
        <f t="shared" si="91"/>
        <v>0</v>
      </c>
      <c r="AS362" s="5"/>
      <c r="AT362" s="84">
        <f t="shared" si="89"/>
        <v>0</v>
      </c>
      <c r="AU362" s="84">
        <f t="shared" si="89"/>
        <v>0</v>
      </c>
      <c r="AV362" s="84">
        <f t="shared" si="89"/>
        <v>0</v>
      </c>
      <c r="AW362" s="84">
        <f t="shared" si="89"/>
        <v>0</v>
      </c>
      <c r="AX362" s="84">
        <f t="shared" si="89"/>
        <v>0</v>
      </c>
      <c r="AY362" s="84">
        <f t="shared" si="89"/>
        <v>0</v>
      </c>
      <c r="AZ362" s="84">
        <f t="shared" si="89"/>
        <v>0</v>
      </c>
      <c r="BA362" s="84">
        <f t="shared" si="89"/>
        <v>0</v>
      </c>
      <c r="BB362" s="84">
        <f t="shared" si="89"/>
        <v>0</v>
      </c>
      <c r="BC362" s="84">
        <f t="shared" si="89"/>
        <v>0</v>
      </c>
      <c r="BD362" s="5"/>
      <c r="BE362" s="5"/>
      <c r="BF362" s="5"/>
      <c r="BG362" s="5"/>
      <c r="BH362" s="5"/>
      <c r="BI362" s="5"/>
      <c r="BJ362" s="5"/>
    </row>
    <row r="363" spans="2:62" hidden="1">
      <c r="B363">
        <f t="shared" si="86"/>
        <v>525</v>
      </c>
      <c r="C363" t="str">
        <f t="shared" si="86"/>
        <v>TRACTAMENTS</v>
      </c>
      <c r="D363" t="str">
        <f t="shared" si="86"/>
        <v>Preparació per tractament bacillus + retenol +purí ortiga amb bota i 2 persones</v>
      </c>
      <c r="E363" s="82">
        <f t="shared" si="86"/>
        <v>2500</v>
      </c>
      <c r="F363" s="84">
        <f t="shared" si="91"/>
        <v>0</v>
      </c>
      <c r="G363" s="84">
        <f t="shared" si="91"/>
        <v>0</v>
      </c>
      <c r="H363" s="84">
        <f t="shared" si="91"/>
        <v>0</v>
      </c>
      <c r="I363" s="84">
        <f t="shared" si="91"/>
        <v>0</v>
      </c>
      <c r="J363" s="84">
        <f t="shared" si="91"/>
        <v>0</v>
      </c>
      <c r="K363" s="84">
        <f t="shared" si="91"/>
        <v>0</v>
      </c>
      <c r="L363" s="84">
        <f t="shared" si="91"/>
        <v>0</v>
      </c>
      <c r="M363" s="84">
        <f t="shared" si="91"/>
        <v>0</v>
      </c>
      <c r="N363" s="84">
        <f t="shared" si="91"/>
        <v>0</v>
      </c>
      <c r="O363" s="84">
        <f t="shared" si="91"/>
        <v>0</v>
      </c>
      <c r="P363" s="84">
        <f t="shared" si="91"/>
        <v>0</v>
      </c>
      <c r="Q363" s="84">
        <f t="shared" si="91"/>
        <v>0</v>
      </c>
      <c r="R363" s="84">
        <f t="shared" si="91"/>
        <v>0</v>
      </c>
      <c r="S363" s="84">
        <f t="shared" si="91"/>
        <v>0</v>
      </c>
      <c r="T363" s="84">
        <f t="shared" si="91"/>
        <v>0</v>
      </c>
      <c r="U363" s="84">
        <f t="shared" si="91"/>
        <v>0</v>
      </c>
      <c r="V363" s="84">
        <f t="shared" si="91"/>
        <v>0</v>
      </c>
      <c r="W363" s="84">
        <f t="shared" si="91"/>
        <v>0</v>
      </c>
      <c r="X363" s="84">
        <f t="shared" si="91"/>
        <v>0</v>
      </c>
      <c r="Y363" s="84">
        <f t="shared" si="91"/>
        <v>0</v>
      </c>
      <c r="Z363" s="84">
        <f t="shared" si="91"/>
        <v>0</v>
      </c>
      <c r="AA363" s="84">
        <f t="shared" si="91"/>
        <v>0</v>
      </c>
      <c r="AB363" s="84">
        <f t="shared" si="91"/>
        <v>0</v>
      </c>
      <c r="AC363" s="84">
        <f t="shared" si="91"/>
        <v>0</v>
      </c>
      <c r="AD363" s="84">
        <f t="shared" si="91"/>
        <v>0</v>
      </c>
      <c r="AE363" s="84">
        <f t="shared" si="91"/>
        <v>0</v>
      </c>
      <c r="AF363" s="84">
        <f t="shared" si="91"/>
        <v>0</v>
      </c>
      <c r="AG363" s="84">
        <f t="shared" si="91"/>
        <v>0</v>
      </c>
      <c r="AH363" s="84">
        <f t="shared" si="91"/>
        <v>0</v>
      </c>
      <c r="AI363" s="84">
        <f t="shared" si="91"/>
        <v>0</v>
      </c>
      <c r="AJ363" s="84">
        <f t="shared" si="91"/>
        <v>0</v>
      </c>
      <c r="AK363" s="84">
        <f t="shared" si="91"/>
        <v>0</v>
      </c>
      <c r="AL363" s="84">
        <f t="shared" si="91"/>
        <v>0</v>
      </c>
      <c r="AM363" s="84">
        <f t="shared" si="91"/>
        <v>0</v>
      </c>
      <c r="AN363" s="84">
        <f t="shared" si="91"/>
        <v>0</v>
      </c>
      <c r="AO363" s="84">
        <f t="shared" si="91"/>
        <v>0</v>
      </c>
      <c r="AP363" s="84">
        <f t="shared" si="91"/>
        <v>0</v>
      </c>
      <c r="AQ363" s="84">
        <f t="shared" si="90"/>
        <v>0</v>
      </c>
      <c r="AR363" s="84">
        <f t="shared" si="91"/>
        <v>0</v>
      </c>
      <c r="AS363" s="5"/>
      <c r="AT363" s="84">
        <f t="shared" si="89"/>
        <v>0</v>
      </c>
      <c r="AU363" s="84">
        <f t="shared" si="89"/>
        <v>0</v>
      </c>
      <c r="AV363" s="84">
        <f t="shared" si="89"/>
        <v>0</v>
      </c>
      <c r="AW363" s="84">
        <f t="shared" si="89"/>
        <v>0</v>
      </c>
      <c r="AX363" s="84">
        <f t="shared" si="89"/>
        <v>0</v>
      </c>
      <c r="AY363" s="84">
        <f t="shared" si="89"/>
        <v>0</v>
      </c>
      <c r="AZ363" s="84">
        <f t="shared" si="89"/>
        <v>0</v>
      </c>
      <c r="BA363" s="84">
        <f t="shared" si="89"/>
        <v>0</v>
      </c>
      <c r="BB363" s="84">
        <f t="shared" si="89"/>
        <v>0</v>
      </c>
      <c r="BC363" s="84">
        <f t="shared" si="89"/>
        <v>0</v>
      </c>
      <c r="BD363" s="5"/>
      <c r="BE363" s="5"/>
      <c r="BF363" s="5"/>
      <c r="BG363" s="5"/>
      <c r="BH363" s="5"/>
      <c r="BI363" s="5"/>
      <c r="BJ363" s="5"/>
    </row>
    <row r="364" spans="2:62" hidden="1">
      <c r="B364">
        <f t="shared" si="86"/>
        <v>535</v>
      </c>
      <c r="C364" t="str">
        <f t="shared" si="86"/>
        <v>TRACTAMENTS</v>
      </c>
      <c r="D364" t="str">
        <f t="shared" si="86"/>
        <v>Preparació per tractament coure + retenol + purí</v>
      </c>
      <c r="E364" s="82">
        <f t="shared" si="86"/>
        <v>2500</v>
      </c>
      <c r="F364" s="84">
        <f t="shared" si="91"/>
        <v>0</v>
      </c>
      <c r="G364" s="84">
        <f t="shared" si="91"/>
        <v>0</v>
      </c>
      <c r="H364" s="84">
        <f t="shared" si="91"/>
        <v>0</v>
      </c>
      <c r="I364" s="84">
        <f t="shared" si="91"/>
        <v>0</v>
      </c>
      <c r="J364" s="84">
        <f t="shared" si="91"/>
        <v>0</v>
      </c>
      <c r="K364" s="84">
        <f t="shared" si="91"/>
        <v>0</v>
      </c>
      <c r="L364" s="84">
        <f t="shared" si="91"/>
        <v>0</v>
      </c>
      <c r="M364" s="84">
        <f t="shared" si="91"/>
        <v>0</v>
      </c>
      <c r="N364" s="84">
        <f t="shared" si="91"/>
        <v>0</v>
      </c>
      <c r="O364" s="84">
        <f t="shared" si="91"/>
        <v>0</v>
      </c>
      <c r="P364" s="84">
        <f t="shared" si="91"/>
        <v>0</v>
      </c>
      <c r="Q364" s="84">
        <f t="shared" si="91"/>
        <v>0</v>
      </c>
      <c r="R364" s="84">
        <f t="shared" si="91"/>
        <v>0</v>
      </c>
      <c r="S364" s="84">
        <f t="shared" si="91"/>
        <v>0</v>
      </c>
      <c r="T364" s="84">
        <f t="shared" si="91"/>
        <v>0</v>
      </c>
      <c r="U364" s="84">
        <f t="shared" si="91"/>
        <v>0</v>
      </c>
      <c r="V364" s="84">
        <f t="shared" si="91"/>
        <v>0</v>
      </c>
      <c r="W364" s="84">
        <f t="shared" si="91"/>
        <v>0</v>
      </c>
      <c r="X364" s="84">
        <f t="shared" si="91"/>
        <v>0</v>
      </c>
      <c r="Y364" s="84">
        <f t="shared" si="91"/>
        <v>0</v>
      </c>
      <c r="Z364" s="84">
        <f t="shared" si="91"/>
        <v>0</v>
      </c>
      <c r="AA364" s="84">
        <f t="shared" si="91"/>
        <v>0</v>
      </c>
      <c r="AB364" s="84">
        <f t="shared" si="91"/>
        <v>0</v>
      </c>
      <c r="AC364" s="84">
        <f t="shared" si="91"/>
        <v>0</v>
      </c>
      <c r="AD364" s="84">
        <f t="shared" si="91"/>
        <v>0</v>
      </c>
      <c r="AE364" s="84">
        <f t="shared" si="91"/>
        <v>0</v>
      </c>
      <c r="AF364" s="84">
        <f t="shared" si="91"/>
        <v>0</v>
      </c>
      <c r="AG364" s="84">
        <f t="shared" si="91"/>
        <v>0</v>
      </c>
      <c r="AH364" s="84">
        <f t="shared" si="91"/>
        <v>0</v>
      </c>
      <c r="AI364" s="84">
        <f t="shared" si="91"/>
        <v>0</v>
      </c>
      <c r="AJ364" s="84">
        <f t="shared" si="91"/>
        <v>0</v>
      </c>
      <c r="AK364" s="84">
        <f t="shared" si="91"/>
        <v>0</v>
      </c>
      <c r="AL364" s="84">
        <f t="shared" si="91"/>
        <v>0</v>
      </c>
      <c r="AM364" s="84">
        <f t="shared" si="91"/>
        <v>0</v>
      </c>
      <c r="AN364" s="84">
        <f t="shared" si="91"/>
        <v>0</v>
      </c>
      <c r="AO364" s="84">
        <f t="shared" si="91"/>
        <v>0</v>
      </c>
      <c r="AP364" s="84">
        <f t="shared" si="91"/>
        <v>0</v>
      </c>
      <c r="AQ364" s="84">
        <f t="shared" si="90"/>
        <v>0</v>
      </c>
      <c r="AR364" s="84">
        <f t="shared" si="91"/>
        <v>0</v>
      </c>
      <c r="AS364" s="5"/>
      <c r="AT364" s="84">
        <f t="shared" si="89"/>
        <v>0</v>
      </c>
      <c r="AU364" s="84">
        <f t="shared" si="89"/>
        <v>0</v>
      </c>
      <c r="AV364" s="84">
        <f t="shared" si="89"/>
        <v>0</v>
      </c>
      <c r="AW364" s="84">
        <f t="shared" si="89"/>
        <v>0</v>
      </c>
      <c r="AX364" s="84">
        <f t="shared" si="89"/>
        <v>0</v>
      </c>
      <c r="AY364" s="84">
        <f t="shared" si="89"/>
        <v>0</v>
      </c>
      <c r="AZ364" s="84">
        <f t="shared" si="89"/>
        <v>0</v>
      </c>
      <c r="BA364" s="84">
        <f t="shared" si="89"/>
        <v>0</v>
      </c>
      <c r="BB364" s="84">
        <f t="shared" si="89"/>
        <v>0</v>
      </c>
      <c r="BC364" s="84">
        <f t="shared" si="89"/>
        <v>0</v>
      </c>
      <c r="BD364" s="5"/>
      <c r="BE364" s="5"/>
      <c r="BF364" s="5"/>
      <c r="BG364" s="5"/>
      <c r="BH364" s="5"/>
      <c r="BI364" s="5"/>
      <c r="BJ364" s="5"/>
    </row>
    <row r="365" spans="2:62" hidden="1">
      <c r="B365">
        <f t="shared" si="86"/>
        <v>545</v>
      </c>
      <c r="C365" t="str">
        <f t="shared" si="86"/>
        <v>TRACTAMENTS</v>
      </c>
      <c r="D365" t="str">
        <f t="shared" si="86"/>
        <v>Preparació per tractament llimacs (ferramol)</v>
      </c>
      <c r="E365" s="82">
        <f t="shared" si="86"/>
        <v>2500</v>
      </c>
      <c r="F365" s="84">
        <f t="shared" si="91"/>
        <v>0</v>
      </c>
      <c r="G365" s="84">
        <f t="shared" si="91"/>
        <v>0</v>
      </c>
      <c r="H365" s="84">
        <f t="shared" si="91"/>
        <v>0</v>
      </c>
      <c r="I365" s="84">
        <f t="shared" si="91"/>
        <v>0</v>
      </c>
      <c r="J365" s="84">
        <f t="shared" si="91"/>
        <v>0</v>
      </c>
      <c r="K365" s="84">
        <f t="shared" si="91"/>
        <v>0</v>
      </c>
      <c r="L365" s="84">
        <f t="shared" si="91"/>
        <v>0</v>
      </c>
      <c r="M365" s="84">
        <f t="shared" si="91"/>
        <v>0</v>
      </c>
      <c r="N365" s="84">
        <f t="shared" si="91"/>
        <v>0</v>
      </c>
      <c r="O365" s="84">
        <f t="shared" si="91"/>
        <v>0</v>
      </c>
      <c r="P365" s="84">
        <f t="shared" si="91"/>
        <v>0</v>
      </c>
      <c r="Q365" s="84">
        <f t="shared" si="91"/>
        <v>0</v>
      </c>
      <c r="R365" s="84">
        <f t="shared" si="91"/>
        <v>0</v>
      </c>
      <c r="S365" s="84">
        <f t="shared" si="91"/>
        <v>0</v>
      </c>
      <c r="T365" s="84">
        <f t="shared" si="91"/>
        <v>0</v>
      </c>
      <c r="U365" s="84">
        <f t="shared" si="91"/>
        <v>0</v>
      </c>
      <c r="V365" s="84">
        <f t="shared" si="91"/>
        <v>0</v>
      </c>
      <c r="W365" s="84">
        <f t="shared" si="91"/>
        <v>0</v>
      </c>
      <c r="X365" s="84">
        <f t="shared" si="91"/>
        <v>0</v>
      </c>
      <c r="Y365" s="84">
        <f t="shared" si="91"/>
        <v>0</v>
      </c>
      <c r="Z365" s="84">
        <f t="shared" si="91"/>
        <v>0</v>
      </c>
      <c r="AA365" s="84">
        <f t="shared" si="91"/>
        <v>0</v>
      </c>
      <c r="AB365" s="84">
        <f t="shared" si="91"/>
        <v>0</v>
      </c>
      <c r="AC365" s="84">
        <f t="shared" si="91"/>
        <v>0</v>
      </c>
      <c r="AD365" s="84">
        <f t="shared" si="91"/>
        <v>0</v>
      </c>
      <c r="AE365" s="84">
        <f t="shared" si="91"/>
        <v>0</v>
      </c>
      <c r="AF365" s="84">
        <f t="shared" si="91"/>
        <v>0</v>
      </c>
      <c r="AG365" s="84">
        <f t="shared" ref="AG365:AR365" si="92">IF($E$4&lt;$E365,$E$4/$E365*AG130,AG130)</f>
        <v>0</v>
      </c>
      <c r="AH365" s="84">
        <f t="shared" si="92"/>
        <v>0</v>
      </c>
      <c r="AI365" s="84">
        <f t="shared" si="92"/>
        <v>0</v>
      </c>
      <c r="AJ365" s="84">
        <f t="shared" si="92"/>
        <v>0</v>
      </c>
      <c r="AK365" s="84">
        <f t="shared" si="92"/>
        <v>0</v>
      </c>
      <c r="AL365" s="84">
        <f t="shared" si="92"/>
        <v>0</v>
      </c>
      <c r="AM365" s="84">
        <f t="shared" si="92"/>
        <v>0</v>
      </c>
      <c r="AN365" s="84">
        <f t="shared" si="92"/>
        <v>0</v>
      </c>
      <c r="AO365" s="84">
        <f t="shared" si="92"/>
        <v>0</v>
      </c>
      <c r="AP365" s="84">
        <f t="shared" si="92"/>
        <v>0</v>
      </c>
      <c r="AQ365" s="84">
        <f t="shared" si="90"/>
        <v>0</v>
      </c>
      <c r="AR365" s="84">
        <f t="shared" si="92"/>
        <v>0</v>
      </c>
      <c r="AS365" s="5"/>
      <c r="AT365" s="84">
        <f t="shared" si="89"/>
        <v>0</v>
      </c>
      <c r="AU365" s="84">
        <f t="shared" si="89"/>
        <v>0</v>
      </c>
      <c r="AV365" s="84">
        <f t="shared" si="89"/>
        <v>0</v>
      </c>
      <c r="AW365" s="84">
        <f t="shared" si="89"/>
        <v>0</v>
      </c>
      <c r="AX365" s="84">
        <f t="shared" si="89"/>
        <v>0</v>
      </c>
      <c r="AY365" s="84">
        <f t="shared" si="89"/>
        <v>0</v>
      </c>
      <c r="AZ365" s="84">
        <f t="shared" si="89"/>
        <v>0</v>
      </c>
      <c r="BA365" s="84">
        <f t="shared" si="89"/>
        <v>0</v>
      </c>
      <c r="BB365" s="84">
        <f t="shared" si="89"/>
        <v>0</v>
      </c>
      <c r="BC365" s="84">
        <f t="shared" si="89"/>
        <v>0</v>
      </c>
      <c r="BD365" s="5"/>
      <c r="BE365" s="5"/>
      <c r="BF365" s="5"/>
      <c r="BG365" s="5"/>
      <c r="BH365" s="5"/>
      <c r="BI365" s="5"/>
      <c r="BJ365" s="5"/>
    </row>
    <row r="366" spans="2:62" hidden="1">
      <c r="B366">
        <f t="shared" si="86"/>
        <v>555</v>
      </c>
      <c r="C366" t="str">
        <f t="shared" si="86"/>
        <v>TRACTAMENTS</v>
      </c>
      <c r="D366" t="str">
        <f t="shared" si="86"/>
        <v>Preparació per tractament bacillus + sofre amb bota i 2 persones</v>
      </c>
      <c r="E366" s="82">
        <f t="shared" si="86"/>
        <v>2500</v>
      </c>
      <c r="F366" s="84">
        <f t="shared" ref="F366:AR372" si="93">IF($E$4&lt;$E366,$E$4/$E366*F131,F131)</f>
        <v>0</v>
      </c>
      <c r="G366" s="84">
        <f t="shared" si="93"/>
        <v>0</v>
      </c>
      <c r="H366" s="84">
        <f t="shared" si="93"/>
        <v>0</v>
      </c>
      <c r="I366" s="84">
        <f t="shared" si="93"/>
        <v>0</v>
      </c>
      <c r="J366" s="84">
        <f t="shared" si="93"/>
        <v>0</v>
      </c>
      <c r="K366" s="84">
        <f t="shared" si="93"/>
        <v>0</v>
      </c>
      <c r="L366" s="84">
        <f t="shared" si="93"/>
        <v>0</v>
      </c>
      <c r="M366" s="84">
        <f t="shared" si="93"/>
        <v>0</v>
      </c>
      <c r="N366" s="84">
        <f t="shared" si="93"/>
        <v>0</v>
      </c>
      <c r="O366" s="84">
        <f t="shared" si="93"/>
        <v>0</v>
      </c>
      <c r="P366" s="84">
        <f t="shared" si="93"/>
        <v>0</v>
      </c>
      <c r="Q366" s="84">
        <f t="shared" si="93"/>
        <v>0</v>
      </c>
      <c r="R366" s="84">
        <f t="shared" si="93"/>
        <v>0</v>
      </c>
      <c r="S366" s="84">
        <f t="shared" si="93"/>
        <v>0</v>
      </c>
      <c r="T366" s="84">
        <f t="shared" si="93"/>
        <v>0</v>
      </c>
      <c r="U366" s="84">
        <f t="shared" si="93"/>
        <v>0</v>
      </c>
      <c r="V366" s="84">
        <f t="shared" si="93"/>
        <v>0</v>
      </c>
      <c r="W366" s="84">
        <f t="shared" si="93"/>
        <v>0</v>
      </c>
      <c r="X366" s="84">
        <f t="shared" si="93"/>
        <v>0</v>
      </c>
      <c r="Y366" s="84">
        <f t="shared" si="93"/>
        <v>0</v>
      </c>
      <c r="Z366" s="84">
        <f t="shared" si="93"/>
        <v>0</v>
      </c>
      <c r="AA366" s="84">
        <f t="shared" si="93"/>
        <v>0</v>
      </c>
      <c r="AB366" s="84">
        <f t="shared" si="93"/>
        <v>0</v>
      </c>
      <c r="AC366" s="84">
        <f t="shared" si="93"/>
        <v>0</v>
      </c>
      <c r="AD366" s="84">
        <f t="shared" si="93"/>
        <v>0</v>
      </c>
      <c r="AE366" s="84">
        <f t="shared" si="93"/>
        <v>0</v>
      </c>
      <c r="AF366" s="84">
        <f t="shared" si="93"/>
        <v>0</v>
      </c>
      <c r="AG366" s="84">
        <f t="shared" si="93"/>
        <v>0</v>
      </c>
      <c r="AH366" s="84">
        <f t="shared" si="93"/>
        <v>0</v>
      </c>
      <c r="AI366" s="84">
        <f t="shared" si="93"/>
        <v>0</v>
      </c>
      <c r="AJ366" s="84">
        <f t="shared" si="93"/>
        <v>0</v>
      </c>
      <c r="AK366" s="84">
        <f t="shared" si="93"/>
        <v>0</v>
      </c>
      <c r="AL366" s="84">
        <f t="shared" si="93"/>
        <v>0</v>
      </c>
      <c r="AM366" s="84">
        <f t="shared" si="93"/>
        <v>0</v>
      </c>
      <c r="AN366" s="84">
        <f t="shared" si="93"/>
        <v>0</v>
      </c>
      <c r="AO366" s="84">
        <f t="shared" si="93"/>
        <v>0</v>
      </c>
      <c r="AP366" s="84">
        <f t="shared" si="93"/>
        <v>0</v>
      </c>
      <c r="AQ366" s="84">
        <f t="shared" si="90"/>
        <v>0</v>
      </c>
      <c r="AR366" s="84">
        <f t="shared" si="93"/>
        <v>0</v>
      </c>
      <c r="AS366" s="5"/>
      <c r="AT366" s="84">
        <f t="shared" si="89"/>
        <v>0</v>
      </c>
      <c r="AU366" s="84">
        <f t="shared" si="89"/>
        <v>0</v>
      </c>
      <c r="AV366" s="84">
        <f t="shared" si="89"/>
        <v>0</v>
      </c>
      <c r="AW366" s="84">
        <f t="shared" si="89"/>
        <v>0</v>
      </c>
      <c r="AX366" s="84">
        <f t="shared" si="89"/>
        <v>0</v>
      </c>
      <c r="AY366" s="84">
        <f t="shared" si="89"/>
        <v>0</v>
      </c>
      <c r="AZ366" s="84">
        <f t="shared" si="89"/>
        <v>0</v>
      </c>
      <c r="BA366" s="84">
        <f t="shared" si="89"/>
        <v>0</v>
      </c>
      <c r="BB366" s="84">
        <f t="shared" si="89"/>
        <v>0</v>
      </c>
      <c r="BC366" s="84">
        <f t="shared" si="89"/>
        <v>0</v>
      </c>
      <c r="BD366" s="5"/>
      <c r="BE366" s="5"/>
      <c r="BF366" s="5"/>
      <c r="BG366" s="5"/>
      <c r="BH366" s="5"/>
      <c r="BI366" s="5"/>
      <c r="BJ366" s="5"/>
    </row>
    <row r="367" spans="2:62" hidden="1">
      <c r="B367">
        <f t="shared" ref="B367:E382" si="94">+B132</f>
        <v>565</v>
      </c>
      <c r="C367" t="str">
        <f t="shared" si="94"/>
        <v>TRACTAMENTS</v>
      </c>
      <c r="D367" t="str">
        <f t="shared" si="94"/>
        <v>Preparació per tractament nim + sofre amb bota i 2 persones</v>
      </c>
      <c r="E367" s="82">
        <f t="shared" si="94"/>
        <v>2500</v>
      </c>
      <c r="F367" s="84">
        <f t="shared" si="93"/>
        <v>0</v>
      </c>
      <c r="G367" s="84">
        <f t="shared" si="93"/>
        <v>0</v>
      </c>
      <c r="H367" s="84">
        <f t="shared" si="93"/>
        <v>0</v>
      </c>
      <c r="I367" s="84">
        <f t="shared" si="93"/>
        <v>0</v>
      </c>
      <c r="J367" s="84">
        <f t="shared" si="93"/>
        <v>0</v>
      </c>
      <c r="K367" s="84">
        <f t="shared" si="93"/>
        <v>0</v>
      </c>
      <c r="L367" s="84">
        <f t="shared" si="93"/>
        <v>0</v>
      </c>
      <c r="M367" s="84">
        <f t="shared" si="93"/>
        <v>0</v>
      </c>
      <c r="N367" s="84">
        <f t="shared" si="93"/>
        <v>0</v>
      </c>
      <c r="O367" s="84">
        <f t="shared" si="93"/>
        <v>0</v>
      </c>
      <c r="P367" s="84">
        <f t="shared" si="93"/>
        <v>0</v>
      </c>
      <c r="Q367" s="84">
        <f t="shared" si="93"/>
        <v>0</v>
      </c>
      <c r="R367" s="84">
        <f t="shared" si="93"/>
        <v>0</v>
      </c>
      <c r="S367" s="84">
        <f t="shared" si="93"/>
        <v>0</v>
      </c>
      <c r="T367" s="84">
        <f t="shared" si="93"/>
        <v>0</v>
      </c>
      <c r="U367" s="84">
        <f t="shared" si="93"/>
        <v>0</v>
      </c>
      <c r="V367" s="84">
        <f t="shared" si="93"/>
        <v>0</v>
      </c>
      <c r="W367" s="84">
        <f t="shared" si="93"/>
        <v>0</v>
      </c>
      <c r="X367" s="84">
        <f t="shared" si="93"/>
        <v>0</v>
      </c>
      <c r="Y367" s="84">
        <f t="shared" si="93"/>
        <v>0</v>
      </c>
      <c r="Z367" s="84">
        <f t="shared" si="93"/>
        <v>0</v>
      </c>
      <c r="AA367" s="84">
        <f t="shared" si="93"/>
        <v>0</v>
      </c>
      <c r="AB367" s="84">
        <f t="shared" si="93"/>
        <v>0</v>
      </c>
      <c r="AC367" s="84">
        <f t="shared" si="93"/>
        <v>0</v>
      </c>
      <c r="AD367" s="84">
        <f t="shared" si="93"/>
        <v>0</v>
      </c>
      <c r="AE367" s="84">
        <f t="shared" si="93"/>
        <v>0</v>
      </c>
      <c r="AF367" s="84">
        <f t="shared" si="93"/>
        <v>0</v>
      </c>
      <c r="AG367" s="84">
        <f t="shared" si="93"/>
        <v>0</v>
      </c>
      <c r="AH367" s="84">
        <f t="shared" si="93"/>
        <v>0</v>
      </c>
      <c r="AI367" s="84">
        <f t="shared" si="93"/>
        <v>0</v>
      </c>
      <c r="AJ367" s="84">
        <f t="shared" si="93"/>
        <v>0</v>
      </c>
      <c r="AK367" s="84">
        <f t="shared" si="93"/>
        <v>0</v>
      </c>
      <c r="AL367" s="84">
        <f t="shared" si="93"/>
        <v>0</v>
      </c>
      <c r="AM367" s="84">
        <f t="shared" si="93"/>
        <v>0</v>
      </c>
      <c r="AN367" s="84">
        <f t="shared" si="93"/>
        <v>0</v>
      </c>
      <c r="AO367" s="84">
        <f t="shared" si="93"/>
        <v>0</v>
      </c>
      <c r="AP367" s="84">
        <f t="shared" si="93"/>
        <v>0</v>
      </c>
      <c r="AQ367" s="84">
        <f t="shared" si="90"/>
        <v>0</v>
      </c>
      <c r="AR367" s="84">
        <f t="shared" si="93"/>
        <v>0</v>
      </c>
      <c r="AS367" s="5"/>
      <c r="AT367" s="84">
        <f t="shared" si="89"/>
        <v>0</v>
      </c>
      <c r="AU367" s="84">
        <f t="shared" si="89"/>
        <v>0</v>
      </c>
      <c r="AV367" s="84">
        <f t="shared" si="89"/>
        <v>0</v>
      </c>
      <c r="AW367" s="84">
        <f t="shared" si="89"/>
        <v>0</v>
      </c>
      <c r="AX367" s="84">
        <f t="shared" si="89"/>
        <v>0</v>
      </c>
      <c r="AY367" s="84">
        <f t="shared" si="89"/>
        <v>0</v>
      </c>
      <c r="AZ367" s="84">
        <f t="shared" si="89"/>
        <v>0</v>
      </c>
      <c r="BA367" s="84">
        <f t="shared" si="89"/>
        <v>0</v>
      </c>
      <c r="BB367" s="84">
        <f t="shared" si="89"/>
        <v>0</v>
      </c>
      <c r="BC367" s="84">
        <f t="shared" si="89"/>
        <v>0</v>
      </c>
      <c r="BD367" s="5"/>
      <c r="BE367" s="5"/>
      <c r="BF367" s="5"/>
      <c r="BG367" s="5"/>
      <c r="BH367" s="5"/>
      <c r="BI367" s="5"/>
      <c r="BJ367" s="5"/>
    </row>
    <row r="368" spans="2:62" hidden="1">
      <c r="B368">
        <f t="shared" si="94"/>
        <v>575</v>
      </c>
      <c r="C368" t="str">
        <f t="shared" si="94"/>
        <v>TRACTAMENTS</v>
      </c>
      <c r="D368" t="str">
        <f t="shared" si="94"/>
        <v>Preparació per tractament sofre amb bota i 2 persones</v>
      </c>
      <c r="E368" s="82">
        <f t="shared" si="94"/>
        <v>2500</v>
      </c>
      <c r="F368" s="84">
        <f t="shared" si="93"/>
        <v>0</v>
      </c>
      <c r="G368" s="84">
        <f t="shared" si="93"/>
        <v>0</v>
      </c>
      <c r="H368" s="84">
        <f t="shared" si="93"/>
        <v>0</v>
      </c>
      <c r="I368" s="84">
        <f t="shared" si="93"/>
        <v>0</v>
      </c>
      <c r="J368" s="84">
        <f t="shared" si="93"/>
        <v>0</v>
      </c>
      <c r="K368" s="84">
        <f t="shared" si="93"/>
        <v>0</v>
      </c>
      <c r="L368" s="84">
        <f t="shared" si="93"/>
        <v>0</v>
      </c>
      <c r="M368" s="84">
        <f t="shared" si="93"/>
        <v>0</v>
      </c>
      <c r="N368" s="84">
        <f t="shared" si="93"/>
        <v>0</v>
      </c>
      <c r="O368" s="84">
        <f t="shared" si="93"/>
        <v>0</v>
      </c>
      <c r="P368" s="84">
        <f t="shared" si="93"/>
        <v>0</v>
      </c>
      <c r="Q368" s="84">
        <f t="shared" si="93"/>
        <v>0</v>
      </c>
      <c r="R368" s="84">
        <f t="shared" si="93"/>
        <v>0</v>
      </c>
      <c r="S368" s="84">
        <f t="shared" si="93"/>
        <v>0</v>
      </c>
      <c r="T368" s="84">
        <f t="shared" si="93"/>
        <v>0</v>
      </c>
      <c r="U368" s="84">
        <f t="shared" si="93"/>
        <v>0</v>
      </c>
      <c r="V368" s="84">
        <f t="shared" si="93"/>
        <v>0</v>
      </c>
      <c r="W368" s="84">
        <f t="shared" si="93"/>
        <v>0</v>
      </c>
      <c r="X368" s="84">
        <f t="shared" si="93"/>
        <v>0</v>
      </c>
      <c r="Y368" s="84">
        <f t="shared" si="93"/>
        <v>0</v>
      </c>
      <c r="Z368" s="84">
        <f t="shared" si="93"/>
        <v>0</v>
      </c>
      <c r="AA368" s="84">
        <f t="shared" si="93"/>
        <v>0</v>
      </c>
      <c r="AB368" s="84">
        <f t="shared" si="93"/>
        <v>0</v>
      </c>
      <c r="AC368" s="84">
        <f t="shared" si="93"/>
        <v>0</v>
      </c>
      <c r="AD368" s="84">
        <f t="shared" si="93"/>
        <v>0</v>
      </c>
      <c r="AE368" s="84">
        <f t="shared" si="93"/>
        <v>0</v>
      </c>
      <c r="AF368" s="84">
        <f t="shared" si="93"/>
        <v>0</v>
      </c>
      <c r="AG368" s="84">
        <f t="shared" si="93"/>
        <v>0</v>
      </c>
      <c r="AH368" s="84">
        <f t="shared" si="93"/>
        <v>0</v>
      </c>
      <c r="AI368" s="84">
        <f t="shared" si="93"/>
        <v>0</v>
      </c>
      <c r="AJ368" s="84">
        <f t="shared" si="93"/>
        <v>0</v>
      </c>
      <c r="AK368" s="84">
        <f t="shared" si="93"/>
        <v>0</v>
      </c>
      <c r="AL368" s="84">
        <f t="shared" si="93"/>
        <v>0</v>
      </c>
      <c r="AM368" s="84">
        <f t="shared" si="93"/>
        <v>0</v>
      </c>
      <c r="AN368" s="84">
        <f t="shared" si="93"/>
        <v>0</v>
      </c>
      <c r="AO368" s="84">
        <f t="shared" si="93"/>
        <v>0</v>
      </c>
      <c r="AP368" s="84">
        <f t="shared" si="93"/>
        <v>0</v>
      </c>
      <c r="AQ368" s="84">
        <f t="shared" si="90"/>
        <v>0</v>
      </c>
      <c r="AR368" s="84">
        <f t="shared" si="93"/>
        <v>0</v>
      </c>
      <c r="AS368" s="5"/>
      <c r="AT368" s="84">
        <f t="shared" si="89"/>
        <v>0</v>
      </c>
      <c r="AU368" s="84">
        <f t="shared" si="89"/>
        <v>0</v>
      </c>
      <c r="AV368" s="84">
        <f t="shared" si="89"/>
        <v>0</v>
      </c>
      <c r="AW368" s="84">
        <f t="shared" si="89"/>
        <v>0</v>
      </c>
      <c r="AX368" s="84">
        <f t="shared" si="89"/>
        <v>0</v>
      </c>
      <c r="AY368" s="84">
        <f t="shared" si="89"/>
        <v>0</v>
      </c>
      <c r="AZ368" s="84">
        <f t="shared" si="89"/>
        <v>0</v>
      </c>
      <c r="BA368" s="84">
        <f t="shared" si="89"/>
        <v>0</v>
      </c>
      <c r="BB368" s="84">
        <f t="shared" si="89"/>
        <v>0</v>
      </c>
      <c r="BC368" s="84">
        <f t="shared" si="89"/>
        <v>0</v>
      </c>
      <c r="BD368" s="5"/>
      <c r="BE368" s="5"/>
      <c r="BF368" s="5"/>
      <c r="BG368" s="5"/>
      <c r="BH368" s="5"/>
      <c r="BI368" s="5"/>
      <c r="BJ368" s="5"/>
    </row>
    <row r="369" spans="2:62" hidden="1">
      <c r="B369">
        <f t="shared" si="94"/>
        <v>615</v>
      </c>
      <c r="C369" t="str">
        <f t="shared" si="94"/>
        <v>DESHERBAT</v>
      </c>
      <c r="D369" t="str">
        <f t="shared" si="94"/>
        <v>Preparació per desherbat amb tractor</v>
      </c>
      <c r="E369" s="82">
        <f t="shared" si="94"/>
        <v>2500</v>
      </c>
      <c r="F369" s="84">
        <f t="shared" si="93"/>
        <v>0</v>
      </c>
      <c r="G369" s="84">
        <f t="shared" si="93"/>
        <v>0</v>
      </c>
      <c r="H369" s="84">
        <f t="shared" si="93"/>
        <v>0</v>
      </c>
      <c r="I369" s="84">
        <f t="shared" si="93"/>
        <v>0</v>
      </c>
      <c r="J369" s="84">
        <f t="shared" si="93"/>
        <v>0</v>
      </c>
      <c r="K369" s="84">
        <f t="shared" si="93"/>
        <v>0</v>
      </c>
      <c r="L369" s="84">
        <f t="shared" si="93"/>
        <v>0</v>
      </c>
      <c r="M369" s="84">
        <f t="shared" si="93"/>
        <v>0</v>
      </c>
      <c r="N369" s="84">
        <f t="shared" si="93"/>
        <v>0</v>
      </c>
      <c r="O369" s="84">
        <f t="shared" si="93"/>
        <v>0</v>
      </c>
      <c r="P369" s="84">
        <f t="shared" si="93"/>
        <v>0</v>
      </c>
      <c r="Q369" s="84">
        <f t="shared" si="93"/>
        <v>0</v>
      </c>
      <c r="R369" s="84">
        <f t="shared" si="93"/>
        <v>0</v>
      </c>
      <c r="S369" s="84">
        <f t="shared" si="93"/>
        <v>0</v>
      </c>
      <c r="T369" s="84">
        <f t="shared" si="93"/>
        <v>0</v>
      </c>
      <c r="U369" s="84">
        <f t="shared" si="93"/>
        <v>0</v>
      </c>
      <c r="V369" s="84">
        <f t="shared" si="93"/>
        <v>0</v>
      </c>
      <c r="W369" s="84">
        <f t="shared" si="93"/>
        <v>0</v>
      </c>
      <c r="X369" s="84">
        <f t="shared" si="93"/>
        <v>0</v>
      </c>
      <c r="Y369" s="84">
        <f t="shared" si="93"/>
        <v>0</v>
      </c>
      <c r="Z369" s="84">
        <f t="shared" si="93"/>
        <v>0</v>
      </c>
      <c r="AA369" s="84">
        <f t="shared" si="93"/>
        <v>0</v>
      </c>
      <c r="AB369" s="84">
        <f t="shared" si="93"/>
        <v>0</v>
      </c>
      <c r="AC369" s="84">
        <f t="shared" si="93"/>
        <v>0</v>
      </c>
      <c r="AD369" s="84">
        <f t="shared" si="93"/>
        <v>0</v>
      </c>
      <c r="AE369" s="84">
        <f t="shared" si="93"/>
        <v>0</v>
      </c>
      <c r="AF369" s="84">
        <f t="shared" si="93"/>
        <v>0</v>
      </c>
      <c r="AG369" s="84">
        <f t="shared" si="93"/>
        <v>0</v>
      </c>
      <c r="AH369" s="84">
        <f t="shared" si="93"/>
        <v>0</v>
      </c>
      <c r="AI369" s="84">
        <f t="shared" si="93"/>
        <v>0</v>
      </c>
      <c r="AJ369" s="84">
        <f t="shared" si="93"/>
        <v>0</v>
      </c>
      <c r="AK369" s="84">
        <f t="shared" si="93"/>
        <v>0</v>
      </c>
      <c r="AL369" s="84">
        <f t="shared" si="93"/>
        <v>0</v>
      </c>
      <c r="AM369" s="84">
        <f t="shared" si="93"/>
        <v>0</v>
      </c>
      <c r="AN369" s="84">
        <f t="shared" si="93"/>
        <v>0</v>
      </c>
      <c r="AO369" s="84">
        <f t="shared" si="93"/>
        <v>0</v>
      </c>
      <c r="AP369" s="84">
        <f t="shared" si="93"/>
        <v>0</v>
      </c>
      <c r="AQ369" s="84">
        <f t="shared" si="90"/>
        <v>0</v>
      </c>
      <c r="AR369" s="84">
        <f t="shared" si="93"/>
        <v>0</v>
      </c>
      <c r="AS369" s="5"/>
      <c r="AT369" s="84">
        <f t="shared" ref="AT369:BC384" si="95">IF($E$4&lt;$E369,$E$4/$E369*AT134,AT134)</f>
        <v>0</v>
      </c>
      <c r="AU369" s="84">
        <f t="shared" si="95"/>
        <v>0</v>
      </c>
      <c r="AV369" s="84">
        <f t="shared" si="95"/>
        <v>0</v>
      </c>
      <c r="AW369" s="84">
        <f t="shared" si="95"/>
        <v>0</v>
      </c>
      <c r="AX369" s="84">
        <f t="shared" si="95"/>
        <v>0</v>
      </c>
      <c r="AY369" s="84">
        <f t="shared" si="95"/>
        <v>0</v>
      </c>
      <c r="AZ369" s="84">
        <f t="shared" si="95"/>
        <v>0</v>
      </c>
      <c r="BA369" s="84">
        <f t="shared" si="95"/>
        <v>0</v>
      </c>
      <c r="BB369" s="84">
        <f t="shared" si="95"/>
        <v>0</v>
      </c>
      <c r="BC369" s="84">
        <f t="shared" si="95"/>
        <v>0</v>
      </c>
      <c r="BD369" s="5"/>
      <c r="BE369" s="5"/>
      <c r="BF369" s="5"/>
      <c r="BG369" s="5"/>
      <c r="BH369" s="5"/>
      <c r="BI369" s="5"/>
      <c r="BJ369" s="5"/>
    </row>
    <row r="370" spans="2:62" hidden="1">
      <c r="B370">
        <f t="shared" si="94"/>
        <v>625</v>
      </c>
      <c r="C370" t="str">
        <f t="shared" si="94"/>
        <v>DESHERBAT</v>
      </c>
      <c r="D370" t="str">
        <f t="shared" si="94"/>
        <v>Preparació per desherbat amb motocultor</v>
      </c>
      <c r="E370" s="82">
        <f t="shared" si="94"/>
        <v>2500</v>
      </c>
      <c r="F370" s="84">
        <f t="shared" si="93"/>
        <v>0</v>
      </c>
      <c r="G370" s="84">
        <f t="shared" si="93"/>
        <v>0</v>
      </c>
      <c r="H370" s="84">
        <f t="shared" si="93"/>
        <v>0</v>
      </c>
      <c r="I370" s="84">
        <f t="shared" si="93"/>
        <v>0</v>
      </c>
      <c r="J370" s="84">
        <f t="shared" si="93"/>
        <v>0</v>
      </c>
      <c r="K370" s="84">
        <f t="shared" si="93"/>
        <v>0</v>
      </c>
      <c r="L370" s="84">
        <f t="shared" si="93"/>
        <v>0</v>
      </c>
      <c r="M370" s="84">
        <f t="shared" si="93"/>
        <v>0</v>
      </c>
      <c r="N370" s="84">
        <f t="shared" si="93"/>
        <v>0</v>
      </c>
      <c r="O370" s="84">
        <f t="shared" si="93"/>
        <v>0</v>
      </c>
      <c r="P370" s="84">
        <f t="shared" si="93"/>
        <v>0</v>
      </c>
      <c r="Q370" s="84">
        <f t="shared" si="93"/>
        <v>0</v>
      </c>
      <c r="R370" s="84">
        <f t="shared" si="93"/>
        <v>0</v>
      </c>
      <c r="S370" s="84">
        <f t="shared" si="93"/>
        <v>0</v>
      </c>
      <c r="T370" s="84">
        <f t="shared" si="93"/>
        <v>0</v>
      </c>
      <c r="U370" s="84">
        <f t="shared" si="93"/>
        <v>0</v>
      </c>
      <c r="V370" s="84">
        <f t="shared" si="93"/>
        <v>0</v>
      </c>
      <c r="W370" s="84">
        <f t="shared" si="93"/>
        <v>0</v>
      </c>
      <c r="X370" s="84">
        <f t="shared" si="93"/>
        <v>0</v>
      </c>
      <c r="Y370" s="84">
        <f t="shared" si="93"/>
        <v>0</v>
      </c>
      <c r="Z370" s="84">
        <f t="shared" si="93"/>
        <v>0</v>
      </c>
      <c r="AA370" s="84">
        <f t="shared" si="93"/>
        <v>0</v>
      </c>
      <c r="AB370" s="84">
        <f t="shared" si="93"/>
        <v>0</v>
      </c>
      <c r="AC370" s="84">
        <f t="shared" si="93"/>
        <v>0</v>
      </c>
      <c r="AD370" s="84">
        <f t="shared" si="93"/>
        <v>0</v>
      </c>
      <c r="AE370" s="84">
        <f t="shared" si="93"/>
        <v>0</v>
      </c>
      <c r="AF370" s="84">
        <f t="shared" si="93"/>
        <v>0</v>
      </c>
      <c r="AG370" s="84">
        <f t="shared" si="93"/>
        <v>0</v>
      </c>
      <c r="AH370" s="84">
        <f t="shared" si="93"/>
        <v>0</v>
      </c>
      <c r="AI370" s="84">
        <f t="shared" si="93"/>
        <v>0</v>
      </c>
      <c r="AJ370" s="84">
        <f t="shared" si="93"/>
        <v>0</v>
      </c>
      <c r="AK370" s="84">
        <f t="shared" si="93"/>
        <v>0</v>
      </c>
      <c r="AL370" s="84">
        <f t="shared" si="93"/>
        <v>0</v>
      </c>
      <c r="AM370" s="84">
        <f t="shared" si="93"/>
        <v>0</v>
      </c>
      <c r="AN370" s="84">
        <f t="shared" si="93"/>
        <v>0</v>
      </c>
      <c r="AO370" s="84">
        <f t="shared" si="93"/>
        <v>0</v>
      </c>
      <c r="AP370" s="84">
        <f t="shared" si="93"/>
        <v>0</v>
      </c>
      <c r="AQ370" s="84">
        <f t="shared" si="90"/>
        <v>0</v>
      </c>
      <c r="AR370" s="84">
        <f t="shared" si="93"/>
        <v>0</v>
      </c>
      <c r="AS370" s="5"/>
      <c r="AT370" s="84">
        <f t="shared" si="95"/>
        <v>0</v>
      </c>
      <c r="AU370" s="84">
        <f t="shared" si="95"/>
        <v>0</v>
      </c>
      <c r="AV370" s="84">
        <f t="shared" si="95"/>
        <v>0</v>
      </c>
      <c r="AW370" s="84">
        <f t="shared" si="95"/>
        <v>0</v>
      </c>
      <c r="AX370" s="84">
        <f t="shared" si="95"/>
        <v>0</v>
      </c>
      <c r="AY370" s="84">
        <f t="shared" si="95"/>
        <v>0</v>
      </c>
      <c r="AZ370" s="84">
        <f t="shared" si="95"/>
        <v>0</v>
      </c>
      <c r="BA370" s="84">
        <f t="shared" si="95"/>
        <v>0</v>
      </c>
      <c r="BB370" s="84">
        <f t="shared" si="95"/>
        <v>0</v>
      </c>
      <c r="BC370" s="84">
        <f t="shared" si="95"/>
        <v>0</v>
      </c>
      <c r="BD370" s="5"/>
      <c r="BE370" s="5"/>
      <c r="BF370" s="5"/>
      <c r="BG370" s="5"/>
      <c r="BH370" s="5"/>
      <c r="BI370" s="5"/>
      <c r="BJ370" s="5"/>
    </row>
    <row r="371" spans="2:62" hidden="1">
      <c r="B371">
        <f t="shared" si="94"/>
        <v>635</v>
      </c>
      <c r="C371" t="str">
        <f t="shared" si="94"/>
        <v>DESHERBAT</v>
      </c>
      <c r="D371" t="str">
        <f t="shared" si="94"/>
        <v>Preparació per desherbat amb motocultor (només part sense plàstic)</v>
      </c>
      <c r="E371" s="82">
        <f t="shared" si="94"/>
        <v>2500</v>
      </c>
      <c r="F371" s="84">
        <f t="shared" si="93"/>
        <v>0</v>
      </c>
      <c r="G371" s="84">
        <f t="shared" si="93"/>
        <v>0</v>
      </c>
      <c r="H371" s="84">
        <f t="shared" si="93"/>
        <v>0</v>
      </c>
      <c r="I371" s="84">
        <f t="shared" si="93"/>
        <v>0</v>
      </c>
      <c r="J371" s="84">
        <f t="shared" si="93"/>
        <v>0</v>
      </c>
      <c r="K371" s="84">
        <f t="shared" si="93"/>
        <v>0</v>
      </c>
      <c r="L371" s="84">
        <f t="shared" si="93"/>
        <v>0</v>
      </c>
      <c r="M371" s="84">
        <f t="shared" si="93"/>
        <v>0</v>
      </c>
      <c r="N371" s="84">
        <f t="shared" si="93"/>
        <v>0</v>
      </c>
      <c r="O371" s="84">
        <f t="shared" si="93"/>
        <v>0</v>
      </c>
      <c r="P371" s="84">
        <f t="shared" si="93"/>
        <v>0</v>
      </c>
      <c r="Q371" s="84">
        <f t="shared" si="93"/>
        <v>0</v>
      </c>
      <c r="R371" s="84">
        <f t="shared" si="93"/>
        <v>0</v>
      </c>
      <c r="S371" s="84">
        <f t="shared" si="93"/>
        <v>0</v>
      </c>
      <c r="T371" s="84">
        <f t="shared" si="93"/>
        <v>0</v>
      </c>
      <c r="U371" s="84">
        <f t="shared" si="93"/>
        <v>0</v>
      </c>
      <c r="V371" s="84">
        <f t="shared" si="93"/>
        <v>0</v>
      </c>
      <c r="W371" s="84">
        <f t="shared" si="93"/>
        <v>0</v>
      </c>
      <c r="X371" s="84">
        <f t="shared" si="93"/>
        <v>0</v>
      </c>
      <c r="Y371" s="84">
        <f t="shared" si="93"/>
        <v>0</v>
      </c>
      <c r="Z371" s="84">
        <f t="shared" si="93"/>
        <v>0</v>
      </c>
      <c r="AA371" s="84">
        <f t="shared" si="93"/>
        <v>0</v>
      </c>
      <c r="AB371" s="84">
        <f t="shared" si="93"/>
        <v>0</v>
      </c>
      <c r="AC371" s="84">
        <f t="shared" si="93"/>
        <v>0</v>
      </c>
      <c r="AD371" s="84">
        <f t="shared" si="93"/>
        <v>0</v>
      </c>
      <c r="AE371" s="84">
        <f t="shared" si="93"/>
        <v>0</v>
      </c>
      <c r="AF371" s="84">
        <f t="shared" si="93"/>
        <v>0</v>
      </c>
      <c r="AG371" s="84">
        <f t="shared" si="93"/>
        <v>0</v>
      </c>
      <c r="AH371" s="84">
        <f t="shared" si="93"/>
        <v>0</v>
      </c>
      <c r="AI371" s="84">
        <f t="shared" si="93"/>
        <v>0</v>
      </c>
      <c r="AJ371" s="84">
        <f t="shared" si="93"/>
        <v>0</v>
      </c>
      <c r="AK371" s="84">
        <f t="shared" si="93"/>
        <v>0</v>
      </c>
      <c r="AL371" s="84">
        <f t="shared" si="93"/>
        <v>0</v>
      </c>
      <c r="AM371" s="84">
        <f t="shared" si="93"/>
        <v>0</v>
      </c>
      <c r="AN371" s="84">
        <f t="shared" si="93"/>
        <v>0</v>
      </c>
      <c r="AO371" s="84">
        <f t="shared" si="93"/>
        <v>0</v>
      </c>
      <c r="AP371" s="84">
        <f t="shared" si="93"/>
        <v>0</v>
      </c>
      <c r="AQ371" s="84">
        <f t="shared" si="90"/>
        <v>0</v>
      </c>
      <c r="AR371" s="84">
        <f t="shared" si="93"/>
        <v>0</v>
      </c>
      <c r="AS371" s="5"/>
      <c r="AT371" s="84">
        <f t="shared" si="95"/>
        <v>0</v>
      </c>
      <c r="AU371" s="84">
        <f t="shared" si="95"/>
        <v>0</v>
      </c>
      <c r="AV371" s="84">
        <f t="shared" si="95"/>
        <v>0</v>
      </c>
      <c r="AW371" s="84">
        <f t="shared" si="95"/>
        <v>0</v>
      </c>
      <c r="AX371" s="84">
        <f t="shared" si="95"/>
        <v>0</v>
      </c>
      <c r="AY371" s="84">
        <f t="shared" si="95"/>
        <v>0</v>
      </c>
      <c r="AZ371" s="84">
        <f t="shared" si="95"/>
        <v>0</v>
      </c>
      <c r="BA371" s="84">
        <f t="shared" si="95"/>
        <v>0</v>
      </c>
      <c r="BB371" s="84">
        <f t="shared" si="95"/>
        <v>0</v>
      </c>
      <c r="BC371" s="84">
        <f t="shared" si="95"/>
        <v>0</v>
      </c>
      <c r="BD371" s="5"/>
      <c r="BE371" s="5"/>
      <c r="BF371" s="5"/>
      <c r="BG371" s="5"/>
      <c r="BH371" s="5"/>
      <c r="BI371" s="5"/>
      <c r="BJ371" s="5"/>
    </row>
    <row r="372" spans="2:62" hidden="1">
      <c r="B372">
        <f t="shared" si="94"/>
        <v>645</v>
      </c>
      <c r="C372" t="str">
        <f t="shared" si="94"/>
        <v>DESHERBAT</v>
      </c>
      <c r="D372" t="str">
        <f t="shared" si="94"/>
        <v>Preparació per desherbat manual 2,5h/1.000 m2</v>
      </c>
      <c r="E372" s="82">
        <f t="shared" si="94"/>
        <v>2500</v>
      </c>
      <c r="F372" s="84">
        <f t="shared" si="93"/>
        <v>0</v>
      </c>
      <c r="G372" s="84">
        <f t="shared" si="93"/>
        <v>0</v>
      </c>
      <c r="H372" s="84">
        <f t="shared" si="93"/>
        <v>0</v>
      </c>
      <c r="I372" s="84">
        <f t="shared" si="93"/>
        <v>0</v>
      </c>
      <c r="J372" s="84">
        <f t="shared" si="93"/>
        <v>0</v>
      </c>
      <c r="K372" s="84">
        <f t="shared" si="93"/>
        <v>0</v>
      </c>
      <c r="L372" s="84">
        <f t="shared" si="93"/>
        <v>0</v>
      </c>
      <c r="M372" s="84">
        <f t="shared" si="93"/>
        <v>0</v>
      </c>
      <c r="N372" s="84">
        <f t="shared" si="93"/>
        <v>0</v>
      </c>
      <c r="O372" s="84">
        <f t="shared" si="93"/>
        <v>0</v>
      </c>
      <c r="P372" s="84">
        <f t="shared" si="93"/>
        <v>0</v>
      </c>
      <c r="Q372" s="84">
        <f t="shared" si="93"/>
        <v>0</v>
      </c>
      <c r="R372" s="84">
        <f t="shared" si="93"/>
        <v>0</v>
      </c>
      <c r="S372" s="84">
        <f t="shared" si="93"/>
        <v>0</v>
      </c>
      <c r="T372" s="84">
        <f t="shared" si="93"/>
        <v>0</v>
      </c>
      <c r="U372" s="84">
        <f t="shared" si="93"/>
        <v>0</v>
      </c>
      <c r="V372" s="84">
        <f t="shared" si="93"/>
        <v>0</v>
      </c>
      <c r="W372" s="84">
        <f t="shared" si="93"/>
        <v>0</v>
      </c>
      <c r="X372" s="84">
        <f t="shared" si="93"/>
        <v>0</v>
      </c>
      <c r="Y372" s="84">
        <f t="shared" si="93"/>
        <v>0</v>
      </c>
      <c r="Z372" s="84">
        <f t="shared" si="93"/>
        <v>0</v>
      </c>
      <c r="AA372" s="84">
        <f t="shared" si="93"/>
        <v>0</v>
      </c>
      <c r="AB372" s="84">
        <f t="shared" si="93"/>
        <v>0</v>
      </c>
      <c r="AC372" s="84">
        <f t="shared" si="93"/>
        <v>0</v>
      </c>
      <c r="AD372" s="84">
        <f t="shared" si="93"/>
        <v>0</v>
      </c>
      <c r="AE372" s="84">
        <f t="shared" si="93"/>
        <v>0</v>
      </c>
      <c r="AF372" s="84">
        <f t="shared" si="93"/>
        <v>0</v>
      </c>
      <c r="AG372" s="84">
        <f t="shared" ref="AG372:AR372" si="96">IF($E$4&lt;$E372,$E$4/$E372*AG137,AG137)</f>
        <v>0</v>
      </c>
      <c r="AH372" s="84">
        <f t="shared" si="96"/>
        <v>0</v>
      </c>
      <c r="AI372" s="84">
        <f t="shared" si="96"/>
        <v>0</v>
      </c>
      <c r="AJ372" s="84">
        <f t="shared" si="96"/>
        <v>0</v>
      </c>
      <c r="AK372" s="84">
        <f t="shared" si="96"/>
        <v>0</v>
      </c>
      <c r="AL372" s="84">
        <f t="shared" si="96"/>
        <v>0</v>
      </c>
      <c r="AM372" s="84">
        <f t="shared" si="96"/>
        <v>0</v>
      </c>
      <c r="AN372" s="84">
        <f t="shared" si="96"/>
        <v>0</v>
      </c>
      <c r="AO372" s="84">
        <f t="shared" si="96"/>
        <v>0</v>
      </c>
      <c r="AP372" s="84">
        <f t="shared" si="96"/>
        <v>0</v>
      </c>
      <c r="AQ372" s="84">
        <f t="shared" si="90"/>
        <v>0</v>
      </c>
      <c r="AR372" s="84">
        <f t="shared" si="96"/>
        <v>0</v>
      </c>
      <c r="AS372" s="5"/>
      <c r="AT372" s="84">
        <f t="shared" si="95"/>
        <v>0</v>
      </c>
      <c r="AU372" s="84">
        <f t="shared" si="95"/>
        <v>0</v>
      </c>
      <c r="AV372" s="84">
        <f t="shared" si="95"/>
        <v>0</v>
      </c>
      <c r="AW372" s="84">
        <f t="shared" si="95"/>
        <v>0</v>
      </c>
      <c r="AX372" s="84">
        <f t="shared" si="95"/>
        <v>0</v>
      </c>
      <c r="AY372" s="84">
        <f t="shared" si="95"/>
        <v>0</v>
      </c>
      <c r="AZ372" s="84">
        <f t="shared" si="95"/>
        <v>0</v>
      </c>
      <c r="BA372" s="84">
        <f t="shared" si="95"/>
        <v>0</v>
      </c>
      <c r="BB372" s="84">
        <f t="shared" si="95"/>
        <v>0</v>
      </c>
      <c r="BC372" s="84">
        <f t="shared" si="95"/>
        <v>0</v>
      </c>
      <c r="BD372" s="5"/>
      <c r="BE372" s="5"/>
      <c r="BF372" s="5"/>
      <c r="BG372" s="5"/>
      <c r="BH372" s="5"/>
      <c r="BI372" s="5"/>
      <c r="BJ372" s="5"/>
    </row>
    <row r="373" spans="2:62" hidden="1">
      <c r="B373">
        <f t="shared" si="94"/>
        <v>655</v>
      </c>
      <c r="C373" t="str">
        <f t="shared" si="94"/>
        <v>DESHERBAT</v>
      </c>
      <c r="D373" t="str">
        <f t="shared" si="94"/>
        <v>Preparació per desherbat manual 5h/1.000  m2</v>
      </c>
      <c r="E373" s="82">
        <f t="shared" si="94"/>
        <v>2500</v>
      </c>
      <c r="F373" s="84">
        <f t="shared" ref="F373:AR379" si="97">IF($E$4&lt;$E373,$E$4/$E373*F138,F138)</f>
        <v>0</v>
      </c>
      <c r="G373" s="84">
        <f t="shared" si="97"/>
        <v>0</v>
      </c>
      <c r="H373" s="84">
        <f t="shared" si="97"/>
        <v>0</v>
      </c>
      <c r="I373" s="84">
        <f t="shared" si="97"/>
        <v>0</v>
      </c>
      <c r="J373" s="84">
        <f t="shared" si="97"/>
        <v>0</v>
      </c>
      <c r="K373" s="84">
        <f t="shared" si="97"/>
        <v>0</v>
      </c>
      <c r="L373" s="84">
        <f t="shared" si="97"/>
        <v>0</v>
      </c>
      <c r="M373" s="84">
        <f t="shared" si="97"/>
        <v>0</v>
      </c>
      <c r="N373" s="84">
        <f t="shared" si="97"/>
        <v>0</v>
      </c>
      <c r="O373" s="84">
        <f t="shared" si="97"/>
        <v>0</v>
      </c>
      <c r="P373" s="84">
        <f t="shared" si="97"/>
        <v>0</v>
      </c>
      <c r="Q373" s="84">
        <f t="shared" si="97"/>
        <v>0</v>
      </c>
      <c r="R373" s="84">
        <f t="shared" si="97"/>
        <v>0</v>
      </c>
      <c r="S373" s="84">
        <f t="shared" si="97"/>
        <v>0</v>
      </c>
      <c r="T373" s="84">
        <f t="shared" si="97"/>
        <v>0</v>
      </c>
      <c r="U373" s="84">
        <f t="shared" si="97"/>
        <v>0</v>
      </c>
      <c r="V373" s="84">
        <f t="shared" si="97"/>
        <v>0</v>
      </c>
      <c r="W373" s="84">
        <f t="shared" si="97"/>
        <v>0</v>
      </c>
      <c r="X373" s="84">
        <f t="shared" si="97"/>
        <v>0</v>
      </c>
      <c r="Y373" s="84">
        <f t="shared" si="97"/>
        <v>0</v>
      </c>
      <c r="Z373" s="84">
        <f t="shared" si="97"/>
        <v>0</v>
      </c>
      <c r="AA373" s="84">
        <f t="shared" si="97"/>
        <v>0</v>
      </c>
      <c r="AB373" s="84">
        <f t="shared" si="97"/>
        <v>0</v>
      </c>
      <c r="AC373" s="84">
        <f t="shared" si="97"/>
        <v>0</v>
      </c>
      <c r="AD373" s="84">
        <f t="shared" si="97"/>
        <v>0</v>
      </c>
      <c r="AE373" s="84">
        <f t="shared" si="97"/>
        <v>0</v>
      </c>
      <c r="AF373" s="84">
        <f t="shared" si="97"/>
        <v>0</v>
      </c>
      <c r="AG373" s="84">
        <f t="shared" si="97"/>
        <v>0</v>
      </c>
      <c r="AH373" s="84">
        <f t="shared" si="97"/>
        <v>0</v>
      </c>
      <c r="AI373" s="84">
        <f t="shared" si="97"/>
        <v>0</v>
      </c>
      <c r="AJ373" s="84">
        <f t="shared" si="97"/>
        <v>0</v>
      </c>
      <c r="AK373" s="84">
        <f t="shared" si="97"/>
        <v>0</v>
      </c>
      <c r="AL373" s="84">
        <f t="shared" si="97"/>
        <v>0</v>
      </c>
      <c r="AM373" s="84">
        <f t="shared" si="97"/>
        <v>0</v>
      </c>
      <c r="AN373" s="84">
        <f t="shared" si="97"/>
        <v>0</v>
      </c>
      <c r="AO373" s="84">
        <f t="shared" si="97"/>
        <v>0</v>
      </c>
      <c r="AP373" s="84">
        <f t="shared" si="97"/>
        <v>0</v>
      </c>
      <c r="AQ373" s="84">
        <f t="shared" si="90"/>
        <v>0</v>
      </c>
      <c r="AR373" s="84">
        <f t="shared" si="97"/>
        <v>0</v>
      </c>
      <c r="AS373" s="5"/>
      <c r="AT373" s="84">
        <f t="shared" si="95"/>
        <v>0</v>
      </c>
      <c r="AU373" s="84">
        <f t="shared" si="95"/>
        <v>0</v>
      </c>
      <c r="AV373" s="84">
        <f t="shared" si="95"/>
        <v>0</v>
      </c>
      <c r="AW373" s="84">
        <f t="shared" si="95"/>
        <v>0</v>
      </c>
      <c r="AX373" s="84">
        <f t="shared" si="95"/>
        <v>0</v>
      </c>
      <c r="AY373" s="84">
        <f t="shared" si="95"/>
        <v>0</v>
      </c>
      <c r="AZ373" s="84">
        <f t="shared" si="95"/>
        <v>0</v>
      </c>
      <c r="BA373" s="84">
        <f t="shared" si="95"/>
        <v>0</v>
      </c>
      <c r="BB373" s="84">
        <f t="shared" si="95"/>
        <v>0</v>
      </c>
      <c r="BC373" s="84">
        <f t="shared" si="95"/>
        <v>0</v>
      </c>
      <c r="BD373" s="5"/>
      <c r="BE373" s="5"/>
      <c r="BF373" s="5"/>
      <c r="BG373" s="5"/>
      <c r="BH373" s="5"/>
      <c r="BI373" s="5"/>
      <c r="BJ373" s="5"/>
    </row>
    <row r="374" spans="2:62" hidden="1">
      <c r="B374">
        <f t="shared" si="94"/>
        <v>665</v>
      </c>
      <c r="C374" t="str">
        <f t="shared" si="94"/>
        <v>DESHERBAT</v>
      </c>
      <c r="D374" t="str">
        <f t="shared" si="94"/>
        <v>Preparació per desherbat manual 6,5h/1.000  m2</v>
      </c>
      <c r="E374" s="82">
        <f t="shared" si="94"/>
        <v>2500</v>
      </c>
      <c r="F374" s="84">
        <f t="shared" si="97"/>
        <v>0</v>
      </c>
      <c r="G374" s="84">
        <f t="shared" si="97"/>
        <v>0</v>
      </c>
      <c r="H374" s="84">
        <f t="shared" si="97"/>
        <v>0</v>
      </c>
      <c r="I374" s="84">
        <f t="shared" si="97"/>
        <v>0</v>
      </c>
      <c r="J374" s="84">
        <f t="shared" si="97"/>
        <v>0</v>
      </c>
      <c r="K374" s="84">
        <f t="shared" si="97"/>
        <v>0</v>
      </c>
      <c r="L374" s="84">
        <f t="shared" si="97"/>
        <v>0</v>
      </c>
      <c r="M374" s="84">
        <f t="shared" si="97"/>
        <v>0</v>
      </c>
      <c r="N374" s="84">
        <f t="shared" si="97"/>
        <v>0</v>
      </c>
      <c r="O374" s="84">
        <f t="shared" si="97"/>
        <v>0</v>
      </c>
      <c r="P374" s="84">
        <f t="shared" si="97"/>
        <v>0</v>
      </c>
      <c r="Q374" s="84">
        <f t="shared" si="97"/>
        <v>0</v>
      </c>
      <c r="R374" s="84">
        <f t="shared" si="97"/>
        <v>0</v>
      </c>
      <c r="S374" s="84">
        <f t="shared" si="97"/>
        <v>0</v>
      </c>
      <c r="T374" s="84">
        <f t="shared" si="97"/>
        <v>0</v>
      </c>
      <c r="U374" s="84">
        <f t="shared" si="97"/>
        <v>0</v>
      </c>
      <c r="V374" s="84">
        <f t="shared" si="97"/>
        <v>0</v>
      </c>
      <c r="W374" s="84">
        <f t="shared" si="97"/>
        <v>0</v>
      </c>
      <c r="X374" s="84">
        <f t="shared" si="97"/>
        <v>0</v>
      </c>
      <c r="Y374" s="84">
        <f t="shared" si="97"/>
        <v>0</v>
      </c>
      <c r="Z374" s="84">
        <f t="shared" si="97"/>
        <v>0</v>
      </c>
      <c r="AA374" s="84">
        <f t="shared" si="97"/>
        <v>0</v>
      </c>
      <c r="AB374" s="84">
        <f t="shared" si="97"/>
        <v>0</v>
      </c>
      <c r="AC374" s="84">
        <f t="shared" si="97"/>
        <v>0</v>
      </c>
      <c r="AD374" s="84">
        <f t="shared" si="97"/>
        <v>0</v>
      </c>
      <c r="AE374" s="84">
        <f t="shared" si="97"/>
        <v>0</v>
      </c>
      <c r="AF374" s="84">
        <f t="shared" si="97"/>
        <v>0</v>
      </c>
      <c r="AG374" s="84">
        <f t="shared" si="97"/>
        <v>0</v>
      </c>
      <c r="AH374" s="84">
        <f t="shared" si="97"/>
        <v>0</v>
      </c>
      <c r="AI374" s="84">
        <f t="shared" si="97"/>
        <v>0</v>
      </c>
      <c r="AJ374" s="84">
        <f t="shared" si="97"/>
        <v>0</v>
      </c>
      <c r="AK374" s="84">
        <f t="shared" si="97"/>
        <v>0</v>
      </c>
      <c r="AL374" s="84">
        <f t="shared" si="97"/>
        <v>0</v>
      </c>
      <c r="AM374" s="84">
        <f t="shared" si="97"/>
        <v>0</v>
      </c>
      <c r="AN374" s="84">
        <f t="shared" si="97"/>
        <v>0</v>
      </c>
      <c r="AO374" s="84">
        <f t="shared" si="97"/>
        <v>0</v>
      </c>
      <c r="AP374" s="84">
        <f t="shared" si="97"/>
        <v>0</v>
      </c>
      <c r="AQ374" s="84">
        <f t="shared" si="97"/>
        <v>0</v>
      </c>
      <c r="AR374" s="84">
        <f t="shared" si="97"/>
        <v>0</v>
      </c>
      <c r="AS374" s="5"/>
      <c r="AT374" s="84">
        <f t="shared" si="95"/>
        <v>0</v>
      </c>
      <c r="AU374" s="84">
        <f t="shared" si="95"/>
        <v>0</v>
      </c>
      <c r="AV374" s="84">
        <f t="shared" si="95"/>
        <v>0</v>
      </c>
      <c r="AW374" s="84">
        <f t="shared" si="95"/>
        <v>0</v>
      </c>
      <c r="AX374" s="84">
        <f t="shared" si="95"/>
        <v>0</v>
      </c>
      <c r="AY374" s="84">
        <f t="shared" si="95"/>
        <v>0</v>
      </c>
      <c r="AZ374" s="84">
        <f t="shared" si="95"/>
        <v>0</v>
      </c>
      <c r="BA374" s="84">
        <f t="shared" si="95"/>
        <v>0</v>
      </c>
      <c r="BB374" s="84">
        <f t="shared" si="95"/>
        <v>0</v>
      </c>
      <c r="BC374" s="84">
        <f t="shared" si="95"/>
        <v>0</v>
      </c>
      <c r="BD374" s="5"/>
      <c r="BE374" s="5"/>
      <c r="BF374" s="5"/>
      <c r="BG374" s="5"/>
      <c r="BH374" s="5"/>
      <c r="BI374" s="5"/>
      <c r="BJ374" s="5"/>
    </row>
    <row r="375" spans="2:62" hidden="1">
      <c r="B375">
        <f t="shared" si="94"/>
        <v>675</v>
      </c>
      <c r="C375" t="str">
        <f t="shared" si="94"/>
        <v>DESHERBAT</v>
      </c>
      <c r="D375" t="str">
        <f t="shared" si="94"/>
        <v>Preparació per calçar-desherbar</v>
      </c>
      <c r="E375" s="82">
        <f t="shared" si="94"/>
        <v>2500</v>
      </c>
      <c r="F375" s="84">
        <f t="shared" si="97"/>
        <v>0</v>
      </c>
      <c r="G375" s="84">
        <f t="shared" si="97"/>
        <v>0</v>
      </c>
      <c r="H375" s="84">
        <f t="shared" si="97"/>
        <v>0</v>
      </c>
      <c r="I375" s="84">
        <f t="shared" si="97"/>
        <v>0</v>
      </c>
      <c r="J375" s="84">
        <f t="shared" si="97"/>
        <v>0</v>
      </c>
      <c r="K375" s="84">
        <f t="shared" si="97"/>
        <v>0</v>
      </c>
      <c r="L375" s="84">
        <f t="shared" si="97"/>
        <v>0</v>
      </c>
      <c r="M375" s="84">
        <f t="shared" si="97"/>
        <v>0</v>
      </c>
      <c r="N375" s="84">
        <f t="shared" si="97"/>
        <v>0</v>
      </c>
      <c r="O375" s="84">
        <f t="shared" si="97"/>
        <v>0</v>
      </c>
      <c r="P375" s="84">
        <f t="shared" si="97"/>
        <v>0</v>
      </c>
      <c r="Q375" s="84">
        <f t="shared" si="97"/>
        <v>0</v>
      </c>
      <c r="R375" s="84">
        <f t="shared" si="97"/>
        <v>0</v>
      </c>
      <c r="S375" s="84">
        <f t="shared" si="97"/>
        <v>0</v>
      </c>
      <c r="T375" s="84">
        <f t="shared" si="97"/>
        <v>0</v>
      </c>
      <c r="U375" s="84">
        <f t="shared" si="97"/>
        <v>0</v>
      </c>
      <c r="V375" s="84">
        <f t="shared" si="97"/>
        <v>0</v>
      </c>
      <c r="W375" s="84">
        <f t="shared" si="97"/>
        <v>0</v>
      </c>
      <c r="X375" s="84">
        <f t="shared" si="97"/>
        <v>0</v>
      </c>
      <c r="Y375" s="84">
        <f t="shared" si="97"/>
        <v>0</v>
      </c>
      <c r="Z375" s="84">
        <f t="shared" si="97"/>
        <v>0</v>
      </c>
      <c r="AA375" s="84">
        <f t="shared" si="97"/>
        <v>0</v>
      </c>
      <c r="AB375" s="84">
        <f t="shared" si="97"/>
        <v>0</v>
      </c>
      <c r="AC375" s="84">
        <f t="shared" si="97"/>
        <v>0</v>
      </c>
      <c r="AD375" s="84">
        <f t="shared" si="97"/>
        <v>0</v>
      </c>
      <c r="AE375" s="84">
        <f t="shared" si="97"/>
        <v>0</v>
      </c>
      <c r="AF375" s="84">
        <f t="shared" si="97"/>
        <v>0</v>
      </c>
      <c r="AG375" s="84">
        <f t="shared" si="97"/>
        <v>0</v>
      </c>
      <c r="AH375" s="84">
        <f t="shared" si="97"/>
        <v>0</v>
      </c>
      <c r="AI375" s="84">
        <f t="shared" si="97"/>
        <v>0</v>
      </c>
      <c r="AJ375" s="84">
        <f t="shared" si="97"/>
        <v>0</v>
      </c>
      <c r="AK375" s="84">
        <f t="shared" si="97"/>
        <v>0</v>
      </c>
      <c r="AL375" s="84">
        <f t="shared" si="97"/>
        <v>0</v>
      </c>
      <c r="AM375" s="84">
        <f t="shared" si="97"/>
        <v>0</v>
      </c>
      <c r="AN375" s="84">
        <f t="shared" si="97"/>
        <v>0</v>
      </c>
      <c r="AO375" s="84">
        <f t="shared" si="97"/>
        <v>0</v>
      </c>
      <c r="AP375" s="84">
        <f t="shared" si="97"/>
        <v>0</v>
      </c>
      <c r="AQ375" s="84">
        <f t="shared" si="97"/>
        <v>0</v>
      </c>
      <c r="AR375" s="84">
        <f t="shared" si="97"/>
        <v>0</v>
      </c>
      <c r="AS375" s="5"/>
      <c r="AT375" s="84">
        <f t="shared" si="95"/>
        <v>0</v>
      </c>
      <c r="AU375" s="84">
        <f t="shared" si="95"/>
        <v>0</v>
      </c>
      <c r="AV375" s="84">
        <f t="shared" si="95"/>
        <v>0</v>
      </c>
      <c r="AW375" s="84">
        <f t="shared" si="95"/>
        <v>0</v>
      </c>
      <c r="AX375" s="84">
        <f t="shared" si="95"/>
        <v>0</v>
      </c>
      <c r="AY375" s="84">
        <f t="shared" si="95"/>
        <v>0</v>
      </c>
      <c r="AZ375" s="84">
        <f t="shared" si="95"/>
        <v>0</v>
      </c>
      <c r="BA375" s="84">
        <f t="shared" si="95"/>
        <v>0</v>
      </c>
      <c r="BB375" s="84">
        <f t="shared" si="95"/>
        <v>0</v>
      </c>
      <c r="BC375" s="84">
        <f t="shared" si="95"/>
        <v>0</v>
      </c>
      <c r="BD375" s="5"/>
      <c r="BE375" s="5"/>
      <c r="BF375" s="5"/>
      <c r="BG375" s="5"/>
      <c r="BH375" s="5"/>
      <c r="BI375" s="5"/>
      <c r="BJ375" s="5"/>
    </row>
    <row r="376" spans="2:62" hidden="1">
      <c r="B376">
        <f t="shared" si="94"/>
        <v>685</v>
      </c>
      <c r="C376" t="str">
        <f t="shared" si="94"/>
        <v>DESHERBAT</v>
      </c>
      <c r="D376" t="str">
        <f t="shared" si="94"/>
        <v>Preparació per col·locar plàstic a mà</v>
      </c>
      <c r="E376" s="82">
        <f t="shared" si="94"/>
        <v>2500</v>
      </c>
      <c r="F376" s="84">
        <f t="shared" si="97"/>
        <v>0</v>
      </c>
      <c r="G376" s="84">
        <f t="shared" si="97"/>
        <v>0</v>
      </c>
      <c r="H376" s="84">
        <f t="shared" si="97"/>
        <v>0</v>
      </c>
      <c r="I376" s="84">
        <f t="shared" si="97"/>
        <v>0</v>
      </c>
      <c r="J376" s="84">
        <f t="shared" si="97"/>
        <v>0</v>
      </c>
      <c r="K376" s="84">
        <f t="shared" si="97"/>
        <v>0</v>
      </c>
      <c r="L376" s="84">
        <f t="shared" si="97"/>
        <v>0</v>
      </c>
      <c r="M376" s="84">
        <f t="shared" si="97"/>
        <v>0</v>
      </c>
      <c r="N376" s="84">
        <f t="shared" si="97"/>
        <v>0</v>
      </c>
      <c r="O376" s="84">
        <f t="shared" si="97"/>
        <v>0</v>
      </c>
      <c r="P376" s="84">
        <f t="shared" si="97"/>
        <v>0</v>
      </c>
      <c r="Q376" s="84">
        <f t="shared" si="97"/>
        <v>0</v>
      </c>
      <c r="R376" s="84">
        <f t="shared" si="97"/>
        <v>0</v>
      </c>
      <c r="S376" s="84">
        <f t="shared" si="97"/>
        <v>0</v>
      </c>
      <c r="T376" s="84">
        <f t="shared" si="97"/>
        <v>0</v>
      </c>
      <c r="U376" s="84">
        <f t="shared" si="97"/>
        <v>0</v>
      </c>
      <c r="V376" s="84">
        <f t="shared" si="97"/>
        <v>0</v>
      </c>
      <c r="W376" s="84">
        <f t="shared" si="97"/>
        <v>0</v>
      </c>
      <c r="X376" s="84">
        <f t="shared" si="97"/>
        <v>0</v>
      </c>
      <c r="Y376" s="84">
        <f t="shared" si="97"/>
        <v>0</v>
      </c>
      <c r="Z376" s="84">
        <f t="shared" si="97"/>
        <v>0</v>
      </c>
      <c r="AA376" s="84">
        <f t="shared" si="97"/>
        <v>0</v>
      </c>
      <c r="AB376" s="84">
        <f t="shared" si="97"/>
        <v>0</v>
      </c>
      <c r="AC376" s="84">
        <f t="shared" si="97"/>
        <v>0</v>
      </c>
      <c r="AD376" s="84">
        <f t="shared" si="97"/>
        <v>0</v>
      </c>
      <c r="AE376" s="84">
        <f t="shared" si="97"/>
        <v>0</v>
      </c>
      <c r="AF376" s="84">
        <f t="shared" si="97"/>
        <v>0</v>
      </c>
      <c r="AG376" s="84">
        <f t="shared" si="97"/>
        <v>0</v>
      </c>
      <c r="AH376" s="84">
        <f t="shared" si="97"/>
        <v>0</v>
      </c>
      <c r="AI376" s="84">
        <f t="shared" si="97"/>
        <v>0</v>
      </c>
      <c r="AJ376" s="84">
        <f t="shared" si="97"/>
        <v>0</v>
      </c>
      <c r="AK376" s="84">
        <f t="shared" si="97"/>
        <v>0</v>
      </c>
      <c r="AL376" s="84">
        <f t="shared" si="97"/>
        <v>0</v>
      </c>
      <c r="AM376" s="84">
        <f t="shared" si="97"/>
        <v>0</v>
      </c>
      <c r="AN376" s="84">
        <f t="shared" si="97"/>
        <v>0</v>
      </c>
      <c r="AO376" s="84">
        <f t="shared" si="97"/>
        <v>0</v>
      </c>
      <c r="AP376" s="84">
        <f t="shared" si="97"/>
        <v>0</v>
      </c>
      <c r="AQ376" s="84">
        <f t="shared" si="97"/>
        <v>0</v>
      </c>
      <c r="AR376" s="84">
        <f t="shared" si="97"/>
        <v>0</v>
      </c>
      <c r="AS376" s="5"/>
      <c r="AT376" s="84">
        <f t="shared" si="95"/>
        <v>0</v>
      </c>
      <c r="AU376" s="84">
        <f t="shared" si="95"/>
        <v>0</v>
      </c>
      <c r="AV376" s="84">
        <f t="shared" si="95"/>
        <v>0</v>
      </c>
      <c r="AW376" s="84">
        <f t="shared" si="95"/>
        <v>0</v>
      </c>
      <c r="AX376" s="84">
        <f t="shared" si="95"/>
        <v>0</v>
      </c>
      <c r="AY376" s="84">
        <f t="shared" si="95"/>
        <v>0</v>
      </c>
      <c r="AZ376" s="84">
        <f t="shared" si="95"/>
        <v>0</v>
      </c>
      <c r="BA376" s="84">
        <f t="shared" si="95"/>
        <v>0</v>
      </c>
      <c r="BB376" s="84">
        <f t="shared" si="95"/>
        <v>0</v>
      </c>
      <c r="BC376" s="84">
        <f t="shared" si="95"/>
        <v>0</v>
      </c>
      <c r="BD376" s="5"/>
      <c r="BE376" s="5"/>
      <c r="BF376" s="5"/>
      <c r="BG376" s="5"/>
      <c r="BH376" s="5"/>
      <c r="BI376" s="5"/>
      <c r="BJ376" s="5"/>
    </row>
    <row r="377" spans="2:62" hidden="1">
      <c r="B377">
        <f t="shared" si="94"/>
        <v>715</v>
      </c>
      <c r="C377" t="str">
        <f t="shared" si="94"/>
        <v xml:space="preserve">ALTRES OPERACIONS </v>
      </c>
      <c r="D377" t="str">
        <f t="shared" si="94"/>
        <v>Preparació per clavar i lligar canyes manual</v>
      </c>
      <c r="E377" s="82">
        <f t="shared" si="94"/>
        <v>2500</v>
      </c>
      <c r="F377" s="84">
        <f t="shared" si="97"/>
        <v>0</v>
      </c>
      <c r="G377" s="84">
        <f t="shared" si="97"/>
        <v>0</v>
      </c>
      <c r="H377" s="84">
        <f t="shared" si="97"/>
        <v>0</v>
      </c>
      <c r="I377" s="84">
        <f t="shared" si="97"/>
        <v>0</v>
      </c>
      <c r="J377" s="84">
        <f t="shared" si="97"/>
        <v>0</v>
      </c>
      <c r="K377" s="84">
        <f t="shared" si="97"/>
        <v>0</v>
      </c>
      <c r="L377" s="84">
        <f t="shared" si="97"/>
        <v>0</v>
      </c>
      <c r="M377" s="84">
        <f t="shared" si="97"/>
        <v>0</v>
      </c>
      <c r="N377" s="84">
        <f t="shared" si="97"/>
        <v>0</v>
      </c>
      <c r="O377" s="84">
        <f t="shared" si="97"/>
        <v>0</v>
      </c>
      <c r="P377" s="84">
        <f t="shared" si="97"/>
        <v>0</v>
      </c>
      <c r="Q377" s="84">
        <f t="shared" si="97"/>
        <v>0</v>
      </c>
      <c r="R377" s="84">
        <f t="shared" si="97"/>
        <v>0</v>
      </c>
      <c r="S377" s="84">
        <f t="shared" si="97"/>
        <v>0</v>
      </c>
      <c r="T377" s="84">
        <f t="shared" si="97"/>
        <v>0</v>
      </c>
      <c r="U377" s="84">
        <f t="shared" si="97"/>
        <v>0</v>
      </c>
      <c r="V377" s="84">
        <f t="shared" si="97"/>
        <v>0</v>
      </c>
      <c r="W377" s="84">
        <f t="shared" si="97"/>
        <v>0</v>
      </c>
      <c r="X377" s="84">
        <f t="shared" si="97"/>
        <v>0</v>
      </c>
      <c r="Y377" s="84">
        <f t="shared" si="97"/>
        <v>0</v>
      </c>
      <c r="Z377" s="84">
        <f t="shared" si="97"/>
        <v>0</v>
      </c>
      <c r="AA377" s="84">
        <f t="shared" si="97"/>
        <v>0</v>
      </c>
      <c r="AB377" s="84">
        <f t="shared" si="97"/>
        <v>0</v>
      </c>
      <c r="AC377" s="84">
        <f t="shared" si="97"/>
        <v>0</v>
      </c>
      <c r="AD377" s="84">
        <f t="shared" si="97"/>
        <v>0</v>
      </c>
      <c r="AE377" s="84">
        <f t="shared" si="97"/>
        <v>0</v>
      </c>
      <c r="AF377" s="84">
        <f t="shared" si="97"/>
        <v>0</v>
      </c>
      <c r="AG377" s="84">
        <f t="shared" si="97"/>
        <v>0</v>
      </c>
      <c r="AH377" s="84">
        <f t="shared" si="97"/>
        <v>0</v>
      </c>
      <c r="AI377" s="84">
        <f t="shared" si="97"/>
        <v>0</v>
      </c>
      <c r="AJ377" s="84">
        <f t="shared" si="97"/>
        <v>0</v>
      </c>
      <c r="AK377" s="84">
        <f t="shared" si="97"/>
        <v>0</v>
      </c>
      <c r="AL377" s="84">
        <f t="shared" si="97"/>
        <v>0</v>
      </c>
      <c r="AM377" s="84">
        <f t="shared" si="97"/>
        <v>0</v>
      </c>
      <c r="AN377" s="84">
        <f t="shared" si="97"/>
        <v>0</v>
      </c>
      <c r="AO377" s="84">
        <f t="shared" si="97"/>
        <v>0</v>
      </c>
      <c r="AP377" s="84">
        <f t="shared" si="97"/>
        <v>0</v>
      </c>
      <c r="AQ377" s="84">
        <f t="shared" si="97"/>
        <v>0</v>
      </c>
      <c r="AR377" s="84">
        <f t="shared" si="97"/>
        <v>0</v>
      </c>
      <c r="AS377" s="5"/>
      <c r="AT377" s="84">
        <f t="shared" si="95"/>
        <v>0</v>
      </c>
      <c r="AU377" s="84">
        <f t="shared" si="95"/>
        <v>0</v>
      </c>
      <c r="AV377" s="84">
        <f t="shared" si="95"/>
        <v>0</v>
      </c>
      <c r="AW377" s="84">
        <f t="shared" si="95"/>
        <v>0</v>
      </c>
      <c r="AX377" s="84">
        <f t="shared" si="95"/>
        <v>0</v>
      </c>
      <c r="AY377" s="84">
        <f t="shared" si="95"/>
        <v>0</v>
      </c>
      <c r="AZ377" s="84">
        <f t="shared" si="95"/>
        <v>0</v>
      </c>
      <c r="BA377" s="84">
        <f t="shared" si="95"/>
        <v>0</v>
      </c>
      <c r="BB377" s="84">
        <f t="shared" si="95"/>
        <v>0</v>
      </c>
      <c r="BC377" s="84">
        <f t="shared" si="95"/>
        <v>0</v>
      </c>
      <c r="BD377" s="5"/>
      <c r="BE377" s="5"/>
      <c r="BF377" s="5"/>
      <c r="BG377" s="5"/>
      <c r="BH377" s="5"/>
      <c r="BI377" s="5"/>
      <c r="BJ377" s="5"/>
    </row>
    <row r="378" spans="2:62" hidden="1">
      <c r="B378">
        <f t="shared" si="94"/>
        <v>725</v>
      </c>
      <c r="C378" t="str">
        <f t="shared" si="94"/>
        <v xml:space="preserve">ALTRES OPERACIONS </v>
      </c>
      <c r="D378" t="str">
        <f t="shared" si="94"/>
        <v>Preparació per esporgar i lligar tomaqueres</v>
      </c>
      <c r="E378" s="82">
        <f t="shared" si="94"/>
        <v>2500</v>
      </c>
      <c r="F378" s="84">
        <f t="shared" si="97"/>
        <v>0</v>
      </c>
      <c r="G378" s="84">
        <f t="shared" si="97"/>
        <v>0</v>
      </c>
      <c r="H378" s="84">
        <f t="shared" si="97"/>
        <v>0</v>
      </c>
      <c r="I378" s="84">
        <f t="shared" si="97"/>
        <v>0</v>
      </c>
      <c r="J378" s="84">
        <f t="shared" si="97"/>
        <v>0</v>
      </c>
      <c r="K378" s="84">
        <f t="shared" si="97"/>
        <v>0</v>
      </c>
      <c r="L378" s="84">
        <f t="shared" si="97"/>
        <v>0</v>
      </c>
      <c r="M378" s="84">
        <f t="shared" si="97"/>
        <v>0</v>
      </c>
      <c r="N378" s="84">
        <f t="shared" si="97"/>
        <v>0</v>
      </c>
      <c r="O378" s="84">
        <f t="shared" si="97"/>
        <v>0</v>
      </c>
      <c r="P378" s="84">
        <f t="shared" si="97"/>
        <v>0</v>
      </c>
      <c r="Q378" s="84">
        <f t="shared" si="97"/>
        <v>0</v>
      </c>
      <c r="R378" s="84">
        <f t="shared" si="97"/>
        <v>0</v>
      </c>
      <c r="S378" s="84">
        <f t="shared" si="97"/>
        <v>0</v>
      </c>
      <c r="T378" s="84">
        <f t="shared" si="97"/>
        <v>0</v>
      </c>
      <c r="U378" s="84">
        <f t="shared" si="97"/>
        <v>0</v>
      </c>
      <c r="V378" s="84">
        <f t="shared" si="97"/>
        <v>0</v>
      </c>
      <c r="W378" s="84">
        <f t="shared" si="97"/>
        <v>0</v>
      </c>
      <c r="X378" s="84">
        <f t="shared" si="97"/>
        <v>0</v>
      </c>
      <c r="Y378" s="84">
        <f t="shared" si="97"/>
        <v>0</v>
      </c>
      <c r="Z378" s="84">
        <f t="shared" si="97"/>
        <v>0</v>
      </c>
      <c r="AA378" s="84">
        <f t="shared" si="97"/>
        <v>0</v>
      </c>
      <c r="AB378" s="84">
        <f t="shared" si="97"/>
        <v>0</v>
      </c>
      <c r="AC378" s="84">
        <f t="shared" si="97"/>
        <v>0</v>
      </c>
      <c r="AD378" s="84">
        <f t="shared" si="97"/>
        <v>0</v>
      </c>
      <c r="AE378" s="84">
        <f t="shared" si="97"/>
        <v>0</v>
      </c>
      <c r="AF378" s="84">
        <f t="shared" si="97"/>
        <v>0</v>
      </c>
      <c r="AG378" s="84">
        <f t="shared" si="97"/>
        <v>0</v>
      </c>
      <c r="AH378" s="84">
        <f t="shared" si="97"/>
        <v>0</v>
      </c>
      <c r="AI378" s="84">
        <f t="shared" si="97"/>
        <v>0</v>
      </c>
      <c r="AJ378" s="84">
        <f t="shared" si="97"/>
        <v>0</v>
      </c>
      <c r="AK378" s="84">
        <f t="shared" si="97"/>
        <v>0</v>
      </c>
      <c r="AL378" s="84">
        <f t="shared" si="97"/>
        <v>0</v>
      </c>
      <c r="AM378" s="84">
        <f t="shared" si="97"/>
        <v>0</v>
      </c>
      <c r="AN378" s="84">
        <f t="shared" si="97"/>
        <v>0</v>
      </c>
      <c r="AO378" s="84">
        <f t="shared" si="97"/>
        <v>0</v>
      </c>
      <c r="AP378" s="84">
        <f t="shared" si="97"/>
        <v>0</v>
      </c>
      <c r="AQ378" s="84">
        <f t="shared" si="97"/>
        <v>0</v>
      </c>
      <c r="AR378" s="84">
        <f t="shared" si="97"/>
        <v>0</v>
      </c>
      <c r="AS378" s="5"/>
      <c r="AT378" s="84">
        <f t="shared" si="95"/>
        <v>0</v>
      </c>
      <c r="AU378" s="84">
        <f t="shared" si="95"/>
        <v>0</v>
      </c>
      <c r="AV378" s="84">
        <f t="shared" si="95"/>
        <v>0</v>
      </c>
      <c r="AW378" s="84">
        <f t="shared" si="95"/>
        <v>0</v>
      </c>
      <c r="AX378" s="84">
        <f t="shared" si="95"/>
        <v>0</v>
      </c>
      <c r="AY378" s="84">
        <f t="shared" si="95"/>
        <v>0</v>
      </c>
      <c r="AZ378" s="84">
        <f t="shared" si="95"/>
        <v>0</v>
      </c>
      <c r="BA378" s="84">
        <f t="shared" si="95"/>
        <v>0</v>
      </c>
      <c r="BB378" s="84">
        <f t="shared" si="95"/>
        <v>0</v>
      </c>
      <c r="BC378" s="84">
        <f t="shared" si="95"/>
        <v>0</v>
      </c>
      <c r="BD378" s="5"/>
      <c r="BE378" s="5"/>
      <c r="BF378" s="5"/>
      <c r="BG378" s="5"/>
      <c r="BH378" s="5"/>
      <c r="BI378" s="5"/>
      <c r="BJ378" s="5"/>
    </row>
    <row r="379" spans="2:62" hidden="1">
      <c r="B379">
        <f t="shared" si="94"/>
        <v>735</v>
      </c>
      <c r="C379" t="str">
        <f t="shared" si="94"/>
        <v xml:space="preserve">ALTRES OPERACIONS </v>
      </c>
      <c r="D379" t="str">
        <f t="shared" si="94"/>
        <v>Preparació per renda de la terra</v>
      </c>
      <c r="E379" s="82">
        <f t="shared" si="94"/>
        <v>2500</v>
      </c>
      <c r="F379" s="84">
        <f t="shared" si="97"/>
        <v>0</v>
      </c>
      <c r="G379" s="84">
        <f t="shared" si="97"/>
        <v>0</v>
      </c>
      <c r="H379" s="84">
        <f t="shared" si="97"/>
        <v>0</v>
      </c>
      <c r="I379" s="84">
        <f t="shared" si="97"/>
        <v>0</v>
      </c>
      <c r="J379" s="84">
        <f t="shared" si="97"/>
        <v>0</v>
      </c>
      <c r="K379" s="84">
        <f t="shared" si="97"/>
        <v>0</v>
      </c>
      <c r="L379" s="84">
        <f t="shared" si="97"/>
        <v>0</v>
      </c>
      <c r="M379" s="84">
        <f t="shared" si="97"/>
        <v>0</v>
      </c>
      <c r="N379" s="84">
        <f t="shared" si="97"/>
        <v>0</v>
      </c>
      <c r="O379" s="84">
        <f t="shared" si="97"/>
        <v>0</v>
      </c>
      <c r="P379" s="84">
        <f t="shared" si="97"/>
        <v>0</v>
      </c>
      <c r="Q379" s="84">
        <f t="shared" si="97"/>
        <v>0</v>
      </c>
      <c r="R379" s="84">
        <f t="shared" si="97"/>
        <v>0</v>
      </c>
      <c r="S379" s="84">
        <f t="shared" si="97"/>
        <v>0</v>
      </c>
      <c r="T379" s="84">
        <f t="shared" si="97"/>
        <v>0</v>
      </c>
      <c r="U379" s="84">
        <f t="shared" si="97"/>
        <v>0</v>
      </c>
      <c r="V379" s="84">
        <f t="shared" si="97"/>
        <v>0</v>
      </c>
      <c r="W379" s="84">
        <f t="shared" si="97"/>
        <v>0</v>
      </c>
      <c r="X379" s="84">
        <f t="shared" si="97"/>
        <v>0</v>
      </c>
      <c r="Y379" s="84">
        <f t="shared" si="97"/>
        <v>0</v>
      </c>
      <c r="Z379" s="84">
        <f t="shared" si="97"/>
        <v>0</v>
      </c>
      <c r="AA379" s="84">
        <f t="shared" si="97"/>
        <v>0</v>
      </c>
      <c r="AB379" s="84">
        <f t="shared" ref="AB379:AR387" si="98">IF($E$4&lt;$E379,$E$4/$E379*AB144,AB144)</f>
        <v>0</v>
      </c>
      <c r="AC379" s="84">
        <f t="shared" si="98"/>
        <v>0</v>
      </c>
      <c r="AD379" s="84">
        <f t="shared" si="98"/>
        <v>0</v>
      </c>
      <c r="AE379" s="84">
        <f t="shared" si="98"/>
        <v>0</v>
      </c>
      <c r="AF379" s="84">
        <f t="shared" si="98"/>
        <v>0</v>
      </c>
      <c r="AG379" s="84">
        <f t="shared" si="98"/>
        <v>0</v>
      </c>
      <c r="AH379" s="84">
        <f t="shared" si="98"/>
        <v>0</v>
      </c>
      <c r="AI379" s="84">
        <f t="shared" si="98"/>
        <v>0</v>
      </c>
      <c r="AJ379" s="84">
        <f t="shared" si="98"/>
        <v>0</v>
      </c>
      <c r="AK379" s="84">
        <f t="shared" si="98"/>
        <v>0</v>
      </c>
      <c r="AL379" s="84">
        <f t="shared" si="98"/>
        <v>0</v>
      </c>
      <c r="AM379" s="84">
        <f t="shared" si="98"/>
        <v>0</v>
      </c>
      <c r="AN379" s="84">
        <f t="shared" si="98"/>
        <v>0</v>
      </c>
      <c r="AO379" s="84">
        <f t="shared" si="98"/>
        <v>0</v>
      </c>
      <c r="AP379" s="84">
        <f t="shared" si="98"/>
        <v>0</v>
      </c>
      <c r="AQ379" s="84">
        <f t="shared" si="98"/>
        <v>0</v>
      </c>
      <c r="AR379" s="84">
        <f t="shared" si="98"/>
        <v>0</v>
      </c>
      <c r="AS379" s="5"/>
      <c r="AT379" s="84">
        <f t="shared" si="95"/>
        <v>0</v>
      </c>
      <c r="AU379" s="84">
        <f t="shared" si="95"/>
        <v>0</v>
      </c>
      <c r="AV379" s="84">
        <f t="shared" si="95"/>
        <v>0</v>
      </c>
      <c r="AW379" s="84">
        <f t="shared" si="95"/>
        <v>0</v>
      </c>
      <c r="AX379" s="84">
        <f t="shared" si="95"/>
        <v>0</v>
      </c>
      <c r="AY379" s="84">
        <f t="shared" si="95"/>
        <v>0</v>
      </c>
      <c r="AZ379" s="84">
        <f t="shared" si="95"/>
        <v>0</v>
      </c>
      <c r="BA379" s="84">
        <f t="shared" si="95"/>
        <v>0</v>
      </c>
      <c r="BB379" s="84">
        <f t="shared" si="95"/>
        <v>0</v>
      </c>
      <c r="BC379" s="84">
        <f t="shared" si="95"/>
        <v>0</v>
      </c>
      <c r="BD379" s="5"/>
      <c r="BE379" s="5"/>
      <c r="BF379" s="5"/>
      <c r="BG379" s="5"/>
      <c r="BH379" s="5"/>
      <c r="BI379" s="5"/>
      <c r="BJ379" s="5"/>
    </row>
    <row r="380" spans="2:62" hidden="1">
      <c r="B380">
        <f t="shared" si="94"/>
        <v>815</v>
      </c>
      <c r="C380" t="str">
        <f t="shared" si="94"/>
        <v>RECOL.LECCIÓ</v>
      </c>
      <c r="D380" t="str">
        <f t="shared" si="94"/>
        <v>Preparació per recol.lecció col</v>
      </c>
      <c r="E380" s="82">
        <f t="shared" si="94"/>
        <v>2500</v>
      </c>
      <c r="F380" s="84">
        <f t="shared" ref="F380:AR386" si="99">IF($E$4&lt;$E380,$E$4/$E380*F145,F145)</f>
        <v>0</v>
      </c>
      <c r="G380" s="84">
        <f t="shared" si="99"/>
        <v>0</v>
      </c>
      <c r="H380" s="84">
        <f t="shared" si="99"/>
        <v>0</v>
      </c>
      <c r="I380" s="84">
        <f t="shared" si="99"/>
        <v>0</v>
      </c>
      <c r="J380" s="84">
        <f t="shared" si="99"/>
        <v>0</v>
      </c>
      <c r="K380" s="84">
        <f t="shared" si="99"/>
        <v>0</v>
      </c>
      <c r="L380" s="84">
        <f t="shared" si="99"/>
        <v>0</v>
      </c>
      <c r="M380" s="84">
        <f t="shared" si="99"/>
        <v>0</v>
      </c>
      <c r="N380" s="84">
        <f t="shared" si="99"/>
        <v>0</v>
      </c>
      <c r="O380" s="84">
        <f t="shared" si="99"/>
        <v>0</v>
      </c>
      <c r="P380" s="84">
        <f t="shared" si="99"/>
        <v>0</v>
      </c>
      <c r="Q380" s="84">
        <f t="shared" si="99"/>
        <v>0</v>
      </c>
      <c r="R380" s="84">
        <f t="shared" si="99"/>
        <v>0</v>
      </c>
      <c r="S380" s="84">
        <f t="shared" si="99"/>
        <v>0</v>
      </c>
      <c r="T380" s="84">
        <f t="shared" si="99"/>
        <v>0</v>
      </c>
      <c r="U380" s="84">
        <f t="shared" si="99"/>
        <v>0</v>
      </c>
      <c r="V380" s="84">
        <f t="shared" si="99"/>
        <v>0</v>
      </c>
      <c r="W380" s="84">
        <f t="shared" si="99"/>
        <v>0</v>
      </c>
      <c r="X380" s="84">
        <f t="shared" si="99"/>
        <v>0</v>
      </c>
      <c r="Y380" s="84">
        <f t="shared" si="99"/>
        <v>0</v>
      </c>
      <c r="Z380" s="84">
        <f t="shared" si="99"/>
        <v>0</v>
      </c>
      <c r="AA380" s="84">
        <f t="shared" si="99"/>
        <v>0</v>
      </c>
      <c r="AB380" s="84">
        <f t="shared" si="99"/>
        <v>0</v>
      </c>
      <c r="AC380" s="84">
        <f t="shared" si="99"/>
        <v>0</v>
      </c>
      <c r="AD380" s="84">
        <f t="shared" si="99"/>
        <v>0</v>
      </c>
      <c r="AE380" s="84">
        <f t="shared" si="99"/>
        <v>0</v>
      </c>
      <c r="AF380" s="84">
        <f t="shared" si="99"/>
        <v>0</v>
      </c>
      <c r="AG380" s="84">
        <f t="shared" si="99"/>
        <v>0</v>
      </c>
      <c r="AH380" s="84">
        <f t="shared" si="99"/>
        <v>0</v>
      </c>
      <c r="AI380" s="84">
        <f t="shared" si="99"/>
        <v>0</v>
      </c>
      <c r="AJ380" s="84">
        <f t="shared" si="99"/>
        <v>0</v>
      </c>
      <c r="AK380" s="84">
        <f t="shared" si="99"/>
        <v>0</v>
      </c>
      <c r="AL380" s="84">
        <f t="shared" si="99"/>
        <v>0</v>
      </c>
      <c r="AM380" s="84">
        <f t="shared" si="99"/>
        <v>0</v>
      </c>
      <c r="AN380" s="84">
        <f t="shared" si="99"/>
        <v>0</v>
      </c>
      <c r="AO380" s="84">
        <f t="shared" si="99"/>
        <v>0</v>
      </c>
      <c r="AP380" s="84">
        <f t="shared" si="99"/>
        <v>0</v>
      </c>
      <c r="AQ380" s="84">
        <f t="shared" si="98"/>
        <v>0</v>
      </c>
      <c r="AR380" s="84">
        <f t="shared" si="99"/>
        <v>0</v>
      </c>
      <c r="AS380" s="5"/>
      <c r="AT380" s="84">
        <f t="shared" si="95"/>
        <v>0</v>
      </c>
      <c r="AU380" s="84">
        <f t="shared" si="95"/>
        <v>0</v>
      </c>
      <c r="AV380" s="84">
        <f t="shared" si="95"/>
        <v>0</v>
      </c>
      <c r="AW380" s="84">
        <f t="shared" si="95"/>
        <v>0</v>
      </c>
      <c r="AX380" s="84">
        <f t="shared" si="95"/>
        <v>0</v>
      </c>
      <c r="AY380" s="84">
        <f t="shared" si="95"/>
        <v>0</v>
      </c>
      <c r="AZ380" s="84">
        <f t="shared" si="95"/>
        <v>0</v>
      </c>
      <c r="BA380" s="84">
        <f t="shared" si="95"/>
        <v>0</v>
      </c>
      <c r="BB380" s="84">
        <f t="shared" si="95"/>
        <v>0</v>
      </c>
      <c r="BC380" s="84">
        <f t="shared" si="95"/>
        <v>0</v>
      </c>
      <c r="BD380" s="5"/>
      <c r="BE380" s="5"/>
      <c r="BF380" s="5"/>
      <c r="BG380" s="5"/>
      <c r="BH380" s="5"/>
      <c r="BI380" s="5"/>
      <c r="BJ380" s="5"/>
    </row>
    <row r="381" spans="2:62" hidden="1">
      <c r="B381">
        <f t="shared" si="94"/>
        <v>825</v>
      </c>
      <c r="C381" t="str">
        <f t="shared" si="94"/>
        <v>RECOL.LECCIÓ</v>
      </c>
      <c r="D381" t="str">
        <f t="shared" si="94"/>
        <v>Preparació per recol.lecció bròcoli</v>
      </c>
      <c r="E381" s="82">
        <f t="shared" si="94"/>
        <v>2500</v>
      </c>
      <c r="F381" s="84">
        <f t="shared" si="99"/>
        <v>0</v>
      </c>
      <c r="G381" s="84">
        <f t="shared" si="99"/>
        <v>0</v>
      </c>
      <c r="H381" s="84">
        <f t="shared" si="99"/>
        <v>0</v>
      </c>
      <c r="I381" s="84">
        <f t="shared" si="99"/>
        <v>0</v>
      </c>
      <c r="J381" s="84">
        <f t="shared" si="99"/>
        <v>0</v>
      </c>
      <c r="K381" s="84">
        <f t="shared" si="99"/>
        <v>0</v>
      </c>
      <c r="L381" s="84">
        <f t="shared" si="99"/>
        <v>0</v>
      </c>
      <c r="M381" s="84">
        <f t="shared" si="99"/>
        <v>0</v>
      </c>
      <c r="N381" s="84">
        <f t="shared" si="99"/>
        <v>0</v>
      </c>
      <c r="O381" s="84">
        <f t="shared" si="99"/>
        <v>0</v>
      </c>
      <c r="P381" s="84">
        <f t="shared" si="99"/>
        <v>0</v>
      </c>
      <c r="Q381" s="84">
        <f t="shared" si="99"/>
        <v>0</v>
      </c>
      <c r="R381" s="84">
        <f t="shared" si="99"/>
        <v>0</v>
      </c>
      <c r="S381" s="84">
        <f t="shared" si="99"/>
        <v>0</v>
      </c>
      <c r="T381" s="84">
        <f t="shared" si="99"/>
        <v>0</v>
      </c>
      <c r="U381" s="84">
        <f t="shared" si="99"/>
        <v>0</v>
      </c>
      <c r="V381" s="84">
        <f t="shared" si="99"/>
        <v>0</v>
      </c>
      <c r="W381" s="84">
        <f t="shared" si="99"/>
        <v>0</v>
      </c>
      <c r="X381" s="84">
        <f t="shared" si="99"/>
        <v>0</v>
      </c>
      <c r="Y381" s="84">
        <f t="shared" si="99"/>
        <v>0</v>
      </c>
      <c r="Z381" s="84">
        <f t="shared" si="99"/>
        <v>0</v>
      </c>
      <c r="AA381" s="84">
        <f t="shared" si="99"/>
        <v>0</v>
      </c>
      <c r="AB381" s="84">
        <f t="shared" si="99"/>
        <v>0</v>
      </c>
      <c r="AC381" s="84">
        <f t="shared" si="99"/>
        <v>0</v>
      </c>
      <c r="AD381" s="84">
        <f t="shared" si="99"/>
        <v>0</v>
      </c>
      <c r="AE381" s="84">
        <f t="shared" si="99"/>
        <v>0</v>
      </c>
      <c r="AF381" s="84">
        <f t="shared" si="99"/>
        <v>0</v>
      </c>
      <c r="AG381" s="84">
        <f t="shared" si="99"/>
        <v>0</v>
      </c>
      <c r="AH381" s="84">
        <f t="shared" si="99"/>
        <v>0</v>
      </c>
      <c r="AI381" s="84">
        <f t="shared" si="99"/>
        <v>0</v>
      </c>
      <c r="AJ381" s="84">
        <f t="shared" si="99"/>
        <v>0</v>
      </c>
      <c r="AK381" s="84">
        <f t="shared" si="99"/>
        <v>0</v>
      </c>
      <c r="AL381" s="84">
        <f t="shared" si="99"/>
        <v>0</v>
      </c>
      <c r="AM381" s="84">
        <f t="shared" si="99"/>
        <v>0</v>
      </c>
      <c r="AN381" s="84">
        <f t="shared" si="99"/>
        <v>0</v>
      </c>
      <c r="AO381" s="84">
        <f t="shared" si="99"/>
        <v>0</v>
      </c>
      <c r="AP381" s="84">
        <f t="shared" si="99"/>
        <v>0</v>
      </c>
      <c r="AQ381" s="84">
        <f t="shared" si="98"/>
        <v>0</v>
      </c>
      <c r="AR381" s="84">
        <f t="shared" si="99"/>
        <v>0</v>
      </c>
      <c r="AS381" s="5"/>
      <c r="AT381" s="84">
        <f t="shared" si="95"/>
        <v>0</v>
      </c>
      <c r="AU381" s="84">
        <f t="shared" si="95"/>
        <v>0</v>
      </c>
      <c r="AV381" s="84">
        <f t="shared" si="95"/>
        <v>0</v>
      </c>
      <c r="AW381" s="84">
        <f t="shared" si="95"/>
        <v>0</v>
      </c>
      <c r="AX381" s="84">
        <f t="shared" si="95"/>
        <v>0</v>
      </c>
      <c r="AY381" s="84">
        <f t="shared" si="95"/>
        <v>0</v>
      </c>
      <c r="AZ381" s="84">
        <f t="shared" si="95"/>
        <v>0</v>
      </c>
      <c r="BA381" s="84">
        <f t="shared" si="95"/>
        <v>0</v>
      </c>
      <c r="BB381" s="84">
        <f t="shared" si="95"/>
        <v>0</v>
      </c>
      <c r="BC381" s="84">
        <f t="shared" si="95"/>
        <v>0</v>
      </c>
      <c r="BD381" s="5"/>
      <c r="BE381" s="5"/>
      <c r="BF381" s="5"/>
      <c r="BG381" s="5"/>
      <c r="BH381" s="5"/>
      <c r="BI381" s="5"/>
      <c r="BJ381" s="5"/>
    </row>
    <row r="382" spans="2:62" hidden="1">
      <c r="B382">
        <f t="shared" si="94"/>
        <v>835</v>
      </c>
      <c r="C382" t="str">
        <f t="shared" si="94"/>
        <v>RECOL.LECCIÓ</v>
      </c>
      <c r="D382" t="str">
        <f t="shared" si="94"/>
        <v>Preparació per recol.lecció calçot</v>
      </c>
      <c r="E382" s="82">
        <f t="shared" si="94"/>
        <v>2500</v>
      </c>
      <c r="F382" s="84">
        <f t="shared" si="99"/>
        <v>0</v>
      </c>
      <c r="G382" s="84">
        <f t="shared" si="99"/>
        <v>0</v>
      </c>
      <c r="H382" s="84">
        <f t="shared" si="99"/>
        <v>0</v>
      </c>
      <c r="I382" s="84">
        <f t="shared" si="99"/>
        <v>0</v>
      </c>
      <c r="J382" s="84">
        <f t="shared" si="99"/>
        <v>0</v>
      </c>
      <c r="K382" s="84">
        <f t="shared" si="99"/>
        <v>0</v>
      </c>
      <c r="L382" s="84">
        <f t="shared" si="99"/>
        <v>0</v>
      </c>
      <c r="M382" s="84">
        <f t="shared" si="99"/>
        <v>0</v>
      </c>
      <c r="N382" s="84">
        <f t="shared" si="99"/>
        <v>0</v>
      </c>
      <c r="O382" s="84">
        <f t="shared" si="99"/>
        <v>0</v>
      </c>
      <c r="P382" s="84">
        <f t="shared" si="99"/>
        <v>0</v>
      </c>
      <c r="Q382" s="84">
        <f t="shared" si="99"/>
        <v>0</v>
      </c>
      <c r="R382" s="84">
        <f t="shared" si="99"/>
        <v>0</v>
      </c>
      <c r="S382" s="84">
        <f t="shared" si="99"/>
        <v>0</v>
      </c>
      <c r="T382" s="84">
        <f t="shared" si="99"/>
        <v>0</v>
      </c>
      <c r="U382" s="84">
        <f t="shared" si="99"/>
        <v>0</v>
      </c>
      <c r="V382" s="84">
        <f t="shared" si="99"/>
        <v>0</v>
      </c>
      <c r="W382" s="84">
        <f t="shared" si="99"/>
        <v>0</v>
      </c>
      <c r="X382" s="84">
        <f t="shared" si="99"/>
        <v>0</v>
      </c>
      <c r="Y382" s="84">
        <f t="shared" si="99"/>
        <v>0</v>
      </c>
      <c r="Z382" s="84">
        <f t="shared" si="99"/>
        <v>0</v>
      </c>
      <c r="AA382" s="84">
        <f t="shared" si="99"/>
        <v>0</v>
      </c>
      <c r="AB382" s="84">
        <f t="shared" si="99"/>
        <v>0</v>
      </c>
      <c r="AC382" s="84">
        <f t="shared" si="99"/>
        <v>0</v>
      </c>
      <c r="AD382" s="84">
        <f t="shared" si="99"/>
        <v>0</v>
      </c>
      <c r="AE382" s="84">
        <f t="shared" si="99"/>
        <v>0</v>
      </c>
      <c r="AF382" s="84">
        <f t="shared" si="99"/>
        <v>0</v>
      </c>
      <c r="AG382" s="84">
        <f t="shared" si="99"/>
        <v>0</v>
      </c>
      <c r="AH382" s="84">
        <f t="shared" si="99"/>
        <v>0</v>
      </c>
      <c r="AI382" s="84">
        <f t="shared" si="99"/>
        <v>0</v>
      </c>
      <c r="AJ382" s="84">
        <f t="shared" si="99"/>
        <v>0</v>
      </c>
      <c r="AK382" s="84">
        <f t="shared" si="99"/>
        <v>0</v>
      </c>
      <c r="AL382" s="84">
        <f t="shared" si="99"/>
        <v>0</v>
      </c>
      <c r="AM382" s="84">
        <f t="shared" si="99"/>
        <v>0</v>
      </c>
      <c r="AN382" s="84">
        <f t="shared" si="99"/>
        <v>0</v>
      </c>
      <c r="AO382" s="84">
        <f t="shared" si="99"/>
        <v>0</v>
      </c>
      <c r="AP382" s="84">
        <f t="shared" si="99"/>
        <v>0</v>
      </c>
      <c r="AQ382" s="84">
        <f t="shared" si="98"/>
        <v>0</v>
      </c>
      <c r="AR382" s="84">
        <f t="shared" si="99"/>
        <v>0</v>
      </c>
      <c r="AS382" s="5"/>
      <c r="AT382" s="84">
        <f t="shared" si="95"/>
        <v>0</v>
      </c>
      <c r="AU382" s="84">
        <f t="shared" si="95"/>
        <v>0</v>
      </c>
      <c r="AV382" s="84">
        <f t="shared" si="95"/>
        <v>0</v>
      </c>
      <c r="AW382" s="84">
        <f t="shared" si="95"/>
        <v>0</v>
      </c>
      <c r="AX382" s="84">
        <f t="shared" si="95"/>
        <v>0</v>
      </c>
      <c r="AY382" s="84">
        <f t="shared" si="95"/>
        <v>0</v>
      </c>
      <c r="AZ382" s="84">
        <f t="shared" si="95"/>
        <v>0</v>
      </c>
      <c r="BA382" s="84">
        <f t="shared" si="95"/>
        <v>0</v>
      </c>
      <c r="BB382" s="84">
        <f t="shared" si="95"/>
        <v>0</v>
      </c>
      <c r="BC382" s="84">
        <f t="shared" si="95"/>
        <v>0</v>
      </c>
      <c r="BD382" s="5"/>
      <c r="BE382" s="5"/>
      <c r="BF382" s="5"/>
      <c r="BG382" s="5"/>
      <c r="BH382" s="5"/>
      <c r="BI382" s="5"/>
      <c r="BJ382" s="5"/>
    </row>
    <row r="383" spans="2:62" hidden="1">
      <c r="B383">
        <f t="shared" ref="B383:E387" si="100">+B148</f>
        <v>845</v>
      </c>
      <c r="C383" t="str">
        <f t="shared" si="100"/>
        <v>RECOL.LECCIÓ</v>
      </c>
      <c r="D383" t="str">
        <f t="shared" si="100"/>
        <v>Preparació per recol.lecció enciam</v>
      </c>
      <c r="E383" s="82">
        <f t="shared" si="100"/>
        <v>2500</v>
      </c>
      <c r="F383" s="84">
        <f t="shared" si="99"/>
        <v>0</v>
      </c>
      <c r="G383" s="84">
        <f t="shared" si="99"/>
        <v>0</v>
      </c>
      <c r="H383" s="84">
        <f t="shared" si="99"/>
        <v>0</v>
      </c>
      <c r="I383" s="84">
        <f t="shared" si="99"/>
        <v>0</v>
      </c>
      <c r="J383" s="84">
        <f t="shared" si="99"/>
        <v>0</v>
      </c>
      <c r="K383" s="84">
        <f t="shared" si="99"/>
        <v>0</v>
      </c>
      <c r="L383" s="84">
        <f t="shared" si="99"/>
        <v>0</v>
      </c>
      <c r="M383" s="84">
        <f t="shared" si="99"/>
        <v>0</v>
      </c>
      <c r="N383" s="84">
        <f t="shared" si="99"/>
        <v>0</v>
      </c>
      <c r="O383" s="84">
        <f t="shared" si="99"/>
        <v>0</v>
      </c>
      <c r="P383" s="84">
        <f t="shared" si="99"/>
        <v>0</v>
      </c>
      <c r="Q383" s="84">
        <f t="shared" si="99"/>
        <v>0</v>
      </c>
      <c r="R383" s="84">
        <f t="shared" si="99"/>
        <v>0</v>
      </c>
      <c r="S383" s="84">
        <f t="shared" si="99"/>
        <v>0</v>
      </c>
      <c r="T383" s="84">
        <f t="shared" si="99"/>
        <v>0</v>
      </c>
      <c r="U383" s="84">
        <f t="shared" si="99"/>
        <v>0</v>
      </c>
      <c r="V383" s="84">
        <f t="shared" si="99"/>
        <v>0</v>
      </c>
      <c r="W383" s="84">
        <f t="shared" si="99"/>
        <v>0</v>
      </c>
      <c r="X383" s="84">
        <f t="shared" si="99"/>
        <v>0</v>
      </c>
      <c r="Y383" s="84">
        <f t="shared" si="99"/>
        <v>0</v>
      </c>
      <c r="Z383" s="84">
        <f t="shared" si="99"/>
        <v>0</v>
      </c>
      <c r="AA383" s="84">
        <f t="shared" si="99"/>
        <v>0</v>
      </c>
      <c r="AB383" s="84">
        <f t="shared" si="99"/>
        <v>0</v>
      </c>
      <c r="AC383" s="84">
        <f t="shared" si="99"/>
        <v>0</v>
      </c>
      <c r="AD383" s="84">
        <f t="shared" si="99"/>
        <v>0</v>
      </c>
      <c r="AE383" s="84">
        <f t="shared" si="99"/>
        <v>0</v>
      </c>
      <c r="AF383" s="84">
        <f t="shared" si="99"/>
        <v>0</v>
      </c>
      <c r="AG383" s="84">
        <f t="shared" si="99"/>
        <v>0</v>
      </c>
      <c r="AH383" s="84">
        <f t="shared" si="99"/>
        <v>0</v>
      </c>
      <c r="AI383" s="84">
        <f t="shared" si="99"/>
        <v>0</v>
      </c>
      <c r="AJ383" s="84">
        <f t="shared" si="99"/>
        <v>0</v>
      </c>
      <c r="AK383" s="84">
        <f t="shared" si="99"/>
        <v>0</v>
      </c>
      <c r="AL383" s="84">
        <f t="shared" si="99"/>
        <v>0</v>
      </c>
      <c r="AM383" s="84">
        <f t="shared" si="99"/>
        <v>0</v>
      </c>
      <c r="AN383" s="84">
        <f t="shared" si="99"/>
        <v>0</v>
      </c>
      <c r="AO383" s="84">
        <f t="shared" si="99"/>
        <v>0</v>
      </c>
      <c r="AP383" s="84">
        <f t="shared" si="99"/>
        <v>0</v>
      </c>
      <c r="AQ383" s="84">
        <f t="shared" si="98"/>
        <v>0</v>
      </c>
      <c r="AR383" s="84">
        <f t="shared" si="99"/>
        <v>0</v>
      </c>
      <c r="AS383" s="5"/>
      <c r="AT383" s="84">
        <f t="shared" si="95"/>
        <v>0</v>
      </c>
      <c r="AU383" s="84">
        <f t="shared" si="95"/>
        <v>0</v>
      </c>
      <c r="AV383" s="84">
        <f t="shared" si="95"/>
        <v>0</v>
      </c>
      <c r="AW383" s="84">
        <f t="shared" si="95"/>
        <v>0</v>
      </c>
      <c r="AX383" s="84">
        <f t="shared" si="95"/>
        <v>0</v>
      </c>
      <c r="AY383" s="84">
        <f t="shared" si="95"/>
        <v>0</v>
      </c>
      <c r="AZ383" s="84">
        <f t="shared" si="95"/>
        <v>0</v>
      </c>
      <c r="BA383" s="84">
        <f t="shared" si="95"/>
        <v>0</v>
      </c>
      <c r="BB383" s="84">
        <f t="shared" si="95"/>
        <v>0</v>
      </c>
      <c r="BC383" s="84">
        <f t="shared" si="95"/>
        <v>0</v>
      </c>
      <c r="BD383" s="5"/>
      <c r="BE383" s="5"/>
      <c r="BF383" s="5"/>
      <c r="BG383" s="5"/>
      <c r="BH383" s="5"/>
      <c r="BI383" s="5"/>
      <c r="BJ383" s="5"/>
    </row>
    <row r="384" spans="2:62" hidden="1">
      <c r="B384">
        <f t="shared" si="100"/>
        <v>855</v>
      </c>
      <c r="C384" t="str">
        <f t="shared" si="100"/>
        <v>RECOL.LECCIÓ</v>
      </c>
      <c r="D384" t="str">
        <f t="shared" si="100"/>
        <v>Preparació per recol.lecció bledes a manats</v>
      </c>
      <c r="E384" s="82">
        <f t="shared" si="100"/>
        <v>2500</v>
      </c>
      <c r="F384" s="84">
        <f t="shared" si="99"/>
        <v>0</v>
      </c>
      <c r="G384" s="84">
        <f t="shared" si="99"/>
        <v>0</v>
      </c>
      <c r="H384" s="84">
        <f t="shared" si="99"/>
        <v>0</v>
      </c>
      <c r="I384" s="84">
        <f t="shared" si="99"/>
        <v>0</v>
      </c>
      <c r="J384" s="84">
        <f t="shared" si="99"/>
        <v>0</v>
      </c>
      <c r="K384" s="84">
        <f t="shared" si="99"/>
        <v>0</v>
      </c>
      <c r="L384" s="84">
        <f t="shared" si="99"/>
        <v>0</v>
      </c>
      <c r="M384" s="84">
        <f t="shared" si="99"/>
        <v>0</v>
      </c>
      <c r="N384" s="84">
        <f t="shared" si="99"/>
        <v>0</v>
      </c>
      <c r="O384" s="84">
        <f t="shared" si="99"/>
        <v>0</v>
      </c>
      <c r="P384" s="84">
        <f t="shared" si="99"/>
        <v>0</v>
      </c>
      <c r="Q384" s="84">
        <f t="shared" si="99"/>
        <v>0</v>
      </c>
      <c r="R384" s="84">
        <f t="shared" si="99"/>
        <v>0</v>
      </c>
      <c r="S384" s="84">
        <f t="shared" si="99"/>
        <v>0</v>
      </c>
      <c r="T384" s="84">
        <f t="shared" si="99"/>
        <v>0</v>
      </c>
      <c r="U384" s="84">
        <f t="shared" si="99"/>
        <v>0</v>
      </c>
      <c r="V384" s="84">
        <f t="shared" si="99"/>
        <v>0</v>
      </c>
      <c r="W384" s="84">
        <f t="shared" si="99"/>
        <v>0</v>
      </c>
      <c r="X384" s="84">
        <f t="shared" si="99"/>
        <v>0</v>
      </c>
      <c r="Y384" s="84">
        <f t="shared" si="99"/>
        <v>0</v>
      </c>
      <c r="Z384" s="84">
        <f t="shared" si="99"/>
        <v>0</v>
      </c>
      <c r="AA384" s="84">
        <f t="shared" si="99"/>
        <v>0</v>
      </c>
      <c r="AB384" s="84">
        <f t="shared" si="99"/>
        <v>0</v>
      </c>
      <c r="AC384" s="84">
        <f t="shared" si="99"/>
        <v>0</v>
      </c>
      <c r="AD384" s="84">
        <f t="shared" si="99"/>
        <v>0</v>
      </c>
      <c r="AE384" s="84">
        <f t="shared" si="99"/>
        <v>0</v>
      </c>
      <c r="AF384" s="84">
        <f t="shared" si="99"/>
        <v>0</v>
      </c>
      <c r="AG384" s="84">
        <f t="shared" si="99"/>
        <v>0</v>
      </c>
      <c r="AH384" s="84">
        <f t="shared" si="99"/>
        <v>0</v>
      </c>
      <c r="AI384" s="84">
        <f t="shared" si="99"/>
        <v>0</v>
      </c>
      <c r="AJ384" s="84">
        <f t="shared" si="99"/>
        <v>0</v>
      </c>
      <c r="AK384" s="84">
        <f t="shared" si="99"/>
        <v>0</v>
      </c>
      <c r="AL384" s="84">
        <f t="shared" si="99"/>
        <v>0</v>
      </c>
      <c r="AM384" s="84">
        <f t="shared" si="99"/>
        <v>0</v>
      </c>
      <c r="AN384" s="84">
        <f t="shared" si="99"/>
        <v>0</v>
      </c>
      <c r="AO384" s="84">
        <f t="shared" si="99"/>
        <v>0</v>
      </c>
      <c r="AP384" s="84">
        <f t="shared" si="99"/>
        <v>0</v>
      </c>
      <c r="AQ384" s="84">
        <f t="shared" si="98"/>
        <v>0</v>
      </c>
      <c r="AR384" s="84">
        <f t="shared" si="99"/>
        <v>0</v>
      </c>
      <c r="AS384" s="5"/>
      <c r="AT384" s="84">
        <f t="shared" si="95"/>
        <v>0</v>
      </c>
      <c r="AU384" s="84">
        <f t="shared" si="95"/>
        <v>0</v>
      </c>
      <c r="AV384" s="84">
        <f t="shared" si="95"/>
        <v>0</v>
      </c>
      <c r="AW384" s="84">
        <f t="shared" si="95"/>
        <v>0</v>
      </c>
      <c r="AX384" s="84">
        <f t="shared" si="95"/>
        <v>0</v>
      </c>
      <c r="AY384" s="84">
        <f t="shared" si="95"/>
        <v>0</v>
      </c>
      <c r="AZ384" s="84">
        <f t="shared" si="95"/>
        <v>0</v>
      </c>
      <c r="BA384" s="84">
        <f t="shared" si="95"/>
        <v>0</v>
      </c>
      <c r="BB384" s="84">
        <f t="shared" si="95"/>
        <v>0</v>
      </c>
      <c r="BC384" s="84">
        <f t="shared" si="95"/>
        <v>0</v>
      </c>
      <c r="BD384" s="5"/>
      <c r="BE384" s="5"/>
      <c r="BF384" s="5"/>
      <c r="BG384" s="5"/>
      <c r="BH384" s="5"/>
      <c r="BI384" s="5"/>
      <c r="BJ384" s="5"/>
    </row>
    <row r="385" spans="2:62" hidden="1">
      <c r="B385">
        <f t="shared" si="100"/>
        <v>865</v>
      </c>
      <c r="C385" t="str">
        <f t="shared" si="100"/>
        <v>RECOL.LECCIÓ</v>
      </c>
      <c r="D385" t="str">
        <f t="shared" si="100"/>
        <v>Preparació per recol.lecció bledes</v>
      </c>
      <c r="E385" s="82">
        <f t="shared" si="100"/>
        <v>2500</v>
      </c>
      <c r="F385" s="84">
        <f t="shared" si="99"/>
        <v>0</v>
      </c>
      <c r="G385" s="84">
        <f t="shared" si="99"/>
        <v>0</v>
      </c>
      <c r="H385" s="84">
        <f t="shared" si="99"/>
        <v>0</v>
      </c>
      <c r="I385" s="84">
        <f t="shared" si="99"/>
        <v>0</v>
      </c>
      <c r="J385" s="84">
        <f t="shared" si="99"/>
        <v>0</v>
      </c>
      <c r="K385" s="84">
        <f t="shared" si="99"/>
        <v>0</v>
      </c>
      <c r="L385" s="84">
        <f t="shared" si="99"/>
        <v>0</v>
      </c>
      <c r="M385" s="84">
        <f t="shared" si="99"/>
        <v>0</v>
      </c>
      <c r="N385" s="84">
        <f t="shared" si="99"/>
        <v>0</v>
      </c>
      <c r="O385" s="84">
        <f t="shared" si="99"/>
        <v>0</v>
      </c>
      <c r="P385" s="84">
        <f t="shared" si="99"/>
        <v>0</v>
      </c>
      <c r="Q385" s="84">
        <f t="shared" si="99"/>
        <v>0</v>
      </c>
      <c r="R385" s="84">
        <f t="shared" si="99"/>
        <v>0</v>
      </c>
      <c r="S385" s="84">
        <f t="shared" si="99"/>
        <v>0</v>
      </c>
      <c r="T385" s="84">
        <f t="shared" si="99"/>
        <v>0</v>
      </c>
      <c r="U385" s="84">
        <f t="shared" si="99"/>
        <v>0</v>
      </c>
      <c r="V385" s="84">
        <f t="shared" si="99"/>
        <v>0</v>
      </c>
      <c r="W385" s="84">
        <f t="shared" si="99"/>
        <v>0</v>
      </c>
      <c r="X385" s="84">
        <f t="shared" si="99"/>
        <v>0</v>
      </c>
      <c r="Y385" s="84">
        <f t="shared" si="99"/>
        <v>0</v>
      </c>
      <c r="Z385" s="84">
        <f t="shared" si="99"/>
        <v>0</v>
      </c>
      <c r="AA385" s="84">
        <f t="shared" si="99"/>
        <v>0</v>
      </c>
      <c r="AB385" s="84">
        <f t="shared" si="99"/>
        <v>0</v>
      </c>
      <c r="AC385" s="84">
        <f t="shared" si="99"/>
        <v>0</v>
      </c>
      <c r="AD385" s="84">
        <f t="shared" si="99"/>
        <v>0</v>
      </c>
      <c r="AE385" s="84">
        <f t="shared" si="99"/>
        <v>0</v>
      </c>
      <c r="AF385" s="84">
        <f t="shared" si="99"/>
        <v>0</v>
      </c>
      <c r="AG385" s="84">
        <f t="shared" si="99"/>
        <v>0</v>
      </c>
      <c r="AH385" s="84">
        <f t="shared" si="99"/>
        <v>0</v>
      </c>
      <c r="AI385" s="84">
        <f t="shared" si="99"/>
        <v>0</v>
      </c>
      <c r="AJ385" s="84">
        <f t="shared" si="99"/>
        <v>0</v>
      </c>
      <c r="AK385" s="84">
        <f t="shared" si="99"/>
        <v>0</v>
      </c>
      <c r="AL385" s="84">
        <f t="shared" si="99"/>
        <v>0</v>
      </c>
      <c r="AM385" s="84">
        <f t="shared" si="99"/>
        <v>0</v>
      </c>
      <c r="AN385" s="84">
        <f t="shared" si="99"/>
        <v>0</v>
      </c>
      <c r="AO385" s="84">
        <f t="shared" si="99"/>
        <v>0</v>
      </c>
      <c r="AP385" s="84">
        <f t="shared" si="99"/>
        <v>0</v>
      </c>
      <c r="AQ385" s="84">
        <f t="shared" si="98"/>
        <v>0</v>
      </c>
      <c r="AR385" s="84">
        <f t="shared" si="99"/>
        <v>0</v>
      </c>
      <c r="AS385" s="5"/>
      <c r="AT385" s="84">
        <f t="shared" ref="AT385:BC387" si="101">IF($E$4&lt;$E385,$E$4/$E385*AT150,AT150)</f>
        <v>0</v>
      </c>
      <c r="AU385" s="84">
        <f t="shared" si="101"/>
        <v>0</v>
      </c>
      <c r="AV385" s="84">
        <f t="shared" si="101"/>
        <v>0</v>
      </c>
      <c r="AW385" s="84">
        <f t="shared" si="101"/>
        <v>0</v>
      </c>
      <c r="AX385" s="84">
        <f t="shared" si="101"/>
        <v>0</v>
      </c>
      <c r="AY385" s="84">
        <f t="shared" si="101"/>
        <v>0</v>
      </c>
      <c r="AZ385" s="84">
        <f t="shared" si="101"/>
        <v>0</v>
      </c>
      <c r="BA385" s="84">
        <f t="shared" si="101"/>
        <v>0</v>
      </c>
      <c r="BB385" s="84">
        <f t="shared" si="101"/>
        <v>0</v>
      </c>
      <c r="BC385" s="84">
        <f t="shared" si="101"/>
        <v>0</v>
      </c>
      <c r="BD385" s="5"/>
      <c r="BE385" s="5"/>
      <c r="BF385" s="5"/>
      <c r="BG385" s="5"/>
      <c r="BH385" s="5"/>
      <c r="BI385" s="5"/>
      <c r="BJ385" s="5"/>
    </row>
    <row r="386" spans="2:62" hidden="1">
      <c r="B386">
        <f t="shared" si="100"/>
        <v>875</v>
      </c>
      <c r="C386" t="str">
        <f t="shared" si="100"/>
        <v>RECOL.LECCIÓ</v>
      </c>
      <c r="D386" t="str">
        <f t="shared" si="100"/>
        <v>Preparació per recol.lecció tomàquet</v>
      </c>
      <c r="E386" s="82">
        <f t="shared" si="100"/>
        <v>2500</v>
      </c>
      <c r="F386" s="84">
        <f t="shared" si="99"/>
        <v>0</v>
      </c>
      <c r="G386" s="84">
        <f t="shared" si="99"/>
        <v>0</v>
      </c>
      <c r="H386" s="84">
        <f t="shared" si="99"/>
        <v>0</v>
      </c>
      <c r="I386" s="84">
        <f t="shared" si="99"/>
        <v>0</v>
      </c>
      <c r="J386" s="84">
        <f t="shared" si="99"/>
        <v>0</v>
      </c>
      <c r="K386" s="84">
        <f t="shared" si="99"/>
        <v>0</v>
      </c>
      <c r="L386" s="84">
        <f t="shared" si="99"/>
        <v>0</v>
      </c>
      <c r="M386" s="84">
        <f t="shared" si="99"/>
        <v>0</v>
      </c>
      <c r="N386" s="84">
        <f t="shared" si="99"/>
        <v>0</v>
      </c>
      <c r="O386" s="84">
        <f t="shared" si="99"/>
        <v>0</v>
      </c>
      <c r="P386" s="84">
        <f t="shared" si="99"/>
        <v>0</v>
      </c>
      <c r="Q386" s="84">
        <f t="shared" si="99"/>
        <v>0</v>
      </c>
      <c r="R386" s="84">
        <f t="shared" si="99"/>
        <v>0</v>
      </c>
      <c r="S386" s="84">
        <f t="shared" si="99"/>
        <v>0</v>
      </c>
      <c r="T386" s="84">
        <f t="shared" si="99"/>
        <v>0</v>
      </c>
      <c r="U386" s="84">
        <f t="shared" si="99"/>
        <v>0</v>
      </c>
      <c r="V386" s="84">
        <f t="shared" si="99"/>
        <v>0</v>
      </c>
      <c r="W386" s="84">
        <f t="shared" si="99"/>
        <v>0</v>
      </c>
      <c r="X386" s="84">
        <f t="shared" si="99"/>
        <v>0</v>
      </c>
      <c r="Y386" s="84">
        <f t="shared" si="99"/>
        <v>0</v>
      </c>
      <c r="Z386" s="84">
        <f t="shared" si="99"/>
        <v>0</v>
      </c>
      <c r="AA386" s="84">
        <f t="shared" si="99"/>
        <v>0</v>
      </c>
      <c r="AB386" s="84">
        <f t="shared" si="99"/>
        <v>0</v>
      </c>
      <c r="AC386" s="84">
        <f t="shared" si="99"/>
        <v>0</v>
      </c>
      <c r="AD386" s="84">
        <f t="shared" si="99"/>
        <v>0</v>
      </c>
      <c r="AE386" s="84">
        <f t="shared" si="99"/>
        <v>0</v>
      </c>
      <c r="AF386" s="84">
        <f t="shared" si="99"/>
        <v>0</v>
      </c>
      <c r="AG386" s="84">
        <f t="shared" ref="AG386:AR387" si="102">IF($E$4&lt;$E386,$E$4/$E386*AG151,AG151)</f>
        <v>0</v>
      </c>
      <c r="AH386" s="84">
        <f t="shared" si="102"/>
        <v>0</v>
      </c>
      <c r="AI386" s="84">
        <f t="shared" si="102"/>
        <v>0</v>
      </c>
      <c r="AJ386" s="84">
        <f t="shared" si="102"/>
        <v>0</v>
      </c>
      <c r="AK386" s="84">
        <f t="shared" si="102"/>
        <v>0</v>
      </c>
      <c r="AL386" s="84">
        <f t="shared" si="102"/>
        <v>0</v>
      </c>
      <c r="AM386" s="84">
        <f t="shared" si="102"/>
        <v>0</v>
      </c>
      <c r="AN386" s="84">
        <f t="shared" si="102"/>
        <v>0</v>
      </c>
      <c r="AO386" s="84">
        <f t="shared" si="102"/>
        <v>0</v>
      </c>
      <c r="AP386" s="84">
        <f t="shared" si="102"/>
        <v>0</v>
      </c>
      <c r="AQ386" s="84">
        <f t="shared" si="98"/>
        <v>0</v>
      </c>
      <c r="AR386" s="84">
        <f t="shared" si="102"/>
        <v>0</v>
      </c>
      <c r="AS386" s="5"/>
      <c r="AT386" s="84">
        <f t="shared" si="101"/>
        <v>0</v>
      </c>
      <c r="AU386" s="84">
        <f t="shared" si="101"/>
        <v>0</v>
      </c>
      <c r="AV386" s="84">
        <f t="shared" si="101"/>
        <v>0</v>
      </c>
      <c r="AW386" s="84">
        <f t="shared" si="101"/>
        <v>0</v>
      </c>
      <c r="AX386" s="84">
        <f t="shared" si="101"/>
        <v>0</v>
      </c>
      <c r="AY386" s="84">
        <f t="shared" si="101"/>
        <v>0</v>
      </c>
      <c r="AZ386" s="84">
        <f t="shared" si="101"/>
        <v>0</v>
      </c>
      <c r="BA386" s="84">
        <f t="shared" si="101"/>
        <v>0</v>
      </c>
      <c r="BB386" s="84">
        <f t="shared" si="101"/>
        <v>0</v>
      </c>
      <c r="BC386" s="84">
        <f t="shared" si="101"/>
        <v>0</v>
      </c>
      <c r="BD386" s="5"/>
      <c r="BE386" s="5"/>
      <c r="BF386" s="5"/>
      <c r="BG386" s="5"/>
      <c r="BH386" s="5"/>
      <c r="BI386" s="5"/>
      <c r="BJ386" s="5"/>
    </row>
    <row r="387" spans="2:62" hidden="1">
      <c r="B387">
        <f t="shared" si="100"/>
        <v>885</v>
      </c>
      <c r="C387" t="str">
        <f t="shared" si="100"/>
        <v>RECOL.LECCIÓ</v>
      </c>
      <c r="D387" t="str">
        <f t="shared" si="100"/>
        <v>Preparació per recol.lecció carbassa</v>
      </c>
      <c r="E387" s="82">
        <f t="shared" si="100"/>
        <v>2500</v>
      </c>
      <c r="F387" s="84">
        <f t="shared" ref="F387:AF387" si="103">IF($E$4&lt;$E387,$E$4/$E387*F152,F152)</f>
        <v>0</v>
      </c>
      <c r="G387" s="84">
        <f t="shared" si="103"/>
        <v>0</v>
      </c>
      <c r="H387" s="84">
        <f t="shared" si="103"/>
        <v>0</v>
      </c>
      <c r="I387" s="84">
        <f t="shared" si="103"/>
        <v>0</v>
      </c>
      <c r="J387" s="84">
        <f t="shared" si="103"/>
        <v>0</v>
      </c>
      <c r="K387" s="84">
        <f t="shared" si="103"/>
        <v>0</v>
      </c>
      <c r="L387" s="84">
        <f t="shared" si="103"/>
        <v>0</v>
      </c>
      <c r="M387" s="84">
        <f t="shared" si="103"/>
        <v>0</v>
      </c>
      <c r="N387" s="84">
        <f t="shared" si="103"/>
        <v>0</v>
      </c>
      <c r="O387" s="84">
        <f t="shared" si="103"/>
        <v>0</v>
      </c>
      <c r="P387" s="84">
        <f t="shared" si="103"/>
        <v>0</v>
      </c>
      <c r="Q387" s="84">
        <f t="shared" si="103"/>
        <v>0</v>
      </c>
      <c r="R387" s="84">
        <f t="shared" si="103"/>
        <v>0</v>
      </c>
      <c r="S387" s="84">
        <f t="shared" si="103"/>
        <v>0</v>
      </c>
      <c r="T387" s="84">
        <f t="shared" si="103"/>
        <v>0</v>
      </c>
      <c r="U387" s="84">
        <f t="shared" si="103"/>
        <v>0</v>
      </c>
      <c r="V387" s="84">
        <f t="shared" si="103"/>
        <v>0</v>
      </c>
      <c r="W387" s="84">
        <f t="shared" si="103"/>
        <v>0</v>
      </c>
      <c r="X387" s="84">
        <f t="shared" si="103"/>
        <v>0</v>
      </c>
      <c r="Y387" s="84">
        <f t="shared" si="103"/>
        <v>0</v>
      </c>
      <c r="Z387" s="84">
        <f t="shared" si="103"/>
        <v>0</v>
      </c>
      <c r="AA387" s="84">
        <f t="shared" si="103"/>
        <v>0</v>
      </c>
      <c r="AB387" s="84">
        <f t="shared" si="103"/>
        <v>0</v>
      </c>
      <c r="AC387" s="84">
        <f t="shared" si="103"/>
        <v>0</v>
      </c>
      <c r="AD387" s="84">
        <f t="shared" si="103"/>
        <v>0</v>
      </c>
      <c r="AE387" s="84">
        <f t="shared" si="103"/>
        <v>0</v>
      </c>
      <c r="AF387" s="84">
        <f t="shared" si="103"/>
        <v>0</v>
      </c>
      <c r="AG387" s="84">
        <f t="shared" si="102"/>
        <v>0</v>
      </c>
      <c r="AH387" s="84">
        <f t="shared" si="102"/>
        <v>0</v>
      </c>
      <c r="AI387" s="84">
        <f t="shared" si="102"/>
        <v>0</v>
      </c>
      <c r="AJ387" s="84">
        <f t="shared" si="102"/>
        <v>0</v>
      </c>
      <c r="AK387" s="84">
        <f t="shared" si="102"/>
        <v>0</v>
      </c>
      <c r="AL387" s="84">
        <f t="shared" si="102"/>
        <v>0</v>
      </c>
      <c r="AM387" s="84">
        <f t="shared" si="102"/>
        <v>0</v>
      </c>
      <c r="AN387" s="84">
        <f t="shared" si="102"/>
        <v>0</v>
      </c>
      <c r="AO387" s="84">
        <f t="shared" si="102"/>
        <v>0</v>
      </c>
      <c r="AP387" s="84">
        <f t="shared" si="102"/>
        <v>0</v>
      </c>
      <c r="AQ387" s="84">
        <f t="shared" si="98"/>
        <v>0</v>
      </c>
      <c r="AR387" s="84">
        <f t="shared" si="102"/>
        <v>0</v>
      </c>
      <c r="AS387" s="5"/>
      <c r="AT387" s="84">
        <f t="shared" si="101"/>
        <v>0</v>
      </c>
      <c r="AU387" s="84">
        <f t="shared" si="101"/>
        <v>0</v>
      </c>
      <c r="AV387" s="84">
        <f t="shared" si="101"/>
        <v>0</v>
      </c>
      <c r="AW387" s="84">
        <f t="shared" si="101"/>
        <v>0</v>
      </c>
      <c r="AX387" s="84">
        <f t="shared" si="101"/>
        <v>0</v>
      </c>
      <c r="AY387" s="84">
        <f t="shared" si="101"/>
        <v>0</v>
      </c>
      <c r="AZ387" s="84">
        <f t="shared" si="101"/>
        <v>0</v>
      </c>
      <c r="BA387" s="84">
        <f t="shared" si="101"/>
        <v>0</v>
      </c>
      <c r="BB387" s="84">
        <f t="shared" si="101"/>
        <v>0</v>
      </c>
      <c r="BC387" s="84">
        <f t="shared" si="101"/>
        <v>0</v>
      </c>
      <c r="BD387" s="5"/>
      <c r="BE387" s="5"/>
      <c r="BF387" s="5"/>
      <c r="BG387" s="5"/>
      <c r="BH387" s="5"/>
      <c r="BI387" s="5"/>
      <c r="BJ387" s="5"/>
    </row>
    <row r="388" spans="2:62" hidden="1">
      <c r="D388" s="85" t="s">
        <v>115</v>
      </c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  <c r="AA388" s="5"/>
      <c r="AB388" s="5"/>
      <c r="AC388" s="5"/>
      <c r="AD388" s="5"/>
      <c r="AE388" s="5"/>
      <c r="AF388" s="5"/>
      <c r="AG388" s="5"/>
      <c r="AH388" s="5"/>
      <c r="AI388" s="5"/>
      <c r="AJ388" s="5"/>
      <c r="AK388" s="5"/>
      <c r="AL388" s="5"/>
      <c r="AM388" s="5"/>
      <c r="AN388" s="5"/>
      <c r="AO388" s="5"/>
      <c r="AP388" s="5"/>
      <c r="AQ388" s="5"/>
      <c r="AR388" s="5"/>
      <c r="AS388" s="5"/>
      <c r="AT388" s="5"/>
      <c r="AU388" s="5"/>
      <c r="AV388" s="5"/>
      <c r="AW388" s="5"/>
      <c r="AX388" s="5"/>
      <c r="AY388" s="5"/>
      <c r="AZ388" s="5"/>
      <c r="BA388" s="5"/>
      <c r="BB388" s="5"/>
      <c r="BC388" s="5"/>
      <c r="BD388" s="5"/>
      <c r="BE388" s="5"/>
      <c r="BF388" s="5"/>
      <c r="BG388" s="5"/>
      <c r="BH388" s="5"/>
      <c r="BI388" s="5"/>
      <c r="BJ388" s="5"/>
    </row>
    <row r="389" spans="2:62" hidden="1">
      <c r="D389" s="29">
        <v>0</v>
      </c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  <c r="AA389" s="5"/>
      <c r="AB389" s="5"/>
      <c r="AC389" s="5"/>
      <c r="AD389" s="5"/>
      <c r="AE389" s="5"/>
      <c r="AF389" s="5"/>
      <c r="AG389" s="5"/>
      <c r="AH389" s="5"/>
      <c r="AI389" s="5"/>
      <c r="AJ389" s="5"/>
      <c r="AK389" s="5"/>
      <c r="AL389" s="5"/>
      <c r="AM389" s="5"/>
      <c r="AN389" s="5"/>
      <c r="AO389" s="5"/>
      <c r="AP389" s="5"/>
      <c r="AQ389" s="5"/>
      <c r="AR389" s="5"/>
      <c r="AS389" s="5"/>
      <c r="AT389" s="5"/>
      <c r="AU389" s="5"/>
      <c r="AV389" s="5"/>
      <c r="AW389" s="5"/>
      <c r="AX389" s="5"/>
      <c r="AY389" s="5"/>
      <c r="AZ389" s="5"/>
      <c r="BA389" s="5"/>
      <c r="BB389" s="5"/>
      <c r="BC389" s="5"/>
      <c r="BD389" s="5"/>
      <c r="BE389" s="5"/>
      <c r="BF389" s="5"/>
      <c r="BG389" s="5"/>
      <c r="BH389" s="5"/>
      <c r="BI389" s="5"/>
      <c r="BJ389" s="5"/>
    </row>
    <row r="390" spans="2:62" hidden="1"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  <c r="AA390" s="5"/>
      <c r="AB390" s="5"/>
      <c r="AC390" s="5"/>
      <c r="AD390" s="5"/>
      <c r="AE390" s="5"/>
      <c r="AF390" s="5"/>
      <c r="AG390" s="5"/>
      <c r="AH390" s="5"/>
      <c r="AI390" s="5"/>
      <c r="AJ390" s="5"/>
      <c r="AK390" s="5"/>
      <c r="AL390" s="5"/>
      <c r="AM390" s="5"/>
      <c r="AN390" s="5"/>
      <c r="AO390" s="5"/>
      <c r="AP390" s="5"/>
      <c r="AQ390" s="5"/>
      <c r="AR390" s="5"/>
      <c r="AS390" s="5"/>
      <c r="AT390" s="5"/>
      <c r="AU390" s="5"/>
      <c r="AV390" s="5"/>
      <c r="AW390" s="5"/>
      <c r="AX390" s="5"/>
      <c r="AY390" s="5"/>
      <c r="AZ390" s="5"/>
      <c r="BA390" s="5"/>
      <c r="BB390" s="5"/>
      <c r="BC390" s="5"/>
      <c r="BD390" s="5"/>
      <c r="BE390" s="5"/>
      <c r="BF390" s="5"/>
      <c r="BG390" s="5"/>
      <c r="BH390" s="5"/>
      <c r="BI390" s="5"/>
      <c r="BJ390" s="5"/>
    </row>
    <row r="391" spans="2:62" hidden="1"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  <c r="AA391" s="5"/>
      <c r="AB391" s="5"/>
      <c r="AC391" s="5"/>
      <c r="AD391" s="5"/>
      <c r="AE391" s="5"/>
      <c r="AF391" s="5"/>
      <c r="AG391" s="5"/>
      <c r="AH391" s="5"/>
      <c r="AI391" s="5"/>
      <c r="AJ391" s="5"/>
      <c r="AK391" s="5"/>
      <c r="AL391" s="5"/>
      <c r="AM391" s="5"/>
      <c r="AN391" s="5"/>
      <c r="AO391" s="5"/>
      <c r="AP391" s="5"/>
      <c r="AQ391" s="5"/>
      <c r="AR391" s="5"/>
      <c r="AS391" s="5"/>
      <c r="AT391" s="5"/>
      <c r="AU391" s="5"/>
      <c r="AV391" s="5"/>
      <c r="AW391" s="5"/>
      <c r="AX391" s="5"/>
      <c r="AY391" s="5"/>
      <c r="AZ391" s="5"/>
      <c r="BA391" s="5"/>
      <c r="BB391" s="5"/>
      <c r="BC391" s="5"/>
      <c r="BD391" s="5"/>
      <c r="BE391" s="5"/>
      <c r="BF391" s="5"/>
      <c r="BG391" s="5"/>
      <c r="BH391" s="5"/>
      <c r="BI391" s="5"/>
      <c r="BJ391" s="5"/>
    </row>
    <row r="392" spans="2:62" hidden="1">
      <c r="D392" s="3" t="str">
        <f>CONCATENATE("Calendari de costos de les operacions (preparació inclosa): ",E3)</f>
        <v>Calendari de costos de les operacions (preparació inclosa): Enciam</v>
      </c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  <c r="AA392" s="5"/>
      <c r="AB392" s="5"/>
      <c r="AC392" s="5"/>
      <c r="AD392" s="5"/>
      <c r="AE392" s="5"/>
      <c r="AF392" s="5"/>
      <c r="AG392" s="5"/>
      <c r="AH392" s="5"/>
      <c r="AI392" s="5"/>
      <c r="AJ392" s="5"/>
      <c r="AK392" s="5"/>
      <c r="AL392" s="5"/>
      <c r="AM392" s="5"/>
      <c r="AN392" s="5"/>
      <c r="AO392" s="5"/>
      <c r="AP392" s="5"/>
      <c r="AQ392" s="5"/>
      <c r="AR392" s="5"/>
      <c r="AS392" s="5"/>
      <c r="AT392" s="5"/>
      <c r="AU392" s="5"/>
      <c r="AV392" s="5"/>
      <c r="AW392" s="5"/>
      <c r="AX392" s="5"/>
      <c r="AY392" s="5"/>
      <c r="AZ392" s="5"/>
      <c r="BA392" s="5"/>
      <c r="BB392" s="5"/>
      <c r="BC392" s="5"/>
      <c r="BD392" s="5"/>
      <c r="BE392" s="5"/>
      <c r="BF392" s="5"/>
      <c r="BG392" s="5"/>
      <c r="BH392" s="5"/>
      <c r="BI392" s="5"/>
      <c r="BJ392" s="5"/>
    </row>
    <row r="393" spans="2:62" hidden="1">
      <c r="D393" s="1"/>
      <c r="F393" s="1"/>
      <c r="G393" s="1"/>
      <c r="Q393" s="5"/>
      <c r="R393" s="5"/>
      <c r="S393" s="5"/>
      <c r="T393" s="5"/>
      <c r="U393" s="5"/>
      <c r="V393" s="5"/>
      <c r="W393" s="5"/>
      <c r="X393" s="5"/>
      <c r="Y393" s="5"/>
      <c r="Z393" s="5"/>
      <c r="AA393" s="5"/>
      <c r="AB393" s="5"/>
      <c r="AC393" s="5"/>
      <c r="AD393" s="5"/>
      <c r="AE393" s="5"/>
      <c r="AF393" s="5"/>
      <c r="AG393" s="5"/>
      <c r="AH393" s="5"/>
      <c r="AI393" s="5"/>
      <c r="AJ393" s="5"/>
      <c r="AK393" s="5"/>
      <c r="AL393" s="5"/>
      <c r="AM393" s="5"/>
      <c r="AN393" s="5"/>
      <c r="AO393" s="5"/>
      <c r="AP393" s="5"/>
      <c r="AQ393" s="5"/>
      <c r="AR393" s="5"/>
      <c r="AS393" s="5"/>
      <c r="AT393" s="5"/>
      <c r="AU393" s="5"/>
      <c r="AV393" s="5"/>
      <c r="AW393" s="5"/>
      <c r="AX393" s="5"/>
      <c r="AY393" s="5"/>
      <c r="AZ393" s="5"/>
      <c r="BA393" s="5"/>
      <c r="BB393" s="5"/>
      <c r="BC393" s="5"/>
      <c r="BD393" s="5"/>
      <c r="BE393" s="5"/>
      <c r="BF393" s="5"/>
      <c r="BG393" s="5"/>
      <c r="BH393" s="5"/>
      <c r="BI393" s="5"/>
      <c r="BJ393" s="5"/>
    </row>
    <row r="394" spans="2:62" hidden="1">
      <c r="Q394" s="5"/>
      <c r="R394" s="5"/>
      <c r="S394" s="5"/>
      <c r="T394" s="5"/>
      <c r="U394" s="5"/>
      <c r="V394" s="5"/>
      <c r="W394" s="5"/>
      <c r="X394" s="5"/>
      <c r="Y394" s="5"/>
      <c r="Z394" s="5"/>
      <c r="AA394" s="5"/>
      <c r="AB394" s="5"/>
      <c r="AC394" s="5"/>
      <c r="AD394" s="5"/>
      <c r="AE394" s="5"/>
      <c r="AF394" s="5"/>
      <c r="AG394" s="5"/>
      <c r="AH394" s="5"/>
      <c r="AI394" s="5"/>
      <c r="AJ394" s="5"/>
      <c r="AK394" s="5"/>
      <c r="AL394" s="5"/>
      <c r="AM394" s="5"/>
      <c r="AN394" s="5"/>
      <c r="AO394" s="5"/>
      <c r="AP394" s="5"/>
      <c r="AQ394" s="5"/>
      <c r="AR394" s="5"/>
      <c r="AS394" s="5"/>
      <c r="AT394" s="5"/>
      <c r="AU394" s="5"/>
      <c r="AV394" s="5"/>
      <c r="AW394" s="5"/>
      <c r="AX394" s="5"/>
      <c r="AY394" s="5"/>
      <c r="AZ394" s="5"/>
      <c r="BA394" s="5"/>
      <c r="BB394" s="5"/>
      <c r="BC394" s="5"/>
      <c r="BD394" s="5"/>
      <c r="BE394" s="5"/>
      <c r="BF394" s="5"/>
      <c r="BG394" s="5"/>
      <c r="BH394" s="5"/>
      <c r="BI394" s="5"/>
      <c r="BJ394" s="5"/>
    </row>
    <row r="395" spans="2:62" hidden="1">
      <c r="E395" t="str">
        <f t="shared" ref="E395:P395" si="104">+E7</f>
        <v xml:space="preserve">gener </v>
      </c>
      <c r="F395" t="str">
        <f t="shared" si="104"/>
        <v>febrer</v>
      </c>
      <c r="G395" t="str">
        <f t="shared" si="104"/>
        <v xml:space="preserve">març </v>
      </c>
      <c r="H395" t="str">
        <f t="shared" si="104"/>
        <v>abril</v>
      </c>
      <c r="I395" t="str">
        <f t="shared" si="104"/>
        <v>maig</v>
      </c>
      <c r="J395" t="str">
        <f t="shared" si="104"/>
        <v>juny</v>
      </c>
      <c r="K395" t="str">
        <f t="shared" si="104"/>
        <v>juliol</v>
      </c>
      <c r="L395" t="str">
        <f t="shared" si="104"/>
        <v>agost</v>
      </c>
      <c r="M395" t="str">
        <f t="shared" si="104"/>
        <v>setembre</v>
      </c>
      <c r="N395" t="str">
        <f t="shared" si="104"/>
        <v>octubre</v>
      </c>
      <c r="O395" t="str">
        <f t="shared" si="104"/>
        <v>novembre</v>
      </c>
      <c r="P395" t="str">
        <f t="shared" si="104"/>
        <v>desembre</v>
      </c>
      <c r="Q395" s="5"/>
      <c r="R395" s="5"/>
      <c r="S395" s="5"/>
      <c r="T395" s="5"/>
      <c r="U395" s="5"/>
      <c r="V395" s="5"/>
      <c r="W395" s="5"/>
      <c r="X395" s="5"/>
      <c r="Y395" s="5"/>
      <c r="Z395" s="5"/>
      <c r="AA395" s="5"/>
      <c r="AB395" s="5"/>
      <c r="AC395" s="5"/>
      <c r="AD395" s="5"/>
      <c r="AE395" s="5"/>
      <c r="AF395" s="5"/>
      <c r="AG395" s="5"/>
      <c r="AH395" s="5"/>
      <c r="AI395" s="5"/>
      <c r="AJ395" s="5"/>
      <c r="AK395" s="5"/>
      <c r="AL395" s="5"/>
      <c r="AM395" s="5"/>
      <c r="AN395" s="5"/>
      <c r="AO395" s="5"/>
      <c r="AP395" s="5"/>
      <c r="AQ395" s="5"/>
      <c r="AR395" s="5"/>
      <c r="AS395" s="5"/>
      <c r="AT395" s="5"/>
      <c r="AU395" s="5"/>
      <c r="AV395" s="5"/>
      <c r="AW395" s="5"/>
      <c r="AX395" s="5"/>
      <c r="AY395" s="5"/>
      <c r="AZ395" s="5"/>
      <c r="BA395" s="5"/>
      <c r="BB395" s="5"/>
      <c r="BC395" s="5"/>
      <c r="BD395" s="5"/>
      <c r="BE395" s="5"/>
      <c r="BF395" s="5"/>
      <c r="BG395" s="5"/>
      <c r="BH395" s="5"/>
      <c r="BI395" s="5"/>
      <c r="BJ395" s="5"/>
    </row>
    <row r="396" spans="2:62" hidden="1">
      <c r="C396" s="51" t="str">
        <f t="shared" ref="C396:D415" si="105">+C8</f>
        <v>PREPARACIÓ DEL SÒL</v>
      </c>
      <c r="D396" s="51" t="str">
        <f t="shared" si="105"/>
        <v>Desbrossat amb discos</v>
      </c>
      <c r="E396" s="64">
        <f>+E438+E481</f>
        <v>0</v>
      </c>
      <c r="F396" s="64">
        <f t="shared" ref="F396:P396" si="106">+F438+F481</f>
        <v>0</v>
      </c>
      <c r="G396" s="64">
        <f t="shared" si="106"/>
        <v>0</v>
      </c>
      <c r="H396" s="64">
        <f t="shared" si="106"/>
        <v>0</v>
      </c>
      <c r="I396" s="64">
        <f t="shared" si="106"/>
        <v>0</v>
      </c>
      <c r="J396" s="64">
        <f t="shared" si="106"/>
        <v>0</v>
      </c>
      <c r="K396" s="64">
        <f t="shared" si="106"/>
        <v>0</v>
      </c>
      <c r="L396" s="64">
        <f t="shared" si="106"/>
        <v>0</v>
      </c>
      <c r="M396" s="64">
        <f t="shared" si="106"/>
        <v>0</v>
      </c>
      <c r="N396" s="64">
        <f t="shared" si="106"/>
        <v>0</v>
      </c>
      <c r="O396" s="64">
        <f t="shared" si="106"/>
        <v>0</v>
      </c>
      <c r="P396" s="64">
        <f t="shared" si="106"/>
        <v>0</v>
      </c>
      <c r="Q396" s="5">
        <f>SUM(E396:P396)</f>
        <v>0</v>
      </c>
      <c r="R396" s="5"/>
      <c r="S396" s="5"/>
      <c r="T396" s="5"/>
      <c r="U396" s="5"/>
      <c r="V396" s="5"/>
      <c r="W396" s="5"/>
      <c r="X396" s="5"/>
      <c r="Y396" s="5"/>
      <c r="Z396" s="5"/>
      <c r="AA396" s="5"/>
      <c r="AB396" s="5"/>
      <c r="AC396" s="5"/>
      <c r="AD396" s="5"/>
      <c r="AE396" s="5"/>
      <c r="AF396" s="5"/>
      <c r="AG396" s="5"/>
      <c r="AH396" s="5"/>
      <c r="AI396" s="5"/>
      <c r="AJ396" s="5"/>
      <c r="AK396" s="5"/>
      <c r="AL396" s="5"/>
      <c r="AM396" s="5"/>
      <c r="AN396" s="5"/>
      <c r="AO396" s="5"/>
      <c r="AP396" s="5"/>
      <c r="AQ396" s="5"/>
      <c r="AR396" s="5"/>
      <c r="AS396" s="5"/>
      <c r="AT396" s="5"/>
      <c r="AU396" s="5"/>
      <c r="AV396" s="5"/>
      <c r="AW396" s="5"/>
      <c r="AX396" s="5"/>
      <c r="AY396" s="5"/>
      <c r="AZ396" s="5"/>
      <c r="BA396" s="5"/>
      <c r="BB396" s="5"/>
      <c r="BC396" s="5"/>
      <c r="BD396" s="5"/>
      <c r="BE396" s="5"/>
      <c r="BF396" s="5"/>
      <c r="BG396" s="5"/>
      <c r="BH396" s="5"/>
      <c r="BI396" s="5"/>
      <c r="BJ396" s="5"/>
    </row>
    <row r="397" spans="2:62" hidden="1">
      <c r="C397" s="51">
        <f t="shared" si="105"/>
        <v>0</v>
      </c>
      <c r="D397" s="51" t="str">
        <f t="shared" si="105"/>
        <v>Subsolat</v>
      </c>
      <c r="E397" s="64">
        <f t="shared" ref="E397:P412" si="107">+E439+E482</f>
        <v>0</v>
      </c>
      <c r="F397" s="64">
        <f t="shared" si="107"/>
        <v>0</v>
      </c>
      <c r="G397" s="64">
        <f t="shared" si="107"/>
        <v>0</v>
      </c>
      <c r="H397" s="64">
        <f t="shared" si="107"/>
        <v>0</v>
      </c>
      <c r="I397" s="64">
        <f t="shared" si="107"/>
        <v>0</v>
      </c>
      <c r="J397" s="64">
        <f t="shared" si="107"/>
        <v>0</v>
      </c>
      <c r="K397" s="64">
        <f t="shared" si="107"/>
        <v>0</v>
      </c>
      <c r="L397" s="64">
        <f t="shared" si="107"/>
        <v>0</v>
      </c>
      <c r="M397" s="64">
        <f t="shared" si="107"/>
        <v>0</v>
      </c>
      <c r="N397" s="64">
        <f t="shared" si="107"/>
        <v>0</v>
      </c>
      <c r="O397" s="64">
        <f t="shared" si="107"/>
        <v>0</v>
      </c>
      <c r="P397" s="64">
        <f t="shared" si="107"/>
        <v>0</v>
      </c>
      <c r="Q397" s="5">
        <f t="shared" ref="Q397:Q430" si="108">SUM(E397:P397)</f>
        <v>0</v>
      </c>
      <c r="R397" s="5"/>
      <c r="S397" s="5"/>
      <c r="T397" s="5"/>
      <c r="U397" s="5"/>
      <c r="V397" s="5"/>
      <c r="W397" s="5"/>
      <c r="X397" s="5"/>
      <c r="Y397" s="5"/>
      <c r="Z397" s="5"/>
      <c r="AA397" s="5"/>
      <c r="AB397" s="5"/>
      <c r="AC397" s="5"/>
      <c r="AD397" s="5"/>
      <c r="AE397" s="5"/>
      <c r="AF397" s="5"/>
      <c r="AG397" s="5"/>
      <c r="AH397" s="5"/>
      <c r="AI397" s="5"/>
      <c r="AJ397" s="5"/>
      <c r="AK397" s="5"/>
      <c r="AL397" s="5"/>
      <c r="AM397" s="5"/>
      <c r="AN397" s="5"/>
      <c r="AO397" s="5"/>
      <c r="AP397" s="5"/>
      <c r="AQ397" s="5"/>
      <c r="AR397" s="5"/>
      <c r="AS397" s="5"/>
      <c r="AT397" s="5"/>
      <c r="AU397" s="5"/>
      <c r="AV397" s="5"/>
      <c r="AW397" s="5"/>
      <c r="AX397" s="5"/>
      <c r="AY397" s="5"/>
      <c r="AZ397" s="5"/>
      <c r="BA397" s="5"/>
      <c r="BB397" s="5"/>
      <c r="BC397" s="5"/>
      <c r="BD397" s="5"/>
      <c r="BE397" s="5"/>
      <c r="BF397" s="5"/>
      <c r="BG397" s="5"/>
      <c r="BH397" s="5"/>
      <c r="BI397" s="5"/>
      <c r="BJ397" s="5"/>
    </row>
    <row r="398" spans="2:62" hidden="1">
      <c r="C398" s="51">
        <f t="shared" si="105"/>
        <v>0</v>
      </c>
      <c r="D398" s="51" t="str">
        <f t="shared" si="105"/>
        <v>Estripat</v>
      </c>
      <c r="E398" s="64">
        <f t="shared" si="107"/>
        <v>0</v>
      </c>
      <c r="F398" s="64">
        <f t="shared" si="107"/>
        <v>0</v>
      </c>
      <c r="G398" s="64">
        <f t="shared" si="107"/>
        <v>0</v>
      </c>
      <c r="H398" s="64">
        <f t="shared" si="107"/>
        <v>0</v>
      </c>
      <c r="I398" s="64">
        <f t="shared" si="107"/>
        <v>0</v>
      </c>
      <c r="J398" s="64">
        <f t="shared" si="107"/>
        <v>0</v>
      </c>
      <c r="K398" s="64">
        <f t="shared" si="107"/>
        <v>0</v>
      </c>
      <c r="L398" s="64">
        <f t="shared" si="107"/>
        <v>0</v>
      </c>
      <c r="M398" s="64">
        <f t="shared" si="107"/>
        <v>0</v>
      </c>
      <c r="N398" s="64">
        <f t="shared" si="107"/>
        <v>0</v>
      </c>
      <c r="O398" s="64">
        <f t="shared" si="107"/>
        <v>0</v>
      </c>
      <c r="P398" s="64">
        <f t="shared" si="107"/>
        <v>0</v>
      </c>
      <c r="Q398" s="5">
        <f t="shared" si="108"/>
        <v>0</v>
      </c>
      <c r="R398" s="5"/>
      <c r="S398" s="5"/>
      <c r="T398" s="5"/>
      <c r="U398" s="5"/>
      <c r="V398" s="5"/>
      <c r="W398" s="5"/>
      <c r="X398" s="5"/>
      <c r="Y398" s="5"/>
      <c r="Z398" s="5"/>
      <c r="AA398" s="5"/>
      <c r="AB398" s="5"/>
      <c r="AC398" s="5"/>
      <c r="AD398" s="5"/>
      <c r="AE398" s="5"/>
      <c r="AF398" s="5"/>
      <c r="AG398" s="5"/>
      <c r="AH398" s="5"/>
      <c r="AI398" s="5"/>
      <c r="AJ398" s="5"/>
      <c r="AK398" s="5"/>
      <c r="AL398" s="5"/>
      <c r="AM398" s="5"/>
      <c r="AN398" s="5"/>
      <c r="AO398" s="5"/>
      <c r="AP398" s="5"/>
      <c r="AQ398" s="5"/>
      <c r="AR398" s="5"/>
      <c r="AS398" s="5"/>
      <c r="AT398" s="5"/>
      <c r="AU398" s="5"/>
      <c r="AV398" s="5"/>
      <c r="AW398" s="5"/>
      <c r="AX398" s="5"/>
      <c r="AY398" s="5"/>
      <c r="AZ398" s="5"/>
      <c r="BA398" s="5"/>
      <c r="BB398" s="5"/>
      <c r="BC398" s="5"/>
      <c r="BD398" s="5"/>
      <c r="BE398" s="5"/>
      <c r="BF398" s="5"/>
      <c r="BG398" s="5"/>
      <c r="BH398" s="5"/>
      <c r="BI398" s="5"/>
      <c r="BJ398" s="5"/>
    </row>
    <row r="399" spans="2:62" hidden="1">
      <c r="C399" s="51">
        <f t="shared" si="105"/>
        <v>0</v>
      </c>
      <c r="D399" s="51" t="str">
        <f t="shared" si="105"/>
        <v>Fresat</v>
      </c>
      <c r="E399" s="64">
        <f t="shared" si="107"/>
        <v>0</v>
      </c>
      <c r="F399" s="64">
        <f t="shared" si="107"/>
        <v>0</v>
      </c>
      <c r="G399" s="64">
        <f t="shared" si="107"/>
        <v>0</v>
      </c>
      <c r="H399" s="64">
        <f t="shared" si="107"/>
        <v>0</v>
      </c>
      <c r="I399" s="64">
        <f t="shared" si="107"/>
        <v>0</v>
      </c>
      <c r="J399" s="64">
        <f t="shared" si="107"/>
        <v>0</v>
      </c>
      <c r="K399" s="64">
        <f t="shared" si="107"/>
        <v>0</v>
      </c>
      <c r="L399" s="64">
        <f t="shared" si="107"/>
        <v>0</v>
      </c>
      <c r="M399" s="64">
        <f t="shared" si="107"/>
        <v>0</v>
      </c>
      <c r="N399" s="64">
        <f t="shared" si="107"/>
        <v>0</v>
      </c>
      <c r="O399" s="64">
        <f t="shared" si="107"/>
        <v>0</v>
      </c>
      <c r="P399" s="64">
        <f t="shared" si="107"/>
        <v>0</v>
      </c>
      <c r="Q399" s="5">
        <f t="shared" si="108"/>
        <v>0</v>
      </c>
      <c r="R399" s="5"/>
      <c r="S399" s="5"/>
      <c r="T399" s="5"/>
      <c r="U399" s="5"/>
      <c r="V399" s="5"/>
      <c r="W399" s="5"/>
      <c r="X399" s="5"/>
      <c r="Y399" s="5"/>
      <c r="Z399" s="5"/>
      <c r="AA399" s="5"/>
      <c r="AB399" s="5"/>
      <c r="AC399" s="5"/>
      <c r="AD399" s="5"/>
      <c r="AE399" s="5"/>
      <c r="AF399" s="5"/>
      <c r="AG399" s="5"/>
      <c r="AH399" s="5"/>
      <c r="AI399" s="5"/>
      <c r="AJ399" s="5"/>
      <c r="AK399" s="5"/>
      <c r="AL399" s="5"/>
      <c r="AM399" s="5"/>
      <c r="AN399" s="5"/>
      <c r="AO399" s="5"/>
      <c r="AP399" s="5"/>
      <c r="AQ399" s="5"/>
      <c r="AR399" s="5"/>
      <c r="AS399" s="5"/>
      <c r="AT399" s="5"/>
      <c r="AU399" s="5"/>
      <c r="AV399" s="5"/>
      <c r="AW399" s="5"/>
      <c r="AX399" s="5"/>
      <c r="AY399" s="5"/>
      <c r="AZ399" s="5"/>
      <c r="BA399" s="5"/>
      <c r="BB399" s="5"/>
      <c r="BC399" s="5"/>
      <c r="BD399" s="5"/>
      <c r="BE399" s="5"/>
      <c r="BF399" s="5"/>
      <c r="BG399" s="5"/>
      <c r="BH399" s="5"/>
      <c r="BI399" s="5"/>
      <c r="BJ399" s="5"/>
    </row>
    <row r="400" spans="2:62" hidden="1">
      <c r="C400" s="51">
        <f t="shared" si="105"/>
        <v>0</v>
      </c>
      <c r="D400" s="51">
        <f t="shared" si="105"/>
        <v>0</v>
      </c>
      <c r="E400" s="64">
        <f t="shared" si="107"/>
        <v>0</v>
      </c>
      <c r="F400" s="64">
        <f t="shared" si="107"/>
        <v>0</v>
      </c>
      <c r="G400" s="64">
        <f t="shared" si="107"/>
        <v>0</v>
      </c>
      <c r="H400" s="64">
        <f t="shared" si="107"/>
        <v>0</v>
      </c>
      <c r="I400" s="64">
        <f t="shared" si="107"/>
        <v>0</v>
      </c>
      <c r="J400" s="64">
        <f t="shared" si="107"/>
        <v>0</v>
      </c>
      <c r="K400" s="64">
        <f t="shared" si="107"/>
        <v>0</v>
      </c>
      <c r="L400" s="64">
        <f t="shared" si="107"/>
        <v>0</v>
      </c>
      <c r="M400" s="64">
        <f t="shared" si="107"/>
        <v>0</v>
      </c>
      <c r="N400" s="64">
        <f t="shared" si="107"/>
        <v>0</v>
      </c>
      <c r="O400" s="64">
        <f t="shared" si="107"/>
        <v>0</v>
      </c>
      <c r="P400" s="64">
        <f t="shared" si="107"/>
        <v>0</v>
      </c>
      <c r="Q400" s="5">
        <f t="shared" si="108"/>
        <v>0</v>
      </c>
      <c r="R400" s="5"/>
      <c r="S400" s="5"/>
      <c r="T400" s="5"/>
      <c r="U400" s="5"/>
      <c r="V400" s="5"/>
      <c r="W400" s="5"/>
      <c r="X400" s="5"/>
      <c r="Y400" s="5"/>
      <c r="Z400" s="5"/>
      <c r="AA400" s="5"/>
      <c r="AB400" s="5"/>
      <c r="AC400" s="5"/>
      <c r="AD400" s="5"/>
      <c r="AE400" s="5"/>
      <c r="AF400" s="5"/>
      <c r="AG400" s="5"/>
      <c r="AH400" s="5"/>
      <c r="AI400" s="5"/>
      <c r="AJ400" s="5"/>
      <c r="AK400" s="5"/>
      <c r="AL400" s="5"/>
      <c r="AM400" s="5"/>
      <c r="AN400" s="5"/>
      <c r="AO400" s="5"/>
      <c r="AP400" s="5"/>
      <c r="AQ400" s="5"/>
      <c r="AR400" s="5"/>
      <c r="AS400" s="5"/>
      <c r="AT400" s="5"/>
      <c r="AU400" s="5"/>
      <c r="AV400" s="5"/>
      <c r="AW400" s="5"/>
      <c r="AX400" s="5"/>
      <c r="AY400" s="5"/>
      <c r="AZ400" s="5"/>
      <c r="BA400" s="5"/>
      <c r="BB400" s="5"/>
      <c r="BC400" s="5"/>
      <c r="BD400" s="5"/>
      <c r="BE400" s="5"/>
      <c r="BF400" s="5"/>
      <c r="BG400" s="5"/>
      <c r="BH400" s="5"/>
      <c r="BI400" s="5"/>
      <c r="BJ400" s="5"/>
    </row>
    <row r="401" spans="3:62" hidden="1">
      <c r="C401" s="51">
        <f t="shared" si="105"/>
        <v>0</v>
      </c>
      <c r="D401" s="51">
        <f t="shared" si="105"/>
        <v>0</v>
      </c>
      <c r="E401" s="64">
        <f t="shared" si="107"/>
        <v>0</v>
      </c>
      <c r="F401" s="64">
        <f t="shared" si="107"/>
        <v>0</v>
      </c>
      <c r="G401" s="64">
        <f t="shared" si="107"/>
        <v>0</v>
      </c>
      <c r="H401" s="64">
        <f t="shared" si="107"/>
        <v>0</v>
      </c>
      <c r="I401" s="64">
        <f t="shared" si="107"/>
        <v>0</v>
      </c>
      <c r="J401" s="64">
        <f t="shared" si="107"/>
        <v>0</v>
      </c>
      <c r="K401" s="64">
        <f t="shared" si="107"/>
        <v>0</v>
      </c>
      <c r="L401" s="64">
        <f t="shared" si="107"/>
        <v>0</v>
      </c>
      <c r="M401" s="64">
        <f t="shared" si="107"/>
        <v>0</v>
      </c>
      <c r="N401" s="64">
        <f t="shared" si="107"/>
        <v>0</v>
      </c>
      <c r="O401" s="64">
        <f t="shared" si="107"/>
        <v>0</v>
      </c>
      <c r="P401" s="64">
        <f t="shared" si="107"/>
        <v>0</v>
      </c>
      <c r="Q401" s="5">
        <f t="shared" si="108"/>
        <v>0</v>
      </c>
      <c r="R401" s="5"/>
      <c r="S401" s="5"/>
      <c r="T401" s="5"/>
      <c r="U401" s="5"/>
      <c r="V401" s="5"/>
      <c r="W401" s="5"/>
      <c r="X401" s="5"/>
      <c r="Y401" s="5"/>
      <c r="Z401" s="5"/>
      <c r="AA401" s="5"/>
      <c r="AB401" s="5"/>
      <c r="AC401" s="5"/>
      <c r="AD401" s="5"/>
      <c r="AE401" s="5"/>
      <c r="AF401" s="5"/>
      <c r="AG401" s="5"/>
      <c r="AH401" s="5"/>
      <c r="AI401" s="5"/>
      <c r="AJ401" s="5"/>
      <c r="AK401" s="5"/>
      <c r="AL401" s="5"/>
      <c r="AM401" s="5"/>
      <c r="AN401" s="5"/>
      <c r="AO401" s="5"/>
      <c r="AP401" s="5"/>
      <c r="AQ401" s="5"/>
      <c r="AR401" s="5"/>
      <c r="AS401" s="5"/>
      <c r="AT401" s="5"/>
      <c r="AU401" s="5"/>
      <c r="AV401" s="5"/>
      <c r="AW401" s="5"/>
      <c r="AX401" s="5"/>
      <c r="AY401" s="5"/>
      <c r="AZ401" s="5"/>
      <c r="BA401" s="5"/>
      <c r="BB401" s="5"/>
      <c r="BC401" s="5"/>
      <c r="BD401" s="5"/>
      <c r="BE401" s="5"/>
      <c r="BF401" s="5"/>
      <c r="BG401" s="5"/>
      <c r="BH401" s="5"/>
      <c r="BI401" s="5"/>
      <c r="BJ401" s="5"/>
    </row>
    <row r="402" spans="3:62" hidden="1">
      <c r="C402" s="51">
        <f t="shared" si="105"/>
        <v>0</v>
      </c>
      <c r="D402" s="51">
        <f t="shared" si="105"/>
        <v>0</v>
      </c>
      <c r="E402" s="64">
        <f t="shared" si="107"/>
        <v>0</v>
      </c>
      <c r="F402" s="64">
        <f t="shared" si="107"/>
        <v>0</v>
      </c>
      <c r="G402" s="64">
        <f t="shared" si="107"/>
        <v>0</v>
      </c>
      <c r="H402" s="64">
        <f t="shared" si="107"/>
        <v>0</v>
      </c>
      <c r="I402" s="64">
        <f t="shared" si="107"/>
        <v>0</v>
      </c>
      <c r="J402" s="64">
        <f t="shared" si="107"/>
        <v>0</v>
      </c>
      <c r="K402" s="64">
        <f t="shared" si="107"/>
        <v>0</v>
      </c>
      <c r="L402" s="64">
        <f t="shared" si="107"/>
        <v>0</v>
      </c>
      <c r="M402" s="64">
        <f t="shared" si="107"/>
        <v>0</v>
      </c>
      <c r="N402" s="64">
        <f t="shared" si="107"/>
        <v>0</v>
      </c>
      <c r="O402" s="64">
        <f t="shared" si="107"/>
        <v>0</v>
      </c>
      <c r="P402" s="64">
        <f t="shared" si="107"/>
        <v>0</v>
      </c>
      <c r="Q402" s="5">
        <f t="shared" si="108"/>
        <v>0</v>
      </c>
      <c r="R402" s="5"/>
      <c r="S402" s="5"/>
      <c r="T402" s="5"/>
      <c r="U402" s="5"/>
      <c r="V402" s="5"/>
      <c r="W402" s="5"/>
      <c r="X402" s="5"/>
      <c r="Y402" s="5"/>
      <c r="Z402" s="5"/>
      <c r="AA402" s="5"/>
      <c r="AB402" s="5"/>
      <c r="AC402" s="5"/>
      <c r="AD402" s="5"/>
      <c r="AE402" s="5"/>
      <c r="AF402" s="5"/>
      <c r="AG402" s="5"/>
      <c r="AH402" s="5"/>
      <c r="AI402" s="5"/>
      <c r="AJ402" s="5"/>
      <c r="AK402" s="5"/>
      <c r="AL402" s="5"/>
      <c r="AM402" s="5"/>
      <c r="AN402" s="5"/>
      <c r="AO402" s="5"/>
      <c r="AP402" s="5"/>
      <c r="AQ402" s="5"/>
      <c r="AR402" s="5"/>
      <c r="AS402" s="5"/>
      <c r="AT402" s="5"/>
      <c r="AU402" s="5"/>
      <c r="AV402" s="5"/>
      <c r="AW402" s="5"/>
      <c r="AX402" s="5"/>
      <c r="AY402" s="5"/>
      <c r="AZ402" s="5"/>
      <c r="BA402" s="5"/>
      <c r="BB402" s="5"/>
      <c r="BC402" s="5"/>
      <c r="BD402" s="5"/>
      <c r="BE402" s="5"/>
      <c r="BF402" s="5"/>
      <c r="BG402" s="5"/>
      <c r="BH402" s="5"/>
      <c r="BI402" s="5"/>
      <c r="BJ402" s="5"/>
    </row>
    <row r="403" spans="3:62" hidden="1">
      <c r="C403" s="53" t="str">
        <f t="shared" si="105"/>
        <v>ADOBAT</v>
      </c>
      <c r="D403" s="53">
        <f t="shared" si="105"/>
        <v>0</v>
      </c>
      <c r="E403" s="65">
        <f t="shared" si="107"/>
        <v>0</v>
      </c>
      <c r="F403" s="65">
        <f t="shared" si="107"/>
        <v>0</v>
      </c>
      <c r="G403" s="65">
        <f t="shared" si="107"/>
        <v>0</v>
      </c>
      <c r="H403" s="65">
        <f t="shared" si="107"/>
        <v>0</v>
      </c>
      <c r="I403" s="65">
        <f t="shared" si="107"/>
        <v>0</v>
      </c>
      <c r="J403" s="65">
        <f t="shared" si="107"/>
        <v>0</v>
      </c>
      <c r="K403" s="65">
        <f t="shared" si="107"/>
        <v>0</v>
      </c>
      <c r="L403" s="65">
        <f t="shared" si="107"/>
        <v>0</v>
      </c>
      <c r="M403" s="65">
        <f t="shared" si="107"/>
        <v>0</v>
      </c>
      <c r="N403" s="65">
        <f t="shared" si="107"/>
        <v>0</v>
      </c>
      <c r="O403" s="65">
        <f t="shared" si="107"/>
        <v>0</v>
      </c>
      <c r="P403" s="65">
        <f t="shared" si="107"/>
        <v>0</v>
      </c>
      <c r="Q403" s="5">
        <f t="shared" si="108"/>
        <v>0</v>
      </c>
      <c r="R403" s="5"/>
      <c r="S403" s="5"/>
      <c r="T403" s="5"/>
      <c r="U403" s="5"/>
      <c r="V403" s="5"/>
      <c r="W403" s="5"/>
      <c r="X403" s="5"/>
      <c r="Y403" s="5"/>
      <c r="Z403" s="5"/>
      <c r="AA403" s="5"/>
      <c r="AB403" s="5"/>
      <c r="AC403" s="5"/>
      <c r="AD403" s="5"/>
      <c r="AE403" s="5"/>
      <c r="AF403" s="5"/>
      <c r="AG403" s="5"/>
      <c r="AH403" s="5"/>
      <c r="AI403" s="5"/>
      <c r="AJ403" s="5"/>
      <c r="AK403" s="5"/>
      <c r="AL403" s="5"/>
      <c r="AM403" s="5"/>
      <c r="AN403" s="5"/>
      <c r="AO403" s="5"/>
      <c r="AP403" s="5"/>
      <c r="AQ403" s="5"/>
      <c r="AR403" s="5"/>
      <c r="AS403" s="5"/>
      <c r="AT403" s="5"/>
      <c r="AU403" s="5"/>
      <c r="AV403" s="5"/>
      <c r="AW403" s="5"/>
      <c r="AX403" s="5"/>
      <c r="AY403" s="5"/>
      <c r="AZ403" s="5"/>
      <c r="BA403" s="5"/>
      <c r="BB403" s="5"/>
      <c r="BC403" s="5"/>
      <c r="BD403" s="5"/>
      <c r="BE403" s="5"/>
      <c r="BF403" s="5"/>
      <c r="BG403" s="5"/>
      <c r="BH403" s="5"/>
      <c r="BI403" s="5"/>
      <c r="BJ403" s="5"/>
    </row>
    <row r="404" spans="3:62" hidden="1">
      <c r="C404" s="53">
        <f t="shared" si="105"/>
        <v>0</v>
      </c>
      <c r="D404" s="53">
        <f t="shared" si="105"/>
        <v>0</v>
      </c>
      <c r="E404" s="65">
        <f t="shared" si="107"/>
        <v>0</v>
      </c>
      <c r="F404" s="65">
        <f t="shared" si="107"/>
        <v>0</v>
      </c>
      <c r="G404" s="65">
        <f t="shared" si="107"/>
        <v>0</v>
      </c>
      <c r="H404" s="65">
        <f t="shared" si="107"/>
        <v>0</v>
      </c>
      <c r="I404" s="65">
        <f t="shared" si="107"/>
        <v>0</v>
      </c>
      <c r="J404" s="65">
        <f t="shared" si="107"/>
        <v>0</v>
      </c>
      <c r="K404" s="65">
        <f t="shared" si="107"/>
        <v>0</v>
      </c>
      <c r="L404" s="65">
        <f t="shared" si="107"/>
        <v>0</v>
      </c>
      <c r="M404" s="65">
        <f t="shared" si="107"/>
        <v>0</v>
      </c>
      <c r="N404" s="65">
        <f t="shared" si="107"/>
        <v>0</v>
      </c>
      <c r="O404" s="65">
        <f t="shared" si="107"/>
        <v>0</v>
      </c>
      <c r="P404" s="65">
        <f t="shared" si="107"/>
        <v>0</v>
      </c>
      <c r="Q404" s="5">
        <f t="shared" si="108"/>
        <v>0</v>
      </c>
      <c r="R404" s="5"/>
      <c r="S404" s="5"/>
      <c r="T404" s="5"/>
      <c r="U404" s="5"/>
      <c r="V404" s="5"/>
      <c r="W404" s="5"/>
      <c r="X404" s="5"/>
      <c r="Y404" s="5"/>
      <c r="Z404" s="5"/>
      <c r="AA404" s="5"/>
      <c r="AB404" s="5"/>
      <c r="AC404" s="5"/>
      <c r="AD404" s="5"/>
      <c r="AE404" s="5"/>
      <c r="AF404" s="5"/>
      <c r="AG404" s="5"/>
      <c r="AH404" s="5"/>
      <c r="AI404" s="5"/>
      <c r="AJ404" s="5"/>
      <c r="AK404" s="5"/>
      <c r="AL404" s="5"/>
      <c r="AM404" s="5"/>
      <c r="AN404" s="5"/>
      <c r="AO404" s="5"/>
      <c r="AP404" s="5"/>
      <c r="AQ404" s="5"/>
      <c r="AR404" s="5"/>
      <c r="AS404" s="5"/>
      <c r="AT404" s="5"/>
      <c r="AU404" s="5"/>
      <c r="AV404" s="5"/>
      <c r="AW404" s="5"/>
      <c r="AX404" s="5"/>
      <c r="AY404" s="5"/>
      <c r="AZ404" s="5"/>
      <c r="BA404" s="5"/>
      <c r="BB404" s="5"/>
      <c r="BC404" s="5"/>
      <c r="BD404" s="5"/>
      <c r="BE404" s="5"/>
      <c r="BF404" s="5"/>
      <c r="BG404" s="5"/>
      <c r="BH404" s="5"/>
      <c r="BI404" s="5"/>
      <c r="BJ404" s="5"/>
    </row>
    <row r="405" spans="3:62" hidden="1">
      <c r="C405" s="53">
        <f t="shared" si="105"/>
        <v>0</v>
      </c>
      <c r="D405" s="53">
        <f t="shared" si="105"/>
        <v>0</v>
      </c>
      <c r="E405" s="65">
        <f t="shared" si="107"/>
        <v>0</v>
      </c>
      <c r="F405" s="65">
        <f t="shared" si="107"/>
        <v>0</v>
      </c>
      <c r="G405" s="65">
        <f t="shared" si="107"/>
        <v>0</v>
      </c>
      <c r="H405" s="65">
        <f t="shared" si="107"/>
        <v>0</v>
      </c>
      <c r="I405" s="65">
        <f t="shared" si="107"/>
        <v>0</v>
      </c>
      <c r="J405" s="65">
        <f t="shared" si="107"/>
        <v>0</v>
      </c>
      <c r="K405" s="65">
        <f t="shared" si="107"/>
        <v>0</v>
      </c>
      <c r="L405" s="65">
        <f t="shared" si="107"/>
        <v>0</v>
      </c>
      <c r="M405" s="65">
        <f t="shared" si="107"/>
        <v>0</v>
      </c>
      <c r="N405" s="65">
        <f t="shared" si="107"/>
        <v>0</v>
      </c>
      <c r="O405" s="65">
        <f t="shared" si="107"/>
        <v>0</v>
      </c>
      <c r="P405" s="65">
        <f t="shared" si="107"/>
        <v>0</v>
      </c>
      <c r="Q405" s="5">
        <f t="shared" si="108"/>
        <v>0</v>
      </c>
      <c r="R405" s="5"/>
      <c r="S405" s="5"/>
      <c r="T405" s="5"/>
      <c r="U405" s="5"/>
      <c r="V405" s="5"/>
      <c r="W405" s="5"/>
      <c r="X405" s="5"/>
      <c r="Y405" s="5"/>
      <c r="Z405" s="5"/>
      <c r="AA405" s="5"/>
      <c r="AB405" s="5"/>
      <c r="AC405" s="5"/>
      <c r="AD405" s="5"/>
      <c r="AE405" s="5"/>
      <c r="AF405" s="5"/>
      <c r="AG405" s="5"/>
      <c r="AH405" s="5"/>
      <c r="AI405" s="5"/>
      <c r="AJ405" s="5"/>
      <c r="AK405" s="5"/>
      <c r="AL405" s="5"/>
      <c r="AM405" s="5"/>
      <c r="AN405" s="5"/>
      <c r="AO405" s="5"/>
      <c r="AP405" s="5"/>
      <c r="AQ405" s="5"/>
      <c r="AR405" s="5"/>
      <c r="AS405" s="5"/>
      <c r="AT405" s="5"/>
      <c r="AU405" s="5"/>
      <c r="AV405" s="5"/>
      <c r="AW405" s="5"/>
      <c r="AX405" s="5"/>
      <c r="AY405" s="5"/>
      <c r="AZ405" s="5"/>
      <c r="BA405" s="5"/>
      <c r="BB405" s="5"/>
      <c r="BC405" s="5"/>
      <c r="BD405" s="5"/>
      <c r="BE405" s="5"/>
      <c r="BF405" s="5"/>
      <c r="BG405" s="5"/>
      <c r="BH405" s="5"/>
      <c r="BI405" s="5"/>
      <c r="BJ405" s="5"/>
    </row>
    <row r="406" spans="3:62" hidden="1">
      <c r="C406" s="53">
        <f t="shared" si="105"/>
        <v>0</v>
      </c>
      <c r="D406" s="53">
        <f t="shared" si="105"/>
        <v>0</v>
      </c>
      <c r="E406" s="65">
        <f t="shared" si="107"/>
        <v>0</v>
      </c>
      <c r="F406" s="65">
        <f t="shared" si="107"/>
        <v>0</v>
      </c>
      <c r="G406" s="65">
        <f t="shared" si="107"/>
        <v>0</v>
      </c>
      <c r="H406" s="65">
        <f t="shared" si="107"/>
        <v>0</v>
      </c>
      <c r="I406" s="65">
        <f t="shared" si="107"/>
        <v>0</v>
      </c>
      <c r="J406" s="65">
        <f t="shared" si="107"/>
        <v>0</v>
      </c>
      <c r="K406" s="65">
        <f t="shared" si="107"/>
        <v>0</v>
      </c>
      <c r="L406" s="65">
        <f t="shared" si="107"/>
        <v>0</v>
      </c>
      <c r="M406" s="65">
        <f t="shared" si="107"/>
        <v>0</v>
      </c>
      <c r="N406" s="65">
        <f t="shared" si="107"/>
        <v>0</v>
      </c>
      <c r="O406" s="65">
        <f t="shared" si="107"/>
        <v>0</v>
      </c>
      <c r="P406" s="65">
        <f t="shared" si="107"/>
        <v>0</v>
      </c>
      <c r="Q406" s="5">
        <f t="shared" si="108"/>
        <v>0</v>
      </c>
      <c r="R406" s="5"/>
      <c r="S406" s="5"/>
      <c r="T406" s="5"/>
      <c r="U406" s="5"/>
      <c r="V406" s="5"/>
      <c r="W406" s="5"/>
      <c r="X406" s="5"/>
      <c r="Y406" s="5"/>
      <c r="Z406" s="5"/>
      <c r="AA406" s="5"/>
      <c r="AB406" s="5"/>
      <c r="AC406" s="5"/>
      <c r="AD406" s="5"/>
      <c r="AE406" s="5"/>
      <c r="AF406" s="5"/>
      <c r="AG406" s="5"/>
      <c r="AH406" s="5"/>
      <c r="AI406" s="5"/>
      <c r="AJ406" s="5"/>
      <c r="AK406" s="5"/>
      <c r="AL406" s="5"/>
      <c r="AM406" s="5"/>
      <c r="AN406" s="5"/>
      <c r="AO406" s="5"/>
      <c r="AP406" s="5"/>
      <c r="AQ406" s="5"/>
      <c r="AR406" s="5"/>
      <c r="AS406" s="5"/>
      <c r="AT406" s="5"/>
      <c r="AU406" s="5"/>
      <c r="AV406" s="5"/>
      <c r="AW406" s="5"/>
      <c r="AX406" s="5"/>
      <c r="AY406" s="5"/>
      <c r="AZ406" s="5"/>
      <c r="BA406" s="5"/>
      <c r="BB406" s="5"/>
      <c r="BC406" s="5"/>
      <c r="BD406" s="5"/>
      <c r="BE406" s="5"/>
      <c r="BF406" s="5"/>
      <c r="BG406" s="5"/>
      <c r="BH406" s="5"/>
      <c r="BI406" s="5"/>
      <c r="BJ406" s="5"/>
    </row>
    <row r="407" spans="3:62" hidden="1">
      <c r="C407" s="56" t="str">
        <f t="shared" si="105"/>
        <v>PLANTACIÓ</v>
      </c>
      <c r="D407" s="56" t="str">
        <f t="shared" si="105"/>
        <v>Plantació manual enciam</v>
      </c>
      <c r="E407" s="66">
        <f t="shared" si="107"/>
        <v>0</v>
      </c>
      <c r="F407" s="66">
        <f t="shared" si="107"/>
        <v>0</v>
      </c>
      <c r="G407" s="66">
        <f t="shared" si="107"/>
        <v>0</v>
      </c>
      <c r="H407" s="66">
        <f t="shared" si="107"/>
        <v>0</v>
      </c>
      <c r="I407" s="66">
        <f t="shared" si="107"/>
        <v>0</v>
      </c>
      <c r="J407" s="66">
        <f t="shared" si="107"/>
        <v>0</v>
      </c>
      <c r="K407" s="66">
        <f t="shared" si="107"/>
        <v>0</v>
      </c>
      <c r="L407" s="66">
        <f t="shared" si="107"/>
        <v>0</v>
      </c>
      <c r="M407" s="66">
        <f t="shared" si="107"/>
        <v>0</v>
      </c>
      <c r="N407" s="66">
        <f t="shared" si="107"/>
        <v>0</v>
      </c>
      <c r="O407" s="66">
        <f t="shared" si="107"/>
        <v>0</v>
      </c>
      <c r="P407" s="66">
        <f t="shared" si="107"/>
        <v>0</v>
      </c>
      <c r="Q407" s="5">
        <f t="shared" si="108"/>
        <v>0</v>
      </c>
      <c r="R407" s="5"/>
      <c r="S407" s="5"/>
      <c r="T407" s="5"/>
      <c r="U407" s="5"/>
      <c r="V407" s="5"/>
      <c r="W407" s="5"/>
      <c r="X407" s="5"/>
      <c r="Y407" s="5"/>
      <c r="Z407" s="5"/>
      <c r="AA407" s="5"/>
      <c r="AB407" s="5"/>
      <c r="AC407" s="5"/>
      <c r="AD407" s="5"/>
      <c r="AE407" s="5"/>
      <c r="AF407" s="5"/>
      <c r="AG407" s="5"/>
      <c r="AH407" s="5"/>
      <c r="AI407" s="5"/>
      <c r="AJ407" s="5"/>
      <c r="AK407" s="5"/>
      <c r="AL407" s="5"/>
      <c r="AM407" s="5"/>
      <c r="AN407" s="5"/>
      <c r="AO407" s="5"/>
      <c r="AP407" s="5"/>
      <c r="AQ407" s="5"/>
      <c r="AR407" s="5"/>
      <c r="AS407" s="5"/>
      <c r="AT407" s="5"/>
      <c r="AU407" s="5"/>
      <c r="AV407" s="5"/>
      <c r="AW407" s="5"/>
      <c r="AX407" s="5"/>
      <c r="AY407" s="5"/>
      <c r="AZ407" s="5"/>
      <c r="BA407" s="5"/>
      <c r="BB407" s="5"/>
      <c r="BC407" s="5"/>
      <c r="BD407" s="5"/>
      <c r="BE407" s="5"/>
      <c r="BF407" s="5"/>
      <c r="BG407" s="5"/>
      <c r="BH407" s="5"/>
      <c r="BI407" s="5"/>
      <c r="BJ407" s="5"/>
    </row>
    <row r="408" spans="3:62" hidden="1">
      <c r="C408" s="56">
        <f t="shared" si="105"/>
        <v>0</v>
      </c>
      <c r="D408" s="56">
        <f t="shared" si="105"/>
        <v>0</v>
      </c>
      <c r="E408" s="66">
        <f t="shared" si="107"/>
        <v>0</v>
      </c>
      <c r="F408" s="66">
        <f t="shared" si="107"/>
        <v>0</v>
      </c>
      <c r="G408" s="66">
        <f t="shared" si="107"/>
        <v>0</v>
      </c>
      <c r="H408" s="66">
        <f t="shared" si="107"/>
        <v>0</v>
      </c>
      <c r="I408" s="66">
        <f t="shared" si="107"/>
        <v>0</v>
      </c>
      <c r="J408" s="66">
        <f t="shared" si="107"/>
        <v>0</v>
      </c>
      <c r="K408" s="66">
        <f t="shared" si="107"/>
        <v>0</v>
      </c>
      <c r="L408" s="66">
        <f t="shared" si="107"/>
        <v>0</v>
      </c>
      <c r="M408" s="66">
        <f t="shared" si="107"/>
        <v>0</v>
      </c>
      <c r="N408" s="66">
        <f t="shared" si="107"/>
        <v>0</v>
      </c>
      <c r="O408" s="66">
        <f t="shared" si="107"/>
        <v>0</v>
      </c>
      <c r="P408" s="66">
        <f t="shared" si="107"/>
        <v>0</v>
      </c>
      <c r="Q408" s="5">
        <f t="shared" si="108"/>
        <v>0</v>
      </c>
      <c r="R408" s="5"/>
      <c r="S408" s="5"/>
      <c r="T408" s="5"/>
      <c r="U408" s="5"/>
      <c r="V408" s="5"/>
      <c r="W408" s="5"/>
      <c r="X408" s="5"/>
      <c r="Y408" s="5"/>
      <c r="Z408" s="5"/>
      <c r="AA408" s="5"/>
      <c r="AB408" s="5"/>
      <c r="AC408" s="5"/>
      <c r="AD408" s="5"/>
      <c r="AE408" s="5"/>
      <c r="AF408" s="5"/>
      <c r="AG408" s="5"/>
      <c r="AH408" s="5"/>
      <c r="AI408" s="5"/>
      <c r="AJ408" s="5"/>
      <c r="AK408" s="5"/>
      <c r="AL408" s="5"/>
      <c r="AM408" s="5"/>
      <c r="AN408" s="5"/>
      <c r="AO408" s="5"/>
      <c r="AP408" s="5"/>
      <c r="AQ408" s="5"/>
      <c r="AR408" s="5"/>
      <c r="AS408" s="5"/>
      <c r="AT408" s="5"/>
      <c r="AU408" s="5"/>
      <c r="AV408" s="5"/>
      <c r="AW408" s="5"/>
      <c r="AX408" s="5"/>
      <c r="AY408" s="5"/>
      <c r="AZ408" s="5"/>
      <c r="BA408" s="5"/>
      <c r="BB408" s="5"/>
      <c r="BC408" s="5"/>
      <c r="BD408" s="5"/>
      <c r="BE408" s="5"/>
      <c r="BF408" s="5"/>
      <c r="BG408" s="5"/>
      <c r="BH408" s="5"/>
      <c r="BI408" s="5"/>
      <c r="BJ408" s="5"/>
    </row>
    <row r="409" spans="3:62" hidden="1">
      <c r="C409" s="56">
        <f t="shared" si="105"/>
        <v>0</v>
      </c>
      <c r="D409" s="56">
        <f t="shared" si="105"/>
        <v>0</v>
      </c>
      <c r="E409" s="66">
        <f t="shared" si="107"/>
        <v>0</v>
      </c>
      <c r="F409" s="66">
        <f t="shared" si="107"/>
        <v>0</v>
      </c>
      <c r="G409" s="66">
        <f t="shared" si="107"/>
        <v>0</v>
      </c>
      <c r="H409" s="66">
        <f t="shared" si="107"/>
        <v>0</v>
      </c>
      <c r="I409" s="66">
        <f t="shared" si="107"/>
        <v>0</v>
      </c>
      <c r="J409" s="66">
        <f t="shared" si="107"/>
        <v>0</v>
      </c>
      <c r="K409" s="66">
        <f t="shared" si="107"/>
        <v>0</v>
      </c>
      <c r="L409" s="66">
        <f t="shared" si="107"/>
        <v>0</v>
      </c>
      <c r="M409" s="66">
        <f t="shared" si="107"/>
        <v>0</v>
      </c>
      <c r="N409" s="66">
        <f t="shared" si="107"/>
        <v>0</v>
      </c>
      <c r="O409" s="66">
        <f t="shared" si="107"/>
        <v>0</v>
      </c>
      <c r="P409" s="66">
        <f t="shared" si="107"/>
        <v>0</v>
      </c>
      <c r="Q409" s="5">
        <f t="shared" si="108"/>
        <v>0</v>
      </c>
      <c r="R409" s="5"/>
      <c r="S409" s="5"/>
      <c r="T409" s="5"/>
      <c r="U409" s="5"/>
      <c r="V409" s="5"/>
      <c r="W409" s="5"/>
      <c r="X409" s="5"/>
      <c r="Y409" s="5"/>
      <c r="Z409" s="5"/>
      <c r="AA409" s="5"/>
      <c r="AB409" s="5"/>
      <c r="AC409" s="5"/>
      <c r="AD409" s="5"/>
      <c r="AE409" s="5"/>
      <c r="AF409" s="5"/>
      <c r="AG409" s="5"/>
      <c r="AH409" s="5"/>
      <c r="AI409" s="5"/>
      <c r="AJ409" s="5"/>
      <c r="AK409" s="5"/>
      <c r="AL409" s="5"/>
      <c r="AM409" s="5"/>
      <c r="AN409" s="5"/>
      <c r="AO409" s="5"/>
      <c r="AP409" s="5"/>
      <c r="AQ409" s="5"/>
      <c r="AR409" s="5"/>
      <c r="AS409" s="5"/>
      <c r="AT409" s="5"/>
      <c r="AU409" s="5"/>
      <c r="AV409" s="5"/>
      <c r="AW409" s="5"/>
      <c r="AX409" s="5"/>
      <c r="AY409" s="5"/>
      <c r="AZ409" s="5"/>
      <c r="BA409" s="5"/>
      <c r="BB409" s="5"/>
      <c r="BC409" s="5"/>
      <c r="BD409" s="5"/>
      <c r="BE409" s="5"/>
      <c r="BF409" s="5"/>
      <c r="BG409" s="5"/>
      <c r="BH409" s="5"/>
      <c r="BI409" s="5"/>
      <c r="BJ409" s="5"/>
    </row>
    <row r="410" spans="3:62" hidden="1">
      <c r="C410" s="56">
        <f t="shared" si="105"/>
        <v>0</v>
      </c>
      <c r="D410" s="56">
        <f t="shared" si="105"/>
        <v>0</v>
      </c>
      <c r="E410" s="66">
        <f t="shared" si="107"/>
        <v>0</v>
      </c>
      <c r="F410" s="66">
        <f t="shared" si="107"/>
        <v>0</v>
      </c>
      <c r="G410" s="66">
        <f t="shared" si="107"/>
        <v>0</v>
      </c>
      <c r="H410" s="66">
        <f t="shared" si="107"/>
        <v>0</v>
      </c>
      <c r="I410" s="66">
        <f t="shared" si="107"/>
        <v>0</v>
      </c>
      <c r="J410" s="66">
        <f t="shared" si="107"/>
        <v>0</v>
      </c>
      <c r="K410" s="66">
        <f t="shared" si="107"/>
        <v>0</v>
      </c>
      <c r="L410" s="66">
        <f t="shared" si="107"/>
        <v>0</v>
      </c>
      <c r="M410" s="66">
        <f t="shared" si="107"/>
        <v>0</v>
      </c>
      <c r="N410" s="66">
        <f t="shared" si="107"/>
        <v>0</v>
      </c>
      <c r="O410" s="66">
        <f t="shared" si="107"/>
        <v>0</v>
      </c>
      <c r="P410" s="66">
        <f t="shared" si="107"/>
        <v>0</v>
      </c>
      <c r="Q410" s="5">
        <f t="shared" si="108"/>
        <v>0</v>
      </c>
      <c r="R410" s="5"/>
      <c r="S410" s="5"/>
      <c r="T410" s="5"/>
      <c r="U410" s="5"/>
      <c r="V410" s="5"/>
      <c r="W410" s="5"/>
      <c r="X410" s="5"/>
      <c r="Y410" s="5"/>
      <c r="Z410" s="5"/>
      <c r="AA410" s="5"/>
      <c r="AB410" s="5"/>
      <c r="AC410" s="5"/>
      <c r="AD410" s="5"/>
      <c r="AE410" s="5"/>
      <c r="AF410" s="5"/>
      <c r="AG410" s="5"/>
      <c r="AH410" s="5"/>
      <c r="AI410" s="5"/>
      <c r="AJ410" s="5"/>
      <c r="AK410" s="5"/>
      <c r="AL410" s="5"/>
      <c r="AM410" s="5"/>
      <c r="AN410" s="5"/>
      <c r="AO410" s="5"/>
      <c r="AP410" s="5"/>
      <c r="AQ410" s="5"/>
      <c r="AR410" s="5"/>
      <c r="AS410" s="5"/>
      <c r="AT410" s="5"/>
      <c r="AU410" s="5"/>
      <c r="AV410" s="5"/>
      <c r="AW410" s="5"/>
      <c r="AX410" s="5"/>
      <c r="AY410" s="5"/>
      <c r="AZ410" s="5"/>
      <c r="BA410" s="5"/>
      <c r="BB410" s="5"/>
      <c r="BC410" s="5"/>
      <c r="BD410" s="5"/>
      <c r="BE410" s="5"/>
      <c r="BF410" s="5"/>
      <c r="BG410" s="5"/>
      <c r="BH410" s="5"/>
      <c r="BI410" s="5"/>
      <c r="BJ410" s="5"/>
    </row>
    <row r="411" spans="3:62" hidden="1">
      <c r="C411" s="58" t="str">
        <f t="shared" si="105"/>
        <v>REG</v>
      </c>
      <c r="D411" s="58" t="str">
        <f t="shared" si="105"/>
        <v>Instal.lació sistema de reg amb cinta (1,6 m per m2)</v>
      </c>
      <c r="E411" s="67">
        <f t="shared" si="107"/>
        <v>0</v>
      </c>
      <c r="F411" s="67">
        <f t="shared" si="107"/>
        <v>0</v>
      </c>
      <c r="G411" s="67">
        <f t="shared" si="107"/>
        <v>0</v>
      </c>
      <c r="H411" s="67">
        <f t="shared" si="107"/>
        <v>0</v>
      </c>
      <c r="I411" s="67">
        <f t="shared" si="107"/>
        <v>0</v>
      </c>
      <c r="J411" s="67">
        <f t="shared" si="107"/>
        <v>0</v>
      </c>
      <c r="K411" s="67">
        <f t="shared" si="107"/>
        <v>0</v>
      </c>
      <c r="L411" s="67">
        <f t="shared" si="107"/>
        <v>0</v>
      </c>
      <c r="M411" s="67">
        <f t="shared" si="107"/>
        <v>0</v>
      </c>
      <c r="N411" s="67">
        <f t="shared" si="107"/>
        <v>0</v>
      </c>
      <c r="O411" s="67">
        <f t="shared" si="107"/>
        <v>0</v>
      </c>
      <c r="P411" s="67">
        <f t="shared" si="107"/>
        <v>0</v>
      </c>
      <c r="Q411" s="5">
        <f t="shared" si="108"/>
        <v>0</v>
      </c>
      <c r="R411" s="5"/>
      <c r="S411" s="5"/>
      <c r="T411" s="5"/>
      <c r="U411" s="5"/>
      <c r="V411" s="5"/>
      <c r="W411" s="5"/>
      <c r="X411" s="5"/>
      <c r="Y411" s="5"/>
      <c r="Z411" s="5"/>
      <c r="AA411" s="5"/>
      <c r="AB411" s="5"/>
      <c r="AC411" s="5"/>
      <c r="AD411" s="5"/>
      <c r="AE411" s="5"/>
      <c r="AF411" s="5"/>
      <c r="AG411" s="5"/>
      <c r="AH411" s="5"/>
      <c r="AI411" s="5"/>
      <c r="AJ411" s="5"/>
      <c r="AK411" s="5"/>
      <c r="AL411" s="5"/>
      <c r="AM411" s="5"/>
      <c r="AN411" s="5"/>
      <c r="AO411" s="5"/>
      <c r="AP411" s="5"/>
      <c r="AQ411" s="5"/>
      <c r="AR411" s="5"/>
      <c r="AS411" s="5"/>
      <c r="AT411" s="5"/>
      <c r="AU411" s="5"/>
      <c r="AV411" s="5"/>
      <c r="AW411" s="5"/>
      <c r="AX411" s="5"/>
      <c r="AY411" s="5"/>
      <c r="AZ411" s="5"/>
      <c r="BA411" s="5"/>
      <c r="BB411" s="5"/>
      <c r="BC411" s="5"/>
      <c r="BD411" s="5"/>
      <c r="BE411" s="5"/>
      <c r="BF411" s="5"/>
      <c r="BG411" s="5"/>
      <c r="BH411" s="5"/>
      <c r="BI411" s="5"/>
      <c r="BJ411" s="5"/>
    </row>
    <row r="412" spans="3:62" hidden="1">
      <c r="C412" s="58">
        <f t="shared" si="105"/>
        <v>0</v>
      </c>
      <c r="D412" s="58" t="str">
        <f t="shared" si="105"/>
        <v>Reg (L/m2)</v>
      </c>
      <c r="E412" s="67">
        <f t="shared" si="107"/>
        <v>0</v>
      </c>
      <c r="F412" s="67">
        <f t="shared" si="107"/>
        <v>0</v>
      </c>
      <c r="G412" s="67">
        <f t="shared" si="107"/>
        <v>0</v>
      </c>
      <c r="H412" s="67">
        <f t="shared" si="107"/>
        <v>0</v>
      </c>
      <c r="I412" s="67">
        <f t="shared" si="107"/>
        <v>0</v>
      </c>
      <c r="J412" s="67">
        <f t="shared" si="107"/>
        <v>0</v>
      </c>
      <c r="K412" s="67">
        <f t="shared" si="107"/>
        <v>0</v>
      </c>
      <c r="L412" s="67">
        <f t="shared" si="107"/>
        <v>0</v>
      </c>
      <c r="M412" s="67">
        <f t="shared" si="107"/>
        <v>0</v>
      </c>
      <c r="N412" s="67">
        <f t="shared" si="107"/>
        <v>0</v>
      </c>
      <c r="O412" s="67">
        <f t="shared" si="107"/>
        <v>0</v>
      </c>
      <c r="P412" s="67">
        <f t="shared" si="107"/>
        <v>0</v>
      </c>
      <c r="Q412" s="5">
        <f t="shared" si="108"/>
        <v>0</v>
      </c>
      <c r="R412" s="5"/>
      <c r="S412" s="5"/>
      <c r="T412" s="5"/>
      <c r="U412" s="5"/>
      <c r="V412" s="5"/>
      <c r="W412" s="5"/>
      <c r="X412" s="5"/>
      <c r="Y412" s="5"/>
      <c r="Z412" s="5"/>
      <c r="AA412" s="5"/>
      <c r="AB412" s="5"/>
      <c r="AC412" s="5"/>
      <c r="AD412" s="5"/>
      <c r="AE412" s="5"/>
      <c r="AF412" s="5"/>
      <c r="AG412" s="5"/>
      <c r="AH412" s="5"/>
      <c r="AI412" s="5"/>
      <c r="AJ412" s="5"/>
      <c r="AK412" s="5"/>
      <c r="AL412" s="5"/>
      <c r="AM412" s="5"/>
      <c r="AN412" s="5"/>
      <c r="AO412" s="5"/>
      <c r="AP412" s="5"/>
      <c r="AQ412" s="5"/>
      <c r="AR412" s="5"/>
      <c r="AS412" s="5"/>
      <c r="AT412" s="5"/>
      <c r="AU412" s="5"/>
      <c r="AV412" s="5"/>
      <c r="AW412" s="5"/>
      <c r="AX412" s="5"/>
      <c r="AY412" s="5"/>
      <c r="AZ412" s="5"/>
      <c r="BA412" s="5"/>
      <c r="BB412" s="5"/>
      <c r="BC412" s="5"/>
      <c r="BD412" s="5"/>
      <c r="BE412" s="5"/>
      <c r="BF412" s="5"/>
      <c r="BG412" s="5"/>
      <c r="BH412" s="5"/>
      <c r="BI412" s="5"/>
      <c r="BJ412" s="5"/>
    </row>
    <row r="413" spans="3:62" hidden="1">
      <c r="C413" s="58">
        <f t="shared" si="105"/>
        <v>0</v>
      </c>
      <c r="D413" s="58" t="str">
        <f t="shared" si="105"/>
        <v>Desinstal.lació sistema de reg amb cinta</v>
      </c>
      <c r="E413" s="67">
        <f t="shared" ref="E413:P428" si="109">+E455+E498</f>
        <v>0</v>
      </c>
      <c r="F413" s="67">
        <f t="shared" si="109"/>
        <v>0</v>
      </c>
      <c r="G413" s="67">
        <f t="shared" si="109"/>
        <v>0</v>
      </c>
      <c r="H413" s="67">
        <f t="shared" si="109"/>
        <v>0</v>
      </c>
      <c r="I413" s="67">
        <f t="shared" si="109"/>
        <v>0</v>
      </c>
      <c r="J413" s="67">
        <f t="shared" si="109"/>
        <v>0</v>
      </c>
      <c r="K413" s="67">
        <f t="shared" si="109"/>
        <v>0</v>
      </c>
      <c r="L413" s="67">
        <f t="shared" si="109"/>
        <v>0</v>
      </c>
      <c r="M413" s="67">
        <f t="shared" si="109"/>
        <v>0</v>
      </c>
      <c r="N413" s="67">
        <f t="shared" si="109"/>
        <v>0</v>
      </c>
      <c r="O413" s="67">
        <f t="shared" si="109"/>
        <v>0</v>
      </c>
      <c r="P413" s="67">
        <f t="shared" si="109"/>
        <v>0</v>
      </c>
      <c r="Q413" s="5">
        <f t="shared" si="108"/>
        <v>0</v>
      </c>
      <c r="R413" s="5"/>
      <c r="S413" s="5"/>
      <c r="T413" s="5"/>
      <c r="U413" s="5"/>
      <c r="V413" s="5"/>
      <c r="W413" s="5"/>
      <c r="X413" s="5"/>
      <c r="Y413" s="5"/>
      <c r="Z413" s="5"/>
      <c r="AA413" s="5"/>
      <c r="AB413" s="5"/>
      <c r="AC413" s="5"/>
      <c r="AD413" s="5"/>
      <c r="AE413" s="5"/>
      <c r="AF413" s="5"/>
      <c r="AG413" s="5"/>
      <c r="AH413" s="5"/>
      <c r="AI413" s="5"/>
      <c r="AJ413" s="5"/>
      <c r="AK413" s="5"/>
      <c r="AL413" s="5"/>
      <c r="AM413" s="5"/>
      <c r="AN413" s="5"/>
      <c r="AO413" s="5"/>
      <c r="AP413" s="5"/>
      <c r="AQ413" s="5"/>
      <c r="AR413" s="5"/>
      <c r="AS413" s="5"/>
      <c r="AT413" s="5"/>
      <c r="AU413" s="5"/>
      <c r="AV413" s="5"/>
      <c r="AW413" s="5"/>
      <c r="AX413" s="5"/>
      <c r="AY413" s="5"/>
      <c r="AZ413" s="5"/>
      <c r="BA413" s="5"/>
      <c r="BB413" s="5"/>
      <c r="BC413" s="5"/>
      <c r="BD413" s="5"/>
      <c r="BE413" s="5"/>
      <c r="BF413" s="5"/>
      <c r="BG413" s="5"/>
      <c r="BH413" s="5"/>
      <c r="BI413" s="5"/>
      <c r="BJ413" s="5"/>
    </row>
    <row r="414" spans="3:62" hidden="1">
      <c r="C414" s="58">
        <f t="shared" si="105"/>
        <v>0</v>
      </c>
      <c r="D414" s="58">
        <f t="shared" si="105"/>
        <v>0</v>
      </c>
      <c r="E414" s="67">
        <f t="shared" si="109"/>
        <v>0</v>
      </c>
      <c r="F414" s="67">
        <f t="shared" si="109"/>
        <v>0</v>
      </c>
      <c r="G414" s="67">
        <f t="shared" si="109"/>
        <v>0</v>
      </c>
      <c r="H414" s="67">
        <f t="shared" si="109"/>
        <v>0</v>
      </c>
      <c r="I414" s="67">
        <f t="shared" si="109"/>
        <v>0</v>
      </c>
      <c r="J414" s="67">
        <f t="shared" si="109"/>
        <v>0</v>
      </c>
      <c r="K414" s="67">
        <f t="shared" si="109"/>
        <v>0</v>
      </c>
      <c r="L414" s="67">
        <f t="shared" si="109"/>
        <v>0</v>
      </c>
      <c r="M414" s="67">
        <f t="shared" si="109"/>
        <v>0</v>
      </c>
      <c r="N414" s="67">
        <f t="shared" si="109"/>
        <v>0</v>
      </c>
      <c r="O414" s="67">
        <f t="shared" si="109"/>
        <v>0</v>
      </c>
      <c r="P414" s="67">
        <f t="shared" si="109"/>
        <v>0</v>
      </c>
      <c r="Q414" s="5">
        <f t="shared" si="108"/>
        <v>0</v>
      </c>
      <c r="R414" s="5"/>
      <c r="S414" s="5"/>
      <c r="T414" s="5"/>
      <c r="U414" s="5"/>
      <c r="V414" s="5"/>
      <c r="W414" s="5"/>
      <c r="X414" s="5"/>
      <c r="Y414" s="5"/>
      <c r="Z414" s="5"/>
      <c r="AA414" s="5"/>
      <c r="AB414" s="5"/>
      <c r="AC414" s="5"/>
      <c r="AD414" s="5"/>
      <c r="AE414" s="5"/>
      <c r="AF414" s="5"/>
      <c r="AG414" s="5"/>
      <c r="AH414" s="5"/>
      <c r="AI414" s="5"/>
      <c r="AJ414" s="5"/>
      <c r="AK414" s="5"/>
      <c r="AL414" s="5"/>
      <c r="AM414" s="5"/>
      <c r="AN414" s="5"/>
      <c r="AO414" s="5"/>
      <c r="AP414" s="5"/>
      <c r="AQ414" s="5"/>
      <c r="AR414" s="5"/>
      <c r="AS414" s="5"/>
      <c r="AT414" s="5"/>
      <c r="AU414" s="5"/>
      <c r="AV414" s="5"/>
      <c r="AW414" s="5"/>
      <c r="AX414" s="5"/>
      <c r="AY414" s="5"/>
      <c r="AZ414" s="5"/>
      <c r="BA414" s="5"/>
      <c r="BB414" s="5"/>
      <c r="BC414" s="5"/>
      <c r="BD414" s="5"/>
      <c r="BE414" s="5"/>
      <c r="BF414" s="5"/>
      <c r="BG414" s="5"/>
      <c r="BH414" s="5"/>
      <c r="BI414" s="5"/>
      <c r="BJ414" s="5"/>
    </row>
    <row r="415" spans="3:62" hidden="1">
      <c r="C415" s="49" t="str">
        <f t="shared" si="105"/>
        <v>TRACTAMENTS</v>
      </c>
      <c r="D415" s="49" t="str">
        <f t="shared" si="105"/>
        <v>Tractament Bacillus + retenol +purí ortiga amb tractor i braços</v>
      </c>
      <c r="E415" s="68">
        <f t="shared" si="109"/>
        <v>0</v>
      </c>
      <c r="F415" s="68">
        <f t="shared" si="109"/>
        <v>0</v>
      </c>
      <c r="G415" s="68">
        <f t="shared" si="109"/>
        <v>0</v>
      </c>
      <c r="H415" s="68">
        <f t="shared" si="109"/>
        <v>0</v>
      </c>
      <c r="I415" s="68">
        <f t="shared" si="109"/>
        <v>0</v>
      </c>
      <c r="J415" s="68">
        <f t="shared" si="109"/>
        <v>0</v>
      </c>
      <c r="K415" s="68">
        <f t="shared" si="109"/>
        <v>0</v>
      </c>
      <c r="L415" s="68">
        <f t="shared" si="109"/>
        <v>0</v>
      </c>
      <c r="M415" s="68">
        <f t="shared" si="109"/>
        <v>0</v>
      </c>
      <c r="N415" s="68">
        <f t="shared" si="109"/>
        <v>0</v>
      </c>
      <c r="O415" s="68">
        <f t="shared" si="109"/>
        <v>0</v>
      </c>
      <c r="P415" s="68">
        <f t="shared" si="109"/>
        <v>0</v>
      </c>
      <c r="Q415" s="5">
        <f t="shared" si="108"/>
        <v>0</v>
      </c>
      <c r="R415" s="5"/>
      <c r="S415" s="5"/>
      <c r="T415" s="5"/>
      <c r="U415" s="5"/>
      <c r="V415" s="5"/>
      <c r="W415" s="5"/>
      <c r="X415" s="5"/>
      <c r="Y415" s="5"/>
      <c r="Z415" s="5"/>
      <c r="AA415" s="5"/>
      <c r="AB415" s="5"/>
      <c r="AC415" s="5"/>
      <c r="AD415" s="5"/>
      <c r="AE415" s="5"/>
      <c r="AF415" s="5"/>
      <c r="AG415" s="5"/>
      <c r="AH415" s="5"/>
      <c r="AI415" s="5"/>
      <c r="AJ415" s="5"/>
      <c r="AK415" s="5"/>
      <c r="AL415" s="5"/>
      <c r="AM415" s="5"/>
      <c r="AN415" s="5"/>
      <c r="AO415" s="5"/>
      <c r="AP415" s="5"/>
      <c r="AQ415" s="5"/>
      <c r="AR415" s="5"/>
      <c r="AS415" s="5"/>
      <c r="AT415" s="5"/>
      <c r="AU415" s="5"/>
      <c r="AV415" s="5"/>
      <c r="AW415" s="5"/>
      <c r="AX415" s="5"/>
      <c r="AY415" s="5"/>
      <c r="AZ415" s="5"/>
      <c r="BA415" s="5"/>
      <c r="BB415" s="5"/>
      <c r="BC415" s="5"/>
      <c r="BD415" s="5"/>
      <c r="BE415" s="5"/>
      <c r="BF415" s="5"/>
      <c r="BG415" s="5"/>
      <c r="BH415" s="5"/>
      <c r="BI415" s="5"/>
      <c r="BJ415" s="5"/>
    </row>
    <row r="416" spans="3:62" hidden="1">
      <c r="C416" s="49">
        <f t="shared" ref="C416:D430" si="110">+C28</f>
        <v>0</v>
      </c>
      <c r="D416" s="49" t="str">
        <f t="shared" si="110"/>
        <v>Tractament Llimacs (Ferramol)</v>
      </c>
      <c r="E416" s="68">
        <f t="shared" si="109"/>
        <v>0</v>
      </c>
      <c r="F416" s="68">
        <f t="shared" si="109"/>
        <v>0</v>
      </c>
      <c r="G416" s="68">
        <f t="shared" si="109"/>
        <v>0</v>
      </c>
      <c r="H416" s="68">
        <f t="shared" si="109"/>
        <v>0</v>
      </c>
      <c r="I416" s="68">
        <f t="shared" si="109"/>
        <v>0</v>
      </c>
      <c r="J416" s="68">
        <f t="shared" si="109"/>
        <v>0</v>
      </c>
      <c r="K416" s="68">
        <f t="shared" si="109"/>
        <v>0</v>
      </c>
      <c r="L416" s="68">
        <f t="shared" si="109"/>
        <v>0</v>
      </c>
      <c r="M416" s="68">
        <f t="shared" si="109"/>
        <v>0</v>
      </c>
      <c r="N416" s="68">
        <f t="shared" si="109"/>
        <v>0</v>
      </c>
      <c r="O416" s="68">
        <f t="shared" si="109"/>
        <v>0</v>
      </c>
      <c r="P416" s="68">
        <f t="shared" si="109"/>
        <v>0</v>
      </c>
      <c r="Q416" s="5">
        <f t="shared" si="108"/>
        <v>0</v>
      </c>
      <c r="R416" s="5"/>
      <c r="S416" s="5"/>
      <c r="T416" s="5"/>
      <c r="U416" s="5"/>
      <c r="V416" s="5"/>
      <c r="W416" s="5"/>
      <c r="X416" s="5"/>
      <c r="Y416" s="5"/>
      <c r="Z416" s="5"/>
      <c r="AA416" s="5"/>
      <c r="AB416" s="5"/>
      <c r="AC416" s="5"/>
      <c r="AD416" s="5"/>
      <c r="AE416" s="5"/>
      <c r="AF416" s="5"/>
      <c r="AG416" s="5"/>
      <c r="AH416" s="5"/>
      <c r="AI416" s="5"/>
      <c r="AJ416" s="5"/>
      <c r="AK416" s="5"/>
      <c r="AL416" s="5"/>
      <c r="AM416" s="5"/>
      <c r="AN416" s="5"/>
      <c r="AO416" s="5"/>
      <c r="AP416" s="5"/>
      <c r="AQ416" s="5"/>
      <c r="AR416" s="5"/>
      <c r="AS416" s="5"/>
      <c r="AT416" s="5"/>
      <c r="AU416" s="5"/>
      <c r="AV416" s="5"/>
      <c r="AW416" s="5"/>
      <c r="AX416" s="5"/>
      <c r="AY416" s="5"/>
      <c r="AZ416" s="5"/>
      <c r="BA416" s="5"/>
      <c r="BB416" s="5"/>
      <c r="BC416" s="5"/>
      <c r="BD416" s="5"/>
      <c r="BE416" s="5"/>
      <c r="BF416" s="5"/>
      <c r="BG416" s="5"/>
      <c r="BH416" s="5"/>
      <c r="BI416" s="5"/>
      <c r="BJ416" s="5"/>
    </row>
    <row r="417" spans="2:62" hidden="1">
      <c r="C417" s="49">
        <f t="shared" si="110"/>
        <v>0</v>
      </c>
      <c r="D417" s="49">
        <f t="shared" si="110"/>
        <v>0</v>
      </c>
      <c r="E417" s="68">
        <f t="shared" si="109"/>
        <v>0</v>
      </c>
      <c r="F417" s="68">
        <f t="shared" si="109"/>
        <v>0</v>
      </c>
      <c r="G417" s="68">
        <f t="shared" si="109"/>
        <v>0</v>
      </c>
      <c r="H417" s="68">
        <f t="shared" si="109"/>
        <v>0</v>
      </c>
      <c r="I417" s="68">
        <f t="shared" si="109"/>
        <v>0</v>
      </c>
      <c r="J417" s="68">
        <f t="shared" si="109"/>
        <v>0</v>
      </c>
      <c r="K417" s="68">
        <f t="shared" si="109"/>
        <v>0</v>
      </c>
      <c r="L417" s="68">
        <f t="shared" si="109"/>
        <v>0</v>
      </c>
      <c r="M417" s="68">
        <f t="shared" si="109"/>
        <v>0</v>
      </c>
      <c r="N417" s="68">
        <f t="shared" si="109"/>
        <v>0</v>
      </c>
      <c r="O417" s="68">
        <f t="shared" si="109"/>
        <v>0</v>
      </c>
      <c r="P417" s="68">
        <f t="shared" si="109"/>
        <v>0</v>
      </c>
      <c r="Q417" s="5">
        <f t="shared" si="108"/>
        <v>0</v>
      </c>
      <c r="R417" s="5"/>
      <c r="S417" s="5"/>
      <c r="T417" s="5"/>
      <c r="U417" s="5"/>
      <c r="V417" s="5"/>
      <c r="W417" s="5"/>
      <c r="X417" s="5"/>
      <c r="Y417" s="5"/>
      <c r="Z417" s="5"/>
      <c r="AA417" s="5"/>
      <c r="AB417" s="5"/>
      <c r="AC417" s="5"/>
      <c r="AD417" s="5"/>
      <c r="AE417" s="5"/>
      <c r="AF417" s="5"/>
      <c r="AG417" s="5"/>
      <c r="AH417" s="5"/>
      <c r="AI417" s="5"/>
      <c r="AJ417" s="5"/>
      <c r="AK417" s="5"/>
      <c r="AL417" s="5"/>
      <c r="AM417" s="5"/>
      <c r="AN417" s="5"/>
      <c r="AO417" s="5"/>
      <c r="AP417" s="5"/>
      <c r="AQ417" s="5"/>
      <c r="AR417" s="5"/>
      <c r="AS417" s="5"/>
      <c r="AT417" s="5"/>
      <c r="AU417" s="5"/>
      <c r="AV417" s="5"/>
      <c r="AW417" s="5"/>
      <c r="AX417" s="5"/>
      <c r="AY417" s="5"/>
      <c r="AZ417" s="5"/>
      <c r="BA417" s="5"/>
      <c r="BB417" s="5"/>
      <c r="BC417" s="5"/>
      <c r="BD417" s="5"/>
      <c r="BE417" s="5"/>
      <c r="BF417" s="5"/>
      <c r="BG417" s="5"/>
      <c r="BH417" s="5"/>
      <c r="BI417" s="5"/>
      <c r="BJ417" s="5"/>
    </row>
    <row r="418" spans="2:62" hidden="1">
      <c r="C418" s="49">
        <f t="shared" si="110"/>
        <v>0</v>
      </c>
      <c r="D418" s="49">
        <f t="shared" si="110"/>
        <v>0</v>
      </c>
      <c r="E418" s="68">
        <f t="shared" si="109"/>
        <v>0</v>
      </c>
      <c r="F418" s="68">
        <f t="shared" si="109"/>
        <v>0</v>
      </c>
      <c r="G418" s="68">
        <f t="shared" si="109"/>
        <v>0</v>
      </c>
      <c r="H418" s="68">
        <f t="shared" si="109"/>
        <v>0</v>
      </c>
      <c r="I418" s="68">
        <f t="shared" si="109"/>
        <v>0</v>
      </c>
      <c r="J418" s="68">
        <f t="shared" si="109"/>
        <v>0</v>
      </c>
      <c r="K418" s="68">
        <f t="shared" si="109"/>
        <v>0</v>
      </c>
      <c r="L418" s="68">
        <f t="shared" si="109"/>
        <v>0</v>
      </c>
      <c r="M418" s="68">
        <f t="shared" si="109"/>
        <v>0</v>
      </c>
      <c r="N418" s="68">
        <f t="shared" si="109"/>
        <v>0</v>
      </c>
      <c r="O418" s="68">
        <f t="shared" si="109"/>
        <v>0</v>
      </c>
      <c r="P418" s="68">
        <f t="shared" si="109"/>
        <v>0</v>
      </c>
      <c r="Q418" s="5">
        <f t="shared" si="108"/>
        <v>0</v>
      </c>
      <c r="R418" s="5"/>
      <c r="S418" s="5"/>
      <c r="T418" s="5"/>
      <c r="U418" s="5"/>
      <c r="V418" s="5"/>
      <c r="W418" s="5"/>
      <c r="X418" s="5"/>
      <c r="Y418" s="5"/>
      <c r="Z418" s="5"/>
      <c r="AA418" s="5"/>
      <c r="AB418" s="5"/>
      <c r="AC418" s="5"/>
      <c r="AD418" s="5"/>
      <c r="AE418" s="5"/>
      <c r="AF418" s="5"/>
      <c r="AG418" s="5"/>
      <c r="AH418" s="5"/>
      <c r="AI418" s="5"/>
      <c r="AJ418" s="5"/>
      <c r="AK418" s="5"/>
      <c r="AL418" s="5"/>
      <c r="AM418" s="5"/>
      <c r="AN418" s="5"/>
      <c r="AO418" s="5"/>
      <c r="AP418" s="5"/>
      <c r="AQ418" s="5"/>
      <c r="AR418" s="5"/>
      <c r="AS418" s="5"/>
      <c r="AT418" s="5"/>
      <c r="AU418" s="5"/>
      <c r="AV418" s="5"/>
      <c r="AW418" s="5"/>
      <c r="AX418" s="5"/>
      <c r="AY418" s="5"/>
      <c r="AZ418" s="5"/>
      <c r="BA418" s="5"/>
      <c r="BB418" s="5"/>
      <c r="BC418" s="5"/>
      <c r="BD418" s="5"/>
      <c r="BE418" s="5"/>
      <c r="BF418" s="5"/>
      <c r="BG418" s="5"/>
      <c r="BH418" s="5"/>
      <c r="BI418" s="5"/>
      <c r="BJ418" s="5"/>
    </row>
    <row r="419" spans="2:62" hidden="1">
      <c r="C419" s="49">
        <f t="shared" si="110"/>
        <v>0</v>
      </c>
      <c r="D419" s="49">
        <f t="shared" si="110"/>
        <v>0</v>
      </c>
      <c r="E419" s="68">
        <f t="shared" si="109"/>
        <v>0</v>
      </c>
      <c r="F419" s="68">
        <f t="shared" si="109"/>
        <v>0</v>
      </c>
      <c r="G419" s="68">
        <f t="shared" si="109"/>
        <v>0</v>
      </c>
      <c r="H419" s="68">
        <f t="shared" si="109"/>
        <v>0</v>
      </c>
      <c r="I419" s="68">
        <f t="shared" si="109"/>
        <v>0</v>
      </c>
      <c r="J419" s="68">
        <f t="shared" si="109"/>
        <v>0</v>
      </c>
      <c r="K419" s="68">
        <f t="shared" si="109"/>
        <v>0</v>
      </c>
      <c r="L419" s="68">
        <f t="shared" si="109"/>
        <v>0</v>
      </c>
      <c r="M419" s="68">
        <f t="shared" si="109"/>
        <v>0</v>
      </c>
      <c r="N419" s="68">
        <f t="shared" si="109"/>
        <v>0</v>
      </c>
      <c r="O419" s="68">
        <f t="shared" si="109"/>
        <v>0</v>
      </c>
      <c r="P419" s="68">
        <f t="shared" si="109"/>
        <v>0</v>
      </c>
      <c r="Q419" s="5">
        <f t="shared" si="108"/>
        <v>0</v>
      </c>
      <c r="R419" s="5"/>
      <c r="S419" s="5"/>
      <c r="T419" s="5"/>
      <c r="U419" s="5"/>
      <c r="V419" s="5"/>
      <c r="W419" s="5"/>
      <c r="X419" s="5"/>
      <c r="Y419" s="5"/>
      <c r="Z419" s="5"/>
      <c r="AA419" s="5"/>
      <c r="AB419" s="5"/>
      <c r="AC419" s="5"/>
      <c r="AD419" s="5"/>
      <c r="AE419" s="5"/>
      <c r="AF419" s="5"/>
      <c r="AG419" s="5"/>
      <c r="AH419" s="5"/>
      <c r="AI419" s="5"/>
      <c r="AJ419" s="5"/>
      <c r="AK419" s="5"/>
      <c r="AL419" s="5"/>
      <c r="AM419" s="5"/>
      <c r="AN419" s="5"/>
      <c r="AO419" s="5"/>
      <c r="AP419" s="5"/>
      <c r="AQ419" s="5"/>
      <c r="AR419" s="5"/>
      <c r="AS419" s="5"/>
      <c r="AT419" s="5"/>
      <c r="AU419" s="5"/>
      <c r="AV419" s="5"/>
      <c r="AW419" s="5"/>
      <c r="AX419" s="5"/>
      <c r="AY419" s="5"/>
      <c r="AZ419" s="5"/>
      <c r="BA419" s="5"/>
      <c r="BB419" s="5"/>
      <c r="BC419" s="5"/>
      <c r="BD419" s="5"/>
      <c r="BE419" s="5"/>
      <c r="BF419" s="5"/>
      <c r="BG419" s="5"/>
      <c r="BH419" s="5"/>
      <c r="BI419" s="5"/>
      <c r="BJ419" s="5"/>
    </row>
    <row r="420" spans="2:62" hidden="1">
      <c r="C420" s="60" t="str">
        <f t="shared" si="110"/>
        <v>DESHERBAT</v>
      </c>
      <c r="D420" s="60" t="str">
        <f t="shared" si="110"/>
        <v>Desherbat amb motocultor</v>
      </c>
      <c r="E420" s="69">
        <f t="shared" si="109"/>
        <v>0</v>
      </c>
      <c r="F420" s="69">
        <f t="shared" si="109"/>
        <v>0</v>
      </c>
      <c r="G420" s="69">
        <f t="shared" si="109"/>
        <v>0</v>
      </c>
      <c r="H420" s="69">
        <f t="shared" si="109"/>
        <v>0</v>
      </c>
      <c r="I420" s="69">
        <f t="shared" si="109"/>
        <v>0</v>
      </c>
      <c r="J420" s="69">
        <f t="shared" si="109"/>
        <v>0</v>
      </c>
      <c r="K420" s="69">
        <f t="shared" si="109"/>
        <v>0</v>
      </c>
      <c r="L420" s="69">
        <f t="shared" si="109"/>
        <v>0</v>
      </c>
      <c r="M420" s="69">
        <f t="shared" si="109"/>
        <v>0</v>
      </c>
      <c r="N420" s="69">
        <f t="shared" si="109"/>
        <v>0</v>
      </c>
      <c r="O420" s="69">
        <f t="shared" si="109"/>
        <v>0</v>
      </c>
      <c r="P420" s="69">
        <f t="shared" si="109"/>
        <v>0</v>
      </c>
      <c r="Q420" s="5">
        <f t="shared" si="108"/>
        <v>0</v>
      </c>
      <c r="R420" s="5"/>
      <c r="S420" s="5"/>
      <c r="T420" s="5"/>
      <c r="U420" s="5"/>
      <c r="V420" s="5"/>
      <c r="W420" s="5"/>
      <c r="X420" s="5"/>
      <c r="Y420" s="5"/>
      <c r="Z420" s="5"/>
      <c r="AA420" s="5"/>
      <c r="AB420" s="5"/>
      <c r="AC420" s="5"/>
      <c r="AD420" s="5"/>
      <c r="AE420" s="5"/>
      <c r="AF420" s="5"/>
      <c r="AG420" s="5"/>
      <c r="AH420" s="5"/>
      <c r="AI420" s="5"/>
      <c r="AJ420" s="5"/>
      <c r="AK420" s="5"/>
      <c r="AL420" s="5"/>
      <c r="AM420" s="5"/>
      <c r="AN420" s="5"/>
      <c r="AO420" s="5"/>
      <c r="AP420" s="5"/>
      <c r="AQ420" s="5"/>
      <c r="AR420" s="5"/>
      <c r="AS420" s="5"/>
      <c r="AT420" s="5"/>
      <c r="AU420" s="5"/>
      <c r="AV420" s="5"/>
      <c r="AW420" s="5"/>
      <c r="AX420" s="5"/>
      <c r="AY420" s="5"/>
      <c r="AZ420" s="5"/>
      <c r="BA420" s="5"/>
      <c r="BB420" s="5"/>
      <c r="BC420" s="5"/>
      <c r="BD420" s="5"/>
      <c r="BE420" s="5"/>
      <c r="BF420" s="5"/>
      <c r="BG420" s="5"/>
      <c r="BH420" s="5"/>
      <c r="BI420" s="5"/>
      <c r="BJ420" s="5"/>
    </row>
    <row r="421" spans="2:62" hidden="1">
      <c r="C421" s="60">
        <f t="shared" si="110"/>
        <v>0</v>
      </c>
      <c r="D421" s="60" t="str">
        <f t="shared" si="110"/>
        <v>Desherbat manual 6,5h/1.000  m2</v>
      </c>
      <c r="E421" s="69">
        <f t="shared" si="109"/>
        <v>0</v>
      </c>
      <c r="F421" s="69">
        <f t="shared" si="109"/>
        <v>0</v>
      </c>
      <c r="G421" s="69">
        <f t="shared" si="109"/>
        <v>0</v>
      </c>
      <c r="H421" s="69">
        <f t="shared" si="109"/>
        <v>0</v>
      </c>
      <c r="I421" s="69">
        <f t="shared" si="109"/>
        <v>0</v>
      </c>
      <c r="J421" s="69">
        <f t="shared" si="109"/>
        <v>0</v>
      </c>
      <c r="K421" s="69">
        <f t="shared" si="109"/>
        <v>0</v>
      </c>
      <c r="L421" s="69">
        <f t="shared" si="109"/>
        <v>0</v>
      </c>
      <c r="M421" s="69">
        <f t="shared" si="109"/>
        <v>0</v>
      </c>
      <c r="N421" s="69">
        <f t="shared" si="109"/>
        <v>0</v>
      </c>
      <c r="O421" s="69">
        <f t="shared" si="109"/>
        <v>0</v>
      </c>
      <c r="P421" s="69">
        <f t="shared" si="109"/>
        <v>0</v>
      </c>
      <c r="Q421" s="5">
        <f t="shared" si="108"/>
        <v>0</v>
      </c>
      <c r="R421" s="5"/>
      <c r="S421" s="5"/>
      <c r="T421" s="5"/>
      <c r="U421" s="5"/>
      <c r="V421" s="5"/>
      <c r="W421" s="5"/>
      <c r="X421" s="5"/>
      <c r="Y421" s="5"/>
      <c r="Z421" s="5"/>
      <c r="AA421" s="5"/>
      <c r="AB421" s="5"/>
      <c r="AC421" s="5"/>
      <c r="AD421" s="5"/>
      <c r="AE421" s="5"/>
      <c r="AF421" s="5"/>
      <c r="AG421" s="5"/>
      <c r="AH421" s="5"/>
      <c r="AI421" s="5"/>
      <c r="AJ421" s="5"/>
      <c r="AK421" s="5"/>
      <c r="AL421" s="5"/>
      <c r="AM421" s="5"/>
      <c r="AN421" s="5"/>
      <c r="AO421" s="5"/>
      <c r="AP421" s="5"/>
      <c r="AQ421" s="5"/>
      <c r="AR421" s="5"/>
      <c r="AS421" s="5"/>
      <c r="AT421" s="5"/>
      <c r="AU421" s="5"/>
      <c r="AV421" s="5"/>
      <c r="AW421" s="5"/>
      <c r="AX421" s="5"/>
      <c r="AY421" s="5"/>
      <c r="AZ421" s="5"/>
      <c r="BA421" s="5"/>
      <c r="BB421" s="5"/>
      <c r="BC421" s="5"/>
      <c r="BD421" s="5"/>
      <c r="BE421" s="5"/>
      <c r="BF421" s="5"/>
      <c r="BG421" s="5"/>
      <c r="BH421" s="5"/>
      <c r="BI421" s="5"/>
      <c r="BJ421" s="5"/>
    </row>
    <row r="422" spans="2:62" hidden="1">
      <c r="C422" s="60">
        <f t="shared" si="110"/>
        <v>0</v>
      </c>
      <c r="D422" s="60">
        <f t="shared" si="110"/>
        <v>0</v>
      </c>
      <c r="E422" s="69">
        <f t="shared" si="109"/>
        <v>0</v>
      </c>
      <c r="F422" s="69">
        <f t="shared" si="109"/>
        <v>0</v>
      </c>
      <c r="G422" s="69">
        <f t="shared" si="109"/>
        <v>0</v>
      </c>
      <c r="H422" s="69">
        <f t="shared" si="109"/>
        <v>0</v>
      </c>
      <c r="I422" s="69">
        <f t="shared" si="109"/>
        <v>0</v>
      </c>
      <c r="J422" s="69">
        <f t="shared" si="109"/>
        <v>0</v>
      </c>
      <c r="K422" s="69">
        <f t="shared" si="109"/>
        <v>0</v>
      </c>
      <c r="L422" s="69">
        <f t="shared" si="109"/>
        <v>0</v>
      </c>
      <c r="M422" s="69">
        <f t="shared" si="109"/>
        <v>0</v>
      </c>
      <c r="N422" s="69">
        <f t="shared" si="109"/>
        <v>0</v>
      </c>
      <c r="O422" s="69">
        <f t="shared" si="109"/>
        <v>0</v>
      </c>
      <c r="P422" s="69">
        <f t="shared" si="109"/>
        <v>0</v>
      </c>
      <c r="Q422" s="5">
        <f t="shared" si="108"/>
        <v>0</v>
      </c>
      <c r="R422" s="5"/>
      <c r="S422" s="5"/>
      <c r="T422" s="5"/>
      <c r="U422" s="5"/>
      <c r="V422" s="5"/>
      <c r="W422" s="5"/>
      <c r="X422" s="5"/>
      <c r="Y422" s="5"/>
      <c r="Z422" s="5"/>
      <c r="AA422" s="5"/>
      <c r="AB422" s="5"/>
      <c r="AC422" s="5"/>
      <c r="AD422" s="5"/>
      <c r="AE422" s="5"/>
      <c r="AF422" s="5"/>
      <c r="AG422" s="5"/>
      <c r="AH422" s="5"/>
      <c r="AI422" s="5"/>
      <c r="AJ422" s="5"/>
      <c r="AK422" s="5"/>
      <c r="AL422" s="5"/>
      <c r="AM422" s="5"/>
      <c r="AN422" s="5"/>
      <c r="AO422" s="5"/>
      <c r="AP422" s="5"/>
      <c r="AQ422" s="5"/>
      <c r="AR422" s="5"/>
      <c r="AS422" s="5"/>
      <c r="AT422" s="5"/>
      <c r="AU422" s="5"/>
      <c r="AV422" s="5"/>
      <c r="AW422" s="5"/>
      <c r="AX422" s="5"/>
      <c r="AY422" s="5"/>
      <c r="AZ422" s="5"/>
      <c r="BA422" s="5"/>
      <c r="BB422" s="5"/>
      <c r="BC422" s="5"/>
      <c r="BD422" s="5"/>
      <c r="BE422" s="5"/>
      <c r="BF422" s="5"/>
      <c r="BG422" s="5"/>
      <c r="BH422" s="5"/>
      <c r="BI422" s="5"/>
      <c r="BJ422" s="5"/>
    </row>
    <row r="423" spans="2:62" hidden="1">
      <c r="C423" s="60">
        <f t="shared" si="110"/>
        <v>0</v>
      </c>
      <c r="D423" s="60">
        <f t="shared" si="110"/>
        <v>0</v>
      </c>
      <c r="E423" s="69">
        <f t="shared" si="109"/>
        <v>0</v>
      </c>
      <c r="F423" s="69">
        <f t="shared" si="109"/>
        <v>0</v>
      </c>
      <c r="G423" s="69">
        <f t="shared" si="109"/>
        <v>0</v>
      </c>
      <c r="H423" s="69">
        <f t="shared" si="109"/>
        <v>0</v>
      </c>
      <c r="I423" s="69">
        <f t="shared" si="109"/>
        <v>0</v>
      </c>
      <c r="J423" s="69">
        <f t="shared" si="109"/>
        <v>0</v>
      </c>
      <c r="K423" s="69">
        <f t="shared" si="109"/>
        <v>0</v>
      </c>
      <c r="L423" s="69">
        <f t="shared" si="109"/>
        <v>0</v>
      </c>
      <c r="M423" s="69">
        <f t="shared" si="109"/>
        <v>0</v>
      </c>
      <c r="N423" s="69">
        <f t="shared" si="109"/>
        <v>0</v>
      </c>
      <c r="O423" s="69">
        <f t="shared" si="109"/>
        <v>0</v>
      </c>
      <c r="P423" s="69">
        <f t="shared" si="109"/>
        <v>0</v>
      </c>
      <c r="Q423" s="5">
        <f t="shared" si="108"/>
        <v>0</v>
      </c>
      <c r="R423" s="5"/>
      <c r="S423" s="5"/>
      <c r="T423" s="5"/>
      <c r="U423" s="5"/>
      <c r="V423" s="5"/>
      <c r="W423" s="5"/>
      <c r="X423" s="5"/>
      <c r="Y423" s="5"/>
      <c r="Z423" s="5"/>
      <c r="AA423" s="5"/>
      <c r="AB423" s="5"/>
      <c r="AC423" s="5"/>
      <c r="AD423" s="5"/>
      <c r="AE423" s="5"/>
      <c r="AF423" s="5"/>
      <c r="AG423" s="5"/>
      <c r="AH423" s="5"/>
      <c r="AI423" s="5"/>
      <c r="AJ423" s="5"/>
      <c r="AK423" s="5"/>
      <c r="AL423" s="5"/>
      <c r="AM423" s="5"/>
      <c r="AN423" s="5"/>
      <c r="AO423" s="5"/>
      <c r="AP423" s="5"/>
      <c r="AQ423" s="5"/>
      <c r="AR423" s="5"/>
      <c r="AS423" s="5"/>
      <c r="AT423" s="5"/>
      <c r="AU423" s="5"/>
      <c r="AV423" s="5"/>
      <c r="AW423" s="5"/>
      <c r="AX423" s="5"/>
      <c r="AY423" s="5"/>
      <c r="AZ423" s="5"/>
      <c r="BA423" s="5"/>
      <c r="BB423" s="5"/>
      <c r="BC423" s="5"/>
      <c r="BD423" s="5"/>
      <c r="BE423" s="5"/>
      <c r="BF423" s="5"/>
      <c r="BG423" s="5"/>
      <c r="BH423" s="5"/>
      <c r="BI423" s="5"/>
      <c r="BJ423" s="5"/>
    </row>
    <row r="424" spans="2:62" hidden="1">
      <c r="C424" s="62" t="str">
        <f t="shared" si="110"/>
        <v>ALTRES OPERACIONS ESPECÍFIQUES</v>
      </c>
      <c r="D424" s="62" t="str">
        <f t="shared" si="110"/>
        <v>Renda de la terra</v>
      </c>
      <c r="E424" s="70">
        <f t="shared" si="109"/>
        <v>0</v>
      </c>
      <c r="F424" s="70">
        <f t="shared" si="109"/>
        <v>0</v>
      </c>
      <c r="G424" s="70">
        <f t="shared" si="109"/>
        <v>0</v>
      </c>
      <c r="H424" s="70">
        <f t="shared" si="109"/>
        <v>0</v>
      </c>
      <c r="I424" s="70">
        <f t="shared" si="109"/>
        <v>0</v>
      </c>
      <c r="J424" s="70">
        <f t="shared" si="109"/>
        <v>0</v>
      </c>
      <c r="K424" s="70">
        <f t="shared" si="109"/>
        <v>0</v>
      </c>
      <c r="L424" s="70">
        <f t="shared" si="109"/>
        <v>0</v>
      </c>
      <c r="M424" s="70">
        <f t="shared" si="109"/>
        <v>0</v>
      </c>
      <c r="N424" s="70">
        <f t="shared" si="109"/>
        <v>0</v>
      </c>
      <c r="O424" s="70">
        <f t="shared" si="109"/>
        <v>0</v>
      </c>
      <c r="P424" s="70">
        <f t="shared" si="109"/>
        <v>0</v>
      </c>
      <c r="Q424" s="5">
        <f t="shared" si="108"/>
        <v>0</v>
      </c>
      <c r="R424" s="5"/>
      <c r="S424" s="5"/>
      <c r="T424" s="5"/>
      <c r="U424" s="5"/>
      <c r="V424" s="5"/>
      <c r="W424" s="5"/>
      <c r="X424" s="5"/>
      <c r="Y424" s="5"/>
      <c r="Z424" s="5"/>
      <c r="AA424" s="5"/>
      <c r="AB424" s="5"/>
      <c r="AC424" s="5"/>
      <c r="AD424" s="5"/>
      <c r="AE424" s="5"/>
      <c r="AF424" s="5"/>
      <c r="AG424" s="5"/>
      <c r="AH424" s="5"/>
      <c r="AI424" s="5"/>
      <c r="AJ424" s="5"/>
      <c r="AK424" s="5"/>
      <c r="AL424" s="5"/>
      <c r="AM424" s="5"/>
      <c r="AN424" s="5"/>
      <c r="AO424" s="5"/>
      <c r="AP424" s="5"/>
      <c r="AQ424" s="5"/>
      <c r="AR424" s="5"/>
      <c r="AS424" s="5"/>
      <c r="AT424" s="5"/>
      <c r="AU424" s="5"/>
      <c r="AV424" s="5"/>
      <c r="AW424" s="5"/>
      <c r="AX424" s="5"/>
      <c r="AY424" s="5"/>
      <c r="AZ424" s="5"/>
      <c r="BA424" s="5"/>
      <c r="BB424" s="5"/>
      <c r="BC424" s="5"/>
      <c r="BD424" s="5"/>
      <c r="BE424" s="5"/>
      <c r="BF424" s="5"/>
      <c r="BG424" s="5"/>
      <c r="BH424" s="5"/>
      <c r="BI424" s="5"/>
      <c r="BJ424" s="5"/>
    </row>
    <row r="425" spans="2:62" hidden="1">
      <c r="C425" s="62">
        <f t="shared" si="110"/>
        <v>0</v>
      </c>
      <c r="D425" s="62">
        <f t="shared" si="110"/>
        <v>0</v>
      </c>
      <c r="E425" s="70">
        <f t="shared" si="109"/>
        <v>0</v>
      </c>
      <c r="F425" s="70">
        <f t="shared" si="109"/>
        <v>0</v>
      </c>
      <c r="G425" s="70">
        <f t="shared" si="109"/>
        <v>0</v>
      </c>
      <c r="H425" s="70">
        <f t="shared" si="109"/>
        <v>0</v>
      </c>
      <c r="I425" s="70">
        <f t="shared" si="109"/>
        <v>0</v>
      </c>
      <c r="J425" s="70">
        <f t="shared" si="109"/>
        <v>0</v>
      </c>
      <c r="K425" s="70">
        <f t="shared" si="109"/>
        <v>0</v>
      </c>
      <c r="L425" s="70">
        <f t="shared" si="109"/>
        <v>0</v>
      </c>
      <c r="M425" s="70">
        <f t="shared" si="109"/>
        <v>0</v>
      </c>
      <c r="N425" s="70">
        <f t="shared" si="109"/>
        <v>0</v>
      </c>
      <c r="O425" s="70">
        <f t="shared" si="109"/>
        <v>0</v>
      </c>
      <c r="P425" s="70">
        <f t="shared" si="109"/>
        <v>0</v>
      </c>
      <c r="Q425" s="5">
        <f t="shared" si="108"/>
        <v>0</v>
      </c>
      <c r="R425" s="5"/>
      <c r="S425" s="5"/>
      <c r="T425" s="5"/>
      <c r="U425" s="5"/>
      <c r="V425" s="5"/>
      <c r="W425" s="5"/>
      <c r="X425" s="5"/>
      <c r="Y425" s="5"/>
      <c r="Z425" s="5"/>
      <c r="AA425" s="5"/>
      <c r="AB425" s="5"/>
      <c r="AC425" s="5"/>
      <c r="AD425" s="5"/>
      <c r="AE425" s="5"/>
      <c r="AF425" s="5"/>
      <c r="AG425" s="5"/>
      <c r="AH425" s="5"/>
      <c r="AI425" s="5"/>
      <c r="AJ425" s="5"/>
      <c r="AK425" s="5"/>
      <c r="AL425" s="5"/>
      <c r="AM425" s="5"/>
      <c r="AN425" s="5"/>
      <c r="AO425" s="5"/>
      <c r="AP425" s="5"/>
      <c r="AQ425" s="5"/>
      <c r="AR425" s="5"/>
      <c r="AS425" s="5"/>
      <c r="AT425" s="5"/>
      <c r="AU425" s="5"/>
      <c r="AV425" s="5"/>
      <c r="AW425" s="5"/>
      <c r="AX425" s="5"/>
      <c r="AY425" s="5"/>
      <c r="AZ425" s="5"/>
      <c r="BA425" s="5"/>
      <c r="BB425" s="5"/>
      <c r="BC425" s="5"/>
      <c r="BD425" s="5"/>
      <c r="BE425" s="5"/>
      <c r="BF425" s="5"/>
      <c r="BG425" s="5"/>
      <c r="BH425" s="5"/>
      <c r="BI425" s="5"/>
      <c r="BJ425" s="5"/>
    </row>
    <row r="426" spans="2:62" hidden="1">
      <c r="C426" s="62">
        <f t="shared" si="110"/>
        <v>0</v>
      </c>
      <c r="D426" s="62">
        <f t="shared" si="110"/>
        <v>0</v>
      </c>
      <c r="E426" s="70">
        <f t="shared" si="109"/>
        <v>0</v>
      </c>
      <c r="F426" s="70">
        <f t="shared" si="109"/>
        <v>0</v>
      </c>
      <c r="G426" s="70">
        <f t="shared" si="109"/>
        <v>0</v>
      </c>
      <c r="H426" s="70">
        <f t="shared" si="109"/>
        <v>0</v>
      </c>
      <c r="I426" s="70">
        <f t="shared" si="109"/>
        <v>0</v>
      </c>
      <c r="J426" s="70">
        <f t="shared" si="109"/>
        <v>0</v>
      </c>
      <c r="K426" s="70">
        <f t="shared" si="109"/>
        <v>0</v>
      </c>
      <c r="L426" s="70">
        <f t="shared" si="109"/>
        <v>0</v>
      </c>
      <c r="M426" s="70">
        <f t="shared" si="109"/>
        <v>0</v>
      </c>
      <c r="N426" s="70">
        <f t="shared" si="109"/>
        <v>0</v>
      </c>
      <c r="O426" s="70">
        <f t="shared" si="109"/>
        <v>0</v>
      </c>
      <c r="P426" s="70">
        <f t="shared" si="109"/>
        <v>0</v>
      </c>
      <c r="Q426" s="5">
        <f t="shared" si="108"/>
        <v>0</v>
      </c>
      <c r="R426" s="5"/>
      <c r="S426" s="5"/>
      <c r="T426" s="5"/>
      <c r="U426" s="5"/>
      <c r="V426" s="5"/>
      <c r="W426" s="5"/>
      <c r="X426" s="5"/>
      <c r="Y426" s="5"/>
      <c r="Z426" s="5"/>
      <c r="AA426" s="5"/>
      <c r="AB426" s="5"/>
      <c r="AC426" s="5"/>
      <c r="AD426" s="5"/>
      <c r="AE426" s="5"/>
      <c r="AF426" s="5"/>
      <c r="AG426" s="5"/>
      <c r="AH426" s="5"/>
      <c r="AI426" s="5"/>
      <c r="AJ426" s="5"/>
      <c r="AK426" s="5"/>
      <c r="AL426" s="5"/>
      <c r="AM426" s="5"/>
      <c r="AN426" s="5"/>
      <c r="AO426" s="5"/>
      <c r="AP426" s="5"/>
      <c r="AQ426" s="5"/>
      <c r="AR426" s="5"/>
      <c r="AS426" s="5"/>
      <c r="AT426" s="5"/>
      <c r="AU426" s="5"/>
      <c r="AV426" s="5"/>
      <c r="AW426" s="5"/>
      <c r="AX426" s="5"/>
      <c r="AY426" s="5"/>
      <c r="AZ426" s="5"/>
      <c r="BA426" s="5"/>
      <c r="BB426" s="5"/>
      <c r="BC426" s="5"/>
      <c r="BD426" s="5"/>
      <c r="BE426" s="5"/>
      <c r="BF426" s="5"/>
      <c r="BG426" s="5"/>
      <c r="BH426" s="5"/>
      <c r="BI426" s="5"/>
      <c r="BJ426" s="5"/>
    </row>
    <row r="427" spans="2:62" hidden="1">
      <c r="C427" s="62">
        <f t="shared" si="110"/>
        <v>0</v>
      </c>
      <c r="D427" s="62">
        <f t="shared" si="110"/>
        <v>0</v>
      </c>
      <c r="E427" s="70">
        <f t="shared" si="109"/>
        <v>0</v>
      </c>
      <c r="F427" s="70">
        <f t="shared" si="109"/>
        <v>0</v>
      </c>
      <c r="G427" s="70">
        <f t="shared" si="109"/>
        <v>0</v>
      </c>
      <c r="H427" s="70">
        <f t="shared" si="109"/>
        <v>0</v>
      </c>
      <c r="I427" s="70">
        <f t="shared" si="109"/>
        <v>0</v>
      </c>
      <c r="J427" s="70">
        <f t="shared" si="109"/>
        <v>0</v>
      </c>
      <c r="K427" s="70">
        <f t="shared" si="109"/>
        <v>0</v>
      </c>
      <c r="L427" s="70">
        <f t="shared" si="109"/>
        <v>0</v>
      </c>
      <c r="M427" s="70">
        <f t="shared" si="109"/>
        <v>0</v>
      </c>
      <c r="N427" s="70">
        <f t="shared" si="109"/>
        <v>0</v>
      </c>
      <c r="O427" s="70">
        <f t="shared" si="109"/>
        <v>0</v>
      </c>
      <c r="P427" s="70">
        <f t="shared" si="109"/>
        <v>0</v>
      </c>
      <c r="Q427" s="5">
        <f t="shared" si="108"/>
        <v>0</v>
      </c>
      <c r="R427" s="5"/>
      <c r="S427" s="5"/>
      <c r="T427" s="5"/>
      <c r="U427" s="5"/>
      <c r="V427" s="5"/>
      <c r="W427" s="5"/>
      <c r="X427" s="5"/>
      <c r="Y427" s="5"/>
      <c r="Z427" s="5"/>
      <c r="AA427" s="5"/>
      <c r="AB427" s="5"/>
      <c r="AC427" s="5"/>
      <c r="AD427" s="5"/>
      <c r="AE427" s="5"/>
      <c r="AF427" s="5"/>
      <c r="AG427" s="5"/>
      <c r="AH427" s="5"/>
      <c r="AI427" s="5"/>
      <c r="AJ427" s="5"/>
      <c r="AK427" s="5"/>
      <c r="AL427" s="5"/>
      <c r="AM427" s="5"/>
      <c r="AN427" s="5"/>
      <c r="AO427" s="5"/>
      <c r="AP427" s="5"/>
      <c r="AQ427" s="5"/>
      <c r="AR427" s="5"/>
      <c r="AS427" s="5"/>
      <c r="AT427" s="5"/>
      <c r="AU427" s="5"/>
      <c r="AV427" s="5"/>
      <c r="AW427" s="5"/>
      <c r="AX427" s="5"/>
      <c r="AY427" s="5"/>
      <c r="AZ427" s="5"/>
      <c r="BA427" s="5"/>
      <c r="BB427" s="5"/>
      <c r="BC427" s="5"/>
      <c r="BD427" s="5"/>
      <c r="BE427" s="5"/>
      <c r="BF427" s="5"/>
      <c r="BG427" s="5"/>
      <c r="BH427" s="5"/>
      <c r="BI427" s="5"/>
      <c r="BJ427" s="5"/>
    </row>
    <row r="428" spans="2:62" hidden="1">
      <c r="C428" s="62">
        <f t="shared" si="110"/>
        <v>0</v>
      </c>
      <c r="D428" s="62">
        <f t="shared" si="110"/>
        <v>0</v>
      </c>
      <c r="E428" s="70">
        <f t="shared" si="109"/>
        <v>0</v>
      </c>
      <c r="F428" s="70">
        <f t="shared" si="109"/>
        <v>0</v>
      </c>
      <c r="G428" s="70">
        <f t="shared" si="109"/>
        <v>0</v>
      </c>
      <c r="H428" s="70">
        <f t="shared" si="109"/>
        <v>0</v>
      </c>
      <c r="I428" s="70">
        <f t="shared" si="109"/>
        <v>0</v>
      </c>
      <c r="J428" s="70">
        <f t="shared" si="109"/>
        <v>0</v>
      </c>
      <c r="K428" s="70">
        <f t="shared" si="109"/>
        <v>0</v>
      </c>
      <c r="L428" s="70">
        <f t="shared" si="109"/>
        <v>0</v>
      </c>
      <c r="M428" s="70">
        <f t="shared" si="109"/>
        <v>0</v>
      </c>
      <c r="N428" s="70">
        <f t="shared" si="109"/>
        <v>0</v>
      </c>
      <c r="O428" s="70">
        <f t="shared" si="109"/>
        <v>0</v>
      </c>
      <c r="P428" s="70">
        <f t="shared" si="109"/>
        <v>0</v>
      </c>
      <c r="Q428" s="5">
        <f t="shared" si="108"/>
        <v>0</v>
      </c>
      <c r="R428" s="5"/>
      <c r="S428" s="5"/>
      <c r="T428" s="5"/>
      <c r="U428" s="5"/>
      <c r="V428" s="5"/>
      <c r="W428" s="5"/>
      <c r="X428" s="5"/>
      <c r="Y428" s="5"/>
      <c r="Z428" s="5"/>
      <c r="AA428" s="5"/>
      <c r="AB428" s="5"/>
      <c r="AC428" s="5"/>
      <c r="AD428" s="5"/>
      <c r="AE428" s="5"/>
      <c r="AF428" s="5"/>
      <c r="AG428" s="5"/>
      <c r="AH428" s="5"/>
      <c r="AI428" s="5"/>
      <c r="AJ428" s="5"/>
      <c r="AK428" s="5"/>
      <c r="AL428" s="5"/>
      <c r="AM428" s="5"/>
      <c r="AN428" s="5"/>
      <c r="AO428" s="5"/>
      <c r="AP428" s="5"/>
      <c r="AQ428" s="5"/>
      <c r="AR428" s="5"/>
      <c r="AS428" s="5"/>
      <c r="AT428" s="5"/>
      <c r="AU428" s="5"/>
      <c r="AV428" s="5"/>
      <c r="AW428" s="5"/>
      <c r="AX428" s="5"/>
      <c r="AY428" s="5"/>
      <c r="AZ428" s="5"/>
      <c r="BA428" s="5"/>
      <c r="BB428" s="5"/>
      <c r="BC428" s="5"/>
      <c r="BD428" s="5"/>
      <c r="BE428" s="5"/>
      <c r="BF428" s="5"/>
      <c r="BG428" s="5"/>
      <c r="BH428" s="5"/>
      <c r="BI428" s="5"/>
      <c r="BJ428" s="5"/>
    </row>
    <row r="429" spans="2:62" hidden="1">
      <c r="C429" s="55" t="str">
        <f t="shared" si="110"/>
        <v>RECOL.LECCIÓ</v>
      </c>
      <c r="D429" s="55" t="str">
        <f t="shared" si="110"/>
        <v>Recol.lecció enciam</v>
      </c>
      <c r="E429" s="71">
        <f t="shared" ref="E429:P430" si="111">+E471+E514</f>
        <v>0</v>
      </c>
      <c r="F429" s="71">
        <f t="shared" si="111"/>
        <v>0</v>
      </c>
      <c r="G429" s="71">
        <f t="shared" si="111"/>
        <v>0</v>
      </c>
      <c r="H429" s="71">
        <f t="shared" si="111"/>
        <v>0</v>
      </c>
      <c r="I429" s="71">
        <f t="shared" si="111"/>
        <v>0</v>
      </c>
      <c r="J429" s="71">
        <f t="shared" si="111"/>
        <v>0</v>
      </c>
      <c r="K429" s="71">
        <f t="shared" si="111"/>
        <v>0</v>
      </c>
      <c r="L429" s="71">
        <f t="shared" si="111"/>
        <v>0</v>
      </c>
      <c r="M429" s="71">
        <f t="shared" si="111"/>
        <v>0</v>
      </c>
      <c r="N429" s="71">
        <f t="shared" si="111"/>
        <v>0</v>
      </c>
      <c r="O429" s="71">
        <f t="shared" si="111"/>
        <v>0</v>
      </c>
      <c r="P429" s="71">
        <f t="shared" si="111"/>
        <v>0</v>
      </c>
      <c r="Q429" s="5">
        <f t="shared" si="108"/>
        <v>0</v>
      </c>
      <c r="R429" s="5"/>
      <c r="S429" s="5"/>
      <c r="T429" s="5"/>
      <c r="U429" s="5"/>
      <c r="V429" s="5"/>
      <c r="W429" s="5"/>
      <c r="X429" s="5"/>
      <c r="Y429" s="5"/>
      <c r="Z429" s="5"/>
      <c r="AA429" s="5"/>
      <c r="AB429" s="5"/>
      <c r="AC429" s="5"/>
      <c r="AD429" s="5"/>
      <c r="AE429" s="5"/>
      <c r="AF429" s="5"/>
      <c r="AG429" s="5"/>
      <c r="AH429" s="5"/>
      <c r="AI429" s="5"/>
      <c r="AJ429" s="5"/>
      <c r="AK429" s="5"/>
      <c r="AL429" s="5"/>
      <c r="AM429" s="5"/>
      <c r="AN429" s="5"/>
      <c r="AO429" s="5"/>
      <c r="AP429" s="5"/>
      <c r="AQ429" s="5"/>
      <c r="AR429" s="5"/>
      <c r="AS429" s="5"/>
      <c r="AT429" s="5"/>
      <c r="AU429" s="5"/>
      <c r="AV429" s="5"/>
      <c r="AW429" s="5"/>
      <c r="AX429" s="5"/>
      <c r="AY429" s="5"/>
      <c r="AZ429" s="5"/>
      <c r="BA429" s="5"/>
      <c r="BB429" s="5"/>
      <c r="BC429" s="5"/>
      <c r="BD429" s="5"/>
      <c r="BE429" s="5"/>
      <c r="BF429" s="5"/>
      <c r="BG429" s="5"/>
      <c r="BH429" s="5"/>
      <c r="BI429" s="5"/>
      <c r="BJ429" s="5"/>
    </row>
    <row r="430" spans="2:62" hidden="1">
      <c r="C430" s="55">
        <f t="shared" si="110"/>
        <v>0</v>
      </c>
      <c r="D430" s="55">
        <f t="shared" si="110"/>
        <v>0</v>
      </c>
      <c r="E430" s="71">
        <f t="shared" si="111"/>
        <v>0</v>
      </c>
      <c r="F430" s="71">
        <f t="shared" si="111"/>
        <v>0</v>
      </c>
      <c r="G430" s="71">
        <f t="shared" si="111"/>
        <v>0</v>
      </c>
      <c r="H430" s="71">
        <f t="shared" si="111"/>
        <v>0</v>
      </c>
      <c r="I430" s="71">
        <f t="shared" si="111"/>
        <v>0</v>
      </c>
      <c r="J430" s="71">
        <f t="shared" si="111"/>
        <v>0</v>
      </c>
      <c r="K430" s="71">
        <f t="shared" si="111"/>
        <v>0</v>
      </c>
      <c r="L430" s="71">
        <f t="shared" si="111"/>
        <v>0</v>
      </c>
      <c r="M430" s="71">
        <f t="shared" si="111"/>
        <v>0</v>
      </c>
      <c r="N430" s="71">
        <f t="shared" si="111"/>
        <v>0</v>
      </c>
      <c r="O430" s="71">
        <f t="shared" si="111"/>
        <v>0</v>
      </c>
      <c r="P430" s="71">
        <f t="shared" si="111"/>
        <v>0</v>
      </c>
      <c r="Q430" s="5">
        <f t="shared" si="108"/>
        <v>0</v>
      </c>
      <c r="R430" s="5"/>
      <c r="S430" s="5"/>
      <c r="T430" s="5"/>
      <c r="U430" s="5"/>
      <c r="V430" s="5"/>
      <c r="W430" s="5"/>
      <c r="X430" s="5"/>
      <c r="Y430" s="5"/>
      <c r="Z430" s="5"/>
      <c r="AA430" s="5"/>
      <c r="AB430" s="5"/>
      <c r="AC430" s="5"/>
      <c r="AD430" s="5"/>
      <c r="AE430" s="5"/>
      <c r="AF430" s="5"/>
      <c r="AG430" s="5"/>
      <c r="AH430" s="5"/>
      <c r="AI430" s="5"/>
      <c r="AJ430" s="5"/>
      <c r="AK430" s="5"/>
      <c r="AL430" s="5"/>
      <c r="AM430" s="5"/>
      <c r="AN430" s="5"/>
      <c r="AO430" s="5"/>
      <c r="AP430" s="5"/>
      <c r="AQ430" s="5"/>
      <c r="AR430" s="5"/>
      <c r="AS430" s="5"/>
      <c r="AT430" s="5"/>
      <c r="AU430" s="5"/>
      <c r="AV430" s="5"/>
      <c r="AW430" s="5"/>
      <c r="AX430" s="5"/>
      <c r="AY430" s="5"/>
      <c r="AZ430" s="5"/>
      <c r="BA430" s="5"/>
      <c r="BB430" s="5"/>
      <c r="BC430" s="5"/>
      <c r="BD430" s="5"/>
      <c r="BE430" s="5"/>
      <c r="BF430" s="5"/>
      <c r="BG430" s="5"/>
      <c r="BH430" s="5"/>
      <c r="BI430" s="5"/>
      <c r="BJ430" s="5"/>
    </row>
    <row r="431" spans="2:62" hidden="1">
      <c r="B431">
        <f>+B151</f>
        <v>875</v>
      </c>
      <c r="E431" s="5">
        <f>SUM(E396:E430)</f>
        <v>0</v>
      </c>
      <c r="F431" s="5">
        <f t="shared" ref="F431:P431" si="112">SUM(F396:F430)</f>
        <v>0</v>
      </c>
      <c r="G431" s="5">
        <f t="shared" si="112"/>
        <v>0</v>
      </c>
      <c r="H431" s="5">
        <f t="shared" si="112"/>
        <v>0</v>
      </c>
      <c r="I431" s="5">
        <f t="shared" si="112"/>
        <v>0</v>
      </c>
      <c r="J431" s="5">
        <f t="shared" si="112"/>
        <v>0</v>
      </c>
      <c r="K431" s="5">
        <f t="shared" si="112"/>
        <v>0</v>
      </c>
      <c r="L431" s="5">
        <f t="shared" si="112"/>
        <v>0</v>
      </c>
      <c r="M431" s="5">
        <f t="shared" si="112"/>
        <v>0</v>
      </c>
      <c r="N431" s="5">
        <f t="shared" si="112"/>
        <v>0</v>
      </c>
      <c r="O431" s="5">
        <f t="shared" si="112"/>
        <v>0</v>
      </c>
      <c r="P431" s="5">
        <f t="shared" si="112"/>
        <v>0</v>
      </c>
      <c r="Q431" s="5"/>
      <c r="R431" s="5">
        <f t="shared" ref="R431:AP431" si="113">+R151*R$49</f>
        <v>0</v>
      </c>
      <c r="S431" s="5">
        <f t="shared" si="113"/>
        <v>0</v>
      </c>
      <c r="T431" s="5">
        <f t="shared" si="113"/>
        <v>0</v>
      </c>
      <c r="U431" s="5">
        <f t="shared" si="113"/>
        <v>0</v>
      </c>
      <c r="V431" s="5">
        <f t="shared" si="113"/>
        <v>0</v>
      </c>
      <c r="W431" s="5">
        <f t="shared" si="113"/>
        <v>0</v>
      </c>
      <c r="X431" s="5">
        <f t="shared" si="113"/>
        <v>0</v>
      </c>
      <c r="Y431" s="5">
        <f t="shared" si="113"/>
        <v>0</v>
      </c>
      <c r="Z431" s="5">
        <f t="shared" si="113"/>
        <v>0</v>
      </c>
      <c r="AA431" s="5">
        <f t="shared" si="113"/>
        <v>0</v>
      </c>
      <c r="AB431" s="5">
        <f t="shared" si="113"/>
        <v>0</v>
      </c>
      <c r="AC431" s="5">
        <f t="shared" si="113"/>
        <v>0</v>
      </c>
      <c r="AD431" s="5">
        <f t="shared" si="113"/>
        <v>0</v>
      </c>
      <c r="AE431" s="5">
        <f t="shared" si="113"/>
        <v>0</v>
      </c>
      <c r="AF431" s="5">
        <f t="shared" si="113"/>
        <v>0</v>
      </c>
      <c r="AG431" s="5">
        <f t="shared" si="113"/>
        <v>0</v>
      </c>
      <c r="AH431" s="5">
        <f t="shared" si="113"/>
        <v>0</v>
      </c>
      <c r="AI431" s="5">
        <f t="shared" si="113"/>
        <v>0</v>
      </c>
      <c r="AJ431" s="5">
        <f t="shared" si="113"/>
        <v>0</v>
      </c>
      <c r="AK431" s="5">
        <f t="shared" si="113"/>
        <v>0</v>
      </c>
      <c r="AL431" s="5">
        <f t="shared" si="113"/>
        <v>0</v>
      </c>
      <c r="AM431" s="5">
        <f t="shared" si="113"/>
        <v>0</v>
      </c>
      <c r="AN431" s="5">
        <f t="shared" si="113"/>
        <v>0</v>
      </c>
      <c r="AO431" s="5">
        <f t="shared" si="113"/>
        <v>0</v>
      </c>
      <c r="AP431" s="5">
        <f t="shared" si="113"/>
        <v>0</v>
      </c>
      <c r="AQ431" s="5"/>
      <c r="AR431" s="5">
        <f>+AR151*AR$49</f>
        <v>0</v>
      </c>
      <c r="AS431" s="5">
        <f t="shared" ref="AS431:AS433" si="114">SUM(F431:AR431)</f>
        <v>0</v>
      </c>
      <c r="AT431" s="5">
        <f t="shared" ref="AT431:AU433" si="115">+AT151*AT$49</f>
        <v>0</v>
      </c>
      <c r="AU431" s="5">
        <f t="shared" si="115"/>
        <v>0</v>
      </c>
      <c r="AV431" s="5"/>
      <c r="AW431" s="5"/>
      <c r="AX431" s="5"/>
      <c r="AY431" s="5"/>
      <c r="AZ431" s="5"/>
      <c r="BA431" s="5"/>
      <c r="BB431" s="5"/>
      <c r="BC431" s="5"/>
      <c r="BD431" s="5"/>
      <c r="BE431" s="5"/>
      <c r="BF431" s="5"/>
      <c r="BG431" s="5"/>
      <c r="BH431" s="5"/>
      <c r="BI431" s="5"/>
      <c r="BJ431" s="5"/>
    </row>
    <row r="432" spans="2:62" hidden="1">
      <c r="B432">
        <f>+B152</f>
        <v>885</v>
      </c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>
        <f t="shared" ref="R432:AP432" si="116">+R152*R$49</f>
        <v>0</v>
      </c>
      <c r="S432" s="5">
        <f t="shared" si="116"/>
        <v>0</v>
      </c>
      <c r="T432" s="5">
        <f t="shared" si="116"/>
        <v>0</v>
      </c>
      <c r="U432" s="5">
        <f t="shared" si="116"/>
        <v>0</v>
      </c>
      <c r="V432" s="5">
        <f t="shared" si="116"/>
        <v>0</v>
      </c>
      <c r="W432" s="5">
        <f t="shared" si="116"/>
        <v>0</v>
      </c>
      <c r="X432" s="5">
        <f t="shared" si="116"/>
        <v>0</v>
      </c>
      <c r="Y432" s="5">
        <f t="shared" si="116"/>
        <v>0</v>
      </c>
      <c r="Z432" s="5">
        <f t="shared" si="116"/>
        <v>0</v>
      </c>
      <c r="AA432" s="5">
        <f t="shared" si="116"/>
        <v>0</v>
      </c>
      <c r="AB432" s="5">
        <f t="shared" si="116"/>
        <v>0</v>
      </c>
      <c r="AC432" s="5">
        <f t="shared" si="116"/>
        <v>0</v>
      </c>
      <c r="AD432" s="5">
        <f t="shared" si="116"/>
        <v>0</v>
      </c>
      <c r="AE432" s="5">
        <f t="shared" si="116"/>
        <v>0</v>
      </c>
      <c r="AF432" s="5">
        <f t="shared" si="116"/>
        <v>0</v>
      </c>
      <c r="AG432" s="5">
        <f t="shared" si="116"/>
        <v>0</v>
      </c>
      <c r="AH432" s="5">
        <f t="shared" si="116"/>
        <v>0</v>
      </c>
      <c r="AI432" s="5">
        <f t="shared" si="116"/>
        <v>0</v>
      </c>
      <c r="AJ432" s="5">
        <f t="shared" si="116"/>
        <v>0</v>
      </c>
      <c r="AK432" s="5">
        <f t="shared" si="116"/>
        <v>0</v>
      </c>
      <c r="AL432" s="5">
        <f t="shared" si="116"/>
        <v>0</v>
      </c>
      <c r="AM432" s="5">
        <f t="shared" si="116"/>
        <v>0</v>
      </c>
      <c r="AN432" s="5">
        <f t="shared" si="116"/>
        <v>0</v>
      </c>
      <c r="AO432" s="5">
        <f t="shared" si="116"/>
        <v>0</v>
      </c>
      <c r="AP432" s="5">
        <f t="shared" si="116"/>
        <v>0</v>
      </c>
      <c r="AQ432" s="5"/>
      <c r="AR432" s="5">
        <f>+AR152*AR$49</f>
        <v>0</v>
      </c>
      <c r="AS432" s="5">
        <f t="shared" si="114"/>
        <v>0</v>
      </c>
      <c r="AT432" s="5">
        <f t="shared" si="115"/>
        <v>0</v>
      </c>
      <c r="AU432" s="5">
        <f t="shared" si="115"/>
        <v>0</v>
      </c>
      <c r="AV432" s="5"/>
      <c r="AW432" s="5"/>
      <c r="AX432" s="5"/>
      <c r="AY432" s="5"/>
      <c r="AZ432" s="5"/>
      <c r="BA432" s="5"/>
      <c r="BB432" s="5"/>
      <c r="BC432" s="5"/>
      <c r="BD432" s="5"/>
      <c r="BE432" s="5"/>
      <c r="BF432" s="5"/>
      <c r="BG432" s="5"/>
      <c r="BH432" s="5"/>
      <c r="BI432" s="5"/>
      <c r="BJ432" s="5"/>
    </row>
    <row r="433" spans="2:62" hidden="1">
      <c r="B433">
        <f>+B153</f>
        <v>0</v>
      </c>
      <c r="C433">
        <f>+C153</f>
        <v>0</v>
      </c>
      <c r="D433">
        <f>+D153</f>
        <v>0</v>
      </c>
      <c r="F433" s="5">
        <f t="shared" ref="F433:Q433" si="117">+F153*F$49</f>
        <v>0</v>
      </c>
      <c r="G433" s="5">
        <f t="shared" si="117"/>
        <v>0</v>
      </c>
      <c r="H433" s="5">
        <f t="shared" si="117"/>
        <v>0</v>
      </c>
      <c r="I433" s="5">
        <f t="shared" si="117"/>
        <v>0</v>
      </c>
      <c r="J433" s="5">
        <f t="shared" si="117"/>
        <v>0</v>
      </c>
      <c r="K433" s="5">
        <f t="shared" si="117"/>
        <v>0</v>
      </c>
      <c r="L433" s="5">
        <f t="shared" si="117"/>
        <v>0</v>
      </c>
      <c r="M433" s="5">
        <f t="shared" si="117"/>
        <v>0</v>
      </c>
      <c r="N433" s="5">
        <f t="shared" si="117"/>
        <v>0</v>
      </c>
      <c r="O433" s="5">
        <f t="shared" si="117"/>
        <v>0</v>
      </c>
      <c r="P433" s="5">
        <f t="shared" si="117"/>
        <v>0</v>
      </c>
      <c r="Q433" s="5">
        <f t="shared" si="117"/>
        <v>0</v>
      </c>
      <c r="R433" s="5">
        <f t="shared" ref="R433:AP433" si="118">+R153*R$49</f>
        <v>0</v>
      </c>
      <c r="S433" s="5">
        <f t="shared" si="118"/>
        <v>0</v>
      </c>
      <c r="T433" s="5">
        <f t="shared" si="118"/>
        <v>0</v>
      </c>
      <c r="U433" s="5">
        <f t="shared" si="118"/>
        <v>0</v>
      </c>
      <c r="V433" s="5">
        <f t="shared" si="118"/>
        <v>0</v>
      </c>
      <c r="W433" s="5">
        <f t="shared" si="118"/>
        <v>0</v>
      </c>
      <c r="X433" s="5">
        <f t="shared" si="118"/>
        <v>0</v>
      </c>
      <c r="Y433" s="5">
        <f t="shared" si="118"/>
        <v>0</v>
      </c>
      <c r="Z433" s="5">
        <f t="shared" si="118"/>
        <v>0</v>
      </c>
      <c r="AA433" s="5">
        <f t="shared" si="118"/>
        <v>0</v>
      </c>
      <c r="AB433" s="5">
        <f t="shared" si="118"/>
        <v>0</v>
      </c>
      <c r="AC433" s="5">
        <f t="shared" si="118"/>
        <v>0</v>
      </c>
      <c r="AD433" s="5">
        <f t="shared" si="118"/>
        <v>0</v>
      </c>
      <c r="AE433" s="5">
        <f t="shared" si="118"/>
        <v>0</v>
      </c>
      <c r="AF433" s="5">
        <f t="shared" si="118"/>
        <v>0</v>
      </c>
      <c r="AG433" s="5">
        <f t="shared" si="118"/>
        <v>0</v>
      </c>
      <c r="AH433" s="5">
        <f t="shared" si="118"/>
        <v>0</v>
      </c>
      <c r="AI433" s="5">
        <f t="shared" si="118"/>
        <v>0</v>
      </c>
      <c r="AJ433" s="5">
        <f t="shared" si="118"/>
        <v>0</v>
      </c>
      <c r="AK433" s="5">
        <f t="shared" si="118"/>
        <v>0</v>
      </c>
      <c r="AL433" s="5">
        <f t="shared" si="118"/>
        <v>0</v>
      </c>
      <c r="AM433" s="5">
        <f t="shared" si="118"/>
        <v>0</v>
      </c>
      <c r="AN433" s="5">
        <f t="shared" si="118"/>
        <v>0</v>
      </c>
      <c r="AO433" s="5">
        <f t="shared" si="118"/>
        <v>0</v>
      </c>
      <c r="AP433" s="5">
        <f t="shared" si="118"/>
        <v>0</v>
      </c>
      <c r="AQ433" s="5"/>
      <c r="AR433" s="5">
        <f>+AR153*AR$49</f>
        <v>0</v>
      </c>
      <c r="AS433" s="5">
        <f t="shared" si="114"/>
        <v>0</v>
      </c>
      <c r="AT433" s="5">
        <f t="shared" si="115"/>
        <v>0</v>
      </c>
      <c r="AU433" s="5">
        <f t="shared" si="115"/>
        <v>0</v>
      </c>
      <c r="AV433" s="5"/>
      <c r="AW433" s="5"/>
      <c r="AX433" s="5"/>
      <c r="AY433" s="5"/>
      <c r="AZ433" s="5"/>
      <c r="BA433" s="5"/>
      <c r="BB433" s="5"/>
      <c r="BC433" s="5"/>
      <c r="BD433" s="5"/>
      <c r="BE433" s="5"/>
      <c r="BF433" s="5"/>
      <c r="BG433" s="5"/>
      <c r="BH433" s="5"/>
      <c r="BI433" s="5"/>
      <c r="BJ433" s="5"/>
    </row>
    <row r="434" spans="2:62" hidden="1">
      <c r="D434" s="3" t="str">
        <f>CONCATENATE("Calendari de costos de les operacions (sense preparació): ",E3)</f>
        <v>Calendari de costos de les operacions (sense preparació): Enciam</v>
      </c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  <c r="AA434" s="5"/>
      <c r="AB434" s="5"/>
      <c r="AC434" s="5"/>
      <c r="AD434" s="5"/>
      <c r="AE434" s="5"/>
      <c r="AF434" s="5"/>
      <c r="AG434" s="5"/>
      <c r="AH434" s="5"/>
      <c r="AI434" s="5"/>
      <c r="AJ434" s="5"/>
      <c r="AK434" s="5"/>
      <c r="AL434" s="5"/>
      <c r="AM434" s="5"/>
      <c r="AN434" s="5"/>
      <c r="AO434" s="5"/>
      <c r="AP434" s="5"/>
      <c r="AQ434" s="5"/>
      <c r="AR434" s="5"/>
      <c r="AS434" s="5"/>
      <c r="AT434" s="5"/>
      <c r="AU434" s="5"/>
      <c r="AV434" s="5"/>
      <c r="AW434" s="5"/>
      <c r="AX434" s="5"/>
      <c r="AY434" s="5"/>
      <c r="AZ434" s="5"/>
      <c r="BA434" s="5"/>
      <c r="BB434" s="5"/>
      <c r="BC434" s="5"/>
      <c r="BD434" s="5"/>
      <c r="BE434" s="5"/>
      <c r="BF434" s="5"/>
      <c r="BG434" s="5"/>
      <c r="BH434" s="5"/>
      <c r="BI434" s="5"/>
      <c r="BJ434" s="5"/>
    </row>
    <row r="435" spans="2:62" hidden="1">
      <c r="D435" s="1"/>
      <c r="F435" s="1"/>
      <c r="G435" s="1"/>
      <c r="Q435" s="5"/>
      <c r="R435" s="5"/>
      <c r="S435" s="5"/>
      <c r="T435" s="5"/>
      <c r="U435" s="5"/>
      <c r="V435" s="5"/>
      <c r="W435" s="5"/>
      <c r="X435" s="5"/>
      <c r="Y435" s="5"/>
      <c r="Z435" s="5"/>
      <c r="AA435" s="5"/>
      <c r="AB435" s="5"/>
      <c r="AC435" s="5"/>
      <c r="AD435" s="5"/>
      <c r="AE435" s="5"/>
      <c r="AF435" s="5"/>
      <c r="AG435" s="5"/>
      <c r="AH435" s="5"/>
      <c r="AI435" s="5"/>
      <c r="AJ435" s="5"/>
      <c r="AK435" s="5"/>
      <c r="AL435" s="5"/>
      <c r="AM435" s="5"/>
      <c r="AN435" s="5"/>
      <c r="AO435" s="5"/>
      <c r="AP435" s="5"/>
      <c r="AQ435" s="5"/>
      <c r="AR435" s="5"/>
      <c r="AS435" s="5"/>
      <c r="AT435" s="5"/>
      <c r="AU435" s="5"/>
      <c r="AV435" s="5"/>
      <c r="AW435" s="5"/>
      <c r="AX435" s="5"/>
      <c r="AY435" s="5"/>
      <c r="AZ435" s="5"/>
      <c r="BA435" s="5"/>
      <c r="BB435" s="5"/>
      <c r="BC435" s="5"/>
      <c r="BD435" s="5"/>
      <c r="BE435" s="5"/>
      <c r="BF435" s="5"/>
      <c r="BG435" s="5"/>
      <c r="BH435" s="5"/>
      <c r="BI435" s="5"/>
      <c r="BJ435" s="5"/>
    </row>
    <row r="436" spans="2:62" hidden="1">
      <c r="Q436" s="5"/>
      <c r="R436" s="5"/>
      <c r="S436" s="5"/>
      <c r="T436" s="5"/>
      <c r="U436" s="5"/>
      <c r="V436" s="5"/>
      <c r="W436" s="5"/>
      <c r="X436" s="5"/>
      <c r="Y436" s="5"/>
      <c r="Z436" s="5"/>
      <c r="AA436" s="5"/>
      <c r="AB436" s="5"/>
      <c r="AC436" s="5"/>
      <c r="AD436" s="5"/>
      <c r="AE436" s="5"/>
      <c r="AF436" s="5"/>
      <c r="AG436" s="5"/>
      <c r="AH436" s="5"/>
      <c r="AI436" s="5"/>
      <c r="AJ436" s="5"/>
      <c r="AK436" s="5"/>
      <c r="AL436" s="5"/>
      <c r="AM436" s="5"/>
      <c r="AN436" s="5"/>
      <c r="AO436" s="5"/>
      <c r="AP436" s="5"/>
      <c r="AQ436" s="5"/>
      <c r="AR436" s="5"/>
      <c r="AS436" s="5"/>
      <c r="AT436" s="5"/>
      <c r="AU436" s="5"/>
      <c r="AV436" s="5"/>
      <c r="AW436" s="5"/>
      <c r="AX436" s="5"/>
      <c r="AY436" s="5"/>
      <c r="AZ436" s="5"/>
      <c r="BA436" s="5"/>
      <c r="BB436" s="5"/>
      <c r="BC436" s="5"/>
      <c r="BD436" s="5"/>
      <c r="BE436" s="5"/>
      <c r="BF436" s="5"/>
      <c r="BG436" s="5"/>
      <c r="BH436" s="5"/>
      <c r="BI436" s="5"/>
      <c r="BJ436" s="5"/>
    </row>
    <row r="437" spans="2:62" hidden="1">
      <c r="E437" t="str">
        <f t="shared" ref="E437:P437" si="119">+E7</f>
        <v xml:space="preserve">gener </v>
      </c>
      <c r="F437" t="str">
        <f t="shared" si="119"/>
        <v>febrer</v>
      </c>
      <c r="G437" t="str">
        <f t="shared" si="119"/>
        <v xml:space="preserve">març </v>
      </c>
      <c r="H437" t="str">
        <f t="shared" si="119"/>
        <v>abril</v>
      </c>
      <c r="I437" t="str">
        <f t="shared" si="119"/>
        <v>maig</v>
      </c>
      <c r="J437" t="str">
        <f t="shared" si="119"/>
        <v>juny</v>
      </c>
      <c r="K437" t="str">
        <f t="shared" si="119"/>
        <v>juliol</v>
      </c>
      <c r="L437" t="str">
        <f t="shared" si="119"/>
        <v>agost</v>
      </c>
      <c r="M437" t="str">
        <f t="shared" si="119"/>
        <v>setembre</v>
      </c>
      <c r="N437" t="str">
        <f t="shared" si="119"/>
        <v>octubre</v>
      </c>
      <c r="O437" t="str">
        <f t="shared" si="119"/>
        <v>novembre</v>
      </c>
      <c r="P437" t="str">
        <f t="shared" si="119"/>
        <v>desembre</v>
      </c>
      <c r="Q437" s="5"/>
      <c r="R437" s="5"/>
      <c r="S437" s="5"/>
      <c r="T437" s="5"/>
      <c r="U437" s="5"/>
      <c r="V437" s="5"/>
      <c r="W437" s="5"/>
      <c r="X437" s="5"/>
      <c r="Y437" s="5"/>
      <c r="Z437" s="5"/>
      <c r="AA437" s="5"/>
      <c r="AB437" s="5"/>
      <c r="AC437" s="5"/>
      <c r="AD437" s="5"/>
      <c r="AE437" s="5"/>
      <c r="AF437" s="5"/>
      <c r="AG437" s="5"/>
      <c r="AH437" s="5"/>
      <c r="AI437" s="5"/>
      <c r="AJ437" s="5"/>
      <c r="AK437" s="5"/>
      <c r="AL437" s="5"/>
      <c r="AM437" s="5"/>
      <c r="AN437" s="5"/>
      <c r="AO437" s="5"/>
      <c r="AP437" s="5"/>
      <c r="AQ437" s="5"/>
      <c r="AR437" s="5"/>
      <c r="AS437" s="5"/>
      <c r="AT437" s="5"/>
      <c r="AU437" s="5"/>
      <c r="AV437" s="5"/>
      <c r="AW437" s="5"/>
      <c r="AX437" s="5"/>
      <c r="AY437" s="5"/>
      <c r="AZ437" s="5"/>
      <c r="BA437" s="5"/>
      <c r="BB437" s="5"/>
      <c r="BC437" s="5"/>
      <c r="BD437" s="5"/>
      <c r="BE437" s="5"/>
      <c r="BF437" s="5"/>
      <c r="BG437" s="5"/>
      <c r="BH437" s="5"/>
      <c r="BI437" s="5"/>
      <c r="BJ437" s="5"/>
    </row>
    <row r="438" spans="2:62" hidden="1">
      <c r="C438" s="51" t="str">
        <f t="shared" ref="C438:D457" si="120">+C8</f>
        <v>PREPARACIÓ DEL SÒL</v>
      </c>
      <c r="D438" s="51" t="str">
        <f t="shared" si="120"/>
        <v>Desbrossat amb discos</v>
      </c>
      <c r="E438" s="64">
        <f t="shared" ref="E438:E472" si="121">+E8*VLOOKUP($D438,$D$176:$AV$280,42,FALSE)</f>
        <v>0</v>
      </c>
      <c r="F438" s="64">
        <f t="shared" ref="F438:P438" si="122">+F8*VLOOKUP($D438,$D$176:$AV$280,42,FALSE)</f>
        <v>0</v>
      </c>
      <c r="G438" s="64">
        <f t="shared" si="122"/>
        <v>0</v>
      </c>
      <c r="H438" s="64">
        <f t="shared" si="122"/>
        <v>0</v>
      </c>
      <c r="I438" s="64">
        <f t="shared" si="122"/>
        <v>0</v>
      </c>
      <c r="J438" s="64">
        <f t="shared" si="122"/>
        <v>0</v>
      </c>
      <c r="K438" s="64">
        <f t="shared" si="122"/>
        <v>0</v>
      </c>
      <c r="L438" s="64">
        <f t="shared" si="122"/>
        <v>0</v>
      </c>
      <c r="M438" s="64">
        <f t="shared" si="122"/>
        <v>0</v>
      </c>
      <c r="N438" s="64">
        <f t="shared" si="122"/>
        <v>0</v>
      </c>
      <c r="O438" s="64">
        <f t="shared" si="122"/>
        <v>0</v>
      </c>
      <c r="P438" s="64">
        <f t="shared" si="122"/>
        <v>0</v>
      </c>
      <c r="Q438" s="5">
        <f>SUM(E438:P438)</f>
        <v>0</v>
      </c>
      <c r="R438" s="5"/>
      <c r="S438" s="5"/>
      <c r="T438" s="5"/>
      <c r="U438" s="5"/>
      <c r="V438" s="5"/>
      <c r="W438" s="5"/>
      <c r="X438" s="5"/>
      <c r="Y438" s="5"/>
      <c r="Z438" s="5"/>
      <c r="AA438" s="5"/>
      <c r="AB438" s="5"/>
      <c r="AC438" s="5"/>
      <c r="AD438" s="5"/>
      <c r="AE438" s="5"/>
      <c r="AF438" s="5"/>
      <c r="AG438" s="5"/>
      <c r="AH438" s="5"/>
      <c r="AI438" s="5"/>
      <c r="AJ438" s="5"/>
      <c r="AK438" s="5"/>
      <c r="AL438" s="5"/>
      <c r="AM438" s="5"/>
      <c r="AN438" s="5"/>
      <c r="AO438" s="5"/>
      <c r="AP438" s="5"/>
      <c r="AQ438" s="5"/>
      <c r="AR438" s="5"/>
      <c r="AS438" s="5"/>
      <c r="AT438" s="5"/>
      <c r="AU438" s="5"/>
      <c r="AV438" s="5"/>
      <c r="AW438" s="5"/>
      <c r="AX438" s="5"/>
      <c r="AY438" s="5"/>
      <c r="AZ438" s="5"/>
      <c r="BA438" s="5"/>
      <c r="BB438" s="5"/>
      <c r="BC438" s="5"/>
      <c r="BD438" s="5"/>
      <c r="BE438" s="5"/>
      <c r="BF438" s="5"/>
      <c r="BG438" s="5"/>
      <c r="BH438" s="5"/>
      <c r="BI438" s="5"/>
      <c r="BJ438" s="5"/>
    </row>
    <row r="439" spans="2:62" hidden="1">
      <c r="C439" s="51">
        <f t="shared" si="120"/>
        <v>0</v>
      </c>
      <c r="D439" s="51" t="str">
        <f t="shared" si="120"/>
        <v>Subsolat</v>
      </c>
      <c r="E439" s="64">
        <f t="shared" si="121"/>
        <v>0</v>
      </c>
      <c r="F439" s="64">
        <f t="shared" ref="F439:P439" si="123">+F9*VLOOKUP($D439,$D$176:$AV$280,42,FALSE)</f>
        <v>0</v>
      </c>
      <c r="G439" s="64">
        <f t="shared" si="123"/>
        <v>0</v>
      </c>
      <c r="H439" s="64">
        <f t="shared" si="123"/>
        <v>0</v>
      </c>
      <c r="I439" s="64">
        <f t="shared" si="123"/>
        <v>0</v>
      </c>
      <c r="J439" s="64">
        <f t="shared" si="123"/>
        <v>0</v>
      </c>
      <c r="K439" s="64">
        <f t="shared" si="123"/>
        <v>0</v>
      </c>
      <c r="L439" s="64">
        <f t="shared" si="123"/>
        <v>0</v>
      </c>
      <c r="M439" s="64">
        <f t="shared" si="123"/>
        <v>0</v>
      </c>
      <c r="N439" s="64">
        <f t="shared" si="123"/>
        <v>0</v>
      </c>
      <c r="O439" s="64">
        <f t="shared" si="123"/>
        <v>0</v>
      </c>
      <c r="P439" s="64">
        <f t="shared" si="123"/>
        <v>0</v>
      </c>
      <c r="Q439" s="5">
        <f t="shared" ref="Q439:Q472" si="124">SUM(E439:P439)</f>
        <v>0</v>
      </c>
      <c r="R439" s="5"/>
      <c r="S439" s="5"/>
      <c r="T439" s="5"/>
      <c r="U439" s="5"/>
      <c r="V439" s="5"/>
      <c r="W439" s="5"/>
      <c r="X439" s="5"/>
      <c r="Y439" s="5"/>
      <c r="Z439" s="5"/>
      <c r="AA439" s="5"/>
      <c r="AB439" s="5"/>
      <c r="AC439" s="5"/>
      <c r="AD439" s="5"/>
      <c r="AE439" s="5"/>
      <c r="AF439" s="5"/>
      <c r="AG439" s="5"/>
      <c r="AH439" s="5"/>
      <c r="AI439" s="5"/>
      <c r="AJ439" s="5"/>
      <c r="AK439" s="5"/>
      <c r="AL439" s="5"/>
      <c r="AM439" s="5"/>
      <c r="AN439" s="5"/>
      <c r="AO439" s="5"/>
      <c r="AP439" s="5"/>
      <c r="AQ439" s="5"/>
      <c r="AR439" s="5"/>
      <c r="AS439" s="5"/>
      <c r="AT439" s="5"/>
      <c r="AU439" s="5"/>
      <c r="AV439" s="5"/>
      <c r="AW439" s="5"/>
      <c r="AX439" s="5"/>
      <c r="AY439" s="5"/>
      <c r="AZ439" s="5"/>
      <c r="BA439" s="5"/>
      <c r="BB439" s="5"/>
      <c r="BC439" s="5"/>
      <c r="BD439" s="5"/>
      <c r="BE439" s="5"/>
      <c r="BF439" s="5"/>
      <c r="BG439" s="5"/>
      <c r="BH439" s="5"/>
      <c r="BI439" s="5"/>
      <c r="BJ439" s="5"/>
    </row>
    <row r="440" spans="2:62" hidden="1">
      <c r="C440" s="51">
        <f t="shared" si="120"/>
        <v>0</v>
      </c>
      <c r="D440" s="51" t="str">
        <f t="shared" si="120"/>
        <v>Estripat</v>
      </c>
      <c r="E440" s="64">
        <f t="shared" si="121"/>
        <v>0</v>
      </c>
      <c r="F440" s="64">
        <f t="shared" ref="F440:P440" si="125">+F10*VLOOKUP($D440,$D$176:$AV$280,42,FALSE)</f>
        <v>0</v>
      </c>
      <c r="G440" s="64">
        <f t="shared" si="125"/>
        <v>0</v>
      </c>
      <c r="H440" s="64">
        <f t="shared" si="125"/>
        <v>0</v>
      </c>
      <c r="I440" s="64">
        <f t="shared" si="125"/>
        <v>0</v>
      </c>
      <c r="J440" s="64">
        <f t="shared" si="125"/>
        <v>0</v>
      </c>
      <c r="K440" s="64">
        <f t="shared" si="125"/>
        <v>0</v>
      </c>
      <c r="L440" s="64">
        <f t="shared" si="125"/>
        <v>0</v>
      </c>
      <c r="M440" s="64">
        <f t="shared" si="125"/>
        <v>0</v>
      </c>
      <c r="N440" s="64">
        <f t="shared" si="125"/>
        <v>0</v>
      </c>
      <c r="O440" s="64">
        <f t="shared" si="125"/>
        <v>0</v>
      </c>
      <c r="P440" s="64">
        <f t="shared" si="125"/>
        <v>0</v>
      </c>
      <c r="Q440" s="5">
        <f t="shared" si="124"/>
        <v>0</v>
      </c>
      <c r="R440" s="5"/>
      <c r="S440" s="5"/>
      <c r="T440" s="5"/>
      <c r="U440" s="5"/>
      <c r="V440" s="5"/>
      <c r="W440" s="5"/>
      <c r="X440" s="5"/>
      <c r="Y440" s="5"/>
      <c r="Z440" s="5"/>
      <c r="AA440" s="5"/>
      <c r="AB440" s="5"/>
      <c r="AC440" s="5"/>
      <c r="AD440" s="5"/>
      <c r="AE440" s="5"/>
      <c r="AF440" s="5"/>
      <c r="AG440" s="5"/>
      <c r="AH440" s="5"/>
      <c r="AI440" s="5"/>
      <c r="AJ440" s="5"/>
      <c r="AK440" s="5"/>
      <c r="AL440" s="5"/>
      <c r="AM440" s="5"/>
      <c r="AN440" s="5"/>
      <c r="AO440" s="5"/>
      <c r="AP440" s="5"/>
      <c r="AQ440" s="5"/>
      <c r="AR440" s="5"/>
      <c r="AS440" s="5"/>
      <c r="AT440" s="5"/>
      <c r="AU440" s="5"/>
      <c r="AV440" s="5"/>
      <c r="AW440" s="5"/>
      <c r="AX440" s="5"/>
      <c r="AY440" s="5"/>
      <c r="AZ440" s="5"/>
      <c r="BA440" s="5"/>
      <c r="BB440" s="5"/>
      <c r="BC440" s="5"/>
      <c r="BD440" s="5"/>
      <c r="BE440" s="5"/>
      <c r="BF440" s="5"/>
      <c r="BG440" s="5"/>
      <c r="BH440" s="5"/>
      <c r="BI440" s="5"/>
      <c r="BJ440" s="5"/>
    </row>
    <row r="441" spans="2:62" hidden="1">
      <c r="C441" s="51">
        <f t="shared" si="120"/>
        <v>0</v>
      </c>
      <c r="D441" s="51" t="str">
        <f t="shared" si="120"/>
        <v>Fresat</v>
      </c>
      <c r="E441" s="64">
        <f t="shared" si="121"/>
        <v>0</v>
      </c>
      <c r="F441" s="64">
        <f t="shared" ref="F441:P441" si="126">+F11*VLOOKUP($D441,$D$176:$AV$280,42,FALSE)</f>
        <v>0</v>
      </c>
      <c r="G441" s="64">
        <f t="shared" si="126"/>
        <v>0</v>
      </c>
      <c r="H441" s="64">
        <f t="shared" si="126"/>
        <v>0</v>
      </c>
      <c r="I441" s="64">
        <f t="shared" si="126"/>
        <v>0</v>
      </c>
      <c r="J441" s="64">
        <f t="shared" si="126"/>
        <v>0</v>
      </c>
      <c r="K441" s="64">
        <f t="shared" si="126"/>
        <v>0</v>
      </c>
      <c r="L441" s="64">
        <f t="shared" si="126"/>
        <v>0</v>
      </c>
      <c r="M441" s="64">
        <f t="shared" si="126"/>
        <v>0</v>
      </c>
      <c r="N441" s="64">
        <f t="shared" si="126"/>
        <v>0</v>
      </c>
      <c r="O441" s="64">
        <f t="shared" si="126"/>
        <v>0</v>
      </c>
      <c r="P441" s="64">
        <f t="shared" si="126"/>
        <v>0</v>
      </c>
      <c r="Q441" s="5">
        <f t="shared" si="124"/>
        <v>0</v>
      </c>
      <c r="R441" s="5"/>
      <c r="S441" s="5"/>
      <c r="T441" s="5"/>
      <c r="U441" s="5"/>
      <c r="V441" s="5"/>
      <c r="W441" s="5"/>
      <c r="X441" s="5"/>
      <c r="Y441" s="5"/>
      <c r="Z441" s="5"/>
      <c r="AA441" s="5"/>
      <c r="AB441" s="5"/>
      <c r="AC441" s="5"/>
      <c r="AD441" s="5"/>
      <c r="AE441" s="5"/>
      <c r="AF441" s="5"/>
      <c r="AG441" s="5"/>
      <c r="AH441" s="5"/>
      <c r="AI441" s="5"/>
      <c r="AJ441" s="5"/>
      <c r="AK441" s="5"/>
      <c r="AL441" s="5"/>
      <c r="AM441" s="5"/>
      <c r="AN441" s="5"/>
      <c r="AO441" s="5"/>
      <c r="AP441" s="5"/>
      <c r="AQ441" s="5"/>
      <c r="AR441" s="5"/>
      <c r="AS441" s="5"/>
      <c r="AT441" s="5"/>
      <c r="AU441" s="5"/>
      <c r="AV441" s="5"/>
      <c r="AW441" s="5"/>
      <c r="AX441" s="5"/>
      <c r="AY441" s="5"/>
      <c r="AZ441" s="5"/>
      <c r="BA441" s="5"/>
      <c r="BB441" s="5"/>
      <c r="BC441" s="5"/>
      <c r="BD441" s="5"/>
      <c r="BE441" s="5"/>
      <c r="BF441" s="5"/>
      <c r="BG441" s="5"/>
      <c r="BH441" s="5"/>
      <c r="BI441" s="5"/>
      <c r="BJ441" s="5"/>
    </row>
    <row r="442" spans="2:62" hidden="1">
      <c r="C442" s="51">
        <f t="shared" si="120"/>
        <v>0</v>
      </c>
      <c r="D442" s="51">
        <f t="shared" si="120"/>
        <v>0</v>
      </c>
      <c r="E442" s="64">
        <f t="shared" si="121"/>
        <v>0</v>
      </c>
      <c r="F442" s="64">
        <f t="shared" ref="F442:P442" si="127">+F12*VLOOKUP($D442,$D$176:$AV$280,42,FALSE)</f>
        <v>0</v>
      </c>
      <c r="G442" s="64">
        <f t="shared" si="127"/>
        <v>0</v>
      </c>
      <c r="H442" s="64">
        <f t="shared" si="127"/>
        <v>0</v>
      </c>
      <c r="I442" s="64">
        <f t="shared" si="127"/>
        <v>0</v>
      </c>
      <c r="J442" s="64">
        <f t="shared" si="127"/>
        <v>0</v>
      </c>
      <c r="K442" s="64">
        <f t="shared" si="127"/>
        <v>0</v>
      </c>
      <c r="L442" s="64">
        <f t="shared" si="127"/>
        <v>0</v>
      </c>
      <c r="M442" s="64">
        <f t="shared" si="127"/>
        <v>0</v>
      </c>
      <c r="N442" s="64">
        <f t="shared" si="127"/>
        <v>0</v>
      </c>
      <c r="O442" s="64">
        <f t="shared" si="127"/>
        <v>0</v>
      </c>
      <c r="P442" s="64">
        <f t="shared" si="127"/>
        <v>0</v>
      </c>
      <c r="Q442" s="5">
        <f t="shared" si="124"/>
        <v>0</v>
      </c>
      <c r="R442" s="5"/>
      <c r="S442" s="5"/>
      <c r="T442" s="5"/>
      <c r="U442" s="5"/>
      <c r="V442" s="5"/>
      <c r="W442" s="5"/>
      <c r="X442" s="5"/>
      <c r="Y442" s="5"/>
      <c r="Z442" s="5"/>
      <c r="AA442" s="5"/>
      <c r="AB442" s="5"/>
      <c r="AC442" s="5"/>
      <c r="AD442" s="5"/>
      <c r="AE442" s="5"/>
      <c r="AF442" s="5"/>
      <c r="AG442" s="5"/>
      <c r="AH442" s="5"/>
      <c r="AI442" s="5"/>
      <c r="AJ442" s="5"/>
      <c r="AK442" s="5"/>
      <c r="AL442" s="5"/>
      <c r="AM442" s="5"/>
      <c r="AN442" s="5"/>
      <c r="AO442" s="5"/>
      <c r="AP442" s="5"/>
      <c r="AQ442" s="5"/>
      <c r="AR442" s="5"/>
      <c r="AS442" s="5"/>
      <c r="AT442" s="5"/>
      <c r="AU442" s="5"/>
      <c r="AV442" s="5"/>
      <c r="AW442" s="5"/>
      <c r="AX442" s="5"/>
      <c r="AY442" s="5"/>
      <c r="AZ442" s="5"/>
      <c r="BA442" s="5"/>
      <c r="BB442" s="5"/>
      <c r="BC442" s="5"/>
      <c r="BD442" s="5"/>
      <c r="BE442" s="5"/>
      <c r="BF442" s="5"/>
      <c r="BG442" s="5"/>
      <c r="BH442" s="5"/>
      <c r="BI442" s="5"/>
      <c r="BJ442" s="5"/>
    </row>
    <row r="443" spans="2:62" hidden="1">
      <c r="C443" s="51">
        <f t="shared" si="120"/>
        <v>0</v>
      </c>
      <c r="D443" s="51">
        <f t="shared" si="120"/>
        <v>0</v>
      </c>
      <c r="E443" s="64">
        <f t="shared" si="121"/>
        <v>0</v>
      </c>
      <c r="F443" s="64">
        <f t="shared" ref="F443:P443" si="128">+F13*VLOOKUP($D443,$D$176:$AV$280,42,FALSE)</f>
        <v>0</v>
      </c>
      <c r="G443" s="64">
        <f t="shared" si="128"/>
        <v>0</v>
      </c>
      <c r="H443" s="64">
        <f t="shared" si="128"/>
        <v>0</v>
      </c>
      <c r="I443" s="64">
        <f t="shared" si="128"/>
        <v>0</v>
      </c>
      <c r="J443" s="64">
        <f t="shared" si="128"/>
        <v>0</v>
      </c>
      <c r="K443" s="64">
        <f t="shared" si="128"/>
        <v>0</v>
      </c>
      <c r="L443" s="64">
        <f t="shared" si="128"/>
        <v>0</v>
      </c>
      <c r="M443" s="64">
        <f t="shared" si="128"/>
        <v>0</v>
      </c>
      <c r="N443" s="64">
        <f t="shared" si="128"/>
        <v>0</v>
      </c>
      <c r="O443" s="64">
        <f t="shared" si="128"/>
        <v>0</v>
      </c>
      <c r="P443" s="64">
        <f t="shared" si="128"/>
        <v>0</v>
      </c>
      <c r="Q443" s="5">
        <f t="shared" si="124"/>
        <v>0</v>
      </c>
      <c r="R443" s="5"/>
      <c r="S443" s="5"/>
      <c r="T443" s="5"/>
      <c r="U443" s="5"/>
      <c r="V443" s="5"/>
      <c r="W443" s="5"/>
      <c r="X443" s="5"/>
      <c r="Y443" s="5"/>
      <c r="Z443" s="5"/>
      <c r="AA443" s="5"/>
      <c r="AB443" s="5"/>
      <c r="AC443" s="5"/>
      <c r="AD443" s="5"/>
      <c r="AE443" s="5"/>
      <c r="AF443" s="5"/>
      <c r="AG443" s="5"/>
      <c r="AH443" s="5"/>
      <c r="AI443" s="5"/>
      <c r="AJ443" s="5"/>
      <c r="AK443" s="5"/>
      <c r="AL443" s="5"/>
      <c r="AM443" s="5"/>
      <c r="AN443" s="5"/>
      <c r="AO443" s="5"/>
      <c r="AP443" s="5"/>
      <c r="AQ443" s="5"/>
      <c r="AR443" s="5"/>
      <c r="AS443" s="5"/>
      <c r="AT443" s="5"/>
      <c r="AU443" s="5"/>
      <c r="AV443" s="5"/>
      <c r="AW443" s="5"/>
      <c r="AX443" s="5"/>
      <c r="AY443" s="5"/>
      <c r="AZ443" s="5"/>
      <c r="BA443" s="5"/>
      <c r="BB443" s="5"/>
      <c r="BC443" s="5"/>
      <c r="BD443" s="5"/>
      <c r="BE443" s="5"/>
      <c r="BF443" s="5"/>
      <c r="BG443" s="5"/>
      <c r="BH443" s="5"/>
      <c r="BI443" s="5"/>
      <c r="BJ443" s="5"/>
    </row>
    <row r="444" spans="2:62" hidden="1">
      <c r="C444" s="51">
        <f t="shared" si="120"/>
        <v>0</v>
      </c>
      <c r="D444" s="51">
        <f t="shared" si="120"/>
        <v>0</v>
      </c>
      <c r="E444" s="64">
        <f t="shared" si="121"/>
        <v>0</v>
      </c>
      <c r="F444" s="64">
        <f t="shared" ref="F444:P444" si="129">+F14*VLOOKUP($D444,$D$176:$AV$280,42,FALSE)</f>
        <v>0</v>
      </c>
      <c r="G444" s="64">
        <f t="shared" si="129"/>
        <v>0</v>
      </c>
      <c r="H444" s="64">
        <f t="shared" si="129"/>
        <v>0</v>
      </c>
      <c r="I444" s="64">
        <f t="shared" si="129"/>
        <v>0</v>
      </c>
      <c r="J444" s="64">
        <f t="shared" si="129"/>
        <v>0</v>
      </c>
      <c r="K444" s="64">
        <f t="shared" si="129"/>
        <v>0</v>
      </c>
      <c r="L444" s="64">
        <f t="shared" si="129"/>
        <v>0</v>
      </c>
      <c r="M444" s="64">
        <f t="shared" si="129"/>
        <v>0</v>
      </c>
      <c r="N444" s="64">
        <f t="shared" si="129"/>
        <v>0</v>
      </c>
      <c r="O444" s="64">
        <f t="shared" si="129"/>
        <v>0</v>
      </c>
      <c r="P444" s="64">
        <f t="shared" si="129"/>
        <v>0</v>
      </c>
      <c r="Q444" s="5">
        <f t="shared" si="124"/>
        <v>0</v>
      </c>
      <c r="R444" s="5"/>
      <c r="S444" s="5"/>
      <c r="T444" s="5"/>
      <c r="U444" s="5"/>
      <c r="V444" s="5"/>
      <c r="W444" s="5"/>
      <c r="X444" s="5"/>
      <c r="Y444" s="5"/>
      <c r="Z444" s="5"/>
      <c r="AA444" s="5"/>
      <c r="AB444" s="5"/>
      <c r="AC444" s="5"/>
      <c r="AD444" s="5"/>
      <c r="AE444" s="5"/>
      <c r="AF444" s="5"/>
      <c r="AG444" s="5"/>
      <c r="AH444" s="5"/>
      <c r="AI444" s="5"/>
      <c r="AJ444" s="5"/>
      <c r="AK444" s="5"/>
      <c r="AL444" s="5"/>
      <c r="AM444" s="5"/>
      <c r="AN444" s="5"/>
      <c r="AO444" s="5"/>
      <c r="AP444" s="5"/>
      <c r="AQ444" s="5"/>
      <c r="AR444" s="5"/>
      <c r="AS444" s="5"/>
      <c r="AT444" s="5"/>
      <c r="AU444" s="5"/>
      <c r="AV444" s="5"/>
      <c r="AW444" s="5"/>
      <c r="AX444" s="5"/>
      <c r="AY444" s="5"/>
      <c r="AZ444" s="5"/>
      <c r="BA444" s="5"/>
      <c r="BB444" s="5"/>
      <c r="BC444" s="5"/>
      <c r="BD444" s="5"/>
      <c r="BE444" s="5"/>
      <c r="BF444" s="5"/>
      <c r="BG444" s="5"/>
      <c r="BH444" s="5"/>
      <c r="BI444" s="5"/>
      <c r="BJ444" s="5"/>
    </row>
    <row r="445" spans="2:62" hidden="1">
      <c r="C445" s="53" t="str">
        <f t="shared" si="120"/>
        <v>ADOBAT</v>
      </c>
      <c r="D445" s="53">
        <f t="shared" si="120"/>
        <v>0</v>
      </c>
      <c r="E445" s="65">
        <f t="shared" si="121"/>
        <v>0</v>
      </c>
      <c r="F445" s="65">
        <f t="shared" ref="F445:P445" si="130">+F15*VLOOKUP($D445,$D$176:$AV$280,42,FALSE)</f>
        <v>0</v>
      </c>
      <c r="G445" s="65">
        <f t="shared" si="130"/>
        <v>0</v>
      </c>
      <c r="H445" s="65">
        <f t="shared" si="130"/>
        <v>0</v>
      </c>
      <c r="I445" s="65">
        <f t="shared" si="130"/>
        <v>0</v>
      </c>
      <c r="J445" s="65">
        <f t="shared" si="130"/>
        <v>0</v>
      </c>
      <c r="K445" s="65">
        <f t="shared" si="130"/>
        <v>0</v>
      </c>
      <c r="L445" s="65">
        <f t="shared" si="130"/>
        <v>0</v>
      </c>
      <c r="M445" s="65">
        <f t="shared" si="130"/>
        <v>0</v>
      </c>
      <c r="N445" s="65">
        <f t="shared" si="130"/>
        <v>0</v>
      </c>
      <c r="O445" s="65">
        <f t="shared" si="130"/>
        <v>0</v>
      </c>
      <c r="P445" s="65">
        <f t="shared" si="130"/>
        <v>0</v>
      </c>
      <c r="Q445" s="5">
        <f t="shared" si="124"/>
        <v>0</v>
      </c>
      <c r="R445" s="5"/>
      <c r="S445" s="5"/>
      <c r="T445" s="5"/>
      <c r="U445" s="5"/>
      <c r="V445" s="5"/>
      <c r="W445" s="5"/>
      <c r="X445" s="5"/>
      <c r="Y445" s="5"/>
      <c r="Z445" s="5"/>
      <c r="AA445" s="5"/>
      <c r="AB445" s="5"/>
      <c r="AC445" s="5"/>
      <c r="AD445" s="5"/>
      <c r="AE445" s="5"/>
      <c r="AF445" s="5"/>
      <c r="AG445" s="5"/>
      <c r="AH445" s="5"/>
      <c r="AI445" s="5"/>
      <c r="AJ445" s="5"/>
      <c r="AK445" s="5"/>
      <c r="AL445" s="5"/>
      <c r="AM445" s="5"/>
      <c r="AN445" s="5"/>
      <c r="AO445" s="5"/>
      <c r="AP445" s="5"/>
      <c r="AQ445" s="5"/>
      <c r="AR445" s="5"/>
      <c r="AS445" s="5"/>
      <c r="AT445" s="5"/>
      <c r="AU445" s="5"/>
      <c r="AV445" s="5"/>
      <c r="AW445" s="5"/>
      <c r="AX445" s="5"/>
      <c r="AY445" s="5"/>
      <c r="AZ445" s="5"/>
      <c r="BA445" s="5"/>
      <c r="BB445" s="5"/>
      <c r="BC445" s="5"/>
      <c r="BD445" s="5"/>
      <c r="BE445" s="5"/>
      <c r="BF445" s="5"/>
      <c r="BG445" s="5"/>
      <c r="BH445" s="5"/>
      <c r="BI445" s="5"/>
      <c r="BJ445" s="5"/>
    </row>
    <row r="446" spans="2:62" hidden="1">
      <c r="C446" s="53">
        <f t="shared" si="120"/>
        <v>0</v>
      </c>
      <c r="D446" s="53">
        <f t="shared" si="120"/>
        <v>0</v>
      </c>
      <c r="E446" s="65">
        <f t="shared" si="121"/>
        <v>0</v>
      </c>
      <c r="F446" s="65">
        <f t="shared" ref="F446:P446" si="131">+F16*VLOOKUP($D446,$D$176:$AV$280,42,FALSE)</f>
        <v>0</v>
      </c>
      <c r="G446" s="65">
        <f t="shared" si="131"/>
        <v>0</v>
      </c>
      <c r="H446" s="65">
        <f t="shared" si="131"/>
        <v>0</v>
      </c>
      <c r="I446" s="65">
        <f t="shared" si="131"/>
        <v>0</v>
      </c>
      <c r="J446" s="65">
        <f t="shared" si="131"/>
        <v>0</v>
      </c>
      <c r="K446" s="65">
        <f t="shared" si="131"/>
        <v>0</v>
      </c>
      <c r="L446" s="65">
        <f t="shared" si="131"/>
        <v>0</v>
      </c>
      <c r="M446" s="65">
        <f t="shared" si="131"/>
        <v>0</v>
      </c>
      <c r="N446" s="65">
        <f t="shared" si="131"/>
        <v>0</v>
      </c>
      <c r="O446" s="65">
        <f t="shared" si="131"/>
        <v>0</v>
      </c>
      <c r="P446" s="65">
        <f t="shared" si="131"/>
        <v>0</v>
      </c>
      <c r="Q446" s="5">
        <f t="shared" si="124"/>
        <v>0</v>
      </c>
      <c r="R446" s="5"/>
      <c r="S446" s="5"/>
      <c r="T446" s="5"/>
      <c r="U446" s="5"/>
      <c r="V446" s="5"/>
      <c r="W446" s="5"/>
      <c r="X446" s="5"/>
      <c r="Y446" s="5"/>
      <c r="Z446" s="5"/>
      <c r="AA446" s="5"/>
      <c r="AB446" s="5"/>
      <c r="AC446" s="5"/>
      <c r="AD446" s="5"/>
      <c r="AE446" s="5"/>
      <c r="AF446" s="5"/>
      <c r="AG446" s="5"/>
      <c r="AH446" s="5"/>
      <c r="AI446" s="5"/>
      <c r="AJ446" s="5"/>
      <c r="AK446" s="5"/>
      <c r="AL446" s="5"/>
      <c r="AM446" s="5"/>
      <c r="AN446" s="5"/>
      <c r="AO446" s="5"/>
      <c r="AP446" s="5"/>
      <c r="AQ446" s="5"/>
      <c r="AR446" s="5"/>
      <c r="AS446" s="5"/>
      <c r="AT446" s="5"/>
      <c r="AU446" s="5"/>
      <c r="AV446" s="5"/>
      <c r="AW446" s="5"/>
      <c r="AX446" s="5"/>
      <c r="AY446" s="5"/>
      <c r="AZ446" s="5"/>
      <c r="BA446" s="5"/>
      <c r="BB446" s="5"/>
      <c r="BC446" s="5"/>
      <c r="BD446" s="5"/>
      <c r="BE446" s="5"/>
      <c r="BF446" s="5"/>
      <c r="BG446" s="5"/>
      <c r="BH446" s="5"/>
      <c r="BI446" s="5"/>
      <c r="BJ446" s="5"/>
    </row>
    <row r="447" spans="2:62" hidden="1">
      <c r="C447" s="53">
        <f t="shared" si="120"/>
        <v>0</v>
      </c>
      <c r="D447" s="53">
        <f t="shared" si="120"/>
        <v>0</v>
      </c>
      <c r="E447" s="65">
        <f t="shared" si="121"/>
        <v>0</v>
      </c>
      <c r="F447" s="65">
        <f t="shared" ref="F447:P447" si="132">+F17*VLOOKUP($D447,$D$176:$AV$280,42,FALSE)</f>
        <v>0</v>
      </c>
      <c r="G447" s="65">
        <f t="shared" si="132"/>
        <v>0</v>
      </c>
      <c r="H447" s="65">
        <f t="shared" si="132"/>
        <v>0</v>
      </c>
      <c r="I447" s="65">
        <f t="shared" si="132"/>
        <v>0</v>
      </c>
      <c r="J447" s="65">
        <f t="shared" si="132"/>
        <v>0</v>
      </c>
      <c r="K447" s="65">
        <f t="shared" si="132"/>
        <v>0</v>
      </c>
      <c r="L447" s="65">
        <f t="shared" si="132"/>
        <v>0</v>
      </c>
      <c r="M447" s="65">
        <f t="shared" si="132"/>
        <v>0</v>
      </c>
      <c r="N447" s="65">
        <f t="shared" si="132"/>
        <v>0</v>
      </c>
      <c r="O447" s="65">
        <f t="shared" si="132"/>
        <v>0</v>
      </c>
      <c r="P447" s="65">
        <f t="shared" si="132"/>
        <v>0</v>
      </c>
      <c r="Q447" s="5">
        <f t="shared" si="124"/>
        <v>0</v>
      </c>
      <c r="R447" s="5"/>
      <c r="S447" s="5"/>
      <c r="T447" s="5"/>
      <c r="U447" s="5"/>
      <c r="V447" s="5"/>
      <c r="W447" s="5"/>
      <c r="X447" s="5"/>
      <c r="Y447" s="5"/>
      <c r="Z447" s="5"/>
      <c r="AA447" s="5"/>
      <c r="AB447" s="5"/>
      <c r="AC447" s="5"/>
      <c r="AD447" s="5"/>
      <c r="AE447" s="5"/>
      <c r="AF447" s="5"/>
      <c r="AG447" s="5"/>
      <c r="AH447" s="5"/>
      <c r="AI447" s="5"/>
      <c r="AJ447" s="5"/>
      <c r="AK447" s="5"/>
      <c r="AL447" s="5"/>
      <c r="AM447" s="5"/>
      <c r="AN447" s="5"/>
      <c r="AO447" s="5"/>
      <c r="AP447" s="5"/>
      <c r="AQ447" s="5"/>
      <c r="AR447" s="5"/>
      <c r="AS447" s="5"/>
      <c r="AT447" s="5"/>
      <c r="AU447" s="5"/>
      <c r="AV447" s="5"/>
      <c r="AW447" s="5"/>
      <c r="AX447" s="5"/>
      <c r="AY447" s="5"/>
      <c r="AZ447" s="5"/>
      <c r="BA447" s="5"/>
      <c r="BB447" s="5"/>
      <c r="BC447" s="5"/>
      <c r="BD447" s="5"/>
      <c r="BE447" s="5"/>
      <c r="BF447" s="5"/>
      <c r="BG447" s="5"/>
      <c r="BH447" s="5"/>
      <c r="BI447" s="5"/>
      <c r="BJ447" s="5"/>
    </row>
    <row r="448" spans="2:62" hidden="1">
      <c r="C448" s="53">
        <f t="shared" si="120"/>
        <v>0</v>
      </c>
      <c r="D448" s="53">
        <f t="shared" si="120"/>
        <v>0</v>
      </c>
      <c r="E448" s="65">
        <f t="shared" si="121"/>
        <v>0</v>
      </c>
      <c r="F448" s="65">
        <f t="shared" ref="F448:P448" si="133">+F18*VLOOKUP($D448,$D$176:$AV$280,42,FALSE)</f>
        <v>0</v>
      </c>
      <c r="G448" s="65">
        <f t="shared" si="133"/>
        <v>0</v>
      </c>
      <c r="H448" s="65">
        <f t="shared" si="133"/>
        <v>0</v>
      </c>
      <c r="I448" s="65">
        <f t="shared" si="133"/>
        <v>0</v>
      </c>
      <c r="J448" s="65">
        <f t="shared" si="133"/>
        <v>0</v>
      </c>
      <c r="K448" s="65">
        <f t="shared" si="133"/>
        <v>0</v>
      </c>
      <c r="L448" s="65">
        <f t="shared" si="133"/>
        <v>0</v>
      </c>
      <c r="M448" s="65">
        <f t="shared" si="133"/>
        <v>0</v>
      </c>
      <c r="N448" s="65">
        <f t="shared" si="133"/>
        <v>0</v>
      </c>
      <c r="O448" s="65">
        <f t="shared" si="133"/>
        <v>0</v>
      </c>
      <c r="P448" s="65">
        <f t="shared" si="133"/>
        <v>0</v>
      </c>
      <c r="Q448" s="5">
        <f t="shared" si="124"/>
        <v>0</v>
      </c>
      <c r="R448" s="5"/>
      <c r="S448" s="5"/>
      <c r="T448" s="5"/>
      <c r="U448" s="5"/>
      <c r="V448" s="5"/>
      <c r="W448" s="5"/>
      <c r="X448" s="5"/>
      <c r="Y448" s="5"/>
      <c r="Z448" s="5"/>
      <c r="AA448" s="5"/>
      <c r="AB448" s="5"/>
      <c r="AC448" s="5"/>
      <c r="AD448" s="5"/>
      <c r="AE448" s="5"/>
      <c r="AF448" s="5"/>
      <c r="AG448" s="5"/>
      <c r="AH448" s="5"/>
      <c r="AI448" s="5"/>
      <c r="AJ448" s="5"/>
      <c r="AK448" s="5"/>
      <c r="AL448" s="5"/>
      <c r="AM448" s="5"/>
      <c r="AN448" s="5"/>
      <c r="AO448" s="5"/>
      <c r="AP448" s="5"/>
      <c r="AQ448" s="5"/>
      <c r="AR448" s="5"/>
      <c r="AS448" s="5"/>
      <c r="AT448" s="5"/>
      <c r="AU448" s="5"/>
      <c r="AV448" s="5"/>
      <c r="AW448" s="5"/>
      <c r="AX448" s="5"/>
      <c r="AY448" s="5"/>
      <c r="AZ448" s="5"/>
      <c r="BA448" s="5"/>
      <c r="BB448" s="5"/>
      <c r="BC448" s="5"/>
      <c r="BD448" s="5"/>
      <c r="BE448" s="5"/>
      <c r="BF448" s="5"/>
      <c r="BG448" s="5"/>
      <c r="BH448" s="5"/>
      <c r="BI448" s="5"/>
      <c r="BJ448" s="5"/>
    </row>
    <row r="449" spans="3:62" hidden="1">
      <c r="C449" s="56" t="str">
        <f t="shared" si="120"/>
        <v>PLANTACIÓ</v>
      </c>
      <c r="D449" s="56" t="str">
        <f t="shared" si="120"/>
        <v>Plantació manual enciam</v>
      </c>
      <c r="E449" s="66">
        <f t="shared" si="121"/>
        <v>0</v>
      </c>
      <c r="F449" s="66">
        <f t="shared" ref="F449:P449" si="134">+F19*VLOOKUP($D449,$D$176:$AV$280,42,FALSE)</f>
        <v>0</v>
      </c>
      <c r="G449" s="66">
        <f t="shared" si="134"/>
        <v>0</v>
      </c>
      <c r="H449" s="66">
        <f t="shared" si="134"/>
        <v>0</v>
      </c>
      <c r="I449" s="66">
        <f t="shared" si="134"/>
        <v>0</v>
      </c>
      <c r="J449" s="66">
        <f t="shared" si="134"/>
        <v>0</v>
      </c>
      <c r="K449" s="66">
        <f t="shared" si="134"/>
        <v>0</v>
      </c>
      <c r="L449" s="66">
        <f t="shared" si="134"/>
        <v>0</v>
      </c>
      <c r="M449" s="66">
        <f t="shared" si="134"/>
        <v>0</v>
      </c>
      <c r="N449" s="66">
        <f t="shared" si="134"/>
        <v>0</v>
      </c>
      <c r="O449" s="66">
        <f t="shared" si="134"/>
        <v>0</v>
      </c>
      <c r="P449" s="66">
        <f t="shared" si="134"/>
        <v>0</v>
      </c>
      <c r="Q449" s="5">
        <f t="shared" si="124"/>
        <v>0</v>
      </c>
      <c r="R449" s="5"/>
      <c r="S449" s="5"/>
      <c r="T449" s="5"/>
      <c r="U449" s="5"/>
      <c r="V449" s="5"/>
      <c r="W449" s="5"/>
      <c r="X449" s="5"/>
      <c r="Y449" s="5"/>
      <c r="Z449" s="5"/>
      <c r="AA449" s="5"/>
      <c r="AB449" s="5"/>
      <c r="AC449" s="5"/>
      <c r="AD449" s="5"/>
      <c r="AE449" s="5"/>
      <c r="AF449" s="5"/>
      <c r="AG449" s="5"/>
      <c r="AH449" s="5"/>
      <c r="AI449" s="5"/>
      <c r="AJ449" s="5"/>
      <c r="AK449" s="5"/>
      <c r="AL449" s="5"/>
      <c r="AM449" s="5"/>
      <c r="AN449" s="5"/>
      <c r="AO449" s="5"/>
      <c r="AP449" s="5"/>
      <c r="AQ449" s="5"/>
      <c r="AR449" s="5"/>
      <c r="AS449" s="5"/>
      <c r="AT449" s="5"/>
      <c r="AU449" s="5"/>
      <c r="AV449" s="5"/>
      <c r="AW449" s="5"/>
      <c r="AX449" s="5"/>
      <c r="AY449" s="5"/>
      <c r="AZ449" s="5"/>
      <c r="BA449" s="5"/>
      <c r="BB449" s="5"/>
      <c r="BC449" s="5"/>
      <c r="BD449" s="5"/>
      <c r="BE449" s="5"/>
      <c r="BF449" s="5"/>
      <c r="BG449" s="5"/>
      <c r="BH449" s="5"/>
      <c r="BI449" s="5"/>
      <c r="BJ449" s="5"/>
    </row>
    <row r="450" spans="3:62" hidden="1">
      <c r="C450" s="56">
        <f t="shared" si="120"/>
        <v>0</v>
      </c>
      <c r="D450" s="56">
        <f t="shared" si="120"/>
        <v>0</v>
      </c>
      <c r="E450" s="66">
        <f t="shared" si="121"/>
        <v>0</v>
      </c>
      <c r="F450" s="66">
        <f t="shared" ref="F450:P450" si="135">+F20*VLOOKUP($D450,$D$176:$AV$280,42,FALSE)</f>
        <v>0</v>
      </c>
      <c r="G450" s="66">
        <f t="shared" si="135"/>
        <v>0</v>
      </c>
      <c r="H450" s="66">
        <f t="shared" si="135"/>
        <v>0</v>
      </c>
      <c r="I450" s="66">
        <f t="shared" si="135"/>
        <v>0</v>
      </c>
      <c r="J450" s="66">
        <f t="shared" si="135"/>
        <v>0</v>
      </c>
      <c r="K450" s="66">
        <f t="shared" si="135"/>
        <v>0</v>
      </c>
      <c r="L450" s="66">
        <f t="shared" si="135"/>
        <v>0</v>
      </c>
      <c r="M450" s="66">
        <f t="shared" si="135"/>
        <v>0</v>
      </c>
      <c r="N450" s="66">
        <f t="shared" si="135"/>
        <v>0</v>
      </c>
      <c r="O450" s="66">
        <f t="shared" si="135"/>
        <v>0</v>
      </c>
      <c r="P450" s="66">
        <f t="shared" si="135"/>
        <v>0</v>
      </c>
      <c r="Q450" s="5">
        <f t="shared" si="124"/>
        <v>0</v>
      </c>
      <c r="R450" s="5"/>
      <c r="S450" s="5"/>
      <c r="T450" s="5"/>
      <c r="U450" s="5"/>
      <c r="V450" s="5"/>
      <c r="W450" s="5"/>
      <c r="X450" s="5"/>
      <c r="Y450" s="5"/>
      <c r="Z450" s="5"/>
      <c r="AA450" s="5"/>
      <c r="AB450" s="5"/>
      <c r="AC450" s="5"/>
      <c r="AD450" s="5"/>
      <c r="AE450" s="5"/>
      <c r="AF450" s="5"/>
      <c r="AG450" s="5"/>
      <c r="AH450" s="5"/>
      <c r="AI450" s="5"/>
      <c r="AJ450" s="5"/>
      <c r="AK450" s="5"/>
      <c r="AL450" s="5"/>
      <c r="AM450" s="5"/>
      <c r="AN450" s="5"/>
      <c r="AO450" s="5"/>
      <c r="AP450" s="5"/>
      <c r="AQ450" s="5"/>
      <c r="AR450" s="5"/>
      <c r="AS450" s="5"/>
      <c r="AT450" s="5"/>
      <c r="AU450" s="5"/>
      <c r="AV450" s="5"/>
      <c r="AW450" s="5"/>
      <c r="AX450" s="5"/>
      <c r="AY450" s="5"/>
      <c r="AZ450" s="5"/>
      <c r="BA450" s="5"/>
      <c r="BB450" s="5"/>
      <c r="BC450" s="5"/>
      <c r="BD450" s="5"/>
      <c r="BE450" s="5"/>
      <c r="BF450" s="5"/>
      <c r="BG450" s="5"/>
      <c r="BH450" s="5"/>
      <c r="BI450" s="5"/>
      <c r="BJ450" s="5"/>
    </row>
    <row r="451" spans="3:62" hidden="1">
      <c r="C451" s="56">
        <f t="shared" si="120"/>
        <v>0</v>
      </c>
      <c r="D451" s="56">
        <f t="shared" si="120"/>
        <v>0</v>
      </c>
      <c r="E451" s="66">
        <f t="shared" si="121"/>
        <v>0</v>
      </c>
      <c r="F451" s="66">
        <f t="shared" ref="F451:P451" si="136">+F21*VLOOKUP($D451,$D$176:$AV$280,42,FALSE)</f>
        <v>0</v>
      </c>
      <c r="G451" s="66">
        <f t="shared" si="136"/>
        <v>0</v>
      </c>
      <c r="H451" s="66">
        <f t="shared" si="136"/>
        <v>0</v>
      </c>
      <c r="I451" s="66">
        <f t="shared" si="136"/>
        <v>0</v>
      </c>
      <c r="J451" s="66">
        <f t="shared" si="136"/>
        <v>0</v>
      </c>
      <c r="K451" s="66">
        <f t="shared" si="136"/>
        <v>0</v>
      </c>
      <c r="L451" s="66">
        <f t="shared" si="136"/>
        <v>0</v>
      </c>
      <c r="M451" s="66">
        <f t="shared" si="136"/>
        <v>0</v>
      </c>
      <c r="N451" s="66">
        <f t="shared" si="136"/>
        <v>0</v>
      </c>
      <c r="O451" s="66">
        <f t="shared" si="136"/>
        <v>0</v>
      </c>
      <c r="P451" s="66">
        <f t="shared" si="136"/>
        <v>0</v>
      </c>
      <c r="Q451" s="5">
        <f t="shared" si="124"/>
        <v>0</v>
      </c>
      <c r="R451" s="5"/>
      <c r="S451" s="5"/>
      <c r="T451" s="5"/>
      <c r="U451" s="5"/>
      <c r="V451" s="5"/>
      <c r="W451" s="5"/>
      <c r="X451" s="5"/>
      <c r="Y451" s="5"/>
      <c r="Z451" s="5"/>
      <c r="AA451" s="5"/>
      <c r="AB451" s="5"/>
      <c r="AC451" s="5"/>
      <c r="AD451" s="5"/>
      <c r="AE451" s="5"/>
      <c r="AF451" s="5"/>
      <c r="AG451" s="5"/>
      <c r="AH451" s="5"/>
      <c r="AI451" s="5"/>
      <c r="AJ451" s="5"/>
      <c r="AK451" s="5"/>
      <c r="AL451" s="5"/>
      <c r="AM451" s="5"/>
      <c r="AN451" s="5"/>
      <c r="AO451" s="5"/>
      <c r="AP451" s="5"/>
      <c r="AQ451" s="5"/>
      <c r="AR451" s="5"/>
      <c r="AS451" s="5"/>
      <c r="AT451" s="5"/>
      <c r="AU451" s="5"/>
      <c r="AV451" s="5"/>
      <c r="AW451" s="5"/>
      <c r="AX451" s="5"/>
      <c r="AY451" s="5"/>
      <c r="AZ451" s="5"/>
      <c r="BA451" s="5"/>
      <c r="BB451" s="5"/>
      <c r="BC451" s="5"/>
      <c r="BD451" s="5"/>
      <c r="BE451" s="5"/>
      <c r="BF451" s="5"/>
      <c r="BG451" s="5"/>
      <c r="BH451" s="5"/>
      <c r="BI451" s="5"/>
      <c r="BJ451" s="5"/>
    </row>
    <row r="452" spans="3:62" hidden="1">
      <c r="C452" s="56">
        <f t="shared" si="120"/>
        <v>0</v>
      </c>
      <c r="D452" s="56">
        <f t="shared" si="120"/>
        <v>0</v>
      </c>
      <c r="E452" s="66">
        <f t="shared" si="121"/>
        <v>0</v>
      </c>
      <c r="F452" s="66">
        <f t="shared" ref="F452:P452" si="137">+F22*VLOOKUP($D452,$D$176:$AV$280,42,FALSE)</f>
        <v>0</v>
      </c>
      <c r="G452" s="66">
        <f t="shared" si="137"/>
        <v>0</v>
      </c>
      <c r="H452" s="66">
        <f t="shared" si="137"/>
        <v>0</v>
      </c>
      <c r="I452" s="66">
        <f t="shared" si="137"/>
        <v>0</v>
      </c>
      <c r="J452" s="66">
        <f t="shared" si="137"/>
        <v>0</v>
      </c>
      <c r="K452" s="66">
        <f t="shared" si="137"/>
        <v>0</v>
      </c>
      <c r="L452" s="66">
        <f t="shared" si="137"/>
        <v>0</v>
      </c>
      <c r="M452" s="66">
        <f t="shared" si="137"/>
        <v>0</v>
      </c>
      <c r="N452" s="66">
        <f t="shared" si="137"/>
        <v>0</v>
      </c>
      <c r="O452" s="66">
        <f t="shared" si="137"/>
        <v>0</v>
      </c>
      <c r="P452" s="66">
        <f t="shared" si="137"/>
        <v>0</v>
      </c>
      <c r="Q452" s="5">
        <f t="shared" si="124"/>
        <v>0</v>
      </c>
      <c r="R452" s="5"/>
      <c r="S452" s="5"/>
      <c r="T452" s="5"/>
      <c r="U452" s="5"/>
      <c r="V452" s="5"/>
      <c r="W452" s="5"/>
      <c r="X452" s="5"/>
      <c r="Y452" s="5"/>
      <c r="Z452" s="5"/>
      <c r="AA452" s="5"/>
      <c r="AB452" s="5"/>
      <c r="AC452" s="5"/>
      <c r="AD452" s="5"/>
      <c r="AE452" s="5"/>
      <c r="AF452" s="5"/>
      <c r="AG452" s="5"/>
      <c r="AH452" s="5"/>
      <c r="AI452" s="5"/>
      <c r="AJ452" s="5"/>
      <c r="AK452" s="5"/>
      <c r="AL452" s="5"/>
      <c r="AM452" s="5"/>
      <c r="AN452" s="5"/>
      <c r="AO452" s="5"/>
      <c r="AP452" s="5"/>
      <c r="AQ452" s="5"/>
      <c r="AR452" s="5"/>
      <c r="AS452" s="5"/>
      <c r="AT452" s="5"/>
      <c r="AU452" s="5"/>
      <c r="AV452" s="5"/>
      <c r="AW452" s="5"/>
      <c r="AX452" s="5"/>
      <c r="AY452" s="5"/>
      <c r="AZ452" s="5"/>
      <c r="BA452" s="5"/>
      <c r="BB452" s="5"/>
      <c r="BC452" s="5"/>
      <c r="BD452" s="5"/>
      <c r="BE452" s="5"/>
      <c r="BF452" s="5"/>
      <c r="BG452" s="5"/>
      <c r="BH452" s="5"/>
      <c r="BI452" s="5"/>
      <c r="BJ452" s="5"/>
    </row>
    <row r="453" spans="3:62" hidden="1">
      <c r="C453" s="58" t="str">
        <f t="shared" si="120"/>
        <v>REG</v>
      </c>
      <c r="D453" s="58" t="str">
        <f t="shared" si="120"/>
        <v>Instal.lació sistema de reg amb cinta (1,6 m per m2)</v>
      </c>
      <c r="E453" s="67">
        <f t="shared" si="121"/>
        <v>0</v>
      </c>
      <c r="F453" s="67">
        <f t="shared" ref="F453:P453" si="138">+F23*VLOOKUP($D453,$D$176:$AV$280,42,FALSE)</f>
        <v>0</v>
      </c>
      <c r="G453" s="67">
        <f t="shared" si="138"/>
        <v>0</v>
      </c>
      <c r="H453" s="67">
        <f t="shared" si="138"/>
        <v>0</v>
      </c>
      <c r="I453" s="67">
        <f t="shared" si="138"/>
        <v>0</v>
      </c>
      <c r="J453" s="67">
        <f t="shared" si="138"/>
        <v>0</v>
      </c>
      <c r="K453" s="67">
        <f t="shared" si="138"/>
        <v>0</v>
      </c>
      <c r="L453" s="67">
        <f t="shared" si="138"/>
        <v>0</v>
      </c>
      <c r="M453" s="67">
        <f t="shared" si="138"/>
        <v>0</v>
      </c>
      <c r="N453" s="67">
        <f t="shared" si="138"/>
        <v>0</v>
      </c>
      <c r="O453" s="67">
        <f t="shared" si="138"/>
        <v>0</v>
      </c>
      <c r="P453" s="67">
        <f t="shared" si="138"/>
        <v>0</v>
      </c>
      <c r="Q453" s="5">
        <f t="shared" si="124"/>
        <v>0</v>
      </c>
      <c r="R453" s="5"/>
      <c r="S453" s="5"/>
      <c r="T453" s="5"/>
      <c r="U453" s="5"/>
      <c r="V453" s="5"/>
      <c r="W453" s="5"/>
      <c r="X453" s="5"/>
      <c r="Y453" s="5"/>
      <c r="Z453" s="5"/>
      <c r="AA453" s="5"/>
      <c r="AB453" s="5"/>
      <c r="AC453" s="5"/>
      <c r="AD453" s="5"/>
      <c r="AE453" s="5"/>
      <c r="AF453" s="5"/>
      <c r="AG453" s="5"/>
      <c r="AH453" s="5"/>
      <c r="AI453" s="5"/>
      <c r="AJ453" s="5"/>
      <c r="AK453" s="5"/>
      <c r="AL453" s="5"/>
      <c r="AM453" s="5"/>
      <c r="AN453" s="5"/>
      <c r="AO453" s="5"/>
      <c r="AP453" s="5"/>
      <c r="AQ453" s="5"/>
      <c r="AR453" s="5"/>
      <c r="AS453" s="5"/>
      <c r="AT453" s="5"/>
      <c r="AU453" s="5"/>
      <c r="AV453" s="5"/>
      <c r="AW453" s="5"/>
      <c r="AX453" s="5"/>
      <c r="AY453" s="5"/>
      <c r="AZ453" s="5"/>
      <c r="BA453" s="5"/>
      <c r="BB453" s="5"/>
      <c r="BC453" s="5"/>
      <c r="BD453" s="5"/>
      <c r="BE453" s="5"/>
      <c r="BF453" s="5"/>
      <c r="BG453" s="5"/>
      <c r="BH453" s="5"/>
      <c r="BI453" s="5"/>
      <c r="BJ453" s="5"/>
    </row>
    <row r="454" spans="3:62" hidden="1">
      <c r="C454" s="58">
        <f t="shared" si="120"/>
        <v>0</v>
      </c>
      <c r="D454" s="58" t="str">
        <f t="shared" si="120"/>
        <v>Reg (L/m2)</v>
      </c>
      <c r="E454" s="67">
        <f t="shared" si="121"/>
        <v>0</v>
      </c>
      <c r="F454" s="67">
        <f t="shared" ref="F454:P454" si="139">+F24*VLOOKUP($D454,$D$176:$AV$280,42,FALSE)</f>
        <v>0</v>
      </c>
      <c r="G454" s="67">
        <f t="shared" si="139"/>
        <v>0</v>
      </c>
      <c r="H454" s="67">
        <f t="shared" si="139"/>
        <v>0</v>
      </c>
      <c r="I454" s="67">
        <f t="shared" si="139"/>
        <v>0</v>
      </c>
      <c r="J454" s="67">
        <f t="shared" si="139"/>
        <v>0</v>
      </c>
      <c r="K454" s="67">
        <f t="shared" si="139"/>
        <v>0</v>
      </c>
      <c r="L454" s="67">
        <f t="shared" si="139"/>
        <v>0</v>
      </c>
      <c r="M454" s="67">
        <f t="shared" si="139"/>
        <v>0</v>
      </c>
      <c r="N454" s="67">
        <f t="shared" si="139"/>
        <v>0</v>
      </c>
      <c r="O454" s="67">
        <f t="shared" si="139"/>
        <v>0</v>
      </c>
      <c r="P454" s="67">
        <f t="shared" si="139"/>
        <v>0</v>
      </c>
      <c r="Q454" s="5">
        <f t="shared" si="124"/>
        <v>0</v>
      </c>
      <c r="R454" s="5"/>
      <c r="S454" s="5"/>
      <c r="T454" s="5"/>
      <c r="U454" s="5"/>
      <c r="V454" s="5"/>
      <c r="W454" s="5"/>
      <c r="X454" s="5"/>
      <c r="Y454" s="5"/>
      <c r="Z454" s="5"/>
      <c r="AA454" s="5"/>
      <c r="AB454" s="5"/>
      <c r="AC454" s="5"/>
      <c r="AD454" s="5"/>
      <c r="AE454" s="5"/>
      <c r="AF454" s="5"/>
      <c r="AG454" s="5"/>
      <c r="AH454" s="5"/>
      <c r="AI454" s="5"/>
      <c r="AJ454" s="5"/>
      <c r="AK454" s="5"/>
      <c r="AL454" s="5"/>
      <c r="AM454" s="5"/>
      <c r="AN454" s="5"/>
      <c r="AO454" s="5"/>
      <c r="AP454" s="5"/>
      <c r="AQ454" s="5"/>
      <c r="AR454" s="5"/>
      <c r="AS454" s="5"/>
      <c r="AT454" s="5"/>
      <c r="AU454" s="5"/>
      <c r="AV454" s="5"/>
      <c r="AW454" s="5"/>
      <c r="AX454" s="5"/>
      <c r="AY454" s="5"/>
      <c r="AZ454" s="5"/>
      <c r="BA454" s="5"/>
      <c r="BB454" s="5"/>
      <c r="BC454" s="5"/>
      <c r="BD454" s="5"/>
      <c r="BE454" s="5"/>
      <c r="BF454" s="5"/>
      <c r="BG454" s="5"/>
      <c r="BH454" s="5"/>
      <c r="BI454" s="5"/>
      <c r="BJ454" s="5"/>
    </row>
    <row r="455" spans="3:62" hidden="1">
      <c r="C455" s="58">
        <f t="shared" si="120"/>
        <v>0</v>
      </c>
      <c r="D455" s="58" t="str">
        <f t="shared" si="120"/>
        <v>Desinstal.lació sistema de reg amb cinta</v>
      </c>
      <c r="E455" s="67">
        <f t="shared" si="121"/>
        <v>0</v>
      </c>
      <c r="F455" s="67">
        <f t="shared" ref="F455:P455" si="140">+F25*VLOOKUP($D455,$D$176:$AV$280,42,FALSE)</f>
        <v>0</v>
      </c>
      <c r="G455" s="67">
        <f t="shared" si="140"/>
        <v>0</v>
      </c>
      <c r="H455" s="67">
        <f t="shared" si="140"/>
        <v>0</v>
      </c>
      <c r="I455" s="67">
        <f t="shared" si="140"/>
        <v>0</v>
      </c>
      <c r="J455" s="67">
        <f t="shared" si="140"/>
        <v>0</v>
      </c>
      <c r="K455" s="67">
        <f t="shared" si="140"/>
        <v>0</v>
      </c>
      <c r="L455" s="67">
        <f t="shared" si="140"/>
        <v>0</v>
      </c>
      <c r="M455" s="67">
        <f t="shared" si="140"/>
        <v>0</v>
      </c>
      <c r="N455" s="67">
        <f t="shared" si="140"/>
        <v>0</v>
      </c>
      <c r="O455" s="67">
        <f t="shared" si="140"/>
        <v>0</v>
      </c>
      <c r="P455" s="67">
        <f t="shared" si="140"/>
        <v>0</v>
      </c>
      <c r="Q455" s="5">
        <f t="shared" si="124"/>
        <v>0</v>
      </c>
      <c r="R455" s="5"/>
      <c r="S455" s="5"/>
      <c r="T455" s="5"/>
      <c r="U455" s="5"/>
      <c r="V455" s="5"/>
      <c r="W455" s="5"/>
      <c r="X455" s="5"/>
      <c r="Y455" s="5"/>
      <c r="Z455" s="5"/>
      <c r="AA455" s="5"/>
      <c r="AB455" s="5"/>
      <c r="AC455" s="5"/>
      <c r="AD455" s="5"/>
      <c r="AE455" s="5"/>
      <c r="AF455" s="5"/>
      <c r="AG455" s="5"/>
      <c r="AH455" s="5"/>
      <c r="AI455" s="5"/>
      <c r="AJ455" s="5"/>
      <c r="AK455" s="5"/>
      <c r="AL455" s="5"/>
      <c r="AM455" s="5"/>
      <c r="AN455" s="5"/>
      <c r="AO455" s="5"/>
      <c r="AP455" s="5"/>
      <c r="AQ455" s="5"/>
      <c r="AR455" s="5"/>
      <c r="AS455" s="5"/>
      <c r="AT455" s="5"/>
      <c r="AU455" s="5"/>
      <c r="AV455" s="5"/>
      <c r="AW455" s="5"/>
      <c r="AX455" s="5"/>
      <c r="AY455" s="5"/>
      <c r="AZ455" s="5"/>
      <c r="BA455" s="5"/>
      <c r="BB455" s="5"/>
      <c r="BC455" s="5"/>
      <c r="BD455" s="5"/>
      <c r="BE455" s="5"/>
      <c r="BF455" s="5"/>
      <c r="BG455" s="5"/>
      <c r="BH455" s="5"/>
      <c r="BI455" s="5"/>
      <c r="BJ455" s="5"/>
    </row>
    <row r="456" spans="3:62" hidden="1">
      <c r="C456" s="58">
        <f t="shared" si="120"/>
        <v>0</v>
      </c>
      <c r="D456" s="58">
        <f t="shared" si="120"/>
        <v>0</v>
      </c>
      <c r="E456" s="67">
        <f t="shared" si="121"/>
        <v>0</v>
      </c>
      <c r="F456" s="67">
        <f t="shared" ref="F456:P456" si="141">+F26*VLOOKUP($D456,$D$176:$AV$280,42,FALSE)</f>
        <v>0</v>
      </c>
      <c r="G456" s="67">
        <f t="shared" si="141"/>
        <v>0</v>
      </c>
      <c r="H456" s="67">
        <f t="shared" si="141"/>
        <v>0</v>
      </c>
      <c r="I456" s="67">
        <f t="shared" si="141"/>
        <v>0</v>
      </c>
      <c r="J456" s="67">
        <f t="shared" si="141"/>
        <v>0</v>
      </c>
      <c r="K456" s="67">
        <f t="shared" si="141"/>
        <v>0</v>
      </c>
      <c r="L456" s="67">
        <f t="shared" si="141"/>
        <v>0</v>
      </c>
      <c r="M456" s="67">
        <f t="shared" si="141"/>
        <v>0</v>
      </c>
      <c r="N456" s="67">
        <f t="shared" si="141"/>
        <v>0</v>
      </c>
      <c r="O456" s="67">
        <f t="shared" si="141"/>
        <v>0</v>
      </c>
      <c r="P456" s="67">
        <f t="shared" si="141"/>
        <v>0</v>
      </c>
      <c r="Q456" s="5">
        <f t="shared" si="124"/>
        <v>0</v>
      </c>
      <c r="R456" s="5"/>
      <c r="S456" s="5"/>
      <c r="T456" s="5"/>
      <c r="U456" s="5"/>
      <c r="V456" s="5"/>
      <c r="W456" s="5"/>
      <c r="X456" s="5"/>
      <c r="Y456" s="5"/>
      <c r="Z456" s="5"/>
      <c r="AA456" s="5"/>
      <c r="AB456" s="5"/>
      <c r="AC456" s="5"/>
      <c r="AD456" s="5"/>
      <c r="AE456" s="5"/>
      <c r="AF456" s="5"/>
      <c r="AG456" s="5"/>
      <c r="AH456" s="5"/>
      <c r="AI456" s="5"/>
      <c r="AJ456" s="5"/>
      <c r="AK456" s="5"/>
      <c r="AL456" s="5"/>
      <c r="AM456" s="5"/>
      <c r="AN456" s="5"/>
      <c r="AO456" s="5"/>
      <c r="AP456" s="5"/>
      <c r="AQ456" s="5"/>
      <c r="AR456" s="5"/>
      <c r="AS456" s="5"/>
      <c r="AT456" s="5"/>
      <c r="AU456" s="5"/>
      <c r="AV456" s="5"/>
      <c r="AW456" s="5"/>
      <c r="AX456" s="5"/>
      <c r="AY456" s="5"/>
      <c r="AZ456" s="5"/>
      <c r="BA456" s="5"/>
      <c r="BB456" s="5"/>
      <c r="BC456" s="5"/>
      <c r="BD456" s="5"/>
      <c r="BE456" s="5"/>
      <c r="BF456" s="5"/>
      <c r="BG456" s="5"/>
      <c r="BH456" s="5"/>
      <c r="BI456" s="5"/>
      <c r="BJ456" s="5"/>
    </row>
    <row r="457" spans="3:62" hidden="1">
      <c r="C457" s="49" t="str">
        <f t="shared" si="120"/>
        <v>TRACTAMENTS</v>
      </c>
      <c r="D457" s="49" t="str">
        <f t="shared" si="120"/>
        <v>Tractament Bacillus + retenol +purí ortiga amb tractor i braços</v>
      </c>
      <c r="E457" s="68">
        <f t="shared" si="121"/>
        <v>0</v>
      </c>
      <c r="F457" s="68">
        <f t="shared" ref="F457:P457" si="142">+F27*VLOOKUP($D457,$D$176:$AV$280,42,FALSE)</f>
        <v>0</v>
      </c>
      <c r="G457" s="68">
        <f t="shared" si="142"/>
        <v>0</v>
      </c>
      <c r="H457" s="68">
        <f t="shared" si="142"/>
        <v>0</v>
      </c>
      <c r="I457" s="68">
        <f t="shared" si="142"/>
        <v>0</v>
      </c>
      <c r="J457" s="68">
        <f t="shared" si="142"/>
        <v>0</v>
      </c>
      <c r="K457" s="68">
        <f t="shared" si="142"/>
        <v>0</v>
      </c>
      <c r="L457" s="68">
        <f t="shared" si="142"/>
        <v>0</v>
      </c>
      <c r="M457" s="68">
        <f t="shared" si="142"/>
        <v>0</v>
      </c>
      <c r="N457" s="68">
        <f t="shared" si="142"/>
        <v>0</v>
      </c>
      <c r="O457" s="68">
        <f t="shared" si="142"/>
        <v>0</v>
      </c>
      <c r="P457" s="68">
        <f t="shared" si="142"/>
        <v>0</v>
      </c>
      <c r="Q457" s="5">
        <f t="shared" si="124"/>
        <v>0</v>
      </c>
      <c r="R457" s="5"/>
      <c r="S457" s="5"/>
      <c r="T457" s="5"/>
      <c r="U457" s="5"/>
      <c r="V457" s="5"/>
      <c r="W457" s="5"/>
      <c r="X457" s="5"/>
      <c r="Y457" s="5"/>
      <c r="Z457" s="5"/>
      <c r="AA457" s="5"/>
      <c r="AB457" s="5"/>
      <c r="AC457" s="5"/>
      <c r="AD457" s="5"/>
      <c r="AE457" s="5"/>
      <c r="AF457" s="5"/>
      <c r="AG457" s="5"/>
      <c r="AH457" s="5"/>
      <c r="AI457" s="5"/>
      <c r="AJ457" s="5"/>
      <c r="AK457" s="5"/>
      <c r="AL457" s="5"/>
      <c r="AM457" s="5"/>
      <c r="AN457" s="5"/>
      <c r="AO457" s="5"/>
      <c r="AP457" s="5"/>
      <c r="AQ457" s="5"/>
      <c r="AR457" s="5"/>
      <c r="AS457" s="5"/>
      <c r="AT457" s="5"/>
      <c r="AU457" s="5"/>
      <c r="AV457" s="5"/>
      <c r="AW457" s="5"/>
      <c r="AX457" s="5"/>
      <c r="AY457" s="5"/>
      <c r="AZ457" s="5"/>
      <c r="BA457" s="5"/>
      <c r="BB457" s="5"/>
      <c r="BC457" s="5"/>
      <c r="BD457" s="5"/>
      <c r="BE457" s="5"/>
      <c r="BF457" s="5"/>
      <c r="BG457" s="5"/>
      <c r="BH457" s="5"/>
      <c r="BI457" s="5"/>
      <c r="BJ457" s="5"/>
    </row>
    <row r="458" spans="3:62" hidden="1">
      <c r="C458" s="49">
        <f t="shared" ref="C458:D472" si="143">+C28</f>
        <v>0</v>
      </c>
      <c r="D458" s="49" t="str">
        <f t="shared" si="143"/>
        <v>Tractament Llimacs (Ferramol)</v>
      </c>
      <c r="E458" s="68">
        <f t="shared" si="121"/>
        <v>0</v>
      </c>
      <c r="F458" s="68">
        <f t="shared" ref="F458:P458" si="144">+F28*VLOOKUP($D458,$D$176:$AV$280,42,FALSE)</f>
        <v>0</v>
      </c>
      <c r="G458" s="68">
        <f t="shared" si="144"/>
        <v>0</v>
      </c>
      <c r="H458" s="68">
        <f t="shared" si="144"/>
        <v>0</v>
      </c>
      <c r="I458" s="68">
        <f t="shared" si="144"/>
        <v>0</v>
      </c>
      <c r="J458" s="68">
        <f t="shared" si="144"/>
        <v>0</v>
      </c>
      <c r="K458" s="68">
        <f t="shared" si="144"/>
        <v>0</v>
      </c>
      <c r="L458" s="68">
        <f t="shared" si="144"/>
        <v>0</v>
      </c>
      <c r="M458" s="68">
        <f t="shared" si="144"/>
        <v>0</v>
      </c>
      <c r="N458" s="68">
        <f t="shared" si="144"/>
        <v>0</v>
      </c>
      <c r="O458" s="68">
        <f t="shared" si="144"/>
        <v>0</v>
      </c>
      <c r="P458" s="68">
        <f t="shared" si="144"/>
        <v>0</v>
      </c>
      <c r="Q458" s="5">
        <f t="shared" si="124"/>
        <v>0</v>
      </c>
      <c r="R458" s="5"/>
      <c r="S458" s="5"/>
      <c r="T458" s="5"/>
      <c r="U458" s="5"/>
      <c r="V458" s="5"/>
      <c r="W458" s="5"/>
      <c r="X458" s="5"/>
      <c r="Y458" s="5"/>
      <c r="Z458" s="5"/>
      <c r="AA458" s="5"/>
      <c r="AB458" s="5"/>
      <c r="AC458" s="5"/>
      <c r="AD458" s="5"/>
      <c r="AE458" s="5"/>
      <c r="AF458" s="5"/>
      <c r="AG458" s="5"/>
      <c r="AH458" s="5"/>
      <c r="AI458" s="5"/>
      <c r="AJ458" s="5"/>
      <c r="AK458" s="5"/>
      <c r="AL458" s="5"/>
      <c r="AM458" s="5"/>
      <c r="AN458" s="5"/>
      <c r="AO458" s="5"/>
      <c r="AP458" s="5"/>
      <c r="AQ458" s="5"/>
      <c r="AR458" s="5"/>
      <c r="AS458" s="5"/>
      <c r="AT458" s="5"/>
      <c r="AU458" s="5"/>
      <c r="AV458" s="5"/>
      <c r="AW458" s="5"/>
      <c r="AX458" s="5"/>
      <c r="AY458" s="5"/>
      <c r="AZ458" s="5"/>
      <c r="BA458" s="5"/>
      <c r="BB458" s="5"/>
      <c r="BC458" s="5"/>
      <c r="BD458" s="5"/>
      <c r="BE458" s="5"/>
      <c r="BF458" s="5"/>
      <c r="BG458" s="5"/>
      <c r="BH458" s="5"/>
      <c r="BI458" s="5"/>
      <c r="BJ458" s="5"/>
    </row>
    <row r="459" spans="3:62" hidden="1">
      <c r="C459" s="49">
        <f t="shared" si="143"/>
        <v>0</v>
      </c>
      <c r="D459" s="49">
        <f t="shared" si="143"/>
        <v>0</v>
      </c>
      <c r="E459" s="68">
        <f t="shared" si="121"/>
        <v>0</v>
      </c>
      <c r="F459" s="68">
        <f t="shared" ref="F459:P459" si="145">+F29*VLOOKUP($D459,$D$176:$AV$280,42,FALSE)</f>
        <v>0</v>
      </c>
      <c r="G459" s="68">
        <f t="shared" si="145"/>
        <v>0</v>
      </c>
      <c r="H459" s="68">
        <f t="shared" si="145"/>
        <v>0</v>
      </c>
      <c r="I459" s="68">
        <f t="shared" si="145"/>
        <v>0</v>
      </c>
      <c r="J459" s="68">
        <f t="shared" si="145"/>
        <v>0</v>
      </c>
      <c r="K459" s="68">
        <f t="shared" si="145"/>
        <v>0</v>
      </c>
      <c r="L459" s="68">
        <f t="shared" si="145"/>
        <v>0</v>
      </c>
      <c r="M459" s="68">
        <f t="shared" si="145"/>
        <v>0</v>
      </c>
      <c r="N459" s="68">
        <f t="shared" si="145"/>
        <v>0</v>
      </c>
      <c r="O459" s="68">
        <f t="shared" si="145"/>
        <v>0</v>
      </c>
      <c r="P459" s="68">
        <f t="shared" si="145"/>
        <v>0</v>
      </c>
      <c r="Q459" s="5">
        <f t="shared" si="124"/>
        <v>0</v>
      </c>
      <c r="R459" s="5"/>
      <c r="S459" s="5"/>
      <c r="T459" s="5"/>
      <c r="U459" s="5"/>
      <c r="V459" s="5"/>
      <c r="W459" s="5"/>
      <c r="X459" s="5"/>
      <c r="Y459" s="5"/>
      <c r="Z459" s="5"/>
      <c r="AA459" s="5"/>
      <c r="AB459" s="5"/>
      <c r="AC459" s="5"/>
      <c r="AD459" s="5"/>
      <c r="AE459" s="5"/>
      <c r="AF459" s="5"/>
      <c r="AG459" s="5"/>
      <c r="AH459" s="5"/>
      <c r="AI459" s="5"/>
      <c r="AJ459" s="5"/>
      <c r="AK459" s="5"/>
      <c r="AL459" s="5"/>
      <c r="AM459" s="5"/>
      <c r="AN459" s="5"/>
      <c r="AO459" s="5"/>
      <c r="AP459" s="5"/>
      <c r="AQ459" s="5"/>
      <c r="AR459" s="5"/>
      <c r="AS459" s="5"/>
      <c r="AT459" s="5"/>
      <c r="AU459" s="5"/>
      <c r="AV459" s="5"/>
      <c r="AW459" s="5"/>
      <c r="AX459" s="5"/>
      <c r="AY459" s="5"/>
      <c r="AZ459" s="5"/>
      <c r="BA459" s="5"/>
      <c r="BB459" s="5"/>
      <c r="BC459" s="5"/>
      <c r="BD459" s="5"/>
      <c r="BE459" s="5"/>
      <c r="BF459" s="5"/>
      <c r="BG459" s="5"/>
      <c r="BH459" s="5"/>
      <c r="BI459" s="5"/>
      <c r="BJ459" s="5"/>
    </row>
    <row r="460" spans="3:62" hidden="1">
      <c r="C460" s="49">
        <f t="shared" si="143"/>
        <v>0</v>
      </c>
      <c r="D460" s="49">
        <f t="shared" si="143"/>
        <v>0</v>
      </c>
      <c r="E460" s="68">
        <f t="shared" si="121"/>
        <v>0</v>
      </c>
      <c r="F460" s="68">
        <f t="shared" ref="F460:P460" si="146">+F30*VLOOKUP($D460,$D$176:$AV$280,42,FALSE)</f>
        <v>0</v>
      </c>
      <c r="G460" s="68">
        <f t="shared" si="146"/>
        <v>0</v>
      </c>
      <c r="H460" s="68">
        <f t="shared" si="146"/>
        <v>0</v>
      </c>
      <c r="I460" s="68">
        <f t="shared" si="146"/>
        <v>0</v>
      </c>
      <c r="J460" s="68">
        <f t="shared" si="146"/>
        <v>0</v>
      </c>
      <c r="K460" s="68">
        <f t="shared" si="146"/>
        <v>0</v>
      </c>
      <c r="L460" s="68">
        <f t="shared" si="146"/>
        <v>0</v>
      </c>
      <c r="M460" s="68">
        <f t="shared" si="146"/>
        <v>0</v>
      </c>
      <c r="N460" s="68">
        <f t="shared" si="146"/>
        <v>0</v>
      </c>
      <c r="O460" s="68">
        <f t="shared" si="146"/>
        <v>0</v>
      </c>
      <c r="P460" s="68">
        <f t="shared" si="146"/>
        <v>0</v>
      </c>
      <c r="Q460" s="5">
        <f t="shared" si="124"/>
        <v>0</v>
      </c>
      <c r="R460" s="5"/>
      <c r="S460" s="5"/>
      <c r="T460" s="5"/>
      <c r="U460" s="5"/>
      <c r="V460" s="5"/>
      <c r="W460" s="5"/>
      <c r="X460" s="5"/>
      <c r="Y460" s="5"/>
      <c r="Z460" s="5"/>
      <c r="AA460" s="5"/>
      <c r="AB460" s="5"/>
      <c r="AC460" s="5"/>
      <c r="AD460" s="5"/>
      <c r="AE460" s="5"/>
      <c r="AF460" s="5"/>
      <c r="AG460" s="5"/>
      <c r="AH460" s="5"/>
      <c r="AI460" s="5"/>
      <c r="AJ460" s="5"/>
      <c r="AK460" s="5"/>
      <c r="AL460" s="5"/>
      <c r="AM460" s="5"/>
      <c r="AN460" s="5"/>
      <c r="AO460" s="5"/>
      <c r="AP460" s="5"/>
      <c r="AQ460" s="5"/>
      <c r="AR460" s="5"/>
      <c r="AS460" s="5"/>
      <c r="AT460" s="5"/>
      <c r="AU460" s="5"/>
      <c r="AV460" s="5"/>
      <c r="AW460" s="5"/>
      <c r="AX460" s="5"/>
      <c r="AY460" s="5"/>
      <c r="AZ460" s="5"/>
      <c r="BA460" s="5"/>
      <c r="BB460" s="5"/>
      <c r="BC460" s="5"/>
      <c r="BD460" s="5"/>
      <c r="BE460" s="5"/>
      <c r="BF460" s="5"/>
      <c r="BG460" s="5"/>
      <c r="BH460" s="5"/>
      <c r="BI460" s="5"/>
      <c r="BJ460" s="5"/>
    </row>
    <row r="461" spans="3:62" hidden="1">
      <c r="C461" s="49">
        <f t="shared" si="143"/>
        <v>0</v>
      </c>
      <c r="D461" s="49">
        <f t="shared" si="143"/>
        <v>0</v>
      </c>
      <c r="E461" s="68">
        <f t="shared" si="121"/>
        <v>0</v>
      </c>
      <c r="F461" s="68">
        <f t="shared" ref="F461:P461" si="147">+F31*VLOOKUP($D461,$D$176:$AV$280,42,FALSE)</f>
        <v>0</v>
      </c>
      <c r="G461" s="68">
        <f t="shared" si="147"/>
        <v>0</v>
      </c>
      <c r="H461" s="68">
        <f t="shared" si="147"/>
        <v>0</v>
      </c>
      <c r="I461" s="68">
        <f t="shared" si="147"/>
        <v>0</v>
      </c>
      <c r="J461" s="68">
        <f t="shared" si="147"/>
        <v>0</v>
      </c>
      <c r="K461" s="68">
        <f t="shared" si="147"/>
        <v>0</v>
      </c>
      <c r="L461" s="68">
        <f t="shared" si="147"/>
        <v>0</v>
      </c>
      <c r="M461" s="68">
        <f t="shared" si="147"/>
        <v>0</v>
      </c>
      <c r="N461" s="68">
        <f t="shared" si="147"/>
        <v>0</v>
      </c>
      <c r="O461" s="68">
        <f t="shared" si="147"/>
        <v>0</v>
      </c>
      <c r="P461" s="68">
        <f t="shared" si="147"/>
        <v>0</v>
      </c>
      <c r="Q461" s="5">
        <f t="shared" si="124"/>
        <v>0</v>
      </c>
      <c r="R461" s="5"/>
      <c r="S461" s="5"/>
      <c r="T461" s="5"/>
      <c r="U461" s="5"/>
      <c r="V461" s="5"/>
      <c r="W461" s="5"/>
      <c r="X461" s="5"/>
      <c r="Y461" s="5"/>
      <c r="Z461" s="5"/>
      <c r="AA461" s="5"/>
      <c r="AB461" s="5"/>
      <c r="AC461" s="5"/>
      <c r="AD461" s="5"/>
      <c r="AE461" s="5"/>
      <c r="AF461" s="5"/>
      <c r="AG461" s="5"/>
      <c r="AH461" s="5"/>
      <c r="AI461" s="5"/>
      <c r="AJ461" s="5"/>
      <c r="AK461" s="5"/>
      <c r="AL461" s="5"/>
      <c r="AM461" s="5"/>
      <c r="AN461" s="5"/>
      <c r="AO461" s="5"/>
      <c r="AP461" s="5"/>
      <c r="AQ461" s="5"/>
      <c r="AR461" s="5"/>
      <c r="AS461" s="5"/>
      <c r="AT461" s="5"/>
      <c r="AU461" s="5"/>
      <c r="AV461" s="5"/>
      <c r="AW461" s="5"/>
      <c r="AX461" s="5"/>
      <c r="AY461" s="5"/>
      <c r="AZ461" s="5"/>
      <c r="BA461" s="5"/>
      <c r="BB461" s="5"/>
      <c r="BC461" s="5"/>
      <c r="BD461" s="5"/>
      <c r="BE461" s="5"/>
      <c r="BF461" s="5"/>
      <c r="BG461" s="5"/>
      <c r="BH461" s="5"/>
      <c r="BI461" s="5"/>
      <c r="BJ461" s="5"/>
    </row>
    <row r="462" spans="3:62" hidden="1">
      <c r="C462" s="60" t="str">
        <f t="shared" si="143"/>
        <v>DESHERBAT</v>
      </c>
      <c r="D462" s="60" t="str">
        <f t="shared" si="143"/>
        <v>Desherbat amb motocultor</v>
      </c>
      <c r="E462" s="69">
        <f t="shared" si="121"/>
        <v>0</v>
      </c>
      <c r="F462" s="69">
        <f t="shared" ref="F462:P462" si="148">+F32*VLOOKUP($D462,$D$176:$AV$280,42,FALSE)</f>
        <v>0</v>
      </c>
      <c r="G462" s="69">
        <f t="shared" si="148"/>
        <v>0</v>
      </c>
      <c r="H462" s="69">
        <f t="shared" si="148"/>
        <v>0</v>
      </c>
      <c r="I462" s="69">
        <f t="shared" si="148"/>
        <v>0</v>
      </c>
      <c r="J462" s="69">
        <f t="shared" si="148"/>
        <v>0</v>
      </c>
      <c r="K462" s="69">
        <f t="shared" si="148"/>
        <v>0</v>
      </c>
      <c r="L462" s="69">
        <f t="shared" si="148"/>
        <v>0</v>
      </c>
      <c r="M462" s="69">
        <f t="shared" si="148"/>
        <v>0</v>
      </c>
      <c r="N462" s="69">
        <f t="shared" si="148"/>
        <v>0</v>
      </c>
      <c r="O462" s="69">
        <f t="shared" si="148"/>
        <v>0</v>
      </c>
      <c r="P462" s="69">
        <f t="shared" si="148"/>
        <v>0</v>
      </c>
      <c r="Q462" s="5">
        <f t="shared" si="124"/>
        <v>0</v>
      </c>
      <c r="R462" s="5"/>
      <c r="S462" s="5"/>
      <c r="T462" s="5"/>
      <c r="U462" s="5"/>
      <c r="V462" s="5"/>
      <c r="W462" s="5"/>
      <c r="X462" s="5"/>
      <c r="Y462" s="5"/>
      <c r="Z462" s="5"/>
      <c r="AA462" s="5"/>
      <c r="AB462" s="5"/>
      <c r="AC462" s="5"/>
      <c r="AD462" s="5"/>
      <c r="AE462" s="5"/>
      <c r="AF462" s="5"/>
      <c r="AG462" s="5"/>
      <c r="AH462" s="5"/>
      <c r="AI462" s="5"/>
      <c r="AJ462" s="5"/>
      <c r="AK462" s="5"/>
      <c r="AL462" s="5"/>
      <c r="AM462" s="5"/>
      <c r="AN462" s="5"/>
      <c r="AO462" s="5"/>
      <c r="AP462" s="5"/>
      <c r="AQ462" s="5"/>
      <c r="AR462" s="5"/>
      <c r="AS462" s="5"/>
      <c r="AT462" s="5"/>
      <c r="AU462" s="5"/>
      <c r="AV462" s="5"/>
      <c r="AW462" s="5"/>
      <c r="AX462" s="5"/>
      <c r="AY462" s="5"/>
      <c r="AZ462" s="5"/>
      <c r="BA462" s="5"/>
      <c r="BB462" s="5"/>
      <c r="BC462" s="5"/>
      <c r="BD462" s="5"/>
      <c r="BE462" s="5"/>
      <c r="BF462" s="5"/>
      <c r="BG462" s="5"/>
      <c r="BH462" s="5"/>
      <c r="BI462" s="5"/>
      <c r="BJ462" s="5"/>
    </row>
    <row r="463" spans="3:62" hidden="1">
      <c r="C463" s="60">
        <f t="shared" si="143"/>
        <v>0</v>
      </c>
      <c r="D463" s="60" t="str">
        <f t="shared" si="143"/>
        <v>Desherbat manual 6,5h/1.000  m2</v>
      </c>
      <c r="E463" s="69">
        <f t="shared" si="121"/>
        <v>0</v>
      </c>
      <c r="F463" s="69">
        <f t="shared" ref="F463:P463" si="149">+F33*VLOOKUP($D463,$D$176:$AV$280,42,FALSE)</f>
        <v>0</v>
      </c>
      <c r="G463" s="69">
        <f t="shared" si="149"/>
        <v>0</v>
      </c>
      <c r="H463" s="69">
        <f t="shared" si="149"/>
        <v>0</v>
      </c>
      <c r="I463" s="69">
        <f t="shared" si="149"/>
        <v>0</v>
      </c>
      <c r="J463" s="69">
        <f t="shared" si="149"/>
        <v>0</v>
      </c>
      <c r="K463" s="69">
        <f t="shared" si="149"/>
        <v>0</v>
      </c>
      <c r="L463" s="69">
        <f t="shared" si="149"/>
        <v>0</v>
      </c>
      <c r="M463" s="69">
        <f t="shared" si="149"/>
        <v>0</v>
      </c>
      <c r="N463" s="69">
        <f t="shared" si="149"/>
        <v>0</v>
      </c>
      <c r="O463" s="69">
        <f t="shared" si="149"/>
        <v>0</v>
      </c>
      <c r="P463" s="69">
        <f t="shared" si="149"/>
        <v>0</v>
      </c>
      <c r="Q463" s="5">
        <f t="shared" si="124"/>
        <v>0</v>
      </c>
      <c r="R463" s="5"/>
      <c r="S463" s="5"/>
      <c r="T463" s="5"/>
      <c r="U463" s="5"/>
      <c r="V463" s="5"/>
      <c r="W463" s="5"/>
      <c r="X463" s="5"/>
      <c r="Y463" s="5"/>
      <c r="Z463" s="5"/>
      <c r="AA463" s="5"/>
      <c r="AB463" s="5"/>
      <c r="AC463" s="5"/>
      <c r="AD463" s="5"/>
      <c r="AE463" s="5"/>
      <c r="AF463" s="5"/>
      <c r="AG463" s="5"/>
      <c r="AH463" s="5"/>
      <c r="AI463" s="5"/>
      <c r="AJ463" s="5"/>
      <c r="AK463" s="5"/>
      <c r="AL463" s="5"/>
      <c r="AM463" s="5"/>
      <c r="AN463" s="5"/>
      <c r="AO463" s="5"/>
      <c r="AP463" s="5"/>
      <c r="AQ463" s="5"/>
      <c r="AR463" s="5"/>
      <c r="AS463" s="5"/>
      <c r="AT463" s="5"/>
      <c r="AU463" s="5"/>
      <c r="AV463" s="5"/>
      <c r="AW463" s="5"/>
      <c r="AX463" s="5"/>
      <c r="AY463" s="5"/>
      <c r="AZ463" s="5"/>
      <c r="BA463" s="5"/>
      <c r="BB463" s="5"/>
      <c r="BC463" s="5"/>
      <c r="BD463" s="5"/>
      <c r="BE463" s="5"/>
      <c r="BF463" s="5"/>
      <c r="BG463" s="5"/>
      <c r="BH463" s="5"/>
      <c r="BI463" s="5"/>
      <c r="BJ463" s="5"/>
    </row>
    <row r="464" spans="3:62" hidden="1">
      <c r="C464" s="60">
        <f t="shared" si="143"/>
        <v>0</v>
      </c>
      <c r="D464" s="60">
        <f t="shared" si="143"/>
        <v>0</v>
      </c>
      <c r="E464" s="69">
        <f t="shared" si="121"/>
        <v>0</v>
      </c>
      <c r="F464" s="69">
        <f t="shared" ref="F464:P464" si="150">+F34*VLOOKUP($D464,$D$176:$AV$280,42,FALSE)</f>
        <v>0</v>
      </c>
      <c r="G464" s="69">
        <f t="shared" si="150"/>
        <v>0</v>
      </c>
      <c r="H464" s="69">
        <f t="shared" si="150"/>
        <v>0</v>
      </c>
      <c r="I464" s="69">
        <f t="shared" si="150"/>
        <v>0</v>
      </c>
      <c r="J464" s="69">
        <f t="shared" si="150"/>
        <v>0</v>
      </c>
      <c r="K464" s="69">
        <f t="shared" si="150"/>
        <v>0</v>
      </c>
      <c r="L464" s="69">
        <f t="shared" si="150"/>
        <v>0</v>
      </c>
      <c r="M464" s="69">
        <f t="shared" si="150"/>
        <v>0</v>
      </c>
      <c r="N464" s="69">
        <f t="shared" si="150"/>
        <v>0</v>
      </c>
      <c r="O464" s="69">
        <f t="shared" si="150"/>
        <v>0</v>
      </c>
      <c r="P464" s="69">
        <f t="shared" si="150"/>
        <v>0</v>
      </c>
      <c r="Q464" s="5">
        <f t="shared" si="124"/>
        <v>0</v>
      </c>
      <c r="R464" s="5"/>
      <c r="S464" s="5"/>
      <c r="T464" s="5"/>
      <c r="U464" s="5"/>
      <c r="V464" s="5"/>
      <c r="W464" s="5"/>
      <c r="X464" s="5"/>
      <c r="Y464" s="5"/>
      <c r="Z464" s="5"/>
      <c r="AA464" s="5"/>
      <c r="AB464" s="5"/>
      <c r="AC464" s="5"/>
      <c r="AD464" s="5"/>
      <c r="AE464" s="5"/>
      <c r="AF464" s="5"/>
      <c r="AG464" s="5"/>
      <c r="AH464" s="5"/>
      <c r="AI464" s="5"/>
      <c r="AJ464" s="5"/>
      <c r="AK464" s="5"/>
      <c r="AL464" s="5"/>
      <c r="AM464" s="5"/>
      <c r="AN464" s="5"/>
      <c r="AO464" s="5"/>
      <c r="AP464" s="5"/>
      <c r="AQ464" s="5"/>
      <c r="AR464" s="5"/>
      <c r="AS464" s="5"/>
      <c r="AT464" s="5"/>
      <c r="AU464" s="5"/>
      <c r="AV464" s="5"/>
      <c r="AW464" s="5"/>
      <c r="AX464" s="5"/>
      <c r="AY464" s="5"/>
      <c r="AZ464" s="5"/>
      <c r="BA464" s="5"/>
      <c r="BB464" s="5"/>
      <c r="BC464" s="5"/>
      <c r="BD464" s="5"/>
      <c r="BE464" s="5"/>
      <c r="BF464" s="5"/>
      <c r="BG464" s="5"/>
      <c r="BH464" s="5"/>
      <c r="BI464" s="5"/>
      <c r="BJ464" s="5"/>
    </row>
    <row r="465" spans="3:62" hidden="1">
      <c r="C465" s="60">
        <f t="shared" si="143"/>
        <v>0</v>
      </c>
      <c r="D465" s="60">
        <f t="shared" si="143"/>
        <v>0</v>
      </c>
      <c r="E465" s="69">
        <f t="shared" si="121"/>
        <v>0</v>
      </c>
      <c r="F465" s="69">
        <f t="shared" ref="F465:P465" si="151">+F35*VLOOKUP($D465,$D$176:$AV$280,42,FALSE)</f>
        <v>0</v>
      </c>
      <c r="G465" s="69">
        <f t="shared" si="151"/>
        <v>0</v>
      </c>
      <c r="H465" s="69">
        <f t="shared" si="151"/>
        <v>0</v>
      </c>
      <c r="I465" s="69">
        <f t="shared" si="151"/>
        <v>0</v>
      </c>
      <c r="J465" s="69">
        <f t="shared" si="151"/>
        <v>0</v>
      </c>
      <c r="K465" s="69">
        <f t="shared" si="151"/>
        <v>0</v>
      </c>
      <c r="L465" s="69">
        <f t="shared" si="151"/>
        <v>0</v>
      </c>
      <c r="M465" s="69">
        <f t="shared" si="151"/>
        <v>0</v>
      </c>
      <c r="N465" s="69">
        <f t="shared" si="151"/>
        <v>0</v>
      </c>
      <c r="O465" s="69">
        <f t="shared" si="151"/>
        <v>0</v>
      </c>
      <c r="P465" s="69">
        <f t="shared" si="151"/>
        <v>0</v>
      </c>
      <c r="Q465" s="5">
        <f t="shared" si="124"/>
        <v>0</v>
      </c>
      <c r="R465" s="5"/>
      <c r="S465" s="5"/>
      <c r="T465" s="5"/>
      <c r="U465" s="5"/>
      <c r="V465" s="5"/>
      <c r="W465" s="5"/>
      <c r="X465" s="5"/>
      <c r="Y465" s="5"/>
      <c r="Z465" s="5"/>
      <c r="AA465" s="5"/>
      <c r="AB465" s="5"/>
      <c r="AC465" s="5"/>
      <c r="AD465" s="5"/>
      <c r="AE465" s="5"/>
      <c r="AF465" s="5"/>
      <c r="AG465" s="5"/>
      <c r="AH465" s="5"/>
      <c r="AI465" s="5"/>
      <c r="AJ465" s="5"/>
      <c r="AK465" s="5"/>
      <c r="AL465" s="5"/>
      <c r="AM465" s="5"/>
      <c r="AN465" s="5"/>
      <c r="AO465" s="5"/>
      <c r="AP465" s="5"/>
      <c r="AQ465" s="5"/>
      <c r="AR465" s="5"/>
      <c r="AS465" s="5"/>
      <c r="AT465" s="5"/>
      <c r="AU465" s="5"/>
      <c r="AV465" s="5"/>
      <c r="AW465" s="5"/>
      <c r="AX465" s="5"/>
      <c r="AY465" s="5"/>
      <c r="AZ465" s="5"/>
      <c r="BA465" s="5"/>
      <c r="BB465" s="5"/>
      <c r="BC465" s="5"/>
      <c r="BD465" s="5"/>
      <c r="BE465" s="5"/>
      <c r="BF465" s="5"/>
      <c r="BG465" s="5"/>
      <c r="BH465" s="5"/>
      <c r="BI465" s="5"/>
      <c r="BJ465" s="5"/>
    </row>
    <row r="466" spans="3:62" hidden="1">
      <c r="C466" s="62" t="str">
        <f t="shared" si="143"/>
        <v>ALTRES OPERACIONS ESPECÍFIQUES</v>
      </c>
      <c r="D466" s="62" t="str">
        <f t="shared" si="143"/>
        <v>Renda de la terra</v>
      </c>
      <c r="E466" s="70">
        <f t="shared" si="121"/>
        <v>0</v>
      </c>
      <c r="F466" s="70">
        <f t="shared" ref="F466:P466" si="152">+F36*VLOOKUP($D466,$D$176:$AV$280,42,FALSE)</f>
        <v>0</v>
      </c>
      <c r="G466" s="70">
        <f t="shared" si="152"/>
        <v>0</v>
      </c>
      <c r="H466" s="70">
        <f t="shared" si="152"/>
        <v>0</v>
      </c>
      <c r="I466" s="70">
        <f t="shared" si="152"/>
        <v>0</v>
      </c>
      <c r="J466" s="70">
        <f t="shared" si="152"/>
        <v>0</v>
      </c>
      <c r="K466" s="70">
        <f t="shared" si="152"/>
        <v>0</v>
      </c>
      <c r="L466" s="70">
        <f t="shared" si="152"/>
        <v>0</v>
      </c>
      <c r="M466" s="70">
        <f t="shared" si="152"/>
        <v>0</v>
      </c>
      <c r="N466" s="70">
        <f t="shared" si="152"/>
        <v>0</v>
      </c>
      <c r="O466" s="70">
        <f t="shared" si="152"/>
        <v>0</v>
      </c>
      <c r="P466" s="70">
        <f t="shared" si="152"/>
        <v>0</v>
      </c>
      <c r="Q466" s="5">
        <f t="shared" si="124"/>
        <v>0</v>
      </c>
      <c r="R466" s="5"/>
      <c r="S466" s="5"/>
      <c r="T466" s="5"/>
      <c r="U466" s="5"/>
      <c r="V466" s="5"/>
      <c r="W466" s="5"/>
      <c r="X466" s="5"/>
      <c r="Y466" s="5"/>
      <c r="Z466" s="5"/>
      <c r="AA466" s="5"/>
      <c r="AB466" s="5"/>
      <c r="AC466" s="5"/>
      <c r="AD466" s="5"/>
      <c r="AE466" s="5"/>
      <c r="AF466" s="5"/>
      <c r="AG466" s="5"/>
      <c r="AH466" s="5"/>
      <c r="AI466" s="5"/>
      <c r="AJ466" s="5"/>
      <c r="AK466" s="5"/>
      <c r="AL466" s="5"/>
      <c r="AM466" s="5"/>
      <c r="AN466" s="5"/>
      <c r="AO466" s="5"/>
      <c r="AP466" s="5"/>
      <c r="AQ466" s="5"/>
      <c r="AR466" s="5"/>
      <c r="AS466" s="5"/>
      <c r="AT466" s="5"/>
      <c r="AU466" s="5"/>
      <c r="AV466" s="5"/>
      <c r="AW466" s="5"/>
      <c r="AX466" s="5"/>
      <c r="AY466" s="5"/>
      <c r="AZ466" s="5"/>
      <c r="BA466" s="5"/>
      <c r="BB466" s="5"/>
      <c r="BC466" s="5"/>
      <c r="BD466" s="5"/>
      <c r="BE466" s="5"/>
      <c r="BF466" s="5"/>
      <c r="BG466" s="5"/>
      <c r="BH466" s="5"/>
      <c r="BI466" s="5"/>
      <c r="BJ466" s="5"/>
    </row>
    <row r="467" spans="3:62" hidden="1">
      <c r="C467" s="62">
        <f t="shared" si="143"/>
        <v>0</v>
      </c>
      <c r="D467" s="62">
        <f t="shared" si="143"/>
        <v>0</v>
      </c>
      <c r="E467" s="70">
        <f t="shared" si="121"/>
        <v>0</v>
      </c>
      <c r="F467" s="70">
        <f t="shared" ref="F467:P467" si="153">+F37*VLOOKUP($D467,$D$176:$AV$280,42,FALSE)</f>
        <v>0</v>
      </c>
      <c r="G467" s="70">
        <f t="shared" si="153"/>
        <v>0</v>
      </c>
      <c r="H467" s="70">
        <f t="shared" si="153"/>
        <v>0</v>
      </c>
      <c r="I467" s="70">
        <f t="shared" si="153"/>
        <v>0</v>
      </c>
      <c r="J467" s="70">
        <f t="shared" si="153"/>
        <v>0</v>
      </c>
      <c r="K467" s="70">
        <f t="shared" si="153"/>
        <v>0</v>
      </c>
      <c r="L467" s="70">
        <f t="shared" si="153"/>
        <v>0</v>
      </c>
      <c r="M467" s="70">
        <f t="shared" si="153"/>
        <v>0</v>
      </c>
      <c r="N467" s="70">
        <f t="shared" si="153"/>
        <v>0</v>
      </c>
      <c r="O467" s="70">
        <f t="shared" si="153"/>
        <v>0</v>
      </c>
      <c r="P467" s="70">
        <f t="shared" si="153"/>
        <v>0</v>
      </c>
      <c r="Q467" s="5">
        <f t="shared" si="124"/>
        <v>0</v>
      </c>
      <c r="R467" s="5"/>
      <c r="S467" s="5"/>
      <c r="T467" s="5"/>
      <c r="U467" s="5"/>
      <c r="V467" s="5"/>
      <c r="W467" s="5"/>
      <c r="X467" s="5"/>
      <c r="Y467" s="5"/>
      <c r="Z467" s="5"/>
      <c r="AA467" s="5"/>
      <c r="AB467" s="5"/>
      <c r="AC467" s="5"/>
      <c r="AD467" s="5"/>
      <c r="AE467" s="5"/>
      <c r="AF467" s="5"/>
      <c r="AG467" s="5"/>
      <c r="AH467" s="5"/>
      <c r="AI467" s="5"/>
      <c r="AJ467" s="5"/>
      <c r="AK467" s="5"/>
      <c r="AL467" s="5"/>
      <c r="AM467" s="5"/>
      <c r="AN467" s="5"/>
      <c r="AO467" s="5"/>
      <c r="AP467" s="5"/>
      <c r="AQ467" s="5"/>
      <c r="AR467" s="5"/>
      <c r="AS467" s="5"/>
      <c r="AT467" s="5"/>
      <c r="AU467" s="5"/>
      <c r="AV467" s="5"/>
      <c r="AW467" s="5"/>
      <c r="AX467" s="5"/>
      <c r="AY467" s="5"/>
      <c r="AZ467" s="5"/>
      <c r="BA467" s="5"/>
      <c r="BB467" s="5"/>
      <c r="BC467" s="5"/>
      <c r="BD467" s="5"/>
      <c r="BE467" s="5"/>
      <c r="BF467" s="5"/>
      <c r="BG467" s="5"/>
      <c r="BH467" s="5"/>
      <c r="BI467" s="5"/>
      <c r="BJ467" s="5"/>
    </row>
    <row r="468" spans="3:62" hidden="1">
      <c r="C468" s="62">
        <f t="shared" si="143"/>
        <v>0</v>
      </c>
      <c r="D468" s="62">
        <f t="shared" si="143"/>
        <v>0</v>
      </c>
      <c r="E468" s="70">
        <f t="shared" si="121"/>
        <v>0</v>
      </c>
      <c r="F468" s="70">
        <f t="shared" ref="F468:P468" si="154">+F38*VLOOKUP($D468,$D$176:$AV$280,42,FALSE)</f>
        <v>0</v>
      </c>
      <c r="G468" s="70">
        <f t="shared" si="154"/>
        <v>0</v>
      </c>
      <c r="H468" s="70">
        <f t="shared" si="154"/>
        <v>0</v>
      </c>
      <c r="I468" s="70">
        <f t="shared" si="154"/>
        <v>0</v>
      </c>
      <c r="J468" s="70">
        <f t="shared" si="154"/>
        <v>0</v>
      </c>
      <c r="K468" s="70">
        <f t="shared" si="154"/>
        <v>0</v>
      </c>
      <c r="L468" s="70">
        <f t="shared" si="154"/>
        <v>0</v>
      </c>
      <c r="M468" s="70">
        <f t="shared" si="154"/>
        <v>0</v>
      </c>
      <c r="N468" s="70">
        <f t="shared" si="154"/>
        <v>0</v>
      </c>
      <c r="O468" s="70">
        <f t="shared" si="154"/>
        <v>0</v>
      </c>
      <c r="P468" s="70">
        <f t="shared" si="154"/>
        <v>0</v>
      </c>
      <c r="Q468" s="5">
        <f t="shared" si="124"/>
        <v>0</v>
      </c>
      <c r="R468" s="5"/>
      <c r="S468" s="5"/>
      <c r="T468" s="5"/>
      <c r="U468" s="5"/>
      <c r="V468" s="5"/>
      <c r="W468" s="5"/>
      <c r="X468" s="5"/>
      <c r="Y468" s="5"/>
      <c r="Z468" s="5"/>
      <c r="AA468" s="5"/>
      <c r="AB468" s="5"/>
      <c r="AC468" s="5"/>
      <c r="AD468" s="5"/>
      <c r="AE468" s="5"/>
      <c r="AF468" s="5"/>
      <c r="AG468" s="5"/>
      <c r="AH468" s="5"/>
      <c r="AI468" s="5"/>
      <c r="AJ468" s="5"/>
      <c r="AK468" s="5"/>
      <c r="AL468" s="5"/>
      <c r="AM468" s="5"/>
      <c r="AN468" s="5"/>
      <c r="AO468" s="5"/>
      <c r="AP468" s="5"/>
      <c r="AQ468" s="5"/>
      <c r="AR468" s="5"/>
      <c r="AS468" s="5"/>
      <c r="AT468" s="5"/>
      <c r="AU468" s="5"/>
      <c r="AV468" s="5"/>
      <c r="AW468" s="5"/>
      <c r="AX468" s="5"/>
      <c r="AY468" s="5"/>
      <c r="AZ468" s="5"/>
      <c r="BA468" s="5"/>
      <c r="BB468" s="5"/>
      <c r="BC468" s="5"/>
      <c r="BD468" s="5"/>
      <c r="BE468" s="5"/>
      <c r="BF468" s="5"/>
      <c r="BG468" s="5"/>
      <c r="BH468" s="5"/>
      <c r="BI468" s="5"/>
      <c r="BJ468" s="5"/>
    </row>
    <row r="469" spans="3:62" hidden="1">
      <c r="C469" s="62">
        <f t="shared" si="143"/>
        <v>0</v>
      </c>
      <c r="D469" s="62">
        <f t="shared" si="143"/>
        <v>0</v>
      </c>
      <c r="E469" s="70">
        <f t="shared" si="121"/>
        <v>0</v>
      </c>
      <c r="F469" s="70">
        <f t="shared" ref="F469:P469" si="155">+F39*VLOOKUP($D469,$D$176:$AV$280,42,FALSE)</f>
        <v>0</v>
      </c>
      <c r="G469" s="70">
        <f t="shared" si="155"/>
        <v>0</v>
      </c>
      <c r="H469" s="70">
        <f t="shared" si="155"/>
        <v>0</v>
      </c>
      <c r="I469" s="70">
        <f t="shared" si="155"/>
        <v>0</v>
      </c>
      <c r="J469" s="70">
        <f t="shared" si="155"/>
        <v>0</v>
      </c>
      <c r="K469" s="70">
        <f t="shared" si="155"/>
        <v>0</v>
      </c>
      <c r="L469" s="70">
        <f t="shared" si="155"/>
        <v>0</v>
      </c>
      <c r="M469" s="70">
        <f t="shared" si="155"/>
        <v>0</v>
      </c>
      <c r="N469" s="70">
        <f t="shared" si="155"/>
        <v>0</v>
      </c>
      <c r="O469" s="70">
        <f t="shared" si="155"/>
        <v>0</v>
      </c>
      <c r="P469" s="70">
        <f t="shared" si="155"/>
        <v>0</v>
      </c>
      <c r="Q469" s="5">
        <f t="shared" si="124"/>
        <v>0</v>
      </c>
      <c r="R469" s="5"/>
      <c r="S469" s="5"/>
      <c r="T469" s="5"/>
      <c r="U469" s="5"/>
      <c r="V469" s="5"/>
      <c r="W469" s="5"/>
      <c r="X469" s="5"/>
      <c r="Y469" s="5"/>
      <c r="Z469" s="5"/>
      <c r="AA469" s="5"/>
      <c r="AB469" s="5"/>
      <c r="AC469" s="5"/>
      <c r="AD469" s="5"/>
      <c r="AE469" s="5"/>
      <c r="AF469" s="5"/>
      <c r="AG469" s="5"/>
      <c r="AH469" s="5"/>
      <c r="AI469" s="5"/>
      <c r="AJ469" s="5"/>
      <c r="AK469" s="5"/>
      <c r="AL469" s="5"/>
      <c r="AM469" s="5"/>
      <c r="AN469" s="5"/>
      <c r="AO469" s="5"/>
      <c r="AP469" s="5"/>
      <c r="AQ469" s="5"/>
      <c r="AR469" s="5"/>
      <c r="AS469" s="5"/>
      <c r="AT469" s="5"/>
      <c r="AU469" s="5"/>
      <c r="AV469" s="5"/>
      <c r="AW469" s="5"/>
      <c r="AX469" s="5"/>
      <c r="AY469" s="5"/>
      <c r="AZ469" s="5"/>
      <c r="BA469" s="5"/>
      <c r="BB469" s="5"/>
      <c r="BC469" s="5"/>
      <c r="BD469" s="5"/>
      <c r="BE469" s="5"/>
      <c r="BF469" s="5"/>
      <c r="BG469" s="5"/>
      <c r="BH469" s="5"/>
      <c r="BI469" s="5"/>
      <c r="BJ469" s="5"/>
    </row>
    <row r="470" spans="3:62" hidden="1">
      <c r="C470" s="62">
        <f t="shared" si="143"/>
        <v>0</v>
      </c>
      <c r="D470" s="62">
        <f t="shared" si="143"/>
        <v>0</v>
      </c>
      <c r="E470" s="70">
        <f t="shared" si="121"/>
        <v>0</v>
      </c>
      <c r="F470" s="70">
        <f t="shared" ref="F470:P470" si="156">+F40*VLOOKUP($D470,$D$176:$AV$280,42,FALSE)</f>
        <v>0</v>
      </c>
      <c r="G470" s="70">
        <f t="shared" si="156"/>
        <v>0</v>
      </c>
      <c r="H470" s="70">
        <f t="shared" si="156"/>
        <v>0</v>
      </c>
      <c r="I470" s="70">
        <f t="shared" si="156"/>
        <v>0</v>
      </c>
      <c r="J470" s="70">
        <f t="shared" si="156"/>
        <v>0</v>
      </c>
      <c r="K470" s="70">
        <f t="shared" si="156"/>
        <v>0</v>
      </c>
      <c r="L470" s="70">
        <f t="shared" si="156"/>
        <v>0</v>
      </c>
      <c r="M470" s="70">
        <f t="shared" si="156"/>
        <v>0</v>
      </c>
      <c r="N470" s="70">
        <f t="shared" si="156"/>
        <v>0</v>
      </c>
      <c r="O470" s="70">
        <f t="shared" si="156"/>
        <v>0</v>
      </c>
      <c r="P470" s="70">
        <f t="shared" si="156"/>
        <v>0</v>
      </c>
      <c r="Q470" s="5">
        <f t="shared" si="124"/>
        <v>0</v>
      </c>
      <c r="R470" s="5"/>
      <c r="S470" s="5"/>
      <c r="T470" s="5"/>
      <c r="U470" s="5"/>
      <c r="V470" s="5"/>
      <c r="W470" s="5"/>
      <c r="X470" s="5"/>
      <c r="Y470" s="5"/>
      <c r="Z470" s="5"/>
      <c r="AA470" s="5"/>
      <c r="AB470" s="5"/>
      <c r="AC470" s="5"/>
      <c r="AD470" s="5"/>
      <c r="AE470" s="5"/>
      <c r="AF470" s="5"/>
      <c r="AG470" s="5"/>
      <c r="AH470" s="5"/>
      <c r="AI470" s="5"/>
      <c r="AJ470" s="5"/>
      <c r="AK470" s="5"/>
      <c r="AL470" s="5"/>
      <c r="AM470" s="5"/>
      <c r="AN470" s="5"/>
      <c r="AO470" s="5"/>
      <c r="AP470" s="5"/>
      <c r="AQ470" s="5"/>
      <c r="AR470" s="5"/>
      <c r="AS470" s="5"/>
      <c r="AT470" s="5"/>
      <c r="AU470" s="5"/>
      <c r="AV470" s="5"/>
      <c r="AW470" s="5"/>
      <c r="AX470" s="5"/>
      <c r="AY470" s="5"/>
      <c r="AZ470" s="5"/>
      <c r="BA470" s="5"/>
      <c r="BB470" s="5"/>
      <c r="BC470" s="5"/>
      <c r="BD470" s="5"/>
      <c r="BE470" s="5"/>
      <c r="BF470" s="5"/>
      <c r="BG470" s="5"/>
      <c r="BH470" s="5"/>
      <c r="BI470" s="5"/>
      <c r="BJ470" s="5"/>
    </row>
    <row r="471" spans="3:62" hidden="1">
      <c r="C471" s="55" t="str">
        <f t="shared" si="143"/>
        <v>RECOL.LECCIÓ</v>
      </c>
      <c r="D471" s="55" t="str">
        <f t="shared" si="143"/>
        <v>Recol.lecció enciam</v>
      </c>
      <c r="E471" s="71">
        <f t="shared" si="121"/>
        <v>0</v>
      </c>
      <c r="F471" s="71">
        <f t="shared" ref="F471:P471" si="157">+F41*VLOOKUP($D471,$D$176:$AV$280,42,FALSE)</f>
        <v>0</v>
      </c>
      <c r="G471" s="71">
        <f t="shared" si="157"/>
        <v>0</v>
      </c>
      <c r="H471" s="71">
        <f t="shared" si="157"/>
        <v>0</v>
      </c>
      <c r="I471" s="71">
        <f t="shared" si="157"/>
        <v>0</v>
      </c>
      <c r="J471" s="71">
        <f t="shared" si="157"/>
        <v>0</v>
      </c>
      <c r="K471" s="71">
        <f t="shared" si="157"/>
        <v>0</v>
      </c>
      <c r="L471" s="71">
        <f t="shared" si="157"/>
        <v>0</v>
      </c>
      <c r="M471" s="71">
        <f t="shared" si="157"/>
        <v>0</v>
      </c>
      <c r="N471" s="71">
        <f t="shared" si="157"/>
        <v>0</v>
      </c>
      <c r="O471" s="71">
        <f t="shared" si="157"/>
        <v>0</v>
      </c>
      <c r="P471" s="71">
        <f t="shared" si="157"/>
        <v>0</v>
      </c>
      <c r="Q471" s="5">
        <f t="shared" si="124"/>
        <v>0</v>
      </c>
      <c r="R471" s="5"/>
      <c r="S471" s="5"/>
      <c r="T471" s="5"/>
      <c r="U471" s="5"/>
      <c r="V471" s="5"/>
      <c r="W471" s="5"/>
      <c r="X471" s="5"/>
      <c r="Y471" s="5"/>
      <c r="Z471" s="5"/>
      <c r="AA471" s="5"/>
      <c r="AB471" s="5"/>
      <c r="AC471" s="5"/>
      <c r="AD471" s="5"/>
      <c r="AE471" s="5"/>
      <c r="AF471" s="5"/>
      <c r="AG471" s="5"/>
      <c r="AH471" s="5"/>
      <c r="AI471" s="5"/>
      <c r="AJ471" s="5"/>
      <c r="AK471" s="5"/>
      <c r="AL471" s="5"/>
      <c r="AM471" s="5"/>
      <c r="AN471" s="5"/>
      <c r="AO471" s="5"/>
      <c r="AP471" s="5"/>
      <c r="AQ471" s="5"/>
      <c r="AR471" s="5"/>
      <c r="AS471" s="5"/>
      <c r="AT471" s="5"/>
      <c r="AU471" s="5"/>
      <c r="AV471" s="5"/>
      <c r="AW471" s="5"/>
      <c r="AX471" s="5"/>
      <c r="AY471" s="5"/>
      <c r="AZ471" s="5"/>
      <c r="BA471" s="5"/>
      <c r="BB471" s="5"/>
      <c r="BC471" s="5"/>
      <c r="BD471" s="5"/>
      <c r="BE471" s="5"/>
      <c r="BF471" s="5"/>
      <c r="BG471" s="5"/>
      <c r="BH471" s="5"/>
      <c r="BI471" s="5"/>
      <c r="BJ471" s="5"/>
    </row>
    <row r="472" spans="3:62" hidden="1">
      <c r="C472" s="55">
        <f t="shared" si="143"/>
        <v>0</v>
      </c>
      <c r="D472" s="55">
        <f t="shared" si="143"/>
        <v>0</v>
      </c>
      <c r="E472" s="71">
        <f t="shared" si="121"/>
        <v>0</v>
      </c>
      <c r="F472" s="71">
        <f t="shared" ref="F472:P472" si="158">+F42*VLOOKUP($D472,$D$176:$AV$280,42,FALSE)</f>
        <v>0</v>
      </c>
      <c r="G472" s="71">
        <f t="shared" si="158"/>
        <v>0</v>
      </c>
      <c r="H472" s="71">
        <f t="shared" si="158"/>
        <v>0</v>
      </c>
      <c r="I472" s="71">
        <f t="shared" si="158"/>
        <v>0</v>
      </c>
      <c r="J472" s="71">
        <f t="shared" si="158"/>
        <v>0</v>
      </c>
      <c r="K472" s="71">
        <f t="shared" si="158"/>
        <v>0</v>
      </c>
      <c r="L472" s="71">
        <f t="shared" si="158"/>
        <v>0</v>
      </c>
      <c r="M472" s="71">
        <f t="shared" si="158"/>
        <v>0</v>
      </c>
      <c r="N472" s="71">
        <f t="shared" si="158"/>
        <v>0</v>
      </c>
      <c r="O472" s="71">
        <f t="shared" si="158"/>
        <v>0</v>
      </c>
      <c r="P472" s="71">
        <f t="shared" si="158"/>
        <v>0</v>
      </c>
      <c r="Q472" s="5">
        <f t="shared" si="124"/>
        <v>0</v>
      </c>
      <c r="R472" s="5"/>
      <c r="S472" s="5"/>
      <c r="T472" s="5"/>
      <c r="U472" s="5"/>
      <c r="V472" s="5"/>
      <c r="W472" s="5"/>
      <c r="X472" s="5"/>
      <c r="Y472" s="5"/>
      <c r="Z472" s="5"/>
      <c r="AA472" s="5"/>
      <c r="AB472" s="5"/>
      <c r="AC472" s="5"/>
      <c r="AD472" s="5"/>
      <c r="AE472" s="5"/>
      <c r="AF472" s="5"/>
      <c r="AG472" s="5"/>
      <c r="AH472" s="5"/>
      <c r="AI472" s="5"/>
      <c r="AJ472" s="5"/>
      <c r="AK472" s="5"/>
      <c r="AL472" s="5"/>
      <c r="AM472" s="5"/>
      <c r="AN472" s="5"/>
      <c r="AO472" s="5"/>
      <c r="AP472" s="5"/>
      <c r="AQ472" s="5"/>
      <c r="AR472" s="5"/>
      <c r="AS472" s="5"/>
      <c r="AT472" s="5"/>
      <c r="AU472" s="5"/>
      <c r="AV472" s="5"/>
      <c r="AW472" s="5"/>
      <c r="AX472" s="5"/>
      <c r="AY472" s="5"/>
      <c r="AZ472" s="5"/>
      <c r="BA472" s="5"/>
      <c r="BB472" s="5"/>
      <c r="BC472" s="5"/>
      <c r="BD472" s="5"/>
      <c r="BE472" s="5"/>
      <c r="BF472" s="5"/>
      <c r="BG472" s="5"/>
      <c r="BH472" s="5"/>
      <c r="BI472" s="5"/>
      <c r="BJ472" s="5"/>
    </row>
    <row r="473" spans="3:62" hidden="1">
      <c r="E473" s="5">
        <f>SUM(E438:E472)</f>
        <v>0</v>
      </c>
      <c r="F473" s="5">
        <f t="shared" ref="F473:P473" si="159">SUM(F438:F472)</f>
        <v>0</v>
      </c>
      <c r="G473" s="5">
        <f t="shared" si="159"/>
        <v>0</v>
      </c>
      <c r="H473" s="5">
        <f t="shared" si="159"/>
        <v>0</v>
      </c>
      <c r="I473" s="5">
        <f t="shared" si="159"/>
        <v>0</v>
      </c>
      <c r="J473" s="5">
        <f t="shared" si="159"/>
        <v>0</v>
      </c>
      <c r="K473" s="5">
        <f t="shared" si="159"/>
        <v>0</v>
      </c>
      <c r="L473" s="5">
        <f t="shared" si="159"/>
        <v>0</v>
      </c>
      <c r="M473" s="5">
        <f t="shared" si="159"/>
        <v>0</v>
      </c>
      <c r="N473" s="5">
        <f t="shared" si="159"/>
        <v>0</v>
      </c>
      <c r="O473" s="5">
        <f t="shared" si="159"/>
        <v>0</v>
      </c>
      <c r="P473" s="5">
        <f t="shared" si="159"/>
        <v>0</v>
      </c>
      <c r="Q473" s="5"/>
      <c r="R473" s="5"/>
      <c r="S473" s="5"/>
      <c r="T473" s="5"/>
      <c r="U473" s="5"/>
      <c r="V473" s="5"/>
      <c r="W473" s="5"/>
      <c r="X473" s="5"/>
      <c r="Y473" s="5"/>
      <c r="Z473" s="5"/>
      <c r="AA473" s="5"/>
      <c r="AB473" s="5"/>
      <c r="AC473" s="5"/>
      <c r="AD473" s="5"/>
      <c r="AE473" s="5"/>
      <c r="AF473" s="5"/>
      <c r="AG473" s="5"/>
      <c r="AH473" s="5"/>
      <c r="AI473" s="5"/>
      <c r="AJ473" s="5"/>
      <c r="AK473" s="5"/>
      <c r="AL473" s="5"/>
      <c r="AM473" s="5"/>
      <c r="AN473" s="5"/>
      <c r="AO473" s="5"/>
      <c r="AP473" s="5"/>
      <c r="AQ473" s="5"/>
      <c r="AR473" s="5"/>
      <c r="AS473" s="5"/>
      <c r="AT473" s="5"/>
      <c r="AU473" s="5"/>
      <c r="AV473" s="5"/>
      <c r="AW473" s="5"/>
      <c r="AX473" s="5"/>
      <c r="AY473" s="5"/>
      <c r="AZ473" s="5"/>
      <c r="BA473" s="5"/>
      <c r="BB473" s="5"/>
      <c r="BC473" s="5"/>
      <c r="BD473" s="5"/>
      <c r="BE473" s="5"/>
      <c r="BF473" s="5"/>
      <c r="BG473" s="5"/>
      <c r="BH473" s="5"/>
      <c r="BI473" s="5"/>
      <c r="BJ473" s="5"/>
    </row>
    <row r="474" spans="3:62" hidden="1"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  <c r="AA474" s="5"/>
      <c r="AB474" s="5"/>
      <c r="AC474" s="5"/>
      <c r="AD474" s="5"/>
      <c r="AE474" s="5"/>
      <c r="AF474" s="5"/>
      <c r="AG474" s="5"/>
      <c r="AH474" s="5"/>
      <c r="AI474" s="5"/>
      <c r="AJ474" s="5"/>
      <c r="AK474" s="5"/>
      <c r="AL474" s="5"/>
      <c r="AM474" s="5"/>
      <c r="AN474" s="5"/>
      <c r="AO474" s="5"/>
      <c r="AP474" s="5"/>
      <c r="AQ474" s="5"/>
      <c r="AR474" s="5"/>
      <c r="AS474" s="5"/>
      <c r="AT474" s="5"/>
      <c r="AU474" s="5"/>
      <c r="AV474" s="5"/>
      <c r="AW474" s="5"/>
      <c r="AX474" s="5"/>
      <c r="AY474" s="5"/>
      <c r="AZ474" s="5"/>
      <c r="BA474" s="5"/>
      <c r="BB474" s="5"/>
      <c r="BC474" s="5"/>
      <c r="BD474" s="5"/>
      <c r="BE474" s="5"/>
      <c r="BF474" s="5"/>
      <c r="BG474" s="5"/>
      <c r="BH474" s="5"/>
      <c r="BI474" s="5"/>
      <c r="BJ474" s="5"/>
    </row>
    <row r="475" spans="3:62" hidden="1"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  <c r="AA475" s="5"/>
      <c r="AB475" s="5"/>
      <c r="AC475" s="5"/>
      <c r="AD475" s="5"/>
      <c r="AE475" s="5"/>
      <c r="AF475" s="5"/>
      <c r="AG475" s="5"/>
      <c r="AH475" s="5"/>
      <c r="AI475" s="5"/>
      <c r="AJ475" s="5"/>
      <c r="AK475" s="5"/>
      <c r="AL475" s="5"/>
      <c r="AM475" s="5"/>
      <c r="AN475" s="5"/>
      <c r="AO475" s="5"/>
      <c r="AP475" s="5"/>
      <c r="AQ475" s="5"/>
      <c r="AR475" s="5"/>
      <c r="AS475" s="5"/>
      <c r="AT475" s="5"/>
      <c r="AU475" s="5"/>
      <c r="AV475" s="5"/>
      <c r="AW475" s="5"/>
      <c r="AX475" s="5"/>
      <c r="AY475" s="5"/>
      <c r="AZ475" s="5"/>
      <c r="BA475" s="5"/>
      <c r="BB475" s="5"/>
      <c r="BC475" s="5"/>
      <c r="BD475" s="5"/>
      <c r="BE475" s="5"/>
      <c r="BF475" s="5"/>
      <c r="BG475" s="5"/>
      <c r="BH475" s="5"/>
      <c r="BI475" s="5"/>
      <c r="BJ475" s="5"/>
    </row>
    <row r="476" spans="3:62" hidden="1"/>
    <row r="477" spans="3:62" hidden="1">
      <c r="D477" s="3" t="str">
        <f>CONCATENATE("Calendari de costos de les operacions (preparació): ",E3)</f>
        <v>Calendari de costos de les operacions (preparació): Enciam</v>
      </c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</row>
    <row r="478" spans="3:62" hidden="1">
      <c r="D478" s="1"/>
      <c r="F478" s="1"/>
      <c r="G478" s="1"/>
      <c r="Q478" s="5"/>
    </row>
    <row r="479" spans="3:62" hidden="1">
      <c r="Q479" s="5"/>
    </row>
    <row r="480" spans="3:62" hidden="1">
      <c r="E480" t="str">
        <f t="shared" ref="E480:P480" si="160">+E7</f>
        <v xml:space="preserve">gener </v>
      </c>
      <c r="F480" t="str">
        <f t="shared" si="160"/>
        <v>febrer</v>
      </c>
      <c r="G480" t="str">
        <f t="shared" si="160"/>
        <v xml:space="preserve">març </v>
      </c>
      <c r="H480" t="str">
        <f t="shared" si="160"/>
        <v>abril</v>
      </c>
      <c r="I480" t="str">
        <f t="shared" si="160"/>
        <v>maig</v>
      </c>
      <c r="J480" t="str">
        <f t="shared" si="160"/>
        <v>juny</v>
      </c>
      <c r="K480" t="str">
        <f t="shared" si="160"/>
        <v>juliol</v>
      </c>
      <c r="L480" t="str">
        <f t="shared" si="160"/>
        <v>agost</v>
      </c>
      <c r="M480" t="str">
        <f t="shared" si="160"/>
        <v>setembre</v>
      </c>
      <c r="N480" t="str">
        <f t="shared" si="160"/>
        <v>octubre</v>
      </c>
      <c r="O480" t="str">
        <f t="shared" si="160"/>
        <v>novembre</v>
      </c>
      <c r="P480" t="str">
        <f t="shared" si="160"/>
        <v>desembre</v>
      </c>
      <c r="Q480" s="5"/>
    </row>
    <row r="481" spans="3:17" hidden="1">
      <c r="C481" s="51" t="str">
        <f t="shared" ref="C481:C515" si="161">+C8</f>
        <v>PREPARACIÓ DEL SÒL</v>
      </c>
      <c r="D481" s="51" t="str">
        <f t="shared" ref="D481:D515" si="162">IF(D8&lt;&gt;"",CONCATENATE("Preparació per ",LOWER(D8)),0)</f>
        <v>Preparació per desbrossat amb discos</v>
      </c>
      <c r="E481" s="64">
        <f t="shared" ref="E481:E515" si="163">+E8*VLOOKUP($D481,$D$176:$AV$280,42,FALSE)</f>
        <v>0</v>
      </c>
      <c r="F481" s="64">
        <f t="shared" ref="F481:P481" si="164">+F8*VLOOKUP($D481,$D$176:$AV$280,42,FALSE)</f>
        <v>0</v>
      </c>
      <c r="G481" s="64">
        <f t="shared" si="164"/>
        <v>0</v>
      </c>
      <c r="H481" s="64">
        <f t="shared" si="164"/>
        <v>0</v>
      </c>
      <c r="I481" s="64">
        <f t="shared" si="164"/>
        <v>0</v>
      </c>
      <c r="J481" s="64">
        <f t="shared" si="164"/>
        <v>0</v>
      </c>
      <c r="K481" s="64">
        <f t="shared" si="164"/>
        <v>0</v>
      </c>
      <c r="L481" s="64">
        <f t="shared" si="164"/>
        <v>0</v>
      </c>
      <c r="M481" s="64">
        <f t="shared" si="164"/>
        <v>0</v>
      </c>
      <c r="N481" s="64">
        <f t="shared" si="164"/>
        <v>0</v>
      </c>
      <c r="O481" s="64">
        <f t="shared" si="164"/>
        <v>0</v>
      </c>
      <c r="P481" s="64">
        <f t="shared" si="164"/>
        <v>0</v>
      </c>
      <c r="Q481" s="5">
        <f>SUM(E481:P481)</f>
        <v>0</v>
      </c>
    </row>
    <row r="482" spans="3:17" hidden="1">
      <c r="C482" s="51">
        <f t="shared" si="161"/>
        <v>0</v>
      </c>
      <c r="D482" s="51" t="str">
        <f t="shared" si="162"/>
        <v>Preparació per subsolat</v>
      </c>
      <c r="E482" s="64">
        <f t="shared" si="163"/>
        <v>0</v>
      </c>
      <c r="F482" s="64">
        <f t="shared" ref="F482:P482" si="165">+F9*VLOOKUP($D482,$D$176:$AV$280,42,FALSE)</f>
        <v>0</v>
      </c>
      <c r="G482" s="64">
        <f t="shared" si="165"/>
        <v>0</v>
      </c>
      <c r="H482" s="64">
        <f t="shared" si="165"/>
        <v>0</v>
      </c>
      <c r="I482" s="64">
        <f t="shared" si="165"/>
        <v>0</v>
      </c>
      <c r="J482" s="64">
        <f t="shared" si="165"/>
        <v>0</v>
      </c>
      <c r="K482" s="64">
        <f t="shared" si="165"/>
        <v>0</v>
      </c>
      <c r="L482" s="64">
        <f t="shared" si="165"/>
        <v>0</v>
      </c>
      <c r="M482" s="64">
        <f t="shared" si="165"/>
        <v>0</v>
      </c>
      <c r="N482" s="64">
        <f t="shared" si="165"/>
        <v>0</v>
      </c>
      <c r="O482" s="64">
        <f t="shared" si="165"/>
        <v>0</v>
      </c>
      <c r="P482" s="64">
        <f t="shared" si="165"/>
        <v>0</v>
      </c>
      <c r="Q482" s="5">
        <f t="shared" ref="Q482:Q515" si="166">SUM(E482:P482)</f>
        <v>0</v>
      </c>
    </row>
    <row r="483" spans="3:17" hidden="1">
      <c r="C483" s="51">
        <f t="shared" si="161"/>
        <v>0</v>
      </c>
      <c r="D483" s="51" t="str">
        <f t="shared" si="162"/>
        <v>Preparació per estripat</v>
      </c>
      <c r="E483" s="64">
        <f t="shared" si="163"/>
        <v>0</v>
      </c>
      <c r="F483" s="64">
        <f t="shared" ref="F483:P483" si="167">+F10*VLOOKUP($D483,$D$176:$AV$280,42,FALSE)</f>
        <v>0</v>
      </c>
      <c r="G483" s="64">
        <f t="shared" si="167"/>
        <v>0</v>
      </c>
      <c r="H483" s="64">
        <f t="shared" si="167"/>
        <v>0</v>
      </c>
      <c r="I483" s="64">
        <f t="shared" si="167"/>
        <v>0</v>
      </c>
      <c r="J483" s="64">
        <f t="shared" si="167"/>
        <v>0</v>
      </c>
      <c r="K483" s="64">
        <f t="shared" si="167"/>
        <v>0</v>
      </c>
      <c r="L483" s="64">
        <f t="shared" si="167"/>
        <v>0</v>
      </c>
      <c r="M483" s="64">
        <f t="shared" si="167"/>
        <v>0</v>
      </c>
      <c r="N483" s="64">
        <f t="shared" si="167"/>
        <v>0</v>
      </c>
      <c r="O483" s="64">
        <f t="shared" si="167"/>
        <v>0</v>
      </c>
      <c r="P483" s="64">
        <f t="shared" si="167"/>
        <v>0</v>
      </c>
      <c r="Q483" s="5">
        <f t="shared" si="166"/>
        <v>0</v>
      </c>
    </row>
    <row r="484" spans="3:17" hidden="1">
      <c r="C484" s="51">
        <f t="shared" si="161"/>
        <v>0</v>
      </c>
      <c r="D484" s="51" t="str">
        <f t="shared" si="162"/>
        <v>Preparació per fresat</v>
      </c>
      <c r="E484" s="64">
        <f t="shared" si="163"/>
        <v>0</v>
      </c>
      <c r="F484" s="64">
        <f t="shared" ref="F484:P484" si="168">+F11*VLOOKUP($D484,$D$176:$AV$280,42,FALSE)</f>
        <v>0</v>
      </c>
      <c r="G484" s="64">
        <f t="shared" si="168"/>
        <v>0</v>
      </c>
      <c r="H484" s="64">
        <f t="shared" si="168"/>
        <v>0</v>
      </c>
      <c r="I484" s="64">
        <f t="shared" si="168"/>
        <v>0</v>
      </c>
      <c r="J484" s="64">
        <f t="shared" si="168"/>
        <v>0</v>
      </c>
      <c r="K484" s="64">
        <f t="shared" si="168"/>
        <v>0</v>
      </c>
      <c r="L484" s="64">
        <f t="shared" si="168"/>
        <v>0</v>
      </c>
      <c r="M484" s="64">
        <f t="shared" si="168"/>
        <v>0</v>
      </c>
      <c r="N484" s="64">
        <f t="shared" si="168"/>
        <v>0</v>
      </c>
      <c r="O484" s="64">
        <f t="shared" si="168"/>
        <v>0</v>
      </c>
      <c r="P484" s="64">
        <f t="shared" si="168"/>
        <v>0</v>
      </c>
      <c r="Q484" s="5">
        <f t="shared" si="166"/>
        <v>0</v>
      </c>
    </row>
    <row r="485" spans="3:17" hidden="1">
      <c r="C485" s="51">
        <f t="shared" si="161"/>
        <v>0</v>
      </c>
      <c r="D485" s="51">
        <f t="shared" si="162"/>
        <v>0</v>
      </c>
      <c r="E485" s="64">
        <f t="shared" si="163"/>
        <v>0</v>
      </c>
      <c r="F485" s="64">
        <f t="shared" ref="F485:P485" si="169">+F12*VLOOKUP($D485,$D$176:$AV$280,42,FALSE)</f>
        <v>0</v>
      </c>
      <c r="G485" s="64">
        <f t="shared" si="169"/>
        <v>0</v>
      </c>
      <c r="H485" s="64">
        <f t="shared" si="169"/>
        <v>0</v>
      </c>
      <c r="I485" s="64">
        <f t="shared" si="169"/>
        <v>0</v>
      </c>
      <c r="J485" s="64">
        <f t="shared" si="169"/>
        <v>0</v>
      </c>
      <c r="K485" s="64">
        <f t="shared" si="169"/>
        <v>0</v>
      </c>
      <c r="L485" s="64">
        <f t="shared" si="169"/>
        <v>0</v>
      </c>
      <c r="M485" s="64">
        <f t="shared" si="169"/>
        <v>0</v>
      </c>
      <c r="N485" s="64">
        <f t="shared" si="169"/>
        <v>0</v>
      </c>
      <c r="O485" s="64">
        <f t="shared" si="169"/>
        <v>0</v>
      </c>
      <c r="P485" s="64">
        <f t="shared" si="169"/>
        <v>0</v>
      </c>
      <c r="Q485" s="5">
        <f t="shared" si="166"/>
        <v>0</v>
      </c>
    </row>
    <row r="486" spans="3:17" hidden="1">
      <c r="C486" s="51">
        <f t="shared" si="161"/>
        <v>0</v>
      </c>
      <c r="D486" s="51">
        <f t="shared" si="162"/>
        <v>0</v>
      </c>
      <c r="E486" s="64">
        <f t="shared" si="163"/>
        <v>0</v>
      </c>
      <c r="F486" s="64">
        <f t="shared" ref="F486:P486" si="170">+F13*VLOOKUP($D486,$D$176:$AV$280,42,FALSE)</f>
        <v>0</v>
      </c>
      <c r="G486" s="64">
        <f t="shared" si="170"/>
        <v>0</v>
      </c>
      <c r="H486" s="64">
        <f t="shared" si="170"/>
        <v>0</v>
      </c>
      <c r="I486" s="64">
        <f t="shared" si="170"/>
        <v>0</v>
      </c>
      <c r="J486" s="64">
        <f t="shared" si="170"/>
        <v>0</v>
      </c>
      <c r="K486" s="64">
        <f t="shared" si="170"/>
        <v>0</v>
      </c>
      <c r="L486" s="64">
        <f t="shared" si="170"/>
        <v>0</v>
      </c>
      <c r="M486" s="64">
        <f t="shared" si="170"/>
        <v>0</v>
      </c>
      <c r="N486" s="64">
        <f t="shared" si="170"/>
        <v>0</v>
      </c>
      <c r="O486" s="64">
        <f t="shared" si="170"/>
        <v>0</v>
      </c>
      <c r="P486" s="64">
        <f t="shared" si="170"/>
        <v>0</v>
      </c>
      <c r="Q486" s="5">
        <f t="shared" si="166"/>
        <v>0</v>
      </c>
    </row>
    <row r="487" spans="3:17" hidden="1">
      <c r="C487" s="51">
        <f t="shared" si="161"/>
        <v>0</v>
      </c>
      <c r="D487" s="51">
        <f t="shared" si="162"/>
        <v>0</v>
      </c>
      <c r="E487" s="64">
        <f t="shared" si="163"/>
        <v>0</v>
      </c>
      <c r="F487" s="64">
        <f t="shared" ref="F487:P487" si="171">+F14*VLOOKUP($D487,$D$176:$AV$280,42,FALSE)</f>
        <v>0</v>
      </c>
      <c r="G487" s="64">
        <f t="shared" si="171"/>
        <v>0</v>
      </c>
      <c r="H487" s="64">
        <f t="shared" si="171"/>
        <v>0</v>
      </c>
      <c r="I487" s="64">
        <f t="shared" si="171"/>
        <v>0</v>
      </c>
      <c r="J487" s="64">
        <f t="shared" si="171"/>
        <v>0</v>
      </c>
      <c r="K487" s="64">
        <f t="shared" si="171"/>
        <v>0</v>
      </c>
      <c r="L487" s="64">
        <f t="shared" si="171"/>
        <v>0</v>
      </c>
      <c r="M487" s="64">
        <f t="shared" si="171"/>
        <v>0</v>
      </c>
      <c r="N487" s="64">
        <f t="shared" si="171"/>
        <v>0</v>
      </c>
      <c r="O487" s="64">
        <f t="shared" si="171"/>
        <v>0</v>
      </c>
      <c r="P487" s="64">
        <f t="shared" si="171"/>
        <v>0</v>
      </c>
      <c r="Q487" s="5">
        <f t="shared" si="166"/>
        <v>0</v>
      </c>
    </row>
    <row r="488" spans="3:17" hidden="1">
      <c r="C488" s="53" t="str">
        <f t="shared" si="161"/>
        <v>ADOBAT</v>
      </c>
      <c r="D488" s="53">
        <f t="shared" si="162"/>
        <v>0</v>
      </c>
      <c r="E488" s="65">
        <f t="shared" si="163"/>
        <v>0</v>
      </c>
      <c r="F488" s="65">
        <f t="shared" ref="F488:P488" si="172">+F15*VLOOKUP($D488,$D$176:$AV$280,42,FALSE)</f>
        <v>0</v>
      </c>
      <c r="G488" s="65">
        <f t="shared" si="172"/>
        <v>0</v>
      </c>
      <c r="H488" s="65">
        <f t="shared" si="172"/>
        <v>0</v>
      </c>
      <c r="I488" s="65">
        <f t="shared" si="172"/>
        <v>0</v>
      </c>
      <c r="J488" s="65">
        <f t="shared" si="172"/>
        <v>0</v>
      </c>
      <c r="K488" s="65">
        <f t="shared" si="172"/>
        <v>0</v>
      </c>
      <c r="L488" s="65">
        <f t="shared" si="172"/>
        <v>0</v>
      </c>
      <c r="M488" s="65">
        <f t="shared" si="172"/>
        <v>0</v>
      </c>
      <c r="N488" s="65">
        <f t="shared" si="172"/>
        <v>0</v>
      </c>
      <c r="O488" s="65">
        <f t="shared" si="172"/>
        <v>0</v>
      </c>
      <c r="P488" s="65">
        <f t="shared" si="172"/>
        <v>0</v>
      </c>
      <c r="Q488" s="5">
        <f t="shared" si="166"/>
        <v>0</v>
      </c>
    </row>
    <row r="489" spans="3:17" hidden="1">
      <c r="C489" s="53">
        <f t="shared" si="161"/>
        <v>0</v>
      </c>
      <c r="D489" s="53">
        <f t="shared" si="162"/>
        <v>0</v>
      </c>
      <c r="E489" s="65">
        <f t="shared" si="163"/>
        <v>0</v>
      </c>
      <c r="F489" s="65">
        <f t="shared" ref="F489:P489" si="173">+F16*VLOOKUP($D489,$D$176:$AV$280,42,FALSE)</f>
        <v>0</v>
      </c>
      <c r="G489" s="65">
        <f t="shared" si="173"/>
        <v>0</v>
      </c>
      <c r="H489" s="65">
        <f t="shared" si="173"/>
        <v>0</v>
      </c>
      <c r="I489" s="65">
        <f t="shared" si="173"/>
        <v>0</v>
      </c>
      <c r="J489" s="65">
        <f t="shared" si="173"/>
        <v>0</v>
      </c>
      <c r="K489" s="65">
        <f t="shared" si="173"/>
        <v>0</v>
      </c>
      <c r="L489" s="65">
        <f t="shared" si="173"/>
        <v>0</v>
      </c>
      <c r="M489" s="65">
        <f t="shared" si="173"/>
        <v>0</v>
      </c>
      <c r="N489" s="65">
        <f t="shared" si="173"/>
        <v>0</v>
      </c>
      <c r="O489" s="65">
        <f t="shared" si="173"/>
        <v>0</v>
      </c>
      <c r="P489" s="65">
        <f t="shared" si="173"/>
        <v>0</v>
      </c>
      <c r="Q489" s="5">
        <f t="shared" si="166"/>
        <v>0</v>
      </c>
    </row>
    <row r="490" spans="3:17" hidden="1">
      <c r="C490" s="53">
        <f t="shared" si="161"/>
        <v>0</v>
      </c>
      <c r="D490" s="53">
        <f t="shared" si="162"/>
        <v>0</v>
      </c>
      <c r="E490" s="65">
        <f t="shared" si="163"/>
        <v>0</v>
      </c>
      <c r="F490" s="65">
        <f t="shared" ref="F490:P490" si="174">+F17*VLOOKUP($D490,$D$176:$AV$280,42,FALSE)</f>
        <v>0</v>
      </c>
      <c r="G490" s="65">
        <f t="shared" si="174"/>
        <v>0</v>
      </c>
      <c r="H490" s="65">
        <f t="shared" si="174"/>
        <v>0</v>
      </c>
      <c r="I490" s="65">
        <f t="shared" si="174"/>
        <v>0</v>
      </c>
      <c r="J490" s="65">
        <f t="shared" si="174"/>
        <v>0</v>
      </c>
      <c r="K490" s="65">
        <f t="shared" si="174"/>
        <v>0</v>
      </c>
      <c r="L490" s="65">
        <f t="shared" si="174"/>
        <v>0</v>
      </c>
      <c r="M490" s="65">
        <f t="shared" si="174"/>
        <v>0</v>
      </c>
      <c r="N490" s="65">
        <f t="shared" si="174"/>
        <v>0</v>
      </c>
      <c r="O490" s="65">
        <f t="shared" si="174"/>
        <v>0</v>
      </c>
      <c r="P490" s="65">
        <f t="shared" si="174"/>
        <v>0</v>
      </c>
      <c r="Q490" s="5">
        <f t="shared" si="166"/>
        <v>0</v>
      </c>
    </row>
    <row r="491" spans="3:17" hidden="1">
      <c r="C491" s="53">
        <f t="shared" si="161"/>
        <v>0</v>
      </c>
      <c r="D491" s="53">
        <f t="shared" si="162"/>
        <v>0</v>
      </c>
      <c r="E491" s="65">
        <f t="shared" si="163"/>
        <v>0</v>
      </c>
      <c r="F491" s="65">
        <f t="shared" ref="F491:P491" si="175">+F18*VLOOKUP($D491,$D$176:$AV$280,42,FALSE)</f>
        <v>0</v>
      </c>
      <c r="G491" s="65">
        <f t="shared" si="175"/>
        <v>0</v>
      </c>
      <c r="H491" s="65">
        <f t="shared" si="175"/>
        <v>0</v>
      </c>
      <c r="I491" s="65">
        <f t="shared" si="175"/>
        <v>0</v>
      </c>
      <c r="J491" s="65">
        <f t="shared" si="175"/>
        <v>0</v>
      </c>
      <c r="K491" s="65">
        <f t="shared" si="175"/>
        <v>0</v>
      </c>
      <c r="L491" s="65">
        <f t="shared" si="175"/>
        <v>0</v>
      </c>
      <c r="M491" s="65">
        <f t="shared" si="175"/>
        <v>0</v>
      </c>
      <c r="N491" s="65">
        <f t="shared" si="175"/>
        <v>0</v>
      </c>
      <c r="O491" s="65">
        <f t="shared" si="175"/>
        <v>0</v>
      </c>
      <c r="P491" s="65">
        <f t="shared" si="175"/>
        <v>0</v>
      </c>
      <c r="Q491" s="5">
        <f t="shared" si="166"/>
        <v>0</v>
      </c>
    </row>
    <row r="492" spans="3:17" hidden="1">
      <c r="C492" s="56" t="str">
        <f t="shared" si="161"/>
        <v>PLANTACIÓ</v>
      </c>
      <c r="D492" s="56" t="str">
        <f t="shared" si="162"/>
        <v>Preparació per plantació manual enciam</v>
      </c>
      <c r="E492" s="66">
        <f t="shared" si="163"/>
        <v>0</v>
      </c>
      <c r="F492" s="66">
        <f t="shared" ref="F492:P492" si="176">+F19*VLOOKUP($D492,$D$176:$AV$280,42,FALSE)</f>
        <v>0</v>
      </c>
      <c r="G492" s="66">
        <f t="shared" si="176"/>
        <v>0</v>
      </c>
      <c r="H492" s="66">
        <f t="shared" si="176"/>
        <v>0</v>
      </c>
      <c r="I492" s="66">
        <f t="shared" si="176"/>
        <v>0</v>
      </c>
      <c r="J492" s="66">
        <f t="shared" si="176"/>
        <v>0</v>
      </c>
      <c r="K492" s="66">
        <f t="shared" si="176"/>
        <v>0</v>
      </c>
      <c r="L492" s="66">
        <f t="shared" si="176"/>
        <v>0</v>
      </c>
      <c r="M492" s="66">
        <f t="shared" si="176"/>
        <v>0</v>
      </c>
      <c r="N492" s="66">
        <f t="shared" si="176"/>
        <v>0</v>
      </c>
      <c r="O492" s="66">
        <f t="shared" si="176"/>
        <v>0</v>
      </c>
      <c r="P492" s="66">
        <f t="shared" si="176"/>
        <v>0</v>
      </c>
      <c r="Q492" s="5">
        <f t="shared" si="166"/>
        <v>0</v>
      </c>
    </row>
    <row r="493" spans="3:17" hidden="1">
      <c r="C493" s="56">
        <f t="shared" si="161"/>
        <v>0</v>
      </c>
      <c r="D493" s="56">
        <f t="shared" si="162"/>
        <v>0</v>
      </c>
      <c r="E493" s="66">
        <f t="shared" si="163"/>
        <v>0</v>
      </c>
      <c r="F493" s="66">
        <f t="shared" ref="F493:P493" si="177">+F20*VLOOKUP($D493,$D$176:$AV$280,42,FALSE)</f>
        <v>0</v>
      </c>
      <c r="G493" s="66">
        <f t="shared" si="177"/>
        <v>0</v>
      </c>
      <c r="H493" s="66">
        <f t="shared" si="177"/>
        <v>0</v>
      </c>
      <c r="I493" s="66">
        <f t="shared" si="177"/>
        <v>0</v>
      </c>
      <c r="J493" s="66">
        <f t="shared" si="177"/>
        <v>0</v>
      </c>
      <c r="K493" s="66">
        <f t="shared" si="177"/>
        <v>0</v>
      </c>
      <c r="L493" s="66">
        <f t="shared" si="177"/>
        <v>0</v>
      </c>
      <c r="M493" s="66">
        <f t="shared" si="177"/>
        <v>0</v>
      </c>
      <c r="N493" s="66">
        <f t="shared" si="177"/>
        <v>0</v>
      </c>
      <c r="O493" s="66">
        <f t="shared" si="177"/>
        <v>0</v>
      </c>
      <c r="P493" s="66">
        <f t="shared" si="177"/>
        <v>0</v>
      </c>
      <c r="Q493" s="5">
        <f t="shared" si="166"/>
        <v>0</v>
      </c>
    </row>
    <row r="494" spans="3:17" hidden="1">
      <c r="C494" s="56">
        <f t="shared" si="161"/>
        <v>0</v>
      </c>
      <c r="D494" s="56">
        <f t="shared" si="162"/>
        <v>0</v>
      </c>
      <c r="E494" s="66">
        <f t="shared" si="163"/>
        <v>0</v>
      </c>
      <c r="F494" s="66">
        <f t="shared" ref="F494:P494" si="178">+F21*VLOOKUP($D494,$D$176:$AV$280,42,FALSE)</f>
        <v>0</v>
      </c>
      <c r="G494" s="66">
        <f t="shared" si="178"/>
        <v>0</v>
      </c>
      <c r="H494" s="66">
        <f t="shared" si="178"/>
        <v>0</v>
      </c>
      <c r="I494" s="66">
        <f t="shared" si="178"/>
        <v>0</v>
      </c>
      <c r="J494" s="66">
        <f t="shared" si="178"/>
        <v>0</v>
      </c>
      <c r="K494" s="66">
        <f t="shared" si="178"/>
        <v>0</v>
      </c>
      <c r="L494" s="66">
        <f t="shared" si="178"/>
        <v>0</v>
      </c>
      <c r="M494" s="66">
        <f t="shared" si="178"/>
        <v>0</v>
      </c>
      <c r="N494" s="66">
        <f t="shared" si="178"/>
        <v>0</v>
      </c>
      <c r="O494" s="66">
        <f t="shared" si="178"/>
        <v>0</v>
      </c>
      <c r="P494" s="66">
        <f t="shared" si="178"/>
        <v>0</v>
      </c>
      <c r="Q494" s="5">
        <f t="shared" si="166"/>
        <v>0</v>
      </c>
    </row>
    <row r="495" spans="3:17" hidden="1">
      <c r="C495" s="56">
        <f t="shared" si="161"/>
        <v>0</v>
      </c>
      <c r="D495" s="56">
        <f t="shared" si="162"/>
        <v>0</v>
      </c>
      <c r="E495" s="66">
        <f t="shared" si="163"/>
        <v>0</v>
      </c>
      <c r="F495" s="66">
        <f t="shared" ref="F495:P495" si="179">+F22*VLOOKUP($D495,$D$176:$AV$280,42,FALSE)</f>
        <v>0</v>
      </c>
      <c r="G495" s="66">
        <f t="shared" si="179"/>
        <v>0</v>
      </c>
      <c r="H495" s="66">
        <f t="shared" si="179"/>
        <v>0</v>
      </c>
      <c r="I495" s="66">
        <f t="shared" si="179"/>
        <v>0</v>
      </c>
      <c r="J495" s="66">
        <f t="shared" si="179"/>
        <v>0</v>
      </c>
      <c r="K495" s="66">
        <f t="shared" si="179"/>
        <v>0</v>
      </c>
      <c r="L495" s="66">
        <f t="shared" si="179"/>
        <v>0</v>
      </c>
      <c r="M495" s="66">
        <f t="shared" si="179"/>
        <v>0</v>
      </c>
      <c r="N495" s="66">
        <f t="shared" si="179"/>
        <v>0</v>
      </c>
      <c r="O495" s="66">
        <f t="shared" si="179"/>
        <v>0</v>
      </c>
      <c r="P495" s="66">
        <f t="shared" si="179"/>
        <v>0</v>
      </c>
      <c r="Q495" s="5">
        <f t="shared" si="166"/>
        <v>0</v>
      </c>
    </row>
    <row r="496" spans="3:17" hidden="1">
      <c r="C496" s="58" t="str">
        <f t="shared" si="161"/>
        <v>REG</v>
      </c>
      <c r="D496" s="58" t="str">
        <f t="shared" si="162"/>
        <v>Preparació per instal.lació sistema de reg amb cinta (1,6 m per m2)</v>
      </c>
      <c r="E496" s="67">
        <f t="shared" si="163"/>
        <v>0</v>
      </c>
      <c r="F496" s="67">
        <f t="shared" ref="F496:P496" si="180">+F23*VLOOKUP($D496,$D$176:$AV$280,42,FALSE)</f>
        <v>0</v>
      </c>
      <c r="G496" s="67">
        <f t="shared" si="180"/>
        <v>0</v>
      </c>
      <c r="H496" s="67">
        <f t="shared" si="180"/>
        <v>0</v>
      </c>
      <c r="I496" s="67">
        <f t="shared" si="180"/>
        <v>0</v>
      </c>
      <c r="J496" s="67">
        <f t="shared" si="180"/>
        <v>0</v>
      </c>
      <c r="K496" s="67">
        <f t="shared" si="180"/>
        <v>0</v>
      </c>
      <c r="L496" s="67">
        <f t="shared" si="180"/>
        <v>0</v>
      </c>
      <c r="M496" s="67">
        <f t="shared" si="180"/>
        <v>0</v>
      </c>
      <c r="N496" s="67">
        <f t="shared" si="180"/>
        <v>0</v>
      </c>
      <c r="O496" s="67">
        <f t="shared" si="180"/>
        <v>0</v>
      </c>
      <c r="P496" s="67">
        <f t="shared" si="180"/>
        <v>0</v>
      </c>
      <c r="Q496" s="5">
        <f t="shared" si="166"/>
        <v>0</v>
      </c>
    </row>
    <row r="497" spans="3:17" hidden="1">
      <c r="C497" s="58">
        <f t="shared" si="161"/>
        <v>0</v>
      </c>
      <c r="D497" s="58" t="str">
        <f t="shared" si="162"/>
        <v>Preparació per reg (l/m2)</v>
      </c>
      <c r="E497" s="67">
        <f t="shared" si="163"/>
        <v>0</v>
      </c>
      <c r="F497" s="67">
        <f t="shared" ref="F497:P497" si="181">+F24*VLOOKUP($D497,$D$176:$AV$280,42,FALSE)</f>
        <v>0</v>
      </c>
      <c r="G497" s="67">
        <f t="shared" si="181"/>
        <v>0</v>
      </c>
      <c r="H497" s="67">
        <f t="shared" si="181"/>
        <v>0</v>
      </c>
      <c r="I497" s="67">
        <f t="shared" si="181"/>
        <v>0</v>
      </c>
      <c r="J497" s="67">
        <f t="shared" si="181"/>
        <v>0</v>
      </c>
      <c r="K497" s="67">
        <f t="shared" si="181"/>
        <v>0</v>
      </c>
      <c r="L497" s="67">
        <f t="shared" si="181"/>
        <v>0</v>
      </c>
      <c r="M497" s="67">
        <f t="shared" si="181"/>
        <v>0</v>
      </c>
      <c r="N497" s="67">
        <f t="shared" si="181"/>
        <v>0</v>
      </c>
      <c r="O497" s="67">
        <f t="shared" si="181"/>
        <v>0</v>
      </c>
      <c r="P497" s="67">
        <f t="shared" si="181"/>
        <v>0</v>
      </c>
      <c r="Q497" s="5">
        <f t="shared" si="166"/>
        <v>0</v>
      </c>
    </row>
    <row r="498" spans="3:17" hidden="1">
      <c r="C498" s="58">
        <f t="shared" si="161"/>
        <v>0</v>
      </c>
      <c r="D498" s="58" t="str">
        <f t="shared" si="162"/>
        <v>Preparació per desinstal.lació sistema de reg amb cinta</v>
      </c>
      <c r="E498" s="67">
        <f t="shared" si="163"/>
        <v>0</v>
      </c>
      <c r="F498" s="67">
        <f t="shared" ref="F498:P498" si="182">+F25*VLOOKUP($D498,$D$176:$AV$280,42,FALSE)</f>
        <v>0</v>
      </c>
      <c r="G498" s="67">
        <f t="shared" si="182"/>
        <v>0</v>
      </c>
      <c r="H498" s="67">
        <f t="shared" si="182"/>
        <v>0</v>
      </c>
      <c r="I498" s="67">
        <f t="shared" si="182"/>
        <v>0</v>
      </c>
      <c r="J498" s="67">
        <f t="shared" si="182"/>
        <v>0</v>
      </c>
      <c r="K498" s="67">
        <f t="shared" si="182"/>
        <v>0</v>
      </c>
      <c r="L498" s="67">
        <f t="shared" si="182"/>
        <v>0</v>
      </c>
      <c r="M498" s="67">
        <f t="shared" si="182"/>
        <v>0</v>
      </c>
      <c r="N498" s="67">
        <f t="shared" si="182"/>
        <v>0</v>
      </c>
      <c r="O498" s="67">
        <f t="shared" si="182"/>
        <v>0</v>
      </c>
      <c r="P498" s="67">
        <f t="shared" si="182"/>
        <v>0</v>
      </c>
      <c r="Q498" s="5">
        <f t="shared" si="166"/>
        <v>0</v>
      </c>
    </row>
    <row r="499" spans="3:17" hidden="1">
      <c r="C499" s="58">
        <f t="shared" si="161"/>
        <v>0</v>
      </c>
      <c r="D499" s="58">
        <f t="shared" si="162"/>
        <v>0</v>
      </c>
      <c r="E499" s="67">
        <f t="shared" si="163"/>
        <v>0</v>
      </c>
      <c r="F499" s="67">
        <f t="shared" ref="F499:P499" si="183">+F26*VLOOKUP($D499,$D$176:$AV$280,42,FALSE)</f>
        <v>0</v>
      </c>
      <c r="G499" s="67">
        <f t="shared" si="183"/>
        <v>0</v>
      </c>
      <c r="H499" s="67">
        <f t="shared" si="183"/>
        <v>0</v>
      </c>
      <c r="I499" s="67">
        <f t="shared" si="183"/>
        <v>0</v>
      </c>
      <c r="J499" s="67">
        <f t="shared" si="183"/>
        <v>0</v>
      </c>
      <c r="K499" s="67">
        <f t="shared" si="183"/>
        <v>0</v>
      </c>
      <c r="L499" s="67">
        <f t="shared" si="183"/>
        <v>0</v>
      </c>
      <c r="M499" s="67">
        <f t="shared" si="183"/>
        <v>0</v>
      </c>
      <c r="N499" s="67">
        <f t="shared" si="183"/>
        <v>0</v>
      </c>
      <c r="O499" s="67">
        <f t="shared" si="183"/>
        <v>0</v>
      </c>
      <c r="P499" s="67">
        <f t="shared" si="183"/>
        <v>0</v>
      </c>
      <c r="Q499" s="5">
        <f t="shared" si="166"/>
        <v>0</v>
      </c>
    </row>
    <row r="500" spans="3:17" hidden="1">
      <c r="C500" s="49" t="str">
        <f t="shared" si="161"/>
        <v>TRACTAMENTS</v>
      </c>
      <c r="D500" s="49" t="str">
        <f t="shared" si="162"/>
        <v>Preparació per tractament bacillus + retenol +purí ortiga amb tractor i braços</v>
      </c>
      <c r="E500" s="68">
        <f t="shared" si="163"/>
        <v>0</v>
      </c>
      <c r="F500" s="68">
        <f t="shared" ref="F500:P500" si="184">+F27*VLOOKUP($D500,$D$176:$AV$280,42,FALSE)</f>
        <v>0</v>
      </c>
      <c r="G500" s="68">
        <f t="shared" si="184"/>
        <v>0</v>
      </c>
      <c r="H500" s="68">
        <f t="shared" si="184"/>
        <v>0</v>
      </c>
      <c r="I500" s="68">
        <f t="shared" si="184"/>
        <v>0</v>
      </c>
      <c r="J500" s="68">
        <f t="shared" si="184"/>
        <v>0</v>
      </c>
      <c r="K500" s="68">
        <f t="shared" si="184"/>
        <v>0</v>
      </c>
      <c r="L500" s="68">
        <f t="shared" si="184"/>
        <v>0</v>
      </c>
      <c r="M500" s="68">
        <f t="shared" si="184"/>
        <v>0</v>
      </c>
      <c r="N500" s="68">
        <f t="shared" si="184"/>
        <v>0</v>
      </c>
      <c r="O500" s="68">
        <f t="shared" si="184"/>
        <v>0</v>
      </c>
      <c r="P500" s="68">
        <f t="shared" si="184"/>
        <v>0</v>
      </c>
      <c r="Q500" s="5">
        <f t="shared" si="166"/>
        <v>0</v>
      </c>
    </row>
    <row r="501" spans="3:17" hidden="1">
      <c r="C501" s="49">
        <f t="shared" si="161"/>
        <v>0</v>
      </c>
      <c r="D501" s="49" t="str">
        <f t="shared" si="162"/>
        <v>Preparació per tractament llimacs (ferramol)</v>
      </c>
      <c r="E501" s="68">
        <f t="shared" si="163"/>
        <v>0</v>
      </c>
      <c r="F501" s="68">
        <f t="shared" ref="F501:P501" si="185">+F28*VLOOKUP($D501,$D$176:$AV$280,42,FALSE)</f>
        <v>0</v>
      </c>
      <c r="G501" s="68">
        <f t="shared" si="185"/>
        <v>0</v>
      </c>
      <c r="H501" s="68">
        <f t="shared" si="185"/>
        <v>0</v>
      </c>
      <c r="I501" s="68">
        <f t="shared" si="185"/>
        <v>0</v>
      </c>
      <c r="J501" s="68">
        <f t="shared" si="185"/>
        <v>0</v>
      </c>
      <c r="K501" s="68">
        <f t="shared" si="185"/>
        <v>0</v>
      </c>
      <c r="L501" s="68">
        <f t="shared" si="185"/>
        <v>0</v>
      </c>
      <c r="M501" s="68">
        <f t="shared" si="185"/>
        <v>0</v>
      </c>
      <c r="N501" s="68">
        <f t="shared" si="185"/>
        <v>0</v>
      </c>
      <c r="O501" s="68">
        <f t="shared" si="185"/>
        <v>0</v>
      </c>
      <c r="P501" s="68">
        <f t="shared" si="185"/>
        <v>0</v>
      </c>
      <c r="Q501" s="5">
        <f t="shared" si="166"/>
        <v>0</v>
      </c>
    </row>
    <row r="502" spans="3:17" hidden="1">
      <c r="C502" s="49">
        <f t="shared" si="161"/>
        <v>0</v>
      </c>
      <c r="D502" s="49">
        <f t="shared" si="162"/>
        <v>0</v>
      </c>
      <c r="E502" s="68">
        <f t="shared" si="163"/>
        <v>0</v>
      </c>
      <c r="F502" s="68">
        <f t="shared" ref="F502:P502" si="186">+F29*VLOOKUP($D502,$D$176:$AV$280,42,FALSE)</f>
        <v>0</v>
      </c>
      <c r="G502" s="68">
        <f t="shared" si="186"/>
        <v>0</v>
      </c>
      <c r="H502" s="68">
        <f t="shared" si="186"/>
        <v>0</v>
      </c>
      <c r="I502" s="68">
        <f t="shared" si="186"/>
        <v>0</v>
      </c>
      <c r="J502" s="68">
        <f t="shared" si="186"/>
        <v>0</v>
      </c>
      <c r="K502" s="68">
        <f t="shared" si="186"/>
        <v>0</v>
      </c>
      <c r="L502" s="68">
        <f t="shared" si="186"/>
        <v>0</v>
      </c>
      <c r="M502" s="68">
        <f t="shared" si="186"/>
        <v>0</v>
      </c>
      <c r="N502" s="68">
        <f t="shared" si="186"/>
        <v>0</v>
      </c>
      <c r="O502" s="68">
        <f t="shared" si="186"/>
        <v>0</v>
      </c>
      <c r="P502" s="68">
        <f t="shared" si="186"/>
        <v>0</v>
      </c>
      <c r="Q502" s="5">
        <f t="shared" si="166"/>
        <v>0</v>
      </c>
    </row>
    <row r="503" spans="3:17" hidden="1">
      <c r="C503" s="49">
        <f t="shared" si="161"/>
        <v>0</v>
      </c>
      <c r="D503" s="49">
        <f t="shared" si="162"/>
        <v>0</v>
      </c>
      <c r="E503" s="68">
        <f t="shared" si="163"/>
        <v>0</v>
      </c>
      <c r="F503" s="68">
        <f t="shared" ref="F503:P503" si="187">+F30*VLOOKUP($D503,$D$176:$AV$280,42,FALSE)</f>
        <v>0</v>
      </c>
      <c r="G503" s="68">
        <f t="shared" si="187"/>
        <v>0</v>
      </c>
      <c r="H503" s="68">
        <f t="shared" si="187"/>
        <v>0</v>
      </c>
      <c r="I503" s="68">
        <f t="shared" si="187"/>
        <v>0</v>
      </c>
      <c r="J503" s="68">
        <f t="shared" si="187"/>
        <v>0</v>
      </c>
      <c r="K503" s="68">
        <f t="shared" si="187"/>
        <v>0</v>
      </c>
      <c r="L503" s="68">
        <f t="shared" si="187"/>
        <v>0</v>
      </c>
      <c r="M503" s="68">
        <f t="shared" si="187"/>
        <v>0</v>
      </c>
      <c r="N503" s="68">
        <f t="shared" si="187"/>
        <v>0</v>
      </c>
      <c r="O503" s="68">
        <f t="shared" si="187"/>
        <v>0</v>
      </c>
      <c r="P503" s="68">
        <f t="shared" si="187"/>
        <v>0</v>
      </c>
      <c r="Q503" s="5">
        <f t="shared" si="166"/>
        <v>0</v>
      </c>
    </row>
    <row r="504" spans="3:17" hidden="1">
      <c r="C504" s="49">
        <f t="shared" si="161"/>
        <v>0</v>
      </c>
      <c r="D504" s="49">
        <f t="shared" si="162"/>
        <v>0</v>
      </c>
      <c r="E504" s="68">
        <f t="shared" si="163"/>
        <v>0</v>
      </c>
      <c r="F504" s="68">
        <f t="shared" ref="F504:P504" si="188">+F31*VLOOKUP($D504,$D$176:$AV$280,42,FALSE)</f>
        <v>0</v>
      </c>
      <c r="G504" s="68">
        <f t="shared" si="188"/>
        <v>0</v>
      </c>
      <c r="H504" s="68">
        <f t="shared" si="188"/>
        <v>0</v>
      </c>
      <c r="I504" s="68">
        <f t="shared" si="188"/>
        <v>0</v>
      </c>
      <c r="J504" s="68">
        <f t="shared" si="188"/>
        <v>0</v>
      </c>
      <c r="K504" s="68">
        <f t="shared" si="188"/>
        <v>0</v>
      </c>
      <c r="L504" s="68">
        <f t="shared" si="188"/>
        <v>0</v>
      </c>
      <c r="M504" s="68">
        <f t="shared" si="188"/>
        <v>0</v>
      </c>
      <c r="N504" s="68">
        <f t="shared" si="188"/>
        <v>0</v>
      </c>
      <c r="O504" s="68">
        <f t="shared" si="188"/>
        <v>0</v>
      </c>
      <c r="P504" s="68">
        <f t="shared" si="188"/>
        <v>0</v>
      </c>
      <c r="Q504" s="5">
        <f t="shared" si="166"/>
        <v>0</v>
      </c>
    </row>
    <row r="505" spans="3:17" hidden="1">
      <c r="C505" s="60" t="str">
        <f t="shared" si="161"/>
        <v>DESHERBAT</v>
      </c>
      <c r="D505" s="60" t="str">
        <f t="shared" si="162"/>
        <v>Preparació per desherbat amb motocultor</v>
      </c>
      <c r="E505" s="69">
        <f t="shared" si="163"/>
        <v>0</v>
      </c>
      <c r="F505" s="69">
        <f t="shared" ref="F505:P505" si="189">+F32*VLOOKUP($D505,$D$176:$AV$280,42,FALSE)</f>
        <v>0</v>
      </c>
      <c r="G505" s="69">
        <f t="shared" si="189"/>
        <v>0</v>
      </c>
      <c r="H505" s="69">
        <f t="shared" si="189"/>
        <v>0</v>
      </c>
      <c r="I505" s="69">
        <f t="shared" si="189"/>
        <v>0</v>
      </c>
      <c r="J505" s="69">
        <f t="shared" si="189"/>
        <v>0</v>
      </c>
      <c r="K505" s="69">
        <f t="shared" si="189"/>
        <v>0</v>
      </c>
      <c r="L505" s="69">
        <f t="shared" si="189"/>
        <v>0</v>
      </c>
      <c r="M505" s="69">
        <f t="shared" si="189"/>
        <v>0</v>
      </c>
      <c r="N505" s="69">
        <f t="shared" si="189"/>
        <v>0</v>
      </c>
      <c r="O505" s="69">
        <f t="shared" si="189"/>
        <v>0</v>
      </c>
      <c r="P505" s="69">
        <f t="shared" si="189"/>
        <v>0</v>
      </c>
      <c r="Q505" s="5">
        <f t="shared" si="166"/>
        <v>0</v>
      </c>
    </row>
    <row r="506" spans="3:17" hidden="1">
      <c r="C506" s="60">
        <f t="shared" si="161"/>
        <v>0</v>
      </c>
      <c r="D506" s="60" t="str">
        <f t="shared" si="162"/>
        <v>Preparació per desherbat manual 6,5h/1.000  m2</v>
      </c>
      <c r="E506" s="69">
        <f t="shared" si="163"/>
        <v>0</v>
      </c>
      <c r="F506" s="69">
        <f t="shared" ref="F506:P506" si="190">+F33*VLOOKUP($D506,$D$176:$AV$280,42,FALSE)</f>
        <v>0</v>
      </c>
      <c r="G506" s="69">
        <f t="shared" si="190"/>
        <v>0</v>
      </c>
      <c r="H506" s="69">
        <f t="shared" si="190"/>
        <v>0</v>
      </c>
      <c r="I506" s="69">
        <f t="shared" si="190"/>
        <v>0</v>
      </c>
      <c r="J506" s="69">
        <f t="shared" si="190"/>
        <v>0</v>
      </c>
      <c r="K506" s="69">
        <f t="shared" si="190"/>
        <v>0</v>
      </c>
      <c r="L506" s="69">
        <f t="shared" si="190"/>
        <v>0</v>
      </c>
      <c r="M506" s="69">
        <f t="shared" si="190"/>
        <v>0</v>
      </c>
      <c r="N506" s="69">
        <f t="shared" si="190"/>
        <v>0</v>
      </c>
      <c r="O506" s="69">
        <f t="shared" si="190"/>
        <v>0</v>
      </c>
      <c r="P506" s="69">
        <f t="shared" si="190"/>
        <v>0</v>
      </c>
      <c r="Q506" s="5">
        <f t="shared" si="166"/>
        <v>0</v>
      </c>
    </row>
    <row r="507" spans="3:17" hidden="1">
      <c r="C507" s="60">
        <f t="shared" si="161"/>
        <v>0</v>
      </c>
      <c r="D507" s="60">
        <f t="shared" si="162"/>
        <v>0</v>
      </c>
      <c r="E507" s="69">
        <f t="shared" si="163"/>
        <v>0</v>
      </c>
      <c r="F507" s="69">
        <f t="shared" ref="F507:P507" si="191">+F34*VLOOKUP($D507,$D$176:$AV$280,42,FALSE)</f>
        <v>0</v>
      </c>
      <c r="G507" s="69">
        <f t="shared" si="191"/>
        <v>0</v>
      </c>
      <c r="H507" s="69">
        <f t="shared" si="191"/>
        <v>0</v>
      </c>
      <c r="I507" s="69">
        <f t="shared" si="191"/>
        <v>0</v>
      </c>
      <c r="J507" s="69">
        <f t="shared" si="191"/>
        <v>0</v>
      </c>
      <c r="K507" s="69">
        <f t="shared" si="191"/>
        <v>0</v>
      </c>
      <c r="L507" s="69">
        <f t="shared" si="191"/>
        <v>0</v>
      </c>
      <c r="M507" s="69">
        <f t="shared" si="191"/>
        <v>0</v>
      </c>
      <c r="N507" s="69">
        <f t="shared" si="191"/>
        <v>0</v>
      </c>
      <c r="O507" s="69">
        <f t="shared" si="191"/>
        <v>0</v>
      </c>
      <c r="P507" s="69">
        <f t="shared" si="191"/>
        <v>0</v>
      </c>
      <c r="Q507" s="5">
        <f t="shared" si="166"/>
        <v>0</v>
      </c>
    </row>
    <row r="508" spans="3:17" hidden="1">
      <c r="C508" s="60">
        <f t="shared" si="161"/>
        <v>0</v>
      </c>
      <c r="D508" s="60">
        <f t="shared" si="162"/>
        <v>0</v>
      </c>
      <c r="E508" s="69">
        <f t="shared" si="163"/>
        <v>0</v>
      </c>
      <c r="F508" s="69">
        <f t="shared" ref="F508:P508" si="192">+F35*VLOOKUP($D508,$D$176:$AV$280,42,FALSE)</f>
        <v>0</v>
      </c>
      <c r="G508" s="69">
        <f t="shared" si="192"/>
        <v>0</v>
      </c>
      <c r="H508" s="69">
        <f t="shared" si="192"/>
        <v>0</v>
      </c>
      <c r="I508" s="69">
        <f t="shared" si="192"/>
        <v>0</v>
      </c>
      <c r="J508" s="69">
        <f t="shared" si="192"/>
        <v>0</v>
      </c>
      <c r="K508" s="69">
        <f t="shared" si="192"/>
        <v>0</v>
      </c>
      <c r="L508" s="69">
        <f t="shared" si="192"/>
        <v>0</v>
      </c>
      <c r="M508" s="69">
        <f t="shared" si="192"/>
        <v>0</v>
      </c>
      <c r="N508" s="69">
        <f t="shared" si="192"/>
        <v>0</v>
      </c>
      <c r="O508" s="69">
        <f t="shared" si="192"/>
        <v>0</v>
      </c>
      <c r="P508" s="69">
        <f t="shared" si="192"/>
        <v>0</v>
      </c>
      <c r="Q508" s="5">
        <f t="shared" si="166"/>
        <v>0</v>
      </c>
    </row>
    <row r="509" spans="3:17" hidden="1">
      <c r="C509" s="62" t="str">
        <f t="shared" si="161"/>
        <v>ALTRES OPERACIONS ESPECÍFIQUES</v>
      </c>
      <c r="D509" s="62" t="str">
        <f t="shared" si="162"/>
        <v>Preparació per renda de la terra</v>
      </c>
      <c r="E509" s="70">
        <f t="shared" si="163"/>
        <v>0</v>
      </c>
      <c r="F509" s="70">
        <f t="shared" ref="F509:P509" si="193">+F36*VLOOKUP($D509,$D$176:$AV$280,42,FALSE)</f>
        <v>0</v>
      </c>
      <c r="G509" s="70">
        <f t="shared" si="193"/>
        <v>0</v>
      </c>
      <c r="H509" s="70">
        <f t="shared" si="193"/>
        <v>0</v>
      </c>
      <c r="I509" s="70">
        <f t="shared" si="193"/>
        <v>0</v>
      </c>
      <c r="J509" s="70">
        <f t="shared" si="193"/>
        <v>0</v>
      </c>
      <c r="K509" s="70">
        <f t="shared" si="193"/>
        <v>0</v>
      </c>
      <c r="L509" s="70">
        <f t="shared" si="193"/>
        <v>0</v>
      </c>
      <c r="M509" s="70">
        <f t="shared" si="193"/>
        <v>0</v>
      </c>
      <c r="N509" s="70">
        <f t="shared" si="193"/>
        <v>0</v>
      </c>
      <c r="O509" s="70">
        <f t="shared" si="193"/>
        <v>0</v>
      </c>
      <c r="P509" s="70">
        <f t="shared" si="193"/>
        <v>0</v>
      </c>
      <c r="Q509" s="5">
        <f t="shared" si="166"/>
        <v>0</v>
      </c>
    </row>
    <row r="510" spans="3:17" hidden="1">
      <c r="C510" s="62">
        <f t="shared" si="161"/>
        <v>0</v>
      </c>
      <c r="D510" s="62">
        <f t="shared" si="162"/>
        <v>0</v>
      </c>
      <c r="E510" s="70">
        <f t="shared" si="163"/>
        <v>0</v>
      </c>
      <c r="F510" s="70">
        <f t="shared" ref="F510:P510" si="194">+F37*VLOOKUP($D510,$D$176:$AV$280,42,FALSE)</f>
        <v>0</v>
      </c>
      <c r="G510" s="70">
        <f t="shared" si="194"/>
        <v>0</v>
      </c>
      <c r="H510" s="70">
        <f t="shared" si="194"/>
        <v>0</v>
      </c>
      <c r="I510" s="70">
        <f t="shared" si="194"/>
        <v>0</v>
      </c>
      <c r="J510" s="70">
        <f t="shared" si="194"/>
        <v>0</v>
      </c>
      <c r="K510" s="70">
        <f t="shared" si="194"/>
        <v>0</v>
      </c>
      <c r="L510" s="70">
        <f t="shared" si="194"/>
        <v>0</v>
      </c>
      <c r="M510" s="70">
        <f t="shared" si="194"/>
        <v>0</v>
      </c>
      <c r="N510" s="70">
        <f t="shared" si="194"/>
        <v>0</v>
      </c>
      <c r="O510" s="70">
        <f t="shared" si="194"/>
        <v>0</v>
      </c>
      <c r="P510" s="70">
        <f t="shared" si="194"/>
        <v>0</v>
      </c>
      <c r="Q510" s="5">
        <f t="shared" si="166"/>
        <v>0</v>
      </c>
    </row>
    <row r="511" spans="3:17" hidden="1">
      <c r="C511" s="62">
        <f t="shared" si="161"/>
        <v>0</v>
      </c>
      <c r="D511" s="62">
        <f t="shared" si="162"/>
        <v>0</v>
      </c>
      <c r="E511" s="70">
        <f t="shared" si="163"/>
        <v>0</v>
      </c>
      <c r="F511" s="70">
        <f t="shared" ref="F511:P511" si="195">+F38*VLOOKUP($D511,$D$176:$AV$280,42,FALSE)</f>
        <v>0</v>
      </c>
      <c r="G511" s="70">
        <f t="shared" si="195"/>
        <v>0</v>
      </c>
      <c r="H511" s="70">
        <f t="shared" si="195"/>
        <v>0</v>
      </c>
      <c r="I511" s="70">
        <f t="shared" si="195"/>
        <v>0</v>
      </c>
      <c r="J511" s="70">
        <f t="shared" si="195"/>
        <v>0</v>
      </c>
      <c r="K511" s="70">
        <f t="shared" si="195"/>
        <v>0</v>
      </c>
      <c r="L511" s="70">
        <f t="shared" si="195"/>
        <v>0</v>
      </c>
      <c r="M511" s="70">
        <f t="shared" si="195"/>
        <v>0</v>
      </c>
      <c r="N511" s="70">
        <f t="shared" si="195"/>
        <v>0</v>
      </c>
      <c r="O511" s="70">
        <f t="shared" si="195"/>
        <v>0</v>
      </c>
      <c r="P511" s="70">
        <f t="shared" si="195"/>
        <v>0</v>
      </c>
      <c r="Q511" s="5">
        <f t="shared" si="166"/>
        <v>0</v>
      </c>
    </row>
    <row r="512" spans="3:17" hidden="1">
      <c r="C512" s="62">
        <f t="shared" si="161"/>
        <v>0</v>
      </c>
      <c r="D512" s="62">
        <f t="shared" si="162"/>
        <v>0</v>
      </c>
      <c r="E512" s="70">
        <f t="shared" si="163"/>
        <v>0</v>
      </c>
      <c r="F512" s="70">
        <f t="shared" ref="F512:P512" si="196">+F39*VLOOKUP($D512,$D$176:$AV$280,42,FALSE)</f>
        <v>0</v>
      </c>
      <c r="G512" s="70">
        <f t="shared" si="196"/>
        <v>0</v>
      </c>
      <c r="H512" s="70">
        <f t="shared" si="196"/>
        <v>0</v>
      </c>
      <c r="I512" s="70">
        <f t="shared" si="196"/>
        <v>0</v>
      </c>
      <c r="J512" s="70">
        <f t="shared" si="196"/>
        <v>0</v>
      </c>
      <c r="K512" s="70">
        <f t="shared" si="196"/>
        <v>0</v>
      </c>
      <c r="L512" s="70">
        <f t="shared" si="196"/>
        <v>0</v>
      </c>
      <c r="M512" s="70">
        <f t="shared" si="196"/>
        <v>0</v>
      </c>
      <c r="N512" s="70">
        <f t="shared" si="196"/>
        <v>0</v>
      </c>
      <c r="O512" s="70">
        <f t="shared" si="196"/>
        <v>0</v>
      </c>
      <c r="P512" s="70">
        <f t="shared" si="196"/>
        <v>0</v>
      </c>
      <c r="Q512" s="5">
        <f t="shared" si="166"/>
        <v>0</v>
      </c>
    </row>
    <row r="513" spans="3:17" hidden="1">
      <c r="C513" s="62">
        <f t="shared" si="161"/>
        <v>0</v>
      </c>
      <c r="D513" s="62">
        <f t="shared" si="162"/>
        <v>0</v>
      </c>
      <c r="E513" s="70">
        <f t="shared" si="163"/>
        <v>0</v>
      </c>
      <c r="F513" s="70">
        <f t="shared" ref="F513:P513" si="197">+F40*VLOOKUP($D513,$D$176:$AV$280,42,FALSE)</f>
        <v>0</v>
      </c>
      <c r="G513" s="70">
        <f t="shared" si="197"/>
        <v>0</v>
      </c>
      <c r="H513" s="70">
        <f t="shared" si="197"/>
        <v>0</v>
      </c>
      <c r="I513" s="70">
        <f t="shared" si="197"/>
        <v>0</v>
      </c>
      <c r="J513" s="70">
        <f t="shared" si="197"/>
        <v>0</v>
      </c>
      <c r="K513" s="70">
        <f t="shared" si="197"/>
        <v>0</v>
      </c>
      <c r="L513" s="70">
        <f t="shared" si="197"/>
        <v>0</v>
      </c>
      <c r="M513" s="70">
        <f t="shared" si="197"/>
        <v>0</v>
      </c>
      <c r="N513" s="70">
        <f t="shared" si="197"/>
        <v>0</v>
      </c>
      <c r="O513" s="70">
        <f t="shared" si="197"/>
        <v>0</v>
      </c>
      <c r="P513" s="70">
        <f t="shared" si="197"/>
        <v>0</v>
      </c>
      <c r="Q513" s="5">
        <f t="shared" si="166"/>
        <v>0</v>
      </c>
    </row>
    <row r="514" spans="3:17" hidden="1">
      <c r="C514" s="55" t="str">
        <f t="shared" si="161"/>
        <v>RECOL.LECCIÓ</v>
      </c>
      <c r="D514" s="55" t="str">
        <f t="shared" si="162"/>
        <v>Preparació per recol.lecció enciam</v>
      </c>
      <c r="E514" s="71">
        <f t="shared" si="163"/>
        <v>0</v>
      </c>
      <c r="F514" s="71">
        <f t="shared" ref="F514:P514" si="198">+F41*VLOOKUP($D514,$D$176:$AV$280,42,FALSE)</f>
        <v>0</v>
      </c>
      <c r="G514" s="71">
        <f t="shared" si="198"/>
        <v>0</v>
      </c>
      <c r="H514" s="71">
        <f t="shared" si="198"/>
        <v>0</v>
      </c>
      <c r="I514" s="71">
        <f t="shared" si="198"/>
        <v>0</v>
      </c>
      <c r="J514" s="71">
        <f t="shared" si="198"/>
        <v>0</v>
      </c>
      <c r="K514" s="71">
        <f t="shared" si="198"/>
        <v>0</v>
      </c>
      <c r="L514" s="71">
        <f t="shared" si="198"/>
        <v>0</v>
      </c>
      <c r="M514" s="71">
        <f t="shared" si="198"/>
        <v>0</v>
      </c>
      <c r="N514" s="71">
        <f t="shared" si="198"/>
        <v>0</v>
      </c>
      <c r="O514" s="71">
        <f t="shared" si="198"/>
        <v>0</v>
      </c>
      <c r="P514" s="71">
        <f t="shared" si="198"/>
        <v>0</v>
      </c>
      <c r="Q514" s="5">
        <f t="shared" si="166"/>
        <v>0</v>
      </c>
    </row>
    <row r="515" spans="3:17" hidden="1">
      <c r="C515" s="55">
        <f t="shared" si="161"/>
        <v>0</v>
      </c>
      <c r="D515" s="55">
        <f t="shared" si="162"/>
        <v>0</v>
      </c>
      <c r="E515" s="71">
        <f t="shared" si="163"/>
        <v>0</v>
      </c>
      <c r="F515" s="71">
        <f t="shared" ref="F515:P515" si="199">+F42*VLOOKUP($D515,$D$176:$AV$280,42,FALSE)</f>
        <v>0</v>
      </c>
      <c r="G515" s="71">
        <f t="shared" si="199"/>
        <v>0</v>
      </c>
      <c r="H515" s="71">
        <f t="shared" si="199"/>
        <v>0</v>
      </c>
      <c r="I515" s="71">
        <f t="shared" si="199"/>
        <v>0</v>
      </c>
      <c r="J515" s="71">
        <f t="shared" si="199"/>
        <v>0</v>
      </c>
      <c r="K515" s="71">
        <f t="shared" si="199"/>
        <v>0</v>
      </c>
      <c r="L515" s="71">
        <f t="shared" si="199"/>
        <v>0</v>
      </c>
      <c r="M515" s="71">
        <f t="shared" si="199"/>
        <v>0</v>
      </c>
      <c r="N515" s="71">
        <f t="shared" si="199"/>
        <v>0</v>
      </c>
      <c r="O515" s="71">
        <f t="shared" si="199"/>
        <v>0</v>
      </c>
      <c r="P515" s="71">
        <f t="shared" si="199"/>
        <v>0</v>
      </c>
      <c r="Q515" s="5">
        <f t="shared" si="166"/>
        <v>0</v>
      </c>
    </row>
    <row r="516" spans="3:17" hidden="1">
      <c r="E516" s="5">
        <f>SUM(E481:E515)</f>
        <v>0</v>
      </c>
      <c r="F516" s="5">
        <f t="shared" ref="F516:P516" si="200">SUM(F481:F515)</f>
        <v>0</v>
      </c>
      <c r="G516" s="5">
        <f t="shared" si="200"/>
        <v>0</v>
      </c>
      <c r="H516" s="5">
        <f t="shared" si="200"/>
        <v>0</v>
      </c>
      <c r="I516" s="5">
        <f t="shared" si="200"/>
        <v>0</v>
      </c>
      <c r="J516" s="5">
        <f t="shared" si="200"/>
        <v>0</v>
      </c>
      <c r="K516" s="5">
        <f t="shared" si="200"/>
        <v>0</v>
      </c>
      <c r="L516" s="5">
        <f t="shared" si="200"/>
        <v>0</v>
      </c>
      <c r="M516" s="5">
        <f t="shared" si="200"/>
        <v>0</v>
      </c>
      <c r="N516" s="5">
        <f t="shared" si="200"/>
        <v>0</v>
      </c>
      <c r="O516" s="5">
        <f t="shared" si="200"/>
        <v>0</v>
      </c>
      <c r="P516" s="5">
        <f t="shared" si="200"/>
        <v>0</v>
      </c>
      <c r="Q516" s="5"/>
    </row>
    <row r="517" spans="3:17" hidden="1"/>
    <row r="518" spans="3:17" hidden="1"/>
    <row r="519" spans="3:17" hidden="1">
      <c r="C519" t="str">
        <f>CONCATENATE($E$3,". Distribució de costos entre els grups d'operacions. ","Cost total: ",TEXT(Q529,"#.##0,00 €"))</f>
        <v>Enciam. Distribució de costos entre els grups d'operacions. Cost total: 0,00 €</v>
      </c>
    </row>
    <row r="520" spans="3:17" hidden="1">
      <c r="E520" t="str">
        <f>+E7</f>
        <v xml:space="preserve">gener </v>
      </c>
      <c r="F520" t="str">
        <f t="shared" ref="F520:P520" si="201">+F7</f>
        <v>febrer</v>
      </c>
      <c r="G520" t="str">
        <f t="shared" si="201"/>
        <v xml:space="preserve">març </v>
      </c>
      <c r="H520" t="str">
        <f t="shared" si="201"/>
        <v>abril</v>
      </c>
      <c r="I520" t="str">
        <f t="shared" si="201"/>
        <v>maig</v>
      </c>
      <c r="J520" t="str">
        <f t="shared" si="201"/>
        <v>juny</v>
      </c>
      <c r="K520" t="str">
        <f t="shared" si="201"/>
        <v>juliol</v>
      </c>
      <c r="L520" t="str">
        <f t="shared" si="201"/>
        <v>agost</v>
      </c>
      <c r="M520" t="str">
        <f t="shared" si="201"/>
        <v>setembre</v>
      </c>
      <c r="N520" t="str">
        <f t="shared" si="201"/>
        <v>octubre</v>
      </c>
      <c r="O520" t="str">
        <f t="shared" si="201"/>
        <v>novembre</v>
      </c>
      <c r="P520" t="str">
        <f t="shared" si="201"/>
        <v>desembre</v>
      </c>
      <c r="Q520" s="5"/>
    </row>
    <row r="521" spans="3:17" hidden="1">
      <c r="C521" s="51" t="str">
        <f>+C396</f>
        <v>PREPARACIÓ DEL SÒL</v>
      </c>
      <c r="D521" s="100">
        <f>+Q521</f>
        <v>0</v>
      </c>
      <c r="E521" s="64">
        <f>SUM(E396:E402)</f>
        <v>0</v>
      </c>
      <c r="F521" s="64">
        <f t="shared" ref="F521:P521" si="202">SUM(F396:F402)</f>
        <v>0</v>
      </c>
      <c r="G521" s="64">
        <f t="shared" si="202"/>
        <v>0</v>
      </c>
      <c r="H521" s="64">
        <f t="shared" si="202"/>
        <v>0</v>
      </c>
      <c r="I521" s="64">
        <f t="shared" si="202"/>
        <v>0</v>
      </c>
      <c r="J521" s="64">
        <f t="shared" si="202"/>
        <v>0</v>
      </c>
      <c r="K521" s="64">
        <f t="shared" si="202"/>
        <v>0</v>
      </c>
      <c r="L521" s="64">
        <f t="shared" si="202"/>
        <v>0</v>
      </c>
      <c r="M521" s="64">
        <f t="shared" si="202"/>
        <v>0</v>
      </c>
      <c r="N521" s="64">
        <f t="shared" si="202"/>
        <v>0</v>
      </c>
      <c r="O521" s="64">
        <f t="shared" si="202"/>
        <v>0</v>
      </c>
      <c r="P521" s="64">
        <f t="shared" si="202"/>
        <v>0</v>
      </c>
      <c r="Q521" s="108">
        <f>SUM(E521:P521)</f>
        <v>0</v>
      </c>
    </row>
    <row r="522" spans="3:17" hidden="1">
      <c r="C522" s="53" t="str">
        <f>+C403</f>
        <v>ADOBAT</v>
      </c>
      <c r="D522" s="101">
        <f t="shared" ref="D522:D528" si="203">+Q522</f>
        <v>0</v>
      </c>
      <c r="E522" s="65">
        <f>SUM(E403:E406)</f>
        <v>0</v>
      </c>
      <c r="F522" s="65">
        <f t="shared" ref="F522:P522" si="204">SUM(F403:F406)</f>
        <v>0</v>
      </c>
      <c r="G522" s="65">
        <f t="shared" si="204"/>
        <v>0</v>
      </c>
      <c r="H522" s="65">
        <f t="shared" si="204"/>
        <v>0</v>
      </c>
      <c r="I522" s="65">
        <f t="shared" si="204"/>
        <v>0</v>
      </c>
      <c r="J522" s="65">
        <f t="shared" si="204"/>
        <v>0</v>
      </c>
      <c r="K522" s="65">
        <f t="shared" si="204"/>
        <v>0</v>
      </c>
      <c r="L522" s="65">
        <f t="shared" si="204"/>
        <v>0</v>
      </c>
      <c r="M522" s="65">
        <f t="shared" si="204"/>
        <v>0</v>
      </c>
      <c r="N522" s="65">
        <f t="shared" si="204"/>
        <v>0</v>
      </c>
      <c r="O522" s="65">
        <f t="shared" si="204"/>
        <v>0</v>
      </c>
      <c r="P522" s="65">
        <f t="shared" si="204"/>
        <v>0</v>
      </c>
      <c r="Q522" s="108">
        <f t="shared" ref="Q522:Q531" si="205">SUM(E522:P522)</f>
        <v>0</v>
      </c>
    </row>
    <row r="523" spans="3:17" hidden="1">
      <c r="C523" s="56" t="str">
        <f>+C407</f>
        <v>PLANTACIÓ</v>
      </c>
      <c r="D523" s="102">
        <f t="shared" si="203"/>
        <v>0</v>
      </c>
      <c r="E523" s="66">
        <f>SUM(E407:E410)</f>
        <v>0</v>
      </c>
      <c r="F523" s="66">
        <f t="shared" ref="F523:P523" si="206">SUM(F407:F410)</f>
        <v>0</v>
      </c>
      <c r="G523" s="66">
        <f t="shared" si="206"/>
        <v>0</v>
      </c>
      <c r="H523" s="66">
        <f t="shared" si="206"/>
        <v>0</v>
      </c>
      <c r="I523" s="66">
        <f t="shared" si="206"/>
        <v>0</v>
      </c>
      <c r="J523" s="66">
        <f t="shared" si="206"/>
        <v>0</v>
      </c>
      <c r="K523" s="66">
        <f t="shared" si="206"/>
        <v>0</v>
      </c>
      <c r="L523" s="66">
        <f t="shared" si="206"/>
        <v>0</v>
      </c>
      <c r="M523" s="66">
        <f t="shared" si="206"/>
        <v>0</v>
      </c>
      <c r="N523" s="66">
        <f t="shared" si="206"/>
        <v>0</v>
      </c>
      <c r="O523" s="66">
        <f t="shared" si="206"/>
        <v>0</v>
      </c>
      <c r="P523" s="66">
        <f t="shared" si="206"/>
        <v>0</v>
      </c>
      <c r="Q523" s="108">
        <f t="shared" si="205"/>
        <v>0</v>
      </c>
    </row>
    <row r="524" spans="3:17" hidden="1">
      <c r="C524" s="58" t="str">
        <f>+C411</f>
        <v>REG</v>
      </c>
      <c r="D524" s="103">
        <f t="shared" si="203"/>
        <v>0</v>
      </c>
      <c r="E524" s="67">
        <f>SUM(E411:E414)</f>
        <v>0</v>
      </c>
      <c r="F524" s="67">
        <f t="shared" ref="F524:P524" si="207">SUM(F411:F414)</f>
        <v>0</v>
      </c>
      <c r="G524" s="67">
        <f t="shared" si="207"/>
        <v>0</v>
      </c>
      <c r="H524" s="67">
        <f t="shared" si="207"/>
        <v>0</v>
      </c>
      <c r="I524" s="67">
        <f t="shared" si="207"/>
        <v>0</v>
      </c>
      <c r="J524" s="67">
        <f t="shared" si="207"/>
        <v>0</v>
      </c>
      <c r="K524" s="67">
        <f t="shared" si="207"/>
        <v>0</v>
      </c>
      <c r="L524" s="67">
        <f t="shared" si="207"/>
        <v>0</v>
      </c>
      <c r="M524" s="67">
        <f t="shared" si="207"/>
        <v>0</v>
      </c>
      <c r="N524" s="67">
        <f t="shared" si="207"/>
        <v>0</v>
      </c>
      <c r="O524" s="67">
        <f t="shared" si="207"/>
        <v>0</v>
      </c>
      <c r="P524" s="67">
        <f t="shared" si="207"/>
        <v>0</v>
      </c>
      <c r="Q524" s="108">
        <f t="shared" si="205"/>
        <v>0</v>
      </c>
    </row>
    <row r="525" spans="3:17" hidden="1">
      <c r="C525" s="49" t="str">
        <f>+C415</f>
        <v>TRACTAMENTS</v>
      </c>
      <c r="D525" s="104">
        <f t="shared" si="203"/>
        <v>0</v>
      </c>
      <c r="E525" s="68">
        <f>SUM(E415:E419)</f>
        <v>0</v>
      </c>
      <c r="F525" s="68">
        <f t="shared" ref="F525:P525" si="208">SUM(F415:F419)</f>
        <v>0</v>
      </c>
      <c r="G525" s="68">
        <f t="shared" si="208"/>
        <v>0</v>
      </c>
      <c r="H525" s="68">
        <f t="shared" si="208"/>
        <v>0</v>
      </c>
      <c r="I525" s="68">
        <f t="shared" si="208"/>
        <v>0</v>
      </c>
      <c r="J525" s="68">
        <f t="shared" si="208"/>
        <v>0</v>
      </c>
      <c r="K525" s="68">
        <f t="shared" si="208"/>
        <v>0</v>
      </c>
      <c r="L525" s="68">
        <f t="shared" si="208"/>
        <v>0</v>
      </c>
      <c r="M525" s="68">
        <f t="shared" si="208"/>
        <v>0</v>
      </c>
      <c r="N525" s="68">
        <f t="shared" si="208"/>
        <v>0</v>
      </c>
      <c r="O525" s="68">
        <f t="shared" si="208"/>
        <v>0</v>
      </c>
      <c r="P525" s="68">
        <f t="shared" si="208"/>
        <v>0</v>
      </c>
      <c r="Q525" s="108">
        <f t="shared" si="205"/>
        <v>0</v>
      </c>
    </row>
    <row r="526" spans="3:17" hidden="1">
      <c r="C526" s="60" t="str">
        <f>+C420</f>
        <v>DESHERBAT</v>
      </c>
      <c r="D526" s="105">
        <f t="shared" si="203"/>
        <v>0</v>
      </c>
      <c r="E526" s="69">
        <f>SUM(E420:E423)</f>
        <v>0</v>
      </c>
      <c r="F526" s="69">
        <f t="shared" ref="F526:P526" si="209">SUM(F420:F423)</f>
        <v>0</v>
      </c>
      <c r="G526" s="69">
        <f t="shared" si="209"/>
        <v>0</v>
      </c>
      <c r="H526" s="69">
        <f t="shared" si="209"/>
        <v>0</v>
      </c>
      <c r="I526" s="69">
        <f t="shared" si="209"/>
        <v>0</v>
      </c>
      <c r="J526" s="69">
        <f t="shared" si="209"/>
        <v>0</v>
      </c>
      <c r="K526" s="69">
        <f t="shared" si="209"/>
        <v>0</v>
      </c>
      <c r="L526" s="69">
        <f t="shared" si="209"/>
        <v>0</v>
      </c>
      <c r="M526" s="69">
        <f t="shared" si="209"/>
        <v>0</v>
      </c>
      <c r="N526" s="69">
        <f t="shared" si="209"/>
        <v>0</v>
      </c>
      <c r="O526" s="69">
        <f t="shared" si="209"/>
        <v>0</v>
      </c>
      <c r="P526" s="69">
        <f t="shared" si="209"/>
        <v>0</v>
      </c>
      <c r="Q526" s="108">
        <f t="shared" si="205"/>
        <v>0</v>
      </c>
    </row>
    <row r="527" spans="3:17" hidden="1">
      <c r="C527" s="62" t="str">
        <f>+C424</f>
        <v>ALTRES OPERACIONS ESPECÍFIQUES</v>
      </c>
      <c r="D527" s="106">
        <f t="shared" si="203"/>
        <v>0</v>
      </c>
      <c r="E527" s="70">
        <f>SUM(E424:E428)</f>
        <v>0</v>
      </c>
      <c r="F527" s="70">
        <f t="shared" ref="F527:P527" si="210">SUM(F424:F428)</f>
        <v>0</v>
      </c>
      <c r="G527" s="70">
        <f t="shared" si="210"/>
        <v>0</v>
      </c>
      <c r="H527" s="70">
        <f t="shared" si="210"/>
        <v>0</v>
      </c>
      <c r="I527" s="70">
        <f t="shared" si="210"/>
        <v>0</v>
      </c>
      <c r="J527" s="70">
        <f t="shared" si="210"/>
        <v>0</v>
      </c>
      <c r="K527" s="70">
        <f t="shared" si="210"/>
        <v>0</v>
      </c>
      <c r="L527" s="70">
        <f t="shared" si="210"/>
        <v>0</v>
      </c>
      <c r="M527" s="70">
        <f t="shared" si="210"/>
        <v>0</v>
      </c>
      <c r="N527" s="70">
        <f t="shared" si="210"/>
        <v>0</v>
      </c>
      <c r="O527" s="70">
        <f t="shared" si="210"/>
        <v>0</v>
      </c>
      <c r="P527" s="70">
        <f t="shared" si="210"/>
        <v>0</v>
      </c>
      <c r="Q527" s="108">
        <f t="shared" si="205"/>
        <v>0</v>
      </c>
    </row>
    <row r="528" spans="3:17" hidden="1">
      <c r="C528" s="55" t="str">
        <f>+C429</f>
        <v>RECOL.LECCIÓ</v>
      </c>
      <c r="D528" s="107">
        <f t="shared" si="203"/>
        <v>0</v>
      </c>
      <c r="E528" s="71">
        <f>SUM(E429:E430)</f>
        <v>0</v>
      </c>
      <c r="F528" s="71">
        <f t="shared" ref="F528:P528" si="211">SUM(F429:F430)</f>
        <v>0</v>
      </c>
      <c r="G528" s="71">
        <f t="shared" si="211"/>
        <v>0</v>
      </c>
      <c r="H528" s="71">
        <f t="shared" si="211"/>
        <v>0</v>
      </c>
      <c r="I528" s="71">
        <f t="shared" si="211"/>
        <v>0</v>
      </c>
      <c r="J528" s="71">
        <f t="shared" si="211"/>
        <v>0</v>
      </c>
      <c r="K528" s="71">
        <f t="shared" si="211"/>
        <v>0</v>
      </c>
      <c r="L528" s="71">
        <f t="shared" si="211"/>
        <v>0</v>
      </c>
      <c r="M528" s="71">
        <f t="shared" si="211"/>
        <v>0</v>
      </c>
      <c r="N528" s="71">
        <f t="shared" si="211"/>
        <v>0</v>
      </c>
      <c r="O528" s="71">
        <f t="shared" si="211"/>
        <v>0</v>
      </c>
      <c r="P528" s="71">
        <f t="shared" si="211"/>
        <v>0</v>
      </c>
      <c r="Q528" s="108">
        <f t="shared" si="205"/>
        <v>0</v>
      </c>
    </row>
    <row r="529" spans="3:19" hidden="1">
      <c r="C529" s="3" t="s">
        <v>130</v>
      </c>
      <c r="E529" s="5">
        <f>SUM(E521:E528)</f>
        <v>0</v>
      </c>
      <c r="F529" s="5">
        <f t="shared" ref="F529:P529" si="212">SUM(F521:F528)</f>
        <v>0</v>
      </c>
      <c r="G529" s="5">
        <f t="shared" si="212"/>
        <v>0</v>
      </c>
      <c r="H529" s="5">
        <f t="shared" si="212"/>
        <v>0</v>
      </c>
      <c r="I529" s="5">
        <f t="shared" si="212"/>
        <v>0</v>
      </c>
      <c r="J529" s="5">
        <f t="shared" si="212"/>
        <v>0</v>
      </c>
      <c r="K529" s="5">
        <f t="shared" si="212"/>
        <v>0</v>
      </c>
      <c r="L529" s="5">
        <f t="shared" si="212"/>
        <v>0</v>
      </c>
      <c r="M529" s="5">
        <f t="shared" si="212"/>
        <v>0</v>
      </c>
      <c r="N529" s="5">
        <f t="shared" si="212"/>
        <v>0</v>
      </c>
      <c r="O529" s="5">
        <f t="shared" si="212"/>
        <v>0</v>
      </c>
      <c r="P529" s="5">
        <f t="shared" si="212"/>
        <v>0</v>
      </c>
      <c r="Q529" s="108">
        <f t="shared" si="205"/>
        <v>0</v>
      </c>
    </row>
    <row r="530" spans="3:19" hidden="1">
      <c r="C530" s="3" t="s">
        <v>129</v>
      </c>
      <c r="D530" t="str">
        <f>CONCATENATE("Collita ",LOWER(E3))</f>
        <v>Collita enciam</v>
      </c>
      <c r="E530" s="5">
        <f t="shared" ref="E530:P530" si="213">E41*VLOOKUP(CONCATENATE("Recol.lecció ",LOWER($E$3)),$D$176:$BC$280,$C$531,FALSE)</f>
        <v>0</v>
      </c>
      <c r="F530" s="5">
        <f t="shared" si="213"/>
        <v>0</v>
      </c>
      <c r="G530" s="5">
        <f t="shared" si="213"/>
        <v>0</v>
      </c>
      <c r="H530" s="5">
        <f t="shared" si="213"/>
        <v>0</v>
      </c>
      <c r="I530" s="5">
        <f t="shared" si="213"/>
        <v>0</v>
      </c>
      <c r="J530" s="5">
        <f t="shared" si="213"/>
        <v>0</v>
      </c>
      <c r="K530" s="5">
        <f t="shared" si="213"/>
        <v>0</v>
      </c>
      <c r="L530" s="5">
        <f t="shared" si="213"/>
        <v>0</v>
      </c>
      <c r="M530" s="5">
        <f t="shared" si="213"/>
        <v>0</v>
      </c>
      <c r="N530" s="5">
        <f t="shared" si="213"/>
        <v>0</v>
      </c>
      <c r="O530" s="5">
        <f t="shared" si="213"/>
        <v>0</v>
      </c>
      <c r="P530" s="5">
        <f t="shared" si="213"/>
        <v>0</v>
      </c>
      <c r="Q530" s="108">
        <f t="shared" si="205"/>
        <v>0</v>
      </c>
    </row>
    <row r="531" spans="3:19" hidden="1">
      <c r="C531" s="3">
        <f>HLOOKUP(D530,F171:BC172,2,FALSE)</f>
        <v>48</v>
      </c>
      <c r="D531" s="3" t="str">
        <f>CONCATENATE("Balanç mensual de costos i ingressos: ",E3,"  ",TEXT(Q531,"#.##0,00  €"))</f>
        <v>Balanç mensual de costos i ingressos: Enciam  0,00  €</v>
      </c>
      <c r="E531" s="5">
        <f>+E530-E529</f>
        <v>0</v>
      </c>
      <c r="F531" s="5">
        <f t="shared" ref="F531:P531" si="214">+F530-F529</f>
        <v>0</v>
      </c>
      <c r="G531" s="5">
        <f t="shared" si="214"/>
        <v>0</v>
      </c>
      <c r="H531" s="5">
        <f t="shared" si="214"/>
        <v>0</v>
      </c>
      <c r="I531" s="5">
        <f t="shared" si="214"/>
        <v>0</v>
      </c>
      <c r="J531" s="5">
        <f t="shared" si="214"/>
        <v>0</v>
      </c>
      <c r="K531" s="5">
        <f t="shared" si="214"/>
        <v>0</v>
      </c>
      <c r="L531" s="5">
        <f t="shared" si="214"/>
        <v>0</v>
      </c>
      <c r="M531" s="5">
        <f t="shared" si="214"/>
        <v>0</v>
      </c>
      <c r="N531" s="5">
        <f t="shared" si="214"/>
        <v>0</v>
      </c>
      <c r="O531" s="5">
        <f t="shared" si="214"/>
        <v>0</v>
      </c>
      <c r="P531" s="5">
        <f t="shared" si="214"/>
        <v>0</v>
      </c>
      <c r="Q531" s="108">
        <f t="shared" si="205"/>
        <v>0</v>
      </c>
    </row>
    <row r="532" spans="3:19" hidden="1">
      <c r="D532" s="3" t="s">
        <v>131</v>
      </c>
      <c r="E532" s="99">
        <f>+E531</f>
        <v>0</v>
      </c>
      <c r="F532" s="99">
        <f>+E532+F531</f>
        <v>0</v>
      </c>
      <c r="G532" s="99">
        <f t="shared" ref="G532:P532" si="215">+F532+G531</f>
        <v>0</v>
      </c>
      <c r="H532" s="99">
        <f t="shared" si="215"/>
        <v>0</v>
      </c>
      <c r="I532" s="99">
        <f t="shared" si="215"/>
        <v>0</v>
      </c>
      <c r="J532" s="99">
        <f t="shared" si="215"/>
        <v>0</v>
      </c>
      <c r="K532" s="99">
        <f t="shared" si="215"/>
        <v>0</v>
      </c>
      <c r="L532" s="99">
        <f t="shared" si="215"/>
        <v>0</v>
      </c>
      <c r="M532" s="99">
        <f t="shared" si="215"/>
        <v>0</v>
      </c>
      <c r="N532" s="99">
        <f t="shared" si="215"/>
        <v>0</v>
      </c>
      <c r="O532" s="99">
        <f t="shared" si="215"/>
        <v>0</v>
      </c>
      <c r="P532" s="99">
        <f t="shared" si="215"/>
        <v>0</v>
      </c>
    </row>
    <row r="533" spans="3:19" hidden="1">
      <c r="E533" s="109" t="e">
        <f>IF(E531=0,NA(),E531)</f>
        <v>#N/A</v>
      </c>
      <c r="F533" s="109" t="e">
        <f t="shared" ref="F533:P533" si="216">IF(F531=0,NA(),F531)</f>
        <v>#N/A</v>
      </c>
      <c r="G533" s="109" t="e">
        <f t="shared" si="216"/>
        <v>#N/A</v>
      </c>
      <c r="H533" s="109" t="e">
        <f t="shared" si="216"/>
        <v>#N/A</v>
      </c>
      <c r="I533" s="109" t="e">
        <f t="shared" si="216"/>
        <v>#N/A</v>
      </c>
      <c r="J533" s="109" t="e">
        <f t="shared" si="216"/>
        <v>#N/A</v>
      </c>
      <c r="K533" s="109" t="e">
        <f t="shared" si="216"/>
        <v>#N/A</v>
      </c>
      <c r="L533" s="109" t="e">
        <f t="shared" si="216"/>
        <v>#N/A</v>
      </c>
      <c r="M533" s="109" t="e">
        <f t="shared" si="216"/>
        <v>#N/A</v>
      </c>
      <c r="N533" s="109" t="e">
        <f t="shared" si="216"/>
        <v>#N/A</v>
      </c>
      <c r="O533" s="109" t="e">
        <f t="shared" si="216"/>
        <v>#N/A</v>
      </c>
      <c r="P533" s="109" t="e">
        <f t="shared" si="216"/>
        <v>#N/A</v>
      </c>
    </row>
    <row r="534" spans="3:19" hidden="1">
      <c r="C534" t="e">
        <f>CONCATENATE($E$3,". Distribució de costos entre els grups d'operacions. ","Cost unitari: ",ROUND(Q529/IF($AT$716&gt;0,$AT$716,$AU$716),2)," €/",IF($AT$716&gt;0,"kg","u"))</f>
        <v>#DIV/0!</v>
      </c>
      <c r="E534" s="109"/>
      <c r="F534" s="109"/>
      <c r="G534" s="109"/>
      <c r="H534" s="109"/>
      <c r="I534" s="109"/>
      <c r="J534" s="109"/>
      <c r="K534" s="109"/>
      <c r="L534" s="109"/>
      <c r="M534" s="109"/>
      <c r="N534" s="109"/>
      <c r="O534" s="109"/>
      <c r="P534" s="109"/>
      <c r="S534" t="e">
        <f>+Q529/IF($AT$716&gt;0,$AT$716,$AU$716)</f>
        <v>#DIV/0!</v>
      </c>
    </row>
    <row r="535" spans="3:19" hidden="1">
      <c r="E535" s="109"/>
      <c r="F535" s="109"/>
      <c r="G535" s="109"/>
      <c r="H535" s="109"/>
      <c r="I535" s="109"/>
      <c r="J535" s="109"/>
      <c r="K535" s="109"/>
      <c r="L535" s="109"/>
      <c r="M535" s="109"/>
      <c r="N535" s="109"/>
      <c r="O535" s="109"/>
      <c r="P535" s="109"/>
    </row>
    <row r="536" spans="3:19" hidden="1">
      <c r="C536" s="51" t="str">
        <f>+C521</f>
        <v>PREPARACIÓ DEL SÒL</v>
      </c>
      <c r="D536" s="100" t="e">
        <f>+D521/IF($AT$716&gt;0,$AT$716,$AU$716)</f>
        <v>#DIV/0!</v>
      </c>
      <c r="E536" s="109"/>
      <c r="F536" s="109"/>
      <c r="G536" s="109"/>
      <c r="H536" s="109"/>
      <c r="I536" s="109"/>
      <c r="J536" s="109"/>
      <c r="K536" s="109"/>
      <c r="L536" s="109"/>
      <c r="M536" s="109"/>
      <c r="N536" s="109"/>
      <c r="O536" s="109"/>
      <c r="P536" s="109"/>
    </row>
    <row r="537" spans="3:19" hidden="1">
      <c r="C537" s="53" t="str">
        <f t="shared" ref="C537:C543" si="217">+C522</f>
        <v>ADOBAT</v>
      </c>
      <c r="D537" s="101" t="e">
        <f t="shared" ref="D537:D543" si="218">+D522/IF($AT$716&gt;0,$AT$716,$AU$716)</f>
        <v>#DIV/0!</v>
      </c>
      <c r="E537" s="109"/>
      <c r="F537" s="109"/>
      <c r="G537" s="109"/>
      <c r="H537" s="109"/>
      <c r="I537" s="109"/>
      <c r="J537" s="109"/>
      <c r="K537" s="109"/>
      <c r="L537" s="109"/>
      <c r="M537" s="109"/>
      <c r="N537" s="109"/>
      <c r="O537" s="109"/>
      <c r="P537" s="109"/>
    </row>
    <row r="538" spans="3:19" hidden="1">
      <c r="C538" s="56" t="str">
        <f t="shared" si="217"/>
        <v>PLANTACIÓ</v>
      </c>
      <c r="D538" s="102" t="e">
        <f t="shared" si="218"/>
        <v>#DIV/0!</v>
      </c>
      <c r="E538" s="109"/>
      <c r="F538" s="109"/>
      <c r="G538" s="109"/>
      <c r="H538" s="109"/>
      <c r="I538" s="109"/>
      <c r="J538" s="109"/>
      <c r="K538" s="109"/>
      <c r="L538" s="109"/>
      <c r="M538" s="109"/>
      <c r="N538" s="109"/>
      <c r="O538" s="109"/>
      <c r="P538" s="109"/>
    </row>
    <row r="539" spans="3:19" hidden="1">
      <c r="C539" s="58" t="str">
        <f t="shared" si="217"/>
        <v>REG</v>
      </c>
      <c r="D539" s="103" t="e">
        <f t="shared" si="218"/>
        <v>#DIV/0!</v>
      </c>
      <c r="E539" s="109"/>
      <c r="F539" s="109"/>
      <c r="G539" s="109"/>
      <c r="H539" s="109"/>
      <c r="I539" s="109"/>
      <c r="J539" s="109"/>
      <c r="K539" s="109"/>
      <c r="L539" s="109"/>
      <c r="M539" s="109"/>
      <c r="N539" s="109"/>
      <c r="O539" s="109"/>
      <c r="P539" s="109"/>
    </row>
    <row r="540" spans="3:19" hidden="1">
      <c r="C540" s="49" t="str">
        <f t="shared" si="217"/>
        <v>TRACTAMENTS</v>
      </c>
      <c r="D540" s="104" t="e">
        <f t="shared" si="218"/>
        <v>#DIV/0!</v>
      </c>
      <c r="E540" s="109"/>
      <c r="F540" s="109"/>
      <c r="G540" s="109"/>
      <c r="H540" s="109"/>
      <c r="I540" s="109"/>
      <c r="J540" s="109"/>
      <c r="K540" s="109"/>
      <c r="L540" s="109"/>
      <c r="M540" s="109"/>
      <c r="N540" s="109"/>
      <c r="O540" s="109"/>
      <c r="P540" s="109"/>
    </row>
    <row r="541" spans="3:19" hidden="1">
      <c r="C541" s="60" t="str">
        <f t="shared" si="217"/>
        <v>DESHERBAT</v>
      </c>
      <c r="D541" s="105" t="e">
        <f t="shared" si="218"/>
        <v>#DIV/0!</v>
      </c>
      <c r="E541" s="109"/>
      <c r="F541" s="109"/>
      <c r="G541" s="109"/>
      <c r="H541" s="109"/>
      <c r="I541" s="109"/>
      <c r="J541" s="109"/>
      <c r="K541" s="109"/>
      <c r="L541" s="109"/>
      <c r="M541" s="109"/>
      <c r="N541" s="109"/>
      <c r="O541" s="109"/>
      <c r="P541" s="109"/>
    </row>
    <row r="542" spans="3:19" hidden="1">
      <c r="C542" s="62" t="str">
        <f t="shared" si="217"/>
        <v>ALTRES OPERACIONS ESPECÍFIQUES</v>
      </c>
      <c r="D542" s="106" t="e">
        <f t="shared" si="218"/>
        <v>#DIV/0!</v>
      </c>
      <c r="E542" s="109"/>
      <c r="F542" s="109"/>
      <c r="G542" s="109"/>
      <c r="H542" s="109"/>
      <c r="I542" s="109"/>
      <c r="J542" s="109"/>
      <c r="K542" s="109"/>
      <c r="L542" s="109"/>
      <c r="M542" s="109"/>
      <c r="N542" s="109"/>
      <c r="O542" s="109"/>
      <c r="P542" s="109"/>
    </row>
    <row r="543" spans="3:19" hidden="1">
      <c r="C543" s="55" t="str">
        <f t="shared" si="217"/>
        <v>RECOL.LECCIÓ</v>
      </c>
      <c r="D543" s="107" t="e">
        <f t="shared" si="218"/>
        <v>#DIV/0!</v>
      </c>
      <c r="E543" s="109"/>
      <c r="F543" s="109"/>
      <c r="G543" s="109"/>
      <c r="H543" s="109"/>
      <c r="I543" s="109"/>
      <c r="J543" s="109"/>
      <c r="K543" s="109"/>
      <c r="L543" s="109"/>
      <c r="M543" s="109"/>
      <c r="N543" s="109"/>
      <c r="O543" s="109"/>
      <c r="P543" s="109"/>
    </row>
    <row r="544" spans="3:19" hidden="1">
      <c r="E544" s="109"/>
      <c r="F544" s="109"/>
      <c r="G544" s="109"/>
      <c r="H544" s="109"/>
      <c r="I544" s="109"/>
      <c r="J544" s="109"/>
      <c r="K544" s="109"/>
      <c r="L544" s="109"/>
      <c r="M544" s="109"/>
      <c r="N544" s="109"/>
      <c r="O544" s="109"/>
      <c r="P544" s="109"/>
    </row>
    <row r="545" spans="3:17" hidden="1">
      <c r="D545" s="81" t="str">
        <f>CONCATENATE("Calendari de necessitats de ",LOWER(D546),": ",E3,"  ",ROUND(SUM(Q549:Q583),2))</f>
        <v>Calendari de necessitats de tractor incloent tractorista (h): Enciam  0</v>
      </c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</row>
    <row r="546" spans="3:17" hidden="1">
      <c r="D546" s="1" t="str">
        <f>+'Cu1'!D546</f>
        <v>Tractor incloent tractorista (h)</v>
      </c>
      <c r="E546">
        <f>HLOOKUP(D546,F171:BC172,2,FALSE)</f>
        <v>4</v>
      </c>
      <c r="F546" s="1"/>
      <c r="G546" s="1"/>
      <c r="Q546" s="5"/>
    </row>
    <row r="547" spans="3:17" hidden="1">
      <c r="Q547" s="5"/>
    </row>
    <row r="548" spans="3:17" hidden="1">
      <c r="E548" t="str">
        <f t="shared" ref="E548:P548" si="219">+E7</f>
        <v xml:space="preserve">gener </v>
      </c>
      <c r="F548" t="str">
        <f t="shared" si="219"/>
        <v>febrer</v>
      </c>
      <c r="G548" t="str">
        <f t="shared" si="219"/>
        <v xml:space="preserve">març </v>
      </c>
      <c r="H548" t="str">
        <f t="shared" si="219"/>
        <v>abril</v>
      </c>
      <c r="I548" t="str">
        <f t="shared" si="219"/>
        <v>maig</v>
      </c>
      <c r="J548" t="str">
        <f t="shared" si="219"/>
        <v>juny</v>
      </c>
      <c r="K548" t="str">
        <f t="shared" si="219"/>
        <v>juliol</v>
      </c>
      <c r="L548" t="str">
        <f t="shared" si="219"/>
        <v>agost</v>
      </c>
      <c r="M548" t="str">
        <f t="shared" si="219"/>
        <v>setembre</v>
      </c>
      <c r="N548" t="str">
        <f t="shared" si="219"/>
        <v>octubre</v>
      </c>
      <c r="O548" t="str">
        <f t="shared" si="219"/>
        <v>novembre</v>
      </c>
      <c r="P548" t="str">
        <f t="shared" si="219"/>
        <v>desembre</v>
      </c>
      <c r="Q548" s="5"/>
    </row>
    <row r="549" spans="3:17" hidden="1">
      <c r="C549" s="51" t="str">
        <f t="shared" ref="C549:D568" si="220">+C8</f>
        <v>PREPARACIÓ DEL SÒL</v>
      </c>
      <c r="D549" s="51" t="str">
        <f t="shared" si="220"/>
        <v>Desbrossat amb discos</v>
      </c>
      <c r="E549" s="86">
        <f t="shared" ref="E549:P549" si="221">E8*VLOOKUP($D549,$D$286:$BC$389,$E$546,FALSE)+E8*VLOOKUP(CONCATENATE("Preparació per ",LOWER($D549)),$D$286:$BC$389,$E$546,FALSE)</f>
        <v>0</v>
      </c>
      <c r="F549" s="86">
        <f t="shared" si="221"/>
        <v>0</v>
      </c>
      <c r="G549" s="86">
        <f t="shared" si="221"/>
        <v>0</v>
      </c>
      <c r="H549" s="86">
        <f t="shared" si="221"/>
        <v>0</v>
      </c>
      <c r="I549" s="86">
        <f t="shared" si="221"/>
        <v>0</v>
      </c>
      <c r="J549" s="86">
        <f t="shared" si="221"/>
        <v>0</v>
      </c>
      <c r="K549" s="86">
        <f t="shared" si="221"/>
        <v>0</v>
      </c>
      <c r="L549" s="86">
        <f t="shared" si="221"/>
        <v>0</v>
      </c>
      <c r="M549" s="86">
        <f t="shared" si="221"/>
        <v>0</v>
      </c>
      <c r="N549" s="86">
        <f t="shared" si="221"/>
        <v>0</v>
      </c>
      <c r="O549" s="86">
        <f t="shared" si="221"/>
        <v>0</v>
      </c>
      <c r="P549" s="86">
        <f t="shared" si="221"/>
        <v>0</v>
      </c>
      <c r="Q549" s="84">
        <f>SUM(E549:P549)</f>
        <v>0</v>
      </c>
    </row>
    <row r="550" spans="3:17" hidden="1">
      <c r="C550" s="51">
        <f t="shared" si="220"/>
        <v>0</v>
      </c>
      <c r="D550" s="51" t="str">
        <f t="shared" si="220"/>
        <v>Subsolat</v>
      </c>
      <c r="E550" s="86">
        <f t="shared" ref="E550:P550" si="222">E9*VLOOKUP($D550,$D$286:$BC$389,$E$546,FALSE)+E9*VLOOKUP(CONCATENATE("Preparació per ",LOWER($D550)),$D$286:$BC$389,$E$546,FALSE)</f>
        <v>0</v>
      </c>
      <c r="F550" s="86">
        <f t="shared" si="222"/>
        <v>0</v>
      </c>
      <c r="G550" s="86">
        <f t="shared" si="222"/>
        <v>0</v>
      </c>
      <c r="H550" s="86">
        <f t="shared" si="222"/>
        <v>0</v>
      </c>
      <c r="I550" s="86">
        <f t="shared" si="222"/>
        <v>0</v>
      </c>
      <c r="J550" s="86">
        <f t="shared" si="222"/>
        <v>0</v>
      </c>
      <c r="K550" s="86">
        <f t="shared" si="222"/>
        <v>0</v>
      </c>
      <c r="L550" s="86">
        <f t="shared" si="222"/>
        <v>0</v>
      </c>
      <c r="M550" s="86">
        <f t="shared" si="222"/>
        <v>0</v>
      </c>
      <c r="N550" s="86">
        <f t="shared" si="222"/>
        <v>0</v>
      </c>
      <c r="O550" s="86">
        <f t="shared" si="222"/>
        <v>0</v>
      </c>
      <c r="P550" s="86">
        <f t="shared" si="222"/>
        <v>0</v>
      </c>
      <c r="Q550" s="84">
        <f t="shared" ref="Q550:Q583" si="223">SUM(E550:P550)</f>
        <v>0</v>
      </c>
    </row>
    <row r="551" spans="3:17" hidden="1">
      <c r="C551" s="51">
        <f t="shared" si="220"/>
        <v>0</v>
      </c>
      <c r="D551" s="51" t="str">
        <f t="shared" si="220"/>
        <v>Estripat</v>
      </c>
      <c r="E551" s="86">
        <f t="shared" ref="E551:P551" si="224">E10*VLOOKUP($D551,$D$286:$BC$389,$E$546,FALSE)+E10*VLOOKUP(CONCATENATE("Preparació per ",LOWER($D551)),$D$286:$BC$389,$E$546,FALSE)</f>
        <v>0</v>
      </c>
      <c r="F551" s="86">
        <f t="shared" si="224"/>
        <v>0</v>
      </c>
      <c r="G551" s="86">
        <f t="shared" si="224"/>
        <v>0</v>
      </c>
      <c r="H551" s="86">
        <f t="shared" si="224"/>
        <v>0</v>
      </c>
      <c r="I551" s="86">
        <f t="shared" si="224"/>
        <v>0</v>
      </c>
      <c r="J551" s="86">
        <f t="shared" si="224"/>
        <v>0</v>
      </c>
      <c r="K551" s="86">
        <f t="shared" si="224"/>
        <v>0</v>
      </c>
      <c r="L551" s="86">
        <f t="shared" si="224"/>
        <v>0</v>
      </c>
      <c r="M551" s="86">
        <f t="shared" si="224"/>
        <v>0</v>
      </c>
      <c r="N551" s="86">
        <f t="shared" si="224"/>
        <v>0</v>
      </c>
      <c r="O551" s="86">
        <f t="shared" si="224"/>
        <v>0</v>
      </c>
      <c r="P551" s="86">
        <f t="shared" si="224"/>
        <v>0</v>
      </c>
      <c r="Q551" s="84">
        <f t="shared" si="223"/>
        <v>0</v>
      </c>
    </row>
    <row r="552" spans="3:17" hidden="1">
      <c r="C552" s="51">
        <f t="shared" si="220"/>
        <v>0</v>
      </c>
      <c r="D552" s="51" t="str">
        <f t="shared" si="220"/>
        <v>Fresat</v>
      </c>
      <c r="E552" s="86">
        <f t="shared" ref="E552:P552" si="225">E11*VLOOKUP($D552,$D$286:$BC$389,$E$546,FALSE)+E11*VLOOKUP(CONCATENATE("Preparació per ",LOWER($D552)),$D$286:$BC$389,$E$546,FALSE)</f>
        <v>0</v>
      </c>
      <c r="F552" s="86">
        <f t="shared" si="225"/>
        <v>0</v>
      </c>
      <c r="G552" s="86">
        <f t="shared" si="225"/>
        <v>0</v>
      </c>
      <c r="H552" s="86">
        <f t="shared" si="225"/>
        <v>0</v>
      </c>
      <c r="I552" s="86">
        <f t="shared" si="225"/>
        <v>0</v>
      </c>
      <c r="J552" s="86">
        <f t="shared" si="225"/>
        <v>0</v>
      </c>
      <c r="K552" s="86">
        <f t="shared" si="225"/>
        <v>0</v>
      </c>
      <c r="L552" s="86">
        <f t="shared" si="225"/>
        <v>0</v>
      </c>
      <c r="M552" s="86">
        <f t="shared" si="225"/>
        <v>0</v>
      </c>
      <c r="N552" s="86">
        <f t="shared" si="225"/>
        <v>0</v>
      </c>
      <c r="O552" s="86">
        <f t="shared" si="225"/>
        <v>0</v>
      </c>
      <c r="P552" s="86">
        <f t="shared" si="225"/>
        <v>0</v>
      </c>
      <c r="Q552" s="84">
        <f t="shared" si="223"/>
        <v>0</v>
      </c>
    </row>
    <row r="553" spans="3:17" hidden="1">
      <c r="C553" s="51">
        <f t="shared" si="220"/>
        <v>0</v>
      </c>
      <c r="D553" s="51">
        <f t="shared" si="220"/>
        <v>0</v>
      </c>
      <c r="E553" s="86">
        <f t="shared" ref="E553:P553" si="226">E12*VLOOKUP($D553,$D$286:$BC$389,$E$546,FALSE)+E12*VLOOKUP(CONCATENATE("Preparació per ",LOWER($D553)),$D$286:$BC$389,$E$546,FALSE)</f>
        <v>0</v>
      </c>
      <c r="F553" s="86">
        <f t="shared" si="226"/>
        <v>0</v>
      </c>
      <c r="G553" s="86">
        <f t="shared" si="226"/>
        <v>0</v>
      </c>
      <c r="H553" s="86">
        <f t="shared" si="226"/>
        <v>0</v>
      </c>
      <c r="I553" s="86">
        <f t="shared" si="226"/>
        <v>0</v>
      </c>
      <c r="J553" s="86">
        <f t="shared" si="226"/>
        <v>0</v>
      </c>
      <c r="K553" s="86">
        <f t="shared" si="226"/>
        <v>0</v>
      </c>
      <c r="L553" s="86">
        <f t="shared" si="226"/>
        <v>0</v>
      </c>
      <c r="M553" s="86">
        <f t="shared" si="226"/>
        <v>0</v>
      </c>
      <c r="N553" s="86">
        <f t="shared" si="226"/>
        <v>0</v>
      </c>
      <c r="O553" s="86">
        <f t="shared" si="226"/>
        <v>0</v>
      </c>
      <c r="P553" s="86">
        <f t="shared" si="226"/>
        <v>0</v>
      </c>
      <c r="Q553" s="84">
        <f t="shared" si="223"/>
        <v>0</v>
      </c>
    </row>
    <row r="554" spans="3:17" hidden="1">
      <c r="C554" s="51">
        <f t="shared" si="220"/>
        <v>0</v>
      </c>
      <c r="D554" s="51">
        <f t="shared" si="220"/>
        <v>0</v>
      </c>
      <c r="E554" s="86">
        <f t="shared" ref="E554:P554" si="227">E13*VLOOKUP($D554,$D$286:$BC$389,$E$546,FALSE)+E13*VLOOKUP(CONCATENATE("Preparació per ",LOWER($D554)),$D$286:$BC$389,$E$546,FALSE)</f>
        <v>0</v>
      </c>
      <c r="F554" s="86">
        <f t="shared" si="227"/>
        <v>0</v>
      </c>
      <c r="G554" s="86">
        <f t="shared" si="227"/>
        <v>0</v>
      </c>
      <c r="H554" s="86">
        <f t="shared" si="227"/>
        <v>0</v>
      </c>
      <c r="I554" s="86">
        <f t="shared" si="227"/>
        <v>0</v>
      </c>
      <c r="J554" s="86">
        <f t="shared" si="227"/>
        <v>0</v>
      </c>
      <c r="K554" s="86">
        <f t="shared" si="227"/>
        <v>0</v>
      </c>
      <c r="L554" s="86">
        <f t="shared" si="227"/>
        <v>0</v>
      </c>
      <c r="M554" s="86">
        <f t="shared" si="227"/>
        <v>0</v>
      </c>
      <c r="N554" s="86">
        <f t="shared" si="227"/>
        <v>0</v>
      </c>
      <c r="O554" s="86">
        <f t="shared" si="227"/>
        <v>0</v>
      </c>
      <c r="P554" s="86">
        <f t="shared" si="227"/>
        <v>0</v>
      </c>
      <c r="Q554" s="84">
        <f t="shared" si="223"/>
        <v>0</v>
      </c>
    </row>
    <row r="555" spans="3:17" hidden="1">
      <c r="C555" s="51">
        <f t="shared" si="220"/>
        <v>0</v>
      </c>
      <c r="D555" s="51">
        <f t="shared" si="220"/>
        <v>0</v>
      </c>
      <c r="E555" s="86">
        <f t="shared" ref="E555:P555" si="228">E14*VLOOKUP($D555,$D$286:$BC$389,$E$546,FALSE)+E14*VLOOKUP(CONCATENATE("Preparació per ",LOWER($D555)),$D$286:$BC$389,$E$546,FALSE)</f>
        <v>0</v>
      </c>
      <c r="F555" s="86">
        <f t="shared" si="228"/>
        <v>0</v>
      </c>
      <c r="G555" s="86">
        <f t="shared" si="228"/>
        <v>0</v>
      </c>
      <c r="H555" s="86">
        <f t="shared" si="228"/>
        <v>0</v>
      </c>
      <c r="I555" s="86">
        <f t="shared" si="228"/>
        <v>0</v>
      </c>
      <c r="J555" s="86">
        <f t="shared" si="228"/>
        <v>0</v>
      </c>
      <c r="K555" s="86">
        <f t="shared" si="228"/>
        <v>0</v>
      </c>
      <c r="L555" s="86">
        <f t="shared" si="228"/>
        <v>0</v>
      </c>
      <c r="M555" s="86">
        <f t="shared" si="228"/>
        <v>0</v>
      </c>
      <c r="N555" s="86">
        <f t="shared" si="228"/>
        <v>0</v>
      </c>
      <c r="O555" s="86">
        <f t="shared" si="228"/>
        <v>0</v>
      </c>
      <c r="P555" s="86">
        <f t="shared" si="228"/>
        <v>0</v>
      </c>
      <c r="Q555" s="84">
        <f t="shared" si="223"/>
        <v>0</v>
      </c>
    </row>
    <row r="556" spans="3:17" hidden="1">
      <c r="C556" s="53" t="str">
        <f t="shared" si="220"/>
        <v>ADOBAT</v>
      </c>
      <c r="D556" s="53">
        <f t="shared" si="220"/>
        <v>0</v>
      </c>
      <c r="E556" s="87">
        <f t="shared" ref="E556:P556" si="229">E15*VLOOKUP($D556,$D$286:$BC$389,$E$546,FALSE)+E15*VLOOKUP(CONCATENATE("Preparació per ",LOWER($D556)),$D$286:$BC$389,$E$546,FALSE)</f>
        <v>0</v>
      </c>
      <c r="F556" s="87">
        <f t="shared" si="229"/>
        <v>0</v>
      </c>
      <c r="G556" s="87">
        <f t="shared" si="229"/>
        <v>0</v>
      </c>
      <c r="H556" s="87">
        <f t="shared" si="229"/>
        <v>0</v>
      </c>
      <c r="I556" s="87">
        <f t="shared" si="229"/>
        <v>0</v>
      </c>
      <c r="J556" s="87">
        <f t="shared" si="229"/>
        <v>0</v>
      </c>
      <c r="K556" s="87">
        <f t="shared" si="229"/>
        <v>0</v>
      </c>
      <c r="L556" s="87">
        <f t="shared" si="229"/>
        <v>0</v>
      </c>
      <c r="M556" s="87">
        <f t="shared" si="229"/>
        <v>0</v>
      </c>
      <c r="N556" s="87">
        <f t="shared" si="229"/>
        <v>0</v>
      </c>
      <c r="O556" s="87">
        <f t="shared" si="229"/>
        <v>0</v>
      </c>
      <c r="P556" s="87">
        <f t="shared" si="229"/>
        <v>0</v>
      </c>
      <c r="Q556" s="84">
        <f t="shared" si="223"/>
        <v>0</v>
      </c>
    </row>
    <row r="557" spans="3:17" hidden="1">
      <c r="C557" s="53">
        <f t="shared" si="220"/>
        <v>0</v>
      </c>
      <c r="D557" s="53">
        <f t="shared" si="220"/>
        <v>0</v>
      </c>
      <c r="E557" s="87">
        <f t="shared" ref="E557:P557" si="230">E16*VLOOKUP($D557,$D$286:$BC$389,$E$546,FALSE)+E16*VLOOKUP(CONCATENATE("Preparació per ",LOWER($D557)),$D$286:$BC$389,$E$546,FALSE)</f>
        <v>0</v>
      </c>
      <c r="F557" s="87">
        <f t="shared" si="230"/>
        <v>0</v>
      </c>
      <c r="G557" s="87">
        <f t="shared" si="230"/>
        <v>0</v>
      </c>
      <c r="H557" s="87">
        <f t="shared" si="230"/>
        <v>0</v>
      </c>
      <c r="I557" s="87">
        <f t="shared" si="230"/>
        <v>0</v>
      </c>
      <c r="J557" s="87">
        <f t="shared" si="230"/>
        <v>0</v>
      </c>
      <c r="K557" s="87">
        <f t="shared" si="230"/>
        <v>0</v>
      </c>
      <c r="L557" s="87">
        <f t="shared" si="230"/>
        <v>0</v>
      </c>
      <c r="M557" s="87">
        <f t="shared" si="230"/>
        <v>0</v>
      </c>
      <c r="N557" s="87">
        <f t="shared" si="230"/>
        <v>0</v>
      </c>
      <c r="O557" s="87">
        <f t="shared" si="230"/>
        <v>0</v>
      </c>
      <c r="P557" s="87">
        <f t="shared" si="230"/>
        <v>0</v>
      </c>
      <c r="Q557" s="84">
        <f t="shared" si="223"/>
        <v>0</v>
      </c>
    </row>
    <row r="558" spans="3:17" hidden="1">
      <c r="C558" s="53">
        <f t="shared" si="220"/>
        <v>0</v>
      </c>
      <c r="D558" s="53">
        <f t="shared" si="220"/>
        <v>0</v>
      </c>
      <c r="E558" s="87">
        <f t="shared" ref="E558:P558" si="231">E17*VLOOKUP($D558,$D$286:$BC$389,$E$546,FALSE)+E17*VLOOKUP(CONCATENATE("Preparació per ",LOWER($D558)),$D$286:$BC$389,$E$546,FALSE)</f>
        <v>0</v>
      </c>
      <c r="F558" s="87">
        <f t="shared" si="231"/>
        <v>0</v>
      </c>
      <c r="G558" s="87">
        <f t="shared" si="231"/>
        <v>0</v>
      </c>
      <c r="H558" s="87">
        <f t="shared" si="231"/>
        <v>0</v>
      </c>
      <c r="I558" s="87">
        <f t="shared" si="231"/>
        <v>0</v>
      </c>
      <c r="J558" s="87">
        <f t="shared" si="231"/>
        <v>0</v>
      </c>
      <c r="K558" s="87">
        <f t="shared" si="231"/>
        <v>0</v>
      </c>
      <c r="L558" s="87">
        <f t="shared" si="231"/>
        <v>0</v>
      </c>
      <c r="M558" s="87">
        <f t="shared" si="231"/>
        <v>0</v>
      </c>
      <c r="N558" s="87">
        <f t="shared" si="231"/>
        <v>0</v>
      </c>
      <c r="O558" s="87">
        <f t="shared" si="231"/>
        <v>0</v>
      </c>
      <c r="P558" s="87">
        <f t="shared" si="231"/>
        <v>0</v>
      </c>
      <c r="Q558" s="84">
        <f t="shared" si="223"/>
        <v>0</v>
      </c>
    </row>
    <row r="559" spans="3:17" hidden="1">
      <c r="C559" s="53">
        <f t="shared" si="220"/>
        <v>0</v>
      </c>
      <c r="D559" s="53">
        <f t="shared" si="220"/>
        <v>0</v>
      </c>
      <c r="E559" s="87">
        <f t="shared" ref="E559:P559" si="232">E18*VLOOKUP($D559,$D$286:$BC$389,$E$546,FALSE)+E18*VLOOKUP(CONCATENATE("Preparació per ",LOWER($D559)),$D$286:$BC$389,$E$546,FALSE)</f>
        <v>0</v>
      </c>
      <c r="F559" s="87">
        <f t="shared" si="232"/>
        <v>0</v>
      </c>
      <c r="G559" s="87">
        <f t="shared" si="232"/>
        <v>0</v>
      </c>
      <c r="H559" s="87">
        <f t="shared" si="232"/>
        <v>0</v>
      </c>
      <c r="I559" s="87">
        <f t="shared" si="232"/>
        <v>0</v>
      </c>
      <c r="J559" s="87">
        <f t="shared" si="232"/>
        <v>0</v>
      </c>
      <c r="K559" s="87">
        <f t="shared" si="232"/>
        <v>0</v>
      </c>
      <c r="L559" s="87">
        <f t="shared" si="232"/>
        <v>0</v>
      </c>
      <c r="M559" s="87">
        <f t="shared" si="232"/>
        <v>0</v>
      </c>
      <c r="N559" s="87">
        <f t="shared" si="232"/>
        <v>0</v>
      </c>
      <c r="O559" s="87">
        <f t="shared" si="232"/>
        <v>0</v>
      </c>
      <c r="P559" s="87">
        <f t="shared" si="232"/>
        <v>0</v>
      </c>
      <c r="Q559" s="84">
        <f t="shared" si="223"/>
        <v>0</v>
      </c>
    </row>
    <row r="560" spans="3:17" hidden="1">
      <c r="C560" s="56" t="str">
        <f t="shared" si="220"/>
        <v>PLANTACIÓ</v>
      </c>
      <c r="D560" s="56" t="str">
        <f t="shared" si="220"/>
        <v>Plantació manual enciam</v>
      </c>
      <c r="E560" s="88">
        <f t="shared" ref="E560:P560" si="233">E19*VLOOKUP($D560,$D$286:$BC$389,$E$546,FALSE)+E19*VLOOKUP(CONCATENATE("Preparació per ",LOWER($D560)),$D$286:$BC$389,$E$546,FALSE)</f>
        <v>0</v>
      </c>
      <c r="F560" s="88">
        <f t="shared" si="233"/>
        <v>0</v>
      </c>
      <c r="G560" s="88">
        <f t="shared" si="233"/>
        <v>0</v>
      </c>
      <c r="H560" s="88">
        <f t="shared" si="233"/>
        <v>0</v>
      </c>
      <c r="I560" s="88">
        <f t="shared" si="233"/>
        <v>0</v>
      </c>
      <c r="J560" s="88">
        <f t="shared" si="233"/>
        <v>0</v>
      </c>
      <c r="K560" s="88">
        <f t="shared" si="233"/>
        <v>0</v>
      </c>
      <c r="L560" s="88">
        <f t="shared" si="233"/>
        <v>0</v>
      </c>
      <c r="M560" s="88">
        <f t="shared" si="233"/>
        <v>0</v>
      </c>
      <c r="N560" s="88">
        <f t="shared" si="233"/>
        <v>0</v>
      </c>
      <c r="O560" s="88">
        <f t="shared" si="233"/>
        <v>0</v>
      </c>
      <c r="P560" s="88">
        <f t="shared" si="233"/>
        <v>0</v>
      </c>
      <c r="Q560" s="84">
        <f t="shared" si="223"/>
        <v>0</v>
      </c>
    </row>
    <row r="561" spans="3:17" hidden="1">
      <c r="C561" s="56">
        <f t="shared" si="220"/>
        <v>0</v>
      </c>
      <c r="D561" s="56">
        <f t="shared" si="220"/>
        <v>0</v>
      </c>
      <c r="E561" s="88">
        <f t="shared" ref="E561:P561" si="234">E20*VLOOKUP($D561,$D$286:$BC$389,$E$546,FALSE)+E20*VLOOKUP(CONCATENATE("Preparació per ",LOWER($D561)),$D$286:$BC$389,$E$546,FALSE)</f>
        <v>0</v>
      </c>
      <c r="F561" s="88">
        <f t="shared" si="234"/>
        <v>0</v>
      </c>
      <c r="G561" s="88">
        <f t="shared" si="234"/>
        <v>0</v>
      </c>
      <c r="H561" s="88">
        <f t="shared" si="234"/>
        <v>0</v>
      </c>
      <c r="I561" s="88">
        <f t="shared" si="234"/>
        <v>0</v>
      </c>
      <c r="J561" s="88">
        <f t="shared" si="234"/>
        <v>0</v>
      </c>
      <c r="K561" s="88">
        <f t="shared" si="234"/>
        <v>0</v>
      </c>
      <c r="L561" s="88">
        <f t="shared" si="234"/>
        <v>0</v>
      </c>
      <c r="M561" s="88">
        <f t="shared" si="234"/>
        <v>0</v>
      </c>
      <c r="N561" s="88">
        <f t="shared" si="234"/>
        <v>0</v>
      </c>
      <c r="O561" s="88">
        <f t="shared" si="234"/>
        <v>0</v>
      </c>
      <c r="P561" s="88">
        <f t="shared" si="234"/>
        <v>0</v>
      </c>
      <c r="Q561" s="84">
        <f t="shared" si="223"/>
        <v>0</v>
      </c>
    </row>
    <row r="562" spans="3:17" hidden="1">
      <c r="C562" s="56">
        <f t="shared" si="220"/>
        <v>0</v>
      </c>
      <c r="D562" s="56">
        <f t="shared" si="220"/>
        <v>0</v>
      </c>
      <c r="E562" s="88">
        <f t="shared" ref="E562:P562" si="235">E21*VLOOKUP($D562,$D$286:$BC$389,$E$546,FALSE)+E21*VLOOKUP(CONCATENATE("Preparació per ",LOWER($D562)),$D$286:$BC$389,$E$546,FALSE)</f>
        <v>0</v>
      </c>
      <c r="F562" s="88">
        <f t="shared" si="235"/>
        <v>0</v>
      </c>
      <c r="G562" s="88">
        <f t="shared" si="235"/>
        <v>0</v>
      </c>
      <c r="H562" s="88">
        <f t="shared" si="235"/>
        <v>0</v>
      </c>
      <c r="I562" s="88">
        <f t="shared" si="235"/>
        <v>0</v>
      </c>
      <c r="J562" s="88">
        <f t="shared" si="235"/>
        <v>0</v>
      </c>
      <c r="K562" s="88">
        <f t="shared" si="235"/>
        <v>0</v>
      </c>
      <c r="L562" s="88">
        <f t="shared" si="235"/>
        <v>0</v>
      </c>
      <c r="M562" s="88">
        <f t="shared" si="235"/>
        <v>0</v>
      </c>
      <c r="N562" s="88">
        <f t="shared" si="235"/>
        <v>0</v>
      </c>
      <c r="O562" s="88">
        <f t="shared" si="235"/>
        <v>0</v>
      </c>
      <c r="P562" s="88">
        <f t="shared" si="235"/>
        <v>0</v>
      </c>
      <c r="Q562" s="84">
        <f t="shared" si="223"/>
        <v>0</v>
      </c>
    </row>
    <row r="563" spans="3:17" hidden="1">
      <c r="C563" s="56">
        <f t="shared" si="220"/>
        <v>0</v>
      </c>
      <c r="D563" s="56">
        <f t="shared" si="220"/>
        <v>0</v>
      </c>
      <c r="E563" s="88">
        <f t="shared" ref="E563:P563" si="236">E22*VLOOKUP($D563,$D$286:$BC$389,$E$546,FALSE)+E22*VLOOKUP(CONCATENATE("Preparació per ",LOWER($D563)),$D$286:$BC$389,$E$546,FALSE)</f>
        <v>0</v>
      </c>
      <c r="F563" s="88">
        <f t="shared" si="236"/>
        <v>0</v>
      </c>
      <c r="G563" s="88">
        <f t="shared" si="236"/>
        <v>0</v>
      </c>
      <c r="H563" s="88">
        <f t="shared" si="236"/>
        <v>0</v>
      </c>
      <c r="I563" s="88">
        <f t="shared" si="236"/>
        <v>0</v>
      </c>
      <c r="J563" s="88">
        <f t="shared" si="236"/>
        <v>0</v>
      </c>
      <c r="K563" s="88">
        <f t="shared" si="236"/>
        <v>0</v>
      </c>
      <c r="L563" s="88">
        <f t="shared" si="236"/>
        <v>0</v>
      </c>
      <c r="M563" s="88">
        <f t="shared" si="236"/>
        <v>0</v>
      </c>
      <c r="N563" s="88">
        <f t="shared" si="236"/>
        <v>0</v>
      </c>
      <c r="O563" s="88">
        <f t="shared" si="236"/>
        <v>0</v>
      </c>
      <c r="P563" s="88">
        <f t="shared" si="236"/>
        <v>0</v>
      </c>
      <c r="Q563" s="84">
        <f t="shared" si="223"/>
        <v>0</v>
      </c>
    </row>
    <row r="564" spans="3:17" hidden="1">
      <c r="C564" s="58" t="str">
        <f t="shared" si="220"/>
        <v>REG</v>
      </c>
      <c r="D564" s="58" t="str">
        <f t="shared" si="220"/>
        <v>Instal.lació sistema de reg amb cinta (1,6 m per m2)</v>
      </c>
      <c r="E564" s="89">
        <f t="shared" ref="E564:P564" si="237">E23*VLOOKUP($D564,$D$286:$BC$389,$E$546,FALSE)+E23*VLOOKUP(CONCATENATE("Preparació per ",LOWER($D564)),$D$286:$BC$389,$E$546,FALSE)</f>
        <v>0</v>
      </c>
      <c r="F564" s="89">
        <f t="shared" si="237"/>
        <v>0</v>
      </c>
      <c r="G564" s="89">
        <f t="shared" si="237"/>
        <v>0</v>
      </c>
      <c r="H564" s="89">
        <f t="shared" si="237"/>
        <v>0</v>
      </c>
      <c r="I564" s="89">
        <f t="shared" si="237"/>
        <v>0</v>
      </c>
      <c r="J564" s="89">
        <f t="shared" si="237"/>
        <v>0</v>
      </c>
      <c r="K564" s="89">
        <f t="shared" si="237"/>
        <v>0</v>
      </c>
      <c r="L564" s="89">
        <f t="shared" si="237"/>
        <v>0</v>
      </c>
      <c r="M564" s="89">
        <f t="shared" si="237"/>
        <v>0</v>
      </c>
      <c r="N564" s="89">
        <f t="shared" si="237"/>
        <v>0</v>
      </c>
      <c r="O564" s="89">
        <f t="shared" si="237"/>
        <v>0</v>
      </c>
      <c r="P564" s="89">
        <f t="shared" si="237"/>
        <v>0</v>
      </c>
      <c r="Q564" s="84">
        <f t="shared" si="223"/>
        <v>0</v>
      </c>
    </row>
    <row r="565" spans="3:17" hidden="1">
      <c r="C565" s="58">
        <f t="shared" si="220"/>
        <v>0</v>
      </c>
      <c r="D565" s="58" t="str">
        <f t="shared" si="220"/>
        <v>Reg (L/m2)</v>
      </c>
      <c r="E565" s="89">
        <f t="shared" ref="E565:P565" si="238">E24*VLOOKUP($D565,$D$286:$BC$389,$E$546,FALSE)+E24*VLOOKUP(CONCATENATE("Preparació per ",LOWER($D565)),$D$286:$BC$389,$E$546,FALSE)</f>
        <v>0</v>
      </c>
      <c r="F565" s="89">
        <f t="shared" si="238"/>
        <v>0</v>
      </c>
      <c r="G565" s="89">
        <f t="shared" si="238"/>
        <v>0</v>
      </c>
      <c r="H565" s="89">
        <f t="shared" si="238"/>
        <v>0</v>
      </c>
      <c r="I565" s="89">
        <f t="shared" si="238"/>
        <v>0</v>
      </c>
      <c r="J565" s="89">
        <f t="shared" si="238"/>
        <v>0</v>
      </c>
      <c r="K565" s="89">
        <f t="shared" si="238"/>
        <v>0</v>
      </c>
      <c r="L565" s="89">
        <f t="shared" si="238"/>
        <v>0</v>
      </c>
      <c r="M565" s="89">
        <f t="shared" si="238"/>
        <v>0</v>
      </c>
      <c r="N565" s="89">
        <f t="shared" si="238"/>
        <v>0</v>
      </c>
      <c r="O565" s="89">
        <f t="shared" si="238"/>
        <v>0</v>
      </c>
      <c r="P565" s="89">
        <f t="shared" si="238"/>
        <v>0</v>
      </c>
      <c r="Q565" s="84">
        <f t="shared" si="223"/>
        <v>0</v>
      </c>
    </row>
    <row r="566" spans="3:17" hidden="1">
      <c r="C566" s="58">
        <f t="shared" si="220"/>
        <v>0</v>
      </c>
      <c r="D566" s="58" t="str">
        <f t="shared" si="220"/>
        <v>Desinstal.lació sistema de reg amb cinta</v>
      </c>
      <c r="E566" s="89">
        <f t="shared" ref="E566:P566" si="239">E25*VLOOKUP($D566,$D$286:$BC$389,$E$546,FALSE)+E25*VLOOKUP(CONCATENATE("Preparació per ",LOWER($D566)),$D$286:$BC$389,$E$546,FALSE)</f>
        <v>0</v>
      </c>
      <c r="F566" s="89">
        <f t="shared" si="239"/>
        <v>0</v>
      </c>
      <c r="G566" s="89">
        <f t="shared" si="239"/>
        <v>0</v>
      </c>
      <c r="H566" s="89">
        <f t="shared" si="239"/>
        <v>0</v>
      </c>
      <c r="I566" s="89">
        <f t="shared" si="239"/>
        <v>0</v>
      </c>
      <c r="J566" s="89">
        <f t="shared" si="239"/>
        <v>0</v>
      </c>
      <c r="K566" s="89">
        <f t="shared" si="239"/>
        <v>0</v>
      </c>
      <c r="L566" s="89">
        <f t="shared" si="239"/>
        <v>0</v>
      </c>
      <c r="M566" s="89">
        <f t="shared" si="239"/>
        <v>0</v>
      </c>
      <c r="N566" s="89">
        <f t="shared" si="239"/>
        <v>0</v>
      </c>
      <c r="O566" s="89">
        <f t="shared" si="239"/>
        <v>0</v>
      </c>
      <c r="P566" s="89">
        <f t="shared" si="239"/>
        <v>0</v>
      </c>
      <c r="Q566" s="84">
        <f t="shared" si="223"/>
        <v>0</v>
      </c>
    </row>
    <row r="567" spans="3:17" hidden="1">
      <c r="C567" s="58">
        <f t="shared" si="220"/>
        <v>0</v>
      </c>
      <c r="D567" s="58">
        <f t="shared" si="220"/>
        <v>0</v>
      </c>
      <c r="E567" s="89">
        <f t="shared" ref="E567:P567" si="240">E26*VLOOKUP($D567,$D$286:$BC$389,$E$546,FALSE)+E26*VLOOKUP(CONCATENATE("Preparació per ",LOWER($D567)),$D$286:$BC$389,$E$546,FALSE)</f>
        <v>0</v>
      </c>
      <c r="F567" s="89">
        <f t="shared" si="240"/>
        <v>0</v>
      </c>
      <c r="G567" s="89">
        <f t="shared" si="240"/>
        <v>0</v>
      </c>
      <c r="H567" s="89">
        <f t="shared" si="240"/>
        <v>0</v>
      </c>
      <c r="I567" s="89">
        <f t="shared" si="240"/>
        <v>0</v>
      </c>
      <c r="J567" s="89">
        <f t="shared" si="240"/>
        <v>0</v>
      </c>
      <c r="K567" s="89">
        <f t="shared" si="240"/>
        <v>0</v>
      </c>
      <c r="L567" s="89">
        <f t="shared" si="240"/>
        <v>0</v>
      </c>
      <c r="M567" s="89">
        <f t="shared" si="240"/>
        <v>0</v>
      </c>
      <c r="N567" s="89">
        <f t="shared" si="240"/>
        <v>0</v>
      </c>
      <c r="O567" s="89">
        <f t="shared" si="240"/>
        <v>0</v>
      </c>
      <c r="P567" s="89">
        <f t="shared" si="240"/>
        <v>0</v>
      </c>
      <c r="Q567" s="84">
        <f t="shared" si="223"/>
        <v>0</v>
      </c>
    </row>
    <row r="568" spans="3:17" hidden="1">
      <c r="C568" s="49" t="str">
        <f t="shared" si="220"/>
        <v>TRACTAMENTS</v>
      </c>
      <c r="D568" s="49" t="str">
        <f t="shared" si="220"/>
        <v>Tractament Bacillus + retenol +purí ortiga amb tractor i braços</v>
      </c>
      <c r="E568" s="90">
        <f t="shared" ref="E568:P568" si="241">E27*VLOOKUP($D568,$D$286:$BC$389,$E$546,FALSE)+E27*VLOOKUP(CONCATENATE("Preparació per ",LOWER($D568)),$D$286:$BC$389,$E$546,FALSE)</f>
        <v>0</v>
      </c>
      <c r="F568" s="90">
        <f t="shared" si="241"/>
        <v>0</v>
      </c>
      <c r="G568" s="90">
        <f t="shared" si="241"/>
        <v>0</v>
      </c>
      <c r="H568" s="90">
        <f t="shared" si="241"/>
        <v>0</v>
      </c>
      <c r="I568" s="90">
        <f t="shared" si="241"/>
        <v>0</v>
      </c>
      <c r="J568" s="90">
        <f t="shared" si="241"/>
        <v>0</v>
      </c>
      <c r="K568" s="90">
        <f t="shared" si="241"/>
        <v>0</v>
      </c>
      <c r="L568" s="90">
        <f t="shared" si="241"/>
        <v>0</v>
      </c>
      <c r="M568" s="90">
        <f t="shared" si="241"/>
        <v>0</v>
      </c>
      <c r="N568" s="90">
        <f t="shared" si="241"/>
        <v>0</v>
      </c>
      <c r="O568" s="90">
        <f t="shared" si="241"/>
        <v>0</v>
      </c>
      <c r="P568" s="90">
        <f t="shared" si="241"/>
        <v>0</v>
      </c>
      <c r="Q568" s="84">
        <f t="shared" si="223"/>
        <v>0</v>
      </c>
    </row>
    <row r="569" spans="3:17" hidden="1">
      <c r="C569" s="49">
        <f t="shared" ref="C569:D583" si="242">+C28</f>
        <v>0</v>
      </c>
      <c r="D569" s="49" t="str">
        <f t="shared" si="242"/>
        <v>Tractament Llimacs (Ferramol)</v>
      </c>
      <c r="E569" s="90">
        <f t="shared" ref="E569:P569" si="243">E28*VLOOKUP($D569,$D$286:$BC$389,$E$546,FALSE)+E28*VLOOKUP(CONCATENATE("Preparació per ",LOWER($D569)),$D$286:$BC$389,$E$546,FALSE)</f>
        <v>0</v>
      </c>
      <c r="F569" s="90">
        <f t="shared" si="243"/>
        <v>0</v>
      </c>
      <c r="G569" s="90">
        <f t="shared" si="243"/>
        <v>0</v>
      </c>
      <c r="H569" s="90">
        <f t="shared" si="243"/>
        <v>0</v>
      </c>
      <c r="I569" s="90">
        <f t="shared" si="243"/>
        <v>0</v>
      </c>
      <c r="J569" s="90">
        <f t="shared" si="243"/>
        <v>0</v>
      </c>
      <c r="K569" s="90">
        <f t="shared" si="243"/>
        <v>0</v>
      </c>
      <c r="L569" s="90">
        <f t="shared" si="243"/>
        <v>0</v>
      </c>
      <c r="M569" s="90">
        <f t="shared" si="243"/>
        <v>0</v>
      </c>
      <c r="N569" s="90">
        <f t="shared" si="243"/>
        <v>0</v>
      </c>
      <c r="O569" s="90">
        <f t="shared" si="243"/>
        <v>0</v>
      </c>
      <c r="P569" s="90">
        <f t="shared" si="243"/>
        <v>0</v>
      </c>
      <c r="Q569" s="84">
        <f t="shared" si="223"/>
        <v>0</v>
      </c>
    </row>
    <row r="570" spans="3:17" hidden="1">
      <c r="C570" s="49">
        <f t="shared" si="242"/>
        <v>0</v>
      </c>
      <c r="D570" s="49">
        <f t="shared" si="242"/>
        <v>0</v>
      </c>
      <c r="E570" s="90">
        <f t="shared" ref="E570:P570" si="244">E29*VLOOKUP($D570,$D$286:$BC$389,$E$546,FALSE)+E29*VLOOKUP(CONCATENATE("Preparació per ",LOWER($D570)),$D$286:$BC$389,$E$546,FALSE)</f>
        <v>0</v>
      </c>
      <c r="F570" s="90">
        <f t="shared" si="244"/>
        <v>0</v>
      </c>
      <c r="G570" s="90">
        <f t="shared" si="244"/>
        <v>0</v>
      </c>
      <c r="H570" s="90">
        <f t="shared" si="244"/>
        <v>0</v>
      </c>
      <c r="I570" s="90">
        <f t="shared" si="244"/>
        <v>0</v>
      </c>
      <c r="J570" s="90">
        <f t="shared" si="244"/>
        <v>0</v>
      </c>
      <c r="K570" s="90">
        <f t="shared" si="244"/>
        <v>0</v>
      </c>
      <c r="L570" s="90">
        <f t="shared" si="244"/>
        <v>0</v>
      </c>
      <c r="M570" s="90">
        <f t="shared" si="244"/>
        <v>0</v>
      </c>
      <c r="N570" s="90">
        <f t="shared" si="244"/>
        <v>0</v>
      </c>
      <c r="O570" s="90">
        <f t="shared" si="244"/>
        <v>0</v>
      </c>
      <c r="P570" s="90">
        <f t="shared" si="244"/>
        <v>0</v>
      </c>
      <c r="Q570" s="84">
        <f t="shared" si="223"/>
        <v>0</v>
      </c>
    </row>
    <row r="571" spans="3:17" hidden="1">
      <c r="C571" s="49">
        <f t="shared" si="242"/>
        <v>0</v>
      </c>
      <c r="D571" s="49">
        <f t="shared" si="242"/>
        <v>0</v>
      </c>
      <c r="E571" s="90">
        <f t="shared" ref="E571:P571" si="245">E30*VLOOKUP($D571,$D$286:$BC$389,$E$546,FALSE)+E30*VLOOKUP(CONCATENATE("Preparació per ",LOWER($D571)),$D$286:$BC$389,$E$546,FALSE)</f>
        <v>0</v>
      </c>
      <c r="F571" s="90">
        <f t="shared" si="245"/>
        <v>0</v>
      </c>
      <c r="G571" s="90">
        <f t="shared" si="245"/>
        <v>0</v>
      </c>
      <c r="H571" s="90">
        <f t="shared" si="245"/>
        <v>0</v>
      </c>
      <c r="I571" s="90">
        <f t="shared" si="245"/>
        <v>0</v>
      </c>
      <c r="J571" s="90">
        <f t="shared" si="245"/>
        <v>0</v>
      </c>
      <c r="K571" s="90">
        <f t="shared" si="245"/>
        <v>0</v>
      </c>
      <c r="L571" s="90">
        <f t="shared" si="245"/>
        <v>0</v>
      </c>
      <c r="M571" s="90">
        <f t="shared" si="245"/>
        <v>0</v>
      </c>
      <c r="N571" s="90">
        <f t="shared" si="245"/>
        <v>0</v>
      </c>
      <c r="O571" s="90">
        <f t="shared" si="245"/>
        <v>0</v>
      </c>
      <c r="P571" s="90">
        <f t="shared" si="245"/>
        <v>0</v>
      </c>
      <c r="Q571" s="84">
        <f t="shared" si="223"/>
        <v>0</v>
      </c>
    </row>
    <row r="572" spans="3:17" hidden="1">
      <c r="C572" s="49">
        <f t="shared" si="242"/>
        <v>0</v>
      </c>
      <c r="D572" s="49">
        <f t="shared" si="242"/>
        <v>0</v>
      </c>
      <c r="E572" s="90">
        <f t="shared" ref="E572:P572" si="246">E31*VLOOKUP($D572,$D$286:$BC$389,$E$546,FALSE)+E31*VLOOKUP(CONCATENATE("Preparació per ",LOWER($D572)),$D$286:$BC$389,$E$546,FALSE)</f>
        <v>0</v>
      </c>
      <c r="F572" s="90">
        <f t="shared" si="246"/>
        <v>0</v>
      </c>
      <c r="G572" s="90">
        <f t="shared" si="246"/>
        <v>0</v>
      </c>
      <c r="H572" s="90">
        <f t="shared" si="246"/>
        <v>0</v>
      </c>
      <c r="I572" s="90">
        <f t="shared" si="246"/>
        <v>0</v>
      </c>
      <c r="J572" s="90">
        <f t="shared" si="246"/>
        <v>0</v>
      </c>
      <c r="K572" s="90">
        <f t="shared" si="246"/>
        <v>0</v>
      </c>
      <c r="L572" s="90">
        <f t="shared" si="246"/>
        <v>0</v>
      </c>
      <c r="M572" s="90">
        <f t="shared" si="246"/>
        <v>0</v>
      </c>
      <c r="N572" s="90">
        <f t="shared" si="246"/>
        <v>0</v>
      </c>
      <c r="O572" s="90">
        <f t="shared" si="246"/>
        <v>0</v>
      </c>
      <c r="P572" s="90">
        <f t="shared" si="246"/>
        <v>0</v>
      </c>
      <c r="Q572" s="84">
        <f t="shared" si="223"/>
        <v>0</v>
      </c>
    </row>
    <row r="573" spans="3:17" hidden="1">
      <c r="C573" s="60" t="str">
        <f t="shared" si="242"/>
        <v>DESHERBAT</v>
      </c>
      <c r="D573" s="60" t="str">
        <f t="shared" si="242"/>
        <v>Desherbat amb motocultor</v>
      </c>
      <c r="E573" s="91">
        <f t="shared" ref="E573:P573" si="247">E32*VLOOKUP($D573,$D$286:$BC$389,$E$546,FALSE)+E32*VLOOKUP(CONCATENATE("Preparació per ",LOWER($D573)),$D$286:$BC$389,$E$546,FALSE)</f>
        <v>0</v>
      </c>
      <c r="F573" s="91">
        <f t="shared" si="247"/>
        <v>0</v>
      </c>
      <c r="G573" s="91">
        <f t="shared" si="247"/>
        <v>0</v>
      </c>
      <c r="H573" s="91">
        <f t="shared" si="247"/>
        <v>0</v>
      </c>
      <c r="I573" s="91">
        <f t="shared" si="247"/>
        <v>0</v>
      </c>
      <c r="J573" s="91">
        <f t="shared" si="247"/>
        <v>0</v>
      </c>
      <c r="K573" s="91">
        <f t="shared" si="247"/>
        <v>0</v>
      </c>
      <c r="L573" s="91">
        <f t="shared" si="247"/>
        <v>0</v>
      </c>
      <c r="M573" s="91">
        <f t="shared" si="247"/>
        <v>0</v>
      </c>
      <c r="N573" s="91">
        <f t="shared" si="247"/>
        <v>0</v>
      </c>
      <c r="O573" s="91">
        <f t="shared" si="247"/>
        <v>0</v>
      </c>
      <c r="P573" s="91">
        <f t="shared" si="247"/>
        <v>0</v>
      </c>
      <c r="Q573" s="84">
        <f t="shared" si="223"/>
        <v>0</v>
      </c>
    </row>
    <row r="574" spans="3:17" hidden="1">
      <c r="C574" s="60">
        <f t="shared" si="242"/>
        <v>0</v>
      </c>
      <c r="D574" s="60" t="str">
        <f t="shared" si="242"/>
        <v>Desherbat manual 6,5h/1.000  m2</v>
      </c>
      <c r="E574" s="91">
        <f t="shared" ref="E574:P574" si="248">E33*VLOOKUP($D574,$D$286:$BC$389,$E$546,FALSE)+E33*VLOOKUP(CONCATENATE("Preparació per ",LOWER($D574)),$D$286:$BC$389,$E$546,FALSE)</f>
        <v>0</v>
      </c>
      <c r="F574" s="91">
        <f t="shared" si="248"/>
        <v>0</v>
      </c>
      <c r="G574" s="91">
        <f t="shared" si="248"/>
        <v>0</v>
      </c>
      <c r="H574" s="91">
        <f t="shared" si="248"/>
        <v>0</v>
      </c>
      <c r="I574" s="91">
        <f t="shared" si="248"/>
        <v>0</v>
      </c>
      <c r="J574" s="91">
        <f t="shared" si="248"/>
        <v>0</v>
      </c>
      <c r="K574" s="91">
        <f t="shared" si="248"/>
        <v>0</v>
      </c>
      <c r="L574" s="91">
        <f t="shared" si="248"/>
        <v>0</v>
      </c>
      <c r="M574" s="91">
        <f t="shared" si="248"/>
        <v>0</v>
      </c>
      <c r="N574" s="91">
        <f t="shared" si="248"/>
        <v>0</v>
      </c>
      <c r="O574" s="91">
        <f t="shared" si="248"/>
        <v>0</v>
      </c>
      <c r="P574" s="91">
        <f t="shared" si="248"/>
        <v>0</v>
      </c>
      <c r="Q574" s="84">
        <f t="shared" si="223"/>
        <v>0</v>
      </c>
    </row>
    <row r="575" spans="3:17" hidden="1">
      <c r="C575" s="60">
        <f t="shared" si="242"/>
        <v>0</v>
      </c>
      <c r="D575" s="60">
        <f t="shared" si="242"/>
        <v>0</v>
      </c>
      <c r="E575" s="91">
        <f t="shared" ref="E575:P575" si="249">E34*VLOOKUP($D575,$D$286:$BC$389,$E$546,FALSE)+E34*VLOOKUP(CONCATENATE("Preparació per ",LOWER($D575)),$D$286:$BC$389,$E$546,FALSE)</f>
        <v>0</v>
      </c>
      <c r="F575" s="91">
        <f t="shared" si="249"/>
        <v>0</v>
      </c>
      <c r="G575" s="91">
        <f t="shared" si="249"/>
        <v>0</v>
      </c>
      <c r="H575" s="91">
        <f t="shared" si="249"/>
        <v>0</v>
      </c>
      <c r="I575" s="91">
        <f t="shared" si="249"/>
        <v>0</v>
      </c>
      <c r="J575" s="91">
        <f t="shared" si="249"/>
        <v>0</v>
      </c>
      <c r="K575" s="91">
        <f t="shared" si="249"/>
        <v>0</v>
      </c>
      <c r="L575" s="91">
        <f t="shared" si="249"/>
        <v>0</v>
      </c>
      <c r="M575" s="91">
        <f t="shared" si="249"/>
        <v>0</v>
      </c>
      <c r="N575" s="91">
        <f t="shared" si="249"/>
        <v>0</v>
      </c>
      <c r="O575" s="91">
        <f t="shared" si="249"/>
        <v>0</v>
      </c>
      <c r="P575" s="91">
        <f t="shared" si="249"/>
        <v>0</v>
      </c>
      <c r="Q575" s="84">
        <f t="shared" si="223"/>
        <v>0</v>
      </c>
    </row>
    <row r="576" spans="3:17" hidden="1">
      <c r="C576" s="60">
        <f t="shared" si="242"/>
        <v>0</v>
      </c>
      <c r="D576" s="60">
        <f t="shared" si="242"/>
        <v>0</v>
      </c>
      <c r="E576" s="91">
        <f t="shared" ref="E576:P576" si="250">E35*VLOOKUP($D576,$D$286:$BC$389,$E$546,FALSE)+E35*VLOOKUP(CONCATENATE("Preparació per ",LOWER($D576)),$D$286:$BC$389,$E$546,FALSE)</f>
        <v>0</v>
      </c>
      <c r="F576" s="91">
        <f t="shared" si="250"/>
        <v>0</v>
      </c>
      <c r="G576" s="91">
        <f t="shared" si="250"/>
        <v>0</v>
      </c>
      <c r="H576" s="91">
        <f t="shared" si="250"/>
        <v>0</v>
      </c>
      <c r="I576" s="91">
        <f t="shared" si="250"/>
        <v>0</v>
      </c>
      <c r="J576" s="91">
        <f t="shared" si="250"/>
        <v>0</v>
      </c>
      <c r="K576" s="91">
        <f t="shared" si="250"/>
        <v>0</v>
      </c>
      <c r="L576" s="91">
        <f t="shared" si="250"/>
        <v>0</v>
      </c>
      <c r="M576" s="91">
        <f t="shared" si="250"/>
        <v>0</v>
      </c>
      <c r="N576" s="91">
        <f t="shared" si="250"/>
        <v>0</v>
      </c>
      <c r="O576" s="91">
        <f t="shared" si="250"/>
        <v>0</v>
      </c>
      <c r="P576" s="91">
        <f t="shared" si="250"/>
        <v>0</v>
      </c>
      <c r="Q576" s="84">
        <f t="shared" si="223"/>
        <v>0</v>
      </c>
    </row>
    <row r="577" spans="3:17" hidden="1">
      <c r="C577" s="62" t="str">
        <f t="shared" si="242"/>
        <v>ALTRES OPERACIONS ESPECÍFIQUES</v>
      </c>
      <c r="D577" s="62" t="str">
        <f t="shared" si="242"/>
        <v>Renda de la terra</v>
      </c>
      <c r="E577" s="92">
        <f t="shared" ref="E577:P577" si="251">E36*VLOOKUP($D577,$D$286:$BC$389,$E$546,FALSE)+E36*VLOOKUP(CONCATENATE("Preparació per ",LOWER($D577)),$D$286:$BC$389,$E$546,FALSE)</f>
        <v>0</v>
      </c>
      <c r="F577" s="92">
        <f t="shared" si="251"/>
        <v>0</v>
      </c>
      <c r="G577" s="92">
        <f t="shared" si="251"/>
        <v>0</v>
      </c>
      <c r="H577" s="92">
        <f t="shared" si="251"/>
        <v>0</v>
      </c>
      <c r="I577" s="92">
        <f t="shared" si="251"/>
        <v>0</v>
      </c>
      <c r="J577" s="92">
        <f t="shared" si="251"/>
        <v>0</v>
      </c>
      <c r="K577" s="92">
        <f t="shared" si="251"/>
        <v>0</v>
      </c>
      <c r="L577" s="92">
        <f t="shared" si="251"/>
        <v>0</v>
      </c>
      <c r="M577" s="92">
        <f t="shared" si="251"/>
        <v>0</v>
      </c>
      <c r="N577" s="92">
        <f t="shared" si="251"/>
        <v>0</v>
      </c>
      <c r="O577" s="92">
        <f t="shared" si="251"/>
        <v>0</v>
      </c>
      <c r="P577" s="92">
        <f t="shared" si="251"/>
        <v>0</v>
      </c>
      <c r="Q577" s="84">
        <f t="shared" si="223"/>
        <v>0</v>
      </c>
    </row>
    <row r="578" spans="3:17" hidden="1">
      <c r="C578" s="62">
        <f t="shared" si="242"/>
        <v>0</v>
      </c>
      <c r="D578" s="62">
        <f t="shared" si="242"/>
        <v>0</v>
      </c>
      <c r="E578" s="92">
        <f t="shared" ref="E578:P578" si="252">E37*VLOOKUP($D578,$D$286:$BC$389,$E$546,FALSE)+E37*VLOOKUP(CONCATENATE("Preparació per ",LOWER($D578)),$D$286:$BC$389,$E$546,FALSE)</f>
        <v>0</v>
      </c>
      <c r="F578" s="92">
        <f t="shared" si="252"/>
        <v>0</v>
      </c>
      <c r="G578" s="92">
        <f t="shared" si="252"/>
        <v>0</v>
      </c>
      <c r="H578" s="92">
        <f t="shared" si="252"/>
        <v>0</v>
      </c>
      <c r="I578" s="92">
        <f t="shared" si="252"/>
        <v>0</v>
      </c>
      <c r="J578" s="92">
        <f t="shared" si="252"/>
        <v>0</v>
      </c>
      <c r="K578" s="92">
        <f t="shared" si="252"/>
        <v>0</v>
      </c>
      <c r="L578" s="92">
        <f t="shared" si="252"/>
        <v>0</v>
      </c>
      <c r="M578" s="92">
        <f t="shared" si="252"/>
        <v>0</v>
      </c>
      <c r="N578" s="92">
        <f t="shared" si="252"/>
        <v>0</v>
      </c>
      <c r="O578" s="92">
        <f t="shared" si="252"/>
        <v>0</v>
      </c>
      <c r="P578" s="92">
        <f t="shared" si="252"/>
        <v>0</v>
      </c>
      <c r="Q578" s="84">
        <f t="shared" si="223"/>
        <v>0</v>
      </c>
    </row>
    <row r="579" spans="3:17" hidden="1">
      <c r="C579" s="62">
        <f t="shared" si="242"/>
        <v>0</v>
      </c>
      <c r="D579" s="62">
        <f t="shared" si="242"/>
        <v>0</v>
      </c>
      <c r="E579" s="92">
        <f t="shared" ref="E579:P579" si="253">E38*VLOOKUP($D579,$D$286:$BC$389,$E$546,FALSE)+E38*VLOOKUP(CONCATENATE("Preparació per ",LOWER($D579)),$D$286:$BC$389,$E$546,FALSE)</f>
        <v>0</v>
      </c>
      <c r="F579" s="92">
        <f t="shared" si="253"/>
        <v>0</v>
      </c>
      <c r="G579" s="92">
        <f t="shared" si="253"/>
        <v>0</v>
      </c>
      <c r="H579" s="92">
        <f t="shared" si="253"/>
        <v>0</v>
      </c>
      <c r="I579" s="92">
        <f t="shared" si="253"/>
        <v>0</v>
      </c>
      <c r="J579" s="92">
        <f t="shared" si="253"/>
        <v>0</v>
      </c>
      <c r="K579" s="92">
        <f t="shared" si="253"/>
        <v>0</v>
      </c>
      <c r="L579" s="92">
        <f t="shared" si="253"/>
        <v>0</v>
      </c>
      <c r="M579" s="92">
        <f t="shared" si="253"/>
        <v>0</v>
      </c>
      <c r="N579" s="92">
        <f t="shared" si="253"/>
        <v>0</v>
      </c>
      <c r="O579" s="92">
        <f t="shared" si="253"/>
        <v>0</v>
      </c>
      <c r="P579" s="92">
        <f t="shared" si="253"/>
        <v>0</v>
      </c>
      <c r="Q579" s="84">
        <f t="shared" si="223"/>
        <v>0</v>
      </c>
    </row>
    <row r="580" spans="3:17" hidden="1">
      <c r="C580" s="62">
        <f t="shared" si="242"/>
        <v>0</v>
      </c>
      <c r="D580" s="62">
        <f t="shared" si="242"/>
        <v>0</v>
      </c>
      <c r="E580" s="92">
        <f t="shared" ref="E580:P580" si="254">E39*VLOOKUP($D580,$D$286:$BC$389,$E$546,FALSE)+E39*VLOOKUP(CONCATENATE("Preparació per ",LOWER($D580)),$D$286:$BC$389,$E$546,FALSE)</f>
        <v>0</v>
      </c>
      <c r="F580" s="92">
        <f t="shared" si="254"/>
        <v>0</v>
      </c>
      <c r="G580" s="92">
        <f t="shared" si="254"/>
        <v>0</v>
      </c>
      <c r="H580" s="92">
        <f t="shared" si="254"/>
        <v>0</v>
      </c>
      <c r="I580" s="92">
        <f t="shared" si="254"/>
        <v>0</v>
      </c>
      <c r="J580" s="92">
        <f t="shared" si="254"/>
        <v>0</v>
      </c>
      <c r="K580" s="92">
        <f t="shared" si="254"/>
        <v>0</v>
      </c>
      <c r="L580" s="92">
        <f t="shared" si="254"/>
        <v>0</v>
      </c>
      <c r="M580" s="92">
        <f t="shared" si="254"/>
        <v>0</v>
      </c>
      <c r="N580" s="92">
        <f t="shared" si="254"/>
        <v>0</v>
      </c>
      <c r="O580" s="92">
        <f t="shared" si="254"/>
        <v>0</v>
      </c>
      <c r="P580" s="92">
        <f t="shared" si="254"/>
        <v>0</v>
      </c>
      <c r="Q580" s="84">
        <f t="shared" si="223"/>
        <v>0</v>
      </c>
    </row>
    <row r="581" spans="3:17" hidden="1">
      <c r="C581" s="62">
        <f t="shared" si="242"/>
        <v>0</v>
      </c>
      <c r="D581" s="62">
        <f t="shared" si="242"/>
        <v>0</v>
      </c>
      <c r="E581" s="92">
        <f t="shared" ref="E581:P581" si="255">E40*VLOOKUP($D581,$D$286:$BC$389,$E$546,FALSE)+E40*VLOOKUP(CONCATENATE("Preparació per ",LOWER($D581)),$D$286:$BC$389,$E$546,FALSE)</f>
        <v>0</v>
      </c>
      <c r="F581" s="92">
        <f t="shared" si="255"/>
        <v>0</v>
      </c>
      <c r="G581" s="92">
        <f t="shared" si="255"/>
        <v>0</v>
      </c>
      <c r="H581" s="92">
        <f t="shared" si="255"/>
        <v>0</v>
      </c>
      <c r="I581" s="92">
        <f t="shared" si="255"/>
        <v>0</v>
      </c>
      <c r="J581" s="92">
        <f t="shared" si="255"/>
        <v>0</v>
      </c>
      <c r="K581" s="92">
        <f t="shared" si="255"/>
        <v>0</v>
      </c>
      <c r="L581" s="92">
        <f t="shared" si="255"/>
        <v>0</v>
      </c>
      <c r="M581" s="92">
        <f t="shared" si="255"/>
        <v>0</v>
      </c>
      <c r="N581" s="92">
        <f t="shared" si="255"/>
        <v>0</v>
      </c>
      <c r="O581" s="92">
        <f t="shared" si="255"/>
        <v>0</v>
      </c>
      <c r="P581" s="92">
        <f t="shared" si="255"/>
        <v>0</v>
      </c>
      <c r="Q581" s="84">
        <f t="shared" si="223"/>
        <v>0</v>
      </c>
    </row>
    <row r="582" spans="3:17" hidden="1">
      <c r="C582" s="55" t="str">
        <f t="shared" si="242"/>
        <v>RECOL.LECCIÓ</v>
      </c>
      <c r="D582" s="55" t="str">
        <f t="shared" si="242"/>
        <v>Recol.lecció enciam</v>
      </c>
      <c r="E582" s="93">
        <f t="shared" ref="E582:P582" si="256">E41*VLOOKUP($D582,$D$286:$BC$389,$E$546,FALSE)+E41*VLOOKUP(CONCATENATE("Preparació per ",LOWER($D582)),$D$286:$BC$389,$E$546,FALSE)</f>
        <v>0</v>
      </c>
      <c r="F582" s="93">
        <f t="shared" si="256"/>
        <v>0</v>
      </c>
      <c r="G582" s="93">
        <f t="shared" si="256"/>
        <v>0</v>
      </c>
      <c r="H582" s="93">
        <f t="shared" si="256"/>
        <v>0</v>
      </c>
      <c r="I582" s="93">
        <f t="shared" si="256"/>
        <v>0</v>
      </c>
      <c r="J582" s="93">
        <f t="shared" si="256"/>
        <v>0</v>
      </c>
      <c r="K582" s="93">
        <f t="shared" si="256"/>
        <v>0</v>
      </c>
      <c r="L582" s="93">
        <f t="shared" si="256"/>
        <v>0</v>
      </c>
      <c r="M582" s="93">
        <f t="shared" si="256"/>
        <v>0</v>
      </c>
      <c r="N582" s="93">
        <f t="shared" si="256"/>
        <v>0</v>
      </c>
      <c r="O582" s="93">
        <f t="shared" si="256"/>
        <v>0</v>
      </c>
      <c r="P582" s="93">
        <f t="shared" si="256"/>
        <v>0</v>
      </c>
      <c r="Q582" s="84">
        <f t="shared" si="223"/>
        <v>0</v>
      </c>
    </row>
    <row r="583" spans="3:17" hidden="1">
      <c r="C583" s="55">
        <f t="shared" si="242"/>
        <v>0</v>
      </c>
      <c r="D583" s="55">
        <f t="shared" si="242"/>
        <v>0</v>
      </c>
      <c r="E583" s="93">
        <f t="shared" ref="E583:P583" si="257">E42*VLOOKUP($D583,$D$286:$BC$389,$E$546,FALSE)+E42*VLOOKUP(CONCATENATE("Preparació per ",LOWER($D583)),$D$286:$BC$389,$E$546,FALSE)</f>
        <v>0</v>
      </c>
      <c r="F583" s="93">
        <f t="shared" si="257"/>
        <v>0</v>
      </c>
      <c r="G583" s="93">
        <f t="shared" si="257"/>
        <v>0</v>
      </c>
      <c r="H583" s="93">
        <f t="shared" si="257"/>
        <v>0</v>
      </c>
      <c r="I583" s="93">
        <f t="shared" si="257"/>
        <v>0</v>
      </c>
      <c r="J583" s="93">
        <f t="shared" si="257"/>
        <v>0</v>
      </c>
      <c r="K583" s="93">
        <f t="shared" si="257"/>
        <v>0</v>
      </c>
      <c r="L583" s="93">
        <f t="shared" si="257"/>
        <v>0</v>
      </c>
      <c r="M583" s="93">
        <f t="shared" si="257"/>
        <v>0</v>
      </c>
      <c r="N583" s="93">
        <f t="shared" si="257"/>
        <v>0</v>
      </c>
      <c r="O583" s="93">
        <f t="shared" si="257"/>
        <v>0</v>
      </c>
      <c r="P583" s="93">
        <f t="shared" si="257"/>
        <v>0</v>
      </c>
      <c r="Q583" s="84">
        <f t="shared" si="223"/>
        <v>0</v>
      </c>
    </row>
    <row r="584" spans="3:17" hidden="1">
      <c r="E584" s="84">
        <f>SUM(E549:E583)</f>
        <v>0</v>
      </c>
      <c r="F584" s="84">
        <f t="shared" ref="F584:P584" si="258">SUM(F549:F583)</f>
        <v>0</v>
      </c>
      <c r="G584" s="84">
        <f t="shared" si="258"/>
        <v>0</v>
      </c>
      <c r="H584" s="84">
        <f t="shared" si="258"/>
        <v>0</v>
      </c>
      <c r="I584" s="84">
        <f t="shared" si="258"/>
        <v>0</v>
      </c>
      <c r="J584" s="84">
        <f t="shared" si="258"/>
        <v>0</v>
      </c>
      <c r="K584" s="84">
        <f t="shared" si="258"/>
        <v>0</v>
      </c>
      <c r="L584" s="84">
        <f t="shared" si="258"/>
        <v>0</v>
      </c>
      <c r="M584" s="84">
        <f t="shared" si="258"/>
        <v>0</v>
      </c>
      <c r="N584" s="84">
        <f t="shared" si="258"/>
        <v>0</v>
      </c>
      <c r="O584" s="84">
        <f t="shared" si="258"/>
        <v>0</v>
      </c>
      <c r="P584" s="84">
        <f t="shared" si="258"/>
        <v>0</v>
      </c>
      <c r="Q584" s="5"/>
    </row>
    <row r="585" spans="3:17" hidden="1">
      <c r="E585" s="109" t="e">
        <f>IF(E584=0,NA(),E584)</f>
        <v>#N/A</v>
      </c>
      <c r="F585" s="109" t="e">
        <f t="shared" ref="F585:P585" si="259">IF(F584=0,NA(),F584)</f>
        <v>#N/A</v>
      </c>
      <c r="G585" s="109" t="e">
        <f t="shared" si="259"/>
        <v>#N/A</v>
      </c>
      <c r="H585" s="109" t="e">
        <f t="shared" si="259"/>
        <v>#N/A</v>
      </c>
      <c r="I585" s="109" t="e">
        <f t="shared" si="259"/>
        <v>#N/A</v>
      </c>
      <c r="J585" s="109" t="e">
        <f t="shared" si="259"/>
        <v>#N/A</v>
      </c>
      <c r="K585" s="109" t="e">
        <f t="shared" si="259"/>
        <v>#N/A</v>
      </c>
      <c r="L585" s="109" t="e">
        <f t="shared" si="259"/>
        <v>#N/A</v>
      </c>
      <c r="M585" s="109" t="e">
        <f t="shared" si="259"/>
        <v>#N/A</v>
      </c>
      <c r="N585" s="109" t="e">
        <f t="shared" si="259"/>
        <v>#N/A</v>
      </c>
      <c r="O585" s="109" t="e">
        <f t="shared" si="259"/>
        <v>#N/A</v>
      </c>
      <c r="P585" s="109" t="e">
        <f t="shared" si="259"/>
        <v>#N/A</v>
      </c>
    </row>
    <row r="586" spans="3:17" hidden="1"/>
    <row r="587" spans="3:17" hidden="1"/>
    <row r="588" spans="3:17" hidden="1"/>
    <row r="589" spans="3:17" hidden="1"/>
    <row r="590" spans="3:17" hidden="1"/>
    <row r="591" spans="3:17" hidden="1">
      <c r="D591" s="81" t="str">
        <f>CONCATENATE("Calendari de necessitats de mà d'obra: ",$E$3,"   ",ROUND(SUM(Q595:Q629),2)," hores")</f>
        <v>Calendari de necessitats de mà d'obra: Enciam   0 hores</v>
      </c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</row>
    <row r="592" spans="3:17" hidden="1">
      <c r="D592" s="1"/>
      <c r="F592" s="1"/>
      <c r="G592" s="1"/>
      <c r="Q592" s="5"/>
    </row>
    <row r="593" spans="3:17" hidden="1">
      <c r="Q593" s="5"/>
    </row>
    <row r="594" spans="3:17" hidden="1">
      <c r="E594" t="str">
        <f t="shared" ref="E594:P594" si="260">+E7</f>
        <v xml:space="preserve">gener </v>
      </c>
      <c r="F594" t="str">
        <f t="shared" si="260"/>
        <v>febrer</v>
      </c>
      <c r="G594" t="str">
        <f t="shared" si="260"/>
        <v xml:space="preserve">març </v>
      </c>
      <c r="H594" t="str">
        <f t="shared" si="260"/>
        <v>abril</v>
      </c>
      <c r="I594" t="str">
        <f t="shared" si="260"/>
        <v>maig</v>
      </c>
      <c r="J594" t="str">
        <f t="shared" si="260"/>
        <v>juny</v>
      </c>
      <c r="K594" t="str">
        <f t="shared" si="260"/>
        <v>juliol</v>
      </c>
      <c r="L594" t="str">
        <f t="shared" si="260"/>
        <v>agost</v>
      </c>
      <c r="M594" t="str">
        <f t="shared" si="260"/>
        <v>setembre</v>
      </c>
      <c r="N594" t="str">
        <f t="shared" si="260"/>
        <v>octubre</v>
      </c>
      <c r="O594" t="str">
        <f t="shared" si="260"/>
        <v>novembre</v>
      </c>
      <c r="P594" t="str">
        <f t="shared" si="260"/>
        <v>desembre</v>
      </c>
      <c r="Q594" s="5"/>
    </row>
    <row r="595" spans="3:17" hidden="1">
      <c r="C595" s="51" t="str">
        <f t="shared" ref="C595:D614" si="261">+C8</f>
        <v>PREPARACIÓ DEL SÒL</v>
      </c>
      <c r="D595" s="51" t="str">
        <f t="shared" si="261"/>
        <v>Desbrossat amb discos</v>
      </c>
      <c r="E595" s="72">
        <f t="shared" ref="E595:P595" si="262">E8*VLOOKUP($D595,$D$286:$AV$389,3,FALSE)+E8*VLOOKUP(CONCATENATE("Preparació per ",LOWER($D595)),$D$286:$AV$389,3,FALSE)+E8*VLOOKUP($D595,$D$286:$AV$389,4,FALSE)+E8*VLOOKUP(CONCATENATE("Preparació per ",LOWER($D595)),$D$286:$AV$389,4,FALSE)+E8*VLOOKUP($D595,$D$286:$AV$389,6,FALSE)+E8*VLOOKUP(CONCATENATE("Preparació per ",LOWER($D595)),$D$286:$AV$389,6,FALSE)</f>
        <v>0</v>
      </c>
      <c r="F595" s="72">
        <f t="shared" si="262"/>
        <v>0</v>
      </c>
      <c r="G595" s="72">
        <f t="shared" si="262"/>
        <v>0</v>
      </c>
      <c r="H595" s="72">
        <f t="shared" si="262"/>
        <v>0</v>
      </c>
      <c r="I595" s="72">
        <f t="shared" si="262"/>
        <v>0</v>
      </c>
      <c r="J595" s="72">
        <f t="shared" si="262"/>
        <v>0</v>
      </c>
      <c r="K595" s="72">
        <f t="shared" si="262"/>
        <v>0</v>
      </c>
      <c r="L595" s="72">
        <f t="shared" si="262"/>
        <v>0</v>
      </c>
      <c r="M595" s="72">
        <f t="shared" si="262"/>
        <v>0</v>
      </c>
      <c r="N595" s="72">
        <f t="shared" si="262"/>
        <v>0</v>
      </c>
      <c r="O595" s="72">
        <f t="shared" si="262"/>
        <v>0</v>
      </c>
      <c r="P595" s="72">
        <f t="shared" si="262"/>
        <v>0</v>
      </c>
      <c r="Q595" s="80">
        <f>SUM(E595:P595)</f>
        <v>0</v>
      </c>
    </row>
    <row r="596" spans="3:17" hidden="1">
      <c r="C596" s="51">
        <f t="shared" si="261"/>
        <v>0</v>
      </c>
      <c r="D596" s="51" t="str">
        <f t="shared" si="261"/>
        <v>Subsolat</v>
      </c>
      <c r="E596" s="72">
        <f t="shared" ref="E596:P596" si="263">E9*VLOOKUP($D596,$D$286:$AV$389,3,FALSE)+E9*VLOOKUP(CONCATENATE("Preparació per ",LOWER($D596)),$D$286:$AV$389,3,FALSE)+E9*VLOOKUP($D596,$D$286:$AV$389,4,FALSE)+E9*VLOOKUP(CONCATENATE("Preparació per ",LOWER($D596)),$D$286:$AV$389,4,FALSE)+E9*VLOOKUP($D596,$D$286:$AV$389,6,FALSE)+E9*VLOOKUP(CONCATENATE("Preparació per ",LOWER($D596)),$D$286:$AV$389,6,FALSE)</f>
        <v>0</v>
      </c>
      <c r="F596" s="72">
        <f t="shared" si="263"/>
        <v>0</v>
      </c>
      <c r="G596" s="72">
        <f t="shared" si="263"/>
        <v>0</v>
      </c>
      <c r="H596" s="72">
        <f t="shared" si="263"/>
        <v>0</v>
      </c>
      <c r="I596" s="72">
        <f t="shared" si="263"/>
        <v>0</v>
      </c>
      <c r="J596" s="72">
        <f t="shared" si="263"/>
        <v>0</v>
      </c>
      <c r="K596" s="72">
        <f t="shared" si="263"/>
        <v>0</v>
      </c>
      <c r="L596" s="72">
        <f t="shared" si="263"/>
        <v>0</v>
      </c>
      <c r="M596" s="72">
        <f t="shared" si="263"/>
        <v>0</v>
      </c>
      <c r="N596" s="72">
        <f t="shared" si="263"/>
        <v>0</v>
      </c>
      <c r="O596" s="72">
        <f t="shared" si="263"/>
        <v>0</v>
      </c>
      <c r="P596" s="72">
        <f t="shared" si="263"/>
        <v>0</v>
      </c>
      <c r="Q596" s="80">
        <f t="shared" ref="Q596:Q629" si="264">SUM(E596:P596)</f>
        <v>0</v>
      </c>
    </row>
    <row r="597" spans="3:17" hidden="1">
      <c r="C597" s="51">
        <f t="shared" si="261"/>
        <v>0</v>
      </c>
      <c r="D597" s="51" t="str">
        <f t="shared" si="261"/>
        <v>Estripat</v>
      </c>
      <c r="E597" s="72">
        <f t="shared" ref="E597:P597" si="265">E10*VLOOKUP($D597,$D$286:$AV$389,3,FALSE)+E10*VLOOKUP(CONCATENATE("Preparació per ",LOWER($D597)),$D$286:$AV$389,3,FALSE)+E10*VLOOKUP($D597,$D$286:$AV$389,4,FALSE)+E10*VLOOKUP(CONCATENATE("Preparació per ",LOWER($D597)),$D$286:$AV$389,4,FALSE)+E10*VLOOKUP($D597,$D$286:$AV$389,6,FALSE)+E10*VLOOKUP(CONCATENATE("Preparació per ",LOWER($D597)),$D$286:$AV$389,6,FALSE)</f>
        <v>0</v>
      </c>
      <c r="F597" s="72">
        <f t="shared" si="265"/>
        <v>0</v>
      </c>
      <c r="G597" s="72">
        <f t="shared" si="265"/>
        <v>0</v>
      </c>
      <c r="H597" s="72">
        <f t="shared" si="265"/>
        <v>0</v>
      </c>
      <c r="I597" s="72">
        <f t="shared" si="265"/>
        <v>0</v>
      </c>
      <c r="J597" s="72">
        <f t="shared" si="265"/>
        <v>0</v>
      </c>
      <c r="K597" s="72">
        <f t="shared" si="265"/>
        <v>0</v>
      </c>
      <c r="L597" s="72">
        <f t="shared" si="265"/>
        <v>0</v>
      </c>
      <c r="M597" s="72">
        <f t="shared" si="265"/>
        <v>0</v>
      </c>
      <c r="N597" s="72">
        <f t="shared" si="265"/>
        <v>0</v>
      </c>
      <c r="O597" s="72">
        <f t="shared" si="265"/>
        <v>0</v>
      </c>
      <c r="P597" s="72">
        <f t="shared" si="265"/>
        <v>0</v>
      </c>
      <c r="Q597" s="80">
        <f t="shared" si="264"/>
        <v>0</v>
      </c>
    </row>
    <row r="598" spans="3:17" hidden="1">
      <c r="C598" s="51">
        <f t="shared" si="261"/>
        <v>0</v>
      </c>
      <c r="D598" s="51" t="str">
        <f t="shared" si="261"/>
        <v>Fresat</v>
      </c>
      <c r="E598" s="72">
        <f t="shared" ref="E598:P598" si="266">E11*VLOOKUP($D598,$D$286:$AV$389,3,FALSE)+E11*VLOOKUP(CONCATENATE("Preparació per ",LOWER($D598)),$D$286:$AV$389,3,FALSE)+E11*VLOOKUP($D598,$D$286:$AV$389,4,FALSE)+E11*VLOOKUP(CONCATENATE("Preparació per ",LOWER($D598)),$D$286:$AV$389,4,FALSE)+E11*VLOOKUP($D598,$D$286:$AV$389,6,FALSE)+E11*VLOOKUP(CONCATENATE("Preparació per ",LOWER($D598)),$D$286:$AV$389,6,FALSE)</f>
        <v>0</v>
      </c>
      <c r="F598" s="72">
        <f t="shared" si="266"/>
        <v>0</v>
      </c>
      <c r="G598" s="72">
        <f t="shared" si="266"/>
        <v>0</v>
      </c>
      <c r="H598" s="72">
        <f t="shared" si="266"/>
        <v>0</v>
      </c>
      <c r="I598" s="72">
        <f t="shared" si="266"/>
        <v>0</v>
      </c>
      <c r="J598" s="72">
        <f t="shared" si="266"/>
        <v>0</v>
      </c>
      <c r="K598" s="72">
        <f t="shared" si="266"/>
        <v>0</v>
      </c>
      <c r="L598" s="72">
        <f t="shared" si="266"/>
        <v>0</v>
      </c>
      <c r="M598" s="72">
        <f t="shared" si="266"/>
        <v>0</v>
      </c>
      <c r="N598" s="72">
        <f t="shared" si="266"/>
        <v>0</v>
      </c>
      <c r="O598" s="72">
        <f t="shared" si="266"/>
        <v>0</v>
      </c>
      <c r="P598" s="72">
        <f t="shared" si="266"/>
        <v>0</v>
      </c>
      <c r="Q598" s="80">
        <f t="shared" si="264"/>
        <v>0</v>
      </c>
    </row>
    <row r="599" spans="3:17" hidden="1">
      <c r="C599" s="51">
        <f t="shared" si="261"/>
        <v>0</v>
      </c>
      <c r="D599" s="51">
        <f t="shared" si="261"/>
        <v>0</v>
      </c>
      <c r="E599" s="72">
        <f t="shared" ref="E599:P599" si="267">E12*VLOOKUP($D599,$D$286:$AV$389,3,FALSE)+E12*VLOOKUP(CONCATENATE("Preparació per ",LOWER($D599)),$D$286:$AV$389,3,FALSE)+E12*VLOOKUP($D599,$D$286:$AV$389,4,FALSE)+E12*VLOOKUP(CONCATENATE("Preparació per ",LOWER($D599)),$D$286:$AV$389,4,FALSE)+E12*VLOOKUP($D599,$D$286:$AV$389,6,FALSE)+E12*VLOOKUP(CONCATENATE("Preparació per ",LOWER($D599)),$D$286:$AV$389,6,FALSE)</f>
        <v>0</v>
      </c>
      <c r="F599" s="72">
        <f t="shared" si="267"/>
        <v>0</v>
      </c>
      <c r="G599" s="72">
        <f t="shared" si="267"/>
        <v>0</v>
      </c>
      <c r="H599" s="72">
        <f t="shared" si="267"/>
        <v>0</v>
      </c>
      <c r="I599" s="72">
        <f t="shared" si="267"/>
        <v>0</v>
      </c>
      <c r="J599" s="72">
        <f t="shared" si="267"/>
        <v>0</v>
      </c>
      <c r="K599" s="72">
        <f t="shared" si="267"/>
        <v>0</v>
      </c>
      <c r="L599" s="72">
        <f t="shared" si="267"/>
        <v>0</v>
      </c>
      <c r="M599" s="72">
        <f t="shared" si="267"/>
        <v>0</v>
      </c>
      <c r="N599" s="72">
        <f t="shared" si="267"/>
        <v>0</v>
      </c>
      <c r="O599" s="72">
        <f t="shared" si="267"/>
        <v>0</v>
      </c>
      <c r="P599" s="72">
        <f t="shared" si="267"/>
        <v>0</v>
      </c>
      <c r="Q599" s="80">
        <f t="shared" si="264"/>
        <v>0</v>
      </c>
    </row>
    <row r="600" spans="3:17" hidden="1">
      <c r="C600" s="51">
        <f t="shared" si="261"/>
        <v>0</v>
      </c>
      <c r="D600" s="51">
        <f t="shared" si="261"/>
        <v>0</v>
      </c>
      <c r="E600" s="72">
        <f t="shared" ref="E600:P600" si="268">E13*VLOOKUP($D600,$D$286:$AV$389,3,FALSE)+E13*VLOOKUP(CONCATENATE("Preparació per ",LOWER($D600)),$D$286:$AV$389,3,FALSE)+E13*VLOOKUP($D600,$D$286:$AV$389,4,FALSE)+E13*VLOOKUP(CONCATENATE("Preparació per ",LOWER($D600)),$D$286:$AV$389,4,FALSE)+E13*VLOOKUP($D600,$D$286:$AV$389,6,FALSE)+E13*VLOOKUP(CONCATENATE("Preparació per ",LOWER($D600)),$D$286:$AV$389,6,FALSE)</f>
        <v>0</v>
      </c>
      <c r="F600" s="72">
        <f t="shared" si="268"/>
        <v>0</v>
      </c>
      <c r="G600" s="72">
        <f t="shared" si="268"/>
        <v>0</v>
      </c>
      <c r="H600" s="72">
        <f t="shared" si="268"/>
        <v>0</v>
      </c>
      <c r="I600" s="72">
        <f t="shared" si="268"/>
        <v>0</v>
      </c>
      <c r="J600" s="72">
        <f t="shared" si="268"/>
        <v>0</v>
      </c>
      <c r="K600" s="72">
        <f t="shared" si="268"/>
        <v>0</v>
      </c>
      <c r="L600" s="72">
        <f t="shared" si="268"/>
        <v>0</v>
      </c>
      <c r="M600" s="72">
        <f t="shared" si="268"/>
        <v>0</v>
      </c>
      <c r="N600" s="72">
        <f t="shared" si="268"/>
        <v>0</v>
      </c>
      <c r="O600" s="72">
        <f t="shared" si="268"/>
        <v>0</v>
      </c>
      <c r="P600" s="72">
        <f t="shared" si="268"/>
        <v>0</v>
      </c>
      <c r="Q600" s="80">
        <f t="shared" si="264"/>
        <v>0</v>
      </c>
    </row>
    <row r="601" spans="3:17" hidden="1">
      <c r="C601" s="51">
        <f t="shared" si="261"/>
        <v>0</v>
      </c>
      <c r="D601" s="51">
        <f t="shared" si="261"/>
        <v>0</v>
      </c>
      <c r="E601" s="72">
        <f t="shared" ref="E601:P601" si="269">E14*VLOOKUP($D601,$D$286:$AV$389,3,FALSE)+E14*VLOOKUP(CONCATENATE("Preparació per ",LOWER($D601)),$D$286:$AV$389,3,FALSE)+E14*VLOOKUP($D601,$D$286:$AV$389,4,FALSE)+E14*VLOOKUP(CONCATENATE("Preparació per ",LOWER($D601)),$D$286:$AV$389,4,FALSE)+E14*VLOOKUP($D601,$D$286:$AV$389,6,FALSE)+E14*VLOOKUP(CONCATENATE("Preparació per ",LOWER($D601)),$D$286:$AV$389,6,FALSE)</f>
        <v>0</v>
      </c>
      <c r="F601" s="72">
        <f t="shared" si="269"/>
        <v>0</v>
      </c>
      <c r="G601" s="72">
        <f t="shared" si="269"/>
        <v>0</v>
      </c>
      <c r="H601" s="72">
        <f t="shared" si="269"/>
        <v>0</v>
      </c>
      <c r="I601" s="72">
        <f t="shared" si="269"/>
        <v>0</v>
      </c>
      <c r="J601" s="72">
        <f t="shared" si="269"/>
        <v>0</v>
      </c>
      <c r="K601" s="72">
        <f t="shared" si="269"/>
        <v>0</v>
      </c>
      <c r="L601" s="72">
        <f t="shared" si="269"/>
        <v>0</v>
      </c>
      <c r="M601" s="72">
        <f t="shared" si="269"/>
        <v>0</v>
      </c>
      <c r="N601" s="72">
        <f t="shared" si="269"/>
        <v>0</v>
      </c>
      <c r="O601" s="72">
        <f t="shared" si="269"/>
        <v>0</v>
      </c>
      <c r="P601" s="72">
        <f t="shared" si="269"/>
        <v>0</v>
      </c>
      <c r="Q601" s="80">
        <f t="shared" si="264"/>
        <v>0</v>
      </c>
    </row>
    <row r="602" spans="3:17" hidden="1">
      <c r="C602" s="53" t="str">
        <f t="shared" si="261"/>
        <v>ADOBAT</v>
      </c>
      <c r="D602" s="53">
        <f t="shared" si="261"/>
        <v>0</v>
      </c>
      <c r="E602" s="73">
        <f t="shared" ref="E602:P602" si="270">E15*VLOOKUP($D602,$D$286:$AV$389,3,FALSE)+E15*VLOOKUP(CONCATENATE("Preparació per ",LOWER($D602)),$D$286:$AV$389,3,FALSE)+E15*VLOOKUP($D602,$D$286:$AV$389,4,FALSE)+E15*VLOOKUP(CONCATENATE("Preparació per ",LOWER($D602)),$D$286:$AV$389,4,FALSE)+E15*VLOOKUP($D602,$D$286:$AV$389,6,FALSE)+E15*VLOOKUP(CONCATENATE("Preparació per ",LOWER($D602)),$D$286:$AV$389,6,FALSE)</f>
        <v>0</v>
      </c>
      <c r="F602" s="73">
        <f t="shared" si="270"/>
        <v>0</v>
      </c>
      <c r="G602" s="73">
        <f t="shared" si="270"/>
        <v>0</v>
      </c>
      <c r="H602" s="73">
        <f t="shared" si="270"/>
        <v>0</v>
      </c>
      <c r="I602" s="73">
        <f t="shared" si="270"/>
        <v>0</v>
      </c>
      <c r="J602" s="73">
        <f t="shared" si="270"/>
        <v>0</v>
      </c>
      <c r="K602" s="73">
        <f t="shared" si="270"/>
        <v>0</v>
      </c>
      <c r="L602" s="73">
        <f t="shared" si="270"/>
        <v>0</v>
      </c>
      <c r="M602" s="73">
        <f t="shared" si="270"/>
        <v>0</v>
      </c>
      <c r="N602" s="73">
        <f t="shared" si="270"/>
        <v>0</v>
      </c>
      <c r="O602" s="73">
        <f t="shared" si="270"/>
        <v>0</v>
      </c>
      <c r="P602" s="73">
        <f t="shared" si="270"/>
        <v>0</v>
      </c>
      <c r="Q602" s="80">
        <f t="shared" si="264"/>
        <v>0</v>
      </c>
    </row>
    <row r="603" spans="3:17" hidden="1">
      <c r="C603" s="53">
        <f t="shared" si="261"/>
        <v>0</v>
      </c>
      <c r="D603" s="53">
        <f t="shared" si="261"/>
        <v>0</v>
      </c>
      <c r="E603" s="73">
        <f t="shared" ref="E603:P603" si="271">E16*VLOOKUP($D603,$D$286:$AV$389,3,FALSE)+E16*VLOOKUP(CONCATENATE("Preparació per ",LOWER($D603)),$D$286:$AV$389,3,FALSE)+E16*VLOOKUP($D603,$D$286:$AV$389,4,FALSE)+E16*VLOOKUP(CONCATENATE("Preparació per ",LOWER($D603)),$D$286:$AV$389,4,FALSE)+E16*VLOOKUP($D603,$D$286:$AV$389,6,FALSE)+E16*VLOOKUP(CONCATENATE("Preparació per ",LOWER($D603)),$D$286:$AV$389,6,FALSE)</f>
        <v>0</v>
      </c>
      <c r="F603" s="73">
        <f t="shared" si="271"/>
        <v>0</v>
      </c>
      <c r="G603" s="73">
        <f t="shared" si="271"/>
        <v>0</v>
      </c>
      <c r="H603" s="73">
        <f t="shared" si="271"/>
        <v>0</v>
      </c>
      <c r="I603" s="73">
        <f t="shared" si="271"/>
        <v>0</v>
      </c>
      <c r="J603" s="73">
        <f t="shared" si="271"/>
        <v>0</v>
      </c>
      <c r="K603" s="73">
        <f t="shared" si="271"/>
        <v>0</v>
      </c>
      <c r="L603" s="73">
        <f t="shared" si="271"/>
        <v>0</v>
      </c>
      <c r="M603" s="73">
        <f t="shared" si="271"/>
        <v>0</v>
      </c>
      <c r="N603" s="73">
        <f t="shared" si="271"/>
        <v>0</v>
      </c>
      <c r="O603" s="73">
        <f t="shared" si="271"/>
        <v>0</v>
      </c>
      <c r="P603" s="73">
        <f t="shared" si="271"/>
        <v>0</v>
      </c>
      <c r="Q603" s="80">
        <f t="shared" si="264"/>
        <v>0</v>
      </c>
    </row>
    <row r="604" spans="3:17" hidden="1">
      <c r="C604" s="53">
        <f t="shared" si="261"/>
        <v>0</v>
      </c>
      <c r="D604" s="53">
        <f t="shared" si="261"/>
        <v>0</v>
      </c>
      <c r="E604" s="73">
        <f t="shared" ref="E604:P604" si="272">E17*VLOOKUP($D604,$D$286:$AV$389,3,FALSE)+E17*VLOOKUP(CONCATENATE("Preparació per ",LOWER($D604)),$D$286:$AV$389,3,FALSE)+E17*VLOOKUP($D604,$D$286:$AV$389,4,FALSE)+E17*VLOOKUP(CONCATENATE("Preparació per ",LOWER($D604)),$D$286:$AV$389,4,FALSE)+E17*VLOOKUP($D604,$D$286:$AV$389,6,FALSE)+E17*VLOOKUP(CONCATENATE("Preparació per ",LOWER($D604)),$D$286:$AV$389,6,FALSE)</f>
        <v>0</v>
      </c>
      <c r="F604" s="73">
        <f t="shared" si="272"/>
        <v>0</v>
      </c>
      <c r="G604" s="73">
        <f t="shared" si="272"/>
        <v>0</v>
      </c>
      <c r="H604" s="73">
        <f t="shared" si="272"/>
        <v>0</v>
      </c>
      <c r="I604" s="73">
        <f t="shared" si="272"/>
        <v>0</v>
      </c>
      <c r="J604" s="73">
        <f t="shared" si="272"/>
        <v>0</v>
      </c>
      <c r="K604" s="73">
        <f t="shared" si="272"/>
        <v>0</v>
      </c>
      <c r="L604" s="73">
        <f t="shared" si="272"/>
        <v>0</v>
      </c>
      <c r="M604" s="73">
        <f t="shared" si="272"/>
        <v>0</v>
      </c>
      <c r="N604" s="73">
        <f t="shared" si="272"/>
        <v>0</v>
      </c>
      <c r="O604" s="73">
        <f t="shared" si="272"/>
        <v>0</v>
      </c>
      <c r="P604" s="73">
        <f t="shared" si="272"/>
        <v>0</v>
      </c>
      <c r="Q604" s="80">
        <f t="shared" si="264"/>
        <v>0</v>
      </c>
    </row>
    <row r="605" spans="3:17" hidden="1">
      <c r="C605" s="53">
        <f t="shared" si="261"/>
        <v>0</v>
      </c>
      <c r="D605" s="53">
        <f t="shared" si="261"/>
        <v>0</v>
      </c>
      <c r="E605" s="73">
        <f t="shared" ref="E605:P605" si="273">E18*VLOOKUP($D605,$D$286:$AV$389,3,FALSE)+E18*VLOOKUP(CONCATENATE("Preparació per ",LOWER($D605)),$D$286:$AV$389,3,FALSE)+E18*VLOOKUP($D605,$D$286:$AV$389,4,FALSE)+E18*VLOOKUP(CONCATENATE("Preparació per ",LOWER($D605)),$D$286:$AV$389,4,FALSE)+E18*VLOOKUP($D605,$D$286:$AV$389,6,FALSE)+E18*VLOOKUP(CONCATENATE("Preparació per ",LOWER($D605)),$D$286:$AV$389,6,FALSE)</f>
        <v>0</v>
      </c>
      <c r="F605" s="73">
        <f t="shared" si="273"/>
        <v>0</v>
      </c>
      <c r="G605" s="73">
        <f t="shared" si="273"/>
        <v>0</v>
      </c>
      <c r="H605" s="73">
        <f t="shared" si="273"/>
        <v>0</v>
      </c>
      <c r="I605" s="73">
        <f t="shared" si="273"/>
        <v>0</v>
      </c>
      <c r="J605" s="73">
        <f t="shared" si="273"/>
        <v>0</v>
      </c>
      <c r="K605" s="73">
        <f t="shared" si="273"/>
        <v>0</v>
      </c>
      <c r="L605" s="73">
        <f t="shared" si="273"/>
        <v>0</v>
      </c>
      <c r="M605" s="73">
        <f t="shared" si="273"/>
        <v>0</v>
      </c>
      <c r="N605" s="73">
        <f t="shared" si="273"/>
        <v>0</v>
      </c>
      <c r="O605" s="73">
        <f t="shared" si="273"/>
        <v>0</v>
      </c>
      <c r="P605" s="73">
        <f t="shared" si="273"/>
        <v>0</v>
      </c>
      <c r="Q605" s="80">
        <f t="shared" si="264"/>
        <v>0</v>
      </c>
    </row>
    <row r="606" spans="3:17" hidden="1">
      <c r="C606" s="56" t="str">
        <f t="shared" si="261"/>
        <v>PLANTACIÓ</v>
      </c>
      <c r="D606" s="56" t="str">
        <f t="shared" si="261"/>
        <v>Plantació manual enciam</v>
      </c>
      <c r="E606" s="74">
        <f t="shared" ref="E606:P606" si="274">E19*VLOOKUP($D606,$D$286:$AV$389,3,FALSE)+E19*VLOOKUP(CONCATENATE("Preparació per ",LOWER($D606)),$D$286:$AV$389,3,FALSE)+E19*VLOOKUP($D606,$D$286:$AV$389,4,FALSE)+E19*VLOOKUP(CONCATENATE("Preparació per ",LOWER($D606)),$D$286:$AV$389,4,FALSE)+E19*VLOOKUP($D606,$D$286:$AV$389,6,FALSE)+E19*VLOOKUP(CONCATENATE("Preparació per ",LOWER($D606)),$D$286:$AV$389,6,FALSE)</f>
        <v>0</v>
      </c>
      <c r="F606" s="74">
        <f t="shared" si="274"/>
        <v>0</v>
      </c>
      <c r="G606" s="74">
        <f t="shared" si="274"/>
        <v>0</v>
      </c>
      <c r="H606" s="74">
        <f t="shared" si="274"/>
        <v>0</v>
      </c>
      <c r="I606" s="74">
        <f t="shared" si="274"/>
        <v>0</v>
      </c>
      <c r="J606" s="74">
        <f t="shared" si="274"/>
        <v>0</v>
      </c>
      <c r="K606" s="74">
        <f t="shared" si="274"/>
        <v>0</v>
      </c>
      <c r="L606" s="74">
        <f t="shared" si="274"/>
        <v>0</v>
      </c>
      <c r="M606" s="74">
        <f t="shared" si="274"/>
        <v>0</v>
      </c>
      <c r="N606" s="74">
        <f t="shared" si="274"/>
        <v>0</v>
      </c>
      <c r="O606" s="74">
        <f t="shared" si="274"/>
        <v>0</v>
      </c>
      <c r="P606" s="74">
        <f t="shared" si="274"/>
        <v>0</v>
      </c>
      <c r="Q606" s="80">
        <f t="shared" si="264"/>
        <v>0</v>
      </c>
    </row>
    <row r="607" spans="3:17" hidden="1">
      <c r="C607" s="56">
        <f t="shared" si="261"/>
        <v>0</v>
      </c>
      <c r="D607" s="56">
        <f t="shared" si="261"/>
        <v>0</v>
      </c>
      <c r="E607" s="74">
        <f t="shared" ref="E607:P607" si="275">E20*VLOOKUP($D607,$D$286:$AV$389,3,FALSE)+E20*VLOOKUP(CONCATENATE("Preparació per ",LOWER($D607)),$D$286:$AV$389,3,FALSE)+E20*VLOOKUP($D607,$D$286:$AV$389,4,FALSE)+E20*VLOOKUP(CONCATENATE("Preparació per ",LOWER($D607)),$D$286:$AV$389,4,FALSE)+E20*VLOOKUP($D607,$D$286:$AV$389,6,FALSE)+E20*VLOOKUP(CONCATENATE("Preparació per ",LOWER($D607)),$D$286:$AV$389,6,FALSE)</f>
        <v>0</v>
      </c>
      <c r="F607" s="74">
        <f t="shared" si="275"/>
        <v>0</v>
      </c>
      <c r="G607" s="74">
        <f t="shared" si="275"/>
        <v>0</v>
      </c>
      <c r="H607" s="74">
        <f t="shared" si="275"/>
        <v>0</v>
      </c>
      <c r="I607" s="74">
        <f t="shared" si="275"/>
        <v>0</v>
      </c>
      <c r="J607" s="74">
        <f t="shared" si="275"/>
        <v>0</v>
      </c>
      <c r="K607" s="74">
        <f t="shared" si="275"/>
        <v>0</v>
      </c>
      <c r="L607" s="74">
        <f t="shared" si="275"/>
        <v>0</v>
      </c>
      <c r="M607" s="74">
        <f t="shared" si="275"/>
        <v>0</v>
      </c>
      <c r="N607" s="74">
        <f t="shared" si="275"/>
        <v>0</v>
      </c>
      <c r="O607" s="74">
        <f t="shared" si="275"/>
        <v>0</v>
      </c>
      <c r="P607" s="74">
        <f t="shared" si="275"/>
        <v>0</v>
      </c>
      <c r="Q607" s="80">
        <f t="shared" si="264"/>
        <v>0</v>
      </c>
    </row>
    <row r="608" spans="3:17" hidden="1">
      <c r="C608" s="56">
        <f t="shared" si="261"/>
        <v>0</v>
      </c>
      <c r="D608" s="56">
        <f t="shared" si="261"/>
        <v>0</v>
      </c>
      <c r="E608" s="74">
        <f t="shared" ref="E608:P608" si="276">E21*VLOOKUP($D608,$D$286:$AV$389,3,FALSE)+E21*VLOOKUP(CONCATENATE("Preparació per ",LOWER($D608)),$D$286:$AV$389,3,FALSE)+E21*VLOOKUP($D608,$D$286:$AV$389,4,FALSE)+E21*VLOOKUP(CONCATENATE("Preparació per ",LOWER($D608)),$D$286:$AV$389,4,FALSE)+E21*VLOOKUP($D608,$D$286:$AV$389,6,FALSE)+E21*VLOOKUP(CONCATENATE("Preparació per ",LOWER($D608)),$D$286:$AV$389,6,FALSE)</f>
        <v>0</v>
      </c>
      <c r="F608" s="74">
        <f t="shared" si="276"/>
        <v>0</v>
      </c>
      <c r="G608" s="74">
        <f t="shared" si="276"/>
        <v>0</v>
      </c>
      <c r="H608" s="74">
        <f t="shared" si="276"/>
        <v>0</v>
      </c>
      <c r="I608" s="74">
        <f t="shared" si="276"/>
        <v>0</v>
      </c>
      <c r="J608" s="74">
        <f t="shared" si="276"/>
        <v>0</v>
      </c>
      <c r="K608" s="74">
        <f t="shared" si="276"/>
        <v>0</v>
      </c>
      <c r="L608" s="74">
        <f t="shared" si="276"/>
        <v>0</v>
      </c>
      <c r="M608" s="74">
        <f t="shared" si="276"/>
        <v>0</v>
      </c>
      <c r="N608" s="74">
        <f t="shared" si="276"/>
        <v>0</v>
      </c>
      <c r="O608" s="74">
        <f t="shared" si="276"/>
        <v>0</v>
      </c>
      <c r="P608" s="74">
        <f t="shared" si="276"/>
        <v>0</v>
      </c>
      <c r="Q608" s="80">
        <f t="shared" si="264"/>
        <v>0</v>
      </c>
    </row>
    <row r="609" spans="3:17" hidden="1">
      <c r="C609" s="56">
        <f t="shared" si="261"/>
        <v>0</v>
      </c>
      <c r="D609" s="56">
        <f t="shared" si="261"/>
        <v>0</v>
      </c>
      <c r="E609" s="74">
        <f t="shared" ref="E609:P609" si="277">E22*VLOOKUP($D609,$D$286:$AV$389,3,FALSE)+E22*VLOOKUP(CONCATENATE("Preparació per ",LOWER($D609)),$D$286:$AV$389,3,FALSE)+E22*VLOOKUP($D609,$D$286:$AV$389,4,FALSE)+E22*VLOOKUP(CONCATENATE("Preparació per ",LOWER($D609)),$D$286:$AV$389,4,FALSE)+E22*VLOOKUP($D609,$D$286:$AV$389,6,FALSE)+E22*VLOOKUP(CONCATENATE("Preparació per ",LOWER($D609)),$D$286:$AV$389,6,FALSE)</f>
        <v>0</v>
      </c>
      <c r="F609" s="74">
        <f t="shared" si="277"/>
        <v>0</v>
      </c>
      <c r="G609" s="74">
        <f t="shared" si="277"/>
        <v>0</v>
      </c>
      <c r="H609" s="74">
        <f t="shared" si="277"/>
        <v>0</v>
      </c>
      <c r="I609" s="74">
        <f t="shared" si="277"/>
        <v>0</v>
      </c>
      <c r="J609" s="74">
        <f t="shared" si="277"/>
        <v>0</v>
      </c>
      <c r="K609" s="74">
        <f t="shared" si="277"/>
        <v>0</v>
      </c>
      <c r="L609" s="74">
        <f t="shared" si="277"/>
        <v>0</v>
      </c>
      <c r="M609" s="74">
        <f t="shared" si="277"/>
        <v>0</v>
      </c>
      <c r="N609" s="74">
        <f t="shared" si="277"/>
        <v>0</v>
      </c>
      <c r="O609" s="74">
        <f t="shared" si="277"/>
        <v>0</v>
      </c>
      <c r="P609" s="74">
        <f t="shared" si="277"/>
        <v>0</v>
      </c>
      <c r="Q609" s="80">
        <f t="shared" si="264"/>
        <v>0</v>
      </c>
    </row>
    <row r="610" spans="3:17" hidden="1">
      <c r="C610" s="58" t="str">
        <f t="shared" si="261"/>
        <v>REG</v>
      </c>
      <c r="D610" s="58" t="str">
        <f t="shared" si="261"/>
        <v>Instal.lació sistema de reg amb cinta (1,6 m per m2)</v>
      </c>
      <c r="E610" s="75">
        <f t="shared" ref="E610:P610" si="278">E23*VLOOKUP($D610,$D$286:$AV$389,3,FALSE)+E23*VLOOKUP(CONCATENATE("Preparació per ",LOWER($D610)),$D$286:$AV$389,3,FALSE)+E23*VLOOKUP($D610,$D$286:$AV$389,4,FALSE)+E23*VLOOKUP(CONCATENATE("Preparació per ",LOWER($D610)),$D$286:$AV$389,4,FALSE)+E23*VLOOKUP($D610,$D$286:$AV$389,6,FALSE)+E23*VLOOKUP(CONCATENATE("Preparació per ",LOWER($D610)),$D$286:$AV$389,6,FALSE)</f>
        <v>0</v>
      </c>
      <c r="F610" s="75">
        <f t="shared" si="278"/>
        <v>0</v>
      </c>
      <c r="G610" s="75">
        <f t="shared" si="278"/>
        <v>0</v>
      </c>
      <c r="H610" s="75">
        <f t="shared" si="278"/>
        <v>0</v>
      </c>
      <c r="I610" s="75">
        <f t="shared" si="278"/>
        <v>0</v>
      </c>
      <c r="J610" s="75">
        <f t="shared" si="278"/>
        <v>0</v>
      </c>
      <c r="K610" s="75">
        <f t="shared" si="278"/>
        <v>0</v>
      </c>
      <c r="L610" s="75">
        <f t="shared" si="278"/>
        <v>0</v>
      </c>
      <c r="M610" s="75">
        <f t="shared" si="278"/>
        <v>0</v>
      </c>
      <c r="N610" s="75">
        <f t="shared" si="278"/>
        <v>0</v>
      </c>
      <c r="O610" s="75">
        <f t="shared" si="278"/>
        <v>0</v>
      </c>
      <c r="P610" s="75">
        <f t="shared" si="278"/>
        <v>0</v>
      </c>
      <c r="Q610" s="80">
        <f t="shared" si="264"/>
        <v>0</v>
      </c>
    </row>
    <row r="611" spans="3:17" hidden="1">
      <c r="C611" s="58">
        <f t="shared" si="261"/>
        <v>0</v>
      </c>
      <c r="D611" s="58" t="str">
        <f t="shared" si="261"/>
        <v>Reg (L/m2)</v>
      </c>
      <c r="E611" s="75">
        <f t="shared" ref="E611:P611" si="279">E24*VLOOKUP($D611,$D$286:$AV$389,3,FALSE)+E24*VLOOKUP(CONCATENATE("Preparació per ",LOWER($D611)),$D$286:$AV$389,3,FALSE)+E24*VLOOKUP($D611,$D$286:$AV$389,4,FALSE)+E24*VLOOKUP(CONCATENATE("Preparació per ",LOWER($D611)),$D$286:$AV$389,4,FALSE)+E24*VLOOKUP($D611,$D$286:$AV$389,6,FALSE)+E24*VLOOKUP(CONCATENATE("Preparació per ",LOWER($D611)),$D$286:$AV$389,6,FALSE)</f>
        <v>0</v>
      </c>
      <c r="F611" s="75">
        <f t="shared" si="279"/>
        <v>0</v>
      </c>
      <c r="G611" s="75">
        <f t="shared" si="279"/>
        <v>0</v>
      </c>
      <c r="H611" s="75">
        <f t="shared" si="279"/>
        <v>0</v>
      </c>
      <c r="I611" s="75">
        <f t="shared" si="279"/>
        <v>0</v>
      </c>
      <c r="J611" s="75">
        <f t="shared" si="279"/>
        <v>0</v>
      </c>
      <c r="K611" s="75">
        <f t="shared" si="279"/>
        <v>0</v>
      </c>
      <c r="L611" s="75">
        <f t="shared" si="279"/>
        <v>0</v>
      </c>
      <c r="M611" s="75">
        <f t="shared" si="279"/>
        <v>0</v>
      </c>
      <c r="N611" s="75">
        <f t="shared" si="279"/>
        <v>0</v>
      </c>
      <c r="O611" s="75">
        <f t="shared" si="279"/>
        <v>0</v>
      </c>
      <c r="P611" s="75">
        <f t="shared" si="279"/>
        <v>0</v>
      </c>
      <c r="Q611" s="80">
        <f t="shared" si="264"/>
        <v>0</v>
      </c>
    </row>
    <row r="612" spans="3:17" hidden="1">
      <c r="C612" s="58">
        <f t="shared" si="261"/>
        <v>0</v>
      </c>
      <c r="D612" s="58" t="str">
        <f t="shared" si="261"/>
        <v>Desinstal.lació sistema de reg amb cinta</v>
      </c>
      <c r="E612" s="75">
        <f t="shared" ref="E612:P612" si="280">E25*VLOOKUP($D612,$D$286:$AV$389,3,FALSE)+E25*VLOOKUP(CONCATENATE("Preparació per ",LOWER($D612)),$D$286:$AV$389,3,FALSE)+E25*VLOOKUP($D612,$D$286:$AV$389,4,FALSE)+E25*VLOOKUP(CONCATENATE("Preparació per ",LOWER($D612)),$D$286:$AV$389,4,FALSE)+E25*VLOOKUP($D612,$D$286:$AV$389,6,FALSE)+E25*VLOOKUP(CONCATENATE("Preparació per ",LOWER($D612)),$D$286:$AV$389,6,FALSE)</f>
        <v>0</v>
      </c>
      <c r="F612" s="75">
        <f t="shared" si="280"/>
        <v>0</v>
      </c>
      <c r="G612" s="75">
        <f t="shared" si="280"/>
        <v>0</v>
      </c>
      <c r="H612" s="75">
        <f t="shared" si="280"/>
        <v>0</v>
      </c>
      <c r="I612" s="75">
        <f t="shared" si="280"/>
        <v>0</v>
      </c>
      <c r="J612" s="75">
        <f t="shared" si="280"/>
        <v>0</v>
      </c>
      <c r="K612" s="75">
        <f t="shared" si="280"/>
        <v>0</v>
      </c>
      <c r="L612" s="75">
        <f t="shared" si="280"/>
        <v>0</v>
      </c>
      <c r="M612" s="75">
        <f t="shared" si="280"/>
        <v>0</v>
      </c>
      <c r="N612" s="75">
        <f t="shared" si="280"/>
        <v>0</v>
      </c>
      <c r="O612" s="75">
        <f t="shared" si="280"/>
        <v>0</v>
      </c>
      <c r="P612" s="75">
        <f t="shared" si="280"/>
        <v>0</v>
      </c>
      <c r="Q612" s="80">
        <f t="shared" si="264"/>
        <v>0</v>
      </c>
    </row>
    <row r="613" spans="3:17" hidden="1">
      <c r="C613" s="58">
        <f t="shared" si="261"/>
        <v>0</v>
      </c>
      <c r="D613" s="58">
        <f t="shared" si="261"/>
        <v>0</v>
      </c>
      <c r="E613" s="75">
        <f t="shared" ref="E613:P613" si="281">E26*VLOOKUP($D613,$D$286:$AV$389,3,FALSE)+E26*VLOOKUP(CONCATENATE("Preparació per ",LOWER($D613)),$D$286:$AV$389,3,FALSE)+E26*VLOOKUP($D613,$D$286:$AV$389,4,FALSE)+E26*VLOOKUP(CONCATENATE("Preparació per ",LOWER($D613)),$D$286:$AV$389,4,FALSE)+E26*VLOOKUP($D613,$D$286:$AV$389,6,FALSE)+E26*VLOOKUP(CONCATENATE("Preparació per ",LOWER($D613)),$D$286:$AV$389,6,FALSE)</f>
        <v>0</v>
      </c>
      <c r="F613" s="75">
        <f t="shared" si="281"/>
        <v>0</v>
      </c>
      <c r="G613" s="75">
        <f t="shared" si="281"/>
        <v>0</v>
      </c>
      <c r="H613" s="75">
        <f t="shared" si="281"/>
        <v>0</v>
      </c>
      <c r="I613" s="75">
        <f t="shared" si="281"/>
        <v>0</v>
      </c>
      <c r="J613" s="75">
        <f t="shared" si="281"/>
        <v>0</v>
      </c>
      <c r="K613" s="75">
        <f t="shared" si="281"/>
        <v>0</v>
      </c>
      <c r="L613" s="75">
        <f t="shared" si="281"/>
        <v>0</v>
      </c>
      <c r="M613" s="75">
        <f t="shared" si="281"/>
        <v>0</v>
      </c>
      <c r="N613" s="75">
        <f t="shared" si="281"/>
        <v>0</v>
      </c>
      <c r="O613" s="75">
        <f t="shared" si="281"/>
        <v>0</v>
      </c>
      <c r="P613" s="75">
        <f t="shared" si="281"/>
        <v>0</v>
      </c>
      <c r="Q613" s="80">
        <f t="shared" si="264"/>
        <v>0</v>
      </c>
    </row>
    <row r="614" spans="3:17" hidden="1">
      <c r="C614" s="49" t="str">
        <f t="shared" si="261"/>
        <v>TRACTAMENTS</v>
      </c>
      <c r="D614" s="49" t="str">
        <f t="shared" si="261"/>
        <v>Tractament Bacillus + retenol +purí ortiga amb tractor i braços</v>
      </c>
      <c r="E614" s="76">
        <f t="shared" ref="E614:P614" si="282">E27*VLOOKUP($D614,$D$286:$AV$389,3,FALSE)+E27*VLOOKUP(CONCATENATE("Preparació per ",LOWER($D614)),$D$286:$AV$389,3,FALSE)+E27*VLOOKUP($D614,$D$286:$AV$389,4,FALSE)+E27*VLOOKUP(CONCATENATE("Preparació per ",LOWER($D614)),$D$286:$AV$389,4,FALSE)+E27*VLOOKUP($D614,$D$286:$AV$389,6,FALSE)+E27*VLOOKUP(CONCATENATE("Preparació per ",LOWER($D614)),$D$286:$AV$389,6,FALSE)</f>
        <v>0</v>
      </c>
      <c r="F614" s="76">
        <f t="shared" si="282"/>
        <v>0</v>
      </c>
      <c r="G614" s="76">
        <f t="shared" si="282"/>
        <v>0</v>
      </c>
      <c r="H614" s="76">
        <f t="shared" si="282"/>
        <v>0</v>
      </c>
      <c r="I614" s="76">
        <f t="shared" si="282"/>
        <v>0</v>
      </c>
      <c r="J614" s="76">
        <f t="shared" si="282"/>
        <v>0</v>
      </c>
      <c r="K614" s="76">
        <f t="shared" si="282"/>
        <v>0</v>
      </c>
      <c r="L614" s="76">
        <f t="shared" si="282"/>
        <v>0</v>
      </c>
      <c r="M614" s="76">
        <f t="shared" si="282"/>
        <v>0</v>
      </c>
      <c r="N614" s="76">
        <f t="shared" si="282"/>
        <v>0</v>
      </c>
      <c r="O614" s="76">
        <f t="shared" si="282"/>
        <v>0</v>
      </c>
      <c r="P614" s="76">
        <f t="shared" si="282"/>
        <v>0</v>
      </c>
      <c r="Q614" s="80">
        <f t="shared" si="264"/>
        <v>0</v>
      </c>
    </row>
    <row r="615" spans="3:17" hidden="1">
      <c r="C615" s="49">
        <f t="shared" ref="C615:D629" si="283">+C28</f>
        <v>0</v>
      </c>
      <c r="D615" s="49" t="str">
        <f t="shared" si="283"/>
        <v>Tractament Llimacs (Ferramol)</v>
      </c>
      <c r="E615" s="76">
        <f t="shared" ref="E615:P615" si="284">E28*VLOOKUP($D615,$D$286:$AV$389,3,FALSE)+E28*VLOOKUP(CONCATENATE("Preparació per ",LOWER($D615)),$D$286:$AV$389,3,FALSE)+E28*VLOOKUP($D615,$D$286:$AV$389,4,FALSE)+E28*VLOOKUP(CONCATENATE("Preparació per ",LOWER($D615)),$D$286:$AV$389,4,FALSE)+E28*VLOOKUP($D615,$D$286:$AV$389,6,FALSE)+E28*VLOOKUP(CONCATENATE("Preparació per ",LOWER($D615)),$D$286:$AV$389,6,FALSE)</f>
        <v>0</v>
      </c>
      <c r="F615" s="76">
        <f t="shared" si="284"/>
        <v>0</v>
      </c>
      <c r="G615" s="76">
        <f t="shared" si="284"/>
        <v>0</v>
      </c>
      <c r="H615" s="76">
        <f t="shared" si="284"/>
        <v>0</v>
      </c>
      <c r="I615" s="76">
        <f t="shared" si="284"/>
        <v>0</v>
      </c>
      <c r="J615" s="76">
        <f t="shared" si="284"/>
        <v>0</v>
      </c>
      <c r="K615" s="76">
        <f t="shared" si="284"/>
        <v>0</v>
      </c>
      <c r="L615" s="76">
        <f t="shared" si="284"/>
        <v>0</v>
      </c>
      <c r="M615" s="76">
        <f t="shared" si="284"/>
        <v>0</v>
      </c>
      <c r="N615" s="76">
        <f t="shared" si="284"/>
        <v>0</v>
      </c>
      <c r="O615" s="76">
        <f t="shared" si="284"/>
        <v>0</v>
      </c>
      <c r="P615" s="76">
        <f t="shared" si="284"/>
        <v>0</v>
      </c>
      <c r="Q615" s="80">
        <f t="shared" si="264"/>
        <v>0</v>
      </c>
    </row>
    <row r="616" spans="3:17" hidden="1">
      <c r="C616" s="49">
        <f t="shared" si="283"/>
        <v>0</v>
      </c>
      <c r="D616" s="49">
        <f t="shared" si="283"/>
        <v>0</v>
      </c>
      <c r="E616" s="76">
        <f t="shared" ref="E616:P616" si="285">E29*VLOOKUP($D616,$D$286:$AV$389,3,FALSE)+E29*VLOOKUP(CONCATENATE("Preparació per ",LOWER($D616)),$D$286:$AV$389,3,FALSE)+E29*VLOOKUP($D616,$D$286:$AV$389,4,FALSE)+E29*VLOOKUP(CONCATENATE("Preparació per ",LOWER($D616)),$D$286:$AV$389,4,FALSE)+E29*VLOOKUP($D616,$D$286:$AV$389,6,FALSE)+E29*VLOOKUP(CONCATENATE("Preparació per ",LOWER($D616)),$D$286:$AV$389,6,FALSE)</f>
        <v>0</v>
      </c>
      <c r="F616" s="76">
        <f t="shared" si="285"/>
        <v>0</v>
      </c>
      <c r="G616" s="76">
        <f t="shared" si="285"/>
        <v>0</v>
      </c>
      <c r="H616" s="76">
        <f t="shared" si="285"/>
        <v>0</v>
      </c>
      <c r="I616" s="76">
        <f t="shared" si="285"/>
        <v>0</v>
      </c>
      <c r="J616" s="76">
        <f t="shared" si="285"/>
        <v>0</v>
      </c>
      <c r="K616" s="76">
        <f t="shared" si="285"/>
        <v>0</v>
      </c>
      <c r="L616" s="76">
        <f t="shared" si="285"/>
        <v>0</v>
      </c>
      <c r="M616" s="76">
        <f t="shared" si="285"/>
        <v>0</v>
      </c>
      <c r="N616" s="76">
        <f t="shared" si="285"/>
        <v>0</v>
      </c>
      <c r="O616" s="76">
        <f t="shared" si="285"/>
        <v>0</v>
      </c>
      <c r="P616" s="76">
        <f t="shared" si="285"/>
        <v>0</v>
      </c>
      <c r="Q616" s="80">
        <f t="shared" si="264"/>
        <v>0</v>
      </c>
    </row>
    <row r="617" spans="3:17" hidden="1">
      <c r="C617" s="49">
        <f t="shared" si="283"/>
        <v>0</v>
      </c>
      <c r="D617" s="49">
        <f t="shared" si="283"/>
        <v>0</v>
      </c>
      <c r="E617" s="76">
        <f t="shared" ref="E617:P617" si="286">E30*VLOOKUP($D617,$D$286:$AV$389,3,FALSE)+E30*VLOOKUP(CONCATENATE("Preparació per ",LOWER($D617)),$D$286:$AV$389,3,FALSE)+E30*VLOOKUP($D617,$D$286:$AV$389,4,FALSE)+E30*VLOOKUP(CONCATENATE("Preparació per ",LOWER($D617)),$D$286:$AV$389,4,FALSE)+E30*VLOOKUP($D617,$D$286:$AV$389,6,FALSE)+E30*VLOOKUP(CONCATENATE("Preparació per ",LOWER($D617)),$D$286:$AV$389,6,FALSE)</f>
        <v>0</v>
      </c>
      <c r="F617" s="76">
        <f t="shared" si="286"/>
        <v>0</v>
      </c>
      <c r="G617" s="76">
        <f t="shared" si="286"/>
        <v>0</v>
      </c>
      <c r="H617" s="76">
        <f t="shared" si="286"/>
        <v>0</v>
      </c>
      <c r="I617" s="76">
        <f t="shared" si="286"/>
        <v>0</v>
      </c>
      <c r="J617" s="76">
        <f t="shared" si="286"/>
        <v>0</v>
      </c>
      <c r="K617" s="76">
        <f t="shared" si="286"/>
        <v>0</v>
      </c>
      <c r="L617" s="76">
        <f t="shared" si="286"/>
        <v>0</v>
      </c>
      <c r="M617" s="76">
        <f t="shared" si="286"/>
        <v>0</v>
      </c>
      <c r="N617" s="76">
        <f t="shared" si="286"/>
        <v>0</v>
      </c>
      <c r="O617" s="76">
        <f t="shared" si="286"/>
        <v>0</v>
      </c>
      <c r="P617" s="76">
        <f t="shared" si="286"/>
        <v>0</v>
      </c>
      <c r="Q617" s="80">
        <f t="shared" si="264"/>
        <v>0</v>
      </c>
    </row>
    <row r="618" spans="3:17" hidden="1">
      <c r="C618" s="49">
        <f t="shared" si="283"/>
        <v>0</v>
      </c>
      <c r="D618" s="49">
        <f t="shared" si="283"/>
        <v>0</v>
      </c>
      <c r="E618" s="76">
        <f t="shared" ref="E618:P618" si="287">E31*VLOOKUP($D618,$D$286:$AV$389,3,FALSE)+E31*VLOOKUP(CONCATENATE("Preparació per ",LOWER($D618)),$D$286:$AV$389,3,FALSE)+E31*VLOOKUP($D618,$D$286:$AV$389,4,FALSE)+E31*VLOOKUP(CONCATENATE("Preparació per ",LOWER($D618)),$D$286:$AV$389,4,FALSE)+E31*VLOOKUP($D618,$D$286:$AV$389,6,FALSE)+E31*VLOOKUP(CONCATENATE("Preparació per ",LOWER($D618)),$D$286:$AV$389,6,FALSE)</f>
        <v>0</v>
      </c>
      <c r="F618" s="76">
        <f t="shared" si="287"/>
        <v>0</v>
      </c>
      <c r="G618" s="76">
        <f t="shared" si="287"/>
        <v>0</v>
      </c>
      <c r="H618" s="76">
        <f t="shared" si="287"/>
        <v>0</v>
      </c>
      <c r="I618" s="76">
        <f t="shared" si="287"/>
        <v>0</v>
      </c>
      <c r="J618" s="76">
        <f t="shared" si="287"/>
        <v>0</v>
      </c>
      <c r="K618" s="76">
        <f t="shared" si="287"/>
        <v>0</v>
      </c>
      <c r="L618" s="76">
        <f t="shared" si="287"/>
        <v>0</v>
      </c>
      <c r="M618" s="76">
        <f t="shared" si="287"/>
        <v>0</v>
      </c>
      <c r="N618" s="76">
        <f t="shared" si="287"/>
        <v>0</v>
      </c>
      <c r="O618" s="76">
        <f t="shared" si="287"/>
        <v>0</v>
      </c>
      <c r="P618" s="76">
        <f t="shared" si="287"/>
        <v>0</v>
      </c>
      <c r="Q618" s="80">
        <f t="shared" si="264"/>
        <v>0</v>
      </c>
    </row>
    <row r="619" spans="3:17" hidden="1">
      <c r="C619" s="60" t="str">
        <f t="shared" si="283"/>
        <v>DESHERBAT</v>
      </c>
      <c r="D619" s="60" t="str">
        <f t="shared" si="283"/>
        <v>Desherbat amb motocultor</v>
      </c>
      <c r="E619" s="77">
        <f t="shared" ref="E619:P619" si="288">E32*VLOOKUP($D619,$D$286:$AV$389,3,FALSE)+E32*VLOOKUP(CONCATENATE("Preparació per ",LOWER($D619)),$D$286:$AV$389,3,FALSE)+E32*VLOOKUP($D619,$D$286:$AV$389,4,FALSE)+E32*VLOOKUP(CONCATENATE("Preparació per ",LOWER($D619)),$D$286:$AV$389,4,FALSE)+E32*VLOOKUP($D619,$D$286:$AV$389,6,FALSE)+E32*VLOOKUP(CONCATENATE("Preparació per ",LOWER($D619)),$D$286:$AV$389,6,FALSE)</f>
        <v>0</v>
      </c>
      <c r="F619" s="77">
        <f t="shared" si="288"/>
        <v>0</v>
      </c>
      <c r="G619" s="77">
        <f t="shared" si="288"/>
        <v>0</v>
      </c>
      <c r="H619" s="77">
        <f t="shared" si="288"/>
        <v>0</v>
      </c>
      <c r="I619" s="77">
        <f t="shared" si="288"/>
        <v>0</v>
      </c>
      <c r="J619" s="77">
        <f t="shared" si="288"/>
        <v>0</v>
      </c>
      <c r="K619" s="77">
        <f t="shared" si="288"/>
        <v>0</v>
      </c>
      <c r="L619" s="77">
        <f t="shared" si="288"/>
        <v>0</v>
      </c>
      <c r="M619" s="77">
        <f t="shared" si="288"/>
        <v>0</v>
      </c>
      <c r="N619" s="77">
        <f t="shared" si="288"/>
        <v>0</v>
      </c>
      <c r="O619" s="77">
        <f t="shared" si="288"/>
        <v>0</v>
      </c>
      <c r="P619" s="77">
        <f t="shared" si="288"/>
        <v>0</v>
      </c>
      <c r="Q619" s="80">
        <f t="shared" si="264"/>
        <v>0</v>
      </c>
    </row>
    <row r="620" spans="3:17" hidden="1">
      <c r="C620" s="60">
        <f t="shared" si="283"/>
        <v>0</v>
      </c>
      <c r="D620" s="60" t="str">
        <f t="shared" si="283"/>
        <v>Desherbat manual 6,5h/1.000  m2</v>
      </c>
      <c r="E620" s="77">
        <f t="shared" ref="E620:P620" si="289">E33*VLOOKUP($D620,$D$286:$AV$389,3,FALSE)+E33*VLOOKUP(CONCATENATE("Preparació per ",LOWER($D620)),$D$286:$AV$389,3,FALSE)+E33*VLOOKUP($D620,$D$286:$AV$389,4,FALSE)+E33*VLOOKUP(CONCATENATE("Preparació per ",LOWER($D620)),$D$286:$AV$389,4,FALSE)+E33*VLOOKUP($D620,$D$286:$AV$389,6,FALSE)+E33*VLOOKUP(CONCATENATE("Preparació per ",LOWER($D620)),$D$286:$AV$389,6,FALSE)</f>
        <v>0</v>
      </c>
      <c r="F620" s="77">
        <f t="shared" si="289"/>
        <v>0</v>
      </c>
      <c r="G620" s="77">
        <f t="shared" si="289"/>
        <v>0</v>
      </c>
      <c r="H620" s="77">
        <f t="shared" si="289"/>
        <v>0</v>
      </c>
      <c r="I620" s="77">
        <f t="shared" si="289"/>
        <v>0</v>
      </c>
      <c r="J620" s="77">
        <f t="shared" si="289"/>
        <v>0</v>
      </c>
      <c r="K620" s="77">
        <f t="shared" si="289"/>
        <v>0</v>
      </c>
      <c r="L620" s="77">
        <f t="shared" si="289"/>
        <v>0</v>
      </c>
      <c r="M620" s="77">
        <f t="shared" si="289"/>
        <v>0</v>
      </c>
      <c r="N620" s="77">
        <f t="shared" si="289"/>
        <v>0</v>
      </c>
      <c r="O620" s="77">
        <f t="shared" si="289"/>
        <v>0</v>
      </c>
      <c r="P620" s="77">
        <f t="shared" si="289"/>
        <v>0</v>
      </c>
      <c r="Q620" s="80">
        <f t="shared" si="264"/>
        <v>0</v>
      </c>
    </row>
    <row r="621" spans="3:17" hidden="1">
      <c r="C621" s="60">
        <f t="shared" si="283"/>
        <v>0</v>
      </c>
      <c r="D621" s="60">
        <f t="shared" si="283"/>
        <v>0</v>
      </c>
      <c r="E621" s="77">
        <f t="shared" ref="E621:P621" si="290">E34*VLOOKUP($D621,$D$286:$AV$389,3,FALSE)+E34*VLOOKUP(CONCATENATE("Preparació per ",LOWER($D621)),$D$286:$AV$389,3,FALSE)+E34*VLOOKUP($D621,$D$286:$AV$389,4,FALSE)+E34*VLOOKUP(CONCATENATE("Preparació per ",LOWER($D621)),$D$286:$AV$389,4,FALSE)+E34*VLOOKUP($D621,$D$286:$AV$389,6,FALSE)+E34*VLOOKUP(CONCATENATE("Preparació per ",LOWER($D621)),$D$286:$AV$389,6,FALSE)</f>
        <v>0</v>
      </c>
      <c r="F621" s="77">
        <f t="shared" si="290"/>
        <v>0</v>
      </c>
      <c r="G621" s="77">
        <f t="shared" si="290"/>
        <v>0</v>
      </c>
      <c r="H621" s="77">
        <f t="shared" si="290"/>
        <v>0</v>
      </c>
      <c r="I621" s="77">
        <f t="shared" si="290"/>
        <v>0</v>
      </c>
      <c r="J621" s="77">
        <f t="shared" si="290"/>
        <v>0</v>
      </c>
      <c r="K621" s="77">
        <f t="shared" si="290"/>
        <v>0</v>
      </c>
      <c r="L621" s="77">
        <f t="shared" si="290"/>
        <v>0</v>
      </c>
      <c r="M621" s="77">
        <f t="shared" si="290"/>
        <v>0</v>
      </c>
      <c r="N621" s="77">
        <f t="shared" si="290"/>
        <v>0</v>
      </c>
      <c r="O621" s="77">
        <f t="shared" si="290"/>
        <v>0</v>
      </c>
      <c r="P621" s="77">
        <f t="shared" si="290"/>
        <v>0</v>
      </c>
      <c r="Q621" s="80">
        <f t="shared" si="264"/>
        <v>0</v>
      </c>
    </row>
    <row r="622" spans="3:17" hidden="1">
      <c r="C622" s="60">
        <f t="shared" si="283"/>
        <v>0</v>
      </c>
      <c r="D622" s="60">
        <f t="shared" si="283"/>
        <v>0</v>
      </c>
      <c r="E622" s="77">
        <f t="shared" ref="E622:P622" si="291">E35*VLOOKUP($D622,$D$286:$AV$389,3,FALSE)+E35*VLOOKUP(CONCATENATE("Preparació per ",LOWER($D622)),$D$286:$AV$389,3,FALSE)+E35*VLOOKUP($D622,$D$286:$AV$389,4,FALSE)+E35*VLOOKUP(CONCATENATE("Preparació per ",LOWER($D622)),$D$286:$AV$389,4,FALSE)+E35*VLOOKUP($D622,$D$286:$AV$389,6,FALSE)+E35*VLOOKUP(CONCATENATE("Preparació per ",LOWER($D622)),$D$286:$AV$389,6,FALSE)</f>
        <v>0</v>
      </c>
      <c r="F622" s="77">
        <f t="shared" si="291"/>
        <v>0</v>
      </c>
      <c r="G622" s="77">
        <f t="shared" si="291"/>
        <v>0</v>
      </c>
      <c r="H622" s="77">
        <f t="shared" si="291"/>
        <v>0</v>
      </c>
      <c r="I622" s="77">
        <f t="shared" si="291"/>
        <v>0</v>
      </c>
      <c r="J622" s="77">
        <f t="shared" si="291"/>
        <v>0</v>
      </c>
      <c r="K622" s="77">
        <f t="shared" si="291"/>
        <v>0</v>
      </c>
      <c r="L622" s="77">
        <f t="shared" si="291"/>
        <v>0</v>
      </c>
      <c r="M622" s="77">
        <f t="shared" si="291"/>
        <v>0</v>
      </c>
      <c r="N622" s="77">
        <f t="shared" si="291"/>
        <v>0</v>
      </c>
      <c r="O622" s="77">
        <f t="shared" si="291"/>
        <v>0</v>
      </c>
      <c r="P622" s="77">
        <f t="shared" si="291"/>
        <v>0</v>
      </c>
      <c r="Q622" s="80">
        <f t="shared" si="264"/>
        <v>0</v>
      </c>
    </row>
    <row r="623" spans="3:17" hidden="1">
      <c r="C623" s="62" t="str">
        <f t="shared" si="283"/>
        <v>ALTRES OPERACIONS ESPECÍFIQUES</v>
      </c>
      <c r="D623" s="62" t="str">
        <f t="shared" si="283"/>
        <v>Renda de la terra</v>
      </c>
      <c r="E623" s="78">
        <f t="shared" ref="E623:P623" si="292">E36*VLOOKUP($D623,$D$286:$AV$389,3,FALSE)+E36*VLOOKUP(CONCATENATE("Preparació per ",LOWER($D623)),$D$286:$AV$389,3,FALSE)+E36*VLOOKUP($D623,$D$286:$AV$389,4,FALSE)+E36*VLOOKUP(CONCATENATE("Preparació per ",LOWER($D623)),$D$286:$AV$389,4,FALSE)+E36*VLOOKUP($D623,$D$286:$AV$389,6,FALSE)+E36*VLOOKUP(CONCATENATE("Preparació per ",LOWER($D623)),$D$286:$AV$389,6,FALSE)</f>
        <v>0</v>
      </c>
      <c r="F623" s="78">
        <f t="shared" si="292"/>
        <v>0</v>
      </c>
      <c r="G623" s="78">
        <f t="shared" si="292"/>
        <v>0</v>
      </c>
      <c r="H623" s="78">
        <f t="shared" si="292"/>
        <v>0</v>
      </c>
      <c r="I623" s="78">
        <f t="shared" si="292"/>
        <v>0</v>
      </c>
      <c r="J623" s="78">
        <f t="shared" si="292"/>
        <v>0</v>
      </c>
      <c r="K623" s="78">
        <f t="shared" si="292"/>
        <v>0</v>
      </c>
      <c r="L623" s="78">
        <f t="shared" si="292"/>
        <v>0</v>
      </c>
      <c r="M623" s="78">
        <f t="shared" si="292"/>
        <v>0</v>
      </c>
      <c r="N623" s="78">
        <f t="shared" si="292"/>
        <v>0</v>
      </c>
      <c r="O623" s="78">
        <f t="shared" si="292"/>
        <v>0</v>
      </c>
      <c r="P623" s="78">
        <f t="shared" si="292"/>
        <v>0</v>
      </c>
      <c r="Q623" s="80">
        <f t="shared" si="264"/>
        <v>0</v>
      </c>
    </row>
    <row r="624" spans="3:17" hidden="1">
      <c r="C624" s="62">
        <f t="shared" si="283"/>
        <v>0</v>
      </c>
      <c r="D624" s="62">
        <f t="shared" si="283"/>
        <v>0</v>
      </c>
      <c r="E624" s="78">
        <f t="shared" ref="E624:P624" si="293">E37*VLOOKUP($D624,$D$286:$AV$389,3,FALSE)+E37*VLOOKUP(CONCATENATE("Preparació per ",LOWER($D624)),$D$286:$AV$389,3,FALSE)+E37*VLOOKUP($D624,$D$286:$AV$389,4,FALSE)+E37*VLOOKUP(CONCATENATE("Preparació per ",LOWER($D624)),$D$286:$AV$389,4,FALSE)+E37*VLOOKUP($D624,$D$286:$AV$389,6,FALSE)+E37*VLOOKUP(CONCATENATE("Preparació per ",LOWER($D624)),$D$286:$AV$389,6,FALSE)</f>
        <v>0</v>
      </c>
      <c r="F624" s="78">
        <f t="shared" si="293"/>
        <v>0</v>
      </c>
      <c r="G624" s="78">
        <f t="shared" si="293"/>
        <v>0</v>
      </c>
      <c r="H624" s="78">
        <f t="shared" si="293"/>
        <v>0</v>
      </c>
      <c r="I624" s="78">
        <f t="shared" si="293"/>
        <v>0</v>
      </c>
      <c r="J624" s="78">
        <f t="shared" si="293"/>
        <v>0</v>
      </c>
      <c r="K624" s="78">
        <f t="shared" si="293"/>
        <v>0</v>
      </c>
      <c r="L624" s="78">
        <f t="shared" si="293"/>
        <v>0</v>
      </c>
      <c r="M624" s="78">
        <f t="shared" si="293"/>
        <v>0</v>
      </c>
      <c r="N624" s="78">
        <f t="shared" si="293"/>
        <v>0</v>
      </c>
      <c r="O624" s="78">
        <f t="shared" si="293"/>
        <v>0</v>
      </c>
      <c r="P624" s="78">
        <f t="shared" si="293"/>
        <v>0</v>
      </c>
      <c r="Q624" s="80">
        <f t="shared" si="264"/>
        <v>0</v>
      </c>
    </row>
    <row r="625" spans="3:17" hidden="1">
      <c r="C625" s="62">
        <f t="shared" si="283"/>
        <v>0</v>
      </c>
      <c r="D625" s="62">
        <f t="shared" si="283"/>
        <v>0</v>
      </c>
      <c r="E625" s="78">
        <f t="shared" ref="E625:P625" si="294">E38*VLOOKUP($D625,$D$286:$AV$389,3,FALSE)+E38*VLOOKUP(CONCATENATE("Preparació per ",LOWER($D625)),$D$286:$AV$389,3,FALSE)+E38*VLOOKUP($D625,$D$286:$AV$389,4,FALSE)+E38*VLOOKUP(CONCATENATE("Preparació per ",LOWER($D625)),$D$286:$AV$389,4,FALSE)+E38*VLOOKUP($D625,$D$286:$AV$389,6,FALSE)+E38*VLOOKUP(CONCATENATE("Preparació per ",LOWER($D625)),$D$286:$AV$389,6,FALSE)</f>
        <v>0</v>
      </c>
      <c r="F625" s="78">
        <f t="shared" si="294"/>
        <v>0</v>
      </c>
      <c r="G625" s="78">
        <f t="shared" si="294"/>
        <v>0</v>
      </c>
      <c r="H625" s="78">
        <f t="shared" si="294"/>
        <v>0</v>
      </c>
      <c r="I625" s="78">
        <f t="shared" si="294"/>
        <v>0</v>
      </c>
      <c r="J625" s="78">
        <f t="shared" si="294"/>
        <v>0</v>
      </c>
      <c r="K625" s="78">
        <f t="shared" si="294"/>
        <v>0</v>
      </c>
      <c r="L625" s="78">
        <f t="shared" si="294"/>
        <v>0</v>
      </c>
      <c r="M625" s="78">
        <f t="shared" si="294"/>
        <v>0</v>
      </c>
      <c r="N625" s="78">
        <f t="shared" si="294"/>
        <v>0</v>
      </c>
      <c r="O625" s="78">
        <f t="shared" si="294"/>
        <v>0</v>
      </c>
      <c r="P625" s="78">
        <f t="shared" si="294"/>
        <v>0</v>
      </c>
      <c r="Q625" s="80">
        <f t="shared" si="264"/>
        <v>0</v>
      </c>
    </row>
    <row r="626" spans="3:17" hidden="1">
      <c r="C626" s="62">
        <f t="shared" si="283"/>
        <v>0</v>
      </c>
      <c r="D626" s="62">
        <f t="shared" si="283"/>
        <v>0</v>
      </c>
      <c r="E626" s="78">
        <f t="shared" ref="E626:P626" si="295">E39*VLOOKUP($D626,$D$286:$AV$389,3,FALSE)+E39*VLOOKUP(CONCATENATE("Preparació per ",LOWER($D626)),$D$286:$AV$389,3,FALSE)+E39*VLOOKUP($D626,$D$286:$AV$389,4,FALSE)+E39*VLOOKUP(CONCATENATE("Preparació per ",LOWER($D626)),$D$286:$AV$389,4,FALSE)+E39*VLOOKUP($D626,$D$286:$AV$389,6,FALSE)+E39*VLOOKUP(CONCATENATE("Preparació per ",LOWER($D626)),$D$286:$AV$389,6,FALSE)</f>
        <v>0</v>
      </c>
      <c r="F626" s="78">
        <f t="shared" si="295"/>
        <v>0</v>
      </c>
      <c r="G626" s="78">
        <f t="shared" si="295"/>
        <v>0</v>
      </c>
      <c r="H626" s="78">
        <f t="shared" si="295"/>
        <v>0</v>
      </c>
      <c r="I626" s="78">
        <f t="shared" si="295"/>
        <v>0</v>
      </c>
      <c r="J626" s="78">
        <f t="shared" si="295"/>
        <v>0</v>
      </c>
      <c r="K626" s="78">
        <f t="shared" si="295"/>
        <v>0</v>
      </c>
      <c r="L626" s="78">
        <f t="shared" si="295"/>
        <v>0</v>
      </c>
      <c r="M626" s="78">
        <f t="shared" si="295"/>
        <v>0</v>
      </c>
      <c r="N626" s="78">
        <f t="shared" si="295"/>
        <v>0</v>
      </c>
      <c r="O626" s="78">
        <f t="shared" si="295"/>
        <v>0</v>
      </c>
      <c r="P626" s="78">
        <f t="shared" si="295"/>
        <v>0</v>
      </c>
      <c r="Q626" s="80">
        <f t="shared" si="264"/>
        <v>0</v>
      </c>
    </row>
    <row r="627" spans="3:17" hidden="1">
      <c r="C627" s="62">
        <f t="shared" si="283"/>
        <v>0</v>
      </c>
      <c r="D627" s="62">
        <f t="shared" si="283"/>
        <v>0</v>
      </c>
      <c r="E627" s="78">
        <f t="shared" ref="E627:P627" si="296">E40*VLOOKUP($D627,$D$286:$AV$389,3,FALSE)+E40*VLOOKUP(CONCATENATE("Preparació per ",LOWER($D627)),$D$286:$AV$389,3,FALSE)+E40*VLOOKUP($D627,$D$286:$AV$389,4,FALSE)+E40*VLOOKUP(CONCATENATE("Preparació per ",LOWER($D627)),$D$286:$AV$389,4,FALSE)+E40*VLOOKUP($D627,$D$286:$AV$389,6,FALSE)+E40*VLOOKUP(CONCATENATE("Preparació per ",LOWER($D627)),$D$286:$AV$389,6,FALSE)</f>
        <v>0</v>
      </c>
      <c r="F627" s="78">
        <f t="shared" si="296"/>
        <v>0</v>
      </c>
      <c r="G627" s="78">
        <f t="shared" si="296"/>
        <v>0</v>
      </c>
      <c r="H627" s="78">
        <f t="shared" si="296"/>
        <v>0</v>
      </c>
      <c r="I627" s="78">
        <f t="shared" si="296"/>
        <v>0</v>
      </c>
      <c r="J627" s="78">
        <f t="shared" si="296"/>
        <v>0</v>
      </c>
      <c r="K627" s="78">
        <f t="shared" si="296"/>
        <v>0</v>
      </c>
      <c r="L627" s="78">
        <f t="shared" si="296"/>
        <v>0</v>
      </c>
      <c r="M627" s="78">
        <f t="shared" si="296"/>
        <v>0</v>
      </c>
      <c r="N627" s="78">
        <f t="shared" si="296"/>
        <v>0</v>
      </c>
      <c r="O627" s="78">
        <f t="shared" si="296"/>
        <v>0</v>
      </c>
      <c r="P627" s="78">
        <f t="shared" si="296"/>
        <v>0</v>
      </c>
      <c r="Q627" s="80">
        <f t="shared" si="264"/>
        <v>0</v>
      </c>
    </row>
    <row r="628" spans="3:17" hidden="1">
      <c r="C628" s="55" t="str">
        <f t="shared" si="283"/>
        <v>RECOL.LECCIÓ</v>
      </c>
      <c r="D628" s="55" t="str">
        <f t="shared" si="283"/>
        <v>Recol.lecció enciam</v>
      </c>
      <c r="E628" s="79">
        <f t="shared" ref="E628:P628" si="297">E41*VLOOKUP($D628,$D$286:$AV$389,3,FALSE)+E41*VLOOKUP(CONCATENATE("Preparació per ",LOWER($D628)),$D$286:$AV$389,3,FALSE)+E41*VLOOKUP($D628,$D$286:$AV$389,4,FALSE)+E41*VLOOKUP(CONCATENATE("Preparació per ",LOWER($D628)),$D$286:$AV$389,4,FALSE)+E41*VLOOKUP($D628,$D$286:$AV$389,6,FALSE)+E41*VLOOKUP(CONCATENATE("Preparació per ",LOWER($D628)),$D$286:$AV$389,6,FALSE)</f>
        <v>0</v>
      </c>
      <c r="F628" s="79">
        <f t="shared" si="297"/>
        <v>0</v>
      </c>
      <c r="G628" s="79">
        <f t="shared" si="297"/>
        <v>0</v>
      </c>
      <c r="H628" s="79">
        <f t="shared" si="297"/>
        <v>0</v>
      </c>
      <c r="I628" s="79">
        <f t="shared" si="297"/>
        <v>0</v>
      </c>
      <c r="J628" s="79">
        <f t="shared" si="297"/>
        <v>0</v>
      </c>
      <c r="K628" s="79">
        <f t="shared" si="297"/>
        <v>0</v>
      </c>
      <c r="L628" s="79">
        <f t="shared" si="297"/>
        <v>0</v>
      </c>
      <c r="M628" s="79">
        <f t="shared" si="297"/>
        <v>0</v>
      </c>
      <c r="N628" s="79">
        <f t="shared" si="297"/>
        <v>0</v>
      </c>
      <c r="O628" s="79">
        <f t="shared" si="297"/>
        <v>0</v>
      </c>
      <c r="P628" s="79">
        <f t="shared" si="297"/>
        <v>0</v>
      </c>
      <c r="Q628" s="80">
        <f t="shared" si="264"/>
        <v>0</v>
      </c>
    </row>
    <row r="629" spans="3:17" hidden="1">
      <c r="C629" s="55">
        <f t="shared" si="283"/>
        <v>0</v>
      </c>
      <c r="D629" s="55">
        <f t="shared" si="283"/>
        <v>0</v>
      </c>
      <c r="E629" s="79">
        <f t="shared" ref="E629:P629" si="298">E42*VLOOKUP($D629,$D$286:$AV$389,3,FALSE)+E42*VLOOKUP(CONCATENATE("Preparació per ",LOWER($D629)),$D$286:$AV$389,3,FALSE)+E42*VLOOKUP($D629,$D$286:$AV$389,4,FALSE)+E42*VLOOKUP(CONCATENATE("Preparació per ",LOWER($D629)),$D$286:$AV$389,4,FALSE)+E42*VLOOKUP($D629,$D$286:$AV$389,6,FALSE)+E42*VLOOKUP(CONCATENATE("Preparació per ",LOWER($D629)),$D$286:$AV$389,6,FALSE)</f>
        <v>0</v>
      </c>
      <c r="F629" s="79">
        <f t="shared" si="298"/>
        <v>0</v>
      </c>
      <c r="G629" s="79">
        <f t="shared" si="298"/>
        <v>0</v>
      </c>
      <c r="H629" s="79">
        <f t="shared" si="298"/>
        <v>0</v>
      </c>
      <c r="I629" s="79">
        <f t="shared" si="298"/>
        <v>0</v>
      </c>
      <c r="J629" s="79">
        <f t="shared" si="298"/>
        <v>0</v>
      </c>
      <c r="K629" s="79">
        <f t="shared" si="298"/>
        <v>0</v>
      </c>
      <c r="L629" s="79">
        <f t="shared" si="298"/>
        <v>0</v>
      </c>
      <c r="M629" s="79">
        <f t="shared" si="298"/>
        <v>0</v>
      </c>
      <c r="N629" s="79">
        <f t="shared" si="298"/>
        <v>0</v>
      </c>
      <c r="O629" s="79">
        <f t="shared" si="298"/>
        <v>0</v>
      </c>
      <c r="P629" s="79">
        <f t="shared" si="298"/>
        <v>0</v>
      </c>
      <c r="Q629" s="80">
        <f t="shared" si="264"/>
        <v>0</v>
      </c>
    </row>
    <row r="630" spans="3:17" hidden="1">
      <c r="E630" s="80">
        <f>SUM(E595:E629)</f>
        <v>0</v>
      </c>
      <c r="F630" s="80">
        <f t="shared" ref="F630:P630" si="299">SUM(F595:F629)</f>
        <v>0</v>
      </c>
      <c r="G630" s="80">
        <f t="shared" si="299"/>
        <v>0</v>
      </c>
      <c r="H630" s="80">
        <f t="shared" si="299"/>
        <v>0</v>
      </c>
      <c r="I630" s="80">
        <f t="shared" si="299"/>
        <v>0</v>
      </c>
      <c r="J630" s="80">
        <f t="shared" si="299"/>
        <v>0</v>
      </c>
      <c r="K630" s="80">
        <f t="shared" si="299"/>
        <v>0</v>
      </c>
      <c r="L630" s="80">
        <f t="shared" si="299"/>
        <v>0</v>
      </c>
      <c r="M630" s="80">
        <f t="shared" si="299"/>
        <v>0</v>
      </c>
      <c r="N630" s="80">
        <f t="shared" si="299"/>
        <v>0</v>
      </c>
      <c r="O630" s="80">
        <f t="shared" si="299"/>
        <v>0</v>
      </c>
      <c r="P630" s="80">
        <f t="shared" si="299"/>
        <v>0</v>
      </c>
      <c r="Q630" s="5"/>
    </row>
    <row r="631" spans="3:17" hidden="1">
      <c r="E631" s="109" t="e">
        <f>IF(E630=0,NA(),E630)</f>
        <v>#N/A</v>
      </c>
      <c r="F631" s="109" t="e">
        <f t="shared" ref="F631:P631" si="300">IF(F630=0,NA(),F630)</f>
        <v>#N/A</v>
      </c>
      <c r="G631" s="109" t="e">
        <f t="shared" si="300"/>
        <v>#N/A</v>
      </c>
      <c r="H631" s="109" t="e">
        <f t="shared" si="300"/>
        <v>#N/A</v>
      </c>
      <c r="I631" s="109" t="e">
        <f t="shared" si="300"/>
        <v>#N/A</v>
      </c>
      <c r="J631" s="109" t="e">
        <f t="shared" si="300"/>
        <v>#N/A</v>
      </c>
      <c r="K631" s="109" t="e">
        <f t="shared" si="300"/>
        <v>#N/A</v>
      </c>
      <c r="L631" s="109" t="e">
        <f t="shared" si="300"/>
        <v>#N/A</v>
      </c>
      <c r="M631" s="109" t="e">
        <f t="shared" si="300"/>
        <v>#N/A</v>
      </c>
      <c r="N631" s="109" t="e">
        <f t="shared" si="300"/>
        <v>#N/A</v>
      </c>
      <c r="O631" s="109" t="e">
        <f t="shared" si="300"/>
        <v>#N/A</v>
      </c>
      <c r="P631" s="109" t="e">
        <f t="shared" si="300"/>
        <v>#N/A</v>
      </c>
    </row>
    <row r="632" spans="3:17" hidden="1"/>
    <row r="633" spans="3:17" hidden="1"/>
    <row r="634" spans="3:17" hidden="1"/>
    <row r="635" spans="3:17" hidden="1"/>
    <row r="636" spans="3:17" hidden="1"/>
    <row r="637" spans="3:17" hidden="1">
      <c r="D637" s="81" t="str">
        <f>CONCATENATE("Calendari de necessitats de mà d'obra especialitzada: ",$E$3,"   ",ROUND(SUM(Q641:Q675),2)," hores")</f>
        <v>Calendari de necessitats de mà d'obra especialitzada: Enciam   0 hores</v>
      </c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</row>
    <row r="638" spans="3:17" hidden="1">
      <c r="D638" s="1"/>
      <c r="F638" s="1"/>
      <c r="G638" s="1"/>
      <c r="Q638" s="5"/>
    </row>
    <row r="639" spans="3:17" hidden="1">
      <c r="Q639" s="5"/>
    </row>
    <row r="640" spans="3:17" hidden="1">
      <c r="E640" t="str">
        <f t="shared" ref="E640:P640" si="301">+E7</f>
        <v xml:space="preserve">gener </v>
      </c>
      <c r="F640" t="str">
        <f t="shared" si="301"/>
        <v>febrer</v>
      </c>
      <c r="G640" t="str">
        <f t="shared" si="301"/>
        <v xml:space="preserve">març </v>
      </c>
      <c r="H640" t="str">
        <f t="shared" si="301"/>
        <v>abril</v>
      </c>
      <c r="I640" t="str">
        <f t="shared" si="301"/>
        <v>maig</v>
      </c>
      <c r="J640" t="str">
        <f t="shared" si="301"/>
        <v>juny</v>
      </c>
      <c r="K640" t="str">
        <f t="shared" si="301"/>
        <v>juliol</v>
      </c>
      <c r="L640" t="str">
        <f t="shared" si="301"/>
        <v>agost</v>
      </c>
      <c r="M640" t="str">
        <f t="shared" si="301"/>
        <v>setembre</v>
      </c>
      <c r="N640" t="str">
        <f t="shared" si="301"/>
        <v>octubre</v>
      </c>
      <c r="O640" t="str">
        <f t="shared" si="301"/>
        <v>novembre</v>
      </c>
      <c r="P640" t="str">
        <f t="shared" si="301"/>
        <v>desembre</v>
      </c>
      <c r="Q640" s="5"/>
    </row>
    <row r="641" spans="3:17" hidden="1">
      <c r="C641" s="51" t="str">
        <f t="shared" ref="C641:D660" si="302">+C8</f>
        <v>PREPARACIÓ DEL SÒL</v>
      </c>
      <c r="D641" s="51" t="str">
        <f t="shared" si="302"/>
        <v>Desbrossat amb discos</v>
      </c>
      <c r="E641" s="72">
        <f t="shared" ref="E641:P641" si="303">E8*VLOOKUP($D641,$D$286:$AV$389,4,FALSE)+E8*VLOOKUP(CONCATENATE("Preparació per ",LOWER($D641)),$D$286:$AV$389,4,FALSE)+E8*VLOOKUP($D641,$D$286:$AV$389,6,FALSE)+E8*VLOOKUP(CONCATENATE("Preparació per ",LOWER($D641)),$D$286:$AV$389,6,FALSE)</f>
        <v>0</v>
      </c>
      <c r="F641" s="72">
        <f t="shared" si="303"/>
        <v>0</v>
      </c>
      <c r="G641" s="72">
        <f t="shared" si="303"/>
        <v>0</v>
      </c>
      <c r="H641" s="72">
        <f t="shared" si="303"/>
        <v>0</v>
      </c>
      <c r="I641" s="72">
        <f t="shared" si="303"/>
        <v>0</v>
      </c>
      <c r="J641" s="72">
        <f t="shared" si="303"/>
        <v>0</v>
      </c>
      <c r="K641" s="72">
        <f t="shared" si="303"/>
        <v>0</v>
      </c>
      <c r="L641" s="72">
        <f t="shared" si="303"/>
        <v>0</v>
      </c>
      <c r="M641" s="72">
        <f t="shared" si="303"/>
        <v>0</v>
      </c>
      <c r="N641" s="72">
        <f t="shared" si="303"/>
        <v>0</v>
      </c>
      <c r="O641" s="72">
        <f t="shared" si="303"/>
        <v>0</v>
      </c>
      <c r="P641" s="72">
        <f t="shared" si="303"/>
        <v>0</v>
      </c>
      <c r="Q641" s="80">
        <f>SUM(E641:P641)</f>
        <v>0</v>
      </c>
    </row>
    <row r="642" spans="3:17" hidden="1">
      <c r="C642" s="51">
        <f t="shared" si="302"/>
        <v>0</v>
      </c>
      <c r="D642" s="51" t="str">
        <f t="shared" si="302"/>
        <v>Subsolat</v>
      </c>
      <c r="E642" s="72">
        <f t="shared" ref="E642:P642" si="304">E9*VLOOKUP($D642,$D$286:$AV$389,4,FALSE)+E9*VLOOKUP(CONCATENATE("Preparació per ",LOWER($D642)),$D$286:$AV$389,4,FALSE)+E9*VLOOKUP($D642,$D$286:$AV$389,6,FALSE)+E9*VLOOKUP(CONCATENATE("Preparació per ",LOWER($D642)),$D$286:$AV$389,6,FALSE)</f>
        <v>0</v>
      </c>
      <c r="F642" s="72">
        <f t="shared" si="304"/>
        <v>0</v>
      </c>
      <c r="G642" s="72">
        <f t="shared" si="304"/>
        <v>0</v>
      </c>
      <c r="H642" s="72">
        <f t="shared" si="304"/>
        <v>0</v>
      </c>
      <c r="I642" s="72">
        <f t="shared" si="304"/>
        <v>0</v>
      </c>
      <c r="J642" s="72">
        <f t="shared" si="304"/>
        <v>0</v>
      </c>
      <c r="K642" s="72">
        <f t="shared" si="304"/>
        <v>0</v>
      </c>
      <c r="L642" s="72">
        <f t="shared" si="304"/>
        <v>0</v>
      </c>
      <c r="M642" s="72">
        <f t="shared" si="304"/>
        <v>0</v>
      </c>
      <c r="N642" s="72">
        <f t="shared" si="304"/>
        <v>0</v>
      </c>
      <c r="O642" s="72">
        <f t="shared" si="304"/>
        <v>0</v>
      </c>
      <c r="P642" s="72">
        <f t="shared" si="304"/>
        <v>0</v>
      </c>
      <c r="Q642" s="80">
        <f t="shared" ref="Q642:Q675" si="305">SUM(E642:P642)</f>
        <v>0</v>
      </c>
    </row>
    <row r="643" spans="3:17" hidden="1">
      <c r="C643" s="51">
        <f t="shared" si="302"/>
        <v>0</v>
      </c>
      <c r="D643" s="51" t="str">
        <f t="shared" si="302"/>
        <v>Estripat</v>
      </c>
      <c r="E643" s="72">
        <f t="shared" ref="E643:P643" si="306">E10*VLOOKUP($D643,$D$286:$AV$389,4,FALSE)+E10*VLOOKUP(CONCATENATE("Preparació per ",LOWER($D643)),$D$286:$AV$389,4,FALSE)+E10*VLOOKUP($D643,$D$286:$AV$389,6,FALSE)+E10*VLOOKUP(CONCATENATE("Preparació per ",LOWER($D643)),$D$286:$AV$389,6,FALSE)</f>
        <v>0</v>
      </c>
      <c r="F643" s="72">
        <f t="shared" si="306"/>
        <v>0</v>
      </c>
      <c r="G643" s="72">
        <f t="shared" si="306"/>
        <v>0</v>
      </c>
      <c r="H643" s="72">
        <f t="shared" si="306"/>
        <v>0</v>
      </c>
      <c r="I643" s="72">
        <f t="shared" si="306"/>
        <v>0</v>
      </c>
      <c r="J643" s="72">
        <f t="shared" si="306"/>
        <v>0</v>
      </c>
      <c r="K643" s="72">
        <f t="shared" si="306"/>
        <v>0</v>
      </c>
      <c r="L643" s="72">
        <f t="shared" si="306"/>
        <v>0</v>
      </c>
      <c r="M643" s="72">
        <f t="shared" si="306"/>
        <v>0</v>
      </c>
      <c r="N643" s="72">
        <f t="shared" si="306"/>
        <v>0</v>
      </c>
      <c r="O643" s="72">
        <f t="shared" si="306"/>
        <v>0</v>
      </c>
      <c r="P643" s="72">
        <f t="shared" si="306"/>
        <v>0</v>
      </c>
      <c r="Q643" s="80">
        <f t="shared" si="305"/>
        <v>0</v>
      </c>
    </row>
    <row r="644" spans="3:17" hidden="1">
      <c r="C644" s="51">
        <f t="shared" si="302"/>
        <v>0</v>
      </c>
      <c r="D644" s="51" t="str">
        <f t="shared" si="302"/>
        <v>Fresat</v>
      </c>
      <c r="E644" s="72">
        <f t="shared" ref="E644:P644" si="307">E11*VLOOKUP($D644,$D$286:$AV$389,4,FALSE)+E11*VLOOKUP(CONCATENATE("Preparació per ",LOWER($D644)),$D$286:$AV$389,4,FALSE)+E11*VLOOKUP($D644,$D$286:$AV$389,6,FALSE)+E11*VLOOKUP(CONCATENATE("Preparació per ",LOWER($D644)),$D$286:$AV$389,6,FALSE)</f>
        <v>0</v>
      </c>
      <c r="F644" s="72">
        <f t="shared" si="307"/>
        <v>0</v>
      </c>
      <c r="G644" s="72">
        <f t="shared" si="307"/>
        <v>0</v>
      </c>
      <c r="H644" s="72">
        <f t="shared" si="307"/>
        <v>0</v>
      </c>
      <c r="I644" s="72">
        <f t="shared" si="307"/>
        <v>0</v>
      </c>
      <c r="J644" s="72">
        <f t="shared" si="307"/>
        <v>0</v>
      </c>
      <c r="K644" s="72">
        <f t="shared" si="307"/>
        <v>0</v>
      </c>
      <c r="L644" s="72">
        <f t="shared" si="307"/>
        <v>0</v>
      </c>
      <c r="M644" s="72">
        <f t="shared" si="307"/>
        <v>0</v>
      </c>
      <c r="N644" s="72">
        <f t="shared" si="307"/>
        <v>0</v>
      </c>
      <c r="O644" s="72">
        <f t="shared" si="307"/>
        <v>0</v>
      </c>
      <c r="P644" s="72">
        <f t="shared" si="307"/>
        <v>0</v>
      </c>
      <c r="Q644" s="80">
        <f t="shared" si="305"/>
        <v>0</v>
      </c>
    </row>
    <row r="645" spans="3:17" hidden="1">
      <c r="C645" s="51">
        <f t="shared" si="302"/>
        <v>0</v>
      </c>
      <c r="D645" s="51">
        <f t="shared" si="302"/>
        <v>0</v>
      </c>
      <c r="E645" s="72">
        <f t="shared" ref="E645:P645" si="308">E12*VLOOKUP($D645,$D$286:$AV$389,4,FALSE)+E12*VLOOKUP(CONCATENATE("Preparació per ",LOWER($D645)),$D$286:$AV$389,4,FALSE)+E12*VLOOKUP($D645,$D$286:$AV$389,6,FALSE)+E12*VLOOKUP(CONCATENATE("Preparació per ",LOWER($D645)),$D$286:$AV$389,6,FALSE)</f>
        <v>0</v>
      </c>
      <c r="F645" s="72">
        <f t="shared" si="308"/>
        <v>0</v>
      </c>
      <c r="G645" s="72">
        <f t="shared" si="308"/>
        <v>0</v>
      </c>
      <c r="H645" s="72">
        <f t="shared" si="308"/>
        <v>0</v>
      </c>
      <c r="I645" s="72">
        <f t="shared" si="308"/>
        <v>0</v>
      </c>
      <c r="J645" s="72">
        <f t="shared" si="308"/>
        <v>0</v>
      </c>
      <c r="K645" s="72">
        <f t="shared" si="308"/>
        <v>0</v>
      </c>
      <c r="L645" s="72">
        <f t="shared" si="308"/>
        <v>0</v>
      </c>
      <c r="M645" s="72">
        <f t="shared" si="308"/>
        <v>0</v>
      </c>
      <c r="N645" s="72">
        <f t="shared" si="308"/>
        <v>0</v>
      </c>
      <c r="O645" s="72">
        <f t="shared" si="308"/>
        <v>0</v>
      </c>
      <c r="P645" s="72">
        <f t="shared" si="308"/>
        <v>0</v>
      </c>
      <c r="Q645" s="80">
        <f t="shared" si="305"/>
        <v>0</v>
      </c>
    </row>
    <row r="646" spans="3:17" hidden="1">
      <c r="C646" s="51">
        <f t="shared" si="302"/>
        <v>0</v>
      </c>
      <c r="D646" s="51">
        <f t="shared" si="302"/>
        <v>0</v>
      </c>
      <c r="E646" s="72">
        <f t="shared" ref="E646:P646" si="309">E13*VLOOKUP($D646,$D$286:$AV$389,4,FALSE)+E13*VLOOKUP(CONCATENATE("Preparació per ",LOWER($D646)),$D$286:$AV$389,4,FALSE)+E13*VLOOKUP($D646,$D$286:$AV$389,6,FALSE)+E13*VLOOKUP(CONCATENATE("Preparació per ",LOWER($D646)),$D$286:$AV$389,6,FALSE)</f>
        <v>0</v>
      </c>
      <c r="F646" s="72">
        <f t="shared" si="309"/>
        <v>0</v>
      </c>
      <c r="G646" s="72">
        <f t="shared" si="309"/>
        <v>0</v>
      </c>
      <c r="H646" s="72">
        <f t="shared" si="309"/>
        <v>0</v>
      </c>
      <c r="I646" s="72">
        <f t="shared" si="309"/>
        <v>0</v>
      </c>
      <c r="J646" s="72">
        <f t="shared" si="309"/>
        <v>0</v>
      </c>
      <c r="K646" s="72">
        <f t="shared" si="309"/>
        <v>0</v>
      </c>
      <c r="L646" s="72">
        <f t="shared" si="309"/>
        <v>0</v>
      </c>
      <c r="M646" s="72">
        <f t="shared" si="309"/>
        <v>0</v>
      </c>
      <c r="N646" s="72">
        <f t="shared" si="309"/>
        <v>0</v>
      </c>
      <c r="O646" s="72">
        <f t="shared" si="309"/>
        <v>0</v>
      </c>
      <c r="P646" s="72">
        <f t="shared" si="309"/>
        <v>0</v>
      </c>
      <c r="Q646" s="80">
        <f t="shared" si="305"/>
        <v>0</v>
      </c>
    </row>
    <row r="647" spans="3:17" hidden="1">
      <c r="C647" s="51">
        <f t="shared" si="302"/>
        <v>0</v>
      </c>
      <c r="D647" s="51">
        <f t="shared" si="302"/>
        <v>0</v>
      </c>
      <c r="E647" s="72">
        <f t="shared" ref="E647:P647" si="310">E14*VLOOKUP($D647,$D$286:$AV$389,4,FALSE)+E14*VLOOKUP(CONCATENATE("Preparació per ",LOWER($D647)),$D$286:$AV$389,4,FALSE)+E14*VLOOKUP($D647,$D$286:$AV$389,6,FALSE)+E14*VLOOKUP(CONCATENATE("Preparació per ",LOWER($D647)),$D$286:$AV$389,6,FALSE)</f>
        <v>0</v>
      </c>
      <c r="F647" s="72">
        <f t="shared" si="310"/>
        <v>0</v>
      </c>
      <c r="G647" s="72">
        <f t="shared" si="310"/>
        <v>0</v>
      </c>
      <c r="H647" s="72">
        <f t="shared" si="310"/>
        <v>0</v>
      </c>
      <c r="I647" s="72">
        <f t="shared" si="310"/>
        <v>0</v>
      </c>
      <c r="J647" s="72">
        <f t="shared" si="310"/>
        <v>0</v>
      </c>
      <c r="K647" s="72">
        <f t="shared" si="310"/>
        <v>0</v>
      </c>
      <c r="L647" s="72">
        <f t="shared" si="310"/>
        <v>0</v>
      </c>
      <c r="M647" s="72">
        <f t="shared" si="310"/>
        <v>0</v>
      </c>
      <c r="N647" s="72">
        <f t="shared" si="310"/>
        <v>0</v>
      </c>
      <c r="O647" s="72">
        <f t="shared" si="310"/>
        <v>0</v>
      </c>
      <c r="P647" s="72">
        <f t="shared" si="310"/>
        <v>0</v>
      </c>
      <c r="Q647" s="80">
        <f t="shared" si="305"/>
        <v>0</v>
      </c>
    </row>
    <row r="648" spans="3:17" hidden="1">
      <c r="C648" s="53" t="str">
        <f t="shared" si="302"/>
        <v>ADOBAT</v>
      </c>
      <c r="D648" s="53">
        <f t="shared" si="302"/>
        <v>0</v>
      </c>
      <c r="E648" s="73">
        <f t="shared" ref="E648:P648" si="311">E15*VLOOKUP($D648,$D$286:$AV$389,4,FALSE)+E15*VLOOKUP(CONCATENATE("Preparació per ",LOWER($D648)),$D$286:$AV$389,4,FALSE)+E15*VLOOKUP($D648,$D$286:$AV$389,6,FALSE)+E15*VLOOKUP(CONCATENATE("Preparació per ",LOWER($D648)),$D$286:$AV$389,6,FALSE)</f>
        <v>0</v>
      </c>
      <c r="F648" s="73">
        <f t="shared" si="311"/>
        <v>0</v>
      </c>
      <c r="G648" s="73">
        <f t="shared" si="311"/>
        <v>0</v>
      </c>
      <c r="H648" s="73">
        <f t="shared" si="311"/>
        <v>0</v>
      </c>
      <c r="I648" s="73">
        <f t="shared" si="311"/>
        <v>0</v>
      </c>
      <c r="J648" s="73">
        <f t="shared" si="311"/>
        <v>0</v>
      </c>
      <c r="K648" s="73">
        <f t="shared" si="311"/>
        <v>0</v>
      </c>
      <c r="L648" s="73">
        <f t="shared" si="311"/>
        <v>0</v>
      </c>
      <c r="M648" s="73">
        <f t="shared" si="311"/>
        <v>0</v>
      </c>
      <c r="N648" s="73">
        <f t="shared" si="311"/>
        <v>0</v>
      </c>
      <c r="O648" s="73">
        <f t="shared" si="311"/>
        <v>0</v>
      </c>
      <c r="P648" s="73">
        <f t="shared" si="311"/>
        <v>0</v>
      </c>
      <c r="Q648" s="80">
        <f t="shared" si="305"/>
        <v>0</v>
      </c>
    </row>
    <row r="649" spans="3:17" hidden="1">
      <c r="C649" s="53">
        <f t="shared" si="302"/>
        <v>0</v>
      </c>
      <c r="D649" s="53">
        <f t="shared" si="302"/>
        <v>0</v>
      </c>
      <c r="E649" s="73">
        <f t="shared" ref="E649:P649" si="312">E16*VLOOKUP($D649,$D$286:$AV$389,4,FALSE)+E16*VLOOKUP(CONCATENATE("Preparació per ",LOWER($D649)),$D$286:$AV$389,4,FALSE)+E16*VLOOKUP($D649,$D$286:$AV$389,6,FALSE)+E16*VLOOKUP(CONCATENATE("Preparació per ",LOWER($D649)),$D$286:$AV$389,6,FALSE)</f>
        <v>0</v>
      </c>
      <c r="F649" s="73">
        <f t="shared" si="312"/>
        <v>0</v>
      </c>
      <c r="G649" s="73">
        <f t="shared" si="312"/>
        <v>0</v>
      </c>
      <c r="H649" s="73">
        <f t="shared" si="312"/>
        <v>0</v>
      </c>
      <c r="I649" s="73">
        <f t="shared" si="312"/>
        <v>0</v>
      </c>
      <c r="J649" s="73">
        <f t="shared" si="312"/>
        <v>0</v>
      </c>
      <c r="K649" s="73">
        <f t="shared" si="312"/>
        <v>0</v>
      </c>
      <c r="L649" s="73">
        <f t="shared" si="312"/>
        <v>0</v>
      </c>
      <c r="M649" s="73">
        <f t="shared" si="312"/>
        <v>0</v>
      </c>
      <c r="N649" s="73">
        <f t="shared" si="312"/>
        <v>0</v>
      </c>
      <c r="O649" s="73">
        <f t="shared" si="312"/>
        <v>0</v>
      </c>
      <c r="P649" s="73">
        <f t="shared" si="312"/>
        <v>0</v>
      </c>
      <c r="Q649" s="80">
        <f t="shared" si="305"/>
        <v>0</v>
      </c>
    </row>
    <row r="650" spans="3:17" hidden="1">
      <c r="C650" s="53">
        <f t="shared" si="302"/>
        <v>0</v>
      </c>
      <c r="D650" s="53">
        <f t="shared" si="302"/>
        <v>0</v>
      </c>
      <c r="E650" s="73">
        <f t="shared" ref="E650:P650" si="313">E17*VLOOKUP($D650,$D$286:$AV$389,4,FALSE)+E17*VLOOKUP(CONCATENATE("Preparació per ",LOWER($D650)),$D$286:$AV$389,4,FALSE)+E17*VLOOKUP($D650,$D$286:$AV$389,6,FALSE)+E17*VLOOKUP(CONCATENATE("Preparació per ",LOWER($D650)),$D$286:$AV$389,6,FALSE)</f>
        <v>0</v>
      </c>
      <c r="F650" s="73">
        <f t="shared" si="313"/>
        <v>0</v>
      </c>
      <c r="G650" s="73">
        <f t="shared" si="313"/>
        <v>0</v>
      </c>
      <c r="H650" s="73">
        <f t="shared" si="313"/>
        <v>0</v>
      </c>
      <c r="I650" s="73">
        <f t="shared" si="313"/>
        <v>0</v>
      </c>
      <c r="J650" s="73">
        <f t="shared" si="313"/>
        <v>0</v>
      </c>
      <c r="K650" s="73">
        <f t="shared" si="313"/>
        <v>0</v>
      </c>
      <c r="L650" s="73">
        <f t="shared" si="313"/>
        <v>0</v>
      </c>
      <c r="M650" s="73">
        <f t="shared" si="313"/>
        <v>0</v>
      </c>
      <c r="N650" s="73">
        <f t="shared" si="313"/>
        <v>0</v>
      </c>
      <c r="O650" s="73">
        <f t="shared" si="313"/>
        <v>0</v>
      </c>
      <c r="P650" s="73">
        <f t="shared" si="313"/>
        <v>0</v>
      </c>
      <c r="Q650" s="80">
        <f t="shared" si="305"/>
        <v>0</v>
      </c>
    </row>
    <row r="651" spans="3:17" hidden="1">
      <c r="C651" s="53">
        <f t="shared" si="302"/>
        <v>0</v>
      </c>
      <c r="D651" s="53">
        <f t="shared" si="302"/>
        <v>0</v>
      </c>
      <c r="E651" s="73">
        <f t="shared" ref="E651:P651" si="314">E18*VLOOKUP($D651,$D$286:$AV$389,4,FALSE)+E18*VLOOKUP(CONCATENATE("Preparació per ",LOWER($D651)),$D$286:$AV$389,4,FALSE)+E18*VLOOKUP($D651,$D$286:$AV$389,6,FALSE)+E18*VLOOKUP(CONCATENATE("Preparació per ",LOWER($D651)),$D$286:$AV$389,6,FALSE)</f>
        <v>0</v>
      </c>
      <c r="F651" s="73">
        <f t="shared" si="314"/>
        <v>0</v>
      </c>
      <c r="G651" s="73">
        <f t="shared" si="314"/>
        <v>0</v>
      </c>
      <c r="H651" s="73">
        <f t="shared" si="314"/>
        <v>0</v>
      </c>
      <c r="I651" s="73">
        <f t="shared" si="314"/>
        <v>0</v>
      </c>
      <c r="J651" s="73">
        <f t="shared" si="314"/>
        <v>0</v>
      </c>
      <c r="K651" s="73">
        <f t="shared" si="314"/>
        <v>0</v>
      </c>
      <c r="L651" s="73">
        <f t="shared" si="314"/>
        <v>0</v>
      </c>
      <c r="M651" s="73">
        <f t="shared" si="314"/>
        <v>0</v>
      </c>
      <c r="N651" s="73">
        <f t="shared" si="314"/>
        <v>0</v>
      </c>
      <c r="O651" s="73">
        <f t="shared" si="314"/>
        <v>0</v>
      </c>
      <c r="P651" s="73">
        <f t="shared" si="314"/>
        <v>0</v>
      </c>
      <c r="Q651" s="80">
        <f t="shared" si="305"/>
        <v>0</v>
      </c>
    </row>
    <row r="652" spans="3:17" hidden="1">
      <c r="C652" s="56" t="str">
        <f t="shared" si="302"/>
        <v>PLANTACIÓ</v>
      </c>
      <c r="D652" s="56" t="str">
        <f t="shared" si="302"/>
        <v>Plantació manual enciam</v>
      </c>
      <c r="E652" s="74">
        <f t="shared" ref="E652:P652" si="315">E19*VLOOKUP($D652,$D$286:$AV$389,4,FALSE)+E19*VLOOKUP(CONCATENATE("Preparació per ",LOWER($D652)),$D$286:$AV$389,4,FALSE)+E19*VLOOKUP($D652,$D$286:$AV$389,6,FALSE)+E19*VLOOKUP(CONCATENATE("Preparació per ",LOWER($D652)),$D$286:$AV$389,6,FALSE)</f>
        <v>0</v>
      </c>
      <c r="F652" s="74">
        <f t="shared" si="315"/>
        <v>0</v>
      </c>
      <c r="G652" s="74">
        <f t="shared" si="315"/>
        <v>0</v>
      </c>
      <c r="H652" s="74">
        <f t="shared" si="315"/>
        <v>0</v>
      </c>
      <c r="I652" s="74">
        <f t="shared" si="315"/>
        <v>0</v>
      </c>
      <c r="J652" s="74">
        <f t="shared" si="315"/>
        <v>0</v>
      </c>
      <c r="K652" s="74">
        <f t="shared" si="315"/>
        <v>0</v>
      </c>
      <c r="L652" s="74">
        <f t="shared" si="315"/>
        <v>0</v>
      </c>
      <c r="M652" s="74">
        <f t="shared" si="315"/>
        <v>0</v>
      </c>
      <c r="N652" s="74">
        <f t="shared" si="315"/>
        <v>0</v>
      </c>
      <c r="O652" s="74">
        <f t="shared" si="315"/>
        <v>0</v>
      </c>
      <c r="P652" s="74">
        <f t="shared" si="315"/>
        <v>0</v>
      </c>
      <c r="Q652" s="80">
        <f t="shared" si="305"/>
        <v>0</v>
      </c>
    </row>
    <row r="653" spans="3:17" hidden="1">
      <c r="C653" s="56">
        <f t="shared" si="302"/>
        <v>0</v>
      </c>
      <c r="D653" s="56">
        <f t="shared" si="302"/>
        <v>0</v>
      </c>
      <c r="E653" s="74">
        <f t="shared" ref="E653:P653" si="316">E20*VLOOKUP($D653,$D$286:$AV$389,4,FALSE)+E20*VLOOKUP(CONCATENATE("Preparació per ",LOWER($D653)),$D$286:$AV$389,4,FALSE)+E20*VLOOKUP($D653,$D$286:$AV$389,6,FALSE)+E20*VLOOKUP(CONCATENATE("Preparació per ",LOWER($D653)),$D$286:$AV$389,6,FALSE)</f>
        <v>0</v>
      </c>
      <c r="F653" s="74">
        <f t="shared" si="316"/>
        <v>0</v>
      </c>
      <c r="G653" s="74">
        <f t="shared" si="316"/>
        <v>0</v>
      </c>
      <c r="H653" s="74">
        <f t="shared" si="316"/>
        <v>0</v>
      </c>
      <c r="I653" s="74">
        <f t="shared" si="316"/>
        <v>0</v>
      </c>
      <c r="J653" s="74">
        <f t="shared" si="316"/>
        <v>0</v>
      </c>
      <c r="K653" s="74">
        <f t="shared" si="316"/>
        <v>0</v>
      </c>
      <c r="L653" s="74">
        <f t="shared" si="316"/>
        <v>0</v>
      </c>
      <c r="M653" s="74">
        <f t="shared" si="316"/>
        <v>0</v>
      </c>
      <c r="N653" s="74">
        <f t="shared" si="316"/>
        <v>0</v>
      </c>
      <c r="O653" s="74">
        <f t="shared" si="316"/>
        <v>0</v>
      </c>
      <c r="P653" s="74">
        <f t="shared" si="316"/>
        <v>0</v>
      </c>
      <c r="Q653" s="80">
        <f t="shared" si="305"/>
        <v>0</v>
      </c>
    </row>
    <row r="654" spans="3:17" hidden="1">
      <c r="C654" s="56">
        <f t="shared" si="302"/>
        <v>0</v>
      </c>
      <c r="D654" s="56">
        <f t="shared" si="302"/>
        <v>0</v>
      </c>
      <c r="E654" s="74">
        <f t="shared" ref="E654:P654" si="317">E21*VLOOKUP($D654,$D$286:$AV$389,4,FALSE)+E21*VLOOKUP(CONCATENATE("Preparació per ",LOWER($D654)),$D$286:$AV$389,4,FALSE)+E21*VLOOKUP($D654,$D$286:$AV$389,6,FALSE)+E21*VLOOKUP(CONCATENATE("Preparació per ",LOWER($D654)),$D$286:$AV$389,6,FALSE)</f>
        <v>0</v>
      </c>
      <c r="F654" s="74">
        <f t="shared" si="317"/>
        <v>0</v>
      </c>
      <c r="G654" s="74">
        <f t="shared" si="317"/>
        <v>0</v>
      </c>
      <c r="H654" s="74">
        <f t="shared" si="317"/>
        <v>0</v>
      </c>
      <c r="I654" s="74">
        <f t="shared" si="317"/>
        <v>0</v>
      </c>
      <c r="J654" s="74">
        <f t="shared" si="317"/>
        <v>0</v>
      </c>
      <c r="K654" s="74">
        <f t="shared" si="317"/>
        <v>0</v>
      </c>
      <c r="L654" s="74">
        <f t="shared" si="317"/>
        <v>0</v>
      </c>
      <c r="M654" s="74">
        <f t="shared" si="317"/>
        <v>0</v>
      </c>
      <c r="N654" s="74">
        <f t="shared" si="317"/>
        <v>0</v>
      </c>
      <c r="O654" s="74">
        <f t="shared" si="317"/>
        <v>0</v>
      </c>
      <c r="P654" s="74">
        <f t="shared" si="317"/>
        <v>0</v>
      </c>
      <c r="Q654" s="80">
        <f t="shared" si="305"/>
        <v>0</v>
      </c>
    </row>
    <row r="655" spans="3:17" hidden="1">
      <c r="C655" s="56">
        <f t="shared" si="302"/>
        <v>0</v>
      </c>
      <c r="D655" s="56">
        <f t="shared" si="302"/>
        <v>0</v>
      </c>
      <c r="E655" s="74">
        <f t="shared" ref="E655:P655" si="318">E22*VLOOKUP($D655,$D$286:$AV$389,4,FALSE)+E22*VLOOKUP(CONCATENATE("Preparació per ",LOWER($D655)),$D$286:$AV$389,4,FALSE)+E22*VLOOKUP($D655,$D$286:$AV$389,6,FALSE)+E22*VLOOKUP(CONCATENATE("Preparació per ",LOWER($D655)),$D$286:$AV$389,6,FALSE)</f>
        <v>0</v>
      </c>
      <c r="F655" s="74">
        <f t="shared" si="318"/>
        <v>0</v>
      </c>
      <c r="G655" s="74">
        <f t="shared" si="318"/>
        <v>0</v>
      </c>
      <c r="H655" s="74">
        <f t="shared" si="318"/>
        <v>0</v>
      </c>
      <c r="I655" s="74">
        <f t="shared" si="318"/>
        <v>0</v>
      </c>
      <c r="J655" s="74">
        <f t="shared" si="318"/>
        <v>0</v>
      </c>
      <c r="K655" s="74">
        <f t="shared" si="318"/>
        <v>0</v>
      </c>
      <c r="L655" s="74">
        <f t="shared" si="318"/>
        <v>0</v>
      </c>
      <c r="M655" s="74">
        <f t="shared" si="318"/>
        <v>0</v>
      </c>
      <c r="N655" s="74">
        <f t="shared" si="318"/>
        <v>0</v>
      </c>
      <c r="O655" s="74">
        <f t="shared" si="318"/>
        <v>0</v>
      </c>
      <c r="P655" s="74">
        <f t="shared" si="318"/>
        <v>0</v>
      </c>
      <c r="Q655" s="80">
        <f t="shared" si="305"/>
        <v>0</v>
      </c>
    </row>
    <row r="656" spans="3:17" hidden="1">
      <c r="C656" s="58" t="str">
        <f t="shared" si="302"/>
        <v>REG</v>
      </c>
      <c r="D656" s="58" t="str">
        <f t="shared" si="302"/>
        <v>Instal.lació sistema de reg amb cinta (1,6 m per m2)</v>
      </c>
      <c r="E656" s="75">
        <f t="shared" ref="E656:P656" si="319">E23*VLOOKUP($D656,$D$286:$AV$389,4,FALSE)+E23*VLOOKUP(CONCATENATE("Preparació per ",LOWER($D656)),$D$286:$AV$389,4,FALSE)+E23*VLOOKUP($D656,$D$286:$AV$389,6,FALSE)+E23*VLOOKUP(CONCATENATE("Preparació per ",LOWER($D656)),$D$286:$AV$389,6,FALSE)</f>
        <v>0</v>
      </c>
      <c r="F656" s="75">
        <f t="shared" si="319"/>
        <v>0</v>
      </c>
      <c r="G656" s="75">
        <f t="shared" si="319"/>
        <v>0</v>
      </c>
      <c r="H656" s="75">
        <f t="shared" si="319"/>
        <v>0</v>
      </c>
      <c r="I656" s="75">
        <f t="shared" si="319"/>
        <v>0</v>
      </c>
      <c r="J656" s="75">
        <f t="shared" si="319"/>
        <v>0</v>
      </c>
      <c r="K656" s="75">
        <f t="shared" si="319"/>
        <v>0</v>
      </c>
      <c r="L656" s="75">
        <f t="shared" si="319"/>
        <v>0</v>
      </c>
      <c r="M656" s="75">
        <f t="shared" si="319"/>
        <v>0</v>
      </c>
      <c r="N656" s="75">
        <f t="shared" si="319"/>
        <v>0</v>
      </c>
      <c r="O656" s="75">
        <f t="shared" si="319"/>
        <v>0</v>
      </c>
      <c r="P656" s="75">
        <f t="shared" si="319"/>
        <v>0</v>
      </c>
      <c r="Q656" s="80">
        <f t="shared" si="305"/>
        <v>0</v>
      </c>
    </row>
    <row r="657" spans="3:17" hidden="1">
      <c r="C657" s="58">
        <f t="shared" si="302"/>
        <v>0</v>
      </c>
      <c r="D657" s="58" t="str">
        <f t="shared" si="302"/>
        <v>Reg (L/m2)</v>
      </c>
      <c r="E657" s="75">
        <f t="shared" ref="E657:P657" si="320">E24*VLOOKUP($D657,$D$286:$AV$389,4,FALSE)+E24*VLOOKUP(CONCATENATE("Preparació per ",LOWER($D657)),$D$286:$AV$389,4,FALSE)+E24*VLOOKUP($D657,$D$286:$AV$389,6,FALSE)+E24*VLOOKUP(CONCATENATE("Preparació per ",LOWER($D657)),$D$286:$AV$389,6,FALSE)</f>
        <v>0</v>
      </c>
      <c r="F657" s="75">
        <f t="shared" si="320"/>
        <v>0</v>
      </c>
      <c r="G657" s="75">
        <f t="shared" si="320"/>
        <v>0</v>
      </c>
      <c r="H657" s="75">
        <f t="shared" si="320"/>
        <v>0</v>
      </c>
      <c r="I657" s="75">
        <f t="shared" si="320"/>
        <v>0</v>
      </c>
      <c r="J657" s="75">
        <f t="shared" si="320"/>
        <v>0</v>
      </c>
      <c r="K657" s="75">
        <f t="shared" si="320"/>
        <v>0</v>
      </c>
      <c r="L657" s="75">
        <f t="shared" si="320"/>
        <v>0</v>
      </c>
      <c r="M657" s="75">
        <f t="shared" si="320"/>
        <v>0</v>
      </c>
      <c r="N657" s="75">
        <f t="shared" si="320"/>
        <v>0</v>
      </c>
      <c r="O657" s="75">
        <f t="shared" si="320"/>
        <v>0</v>
      </c>
      <c r="P657" s="75">
        <f t="shared" si="320"/>
        <v>0</v>
      </c>
      <c r="Q657" s="80">
        <f t="shared" si="305"/>
        <v>0</v>
      </c>
    </row>
    <row r="658" spans="3:17" hidden="1">
      <c r="C658" s="58">
        <f t="shared" si="302"/>
        <v>0</v>
      </c>
      <c r="D658" s="58" t="str">
        <f t="shared" si="302"/>
        <v>Desinstal.lació sistema de reg amb cinta</v>
      </c>
      <c r="E658" s="75">
        <f t="shared" ref="E658:P658" si="321">E25*VLOOKUP($D658,$D$286:$AV$389,4,FALSE)+E25*VLOOKUP(CONCATENATE("Preparació per ",LOWER($D658)),$D$286:$AV$389,4,FALSE)+E25*VLOOKUP($D658,$D$286:$AV$389,6,FALSE)+E25*VLOOKUP(CONCATENATE("Preparació per ",LOWER($D658)),$D$286:$AV$389,6,FALSE)</f>
        <v>0</v>
      </c>
      <c r="F658" s="75">
        <f t="shared" si="321"/>
        <v>0</v>
      </c>
      <c r="G658" s="75">
        <f t="shared" si="321"/>
        <v>0</v>
      </c>
      <c r="H658" s="75">
        <f t="shared" si="321"/>
        <v>0</v>
      </c>
      <c r="I658" s="75">
        <f t="shared" si="321"/>
        <v>0</v>
      </c>
      <c r="J658" s="75">
        <f t="shared" si="321"/>
        <v>0</v>
      </c>
      <c r="K658" s="75">
        <f t="shared" si="321"/>
        <v>0</v>
      </c>
      <c r="L658" s="75">
        <f t="shared" si="321"/>
        <v>0</v>
      </c>
      <c r="M658" s="75">
        <f t="shared" si="321"/>
        <v>0</v>
      </c>
      <c r="N658" s="75">
        <f t="shared" si="321"/>
        <v>0</v>
      </c>
      <c r="O658" s="75">
        <f t="shared" si="321"/>
        <v>0</v>
      </c>
      <c r="P658" s="75">
        <f t="shared" si="321"/>
        <v>0</v>
      </c>
      <c r="Q658" s="80">
        <f t="shared" si="305"/>
        <v>0</v>
      </c>
    </row>
    <row r="659" spans="3:17" hidden="1">
      <c r="C659" s="58">
        <f t="shared" si="302"/>
        <v>0</v>
      </c>
      <c r="D659" s="58">
        <f t="shared" si="302"/>
        <v>0</v>
      </c>
      <c r="E659" s="75">
        <f t="shared" ref="E659:P659" si="322">E26*VLOOKUP($D659,$D$286:$AV$389,4,FALSE)+E26*VLOOKUP(CONCATENATE("Preparació per ",LOWER($D659)),$D$286:$AV$389,4,FALSE)+E26*VLOOKUP($D659,$D$286:$AV$389,6,FALSE)+E26*VLOOKUP(CONCATENATE("Preparació per ",LOWER($D659)),$D$286:$AV$389,6,FALSE)</f>
        <v>0</v>
      </c>
      <c r="F659" s="75">
        <f t="shared" si="322"/>
        <v>0</v>
      </c>
      <c r="G659" s="75">
        <f t="shared" si="322"/>
        <v>0</v>
      </c>
      <c r="H659" s="75">
        <f t="shared" si="322"/>
        <v>0</v>
      </c>
      <c r="I659" s="75">
        <f t="shared" si="322"/>
        <v>0</v>
      </c>
      <c r="J659" s="75">
        <f t="shared" si="322"/>
        <v>0</v>
      </c>
      <c r="K659" s="75">
        <f t="shared" si="322"/>
        <v>0</v>
      </c>
      <c r="L659" s="75">
        <f t="shared" si="322"/>
        <v>0</v>
      </c>
      <c r="M659" s="75">
        <f t="shared" si="322"/>
        <v>0</v>
      </c>
      <c r="N659" s="75">
        <f t="shared" si="322"/>
        <v>0</v>
      </c>
      <c r="O659" s="75">
        <f t="shared" si="322"/>
        <v>0</v>
      </c>
      <c r="P659" s="75">
        <f t="shared" si="322"/>
        <v>0</v>
      </c>
      <c r="Q659" s="80">
        <f t="shared" si="305"/>
        <v>0</v>
      </c>
    </row>
    <row r="660" spans="3:17" hidden="1">
      <c r="C660" s="49" t="str">
        <f t="shared" si="302"/>
        <v>TRACTAMENTS</v>
      </c>
      <c r="D660" s="49" t="str">
        <f t="shared" si="302"/>
        <v>Tractament Bacillus + retenol +purí ortiga amb tractor i braços</v>
      </c>
      <c r="E660" s="76">
        <f t="shared" ref="E660:P660" si="323">E27*VLOOKUP($D660,$D$286:$AV$389,4,FALSE)+E27*VLOOKUP(CONCATENATE("Preparació per ",LOWER($D660)),$D$286:$AV$389,4,FALSE)+E27*VLOOKUP($D660,$D$286:$AV$389,6,FALSE)+E27*VLOOKUP(CONCATENATE("Preparació per ",LOWER($D660)),$D$286:$AV$389,6,FALSE)</f>
        <v>0</v>
      </c>
      <c r="F660" s="76">
        <f t="shared" si="323"/>
        <v>0</v>
      </c>
      <c r="G660" s="76">
        <f t="shared" si="323"/>
        <v>0</v>
      </c>
      <c r="H660" s="76">
        <f t="shared" si="323"/>
        <v>0</v>
      </c>
      <c r="I660" s="76">
        <f t="shared" si="323"/>
        <v>0</v>
      </c>
      <c r="J660" s="76">
        <f t="shared" si="323"/>
        <v>0</v>
      </c>
      <c r="K660" s="76">
        <f t="shared" si="323"/>
        <v>0</v>
      </c>
      <c r="L660" s="76">
        <f t="shared" si="323"/>
        <v>0</v>
      </c>
      <c r="M660" s="76">
        <f t="shared" si="323"/>
        <v>0</v>
      </c>
      <c r="N660" s="76">
        <f t="shared" si="323"/>
        <v>0</v>
      </c>
      <c r="O660" s="76">
        <f t="shared" si="323"/>
        <v>0</v>
      </c>
      <c r="P660" s="76">
        <f t="shared" si="323"/>
        <v>0</v>
      </c>
      <c r="Q660" s="80">
        <f t="shared" si="305"/>
        <v>0</v>
      </c>
    </row>
    <row r="661" spans="3:17" hidden="1">
      <c r="C661" s="49">
        <f t="shared" ref="C661:D675" si="324">+C28</f>
        <v>0</v>
      </c>
      <c r="D661" s="49" t="str">
        <f t="shared" si="324"/>
        <v>Tractament Llimacs (Ferramol)</v>
      </c>
      <c r="E661" s="76">
        <f t="shared" ref="E661:P661" si="325">E28*VLOOKUP($D661,$D$286:$AV$389,4,FALSE)+E28*VLOOKUP(CONCATENATE("Preparació per ",LOWER($D661)),$D$286:$AV$389,4,FALSE)+E28*VLOOKUP($D661,$D$286:$AV$389,6,FALSE)+E28*VLOOKUP(CONCATENATE("Preparació per ",LOWER($D661)),$D$286:$AV$389,6,FALSE)</f>
        <v>0</v>
      </c>
      <c r="F661" s="76">
        <f t="shared" si="325"/>
        <v>0</v>
      </c>
      <c r="G661" s="76">
        <f t="shared" si="325"/>
        <v>0</v>
      </c>
      <c r="H661" s="76">
        <f t="shared" si="325"/>
        <v>0</v>
      </c>
      <c r="I661" s="76">
        <f t="shared" si="325"/>
        <v>0</v>
      </c>
      <c r="J661" s="76">
        <f t="shared" si="325"/>
        <v>0</v>
      </c>
      <c r="K661" s="76">
        <f t="shared" si="325"/>
        <v>0</v>
      </c>
      <c r="L661" s="76">
        <f t="shared" si="325"/>
        <v>0</v>
      </c>
      <c r="M661" s="76">
        <f t="shared" si="325"/>
        <v>0</v>
      </c>
      <c r="N661" s="76">
        <f t="shared" si="325"/>
        <v>0</v>
      </c>
      <c r="O661" s="76">
        <f t="shared" si="325"/>
        <v>0</v>
      </c>
      <c r="P661" s="76">
        <f t="shared" si="325"/>
        <v>0</v>
      </c>
      <c r="Q661" s="80">
        <f t="shared" si="305"/>
        <v>0</v>
      </c>
    </row>
    <row r="662" spans="3:17" hidden="1">
      <c r="C662" s="49">
        <f t="shared" si="324"/>
        <v>0</v>
      </c>
      <c r="D662" s="49">
        <f t="shared" si="324"/>
        <v>0</v>
      </c>
      <c r="E662" s="76">
        <f t="shared" ref="E662:P662" si="326">E29*VLOOKUP($D662,$D$286:$AV$389,4,FALSE)+E29*VLOOKUP(CONCATENATE("Preparació per ",LOWER($D662)),$D$286:$AV$389,4,FALSE)+E29*VLOOKUP($D662,$D$286:$AV$389,6,FALSE)+E29*VLOOKUP(CONCATENATE("Preparació per ",LOWER($D662)),$D$286:$AV$389,6,FALSE)</f>
        <v>0</v>
      </c>
      <c r="F662" s="76">
        <f t="shared" si="326"/>
        <v>0</v>
      </c>
      <c r="G662" s="76">
        <f t="shared" si="326"/>
        <v>0</v>
      </c>
      <c r="H662" s="76">
        <f t="shared" si="326"/>
        <v>0</v>
      </c>
      <c r="I662" s="76">
        <f t="shared" si="326"/>
        <v>0</v>
      </c>
      <c r="J662" s="76">
        <f t="shared" si="326"/>
        <v>0</v>
      </c>
      <c r="K662" s="76">
        <f t="shared" si="326"/>
        <v>0</v>
      </c>
      <c r="L662" s="76">
        <f t="shared" si="326"/>
        <v>0</v>
      </c>
      <c r="M662" s="76">
        <f t="shared" si="326"/>
        <v>0</v>
      </c>
      <c r="N662" s="76">
        <f t="shared" si="326"/>
        <v>0</v>
      </c>
      <c r="O662" s="76">
        <f t="shared" si="326"/>
        <v>0</v>
      </c>
      <c r="P662" s="76">
        <f t="shared" si="326"/>
        <v>0</v>
      </c>
      <c r="Q662" s="80">
        <f t="shared" si="305"/>
        <v>0</v>
      </c>
    </row>
    <row r="663" spans="3:17" hidden="1">
      <c r="C663" s="49">
        <f t="shared" si="324"/>
        <v>0</v>
      </c>
      <c r="D663" s="49">
        <f t="shared" si="324"/>
        <v>0</v>
      </c>
      <c r="E663" s="76">
        <f t="shared" ref="E663:P663" si="327">E30*VLOOKUP($D663,$D$286:$AV$389,4,FALSE)+E30*VLOOKUP(CONCATENATE("Preparació per ",LOWER($D663)),$D$286:$AV$389,4,FALSE)+E30*VLOOKUP($D663,$D$286:$AV$389,6,FALSE)+E30*VLOOKUP(CONCATENATE("Preparació per ",LOWER($D663)),$D$286:$AV$389,6,FALSE)</f>
        <v>0</v>
      </c>
      <c r="F663" s="76">
        <f t="shared" si="327"/>
        <v>0</v>
      </c>
      <c r="G663" s="76">
        <f t="shared" si="327"/>
        <v>0</v>
      </c>
      <c r="H663" s="76">
        <f t="shared" si="327"/>
        <v>0</v>
      </c>
      <c r="I663" s="76">
        <f t="shared" si="327"/>
        <v>0</v>
      </c>
      <c r="J663" s="76">
        <f t="shared" si="327"/>
        <v>0</v>
      </c>
      <c r="K663" s="76">
        <f t="shared" si="327"/>
        <v>0</v>
      </c>
      <c r="L663" s="76">
        <f t="shared" si="327"/>
        <v>0</v>
      </c>
      <c r="M663" s="76">
        <f t="shared" si="327"/>
        <v>0</v>
      </c>
      <c r="N663" s="76">
        <f t="shared" si="327"/>
        <v>0</v>
      </c>
      <c r="O663" s="76">
        <f t="shared" si="327"/>
        <v>0</v>
      </c>
      <c r="P663" s="76">
        <f t="shared" si="327"/>
        <v>0</v>
      </c>
      <c r="Q663" s="80">
        <f t="shared" si="305"/>
        <v>0</v>
      </c>
    </row>
    <row r="664" spans="3:17" hidden="1">
      <c r="C664" s="49">
        <f t="shared" si="324"/>
        <v>0</v>
      </c>
      <c r="D664" s="49">
        <f t="shared" si="324"/>
        <v>0</v>
      </c>
      <c r="E664" s="76">
        <f t="shared" ref="E664:P664" si="328">E31*VLOOKUP($D664,$D$286:$AV$389,4,FALSE)+E31*VLOOKUP(CONCATENATE("Preparació per ",LOWER($D664)),$D$286:$AV$389,4,FALSE)+E31*VLOOKUP($D664,$D$286:$AV$389,6,FALSE)+E31*VLOOKUP(CONCATENATE("Preparació per ",LOWER($D664)),$D$286:$AV$389,6,FALSE)</f>
        <v>0</v>
      </c>
      <c r="F664" s="76">
        <f t="shared" si="328"/>
        <v>0</v>
      </c>
      <c r="G664" s="76">
        <f t="shared" si="328"/>
        <v>0</v>
      </c>
      <c r="H664" s="76">
        <f t="shared" si="328"/>
        <v>0</v>
      </c>
      <c r="I664" s="76">
        <f t="shared" si="328"/>
        <v>0</v>
      </c>
      <c r="J664" s="76">
        <f t="shared" si="328"/>
        <v>0</v>
      </c>
      <c r="K664" s="76">
        <f t="shared" si="328"/>
        <v>0</v>
      </c>
      <c r="L664" s="76">
        <f t="shared" si="328"/>
        <v>0</v>
      </c>
      <c r="M664" s="76">
        <f t="shared" si="328"/>
        <v>0</v>
      </c>
      <c r="N664" s="76">
        <f t="shared" si="328"/>
        <v>0</v>
      </c>
      <c r="O664" s="76">
        <f t="shared" si="328"/>
        <v>0</v>
      </c>
      <c r="P664" s="76">
        <f t="shared" si="328"/>
        <v>0</v>
      </c>
      <c r="Q664" s="80">
        <f t="shared" si="305"/>
        <v>0</v>
      </c>
    </row>
    <row r="665" spans="3:17" hidden="1">
      <c r="C665" s="60" t="str">
        <f t="shared" si="324"/>
        <v>DESHERBAT</v>
      </c>
      <c r="D665" s="60" t="str">
        <f t="shared" si="324"/>
        <v>Desherbat amb motocultor</v>
      </c>
      <c r="E665" s="77">
        <f t="shared" ref="E665:P665" si="329">E32*VLOOKUP($D665,$D$286:$AV$389,4,FALSE)+E32*VLOOKUP(CONCATENATE("Preparació per ",LOWER($D665)),$D$286:$AV$389,4,FALSE)+E32*VLOOKUP($D665,$D$286:$AV$389,6,FALSE)+E32*VLOOKUP(CONCATENATE("Preparació per ",LOWER($D665)),$D$286:$AV$389,6,FALSE)</f>
        <v>0</v>
      </c>
      <c r="F665" s="77">
        <f t="shared" si="329"/>
        <v>0</v>
      </c>
      <c r="G665" s="77">
        <f t="shared" si="329"/>
        <v>0</v>
      </c>
      <c r="H665" s="77">
        <f t="shared" si="329"/>
        <v>0</v>
      </c>
      <c r="I665" s="77">
        <f t="shared" si="329"/>
        <v>0</v>
      </c>
      <c r="J665" s="77">
        <f t="shared" si="329"/>
        <v>0</v>
      </c>
      <c r="K665" s="77">
        <f t="shared" si="329"/>
        <v>0</v>
      </c>
      <c r="L665" s="77">
        <f t="shared" si="329"/>
        <v>0</v>
      </c>
      <c r="M665" s="77">
        <f t="shared" si="329"/>
        <v>0</v>
      </c>
      <c r="N665" s="77">
        <f t="shared" si="329"/>
        <v>0</v>
      </c>
      <c r="O665" s="77">
        <f t="shared" si="329"/>
        <v>0</v>
      </c>
      <c r="P665" s="77">
        <f t="shared" si="329"/>
        <v>0</v>
      </c>
      <c r="Q665" s="80">
        <f t="shared" si="305"/>
        <v>0</v>
      </c>
    </row>
    <row r="666" spans="3:17" hidden="1">
      <c r="C666" s="60">
        <f t="shared" si="324"/>
        <v>0</v>
      </c>
      <c r="D666" s="60" t="str">
        <f t="shared" si="324"/>
        <v>Desherbat manual 6,5h/1.000  m2</v>
      </c>
      <c r="E666" s="77">
        <f t="shared" ref="E666:P666" si="330">E33*VLOOKUP($D666,$D$286:$AV$389,4,FALSE)+E33*VLOOKUP(CONCATENATE("Preparació per ",LOWER($D666)),$D$286:$AV$389,4,FALSE)+E33*VLOOKUP($D666,$D$286:$AV$389,6,FALSE)+E33*VLOOKUP(CONCATENATE("Preparació per ",LOWER($D666)),$D$286:$AV$389,6,FALSE)</f>
        <v>0</v>
      </c>
      <c r="F666" s="77">
        <f t="shared" si="330"/>
        <v>0</v>
      </c>
      <c r="G666" s="77">
        <f t="shared" si="330"/>
        <v>0</v>
      </c>
      <c r="H666" s="77">
        <f t="shared" si="330"/>
        <v>0</v>
      </c>
      <c r="I666" s="77">
        <f t="shared" si="330"/>
        <v>0</v>
      </c>
      <c r="J666" s="77">
        <f t="shared" si="330"/>
        <v>0</v>
      </c>
      <c r="K666" s="77">
        <f t="shared" si="330"/>
        <v>0</v>
      </c>
      <c r="L666" s="77">
        <f t="shared" si="330"/>
        <v>0</v>
      </c>
      <c r="M666" s="77">
        <f t="shared" si="330"/>
        <v>0</v>
      </c>
      <c r="N666" s="77">
        <f t="shared" si="330"/>
        <v>0</v>
      </c>
      <c r="O666" s="77">
        <f t="shared" si="330"/>
        <v>0</v>
      </c>
      <c r="P666" s="77">
        <f t="shared" si="330"/>
        <v>0</v>
      </c>
      <c r="Q666" s="80">
        <f t="shared" si="305"/>
        <v>0</v>
      </c>
    </row>
    <row r="667" spans="3:17" hidden="1">
      <c r="C667" s="60">
        <f t="shared" si="324"/>
        <v>0</v>
      </c>
      <c r="D667" s="60">
        <f t="shared" si="324"/>
        <v>0</v>
      </c>
      <c r="E667" s="77">
        <f t="shared" ref="E667:P667" si="331">E34*VLOOKUP($D667,$D$286:$AV$389,4,FALSE)+E34*VLOOKUP(CONCATENATE("Preparació per ",LOWER($D667)),$D$286:$AV$389,4,FALSE)+E34*VLOOKUP($D667,$D$286:$AV$389,6,FALSE)+E34*VLOOKUP(CONCATENATE("Preparació per ",LOWER($D667)),$D$286:$AV$389,6,FALSE)</f>
        <v>0</v>
      </c>
      <c r="F667" s="77">
        <f t="shared" si="331"/>
        <v>0</v>
      </c>
      <c r="G667" s="77">
        <f t="shared" si="331"/>
        <v>0</v>
      </c>
      <c r="H667" s="77">
        <f t="shared" si="331"/>
        <v>0</v>
      </c>
      <c r="I667" s="77">
        <f t="shared" si="331"/>
        <v>0</v>
      </c>
      <c r="J667" s="77">
        <f t="shared" si="331"/>
        <v>0</v>
      </c>
      <c r="K667" s="77">
        <f t="shared" si="331"/>
        <v>0</v>
      </c>
      <c r="L667" s="77">
        <f t="shared" si="331"/>
        <v>0</v>
      </c>
      <c r="M667" s="77">
        <f t="shared" si="331"/>
        <v>0</v>
      </c>
      <c r="N667" s="77">
        <f t="shared" si="331"/>
        <v>0</v>
      </c>
      <c r="O667" s="77">
        <f t="shared" si="331"/>
        <v>0</v>
      </c>
      <c r="P667" s="77">
        <f t="shared" si="331"/>
        <v>0</v>
      </c>
      <c r="Q667" s="80">
        <f t="shared" si="305"/>
        <v>0</v>
      </c>
    </row>
    <row r="668" spans="3:17" hidden="1">
      <c r="C668" s="60">
        <f t="shared" si="324"/>
        <v>0</v>
      </c>
      <c r="D668" s="60">
        <f t="shared" si="324"/>
        <v>0</v>
      </c>
      <c r="E668" s="77">
        <f t="shared" ref="E668:P668" si="332">E35*VLOOKUP($D668,$D$286:$AV$389,4,FALSE)+E35*VLOOKUP(CONCATENATE("Preparació per ",LOWER($D668)),$D$286:$AV$389,4,FALSE)+E35*VLOOKUP($D668,$D$286:$AV$389,6,FALSE)+E35*VLOOKUP(CONCATENATE("Preparació per ",LOWER($D668)),$D$286:$AV$389,6,FALSE)</f>
        <v>0</v>
      </c>
      <c r="F668" s="77">
        <f t="shared" si="332"/>
        <v>0</v>
      </c>
      <c r="G668" s="77">
        <f t="shared" si="332"/>
        <v>0</v>
      </c>
      <c r="H668" s="77">
        <f t="shared" si="332"/>
        <v>0</v>
      </c>
      <c r="I668" s="77">
        <f t="shared" si="332"/>
        <v>0</v>
      </c>
      <c r="J668" s="77">
        <f t="shared" si="332"/>
        <v>0</v>
      </c>
      <c r="K668" s="77">
        <f t="shared" si="332"/>
        <v>0</v>
      </c>
      <c r="L668" s="77">
        <f t="shared" si="332"/>
        <v>0</v>
      </c>
      <c r="M668" s="77">
        <f t="shared" si="332"/>
        <v>0</v>
      </c>
      <c r="N668" s="77">
        <f t="shared" si="332"/>
        <v>0</v>
      </c>
      <c r="O668" s="77">
        <f t="shared" si="332"/>
        <v>0</v>
      </c>
      <c r="P668" s="77">
        <f t="shared" si="332"/>
        <v>0</v>
      </c>
      <c r="Q668" s="80">
        <f t="shared" si="305"/>
        <v>0</v>
      </c>
    </row>
    <row r="669" spans="3:17" hidden="1">
      <c r="C669" s="62" t="str">
        <f t="shared" si="324"/>
        <v>ALTRES OPERACIONS ESPECÍFIQUES</v>
      </c>
      <c r="D669" s="62" t="str">
        <f t="shared" si="324"/>
        <v>Renda de la terra</v>
      </c>
      <c r="E669" s="78">
        <f t="shared" ref="E669:P669" si="333">E36*VLOOKUP($D669,$D$286:$AV$389,4,FALSE)+E36*VLOOKUP(CONCATENATE("Preparació per ",LOWER($D669)),$D$286:$AV$389,4,FALSE)+E36*VLOOKUP($D669,$D$286:$AV$389,6,FALSE)+E36*VLOOKUP(CONCATENATE("Preparació per ",LOWER($D669)),$D$286:$AV$389,6,FALSE)</f>
        <v>0</v>
      </c>
      <c r="F669" s="78">
        <f t="shared" si="333"/>
        <v>0</v>
      </c>
      <c r="G669" s="78">
        <f t="shared" si="333"/>
        <v>0</v>
      </c>
      <c r="H669" s="78">
        <f t="shared" si="333"/>
        <v>0</v>
      </c>
      <c r="I669" s="78">
        <f t="shared" si="333"/>
        <v>0</v>
      </c>
      <c r="J669" s="78">
        <f t="shared" si="333"/>
        <v>0</v>
      </c>
      <c r="K669" s="78">
        <f t="shared" si="333"/>
        <v>0</v>
      </c>
      <c r="L669" s="78">
        <f t="shared" si="333"/>
        <v>0</v>
      </c>
      <c r="M669" s="78">
        <f t="shared" si="333"/>
        <v>0</v>
      </c>
      <c r="N669" s="78">
        <f t="shared" si="333"/>
        <v>0</v>
      </c>
      <c r="O669" s="78">
        <f t="shared" si="333"/>
        <v>0</v>
      </c>
      <c r="P669" s="78">
        <f t="shared" si="333"/>
        <v>0</v>
      </c>
      <c r="Q669" s="80">
        <f t="shared" si="305"/>
        <v>0</v>
      </c>
    </row>
    <row r="670" spans="3:17" hidden="1">
      <c r="C670" s="62">
        <f t="shared" si="324"/>
        <v>0</v>
      </c>
      <c r="D670" s="62">
        <f t="shared" si="324"/>
        <v>0</v>
      </c>
      <c r="E670" s="78">
        <f t="shared" ref="E670:P670" si="334">E37*VLOOKUP($D670,$D$286:$AV$389,4,FALSE)+E37*VLOOKUP(CONCATENATE("Preparació per ",LOWER($D670)),$D$286:$AV$389,4,FALSE)+E37*VLOOKUP($D670,$D$286:$AV$389,6,FALSE)+E37*VLOOKUP(CONCATENATE("Preparació per ",LOWER($D670)),$D$286:$AV$389,6,FALSE)</f>
        <v>0</v>
      </c>
      <c r="F670" s="78">
        <f t="shared" si="334"/>
        <v>0</v>
      </c>
      <c r="G670" s="78">
        <f t="shared" si="334"/>
        <v>0</v>
      </c>
      <c r="H670" s="78">
        <f t="shared" si="334"/>
        <v>0</v>
      </c>
      <c r="I670" s="78">
        <f t="shared" si="334"/>
        <v>0</v>
      </c>
      <c r="J670" s="78">
        <f t="shared" si="334"/>
        <v>0</v>
      </c>
      <c r="K670" s="78">
        <f t="shared" si="334"/>
        <v>0</v>
      </c>
      <c r="L670" s="78">
        <f t="shared" si="334"/>
        <v>0</v>
      </c>
      <c r="M670" s="78">
        <f t="shared" si="334"/>
        <v>0</v>
      </c>
      <c r="N670" s="78">
        <f t="shared" si="334"/>
        <v>0</v>
      </c>
      <c r="O670" s="78">
        <f t="shared" si="334"/>
        <v>0</v>
      </c>
      <c r="P670" s="78">
        <f t="shared" si="334"/>
        <v>0</v>
      </c>
      <c r="Q670" s="80">
        <f t="shared" si="305"/>
        <v>0</v>
      </c>
    </row>
    <row r="671" spans="3:17" hidden="1">
      <c r="C671" s="62">
        <f t="shared" si="324"/>
        <v>0</v>
      </c>
      <c r="D671" s="62">
        <f t="shared" si="324"/>
        <v>0</v>
      </c>
      <c r="E671" s="78">
        <f t="shared" ref="E671:P671" si="335">E38*VLOOKUP($D671,$D$286:$AV$389,4,FALSE)+E38*VLOOKUP(CONCATENATE("Preparació per ",LOWER($D671)),$D$286:$AV$389,4,FALSE)+E38*VLOOKUP($D671,$D$286:$AV$389,6,FALSE)+E38*VLOOKUP(CONCATENATE("Preparació per ",LOWER($D671)),$D$286:$AV$389,6,FALSE)</f>
        <v>0</v>
      </c>
      <c r="F671" s="78">
        <f t="shared" si="335"/>
        <v>0</v>
      </c>
      <c r="G671" s="78">
        <f t="shared" si="335"/>
        <v>0</v>
      </c>
      <c r="H671" s="78">
        <f t="shared" si="335"/>
        <v>0</v>
      </c>
      <c r="I671" s="78">
        <f t="shared" si="335"/>
        <v>0</v>
      </c>
      <c r="J671" s="78">
        <f t="shared" si="335"/>
        <v>0</v>
      </c>
      <c r="K671" s="78">
        <f t="shared" si="335"/>
        <v>0</v>
      </c>
      <c r="L671" s="78">
        <f t="shared" si="335"/>
        <v>0</v>
      </c>
      <c r="M671" s="78">
        <f t="shared" si="335"/>
        <v>0</v>
      </c>
      <c r="N671" s="78">
        <f t="shared" si="335"/>
        <v>0</v>
      </c>
      <c r="O671" s="78">
        <f t="shared" si="335"/>
        <v>0</v>
      </c>
      <c r="P671" s="78">
        <f t="shared" si="335"/>
        <v>0</v>
      </c>
      <c r="Q671" s="80">
        <f t="shared" si="305"/>
        <v>0</v>
      </c>
    </row>
    <row r="672" spans="3:17" hidden="1">
      <c r="C672" s="62">
        <f t="shared" si="324"/>
        <v>0</v>
      </c>
      <c r="D672" s="62">
        <f t="shared" si="324"/>
        <v>0</v>
      </c>
      <c r="E672" s="78">
        <f t="shared" ref="E672:P672" si="336">E39*VLOOKUP($D672,$D$286:$AV$389,4,FALSE)+E39*VLOOKUP(CONCATENATE("Preparació per ",LOWER($D672)),$D$286:$AV$389,4,FALSE)+E39*VLOOKUP($D672,$D$286:$AV$389,6,FALSE)+E39*VLOOKUP(CONCATENATE("Preparació per ",LOWER($D672)),$D$286:$AV$389,6,FALSE)</f>
        <v>0</v>
      </c>
      <c r="F672" s="78">
        <f t="shared" si="336"/>
        <v>0</v>
      </c>
      <c r="G672" s="78">
        <f t="shared" si="336"/>
        <v>0</v>
      </c>
      <c r="H672" s="78">
        <f t="shared" si="336"/>
        <v>0</v>
      </c>
      <c r="I672" s="78">
        <f t="shared" si="336"/>
        <v>0</v>
      </c>
      <c r="J672" s="78">
        <f t="shared" si="336"/>
        <v>0</v>
      </c>
      <c r="K672" s="78">
        <f t="shared" si="336"/>
        <v>0</v>
      </c>
      <c r="L672" s="78">
        <f t="shared" si="336"/>
        <v>0</v>
      </c>
      <c r="M672" s="78">
        <f t="shared" si="336"/>
        <v>0</v>
      </c>
      <c r="N672" s="78">
        <f t="shared" si="336"/>
        <v>0</v>
      </c>
      <c r="O672" s="78">
        <f t="shared" si="336"/>
        <v>0</v>
      </c>
      <c r="P672" s="78">
        <f t="shared" si="336"/>
        <v>0</v>
      </c>
      <c r="Q672" s="80">
        <f t="shared" si="305"/>
        <v>0</v>
      </c>
    </row>
    <row r="673" spans="3:55" hidden="1">
      <c r="C673" s="62">
        <f t="shared" si="324"/>
        <v>0</v>
      </c>
      <c r="D673" s="62">
        <f t="shared" si="324"/>
        <v>0</v>
      </c>
      <c r="E673" s="78">
        <f t="shared" ref="E673:P673" si="337">E40*VLOOKUP($D673,$D$286:$AV$389,4,FALSE)+E40*VLOOKUP(CONCATENATE("Preparació per ",LOWER($D673)),$D$286:$AV$389,4,FALSE)+E40*VLOOKUP($D673,$D$286:$AV$389,6,FALSE)+E40*VLOOKUP(CONCATENATE("Preparació per ",LOWER($D673)),$D$286:$AV$389,6,FALSE)</f>
        <v>0</v>
      </c>
      <c r="F673" s="78">
        <f t="shared" si="337"/>
        <v>0</v>
      </c>
      <c r="G673" s="78">
        <f t="shared" si="337"/>
        <v>0</v>
      </c>
      <c r="H673" s="78">
        <f t="shared" si="337"/>
        <v>0</v>
      </c>
      <c r="I673" s="78">
        <f t="shared" si="337"/>
        <v>0</v>
      </c>
      <c r="J673" s="78">
        <f t="shared" si="337"/>
        <v>0</v>
      </c>
      <c r="K673" s="78">
        <f t="shared" si="337"/>
        <v>0</v>
      </c>
      <c r="L673" s="78">
        <f t="shared" si="337"/>
        <v>0</v>
      </c>
      <c r="M673" s="78">
        <f t="shared" si="337"/>
        <v>0</v>
      </c>
      <c r="N673" s="78">
        <f t="shared" si="337"/>
        <v>0</v>
      </c>
      <c r="O673" s="78">
        <f t="shared" si="337"/>
        <v>0</v>
      </c>
      <c r="P673" s="78">
        <f t="shared" si="337"/>
        <v>0</v>
      </c>
      <c r="Q673" s="80">
        <f t="shared" si="305"/>
        <v>0</v>
      </c>
    </row>
    <row r="674" spans="3:55" hidden="1">
      <c r="C674" s="55" t="str">
        <f t="shared" si="324"/>
        <v>RECOL.LECCIÓ</v>
      </c>
      <c r="D674" s="55" t="str">
        <f t="shared" si="324"/>
        <v>Recol.lecció enciam</v>
      </c>
      <c r="E674" s="79">
        <f t="shared" ref="E674:P674" si="338">E41*VLOOKUP($D674,$D$286:$AV$389,4,FALSE)+E41*VLOOKUP(CONCATENATE("Preparació per ",LOWER($D674)),$D$286:$AV$389,4,FALSE)+E41*VLOOKUP($D674,$D$286:$AV$389,6,FALSE)+E41*VLOOKUP(CONCATENATE("Preparació per ",LOWER($D674)),$D$286:$AV$389,6,FALSE)</f>
        <v>0</v>
      </c>
      <c r="F674" s="79">
        <f t="shared" si="338"/>
        <v>0</v>
      </c>
      <c r="G674" s="79">
        <f t="shared" si="338"/>
        <v>0</v>
      </c>
      <c r="H674" s="79">
        <f t="shared" si="338"/>
        <v>0</v>
      </c>
      <c r="I674" s="79">
        <f t="shared" si="338"/>
        <v>0</v>
      </c>
      <c r="J674" s="79">
        <f t="shared" si="338"/>
        <v>0</v>
      </c>
      <c r="K674" s="79">
        <f t="shared" si="338"/>
        <v>0</v>
      </c>
      <c r="L674" s="79">
        <f t="shared" si="338"/>
        <v>0</v>
      </c>
      <c r="M674" s="79">
        <f t="shared" si="338"/>
        <v>0</v>
      </c>
      <c r="N674" s="79">
        <f t="shared" si="338"/>
        <v>0</v>
      </c>
      <c r="O674" s="79">
        <f t="shared" si="338"/>
        <v>0</v>
      </c>
      <c r="P674" s="79">
        <f t="shared" si="338"/>
        <v>0</v>
      </c>
      <c r="Q674" s="80">
        <f t="shared" si="305"/>
        <v>0</v>
      </c>
    </row>
    <row r="675" spans="3:55" hidden="1">
      <c r="C675" s="55">
        <f t="shared" si="324"/>
        <v>0</v>
      </c>
      <c r="D675" s="55">
        <f t="shared" si="324"/>
        <v>0</v>
      </c>
      <c r="E675" s="79">
        <f t="shared" ref="E675:P675" si="339">E42*VLOOKUP($D675,$D$286:$AV$389,4,FALSE)+E42*VLOOKUP(CONCATENATE("Preparació per ",LOWER($D675)),$D$286:$AV$389,4,FALSE)+E42*VLOOKUP($D675,$D$286:$AV$389,6,FALSE)+E42*VLOOKUP(CONCATENATE("Preparació per ",LOWER($D675)),$D$286:$AV$389,6,FALSE)</f>
        <v>0</v>
      </c>
      <c r="F675" s="79">
        <f t="shared" si="339"/>
        <v>0</v>
      </c>
      <c r="G675" s="79">
        <f t="shared" si="339"/>
        <v>0</v>
      </c>
      <c r="H675" s="79">
        <f t="shared" si="339"/>
        <v>0</v>
      </c>
      <c r="I675" s="79">
        <f t="shared" si="339"/>
        <v>0</v>
      </c>
      <c r="J675" s="79">
        <f t="shared" si="339"/>
        <v>0</v>
      </c>
      <c r="K675" s="79">
        <f t="shared" si="339"/>
        <v>0</v>
      </c>
      <c r="L675" s="79">
        <f t="shared" si="339"/>
        <v>0</v>
      </c>
      <c r="M675" s="79">
        <f t="shared" si="339"/>
        <v>0</v>
      </c>
      <c r="N675" s="79">
        <f t="shared" si="339"/>
        <v>0</v>
      </c>
      <c r="O675" s="79">
        <f t="shared" si="339"/>
        <v>0</v>
      </c>
      <c r="P675" s="79">
        <f t="shared" si="339"/>
        <v>0</v>
      </c>
      <c r="Q675" s="80">
        <f t="shared" si="305"/>
        <v>0</v>
      </c>
    </row>
    <row r="676" spans="3:55" hidden="1">
      <c r="E676" s="80">
        <f>SUM(E641:E675)</f>
        <v>0</v>
      </c>
      <c r="F676" s="80">
        <f t="shared" ref="F676:P676" si="340">SUM(F641:F675)</f>
        <v>0</v>
      </c>
      <c r="G676" s="80">
        <f t="shared" si="340"/>
        <v>0</v>
      </c>
      <c r="H676" s="80">
        <f t="shared" si="340"/>
        <v>0</v>
      </c>
      <c r="I676" s="80">
        <f t="shared" si="340"/>
        <v>0</v>
      </c>
      <c r="J676" s="80">
        <f t="shared" si="340"/>
        <v>0</v>
      </c>
      <c r="K676" s="80">
        <f t="shared" si="340"/>
        <v>0</v>
      </c>
      <c r="L676" s="80">
        <f t="shared" si="340"/>
        <v>0</v>
      </c>
      <c r="M676" s="80">
        <f t="shared" si="340"/>
        <v>0</v>
      </c>
      <c r="N676" s="80">
        <f t="shared" si="340"/>
        <v>0</v>
      </c>
      <c r="O676" s="80">
        <f t="shared" si="340"/>
        <v>0</v>
      </c>
      <c r="P676" s="80">
        <f t="shared" si="340"/>
        <v>0</v>
      </c>
      <c r="Q676" s="5"/>
    </row>
    <row r="677" spans="3:55" hidden="1"/>
    <row r="678" spans="3:55" hidden="1"/>
    <row r="679" spans="3:55" hidden="1"/>
    <row r="680" spans="3:55" hidden="1"/>
    <row r="681" spans="3:55" hidden="1">
      <c r="D681" t="str">
        <f>CONCATENATE("Requeriments pel cultiu: ",E3)</f>
        <v>Requeriments pel cultiu: Enciam</v>
      </c>
      <c r="F681">
        <v>3</v>
      </c>
      <c r="G681">
        <v>4</v>
      </c>
      <c r="H681">
        <v>5</v>
      </c>
      <c r="I681">
        <v>6</v>
      </c>
      <c r="J681">
        <v>7</v>
      </c>
      <c r="K681">
        <v>8</v>
      </c>
      <c r="L681">
        <v>9</v>
      </c>
      <c r="M681">
        <v>10</v>
      </c>
      <c r="N681">
        <v>11</v>
      </c>
      <c r="O681">
        <v>12</v>
      </c>
      <c r="P681">
        <v>13</v>
      </c>
      <c r="Q681">
        <v>14</v>
      </c>
      <c r="R681">
        <v>15</v>
      </c>
      <c r="S681">
        <v>16</v>
      </c>
      <c r="T681">
        <v>17</v>
      </c>
      <c r="U681">
        <v>18</v>
      </c>
      <c r="V681">
        <v>19</v>
      </c>
      <c r="W681">
        <v>20</v>
      </c>
      <c r="X681">
        <v>21</v>
      </c>
      <c r="Y681">
        <v>22</v>
      </c>
      <c r="Z681">
        <v>23</v>
      </c>
      <c r="AA681">
        <v>24</v>
      </c>
      <c r="AB681">
        <v>25</v>
      </c>
      <c r="AC681">
        <v>26</v>
      </c>
      <c r="AD681">
        <v>27</v>
      </c>
      <c r="AE681">
        <v>28</v>
      </c>
      <c r="AF681">
        <v>29</v>
      </c>
      <c r="AG681">
        <v>30</v>
      </c>
      <c r="AH681">
        <v>31</v>
      </c>
      <c r="AI681">
        <v>32</v>
      </c>
      <c r="AJ681">
        <v>33</v>
      </c>
      <c r="AK681">
        <v>34</v>
      </c>
      <c r="AL681">
        <v>35</v>
      </c>
      <c r="AM681">
        <v>36</v>
      </c>
      <c r="AN681">
        <v>37</v>
      </c>
      <c r="AO681">
        <v>38</v>
      </c>
      <c r="AP681">
        <v>39</v>
      </c>
      <c r="AQ681">
        <v>40</v>
      </c>
      <c r="AR681">
        <v>41</v>
      </c>
      <c r="AS681">
        <v>42</v>
      </c>
      <c r="AT681">
        <v>43</v>
      </c>
      <c r="AU681">
        <v>44</v>
      </c>
      <c r="AV681">
        <v>45</v>
      </c>
      <c r="AW681">
        <v>46</v>
      </c>
      <c r="AX681">
        <v>47</v>
      </c>
      <c r="AY681">
        <v>48</v>
      </c>
      <c r="AZ681">
        <v>49</v>
      </c>
      <c r="BA681">
        <v>50</v>
      </c>
      <c r="BB681">
        <v>51</v>
      </c>
      <c r="BC681">
        <v>52</v>
      </c>
    </row>
    <row r="682" spans="3:55" ht="38.25" hidden="1" customHeight="1">
      <c r="F682" s="83" t="str">
        <f t="shared" ref="F682:BC682" si="341">+F285</f>
        <v>Persona no qualificada (h)</v>
      </c>
      <c r="G682" s="83" t="str">
        <f t="shared" si="341"/>
        <v>Tractor incloent tractorista (h)</v>
      </c>
      <c r="H682" s="83" t="str">
        <f t="shared" si="341"/>
        <v>Motocultor (h)</v>
      </c>
      <c r="I682" s="83" t="str">
        <f t="shared" si="341"/>
        <v>Persona qualificada (h)</v>
      </c>
      <c r="J682" s="83" t="str">
        <f t="shared" si="341"/>
        <v>Subsolador (h)</v>
      </c>
      <c r="K682" s="83" t="str">
        <f t="shared" si="341"/>
        <v>Fresadora (h)</v>
      </c>
      <c r="L682" s="83" t="str">
        <f t="shared" si="341"/>
        <v>Discos (h)</v>
      </c>
      <c r="M682" s="83" t="str">
        <f t="shared" si="341"/>
        <v>Estripadora (h)</v>
      </c>
      <c r="N682" s="83" t="str">
        <f t="shared" si="341"/>
        <v>Remolc (h)</v>
      </c>
      <c r="O682" s="83" t="str">
        <f t="shared" si="341"/>
        <v>Pala (h)</v>
      </c>
      <c r="P682" s="83" t="str">
        <f t="shared" si="341"/>
        <v>Compost (kg)</v>
      </c>
      <c r="Q682" s="83" t="str">
        <f t="shared" si="341"/>
        <v>Solcador de 3 solcs (h)</v>
      </c>
      <c r="R682" s="83" t="str">
        <f t="shared" si="341"/>
        <v>Planter col (u)</v>
      </c>
      <c r="S682" s="83" t="str">
        <f t="shared" si="341"/>
        <v>Ceballots calçots (kg)</v>
      </c>
      <c r="T682" s="83" t="str">
        <f t="shared" si="341"/>
        <v>Planter enciam (u)</v>
      </c>
      <c r="U682" s="83" t="str">
        <f t="shared" si="341"/>
        <v>Planter bleda (u)</v>
      </c>
      <c r="V682" s="83" t="str">
        <f t="shared" si="341"/>
        <v>Planter tomàquet (u)</v>
      </c>
      <c r="W682" s="83" t="str">
        <f t="shared" si="341"/>
        <v>Planter carbassa (u)</v>
      </c>
      <c r="X682" s="83" t="str">
        <f t="shared" si="341"/>
        <v>Llavor carbassa (u)</v>
      </c>
      <c r="Y682" s="83" t="str">
        <f t="shared" si="341"/>
        <v>Plantador (h)</v>
      </c>
      <c r="Z682" s="83" t="str">
        <f t="shared" si="341"/>
        <v>Furgoneta (h)</v>
      </c>
      <c r="AA682" s="83" t="str">
        <f t="shared" si="341"/>
        <v>Bicicleta de sembrar (h)</v>
      </c>
      <c r="AB682" s="83" t="str">
        <f t="shared" si="341"/>
        <v xml:space="preserve">cinta de reg (m) </v>
      </c>
      <c r="AC682" s="83" t="str">
        <f t="shared" si="341"/>
        <v>reg aspersió: tub,… (m)</v>
      </c>
      <c r="AD682" s="83" t="str">
        <f t="shared" si="341"/>
        <v>reg (L)</v>
      </c>
      <c r="AE682" s="83" t="str">
        <f t="shared" si="341"/>
        <v>Braços tractor (h)</v>
      </c>
      <c r="AF682" s="83" t="str">
        <f t="shared" si="341"/>
        <v>Bota (h)</v>
      </c>
      <c r="AG682" s="83" t="str">
        <f t="shared" si="341"/>
        <v>Bacillus thuringiensis (kg)</v>
      </c>
      <c r="AH682" s="83" t="str">
        <f t="shared" si="341"/>
        <v>Retenol (L)</v>
      </c>
      <c r="AI682" s="83" t="str">
        <f t="shared" si="341"/>
        <v>Purí d'ortiga (L)</v>
      </c>
      <c r="AJ682" s="83" t="str">
        <f t="shared" si="341"/>
        <v>Hidròxid de coure (kg)</v>
      </c>
      <c r="AK682" s="83" t="str">
        <f t="shared" si="341"/>
        <v>Ferramol per llimacs (kg)</v>
      </c>
      <c r="AL682" s="83" t="str">
        <f t="shared" si="341"/>
        <v>Sofre (kg)</v>
      </c>
      <c r="AM682" s="83" t="str">
        <f t="shared" si="341"/>
        <v>Oli de nim (L)</v>
      </c>
      <c r="AN682" s="83" t="str">
        <f t="shared" si="341"/>
        <v>Tallant (h)</v>
      </c>
      <c r="AO682" s="83" t="str">
        <f t="shared" si="341"/>
        <v>Plàstic (m2)</v>
      </c>
      <c r="AP682" s="83" t="str">
        <f t="shared" si="341"/>
        <v>Canyes (u)</v>
      </c>
      <c r="AQ682" s="83" t="str">
        <f t="shared" si="341"/>
        <v>Cost mensual terreny (m2)</v>
      </c>
      <c r="AR682" s="83" t="str">
        <f t="shared" si="341"/>
        <v>Caixes (u)</v>
      </c>
      <c r="AS682" s="83">
        <f t="shared" si="341"/>
        <v>0</v>
      </c>
      <c r="AT682" s="83" t="str">
        <f t="shared" si="341"/>
        <v>Collita (kg)</v>
      </c>
      <c r="AU682" s="83" t="str">
        <f t="shared" si="341"/>
        <v>Collita (u)</v>
      </c>
      <c r="AV682" s="83" t="str">
        <f t="shared" si="341"/>
        <v xml:space="preserve">Collita col (u) </v>
      </c>
      <c r="AW682" s="83" t="str">
        <f t="shared" si="341"/>
        <v>Collita bròcoli (kg)</v>
      </c>
      <c r="AX682" s="83" t="str">
        <f t="shared" si="341"/>
        <v xml:space="preserve">Collita calçot (u) </v>
      </c>
      <c r="AY682" s="83" t="str">
        <f t="shared" si="341"/>
        <v xml:space="preserve">Collita enciam (u) </v>
      </c>
      <c r="AZ682" s="83" t="str">
        <f t="shared" si="341"/>
        <v xml:space="preserve">Collita bledes a manats (u) </v>
      </c>
      <c r="BA682" s="83" t="str">
        <f t="shared" si="341"/>
        <v>Collita bledes (kg)</v>
      </c>
      <c r="BB682" s="83" t="str">
        <f t="shared" si="341"/>
        <v>Collita tomàquet (kg)</v>
      </c>
      <c r="BC682" s="83" t="str">
        <f t="shared" si="341"/>
        <v>Collita carbassa (kg)</v>
      </c>
    </row>
    <row r="683" spans="3:55" hidden="1">
      <c r="C683" s="51" t="str">
        <f t="shared" ref="C683:D702" si="342">+C8</f>
        <v>PREPARACIÓ DEL SÒL</v>
      </c>
      <c r="D683" s="51" t="str">
        <f t="shared" si="342"/>
        <v>Desbrossat amb discos</v>
      </c>
      <c r="E683" s="72"/>
      <c r="F683" s="86">
        <f t="shared" ref="F683:AK683" si="343">$Q8*VLOOKUP($D683,$D$286:$BC$389,F$681,FALSE)+$Q8*VLOOKUP(CONCATENATE("Preparació per ",LOWER($D683)),$D$286:$BC$389,F$681,FALSE)</f>
        <v>0</v>
      </c>
      <c r="G683" s="86">
        <f t="shared" si="343"/>
        <v>0</v>
      </c>
      <c r="H683" s="86">
        <f t="shared" si="343"/>
        <v>0</v>
      </c>
      <c r="I683" s="86">
        <f t="shared" si="343"/>
        <v>0</v>
      </c>
      <c r="J683" s="86">
        <f t="shared" si="343"/>
        <v>0</v>
      </c>
      <c r="K683" s="86">
        <f t="shared" si="343"/>
        <v>0</v>
      </c>
      <c r="L683" s="86">
        <f t="shared" si="343"/>
        <v>0</v>
      </c>
      <c r="M683" s="86">
        <f t="shared" si="343"/>
        <v>0</v>
      </c>
      <c r="N683" s="86">
        <f t="shared" si="343"/>
        <v>0</v>
      </c>
      <c r="O683" s="86">
        <f t="shared" si="343"/>
        <v>0</v>
      </c>
      <c r="P683" s="86">
        <f t="shared" si="343"/>
        <v>0</v>
      </c>
      <c r="Q683" s="86">
        <f t="shared" si="343"/>
        <v>0</v>
      </c>
      <c r="R683" s="86">
        <f t="shared" si="343"/>
        <v>0</v>
      </c>
      <c r="S683" s="86">
        <f t="shared" si="343"/>
        <v>0</v>
      </c>
      <c r="T683" s="86">
        <f t="shared" si="343"/>
        <v>0</v>
      </c>
      <c r="U683" s="86">
        <f t="shared" si="343"/>
        <v>0</v>
      </c>
      <c r="V683" s="86">
        <f t="shared" si="343"/>
        <v>0</v>
      </c>
      <c r="W683" s="86">
        <f t="shared" si="343"/>
        <v>0</v>
      </c>
      <c r="X683" s="86">
        <f t="shared" si="343"/>
        <v>0</v>
      </c>
      <c r="Y683" s="86">
        <f t="shared" si="343"/>
        <v>0</v>
      </c>
      <c r="Z683" s="86">
        <f t="shared" si="343"/>
        <v>0</v>
      </c>
      <c r="AA683" s="86">
        <f t="shared" si="343"/>
        <v>0</v>
      </c>
      <c r="AB683" s="86">
        <f t="shared" si="343"/>
        <v>0</v>
      </c>
      <c r="AC683" s="86">
        <f t="shared" si="343"/>
        <v>0</v>
      </c>
      <c r="AD683" s="86">
        <f t="shared" si="343"/>
        <v>0</v>
      </c>
      <c r="AE683" s="86">
        <f t="shared" si="343"/>
        <v>0</v>
      </c>
      <c r="AF683" s="86">
        <f t="shared" si="343"/>
        <v>0</v>
      </c>
      <c r="AG683" s="86">
        <f t="shared" si="343"/>
        <v>0</v>
      </c>
      <c r="AH683" s="86">
        <f t="shared" si="343"/>
        <v>0</v>
      </c>
      <c r="AI683" s="86">
        <f t="shared" si="343"/>
        <v>0</v>
      </c>
      <c r="AJ683" s="86">
        <f t="shared" si="343"/>
        <v>0</v>
      </c>
      <c r="AK683" s="86">
        <f t="shared" si="343"/>
        <v>0</v>
      </c>
      <c r="AL683" s="86">
        <f t="shared" ref="AL683:BC683" si="344">$Q8*VLOOKUP($D683,$D$286:$BC$389,AL$681,FALSE)+$Q8*VLOOKUP(CONCATENATE("Preparació per ",LOWER($D683)),$D$286:$BC$389,AL$681,FALSE)</f>
        <v>0</v>
      </c>
      <c r="AM683" s="86">
        <f t="shared" si="344"/>
        <v>0</v>
      </c>
      <c r="AN683" s="86">
        <f t="shared" si="344"/>
        <v>0</v>
      </c>
      <c r="AO683" s="86">
        <f t="shared" si="344"/>
        <v>0</v>
      </c>
      <c r="AP683" s="86">
        <f t="shared" si="344"/>
        <v>0</v>
      </c>
      <c r="AQ683" s="86">
        <f t="shared" si="344"/>
        <v>0</v>
      </c>
      <c r="AR683" s="86">
        <f t="shared" si="344"/>
        <v>0</v>
      </c>
      <c r="AS683" s="86">
        <f t="shared" si="344"/>
        <v>0</v>
      </c>
      <c r="AT683" s="86">
        <f t="shared" si="344"/>
        <v>0</v>
      </c>
      <c r="AU683" s="86">
        <f t="shared" si="344"/>
        <v>0</v>
      </c>
      <c r="AV683" s="86">
        <f t="shared" si="344"/>
        <v>0</v>
      </c>
      <c r="AW683" s="86">
        <f t="shared" si="344"/>
        <v>0</v>
      </c>
      <c r="AX683" s="86">
        <f t="shared" si="344"/>
        <v>0</v>
      </c>
      <c r="AY683" s="86">
        <f t="shared" si="344"/>
        <v>0</v>
      </c>
      <c r="AZ683" s="86">
        <f t="shared" si="344"/>
        <v>0</v>
      </c>
      <c r="BA683" s="86">
        <f t="shared" si="344"/>
        <v>0</v>
      </c>
      <c r="BB683" s="86">
        <f t="shared" si="344"/>
        <v>0</v>
      </c>
      <c r="BC683" s="86">
        <f t="shared" si="344"/>
        <v>0</v>
      </c>
    </row>
    <row r="684" spans="3:55" hidden="1">
      <c r="C684" s="51">
        <f t="shared" si="342"/>
        <v>0</v>
      </c>
      <c r="D684" s="51" t="str">
        <f t="shared" si="342"/>
        <v>Subsolat</v>
      </c>
      <c r="E684" s="72"/>
      <c r="F684" s="86">
        <f t="shared" ref="F684:AK684" si="345">$Q9*VLOOKUP($D684,$D$286:$BC$389,F$681,FALSE)+$Q9*VLOOKUP(CONCATENATE("Preparació per ",LOWER($D684)),$D$286:$BC$389,F$681,FALSE)</f>
        <v>0</v>
      </c>
      <c r="G684" s="86">
        <f t="shared" si="345"/>
        <v>0</v>
      </c>
      <c r="H684" s="86">
        <f t="shared" si="345"/>
        <v>0</v>
      </c>
      <c r="I684" s="86">
        <f t="shared" si="345"/>
        <v>0</v>
      </c>
      <c r="J684" s="86">
        <f t="shared" si="345"/>
        <v>0</v>
      </c>
      <c r="K684" s="86">
        <f t="shared" si="345"/>
        <v>0</v>
      </c>
      <c r="L684" s="86">
        <f t="shared" si="345"/>
        <v>0</v>
      </c>
      <c r="M684" s="86">
        <f t="shared" si="345"/>
        <v>0</v>
      </c>
      <c r="N684" s="86">
        <f t="shared" si="345"/>
        <v>0</v>
      </c>
      <c r="O684" s="86">
        <f t="shared" si="345"/>
        <v>0</v>
      </c>
      <c r="P684" s="86">
        <f t="shared" si="345"/>
        <v>0</v>
      </c>
      <c r="Q684" s="86">
        <f t="shared" si="345"/>
        <v>0</v>
      </c>
      <c r="R684" s="86">
        <f t="shared" si="345"/>
        <v>0</v>
      </c>
      <c r="S684" s="86">
        <f t="shared" si="345"/>
        <v>0</v>
      </c>
      <c r="T684" s="86">
        <f t="shared" si="345"/>
        <v>0</v>
      </c>
      <c r="U684" s="86">
        <f t="shared" si="345"/>
        <v>0</v>
      </c>
      <c r="V684" s="86">
        <f t="shared" si="345"/>
        <v>0</v>
      </c>
      <c r="W684" s="86">
        <f t="shared" si="345"/>
        <v>0</v>
      </c>
      <c r="X684" s="86">
        <f t="shared" si="345"/>
        <v>0</v>
      </c>
      <c r="Y684" s="86">
        <f t="shared" si="345"/>
        <v>0</v>
      </c>
      <c r="Z684" s="86">
        <f t="shared" si="345"/>
        <v>0</v>
      </c>
      <c r="AA684" s="86">
        <f t="shared" si="345"/>
        <v>0</v>
      </c>
      <c r="AB684" s="86">
        <f t="shared" si="345"/>
        <v>0</v>
      </c>
      <c r="AC684" s="86">
        <f t="shared" si="345"/>
        <v>0</v>
      </c>
      <c r="AD684" s="86">
        <f t="shared" si="345"/>
        <v>0</v>
      </c>
      <c r="AE684" s="86">
        <f t="shared" si="345"/>
        <v>0</v>
      </c>
      <c r="AF684" s="86">
        <f t="shared" si="345"/>
        <v>0</v>
      </c>
      <c r="AG684" s="86">
        <f t="shared" si="345"/>
        <v>0</v>
      </c>
      <c r="AH684" s="86">
        <f t="shared" si="345"/>
        <v>0</v>
      </c>
      <c r="AI684" s="86">
        <f t="shared" si="345"/>
        <v>0</v>
      </c>
      <c r="AJ684" s="86">
        <f t="shared" si="345"/>
        <v>0</v>
      </c>
      <c r="AK684" s="86">
        <f t="shared" si="345"/>
        <v>0</v>
      </c>
      <c r="AL684" s="86">
        <f t="shared" ref="AL684:BC684" si="346">$Q9*VLOOKUP($D684,$D$286:$BC$389,AL$681,FALSE)+$Q9*VLOOKUP(CONCATENATE("Preparació per ",LOWER($D684)),$D$286:$BC$389,AL$681,FALSE)</f>
        <v>0</v>
      </c>
      <c r="AM684" s="86">
        <f t="shared" si="346"/>
        <v>0</v>
      </c>
      <c r="AN684" s="86">
        <f t="shared" si="346"/>
        <v>0</v>
      </c>
      <c r="AO684" s="86">
        <f t="shared" si="346"/>
        <v>0</v>
      </c>
      <c r="AP684" s="86">
        <f t="shared" si="346"/>
        <v>0</v>
      </c>
      <c r="AQ684" s="86">
        <f t="shared" si="346"/>
        <v>0</v>
      </c>
      <c r="AR684" s="86">
        <f t="shared" si="346"/>
        <v>0</v>
      </c>
      <c r="AS684" s="86">
        <f t="shared" si="346"/>
        <v>0</v>
      </c>
      <c r="AT684" s="86">
        <f t="shared" si="346"/>
        <v>0</v>
      </c>
      <c r="AU684" s="86">
        <f t="shared" si="346"/>
        <v>0</v>
      </c>
      <c r="AV684" s="86">
        <f t="shared" si="346"/>
        <v>0</v>
      </c>
      <c r="AW684" s="86">
        <f t="shared" si="346"/>
        <v>0</v>
      </c>
      <c r="AX684" s="86">
        <f t="shared" si="346"/>
        <v>0</v>
      </c>
      <c r="AY684" s="86">
        <f t="shared" si="346"/>
        <v>0</v>
      </c>
      <c r="AZ684" s="86">
        <f t="shared" si="346"/>
        <v>0</v>
      </c>
      <c r="BA684" s="86">
        <f t="shared" si="346"/>
        <v>0</v>
      </c>
      <c r="BB684" s="86">
        <f t="shared" si="346"/>
        <v>0</v>
      </c>
      <c r="BC684" s="86">
        <f t="shared" si="346"/>
        <v>0</v>
      </c>
    </row>
    <row r="685" spans="3:55" hidden="1">
      <c r="C685" s="51">
        <f t="shared" si="342"/>
        <v>0</v>
      </c>
      <c r="D685" s="51" t="str">
        <f t="shared" si="342"/>
        <v>Estripat</v>
      </c>
      <c r="E685" s="72"/>
      <c r="F685" s="86">
        <f t="shared" ref="F685:AK685" si="347">$Q10*VLOOKUP($D685,$D$286:$BC$389,F$681,FALSE)+$Q10*VLOOKUP(CONCATENATE("Preparació per ",LOWER($D685)),$D$286:$BC$389,F$681,FALSE)</f>
        <v>0</v>
      </c>
      <c r="G685" s="86">
        <f t="shared" si="347"/>
        <v>0</v>
      </c>
      <c r="H685" s="86">
        <f t="shared" si="347"/>
        <v>0</v>
      </c>
      <c r="I685" s="86">
        <f t="shared" si="347"/>
        <v>0</v>
      </c>
      <c r="J685" s="86">
        <f t="shared" si="347"/>
        <v>0</v>
      </c>
      <c r="K685" s="86">
        <f t="shared" si="347"/>
        <v>0</v>
      </c>
      <c r="L685" s="86">
        <f t="shared" si="347"/>
        <v>0</v>
      </c>
      <c r="M685" s="86">
        <f t="shared" si="347"/>
        <v>0</v>
      </c>
      <c r="N685" s="86">
        <f t="shared" si="347"/>
        <v>0</v>
      </c>
      <c r="O685" s="86">
        <f t="shared" si="347"/>
        <v>0</v>
      </c>
      <c r="P685" s="86">
        <f t="shared" si="347"/>
        <v>0</v>
      </c>
      <c r="Q685" s="86">
        <f t="shared" si="347"/>
        <v>0</v>
      </c>
      <c r="R685" s="86">
        <f t="shared" si="347"/>
        <v>0</v>
      </c>
      <c r="S685" s="86">
        <f t="shared" si="347"/>
        <v>0</v>
      </c>
      <c r="T685" s="86">
        <f t="shared" si="347"/>
        <v>0</v>
      </c>
      <c r="U685" s="86">
        <f t="shared" si="347"/>
        <v>0</v>
      </c>
      <c r="V685" s="86">
        <f t="shared" si="347"/>
        <v>0</v>
      </c>
      <c r="W685" s="86">
        <f t="shared" si="347"/>
        <v>0</v>
      </c>
      <c r="X685" s="86">
        <f t="shared" si="347"/>
        <v>0</v>
      </c>
      <c r="Y685" s="86">
        <f t="shared" si="347"/>
        <v>0</v>
      </c>
      <c r="Z685" s="86">
        <f t="shared" si="347"/>
        <v>0</v>
      </c>
      <c r="AA685" s="86">
        <f t="shared" si="347"/>
        <v>0</v>
      </c>
      <c r="AB685" s="86">
        <f t="shared" si="347"/>
        <v>0</v>
      </c>
      <c r="AC685" s="86">
        <f t="shared" si="347"/>
        <v>0</v>
      </c>
      <c r="AD685" s="86">
        <f t="shared" si="347"/>
        <v>0</v>
      </c>
      <c r="AE685" s="86">
        <f t="shared" si="347"/>
        <v>0</v>
      </c>
      <c r="AF685" s="86">
        <f t="shared" si="347"/>
        <v>0</v>
      </c>
      <c r="AG685" s="86">
        <f t="shared" si="347"/>
        <v>0</v>
      </c>
      <c r="AH685" s="86">
        <f t="shared" si="347"/>
        <v>0</v>
      </c>
      <c r="AI685" s="86">
        <f t="shared" si="347"/>
        <v>0</v>
      </c>
      <c r="AJ685" s="86">
        <f t="shared" si="347"/>
        <v>0</v>
      </c>
      <c r="AK685" s="86">
        <f t="shared" si="347"/>
        <v>0</v>
      </c>
      <c r="AL685" s="86">
        <f t="shared" ref="AL685:BC685" si="348">$Q10*VLOOKUP($D685,$D$286:$BC$389,AL$681,FALSE)+$Q10*VLOOKUP(CONCATENATE("Preparació per ",LOWER($D685)),$D$286:$BC$389,AL$681,FALSE)</f>
        <v>0</v>
      </c>
      <c r="AM685" s="86">
        <f t="shared" si="348"/>
        <v>0</v>
      </c>
      <c r="AN685" s="86">
        <f t="shared" si="348"/>
        <v>0</v>
      </c>
      <c r="AO685" s="86">
        <f t="shared" si="348"/>
        <v>0</v>
      </c>
      <c r="AP685" s="86">
        <f t="shared" si="348"/>
        <v>0</v>
      </c>
      <c r="AQ685" s="86">
        <f t="shared" si="348"/>
        <v>0</v>
      </c>
      <c r="AR685" s="86">
        <f t="shared" si="348"/>
        <v>0</v>
      </c>
      <c r="AS685" s="86">
        <f t="shared" si="348"/>
        <v>0</v>
      </c>
      <c r="AT685" s="86">
        <f t="shared" si="348"/>
        <v>0</v>
      </c>
      <c r="AU685" s="86">
        <f t="shared" si="348"/>
        <v>0</v>
      </c>
      <c r="AV685" s="86">
        <f t="shared" si="348"/>
        <v>0</v>
      </c>
      <c r="AW685" s="86">
        <f t="shared" si="348"/>
        <v>0</v>
      </c>
      <c r="AX685" s="86">
        <f t="shared" si="348"/>
        <v>0</v>
      </c>
      <c r="AY685" s="86">
        <f t="shared" si="348"/>
        <v>0</v>
      </c>
      <c r="AZ685" s="86">
        <f t="shared" si="348"/>
        <v>0</v>
      </c>
      <c r="BA685" s="86">
        <f t="shared" si="348"/>
        <v>0</v>
      </c>
      <c r="BB685" s="86">
        <f t="shared" si="348"/>
        <v>0</v>
      </c>
      <c r="BC685" s="86">
        <f t="shared" si="348"/>
        <v>0</v>
      </c>
    </row>
    <row r="686" spans="3:55" hidden="1">
      <c r="C686" s="51">
        <f t="shared" si="342"/>
        <v>0</v>
      </c>
      <c r="D686" s="51" t="str">
        <f t="shared" si="342"/>
        <v>Fresat</v>
      </c>
      <c r="E686" s="72"/>
      <c r="F686" s="86">
        <f t="shared" ref="F686:AK686" si="349">$Q11*VLOOKUP($D686,$D$286:$BC$389,F$681,FALSE)+$Q11*VLOOKUP(CONCATENATE("Preparació per ",LOWER($D686)),$D$286:$BC$389,F$681,FALSE)</f>
        <v>0</v>
      </c>
      <c r="G686" s="86">
        <f t="shared" si="349"/>
        <v>0</v>
      </c>
      <c r="H686" s="86">
        <f t="shared" si="349"/>
        <v>0</v>
      </c>
      <c r="I686" s="86">
        <f t="shared" si="349"/>
        <v>0</v>
      </c>
      <c r="J686" s="86">
        <f t="shared" si="349"/>
        <v>0</v>
      </c>
      <c r="K686" s="86">
        <f t="shared" si="349"/>
        <v>0</v>
      </c>
      <c r="L686" s="86">
        <f t="shared" si="349"/>
        <v>0</v>
      </c>
      <c r="M686" s="86">
        <f t="shared" si="349"/>
        <v>0</v>
      </c>
      <c r="N686" s="86">
        <f t="shared" si="349"/>
        <v>0</v>
      </c>
      <c r="O686" s="86">
        <f t="shared" si="349"/>
        <v>0</v>
      </c>
      <c r="P686" s="86">
        <f t="shared" si="349"/>
        <v>0</v>
      </c>
      <c r="Q686" s="86">
        <f t="shared" si="349"/>
        <v>0</v>
      </c>
      <c r="R686" s="86">
        <f t="shared" si="349"/>
        <v>0</v>
      </c>
      <c r="S686" s="86">
        <f t="shared" si="349"/>
        <v>0</v>
      </c>
      <c r="T686" s="86">
        <f t="shared" si="349"/>
        <v>0</v>
      </c>
      <c r="U686" s="86">
        <f t="shared" si="349"/>
        <v>0</v>
      </c>
      <c r="V686" s="86">
        <f t="shared" si="349"/>
        <v>0</v>
      </c>
      <c r="W686" s="86">
        <f t="shared" si="349"/>
        <v>0</v>
      </c>
      <c r="X686" s="86">
        <f t="shared" si="349"/>
        <v>0</v>
      </c>
      <c r="Y686" s="86">
        <f t="shared" si="349"/>
        <v>0</v>
      </c>
      <c r="Z686" s="86">
        <f t="shared" si="349"/>
        <v>0</v>
      </c>
      <c r="AA686" s="86">
        <f t="shared" si="349"/>
        <v>0</v>
      </c>
      <c r="AB686" s="86">
        <f t="shared" si="349"/>
        <v>0</v>
      </c>
      <c r="AC686" s="86">
        <f t="shared" si="349"/>
        <v>0</v>
      </c>
      <c r="AD686" s="86">
        <f t="shared" si="349"/>
        <v>0</v>
      </c>
      <c r="AE686" s="86">
        <f t="shared" si="349"/>
        <v>0</v>
      </c>
      <c r="AF686" s="86">
        <f t="shared" si="349"/>
        <v>0</v>
      </c>
      <c r="AG686" s="86">
        <f t="shared" si="349"/>
        <v>0</v>
      </c>
      <c r="AH686" s="86">
        <f t="shared" si="349"/>
        <v>0</v>
      </c>
      <c r="AI686" s="86">
        <f t="shared" si="349"/>
        <v>0</v>
      </c>
      <c r="AJ686" s="86">
        <f t="shared" si="349"/>
        <v>0</v>
      </c>
      <c r="AK686" s="86">
        <f t="shared" si="349"/>
        <v>0</v>
      </c>
      <c r="AL686" s="86">
        <f t="shared" ref="AL686:BC686" si="350">$Q11*VLOOKUP($D686,$D$286:$BC$389,AL$681,FALSE)+$Q11*VLOOKUP(CONCATENATE("Preparació per ",LOWER($D686)),$D$286:$BC$389,AL$681,FALSE)</f>
        <v>0</v>
      </c>
      <c r="AM686" s="86">
        <f t="shared" si="350"/>
        <v>0</v>
      </c>
      <c r="AN686" s="86">
        <f t="shared" si="350"/>
        <v>0</v>
      </c>
      <c r="AO686" s="86">
        <f t="shared" si="350"/>
        <v>0</v>
      </c>
      <c r="AP686" s="86">
        <f t="shared" si="350"/>
        <v>0</v>
      </c>
      <c r="AQ686" s="86">
        <f t="shared" si="350"/>
        <v>0</v>
      </c>
      <c r="AR686" s="86">
        <f t="shared" si="350"/>
        <v>0</v>
      </c>
      <c r="AS686" s="86">
        <f t="shared" si="350"/>
        <v>0</v>
      </c>
      <c r="AT686" s="86">
        <f t="shared" si="350"/>
        <v>0</v>
      </c>
      <c r="AU686" s="86">
        <f t="shared" si="350"/>
        <v>0</v>
      </c>
      <c r="AV686" s="86">
        <f t="shared" si="350"/>
        <v>0</v>
      </c>
      <c r="AW686" s="86">
        <f t="shared" si="350"/>
        <v>0</v>
      </c>
      <c r="AX686" s="86">
        <f t="shared" si="350"/>
        <v>0</v>
      </c>
      <c r="AY686" s="86">
        <f t="shared" si="350"/>
        <v>0</v>
      </c>
      <c r="AZ686" s="86">
        <f t="shared" si="350"/>
        <v>0</v>
      </c>
      <c r="BA686" s="86">
        <f t="shared" si="350"/>
        <v>0</v>
      </c>
      <c r="BB686" s="86">
        <f t="shared" si="350"/>
        <v>0</v>
      </c>
      <c r="BC686" s="86">
        <f t="shared" si="350"/>
        <v>0</v>
      </c>
    </row>
    <row r="687" spans="3:55" hidden="1">
      <c r="C687" s="51">
        <f t="shared" si="342"/>
        <v>0</v>
      </c>
      <c r="D687" s="51">
        <f t="shared" si="342"/>
        <v>0</v>
      </c>
      <c r="E687" s="72"/>
      <c r="F687" s="86">
        <f t="shared" ref="F687:AK687" si="351">$Q12*VLOOKUP($D687,$D$286:$BC$389,F$681,FALSE)+$Q12*VLOOKUP(CONCATENATE("Preparació per ",LOWER($D687)),$D$286:$BC$389,F$681,FALSE)</f>
        <v>0</v>
      </c>
      <c r="G687" s="86">
        <f t="shared" si="351"/>
        <v>0</v>
      </c>
      <c r="H687" s="86">
        <f t="shared" si="351"/>
        <v>0</v>
      </c>
      <c r="I687" s="86">
        <f t="shared" si="351"/>
        <v>0</v>
      </c>
      <c r="J687" s="86">
        <f t="shared" si="351"/>
        <v>0</v>
      </c>
      <c r="K687" s="86">
        <f t="shared" si="351"/>
        <v>0</v>
      </c>
      <c r="L687" s="86">
        <f t="shared" si="351"/>
        <v>0</v>
      </c>
      <c r="M687" s="86">
        <f t="shared" si="351"/>
        <v>0</v>
      </c>
      <c r="N687" s="86">
        <f t="shared" si="351"/>
        <v>0</v>
      </c>
      <c r="O687" s="86">
        <f t="shared" si="351"/>
        <v>0</v>
      </c>
      <c r="P687" s="86">
        <f t="shared" si="351"/>
        <v>0</v>
      </c>
      <c r="Q687" s="86">
        <f t="shared" si="351"/>
        <v>0</v>
      </c>
      <c r="R687" s="86">
        <f t="shared" si="351"/>
        <v>0</v>
      </c>
      <c r="S687" s="86">
        <f t="shared" si="351"/>
        <v>0</v>
      </c>
      <c r="T687" s="86">
        <f t="shared" si="351"/>
        <v>0</v>
      </c>
      <c r="U687" s="86">
        <f t="shared" si="351"/>
        <v>0</v>
      </c>
      <c r="V687" s="86">
        <f t="shared" si="351"/>
        <v>0</v>
      </c>
      <c r="W687" s="86">
        <f t="shared" si="351"/>
        <v>0</v>
      </c>
      <c r="X687" s="86">
        <f t="shared" si="351"/>
        <v>0</v>
      </c>
      <c r="Y687" s="86">
        <f t="shared" si="351"/>
        <v>0</v>
      </c>
      <c r="Z687" s="86">
        <f t="shared" si="351"/>
        <v>0</v>
      </c>
      <c r="AA687" s="86">
        <f t="shared" si="351"/>
        <v>0</v>
      </c>
      <c r="AB687" s="86">
        <f t="shared" si="351"/>
        <v>0</v>
      </c>
      <c r="AC687" s="86">
        <f t="shared" si="351"/>
        <v>0</v>
      </c>
      <c r="AD687" s="86">
        <f t="shared" si="351"/>
        <v>0</v>
      </c>
      <c r="AE687" s="86">
        <f t="shared" si="351"/>
        <v>0</v>
      </c>
      <c r="AF687" s="86">
        <f t="shared" si="351"/>
        <v>0</v>
      </c>
      <c r="AG687" s="86">
        <f t="shared" si="351"/>
        <v>0</v>
      </c>
      <c r="AH687" s="86">
        <f t="shared" si="351"/>
        <v>0</v>
      </c>
      <c r="AI687" s="86">
        <f t="shared" si="351"/>
        <v>0</v>
      </c>
      <c r="AJ687" s="86">
        <f t="shared" si="351"/>
        <v>0</v>
      </c>
      <c r="AK687" s="86">
        <f t="shared" si="351"/>
        <v>0</v>
      </c>
      <c r="AL687" s="86">
        <f t="shared" ref="AL687:BC687" si="352">$Q12*VLOOKUP($D687,$D$286:$BC$389,AL$681,FALSE)+$Q12*VLOOKUP(CONCATENATE("Preparació per ",LOWER($D687)),$D$286:$BC$389,AL$681,FALSE)</f>
        <v>0</v>
      </c>
      <c r="AM687" s="86">
        <f t="shared" si="352"/>
        <v>0</v>
      </c>
      <c r="AN687" s="86">
        <f t="shared" si="352"/>
        <v>0</v>
      </c>
      <c r="AO687" s="86">
        <f t="shared" si="352"/>
        <v>0</v>
      </c>
      <c r="AP687" s="86">
        <f t="shared" si="352"/>
        <v>0</v>
      </c>
      <c r="AQ687" s="86">
        <f t="shared" si="352"/>
        <v>0</v>
      </c>
      <c r="AR687" s="86">
        <f t="shared" si="352"/>
        <v>0</v>
      </c>
      <c r="AS687" s="86">
        <f t="shared" si="352"/>
        <v>0</v>
      </c>
      <c r="AT687" s="86">
        <f t="shared" si="352"/>
        <v>0</v>
      </c>
      <c r="AU687" s="86">
        <f t="shared" si="352"/>
        <v>0</v>
      </c>
      <c r="AV687" s="86">
        <f t="shared" si="352"/>
        <v>0</v>
      </c>
      <c r="AW687" s="86">
        <f t="shared" si="352"/>
        <v>0</v>
      </c>
      <c r="AX687" s="86">
        <f t="shared" si="352"/>
        <v>0</v>
      </c>
      <c r="AY687" s="86">
        <f t="shared" si="352"/>
        <v>0</v>
      </c>
      <c r="AZ687" s="86">
        <f t="shared" si="352"/>
        <v>0</v>
      </c>
      <c r="BA687" s="86">
        <f t="shared" si="352"/>
        <v>0</v>
      </c>
      <c r="BB687" s="86">
        <f t="shared" si="352"/>
        <v>0</v>
      </c>
      <c r="BC687" s="86">
        <f t="shared" si="352"/>
        <v>0</v>
      </c>
    </row>
    <row r="688" spans="3:55" hidden="1">
      <c r="C688" s="51">
        <f t="shared" si="342"/>
        <v>0</v>
      </c>
      <c r="D688" s="51">
        <f t="shared" si="342"/>
        <v>0</v>
      </c>
      <c r="E688" s="72"/>
      <c r="F688" s="86">
        <f t="shared" ref="F688:AK688" si="353">$Q13*VLOOKUP($D688,$D$286:$BC$389,F$681,FALSE)+$Q13*VLOOKUP(CONCATENATE("Preparació per ",LOWER($D688)),$D$286:$BC$389,F$681,FALSE)</f>
        <v>0</v>
      </c>
      <c r="G688" s="86">
        <f t="shared" si="353"/>
        <v>0</v>
      </c>
      <c r="H688" s="86">
        <f t="shared" si="353"/>
        <v>0</v>
      </c>
      <c r="I688" s="86">
        <f t="shared" si="353"/>
        <v>0</v>
      </c>
      <c r="J688" s="86">
        <f t="shared" si="353"/>
        <v>0</v>
      </c>
      <c r="K688" s="86">
        <f t="shared" si="353"/>
        <v>0</v>
      </c>
      <c r="L688" s="86">
        <f t="shared" si="353"/>
        <v>0</v>
      </c>
      <c r="M688" s="86">
        <f t="shared" si="353"/>
        <v>0</v>
      </c>
      <c r="N688" s="86">
        <f t="shared" si="353"/>
        <v>0</v>
      </c>
      <c r="O688" s="86">
        <f t="shared" si="353"/>
        <v>0</v>
      </c>
      <c r="P688" s="86">
        <f t="shared" si="353"/>
        <v>0</v>
      </c>
      <c r="Q688" s="86">
        <f t="shared" si="353"/>
        <v>0</v>
      </c>
      <c r="R688" s="86">
        <f t="shared" si="353"/>
        <v>0</v>
      </c>
      <c r="S688" s="86">
        <f t="shared" si="353"/>
        <v>0</v>
      </c>
      <c r="T688" s="86">
        <f t="shared" si="353"/>
        <v>0</v>
      </c>
      <c r="U688" s="86">
        <f t="shared" si="353"/>
        <v>0</v>
      </c>
      <c r="V688" s="86">
        <f t="shared" si="353"/>
        <v>0</v>
      </c>
      <c r="W688" s="86">
        <f t="shared" si="353"/>
        <v>0</v>
      </c>
      <c r="X688" s="86">
        <f t="shared" si="353"/>
        <v>0</v>
      </c>
      <c r="Y688" s="86">
        <f t="shared" si="353"/>
        <v>0</v>
      </c>
      <c r="Z688" s="86">
        <f t="shared" si="353"/>
        <v>0</v>
      </c>
      <c r="AA688" s="86">
        <f t="shared" si="353"/>
        <v>0</v>
      </c>
      <c r="AB688" s="86">
        <f t="shared" si="353"/>
        <v>0</v>
      </c>
      <c r="AC688" s="86">
        <f t="shared" si="353"/>
        <v>0</v>
      </c>
      <c r="AD688" s="86">
        <f t="shared" si="353"/>
        <v>0</v>
      </c>
      <c r="AE688" s="86">
        <f t="shared" si="353"/>
        <v>0</v>
      </c>
      <c r="AF688" s="86">
        <f t="shared" si="353"/>
        <v>0</v>
      </c>
      <c r="AG688" s="86">
        <f t="shared" si="353"/>
        <v>0</v>
      </c>
      <c r="AH688" s="86">
        <f t="shared" si="353"/>
        <v>0</v>
      </c>
      <c r="AI688" s="86">
        <f t="shared" si="353"/>
        <v>0</v>
      </c>
      <c r="AJ688" s="86">
        <f t="shared" si="353"/>
        <v>0</v>
      </c>
      <c r="AK688" s="86">
        <f t="shared" si="353"/>
        <v>0</v>
      </c>
      <c r="AL688" s="86">
        <f t="shared" ref="AL688:BC688" si="354">$Q13*VLOOKUP($D688,$D$286:$BC$389,AL$681,FALSE)+$Q13*VLOOKUP(CONCATENATE("Preparació per ",LOWER($D688)),$D$286:$BC$389,AL$681,FALSE)</f>
        <v>0</v>
      </c>
      <c r="AM688" s="86">
        <f t="shared" si="354"/>
        <v>0</v>
      </c>
      <c r="AN688" s="86">
        <f t="shared" si="354"/>
        <v>0</v>
      </c>
      <c r="AO688" s="86">
        <f t="shared" si="354"/>
        <v>0</v>
      </c>
      <c r="AP688" s="86">
        <f t="shared" si="354"/>
        <v>0</v>
      </c>
      <c r="AQ688" s="86">
        <f t="shared" si="354"/>
        <v>0</v>
      </c>
      <c r="AR688" s="86">
        <f t="shared" si="354"/>
        <v>0</v>
      </c>
      <c r="AS688" s="86">
        <f t="shared" si="354"/>
        <v>0</v>
      </c>
      <c r="AT688" s="86">
        <f t="shared" si="354"/>
        <v>0</v>
      </c>
      <c r="AU688" s="86">
        <f t="shared" si="354"/>
        <v>0</v>
      </c>
      <c r="AV688" s="86">
        <f t="shared" si="354"/>
        <v>0</v>
      </c>
      <c r="AW688" s="86">
        <f t="shared" si="354"/>
        <v>0</v>
      </c>
      <c r="AX688" s="86">
        <f t="shared" si="354"/>
        <v>0</v>
      </c>
      <c r="AY688" s="86">
        <f t="shared" si="354"/>
        <v>0</v>
      </c>
      <c r="AZ688" s="86">
        <f t="shared" si="354"/>
        <v>0</v>
      </c>
      <c r="BA688" s="86">
        <f t="shared" si="354"/>
        <v>0</v>
      </c>
      <c r="BB688" s="86">
        <f t="shared" si="354"/>
        <v>0</v>
      </c>
      <c r="BC688" s="86">
        <f t="shared" si="354"/>
        <v>0</v>
      </c>
    </row>
    <row r="689" spans="3:55" hidden="1">
      <c r="C689" s="51">
        <f t="shared" si="342"/>
        <v>0</v>
      </c>
      <c r="D689" s="51">
        <f t="shared" si="342"/>
        <v>0</v>
      </c>
      <c r="E689" s="72"/>
      <c r="F689" s="86">
        <f t="shared" ref="F689:AK689" si="355">$Q14*VLOOKUP($D689,$D$286:$BC$389,F$681,FALSE)+$Q14*VLOOKUP(CONCATENATE("Preparació per ",LOWER($D689)),$D$286:$BC$389,F$681,FALSE)</f>
        <v>0</v>
      </c>
      <c r="G689" s="86">
        <f t="shared" si="355"/>
        <v>0</v>
      </c>
      <c r="H689" s="86">
        <f t="shared" si="355"/>
        <v>0</v>
      </c>
      <c r="I689" s="86">
        <f t="shared" si="355"/>
        <v>0</v>
      </c>
      <c r="J689" s="86">
        <f t="shared" si="355"/>
        <v>0</v>
      </c>
      <c r="K689" s="86">
        <f t="shared" si="355"/>
        <v>0</v>
      </c>
      <c r="L689" s="86">
        <f t="shared" si="355"/>
        <v>0</v>
      </c>
      <c r="M689" s="86">
        <f t="shared" si="355"/>
        <v>0</v>
      </c>
      <c r="N689" s="86">
        <f t="shared" si="355"/>
        <v>0</v>
      </c>
      <c r="O689" s="86">
        <f t="shared" si="355"/>
        <v>0</v>
      </c>
      <c r="P689" s="86">
        <f t="shared" si="355"/>
        <v>0</v>
      </c>
      <c r="Q689" s="86">
        <f t="shared" si="355"/>
        <v>0</v>
      </c>
      <c r="R689" s="86">
        <f t="shared" si="355"/>
        <v>0</v>
      </c>
      <c r="S689" s="86">
        <f t="shared" si="355"/>
        <v>0</v>
      </c>
      <c r="T689" s="86">
        <f t="shared" si="355"/>
        <v>0</v>
      </c>
      <c r="U689" s="86">
        <f t="shared" si="355"/>
        <v>0</v>
      </c>
      <c r="V689" s="86">
        <f t="shared" si="355"/>
        <v>0</v>
      </c>
      <c r="W689" s="86">
        <f t="shared" si="355"/>
        <v>0</v>
      </c>
      <c r="X689" s="86">
        <f t="shared" si="355"/>
        <v>0</v>
      </c>
      <c r="Y689" s="86">
        <f t="shared" si="355"/>
        <v>0</v>
      </c>
      <c r="Z689" s="86">
        <f t="shared" si="355"/>
        <v>0</v>
      </c>
      <c r="AA689" s="86">
        <f t="shared" si="355"/>
        <v>0</v>
      </c>
      <c r="AB689" s="86">
        <f t="shared" si="355"/>
        <v>0</v>
      </c>
      <c r="AC689" s="86">
        <f t="shared" si="355"/>
        <v>0</v>
      </c>
      <c r="AD689" s="86">
        <f t="shared" si="355"/>
        <v>0</v>
      </c>
      <c r="AE689" s="86">
        <f t="shared" si="355"/>
        <v>0</v>
      </c>
      <c r="AF689" s="86">
        <f t="shared" si="355"/>
        <v>0</v>
      </c>
      <c r="AG689" s="86">
        <f t="shared" si="355"/>
        <v>0</v>
      </c>
      <c r="AH689" s="86">
        <f t="shared" si="355"/>
        <v>0</v>
      </c>
      <c r="AI689" s="86">
        <f t="shared" si="355"/>
        <v>0</v>
      </c>
      <c r="AJ689" s="86">
        <f t="shared" si="355"/>
        <v>0</v>
      </c>
      <c r="AK689" s="86">
        <f t="shared" si="355"/>
        <v>0</v>
      </c>
      <c r="AL689" s="86">
        <f t="shared" ref="AL689:BC689" si="356">$Q14*VLOOKUP($D689,$D$286:$BC$389,AL$681,FALSE)+$Q14*VLOOKUP(CONCATENATE("Preparació per ",LOWER($D689)),$D$286:$BC$389,AL$681,FALSE)</f>
        <v>0</v>
      </c>
      <c r="AM689" s="86">
        <f t="shared" si="356"/>
        <v>0</v>
      </c>
      <c r="AN689" s="86">
        <f t="shared" si="356"/>
        <v>0</v>
      </c>
      <c r="AO689" s="86">
        <f t="shared" si="356"/>
        <v>0</v>
      </c>
      <c r="AP689" s="86">
        <f t="shared" si="356"/>
        <v>0</v>
      </c>
      <c r="AQ689" s="86">
        <f t="shared" si="356"/>
        <v>0</v>
      </c>
      <c r="AR689" s="86">
        <f t="shared" si="356"/>
        <v>0</v>
      </c>
      <c r="AS689" s="86">
        <f t="shared" si="356"/>
        <v>0</v>
      </c>
      <c r="AT689" s="86">
        <f t="shared" si="356"/>
        <v>0</v>
      </c>
      <c r="AU689" s="86">
        <f t="shared" si="356"/>
        <v>0</v>
      </c>
      <c r="AV689" s="86">
        <f t="shared" si="356"/>
        <v>0</v>
      </c>
      <c r="AW689" s="86">
        <f t="shared" si="356"/>
        <v>0</v>
      </c>
      <c r="AX689" s="86">
        <f t="shared" si="356"/>
        <v>0</v>
      </c>
      <c r="AY689" s="86">
        <f t="shared" si="356"/>
        <v>0</v>
      </c>
      <c r="AZ689" s="86">
        <f t="shared" si="356"/>
        <v>0</v>
      </c>
      <c r="BA689" s="86">
        <f t="shared" si="356"/>
        <v>0</v>
      </c>
      <c r="BB689" s="86">
        <f t="shared" si="356"/>
        <v>0</v>
      </c>
      <c r="BC689" s="86">
        <f t="shared" si="356"/>
        <v>0</v>
      </c>
    </row>
    <row r="690" spans="3:55" hidden="1">
      <c r="C690" s="53" t="str">
        <f t="shared" si="342"/>
        <v>ADOBAT</v>
      </c>
      <c r="D690" s="53">
        <f t="shared" si="342"/>
        <v>0</v>
      </c>
      <c r="E690" s="73"/>
      <c r="F690" s="87">
        <f t="shared" ref="F690:AK690" si="357">$Q15*VLOOKUP($D690,$D$286:$BC$389,F$681,FALSE)+$Q15*VLOOKUP(CONCATENATE("Preparació per ",LOWER($D690)),$D$286:$BC$389,F$681,FALSE)</f>
        <v>0</v>
      </c>
      <c r="G690" s="87">
        <f t="shared" si="357"/>
        <v>0</v>
      </c>
      <c r="H690" s="87">
        <f t="shared" si="357"/>
        <v>0</v>
      </c>
      <c r="I690" s="87">
        <f t="shared" si="357"/>
        <v>0</v>
      </c>
      <c r="J690" s="87">
        <f t="shared" si="357"/>
        <v>0</v>
      </c>
      <c r="K690" s="87">
        <f t="shared" si="357"/>
        <v>0</v>
      </c>
      <c r="L690" s="87">
        <f t="shared" si="357"/>
        <v>0</v>
      </c>
      <c r="M690" s="87">
        <f t="shared" si="357"/>
        <v>0</v>
      </c>
      <c r="N690" s="87">
        <f t="shared" si="357"/>
        <v>0</v>
      </c>
      <c r="O690" s="87">
        <f t="shared" si="357"/>
        <v>0</v>
      </c>
      <c r="P690" s="87">
        <f t="shared" si="357"/>
        <v>0</v>
      </c>
      <c r="Q690" s="87">
        <f t="shared" si="357"/>
        <v>0</v>
      </c>
      <c r="R690" s="87">
        <f t="shared" si="357"/>
        <v>0</v>
      </c>
      <c r="S690" s="87">
        <f t="shared" si="357"/>
        <v>0</v>
      </c>
      <c r="T690" s="87">
        <f t="shared" si="357"/>
        <v>0</v>
      </c>
      <c r="U690" s="87">
        <f t="shared" si="357"/>
        <v>0</v>
      </c>
      <c r="V690" s="87">
        <f t="shared" si="357"/>
        <v>0</v>
      </c>
      <c r="W690" s="87">
        <f t="shared" si="357"/>
        <v>0</v>
      </c>
      <c r="X690" s="87">
        <f t="shared" si="357"/>
        <v>0</v>
      </c>
      <c r="Y690" s="87">
        <f t="shared" si="357"/>
        <v>0</v>
      </c>
      <c r="Z690" s="87">
        <f t="shared" si="357"/>
        <v>0</v>
      </c>
      <c r="AA690" s="87">
        <f t="shared" si="357"/>
        <v>0</v>
      </c>
      <c r="AB690" s="87">
        <f t="shared" si="357"/>
        <v>0</v>
      </c>
      <c r="AC690" s="87">
        <f t="shared" si="357"/>
        <v>0</v>
      </c>
      <c r="AD690" s="87">
        <f t="shared" si="357"/>
        <v>0</v>
      </c>
      <c r="AE690" s="87">
        <f t="shared" si="357"/>
        <v>0</v>
      </c>
      <c r="AF690" s="87">
        <f t="shared" si="357"/>
        <v>0</v>
      </c>
      <c r="AG690" s="87">
        <f t="shared" si="357"/>
        <v>0</v>
      </c>
      <c r="AH690" s="87">
        <f t="shared" si="357"/>
        <v>0</v>
      </c>
      <c r="AI690" s="87">
        <f t="shared" si="357"/>
        <v>0</v>
      </c>
      <c r="AJ690" s="87">
        <f t="shared" si="357"/>
        <v>0</v>
      </c>
      <c r="AK690" s="87">
        <f t="shared" si="357"/>
        <v>0</v>
      </c>
      <c r="AL690" s="87">
        <f t="shared" ref="AL690:BC690" si="358">$Q15*VLOOKUP($D690,$D$286:$BC$389,AL$681,FALSE)+$Q15*VLOOKUP(CONCATENATE("Preparació per ",LOWER($D690)),$D$286:$BC$389,AL$681,FALSE)</f>
        <v>0</v>
      </c>
      <c r="AM690" s="87">
        <f t="shared" si="358"/>
        <v>0</v>
      </c>
      <c r="AN690" s="87">
        <f t="shared" si="358"/>
        <v>0</v>
      </c>
      <c r="AO690" s="87">
        <f t="shared" si="358"/>
        <v>0</v>
      </c>
      <c r="AP690" s="87">
        <f t="shared" si="358"/>
        <v>0</v>
      </c>
      <c r="AQ690" s="87">
        <f t="shared" si="358"/>
        <v>0</v>
      </c>
      <c r="AR690" s="87">
        <f t="shared" si="358"/>
        <v>0</v>
      </c>
      <c r="AS690" s="87">
        <f t="shared" si="358"/>
        <v>0</v>
      </c>
      <c r="AT690" s="87">
        <f t="shared" si="358"/>
        <v>0</v>
      </c>
      <c r="AU690" s="87">
        <f t="shared" si="358"/>
        <v>0</v>
      </c>
      <c r="AV690" s="87">
        <f t="shared" si="358"/>
        <v>0</v>
      </c>
      <c r="AW690" s="87">
        <f t="shared" si="358"/>
        <v>0</v>
      </c>
      <c r="AX690" s="87">
        <f t="shared" si="358"/>
        <v>0</v>
      </c>
      <c r="AY690" s="87">
        <f t="shared" si="358"/>
        <v>0</v>
      </c>
      <c r="AZ690" s="87">
        <f t="shared" si="358"/>
        <v>0</v>
      </c>
      <c r="BA690" s="87">
        <f t="shared" si="358"/>
        <v>0</v>
      </c>
      <c r="BB690" s="87">
        <f t="shared" si="358"/>
        <v>0</v>
      </c>
      <c r="BC690" s="87">
        <f t="shared" si="358"/>
        <v>0</v>
      </c>
    </row>
    <row r="691" spans="3:55" hidden="1">
      <c r="C691" s="53">
        <f t="shared" si="342"/>
        <v>0</v>
      </c>
      <c r="D691" s="53">
        <f t="shared" si="342"/>
        <v>0</v>
      </c>
      <c r="E691" s="73"/>
      <c r="F691" s="87">
        <f t="shared" ref="F691:AK691" si="359">$Q16*VLOOKUP($D691,$D$286:$BC$389,F$681,FALSE)+$Q16*VLOOKUP(CONCATENATE("Preparació per ",LOWER($D691)),$D$286:$BC$389,F$681,FALSE)</f>
        <v>0</v>
      </c>
      <c r="G691" s="87">
        <f t="shared" si="359"/>
        <v>0</v>
      </c>
      <c r="H691" s="87">
        <f t="shared" si="359"/>
        <v>0</v>
      </c>
      <c r="I691" s="87">
        <f t="shared" si="359"/>
        <v>0</v>
      </c>
      <c r="J691" s="87">
        <f t="shared" si="359"/>
        <v>0</v>
      </c>
      <c r="K691" s="87">
        <f t="shared" si="359"/>
        <v>0</v>
      </c>
      <c r="L691" s="87">
        <f t="shared" si="359"/>
        <v>0</v>
      </c>
      <c r="M691" s="87">
        <f t="shared" si="359"/>
        <v>0</v>
      </c>
      <c r="N691" s="87">
        <f t="shared" si="359"/>
        <v>0</v>
      </c>
      <c r="O691" s="87">
        <f t="shared" si="359"/>
        <v>0</v>
      </c>
      <c r="P691" s="87">
        <f t="shared" si="359"/>
        <v>0</v>
      </c>
      <c r="Q691" s="87">
        <f t="shared" si="359"/>
        <v>0</v>
      </c>
      <c r="R691" s="87">
        <f t="shared" si="359"/>
        <v>0</v>
      </c>
      <c r="S691" s="87">
        <f t="shared" si="359"/>
        <v>0</v>
      </c>
      <c r="T691" s="87">
        <f t="shared" si="359"/>
        <v>0</v>
      </c>
      <c r="U691" s="87">
        <f t="shared" si="359"/>
        <v>0</v>
      </c>
      <c r="V691" s="87">
        <f t="shared" si="359"/>
        <v>0</v>
      </c>
      <c r="W691" s="87">
        <f t="shared" si="359"/>
        <v>0</v>
      </c>
      <c r="X691" s="87">
        <f t="shared" si="359"/>
        <v>0</v>
      </c>
      <c r="Y691" s="87">
        <f t="shared" si="359"/>
        <v>0</v>
      </c>
      <c r="Z691" s="87">
        <f t="shared" si="359"/>
        <v>0</v>
      </c>
      <c r="AA691" s="87">
        <f t="shared" si="359"/>
        <v>0</v>
      </c>
      <c r="AB691" s="87">
        <f t="shared" si="359"/>
        <v>0</v>
      </c>
      <c r="AC691" s="87">
        <f t="shared" si="359"/>
        <v>0</v>
      </c>
      <c r="AD691" s="87">
        <f t="shared" si="359"/>
        <v>0</v>
      </c>
      <c r="AE691" s="87">
        <f t="shared" si="359"/>
        <v>0</v>
      </c>
      <c r="AF691" s="87">
        <f t="shared" si="359"/>
        <v>0</v>
      </c>
      <c r="AG691" s="87">
        <f t="shared" si="359"/>
        <v>0</v>
      </c>
      <c r="AH691" s="87">
        <f t="shared" si="359"/>
        <v>0</v>
      </c>
      <c r="AI691" s="87">
        <f t="shared" si="359"/>
        <v>0</v>
      </c>
      <c r="AJ691" s="87">
        <f t="shared" si="359"/>
        <v>0</v>
      </c>
      <c r="AK691" s="87">
        <f t="shared" si="359"/>
        <v>0</v>
      </c>
      <c r="AL691" s="87">
        <f t="shared" ref="AL691:BC691" si="360">$Q16*VLOOKUP($D691,$D$286:$BC$389,AL$681,FALSE)+$Q16*VLOOKUP(CONCATENATE("Preparació per ",LOWER($D691)),$D$286:$BC$389,AL$681,FALSE)</f>
        <v>0</v>
      </c>
      <c r="AM691" s="87">
        <f t="shared" si="360"/>
        <v>0</v>
      </c>
      <c r="AN691" s="87">
        <f t="shared" si="360"/>
        <v>0</v>
      </c>
      <c r="AO691" s="87">
        <f t="shared" si="360"/>
        <v>0</v>
      </c>
      <c r="AP691" s="87">
        <f t="shared" si="360"/>
        <v>0</v>
      </c>
      <c r="AQ691" s="87">
        <f t="shared" si="360"/>
        <v>0</v>
      </c>
      <c r="AR691" s="87">
        <f t="shared" si="360"/>
        <v>0</v>
      </c>
      <c r="AS691" s="87">
        <f t="shared" si="360"/>
        <v>0</v>
      </c>
      <c r="AT691" s="87">
        <f t="shared" si="360"/>
        <v>0</v>
      </c>
      <c r="AU691" s="87">
        <f t="shared" si="360"/>
        <v>0</v>
      </c>
      <c r="AV691" s="87">
        <f t="shared" si="360"/>
        <v>0</v>
      </c>
      <c r="AW691" s="87">
        <f t="shared" si="360"/>
        <v>0</v>
      </c>
      <c r="AX691" s="87">
        <f t="shared" si="360"/>
        <v>0</v>
      </c>
      <c r="AY691" s="87">
        <f t="shared" si="360"/>
        <v>0</v>
      </c>
      <c r="AZ691" s="87">
        <f t="shared" si="360"/>
        <v>0</v>
      </c>
      <c r="BA691" s="87">
        <f t="shared" si="360"/>
        <v>0</v>
      </c>
      <c r="BB691" s="87">
        <f t="shared" si="360"/>
        <v>0</v>
      </c>
      <c r="BC691" s="87">
        <f t="shared" si="360"/>
        <v>0</v>
      </c>
    </row>
    <row r="692" spans="3:55" hidden="1">
      <c r="C692" s="53">
        <f t="shared" si="342"/>
        <v>0</v>
      </c>
      <c r="D692" s="53">
        <f t="shared" si="342"/>
        <v>0</v>
      </c>
      <c r="E692" s="73"/>
      <c r="F692" s="87">
        <f t="shared" ref="F692:AK692" si="361">$Q17*VLOOKUP($D692,$D$286:$BC$389,F$681,FALSE)+$Q17*VLOOKUP(CONCATENATE("Preparació per ",LOWER($D692)),$D$286:$BC$389,F$681,FALSE)</f>
        <v>0</v>
      </c>
      <c r="G692" s="87">
        <f t="shared" si="361"/>
        <v>0</v>
      </c>
      <c r="H692" s="87">
        <f t="shared" si="361"/>
        <v>0</v>
      </c>
      <c r="I692" s="87">
        <f t="shared" si="361"/>
        <v>0</v>
      </c>
      <c r="J692" s="87">
        <f t="shared" si="361"/>
        <v>0</v>
      </c>
      <c r="K692" s="87">
        <f t="shared" si="361"/>
        <v>0</v>
      </c>
      <c r="L692" s="87">
        <f t="shared" si="361"/>
        <v>0</v>
      </c>
      <c r="M692" s="87">
        <f t="shared" si="361"/>
        <v>0</v>
      </c>
      <c r="N692" s="87">
        <f t="shared" si="361"/>
        <v>0</v>
      </c>
      <c r="O692" s="87">
        <f t="shared" si="361"/>
        <v>0</v>
      </c>
      <c r="P692" s="87">
        <f t="shared" si="361"/>
        <v>0</v>
      </c>
      <c r="Q692" s="87">
        <f t="shared" si="361"/>
        <v>0</v>
      </c>
      <c r="R692" s="87">
        <f t="shared" si="361"/>
        <v>0</v>
      </c>
      <c r="S692" s="87">
        <f t="shared" si="361"/>
        <v>0</v>
      </c>
      <c r="T692" s="87">
        <f t="shared" si="361"/>
        <v>0</v>
      </c>
      <c r="U692" s="87">
        <f t="shared" si="361"/>
        <v>0</v>
      </c>
      <c r="V692" s="87">
        <f t="shared" si="361"/>
        <v>0</v>
      </c>
      <c r="W692" s="87">
        <f t="shared" si="361"/>
        <v>0</v>
      </c>
      <c r="X692" s="87">
        <f t="shared" si="361"/>
        <v>0</v>
      </c>
      <c r="Y692" s="87">
        <f t="shared" si="361"/>
        <v>0</v>
      </c>
      <c r="Z692" s="87">
        <f t="shared" si="361"/>
        <v>0</v>
      </c>
      <c r="AA692" s="87">
        <f t="shared" si="361"/>
        <v>0</v>
      </c>
      <c r="AB692" s="87">
        <f t="shared" si="361"/>
        <v>0</v>
      </c>
      <c r="AC692" s="87">
        <f t="shared" si="361"/>
        <v>0</v>
      </c>
      <c r="AD692" s="87">
        <f t="shared" si="361"/>
        <v>0</v>
      </c>
      <c r="AE692" s="87">
        <f t="shared" si="361"/>
        <v>0</v>
      </c>
      <c r="AF692" s="87">
        <f t="shared" si="361"/>
        <v>0</v>
      </c>
      <c r="AG692" s="87">
        <f t="shared" si="361"/>
        <v>0</v>
      </c>
      <c r="AH692" s="87">
        <f t="shared" si="361"/>
        <v>0</v>
      </c>
      <c r="AI692" s="87">
        <f t="shared" si="361"/>
        <v>0</v>
      </c>
      <c r="AJ692" s="87">
        <f t="shared" si="361"/>
        <v>0</v>
      </c>
      <c r="AK692" s="87">
        <f t="shared" si="361"/>
        <v>0</v>
      </c>
      <c r="AL692" s="87">
        <f t="shared" ref="AL692:BC692" si="362">$Q17*VLOOKUP($D692,$D$286:$BC$389,AL$681,FALSE)+$Q17*VLOOKUP(CONCATENATE("Preparació per ",LOWER($D692)),$D$286:$BC$389,AL$681,FALSE)</f>
        <v>0</v>
      </c>
      <c r="AM692" s="87">
        <f t="shared" si="362"/>
        <v>0</v>
      </c>
      <c r="AN692" s="87">
        <f t="shared" si="362"/>
        <v>0</v>
      </c>
      <c r="AO692" s="87">
        <f t="shared" si="362"/>
        <v>0</v>
      </c>
      <c r="AP692" s="87">
        <f t="shared" si="362"/>
        <v>0</v>
      </c>
      <c r="AQ692" s="87">
        <f t="shared" si="362"/>
        <v>0</v>
      </c>
      <c r="AR692" s="87">
        <f t="shared" si="362"/>
        <v>0</v>
      </c>
      <c r="AS692" s="87">
        <f t="shared" si="362"/>
        <v>0</v>
      </c>
      <c r="AT692" s="87">
        <f t="shared" si="362"/>
        <v>0</v>
      </c>
      <c r="AU692" s="87">
        <f t="shared" si="362"/>
        <v>0</v>
      </c>
      <c r="AV692" s="87">
        <f t="shared" si="362"/>
        <v>0</v>
      </c>
      <c r="AW692" s="87">
        <f t="shared" si="362"/>
        <v>0</v>
      </c>
      <c r="AX692" s="87">
        <f t="shared" si="362"/>
        <v>0</v>
      </c>
      <c r="AY692" s="87">
        <f t="shared" si="362"/>
        <v>0</v>
      </c>
      <c r="AZ692" s="87">
        <f t="shared" si="362"/>
        <v>0</v>
      </c>
      <c r="BA692" s="87">
        <f t="shared" si="362"/>
        <v>0</v>
      </c>
      <c r="BB692" s="87">
        <f t="shared" si="362"/>
        <v>0</v>
      </c>
      <c r="BC692" s="87">
        <f t="shared" si="362"/>
        <v>0</v>
      </c>
    </row>
    <row r="693" spans="3:55" hidden="1">
      <c r="C693" s="53">
        <f t="shared" si="342"/>
        <v>0</v>
      </c>
      <c r="D693" s="53">
        <f t="shared" si="342"/>
        <v>0</v>
      </c>
      <c r="E693" s="73"/>
      <c r="F693" s="87">
        <f t="shared" ref="F693:AK693" si="363">$Q18*VLOOKUP($D693,$D$286:$BC$389,F$681,FALSE)+$Q18*VLOOKUP(CONCATENATE("Preparació per ",LOWER($D693)),$D$286:$BC$389,F$681,FALSE)</f>
        <v>0</v>
      </c>
      <c r="G693" s="87">
        <f t="shared" si="363"/>
        <v>0</v>
      </c>
      <c r="H693" s="87">
        <f t="shared" si="363"/>
        <v>0</v>
      </c>
      <c r="I693" s="87">
        <f t="shared" si="363"/>
        <v>0</v>
      </c>
      <c r="J693" s="87">
        <f t="shared" si="363"/>
        <v>0</v>
      </c>
      <c r="K693" s="87">
        <f t="shared" si="363"/>
        <v>0</v>
      </c>
      <c r="L693" s="87">
        <f t="shared" si="363"/>
        <v>0</v>
      </c>
      <c r="M693" s="87">
        <f t="shared" si="363"/>
        <v>0</v>
      </c>
      <c r="N693" s="87">
        <f t="shared" si="363"/>
        <v>0</v>
      </c>
      <c r="O693" s="87">
        <f t="shared" si="363"/>
        <v>0</v>
      </c>
      <c r="P693" s="87">
        <f t="shared" si="363"/>
        <v>0</v>
      </c>
      <c r="Q693" s="87">
        <f t="shared" si="363"/>
        <v>0</v>
      </c>
      <c r="R693" s="87">
        <f t="shared" si="363"/>
        <v>0</v>
      </c>
      <c r="S693" s="87">
        <f t="shared" si="363"/>
        <v>0</v>
      </c>
      <c r="T693" s="87">
        <f t="shared" si="363"/>
        <v>0</v>
      </c>
      <c r="U693" s="87">
        <f t="shared" si="363"/>
        <v>0</v>
      </c>
      <c r="V693" s="87">
        <f t="shared" si="363"/>
        <v>0</v>
      </c>
      <c r="W693" s="87">
        <f t="shared" si="363"/>
        <v>0</v>
      </c>
      <c r="X693" s="87">
        <f t="shared" si="363"/>
        <v>0</v>
      </c>
      <c r="Y693" s="87">
        <f t="shared" si="363"/>
        <v>0</v>
      </c>
      <c r="Z693" s="87">
        <f t="shared" si="363"/>
        <v>0</v>
      </c>
      <c r="AA693" s="87">
        <f t="shared" si="363"/>
        <v>0</v>
      </c>
      <c r="AB693" s="87">
        <f t="shared" si="363"/>
        <v>0</v>
      </c>
      <c r="AC693" s="87">
        <f t="shared" si="363"/>
        <v>0</v>
      </c>
      <c r="AD693" s="87">
        <f t="shared" si="363"/>
        <v>0</v>
      </c>
      <c r="AE693" s="87">
        <f t="shared" si="363"/>
        <v>0</v>
      </c>
      <c r="AF693" s="87">
        <f t="shared" si="363"/>
        <v>0</v>
      </c>
      <c r="AG693" s="87">
        <f t="shared" si="363"/>
        <v>0</v>
      </c>
      <c r="AH693" s="87">
        <f t="shared" si="363"/>
        <v>0</v>
      </c>
      <c r="AI693" s="87">
        <f t="shared" si="363"/>
        <v>0</v>
      </c>
      <c r="AJ693" s="87">
        <f t="shared" si="363"/>
        <v>0</v>
      </c>
      <c r="AK693" s="87">
        <f t="shared" si="363"/>
        <v>0</v>
      </c>
      <c r="AL693" s="87">
        <f t="shared" ref="AL693:BC693" si="364">$Q18*VLOOKUP($D693,$D$286:$BC$389,AL$681,FALSE)+$Q18*VLOOKUP(CONCATENATE("Preparació per ",LOWER($D693)),$D$286:$BC$389,AL$681,FALSE)</f>
        <v>0</v>
      </c>
      <c r="AM693" s="87">
        <f t="shared" si="364"/>
        <v>0</v>
      </c>
      <c r="AN693" s="87">
        <f t="shared" si="364"/>
        <v>0</v>
      </c>
      <c r="AO693" s="87">
        <f t="shared" si="364"/>
        <v>0</v>
      </c>
      <c r="AP693" s="87">
        <f t="shared" si="364"/>
        <v>0</v>
      </c>
      <c r="AQ693" s="87">
        <f t="shared" si="364"/>
        <v>0</v>
      </c>
      <c r="AR693" s="87">
        <f t="shared" si="364"/>
        <v>0</v>
      </c>
      <c r="AS693" s="87">
        <f t="shared" si="364"/>
        <v>0</v>
      </c>
      <c r="AT693" s="87">
        <f t="shared" si="364"/>
        <v>0</v>
      </c>
      <c r="AU693" s="87">
        <f t="shared" si="364"/>
        <v>0</v>
      </c>
      <c r="AV693" s="87">
        <f t="shared" si="364"/>
        <v>0</v>
      </c>
      <c r="AW693" s="87">
        <f t="shared" si="364"/>
        <v>0</v>
      </c>
      <c r="AX693" s="87">
        <f t="shared" si="364"/>
        <v>0</v>
      </c>
      <c r="AY693" s="87">
        <f t="shared" si="364"/>
        <v>0</v>
      </c>
      <c r="AZ693" s="87">
        <f t="shared" si="364"/>
        <v>0</v>
      </c>
      <c r="BA693" s="87">
        <f t="shared" si="364"/>
        <v>0</v>
      </c>
      <c r="BB693" s="87">
        <f t="shared" si="364"/>
        <v>0</v>
      </c>
      <c r="BC693" s="87">
        <f t="shared" si="364"/>
        <v>0</v>
      </c>
    </row>
    <row r="694" spans="3:55" hidden="1">
      <c r="C694" s="56" t="str">
        <f t="shared" si="342"/>
        <v>PLANTACIÓ</v>
      </c>
      <c r="D694" s="56" t="str">
        <f t="shared" si="342"/>
        <v>Plantació manual enciam</v>
      </c>
      <c r="E694" s="74"/>
      <c r="F694" s="88">
        <f t="shared" ref="F694:AK694" si="365">$Q19*VLOOKUP($D694,$D$286:$BC$389,F$681,FALSE)+$Q19*VLOOKUP(CONCATENATE("Preparació per ",LOWER($D694)),$D$286:$BC$389,F$681,FALSE)</f>
        <v>0</v>
      </c>
      <c r="G694" s="88">
        <f t="shared" si="365"/>
        <v>0</v>
      </c>
      <c r="H694" s="88">
        <f t="shared" si="365"/>
        <v>0</v>
      </c>
      <c r="I694" s="88">
        <f t="shared" si="365"/>
        <v>0</v>
      </c>
      <c r="J694" s="88">
        <f t="shared" si="365"/>
        <v>0</v>
      </c>
      <c r="K694" s="88">
        <f t="shared" si="365"/>
        <v>0</v>
      </c>
      <c r="L694" s="88">
        <f t="shared" si="365"/>
        <v>0</v>
      </c>
      <c r="M694" s="88">
        <f t="shared" si="365"/>
        <v>0</v>
      </c>
      <c r="N694" s="88">
        <f t="shared" si="365"/>
        <v>0</v>
      </c>
      <c r="O694" s="88">
        <f t="shared" si="365"/>
        <v>0</v>
      </c>
      <c r="P694" s="88">
        <f t="shared" si="365"/>
        <v>0</v>
      </c>
      <c r="Q694" s="88">
        <f t="shared" si="365"/>
        <v>0</v>
      </c>
      <c r="R694" s="88">
        <f t="shared" si="365"/>
        <v>0</v>
      </c>
      <c r="S694" s="88">
        <f t="shared" si="365"/>
        <v>0</v>
      </c>
      <c r="T694" s="88">
        <f t="shared" si="365"/>
        <v>0</v>
      </c>
      <c r="U694" s="88">
        <f t="shared" si="365"/>
        <v>0</v>
      </c>
      <c r="V694" s="88">
        <f t="shared" si="365"/>
        <v>0</v>
      </c>
      <c r="W694" s="88">
        <f t="shared" si="365"/>
        <v>0</v>
      </c>
      <c r="X694" s="88">
        <f t="shared" si="365"/>
        <v>0</v>
      </c>
      <c r="Y694" s="88">
        <f t="shared" si="365"/>
        <v>0</v>
      </c>
      <c r="Z694" s="88">
        <f t="shared" si="365"/>
        <v>0</v>
      </c>
      <c r="AA694" s="88">
        <f t="shared" si="365"/>
        <v>0</v>
      </c>
      <c r="AB694" s="88">
        <f t="shared" si="365"/>
        <v>0</v>
      </c>
      <c r="AC694" s="88">
        <f t="shared" si="365"/>
        <v>0</v>
      </c>
      <c r="AD694" s="88">
        <f t="shared" si="365"/>
        <v>0</v>
      </c>
      <c r="AE694" s="88">
        <f t="shared" si="365"/>
        <v>0</v>
      </c>
      <c r="AF694" s="88">
        <f t="shared" si="365"/>
        <v>0</v>
      </c>
      <c r="AG694" s="88">
        <f t="shared" si="365"/>
        <v>0</v>
      </c>
      <c r="AH694" s="88">
        <f t="shared" si="365"/>
        <v>0</v>
      </c>
      <c r="AI694" s="88">
        <f t="shared" si="365"/>
        <v>0</v>
      </c>
      <c r="AJ694" s="88">
        <f t="shared" si="365"/>
        <v>0</v>
      </c>
      <c r="AK694" s="88">
        <f t="shared" si="365"/>
        <v>0</v>
      </c>
      <c r="AL694" s="88">
        <f t="shared" ref="AL694:BC694" si="366">$Q19*VLOOKUP($D694,$D$286:$BC$389,AL$681,FALSE)+$Q19*VLOOKUP(CONCATENATE("Preparació per ",LOWER($D694)),$D$286:$BC$389,AL$681,FALSE)</f>
        <v>0</v>
      </c>
      <c r="AM694" s="88">
        <f t="shared" si="366"/>
        <v>0</v>
      </c>
      <c r="AN694" s="88">
        <f t="shared" si="366"/>
        <v>0</v>
      </c>
      <c r="AO694" s="88">
        <f t="shared" si="366"/>
        <v>0</v>
      </c>
      <c r="AP694" s="88">
        <f t="shared" si="366"/>
        <v>0</v>
      </c>
      <c r="AQ694" s="88">
        <f t="shared" si="366"/>
        <v>0</v>
      </c>
      <c r="AR694" s="88">
        <f t="shared" si="366"/>
        <v>0</v>
      </c>
      <c r="AS694" s="88">
        <f t="shared" si="366"/>
        <v>0</v>
      </c>
      <c r="AT694" s="88">
        <f t="shared" si="366"/>
        <v>0</v>
      </c>
      <c r="AU694" s="88">
        <f t="shared" si="366"/>
        <v>0</v>
      </c>
      <c r="AV694" s="88">
        <f t="shared" si="366"/>
        <v>0</v>
      </c>
      <c r="AW694" s="88">
        <f t="shared" si="366"/>
        <v>0</v>
      </c>
      <c r="AX694" s="88">
        <f t="shared" si="366"/>
        <v>0</v>
      </c>
      <c r="AY694" s="88">
        <f t="shared" si="366"/>
        <v>0</v>
      </c>
      <c r="AZ694" s="88">
        <f t="shared" si="366"/>
        <v>0</v>
      </c>
      <c r="BA694" s="88">
        <f t="shared" si="366"/>
        <v>0</v>
      </c>
      <c r="BB694" s="88">
        <f t="shared" si="366"/>
        <v>0</v>
      </c>
      <c r="BC694" s="88">
        <f t="shared" si="366"/>
        <v>0</v>
      </c>
    </row>
    <row r="695" spans="3:55" hidden="1">
      <c r="C695" s="56">
        <f t="shared" si="342"/>
        <v>0</v>
      </c>
      <c r="D695" s="56">
        <f t="shared" si="342"/>
        <v>0</v>
      </c>
      <c r="E695" s="74"/>
      <c r="F695" s="88">
        <f t="shared" ref="F695:AK695" si="367">$Q20*VLOOKUP($D695,$D$286:$BC$389,F$681,FALSE)+$Q20*VLOOKUP(CONCATENATE("Preparació per ",LOWER($D695)),$D$286:$BC$389,F$681,FALSE)</f>
        <v>0</v>
      </c>
      <c r="G695" s="88">
        <f t="shared" si="367"/>
        <v>0</v>
      </c>
      <c r="H695" s="88">
        <f t="shared" si="367"/>
        <v>0</v>
      </c>
      <c r="I695" s="88">
        <f t="shared" si="367"/>
        <v>0</v>
      </c>
      <c r="J695" s="88">
        <f t="shared" si="367"/>
        <v>0</v>
      </c>
      <c r="K695" s="88">
        <f t="shared" si="367"/>
        <v>0</v>
      </c>
      <c r="L695" s="88">
        <f t="shared" si="367"/>
        <v>0</v>
      </c>
      <c r="M695" s="88">
        <f t="shared" si="367"/>
        <v>0</v>
      </c>
      <c r="N695" s="88">
        <f t="shared" si="367"/>
        <v>0</v>
      </c>
      <c r="O695" s="88">
        <f t="shared" si="367"/>
        <v>0</v>
      </c>
      <c r="P695" s="88">
        <f t="shared" si="367"/>
        <v>0</v>
      </c>
      <c r="Q695" s="88">
        <f t="shared" si="367"/>
        <v>0</v>
      </c>
      <c r="R695" s="88">
        <f t="shared" si="367"/>
        <v>0</v>
      </c>
      <c r="S695" s="88">
        <f t="shared" si="367"/>
        <v>0</v>
      </c>
      <c r="T695" s="88">
        <f t="shared" si="367"/>
        <v>0</v>
      </c>
      <c r="U695" s="88">
        <f t="shared" si="367"/>
        <v>0</v>
      </c>
      <c r="V695" s="88">
        <f t="shared" si="367"/>
        <v>0</v>
      </c>
      <c r="W695" s="88">
        <f t="shared" si="367"/>
        <v>0</v>
      </c>
      <c r="X695" s="88">
        <f t="shared" si="367"/>
        <v>0</v>
      </c>
      <c r="Y695" s="88">
        <f t="shared" si="367"/>
        <v>0</v>
      </c>
      <c r="Z695" s="88">
        <f t="shared" si="367"/>
        <v>0</v>
      </c>
      <c r="AA695" s="88">
        <f t="shared" si="367"/>
        <v>0</v>
      </c>
      <c r="AB695" s="88">
        <f t="shared" si="367"/>
        <v>0</v>
      </c>
      <c r="AC695" s="88">
        <f t="shared" si="367"/>
        <v>0</v>
      </c>
      <c r="AD695" s="88">
        <f t="shared" si="367"/>
        <v>0</v>
      </c>
      <c r="AE695" s="88">
        <f t="shared" si="367"/>
        <v>0</v>
      </c>
      <c r="AF695" s="88">
        <f t="shared" si="367"/>
        <v>0</v>
      </c>
      <c r="AG695" s="88">
        <f t="shared" si="367"/>
        <v>0</v>
      </c>
      <c r="AH695" s="88">
        <f t="shared" si="367"/>
        <v>0</v>
      </c>
      <c r="AI695" s="88">
        <f t="shared" si="367"/>
        <v>0</v>
      </c>
      <c r="AJ695" s="88">
        <f t="shared" si="367"/>
        <v>0</v>
      </c>
      <c r="AK695" s="88">
        <f t="shared" si="367"/>
        <v>0</v>
      </c>
      <c r="AL695" s="88">
        <f t="shared" ref="AL695:BC695" si="368">$Q20*VLOOKUP($D695,$D$286:$BC$389,AL$681,FALSE)+$Q20*VLOOKUP(CONCATENATE("Preparació per ",LOWER($D695)),$D$286:$BC$389,AL$681,FALSE)</f>
        <v>0</v>
      </c>
      <c r="AM695" s="88">
        <f t="shared" si="368"/>
        <v>0</v>
      </c>
      <c r="AN695" s="88">
        <f t="shared" si="368"/>
        <v>0</v>
      </c>
      <c r="AO695" s="88">
        <f t="shared" si="368"/>
        <v>0</v>
      </c>
      <c r="AP695" s="88">
        <f t="shared" si="368"/>
        <v>0</v>
      </c>
      <c r="AQ695" s="88">
        <f t="shared" si="368"/>
        <v>0</v>
      </c>
      <c r="AR695" s="88">
        <f t="shared" si="368"/>
        <v>0</v>
      </c>
      <c r="AS695" s="88">
        <f t="shared" si="368"/>
        <v>0</v>
      </c>
      <c r="AT695" s="88">
        <f t="shared" si="368"/>
        <v>0</v>
      </c>
      <c r="AU695" s="88">
        <f t="shared" si="368"/>
        <v>0</v>
      </c>
      <c r="AV695" s="88">
        <f t="shared" si="368"/>
        <v>0</v>
      </c>
      <c r="AW695" s="88">
        <f t="shared" si="368"/>
        <v>0</v>
      </c>
      <c r="AX695" s="88">
        <f t="shared" si="368"/>
        <v>0</v>
      </c>
      <c r="AY695" s="88">
        <f t="shared" si="368"/>
        <v>0</v>
      </c>
      <c r="AZ695" s="88">
        <f t="shared" si="368"/>
        <v>0</v>
      </c>
      <c r="BA695" s="88">
        <f t="shared" si="368"/>
        <v>0</v>
      </c>
      <c r="BB695" s="88">
        <f t="shared" si="368"/>
        <v>0</v>
      </c>
      <c r="BC695" s="88">
        <f t="shared" si="368"/>
        <v>0</v>
      </c>
    </row>
    <row r="696" spans="3:55" hidden="1">
      <c r="C696" s="56">
        <f t="shared" si="342"/>
        <v>0</v>
      </c>
      <c r="D696" s="56">
        <f t="shared" si="342"/>
        <v>0</v>
      </c>
      <c r="E696" s="74"/>
      <c r="F696" s="88">
        <f t="shared" ref="F696:AJ696" si="369">$Q21*VLOOKUP($D696,$D$286:$BC$389,F$681,FALSE)+$Q21*VLOOKUP(CONCATENATE("Preparació per ",LOWER($D696)),$D$286:$BC$389,F$681,FALSE)</f>
        <v>0</v>
      </c>
      <c r="G696" s="88">
        <f t="shared" si="369"/>
        <v>0</v>
      </c>
      <c r="H696" s="88">
        <f t="shared" si="369"/>
        <v>0</v>
      </c>
      <c r="I696" s="88">
        <f t="shared" si="369"/>
        <v>0</v>
      </c>
      <c r="J696" s="88">
        <f t="shared" si="369"/>
        <v>0</v>
      </c>
      <c r="K696" s="88">
        <f t="shared" si="369"/>
        <v>0</v>
      </c>
      <c r="L696" s="88">
        <f t="shared" si="369"/>
        <v>0</v>
      </c>
      <c r="M696" s="88">
        <f t="shared" si="369"/>
        <v>0</v>
      </c>
      <c r="N696" s="88">
        <f t="shared" si="369"/>
        <v>0</v>
      </c>
      <c r="O696" s="88">
        <f t="shared" si="369"/>
        <v>0</v>
      </c>
      <c r="P696" s="88">
        <f t="shared" si="369"/>
        <v>0</v>
      </c>
      <c r="Q696" s="88">
        <f t="shared" si="369"/>
        <v>0</v>
      </c>
      <c r="R696" s="88">
        <f t="shared" si="369"/>
        <v>0</v>
      </c>
      <c r="S696" s="88">
        <f t="shared" si="369"/>
        <v>0</v>
      </c>
      <c r="T696" s="88">
        <f t="shared" si="369"/>
        <v>0</v>
      </c>
      <c r="U696" s="88">
        <f t="shared" si="369"/>
        <v>0</v>
      </c>
      <c r="V696" s="88">
        <f t="shared" si="369"/>
        <v>0</v>
      </c>
      <c r="W696" s="88">
        <f t="shared" si="369"/>
        <v>0</v>
      </c>
      <c r="X696" s="88">
        <f t="shared" si="369"/>
        <v>0</v>
      </c>
      <c r="Y696" s="88">
        <f t="shared" si="369"/>
        <v>0</v>
      </c>
      <c r="Z696" s="88">
        <f t="shared" si="369"/>
        <v>0</v>
      </c>
      <c r="AA696" s="88">
        <f t="shared" si="369"/>
        <v>0</v>
      </c>
      <c r="AB696" s="88">
        <f t="shared" si="369"/>
        <v>0</v>
      </c>
      <c r="AC696" s="88">
        <f t="shared" si="369"/>
        <v>0</v>
      </c>
      <c r="AD696" s="88">
        <f t="shared" si="369"/>
        <v>0</v>
      </c>
      <c r="AE696" s="88">
        <f t="shared" si="369"/>
        <v>0</v>
      </c>
      <c r="AF696" s="88">
        <f t="shared" si="369"/>
        <v>0</v>
      </c>
      <c r="AG696" s="88">
        <f t="shared" si="369"/>
        <v>0</v>
      </c>
      <c r="AH696" s="88">
        <f t="shared" si="369"/>
        <v>0</v>
      </c>
      <c r="AI696" s="88">
        <f t="shared" si="369"/>
        <v>0</v>
      </c>
      <c r="AJ696" s="88">
        <f t="shared" si="369"/>
        <v>0</v>
      </c>
      <c r="AK696" s="88">
        <f t="shared" ref="AK696" si="370">$Q21*VLOOKUP($D696,$D$286:$BC$389,AK$681,FALSE)+$Q21*VLOOKUP(CONCATENATE("Preparació per ",LOWER($D696)),$D$286:$BC$389,AK$681,FALSE)</f>
        <v>0</v>
      </c>
      <c r="AL696" s="88">
        <f t="shared" ref="AL696:BC696" si="371">$Q21*VLOOKUP($D696,$D$286:$BC$389,AL$681,FALSE)+$Q21*VLOOKUP(CONCATENATE("Preparació per ",LOWER($D696)),$D$286:$BC$389,AL$681,FALSE)</f>
        <v>0</v>
      </c>
      <c r="AM696" s="88">
        <f t="shared" si="371"/>
        <v>0</v>
      </c>
      <c r="AN696" s="88">
        <f t="shared" si="371"/>
        <v>0</v>
      </c>
      <c r="AO696" s="88">
        <f t="shared" si="371"/>
        <v>0</v>
      </c>
      <c r="AP696" s="88">
        <f t="shared" si="371"/>
        <v>0</v>
      </c>
      <c r="AQ696" s="88">
        <f t="shared" si="371"/>
        <v>0</v>
      </c>
      <c r="AR696" s="88">
        <f t="shared" si="371"/>
        <v>0</v>
      </c>
      <c r="AS696" s="88">
        <f t="shared" si="371"/>
        <v>0</v>
      </c>
      <c r="AT696" s="88">
        <f t="shared" si="371"/>
        <v>0</v>
      </c>
      <c r="AU696" s="88">
        <f t="shared" si="371"/>
        <v>0</v>
      </c>
      <c r="AV696" s="88">
        <f t="shared" si="371"/>
        <v>0</v>
      </c>
      <c r="AW696" s="88">
        <f t="shared" si="371"/>
        <v>0</v>
      </c>
      <c r="AX696" s="88">
        <f t="shared" si="371"/>
        <v>0</v>
      </c>
      <c r="AY696" s="88">
        <f t="shared" si="371"/>
        <v>0</v>
      </c>
      <c r="AZ696" s="88">
        <f t="shared" si="371"/>
        <v>0</v>
      </c>
      <c r="BA696" s="88">
        <f t="shared" si="371"/>
        <v>0</v>
      </c>
      <c r="BB696" s="88">
        <f t="shared" si="371"/>
        <v>0</v>
      </c>
      <c r="BC696" s="88">
        <f t="shared" si="371"/>
        <v>0</v>
      </c>
    </row>
    <row r="697" spans="3:55" hidden="1">
      <c r="C697" s="56">
        <f t="shared" si="342"/>
        <v>0</v>
      </c>
      <c r="D697" s="56">
        <f t="shared" si="342"/>
        <v>0</v>
      </c>
      <c r="E697" s="74"/>
      <c r="F697" s="88">
        <f t="shared" ref="F697:AJ697" si="372">$Q22*VLOOKUP($D697,$D$286:$BC$389,F$681,FALSE)+$Q22*VLOOKUP(CONCATENATE("Preparació per ",LOWER($D697)),$D$286:$BC$389,F$681,FALSE)</f>
        <v>0</v>
      </c>
      <c r="G697" s="88">
        <f t="shared" si="372"/>
        <v>0</v>
      </c>
      <c r="H697" s="88">
        <f t="shared" si="372"/>
        <v>0</v>
      </c>
      <c r="I697" s="88">
        <f t="shared" si="372"/>
        <v>0</v>
      </c>
      <c r="J697" s="88">
        <f t="shared" si="372"/>
        <v>0</v>
      </c>
      <c r="K697" s="88">
        <f t="shared" si="372"/>
        <v>0</v>
      </c>
      <c r="L697" s="88">
        <f t="shared" si="372"/>
        <v>0</v>
      </c>
      <c r="M697" s="88">
        <f t="shared" si="372"/>
        <v>0</v>
      </c>
      <c r="N697" s="88">
        <f t="shared" si="372"/>
        <v>0</v>
      </c>
      <c r="O697" s="88">
        <f t="shared" si="372"/>
        <v>0</v>
      </c>
      <c r="P697" s="88">
        <f t="shared" si="372"/>
        <v>0</v>
      </c>
      <c r="Q697" s="88">
        <f t="shared" si="372"/>
        <v>0</v>
      </c>
      <c r="R697" s="88">
        <f t="shared" si="372"/>
        <v>0</v>
      </c>
      <c r="S697" s="88">
        <f t="shared" si="372"/>
        <v>0</v>
      </c>
      <c r="T697" s="88">
        <f t="shared" si="372"/>
        <v>0</v>
      </c>
      <c r="U697" s="88">
        <f t="shared" si="372"/>
        <v>0</v>
      </c>
      <c r="V697" s="88">
        <f t="shared" si="372"/>
        <v>0</v>
      </c>
      <c r="W697" s="88">
        <f t="shared" si="372"/>
        <v>0</v>
      </c>
      <c r="X697" s="88">
        <f t="shared" si="372"/>
        <v>0</v>
      </c>
      <c r="Y697" s="88">
        <f t="shared" si="372"/>
        <v>0</v>
      </c>
      <c r="Z697" s="88">
        <f t="shared" si="372"/>
        <v>0</v>
      </c>
      <c r="AA697" s="88">
        <f t="shared" si="372"/>
        <v>0</v>
      </c>
      <c r="AB697" s="88">
        <f t="shared" si="372"/>
        <v>0</v>
      </c>
      <c r="AC697" s="88">
        <f t="shared" si="372"/>
        <v>0</v>
      </c>
      <c r="AD697" s="88">
        <f t="shared" si="372"/>
        <v>0</v>
      </c>
      <c r="AE697" s="88">
        <f t="shared" si="372"/>
        <v>0</v>
      </c>
      <c r="AF697" s="88">
        <f t="shared" si="372"/>
        <v>0</v>
      </c>
      <c r="AG697" s="88">
        <f t="shared" si="372"/>
        <v>0</v>
      </c>
      <c r="AH697" s="88">
        <f t="shared" si="372"/>
        <v>0</v>
      </c>
      <c r="AI697" s="88">
        <f t="shared" si="372"/>
        <v>0</v>
      </c>
      <c r="AJ697" s="88">
        <f t="shared" si="372"/>
        <v>0</v>
      </c>
      <c r="AK697" s="88">
        <f t="shared" ref="AK697:AK703" si="373">$Q22*VLOOKUP($D697,$D$286:$BC$389,AK$681,FALSE)+$Q22*VLOOKUP(CONCATENATE("Preparació per ",LOWER($D697)),$D$286:$BC$389,AK$681,FALSE)</f>
        <v>0</v>
      </c>
      <c r="AL697" s="88">
        <f t="shared" ref="AL697:BC697" si="374">$Q22*VLOOKUP($D697,$D$286:$BC$389,AL$681,FALSE)+$Q22*VLOOKUP(CONCATENATE("Preparació per ",LOWER($D697)),$D$286:$BC$389,AL$681,FALSE)</f>
        <v>0</v>
      </c>
      <c r="AM697" s="88">
        <f t="shared" si="374"/>
        <v>0</v>
      </c>
      <c r="AN697" s="88">
        <f t="shared" si="374"/>
        <v>0</v>
      </c>
      <c r="AO697" s="88">
        <f t="shared" si="374"/>
        <v>0</v>
      </c>
      <c r="AP697" s="88">
        <f t="shared" si="374"/>
        <v>0</v>
      </c>
      <c r="AQ697" s="88">
        <f t="shared" si="374"/>
        <v>0</v>
      </c>
      <c r="AR697" s="88">
        <f t="shared" si="374"/>
        <v>0</v>
      </c>
      <c r="AS697" s="88">
        <f t="shared" si="374"/>
        <v>0</v>
      </c>
      <c r="AT697" s="88">
        <f t="shared" si="374"/>
        <v>0</v>
      </c>
      <c r="AU697" s="88">
        <f t="shared" si="374"/>
        <v>0</v>
      </c>
      <c r="AV697" s="88">
        <f t="shared" si="374"/>
        <v>0</v>
      </c>
      <c r="AW697" s="88">
        <f t="shared" si="374"/>
        <v>0</v>
      </c>
      <c r="AX697" s="88">
        <f t="shared" si="374"/>
        <v>0</v>
      </c>
      <c r="AY697" s="88">
        <f t="shared" si="374"/>
        <v>0</v>
      </c>
      <c r="AZ697" s="88">
        <f t="shared" si="374"/>
        <v>0</v>
      </c>
      <c r="BA697" s="88">
        <f t="shared" si="374"/>
        <v>0</v>
      </c>
      <c r="BB697" s="88">
        <f t="shared" si="374"/>
        <v>0</v>
      </c>
      <c r="BC697" s="88">
        <f t="shared" si="374"/>
        <v>0</v>
      </c>
    </row>
    <row r="698" spans="3:55" hidden="1">
      <c r="C698" s="58" t="str">
        <f t="shared" si="342"/>
        <v>REG</v>
      </c>
      <c r="D698" s="58" t="str">
        <f t="shared" si="342"/>
        <v>Instal.lació sistema de reg amb cinta (1,6 m per m2)</v>
      </c>
      <c r="E698" s="75"/>
      <c r="F698" s="89">
        <f t="shared" ref="F698:AJ698" si="375">$Q23*VLOOKUP($D698,$D$286:$BC$389,F$681,FALSE)+$Q23*VLOOKUP(CONCATENATE("Preparació per ",LOWER($D698)),$D$286:$BC$389,F$681,FALSE)</f>
        <v>0</v>
      </c>
      <c r="G698" s="89">
        <f t="shared" si="375"/>
        <v>0</v>
      </c>
      <c r="H698" s="89">
        <f t="shared" si="375"/>
        <v>0</v>
      </c>
      <c r="I698" s="89">
        <f t="shared" si="375"/>
        <v>0</v>
      </c>
      <c r="J698" s="89">
        <f t="shared" si="375"/>
        <v>0</v>
      </c>
      <c r="K698" s="89">
        <f t="shared" si="375"/>
        <v>0</v>
      </c>
      <c r="L698" s="89">
        <f t="shared" si="375"/>
        <v>0</v>
      </c>
      <c r="M698" s="89">
        <f t="shared" si="375"/>
        <v>0</v>
      </c>
      <c r="N698" s="89">
        <f t="shared" si="375"/>
        <v>0</v>
      </c>
      <c r="O698" s="89">
        <f t="shared" si="375"/>
        <v>0</v>
      </c>
      <c r="P698" s="89">
        <f t="shared" si="375"/>
        <v>0</v>
      </c>
      <c r="Q698" s="89">
        <f t="shared" si="375"/>
        <v>0</v>
      </c>
      <c r="R698" s="89">
        <f t="shared" si="375"/>
        <v>0</v>
      </c>
      <c r="S698" s="89">
        <f t="shared" si="375"/>
        <v>0</v>
      </c>
      <c r="T698" s="89">
        <f t="shared" si="375"/>
        <v>0</v>
      </c>
      <c r="U698" s="89">
        <f t="shared" si="375"/>
        <v>0</v>
      </c>
      <c r="V698" s="89">
        <f t="shared" si="375"/>
        <v>0</v>
      </c>
      <c r="W698" s="89">
        <f t="shared" si="375"/>
        <v>0</v>
      </c>
      <c r="X698" s="89">
        <f t="shared" si="375"/>
        <v>0</v>
      </c>
      <c r="Y698" s="89">
        <f t="shared" si="375"/>
        <v>0</v>
      </c>
      <c r="Z698" s="89">
        <f t="shared" si="375"/>
        <v>0</v>
      </c>
      <c r="AA698" s="89">
        <f t="shared" si="375"/>
        <v>0</v>
      </c>
      <c r="AB698" s="89">
        <f t="shared" si="375"/>
        <v>0</v>
      </c>
      <c r="AC698" s="89">
        <f t="shared" si="375"/>
        <v>0</v>
      </c>
      <c r="AD698" s="89">
        <f t="shared" si="375"/>
        <v>0</v>
      </c>
      <c r="AE698" s="89">
        <f t="shared" si="375"/>
        <v>0</v>
      </c>
      <c r="AF698" s="89">
        <f t="shared" si="375"/>
        <v>0</v>
      </c>
      <c r="AG698" s="89">
        <f t="shared" si="375"/>
        <v>0</v>
      </c>
      <c r="AH698" s="89">
        <f t="shared" si="375"/>
        <v>0</v>
      </c>
      <c r="AI698" s="89">
        <f t="shared" si="375"/>
        <v>0</v>
      </c>
      <c r="AJ698" s="89">
        <f t="shared" si="375"/>
        <v>0</v>
      </c>
      <c r="AK698" s="89">
        <f t="shared" si="373"/>
        <v>0</v>
      </c>
      <c r="AL698" s="89">
        <f t="shared" ref="AL698:BC698" si="376">$Q23*VLOOKUP($D698,$D$286:$BC$389,AL$681,FALSE)+$Q23*VLOOKUP(CONCATENATE("Preparació per ",LOWER($D698)),$D$286:$BC$389,AL$681,FALSE)</f>
        <v>0</v>
      </c>
      <c r="AM698" s="89">
        <f t="shared" si="376"/>
        <v>0</v>
      </c>
      <c r="AN698" s="89">
        <f t="shared" si="376"/>
        <v>0</v>
      </c>
      <c r="AO698" s="89">
        <f t="shared" si="376"/>
        <v>0</v>
      </c>
      <c r="AP698" s="89">
        <f t="shared" si="376"/>
        <v>0</v>
      </c>
      <c r="AQ698" s="89">
        <f t="shared" si="376"/>
        <v>0</v>
      </c>
      <c r="AR698" s="89">
        <f t="shared" si="376"/>
        <v>0</v>
      </c>
      <c r="AS698" s="89">
        <f t="shared" si="376"/>
        <v>0</v>
      </c>
      <c r="AT698" s="89">
        <f t="shared" si="376"/>
        <v>0</v>
      </c>
      <c r="AU698" s="89">
        <f t="shared" si="376"/>
        <v>0</v>
      </c>
      <c r="AV698" s="89">
        <f t="shared" si="376"/>
        <v>0</v>
      </c>
      <c r="AW698" s="89">
        <f t="shared" si="376"/>
        <v>0</v>
      </c>
      <c r="AX698" s="89">
        <f t="shared" si="376"/>
        <v>0</v>
      </c>
      <c r="AY698" s="89">
        <f t="shared" si="376"/>
        <v>0</v>
      </c>
      <c r="AZ698" s="89">
        <f t="shared" si="376"/>
        <v>0</v>
      </c>
      <c r="BA698" s="89">
        <f t="shared" si="376"/>
        <v>0</v>
      </c>
      <c r="BB698" s="89">
        <f t="shared" si="376"/>
        <v>0</v>
      </c>
      <c r="BC698" s="89">
        <f t="shared" si="376"/>
        <v>0</v>
      </c>
    </row>
    <row r="699" spans="3:55" hidden="1">
      <c r="C699" s="58">
        <f t="shared" si="342"/>
        <v>0</v>
      </c>
      <c r="D699" s="58" t="str">
        <f t="shared" si="342"/>
        <v>Reg (L/m2)</v>
      </c>
      <c r="E699" s="75"/>
      <c r="F699" s="89">
        <f t="shared" ref="F699:AJ699" si="377">$Q24*VLOOKUP($D699,$D$286:$BC$389,F$681,FALSE)+$Q24*VLOOKUP(CONCATENATE("Preparació per ",LOWER($D699)),$D$286:$BC$389,F$681,FALSE)</f>
        <v>0</v>
      </c>
      <c r="G699" s="89">
        <f t="shared" si="377"/>
        <v>0</v>
      </c>
      <c r="H699" s="89">
        <f t="shared" si="377"/>
        <v>0</v>
      </c>
      <c r="I699" s="89">
        <f t="shared" si="377"/>
        <v>0</v>
      </c>
      <c r="J699" s="89">
        <f t="shared" si="377"/>
        <v>0</v>
      </c>
      <c r="K699" s="89">
        <f t="shared" si="377"/>
        <v>0</v>
      </c>
      <c r="L699" s="89">
        <f t="shared" si="377"/>
        <v>0</v>
      </c>
      <c r="M699" s="89">
        <f t="shared" si="377"/>
        <v>0</v>
      </c>
      <c r="N699" s="89">
        <f t="shared" si="377"/>
        <v>0</v>
      </c>
      <c r="O699" s="89">
        <f t="shared" si="377"/>
        <v>0</v>
      </c>
      <c r="P699" s="89">
        <f t="shared" si="377"/>
        <v>0</v>
      </c>
      <c r="Q699" s="89">
        <f t="shared" si="377"/>
        <v>0</v>
      </c>
      <c r="R699" s="89">
        <f t="shared" si="377"/>
        <v>0</v>
      </c>
      <c r="S699" s="89">
        <f t="shared" si="377"/>
        <v>0</v>
      </c>
      <c r="T699" s="89">
        <f t="shared" si="377"/>
        <v>0</v>
      </c>
      <c r="U699" s="89">
        <f t="shared" si="377"/>
        <v>0</v>
      </c>
      <c r="V699" s="89">
        <f t="shared" si="377"/>
        <v>0</v>
      </c>
      <c r="W699" s="89">
        <f t="shared" si="377"/>
        <v>0</v>
      </c>
      <c r="X699" s="89">
        <f t="shared" si="377"/>
        <v>0</v>
      </c>
      <c r="Y699" s="89">
        <f t="shared" si="377"/>
        <v>0</v>
      </c>
      <c r="Z699" s="89">
        <f t="shared" si="377"/>
        <v>0</v>
      </c>
      <c r="AA699" s="89">
        <f t="shared" si="377"/>
        <v>0</v>
      </c>
      <c r="AB699" s="89">
        <f t="shared" si="377"/>
        <v>0</v>
      </c>
      <c r="AC699" s="89">
        <f t="shared" si="377"/>
        <v>0</v>
      </c>
      <c r="AD699" s="89">
        <f t="shared" si="377"/>
        <v>0</v>
      </c>
      <c r="AE699" s="89">
        <f t="shared" si="377"/>
        <v>0</v>
      </c>
      <c r="AF699" s="89">
        <f t="shared" si="377"/>
        <v>0</v>
      </c>
      <c r="AG699" s="89">
        <f t="shared" si="377"/>
        <v>0</v>
      </c>
      <c r="AH699" s="89">
        <f t="shared" si="377"/>
        <v>0</v>
      </c>
      <c r="AI699" s="89">
        <f t="shared" si="377"/>
        <v>0</v>
      </c>
      <c r="AJ699" s="89">
        <f t="shared" si="377"/>
        <v>0</v>
      </c>
      <c r="AK699" s="89">
        <f t="shared" si="373"/>
        <v>0</v>
      </c>
      <c r="AL699" s="89">
        <f t="shared" ref="AL699:BC699" si="378">$Q24*VLOOKUP($D699,$D$286:$BC$389,AL$681,FALSE)+$Q24*VLOOKUP(CONCATENATE("Preparació per ",LOWER($D699)),$D$286:$BC$389,AL$681,FALSE)</f>
        <v>0</v>
      </c>
      <c r="AM699" s="89">
        <f t="shared" si="378"/>
        <v>0</v>
      </c>
      <c r="AN699" s="89">
        <f t="shared" si="378"/>
        <v>0</v>
      </c>
      <c r="AO699" s="89">
        <f t="shared" si="378"/>
        <v>0</v>
      </c>
      <c r="AP699" s="89">
        <f t="shared" si="378"/>
        <v>0</v>
      </c>
      <c r="AQ699" s="89">
        <f t="shared" si="378"/>
        <v>0</v>
      </c>
      <c r="AR699" s="89">
        <f t="shared" si="378"/>
        <v>0</v>
      </c>
      <c r="AS699" s="89">
        <f t="shared" si="378"/>
        <v>0</v>
      </c>
      <c r="AT699" s="89">
        <f t="shared" si="378"/>
        <v>0</v>
      </c>
      <c r="AU699" s="89">
        <f t="shared" si="378"/>
        <v>0</v>
      </c>
      <c r="AV699" s="89">
        <f t="shared" si="378"/>
        <v>0</v>
      </c>
      <c r="AW699" s="89">
        <f t="shared" si="378"/>
        <v>0</v>
      </c>
      <c r="AX699" s="89">
        <f t="shared" si="378"/>
        <v>0</v>
      </c>
      <c r="AY699" s="89">
        <f t="shared" si="378"/>
        <v>0</v>
      </c>
      <c r="AZ699" s="89">
        <f t="shared" si="378"/>
        <v>0</v>
      </c>
      <c r="BA699" s="89">
        <f t="shared" si="378"/>
        <v>0</v>
      </c>
      <c r="BB699" s="89">
        <f t="shared" si="378"/>
        <v>0</v>
      </c>
      <c r="BC699" s="89">
        <f t="shared" si="378"/>
        <v>0</v>
      </c>
    </row>
    <row r="700" spans="3:55" hidden="1">
      <c r="C700" s="58">
        <f t="shared" si="342"/>
        <v>0</v>
      </c>
      <c r="D700" s="58" t="str">
        <f t="shared" si="342"/>
        <v>Desinstal.lació sistema de reg amb cinta</v>
      </c>
      <c r="E700" s="75"/>
      <c r="F700" s="89">
        <f t="shared" ref="F700:AJ700" si="379">$Q25*VLOOKUP($D700,$D$286:$BC$389,F$681,FALSE)+$Q25*VLOOKUP(CONCATENATE("Preparació per ",LOWER($D700)),$D$286:$BC$389,F$681,FALSE)</f>
        <v>0</v>
      </c>
      <c r="G700" s="89">
        <f t="shared" si="379"/>
        <v>0</v>
      </c>
      <c r="H700" s="89">
        <f t="shared" si="379"/>
        <v>0</v>
      </c>
      <c r="I700" s="89">
        <f t="shared" si="379"/>
        <v>0</v>
      </c>
      <c r="J700" s="89">
        <f t="shared" si="379"/>
        <v>0</v>
      </c>
      <c r="K700" s="89">
        <f t="shared" si="379"/>
        <v>0</v>
      </c>
      <c r="L700" s="89">
        <f t="shared" si="379"/>
        <v>0</v>
      </c>
      <c r="M700" s="89">
        <f t="shared" si="379"/>
        <v>0</v>
      </c>
      <c r="N700" s="89">
        <f t="shared" si="379"/>
        <v>0</v>
      </c>
      <c r="O700" s="89">
        <f t="shared" si="379"/>
        <v>0</v>
      </c>
      <c r="P700" s="89">
        <f t="shared" si="379"/>
        <v>0</v>
      </c>
      <c r="Q700" s="89">
        <f t="shared" si="379"/>
        <v>0</v>
      </c>
      <c r="R700" s="89">
        <f t="shared" si="379"/>
        <v>0</v>
      </c>
      <c r="S700" s="89">
        <f t="shared" si="379"/>
        <v>0</v>
      </c>
      <c r="T700" s="89">
        <f t="shared" si="379"/>
        <v>0</v>
      </c>
      <c r="U700" s="89">
        <f t="shared" si="379"/>
        <v>0</v>
      </c>
      <c r="V700" s="89">
        <f t="shared" si="379"/>
        <v>0</v>
      </c>
      <c r="W700" s="89">
        <f t="shared" si="379"/>
        <v>0</v>
      </c>
      <c r="X700" s="89">
        <f t="shared" si="379"/>
        <v>0</v>
      </c>
      <c r="Y700" s="89">
        <f t="shared" si="379"/>
        <v>0</v>
      </c>
      <c r="Z700" s="89">
        <f t="shared" si="379"/>
        <v>0</v>
      </c>
      <c r="AA700" s="89">
        <f t="shared" si="379"/>
        <v>0</v>
      </c>
      <c r="AB700" s="89">
        <f t="shared" si="379"/>
        <v>0</v>
      </c>
      <c r="AC700" s="89">
        <f t="shared" si="379"/>
        <v>0</v>
      </c>
      <c r="AD700" s="89">
        <f t="shared" si="379"/>
        <v>0</v>
      </c>
      <c r="AE700" s="89">
        <f t="shared" si="379"/>
        <v>0</v>
      </c>
      <c r="AF700" s="89">
        <f t="shared" si="379"/>
        <v>0</v>
      </c>
      <c r="AG700" s="89">
        <f t="shared" si="379"/>
        <v>0</v>
      </c>
      <c r="AH700" s="89">
        <f t="shared" si="379"/>
        <v>0</v>
      </c>
      <c r="AI700" s="89">
        <f t="shared" si="379"/>
        <v>0</v>
      </c>
      <c r="AJ700" s="89">
        <f t="shared" si="379"/>
        <v>0</v>
      </c>
      <c r="AK700" s="89">
        <f t="shared" si="373"/>
        <v>0</v>
      </c>
      <c r="AL700" s="89">
        <f t="shared" ref="AL700:AW700" si="380">$Q25*VLOOKUP($D700,$D$286:$BC$389,AL$681,FALSE)+$Q25*VLOOKUP(CONCATENATE("Preparació per ",LOWER($D700)),$D$286:$BC$389,AL$681,FALSE)</f>
        <v>0</v>
      </c>
      <c r="AM700" s="89">
        <f t="shared" si="380"/>
        <v>0</v>
      </c>
      <c r="AN700" s="89">
        <f t="shared" si="380"/>
        <v>0</v>
      </c>
      <c r="AO700" s="89">
        <f t="shared" si="380"/>
        <v>0</v>
      </c>
      <c r="AP700" s="89">
        <f t="shared" si="380"/>
        <v>0</v>
      </c>
      <c r="AQ700" s="89">
        <f t="shared" si="380"/>
        <v>0</v>
      </c>
      <c r="AR700" s="89">
        <f t="shared" si="380"/>
        <v>0</v>
      </c>
      <c r="AS700" s="89">
        <f t="shared" si="380"/>
        <v>0</v>
      </c>
      <c r="AT700" s="89">
        <f t="shared" si="380"/>
        <v>0</v>
      </c>
      <c r="AU700" s="89">
        <f t="shared" si="380"/>
        <v>0</v>
      </c>
      <c r="AV700" s="89">
        <f t="shared" si="380"/>
        <v>0</v>
      </c>
      <c r="AW700" s="89">
        <f t="shared" si="380"/>
        <v>0</v>
      </c>
      <c r="AX700" s="89">
        <f t="shared" ref="AX700:BC700" si="381">$Q25*VLOOKUP($D700,$D$286:$BC$389,AX$681,FALSE)+$Q25*VLOOKUP(CONCATENATE("Preparació per ",LOWER($D700)),$D$286:$BC$389,AX$681,FALSE)</f>
        <v>0</v>
      </c>
      <c r="AY700" s="89">
        <f t="shared" si="381"/>
        <v>0</v>
      </c>
      <c r="AZ700" s="89">
        <f t="shared" si="381"/>
        <v>0</v>
      </c>
      <c r="BA700" s="89">
        <f t="shared" si="381"/>
        <v>0</v>
      </c>
      <c r="BB700" s="89">
        <f t="shared" si="381"/>
        <v>0</v>
      </c>
      <c r="BC700" s="89">
        <f t="shared" si="381"/>
        <v>0</v>
      </c>
    </row>
    <row r="701" spans="3:55" hidden="1">
      <c r="C701" s="58">
        <f t="shared" si="342"/>
        <v>0</v>
      </c>
      <c r="D701" s="58">
        <f t="shared" si="342"/>
        <v>0</v>
      </c>
      <c r="E701" s="75"/>
      <c r="F701" s="89">
        <f t="shared" ref="F701:AJ701" si="382">$Q26*VLOOKUP($D701,$D$286:$BC$389,F$681,FALSE)+$Q26*VLOOKUP(CONCATENATE("Preparació per ",LOWER($D701)),$D$286:$BC$389,F$681,FALSE)</f>
        <v>0</v>
      </c>
      <c r="G701" s="89">
        <f t="shared" si="382"/>
        <v>0</v>
      </c>
      <c r="H701" s="89">
        <f t="shared" si="382"/>
        <v>0</v>
      </c>
      <c r="I701" s="89">
        <f t="shared" si="382"/>
        <v>0</v>
      </c>
      <c r="J701" s="89">
        <f t="shared" si="382"/>
        <v>0</v>
      </c>
      <c r="K701" s="89">
        <f t="shared" si="382"/>
        <v>0</v>
      </c>
      <c r="L701" s="89">
        <f t="shared" si="382"/>
        <v>0</v>
      </c>
      <c r="M701" s="89">
        <f t="shared" si="382"/>
        <v>0</v>
      </c>
      <c r="N701" s="89">
        <f t="shared" si="382"/>
        <v>0</v>
      </c>
      <c r="O701" s="89">
        <f t="shared" si="382"/>
        <v>0</v>
      </c>
      <c r="P701" s="89">
        <f t="shared" si="382"/>
        <v>0</v>
      </c>
      <c r="Q701" s="89">
        <f t="shared" si="382"/>
        <v>0</v>
      </c>
      <c r="R701" s="89">
        <f t="shared" si="382"/>
        <v>0</v>
      </c>
      <c r="S701" s="89">
        <f t="shared" si="382"/>
        <v>0</v>
      </c>
      <c r="T701" s="89">
        <f t="shared" si="382"/>
        <v>0</v>
      </c>
      <c r="U701" s="89">
        <f t="shared" si="382"/>
        <v>0</v>
      </c>
      <c r="V701" s="89">
        <f t="shared" si="382"/>
        <v>0</v>
      </c>
      <c r="W701" s="89">
        <f t="shared" si="382"/>
        <v>0</v>
      </c>
      <c r="X701" s="89">
        <f t="shared" si="382"/>
        <v>0</v>
      </c>
      <c r="Y701" s="89">
        <f t="shared" si="382"/>
        <v>0</v>
      </c>
      <c r="Z701" s="89">
        <f t="shared" si="382"/>
        <v>0</v>
      </c>
      <c r="AA701" s="89">
        <f t="shared" si="382"/>
        <v>0</v>
      </c>
      <c r="AB701" s="89">
        <f t="shared" si="382"/>
        <v>0</v>
      </c>
      <c r="AC701" s="89">
        <f t="shared" si="382"/>
        <v>0</v>
      </c>
      <c r="AD701" s="89">
        <f t="shared" si="382"/>
        <v>0</v>
      </c>
      <c r="AE701" s="89">
        <f t="shared" si="382"/>
        <v>0</v>
      </c>
      <c r="AF701" s="89">
        <f t="shared" si="382"/>
        <v>0</v>
      </c>
      <c r="AG701" s="89">
        <f t="shared" si="382"/>
        <v>0</v>
      </c>
      <c r="AH701" s="89">
        <f t="shared" si="382"/>
        <v>0</v>
      </c>
      <c r="AI701" s="89">
        <f t="shared" si="382"/>
        <v>0</v>
      </c>
      <c r="AJ701" s="89">
        <f t="shared" si="382"/>
        <v>0</v>
      </c>
      <c r="AK701" s="89">
        <f t="shared" si="373"/>
        <v>0</v>
      </c>
      <c r="AL701" s="89">
        <f t="shared" ref="AL701:AW701" si="383">$Q26*VLOOKUP($D701,$D$286:$BC$389,AL$681,FALSE)+$Q26*VLOOKUP(CONCATENATE("Preparació per ",LOWER($D701)),$D$286:$BC$389,AL$681,FALSE)</f>
        <v>0</v>
      </c>
      <c r="AM701" s="89">
        <f t="shared" si="383"/>
        <v>0</v>
      </c>
      <c r="AN701" s="89">
        <f t="shared" si="383"/>
        <v>0</v>
      </c>
      <c r="AO701" s="89">
        <f t="shared" si="383"/>
        <v>0</v>
      </c>
      <c r="AP701" s="89">
        <f t="shared" si="383"/>
        <v>0</v>
      </c>
      <c r="AQ701" s="89">
        <f t="shared" si="383"/>
        <v>0</v>
      </c>
      <c r="AR701" s="89">
        <f t="shared" si="383"/>
        <v>0</v>
      </c>
      <c r="AS701" s="89">
        <f t="shared" si="383"/>
        <v>0</v>
      </c>
      <c r="AT701" s="89">
        <f t="shared" si="383"/>
        <v>0</v>
      </c>
      <c r="AU701" s="89">
        <f t="shared" si="383"/>
        <v>0</v>
      </c>
      <c r="AV701" s="89">
        <f t="shared" si="383"/>
        <v>0</v>
      </c>
      <c r="AW701" s="89">
        <f t="shared" si="383"/>
        <v>0</v>
      </c>
      <c r="AX701" s="89">
        <f t="shared" ref="AX701:BC714" si="384">$Q26*VLOOKUP($D701,$D$286:$BC$389,AX$681,FALSE)+$Q26*VLOOKUP(CONCATENATE("Preparació per ",LOWER($D701)),$D$286:$BC$389,AX$681,FALSE)</f>
        <v>0</v>
      </c>
      <c r="AY701" s="89">
        <f t="shared" si="384"/>
        <v>0</v>
      </c>
      <c r="AZ701" s="89">
        <f t="shared" si="384"/>
        <v>0</v>
      </c>
      <c r="BA701" s="89">
        <f t="shared" si="384"/>
        <v>0</v>
      </c>
      <c r="BB701" s="89">
        <f t="shared" si="384"/>
        <v>0</v>
      </c>
      <c r="BC701" s="89">
        <f t="shared" si="384"/>
        <v>0</v>
      </c>
    </row>
    <row r="702" spans="3:55" hidden="1">
      <c r="C702" s="49" t="str">
        <f t="shared" si="342"/>
        <v>TRACTAMENTS</v>
      </c>
      <c r="D702" s="49" t="str">
        <f t="shared" si="342"/>
        <v>Tractament Bacillus + retenol +purí ortiga amb tractor i braços</v>
      </c>
      <c r="E702" s="76"/>
      <c r="F702" s="90">
        <f t="shared" ref="F702:AJ702" si="385">$Q27*VLOOKUP($D702,$D$286:$BC$389,F$681,FALSE)+$Q27*VLOOKUP(CONCATENATE("Preparació per ",LOWER($D702)),$D$286:$BC$389,F$681,FALSE)</f>
        <v>0</v>
      </c>
      <c r="G702" s="90">
        <f t="shared" si="385"/>
        <v>0</v>
      </c>
      <c r="H702" s="90">
        <f t="shared" si="385"/>
        <v>0</v>
      </c>
      <c r="I702" s="90">
        <f t="shared" si="385"/>
        <v>0</v>
      </c>
      <c r="J702" s="90">
        <f t="shared" si="385"/>
        <v>0</v>
      </c>
      <c r="K702" s="90">
        <f t="shared" si="385"/>
        <v>0</v>
      </c>
      <c r="L702" s="90">
        <f t="shared" si="385"/>
        <v>0</v>
      </c>
      <c r="M702" s="90">
        <f t="shared" si="385"/>
        <v>0</v>
      </c>
      <c r="N702" s="90">
        <f t="shared" si="385"/>
        <v>0</v>
      </c>
      <c r="O702" s="90">
        <f t="shared" si="385"/>
        <v>0</v>
      </c>
      <c r="P702" s="90">
        <f t="shared" si="385"/>
        <v>0</v>
      </c>
      <c r="Q702" s="90">
        <f t="shared" si="385"/>
        <v>0</v>
      </c>
      <c r="R702" s="90">
        <f t="shared" si="385"/>
        <v>0</v>
      </c>
      <c r="S702" s="90">
        <f t="shared" si="385"/>
        <v>0</v>
      </c>
      <c r="T702" s="90">
        <f t="shared" si="385"/>
        <v>0</v>
      </c>
      <c r="U702" s="90">
        <f t="shared" si="385"/>
        <v>0</v>
      </c>
      <c r="V702" s="90">
        <f t="shared" si="385"/>
        <v>0</v>
      </c>
      <c r="W702" s="90">
        <f t="shared" si="385"/>
        <v>0</v>
      </c>
      <c r="X702" s="90">
        <f t="shared" si="385"/>
        <v>0</v>
      </c>
      <c r="Y702" s="90">
        <f t="shared" si="385"/>
        <v>0</v>
      </c>
      <c r="Z702" s="90">
        <f t="shared" si="385"/>
        <v>0</v>
      </c>
      <c r="AA702" s="90">
        <f t="shared" si="385"/>
        <v>0</v>
      </c>
      <c r="AB702" s="90">
        <f t="shared" si="385"/>
        <v>0</v>
      </c>
      <c r="AC702" s="90">
        <f t="shared" si="385"/>
        <v>0</v>
      </c>
      <c r="AD702" s="90">
        <f t="shared" si="385"/>
        <v>0</v>
      </c>
      <c r="AE702" s="90">
        <f t="shared" si="385"/>
        <v>0</v>
      </c>
      <c r="AF702" s="90">
        <f t="shared" si="385"/>
        <v>0</v>
      </c>
      <c r="AG702" s="90">
        <f t="shared" si="385"/>
        <v>0</v>
      </c>
      <c r="AH702" s="90">
        <f t="shared" si="385"/>
        <v>0</v>
      </c>
      <c r="AI702" s="90">
        <f t="shared" si="385"/>
        <v>0</v>
      </c>
      <c r="AJ702" s="90">
        <f t="shared" si="385"/>
        <v>0</v>
      </c>
      <c r="AK702" s="90">
        <f t="shared" si="373"/>
        <v>0</v>
      </c>
      <c r="AL702" s="90">
        <f t="shared" ref="AL702:AW702" si="386">$Q27*VLOOKUP($D702,$D$286:$BC$389,AL$681,FALSE)+$Q27*VLOOKUP(CONCATENATE("Preparació per ",LOWER($D702)),$D$286:$BC$389,AL$681,FALSE)</f>
        <v>0</v>
      </c>
      <c r="AM702" s="90">
        <f t="shared" si="386"/>
        <v>0</v>
      </c>
      <c r="AN702" s="90">
        <f t="shared" si="386"/>
        <v>0</v>
      </c>
      <c r="AO702" s="90">
        <f t="shared" si="386"/>
        <v>0</v>
      </c>
      <c r="AP702" s="90">
        <f t="shared" si="386"/>
        <v>0</v>
      </c>
      <c r="AQ702" s="90">
        <f t="shared" si="386"/>
        <v>0</v>
      </c>
      <c r="AR702" s="90">
        <f t="shared" si="386"/>
        <v>0</v>
      </c>
      <c r="AS702" s="90">
        <f t="shared" si="386"/>
        <v>0</v>
      </c>
      <c r="AT702" s="90">
        <f t="shared" si="386"/>
        <v>0</v>
      </c>
      <c r="AU702" s="90">
        <f t="shared" si="386"/>
        <v>0</v>
      </c>
      <c r="AV702" s="90">
        <f t="shared" si="386"/>
        <v>0</v>
      </c>
      <c r="AW702" s="90">
        <f t="shared" si="386"/>
        <v>0</v>
      </c>
      <c r="AX702" s="90">
        <f t="shared" si="384"/>
        <v>0</v>
      </c>
      <c r="AY702" s="90">
        <f t="shared" si="384"/>
        <v>0</v>
      </c>
      <c r="AZ702" s="90">
        <f t="shared" si="384"/>
        <v>0</v>
      </c>
      <c r="BA702" s="90">
        <f t="shared" si="384"/>
        <v>0</v>
      </c>
      <c r="BB702" s="90">
        <f t="shared" si="384"/>
        <v>0</v>
      </c>
      <c r="BC702" s="90">
        <f t="shared" si="384"/>
        <v>0</v>
      </c>
    </row>
    <row r="703" spans="3:55" hidden="1">
      <c r="C703" s="49">
        <f t="shared" ref="C703:D717" si="387">+C28</f>
        <v>0</v>
      </c>
      <c r="D703" s="49" t="str">
        <f t="shared" si="387"/>
        <v>Tractament Llimacs (Ferramol)</v>
      </c>
      <c r="E703" s="76"/>
      <c r="F703" s="90">
        <f t="shared" ref="F703:AJ703" si="388">$Q28*VLOOKUP($D703,$D$286:$BC$389,F$681,FALSE)+$Q28*VLOOKUP(CONCATENATE("Preparació per ",LOWER($D703)),$D$286:$BC$389,F$681,FALSE)</f>
        <v>0</v>
      </c>
      <c r="G703" s="90">
        <f t="shared" si="388"/>
        <v>0</v>
      </c>
      <c r="H703" s="90">
        <f t="shared" si="388"/>
        <v>0</v>
      </c>
      <c r="I703" s="90">
        <f t="shared" si="388"/>
        <v>0</v>
      </c>
      <c r="J703" s="90">
        <f t="shared" si="388"/>
        <v>0</v>
      </c>
      <c r="K703" s="90">
        <f t="shared" si="388"/>
        <v>0</v>
      </c>
      <c r="L703" s="90">
        <f t="shared" si="388"/>
        <v>0</v>
      </c>
      <c r="M703" s="90">
        <f t="shared" si="388"/>
        <v>0</v>
      </c>
      <c r="N703" s="90">
        <f t="shared" si="388"/>
        <v>0</v>
      </c>
      <c r="O703" s="90">
        <f t="shared" si="388"/>
        <v>0</v>
      </c>
      <c r="P703" s="90">
        <f t="shared" si="388"/>
        <v>0</v>
      </c>
      <c r="Q703" s="90">
        <f t="shared" si="388"/>
        <v>0</v>
      </c>
      <c r="R703" s="90">
        <f t="shared" si="388"/>
        <v>0</v>
      </c>
      <c r="S703" s="90">
        <f t="shared" si="388"/>
        <v>0</v>
      </c>
      <c r="T703" s="90">
        <f t="shared" si="388"/>
        <v>0</v>
      </c>
      <c r="U703" s="90">
        <f t="shared" si="388"/>
        <v>0</v>
      </c>
      <c r="V703" s="90">
        <f t="shared" si="388"/>
        <v>0</v>
      </c>
      <c r="W703" s="90">
        <f t="shared" si="388"/>
        <v>0</v>
      </c>
      <c r="X703" s="90">
        <f t="shared" si="388"/>
        <v>0</v>
      </c>
      <c r="Y703" s="90">
        <f t="shared" si="388"/>
        <v>0</v>
      </c>
      <c r="Z703" s="90">
        <f t="shared" si="388"/>
        <v>0</v>
      </c>
      <c r="AA703" s="90">
        <f t="shared" si="388"/>
        <v>0</v>
      </c>
      <c r="AB703" s="90">
        <f t="shared" si="388"/>
        <v>0</v>
      </c>
      <c r="AC703" s="90">
        <f t="shared" si="388"/>
        <v>0</v>
      </c>
      <c r="AD703" s="90">
        <f t="shared" si="388"/>
        <v>0</v>
      </c>
      <c r="AE703" s="90">
        <f t="shared" si="388"/>
        <v>0</v>
      </c>
      <c r="AF703" s="90">
        <f t="shared" si="388"/>
        <v>0</v>
      </c>
      <c r="AG703" s="90">
        <f t="shared" si="388"/>
        <v>0</v>
      </c>
      <c r="AH703" s="90">
        <f t="shared" si="388"/>
        <v>0</v>
      </c>
      <c r="AI703" s="90">
        <f t="shared" si="388"/>
        <v>0</v>
      </c>
      <c r="AJ703" s="90">
        <f t="shared" si="388"/>
        <v>0</v>
      </c>
      <c r="AK703" s="90">
        <f t="shared" si="373"/>
        <v>0</v>
      </c>
      <c r="AL703" s="90">
        <f t="shared" ref="AL703:AW703" si="389">$Q28*VLOOKUP($D703,$D$286:$BC$389,AL$681,FALSE)+$Q28*VLOOKUP(CONCATENATE("Preparació per ",LOWER($D703)),$D$286:$BC$389,AL$681,FALSE)</f>
        <v>0</v>
      </c>
      <c r="AM703" s="90">
        <f t="shared" si="389"/>
        <v>0</v>
      </c>
      <c r="AN703" s="90">
        <f t="shared" si="389"/>
        <v>0</v>
      </c>
      <c r="AO703" s="90">
        <f t="shared" si="389"/>
        <v>0</v>
      </c>
      <c r="AP703" s="90">
        <f t="shared" si="389"/>
        <v>0</v>
      </c>
      <c r="AQ703" s="90">
        <f t="shared" si="389"/>
        <v>0</v>
      </c>
      <c r="AR703" s="90">
        <f t="shared" si="389"/>
        <v>0</v>
      </c>
      <c r="AS703" s="90">
        <f t="shared" si="389"/>
        <v>0</v>
      </c>
      <c r="AT703" s="90">
        <f t="shared" si="389"/>
        <v>0</v>
      </c>
      <c r="AU703" s="90">
        <f t="shared" si="389"/>
        <v>0</v>
      </c>
      <c r="AV703" s="90">
        <f t="shared" si="389"/>
        <v>0</v>
      </c>
      <c r="AW703" s="90">
        <f t="shared" si="389"/>
        <v>0</v>
      </c>
      <c r="AX703" s="90">
        <f t="shared" si="384"/>
        <v>0</v>
      </c>
      <c r="AY703" s="90">
        <f t="shared" si="384"/>
        <v>0</v>
      </c>
      <c r="AZ703" s="90">
        <f t="shared" si="384"/>
        <v>0</v>
      </c>
      <c r="BA703" s="90">
        <f t="shared" si="384"/>
        <v>0</v>
      </c>
      <c r="BB703" s="90">
        <f t="shared" si="384"/>
        <v>0</v>
      </c>
      <c r="BC703" s="90">
        <f t="shared" si="384"/>
        <v>0</v>
      </c>
    </row>
    <row r="704" spans="3:55" hidden="1">
      <c r="C704" s="49">
        <f t="shared" si="387"/>
        <v>0</v>
      </c>
      <c r="D704" s="49">
        <f t="shared" si="387"/>
        <v>0</v>
      </c>
      <c r="E704" s="76"/>
      <c r="F704" s="90">
        <f t="shared" ref="F704:AJ704" si="390">$Q29*VLOOKUP($D704,$D$286:$BC$389,F$681,FALSE)+$Q29*VLOOKUP(CONCATENATE("Preparació per ",LOWER($D704)),$D$286:$BC$389,F$681,FALSE)</f>
        <v>0</v>
      </c>
      <c r="G704" s="90">
        <f t="shared" si="390"/>
        <v>0</v>
      </c>
      <c r="H704" s="90">
        <f t="shared" si="390"/>
        <v>0</v>
      </c>
      <c r="I704" s="90">
        <f t="shared" si="390"/>
        <v>0</v>
      </c>
      <c r="J704" s="90">
        <f t="shared" si="390"/>
        <v>0</v>
      </c>
      <c r="K704" s="90">
        <f t="shared" si="390"/>
        <v>0</v>
      </c>
      <c r="L704" s="90">
        <f t="shared" si="390"/>
        <v>0</v>
      </c>
      <c r="M704" s="90">
        <f t="shared" si="390"/>
        <v>0</v>
      </c>
      <c r="N704" s="90">
        <f t="shared" si="390"/>
        <v>0</v>
      </c>
      <c r="O704" s="90">
        <f t="shared" si="390"/>
        <v>0</v>
      </c>
      <c r="P704" s="90">
        <f t="shared" si="390"/>
        <v>0</v>
      </c>
      <c r="Q704" s="90">
        <f t="shared" si="390"/>
        <v>0</v>
      </c>
      <c r="R704" s="90">
        <f t="shared" si="390"/>
        <v>0</v>
      </c>
      <c r="S704" s="90">
        <f t="shared" si="390"/>
        <v>0</v>
      </c>
      <c r="T704" s="90">
        <f t="shared" si="390"/>
        <v>0</v>
      </c>
      <c r="U704" s="90">
        <f t="shared" si="390"/>
        <v>0</v>
      </c>
      <c r="V704" s="90">
        <f t="shared" si="390"/>
        <v>0</v>
      </c>
      <c r="W704" s="90">
        <f t="shared" si="390"/>
        <v>0</v>
      </c>
      <c r="X704" s="90">
        <f t="shared" si="390"/>
        <v>0</v>
      </c>
      <c r="Y704" s="90">
        <f t="shared" si="390"/>
        <v>0</v>
      </c>
      <c r="Z704" s="90">
        <f t="shared" si="390"/>
        <v>0</v>
      </c>
      <c r="AA704" s="90">
        <f t="shared" si="390"/>
        <v>0</v>
      </c>
      <c r="AB704" s="90">
        <f t="shared" si="390"/>
        <v>0</v>
      </c>
      <c r="AC704" s="90">
        <f t="shared" si="390"/>
        <v>0</v>
      </c>
      <c r="AD704" s="90">
        <f t="shared" si="390"/>
        <v>0</v>
      </c>
      <c r="AE704" s="90">
        <f t="shared" si="390"/>
        <v>0</v>
      </c>
      <c r="AF704" s="90">
        <f t="shared" si="390"/>
        <v>0</v>
      </c>
      <c r="AG704" s="90">
        <f t="shared" si="390"/>
        <v>0</v>
      </c>
      <c r="AH704" s="90">
        <f t="shared" si="390"/>
        <v>0</v>
      </c>
      <c r="AI704" s="90">
        <f t="shared" si="390"/>
        <v>0</v>
      </c>
      <c r="AJ704" s="90">
        <f t="shared" si="390"/>
        <v>0</v>
      </c>
      <c r="AK704" s="90">
        <f t="shared" ref="AK704" si="391">$Q29*VLOOKUP($D704,$D$286:$BC$389,AK$681,FALSE)+$Q29*VLOOKUP(CONCATENATE("Preparació per ",LOWER($D704)),$D$286:$BC$389,AK$681,FALSE)</f>
        <v>0</v>
      </c>
      <c r="AL704" s="90">
        <f t="shared" ref="AL704:AW704" si="392">$Q29*VLOOKUP($D704,$D$286:$BC$389,AL$681,FALSE)+$Q29*VLOOKUP(CONCATENATE("Preparació per ",LOWER($D704)),$D$286:$BC$389,AL$681,FALSE)</f>
        <v>0</v>
      </c>
      <c r="AM704" s="90">
        <f t="shared" si="392"/>
        <v>0</v>
      </c>
      <c r="AN704" s="90">
        <f t="shared" si="392"/>
        <v>0</v>
      </c>
      <c r="AO704" s="90">
        <f t="shared" si="392"/>
        <v>0</v>
      </c>
      <c r="AP704" s="90">
        <f t="shared" si="392"/>
        <v>0</v>
      </c>
      <c r="AQ704" s="90">
        <f t="shared" si="392"/>
        <v>0</v>
      </c>
      <c r="AR704" s="90">
        <f t="shared" si="392"/>
        <v>0</v>
      </c>
      <c r="AS704" s="90">
        <f t="shared" si="392"/>
        <v>0</v>
      </c>
      <c r="AT704" s="90">
        <f t="shared" si="392"/>
        <v>0</v>
      </c>
      <c r="AU704" s="90">
        <f t="shared" si="392"/>
        <v>0</v>
      </c>
      <c r="AV704" s="90">
        <f t="shared" si="392"/>
        <v>0</v>
      </c>
      <c r="AW704" s="90">
        <f t="shared" si="392"/>
        <v>0</v>
      </c>
      <c r="AX704" s="90">
        <f t="shared" si="384"/>
        <v>0</v>
      </c>
      <c r="AY704" s="90">
        <f t="shared" si="384"/>
        <v>0</v>
      </c>
      <c r="AZ704" s="90">
        <f t="shared" si="384"/>
        <v>0</v>
      </c>
      <c r="BA704" s="90">
        <f t="shared" si="384"/>
        <v>0</v>
      </c>
      <c r="BB704" s="90">
        <f t="shared" si="384"/>
        <v>0</v>
      </c>
      <c r="BC704" s="90">
        <f t="shared" si="384"/>
        <v>0</v>
      </c>
    </row>
    <row r="705" spans="3:55" hidden="1">
      <c r="C705" s="49">
        <f t="shared" si="387"/>
        <v>0</v>
      </c>
      <c r="D705" s="49">
        <f t="shared" si="387"/>
        <v>0</v>
      </c>
      <c r="E705" s="76"/>
      <c r="F705" s="90">
        <f t="shared" ref="F705:AJ705" si="393">$Q30*VLOOKUP($D705,$D$286:$BC$389,F$681,FALSE)+$Q30*VLOOKUP(CONCATENATE("Preparació per ",LOWER($D705)),$D$286:$BC$389,F$681,FALSE)</f>
        <v>0</v>
      </c>
      <c r="G705" s="90">
        <f t="shared" si="393"/>
        <v>0</v>
      </c>
      <c r="H705" s="90">
        <f t="shared" si="393"/>
        <v>0</v>
      </c>
      <c r="I705" s="90">
        <f t="shared" si="393"/>
        <v>0</v>
      </c>
      <c r="J705" s="90">
        <f t="shared" si="393"/>
        <v>0</v>
      </c>
      <c r="K705" s="90">
        <f t="shared" si="393"/>
        <v>0</v>
      </c>
      <c r="L705" s="90">
        <f t="shared" si="393"/>
        <v>0</v>
      </c>
      <c r="M705" s="90">
        <f t="shared" si="393"/>
        <v>0</v>
      </c>
      <c r="N705" s="90">
        <f t="shared" si="393"/>
        <v>0</v>
      </c>
      <c r="O705" s="90">
        <f t="shared" si="393"/>
        <v>0</v>
      </c>
      <c r="P705" s="90">
        <f t="shared" si="393"/>
        <v>0</v>
      </c>
      <c r="Q705" s="90">
        <f t="shared" si="393"/>
        <v>0</v>
      </c>
      <c r="R705" s="90">
        <f t="shared" si="393"/>
        <v>0</v>
      </c>
      <c r="S705" s="90">
        <f t="shared" si="393"/>
        <v>0</v>
      </c>
      <c r="T705" s="90">
        <f t="shared" si="393"/>
        <v>0</v>
      </c>
      <c r="U705" s="90">
        <f t="shared" si="393"/>
        <v>0</v>
      </c>
      <c r="V705" s="90">
        <f t="shared" si="393"/>
        <v>0</v>
      </c>
      <c r="W705" s="90">
        <f t="shared" si="393"/>
        <v>0</v>
      </c>
      <c r="X705" s="90">
        <f t="shared" si="393"/>
        <v>0</v>
      </c>
      <c r="Y705" s="90">
        <f t="shared" si="393"/>
        <v>0</v>
      </c>
      <c r="Z705" s="90">
        <f t="shared" si="393"/>
        <v>0</v>
      </c>
      <c r="AA705" s="90">
        <f t="shared" si="393"/>
        <v>0</v>
      </c>
      <c r="AB705" s="90">
        <f t="shared" si="393"/>
        <v>0</v>
      </c>
      <c r="AC705" s="90">
        <f t="shared" si="393"/>
        <v>0</v>
      </c>
      <c r="AD705" s="90">
        <f t="shared" si="393"/>
        <v>0</v>
      </c>
      <c r="AE705" s="90">
        <f t="shared" si="393"/>
        <v>0</v>
      </c>
      <c r="AF705" s="90">
        <f t="shared" si="393"/>
        <v>0</v>
      </c>
      <c r="AG705" s="90">
        <f t="shared" si="393"/>
        <v>0</v>
      </c>
      <c r="AH705" s="90">
        <f t="shared" si="393"/>
        <v>0</v>
      </c>
      <c r="AI705" s="90">
        <f t="shared" si="393"/>
        <v>0</v>
      </c>
      <c r="AJ705" s="90">
        <f t="shared" si="393"/>
        <v>0</v>
      </c>
      <c r="AK705" s="90">
        <f t="shared" ref="AK705:AK711" si="394">$Q30*VLOOKUP($D705,$D$286:$BC$389,AK$681,FALSE)+$Q30*VLOOKUP(CONCATENATE("Preparació per ",LOWER($D705)),$D$286:$BC$389,AK$681,FALSE)</f>
        <v>0</v>
      </c>
      <c r="AL705" s="90">
        <f t="shared" ref="AL705:AW705" si="395">$Q30*VLOOKUP($D705,$D$286:$BC$389,AL$681,FALSE)+$Q30*VLOOKUP(CONCATENATE("Preparació per ",LOWER($D705)),$D$286:$BC$389,AL$681,FALSE)</f>
        <v>0</v>
      </c>
      <c r="AM705" s="90">
        <f t="shared" si="395"/>
        <v>0</v>
      </c>
      <c r="AN705" s="90">
        <f t="shared" si="395"/>
        <v>0</v>
      </c>
      <c r="AO705" s="90">
        <f t="shared" si="395"/>
        <v>0</v>
      </c>
      <c r="AP705" s="90">
        <f t="shared" si="395"/>
        <v>0</v>
      </c>
      <c r="AQ705" s="90">
        <f t="shared" si="395"/>
        <v>0</v>
      </c>
      <c r="AR705" s="90">
        <f t="shared" si="395"/>
        <v>0</v>
      </c>
      <c r="AS705" s="90">
        <f t="shared" si="395"/>
        <v>0</v>
      </c>
      <c r="AT705" s="90">
        <f t="shared" si="395"/>
        <v>0</v>
      </c>
      <c r="AU705" s="90">
        <f t="shared" si="395"/>
        <v>0</v>
      </c>
      <c r="AV705" s="90">
        <f t="shared" si="395"/>
        <v>0</v>
      </c>
      <c r="AW705" s="90">
        <f t="shared" si="395"/>
        <v>0</v>
      </c>
      <c r="AX705" s="90">
        <f t="shared" si="384"/>
        <v>0</v>
      </c>
      <c r="AY705" s="90">
        <f t="shared" si="384"/>
        <v>0</v>
      </c>
      <c r="AZ705" s="90">
        <f t="shared" si="384"/>
        <v>0</v>
      </c>
      <c r="BA705" s="90">
        <f t="shared" si="384"/>
        <v>0</v>
      </c>
      <c r="BB705" s="90">
        <f t="shared" si="384"/>
        <v>0</v>
      </c>
      <c r="BC705" s="90">
        <f t="shared" si="384"/>
        <v>0</v>
      </c>
    </row>
    <row r="706" spans="3:55" hidden="1">
      <c r="C706" s="49">
        <f t="shared" si="387"/>
        <v>0</v>
      </c>
      <c r="D706" s="49">
        <f t="shared" si="387"/>
        <v>0</v>
      </c>
      <c r="E706" s="76"/>
      <c r="F706" s="90">
        <f t="shared" ref="F706:AJ706" si="396">$Q31*VLOOKUP($D706,$D$286:$BC$389,F$681,FALSE)+$Q31*VLOOKUP(CONCATENATE("Preparació per ",LOWER($D706)),$D$286:$BC$389,F$681,FALSE)</f>
        <v>0</v>
      </c>
      <c r="G706" s="90">
        <f t="shared" si="396"/>
        <v>0</v>
      </c>
      <c r="H706" s="90">
        <f t="shared" si="396"/>
        <v>0</v>
      </c>
      <c r="I706" s="90">
        <f t="shared" si="396"/>
        <v>0</v>
      </c>
      <c r="J706" s="90">
        <f t="shared" si="396"/>
        <v>0</v>
      </c>
      <c r="K706" s="90">
        <f t="shared" si="396"/>
        <v>0</v>
      </c>
      <c r="L706" s="90">
        <f t="shared" si="396"/>
        <v>0</v>
      </c>
      <c r="M706" s="90">
        <f t="shared" si="396"/>
        <v>0</v>
      </c>
      <c r="N706" s="90">
        <f t="shared" si="396"/>
        <v>0</v>
      </c>
      <c r="O706" s="90">
        <f t="shared" si="396"/>
        <v>0</v>
      </c>
      <c r="P706" s="90">
        <f t="shared" si="396"/>
        <v>0</v>
      </c>
      <c r="Q706" s="90">
        <f t="shared" si="396"/>
        <v>0</v>
      </c>
      <c r="R706" s="90">
        <f t="shared" si="396"/>
        <v>0</v>
      </c>
      <c r="S706" s="90">
        <f t="shared" si="396"/>
        <v>0</v>
      </c>
      <c r="T706" s="90">
        <f t="shared" si="396"/>
        <v>0</v>
      </c>
      <c r="U706" s="90">
        <f t="shared" si="396"/>
        <v>0</v>
      </c>
      <c r="V706" s="90">
        <f t="shared" si="396"/>
        <v>0</v>
      </c>
      <c r="W706" s="90">
        <f t="shared" si="396"/>
        <v>0</v>
      </c>
      <c r="X706" s="90">
        <f t="shared" si="396"/>
        <v>0</v>
      </c>
      <c r="Y706" s="90">
        <f t="shared" si="396"/>
        <v>0</v>
      </c>
      <c r="Z706" s="90">
        <f t="shared" si="396"/>
        <v>0</v>
      </c>
      <c r="AA706" s="90">
        <f t="shared" si="396"/>
        <v>0</v>
      </c>
      <c r="AB706" s="90">
        <f t="shared" si="396"/>
        <v>0</v>
      </c>
      <c r="AC706" s="90">
        <f t="shared" si="396"/>
        <v>0</v>
      </c>
      <c r="AD706" s="90">
        <f t="shared" si="396"/>
        <v>0</v>
      </c>
      <c r="AE706" s="90">
        <f t="shared" si="396"/>
        <v>0</v>
      </c>
      <c r="AF706" s="90">
        <f t="shared" si="396"/>
        <v>0</v>
      </c>
      <c r="AG706" s="90">
        <f t="shared" si="396"/>
        <v>0</v>
      </c>
      <c r="AH706" s="90">
        <f t="shared" si="396"/>
        <v>0</v>
      </c>
      <c r="AI706" s="90">
        <f t="shared" si="396"/>
        <v>0</v>
      </c>
      <c r="AJ706" s="90">
        <f t="shared" si="396"/>
        <v>0</v>
      </c>
      <c r="AK706" s="90">
        <f t="shared" si="394"/>
        <v>0</v>
      </c>
      <c r="AL706" s="90">
        <f t="shared" ref="AL706:AW706" si="397">$Q31*VLOOKUP($D706,$D$286:$BC$389,AL$681,FALSE)+$Q31*VLOOKUP(CONCATENATE("Preparació per ",LOWER($D706)),$D$286:$BC$389,AL$681,FALSE)</f>
        <v>0</v>
      </c>
      <c r="AM706" s="90">
        <f t="shared" si="397"/>
        <v>0</v>
      </c>
      <c r="AN706" s="90">
        <f t="shared" si="397"/>
        <v>0</v>
      </c>
      <c r="AO706" s="90">
        <f t="shared" si="397"/>
        <v>0</v>
      </c>
      <c r="AP706" s="90">
        <f t="shared" si="397"/>
        <v>0</v>
      </c>
      <c r="AQ706" s="90">
        <f t="shared" si="397"/>
        <v>0</v>
      </c>
      <c r="AR706" s="90">
        <f t="shared" si="397"/>
        <v>0</v>
      </c>
      <c r="AS706" s="90">
        <f t="shared" si="397"/>
        <v>0</v>
      </c>
      <c r="AT706" s="90">
        <f t="shared" si="397"/>
        <v>0</v>
      </c>
      <c r="AU706" s="90">
        <f t="shared" si="397"/>
        <v>0</v>
      </c>
      <c r="AV706" s="90">
        <f t="shared" si="397"/>
        <v>0</v>
      </c>
      <c r="AW706" s="90">
        <f t="shared" si="397"/>
        <v>0</v>
      </c>
      <c r="AX706" s="90">
        <f t="shared" si="384"/>
        <v>0</v>
      </c>
      <c r="AY706" s="90">
        <f t="shared" si="384"/>
        <v>0</v>
      </c>
      <c r="AZ706" s="90">
        <f t="shared" si="384"/>
        <v>0</v>
      </c>
      <c r="BA706" s="90">
        <f t="shared" si="384"/>
        <v>0</v>
      </c>
      <c r="BB706" s="90">
        <f t="shared" si="384"/>
        <v>0</v>
      </c>
      <c r="BC706" s="90">
        <f t="shared" si="384"/>
        <v>0</v>
      </c>
    </row>
    <row r="707" spans="3:55" hidden="1">
      <c r="C707" s="60" t="str">
        <f t="shared" si="387"/>
        <v>DESHERBAT</v>
      </c>
      <c r="D707" s="60" t="str">
        <f t="shared" si="387"/>
        <v>Desherbat amb motocultor</v>
      </c>
      <c r="E707" s="77"/>
      <c r="F707" s="91">
        <f t="shared" ref="F707:AJ707" si="398">$Q32*VLOOKUP($D707,$D$286:$BC$389,F$681,FALSE)+$Q32*VLOOKUP(CONCATENATE("Preparació per ",LOWER($D707)),$D$286:$BC$389,F$681,FALSE)</f>
        <v>0</v>
      </c>
      <c r="G707" s="91">
        <f t="shared" si="398"/>
        <v>0</v>
      </c>
      <c r="H707" s="91">
        <f t="shared" si="398"/>
        <v>0</v>
      </c>
      <c r="I707" s="91">
        <f t="shared" si="398"/>
        <v>0</v>
      </c>
      <c r="J707" s="91">
        <f t="shared" si="398"/>
        <v>0</v>
      </c>
      <c r="K707" s="91">
        <f t="shared" si="398"/>
        <v>0</v>
      </c>
      <c r="L707" s="91">
        <f t="shared" si="398"/>
        <v>0</v>
      </c>
      <c r="M707" s="91">
        <f t="shared" si="398"/>
        <v>0</v>
      </c>
      <c r="N707" s="91">
        <f t="shared" si="398"/>
        <v>0</v>
      </c>
      <c r="O707" s="91">
        <f t="shared" si="398"/>
        <v>0</v>
      </c>
      <c r="P707" s="91">
        <f t="shared" si="398"/>
        <v>0</v>
      </c>
      <c r="Q707" s="91">
        <f t="shared" si="398"/>
        <v>0</v>
      </c>
      <c r="R707" s="91">
        <f t="shared" si="398"/>
        <v>0</v>
      </c>
      <c r="S707" s="91">
        <f t="shared" si="398"/>
        <v>0</v>
      </c>
      <c r="T707" s="91">
        <f t="shared" si="398"/>
        <v>0</v>
      </c>
      <c r="U707" s="91">
        <f t="shared" si="398"/>
        <v>0</v>
      </c>
      <c r="V707" s="91">
        <f t="shared" si="398"/>
        <v>0</v>
      </c>
      <c r="W707" s="91">
        <f t="shared" si="398"/>
        <v>0</v>
      </c>
      <c r="X707" s="91">
        <f t="shared" si="398"/>
        <v>0</v>
      </c>
      <c r="Y707" s="91">
        <f t="shared" si="398"/>
        <v>0</v>
      </c>
      <c r="Z707" s="91">
        <f t="shared" si="398"/>
        <v>0</v>
      </c>
      <c r="AA707" s="91">
        <f t="shared" si="398"/>
        <v>0</v>
      </c>
      <c r="AB707" s="91">
        <f t="shared" si="398"/>
        <v>0</v>
      </c>
      <c r="AC707" s="91">
        <f t="shared" si="398"/>
        <v>0</v>
      </c>
      <c r="AD707" s="91">
        <f t="shared" si="398"/>
        <v>0</v>
      </c>
      <c r="AE707" s="91">
        <f t="shared" si="398"/>
        <v>0</v>
      </c>
      <c r="AF707" s="91">
        <f t="shared" si="398"/>
        <v>0</v>
      </c>
      <c r="AG707" s="91">
        <f t="shared" si="398"/>
        <v>0</v>
      </c>
      <c r="AH707" s="91">
        <f t="shared" si="398"/>
        <v>0</v>
      </c>
      <c r="AI707" s="91">
        <f t="shared" si="398"/>
        <v>0</v>
      </c>
      <c r="AJ707" s="91">
        <f t="shared" si="398"/>
        <v>0</v>
      </c>
      <c r="AK707" s="91">
        <f t="shared" si="394"/>
        <v>0</v>
      </c>
      <c r="AL707" s="91">
        <f t="shared" ref="AL707:AW707" si="399">$Q32*VLOOKUP($D707,$D$286:$BC$389,AL$681,FALSE)+$Q32*VLOOKUP(CONCATENATE("Preparació per ",LOWER($D707)),$D$286:$BC$389,AL$681,FALSE)</f>
        <v>0</v>
      </c>
      <c r="AM707" s="91">
        <f t="shared" si="399"/>
        <v>0</v>
      </c>
      <c r="AN707" s="91">
        <f t="shared" si="399"/>
        <v>0</v>
      </c>
      <c r="AO707" s="91">
        <f t="shared" si="399"/>
        <v>0</v>
      </c>
      <c r="AP707" s="91">
        <f t="shared" si="399"/>
        <v>0</v>
      </c>
      <c r="AQ707" s="91">
        <f t="shared" si="399"/>
        <v>0</v>
      </c>
      <c r="AR707" s="91">
        <f t="shared" si="399"/>
        <v>0</v>
      </c>
      <c r="AS707" s="91">
        <f t="shared" si="399"/>
        <v>0</v>
      </c>
      <c r="AT707" s="91">
        <f t="shared" si="399"/>
        <v>0</v>
      </c>
      <c r="AU707" s="91">
        <f t="shared" si="399"/>
        <v>0</v>
      </c>
      <c r="AV707" s="91">
        <f t="shared" si="399"/>
        <v>0</v>
      </c>
      <c r="AW707" s="91">
        <f t="shared" si="399"/>
        <v>0</v>
      </c>
      <c r="AX707" s="91">
        <f t="shared" si="384"/>
        <v>0</v>
      </c>
      <c r="AY707" s="91">
        <f t="shared" si="384"/>
        <v>0</v>
      </c>
      <c r="AZ707" s="91">
        <f t="shared" si="384"/>
        <v>0</v>
      </c>
      <c r="BA707" s="91">
        <f t="shared" si="384"/>
        <v>0</v>
      </c>
      <c r="BB707" s="91">
        <f t="shared" si="384"/>
        <v>0</v>
      </c>
      <c r="BC707" s="91">
        <f t="shared" si="384"/>
        <v>0</v>
      </c>
    </row>
    <row r="708" spans="3:55" hidden="1">
      <c r="C708" s="60">
        <f t="shared" si="387"/>
        <v>0</v>
      </c>
      <c r="D708" s="60" t="str">
        <f t="shared" si="387"/>
        <v>Desherbat manual 6,5h/1.000  m2</v>
      </c>
      <c r="E708" s="77"/>
      <c r="F708" s="91">
        <f t="shared" ref="F708:AJ708" si="400">$Q33*VLOOKUP($D708,$D$286:$BC$389,F$681,FALSE)+$Q33*VLOOKUP(CONCATENATE("Preparació per ",LOWER($D708)),$D$286:$BC$389,F$681,FALSE)</f>
        <v>0</v>
      </c>
      <c r="G708" s="91">
        <f t="shared" si="400"/>
        <v>0</v>
      </c>
      <c r="H708" s="91">
        <f t="shared" si="400"/>
        <v>0</v>
      </c>
      <c r="I708" s="91">
        <f t="shared" si="400"/>
        <v>0</v>
      </c>
      <c r="J708" s="91">
        <f t="shared" si="400"/>
        <v>0</v>
      </c>
      <c r="K708" s="91">
        <f t="shared" si="400"/>
        <v>0</v>
      </c>
      <c r="L708" s="91">
        <f t="shared" si="400"/>
        <v>0</v>
      </c>
      <c r="M708" s="91">
        <f t="shared" si="400"/>
        <v>0</v>
      </c>
      <c r="N708" s="91">
        <f t="shared" si="400"/>
        <v>0</v>
      </c>
      <c r="O708" s="91">
        <f t="shared" si="400"/>
        <v>0</v>
      </c>
      <c r="P708" s="91">
        <f t="shared" si="400"/>
        <v>0</v>
      </c>
      <c r="Q708" s="91">
        <f t="shared" si="400"/>
        <v>0</v>
      </c>
      <c r="R708" s="91">
        <f t="shared" si="400"/>
        <v>0</v>
      </c>
      <c r="S708" s="91">
        <f t="shared" si="400"/>
        <v>0</v>
      </c>
      <c r="T708" s="91">
        <f t="shared" si="400"/>
        <v>0</v>
      </c>
      <c r="U708" s="91">
        <f t="shared" si="400"/>
        <v>0</v>
      </c>
      <c r="V708" s="91">
        <f t="shared" si="400"/>
        <v>0</v>
      </c>
      <c r="W708" s="91">
        <f t="shared" si="400"/>
        <v>0</v>
      </c>
      <c r="X708" s="91">
        <f t="shared" si="400"/>
        <v>0</v>
      </c>
      <c r="Y708" s="91">
        <f t="shared" si="400"/>
        <v>0</v>
      </c>
      <c r="Z708" s="91">
        <f t="shared" si="400"/>
        <v>0</v>
      </c>
      <c r="AA708" s="91">
        <f t="shared" si="400"/>
        <v>0</v>
      </c>
      <c r="AB708" s="91">
        <f t="shared" si="400"/>
        <v>0</v>
      </c>
      <c r="AC708" s="91">
        <f t="shared" si="400"/>
        <v>0</v>
      </c>
      <c r="AD708" s="91">
        <f t="shared" si="400"/>
        <v>0</v>
      </c>
      <c r="AE708" s="91">
        <f t="shared" si="400"/>
        <v>0</v>
      </c>
      <c r="AF708" s="91">
        <f t="shared" si="400"/>
        <v>0</v>
      </c>
      <c r="AG708" s="91">
        <f t="shared" si="400"/>
        <v>0</v>
      </c>
      <c r="AH708" s="91">
        <f t="shared" si="400"/>
        <v>0</v>
      </c>
      <c r="AI708" s="91">
        <f t="shared" si="400"/>
        <v>0</v>
      </c>
      <c r="AJ708" s="91">
        <f t="shared" si="400"/>
        <v>0</v>
      </c>
      <c r="AK708" s="91">
        <f t="shared" si="394"/>
        <v>0</v>
      </c>
      <c r="AL708" s="91">
        <f t="shared" ref="AL708:AW708" si="401">$Q33*VLOOKUP($D708,$D$286:$BC$389,AL$681,FALSE)+$Q33*VLOOKUP(CONCATENATE("Preparació per ",LOWER($D708)),$D$286:$BC$389,AL$681,FALSE)</f>
        <v>0</v>
      </c>
      <c r="AM708" s="91">
        <f t="shared" si="401"/>
        <v>0</v>
      </c>
      <c r="AN708" s="91">
        <f t="shared" si="401"/>
        <v>0</v>
      </c>
      <c r="AO708" s="91">
        <f t="shared" si="401"/>
        <v>0</v>
      </c>
      <c r="AP708" s="91">
        <f t="shared" si="401"/>
        <v>0</v>
      </c>
      <c r="AQ708" s="91">
        <f t="shared" si="401"/>
        <v>0</v>
      </c>
      <c r="AR708" s="91">
        <f t="shared" si="401"/>
        <v>0</v>
      </c>
      <c r="AS708" s="91">
        <f t="shared" si="401"/>
        <v>0</v>
      </c>
      <c r="AT708" s="91">
        <f t="shared" si="401"/>
        <v>0</v>
      </c>
      <c r="AU708" s="91">
        <f t="shared" si="401"/>
        <v>0</v>
      </c>
      <c r="AV708" s="91">
        <f t="shared" si="401"/>
        <v>0</v>
      </c>
      <c r="AW708" s="91">
        <f t="shared" si="401"/>
        <v>0</v>
      </c>
      <c r="AX708" s="91">
        <f t="shared" si="384"/>
        <v>0</v>
      </c>
      <c r="AY708" s="91">
        <f t="shared" si="384"/>
        <v>0</v>
      </c>
      <c r="AZ708" s="91">
        <f t="shared" si="384"/>
        <v>0</v>
      </c>
      <c r="BA708" s="91">
        <f t="shared" si="384"/>
        <v>0</v>
      </c>
      <c r="BB708" s="91">
        <f t="shared" si="384"/>
        <v>0</v>
      </c>
      <c r="BC708" s="91">
        <f t="shared" si="384"/>
        <v>0</v>
      </c>
    </row>
    <row r="709" spans="3:55" hidden="1">
      <c r="C709" s="60">
        <f t="shared" si="387"/>
        <v>0</v>
      </c>
      <c r="D709" s="60">
        <f t="shared" si="387"/>
        <v>0</v>
      </c>
      <c r="E709" s="77"/>
      <c r="F709" s="91">
        <f t="shared" ref="F709:AJ709" si="402">$Q34*VLOOKUP($D709,$D$286:$BC$389,F$681,FALSE)+$Q34*VLOOKUP(CONCATENATE("Preparació per ",LOWER($D709)),$D$286:$BC$389,F$681,FALSE)</f>
        <v>0</v>
      </c>
      <c r="G709" s="91">
        <f t="shared" si="402"/>
        <v>0</v>
      </c>
      <c r="H709" s="91">
        <f t="shared" si="402"/>
        <v>0</v>
      </c>
      <c r="I709" s="91">
        <f t="shared" si="402"/>
        <v>0</v>
      </c>
      <c r="J709" s="91">
        <f t="shared" si="402"/>
        <v>0</v>
      </c>
      <c r="K709" s="91">
        <f t="shared" si="402"/>
        <v>0</v>
      </c>
      <c r="L709" s="91">
        <f t="shared" si="402"/>
        <v>0</v>
      </c>
      <c r="M709" s="91">
        <f t="shared" si="402"/>
        <v>0</v>
      </c>
      <c r="N709" s="91">
        <f t="shared" si="402"/>
        <v>0</v>
      </c>
      <c r="O709" s="91">
        <f t="shared" si="402"/>
        <v>0</v>
      </c>
      <c r="P709" s="91">
        <f t="shared" si="402"/>
        <v>0</v>
      </c>
      <c r="Q709" s="91">
        <f t="shared" si="402"/>
        <v>0</v>
      </c>
      <c r="R709" s="91">
        <f t="shared" si="402"/>
        <v>0</v>
      </c>
      <c r="S709" s="91">
        <f t="shared" si="402"/>
        <v>0</v>
      </c>
      <c r="T709" s="91">
        <f t="shared" si="402"/>
        <v>0</v>
      </c>
      <c r="U709" s="91">
        <f t="shared" si="402"/>
        <v>0</v>
      </c>
      <c r="V709" s="91">
        <f t="shared" si="402"/>
        <v>0</v>
      </c>
      <c r="W709" s="91">
        <f t="shared" si="402"/>
        <v>0</v>
      </c>
      <c r="X709" s="91">
        <f t="shared" si="402"/>
        <v>0</v>
      </c>
      <c r="Y709" s="91">
        <f t="shared" si="402"/>
        <v>0</v>
      </c>
      <c r="Z709" s="91">
        <f t="shared" si="402"/>
        <v>0</v>
      </c>
      <c r="AA709" s="91">
        <f t="shared" si="402"/>
        <v>0</v>
      </c>
      <c r="AB709" s="91">
        <f t="shared" si="402"/>
        <v>0</v>
      </c>
      <c r="AC709" s="91">
        <f t="shared" si="402"/>
        <v>0</v>
      </c>
      <c r="AD709" s="91">
        <f t="shared" si="402"/>
        <v>0</v>
      </c>
      <c r="AE709" s="91">
        <f t="shared" si="402"/>
        <v>0</v>
      </c>
      <c r="AF709" s="91">
        <f t="shared" si="402"/>
        <v>0</v>
      </c>
      <c r="AG709" s="91">
        <f t="shared" si="402"/>
        <v>0</v>
      </c>
      <c r="AH709" s="91">
        <f t="shared" si="402"/>
        <v>0</v>
      </c>
      <c r="AI709" s="91">
        <f t="shared" si="402"/>
        <v>0</v>
      </c>
      <c r="AJ709" s="91">
        <f t="shared" si="402"/>
        <v>0</v>
      </c>
      <c r="AK709" s="91">
        <f t="shared" si="394"/>
        <v>0</v>
      </c>
      <c r="AL709" s="91">
        <f t="shared" ref="AL709:AW709" si="403">$Q34*VLOOKUP($D709,$D$286:$BC$389,AL$681,FALSE)+$Q34*VLOOKUP(CONCATENATE("Preparació per ",LOWER($D709)),$D$286:$BC$389,AL$681,FALSE)</f>
        <v>0</v>
      </c>
      <c r="AM709" s="91">
        <f t="shared" si="403"/>
        <v>0</v>
      </c>
      <c r="AN709" s="91">
        <f t="shared" si="403"/>
        <v>0</v>
      </c>
      <c r="AO709" s="91">
        <f t="shared" si="403"/>
        <v>0</v>
      </c>
      <c r="AP709" s="91">
        <f t="shared" si="403"/>
        <v>0</v>
      </c>
      <c r="AQ709" s="91">
        <f t="shared" si="403"/>
        <v>0</v>
      </c>
      <c r="AR709" s="91">
        <f t="shared" si="403"/>
        <v>0</v>
      </c>
      <c r="AS709" s="91">
        <f t="shared" si="403"/>
        <v>0</v>
      </c>
      <c r="AT709" s="91">
        <f t="shared" si="403"/>
        <v>0</v>
      </c>
      <c r="AU709" s="91">
        <f t="shared" si="403"/>
        <v>0</v>
      </c>
      <c r="AV709" s="91">
        <f t="shared" si="403"/>
        <v>0</v>
      </c>
      <c r="AW709" s="91">
        <f t="shared" si="403"/>
        <v>0</v>
      </c>
      <c r="AX709" s="91">
        <f t="shared" si="384"/>
        <v>0</v>
      </c>
      <c r="AY709" s="91">
        <f t="shared" si="384"/>
        <v>0</v>
      </c>
      <c r="AZ709" s="91">
        <f t="shared" si="384"/>
        <v>0</v>
      </c>
      <c r="BA709" s="91">
        <f t="shared" si="384"/>
        <v>0</v>
      </c>
      <c r="BB709" s="91">
        <f t="shared" si="384"/>
        <v>0</v>
      </c>
      <c r="BC709" s="91">
        <f t="shared" si="384"/>
        <v>0</v>
      </c>
    </row>
    <row r="710" spans="3:55" hidden="1">
      <c r="C710" s="60">
        <f t="shared" si="387"/>
        <v>0</v>
      </c>
      <c r="D710" s="60">
        <f t="shared" si="387"/>
        <v>0</v>
      </c>
      <c r="E710" s="77"/>
      <c r="F710" s="91">
        <f t="shared" ref="F710:AJ710" si="404">$Q35*VLOOKUP($D710,$D$286:$BC$389,F$681,FALSE)+$Q35*VLOOKUP(CONCATENATE("Preparació per ",LOWER($D710)),$D$286:$BC$389,F$681,FALSE)</f>
        <v>0</v>
      </c>
      <c r="G710" s="91">
        <f t="shared" si="404"/>
        <v>0</v>
      </c>
      <c r="H710" s="91">
        <f t="shared" si="404"/>
        <v>0</v>
      </c>
      <c r="I710" s="91">
        <f t="shared" si="404"/>
        <v>0</v>
      </c>
      <c r="J710" s="91">
        <f t="shared" si="404"/>
        <v>0</v>
      </c>
      <c r="K710" s="91">
        <f t="shared" si="404"/>
        <v>0</v>
      </c>
      <c r="L710" s="91">
        <f t="shared" si="404"/>
        <v>0</v>
      </c>
      <c r="M710" s="91">
        <f t="shared" si="404"/>
        <v>0</v>
      </c>
      <c r="N710" s="91">
        <f t="shared" si="404"/>
        <v>0</v>
      </c>
      <c r="O710" s="91">
        <f t="shared" si="404"/>
        <v>0</v>
      </c>
      <c r="P710" s="91">
        <f t="shared" si="404"/>
        <v>0</v>
      </c>
      <c r="Q710" s="91">
        <f t="shared" si="404"/>
        <v>0</v>
      </c>
      <c r="R710" s="91">
        <f t="shared" si="404"/>
        <v>0</v>
      </c>
      <c r="S710" s="91">
        <f t="shared" si="404"/>
        <v>0</v>
      </c>
      <c r="T710" s="91">
        <f t="shared" si="404"/>
        <v>0</v>
      </c>
      <c r="U710" s="91">
        <f t="shared" si="404"/>
        <v>0</v>
      </c>
      <c r="V710" s="91">
        <f t="shared" si="404"/>
        <v>0</v>
      </c>
      <c r="W710" s="91">
        <f t="shared" si="404"/>
        <v>0</v>
      </c>
      <c r="X710" s="91">
        <f t="shared" si="404"/>
        <v>0</v>
      </c>
      <c r="Y710" s="91">
        <f t="shared" si="404"/>
        <v>0</v>
      </c>
      <c r="Z710" s="91">
        <f t="shared" si="404"/>
        <v>0</v>
      </c>
      <c r="AA710" s="91">
        <f t="shared" si="404"/>
        <v>0</v>
      </c>
      <c r="AB710" s="91">
        <f t="shared" si="404"/>
        <v>0</v>
      </c>
      <c r="AC710" s="91">
        <f t="shared" si="404"/>
        <v>0</v>
      </c>
      <c r="AD710" s="91">
        <f t="shared" si="404"/>
        <v>0</v>
      </c>
      <c r="AE710" s="91">
        <f t="shared" si="404"/>
        <v>0</v>
      </c>
      <c r="AF710" s="91">
        <f t="shared" si="404"/>
        <v>0</v>
      </c>
      <c r="AG710" s="91">
        <f t="shared" si="404"/>
        <v>0</v>
      </c>
      <c r="AH710" s="91">
        <f t="shared" si="404"/>
        <v>0</v>
      </c>
      <c r="AI710" s="91">
        <f t="shared" si="404"/>
        <v>0</v>
      </c>
      <c r="AJ710" s="91">
        <f t="shared" si="404"/>
        <v>0</v>
      </c>
      <c r="AK710" s="91">
        <f t="shared" si="394"/>
        <v>0</v>
      </c>
      <c r="AL710" s="91">
        <f t="shared" ref="AL710:AW710" si="405">$Q35*VLOOKUP($D710,$D$286:$BC$389,AL$681,FALSE)+$Q35*VLOOKUP(CONCATENATE("Preparació per ",LOWER($D710)),$D$286:$BC$389,AL$681,FALSE)</f>
        <v>0</v>
      </c>
      <c r="AM710" s="91">
        <f t="shared" si="405"/>
        <v>0</v>
      </c>
      <c r="AN710" s="91">
        <f t="shared" si="405"/>
        <v>0</v>
      </c>
      <c r="AO710" s="91">
        <f t="shared" si="405"/>
        <v>0</v>
      </c>
      <c r="AP710" s="91">
        <f t="shared" si="405"/>
        <v>0</v>
      </c>
      <c r="AQ710" s="91">
        <f t="shared" si="405"/>
        <v>0</v>
      </c>
      <c r="AR710" s="91">
        <f t="shared" si="405"/>
        <v>0</v>
      </c>
      <c r="AS710" s="91">
        <f t="shared" si="405"/>
        <v>0</v>
      </c>
      <c r="AT710" s="91">
        <f t="shared" si="405"/>
        <v>0</v>
      </c>
      <c r="AU710" s="91">
        <f t="shared" si="405"/>
        <v>0</v>
      </c>
      <c r="AV710" s="91">
        <f t="shared" si="405"/>
        <v>0</v>
      </c>
      <c r="AW710" s="91">
        <f t="shared" si="405"/>
        <v>0</v>
      </c>
      <c r="AX710" s="91">
        <f t="shared" si="384"/>
        <v>0</v>
      </c>
      <c r="AY710" s="91">
        <f t="shared" si="384"/>
        <v>0</v>
      </c>
      <c r="AZ710" s="91">
        <f t="shared" si="384"/>
        <v>0</v>
      </c>
      <c r="BA710" s="91">
        <f t="shared" si="384"/>
        <v>0</v>
      </c>
      <c r="BB710" s="91">
        <f t="shared" si="384"/>
        <v>0</v>
      </c>
      <c r="BC710" s="91">
        <f t="shared" si="384"/>
        <v>0</v>
      </c>
    </row>
    <row r="711" spans="3:55" hidden="1">
      <c r="C711" s="62" t="str">
        <f t="shared" si="387"/>
        <v>ALTRES OPERACIONS ESPECÍFIQUES</v>
      </c>
      <c r="D711" s="62" t="str">
        <f t="shared" si="387"/>
        <v>Renda de la terra</v>
      </c>
      <c r="E711" s="78"/>
      <c r="F711" s="92">
        <f t="shared" ref="F711:AJ711" si="406">$Q36*VLOOKUP($D711,$D$286:$BC$389,F$681,FALSE)+$Q36*VLOOKUP(CONCATENATE("Preparació per ",LOWER($D711)),$D$286:$BC$389,F$681,FALSE)</f>
        <v>0</v>
      </c>
      <c r="G711" s="92">
        <f t="shared" si="406"/>
        <v>0</v>
      </c>
      <c r="H711" s="92">
        <f t="shared" si="406"/>
        <v>0</v>
      </c>
      <c r="I711" s="92">
        <f t="shared" si="406"/>
        <v>0</v>
      </c>
      <c r="J711" s="92">
        <f t="shared" si="406"/>
        <v>0</v>
      </c>
      <c r="K711" s="92">
        <f t="shared" si="406"/>
        <v>0</v>
      </c>
      <c r="L711" s="92">
        <f t="shared" si="406"/>
        <v>0</v>
      </c>
      <c r="M711" s="92">
        <f t="shared" si="406"/>
        <v>0</v>
      </c>
      <c r="N711" s="92">
        <f t="shared" si="406"/>
        <v>0</v>
      </c>
      <c r="O711" s="92">
        <f t="shared" si="406"/>
        <v>0</v>
      </c>
      <c r="P711" s="92">
        <f t="shared" si="406"/>
        <v>0</v>
      </c>
      <c r="Q711" s="92">
        <f t="shared" si="406"/>
        <v>0</v>
      </c>
      <c r="R711" s="92">
        <f t="shared" si="406"/>
        <v>0</v>
      </c>
      <c r="S711" s="92">
        <f t="shared" si="406"/>
        <v>0</v>
      </c>
      <c r="T711" s="92">
        <f t="shared" si="406"/>
        <v>0</v>
      </c>
      <c r="U711" s="92">
        <f t="shared" si="406"/>
        <v>0</v>
      </c>
      <c r="V711" s="92">
        <f t="shared" si="406"/>
        <v>0</v>
      </c>
      <c r="W711" s="92">
        <f t="shared" si="406"/>
        <v>0</v>
      </c>
      <c r="X711" s="92">
        <f t="shared" si="406"/>
        <v>0</v>
      </c>
      <c r="Y711" s="92">
        <f t="shared" si="406"/>
        <v>0</v>
      </c>
      <c r="Z711" s="92">
        <f t="shared" si="406"/>
        <v>0</v>
      </c>
      <c r="AA711" s="92">
        <f t="shared" si="406"/>
        <v>0</v>
      </c>
      <c r="AB711" s="92">
        <f t="shared" si="406"/>
        <v>0</v>
      </c>
      <c r="AC711" s="92">
        <f t="shared" si="406"/>
        <v>0</v>
      </c>
      <c r="AD711" s="92">
        <f t="shared" si="406"/>
        <v>0</v>
      </c>
      <c r="AE711" s="92">
        <f t="shared" si="406"/>
        <v>0</v>
      </c>
      <c r="AF711" s="92">
        <f t="shared" si="406"/>
        <v>0</v>
      </c>
      <c r="AG711" s="92">
        <f t="shared" si="406"/>
        <v>0</v>
      </c>
      <c r="AH711" s="92">
        <f t="shared" si="406"/>
        <v>0</v>
      </c>
      <c r="AI711" s="92">
        <f t="shared" si="406"/>
        <v>0</v>
      </c>
      <c r="AJ711" s="92">
        <f t="shared" si="406"/>
        <v>0</v>
      </c>
      <c r="AK711" s="92">
        <f t="shared" si="394"/>
        <v>0</v>
      </c>
      <c r="AL711" s="92">
        <f t="shared" ref="AL711:AW711" si="407">$Q36*VLOOKUP($D711,$D$286:$BC$389,AL$681,FALSE)+$Q36*VLOOKUP(CONCATENATE("Preparació per ",LOWER($D711)),$D$286:$BC$389,AL$681,FALSE)</f>
        <v>0</v>
      </c>
      <c r="AM711" s="92">
        <f t="shared" si="407"/>
        <v>0</v>
      </c>
      <c r="AN711" s="92">
        <f t="shared" si="407"/>
        <v>0</v>
      </c>
      <c r="AO711" s="92">
        <f t="shared" si="407"/>
        <v>0</v>
      </c>
      <c r="AP711" s="92">
        <f t="shared" si="407"/>
        <v>0</v>
      </c>
      <c r="AQ711" s="92">
        <f t="shared" si="407"/>
        <v>0</v>
      </c>
      <c r="AR711" s="92">
        <f t="shared" si="407"/>
        <v>0</v>
      </c>
      <c r="AS711" s="92">
        <f t="shared" si="407"/>
        <v>0</v>
      </c>
      <c r="AT711" s="92">
        <f t="shared" si="407"/>
        <v>0</v>
      </c>
      <c r="AU711" s="92">
        <f t="shared" si="407"/>
        <v>0</v>
      </c>
      <c r="AV711" s="92">
        <f t="shared" si="407"/>
        <v>0</v>
      </c>
      <c r="AW711" s="92">
        <f t="shared" si="407"/>
        <v>0</v>
      </c>
      <c r="AX711" s="92">
        <f t="shared" si="384"/>
        <v>0</v>
      </c>
      <c r="AY711" s="92">
        <f t="shared" si="384"/>
        <v>0</v>
      </c>
      <c r="AZ711" s="92">
        <f t="shared" si="384"/>
        <v>0</v>
      </c>
      <c r="BA711" s="92">
        <f t="shared" si="384"/>
        <v>0</v>
      </c>
      <c r="BB711" s="92">
        <f t="shared" si="384"/>
        <v>0</v>
      </c>
      <c r="BC711" s="92">
        <f t="shared" si="384"/>
        <v>0</v>
      </c>
    </row>
    <row r="712" spans="3:55" hidden="1">
      <c r="C712" s="62">
        <f t="shared" si="387"/>
        <v>0</v>
      </c>
      <c r="D712" s="62">
        <f t="shared" si="387"/>
        <v>0</v>
      </c>
      <c r="E712" s="78"/>
      <c r="F712" s="92">
        <f t="shared" ref="F712:AJ712" si="408">$Q37*VLOOKUP($D712,$D$286:$BC$389,F$681,FALSE)+$Q37*VLOOKUP(CONCATENATE("Preparació per ",LOWER($D712)),$D$286:$BC$389,F$681,FALSE)</f>
        <v>0</v>
      </c>
      <c r="G712" s="92">
        <f t="shared" si="408"/>
        <v>0</v>
      </c>
      <c r="H712" s="92">
        <f t="shared" si="408"/>
        <v>0</v>
      </c>
      <c r="I712" s="92">
        <f t="shared" si="408"/>
        <v>0</v>
      </c>
      <c r="J712" s="92">
        <f t="shared" si="408"/>
        <v>0</v>
      </c>
      <c r="K712" s="92">
        <f t="shared" si="408"/>
        <v>0</v>
      </c>
      <c r="L712" s="92">
        <f t="shared" si="408"/>
        <v>0</v>
      </c>
      <c r="M712" s="92">
        <f t="shared" si="408"/>
        <v>0</v>
      </c>
      <c r="N712" s="92">
        <f t="shared" si="408"/>
        <v>0</v>
      </c>
      <c r="O712" s="92">
        <f t="shared" si="408"/>
        <v>0</v>
      </c>
      <c r="P712" s="92">
        <f t="shared" si="408"/>
        <v>0</v>
      </c>
      <c r="Q712" s="92">
        <f t="shared" si="408"/>
        <v>0</v>
      </c>
      <c r="R712" s="92">
        <f t="shared" si="408"/>
        <v>0</v>
      </c>
      <c r="S712" s="92">
        <f t="shared" si="408"/>
        <v>0</v>
      </c>
      <c r="T712" s="92">
        <f t="shared" si="408"/>
        <v>0</v>
      </c>
      <c r="U712" s="92">
        <f t="shared" si="408"/>
        <v>0</v>
      </c>
      <c r="V712" s="92">
        <f t="shared" si="408"/>
        <v>0</v>
      </c>
      <c r="W712" s="92">
        <f t="shared" si="408"/>
        <v>0</v>
      </c>
      <c r="X712" s="92">
        <f t="shared" si="408"/>
        <v>0</v>
      </c>
      <c r="Y712" s="92">
        <f t="shared" si="408"/>
        <v>0</v>
      </c>
      <c r="Z712" s="92">
        <f t="shared" si="408"/>
        <v>0</v>
      </c>
      <c r="AA712" s="92">
        <f t="shared" si="408"/>
        <v>0</v>
      </c>
      <c r="AB712" s="92">
        <f t="shared" si="408"/>
        <v>0</v>
      </c>
      <c r="AC712" s="92">
        <f t="shared" si="408"/>
        <v>0</v>
      </c>
      <c r="AD712" s="92">
        <f t="shared" si="408"/>
        <v>0</v>
      </c>
      <c r="AE712" s="92">
        <f t="shared" si="408"/>
        <v>0</v>
      </c>
      <c r="AF712" s="92">
        <f t="shared" si="408"/>
        <v>0</v>
      </c>
      <c r="AG712" s="92">
        <f t="shared" si="408"/>
        <v>0</v>
      </c>
      <c r="AH712" s="92">
        <f t="shared" si="408"/>
        <v>0</v>
      </c>
      <c r="AI712" s="92">
        <f t="shared" si="408"/>
        <v>0</v>
      </c>
      <c r="AJ712" s="92">
        <f t="shared" si="408"/>
        <v>0</v>
      </c>
      <c r="AK712" s="92">
        <f t="shared" ref="AK712" si="409">$Q37*VLOOKUP($D712,$D$286:$BC$389,AK$681,FALSE)+$Q37*VLOOKUP(CONCATENATE("Preparació per ",LOWER($D712)),$D$286:$BC$389,AK$681,FALSE)</f>
        <v>0</v>
      </c>
      <c r="AL712" s="92">
        <f t="shared" ref="AL712:AW712" si="410">$Q37*VLOOKUP($D712,$D$286:$BC$389,AL$681,FALSE)+$Q37*VLOOKUP(CONCATENATE("Preparació per ",LOWER($D712)),$D$286:$BC$389,AL$681,FALSE)</f>
        <v>0</v>
      </c>
      <c r="AM712" s="92">
        <f t="shared" si="410"/>
        <v>0</v>
      </c>
      <c r="AN712" s="92">
        <f t="shared" si="410"/>
        <v>0</v>
      </c>
      <c r="AO712" s="92">
        <f t="shared" si="410"/>
        <v>0</v>
      </c>
      <c r="AP712" s="92">
        <f t="shared" si="410"/>
        <v>0</v>
      </c>
      <c r="AQ712" s="92">
        <f t="shared" si="410"/>
        <v>0</v>
      </c>
      <c r="AR712" s="92">
        <f t="shared" si="410"/>
        <v>0</v>
      </c>
      <c r="AS712" s="92">
        <f t="shared" si="410"/>
        <v>0</v>
      </c>
      <c r="AT712" s="92">
        <f t="shared" si="410"/>
        <v>0</v>
      </c>
      <c r="AU712" s="92">
        <f t="shared" si="410"/>
        <v>0</v>
      </c>
      <c r="AV712" s="92">
        <f t="shared" si="410"/>
        <v>0</v>
      </c>
      <c r="AW712" s="92">
        <f t="shared" si="410"/>
        <v>0</v>
      </c>
      <c r="AX712" s="92">
        <f t="shared" si="384"/>
        <v>0</v>
      </c>
      <c r="AY712" s="92">
        <f t="shared" si="384"/>
        <v>0</v>
      </c>
      <c r="AZ712" s="92">
        <f t="shared" si="384"/>
        <v>0</v>
      </c>
      <c r="BA712" s="92">
        <f t="shared" si="384"/>
        <v>0</v>
      </c>
      <c r="BB712" s="92">
        <f t="shared" si="384"/>
        <v>0</v>
      </c>
      <c r="BC712" s="92">
        <f t="shared" si="384"/>
        <v>0</v>
      </c>
    </row>
    <row r="713" spans="3:55" hidden="1">
      <c r="C713" s="62">
        <f t="shared" si="387"/>
        <v>0</v>
      </c>
      <c r="D713" s="62">
        <f t="shared" si="387"/>
        <v>0</v>
      </c>
      <c r="E713" s="78"/>
      <c r="F713" s="92">
        <f t="shared" ref="F713:AJ713" si="411">$Q38*VLOOKUP($D713,$D$286:$BC$389,F$681,FALSE)+$Q38*VLOOKUP(CONCATENATE("Preparació per ",LOWER($D713)),$D$286:$BC$389,F$681,FALSE)</f>
        <v>0</v>
      </c>
      <c r="G713" s="92">
        <f t="shared" si="411"/>
        <v>0</v>
      </c>
      <c r="H713" s="92">
        <f t="shared" si="411"/>
        <v>0</v>
      </c>
      <c r="I713" s="92">
        <f t="shared" si="411"/>
        <v>0</v>
      </c>
      <c r="J713" s="92">
        <f t="shared" si="411"/>
        <v>0</v>
      </c>
      <c r="K713" s="92">
        <f t="shared" si="411"/>
        <v>0</v>
      </c>
      <c r="L713" s="92">
        <f t="shared" si="411"/>
        <v>0</v>
      </c>
      <c r="M713" s="92">
        <f t="shared" si="411"/>
        <v>0</v>
      </c>
      <c r="N713" s="92">
        <f t="shared" si="411"/>
        <v>0</v>
      </c>
      <c r="O713" s="92">
        <f t="shared" si="411"/>
        <v>0</v>
      </c>
      <c r="P713" s="92">
        <f t="shared" si="411"/>
        <v>0</v>
      </c>
      <c r="Q713" s="92">
        <f t="shared" si="411"/>
        <v>0</v>
      </c>
      <c r="R713" s="92">
        <f t="shared" si="411"/>
        <v>0</v>
      </c>
      <c r="S713" s="92">
        <f t="shared" si="411"/>
        <v>0</v>
      </c>
      <c r="T713" s="92">
        <f t="shared" si="411"/>
        <v>0</v>
      </c>
      <c r="U713" s="92">
        <f t="shared" si="411"/>
        <v>0</v>
      </c>
      <c r="V713" s="92">
        <f t="shared" si="411"/>
        <v>0</v>
      </c>
      <c r="W713" s="92">
        <f t="shared" si="411"/>
        <v>0</v>
      </c>
      <c r="X713" s="92">
        <f t="shared" si="411"/>
        <v>0</v>
      </c>
      <c r="Y713" s="92">
        <f t="shared" si="411"/>
        <v>0</v>
      </c>
      <c r="Z713" s="92">
        <f t="shared" si="411"/>
        <v>0</v>
      </c>
      <c r="AA713" s="92">
        <f t="shared" si="411"/>
        <v>0</v>
      </c>
      <c r="AB713" s="92">
        <f t="shared" si="411"/>
        <v>0</v>
      </c>
      <c r="AC713" s="92">
        <f t="shared" si="411"/>
        <v>0</v>
      </c>
      <c r="AD713" s="92">
        <f t="shared" si="411"/>
        <v>0</v>
      </c>
      <c r="AE713" s="92">
        <f t="shared" si="411"/>
        <v>0</v>
      </c>
      <c r="AF713" s="92">
        <f t="shared" si="411"/>
        <v>0</v>
      </c>
      <c r="AG713" s="92">
        <f t="shared" si="411"/>
        <v>0</v>
      </c>
      <c r="AH713" s="92">
        <f t="shared" si="411"/>
        <v>0</v>
      </c>
      <c r="AI713" s="92">
        <f t="shared" si="411"/>
        <v>0</v>
      </c>
      <c r="AJ713" s="92">
        <f t="shared" si="411"/>
        <v>0</v>
      </c>
      <c r="AK713" s="92">
        <f>$Q38*VLOOKUP($D713,$D$286:$BC$389,AK$681,FALSE)+$Q38*VLOOKUP(CONCATENATE("Preparació per ",LOWER($D713)),$D$286:$BC$389,AK$681,FALSE)</f>
        <v>0</v>
      </c>
      <c r="AL713" s="92">
        <f t="shared" ref="AL713:AW713" si="412">$Q38*VLOOKUP($D713,$D$286:$BC$389,AL$681,FALSE)+$Q38*VLOOKUP(CONCATENATE("Preparació per ",LOWER($D713)),$D$286:$BC$389,AL$681,FALSE)</f>
        <v>0</v>
      </c>
      <c r="AM713" s="92">
        <f t="shared" si="412"/>
        <v>0</v>
      </c>
      <c r="AN713" s="92">
        <f t="shared" si="412"/>
        <v>0</v>
      </c>
      <c r="AO713" s="92">
        <f t="shared" si="412"/>
        <v>0</v>
      </c>
      <c r="AP713" s="92">
        <f t="shared" si="412"/>
        <v>0</v>
      </c>
      <c r="AQ713" s="92">
        <f t="shared" si="412"/>
        <v>0</v>
      </c>
      <c r="AR713" s="92">
        <f t="shared" si="412"/>
        <v>0</v>
      </c>
      <c r="AS713" s="92">
        <f t="shared" si="412"/>
        <v>0</v>
      </c>
      <c r="AT713" s="92">
        <f t="shared" si="412"/>
        <v>0</v>
      </c>
      <c r="AU713" s="92">
        <f t="shared" si="412"/>
        <v>0</v>
      </c>
      <c r="AV713" s="92">
        <f t="shared" si="412"/>
        <v>0</v>
      </c>
      <c r="AW713" s="92">
        <f t="shared" si="412"/>
        <v>0</v>
      </c>
      <c r="AX713" s="92">
        <f t="shared" si="384"/>
        <v>0</v>
      </c>
      <c r="AY713" s="92">
        <f t="shared" si="384"/>
        <v>0</v>
      </c>
      <c r="AZ713" s="92">
        <f t="shared" si="384"/>
        <v>0</v>
      </c>
      <c r="BA713" s="92">
        <f t="shared" si="384"/>
        <v>0</v>
      </c>
      <c r="BB713" s="92">
        <f t="shared" si="384"/>
        <v>0</v>
      </c>
      <c r="BC713" s="92">
        <f t="shared" si="384"/>
        <v>0</v>
      </c>
    </row>
    <row r="714" spans="3:55" hidden="1">
      <c r="C714" s="62">
        <f t="shared" si="387"/>
        <v>0</v>
      </c>
      <c r="D714" s="62">
        <f t="shared" si="387"/>
        <v>0</v>
      </c>
      <c r="E714" s="78"/>
      <c r="F714" s="92">
        <f t="shared" ref="F714:AJ714" si="413">$Q39*VLOOKUP($D714,$D$286:$BC$389,F$681,FALSE)+$Q39*VLOOKUP(CONCATENATE("Preparació per ",LOWER($D714)),$D$286:$BC$389,F$681,FALSE)</f>
        <v>0</v>
      </c>
      <c r="G714" s="92">
        <f t="shared" si="413"/>
        <v>0</v>
      </c>
      <c r="H714" s="92">
        <f t="shared" si="413"/>
        <v>0</v>
      </c>
      <c r="I714" s="92">
        <f t="shared" si="413"/>
        <v>0</v>
      </c>
      <c r="J714" s="92">
        <f t="shared" si="413"/>
        <v>0</v>
      </c>
      <c r="K714" s="92">
        <f t="shared" si="413"/>
        <v>0</v>
      </c>
      <c r="L714" s="92">
        <f t="shared" si="413"/>
        <v>0</v>
      </c>
      <c r="M714" s="92">
        <f t="shared" si="413"/>
        <v>0</v>
      </c>
      <c r="N714" s="92">
        <f t="shared" si="413"/>
        <v>0</v>
      </c>
      <c r="O714" s="92">
        <f t="shared" si="413"/>
        <v>0</v>
      </c>
      <c r="P714" s="92">
        <f t="shared" si="413"/>
        <v>0</v>
      </c>
      <c r="Q714" s="92">
        <f t="shared" si="413"/>
        <v>0</v>
      </c>
      <c r="R714" s="92">
        <f t="shared" si="413"/>
        <v>0</v>
      </c>
      <c r="S714" s="92">
        <f t="shared" si="413"/>
        <v>0</v>
      </c>
      <c r="T714" s="92">
        <f t="shared" si="413"/>
        <v>0</v>
      </c>
      <c r="U714" s="92">
        <f t="shared" si="413"/>
        <v>0</v>
      </c>
      <c r="V714" s="92">
        <f t="shared" si="413"/>
        <v>0</v>
      </c>
      <c r="W714" s="92">
        <f t="shared" si="413"/>
        <v>0</v>
      </c>
      <c r="X714" s="92">
        <f t="shared" si="413"/>
        <v>0</v>
      </c>
      <c r="Y714" s="92">
        <f t="shared" si="413"/>
        <v>0</v>
      </c>
      <c r="Z714" s="92">
        <f t="shared" si="413"/>
        <v>0</v>
      </c>
      <c r="AA714" s="92">
        <f t="shared" si="413"/>
        <v>0</v>
      </c>
      <c r="AB714" s="92">
        <f t="shared" si="413"/>
        <v>0</v>
      </c>
      <c r="AC714" s="92">
        <f t="shared" si="413"/>
        <v>0</v>
      </c>
      <c r="AD714" s="92">
        <f t="shared" si="413"/>
        <v>0</v>
      </c>
      <c r="AE714" s="92">
        <f t="shared" si="413"/>
        <v>0</v>
      </c>
      <c r="AF714" s="92">
        <f t="shared" si="413"/>
        <v>0</v>
      </c>
      <c r="AG714" s="92">
        <f t="shared" si="413"/>
        <v>0</v>
      </c>
      <c r="AH714" s="92">
        <f t="shared" si="413"/>
        <v>0</v>
      </c>
      <c r="AI714" s="92">
        <f t="shared" si="413"/>
        <v>0</v>
      </c>
      <c r="AJ714" s="92">
        <f t="shared" si="413"/>
        <v>0</v>
      </c>
      <c r="AK714" s="92">
        <f>$Q39*VLOOKUP($D714,$D$286:$BC$389,AK$681,FALSE)+$Q39*VLOOKUP(CONCATENATE("Preparació per ",LOWER($D714)),$D$286:$BC$389,AK$681,FALSE)</f>
        <v>0</v>
      </c>
      <c r="AL714" s="92">
        <f t="shared" ref="AL714:AW714" si="414">$Q39*VLOOKUP($D714,$D$286:$BC$389,AL$681,FALSE)+$Q39*VLOOKUP(CONCATENATE("Preparació per ",LOWER($D714)),$D$286:$BC$389,AL$681,FALSE)</f>
        <v>0</v>
      </c>
      <c r="AM714" s="92">
        <f t="shared" si="414"/>
        <v>0</v>
      </c>
      <c r="AN714" s="92">
        <f t="shared" si="414"/>
        <v>0</v>
      </c>
      <c r="AO714" s="92">
        <f t="shared" si="414"/>
        <v>0</v>
      </c>
      <c r="AP714" s="92">
        <f t="shared" si="414"/>
        <v>0</v>
      </c>
      <c r="AQ714" s="92">
        <f t="shared" si="414"/>
        <v>0</v>
      </c>
      <c r="AR714" s="92">
        <f t="shared" si="414"/>
        <v>0</v>
      </c>
      <c r="AS714" s="92">
        <f t="shared" si="414"/>
        <v>0</v>
      </c>
      <c r="AT714" s="92">
        <f t="shared" si="414"/>
        <v>0</v>
      </c>
      <c r="AU714" s="92">
        <f t="shared" si="414"/>
        <v>0</v>
      </c>
      <c r="AV714" s="92">
        <f t="shared" si="414"/>
        <v>0</v>
      </c>
      <c r="AW714" s="92">
        <f t="shared" si="414"/>
        <v>0</v>
      </c>
      <c r="AX714" s="92">
        <f t="shared" si="384"/>
        <v>0</v>
      </c>
      <c r="AY714" s="92">
        <f t="shared" si="384"/>
        <v>0</v>
      </c>
      <c r="AZ714" s="92">
        <f t="shared" si="384"/>
        <v>0</v>
      </c>
      <c r="BA714" s="92">
        <f t="shared" si="384"/>
        <v>0</v>
      </c>
      <c r="BB714" s="92">
        <f t="shared" si="384"/>
        <v>0</v>
      </c>
      <c r="BC714" s="92">
        <f t="shared" si="384"/>
        <v>0</v>
      </c>
    </row>
    <row r="715" spans="3:55" hidden="1">
      <c r="C715" s="62">
        <f t="shared" si="387"/>
        <v>0</v>
      </c>
      <c r="D715" s="62">
        <f t="shared" si="387"/>
        <v>0</v>
      </c>
      <c r="E715" s="78"/>
      <c r="F715" s="92">
        <f t="shared" ref="F715:AJ715" si="415">$Q40*VLOOKUP($D715,$D$286:$BC$389,F$681,FALSE)+$Q40*VLOOKUP(CONCATENATE("Preparació per ",LOWER($D715)),$D$286:$BC$389,F$681,FALSE)</f>
        <v>0</v>
      </c>
      <c r="G715" s="92">
        <f t="shared" si="415"/>
        <v>0</v>
      </c>
      <c r="H715" s="92">
        <f t="shared" si="415"/>
        <v>0</v>
      </c>
      <c r="I715" s="92">
        <f t="shared" si="415"/>
        <v>0</v>
      </c>
      <c r="J715" s="92">
        <f t="shared" si="415"/>
        <v>0</v>
      </c>
      <c r="K715" s="92">
        <f t="shared" si="415"/>
        <v>0</v>
      </c>
      <c r="L715" s="92">
        <f t="shared" si="415"/>
        <v>0</v>
      </c>
      <c r="M715" s="92">
        <f t="shared" si="415"/>
        <v>0</v>
      </c>
      <c r="N715" s="92">
        <f t="shared" si="415"/>
        <v>0</v>
      </c>
      <c r="O715" s="92">
        <f t="shared" si="415"/>
        <v>0</v>
      </c>
      <c r="P715" s="92">
        <f t="shared" si="415"/>
        <v>0</v>
      </c>
      <c r="Q715" s="92">
        <f t="shared" si="415"/>
        <v>0</v>
      </c>
      <c r="R715" s="92">
        <f t="shared" si="415"/>
        <v>0</v>
      </c>
      <c r="S715" s="92">
        <f t="shared" si="415"/>
        <v>0</v>
      </c>
      <c r="T715" s="92">
        <f t="shared" si="415"/>
        <v>0</v>
      </c>
      <c r="U715" s="92">
        <f t="shared" si="415"/>
        <v>0</v>
      </c>
      <c r="V715" s="92">
        <f t="shared" si="415"/>
        <v>0</v>
      </c>
      <c r="W715" s="92">
        <f t="shared" si="415"/>
        <v>0</v>
      </c>
      <c r="X715" s="92">
        <f t="shared" si="415"/>
        <v>0</v>
      </c>
      <c r="Y715" s="92">
        <f t="shared" si="415"/>
        <v>0</v>
      </c>
      <c r="Z715" s="92">
        <f t="shared" si="415"/>
        <v>0</v>
      </c>
      <c r="AA715" s="92">
        <f t="shared" si="415"/>
        <v>0</v>
      </c>
      <c r="AB715" s="92">
        <f t="shared" si="415"/>
        <v>0</v>
      </c>
      <c r="AC715" s="92">
        <f t="shared" si="415"/>
        <v>0</v>
      </c>
      <c r="AD715" s="92">
        <f t="shared" si="415"/>
        <v>0</v>
      </c>
      <c r="AE715" s="92">
        <f t="shared" si="415"/>
        <v>0</v>
      </c>
      <c r="AF715" s="92">
        <f t="shared" si="415"/>
        <v>0</v>
      </c>
      <c r="AG715" s="92">
        <f t="shared" si="415"/>
        <v>0</v>
      </c>
      <c r="AH715" s="92">
        <f t="shared" si="415"/>
        <v>0</v>
      </c>
      <c r="AI715" s="92">
        <f t="shared" si="415"/>
        <v>0</v>
      </c>
      <c r="AJ715" s="92">
        <f t="shared" si="415"/>
        <v>0</v>
      </c>
      <c r="AK715" s="92">
        <f>$Q40*VLOOKUP($D715,$D$286:$BC$389,AK$681,FALSE)+$Q40*VLOOKUP(CONCATENATE("Preparació per ",LOWER($D715)),$D$286:$BC$389,AK$681,FALSE)</f>
        <v>0</v>
      </c>
      <c r="AL715" s="92">
        <f t="shared" ref="AL715:AN717" si="416">$Q40*VLOOKUP($D715,$D$286:$BC$389,AL$681,FALSE)+$Q40*VLOOKUP(CONCATENATE("Preparació per ",LOWER($D715)),$D$286:$BC$389,AL$681,FALSE)</f>
        <v>0</v>
      </c>
      <c r="AM715" s="92">
        <f t="shared" si="416"/>
        <v>0</v>
      </c>
      <c r="AN715" s="92">
        <f t="shared" si="416"/>
        <v>0</v>
      </c>
      <c r="AO715" s="92">
        <f t="shared" ref="AO715:BC715" si="417">$Q40*VLOOKUP($D715,$D$286:$BC$389,AO$681,FALSE)+$Q40*VLOOKUP(CONCATENATE("Preparació per ",LOWER($D715)),$D$286:$BC$389,AO$681,FALSE)</f>
        <v>0</v>
      </c>
      <c r="AP715" s="92">
        <f t="shared" si="417"/>
        <v>0</v>
      </c>
      <c r="AQ715" s="92">
        <f t="shared" si="417"/>
        <v>0</v>
      </c>
      <c r="AR715" s="92">
        <f t="shared" si="417"/>
        <v>0</v>
      </c>
      <c r="AS715" s="92">
        <f t="shared" si="417"/>
        <v>0</v>
      </c>
      <c r="AT715" s="92">
        <f t="shared" si="417"/>
        <v>0</v>
      </c>
      <c r="AU715" s="92">
        <f t="shared" si="417"/>
        <v>0</v>
      </c>
      <c r="AV715" s="92">
        <f t="shared" si="417"/>
        <v>0</v>
      </c>
      <c r="AW715" s="92">
        <f t="shared" si="417"/>
        <v>0</v>
      </c>
      <c r="AX715" s="92">
        <f t="shared" si="417"/>
        <v>0</v>
      </c>
      <c r="AY715" s="92">
        <f t="shared" si="417"/>
        <v>0</v>
      </c>
      <c r="AZ715" s="92">
        <f t="shared" si="417"/>
        <v>0</v>
      </c>
      <c r="BA715" s="92">
        <f t="shared" si="417"/>
        <v>0</v>
      </c>
      <c r="BB715" s="92">
        <f t="shared" si="417"/>
        <v>0</v>
      </c>
      <c r="BC715" s="92">
        <f t="shared" si="417"/>
        <v>0</v>
      </c>
    </row>
    <row r="716" spans="3:55" hidden="1">
      <c r="C716" s="55" t="str">
        <f t="shared" si="387"/>
        <v>RECOL.LECCIÓ</v>
      </c>
      <c r="D716" s="55" t="str">
        <f t="shared" si="387"/>
        <v>Recol.lecció enciam</v>
      </c>
      <c r="E716" s="79"/>
      <c r="F716" s="93">
        <f t="shared" ref="F716:AJ716" si="418">$Q41*VLOOKUP($D716,$D$286:$BC$389,F$681,FALSE)+$Q41*VLOOKUP(CONCATENATE("Preparació per ",LOWER($D716)),$D$286:$BC$389,F$681,FALSE)</f>
        <v>0</v>
      </c>
      <c r="G716" s="93">
        <f t="shared" si="418"/>
        <v>0</v>
      </c>
      <c r="H716" s="93">
        <f t="shared" si="418"/>
        <v>0</v>
      </c>
      <c r="I716" s="93">
        <f t="shared" si="418"/>
        <v>0</v>
      </c>
      <c r="J716" s="93">
        <f t="shared" si="418"/>
        <v>0</v>
      </c>
      <c r="K716" s="93">
        <f t="shared" si="418"/>
        <v>0</v>
      </c>
      <c r="L716" s="93">
        <f t="shared" si="418"/>
        <v>0</v>
      </c>
      <c r="M716" s="93">
        <f t="shared" si="418"/>
        <v>0</v>
      </c>
      <c r="N716" s="93">
        <f t="shared" si="418"/>
        <v>0</v>
      </c>
      <c r="O716" s="93">
        <f t="shared" si="418"/>
        <v>0</v>
      </c>
      <c r="P716" s="93">
        <f t="shared" si="418"/>
        <v>0</v>
      </c>
      <c r="Q716" s="93">
        <f t="shared" si="418"/>
        <v>0</v>
      </c>
      <c r="R716" s="93">
        <f t="shared" si="418"/>
        <v>0</v>
      </c>
      <c r="S716" s="93">
        <f t="shared" si="418"/>
        <v>0</v>
      </c>
      <c r="T716" s="93">
        <f t="shared" si="418"/>
        <v>0</v>
      </c>
      <c r="U716" s="93">
        <f t="shared" si="418"/>
        <v>0</v>
      </c>
      <c r="V716" s="93">
        <f t="shared" si="418"/>
        <v>0</v>
      </c>
      <c r="W716" s="93">
        <f t="shared" si="418"/>
        <v>0</v>
      </c>
      <c r="X716" s="93">
        <f t="shared" si="418"/>
        <v>0</v>
      </c>
      <c r="Y716" s="93">
        <f t="shared" si="418"/>
        <v>0</v>
      </c>
      <c r="Z716" s="93">
        <f t="shared" si="418"/>
        <v>0</v>
      </c>
      <c r="AA716" s="93">
        <f t="shared" si="418"/>
        <v>0</v>
      </c>
      <c r="AB716" s="93">
        <f t="shared" si="418"/>
        <v>0</v>
      </c>
      <c r="AC716" s="93">
        <f t="shared" si="418"/>
        <v>0</v>
      </c>
      <c r="AD716" s="93">
        <f t="shared" si="418"/>
        <v>0</v>
      </c>
      <c r="AE716" s="93">
        <f t="shared" si="418"/>
        <v>0</v>
      </c>
      <c r="AF716" s="93">
        <f t="shared" si="418"/>
        <v>0</v>
      </c>
      <c r="AG716" s="93">
        <f t="shared" si="418"/>
        <v>0</v>
      </c>
      <c r="AH716" s="93">
        <f t="shared" si="418"/>
        <v>0</v>
      </c>
      <c r="AI716" s="93">
        <f t="shared" si="418"/>
        <v>0</v>
      </c>
      <c r="AJ716" s="93">
        <f t="shared" si="418"/>
        <v>0</v>
      </c>
      <c r="AK716" s="93">
        <f>$Q41*VLOOKUP($D716,$D$286:$BC$389,AK$681,FALSE)+$Q41*VLOOKUP(CONCATENATE("Preparació per ",LOWER($D716)),$D$286:$BC$389,AK$681,FALSE)</f>
        <v>0</v>
      </c>
      <c r="AL716" s="93">
        <f t="shared" si="416"/>
        <v>0</v>
      </c>
      <c r="AM716" s="93">
        <f t="shared" si="416"/>
        <v>0</v>
      </c>
      <c r="AN716" s="93">
        <f t="shared" si="416"/>
        <v>0</v>
      </c>
      <c r="AO716" s="93">
        <f t="shared" ref="AO716:BC716" si="419">$Q41*VLOOKUP($D716,$D$286:$BC$389,AO$681,FALSE)+$Q41*VLOOKUP(CONCATENATE("Preparació per ",LOWER($D716)),$D$286:$BC$389,AO$681,FALSE)</f>
        <v>0</v>
      </c>
      <c r="AP716" s="93">
        <f t="shared" si="419"/>
        <v>0</v>
      </c>
      <c r="AQ716" s="93">
        <f t="shared" si="419"/>
        <v>0</v>
      </c>
      <c r="AR716" s="93">
        <f t="shared" si="419"/>
        <v>0</v>
      </c>
      <c r="AS716" s="93">
        <f t="shared" si="419"/>
        <v>0</v>
      </c>
      <c r="AT716" s="93">
        <f t="shared" si="419"/>
        <v>0</v>
      </c>
      <c r="AU716" s="93">
        <f t="shared" si="419"/>
        <v>0</v>
      </c>
      <c r="AV716" s="93">
        <f t="shared" si="419"/>
        <v>0</v>
      </c>
      <c r="AW716" s="93">
        <f t="shared" si="419"/>
        <v>0</v>
      </c>
      <c r="AX716" s="93">
        <f t="shared" si="419"/>
        <v>0</v>
      </c>
      <c r="AY716" s="93">
        <f t="shared" si="419"/>
        <v>0</v>
      </c>
      <c r="AZ716" s="93">
        <f t="shared" si="419"/>
        <v>0</v>
      </c>
      <c r="BA716" s="93">
        <f t="shared" si="419"/>
        <v>0</v>
      </c>
      <c r="BB716" s="93">
        <f t="shared" si="419"/>
        <v>0</v>
      </c>
      <c r="BC716" s="93">
        <f t="shared" si="419"/>
        <v>0</v>
      </c>
    </row>
    <row r="717" spans="3:55" hidden="1">
      <c r="C717" s="55">
        <f t="shared" si="387"/>
        <v>0</v>
      </c>
      <c r="D717" s="55">
        <f t="shared" si="387"/>
        <v>0</v>
      </c>
      <c r="E717" s="79"/>
      <c r="F717" s="93">
        <f t="shared" ref="F717:AJ717" si="420">$Q42*VLOOKUP($D717,$D$286:$BC$389,F$681,FALSE)+$Q42*VLOOKUP(CONCATENATE("Preparació per ",LOWER($D717)),$D$286:$BC$389,F$681,FALSE)</f>
        <v>0</v>
      </c>
      <c r="G717" s="93">
        <f t="shared" si="420"/>
        <v>0</v>
      </c>
      <c r="H717" s="93">
        <f t="shared" si="420"/>
        <v>0</v>
      </c>
      <c r="I717" s="93">
        <f t="shared" si="420"/>
        <v>0</v>
      </c>
      <c r="J717" s="93">
        <f t="shared" si="420"/>
        <v>0</v>
      </c>
      <c r="K717" s="93">
        <f t="shared" si="420"/>
        <v>0</v>
      </c>
      <c r="L717" s="93">
        <f t="shared" si="420"/>
        <v>0</v>
      </c>
      <c r="M717" s="93">
        <f t="shared" si="420"/>
        <v>0</v>
      </c>
      <c r="N717" s="93">
        <f t="shared" si="420"/>
        <v>0</v>
      </c>
      <c r="O717" s="93">
        <f t="shared" si="420"/>
        <v>0</v>
      </c>
      <c r="P717" s="93">
        <f t="shared" si="420"/>
        <v>0</v>
      </c>
      <c r="Q717" s="93">
        <f t="shared" si="420"/>
        <v>0</v>
      </c>
      <c r="R717" s="93">
        <f t="shared" si="420"/>
        <v>0</v>
      </c>
      <c r="S717" s="93">
        <f t="shared" si="420"/>
        <v>0</v>
      </c>
      <c r="T717" s="93">
        <f t="shared" si="420"/>
        <v>0</v>
      </c>
      <c r="U717" s="93">
        <f t="shared" si="420"/>
        <v>0</v>
      </c>
      <c r="V717" s="93">
        <f t="shared" si="420"/>
        <v>0</v>
      </c>
      <c r="W717" s="93">
        <f t="shared" si="420"/>
        <v>0</v>
      </c>
      <c r="X717" s="93">
        <f t="shared" si="420"/>
        <v>0</v>
      </c>
      <c r="Y717" s="93">
        <f t="shared" si="420"/>
        <v>0</v>
      </c>
      <c r="Z717" s="93">
        <f t="shared" si="420"/>
        <v>0</v>
      </c>
      <c r="AA717" s="93">
        <f t="shared" si="420"/>
        <v>0</v>
      </c>
      <c r="AB717" s="93">
        <f t="shared" si="420"/>
        <v>0</v>
      </c>
      <c r="AC717" s="93">
        <f t="shared" si="420"/>
        <v>0</v>
      </c>
      <c r="AD717" s="93">
        <f t="shared" si="420"/>
        <v>0</v>
      </c>
      <c r="AE717" s="93">
        <f t="shared" si="420"/>
        <v>0</v>
      </c>
      <c r="AF717" s="93">
        <f t="shared" si="420"/>
        <v>0</v>
      </c>
      <c r="AG717" s="93">
        <f t="shared" si="420"/>
        <v>0</v>
      </c>
      <c r="AH717" s="93">
        <f t="shared" si="420"/>
        <v>0</v>
      </c>
      <c r="AI717" s="93">
        <f t="shared" si="420"/>
        <v>0</v>
      </c>
      <c r="AJ717" s="93">
        <f t="shared" si="420"/>
        <v>0</v>
      </c>
      <c r="AK717" s="93">
        <f>$Q42*VLOOKUP($D717,$D$286:$BC$389,AK$681,FALSE)+$Q42*VLOOKUP(CONCATENATE("Preparació per ",LOWER($D717)),$D$286:$BC$389,AK$681,FALSE)</f>
        <v>0</v>
      </c>
      <c r="AL717" s="93">
        <f t="shared" si="416"/>
        <v>0</v>
      </c>
      <c r="AM717" s="93">
        <f t="shared" si="416"/>
        <v>0</v>
      </c>
      <c r="AN717" s="93">
        <f t="shared" si="416"/>
        <v>0</v>
      </c>
      <c r="AO717" s="93">
        <f t="shared" ref="AO717:BC717" si="421">$Q42*VLOOKUP($D717,$D$286:$BC$389,AO$681,FALSE)+$Q42*VLOOKUP(CONCATENATE("Preparació per ",LOWER($D717)),$D$286:$BC$389,AO$681,FALSE)</f>
        <v>0</v>
      </c>
      <c r="AP717" s="93">
        <f t="shared" si="421"/>
        <v>0</v>
      </c>
      <c r="AQ717" s="93">
        <f t="shared" si="421"/>
        <v>0</v>
      </c>
      <c r="AR717" s="93">
        <f t="shared" si="421"/>
        <v>0</v>
      </c>
      <c r="AS717" s="93">
        <f t="shared" si="421"/>
        <v>0</v>
      </c>
      <c r="AT717" s="93">
        <f t="shared" si="421"/>
        <v>0</v>
      </c>
      <c r="AU717" s="93">
        <f t="shared" si="421"/>
        <v>0</v>
      </c>
      <c r="AV717" s="93">
        <f t="shared" si="421"/>
        <v>0</v>
      </c>
      <c r="AW717" s="93">
        <f t="shared" si="421"/>
        <v>0</v>
      </c>
      <c r="AX717" s="93">
        <f t="shared" si="421"/>
        <v>0</v>
      </c>
      <c r="AY717" s="93">
        <f t="shared" si="421"/>
        <v>0</v>
      </c>
      <c r="AZ717" s="93">
        <f t="shared" si="421"/>
        <v>0</v>
      </c>
      <c r="BA717" s="93">
        <f t="shared" si="421"/>
        <v>0</v>
      </c>
      <c r="BB717" s="93">
        <f t="shared" si="421"/>
        <v>0</v>
      </c>
      <c r="BC717" s="93">
        <f t="shared" si="421"/>
        <v>0</v>
      </c>
    </row>
    <row r="718" spans="3:55" hidden="1">
      <c r="E718" s="84">
        <f>SUM(E683:E717)</f>
        <v>0</v>
      </c>
      <c r="F718" s="84">
        <f t="shared" ref="F718:BC718" si="422">SUM(F683:F717)</f>
        <v>0</v>
      </c>
      <c r="G718" s="84">
        <f t="shared" si="422"/>
        <v>0</v>
      </c>
      <c r="H718" s="84">
        <f t="shared" si="422"/>
        <v>0</v>
      </c>
      <c r="I718" s="84">
        <f t="shared" si="422"/>
        <v>0</v>
      </c>
      <c r="J718" s="84">
        <f t="shared" si="422"/>
        <v>0</v>
      </c>
      <c r="K718" s="84">
        <f t="shared" si="422"/>
        <v>0</v>
      </c>
      <c r="L718" s="84">
        <f t="shared" si="422"/>
        <v>0</v>
      </c>
      <c r="M718" s="84">
        <f t="shared" si="422"/>
        <v>0</v>
      </c>
      <c r="N718" s="84">
        <f t="shared" si="422"/>
        <v>0</v>
      </c>
      <c r="O718" s="84">
        <f t="shared" si="422"/>
        <v>0</v>
      </c>
      <c r="P718" s="84">
        <f t="shared" si="422"/>
        <v>0</v>
      </c>
      <c r="Q718" s="84">
        <f t="shared" si="422"/>
        <v>0</v>
      </c>
      <c r="R718" s="84">
        <f t="shared" si="422"/>
        <v>0</v>
      </c>
      <c r="S718" s="84">
        <f t="shared" si="422"/>
        <v>0</v>
      </c>
      <c r="T718" s="84">
        <f t="shared" si="422"/>
        <v>0</v>
      </c>
      <c r="U718" s="84">
        <f t="shared" si="422"/>
        <v>0</v>
      </c>
      <c r="V718" s="84">
        <f t="shared" si="422"/>
        <v>0</v>
      </c>
      <c r="W718" s="84">
        <f t="shared" si="422"/>
        <v>0</v>
      </c>
      <c r="X718" s="84">
        <f t="shared" si="422"/>
        <v>0</v>
      </c>
      <c r="Y718" s="84">
        <f t="shared" si="422"/>
        <v>0</v>
      </c>
      <c r="Z718" s="84">
        <f t="shared" si="422"/>
        <v>0</v>
      </c>
      <c r="AA718" s="84">
        <f t="shared" si="422"/>
        <v>0</v>
      </c>
      <c r="AB718" s="84">
        <f t="shared" si="422"/>
        <v>0</v>
      </c>
      <c r="AC718" s="84">
        <f t="shared" si="422"/>
        <v>0</v>
      </c>
      <c r="AD718" s="84">
        <f t="shared" si="422"/>
        <v>0</v>
      </c>
      <c r="AE718" s="84">
        <f t="shared" si="422"/>
        <v>0</v>
      </c>
      <c r="AF718" s="84">
        <f t="shared" si="422"/>
        <v>0</v>
      </c>
      <c r="AG718" s="84">
        <f t="shared" si="422"/>
        <v>0</v>
      </c>
      <c r="AH718" s="84">
        <f t="shared" si="422"/>
        <v>0</v>
      </c>
      <c r="AI718" s="84">
        <f t="shared" si="422"/>
        <v>0</v>
      </c>
      <c r="AJ718" s="84">
        <f t="shared" si="422"/>
        <v>0</v>
      </c>
      <c r="AK718" s="84">
        <f t="shared" si="422"/>
        <v>0</v>
      </c>
      <c r="AL718" s="84">
        <f t="shared" si="422"/>
        <v>0</v>
      </c>
      <c r="AM718" s="84">
        <f t="shared" si="422"/>
        <v>0</v>
      </c>
      <c r="AN718" s="84">
        <f t="shared" si="422"/>
        <v>0</v>
      </c>
      <c r="AO718" s="84">
        <f t="shared" si="422"/>
        <v>0</v>
      </c>
      <c r="AP718" s="84">
        <f t="shared" si="422"/>
        <v>0</v>
      </c>
      <c r="AQ718" s="84">
        <f t="shared" si="422"/>
        <v>0</v>
      </c>
      <c r="AR718" s="84">
        <f t="shared" si="422"/>
        <v>0</v>
      </c>
      <c r="AS718" s="84">
        <f t="shared" si="422"/>
        <v>0</v>
      </c>
      <c r="AT718" s="84">
        <f t="shared" si="422"/>
        <v>0</v>
      </c>
      <c r="AU718" s="84">
        <f t="shared" si="422"/>
        <v>0</v>
      </c>
      <c r="AV718" s="84">
        <f t="shared" si="422"/>
        <v>0</v>
      </c>
      <c r="AW718" s="84">
        <f t="shared" si="422"/>
        <v>0</v>
      </c>
      <c r="AX718" s="84">
        <f t="shared" si="422"/>
        <v>0</v>
      </c>
      <c r="AY718" s="84">
        <f t="shared" si="422"/>
        <v>0</v>
      </c>
      <c r="AZ718" s="84">
        <f t="shared" si="422"/>
        <v>0</v>
      </c>
      <c r="BA718" s="84">
        <f t="shared" si="422"/>
        <v>0</v>
      </c>
      <c r="BB718" s="84">
        <f t="shared" si="422"/>
        <v>0</v>
      </c>
      <c r="BC718" s="84">
        <f t="shared" si="422"/>
        <v>0</v>
      </c>
    </row>
    <row r="719" spans="3:55" hidden="1">
      <c r="F719" s="5">
        <f t="shared" ref="F719:BC719" si="423">+F718*F49</f>
        <v>0</v>
      </c>
      <c r="G719" s="5">
        <f t="shared" si="423"/>
        <v>0</v>
      </c>
      <c r="H719" s="5">
        <f t="shared" si="423"/>
        <v>0</v>
      </c>
      <c r="I719" s="5">
        <f t="shared" si="423"/>
        <v>0</v>
      </c>
      <c r="J719" s="5">
        <f t="shared" si="423"/>
        <v>0</v>
      </c>
      <c r="K719" s="5">
        <f t="shared" si="423"/>
        <v>0</v>
      </c>
      <c r="L719" s="5">
        <f t="shared" si="423"/>
        <v>0</v>
      </c>
      <c r="M719" s="5">
        <f t="shared" si="423"/>
        <v>0</v>
      </c>
      <c r="N719" s="5">
        <f t="shared" si="423"/>
        <v>0</v>
      </c>
      <c r="O719" s="5">
        <f t="shared" si="423"/>
        <v>0</v>
      </c>
      <c r="P719" s="5">
        <f t="shared" si="423"/>
        <v>0</v>
      </c>
      <c r="Q719" s="5">
        <f t="shared" si="423"/>
        <v>0</v>
      </c>
      <c r="R719" s="5">
        <f t="shared" si="423"/>
        <v>0</v>
      </c>
      <c r="S719" s="5">
        <f t="shared" si="423"/>
        <v>0</v>
      </c>
      <c r="T719" s="5">
        <f t="shared" si="423"/>
        <v>0</v>
      </c>
      <c r="U719" s="5">
        <f t="shared" si="423"/>
        <v>0</v>
      </c>
      <c r="V719" s="5">
        <f t="shared" si="423"/>
        <v>0</v>
      </c>
      <c r="W719" s="5">
        <f t="shared" si="423"/>
        <v>0</v>
      </c>
      <c r="X719" s="5">
        <f t="shared" si="423"/>
        <v>0</v>
      </c>
      <c r="Y719" s="5">
        <f t="shared" si="423"/>
        <v>0</v>
      </c>
      <c r="Z719" s="5">
        <f t="shared" si="423"/>
        <v>0</v>
      </c>
      <c r="AA719" s="5">
        <f t="shared" si="423"/>
        <v>0</v>
      </c>
      <c r="AB719" s="5">
        <f t="shared" si="423"/>
        <v>0</v>
      </c>
      <c r="AC719" s="5">
        <f t="shared" si="423"/>
        <v>0</v>
      </c>
      <c r="AD719" s="5">
        <f t="shared" si="423"/>
        <v>0</v>
      </c>
      <c r="AE719" s="5">
        <f t="shared" si="423"/>
        <v>0</v>
      </c>
      <c r="AF719" s="5">
        <f t="shared" si="423"/>
        <v>0</v>
      </c>
      <c r="AG719" s="5">
        <f t="shared" si="423"/>
        <v>0</v>
      </c>
      <c r="AH719" s="5">
        <f t="shared" si="423"/>
        <v>0</v>
      </c>
      <c r="AI719" s="5">
        <f t="shared" si="423"/>
        <v>0</v>
      </c>
      <c r="AJ719" s="5">
        <f t="shared" si="423"/>
        <v>0</v>
      </c>
      <c r="AK719" s="5">
        <f t="shared" si="423"/>
        <v>0</v>
      </c>
      <c r="AL719" s="5">
        <f t="shared" si="423"/>
        <v>0</v>
      </c>
      <c r="AM719" s="5">
        <f t="shared" si="423"/>
        <v>0</v>
      </c>
      <c r="AN719" s="5">
        <f t="shared" si="423"/>
        <v>0</v>
      </c>
      <c r="AO719" s="5">
        <f t="shared" si="423"/>
        <v>0</v>
      </c>
      <c r="AP719" s="5">
        <f t="shared" si="423"/>
        <v>0</v>
      </c>
      <c r="AQ719" s="5">
        <f t="shared" si="423"/>
        <v>0</v>
      </c>
      <c r="AR719" s="5">
        <f t="shared" si="423"/>
        <v>0</v>
      </c>
      <c r="AS719" s="5">
        <f t="shared" si="423"/>
        <v>0</v>
      </c>
      <c r="AT719" s="5">
        <f t="shared" si="423"/>
        <v>0</v>
      </c>
      <c r="AU719" s="5">
        <f t="shared" si="423"/>
        <v>0</v>
      </c>
      <c r="AV719" s="5">
        <f t="shared" si="423"/>
        <v>0</v>
      </c>
      <c r="AW719" s="5">
        <f t="shared" si="423"/>
        <v>0</v>
      </c>
      <c r="AX719" s="5">
        <f t="shared" si="423"/>
        <v>0</v>
      </c>
      <c r="AY719" s="5">
        <f t="shared" si="423"/>
        <v>0</v>
      </c>
      <c r="AZ719" s="5">
        <f t="shared" si="423"/>
        <v>0</v>
      </c>
      <c r="BA719" s="5">
        <f t="shared" si="423"/>
        <v>0</v>
      </c>
      <c r="BB719" s="5">
        <f t="shared" si="423"/>
        <v>0</v>
      </c>
      <c r="BC719" s="5">
        <f t="shared" si="423"/>
        <v>0</v>
      </c>
    </row>
    <row r="720" spans="3:55" hidden="1"/>
    <row r="721" spans="3:4" ht="12" hidden="1" customHeight="1"/>
    <row r="724" spans="3:4" ht="13.5" thickBot="1"/>
    <row r="725" spans="3:4" ht="27.95" customHeight="1" thickTop="1" thickBot="1">
      <c r="C725" s="181" t="s">
        <v>213</v>
      </c>
      <c r="D725" s="174" t="str">
        <f>HYPERLINK("#Resultats!c5","Torna a resultats")</f>
        <v>Torna a resultats</v>
      </c>
    </row>
    <row r="726" spans="3:4" ht="13.5" thickTop="1"/>
    <row r="727" spans="3:4" ht="12" customHeight="1"/>
    <row r="755" spans="3:4" ht="12" customHeight="1"/>
    <row r="756" spans="3:4" ht="12" customHeight="1"/>
    <row r="764" spans="3:4" ht="13.5" thickBot="1"/>
    <row r="765" spans="3:4" ht="27.95" customHeight="1" thickTop="1" thickBot="1">
      <c r="C765" s="181" t="s">
        <v>213</v>
      </c>
      <c r="D765" s="174" t="str">
        <f>HYPERLINK("#Resultats!c5","Torna a resultats")</f>
        <v>Torna a resultats</v>
      </c>
    </row>
    <row r="766" spans="3:4" ht="12" customHeight="1" thickTop="1"/>
    <row r="798" ht="12" customHeight="1"/>
    <row r="804" spans="3:4" ht="13.5" thickBot="1"/>
    <row r="805" spans="3:4" ht="27.95" customHeight="1" thickTop="1" thickBot="1">
      <c r="C805" s="181" t="s">
        <v>213</v>
      </c>
      <c r="D805" s="174" t="str">
        <f>HYPERLINK("#Resultats!c5","Torna a resultats")</f>
        <v>Torna a resultats</v>
      </c>
    </row>
    <row r="806" spans="3:4" ht="13.5" thickTop="1"/>
    <row r="807" spans="3:4" ht="12" customHeight="1"/>
    <row r="825" ht="12" customHeight="1"/>
    <row r="844" spans="3:4" ht="13.5" thickBot="1"/>
    <row r="845" spans="3:4" ht="27.95" customHeight="1" thickTop="1" thickBot="1">
      <c r="C845" s="181" t="s">
        <v>213</v>
      </c>
      <c r="D845" s="174" t="str">
        <f>HYPERLINK("#Resultats!c5","Torna a resultats")</f>
        <v>Torna a resultats</v>
      </c>
    </row>
    <row r="846" spans="3:4" ht="13.5" thickTop="1"/>
    <row r="847" spans="3:4" ht="12" customHeight="1"/>
    <row r="853" ht="12" customHeight="1"/>
    <row r="884" spans="3:4" ht="13.5" thickBot="1"/>
    <row r="885" spans="3:4" ht="27.95" customHeight="1" thickTop="1" thickBot="1">
      <c r="C885" s="181" t="s">
        <v>213</v>
      </c>
      <c r="D885" s="174" t="str">
        <f>HYPERLINK("#Resultats!c5","Torna a resultats")</f>
        <v>Torna a resultats</v>
      </c>
    </row>
    <row r="886" spans="3:4" ht="12" customHeight="1" thickTop="1"/>
    <row r="907" ht="12" customHeight="1"/>
    <row r="930" spans="3:17" ht="15">
      <c r="D930" s="131" t="str">
        <f>CONCATENATE($E$3,". Distribució de costos entre els requeriments. ","Cost total: ",TEXT(Q933,"#.##0,00 €"))</f>
        <v>Enciam. Distribució de costos entre els requeriments. Cost total: 0,00 €</v>
      </c>
      <c r="E930" s="131"/>
      <c r="F930" s="131"/>
      <c r="G930" s="131"/>
      <c r="H930" s="131"/>
      <c r="I930" s="131"/>
      <c r="J930" s="131"/>
      <c r="K930" s="131"/>
      <c r="L930" s="131"/>
      <c r="M930" s="131"/>
      <c r="N930" s="131"/>
      <c r="O930" s="131"/>
      <c r="P930" s="131"/>
      <c r="Q930" s="131"/>
    </row>
    <row r="931" spans="3:17" ht="15">
      <c r="D931" s="131" t="str">
        <f>+D681</f>
        <v>Requeriments pel cultiu: Enciam</v>
      </c>
      <c r="E931" s="131">
        <f>+E681</f>
        <v>0</v>
      </c>
      <c r="F931" s="131"/>
      <c r="G931" s="131"/>
      <c r="H931" s="131"/>
      <c r="I931" s="131"/>
      <c r="J931" s="131"/>
      <c r="K931" s="131"/>
      <c r="L931" s="131"/>
      <c r="M931" s="131"/>
      <c r="N931" s="131"/>
      <c r="O931" s="131"/>
      <c r="P931" s="131"/>
      <c r="Q931" s="131"/>
    </row>
    <row r="932" spans="3:17" ht="15">
      <c r="D932" s="131">
        <f>+D682</f>
        <v>0</v>
      </c>
      <c r="E932" s="131">
        <f>+E682</f>
        <v>0</v>
      </c>
      <c r="F932" s="131" t="s">
        <v>163</v>
      </c>
      <c r="G932" s="131" t="s">
        <v>164</v>
      </c>
      <c r="H932" s="131" t="s">
        <v>173</v>
      </c>
      <c r="I932" s="131" t="s">
        <v>165</v>
      </c>
      <c r="J932" s="131" t="s">
        <v>166</v>
      </c>
      <c r="K932" s="131" t="s">
        <v>167</v>
      </c>
      <c r="L932" s="131" t="s">
        <v>168</v>
      </c>
      <c r="M932" s="131" t="s">
        <v>169</v>
      </c>
      <c r="N932" s="131" t="s">
        <v>170</v>
      </c>
      <c r="O932" s="131" t="s">
        <v>171</v>
      </c>
      <c r="P932" s="131" t="s">
        <v>172</v>
      </c>
      <c r="Q932" s="131"/>
    </row>
    <row r="933" spans="3:17" ht="15">
      <c r="D933" s="131"/>
      <c r="E933" s="131"/>
      <c r="F933" s="179">
        <f>F719+G718*I49+I719</f>
        <v>0</v>
      </c>
      <c r="G933" s="179">
        <f>+G718*(G49-I49)+Z719</f>
        <v>0</v>
      </c>
      <c r="H933" s="179">
        <f>+P719</f>
        <v>0</v>
      </c>
      <c r="I933" s="179">
        <f>SUM(R719:X719)</f>
        <v>0</v>
      </c>
      <c r="J933" s="179">
        <f>+AB719+AC719</f>
        <v>0</v>
      </c>
      <c r="K933" s="179">
        <f>+AD719</f>
        <v>0</v>
      </c>
      <c r="L933" s="179">
        <f>SUM(AG719:AM719)</f>
        <v>0</v>
      </c>
      <c r="M933" s="179">
        <f>+AO719</f>
        <v>0</v>
      </c>
      <c r="N933" s="179">
        <f>+AP719</f>
        <v>0</v>
      </c>
      <c r="O933" s="179">
        <f>+AQ719</f>
        <v>0</v>
      </c>
      <c r="P933" s="179">
        <f>+AR719</f>
        <v>0</v>
      </c>
      <c r="Q933" s="179">
        <f>SUM(F933:P933)</f>
        <v>0</v>
      </c>
    </row>
    <row r="934" spans="3:17" ht="15">
      <c r="D934" s="131" t="e">
        <f>CONCATENATE($E$3,". Distribució de costos entre els requeriments. ","Cost unitari: ",ROUND(Q933/IF($AT$716&gt;0,$AT$716,$AU$716),2)," €/",IF($AT$716&gt;0,"kg","u"))</f>
        <v>#DIV/0!</v>
      </c>
      <c r="E934" s="131"/>
      <c r="F934" s="179" t="e">
        <f>+F933/IF($AT$716&gt;0,$AT$716,$AU$716)</f>
        <v>#DIV/0!</v>
      </c>
      <c r="G934" s="179" t="e">
        <f t="shared" ref="G934:P934" si="424">+G933/IF($AT$716&gt;0,$AT$716,$AU$716)</f>
        <v>#DIV/0!</v>
      </c>
      <c r="H934" s="179" t="e">
        <f t="shared" si="424"/>
        <v>#DIV/0!</v>
      </c>
      <c r="I934" s="179" t="e">
        <f t="shared" si="424"/>
        <v>#DIV/0!</v>
      </c>
      <c r="J934" s="179" t="e">
        <f t="shared" si="424"/>
        <v>#DIV/0!</v>
      </c>
      <c r="K934" s="179" t="e">
        <f t="shared" si="424"/>
        <v>#DIV/0!</v>
      </c>
      <c r="L934" s="179" t="e">
        <f t="shared" si="424"/>
        <v>#DIV/0!</v>
      </c>
      <c r="M934" s="179" t="e">
        <f t="shared" si="424"/>
        <v>#DIV/0!</v>
      </c>
      <c r="N934" s="179" t="e">
        <f t="shared" si="424"/>
        <v>#DIV/0!</v>
      </c>
      <c r="O934" s="179" t="e">
        <f t="shared" si="424"/>
        <v>#DIV/0!</v>
      </c>
      <c r="P934" s="179" t="e">
        <f t="shared" si="424"/>
        <v>#DIV/0!</v>
      </c>
      <c r="Q934" s="179" t="e">
        <f>SUM(F934:P934)</f>
        <v>#DIV/0!</v>
      </c>
    </row>
    <row r="938" spans="3:17" ht="12" customHeight="1"/>
    <row r="939" spans="3:17" ht="13.5" thickBot="1"/>
    <row r="940" spans="3:17" ht="27.95" customHeight="1" thickTop="1" thickBot="1">
      <c r="C940" s="181" t="s">
        <v>213</v>
      </c>
      <c r="D940" s="174" t="str">
        <f>HYPERLINK("#Resultats!c5","Torna a resultats")</f>
        <v>Torna a resultats</v>
      </c>
    </row>
    <row r="941" spans="3:17" ht="13.5" thickTop="1"/>
    <row r="958" ht="12" customHeight="1"/>
    <row r="979" spans="3:4" ht="13.5" thickBot="1"/>
    <row r="980" spans="3:4" ht="27.95" customHeight="1" thickTop="1" thickBot="1">
      <c r="C980" s="175" t="s">
        <v>213</v>
      </c>
      <c r="D980" s="174" t="str">
        <f>HYPERLINK("#Resultats!c5","Torna a resultats")</f>
        <v>Torna a resultats</v>
      </c>
    </row>
    <row r="981" spans="3:4" ht="13.5" thickTop="1"/>
    <row r="1019" spans="3:4" ht="13.5" thickBot="1"/>
    <row r="1020" spans="3:4" ht="27.95" customHeight="1" thickTop="1" thickBot="1">
      <c r="C1020" s="181" t="s">
        <v>213</v>
      </c>
      <c r="D1020" s="174" t="str">
        <f>HYPERLINK("#Resultats!c5","Torna a resultats")</f>
        <v>Torna a resultats</v>
      </c>
    </row>
    <row r="1021" spans="3:4" ht="13.5" thickTop="1"/>
  </sheetData>
  <sheetProtection algorithmName="SHA-512" hashValue="dufMlBPkTOoFz3iH4mAe8KB2rqMgxaMkofDmi+FcUFrpujd4o22FI00bd/Bge8mz8zwuHUrWWPEKXzJVdgC83w==" saltValue="gds8NvaY1qewHChQgayv+g==" spinCount="100000" sheet="1" objects="1" scenarios="1"/>
  <autoFilter ref="A50:AW147" xr:uid="{00000000-0009-0000-0000-000006000000}"/>
  <dataValidations count="12">
    <dataValidation type="decimal" allowBlank="1" showInputMessage="1" showErrorMessage="1" sqref="E37:P42" xr:uid="{00000000-0002-0000-0600-000000000000}">
      <formula1>0</formula1>
      <formula2>100</formula2>
    </dataValidation>
    <dataValidation type="list" allowBlank="1" showInputMessage="1" showErrorMessage="1" sqref="E3" xr:uid="{00000000-0002-0000-0600-000001000000}">
      <formula1>$T$4:$T$10</formula1>
    </dataValidation>
    <dataValidation type="list" allowBlank="1" showInputMessage="1" showErrorMessage="1" sqref="D546" xr:uid="{00000000-0002-0000-0600-000002000000}">
      <formula1>$F$171:$BC$171</formula1>
    </dataValidation>
    <dataValidation type="whole" allowBlank="1" showInputMessage="1" showErrorMessage="1" sqref="E43:P46 E8:P36" xr:uid="{00000000-0002-0000-0600-000003000000}">
      <formula1>0</formula1>
      <formula2>100</formula2>
    </dataValidation>
    <dataValidation type="list" allowBlank="1" showInputMessage="1" showErrorMessage="1" sqref="D41:D43" xr:uid="{00000000-0002-0000-0600-000004000000}">
      <formula1>$D$94:$D$101</formula1>
    </dataValidation>
    <dataValidation type="list" allowBlank="1" showInputMessage="1" showErrorMessage="1" sqref="D27:D31" xr:uid="{00000000-0002-0000-0600-000005000000}">
      <formula1>$D$76:$D$82</formula1>
    </dataValidation>
    <dataValidation type="list" allowBlank="1" showInputMessage="1" showErrorMessage="1" sqref="D23:D26" xr:uid="{00000000-0002-0000-0600-000006000000}">
      <formula1>$D$70:$D$75</formula1>
    </dataValidation>
    <dataValidation type="list" allowBlank="1" showInputMessage="1" showErrorMessage="1" sqref="D19:D22" xr:uid="{00000000-0002-0000-0600-000007000000}">
      <formula1>$D$61:$D$69</formula1>
    </dataValidation>
    <dataValidation type="list" allowBlank="1" showInputMessage="1" showErrorMessage="1" sqref="D8:D14" xr:uid="{00000000-0002-0000-0600-000008000000}">
      <formula1>$D$51:$D$56</formula1>
    </dataValidation>
    <dataValidation type="list" allowBlank="1" showInputMessage="1" showErrorMessage="1" sqref="D15:D18" xr:uid="{00000000-0002-0000-0600-000009000000}">
      <formula1>$D$57:$D$60</formula1>
    </dataValidation>
    <dataValidation type="list" allowBlank="1" showInputMessage="1" showErrorMessage="1" sqref="D32:D35" xr:uid="{00000000-0002-0000-0600-00000A000000}">
      <formula1>$D$83:$D$90</formula1>
    </dataValidation>
    <dataValidation type="list" allowBlank="1" showInputMessage="1" showErrorMessage="1" sqref="D36:D40" xr:uid="{00000000-0002-0000-0600-00000B000000}">
      <formula1>$D$91:$D$93</formula1>
    </dataValidation>
  </dataValidations>
  <printOptions horizontalCentered="1" gridLinesSet="0"/>
  <pageMargins left="0.78740157480314965" right="0.78740157480314965" top="0.98425196850393704" bottom="0.98425196850393704" header="0.51181102362204722" footer="0.51181102362204722"/>
  <headerFooter alignWithMargins="0"/>
  <drawing r:id="rId1"/>
  <legacyDrawing r:id="rId2"/>
  <extLst>
    <ext xmlns:mx="http://schemas.microsoft.com/office/mac/excel/2008/main" uri="{64002731-A6B0-56B0-2670-7721B7C09600}">
      <mx:PLV Mode="0" OnePage="0" WScale="0"/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Hoja8">
    <tabColor theme="5"/>
    <pageSetUpPr fitToPage="1"/>
  </sheetPr>
  <dimension ref="A1:BS1021"/>
  <sheetViews>
    <sheetView showGridLines="0" showZeros="0" zoomScale="80" zoomScaleNormal="80" zoomScalePageLayoutView="80" workbookViewId="0">
      <selection activeCell="A170" sqref="A45:XFD170"/>
    </sheetView>
  </sheetViews>
  <sheetFormatPr defaultColWidth="11.42578125" defaultRowHeight="12.75"/>
  <cols>
    <col min="1" max="2" width="11.7109375" customWidth="1"/>
    <col min="3" max="3" width="21.42578125" customWidth="1"/>
    <col min="4" max="4" width="55.140625" customWidth="1"/>
    <col min="5" max="48" width="12.7109375" customWidth="1"/>
  </cols>
  <sheetData>
    <row r="1" spans="3:34">
      <c r="D1" s="1"/>
      <c r="E1" s="1"/>
      <c r="F1" s="1"/>
    </row>
    <row r="3" spans="3:34" ht="27" customHeight="1">
      <c r="C3" s="181" t="s">
        <v>223</v>
      </c>
      <c r="D3" s="263" t="s">
        <v>0</v>
      </c>
      <c r="E3" s="262" t="s">
        <v>140</v>
      </c>
      <c r="T3" t="s">
        <v>139</v>
      </c>
      <c r="AG3" s="3"/>
    </row>
    <row r="4" spans="3:34" s="302" customFormat="1" ht="27.75" customHeight="1">
      <c r="D4" s="302" t="s">
        <v>116</v>
      </c>
      <c r="E4" s="303">
        <f>+Entrada!AE7</f>
        <v>0</v>
      </c>
      <c r="F4" s="304" t="s">
        <v>224</v>
      </c>
      <c r="T4" s="304" t="s">
        <v>140</v>
      </c>
      <c r="AE4" s="305"/>
      <c r="AF4" s="305"/>
    </row>
    <row r="5" spans="3:34" s="302" customFormat="1" ht="27" customHeight="1">
      <c r="D5" s="306" t="s">
        <v>1</v>
      </c>
      <c r="F5" s="306"/>
      <c r="G5" s="306"/>
      <c r="T5" s="302" t="s">
        <v>134</v>
      </c>
    </row>
    <row r="6" spans="3:34">
      <c r="T6" t="s">
        <v>138</v>
      </c>
      <c r="AH6" s="2"/>
    </row>
    <row r="7" spans="3:34">
      <c r="E7" t="s">
        <v>2</v>
      </c>
      <c r="F7" t="s">
        <v>3</v>
      </c>
      <c r="G7" t="s">
        <v>4</v>
      </c>
      <c r="H7" t="s">
        <v>5</v>
      </c>
      <c r="I7" t="s">
        <v>6</v>
      </c>
      <c r="J7" t="s">
        <v>7</v>
      </c>
      <c r="K7" t="s">
        <v>8</v>
      </c>
      <c r="L7" t="s">
        <v>9</v>
      </c>
      <c r="M7" t="s">
        <v>10</v>
      </c>
      <c r="N7" t="s">
        <v>11</v>
      </c>
      <c r="O7" t="s">
        <v>12</v>
      </c>
      <c r="P7" t="s">
        <v>13</v>
      </c>
      <c r="T7" t="s">
        <v>142</v>
      </c>
    </row>
    <row r="8" spans="3:34">
      <c r="C8" s="51" t="s">
        <v>20</v>
      </c>
      <c r="D8" s="51" t="s">
        <v>31</v>
      </c>
      <c r="E8" s="52"/>
      <c r="F8" s="52"/>
      <c r="G8" s="52"/>
      <c r="H8" s="52"/>
      <c r="I8" s="52"/>
      <c r="J8" s="52">
        <v>1</v>
      </c>
      <c r="K8" s="52"/>
      <c r="L8" s="52"/>
      <c r="M8" s="52"/>
      <c r="N8" s="52"/>
      <c r="O8" s="52"/>
      <c r="P8" s="52"/>
      <c r="Q8" s="95">
        <f>SUM(E8:P8)</f>
        <v>1</v>
      </c>
      <c r="T8" t="s">
        <v>27</v>
      </c>
    </row>
    <row r="9" spans="3:34">
      <c r="C9" s="51"/>
      <c r="D9" s="51" t="s">
        <v>15</v>
      </c>
      <c r="E9" s="52"/>
      <c r="F9" s="52"/>
      <c r="G9" s="52"/>
      <c r="H9" s="52"/>
      <c r="I9" s="52"/>
      <c r="J9" s="52">
        <v>1</v>
      </c>
      <c r="K9" s="52"/>
      <c r="L9" s="52"/>
      <c r="M9" s="52"/>
      <c r="N9" s="52"/>
      <c r="O9" s="52"/>
      <c r="P9" s="52"/>
      <c r="Q9" s="95">
        <f t="shared" ref="Q9:Q42" si="0">SUM(E9:P9)</f>
        <v>1</v>
      </c>
      <c r="T9" t="s">
        <v>141</v>
      </c>
    </row>
    <row r="10" spans="3:34">
      <c r="C10" s="51"/>
      <c r="D10" s="51" t="s">
        <v>33</v>
      </c>
      <c r="E10" s="52"/>
      <c r="F10" s="52"/>
      <c r="G10" s="52"/>
      <c r="H10" s="52"/>
      <c r="I10" s="52"/>
      <c r="J10" s="52">
        <v>1</v>
      </c>
      <c r="K10" s="52"/>
      <c r="L10" s="52"/>
      <c r="M10" s="52"/>
      <c r="N10" s="52"/>
      <c r="O10" s="52"/>
      <c r="P10" s="52"/>
      <c r="Q10" s="95">
        <f t="shared" si="0"/>
        <v>1</v>
      </c>
      <c r="T10" t="s">
        <v>143</v>
      </c>
    </row>
    <row r="11" spans="3:34">
      <c r="C11" s="51"/>
      <c r="D11" s="51" t="s">
        <v>17</v>
      </c>
      <c r="E11" s="52"/>
      <c r="F11" s="52"/>
      <c r="G11" s="52"/>
      <c r="H11" s="52"/>
      <c r="I11" s="52"/>
      <c r="J11" s="52">
        <v>1</v>
      </c>
      <c r="K11" s="52"/>
      <c r="L11" s="52"/>
      <c r="M11" s="52"/>
      <c r="N11" s="52"/>
      <c r="O11" s="52"/>
      <c r="P11" s="52"/>
      <c r="Q11" s="95">
        <f t="shared" si="0"/>
        <v>1</v>
      </c>
    </row>
    <row r="12" spans="3:34">
      <c r="C12" s="51"/>
      <c r="D12" s="51"/>
      <c r="E12" s="52"/>
      <c r="F12" s="52"/>
      <c r="G12" s="52"/>
      <c r="H12" s="52"/>
      <c r="I12" s="52"/>
      <c r="J12" s="52"/>
      <c r="K12" s="52"/>
      <c r="L12" s="52"/>
      <c r="M12" s="52"/>
      <c r="N12" s="52"/>
      <c r="O12" s="52"/>
      <c r="P12" s="52"/>
      <c r="Q12" s="95">
        <f t="shared" si="0"/>
        <v>0</v>
      </c>
    </row>
    <row r="13" spans="3:34">
      <c r="C13" s="51"/>
      <c r="D13" s="51"/>
      <c r="E13" s="52"/>
      <c r="F13" s="52"/>
      <c r="G13" s="52"/>
      <c r="H13" s="52"/>
      <c r="I13" s="52"/>
      <c r="J13" s="52"/>
      <c r="K13" s="52"/>
      <c r="L13" s="52"/>
      <c r="M13" s="52"/>
      <c r="N13" s="52"/>
      <c r="O13" s="52"/>
      <c r="P13" s="52"/>
      <c r="Q13" s="95">
        <f t="shared" si="0"/>
        <v>0</v>
      </c>
    </row>
    <row r="14" spans="3:34">
      <c r="C14" s="51"/>
      <c r="D14" s="51"/>
      <c r="E14" s="52"/>
      <c r="F14" s="52"/>
      <c r="G14" s="52"/>
      <c r="H14" s="52"/>
      <c r="I14" s="52"/>
      <c r="J14" s="52"/>
      <c r="K14" s="52"/>
      <c r="L14" s="52"/>
      <c r="M14" s="52"/>
      <c r="N14" s="52"/>
      <c r="O14" s="52"/>
      <c r="P14" s="52"/>
      <c r="Q14" s="95">
        <f t="shared" si="0"/>
        <v>0</v>
      </c>
    </row>
    <row r="15" spans="3:34">
      <c r="C15" s="53" t="s">
        <v>21</v>
      </c>
      <c r="D15" s="53" t="s">
        <v>85</v>
      </c>
      <c r="E15" s="54"/>
      <c r="F15" s="54"/>
      <c r="G15" s="54"/>
      <c r="H15" s="54"/>
      <c r="I15" s="54"/>
      <c r="J15" s="54">
        <v>1</v>
      </c>
      <c r="K15" s="54"/>
      <c r="L15" s="54"/>
      <c r="M15" s="54"/>
      <c r="N15" s="54"/>
      <c r="O15" s="54"/>
      <c r="P15" s="54"/>
      <c r="Q15" s="95">
        <f t="shared" si="0"/>
        <v>1</v>
      </c>
    </row>
    <row r="16" spans="3:34">
      <c r="C16" s="53"/>
      <c r="D16" s="53"/>
      <c r="E16" s="54"/>
      <c r="F16" s="54"/>
      <c r="G16" s="54"/>
      <c r="H16" s="54"/>
      <c r="I16" s="54"/>
      <c r="J16" s="54"/>
      <c r="K16" s="54"/>
      <c r="L16" s="54"/>
      <c r="M16" s="54"/>
      <c r="N16" s="54"/>
      <c r="O16" s="54"/>
      <c r="P16" s="54"/>
      <c r="Q16" s="95">
        <f t="shared" si="0"/>
        <v>0</v>
      </c>
    </row>
    <row r="17" spans="3:17">
      <c r="C17" s="53"/>
      <c r="D17" s="53"/>
      <c r="E17" s="54"/>
      <c r="F17" s="54"/>
      <c r="G17" s="54"/>
      <c r="H17" s="54"/>
      <c r="I17" s="54"/>
      <c r="J17" s="54"/>
      <c r="K17" s="54"/>
      <c r="L17" s="54"/>
      <c r="M17" s="54"/>
      <c r="N17" s="54"/>
      <c r="O17" s="54"/>
      <c r="P17" s="54"/>
      <c r="Q17" s="95">
        <f t="shared" si="0"/>
        <v>0</v>
      </c>
    </row>
    <row r="18" spans="3:17">
      <c r="C18" s="53"/>
      <c r="D18" s="53"/>
      <c r="E18" s="54"/>
      <c r="F18" s="54"/>
      <c r="G18" s="54"/>
      <c r="H18" s="54"/>
      <c r="I18" s="54"/>
      <c r="J18" s="54"/>
      <c r="K18" s="54"/>
      <c r="L18" s="54"/>
      <c r="M18" s="54"/>
      <c r="N18" s="54"/>
      <c r="O18" s="54"/>
      <c r="P18" s="54"/>
      <c r="Q18" s="95">
        <f t="shared" si="0"/>
        <v>0</v>
      </c>
    </row>
    <row r="19" spans="3:17">
      <c r="C19" s="56" t="s">
        <v>23</v>
      </c>
      <c r="D19" s="56" t="s">
        <v>81</v>
      </c>
      <c r="E19" s="57"/>
      <c r="F19" s="57"/>
      <c r="G19" s="57"/>
      <c r="H19" s="57"/>
      <c r="I19" s="57"/>
      <c r="J19" s="57"/>
      <c r="K19" s="57">
        <v>1</v>
      </c>
      <c r="L19" s="57"/>
      <c r="M19" s="57"/>
      <c r="N19" s="57"/>
      <c r="O19" s="57"/>
      <c r="P19" s="57"/>
      <c r="Q19" s="95">
        <f t="shared" si="0"/>
        <v>1</v>
      </c>
    </row>
    <row r="20" spans="3:17">
      <c r="C20" s="56"/>
      <c r="D20" s="56"/>
      <c r="E20" s="57"/>
      <c r="F20" s="57"/>
      <c r="G20" s="57"/>
      <c r="H20" s="57"/>
      <c r="I20" s="57"/>
      <c r="J20" s="57"/>
      <c r="K20" s="57"/>
      <c r="L20" s="57"/>
      <c r="M20" s="57"/>
      <c r="N20" s="57"/>
      <c r="O20" s="57"/>
      <c r="P20" s="57"/>
      <c r="Q20" s="95">
        <f t="shared" si="0"/>
        <v>0</v>
      </c>
    </row>
    <row r="21" spans="3:17">
      <c r="C21" s="56"/>
      <c r="D21" s="56"/>
      <c r="E21" s="57"/>
      <c r="F21" s="57"/>
      <c r="G21" s="57"/>
      <c r="H21" s="57"/>
      <c r="I21" s="57"/>
      <c r="J21" s="57"/>
      <c r="K21" s="57"/>
      <c r="L21" s="57"/>
      <c r="M21" s="57"/>
      <c r="N21" s="57"/>
      <c r="O21" s="57"/>
      <c r="P21" s="57"/>
      <c r="Q21" s="95">
        <f t="shared" si="0"/>
        <v>0</v>
      </c>
    </row>
    <row r="22" spans="3:17">
      <c r="C22" s="56"/>
      <c r="D22" s="56"/>
      <c r="E22" s="57"/>
      <c r="F22" s="57"/>
      <c r="G22" s="57"/>
      <c r="H22" s="57"/>
      <c r="I22" s="57"/>
      <c r="J22" s="57"/>
      <c r="K22" s="57"/>
      <c r="L22" s="57"/>
      <c r="M22" s="57"/>
      <c r="N22" s="57"/>
      <c r="O22" s="57"/>
      <c r="P22" s="57"/>
      <c r="Q22" s="95">
        <f t="shared" si="0"/>
        <v>0</v>
      </c>
    </row>
    <row r="23" spans="3:17">
      <c r="C23" s="58" t="s">
        <v>24</v>
      </c>
      <c r="D23" s="96" t="s">
        <v>145</v>
      </c>
      <c r="E23" s="59"/>
      <c r="F23" s="59"/>
      <c r="G23" s="59"/>
      <c r="H23" s="59"/>
      <c r="I23" s="59"/>
      <c r="J23" s="59"/>
      <c r="K23" s="59">
        <v>1</v>
      </c>
      <c r="L23" s="59"/>
      <c r="M23" s="59"/>
      <c r="N23" s="59"/>
      <c r="O23" s="59"/>
      <c r="P23" s="59"/>
      <c r="Q23" s="95">
        <f t="shared" si="0"/>
        <v>1</v>
      </c>
    </row>
    <row r="24" spans="3:17" ht="14.25">
      <c r="C24" s="58"/>
      <c r="D24" s="96" t="s">
        <v>121</v>
      </c>
      <c r="E24" s="59"/>
      <c r="F24" s="59"/>
      <c r="G24" s="59"/>
      <c r="H24" s="59"/>
      <c r="I24" s="59"/>
      <c r="J24" s="59"/>
      <c r="K24" s="59">
        <v>31</v>
      </c>
      <c r="L24" s="59">
        <v>31</v>
      </c>
      <c r="M24" s="59">
        <v>24</v>
      </c>
      <c r="N24" s="59">
        <v>24</v>
      </c>
      <c r="O24" s="59"/>
      <c r="P24" s="59"/>
      <c r="Q24" s="95">
        <f t="shared" si="0"/>
        <v>110</v>
      </c>
    </row>
    <row r="25" spans="3:17">
      <c r="C25" s="58"/>
      <c r="D25" s="58" t="s">
        <v>68</v>
      </c>
      <c r="E25" s="59"/>
      <c r="F25" s="59"/>
      <c r="G25" s="59"/>
      <c r="H25" s="59"/>
      <c r="I25" s="59"/>
      <c r="J25" s="59"/>
      <c r="K25" s="59"/>
      <c r="L25" s="59"/>
      <c r="M25" s="59"/>
      <c r="N25" s="59">
        <v>1</v>
      </c>
      <c r="O25" s="59"/>
      <c r="P25" s="59"/>
      <c r="Q25" s="95">
        <f t="shared" si="0"/>
        <v>1</v>
      </c>
    </row>
    <row r="26" spans="3:17">
      <c r="C26" s="58"/>
      <c r="D26" s="58"/>
      <c r="E26" s="59"/>
      <c r="F26" s="59"/>
      <c r="G26" s="59"/>
      <c r="H26" s="59"/>
      <c r="I26" s="59"/>
      <c r="J26" s="59"/>
      <c r="K26" s="59"/>
      <c r="L26" s="59"/>
      <c r="M26" s="59"/>
      <c r="N26" s="59"/>
      <c r="O26" s="59"/>
      <c r="P26" s="59"/>
      <c r="Q26" s="95">
        <f t="shared" si="0"/>
        <v>0</v>
      </c>
    </row>
    <row r="27" spans="3:17">
      <c r="C27" s="49" t="s">
        <v>22</v>
      </c>
      <c r="D27" s="49" t="s">
        <v>90</v>
      </c>
      <c r="E27" s="50"/>
      <c r="F27" s="50"/>
      <c r="G27" s="50"/>
      <c r="H27" s="50"/>
      <c r="I27" s="50"/>
      <c r="J27" s="50"/>
      <c r="K27" s="50"/>
      <c r="L27" s="50">
        <v>1</v>
      </c>
      <c r="M27" s="50">
        <v>1</v>
      </c>
      <c r="N27" s="50"/>
      <c r="O27" s="50"/>
      <c r="P27" s="50"/>
      <c r="Q27" s="95">
        <f t="shared" si="0"/>
        <v>2</v>
      </c>
    </row>
    <row r="28" spans="3:17">
      <c r="C28" s="49"/>
      <c r="D28" s="49" t="s">
        <v>91</v>
      </c>
      <c r="E28" s="50"/>
      <c r="F28" s="50"/>
      <c r="G28" s="50"/>
      <c r="H28" s="50"/>
      <c r="I28" s="50"/>
      <c r="J28" s="50"/>
      <c r="K28" s="50"/>
      <c r="L28" s="50"/>
      <c r="M28" s="50">
        <v>1</v>
      </c>
      <c r="N28" s="50"/>
      <c r="O28" s="50"/>
      <c r="P28" s="50"/>
      <c r="Q28" s="95">
        <f t="shared" si="0"/>
        <v>1</v>
      </c>
    </row>
    <row r="29" spans="3:17">
      <c r="C29" s="49"/>
      <c r="D29" s="49" t="s">
        <v>92</v>
      </c>
      <c r="E29" s="50"/>
      <c r="F29" s="50"/>
      <c r="G29" s="50"/>
      <c r="H29" s="50"/>
      <c r="I29" s="50"/>
      <c r="J29" s="50"/>
      <c r="K29" s="50"/>
      <c r="L29" s="50"/>
      <c r="M29" s="50">
        <v>1</v>
      </c>
      <c r="N29" s="50"/>
      <c r="O29" s="50"/>
      <c r="P29" s="50"/>
      <c r="Q29" s="95">
        <f t="shared" si="0"/>
        <v>1</v>
      </c>
    </row>
    <row r="30" spans="3:17">
      <c r="C30" s="49"/>
      <c r="D30" s="49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95">
        <f t="shared" si="0"/>
        <v>0</v>
      </c>
    </row>
    <row r="31" spans="3:17">
      <c r="C31" s="49"/>
      <c r="D31" s="49"/>
      <c r="E31" s="50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95">
        <f t="shared" si="0"/>
        <v>0</v>
      </c>
    </row>
    <row r="32" spans="3:17">
      <c r="C32" s="60" t="s">
        <v>30</v>
      </c>
      <c r="D32" s="60" t="s">
        <v>77</v>
      </c>
      <c r="E32" s="61"/>
      <c r="F32" s="61"/>
      <c r="G32" s="61"/>
      <c r="H32" s="61"/>
      <c r="I32" s="61"/>
      <c r="J32" s="61"/>
      <c r="K32" s="61"/>
      <c r="L32" s="61">
        <v>1</v>
      </c>
      <c r="M32" s="61">
        <v>1</v>
      </c>
      <c r="N32" s="61"/>
      <c r="O32" s="61"/>
      <c r="P32" s="61"/>
      <c r="Q32" s="95">
        <f t="shared" si="0"/>
        <v>2</v>
      </c>
    </row>
    <row r="33" spans="3:55">
      <c r="C33" s="60"/>
      <c r="D33" s="97" t="s">
        <v>99</v>
      </c>
      <c r="E33" s="61"/>
      <c r="F33" s="61"/>
      <c r="G33" s="61"/>
      <c r="H33" s="61"/>
      <c r="I33" s="61"/>
      <c r="J33" s="61"/>
      <c r="K33" s="61"/>
      <c r="L33" s="61">
        <v>1</v>
      </c>
      <c r="M33" s="61"/>
      <c r="N33" s="61"/>
      <c r="O33" s="61"/>
      <c r="P33" s="61"/>
      <c r="Q33" s="95">
        <f t="shared" si="0"/>
        <v>1</v>
      </c>
    </row>
    <row r="34" spans="3:55">
      <c r="C34" s="60"/>
      <c r="D34" s="60"/>
      <c r="E34" s="61"/>
      <c r="F34" s="61"/>
      <c r="G34" s="61"/>
      <c r="H34" s="61"/>
      <c r="I34" s="61"/>
      <c r="J34" s="61"/>
      <c r="K34" s="61"/>
      <c r="L34" s="61"/>
      <c r="M34" s="61"/>
      <c r="N34" s="61"/>
      <c r="O34" s="61"/>
      <c r="P34" s="61"/>
      <c r="Q34" s="95">
        <f t="shared" si="0"/>
        <v>0</v>
      </c>
    </row>
    <row r="35" spans="3:55">
      <c r="C35" s="60"/>
      <c r="D35" s="60"/>
      <c r="E35" s="61"/>
      <c r="F35" s="61"/>
      <c r="G35" s="61"/>
      <c r="H35" s="61"/>
      <c r="I35" s="61"/>
      <c r="J35" s="61"/>
      <c r="K35" s="61"/>
      <c r="L35" s="61"/>
      <c r="M35" s="61"/>
      <c r="N35" s="61"/>
      <c r="O35" s="61"/>
      <c r="P35" s="61"/>
      <c r="Q35" s="95">
        <f t="shared" si="0"/>
        <v>0</v>
      </c>
    </row>
    <row r="36" spans="3:55">
      <c r="C36" s="62" t="s">
        <v>26</v>
      </c>
      <c r="D36" s="62" t="s">
        <v>132</v>
      </c>
      <c r="E36" s="63"/>
      <c r="F36" s="63"/>
      <c r="G36" s="63"/>
      <c r="H36" s="63"/>
      <c r="I36" s="63"/>
      <c r="J36" s="63">
        <v>1</v>
      </c>
      <c r="K36" s="63">
        <v>1</v>
      </c>
      <c r="L36" s="63">
        <v>1</v>
      </c>
      <c r="M36" s="63">
        <v>1</v>
      </c>
      <c r="N36" s="63">
        <v>1</v>
      </c>
      <c r="O36" s="63"/>
      <c r="P36" s="63"/>
      <c r="Q36" s="95">
        <f t="shared" si="0"/>
        <v>5</v>
      </c>
    </row>
    <row r="37" spans="3:55">
      <c r="C37" s="62"/>
      <c r="D37" s="62"/>
      <c r="E37" s="112"/>
      <c r="F37" s="112"/>
      <c r="G37" s="112"/>
      <c r="H37" s="112"/>
      <c r="I37" s="112"/>
      <c r="J37" s="112"/>
      <c r="K37" s="112"/>
      <c r="L37" s="112"/>
      <c r="M37" s="112"/>
      <c r="N37" s="112"/>
      <c r="O37" s="112"/>
      <c r="P37" s="112"/>
      <c r="Q37" s="95">
        <f t="shared" si="0"/>
        <v>0</v>
      </c>
    </row>
    <row r="38" spans="3:55">
      <c r="C38" s="62"/>
      <c r="D38" s="62"/>
      <c r="E38" s="112"/>
      <c r="F38" s="112"/>
      <c r="G38" s="112"/>
      <c r="H38" s="112"/>
      <c r="I38" s="112"/>
      <c r="J38" s="112"/>
      <c r="K38" s="112"/>
      <c r="L38" s="112"/>
      <c r="M38" s="112"/>
      <c r="N38" s="112"/>
      <c r="O38" s="112"/>
      <c r="P38" s="112"/>
      <c r="Q38" s="95">
        <f t="shared" si="0"/>
        <v>0</v>
      </c>
    </row>
    <row r="39" spans="3:55">
      <c r="C39" s="62"/>
      <c r="D39" s="62"/>
      <c r="E39" s="112"/>
      <c r="F39" s="112"/>
      <c r="G39" s="112"/>
      <c r="H39" s="112"/>
      <c r="I39" s="112"/>
      <c r="J39" s="112"/>
      <c r="K39" s="112"/>
      <c r="L39" s="112"/>
      <c r="M39" s="112"/>
      <c r="N39" s="112"/>
      <c r="O39" s="112"/>
      <c r="P39" s="112"/>
      <c r="Q39" s="95">
        <f t="shared" si="0"/>
        <v>0</v>
      </c>
    </row>
    <row r="40" spans="3:55">
      <c r="C40" s="62"/>
      <c r="D40" s="62"/>
      <c r="E40" s="112"/>
      <c r="F40" s="112"/>
      <c r="G40" s="112"/>
      <c r="H40" s="112"/>
      <c r="I40" s="112"/>
      <c r="J40" s="112"/>
      <c r="K40" s="112"/>
      <c r="L40" s="112"/>
      <c r="M40" s="112"/>
      <c r="N40" s="112"/>
      <c r="O40" s="112"/>
      <c r="P40" s="112"/>
      <c r="Q40" s="95">
        <f t="shared" si="0"/>
        <v>0</v>
      </c>
    </row>
    <row r="41" spans="3:55">
      <c r="C41" s="55" t="s">
        <v>25</v>
      </c>
      <c r="D41" s="55" t="s">
        <v>147</v>
      </c>
      <c r="E41" s="110"/>
      <c r="F41" s="110"/>
      <c r="G41" s="110"/>
      <c r="H41" s="110"/>
      <c r="I41" s="110"/>
      <c r="J41" s="110"/>
      <c r="K41" s="110"/>
      <c r="L41" s="110"/>
      <c r="M41" s="110"/>
      <c r="N41" s="110">
        <v>1</v>
      </c>
      <c r="O41" s="110"/>
      <c r="P41" s="110"/>
      <c r="Q41" s="95">
        <f t="shared" si="0"/>
        <v>1</v>
      </c>
    </row>
    <row r="42" spans="3:55">
      <c r="C42" s="55"/>
      <c r="D42" s="55"/>
      <c r="E42" s="110"/>
      <c r="F42" s="110"/>
      <c r="G42" s="110"/>
      <c r="H42" s="110"/>
      <c r="I42" s="110"/>
      <c r="J42" s="110"/>
      <c r="K42" s="110"/>
      <c r="L42" s="110"/>
      <c r="M42" s="110"/>
      <c r="N42" s="110"/>
      <c r="O42" s="110"/>
      <c r="P42" s="110"/>
      <c r="Q42" s="95">
        <f t="shared" si="0"/>
        <v>0</v>
      </c>
    </row>
    <row r="43" spans="3:55"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</row>
    <row r="44" spans="3:55"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</row>
    <row r="45" spans="3:55" hidden="1"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</row>
    <row r="46" spans="3:55" ht="18.75" hidden="1">
      <c r="D46" s="264" t="s">
        <v>112</v>
      </c>
      <c r="E46" s="47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</row>
    <row r="47" spans="3:55" hidden="1"/>
    <row r="48" spans="3:55" hidden="1">
      <c r="AV48" s="48"/>
      <c r="AW48" s="48"/>
      <c r="AX48" s="48"/>
      <c r="AY48" s="48"/>
      <c r="AZ48" s="48"/>
      <c r="BA48" s="48"/>
      <c r="BB48" s="48"/>
      <c r="BC48" s="48"/>
    </row>
    <row r="49" spans="1:71" s="278" customFormat="1" ht="27" hidden="1" customHeight="1">
      <c r="A49" s="278">
        <f>+'Cu1'!A49</f>
        <v>0</v>
      </c>
      <c r="B49" s="278">
        <f>+'Cu1'!B49</f>
        <v>0</v>
      </c>
      <c r="C49" s="278">
        <f>+'Cu1'!C49</f>
        <v>0</v>
      </c>
      <c r="D49" s="278" t="str">
        <f>+'Cu1'!D49</f>
        <v>Cost Unitari</v>
      </c>
      <c r="E49" s="278">
        <f>+'Cu1'!E49</f>
        <v>0</v>
      </c>
      <c r="F49" s="279">
        <f>+'Cu1'!F49</f>
        <v>0</v>
      </c>
      <c r="G49" s="279">
        <f>+'Cu1'!G49</f>
        <v>28</v>
      </c>
      <c r="H49" s="279">
        <f>+'Cu1'!H49</f>
        <v>0</v>
      </c>
      <c r="I49" s="279">
        <f>+'Cu1'!I49</f>
        <v>3</v>
      </c>
      <c r="J49" s="278">
        <f>+'Cu1'!J49</f>
        <v>0</v>
      </c>
      <c r="K49" s="278">
        <f>+'Cu1'!K49</f>
        <v>0</v>
      </c>
      <c r="L49" s="278">
        <f>+'Cu1'!L49</f>
        <v>0</v>
      </c>
      <c r="M49" s="278">
        <f>+'Cu1'!M49</f>
        <v>0</v>
      </c>
      <c r="N49" s="278">
        <f>+'Cu1'!N49</f>
        <v>0</v>
      </c>
      <c r="O49" s="278">
        <f>+'Cu1'!O49</f>
        <v>0</v>
      </c>
      <c r="P49" s="280">
        <f>+'Cu1'!P49</f>
        <v>9.4117647058823521E-3</v>
      </c>
      <c r="Q49" s="278">
        <f>+'Cu1'!Q49</f>
        <v>0</v>
      </c>
      <c r="R49" s="281">
        <f>+'Cu1'!R49</f>
        <v>7.0000000000000007E-2</v>
      </c>
      <c r="S49" s="280">
        <f>+'Cu1'!S49</f>
        <v>0.75</v>
      </c>
      <c r="T49" s="281">
        <f>+'Cu1'!T49</f>
        <v>7.0000000000000007E-2</v>
      </c>
      <c r="U49" s="281">
        <f>+'Cu1'!U49</f>
        <v>0.04</v>
      </c>
      <c r="V49" s="281">
        <f>+'Cu1'!V49</f>
        <v>0.37</v>
      </c>
      <c r="W49" s="281">
        <f>+'Cu1'!W49</f>
        <v>0.13</v>
      </c>
      <c r="X49" s="281">
        <f>+'Cu1'!X49</f>
        <v>0.08</v>
      </c>
      <c r="Y49" s="278">
        <f>+'Cu1'!Y49</f>
        <v>0</v>
      </c>
      <c r="Z49" s="282">
        <f>+'Cu1'!Z49</f>
        <v>5</v>
      </c>
      <c r="AA49" s="278">
        <f>+'Cu1'!AA49</f>
        <v>0</v>
      </c>
      <c r="AB49" s="283">
        <f>+'Cu1'!AB49</f>
        <v>3.9E-2</v>
      </c>
      <c r="AC49" s="283">
        <f>+'Cu1'!AC49</f>
        <v>0.8</v>
      </c>
      <c r="AD49" s="284">
        <f>+'Cu1'!AD49</f>
        <v>3.0000000000000001E-5</v>
      </c>
      <c r="AE49" s="278">
        <f>+'Cu1'!AE49</f>
        <v>0</v>
      </c>
      <c r="AF49" s="278">
        <f>+'Cu1'!AF49</f>
        <v>0</v>
      </c>
      <c r="AG49" s="285">
        <f>+'Cu1'!AG49</f>
        <v>30.666666666666664</v>
      </c>
      <c r="AH49" s="286">
        <f>+'Cu1'!AH49</f>
        <v>14.285714285714285</v>
      </c>
      <c r="AI49" s="286">
        <f>+'Cu1'!AI49</f>
        <v>10</v>
      </c>
      <c r="AJ49" s="285">
        <f>+'Cu1'!AJ49</f>
        <v>8.1999999999999993</v>
      </c>
      <c r="AK49" s="285">
        <f>+'Cu1'!AK49</f>
        <v>8.15</v>
      </c>
      <c r="AL49" s="285">
        <f>+'Cu1'!AL49</f>
        <v>0.96</v>
      </c>
      <c r="AM49" s="287">
        <f>+'Cu1'!AM49</f>
        <v>15</v>
      </c>
      <c r="AN49" s="278">
        <f>+'Cu1'!AN49</f>
        <v>0</v>
      </c>
      <c r="AO49" s="288">
        <f>+'Cu1'!AO49</f>
        <v>0.13</v>
      </c>
      <c r="AP49" s="281">
        <f>+'Cu1'!AP49</f>
        <v>0.1</v>
      </c>
      <c r="AQ49" s="289">
        <f>+'Cu1'!AQ49</f>
        <v>2.0833333333333332E-2</v>
      </c>
      <c r="AR49" s="281">
        <f>+'Cu1'!AR49</f>
        <v>0.5</v>
      </c>
      <c r="AS49" s="281">
        <f>+'Cu1'!AS49</f>
        <v>0</v>
      </c>
      <c r="AT49" s="289">
        <f>+'Cu1'!AT49</f>
        <v>2.2000000000000002</v>
      </c>
      <c r="AU49" s="289">
        <f>+'Cu1'!AU49</f>
        <v>2.2000000000000002</v>
      </c>
      <c r="AV49" s="289">
        <f>+'Cu1'!AV49</f>
        <v>0</v>
      </c>
      <c r="AW49" s="289">
        <f>+'Cu1'!AW49</f>
        <v>0</v>
      </c>
      <c r="AX49" s="289">
        <f>+'Cu1'!AX49</f>
        <v>0</v>
      </c>
      <c r="AY49" s="289">
        <f>+'Cu1'!AY49</f>
        <v>0</v>
      </c>
      <c r="AZ49" s="289">
        <f>+'Cu1'!AZ49</f>
        <v>2.2000000000000002</v>
      </c>
      <c r="BA49" s="289">
        <f>+'Cu1'!BA49</f>
        <v>0</v>
      </c>
      <c r="BB49" s="289">
        <f>+'Cu1'!BB49</f>
        <v>0</v>
      </c>
      <c r="BC49" s="289">
        <f>+'Cu1'!BC49</f>
        <v>0</v>
      </c>
      <c r="BD49" s="278">
        <f>+'Cu1'!BD49</f>
        <v>0</v>
      </c>
      <c r="BE49" s="278">
        <f>+'Cu1'!BE49</f>
        <v>0</v>
      </c>
      <c r="BF49" s="278">
        <f>+'Cu1'!BF49</f>
        <v>0</v>
      </c>
      <c r="BG49" s="278">
        <f>+'Cu1'!BG49</f>
        <v>0</v>
      </c>
    </row>
    <row r="50" spans="1:71" ht="38.25" hidden="1">
      <c r="A50">
        <f>+'Cu1'!A50</f>
        <v>0</v>
      </c>
      <c r="B50" s="3" t="str">
        <f>+'Cu1'!B50</f>
        <v>Núm. Operació</v>
      </c>
      <c r="C50" s="3" t="str">
        <f>+'Cu1'!C50</f>
        <v>Tipus operació</v>
      </c>
      <c r="D50" t="str">
        <f>+'Cu1'!D50</f>
        <v>Llista d'operacions</v>
      </c>
      <c r="E50" t="str">
        <f>+'Cu1'!E50</f>
        <v>Quantificat per</v>
      </c>
      <c r="F50" s="6" t="str">
        <f>+'Cu1'!F50</f>
        <v>Persona no qualificada (h)</v>
      </c>
      <c r="G50" s="6" t="str">
        <f>+'Cu1'!G50</f>
        <v>Tractor incloent tractorista (h)</v>
      </c>
      <c r="H50" s="6" t="str">
        <f>+'Cu1'!H50</f>
        <v>Motocultor (h)</v>
      </c>
      <c r="I50" s="6" t="str">
        <f>+'Cu1'!I50</f>
        <v>Persona qualificada (h)</v>
      </c>
      <c r="J50" s="6" t="str">
        <f>+'Cu1'!J50</f>
        <v>Subsolador (h)</v>
      </c>
      <c r="K50" s="6" t="str">
        <f>+'Cu1'!K50</f>
        <v>Fresadora (h)</v>
      </c>
      <c r="L50" s="6" t="str">
        <f>+'Cu1'!L50</f>
        <v>Discos (h)</v>
      </c>
      <c r="M50" s="6" t="str">
        <f>+'Cu1'!M50</f>
        <v>Estripadora (h)</v>
      </c>
      <c r="N50" s="6" t="str">
        <f>+'Cu1'!N50</f>
        <v>Remolc (h)</v>
      </c>
      <c r="O50" s="6" t="str">
        <f>+'Cu1'!O50</f>
        <v>Pala (h)</v>
      </c>
      <c r="P50" s="6" t="str">
        <f>+'Cu1'!P50</f>
        <v>Compost (kg)</v>
      </c>
      <c r="Q50" s="6" t="str">
        <f>+'Cu1'!Q50</f>
        <v>Solcador de 3 solcs (h)</v>
      </c>
      <c r="R50" s="6" t="str">
        <f>+'Cu1'!R50</f>
        <v>Planter col (u)</v>
      </c>
      <c r="S50" s="6" t="str">
        <f>+'Cu1'!S50</f>
        <v>Ceballots calçots (kg)</v>
      </c>
      <c r="T50" s="6" t="str">
        <f>+'Cu1'!T50</f>
        <v>Planter enciam (u)</v>
      </c>
      <c r="U50" s="6" t="str">
        <f>+'Cu1'!U50</f>
        <v>Planter bleda (u)</v>
      </c>
      <c r="V50" s="6" t="str">
        <f>+'Cu1'!V50</f>
        <v>Planter tomàquet (u)</v>
      </c>
      <c r="W50" s="6" t="str">
        <f>+'Cu1'!W50</f>
        <v>Planter carbassa (u)</v>
      </c>
      <c r="X50" s="6" t="str">
        <f>+'Cu1'!X50</f>
        <v>Llavor carbassa (u)</v>
      </c>
      <c r="Y50" s="6" t="str">
        <f>+'Cu1'!Y50</f>
        <v>Plantador (h)</v>
      </c>
      <c r="Z50" s="6" t="str">
        <f>+'Cu1'!Z50</f>
        <v>Furgoneta (h)</v>
      </c>
      <c r="AA50" s="6" t="str">
        <f>+'Cu1'!AA50</f>
        <v>Bicicleta de sembrar (h)</v>
      </c>
      <c r="AB50" s="6" t="str">
        <f>+'Cu1'!AB50</f>
        <v xml:space="preserve">cinta de reg (m) </v>
      </c>
      <c r="AC50" s="6" t="str">
        <f>+'Cu1'!AC50</f>
        <v>reg aspersió: tub,… (m)</v>
      </c>
      <c r="AD50" s="6" t="str">
        <f>+'Cu1'!AD50</f>
        <v>reg (L)</v>
      </c>
      <c r="AE50" s="6" t="str">
        <f>+'Cu1'!AE50</f>
        <v>Braços tractor (h)</v>
      </c>
      <c r="AF50" s="6" t="str">
        <f>+'Cu1'!AF50</f>
        <v>Bota (h)</v>
      </c>
      <c r="AG50" s="6" t="str">
        <f>+'Cu1'!AG50</f>
        <v>Bacillus thuringiensis (kg)</v>
      </c>
      <c r="AH50" s="6" t="str">
        <f>+'Cu1'!AH50</f>
        <v>Retenol (L)</v>
      </c>
      <c r="AI50" s="6" t="str">
        <f>+'Cu1'!AI50</f>
        <v>Purí d'ortiga (L)</v>
      </c>
      <c r="AJ50" s="6" t="str">
        <f>+'Cu1'!AJ50</f>
        <v>Hidròxid de coure (kg)</v>
      </c>
      <c r="AK50" s="6" t="str">
        <f>+'Cu1'!AK50</f>
        <v>Ferramol per llimacs (kg)</v>
      </c>
      <c r="AL50" s="6" t="str">
        <f>+'Cu1'!AL50</f>
        <v>Sofre (kg)</v>
      </c>
      <c r="AM50" s="6" t="str">
        <f>+'Cu1'!AM50</f>
        <v>Oli de nim (L)</v>
      </c>
      <c r="AN50" s="6" t="str">
        <f>+'Cu1'!AN50</f>
        <v>Tallant (h)</v>
      </c>
      <c r="AO50" s="6" t="str">
        <f>+'Cu1'!AO50</f>
        <v>Plàstic (m2)</v>
      </c>
      <c r="AP50" s="6" t="str">
        <f>+'Cu1'!AP50</f>
        <v>Canyes (u)</v>
      </c>
      <c r="AQ50" s="6" t="str">
        <f>+'Cu1'!AQ50</f>
        <v>Cost mensual terreny (m2)</v>
      </c>
      <c r="AR50" s="6" t="str">
        <f>+'Cu1'!AR50</f>
        <v>Caixes (u)</v>
      </c>
      <c r="AS50" s="6">
        <f>+'Cu1'!AS50</f>
        <v>0</v>
      </c>
      <c r="AT50" t="str">
        <f>+'Cu1'!AT50</f>
        <v>Collita (kg)</v>
      </c>
      <c r="AU50" t="str">
        <f>+'Cu1'!AU50</f>
        <v>Collita (u)</v>
      </c>
      <c r="AV50" s="6" t="str">
        <f>+'Cu1'!AV50</f>
        <v xml:space="preserve">Collita col (u) </v>
      </c>
      <c r="AW50" s="6" t="str">
        <f>+'Cu1'!AW50</f>
        <v>Collita bròcoli (kg)</v>
      </c>
      <c r="AX50" s="6" t="str">
        <f>+'Cu1'!AX50</f>
        <v xml:space="preserve">Collita calçot (u) </v>
      </c>
      <c r="AY50" s="6" t="str">
        <f>+'Cu1'!AY50</f>
        <v xml:space="preserve">Collita enciam (u) </v>
      </c>
      <c r="AZ50" s="6" t="str">
        <f>+'Cu1'!AZ50</f>
        <v xml:space="preserve">Collita bledes a manats (u) </v>
      </c>
      <c r="BA50" s="6" t="str">
        <f>+'Cu1'!BA50</f>
        <v>Collita bledes (kg)</v>
      </c>
      <c r="BB50" s="6" t="str">
        <f>+'Cu1'!BB50</f>
        <v>Collita tomàquet (kg)</v>
      </c>
      <c r="BC50" s="6" t="str">
        <f>+'Cu1'!BC50</f>
        <v>Collita carbassa (kg)</v>
      </c>
      <c r="BD50" s="6">
        <f>+'Cu1'!BD50</f>
        <v>0</v>
      </c>
      <c r="BE50" s="6">
        <f>+'Cu1'!BE50</f>
        <v>0</v>
      </c>
      <c r="BF50" s="6">
        <f>+'Cu1'!BF50</f>
        <v>0</v>
      </c>
      <c r="BG50" s="6">
        <f>+'Cu1'!BG50</f>
        <v>0</v>
      </c>
      <c r="BH50" s="6"/>
      <c r="BI50" s="6"/>
      <c r="BJ50" s="6"/>
      <c r="BK50" s="6"/>
      <c r="BL50" s="6"/>
      <c r="BM50" s="6"/>
      <c r="BN50" s="6"/>
      <c r="BO50" s="6"/>
      <c r="BP50" s="6"/>
      <c r="BQ50" s="6"/>
      <c r="BR50" s="6"/>
      <c r="BS50" s="6"/>
    </row>
    <row r="51" spans="1:71" hidden="1">
      <c r="A51" s="13">
        <f>+'Cu1'!A51</f>
        <v>1</v>
      </c>
      <c r="B51" s="13">
        <f>+'Cu1'!B51</f>
        <v>110</v>
      </c>
      <c r="C51" s="13" t="str">
        <f>+'Cu1'!C51</f>
        <v>PREPARACIÓ DEL SÒL</v>
      </c>
      <c r="D51" s="13" t="str">
        <f>+'Cu1'!D51</f>
        <v>Desbrossat amb discos</v>
      </c>
      <c r="E51" s="14">
        <f>+'Cu1'!E51</f>
        <v>2500</v>
      </c>
      <c r="F51" s="15">
        <f>+'Cu1'!F51</f>
        <v>0</v>
      </c>
      <c r="G51" s="15">
        <f>+'Cu1'!G51</f>
        <v>0.75</v>
      </c>
      <c r="H51" s="15">
        <f>+'Cu1'!H51</f>
        <v>0</v>
      </c>
      <c r="I51" s="15">
        <f>+'Cu1'!I51</f>
        <v>0</v>
      </c>
      <c r="J51" s="15">
        <f>+'Cu1'!J51</f>
        <v>0</v>
      </c>
      <c r="K51" s="15">
        <f>+'Cu1'!K51</f>
        <v>0</v>
      </c>
      <c r="L51" s="15">
        <f>+'Cu1'!L51</f>
        <v>0.75</v>
      </c>
      <c r="M51" s="15">
        <f>+'Cu1'!M51</f>
        <v>0</v>
      </c>
      <c r="N51" s="15">
        <f>+'Cu1'!N51</f>
        <v>0</v>
      </c>
      <c r="O51" s="15">
        <f>+'Cu1'!O51</f>
        <v>0</v>
      </c>
      <c r="P51" s="17">
        <f>+'Cu1'!P51</f>
        <v>0</v>
      </c>
      <c r="Q51" s="15">
        <f>+'Cu1'!Q51</f>
        <v>0</v>
      </c>
      <c r="R51" s="13">
        <f>+'Cu1'!R51</f>
        <v>0</v>
      </c>
      <c r="S51" s="13">
        <f>+'Cu1'!S51</f>
        <v>0</v>
      </c>
      <c r="T51" s="13">
        <f>+'Cu1'!T51</f>
        <v>0</v>
      </c>
      <c r="U51" s="13">
        <f>+'Cu1'!U51</f>
        <v>0</v>
      </c>
      <c r="V51" s="13">
        <f>+'Cu1'!V51</f>
        <v>0</v>
      </c>
      <c r="W51" s="13">
        <f>+'Cu1'!W51</f>
        <v>0</v>
      </c>
      <c r="X51" s="13">
        <f>+'Cu1'!X51</f>
        <v>0</v>
      </c>
      <c r="Y51" s="13">
        <f>+'Cu1'!Y51</f>
        <v>0</v>
      </c>
      <c r="Z51" s="15">
        <f>+'Cu1'!Z51</f>
        <v>0</v>
      </c>
      <c r="AA51" s="15">
        <f>+'Cu1'!AA51</f>
        <v>0</v>
      </c>
      <c r="AB51" s="13">
        <f>+'Cu1'!AB51</f>
        <v>0</v>
      </c>
      <c r="AC51" s="13">
        <f>+'Cu1'!AC51</f>
        <v>0</v>
      </c>
      <c r="AD51" s="13">
        <f>+'Cu1'!AD51</f>
        <v>0</v>
      </c>
      <c r="AE51" s="15">
        <f>+'Cu1'!AE51</f>
        <v>0</v>
      </c>
      <c r="AF51" s="15">
        <f>+'Cu1'!AF51</f>
        <v>0</v>
      </c>
      <c r="AG51" s="13">
        <f>+'Cu1'!AG51</f>
        <v>0</v>
      </c>
      <c r="AH51" s="13">
        <f>+'Cu1'!AH51</f>
        <v>0</v>
      </c>
      <c r="AI51" s="13">
        <f>+'Cu1'!AI51</f>
        <v>0</v>
      </c>
      <c r="AJ51" s="13">
        <f>+'Cu1'!AJ51</f>
        <v>0</v>
      </c>
      <c r="AK51" s="13">
        <f>+'Cu1'!AK51</f>
        <v>0</v>
      </c>
      <c r="AL51" s="13">
        <f>+'Cu1'!AL51</f>
        <v>0</v>
      </c>
      <c r="AM51" s="13">
        <f>+'Cu1'!AM51</f>
        <v>0</v>
      </c>
      <c r="AN51" s="13">
        <f>+'Cu1'!AN51</f>
        <v>0</v>
      </c>
      <c r="AO51" s="13">
        <f>+'Cu1'!AO51</f>
        <v>0</v>
      </c>
      <c r="AP51" s="13">
        <f>+'Cu1'!AP51</f>
        <v>0</v>
      </c>
      <c r="AQ51" s="13">
        <f>+'Cu1'!AQ51</f>
        <v>0</v>
      </c>
      <c r="AR51" s="13">
        <f>+'Cu1'!AR51</f>
        <v>0</v>
      </c>
      <c r="AS51" s="13">
        <f>+'Cu1'!AS51</f>
        <v>0</v>
      </c>
      <c r="AT51" s="13">
        <f>+'Cu1'!AT51</f>
        <v>0</v>
      </c>
      <c r="AU51" s="13">
        <f>+'Cu1'!AU51</f>
        <v>0</v>
      </c>
      <c r="AV51">
        <f>+'Cu1'!AV51</f>
        <v>0</v>
      </c>
      <c r="AW51">
        <f>+'Cu1'!AW51</f>
        <v>0</v>
      </c>
      <c r="AX51">
        <f>+'Cu1'!AX51</f>
        <v>0</v>
      </c>
      <c r="AY51">
        <f>+'Cu1'!AY51</f>
        <v>0</v>
      </c>
      <c r="AZ51">
        <f>+'Cu1'!AZ51</f>
        <v>0</v>
      </c>
      <c r="BA51">
        <f>+'Cu1'!BA51</f>
        <v>0</v>
      </c>
      <c r="BB51">
        <f>+'Cu1'!BB51</f>
        <v>0</v>
      </c>
      <c r="BC51">
        <f>+'Cu1'!BC51</f>
        <v>0</v>
      </c>
      <c r="BD51">
        <f>+'Cu1'!BD51</f>
        <v>0</v>
      </c>
      <c r="BE51">
        <f>+'Cu1'!BE51</f>
        <v>0</v>
      </c>
      <c r="BF51">
        <f>+'Cu1'!BF51</f>
        <v>0</v>
      </c>
      <c r="BG51">
        <f>+'Cu1'!BG51</f>
        <v>0</v>
      </c>
    </row>
    <row r="52" spans="1:71" hidden="1">
      <c r="A52" s="10">
        <f>+'Cu1'!A52</f>
        <v>2</v>
      </c>
      <c r="B52" s="10">
        <f>+'Cu1'!B52</f>
        <v>120</v>
      </c>
      <c r="C52" s="10" t="str">
        <f>+'Cu1'!C52</f>
        <v>PREPARACIÓ DEL SÒL</v>
      </c>
      <c r="D52" s="10" t="str">
        <f>+'Cu1'!D52</f>
        <v>Desbrossat amb desbrossadora</v>
      </c>
      <c r="E52" s="11">
        <f>+'Cu1'!E52</f>
        <v>2500</v>
      </c>
      <c r="F52" s="12">
        <f>+'Cu1'!F52</f>
        <v>0</v>
      </c>
      <c r="G52" s="12">
        <f>+'Cu1'!G52</f>
        <v>0.75</v>
      </c>
      <c r="H52" s="12">
        <f>+'Cu1'!H52</f>
        <v>0</v>
      </c>
      <c r="I52" s="12">
        <f>+'Cu1'!I52</f>
        <v>0</v>
      </c>
      <c r="J52" s="12">
        <f>+'Cu1'!J52</f>
        <v>0</v>
      </c>
      <c r="K52" s="12">
        <f>+'Cu1'!K52</f>
        <v>0.75</v>
      </c>
      <c r="L52" s="12">
        <f>+'Cu1'!L52</f>
        <v>0</v>
      </c>
      <c r="M52" s="12">
        <f>+'Cu1'!M52</f>
        <v>0</v>
      </c>
      <c r="N52" s="12">
        <f>+'Cu1'!N52</f>
        <v>0</v>
      </c>
      <c r="O52" s="12">
        <f>+'Cu1'!O52</f>
        <v>0</v>
      </c>
      <c r="P52" s="18">
        <f>+'Cu1'!P52</f>
        <v>0</v>
      </c>
      <c r="Q52" s="12">
        <f>+'Cu1'!Q52</f>
        <v>0</v>
      </c>
      <c r="R52" s="10">
        <f>+'Cu1'!R52</f>
        <v>0</v>
      </c>
      <c r="S52" s="10">
        <f>+'Cu1'!S52</f>
        <v>0</v>
      </c>
      <c r="T52" s="10">
        <f>+'Cu1'!T52</f>
        <v>0</v>
      </c>
      <c r="U52" s="10">
        <f>+'Cu1'!U52</f>
        <v>0</v>
      </c>
      <c r="V52" s="10">
        <f>+'Cu1'!V52</f>
        <v>0</v>
      </c>
      <c r="W52" s="10">
        <f>+'Cu1'!W52</f>
        <v>0</v>
      </c>
      <c r="X52" s="10">
        <f>+'Cu1'!X52</f>
        <v>0</v>
      </c>
      <c r="Y52" s="10">
        <f>+'Cu1'!Y52</f>
        <v>0</v>
      </c>
      <c r="Z52" s="12">
        <f>+'Cu1'!Z52</f>
        <v>0</v>
      </c>
      <c r="AA52" s="12">
        <f>+'Cu1'!AA52</f>
        <v>0</v>
      </c>
      <c r="AB52" s="10">
        <f>+'Cu1'!AB52</f>
        <v>0</v>
      </c>
      <c r="AC52" s="10">
        <f>+'Cu1'!AC52</f>
        <v>0</v>
      </c>
      <c r="AD52" s="10">
        <f>+'Cu1'!AD52</f>
        <v>0</v>
      </c>
      <c r="AE52" s="12">
        <f>+'Cu1'!AE52</f>
        <v>0</v>
      </c>
      <c r="AF52" s="12">
        <f>+'Cu1'!AF52</f>
        <v>0</v>
      </c>
      <c r="AG52" s="10">
        <f>+'Cu1'!AG52</f>
        <v>0</v>
      </c>
      <c r="AH52" s="10">
        <f>+'Cu1'!AH52</f>
        <v>0</v>
      </c>
      <c r="AI52" s="10">
        <f>+'Cu1'!AI52</f>
        <v>0</v>
      </c>
      <c r="AJ52" s="10">
        <f>+'Cu1'!AJ52</f>
        <v>0</v>
      </c>
      <c r="AK52" s="10">
        <f>+'Cu1'!AK52</f>
        <v>0</v>
      </c>
      <c r="AL52" s="10">
        <f>+'Cu1'!AL52</f>
        <v>0</v>
      </c>
      <c r="AM52" s="10">
        <f>+'Cu1'!AM52</f>
        <v>0</v>
      </c>
      <c r="AN52" s="10">
        <f>+'Cu1'!AN52</f>
        <v>0</v>
      </c>
      <c r="AO52" s="10">
        <f>+'Cu1'!AO52</f>
        <v>0</v>
      </c>
      <c r="AP52" s="10">
        <f>+'Cu1'!AP52</f>
        <v>0</v>
      </c>
      <c r="AQ52" s="10">
        <f>+'Cu1'!AQ52</f>
        <v>0</v>
      </c>
      <c r="AR52" s="10">
        <f>+'Cu1'!AR52</f>
        <v>0</v>
      </c>
      <c r="AS52" s="10">
        <f>+'Cu1'!AS52</f>
        <v>0</v>
      </c>
      <c r="AT52" s="10">
        <f>+'Cu1'!AT52</f>
        <v>0</v>
      </c>
      <c r="AU52" s="10">
        <f>+'Cu1'!AU52</f>
        <v>0</v>
      </c>
      <c r="AV52">
        <f>+'Cu1'!AV52</f>
        <v>0</v>
      </c>
      <c r="AW52">
        <f>+'Cu1'!AW52</f>
        <v>0</v>
      </c>
      <c r="AX52">
        <f>+'Cu1'!AX52</f>
        <v>0</v>
      </c>
      <c r="AY52">
        <f>+'Cu1'!AY52</f>
        <v>0</v>
      </c>
      <c r="AZ52">
        <f>+'Cu1'!AZ52</f>
        <v>0</v>
      </c>
      <c r="BA52">
        <f>+'Cu1'!BA52</f>
        <v>0</v>
      </c>
      <c r="BB52">
        <f>+'Cu1'!BB52</f>
        <v>0</v>
      </c>
      <c r="BC52">
        <f>+'Cu1'!BC52</f>
        <v>0</v>
      </c>
      <c r="BD52">
        <f>+'Cu1'!BD52</f>
        <v>0</v>
      </c>
      <c r="BE52">
        <f>+'Cu1'!BE52</f>
        <v>0</v>
      </c>
      <c r="BF52">
        <f>+'Cu1'!BF52</f>
        <v>0</v>
      </c>
      <c r="BG52">
        <f>+'Cu1'!BG52</f>
        <v>0</v>
      </c>
    </row>
    <row r="53" spans="1:71" hidden="1">
      <c r="A53" s="33">
        <f>+'Cu1'!A53</f>
        <v>3</v>
      </c>
      <c r="B53" s="33">
        <f>+'Cu1'!B53</f>
        <v>130</v>
      </c>
      <c r="C53" s="7" t="str">
        <f>+'Cu1'!C53</f>
        <v>PREPARACIÓ DEL SÒL</v>
      </c>
      <c r="D53" s="7" t="str">
        <f>+'Cu1'!D53</f>
        <v>Subsolat</v>
      </c>
      <c r="E53" s="8">
        <f>+'Cu1'!E53</f>
        <v>2500</v>
      </c>
      <c r="F53" s="9">
        <f>+'Cu1'!F53</f>
        <v>0</v>
      </c>
      <c r="G53" s="9">
        <f>+'Cu1'!G53</f>
        <v>2</v>
      </c>
      <c r="H53" s="9">
        <f>+'Cu1'!H53</f>
        <v>0</v>
      </c>
      <c r="I53" s="9">
        <f>+'Cu1'!I53</f>
        <v>0</v>
      </c>
      <c r="J53" s="9">
        <f>+'Cu1'!J53</f>
        <v>2</v>
      </c>
      <c r="K53" s="9">
        <f>+'Cu1'!K53</f>
        <v>0</v>
      </c>
      <c r="L53" s="9">
        <f>+'Cu1'!L53</f>
        <v>0</v>
      </c>
      <c r="M53" s="9">
        <f>+'Cu1'!M53</f>
        <v>0</v>
      </c>
      <c r="N53" s="9">
        <f>+'Cu1'!N53</f>
        <v>0</v>
      </c>
      <c r="O53" s="9">
        <f>+'Cu1'!O53</f>
        <v>0</v>
      </c>
      <c r="P53" s="19">
        <f>+'Cu1'!P53</f>
        <v>0</v>
      </c>
      <c r="Q53" s="9">
        <f>+'Cu1'!Q53</f>
        <v>0</v>
      </c>
      <c r="R53" s="7">
        <f>+'Cu1'!R53</f>
        <v>0</v>
      </c>
      <c r="S53" s="7">
        <f>+'Cu1'!S53</f>
        <v>0</v>
      </c>
      <c r="T53" s="7">
        <f>+'Cu1'!T53</f>
        <v>0</v>
      </c>
      <c r="U53" s="7">
        <f>+'Cu1'!U53</f>
        <v>0</v>
      </c>
      <c r="V53" s="7">
        <f>+'Cu1'!V53</f>
        <v>0</v>
      </c>
      <c r="W53" s="7">
        <f>+'Cu1'!W53</f>
        <v>0</v>
      </c>
      <c r="X53" s="7">
        <f>+'Cu1'!X53</f>
        <v>0</v>
      </c>
      <c r="Y53" s="7">
        <f>+'Cu1'!Y53</f>
        <v>0</v>
      </c>
      <c r="Z53" s="9">
        <f>+'Cu1'!Z53</f>
        <v>0</v>
      </c>
      <c r="AA53" s="9">
        <f>+'Cu1'!AA53</f>
        <v>0</v>
      </c>
      <c r="AB53" s="7">
        <f>+'Cu1'!AB53</f>
        <v>0</v>
      </c>
      <c r="AC53" s="7">
        <f>+'Cu1'!AC53</f>
        <v>0</v>
      </c>
      <c r="AD53" s="7">
        <f>+'Cu1'!AD53</f>
        <v>0</v>
      </c>
      <c r="AE53" s="9">
        <f>+'Cu1'!AE53</f>
        <v>0</v>
      </c>
      <c r="AF53" s="9">
        <f>+'Cu1'!AF53</f>
        <v>0</v>
      </c>
      <c r="AG53" s="7">
        <f>+'Cu1'!AG53</f>
        <v>0</v>
      </c>
      <c r="AH53" s="7">
        <f>+'Cu1'!AH53</f>
        <v>0</v>
      </c>
      <c r="AI53" s="7">
        <f>+'Cu1'!AI53</f>
        <v>0</v>
      </c>
      <c r="AJ53" s="7">
        <f>+'Cu1'!AJ53</f>
        <v>0</v>
      </c>
      <c r="AK53" s="7">
        <f>+'Cu1'!AK53</f>
        <v>0</v>
      </c>
      <c r="AL53" s="7">
        <f>+'Cu1'!AL53</f>
        <v>0</v>
      </c>
      <c r="AM53" s="7">
        <f>+'Cu1'!AM53</f>
        <v>0</v>
      </c>
      <c r="AN53" s="7">
        <f>+'Cu1'!AN53</f>
        <v>0</v>
      </c>
      <c r="AO53" s="7">
        <f>+'Cu1'!AO53</f>
        <v>0</v>
      </c>
      <c r="AP53" s="7">
        <f>+'Cu1'!AP53</f>
        <v>0</v>
      </c>
      <c r="AQ53" s="7">
        <f>+'Cu1'!AQ53</f>
        <v>0</v>
      </c>
      <c r="AR53" s="7">
        <f>+'Cu1'!AR53</f>
        <v>0</v>
      </c>
      <c r="AS53" s="7">
        <f>+'Cu1'!AS53</f>
        <v>0</v>
      </c>
      <c r="AT53" s="7">
        <f>+'Cu1'!AT53</f>
        <v>0</v>
      </c>
      <c r="AU53" s="7">
        <f>+'Cu1'!AU53</f>
        <v>0</v>
      </c>
      <c r="AV53">
        <f>+'Cu1'!AV53</f>
        <v>0</v>
      </c>
      <c r="AW53">
        <f>+'Cu1'!AW53</f>
        <v>0</v>
      </c>
      <c r="AX53">
        <f>+'Cu1'!AX53</f>
        <v>0</v>
      </c>
      <c r="AY53">
        <f>+'Cu1'!AY53</f>
        <v>0</v>
      </c>
      <c r="AZ53">
        <f>+'Cu1'!AZ53</f>
        <v>0</v>
      </c>
      <c r="BA53">
        <f>+'Cu1'!BA53</f>
        <v>0</v>
      </c>
      <c r="BB53">
        <f>+'Cu1'!BB53</f>
        <v>0</v>
      </c>
      <c r="BC53">
        <f>+'Cu1'!BC53</f>
        <v>0</v>
      </c>
      <c r="BD53">
        <f>+'Cu1'!BD53</f>
        <v>0</v>
      </c>
      <c r="BE53">
        <f>+'Cu1'!BE53</f>
        <v>0</v>
      </c>
      <c r="BF53">
        <f>+'Cu1'!BF53</f>
        <v>0</v>
      </c>
      <c r="BG53">
        <f>+'Cu1'!BG53</f>
        <v>0</v>
      </c>
    </row>
    <row r="54" spans="1:71" hidden="1">
      <c r="A54" s="34">
        <f>+'Cu1'!A54</f>
        <v>4</v>
      </c>
      <c r="B54" s="34">
        <f>+'Cu1'!B54</f>
        <v>140</v>
      </c>
      <c r="C54" s="10" t="str">
        <f>+'Cu1'!C54</f>
        <v>PREPARACIÓ DEL SÒL</v>
      </c>
      <c r="D54" s="10" t="str">
        <f>+'Cu1'!D54</f>
        <v>Alçat</v>
      </c>
      <c r="E54" s="11">
        <f>+'Cu1'!E54</f>
        <v>2500</v>
      </c>
      <c r="F54" s="12">
        <f>+'Cu1'!F54</f>
        <v>0</v>
      </c>
      <c r="G54" s="12">
        <f>+'Cu1'!G54</f>
        <v>0</v>
      </c>
      <c r="H54" s="12">
        <f>+'Cu1'!H54</f>
        <v>0</v>
      </c>
      <c r="I54" s="12">
        <f>+'Cu1'!I54</f>
        <v>0</v>
      </c>
      <c r="J54" s="12">
        <f>+'Cu1'!J54</f>
        <v>0</v>
      </c>
      <c r="K54" s="12">
        <f>+'Cu1'!K54</f>
        <v>0</v>
      </c>
      <c r="L54" s="12">
        <f>+'Cu1'!L54</f>
        <v>0</v>
      </c>
      <c r="M54" s="12">
        <f>+'Cu1'!M54</f>
        <v>0</v>
      </c>
      <c r="N54" s="12">
        <f>+'Cu1'!N54</f>
        <v>0</v>
      </c>
      <c r="O54" s="12">
        <f>+'Cu1'!O54</f>
        <v>0</v>
      </c>
      <c r="P54" s="18">
        <f>+'Cu1'!P54</f>
        <v>0</v>
      </c>
      <c r="Q54" s="12">
        <f>+'Cu1'!Q54</f>
        <v>0</v>
      </c>
      <c r="R54" s="10">
        <f>+'Cu1'!R54</f>
        <v>0</v>
      </c>
      <c r="S54" s="10">
        <f>+'Cu1'!S54</f>
        <v>0</v>
      </c>
      <c r="T54" s="10">
        <f>+'Cu1'!T54</f>
        <v>0</v>
      </c>
      <c r="U54" s="10">
        <f>+'Cu1'!U54</f>
        <v>0</v>
      </c>
      <c r="V54" s="10">
        <f>+'Cu1'!V54</f>
        <v>0</v>
      </c>
      <c r="W54" s="10">
        <f>+'Cu1'!W54</f>
        <v>0</v>
      </c>
      <c r="X54" s="10">
        <f>+'Cu1'!X54</f>
        <v>0</v>
      </c>
      <c r="Y54" s="10">
        <f>+'Cu1'!Y54</f>
        <v>0</v>
      </c>
      <c r="Z54" s="12">
        <f>+'Cu1'!Z54</f>
        <v>0</v>
      </c>
      <c r="AA54" s="12">
        <f>+'Cu1'!AA54</f>
        <v>0</v>
      </c>
      <c r="AB54" s="10">
        <f>+'Cu1'!AB54</f>
        <v>0</v>
      </c>
      <c r="AC54" s="10">
        <f>+'Cu1'!AC54</f>
        <v>0</v>
      </c>
      <c r="AD54" s="10">
        <f>+'Cu1'!AD54</f>
        <v>0</v>
      </c>
      <c r="AE54" s="12">
        <f>+'Cu1'!AE54</f>
        <v>0</v>
      </c>
      <c r="AF54" s="12">
        <f>+'Cu1'!AF54</f>
        <v>0</v>
      </c>
      <c r="AG54" s="10">
        <f>+'Cu1'!AG54</f>
        <v>0</v>
      </c>
      <c r="AH54" s="10">
        <f>+'Cu1'!AH54</f>
        <v>0</v>
      </c>
      <c r="AI54" s="10">
        <f>+'Cu1'!AI54</f>
        <v>0</v>
      </c>
      <c r="AJ54" s="10">
        <f>+'Cu1'!AJ54</f>
        <v>0</v>
      </c>
      <c r="AK54" s="10">
        <f>+'Cu1'!AK54</f>
        <v>0</v>
      </c>
      <c r="AL54" s="10">
        <f>+'Cu1'!AL54</f>
        <v>0</v>
      </c>
      <c r="AM54" s="10">
        <f>+'Cu1'!AM54</f>
        <v>0</v>
      </c>
      <c r="AN54" s="10">
        <f>+'Cu1'!AN54</f>
        <v>0</v>
      </c>
      <c r="AO54" s="10">
        <f>+'Cu1'!AO54</f>
        <v>0</v>
      </c>
      <c r="AP54" s="10">
        <f>+'Cu1'!AP54</f>
        <v>0</v>
      </c>
      <c r="AQ54" s="10">
        <f>+'Cu1'!AQ54</f>
        <v>0</v>
      </c>
      <c r="AR54" s="10">
        <f>+'Cu1'!AR54</f>
        <v>0</v>
      </c>
      <c r="AS54" s="10">
        <f>+'Cu1'!AS54</f>
        <v>0</v>
      </c>
      <c r="AT54" s="10">
        <f>+'Cu1'!AT54</f>
        <v>0</v>
      </c>
      <c r="AU54" s="10">
        <f>+'Cu1'!AU54</f>
        <v>0</v>
      </c>
      <c r="AV54">
        <f>+'Cu1'!AV54</f>
        <v>0</v>
      </c>
      <c r="AW54">
        <f>+'Cu1'!AW54</f>
        <v>0</v>
      </c>
      <c r="AX54">
        <f>+'Cu1'!AX54</f>
        <v>0</v>
      </c>
      <c r="AY54">
        <f>+'Cu1'!AY54</f>
        <v>0</v>
      </c>
      <c r="AZ54">
        <f>+'Cu1'!AZ54</f>
        <v>0</v>
      </c>
      <c r="BA54">
        <f>+'Cu1'!BA54</f>
        <v>0</v>
      </c>
      <c r="BB54">
        <f>+'Cu1'!BB54</f>
        <v>0</v>
      </c>
      <c r="BC54">
        <f>+'Cu1'!BC54</f>
        <v>0</v>
      </c>
      <c r="BD54">
        <f>+'Cu1'!BD54</f>
        <v>0</v>
      </c>
      <c r="BE54">
        <f>+'Cu1'!BE54</f>
        <v>0</v>
      </c>
      <c r="BF54">
        <f>+'Cu1'!BF54</f>
        <v>0</v>
      </c>
      <c r="BG54">
        <f>+'Cu1'!BG54</f>
        <v>0</v>
      </c>
    </row>
    <row r="55" spans="1:71" hidden="1">
      <c r="A55" s="33">
        <f>+'Cu1'!A55</f>
        <v>5</v>
      </c>
      <c r="B55" s="33">
        <f>+'Cu1'!B55</f>
        <v>150</v>
      </c>
      <c r="C55" s="7" t="str">
        <f>+'Cu1'!C55</f>
        <v>PREPARACIÓ DEL SÒL</v>
      </c>
      <c r="D55" s="7" t="str">
        <f>+'Cu1'!D55</f>
        <v>Estripat</v>
      </c>
      <c r="E55" s="8">
        <f>+'Cu1'!E55</f>
        <v>2500</v>
      </c>
      <c r="F55" s="9">
        <f>+'Cu1'!F55</f>
        <v>0</v>
      </c>
      <c r="G55" s="9">
        <f>+'Cu1'!G55</f>
        <v>0.75</v>
      </c>
      <c r="H55" s="9">
        <f>+'Cu1'!H55</f>
        <v>0</v>
      </c>
      <c r="I55" s="9">
        <f>+'Cu1'!I55</f>
        <v>0</v>
      </c>
      <c r="J55" s="9">
        <f>+'Cu1'!J55</f>
        <v>0</v>
      </c>
      <c r="K55" s="9">
        <f>+'Cu1'!K55</f>
        <v>0</v>
      </c>
      <c r="L55" s="9">
        <f>+'Cu1'!L55</f>
        <v>0</v>
      </c>
      <c r="M55" s="9">
        <f>+'Cu1'!M55</f>
        <v>0.75</v>
      </c>
      <c r="N55" s="9">
        <f>+'Cu1'!N55</f>
        <v>0</v>
      </c>
      <c r="O55" s="9">
        <f>+'Cu1'!O55</f>
        <v>0</v>
      </c>
      <c r="P55" s="19">
        <f>+'Cu1'!P55</f>
        <v>0</v>
      </c>
      <c r="Q55" s="9">
        <f>+'Cu1'!Q55</f>
        <v>0</v>
      </c>
      <c r="R55" s="7">
        <f>+'Cu1'!R55</f>
        <v>0</v>
      </c>
      <c r="S55" s="7">
        <f>+'Cu1'!S55</f>
        <v>0</v>
      </c>
      <c r="T55" s="7">
        <f>+'Cu1'!T55</f>
        <v>0</v>
      </c>
      <c r="U55" s="7">
        <f>+'Cu1'!U55</f>
        <v>0</v>
      </c>
      <c r="V55" s="7">
        <f>+'Cu1'!V55</f>
        <v>0</v>
      </c>
      <c r="W55" s="7">
        <f>+'Cu1'!W55</f>
        <v>0</v>
      </c>
      <c r="X55" s="7">
        <f>+'Cu1'!X55</f>
        <v>0</v>
      </c>
      <c r="Y55" s="7">
        <f>+'Cu1'!Y55</f>
        <v>0</v>
      </c>
      <c r="Z55" s="9">
        <f>+'Cu1'!Z55</f>
        <v>0</v>
      </c>
      <c r="AA55" s="9">
        <f>+'Cu1'!AA55</f>
        <v>0</v>
      </c>
      <c r="AB55" s="7">
        <f>+'Cu1'!AB55</f>
        <v>0</v>
      </c>
      <c r="AC55" s="7">
        <f>+'Cu1'!AC55</f>
        <v>0</v>
      </c>
      <c r="AD55" s="7">
        <f>+'Cu1'!AD55</f>
        <v>0</v>
      </c>
      <c r="AE55" s="9">
        <f>+'Cu1'!AE55</f>
        <v>0</v>
      </c>
      <c r="AF55" s="9">
        <f>+'Cu1'!AF55</f>
        <v>0</v>
      </c>
      <c r="AG55" s="7">
        <f>+'Cu1'!AG55</f>
        <v>0</v>
      </c>
      <c r="AH55" s="7">
        <f>+'Cu1'!AH55</f>
        <v>0</v>
      </c>
      <c r="AI55" s="7">
        <f>+'Cu1'!AI55</f>
        <v>0</v>
      </c>
      <c r="AJ55" s="7">
        <f>+'Cu1'!AJ55</f>
        <v>0</v>
      </c>
      <c r="AK55" s="7">
        <f>+'Cu1'!AK55</f>
        <v>0</v>
      </c>
      <c r="AL55" s="7">
        <f>+'Cu1'!AL55</f>
        <v>0</v>
      </c>
      <c r="AM55" s="7">
        <f>+'Cu1'!AM55</f>
        <v>0</v>
      </c>
      <c r="AN55" s="7">
        <f>+'Cu1'!AN55</f>
        <v>0</v>
      </c>
      <c r="AO55" s="7">
        <f>+'Cu1'!AO55</f>
        <v>0</v>
      </c>
      <c r="AP55" s="7">
        <f>+'Cu1'!AP55</f>
        <v>0</v>
      </c>
      <c r="AQ55" s="7">
        <f>+'Cu1'!AQ55</f>
        <v>0</v>
      </c>
      <c r="AR55" s="7">
        <f>+'Cu1'!AR55</f>
        <v>0</v>
      </c>
      <c r="AS55" s="7">
        <f>+'Cu1'!AS55</f>
        <v>0</v>
      </c>
      <c r="AT55" s="7">
        <f>+'Cu1'!AT55</f>
        <v>0</v>
      </c>
      <c r="AU55" s="7">
        <f>+'Cu1'!AU55</f>
        <v>0</v>
      </c>
      <c r="AV55">
        <f>+'Cu1'!AV55</f>
        <v>0</v>
      </c>
      <c r="AW55">
        <f>+'Cu1'!AW55</f>
        <v>0</v>
      </c>
      <c r="AX55">
        <f>+'Cu1'!AX55</f>
        <v>0</v>
      </c>
      <c r="AY55">
        <f>+'Cu1'!AY55</f>
        <v>0</v>
      </c>
      <c r="AZ55">
        <f>+'Cu1'!AZ55</f>
        <v>0</v>
      </c>
      <c r="BA55">
        <f>+'Cu1'!BA55</f>
        <v>0</v>
      </c>
      <c r="BB55">
        <f>+'Cu1'!BB55</f>
        <v>0</v>
      </c>
      <c r="BC55">
        <f>+'Cu1'!BC55</f>
        <v>0</v>
      </c>
      <c r="BD55">
        <f>+'Cu1'!BD55</f>
        <v>0</v>
      </c>
      <c r="BE55">
        <f>+'Cu1'!BE55</f>
        <v>0</v>
      </c>
      <c r="BF55">
        <f>+'Cu1'!BF55</f>
        <v>0</v>
      </c>
      <c r="BG55">
        <f>+'Cu1'!BG55</f>
        <v>0</v>
      </c>
    </row>
    <row r="56" spans="1:71" hidden="1">
      <c r="A56" s="34">
        <f>+'Cu1'!A56</f>
        <v>6</v>
      </c>
      <c r="B56" s="34">
        <f>+'Cu1'!B56</f>
        <v>160</v>
      </c>
      <c r="C56" s="10" t="str">
        <f>+'Cu1'!C56</f>
        <v>PREPARACIÓ DEL SÒL</v>
      </c>
      <c r="D56" s="10" t="str">
        <f>+'Cu1'!D56</f>
        <v>Fresat</v>
      </c>
      <c r="E56" s="11">
        <f>+'Cu1'!E56</f>
        <v>2500</v>
      </c>
      <c r="F56" s="12">
        <f>+'Cu1'!F56</f>
        <v>0</v>
      </c>
      <c r="G56" s="12">
        <f>+'Cu1'!G56</f>
        <v>1.5</v>
      </c>
      <c r="H56" s="12">
        <f>+'Cu1'!H56</f>
        <v>0</v>
      </c>
      <c r="I56" s="12">
        <f>+'Cu1'!I56</f>
        <v>0</v>
      </c>
      <c r="J56" s="12">
        <f>+'Cu1'!J56</f>
        <v>0</v>
      </c>
      <c r="K56" s="12">
        <f>+'Cu1'!K56</f>
        <v>1.5</v>
      </c>
      <c r="L56" s="12">
        <f>+'Cu1'!L56</f>
        <v>0</v>
      </c>
      <c r="M56" s="12">
        <f>+'Cu1'!M56</f>
        <v>0</v>
      </c>
      <c r="N56" s="12">
        <f>+'Cu1'!N56</f>
        <v>0</v>
      </c>
      <c r="O56" s="12">
        <f>+'Cu1'!O56</f>
        <v>0</v>
      </c>
      <c r="P56" s="18">
        <f>+'Cu1'!P56</f>
        <v>0</v>
      </c>
      <c r="Q56" s="12">
        <f>+'Cu1'!Q56</f>
        <v>0</v>
      </c>
      <c r="R56" s="10">
        <f>+'Cu1'!R56</f>
        <v>0</v>
      </c>
      <c r="S56" s="10">
        <f>+'Cu1'!S56</f>
        <v>0</v>
      </c>
      <c r="T56" s="10">
        <f>+'Cu1'!T56</f>
        <v>0</v>
      </c>
      <c r="U56" s="10">
        <f>+'Cu1'!U56</f>
        <v>0</v>
      </c>
      <c r="V56" s="10">
        <f>+'Cu1'!V56</f>
        <v>0</v>
      </c>
      <c r="W56" s="10">
        <f>+'Cu1'!W56</f>
        <v>0</v>
      </c>
      <c r="X56" s="10">
        <f>+'Cu1'!X56</f>
        <v>0</v>
      </c>
      <c r="Y56" s="10">
        <f>+'Cu1'!Y56</f>
        <v>0</v>
      </c>
      <c r="Z56" s="12">
        <f>+'Cu1'!Z56</f>
        <v>0</v>
      </c>
      <c r="AA56" s="12">
        <f>+'Cu1'!AA56</f>
        <v>0</v>
      </c>
      <c r="AB56" s="10">
        <f>+'Cu1'!AB56</f>
        <v>0</v>
      </c>
      <c r="AC56" s="10">
        <f>+'Cu1'!AC56</f>
        <v>0</v>
      </c>
      <c r="AD56" s="10">
        <f>+'Cu1'!AD56</f>
        <v>0</v>
      </c>
      <c r="AE56" s="12">
        <f>+'Cu1'!AE56</f>
        <v>0</v>
      </c>
      <c r="AF56" s="12">
        <f>+'Cu1'!AF56</f>
        <v>0</v>
      </c>
      <c r="AG56" s="10">
        <f>+'Cu1'!AG56</f>
        <v>0</v>
      </c>
      <c r="AH56" s="10">
        <f>+'Cu1'!AH56</f>
        <v>0</v>
      </c>
      <c r="AI56" s="10">
        <f>+'Cu1'!AI56</f>
        <v>0</v>
      </c>
      <c r="AJ56" s="10">
        <f>+'Cu1'!AJ56</f>
        <v>0</v>
      </c>
      <c r="AK56" s="10">
        <f>+'Cu1'!AK56</f>
        <v>0</v>
      </c>
      <c r="AL56" s="10">
        <f>+'Cu1'!AL56</f>
        <v>0</v>
      </c>
      <c r="AM56" s="10">
        <f>+'Cu1'!AM56</f>
        <v>0</v>
      </c>
      <c r="AN56" s="10">
        <f>+'Cu1'!AN56</f>
        <v>0</v>
      </c>
      <c r="AO56" s="10">
        <f>+'Cu1'!AO56</f>
        <v>0</v>
      </c>
      <c r="AP56" s="10">
        <f>+'Cu1'!AP56</f>
        <v>0</v>
      </c>
      <c r="AQ56" s="10">
        <f>+'Cu1'!AQ56</f>
        <v>0</v>
      </c>
      <c r="AR56" s="10">
        <f>+'Cu1'!AR56</f>
        <v>0</v>
      </c>
      <c r="AS56" s="10">
        <f>+'Cu1'!AS56</f>
        <v>0</v>
      </c>
      <c r="AT56" s="10">
        <f>+'Cu1'!AT56</f>
        <v>0</v>
      </c>
      <c r="AU56" s="10">
        <f>+'Cu1'!AU56</f>
        <v>0</v>
      </c>
      <c r="AV56">
        <f>+'Cu1'!AV56</f>
        <v>0</v>
      </c>
      <c r="AW56">
        <f>+'Cu1'!AW56</f>
        <v>0</v>
      </c>
      <c r="AX56">
        <f>+'Cu1'!AX56</f>
        <v>0</v>
      </c>
      <c r="AY56">
        <f>+'Cu1'!AY56</f>
        <v>0</v>
      </c>
      <c r="AZ56">
        <f>+'Cu1'!AZ56</f>
        <v>0</v>
      </c>
      <c r="BA56">
        <f>+'Cu1'!BA56</f>
        <v>0</v>
      </c>
      <c r="BB56">
        <f>+'Cu1'!BB56</f>
        <v>0</v>
      </c>
      <c r="BC56">
        <f>+'Cu1'!BC56</f>
        <v>0</v>
      </c>
      <c r="BD56">
        <f>+'Cu1'!BD56</f>
        <v>0</v>
      </c>
      <c r="BE56">
        <f>+'Cu1'!BE56</f>
        <v>0</v>
      </c>
      <c r="BF56">
        <f>+'Cu1'!BF56</f>
        <v>0</v>
      </c>
      <c r="BG56">
        <f>+'Cu1'!BG56</f>
        <v>0</v>
      </c>
    </row>
    <row r="57" spans="1:71" hidden="1">
      <c r="A57" s="33">
        <f>+'Cu1'!A57</f>
        <v>7</v>
      </c>
      <c r="B57" s="33">
        <f>+'Cu1'!B57</f>
        <v>210</v>
      </c>
      <c r="C57" s="7" t="str">
        <f>+'Cu1'!C57</f>
        <v>ADOBAT</v>
      </c>
      <c r="D57" s="7" t="str">
        <f>+'Cu1'!D57</f>
        <v>Aplicació de compost (36 t/ha)</v>
      </c>
      <c r="E57" s="8">
        <f>+'Cu1'!E57</f>
        <v>2500</v>
      </c>
      <c r="F57" s="9">
        <f>+'Cu1'!F57</f>
        <v>0</v>
      </c>
      <c r="G57" s="9">
        <f>+'Cu1'!G57</f>
        <v>1.5</v>
      </c>
      <c r="H57" s="9">
        <f>+'Cu1'!H57</f>
        <v>0</v>
      </c>
      <c r="I57" s="9">
        <f>+'Cu1'!I57</f>
        <v>0</v>
      </c>
      <c r="J57" s="9">
        <f>+'Cu1'!J57</f>
        <v>0</v>
      </c>
      <c r="K57" s="9">
        <f>+'Cu1'!K57</f>
        <v>0</v>
      </c>
      <c r="L57" s="9">
        <f>+'Cu1'!L57</f>
        <v>0</v>
      </c>
      <c r="M57" s="9">
        <f>+'Cu1'!M57</f>
        <v>0</v>
      </c>
      <c r="N57" s="9">
        <f>+'Cu1'!N57</f>
        <v>1.5</v>
      </c>
      <c r="O57" s="9">
        <f>+'Cu1'!O57</f>
        <v>1.5</v>
      </c>
      <c r="P57" s="19">
        <f>+'Cu1'!P57</f>
        <v>9000</v>
      </c>
      <c r="Q57" s="9">
        <f>+'Cu1'!Q57</f>
        <v>0</v>
      </c>
      <c r="R57" s="7">
        <f>+'Cu1'!R57</f>
        <v>0</v>
      </c>
      <c r="S57" s="7">
        <f>+'Cu1'!S57</f>
        <v>0</v>
      </c>
      <c r="T57" s="7">
        <f>+'Cu1'!T57</f>
        <v>0</v>
      </c>
      <c r="U57" s="7">
        <f>+'Cu1'!U57</f>
        <v>0</v>
      </c>
      <c r="V57" s="7">
        <f>+'Cu1'!V57</f>
        <v>0</v>
      </c>
      <c r="W57" s="7">
        <f>+'Cu1'!W57</f>
        <v>0</v>
      </c>
      <c r="X57" s="7">
        <f>+'Cu1'!X57</f>
        <v>0</v>
      </c>
      <c r="Y57" s="7">
        <f>+'Cu1'!Y57</f>
        <v>0</v>
      </c>
      <c r="Z57" s="9">
        <f>+'Cu1'!Z57</f>
        <v>0</v>
      </c>
      <c r="AA57" s="9">
        <f>+'Cu1'!AA57</f>
        <v>0</v>
      </c>
      <c r="AB57" s="7">
        <f>+'Cu1'!AB57</f>
        <v>0</v>
      </c>
      <c r="AC57" s="7">
        <f>+'Cu1'!AC57</f>
        <v>0</v>
      </c>
      <c r="AD57" s="7">
        <f>+'Cu1'!AD57</f>
        <v>0</v>
      </c>
      <c r="AE57" s="9">
        <f>+'Cu1'!AE57</f>
        <v>0</v>
      </c>
      <c r="AF57" s="9">
        <f>+'Cu1'!AF57</f>
        <v>0</v>
      </c>
      <c r="AG57" s="7">
        <f>+'Cu1'!AG57</f>
        <v>0</v>
      </c>
      <c r="AH57" s="7">
        <f>+'Cu1'!AH57</f>
        <v>0</v>
      </c>
      <c r="AI57" s="7">
        <f>+'Cu1'!AI57</f>
        <v>0</v>
      </c>
      <c r="AJ57" s="7">
        <f>+'Cu1'!AJ57</f>
        <v>0</v>
      </c>
      <c r="AK57" s="7">
        <f>+'Cu1'!AK57</f>
        <v>0</v>
      </c>
      <c r="AL57" s="7">
        <f>+'Cu1'!AL57</f>
        <v>0</v>
      </c>
      <c r="AM57" s="7">
        <f>+'Cu1'!AM57</f>
        <v>0</v>
      </c>
      <c r="AN57" s="7">
        <f>+'Cu1'!AN57</f>
        <v>0</v>
      </c>
      <c r="AO57" s="7">
        <f>+'Cu1'!AO57</f>
        <v>0</v>
      </c>
      <c r="AP57" s="7">
        <f>+'Cu1'!AP57</f>
        <v>0</v>
      </c>
      <c r="AQ57" s="7">
        <f>+'Cu1'!AQ57</f>
        <v>0</v>
      </c>
      <c r="AR57" s="7">
        <f>+'Cu1'!AR57</f>
        <v>0</v>
      </c>
      <c r="AS57" s="7">
        <f>+'Cu1'!AS57</f>
        <v>0</v>
      </c>
      <c r="AT57" s="7">
        <f>+'Cu1'!AT57</f>
        <v>0</v>
      </c>
      <c r="AU57" s="7">
        <f>+'Cu1'!AU57</f>
        <v>0</v>
      </c>
      <c r="AV57">
        <f>+'Cu1'!AV57</f>
        <v>0</v>
      </c>
      <c r="AW57">
        <f>+'Cu1'!AW57</f>
        <v>0</v>
      </c>
      <c r="AX57">
        <f>+'Cu1'!AX57</f>
        <v>0</v>
      </c>
      <c r="AY57">
        <f>+'Cu1'!AY57</f>
        <v>0</v>
      </c>
      <c r="AZ57">
        <f>+'Cu1'!AZ57</f>
        <v>0</v>
      </c>
      <c r="BA57">
        <f>+'Cu1'!BA57</f>
        <v>0</v>
      </c>
      <c r="BB57">
        <f>+'Cu1'!BB57</f>
        <v>0</v>
      </c>
      <c r="BC57">
        <f>+'Cu1'!BC57</f>
        <v>0</v>
      </c>
      <c r="BD57">
        <f>+'Cu1'!BD57</f>
        <v>0</v>
      </c>
      <c r="BE57">
        <f>+'Cu1'!BE57</f>
        <v>0</v>
      </c>
      <c r="BF57">
        <f>+'Cu1'!BF57</f>
        <v>0</v>
      </c>
      <c r="BG57">
        <f>+'Cu1'!BG57</f>
        <v>0</v>
      </c>
    </row>
    <row r="58" spans="1:71" hidden="1">
      <c r="A58" s="36">
        <f>+'Cu1'!A58</f>
        <v>8</v>
      </c>
      <c r="B58" s="36">
        <f>+'Cu1'!B58</f>
        <v>220</v>
      </c>
      <c r="C58" s="29" t="str">
        <f>+'Cu1'!C58</f>
        <v>ADOBAT</v>
      </c>
      <c r="D58" s="29" t="str">
        <f>+'Cu1'!D58</f>
        <v>Aplicació de compost (60 t/ha)</v>
      </c>
      <c r="E58" s="37">
        <f>+'Cu1'!E58</f>
        <v>2500</v>
      </c>
      <c r="F58" s="28">
        <f>+'Cu1'!F58</f>
        <v>0</v>
      </c>
      <c r="G58" s="28">
        <f>+'Cu1'!G58</f>
        <v>2.5</v>
      </c>
      <c r="H58" s="28">
        <f>+'Cu1'!H58</f>
        <v>0</v>
      </c>
      <c r="I58" s="28">
        <f>+'Cu1'!I58</f>
        <v>0</v>
      </c>
      <c r="J58" s="28">
        <f>+'Cu1'!J58</f>
        <v>0</v>
      </c>
      <c r="K58" s="28">
        <f>+'Cu1'!K58</f>
        <v>0</v>
      </c>
      <c r="L58" s="28">
        <f>+'Cu1'!L58</f>
        <v>0</v>
      </c>
      <c r="M58" s="28">
        <f>+'Cu1'!M58</f>
        <v>0</v>
      </c>
      <c r="N58" s="28">
        <f>+'Cu1'!N58</f>
        <v>2.5</v>
      </c>
      <c r="O58" s="28">
        <f>+'Cu1'!O58</f>
        <v>2.5</v>
      </c>
      <c r="P58" s="30">
        <f>+'Cu1'!P58</f>
        <v>15000</v>
      </c>
      <c r="Q58" s="28">
        <f>+'Cu1'!Q58</f>
        <v>0</v>
      </c>
      <c r="R58" s="29">
        <f>+'Cu1'!R58</f>
        <v>0</v>
      </c>
      <c r="S58" s="29">
        <f>+'Cu1'!S58</f>
        <v>0</v>
      </c>
      <c r="T58" s="29">
        <f>+'Cu1'!T58</f>
        <v>0</v>
      </c>
      <c r="U58" s="29">
        <f>+'Cu1'!U58</f>
        <v>0</v>
      </c>
      <c r="V58" s="29">
        <f>+'Cu1'!V58</f>
        <v>0</v>
      </c>
      <c r="W58" s="29">
        <f>+'Cu1'!W58</f>
        <v>0</v>
      </c>
      <c r="X58" s="29">
        <f>+'Cu1'!X58</f>
        <v>0</v>
      </c>
      <c r="Y58" s="29">
        <f>+'Cu1'!Y58</f>
        <v>0</v>
      </c>
      <c r="Z58" s="28">
        <f>+'Cu1'!Z58</f>
        <v>0</v>
      </c>
      <c r="AA58" s="28">
        <f>+'Cu1'!AA58</f>
        <v>0</v>
      </c>
      <c r="AB58" s="29">
        <f>+'Cu1'!AB58</f>
        <v>0</v>
      </c>
      <c r="AC58" s="29">
        <f>+'Cu1'!AC58</f>
        <v>0</v>
      </c>
      <c r="AD58" s="29">
        <f>+'Cu1'!AD58</f>
        <v>0</v>
      </c>
      <c r="AE58" s="28">
        <f>+'Cu1'!AE58</f>
        <v>0</v>
      </c>
      <c r="AF58" s="28">
        <f>+'Cu1'!AF58</f>
        <v>0</v>
      </c>
      <c r="AG58" s="29">
        <f>+'Cu1'!AG58</f>
        <v>0</v>
      </c>
      <c r="AH58" s="29">
        <f>+'Cu1'!AH58</f>
        <v>0</v>
      </c>
      <c r="AI58" s="29">
        <f>+'Cu1'!AI58</f>
        <v>0</v>
      </c>
      <c r="AJ58" s="29">
        <f>+'Cu1'!AJ58</f>
        <v>0</v>
      </c>
      <c r="AK58" s="29">
        <f>+'Cu1'!AK58</f>
        <v>0</v>
      </c>
      <c r="AL58" s="29">
        <f>+'Cu1'!AL58</f>
        <v>0</v>
      </c>
      <c r="AM58" s="29">
        <f>+'Cu1'!AM58</f>
        <v>0</v>
      </c>
      <c r="AN58" s="29">
        <f>+'Cu1'!AN58</f>
        <v>0</v>
      </c>
      <c r="AO58" s="29">
        <f>+'Cu1'!AO58</f>
        <v>0</v>
      </c>
      <c r="AP58" s="29">
        <f>+'Cu1'!AP58</f>
        <v>0</v>
      </c>
      <c r="AQ58" s="29">
        <f>+'Cu1'!AQ58</f>
        <v>0</v>
      </c>
      <c r="AR58" s="29">
        <f>+'Cu1'!AR58</f>
        <v>0</v>
      </c>
      <c r="AS58" s="29">
        <f>+'Cu1'!AS58</f>
        <v>0</v>
      </c>
      <c r="AT58" s="29">
        <f>+'Cu1'!AT58</f>
        <v>0</v>
      </c>
      <c r="AU58" s="29">
        <f>+'Cu1'!AU58</f>
        <v>0</v>
      </c>
      <c r="AV58">
        <f>+'Cu1'!AV58</f>
        <v>0</v>
      </c>
      <c r="AW58">
        <f>+'Cu1'!AW58</f>
        <v>0</v>
      </c>
      <c r="AX58">
        <f>+'Cu1'!AX58</f>
        <v>0</v>
      </c>
      <c r="AY58">
        <f>+'Cu1'!AY58</f>
        <v>0</v>
      </c>
      <c r="AZ58">
        <f>+'Cu1'!AZ58</f>
        <v>0</v>
      </c>
      <c r="BA58">
        <f>+'Cu1'!BA58</f>
        <v>0</v>
      </c>
      <c r="BB58">
        <f>+'Cu1'!BB58</f>
        <v>0</v>
      </c>
      <c r="BC58">
        <f>+'Cu1'!BC58</f>
        <v>0</v>
      </c>
      <c r="BD58">
        <f>+'Cu1'!BD58</f>
        <v>0</v>
      </c>
      <c r="BE58">
        <f>+'Cu1'!BE58</f>
        <v>0</v>
      </c>
      <c r="BF58">
        <f>+'Cu1'!BF58</f>
        <v>0</v>
      </c>
      <c r="BG58">
        <f>+'Cu1'!BG58</f>
        <v>0</v>
      </c>
    </row>
    <row r="59" spans="1:71" hidden="1">
      <c r="A59" s="35">
        <f>+'Cu1'!A59</f>
        <v>9</v>
      </c>
      <c r="B59" s="35">
        <f>+'Cu1'!B59</f>
        <v>230</v>
      </c>
      <c r="C59" s="23" t="str">
        <f>+'Cu1'!C59</f>
        <v>ADOBAT</v>
      </c>
      <c r="D59" s="23" t="str">
        <f>+'Cu1'!D59</f>
        <v>Aplicació d'adob orgànic</v>
      </c>
      <c r="E59" s="21">
        <f>+'Cu1'!E59</f>
        <v>2500</v>
      </c>
      <c r="F59" s="22">
        <f>+'Cu1'!F59</f>
        <v>0</v>
      </c>
      <c r="G59" s="22">
        <f>+'Cu1'!G59</f>
        <v>0</v>
      </c>
      <c r="H59" s="22">
        <f>+'Cu1'!H59</f>
        <v>0</v>
      </c>
      <c r="I59" s="22">
        <f>+'Cu1'!I59</f>
        <v>0</v>
      </c>
      <c r="J59" s="22">
        <f>+'Cu1'!J59</f>
        <v>0</v>
      </c>
      <c r="K59" s="22">
        <f>+'Cu1'!K59</f>
        <v>0</v>
      </c>
      <c r="L59" s="22">
        <f>+'Cu1'!L59</f>
        <v>0</v>
      </c>
      <c r="M59" s="22">
        <f>+'Cu1'!M59</f>
        <v>0</v>
      </c>
      <c r="N59" s="22">
        <f>+'Cu1'!N59</f>
        <v>0</v>
      </c>
      <c r="O59" s="22">
        <f>+'Cu1'!O59</f>
        <v>0</v>
      </c>
      <c r="P59" s="24">
        <f>+'Cu1'!P59</f>
        <v>0</v>
      </c>
      <c r="Q59" s="22">
        <f>+'Cu1'!Q59</f>
        <v>0</v>
      </c>
      <c r="R59" s="23">
        <f>+'Cu1'!R59</f>
        <v>0</v>
      </c>
      <c r="S59" s="23">
        <f>+'Cu1'!S59</f>
        <v>0</v>
      </c>
      <c r="T59" s="23">
        <f>+'Cu1'!T59</f>
        <v>0</v>
      </c>
      <c r="U59" s="23">
        <f>+'Cu1'!U59</f>
        <v>0</v>
      </c>
      <c r="V59" s="23">
        <f>+'Cu1'!V59</f>
        <v>0</v>
      </c>
      <c r="W59" s="23">
        <f>+'Cu1'!W59</f>
        <v>0</v>
      </c>
      <c r="X59" s="23">
        <f>+'Cu1'!X59</f>
        <v>0</v>
      </c>
      <c r="Y59" s="23">
        <f>+'Cu1'!Y59</f>
        <v>0</v>
      </c>
      <c r="Z59" s="22">
        <f>+'Cu1'!Z59</f>
        <v>0</v>
      </c>
      <c r="AA59" s="22">
        <f>+'Cu1'!AA59</f>
        <v>0</v>
      </c>
      <c r="AB59" s="23">
        <f>+'Cu1'!AB59</f>
        <v>0</v>
      </c>
      <c r="AC59" s="23">
        <f>+'Cu1'!AC59</f>
        <v>0</v>
      </c>
      <c r="AD59" s="23">
        <f>+'Cu1'!AD59</f>
        <v>0</v>
      </c>
      <c r="AE59" s="22">
        <f>+'Cu1'!AE59</f>
        <v>0</v>
      </c>
      <c r="AF59" s="22">
        <f>+'Cu1'!AF59</f>
        <v>0</v>
      </c>
      <c r="AG59" s="23">
        <f>+'Cu1'!AG59</f>
        <v>0</v>
      </c>
      <c r="AH59" s="23">
        <f>+'Cu1'!AH59</f>
        <v>0</v>
      </c>
      <c r="AI59" s="23">
        <f>+'Cu1'!AI59</f>
        <v>0</v>
      </c>
      <c r="AJ59" s="23">
        <f>+'Cu1'!AJ59</f>
        <v>0</v>
      </c>
      <c r="AK59" s="23">
        <f>+'Cu1'!AK59</f>
        <v>0</v>
      </c>
      <c r="AL59" s="23">
        <f>+'Cu1'!AL59</f>
        <v>0</v>
      </c>
      <c r="AM59" s="23">
        <f>+'Cu1'!AM59</f>
        <v>0</v>
      </c>
      <c r="AN59" s="23">
        <f>+'Cu1'!AN59</f>
        <v>0</v>
      </c>
      <c r="AO59" s="23">
        <f>+'Cu1'!AO59</f>
        <v>0</v>
      </c>
      <c r="AP59" s="23">
        <f>+'Cu1'!AP59</f>
        <v>0</v>
      </c>
      <c r="AQ59" s="23">
        <f>+'Cu1'!AQ59</f>
        <v>0</v>
      </c>
      <c r="AR59" s="23">
        <f>+'Cu1'!AR59</f>
        <v>0</v>
      </c>
      <c r="AS59" s="23">
        <f>+'Cu1'!AS59</f>
        <v>0</v>
      </c>
      <c r="AT59" s="23">
        <f>+'Cu1'!AT59</f>
        <v>0</v>
      </c>
      <c r="AU59" s="23">
        <f>+'Cu1'!AU59</f>
        <v>0</v>
      </c>
      <c r="AV59">
        <f>+'Cu1'!AV59</f>
        <v>0</v>
      </c>
      <c r="AW59">
        <f>+'Cu1'!AW59</f>
        <v>0</v>
      </c>
      <c r="AX59">
        <f>+'Cu1'!AX59</f>
        <v>0</v>
      </c>
      <c r="AY59">
        <f>+'Cu1'!AY59</f>
        <v>0</v>
      </c>
      <c r="AZ59">
        <f>+'Cu1'!AZ59</f>
        <v>0</v>
      </c>
      <c r="BA59">
        <f>+'Cu1'!BA59</f>
        <v>0</v>
      </c>
      <c r="BB59">
        <f>+'Cu1'!BB59</f>
        <v>0</v>
      </c>
      <c r="BC59">
        <f>+'Cu1'!BC59</f>
        <v>0</v>
      </c>
      <c r="BD59">
        <f>+'Cu1'!BD59</f>
        <v>0</v>
      </c>
      <c r="BE59">
        <f>+'Cu1'!BE59</f>
        <v>0</v>
      </c>
      <c r="BF59">
        <f>+'Cu1'!BF59</f>
        <v>0</v>
      </c>
      <c r="BG59">
        <f>+'Cu1'!BG59</f>
        <v>0</v>
      </c>
    </row>
    <row r="60" spans="1:71" hidden="1">
      <c r="A60" s="36">
        <f>+'Cu1'!A60</f>
        <v>10</v>
      </c>
      <c r="B60" s="36">
        <f>+'Cu1'!B60</f>
        <v>240</v>
      </c>
      <c r="C60" s="29" t="str">
        <f>+'Cu1'!C60</f>
        <v>ADOBAT</v>
      </c>
      <c r="D60" s="29" t="str">
        <f>+'Cu1'!D60</f>
        <v>Aplicació potassi</v>
      </c>
      <c r="E60" s="37">
        <f>+'Cu1'!E60</f>
        <v>2500</v>
      </c>
      <c r="F60" s="28">
        <f>+'Cu1'!F60</f>
        <v>0</v>
      </c>
      <c r="G60" s="28">
        <f>+'Cu1'!G60</f>
        <v>0</v>
      </c>
      <c r="H60" s="28">
        <f>+'Cu1'!H60</f>
        <v>0</v>
      </c>
      <c r="I60" s="28">
        <f>+'Cu1'!I60</f>
        <v>0</v>
      </c>
      <c r="J60" s="28">
        <f>+'Cu1'!J60</f>
        <v>0</v>
      </c>
      <c r="K60" s="28">
        <f>+'Cu1'!K60</f>
        <v>0</v>
      </c>
      <c r="L60" s="28">
        <f>+'Cu1'!L60</f>
        <v>0</v>
      </c>
      <c r="M60" s="28">
        <f>+'Cu1'!M60</f>
        <v>0</v>
      </c>
      <c r="N60" s="28">
        <f>+'Cu1'!N60</f>
        <v>0</v>
      </c>
      <c r="O60" s="28">
        <f>+'Cu1'!O60</f>
        <v>0</v>
      </c>
      <c r="P60" s="30">
        <f>+'Cu1'!P60</f>
        <v>0</v>
      </c>
      <c r="Q60" s="28">
        <f>+'Cu1'!Q60</f>
        <v>0</v>
      </c>
      <c r="R60" s="29">
        <f>+'Cu1'!R60</f>
        <v>0</v>
      </c>
      <c r="S60" s="29">
        <f>+'Cu1'!S60</f>
        <v>0</v>
      </c>
      <c r="T60" s="29">
        <f>+'Cu1'!T60</f>
        <v>0</v>
      </c>
      <c r="U60" s="29">
        <f>+'Cu1'!U60</f>
        <v>0</v>
      </c>
      <c r="V60" s="29">
        <f>+'Cu1'!V60</f>
        <v>0</v>
      </c>
      <c r="W60" s="29">
        <f>+'Cu1'!W60</f>
        <v>0</v>
      </c>
      <c r="X60" s="29">
        <f>+'Cu1'!X60</f>
        <v>0</v>
      </c>
      <c r="Y60" s="29">
        <f>+'Cu1'!Y60</f>
        <v>0</v>
      </c>
      <c r="Z60" s="28">
        <f>+'Cu1'!Z60</f>
        <v>0</v>
      </c>
      <c r="AA60" s="28">
        <f>+'Cu1'!AA60</f>
        <v>0</v>
      </c>
      <c r="AB60" s="29">
        <f>+'Cu1'!AB60</f>
        <v>0</v>
      </c>
      <c r="AC60" s="29">
        <f>+'Cu1'!AC60</f>
        <v>0</v>
      </c>
      <c r="AD60" s="29">
        <f>+'Cu1'!AD60</f>
        <v>0</v>
      </c>
      <c r="AE60" s="28">
        <f>+'Cu1'!AE60</f>
        <v>0</v>
      </c>
      <c r="AF60" s="28">
        <f>+'Cu1'!AF60</f>
        <v>0</v>
      </c>
      <c r="AG60" s="29">
        <f>+'Cu1'!AG60</f>
        <v>0</v>
      </c>
      <c r="AH60" s="29">
        <f>+'Cu1'!AH60</f>
        <v>0</v>
      </c>
      <c r="AI60" s="29">
        <f>+'Cu1'!AI60</f>
        <v>0</v>
      </c>
      <c r="AJ60" s="29">
        <f>+'Cu1'!AJ60</f>
        <v>0</v>
      </c>
      <c r="AK60" s="29">
        <f>+'Cu1'!AK60</f>
        <v>0</v>
      </c>
      <c r="AL60" s="29">
        <f>+'Cu1'!AL60</f>
        <v>0</v>
      </c>
      <c r="AM60" s="29">
        <f>+'Cu1'!AM60</f>
        <v>0</v>
      </c>
      <c r="AN60" s="29">
        <f>+'Cu1'!AN60</f>
        <v>0</v>
      </c>
      <c r="AO60" s="29">
        <f>+'Cu1'!AO60</f>
        <v>0</v>
      </c>
      <c r="AP60" s="29">
        <f>+'Cu1'!AP60</f>
        <v>0</v>
      </c>
      <c r="AQ60" s="29">
        <f>+'Cu1'!AQ60</f>
        <v>0</v>
      </c>
      <c r="AR60" s="29">
        <f>+'Cu1'!AR60</f>
        <v>0</v>
      </c>
      <c r="AS60" s="29">
        <f>+'Cu1'!AS60</f>
        <v>0</v>
      </c>
      <c r="AT60" s="29">
        <f>+'Cu1'!AT60</f>
        <v>0</v>
      </c>
      <c r="AU60" s="29">
        <f>+'Cu1'!AU60</f>
        <v>0</v>
      </c>
      <c r="AV60">
        <f>+'Cu1'!AV60</f>
        <v>0</v>
      </c>
      <c r="AW60">
        <f>+'Cu1'!AW60</f>
        <v>0</v>
      </c>
      <c r="AX60">
        <f>+'Cu1'!AX60</f>
        <v>0</v>
      </c>
      <c r="AY60">
        <f>+'Cu1'!AY60</f>
        <v>0</v>
      </c>
      <c r="AZ60">
        <f>+'Cu1'!AZ60</f>
        <v>0</v>
      </c>
      <c r="BA60">
        <f>+'Cu1'!BA60</f>
        <v>0</v>
      </c>
      <c r="BB60">
        <f>+'Cu1'!BB60</f>
        <v>0</v>
      </c>
      <c r="BC60">
        <f>+'Cu1'!BC60</f>
        <v>0</v>
      </c>
      <c r="BD60">
        <f>+'Cu1'!BD60</f>
        <v>0</v>
      </c>
      <c r="BE60">
        <f>+'Cu1'!BE60</f>
        <v>0</v>
      </c>
      <c r="BF60">
        <f>+'Cu1'!BF60</f>
        <v>0</v>
      </c>
      <c r="BG60">
        <f>+'Cu1'!BG60</f>
        <v>0</v>
      </c>
    </row>
    <row r="61" spans="1:71" hidden="1">
      <c r="A61" s="35">
        <f>+'Cu1'!A61</f>
        <v>11</v>
      </c>
      <c r="B61" s="35">
        <f>+'Cu1'!B61</f>
        <v>310</v>
      </c>
      <c r="C61" s="23" t="str">
        <f>+'Cu1'!C61</f>
        <v>PLANTACIÓ</v>
      </c>
      <c r="D61" s="23" t="str">
        <f>+'Cu1'!D61</f>
        <v>Solcar</v>
      </c>
      <c r="E61" s="21">
        <f>+'Cu1'!E61</f>
        <v>2500</v>
      </c>
      <c r="F61" s="22">
        <f>+'Cu1'!F61</f>
        <v>0</v>
      </c>
      <c r="G61" s="22">
        <f>+'Cu1'!G61</f>
        <v>0.66666666666666663</v>
      </c>
      <c r="H61" s="22">
        <f>+'Cu1'!H61</f>
        <v>0</v>
      </c>
      <c r="I61" s="22">
        <f>+'Cu1'!I61</f>
        <v>0</v>
      </c>
      <c r="J61" s="22">
        <f>+'Cu1'!J61</f>
        <v>0</v>
      </c>
      <c r="K61" s="22">
        <f>+'Cu1'!K61</f>
        <v>0</v>
      </c>
      <c r="L61" s="22">
        <f>+'Cu1'!L61</f>
        <v>0</v>
      </c>
      <c r="M61" s="22">
        <f>+'Cu1'!M61</f>
        <v>0</v>
      </c>
      <c r="N61" s="22">
        <f>+'Cu1'!N61</f>
        <v>0</v>
      </c>
      <c r="O61" s="23">
        <f>+'Cu1'!O61</f>
        <v>0</v>
      </c>
      <c r="P61" s="24">
        <f>+'Cu1'!P61</f>
        <v>0</v>
      </c>
      <c r="Q61" s="22">
        <f>+'Cu1'!Q61</f>
        <v>0</v>
      </c>
      <c r="R61" s="23">
        <f>+'Cu1'!R61</f>
        <v>0</v>
      </c>
      <c r="S61" s="23">
        <f>+'Cu1'!S61</f>
        <v>0</v>
      </c>
      <c r="T61" s="23">
        <f>+'Cu1'!T61</f>
        <v>0</v>
      </c>
      <c r="U61" s="23">
        <f>+'Cu1'!U61</f>
        <v>0</v>
      </c>
      <c r="V61" s="23">
        <f>+'Cu1'!V61</f>
        <v>0</v>
      </c>
      <c r="W61" s="23">
        <f>+'Cu1'!W61</f>
        <v>0</v>
      </c>
      <c r="X61" s="23">
        <f>+'Cu1'!X61</f>
        <v>0</v>
      </c>
      <c r="Y61" s="23">
        <f>+'Cu1'!Y61</f>
        <v>0</v>
      </c>
      <c r="Z61" s="22">
        <f>+'Cu1'!Z61</f>
        <v>0</v>
      </c>
      <c r="AA61" s="22">
        <f>+'Cu1'!AA61</f>
        <v>0</v>
      </c>
      <c r="AB61" s="23">
        <f>+'Cu1'!AB61</f>
        <v>0</v>
      </c>
      <c r="AC61" s="23">
        <f>+'Cu1'!AC61</f>
        <v>0</v>
      </c>
      <c r="AD61" s="23">
        <f>+'Cu1'!AD61</f>
        <v>0</v>
      </c>
      <c r="AE61" s="22">
        <f>+'Cu1'!AE61</f>
        <v>0</v>
      </c>
      <c r="AF61" s="22">
        <f>+'Cu1'!AF61</f>
        <v>0</v>
      </c>
      <c r="AG61" s="23">
        <f>+'Cu1'!AG61</f>
        <v>0</v>
      </c>
      <c r="AH61" s="23">
        <f>+'Cu1'!AH61</f>
        <v>0</v>
      </c>
      <c r="AI61" s="23">
        <f>+'Cu1'!AI61</f>
        <v>0</v>
      </c>
      <c r="AJ61" s="23">
        <f>+'Cu1'!AJ61</f>
        <v>0</v>
      </c>
      <c r="AK61" s="23">
        <f>+'Cu1'!AK61</f>
        <v>0</v>
      </c>
      <c r="AL61" s="23">
        <f>+'Cu1'!AL61</f>
        <v>0</v>
      </c>
      <c r="AM61" s="23">
        <f>+'Cu1'!AM61</f>
        <v>0</v>
      </c>
      <c r="AN61" s="23">
        <f>+'Cu1'!AN61</f>
        <v>0</v>
      </c>
      <c r="AO61" s="23">
        <f>+'Cu1'!AO61</f>
        <v>0</v>
      </c>
      <c r="AP61" s="23">
        <f>+'Cu1'!AP61</f>
        <v>0</v>
      </c>
      <c r="AQ61" s="23">
        <f>+'Cu1'!AQ61</f>
        <v>0</v>
      </c>
      <c r="AR61" s="23">
        <f>+'Cu1'!AR61</f>
        <v>0</v>
      </c>
      <c r="AS61" s="23">
        <f>+'Cu1'!AS61</f>
        <v>0</v>
      </c>
      <c r="AT61" s="23">
        <f>+'Cu1'!AT61</f>
        <v>0</v>
      </c>
      <c r="AU61" s="23">
        <f>+'Cu1'!AU61</f>
        <v>0</v>
      </c>
      <c r="AV61">
        <f>+'Cu1'!AV61</f>
        <v>0</v>
      </c>
      <c r="AW61">
        <f>+'Cu1'!AW61</f>
        <v>0</v>
      </c>
      <c r="AX61">
        <f>+'Cu1'!AX61</f>
        <v>0</v>
      </c>
      <c r="AY61">
        <f>+'Cu1'!AY61</f>
        <v>0</v>
      </c>
      <c r="AZ61">
        <f>+'Cu1'!AZ61</f>
        <v>0</v>
      </c>
      <c r="BA61">
        <f>+'Cu1'!BA61</f>
        <v>0</v>
      </c>
      <c r="BB61">
        <f>+'Cu1'!BB61</f>
        <v>0</v>
      </c>
      <c r="BC61">
        <f>+'Cu1'!BC61</f>
        <v>0</v>
      </c>
      <c r="BD61">
        <f>+'Cu1'!BD61</f>
        <v>0</v>
      </c>
      <c r="BE61">
        <f>+'Cu1'!BE61</f>
        <v>0</v>
      </c>
      <c r="BF61">
        <f>+'Cu1'!BF61</f>
        <v>0</v>
      </c>
      <c r="BG61">
        <f>+'Cu1'!BG61</f>
        <v>0</v>
      </c>
    </row>
    <row r="62" spans="1:71" hidden="1">
      <c r="A62" s="36">
        <f>+'Cu1'!A62</f>
        <v>12</v>
      </c>
      <c r="B62" s="36">
        <f>+'Cu1'!B62</f>
        <v>320</v>
      </c>
      <c r="C62" s="29" t="str">
        <f>+'Cu1'!C62</f>
        <v>PLANTACIÓ</v>
      </c>
      <c r="D62" s="29" t="str">
        <f>+'Cu1'!D62</f>
        <v>Marcat</v>
      </c>
      <c r="E62" s="37">
        <f>+'Cu1'!E62</f>
        <v>2500</v>
      </c>
      <c r="F62" s="28">
        <f>+'Cu1'!F62</f>
        <v>0</v>
      </c>
      <c r="G62" s="28">
        <f>+'Cu1'!G62</f>
        <v>0</v>
      </c>
      <c r="H62" s="28">
        <f>+'Cu1'!H62</f>
        <v>0</v>
      </c>
      <c r="I62" s="28">
        <f>+'Cu1'!I62</f>
        <v>0</v>
      </c>
      <c r="J62" s="28">
        <f>+'Cu1'!J62</f>
        <v>0</v>
      </c>
      <c r="K62" s="28">
        <f>+'Cu1'!K62</f>
        <v>0</v>
      </c>
      <c r="L62" s="28">
        <f>+'Cu1'!L62</f>
        <v>0</v>
      </c>
      <c r="M62" s="28">
        <f>+'Cu1'!M62</f>
        <v>0</v>
      </c>
      <c r="N62" s="28">
        <f>+'Cu1'!N62</f>
        <v>0</v>
      </c>
      <c r="O62" s="29">
        <f>+'Cu1'!O62</f>
        <v>0</v>
      </c>
      <c r="P62" s="30">
        <f>+'Cu1'!P62</f>
        <v>0</v>
      </c>
      <c r="Q62" s="28">
        <f>+'Cu1'!Q62</f>
        <v>0</v>
      </c>
      <c r="R62" s="29">
        <f>+'Cu1'!R62</f>
        <v>0</v>
      </c>
      <c r="S62" s="29">
        <f>+'Cu1'!S62</f>
        <v>0</v>
      </c>
      <c r="T62" s="29">
        <f>+'Cu1'!T62</f>
        <v>0</v>
      </c>
      <c r="U62" s="29">
        <f>+'Cu1'!U62</f>
        <v>0</v>
      </c>
      <c r="V62" s="29">
        <f>+'Cu1'!V62</f>
        <v>0</v>
      </c>
      <c r="W62" s="29">
        <f>+'Cu1'!W62</f>
        <v>0</v>
      </c>
      <c r="X62" s="29">
        <f>+'Cu1'!X62</f>
        <v>0</v>
      </c>
      <c r="Y62" s="29">
        <f>+'Cu1'!Y62</f>
        <v>0</v>
      </c>
      <c r="Z62" s="28">
        <f>+'Cu1'!Z62</f>
        <v>0</v>
      </c>
      <c r="AA62" s="28">
        <f>+'Cu1'!AA62</f>
        <v>0</v>
      </c>
      <c r="AB62" s="29">
        <f>+'Cu1'!AB62</f>
        <v>0</v>
      </c>
      <c r="AC62" s="29">
        <f>+'Cu1'!AC62</f>
        <v>0</v>
      </c>
      <c r="AD62" s="29">
        <f>+'Cu1'!AD62</f>
        <v>0</v>
      </c>
      <c r="AE62" s="28">
        <f>+'Cu1'!AE62</f>
        <v>0</v>
      </c>
      <c r="AF62" s="28">
        <f>+'Cu1'!AF62</f>
        <v>0</v>
      </c>
      <c r="AG62" s="29">
        <f>+'Cu1'!AG62</f>
        <v>0</v>
      </c>
      <c r="AH62" s="29">
        <f>+'Cu1'!AH62</f>
        <v>0</v>
      </c>
      <c r="AI62" s="29">
        <f>+'Cu1'!AI62</f>
        <v>0</v>
      </c>
      <c r="AJ62" s="29">
        <f>+'Cu1'!AJ62</f>
        <v>0</v>
      </c>
      <c r="AK62" s="29">
        <f>+'Cu1'!AK62</f>
        <v>0</v>
      </c>
      <c r="AL62" s="29">
        <f>+'Cu1'!AL62</f>
        <v>0</v>
      </c>
      <c r="AM62" s="29">
        <f>+'Cu1'!AM62</f>
        <v>0</v>
      </c>
      <c r="AN62" s="29">
        <f>+'Cu1'!AN62</f>
        <v>0</v>
      </c>
      <c r="AO62" s="29">
        <f>+'Cu1'!AO62</f>
        <v>0</v>
      </c>
      <c r="AP62" s="29">
        <f>+'Cu1'!AP62</f>
        <v>0</v>
      </c>
      <c r="AQ62" s="29">
        <f>+'Cu1'!AQ62</f>
        <v>0</v>
      </c>
      <c r="AR62" s="29">
        <f>+'Cu1'!AR62</f>
        <v>0</v>
      </c>
      <c r="AS62" s="29">
        <f>+'Cu1'!AS62</f>
        <v>0</v>
      </c>
      <c r="AT62" s="29">
        <f>+'Cu1'!AT62</f>
        <v>0</v>
      </c>
      <c r="AU62" s="29">
        <f>+'Cu1'!AU62</f>
        <v>0</v>
      </c>
      <c r="AV62">
        <f>+'Cu1'!AV62</f>
        <v>0</v>
      </c>
      <c r="AW62">
        <f>+'Cu1'!AW62</f>
        <v>0</v>
      </c>
      <c r="AX62">
        <f>+'Cu1'!AX62</f>
        <v>0</v>
      </c>
      <c r="AY62">
        <f>+'Cu1'!AY62</f>
        <v>0</v>
      </c>
      <c r="AZ62">
        <f>+'Cu1'!AZ62</f>
        <v>0</v>
      </c>
      <c r="BA62">
        <f>+'Cu1'!BA62</f>
        <v>0</v>
      </c>
      <c r="BB62">
        <f>+'Cu1'!BB62</f>
        <v>0</v>
      </c>
      <c r="BC62">
        <f>+'Cu1'!BC62</f>
        <v>0</v>
      </c>
      <c r="BD62">
        <f>+'Cu1'!BD62</f>
        <v>0</v>
      </c>
      <c r="BE62">
        <f>+'Cu1'!BE62</f>
        <v>0</v>
      </c>
      <c r="BF62">
        <f>+'Cu1'!BF62</f>
        <v>0</v>
      </c>
      <c r="BG62">
        <f>+'Cu1'!BG62</f>
        <v>0</v>
      </c>
    </row>
    <row r="63" spans="1:71" hidden="1">
      <c r="A63" s="35">
        <f>+'Cu1'!A63</f>
        <v>13</v>
      </c>
      <c r="B63" s="35">
        <f>+'Cu1'!B63</f>
        <v>330</v>
      </c>
      <c r="C63" s="23" t="str">
        <f>+'Cu1'!C63</f>
        <v>PLANTACIÓ</v>
      </c>
      <c r="D63" s="23" t="str">
        <f>+'Cu1'!D63</f>
        <v>Plantació manual col o bròcoli</v>
      </c>
      <c r="E63" s="21">
        <f>+'Cu1'!E63</f>
        <v>2500</v>
      </c>
      <c r="F63" s="22">
        <f>+'Cu1'!F63</f>
        <v>6.25</v>
      </c>
      <c r="G63" s="22">
        <f>+'Cu1'!G63</f>
        <v>0</v>
      </c>
      <c r="H63" s="22">
        <f>+'Cu1'!H63</f>
        <v>0</v>
      </c>
      <c r="I63" s="22">
        <f>+'Cu1'!I63</f>
        <v>0</v>
      </c>
      <c r="J63" s="22">
        <f>+'Cu1'!J63</f>
        <v>0</v>
      </c>
      <c r="K63" s="22">
        <f>+'Cu1'!K63</f>
        <v>0</v>
      </c>
      <c r="L63" s="22">
        <f>+'Cu1'!L63</f>
        <v>0</v>
      </c>
      <c r="M63" s="22">
        <f>+'Cu1'!M63</f>
        <v>0</v>
      </c>
      <c r="N63" s="22">
        <f>+'Cu1'!N63</f>
        <v>0</v>
      </c>
      <c r="O63" s="23">
        <f>+'Cu1'!O63</f>
        <v>0</v>
      </c>
      <c r="P63" s="24">
        <f>+'Cu1'!P63</f>
        <v>0</v>
      </c>
      <c r="Q63" s="22">
        <f>+'Cu1'!Q63</f>
        <v>0</v>
      </c>
      <c r="R63" s="25">
        <f>+'Cu1'!R63</f>
        <v>5000</v>
      </c>
      <c r="S63" s="25">
        <f>+'Cu1'!S63</f>
        <v>0</v>
      </c>
      <c r="T63" s="25">
        <f>+'Cu1'!T63</f>
        <v>0</v>
      </c>
      <c r="U63" s="25">
        <f>+'Cu1'!U63</f>
        <v>0</v>
      </c>
      <c r="V63" s="25">
        <f>+'Cu1'!V63</f>
        <v>0</v>
      </c>
      <c r="W63" s="25">
        <f>+'Cu1'!W63</f>
        <v>0</v>
      </c>
      <c r="X63" s="25">
        <f>+'Cu1'!X63</f>
        <v>0</v>
      </c>
      <c r="Y63" s="22">
        <f>+'Cu1'!Y63</f>
        <v>6.25</v>
      </c>
      <c r="Z63" s="22">
        <f>+'Cu1'!Z63</f>
        <v>1</v>
      </c>
      <c r="AA63" s="22">
        <f>+'Cu1'!AA63</f>
        <v>0</v>
      </c>
      <c r="AB63" s="23">
        <f>+'Cu1'!AB63</f>
        <v>0</v>
      </c>
      <c r="AC63" s="23">
        <f>+'Cu1'!AC63</f>
        <v>0</v>
      </c>
      <c r="AD63" s="23">
        <f>+'Cu1'!AD63</f>
        <v>0</v>
      </c>
      <c r="AE63" s="22">
        <f>+'Cu1'!AE63</f>
        <v>0</v>
      </c>
      <c r="AF63" s="22">
        <f>+'Cu1'!AF63</f>
        <v>0</v>
      </c>
      <c r="AG63" s="23">
        <f>+'Cu1'!AG63</f>
        <v>0</v>
      </c>
      <c r="AH63" s="23">
        <f>+'Cu1'!AH63</f>
        <v>0</v>
      </c>
      <c r="AI63" s="23">
        <f>+'Cu1'!AI63</f>
        <v>0</v>
      </c>
      <c r="AJ63" s="23">
        <f>+'Cu1'!AJ63</f>
        <v>0</v>
      </c>
      <c r="AK63" s="23">
        <f>+'Cu1'!AK63</f>
        <v>0</v>
      </c>
      <c r="AL63" s="23">
        <f>+'Cu1'!AL63</f>
        <v>0</v>
      </c>
      <c r="AM63" s="23">
        <f>+'Cu1'!AM63</f>
        <v>0</v>
      </c>
      <c r="AN63" s="23">
        <f>+'Cu1'!AN63</f>
        <v>0</v>
      </c>
      <c r="AO63" s="23">
        <f>+'Cu1'!AO63</f>
        <v>0</v>
      </c>
      <c r="AP63" s="23">
        <f>+'Cu1'!AP63</f>
        <v>0</v>
      </c>
      <c r="AQ63" s="23">
        <f>+'Cu1'!AQ63</f>
        <v>0</v>
      </c>
      <c r="AR63" s="23">
        <f>+'Cu1'!AR63</f>
        <v>0</v>
      </c>
      <c r="AS63" s="23">
        <f>+'Cu1'!AS63</f>
        <v>0</v>
      </c>
      <c r="AT63" s="23">
        <f>+'Cu1'!AT63</f>
        <v>0</v>
      </c>
      <c r="AU63" s="23">
        <f>+'Cu1'!AU63</f>
        <v>0</v>
      </c>
      <c r="AV63">
        <f>+'Cu1'!AV63</f>
        <v>0</v>
      </c>
      <c r="AW63">
        <f>+'Cu1'!AW63</f>
        <v>0</v>
      </c>
      <c r="AX63">
        <f>+'Cu1'!AX63</f>
        <v>0</v>
      </c>
      <c r="AY63">
        <f>+'Cu1'!AY63</f>
        <v>0</v>
      </c>
      <c r="AZ63">
        <f>+'Cu1'!AZ63</f>
        <v>0</v>
      </c>
      <c r="BA63">
        <f>+'Cu1'!BA63</f>
        <v>0</v>
      </c>
      <c r="BB63">
        <f>+'Cu1'!BB63</f>
        <v>0</v>
      </c>
      <c r="BC63">
        <f>+'Cu1'!BC63</f>
        <v>0</v>
      </c>
      <c r="BD63">
        <f>+'Cu1'!BD63</f>
        <v>0</v>
      </c>
      <c r="BE63">
        <f>+'Cu1'!BE63</f>
        <v>0</v>
      </c>
      <c r="BF63">
        <f>+'Cu1'!BF63</f>
        <v>0</v>
      </c>
      <c r="BG63">
        <f>+'Cu1'!BG63</f>
        <v>0</v>
      </c>
    </row>
    <row r="64" spans="1:71" hidden="1">
      <c r="A64" s="36">
        <f>+'Cu1'!A64</f>
        <v>14</v>
      </c>
      <c r="B64" s="36">
        <f>+'Cu1'!B64</f>
        <v>340</v>
      </c>
      <c r="C64" s="29" t="str">
        <f>+'Cu1'!C64</f>
        <v>PLANTACIÓ</v>
      </c>
      <c r="D64" s="29" t="str">
        <f>+'Cu1'!D64</f>
        <v>Plantació manual calçots</v>
      </c>
      <c r="E64" s="37">
        <f>+'Cu1'!E64</f>
        <v>2500</v>
      </c>
      <c r="F64" s="28">
        <f>+'Cu1'!F64</f>
        <v>26.25</v>
      </c>
      <c r="G64" s="28">
        <f>+'Cu1'!G64</f>
        <v>0</v>
      </c>
      <c r="H64" s="28">
        <f>+'Cu1'!H64</f>
        <v>0</v>
      </c>
      <c r="I64" s="28">
        <f>+'Cu1'!I64</f>
        <v>0</v>
      </c>
      <c r="J64" s="28">
        <f>+'Cu1'!J64</f>
        <v>0</v>
      </c>
      <c r="K64" s="28">
        <f>+'Cu1'!K64</f>
        <v>0</v>
      </c>
      <c r="L64" s="28">
        <f>+'Cu1'!L64</f>
        <v>0</v>
      </c>
      <c r="M64" s="28">
        <f>+'Cu1'!M64</f>
        <v>0</v>
      </c>
      <c r="N64" s="28">
        <f>+'Cu1'!N64</f>
        <v>0</v>
      </c>
      <c r="O64" s="29">
        <f>+'Cu1'!O64</f>
        <v>0</v>
      </c>
      <c r="P64" s="30">
        <f>+'Cu1'!P64</f>
        <v>0</v>
      </c>
      <c r="Q64" s="28">
        <f>+'Cu1'!Q64</f>
        <v>0</v>
      </c>
      <c r="R64" s="20">
        <f>+'Cu1'!R64</f>
        <v>0</v>
      </c>
      <c r="S64" s="30">
        <f>+'Cu1'!S64</f>
        <v>1500</v>
      </c>
      <c r="T64" s="30">
        <f>+'Cu1'!T64</f>
        <v>0</v>
      </c>
      <c r="U64" s="30">
        <f>+'Cu1'!U64</f>
        <v>0</v>
      </c>
      <c r="V64" s="30">
        <f>+'Cu1'!V64</f>
        <v>0</v>
      </c>
      <c r="W64" s="30">
        <f>+'Cu1'!W64</f>
        <v>0</v>
      </c>
      <c r="X64" s="30">
        <f>+'Cu1'!X64</f>
        <v>0</v>
      </c>
      <c r="Y64" s="28">
        <f>+'Cu1'!Y64</f>
        <v>0</v>
      </c>
      <c r="Z64" s="28">
        <f>+'Cu1'!Z64</f>
        <v>1</v>
      </c>
      <c r="AA64" s="28">
        <f>+'Cu1'!AA64</f>
        <v>0</v>
      </c>
      <c r="AB64" s="29">
        <f>+'Cu1'!AB64</f>
        <v>0</v>
      </c>
      <c r="AC64" s="29">
        <f>+'Cu1'!AC64</f>
        <v>0</v>
      </c>
      <c r="AD64" s="29">
        <f>+'Cu1'!AD64</f>
        <v>0</v>
      </c>
      <c r="AE64" s="28">
        <f>+'Cu1'!AE64</f>
        <v>0</v>
      </c>
      <c r="AF64" s="28">
        <f>+'Cu1'!AF64</f>
        <v>0</v>
      </c>
      <c r="AG64" s="29">
        <f>+'Cu1'!AG64</f>
        <v>0</v>
      </c>
      <c r="AH64" s="29">
        <f>+'Cu1'!AH64</f>
        <v>0</v>
      </c>
      <c r="AI64" s="29">
        <f>+'Cu1'!AI64</f>
        <v>0</v>
      </c>
      <c r="AJ64" s="29">
        <f>+'Cu1'!AJ64</f>
        <v>0</v>
      </c>
      <c r="AK64" s="29">
        <f>+'Cu1'!AK64</f>
        <v>0</v>
      </c>
      <c r="AL64" s="29">
        <f>+'Cu1'!AL64</f>
        <v>0</v>
      </c>
      <c r="AM64" s="29">
        <f>+'Cu1'!AM64</f>
        <v>0</v>
      </c>
      <c r="AN64" s="29">
        <f>+'Cu1'!AN64</f>
        <v>0</v>
      </c>
      <c r="AO64" s="29">
        <f>+'Cu1'!AO64</f>
        <v>0</v>
      </c>
      <c r="AP64" s="29">
        <f>+'Cu1'!AP64</f>
        <v>0</v>
      </c>
      <c r="AQ64" s="29">
        <f>+'Cu1'!AQ64</f>
        <v>0</v>
      </c>
      <c r="AR64" s="29">
        <f>+'Cu1'!AR64</f>
        <v>0</v>
      </c>
      <c r="AS64" s="29">
        <f>+'Cu1'!AS64</f>
        <v>0</v>
      </c>
      <c r="AT64" s="29">
        <f>+'Cu1'!AT64</f>
        <v>0</v>
      </c>
      <c r="AU64" s="29">
        <f>+'Cu1'!AU64</f>
        <v>0</v>
      </c>
      <c r="AV64">
        <f>+'Cu1'!AV64</f>
        <v>0</v>
      </c>
      <c r="AW64">
        <f>+'Cu1'!AW64</f>
        <v>0</v>
      </c>
      <c r="AX64">
        <f>+'Cu1'!AX64</f>
        <v>0</v>
      </c>
      <c r="AY64">
        <f>+'Cu1'!AY64</f>
        <v>0</v>
      </c>
      <c r="AZ64">
        <f>+'Cu1'!AZ64</f>
        <v>0</v>
      </c>
      <c r="BA64">
        <f>+'Cu1'!BA64</f>
        <v>0</v>
      </c>
      <c r="BB64">
        <f>+'Cu1'!BB64</f>
        <v>0</v>
      </c>
      <c r="BC64">
        <f>+'Cu1'!BC64</f>
        <v>0</v>
      </c>
      <c r="BD64">
        <f>+'Cu1'!BD64</f>
        <v>0</v>
      </c>
      <c r="BE64">
        <f>+'Cu1'!BE64</f>
        <v>0</v>
      </c>
      <c r="BF64">
        <f>+'Cu1'!BF64</f>
        <v>0</v>
      </c>
      <c r="BG64">
        <f>+'Cu1'!BG64</f>
        <v>0</v>
      </c>
    </row>
    <row r="65" spans="1:59" hidden="1">
      <c r="A65" s="35">
        <f>+'Cu1'!A65</f>
        <v>15</v>
      </c>
      <c r="B65" s="35">
        <f>+'Cu1'!B65</f>
        <v>350</v>
      </c>
      <c r="C65" s="23" t="str">
        <f>+'Cu1'!C65</f>
        <v>PLANTACIÓ</v>
      </c>
      <c r="D65" s="23" t="str">
        <f>+'Cu1'!D65</f>
        <v>Plantació manual enciam</v>
      </c>
      <c r="E65" s="21">
        <f>+'Cu1'!E65</f>
        <v>2500</v>
      </c>
      <c r="F65" s="22">
        <f>+'Cu1'!F65</f>
        <v>12.5</v>
      </c>
      <c r="G65" s="22">
        <f>+'Cu1'!G65</f>
        <v>0</v>
      </c>
      <c r="H65" s="22">
        <f>+'Cu1'!H65</f>
        <v>0</v>
      </c>
      <c r="I65" s="22">
        <f>+'Cu1'!I65</f>
        <v>0</v>
      </c>
      <c r="J65" s="22">
        <f>+'Cu1'!J65</f>
        <v>0</v>
      </c>
      <c r="K65" s="22">
        <f>+'Cu1'!K65</f>
        <v>0</v>
      </c>
      <c r="L65" s="22">
        <f>+'Cu1'!L65</f>
        <v>0</v>
      </c>
      <c r="M65" s="22">
        <f>+'Cu1'!M65</f>
        <v>0</v>
      </c>
      <c r="N65" s="22">
        <f>+'Cu1'!N65</f>
        <v>0</v>
      </c>
      <c r="O65" s="23">
        <f>+'Cu1'!O65</f>
        <v>0</v>
      </c>
      <c r="P65" s="24">
        <f>+'Cu1'!P65</f>
        <v>0</v>
      </c>
      <c r="Q65" s="22">
        <f>+'Cu1'!Q65</f>
        <v>0</v>
      </c>
      <c r="R65" s="25">
        <f>+'Cu1'!R65</f>
        <v>0</v>
      </c>
      <c r="S65" s="24">
        <f>+'Cu1'!S65</f>
        <v>0</v>
      </c>
      <c r="T65" s="25">
        <f>+'Cu1'!T65</f>
        <v>10000</v>
      </c>
      <c r="U65" s="24">
        <f>+'Cu1'!U65</f>
        <v>0</v>
      </c>
      <c r="V65" s="24">
        <f>+'Cu1'!V65</f>
        <v>0</v>
      </c>
      <c r="W65" s="24">
        <f>+'Cu1'!W65</f>
        <v>0</v>
      </c>
      <c r="X65" s="24">
        <f>+'Cu1'!X65</f>
        <v>0</v>
      </c>
      <c r="Y65" s="22">
        <f>+'Cu1'!Y65</f>
        <v>12.5</v>
      </c>
      <c r="Z65" s="22">
        <f>+'Cu1'!Z65</f>
        <v>1</v>
      </c>
      <c r="AA65" s="22">
        <f>+'Cu1'!AA65</f>
        <v>0</v>
      </c>
      <c r="AB65" s="23">
        <f>+'Cu1'!AB65</f>
        <v>0</v>
      </c>
      <c r="AC65" s="23">
        <f>+'Cu1'!AC65</f>
        <v>0</v>
      </c>
      <c r="AD65" s="23">
        <f>+'Cu1'!AD65</f>
        <v>0</v>
      </c>
      <c r="AE65" s="22">
        <f>+'Cu1'!AE65</f>
        <v>0</v>
      </c>
      <c r="AF65" s="22">
        <f>+'Cu1'!AF65</f>
        <v>0</v>
      </c>
      <c r="AG65" s="23">
        <f>+'Cu1'!AG65</f>
        <v>0</v>
      </c>
      <c r="AH65" s="23">
        <f>+'Cu1'!AH65</f>
        <v>0</v>
      </c>
      <c r="AI65" s="23">
        <f>+'Cu1'!AI65</f>
        <v>0</v>
      </c>
      <c r="AJ65" s="23">
        <f>+'Cu1'!AJ65</f>
        <v>0</v>
      </c>
      <c r="AK65" s="23">
        <f>+'Cu1'!AK65</f>
        <v>0</v>
      </c>
      <c r="AL65" s="23">
        <f>+'Cu1'!AL65</f>
        <v>0</v>
      </c>
      <c r="AM65" s="23">
        <f>+'Cu1'!AM65</f>
        <v>0</v>
      </c>
      <c r="AN65" s="23">
        <f>+'Cu1'!AN65</f>
        <v>0</v>
      </c>
      <c r="AO65" s="23">
        <f>+'Cu1'!AO65</f>
        <v>0</v>
      </c>
      <c r="AP65" s="23">
        <f>+'Cu1'!AP65</f>
        <v>0</v>
      </c>
      <c r="AQ65" s="23">
        <f>+'Cu1'!AQ65</f>
        <v>0</v>
      </c>
      <c r="AR65" s="23">
        <f>+'Cu1'!AR65</f>
        <v>0</v>
      </c>
      <c r="AS65" s="23">
        <f>+'Cu1'!AS65</f>
        <v>0</v>
      </c>
      <c r="AT65" s="23">
        <f>+'Cu1'!AT65</f>
        <v>0</v>
      </c>
      <c r="AU65" s="23">
        <f>+'Cu1'!AU65</f>
        <v>0</v>
      </c>
      <c r="AV65">
        <f>+'Cu1'!AV65</f>
        <v>0</v>
      </c>
      <c r="AW65">
        <f>+'Cu1'!AW65</f>
        <v>0</v>
      </c>
      <c r="AX65">
        <f>+'Cu1'!AX65</f>
        <v>0</v>
      </c>
      <c r="AY65">
        <f>+'Cu1'!AY65</f>
        <v>0</v>
      </c>
      <c r="AZ65">
        <f>+'Cu1'!AZ65</f>
        <v>0</v>
      </c>
      <c r="BA65">
        <f>+'Cu1'!BA65</f>
        <v>0</v>
      </c>
      <c r="BB65">
        <f>+'Cu1'!BB65</f>
        <v>0</v>
      </c>
      <c r="BC65">
        <f>+'Cu1'!BC65</f>
        <v>0</v>
      </c>
      <c r="BD65">
        <f>+'Cu1'!BD65</f>
        <v>0</v>
      </c>
      <c r="BE65">
        <f>+'Cu1'!BE65</f>
        <v>0</v>
      </c>
      <c r="BF65">
        <f>+'Cu1'!BF65</f>
        <v>0</v>
      </c>
      <c r="BG65">
        <f>+'Cu1'!BG65</f>
        <v>0</v>
      </c>
    </row>
    <row r="66" spans="1:59" hidden="1">
      <c r="A66" s="36">
        <f>+'Cu1'!A66</f>
        <v>17</v>
      </c>
      <c r="B66" s="36">
        <f>+'Cu1'!B66</f>
        <v>360</v>
      </c>
      <c r="C66" s="29" t="str">
        <f>+'Cu1'!C66</f>
        <v>PLANTACIÓ</v>
      </c>
      <c r="D66" s="29" t="str">
        <f>+'Cu1'!D66</f>
        <v>Plantació manual bleda</v>
      </c>
      <c r="E66" s="37">
        <f>+'Cu1'!E66</f>
        <v>2500</v>
      </c>
      <c r="F66" s="28">
        <f>+'Cu1'!F66</f>
        <v>12.5</v>
      </c>
      <c r="G66" s="28">
        <f>+'Cu1'!G66</f>
        <v>0</v>
      </c>
      <c r="H66" s="28">
        <f>+'Cu1'!H66</f>
        <v>0</v>
      </c>
      <c r="I66" s="28">
        <f>+'Cu1'!I66</f>
        <v>0</v>
      </c>
      <c r="J66" s="28">
        <f>+'Cu1'!J66</f>
        <v>0</v>
      </c>
      <c r="K66" s="28">
        <f>+'Cu1'!K66</f>
        <v>0</v>
      </c>
      <c r="L66" s="28">
        <f>+'Cu1'!L66</f>
        <v>0</v>
      </c>
      <c r="M66" s="28">
        <f>+'Cu1'!M66</f>
        <v>0</v>
      </c>
      <c r="N66" s="28">
        <f>+'Cu1'!N66</f>
        <v>0</v>
      </c>
      <c r="O66" s="29">
        <f>+'Cu1'!O66</f>
        <v>0</v>
      </c>
      <c r="P66" s="30">
        <f>+'Cu1'!P66</f>
        <v>0</v>
      </c>
      <c r="Q66" s="28">
        <f>+'Cu1'!Q66</f>
        <v>0</v>
      </c>
      <c r="R66" s="20">
        <f>+'Cu1'!R66</f>
        <v>0</v>
      </c>
      <c r="S66" s="30">
        <f>+'Cu1'!S66</f>
        <v>0</v>
      </c>
      <c r="T66" s="20">
        <f>+'Cu1'!T66</f>
        <v>0</v>
      </c>
      <c r="U66" s="20">
        <f>+'Cu1'!U66</f>
        <v>10000</v>
      </c>
      <c r="V66" s="20">
        <f>+'Cu1'!V66</f>
        <v>0</v>
      </c>
      <c r="W66" s="20">
        <f>+'Cu1'!W66</f>
        <v>0</v>
      </c>
      <c r="X66" s="20">
        <f>+'Cu1'!X66</f>
        <v>0</v>
      </c>
      <c r="Y66" s="28">
        <f>+'Cu1'!Y66</f>
        <v>12.5</v>
      </c>
      <c r="Z66" s="28">
        <f>+'Cu1'!Z66</f>
        <v>1</v>
      </c>
      <c r="AA66" s="28">
        <f>+'Cu1'!AA66</f>
        <v>0</v>
      </c>
      <c r="AB66" s="29">
        <f>+'Cu1'!AB66</f>
        <v>0</v>
      </c>
      <c r="AC66" s="29">
        <f>+'Cu1'!AC66</f>
        <v>0</v>
      </c>
      <c r="AD66" s="29">
        <f>+'Cu1'!AD66</f>
        <v>0</v>
      </c>
      <c r="AE66" s="28">
        <f>+'Cu1'!AE66</f>
        <v>0</v>
      </c>
      <c r="AF66" s="28">
        <f>+'Cu1'!AF66</f>
        <v>0</v>
      </c>
      <c r="AG66" s="29">
        <f>+'Cu1'!AG66</f>
        <v>0</v>
      </c>
      <c r="AH66" s="29">
        <f>+'Cu1'!AH66</f>
        <v>0</v>
      </c>
      <c r="AI66" s="29">
        <f>+'Cu1'!AI66</f>
        <v>0</v>
      </c>
      <c r="AJ66" s="29">
        <f>+'Cu1'!AJ66</f>
        <v>0</v>
      </c>
      <c r="AK66" s="29">
        <f>+'Cu1'!AK66</f>
        <v>0</v>
      </c>
      <c r="AL66" s="29">
        <f>+'Cu1'!AL66</f>
        <v>0</v>
      </c>
      <c r="AM66" s="29">
        <f>+'Cu1'!AM66</f>
        <v>0</v>
      </c>
      <c r="AN66" s="29">
        <f>+'Cu1'!AN66</f>
        <v>0</v>
      </c>
      <c r="AO66" s="29">
        <f>+'Cu1'!AO66</f>
        <v>0</v>
      </c>
      <c r="AP66" s="29">
        <f>+'Cu1'!AP66</f>
        <v>0</v>
      </c>
      <c r="AQ66" s="29">
        <f>+'Cu1'!AQ66</f>
        <v>0</v>
      </c>
      <c r="AR66" s="29">
        <f>+'Cu1'!AR66</f>
        <v>0</v>
      </c>
      <c r="AS66" s="29">
        <f>+'Cu1'!AS66</f>
        <v>0</v>
      </c>
      <c r="AT66" s="29">
        <f>+'Cu1'!AT66</f>
        <v>0</v>
      </c>
      <c r="AU66" s="29">
        <f>+'Cu1'!AU66</f>
        <v>0</v>
      </c>
      <c r="AV66">
        <f>+'Cu1'!AV66</f>
        <v>0</v>
      </c>
      <c r="AW66">
        <f>+'Cu1'!AW66</f>
        <v>0</v>
      </c>
      <c r="AX66">
        <f>+'Cu1'!AX66</f>
        <v>0</v>
      </c>
      <c r="AY66">
        <f>+'Cu1'!AY66</f>
        <v>0</v>
      </c>
      <c r="AZ66">
        <f>+'Cu1'!AZ66</f>
        <v>0</v>
      </c>
      <c r="BA66">
        <f>+'Cu1'!BA66</f>
        <v>0</v>
      </c>
      <c r="BB66">
        <f>+'Cu1'!BB66</f>
        <v>0</v>
      </c>
      <c r="BC66">
        <f>+'Cu1'!BC66</f>
        <v>0</v>
      </c>
      <c r="BD66">
        <f>+'Cu1'!BD66</f>
        <v>0</v>
      </c>
      <c r="BE66">
        <f>+'Cu1'!BE66</f>
        <v>0</v>
      </c>
      <c r="BF66">
        <f>+'Cu1'!BF66</f>
        <v>0</v>
      </c>
      <c r="BG66">
        <f>+'Cu1'!BG66</f>
        <v>0</v>
      </c>
    </row>
    <row r="67" spans="1:59" hidden="1">
      <c r="A67" s="33">
        <f>+'Cu1'!A67</f>
        <v>18</v>
      </c>
      <c r="B67" s="35">
        <f>+'Cu1'!B67</f>
        <v>370</v>
      </c>
      <c r="C67" s="23" t="str">
        <f>+'Cu1'!C67</f>
        <v>PLANTACIÓ</v>
      </c>
      <c r="D67" s="23" t="str">
        <f>+'Cu1'!D67</f>
        <v>Plantació manual tomàquet</v>
      </c>
      <c r="E67" s="21">
        <f>+'Cu1'!E67</f>
        <v>2500</v>
      </c>
      <c r="F67" s="22">
        <f>+'Cu1'!F67</f>
        <v>6.51</v>
      </c>
      <c r="G67" s="22">
        <f>+'Cu1'!G67</f>
        <v>0</v>
      </c>
      <c r="H67" s="22">
        <f>+'Cu1'!H67</f>
        <v>0</v>
      </c>
      <c r="I67" s="22">
        <f>+'Cu1'!I67</f>
        <v>0</v>
      </c>
      <c r="J67" s="22">
        <f>+'Cu1'!J67</f>
        <v>0</v>
      </c>
      <c r="K67" s="22">
        <f>+'Cu1'!K67</f>
        <v>0</v>
      </c>
      <c r="L67" s="22">
        <f>+'Cu1'!L67</f>
        <v>0</v>
      </c>
      <c r="M67" s="22">
        <f>+'Cu1'!M67</f>
        <v>0</v>
      </c>
      <c r="N67" s="22">
        <f>+'Cu1'!N67</f>
        <v>0</v>
      </c>
      <c r="O67" s="23">
        <f>+'Cu1'!O67</f>
        <v>0</v>
      </c>
      <c r="P67" s="24">
        <f>+'Cu1'!P67</f>
        <v>0</v>
      </c>
      <c r="Q67" s="22">
        <f>+'Cu1'!Q67</f>
        <v>0</v>
      </c>
      <c r="R67" s="25">
        <f>+'Cu1'!R67</f>
        <v>0</v>
      </c>
      <c r="S67" s="24">
        <f>+'Cu1'!S67</f>
        <v>0</v>
      </c>
      <c r="T67" s="25">
        <f>+'Cu1'!T67</f>
        <v>0</v>
      </c>
      <c r="U67" s="24">
        <f>+'Cu1'!U67</f>
        <v>0</v>
      </c>
      <c r="V67" s="25">
        <f>+'Cu1'!V67</f>
        <v>5208</v>
      </c>
      <c r="W67" s="25">
        <f>+'Cu1'!W67</f>
        <v>0</v>
      </c>
      <c r="X67" s="25">
        <f>+'Cu1'!X67</f>
        <v>0</v>
      </c>
      <c r="Y67" s="22">
        <f>+'Cu1'!Y67</f>
        <v>6.51</v>
      </c>
      <c r="Z67" s="22">
        <f>+'Cu1'!Z67</f>
        <v>1</v>
      </c>
      <c r="AA67" s="22">
        <f>+'Cu1'!AA67</f>
        <v>0</v>
      </c>
      <c r="AB67" s="23">
        <f>+'Cu1'!AB67</f>
        <v>0</v>
      </c>
      <c r="AC67" s="23">
        <f>+'Cu1'!AC67</f>
        <v>0</v>
      </c>
      <c r="AD67" s="23">
        <f>+'Cu1'!AD67</f>
        <v>0</v>
      </c>
      <c r="AE67" s="22">
        <f>+'Cu1'!AE67</f>
        <v>0</v>
      </c>
      <c r="AF67" s="22">
        <f>+'Cu1'!AF67</f>
        <v>0</v>
      </c>
      <c r="AG67" s="23">
        <f>+'Cu1'!AG67</f>
        <v>0</v>
      </c>
      <c r="AH67" s="23">
        <f>+'Cu1'!AH67</f>
        <v>0</v>
      </c>
      <c r="AI67" s="23">
        <f>+'Cu1'!AI67</f>
        <v>0</v>
      </c>
      <c r="AJ67" s="23">
        <f>+'Cu1'!AJ67</f>
        <v>0</v>
      </c>
      <c r="AK67" s="23">
        <f>+'Cu1'!AK67</f>
        <v>0</v>
      </c>
      <c r="AL67" s="23">
        <f>+'Cu1'!AL67</f>
        <v>0</v>
      </c>
      <c r="AM67" s="23">
        <f>+'Cu1'!AM67</f>
        <v>0</v>
      </c>
      <c r="AN67" s="23">
        <f>+'Cu1'!AN67</f>
        <v>0</v>
      </c>
      <c r="AO67" s="23">
        <f>+'Cu1'!AO67</f>
        <v>0</v>
      </c>
      <c r="AP67" s="23">
        <f>+'Cu1'!AP67</f>
        <v>0</v>
      </c>
      <c r="AQ67" s="23">
        <f>+'Cu1'!AQ67</f>
        <v>0</v>
      </c>
      <c r="AR67" s="23">
        <f>+'Cu1'!AR67</f>
        <v>0</v>
      </c>
      <c r="AS67" s="23">
        <f>+'Cu1'!AS67</f>
        <v>0</v>
      </c>
      <c r="AT67" s="23">
        <f>+'Cu1'!AT67</f>
        <v>0</v>
      </c>
      <c r="AU67" s="23">
        <f>+'Cu1'!AU67</f>
        <v>0</v>
      </c>
      <c r="AV67">
        <f>+'Cu1'!AV67</f>
        <v>0</v>
      </c>
      <c r="AW67">
        <f>+'Cu1'!AW67</f>
        <v>0</v>
      </c>
      <c r="AX67">
        <f>+'Cu1'!AX67</f>
        <v>0</v>
      </c>
      <c r="AY67">
        <f>+'Cu1'!AY67</f>
        <v>0</v>
      </c>
      <c r="AZ67">
        <f>+'Cu1'!AZ67</f>
        <v>0</v>
      </c>
      <c r="BA67">
        <f>+'Cu1'!BA67</f>
        <v>0</v>
      </c>
      <c r="BB67">
        <f>+'Cu1'!BB67</f>
        <v>0</v>
      </c>
      <c r="BC67">
        <f>+'Cu1'!BC67</f>
        <v>0</v>
      </c>
      <c r="BD67">
        <f>+'Cu1'!BD67</f>
        <v>0</v>
      </c>
      <c r="BE67">
        <f>+'Cu1'!BE67</f>
        <v>0</v>
      </c>
      <c r="BF67">
        <f>+'Cu1'!BF67</f>
        <v>0</v>
      </c>
      <c r="BG67">
        <f>+'Cu1'!BG67</f>
        <v>0</v>
      </c>
    </row>
    <row r="68" spans="1:59" s="40" customFormat="1" hidden="1">
      <c r="A68" s="36">
        <f>+'Cu1'!A68</f>
        <v>19</v>
      </c>
      <c r="B68" s="36">
        <f>+'Cu1'!B68</f>
        <v>380</v>
      </c>
      <c r="C68" s="29" t="str">
        <f>+'Cu1'!C68</f>
        <v>PLANTACIÓ</v>
      </c>
      <c r="D68" s="29" t="str">
        <f>+'Cu1'!D68</f>
        <v>Plantació manual carbassa</v>
      </c>
      <c r="E68" s="37">
        <f>+'Cu1'!E68</f>
        <v>2500</v>
      </c>
      <c r="F68" s="28">
        <f>+'Cu1'!F68</f>
        <v>3.125</v>
      </c>
      <c r="G68" s="28">
        <f>+'Cu1'!G68</f>
        <v>0</v>
      </c>
      <c r="H68" s="28">
        <f>+'Cu1'!H68</f>
        <v>0</v>
      </c>
      <c r="I68" s="28">
        <f>+'Cu1'!I68</f>
        <v>0</v>
      </c>
      <c r="J68" s="28">
        <f>+'Cu1'!J68</f>
        <v>0</v>
      </c>
      <c r="K68" s="28">
        <f>+'Cu1'!K68</f>
        <v>0</v>
      </c>
      <c r="L68" s="28">
        <f>+'Cu1'!L68</f>
        <v>0</v>
      </c>
      <c r="M68" s="28">
        <f>+'Cu1'!M68</f>
        <v>0</v>
      </c>
      <c r="N68" s="28">
        <f>+'Cu1'!N68</f>
        <v>0</v>
      </c>
      <c r="O68" s="29">
        <f>+'Cu1'!O68</f>
        <v>0</v>
      </c>
      <c r="P68" s="30">
        <f>+'Cu1'!P68</f>
        <v>0</v>
      </c>
      <c r="Q68" s="28">
        <f>+'Cu1'!Q68</f>
        <v>0</v>
      </c>
      <c r="R68" s="20">
        <f>+'Cu1'!R68</f>
        <v>0</v>
      </c>
      <c r="S68" s="30">
        <f>+'Cu1'!S68</f>
        <v>0</v>
      </c>
      <c r="T68" s="20">
        <f>+'Cu1'!T68</f>
        <v>0</v>
      </c>
      <c r="U68" s="30">
        <f>+'Cu1'!U68</f>
        <v>0</v>
      </c>
      <c r="V68" s="20">
        <f>+'Cu1'!V68</f>
        <v>0</v>
      </c>
      <c r="W68" s="20">
        <f>+'Cu1'!W68</f>
        <v>2500</v>
      </c>
      <c r="X68" s="20">
        <f>+'Cu1'!X68</f>
        <v>0</v>
      </c>
      <c r="Y68" s="28">
        <f>+'Cu1'!Y68</f>
        <v>3.125</v>
      </c>
      <c r="Z68" s="28">
        <f>+'Cu1'!Z68</f>
        <v>1</v>
      </c>
      <c r="AA68" s="28">
        <f>+'Cu1'!AA68</f>
        <v>0</v>
      </c>
      <c r="AB68" s="29">
        <f>+'Cu1'!AB68</f>
        <v>0</v>
      </c>
      <c r="AC68" s="29">
        <f>+'Cu1'!AC68</f>
        <v>0</v>
      </c>
      <c r="AD68" s="29">
        <f>+'Cu1'!AD68</f>
        <v>0</v>
      </c>
      <c r="AE68" s="28">
        <f>+'Cu1'!AE68</f>
        <v>0</v>
      </c>
      <c r="AF68" s="28">
        <f>+'Cu1'!AF68</f>
        <v>0</v>
      </c>
      <c r="AG68" s="29">
        <f>+'Cu1'!AG68</f>
        <v>0</v>
      </c>
      <c r="AH68" s="29">
        <f>+'Cu1'!AH68</f>
        <v>0</v>
      </c>
      <c r="AI68" s="29">
        <f>+'Cu1'!AI68</f>
        <v>0</v>
      </c>
      <c r="AJ68" s="29">
        <f>+'Cu1'!AJ68</f>
        <v>0</v>
      </c>
      <c r="AK68" s="29">
        <f>+'Cu1'!AK68</f>
        <v>0</v>
      </c>
      <c r="AL68" s="29">
        <f>+'Cu1'!AL68</f>
        <v>0</v>
      </c>
      <c r="AM68" s="29">
        <f>+'Cu1'!AM68</f>
        <v>0</v>
      </c>
      <c r="AN68" s="29">
        <f>+'Cu1'!AN68</f>
        <v>0</v>
      </c>
      <c r="AO68" s="29">
        <f>+'Cu1'!AO68</f>
        <v>0</v>
      </c>
      <c r="AP68" s="29">
        <f>+'Cu1'!AP68</f>
        <v>0</v>
      </c>
      <c r="AQ68" s="29">
        <f>+'Cu1'!AQ68</f>
        <v>0</v>
      </c>
      <c r="AR68" s="29">
        <f>+'Cu1'!AR68</f>
        <v>0</v>
      </c>
      <c r="AS68" s="29">
        <f>+'Cu1'!AS68</f>
        <v>0</v>
      </c>
      <c r="AT68" s="29">
        <f>+'Cu1'!AT68</f>
        <v>0</v>
      </c>
      <c r="AU68" s="29">
        <f>+'Cu1'!AU68</f>
        <v>0</v>
      </c>
      <c r="AV68" s="40">
        <f>+'Cu1'!AV68</f>
        <v>0</v>
      </c>
      <c r="AW68" s="40">
        <f>+'Cu1'!AW68</f>
        <v>0</v>
      </c>
      <c r="AX68" s="40">
        <f>+'Cu1'!AX68</f>
        <v>0</v>
      </c>
      <c r="AY68" s="40">
        <f>+'Cu1'!AY68</f>
        <v>0</v>
      </c>
      <c r="AZ68" s="40">
        <f>+'Cu1'!AZ68</f>
        <v>0</v>
      </c>
      <c r="BA68" s="40">
        <f>+'Cu1'!BA68</f>
        <v>0</v>
      </c>
      <c r="BB68" s="40">
        <f>+'Cu1'!BB68</f>
        <v>0</v>
      </c>
      <c r="BC68" s="40">
        <f>+'Cu1'!BC68</f>
        <v>0</v>
      </c>
      <c r="BD68" s="40">
        <f>+'Cu1'!BD68</f>
        <v>0</v>
      </c>
      <c r="BE68" s="40">
        <f>+'Cu1'!BE68</f>
        <v>0</v>
      </c>
      <c r="BF68" s="40">
        <f>+'Cu1'!BF68</f>
        <v>0</v>
      </c>
      <c r="BG68" s="40">
        <f>+'Cu1'!BG68</f>
        <v>0</v>
      </c>
    </row>
    <row r="69" spans="1:59" hidden="1">
      <c r="A69" s="36">
        <f>+'Cu1'!A69</f>
        <v>20</v>
      </c>
      <c r="B69" s="35">
        <f>+'Cu1'!B69</f>
        <v>390</v>
      </c>
      <c r="C69" s="23" t="str">
        <f>+'Cu1'!C69</f>
        <v>PLANTACIÓ</v>
      </c>
      <c r="D69" s="23" t="str">
        <f>+'Cu1'!D69</f>
        <v>Sembra manual carbassa</v>
      </c>
      <c r="E69" s="21">
        <f>+'Cu1'!E69</f>
        <v>2500</v>
      </c>
      <c r="F69" s="22">
        <f>+'Cu1'!F69</f>
        <v>2</v>
      </c>
      <c r="G69" s="22">
        <f>+'Cu1'!G69</f>
        <v>0</v>
      </c>
      <c r="H69" s="22">
        <f>+'Cu1'!H69</f>
        <v>0</v>
      </c>
      <c r="I69" s="22">
        <f>+'Cu1'!I69</f>
        <v>0</v>
      </c>
      <c r="J69" s="22">
        <f>+'Cu1'!J69</f>
        <v>0</v>
      </c>
      <c r="K69" s="22">
        <f>+'Cu1'!K69</f>
        <v>0</v>
      </c>
      <c r="L69" s="22">
        <f>+'Cu1'!L69</f>
        <v>0</v>
      </c>
      <c r="M69" s="22">
        <f>+'Cu1'!M69</f>
        <v>0</v>
      </c>
      <c r="N69" s="22">
        <f>+'Cu1'!N69</f>
        <v>0</v>
      </c>
      <c r="O69" s="23">
        <f>+'Cu1'!O69</f>
        <v>0</v>
      </c>
      <c r="P69" s="24">
        <f>+'Cu1'!P69</f>
        <v>0</v>
      </c>
      <c r="Q69" s="22">
        <f>+'Cu1'!Q69</f>
        <v>0</v>
      </c>
      <c r="R69" s="25">
        <f>+'Cu1'!R69</f>
        <v>0</v>
      </c>
      <c r="S69" s="24">
        <f>+'Cu1'!S69</f>
        <v>0</v>
      </c>
      <c r="T69" s="25">
        <f>+'Cu1'!T69</f>
        <v>0</v>
      </c>
      <c r="U69" s="24">
        <f>+'Cu1'!U69</f>
        <v>0</v>
      </c>
      <c r="V69" s="25">
        <f>+'Cu1'!V69</f>
        <v>0</v>
      </c>
      <c r="W69" s="25">
        <f>+'Cu1'!W69</f>
        <v>0</v>
      </c>
      <c r="X69" s="25">
        <f>+'Cu1'!X69</f>
        <v>7500</v>
      </c>
      <c r="Y69" s="22">
        <f>+'Cu1'!Y69</f>
        <v>2</v>
      </c>
      <c r="Z69" s="22">
        <f>+'Cu1'!Z69</f>
        <v>1</v>
      </c>
      <c r="AA69" s="22">
        <f>+'Cu1'!AA69</f>
        <v>0</v>
      </c>
      <c r="AB69" s="23">
        <f>+'Cu1'!AB69</f>
        <v>0</v>
      </c>
      <c r="AC69" s="23">
        <f>+'Cu1'!AC69</f>
        <v>0</v>
      </c>
      <c r="AD69" s="23">
        <f>+'Cu1'!AD69</f>
        <v>0</v>
      </c>
      <c r="AE69" s="22">
        <f>+'Cu1'!AE69</f>
        <v>0</v>
      </c>
      <c r="AF69" s="22">
        <f>+'Cu1'!AF69</f>
        <v>0</v>
      </c>
      <c r="AG69" s="23">
        <f>+'Cu1'!AG69</f>
        <v>0</v>
      </c>
      <c r="AH69" s="23">
        <f>+'Cu1'!AH69</f>
        <v>0</v>
      </c>
      <c r="AI69" s="23">
        <f>+'Cu1'!AI69</f>
        <v>0</v>
      </c>
      <c r="AJ69" s="23">
        <f>+'Cu1'!AJ69</f>
        <v>0</v>
      </c>
      <c r="AK69" s="23">
        <f>+'Cu1'!AK69</f>
        <v>0</v>
      </c>
      <c r="AL69" s="23">
        <f>+'Cu1'!AL69</f>
        <v>0</v>
      </c>
      <c r="AM69" s="23">
        <f>+'Cu1'!AM69</f>
        <v>0</v>
      </c>
      <c r="AN69" s="23">
        <f>+'Cu1'!AN69</f>
        <v>0</v>
      </c>
      <c r="AO69" s="23">
        <f>+'Cu1'!AO69</f>
        <v>0</v>
      </c>
      <c r="AP69" s="23">
        <f>+'Cu1'!AP69</f>
        <v>0</v>
      </c>
      <c r="AQ69" s="23">
        <f>+'Cu1'!AQ69</f>
        <v>0</v>
      </c>
      <c r="AR69" s="23">
        <f>+'Cu1'!AR69</f>
        <v>0</v>
      </c>
      <c r="AS69" s="23">
        <f>+'Cu1'!AS69</f>
        <v>0</v>
      </c>
      <c r="AT69" s="23">
        <f>+'Cu1'!AT69</f>
        <v>0</v>
      </c>
      <c r="AU69" s="23">
        <f>+'Cu1'!AU69</f>
        <v>0</v>
      </c>
      <c r="AV69">
        <f>+'Cu1'!AV69</f>
        <v>0</v>
      </c>
      <c r="AW69">
        <f>+'Cu1'!AW69</f>
        <v>0</v>
      </c>
      <c r="AX69">
        <f>+'Cu1'!AX69</f>
        <v>0</v>
      </c>
      <c r="AY69">
        <f>+'Cu1'!AY69</f>
        <v>0</v>
      </c>
      <c r="AZ69">
        <f>+'Cu1'!AZ69</f>
        <v>0</v>
      </c>
      <c r="BA69">
        <f>+'Cu1'!BA69</f>
        <v>0</v>
      </c>
      <c r="BB69">
        <f>+'Cu1'!BB69</f>
        <v>0</v>
      </c>
      <c r="BC69">
        <f>+'Cu1'!BC69</f>
        <v>0</v>
      </c>
      <c r="BD69">
        <f>+'Cu1'!BD69</f>
        <v>0</v>
      </c>
      <c r="BE69">
        <f>+'Cu1'!BE69</f>
        <v>0</v>
      </c>
      <c r="BF69">
        <f>+'Cu1'!BF69</f>
        <v>0</v>
      </c>
      <c r="BG69">
        <f>+'Cu1'!BG69</f>
        <v>0</v>
      </c>
    </row>
    <row r="70" spans="1:59" hidden="1">
      <c r="A70" s="36">
        <f>+'Cu1'!A70</f>
        <v>21</v>
      </c>
      <c r="B70" s="36">
        <f>+'Cu1'!B70</f>
        <v>410</v>
      </c>
      <c r="C70" s="29" t="str">
        <f>+'Cu1'!C70</f>
        <v>REG</v>
      </c>
      <c r="D70" s="29" t="str">
        <f>+'Cu1'!D70</f>
        <v>Instal.lació sistema de reg amb cinta (1 m per m2)</v>
      </c>
      <c r="E70" s="37">
        <f>+'Cu1'!E70</f>
        <v>2500</v>
      </c>
      <c r="F70" s="28">
        <f>+'Cu1'!F70</f>
        <v>0</v>
      </c>
      <c r="G70" s="28">
        <f>+'Cu1'!G70</f>
        <v>0</v>
      </c>
      <c r="H70" s="28">
        <f>+'Cu1'!H70</f>
        <v>0</v>
      </c>
      <c r="I70" s="28">
        <f>+'Cu1'!I70</f>
        <v>1.5</v>
      </c>
      <c r="J70" s="28">
        <f>+'Cu1'!J70</f>
        <v>0</v>
      </c>
      <c r="K70" s="28">
        <f>+'Cu1'!K70</f>
        <v>0</v>
      </c>
      <c r="L70" s="28">
        <f>+'Cu1'!L70</f>
        <v>0</v>
      </c>
      <c r="M70" s="28">
        <f>+'Cu1'!M70</f>
        <v>0</v>
      </c>
      <c r="N70" s="28">
        <f>+'Cu1'!N70</f>
        <v>0</v>
      </c>
      <c r="O70" s="29">
        <f>+'Cu1'!O70</f>
        <v>0</v>
      </c>
      <c r="P70" s="30">
        <f>+'Cu1'!P70</f>
        <v>0</v>
      </c>
      <c r="Q70" s="28">
        <f>+'Cu1'!Q70</f>
        <v>0</v>
      </c>
      <c r="R70" s="29">
        <f>+'Cu1'!R70</f>
        <v>0</v>
      </c>
      <c r="S70" s="29">
        <f>+'Cu1'!S70</f>
        <v>0</v>
      </c>
      <c r="T70" s="29">
        <f>+'Cu1'!T70</f>
        <v>0</v>
      </c>
      <c r="U70" s="29">
        <f>+'Cu1'!U70</f>
        <v>0</v>
      </c>
      <c r="V70" s="29">
        <f>+'Cu1'!V70</f>
        <v>0</v>
      </c>
      <c r="W70" s="29">
        <f>+'Cu1'!W70</f>
        <v>0</v>
      </c>
      <c r="X70" s="29">
        <f>+'Cu1'!X70</f>
        <v>0</v>
      </c>
      <c r="Y70" s="29">
        <f>+'Cu1'!Y70</f>
        <v>0</v>
      </c>
      <c r="Z70" s="28">
        <f>+'Cu1'!Z70</f>
        <v>1.5</v>
      </c>
      <c r="AA70" s="28">
        <f>+'Cu1'!AA70</f>
        <v>0</v>
      </c>
      <c r="AB70" s="38">
        <f>+'Cu1'!AB70</f>
        <v>2500</v>
      </c>
      <c r="AC70" s="38">
        <f>+'Cu1'!AC70</f>
        <v>0</v>
      </c>
      <c r="AD70" s="38">
        <f>+'Cu1'!AD70</f>
        <v>0</v>
      </c>
      <c r="AE70" s="28">
        <f>+'Cu1'!AE70</f>
        <v>0</v>
      </c>
      <c r="AF70" s="28">
        <f>+'Cu1'!AF70</f>
        <v>0</v>
      </c>
      <c r="AG70" s="29">
        <f>+'Cu1'!AG70</f>
        <v>0</v>
      </c>
      <c r="AH70" s="29">
        <f>+'Cu1'!AH70</f>
        <v>0</v>
      </c>
      <c r="AI70" s="29">
        <f>+'Cu1'!AI70</f>
        <v>0</v>
      </c>
      <c r="AJ70" s="29">
        <f>+'Cu1'!AJ70</f>
        <v>0</v>
      </c>
      <c r="AK70" s="29">
        <f>+'Cu1'!AK70</f>
        <v>0</v>
      </c>
      <c r="AL70" s="29">
        <f>+'Cu1'!AL70</f>
        <v>0</v>
      </c>
      <c r="AM70" s="29">
        <f>+'Cu1'!AM70</f>
        <v>0</v>
      </c>
      <c r="AN70" s="29">
        <f>+'Cu1'!AN70</f>
        <v>0</v>
      </c>
      <c r="AO70" s="29">
        <f>+'Cu1'!AO70</f>
        <v>0</v>
      </c>
      <c r="AP70" s="29">
        <f>+'Cu1'!AP70</f>
        <v>0</v>
      </c>
      <c r="AQ70" s="29">
        <f>+'Cu1'!AQ70</f>
        <v>0</v>
      </c>
      <c r="AR70" s="29">
        <f>+'Cu1'!AR70</f>
        <v>0</v>
      </c>
      <c r="AS70" s="29">
        <f>+'Cu1'!AS70</f>
        <v>0</v>
      </c>
      <c r="AT70" s="29">
        <f>+'Cu1'!AT70</f>
        <v>0</v>
      </c>
      <c r="AU70" s="29">
        <f>+'Cu1'!AU70</f>
        <v>0</v>
      </c>
      <c r="AV70">
        <f>+'Cu1'!AV70</f>
        <v>0</v>
      </c>
      <c r="AW70">
        <f>+'Cu1'!AW70</f>
        <v>0</v>
      </c>
      <c r="AX70">
        <f>+'Cu1'!AX70</f>
        <v>0</v>
      </c>
      <c r="AY70">
        <f>+'Cu1'!AY70</f>
        <v>0</v>
      </c>
      <c r="AZ70">
        <f>+'Cu1'!AZ70</f>
        <v>0</v>
      </c>
      <c r="BA70">
        <f>+'Cu1'!BA70</f>
        <v>0</v>
      </c>
      <c r="BB70">
        <f>+'Cu1'!BB70</f>
        <v>0</v>
      </c>
      <c r="BC70">
        <f>+'Cu1'!BC70</f>
        <v>0</v>
      </c>
      <c r="BD70">
        <f>+'Cu1'!BD70</f>
        <v>0</v>
      </c>
      <c r="BE70">
        <f>+'Cu1'!BE70</f>
        <v>0</v>
      </c>
      <c r="BF70">
        <f>+'Cu1'!BF70</f>
        <v>0</v>
      </c>
      <c r="BG70">
        <f>+'Cu1'!BG70</f>
        <v>0</v>
      </c>
    </row>
    <row r="71" spans="1:59" hidden="1">
      <c r="A71" s="36">
        <f>+'Cu1'!A71</f>
        <v>22</v>
      </c>
      <c r="B71" s="33">
        <f>+'Cu1'!B71</f>
        <v>420</v>
      </c>
      <c r="C71" s="7" t="str">
        <f>+'Cu1'!C71</f>
        <v>REG</v>
      </c>
      <c r="D71" s="7" t="str">
        <f>+'Cu1'!D71</f>
        <v>Instal.lació sistema de reg amb cinta (1,6 m per m2)</v>
      </c>
      <c r="E71" s="8">
        <f>+'Cu1'!E71</f>
        <v>2500</v>
      </c>
      <c r="F71" s="9">
        <f>+'Cu1'!F71</f>
        <v>0</v>
      </c>
      <c r="G71" s="9">
        <f>+'Cu1'!G71</f>
        <v>0</v>
      </c>
      <c r="H71" s="9">
        <f>+'Cu1'!H71</f>
        <v>0</v>
      </c>
      <c r="I71" s="9">
        <f>+'Cu1'!I71</f>
        <v>2.4000000000000004</v>
      </c>
      <c r="J71" s="9">
        <f>+'Cu1'!J71</f>
        <v>0</v>
      </c>
      <c r="K71" s="9">
        <f>+'Cu1'!K71</f>
        <v>0</v>
      </c>
      <c r="L71" s="9">
        <f>+'Cu1'!L71</f>
        <v>0</v>
      </c>
      <c r="M71" s="9">
        <f>+'Cu1'!M71</f>
        <v>0</v>
      </c>
      <c r="N71" s="9">
        <f>+'Cu1'!N71</f>
        <v>0</v>
      </c>
      <c r="O71" s="7">
        <f>+'Cu1'!O71</f>
        <v>0</v>
      </c>
      <c r="P71" s="19">
        <f>+'Cu1'!P71</f>
        <v>0</v>
      </c>
      <c r="Q71" s="9">
        <f>+'Cu1'!Q71</f>
        <v>0</v>
      </c>
      <c r="R71" s="7">
        <f>+'Cu1'!R71</f>
        <v>0</v>
      </c>
      <c r="S71" s="7">
        <f>+'Cu1'!S71</f>
        <v>0</v>
      </c>
      <c r="T71" s="7">
        <f>+'Cu1'!T71</f>
        <v>0</v>
      </c>
      <c r="U71" s="7">
        <f>+'Cu1'!U71</f>
        <v>0</v>
      </c>
      <c r="V71" s="7">
        <f>+'Cu1'!V71</f>
        <v>0</v>
      </c>
      <c r="W71" s="7">
        <f>+'Cu1'!W71</f>
        <v>0</v>
      </c>
      <c r="X71" s="7">
        <f>+'Cu1'!X71</f>
        <v>0</v>
      </c>
      <c r="Y71" s="7">
        <f>+'Cu1'!Y71</f>
        <v>0</v>
      </c>
      <c r="Z71" s="9">
        <f>+'Cu1'!Z71</f>
        <v>2.4000000000000004</v>
      </c>
      <c r="AA71" s="9">
        <f>+'Cu1'!AA71</f>
        <v>0</v>
      </c>
      <c r="AB71" s="16">
        <f>+'Cu1'!AB71</f>
        <v>4000</v>
      </c>
      <c r="AC71" s="16">
        <f>+'Cu1'!AC71</f>
        <v>0</v>
      </c>
      <c r="AD71" s="16">
        <f>+'Cu1'!AD71</f>
        <v>0</v>
      </c>
      <c r="AE71" s="9">
        <f>+'Cu1'!AE71</f>
        <v>0</v>
      </c>
      <c r="AF71" s="9">
        <f>+'Cu1'!AF71</f>
        <v>0</v>
      </c>
      <c r="AG71" s="7">
        <f>+'Cu1'!AG71</f>
        <v>0</v>
      </c>
      <c r="AH71" s="7">
        <f>+'Cu1'!AH71</f>
        <v>0</v>
      </c>
      <c r="AI71" s="7">
        <f>+'Cu1'!AI71</f>
        <v>0</v>
      </c>
      <c r="AJ71" s="7">
        <f>+'Cu1'!AJ71</f>
        <v>0</v>
      </c>
      <c r="AK71" s="7">
        <f>+'Cu1'!AK71</f>
        <v>0</v>
      </c>
      <c r="AL71" s="7">
        <f>+'Cu1'!AL71</f>
        <v>0</v>
      </c>
      <c r="AM71" s="7">
        <f>+'Cu1'!AM71</f>
        <v>0</v>
      </c>
      <c r="AN71" s="7">
        <f>+'Cu1'!AN71</f>
        <v>0</v>
      </c>
      <c r="AO71" s="7">
        <f>+'Cu1'!AO71</f>
        <v>0</v>
      </c>
      <c r="AP71" s="7">
        <f>+'Cu1'!AP71</f>
        <v>0</v>
      </c>
      <c r="AQ71" s="7">
        <f>+'Cu1'!AQ71</f>
        <v>0</v>
      </c>
      <c r="AR71" s="7">
        <f>+'Cu1'!AR71</f>
        <v>0</v>
      </c>
      <c r="AS71" s="7">
        <f>+'Cu1'!AS71</f>
        <v>0</v>
      </c>
      <c r="AT71" s="7">
        <f>+'Cu1'!AT71</f>
        <v>0</v>
      </c>
      <c r="AU71" s="7">
        <f>+'Cu1'!AU71</f>
        <v>0</v>
      </c>
      <c r="AV71">
        <f>+'Cu1'!AV71</f>
        <v>0</v>
      </c>
      <c r="AW71">
        <f>+'Cu1'!AW71</f>
        <v>0</v>
      </c>
      <c r="AX71">
        <f>+'Cu1'!AX71</f>
        <v>0</v>
      </c>
      <c r="AY71">
        <f>+'Cu1'!AY71</f>
        <v>0</v>
      </c>
      <c r="AZ71">
        <f>+'Cu1'!AZ71</f>
        <v>0</v>
      </c>
      <c r="BA71">
        <f>+'Cu1'!BA71</f>
        <v>0</v>
      </c>
      <c r="BB71">
        <f>+'Cu1'!BB71</f>
        <v>0</v>
      </c>
      <c r="BC71">
        <f>+'Cu1'!BC71</f>
        <v>0</v>
      </c>
      <c r="BD71">
        <f>+'Cu1'!BD71</f>
        <v>0</v>
      </c>
      <c r="BE71">
        <f>+'Cu1'!BE71</f>
        <v>0</v>
      </c>
      <c r="BF71">
        <f>+'Cu1'!BF71</f>
        <v>0</v>
      </c>
      <c r="BG71">
        <f>+'Cu1'!BG71</f>
        <v>0</v>
      </c>
    </row>
    <row r="72" spans="1:59" s="40" customFormat="1" hidden="1">
      <c r="A72" s="36">
        <f>+'Cu1'!A72</f>
        <v>23</v>
      </c>
      <c r="B72" s="36">
        <f>+'Cu1'!B72</f>
        <v>430</v>
      </c>
      <c r="C72" s="29" t="str">
        <f>+'Cu1'!C72</f>
        <v>REG</v>
      </c>
      <c r="D72" s="29" t="str">
        <f>+'Cu1'!D72</f>
        <v>Instal.lació sistema de reg aspersió</v>
      </c>
      <c r="E72" s="37">
        <f>+'Cu1'!E72</f>
        <v>2500</v>
      </c>
      <c r="F72" s="28">
        <f>+'Cu1'!F72</f>
        <v>3</v>
      </c>
      <c r="G72" s="28">
        <f>+'Cu1'!G72</f>
        <v>3</v>
      </c>
      <c r="H72" s="28">
        <f>+'Cu1'!H72</f>
        <v>0</v>
      </c>
      <c r="I72" s="28">
        <f>+'Cu1'!I72</f>
        <v>0</v>
      </c>
      <c r="J72" s="28">
        <f>+'Cu1'!J72</f>
        <v>0</v>
      </c>
      <c r="K72" s="28">
        <f>+'Cu1'!K72</f>
        <v>0</v>
      </c>
      <c r="L72" s="28">
        <f>+'Cu1'!L72</f>
        <v>0</v>
      </c>
      <c r="M72" s="28">
        <f>+'Cu1'!M72</f>
        <v>0</v>
      </c>
      <c r="N72" s="28">
        <f>+'Cu1'!N72</f>
        <v>3</v>
      </c>
      <c r="O72" s="29">
        <f>+'Cu1'!O72</f>
        <v>0</v>
      </c>
      <c r="P72" s="30">
        <f>+'Cu1'!P72</f>
        <v>0</v>
      </c>
      <c r="Q72" s="28">
        <f>+'Cu1'!Q72</f>
        <v>0</v>
      </c>
      <c r="R72" s="29">
        <f>+'Cu1'!R72</f>
        <v>0</v>
      </c>
      <c r="S72" s="29">
        <f>+'Cu1'!S72</f>
        <v>0</v>
      </c>
      <c r="T72" s="29">
        <f>+'Cu1'!T72</f>
        <v>0</v>
      </c>
      <c r="U72" s="29">
        <f>+'Cu1'!U72</f>
        <v>0</v>
      </c>
      <c r="V72" s="29">
        <f>+'Cu1'!V72</f>
        <v>0</v>
      </c>
      <c r="W72" s="29">
        <f>+'Cu1'!W72</f>
        <v>0</v>
      </c>
      <c r="X72" s="29">
        <f>+'Cu1'!X72</f>
        <v>0</v>
      </c>
      <c r="Y72" s="29">
        <f>+'Cu1'!Y72</f>
        <v>0</v>
      </c>
      <c r="Z72" s="28">
        <f>+'Cu1'!Z72</f>
        <v>0</v>
      </c>
      <c r="AA72" s="28">
        <f>+'Cu1'!AA72</f>
        <v>0</v>
      </c>
      <c r="AB72" s="38">
        <f>+'Cu1'!AB72</f>
        <v>0</v>
      </c>
      <c r="AC72" s="38">
        <f>+'Cu1'!AC72</f>
        <v>370</v>
      </c>
      <c r="AD72" s="38">
        <f>+'Cu1'!AD72</f>
        <v>0</v>
      </c>
      <c r="AE72" s="28">
        <f>+'Cu1'!AE72</f>
        <v>0</v>
      </c>
      <c r="AF72" s="28">
        <f>+'Cu1'!AF72</f>
        <v>0</v>
      </c>
      <c r="AG72" s="29">
        <f>+'Cu1'!AG72</f>
        <v>0</v>
      </c>
      <c r="AH72" s="29">
        <f>+'Cu1'!AH72</f>
        <v>0</v>
      </c>
      <c r="AI72" s="29">
        <f>+'Cu1'!AI72</f>
        <v>0</v>
      </c>
      <c r="AJ72" s="29">
        <f>+'Cu1'!AJ72</f>
        <v>0</v>
      </c>
      <c r="AK72" s="29">
        <f>+'Cu1'!AK72</f>
        <v>0</v>
      </c>
      <c r="AL72" s="29">
        <f>+'Cu1'!AL72</f>
        <v>0</v>
      </c>
      <c r="AM72" s="29">
        <f>+'Cu1'!AM72</f>
        <v>0</v>
      </c>
      <c r="AN72" s="29">
        <f>+'Cu1'!AN72</f>
        <v>0</v>
      </c>
      <c r="AO72" s="29">
        <f>+'Cu1'!AO72</f>
        <v>0</v>
      </c>
      <c r="AP72" s="29">
        <f>+'Cu1'!AP72</f>
        <v>0</v>
      </c>
      <c r="AQ72" s="29">
        <f>+'Cu1'!AQ72</f>
        <v>0</v>
      </c>
      <c r="AR72" s="29">
        <f>+'Cu1'!AR72</f>
        <v>0</v>
      </c>
      <c r="AS72" s="29">
        <f>+'Cu1'!AS72</f>
        <v>0</v>
      </c>
      <c r="AT72" s="29">
        <f>+'Cu1'!AT72</f>
        <v>0</v>
      </c>
      <c r="AU72" s="29">
        <f>+'Cu1'!AU72</f>
        <v>0</v>
      </c>
      <c r="AV72" s="40">
        <f>+'Cu1'!AV72</f>
        <v>0</v>
      </c>
      <c r="AW72" s="40">
        <f>+'Cu1'!AW72</f>
        <v>0</v>
      </c>
      <c r="AX72" s="40">
        <f>+'Cu1'!AX72</f>
        <v>0</v>
      </c>
      <c r="AY72" s="40">
        <f>+'Cu1'!AY72</f>
        <v>0</v>
      </c>
      <c r="AZ72" s="40">
        <f>+'Cu1'!AZ72</f>
        <v>0</v>
      </c>
      <c r="BA72" s="40">
        <f>+'Cu1'!BA72</f>
        <v>0</v>
      </c>
      <c r="BB72" s="40">
        <f>+'Cu1'!BB72</f>
        <v>0</v>
      </c>
      <c r="BC72" s="40">
        <f>+'Cu1'!BC72</f>
        <v>0</v>
      </c>
      <c r="BD72" s="40">
        <f>+'Cu1'!BD72</f>
        <v>0</v>
      </c>
      <c r="BE72" s="40">
        <f>+'Cu1'!BE72</f>
        <v>0</v>
      </c>
      <c r="BF72" s="40">
        <f>+'Cu1'!BF72</f>
        <v>0</v>
      </c>
      <c r="BG72" s="40">
        <f>+'Cu1'!BG72</f>
        <v>0</v>
      </c>
    </row>
    <row r="73" spans="1:59" s="39" customFormat="1" hidden="1">
      <c r="A73" s="36">
        <f>+'Cu1'!A73</f>
        <v>24</v>
      </c>
      <c r="B73" s="35">
        <f>+'Cu1'!B73</f>
        <v>440</v>
      </c>
      <c r="C73" s="23" t="str">
        <f>+'Cu1'!C73</f>
        <v>REG</v>
      </c>
      <c r="D73" s="23" t="str">
        <f>+'Cu1'!D73</f>
        <v>Reg (L/m2)</v>
      </c>
      <c r="E73" s="8">
        <f>+'Cu1'!E73</f>
        <v>2500</v>
      </c>
      <c r="F73" s="22">
        <f>+'Cu1'!F73</f>
        <v>0</v>
      </c>
      <c r="G73" s="22">
        <f>+'Cu1'!G73</f>
        <v>0</v>
      </c>
      <c r="H73" s="22">
        <f>+'Cu1'!H73</f>
        <v>0</v>
      </c>
      <c r="I73" s="22">
        <f>+'Cu1'!I73</f>
        <v>0</v>
      </c>
      <c r="J73" s="22">
        <f>+'Cu1'!J73</f>
        <v>0</v>
      </c>
      <c r="K73" s="22">
        <f>+'Cu1'!K73</f>
        <v>0</v>
      </c>
      <c r="L73" s="22">
        <f>+'Cu1'!L73</f>
        <v>0</v>
      </c>
      <c r="M73" s="22">
        <f>+'Cu1'!M73</f>
        <v>0</v>
      </c>
      <c r="N73" s="22">
        <f>+'Cu1'!N73</f>
        <v>0</v>
      </c>
      <c r="O73" s="23">
        <f>+'Cu1'!O73</f>
        <v>0</v>
      </c>
      <c r="P73" s="24">
        <f>+'Cu1'!P73</f>
        <v>0</v>
      </c>
      <c r="Q73" s="22">
        <f>+'Cu1'!Q73</f>
        <v>0</v>
      </c>
      <c r="R73" s="23">
        <f>+'Cu1'!R73</f>
        <v>0</v>
      </c>
      <c r="S73" s="23">
        <f>+'Cu1'!S73</f>
        <v>0</v>
      </c>
      <c r="T73" s="23">
        <f>+'Cu1'!T73</f>
        <v>0</v>
      </c>
      <c r="U73" s="23">
        <f>+'Cu1'!U73</f>
        <v>0</v>
      </c>
      <c r="V73" s="23">
        <f>+'Cu1'!V73</f>
        <v>0</v>
      </c>
      <c r="W73" s="23">
        <f>+'Cu1'!W73</f>
        <v>0</v>
      </c>
      <c r="X73" s="23">
        <f>+'Cu1'!X73</f>
        <v>0</v>
      </c>
      <c r="Y73" s="23">
        <f>+'Cu1'!Y73</f>
        <v>0</v>
      </c>
      <c r="Z73" s="22">
        <f>+'Cu1'!Z73</f>
        <v>0</v>
      </c>
      <c r="AA73" s="22">
        <f>+'Cu1'!AA73</f>
        <v>0</v>
      </c>
      <c r="AB73" s="23">
        <f>+'Cu1'!AB73</f>
        <v>0</v>
      </c>
      <c r="AC73" s="23">
        <f>+'Cu1'!AC73</f>
        <v>0</v>
      </c>
      <c r="AD73" s="94">
        <f>+'Cu1'!AD73</f>
        <v>2500</v>
      </c>
      <c r="AE73" s="22">
        <f>+'Cu1'!AE73</f>
        <v>0</v>
      </c>
      <c r="AF73" s="22">
        <f>+'Cu1'!AF73</f>
        <v>0</v>
      </c>
      <c r="AG73" s="23">
        <f>+'Cu1'!AG73</f>
        <v>0</v>
      </c>
      <c r="AH73" s="23">
        <f>+'Cu1'!AH73</f>
        <v>0</v>
      </c>
      <c r="AI73" s="23">
        <f>+'Cu1'!AI73</f>
        <v>0</v>
      </c>
      <c r="AJ73" s="23">
        <f>+'Cu1'!AJ73</f>
        <v>0</v>
      </c>
      <c r="AK73" s="23">
        <f>+'Cu1'!AK73</f>
        <v>0</v>
      </c>
      <c r="AL73" s="23">
        <f>+'Cu1'!AL73</f>
        <v>0</v>
      </c>
      <c r="AM73" s="23">
        <f>+'Cu1'!AM73</f>
        <v>0</v>
      </c>
      <c r="AN73" s="23">
        <f>+'Cu1'!AN73</f>
        <v>0</v>
      </c>
      <c r="AO73" s="23">
        <f>+'Cu1'!AO73</f>
        <v>0</v>
      </c>
      <c r="AP73" s="23">
        <f>+'Cu1'!AP73</f>
        <v>0</v>
      </c>
      <c r="AQ73" s="23">
        <f>+'Cu1'!AQ73</f>
        <v>0</v>
      </c>
      <c r="AR73" s="23">
        <f>+'Cu1'!AR73</f>
        <v>0</v>
      </c>
      <c r="AS73" s="23">
        <f>+'Cu1'!AS73</f>
        <v>0</v>
      </c>
      <c r="AT73" s="23">
        <f>+'Cu1'!AT73</f>
        <v>0</v>
      </c>
      <c r="AU73" s="23">
        <f>+'Cu1'!AU73</f>
        <v>0</v>
      </c>
      <c r="AV73" s="39">
        <f>+'Cu1'!AV73</f>
        <v>0</v>
      </c>
      <c r="AW73" s="39">
        <f>+'Cu1'!AW73</f>
        <v>0</v>
      </c>
      <c r="AX73" s="39">
        <f>+'Cu1'!AX73</f>
        <v>0</v>
      </c>
      <c r="AY73" s="39">
        <f>+'Cu1'!AY73</f>
        <v>0</v>
      </c>
      <c r="AZ73" s="39">
        <f>+'Cu1'!AZ73</f>
        <v>0</v>
      </c>
      <c r="BA73" s="39">
        <f>+'Cu1'!BA73</f>
        <v>0</v>
      </c>
      <c r="BB73" s="39">
        <f>+'Cu1'!BB73</f>
        <v>0</v>
      </c>
      <c r="BC73" s="39">
        <f>+'Cu1'!BC73</f>
        <v>0</v>
      </c>
      <c r="BD73" s="39">
        <f>+'Cu1'!BD73</f>
        <v>0</v>
      </c>
      <c r="BE73" s="39">
        <f>+'Cu1'!BE73</f>
        <v>0</v>
      </c>
      <c r="BF73" s="39">
        <f>+'Cu1'!BF73</f>
        <v>0</v>
      </c>
      <c r="BG73" s="39">
        <f>+'Cu1'!BG73</f>
        <v>0</v>
      </c>
    </row>
    <row r="74" spans="1:59" s="40" customFormat="1" hidden="1">
      <c r="A74" s="36">
        <f>+'Cu1'!A74</f>
        <v>25</v>
      </c>
      <c r="B74" s="36">
        <f>+'Cu1'!B74</f>
        <v>450</v>
      </c>
      <c r="C74" s="29" t="str">
        <f>+'Cu1'!C74</f>
        <v>REG</v>
      </c>
      <c r="D74" s="29" t="str">
        <f>+'Cu1'!D74</f>
        <v>posada en funcionament i parada</v>
      </c>
      <c r="E74" s="37">
        <f>+'Cu1'!E74</f>
        <v>2500</v>
      </c>
      <c r="F74" s="28">
        <f>+'Cu1'!F74</f>
        <v>0</v>
      </c>
      <c r="G74" s="28">
        <f>+'Cu1'!G74</f>
        <v>0</v>
      </c>
      <c r="H74" s="28">
        <f>+'Cu1'!H74</f>
        <v>0</v>
      </c>
      <c r="I74" s="28">
        <f>+'Cu1'!I74</f>
        <v>0</v>
      </c>
      <c r="J74" s="28">
        <f>+'Cu1'!J74</f>
        <v>0</v>
      </c>
      <c r="K74" s="28">
        <f>+'Cu1'!K74</f>
        <v>0</v>
      </c>
      <c r="L74" s="28">
        <f>+'Cu1'!L74</f>
        <v>0</v>
      </c>
      <c r="M74" s="28">
        <f>+'Cu1'!M74</f>
        <v>0</v>
      </c>
      <c r="N74" s="28">
        <f>+'Cu1'!N74</f>
        <v>0</v>
      </c>
      <c r="O74" s="29">
        <f>+'Cu1'!O74</f>
        <v>0</v>
      </c>
      <c r="P74" s="30">
        <f>+'Cu1'!P74</f>
        <v>0</v>
      </c>
      <c r="Q74" s="28">
        <f>+'Cu1'!Q74</f>
        <v>0</v>
      </c>
      <c r="R74" s="29">
        <f>+'Cu1'!R74</f>
        <v>0</v>
      </c>
      <c r="S74" s="29">
        <f>+'Cu1'!S74</f>
        <v>0</v>
      </c>
      <c r="T74" s="29">
        <f>+'Cu1'!T74</f>
        <v>0</v>
      </c>
      <c r="U74" s="29">
        <f>+'Cu1'!U74</f>
        <v>0</v>
      </c>
      <c r="V74" s="29">
        <f>+'Cu1'!V74</f>
        <v>0</v>
      </c>
      <c r="W74" s="29">
        <f>+'Cu1'!W74</f>
        <v>0</v>
      </c>
      <c r="X74" s="29">
        <f>+'Cu1'!X74</f>
        <v>0</v>
      </c>
      <c r="Y74" s="29">
        <f>+'Cu1'!Y74</f>
        <v>0</v>
      </c>
      <c r="Z74" s="28">
        <f>+'Cu1'!Z74</f>
        <v>0</v>
      </c>
      <c r="AA74" s="28">
        <f>+'Cu1'!AA74</f>
        <v>0</v>
      </c>
      <c r="AB74" s="29">
        <f>+'Cu1'!AB74</f>
        <v>0</v>
      </c>
      <c r="AC74" s="29">
        <f>+'Cu1'!AC74</f>
        <v>0</v>
      </c>
      <c r="AD74" s="29">
        <f>+'Cu1'!AD74</f>
        <v>0</v>
      </c>
      <c r="AE74" s="28">
        <f>+'Cu1'!AE74</f>
        <v>0</v>
      </c>
      <c r="AF74" s="28">
        <f>+'Cu1'!AF74</f>
        <v>0</v>
      </c>
      <c r="AG74" s="29">
        <f>+'Cu1'!AG74</f>
        <v>0</v>
      </c>
      <c r="AH74" s="29">
        <f>+'Cu1'!AH74</f>
        <v>0</v>
      </c>
      <c r="AI74" s="29">
        <f>+'Cu1'!AI74</f>
        <v>0</v>
      </c>
      <c r="AJ74" s="29">
        <f>+'Cu1'!AJ74</f>
        <v>0</v>
      </c>
      <c r="AK74" s="29">
        <f>+'Cu1'!AK74</f>
        <v>0</v>
      </c>
      <c r="AL74" s="29">
        <f>+'Cu1'!AL74</f>
        <v>0</v>
      </c>
      <c r="AM74" s="29">
        <f>+'Cu1'!AM74</f>
        <v>0</v>
      </c>
      <c r="AN74" s="29">
        <f>+'Cu1'!AN74</f>
        <v>0</v>
      </c>
      <c r="AO74" s="29">
        <f>+'Cu1'!AO74</f>
        <v>0</v>
      </c>
      <c r="AP74" s="29">
        <f>+'Cu1'!AP74</f>
        <v>0</v>
      </c>
      <c r="AQ74" s="29">
        <f>+'Cu1'!AQ74</f>
        <v>0</v>
      </c>
      <c r="AR74" s="29">
        <f>+'Cu1'!AR74</f>
        <v>0</v>
      </c>
      <c r="AS74" s="29">
        <f>+'Cu1'!AS74</f>
        <v>0</v>
      </c>
      <c r="AT74" s="29">
        <f>+'Cu1'!AT74</f>
        <v>0</v>
      </c>
      <c r="AU74" s="29">
        <f>+'Cu1'!AU74</f>
        <v>0</v>
      </c>
      <c r="AV74" s="40">
        <f>+'Cu1'!AV74</f>
        <v>0</v>
      </c>
      <c r="AW74" s="40">
        <f>+'Cu1'!AW74</f>
        <v>0</v>
      </c>
      <c r="AX74" s="40">
        <f>+'Cu1'!AX74</f>
        <v>0</v>
      </c>
      <c r="AY74" s="40">
        <f>+'Cu1'!AY74</f>
        <v>0</v>
      </c>
      <c r="AZ74" s="40">
        <f>+'Cu1'!AZ74</f>
        <v>0</v>
      </c>
      <c r="BA74" s="40">
        <f>+'Cu1'!BA74</f>
        <v>0</v>
      </c>
      <c r="BB74" s="40">
        <f>+'Cu1'!BB74</f>
        <v>0</v>
      </c>
      <c r="BC74" s="40">
        <f>+'Cu1'!BC74</f>
        <v>0</v>
      </c>
      <c r="BD74" s="40">
        <f>+'Cu1'!BD74</f>
        <v>0</v>
      </c>
      <c r="BE74" s="40">
        <f>+'Cu1'!BE74</f>
        <v>0</v>
      </c>
      <c r="BF74" s="40">
        <f>+'Cu1'!BF74</f>
        <v>0</v>
      </c>
      <c r="BG74" s="40">
        <f>+'Cu1'!BG74</f>
        <v>0</v>
      </c>
    </row>
    <row r="75" spans="1:59" s="39" customFormat="1" hidden="1">
      <c r="A75" s="36">
        <f>+'Cu1'!A75</f>
        <v>26</v>
      </c>
      <c r="B75" s="35">
        <f>+'Cu1'!B75</f>
        <v>460</v>
      </c>
      <c r="C75" s="23" t="str">
        <f>+'Cu1'!C75</f>
        <v>REG</v>
      </c>
      <c r="D75" s="23" t="str">
        <f>+'Cu1'!D75</f>
        <v>Desinstal.lació sistema de reg amb cinta</v>
      </c>
      <c r="E75" s="21">
        <f>+'Cu1'!E75</f>
        <v>2500</v>
      </c>
      <c r="F75" s="22">
        <f>+'Cu1'!F75</f>
        <v>0</v>
      </c>
      <c r="G75" s="22">
        <f>+'Cu1'!G75</f>
        <v>0</v>
      </c>
      <c r="H75" s="22">
        <f>+'Cu1'!H75</f>
        <v>0</v>
      </c>
      <c r="I75" s="22">
        <f>+'Cu1'!I75</f>
        <v>1.5</v>
      </c>
      <c r="J75" s="22">
        <f>+'Cu1'!J75</f>
        <v>0</v>
      </c>
      <c r="K75" s="22">
        <f>+'Cu1'!K75</f>
        <v>0</v>
      </c>
      <c r="L75" s="22">
        <f>+'Cu1'!L75</f>
        <v>0</v>
      </c>
      <c r="M75" s="22">
        <f>+'Cu1'!M75</f>
        <v>0</v>
      </c>
      <c r="N75" s="22">
        <f>+'Cu1'!N75</f>
        <v>0</v>
      </c>
      <c r="O75" s="23">
        <f>+'Cu1'!O75</f>
        <v>0</v>
      </c>
      <c r="P75" s="24">
        <f>+'Cu1'!P75</f>
        <v>0</v>
      </c>
      <c r="Q75" s="22">
        <f>+'Cu1'!Q75</f>
        <v>0</v>
      </c>
      <c r="R75" s="23">
        <f>+'Cu1'!R75</f>
        <v>0</v>
      </c>
      <c r="S75" s="23">
        <f>+'Cu1'!S75</f>
        <v>0</v>
      </c>
      <c r="T75" s="23">
        <f>+'Cu1'!T75</f>
        <v>0</v>
      </c>
      <c r="U75" s="23">
        <f>+'Cu1'!U75</f>
        <v>0</v>
      </c>
      <c r="V75" s="23">
        <f>+'Cu1'!V75</f>
        <v>0</v>
      </c>
      <c r="W75" s="23">
        <f>+'Cu1'!W75</f>
        <v>0</v>
      </c>
      <c r="X75" s="23">
        <f>+'Cu1'!X75</f>
        <v>0</v>
      </c>
      <c r="Y75" s="23">
        <f>+'Cu1'!Y75</f>
        <v>0</v>
      </c>
      <c r="Z75" s="22">
        <f>+'Cu1'!Z75</f>
        <v>1.5</v>
      </c>
      <c r="AA75" s="22">
        <f>+'Cu1'!AA75</f>
        <v>0</v>
      </c>
      <c r="AB75" s="23">
        <f>+'Cu1'!AB75</f>
        <v>0</v>
      </c>
      <c r="AC75" s="23">
        <f>+'Cu1'!AC75</f>
        <v>0</v>
      </c>
      <c r="AD75" s="23">
        <f>+'Cu1'!AD75</f>
        <v>0</v>
      </c>
      <c r="AE75" s="22">
        <f>+'Cu1'!AE75</f>
        <v>0</v>
      </c>
      <c r="AF75" s="22">
        <f>+'Cu1'!AF75</f>
        <v>0</v>
      </c>
      <c r="AG75" s="23">
        <f>+'Cu1'!AG75</f>
        <v>0</v>
      </c>
      <c r="AH75" s="23">
        <f>+'Cu1'!AH75</f>
        <v>0</v>
      </c>
      <c r="AI75" s="23">
        <f>+'Cu1'!AI75</f>
        <v>0</v>
      </c>
      <c r="AJ75" s="23">
        <f>+'Cu1'!AJ75</f>
        <v>0</v>
      </c>
      <c r="AK75" s="23">
        <f>+'Cu1'!AK75</f>
        <v>0</v>
      </c>
      <c r="AL75" s="23">
        <f>+'Cu1'!AL75</f>
        <v>0</v>
      </c>
      <c r="AM75" s="23">
        <f>+'Cu1'!AM75</f>
        <v>0</v>
      </c>
      <c r="AN75" s="23">
        <f>+'Cu1'!AN75</f>
        <v>0</v>
      </c>
      <c r="AO75" s="23">
        <f>+'Cu1'!AO75</f>
        <v>0</v>
      </c>
      <c r="AP75" s="23">
        <f>+'Cu1'!AP75</f>
        <v>0</v>
      </c>
      <c r="AQ75" s="23">
        <f>+'Cu1'!AQ75</f>
        <v>0</v>
      </c>
      <c r="AR75" s="23">
        <f>+'Cu1'!AR75</f>
        <v>0</v>
      </c>
      <c r="AS75" s="23">
        <f>+'Cu1'!AS75</f>
        <v>0</v>
      </c>
      <c r="AT75" s="23">
        <f>+'Cu1'!AT75</f>
        <v>0</v>
      </c>
      <c r="AU75" s="23">
        <f>+'Cu1'!AU75</f>
        <v>0</v>
      </c>
      <c r="AV75" s="39">
        <f>+'Cu1'!AV75</f>
        <v>0</v>
      </c>
      <c r="AW75" s="39">
        <f>+'Cu1'!AW75</f>
        <v>0</v>
      </c>
      <c r="AX75" s="39">
        <f>+'Cu1'!AX75</f>
        <v>0</v>
      </c>
      <c r="AY75" s="39">
        <f>+'Cu1'!AY75</f>
        <v>0</v>
      </c>
      <c r="AZ75" s="39">
        <f>+'Cu1'!AZ75</f>
        <v>0</v>
      </c>
      <c r="BA75" s="39">
        <f>+'Cu1'!BA75</f>
        <v>0</v>
      </c>
      <c r="BB75" s="39">
        <f>+'Cu1'!BB75</f>
        <v>0</v>
      </c>
      <c r="BC75" s="39">
        <f>+'Cu1'!BC75</f>
        <v>0</v>
      </c>
      <c r="BD75" s="39">
        <f>+'Cu1'!BD75</f>
        <v>0</v>
      </c>
      <c r="BE75" s="39">
        <f>+'Cu1'!BE75</f>
        <v>0</v>
      </c>
      <c r="BF75" s="39">
        <f>+'Cu1'!BF75</f>
        <v>0</v>
      </c>
      <c r="BG75" s="39">
        <f>+'Cu1'!BG75</f>
        <v>0</v>
      </c>
    </row>
    <row r="76" spans="1:59" s="40" customFormat="1" hidden="1">
      <c r="A76" s="36">
        <f>+'Cu1'!A76</f>
        <v>27</v>
      </c>
      <c r="B76" s="36">
        <f>+'Cu1'!B76</f>
        <v>510</v>
      </c>
      <c r="C76" s="29" t="str">
        <f>+'Cu1'!C76</f>
        <v>TRACTAMENTS</v>
      </c>
      <c r="D76" s="29" t="str">
        <f>+'Cu1'!D76</f>
        <v>Tractament Bacillus + retenol +purí ortiga amb tractor i braços</v>
      </c>
      <c r="E76" s="37">
        <f>+'Cu1'!E76</f>
        <v>2500</v>
      </c>
      <c r="F76" s="28">
        <f>+'Cu1'!F76</f>
        <v>0</v>
      </c>
      <c r="G76" s="28">
        <f>+'Cu1'!G76</f>
        <v>0.625</v>
      </c>
      <c r="H76" s="28">
        <f>+'Cu1'!H76</f>
        <v>0</v>
      </c>
      <c r="I76" s="28">
        <f>+'Cu1'!I76</f>
        <v>0</v>
      </c>
      <c r="J76" s="28">
        <f>+'Cu1'!J76</f>
        <v>0</v>
      </c>
      <c r="K76" s="28">
        <f>+'Cu1'!K76</f>
        <v>0</v>
      </c>
      <c r="L76" s="28">
        <f>+'Cu1'!L76</f>
        <v>0</v>
      </c>
      <c r="M76" s="28">
        <f>+'Cu1'!M76</f>
        <v>0</v>
      </c>
      <c r="N76" s="28">
        <f>+'Cu1'!N76</f>
        <v>0</v>
      </c>
      <c r="O76" s="29">
        <f>+'Cu1'!O76</f>
        <v>0</v>
      </c>
      <c r="P76" s="30">
        <f>+'Cu1'!P76</f>
        <v>0</v>
      </c>
      <c r="Q76" s="28">
        <f>+'Cu1'!Q76</f>
        <v>0</v>
      </c>
      <c r="R76" s="29">
        <f>+'Cu1'!R76</f>
        <v>0</v>
      </c>
      <c r="S76" s="29">
        <f>+'Cu1'!S76</f>
        <v>0</v>
      </c>
      <c r="T76" s="29">
        <f>+'Cu1'!T76</f>
        <v>0</v>
      </c>
      <c r="U76" s="29">
        <f>+'Cu1'!U76</f>
        <v>0</v>
      </c>
      <c r="V76" s="29">
        <f>+'Cu1'!V76</f>
        <v>0</v>
      </c>
      <c r="W76" s="29">
        <f>+'Cu1'!W76</f>
        <v>0</v>
      </c>
      <c r="X76" s="29">
        <f>+'Cu1'!X76</f>
        <v>0</v>
      </c>
      <c r="Y76" s="29">
        <f>+'Cu1'!Y76</f>
        <v>0</v>
      </c>
      <c r="Z76" s="28">
        <f>+'Cu1'!Z76</f>
        <v>0</v>
      </c>
      <c r="AA76" s="28">
        <f>+'Cu1'!AA76</f>
        <v>0</v>
      </c>
      <c r="AB76" s="29">
        <f>+'Cu1'!AB76</f>
        <v>0</v>
      </c>
      <c r="AC76" s="29">
        <f>+'Cu1'!AC76</f>
        <v>0</v>
      </c>
      <c r="AD76" s="29">
        <f>+'Cu1'!AD76</f>
        <v>0</v>
      </c>
      <c r="AE76" s="28">
        <f>+'Cu1'!AE76</f>
        <v>0</v>
      </c>
      <c r="AF76" s="28">
        <f>+'Cu1'!AF76</f>
        <v>0</v>
      </c>
      <c r="AG76" s="31">
        <f>+'Cu1'!AG76</f>
        <v>0.375</v>
      </c>
      <c r="AH76" s="32">
        <f>+'Cu1'!AH76</f>
        <v>0.17500000000000002</v>
      </c>
      <c r="AI76" s="32">
        <f>+'Cu1'!AI76</f>
        <v>5</v>
      </c>
      <c r="AJ76" s="29">
        <f>+'Cu1'!AJ76</f>
        <v>0</v>
      </c>
      <c r="AK76" s="29">
        <f>+'Cu1'!AK76</f>
        <v>0</v>
      </c>
      <c r="AL76" s="29">
        <f>+'Cu1'!AL76</f>
        <v>0</v>
      </c>
      <c r="AM76" s="29">
        <f>+'Cu1'!AM76</f>
        <v>0</v>
      </c>
      <c r="AN76" s="29">
        <f>+'Cu1'!AN76</f>
        <v>0</v>
      </c>
      <c r="AO76" s="29">
        <f>+'Cu1'!AO76</f>
        <v>0</v>
      </c>
      <c r="AP76" s="29">
        <f>+'Cu1'!AP76</f>
        <v>0</v>
      </c>
      <c r="AQ76" s="29">
        <f>+'Cu1'!AQ76</f>
        <v>0</v>
      </c>
      <c r="AR76" s="29">
        <f>+'Cu1'!AR76</f>
        <v>0</v>
      </c>
      <c r="AS76" s="29">
        <f>+'Cu1'!AS76</f>
        <v>0</v>
      </c>
      <c r="AT76" s="29">
        <f>+'Cu1'!AT76</f>
        <v>0</v>
      </c>
      <c r="AU76" s="29">
        <f>+'Cu1'!AU76</f>
        <v>0</v>
      </c>
      <c r="AV76" s="40">
        <f>+'Cu1'!AV76</f>
        <v>0</v>
      </c>
      <c r="AW76" s="40">
        <f>+'Cu1'!AW76</f>
        <v>0</v>
      </c>
      <c r="AX76" s="40">
        <f>+'Cu1'!AX76</f>
        <v>0</v>
      </c>
      <c r="AY76" s="40">
        <f>+'Cu1'!AY76</f>
        <v>0</v>
      </c>
      <c r="AZ76" s="40">
        <f>+'Cu1'!AZ76</f>
        <v>0</v>
      </c>
      <c r="BA76" s="40">
        <f>+'Cu1'!BA76</f>
        <v>0</v>
      </c>
      <c r="BB76" s="40">
        <f>+'Cu1'!BB76</f>
        <v>0</v>
      </c>
      <c r="BC76" s="40">
        <f>+'Cu1'!BC76</f>
        <v>0</v>
      </c>
      <c r="BD76" s="40">
        <f>+'Cu1'!BD76</f>
        <v>0</v>
      </c>
      <c r="BE76" s="40">
        <f>+'Cu1'!BE76</f>
        <v>0</v>
      </c>
      <c r="BF76" s="40">
        <f>+'Cu1'!BF76</f>
        <v>0</v>
      </c>
      <c r="BG76" s="40">
        <f>+'Cu1'!BG76</f>
        <v>0</v>
      </c>
    </row>
    <row r="77" spans="1:59" s="39" customFormat="1" hidden="1">
      <c r="A77" s="36">
        <f>+'Cu1'!A77</f>
        <v>28</v>
      </c>
      <c r="B77" s="35">
        <f>+'Cu1'!B77</f>
        <v>520</v>
      </c>
      <c r="C77" s="23" t="str">
        <f>+'Cu1'!C77</f>
        <v>TRACTAMENTS</v>
      </c>
      <c r="D77" s="23" t="str">
        <f>+'Cu1'!D77</f>
        <v>Tractament Bacillus + retenol +purí ortiga amb bota i 2 persones</v>
      </c>
      <c r="E77" s="21">
        <f>+'Cu1'!E77</f>
        <v>2500</v>
      </c>
      <c r="F77" s="22">
        <f>+'Cu1'!F77</f>
        <v>1.6666666666666674</v>
      </c>
      <c r="G77" s="22">
        <f>+'Cu1'!G77</f>
        <v>1.6666666666666674</v>
      </c>
      <c r="H77" s="22">
        <f>+'Cu1'!H77</f>
        <v>0</v>
      </c>
      <c r="I77" s="22">
        <f>+'Cu1'!I77</f>
        <v>0</v>
      </c>
      <c r="J77" s="22">
        <f>+'Cu1'!J77</f>
        <v>0</v>
      </c>
      <c r="K77" s="22">
        <f>+'Cu1'!K77</f>
        <v>0</v>
      </c>
      <c r="L77" s="22">
        <f>+'Cu1'!L77</f>
        <v>0</v>
      </c>
      <c r="M77" s="22">
        <f>+'Cu1'!M77</f>
        <v>0</v>
      </c>
      <c r="N77" s="22">
        <f>+'Cu1'!N77</f>
        <v>0</v>
      </c>
      <c r="O77" s="23">
        <f>+'Cu1'!O77</f>
        <v>0</v>
      </c>
      <c r="P77" s="24">
        <f>+'Cu1'!P77</f>
        <v>0</v>
      </c>
      <c r="Q77" s="22">
        <f>+'Cu1'!Q77</f>
        <v>0</v>
      </c>
      <c r="R77" s="23">
        <f>+'Cu1'!R77</f>
        <v>0</v>
      </c>
      <c r="S77" s="23">
        <f>+'Cu1'!S77</f>
        <v>0</v>
      </c>
      <c r="T77" s="23">
        <f>+'Cu1'!T77</f>
        <v>0</v>
      </c>
      <c r="U77" s="23">
        <f>+'Cu1'!U77</f>
        <v>0</v>
      </c>
      <c r="V77" s="23">
        <f>+'Cu1'!V77</f>
        <v>0</v>
      </c>
      <c r="W77" s="23">
        <f>+'Cu1'!W77</f>
        <v>0</v>
      </c>
      <c r="X77" s="23">
        <f>+'Cu1'!X77</f>
        <v>0</v>
      </c>
      <c r="Y77" s="23">
        <f>+'Cu1'!Y77</f>
        <v>0</v>
      </c>
      <c r="Z77" s="22">
        <f>+'Cu1'!Z77</f>
        <v>0</v>
      </c>
      <c r="AA77" s="22">
        <f>+'Cu1'!AA77</f>
        <v>0</v>
      </c>
      <c r="AB77" s="23">
        <f>+'Cu1'!AB77</f>
        <v>0</v>
      </c>
      <c r="AC77" s="23">
        <f>+'Cu1'!AC77</f>
        <v>0</v>
      </c>
      <c r="AD77" s="23">
        <f>+'Cu1'!AD77</f>
        <v>0</v>
      </c>
      <c r="AE77" s="22">
        <f>+'Cu1'!AE77</f>
        <v>0</v>
      </c>
      <c r="AF77" s="22">
        <f>+'Cu1'!AF77</f>
        <v>0</v>
      </c>
      <c r="AG77" s="27">
        <f>+'Cu1'!AG77</f>
        <v>0.44999999999999996</v>
      </c>
      <c r="AH77" s="26">
        <f>+'Cu1'!AH77</f>
        <v>0.21000000000000002</v>
      </c>
      <c r="AI77" s="26">
        <f>+'Cu1'!AI77</f>
        <v>6</v>
      </c>
      <c r="AJ77" s="23">
        <f>+'Cu1'!AJ77</f>
        <v>0</v>
      </c>
      <c r="AK77" s="23">
        <f>+'Cu1'!AK77</f>
        <v>0</v>
      </c>
      <c r="AL77" s="23">
        <f>+'Cu1'!AL77</f>
        <v>0</v>
      </c>
      <c r="AM77" s="23">
        <f>+'Cu1'!AM77</f>
        <v>0</v>
      </c>
      <c r="AN77" s="23">
        <f>+'Cu1'!AN77</f>
        <v>0</v>
      </c>
      <c r="AO77" s="23">
        <f>+'Cu1'!AO77</f>
        <v>0</v>
      </c>
      <c r="AP77" s="23">
        <f>+'Cu1'!AP77</f>
        <v>0</v>
      </c>
      <c r="AQ77" s="23">
        <f>+'Cu1'!AQ77</f>
        <v>0</v>
      </c>
      <c r="AR77" s="23">
        <f>+'Cu1'!AR77</f>
        <v>0</v>
      </c>
      <c r="AS77" s="23">
        <f>+'Cu1'!AS77</f>
        <v>0</v>
      </c>
      <c r="AT77" s="23">
        <f>+'Cu1'!AT77</f>
        <v>0</v>
      </c>
      <c r="AU77" s="23">
        <f>+'Cu1'!AU77</f>
        <v>0</v>
      </c>
      <c r="AV77" s="39">
        <f>+'Cu1'!AV77</f>
        <v>0</v>
      </c>
      <c r="AW77" s="39">
        <f>+'Cu1'!AW77</f>
        <v>0</v>
      </c>
      <c r="AX77" s="39">
        <f>+'Cu1'!AX77</f>
        <v>0</v>
      </c>
      <c r="AY77" s="39">
        <f>+'Cu1'!AY77</f>
        <v>0</v>
      </c>
      <c r="AZ77" s="39">
        <f>+'Cu1'!AZ77</f>
        <v>0</v>
      </c>
      <c r="BA77" s="39">
        <f>+'Cu1'!BA77</f>
        <v>0</v>
      </c>
      <c r="BB77" s="39">
        <f>+'Cu1'!BB77</f>
        <v>0</v>
      </c>
      <c r="BC77" s="39">
        <f>+'Cu1'!BC77</f>
        <v>0</v>
      </c>
      <c r="BD77" s="39">
        <f>+'Cu1'!BD77</f>
        <v>0</v>
      </c>
      <c r="BE77" s="39">
        <f>+'Cu1'!BE77</f>
        <v>0</v>
      </c>
      <c r="BF77" s="39">
        <f>+'Cu1'!BF77</f>
        <v>0</v>
      </c>
      <c r="BG77" s="39">
        <f>+'Cu1'!BG77</f>
        <v>0</v>
      </c>
    </row>
    <row r="78" spans="1:59" s="40" customFormat="1" hidden="1">
      <c r="A78" s="36">
        <f>+'Cu1'!A78</f>
        <v>29</v>
      </c>
      <c r="B78" s="36">
        <f>+'Cu1'!B78</f>
        <v>530</v>
      </c>
      <c r="C78" s="29" t="str">
        <f>+'Cu1'!C78</f>
        <v>TRACTAMENTS</v>
      </c>
      <c r="D78" s="29" t="str">
        <f>+'Cu1'!D78</f>
        <v>Tractament coure + retenol + purí</v>
      </c>
      <c r="E78" s="37">
        <f>+'Cu1'!E78</f>
        <v>2500</v>
      </c>
      <c r="F78" s="28">
        <f>+'Cu1'!F78</f>
        <v>0</v>
      </c>
      <c r="G78" s="28">
        <f>+'Cu1'!G78</f>
        <v>0.625</v>
      </c>
      <c r="H78" s="28">
        <f>+'Cu1'!H78</f>
        <v>0</v>
      </c>
      <c r="I78" s="28">
        <f>+'Cu1'!I78</f>
        <v>0</v>
      </c>
      <c r="J78" s="28">
        <f>+'Cu1'!J78</f>
        <v>0</v>
      </c>
      <c r="K78" s="28">
        <f>+'Cu1'!K78</f>
        <v>0</v>
      </c>
      <c r="L78" s="28">
        <f>+'Cu1'!L78</f>
        <v>0</v>
      </c>
      <c r="M78" s="28">
        <f>+'Cu1'!M78</f>
        <v>0</v>
      </c>
      <c r="N78" s="28">
        <f>+'Cu1'!N78</f>
        <v>0</v>
      </c>
      <c r="O78" s="29">
        <f>+'Cu1'!O78</f>
        <v>0</v>
      </c>
      <c r="P78" s="30">
        <f>+'Cu1'!P78</f>
        <v>0</v>
      </c>
      <c r="Q78" s="28">
        <f>+'Cu1'!Q78</f>
        <v>0</v>
      </c>
      <c r="R78" s="29">
        <f>+'Cu1'!R78</f>
        <v>0</v>
      </c>
      <c r="S78" s="29">
        <f>+'Cu1'!S78</f>
        <v>0</v>
      </c>
      <c r="T78" s="29">
        <f>+'Cu1'!T78</f>
        <v>0</v>
      </c>
      <c r="U78" s="29">
        <f>+'Cu1'!U78</f>
        <v>0</v>
      </c>
      <c r="V78" s="29">
        <f>+'Cu1'!V78</f>
        <v>0</v>
      </c>
      <c r="W78" s="29">
        <f>+'Cu1'!W78</f>
        <v>0</v>
      </c>
      <c r="X78" s="29">
        <f>+'Cu1'!X78</f>
        <v>0</v>
      </c>
      <c r="Y78" s="29">
        <f>+'Cu1'!Y78</f>
        <v>0</v>
      </c>
      <c r="Z78" s="28">
        <f>+'Cu1'!Z78</f>
        <v>0</v>
      </c>
      <c r="AA78" s="28">
        <f>+'Cu1'!AA78</f>
        <v>0</v>
      </c>
      <c r="AB78" s="29">
        <f>+'Cu1'!AB78</f>
        <v>0</v>
      </c>
      <c r="AC78" s="29">
        <f>+'Cu1'!AC78</f>
        <v>0</v>
      </c>
      <c r="AD78" s="29">
        <f>+'Cu1'!AD78</f>
        <v>0</v>
      </c>
      <c r="AE78" s="28">
        <f>+'Cu1'!AE78</f>
        <v>0.625</v>
      </c>
      <c r="AF78" s="28">
        <f>+'Cu1'!AF78</f>
        <v>0.625</v>
      </c>
      <c r="AG78" s="29">
        <f>+'Cu1'!AG78</f>
        <v>0</v>
      </c>
      <c r="AH78" s="32">
        <f>+'Cu1'!AH78</f>
        <v>0.17500000000000002</v>
      </c>
      <c r="AI78" s="32">
        <f>+'Cu1'!AI78</f>
        <v>5</v>
      </c>
      <c r="AJ78" s="31">
        <f>+'Cu1'!AJ78</f>
        <v>1.25</v>
      </c>
      <c r="AK78" s="29">
        <f>+'Cu1'!AK78</f>
        <v>0</v>
      </c>
      <c r="AL78" s="29">
        <f>+'Cu1'!AL78</f>
        <v>0</v>
      </c>
      <c r="AM78" s="29">
        <f>+'Cu1'!AM78</f>
        <v>0</v>
      </c>
      <c r="AN78" s="29">
        <f>+'Cu1'!AN78</f>
        <v>0</v>
      </c>
      <c r="AO78" s="29">
        <f>+'Cu1'!AO78</f>
        <v>0</v>
      </c>
      <c r="AP78" s="29">
        <f>+'Cu1'!AP78</f>
        <v>0</v>
      </c>
      <c r="AQ78" s="29">
        <f>+'Cu1'!AQ78</f>
        <v>0</v>
      </c>
      <c r="AR78" s="29">
        <f>+'Cu1'!AR78</f>
        <v>0</v>
      </c>
      <c r="AS78" s="29">
        <f>+'Cu1'!AS78</f>
        <v>0</v>
      </c>
      <c r="AT78" s="29">
        <f>+'Cu1'!AT78</f>
        <v>0</v>
      </c>
      <c r="AU78" s="29">
        <f>+'Cu1'!AU78</f>
        <v>0</v>
      </c>
      <c r="AV78" s="40">
        <f>+'Cu1'!AV78</f>
        <v>0</v>
      </c>
      <c r="AW78" s="40">
        <f>+'Cu1'!AW78</f>
        <v>0</v>
      </c>
      <c r="AX78" s="40">
        <f>+'Cu1'!AX78</f>
        <v>0</v>
      </c>
      <c r="AY78" s="40">
        <f>+'Cu1'!AY78</f>
        <v>0</v>
      </c>
      <c r="AZ78" s="40">
        <f>+'Cu1'!AZ78</f>
        <v>0</v>
      </c>
      <c r="BA78" s="40">
        <f>+'Cu1'!BA78</f>
        <v>0</v>
      </c>
      <c r="BB78" s="40">
        <f>+'Cu1'!BB78</f>
        <v>0</v>
      </c>
      <c r="BC78" s="40">
        <f>+'Cu1'!BC78</f>
        <v>0</v>
      </c>
      <c r="BD78" s="40">
        <f>+'Cu1'!BD78</f>
        <v>0</v>
      </c>
      <c r="BE78" s="40">
        <f>+'Cu1'!BE78</f>
        <v>0</v>
      </c>
      <c r="BF78" s="40">
        <f>+'Cu1'!BF78</f>
        <v>0</v>
      </c>
      <c r="BG78" s="40">
        <f>+'Cu1'!BG78</f>
        <v>0</v>
      </c>
    </row>
    <row r="79" spans="1:59" s="39" customFormat="1" hidden="1">
      <c r="A79" s="36">
        <f>+'Cu1'!A79</f>
        <v>30</v>
      </c>
      <c r="B79" s="35">
        <f>+'Cu1'!B79</f>
        <v>540</v>
      </c>
      <c r="C79" s="23" t="str">
        <f>+'Cu1'!C79</f>
        <v>TRACTAMENTS</v>
      </c>
      <c r="D79" s="23" t="str">
        <f>+'Cu1'!D79</f>
        <v>Tractament Llimacs (Ferramol)</v>
      </c>
      <c r="E79" s="21">
        <f>+'Cu1'!E79</f>
        <v>2500</v>
      </c>
      <c r="F79" s="22">
        <f>+'Cu1'!F79</f>
        <v>0</v>
      </c>
      <c r="G79" s="22">
        <f>+'Cu1'!G79</f>
        <v>0</v>
      </c>
      <c r="H79" s="22">
        <f>+'Cu1'!H79</f>
        <v>0</v>
      </c>
      <c r="I79" s="22">
        <f>+'Cu1'!I79</f>
        <v>1.6666666666666665</v>
      </c>
      <c r="J79" s="22">
        <f>+'Cu1'!J79</f>
        <v>0</v>
      </c>
      <c r="K79" s="22">
        <f>+'Cu1'!K79</f>
        <v>0</v>
      </c>
      <c r="L79" s="22">
        <f>+'Cu1'!L79</f>
        <v>0</v>
      </c>
      <c r="M79" s="22">
        <f>+'Cu1'!M79</f>
        <v>0</v>
      </c>
      <c r="N79" s="22">
        <f>+'Cu1'!N79</f>
        <v>0</v>
      </c>
      <c r="O79" s="23">
        <f>+'Cu1'!O79</f>
        <v>0</v>
      </c>
      <c r="P79" s="24">
        <f>+'Cu1'!P79</f>
        <v>0</v>
      </c>
      <c r="Q79" s="22">
        <f>+'Cu1'!Q79</f>
        <v>0</v>
      </c>
      <c r="R79" s="23">
        <f>+'Cu1'!R79</f>
        <v>0</v>
      </c>
      <c r="S79" s="23">
        <f>+'Cu1'!S79</f>
        <v>0</v>
      </c>
      <c r="T79" s="23">
        <f>+'Cu1'!T79</f>
        <v>0</v>
      </c>
      <c r="U79" s="23">
        <f>+'Cu1'!U79</f>
        <v>0</v>
      </c>
      <c r="V79" s="23">
        <f>+'Cu1'!V79</f>
        <v>0</v>
      </c>
      <c r="W79" s="23">
        <f>+'Cu1'!W79</f>
        <v>0</v>
      </c>
      <c r="X79" s="23">
        <f>+'Cu1'!X79</f>
        <v>0</v>
      </c>
      <c r="Y79" s="23">
        <f>+'Cu1'!Y79</f>
        <v>0</v>
      </c>
      <c r="Z79" s="22">
        <f>+'Cu1'!Z79</f>
        <v>0</v>
      </c>
      <c r="AA79" s="22">
        <f>+'Cu1'!AA79</f>
        <v>1.6666666666666665</v>
      </c>
      <c r="AB79" s="23">
        <f>+'Cu1'!AB79</f>
        <v>0</v>
      </c>
      <c r="AC79" s="23">
        <f>+'Cu1'!AC79</f>
        <v>0</v>
      </c>
      <c r="AD79" s="23">
        <f>+'Cu1'!AD79</f>
        <v>0</v>
      </c>
      <c r="AE79" s="22">
        <f>+'Cu1'!AE79</f>
        <v>0</v>
      </c>
      <c r="AF79" s="22">
        <f>+'Cu1'!AF79</f>
        <v>0</v>
      </c>
      <c r="AG79" s="23">
        <f>+'Cu1'!AG79</f>
        <v>0</v>
      </c>
      <c r="AH79" s="23">
        <f>+'Cu1'!AH79</f>
        <v>0</v>
      </c>
      <c r="AI79" s="23">
        <f>+'Cu1'!AI79</f>
        <v>0</v>
      </c>
      <c r="AJ79" s="23">
        <f>+'Cu1'!AJ79</f>
        <v>0</v>
      </c>
      <c r="AK79" s="44">
        <f>+'Cu1'!AK79</f>
        <v>5</v>
      </c>
      <c r="AL79" s="44">
        <f>+'Cu1'!AL79</f>
        <v>0</v>
      </c>
      <c r="AM79" s="44">
        <f>+'Cu1'!AM79</f>
        <v>0</v>
      </c>
      <c r="AN79" s="23">
        <f>+'Cu1'!AN79</f>
        <v>0</v>
      </c>
      <c r="AO79" s="23">
        <f>+'Cu1'!AO79</f>
        <v>0</v>
      </c>
      <c r="AP79" s="23">
        <f>+'Cu1'!AP79</f>
        <v>0</v>
      </c>
      <c r="AQ79" s="23">
        <f>+'Cu1'!AQ79</f>
        <v>0</v>
      </c>
      <c r="AR79" s="23">
        <f>+'Cu1'!AR79</f>
        <v>0</v>
      </c>
      <c r="AS79" s="23">
        <f>+'Cu1'!AS79</f>
        <v>0</v>
      </c>
      <c r="AT79" s="23">
        <f>+'Cu1'!AT79</f>
        <v>0</v>
      </c>
      <c r="AU79" s="23">
        <f>+'Cu1'!AU79</f>
        <v>0</v>
      </c>
      <c r="AV79" s="39">
        <f>+'Cu1'!AV79</f>
        <v>0</v>
      </c>
      <c r="AW79" s="39">
        <f>+'Cu1'!AW79</f>
        <v>0</v>
      </c>
      <c r="AX79" s="39">
        <f>+'Cu1'!AX79</f>
        <v>0</v>
      </c>
      <c r="AY79" s="39">
        <f>+'Cu1'!AY79</f>
        <v>0</v>
      </c>
      <c r="AZ79" s="39">
        <f>+'Cu1'!AZ79</f>
        <v>0</v>
      </c>
      <c r="BA79" s="39">
        <f>+'Cu1'!BA79</f>
        <v>0</v>
      </c>
      <c r="BB79" s="39">
        <f>+'Cu1'!BB79</f>
        <v>0</v>
      </c>
      <c r="BC79" s="39">
        <f>+'Cu1'!BC79</f>
        <v>0</v>
      </c>
      <c r="BD79" s="39">
        <f>+'Cu1'!BD79</f>
        <v>0</v>
      </c>
      <c r="BE79" s="39">
        <f>+'Cu1'!BE79</f>
        <v>0</v>
      </c>
      <c r="BF79" s="39">
        <f>+'Cu1'!BF79</f>
        <v>0</v>
      </c>
      <c r="BG79" s="39">
        <f>+'Cu1'!BG79</f>
        <v>0</v>
      </c>
    </row>
    <row r="80" spans="1:59" s="40" customFormat="1" hidden="1">
      <c r="A80" s="36">
        <f>+'Cu1'!A80</f>
        <v>31</v>
      </c>
      <c r="B80" s="36">
        <f>+'Cu1'!B80</f>
        <v>550</v>
      </c>
      <c r="C80" s="29" t="str">
        <f>+'Cu1'!C80</f>
        <v>TRACTAMENTS</v>
      </c>
      <c r="D80" s="29" t="str">
        <f>+'Cu1'!D80</f>
        <v>Tractament Bacillus + sofre amb bota i 2 persones</v>
      </c>
      <c r="E80" s="37">
        <f>+'Cu1'!E80</f>
        <v>2500</v>
      </c>
      <c r="F80" s="28">
        <f>+'Cu1'!F80</f>
        <v>1.6666666666666674</v>
      </c>
      <c r="G80" s="28">
        <f>+'Cu1'!G80</f>
        <v>1.6666666666666674</v>
      </c>
      <c r="H80" s="28">
        <f>+'Cu1'!H80</f>
        <v>0</v>
      </c>
      <c r="I80" s="28">
        <f>+'Cu1'!I80</f>
        <v>0</v>
      </c>
      <c r="J80" s="28">
        <f>+'Cu1'!J80</f>
        <v>0</v>
      </c>
      <c r="K80" s="28">
        <f>+'Cu1'!K80</f>
        <v>0</v>
      </c>
      <c r="L80" s="28">
        <f>+'Cu1'!L80</f>
        <v>0</v>
      </c>
      <c r="M80" s="28">
        <f>+'Cu1'!M80</f>
        <v>0</v>
      </c>
      <c r="N80" s="28">
        <f>+'Cu1'!N80</f>
        <v>0</v>
      </c>
      <c r="O80" s="29">
        <f>+'Cu1'!O80</f>
        <v>0</v>
      </c>
      <c r="P80" s="30">
        <f>+'Cu1'!P80</f>
        <v>0</v>
      </c>
      <c r="Q80" s="28">
        <f>+'Cu1'!Q80</f>
        <v>0</v>
      </c>
      <c r="R80" s="29">
        <f>+'Cu1'!R80</f>
        <v>0</v>
      </c>
      <c r="S80" s="29">
        <f>+'Cu1'!S80</f>
        <v>0</v>
      </c>
      <c r="T80" s="29">
        <f>+'Cu1'!T80</f>
        <v>0</v>
      </c>
      <c r="U80" s="29">
        <f>+'Cu1'!U80</f>
        <v>0</v>
      </c>
      <c r="V80" s="29">
        <f>+'Cu1'!V80</f>
        <v>0</v>
      </c>
      <c r="W80" s="29">
        <f>+'Cu1'!W80</f>
        <v>0</v>
      </c>
      <c r="X80" s="29">
        <f>+'Cu1'!X80</f>
        <v>0</v>
      </c>
      <c r="Y80" s="29">
        <f>+'Cu1'!Y80</f>
        <v>0</v>
      </c>
      <c r="Z80" s="28">
        <f>+'Cu1'!Z80</f>
        <v>0</v>
      </c>
      <c r="AA80" s="28">
        <f>+'Cu1'!AA80</f>
        <v>0</v>
      </c>
      <c r="AB80" s="29">
        <f>+'Cu1'!AB80</f>
        <v>0</v>
      </c>
      <c r="AC80" s="29">
        <f>+'Cu1'!AC80</f>
        <v>0</v>
      </c>
      <c r="AD80" s="29">
        <f>+'Cu1'!AD80</f>
        <v>0</v>
      </c>
      <c r="AE80" s="28">
        <f>+'Cu1'!AE80</f>
        <v>0</v>
      </c>
      <c r="AF80" s="28">
        <f>+'Cu1'!AF80</f>
        <v>0</v>
      </c>
      <c r="AG80" s="31">
        <f>+'Cu1'!AG80</f>
        <v>0.44999999999999996</v>
      </c>
      <c r="AH80" s="29">
        <f>+'Cu1'!AH80</f>
        <v>0</v>
      </c>
      <c r="AI80" s="29">
        <f>+'Cu1'!AI80</f>
        <v>0</v>
      </c>
      <c r="AJ80" s="29">
        <f>+'Cu1'!AJ80</f>
        <v>0</v>
      </c>
      <c r="AK80" s="45">
        <f>+'Cu1'!AK80</f>
        <v>0</v>
      </c>
      <c r="AL80" s="31">
        <f>+'Cu1'!AL80</f>
        <v>0.15</v>
      </c>
      <c r="AM80" s="31">
        <f>+'Cu1'!AM80</f>
        <v>0</v>
      </c>
      <c r="AN80" s="29">
        <f>+'Cu1'!AN80</f>
        <v>0</v>
      </c>
      <c r="AO80" s="29">
        <f>+'Cu1'!AO80</f>
        <v>0</v>
      </c>
      <c r="AP80" s="29">
        <f>+'Cu1'!AP80</f>
        <v>0</v>
      </c>
      <c r="AQ80" s="29">
        <f>+'Cu1'!AQ80</f>
        <v>0</v>
      </c>
      <c r="AR80" s="29">
        <f>+'Cu1'!AR80</f>
        <v>0</v>
      </c>
      <c r="AS80" s="29">
        <f>+'Cu1'!AS80</f>
        <v>0</v>
      </c>
      <c r="AT80" s="29">
        <f>+'Cu1'!AT80</f>
        <v>0</v>
      </c>
      <c r="AU80" s="29">
        <f>+'Cu1'!AU80</f>
        <v>0</v>
      </c>
      <c r="AV80" s="40">
        <f>+'Cu1'!AV80</f>
        <v>0</v>
      </c>
      <c r="AW80" s="40">
        <f>+'Cu1'!AW80</f>
        <v>0</v>
      </c>
      <c r="AX80" s="40">
        <f>+'Cu1'!AX80</f>
        <v>0</v>
      </c>
      <c r="AY80" s="40">
        <f>+'Cu1'!AY80</f>
        <v>0</v>
      </c>
      <c r="AZ80" s="40">
        <f>+'Cu1'!AZ80</f>
        <v>0</v>
      </c>
      <c r="BA80" s="40">
        <f>+'Cu1'!BA80</f>
        <v>0</v>
      </c>
      <c r="BB80" s="40">
        <f>+'Cu1'!BB80</f>
        <v>0</v>
      </c>
      <c r="BC80" s="40">
        <f>+'Cu1'!BC80</f>
        <v>0</v>
      </c>
      <c r="BD80" s="40">
        <f>+'Cu1'!BD80</f>
        <v>0</v>
      </c>
      <c r="BE80" s="40">
        <f>+'Cu1'!BE80</f>
        <v>0</v>
      </c>
      <c r="BF80" s="40">
        <f>+'Cu1'!BF80</f>
        <v>0</v>
      </c>
      <c r="BG80" s="40">
        <f>+'Cu1'!BG80</f>
        <v>0</v>
      </c>
    </row>
    <row r="81" spans="1:59" s="39" customFormat="1" hidden="1">
      <c r="A81" s="36">
        <f>+'Cu1'!A81</f>
        <v>32</v>
      </c>
      <c r="B81" s="35">
        <f>+'Cu1'!B81</f>
        <v>560</v>
      </c>
      <c r="C81" s="23" t="str">
        <f>+'Cu1'!C81</f>
        <v>TRACTAMENTS</v>
      </c>
      <c r="D81" s="23" t="str">
        <f>+'Cu1'!D81</f>
        <v>Tractament Nim + sofre amb bota i 2 persones</v>
      </c>
      <c r="E81" s="21">
        <f>+'Cu1'!E81</f>
        <v>2500</v>
      </c>
      <c r="F81" s="22">
        <f>+'Cu1'!F81</f>
        <v>1.6666666666666674</v>
      </c>
      <c r="G81" s="22">
        <f>+'Cu1'!G81</f>
        <v>1.6666666666666674</v>
      </c>
      <c r="H81" s="22">
        <f>+'Cu1'!H81</f>
        <v>0</v>
      </c>
      <c r="I81" s="22">
        <f>+'Cu1'!I81</f>
        <v>0</v>
      </c>
      <c r="J81" s="22">
        <f>+'Cu1'!J81</f>
        <v>0</v>
      </c>
      <c r="K81" s="22">
        <f>+'Cu1'!K81</f>
        <v>0</v>
      </c>
      <c r="L81" s="22">
        <f>+'Cu1'!L81</f>
        <v>0</v>
      </c>
      <c r="M81" s="22">
        <f>+'Cu1'!M81</f>
        <v>0</v>
      </c>
      <c r="N81" s="22">
        <f>+'Cu1'!N81</f>
        <v>0</v>
      </c>
      <c r="O81" s="23">
        <f>+'Cu1'!O81</f>
        <v>0</v>
      </c>
      <c r="P81" s="24">
        <f>+'Cu1'!P81</f>
        <v>0</v>
      </c>
      <c r="Q81" s="22">
        <f>+'Cu1'!Q81</f>
        <v>0</v>
      </c>
      <c r="R81" s="23">
        <f>+'Cu1'!R81</f>
        <v>0</v>
      </c>
      <c r="S81" s="23">
        <f>+'Cu1'!S81</f>
        <v>0</v>
      </c>
      <c r="T81" s="23">
        <f>+'Cu1'!T81</f>
        <v>0</v>
      </c>
      <c r="U81" s="23">
        <f>+'Cu1'!U81</f>
        <v>0</v>
      </c>
      <c r="V81" s="23">
        <f>+'Cu1'!V81</f>
        <v>0</v>
      </c>
      <c r="W81" s="23">
        <f>+'Cu1'!W81</f>
        <v>0</v>
      </c>
      <c r="X81" s="23">
        <f>+'Cu1'!X81</f>
        <v>0</v>
      </c>
      <c r="Y81" s="23">
        <f>+'Cu1'!Y81</f>
        <v>0</v>
      </c>
      <c r="Z81" s="22">
        <f>+'Cu1'!Z81</f>
        <v>0</v>
      </c>
      <c r="AA81" s="22">
        <f>+'Cu1'!AA81</f>
        <v>0</v>
      </c>
      <c r="AB81" s="23">
        <f>+'Cu1'!AB81</f>
        <v>0</v>
      </c>
      <c r="AC81" s="23">
        <f>+'Cu1'!AC81</f>
        <v>0</v>
      </c>
      <c r="AD81" s="23">
        <f>+'Cu1'!AD81</f>
        <v>0</v>
      </c>
      <c r="AE81" s="22">
        <f>+'Cu1'!AE81</f>
        <v>0</v>
      </c>
      <c r="AF81" s="22">
        <f>+'Cu1'!AF81</f>
        <v>0</v>
      </c>
      <c r="AG81" s="27">
        <f>+'Cu1'!AG81</f>
        <v>0</v>
      </c>
      <c r="AH81" s="23">
        <f>+'Cu1'!AH81</f>
        <v>0</v>
      </c>
      <c r="AI81" s="23">
        <f>+'Cu1'!AI81</f>
        <v>0</v>
      </c>
      <c r="AJ81" s="23">
        <f>+'Cu1'!AJ81</f>
        <v>0</v>
      </c>
      <c r="AK81" s="44">
        <f>+'Cu1'!AK81</f>
        <v>0</v>
      </c>
      <c r="AL81" s="27">
        <f>+'Cu1'!AL81</f>
        <v>0.15</v>
      </c>
      <c r="AM81" s="26">
        <f>+'Cu1'!AM81</f>
        <v>0.44999999999999996</v>
      </c>
      <c r="AN81" s="23">
        <f>+'Cu1'!AN81</f>
        <v>0</v>
      </c>
      <c r="AO81" s="23">
        <f>+'Cu1'!AO81</f>
        <v>0</v>
      </c>
      <c r="AP81" s="23">
        <f>+'Cu1'!AP81</f>
        <v>0</v>
      </c>
      <c r="AQ81" s="23">
        <f>+'Cu1'!AQ81</f>
        <v>0</v>
      </c>
      <c r="AR81" s="23">
        <f>+'Cu1'!AR81</f>
        <v>0</v>
      </c>
      <c r="AS81" s="23">
        <f>+'Cu1'!AS81</f>
        <v>0</v>
      </c>
      <c r="AT81" s="23">
        <f>+'Cu1'!AT81</f>
        <v>0</v>
      </c>
      <c r="AU81" s="23">
        <f>+'Cu1'!AU81</f>
        <v>0</v>
      </c>
      <c r="AV81" s="39">
        <f>+'Cu1'!AV81</f>
        <v>0</v>
      </c>
      <c r="AW81" s="39">
        <f>+'Cu1'!AW81</f>
        <v>0</v>
      </c>
      <c r="AX81" s="39">
        <f>+'Cu1'!AX81</f>
        <v>0</v>
      </c>
      <c r="AY81" s="39">
        <f>+'Cu1'!AY81</f>
        <v>0</v>
      </c>
      <c r="AZ81" s="39">
        <f>+'Cu1'!AZ81</f>
        <v>0</v>
      </c>
      <c r="BA81" s="39">
        <f>+'Cu1'!BA81</f>
        <v>0</v>
      </c>
      <c r="BB81" s="39">
        <f>+'Cu1'!BB81</f>
        <v>0</v>
      </c>
      <c r="BC81" s="39">
        <f>+'Cu1'!BC81</f>
        <v>0</v>
      </c>
      <c r="BD81" s="39">
        <f>+'Cu1'!BD81</f>
        <v>0</v>
      </c>
      <c r="BE81" s="39">
        <f>+'Cu1'!BE81</f>
        <v>0</v>
      </c>
      <c r="BF81" s="39">
        <f>+'Cu1'!BF81</f>
        <v>0</v>
      </c>
      <c r="BG81" s="39">
        <f>+'Cu1'!BG81</f>
        <v>0</v>
      </c>
    </row>
    <row r="82" spans="1:59" s="40" customFormat="1" hidden="1">
      <c r="A82" s="36">
        <f>+'Cu1'!A82</f>
        <v>33</v>
      </c>
      <c r="B82" s="36">
        <f>+'Cu1'!B82</f>
        <v>570</v>
      </c>
      <c r="C82" s="29" t="str">
        <f>+'Cu1'!C82</f>
        <v>TRACTAMENTS</v>
      </c>
      <c r="D82" s="29" t="str">
        <f>+'Cu1'!D82</f>
        <v>Tractament sofre amb bota i 2 persones</v>
      </c>
      <c r="E82" s="37">
        <f>+'Cu1'!E82</f>
        <v>2500</v>
      </c>
      <c r="F82" s="28">
        <f>+'Cu1'!F82</f>
        <v>1.6666666666666674</v>
      </c>
      <c r="G82" s="28">
        <f>+'Cu1'!G82</f>
        <v>1.6666666666666674</v>
      </c>
      <c r="H82" s="28">
        <f>+'Cu1'!H82</f>
        <v>0</v>
      </c>
      <c r="I82" s="28">
        <f>+'Cu1'!I82</f>
        <v>0</v>
      </c>
      <c r="J82" s="28">
        <f>+'Cu1'!J82</f>
        <v>0</v>
      </c>
      <c r="K82" s="28">
        <f>+'Cu1'!K82</f>
        <v>0</v>
      </c>
      <c r="L82" s="28">
        <f>+'Cu1'!L82</f>
        <v>0</v>
      </c>
      <c r="M82" s="28">
        <f>+'Cu1'!M82</f>
        <v>0</v>
      </c>
      <c r="N82" s="28">
        <f>+'Cu1'!N82</f>
        <v>0</v>
      </c>
      <c r="O82" s="29">
        <f>+'Cu1'!O82</f>
        <v>0</v>
      </c>
      <c r="P82" s="30">
        <f>+'Cu1'!P82</f>
        <v>0</v>
      </c>
      <c r="Q82" s="28">
        <f>+'Cu1'!Q82</f>
        <v>0</v>
      </c>
      <c r="R82" s="29">
        <f>+'Cu1'!R82</f>
        <v>0</v>
      </c>
      <c r="S82" s="29">
        <f>+'Cu1'!S82</f>
        <v>0</v>
      </c>
      <c r="T82" s="29">
        <f>+'Cu1'!T82</f>
        <v>0</v>
      </c>
      <c r="U82" s="29">
        <f>+'Cu1'!U82</f>
        <v>0</v>
      </c>
      <c r="V82" s="29">
        <f>+'Cu1'!V82</f>
        <v>0</v>
      </c>
      <c r="W82" s="29">
        <f>+'Cu1'!W82</f>
        <v>0</v>
      </c>
      <c r="X82" s="29">
        <f>+'Cu1'!X82</f>
        <v>0</v>
      </c>
      <c r="Y82" s="29">
        <f>+'Cu1'!Y82</f>
        <v>0</v>
      </c>
      <c r="Z82" s="28">
        <f>+'Cu1'!Z82</f>
        <v>0</v>
      </c>
      <c r="AA82" s="28">
        <f>+'Cu1'!AA82</f>
        <v>0</v>
      </c>
      <c r="AB82" s="29">
        <f>+'Cu1'!AB82</f>
        <v>0</v>
      </c>
      <c r="AC82" s="29">
        <f>+'Cu1'!AC82</f>
        <v>0</v>
      </c>
      <c r="AD82" s="29">
        <f>+'Cu1'!AD82</f>
        <v>0</v>
      </c>
      <c r="AE82" s="28">
        <f>+'Cu1'!AE82</f>
        <v>0</v>
      </c>
      <c r="AF82" s="28">
        <f>+'Cu1'!AF82</f>
        <v>0</v>
      </c>
      <c r="AG82" s="31">
        <f>+'Cu1'!AG82</f>
        <v>0</v>
      </c>
      <c r="AH82" s="29">
        <f>+'Cu1'!AH82</f>
        <v>0</v>
      </c>
      <c r="AI82" s="29">
        <f>+'Cu1'!AI82</f>
        <v>0</v>
      </c>
      <c r="AJ82" s="29">
        <f>+'Cu1'!AJ82</f>
        <v>0</v>
      </c>
      <c r="AK82" s="45">
        <f>+'Cu1'!AK82</f>
        <v>0</v>
      </c>
      <c r="AL82" s="31">
        <f>+'Cu1'!AL82</f>
        <v>0.12</v>
      </c>
      <c r="AM82" s="32">
        <f>+'Cu1'!AM82</f>
        <v>0</v>
      </c>
      <c r="AN82" s="29">
        <f>+'Cu1'!AN82</f>
        <v>0</v>
      </c>
      <c r="AO82" s="29">
        <f>+'Cu1'!AO82</f>
        <v>0</v>
      </c>
      <c r="AP82" s="29">
        <f>+'Cu1'!AP82</f>
        <v>0</v>
      </c>
      <c r="AQ82" s="29">
        <f>+'Cu1'!AQ82</f>
        <v>0</v>
      </c>
      <c r="AR82" s="29">
        <f>+'Cu1'!AR82</f>
        <v>0</v>
      </c>
      <c r="AS82" s="29">
        <f>+'Cu1'!AS82</f>
        <v>0</v>
      </c>
      <c r="AT82" s="29">
        <f>+'Cu1'!AT82</f>
        <v>0</v>
      </c>
      <c r="AU82" s="29">
        <f>+'Cu1'!AU82</f>
        <v>0</v>
      </c>
      <c r="AV82" s="40">
        <f>+'Cu1'!AV82</f>
        <v>0</v>
      </c>
      <c r="AW82" s="40">
        <f>+'Cu1'!AW82</f>
        <v>0</v>
      </c>
      <c r="AX82" s="40">
        <f>+'Cu1'!AX82</f>
        <v>0</v>
      </c>
      <c r="AY82" s="40">
        <f>+'Cu1'!AY82</f>
        <v>0</v>
      </c>
      <c r="AZ82" s="40">
        <f>+'Cu1'!AZ82</f>
        <v>0</v>
      </c>
      <c r="BA82" s="40">
        <f>+'Cu1'!BA82</f>
        <v>0</v>
      </c>
      <c r="BB82" s="40">
        <f>+'Cu1'!BB82</f>
        <v>0</v>
      </c>
      <c r="BC82" s="40">
        <f>+'Cu1'!BC82</f>
        <v>0</v>
      </c>
      <c r="BD82" s="40">
        <f>+'Cu1'!BD82</f>
        <v>0</v>
      </c>
      <c r="BE82" s="40">
        <f>+'Cu1'!BE82</f>
        <v>0</v>
      </c>
      <c r="BF82" s="40">
        <f>+'Cu1'!BF82</f>
        <v>0</v>
      </c>
      <c r="BG82" s="40">
        <f>+'Cu1'!BG82</f>
        <v>0</v>
      </c>
    </row>
    <row r="83" spans="1:59" s="39" customFormat="1" hidden="1">
      <c r="A83" s="36">
        <f>+'Cu1'!A83</f>
        <v>34</v>
      </c>
      <c r="B83" s="35">
        <f>+'Cu1'!B83</f>
        <v>610</v>
      </c>
      <c r="C83" s="23" t="str">
        <f>+'Cu1'!C83</f>
        <v>DESHERBAT</v>
      </c>
      <c r="D83" s="23" t="str">
        <f>+'Cu1'!D83</f>
        <v>Desherbat amb tractor</v>
      </c>
      <c r="E83" s="21">
        <f>+'Cu1'!E83</f>
        <v>2500</v>
      </c>
      <c r="F83" s="22">
        <f>+'Cu1'!F83</f>
        <v>0</v>
      </c>
      <c r="G83" s="22">
        <f>+'Cu1'!G83</f>
        <v>1</v>
      </c>
      <c r="H83" s="22">
        <f>+'Cu1'!H83</f>
        <v>0</v>
      </c>
      <c r="I83" s="22">
        <f>+'Cu1'!I83</f>
        <v>0</v>
      </c>
      <c r="J83" s="22">
        <f>+'Cu1'!J83</f>
        <v>0</v>
      </c>
      <c r="K83" s="22">
        <f>+'Cu1'!K83</f>
        <v>0</v>
      </c>
      <c r="L83" s="22">
        <f>+'Cu1'!L83</f>
        <v>0</v>
      </c>
      <c r="M83" s="22">
        <f>+'Cu1'!M83</f>
        <v>0</v>
      </c>
      <c r="N83" s="22">
        <f>+'Cu1'!N83</f>
        <v>0</v>
      </c>
      <c r="O83" s="23">
        <f>+'Cu1'!O83</f>
        <v>0</v>
      </c>
      <c r="P83" s="24">
        <f>+'Cu1'!P83</f>
        <v>0</v>
      </c>
      <c r="Q83" s="22">
        <f>+'Cu1'!Q83</f>
        <v>0</v>
      </c>
      <c r="R83" s="23">
        <f>+'Cu1'!R83</f>
        <v>0</v>
      </c>
      <c r="S83" s="23">
        <f>+'Cu1'!S83</f>
        <v>0</v>
      </c>
      <c r="T83" s="23">
        <f>+'Cu1'!T83</f>
        <v>0</v>
      </c>
      <c r="U83" s="23">
        <f>+'Cu1'!U83</f>
        <v>0</v>
      </c>
      <c r="V83" s="23">
        <f>+'Cu1'!V83</f>
        <v>0</v>
      </c>
      <c r="W83" s="23">
        <f>+'Cu1'!W83</f>
        <v>0</v>
      </c>
      <c r="X83" s="23">
        <f>+'Cu1'!X83</f>
        <v>0</v>
      </c>
      <c r="Y83" s="23">
        <f>+'Cu1'!Y83</f>
        <v>0</v>
      </c>
      <c r="Z83" s="22">
        <f>+'Cu1'!Z83</f>
        <v>0</v>
      </c>
      <c r="AA83" s="22">
        <f>+'Cu1'!AA83</f>
        <v>0</v>
      </c>
      <c r="AB83" s="23">
        <f>+'Cu1'!AB83</f>
        <v>0</v>
      </c>
      <c r="AC83" s="23">
        <f>+'Cu1'!AC83</f>
        <v>0</v>
      </c>
      <c r="AD83" s="23">
        <f>+'Cu1'!AD83</f>
        <v>0</v>
      </c>
      <c r="AE83" s="22">
        <f>+'Cu1'!AE83</f>
        <v>0</v>
      </c>
      <c r="AF83" s="22">
        <f>+'Cu1'!AF83</f>
        <v>0</v>
      </c>
      <c r="AG83" s="23">
        <f>+'Cu1'!AG83</f>
        <v>0</v>
      </c>
      <c r="AH83" s="23">
        <f>+'Cu1'!AH83</f>
        <v>0</v>
      </c>
      <c r="AI83" s="23">
        <f>+'Cu1'!AI83</f>
        <v>0</v>
      </c>
      <c r="AJ83" s="23">
        <f>+'Cu1'!AJ83</f>
        <v>0</v>
      </c>
      <c r="AK83" s="23">
        <f>+'Cu1'!AK83</f>
        <v>0</v>
      </c>
      <c r="AL83" s="23">
        <f>+'Cu1'!AL83</f>
        <v>0</v>
      </c>
      <c r="AM83" s="23">
        <f>+'Cu1'!AM83</f>
        <v>0</v>
      </c>
      <c r="AN83" s="22">
        <f>+'Cu1'!AN83</f>
        <v>1</v>
      </c>
      <c r="AO83" s="22">
        <f>+'Cu1'!AO83</f>
        <v>0</v>
      </c>
      <c r="AP83" s="23">
        <f>+'Cu1'!AP83</f>
        <v>0</v>
      </c>
      <c r="AQ83" s="23">
        <f>+'Cu1'!AQ83</f>
        <v>0</v>
      </c>
      <c r="AR83" s="23">
        <f>+'Cu1'!AR83</f>
        <v>0</v>
      </c>
      <c r="AS83" s="23">
        <f>+'Cu1'!AS83</f>
        <v>0</v>
      </c>
      <c r="AT83" s="23">
        <f>+'Cu1'!AT83</f>
        <v>0</v>
      </c>
      <c r="AU83" s="23">
        <f>+'Cu1'!AU83</f>
        <v>0</v>
      </c>
      <c r="AV83" s="39">
        <f>+'Cu1'!AV83</f>
        <v>0</v>
      </c>
      <c r="AW83" s="39">
        <f>+'Cu1'!AW83</f>
        <v>0</v>
      </c>
      <c r="AX83" s="39">
        <f>+'Cu1'!AX83</f>
        <v>0</v>
      </c>
      <c r="AY83" s="39">
        <f>+'Cu1'!AY83</f>
        <v>0</v>
      </c>
      <c r="AZ83" s="39">
        <f>+'Cu1'!AZ83</f>
        <v>0</v>
      </c>
      <c r="BA83" s="39">
        <f>+'Cu1'!BA83</f>
        <v>0</v>
      </c>
      <c r="BB83" s="39">
        <f>+'Cu1'!BB83</f>
        <v>0</v>
      </c>
      <c r="BC83" s="39">
        <f>+'Cu1'!BC83</f>
        <v>0</v>
      </c>
      <c r="BD83" s="39">
        <f>+'Cu1'!BD83</f>
        <v>0</v>
      </c>
      <c r="BE83" s="39">
        <f>+'Cu1'!BE83</f>
        <v>0</v>
      </c>
      <c r="BF83" s="39">
        <f>+'Cu1'!BF83</f>
        <v>0</v>
      </c>
      <c r="BG83" s="39">
        <f>+'Cu1'!BG83</f>
        <v>0</v>
      </c>
    </row>
    <row r="84" spans="1:59" s="40" customFormat="1" hidden="1">
      <c r="A84" s="36">
        <f>+'Cu1'!A84</f>
        <v>35</v>
      </c>
      <c r="B84" s="36">
        <f>+'Cu1'!B84</f>
        <v>620</v>
      </c>
      <c r="C84" s="29" t="str">
        <f>+'Cu1'!C84</f>
        <v>DESHERBAT</v>
      </c>
      <c r="D84" s="29" t="str">
        <f>+'Cu1'!D84</f>
        <v>Desherbat amb motocultor</v>
      </c>
      <c r="E84" s="37">
        <f>+'Cu1'!E84</f>
        <v>2500</v>
      </c>
      <c r="F84" s="28">
        <f>+'Cu1'!F84</f>
        <v>2</v>
      </c>
      <c r="G84" s="28">
        <f>+'Cu1'!G84</f>
        <v>0</v>
      </c>
      <c r="H84" s="28">
        <f>+'Cu1'!H84</f>
        <v>2</v>
      </c>
      <c r="I84" s="28">
        <f>+'Cu1'!I84</f>
        <v>0</v>
      </c>
      <c r="J84" s="28">
        <f>+'Cu1'!J84</f>
        <v>0</v>
      </c>
      <c r="K84" s="28">
        <f>+'Cu1'!K84</f>
        <v>0</v>
      </c>
      <c r="L84" s="28">
        <f>+'Cu1'!L84</f>
        <v>0</v>
      </c>
      <c r="M84" s="28">
        <f>+'Cu1'!M84</f>
        <v>0</v>
      </c>
      <c r="N84" s="28">
        <f>+'Cu1'!N84</f>
        <v>0</v>
      </c>
      <c r="O84" s="29">
        <f>+'Cu1'!O84</f>
        <v>0</v>
      </c>
      <c r="P84" s="30">
        <f>+'Cu1'!P84</f>
        <v>0</v>
      </c>
      <c r="Q84" s="28">
        <f>+'Cu1'!Q84</f>
        <v>0</v>
      </c>
      <c r="R84" s="29">
        <f>+'Cu1'!R84</f>
        <v>0</v>
      </c>
      <c r="S84" s="29">
        <f>+'Cu1'!S84</f>
        <v>0</v>
      </c>
      <c r="T84" s="29">
        <f>+'Cu1'!T84</f>
        <v>0</v>
      </c>
      <c r="U84" s="29">
        <f>+'Cu1'!U84</f>
        <v>0</v>
      </c>
      <c r="V84" s="29">
        <f>+'Cu1'!V84</f>
        <v>0</v>
      </c>
      <c r="W84" s="29">
        <f>+'Cu1'!W84</f>
        <v>0</v>
      </c>
      <c r="X84" s="29">
        <f>+'Cu1'!X84</f>
        <v>0</v>
      </c>
      <c r="Y84" s="29">
        <f>+'Cu1'!Y84</f>
        <v>0</v>
      </c>
      <c r="Z84" s="28">
        <f>+'Cu1'!Z84</f>
        <v>0</v>
      </c>
      <c r="AA84" s="28">
        <f>+'Cu1'!AA84</f>
        <v>0</v>
      </c>
      <c r="AB84" s="29">
        <f>+'Cu1'!AB84</f>
        <v>0</v>
      </c>
      <c r="AC84" s="29">
        <f>+'Cu1'!AC84</f>
        <v>0</v>
      </c>
      <c r="AD84" s="29">
        <f>+'Cu1'!AD84</f>
        <v>0</v>
      </c>
      <c r="AE84" s="28">
        <f>+'Cu1'!AE84</f>
        <v>0</v>
      </c>
      <c r="AF84" s="28">
        <f>+'Cu1'!AF84</f>
        <v>0</v>
      </c>
      <c r="AG84" s="29">
        <f>+'Cu1'!AG84</f>
        <v>0</v>
      </c>
      <c r="AH84" s="29">
        <f>+'Cu1'!AH84</f>
        <v>0</v>
      </c>
      <c r="AI84" s="29">
        <f>+'Cu1'!AI84</f>
        <v>0</v>
      </c>
      <c r="AJ84" s="29">
        <f>+'Cu1'!AJ84</f>
        <v>0</v>
      </c>
      <c r="AK84" s="29">
        <f>+'Cu1'!AK84</f>
        <v>0</v>
      </c>
      <c r="AL84" s="29">
        <f>+'Cu1'!AL84</f>
        <v>0</v>
      </c>
      <c r="AM84" s="29">
        <f>+'Cu1'!AM84</f>
        <v>0</v>
      </c>
      <c r="AN84" s="28">
        <f>+'Cu1'!AN84</f>
        <v>0</v>
      </c>
      <c r="AO84" s="28">
        <f>+'Cu1'!AO84</f>
        <v>0</v>
      </c>
      <c r="AP84" s="29">
        <f>+'Cu1'!AP84</f>
        <v>0</v>
      </c>
      <c r="AQ84" s="29">
        <f>+'Cu1'!AQ84</f>
        <v>0</v>
      </c>
      <c r="AR84" s="29">
        <f>+'Cu1'!AR84</f>
        <v>0</v>
      </c>
      <c r="AS84" s="29">
        <f>+'Cu1'!AS84</f>
        <v>0</v>
      </c>
      <c r="AT84" s="29">
        <f>+'Cu1'!AT84</f>
        <v>0</v>
      </c>
      <c r="AU84" s="29">
        <f>+'Cu1'!AU84</f>
        <v>0</v>
      </c>
      <c r="AV84" s="40">
        <f>+'Cu1'!AV84</f>
        <v>0</v>
      </c>
      <c r="AW84" s="40">
        <f>+'Cu1'!AW84</f>
        <v>0</v>
      </c>
      <c r="AX84" s="40">
        <f>+'Cu1'!AX84</f>
        <v>0</v>
      </c>
      <c r="AY84" s="40">
        <f>+'Cu1'!AY84</f>
        <v>0</v>
      </c>
      <c r="AZ84" s="40">
        <f>+'Cu1'!AZ84</f>
        <v>0</v>
      </c>
      <c r="BA84" s="40">
        <f>+'Cu1'!BA84</f>
        <v>0</v>
      </c>
      <c r="BB84" s="40">
        <f>+'Cu1'!BB84</f>
        <v>0</v>
      </c>
      <c r="BC84" s="40">
        <f>+'Cu1'!BC84</f>
        <v>0</v>
      </c>
      <c r="BD84" s="40">
        <f>+'Cu1'!BD84</f>
        <v>0</v>
      </c>
      <c r="BE84" s="40">
        <f>+'Cu1'!BE84</f>
        <v>0</v>
      </c>
      <c r="BF84" s="40">
        <f>+'Cu1'!BF84</f>
        <v>0</v>
      </c>
      <c r="BG84" s="40">
        <f>+'Cu1'!BG84</f>
        <v>0</v>
      </c>
    </row>
    <row r="85" spans="1:59" s="39" customFormat="1" hidden="1">
      <c r="A85" s="36">
        <f>+'Cu1'!A85</f>
        <v>36</v>
      </c>
      <c r="B85" s="35">
        <f>+'Cu1'!B85</f>
        <v>630</v>
      </c>
      <c r="C85" s="23" t="str">
        <f>+'Cu1'!C85</f>
        <v>DESHERBAT</v>
      </c>
      <c r="D85" s="23" t="str">
        <f>+'Cu1'!D85</f>
        <v>Desherbat amb motocultor (només part sense plàstic)</v>
      </c>
      <c r="E85" s="21">
        <f>+'Cu1'!E85</f>
        <v>2500</v>
      </c>
      <c r="F85" s="22">
        <f>+'Cu1'!F85</f>
        <v>1</v>
      </c>
      <c r="G85" s="22">
        <f>+'Cu1'!G85</f>
        <v>0</v>
      </c>
      <c r="H85" s="22">
        <f>+'Cu1'!H85</f>
        <v>1</v>
      </c>
      <c r="I85" s="22">
        <f>+'Cu1'!I85</f>
        <v>0</v>
      </c>
      <c r="J85" s="22">
        <f>+'Cu1'!J85</f>
        <v>0</v>
      </c>
      <c r="K85" s="22">
        <f>+'Cu1'!K85</f>
        <v>0</v>
      </c>
      <c r="L85" s="22">
        <f>+'Cu1'!L85</f>
        <v>0</v>
      </c>
      <c r="M85" s="22">
        <f>+'Cu1'!M85</f>
        <v>0</v>
      </c>
      <c r="N85" s="22">
        <f>+'Cu1'!N85</f>
        <v>0</v>
      </c>
      <c r="O85" s="23">
        <f>+'Cu1'!O85</f>
        <v>0</v>
      </c>
      <c r="P85" s="24">
        <f>+'Cu1'!P85</f>
        <v>0</v>
      </c>
      <c r="Q85" s="22">
        <f>+'Cu1'!Q85</f>
        <v>0</v>
      </c>
      <c r="R85" s="23">
        <f>+'Cu1'!R85</f>
        <v>0</v>
      </c>
      <c r="S85" s="23">
        <f>+'Cu1'!S85</f>
        <v>0</v>
      </c>
      <c r="T85" s="23">
        <f>+'Cu1'!T85</f>
        <v>0</v>
      </c>
      <c r="U85" s="23">
        <f>+'Cu1'!U85</f>
        <v>0</v>
      </c>
      <c r="V85" s="23">
        <f>+'Cu1'!V85</f>
        <v>0</v>
      </c>
      <c r="W85" s="23">
        <f>+'Cu1'!W85</f>
        <v>0</v>
      </c>
      <c r="X85" s="23">
        <f>+'Cu1'!X85</f>
        <v>0</v>
      </c>
      <c r="Y85" s="23">
        <f>+'Cu1'!Y85</f>
        <v>0</v>
      </c>
      <c r="Z85" s="22">
        <f>+'Cu1'!Z85</f>
        <v>0</v>
      </c>
      <c r="AA85" s="22">
        <f>+'Cu1'!AA85</f>
        <v>0</v>
      </c>
      <c r="AB85" s="23">
        <f>+'Cu1'!AB85</f>
        <v>0</v>
      </c>
      <c r="AC85" s="23">
        <f>+'Cu1'!AC85</f>
        <v>0</v>
      </c>
      <c r="AD85" s="23">
        <f>+'Cu1'!AD85</f>
        <v>0</v>
      </c>
      <c r="AE85" s="22">
        <f>+'Cu1'!AE85</f>
        <v>0</v>
      </c>
      <c r="AF85" s="22">
        <f>+'Cu1'!AF85</f>
        <v>0</v>
      </c>
      <c r="AG85" s="23">
        <f>+'Cu1'!AG85</f>
        <v>0</v>
      </c>
      <c r="AH85" s="23">
        <f>+'Cu1'!AH85</f>
        <v>0</v>
      </c>
      <c r="AI85" s="23">
        <f>+'Cu1'!AI85</f>
        <v>0</v>
      </c>
      <c r="AJ85" s="23">
        <f>+'Cu1'!AJ85</f>
        <v>0</v>
      </c>
      <c r="AK85" s="23">
        <f>+'Cu1'!AK85</f>
        <v>0</v>
      </c>
      <c r="AL85" s="23">
        <f>+'Cu1'!AL85</f>
        <v>0</v>
      </c>
      <c r="AM85" s="23">
        <f>+'Cu1'!AM85</f>
        <v>0</v>
      </c>
      <c r="AN85" s="22">
        <f>+'Cu1'!AN85</f>
        <v>0</v>
      </c>
      <c r="AO85" s="22">
        <f>+'Cu1'!AO85</f>
        <v>0</v>
      </c>
      <c r="AP85" s="23">
        <f>+'Cu1'!AP85</f>
        <v>0</v>
      </c>
      <c r="AQ85" s="23">
        <f>+'Cu1'!AQ85</f>
        <v>0</v>
      </c>
      <c r="AR85" s="23">
        <f>+'Cu1'!AR85</f>
        <v>0</v>
      </c>
      <c r="AS85" s="23">
        <f>+'Cu1'!AS85</f>
        <v>0</v>
      </c>
      <c r="AT85" s="23">
        <f>+'Cu1'!AT85</f>
        <v>0</v>
      </c>
      <c r="AU85" s="23">
        <f>+'Cu1'!AU85</f>
        <v>0</v>
      </c>
      <c r="AV85" s="39">
        <f>+'Cu1'!AV85</f>
        <v>0</v>
      </c>
      <c r="AW85" s="39">
        <f>+'Cu1'!AW85</f>
        <v>0</v>
      </c>
      <c r="AX85" s="39">
        <f>+'Cu1'!AX85</f>
        <v>0</v>
      </c>
      <c r="AY85" s="39">
        <f>+'Cu1'!AY85</f>
        <v>0</v>
      </c>
      <c r="AZ85" s="39">
        <f>+'Cu1'!AZ85</f>
        <v>0</v>
      </c>
      <c r="BA85" s="39">
        <f>+'Cu1'!BA85</f>
        <v>0</v>
      </c>
      <c r="BB85" s="39">
        <f>+'Cu1'!BB85</f>
        <v>0</v>
      </c>
      <c r="BC85" s="39">
        <f>+'Cu1'!BC85</f>
        <v>0</v>
      </c>
      <c r="BD85" s="39">
        <f>+'Cu1'!BD85</f>
        <v>0</v>
      </c>
      <c r="BE85" s="39">
        <f>+'Cu1'!BE85</f>
        <v>0</v>
      </c>
      <c r="BF85" s="39">
        <f>+'Cu1'!BF85</f>
        <v>0</v>
      </c>
      <c r="BG85" s="39">
        <f>+'Cu1'!BG85</f>
        <v>0</v>
      </c>
    </row>
    <row r="86" spans="1:59" s="40" customFormat="1" hidden="1">
      <c r="A86" s="36">
        <f>+'Cu1'!A86</f>
        <v>37</v>
      </c>
      <c r="B86" s="36">
        <f>+'Cu1'!B86</f>
        <v>640</v>
      </c>
      <c r="C86" s="29" t="str">
        <f>+'Cu1'!C86</f>
        <v>DESHERBAT</v>
      </c>
      <c r="D86" s="29" t="str">
        <f>+'Cu1'!D86</f>
        <v>Desherbat manual 2,5h/1.000 m2</v>
      </c>
      <c r="E86" s="37">
        <f>+'Cu1'!E86</f>
        <v>2500</v>
      </c>
      <c r="F86" s="28">
        <f>+'Cu1'!F86</f>
        <v>6.25</v>
      </c>
      <c r="G86" s="28">
        <f>+'Cu1'!G86</f>
        <v>0</v>
      </c>
      <c r="H86" s="28">
        <f>+'Cu1'!H86</f>
        <v>0</v>
      </c>
      <c r="I86" s="28">
        <f>+'Cu1'!I86</f>
        <v>0</v>
      </c>
      <c r="J86" s="28">
        <f>+'Cu1'!J86</f>
        <v>0</v>
      </c>
      <c r="K86" s="28">
        <f>+'Cu1'!K86</f>
        <v>0</v>
      </c>
      <c r="L86" s="28">
        <f>+'Cu1'!L86</f>
        <v>0</v>
      </c>
      <c r="M86" s="28">
        <f>+'Cu1'!M86</f>
        <v>0</v>
      </c>
      <c r="N86" s="28">
        <f>+'Cu1'!N86</f>
        <v>0</v>
      </c>
      <c r="O86" s="29">
        <f>+'Cu1'!O86</f>
        <v>0</v>
      </c>
      <c r="P86" s="30">
        <f>+'Cu1'!P86</f>
        <v>0</v>
      </c>
      <c r="Q86" s="28">
        <f>+'Cu1'!Q86</f>
        <v>0</v>
      </c>
      <c r="R86" s="29">
        <f>+'Cu1'!R86</f>
        <v>0</v>
      </c>
      <c r="S86" s="29">
        <f>+'Cu1'!S86</f>
        <v>0</v>
      </c>
      <c r="T86" s="29">
        <f>+'Cu1'!T86</f>
        <v>0</v>
      </c>
      <c r="U86" s="29">
        <f>+'Cu1'!U86</f>
        <v>0</v>
      </c>
      <c r="V86" s="29">
        <f>+'Cu1'!V86</f>
        <v>0</v>
      </c>
      <c r="W86" s="29">
        <f>+'Cu1'!W86</f>
        <v>0</v>
      </c>
      <c r="X86" s="29">
        <f>+'Cu1'!X86</f>
        <v>0</v>
      </c>
      <c r="Y86" s="29">
        <f>+'Cu1'!Y86</f>
        <v>0</v>
      </c>
      <c r="Z86" s="28">
        <f>+'Cu1'!Z86</f>
        <v>0</v>
      </c>
      <c r="AA86" s="28">
        <f>+'Cu1'!AA86</f>
        <v>0</v>
      </c>
      <c r="AB86" s="29">
        <f>+'Cu1'!AB86</f>
        <v>0</v>
      </c>
      <c r="AC86" s="29">
        <f>+'Cu1'!AC86</f>
        <v>0</v>
      </c>
      <c r="AD86" s="29">
        <f>+'Cu1'!AD86</f>
        <v>0</v>
      </c>
      <c r="AE86" s="28">
        <f>+'Cu1'!AE86</f>
        <v>0</v>
      </c>
      <c r="AF86" s="28">
        <f>+'Cu1'!AF86</f>
        <v>0</v>
      </c>
      <c r="AG86" s="29">
        <f>+'Cu1'!AG86</f>
        <v>0</v>
      </c>
      <c r="AH86" s="29">
        <f>+'Cu1'!AH86</f>
        <v>0</v>
      </c>
      <c r="AI86" s="29">
        <f>+'Cu1'!AI86</f>
        <v>0</v>
      </c>
      <c r="AJ86" s="29">
        <f>+'Cu1'!AJ86</f>
        <v>0</v>
      </c>
      <c r="AK86" s="29">
        <f>+'Cu1'!AK86</f>
        <v>0</v>
      </c>
      <c r="AL86" s="29">
        <f>+'Cu1'!AL86</f>
        <v>0</v>
      </c>
      <c r="AM86" s="29">
        <f>+'Cu1'!AM86</f>
        <v>0</v>
      </c>
      <c r="AN86" s="29">
        <f>+'Cu1'!AN86</f>
        <v>0</v>
      </c>
      <c r="AO86" s="29">
        <f>+'Cu1'!AO86</f>
        <v>0</v>
      </c>
      <c r="AP86" s="29">
        <f>+'Cu1'!AP86</f>
        <v>0</v>
      </c>
      <c r="AQ86" s="29">
        <f>+'Cu1'!AQ86</f>
        <v>0</v>
      </c>
      <c r="AR86" s="29">
        <f>+'Cu1'!AR86</f>
        <v>0</v>
      </c>
      <c r="AS86" s="29">
        <f>+'Cu1'!AS86</f>
        <v>0</v>
      </c>
      <c r="AT86" s="29">
        <f>+'Cu1'!AT86</f>
        <v>0</v>
      </c>
      <c r="AU86" s="29">
        <f>+'Cu1'!AU86</f>
        <v>0</v>
      </c>
      <c r="AV86" s="40">
        <f>+'Cu1'!AV86</f>
        <v>0</v>
      </c>
      <c r="AW86" s="40">
        <f>+'Cu1'!AW86</f>
        <v>0</v>
      </c>
      <c r="AX86" s="40">
        <f>+'Cu1'!AX86</f>
        <v>0</v>
      </c>
      <c r="AY86" s="40">
        <f>+'Cu1'!AY86</f>
        <v>0</v>
      </c>
      <c r="AZ86" s="40">
        <f>+'Cu1'!AZ86</f>
        <v>0</v>
      </c>
      <c r="BA86" s="40">
        <f>+'Cu1'!BA86</f>
        <v>0</v>
      </c>
      <c r="BB86" s="40">
        <f>+'Cu1'!BB86</f>
        <v>0</v>
      </c>
      <c r="BC86" s="40">
        <f>+'Cu1'!BC86</f>
        <v>0</v>
      </c>
      <c r="BD86" s="40">
        <f>+'Cu1'!BD86</f>
        <v>0</v>
      </c>
      <c r="BE86" s="40">
        <f>+'Cu1'!BE86</f>
        <v>0</v>
      </c>
      <c r="BF86" s="40">
        <f>+'Cu1'!BF86</f>
        <v>0</v>
      </c>
      <c r="BG86" s="40">
        <f>+'Cu1'!BG86</f>
        <v>0</v>
      </c>
    </row>
    <row r="87" spans="1:59" s="39" customFormat="1" hidden="1">
      <c r="A87" s="36">
        <f>+'Cu1'!A87</f>
        <v>38</v>
      </c>
      <c r="B87" s="35">
        <f>+'Cu1'!B87</f>
        <v>650</v>
      </c>
      <c r="C87" s="23" t="str">
        <f>+'Cu1'!C87</f>
        <v>DESHERBAT</v>
      </c>
      <c r="D87" s="23" t="str">
        <f>+'Cu1'!D87</f>
        <v>Desherbat manual 5h/1.000  m2</v>
      </c>
      <c r="E87" s="21">
        <f>+'Cu1'!E87</f>
        <v>2500</v>
      </c>
      <c r="F87" s="22">
        <f>+'Cu1'!F87</f>
        <v>12.5</v>
      </c>
      <c r="G87" s="22">
        <f>+'Cu1'!G87</f>
        <v>0</v>
      </c>
      <c r="H87" s="22">
        <f>+'Cu1'!H87</f>
        <v>0</v>
      </c>
      <c r="I87" s="22">
        <f>+'Cu1'!I87</f>
        <v>0</v>
      </c>
      <c r="J87" s="22">
        <f>+'Cu1'!J87</f>
        <v>0</v>
      </c>
      <c r="K87" s="22">
        <f>+'Cu1'!K87</f>
        <v>0</v>
      </c>
      <c r="L87" s="22">
        <f>+'Cu1'!L87</f>
        <v>0</v>
      </c>
      <c r="M87" s="22">
        <f>+'Cu1'!M87</f>
        <v>0</v>
      </c>
      <c r="N87" s="22">
        <f>+'Cu1'!N87</f>
        <v>0</v>
      </c>
      <c r="O87" s="23">
        <f>+'Cu1'!O87</f>
        <v>0</v>
      </c>
      <c r="P87" s="24">
        <f>+'Cu1'!P87</f>
        <v>0</v>
      </c>
      <c r="Q87" s="22">
        <f>+'Cu1'!Q87</f>
        <v>0</v>
      </c>
      <c r="R87" s="23">
        <f>+'Cu1'!R87</f>
        <v>0</v>
      </c>
      <c r="S87" s="23">
        <f>+'Cu1'!S87</f>
        <v>0</v>
      </c>
      <c r="T87" s="23">
        <f>+'Cu1'!T87</f>
        <v>0</v>
      </c>
      <c r="U87" s="23">
        <f>+'Cu1'!U87</f>
        <v>0</v>
      </c>
      <c r="V87" s="23">
        <f>+'Cu1'!V87</f>
        <v>0</v>
      </c>
      <c r="W87" s="23">
        <f>+'Cu1'!W87</f>
        <v>0</v>
      </c>
      <c r="X87" s="23">
        <f>+'Cu1'!X87</f>
        <v>0</v>
      </c>
      <c r="Y87" s="23">
        <f>+'Cu1'!Y87</f>
        <v>0</v>
      </c>
      <c r="Z87" s="22">
        <f>+'Cu1'!Z87</f>
        <v>0</v>
      </c>
      <c r="AA87" s="22">
        <f>+'Cu1'!AA87</f>
        <v>0</v>
      </c>
      <c r="AB87" s="23">
        <f>+'Cu1'!AB87</f>
        <v>0</v>
      </c>
      <c r="AC87" s="23">
        <f>+'Cu1'!AC87</f>
        <v>0</v>
      </c>
      <c r="AD87" s="23">
        <f>+'Cu1'!AD87</f>
        <v>0</v>
      </c>
      <c r="AE87" s="22">
        <f>+'Cu1'!AE87</f>
        <v>0</v>
      </c>
      <c r="AF87" s="22">
        <f>+'Cu1'!AF87</f>
        <v>0</v>
      </c>
      <c r="AG87" s="23">
        <f>+'Cu1'!AG87</f>
        <v>0</v>
      </c>
      <c r="AH87" s="23">
        <f>+'Cu1'!AH87</f>
        <v>0</v>
      </c>
      <c r="AI87" s="23">
        <f>+'Cu1'!AI87</f>
        <v>0</v>
      </c>
      <c r="AJ87" s="23">
        <f>+'Cu1'!AJ87</f>
        <v>0</v>
      </c>
      <c r="AK87" s="23">
        <f>+'Cu1'!AK87</f>
        <v>0</v>
      </c>
      <c r="AL87" s="23">
        <f>+'Cu1'!AL87</f>
        <v>0</v>
      </c>
      <c r="AM87" s="23">
        <f>+'Cu1'!AM87</f>
        <v>0</v>
      </c>
      <c r="AN87" s="23">
        <f>+'Cu1'!AN87</f>
        <v>0</v>
      </c>
      <c r="AO87" s="23">
        <f>+'Cu1'!AO87</f>
        <v>0</v>
      </c>
      <c r="AP87" s="23">
        <f>+'Cu1'!AP87</f>
        <v>0</v>
      </c>
      <c r="AQ87" s="23">
        <f>+'Cu1'!AQ87</f>
        <v>0</v>
      </c>
      <c r="AR87" s="23">
        <f>+'Cu1'!AR87</f>
        <v>0</v>
      </c>
      <c r="AS87" s="23">
        <f>+'Cu1'!AS87</f>
        <v>0</v>
      </c>
      <c r="AT87" s="23">
        <f>+'Cu1'!AT87</f>
        <v>0</v>
      </c>
      <c r="AU87" s="23">
        <f>+'Cu1'!AU87</f>
        <v>0</v>
      </c>
      <c r="AV87" s="39">
        <f>+'Cu1'!AV87</f>
        <v>0</v>
      </c>
      <c r="AW87" s="39">
        <f>+'Cu1'!AW87</f>
        <v>0</v>
      </c>
      <c r="AX87" s="39">
        <f>+'Cu1'!AX87</f>
        <v>0</v>
      </c>
      <c r="AY87" s="39">
        <f>+'Cu1'!AY87</f>
        <v>0</v>
      </c>
      <c r="AZ87" s="39">
        <f>+'Cu1'!AZ87</f>
        <v>0</v>
      </c>
      <c r="BA87" s="39">
        <f>+'Cu1'!BA87</f>
        <v>0</v>
      </c>
      <c r="BB87" s="39">
        <f>+'Cu1'!BB87</f>
        <v>0</v>
      </c>
      <c r="BC87" s="39">
        <f>+'Cu1'!BC87</f>
        <v>0</v>
      </c>
      <c r="BD87" s="39">
        <f>+'Cu1'!BD87</f>
        <v>0</v>
      </c>
      <c r="BE87" s="39">
        <f>+'Cu1'!BE87</f>
        <v>0</v>
      </c>
      <c r="BF87" s="39">
        <f>+'Cu1'!BF87</f>
        <v>0</v>
      </c>
      <c r="BG87" s="39">
        <f>+'Cu1'!BG87</f>
        <v>0</v>
      </c>
    </row>
    <row r="88" spans="1:59" s="40" customFormat="1" hidden="1">
      <c r="A88" s="36">
        <f>+'Cu1'!A88</f>
        <v>39</v>
      </c>
      <c r="B88" s="36">
        <f>+'Cu1'!B88</f>
        <v>660</v>
      </c>
      <c r="C88" s="29" t="str">
        <f>+'Cu1'!C88</f>
        <v>DESHERBAT</v>
      </c>
      <c r="D88" s="29" t="str">
        <f>+'Cu1'!D88</f>
        <v>Desherbat manual 6,5h/1.000  m2</v>
      </c>
      <c r="E88" s="37">
        <f>+'Cu1'!E88</f>
        <v>2500</v>
      </c>
      <c r="F88" s="28">
        <f>+'Cu1'!F88</f>
        <v>16.25</v>
      </c>
      <c r="G88" s="28">
        <f>+'Cu1'!G88</f>
        <v>0</v>
      </c>
      <c r="H88" s="28">
        <f>+'Cu1'!H88</f>
        <v>0</v>
      </c>
      <c r="I88" s="28">
        <f>+'Cu1'!I88</f>
        <v>0</v>
      </c>
      <c r="J88" s="28">
        <f>+'Cu1'!J88</f>
        <v>0</v>
      </c>
      <c r="K88" s="28">
        <f>+'Cu1'!K88</f>
        <v>0</v>
      </c>
      <c r="L88" s="28">
        <f>+'Cu1'!L88</f>
        <v>0</v>
      </c>
      <c r="M88" s="28">
        <f>+'Cu1'!M88</f>
        <v>0</v>
      </c>
      <c r="N88" s="28">
        <f>+'Cu1'!N88</f>
        <v>0</v>
      </c>
      <c r="O88" s="29">
        <f>+'Cu1'!O88</f>
        <v>0</v>
      </c>
      <c r="P88" s="30">
        <f>+'Cu1'!P88</f>
        <v>0</v>
      </c>
      <c r="Q88" s="28">
        <f>+'Cu1'!Q88</f>
        <v>0</v>
      </c>
      <c r="R88" s="29">
        <f>+'Cu1'!R88</f>
        <v>0</v>
      </c>
      <c r="S88" s="29">
        <f>+'Cu1'!S88</f>
        <v>0</v>
      </c>
      <c r="T88" s="29">
        <f>+'Cu1'!T88</f>
        <v>0</v>
      </c>
      <c r="U88" s="29">
        <f>+'Cu1'!U88</f>
        <v>0</v>
      </c>
      <c r="V88" s="29">
        <f>+'Cu1'!V88</f>
        <v>0</v>
      </c>
      <c r="W88" s="29">
        <f>+'Cu1'!W88</f>
        <v>0</v>
      </c>
      <c r="X88" s="29">
        <f>+'Cu1'!X88</f>
        <v>0</v>
      </c>
      <c r="Y88" s="29">
        <f>+'Cu1'!Y88</f>
        <v>0</v>
      </c>
      <c r="Z88" s="28">
        <f>+'Cu1'!Z88</f>
        <v>0</v>
      </c>
      <c r="AA88" s="28">
        <f>+'Cu1'!AA88</f>
        <v>0</v>
      </c>
      <c r="AB88" s="29">
        <f>+'Cu1'!AB88</f>
        <v>0</v>
      </c>
      <c r="AC88" s="29">
        <f>+'Cu1'!AC88</f>
        <v>0</v>
      </c>
      <c r="AD88" s="29">
        <f>+'Cu1'!AD88</f>
        <v>0</v>
      </c>
      <c r="AE88" s="28">
        <f>+'Cu1'!AE88</f>
        <v>0</v>
      </c>
      <c r="AF88" s="28">
        <f>+'Cu1'!AF88</f>
        <v>0</v>
      </c>
      <c r="AG88" s="29">
        <f>+'Cu1'!AG88</f>
        <v>0</v>
      </c>
      <c r="AH88" s="29">
        <f>+'Cu1'!AH88</f>
        <v>0</v>
      </c>
      <c r="AI88" s="29">
        <f>+'Cu1'!AI88</f>
        <v>0</v>
      </c>
      <c r="AJ88" s="29">
        <f>+'Cu1'!AJ88</f>
        <v>0</v>
      </c>
      <c r="AK88" s="29">
        <f>+'Cu1'!AK88</f>
        <v>0</v>
      </c>
      <c r="AL88" s="29">
        <f>+'Cu1'!AL88</f>
        <v>0</v>
      </c>
      <c r="AM88" s="29">
        <f>+'Cu1'!AM88</f>
        <v>0</v>
      </c>
      <c r="AN88" s="29">
        <f>+'Cu1'!AN88</f>
        <v>0</v>
      </c>
      <c r="AO88" s="29">
        <f>+'Cu1'!AO88</f>
        <v>0</v>
      </c>
      <c r="AP88" s="29">
        <f>+'Cu1'!AP88</f>
        <v>0</v>
      </c>
      <c r="AQ88" s="29">
        <f>+'Cu1'!AQ88</f>
        <v>0</v>
      </c>
      <c r="AR88" s="29">
        <f>+'Cu1'!AR88</f>
        <v>0</v>
      </c>
      <c r="AS88" s="29">
        <f>+'Cu1'!AS88</f>
        <v>0</v>
      </c>
      <c r="AT88" s="29">
        <f>+'Cu1'!AT88</f>
        <v>0</v>
      </c>
      <c r="AU88" s="29">
        <f>+'Cu1'!AU88</f>
        <v>0</v>
      </c>
      <c r="AV88" s="40">
        <f>+'Cu1'!AV88</f>
        <v>0</v>
      </c>
      <c r="AW88" s="40">
        <f>+'Cu1'!AW88</f>
        <v>0</v>
      </c>
      <c r="AX88" s="40">
        <f>+'Cu1'!AX88</f>
        <v>0</v>
      </c>
      <c r="AY88" s="40">
        <f>+'Cu1'!AY88</f>
        <v>0</v>
      </c>
      <c r="AZ88" s="40">
        <f>+'Cu1'!AZ88</f>
        <v>0</v>
      </c>
      <c r="BA88" s="40">
        <f>+'Cu1'!BA88</f>
        <v>0</v>
      </c>
      <c r="BB88" s="40">
        <f>+'Cu1'!BB88</f>
        <v>0</v>
      </c>
      <c r="BC88" s="40">
        <f>+'Cu1'!BC88</f>
        <v>0</v>
      </c>
      <c r="BD88" s="40">
        <f>+'Cu1'!BD88</f>
        <v>0</v>
      </c>
      <c r="BE88" s="40">
        <f>+'Cu1'!BE88</f>
        <v>0</v>
      </c>
      <c r="BF88" s="40">
        <f>+'Cu1'!BF88</f>
        <v>0</v>
      </c>
      <c r="BG88" s="40">
        <f>+'Cu1'!BG88</f>
        <v>0</v>
      </c>
    </row>
    <row r="89" spans="1:59" s="39" customFormat="1" hidden="1">
      <c r="A89" s="36">
        <f>+'Cu1'!A89</f>
        <v>40</v>
      </c>
      <c r="B89" s="35">
        <f>+'Cu1'!B89</f>
        <v>670</v>
      </c>
      <c r="C89" s="23" t="str">
        <f>+'Cu1'!C89</f>
        <v>DESHERBAT</v>
      </c>
      <c r="D89" s="23" t="str">
        <f>+'Cu1'!D89</f>
        <v>Calçar-desherbar</v>
      </c>
      <c r="E89" s="21">
        <f>+'Cu1'!E89</f>
        <v>2500</v>
      </c>
      <c r="F89" s="22">
        <f>+'Cu1'!F89</f>
        <v>0</v>
      </c>
      <c r="G89" s="22">
        <f>+'Cu1'!G89</f>
        <v>0.66666666666666663</v>
      </c>
      <c r="H89" s="22">
        <f>+'Cu1'!H89</f>
        <v>0</v>
      </c>
      <c r="I89" s="22">
        <f>+'Cu1'!I89</f>
        <v>0</v>
      </c>
      <c r="J89" s="22">
        <f>+'Cu1'!J89</f>
        <v>0</v>
      </c>
      <c r="K89" s="22">
        <f>+'Cu1'!K89</f>
        <v>0</v>
      </c>
      <c r="L89" s="22">
        <f>+'Cu1'!L89</f>
        <v>0</v>
      </c>
      <c r="M89" s="22">
        <f>+'Cu1'!M89</f>
        <v>0</v>
      </c>
      <c r="N89" s="22">
        <f>+'Cu1'!N89</f>
        <v>0</v>
      </c>
      <c r="O89" s="23">
        <f>+'Cu1'!O89</f>
        <v>0</v>
      </c>
      <c r="P89" s="24">
        <f>+'Cu1'!P89</f>
        <v>0</v>
      </c>
      <c r="Q89" s="22">
        <f>+'Cu1'!Q89</f>
        <v>0</v>
      </c>
      <c r="R89" s="23">
        <f>+'Cu1'!R89</f>
        <v>0</v>
      </c>
      <c r="S89" s="23">
        <f>+'Cu1'!S89</f>
        <v>0</v>
      </c>
      <c r="T89" s="23">
        <f>+'Cu1'!T89</f>
        <v>0</v>
      </c>
      <c r="U89" s="23">
        <f>+'Cu1'!U89</f>
        <v>0</v>
      </c>
      <c r="V89" s="23">
        <f>+'Cu1'!V89</f>
        <v>0</v>
      </c>
      <c r="W89" s="23">
        <f>+'Cu1'!W89</f>
        <v>0</v>
      </c>
      <c r="X89" s="23">
        <f>+'Cu1'!X89</f>
        <v>0</v>
      </c>
      <c r="Y89" s="23">
        <f>+'Cu1'!Y89</f>
        <v>0</v>
      </c>
      <c r="Z89" s="22">
        <f>+'Cu1'!Z89</f>
        <v>0</v>
      </c>
      <c r="AA89" s="22">
        <f>+'Cu1'!AA89</f>
        <v>0</v>
      </c>
      <c r="AB89" s="23">
        <f>+'Cu1'!AB89</f>
        <v>0</v>
      </c>
      <c r="AC89" s="23">
        <f>+'Cu1'!AC89</f>
        <v>0</v>
      </c>
      <c r="AD89" s="23">
        <f>+'Cu1'!AD89</f>
        <v>0</v>
      </c>
      <c r="AE89" s="22">
        <f>+'Cu1'!AE89</f>
        <v>0</v>
      </c>
      <c r="AF89" s="22">
        <f>+'Cu1'!AF89</f>
        <v>0</v>
      </c>
      <c r="AG89" s="23">
        <f>+'Cu1'!AG89</f>
        <v>0</v>
      </c>
      <c r="AH89" s="23">
        <f>+'Cu1'!AH89</f>
        <v>0</v>
      </c>
      <c r="AI89" s="23">
        <f>+'Cu1'!AI89</f>
        <v>0</v>
      </c>
      <c r="AJ89" s="23">
        <f>+'Cu1'!AJ89</f>
        <v>0</v>
      </c>
      <c r="AK89" s="23">
        <f>+'Cu1'!AK89</f>
        <v>0</v>
      </c>
      <c r="AL89" s="23">
        <f>+'Cu1'!AL89</f>
        <v>0</v>
      </c>
      <c r="AM89" s="23">
        <f>+'Cu1'!AM89</f>
        <v>0</v>
      </c>
      <c r="AN89" s="23">
        <f>+'Cu1'!AN89</f>
        <v>0</v>
      </c>
      <c r="AO89" s="23">
        <f>+'Cu1'!AO89</f>
        <v>0</v>
      </c>
      <c r="AP89" s="23">
        <f>+'Cu1'!AP89</f>
        <v>0</v>
      </c>
      <c r="AQ89" s="23">
        <f>+'Cu1'!AQ89</f>
        <v>0</v>
      </c>
      <c r="AR89" s="23">
        <f>+'Cu1'!AR89</f>
        <v>0</v>
      </c>
      <c r="AS89" s="23">
        <f>+'Cu1'!AS89</f>
        <v>0</v>
      </c>
      <c r="AT89" s="23">
        <f>+'Cu1'!AT89</f>
        <v>0</v>
      </c>
      <c r="AU89" s="23">
        <f>+'Cu1'!AU89</f>
        <v>0</v>
      </c>
      <c r="AV89" s="39">
        <f>+'Cu1'!AV89</f>
        <v>0</v>
      </c>
      <c r="AW89" s="39">
        <f>+'Cu1'!AW89</f>
        <v>0</v>
      </c>
      <c r="AX89" s="39">
        <f>+'Cu1'!AX89</f>
        <v>0</v>
      </c>
      <c r="AY89" s="39">
        <f>+'Cu1'!AY89</f>
        <v>0</v>
      </c>
      <c r="AZ89" s="39">
        <f>+'Cu1'!AZ89</f>
        <v>0</v>
      </c>
      <c r="BA89" s="39">
        <f>+'Cu1'!BA89</f>
        <v>0</v>
      </c>
      <c r="BB89" s="39">
        <f>+'Cu1'!BB89</f>
        <v>0</v>
      </c>
      <c r="BC89" s="39">
        <f>+'Cu1'!BC89</f>
        <v>0</v>
      </c>
      <c r="BD89" s="39">
        <f>+'Cu1'!BD89</f>
        <v>0</v>
      </c>
      <c r="BE89" s="39">
        <f>+'Cu1'!BE89</f>
        <v>0</v>
      </c>
      <c r="BF89" s="39">
        <f>+'Cu1'!BF89</f>
        <v>0</v>
      </c>
      <c r="BG89" s="39">
        <f>+'Cu1'!BG89</f>
        <v>0</v>
      </c>
    </row>
    <row r="90" spans="1:59" s="40" customFormat="1" hidden="1">
      <c r="A90" s="36">
        <f>+'Cu1'!A90</f>
        <v>41</v>
      </c>
      <c r="B90" s="36">
        <f>+'Cu1'!B90</f>
        <v>680</v>
      </c>
      <c r="C90" s="29" t="str">
        <f>+'Cu1'!C90</f>
        <v>DESHERBAT</v>
      </c>
      <c r="D90" s="29" t="str">
        <f>+'Cu1'!D90</f>
        <v>Col·locar plàstic a mà</v>
      </c>
      <c r="E90" s="37">
        <f>+'Cu1'!E90</f>
        <v>2500</v>
      </c>
      <c r="F90" s="28">
        <f>+'Cu1'!F90</f>
        <v>25.176233635448135</v>
      </c>
      <c r="G90" s="28">
        <f>+'Cu1'!G90</f>
        <v>0</v>
      </c>
      <c r="H90" s="28">
        <f>+'Cu1'!H90</f>
        <v>0</v>
      </c>
      <c r="I90" s="28">
        <f>+'Cu1'!I90</f>
        <v>0</v>
      </c>
      <c r="J90" s="28">
        <f>+'Cu1'!J90</f>
        <v>0</v>
      </c>
      <c r="K90" s="28">
        <f>+'Cu1'!K90</f>
        <v>0</v>
      </c>
      <c r="L90" s="28">
        <f>+'Cu1'!L90</f>
        <v>0</v>
      </c>
      <c r="M90" s="28">
        <f>+'Cu1'!M90</f>
        <v>0</v>
      </c>
      <c r="N90" s="28">
        <f>+'Cu1'!N90</f>
        <v>0</v>
      </c>
      <c r="O90" s="29">
        <f>+'Cu1'!O90</f>
        <v>0</v>
      </c>
      <c r="P90" s="30">
        <f>+'Cu1'!P90</f>
        <v>0</v>
      </c>
      <c r="Q90" s="28">
        <f>+'Cu1'!Q90</f>
        <v>0</v>
      </c>
      <c r="R90" s="29">
        <f>+'Cu1'!R90</f>
        <v>0</v>
      </c>
      <c r="S90" s="29">
        <f>+'Cu1'!S90</f>
        <v>0</v>
      </c>
      <c r="T90" s="29">
        <f>+'Cu1'!T90</f>
        <v>0</v>
      </c>
      <c r="U90" s="29">
        <f>+'Cu1'!U90</f>
        <v>0</v>
      </c>
      <c r="V90" s="29">
        <f>+'Cu1'!V90</f>
        <v>0</v>
      </c>
      <c r="W90" s="29">
        <f>+'Cu1'!W90</f>
        <v>0</v>
      </c>
      <c r="X90" s="29">
        <f>+'Cu1'!X90</f>
        <v>0</v>
      </c>
      <c r="Y90" s="29">
        <f>+'Cu1'!Y90</f>
        <v>0</v>
      </c>
      <c r="Z90" s="28">
        <f>+'Cu1'!Z90</f>
        <v>1</v>
      </c>
      <c r="AA90" s="28">
        <f>+'Cu1'!AA90</f>
        <v>0</v>
      </c>
      <c r="AB90" s="29">
        <f>+'Cu1'!AB90</f>
        <v>0</v>
      </c>
      <c r="AC90" s="29">
        <f>+'Cu1'!AC90</f>
        <v>0</v>
      </c>
      <c r="AD90" s="29">
        <f>+'Cu1'!AD90</f>
        <v>0</v>
      </c>
      <c r="AE90" s="28">
        <f>+'Cu1'!AE90</f>
        <v>0</v>
      </c>
      <c r="AF90" s="28">
        <f>+'Cu1'!AF90</f>
        <v>0</v>
      </c>
      <c r="AG90" s="29">
        <f>+'Cu1'!AG90</f>
        <v>0</v>
      </c>
      <c r="AH90" s="29">
        <f>+'Cu1'!AH90</f>
        <v>0</v>
      </c>
      <c r="AI90" s="29">
        <f>+'Cu1'!AI90</f>
        <v>0</v>
      </c>
      <c r="AJ90" s="29">
        <f>+'Cu1'!AJ90</f>
        <v>0</v>
      </c>
      <c r="AK90" s="29">
        <f>+'Cu1'!AK90</f>
        <v>0</v>
      </c>
      <c r="AL90" s="29">
        <f>+'Cu1'!AL90</f>
        <v>0</v>
      </c>
      <c r="AM90" s="29">
        <f>+'Cu1'!AM90</f>
        <v>0</v>
      </c>
      <c r="AN90" s="29">
        <f>+'Cu1'!AN90</f>
        <v>0</v>
      </c>
      <c r="AO90" s="46">
        <f>+'Cu1'!AO90</f>
        <v>1666.6666666666665</v>
      </c>
      <c r="AP90" s="29">
        <f>+'Cu1'!AP90</f>
        <v>0</v>
      </c>
      <c r="AQ90" s="29">
        <f>+'Cu1'!AQ90</f>
        <v>0</v>
      </c>
      <c r="AR90" s="29">
        <f>+'Cu1'!AR90</f>
        <v>0</v>
      </c>
      <c r="AS90" s="29">
        <f>+'Cu1'!AS90</f>
        <v>0</v>
      </c>
      <c r="AT90" s="29">
        <f>+'Cu1'!AT90</f>
        <v>0</v>
      </c>
      <c r="AU90" s="29">
        <f>+'Cu1'!AU90</f>
        <v>0</v>
      </c>
      <c r="AV90" s="40">
        <f>+'Cu1'!AV90</f>
        <v>0</v>
      </c>
      <c r="AW90" s="40">
        <f>+'Cu1'!AW90</f>
        <v>0</v>
      </c>
      <c r="AX90" s="40">
        <f>+'Cu1'!AX90</f>
        <v>0</v>
      </c>
      <c r="AY90" s="40">
        <f>+'Cu1'!AY90</f>
        <v>0</v>
      </c>
      <c r="AZ90" s="40">
        <f>+'Cu1'!AZ90</f>
        <v>0</v>
      </c>
      <c r="BA90" s="40">
        <f>+'Cu1'!BA90</f>
        <v>0</v>
      </c>
      <c r="BB90" s="40">
        <f>+'Cu1'!BB90</f>
        <v>0</v>
      </c>
      <c r="BC90" s="40">
        <f>+'Cu1'!BC90</f>
        <v>0</v>
      </c>
      <c r="BD90" s="40">
        <f>+'Cu1'!BD90</f>
        <v>0</v>
      </c>
      <c r="BE90" s="40">
        <f>+'Cu1'!BE90</f>
        <v>0</v>
      </c>
      <c r="BF90" s="40">
        <f>+'Cu1'!BF90</f>
        <v>0</v>
      </c>
      <c r="BG90" s="40">
        <f>+'Cu1'!BG90</f>
        <v>0</v>
      </c>
    </row>
    <row r="91" spans="1:59" s="39" customFormat="1" hidden="1">
      <c r="A91" s="36">
        <f>+'Cu1'!A91</f>
        <v>42</v>
      </c>
      <c r="B91" s="35">
        <f>+'Cu1'!B91</f>
        <v>710</v>
      </c>
      <c r="C91" s="23" t="str">
        <f>+'Cu1'!C91</f>
        <v xml:space="preserve">ALTRES OPERACIONS </v>
      </c>
      <c r="D91" s="23" t="str">
        <f>+'Cu1'!D91</f>
        <v>Clavar i lligar canyes manual</v>
      </c>
      <c r="E91" s="21">
        <f>+'Cu1'!E91</f>
        <v>2500</v>
      </c>
      <c r="F91" s="22">
        <f>+'Cu1'!F91</f>
        <v>41.664000000000001</v>
      </c>
      <c r="G91" s="22">
        <f>+'Cu1'!G91</f>
        <v>1</v>
      </c>
      <c r="H91" s="22">
        <f>+'Cu1'!H91</f>
        <v>0</v>
      </c>
      <c r="I91" s="22">
        <f>+'Cu1'!I91</f>
        <v>0</v>
      </c>
      <c r="J91" s="22">
        <f>+'Cu1'!J91</f>
        <v>0</v>
      </c>
      <c r="K91" s="22">
        <f>+'Cu1'!K91</f>
        <v>0</v>
      </c>
      <c r="L91" s="22">
        <f>+'Cu1'!L91</f>
        <v>0</v>
      </c>
      <c r="M91" s="22">
        <f>+'Cu1'!M91</f>
        <v>0</v>
      </c>
      <c r="N91" s="22">
        <f>+'Cu1'!N91</f>
        <v>1</v>
      </c>
      <c r="O91" s="23">
        <f>+'Cu1'!O91</f>
        <v>0</v>
      </c>
      <c r="P91" s="24">
        <f>+'Cu1'!P91</f>
        <v>0</v>
      </c>
      <c r="Q91" s="22">
        <f>+'Cu1'!Q91</f>
        <v>0</v>
      </c>
      <c r="R91" s="23">
        <f>+'Cu1'!R91</f>
        <v>0</v>
      </c>
      <c r="S91" s="23">
        <f>+'Cu1'!S91</f>
        <v>0</v>
      </c>
      <c r="T91" s="23">
        <f>+'Cu1'!T91</f>
        <v>0</v>
      </c>
      <c r="U91" s="23">
        <f>+'Cu1'!U91</f>
        <v>0</v>
      </c>
      <c r="V91" s="23">
        <f>+'Cu1'!V91</f>
        <v>0</v>
      </c>
      <c r="W91" s="23">
        <f>+'Cu1'!W91</f>
        <v>0</v>
      </c>
      <c r="X91" s="23">
        <f>+'Cu1'!X91</f>
        <v>0</v>
      </c>
      <c r="Y91" s="23">
        <f>+'Cu1'!Y91</f>
        <v>0</v>
      </c>
      <c r="Z91" s="22">
        <f>+'Cu1'!Z91</f>
        <v>0</v>
      </c>
      <c r="AA91" s="22">
        <f>+'Cu1'!AA91</f>
        <v>0</v>
      </c>
      <c r="AB91" s="23">
        <f>+'Cu1'!AB91</f>
        <v>0</v>
      </c>
      <c r="AC91" s="23">
        <f>+'Cu1'!AC91</f>
        <v>0</v>
      </c>
      <c r="AD91" s="23">
        <f>+'Cu1'!AD91</f>
        <v>0</v>
      </c>
      <c r="AE91" s="22">
        <f>+'Cu1'!AE91</f>
        <v>0</v>
      </c>
      <c r="AF91" s="22">
        <f>+'Cu1'!AF91</f>
        <v>0</v>
      </c>
      <c r="AG91" s="23">
        <f>+'Cu1'!AG91</f>
        <v>0</v>
      </c>
      <c r="AH91" s="23">
        <f>+'Cu1'!AH91</f>
        <v>0</v>
      </c>
      <c r="AI91" s="23">
        <f>+'Cu1'!AI91</f>
        <v>0</v>
      </c>
      <c r="AJ91" s="23">
        <f>+'Cu1'!AJ91</f>
        <v>0</v>
      </c>
      <c r="AK91" s="23">
        <f>+'Cu1'!AK91</f>
        <v>0</v>
      </c>
      <c r="AL91" s="23">
        <f>+'Cu1'!AL91</f>
        <v>0</v>
      </c>
      <c r="AM91" s="23">
        <f>+'Cu1'!AM91</f>
        <v>0</v>
      </c>
      <c r="AN91" s="23">
        <f>+'Cu1'!AN91</f>
        <v>0</v>
      </c>
      <c r="AO91" s="23">
        <f>+'Cu1'!AO91</f>
        <v>0</v>
      </c>
      <c r="AP91" s="25">
        <f>+'Cu1'!AP91</f>
        <v>5208</v>
      </c>
      <c r="AQ91" s="25">
        <f>+'Cu1'!AQ91</f>
        <v>0</v>
      </c>
      <c r="AR91" s="23">
        <f>+'Cu1'!AR91</f>
        <v>0</v>
      </c>
      <c r="AS91" s="23">
        <f>+'Cu1'!AS91</f>
        <v>0</v>
      </c>
      <c r="AT91" s="23">
        <f>+'Cu1'!AT91</f>
        <v>0</v>
      </c>
      <c r="AU91" s="23">
        <f>+'Cu1'!AU91</f>
        <v>0</v>
      </c>
      <c r="AV91" s="39">
        <f>+'Cu1'!AV91</f>
        <v>0</v>
      </c>
      <c r="AW91" s="39">
        <f>+'Cu1'!AW91</f>
        <v>0</v>
      </c>
      <c r="AX91" s="39">
        <f>+'Cu1'!AX91</f>
        <v>0</v>
      </c>
      <c r="AY91" s="39">
        <f>+'Cu1'!AY91</f>
        <v>0</v>
      </c>
      <c r="AZ91" s="39">
        <f>+'Cu1'!AZ91</f>
        <v>0</v>
      </c>
      <c r="BA91" s="39">
        <f>+'Cu1'!BA91</f>
        <v>0</v>
      </c>
      <c r="BB91" s="39">
        <f>+'Cu1'!BB91</f>
        <v>0</v>
      </c>
      <c r="BC91" s="39">
        <f>+'Cu1'!BC91</f>
        <v>0</v>
      </c>
      <c r="BD91" s="39">
        <f>+'Cu1'!BD91</f>
        <v>0</v>
      </c>
      <c r="BE91" s="39">
        <f>+'Cu1'!BE91</f>
        <v>0</v>
      </c>
      <c r="BF91" s="39">
        <f>+'Cu1'!BF91</f>
        <v>0</v>
      </c>
      <c r="BG91" s="39">
        <f>+'Cu1'!BG91</f>
        <v>0</v>
      </c>
    </row>
    <row r="92" spans="1:59" s="40" customFormat="1" hidden="1">
      <c r="A92" s="36">
        <f>+'Cu1'!A92</f>
        <v>43</v>
      </c>
      <c r="B92" s="36">
        <f>+'Cu1'!B92</f>
        <v>720</v>
      </c>
      <c r="C92" s="29" t="str">
        <f>+'Cu1'!C92</f>
        <v xml:space="preserve">ALTRES OPERACIONS </v>
      </c>
      <c r="D92" s="29" t="str">
        <f>+'Cu1'!D92</f>
        <v>Esporgar i lligar tomaqueres</v>
      </c>
      <c r="E92" s="37">
        <f>+'Cu1'!E92</f>
        <v>2500</v>
      </c>
      <c r="F92" s="28">
        <f>+'Cu1'!F92</f>
        <v>1475.5999999999983</v>
      </c>
      <c r="G92" s="28">
        <f>+'Cu1'!G92</f>
        <v>0</v>
      </c>
      <c r="H92" s="28">
        <f>+'Cu1'!H92</f>
        <v>0</v>
      </c>
      <c r="I92" s="28">
        <f>+'Cu1'!I92</f>
        <v>0</v>
      </c>
      <c r="J92" s="28">
        <f>+'Cu1'!J92</f>
        <v>0</v>
      </c>
      <c r="K92" s="28">
        <f>+'Cu1'!K92</f>
        <v>0</v>
      </c>
      <c r="L92" s="28">
        <f>+'Cu1'!L92</f>
        <v>0</v>
      </c>
      <c r="M92" s="28">
        <f>+'Cu1'!M92</f>
        <v>0</v>
      </c>
      <c r="N92" s="28">
        <f>+'Cu1'!N92</f>
        <v>0</v>
      </c>
      <c r="O92" s="29">
        <f>+'Cu1'!O92</f>
        <v>0</v>
      </c>
      <c r="P92" s="30">
        <f>+'Cu1'!P92</f>
        <v>0</v>
      </c>
      <c r="Q92" s="28">
        <f>+'Cu1'!Q92</f>
        <v>0</v>
      </c>
      <c r="R92" s="29">
        <f>+'Cu1'!R92</f>
        <v>0</v>
      </c>
      <c r="S92" s="29">
        <f>+'Cu1'!S92</f>
        <v>0</v>
      </c>
      <c r="T92" s="29">
        <f>+'Cu1'!T92</f>
        <v>0</v>
      </c>
      <c r="U92" s="29">
        <f>+'Cu1'!U92</f>
        <v>0</v>
      </c>
      <c r="V92" s="29">
        <f>+'Cu1'!V92</f>
        <v>0</v>
      </c>
      <c r="W92" s="29">
        <f>+'Cu1'!W92</f>
        <v>0</v>
      </c>
      <c r="X92" s="29">
        <f>+'Cu1'!X92</f>
        <v>0</v>
      </c>
      <c r="Y92" s="29">
        <f>+'Cu1'!Y92</f>
        <v>0</v>
      </c>
      <c r="Z92" s="28">
        <f>+'Cu1'!Z92</f>
        <v>0</v>
      </c>
      <c r="AA92" s="28">
        <f>+'Cu1'!AA92</f>
        <v>0</v>
      </c>
      <c r="AB92" s="29">
        <f>+'Cu1'!AB92</f>
        <v>0</v>
      </c>
      <c r="AC92" s="29">
        <f>+'Cu1'!AC92</f>
        <v>0</v>
      </c>
      <c r="AD92" s="29">
        <f>+'Cu1'!AD92</f>
        <v>0</v>
      </c>
      <c r="AE92" s="28">
        <f>+'Cu1'!AE92</f>
        <v>0</v>
      </c>
      <c r="AF92" s="28">
        <f>+'Cu1'!AF92</f>
        <v>0</v>
      </c>
      <c r="AG92" s="29">
        <f>+'Cu1'!AG92</f>
        <v>0</v>
      </c>
      <c r="AH92" s="29">
        <f>+'Cu1'!AH92</f>
        <v>0</v>
      </c>
      <c r="AI92" s="29">
        <f>+'Cu1'!AI92</f>
        <v>0</v>
      </c>
      <c r="AJ92" s="29">
        <f>+'Cu1'!AJ92</f>
        <v>0</v>
      </c>
      <c r="AK92" s="29">
        <f>+'Cu1'!AK92</f>
        <v>0</v>
      </c>
      <c r="AL92" s="29">
        <f>+'Cu1'!AL92</f>
        <v>0</v>
      </c>
      <c r="AM92" s="29">
        <f>+'Cu1'!AM92</f>
        <v>0</v>
      </c>
      <c r="AN92" s="29">
        <f>+'Cu1'!AN92</f>
        <v>0</v>
      </c>
      <c r="AO92" s="29">
        <f>+'Cu1'!AO92</f>
        <v>0</v>
      </c>
      <c r="AP92" s="29">
        <f>+'Cu1'!AP92</f>
        <v>0</v>
      </c>
      <c r="AQ92" s="29">
        <f>+'Cu1'!AQ92</f>
        <v>0</v>
      </c>
      <c r="AR92" s="29">
        <f>+'Cu1'!AR92</f>
        <v>0</v>
      </c>
      <c r="AS92" s="29">
        <f>+'Cu1'!AS92</f>
        <v>0</v>
      </c>
      <c r="AT92" s="29">
        <f>+'Cu1'!AT92</f>
        <v>0</v>
      </c>
      <c r="AU92" s="29">
        <f>+'Cu1'!AU92</f>
        <v>0</v>
      </c>
      <c r="AV92" s="40">
        <f>+'Cu1'!AV92</f>
        <v>0</v>
      </c>
      <c r="AW92" s="40">
        <f>+'Cu1'!AW92</f>
        <v>0</v>
      </c>
      <c r="AX92" s="40">
        <f>+'Cu1'!AX92</f>
        <v>0</v>
      </c>
      <c r="AY92" s="40">
        <f>+'Cu1'!AY92</f>
        <v>0</v>
      </c>
      <c r="AZ92" s="40">
        <f>+'Cu1'!AZ92</f>
        <v>0</v>
      </c>
      <c r="BA92" s="40">
        <f>+'Cu1'!BA92</f>
        <v>0</v>
      </c>
      <c r="BB92" s="40">
        <f>+'Cu1'!BB92</f>
        <v>0</v>
      </c>
      <c r="BC92" s="40">
        <f>+'Cu1'!BC92</f>
        <v>0</v>
      </c>
      <c r="BD92" s="40">
        <f>+'Cu1'!BD92</f>
        <v>0</v>
      </c>
      <c r="BE92" s="40">
        <f>+'Cu1'!BE92</f>
        <v>0</v>
      </c>
      <c r="BF92" s="40">
        <f>+'Cu1'!BF92</f>
        <v>0</v>
      </c>
      <c r="BG92" s="40">
        <f>+'Cu1'!BG92</f>
        <v>0</v>
      </c>
    </row>
    <row r="93" spans="1:59" s="39" customFormat="1" hidden="1">
      <c r="A93" s="36">
        <f>+'Cu1'!A93</f>
        <v>44</v>
      </c>
      <c r="B93" s="35">
        <f>+'Cu1'!B93</f>
        <v>730</v>
      </c>
      <c r="C93" s="23" t="str">
        <f>+'Cu1'!C93</f>
        <v xml:space="preserve">ALTRES OPERACIONS </v>
      </c>
      <c r="D93" s="23" t="str">
        <f>+'Cu1'!D93</f>
        <v>Renda de la terra</v>
      </c>
      <c r="E93" s="21">
        <f>+'Cu1'!E93</f>
        <v>2500</v>
      </c>
      <c r="F93" s="22">
        <f>+'Cu1'!F93</f>
        <v>0</v>
      </c>
      <c r="G93" s="22">
        <f>+'Cu1'!G93</f>
        <v>0</v>
      </c>
      <c r="H93" s="22">
        <f>+'Cu1'!H93</f>
        <v>0</v>
      </c>
      <c r="I93" s="22">
        <f>+'Cu1'!I93</f>
        <v>0</v>
      </c>
      <c r="J93" s="22">
        <f>+'Cu1'!J93</f>
        <v>0</v>
      </c>
      <c r="K93" s="22">
        <f>+'Cu1'!K93</f>
        <v>0</v>
      </c>
      <c r="L93" s="22">
        <f>+'Cu1'!L93</f>
        <v>0</v>
      </c>
      <c r="M93" s="22">
        <f>+'Cu1'!M93</f>
        <v>0</v>
      </c>
      <c r="N93" s="22">
        <f>+'Cu1'!N93</f>
        <v>0</v>
      </c>
      <c r="O93" s="23">
        <f>+'Cu1'!O93</f>
        <v>0</v>
      </c>
      <c r="P93" s="24">
        <f>+'Cu1'!P93</f>
        <v>0</v>
      </c>
      <c r="Q93" s="22">
        <f>+'Cu1'!Q93</f>
        <v>0</v>
      </c>
      <c r="R93" s="23">
        <f>+'Cu1'!R93</f>
        <v>0</v>
      </c>
      <c r="S93" s="23">
        <f>+'Cu1'!S93</f>
        <v>0</v>
      </c>
      <c r="T93" s="23">
        <f>+'Cu1'!T93</f>
        <v>0</v>
      </c>
      <c r="U93" s="23">
        <f>+'Cu1'!U93</f>
        <v>0</v>
      </c>
      <c r="V93" s="23">
        <f>+'Cu1'!V93</f>
        <v>0</v>
      </c>
      <c r="W93" s="23">
        <f>+'Cu1'!W93</f>
        <v>0</v>
      </c>
      <c r="X93" s="23">
        <f>+'Cu1'!X93</f>
        <v>0</v>
      </c>
      <c r="Y93" s="23">
        <f>+'Cu1'!Y93</f>
        <v>0</v>
      </c>
      <c r="Z93" s="22">
        <f>+'Cu1'!Z93</f>
        <v>0</v>
      </c>
      <c r="AA93" s="22">
        <f>+'Cu1'!AA93</f>
        <v>0</v>
      </c>
      <c r="AB93" s="23">
        <f>+'Cu1'!AB93</f>
        <v>0</v>
      </c>
      <c r="AC93" s="23">
        <f>+'Cu1'!AC93</f>
        <v>0</v>
      </c>
      <c r="AD93" s="23">
        <f>+'Cu1'!AD93</f>
        <v>0</v>
      </c>
      <c r="AE93" s="22">
        <f>+'Cu1'!AE93</f>
        <v>0</v>
      </c>
      <c r="AF93" s="22">
        <f>+'Cu1'!AF93</f>
        <v>0</v>
      </c>
      <c r="AG93" s="23">
        <f>+'Cu1'!AG93</f>
        <v>0</v>
      </c>
      <c r="AH93" s="23">
        <f>+'Cu1'!AH93</f>
        <v>0</v>
      </c>
      <c r="AI93" s="23">
        <f>+'Cu1'!AI93</f>
        <v>0</v>
      </c>
      <c r="AJ93" s="23">
        <f>+'Cu1'!AJ93</f>
        <v>0</v>
      </c>
      <c r="AK93" s="23">
        <f>+'Cu1'!AK93</f>
        <v>0</v>
      </c>
      <c r="AL93" s="23">
        <f>+'Cu1'!AL93</f>
        <v>0</v>
      </c>
      <c r="AM93" s="23">
        <f>+'Cu1'!AM93</f>
        <v>0</v>
      </c>
      <c r="AN93" s="23">
        <f>+'Cu1'!AN93</f>
        <v>0</v>
      </c>
      <c r="AO93" s="23">
        <f>+'Cu1'!AO93</f>
        <v>0</v>
      </c>
      <c r="AP93" s="23">
        <f>+'Cu1'!AP93</f>
        <v>0</v>
      </c>
      <c r="AQ93" s="21">
        <f>+'Cu1'!AQ93</f>
        <v>2500</v>
      </c>
      <c r="AR93" s="23">
        <f>+'Cu1'!AR93</f>
        <v>0</v>
      </c>
      <c r="AS93" s="23">
        <f>+'Cu1'!AS93</f>
        <v>0</v>
      </c>
      <c r="AT93" s="23">
        <f>+'Cu1'!AT93</f>
        <v>0</v>
      </c>
      <c r="AU93" s="23">
        <f>+'Cu1'!AU93</f>
        <v>0</v>
      </c>
      <c r="AV93" s="39">
        <f>+'Cu1'!AV93</f>
        <v>0</v>
      </c>
      <c r="AW93" s="39">
        <f>+'Cu1'!AW93</f>
        <v>0</v>
      </c>
      <c r="AX93" s="39">
        <f>+'Cu1'!AX93</f>
        <v>0</v>
      </c>
      <c r="AY93" s="39">
        <f>+'Cu1'!AY93</f>
        <v>0</v>
      </c>
      <c r="AZ93" s="39">
        <f>+'Cu1'!AZ93</f>
        <v>0</v>
      </c>
      <c r="BA93" s="39">
        <f>+'Cu1'!BA93</f>
        <v>0</v>
      </c>
      <c r="BB93" s="39">
        <f>+'Cu1'!BB93</f>
        <v>0</v>
      </c>
      <c r="BC93" s="39">
        <f>+'Cu1'!BC93</f>
        <v>0</v>
      </c>
      <c r="BD93" s="39">
        <f>+'Cu1'!BD93</f>
        <v>0</v>
      </c>
      <c r="BE93" s="39">
        <f>+'Cu1'!BE93</f>
        <v>0</v>
      </c>
      <c r="BF93" s="39">
        <f>+'Cu1'!BF93</f>
        <v>0</v>
      </c>
      <c r="BG93" s="39">
        <f>+'Cu1'!BG93</f>
        <v>0</v>
      </c>
    </row>
    <row r="94" spans="1:59" s="40" customFormat="1" hidden="1">
      <c r="A94" s="36">
        <f>+'Cu1'!A94</f>
        <v>45</v>
      </c>
      <c r="B94" s="36">
        <f>+'Cu1'!B94</f>
        <v>810</v>
      </c>
      <c r="C94" s="29" t="str">
        <f>+'Cu1'!C94</f>
        <v>RECOL.LECCIÓ</v>
      </c>
      <c r="D94" s="29" t="str">
        <f>+'Cu1'!D94</f>
        <v>Recol.lecció col</v>
      </c>
      <c r="E94" s="37">
        <f>+'Cu1'!E94</f>
        <v>2500</v>
      </c>
      <c r="F94" s="28">
        <f>+'Cu1'!F94</f>
        <v>163.888888888889</v>
      </c>
      <c r="G94" s="28">
        <f>+'Cu1'!G94</f>
        <v>10.243055555555562</v>
      </c>
      <c r="H94" s="28">
        <f>+'Cu1'!H94</f>
        <v>0</v>
      </c>
      <c r="I94" s="28">
        <f>+'Cu1'!I94</f>
        <v>0</v>
      </c>
      <c r="J94" s="28">
        <f>+'Cu1'!J94</f>
        <v>0</v>
      </c>
      <c r="K94" s="28">
        <f>+'Cu1'!K94</f>
        <v>0</v>
      </c>
      <c r="L94" s="28">
        <f>+'Cu1'!L94</f>
        <v>0</v>
      </c>
      <c r="M94" s="28">
        <f>+'Cu1'!M94</f>
        <v>0</v>
      </c>
      <c r="N94" s="28">
        <f>+'Cu1'!N94</f>
        <v>163.888888888889</v>
      </c>
      <c r="O94" s="29">
        <f>+'Cu1'!O94</f>
        <v>0</v>
      </c>
      <c r="P94" s="30">
        <f>+'Cu1'!P94</f>
        <v>0</v>
      </c>
      <c r="Q94" s="28">
        <f>+'Cu1'!Q94</f>
        <v>0</v>
      </c>
      <c r="R94" s="29">
        <f>+'Cu1'!R94</f>
        <v>0</v>
      </c>
      <c r="S94" s="29">
        <f>+'Cu1'!S94</f>
        <v>0</v>
      </c>
      <c r="T94" s="29">
        <f>+'Cu1'!T94</f>
        <v>0</v>
      </c>
      <c r="U94" s="29">
        <f>+'Cu1'!U94</f>
        <v>0</v>
      </c>
      <c r="V94" s="29">
        <f>+'Cu1'!V94</f>
        <v>0</v>
      </c>
      <c r="W94" s="29">
        <f>+'Cu1'!W94</f>
        <v>0</v>
      </c>
      <c r="X94" s="29">
        <f>+'Cu1'!X94</f>
        <v>0</v>
      </c>
      <c r="Y94" s="29">
        <f>+'Cu1'!Y94</f>
        <v>0</v>
      </c>
      <c r="Z94" s="28">
        <f>+'Cu1'!Z94</f>
        <v>0</v>
      </c>
      <c r="AA94" s="28">
        <f>+'Cu1'!AA94</f>
        <v>0</v>
      </c>
      <c r="AB94" s="29">
        <f>+'Cu1'!AB94</f>
        <v>0</v>
      </c>
      <c r="AC94" s="29">
        <f>+'Cu1'!AC94</f>
        <v>0</v>
      </c>
      <c r="AD94" s="29">
        <f>+'Cu1'!AD94</f>
        <v>0</v>
      </c>
      <c r="AE94" s="28">
        <f>+'Cu1'!AE94</f>
        <v>0</v>
      </c>
      <c r="AF94" s="28">
        <f>+'Cu1'!AF94</f>
        <v>0</v>
      </c>
      <c r="AG94" s="29">
        <f>+'Cu1'!AG94</f>
        <v>0</v>
      </c>
      <c r="AH94" s="29">
        <f>+'Cu1'!AH94</f>
        <v>0</v>
      </c>
      <c r="AI94" s="29">
        <f>+'Cu1'!AI94</f>
        <v>0</v>
      </c>
      <c r="AJ94" s="29">
        <f>+'Cu1'!AJ94</f>
        <v>0</v>
      </c>
      <c r="AK94" s="29">
        <f>+'Cu1'!AK94</f>
        <v>0</v>
      </c>
      <c r="AL94" s="29">
        <f>+'Cu1'!AL94</f>
        <v>0</v>
      </c>
      <c r="AM94" s="29">
        <f>+'Cu1'!AM94</f>
        <v>0</v>
      </c>
      <c r="AN94" s="29">
        <f>+'Cu1'!AN94</f>
        <v>0</v>
      </c>
      <c r="AO94" s="29">
        <f>+'Cu1'!AO94</f>
        <v>0</v>
      </c>
      <c r="AP94" s="29">
        <f>+'Cu1'!AP94</f>
        <v>0</v>
      </c>
      <c r="AQ94" s="29">
        <f>+'Cu1'!AQ94</f>
        <v>0</v>
      </c>
      <c r="AR94" s="20">
        <f>+'Cu1'!AR94</f>
        <v>0</v>
      </c>
      <c r="AS94" s="20">
        <f>+'Cu1'!AS94</f>
        <v>0</v>
      </c>
      <c r="AT94" s="29">
        <f>+'Cu1'!AT94</f>
        <v>0</v>
      </c>
      <c r="AU94" s="20">
        <f>+'Cu1'!AU94</f>
        <v>0</v>
      </c>
      <c r="AV94" s="20">
        <f>+'Cu1'!AV94</f>
        <v>0</v>
      </c>
      <c r="AW94" s="40">
        <f>+'Cu1'!AW94</f>
        <v>0</v>
      </c>
      <c r="AX94" s="40">
        <f>+'Cu1'!AX94</f>
        <v>0</v>
      </c>
      <c r="AY94" s="40">
        <f>+'Cu1'!AY94</f>
        <v>0</v>
      </c>
      <c r="AZ94" s="40">
        <f>+'Cu1'!AZ94</f>
        <v>0</v>
      </c>
      <c r="BA94" s="40">
        <f>+'Cu1'!BA94</f>
        <v>0</v>
      </c>
      <c r="BB94" s="40">
        <f>+'Cu1'!BB94</f>
        <v>0</v>
      </c>
      <c r="BC94" s="40">
        <f>+'Cu1'!BC94</f>
        <v>0</v>
      </c>
      <c r="BD94" s="40">
        <f>+'Cu1'!BD94</f>
        <v>0</v>
      </c>
      <c r="BE94" s="40">
        <f>+'Cu1'!BE94</f>
        <v>0</v>
      </c>
      <c r="BF94" s="40">
        <f>+'Cu1'!BF94</f>
        <v>0</v>
      </c>
      <c r="BG94" s="40">
        <f>+'Cu1'!BG94</f>
        <v>0</v>
      </c>
    </row>
    <row r="95" spans="1:59" s="39" customFormat="1" hidden="1">
      <c r="A95" s="36">
        <f>+'Cu1'!A95</f>
        <v>46</v>
      </c>
      <c r="B95" s="35">
        <f>+'Cu1'!B95</f>
        <v>820</v>
      </c>
      <c r="C95" s="22" t="str">
        <f>+'Cu1'!C95</f>
        <v>RECOL.LECCIÓ</v>
      </c>
      <c r="D95" s="22" t="str">
        <f>+'Cu1'!D95</f>
        <v>Recol.lecció bròcoli</v>
      </c>
      <c r="E95" s="21">
        <f>+'Cu1'!E95</f>
        <v>2500</v>
      </c>
      <c r="F95" s="22">
        <f>+'Cu1'!F95</f>
        <v>0</v>
      </c>
      <c r="G95" s="22">
        <f>+'Cu1'!G95</f>
        <v>0</v>
      </c>
      <c r="H95" s="22">
        <f>+'Cu1'!H95</f>
        <v>0</v>
      </c>
      <c r="I95" s="22">
        <f>+'Cu1'!I95</f>
        <v>0</v>
      </c>
      <c r="J95" s="22">
        <f>+'Cu1'!J95</f>
        <v>0</v>
      </c>
      <c r="K95" s="22">
        <f>+'Cu1'!K95</f>
        <v>0</v>
      </c>
      <c r="L95" s="22">
        <f>+'Cu1'!L95</f>
        <v>0</v>
      </c>
      <c r="M95" s="22">
        <f>+'Cu1'!M95</f>
        <v>0</v>
      </c>
      <c r="N95" s="22">
        <f>+'Cu1'!N95</f>
        <v>0</v>
      </c>
      <c r="O95" s="23">
        <f>+'Cu1'!O95</f>
        <v>0</v>
      </c>
      <c r="P95" s="24">
        <f>+'Cu1'!P95</f>
        <v>0</v>
      </c>
      <c r="Q95" s="22">
        <f>+'Cu1'!Q95</f>
        <v>0</v>
      </c>
      <c r="R95" s="23">
        <f>+'Cu1'!R95</f>
        <v>0</v>
      </c>
      <c r="S95" s="23">
        <f>+'Cu1'!S95</f>
        <v>0</v>
      </c>
      <c r="T95" s="23">
        <f>+'Cu1'!T95</f>
        <v>0</v>
      </c>
      <c r="U95" s="23">
        <f>+'Cu1'!U95</f>
        <v>0</v>
      </c>
      <c r="V95" s="23">
        <f>+'Cu1'!V95</f>
        <v>0</v>
      </c>
      <c r="W95" s="23">
        <f>+'Cu1'!W95</f>
        <v>0</v>
      </c>
      <c r="X95" s="23">
        <f>+'Cu1'!X95</f>
        <v>0</v>
      </c>
      <c r="Y95" s="23">
        <f>+'Cu1'!Y95</f>
        <v>0</v>
      </c>
      <c r="Z95" s="22">
        <f>+'Cu1'!Z95</f>
        <v>0</v>
      </c>
      <c r="AA95" s="22">
        <f>+'Cu1'!AA95</f>
        <v>0</v>
      </c>
      <c r="AB95" s="23">
        <f>+'Cu1'!AB95</f>
        <v>0</v>
      </c>
      <c r="AC95" s="23">
        <f>+'Cu1'!AC95</f>
        <v>0</v>
      </c>
      <c r="AD95" s="23">
        <f>+'Cu1'!AD95</f>
        <v>0</v>
      </c>
      <c r="AE95" s="22">
        <f>+'Cu1'!AE95</f>
        <v>0</v>
      </c>
      <c r="AF95" s="22">
        <f>+'Cu1'!AF95</f>
        <v>0</v>
      </c>
      <c r="AG95" s="23">
        <f>+'Cu1'!AG95</f>
        <v>0</v>
      </c>
      <c r="AH95" s="23">
        <f>+'Cu1'!AH95</f>
        <v>0</v>
      </c>
      <c r="AI95" s="23">
        <f>+'Cu1'!AI95</f>
        <v>0</v>
      </c>
      <c r="AJ95" s="23">
        <f>+'Cu1'!AJ95</f>
        <v>0</v>
      </c>
      <c r="AK95" s="23">
        <f>+'Cu1'!AK95</f>
        <v>0</v>
      </c>
      <c r="AL95" s="23">
        <f>+'Cu1'!AL95</f>
        <v>0</v>
      </c>
      <c r="AM95" s="23">
        <f>+'Cu1'!AM95</f>
        <v>0</v>
      </c>
      <c r="AN95" s="23">
        <f>+'Cu1'!AN95</f>
        <v>0</v>
      </c>
      <c r="AO95" s="23">
        <f>+'Cu1'!AO95</f>
        <v>0</v>
      </c>
      <c r="AP95" s="23">
        <f>+'Cu1'!AP95</f>
        <v>0</v>
      </c>
      <c r="AQ95" s="23">
        <f>+'Cu1'!AQ95</f>
        <v>0</v>
      </c>
      <c r="AR95" s="25">
        <f>+'Cu1'!AR95</f>
        <v>0</v>
      </c>
      <c r="AS95" s="25">
        <f>+'Cu1'!AS95</f>
        <v>0</v>
      </c>
      <c r="AT95" s="24">
        <f>+'Cu1'!AT95</f>
        <v>0</v>
      </c>
      <c r="AU95" s="23">
        <f>+'Cu1'!AU95</f>
        <v>0</v>
      </c>
      <c r="AV95" s="39">
        <f>+'Cu1'!AV95</f>
        <v>0</v>
      </c>
      <c r="AW95" s="24">
        <f>+'Cu1'!AW95</f>
        <v>0</v>
      </c>
      <c r="AX95" s="39">
        <f>+'Cu1'!AX95</f>
        <v>0</v>
      </c>
      <c r="AY95" s="39">
        <f>+'Cu1'!AY95</f>
        <v>0</v>
      </c>
      <c r="AZ95" s="39">
        <f>+'Cu1'!AZ95</f>
        <v>0</v>
      </c>
      <c r="BA95" s="39">
        <f>+'Cu1'!BA95</f>
        <v>0</v>
      </c>
      <c r="BB95" s="39">
        <f>+'Cu1'!BB95</f>
        <v>0</v>
      </c>
      <c r="BC95" s="39">
        <f>+'Cu1'!BC95</f>
        <v>0</v>
      </c>
      <c r="BD95" s="39">
        <f>+'Cu1'!BD95</f>
        <v>0</v>
      </c>
      <c r="BE95" s="39">
        <f>+'Cu1'!BE95</f>
        <v>0</v>
      </c>
      <c r="BF95" s="39">
        <f>+'Cu1'!BF95</f>
        <v>0</v>
      </c>
      <c r="BG95" s="39">
        <f>+'Cu1'!BG95</f>
        <v>0</v>
      </c>
    </row>
    <row r="96" spans="1:59" s="40" customFormat="1" hidden="1">
      <c r="A96" s="36">
        <f>+'Cu1'!A96</f>
        <v>47</v>
      </c>
      <c r="B96" s="36">
        <f>+'Cu1'!B96</f>
        <v>830</v>
      </c>
      <c r="C96" s="29" t="str">
        <f>+'Cu1'!C96</f>
        <v>RECOL.LECCIÓ</v>
      </c>
      <c r="D96" s="29" t="str">
        <f>+'Cu1'!D96</f>
        <v>Recol.lecció calçot</v>
      </c>
      <c r="E96" s="37">
        <f>+'Cu1'!E96</f>
        <v>2500</v>
      </c>
      <c r="F96" s="28">
        <f>+'Cu1'!F96</f>
        <v>0</v>
      </c>
      <c r="G96" s="28">
        <f>+'Cu1'!G96</f>
        <v>0</v>
      </c>
      <c r="H96" s="28">
        <f>+'Cu1'!H96</f>
        <v>0</v>
      </c>
      <c r="I96" s="28">
        <f>+'Cu1'!I96</f>
        <v>0</v>
      </c>
      <c r="J96" s="28">
        <f>+'Cu1'!J96</f>
        <v>0</v>
      </c>
      <c r="K96" s="28">
        <f>+'Cu1'!K96</f>
        <v>0</v>
      </c>
      <c r="L96" s="28">
        <f>+'Cu1'!L96</f>
        <v>0</v>
      </c>
      <c r="M96" s="28">
        <f>+'Cu1'!M96</f>
        <v>0</v>
      </c>
      <c r="N96" s="28">
        <f>+'Cu1'!N96</f>
        <v>0</v>
      </c>
      <c r="O96" s="29">
        <f>+'Cu1'!O96</f>
        <v>0</v>
      </c>
      <c r="P96" s="30">
        <f>+'Cu1'!P96</f>
        <v>0</v>
      </c>
      <c r="Q96" s="28">
        <f>+'Cu1'!Q96</f>
        <v>0</v>
      </c>
      <c r="R96" s="29">
        <f>+'Cu1'!R96</f>
        <v>0</v>
      </c>
      <c r="S96" s="29">
        <f>+'Cu1'!S96</f>
        <v>0</v>
      </c>
      <c r="T96" s="29">
        <f>+'Cu1'!T96</f>
        <v>0</v>
      </c>
      <c r="U96" s="29">
        <f>+'Cu1'!U96</f>
        <v>0</v>
      </c>
      <c r="V96" s="29">
        <f>+'Cu1'!V96</f>
        <v>0</v>
      </c>
      <c r="W96" s="29">
        <f>+'Cu1'!W96</f>
        <v>0</v>
      </c>
      <c r="X96" s="29">
        <f>+'Cu1'!X96</f>
        <v>0</v>
      </c>
      <c r="Y96" s="29">
        <f>+'Cu1'!Y96</f>
        <v>0</v>
      </c>
      <c r="Z96" s="28">
        <f>+'Cu1'!Z96</f>
        <v>0</v>
      </c>
      <c r="AA96" s="28">
        <f>+'Cu1'!AA96</f>
        <v>0</v>
      </c>
      <c r="AB96" s="29">
        <f>+'Cu1'!AB96</f>
        <v>0</v>
      </c>
      <c r="AC96" s="29">
        <f>+'Cu1'!AC96</f>
        <v>0</v>
      </c>
      <c r="AD96" s="29">
        <f>+'Cu1'!AD96</f>
        <v>0</v>
      </c>
      <c r="AE96" s="28">
        <f>+'Cu1'!AE96</f>
        <v>0</v>
      </c>
      <c r="AF96" s="28">
        <f>+'Cu1'!AF96</f>
        <v>0</v>
      </c>
      <c r="AG96" s="29">
        <f>+'Cu1'!AG96</f>
        <v>0</v>
      </c>
      <c r="AH96" s="29">
        <f>+'Cu1'!AH96</f>
        <v>0</v>
      </c>
      <c r="AI96" s="29">
        <f>+'Cu1'!AI96</f>
        <v>0</v>
      </c>
      <c r="AJ96" s="29">
        <f>+'Cu1'!AJ96</f>
        <v>0</v>
      </c>
      <c r="AK96" s="29">
        <f>+'Cu1'!AK96</f>
        <v>0</v>
      </c>
      <c r="AL96" s="29">
        <f>+'Cu1'!AL96</f>
        <v>0</v>
      </c>
      <c r="AM96" s="29">
        <f>+'Cu1'!AM96</f>
        <v>0</v>
      </c>
      <c r="AN96" s="29">
        <f>+'Cu1'!AN96</f>
        <v>0</v>
      </c>
      <c r="AO96" s="29">
        <f>+'Cu1'!AO96</f>
        <v>0</v>
      </c>
      <c r="AP96" s="29">
        <f>+'Cu1'!AP96</f>
        <v>0</v>
      </c>
      <c r="AQ96" s="29">
        <f>+'Cu1'!AQ96</f>
        <v>0</v>
      </c>
      <c r="AR96" s="20">
        <f>+'Cu1'!AR96</f>
        <v>0</v>
      </c>
      <c r="AS96" s="20">
        <f>+'Cu1'!AS96</f>
        <v>0</v>
      </c>
      <c r="AT96" s="29">
        <f>+'Cu1'!AT96</f>
        <v>0</v>
      </c>
      <c r="AU96" s="20">
        <f>+'Cu1'!AU96</f>
        <v>0</v>
      </c>
      <c r="AV96" s="40">
        <f>+'Cu1'!AV96</f>
        <v>0</v>
      </c>
      <c r="AW96" s="40">
        <f>+'Cu1'!AW96</f>
        <v>0</v>
      </c>
      <c r="AX96" s="20">
        <f>+'Cu1'!AX96</f>
        <v>0</v>
      </c>
      <c r="AY96" s="40">
        <f>+'Cu1'!AY96</f>
        <v>0</v>
      </c>
      <c r="AZ96" s="40">
        <f>+'Cu1'!AZ96</f>
        <v>0</v>
      </c>
      <c r="BA96" s="40">
        <f>+'Cu1'!BA96</f>
        <v>0</v>
      </c>
      <c r="BB96" s="40">
        <f>+'Cu1'!BB96</f>
        <v>0</v>
      </c>
      <c r="BC96" s="40">
        <f>+'Cu1'!BC96</f>
        <v>0</v>
      </c>
      <c r="BD96" s="40">
        <f>+'Cu1'!BD96</f>
        <v>0</v>
      </c>
      <c r="BE96" s="40">
        <f>+'Cu1'!BE96</f>
        <v>0</v>
      </c>
      <c r="BF96" s="40">
        <f>+'Cu1'!BF96</f>
        <v>0</v>
      </c>
      <c r="BG96" s="40">
        <f>+'Cu1'!BG96</f>
        <v>0</v>
      </c>
    </row>
    <row r="97" spans="1:59" s="39" customFormat="1" hidden="1">
      <c r="A97" s="36">
        <f>+'Cu1'!A97</f>
        <v>48</v>
      </c>
      <c r="B97" s="35">
        <f>+'Cu1'!B97</f>
        <v>840</v>
      </c>
      <c r="C97" s="23" t="str">
        <f>+'Cu1'!C97</f>
        <v>RECOL.LECCIÓ</v>
      </c>
      <c r="D97" s="23" t="str">
        <f>+'Cu1'!D97</f>
        <v>Recol.lecció enciam</v>
      </c>
      <c r="E97" s="21">
        <f>+'Cu1'!E97</f>
        <v>2500</v>
      </c>
      <c r="F97" s="22">
        <f>+'Cu1'!F97</f>
        <v>0</v>
      </c>
      <c r="G97" s="22">
        <f>+'Cu1'!G97</f>
        <v>0</v>
      </c>
      <c r="H97" s="22">
        <f>+'Cu1'!H97</f>
        <v>0</v>
      </c>
      <c r="I97" s="22">
        <f>+'Cu1'!I97</f>
        <v>0</v>
      </c>
      <c r="J97" s="22">
        <f>+'Cu1'!J97</f>
        <v>0</v>
      </c>
      <c r="K97" s="22">
        <f>+'Cu1'!K97</f>
        <v>0</v>
      </c>
      <c r="L97" s="22">
        <f>+'Cu1'!L97</f>
        <v>0</v>
      </c>
      <c r="M97" s="22">
        <f>+'Cu1'!M97</f>
        <v>0</v>
      </c>
      <c r="N97" s="22">
        <f>+'Cu1'!N97</f>
        <v>0</v>
      </c>
      <c r="O97" s="23">
        <f>+'Cu1'!O97</f>
        <v>0</v>
      </c>
      <c r="P97" s="24">
        <f>+'Cu1'!P97</f>
        <v>0</v>
      </c>
      <c r="Q97" s="22">
        <f>+'Cu1'!Q97</f>
        <v>0</v>
      </c>
      <c r="R97" s="23">
        <f>+'Cu1'!R97</f>
        <v>0</v>
      </c>
      <c r="S97" s="23">
        <f>+'Cu1'!S97</f>
        <v>0</v>
      </c>
      <c r="T97" s="23">
        <f>+'Cu1'!T97</f>
        <v>0</v>
      </c>
      <c r="U97" s="23">
        <f>+'Cu1'!U97</f>
        <v>0</v>
      </c>
      <c r="V97" s="23">
        <f>+'Cu1'!V97</f>
        <v>0</v>
      </c>
      <c r="W97" s="23">
        <f>+'Cu1'!W97</f>
        <v>0</v>
      </c>
      <c r="X97" s="23">
        <f>+'Cu1'!X97</f>
        <v>0</v>
      </c>
      <c r="Y97" s="23">
        <f>+'Cu1'!Y97</f>
        <v>0</v>
      </c>
      <c r="Z97" s="22">
        <f>+'Cu1'!Z97</f>
        <v>0</v>
      </c>
      <c r="AA97" s="22">
        <f>+'Cu1'!AA97</f>
        <v>0</v>
      </c>
      <c r="AB97" s="23">
        <f>+'Cu1'!AB97</f>
        <v>0</v>
      </c>
      <c r="AC97" s="23">
        <f>+'Cu1'!AC97</f>
        <v>0</v>
      </c>
      <c r="AD97" s="23">
        <f>+'Cu1'!AD97</f>
        <v>0</v>
      </c>
      <c r="AE97" s="22">
        <f>+'Cu1'!AE97</f>
        <v>0</v>
      </c>
      <c r="AF97" s="22">
        <f>+'Cu1'!AF97</f>
        <v>0</v>
      </c>
      <c r="AG97" s="23">
        <f>+'Cu1'!AG97</f>
        <v>0</v>
      </c>
      <c r="AH97" s="23">
        <f>+'Cu1'!AH97</f>
        <v>0</v>
      </c>
      <c r="AI97" s="23">
        <f>+'Cu1'!AI97</f>
        <v>0</v>
      </c>
      <c r="AJ97" s="23">
        <f>+'Cu1'!AJ97</f>
        <v>0</v>
      </c>
      <c r="AK97" s="23">
        <f>+'Cu1'!AK97</f>
        <v>0</v>
      </c>
      <c r="AL97" s="23">
        <f>+'Cu1'!AL97</f>
        <v>0</v>
      </c>
      <c r="AM97" s="23">
        <f>+'Cu1'!AM97</f>
        <v>0</v>
      </c>
      <c r="AN97" s="23">
        <f>+'Cu1'!AN97</f>
        <v>0</v>
      </c>
      <c r="AO97" s="23">
        <f>+'Cu1'!AO97</f>
        <v>0</v>
      </c>
      <c r="AP97" s="23">
        <f>+'Cu1'!AP97</f>
        <v>0</v>
      </c>
      <c r="AQ97" s="23">
        <f>+'Cu1'!AQ97</f>
        <v>0</v>
      </c>
      <c r="AR97" s="25">
        <f>+'Cu1'!AR97</f>
        <v>0</v>
      </c>
      <c r="AS97" s="25">
        <f>+'Cu1'!AS97</f>
        <v>0</v>
      </c>
      <c r="AT97" s="23">
        <f>+'Cu1'!AT97</f>
        <v>0</v>
      </c>
      <c r="AU97" s="25">
        <f>+'Cu1'!AU97</f>
        <v>0</v>
      </c>
      <c r="AV97" s="39">
        <f>+'Cu1'!AV97</f>
        <v>0</v>
      </c>
      <c r="AW97" s="39">
        <f>+'Cu1'!AW97</f>
        <v>0</v>
      </c>
      <c r="AX97" s="39">
        <f>+'Cu1'!AX97</f>
        <v>0</v>
      </c>
      <c r="AY97" s="25">
        <f>+'Cu1'!AY97</f>
        <v>0</v>
      </c>
      <c r="AZ97" s="39">
        <f>+'Cu1'!AZ97</f>
        <v>0</v>
      </c>
      <c r="BA97" s="39">
        <f>+'Cu1'!BA97</f>
        <v>0</v>
      </c>
      <c r="BB97" s="39">
        <f>+'Cu1'!BB97</f>
        <v>0</v>
      </c>
      <c r="BC97" s="39">
        <f>+'Cu1'!BC97</f>
        <v>0</v>
      </c>
      <c r="BD97" s="39">
        <f>+'Cu1'!BD97</f>
        <v>0</v>
      </c>
      <c r="BE97" s="39">
        <f>+'Cu1'!BE97</f>
        <v>0</v>
      </c>
      <c r="BF97" s="39">
        <f>+'Cu1'!BF97</f>
        <v>0</v>
      </c>
      <c r="BG97" s="39">
        <f>+'Cu1'!BG97</f>
        <v>0</v>
      </c>
    </row>
    <row r="98" spans="1:59" s="40" customFormat="1" hidden="1">
      <c r="A98" s="36">
        <f>+'Cu1'!A98</f>
        <v>49</v>
      </c>
      <c r="B98" s="36">
        <f>+'Cu1'!B98</f>
        <v>850</v>
      </c>
      <c r="C98" s="29" t="str">
        <f>+'Cu1'!C98</f>
        <v>RECOL.LECCIÓ</v>
      </c>
      <c r="D98" s="29" t="str">
        <f>+'Cu1'!D98</f>
        <v>Recol.lecció bledes a manats</v>
      </c>
      <c r="E98" s="37">
        <f>+'Cu1'!E98</f>
        <v>2500</v>
      </c>
      <c r="F98" s="28">
        <f>+'Cu1'!F98</f>
        <v>237.37373737373738</v>
      </c>
      <c r="G98" s="28">
        <f>+'Cu1'!G98</f>
        <v>0</v>
      </c>
      <c r="H98" s="28">
        <f>+'Cu1'!H98</f>
        <v>0</v>
      </c>
      <c r="I98" s="28">
        <f>+'Cu1'!I98</f>
        <v>0</v>
      </c>
      <c r="J98" s="28">
        <f>+'Cu1'!J98</f>
        <v>0</v>
      </c>
      <c r="K98" s="28">
        <f>+'Cu1'!K98</f>
        <v>0</v>
      </c>
      <c r="L98" s="28">
        <f>+'Cu1'!L98</f>
        <v>0</v>
      </c>
      <c r="M98" s="28">
        <f>+'Cu1'!M98</f>
        <v>0</v>
      </c>
      <c r="N98" s="28">
        <f>+'Cu1'!N98</f>
        <v>0</v>
      </c>
      <c r="O98" s="29">
        <f>+'Cu1'!O98</f>
        <v>0</v>
      </c>
      <c r="P98" s="30">
        <f>+'Cu1'!P98</f>
        <v>0</v>
      </c>
      <c r="Q98" s="28">
        <f>+'Cu1'!Q98</f>
        <v>0</v>
      </c>
      <c r="R98" s="29">
        <f>+'Cu1'!R98</f>
        <v>0</v>
      </c>
      <c r="S98" s="29">
        <f>+'Cu1'!S98</f>
        <v>0</v>
      </c>
      <c r="T98" s="29">
        <f>+'Cu1'!T98</f>
        <v>0</v>
      </c>
      <c r="U98" s="29">
        <f>+'Cu1'!U98</f>
        <v>0</v>
      </c>
      <c r="V98" s="29">
        <f>+'Cu1'!V98</f>
        <v>0</v>
      </c>
      <c r="W98" s="29">
        <f>+'Cu1'!W98</f>
        <v>0</v>
      </c>
      <c r="X98" s="29">
        <f>+'Cu1'!X98</f>
        <v>0</v>
      </c>
      <c r="Y98" s="29">
        <f>+'Cu1'!Y98</f>
        <v>0</v>
      </c>
      <c r="Z98" s="28">
        <f>+'Cu1'!Z98</f>
        <v>0</v>
      </c>
      <c r="AA98" s="28">
        <f>+'Cu1'!AA98</f>
        <v>0</v>
      </c>
      <c r="AB98" s="29">
        <f>+'Cu1'!AB98</f>
        <v>0</v>
      </c>
      <c r="AC98" s="29">
        <f>+'Cu1'!AC98</f>
        <v>0</v>
      </c>
      <c r="AD98" s="29">
        <f>+'Cu1'!AD98</f>
        <v>0</v>
      </c>
      <c r="AE98" s="28">
        <f>+'Cu1'!AE98</f>
        <v>0</v>
      </c>
      <c r="AF98" s="28">
        <f>+'Cu1'!AF98</f>
        <v>0</v>
      </c>
      <c r="AG98" s="29">
        <f>+'Cu1'!AG98</f>
        <v>0</v>
      </c>
      <c r="AH98" s="29">
        <f>+'Cu1'!AH98</f>
        <v>0</v>
      </c>
      <c r="AI98" s="29">
        <f>+'Cu1'!AI98</f>
        <v>0</v>
      </c>
      <c r="AJ98" s="29">
        <f>+'Cu1'!AJ98</f>
        <v>0</v>
      </c>
      <c r="AK98" s="29">
        <f>+'Cu1'!AK98</f>
        <v>0</v>
      </c>
      <c r="AL98" s="29">
        <f>+'Cu1'!AL98</f>
        <v>0</v>
      </c>
      <c r="AM98" s="29">
        <f>+'Cu1'!AM98</f>
        <v>0</v>
      </c>
      <c r="AN98" s="29">
        <f>+'Cu1'!AN98</f>
        <v>0</v>
      </c>
      <c r="AO98" s="29">
        <f>+'Cu1'!AO98</f>
        <v>0</v>
      </c>
      <c r="AP98" s="29">
        <f>+'Cu1'!AP98</f>
        <v>0</v>
      </c>
      <c r="AQ98" s="29">
        <f>+'Cu1'!AQ98</f>
        <v>0</v>
      </c>
      <c r="AR98" s="20">
        <f>+'Cu1'!AR98</f>
        <v>783.33333333333337</v>
      </c>
      <c r="AS98" s="20">
        <f>+'Cu1'!AS98</f>
        <v>0</v>
      </c>
      <c r="AT98" s="29">
        <f>+'Cu1'!AT98</f>
        <v>0</v>
      </c>
      <c r="AU98" s="20">
        <f>+'Cu1'!AU98</f>
        <v>7833.3333333333339</v>
      </c>
      <c r="AV98" s="40">
        <f>+'Cu1'!AV98</f>
        <v>0</v>
      </c>
      <c r="AW98" s="40">
        <f>+'Cu1'!AW98</f>
        <v>0</v>
      </c>
      <c r="AX98" s="40">
        <f>+'Cu1'!AX98</f>
        <v>0</v>
      </c>
      <c r="AY98" s="40">
        <f>+'Cu1'!AY98</f>
        <v>0</v>
      </c>
      <c r="AZ98" s="20">
        <f>+'Cu1'!AZ98</f>
        <v>7833.3333333333339</v>
      </c>
      <c r="BA98" s="40">
        <f>+'Cu1'!BA98</f>
        <v>0</v>
      </c>
      <c r="BB98" s="40">
        <f>+'Cu1'!BB98</f>
        <v>0</v>
      </c>
      <c r="BC98" s="40">
        <f>+'Cu1'!BC98</f>
        <v>0</v>
      </c>
      <c r="BD98" s="40">
        <f>+'Cu1'!BD98</f>
        <v>0</v>
      </c>
      <c r="BE98" s="40">
        <f>+'Cu1'!BE98</f>
        <v>0</v>
      </c>
      <c r="BF98" s="40">
        <f>+'Cu1'!BF98</f>
        <v>0</v>
      </c>
      <c r="BG98" s="40">
        <f>+'Cu1'!BG98</f>
        <v>0</v>
      </c>
    </row>
    <row r="99" spans="1:59" s="39" customFormat="1" hidden="1">
      <c r="A99" s="36">
        <f>+'Cu1'!A99</f>
        <v>50</v>
      </c>
      <c r="B99" s="35">
        <f>+'Cu1'!B99</f>
        <v>860</v>
      </c>
      <c r="C99" s="23" t="str">
        <f>+'Cu1'!C99</f>
        <v>RECOL.LECCIÓ</v>
      </c>
      <c r="D99" s="23" t="str">
        <f>+'Cu1'!D99</f>
        <v>Recol.lecció bledes</v>
      </c>
      <c r="E99" s="21">
        <f>+'Cu1'!E99</f>
        <v>2500</v>
      </c>
      <c r="F99" s="22">
        <f>+'Cu1'!F99</f>
        <v>0</v>
      </c>
      <c r="G99" s="22">
        <f>+'Cu1'!G99</f>
        <v>0</v>
      </c>
      <c r="H99" s="22">
        <f>+'Cu1'!H99</f>
        <v>0</v>
      </c>
      <c r="I99" s="22">
        <f>+'Cu1'!I99</f>
        <v>0</v>
      </c>
      <c r="J99" s="22">
        <f>+'Cu1'!J99</f>
        <v>0</v>
      </c>
      <c r="K99" s="22">
        <f>+'Cu1'!K99</f>
        <v>0</v>
      </c>
      <c r="L99" s="22">
        <f>+'Cu1'!L99</f>
        <v>0</v>
      </c>
      <c r="M99" s="22">
        <f>+'Cu1'!M99</f>
        <v>0</v>
      </c>
      <c r="N99" s="22">
        <f>+'Cu1'!N99</f>
        <v>0</v>
      </c>
      <c r="O99" s="23">
        <f>+'Cu1'!O99</f>
        <v>0</v>
      </c>
      <c r="P99" s="24">
        <f>+'Cu1'!P99</f>
        <v>0</v>
      </c>
      <c r="Q99" s="22">
        <f>+'Cu1'!Q99</f>
        <v>0</v>
      </c>
      <c r="R99" s="23">
        <f>+'Cu1'!R99</f>
        <v>0</v>
      </c>
      <c r="S99" s="23">
        <f>+'Cu1'!S99</f>
        <v>0</v>
      </c>
      <c r="T99" s="23">
        <f>+'Cu1'!T99</f>
        <v>0</v>
      </c>
      <c r="U99" s="23">
        <f>+'Cu1'!U99</f>
        <v>0</v>
      </c>
      <c r="V99" s="23">
        <f>+'Cu1'!V99</f>
        <v>0</v>
      </c>
      <c r="W99" s="23">
        <f>+'Cu1'!W99</f>
        <v>0</v>
      </c>
      <c r="X99" s="23">
        <f>+'Cu1'!X99</f>
        <v>0</v>
      </c>
      <c r="Y99" s="23">
        <f>+'Cu1'!Y99</f>
        <v>0</v>
      </c>
      <c r="Z99" s="22">
        <f>+'Cu1'!Z99</f>
        <v>0</v>
      </c>
      <c r="AA99" s="22">
        <f>+'Cu1'!AA99</f>
        <v>0</v>
      </c>
      <c r="AB99" s="23">
        <f>+'Cu1'!AB99</f>
        <v>0</v>
      </c>
      <c r="AC99" s="23">
        <f>+'Cu1'!AC99</f>
        <v>0</v>
      </c>
      <c r="AD99" s="23">
        <f>+'Cu1'!AD99</f>
        <v>0</v>
      </c>
      <c r="AE99" s="22">
        <f>+'Cu1'!AE99</f>
        <v>0</v>
      </c>
      <c r="AF99" s="22">
        <f>+'Cu1'!AF99</f>
        <v>0</v>
      </c>
      <c r="AG99" s="23">
        <f>+'Cu1'!AG99</f>
        <v>0</v>
      </c>
      <c r="AH99" s="23">
        <f>+'Cu1'!AH99</f>
        <v>0</v>
      </c>
      <c r="AI99" s="23">
        <f>+'Cu1'!AI99</f>
        <v>0</v>
      </c>
      <c r="AJ99" s="23">
        <f>+'Cu1'!AJ99</f>
        <v>0</v>
      </c>
      <c r="AK99" s="23">
        <f>+'Cu1'!AK99</f>
        <v>0</v>
      </c>
      <c r="AL99" s="23">
        <f>+'Cu1'!AL99</f>
        <v>0</v>
      </c>
      <c r="AM99" s="23">
        <f>+'Cu1'!AM99</f>
        <v>0</v>
      </c>
      <c r="AN99" s="23">
        <f>+'Cu1'!AN99</f>
        <v>0</v>
      </c>
      <c r="AO99" s="23">
        <f>+'Cu1'!AO99</f>
        <v>0</v>
      </c>
      <c r="AP99" s="23">
        <f>+'Cu1'!AP99</f>
        <v>0</v>
      </c>
      <c r="AQ99" s="23">
        <f>+'Cu1'!AQ99</f>
        <v>0</v>
      </c>
      <c r="AR99" s="25">
        <f>+'Cu1'!AR99</f>
        <v>0</v>
      </c>
      <c r="AS99" s="25">
        <f>+'Cu1'!AS99</f>
        <v>0</v>
      </c>
      <c r="AT99" s="24">
        <f>+'Cu1'!AT99</f>
        <v>0</v>
      </c>
      <c r="AU99" s="39">
        <f>+'Cu1'!AU99</f>
        <v>0</v>
      </c>
      <c r="AV99" s="39">
        <f>+'Cu1'!AV99</f>
        <v>0</v>
      </c>
      <c r="AW99" s="39">
        <f>+'Cu1'!AW99</f>
        <v>0</v>
      </c>
      <c r="AX99" s="39">
        <f>+'Cu1'!AX99</f>
        <v>0</v>
      </c>
      <c r="AY99" s="39">
        <f>+'Cu1'!AY99</f>
        <v>0</v>
      </c>
      <c r="AZ99" s="39">
        <f>+'Cu1'!AZ99</f>
        <v>0</v>
      </c>
      <c r="BA99" s="24">
        <f>+'Cu1'!BA99</f>
        <v>0</v>
      </c>
      <c r="BB99" s="39">
        <f>+'Cu1'!BB99</f>
        <v>0</v>
      </c>
      <c r="BC99" s="39">
        <f>+'Cu1'!BC99</f>
        <v>0</v>
      </c>
      <c r="BD99" s="39">
        <f>+'Cu1'!BD99</f>
        <v>0</v>
      </c>
      <c r="BE99" s="39">
        <f>+'Cu1'!BE99</f>
        <v>0</v>
      </c>
      <c r="BF99" s="39">
        <f>+'Cu1'!BF99</f>
        <v>0</v>
      </c>
      <c r="BG99" s="39">
        <f>+'Cu1'!BG99</f>
        <v>0</v>
      </c>
    </row>
    <row r="100" spans="1:59" s="40" customFormat="1" hidden="1">
      <c r="A100" s="36">
        <f>+'Cu1'!A100</f>
        <v>51</v>
      </c>
      <c r="B100" s="36">
        <f>+'Cu1'!B100</f>
        <v>870</v>
      </c>
      <c r="C100" s="29" t="str">
        <f>+'Cu1'!C100</f>
        <v>RECOL.LECCIÓ</v>
      </c>
      <c r="D100" s="29" t="str">
        <f>+'Cu1'!D100</f>
        <v>Recol.lecció tomàquet</v>
      </c>
      <c r="E100" s="37">
        <f>+'Cu1'!E100</f>
        <v>2500</v>
      </c>
      <c r="F100" s="28">
        <f>+'Cu1'!F100</f>
        <v>0</v>
      </c>
      <c r="G100" s="28">
        <f>+'Cu1'!G100</f>
        <v>0</v>
      </c>
      <c r="H100" s="28">
        <f>+'Cu1'!H100</f>
        <v>0</v>
      </c>
      <c r="I100" s="28">
        <f>+'Cu1'!I100</f>
        <v>0</v>
      </c>
      <c r="J100" s="28">
        <f>+'Cu1'!J100</f>
        <v>0</v>
      </c>
      <c r="K100" s="28">
        <f>+'Cu1'!K100</f>
        <v>0</v>
      </c>
      <c r="L100" s="28">
        <f>+'Cu1'!L100</f>
        <v>0</v>
      </c>
      <c r="M100" s="28">
        <f>+'Cu1'!M100</f>
        <v>0</v>
      </c>
      <c r="N100" s="28">
        <f>+'Cu1'!N100</f>
        <v>0</v>
      </c>
      <c r="O100" s="29">
        <f>+'Cu1'!O100</f>
        <v>0</v>
      </c>
      <c r="P100" s="30">
        <f>+'Cu1'!P100</f>
        <v>0</v>
      </c>
      <c r="Q100" s="28">
        <f>+'Cu1'!Q100</f>
        <v>0</v>
      </c>
      <c r="R100" s="29">
        <f>+'Cu1'!R100</f>
        <v>0</v>
      </c>
      <c r="S100" s="29">
        <f>+'Cu1'!S100</f>
        <v>0</v>
      </c>
      <c r="T100" s="29">
        <f>+'Cu1'!T100</f>
        <v>0</v>
      </c>
      <c r="U100" s="29">
        <f>+'Cu1'!U100</f>
        <v>0</v>
      </c>
      <c r="V100" s="29">
        <f>+'Cu1'!V100</f>
        <v>0</v>
      </c>
      <c r="W100" s="29">
        <f>+'Cu1'!W100</f>
        <v>0</v>
      </c>
      <c r="X100" s="29">
        <f>+'Cu1'!X100</f>
        <v>0</v>
      </c>
      <c r="Y100" s="29">
        <f>+'Cu1'!Y100</f>
        <v>0</v>
      </c>
      <c r="Z100" s="28">
        <f>+'Cu1'!Z100</f>
        <v>0</v>
      </c>
      <c r="AA100" s="28">
        <f>+'Cu1'!AA100</f>
        <v>0</v>
      </c>
      <c r="AB100" s="29">
        <f>+'Cu1'!AB100</f>
        <v>0</v>
      </c>
      <c r="AC100" s="29">
        <f>+'Cu1'!AC100</f>
        <v>0</v>
      </c>
      <c r="AD100" s="29">
        <f>+'Cu1'!AD100</f>
        <v>0</v>
      </c>
      <c r="AE100" s="28">
        <f>+'Cu1'!AE100</f>
        <v>0</v>
      </c>
      <c r="AF100" s="28">
        <f>+'Cu1'!AF100</f>
        <v>0</v>
      </c>
      <c r="AG100" s="29">
        <f>+'Cu1'!AG100</f>
        <v>0</v>
      </c>
      <c r="AH100" s="29">
        <f>+'Cu1'!AH100</f>
        <v>0</v>
      </c>
      <c r="AI100" s="29">
        <f>+'Cu1'!AI100</f>
        <v>0</v>
      </c>
      <c r="AJ100" s="29">
        <f>+'Cu1'!AJ100</f>
        <v>0</v>
      </c>
      <c r="AK100" s="29">
        <f>+'Cu1'!AK100</f>
        <v>0</v>
      </c>
      <c r="AL100" s="29">
        <f>+'Cu1'!AL100</f>
        <v>0</v>
      </c>
      <c r="AM100" s="29">
        <f>+'Cu1'!AM100</f>
        <v>0</v>
      </c>
      <c r="AN100" s="29">
        <f>+'Cu1'!AN100</f>
        <v>0</v>
      </c>
      <c r="AO100" s="29">
        <f>+'Cu1'!AO100</f>
        <v>0</v>
      </c>
      <c r="AP100" s="29">
        <f>+'Cu1'!AP100</f>
        <v>0</v>
      </c>
      <c r="AQ100" s="29">
        <f>+'Cu1'!AQ100</f>
        <v>0</v>
      </c>
      <c r="AR100" s="20">
        <f>+'Cu1'!AR100</f>
        <v>0</v>
      </c>
      <c r="AS100" s="20">
        <f>+'Cu1'!AS100</f>
        <v>0</v>
      </c>
      <c r="AT100" s="30">
        <f>+'Cu1'!AT100</f>
        <v>0</v>
      </c>
      <c r="AU100" s="40">
        <f>+'Cu1'!AU100</f>
        <v>0</v>
      </c>
      <c r="AV100" s="40">
        <f>+'Cu1'!AV100</f>
        <v>0</v>
      </c>
      <c r="AW100" s="40">
        <f>+'Cu1'!AW100</f>
        <v>0</v>
      </c>
      <c r="AX100" s="40">
        <f>+'Cu1'!AX100</f>
        <v>0</v>
      </c>
      <c r="AY100" s="40">
        <f>+'Cu1'!AY100</f>
        <v>0</v>
      </c>
      <c r="AZ100" s="40">
        <f>+'Cu1'!AZ100</f>
        <v>0</v>
      </c>
      <c r="BA100" s="40">
        <f>+'Cu1'!BA100</f>
        <v>0</v>
      </c>
      <c r="BB100" s="30">
        <f>+'Cu1'!BB100</f>
        <v>0</v>
      </c>
      <c r="BC100" s="40">
        <f>+'Cu1'!BC100</f>
        <v>0</v>
      </c>
      <c r="BD100" s="40">
        <f>+'Cu1'!BD100</f>
        <v>0</v>
      </c>
      <c r="BE100" s="40">
        <f>+'Cu1'!BE100</f>
        <v>0</v>
      </c>
      <c r="BF100" s="40">
        <f>+'Cu1'!BF100</f>
        <v>0</v>
      </c>
      <c r="BG100" s="40">
        <f>+'Cu1'!BG100</f>
        <v>0</v>
      </c>
    </row>
    <row r="101" spans="1:59" s="39" customFormat="1" hidden="1">
      <c r="A101" s="36">
        <f>+'Cu1'!A101</f>
        <v>52</v>
      </c>
      <c r="B101" s="35">
        <f>+'Cu1'!B101</f>
        <v>880</v>
      </c>
      <c r="C101" s="23" t="str">
        <f>+'Cu1'!C101</f>
        <v>RECOL.LECCIÓ</v>
      </c>
      <c r="D101" s="23" t="str">
        <f>+'Cu1'!D101</f>
        <v>Recol.lecció carbassa</v>
      </c>
      <c r="E101" s="21">
        <f>+'Cu1'!E101</f>
        <v>2500</v>
      </c>
      <c r="F101" s="22">
        <f>+'Cu1'!F101</f>
        <v>0</v>
      </c>
      <c r="G101" s="22">
        <f>+'Cu1'!G101</f>
        <v>0</v>
      </c>
      <c r="H101" s="22">
        <f>+'Cu1'!H101</f>
        <v>0</v>
      </c>
      <c r="I101" s="22">
        <f>+'Cu1'!I101</f>
        <v>0</v>
      </c>
      <c r="J101" s="22">
        <f>+'Cu1'!J101</f>
        <v>0</v>
      </c>
      <c r="K101" s="22">
        <f>+'Cu1'!K101</f>
        <v>0</v>
      </c>
      <c r="L101" s="22">
        <f>+'Cu1'!L101</f>
        <v>0</v>
      </c>
      <c r="M101" s="22">
        <f>+'Cu1'!M101</f>
        <v>0</v>
      </c>
      <c r="N101" s="22">
        <f>+'Cu1'!N101</f>
        <v>0</v>
      </c>
      <c r="O101" s="23">
        <f>+'Cu1'!O101</f>
        <v>0</v>
      </c>
      <c r="P101" s="24">
        <f>+'Cu1'!P101</f>
        <v>0</v>
      </c>
      <c r="Q101" s="22">
        <f>+'Cu1'!Q101</f>
        <v>0</v>
      </c>
      <c r="R101" s="23">
        <f>+'Cu1'!R101</f>
        <v>0</v>
      </c>
      <c r="S101" s="23">
        <f>+'Cu1'!S101</f>
        <v>0</v>
      </c>
      <c r="T101" s="23">
        <f>+'Cu1'!T101</f>
        <v>0</v>
      </c>
      <c r="U101" s="23">
        <f>+'Cu1'!U101</f>
        <v>0</v>
      </c>
      <c r="V101" s="23">
        <f>+'Cu1'!V101</f>
        <v>0</v>
      </c>
      <c r="W101" s="23">
        <f>+'Cu1'!W101</f>
        <v>0</v>
      </c>
      <c r="X101" s="23">
        <f>+'Cu1'!X101</f>
        <v>0</v>
      </c>
      <c r="Y101" s="23">
        <f>+'Cu1'!Y101</f>
        <v>0</v>
      </c>
      <c r="Z101" s="22">
        <f>+'Cu1'!Z101</f>
        <v>0</v>
      </c>
      <c r="AA101" s="22">
        <f>+'Cu1'!AA101</f>
        <v>0</v>
      </c>
      <c r="AB101" s="23">
        <f>+'Cu1'!AB101</f>
        <v>0</v>
      </c>
      <c r="AC101" s="23">
        <f>+'Cu1'!AC101</f>
        <v>0</v>
      </c>
      <c r="AD101" s="23">
        <f>+'Cu1'!AD101</f>
        <v>0</v>
      </c>
      <c r="AE101" s="22">
        <f>+'Cu1'!AE101</f>
        <v>0</v>
      </c>
      <c r="AF101" s="22">
        <f>+'Cu1'!AF101</f>
        <v>0</v>
      </c>
      <c r="AG101" s="23">
        <f>+'Cu1'!AG101</f>
        <v>0</v>
      </c>
      <c r="AH101" s="23">
        <f>+'Cu1'!AH101</f>
        <v>0</v>
      </c>
      <c r="AI101" s="23">
        <f>+'Cu1'!AI101</f>
        <v>0</v>
      </c>
      <c r="AJ101" s="23">
        <f>+'Cu1'!AJ101</f>
        <v>0</v>
      </c>
      <c r="AK101" s="23">
        <f>+'Cu1'!AK101</f>
        <v>0</v>
      </c>
      <c r="AL101" s="23">
        <f>+'Cu1'!AL101</f>
        <v>0</v>
      </c>
      <c r="AM101" s="23">
        <f>+'Cu1'!AM101</f>
        <v>0</v>
      </c>
      <c r="AN101" s="23">
        <f>+'Cu1'!AN101</f>
        <v>0</v>
      </c>
      <c r="AO101" s="23">
        <f>+'Cu1'!AO101</f>
        <v>0</v>
      </c>
      <c r="AP101" s="23">
        <f>+'Cu1'!AP101</f>
        <v>0</v>
      </c>
      <c r="AQ101" s="23">
        <f>+'Cu1'!AQ101</f>
        <v>0</v>
      </c>
      <c r="AR101" s="25">
        <f>+'Cu1'!AR101</f>
        <v>0</v>
      </c>
      <c r="AS101" s="25">
        <f>+'Cu1'!AS101</f>
        <v>0</v>
      </c>
      <c r="AT101" s="24">
        <f>+'Cu1'!AT101</f>
        <v>0</v>
      </c>
      <c r="AU101" s="39">
        <f>+'Cu1'!AU101</f>
        <v>0</v>
      </c>
      <c r="AV101" s="39">
        <f>+'Cu1'!AV101</f>
        <v>0</v>
      </c>
      <c r="AW101" s="39">
        <f>+'Cu1'!AW101</f>
        <v>0</v>
      </c>
      <c r="AX101" s="39">
        <f>+'Cu1'!AX101</f>
        <v>0</v>
      </c>
      <c r="AY101" s="39">
        <f>+'Cu1'!AY101</f>
        <v>0</v>
      </c>
      <c r="AZ101" s="39">
        <f>+'Cu1'!AZ101</f>
        <v>0</v>
      </c>
      <c r="BA101" s="39">
        <f>+'Cu1'!BA101</f>
        <v>0</v>
      </c>
      <c r="BB101" s="39">
        <f>+'Cu1'!BB101</f>
        <v>0</v>
      </c>
      <c r="BC101" s="24">
        <f>+'Cu1'!BC101</f>
        <v>0</v>
      </c>
      <c r="BD101" s="39">
        <f>+'Cu1'!BD101</f>
        <v>0</v>
      </c>
      <c r="BE101" s="39">
        <f>+'Cu1'!BE101</f>
        <v>0</v>
      </c>
      <c r="BF101" s="39">
        <f>+'Cu1'!BF101</f>
        <v>0</v>
      </c>
      <c r="BG101" s="39">
        <f>+'Cu1'!BG101</f>
        <v>0</v>
      </c>
    </row>
    <row r="102" spans="1:59" s="40" customFormat="1" hidden="1">
      <c r="A102" s="36">
        <f>+'Cu1'!A102</f>
        <v>53</v>
      </c>
      <c r="B102" s="36">
        <f>+'Cu1'!B102</f>
        <v>115</v>
      </c>
      <c r="C102" s="29" t="str">
        <f>+'Cu1'!C102</f>
        <v>PREPARACIÓ DEL SÒL</v>
      </c>
      <c r="D102" s="29" t="str">
        <f>+'Cu1'!D102</f>
        <v>Preparació per desbrossat amb discos</v>
      </c>
      <c r="E102" s="37">
        <f>+'Cu1'!E102</f>
        <v>2500</v>
      </c>
      <c r="F102" s="28">
        <f>+'Cu1'!F102</f>
        <v>0</v>
      </c>
      <c r="G102" s="28">
        <f>+'Cu1'!G102</f>
        <v>0.5</v>
      </c>
      <c r="H102" s="28">
        <f>+'Cu1'!H102</f>
        <v>0</v>
      </c>
      <c r="I102" s="28">
        <f>+'Cu1'!I102</f>
        <v>0</v>
      </c>
      <c r="J102" s="28">
        <f>+'Cu1'!J102</f>
        <v>0</v>
      </c>
      <c r="K102" s="28">
        <f>+'Cu1'!K102</f>
        <v>0</v>
      </c>
      <c r="L102" s="28">
        <f>+'Cu1'!L102</f>
        <v>0.5</v>
      </c>
      <c r="M102" s="28">
        <f>+'Cu1'!M102</f>
        <v>0</v>
      </c>
      <c r="N102" s="28">
        <f>+'Cu1'!N102</f>
        <v>0</v>
      </c>
      <c r="O102" s="29">
        <f>+'Cu1'!O102</f>
        <v>0</v>
      </c>
      <c r="P102" s="30">
        <f>+'Cu1'!P102</f>
        <v>0</v>
      </c>
      <c r="Q102" s="28">
        <f>+'Cu1'!Q102</f>
        <v>0</v>
      </c>
      <c r="R102" s="29">
        <f>+'Cu1'!R102</f>
        <v>0</v>
      </c>
      <c r="S102" s="29">
        <f>+'Cu1'!S102</f>
        <v>0</v>
      </c>
      <c r="T102" s="29">
        <f>+'Cu1'!T102</f>
        <v>0</v>
      </c>
      <c r="U102" s="29">
        <f>+'Cu1'!U102</f>
        <v>0</v>
      </c>
      <c r="V102" s="29">
        <f>+'Cu1'!V102</f>
        <v>0</v>
      </c>
      <c r="W102" s="29">
        <f>+'Cu1'!W102</f>
        <v>0</v>
      </c>
      <c r="X102" s="29">
        <f>+'Cu1'!X102</f>
        <v>0</v>
      </c>
      <c r="Y102" s="29">
        <f>+'Cu1'!Y102</f>
        <v>0</v>
      </c>
      <c r="Z102" s="28">
        <f>+'Cu1'!Z102</f>
        <v>0</v>
      </c>
      <c r="AA102" s="28">
        <f>+'Cu1'!AA102</f>
        <v>0</v>
      </c>
      <c r="AB102" s="29">
        <f>+'Cu1'!AB102</f>
        <v>0</v>
      </c>
      <c r="AC102" s="29">
        <f>+'Cu1'!AC102</f>
        <v>0</v>
      </c>
      <c r="AD102" s="29">
        <f>+'Cu1'!AD102</f>
        <v>0</v>
      </c>
      <c r="AE102" s="28">
        <f>+'Cu1'!AE102</f>
        <v>0</v>
      </c>
      <c r="AF102" s="28">
        <f>+'Cu1'!AF102</f>
        <v>0</v>
      </c>
      <c r="AG102" s="29">
        <f>+'Cu1'!AG102</f>
        <v>0</v>
      </c>
      <c r="AH102" s="29">
        <f>+'Cu1'!AH102</f>
        <v>0</v>
      </c>
      <c r="AI102" s="29">
        <f>+'Cu1'!AI102</f>
        <v>0</v>
      </c>
      <c r="AJ102" s="29">
        <f>+'Cu1'!AJ102</f>
        <v>0</v>
      </c>
      <c r="AK102" s="29">
        <f>+'Cu1'!AK102</f>
        <v>0</v>
      </c>
      <c r="AL102" s="29">
        <f>+'Cu1'!AL102</f>
        <v>0</v>
      </c>
      <c r="AM102" s="29">
        <f>+'Cu1'!AM102</f>
        <v>0</v>
      </c>
      <c r="AN102" s="29">
        <f>+'Cu1'!AN102</f>
        <v>0</v>
      </c>
      <c r="AO102" s="29">
        <f>+'Cu1'!AO102</f>
        <v>0</v>
      </c>
      <c r="AP102" s="29">
        <f>+'Cu1'!AP102</f>
        <v>0</v>
      </c>
      <c r="AQ102" s="29">
        <f>+'Cu1'!AQ102</f>
        <v>0</v>
      </c>
      <c r="AR102" s="29">
        <f>+'Cu1'!AR102</f>
        <v>0</v>
      </c>
      <c r="AS102" s="29">
        <f>+'Cu1'!AS102</f>
        <v>0</v>
      </c>
      <c r="AT102" s="29">
        <f>+'Cu1'!AT102</f>
        <v>0</v>
      </c>
      <c r="AU102" s="40">
        <f>+'Cu1'!AU102</f>
        <v>0</v>
      </c>
      <c r="AV102" s="40">
        <f>+'Cu1'!AV102</f>
        <v>0</v>
      </c>
      <c r="AW102" s="40">
        <f>+'Cu1'!AW102</f>
        <v>0</v>
      </c>
      <c r="AX102" s="40">
        <f>+'Cu1'!AX102</f>
        <v>0</v>
      </c>
      <c r="AY102" s="40">
        <f>+'Cu1'!AY102</f>
        <v>0</v>
      </c>
      <c r="AZ102" s="40">
        <f>+'Cu1'!AZ102</f>
        <v>0</v>
      </c>
      <c r="BA102" s="40">
        <f>+'Cu1'!BA102</f>
        <v>0</v>
      </c>
      <c r="BB102" s="40">
        <f>+'Cu1'!BB102</f>
        <v>0</v>
      </c>
      <c r="BC102" s="40">
        <f>+'Cu1'!BC102</f>
        <v>0</v>
      </c>
      <c r="BD102" s="40">
        <f>+'Cu1'!BD102</f>
        <v>0</v>
      </c>
      <c r="BE102" s="40">
        <f>+'Cu1'!BE102</f>
        <v>0</v>
      </c>
      <c r="BF102" s="40">
        <f>+'Cu1'!BF102</f>
        <v>0</v>
      </c>
      <c r="BG102" s="40">
        <f>+'Cu1'!BG102</f>
        <v>0</v>
      </c>
    </row>
    <row r="103" spans="1:59" s="39" customFormat="1" hidden="1">
      <c r="A103" s="36">
        <f>+'Cu1'!A103</f>
        <v>54</v>
      </c>
      <c r="B103" s="35">
        <f>+'Cu1'!B103</f>
        <v>125</v>
      </c>
      <c r="C103" s="23" t="str">
        <f>+'Cu1'!C103</f>
        <v>PREPARACIÓ DEL SÒL</v>
      </c>
      <c r="D103" s="23" t="str">
        <f>+'Cu1'!D103</f>
        <v>Preparació per desbrossat amb desbrossadora</v>
      </c>
      <c r="E103" s="21">
        <f>+'Cu1'!E103</f>
        <v>2500</v>
      </c>
      <c r="F103" s="22">
        <f>+'Cu1'!F103</f>
        <v>0</v>
      </c>
      <c r="G103" s="22">
        <f>+'Cu1'!G103</f>
        <v>0.5</v>
      </c>
      <c r="H103" s="22">
        <f>+'Cu1'!H103</f>
        <v>0</v>
      </c>
      <c r="I103" s="22">
        <f>+'Cu1'!I103</f>
        <v>0</v>
      </c>
      <c r="J103" s="22">
        <f>+'Cu1'!J103</f>
        <v>0</v>
      </c>
      <c r="K103" s="22">
        <f>+'Cu1'!K103</f>
        <v>0.5</v>
      </c>
      <c r="L103" s="22">
        <f>+'Cu1'!L103</f>
        <v>0</v>
      </c>
      <c r="M103" s="22">
        <f>+'Cu1'!M103</f>
        <v>0</v>
      </c>
      <c r="N103" s="22">
        <f>+'Cu1'!N103</f>
        <v>0</v>
      </c>
      <c r="O103" s="23">
        <f>+'Cu1'!O103</f>
        <v>0</v>
      </c>
      <c r="P103" s="24">
        <f>+'Cu1'!P103</f>
        <v>0</v>
      </c>
      <c r="Q103" s="22">
        <f>+'Cu1'!Q103</f>
        <v>0</v>
      </c>
      <c r="R103" s="23">
        <f>+'Cu1'!R103</f>
        <v>0</v>
      </c>
      <c r="S103" s="23">
        <f>+'Cu1'!S103</f>
        <v>0</v>
      </c>
      <c r="T103" s="23">
        <f>+'Cu1'!T103</f>
        <v>0</v>
      </c>
      <c r="U103" s="23">
        <f>+'Cu1'!U103</f>
        <v>0</v>
      </c>
      <c r="V103" s="23">
        <f>+'Cu1'!V103</f>
        <v>0</v>
      </c>
      <c r="W103" s="23">
        <f>+'Cu1'!W103</f>
        <v>0</v>
      </c>
      <c r="X103" s="23">
        <f>+'Cu1'!X103</f>
        <v>0</v>
      </c>
      <c r="Y103" s="23">
        <f>+'Cu1'!Y103</f>
        <v>0</v>
      </c>
      <c r="Z103" s="22">
        <f>+'Cu1'!Z103</f>
        <v>0</v>
      </c>
      <c r="AA103" s="22">
        <f>+'Cu1'!AA103</f>
        <v>0</v>
      </c>
      <c r="AB103" s="23">
        <f>+'Cu1'!AB103</f>
        <v>0</v>
      </c>
      <c r="AC103" s="23">
        <f>+'Cu1'!AC103</f>
        <v>0</v>
      </c>
      <c r="AD103" s="23">
        <f>+'Cu1'!AD103</f>
        <v>0</v>
      </c>
      <c r="AE103" s="22">
        <f>+'Cu1'!AE103</f>
        <v>0</v>
      </c>
      <c r="AF103" s="22">
        <f>+'Cu1'!AF103</f>
        <v>0</v>
      </c>
      <c r="AG103" s="23">
        <f>+'Cu1'!AG103</f>
        <v>0</v>
      </c>
      <c r="AH103" s="23">
        <f>+'Cu1'!AH103</f>
        <v>0</v>
      </c>
      <c r="AI103" s="23">
        <f>+'Cu1'!AI103</f>
        <v>0</v>
      </c>
      <c r="AJ103" s="23">
        <f>+'Cu1'!AJ103</f>
        <v>0</v>
      </c>
      <c r="AK103" s="23">
        <f>+'Cu1'!AK103</f>
        <v>0</v>
      </c>
      <c r="AL103" s="23">
        <f>+'Cu1'!AL103</f>
        <v>0</v>
      </c>
      <c r="AM103" s="23">
        <f>+'Cu1'!AM103</f>
        <v>0</v>
      </c>
      <c r="AN103" s="23">
        <f>+'Cu1'!AN103</f>
        <v>0</v>
      </c>
      <c r="AO103" s="23">
        <f>+'Cu1'!AO103</f>
        <v>0</v>
      </c>
      <c r="AP103" s="23">
        <f>+'Cu1'!AP103</f>
        <v>0</v>
      </c>
      <c r="AQ103" s="23">
        <f>+'Cu1'!AQ103</f>
        <v>0</v>
      </c>
      <c r="AR103" s="23">
        <f>+'Cu1'!AR103</f>
        <v>0</v>
      </c>
      <c r="AS103" s="23">
        <f>+'Cu1'!AS103</f>
        <v>0</v>
      </c>
      <c r="AT103" s="23">
        <f>+'Cu1'!AT103</f>
        <v>0</v>
      </c>
      <c r="AU103" s="39">
        <f>+'Cu1'!AU103</f>
        <v>0</v>
      </c>
      <c r="AV103" s="39">
        <f>+'Cu1'!AV103</f>
        <v>0</v>
      </c>
      <c r="AW103" s="39">
        <f>+'Cu1'!AW103</f>
        <v>0</v>
      </c>
      <c r="AX103" s="39">
        <f>+'Cu1'!AX103</f>
        <v>0</v>
      </c>
      <c r="AY103" s="39">
        <f>+'Cu1'!AY103</f>
        <v>0</v>
      </c>
      <c r="AZ103" s="39">
        <f>+'Cu1'!AZ103</f>
        <v>0</v>
      </c>
      <c r="BA103" s="39">
        <f>+'Cu1'!BA103</f>
        <v>0</v>
      </c>
      <c r="BB103" s="39">
        <f>+'Cu1'!BB103</f>
        <v>0</v>
      </c>
      <c r="BC103" s="39">
        <f>+'Cu1'!BC103</f>
        <v>0</v>
      </c>
      <c r="BD103" s="39">
        <f>+'Cu1'!BD103</f>
        <v>0</v>
      </c>
      <c r="BE103" s="39">
        <f>+'Cu1'!BE103</f>
        <v>0</v>
      </c>
      <c r="BF103" s="39">
        <f>+'Cu1'!BF103</f>
        <v>0</v>
      </c>
      <c r="BG103" s="39">
        <f>+'Cu1'!BG103</f>
        <v>0</v>
      </c>
    </row>
    <row r="104" spans="1:59" s="40" customFormat="1" hidden="1">
      <c r="A104" s="36">
        <f>+'Cu1'!A104</f>
        <v>55</v>
      </c>
      <c r="B104" s="36">
        <f>+'Cu1'!B104</f>
        <v>135</v>
      </c>
      <c r="C104" s="29" t="str">
        <f>+'Cu1'!C104</f>
        <v>PREPARACIÓ DEL SÒL</v>
      </c>
      <c r="D104" s="29" t="str">
        <f>+'Cu1'!D104</f>
        <v>Preparació per subsolat</v>
      </c>
      <c r="E104" s="37">
        <f>+'Cu1'!E104</f>
        <v>2500</v>
      </c>
      <c r="F104" s="28">
        <f>+'Cu1'!F104</f>
        <v>0</v>
      </c>
      <c r="G104" s="28">
        <f>+'Cu1'!G104</f>
        <v>0.5</v>
      </c>
      <c r="H104" s="28">
        <f>+'Cu1'!H104</f>
        <v>0</v>
      </c>
      <c r="I104" s="28">
        <f>+'Cu1'!I104</f>
        <v>0</v>
      </c>
      <c r="J104" s="28">
        <f>+'Cu1'!J104</f>
        <v>0.5</v>
      </c>
      <c r="K104" s="28">
        <f>+'Cu1'!K104</f>
        <v>0</v>
      </c>
      <c r="L104" s="28">
        <f>+'Cu1'!L104</f>
        <v>0</v>
      </c>
      <c r="M104" s="28">
        <f>+'Cu1'!M104</f>
        <v>0</v>
      </c>
      <c r="N104" s="28">
        <f>+'Cu1'!N104</f>
        <v>0</v>
      </c>
      <c r="O104" s="29">
        <f>+'Cu1'!O104</f>
        <v>0</v>
      </c>
      <c r="P104" s="30">
        <f>+'Cu1'!P104</f>
        <v>0</v>
      </c>
      <c r="Q104" s="28">
        <f>+'Cu1'!Q104</f>
        <v>0</v>
      </c>
      <c r="R104" s="29">
        <f>+'Cu1'!R104</f>
        <v>0</v>
      </c>
      <c r="S104" s="29">
        <f>+'Cu1'!S104</f>
        <v>0</v>
      </c>
      <c r="T104" s="29">
        <f>+'Cu1'!T104</f>
        <v>0</v>
      </c>
      <c r="U104" s="29">
        <f>+'Cu1'!U104</f>
        <v>0</v>
      </c>
      <c r="V104" s="29">
        <f>+'Cu1'!V104</f>
        <v>0</v>
      </c>
      <c r="W104" s="29">
        <f>+'Cu1'!W104</f>
        <v>0</v>
      </c>
      <c r="X104" s="29">
        <f>+'Cu1'!X104</f>
        <v>0</v>
      </c>
      <c r="Y104" s="29">
        <f>+'Cu1'!Y104</f>
        <v>0</v>
      </c>
      <c r="Z104" s="28">
        <f>+'Cu1'!Z104</f>
        <v>0</v>
      </c>
      <c r="AA104" s="28">
        <f>+'Cu1'!AA104</f>
        <v>0</v>
      </c>
      <c r="AB104" s="29">
        <f>+'Cu1'!AB104</f>
        <v>0</v>
      </c>
      <c r="AC104" s="29">
        <f>+'Cu1'!AC104</f>
        <v>0</v>
      </c>
      <c r="AD104" s="29">
        <f>+'Cu1'!AD104</f>
        <v>0</v>
      </c>
      <c r="AE104" s="28">
        <f>+'Cu1'!AE104</f>
        <v>0</v>
      </c>
      <c r="AF104" s="28">
        <f>+'Cu1'!AF104</f>
        <v>0</v>
      </c>
      <c r="AG104" s="29">
        <f>+'Cu1'!AG104</f>
        <v>0</v>
      </c>
      <c r="AH104" s="29">
        <f>+'Cu1'!AH104</f>
        <v>0</v>
      </c>
      <c r="AI104" s="29">
        <f>+'Cu1'!AI104</f>
        <v>0</v>
      </c>
      <c r="AJ104" s="29">
        <f>+'Cu1'!AJ104</f>
        <v>0</v>
      </c>
      <c r="AK104" s="29">
        <f>+'Cu1'!AK104</f>
        <v>0</v>
      </c>
      <c r="AL104" s="29">
        <f>+'Cu1'!AL104</f>
        <v>0</v>
      </c>
      <c r="AM104" s="29">
        <f>+'Cu1'!AM104</f>
        <v>0</v>
      </c>
      <c r="AN104" s="29">
        <f>+'Cu1'!AN104</f>
        <v>0</v>
      </c>
      <c r="AO104" s="29">
        <f>+'Cu1'!AO104</f>
        <v>0</v>
      </c>
      <c r="AP104" s="29">
        <f>+'Cu1'!AP104</f>
        <v>0</v>
      </c>
      <c r="AQ104" s="29">
        <f>+'Cu1'!AQ104</f>
        <v>0</v>
      </c>
      <c r="AR104" s="29">
        <f>+'Cu1'!AR104</f>
        <v>0</v>
      </c>
      <c r="AS104" s="29">
        <f>+'Cu1'!AS104</f>
        <v>0</v>
      </c>
      <c r="AT104" s="29">
        <f>+'Cu1'!AT104</f>
        <v>0</v>
      </c>
      <c r="AU104" s="40">
        <f>+'Cu1'!AU104</f>
        <v>0</v>
      </c>
      <c r="AV104" s="40">
        <f>+'Cu1'!AV104</f>
        <v>0</v>
      </c>
      <c r="AW104" s="40">
        <f>+'Cu1'!AW104</f>
        <v>0</v>
      </c>
      <c r="AX104" s="40">
        <f>+'Cu1'!AX104</f>
        <v>0</v>
      </c>
      <c r="AY104" s="40">
        <f>+'Cu1'!AY104</f>
        <v>0</v>
      </c>
      <c r="AZ104" s="40">
        <f>+'Cu1'!AZ104</f>
        <v>0</v>
      </c>
      <c r="BA104" s="40">
        <f>+'Cu1'!BA104</f>
        <v>0</v>
      </c>
      <c r="BB104" s="40">
        <f>+'Cu1'!BB104</f>
        <v>0</v>
      </c>
      <c r="BC104" s="40">
        <f>+'Cu1'!BC104</f>
        <v>0</v>
      </c>
      <c r="BD104" s="40">
        <f>+'Cu1'!BD104</f>
        <v>0</v>
      </c>
      <c r="BE104" s="40">
        <f>+'Cu1'!BE104</f>
        <v>0</v>
      </c>
      <c r="BF104" s="40">
        <f>+'Cu1'!BF104</f>
        <v>0</v>
      </c>
      <c r="BG104" s="40">
        <f>+'Cu1'!BG104</f>
        <v>0</v>
      </c>
    </row>
    <row r="105" spans="1:59" s="39" customFormat="1" hidden="1">
      <c r="A105" s="36">
        <f>+'Cu1'!A105</f>
        <v>56</v>
      </c>
      <c r="B105" s="35">
        <f>+'Cu1'!B105</f>
        <v>145</v>
      </c>
      <c r="C105" s="23" t="str">
        <f>+'Cu1'!C105</f>
        <v>PREPARACIÓ DEL SÒL</v>
      </c>
      <c r="D105" s="23" t="str">
        <f>+'Cu1'!D105</f>
        <v>Preparació per alçat</v>
      </c>
      <c r="E105" s="21">
        <f>+'Cu1'!E105</f>
        <v>2500</v>
      </c>
      <c r="F105" s="22">
        <f>+'Cu1'!F105</f>
        <v>0</v>
      </c>
      <c r="G105" s="22">
        <f>+'Cu1'!G105</f>
        <v>0</v>
      </c>
      <c r="H105" s="22">
        <f>+'Cu1'!H105</f>
        <v>0</v>
      </c>
      <c r="I105" s="22">
        <f>+'Cu1'!I105</f>
        <v>0</v>
      </c>
      <c r="J105" s="22">
        <f>+'Cu1'!J105</f>
        <v>0</v>
      </c>
      <c r="K105" s="22">
        <f>+'Cu1'!K105</f>
        <v>0</v>
      </c>
      <c r="L105" s="22">
        <f>+'Cu1'!L105</f>
        <v>0</v>
      </c>
      <c r="M105" s="22">
        <f>+'Cu1'!M105</f>
        <v>0</v>
      </c>
      <c r="N105" s="22">
        <f>+'Cu1'!N105</f>
        <v>0</v>
      </c>
      <c r="O105" s="23">
        <f>+'Cu1'!O105</f>
        <v>0</v>
      </c>
      <c r="P105" s="24">
        <f>+'Cu1'!P105</f>
        <v>0</v>
      </c>
      <c r="Q105" s="22">
        <f>+'Cu1'!Q105</f>
        <v>0</v>
      </c>
      <c r="R105" s="23">
        <f>+'Cu1'!R105</f>
        <v>0</v>
      </c>
      <c r="S105" s="23">
        <f>+'Cu1'!S105</f>
        <v>0</v>
      </c>
      <c r="T105" s="23">
        <f>+'Cu1'!T105</f>
        <v>0</v>
      </c>
      <c r="U105" s="23">
        <f>+'Cu1'!U105</f>
        <v>0</v>
      </c>
      <c r="V105" s="23">
        <f>+'Cu1'!V105</f>
        <v>0</v>
      </c>
      <c r="W105" s="23">
        <f>+'Cu1'!W105</f>
        <v>0</v>
      </c>
      <c r="X105" s="23">
        <f>+'Cu1'!X105</f>
        <v>0</v>
      </c>
      <c r="Y105" s="23">
        <f>+'Cu1'!Y105</f>
        <v>0</v>
      </c>
      <c r="Z105" s="22">
        <f>+'Cu1'!Z105</f>
        <v>0</v>
      </c>
      <c r="AA105" s="22">
        <f>+'Cu1'!AA105</f>
        <v>0</v>
      </c>
      <c r="AB105" s="23">
        <f>+'Cu1'!AB105</f>
        <v>0</v>
      </c>
      <c r="AC105" s="23">
        <f>+'Cu1'!AC105</f>
        <v>0</v>
      </c>
      <c r="AD105" s="23">
        <f>+'Cu1'!AD105</f>
        <v>0</v>
      </c>
      <c r="AE105" s="22">
        <f>+'Cu1'!AE105</f>
        <v>0</v>
      </c>
      <c r="AF105" s="22">
        <f>+'Cu1'!AF105</f>
        <v>0</v>
      </c>
      <c r="AG105" s="23">
        <f>+'Cu1'!AG105</f>
        <v>0</v>
      </c>
      <c r="AH105" s="23">
        <f>+'Cu1'!AH105</f>
        <v>0</v>
      </c>
      <c r="AI105" s="23">
        <f>+'Cu1'!AI105</f>
        <v>0</v>
      </c>
      <c r="AJ105" s="23">
        <f>+'Cu1'!AJ105</f>
        <v>0</v>
      </c>
      <c r="AK105" s="23">
        <f>+'Cu1'!AK105</f>
        <v>0</v>
      </c>
      <c r="AL105" s="23">
        <f>+'Cu1'!AL105</f>
        <v>0</v>
      </c>
      <c r="AM105" s="23">
        <f>+'Cu1'!AM105</f>
        <v>0</v>
      </c>
      <c r="AN105" s="23">
        <f>+'Cu1'!AN105</f>
        <v>0</v>
      </c>
      <c r="AO105" s="23">
        <f>+'Cu1'!AO105</f>
        <v>0</v>
      </c>
      <c r="AP105" s="23">
        <f>+'Cu1'!AP105</f>
        <v>0</v>
      </c>
      <c r="AQ105" s="23">
        <f>+'Cu1'!AQ105</f>
        <v>0</v>
      </c>
      <c r="AR105" s="23">
        <f>+'Cu1'!AR105</f>
        <v>0</v>
      </c>
      <c r="AS105" s="23">
        <f>+'Cu1'!AS105</f>
        <v>0</v>
      </c>
      <c r="AT105" s="23">
        <f>+'Cu1'!AT105</f>
        <v>0</v>
      </c>
      <c r="AU105" s="39">
        <f>+'Cu1'!AU105</f>
        <v>0</v>
      </c>
      <c r="AV105" s="39">
        <f>+'Cu1'!AV105</f>
        <v>0</v>
      </c>
      <c r="AW105" s="39">
        <f>+'Cu1'!AW105</f>
        <v>0</v>
      </c>
      <c r="AX105" s="39">
        <f>+'Cu1'!AX105</f>
        <v>0</v>
      </c>
      <c r="AY105" s="39">
        <f>+'Cu1'!AY105</f>
        <v>0</v>
      </c>
      <c r="AZ105" s="39">
        <f>+'Cu1'!AZ105</f>
        <v>0</v>
      </c>
      <c r="BA105" s="39">
        <f>+'Cu1'!BA105</f>
        <v>0</v>
      </c>
      <c r="BB105" s="39">
        <f>+'Cu1'!BB105</f>
        <v>0</v>
      </c>
      <c r="BC105" s="39">
        <f>+'Cu1'!BC105</f>
        <v>0</v>
      </c>
      <c r="BD105" s="39">
        <f>+'Cu1'!BD105</f>
        <v>0</v>
      </c>
      <c r="BE105" s="39">
        <f>+'Cu1'!BE105</f>
        <v>0</v>
      </c>
      <c r="BF105" s="39">
        <f>+'Cu1'!BF105</f>
        <v>0</v>
      </c>
      <c r="BG105" s="39">
        <f>+'Cu1'!BG105</f>
        <v>0</v>
      </c>
    </row>
    <row r="106" spans="1:59" s="40" customFormat="1" hidden="1">
      <c r="A106" s="36">
        <f>+'Cu1'!A106</f>
        <v>57</v>
      </c>
      <c r="B106" s="36">
        <f>+'Cu1'!B106</f>
        <v>155</v>
      </c>
      <c r="C106" s="29" t="str">
        <f>+'Cu1'!C106</f>
        <v>PREPARACIÓ DEL SÒL</v>
      </c>
      <c r="D106" s="29" t="str">
        <f>+'Cu1'!D106</f>
        <v>Preparació per estripat</v>
      </c>
      <c r="E106" s="37">
        <f>+'Cu1'!E106</f>
        <v>2500</v>
      </c>
      <c r="F106" s="28">
        <f>+'Cu1'!F106</f>
        <v>0</v>
      </c>
      <c r="G106" s="28">
        <f>+'Cu1'!G106</f>
        <v>0.5</v>
      </c>
      <c r="H106" s="28">
        <f>+'Cu1'!H106</f>
        <v>0</v>
      </c>
      <c r="I106" s="28">
        <f>+'Cu1'!I106</f>
        <v>0</v>
      </c>
      <c r="J106" s="28">
        <f>+'Cu1'!J106</f>
        <v>0</v>
      </c>
      <c r="K106" s="28">
        <f>+'Cu1'!K106</f>
        <v>0</v>
      </c>
      <c r="L106" s="28">
        <f>+'Cu1'!L106</f>
        <v>0</v>
      </c>
      <c r="M106" s="28">
        <f>+'Cu1'!M106</f>
        <v>0.5</v>
      </c>
      <c r="N106" s="28">
        <f>+'Cu1'!N106</f>
        <v>0</v>
      </c>
      <c r="O106" s="29">
        <f>+'Cu1'!O106</f>
        <v>0</v>
      </c>
      <c r="P106" s="30">
        <f>+'Cu1'!P106</f>
        <v>0</v>
      </c>
      <c r="Q106" s="28">
        <f>+'Cu1'!Q106</f>
        <v>0</v>
      </c>
      <c r="R106" s="29">
        <f>+'Cu1'!R106</f>
        <v>0</v>
      </c>
      <c r="S106" s="29">
        <f>+'Cu1'!S106</f>
        <v>0</v>
      </c>
      <c r="T106" s="29">
        <f>+'Cu1'!T106</f>
        <v>0</v>
      </c>
      <c r="U106" s="29">
        <f>+'Cu1'!U106</f>
        <v>0</v>
      </c>
      <c r="V106" s="29">
        <f>+'Cu1'!V106</f>
        <v>0</v>
      </c>
      <c r="W106" s="29">
        <f>+'Cu1'!W106</f>
        <v>0</v>
      </c>
      <c r="X106" s="29">
        <f>+'Cu1'!X106</f>
        <v>0</v>
      </c>
      <c r="Y106" s="29">
        <f>+'Cu1'!Y106</f>
        <v>0</v>
      </c>
      <c r="Z106" s="28">
        <f>+'Cu1'!Z106</f>
        <v>0</v>
      </c>
      <c r="AA106" s="28">
        <f>+'Cu1'!AA106</f>
        <v>0</v>
      </c>
      <c r="AB106" s="29">
        <f>+'Cu1'!AB106</f>
        <v>0</v>
      </c>
      <c r="AC106" s="29">
        <f>+'Cu1'!AC106</f>
        <v>0</v>
      </c>
      <c r="AD106" s="29">
        <f>+'Cu1'!AD106</f>
        <v>0</v>
      </c>
      <c r="AE106" s="28">
        <f>+'Cu1'!AE106</f>
        <v>0</v>
      </c>
      <c r="AF106" s="28">
        <f>+'Cu1'!AF106</f>
        <v>0</v>
      </c>
      <c r="AG106" s="29">
        <f>+'Cu1'!AG106</f>
        <v>0</v>
      </c>
      <c r="AH106" s="29">
        <f>+'Cu1'!AH106</f>
        <v>0</v>
      </c>
      <c r="AI106" s="29">
        <f>+'Cu1'!AI106</f>
        <v>0</v>
      </c>
      <c r="AJ106" s="29">
        <f>+'Cu1'!AJ106</f>
        <v>0</v>
      </c>
      <c r="AK106" s="29">
        <f>+'Cu1'!AK106</f>
        <v>0</v>
      </c>
      <c r="AL106" s="29">
        <f>+'Cu1'!AL106</f>
        <v>0</v>
      </c>
      <c r="AM106" s="29">
        <f>+'Cu1'!AM106</f>
        <v>0</v>
      </c>
      <c r="AN106" s="29">
        <f>+'Cu1'!AN106</f>
        <v>0</v>
      </c>
      <c r="AO106" s="29">
        <f>+'Cu1'!AO106</f>
        <v>0</v>
      </c>
      <c r="AP106" s="29">
        <f>+'Cu1'!AP106</f>
        <v>0</v>
      </c>
      <c r="AQ106" s="29">
        <f>+'Cu1'!AQ106</f>
        <v>0</v>
      </c>
      <c r="AR106" s="29">
        <f>+'Cu1'!AR106</f>
        <v>0</v>
      </c>
      <c r="AS106" s="29">
        <f>+'Cu1'!AS106</f>
        <v>0</v>
      </c>
      <c r="AT106" s="29">
        <f>+'Cu1'!AT106</f>
        <v>0</v>
      </c>
      <c r="AU106" s="40">
        <f>+'Cu1'!AU106</f>
        <v>0</v>
      </c>
      <c r="AV106" s="40">
        <f>+'Cu1'!AV106</f>
        <v>0</v>
      </c>
      <c r="AW106" s="40">
        <f>+'Cu1'!AW106</f>
        <v>0</v>
      </c>
      <c r="AX106" s="40">
        <f>+'Cu1'!AX106</f>
        <v>0</v>
      </c>
      <c r="AY106" s="40">
        <f>+'Cu1'!AY106</f>
        <v>0</v>
      </c>
      <c r="AZ106" s="40">
        <f>+'Cu1'!AZ106</f>
        <v>0</v>
      </c>
      <c r="BA106" s="40">
        <f>+'Cu1'!BA106</f>
        <v>0</v>
      </c>
      <c r="BB106" s="40">
        <f>+'Cu1'!BB106</f>
        <v>0</v>
      </c>
      <c r="BC106" s="40">
        <f>+'Cu1'!BC106</f>
        <v>0</v>
      </c>
      <c r="BD106" s="40">
        <f>+'Cu1'!BD106</f>
        <v>0</v>
      </c>
      <c r="BE106" s="40">
        <f>+'Cu1'!BE106</f>
        <v>0</v>
      </c>
      <c r="BF106" s="40">
        <f>+'Cu1'!BF106</f>
        <v>0</v>
      </c>
      <c r="BG106" s="40">
        <f>+'Cu1'!BG106</f>
        <v>0</v>
      </c>
    </row>
    <row r="107" spans="1:59" s="39" customFormat="1" hidden="1">
      <c r="A107" s="36">
        <f>+'Cu1'!A107</f>
        <v>58</v>
      </c>
      <c r="B107" s="35">
        <f>+'Cu1'!B107</f>
        <v>165</v>
      </c>
      <c r="C107" s="23" t="str">
        <f>+'Cu1'!C107</f>
        <v>PREPARACIÓ DEL SÒL</v>
      </c>
      <c r="D107" s="23" t="str">
        <f>+'Cu1'!D107</f>
        <v>Preparació per fresat</v>
      </c>
      <c r="E107" s="21">
        <f>+'Cu1'!E107</f>
        <v>2500</v>
      </c>
      <c r="F107" s="22">
        <f>+'Cu1'!F107</f>
        <v>0</v>
      </c>
      <c r="G107" s="22">
        <f>+'Cu1'!G107</f>
        <v>0.5</v>
      </c>
      <c r="H107" s="22">
        <f>+'Cu1'!H107</f>
        <v>0</v>
      </c>
      <c r="I107" s="22">
        <f>+'Cu1'!I107</f>
        <v>0</v>
      </c>
      <c r="J107" s="22">
        <f>+'Cu1'!J107</f>
        <v>0</v>
      </c>
      <c r="K107" s="22">
        <f>+'Cu1'!K107</f>
        <v>0.5</v>
      </c>
      <c r="L107" s="22">
        <f>+'Cu1'!L107</f>
        <v>0</v>
      </c>
      <c r="M107" s="22">
        <f>+'Cu1'!M107</f>
        <v>0</v>
      </c>
      <c r="N107" s="22">
        <f>+'Cu1'!N107</f>
        <v>0</v>
      </c>
      <c r="O107" s="23">
        <f>+'Cu1'!O107</f>
        <v>0</v>
      </c>
      <c r="P107" s="24">
        <f>+'Cu1'!P107</f>
        <v>0</v>
      </c>
      <c r="Q107" s="22">
        <f>+'Cu1'!Q107</f>
        <v>0</v>
      </c>
      <c r="R107" s="23">
        <f>+'Cu1'!R107</f>
        <v>0</v>
      </c>
      <c r="S107" s="23">
        <f>+'Cu1'!S107</f>
        <v>0</v>
      </c>
      <c r="T107" s="23">
        <f>+'Cu1'!T107</f>
        <v>0</v>
      </c>
      <c r="U107" s="23">
        <f>+'Cu1'!U107</f>
        <v>0</v>
      </c>
      <c r="V107" s="23">
        <f>+'Cu1'!V107</f>
        <v>0</v>
      </c>
      <c r="W107" s="23">
        <f>+'Cu1'!W107</f>
        <v>0</v>
      </c>
      <c r="X107" s="23">
        <f>+'Cu1'!X107</f>
        <v>0</v>
      </c>
      <c r="Y107" s="23">
        <f>+'Cu1'!Y107</f>
        <v>0</v>
      </c>
      <c r="Z107" s="22">
        <f>+'Cu1'!Z107</f>
        <v>0</v>
      </c>
      <c r="AA107" s="22">
        <f>+'Cu1'!AA107</f>
        <v>0</v>
      </c>
      <c r="AB107" s="23">
        <f>+'Cu1'!AB107</f>
        <v>0</v>
      </c>
      <c r="AC107" s="23">
        <f>+'Cu1'!AC107</f>
        <v>0</v>
      </c>
      <c r="AD107" s="23">
        <f>+'Cu1'!AD107</f>
        <v>0</v>
      </c>
      <c r="AE107" s="22">
        <f>+'Cu1'!AE107</f>
        <v>0</v>
      </c>
      <c r="AF107" s="22">
        <f>+'Cu1'!AF107</f>
        <v>0</v>
      </c>
      <c r="AG107" s="23">
        <f>+'Cu1'!AG107</f>
        <v>0</v>
      </c>
      <c r="AH107" s="23">
        <f>+'Cu1'!AH107</f>
        <v>0</v>
      </c>
      <c r="AI107" s="23">
        <f>+'Cu1'!AI107</f>
        <v>0</v>
      </c>
      <c r="AJ107" s="23">
        <f>+'Cu1'!AJ107</f>
        <v>0</v>
      </c>
      <c r="AK107" s="23">
        <f>+'Cu1'!AK107</f>
        <v>0</v>
      </c>
      <c r="AL107" s="23">
        <f>+'Cu1'!AL107</f>
        <v>0</v>
      </c>
      <c r="AM107" s="23">
        <f>+'Cu1'!AM107</f>
        <v>0</v>
      </c>
      <c r="AN107" s="23">
        <f>+'Cu1'!AN107</f>
        <v>0</v>
      </c>
      <c r="AO107" s="23">
        <f>+'Cu1'!AO107</f>
        <v>0</v>
      </c>
      <c r="AP107" s="23">
        <f>+'Cu1'!AP107</f>
        <v>0</v>
      </c>
      <c r="AQ107" s="23">
        <f>+'Cu1'!AQ107</f>
        <v>0</v>
      </c>
      <c r="AR107" s="23">
        <f>+'Cu1'!AR107</f>
        <v>0</v>
      </c>
      <c r="AS107" s="23">
        <f>+'Cu1'!AS107</f>
        <v>0</v>
      </c>
      <c r="AT107" s="23">
        <f>+'Cu1'!AT107</f>
        <v>0</v>
      </c>
      <c r="AU107" s="39">
        <f>+'Cu1'!AU107</f>
        <v>0</v>
      </c>
      <c r="AV107" s="39">
        <f>+'Cu1'!AV107</f>
        <v>0</v>
      </c>
      <c r="AW107" s="39">
        <f>+'Cu1'!AW107</f>
        <v>0</v>
      </c>
      <c r="AX107" s="39">
        <f>+'Cu1'!AX107</f>
        <v>0</v>
      </c>
      <c r="AY107" s="39">
        <f>+'Cu1'!AY107</f>
        <v>0</v>
      </c>
      <c r="AZ107" s="39">
        <f>+'Cu1'!AZ107</f>
        <v>0</v>
      </c>
      <c r="BA107" s="39">
        <f>+'Cu1'!BA107</f>
        <v>0</v>
      </c>
      <c r="BB107" s="39">
        <f>+'Cu1'!BB107</f>
        <v>0</v>
      </c>
      <c r="BC107" s="39">
        <f>+'Cu1'!BC107</f>
        <v>0</v>
      </c>
      <c r="BD107" s="39">
        <f>+'Cu1'!BD107</f>
        <v>0</v>
      </c>
      <c r="BE107" s="39">
        <f>+'Cu1'!BE107</f>
        <v>0</v>
      </c>
      <c r="BF107" s="39">
        <f>+'Cu1'!BF107</f>
        <v>0</v>
      </c>
      <c r="BG107" s="39">
        <f>+'Cu1'!BG107</f>
        <v>0</v>
      </c>
    </row>
    <row r="108" spans="1:59" s="40" customFormat="1" hidden="1">
      <c r="A108" s="36">
        <f>+'Cu1'!A108</f>
        <v>59</v>
      </c>
      <c r="B108" s="36">
        <f>+'Cu1'!B108</f>
        <v>215</v>
      </c>
      <c r="C108" s="29" t="str">
        <f>+'Cu1'!C108</f>
        <v>ADOBAT</v>
      </c>
      <c r="D108" s="29" t="str">
        <f>+'Cu1'!D108</f>
        <v>Preparació per aplicació de compost (36 t/ha)</v>
      </c>
      <c r="E108" s="37">
        <f>+'Cu1'!E108</f>
        <v>2500</v>
      </c>
      <c r="F108" s="28">
        <f>+'Cu1'!F108</f>
        <v>0</v>
      </c>
      <c r="G108" s="28">
        <f>+'Cu1'!G108</f>
        <v>0.5</v>
      </c>
      <c r="H108" s="28">
        <f>+'Cu1'!H108</f>
        <v>0</v>
      </c>
      <c r="I108" s="28">
        <f>+'Cu1'!I108</f>
        <v>0</v>
      </c>
      <c r="J108" s="28">
        <f>+'Cu1'!J108</f>
        <v>0</v>
      </c>
      <c r="K108" s="28">
        <f>+'Cu1'!K108</f>
        <v>0</v>
      </c>
      <c r="L108" s="28">
        <f>+'Cu1'!L108</f>
        <v>0</v>
      </c>
      <c r="M108" s="28">
        <f>+'Cu1'!M108</f>
        <v>0</v>
      </c>
      <c r="N108" s="28">
        <f>+'Cu1'!N108</f>
        <v>0.5</v>
      </c>
      <c r="O108" s="28">
        <f>+'Cu1'!O108</f>
        <v>0.5</v>
      </c>
      <c r="P108" s="30">
        <f>+'Cu1'!P108</f>
        <v>0</v>
      </c>
      <c r="Q108" s="28">
        <f>+'Cu1'!Q108</f>
        <v>0</v>
      </c>
      <c r="R108" s="29">
        <f>+'Cu1'!R108</f>
        <v>0</v>
      </c>
      <c r="S108" s="29">
        <f>+'Cu1'!S108</f>
        <v>0</v>
      </c>
      <c r="T108" s="29">
        <f>+'Cu1'!T108</f>
        <v>0</v>
      </c>
      <c r="U108" s="29">
        <f>+'Cu1'!U108</f>
        <v>0</v>
      </c>
      <c r="V108" s="29">
        <f>+'Cu1'!V108</f>
        <v>0</v>
      </c>
      <c r="W108" s="29">
        <f>+'Cu1'!W108</f>
        <v>0</v>
      </c>
      <c r="X108" s="29">
        <f>+'Cu1'!X108</f>
        <v>0</v>
      </c>
      <c r="Y108" s="29">
        <f>+'Cu1'!Y108</f>
        <v>0</v>
      </c>
      <c r="Z108" s="28">
        <f>+'Cu1'!Z108</f>
        <v>0</v>
      </c>
      <c r="AA108" s="28">
        <f>+'Cu1'!AA108</f>
        <v>0</v>
      </c>
      <c r="AB108" s="29">
        <f>+'Cu1'!AB108</f>
        <v>0</v>
      </c>
      <c r="AC108" s="29">
        <f>+'Cu1'!AC108</f>
        <v>0</v>
      </c>
      <c r="AD108" s="29">
        <f>+'Cu1'!AD108</f>
        <v>0</v>
      </c>
      <c r="AE108" s="28">
        <f>+'Cu1'!AE108</f>
        <v>0</v>
      </c>
      <c r="AF108" s="28">
        <f>+'Cu1'!AF108</f>
        <v>0</v>
      </c>
      <c r="AG108" s="29">
        <f>+'Cu1'!AG108</f>
        <v>0</v>
      </c>
      <c r="AH108" s="29">
        <f>+'Cu1'!AH108</f>
        <v>0</v>
      </c>
      <c r="AI108" s="29">
        <f>+'Cu1'!AI108</f>
        <v>0</v>
      </c>
      <c r="AJ108" s="29">
        <f>+'Cu1'!AJ108</f>
        <v>0</v>
      </c>
      <c r="AK108" s="29">
        <f>+'Cu1'!AK108</f>
        <v>0</v>
      </c>
      <c r="AL108" s="29">
        <f>+'Cu1'!AL108</f>
        <v>0</v>
      </c>
      <c r="AM108" s="29">
        <f>+'Cu1'!AM108</f>
        <v>0</v>
      </c>
      <c r="AN108" s="29">
        <f>+'Cu1'!AN108</f>
        <v>0</v>
      </c>
      <c r="AO108" s="29">
        <f>+'Cu1'!AO108</f>
        <v>0</v>
      </c>
      <c r="AP108" s="29">
        <f>+'Cu1'!AP108</f>
        <v>0</v>
      </c>
      <c r="AQ108" s="29">
        <f>+'Cu1'!AQ108</f>
        <v>0</v>
      </c>
      <c r="AR108" s="29">
        <f>+'Cu1'!AR108</f>
        <v>0</v>
      </c>
      <c r="AS108" s="29">
        <f>+'Cu1'!AS108</f>
        <v>0</v>
      </c>
      <c r="AT108" s="29">
        <f>+'Cu1'!AT108</f>
        <v>0</v>
      </c>
      <c r="AU108" s="40">
        <f>+'Cu1'!AU108</f>
        <v>0</v>
      </c>
      <c r="AV108" s="40">
        <f>+'Cu1'!AV108</f>
        <v>0</v>
      </c>
      <c r="AW108" s="40">
        <f>+'Cu1'!AW108</f>
        <v>0</v>
      </c>
      <c r="AX108" s="40">
        <f>+'Cu1'!AX108</f>
        <v>0</v>
      </c>
      <c r="AY108" s="40">
        <f>+'Cu1'!AY108</f>
        <v>0</v>
      </c>
      <c r="AZ108" s="40">
        <f>+'Cu1'!AZ108</f>
        <v>0</v>
      </c>
      <c r="BA108" s="40">
        <f>+'Cu1'!BA108</f>
        <v>0</v>
      </c>
      <c r="BB108" s="40">
        <f>+'Cu1'!BB108</f>
        <v>0</v>
      </c>
      <c r="BC108" s="40">
        <f>+'Cu1'!BC108</f>
        <v>0</v>
      </c>
      <c r="BD108" s="40">
        <f>+'Cu1'!BD108</f>
        <v>0</v>
      </c>
      <c r="BE108" s="40">
        <f>+'Cu1'!BE108</f>
        <v>0</v>
      </c>
      <c r="BF108" s="40">
        <f>+'Cu1'!BF108</f>
        <v>0</v>
      </c>
      <c r="BG108" s="40">
        <f>+'Cu1'!BG108</f>
        <v>0</v>
      </c>
    </row>
    <row r="109" spans="1:59" s="39" customFormat="1" hidden="1">
      <c r="A109" s="36">
        <f>+'Cu1'!A109</f>
        <v>60</v>
      </c>
      <c r="B109" s="35">
        <f>+'Cu1'!B109</f>
        <v>225</v>
      </c>
      <c r="C109" s="23" t="str">
        <f>+'Cu1'!C109</f>
        <v>ADOBAT</v>
      </c>
      <c r="D109" s="23" t="str">
        <f>+'Cu1'!D109</f>
        <v>Preparació per aplicació de compost (60 t/ha)</v>
      </c>
      <c r="E109" s="21">
        <f>+'Cu1'!E109</f>
        <v>2500</v>
      </c>
      <c r="F109" s="22">
        <f>+'Cu1'!F109</f>
        <v>0</v>
      </c>
      <c r="G109" s="22">
        <f>+'Cu1'!G109</f>
        <v>0.5</v>
      </c>
      <c r="H109" s="22">
        <f>+'Cu1'!H109</f>
        <v>0</v>
      </c>
      <c r="I109" s="22">
        <f>+'Cu1'!I109</f>
        <v>0</v>
      </c>
      <c r="J109" s="22">
        <f>+'Cu1'!J109</f>
        <v>0</v>
      </c>
      <c r="K109" s="22">
        <f>+'Cu1'!K109</f>
        <v>0</v>
      </c>
      <c r="L109" s="22">
        <f>+'Cu1'!L109</f>
        <v>0</v>
      </c>
      <c r="M109" s="22">
        <f>+'Cu1'!M109</f>
        <v>0</v>
      </c>
      <c r="N109" s="22">
        <f>+'Cu1'!N109</f>
        <v>0.5</v>
      </c>
      <c r="O109" s="22">
        <f>+'Cu1'!O109</f>
        <v>0.5</v>
      </c>
      <c r="P109" s="24">
        <f>+'Cu1'!P109</f>
        <v>0</v>
      </c>
      <c r="Q109" s="22">
        <f>+'Cu1'!Q109</f>
        <v>0</v>
      </c>
      <c r="R109" s="23">
        <f>+'Cu1'!R109</f>
        <v>0</v>
      </c>
      <c r="S109" s="23">
        <f>+'Cu1'!S109</f>
        <v>0</v>
      </c>
      <c r="T109" s="23">
        <f>+'Cu1'!T109</f>
        <v>0</v>
      </c>
      <c r="U109" s="23">
        <f>+'Cu1'!U109</f>
        <v>0</v>
      </c>
      <c r="V109" s="23">
        <f>+'Cu1'!V109</f>
        <v>0</v>
      </c>
      <c r="W109" s="23">
        <f>+'Cu1'!W109</f>
        <v>0</v>
      </c>
      <c r="X109" s="23">
        <f>+'Cu1'!X109</f>
        <v>0</v>
      </c>
      <c r="Y109" s="23">
        <f>+'Cu1'!Y109</f>
        <v>0</v>
      </c>
      <c r="Z109" s="22">
        <f>+'Cu1'!Z109</f>
        <v>0</v>
      </c>
      <c r="AA109" s="22">
        <f>+'Cu1'!AA109</f>
        <v>0</v>
      </c>
      <c r="AB109" s="23">
        <f>+'Cu1'!AB109</f>
        <v>0</v>
      </c>
      <c r="AC109" s="23">
        <f>+'Cu1'!AC109</f>
        <v>0</v>
      </c>
      <c r="AD109" s="23">
        <f>+'Cu1'!AD109</f>
        <v>0</v>
      </c>
      <c r="AE109" s="22">
        <f>+'Cu1'!AE109</f>
        <v>0</v>
      </c>
      <c r="AF109" s="22">
        <f>+'Cu1'!AF109</f>
        <v>0</v>
      </c>
      <c r="AG109" s="23">
        <f>+'Cu1'!AG109</f>
        <v>0</v>
      </c>
      <c r="AH109" s="23">
        <f>+'Cu1'!AH109</f>
        <v>0</v>
      </c>
      <c r="AI109" s="23">
        <f>+'Cu1'!AI109</f>
        <v>0</v>
      </c>
      <c r="AJ109" s="23">
        <f>+'Cu1'!AJ109</f>
        <v>0</v>
      </c>
      <c r="AK109" s="23">
        <f>+'Cu1'!AK109</f>
        <v>0</v>
      </c>
      <c r="AL109" s="23">
        <f>+'Cu1'!AL109</f>
        <v>0</v>
      </c>
      <c r="AM109" s="23">
        <f>+'Cu1'!AM109</f>
        <v>0</v>
      </c>
      <c r="AN109" s="23">
        <f>+'Cu1'!AN109</f>
        <v>0</v>
      </c>
      <c r="AO109" s="23">
        <f>+'Cu1'!AO109</f>
        <v>0</v>
      </c>
      <c r="AP109" s="23">
        <f>+'Cu1'!AP109</f>
        <v>0</v>
      </c>
      <c r="AQ109" s="23">
        <f>+'Cu1'!AQ109</f>
        <v>0</v>
      </c>
      <c r="AR109" s="23">
        <f>+'Cu1'!AR109</f>
        <v>0</v>
      </c>
      <c r="AS109" s="23">
        <f>+'Cu1'!AS109</f>
        <v>0</v>
      </c>
      <c r="AT109" s="23">
        <f>+'Cu1'!AT109</f>
        <v>0</v>
      </c>
      <c r="AU109" s="39">
        <f>+'Cu1'!AU109</f>
        <v>0</v>
      </c>
      <c r="AV109" s="39">
        <f>+'Cu1'!AV109</f>
        <v>0</v>
      </c>
      <c r="AW109" s="39">
        <f>+'Cu1'!AW109</f>
        <v>0</v>
      </c>
      <c r="AX109" s="39">
        <f>+'Cu1'!AX109</f>
        <v>0</v>
      </c>
      <c r="AY109" s="39">
        <f>+'Cu1'!AY109</f>
        <v>0</v>
      </c>
      <c r="AZ109" s="39">
        <f>+'Cu1'!AZ109</f>
        <v>0</v>
      </c>
      <c r="BA109" s="39">
        <f>+'Cu1'!BA109</f>
        <v>0</v>
      </c>
      <c r="BB109" s="39">
        <f>+'Cu1'!BB109</f>
        <v>0</v>
      </c>
      <c r="BC109" s="39">
        <f>+'Cu1'!BC109</f>
        <v>0</v>
      </c>
      <c r="BD109" s="39">
        <f>+'Cu1'!BD109</f>
        <v>0</v>
      </c>
      <c r="BE109" s="39">
        <f>+'Cu1'!BE109</f>
        <v>0</v>
      </c>
      <c r="BF109" s="39">
        <f>+'Cu1'!BF109</f>
        <v>0</v>
      </c>
      <c r="BG109" s="39">
        <f>+'Cu1'!BG109</f>
        <v>0</v>
      </c>
    </row>
    <row r="110" spans="1:59" s="40" customFormat="1" hidden="1">
      <c r="A110" s="36">
        <f>+'Cu1'!A110</f>
        <v>61</v>
      </c>
      <c r="B110" s="36">
        <f>+'Cu1'!B110</f>
        <v>235</v>
      </c>
      <c r="C110" s="29" t="str">
        <f>+'Cu1'!C110</f>
        <v>ADOBAT</v>
      </c>
      <c r="D110" s="29" t="str">
        <f>+'Cu1'!D110</f>
        <v>Preparació per aplicació d'adob orgànic</v>
      </c>
      <c r="E110" s="37">
        <f>+'Cu1'!E110</f>
        <v>2500</v>
      </c>
      <c r="F110" s="28">
        <f>+'Cu1'!F110</f>
        <v>0</v>
      </c>
      <c r="G110" s="28">
        <f>+'Cu1'!G110</f>
        <v>0</v>
      </c>
      <c r="H110" s="28">
        <f>+'Cu1'!H110</f>
        <v>0</v>
      </c>
      <c r="I110" s="28">
        <f>+'Cu1'!I110</f>
        <v>0</v>
      </c>
      <c r="J110" s="28">
        <f>+'Cu1'!J110</f>
        <v>0</v>
      </c>
      <c r="K110" s="28">
        <f>+'Cu1'!K110</f>
        <v>0</v>
      </c>
      <c r="L110" s="28">
        <f>+'Cu1'!L110</f>
        <v>0</v>
      </c>
      <c r="M110" s="28">
        <f>+'Cu1'!M110</f>
        <v>0</v>
      </c>
      <c r="N110" s="28">
        <f>+'Cu1'!N110</f>
        <v>0</v>
      </c>
      <c r="O110" s="29">
        <f>+'Cu1'!O110</f>
        <v>0</v>
      </c>
      <c r="P110" s="30">
        <f>+'Cu1'!P110</f>
        <v>0</v>
      </c>
      <c r="Q110" s="28">
        <f>+'Cu1'!Q110</f>
        <v>0</v>
      </c>
      <c r="R110" s="29">
        <f>+'Cu1'!R110</f>
        <v>0</v>
      </c>
      <c r="S110" s="29">
        <f>+'Cu1'!S110</f>
        <v>0</v>
      </c>
      <c r="T110" s="29">
        <f>+'Cu1'!T110</f>
        <v>0</v>
      </c>
      <c r="U110" s="29">
        <f>+'Cu1'!U110</f>
        <v>0</v>
      </c>
      <c r="V110" s="29">
        <f>+'Cu1'!V110</f>
        <v>0</v>
      </c>
      <c r="W110" s="29">
        <f>+'Cu1'!W110</f>
        <v>0</v>
      </c>
      <c r="X110" s="29">
        <f>+'Cu1'!X110</f>
        <v>0</v>
      </c>
      <c r="Y110" s="29">
        <f>+'Cu1'!Y110</f>
        <v>0</v>
      </c>
      <c r="Z110" s="28">
        <f>+'Cu1'!Z110</f>
        <v>0</v>
      </c>
      <c r="AA110" s="28">
        <f>+'Cu1'!AA110</f>
        <v>0</v>
      </c>
      <c r="AB110" s="29">
        <f>+'Cu1'!AB110</f>
        <v>0</v>
      </c>
      <c r="AC110" s="29">
        <f>+'Cu1'!AC110</f>
        <v>0</v>
      </c>
      <c r="AD110" s="29">
        <f>+'Cu1'!AD110</f>
        <v>0</v>
      </c>
      <c r="AE110" s="28">
        <f>+'Cu1'!AE110</f>
        <v>0</v>
      </c>
      <c r="AF110" s="28">
        <f>+'Cu1'!AF110</f>
        <v>0</v>
      </c>
      <c r="AG110" s="29">
        <f>+'Cu1'!AG110</f>
        <v>0</v>
      </c>
      <c r="AH110" s="29">
        <f>+'Cu1'!AH110</f>
        <v>0</v>
      </c>
      <c r="AI110" s="29">
        <f>+'Cu1'!AI110</f>
        <v>0</v>
      </c>
      <c r="AJ110" s="29">
        <f>+'Cu1'!AJ110</f>
        <v>0</v>
      </c>
      <c r="AK110" s="29">
        <f>+'Cu1'!AK110</f>
        <v>0</v>
      </c>
      <c r="AL110" s="29">
        <f>+'Cu1'!AL110</f>
        <v>0</v>
      </c>
      <c r="AM110" s="29">
        <f>+'Cu1'!AM110</f>
        <v>0</v>
      </c>
      <c r="AN110" s="29">
        <f>+'Cu1'!AN110</f>
        <v>0</v>
      </c>
      <c r="AO110" s="29">
        <f>+'Cu1'!AO110</f>
        <v>0</v>
      </c>
      <c r="AP110" s="29">
        <f>+'Cu1'!AP110</f>
        <v>0</v>
      </c>
      <c r="AQ110" s="29">
        <f>+'Cu1'!AQ110</f>
        <v>0</v>
      </c>
      <c r="AR110" s="29">
        <f>+'Cu1'!AR110</f>
        <v>0</v>
      </c>
      <c r="AS110" s="29">
        <f>+'Cu1'!AS110</f>
        <v>0</v>
      </c>
      <c r="AT110" s="29">
        <f>+'Cu1'!AT110</f>
        <v>0</v>
      </c>
      <c r="AU110" s="40">
        <f>+'Cu1'!AU110</f>
        <v>0</v>
      </c>
      <c r="AV110" s="40">
        <f>+'Cu1'!AV110</f>
        <v>0</v>
      </c>
      <c r="AW110" s="40">
        <f>+'Cu1'!AW110</f>
        <v>0</v>
      </c>
      <c r="AX110" s="40">
        <f>+'Cu1'!AX110</f>
        <v>0</v>
      </c>
      <c r="AY110" s="40">
        <f>+'Cu1'!AY110</f>
        <v>0</v>
      </c>
      <c r="AZ110" s="40">
        <f>+'Cu1'!AZ110</f>
        <v>0</v>
      </c>
      <c r="BA110" s="40">
        <f>+'Cu1'!BA110</f>
        <v>0</v>
      </c>
      <c r="BB110" s="40">
        <f>+'Cu1'!BB110</f>
        <v>0</v>
      </c>
      <c r="BC110" s="40">
        <f>+'Cu1'!BC110</f>
        <v>0</v>
      </c>
      <c r="BD110" s="40">
        <f>+'Cu1'!BD110</f>
        <v>0</v>
      </c>
      <c r="BE110" s="40">
        <f>+'Cu1'!BE110</f>
        <v>0</v>
      </c>
      <c r="BF110" s="40">
        <f>+'Cu1'!BF110</f>
        <v>0</v>
      </c>
      <c r="BG110" s="40">
        <f>+'Cu1'!BG110</f>
        <v>0</v>
      </c>
    </row>
    <row r="111" spans="1:59" s="39" customFormat="1" hidden="1">
      <c r="A111" s="36">
        <f>+'Cu1'!A111</f>
        <v>62</v>
      </c>
      <c r="B111" s="35">
        <f>+'Cu1'!B111</f>
        <v>245</v>
      </c>
      <c r="C111" s="23" t="str">
        <f>+'Cu1'!C111</f>
        <v>ADOBAT</v>
      </c>
      <c r="D111" s="23" t="str">
        <f>+'Cu1'!D111</f>
        <v>Preparació per aplicació potassi</v>
      </c>
      <c r="E111" s="21">
        <f>+'Cu1'!E111</f>
        <v>2500</v>
      </c>
      <c r="F111" s="22">
        <f>+'Cu1'!F111</f>
        <v>0</v>
      </c>
      <c r="G111" s="22">
        <f>+'Cu1'!G111</f>
        <v>0</v>
      </c>
      <c r="H111" s="22">
        <f>+'Cu1'!H111</f>
        <v>0</v>
      </c>
      <c r="I111" s="22">
        <f>+'Cu1'!I111</f>
        <v>0</v>
      </c>
      <c r="J111" s="22">
        <f>+'Cu1'!J111</f>
        <v>0</v>
      </c>
      <c r="K111" s="22">
        <f>+'Cu1'!K111</f>
        <v>0</v>
      </c>
      <c r="L111" s="22">
        <f>+'Cu1'!L111</f>
        <v>0</v>
      </c>
      <c r="M111" s="22">
        <f>+'Cu1'!M111</f>
        <v>0</v>
      </c>
      <c r="N111" s="22">
        <f>+'Cu1'!N111</f>
        <v>0</v>
      </c>
      <c r="O111" s="23">
        <f>+'Cu1'!O111</f>
        <v>0</v>
      </c>
      <c r="P111" s="24">
        <f>+'Cu1'!P111</f>
        <v>0</v>
      </c>
      <c r="Q111" s="22">
        <f>+'Cu1'!Q111</f>
        <v>0</v>
      </c>
      <c r="R111" s="23">
        <f>+'Cu1'!R111</f>
        <v>0</v>
      </c>
      <c r="S111" s="23">
        <f>+'Cu1'!S111</f>
        <v>0</v>
      </c>
      <c r="T111" s="23">
        <f>+'Cu1'!T111</f>
        <v>0</v>
      </c>
      <c r="U111" s="23">
        <f>+'Cu1'!U111</f>
        <v>0</v>
      </c>
      <c r="V111" s="23">
        <f>+'Cu1'!V111</f>
        <v>0</v>
      </c>
      <c r="W111" s="23">
        <f>+'Cu1'!W111</f>
        <v>0</v>
      </c>
      <c r="X111" s="23">
        <f>+'Cu1'!X111</f>
        <v>0</v>
      </c>
      <c r="Y111" s="23">
        <f>+'Cu1'!Y111</f>
        <v>0</v>
      </c>
      <c r="Z111" s="22">
        <f>+'Cu1'!Z111</f>
        <v>0</v>
      </c>
      <c r="AA111" s="22">
        <f>+'Cu1'!AA111</f>
        <v>0</v>
      </c>
      <c r="AB111" s="23">
        <f>+'Cu1'!AB111</f>
        <v>0</v>
      </c>
      <c r="AC111" s="23">
        <f>+'Cu1'!AC111</f>
        <v>0</v>
      </c>
      <c r="AD111" s="23">
        <f>+'Cu1'!AD111</f>
        <v>0</v>
      </c>
      <c r="AE111" s="22">
        <f>+'Cu1'!AE111</f>
        <v>0</v>
      </c>
      <c r="AF111" s="22">
        <f>+'Cu1'!AF111</f>
        <v>0</v>
      </c>
      <c r="AG111" s="23">
        <f>+'Cu1'!AG111</f>
        <v>0</v>
      </c>
      <c r="AH111" s="23">
        <f>+'Cu1'!AH111</f>
        <v>0</v>
      </c>
      <c r="AI111" s="23">
        <f>+'Cu1'!AI111</f>
        <v>0</v>
      </c>
      <c r="AJ111" s="23">
        <f>+'Cu1'!AJ111</f>
        <v>0</v>
      </c>
      <c r="AK111" s="23">
        <f>+'Cu1'!AK111</f>
        <v>0</v>
      </c>
      <c r="AL111" s="23">
        <f>+'Cu1'!AL111</f>
        <v>0</v>
      </c>
      <c r="AM111" s="23">
        <f>+'Cu1'!AM111</f>
        <v>0</v>
      </c>
      <c r="AN111" s="23">
        <f>+'Cu1'!AN111</f>
        <v>0</v>
      </c>
      <c r="AO111" s="23">
        <f>+'Cu1'!AO111</f>
        <v>0</v>
      </c>
      <c r="AP111" s="23">
        <f>+'Cu1'!AP111</f>
        <v>0</v>
      </c>
      <c r="AQ111" s="23">
        <f>+'Cu1'!AQ111</f>
        <v>0</v>
      </c>
      <c r="AR111" s="23">
        <f>+'Cu1'!AR111</f>
        <v>0</v>
      </c>
      <c r="AS111" s="23">
        <f>+'Cu1'!AS111</f>
        <v>0</v>
      </c>
      <c r="AT111" s="23">
        <f>+'Cu1'!AT111</f>
        <v>0</v>
      </c>
      <c r="AU111" s="39">
        <f>+'Cu1'!AU111</f>
        <v>0</v>
      </c>
      <c r="AV111" s="39">
        <f>+'Cu1'!AV111</f>
        <v>0</v>
      </c>
      <c r="AW111" s="39">
        <f>+'Cu1'!AW111</f>
        <v>0</v>
      </c>
      <c r="AX111" s="39">
        <f>+'Cu1'!AX111</f>
        <v>0</v>
      </c>
      <c r="AY111" s="39">
        <f>+'Cu1'!AY111</f>
        <v>0</v>
      </c>
      <c r="AZ111" s="39">
        <f>+'Cu1'!AZ111</f>
        <v>0</v>
      </c>
      <c r="BA111" s="39">
        <f>+'Cu1'!BA111</f>
        <v>0</v>
      </c>
      <c r="BB111" s="39">
        <f>+'Cu1'!BB111</f>
        <v>0</v>
      </c>
      <c r="BC111" s="39">
        <f>+'Cu1'!BC111</f>
        <v>0</v>
      </c>
      <c r="BD111" s="39">
        <f>+'Cu1'!BD111</f>
        <v>0</v>
      </c>
      <c r="BE111" s="39">
        <f>+'Cu1'!BE111</f>
        <v>0</v>
      </c>
      <c r="BF111" s="39">
        <f>+'Cu1'!BF111</f>
        <v>0</v>
      </c>
      <c r="BG111" s="39">
        <f>+'Cu1'!BG111</f>
        <v>0</v>
      </c>
    </row>
    <row r="112" spans="1:59" s="40" customFormat="1" hidden="1">
      <c r="A112" s="36">
        <f>+'Cu1'!A112</f>
        <v>63</v>
      </c>
      <c r="B112" s="36">
        <f>+'Cu1'!B112</f>
        <v>315</v>
      </c>
      <c r="C112" s="29" t="str">
        <f>+'Cu1'!C112</f>
        <v>PLANTACIÓ</v>
      </c>
      <c r="D112" s="29" t="str">
        <f>+'Cu1'!D112</f>
        <v>Preparació per solcar</v>
      </c>
      <c r="E112" s="37">
        <f>+'Cu1'!E112</f>
        <v>2500</v>
      </c>
      <c r="F112" s="28">
        <f>+'Cu1'!F112</f>
        <v>0</v>
      </c>
      <c r="G112" s="28">
        <f>+'Cu1'!G112</f>
        <v>0.5</v>
      </c>
      <c r="H112" s="28">
        <f>+'Cu1'!H112</f>
        <v>0</v>
      </c>
      <c r="I112" s="28">
        <f>+'Cu1'!I112</f>
        <v>0</v>
      </c>
      <c r="J112" s="28">
        <f>+'Cu1'!J112</f>
        <v>0</v>
      </c>
      <c r="K112" s="28">
        <f>+'Cu1'!K112</f>
        <v>0</v>
      </c>
      <c r="L112" s="28">
        <f>+'Cu1'!L112</f>
        <v>0</v>
      </c>
      <c r="M112" s="28">
        <f>+'Cu1'!M112</f>
        <v>0</v>
      </c>
      <c r="N112" s="28">
        <f>+'Cu1'!N112</f>
        <v>0</v>
      </c>
      <c r="O112" s="29">
        <f>+'Cu1'!O112</f>
        <v>0</v>
      </c>
      <c r="P112" s="30">
        <f>+'Cu1'!P112</f>
        <v>0</v>
      </c>
      <c r="Q112" s="28">
        <f>+'Cu1'!Q112</f>
        <v>0.5</v>
      </c>
      <c r="R112" s="29">
        <f>+'Cu1'!R112</f>
        <v>0</v>
      </c>
      <c r="S112" s="29">
        <f>+'Cu1'!S112</f>
        <v>0</v>
      </c>
      <c r="T112" s="29">
        <f>+'Cu1'!T112</f>
        <v>0</v>
      </c>
      <c r="U112" s="29">
        <f>+'Cu1'!U112</f>
        <v>0</v>
      </c>
      <c r="V112" s="29">
        <f>+'Cu1'!V112</f>
        <v>0</v>
      </c>
      <c r="W112" s="29">
        <f>+'Cu1'!W112</f>
        <v>0</v>
      </c>
      <c r="X112" s="29">
        <f>+'Cu1'!X112</f>
        <v>0</v>
      </c>
      <c r="Y112" s="29">
        <f>+'Cu1'!Y112</f>
        <v>0</v>
      </c>
      <c r="Z112" s="28">
        <f>+'Cu1'!Z112</f>
        <v>0</v>
      </c>
      <c r="AA112" s="28">
        <f>+'Cu1'!AA112</f>
        <v>0</v>
      </c>
      <c r="AB112" s="29">
        <f>+'Cu1'!AB112</f>
        <v>0</v>
      </c>
      <c r="AC112" s="29">
        <f>+'Cu1'!AC112</f>
        <v>0</v>
      </c>
      <c r="AD112" s="29">
        <f>+'Cu1'!AD112</f>
        <v>0</v>
      </c>
      <c r="AE112" s="28">
        <f>+'Cu1'!AE112</f>
        <v>0</v>
      </c>
      <c r="AF112" s="28">
        <f>+'Cu1'!AF112</f>
        <v>0</v>
      </c>
      <c r="AG112" s="29">
        <f>+'Cu1'!AG112</f>
        <v>0</v>
      </c>
      <c r="AH112" s="29">
        <f>+'Cu1'!AH112</f>
        <v>0</v>
      </c>
      <c r="AI112" s="29">
        <f>+'Cu1'!AI112</f>
        <v>0</v>
      </c>
      <c r="AJ112" s="29">
        <f>+'Cu1'!AJ112</f>
        <v>0</v>
      </c>
      <c r="AK112" s="29">
        <f>+'Cu1'!AK112</f>
        <v>0</v>
      </c>
      <c r="AL112" s="29">
        <f>+'Cu1'!AL112</f>
        <v>0</v>
      </c>
      <c r="AM112" s="29">
        <f>+'Cu1'!AM112</f>
        <v>0</v>
      </c>
      <c r="AN112" s="29">
        <f>+'Cu1'!AN112</f>
        <v>0</v>
      </c>
      <c r="AO112" s="29">
        <f>+'Cu1'!AO112</f>
        <v>0</v>
      </c>
      <c r="AP112" s="29">
        <f>+'Cu1'!AP112</f>
        <v>0</v>
      </c>
      <c r="AQ112" s="29">
        <f>+'Cu1'!AQ112</f>
        <v>0</v>
      </c>
      <c r="AR112" s="29">
        <f>+'Cu1'!AR112</f>
        <v>0</v>
      </c>
      <c r="AS112" s="29">
        <f>+'Cu1'!AS112</f>
        <v>0</v>
      </c>
      <c r="AT112" s="29">
        <f>+'Cu1'!AT112</f>
        <v>0</v>
      </c>
      <c r="AU112" s="40">
        <f>+'Cu1'!AU112</f>
        <v>0</v>
      </c>
      <c r="AV112" s="40">
        <f>+'Cu1'!AV112</f>
        <v>0</v>
      </c>
      <c r="AW112" s="40">
        <f>+'Cu1'!AW112</f>
        <v>0</v>
      </c>
      <c r="AX112" s="40">
        <f>+'Cu1'!AX112</f>
        <v>0</v>
      </c>
      <c r="AY112" s="40">
        <f>+'Cu1'!AY112</f>
        <v>0</v>
      </c>
      <c r="AZ112" s="40">
        <f>+'Cu1'!AZ112</f>
        <v>0</v>
      </c>
      <c r="BA112" s="40">
        <f>+'Cu1'!BA112</f>
        <v>0</v>
      </c>
      <c r="BB112" s="40">
        <f>+'Cu1'!BB112</f>
        <v>0</v>
      </c>
      <c r="BC112" s="40">
        <f>+'Cu1'!BC112</f>
        <v>0</v>
      </c>
      <c r="BD112" s="40">
        <f>+'Cu1'!BD112</f>
        <v>0</v>
      </c>
      <c r="BE112" s="40">
        <f>+'Cu1'!BE112</f>
        <v>0</v>
      </c>
      <c r="BF112" s="40">
        <f>+'Cu1'!BF112</f>
        <v>0</v>
      </c>
      <c r="BG112" s="40">
        <f>+'Cu1'!BG112</f>
        <v>0</v>
      </c>
    </row>
    <row r="113" spans="1:59" s="39" customFormat="1" hidden="1">
      <c r="A113" s="36">
        <f>+'Cu1'!A113</f>
        <v>64</v>
      </c>
      <c r="B113" s="35">
        <f>+'Cu1'!B113</f>
        <v>325</v>
      </c>
      <c r="C113" s="23" t="str">
        <f>+'Cu1'!C113</f>
        <v>PLANTACIÓ</v>
      </c>
      <c r="D113" s="23" t="str">
        <f>+'Cu1'!D113</f>
        <v>Preparació per marcat</v>
      </c>
      <c r="E113" s="21">
        <f>+'Cu1'!E113</f>
        <v>2500</v>
      </c>
      <c r="F113" s="22">
        <f>+'Cu1'!F113</f>
        <v>0</v>
      </c>
      <c r="G113" s="22">
        <f>+'Cu1'!G113</f>
        <v>0</v>
      </c>
      <c r="H113" s="22">
        <f>+'Cu1'!H113</f>
        <v>0</v>
      </c>
      <c r="I113" s="22">
        <f>+'Cu1'!I113</f>
        <v>0</v>
      </c>
      <c r="J113" s="22">
        <f>+'Cu1'!J113</f>
        <v>0</v>
      </c>
      <c r="K113" s="22">
        <f>+'Cu1'!K113</f>
        <v>0</v>
      </c>
      <c r="L113" s="22">
        <f>+'Cu1'!L113</f>
        <v>0</v>
      </c>
      <c r="M113" s="22">
        <f>+'Cu1'!M113</f>
        <v>0</v>
      </c>
      <c r="N113" s="22">
        <f>+'Cu1'!N113</f>
        <v>0</v>
      </c>
      <c r="O113" s="23">
        <f>+'Cu1'!O113</f>
        <v>0</v>
      </c>
      <c r="P113" s="24">
        <f>+'Cu1'!P113</f>
        <v>0</v>
      </c>
      <c r="Q113" s="22">
        <f>+'Cu1'!Q113</f>
        <v>0</v>
      </c>
      <c r="R113" s="23">
        <f>+'Cu1'!R113</f>
        <v>0</v>
      </c>
      <c r="S113" s="23">
        <f>+'Cu1'!S113</f>
        <v>0</v>
      </c>
      <c r="T113" s="23">
        <f>+'Cu1'!T113</f>
        <v>0</v>
      </c>
      <c r="U113" s="23">
        <f>+'Cu1'!U113</f>
        <v>0</v>
      </c>
      <c r="V113" s="23">
        <f>+'Cu1'!V113</f>
        <v>0</v>
      </c>
      <c r="W113" s="23">
        <f>+'Cu1'!W113</f>
        <v>0</v>
      </c>
      <c r="X113" s="23">
        <f>+'Cu1'!X113</f>
        <v>0</v>
      </c>
      <c r="Y113" s="23">
        <f>+'Cu1'!Y113</f>
        <v>0</v>
      </c>
      <c r="Z113" s="22">
        <f>+'Cu1'!Z113</f>
        <v>0</v>
      </c>
      <c r="AA113" s="22">
        <f>+'Cu1'!AA113</f>
        <v>0</v>
      </c>
      <c r="AB113" s="23">
        <f>+'Cu1'!AB113</f>
        <v>0</v>
      </c>
      <c r="AC113" s="23">
        <f>+'Cu1'!AC113</f>
        <v>0</v>
      </c>
      <c r="AD113" s="23">
        <f>+'Cu1'!AD113</f>
        <v>0</v>
      </c>
      <c r="AE113" s="22">
        <f>+'Cu1'!AE113</f>
        <v>0</v>
      </c>
      <c r="AF113" s="22">
        <f>+'Cu1'!AF113</f>
        <v>0</v>
      </c>
      <c r="AG113" s="23">
        <f>+'Cu1'!AG113</f>
        <v>0</v>
      </c>
      <c r="AH113" s="23">
        <f>+'Cu1'!AH113</f>
        <v>0</v>
      </c>
      <c r="AI113" s="23">
        <f>+'Cu1'!AI113</f>
        <v>0</v>
      </c>
      <c r="AJ113" s="23">
        <f>+'Cu1'!AJ113</f>
        <v>0</v>
      </c>
      <c r="AK113" s="23">
        <f>+'Cu1'!AK113</f>
        <v>0</v>
      </c>
      <c r="AL113" s="23">
        <f>+'Cu1'!AL113</f>
        <v>0</v>
      </c>
      <c r="AM113" s="23">
        <f>+'Cu1'!AM113</f>
        <v>0</v>
      </c>
      <c r="AN113" s="23">
        <f>+'Cu1'!AN113</f>
        <v>0</v>
      </c>
      <c r="AO113" s="23">
        <f>+'Cu1'!AO113</f>
        <v>0</v>
      </c>
      <c r="AP113" s="23">
        <f>+'Cu1'!AP113</f>
        <v>0</v>
      </c>
      <c r="AQ113" s="23">
        <f>+'Cu1'!AQ113</f>
        <v>0</v>
      </c>
      <c r="AR113" s="23">
        <f>+'Cu1'!AR113</f>
        <v>0</v>
      </c>
      <c r="AS113" s="23">
        <f>+'Cu1'!AS113</f>
        <v>0</v>
      </c>
      <c r="AT113" s="23">
        <f>+'Cu1'!AT113</f>
        <v>0</v>
      </c>
      <c r="AU113" s="39">
        <f>+'Cu1'!AU113</f>
        <v>0</v>
      </c>
      <c r="AV113" s="39">
        <f>+'Cu1'!AV113</f>
        <v>0</v>
      </c>
      <c r="AW113" s="39">
        <f>+'Cu1'!AW113</f>
        <v>0</v>
      </c>
      <c r="AX113" s="39">
        <f>+'Cu1'!AX113</f>
        <v>0</v>
      </c>
      <c r="AY113" s="39">
        <f>+'Cu1'!AY113</f>
        <v>0</v>
      </c>
      <c r="AZ113" s="39">
        <f>+'Cu1'!AZ113</f>
        <v>0</v>
      </c>
      <c r="BA113" s="39">
        <f>+'Cu1'!BA113</f>
        <v>0</v>
      </c>
      <c r="BB113" s="39">
        <f>+'Cu1'!BB113</f>
        <v>0</v>
      </c>
      <c r="BC113" s="39">
        <f>+'Cu1'!BC113</f>
        <v>0</v>
      </c>
      <c r="BD113" s="39">
        <f>+'Cu1'!BD113</f>
        <v>0</v>
      </c>
      <c r="BE113" s="39">
        <f>+'Cu1'!BE113</f>
        <v>0</v>
      </c>
      <c r="BF113" s="39">
        <f>+'Cu1'!BF113</f>
        <v>0</v>
      </c>
      <c r="BG113" s="39">
        <f>+'Cu1'!BG113</f>
        <v>0</v>
      </c>
    </row>
    <row r="114" spans="1:59" s="40" customFormat="1" hidden="1">
      <c r="A114" s="36">
        <f>+'Cu1'!A114</f>
        <v>65</v>
      </c>
      <c r="B114" s="36">
        <f>+'Cu1'!B114</f>
        <v>335</v>
      </c>
      <c r="C114" s="29" t="str">
        <f>+'Cu1'!C114</f>
        <v>PLANTACIÓ</v>
      </c>
      <c r="D114" s="29" t="str">
        <f>+'Cu1'!D114</f>
        <v>Preparació per plantació manual col o bròcoli</v>
      </c>
      <c r="E114" s="37">
        <f>+'Cu1'!E114</f>
        <v>2500</v>
      </c>
      <c r="F114" s="28">
        <f>+'Cu1'!F114</f>
        <v>0</v>
      </c>
      <c r="G114" s="28">
        <f>+'Cu1'!G114</f>
        <v>0</v>
      </c>
      <c r="H114" s="28">
        <f>+'Cu1'!H114</f>
        <v>0</v>
      </c>
      <c r="I114" s="28">
        <f>+'Cu1'!I114</f>
        <v>2</v>
      </c>
      <c r="J114" s="28">
        <f>+'Cu1'!J114</f>
        <v>0</v>
      </c>
      <c r="K114" s="28">
        <f>+'Cu1'!K114</f>
        <v>0</v>
      </c>
      <c r="L114" s="28">
        <f>+'Cu1'!L114</f>
        <v>0</v>
      </c>
      <c r="M114" s="28">
        <f>+'Cu1'!M114</f>
        <v>0</v>
      </c>
      <c r="N114" s="28">
        <f>+'Cu1'!N114</f>
        <v>0</v>
      </c>
      <c r="O114" s="29">
        <f>+'Cu1'!O114</f>
        <v>0</v>
      </c>
      <c r="P114" s="30">
        <f>+'Cu1'!P114</f>
        <v>0</v>
      </c>
      <c r="Q114" s="28">
        <f>+'Cu1'!Q114</f>
        <v>0</v>
      </c>
      <c r="R114" s="29">
        <f>+'Cu1'!R114</f>
        <v>0</v>
      </c>
      <c r="S114" s="29">
        <f>+'Cu1'!S114</f>
        <v>0</v>
      </c>
      <c r="T114" s="29">
        <f>+'Cu1'!T114</f>
        <v>0</v>
      </c>
      <c r="U114" s="29">
        <f>+'Cu1'!U114</f>
        <v>0</v>
      </c>
      <c r="V114" s="29">
        <f>+'Cu1'!V114</f>
        <v>0</v>
      </c>
      <c r="W114" s="29">
        <f>+'Cu1'!W114</f>
        <v>0</v>
      </c>
      <c r="X114" s="29">
        <f>+'Cu1'!X114</f>
        <v>0</v>
      </c>
      <c r="Y114" s="29">
        <f>+'Cu1'!Y114</f>
        <v>0</v>
      </c>
      <c r="Z114" s="28">
        <f>+'Cu1'!Z114</f>
        <v>2</v>
      </c>
      <c r="AA114" s="28">
        <f>+'Cu1'!AA114</f>
        <v>0</v>
      </c>
      <c r="AB114" s="29">
        <f>+'Cu1'!AB114</f>
        <v>0</v>
      </c>
      <c r="AC114" s="29">
        <f>+'Cu1'!AC114</f>
        <v>0</v>
      </c>
      <c r="AD114" s="29">
        <f>+'Cu1'!AD114</f>
        <v>0</v>
      </c>
      <c r="AE114" s="28">
        <f>+'Cu1'!AE114</f>
        <v>0</v>
      </c>
      <c r="AF114" s="28">
        <f>+'Cu1'!AF114</f>
        <v>0</v>
      </c>
      <c r="AG114" s="29">
        <f>+'Cu1'!AG114</f>
        <v>0</v>
      </c>
      <c r="AH114" s="29">
        <f>+'Cu1'!AH114</f>
        <v>0</v>
      </c>
      <c r="AI114" s="29">
        <f>+'Cu1'!AI114</f>
        <v>0</v>
      </c>
      <c r="AJ114" s="29">
        <f>+'Cu1'!AJ114</f>
        <v>0</v>
      </c>
      <c r="AK114" s="29">
        <f>+'Cu1'!AK114</f>
        <v>0</v>
      </c>
      <c r="AL114" s="29">
        <f>+'Cu1'!AL114</f>
        <v>0</v>
      </c>
      <c r="AM114" s="29">
        <f>+'Cu1'!AM114</f>
        <v>0</v>
      </c>
      <c r="AN114" s="29">
        <f>+'Cu1'!AN114</f>
        <v>0</v>
      </c>
      <c r="AO114" s="29">
        <f>+'Cu1'!AO114</f>
        <v>0</v>
      </c>
      <c r="AP114" s="29">
        <f>+'Cu1'!AP114</f>
        <v>0</v>
      </c>
      <c r="AQ114" s="29">
        <f>+'Cu1'!AQ114</f>
        <v>0</v>
      </c>
      <c r="AR114" s="29">
        <f>+'Cu1'!AR114</f>
        <v>0</v>
      </c>
      <c r="AS114" s="29">
        <f>+'Cu1'!AS114</f>
        <v>0</v>
      </c>
      <c r="AT114" s="29">
        <f>+'Cu1'!AT114</f>
        <v>0</v>
      </c>
      <c r="AU114" s="40">
        <f>+'Cu1'!AU114</f>
        <v>0</v>
      </c>
      <c r="AV114" s="40">
        <f>+'Cu1'!AV114</f>
        <v>0</v>
      </c>
      <c r="AW114" s="40">
        <f>+'Cu1'!AW114</f>
        <v>0</v>
      </c>
      <c r="AX114" s="40">
        <f>+'Cu1'!AX114</f>
        <v>0</v>
      </c>
      <c r="AY114" s="40">
        <f>+'Cu1'!AY114</f>
        <v>0</v>
      </c>
      <c r="AZ114" s="40">
        <f>+'Cu1'!AZ114</f>
        <v>0</v>
      </c>
      <c r="BA114" s="40">
        <f>+'Cu1'!BA114</f>
        <v>0</v>
      </c>
      <c r="BB114" s="40">
        <f>+'Cu1'!BB114</f>
        <v>0</v>
      </c>
      <c r="BC114" s="40">
        <f>+'Cu1'!BC114</f>
        <v>0</v>
      </c>
      <c r="BD114" s="40">
        <f>+'Cu1'!BD114</f>
        <v>0</v>
      </c>
      <c r="BE114" s="40">
        <f>+'Cu1'!BE114</f>
        <v>0</v>
      </c>
      <c r="BF114" s="40">
        <f>+'Cu1'!BF114</f>
        <v>0</v>
      </c>
      <c r="BG114" s="40">
        <f>+'Cu1'!BG114</f>
        <v>0</v>
      </c>
    </row>
    <row r="115" spans="1:59" s="39" customFormat="1" hidden="1">
      <c r="A115" s="36">
        <f>+'Cu1'!A115</f>
        <v>66</v>
      </c>
      <c r="B115" s="35">
        <f>+'Cu1'!B115</f>
        <v>345</v>
      </c>
      <c r="C115" s="23" t="str">
        <f>+'Cu1'!C115</f>
        <v>PLANTACIÓ</v>
      </c>
      <c r="D115" s="23" t="str">
        <f>+'Cu1'!D115</f>
        <v>Preparació per plantació manual calçots</v>
      </c>
      <c r="E115" s="21">
        <f>+'Cu1'!E115</f>
        <v>2500</v>
      </c>
      <c r="F115" s="22">
        <f>+'Cu1'!F115</f>
        <v>0</v>
      </c>
      <c r="G115" s="22">
        <f>+'Cu1'!G115</f>
        <v>0.5</v>
      </c>
      <c r="H115" s="22">
        <f>+'Cu1'!H115</f>
        <v>0</v>
      </c>
      <c r="I115" s="22">
        <f>+'Cu1'!I115</f>
        <v>0</v>
      </c>
      <c r="J115" s="22">
        <f>+'Cu1'!J115</f>
        <v>0</v>
      </c>
      <c r="K115" s="22">
        <f>+'Cu1'!K115</f>
        <v>0</v>
      </c>
      <c r="L115" s="22">
        <f>+'Cu1'!L115</f>
        <v>0</v>
      </c>
      <c r="M115" s="22">
        <f>+'Cu1'!M115</f>
        <v>0</v>
      </c>
      <c r="N115" s="22">
        <f>+'Cu1'!N115</f>
        <v>0.5</v>
      </c>
      <c r="O115" s="23">
        <f>+'Cu1'!O115</f>
        <v>0</v>
      </c>
      <c r="P115" s="24">
        <f>+'Cu1'!P115</f>
        <v>0</v>
      </c>
      <c r="Q115" s="22">
        <f>+'Cu1'!Q115</f>
        <v>0</v>
      </c>
      <c r="R115" s="23">
        <f>+'Cu1'!R115</f>
        <v>0</v>
      </c>
      <c r="S115" s="23">
        <f>+'Cu1'!S115</f>
        <v>0</v>
      </c>
      <c r="T115" s="23">
        <f>+'Cu1'!T115</f>
        <v>0</v>
      </c>
      <c r="U115" s="23">
        <f>+'Cu1'!U115</f>
        <v>0</v>
      </c>
      <c r="V115" s="23">
        <f>+'Cu1'!V115</f>
        <v>0</v>
      </c>
      <c r="W115" s="23">
        <f>+'Cu1'!W115</f>
        <v>0</v>
      </c>
      <c r="X115" s="23">
        <f>+'Cu1'!X115</f>
        <v>0</v>
      </c>
      <c r="Y115" s="23">
        <f>+'Cu1'!Y115</f>
        <v>0</v>
      </c>
      <c r="Z115" s="22">
        <f>+'Cu1'!Z115</f>
        <v>0</v>
      </c>
      <c r="AA115" s="22">
        <f>+'Cu1'!AA115</f>
        <v>0</v>
      </c>
      <c r="AB115" s="23">
        <f>+'Cu1'!AB115</f>
        <v>0</v>
      </c>
      <c r="AC115" s="23">
        <f>+'Cu1'!AC115</f>
        <v>0</v>
      </c>
      <c r="AD115" s="23">
        <f>+'Cu1'!AD115</f>
        <v>0</v>
      </c>
      <c r="AE115" s="22">
        <f>+'Cu1'!AE115</f>
        <v>0</v>
      </c>
      <c r="AF115" s="22">
        <f>+'Cu1'!AF115</f>
        <v>0</v>
      </c>
      <c r="AG115" s="23">
        <f>+'Cu1'!AG115</f>
        <v>0</v>
      </c>
      <c r="AH115" s="23">
        <f>+'Cu1'!AH115</f>
        <v>0</v>
      </c>
      <c r="AI115" s="23">
        <f>+'Cu1'!AI115</f>
        <v>0</v>
      </c>
      <c r="AJ115" s="23">
        <f>+'Cu1'!AJ115</f>
        <v>0</v>
      </c>
      <c r="AK115" s="23">
        <f>+'Cu1'!AK115</f>
        <v>0</v>
      </c>
      <c r="AL115" s="23">
        <f>+'Cu1'!AL115</f>
        <v>0</v>
      </c>
      <c r="AM115" s="23">
        <f>+'Cu1'!AM115</f>
        <v>0</v>
      </c>
      <c r="AN115" s="23">
        <f>+'Cu1'!AN115</f>
        <v>0</v>
      </c>
      <c r="AO115" s="23">
        <f>+'Cu1'!AO115</f>
        <v>0</v>
      </c>
      <c r="AP115" s="23">
        <f>+'Cu1'!AP115</f>
        <v>0</v>
      </c>
      <c r="AQ115" s="23">
        <f>+'Cu1'!AQ115</f>
        <v>0</v>
      </c>
      <c r="AR115" s="23">
        <f>+'Cu1'!AR115</f>
        <v>0</v>
      </c>
      <c r="AS115" s="23">
        <f>+'Cu1'!AS115</f>
        <v>0</v>
      </c>
      <c r="AT115" s="23">
        <f>+'Cu1'!AT115</f>
        <v>0</v>
      </c>
      <c r="AU115" s="39">
        <f>+'Cu1'!AU115</f>
        <v>0</v>
      </c>
      <c r="AV115" s="39">
        <f>+'Cu1'!AV115</f>
        <v>0</v>
      </c>
      <c r="AW115" s="39">
        <f>+'Cu1'!AW115</f>
        <v>0</v>
      </c>
      <c r="AX115" s="39">
        <f>+'Cu1'!AX115</f>
        <v>0</v>
      </c>
      <c r="AY115" s="39">
        <f>+'Cu1'!AY115</f>
        <v>0</v>
      </c>
      <c r="AZ115" s="39">
        <f>+'Cu1'!AZ115</f>
        <v>0</v>
      </c>
      <c r="BA115" s="39">
        <f>+'Cu1'!BA115</f>
        <v>0</v>
      </c>
      <c r="BB115" s="39">
        <f>+'Cu1'!BB115</f>
        <v>0</v>
      </c>
      <c r="BC115" s="39">
        <f>+'Cu1'!BC115</f>
        <v>0</v>
      </c>
      <c r="BD115" s="39">
        <f>+'Cu1'!BD115</f>
        <v>0</v>
      </c>
      <c r="BE115" s="39">
        <f>+'Cu1'!BE115</f>
        <v>0</v>
      </c>
      <c r="BF115" s="39">
        <f>+'Cu1'!BF115</f>
        <v>0</v>
      </c>
      <c r="BG115" s="39">
        <f>+'Cu1'!BG115</f>
        <v>0</v>
      </c>
    </row>
    <row r="116" spans="1:59" s="40" customFormat="1" hidden="1">
      <c r="A116" s="36">
        <f>+'Cu1'!A116</f>
        <v>67</v>
      </c>
      <c r="B116" s="36">
        <f>+'Cu1'!B116</f>
        <v>355</v>
      </c>
      <c r="C116" s="29" t="str">
        <f>+'Cu1'!C116</f>
        <v>PLANTACIÓ</v>
      </c>
      <c r="D116" s="29" t="str">
        <f>+'Cu1'!D116</f>
        <v>Preparació per plantació manual enciam</v>
      </c>
      <c r="E116" s="37">
        <f>+'Cu1'!E116</f>
        <v>2500</v>
      </c>
      <c r="F116" s="28">
        <f>+'Cu1'!F116</f>
        <v>0</v>
      </c>
      <c r="G116" s="28">
        <f>+'Cu1'!G116</f>
        <v>0</v>
      </c>
      <c r="H116" s="28">
        <f>+'Cu1'!H116</f>
        <v>0</v>
      </c>
      <c r="I116" s="28">
        <f>+'Cu1'!I116</f>
        <v>2</v>
      </c>
      <c r="J116" s="28">
        <f>+'Cu1'!J116</f>
        <v>0</v>
      </c>
      <c r="K116" s="28">
        <f>+'Cu1'!K116</f>
        <v>0</v>
      </c>
      <c r="L116" s="28">
        <f>+'Cu1'!L116</f>
        <v>0</v>
      </c>
      <c r="M116" s="28">
        <f>+'Cu1'!M116</f>
        <v>0</v>
      </c>
      <c r="N116" s="28">
        <f>+'Cu1'!N116</f>
        <v>0</v>
      </c>
      <c r="O116" s="29">
        <f>+'Cu1'!O116</f>
        <v>0</v>
      </c>
      <c r="P116" s="30">
        <f>+'Cu1'!P116</f>
        <v>0</v>
      </c>
      <c r="Q116" s="28">
        <f>+'Cu1'!Q116</f>
        <v>0</v>
      </c>
      <c r="R116" s="29">
        <f>+'Cu1'!R116</f>
        <v>0</v>
      </c>
      <c r="S116" s="29">
        <f>+'Cu1'!S116</f>
        <v>0</v>
      </c>
      <c r="T116" s="29">
        <f>+'Cu1'!T116</f>
        <v>0</v>
      </c>
      <c r="U116" s="29">
        <f>+'Cu1'!U116</f>
        <v>0</v>
      </c>
      <c r="V116" s="29">
        <f>+'Cu1'!V116</f>
        <v>0</v>
      </c>
      <c r="W116" s="29">
        <f>+'Cu1'!W116</f>
        <v>0</v>
      </c>
      <c r="X116" s="29">
        <f>+'Cu1'!X116</f>
        <v>0</v>
      </c>
      <c r="Y116" s="29">
        <f>+'Cu1'!Y116</f>
        <v>0</v>
      </c>
      <c r="Z116" s="28">
        <f>+'Cu1'!Z116</f>
        <v>2</v>
      </c>
      <c r="AA116" s="28">
        <f>+'Cu1'!AA116</f>
        <v>0</v>
      </c>
      <c r="AB116" s="29">
        <f>+'Cu1'!AB116</f>
        <v>0</v>
      </c>
      <c r="AC116" s="29">
        <f>+'Cu1'!AC116</f>
        <v>0</v>
      </c>
      <c r="AD116" s="29">
        <f>+'Cu1'!AD116</f>
        <v>0</v>
      </c>
      <c r="AE116" s="28">
        <f>+'Cu1'!AE116</f>
        <v>0</v>
      </c>
      <c r="AF116" s="28">
        <f>+'Cu1'!AF116</f>
        <v>0</v>
      </c>
      <c r="AG116" s="29">
        <f>+'Cu1'!AG116</f>
        <v>0</v>
      </c>
      <c r="AH116" s="29">
        <f>+'Cu1'!AH116</f>
        <v>0</v>
      </c>
      <c r="AI116" s="29">
        <f>+'Cu1'!AI116</f>
        <v>0</v>
      </c>
      <c r="AJ116" s="29">
        <f>+'Cu1'!AJ116</f>
        <v>0</v>
      </c>
      <c r="AK116" s="29">
        <f>+'Cu1'!AK116</f>
        <v>0</v>
      </c>
      <c r="AL116" s="29">
        <f>+'Cu1'!AL116</f>
        <v>0</v>
      </c>
      <c r="AM116" s="29">
        <f>+'Cu1'!AM116</f>
        <v>0</v>
      </c>
      <c r="AN116" s="29">
        <f>+'Cu1'!AN116</f>
        <v>0</v>
      </c>
      <c r="AO116" s="29">
        <f>+'Cu1'!AO116</f>
        <v>0</v>
      </c>
      <c r="AP116" s="29">
        <f>+'Cu1'!AP116</f>
        <v>0</v>
      </c>
      <c r="AQ116" s="29">
        <f>+'Cu1'!AQ116</f>
        <v>0</v>
      </c>
      <c r="AR116" s="29">
        <f>+'Cu1'!AR116</f>
        <v>0</v>
      </c>
      <c r="AS116" s="29">
        <f>+'Cu1'!AS116</f>
        <v>0</v>
      </c>
      <c r="AT116" s="29">
        <f>+'Cu1'!AT116</f>
        <v>0</v>
      </c>
      <c r="AU116" s="40">
        <f>+'Cu1'!AU116</f>
        <v>0</v>
      </c>
      <c r="AV116" s="40">
        <f>+'Cu1'!AV116</f>
        <v>0</v>
      </c>
      <c r="AW116" s="40">
        <f>+'Cu1'!AW116</f>
        <v>0</v>
      </c>
      <c r="AX116" s="40">
        <f>+'Cu1'!AX116</f>
        <v>0</v>
      </c>
      <c r="AY116" s="40">
        <f>+'Cu1'!AY116</f>
        <v>0</v>
      </c>
      <c r="AZ116" s="40">
        <f>+'Cu1'!AZ116</f>
        <v>0</v>
      </c>
      <c r="BA116" s="40">
        <f>+'Cu1'!BA116</f>
        <v>0</v>
      </c>
      <c r="BB116" s="40">
        <f>+'Cu1'!BB116</f>
        <v>0</v>
      </c>
      <c r="BC116" s="40">
        <f>+'Cu1'!BC116</f>
        <v>0</v>
      </c>
      <c r="BD116" s="40">
        <f>+'Cu1'!BD116</f>
        <v>0</v>
      </c>
      <c r="BE116" s="40">
        <f>+'Cu1'!BE116</f>
        <v>0</v>
      </c>
      <c r="BF116" s="40">
        <f>+'Cu1'!BF116</f>
        <v>0</v>
      </c>
      <c r="BG116" s="40">
        <f>+'Cu1'!BG116</f>
        <v>0</v>
      </c>
    </row>
    <row r="117" spans="1:59" s="39" customFormat="1" hidden="1">
      <c r="A117" s="36">
        <f>+'Cu1'!A117</f>
        <v>68</v>
      </c>
      <c r="B117" s="35">
        <f>+'Cu1'!B117</f>
        <v>365</v>
      </c>
      <c r="C117" s="23" t="str">
        <f>+'Cu1'!C117</f>
        <v>PLANTACIÓ</v>
      </c>
      <c r="D117" s="23" t="str">
        <f>+'Cu1'!D117</f>
        <v>Preparació per plantació manual bleda</v>
      </c>
      <c r="E117" s="21">
        <f>+'Cu1'!E117</f>
        <v>2500</v>
      </c>
      <c r="F117" s="22">
        <f>+'Cu1'!F117</f>
        <v>0</v>
      </c>
      <c r="G117" s="22">
        <f>+'Cu1'!G117</f>
        <v>0</v>
      </c>
      <c r="H117" s="22">
        <f>+'Cu1'!H117</f>
        <v>0</v>
      </c>
      <c r="I117" s="22">
        <f>+'Cu1'!I117</f>
        <v>2</v>
      </c>
      <c r="J117" s="22">
        <f>+'Cu1'!J117</f>
        <v>0</v>
      </c>
      <c r="K117" s="22">
        <f>+'Cu1'!K117</f>
        <v>0</v>
      </c>
      <c r="L117" s="22">
        <f>+'Cu1'!L117</f>
        <v>0</v>
      </c>
      <c r="M117" s="22">
        <f>+'Cu1'!M117</f>
        <v>0</v>
      </c>
      <c r="N117" s="22">
        <f>+'Cu1'!N117</f>
        <v>0</v>
      </c>
      <c r="O117" s="23">
        <f>+'Cu1'!O117</f>
        <v>0</v>
      </c>
      <c r="P117" s="24">
        <f>+'Cu1'!P117</f>
        <v>0</v>
      </c>
      <c r="Q117" s="22">
        <f>+'Cu1'!Q117</f>
        <v>0</v>
      </c>
      <c r="R117" s="23">
        <f>+'Cu1'!R117</f>
        <v>0</v>
      </c>
      <c r="S117" s="23">
        <f>+'Cu1'!S117</f>
        <v>0</v>
      </c>
      <c r="T117" s="23">
        <f>+'Cu1'!T117</f>
        <v>0</v>
      </c>
      <c r="U117" s="23">
        <f>+'Cu1'!U117</f>
        <v>0</v>
      </c>
      <c r="V117" s="23">
        <f>+'Cu1'!V117</f>
        <v>0</v>
      </c>
      <c r="W117" s="23">
        <f>+'Cu1'!W117</f>
        <v>0</v>
      </c>
      <c r="X117" s="23">
        <f>+'Cu1'!X117</f>
        <v>0</v>
      </c>
      <c r="Y117" s="23">
        <f>+'Cu1'!Y117</f>
        <v>0</v>
      </c>
      <c r="Z117" s="22">
        <f>+'Cu1'!Z117</f>
        <v>2</v>
      </c>
      <c r="AA117" s="22">
        <f>+'Cu1'!AA117</f>
        <v>0</v>
      </c>
      <c r="AB117" s="23">
        <f>+'Cu1'!AB117</f>
        <v>0</v>
      </c>
      <c r="AC117" s="23">
        <f>+'Cu1'!AC117</f>
        <v>0</v>
      </c>
      <c r="AD117" s="23">
        <f>+'Cu1'!AD117</f>
        <v>0</v>
      </c>
      <c r="AE117" s="22">
        <f>+'Cu1'!AE117</f>
        <v>0</v>
      </c>
      <c r="AF117" s="22">
        <f>+'Cu1'!AF117</f>
        <v>0</v>
      </c>
      <c r="AG117" s="23">
        <f>+'Cu1'!AG117</f>
        <v>0</v>
      </c>
      <c r="AH117" s="23">
        <f>+'Cu1'!AH117</f>
        <v>0</v>
      </c>
      <c r="AI117" s="23">
        <f>+'Cu1'!AI117</f>
        <v>0</v>
      </c>
      <c r="AJ117" s="23">
        <f>+'Cu1'!AJ117</f>
        <v>0</v>
      </c>
      <c r="AK117" s="23">
        <f>+'Cu1'!AK117</f>
        <v>0</v>
      </c>
      <c r="AL117" s="23">
        <f>+'Cu1'!AL117</f>
        <v>0</v>
      </c>
      <c r="AM117" s="23">
        <f>+'Cu1'!AM117</f>
        <v>0</v>
      </c>
      <c r="AN117" s="23">
        <f>+'Cu1'!AN117</f>
        <v>0</v>
      </c>
      <c r="AO117" s="23">
        <f>+'Cu1'!AO117</f>
        <v>0</v>
      </c>
      <c r="AP117" s="23">
        <f>+'Cu1'!AP117</f>
        <v>0</v>
      </c>
      <c r="AQ117" s="23">
        <f>+'Cu1'!AQ117</f>
        <v>0</v>
      </c>
      <c r="AR117" s="23">
        <f>+'Cu1'!AR117</f>
        <v>0</v>
      </c>
      <c r="AS117" s="23">
        <f>+'Cu1'!AS117</f>
        <v>0</v>
      </c>
      <c r="AT117" s="23">
        <f>+'Cu1'!AT117</f>
        <v>0</v>
      </c>
      <c r="AU117" s="39">
        <f>+'Cu1'!AU117</f>
        <v>0</v>
      </c>
      <c r="AV117" s="39">
        <f>+'Cu1'!AV117</f>
        <v>0</v>
      </c>
      <c r="AW117" s="39">
        <f>+'Cu1'!AW117</f>
        <v>0</v>
      </c>
      <c r="AX117" s="39">
        <f>+'Cu1'!AX117</f>
        <v>0</v>
      </c>
      <c r="AY117" s="39">
        <f>+'Cu1'!AY117</f>
        <v>0</v>
      </c>
      <c r="AZ117" s="39">
        <f>+'Cu1'!AZ117</f>
        <v>0</v>
      </c>
      <c r="BA117" s="39">
        <f>+'Cu1'!BA117</f>
        <v>0</v>
      </c>
      <c r="BB117" s="39">
        <f>+'Cu1'!BB117</f>
        <v>0</v>
      </c>
      <c r="BC117" s="39">
        <f>+'Cu1'!BC117</f>
        <v>0</v>
      </c>
      <c r="BD117" s="39">
        <f>+'Cu1'!BD117</f>
        <v>0</v>
      </c>
      <c r="BE117" s="39">
        <f>+'Cu1'!BE117</f>
        <v>0</v>
      </c>
      <c r="BF117" s="39">
        <f>+'Cu1'!BF117</f>
        <v>0</v>
      </c>
      <c r="BG117" s="39">
        <f>+'Cu1'!BG117</f>
        <v>0</v>
      </c>
    </row>
    <row r="118" spans="1:59" s="40" customFormat="1" hidden="1">
      <c r="A118" s="36">
        <f>+'Cu1'!A118</f>
        <v>69</v>
      </c>
      <c r="B118" s="36">
        <f>+'Cu1'!B118</f>
        <v>375</v>
      </c>
      <c r="C118" s="29" t="str">
        <f>+'Cu1'!C118</f>
        <v>PLANTACIÓ</v>
      </c>
      <c r="D118" s="29" t="str">
        <f>+'Cu1'!D118</f>
        <v>Preparació per plantació manual tomàquet</v>
      </c>
      <c r="E118" s="37">
        <f>+'Cu1'!E118</f>
        <v>2500</v>
      </c>
      <c r="F118" s="28">
        <f>+'Cu1'!F118</f>
        <v>0</v>
      </c>
      <c r="G118" s="28">
        <f>+'Cu1'!G118</f>
        <v>0</v>
      </c>
      <c r="H118" s="28">
        <f>+'Cu1'!H118</f>
        <v>0</v>
      </c>
      <c r="I118" s="28">
        <f>+'Cu1'!I118</f>
        <v>2</v>
      </c>
      <c r="J118" s="28">
        <f>+'Cu1'!J118</f>
        <v>0</v>
      </c>
      <c r="K118" s="28">
        <f>+'Cu1'!K118</f>
        <v>0</v>
      </c>
      <c r="L118" s="28">
        <f>+'Cu1'!L118</f>
        <v>0</v>
      </c>
      <c r="M118" s="28">
        <f>+'Cu1'!M118</f>
        <v>0</v>
      </c>
      <c r="N118" s="28">
        <f>+'Cu1'!N118</f>
        <v>0</v>
      </c>
      <c r="O118" s="29">
        <f>+'Cu1'!O118</f>
        <v>0</v>
      </c>
      <c r="P118" s="30">
        <f>+'Cu1'!P118</f>
        <v>0</v>
      </c>
      <c r="Q118" s="28">
        <f>+'Cu1'!Q118</f>
        <v>0</v>
      </c>
      <c r="R118" s="29">
        <f>+'Cu1'!R118</f>
        <v>0</v>
      </c>
      <c r="S118" s="29">
        <f>+'Cu1'!S118</f>
        <v>0</v>
      </c>
      <c r="T118" s="29">
        <f>+'Cu1'!T118</f>
        <v>0</v>
      </c>
      <c r="U118" s="29">
        <f>+'Cu1'!U118</f>
        <v>0</v>
      </c>
      <c r="V118" s="29">
        <f>+'Cu1'!V118</f>
        <v>0</v>
      </c>
      <c r="W118" s="29">
        <f>+'Cu1'!W118</f>
        <v>0</v>
      </c>
      <c r="X118" s="29">
        <f>+'Cu1'!X118</f>
        <v>0</v>
      </c>
      <c r="Y118" s="29">
        <f>+'Cu1'!Y118</f>
        <v>0</v>
      </c>
      <c r="Z118" s="28">
        <f>+'Cu1'!Z118</f>
        <v>2</v>
      </c>
      <c r="AA118" s="28">
        <f>+'Cu1'!AA118</f>
        <v>0</v>
      </c>
      <c r="AB118" s="29">
        <f>+'Cu1'!AB118</f>
        <v>0</v>
      </c>
      <c r="AC118" s="29">
        <f>+'Cu1'!AC118</f>
        <v>0</v>
      </c>
      <c r="AD118" s="29">
        <f>+'Cu1'!AD118</f>
        <v>0</v>
      </c>
      <c r="AE118" s="28">
        <f>+'Cu1'!AE118</f>
        <v>0</v>
      </c>
      <c r="AF118" s="28">
        <f>+'Cu1'!AF118</f>
        <v>0</v>
      </c>
      <c r="AG118" s="29">
        <f>+'Cu1'!AG118</f>
        <v>0</v>
      </c>
      <c r="AH118" s="29">
        <f>+'Cu1'!AH118</f>
        <v>0</v>
      </c>
      <c r="AI118" s="29">
        <f>+'Cu1'!AI118</f>
        <v>0</v>
      </c>
      <c r="AJ118" s="29">
        <f>+'Cu1'!AJ118</f>
        <v>0</v>
      </c>
      <c r="AK118" s="29">
        <f>+'Cu1'!AK118</f>
        <v>0</v>
      </c>
      <c r="AL118" s="29">
        <f>+'Cu1'!AL118</f>
        <v>0</v>
      </c>
      <c r="AM118" s="29">
        <f>+'Cu1'!AM118</f>
        <v>0</v>
      </c>
      <c r="AN118" s="29">
        <f>+'Cu1'!AN118</f>
        <v>0</v>
      </c>
      <c r="AO118" s="29">
        <f>+'Cu1'!AO118</f>
        <v>0</v>
      </c>
      <c r="AP118" s="29">
        <f>+'Cu1'!AP118</f>
        <v>0</v>
      </c>
      <c r="AQ118" s="29">
        <f>+'Cu1'!AQ118</f>
        <v>0</v>
      </c>
      <c r="AR118" s="29">
        <f>+'Cu1'!AR118</f>
        <v>0</v>
      </c>
      <c r="AS118" s="29">
        <f>+'Cu1'!AS118</f>
        <v>0</v>
      </c>
      <c r="AT118" s="29">
        <f>+'Cu1'!AT118</f>
        <v>0</v>
      </c>
      <c r="AU118" s="40">
        <f>+'Cu1'!AU118</f>
        <v>0</v>
      </c>
      <c r="AV118" s="40">
        <f>+'Cu1'!AV118</f>
        <v>0</v>
      </c>
      <c r="AW118" s="40">
        <f>+'Cu1'!AW118</f>
        <v>0</v>
      </c>
      <c r="AX118" s="40">
        <f>+'Cu1'!AX118</f>
        <v>0</v>
      </c>
      <c r="AY118" s="40">
        <f>+'Cu1'!AY118</f>
        <v>0</v>
      </c>
      <c r="AZ118" s="40">
        <f>+'Cu1'!AZ118</f>
        <v>0</v>
      </c>
      <c r="BA118" s="40">
        <f>+'Cu1'!BA118</f>
        <v>0</v>
      </c>
      <c r="BB118" s="40">
        <f>+'Cu1'!BB118</f>
        <v>0</v>
      </c>
      <c r="BC118" s="40">
        <f>+'Cu1'!BC118</f>
        <v>0</v>
      </c>
      <c r="BD118" s="40">
        <f>+'Cu1'!BD118</f>
        <v>0</v>
      </c>
      <c r="BE118" s="40">
        <f>+'Cu1'!BE118</f>
        <v>0</v>
      </c>
      <c r="BF118" s="40">
        <f>+'Cu1'!BF118</f>
        <v>0</v>
      </c>
      <c r="BG118" s="40">
        <f>+'Cu1'!BG118</f>
        <v>0</v>
      </c>
    </row>
    <row r="119" spans="1:59" s="39" customFormat="1" hidden="1">
      <c r="A119" s="36">
        <f>+'Cu1'!A119</f>
        <v>70</v>
      </c>
      <c r="B119" s="35">
        <f>+'Cu1'!B119</f>
        <v>385</v>
      </c>
      <c r="C119" s="23" t="str">
        <f>+'Cu1'!C119</f>
        <v>PLANTACIÓ</v>
      </c>
      <c r="D119" s="23" t="str">
        <f>+'Cu1'!D119</f>
        <v>Preparació per plantació manual carbassa</v>
      </c>
      <c r="E119" s="21">
        <f>+'Cu1'!E119</f>
        <v>2500</v>
      </c>
      <c r="F119" s="22">
        <f>+'Cu1'!F119</f>
        <v>0</v>
      </c>
      <c r="G119" s="22">
        <f>+'Cu1'!G119</f>
        <v>0</v>
      </c>
      <c r="H119" s="22">
        <f>+'Cu1'!H119</f>
        <v>0</v>
      </c>
      <c r="I119" s="22">
        <f>+'Cu1'!I119</f>
        <v>2</v>
      </c>
      <c r="J119" s="22">
        <f>+'Cu1'!J119</f>
        <v>0</v>
      </c>
      <c r="K119" s="22">
        <f>+'Cu1'!K119</f>
        <v>0</v>
      </c>
      <c r="L119" s="22">
        <f>+'Cu1'!L119</f>
        <v>0</v>
      </c>
      <c r="M119" s="22">
        <f>+'Cu1'!M119</f>
        <v>0</v>
      </c>
      <c r="N119" s="22">
        <f>+'Cu1'!N119</f>
        <v>0</v>
      </c>
      <c r="O119" s="23">
        <f>+'Cu1'!O119</f>
        <v>0</v>
      </c>
      <c r="P119" s="24">
        <f>+'Cu1'!P119</f>
        <v>0</v>
      </c>
      <c r="Q119" s="22">
        <f>+'Cu1'!Q119</f>
        <v>0</v>
      </c>
      <c r="R119" s="23">
        <f>+'Cu1'!R119</f>
        <v>0</v>
      </c>
      <c r="S119" s="23">
        <f>+'Cu1'!S119</f>
        <v>0</v>
      </c>
      <c r="T119" s="23">
        <f>+'Cu1'!T119</f>
        <v>0</v>
      </c>
      <c r="U119" s="23">
        <f>+'Cu1'!U119</f>
        <v>0</v>
      </c>
      <c r="V119" s="23">
        <f>+'Cu1'!V119</f>
        <v>0</v>
      </c>
      <c r="W119" s="23">
        <f>+'Cu1'!W119</f>
        <v>0</v>
      </c>
      <c r="X119" s="23">
        <f>+'Cu1'!X119</f>
        <v>0</v>
      </c>
      <c r="Y119" s="23">
        <f>+'Cu1'!Y119</f>
        <v>0</v>
      </c>
      <c r="Z119" s="22">
        <f>+'Cu1'!Z119</f>
        <v>2</v>
      </c>
      <c r="AA119" s="22">
        <f>+'Cu1'!AA119</f>
        <v>0</v>
      </c>
      <c r="AB119" s="23">
        <f>+'Cu1'!AB119</f>
        <v>0</v>
      </c>
      <c r="AC119" s="23">
        <f>+'Cu1'!AC119</f>
        <v>0</v>
      </c>
      <c r="AD119" s="23">
        <f>+'Cu1'!AD119</f>
        <v>0</v>
      </c>
      <c r="AE119" s="22">
        <f>+'Cu1'!AE119</f>
        <v>0</v>
      </c>
      <c r="AF119" s="22">
        <f>+'Cu1'!AF119</f>
        <v>0</v>
      </c>
      <c r="AG119" s="23">
        <f>+'Cu1'!AG119</f>
        <v>0</v>
      </c>
      <c r="AH119" s="23">
        <f>+'Cu1'!AH119</f>
        <v>0</v>
      </c>
      <c r="AI119" s="23">
        <f>+'Cu1'!AI119</f>
        <v>0</v>
      </c>
      <c r="AJ119" s="23">
        <f>+'Cu1'!AJ119</f>
        <v>0</v>
      </c>
      <c r="AK119" s="23">
        <f>+'Cu1'!AK119</f>
        <v>0</v>
      </c>
      <c r="AL119" s="23">
        <f>+'Cu1'!AL119</f>
        <v>0</v>
      </c>
      <c r="AM119" s="23">
        <f>+'Cu1'!AM119</f>
        <v>0</v>
      </c>
      <c r="AN119" s="23">
        <f>+'Cu1'!AN119</f>
        <v>0</v>
      </c>
      <c r="AO119" s="23">
        <f>+'Cu1'!AO119</f>
        <v>0</v>
      </c>
      <c r="AP119" s="23">
        <f>+'Cu1'!AP119</f>
        <v>0</v>
      </c>
      <c r="AQ119" s="23">
        <f>+'Cu1'!AQ119</f>
        <v>0</v>
      </c>
      <c r="AR119" s="23">
        <f>+'Cu1'!AR119</f>
        <v>0</v>
      </c>
      <c r="AS119" s="23">
        <f>+'Cu1'!AS119</f>
        <v>0</v>
      </c>
      <c r="AT119" s="23">
        <f>+'Cu1'!AT119</f>
        <v>0</v>
      </c>
      <c r="AU119" s="39">
        <f>+'Cu1'!AU119</f>
        <v>0</v>
      </c>
      <c r="AV119" s="39">
        <f>+'Cu1'!AV119</f>
        <v>0</v>
      </c>
      <c r="AW119" s="39">
        <f>+'Cu1'!AW119</f>
        <v>0</v>
      </c>
      <c r="AX119" s="39">
        <f>+'Cu1'!AX119</f>
        <v>0</v>
      </c>
      <c r="AY119" s="39">
        <f>+'Cu1'!AY119</f>
        <v>0</v>
      </c>
      <c r="AZ119" s="39">
        <f>+'Cu1'!AZ119</f>
        <v>0</v>
      </c>
      <c r="BA119" s="39">
        <f>+'Cu1'!BA119</f>
        <v>0</v>
      </c>
      <c r="BB119" s="39">
        <f>+'Cu1'!BB119</f>
        <v>0</v>
      </c>
      <c r="BC119" s="39">
        <f>+'Cu1'!BC119</f>
        <v>0</v>
      </c>
      <c r="BD119" s="39">
        <f>+'Cu1'!BD119</f>
        <v>0</v>
      </c>
      <c r="BE119" s="39">
        <f>+'Cu1'!BE119</f>
        <v>0</v>
      </c>
      <c r="BF119" s="39">
        <f>+'Cu1'!BF119</f>
        <v>0</v>
      </c>
      <c r="BG119" s="39">
        <f>+'Cu1'!BG119</f>
        <v>0</v>
      </c>
    </row>
    <row r="120" spans="1:59" s="40" customFormat="1" hidden="1">
      <c r="A120" s="36">
        <f>+'Cu1'!A120</f>
        <v>71</v>
      </c>
      <c r="B120" s="36">
        <f>+'Cu1'!B120</f>
        <v>395</v>
      </c>
      <c r="C120" s="29" t="str">
        <f>+'Cu1'!C120</f>
        <v>PLANTACIÓ</v>
      </c>
      <c r="D120" s="29" t="str">
        <f>+'Cu1'!D120</f>
        <v>Preparació per sembra manual carbassa</v>
      </c>
      <c r="E120" s="37">
        <f>+'Cu1'!E120</f>
        <v>2500</v>
      </c>
      <c r="F120" s="28">
        <f>+'Cu1'!F120</f>
        <v>0</v>
      </c>
      <c r="G120" s="28">
        <f>+'Cu1'!G120</f>
        <v>0</v>
      </c>
      <c r="H120" s="28">
        <f>+'Cu1'!H120</f>
        <v>0</v>
      </c>
      <c r="I120" s="28">
        <f>+'Cu1'!I120</f>
        <v>2</v>
      </c>
      <c r="J120" s="28">
        <f>+'Cu1'!J120</f>
        <v>0</v>
      </c>
      <c r="K120" s="28">
        <f>+'Cu1'!K120</f>
        <v>0</v>
      </c>
      <c r="L120" s="28">
        <f>+'Cu1'!L120</f>
        <v>0</v>
      </c>
      <c r="M120" s="28">
        <f>+'Cu1'!M120</f>
        <v>0</v>
      </c>
      <c r="N120" s="28">
        <f>+'Cu1'!N120</f>
        <v>0</v>
      </c>
      <c r="O120" s="29">
        <f>+'Cu1'!O120</f>
        <v>0</v>
      </c>
      <c r="P120" s="30">
        <f>+'Cu1'!P120</f>
        <v>0</v>
      </c>
      <c r="Q120" s="28">
        <f>+'Cu1'!Q120</f>
        <v>0</v>
      </c>
      <c r="R120" s="29">
        <f>+'Cu1'!R120</f>
        <v>0</v>
      </c>
      <c r="S120" s="29">
        <f>+'Cu1'!S120</f>
        <v>0</v>
      </c>
      <c r="T120" s="29">
        <f>+'Cu1'!T120</f>
        <v>0</v>
      </c>
      <c r="U120" s="29">
        <f>+'Cu1'!U120</f>
        <v>0</v>
      </c>
      <c r="V120" s="29">
        <f>+'Cu1'!V120</f>
        <v>0</v>
      </c>
      <c r="W120" s="29">
        <f>+'Cu1'!W120</f>
        <v>0</v>
      </c>
      <c r="X120" s="29">
        <f>+'Cu1'!X120</f>
        <v>0</v>
      </c>
      <c r="Y120" s="29">
        <f>+'Cu1'!Y120</f>
        <v>0</v>
      </c>
      <c r="Z120" s="28">
        <f>+'Cu1'!Z120</f>
        <v>2</v>
      </c>
      <c r="AA120" s="28">
        <f>+'Cu1'!AA120</f>
        <v>0</v>
      </c>
      <c r="AB120" s="29">
        <f>+'Cu1'!AB120</f>
        <v>0</v>
      </c>
      <c r="AC120" s="29">
        <f>+'Cu1'!AC120</f>
        <v>0</v>
      </c>
      <c r="AD120" s="29">
        <f>+'Cu1'!AD120</f>
        <v>0</v>
      </c>
      <c r="AE120" s="28">
        <f>+'Cu1'!AE120</f>
        <v>0</v>
      </c>
      <c r="AF120" s="28">
        <f>+'Cu1'!AF120</f>
        <v>0</v>
      </c>
      <c r="AG120" s="29">
        <f>+'Cu1'!AG120</f>
        <v>0</v>
      </c>
      <c r="AH120" s="29">
        <f>+'Cu1'!AH120</f>
        <v>0</v>
      </c>
      <c r="AI120" s="29">
        <f>+'Cu1'!AI120</f>
        <v>0</v>
      </c>
      <c r="AJ120" s="29">
        <f>+'Cu1'!AJ120</f>
        <v>0</v>
      </c>
      <c r="AK120" s="29">
        <f>+'Cu1'!AK120</f>
        <v>0</v>
      </c>
      <c r="AL120" s="29">
        <f>+'Cu1'!AL120</f>
        <v>0</v>
      </c>
      <c r="AM120" s="29">
        <f>+'Cu1'!AM120</f>
        <v>0</v>
      </c>
      <c r="AN120" s="29">
        <f>+'Cu1'!AN120</f>
        <v>0</v>
      </c>
      <c r="AO120" s="29">
        <f>+'Cu1'!AO120</f>
        <v>0</v>
      </c>
      <c r="AP120" s="29">
        <f>+'Cu1'!AP120</f>
        <v>0</v>
      </c>
      <c r="AQ120" s="29">
        <f>+'Cu1'!AQ120</f>
        <v>0</v>
      </c>
      <c r="AR120" s="29">
        <f>+'Cu1'!AR120</f>
        <v>0</v>
      </c>
      <c r="AS120" s="29">
        <f>+'Cu1'!AS120</f>
        <v>0</v>
      </c>
      <c r="AT120" s="29">
        <f>+'Cu1'!AT120</f>
        <v>0</v>
      </c>
      <c r="AU120" s="40">
        <f>+'Cu1'!AU120</f>
        <v>0</v>
      </c>
      <c r="AV120" s="40">
        <f>+'Cu1'!AV120</f>
        <v>0</v>
      </c>
      <c r="AW120" s="40">
        <f>+'Cu1'!AW120</f>
        <v>0</v>
      </c>
      <c r="AX120" s="40">
        <f>+'Cu1'!AX120</f>
        <v>0</v>
      </c>
      <c r="AY120" s="40">
        <f>+'Cu1'!AY120</f>
        <v>0</v>
      </c>
      <c r="AZ120" s="40">
        <f>+'Cu1'!AZ120</f>
        <v>0</v>
      </c>
      <c r="BA120" s="40">
        <f>+'Cu1'!BA120</f>
        <v>0</v>
      </c>
      <c r="BB120" s="40">
        <f>+'Cu1'!BB120</f>
        <v>0</v>
      </c>
      <c r="BC120" s="40">
        <f>+'Cu1'!BC120</f>
        <v>0</v>
      </c>
      <c r="BD120" s="40">
        <f>+'Cu1'!BD120</f>
        <v>0</v>
      </c>
      <c r="BE120" s="40">
        <f>+'Cu1'!BE120</f>
        <v>0</v>
      </c>
      <c r="BF120" s="40">
        <f>+'Cu1'!BF120</f>
        <v>0</v>
      </c>
      <c r="BG120" s="40">
        <f>+'Cu1'!BG120</f>
        <v>0</v>
      </c>
    </row>
    <row r="121" spans="1:59" s="39" customFormat="1" hidden="1">
      <c r="A121" s="36">
        <f>+'Cu1'!A121</f>
        <v>72</v>
      </c>
      <c r="B121" s="35">
        <f>+'Cu1'!B121</f>
        <v>415</v>
      </c>
      <c r="C121" s="23" t="str">
        <f>+'Cu1'!C121</f>
        <v>REG</v>
      </c>
      <c r="D121" s="23" t="str">
        <f>+'Cu1'!D121</f>
        <v>Preparació per instal.lació sistema de reg amb cinta (1 m per m2)</v>
      </c>
      <c r="E121" s="21">
        <f>+'Cu1'!E121</f>
        <v>2500</v>
      </c>
      <c r="F121" s="22">
        <f>+'Cu1'!F121</f>
        <v>0</v>
      </c>
      <c r="G121" s="22">
        <f>+'Cu1'!G121</f>
        <v>0</v>
      </c>
      <c r="H121" s="22">
        <f>+'Cu1'!H121</f>
        <v>0</v>
      </c>
      <c r="I121" s="22">
        <f>+'Cu1'!I121</f>
        <v>0.16666666666666666</v>
      </c>
      <c r="J121" s="22">
        <f>+'Cu1'!J121</f>
        <v>0</v>
      </c>
      <c r="K121" s="22">
        <f>+'Cu1'!K121</f>
        <v>0</v>
      </c>
      <c r="L121" s="22">
        <f>+'Cu1'!L121</f>
        <v>0</v>
      </c>
      <c r="M121" s="22">
        <f>+'Cu1'!M121</f>
        <v>0</v>
      </c>
      <c r="N121" s="22">
        <f>+'Cu1'!N121</f>
        <v>0</v>
      </c>
      <c r="O121" s="23">
        <f>+'Cu1'!O121</f>
        <v>0</v>
      </c>
      <c r="P121" s="24">
        <f>+'Cu1'!P121</f>
        <v>0</v>
      </c>
      <c r="Q121" s="22">
        <f>+'Cu1'!Q121</f>
        <v>0</v>
      </c>
      <c r="R121" s="23">
        <f>+'Cu1'!R121</f>
        <v>0</v>
      </c>
      <c r="S121" s="23">
        <f>+'Cu1'!S121</f>
        <v>0</v>
      </c>
      <c r="T121" s="23">
        <f>+'Cu1'!T121</f>
        <v>0</v>
      </c>
      <c r="U121" s="23">
        <f>+'Cu1'!U121</f>
        <v>0</v>
      </c>
      <c r="V121" s="23">
        <f>+'Cu1'!V121</f>
        <v>0</v>
      </c>
      <c r="W121" s="23">
        <f>+'Cu1'!W121</f>
        <v>0</v>
      </c>
      <c r="X121" s="23">
        <f>+'Cu1'!X121</f>
        <v>0</v>
      </c>
      <c r="Y121" s="23">
        <f>+'Cu1'!Y121</f>
        <v>0</v>
      </c>
      <c r="Z121" s="22">
        <f>+'Cu1'!Z121</f>
        <v>0.16666666666666666</v>
      </c>
      <c r="AA121" s="22">
        <f>+'Cu1'!AA121</f>
        <v>0</v>
      </c>
      <c r="AB121" s="23">
        <f>+'Cu1'!AB121</f>
        <v>0</v>
      </c>
      <c r="AC121" s="23">
        <f>+'Cu1'!AC121</f>
        <v>0</v>
      </c>
      <c r="AD121" s="23">
        <f>+'Cu1'!AD121</f>
        <v>0</v>
      </c>
      <c r="AE121" s="22">
        <f>+'Cu1'!AE121</f>
        <v>0</v>
      </c>
      <c r="AF121" s="22">
        <f>+'Cu1'!AF121</f>
        <v>0</v>
      </c>
      <c r="AG121" s="23">
        <f>+'Cu1'!AG121</f>
        <v>0</v>
      </c>
      <c r="AH121" s="23">
        <f>+'Cu1'!AH121</f>
        <v>0</v>
      </c>
      <c r="AI121" s="23">
        <f>+'Cu1'!AI121</f>
        <v>0</v>
      </c>
      <c r="AJ121" s="23">
        <f>+'Cu1'!AJ121</f>
        <v>0</v>
      </c>
      <c r="AK121" s="23">
        <f>+'Cu1'!AK121</f>
        <v>0</v>
      </c>
      <c r="AL121" s="23">
        <f>+'Cu1'!AL121</f>
        <v>0</v>
      </c>
      <c r="AM121" s="23">
        <f>+'Cu1'!AM121</f>
        <v>0</v>
      </c>
      <c r="AN121" s="23">
        <f>+'Cu1'!AN121</f>
        <v>0</v>
      </c>
      <c r="AO121" s="23">
        <f>+'Cu1'!AO121</f>
        <v>0</v>
      </c>
      <c r="AP121" s="23">
        <f>+'Cu1'!AP121</f>
        <v>0</v>
      </c>
      <c r="AQ121" s="23">
        <f>+'Cu1'!AQ121</f>
        <v>0</v>
      </c>
      <c r="AR121" s="23">
        <f>+'Cu1'!AR121</f>
        <v>0</v>
      </c>
      <c r="AS121" s="23">
        <f>+'Cu1'!AS121</f>
        <v>0</v>
      </c>
      <c r="AT121" s="23">
        <f>+'Cu1'!AT121</f>
        <v>0</v>
      </c>
      <c r="AU121" s="39">
        <f>+'Cu1'!AU121</f>
        <v>0</v>
      </c>
      <c r="AV121" s="39">
        <f>+'Cu1'!AV121</f>
        <v>0</v>
      </c>
      <c r="AW121" s="39">
        <f>+'Cu1'!AW121</f>
        <v>0</v>
      </c>
      <c r="AX121" s="39">
        <f>+'Cu1'!AX121</f>
        <v>0</v>
      </c>
      <c r="AY121" s="39">
        <f>+'Cu1'!AY121</f>
        <v>0</v>
      </c>
      <c r="AZ121" s="39">
        <f>+'Cu1'!AZ121</f>
        <v>0</v>
      </c>
      <c r="BA121" s="39">
        <f>+'Cu1'!BA121</f>
        <v>0</v>
      </c>
      <c r="BB121" s="39">
        <f>+'Cu1'!BB121</f>
        <v>0</v>
      </c>
      <c r="BC121" s="39">
        <f>+'Cu1'!BC121</f>
        <v>0</v>
      </c>
      <c r="BD121" s="39">
        <f>+'Cu1'!BD121</f>
        <v>0</v>
      </c>
      <c r="BE121" s="39">
        <f>+'Cu1'!BE121</f>
        <v>0</v>
      </c>
      <c r="BF121" s="39">
        <f>+'Cu1'!BF121</f>
        <v>0</v>
      </c>
      <c r="BG121" s="39">
        <f>+'Cu1'!BG121</f>
        <v>0</v>
      </c>
    </row>
    <row r="122" spans="1:59" s="40" customFormat="1" hidden="1">
      <c r="A122" s="36">
        <f>+'Cu1'!A122</f>
        <v>73</v>
      </c>
      <c r="B122" s="36">
        <f>+'Cu1'!B122</f>
        <v>425</v>
      </c>
      <c r="C122" s="29" t="str">
        <f>+'Cu1'!C122</f>
        <v>REG</v>
      </c>
      <c r="D122" s="29" t="str">
        <f>+'Cu1'!D122</f>
        <v>Preparació per instal.lació sistema de reg amb cinta (1,6 m per m2)</v>
      </c>
      <c r="E122" s="37">
        <f>+'Cu1'!E122</f>
        <v>2500</v>
      </c>
      <c r="F122" s="28">
        <f>+'Cu1'!F122</f>
        <v>0</v>
      </c>
      <c r="G122" s="28">
        <f>+'Cu1'!G122</f>
        <v>0</v>
      </c>
      <c r="H122" s="28">
        <f>+'Cu1'!H122</f>
        <v>0</v>
      </c>
      <c r="I122" s="28">
        <f>+'Cu1'!I122</f>
        <v>0.16666666666666666</v>
      </c>
      <c r="J122" s="28">
        <f>+'Cu1'!J122</f>
        <v>0</v>
      </c>
      <c r="K122" s="28">
        <f>+'Cu1'!K122</f>
        <v>0</v>
      </c>
      <c r="L122" s="28">
        <f>+'Cu1'!L122</f>
        <v>0</v>
      </c>
      <c r="M122" s="28">
        <f>+'Cu1'!M122</f>
        <v>0</v>
      </c>
      <c r="N122" s="28">
        <f>+'Cu1'!N122</f>
        <v>0</v>
      </c>
      <c r="O122" s="29">
        <f>+'Cu1'!O122</f>
        <v>0</v>
      </c>
      <c r="P122" s="30">
        <f>+'Cu1'!P122</f>
        <v>0</v>
      </c>
      <c r="Q122" s="28">
        <f>+'Cu1'!Q122</f>
        <v>0</v>
      </c>
      <c r="R122" s="29">
        <f>+'Cu1'!R122</f>
        <v>0</v>
      </c>
      <c r="S122" s="29">
        <f>+'Cu1'!S122</f>
        <v>0</v>
      </c>
      <c r="T122" s="29">
        <f>+'Cu1'!T122</f>
        <v>0</v>
      </c>
      <c r="U122" s="29">
        <f>+'Cu1'!U122</f>
        <v>0</v>
      </c>
      <c r="V122" s="29">
        <f>+'Cu1'!V122</f>
        <v>0</v>
      </c>
      <c r="W122" s="29">
        <f>+'Cu1'!W122</f>
        <v>0</v>
      </c>
      <c r="X122" s="29">
        <f>+'Cu1'!X122</f>
        <v>0</v>
      </c>
      <c r="Y122" s="29">
        <f>+'Cu1'!Y122</f>
        <v>0</v>
      </c>
      <c r="Z122" s="28">
        <f>+'Cu1'!Z122</f>
        <v>0</v>
      </c>
      <c r="AA122" s="28">
        <f>+'Cu1'!AA122</f>
        <v>0</v>
      </c>
      <c r="AB122" s="29">
        <f>+'Cu1'!AB122</f>
        <v>0</v>
      </c>
      <c r="AC122" s="29">
        <f>+'Cu1'!AC122</f>
        <v>0</v>
      </c>
      <c r="AD122" s="29">
        <f>+'Cu1'!AD122</f>
        <v>0</v>
      </c>
      <c r="AE122" s="28">
        <f>+'Cu1'!AE122</f>
        <v>0</v>
      </c>
      <c r="AF122" s="28">
        <f>+'Cu1'!AF122</f>
        <v>0</v>
      </c>
      <c r="AG122" s="29">
        <f>+'Cu1'!AG122</f>
        <v>0</v>
      </c>
      <c r="AH122" s="29">
        <f>+'Cu1'!AH122</f>
        <v>0</v>
      </c>
      <c r="AI122" s="29">
        <f>+'Cu1'!AI122</f>
        <v>0</v>
      </c>
      <c r="AJ122" s="29">
        <f>+'Cu1'!AJ122</f>
        <v>0</v>
      </c>
      <c r="AK122" s="29">
        <f>+'Cu1'!AK122</f>
        <v>0</v>
      </c>
      <c r="AL122" s="29">
        <f>+'Cu1'!AL122</f>
        <v>0</v>
      </c>
      <c r="AM122" s="29">
        <f>+'Cu1'!AM122</f>
        <v>0</v>
      </c>
      <c r="AN122" s="29">
        <f>+'Cu1'!AN122</f>
        <v>0</v>
      </c>
      <c r="AO122" s="29">
        <f>+'Cu1'!AO122</f>
        <v>0</v>
      </c>
      <c r="AP122" s="29">
        <f>+'Cu1'!AP122</f>
        <v>0</v>
      </c>
      <c r="AQ122" s="29">
        <f>+'Cu1'!AQ122</f>
        <v>0</v>
      </c>
      <c r="AR122" s="29">
        <f>+'Cu1'!AR122</f>
        <v>0</v>
      </c>
      <c r="AS122" s="29">
        <f>+'Cu1'!AS122</f>
        <v>0</v>
      </c>
      <c r="AT122" s="29">
        <f>+'Cu1'!AT122</f>
        <v>0</v>
      </c>
      <c r="AU122" s="40">
        <f>+'Cu1'!AU122</f>
        <v>0</v>
      </c>
      <c r="AV122" s="40">
        <f>+'Cu1'!AV122</f>
        <v>0</v>
      </c>
      <c r="AW122" s="40">
        <f>+'Cu1'!AW122</f>
        <v>0</v>
      </c>
      <c r="AX122" s="40">
        <f>+'Cu1'!AX122</f>
        <v>0</v>
      </c>
      <c r="AY122" s="40">
        <f>+'Cu1'!AY122</f>
        <v>0</v>
      </c>
      <c r="AZ122" s="40">
        <f>+'Cu1'!AZ122</f>
        <v>0</v>
      </c>
      <c r="BA122" s="40">
        <f>+'Cu1'!BA122</f>
        <v>0</v>
      </c>
      <c r="BB122" s="40">
        <f>+'Cu1'!BB122</f>
        <v>0</v>
      </c>
      <c r="BC122" s="40">
        <f>+'Cu1'!BC122</f>
        <v>0</v>
      </c>
      <c r="BD122" s="40">
        <f>+'Cu1'!BD122</f>
        <v>0</v>
      </c>
      <c r="BE122" s="40">
        <f>+'Cu1'!BE122</f>
        <v>0</v>
      </c>
      <c r="BF122" s="40">
        <f>+'Cu1'!BF122</f>
        <v>0</v>
      </c>
      <c r="BG122" s="40">
        <f>+'Cu1'!BG122</f>
        <v>0</v>
      </c>
    </row>
    <row r="123" spans="1:59" hidden="1">
      <c r="A123" s="36">
        <f>+'Cu1'!A123</f>
        <v>74</v>
      </c>
      <c r="B123" s="33">
        <f>+'Cu1'!B123</f>
        <v>435</v>
      </c>
      <c r="C123" s="7" t="str">
        <f>+'Cu1'!C123</f>
        <v>REG</v>
      </c>
      <c r="D123" s="7" t="str">
        <f>+'Cu1'!D123</f>
        <v>Preparació per instal.lació sistema de reg aspersió</v>
      </c>
      <c r="E123" s="8">
        <f>+'Cu1'!E123</f>
        <v>2500</v>
      </c>
      <c r="F123" s="9">
        <f>+'Cu1'!F123</f>
        <v>0</v>
      </c>
      <c r="G123" s="9">
        <f>+'Cu1'!G123</f>
        <v>0</v>
      </c>
      <c r="H123" s="9">
        <f>+'Cu1'!H123</f>
        <v>0</v>
      </c>
      <c r="I123" s="9">
        <f>+'Cu1'!I123</f>
        <v>0.16666666666666666</v>
      </c>
      <c r="J123" s="9">
        <f>+'Cu1'!J123</f>
        <v>0</v>
      </c>
      <c r="K123" s="9">
        <f>+'Cu1'!K123</f>
        <v>0</v>
      </c>
      <c r="L123" s="9">
        <f>+'Cu1'!L123</f>
        <v>0</v>
      </c>
      <c r="M123" s="9">
        <f>+'Cu1'!M123</f>
        <v>0</v>
      </c>
      <c r="N123" s="9">
        <f>+'Cu1'!N123</f>
        <v>0</v>
      </c>
      <c r="O123" s="7">
        <f>+'Cu1'!O123</f>
        <v>0</v>
      </c>
      <c r="P123" s="19">
        <f>+'Cu1'!P123</f>
        <v>0</v>
      </c>
      <c r="Q123" s="9">
        <f>+'Cu1'!Q123</f>
        <v>0</v>
      </c>
      <c r="R123" s="7">
        <f>+'Cu1'!R123</f>
        <v>0</v>
      </c>
      <c r="S123" s="7">
        <f>+'Cu1'!S123</f>
        <v>0</v>
      </c>
      <c r="T123" s="7">
        <f>+'Cu1'!T123</f>
        <v>0</v>
      </c>
      <c r="U123" s="7">
        <f>+'Cu1'!U123</f>
        <v>0</v>
      </c>
      <c r="V123" s="7">
        <f>+'Cu1'!V123</f>
        <v>0</v>
      </c>
      <c r="W123" s="7">
        <f>+'Cu1'!W123</f>
        <v>0</v>
      </c>
      <c r="X123" s="7">
        <f>+'Cu1'!X123</f>
        <v>0</v>
      </c>
      <c r="Y123" s="7">
        <f>+'Cu1'!Y123</f>
        <v>0</v>
      </c>
      <c r="Z123" s="9">
        <f>+'Cu1'!Z123</f>
        <v>0</v>
      </c>
      <c r="AA123" s="9">
        <f>+'Cu1'!AA123</f>
        <v>0</v>
      </c>
      <c r="AB123" s="7">
        <f>+'Cu1'!AB123</f>
        <v>0</v>
      </c>
      <c r="AC123" s="7">
        <f>+'Cu1'!AC123</f>
        <v>0</v>
      </c>
      <c r="AD123" s="7">
        <f>+'Cu1'!AD123</f>
        <v>0</v>
      </c>
      <c r="AE123" s="9">
        <f>+'Cu1'!AE123</f>
        <v>0</v>
      </c>
      <c r="AF123" s="9">
        <f>+'Cu1'!AF123</f>
        <v>0</v>
      </c>
      <c r="AG123" s="7">
        <f>+'Cu1'!AG123</f>
        <v>0</v>
      </c>
      <c r="AH123" s="7">
        <f>+'Cu1'!AH123</f>
        <v>0</v>
      </c>
      <c r="AI123" s="7">
        <f>+'Cu1'!AI123</f>
        <v>0</v>
      </c>
      <c r="AJ123" s="7">
        <f>+'Cu1'!AJ123</f>
        <v>0</v>
      </c>
      <c r="AK123" s="7">
        <f>+'Cu1'!AK123</f>
        <v>0</v>
      </c>
      <c r="AL123" s="7">
        <f>+'Cu1'!AL123</f>
        <v>0</v>
      </c>
      <c r="AM123" s="7">
        <f>+'Cu1'!AM123</f>
        <v>0</v>
      </c>
      <c r="AN123" s="7">
        <f>+'Cu1'!AN123</f>
        <v>0</v>
      </c>
      <c r="AO123" s="7">
        <f>+'Cu1'!AO123</f>
        <v>0</v>
      </c>
      <c r="AP123" s="7">
        <f>+'Cu1'!AP123</f>
        <v>0</v>
      </c>
      <c r="AQ123" s="7">
        <f>+'Cu1'!AQ123</f>
        <v>0</v>
      </c>
      <c r="AR123" s="7">
        <f>+'Cu1'!AR123</f>
        <v>0</v>
      </c>
      <c r="AS123" s="7">
        <f>+'Cu1'!AS123</f>
        <v>0</v>
      </c>
      <c r="AT123" s="7">
        <f>+'Cu1'!AT123</f>
        <v>0</v>
      </c>
      <c r="AU123" s="39">
        <f>+'Cu1'!AU123</f>
        <v>0</v>
      </c>
      <c r="AV123">
        <f>+'Cu1'!AV123</f>
        <v>0</v>
      </c>
      <c r="AW123">
        <f>+'Cu1'!AW123</f>
        <v>0</v>
      </c>
      <c r="AX123">
        <f>+'Cu1'!AX123</f>
        <v>0</v>
      </c>
      <c r="AY123">
        <f>+'Cu1'!AY123</f>
        <v>0</v>
      </c>
      <c r="AZ123">
        <f>+'Cu1'!AZ123</f>
        <v>0</v>
      </c>
      <c r="BA123">
        <f>+'Cu1'!BA123</f>
        <v>0</v>
      </c>
      <c r="BB123">
        <f>+'Cu1'!BB123</f>
        <v>0</v>
      </c>
      <c r="BC123">
        <f>+'Cu1'!BC123</f>
        <v>0</v>
      </c>
      <c r="BD123">
        <f>+'Cu1'!BD123</f>
        <v>0</v>
      </c>
      <c r="BE123">
        <f>+'Cu1'!BE123</f>
        <v>0</v>
      </c>
      <c r="BF123">
        <f>+'Cu1'!BF123</f>
        <v>0</v>
      </c>
      <c r="BG123">
        <f>+'Cu1'!BG123</f>
        <v>0</v>
      </c>
    </row>
    <row r="124" spans="1:59" hidden="1">
      <c r="A124" s="36">
        <f>+'Cu1'!A124</f>
        <v>75</v>
      </c>
      <c r="B124" s="34">
        <f>+'Cu1'!B124</f>
        <v>445</v>
      </c>
      <c r="C124" s="10" t="str">
        <f>+'Cu1'!C124</f>
        <v>REG</v>
      </c>
      <c r="D124" s="10" t="str">
        <f>+'Cu1'!D124</f>
        <v>Preparació per reg (l/m2)</v>
      </c>
      <c r="E124" s="37">
        <f>+'Cu1'!E124</f>
        <v>2500</v>
      </c>
      <c r="F124" s="12">
        <f>+'Cu1'!F124</f>
        <v>0</v>
      </c>
      <c r="G124" s="12">
        <f>+'Cu1'!G124</f>
        <v>0</v>
      </c>
      <c r="H124" s="12">
        <f>+'Cu1'!H124</f>
        <v>0</v>
      </c>
      <c r="I124" s="12">
        <f>+'Cu1'!I124</f>
        <v>0</v>
      </c>
      <c r="J124" s="12">
        <f>+'Cu1'!J124</f>
        <v>0</v>
      </c>
      <c r="K124" s="12">
        <f>+'Cu1'!K124</f>
        <v>0</v>
      </c>
      <c r="L124" s="12">
        <f>+'Cu1'!L124</f>
        <v>0</v>
      </c>
      <c r="M124" s="12">
        <f>+'Cu1'!M124</f>
        <v>0</v>
      </c>
      <c r="N124" s="12">
        <f>+'Cu1'!N124</f>
        <v>0</v>
      </c>
      <c r="O124" s="10">
        <f>+'Cu1'!O124</f>
        <v>0</v>
      </c>
      <c r="P124" s="18">
        <f>+'Cu1'!P124</f>
        <v>0</v>
      </c>
      <c r="Q124" s="12">
        <f>+'Cu1'!Q124</f>
        <v>0</v>
      </c>
      <c r="R124" s="10">
        <f>+'Cu1'!R124</f>
        <v>0</v>
      </c>
      <c r="S124" s="10">
        <f>+'Cu1'!S124</f>
        <v>0</v>
      </c>
      <c r="T124" s="10">
        <f>+'Cu1'!T124</f>
        <v>0</v>
      </c>
      <c r="U124" s="10">
        <f>+'Cu1'!U124</f>
        <v>0</v>
      </c>
      <c r="V124" s="10">
        <f>+'Cu1'!V124</f>
        <v>0</v>
      </c>
      <c r="W124" s="10">
        <f>+'Cu1'!W124</f>
        <v>0</v>
      </c>
      <c r="X124" s="10">
        <f>+'Cu1'!X124</f>
        <v>0</v>
      </c>
      <c r="Y124" s="10">
        <f>+'Cu1'!Y124</f>
        <v>0</v>
      </c>
      <c r="Z124" s="12">
        <f>+'Cu1'!Z124</f>
        <v>0</v>
      </c>
      <c r="AA124" s="12">
        <f>+'Cu1'!AA124</f>
        <v>0</v>
      </c>
      <c r="AB124" s="10">
        <f>+'Cu1'!AB124</f>
        <v>0</v>
      </c>
      <c r="AC124" s="10">
        <f>+'Cu1'!AC124</f>
        <v>0</v>
      </c>
      <c r="AD124" s="10">
        <f>+'Cu1'!AD124</f>
        <v>0</v>
      </c>
      <c r="AE124" s="12">
        <f>+'Cu1'!AE124</f>
        <v>0</v>
      </c>
      <c r="AF124" s="12">
        <f>+'Cu1'!AF124</f>
        <v>0</v>
      </c>
      <c r="AG124" s="10">
        <f>+'Cu1'!AG124</f>
        <v>0</v>
      </c>
      <c r="AH124" s="10">
        <f>+'Cu1'!AH124</f>
        <v>0</v>
      </c>
      <c r="AI124" s="10">
        <f>+'Cu1'!AI124</f>
        <v>0</v>
      </c>
      <c r="AJ124" s="10">
        <f>+'Cu1'!AJ124</f>
        <v>0</v>
      </c>
      <c r="AK124" s="10">
        <f>+'Cu1'!AK124</f>
        <v>0</v>
      </c>
      <c r="AL124" s="10">
        <f>+'Cu1'!AL124</f>
        <v>0</v>
      </c>
      <c r="AM124" s="10">
        <f>+'Cu1'!AM124</f>
        <v>0</v>
      </c>
      <c r="AN124" s="10">
        <f>+'Cu1'!AN124</f>
        <v>0</v>
      </c>
      <c r="AO124" s="10">
        <f>+'Cu1'!AO124</f>
        <v>0</v>
      </c>
      <c r="AP124" s="10">
        <f>+'Cu1'!AP124</f>
        <v>0</v>
      </c>
      <c r="AQ124" s="10">
        <f>+'Cu1'!AQ124</f>
        <v>0</v>
      </c>
      <c r="AR124" s="10">
        <f>+'Cu1'!AR124</f>
        <v>0</v>
      </c>
      <c r="AS124" s="10">
        <f>+'Cu1'!AS124</f>
        <v>0</v>
      </c>
      <c r="AT124" s="10">
        <f>+'Cu1'!AT124</f>
        <v>0</v>
      </c>
      <c r="AU124">
        <f>+'Cu1'!AU124</f>
        <v>0</v>
      </c>
      <c r="AV124">
        <f>+'Cu1'!AV124</f>
        <v>0</v>
      </c>
      <c r="AW124">
        <f>+'Cu1'!AW124</f>
        <v>0</v>
      </c>
      <c r="AX124">
        <f>+'Cu1'!AX124</f>
        <v>0</v>
      </c>
      <c r="AY124">
        <f>+'Cu1'!AY124</f>
        <v>0</v>
      </c>
      <c r="AZ124">
        <f>+'Cu1'!AZ124</f>
        <v>0</v>
      </c>
      <c r="BA124">
        <f>+'Cu1'!BA124</f>
        <v>0</v>
      </c>
      <c r="BB124">
        <f>+'Cu1'!BB124</f>
        <v>0</v>
      </c>
      <c r="BC124">
        <f>+'Cu1'!BC124</f>
        <v>0</v>
      </c>
      <c r="BD124">
        <f>+'Cu1'!BD124</f>
        <v>0</v>
      </c>
      <c r="BE124">
        <f>+'Cu1'!BE124</f>
        <v>0</v>
      </c>
      <c r="BF124">
        <f>+'Cu1'!BF124</f>
        <v>0</v>
      </c>
      <c r="BG124">
        <f>+'Cu1'!BG124</f>
        <v>0</v>
      </c>
    </row>
    <row r="125" spans="1:59" hidden="1">
      <c r="A125" s="36">
        <f>+'Cu1'!A125</f>
        <v>76</v>
      </c>
      <c r="B125" s="33">
        <f>+'Cu1'!B125</f>
        <v>455</v>
      </c>
      <c r="C125" s="7" t="str">
        <f>+'Cu1'!C125</f>
        <v>REG</v>
      </c>
      <c r="D125" s="7" t="str">
        <f>+'Cu1'!D125</f>
        <v>Preparació per posada en funcionament i parada</v>
      </c>
      <c r="E125" s="21">
        <f>+'Cu1'!E125</f>
        <v>2500</v>
      </c>
      <c r="F125" s="9">
        <f>+'Cu1'!F125</f>
        <v>0</v>
      </c>
      <c r="G125" s="9">
        <f>+'Cu1'!G125</f>
        <v>0</v>
      </c>
      <c r="H125" s="9">
        <f>+'Cu1'!H125</f>
        <v>0</v>
      </c>
      <c r="I125" s="9">
        <f>+'Cu1'!I125</f>
        <v>0</v>
      </c>
      <c r="J125" s="9">
        <f>+'Cu1'!J125</f>
        <v>0</v>
      </c>
      <c r="K125" s="9">
        <f>+'Cu1'!K125</f>
        <v>0</v>
      </c>
      <c r="L125" s="9">
        <f>+'Cu1'!L125</f>
        <v>0</v>
      </c>
      <c r="M125" s="9">
        <f>+'Cu1'!M125</f>
        <v>0</v>
      </c>
      <c r="N125" s="9">
        <f>+'Cu1'!N125</f>
        <v>0</v>
      </c>
      <c r="O125" s="7">
        <f>+'Cu1'!O125</f>
        <v>0</v>
      </c>
      <c r="P125" s="19">
        <f>+'Cu1'!P125</f>
        <v>0</v>
      </c>
      <c r="Q125" s="9">
        <f>+'Cu1'!Q125</f>
        <v>0</v>
      </c>
      <c r="R125" s="7">
        <f>+'Cu1'!R125</f>
        <v>0</v>
      </c>
      <c r="S125" s="7">
        <f>+'Cu1'!S125</f>
        <v>0</v>
      </c>
      <c r="T125" s="7">
        <f>+'Cu1'!T125</f>
        <v>0</v>
      </c>
      <c r="U125" s="7">
        <f>+'Cu1'!U125</f>
        <v>0</v>
      </c>
      <c r="V125" s="7">
        <f>+'Cu1'!V125</f>
        <v>0</v>
      </c>
      <c r="W125" s="7">
        <f>+'Cu1'!W125</f>
        <v>0</v>
      </c>
      <c r="X125" s="7">
        <f>+'Cu1'!X125</f>
        <v>0</v>
      </c>
      <c r="Y125" s="7">
        <f>+'Cu1'!Y125</f>
        <v>0</v>
      </c>
      <c r="Z125" s="9">
        <f>+'Cu1'!Z125</f>
        <v>0</v>
      </c>
      <c r="AA125" s="9">
        <f>+'Cu1'!AA125</f>
        <v>0</v>
      </c>
      <c r="AB125" s="7">
        <f>+'Cu1'!AB125</f>
        <v>0</v>
      </c>
      <c r="AC125" s="7">
        <f>+'Cu1'!AC125</f>
        <v>0</v>
      </c>
      <c r="AD125" s="7">
        <f>+'Cu1'!AD125</f>
        <v>0</v>
      </c>
      <c r="AE125" s="9">
        <f>+'Cu1'!AE125</f>
        <v>0</v>
      </c>
      <c r="AF125" s="9">
        <f>+'Cu1'!AF125</f>
        <v>0</v>
      </c>
      <c r="AG125" s="7">
        <f>+'Cu1'!AG125</f>
        <v>0</v>
      </c>
      <c r="AH125" s="7">
        <f>+'Cu1'!AH125</f>
        <v>0</v>
      </c>
      <c r="AI125" s="7">
        <f>+'Cu1'!AI125</f>
        <v>0</v>
      </c>
      <c r="AJ125" s="7">
        <f>+'Cu1'!AJ125</f>
        <v>0</v>
      </c>
      <c r="AK125" s="7">
        <f>+'Cu1'!AK125</f>
        <v>0</v>
      </c>
      <c r="AL125" s="7">
        <f>+'Cu1'!AL125</f>
        <v>0</v>
      </c>
      <c r="AM125" s="7">
        <f>+'Cu1'!AM125</f>
        <v>0</v>
      </c>
      <c r="AN125" s="7">
        <f>+'Cu1'!AN125</f>
        <v>0</v>
      </c>
      <c r="AO125" s="7">
        <f>+'Cu1'!AO125</f>
        <v>0</v>
      </c>
      <c r="AP125" s="7">
        <f>+'Cu1'!AP125</f>
        <v>0</v>
      </c>
      <c r="AQ125" s="7">
        <f>+'Cu1'!AQ125</f>
        <v>0</v>
      </c>
      <c r="AR125" s="7">
        <f>+'Cu1'!AR125</f>
        <v>0</v>
      </c>
      <c r="AS125" s="7">
        <f>+'Cu1'!AS125</f>
        <v>0</v>
      </c>
      <c r="AT125" s="7">
        <f>+'Cu1'!AT125</f>
        <v>0</v>
      </c>
      <c r="AU125" s="39">
        <f>+'Cu1'!AU125</f>
        <v>0</v>
      </c>
      <c r="AV125">
        <f>+'Cu1'!AV125</f>
        <v>0</v>
      </c>
      <c r="AW125">
        <f>+'Cu1'!AW125</f>
        <v>0</v>
      </c>
      <c r="AX125">
        <f>+'Cu1'!AX125</f>
        <v>0</v>
      </c>
      <c r="AY125">
        <f>+'Cu1'!AY125</f>
        <v>0</v>
      </c>
      <c r="AZ125">
        <f>+'Cu1'!AZ125</f>
        <v>0</v>
      </c>
      <c r="BA125">
        <f>+'Cu1'!BA125</f>
        <v>0</v>
      </c>
      <c r="BB125">
        <f>+'Cu1'!BB125</f>
        <v>0</v>
      </c>
      <c r="BC125">
        <f>+'Cu1'!BC125</f>
        <v>0</v>
      </c>
      <c r="BD125">
        <f>+'Cu1'!BD125</f>
        <v>0</v>
      </c>
      <c r="BE125">
        <f>+'Cu1'!BE125</f>
        <v>0</v>
      </c>
      <c r="BF125">
        <f>+'Cu1'!BF125</f>
        <v>0</v>
      </c>
      <c r="BG125">
        <f>+'Cu1'!BG125</f>
        <v>0</v>
      </c>
    </row>
    <row r="126" spans="1:59" hidden="1">
      <c r="A126" s="36">
        <f>+'Cu1'!A126</f>
        <v>77</v>
      </c>
      <c r="B126" s="34">
        <f>+'Cu1'!B126</f>
        <v>465</v>
      </c>
      <c r="C126" s="10" t="str">
        <f>+'Cu1'!C126</f>
        <v>REG</v>
      </c>
      <c r="D126" s="10" t="str">
        <f>+'Cu1'!D126</f>
        <v>Preparació per desinstal.lació sistema de reg amb cinta</v>
      </c>
      <c r="E126" s="11">
        <f>+'Cu1'!E126</f>
        <v>2500</v>
      </c>
      <c r="F126" s="12">
        <f>+'Cu1'!F126</f>
        <v>0</v>
      </c>
      <c r="G126" s="12">
        <f>+'Cu1'!G126</f>
        <v>0</v>
      </c>
      <c r="H126" s="12">
        <f>+'Cu1'!H126</f>
        <v>0</v>
      </c>
      <c r="I126" s="12">
        <f>+'Cu1'!I126</f>
        <v>0</v>
      </c>
      <c r="J126" s="12">
        <f>+'Cu1'!J126</f>
        <v>0</v>
      </c>
      <c r="K126" s="12">
        <f>+'Cu1'!K126</f>
        <v>0</v>
      </c>
      <c r="L126" s="12">
        <f>+'Cu1'!L126</f>
        <v>0</v>
      </c>
      <c r="M126" s="12">
        <f>+'Cu1'!M126</f>
        <v>0</v>
      </c>
      <c r="N126" s="12">
        <f>+'Cu1'!N126</f>
        <v>0</v>
      </c>
      <c r="O126" s="10">
        <f>+'Cu1'!O126</f>
        <v>0</v>
      </c>
      <c r="P126" s="18">
        <f>+'Cu1'!P126</f>
        <v>0</v>
      </c>
      <c r="Q126" s="12">
        <f>+'Cu1'!Q126</f>
        <v>0</v>
      </c>
      <c r="R126" s="10">
        <f>+'Cu1'!R126</f>
        <v>0</v>
      </c>
      <c r="S126" s="10">
        <f>+'Cu1'!S126</f>
        <v>0</v>
      </c>
      <c r="T126" s="10">
        <f>+'Cu1'!T126</f>
        <v>0</v>
      </c>
      <c r="U126" s="10">
        <f>+'Cu1'!U126</f>
        <v>0</v>
      </c>
      <c r="V126" s="10">
        <f>+'Cu1'!V126</f>
        <v>0</v>
      </c>
      <c r="W126" s="10">
        <f>+'Cu1'!W126</f>
        <v>0</v>
      </c>
      <c r="X126" s="10">
        <f>+'Cu1'!X126</f>
        <v>0</v>
      </c>
      <c r="Y126" s="10">
        <f>+'Cu1'!Y126</f>
        <v>0</v>
      </c>
      <c r="Z126" s="12">
        <f>+'Cu1'!Z126</f>
        <v>0</v>
      </c>
      <c r="AA126" s="12">
        <f>+'Cu1'!AA126</f>
        <v>0</v>
      </c>
      <c r="AB126" s="10">
        <f>+'Cu1'!AB126</f>
        <v>0</v>
      </c>
      <c r="AC126" s="10">
        <f>+'Cu1'!AC126</f>
        <v>0</v>
      </c>
      <c r="AD126" s="10">
        <f>+'Cu1'!AD126</f>
        <v>0</v>
      </c>
      <c r="AE126" s="12">
        <f>+'Cu1'!AE126</f>
        <v>0</v>
      </c>
      <c r="AF126" s="12">
        <f>+'Cu1'!AF126</f>
        <v>0</v>
      </c>
      <c r="AG126" s="10">
        <f>+'Cu1'!AG126</f>
        <v>0</v>
      </c>
      <c r="AH126" s="10">
        <f>+'Cu1'!AH126</f>
        <v>0</v>
      </c>
      <c r="AI126" s="10">
        <f>+'Cu1'!AI126</f>
        <v>0</v>
      </c>
      <c r="AJ126" s="10">
        <f>+'Cu1'!AJ126</f>
        <v>0</v>
      </c>
      <c r="AK126" s="10">
        <f>+'Cu1'!AK126</f>
        <v>0</v>
      </c>
      <c r="AL126" s="10">
        <f>+'Cu1'!AL126</f>
        <v>0</v>
      </c>
      <c r="AM126" s="10">
        <f>+'Cu1'!AM126</f>
        <v>0</v>
      </c>
      <c r="AN126" s="10">
        <f>+'Cu1'!AN126</f>
        <v>0</v>
      </c>
      <c r="AO126" s="10">
        <f>+'Cu1'!AO126</f>
        <v>0</v>
      </c>
      <c r="AP126" s="10">
        <f>+'Cu1'!AP126</f>
        <v>0</v>
      </c>
      <c r="AQ126" s="10">
        <f>+'Cu1'!AQ126</f>
        <v>0</v>
      </c>
      <c r="AR126" s="10">
        <f>+'Cu1'!AR126</f>
        <v>0</v>
      </c>
      <c r="AS126" s="10">
        <f>+'Cu1'!AS126</f>
        <v>0</v>
      </c>
      <c r="AT126" s="10">
        <f>+'Cu1'!AT126</f>
        <v>0</v>
      </c>
      <c r="AU126">
        <f>+'Cu1'!AU126</f>
        <v>0</v>
      </c>
      <c r="AV126">
        <f>+'Cu1'!AV126</f>
        <v>0</v>
      </c>
      <c r="AW126">
        <f>+'Cu1'!AW126</f>
        <v>0</v>
      </c>
      <c r="AX126">
        <f>+'Cu1'!AX126</f>
        <v>0</v>
      </c>
      <c r="AY126">
        <f>+'Cu1'!AY126</f>
        <v>0</v>
      </c>
      <c r="AZ126">
        <f>+'Cu1'!AZ126</f>
        <v>0</v>
      </c>
      <c r="BA126">
        <f>+'Cu1'!BA126</f>
        <v>0</v>
      </c>
      <c r="BB126">
        <f>+'Cu1'!BB126</f>
        <v>0</v>
      </c>
      <c r="BC126">
        <f>+'Cu1'!BC126</f>
        <v>0</v>
      </c>
      <c r="BD126">
        <f>+'Cu1'!BD126</f>
        <v>0</v>
      </c>
      <c r="BE126">
        <f>+'Cu1'!BE126</f>
        <v>0</v>
      </c>
      <c r="BF126">
        <f>+'Cu1'!BF126</f>
        <v>0</v>
      </c>
      <c r="BG126">
        <f>+'Cu1'!BG126</f>
        <v>0</v>
      </c>
    </row>
    <row r="127" spans="1:59" hidden="1">
      <c r="A127" s="36">
        <f>+'Cu1'!A127</f>
        <v>78</v>
      </c>
      <c r="B127" s="33">
        <f>+'Cu1'!B127</f>
        <v>515</v>
      </c>
      <c r="C127" s="7" t="str">
        <f>+'Cu1'!C127</f>
        <v>TRACTAMENTS</v>
      </c>
      <c r="D127" s="7" t="str">
        <f>+'Cu1'!D127</f>
        <v>Preparació per tractament bacillus + retenol +purí ortiga amb tractor i braços</v>
      </c>
      <c r="E127" s="21">
        <f>+'Cu1'!E127</f>
        <v>2500</v>
      </c>
      <c r="F127" s="9">
        <f>+'Cu1'!F127</f>
        <v>0</v>
      </c>
      <c r="G127" s="9">
        <f>+'Cu1'!G127</f>
        <v>1</v>
      </c>
      <c r="H127" s="9">
        <f>+'Cu1'!H127</f>
        <v>0</v>
      </c>
      <c r="I127" s="9">
        <f>+'Cu1'!I127</f>
        <v>0</v>
      </c>
      <c r="J127" s="9">
        <f>+'Cu1'!J127</f>
        <v>0</v>
      </c>
      <c r="K127" s="9">
        <f>+'Cu1'!K127</f>
        <v>0</v>
      </c>
      <c r="L127" s="9">
        <f>+'Cu1'!L127</f>
        <v>0</v>
      </c>
      <c r="M127" s="9">
        <f>+'Cu1'!M127</f>
        <v>0</v>
      </c>
      <c r="N127" s="9">
        <f>+'Cu1'!N127</f>
        <v>0</v>
      </c>
      <c r="O127" s="7">
        <f>+'Cu1'!O127</f>
        <v>0</v>
      </c>
      <c r="P127" s="19">
        <f>+'Cu1'!P127</f>
        <v>0</v>
      </c>
      <c r="Q127" s="9">
        <f>+'Cu1'!Q127</f>
        <v>0</v>
      </c>
      <c r="R127" s="7">
        <f>+'Cu1'!R127</f>
        <v>0</v>
      </c>
      <c r="S127" s="7">
        <f>+'Cu1'!S127</f>
        <v>0</v>
      </c>
      <c r="T127" s="7">
        <f>+'Cu1'!T127</f>
        <v>0</v>
      </c>
      <c r="U127" s="7">
        <f>+'Cu1'!U127</f>
        <v>0</v>
      </c>
      <c r="V127" s="7">
        <f>+'Cu1'!V127</f>
        <v>0</v>
      </c>
      <c r="W127" s="7">
        <f>+'Cu1'!W127</f>
        <v>0</v>
      </c>
      <c r="X127" s="7">
        <f>+'Cu1'!X127</f>
        <v>0</v>
      </c>
      <c r="Y127" s="7">
        <f>+'Cu1'!Y127</f>
        <v>0</v>
      </c>
      <c r="Z127" s="9">
        <f>+'Cu1'!Z127</f>
        <v>0</v>
      </c>
      <c r="AA127" s="9">
        <f>+'Cu1'!AA127</f>
        <v>0</v>
      </c>
      <c r="AB127" s="7">
        <f>+'Cu1'!AB127</f>
        <v>0</v>
      </c>
      <c r="AC127" s="7">
        <f>+'Cu1'!AC127</f>
        <v>0</v>
      </c>
      <c r="AD127" s="7">
        <f>+'Cu1'!AD127</f>
        <v>0</v>
      </c>
      <c r="AE127" s="9">
        <f>+'Cu1'!AE127</f>
        <v>1</v>
      </c>
      <c r="AF127" s="9">
        <f>+'Cu1'!AF127</f>
        <v>1</v>
      </c>
      <c r="AG127" s="7">
        <f>+'Cu1'!AG127</f>
        <v>0</v>
      </c>
      <c r="AH127" s="7">
        <f>+'Cu1'!AH127</f>
        <v>0</v>
      </c>
      <c r="AI127" s="7">
        <f>+'Cu1'!AI127</f>
        <v>0</v>
      </c>
      <c r="AJ127" s="7">
        <f>+'Cu1'!AJ127</f>
        <v>0</v>
      </c>
      <c r="AK127" s="7">
        <f>+'Cu1'!AK127</f>
        <v>0</v>
      </c>
      <c r="AL127" s="7">
        <f>+'Cu1'!AL127</f>
        <v>0</v>
      </c>
      <c r="AM127" s="7">
        <f>+'Cu1'!AM127</f>
        <v>0</v>
      </c>
      <c r="AN127" s="7">
        <f>+'Cu1'!AN127</f>
        <v>0</v>
      </c>
      <c r="AO127" s="7">
        <f>+'Cu1'!AO127</f>
        <v>0</v>
      </c>
      <c r="AP127" s="7">
        <f>+'Cu1'!AP127</f>
        <v>0</v>
      </c>
      <c r="AQ127" s="7">
        <f>+'Cu1'!AQ127</f>
        <v>0</v>
      </c>
      <c r="AR127" s="7">
        <f>+'Cu1'!AR127</f>
        <v>0</v>
      </c>
      <c r="AS127" s="7">
        <f>+'Cu1'!AS127</f>
        <v>0</v>
      </c>
      <c r="AT127" s="7">
        <f>+'Cu1'!AT127</f>
        <v>0</v>
      </c>
      <c r="AU127" s="39">
        <f>+'Cu1'!AU127</f>
        <v>0</v>
      </c>
      <c r="AV127">
        <f>+'Cu1'!AV127</f>
        <v>0</v>
      </c>
      <c r="AW127">
        <f>+'Cu1'!AW127</f>
        <v>0</v>
      </c>
      <c r="AX127">
        <f>+'Cu1'!AX127</f>
        <v>0</v>
      </c>
      <c r="AY127">
        <f>+'Cu1'!AY127</f>
        <v>0</v>
      </c>
      <c r="AZ127">
        <f>+'Cu1'!AZ127</f>
        <v>0</v>
      </c>
      <c r="BA127">
        <f>+'Cu1'!BA127</f>
        <v>0</v>
      </c>
      <c r="BB127">
        <f>+'Cu1'!BB127</f>
        <v>0</v>
      </c>
      <c r="BC127">
        <f>+'Cu1'!BC127</f>
        <v>0</v>
      </c>
      <c r="BD127">
        <f>+'Cu1'!BD127</f>
        <v>0</v>
      </c>
      <c r="BE127">
        <f>+'Cu1'!BE127</f>
        <v>0</v>
      </c>
      <c r="BF127">
        <f>+'Cu1'!BF127</f>
        <v>0</v>
      </c>
      <c r="BG127">
        <f>+'Cu1'!BG127</f>
        <v>0</v>
      </c>
    </row>
    <row r="128" spans="1:59" hidden="1">
      <c r="A128" s="36">
        <f>+'Cu1'!A128</f>
        <v>79</v>
      </c>
      <c r="B128" s="34">
        <f>+'Cu1'!B128</f>
        <v>525</v>
      </c>
      <c r="C128" s="10" t="str">
        <f>+'Cu1'!C128</f>
        <v>TRACTAMENTS</v>
      </c>
      <c r="D128" s="10" t="str">
        <f>+'Cu1'!D128</f>
        <v>Preparació per tractament bacillus + retenol +purí ortiga amb bota i 2 persones</v>
      </c>
      <c r="E128" s="11">
        <f>+'Cu1'!E128</f>
        <v>2500</v>
      </c>
      <c r="F128" s="28">
        <f>+'Cu1'!F128</f>
        <v>0</v>
      </c>
      <c r="G128" s="28">
        <f>+'Cu1'!G128</f>
        <v>0.5</v>
      </c>
      <c r="H128" s="28">
        <f>+'Cu1'!H128</f>
        <v>0</v>
      </c>
      <c r="I128" s="28">
        <f>+'Cu1'!I128</f>
        <v>0</v>
      </c>
      <c r="J128" s="28">
        <f>+'Cu1'!J128</f>
        <v>0</v>
      </c>
      <c r="K128" s="28">
        <f>+'Cu1'!K128</f>
        <v>0</v>
      </c>
      <c r="L128" s="28">
        <f>+'Cu1'!L128</f>
        <v>0</v>
      </c>
      <c r="M128" s="28">
        <f>+'Cu1'!M128</f>
        <v>0</v>
      </c>
      <c r="N128" s="28">
        <f>+'Cu1'!N128</f>
        <v>0</v>
      </c>
      <c r="O128" s="29">
        <f>+'Cu1'!O128</f>
        <v>0</v>
      </c>
      <c r="P128" s="30">
        <f>+'Cu1'!P128</f>
        <v>0</v>
      </c>
      <c r="Q128" s="28">
        <f>+'Cu1'!Q128</f>
        <v>0</v>
      </c>
      <c r="R128" s="29">
        <f>+'Cu1'!R128</f>
        <v>0</v>
      </c>
      <c r="S128" s="29">
        <f>+'Cu1'!S128</f>
        <v>0</v>
      </c>
      <c r="T128" s="29">
        <f>+'Cu1'!T128</f>
        <v>0</v>
      </c>
      <c r="U128" s="29">
        <f>+'Cu1'!U128</f>
        <v>0</v>
      </c>
      <c r="V128" s="29">
        <f>+'Cu1'!V128</f>
        <v>0</v>
      </c>
      <c r="W128" s="29">
        <f>+'Cu1'!W128</f>
        <v>0</v>
      </c>
      <c r="X128" s="29">
        <f>+'Cu1'!X128</f>
        <v>0</v>
      </c>
      <c r="Y128" s="29">
        <f>+'Cu1'!Y128</f>
        <v>0</v>
      </c>
      <c r="Z128" s="28">
        <f>+'Cu1'!Z128</f>
        <v>0</v>
      </c>
      <c r="AA128" s="28">
        <f>+'Cu1'!AA128</f>
        <v>0</v>
      </c>
      <c r="AB128" s="29">
        <f>+'Cu1'!AB128</f>
        <v>0</v>
      </c>
      <c r="AC128" s="29">
        <f>+'Cu1'!AC128</f>
        <v>0</v>
      </c>
      <c r="AD128" s="29">
        <f>+'Cu1'!AD128</f>
        <v>0</v>
      </c>
      <c r="AE128" s="28">
        <f>+'Cu1'!AE128</f>
        <v>0</v>
      </c>
      <c r="AF128" s="28">
        <f>+'Cu1'!AF128</f>
        <v>0.5</v>
      </c>
      <c r="AG128" s="29">
        <f>+'Cu1'!AG128</f>
        <v>0</v>
      </c>
      <c r="AH128" s="29">
        <f>+'Cu1'!AH128</f>
        <v>0</v>
      </c>
      <c r="AI128" s="29">
        <f>+'Cu1'!AI128</f>
        <v>0</v>
      </c>
      <c r="AJ128" s="29">
        <f>+'Cu1'!AJ128</f>
        <v>0</v>
      </c>
      <c r="AK128" s="29">
        <f>+'Cu1'!AK128</f>
        <v>0</v>
      </c>
      <c r="AL128" s="29">
        <f>+'Cu1'!AL128</f>
        <v>0</v>
      </c>
      <c r="AM128" s="29">
        <f>+'Cu1'!AM128</f>
        <v>0</v>
      </c>
      <c r="AN128" s="29">
        <f>+'Cu1'!AN128</f>
        <v>0</v>
      </c>
      <c r="AO128" s="29">
        <f>+'Cu1'!AO128</f>
        <v>0</v>
      </c>
      <c r="AP128" s="29">
        <f>+'Cu1'!AP128</f>
        <v>0</v>
      </c>
      <c r="AQ128" s="29">
        <f>+'Cu1'!AQ128</f>
        <v>0</v>
      </c>
      <c r="AR128" s="29">
        <f>+'Cu1'!AR128</f>
        <v>0</v>
      </c>
      <c r="AS128" s="29">
        <f>+'Cu1'!AS128</f>
        <v>0</v>
      </c>
      <c r="AT128" s="29">
        <f>+'Cu1'!AT128</f>
        <v>0</v>
      </c>
      <c r="AU128">
        <f>+'Cu1'!AU128</f>
        <v>0</v>
      </c>
      <c r="AV128">
        <f>+'Cu1'!AV128</f>
        <v>0</v>
      </c>
      <c r="AW128">
        <f>+'Cu1'!AW128</f>
        <v>0</v>
      </c>
      <c r="AX128">
        <f>+'Cu1'!AX128</f>
        <v>0</v>
      </c>
      <c r="AY128">
        <f>+'Cu1'!AY128</f>
        <v>0</v>
      </c>
      <c r="AZ128">
        <f>+'Cu1'!AZ128</f>
        <v>0</v>
      </c>
      <c r="BA128">
        <f>+'Cu1'!BA128</f>
        <v>0</v>
      </c>
      <c r="BB128">
        <f>+'Cu1'!BB128</f>
        <v>0</v>
      </c>
      <c r="BC128">
        <f>+'Cu1'!BC128</f>
        <v>0</v>
      </c>
      <c r="BD128">
        <f>+'Cu1'!BD128</f>
        <v>0</v>
      </c>
      <c r="BE128">
        <f>+'Cu1'!BE128</f>
        <v>0</v>
      </c>
      <c r="BF128">
        <f>+'Cu1'!BF128</f>
        <v>0</v>
      </c>
      <c r="BG128">
        <f>+'Cu1'!BG128</f>
        <v>0</v>
      </c>
    </row>
    <row r="129" spans="1:65" hidden="1">
      <c r="A129" s="36">
        <f>+'Cu1'!A129</f>
        <v>80</v>
      </c>
      <c r="B129" s="33">
        <f>+'Cu1'!B129</f>
        <v>535</v>
      </c>
      <c r="C129" s="7" t="str">
        <f>+'Cu1'!C129</f>
        <v>TRACTAMENTS</v>
      </c>
      <c r="D129" s="7" t="str">
        <f>+'Cu1'!D129</f>
        <v>Preparació per tractament coure + retenol + purí</v>
      </c>
      <c r="E129" s="21">
        <f>+'Cu1'!E129</f>
        <v>2500</v>
      </c>
      <c r="F129" s="22">
        <f>+'Cu1'!F129</f>
        <v>0</v>
      </c>
      <c r="G129" s="22">
        <f>+'Cu1'!G129</f>
        <v>0.5</v>
      </c>
      <c r="H129" s="22">
        <f>+'Cu1'!H129</f>
        <v>0</v>
      </c>
      <c r="I129" s="22">
        <f>+'Cu1'!I129</f>
        <v>0</v>
      </c>
      <c r="J129" s="22">
        <f>+'Cu1'!J129</f>
        <v>0</v>
      </c>
      <c r="K129" s="22">
        <f>+'Cu1'!K129</f>
        <v>0</v>
      </c>
      <c r="L129" s="22">
        <f>+'Cu1'!L129</f>
        <v>0</v>
      </c>
      <c r="M129" s="22">
        <f>+'Cu1'!M129</f>
        <v>0</v>
      </c>
      <c r="N129" s="22">
        <f>+'Cu1'!N129</f>
        <v>0</v>
      </c>
      <c r="O129" s="23">
        <f>+'Cu1'!O129</f>
        <v>0</v>
      </c>
      <c r="P129" s="24">
        <f>+'Cu1'!P129</f>
        <v>0</v>
      </c>
      <c r="Q129" s="22">
        <f>+'Cu1'!Q129</f>
        <v>0</v>
      </c>
      <c r="R129" s="23">
        <f>+'Cu1'!R129</f>
        <v>0</v>
      </c>
      <c r="S129" s="23">
        <f>+'Cu1'!S129</f>
        <v>0</v>
      </c>
      <c r="T129" s="23">
        <f>+'Cu1'!T129</f>
        <v>0</v>
      </c>
      <c r="U129" s="23">
        <f>+'Cu1'!U129</f>
        <v>0</v>
      </c>
      <c r="V129" s="23">
        <f>+'Cu1'!V129</f>
        <v>0</v>
      </c>
      <c r="W129" s="23">
        <f>+'Cu1'!W129</f>
        <v>0</v>
      </c>
      <c r="X129" s="23">
        <f>+'Cu1'!X129</f>
        <v>0</v>
      </c>
      <c r="Y129" s="23">
        <f>+'Cu1'!Y129</f>
        <v>0</v>
      </c>
      <c r="Z129" s="22">
        <f>+'Cu1'!Z129</f>
        <v>0</v>
      </c>
      <c r="AA129" s="22">
        <f>+'Cu1'!AA129</f>
        <v>0</v>
      </c>
      <c r="AB129" s="23">
        <f>+'Cu1'!AB129</f>
        <v>0</v>
      </c>
      <c r="AC129" s="23">
        <f>+'Cu1'!AC129</f>
        <v>0</v>
      </c>
      <c r="AD129" s="23">
        <f>+'Cu1'!AD129</f>
        <v>0</v>
      </c>
      <c r="AE129" s="22">
        <f>+'Cu1'!AE129</f>
        <v>0.5</v>
      </c>
      <c r="AF129" s="22">
        <f>+'Cu1'!AF129</f>
        <v>0.5</v>
      </c>
      <c r="AG129" s="23">
        <f>+'Cu1'!AG129</f>
        <v>0</v>
      </c>
      <c r="AH129" s="23">
        <f>+'Cu1'!AH129</f>
        <v>0</v>
      </c>
      <c r="AI129" s="23">
        <f>+'Cu1'!AI129</f>
        <v>0</v>
      </c>
      <c r="AJ129" s="23">
        <f>+'Cu1'!AJ129</f>
        <v>0</v>
      </c>
      <c r="AK129" s="23">
        <f>+'Cu1'!AK129</f>
        <v>0</v>
      </c>
      <c r="AL129" s="23">
        <f>+'Cu1'!AL129</f>
        <v>0</v>
      </c>
      <c r="AM129" s="23">
        <f>+'Cu1'!AM129</f>
        <v>0</v>
      </c>
      <c r="AN129" s="23">
        <f>+'Cu1'!AN129</f>
        <v>0</v>
      </c>
      <c r="AO129" s="23">
        <f>+'Cu1'!AO129</f>
        <v>0</v>
      </c>
      <c r="AP129" s="23">
        <f>+'Cu1'!AP129</f>
        <v>0</v>
      </c>
      <c r="AQ129" s="23">
        <f>+'Cu1'!AQ129</f>
        <v>0</v>
      </c>
      <c r="AR129" s="23">
        <f>+'Cu1'!AR129</f>
        <v>0</v>
      </c>
      <c r="AS129" s="23">
        <f>+'Cu1'!AS129</f>
        <v>0</v>
      </c>
      <c r="AT129" s="23">
        <f>+'Cu1'!AT129</f>
        <v>0</v>
      </c>
      <c r="AU129" s="39">
        <f>+'Cu1'!AU129</f>
        <v>0</v>
      </c>
      <c r="AV129">
        <f>+'Cu1'!AV129</f>
        <v>0</v>
      </c>
      <c r="AW129">
        <f>+'Cu1'!AW129</f>
        <v>0</v>
      </c>
      <c r="AX129">
        <f>+'Cu1'!AX129</f>
        <v>0</v>
      </c>
      <c r="AY129">
        <f>+'Cu1'!AY129</f>
        <v>0</v>
      </c>
      <c r="AZ129">
        <f>+'Cu1'!AZ129</f>
        <v>0</v>
      </c>
      <c r="BA129">
        <f>+'Cu1'!BA129</f>
        <v>0</v>
      </c>
      <c r="BB129">
        <f>+'Cu1'!BB129</f>
        <v>0</v>
      </c>
      <c r="BC129">
        <f>+'Cu1'!BC129</f>
        <v>0</v>
      </c>
      <c r="BD129">
        <f>+'Cu1'!BD129</f>
        <v>0</v>
      </c>
      <c r="BE129">
        <f>+'Cu1'!BE129</f>
        <v>0</v>
      </c>
      <c r="BF129">
        <f>+'Cu1'!BF129</f>
        <v>0</v>
      </c>
      <c r="BG129">
        <f>+'Cu1'!BG129</f>
        <v>0</v>
      </c>
    </row>
    <row r="130" spans="1:65" hidden="1">
      <c r="A130" s="36">
        <f>+'Cu1'!A130</f>
        <v>81</v>
      </c>
      <c r="B130" s="34">
        <f>+'Cu1'!B130</f>
        <v>545</v>
      </c>
      <c r="C130" s="10" t="str">
        <f>+'Cu1'!C130</f>
        <v>TRACTAMENTS</v>
      </c>
      <c r="D130" s="10" t="str">
        <f>+'Cu1'!D130</f>
        <v>Preparació per tractament llimacs (ferramol)</v>
      </c>
      <c r="E130" s="11">
        <f>+'Cu1'!E130</f>
        <v>2500</v>
      </c>
      <c r="F130" s="12">
        <f>+'Cu1'!F130</f>
        <v>0</v>
      </c>
      <c r="G130" s="12">
        <f>+'Cu1'!G130</f>
        <v>0</v>
      </c>
      <c r="H130" s="12">
        <f>+'Cu1'!H130</f>
        <v>0</v>
      </c>
      <c r="I130" s="12">
        <f>+'Cu1'!I130</f>
        <v>0.25</v>
      </c>
      <c r="J130" s="12">
        <f>+'Cu1'!J130</f>
        <v>0</v>
      </c>
      <c r="K130" s="12">
        <f>+'Cu1'!K130</f>
        <v>0</v>
      </c>
      <c r="L130" s="12">
        <f>+'Cu1'!L130</f>
        <v>0</v>
      </c>
      <c r="M130" s="12">
        <f>+'Cu1'!M130</f>
        <v>0</v>
      </c>
      <c r="N130" s="12">
        <f>+'Cu1'!N130</f>
        <v>0</v>
      </c>
      <c r="O130" s="10">
        <f>+'Cu1'!O130</f>
        <v>0</v>
      </c>
      <c r="P130" s="18">
        <f>+'Cu1'!P130</f>
        <v>0</v>
      </c>
      <c r="Q130" s="12">
        <f>+'Cu1'!Q130</f>
        <v>0</v>
      </c>
      <c r="R130" s="10">
        <f>+'Cu1'!R130</f>
        <v>0</v>
      </c>
      <c r="S130" s="10">
        <f>+'Cu1'!S130</f>
        <v>0</v>
      </c>
      <c r="T130" s="10">
        <f>+'Cu1'!T130</f>
        <v>0</v>
      </c>
      <c r="U130" s="10">
        <f>+'Cu1'!U130</f>
        <v>0</v>
      </c>
      <c r="V130" s="10">
        <f>+'Cu1'!V130</f>
        <v>0</v>
      </c>
      <c r="W130" s="10">
        <f>+'Cu1'!W130</f>
        <v>0</v>
      </c>
      <c r="X130" s="10">
        <f>+'Cu1'!X130</f>
        <v>0</v>
      </c>
      <c r="Y130" s="10">
        <f>+'Cu1'!Y130</f>
        <v>0</v>
      </c>
      <c r="Z130" s="12">
        <f>+'Cu1'!Z130</f>
        <v>0</v>
      </c>
      <c r="AA130" s="12">
        <f>+'Cu1'!AA130</f>
        <v>0.25</v>
      </c>
      <c r="AB130" s="10">
        <f>+'Cu1'!AB130</f>
        <v>0</v>
      </c>
      <c r="AC130" s="10">
        <f>+'Cu1'!AC130</f>
        <v>0</v>
      </c>
      <c r="AD130" s="10">
        <f>+'Cu1'!AD130</f>
        <v>0</v>
      </c>
      <c r="AE130" s="12">
        <f>+'Cu1'!AE130</f>
        <v>0</v>
      </c>
      <c r="AF130" s="12">
        <f>+'Cu1'!AF130</f>
        <v>0</v>
      </c>
      <c r="AG130" s="10">
        <f>+'Cu1'!AG130</f>
        <v>0</v>
      </c>
      <c r="AH130" s="10">
        <f>+'Cu1'!AH130</f>
        <v>0</v>
      </c>
      <c r="AI130" s="10">
        <f>+'Cu1'!AI130</f>
        <v>0</v>
      </c>
      <c r="AJ130" s="10">
        <f>+'Cu1'!AJ130</f>
        <v>0</v>
      </c>
      <c r="AK130" s="10">
        <f>+'Cu1'!AK130</f>
        <v>0</v>
      </c>
      <c r="AL130" s="10">
        <f>+'Cu1'!AL130</f>
        <v>0</v>
      </c>
      <c r="AM130" s="10">
        <f>+'Cu1'!AM130</f>
        <v>0</v>
      </c>
      <c r="AN130" s="10">
        <f>+'Cu1'!AN130</f>
        <v>0</v>
      </c>
      <c r="AO130" s="10">
        <f>+'Cu1'!AO130</f>
        <v>0</v>
      </c>
      <c r="AP130" s="10">
        <f>+'Cu1'!AP130</f>
        <v>0</v>
      </c>
      <c r="AQ130" s="10">
        <f>+'Cu1'!AQ130</f>
        <v>0</v>
      </c>
      <c r="AR130" s="10">
        <f>+'Cu1'!AR130</f>
        <v>0</v>
      </c>
      <c r="AS130" s="10">
        <f>+'Cu1'!AS130</f>
        <v>0</v>
      </c>
      <c r="AT130" s="10">
        <f>+'Cu1'!AT130</f>
        <v>0</v>
      </c>
      <c r="AU130">
        <f>+'Cu1'!AU130</f>
        <v>0</v>
      </c>
      <c r="AV130">
        <f>+'Cu1'!AV130</f>
        <v>0</v>
      </c>
      <c r="AW130">
        <f>+'Cu1'!AW130</f>
        <v>0</v>
      </c>
      <c r="AX130">
        <f>+'Cu1'!AX130</f>
        <v>0</v>
      </c>
      <c r="AY130">
        <f>+'Cu1'!AY130</f>
        <v>0</v>
      </c>
      <c r="AZ130">
        <f>+'Cu1'!AZ130</f>
        <v>0</v>
      </c>
      <c r="BA130">
        <f>+'Cu1'!BA130</f>
        <v>0</v>
      </c>
      <c r="BB130">
        <f>+'Cu1'!BB130</f>
        <v>0</v>
      </c>
      <c r="BC130">
        <f>+'Cu1'!BC130</f>
        <v>0</v>
      </c>
      <c r="BD130">
        <f>+'Cu1'!BD130</f>
        <v>0</v>
      </c>
      <c r="BE130">
        <f>+'Cu1'!BE130</f>
        <v>0</v>
      </c>
      <c r="BF130">
        <f>+'Cu1'!BF130</f>
        <v>0</v>
      </c>
      <c r="BG130">
        <f>+'Cu1'!BG130</f>
        <v>0</v>
      </c>
    </row>
    <row r="131" spans="1:65" hidden="1">
      <c r="A131" s="36">
        <f>+'Cu1'!A131</f>
        <v>82</v>
      </c>
      <c r="B131" s="35">
        <f>+'Cu1'!B131</f>
        <v>555</v>
      </c>
      <c r="C131" s="23" t="str">
        <f>+'Cu1'!C131</f>
        <v>TRACTAMENTS</v>
      </c>
      <c r="D131" s="23" t="str">
        <f>+'Cu1'!D131</f>
        <v>Preparació per tractament bacillus + sofre amb bota i 2 persones</v>
      </c>
      <c r="E131" s="21">
        <f>+'Cu1'!E131</f>
        <v>2500</v>
      </c>
      <c r="F131" s="22">
        <f>+'Cu1'!F131</f>
        <v>0</v>
      </c>
      <c r="G131" s="22">
        <f>+'Cu1'!G131</f>
        <v>0.5</v>
      </c>
      <c r="H131" s="22">
        <f>+'Cu1'!H131</f>
        <v>0</v>
      </c>
      <c r="I131" s="22">
        <f>+'Cu1'!I131</f>
        <v>0</v>
      </c>
      <c r="J131" s="22">
        <f>+'Cu1'!J131</f>
        <v>0</v>
      </c>
      <c r="K131" s="22">
        <f>+'Cu1'!K131</f>
        <v>0</v>
      </c>
      <c r="L131" s="22">
        <f>+'Cu1'!L131</f>
        <v>0</v>
      </c>
      <c r="M131" s="22">
        <f>+'Cu1'!M131</f>
        <v>0</v>
      </c>
      <c r="N131" s="22">
        <f>+'Cu1'!N131</f>
        <v>0</v>
      </c>
      <c r="O131" s="23">
        <f>+'Cu1'!O131</f>
        <v>0</v>
      </c>
      <c r="P131" s="24">
        <f>+'Cu1'!P131</f>
        <v>0</v>
      </c>
      <c r="Q131" s="22">
        <f>+'Cu1'!Q131</f>
        <v>0</v>
      </c>
      <c r="R131" s="23">
        <f>+'Cu1'!R131</f>
        <v>0</v>
      </c>
      <c r="S131" s="23">
        <f>+'Cu1'!S131</f>
        <v>0</v>
      </c>
      <c r="T131" s="23">
        <f>+'Cu1'!T131</f>
        <v>0</v>
      </c>
      <c r="U131" s="23">
        <f>+'Cu1'!U131</f>
        <v>0</v>
      </c>
      <c r="V131" s="23">
        <f>+'Cu1'!V131</f>
        <v>0</v>
      </c>
      <c r="W131" s="23">
        <f>+'Cu1'!W131</f>
        <v>0</v>
      </c>
      <c r="X131" s="23">
        <f>+'Cu1'!X131</f>
        <v>0</v>
      </c>
      <c r="Y131" s="23">
        <f>+'Cu1'!Y131</f>
        <v>0</v>
      </c>
      <c r="Z131" s="22">
        <f>+'Cu1'!Z131</f>
        <v>0</v>
      </c>
      <c r="AA131" s="22">
        <f>+'Cu1'!AA131</f>
        <v>0</v>
      </c>
      <c r="AB131" s="23">
        <f>+'Cu1'!AB131</f>
        <v>0</v>
      </c>
      <c r="AC131" s="23">
        <f>+'Cu1'!AC131</f>
        <v>0</v>
      </c>
      <c r="AD131" s="23">
        <f>+'Cu1'!AD131</f>
        <v>0</v>
      </c>
      <c r="AE131" s="22">
        <f>+'Cu1'!AE131</f>
        <v>0</v>
      </c>
      <c r="AF131" s="22">
        <f>+'Cu1'!AF131</f>
        <v>0.5</v>
      </c>
      <c r="AG131" s="23">
        <f>+'Cu1'!AG131</f>
        <v>0</v>
      </c>
      <c r="AH131" s="23">
        <f>+'Cu1'!AH131</f>
        <v>0</v>
      </c>
      <c r="AI131" s="23">
        <f>+'Cu1'!AI131</f>
        <v>0</v>
      </c>
      <c r="AJ131" s="23">
        <f>+'Cu1'!AJ131</f>
        <v>0</v>
      </c>
      <c r="AK131" s="23">
        <f>+'Cu1'!AK131</f>
        <v>0</v>
      </c>
      <c r="AL131" s="23">
        <f>+'Cu1'!AL131</f>
        <v>0</v>
      </c>
      <c r="AM131" s="23">
        <f>+'Cu1'!AM131</f>
        <v>0</v>
      </c>
      <c r="AN131" s="23">
        <f>+'Cu1'!AN131</f>
        <v>0</v>
      </c>
      <c r="AO131" s="23">
        <f>+'Cu1'!AO131</f>
        <v>0</v>
      </c>
      <c r="AP131" s="23">
        <f>+'Cu1'!AP131</f>
        <v>0</v>
      </c>
      <c r="AQ131" s="23">
        <f>+'Cu1'!AQ131</f>
        <v>0</v>
      </c>
      <c r="AR131" s="23">
        <f>+'Cu1'!AR131</f>
        <v>0</v>
      </c>
      <c r="AS131" s="23">
        <f>+'Cu1'!AS131</f>
        <v>0</v>
      </c>
      <c r="AT131" s="23">
        <f>+'Cu1'!AT131</f>
        <v>0</v>
      </c>
      <c r="AU131" s="39">
        <f>+'Cu1'!AU131</f>
        <v>0</v>
      </c>
      <c r="AV131">
        <f>+'Cu1'!AV131</f>
        <v>0</v>
      </c>
      <c r="AW131">
        <f>+'Cu1'!AW131</f>
        <v>0</v>
      </c>
      <c r="AX131">
        <f>+'Cu1'!AX131</f>
        <v>0</v>
      </c>
      <c r="AY131">
        <f>+'Cu1'!AY131</f>
        <v>0</v>
      </c>
      <c r="AZ131">
        <f>+'Cu1'!AZ131</f>
        <v>0</v>
      </c>
      <c r="BA131">
        <f>+'Cu1'!BA131</f>
        <v>0</v>
      </c>
      <c r="BB131">
        <f>+'Cu1'!BB131</f>
        <v>0</v>
      </c>
      <c r="BC131">
        <f>+'Cu1'!BC131</f>
        <v>0</v>
      </c>
      <c r="BD131">
        <f>+'Cu1'!BD131</f>
        <v>0</v>
      </c>
      <c r="BE131">
        <f>+'Cu1'!BE131</f>
        <v>0</v>
      </c>
      <c r="BF131">
        <f>+'Cu1'!BF131</f>
        <v>0</v>
      </c>
      <c r="BG131">
        <f>+'Cu1'!BG131</f>
        <v>0</v>
      </c>
    </row>
    <row r="132" spans="1:65" hidden="1">
      <c r="A132" s="36">
        <f>+'Cu1'!A132</f>
        <v>83</v>
      </c>
      <c r="B132" s="34">
        <f>+'Cu1'!B132</f>
        <v>565</v>
      </c>
      <c r="C132" s="10" t="str">
        <f>+'Cu1'!C132</f>
        <v>TRACTAMENTS</v>
      </c>
      <c r="D132" s="10" t="str">
        <f>+'Cu1'!D132</f>
        <v>Preparació per tractament nim + sofre amb bota i 2 persones</v>
      </c>
      <c r="E132" s="11">
        <f>+'Cu1'!E132</f>
        <v>2500</v>
      </c>
      <c r="F132" s="12">
        <f>+'Cu1'!F132</f>
        <v>0</v>
      </c>
      <c r="G132" s="28">
        <f>+'Cu1'!G132</f>
        <v>0.5</v>
      </c>
      <c r="H132" s="12">
        <f>+'Cu1'!H132</f>
        <v>0</v>
      </c>
      <c r="I132" s="12">
        <f>+'Cu1'!I132</f>
        <v>0</v>
      </c>
      <c r="J132" s="12">
        <f>+'Cu1'!J132</f>
        <v>0</v>
      </c>
      <c r="K132" s="12">
        <f>+'Cu1'!K132</f>
        <v>0</v>
      </c>
      <c r="L132" s="12">
        <f>+'Cu1'!L132</f>
        <v>0</v>
      </c>
      <c r="M132" s="12">
        <f>+'Cu1'!M132</f>
        <v>0</v>
      </c>
      <c r="N132" s="12">
        <f>+'Cu1'!N132</f>
        <v>0</v>
      </c>
      <c r="O132" s="10">
        <f>+'Cu1'!O132</f>
        <v>0</v>
      </c>
      <c r="P132" s="18">
        <f>+'Cu1'!P132</f>
        <v>0</v>
      </c>
      <c r="Q132" s="12">
        <f>+'Cu1'!Q132</f>
        <v>0</v>
      </c>
      <c r="R132" s="10">
        <f>+'Cu1'!R132</f>
        <v>0</v>
      </c>
      <c r="S132" s="10">
        <f>+'Cu1'!S132</f>
        <v>0</v>
      </c>
      <c r="T132" s="10">
        <f>+'Cu1'!T132</f>
        <v>0</v>
      </c>
      <c r="U132" s="10">
        <f>+'Cu1'!U132</f>
        <v>0</v>
      </c>
      <c r="V132" s="10">
        <f>+'Cu1'!V132</f>
        <v>0</v>
      </c>
      <c r="W132" s="10">
        <f>+'Cu1'!W132</f>
        <v>0</v>
      </c>
      <c r="X132" s="10">
        <f>+'Cu1'!X132</f>
        <v>0</v>
      </c>
      <c r="Y132" s="10">
        <f>+'Cu1'!Y132</f>
        <v>0</v>
      </c>
      <c r="Z132" s="12">
        <f>+'Cu1'!Z132</f>
        <v>0</v>
      </c>
      <c r="AA132" s="12">
        <f>+'Cu1'!AA132</f>
        <v>0</v>
      </c>
      <c r="AB132" s="10">
        <f>+'Cu1'!AB132</f>
        <v>0</v>
      </c>
      <c r="AC132" s="10">
        <f>+'Cu1'!AC132</f>
        <v>0</v>
      </c>
      <c r="AD132" s="10">
        <f>+'Cu1'!AD132</f>
        <v>0</v>
      </c>
      <c r="AE132" s="12">
        <f>+'Cu1'!AE132</f>
        <v>0</v>
      </c>
      <c r="AF132" s="12">
        <f>+'Cu1'!AF132</f>
        <v>0.5</v>
      </c>
      <c r="AG132" s="10">
        <f>+'Cu1'!AG132</f>
        <v>0</v>
      </c>
      <c r="AH132" s="10">
        <f>+'Cu1'!AH132</f>
        <v>0</v>
      </c>
      <c r="AI132" s="10">
        <f>+'Cu1'!AI132</f>
        <v>0</v>
      </c>
      <c r="AJ132" s="10">
        <f>+'Cu1'!AJ132</f>
        <v>0</v>
      </c>
      <c r="AK132" s="10">
        <f>+'Cu1'!AK132</f>
        <v>0</v>
      </c>
      <c r="AL132" s="10">
        <f>+'Cu1'!AL132</f>
        <v>0</v>
      </c>
      <c r="AM132" s="10">
        <f>+'Cu1'!AM132</f>
        <v>0</v>
      </c>
      <c r="AN132" s="10">
        <f>+'Cu1'!AN132</f>
        <v>0</v>
      </c>
      <c r="AO132" s="10">
        <f>+'Cu1'!AO132</f>
        <v>0</v>
      </c>
      <c r="AP132" s="10">
        <f>+'Cu1'!AP132</f>
        <v>0</v>
      </c>
      <c r="AQ132" s="10">
        <f>+'Cu1'!AQ132</f>
        <v>0</v>
      </c>
      <c r="AR132" s="10">
        <f>+'Cu1'!AR132</f>
        <v>0</v>
      </c>
      <c r="AS132" s="10">
        <f>+'Cu1'!AS132</f>
        <v>0</v>
      </c>
      <c r="AT132" s="10">
        <f>+'Cu1'!AT132</f>
        <v>0</v>
      </c>
      <c r="AU132">
        <f>+'Cu1'!AU132</f>
        <v>0</v>
      </c>
      <c r="AV132">
        <f>+'Cu1'!AV132</f>
        <v>0</v>
      </c>
      <c r="AW132">
        <f>+'Cu1'!AW132</f>
        <v>0</v>
      </c>
      <c r="AX132">
        <f>+'Cu1'!AX132</f>
        <v>0</v>
      </c>
      <c r="AY132">
        <f>+'Cu1'!AY132</f>
        <v>0</v>
      </c>
      <c r="AZ132">
        <f>+'Cu1'!AZ132</f>
        <v>0</v>
      </c>
      <c r="BA132">
        <f>+'Cu1'!BA132</f>
        <v>0</v>
      </c>
      <c r="BB132">
        <f>+'Cu1'!BB132</f>
        <v>0</v>
      </c>
      <c r="BC132">
        <f>+'Cu1'!BC132</f>
        <v>0</v>
      </c>
      <c r="BD132">
        <f>+'Cu1'!BD132</f>
        <v>0</v>
      </c>
      <c r="BE132">
        <f>+'Cu1'!BE132</f>
        <v>0</v>
      </c>
      <c r="BF132">
        <f>+'Cu1'!BF132</f>
        <v>0</v>
      </c>
      <c r="BG132">
        <f>+'Cu1'!BG132</f>
        <v>0</v>
      </c>
    </row>
    <row r="133" spans="1:65" hidden="1">
      <c r="A133" s="36">
        <f>+'Cu1'!A133</f>
        <v>84</v>
      </c>
      <c r="B133" s="35">
        <f>+'Cu1'!B133</f>
        <v>575</v>
      </c>
      <c r="C133" s="23" t="str">
        <f>+'Cu1'!C133</f>
        <v>TRACTAMENTS</v>
      </c>
      <c r="D133" s="23" t="str">
        <f>+'Cu1'!D133</f>
        <v>Preparació per tractament sofre amb bota i 2 persones</v>
      </c>
      <c r="E133" s="21">
        <f>+'Cu1'!E133</f>
        <v>2500</v>
      </c>
      <c r="F133" s="22">
        <f>+'Cu1'!F133</f>
        <v>0</v>
      </c>
      <c r="G133" s="22">
        <f>+'Cu1'!G133</f>
        <v>0.5</v>
      </c>
      <c r="H133" s="22">
        <f>+'Cu1'!H133</f>
        <v>0</v>
      </c>
      <c r="I133" s="22">
        <f>+'Cu1'!I133</f>
        <v>0</v>
      </c>
      <c r="J133" s="22">
        <f>+'Cu1'!J133</f>
        <v>0</v>
      </c>
      <c r="K133" s="22">
        <f>+'Cu1'!K133</f>
        <v>0</v>
      </c>
      <c r="L133" s="22">
        <f>+'Cu1'!L133</f>
        <v>0</v>
      </c>
      <c r="M133" s="22">
        <f>+'Cu1'!M133</f>
        <v>0</v>
      </c>
      <c r="N133" s="22">
        <f>+'Cu1'!N133</f>
        <v>0</v>
      </c>
      <c r="O133" s="23">
        <f>+'Cu1'!O133</f>
        <v>0</v>
      </c>
      <c r="P133" s="24">
        <f>+'Cu1'!P133</f>
        <v>0</v>
      </c>
      <c r="Q133" s="22">
        <f>+'Cu1'!Q133</f>
        <v>0</v>
      </c>
      <c r="R133" s="23">
        <f>+'Cu1'!R133</f>
        <v>0</v>
      </c>
      <c r="S133" s="23">
        <f>+'Cu1'!S133</f>
        <v>0</v>
      </c>
      <c r="T133" s="23">
        <f>+'Cu1'!T133</f>
        <v>0</v>
      </c>
      <c r="U133" s="23">
        <f>+'Cu1'!U133</f>
        <v>0</v>
      </c>
      <c r="V133" s="23">
        <f>+'Cu1'!V133</f>
        <v>0</v>
      </c>
      <c r="W133" s="23">
        <f>+'Cu1'!W133</f>
        <v>0</v>
      </c>
      <c r="X133" s="23">
        <f>+'Cu1'!X133</f>
        <v>0</v>
      </c>
      <c r="Y133" s="23">
        <f>+'Cu1'!Y133</f>
        <v>0</v>
      </c>
      <c r="Z133" s="22">
        <f>+'Cu1'!Z133</f>
        <v>0</v>
      </c>
      <c r="AA133" s="22">
        <f>+'Cu1'!AA133</f>
        <v>0</v>
      </c>
      <c r="AB133" s="23">
        <f>+'Cu1'!AB133</f>
        <v>0</v>
      </c>
      <c r="AC133" s="23">
        <f>+'Cu1'!AC133</f>
        <v>0</v>
      </c>
      <c r="AD133" s="23">
        <f>+'Cu1'!AD133</f>
        <v>0</v>
      </c>
      <c r="AE133" s="22">
        <f>+'Cu1'!AE133</f>
        <v>0</v>
      </c>
      <c r="AF133" s="22">
        <f>+'Cu1'!AF133</f>
        <v>0.5</v>
      </c>
      <c r="AG133" s="23">
        <f>+'Cu1'!AG133</f>
        <v>0</v>
      </c>
      <c r="AH133" s="23">
        <f>+'Cu1'!AH133</f>
        <v>0</v>
      </c>
      <c r="AI133" s="23">
        <f>+'Cu1'!AI133</f>
        <v>0</v>
      </c>
      <c r="AJ133" s="23">
        <f>+'Cu1'!AJ133</f>
        <v>0</v>
      </c>
      <c r="AK133" s="23">
        <f>+'Cu1'!AK133</f>
        <v>0</v>
      </c>
      <c r="AL133" s="23">
        <f>+'Cu1'!AL133</f>
        <v>0</v>
      </c>
      <c r="AM133" s="23">
        <f>+'Cu1'!AM133</f>
        <v>0</v>
      </c>
      <c r="AN133" s="23">
        <f>+'Cu1'!AN133</f>
        <v>0</v>
      </c>
      <c r="AO133" s="23">
        <f>+'Cu1'!AO133</f>
        <v>0</v>
      </c>
      <c r="AP133" s="23">
        <f>+'Cu1'!AP133</f>
        <v>0</v>
      </c>
      <c r="AQ133" s="23">
        <f>+'Cu1'!AQ133</f>
        <v>0</v>
      </c>
      <c r="AR133" s="23">
        <f>+'Cu1'!AR133</f>
        <v>0</v>
      </c>
      <c r="AS133" s="23">
        <f>+'Cu1'!AS133</f>
        <v>0</v>
      </c>
      <c r="AT133" s="23">
        <f>+'Cu1'!AT133</f>
        <v>0</v>
      </c>
      <c r="AU133" s="39">
        <f>+'Cu1'!AU133</f>
        <v>0</v>
      </c>
      <c r="AV133">
        <f>+'Cu1'!AV133</f>
        <v>0</v>
      </c>
      <c r="AW133">
        <f>+'Cu1'!AW133</f>
        <v>0</v>
      </c>
      <c r="AX133">
        <f>+'Cu1'!AX133</f>
        <v>0</v>
      </c>
      <c r="AY133">
        <f>+'Cu1'!AY133</f>
        <v>0</v>
      </c>
      <c r="AZ133">
        <f>+'Cu1'!AZ133</f>
        <v>0</v>
      </c>
      <c r="BA133">
        <f>+'Cu1'!BA133</f>
        <v>0</v>
      </c>
      <c r="BB133">
        <f>+'Cu1'!BB133</f>
        <v>0</v>
      </c>
      <c r="BC133">
        <f>+'Cu1'!BC133</f>
        <v>0</v>
      </c>
      <c r="BD133">
        <f>+'Cu1'!BD133</f>
        <v>0</v>
      </c>
      <c r="BE133">
        <f>+'Cu1'!BE133</f>
        <v>0</v>
      </c>
      <c r="BF133">
        <f>+'Cu1'!BF133</f>
        <v>0</v>
      </c>
      <c r="BG133">
        <f>+'Cu1'!BG133</f>
        <v>0</v>
      </c>
    </row>
    <row r="134" spans="1:65" hidden="1">
      <c r="A134" s="36">
        <f>+'Cu1'!A134</f>
        <v>85</v>
      </c>
      <c r="B134" s="36">
        <f>+'Cu1'!B134</f>
        <v>615</v>
      </c>
      <c r="C134" s="29" t="str">
        <f>+'Cu1'!C134</f>
        <v>DESHERBAT</v>
      </c>
      <c r="D134" s="29" t="str">
        <f>+'Cu1'!D134</f>
        <v>Preparació per desherbat amb tractor</v>
      </c>
      <c r="E134" s="37">
        <f>+'Cu1'!E134</f>
        <v>2500</v>
      </c>
      <c r="F134" s="28">
        <f>+'Cu1'!F134</f>
        <v>0</v>
      </c>
      <c r="G134" s="28">
        <f>+'Cu1'!G134</f>
        <v>0.5</v>
      </c>
      <c r="H134" s="28">
        <f>+'Cu1'!H134</f>
        <v>0</v>
      </c>
      <c r="I134" s="28">
        <f>+'Cu1'!I134</f>
        <v>0</v>
      </c>
      <c r="J134" s="28">
        <f>+'Cu1'!J134</f>
        <v>0</v>
      </c>
      <c r="K134" s="28">
        <f>+'Cu1'!K134</f>
        <v>0</v>
      </c>
      <c r="L134" s="28">
        <f>+'Cu1'!L134</f>
        <v>0</v>
      </c>
      <c r="M134" s="28">
        <f>+'Cu1'!M134</f>
        <v>0</v>
      </c>
      <c r="N134" s="28">
        <f>+'Cu1'!N134</f>
        <v>0</v>
      </c>
      <c r="O134" s="29">
        <f>+'Cu1'!O134</f>
        <v>0</v>
      </c>
      <c r="P134" s="30">
        <f>+'Cu1'!P134</f>
        <v>0</v>
      </c>
      <c r="Q134" s="28">
        <f>+'Cu1'!Q134</f>
        <v>0</v>
      </c>
      <c r="R134" s="29">
        <f>+'Cu1'!R134</f>
        <v>0</v>
      </c>
      <c r="S134" s="29">
        <f>+'Cu1'!S134</f>
        <v>0</v>
      </c>
      <c r="T134" s="29">
        <f>+'Cu1'!T134</f>
        <v>0</v>
      </c>
      <c r="U134" s="29">
        <f>+'Cu1'!U134</f>
        <v>0</v>
      </c>
      <c r="V134" s="29">
        <f>+'Cu1'!V134</f>
        <v>0</v>
      </c>
      <c r="W134" s="29">
        <f>+'Cu1'!W134</f>
        <v>0</v>
      </c>
      <c r="X134" s="29">
        <f>+'Cu1'!X134</f>
        <v>0</v>
      </c>
      <c r="Y134" s="29">
        <f>+'Cu1'!Y134</f>
        <v>0</v>
      </c>
      <c r="Z134" s="28">
        <f>+'Cu1'!Z134</f>
        <v>0</v>
      </c>
      <c r="AA134" s="28">
        <f>+'Cu1'!AA134</f>
        <v>0</v>
      </c>
      <c r="AB134" s="29">
        <f>+'Cu1'!AB134</f>
        <v>0</v>
      </c>
      <c r="AC134" s="29">
        <f>+'Cu1'!AC134</f>
        <v>0</v>
      </c>
      <c r="AD134" s="29">
        <f>+'Cu1'!AD134</f>
        <v>0</v>
      </c>
      <c r="AE134" s="28">
        <f>+'Cu1'!AE134</f>
        <v>0</v>
      </c>
      <c r="AF134" s="28">
        <f>+'Cu1'!AF134</f>
        <v>0</v>
      </c>
      <c r="AG134" s="29">
        <f>+'Cu1'!AG134</f>
        <v>0</v>
      </c>
      <c r="AH134" s="29">
        <f>+'Cu1'!AH134</f>
        <v>0</v>
      </c>
      <c r="AI134" s="29">
        <f>+'Cu1'!AI134</f>
        <v>0</v>
      </c>
      <c r="AJ134" s="29">
        <f>+'Cu1'!AJ134</f>
        <v>0</v>
      </c>
      <c r="AK134" s="29">
        <f>+'Cu1'!AK134</f>
        <v>0</v>
      </c>
      <c r="AL134" s="29">
        <f>+'Cu1'!AL134</f>
        <v>0</v>
      </c>
      <c r="AM134" s="29">
        <f>+'Cu1'!AM134</f>
        <v>0</v>
      </c>
      <c r="AN134" s="29">
        <f>+'Cu1'!AN134</f>
        <v>0</v>
      </c>
      <c r="AO134" s="29">
        <f>+'Cu1'!AO134</f>
        <v>0</v>
      </c>
      <c r="AP134" s="29">
        <f>+'Cu1'!AP134</f>
        <v>0</v>
      </c>
      <c r="AQ134" s="29">
        <f>+'Cu1'!AQ134</f>
        <v>0</v>
      </c>
      <c r="AR134" s="29">
        <f>+'Cu1'!AR134</f>
        <v>0</v>
      </c>
      <c r="AS134" s="29">
        <f>+'Cu1'!AS134</f>
        <v>0</v>
      </c>
      <c r="AT134" s="29">
        <f>+'Cu1'!AT134</f>
        <v>0</v>
      </c>
      <c r="AU134" s="40">
        <f>+'Cu1'!AU134</f>
        <v>0</v>
      </c>
      <c r="AV134">
        <f>+'Cu1'!AV134</f>
        <v>0</v>
      </c>
      <c r="AW134">
        <f>+'Cu1'!AW134</f>
        <v>0</v>
      </c>
      <c r="AX134">
        <f>+'Cu1'!AX134</f>
        <v>0</v>
      </c>
      <c r="AY134">
        <f>+'Cu1'!AY134</f>
        <v>0</v>
      </c>
      <c r="AZ134">
        <f>+'Cu1'!AZ134</f>
        <v>0</v>
      </c>
      <c r="BA134">
        <f>+'Cu1'!BA134</f>
        <v>0</v>
      </c>
      <c r="BB134">
        <f>+'Cu1'!BB134</f>
        <v>0</v>
      </c>
      <c r="BC134">
        <f>+'Cu1'!BC134</f>
        <v>0</v>
      </c>
      <c r="BD134">
        <f>+'Cu1'!BD134</f>
        <v>0</v>
      </c>
      <c r="BE134">
        <f>+'Cu1'!BE134</f>
        <v>0</v>
      </c>
      <c r="BF134">
        <f>+'Cu1'!BF134</f>
        <v>0</v>
      </c>
      <c r="BG134">
        <f>+'Cu1'!BG134</f>
        <v>0</v>
      </c>
    </row>
    <row r="135" spans="1:65" hidden="1">
      <c r="A135" s="36">
        <f>+'Cu1'!A135</f>
        <v>86</v>
      </c>
      <c r="B135" s="35">
        <f>+'Cu1'!B135</f>
        <v>625</v>
      </c>
      <c r="C135" s="23" t="str">
        <f>+'Cu1'!C135</f>
        <v>DESHERBAT</v>
      </c>
      <c r="D135" s="23" t="str">
        <f>+'Cu1'!D135</f>
        <v>Preparació per desherbat amb motocultor</v>
      </c>
      <c r="E135" s="21">
        <f>+'Cu1'!E135</f>
        <v>2500</v>
      </c>
      <c r="F135" s="22">
        <f>+'Cu1'!F135</f>
        <v>0</v>
      </c>
      <c r="G135" s="22">
        <f>+'Cu1'!G135</f>
        <v>0.25</v>
      </c>
      <c r="H135" s="22">
        <f>+'Cu1'!H135</f>
        <v>0</v>
      </c>
      <c r="I135" s="22">
        <f>+'Cu1'!I135</f>
        <v>0</v>
      </c>
      <c r="J135" s="22">
        <f>+'Cu1'!J135</f>
        <v>0</v>
      </c>
      <c r="K135" s="22">
        <f>+'Cu1'!K135</f>
        <v>0</v>
      </c>
      <c r="L135" s="22">
        <f>+'Cu1'!L135</f>
        <v>0</v>
      </c>
      <c r="M135" s="22">
        <f>+'Cu1'!M135</f>
        <v>0</v>
      </c>
      <c r="N135" s="22">
        <f>+'Cu1'!N135</f>
        <v>0</v>
      </c>
      <c r="O135" s="23">
        <f>+'Cu1'!O135</f>
        <v>0</v>
      </c>
      <c r="P135" s="24">
        <f>+'Cu1'!P135</f>
        <v>0</v>
      </c>
      <c r="Q135" s="22">
        <f>+'Cu1'!Q135</f>
        <v>0</v>
      </c>
      <c r="R135" s="23">
        <f>+'Cu1'!R135</f>
        <v>0</v>
      </c>
      <c r="S135" s="23">
        <f>+'Cu1'!S135</f>
        <v>0</v>
      </c>
      <c r="T135" s="23">
        <f>+'Cu1'!T135</f>
        <v>0</v>
      </c>
      <c r="U135" s="23">
        <f>+'Cu1'!U135</f>
        <v>0</v>
      </c>
      <c r="V135" s="23">
        <f>+'Cu1'!V135</f>
        <v>0</v>
      </c>
      <c r="W135" s="23">
        <f>+'Cu1'!W135</f>
        <v>0</v>
      </c>
      <c r="X135" s="23">
        <f>+'Cu1'!X135</f>
        <v>0</v>
      </c>
      <c r="Y135" s="23">
        <f>+'Cu1'!Y135</f>
        <v>0</v>
      </c>
      <c r="Z135" s="22">
        <f>+'Cu1'!Z135</f>
        <v>0</v>
      </c>
      <c r="AA135" s="22">
        <f>+'Cu1'!AA135</f>
        <v>0</v>
      </c>
      <c r="AB135" s="23">
        <f>+'Cu1'!AB135</f>
        <v>0</v>
      </c>
      <c r="AC135" s="23">
        <f>+'Cu1'!AC135</f>
        <v>0</v>
      </c>
      <c r="AD135" s="23">
        <f>+'Cu1'!AD135</f>
        <v>0</v>
      </c>
      <c r="AE135" s="22">
        <f>+'Cu1'!AE135</f>
        <v>0</v>
      </c>
      <c r="AF135" s="22">
        <f>+'Cu1'!AF135</f>
        <v>0</v>
      </c>
      <c r="AG135" s="23">
        <f>+'Cu1'!AG135</f>
        <v>0</v>
      </c>
      <c r="AH135" s="23">
        <f>+'Cu1'!AH135</f>
        <v>0</v>
      </c>
      <c r="AI135" s="23">
        <f>+'Cu1'!AI135</f>
        <v>0</v>
      </c>
      <c r="AJ135" s="23">
        <f>+'Cu1'!AJ135</f>
        <v>0</v>
      </c>
      <c r="AK135" s="23">
        <f>+'Cu1'!AK135</f>
        <v>0</v>
      </c>
      <c r="AL135" s="23">
        <f>+'Cu1'!AL135</f>
        <v>0</v>
      </c>
      <c r="AM135" s="23">
        <f>+'Cu1'!AM135</f>
        <v>0</v>
      </c>
      <c r="AN135" s="23">
        <f>+'Cu1'!AN135</f>
        <v>0</v>
      </c>
      <c r="AO135" s="23">
        <f>+'Cu1'!AO135</f>
        <v>0</v>
      </c>
      <c r="AP135" s="23">
        <f>+'Cu1'!AP135</f>
        <v>0</v>
      </c>
      <c r="AQ135" s="23">
        <f>+'Cu1'!AQ135</f>
        <v>0</v>
      </c>
      <c r="AR135" s="23">
        <f>+'Cu1'!AR135</f>
        <v>0</v>
      </c>
      <c r="AS135" s="23">
        <f>+'Cu1'!AS135</f>
        <v>0</v>
      </c>
      <c r="AT135" s="23">
        <f>+'Cu1'!AT135</f>
        <v>0</v>
      </c>
      <c r="AU135" s="39">
        <f>+'Cu1'!AU135</f>
        <v>0</v>
      </c>
      <c r="AV135">
        <f>+'Cu1'!AV135</f>
        <v>0</v>
      </c>
      <c r="AW135">
        <f>+'Cu1'!AW135</f>
        <v>0</v>
      </c>
      <c r="AX135" s="40">
        <f>+'Cu1'!AX135</f>
        <v>0</v>
      </c>
      <c r="AY135">
        <f>+'Cu1'!AY135</f>
        <v>0</v>
      </c>
      <c r="AZ135">
        <f>+'Cu1'!AZ135</f>
        <v>0</v>
      </c>
      <c r="BA135">
        <f>+'Cu1'!BA135</f>
        <v>0</v>
      </c>
      <c r="BB135">
        <f>+'Cu1'!BB135</f>
        <v>0</v>
      </c>
      <c r="BC135">
        <f>+'Cu1'!BC135</f>
        <v>0</v>
      </c>
      <c r="BD135">
        <f>+'Cu1'!BD135</f>
        <v>0</v>
      </c>
      <c r="BE135">
        <f>+'Cu1'!BE135</f>
        <v>0</v>
      </c>
      <c r="BF135">
        <f>+'Cu1'!BF135</f>
        <v>0</v>
      </c>
      <c r="BG135">
        <f>+'Cu1'!BG135</f>
        <v>0</v>
      </c>
    </row>
    <row r="136" spans="1:65" hidden="1">
      <c r="A136" s="36">
        <f>+'Cu1'!A136</f>
        <v>87</v>
      </c>
      <c r="B136" s="36">
        <f>+'Cu1'!B136</f>
        <v>635</v>
      </c>
      <c r="C136" s="29" t="str">
        <f>+'Cu1'!C136</f>
        <v>DESHERBAT</v>
      </c>
      <c r="D136" s="29" t="str">
        <f>+'Cu1'!D136</f>
        <v>Preparació per desherbat amb motocultor (només part sense plàstic)</v>
      </c>
      <c r="E136" s="37">
        <f>+'Cu1'!E136</f>
        <v>2500</v>
      </c>
      <c r="F136" s="28">
        <f>+'Cu1'!F136</f>
        <v>0</v>
      </c>
      <c r="G136" s="28">
        <f>+'Cu1'!G136</f>
        <v>0.25</v>
      </c>
      <c r="H136" s="28">
        <f>+'Cu1'!H136</f>
        <v>0</v>
      </c>
      <c r="I136" s="28">
        <f>+'Cu1'!I136</f>
        <v>0</v>
      </c>
      <c r="J136" s="28">
        <f>+'Cu1'!J136</f>
        <v>0</v>
      </c>
      <c r="K136" s="28">
        <f>+'Cu1'!K136</f>
        <v>0</v>
      </c>
      <c r="L136" s="28">
        <f>+'Cu1'!L136</f>
        <v>0</v>
      </c>
      <c r="M136" s="28">
        <f>+'Cu1'!M136</f>
        <v>0</v>
      </c>
      <c r="N136" s="28">
        <f>+'Cu1'!N136</f>
        <v>0</v>
      </c>
      <c r="O136" s="29">
        <f>+'Cu1'!O136</f>
        <v>0</v>
      </c>
      <c r="P136" s="30">
        <f>+'Cu1'!P136</f>
        <v>0</v>
      </c>
      <c r="Q136" s="28">
        <f>+'Cu1'!Q136</f>
        <v>0</v>
      </c>
      <c r="R136" s="29">
        <f>+'Cu1'!R136</f>
        <v>0</v>
      </c>
      <c r="S136" s="29">
        <f>+'Cu1'!S136</f>
        <v>0</v>
      </c>
      <c r="T136" s="29">
        <f>+'Cu1'!T136</f>
        <v>0</v>
      </c>
      <c r="U136" s="29">
        <f>+'Cu1'!U136</f>
        <v>0</v>
      </c>
      <c r="V136" s="29">
        <f>+'Cu1'!V136</f>
        <v>0</v>
      </c>
      <c r="W136" s="29">
        <f>+'Cu1'!W136</f>
        <v>0</v>
      </c>
      <c r="X136" s="29">
        <f>+'Cu1'!X136</f>
        <v>0</v>
      </c>
      <c r="Y136" s="29">
        <f>+'Cu1'!Y136</f>
        <v>0</v>
      </c>
      <c r="Z136" s="28">
        <f>+'Cu1'!Z136</f>
        <v>0</v>
      </c>
      <c r="AA136" s="28">
        <f>+'Cu1'!AA136</f>
        <v>0</v>
      </c>
      <c r="AB136" s="29">
        <f>+'Cu1'!AB136</f>
        <v>0</v>
      </c>
      <c r="AC136" s="29">
        <f>+'Cu1'!AC136</f>
        <v>0</v>
      </c>
      <c r="AD136" s="29">
        <f>+'Cu1'!AD136</f>
        <v>0</v>
      </c>
      <c r="AE136" s="28">
        <f>+'Cu1'!AE136</f>
        <v>0</v>
      </c>
      <c r="AF136" s="28">
        <f>+'Cu1'!AF136</f>
        <v>0</v>
      </c>
      <c r="AG136" s="29">
        <f>+'Cu1'!AG136</f>
        <v>0</v>
      </c>
      <c r="AH136" s="29">
        <f>+'Cu1'!AH136</f>
        <v>0</v>
      </c>
      <c r="AI136" s="29">
        <f>+'Cu1'!AI136</f>
        <v>0</v>
      </c>
      <c r="AJ136" s="29">
        <f>+'Cu1'!AJ136</f>
        <v>0</v>
      </c>
      <c r="AK136" s="29">
        <f>+'Cu1'!AK136</f>
        <v>0</v>
      </c>
      <c r="AL136" s="29">
        <f>+'Cu1'!AL136</f>
        <v>0</v>
      </c>
      <c r="AM136" s="29">
        <f>+'Cu1'!AM136</f>
        <v>0</v>
      </c>
      <c r="AN136" s="29">
        <f>+'Cu1'!AN136</f>
        <v>0</v>
      </c>
      <c r="AO136" s="29">
        <f>+'Cu1'!AO136</f>
        <v>0</v>
      </c>
      <c r="AP136" s="29">
        <f>+'Cu1'!AP136</f>
        <v>0</v>
      </c>
      <c r="AQ136" s="29">
        <f>+'Cu1'!AQ136</f>
        <v>0</v>
      </c>
      <c r="AR136" s="29">
        <f>+'Cu1'!AR136</f>
        <v>0</v>
      </c>
      <c r="AS136" s="29">
        <f>+'Cu1'!AS136</f>
        <v>0</v>
      </c>
      <c r="AT136" s="29">
        <f>+'Cu1'!AT136</f>
        <v>0</v>
      </c>
      <c r="AU136" s="40">
        <f>+'Cu1'!AU136</f>
        <v>0</v>
      </c>
      <c r="AV136">
        <f>+'Cu1'!AV136</f>
        <v>0</v>
      </c>
      <c r="AW136">
        <f>+'Cu1'!AW136</f>
        <v>0</v>
      </c>
      <c r="AX136" s="40">
        <f>+'Cu1'!AX136</f>
        <v>0</v>
      </c>
      <c r="AY136">
        <f>+'Cu1'!AY136</f>
        <v>0</v>
      </c>
      <c r="AZ136">
        <f>+'Cu1'!AZ136</f>
        <v>0</v>
      </c>
      <c r="BA136">
        <f>+'Cu1'!BA136</f>
        <v>0</v>
      </c>
      <c r="BB136">
        <f>+'Cu1'!BB136</f>
        <v>0</v>
      </c>
      <c r="BC136">
        <f>+'Cu1'!BC136</f>
        <v>0</v>
      </c>
      <c r="BD136">
        <f>+'Cu1'!BD136</f>
        <v>0</v>
      </c>
      <c r="BE136">
        <f>+'Cu1'!BE136</f>
        <v>0</v>
      </c>
      <c r="BF136">
        <f>+'Cu1'!BF136</f>
        <v>0</v>
      </c>
      <c r="BG136">
        <f>+'Cu1'!BG136</f>
        <v>0</v>
      </c>
    </row>
    <row r="137" spans="1:65" hidden="1">
      <c r="A137" s="36">
        <f>+'Cu1'!A137</f>
        <v>88</v>
      </c>
      <c r="B137" s="35">
        <f>+'Cu1'!B137</f>
        <v>645</v>
      </c>
      <c r="C137" s="23" t="str">
        <f>+'Cu1'!C137</f>
        <v>DESHERBAT</v>
      </c>
      <c r="D137" s="23" t="str">
        <f>+'Cu1'!D137</f>
        <v>Preparació per desherbat manual 2,5h/1.000 m2</v>
      </c>
      <c r="E137" s="21">
        <f>+'Cu1'!E137</f>
        <v>2500</v>
      </c>
      <c r="F137" s="22">
        <f>+'Cu1'!F137</f>
        <v>0</v>
      </c>
      <c r="G137" s="22">
        <f>+'Cu1'!G137</f>
        <v>0</v>
      </c>
      <c r="H137" s="22">
        <f>+'Cu1'!H137</f>
        <v>0</v>
      </c>
      <c r="I137" s="22">
        <f>+'Cu1'!I137</f>
        <v>0</v>
      </c>
      <c r="J137" s="22">
        <f>+'Cu1'!J137</f>
        <v>0</v>
      </c>
      <c r="K137" s="22">
        <f>+'Cu1'!K137</f>
        <v>0</v>
      </c>
      <c r="L137" s="22">
        <f>+'Cu1'!L137</f>
        <v>0</v>
      </c>
      <c r="M137" s="22">
        <f>+'Cu1'!M137</f>
        <v>0</v>
      </c>
      <c r="N137" s="22">
        <f>+'Cu1'!N137</f>
        <v>0</v>
      </c>
      <c r="O137" s="23">
        <f>+'Cu1'!O137</f>
        <v>0</v>
      </c>
      <c r="P137" s="24">
        <f>+'Cu1'!P137</f>
        <v>0</v>
      </c>
      <c r="Q137" s="22">
        <f>+'Cu1'!Q137</f>
        <v>0</v>
      </c>
      <c r="R137" s="23">
        <f>+'Cu1'!R137</f>
        <v>0</v>
      </c>
      <c r="S137" s="23">
        <f>+'Cu1'!S137</f>
        <v>0</v>
      </c>
      <c r="T137" s="23">
        <f>+'Cu1'!T137</f>
        <v>0</v>
      </c>
      <c r="U137" s="23">
        <f>+'Cu1'!U137</f>
        <v>0</v>
      </c>
      <c r="V137" s="23">
        <f>+'Cu1'!V137</f>
        <v>0</v>
      </c>
      <c r="W137" s="23">
        <f>+'Cu1'!W137</f>
        <v>0</v>
      </c>
      <c r="X137" s="23">
        <f>+'Cu1'!X137</f>
        <v>0</v>
      </c>
      <c r="Y137" s="23">
        <f>+'Cu1'!Y137</f>
        <v>0</v>
      </c>
      <c r="Z137" s="22">
        <f>+'Cu1'!Z137</f>
        <v>0</v>
      </c>
      <c r="AA137" s="22">
        <f>+'Cu1'!AA137</f>
        <v>0</v>
      </c>
      <c r="AB137" s="23">
        <f>+'Cu1'!AB137</f>
        <v>0</v>
      </c>
      <c r="AC137" s="23">
        <f>+'Cu1'!AC137</f>
        <v>0</v>
      </c>
      <c r="AD137" s="23">
        <f>+'Cu1'!AD137</f>
        <v>0</v>
      </c>
      <c r="AE137" s="22">
        <f>+'Cu1'!AE137</f>
        <v>0</v>
      </c>
      <c r="AF137" s="22">
        <f>+'Cu1'!AF137</f>
        <v>0</v>
      </c>
      <c r="AG137" s="23">
        <f>+'Cu1'!AG137</f>
        <v>0</v>
      </c>
      <c r="AH137" s="23">
        <f>+'Cu1'!AH137</f>
        <v>0</v>
      </c>
      <c r="AI137" s="23">
        <f>+'Cu1'!AI137</f>
        <v>0</v>
      </c>
      <c r="AJ137" s="23">
        <f>+'Cu1'!AJ137</f>
        <v>0</v>
      </c>
      <c r="AK137" s="23">
        <f>+'Cu1'!AK137</f>
        <v>0</v>
      </c>
      <c r="AL137" s="23">
        <f>+'Cu1'!AL137</f>
        <v>0</v>
      </c>
      <c r="AM137" s="23">
        <f>+'Cu1'!AM137</f>
        <v>0</v>
      </c>
      <c r="AN137" s="23">
        <f>+'Cu1'!AN137</f>
        <v>0</v>
      </c>
      <c r="AO137" s="23">
        <f>+'Cu1'!AO137</f>
        <v>0</v>
      </c>
      <c r="AP137" s="23">
        <f>+'Cu1'!AP137</f>
        <v>0</v>
      </c>
      <c r="AQ137" s="23">
        <f>+'Cu1'!AQ137</f>
        <v>0</v>
      </c>
      <c r="AR137" s="23">
        <f>+'Cu1'!AR137</f>
        <v>0</v>
      </c>
      <c r="AS137" s="23">
        <f>+'Cu1'!AS137</f>
        <v>0</v>
      </c>
      <c r="AT137" s="23">
        <f>+'Cu1'!AT137</f>
        <v>0</v>
      </c>
      <c r="AU137" s="39">
        <f>+'Cu1'!AU137</f>
        <v>0</v>
      </c>
      <c r="AV137">
        <f>+'Cu1'!AV137</f>
        <v>0</v>
      </c>
      <c r="AW137">
        <f>+'Cu1'!AW137</f>
        <v>0</v>
      </c>
      <c r="AX137" s="40">
        <f>+'Cu1'!AX137</f>
        <v>0</v>
      </c>
      <c r="AY137">
        <f>+'Cu1'!AY137</f>
        <v>0</v>
      </c>
      <c r="AZ137">
        <f>+'Cu1'!AZ137</f>
        <v>0</v>
      </c>
      <c r="BA137">
        <f>+'Cu1'!BA137</f>
        <v>0</v>
      </c>
      <c r="BB137">
        <f>+'Cu1'!BB137</f>
        <v>0</v>
      </c>
      <c r="BC137">
        <f>+'Cu1'!BC137</f>
        <v>0</v>
      </c>
      <c r="BD137">
        <f>+'Cu1'!BD137</f>
        <v>0</v>
      </c>
      <c r="BE137">
        <f>+'Cu1'!BE137</f>
        <v>0</v>
      </c>
      <c r="BF137">
        <f>+'Cu1'!BF137</f>
        <v>0</v>
      </c>
      <c r="BG137">
        <f>+'Cu1'!BG137</f>
        <v>0</v>
      </c>
    </row>
    <row r="138" spans="1:65" hidden="1">
      <c r="A138" s="36">
        <f>+'Cu1'!A138</f>
        <v>89</v>
      </c>
      <c r="B138" s="36">
        <f>+'Cu1'!B138</f>
        <v>655</v>
      </c>
      <c r="C138" s="29" t="str">
        <f>+'Cu1'!C138</f>
        <v>DESHERBAT</v>
      </c>
      <c r="D138" s="29" t="str">
        <f>+'Cu1'!D138</f>
        <v>Preparació per desherbat manual 5h/1.000  m2</v>
      </c>
      <c r="E138" s="37">
        <f>+'Cu1'!E138</f>
        <v>2500</v>
      </c>
      <c r="F138" s="28">
        <f>+'Cu1'!F138</f>
        <v>0</v>
      </c>
      <c r="G138" s="28">
        <f>+'Cu1'!G138</f>
        <v>0</v>
      </c>
      <c r="H138" s="28">
        <f>+'Cu1'!H138</f>
        <v>0</v>
      </c>
      <c r="I138" s="28">
        <f>+'Cu1'!I138</f>
        <v>0</v>
      </c>
      <c r="J138" s="28">
        <f>+'Cu1'!J138</f>
        <v>0</v>
      </c>
      <c r="K138" s="28">
        <f>+'Cu1'!K138</f>
        <v>0</v>
      </c>
      <c r="L138" s="28">
        <f>+'Cu1'!L138</f>
        <v>0</v>
      </c>
      <c r="M138" s="28">
        <f>+'Cu1'!M138</f>
        <v>0</v>
      </c>
      <c r="N138" s="28">
        <f>+'Cu1'!N138</f>
        <v>0</v>
      </c>
      <c r="O138" s="29">
        <f>+'Cu1'!O138</f>
        <v>0</v>
      </c>
      <c r="P138" s="30">
        <f>+'Cu1'!P138</f>
        <v>0</v>
      </c>
      <c r="Q138" s="28">
        <f>+'Cu1'!Q138</f>
        <v>0</v>
      </c>
      <c r="R138" s="29">
        <f>+'Cu1'!R138</f>
        <v>0</v>
      </c>
      <c r="S138" s="29">
        <f>+'Cu1'!S138</f>
        <v>0</v>
      </c>
      <c r="T138" s="29">
        <f>+'Cu1'!T138</f>
        <v>0</v>
      </c>
      <c r="U138" s="29">
        <f>+'Cu1'!U138</f>
        <v>0</v>
      </c>
      <c r="V138" s="29">
        <f>+'Cu1'!V138</f>
        <v>0</v>
      </c>
      <c r="W138" s="29">
        <f>+'Cu1'!W138</f>
        <v>0</v>
      </c>
      <c r="X138" s="29">
        <f>+'Cu1'!X138</f>
        <v>0</v>
      </c>
      <c r="Y138" s="29">
        <f>+'Cu1'!Y138</f>
        <v>0</v>
      </c>
      <c r="Z138" s="28">
        <f>+'Cu1'!Z138</f>
        <v>0</v>
      </c>
      <c r="AA138" s="28">
        <f>+'Cu1'!AA138</f>
        <v>0</v>
      </c>
      <c r="AB138" s="29">
        <f>+'Cu1'!AB138</f>
        <v>0</v>
      </c>
      <c r="AC138" s="29">
        <f>+'Cu1'!AC138</f>
        <v>0</v>
      </c>
      <c r="AD138" s="29">
        <f>+'Cu1'!AD138</f>
        <v>0</v>
      </c>
      <c r="AE138" s="28">
        <f>+'Cu1'!AE138</f>
        <v>0</v>
      </c>
      <c r="AF138" s="28">
        <f>+'Cu1'!AF138</f>
        <v>0</v>
      </c>
      <c r="AG138" s="29">
        <f>+'Cu1'!AG138</f>
        <v>0</v>
      </c>
      <c r="AH138" s="29">
        <f>+'Cu1'!AH138</f>
        <v>0</v>
      </c>
      <c r="AI138" s="29">
        <f>+'Cu1'!AI138</f>
        <v>0</v>
      </c>
      <c r="AJ138" s="29">
        <f>+'Cu1'!AJ138</f>
        <v>0</v>
      </c>
      <c r="AK138" s="29">
        <f>+'Cu1'!AK138</f>
        <v>0</v>
      </c>
      <c r="AL138" s="29">
        <f>+'Cu1'!AL138</f>
        <v>0</v>
      </c>
      <c r="AM138" s="29">
        <f>+'Cu1'!AM138</f>
        <v>0</v>
      </c>
      <c r="AN138" s="29">
        <f>+'Cu1'!AN138</f>
        <v>0</v>
      </c>
      <c r="AO138" s="29">
        <f>+'Cu1'!AO138</f>
        <v>0</v>
      </c>
      <c r="AP138" s="29">
        <f>+'Cu1'!AP138</f>
        <v>0</v>
      </c>
      <c r="AQ138" s="29">
        <f>+'Cu1'!AQ138</f>
        <v>0</v>
      </c>
      <c r="AR138" s="29">
        <f>+'Cu1'!AR138</f>
        <v>0</v>
      </c>
      <c r="AS138" s="29">
        <f>+'Cu1'!AS138</f>
        <v>0</v>
      </c>
      <c r="AT138" s="29">
        <f>+'Cu1'!AT138</f>
        <v>0</v>
      </c>
      <c r="AU138" s="40">
        <f>+'Cu1'!AU138</f>
        <v>0</v>
      </c>
      <c r="AV138">
        <f>+'Cu1'!AV138</f>
        <v>0</v>
      </c>
      <c r="AW138">
        <f>+'Cu1'!AW138</f>
        <v>0</v>
      </c>
      <c r="AX138">
        <f>+'Cu1'!AX138</f>
        <v>0</v>
      </c>
      <c r="AY138">
        <f>+'Cu1'!AY138</f>
        <v>0</v>
      </c>
      <c r="AZ138">
        <f>+'Cu1'!AZ138</f>
        <v>0</v>
      </c>
      <c r="BA138">
        <f>+'Cu1'!BA138</f>
        <v>0</v>
      </c>
      <c r="BB138">
        <f>+'Cu1'!BB138</f>
        <v>0</v>
      </c>
      <c r="BC138">
        <f>+'Cu1'!BC138</f>
        <v>0</v>
      </c>
      <c r="BD138">
        <f>+'Cu1'!BD138</f>
        <v>0</v>
      </c>
      <c r="BE138">
        <f>+'Cu1'!BE138</f>
        <v>0</v>
      </c>
      <c r="BF138">
        <f>+'Cu1'!BF138</f>
        <v>0</v>
      </c>
      <c r="BG138">
        <f>+'Cu1'!BG138</f>
        <v>0</v>
      </c>
    </row>
    <row r="139" spans="1:65" hidden="1">
      <c r="A139" s="36">
        <f>+'Cu1'!A139</f>
        <v>90</v>
      </c>
      <c r="B139" s="35">
        <f>+'Cu1'!B139</f>
        <v>665</v>
      </c>
      <c r="C139" s="23" t="str">
        <f>+'Cu1'!C139</f>
        <v>DESHERBAT</v>
      </c>
      <c r="D139" s="23" t="str">
        <f>+'Cu1'!D139</f>
        <v>Preparació per desherbat manual 6,5h/1.000  m2</v>
      </c>
      <c r="E139" s="21">
        <f>+'Cu1'!E139</f>
        <v>2500</v>
      </c>
      <c r="F139" s="22">
        <f>+'Cu1'!F139</f>
        <v>0</v>
      </c>
      <c r="G139" s="22">
        <f>+'Cu1'!G139</f>
        <v>0</v>
      </c>
      <c r="H139" s="22">
        <f>+'Cu1'!H139</f>
        <v>0</v>
      </c>
      <c r="I139" s="22">
        <f>+'Cu1'!I139</f>
        <v>0</v>
      </c>
      <c r="J139" s="22">
        <f>+'Cu1'!J139</f>
        <v>0</v>
      </c>
      <c r="K139" s="22">
        <f>+'Cu1'!K139</f>
        <v>0</v>
      </c>
      <c r="L139" s="22">
        <f>+'Cu1'!L139</f>
        <v>0</v>
      </c>
      <c r="M139" s="22">
        <f>+'Cu1'!M139</f>
        <v>0</v>
      </c>
      <c r="N139" s="22">
        <f>+'Cu1'!N139</f>
        <v>0</v>
      </c>
      <c r="O139" s="23">
        <f>+'Cu1'!O139</f>
        <v>0</v>
      </c>
      <c r="P139" s="24">
        <f>+'Cu1'!P139</f>
        <v>0</v>
      </c>
      <c r="Q139" s="22">
        <f>+'Cu1'!Q139</f>
        <v>0</v>
      </c>
      <c r="R139" s="23">
        <f>+'Cu1'!R139</f>
        <v>0</v>
      </c>
      <c r="S139" s="23">
        <f>+'Cu1'!S139</f>
        <v>0</v>
      </c>
      <c r="T139" s="23">
        <f>+'Cu1'!T139</f>
        <v>0</v>
      </c>
      <c r="U139" s="23">
        <f>+'Cu1'!U139</f>
        <v>0</v>
      </c>
      <c r="V139" s="23">
        <f>+'Cu1'!V139</f>
        <v>0</v>
      </c>
      <c r="W139" s="23">
        <f>+'Cu1'!W139</f>
        <v>0</v>
      </c>
      <c r="X139" s="23">
        <f>+'Cu1'!X139</f>
        <v>0</v>
      </c>
      <c r="Y139" s="23">
        <f>+'Cu1'!Y139</f>
        <v>0</v>
      </c>
      <c r="Z139" s="22">
        <f>+'Cu1'!Z139</f>
        <v>0</v>
      </c>
      <c r="AA139" s="22">
        <f>+'Cu1'!AA139</f>
        <v>0</v>
      </c>
      <c r="AB139" s="23">
        <f>+'Cu1'!AB139</f>
        <v>0</v>
      </c>
      <c r="AC139" s="23">
        <f>+'Cu1'!AC139</f>
        <v>0</v>
      </c>
      <c r="AD139" s="23">
        <f>+'Cu1'!AD139</f>
        <v>0</v>
      </c>
      <c r="AE139" s="22">
        <f>+'Cu1'!AE139</f>
        <v>0</v>
      </c>
      <c r="AF139" s="22">
        <f>+'Cu1'!AF139</f>
        <v>0</v>
      </c>
      <c r="AG139" s="23">
        <f>+'Cu1'!AG139</f>
        <v>0</v>
      </c>
      <c r="AH139" s="23">
        <f>+'Cu1'!AH139</f>
        <v>0</v>
      </c>
      <c r="AI139" s="23">
        <f>+'Cu1'!AI139</f>
        <v>0</v>
      </c>
      <c r="AJ139" s="23">
        <f>+'Cu1'!AJ139</f>
        <v>0</v>
      </c>
      <c r="AK139" s="23">
        <f>+'Cu1'!AK139</f>
        <v>0</v>
      </c>
      <c r="AL139" s="23">
        <f>+'Cu1'!AL139</f>
        <v>0</v>
      </c>
      <c r="AM139" s="23">
        <f>+'Cu1'!AM139</f>
        <v>0</v>
      </c>
      <c r="AN139" s="23">
        <f>+'Cu1'!AN139</f>
        <v>0</v>
      </c>
      <c r="AO139" s="23">
        <f>+'Cu1'!AO139</f>
        <v>0</v>
      </c>
      <c r="AP139" s="23">
        <f>+'Cu1'!AP139</f>
        <v>0</v>
      </c>
      <c r="AQ139" s="23">
        <f>+'Cu1'!AQ139</f>
        <v>0</v>
      </c>
      <c r="AR139" s="23">
        <f>+'Cu1'!AR139</f>
        <v>0</v>
      </c>
      <c r="AS139" s="23">
        <f>+'Cu1'!AS139</f>
        <v>0</v>
      </c>
      <c r="AT139" s="23">
        <f>+'Cu1'!AT139</f>
        <v>0</v>
      </c>
      <c r="AU139" s="39">
        <f>+'Cu1'!AU139</f>
        <v>0</v>
      </c>
      <c r="AV139">
        <f>+'Cu1'!AV139</f>
        <v>0</v>
      </c>
      <c r="AW139">
        <f>+'Cu1'!AW139</f>
        <v>0</v>
      </c>
      <c r="AX139">
        <f>+'Cu1'!AX139</f>
        <v>0</v>
      </c>
      <c r="AY139">
        <f>+'Cu1'!AY139</f>
        <v>0</v>
      </c>
      <c r="AZ139">
        <f>+'Cu1'!AZ139</f>
        <v>0</v>
      </c>
      <c r="BA139">
        <f>+'Cu1'!BA139</f>
        <v>0</v>
      </c>
      <c r="BB139">
        <f>+'Cu1'!BB139</f>
        <v>0</v>
      </c>
      <c r="BC139">
        <f>+'Cu1'!BC139</f>
        <v>0</v>
      </c>
      <c r="BD139">
        <f>+'Cu1'!BD139</f>
        <v>0</v>
      </c>
      <c r="BE139">
        <f>+'Cu1'!BE139</f>
        <v>0</v>
      </c>
      <c r="BF139">
        <f>+'Cu1'!BF139</f>
        <v>0</v>
      </c>
      <c r="BG139">
        <f>+'Cu1'!BG139</f>
        <v>0</v>
      </c>
    </row>
    <row r="140" spans="1:65" hidden="1">
      <c r="A140" s="36">
        <f>+'Cu1'!A140</f>
        <v>91</v>
      </c>
      <c r="B140" s="36">
        <f>+'Cu1'!B140</f>
        <v>675</v>
      </c>
      <c r="C140" s="29" t="str">
        <f>+'Cu1'!C140</f>
        <v>DESHERBAT</v>
      </c>
      <c r="D140" s="29" t="str">
        <f>+'Cu1'!D140</f>
        <v>Preparació per calçar-desherbar</v>
      </c>
      <c r="E140" s="37">
        <f>+'Cu1'!E140</f>
        <v>2500</v>
      </c>
      <c r="F140" s="28">
        <f>+'Cu1'!F140</f>
        <v>0</v>
      </c>
      <c r="G140" s="28">
        <f>+'Cu1'!G140</f>
        <v>0.5</v>
      </c>
      <c r="H140" s="28">
        <f>+'Cu1'!H140</f>
        <v>0</v>
      </c>
      <c r="I140" s="28">
        <f>+'Cu1'!I140</f>
        <v>0</v>
      </c>
      <c r="J140" s="28">
        <f>+'Cu1'!J140</f>
        <v>0</v>
      </c>
      <c r="K140" s="28">
        <f>+'Cu1'!K140</f>
        <v>0</v>
      </c>
      <c r="L140" s="28">
        <f>+'Cu1'!L140</f>
        <v>0</v>
      </c>
      <c r="M140" s="28">
        <f>+'Cu1'!M140</f>
        <v>0</v>
      </c>
      <c r="N140" s="28">
        <f>+'Cu1'!N140</f>
        <v>0</v>
      </c>
      <c r="O140" s="29">
        <f>+'Cu1'!O140</f>
        <v>0</v>
      </c>
      <c r="P140" s="30">
        <f>+'Cu1'!P140</f>
        <v>0</v>
      </c>
      <c r="Q140" s="28">
        <f>+'Cu1'!Q140</f>
        <v>0.5</v>
      </c>
      <c r="R140" s="29">
        <f>+'Cu1'!R140</f>
        <v>0</v>
      </c>
      <c r="S140" s="29">
        <f>+'Cu1'!S140</f>
        <v>0</v>
      </c>
      <c r="T140" s="29">
        <f>+'Cu1'!T140</f>
        <v>0</v>
      </c>
      <c r="U140" s="29">
        <f>+'Cu1'!U140</f>
        <v>0</v>
      </c>
      <c r="V140" s="29">
        <f>+'Cu1'!V140</f>
        <v>0</v>
      </c>
      <c r="W140" s="29">
        <f>+'Cu1'!W140</f>
        <v>0</v>
      </c>
      <c r="X140" s="29">
        <f>+'Cu1'!X140</f>
        <v>0</v>
      </c>
      <c r="Y140" s="29">
        <f>+'Cu1'!Y140</f>
        <v>0</v>
      </c>
      <c r="Z140" s="28">
        <f>+'Cu1'!Z140</f>
        <v>0</v>
      </c>
      <c r="AA140" s="28">
        <f>+'Cu1'!AA140</f>
        <v>0</v>
      </c>
      <c r="AB140" s="29">
        <f>+'Cu1'!AB140</f>
        <v>0</v>
      </c>
      <c r="AC140" s="29">
        <f>+'Cu1'!AC140</f>
        <v>0</v>
      </c>
      <c r="AD140" s="29">
        <f>+'Cu1'!AD140</f>
        <v>0</v>
      </c>
      <c r="AE140" s="28">
        <f>+'Cu1'!AE140</f>
        <v>0</v>
      </c>
      <c r="AF140" s="28">
        <f>+'Cu1'!AF140</f>
        <v>0</v>
      </c>
      <c r="AG140" s="29">
        <f>+'Cu1'!AG140</f>
        <v>0</v>
      </c>
      <c r="AH140" s="29">
        <f>+'Cu1'!AH140</f>
        <v>0</v>
      </c>
      <c r="AI140" s="29">
        <f>+'Cu1'!AI140</f>
        <v>0</v>
      </c>
      <c r="AJ140" s="29">
        <f>+'Cu1'!AJ140</f>
        <v>0</v>
      </c>
      <c r="AK140" s="29">
        <f>+'Cu1'!AK140</f>
        <v>0</v>
      </c>
      <c r="AL140" s="29">
        <f>+'Cu1'!AL140</f>
        <v>0</v>
      </c>
      <c r="AM140" s="29">
        <f>+'Cu1'!AM140</f>
        <v>0</v>
      </c>
      <c r="AN140" s="29">
        <f>+'Cu1'!AN140</f>
        <v>0</v>
      </c>
      <c r="AO140" s="29">
        <f>+'Cu1'!AO140</f>
        <v>0</v>
      </c>
      <c r="AP140" s="29">
        <f>+'Cu1'!AP140</f>
        <v>0</v>
      </c>
      <c r="AQ140" s="29">
        <f>+'Cu1'!AQ140</f>
        <v>0</v>
      </c>
      <c r="AR140" s="29">
        <f>+'Cu1'!AR140</f>
        <v>0</v>
      </c>
      <c r="AS140" s="29">
        <f>+'Cu1'!AS140</f>
        <v>0</v>
      </c>
      <c r="AT140" s="29">
        <f>+'Cu1'!AT140</f>
        <v>0</v>
      </c>
      <c r="AU140" s="40">
        <f>+'Cu1'!AU140</f>
        <v>0</v>
      </c>
      <c r="AV140">
        <f>+'Cu1'!AV140</f>
        <v>0</v>
      </c>
      <c r="AW140">
        <f>+'Cu1'!AW140</f>
        <v>0</v>
      </c>
      <c r="AX140">
        <f>+'Cu1'!AX140</f>
        <v>0</v>
      </c>
      <c r="AY140">
        <f>+'Cu1'!AY140</f>
        <v>0</v>
      </c>
      <c r="AZ140">
        <f>+'Cu1'!AZ140</f>
        <v>0</v>
      </c>
      <c r="BA140">
        <f>+'Cu1'!BA140</f>
        <v>0</v>
      </c>
      <c r="BB140">
        <f>+'Cu1'!BB140</f>
        <v>0</v>
      </c>
      <c r="BC140">
        <f>+'Cu1'!BC140</f>
        <v>0</v>
      </c>
      <c r="BD140">
        <f>+'Cu1'!BD140</f>
        <v>0</v>
      </c>
      <c r="BE140">
        <f>+'Cu1'!BE140</f>
        <v>0</v>
      </c>
      <c r="BF140">
        <f>+'Cu1'!BF140</f>
        <v>0</v>
      </c>
      <c r="BG140">
        <f>+'Cu1'!BG140</f>
        <v>0</v>
      </c>
    </row>
    <row r="141" spans="1:65" hidden="1">
      <c r="A141" s="36">
        <f>+'Cu1'!A141</f>
        <v>92</v>
      </c>
      <c r="B141" s="35">
        <f>+'Cu1'!B141</f>
        <v>685</v>
      </c>
      <c r="C141" s="23" t="str">
        <f>+'Cu1'!C141</f>
        <v>DESHERBAT</v>
      </c>
      <c r="D141" s="23" t="str">
        <f>+'Cu1'!D141</f>
        <v>Preparació per col·locar plàstic a mà</v>
      </c>
      <c r="E141" s="21">
        <f>+'Cu1'!E141</f>
        <v>2500</v>
      </c>
      <c r="F141" s="22">
        <f>+'Cu1'!F141</f>
        <v>0</v>
      </c>
      <c r="G141" s="22">
        <f>+'Cu1'!G141</f>
        <v>0</v>
      </c>
      <c r="H141" s="22">
        <f>+'Cu1'!H141</f>
        <v>0</v>
      </c>
      <c r="I141" s="22">
        <f>+'Cu1'!I141</f>
        <v>0</v>
      </c>
      <c r="J141" s="22">
        <f>+'Cu1'!J141</f>
        <v>0</v>
      </c>
      <c r="K141" s="22">
        <f>+'Cu1'!K141</f>
        <v>0</v>
      </c>
      <c r="L141" s="22">
        <f>+'Cu1'!L141</f>
        <v>0</v>
      </c>
      <c r="M141" s="22">
        <f>+'Cu1'!M141</f>
        <v>0</v>
      </c>
      <c r="N141" s="22">
        <f>+'Cu1'!N141</f>
        <v>0</v>
      </c>
      <c r="O141" s="23">
        <f>+'Cu1'!O141</f>
        <v>0</v>
      </c>
      <c r="P141" s="24">
        <f>+'Cu1'!P141</f>
        <v>0</v>
      </c>
      <c r="Q141" s="22">
        <f>+'Cu1'!Q141</f>
        <v>0</v>
      </c>
      <c r="R141" s="23">
        <f>+'Cu1'!R141</f>
        <v>0</v>
      </c>
      <c r="S141" s="23">
        <f>+'Cu1'!S141</f>
        <v>0</v>
      </c>
      <c r="T141" s="23">
        <f>+'Cu1'!T141</f>
        <v>0</v>
      </c>
      <c r="U141" s="23">
        <f>+'Cu1'!U141</f>
        <v>0</v>
      </c>
      <c r="V141" s="23">
        <f>+'Cu1'!V141</f>
        <v>0</v>
      </c>
      <c r="W141" s="23">
        <f>+'Cu1'!W141</f>
        <v>0</v>
      </c>
      <c r="X141" s="23">
        <f>+'Cu1'!X141</f>
        <v>0</v>
      </c>
      <c r="Y141" s="23">
        <f>+'Cu1'!Y141</f>
        <v>0</v>
      </c>
      <c r="Z141" s="22">
        <f>+'Cu1'!Z141</f>
        <v>0</v>
      </c>
      <c r="AA141" s="22">
        <f>+'Cu1'!AA141</f>
        <v>0</v>
      </c>
      <c r="AB141" s="23">
        <f>+'Cu1'!AB141</f>
        <v>0</v>
      </c>
      <c r="AC141" s="23">
        <f>+'Cu1'!AC141</f>
        <v>0</v>
      </c>
      <c r="AD141" s="23">
        <f>+'Cu1'!AD141</f>
        <v>0</v>
      </c>
      <c r="AE141" s="22">
        <f>+'Cu1'!AE141</f>
        <v>0</v>
      </c>
      <c r="AF141" s="22">
        <f>+'Cu1'!AF141</f>
        <v>0</v>
      </c>
      <c r="AG141" s="23">
        <f>+'Cu1'!AG141</f>
        <v>0</v>
      </c>
      <c r="AH141" s="23">
        <f>+'Cu1'!AH141</f>
        <v>0</v>
      </c>
      <c r="AI141" s="23">
        <f>+'Cu1'!AI141</f>
        <v>0</v>
      </c>
      <c r="AJ141" s="23">
        <f>+'Cu1'!AJ141</f>
        <v>0</v>
      </c>
      <c r="AK141" s="23">
        <f>+'Cu1'!AK141</f>
        <v>0</v>
      </c>
      <c r="AL141" s="23">
        <f>+'Cu1'!AL141</f>
        <v>0</v>
      </c>
      <c r="AM141" s="23">
        <f>+'Cu1'!AM141</f>
        <v>0</v>
      </c>
      <c r="AN141" s="23">
        <f>+'Cu1'!AN141</f>
        <v>0</v>
      </c>
      <c r="AO141" s="23">
        <f>+'Cu1'!AO141</f>
        <v>0</v>
      </c>
      <c r="AP141" s="23">
        <f>+'Cu1'!AP141</f>
        <v>0</v>
      </c>
      <c r="AQ141" s="23">
        <f>+'Cu1'!AQ141</f>
        <v>0</v>
      </c>
      <c r="AR141" s="23">
        <f>+'Cu1'!AR141</f>
        <v>0</v>
      </c>
      <c r="AS141" s="23">
        <f>+'Cu1'!AS141</f>
        <v>0</v>
      </c>
      <c r="AT141" s="23">
        <f>+'Cu1'!AT141</f>
        <v>0</v>
      </c>
      <c r="AU141" s="39">
        <f>+'Cu1'!AU141</f>
        <v>0</v>
      </c>
      <c r="AV141">
        <f>+'Cu1'!AV141</f>
        <v>0</v>
      </c>
      <c r="AW141">
        <f>+'Cu1'!AW141</f>
        <v>0</v>
      </c>
      <c r="AX141">
        <f>+'Cu1'!AX141</f>
        <v>0</v>
      </c>
      <c r="AY141">
        <f>+'Cu1'!AY141</f>
        <v>0</v>
      </c>
      <c r="AZ141">
        <f>+'Cu1'!AZ141</f>
        <v>0</v>
      </c>
      <c r="BA141">
        <f>+'Cu1'!BA141</f>
        <v>0</v>
      </c>
      <c r="BB141">
        <f>+'Cu1'!BB141</f>
        <v>0</v>
      </c>
      <c r="BC141">
        <f>+'Cu1'!BC141</f>
        <v>0</v>
      </c>
      <c r="BD141">
        <f>+'Cu1'!BD141</f>
        <v>0</v>
      </c>
      <c r="BE141">
        <f>+'Cu1'!BE141</f>
        <v>0</v>
      </c>
      <c r="BF141">
        <f>+'Cu1'!BF141</f>
        <v>0</v>
      </c>
      <c r="BG141">
        <f>+'Cu1'!BG141</f>
        <v>0</v>
      </c>
    </row>
    <row r="142" spans="1:65" hidden="1">
      <c r="A142" s="36">
        <f>+'Cu1'!A142</f>
        <v>93</v>
      </c>
      <c r="B142" s="36">
        <f>+'Cu1'!B142</f>
        <v>715</v>
      </c>
      <c r="C142" s="29" t="str">
        <f>+'Cu1'!C142</f>
        <v xml:space="preserve">ALTRES OPERACIONS </v>
      </c>
      <c r="D142" s="29" t="str">
        <f>+'Cu1'!D142</f>
        <v>Preparació per clavar i lligar canyes manual</v>
      </c>
      <c r="E142" s="37">
        <f>+'Cu1'!E142</f>
        <v>2500</v>
      </c>
      <c r="F142" s="28">
        <f>+'Cu1'!F142</f>
        <v>0</v>
      </c>
      <c r="G142" s="28">
        <f>+'Cu1'!G142</f>
        <v>0</v>
      </c>
      <c r="H142" s="28">
        <f>+'Cu1'!H142</f>
        <v>0</v>
      </c>
      <c r="I142" s="28">
        <f>+'Cu1'!I142</f>
        <v>0</v>
      </c>
      <c r="J142" s="28">
        <f>+'Cu1'!J142</f>
        <v>0</v>
      </c>
      <c r="K142" s="28">
        <f>+'Cu1'!K142</f>
        <v>0</v>
      </c>
      <c r="L142" s="28">
        <f>+'Cu1'!L142</f>
        <v>0</v>
      </c>
      <c r="M142" s="28">
        <f>+'Cu1'!M142</f>
        <v>0</v>
      </c>
      <c r="N142" s="28">
        <f>+'Cu1'!N142</f>
        <v>0</v>
      </c>
      <c r="O142" s="29">
        <f>+'Cu1'!O142</f>
        <v>0</v>
      </c>
      <c r="P142" s="30">
        <f>+'Cu1'!P142</f>
        <v>0</v>
      </c>
      <c r="Q142" s="28">
        <f>+'Cu1'!Q142</f>
        <v>0</v>
      </c>
      <c r="R142" s="29">
        <f>+'Cu1'!R142</f>
        <v>0</v>
      </c>
      <c r="S142" s="29">
        <f>+'Cu1'!S142</f>
        <v>0</v>
      </c>
      <c r="T142" s="29">
        <f>+'Cu1'!T142</f>
        <v>0</v>
      </c>
      <c r="U142" s="29">
        <f>+'Cu1'!U142</f>
        <v>0</v>
      </c>
      <c r="V142" s="29">
        <f>+'Cu1'!V142</f>
        <v>0</v>
      </c>
      <c r="W142" s="29">
        <f>+'Cu1'!W142</f>
        <v>0</v>
      </c>
      <c r="X142" s="29">
        <f>+'Cu1'!X142</f>
        <v>0</v>
      </c>
      <c r="Y142" s="29">
        <f>+'Cu1'!Y142</f>
        <v>0</v>
      </c>
      <c r="Z142" s="28">
        <f>+'Cu1'!Z142</f>
        <v>0</v>
      </c>
      <c r="AA142" s="28">
        <f>+'Cu1'!AA142</f>
        <v>0</v>
      </c>
      <c r="AB142" s="29">
        <f>+'Cu1'!AB142</f>
        <v>0</v>
      </c>
      <c r="AC142" s="29">
        <f>+'Cu1'!AC142</f>
        <v>0</v>
      </c>
      <c r="AD142" s="29">
        <f>+'Cu1'!AD142</f>
        <v>0</v>
      </c>
      <c r="AE142" s="28">
        <f>+'Cu1'!AE142</f>
        <v>0</v>
      </c>
      <c r="AF142" s="28">
        <f>+'Cu1'!AF142</f>
        <v>0</v>
      </c>
      <c r="AG142" s="29">
        <f>+'Cu1'!AG142</f>
        <v>0</v>
      </c>
      <c r="AH142" s="29">
        <f>+'Cu1'!AH142</f>
        <v>0</v>
      </c>
      <c r="AI142" s="29">
        <f>+'Cu1'!AI142</f>
        <v>0</v>
      </c>
      <c r="AJ142" s="29">
        <f>+'Cu1'!AJ142</f>
        <v>0</v>
      </c>
      <c r="AK142" s="29">
        <f>+'Cu1'!AK142</f>
        <v>0</v>
      </c>
      <c r="AL142" s="29">
        <f>+'Cu1'!AL142</f>
        <v>0</v>
      </c>
      <c r="AM142" s="29">
        <f>+'Cu1'!AM142</f>
        <v>0</v>
      </c>
      <c r="AN142" s="29">
        <f>+'Cu1'!AN142</f>
        <v>0</v>
      </c>
      <c r="AO142" s="29">
        <f>+'Cu1'!AO142</f>
        <v>0</v>
      </c>
      <c r="AP142" s="29">
        <f>+'Cu1'!AP142</f>
        <v>0</v>
      </c>
      <c r="AQ142" s="29">
        <f>+'Cu1'!AQ142</f>
        <v>0</v>
      </c>
      <c r="AR142" s="29">
        <f>+'Cu1'!AR142</f>
        <v>0</v>
      </c>
      <c r="AS142" s="29">
        <f>+'Cu1'!AS142</f>
        <v>0</v>
      </c>
      <c r="AT142" s="29">
        <f>+'Cu1'!AT142</f>
        <v>0</v>
      </c>
      <c r="AU142" s="40">
        <f>+'Cu1'!AU142</f>
        <v>0</v>
      </c>
      <c r="AV142">
        <f>+'Cu1'!AV142</f>
        <v>0</v>
      </c>
      <c r="AW142">
        <f>+'Cu1'!AW142</f>
        <v>0</v>
      </c>
      <c r="AX142" s="40">
        <f>+'Cu1'!AX142</f>
        <v>0</v>
      </c>
      <c r="AY142" s="40">
        <f>+'Cu1'!AY142</f>
        <v>0</v>
      </c>
      <c r="AZ142" s="40">
        <f>+'Cu1'!AZ142</f>
        <v>0</v>
      </c>
      <c r="BA142" s="40">
        <f>+'Cu1'!BA142</f>
        <v>0</v>
      </c>
      <c r="BB142" s="40">
        <f>+'Cu1'!BB142</f>
        <v>0</v>
      </c>
      <c r="BC142" s="40">
        <f>+'Cu1'!BC142</f>
        <v>0</v>
      </c>
      <c r="BD142" s="40">
        <f>+'Cu1'!BD142</f>
        <v>0</v>
      </c>
      <c r="BE142" s="40">
        <f>+'Cu1'!BE142</f>
        <v>0</v>
      </c>
      <c r="BF142" s="40">
        <f>+'Cu1'!BF142</f>
        <v>0</v>
      </c>
      <c r="BG142" s="40">
        <f>+'Cu1'!BG142</f>
        <v>0</v>
      </c>
      <c r="BH142" s="40"/>
      <c r="BI142" s="40"/>
      <c r="BJ142" s="40"/>
      <c r="BK142" s="40"/>
      <c r="BL142" s="40"/>
      <c r="BM142" s="40"/>
    </row>
    <row r="143" spans="1:65" hidden="1">
      <c r="A143" s="36">
        <f>+'Cu1'!A143</f>
        <v>94</v>
      </c>
      <c r="B143" s="35">
        <f>+'Cu1'!B143</f>
        <v>725</v>
      </c>
      <c r="C143" s="23" t="str">
        <f>+'Cu1'!C143</f>
        <v xml:space="preserve">ALTRES OPERACIONS </v>
      </c>
      <c r="D143" s="23" t="str">
        <f>+'Cu1'!D143</f>
        <v>Preparació per esporgar i lligar tomaqueres</v>
      </c>
      <c r="E143" s="21">
        <f>+'Cu1'!E143</f>
        <v>2500</v>
      </c>
      <c r="F143" s="22">
        <f>+'Cu1'!F143</f>
        <v>0</v>
      </c>
      <c r="G143" s="22">
        <f>+'Cu1'!G143</f>
        <v>0</v>
      </c>
      <c r="H143" s="22">
        <f>+'Cu1'!H143</f>
        <v>0</v>
      </c>
      <c r="I143" s="22">
        <f>+'Cu1'!I143</f>
        <v>0</v>
      </c>
      <c r="J143" s="22">
        <f>+'Cu1'!J143</f>
        <v>0</v>
      </c>
      <c r="K143" s="22">
        <f>+'Cu1'!K143</f>
        <v>0</v>
      </c>
      <c r="L143" s="22">
        <f>+'Cu1'!L143</f>
        <v>0</v>
      </c>
      <c r="M143" s="22">
        <f>+'Cu1'!M143</f>
        <v>0</v>
      </c>
      <c r="N143" s="22">
        <f>+'Cu1'!N143</f>
        <v>0</v>
      </c>
      <c r="O143" s="23">
        <f>+'Cu1'!O143</f>
        <v>0</v>
      </c>
      <c r="P143" s="24">
        <f>+'Cu1'!P143</f>
        <v>0</v>
      </c>
      <c r="Q143" s="22">
        <f>+'Cu1'!Q143</f>
        <v>0</v>
      </c>
      <c r="R143" s="23">
        <f>+'Cu1'!R143</f>
        <v>0</v>
      </c>
      <c r="S143" s="23">
        <f>+'Cu1'!S143</f>
        <v>0</v>
      </c>
      <c r="T143" s="23">
        <f>+'Cu1'!T143</f>
        <v>0</v>
      </c>
      <c r="U143" s="23">
        <f>+'Cu1'!U143</f>
        <v>0</v>
      </c>
      <c r="V143" s="23">
        <f>+'Cu1'!V143</f>
        <v>0</v>
      </c>
      <c r="W143" s="23">
        <f>+'Cu1'!W143</f>
        <v>0</v>
      </c>
      <c r="X143" s="23">
        <f>+'Cu1'!X143</f>
        <v>0</v>
      </c>
      <c r="Y143" s="23">
        <f>+'Cu1'!Y143</f>
        <v>0</v>
      </c>
      <c r="Z143" s="22">
        <f>+'Cu1'!Z143</f>
        <v>0</v>
      </c>
      <c r="AA143" s="22">
        <f>+'Cu1'!AA143</f>
        <v>0</v>
      </c>
      <c r="AB143" s="23">
        <f>+'Cu1'!AB143</f>
        <v>0</v>
      </c>
      <c r="AC143" s="23">
        <f>+'Cu1'!AC143</f>
        <v>0</v>
      </c>
      <c r="AD143" s="23">
        <f>+'Cu1'!AD143</f>
        <v>0</v>
      </c>
      <c r="AE143" s="22">
        <f>+'Cu1'!AE143</f>
        <v>0</v>
      </c>
      <c r="AF143" s="22">
        <f>+'Cu1'!AF143</f>
        <v>0</v>
      </c>
      <c r="AG143" s="23">
        <f>+'Cu1'!AG143</f>
        <v>0</v>
      </c>
      <c r="AH143" s="23">
        <f>+'Cu1'!AH143</f>
        <v>0</v>
      </c>
      <c r="AI143" s="23">
        <f>+'Cu1'!AI143</f>
        <v>0</v>
      </c>
      <c r="AJ143" s="23">
        <f>+'Cu1'!AJ143</f>
        <v>0</v>
      </c>
      <c r="AK143" s="23">
        <f>+'Cu1'!AK143</f>
        <v>0</v>
      </c>
      <c r="AL143" s="23">
        <f>+'Cu1'!AL143</f>
        <v>0</v>
      </c>
      <c r="AM143" s="23">
        <f>+'Cu1'!AM143</f>
        <v>0</v>
      </c>
      <c r="AN143" s="23">
        <f>+'Cu1'!AN143</f>
        <v>0</v>
      </c>
      <c r="AO143" s="23">
        <f>+'Cu1'!AO143</f>
        <v>0</v>
      </c>
      <c r="AP143" s="23">
        <f>+'Cu1'!AP143</f>
        <v>0</v>
      </c>
      <c r="AQ143" s="23">
        <f>+'Cu1'!AQ143</f>
        <v>0</v>
      </c>
      <c r="AR143" s="23">
        <f>+'Cu1'!AR143</f>
        <v>0</v>
      </c>
      <c r="AS143" s="23">
        <f>+'Cu1'!AS143</f>
        <v>0</v>
      </c>
      <c r="AT143" s="23">
        <f>+'Cu1'!AT143</f>
        <v>0</v>
      </c>
      <c r="AU143" s="39">
        <f>+'Cu1'!AU143</f>
        <v>0</v>
      </c>
      <c r="AV143">
        <f>+'Cu1'!AV143</f>
        <v>0</v>
      </c>
      <c r="AW143">
        <f>+'Cu1'!AW143</f>
        <v>0</v>
      </c>
      <c r="AX143" s="40">
        <f>+'Cu1'!AX143</f>
        <v>0</v>
      </c>
      <c r="AY143" s="40">
        <f>+'Cu1'!AY143</f>
        <v>0</v>
      </c>
      <c r="AZ143" s="40">
        <f>+'Cu1'!AZ143</f>
        <v>0</v>
      </c>
      <c r="BA143" s="40">
        <f>+'Cu1'!BA143</f>
        <v>0</v>
      </c>
      <c r="BB143" s="40">
        <f>+'Cu1'!BB143</f>
        <v>0</v>
      </c>
      <c r="BC143" s="40">
        <f>+'Cu1'!BC143</f>
        <v>0</v>
      </c>
      <c r="BD143" s="40">
        <f>+'Cu1'!BD143</f>
        <v>0</v>
      </c>
      <c r="BE143" s="40">
        <f>+'Cu1'!BE143</f>
        <v>0</v>
      </c>
      <c r="BF143" s="40">
        <f>+'Cu1'!BF143</f>
        <v>0</v>
      </c>
      <c r="BG143" s="40">
        <f>+'Cu1'!BG143</f>
        <v>0</v>
      </c>
      <c r="BH143" s="40"/>
      <c r="BI143" s="40"/>
      <c r="BJ143" s="40"/>
      <c r="BK143" s="40"/>
      <c r="BL143" s="40"/>
      <c r="BM143" s="40"/>
    </row>
    <row r="144" spans="1:65" hidden="1">
      <c r="A144" s="36">
        <f>+'Cu1'!A144</f>
        <v>95</v>
      </c>
      <c r="B144" s="36">
        <f>+'Cu1'!B144</f>
        <v>735</v>
      </c>
      <c r="C144" s="29" t="str">
        <f>+'Cu1'!C144</f>
        <v xml:space="preserve">ALTRES OPERACIONS </v>
      </c>
      <c r="D144" s="29" t="str">
        <f>+'Cu1'!D144</f>
        <v>Preparació per renda de la terra</v>
      </c>
      <c r="E144" s="37">
        <f>+'Cu1'!E144</f>
        <v>2500</v>
      </c>
      <c r="F144" s="28">
        <f>+'Cu1'!F144</f>
        <v>0</v>
      </c>
      <c r="G144" s="28">
        <f>+'Cu1'!G144</f>
        <v>0</v>
      </c>
      <c r="H144" s="28">
        <f>+'Cu1'!H144</f>
        <v>0</v>
      </c>
      <c r="I144" s="28">
        <f>+'Cu1'!I144</f>
        <v>0</v>
      </c>
      <c r="J144" s="28">
        <f>+'Cu1'!J144</f>
        <v>0</v>
      </c>
      <c r="K144" s="28">
        <f>+'Cu1'!K144</f>
        <v>0</v>
      </c>
      <c r="L144" s="28">
        <f>+'Cu1'!L144</f>
        <v>0</v>
      </c>
      <c r="M144" s="28">
        <f>+'Cu1'!M144</f>
        <v>0</v>
      </c>
      <c r="N144" s="28">
        <f>+'Cu1'!N144</f>
        <v>0</v>
      </c>
      <c r="O144" s="29">
        <f>+'Cu1'!O144</f>
        <v>0</v>
      </c>
      <c r="P144" s="30">
        <f>+'Cu1'!P144</f>
        <v>0</v>
      </c>
      <c r="Q144" s="28">
        <f>+'Cu1'!Q144</f>
        <v>0</v>
      </c>
      <c r="R144" s="29">
        <f>+'Cu1'!R144</f>
        <v>0</v>
      </c>
      <c r="S144" s="29">
        <f>+'Cu1'!S144</f>
        <v>0</v>
      </c>
      <c r="T144" s="29">
        <f>+'Cu1'!T144</f>
        <v>0</v>
      </c>
      <c r="U144" s="29">
        <f>+'Cu1'!U144</f>
        <v>0</v>
      </c>
      <c r="V144" s="29">
        <f>+'Cu1'!V144</f>
        <v>0</v>
      </c>
      <c r="W144" s="29">
        <f>+'Cu1'!W144</f>
        <v>0</v>
      </c>
      <c r="X144" s="29">
        <f>+'Cu1'!X144</f>
        <v>0</v>
      </c>
      <c r="Y144" s="29">
        <f>+'Cu1'!Y144</f>
        <v>0</v>
      </c>
      <c r="Z144" s="28">
        <f>+'Cu1'!Z144</f>
        <v>0</v>
      </c>
      <c r="AA144" s="28">
        <f>+'Cu1'!AA144</f>
        <v>0</v>
      </c>
      <c r="AB144" s="29">
        <f>+'Cu1'!AB144</f>
        <v>0</v>
      </c>
      <c r="AC144" s="29">
        <f>+'Cu1'!AC144</f>
        <v>0</v>
      </c>
      <c r="AD144" s="29">
        <f>+'Cu1'!AD144</f>
        <v>0</v>
      </c>
      <c r="AE144" s="28">
        <f>+'Cu1'!AE144</f>
        <v>0</v>
      </c>
      <c r="AF144" s="28">
        <f>+'Cu1'!AF144</f>
        <v>0</v>
      </c>
      <c r="AG144" s="29">
        <f>+'Cu1'!AG144</f>
        <v>0</v>
      </c>
      <c r="AH144" s="29">
        <f>+'Cu1'!AH144</f>
        <v>0</v>
      </c>
      <c r="AI144" s="29">
        <f>+'Cu1'!AI144</f>
        <v>0</v>
      </c>
      <c r="AJ144" s="29">
        <f>+'Cu1'!AJ144</f>
        <v>0</v>
      </c>
      <c r="AK144" s="29">
        <f>+'Cu1'!AK144</f>
        <v>0</v>
      </c>
      <c r="AL144" s="29">
        <f>+'Cu1'!AL144</f>
        <v>0</v>
      </c>
      <c r="AM144" s="29">
        <f>+'Cu1'!AM144</f>
        <v>0</v>
      </c>
      <c r="AN144" s="29">
        <f>+'Cu1'!AN144</f>
        <v>0</v>
      </c>
      <c r="AO144" s="29">
        <f>+'Cu1'!AO144</f>
        <v>0</v>
      </c>
      <c r="AP144" s="29">
        <f>+'Cu1'!AP144</f>
        <v>0</v>
      </c>
      <c r="AQ144" s="29">
        <f>+'Cu1'!AQ144</f>
        <v>0</v>
      </c>
      <c r="AR144" s="29">
        <f>+'Cu1'!AR144</f>
        <v>0</v>
      </c>
      <c r="AS144" s="29">
        <f>+'Cu1'!AS144</f>
        <v>0</v>
      </c>
      <c r="AT144" s="29">
        <f>+'Cu1'!AT144</f>
        <v>0</v>
      </c>
      <c r="AU144" s="40">
        <f>+'Cu1'!AU144</f>
        <v>0</v>
      </c>
      <c r="AV144">
        <f>+'Cu1'!AV144</f>
        <v>0</v>
      </c>
      <c r="AW144">
        <f>+'Cu1'!AW144</f>
        <v>0</v>
      </c>
      <c r="AX144" s="40">
        <f>+'Cu1'!AX144</f>
        <v>0</v>
      </c>
      <c r="AY144" s="40">
        <f>+'Cu1'!AY144</f>
        <v>0</v>
      </c>
      <c r="AZ144" s="40">
        <f>+'Cu1'!AZ144</f>
        <v>0</v>
      </c>
      <c r="BA144" s="40">
        <f>+'Cu1'!BA144</f>
        <v>0</v>
      </c>
      <c r="BB144" s="40">
        <f>+'Cu1'!BB144</f>
        <v>0</v>
      </c>
      <c r="BC144" s="40">
        <f>+'Cu1'!BC144</f>
        <v>0</v>
      </c>
      <c r="BD144" s="40">
        <f>+'Cu1'!BD144</f>
        <v>0</v>
      </c>
      <c r="BE144" s="40">
        <f>+'Cu1'!BE144</f>
        <v>0</v>
      </c>
      <c r="BF144" s="40">
        <f>+'Cu1'!BF144</f>
        <v>0</v>
      </c>
      <c r="BG144" s="40">
        <f>+'Cu1'!BG144</f>
        <v>0</v>
      </c>
      <c r="BH144" s="40"/>
      <c r="BI144" s="40"/>
      <c r="BJ144" s="40"/>
      <c r="BK144" s="40"/>
      <c r="BL144" s="40"/>
      <c r="BM144" s="40"/>
    </row>
    <row r="145" spans="1:65" hidden="1">
      <c r="A145" s="36">
        <f>+'Cu1'!A145</f>
        <v>96</v>
      </c>
      <c r="B145" s="35">
        <f>+'Cu1'!B145</f>
        <v>815</v>
      </c>
      <c r="C145" s="23" t="str">
        <f>+'Cu1'!C145</f>
        <v>RECOL.LECCIÓ</v>
      </c>
      <c r="D145" s="23" t="str">
        <f>+'Cu1'!D145</f>
        <v>Preparació per recol.lecció col</v>
      </c>
      <c r="E145" s="21">
        <f>+'Cu1'!E145</f>
        <v>2500</v>
      </c>
      <c r="F145" s="22">
        <f>+'Cu1'!F145</f>
        <v>0</v>
      </c>
      <c r="G145" s="22">
        <f>+'Cu1'!G145</f>
        <v>0</v>
      </c>
      <c r="H145" s="22">
        <f>+'Cu1'!H145</f>
        <v>0</v>
      </c>
      <c r="I145" s="22">
        <f>+'Cu1'!I145</f>
        <v>0</v>
      </c>
      <c r="J145" s="22">
        <f>+'Cu1'!J145</f>
        <v>0</v>
      </c>
      <c r="K145" s="22">
        <f>+'Cu1'!K145</f>
        <v>0</v>
      </c>
      <c r="L145" s="22">
        <f>+'Cu1'!L145</f>
        <v>0</v>
      </c>
      <c r="M145" s="22">
        <f>+'Cu1'!M145</f>
        <v>0</v>
      </c>
      <c r="N145" s="22">
        <f>+'Cu1'!N145</f>
        <v>0</v>
      </c>
      <c r="O145" s="23">
        <f>+'Cu1'!O145</f>
        <v>0</v>
      </c>
      <c r="P145" s="24">
        <f>+'Cu1'!P145</f>
        <v>0</v>
      </c>
      <c r="Q145" s="22">
        <f>+'Cu1'!Q145</f>
        <v>0</v>
      </c>
      <c r="R145" s="23">
        <f>+'Cu1'!R145</f>
        <v>0</v>
      </c>
      <c r="S145" s="23">
        <f>+'Cu1'!S145</f>
        <v>0</v>
      </c>
      <c r="T145" s="23">
        <f>+'Cu1'!T145</f>
        <v>0</v>
      </c>
      <c r="U145" s="23">
        <f>+'Cu1'!U145</f>
        <v>0</v>
      </c>
      <c r="V145" s="23">
        <f>+'Cu1'!V145</f>
        <v>0</v>
      </c>
      <c r="W145" s="23">
        <f>+'Cu1'!W145</f>
        <v>0</v>
      </c>
      <c r="X145" s="23">
        <f>+'Cu1'!X145</f>
        <v>0</v>
      </c>
      <c r="Y145" s="23">
        <f>+'Cu1'!Y145</f>
        <v>0</v>
      </c>
      <c r="Z145" s="22">
        <f>+'Cu1'!Z145</f>
        <v>0</v>
      </c>
      <c r="AA145" s="22">
        <f>+'Cu1'!AA145</f>
        <v>0</v>
      </c>
      <c r="AB145" s="23">
        <f>+'Cu1'!AB145</f>
        <v>0</v>
      </c>
      <c r="AC145" s="23">
        <f>+'Cu1'!AC145</f>
        <v>0</v>
      </c>
      <c r="AD145" s="23">
        <f>+'Cu1'!AD145</f>
        <v>0</v>
      </c>
      <c r="AE145" s="22">
        <f>+'Cu1'!AE145</f>
        <v>0</v>
      </c>
      <c r="AF145" s="22">
        <f>+'Cu1'!AF145</f>
        <v>0</v>
      </c>
      <c r="AG145" s="23">
        <f>+'Cu1'!AG145</f>
        <v>0</v>
      </c>
      <c r="AH145" s="23">
        <f>+'Cu1'!AH145</f>
        <v>0</v>
      </c>
      <c r="AI145" s="23">
        <f>+'Cu1'!AI145</f>
        <v>0</v>
      </c>
      <c r="AJ145" s="23">
        <f>+'Cu1'!AJ145</f>
        <v>0</v>
      </c>
      <c r="AK145" s="23">
        <f>+'Cu1'!AK145</f>
        <v>0</v>
      </c>
      <c r="AL145" s="23">
        <f>+'Cu1'!AL145</f>
        <v>0</v>
      </c>
      <c r="AM145" s="23">
        <f>+'Cu1'!AM145</f>
        <v>0</v>
      </c>
      <c r="AN145" s="23">
        <f>+'Cu1'!AN145</f>
        <v>0</v>
      </c>
      <c r="AO145" s="23">
        <f>+'Cu1'!AO145</f>
        <v>0</v>
      </c>
      <c r="AP145" s="23">
        <f>+'Cu1'!AP145</f>
        <v>0</v>
      </c>
      <c r="AQ145" s="23">
        <f>+'Cu1'!AQ145</f>
        <v>0</v>
      </c>
      <c r="AR145" s="23">
        <f>+'Cu1'!AR145</f>
        <v>0</v>
      </c>
      <c r="AS145" s="23">
        <f>+'Cu1'!AS145</f>
        <v>0</v>
      </c>
      <c r="AT145" s="23">
        <f>+'Cu1'!AT145</f>
        <v>0</v>
      </c>
      <c r="AU145" s="39">
        <f>+'Cu1'!AU145</f>
        <v>0</v>
      </c>
      <c r="AV145">
        <f>+'Cu1'!AV145</f>
        <v>0</v>
      </c>
      <c r="AW145">
        <f>+'Cu1'!AW145</f>
        <v>0</v>
      </c>
      <c r="AX145" s="40">
        <f>+'Cu1'!AX145</f>
        <v>0</v>
      </c>
      <c r="AY145" s="40">
        <f>+'Cu1'!AY145</f>
        <v>0</v>
      </c>
      <c r="AZ145" s="40">
        <f>+'Cu1'!AZ145</f>
        <v>0</v>
      </c>
      <c r="BA145" s="40">
        <f>+'Cu1'!BA145</f>
        <v>0</v>
      </c>
      <c r="BB145" s="40">
        <f>+'Cu1'!BB145</f>
        <v>0</v>
      </c>
      <c r="BC145" s="40">
        <f>+'Cu1'!BC145</f>
        <v>0</v>
      </c>
      <c r="BD145" s="40">
        <f>+'Cu1'!BD145</f>
        <v>0</v>
      </c>
      <c r="BE145" s="40">
        <f>+'Cu1'!BE145</f>
        <v>0</v>
      </c>
      <c r="BF145" s="40">
        <f>+'Cu1'!BF145</f>
        <v>0</v>
      </c>
      <c r="BG145" s="40">
        <f>+'Cu1'!BG145</f>
        <v>0</v>
      </c>
      <c r="BH145" s="40"/>
      <c r="BI145" s="40"/>
      <c r="BJ145" s="40"/>
      <c r="BK145" s="40"/>
      <c r="BL145" s="40"/>
      <c r="BM145" s="40"/>
    </row>
    <row r="146" spans="1:65" hidden="1">
      <c r="A146" s="36">
        <f>+'Cu1'!A146</f>
        <v>97</v>
      </c>
      <c r="B146" s="36">
        <f>+'Cu1'!B146</f>
        <v>825</v>
      </c>
      <c r="C146" s="29" t="str">
        <f>+'Cu1'!C146</f>
        <v>RECOL.LECCIÓ</v>
      </c>
      <c r="D146" s="29" t="str">
        <f>+'Cu1'!D146</f>
        <v>Preparació per recol.lecció bròcoli</v>
      </c>
      <c r="E146" s="37">
        <f>+'Cu1'!E146</f>
        <v>2500</v>
      </c>
      <c r="F146" s="29">
        <f>+'Cu1'!F146</f>
        <v>0</v>
      </c>
      <c r="G146" s="29">
        <f>+'Cu1'!G146</f>
        <v>0</v>
      </c>
      <c r="H146" s="29">
        <f>+'Cu1'!H146</f>
        <v>0</v>
      </c>
      <c r="I146" s="29">
        <f>+'Cu1'!I146</f>
        <v>0</v>
      </c>
      <c r="J146" s="29">
        <f>+'Cu1'!J146</f>
        <v>0</v>
      </c>
      <c r="K146" s="29">
        <f>+'Cu1'!K146</f>
        <v>0</v>
      </c>
      <c r="L146" s="29">
        <f>+'Cu1'!L146</f>
        <v>0</v>
      </c>
      <c r="M146" s="29">
        <f>+'Cu1'!M146</f>
        <v>0</v>
      </c>
      <c r="N146" s="29">
        <f>+'Cu1'!N146</f>
        <v>0</v>
      </c>
      <c r="O146" s="29">
        <f>+'Cu1'!O146</f>
        <v>0</v>
      </c>
      <c r="P146" s="30">
        <f>+'Cu1'!P146</f>
        <v>0</v>
      </c>
      <c r="Q146" s="28">
        <f>+'Cu1'!Q146</f>
        <v>0</v>
      </c>
      <c r="R146" s="29">
        <f>+'Cu1'!R146</f>
        <v>0</v>
      </c>
      <c r="S146" s="29">
        <f>+'Cu1'!S146</f>
        <v>0</v>
      </c>
      <c r="T146" s="29">
        <f>+'Cu1'!T146</f>
        <v>0</v>
      </c>
      <c r="U146" s="29">
        <f>+'Cu1'!U146</f>
        <v>0</v>
      </c>
      <c r="V146" s="29">
        <f>+'Cu1'!V146</f>
        <v>0</v>
      </c>
      <c r="W146" s="29">
        <f>+'Cu1'!W146</f>
        <v>0</v>
      </c>
      <c r="X146" s="29">
        <f>+'Cu1'!X146</f>
        <v>0</v>
      </c>
      <c r="Y146" s="29">
        <f>+'Cu1'!Y146</f>
        <v>0</v>
      </c>
      <c r="Z146" s="28">
        <f>+'Cu1'!Z146</f>
        <v>0</v>
      </c>
      <c r="AA146" s="28">
        <f>+'Cu1'!AA146</f>
        <v>0</v>
      </c>
      <c r="AB146" s="29">
        <f>+'Cu1'!AB146</f>
        <v>0</v>
      </c>
      <c r="AC146" s="29">
        <f>+'Cu1'!AC146</f>
        <v>0</v>
      </c>
      <c r="AD146" s="29">
        <f>+'Cu1'!AD146</f>
        <v>0</v>
      </c>
      <c r="AE146" s="28">
        <f>+'Cu1'!AE146</f>
        <v>0</v>
      </c>
      <c r="AF146" s="28">
        <f>+'Cu1'!AF146</f>
        <v>0</v>
      </c>
      <c r="AG146" s="29">
        <f>+'Cu1'!AG146</f>
        <v>0</v>
      </c>
      <c r="AH146" s="29">
        <f>+'Cu1'!AH146</f>
        <v>0</v>
      </c>
      <c r="AI146" s="29">
        <f>+'Cu1'!AI146</f>
        <v>0</v>
      </c>
      <c r="AJ146" s="29">
        <f>+'Cu1'!AJ146</f>
        <v>0</v>
      </c>
      <c r="AK146" s="29">
        <f>+'Cu1'!AK146</f>
        <v>0</v>
      </c>
      <c r="AL146" s="29">
        <f>+'Cu1'!AL146</f>
        <v>0</v>
      </c>
      <c r="AM146" s="29">
        <f>+'Cu1'!AM146</f>
        <v>0</v>
      </c>
      <c r="AN146" s="29">
        <f>+'Cu1'!AN146</f>
        <v>0</v>
      </c>
      <c r="AO146" s="29">
        <f>+'Cu1'!AO146</f>
        <v>0</v>
      </c>
      <c r="AP146" s="29">
        <f>+'Cu1'!AP146</f>
        <v>0</v>
      </c>
      <c r="AQ146" s="29">
        <f>+'Cu1'!AQ146</f>
        <v>0</v>
      </c>
      <c r="AR146" s="29">
        <f>+'Cu1'!AR146</f>
        <v>0</v>
      </c>
      <c r="AS146" s="29">
        <f>+'Cu1'!AS146</f>
        <v>0</v>
      </c>
      <c r="AT146" s="29">
        <f>+'Cu1'!AT146</f>
        <v>0</v>
      </c>
      <c r="AU146" s="40">
        <f>+'Cu1'!AU146</f>
        <v>0</v>
      </c>
      <c r="AV146">
        <f>+'Cu1'!AV146</f>
        <v>0</v>
      </c>
      <c r="AW146">
        <f>+'Cu1'!AW146</f>
        <v>0</v>
      </c>
      <c r="AX146" s="40">
        <f>+'Cu1'!AX146</f>
        <v>0</v>
      </c>
      <c r="AY146" s="40">
        <f>+'Cu1'!AY146</f>
        <v>0</v>
      </c>
      <c r="AZ146" s="40">
        <f>+'Cu1'!AZ146</f>
        <v>0</v>
      </c>
      <c r="BA146" s="40">
        <f>+'Cu1'!BA146</f>
        <v>0</v>
      </c>
      <c r="BB146" s="40">
        <f>+'Cu1'!BB146</f>
        <v>0</v>
      </c>
      <c r="BC146" s="40">
        <f>+'Cu1'!BC146</f>
        <v>0</v>
      </c>
      <c r="BD146" s="40">
        <f>+'Cu1'!BD146</f>
        <v>0</v>
      </c>
      <c r="BE146" s="40">
        <f>+'Cu1'!BE146</f>
        <v>0</v>
      </c>
      <c r="BF146" s="40">
        <f>+'Cu1'!BF146</f>
        <v>0</v>
      </c>
      <c r="BG146" s="40">
        <f>+'Cu1'!BG146</f>
        <v>0</v>
      </c>
      <c r="BH146" s="40"/>
      <c r="BI146" s="40"/>
      <c r="BJ146" s="40"/>
      <c r="BK146" s="40"/>
      <c r="BL146" s="40"/>
      <c r="BM146" s="40"/>
    </row>
    <row r="147" spans="1:65" hidden="1">
      <c r="A147" s="36">
        <f>+'Cu1'!A147</f>
        <v>98</v>
      </c>
      <c r="B147" s="35">
        <f>+'Cu1'!B147</f>
        <v>835</v>
      </c>
      <c r="C147" s="23" t="str">
        <f>+'Cu1'!C147</f>
        <v>RECOL.LECCIÓ</v>
      </c>
      <c r="D147" s="23" t="str">
        <f>+'Cu1'!D147</f>
        <v>Preparació per recol.lecció calçot</v>
      </c>
      <c r="E147" s="21">
        <f>+'Cu1'!E147</f>
        <v>2500</v>
      </c>
      <c r="F147" s="23">
        <f>+'Cu1'!F147</f>
        <v>0</v>
      </c>
      <c r="G147" s="23">
        <f>+'Cu1'!G147</f>
        <v>0</v>
      </c>
      <c r="H147" s="23">
        <f>+'Cu1'!H147</f>
        <v>0</v>
      </c>
      <c r="I147" s="23">
        <f>+'Cu1'!I147</f>
        <v>0</v>
      </c>
      <c r="J147" s="23">
        <f>+'Cu1'!J147</f>
        <v>0</v>
      </c>
      <c r="K147" s="23">
        <f>+'Cu1'!K147</f>
        <v>0</v>
      </c>
      <c r="L147" s="23">
        <f>+'Cu1'!L147</f>
        <v>0</v>
      </c>
      <c r="M147" s="23">
        <f>+'Cu1'!M147</f>
        <v>0</v>
      </c>
      <c r="N147" s="23">
        <f>+'Cu1'!N147</f>
        <v>0</v>
      </c>
      <c r="O147" s="23">
        <f>+'Cu1'!O147</f>
        <v>0</v>
      </c>
      <c r="P147" s="24">
        <f>+'Cu1'!P147</f>
        <v>0</v>
      </c>
      <c r="Q147" s="22">
        <f>+'Cu1'!Q147</f>
        <v>0</v>
      </c>
      <c r="R147" s="23">
        <f>+'Cu1'!R147</f>
        <v>0</v>
      </c>
      <c r="S147" s="23">
        <f>+'Cu1'!S147</f>
        <v>0</v>
      </c>
      <c r="T147" s="23">
        <f>+'Cu1'!T147</f>
        <v>0</v>
      </c>
      <c r="U147" s="23">
        <f>+'Cu1'!U147</f>
        <v>0</v>
      </c>
      <c r="V147" s="23">
        <f>+'Cu1'!V147</f>
        <v>0</v>
      </c>
      <c r="W147" s="23">
        <f>+'Cu1'!W147</f>
        <v>0</v>
      </c>
      <c r="X147" s="23">
        <f>+'Cu1'!X147</f>
        <v>0</v>
      </c>
      <c r="Y147" s="23">
        <f>+'Cu1'!Y147</f>
        <v>0</v>
      </c>
      <c r="Z147" s="22">
        <f>+'Cu1'!Z147</f>
        <v>0</v>
      </c>
      <c r="AA147" s="22">
        <f>+'Cu1'!AA147</f>
        <v>0</v>
      </c>
      <c r="AB147" s="23">
        <f>+'Cu1'!AB147</f>
        <v>0</v>
      </c>
      <c r="AC147" s="23">
        <f>+'Cu1'!AC147</f>
        <v>0</v>
      </c>
      <c r="AD147" s="23">
        <f>+'Cu1'!AD147</f>
        <v>0</v>
      </c>
      <c r="AE147" s="22">
        <f>+'Cu1'!AE147</f>
        <v>0</v>
      </c>
      <c r="AF147" s="22">
        <f>+'Cu1'!AF147</f>
        <v>0</v>
      </c>
      <c r="AG147" s="23">
        <f>+'Cu1'!AG147</f>
        <v>0</v>
      </c>
      <c r="AH147" s="23">
        <f>+'Cu1'!AH147</f>
        <v>0</v>
      </c>
      <c r="AI147" s="23">
        <f>+'Cu1'!AI147</f>
        <v>0</v>
      </c>
      <c r="AJ147" s="23">
        <f>+'Cu1'!AJ147</f>
        <v>0</v>
      </c>
      <c r="AK147" s="23">
        <f>+'Cu1'!AK147</f>
        <v>0</v>
      </c>
      <c r="AL147" s="23">
        <f>+'Cu1'!AL147</f>
        <v>0</v>
      </c>
      <c r="AM147" s="23">
        <f>+'Cu1'!AM147</f>
        <v>0</v>
      </c>
      <c r="AN147" s="23">
        <f>+'Cu1'!AN147</f>
        <v>0</v>
      </c>
      <c r="AO147" s="23">
        <f>+'Cu1'!AO147</f>
        <v>0</v>
      </c>
      <c r="AP147" s="23">
        <f>+'Cu1'!AP147</f>
        <v>0</v>
      </c>
      <c r="AQ147" s="23">
        <f>+'Cu1'!AQ147</f>
        <v>0</v>
      </c>
      <c r="AR147" s="23">
        <f>+'Cu1'!AR147</f>
        <v>0</v>
      </c>
      <c r="AS147" s="23">
        <f>+'Cu1'!AS147</f>
        <v>0</v>
      </c>
      <c r="AT147" s="23">
        <f>+'Cu1'!AT147</f>
        <v>0</v>
      </c>
      <c r="AU147" s="39">
        <f>+'Cu1'!AU147</f>
        <v>0</v>
      </c>
      <c r="AV147">
        <f>+'Cu1'!AV147</f>
        <v>0</v>
      </c>
      <c r="AW147">
        <f>+'Cu1'!AW147</f>
        <v>0</v>
      </c>
      <c r="AX147" s="40">
        <f>+'Cu1'!AX147</f>
        <v>0</v>
      </c>
      <c r="AY147" s="40">
        <f>+'Cu1'!AY147</f>
        <v>0</v>
      </c>
      <c r="AZ147" s="40">
        <f>+'Cu1'!AZ147</f>
        <v>0</v>
      </c>
      <c r="BA147" s="40">
        <f>+'Cu1'!BA147</f>
        <v>0</v>
      </c>
      <c r="BB147" s="40">
        <f>+'Cu1'!BB147</f>
        <v>0</v>
      </c>
      <c r="BC147" s="40">
        <f>+'Cu1'!BC147</f>
        <v>0</v>
      </c>
      <c r="BD147" s="40">
        <f>+'Cu1'!BD147</f>
        <v>0</v>
      </c>
      <c r="BE147" s="40">
        <f>+'Cu1'!BE147</f>
        <v>0</v>
      </c>
      <c r="BF147" s="40">
        <f>+'Cu1'!BF147</f>
        <v>0</v>
      </c>
      <c r="BG147" s="40">
        <f>+'Cu1'!BG147</f>
        <v>0</v>
      </c>
      <c r="BH147" s="40"/>
      <c r="BI147" s="40"/>
      <c r="BJ147" s="40"/>
      <c r="BK147" s="40"/>
      <c r="BL147" s="40"/>
      <c r="BM147" s="40"/>
    </row>
    <row r="148" spans="1:65" hidden="1">
      <c r="A148" s="36">
        <f>+'Cu1'!A148</f>
        <v>99</v>
      </c>
      <c r="B148" s="36">
        <f>+'Cu1'!B148</f>
        <v>845</v>
      </c>
      <c r="C148" s="29" t="str">
        <f>+'Cu1'!C148</f>
        <v>RECOL.LECCIÓ</v>
      </c>
      <c r="D148" s="29" t="str">
        <f>+'Cu1'!D148</f>
        <v>Preparació per recol.lecció enciam</v>
      </c>
      <c r="E148" s="37">
        <f>+'Cu1'!E148</f>
        <v>2500</v>
      </c>
      <c r="F148" s="29">
        <f>+'Cu1'!F148</f>
        <v>0</v>
      </c>
      <c r="G148" s="29">
        <f>+'Cu1'!G148</f>
        <v>0</v>
      </c>
      <c r="H148" s="29">
        <f>+'Cu1'!H148</f>
        <v>0</v>
      </c>
      <c r="I148" s="29">
        <f>+'Cu1'!I148</f>
        <v>0</v>
      </c>
      <c r="J148" s="29">
        <f>+'Cu1'!J148</f>
        <v>0</v>
      </c>
      <c r="K148" s="29">
        <f>+'Cu1'!K148</f>
        <v>0</v>
      </c>
      <c r="L148" s="29">
        <f>+'Cu1'!L148</f>
        <v>0</v>
      </c>
      <c r="M148" s="29">
        <f>+'Cu1'!M148</f>
        <v>0</v>
      </c>
      <c r="N148" s="29">
        <f>+'Cu1'!N148</f>
        <v>0</v>
      </c>
      <c r="O148" s="29">
        <f>+'Cu1'!O148</f>
        <v>0</v>
      </c>
      <c r="P148" s="29">
        <f>+'Cu1'!P148</f>
        <v>0</v>
      </c>
      <c r="Q148" s="29">
        <f>+'Cu1'!Q148</f>
        <v>0</v>
      </c>
      <c r="R148" s="30">
        <f>+'Cu1'!R148</f>
        <v>0</v>
      </c>
      <c r="S148" s="28">
        <f>+'Cu1'!S148</f>
        <v>0</v>
      </c>
      <c r="T148" s="29">
        <f>+'Cu1'!T148</f>
        <v>0</v>
      </c>
      <c r="U148" s="29">
        <f>+'Cu1'!U148</f>
        <v>0</v>
      </c>
      <c r="V148" s="29">
        <f>+'Cu1'!V148</f>
        <v>0</v>
      </c>
      <c r="W148" s="29">
        <f>+'Cu1'!W148</f>
        <v>0</v>
      </c>
      <c r="X148" s="29">
        <f>+'Cu1'!X148</f>
        <v>0</v>
      </c>
      <c r="Y148" s="29">
        <f>+'Cu1'!Y148</f>
        <v>0</v>
      </c>
      <c r="Z148" s="29">
        <f>+'Cu1'!Z148</f>
        <v>0</v>
      </c>
      <c r="AA148" s="29">
        <f>+'Cu1'!AA148</f>
        <v>0</v>
      </c>
      <c r="AB148" s="28">
        <f>+'Cu1'!AB148</f>
        <v>0</v>
      </c>
      <c r="AC148" s="28">
        <f>+'Cu1'!AC148</f>
        <v>0</v>
      </c>
      <c r="AD148" s="28">
        <f>+'Cu1'!AD148</f>
        <v>0</v>
      </c>
      <c r="AE148" s="29">
        <f>+'Cu1'!AE148</f>
        <v>0</v>
      </c>
      <c r="AF148" s="29">
        <f>+'Cu1'!AF148</f>
        <v>0</v>
      </c>
      <c r="AG148" s="28">
        <f>+'Cu1'!AG148</f>
        <v>0</v>
      </c>
      <c r="AH148" s="28">
        <f>+'Cu1'!AH148</f>
        <v>0</v>
      </c>
      <c r="AI148" s="29">
        <f>+'Cu1'!AI148</f>
        <v>0</v>
      </c>
      <c r="AJ148" s="29">
        <f>+'Cu1'!AJ148</f>
        <v>0</v>
      </c>
      <c r="AK148" s="29">
        <f>+'Cu1'!AK148</f>
        <v>0</v>
      </c>
      <c r="AL148" s="29">
        <f>+'Cu1'!AL148</f>
        <v>0</v>
      </c>
      <c r="AM148" s="29">
        <f>+'Cu1'!AM148</f>
        <v>0</v>
      </c>
      <c r="AN148" s="29">
        <f>+'Cu1'!AN148</f>
        <v>0</v>
      </c>
      <c r="AO148" s="29">
        <f>+'Cu1'!AO148</f>
        <v>0</v>
      </c>
      <c r="AP148" s="29">
        <f>+'Cu1'!AP148</f>
        <v>0</v>
      </c>
      <c r="AQ148" s="29">
        <f>+'Cu1'!AQ148</f>
        <v>0</v>
      </c>
      <c r="AR148" s="29">
        <f>+'Cu1'!AR148</f>
        <v>0</v>
      </c>
      <c r="AS148" s="29">
        <f>+'Cu1'!AS148</f>
        <v>0</v>
      </c>
      <c r="AT148" s="29">
        <f>+'Cu1'!AT148</f>
        <v>0</v>
      </c>
      <c r="AU148" s="29">
        <f>+'Cu1'!AU148</f>
        <v>0</v>
      </c>
      <c r="AV148" s="29">
        <f>+'Cu1'!AV148</f>
        <v>0</v>
      </c>
      <c r="AW148" s="40">
        <f>+'Cu1'!AW148</f>
        <v>0</v>
      </c>
      <c r="AX148" s="40">
        <f>+'Cu1'!AX148</f>
        <v>0</v>
      </c>
      <c r="AY148" s="40">
        <f>+'Cu1'!AY148</f>
        <v>0</v>
      </c>
      <c r="AZ148" s="40">
        <f>+'Cu1'!AZ148</f>
        <v>0</v>
      </c>
      <c r="BA148" s="40">
        <f>+'Cu1'!BA148</f>
        <v>0</v>
      </c>
      <c r="BB148" s="40">
        <f>+'Cu1'!BB148</f>
        <v>0</v>
      </c>
      <c r="BC148" s="40">
        <f>+'Cu1'!BC148</f>
        <v>0</v>
      </c>
      <c r="BD148" s="40">
        <f>+'Cu1'!BD148</f>
        <v>0</v>
      </c>
      <c r="BE148" s="40">
        <f>+'Cu1'!BE148</f>
        <v>0</v>
      </c>
      <c r="BF148" s="40">
        <f>+'Cu1'!BF148</f>
        <v>0</v>
      </c>
      <c r="BG148" s="40">
        <f>+'Cu1'!BG148</f>
        <v>0</v>
      </c>
      <c r="BH148" s="40"/>
      <c r="BI148" s="40"/>
      <c r="BJ148" s="40"/>
      <c r="BK148" s="40"/>
      <c r="BL148" s="40"/>
      <c r="BM148" s="40"/>
    </row>
    <row r="149" spans="1:65" s="39" customFormat="1" hidden="1">
      <c r="A149" s="35">
        <f>+'Cu1'!A149</f>
        <v>100</v>
      </c>
      <c r="B149" s="35">
        <f>+'Cu1'!B149</f>
        <v>855</v>
      </c>
      <c r="C149" s="23" t="str">
        <f>+'Cu1'!C149</f>
        <v>RECOL.LECCIÓ</v>
      </c>
      <c r="D149" s="23" t="str">
        <f>+'Cu1'!D149</f>
        <v>Preparació per recol.lecció bledes a manats</v>
      </c>
      <c r="E149" s="21">
        <f>+'Cu1'!E149</f>
        <v>2500</v>
      </c>
      <c r="F149" s="23">
        <f>+'Cu1'!F149</f>
        <v>0</v>
      </c>
      <c r="G149" s="23">
        <f>+'Cu1'!G149</f>
        <v>0</v>
      </c>
      <c r="H149" s="23">
        <f>+'Cu1'!H149</f>
        <v>0</v>
      </c>
      <c r="I149" s="23">
        <f>+'Cu1'!I149</f>
        <v>0</v>
      </c>
      <c r="J149" s="23">
        <f>+'Cu1'!J149</f>
        <v>0</v>
      </c>
      <c r="K149" s="23">
        <f>+'Cu1'!K149</f>
        <v>0</v>
      </c>
      <c r="L149" s="23">
        <f>+'Cu1'!L149</f>
        <v>0</v>
      </c>
      <c r="M149" s="23">
        <f>+'Cu1'!M149</f>
        <v>0</v>
      </c>
      <c r="N149" s="23">
        <f>+'Cu1'!N149</f>
        <v>0</v>
      </c>
      <c r="O149" s="23">
        <f>+'Cu1'!O149</f>
        <v>0</v>
      </c>
      <c r="P149" s="23">
        <f>+'Cu1'!P149</f>
        <v>0</v>
      </c>
      <c r="Q149" s="23">
        <f>+'Cu1'!Q149</f>
        <v>0</v>
      </c>
      <c r="R149" s="24">
        <f>+'Cu1'!R149</f>
        <v>0</v>
      </c>
      <c r="S149" s="22">
        <f>+'Cu1'!S149</f>
        <v>0</v>
      </c>
      <c r="T149" s="23">
        <f>+'Cu1'!T149</f>
        <v>0</v>
      </c>
      <c r="U149" s="23">
        <f>+'Cu1'!U149</f>
        <v>0</v>
      </c>
      <c r="V149" s="23">
        <f>+'Cu1'!V149</f>
        <v>0</v>
      </c>
      <c r="W149" s="23">
        <f>+'Cu1'!W149</f>
        <v>0</v>
      </c>
      <c r="X149" s="23">
        <f>+'Cu1'!X149</f>
        <v>0</v>
      </c>
      <c r="Y149" s="23">
        <f>+'Cu1'!Y149</f>
        <v>0</v>
      </c>
      <c r="Z149" s="23">
        <f>+'Cu1'!Z149</f>
        <v>0</v>
      </c>
      <c r="AA149" s="23">
        <f>+'Cu1'!AA149</f>
        <v>0</v>
      </c>
      <c r="AB149" s="22">
        <f>+'Cu1'!AB149</f>
        <v>0</v>
      </c>
      <c r="AC149" s="22">
        <f>+'Cu1'!AC149</f>
        <v>0</v>
      </c>
      <c r="AD149" s="22">
        <f>+'Cu1'!AD149</f>
        <v>0</v>
      </c>
      <c r="AE149" s="23">
        <f>+'Cu1'!AE149</f>
        <v>0</v>
      </c>
      <c r="AF149" s="23">
        <f>+'Cu1'!AF149</f>
        <v>0</v>
      </c>
      <c r="AG149" s="22">
        <f>+'Cu1'!AG149</f>
        <v>0</v>
      </c>
      <c r="AH149" s="22">
        <f>+'Cu1'!AH149</f>
        <v>0</v>
      </c>
      <c r="AI149" s="23">
        <f>+'Cu1'!AI149</f>
        <v>0</v>
      </c>
      <c r="AJ149" s="23">
        <f>+'Cu1'!AJ149</f>
        <v>0</v>
      </c>
      <c r="AK149" s="23">
        <f>+'Cu1'!AK149</f>
        <v>0</v>
      </c>
      <c r="AL149" s="23">
        <f>+'Cu1'!AL149</f>
        <v>0</v>
      </c>
      <c r="AM149" s="23">
        <f>+'Cu1'!AM149</f>
        <v>0</v>
      </c>
      <c r="AN149" s="23">
        <f>+'Cu1'!AN149</f>
        <v>0</v>
      </c>
      <c r="AO149" s="23">
        <f>+'Cu1'!AO149</f>
        <v>0</v>
      </c>
      <c r="AP149" s="23">
        <f>+'Cu1'!AP149</f>
        <v>0</v>
      </c>
      <c r="AQ149" s="23">
        <f>+'Cu1'!AQ149</f>
        <v>0</v>
      </c>
      <c r="AR149" s="23">
        <f>+'Cu1'!AR149</f>
        <v>0</v>
      </c>
      <c r="AS149" s="23">
        <f>+'Cu1'!AS149</f>
        <v>0</v>
      </c>
      <c r="AT149" s="23">
        <f>+'Cu1'!AT149</f>
        <v>0</v>
      </c>
      <c r="AU149" s="23">
        <f>+'Cu1'!AU149</f>
        <v>0</v>
      </c>
      <c r="AV149" s="23">
        <f>+'Cu1'!AV149</f>
        <v>0</v>
      </c>
      <c r="AW149" s="39">
        <f>+'Cu1'!AW149</f>
        <v>0</v>
      </c>
      <c r="AX149" s="39">
        <f>+'Cu1'!AX149</f>
        <v>0</v>
      </c>
      <c r="AY149" s="39">
        <f>+'Cu1'!AY149</f>
        <v>0</v>
      </c>
      <c r="AZ149" s="39">
        <f>+'Cu1'!AZ149</f>
        <v>0</v>
      </c>
      <c r="BA149" s="39">
        <f>+'Cu1'!BA149</f>
        <v>0</v>
      </c>
      <c r="BB149" s="39">
        <f>+'Cu1'!BB149</f>
        <v>0</v>
      </c>
      <c r="BC149" s="39">
        <f>+'Cu1'!BC149</f>
        <v>0</v>
      </c>
      <c r="BD149" s="39">
        <f>+'Cu1'!BD149</f>
        <v>0</v>
      </c>
      <c r="BE149" s="39">
        <f>+'Cu1'!BE149</f>
        <v>0</v>
      </c>
      <c r="BF149" s="39">
        <f>+'Cu1'!BF149</f>
        <v>0</v>
      </c>
      <c r="BG149" s="39">
        <f>+'Cu1'!BG149</f>
        <v>0</v>
      </c>
    </row>
    <row r="150" spans="1:65" hidden="1">
      <c r="A150" s="36">
        <f>+'Cu1'!A150</f>
        <v>101</v>
      </c>
      <c r="B150" s="36">
        <f>+'Cu1'!B150</f>
        <v>865</v>
      </c>
      <c r="C150" s="29" t="str">
        <f>+'Cu1'!C150</f>
        <v>RECOL.LECCIÓ</v>
      </c>
      <c r="D150" s="29" t="str">
        <f>+'Cu1'!D150</f>
        <v>Preparació per recol.lecció bledes</v>
      </c>
      <c r="E150" s="37">
        <f>+'Cu1'!E150</f>
        <v>2500</v>
      </c>
      <c r="F150" s="29">
        <f>+'Cu1'!F150</f>
        <v>0</v>
      </c>
      <c r="G150" s="29">
        <f>+'Cu1'!G150</f>
        <v>0</v>
      </c>
      <c r="H150" s="29">
        <f>+'Cu1'!H150</f>
        <v>0</v>
      </c>
      <c r="I150" s="29">
        <f>+'Cu1'!I150</f>
        <v>0</v>
      </c>
      <c r="J150" s="29">
        <f>+'Cu1'!J150</f>
        <v>0</v>
      </c>
      <c r="K150" s="29">
        <f>+'Cu1'!K150</f>
        <v>0</v>
      </c>
      <c r="L150" s="29">
        <f>+'Cu1'!L150</f>
        <v>0</v>
      </c>
      <c r="M150" s="29">
        <f>+'Cu1'!M150</f>
        <v>0</v>
      </c>
      <c r="N150" s="29">
        <f>+'Cu1'!N150</f>
        <v>0</v>
      </c>
      <c r="O150" s="29">
        <f>+'Cu1'!O150</f>
        <v>0</v>
      </c>
      <c r="P150" s="29">
        <f>+'Cu1'!P150</f>
        <v>0</v>
      </c>
      <c r="Q150" s="29">
        <f>+'Cu1'!Q150</f>
        <v>0</v>
      </c>
      <c r="R150" s="30">
        <f>+'Cu1'!R150</f>
        <v>0</v>
      </c>
      <c r="S150" s="28">
        <f>+'Cu1'!S150</f>
        <v>0</v>
      </c>
      <c r="T150" s="29">
        <f>+'Cu1'!T150</f>
        <v>0</v>
      </c>
      <c r="U150" s="29">
        <f>+'Cu1'!U150</f>
        <v>0</v>
      </c>
      <c r="V150" s="29">
        <f>+'Cu1'!V150</f>
        <v>0</v>
      </c>
      <c r="W150" s="29">
        <f>+'Cu1'!W150</f>
        <v>0</v>
      </c>
      <c r="X150" s="29">
        <f>+'Cu1'!X150</f>
        <v>0</v>
      </c>
      <c r="Y150" s="29">
        <f>+'Cu1'!Y150</f>
        <v>0</v>
      </c>
      <c r="Z150" s="29">
        <f>+'Cu1'!Z150</f>
        <v>0</v>
      </c>
      <c r="AA150" s="29">
        <f>+'Cu1'!AA150</f>
        <v>0</v>
      </c>
      <c r="AB150" s="28">
        <f>+'Cu1'!AB150</f>
        <v>0</v>
      </c>
      <c r="AC150" s="28">
        <f>+'Cu1'!AC150</f>
        <v>0</v>
      </c>
      <c r="AD150" s="28">
        <f>+'Cu1'!AD150</f>
        <v>0</v>
      </c>
      <c r="AE150" s="29">
        <f>+'Cu1'!AE150</f>
        <v>0</v>
      </c>
      <c r="AF150" s="29">
        <f>+'Cu1'!AF150</f>
        <v>0</v>
      </c>
      <c r="AG150" s="28">
        <f>+'Cu1'!AG150</f>
        <v>0</v>
      </c>
      <c r="AH150" s="28">
        <f>+'Cu1'!AH150</f>
        <v>0</v>
      </c>
      <c r="AI150" s="29">
        <f>+'Cu1'!AI150</f>
        <v>0</v>
      </c>
      <c r="AJ150" s="29">
        <f>+'Cu1'!AJ150</f>
        <v>0</v>
      </c>
      <c r="AK150" s="29">
        <f>+'Cu1'!AK150</f>
        <v>0</v>
      </c>
      <c r="AL150" s="29">
        <f>+'Cu1'!AL150</f>
        <v>0</v>
      </c>
      <c r="AM150" s="29">
        <f>+'Cu1'!AM150</f>
        <v>0</v>
      </c>
      <c r="AN150" s="29">
        <f>+'Cu1'!AN150</f>
        <v>0</v>
      </c>
      <c r="AO150" s="29">
        <f>+'Cu1'!AO150</f>
        <v>0</v>
      </c>
      <c r="AP150" s="29">
        <f>+'Cu1'!AP150</f>
        <v>0</v>
      </c>
      <c r="AQ150" s="29">
        <f>+'Cu1'!AQ150</f>
        <v>0</v>
      </c>
      <c r="AR150" s="29">
        <f>+'Cu1'!AR150</f>
        <v>0</v>
      </c>
      <c r="AS150" s="29">
        <f>+'Cu1'!AS150</f>
        <v>0</v>
      </c>
      <c r="AT150" s="29">
        <f>+'Cu1'!AT150</f>
        <v>0</v>
      </c>
      <c r="AU150" s="29">
        <f>+'Cu1'!AU150</f>
        <v>0</v>
      </c>
      <c r="AV150" s="29">
        <f>+'Cu1'!AV150</f>
        <v>0</v>
      </c>
      <c r="AW150" s="40">
        <f>+'Cu1'!AW150</f>
        <v>0</v>
      </c>
      <c r="AX150" s="40">
        <f>+'Cu1'!AX150</f>
        <v>0</v>
      </c>
      <c r="AY150" s="40">
        <f>+'Cu1'!AY150</f>
        <v>0</v>
      </c>
      <c r="AZ150" s="40">
        <f>+'Cu1'!AZ150</f>
        <v>0</v>
      </c>
      <c r="BA150" s="40">
        <f>+'Cu1'!BA150</f>
        <v>0</v>
      </c>
      <c r="BB150" s="40">
        <f>+'Cu1'!BB150</f>
        <v>0</v>
      </c>
      <c r="BC150" s="40">
        <f>+'Cu1'!BC150</f>
        <v>0</v>
      </c>
      <c r="BD150" s="40">
        <f>+'Cu1'!BD150</f>
        <v>0</v>
      </c>
      <c r="BE150" s="40">
        <f>+'Cu1'!BE150</f>
        <v>0</v>
      </c>
      <c r="BF150" s="40">
        <f>+'Cu1'!BF150</f>
        <v>0</v>
      </c>
      <c r="BG150" s="40">
        <f>+'Cu1'!BG150</f>
        <v>0</v>
      </c>
      <c r="BH150" s="40"/>
      <c r="BI150" s="40"/>
      <c r="BJ150" s="40"/>
      <c r="BK150" s="40"/>
      <c r="BL150" s="40"/>
      <c r="BM150" s="40"/>
    </row>
    <row r="151" spans="1:65" s="39" customFormat="1" hidden="1">
      <c r="A151" s="35">
        <f>+'Cu1'!A151</f>
        <v>102</v>
      </c>
      <c r="B151" s="35">
        <f>+'Cu1'!B151</f>
        <v>875</v>
      </c>
      <c r="C151" s="23" t="str">
        <f>+'Cu1'!C151</f>
        <v>RECOL.LECCIÓ</v>
      </c>
      <c r="D151" s="23" t="str">
        <f>+'Cu1'!D151</f>
        <v>Preparació per recol.lecció tomàquet</v>
      </c>
      <c r="E151" s="21">
        <f>+'Cu1'!E151</f>
        <v>2500</v>
      </c>
      <c r="F151" s="23">
        <f>+'Cu1'!F151</f>
        <v>0</v>
      </c>
      <c r="G151" s="23">
        <f>+'Cu1'!G151</f>
        <v>0</v>
      </c>
      <c r="H151" s="23">
        <f>+'Cu1'!H151</f>
        <v>0</v>
      </c>
      <c r="I151" s="23">
        <f>+'Cu1'!I151</f>
        <v>0</v>
      </c>
      <c r="J151" s="23">
        <f>+'Cu1'!J151</f>
        <v>0</v>
      </c>
      <c r="K151" s="23">
        <f>+'Cu1'!K151</f>
        <v>0</v>
      </c>
      <c r="L151" s="23">
        <f>+'Cu1'!L151</f>
        <v>0</v>
      </c>
      <c r="M151" s="23">
        <f>+'Cu1'!M151</f>
        <v>0</v>
      </c>
      <c r="N151" s="23">
        <f>+'Cu1'!N151</f>
        <v>0</v>
      </c>
      <c r="O151" s="23">
        <f>+'Cu1'!O151</f>
        <v>0</v>
      </c>
      <c r="P151" s="23">
        <f>+'Cu1'!P151</f>
        <v>0</v>
      </c>
      <c r="Q151" s="23">
        <f>+'Cu1'!Q151</f>
        <v>0</v>
      </c>
      <c r="R151" s="24">
        <f>+'Cu1'!R151</f>
        <v>0</v>
      </c>
      <c r="S151" s="22">
        <f>+'Cu1'!S151</f>
        <v>0</v>
      </c>
      <c r="T151" s="23">
        <f>+'Cu1'!T151</f>
        <v>0</v>
      </c>
      <c r="U151" s="23">
        <f>+'Cu1'!U151</f>
        <v>0</v>
      </c>
      <c r="V151" s="23">
        <f>+'Cu1'!V151</f>
        <v>0</v>
      </c>
      <c r="W151" s="23">
        <f>+'Cu1'!W151</f>
        <v>0</v>
      </c>
      <c r="X151" s="23">
        <f>+'Cu1'!X151</f>
        <v>0</v>
      </c>
      <c r="Y151" s="23">
        <f>+'Cu1'!Y151</f>
        <v>0</v>
      </c>
      <c r="Z151" s="23">
        <f>+'Cu1'!Z151</f>
        <v>0</v>
      </c>
      <c r="AA151" s="23">
        <f>+'Cu1'!AA151</f>
        <v>0</v>
      </c>
      <c r="AB151" s="22">
        <f>+'Cu1'!AB151</f>
        <v>0</v>
      </c>
      <c r="AC151" s="22">
        <f>+'Cu1'!AC151</f>
        <v>0</v>
      </c>
      <c r="AD151" s="22">
        <f>+'Cu1'!AD151</f>
        <v>0</v>
      </c>
      <c r="AE151" s="23">
        <f>+'Cu1'!AE151</f>
        <v>0</v>
      </c>
      <c r="AF151" s="23">
        <f>+'Cu1'!AF151</f>
        <v>0</v>
      </c>
      <c r="AG151" s="22">
        <f>+'Cu1'!AG151</f>
        <v>0</v>
      </c>
      <c r="AH151" s="22">
        <f>+'Cu1'!AH151</f>
        <v>0</v>
      </c>
      <c r="AI151" s="23">
        <f>+'Cu1'!AI151</f>
        <v>0</v>
      </c>
      <c r="AJ151" s="23">
        <f>+'Cu1'!AJ151</f>
        <v>0</v>
      </c>
      <c r="AK151" s="23">
        <f>+'Cu1'!AK151</f>
        <v>0</v>
      </c>
      <c r="AL151" s="23">
        <f>+'Cu1'!AL151</f>
        <v>0</v>
      </c>
      <c r="AM151" s="23">
        <f>+'Cu1'!AM151</f>
        <v>0</v>
      </c>
      <c r="AN151" s="23">
        <f>+'Cu1'!AN151</f>
        <v>0</v>
      </c>
      <c r="AO151" s="23">
        <f>+'Cu1'!AO151</f>
        <v>0</v>
      </c>
      <c r="AP151" s="23">
        <f>+'Cu1'!AP151</f>
        <v>0</v>
      </c>
      <c r="AQ151" s="23">
        <f>+'Cu1'!AQ151</f>
        <v>0</v>
      </c>
      <c r="AR151" s="23">
        <f>+'Cu1'!AR151</f>
        <v>0</v>
      </c>
      <c r="AS151" s="23">
        <f>+'Cu1'!AS151</f>
        <v>0</v>
      </c>
      <c r="AT151" s="23">
        <f>+'Cu1'!AT151</f>
        <v>0</v>
      </c>
      <c r="AU151" s="23">
        <f>+'Cu1'!AU151</f>
        <v>0</v>
      </c>
      <c r="AV151" s="23">
        <f>+'Cu1'!AV151</f>
        <v>0</v>
      </c>
      <c r="AW151" s="39">
        <f>+'Cu1'!AW151</f>
        <v>0</v>
      </c>
      <c r="AX151" s="39">
        <f>+'Cu1'!AX151</f>
        <v>0</v>
      </c>
      <c r="AY151" s="39">
        <f>+'Cu1'!AY151</f>
        <v>0</v>
      </c>
      <c r="AZ151" s="39">
        <f>+'Cu1'!AZ151</f>
        <v>0</v>
      </c>
      <c r="BA151" s="39">
        <f>+'Cu1'!BA151</f>
        <v>0</v>
      </c>
      <c r="BB151" s="39">
        <f>+'Cu1'!BB151</f>
        <v>0</v>
      </c>
      <c r="BC151" s="39">
        <f>+'Cu1'!BC151</f>
        <v>0</v>
      </c>
      <c r="BD151" s="39">
        <f>+'Cu1'!BD151</f>
        <v>0</v>
      </c>
      <c r="BE151" s="39">
        <f>+'Cu1'!BE151</f>
        <v>0</v>
      </c>
      <c r="BF151" s="39">
        <f>+'Cu1'!BF151</f>
        <v>0</v>
      </c>
      <c r="BG151" s="39">
        <f>+'Cu1'!BG151</f>
        <v>0</v>
      </c>
    </row>
    <row r="152" spans="1:65" hidden="1">
      <c r="A152" s="36">
        <f>+'Cu1'!A152</f>
        <v>103</v>
      </c>
      <c r="B152" s="36">
        <f>+'Cu1'!B152</f>
        <v>885</v>
      </c>
      <c r="C152" s="29" t="str">
        <f>+'Cu1'!C152</f>
        <v>RECOL.LECCIÓ</v>
      </c>
      <c r="D152" s="29" t="str">
        <f>+'Cu1'!D152</f>
        <v>Preparació per recol.lecció carbassa</v>
      </c>
      <c r="E152" s="37">
        <f>+'Cu1'!E152</f>
        <v>2500</v>
      </c>
      <c r="F152" s="29">
        <f>+'Cu1'!F152</f>
        <v>0</v>
      </c>
      <c r="G152" s="29">
        <f>+'Cu1'!G152</f>
        <v>0</v>
      </c>
      <c r="H152" s="29">
        <f>+'Cu1'!H152</f>
        <v>0</v>
      </c>
      <c r="I152" s="29">
        <f>+'Cu1'!I152</f>
        <v>0</v>
      </c>
      <c r="J152" s="29">
        <f>+'Cu1'!J152</f>
        <v>0</v>
      </c>
      <c r="K152" s="29">
        <f>+'Cu1'!K152</f>
        <v>0</v>
      </c>
      <c r="L152" s="29">
        <f>+'Cu1'!L152</f>
        <v>0</v>
      </c>
      <c r="M152" s="29">
        <f>+'Cu1'!M152</f>
        <v>0</v>
      </c>
      <c r="N152" s="29">
        <f>+'Cu1'!N152</f>
        <v>0</v>
      </c>
      <c r="O152" s="29">
        <f>+'Cu1'!O152</f>
        <v>0</v>
      </c>
      <c r="P152" s="29">
        <f>+'Cu1'!P152</f>
        <v>0</v>
      </c>
      <c r="Q152" s="29">
        <f>+'Cu1'!Q152</f>
        <v>0</v>
      </c>
      <c r="R152" s="30">
        <f>+'Cu1'!R152</f>
        <v>0</v>
      </c>
      <c r="S152" s="28">
        <f>+'Cu1'!S152</f>
        <v>0</v>
      </c>
      <c r="T152" s="29">
        <f>+'Cu1'!T152</f>
        <v>0</v>
      </c>
      <c r="U152" s="29">
        <f>+'Cu1'!U152</f>
        <v>0</v>
      </c>
      <c r="V152" s="29">
        <f>+'Cu1'!V152</f>
        <v>0</v>
      </c>
      <c r="W152" s="29">
        <f>+'Cu1'!W152</f>
        <v>0</v>
      </c>
      <c r="X152" s="29">
        <f>+'Cu1'!X152</f>
        <v>0</v>
      </c>
      <c r="Y152" s="29">
        <f>+'Cu1'!Y152</f>
        <v>0</v>
      </c>
      <c r="Z152" s="29">
        <f>+'Cu1'!Z152</f>
        <v>0</v>
      </c>
      <c r="AA152" s="29">
        <f>+'Cu1'!AA152</f>
        <v>0</v>
      </c>
      <c r="AB152" s="28">
        <f>+'Cu1'!AB152</f>
        <v>0</v>
      </c>
      <c r="AC152" s="28">
        <f>+'Cu1'!AC152</f>
        <v>0</v>
      </c>
      <c r="AD152" s="28">
        <f>+'Cu1'!AD152</f>
        <v>0</v>
      </c>
      <c r="AE152" s="29">
        <f>+'Cu1'!AE152</f>
        <v>0</v>
      </c>
      <c r="AF152" s="29">
        <f>+'Cu1'!AF152</f>
        <v>0</v>
      </c>
      <c r="AG152" s="28">
        <f>+'Cu1'!AG152</f>
        <v>0</v>
      </c>
      <c r="AH152" s="28">
        <f>+'Cu1'!AH152</f>
        <v>0</v>
      </c>
      <c r="AI152" s="29">
        <f>+'Cu1'!AI152</f>
        <v>0</v>
      </c>
      <c r="AJ152" s="29">
        <f>+'Cu1'!AJ152</f>
        <v>0</v>
      </c>
      <c r="AK152" s="29">
        <f>+'Cu1'!AK152</f>
        <v>0</v>
      </c>
      <c r="AL152" s="29">
        <f>+'Cu1'!AL152</f>
        <v>0</v>
      </c>
      <c r="AM152" s="29">
        <f>+'Cu1'!AM152</f>
        <v>0</v>
      </c>
      <c r="AN152" s="29">
        <f>+'Cu1'!AN152</f>
        <v>0</v>
      </c>
      <c r="AO152" s="29">
        <f>+'Cu1'!AO152</f>
        <v>0</v>
      </c>
      <c r="AP152" s="29">
        <f>+'Cu1'!AP152</f>
        <v>0</v>
      </c>
      <c r="AQ152" s="29">
        <f>+'Cu1'!AQ152</f>
        <v>0</v>
      </c>
      <c r="AR152" s="29">
        <f>+'Cu1'!AR152</f>
        <v>0</v>
      </c>
      <c r="AS152" s="29">
        <f>+'Cu1'!AS152</f>
        <v>0</v>
      </c>
      <c r="AT152" s="29">
        <f>+'Cu1'!AT152</f>
        <v>0</v>
      </c>
      <c r="AU152" s="29">
        <f>+'Cu1'!AU152</f>
        <v>0</v>
      </c>
      <c r="AV152" s="29">
        <f>+'Cu1'!AV152</f>
        <v>0</v>
      </c>
      <c r="AW152" s="40">
        <f>+'Cu1'!AW152</f>
        <v>0</v>
      </c>
      <c r="AX152" s="40">
        <f>+'Cu1'!AX152</f>
        <v>0</v>
      </c>
      <c r="AY152" s="40">
        <f>+'Cu1'!AY152</f>
        <v>0</v>
      </c>
      <c r="AZ152" s="40">
        <f>+'Cu1'!AZ152</f>
        <v>0</v>
      </c>
      <c r="BA152" s="40">
        <f>+'Cu1'!BA152</f>
        <v>0</v>
      </c>
      <c r="BB152" s="40">
        <f>+'Cu1'!BB152</f>
        <v>0</v>
      </c>
      <c r="BC152" s="40">
        <f>+'Cu1'!BC152</f>
        <v>0</v>
      </c>
      <c r="BD152" s="40">
        <f>+'Cu1'!BD152</f>
        <v>0</v>
      </c>
      <c r="BE152" s="40">
        <f>+'Cu1'!BE152</f>
        <v>0</v>
      </c>
      <c r="BF152" s="40">
        <f>+'Cu1'!BF152</f>
        <v>0</v>
      </c>
      <c r="BG152" s="40">
        <f>+'Cu1'!BG152</f>
        <v>0</v>
      </c>
      <c r="BH152" s="40"/>
      <c r="BI152" s="40"/>
      <c r="BJ152" s="40"/>
      <c r="BK152" s="40"/>
      <c r="BL152" s="40"/>
      <c r="BM152" s="40"/>
    </row>
    <row r="153" spans="1:65" hidden="1">
      <c r="A153" s="36">
        <f>+'Cu1'!A153</f>
        <v>104</v>
      </c>
      <c r="B153" s="36">
        <f>+'Cu1'!B153</f>
        <v>0</v>
      </c>
      <c r="C153" s="29">
        <f>+'Cu1'!C153</f>
        <v>0</v>
      </c>
      <c r="D153" s="29">
        <f>+'Cu1'!D153</f>
        <v>0</v>
      </c>
      <c r="E153" s="29">
        <f>+'Cu1'!E153</f>
        <v>0</v>
      </c>
      <c r="F153" s="29">
        <f>+'Cu1'!F153</f>
        <v>0</v>
      </c>
      <c r="G153" s="29">
        <f>+'Cu1'!G153</f>
        <v>0</v>
      </c>
      <c r="H153" s="29">
        <f>+'Cu1'!H153</f>
        <v>0</v>
      </c>
      <c r="I153" s="29">
        <f>+'Cu1'!I153</f>
        <v>0</v>
      </c>
      <c r="J153" s="29">
        <f>+'Cu1'!J153</f>
        <v>0</v>
      </c>
      <c r="K153" s="29">
        <f>+'Cu1'!K153</f>
        <v>0</v>
      </c>
      <c r="L153" s="29">
        <f>+'Cu1'!L153</f>
        <v>0</v>
      </c>
      <c r="M153" s="29">
        <f>+'Cu1'!M153</f>
        <v>0</v>
      </c>
      <c r="N153" s="29">
        <f>+'Cu1'!N153</f>
        <v>0</v>
      </c>
      <c r="O153" s="29">
        <f>+'Cu1'!O153</f>
        <v>0</v>
      </c>
      <c r="P153" s="29">
        <f>+'Cu1'!P153</f>
        <v>0</v>
      </c>
      <c r="Q153" s="29">
        <f>+'Cu1'!Q153</f>
        <v>0</v>
      </c>
      <c r="R153" s="30">
        <f>+'Cu1'!R153</f>
        <v>0</v>
      </c>
      <c r="S153" s="28">
        <f>+'Cu1'!S153</f>
        <v>0</v>
      </c>
      <c r="T153" s="29">
        <f>+'Cu1'!T153</f>
        <v>0</v>
      </c>
      <c r="U153" s="29">
        <f>+'Cu1'!U153</f>
        <v>0</v>
      </c>
      <c r="V153" s="29">
        <f>+'Cu1'!V153</f>
        <v>0</v>
      </c>
      <c r="W153" s="29">
        <f>+'Cu1'!W153</f>
        <v>0</v>
      </c>
      <c r="X153" s="29">
        <f>+'Cu1'!X153</f>
        <v>0</v>
      </c>
      <c r="Y153" s="29">
        <f>+'Cu1'!Y153</f>
        <v>0</v>
      </c>
      <c r="Z153" s="29">
        <f>+'Cu1'!Z153</f>
        <v>0</v>
      </c>
      <c r="AA153" s="29">
        <f>+'Cu1'!AA153</f>
        <v>0</v>
      </c>
      <c r="AB153" s="28">
        <f>+'Cu1'!AB153</f>
        <v>0</v>
      </c>
      <c r="AC153" s="28">
        <f>+'Cu1'!AC153</f>
        <v>0</v>
      </c>
      <c r="AD153" s="28">
        <f>+'Cu1'!AD153</f>
        <v>0</v>
      </c>
      <c r="AE153" s="29">
        <f>+'Cu1'!AE153</f>
        <v>0</v>
      </c>
      <c r="AF153" s="29">
        <f>+'Cu1'!AF153</f>
        <v>0</v>
      </c>
      <c r="AG153" s="28">
        <f>+'Cu1'!AG153</f>
        <v>0</v>
      </c>
      <c r="AH153" s="28">
        <f>+'Cu1'!AH153</f>
        <v>0</v>
      </c>
      <c r="AI153" s="29">
        <f>+'Cu1'!AI153</f>
        <v>0</v>
      </c>
      <c r="AJ153" s="29">
        <f>+'Cu1'!AJ153</f>
        <v>0</v>
      </c>
      <c r="AK153" s="29">
        <f>+'Cu1'!AK153</f>
        <v>0</v>
      </c>
      <c r="AL153" s="29">
        <f>+'Cu1'!AL153</f>
        <v>0</v>
      </c>
      <c r="AM153" s="29">
        <f>+'Cu1'!AM153</f>
        <v>0</v>
      </c>
      <c r="AN153" s="29">
        <f>+'Cu1'!AN153</f>
        <v>0</v>
      </c>
      <c r="AO153" s="29">
        <f>+'Cu1'!AO153</f>
        <v>0</v>
      </c>
      <c r="AP153" s="29">
        <f>+'Cu1'!AP153</f>
        <v>0</v>
      </c>
      <c r="AQ153" s="29">
        <f>+'Cu1'!AQ153</f>
        <v>0</v>
      </c>
      <c r="AR153" s="29">
        <f>+'Cu1'!AR153</f>
        <v>0</v>
      </c>
      <c r="AS153" s="29">
        <f>+'Cu1'!AS153</f>
        <v>0</v>
      </c>
      <c r="AT153" s="29">
        <f>+'Cu1'!AT153</f>
        <v>0</v>
      </c>
      <c r="AU153" s="29">
        <f>+'Cu1'!AU153</f>
        <v>0</v>
      </c>
      <c r="AV153" s="29">
        <f>+'Cu1'!AV153</f>
        <v>0</v>
      </c>
      <c r="AW153" s="40">
        <f>+'Cu1'!AW153</f>
        <v>0</v>
      </c>
      <c r="AX153" s="40">
        <f>+'Cu1'!AX153</f>
        <v>0</v>
      </c>
      <c r="AY153" s="40">
        <f>+'Cu1'!AY153</f>
        <v>0</v>
      </c>
      <c r="AZ153" s="40">
        <f>+'Cu1'!AZ153</f>
        <v>0</v>
      </c>
      <c r="BA153" s="40">
        <f>+'Cu1'!BA153</f>
        <v>0</v>
      </c>
      <c r="BB153" s="40">
        <f>+'Cu1'!BB153</f>
        <v>0</v>
      </c>
      <c r="BC153" s="40">
        <f>+'Cu1'!BC153</f>
        <v>0</v>
      </c>
      <c r="BD153" s="40">
        <f>+'Cu1'!BD153</f>
        <v>0</v>
      </c>
      <c r="BE153" s="40">
        <f>+'Cu1'!BE153</f>
        <v>0</v>
      </c>
      <c r="BF153" s="40">
        <f>+'Cu1'!BF153</f>
        <v>0</v>
      </c>
      <c r="BG153" s="40">
        <f>+'Cu1'!BG153</f>
        <v>0</v>
      </c>
      <c r="BH153" s="40"/>
      <c r="BI153" s="40"/>
      <c r="BJ153" s="40"/>
      <c r="BK153" s="40"/>
      <c r="BL153" s="40"/>
      <c r="BM153" s="40"/>
    </row>
    <row r="154" spans="1:65" hidden="1">
      <c r="A154" s="36">
        <f>+'Cu1'!A154</f>
        <v>105</v>
      </c>
      <c r="B154" s="36">
        <f>+'Cu1'!B154</f>
        <v>0</v>
      </c>
      <c r="C154" s="29">
        <f>+'Cu1'!C154</f>
        <v>0</v>
      </c>
      <c r="D154" s="29">
        <f>+'Cu1'!D154</f>
        <v>0</v>
      </c>
      <c r="E154" s="29">
        <f>+'Cu1'!E154</f>
        <v>0</v>
      </c>
      <c r="F154" s="29">
        <f>+'Cu1'!F154</f>
        <v>0</v>
      </c>
      <c r="G154" s="29">
        <f>+'Cu1'!G154</f>
        <v>0</v>
      </c>
      <c r="H154" s="29">
        <f>+'Cu1'!H154</f>
        <v>0</v>
      </c>
      <c r="I154" s="29">
        <f>+'Cu1'!I154</f>
        <v>0</v>
      </c>
      <c r="J154" s="29">
        <f>+'Cu1'!J154</f>
        <v>0</v>
      </c>
      <c r="K154" s="29">
        <f>+'Cu1'!K154</f>
        <v>0</v>
      </c>
      <c r="L154" s="29">
        <f>+'Cu1'!L154</f>
        <v>0</v>
      </c>
      <c r="M154" s="29">
        <f>+'Cu1'!M154</f>
        <v>0</v>
      </c>
      <c r="N154" s="29">
        <f>+'Cu1'!N154</f>
        <v>0</v>
      </c>
      <c r="O154" s="29">
        <f>+'Cu1'!O154</f>
        <v>0</v>
      </c>
      <c r="P154" s="29">
        <f>+'Cu1'!P154</f>
        <v>0</v>
      </c>
      <c r="Q154" s="29">
        <f>+'Cu1'!Q154</f>
        <v>0</v>
      </c>
      <c r="R154" s="30">
        <f>+'Cu1'!R154</f>
        <v>0</v>
      </c>
      <c r="S154" s="28">
        <f>+'Cu1'!S154</f>
        <v>0</v>
      </c>
      <c r="T154" s="29">
        <f>+'Cu1'!T154</f>
        <v>0</v>
      </c>
      <c r="U154" s="29">
        <f>+'Cu1'!U154</f>
        <v>0</v>
      </c>
      <c r="V154" s="29">
        <f>+'Cu1'!V154</f>
        <v>0</v>
      </c>
      <c r="W154" s="29">
        <f>+'Cu1'!W154</f>
        <v>0</v>
      </c>
      <c r="X154" s="29">
        <f>+'Cu1'!X154</f>
        <v>0</v>
      </c>
      <c r="Y154" s="29">
        <f>+'Cu1'!Y154</f>
        <v>0</v>
      </c>
      <c r="Z154" s="29">
        <f>+'Cu1'!Z154</f>
        <v>0</v>
      </c>
      <c r="AA154" s="29">
        <f>+'Cu1'!AA154</f>
        <v>0</v>
      </c>
      <c r="AB154" s="28">
        <f>+'Cu1'!AB154</f>
        <v>0</v>
      </c>
      <c r="AC154" s="28">
        <f>+'Cu1'!AC154</f>
        <v>0</v>
      </c>
      <c r="AD154" s="28">
        <f>+'Cu1'!AD154</f>
        <v>0</v>
      </c>
      <c r="AE154" s="29">
        <f>+'Cu1'!AE154</f>
        <v>0</v>
      </c>
      <c r="AF154" s="29">
        <f>+'Cu1'!AF154</f>
        <v>0</v>
      </c>
      <c r="AG154" s="28">
        <f>+'Cu1'!AG154</f>
        <v>0</v>
      </c>
      <c r="AH154" s="28">
        <f>+'Cu1'!AH154</f>
        <v>0</v>
      </c>
      <c r="AI154" s="29">
        <f>+'Cu1'!AI154</f>
        <v>0</v>
      </c>
      <c r="AJ154" s="29">
        <f>+'Cu1'!AJ154</f>
        <v>0</v>
      </c>
      <c r="AK154" s="29">
        <f>+'Cu1'!AK154</f>
        <v>0</v>
      </c>
      <c r="AL154" s="29">
        <f>+'Cu1'!AL154</f>
        <v>0</v>
      </c>
      <c r="AM154" s="29">
        <f>+'Cu1'!AM154</f>
        <v>0</v>
      </c>
      <c r="AN154" s="29">
        <f>+'Cu1'!AN154</f>
        <v>0</v>
      </c>
      <c r="AO154" s="29">
        <f>+'Cu1'!AO154</f>
        <v>0</v>
      </c>
      <c r="AP154" s="29">
        <f>+'Cu1'!AP154</f>
        <v>0</v>
      </c>
      <c r="AQ154" s="29">
        <f>+'Cu1'!AQ154</f>
        <v>0</v>
      </c>
      <c r="AR154" s="29">
        <f>+'Cu1'!AR154</f>
        <v>0</v>
      </c>
      <c r="AS154" s="29">
        <f>+'Cu1'!AS154</f>
        <v>0</v>
      </c>
      <c r="AT154" s="29">
        <f>+'Cu1'!AT154</f>
        <v>0</v>
      </c>
      <c r="AU154" s="29">
        <f>+'Cu1'!AU154</f>
        <v>0</v>
      </c>
      <c r="AV154" s="29">
        <f>+'Cu1'!AV154</f>
        <v>0</v>
      </c>
      <c r="AW154" s="40">
        <f>+'Cu1'!AW154</f>
        <v>0</v>
      </c>
      <c r="AX154" s="40">
        <f>+'Cu1'!AX154</f>
        <v>0</v>
      </c>
      <c r="AY154" s="40">
        <f>+'Cu1'!AY154</f>
        <v>0</v>
      </c>
      <c r="AZ154" s="40">
        <f>+'Cu1'!AZ154</f>
        <v>0</v>
      </c>
      <c r="BA154" s="40">
        <f>+'Cu1'!BA154</f>
        <v>0</v>
      </c>
      <c r="BB154" s="40">
        <f>+'Cu1'!BB154</f>
        <v>0</v>
      </c>
      <c r="BC154" s="40">
        <f>+'Cu1'!BC154</f>
        <v>0</v>
      </c>
      <c r="BD154" s="40">
        <f>+'Cu1'!BD154</f>
        <v>0</v>
      </c>
      <c r="BE154" s="40">
        <f>+'Cu1'!BE154</f>
        <v>0</v>
      </c>
      <c r="BF154" s="40">
        <f>+'Cu1'!BF154</f>
        <v>0</v>
      </c>
      <c r="BG154" s="40">
        <f>+'Cu1'!BG154</f>
        <v>0</v>
      </c>
      <c r="BH154" s="40"/>
      <c r="BI154" s="40"/>
      <c r="BJ154" s="40"/>
      <c r="BK154" s="40"/>
      <c r="BL154" s="40"/>
      <c r="BM154" s="40"/>
    </row>
    <row r="155" spans="1:65" hidden="1">
      <c r="A155" s="36">
        <f>+'Cu1'!A155</f>
        <v>106</v>
      </c>
      <c r="B155" s="36">
        <f>+'Cu1'!B155</f>
        <v>0</v>
      </c>
      <c r="C155" s="29">
        <f>+'Cu1'!C155</f>
        <v>0</v>
      </c>
      <c r="D155" s="29">
        <f>+'Cu1'!D155</f>
        <v>0</v>
      </c>
      <c r="E155" s="29">
        <f>+'Cu1'!E155</f>
        <v>0</v>
      </c>
      <c r="F155" s="29">
        <f>+'Cu1'!F155</f>
        <v>0</v>
      </c>
      <c r="G155" s="29">
        <f>+'Cu1'!G155</f>
        <v>0</v>
      </c>
      <c r="H155" s="29">
        <f>+'Cu1'!H155</f>
        <v>0</v>
      </c>
      <c r="I155" s="29">
        <f>+'Cu1'!I155</f>
        <v>0</v>
      </c>
      <c r="J155" s="29">
        <f>+'Cu1'!J155</f>
        <v>0</v>
      </c>
      <c r="K155" s="29">
        <f>+'Cu1'!K155</f>
        <v>0</v>
      </c>
      <c r="L155" s="29">
        <f>+'Cu1'!L155</f>
        <v>0</v>
      </c>
      <c r="M155" s="29">
        <f>+'Cu1'!M155</f>
        <v>0</v>
      </c>
      <c r="N155" s="29">
        <f>+'Cu1'!N155</f>
        <v>0</v>
      </c>
      <c r="O155" s="29">
        <f>+'Cu1'!O155</f>
        <v>0</v>
      </c>
      <c r="P155" s="29">
        <f>+'Cu1'!P155</f>
        <v>0</v>
      </c>
      <c r="Q155" s="29">
        <f>+'Cu1'!Q155</f>
        <v>0</v>
      </c>
      <c r="R155" s="30">
        <f>+'Cu1'!R155</f>
        <v>0</v>
      </c>
      <c r="S155" s="28">
        <f>+'Cu1'!S155</f>
        <v>0</v>
      </c>
      <c r="T155" s="29">
        <f>+'Cu1'!T155</f>
        <v>0</v>
      </c>
      <c r="U155" s="29">
        <f>+'Cu1'!U155</f>
        <v>0</v>
      </c>
      <c r="V155" s="29">
        <f>+'Cu1'!V155</f>
        <v>0</v>
      </c>
      <c r="W155" s="29">
        <f>+'Cu1'!W155</f>
        <v>0</v>
      </c>
      <c r="X155" s="29">
        <f>+'Cu1'!X155</f>
        <v>0</v>
      </c>
      <c r="Y155" s="29">
        <f>+'Cu1'!Y155</f>
        <v>0</v>
      </c>
      <c r="Z155" s="29">
        <f>+'Cu1'!Z155</f>
        <v>0</v>
      </c>
      <c r="AA155" s="29">
        <f>+'Cu1'!AA155</f>
        <v>0</v>
      </c>
      <c r="AB155" s="28">
        <f>+'Cu1'!AB155</f>
        <v>0</v>
      </c>
      <c r="AC155" s="28">
        <f>+'Cu1'!AC155</f>
        <v>0</v>
      </c>
      <c r="AD155" s="28">
        <f>+'Cu1'!AD155</f>
        <v>0</v>
      </c>
      <c r="AE155" s="29">
        <f>+'Cu1'!AE155</f>
        <v>0</v>
      </c>
      <c r="AF155" s="29">
        <f>+'Cu1'!AF155</f>
        <v>0</v>
      </c>
      <c r="AG155" s="28">
        <f>+'Cu1'!AG155</f>
        <v>0</v>
      </c>
      <c r="AH155" s="28">
        <f>+'Cu1'!AH155</f>
        <v>0</v>
      </c>
      <c r="AI155" s="29">
        <f>+'Cu1'!AI155</f>
        <v>0</v>
      </c>
      <c r="AJ155" s="29">
        <f>+'Cu1'!AJ155</f>
        <v>0</v>
      </c>
      <c r="AK155" s="29">
        <f>+'Cu1'!AK155</f>
        <v>0</v>
      </c>
      <c r="AL155" s="29">
        <f>+'Cu1'!AL155</f>
        <v>0</v>
      </c>
      <c r="AM155" s="29">
        <f>+'Cu1'!AM155</f>
        <v>0</v>
      </c>
      <c r="AN155" s="29">
        <f>+'Cu1'!AN155</f>
        <v>0</v>
      </c>
      <c r="AO155" s="29">
        <f>+'Cu1'!AO155</f>
        <v>0</v>
      </c>
      <c r="AP155" s="29">
        <f>+'Cu1'!AP155</f>
        <v>0</v>
      </c>
      <c r="AQ155" s="29">
        <f>+'Cu1'!AQ155</f>
        <v>0</v>
      </c>
      <c r="AR155" s="29">
        <f>+'Cu1'!AR155</f>
        <v>0</v>
      </c>
      <c r="AS155" s="29">
        <f>+'Cu1'!AS155</f>
        <v>0</v>
      </c>
      <c r="AT155" s="29">
        <f>+'Cu1'!AT155</f>
        <v>0</v>
      </c>
      <c r="AU155" s="29">
        <f>+'Cu1'!AU155</f>
        <v>0</v>
      </c>
      <c r="AV155" s="29">
        <f>+'Cu1'!AV155</f>
        <v>0</v>
      </c>
      <c r="AW155" s="40">
        <f>+'Cu1'!AW155</f>
        <v>0</v>
      </c>
      <c r="AX155" s="40">
        <f>+'Cu1'!AX155</f>
        <v>0</v>
      </c>
      <c r="AY155" s="40">
        <f>+'Cu1'!AY155</f>
        <v>0</v>
      </c>
      <c r="AZ155" s="40">
        <f>+'Cu1'!AZ155</f>
        <v>0</v>
      </c>
      <c r="BA155" s="40">
        <f>+'Cu1'!BA155</f>
        <v>0</v>
      </c>
      <c r="BB155" s="40">
        <f>+'Cu1'!BB155</f>
        <v>0</v>
      </c>
      <c r="BC155" s="40">
        <f>+'Cu1'!BC155</f>
        <v>0</v>
      </c>
      <c r="BD155" s="40">
        <f>+'Cu1'!BD155</f>
        <v>0</v>
      </c>
      <c r="BE155" s="40">
        <f>+'Cu1'!BE155</f>
        <v>0</v>
      </c>
      <c r="BF155" s="40">
        <f>+'Cu1'!BF155</f>
        <v>0</v>
      </c>
      <c r="BG155" s="40">
        <f>+'Cu1'!BG155</f>
        <v>0</v>
      </c>
      <c r="BH155" s="40"/>
      <c r="BI155" s="40"/>
      <c r="BJ155" s="40"/>
      <c r="BK155" s="40"/>
      <c r="BL155" s="40"/>
      <c r="BM155" s="40"/>
    </row>
    <row r="156" spans="1:65" hidden="1">
      <c r="A156" s="36">
        <f>+'Cu1'!A156</f>
        <v>107</v>
      </c>
      <c r="B156" s="36">
        <f>+'Cu1'!B156</f>
        <v>0</v>
      </c>
      <c r="C156" s="29">
        <f>+'Cu1'!C156</f>
        <v>0</v>
      </c>
      <c r="D156" s="29">
        <f>+'Cu1'!D156</f>
        <v>0</v>
      </c>
      <c r="E156" s="29">
        <f>+'Cu1'!E156</f>
        <v>0</v>
      </c>
      <c r="F156" s="29">
        <f>+'Cu1'!F156</f>
        <v>0</v>
      </c>
      <c r="G156" s="29">
        <f>+'Cu1'!G156</f>
        <v>0</v>
      </c>
      <c r="H156" s="29">
        <f>+'Cu1'!H156</f>
        <v>0</v>
      </c>
      <c r="I156" s="29">
        <f>+'Cu1'!I156</f>
        <v>0</v>
      </c>
      <c r="J156" s="29">
        <f>+'Cu1'!J156</f>
        <v>0</v>
      </c>
      <c r="K156" s="29">
        <f>+'Cu1'!K156</f>
        <v>0</v>
      </c>
      <c r="L156" s="29">
        <f>+'Cu1'!L156</f>
        <v>0</v>
      </c>
      <c r="M156" s="29">
        <f>+'Cu1'!M156</f>
        <v>0</v>
      </c>
      <c r="N156" s="29">
        <f>+'Cu1'!N156</f>
        <v>0</v>
      </c>
      <c r="O156" s="29">
        <f>+'Cu1'!O156</f>
        <v>0</v>
      </c>
      <c r="P156" s="29">
        <f>+'Cu1'!P156</f>
        <v>0</v>
      </c>
      <c r="Q156" s="29">
        <f>+'Cu1'!Q156</f>
        <v>0</v>
      </c>
      <c r="R156" s="30">
        <f>+'Cu1'!R156</f>
        <v>0</v>
      </c>
      <c r="S156" s="28">
        <f>+'Cu1'!S156</f>
        <v>0</v>
      </c>
      <c r="T156" s="29">
        <f>+'Cu1'!T156</f>
        <v>0</v>
      </c>
      <c r="U156" s="29">
        <f>+'Cu1'!U156</f>
        <v>0</v>
      </c>
      <c r="V156" s="29">
        <f>+'Cu1'!V156</f>
        <v>0</v>
      </c>
      <c r="W156" s="29">
        <f>+'Cu1'!W156</f>
        <v>0</v>
      </c>
      <c r="X156" s="29">
        <f>+'Cu1'!X156</f>
        <v>0</v>
      </c>
      <c r="Y156" s="29">
        <f>+'Cu1'!Y156</f>
        <v>0</v>
      </c>
      <c r="Z156" s="29">
        <f>+'Cu1'!Z156</f>
        <v>0</v>
      </c>
      <c r="AA156" s="29">
        <f>+'Cu1'!AA156</f>
        <v>0</v>
      </c>
      <c r="AB156" s="28">
        <f>+'Cu1'!AB156</f>
        <v>0</v>
      </c>
      <c r="AC156" s="28">
        <f>+'Cu1'!AC156</f>
        <v>0</v>
      </c>
      <c r="AD156" s="28">
        <f>+'Cu1'!AD156</f>
        <v>0</v>
      </c>
      <c r="AE156" s="29">
        <f>+'Cu1'!AE156</f>
        <v>0</v>
      </c>
      <c r="AF156" s="29">
        <f>+'Cu1'!AF156</f>
        <v>0</v>
      </c>
      <c r="AG156" s="28">
        <f>+'Cu1'!AG156</f>
        <v>0</v>
      </c>
      <c r="AH156" s="28">
        <f>+'Cu1'!AH156</f>
        <v>0</v>
      </c>
      <c r="AI156" s="29">
        <f>+'Cu1'!AI156</f>
        <v>0</v>
      </c>
      <c r="AJ156" s="29">
        <f>+'Cu1'!AJ156</f>
        <v>0</v>
      </c>
      <c r="AK156" s="29">
        <f>+'Cu1'!AK156</f>
        <v>0</v>
      </c>
      <c r="AL156" s="29">
        <f>+'Cu1'!AL156</f>
        <v>0</v>
      </c>
      <c r="AM156" s="29">
        <f>+'Cu1'!AM156</f>
        <v>0</v>
      </c>
      <c r="AN156" s="29">
        <f>+'Cu1'!AN156</f>
        <v>0</v>
      </c>
      <c r="AO156" s="29">
        <f>+'Cu1'!AO156</f>
        <v>0</v>
      </c>
      <c r="AP156" s="29">
        <f>+'Cu1'!AP156</f>
        <v>0</v>
      </c>
      <c r="AQ156" s="29">
        <f>+'Cu1'!AQ156</f>
        <v>0</v>
      </c>
      <c r="AR156" s="29">
        <f>+'Cu1'!AR156</f>
        <v>0</v>
      </c>
      <c r="AS156" s="29">
        <f>+'Cu1'!AS156</f>
        <v>0</v>
      </c>
      <c r="AT156" s="29">
        <f>+'Cu1'!AT156</f>
        <v>0</v>
      </c>
      <c r="AU156" s="29">
        <f>+'Cu1'!AU156</f>
        <v>0</v>
      </c>
      <c r="AV156" s="29">
        <f>+'Cu1'!AV156</f>
        <v>0</v>
      </c>
      <c r="AW156" s="40">
        <f>+'Cu1'!AW156</f>
        <v>0</v>
      </c>
      <c r="AX156" s="40">
        <f>+'Cu1'!AX156</f>
        <v>0</v>
      </c>
      <c r="AY156" s="40">
        <f>+'Cu1'!AY156</f>
        <v>0</v>
      </c>
      <c r="AZ156" s="40">
        <f>+'Cu1'!AZ156</f>
        <v>0</v>
      </c>
      <c r="BA156" s="40">
        <f>+'Cu1'!BA156</f>
        <v>0</v>
      </c>
      <c r="BB156" s="40">
        <f>+'Cu1'!BB156</f>
        <v>0</v>
      </c>
      <c r="BC156" s="40">
        <f>+'Cu1'!BC156</f>
        <v>0</v>
      </c>
      <c r="BD156" s="40">
        <f>+'Cu1'!BD156</f>
        <v>0</v>
      </c>
      <c r="BE156" s="40">
        <f>+'Cu1'!BE156</f>
        <v>0</v>
      </c>
      <c r="BF156" s="40">
        <f>+'Cu1'!BF156</f>
        <v>0</v>
      </c>
      <c r="BG156" s="40">
        <f>+'Cu1'!BG156</f>
        <v>0</v>
      </c>
      <c r="BH156" s="40"/>
      <c r="BI156" s="40"/>
      <c r="BJ156" s="40"/>
      <c r="BK156" s="40"/>
      <c r="BL156" s="40"/>
      <c r="BM156" s="40"/>
    </row>
    <row r="157" spans="1:65" hidden="1">
      <c r="A157" s="36">
        <f>+'Cu1'!A157</f>
        <v>108</v>
      </c>
      <c r="B157" s="36">
        <f>+'Cu1'!B157</f>
        <v>0</v>
      </c>
      <c r="C157" s="29">
        <f>+'Cu1'!C157</f>
        <v>0</v>
      </c>
      <c r="D157" s="29">
        <f>+'Cu1'!D157</f>
        <v>0</v>
      </c>
      <c r="E157" s="29">
        <f>+'Cu1'!E157</f>
        <v>0</v>
      </c>
      <c r="F157" s="29">
        <f>+'Cu1'!F157</f>
        <v>0</v>
      </c>
      <c r="G157" s="29">
        <f>+'Cu1'!G157</f>
        <v>0</v>
      </c>
      <c r="H157" s="29">
        <f>+'Cu1'!H157</f>
        <v>0</v>
      </c>
      <c r="I157" s="29">
        <f>+'Cu1'!I157</f>
        <v>0</v>
      </c>
      <c r="J157" s="29">
        <f>+'Cu1'!J157</f>
        <v>0</v>
      </c>
      <c r="K157" s="29">
        <f>+'Cu1'!K157</f>
        <v>0</v>
      </c>
      <c r="L157" s="29">
        <f>+'Cu1'!L157</f>
        <v>0</v>
      </c>
      <c r="M157" s="29">
        <f>+'Cu1'!M157</f>
        <v>0</v>
      </c>
      <c r="N157" s="29">
        <f>+'Cu1'!N157</f>
        <v>0</v>
      </c>
      <c r="O157" s="29">
        <f>+'Cu1'!O157</f>
        <v>0</v>
      </c>
      <c r="P157" s="29">
        <f>+'Cu1'!P157</f>
        <v>0</v>
      </c>
      <c r="Q157" s="29">
        <f>+'Cu1'!Q157</f>
        <v>0</v>
      </c>
      <c r="R157" s="30">
        <f>+'Cu1'!R157</f>
        <v>0</v>
      </c>
      <c r="S157" s="28">
        <f>+'Cu1'!S157</f>
        <v>0</v>
      </c>
      <c r="T157" s="29">
        <f>+'Cu1'!T157</f>
        <v>0</v>
      </c>
      <c r="U157" s="29">
        <f>+'Cu1'!U157</f>
        <v>0</v>
      </c>
      <c r="V157" s="29">
        <f>+'Cu1'!V157</f>
        <v>0</v>
      </c>
      <c r="W157" s="29">
        <f>+'Cu1'!W157</f>
        <v>0</v>
      </c>
      <c r="X157" s="29">
        <f>+'Cu1'!X157</f>
        <v>0</v>
      </c>
      <c r="Y157" s="29">
        <f>+'Cu1'!Y157</f>
        <v>0</v>
      </c>
      <c r="Z157" s="29">
        <f>+'Cu1'!Z157</f>
        <v>0</v>
      </c>
      <c r="AA157" s="29">
        <f>+'Cu1'!AA157</f>
        <v>0</v>
      </c>
      <c r="AB157" s="28">
        <f>+'Cu1'!AB157</f>
        <v>0</v>
      </c>
      <c r="AC157" s="28">
        <f>+'Cu1'!AC157</f>
        <v>0</v>
      </c>
      <c r="AD157" s="28">
        <f>+'Cu1'!AD157</f>
        <v>0</v>
      </c>
      <c r="AE157" s="29">
        <f>+'Cu1'!AE157</f>
        <v>0</v>
      </c>
      <c r="AF157" s="29">
        <f>+'Cu1'!AF157</f>
        <v>0</v>
      </c>
      <c r="AG157" s="28">
        <f>+'Cu1'!AG157</f>
        <v>0</v>
      </c>
      <c r="AH157" s="28">
        <f>+'Cu1'!AH157</f>
        <v>0</v>
      </c>
      <c r="AI157" s="29">
        <f>+'Cu1'!AI157</f>
        <v>0</v>
      </c>
      <c r="AJ157" s="29">
        <f>+'Cu1'!AJ157</f>
        <v>0</v>
      </c>
      <c r="AK157" s="29">
        <f>+'Cu1'!AK157</f>
        <v>0</v>
      </c>
      <c r="AL157" s="29">
        <f>+'Cu1'!AL157</f>
        <v>0</v>
      </c>
      <c r="AM157" s="29">
        <f>+'Cu1'!AM157</f>
        <v>0</v>
      </c>
      <c r="AN157" s="29">
        <f>+'Cu1'!AN157</f>
        <v>0</v>
      </c>
      <c r="AO157" s="29">
        <f>+'Cu1'!AO157</f>
        <v>0</v>
      </c>
      <c r="AP157" s="29">
        <f>+'Cu1'!AP157</f>
        <v>0</v>
      </c>
      <c r="AQ157" s="29">
        <f>+'Cu1'!AQ157</f>
        <v>0</v>
      </c>
      <c r="AR157" s="29">
        <f>+'Cu1'!AR157</f>
        <v>0</v>
      </c>
      <c r="AS157" s="29">
        <f>+'Cu1'!AS157</f>
        <v>0</v>
      </c>
      <c r="AT157" s="29">
        <f>+'Cu1'!AT157</f>
        <v>0</v>
      </c>
      <c r="AU157" s="29">
        <f>+'Cu1'!AU157</f>
        <v>0</v>
      </c>
      <c r="AV157" s="29">
        <f>+'Cu1'!AV157</f>
        <v>0</v>
      </c>
      <c r="AW157" s="40">
        <f>+'Cu1'!AW157</f>
        <v>0</v>
      </c>
      <c r="AX157" s="40">
        <f>+'Cu1'!AX157</f>
        <v>0</v>
      </c>
      <c r="AY157" s="40">
        <f>+'Cu1'!AY157</f>
        <v>0</v>
      </c>
      <c r="AZ157" s="40">
        <f>+'Cu1'!AZ157</f>
        <v>0</v>
      </c>
      <c r="BA157" s="40">
        <f>+'Cu1'!BA157</f>
        <v>0</v>
      </c>
      <c r="BB157" s="40">
        <f>+'Cu1'!BB157</f>
        <v>0</v>
      </c>
      <c r="BC157" s="40">
        <f>+'Cu1'!BC157</f>
        <v>0</v>
      </c>
      <c r="BD157" s="40">
        <f>+'Cu1'!BD157</f>
        <v>0</v>
      </c>
      <c r="BE157" s="40">
        <f>+'Cu1'!BE157</f>
        <v>0</v>
      </c>
      <c r="BF157" s="40">
        <f>+'Cu1'!BF157</f>
        <v>0</v>
      </c>
      <c r="BG157" s="40">
        <f>+'Cu1'!BG157</f>
        <v>0</v>
      </c>
      <c r="BH157" s="40"/>
      <c r="BI157" s="40"/>
      <c r="BJ157" s="40"/>
      <c r="BK157" s="40"/>
      <c r="BL157" s="40"/>
      <c r="BM157" s="40"/>
    </row>
    <row r="158" spans="1:65" hidden="1">
      <c r="A158" s="36">
        <f>+'Cu1'!A158</f>
        <v>109</v>
      </c>
      <c r="B158" s="36">
        <f>+'Cu1'!B158</f>
        <v>0</v>
      </c>
      <c r="C158" s="29">
        <f>+'Cu1'!C158</f>
        <v>0</v>
      </c>
      <c r="D158" s="29" t="str">
        <f>+'Cu1'!D158</f>
        <v>Preparació per 0</v>
      </c>
      <c r="E158" s="29">
        <f>+'Cu1'!E158</f>
        <v>0</v>
      </c>
      <c r="F158" s="29">
        <f>+'Cu1'!F158</f>
        <v>0</v>
      </c>
      <c r="G158" s="29">
        <f>+'Cu1'!G158</f>
        <v>0</v>
      </c>
      <c r="H158" s="29">
        <f>+'Cu1'!H158</f>
        <v>0</v>
      </c>
      <c r="I158" s="29">
        <f>+'Cu1'!I158</f>
        <v>0</v>
      </c>
      <c r="J158" s="29">
        <f>+'Cu1'!J158</f>
        <v>0</v>
      </c>
      <c r="K158" s="29">
        <f>+'Cu1'!K158</f>
        <v>0</v>
      </c>
      <c r="L158" s="29">
        <f>+'Cu1'!L158</f>
        <v>0</v>
      </c>
      <c r="M158" s="29">
        <f>+'Cu1'!M158</f>
        <v>0</v>
      </c>
      <c r="N158" s="29">
        <f>+'Cu1'!N158</f>
        <v>0</v>
      </c>
      <c r="O158" s="29">
        <f>+'Cu1'!O158</f>
        <v>0</v>
      </c>
      <c r="P158" s="29">
        <f>+'Cu1'!P158</f>
        <v>0</v>
      </c>
      <c r="Q158" s="29">
        <f>+'Cu1'!Q158</f>
        <v>0</v>
      </c>
      <c r="R158" s="30">
        <f>+'Cu1'!R158</f>
        <v>0</v>
      </c>
      <c r="S158" s="28">
        <f>+'Cu1'!S158</f>
        <v>0</v>
      </c>
      <c r="T158" s="29">
        <f>+'Cu1'!T158</f>
        <v>0</v>
      </c>
      <c r="U158" s="29">
        <f>+'Cu1'!U158</f>
        <v>0</v>
      </c>
      <c r="V158" s="29">
        <f>+'Cu1'!V158</f>
        <v>0</v>
      </c>
      <c r="W158" s="29">
        <f>+'Cu1'!W158</f>
        <v>0</v>
      </c>
      <c r="X158" s="29">
        <f>+'Cu1'!X158</f>
        <v>0</v>
      </c>
      <c r="Y158" s="29">
        <f>+'Cu1'!Y158</f>
        <v>0</v>
      </c>
      <c r="Z158" s="29">
        <f>+'Cu1'!Z158</f>
        <v>0</v>
      </c>
      <c r="AA158" s="29">
        <f>+'Cu1'!AA158</f>
        <v>0</v>
      </c>
      <c r="AB158" s="28">
        <f>+'Cu1'!AB158</f>
        <v>0</v>
      </c>
      <c r="AC158" s="28">
        <f>+'Cu1'!AC158</f>
        <v>0</v>
      </c>
      <c r="AD158" s="28">
        <f>+'Cu1'!AD158</f>
        <v>0</v>
      </c>
      <c r="AE158" s="29">
        <f>+'Cu1'!AE158</f>
        <v>0</v>
      </c>
      <c r="AF158" s="29">
        <f>+'Cu1'!AF158</f>
        <v>0</v>
      </c>
      <c r="AG158" s="28">
        <f>+'Cu1'!AG158</f>
        <v>0</v>
      </c>
      <c r="AH158" s="28">
        <f>+'Cu1'!AH158</f>
        <v>0</v>
      </c>
      <c r="AI158" s="29">
        <f>+'Cu1'!AI158</f>
        <v>0</v>
      </c>
      <c r="AJ158" s="29">
        <f>+'Cu1'!AJ158</f>
        <v>0</v>
      </c>
      <c r="AK158" s="29">
        <f>+'Cu1'!AK158</f>
        <v>0</v>
      </c>
      <c r="AL158" s="29">
        <f>+'Cu1'!AL158</f>
        <v>0</v>
      </c>
      <c r="AM158" s="29">
        <f>+'Cu1'!AM158</f>
        <v>0</v>
      </c>
      <c r="AN158" s="29">
        <f>+'Cu1'!AN158</f>
        <v>0</v>
      </c>
      <c r="AO158" s="29">
        <f>+'Cu1'!AO158</f>
        <v>0</v>
      </c>
      <c r="AP158" s="29">
        <f>+'Cu1'!AP158</f>
        <v>0</v>
      </c>
      <c r="AQ158" s="29">
        <f>+'Cu1'!AQ158</f>
        <v>0</v>
      </c>
      <c r="AR158" s="29">
        <f>+'Cu1'!AR158</f>
        <v>0</v>
      </c>
      <c r="AS158" s="29">
        <f>+'Cu1'!AS158</f>
        <v>0</v>
      </c>
      <c r="AT158" s="29">
        <f>+'Cu1'!AT158</f>
        <v>0</v>
      </c>
      <c r="AU158" s="29">
        <f>+'Cu1'!AU158</f>
        <v>0</v>
      </c>
      <c r="AV158" s="29">
        <f>+'Cu1'!AV158</f>
        <v>0</v>
      </c>
      <c r="AW158" s="40">
        <f>+'Cu1'!AW158</f>
        <v>0</v>
      </c>
      <c r="AX158" s="40">
        <f>+'Cu1'!AX158</f>
        <v>0</v>
      </c>
      <c r="AY158" s="40">
        <f>+'Cu1'!AY158</f>
        <v>0</v>
      </c>
      <c r="AZ158" s="40">
        <f>+'Cu1'!AZ158</f>
        <v>0</v>
      </c>
      <c r="BA158" s="40">
        <f>+'Cu1'!BA158</f>
        <v>0</v>
      </c>
      <c r="BB158" s="40">
        <f>+'Cu1'!BB158</f>
        <v>0</v>
      </c>
      <c r="BC158" s="40">
        <f>+'Cu1'!BC158</f>
        <v>0</v>
      </c>
      <c r="BD158" s="40">
        <f>+'Cu1'!BD158</f>
        <v>0</v>
      </c>
      <c r="BE158" s="40">
        <f>+'Cu1'!BE158</f>
        <v>0</v>
      </c>
      <c r="BF158" s="40">
        <f>+'Cu1'!BF158</f>
        <v>0</v>
      </c>
      <c r="BG158" s="40">
        <f>+'Cu1'!BG158</f>
        <v>0</v>
      </c>
      <c r="BH158" s="40"/>
      <c r="BI158" s="40"/>
      <c r="BJ158" s="40"/>
      <c r="BK158" s="40"/>
      <c r="BL158" s="40"/>
      <c r="BM158" s="40"/>
    </row>
    <row r="159" spans="1:65" hidden="1">
      <c r="A159" s="36">
        <f>+'Cu1'!A159</f>
        <v>110</v>
      </c>
      <c r="B159" s="36">
        <f>+'Cu1'!B159</f>
        <v>0</v>
      </c>
      <c r="C159" s="29">
        <f>+'Cu1'!C159</f>
        <v>0</v>
      </c>
      <c r="D159" s="29">
        <f>+'Cu1'!D159</f>
        <v>0</v>
      </c>
      <c r="E159" s="29">
        <f>+'Cu1'!E159</f>
        <v>1</v>
      </c>
      <c r="F159" s="29">
        <f>+'Cu1'!F159</f>
        <v>0</v>
      </c>
      <c r="G159" s="29">
        <f>+'Cu1'!G159</f>
        <v>0</v>
      </c>
      <c r="H159" s="29">
        <f>+'Cu1'!H159</f>
        <v>0</v>
      </c>
      <c r="I159" s="29">
        <f>+'Cu1'!I159</f>
        <v>0</v>
      </c>
      <c r="J159" s="29">
        <f>+'Cu1'!J159</f>
        <v>0</v>
      </c>
      <c r="K159" s="29">
        <f>+'Cu1'!K159</f>
        <v>0</v>
      </c>
      <c r="L159" s="29">
        <f>+'Cu1'!L159</f>
        <v>0</v>
      </c>
      <c r="M159" s="29">
        <f>+'Cu1'!M159</f>
        <v>0</v>
      </c>
      <c r="N159" s="29">
        <f>+'Cu1'!N159</f>
        <v>0</v>
      </c>
      <c r="O159" s="29">
        <f>+'Cu1'!O159</f>
        <v>0</v>
      </c>
      <c r="P159" s="29">
        <f>+'Cu1'!P159</f>
        <v>0</v>
      </c>
      <c r="Q159" s="29">
        <f>+'Cu1'!Q159</f>
        <v>0</v>
      </c>
      <c r="R159" s="30">
        <f>+'Cu1'!R159</f>
        <v>0</v>
      </c>
      <c r="S159" s="28">
        <f>+'Cu1'!S159</f>
        <v>0</v>
      </c>
      <c r="T159" s="29">
        <f>+'Cu1'!T159</f>
        <v>0</v>
      </c>
      <c r="U159" s="29">
        <f>+'Cu1'!U159</f>
        <v>0</v>
      </c>
      <c r="V159" s="29">
        <f>+'Cu1'!V159</f>
        <v>0</v>
      </c>
      <c r="W159" s="29">
        <f>+'Cu1'!W159</f>
        <v>0</v>
      </c>
      <c r="X159" s="29">
        <f>+'Cu1'!X159</f>
        <v>0</v>
      </c>
      <c r="Y159" s="29">
        <f>+'Cu1'!Y159</f>
        <v>0</v>
      </c>
      <c r="Z159" s="29">
        <f>+'Cu1'!Z159</f>
        <v>0</v>
      </c>
      <c r="AA159" s="29">
        <f>+'Cu1'!AA159</f>
        <v>0</v>
      </c>
      <c r="AB159" s="28">
        <f>+'Cu1'!AB159</f>
        <v>0</v>
      </c>
      <c r="AC159" s="28">
        <f>+'Cu1'!AC159</f>
        <v>0</v>
      </c>
      <c r="AD159" s="28">
        <f>+'Cu1'!AD159</f>
        <v>0</v>
      </c>
      <c r="AE159" s="29">
        <f>+'Cu1'!AE159</f>
        <v>0</v>
      </c>
      <c r="AF159" s="29">
        <f>+'Cu1'!AF159</f>
        <v>0</v>
      </c>
      <c r="AG159" s="28">
        <f>+'Cu1'!AG159</f>
        <v>0</v>
      </c>
      <c r="AH159" s="28">
        <f>+'Cu1'!AH159</f>
        <v>0</v>
      </c>
      <c r="AI159" s="29">
        <f>+'Cu1'!AI159</f>
        <v>0</v>
      </c>
      <c r="AJ159" s="29">
        <f>+'Cu1'!AJ159</f>
        <v>0</v>
      </c>
      <c r="AK159" s="29">
        <f>+'Cu1'!AK159</f>
        <v>0</v>
      </c>
      <c r="AL159" s="29">
        <f>+'Cu1'!AL159</f>
        <v>0</v>
      </c>
      <c r="AM159" s="29">
        <f>+'Cu1'!AM159</f>
        <v>0</v>
      </c>
      <c r="AN159" s="29">
        <f>+'Cu1'!AN159</f>
        <v>0</v>
      </c>
      <c r="AO159" s="29">
        <f>+'Cu1'!AO159</f>
        <v>0</v>
      </c>
      <c r="AP159" s="29">
        <f>+'Cu1'!AP159</f>
        <v>0</v>
      </c>
      <c r="AQ159" s="29">
        <f>+'Cu1'!AQ159</f>
        <v>0</v>
      </c>
      <c r="AR159" s="29">
        <f>+'Cu1'!AR159</f>
        <v>0</v>
      </c>
      <c r="AS159" s="29">
        <f>+'Cu1'!AS159</f>
        <v>0</v>
      </c>
      <c r="AT159" s="29">
        <f>+'Cu1'!AT159</f>
        <v>0</v>
      </c>
      <c r="AU159" s="29">
        <f>+'Cu1'!AU159</f>
        <v>0</v>
      </c>
      <c r="AV159" s="29">
        <f>+'Cu1'!AV159</f>
        <v>0</v>
      </c>
      <c r="AW159" s="40">
        <f>+'Cu1'!AW159</f>
        <v>0</v>
      </c>
      <c r="AX159" s="40">
        <f>+'Cu1'!AX159</f>
        <v>0</v>
      </c>
      <c r="AY159" s="40">
        <f>+'Cu1'!AY159</f>
        <v>0</v>
      </c>
      <c r="AZ159" s="40">
        <f>+'Cu1'!AZ159</f>
        <v>0</v>
      </c>
      <c r="BA159" s="40">
        <f>+'Cu1'!BA159</f>
        <v>0</v>
      </c>
      <c r="BB159" s="40">
        <f>+'Cu1'!BB159</f>
        <v>0</v>
      </c>
      <c r="BC159" s="40">
        <f>+'Cu1'!BC159</f>
        <v>0</v>
      </c>
      <c r="BD159" s="40">
        <f>+'Cu1'!BD159</f>
        <v>0</v>
      </c>
      <c r="BE159" s="40">
        <f>+'Cu1'!BE159</f>
        <v>0</v>
      </c>
      <c r="BF159" s="40">
        <f>+'Cu1'!BF159</f>
        <v>0</v>
      </c>
      <c r="BG159" s="40">
        <f>+'Cu1'!BG159</f>
        <v>0</v>
      </c>
      <c r="BH159" s="40"/>
      <c r="BI159" s="40"/>
      <c r="BJ159" s="40"/>
      <c r="BK159" s="40"/>
      <c r="BL159" s="40"/>
      <c r="BM159" s="40"/>
    </row>
    <row r="160" spans="1:65" hidden="1">
      <c r="A160" s="34">
        <f>+'Cu1'!A160</f>
        <v>0</v>
      </c>
      <c r="B160" s="36">
        <f>+'Cu1'!B160</f>
        <v>0</v>
      </c>
      <c r="C160" s="29">
        <f>+'Cu1'!C160</f>
        <v>0</v>
      </c>
      <c r="D160" s="29" t="str">
        <f>+'Cu1'!D160</f>
        <v xml:space="preserve"> </v>
      </c>
      <c r="E160" s="29">
        <f>+'Cu1'!E160</f>
        <v>0</v>
      </c>
      <c r="F160" s="29">
        <f>+'Cu1'!F160</f>
        <v>0</v>
      </c>
      <c r="G160" s="29">
        <f>+'Cu1'!G160</f>
        <v>0</v>
      </c>
      <c r="H160" s="29">
        <f>+'Cu1'!H160</f>
        <v>0</v>
      </c>
      <c r="I160" s="29">
        <f>+'Cu1'!I160</f>
        <v>0</v>
      </c>
      <c r="J160" s="29">
        <f>+'Cu1'!J160</f>
        <v>0</v>
      </c>
      <c r="K160" s="29">
        <f>+'Cu1'!K160</f>
        <v>0</v>
      </c>
      <c r="L160" s="29">
        <f>+'Cu1'!L160</f>
        <v>0</v>
      </c>
      <c r="M160" s="29">
        <f>+'Cu1'!M160</f>
        <v>0</v>
      </c>
      <c r="N160" s="29">
        <f>+'Cu1'!N160</f>
        <v>0</v>
      </c>
      <c r="O160" s="29">
        <f>+'Cu1'!O160</f>
        <v>0</v>
      </c>
      <c r="P160" s="29">
        <f>+'Cu1'!P160</f>
        <v>0</v>
      </c>
      <c r="Q160" s="29">
        <f>+'Cu1'!Q160</f>
        <v>0</v>
      </c>
      <c r="R160" s="30">
        <f>+'Cu1'!R160</f>
        <v>0</v>
      </c>
      <c r="S160" s="28">
        <f>+'Cu1'!S160</f>
        <v>0</v>
      </c>
      <c r="T160" s="29">
        <f>+'Cu1'!T160</f>
        <v>0</v>
      </c>
      <c r="U160" s="29">
        <f>+'Cu1'!U160</f>
        <v>0</v>
      </c>
      <c r="V160" s="29">
        <f>+'Cu1'!V160</f>
        <v>0</v>
      </c>
      <c r="W160" s="29">
        <f>+'Cu1'!W160</f>
        <v>0</v>
      </c>
      <c r="X160" s="29">
        <f>+'Cu1'!X160</f>
        <v>0</v>
      </c>
      <c r="Y160" s="29">
        <f>+'Cu1'!Y160</f>
        <v>0</v>
      </c>
      <c r="Z160" s="29">
        <f>+'Cu1'!Z160</f>
        <v>0</v>
      </c>
      <c r="AA160" s="29">
        <f>+'Cu1'!AA160</f>
        <v>0</v>
      </c>
      <c r="AB160" s="28">
        <f>+'Cu1'!AB160</f>
        <v>0</v>
      </c>
      <c r="AC160" s="28">
        <f>+'Cu1'!AC160</f>
        <v>0</v>
      </c>
      <c r="AD160" s="28">
        <f>+'Cu1'!AD160</f>
        <v>0</v>
      </c>
      <c r="AE160" s="29">
        <f>+'Cu1'!AE160</f>
        <v>0</v>
      </c>
      <c r="AF160" s="29">
        <f>+'Cu1'!AF160</f>
        <v>0</v>
      </c>
      <c r="AG160" s="28">
        <f>+'Cu1'!AG160</f>
        <v>0</v>
      </c>
      <c r="AH160" s="28">
        <f>+'Cu1'!AH160</f>
        <v>0</v>
      </c>
      <c r="AI160" s="29">
        <f>+'Cu1'!AI160</f>
        <v>0</v>
      </c>
      <c r="AJ160" s="29">
        <f>+'Cu1'!AJ160</f>
        <v>0</v>
      </c>
      <c r="AK160" s="29">
        <f>+'Cu1'!AK160</f>
        <v>0</v>
      </c>
      <c r="AL160" s="29">
        <f>+'Cu1'!AL160</f>
        <v>0</v>
      </c>
      <c r="AM160" s="29">
        <f>+'Cu1'!AM160</f>
        <v>0</v>
      </c>
      <c r="AN160" s="29">
        <f>+'Cu1'!AN160</f>
        <v>0</v>
      </c>
      <c r="AO160" s="29">
        <f>+'Cu1'!AO160</f>
        <v>0</v>
      </c>
      <c r="AP160" s="29">
        <f>+'Cu1'!AP160</f>
        <v>0</v>
      </c>
      <c r="AQ160" s="29">
        <f>+'Cu1'!AQ160</f>
        <v>0</v>
      </c>
      <c r="AR160" s="29">
        <f>+'Cu1'!AR160</f>
        <v>0</v>
      </c>
      <c r="AS160" s="29">
        <f>+'Cu1'!AS160</f>
        <v>0</v>
      </c>
      <c r="AT160" s="29">
        <f>+'Cu1'!AT160</f>
        <v>0</v>
      </c>
      <c r="AU160" s="29">
        <f>+'Cu1'!AU160</f>
        <v>0</v>
      </c>
      <c r="AV160" s="29">
        <f>+'Cu1'!AV160</f>
        <v>0</v>
      </c>
      <c r="AW160" s="40">
        <f>+'Cu1'!AW160</f>
        <v>0</v>
      </c>
      <c r="AX160" s="40">
        <f>+'Cu1'!AX160</f>
        <v>0</v>
      </c>
      <c r="AY160" s="40">
        <f>+'Cu1'!AY160</f>
        <v>0</v>
      </c>
      <c r="AZ160" s="40">
        <f>+'Cu1'!AZ160</f>
        <v>0</v>
      </c>
      <c r="BA160" s="40">
        <f>+'Cu1'!BA160</f>
        <v>0</v>
      </c>
      <c r="BB160" s="40">
        <f>+'Cu1'!BB160</f>
        <v>0</v>
      </c>
      <c r="BC160" s="40">
        <f>+'Cu1'!BC160</f>
        <v>0</v>
      </c>
      <c r="BD160" s="40">
        <f>+'Cu1'!BD160</f>
        <v>0</v>
      </c>
      <c r="BE160" s="40">
        <f>+'Cu1'!BE160</f>
        <v>0</v>
      </c>
      <c r="BF160" s="40">
        <f>+'Cu1'!BF160</f>
        <v>0</v>
      </c>
      <c r="BG160" s="40">
        <f>+'Cu1'!BG160</f>
        <v>0</v>
      </c>
      <c r="BH160" s="40"/>
      <c r="BI160" s="40"/>
      <c r="BJ160" s="40"/>
      <c r="BK160" s="40"/>
      <c r="BL160" s="40"/>
      <c r="BM160" s="40"/>
    </row>
    <row r="161" spans="1:65" hidden="1">
      <c r="A161" s="33">
        <f>+'Cu1'!A161</f>
        <v>0</v>
      </c>
      <c r="B161" s="36">
        <f>+'Cu1'!B161</f>
        <v>0</v>
      </c>
      <c r="C161" s="29">
        <f>+'Cu1'!C161</f>
        <v>0</v>
      </c>
      <c r="D161" s="29">
        <f>+'Cu1'!D161</f>
        <v>0</v>
      </c>
      <c r="E161" s="29">
        <f>+'Cu1'!E161</f>
        <v>0</v>
      </c>
      <c r="F161" s="29">
        <f>+'Cu1'!F161</f>
        <v>0</v>
      </c>
      <c r="G161" s="29">
        <f>+'Cu1'!G161</f>
        <v>0</v>
      </c>
      <c r="H161" s="29">
        <f>+'Cu1'!H161</f>
        <v>0</v>
      </c>
      <c r="I161" s="29">
        <f>+'Cu1'!I161</f>
        <v>0</v>
      </c>
      <c r="J161" s="29">
        <f>+'Cu1'!J161</f>
        <v>0</v>
      </c>
      <c r="K161" s="29">
        <f>+'Cu1'!K161</f>
        <v>0</v>
      </c>
      <c r="L161" s="29">
        <f>+'Cu1'!L161</f>
        <v>0</v>
      </c>
      <c r="M161" s="29">
        <f>+'Cu1'!M161</f>
        <v>0</v>
      </c>
      <c r="N161" s="29">
        <f>+'Cu1'!N161</f>
        <v>0</v>
      </c>
      <c r="O161" s="29">
        <f>+'Cu1'!O161</f>
        <v>0</v>
      </c>
      <c r="P161" s="29">
        <f>+'Cu1'!P161</f>
        <v>0</v>
      </c>
      <c r="Q161" s="29">
        <f>+'Cu1'!Q161</f>
        <v>0</v>
      </c>
      <c r="R161" s="30">
        <f>+'Cu1'!R161</f>
        <v>0</v>
      </c>
      <c r="S161" s="28">
        <f>+'Cu1'!S161</f>
        <v>0</v>
      </c>
      <c r="T161" s="29">
        <f>+'Cu1'!T161</f>
        <v>0</v>
      </c>
      <c r="U161" s="29">
        <f>+'Cu1'!U161</f>
        <v>0</v>
      </c>
      <c r="V161" s="29">
        <f>+'Cu1'!V161</f>
        <v>0</v>
      </c>
      <c r="W161" s="29">
        <f>+'Cu1'!W161</f>
        <v>0</v>
      </c>
      <c r="X161" s="29">
        <f>+'Cu1'!X161</f>
        <v>0</v>
      </c>
      <c r="Y161" s="29">
        <f>+'Cu1'!Y161</f>
        <v>0</v>
      </c>
      <c r="Z161" s="29">
        <f>+'Cu1'!Z161</f>
        <v>0</v>
      </c>
      <c r="AA161" s="29">
        <f>+'Cu1'!AA161</f>
        <v>0</v>
      </c>
      <c r="AB161" s="28">
        <f>+'Cu1'!AB161</f>
        <v>0</v>
      </c>
      <c r="AC161" s="28">
        <f>+'Cu1'!AC161</f>
        <v>0</v>
      </c>
      <c r="AD161" s="28">
        <f>+'Cu1'!AD161</f>
        <v>0</v>
      </c>
      <c r="AE161" s="29">
        <f>+'Cu1'!AE161</f>
        <v>0</v>
      </c>
      <c r="AF161" s="29">
        <f>+'Cu1'!AF161</f>
        <v>0</v>
      </c>
      <c r="AG161" s="28">
        <f>+'Cu1'!AG161</f>
        <v>0</v>
      </c>
      <c r="AH161" s="28">
        <f>+'Cu1'!AH161</f>
        <v>0</v>
      </c>
      <c r="AI161" s="29">
        <f>+'Cu1'!AI161</f>
        <v>0</v>
      </c>
      <c r="AJ161" s="29">
        <f>+'Cu1'!AJ161</f>
        <v>0</v>
      </c>
      <c r="AK161" s="29">
        <f>+'Cu1'!AK161</f>
        <v>0</v>
      </c>
      <c r="AL161" s="29">
        <f>+'Cu1'!AL161</f>
        <v>0</v>
      </c>
      <c r="AM161" s="29">
        <f>+'Cu1'!AM161</f>
        <v>0</v>
      </c>
      <c r="AN161" s="29">
        <f>+'Cu1'!AN161</f>
        <v>0</v>
      </c>
      <c r="AO161" s="29">
        <f>+'Cu1'!AO161</f>
        <v>0</v>
      </c>
      <c r="AP161" s="29">
        <f>+'Cu1'!AP161</f>
        <v>0</v>
      </c>
      <c r="AQ161" s="29">
        <f>+'Cu1'!AQ161</f>
        <v>0</v>
      </c>
      <c r="AR161" s="29">
        <f>+'Cu1'!AR161</f>
        <v>0</v>
      </c>
      <c r="AS161" s="29">
        <f>+'Cu1'!AS161</f>
        <v>0</v>
      </c>
      <c r="AT161" s="29">
        <f>+'Cu1'!AT161</f>
        <v>0</v>
      </c>
      <c r="AU161" s="29">
        <f>+'Cu1'!AU161</f>
        <v>0</v>
      </c>
      <c r="AV161" s="29">
        <f>+'Cu1'!AV161</f>
        <v>0</v>
      </c>
      <c r="AW161" s="40">
        <f>+'Cu1'!AW161</f>
        <v>0</v>
      </c>
      <c r="AX161" s="40">
        <f>+'Cu1'!AX161</f>
        <v>0</v>
      </c>
      <c r="AY161" s="40">
        <f>+'Cu1'!AY161</f>
        <v>0</v>
      </c>
      <c r="AZ161" s="40">
        <f>+'Cu1'!AZ161</f>
        <v>0</v>
      </c>
      <c r="BA161" s="40">
        <f>+'Cu1'!BA161</f>
        <v>0</v>
      </c>
      <c r="BB161" s="40">
        <f>+'Cu1'!BB161</f>
        <v>0</v>
      </c>
      <c r="BC161" s="40">
        <f>+'Cu1'!BC161</f>
        <v>0</v>
      </c>
      <c r="BD161" s="40">
        <f>+'Cu1'!BD161</f>
        <v>0</v>
      </c>
      <c r="BE161" s="40">
        <f>+'Cu1'!BE161</f>
        <v>0</v>
      </c>
      <c r="BF161" s="40">
        <f>+'Cu1'!BF161</f>
        <v>0</v>
      </c>
      <c r="BG161" s="40">
        <f>+'Cu1'!BG161</f>
        <v>0</v>
      </c>
      <c r="BH161" s="40"/>
      <c r="BI161" s="40"/>
      <c r="BJ161" s="40"/>
      <c r="BK161" s="40"/>
      <c r="BL161" s="40"/>
      <c r="BM161" s="40"/>
    </row>
    <row r="162" spans="1:65" hidden="1">
      <c r="A162" s="34">
        <f>+'Cu1'!A162</f>
        <v>0</v>
      </c>
      <c r="B162" s="36">
        <f>+'Cu1'!B162</f>
        <v>0</v>
      </c>
      <c r="C162" s="29">
        <f>+'Cu1'!C162</f>
        <v>0</v>
      </c>
      <c r="D162" s="29">
        <f>+'Cu1'!D162</f>
        <v>0</v>
      </c>
      <c r="E162" s="29">
        <f>+'Cu1'!E162</f>
        <v>0</v>
      </c>
      <c r="F162" s="29">
        <f>+'Cu1'!F162</f>
        <v>0</v>
      </c>
      <c r="G162" s="29">
        <f>+'Cu1'!G162</f>
        <v>0</v>
      </c>
      <c r="H162" s="29">
        <f>+'Cu1'!H162</f>
        <v>0</v>
      </c>
      <c r="I162" s="29">
        <f>+'Cu1'!I162</f>
        <v>0</v>
      </c>
      <c r="J162" s="29">
        <f>+'Cu1'!J162</f>
        <v>0</v>
      </c>
      <c r="K162" s="29">
        <f>+'Cu1'!K162</f>
        <v>0</v>
      </c>
      <c r="L162" s="29">
        <f>+'Cu1'!L162</f>
        <v>0</v>
      </c>
      <c r="M162" s="29">
        <f>+'Cu1'!M162</f>
        <v>0</v>
      </c>
      <c r="N162" s="29">
        <f>+'Cu1'!N162</f>
        <v>0</v>
      </c>
      <c r="O162" s="29">
        <f>+'Cu1'!O162</f>
        <v>0</v>
      </c>
      <c r="P162" s="29">
        <f>+'Cu1'!P162</f>
        <v>0</v>
      </c>
      <c r="Q162" s="29">
        <f>+'Cu1'!Q162</f>
        <v>0</v>
      </c>
      <c r="R162" s="30">
        <f>+'Cu1'!R162</f>
        <v>0</v>
      </c>
      <c r="S162" s="28">
        <f>+'Cu1'!S162</f>
        <v>0</v>
      </c>
      <c r="T162" s="29">
        <f>+'Cu1'!T162</f>
        <v>0</v>
      </c>
      <c r="U162" s="29">
        <f>+'Cu1'!U162</f>
        <v>0</v>
      </c>
      <c r="V162" s="29">
        <f>+'Cu1'!V162</f>
        <v>0</v>
      </c>
      <c r="W162" s="29">
        <f>+'Cu1'!W162</f>
        <v>0</v>
      </c>
      <c r="X162" s="29">
        <f>+'Cu1'!X162</f>
        <v>0</v>
      </c>
      <c r="Y162" s="29">
        <f>+'Cu1'!Y162</f>
        <v>0</v>
      </c>
      <c r="Z162" s="29">
        <f>+'Cu1'!Z162</f>
        <v>0</v>
      </c>
      <c r="AA162" s="29">
        <f>+'Cu1'!AA162</f>
        <v>0</v>
      </c>
      <c r="AB162" s="28">
        <f>+'Cu1'!AB162</f>
        <v>0</v>
      </c>
      <c r="AC162" s="28">
        <f>+'Cu1'!AC162</f>
        <v>0</v>
      </c>
      <c r="AD162" s="28">
        <f>+'Cu1'!AD162</f>
        <v>0</v>
      </c>
      <c r="AE162" s="29">
        <f>+'Cu1'!AE162</f>
        <v>0</v>
      </c>
      <c r="AF162" s="29">
        <f>+'Cu1'!AF162</f>
        <v>0</v>
      </c>
      <c r="AG162" s="28">
        <f>+'Cu1'!AG162</f>
        <v>0</v>
      </c>
      <c r="AH162" s="28">
        <f>+'Cu1'!AH162</f>
        <v>0</v>
      </c>
      <c r="AI162" s="29">
        <f>+'Cu1'!AI162</f>
        <v>0</v>
      </c>
      <c r="AJ162" s="29">
        <f>+'Cu1'!AJ162</f>
        <v>0</v>
      </c>
      <c r="AK162" s="29">
        <f>+'Cu1'!AK162</f>
        <v>0</v>
      </c>
      <c r="AL162" s="29">
        <f>+'Cu1'!AL162</f>
        <v>0</v>
      </c>
      <c r="AM162" s="29">
        <f>+'Cu1'!AM162</f>
        <v>0</v>
      </c>
      <c r="AN162" s="29">
        <f>+'Cu1'!AN162</f>
        <v>0</v>
      </c>
      <c r="AO162" s="29">
        <f>+'Cu1'!AO162</f>
        <v>0</v>
      </c>
      <c r="AP162" s="29">
        <f>+'Cu1'!AP162</f>
        <v>0</v>
      </c>
      <c r="AQ162" s="29">
        <f>+'Cu1'!AQ162</f>
        <v>0</v>
      </c>
      <c r="AR162" s="29">
        <f>+'Cu1'!AR162</f>
        <v>0</v>
      </c>
      <c r="AS162" s="29">
        <f>+'Cu1'!AS162</f>
        <v>0</v>
      </c>
      <c r="AT162" s="29">
        <f>+'Cu1'!AT162</f>
        <v>0</v>
      </c>
      <c r="AU162" s="29">
        <f>+'Cu1'!AU162</f>
        <v>0</v>
      </c>
      <c r="AV162" s="29">
        <f>+'Cu1'!AV162</f>
        <v>0</v>
      </c>
      <c r="AW162" s="40">
        <f>+'Cu1'!AW162</f>
        <v>0</v>
      </c>
      <c r="AX162" s="40">
        <f>+'Cu1'!AX162</f>
        <v>0</v>
      </c>
      <c r="AY162" s="40">
        <f>+'Cu1'!AY162</f>
        <v>0</v>
      </c>
      <c r="AZ162" s="40">
        <f>+'Cu1'!AZ162</f>
        <v>0</v>
      </c>
      <c r="BA162" s="40">
        <f>+'Cu1'!BA162</f>
        <v>0</v>
      </c>
      <c r="BB162" s="40">
        <f>+'Cu1'!BB162</f>
        <v>0</v>
      </c>
      <c r="BC162" s="40">
        <f>+'Cu1'!BC162</f>
        <v>0</v>
      </c>
      <c r="BD162" s="40">
        <f>+'Cu1'!BD162</f>
        <v>0</v>
      </c>
      <c r="BE162" s="40">
        <f>+'Cu1'!BE162</f>
        <v>0</v>
      </c>
      <c r="BF162" s="40">
        <f>+'Cu1'!BF162</f>
        <v>0</v>
      </c>
      <c r="BG162" s="40">
        <f>+'Cu1'!BG162</f>
        <v>0</v>
      </c>
      <c r="BH162" s="40"/>
      <c r="BI162" s="40"/>
      <c r="BJ162" s="40"/>
      <c r="BK162" s="40"/>
      <c r="BL162" s="40"/>
      <c r="BM162" s="40"/>
    </row>
    <row r="163" spans="1:65" hidden="1">
      <c r="A163" s="33">
        <f>+'Cu1'!A163</f>
        <v>0</v>
      </c>
      <c r="B163" s="36">
        <f>+'Cu1'!B163</f>
        <v>0</v>
      </c>
      <c r="C163" s="29">
        <f>+'Cu1'!C163</f>
        <v>0</v>
      </c>
      <c r="D163" s="29">
        <f>+'Cu1'!D163</f>
        <v>0</v>
      </c>
      <c r="E163" s="29">
        <f>+'Cu1'!E163</f>
        <v>0</v>
      </c>
      <c r="F163" s="29">
        <f>+'Cu1'!F163</f>
        <v>0</v>
      </c>
      <c r="G163" s="29">
        <f>+'Cu1'!G163</f>
        <v>0</v>
      </c>
      <c r="H163" s="29">
        <f>+'Cu1'!H163</f>
        <v>0</v>
      </c>
      <c r="I163" s="29">
        <f>+'Cu1'!I163</f>
        <v>0</v>
      </c>
      <c r="J163" s="29">
        <f>+'Cu1'!J163</f>
        <v>0</v>
      </c>
      <c r="K163" s="29">
        <f>+'Cu1'!K163</f>
        <v>0</v>
      </c>
      <c r="L163" s="29">
        <f>+'Cu1'!L163</f>
        <v>0</v>
      </c>
      <c r="M163" s="29">
        <f>+'Cu1'!M163</f>
        <v>0</v>
      </c>
      <c r="N163" s="29">
        <f>+'Cu1'!N163</f>
        <v>0</v>
      </c>
      <c r="O163" s="29">
        <f>+'Cu1'!O163</f>
        <v>0</v>
      </c>
      <c r="P163" s="29">
        <f>+'Cu1'!P163</f>
        <v>0</v>
      </c>
      <c r="Q163" s="29">
        <f>+'Cu1'!Q163</f>
        <v>0</v>
      </c>
      <c r="R163" s="30">
        <f>+'Cu1'!R163</f>
        <v>0</v>
      </c>
      <c r="S163" s="28">
        <f>+'Cu1'!S163</f>
        <v>0</v>
      </c>
      <c r="T163" s="29">
        <f>+'Cu1'!T163</f>
        <v>0</v>
      </c>
      <c r="U163" s="29">
        <f>+'Cu1'!U163</f>
        <v>0</v>
      </c>
      <c r="V163" s="29">
        <f>+'Cu1'!V163</f>
        <v>0</v>
      </c>
      <c r="W163" s="29">
        <f>+'Cu1'!W163</f>
        <v>0</v>
      </c>
      <c r="X163" s="29">
        <f>+'Cu1'!X163</f>
        <v>0</v>
      </c>
      <c r="Y163" s="29">
        <f>+'Cu1'!Y163</f>
        <v>0</v>
      </c>
      <c r="Z163" s="29">
        <f>+'Cu1'!Z163</f>
        <v>0</v>
      </c>
      <c r="AA163" s="29">
        <f>+'Cu1'!AA163</f>
        <v>0</v>
      </c>
      <c r="AB163" s="28">
        <f>+'Cu1'!AB163</f>
        <v>0</v>
      </c>
      <c r="AC163" s="28">
        <f>+'Cu1'!AC163</f>
        <v>0</v>
      </c>
      <c r="AD163" s="28">
        <f>+'Cu1'!AD163</f>
        <v>0</v>
      </c>
      <c r="AE163" s="29">
        <f>+'Cu1'!AE163</f>
        <v>0</v>
      </c>
      <c r="AF163" s="29">
        <f>+'Cu1'!AF163</f>
        <v>0</v>
      </c>
      <c r="AG163" s="28">
        <f>+'Cu1'!AG163</f>
        <v>0</v>
      </c>
      <c r="AH163" s="28">
        <f>+'Cu1'!AH163</f>
        <v>0</v>
      </c>
      <c r="AI163" s="29">
        <f>+'Cu1'!AI163</f>
        <v>0</v>
      </c>
      <c r="AJ163" s="29">
        <f>+'Cu1'!AJ163</f>
        <v>0</v>
      </c>
      <c r="AK163" s="29">
        <f>+'Cu1'!AK163</f>
        <v>0</v>
      </c>
      <c r="AL163" s="29">
        <f>+'Cu1'!AL163</f>
        <v>0</v>
      </c>
      <c r="AM163" s="29">
        <f>+'Cu1'!AM163</f>
        <v>0</v>
      </c>
      <c r="AN163" s="29">
        <f>+'Cu1'!AN163</f>
        <v>0</v>
      </c>
      <c r="AO163" s="29">
        <f>+'Cu1'!AO163</f>
        <v>0</v>
      </c>
      <c r="AP163" s="29">
        <f>+'Cu1'!AP163</f>
        <v>0</v>
      </c>
      <c r="AQ163" s="29">
        <f>+'Cu1'!AQ163</f>
        <v>0</v>
      </c>
      <c r="AR163" s="29">
        <f>+'Cu1'!AR163</f>
        <v>0</v>
      </c>
      <c r="AS163" s="29">
        <f>+'Cu1'!AS163</f>
        <v>0</v>
      </c>
      <c r="AT163" s="29">
        <f>+'Cu1'!AT163</f>
        <v>0</v>
      </c>
      <c r="AU163" s="29">
        <f>+'Cu1'!AU163</f>
        <v>0</v>
      </c>
      <c r="AV163" s="29">
        <f>+'Cu1'!AV163</f>
        <v>0</v>
      </c>
      <c r="AW163" s="40">
        <f>+'Cu1'!AW163</f>
        <v>0</v>
      </c>
      <c r="AX163" s="40">
        <f>+'Cu1'!AX163</f>
        <v>0</v>
      </c>
      <c r="AY163" s="40">
        <f>+'Cu1'!AY163</f>
        <v>0</v>
      </c>
      <c r="AZ163" s="40">
        <f>+'Cu1'!AZ163</f>
        <v>0</v>
      </c>
      <c r="BA163" s="40">
        <f>+'Cu1'!BA163</f>
        <v>0</v>
      </c>
      <c r="BB163" s="40">
        <f>+'Cu1'!BB163</f>
        <v>0</v>
      </c>
      <c r="BC163" s="40">
        <f>+'Cu1'!BC163</f>
        <v>0</v>
      </c>
      <c r="BD163" s="40">
        <f>+'Cu1'!BD163</f>
        <v>0</v>
      </c>
      <c r="BE163" s="40">
        <f>+'Cu1'!BE163</f>
        <v>0</v>
      </c>
      <c r="BF163" s="40">
        <f>+'Cu1'!BF163</f>
        <v>0</v>
      </c>
      <c r="BG163" s="40">
        <f>+'Cu1'!BG163</f>
        <v>0</v>
      </c>
      <c r="BH163" s="40"/>
      <c r="BI163" s="40"/>
      <c r="BJ163" s="40"/>
      <c r="BK163" s="40"/>
      <c r="BL163" s="40"/>
      <c r="BM163" s="40"/>
    </row>
    <row r="164" spans="1:65" hidden="1">
      <c r="A164" s="34">
        <f>+'Cu1'!A164</f>
        <v>0</v>
      </c>
      <c r="B164" s="36">
        <f>+'Cu1'!B164</f>
        <v>0</v>
      </c>
      <c r="C164" s="29">
        <f>+'Cu1'!C164</f>
        <v>0</v>
      </c>
      <c r="D164" s="29">
        <f>+'Cu1'!D164</f>
        <v>0</v>
      </c>
      <c r="E164" s="29">
        <f>+'Cu1'!E164</f>
        <v>0</v>
      </c>
      <c r="F164" s="29">
        <f>+'Cu1'!F164</f>
        <v>0</v>
      </c>
      <c r="G164" s="29">
        <f>+'Cu1'!G164</f>
        <v>0</v>
      </c>
      <c r="H164" s="29">
        <f>+'Cu1'!H164</f>
        <v>0</v>
      </c>
      <c r="I164" s="29">
        <f>+'Cu1'!I164</f>
        <v>0</v>
      </c>
      <c r="J164" s="29">
        <f>+'Cu1'!J164</f>
        <v>0</v>
      </c>
      <c r="K164" s="29">
        <f>+'Cu1'!K164</f>
        <v>0</v>
      </c>
      <c r="L164" s="29">
        <f>+'Cu1'!L164</f>
        <v>0</v>
      </c>
      <c r="M164" s="29">
        <f>+'Cu1'!M164</f>
        <v>0</v>
      </c>
      <c r="N164" s="29">
        <f>+'Cu1'!N164</f>
        <v>0</v>
      </c>
      <c r="O164" s="29">
        <f>+'Cu1'!O164</f>
        <v>0</v>
      </c>
      <c r="P164" s="29">
        <f>+'Cu1'!P164</f>
        <v>0</v>
      </c>
      <c r="Q164" s="29">
        <f>+'Cu1'!Q164</f>
        <v>0</v>
      </c>
      <c r="R164" s="30">
        <f>+'Cu1'!R164</f>
        <v>0</v>
      </c>
      <c r="S164" s="28">
        <f>+'Cu1'!S164</f>
        <v>0</v>
      </c>
      <c r="T164" s="29">
        <f>+'Cu1'!T164</f>
        <v>0</v>
      </c>
      <c r="U164" s="29">
        <f>+'Cu1'!U164</f>
        <v>0</v>
      </c>
      <c r="V164" s="29">
        <f>+'Cu1'!V164</f>
        <v>0</v>
      </c>
      <c r="W164" s="29">
        <f>+'Cu1'!W164</f>
        <v>0</v>
      </c>
      <c r="X164" s="29">
        <f>+'Cu1'!X164</f>
        <v>0</v>
      </c>
      <c r="Y164" s="29">
        <f>+'Cu1'!Y164</f>
        <v>0</v>
      </c>
      <c r="Z164" s="29">
        <f>+'Cu1'!Z164</f>
        <v>0</v>
      </c>
      <c r="AA164" s="29">
        <f>+'Cu1'!AA164</f>
        <v>0</v>
      </c>
      <c r="AB164" s="28">
        <f>+'Cu1'!AB164</f>
        <v>0</v>
      </c>
      <c r="AC164" s="28">
        <f>+'Cu1'!AC164</f>
        <v>0</v>
      </c>
      <c r="AD164" s="28">
        <f>+'Cu1'!AD164</f>
        <v>0</v>
      </c>
      <c r="AE164" s="29">
        <f>+'Cu1'!AE164</f>
        <v>0</v>
      </c>
      <c r="AF164" s="29">
        <f>+'Cu1'!AF164</f>
        <v>0</v>
      </c>
      <c r="AG164" s="28">
        <f>+'Cu1'!AG164</f>
        <v>0</v>
      </c>
      <c r="AH164" s="28">
        <f>+'Cu1'!AH164</f>
        <v>0</v>
      </c>
      <c r="AI164" s="29">
        <f>+'Cu1'!AI164</f>
        <v>0</v>
      </c>
      <c r="AJ164" s="29">
        <f>+'Cu1'!AJ164</f>
        <v>0</v>
      </c>
      <c r="AK164" s="29">
        <f>+'Cu1'!AK164</f>
        <v>0</v>
      </c>
      <c r="AL164" s="29">
        <f>+'Cu1'!AL164</f>
        <v>0</v>
      </c>
      <c r="AM164" s="29">
        <f>+'Cu1'!AM164</f>
        <v>0</v>
      </c>
      <c r="AN164" s="29">
        <f>+'Cu1'!AN164</f>
        <v>0</v>
      </c>
      <c r="AO164" s="29">
        <f>+'Cu1'!AO164</f>
        <v>0</v>
      </c>
      <c r="AP164" s="29">
        <f>+'Cu1'!AP164</f>
        <v>0</v>
      </c>
      <c r="AQ164" s="29">
        <f>+'Cu1'!AQ164</f>
        <v>0</v>
      </c>
      <c r="AR164" s="29">
        <f>+'Cu1'!AR164</f>
        <v>0</v>
      </c>
      <c r="AS164" s="29">
        <f>+'Cu1'!AS164</f>
        <v>0</v>
      </c>
      <c r="AT164" s="29">
        <f>+'Cu1'!AT164</f>
        <v>0</v>
      </c>
      <c r="AU164" s="29">
        <f>+'Cu1'!AU164</f>
        <v>0</v>
      </c>
      <c r="AV164" s="29">
        <f>+'Cu1'!AV164</f>
        <v>0</v>
      </c>
      <c r="AW164" s="40">
        <f>+'Cu1'!AW164</f>
        <v>0</v>
      </c>
      <c r="AX164" s="40">
        <f>+'Cu1'!AX164</f>
        <v>0</v>
      </c>
      <c r="AY164" s="40">
        <f>+'Cu1'!AY164</f>
        <v>0</v>
      </c>
      <c r="AZ164" s="40">
        <f>+'Cu1'!AZ164</f>
        <v>0</v>
      </c>
      <c r="BA164" s="40">
        <f>+'Cu1'!BA164</f>
        <v>0</v>
      </c>
      <c r="BB164" s="40">
        <f>+'Cu1'!BB164</f>
        <v>0</v>
      </c>
      <c r="BC164" s="40">
        <f>+'Cu1'!BC164</f>
        <v>0</v>
      </c>
      <c r="BD164" s="40">
        <f>+'Cu1'!BD164</f>
        <v>0</v>
      </c>
      <c r="BE164" s="40">
        <f>+'Cu1'!BE164</f>
        <v>0</v>
      </c>
      <c r="BF164" s="40">
        <f>+'Cu1'!BF164</f>
        <v>0</v>
      </c>
      <c r="BG164" s="40">
        <f>+'Cu1'!BG164</f>
        <v>0</v>
      </c>
      <c r="BH164" s="40"/>
      <c r="BI164" s="40"/>
      <c r="BJ164" s="40"/>
      <c r="BK164" s="40"/>
      <c r="BL164" s="40"/>
      <c r="BM164" s="40"/>
    </row>
    <row r="165" spans="1:65" hidden="1">
      <c r="A165" s="33">
        <f>+'Cu1'!A165</f>
        <v>0</v>
      </c>
      <c r="B165" s="36">
        <f>+'Cu1'!B165</f>
        <v>0</v>
      </c>
      <c r="C165" s="29">
        <f>+'Cu1'!C165</f>
        <v>0</v>
      </c>
      <c r="D165" s="29">
        <f>+'Cu1'!D165</f>
        <v>0</v>
      </c>
      <c r="E165" s="29">
        <f>+'Cu1'!E165</f>
        <v>0</v>
      </c>
      <c r="F165" s="29">
        <f>+'Cu1'!F165</f>
        <v>0</v>
      </c>
      <c r="G165" s="29">
        <f>+'Cu1'!G165</f>
        <v>0</v>
      </c>
      <c r="H165" s="29">
        <f>+'Cu1'!H165</f>
        <v>0</v>
      </c>
      <c r="I165" s="29">
        <f>+'Cu1'!I165</f>
        <v>0</v>
      </c>
      <c r="J165" s="29">
        <f>+'Cu1'!J165</f>
        <v>0</v>
      </c>
      <c r="K165" s="29">
        <f>+'Cu1'!K165</f>
        <v>0</v>
      </c>
      <c r="L165" s="29">
        <f>+'Cu1'!L165</f>
        <v>0</v>
      </c>
      <c r="M165" s="29">
        <f>+'Cu1'!M165</f>
        <v>0</v>
      </c>
      <c r="N165" s="29">
        <f>+'Cu1'!N165</f>
        <v>0</v>
      </c>
      <c r="O165" s="29">
        <f>+'Cu1'!O165</f>
        <v>0</v>
      </c>
      <c r="P165" s="29">
        <f>+'Cu1'!P165</f>
        <v>0</v>
      </c>
      <c r="Q165" s="29">
        <f>+'Cu1'!Q165</f>
        <v>0</v>
      </c>
      <c r="R165" s="30">
        <f>+'Cu1'!R165</f>
        <v>0</v>
      </c>
      <c r="S165" s="28">
        <f>+'Cu1'!S165</f>
        <v>0</v>
      </c>
      <c r="T165" s="29">
        <f>+'Cu1'!T165</f>
        <v>0</v>
      </c>
      <c r="U165" s="29">
        <f>+'Cu1'!U165</f>
        <v>0</v>
      </c>
      <c r="V165" s="29">
        <f>+'Cu1'!V165</f>
        <v>0</v>
      </c>
      <c r="W165" s="29">
        <f>+'Cu1'!W165</f>
        <v>0</v>
      </c>
      <c r="X165" s="29">
        <f>+'Cu1'!X165</f>
        <v>0</v>
      </c>
      <c r="Y165" s="29">
        <f>+'Cu1'!Y165</f>
        <v>0</v>
      </c>
      <c r="Z165" s="29">
        <f>+'Cu1'!Z165</f>
        <v>0</v>
      </c>
      <c r="AA165" s="29">
        <f>+'Cu1'!AA165</f>
        <v>0</v>
      </c>
      <c r="AB165" s="28">
        <f>+'Cu1'!AB165</f>
        <v>0</v>
      </c>
      <c r="AC165" s="28">
        <f>+'Cu1'!AC165</f>
        <v>0</v>
      </c>
      <c r="AD165" s="28">
        <f>+'Cu1'!AD165</f>
        <v>0</v>
      </c>
      <c r="AE165" s="29">
        <f>+'Cu1'!AE165</f>
        <v>0</v>
      </c>
      <c r="AF165" s="29">
        <f>+'Cu1'!AF165</f>
        <v>0</v>
      </c>
      <c r="AG165" s="28">
        <f>+'Cu1'!AG165</f>
        <v>0</v>
      </c>
      <c r="AH165" s="28">
        <f>+'Cu1'!AH165</f>
        <v>0</v>
      </c>
      <c r="AI165" s="29">
        <f>+'Cu1'!AI165</f>
        <v>0</v>
      </c>
      <c r="AJ165" s="29">
        <f>+'Cu1'!AJ165</f>
        <v>0</v>
      </c>
      <c r="AK165" s="29">
        <f>+'Cu1'!AK165</f>
        <v>0</v>
      </c>
      <c r="AL165" s="29">
        <f>+'Cu1'!AL165</f>
        <v>0</v>
      </c>
      <c r="AM165" s="29">
        <f>+'Cu1'!AM165</f>
        <v>0</v>
      </c>
      <c r="AN165" s="29">
        <f>+'Cu1'!AN165</f>
        <v>0</v>
      </c>
      <c r="AO165" s="29">
        <f>+'Cu1'!AO165</f>
        <v>0</v>
      </c>
      <c r="AP165" s="29">
        <f>+'Cu1'!AP165</f>
        <v>0</v>
      </c>
      <c r="AQ165" s="29">
        <f>+'Cu1'!AQ165</f>
        <v>0</v>
      </c>
      <c r="AR165" s="29">
        <f>+'Cu1'!AR165</f>
        <v>0</v>
      </c>
      <c r="AS165" s="29">
        <f>+'Cu1'!AS165</f>
        <v>0</v>
      </c>
      <c r="AT165" s="29">
        <f>+'Cu1'!AT165</f>
        <v>0</v>
      </c>
      <c r="AU165" s="29">
        <f>+'Cu1'!AU165</f>
        <v>0</v>
      </c>
      <c r="AV165" s="29">
        <f>+'Cu1'!AV165</f>
        <v>0</v>
      </c>
      <c r="AW165" s="40">
        <f>+'Cu1'!AW165</f>
        <v>0</v>
      </c>
      <c r="AX165" s="40">
        <f>+'Cu1'!AX165</f>
        <v>0</v>
      </c>
      <c r="AY165" s="40">
        <f>+'Cu1'!AY165</f>
        <v>0</v>
      </c>
      <c r="AZ165" s="40">
        <f>+'Cu1'!AZ165</f>
        <v>0</v>
      </c>
      <c r="BA165" s="40">
        <f>+'Cu1'!BA165</f>
        <v>0</v>
      </c>
      <c r="BB165" s="40">
        <f>+'Cu1'!BB165</f>
        <v>0</v>
      </c>
      <c r="BC165" s="40">
        <f>+'Cu1'!BC165</f>
        <v>0</v>
      </c>
      <c r="BD165" s="40">
        <f>+'Cu1'!BD165</f>
        <v>0</v>
      </c>
      <c r="BE165" s="40">
        <f>+'Cu1'!BE165</f>
        <v>0</v>
      </c>
      <c r="BF165" s="40">
        <f>+'Cu1'!BF165</f>
        <v>0</v>
      </c>
      <c r="BG165" s="40">
        <f>+'Cu1'!BG165</f>
        <v>0</v>
      </c>
      <c r="BH165" s="40"/>
      <c r="BI165" s="40"/>
      <c r="BJ165" s="40"/>
      <c r="BK165" s="40"/>
      <c r="BL165" s="40"/>
      <c r="BM165" s="40"/>
    </row>
    <row r="166" spans="1:65" hidden="1">
      <c r="A166" s="34">
        <f>+'Cu1'!A166</f>
        <v>0</v>
      </c>
      <c r="B166" s="36">
        <f>+'Cu1'!B166</f>
        <v>0</v>
      </c>
      <c r="C166" s="29">
        <f>+'Cu1'!C166</f>
        <v>0</v>
      </c>
      <c r="D166" s="29">
        <f>+'Cu1'!D166</f>
        <v>0</v>
      </c>
      <c r="E166" s="29">
        <f>+'Cu1'!E166</f>
        <v>0</v>
      </c>
      <c r="F166" s="29">
        <f>+'Cu1'!F166</f>
        <v>0</v>
      </c>
      <c r="G166" s="29">
        <f>+'Cu1'!G166</f>
        <v>15</v>
      </c>
      <c r="H166" s="29">
        <f>+'Cu1'!H166</f>
        <v>0</v>
      </c>
      <c r="I166" s="29">
        <f>+'Cu1'!I166</f>
        <v>0</v>
      </c>
      <c r="J166" s="29">
        <f>+'Cu1'!J166</f>
        <v>0</v>
      </c>
      <c r="K166" s="29">
        <f>+'Cu1'!K166</f>
        <v>0</v>
      </c>
      <c r="L166" s="29">
        <f>+'Cu1'!L166</f>
        <v>0</v>
      </c>
      <c r="M166" s="29">
        <f>+'Cu1'!M166</f>
        <v>0</v>
      </c>
      <c r="N166" s="29">
        <f>+'Cu1'!N166</f>
        <v>0</v>
      </c>
      <c r="O166" s="29">
        <f>+'Cu1'!O166</f>
        <v>0</v>
      </c>
      <c r="P166" s="29">
        <f>+'Cu1'!P166</f>
        <v>0</v>
      </c>
      <c r="Q166" s="29">
        <f>+'Cu1'!Q166</f>
        <v>0</v>
      </c>
      <c r="R166" s="30">
        <f>+'Cu1'!R166</f>
        <v>0</v>
      </c>
      <c r="S166" s="28">
        <f>+'Cu1'!S166</f>
        <v>0</v>
      </c>
      <c r="T166" s="29">
        <f>+'Cu1'!T166</f>
        <v>0</v>
      </c>
      <c r="U166" s="29">
        <f>+'Cu1'!U166</f>
        <v>0</v>
      </c>
      <c r="V166" s="29">
        <f>+'Cu1'!V166</f>
        <v>0</v>
      </c>
      <c r="W166" s="29">
        <f>+'Cu1'!W166</f>
        <v>0</v>
      </c>
      <c r="X166" s="29">
        <f>+'Cu1'!X166</f>
        <v>0</v>
      </c>
      <c r="Y166" s="29">
        <f>+'Cu1'!Y166</f>
        <v>0</v>
      </c>
      <c r="Z166" s="29">
        <f>+'Cu1'!Z166</f>
        <v>0</v>
      </c>
      <c r="AA166" s="29">
        <f>+'Cu1'!AA166</f>
        <v>0</v>
      </c>
      <c r="AB166" s="28">
        <f>+'Cu1'!AB166</f>
        <v>0</v>
      </c>
      <c r="AC166" s="28">
        <f>+'Cu1'!AC166</f>
        <v>0</v>
      </c>
      <c r="AD166" s="28">
        <f>+'Cu1'!AD166</f>
        <v>0</v>
      </c>
      <c r="AE166" s="29">
        <f>+'Cu1'!AE166</f>
        <v>0</v>
      </c>
      <c r="AF166" s="29">
        <f>+'Cu1'!AF166</f>
        <v>0</v>
      </c>
      <c r="AG166" s="28">
        <f>+'Cu1'!AG166</f>
        <v>0</v>
      </c>
      <c r="AH166" s="28">
        <f>+'Cu1'!AH166</f>
        <v>0</v>
      </c>
      <c r="AI166" s="29">
        <f>+'Cu1'!AI166</f>
        <v>0</v>
      </c>
      <c r="AJ166" s="29">
        <f>+'Cu1'!AJ166</f>
        <v>0</v>
      </c>
      <c r="AK166" s="29">
        <f>+'Cu1'!AK166</f>
        <v>0</v>
      </c>
      <c r="AL166" s="29">
        <f>+'Cu1'!AL166</f>
        <v>0</v>
      </c>
      <c r="AM166" s="29">
        <f>+'Cu1'!AM166</f>
        <v>0</v>
      </c>
      <c r="AN166" s="29">
        <f>+'Cu1'!AN166</f>
        <v>0</v>
      </c>
      <c r="AO166" s="29">
        <f>+'Cu1'!AO166</f>
        <v>0</v>
      </c>
      <c r="AP166" s="29">
        <f>+'Cu1'!AP166</f>
        <v>0</v>
      </c>
      <c r="AQ166" s="29">
        <f>+'Cu1'!AQ166</f>
        <v>0</v>
      </c>
      <c r="AR166" s="29">
        <f>+'Cu1'!AR166</f>
        <v>0</v>
      </c>
      <c r="AS166" s="29">
        <f>+'Cu1'!AS166</f>
        <v>0</v>
      </c>
      <c r="AT166" s="29">
        <f>+'Cu1'!AT166</f>
        <v>0</v>
      </c>
      <c r="AU166" s="29">
        <f>+'Cu1'!AU166</f>
        <v>0</v>
      </c>
      <c r="AV166" s="29">
        <f>+'Cu1'!AV166</f>
        <v>0</v>
      </c>
      <c r="AW166" s="40">
        <f>+'Cu1'!AW166</f>
        <v>0</v>
      </c>
      <c r="AX166" s="40">
        <f>+'Cu1'!AX166</f>
        <v>0</v>
      </c>
      <c r="AY166" s="40">
        <f>+'Cu1'!AY166</f>
        <v>0</v>
      </c>
      <c r="AZ166" s="40">
        <f>+'Cu1'!AZ166</f>
        <v>0</v>
      </c>
      <c r="BA166" s="40">
        <f>+'Cu1'!BA166</f>
        <v>0</v>
      </c>
      <c r="BB166" s="40">
        <f>+'Cu1'!BB166</f>
        <v>0</v>
      </c>
      <c r="BC166" s="40">
        <f>+'Cu1'!BC166</f>
        <v>0</v>
      </c>
      <c r="BD166" s="40">
        <f>+'Cu1'!BD166</f>
        <v>0</v>
      </c>
      <c r="BE166" s="40">
        <f>+'Cu1'!BE166</f>
        <v>0</v>
      </c>
      <c r="BF166" s="40">
        <f>+'Cu1'!BF166</f>
        <v>0</v>
      </c>
      <c r="BG166" s="40">
        <f>+'Cu1'!BG166</f>
        <v>0</v>
      </c>
      <c r="BH166" s="40"/>
      <c r="BI166" s="40"/>
      <c r="BJ166" s="40"/>
      <c r="BK166" s="40"/>
      <c r="BL166" s="40"/>
      <c r="BM166" s="40"/>
    </row>
    <row r="167" spans="1:65" hidden="1">
      <c r="A167" s="33">
        <f>+'Cu1'!A167</f>
        <v>0</v>
      </c>
      <c r="B167" s="36">
        <f>+'Cu1'!B167</f>
        <v>0</v>
      </c>
      <c r="C167" s="29">
        <f>+'Cu1'!C167</f>
        <v>0</v>
      </c>
      <c r="D167" s="29">
        <f>+'Cu1'!D167</f>
        <v>0</v>
      </c>
      <c r="E167" s="29">
        <f>+'Cu1'!E167</f>
        <v>0</v>
      </c>
      <c r="F167" s="29">
        <f>+'Cu1'!F167</f>
        <v>0</v>
      </c>
      <c r="G167" s="29">
        <f>+'Cu1'!G167</f>
        <v>0</v>
      </c>
      <c r="H167" s="29">
        <f>+'Cu1'!H167</f>
        <v>0</v>
      </c>
      <c r="I167" s="29">
        <f>+'Cu1'!I167</f>
        <v>0</v>
      </c>
      <c r="J167" s="29">
        <f>+'Cu1'!J167</f>
        <v>0</v>
      </c>
      <c r="K167" s="29">
        <f>+'Cu1'!K167</f>
        <v>0</v>
      </c>
      <c r="L167" s="29">
        <f>+'Cu1'!L167</f>
        <v>0</v>
      </c>
      <c r="M167" s="29">
        <f>+'Cu1'!M167</f>
        <v>0</v>
      </c>
      <c r="N167" s="29">
        <f>+'Cu1'!N167</f>
        <v>0</v>
      </c>
      <c r="O167" s="29">
        <f>+'Cu1'!O167</f>
        <v>0</v>
      </c>
      <c r="P167" s="29">
        <f>+'Cu1'!P167</f>
        <v>0</v>
      </c>
      <c r="Q167" s="29">
        <f>+'Cu1'!Q167</f>
        <v>0</v>
      </c>
      <c r="R167" s="30">
        <f>+'Cu1'!R167</f>
        <v>0</v>
      </c>
      <c r="S167" s="28">
        <f>+'Cu1'!S167</f>
        <v>0</v>
      </c>
      <c r="T167" s="29">
        <f>+'Cu1'!T167</f>
        <v>0</v>
      </c>
      <c r="U167" s="29">
        <f>+'Cu1'!U167</f>
        <v>0</v>
      </c>
      <c r="V167" s="29">
        <f>+'Cu1'!V167</f>
        <v>0</v>
      </c>
      <c r="W167" s="29">
        <f>+'Cu1'!W167</f>
        <v>0</v>
      </c>
      <c r="X167" s="29">
        <f>+'Cu1'!X167</f>
        <v>0</v>
      </c>
      <c r="Y167" s="29">
        <f>+'Cu1'!Y167</f>
        <v>0</v>
      </c>
      <c r="Z167" s="29">
        <f>+'Cu1'!Z167</f>
        <v>0</v>
      </c>
      <c r="AA167" s="29">
        <f>+'Cu1'!AA167</f>
        <v>0</v>
      </c>
      <c r="AB167" s="28">
        <f>+'Cu1'!AB167</f>
        <v>0</v>
      </c>
      <c r="AC167" s="28">
        <f>+'Cu1'!AC167</f>
        <v>0</v>
      </c>
      <c r="AD167" s="28">
        <f>+'Cu1'!AD167</f>
        <v>0</v>
      </c>
      <c r="AE167" s="29">
        <f>+'Cu1'!AE167</f>
        <v>0</v>
      </c>
      <c r="AF167" s="29">
        <f>+'Cu1'!AF167</f>
        <v>0</v>
      </c>
      <c r="AG167" s="28">
        <f>+'Cu1'!AG167</f>
        <v>0</v>
      </c>
      <c r="AH167" s="28">
        <f>+'Cu1'!AH167</f>
        <v>0</v>
      </c>
      <c r="AI167" s="29">
        <f>+'Cu1'!AI167</f>
        <v>0</v>
      </c>
      <c r="AJ167" s="29">
        <f>+'Cu1'!AJ167</f>
        <v>0</v>
      </c>
      <c r="AK167" s="29">
        <f>+'Cu1'!AK167</f>
        <v>0</v>
      </c>
      <c r="AL167" s="29">
        <f>+'Cu1'!AL167</f>
        <v>0</v>
      </c>
      <c r="AM167" s="29">
        <f>+'Cu1'!AM167</f>
        <v>0</v>
      </c>
      <c r="AN167" s="29">
        <f>+'Cu1'!AN167</f>
        <v>0</v>
      </c>
      <c r="AO167" s="29">
        <f>+'Cu1'!AO167</f>
        <v>0</v>
      </c>
      <c r="AP167" s="29">
        <f>+'Cu1'!AP167</f>
        <v>0</v>
      </c>
      <c r="AQ167" s="29">
        <f>+'Cu1'!AQ167</f>
        <v>0</v>
      </c>
      <c r="AR167" s="29">
        <f>+'Cu1'!AR167</f>
        <v>0</v>
      </c>
      <c r="AS167" s="29">
        <f>+'Cu1'!AS167</f>
        <v>0</v>
      </c>
      <c r="AT167" s="29">
        <f>+'Cu1'!AT167</f>
        <v>0</v>
      </c>
      <c r="AU167" s="29">
        <f>+'Cu1'!AU167</f>
        <v>0</v>
      </c>
      <c r="AV167" s="29">
        <f>+'Cu1'!AV167</f>
        <v>0</v>
      </c>
      <c r="AW167" s="40">
        <f>+'Cu1'!AW167</f>
        <v>0</v>
      </c>
      <c r="AX167" s="40">
        <f>+'Cu1'!AX167</f>
        <v>0</v>
      </c>
      <c r="AY167" s="40">
        <f>+'Cu1'!AY167</f>
        <v>0</v>
      </c>
      <c r="AZ167" s="40">
        <f>+'Cu1'!AZ167</f>
        <v>0</v>
      </c>
      <c r="BA167" s="40">
        <f>+'Cu1'!BA167</f>
        <v>0</v>
      </c>
      <c r="BB167" s="40">
        <f>+'Cu1'!BB167</f>
        <v>0</v>
      </c>
      <c r="BC167" s="40">
        <f>+'Cu1'!BC167</f>
        <v>0</v>
      </c>
      <c r="BD167" s="40">
        <f>+'Cu1'!BD167</f>
        <v>0</v>
      </c>
      <c r="BE167" s="40">
        <f>+'Cu1'!BE167</f>
        <v>0</v>
      </c>
      <c r="BF167" s="40">
        <f>+'Cu1'!BF167</f>
        <v>0</v>
      </c>
      <c r="BG167" s="40">
        <f>+'Cu1'!BG167</f>
        <v>0</v>
      </c>
      <c r="BH167" s="40"/>
      <c r="BI167" s="40"/>
      <c r="BJ167" s="40"/>
      <c r="BK167" s="40"/>
      <c r="BL167" s="40"/>
      <c r="BM167" s="40"/>
    </row>
    <row r="168" spans="1:65" hidden="1">
      <c r="A168" s="34">
        <f>+'Cu1'!A168</f>
        <v>0</v>
      </c>
      <c r="B168" s="36">
        <f>+'Cu1'!B168</f>
        <v>0</v>
      </c>
      <c r="C168" s="29">
        <f>+'Cu1'!C168</f>
        <v>0</v>
      </c>
      <c r="D168" s="29">
        <f>+'Cu1'!D168</f>
        <v>0</v>
      </c>
      <c r="E168" s="29">
        <f>+'Cu1'!E168</f>
        <v>0</v>
      </c>
      <c r="F168" s="29">
        <f>+'Cu1'!F168</f>
        <v>0</v>
      </c>
      <c r="G168" s="29">
        <f>+'Cu1'!G168</f>
        <v>0</v>
      </c>
      <c r="H168" s="29">
        <f>+'Cu1'!H168</f>
        <v>0</v>
      </c>
      <c r="I168" s="29">
        <f>+'Cu1'!I168</f>
        <v>0</v>
      </c>
      <c r="J168" s="29">
        <f>+'Cu1'!J168</f>
        <v>0</v>
      </c>
      <c r="K168" s="29">
        <f>+'Cu1'!K168</f>
        <v>0</v>
      </c>
      <c r="L168" s="29">
        <f>+'Cu1'!L168</f>
        <v>0</v>
      </c>
      <c r="M168" s="29">
        <f>+'Cu1'!M168</f>
        <v>0</v>
      </c>
      <c r="N168" s="29">
        <f>+'Cu1'!N168</f>
        <v>0</v>
      </c>
      <c r="O168" s="29">
        <f>+'Cu1'!O168</f>
        <v>0</v>
      </c>
      <c r="P168" s="29">
        <f>+'Cu1'!P168</f>
        <v>0</v>
      </c>
      <c r="Q168" s="29">
        <f>+'Cu1'!Q168</f>
        <v>0</v>
      </c>
      <c r="R168" s="30">
        <f>+'Cu1'!R168</f>
        <v>0</v>
      </c>
      <c r="S168" s="28">
        <f>+'Cu1'!S168</f>
        <v>0</v>
      </c>
      <c r="T168" s="29">
        <f>+'Cu1'!T168</f>
        <v>0</v>
      </c>
      <c r="U168" s="29">
        <f>+'Cu1'!U168</f>
        <v>0</v>
      </c>
      <c r="V168" s="29">
        <f>+'Cu1'!V168</f>
        <v>0</v>
      </c>
      <c r="W168" s="29">
        <f>+'Cu1'!W168</f>
        <v>0</v>
      </c>
      <c r="X168" s="29">
        <f>+'Cu1'!X168</f>
        <v>0</v>
      </c>
      <c r="Y168" s="29">
        <f>+'Cu1'!Y168</f>
        <v>0</v>
      </c>
      <c r="Z168" s="29">
        <f>+'Cu1'!Z168</f>
        <v>0</v>
      </c>
      <c r="AA168" s="29">
        <f>+'Cu1'!AA168</f>
        <v>0</v>
      </c>
      <c r="AB168" s="28">
        <f>+'Cu1'!AB168</f>
        <v>0</v>
      </c>
      <c r="AC168" s="28">
        <f>+'Cu1'!AC168</f>
        <v>0</v>
      </c>
      <c r="AD168" s="28">
        <f>+'Cu1'!AD168</f>
        <v>0</v>
      </c>
      <c r="AE168" s="29">
        <f>+'Cu1'!AE168</f>
        <v>0</v>
      </c>
      <c r="AF168" s="29">
        <f>+'Cu1'!AF168</f>
        <v>0</v>
      </c>
      <c r="AG168" s="28">
        <f>+'Cu1'!AG168</f>
        <v>0</v>
      </c>
      <c r="AH168" s="28">
        <f>+'Cu1'!AH168</f>
        <v>0</v>
      </c>
      <c r="AI168" s="29">
        <f>+'Cu1'!AI168</f>
        <v>0</v>
      </c>
      <c r="AJ168" s="29">
        <f>+'Cu1'!AJ168</f>
        <v>0</v>
      </c>
      <c r="AK168" s="29">
        <f>+'Cu1'!AK168</f>
        <v>0</v>
      </c>
      <c r="AL168" s="29">
        <f>+'Cu1'!AL168</f>
        <v>0</v>
      </c>
      <c r="AM168" s="29">
        <f>+'Cu1'!AM168</f>
        <v>0</v>
      </c>
      <c r="AN168" s="29">
        <f>+'Cu1'!AN168</f>
        <v>0</v>
      </c>
      <c r="AO168" s="29">
        <f>+'Cu1'!AO168</f>
        <v>0</v>
      </c>
      <c r="AP168" s="29">
        <f>+'Cu1'!AP168</f>
        <v>0</v>
      </c>
      <c r="AQ168" s="29">
        <f>+'Cu1'!AQ168</f>
        <v>0</v>
      </c>
      <c r="AR168" s="29">
        <f>+'Cu1'!AR168</f>
        <v>0</v>
      </c>
      <c r="AS168" s="29">
        <f>+'Cu1'!AS168</f>
        <v>0</v>
      </c>
      <c r="AT168" s="29">
        <f>+'Cu1'!AT168</f>
        <v>0</v>
      </c>
      <c r="AU168" s="29">
        <f>+'Cu1'!AU168</f>
        <v>0</v>
      </c>
      <c r="AV168" s="29">
        <f>+'Cu1'!AV168</f>
        <v>0</v>
      </c>
      <c r="AW168" s="40">
        <f>+'Cu1'!AW168</f>
        <v>0</v>
      </c>
      <c r="AX168" s="40">
        <f>+'Cu1'!AX168</f>
        <v>0</v>
      </c>
      <c r="AY168" s="40">
        <f>+'Cu1'!AY168</f>
        <v>0</v>
      </c>
      <c r="AZ168" s="40">
        <f>+'Cu1'!AZ168</f>
        <v>0</v>
      </c>
      <c r="BA168" s="40">
        <f>+'Cu1'!BA168</f>
        <v>0</v>
      </c>
      <c r="BB168" s="40">
        <f>+'Cu1'!BB168</f>
        <v>0</v>
      </c>
      <c r="BC168" s="40">
        <f>+'Cu1'!BC168</f>
        <v>0</v>
      </c>
      <c r="BD168" s="40">
        <f>+'Cu1'!BD168</f>
        <v>0</v>
      </c>
      <c r="BE168" s="40">
        <f>+'Cu1'!BE168</f>
        <v>0</v>
      </c>
      <c r="BF168" s="40">
        <f>+'Cu1'!BF168</f>
        <v>0</v>
      </c>
      <c r="BG168" s="40">
        <f>+'Cu1'!BG168</f>
        <v>0</v>
      </c>
      <c r="BH168" s="40"/>
      <c r="BI168" s="40"/>
      <c r="BJ168" s="40"/>
      <c r="BK168" s="40"/>
      <c r="BL168" s="40"/>
      <c r="BM168" s="40"/>
    </row>
    <row r="169" spans="1:65" hidden="1">
      <c r="A169" s="33">
        <f>+'Cu1'!A169</f>
        <v>0</v>
      </c>
      <c r="B169" s="36">
        <f>+'Cu1'!B169</f>
        <v>0</v>
      </c>
      <c r="C169" s="29">
        <f>+'Cu1'!C169</f>
        <v>0</v>
      </c>
      <c r="D169" s="29">
        <f>+'Cu1'!D169</f>
        <v>0</v>
      </c>
      <c r="E169" s="29">
        <f>+'Cu1'!E169</f>
        <v>0</v>
      </c>
      <c r="F169" s="29">
        <f>+'Cu1'!F169</f>
        <v>0</v>
      </c>
      <c r="G169" s="29">
        <f>+'Cu1'!G169</f>
        <v>0</v>
      </c>
      <c r="H169" s="29">
        <f>+'Cu1'!H169</f>
        <v>0</v>
      </c>
      <c r="I169" s="29">
        <f>+'Cu1'!I169</f>
        <v>0</v>
      </c>
      <c r="J169" s="29">
        <f>+'Cu1'!J169</f>
        <v>0</v>
      </c>
      <c r="K169" s="29">
        <f>+'Cu1'!K169</f>
        <v>0</v>
      </c>
      <c r="L169" s="29">
        <f>+'Cu1'!L169</f>
        <v>0</v>
      </c>
      <c r="M169" s="29">
        <f>+'Cu1'!M169</f>
        <v>0</v>
      </c>
      <c r="N169" s="29">
        <f>+'Cu1'!N169</f>
        <v>0</v>
      </c>
      <c r="O169" s="29">
        <f>+'Cu1'!O169</f>
        <v>0</v>
      </c>
      <c r="P169" s="29">
        <f>+'Cu1'!P169</f>
        <v>0</v>
      </c>
      <c r="Q169" s="29">
        <f>+'Cu1'!Q169</f>
        <v>0</v>
      </c>
      <c r="R169" s="30">
        <f>+'Cu1'!R169</f>
        <v>0</v>
      </c>
      <c r="S169" s="28">
        <f>+'Cu1'!S169</f>
        <v>0</v>
      </c>
      <c r="T169" s="29">
        <f>+'Cu1'!T169</f>
        <v>0</v>
      </c>
      <c r="U169" s="29">
        <f>+'Cu1'!U169</f>
        <v>0</v>
      </c>
      <c r="V169" s="29">
        <f>+'Cu1'!V169</f>
        <v>0</v>
      </c>
      <c r="W169" s="29">
        <f>+'Cu1'!W169</f>
        <v>0</v>
      </c>
      <c r="X169" s="29">
        <f>+'Cu1'!X169</f>
        <v>0</v>
      </c>
      <c r="Y169" s="29">
        <f>+'Cu1'!Y169</f>
        <v>0</v>
      </c>
      <c r="Z169" s="29">
        <f>+'Cu1'!Z169</f>
        <v>0</v>
      </c>
      <c r="AA169" s="29">
        <f>+'Cu1'!AA169</f>
        <v>0</v>
      </c>
      <c r="AB169" s="28">
        <f>+'Cu1'!AB169</f>
        <v>0</v>
      </c>
      <c r="AC169" s="28">
        <f>+'Cu1'!AC169</f>
        <v>0</v>
      </c>
      <c r="AD169" s="28">
        <f>+'Cu1'!AD169</f>
        <v>0</v>
      </c>
      <c r="AE169" s="29">
        <f>+'Cu1'!AE169</f>
        <v>0</v>
      </c>
      <c r="AF169" s="29">
        <f>+'Cu1'!AF169</f>
        <v>0</v>
      </c>
      <c r="AG169" s="28">
        <f>+'Cu1'!AG169</f>
        <v>0</v>
      </c>
      <c r="AH169" s="28">
        <f>+'Cu1'!AH169</f>
        <v>0</v>
      </c>
      <c r="AI169" s="29">
        <f>+'Cu1'!AI169</f>
        <v>0</v>
      </c>
      <c r="AJ169" s="29">
        <f>+'Cu1'!AJ169</f>
        <v>0</v>
      </c>
      <c r="AK169" s="29">
        <f>+'Cu1'!AK169</f>
        <v>0</v>
      </c>
      <c r="AL169" s="29">
        <f>+'Cu1'!AL169</f>
        <v>0</v>
      </c>
      <c r="AM169" s="29">
        <f>+'Cu1'!AM169</f>
        <v>0</v>
      </c>
      <c r="AN169" s="29">
        <f>+'Cu1'!AN169</f>
        <v>0</v>
      </c>
      <c r="AO169" s="29">
        <f>+'Cu1'!AO169</f>
        <v>0</v>
      </c>
      <c r="AP169" s="29">
        <f>+'Cu1'!AP169</f>
        <v>0</v>
      </c>
      <c r="AQ169" s="29">
        <f>+'Cu1'!AQ169</f>
        <v>0</v>
      </c>
      <c r="AR169" s="29">
        <f>+'Cu1'!AR169</f>
        <v>0</v>
      </c>
      <c r="AS169" s="29">
        <f>+'Cu1'!AS169</f>
        <v>0</v>
      </c>
      <c r="AT169" s="29">
        <f>+'Cu1'!AT169</f>
        <v>0</v>
      </c>
      <c r="AU169" s="29">
        <f>+'Cu1'!AU169</f>
        <v>0</v>
      </c>
      <c r="AV169" s="29">
        <f>+'Cu1'!AV169</f>
        <v>0</v>
      </c>
      <c r="AW169" s="40">
        <f>+'Cu1'!AW169</f>
        <v>0</v>
      </c>
      <c r="AX169" s="40">
        <f>+'Cu1'!AX169</f>
        <v>0</v>
      </c>
      <c r="AY169" s="40">
        <f>+'Cu1'!AY169</f>
        <v>0</v>
      </c>
      <c r="AZ169" s="40">
        <f>+'Cu1'!AZ169</f>
        <v>0</v>
      </c>
      <c r="BA169" s="40">
        <f>+'Cu1'!BA169</f>
        <v>0</v>
      </c>
      <c r="BB169" s="40">
        <f>+'Cu1'!BB169</f>
        <v>0</v>
      </c>
      <c r="BC169" s="40">
        <f>+'Cu1'!BC169</f>
        <v>0</v>
      </c>
      <c r="BD169" s="40">
        <f>+'Cu1'!BD169</f>
        <v>0</v>
      </c>
      <c r="BE169" s="40">
        <f>+'Cu1'!BE169</f>
        <v>0</v>
      </c>
      <c r="BF169" s="40">
        <f>+'Cu1'!BF169</f>
        <v>0</v>
      </c>
      <c r="BG169" s="40">
        <f>+'Cu1'!BG169</f>
        <v>0</v>
      </c>
      <c r="BH169" s="40"/>
      <c r="BI169" s="40"/>
      <c r="BJ169" s="40"/>
      <c r="BK169" s="40"/>
      <c r="BL169" s="40"/>
      <c r="BM169" s="40"/>
    </row>
    <row r="170" spans="1:65" hidden="1">
      <c r="A170" s="34"/>
      <c r="B170" s="36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1"/>
      <c r="N170" s="41"/>
      <c r="O170" s="41"/>
      <c r="P170" s="41"/>
      <c r="Q170" s="41"/>
      <c r="R170" s="42"/>
      <c r="S170" s="43"/>
      <c r="T170" s="41"/>
      <c r="U170" s="41"/>
      <c r="V170" s="41"/>
      <c r="W170" s="41"/>
      <c r="X170" s="41"/>
      <c r="Y170" s="41"/>
      <c r="Z170" s="41"/>
      <c r="AA170" s="41"/>
      <c r="AB170" s="43"/>
      <c r="AC170" s="43"/>
      <c r="AD170" s="43"/>
      <c r="AE170" s="41"/>
      <c r="AF170" s="41"/>
      <c r="AG170" s="43"/>
      <c r="AH170" s="43"/>
      <c r="AI170" s="41"/>
      <c r="AJ170" s="41"/>
      <c r="AK170" s="41"/>
      <c r="AL170" s="41"/>
      <c r="AM170" s="41"/>
      <c r="AN170" s="41"/>
      <c r="AO170" s="41"/>
      <c r="AP170" s="41"/>
      <c r="AQ170" s="41"/>
      <c r="AR170" s="41"/>
      <c r="AS170" s="41"/>
      <c r="AT170" s="41"/>
      <c r="AU170" s="41"/>
      <c r="AV170" s="41"/>
      <c r="AW170" s="98"/>
      <c r="AX170" s="98"/>
      <c r="AY170" s="98"/>
      <c r="AZ170" s="98"/>
      <c r="BA170" s="98"/>
      <c r="BB170" s="98"/>
      <c r="BC170" s="98"/>
      <c r="BD170" s="40"/>
      <c r="BE170" s="40"/>
      <c r="BF170" s="40"/>
      <c r="BG170" s="40"/>
      <c r="BH170" s="40"/>
      <c r="BI170" s="40"/>
      <c r="BJ170" s="40"/>
      <c r="BK170" s="40"/>
      <c r="BL170" s="40"/>
      <c r="BM170" s="40"/>
    </row>
    <row r="171" spans="1:65" hidden="1">
      <c r="B171" s="40"/>
      <c r="C171" s="40"/>
      <c r="D171" s="40"/>
      <c r="E171" s="40"/>
      <c r="F171" s="85" t="str">
        <f>+F175</f>
        <v>Persona no qualificada (h)</v>
      </c>
      <c r="G171" s="85" t="str">
        <f t="shared" ref="G171:AU171" si="1">+G175</f>
        <v>Tractor incloent tractorista (h)</v>
      </c>
      <c r="H171" s="85" t="str">
        <f t="shared" si="1"/>
        <v>Motocultor (h)</v>
      </c>
      <c r="I171" s="85" t="str">
        <f t="shared" si="1"/>
        <v>Persona qualificada (h)</v>
      </c>
      <c r="J171" s="85" t="str">
        <f t="shared" si="1"/>
        <v>Subsolador (h)</v>
      </c>
      <c r="K171" s="85" t="str">
        <f t="shared" si="1"/>
        <v>Fresadora (h)</v>
      </c>
      <c r="L171" s="85" t="str">
        <f t="shared" si="1"/>
        <v>Discos (h)</v>
      </c>
      <c r="M171" s="85" t="str">
        <f t="shared" si="1"/>
        <v>Estripadora (h)</v>
      </c>
      <c r="N171" s="85" t="str">
        <f t="shared" si="1"/>
        <v>Remolc (h)</v>
      </c>
      <c r="O171" s="85" t="str">
        <f t="shared" si="1"/>
        <v>Pala (h)</v>
      </c>
      <c r="P171" s="85" t="str">
        <f t="shared" si="1"/>
        <v>Compost (kg)</v>
      </c>
      <c r="Q171" s="85" t="str">
        <f t="shared" si="1"/>
        <v>Solcador de 3 solcs (h)</v>
      </c>
      <c r="R171" s="85" t="str">
        <f t="shared" si="1"/>
        <v>Planter col (u)</v>
      </c>
      <c r="S171" s="85" t="str">
        <f t="shared" si="1"/>
        <v>Ceballots calçots (kg)</v>
      </c>
      <c r="T171" s="85" t="str">
        <f t="shared" si="1"/>
        <v>Planter enciam (u)</v>
      </c>
      <c r="U171" s="85" t="str">
        <f t="shared" si="1"/>
        <v>Planter bleda (u)</v>
      </c>
      <c r="V171" s="85" t="str">
        <f t="shared" si="1"/>
        <v>Planter tomàquet (u)</v>
      </c>
      <c r="W171" s="85" t="str">
        <f t="shared" si="1"/>
        <v>Planter carbassa (u)</v>
      </c>
      <c r="X171" s="85" t="str">
        <f t="shared" si="1"/>
        <v>Llavor carbassa (u)</v>
      </c>
      <c r="Y171" s="85" t="str">
        <f t="shared" si="1"/>
        <v>Plantador (h)</v>
      </c>
      <c r="Z171" s="85" t="str">
        <f t="shared" si="1"/>
        <v>Furgoneta (h)</v>
      </c>
      <c r="AA171" s="85" t="str">
        <f t="shared" si="1"/>
        <v>Bicicleta de sembrar (h)</v>
      </c>
      <c r="AB171" s="85" t="str">
        <f t="shared" si="1"/>
        <v xml:space="preserve">cinta de reg (m) </v>
      </c>
      <c r="AC171" s="85" t="str">
        <f t="shared" si="1"/>
        <v>reg aspersió: tub,… (m)</v>
      </c>
      <c r="AD171" s="85" t="str">
        <f t="shared" si="1"/>
        <v>reg (L)</v>
      </c>
      <c r="AE171" s="85" t="str">
        <f t="shared" si="1"/>
        <v>Braços tractor (h)</v>
      </c>
      <c r="AF171" s="85" t="str">
        <f t="shared" si="1"/>
        <v>Bota (h)</v>
      </c>
      <c r="AG171" s="85" t="str">
        <f t="shared" si="1"/>
        <v>Bacillus thuringiensis (kg)</v>
      </c>
      <c r="AH171" s="85" t="str">
        <f t="shared" si="1"/>
        <v>Retenol (L)</v>
      </c>
      <c r="AI171" s="85" t="str">
        <f t="shared" si="1"/>
        <v>Purí d'ortiga (L)</v>
      </c>
      <c r="AJ171" s="85" t="str">
        <f t="shared" si="1"/>
        <v>Hidròxid de coure (kg)</v>
      </c>
      <c r="AK171" s="85" t="str">
        <f t="shared" si="1"/>
        <v>Ferramol per llimacs (kg)</v>
      </c>
      <c r="AL171" s="85" t="str">
        <f t="shared" si="1"/>
        <v>Sofre (kg)</v>
      </c>
      <c r="AM171" s="85" t="str">
        <f t="shared" si="1"/>
        <v>Oli de nim (L)</v>
      </c>
      <c r="AN171" s="85" t="str">
        <f t="shared" si="1"/>
        <v>Tallant (h)</v>
      </c>
      <c r="AO171" s="85" t="str">
        <f t="shared" si="1"/>
        <v>Plàstic (m2)</v>
      </c>
      <c r="AP171" s="85" t="str">
        <f t="shared" si="1"/>
        <v>Canyes (u)</v>
      </c>
      <c r="AQ171" s="85"/>
      <c r="AR171" s="85" t="str">
        <f t="shared" si="1"/>
        <v>Caixes (u)</v>
      </c>
      <c r="AS171" s="85" t="str">
        <f t="shared" si="1"/>
        <v>TOTAL OPERACIÓ</v>
      </c>
      <c r="AT171" s="85" t="str">
        <f t="shared" si="1"/>
        <v>Collita (kg)</v>
      </c>
      <c r="AU171" s="85" t="str">
        <f t="shared" si="1"/>
        <v>Collita (u)</v>
      </c>
      <c r="AV171" s="98" t="str">
        <f>MID(AV175,1,FIND("(",AV175)-2)</f>
        <v>Collita col</v>
      </c>
      <c r="AW171" s="98" t="str">
        <f t="shared" ref="AW171:BC171" si="2">MID(AW175,1,FIND("(",AW175)-2)</f>
        <v>Collita bròcoli</v>
      </c>
      <c r="AX171" s="98" t="str">
        <f t="shared" si="2"/>
        <v>Collita calçot</v>
      </c>
      <c r="AY171" s="98" t="str">
        <f t="shared" si="2"/>
        <v>Collita enciam</v>
      </c>
      <c r="AZ171" s="98" t="str">
        <f t="shared" si="2"/>
        <v>Collita bledes a manats</v>
      </c>
      <c r="BA171" s="98" t="str">
        <f t="shared" si="2"/>
        <v>Collita bledes</v>
      </c>
      <c r="BB171" s="98" t="str">
        <f t="shared" si="2"/>
        <v>Collita tomàquet</v>
      </c>
      <c r="BC171" s="98" t="str">
        <f t="shared" si="2"/>
        <v>Collita carbassa</v>
      </c>
      <c r="BD171" s="40"/>
      <c r="BE171" s="40"/>
      <c r="BF171" s="40"/>
      <c r="BG171" s="40"/>
      <c r="BH171" s="40"/>
      <c r="BI171" s="40"/>
      <c r="BJ171" s="40"/>
      <c r="BK171" s="40"/>
      <c r="BL171" s="40"/>
      <c r="BM171" s="40"/>
    </row>
    <row r="172" spans="1:65" hidden="1">
      <c r="D172">
        <v>1</v>
      </c>
      <c r="E172">
        <v>2</v>
      </c>
      <c r="F172">
        <v>3</v>
      </c>
      <c r="G172">
        <v>4</v>
      </c>
      <c r="H172">
        <v>5</v>
      </c>
      <c r="I172">
        <v>6</v>
      </c>
      <c r="J172">
        <v>7</v>
      </c>
      <c r="K172">
        <v>8</v>
      </c>
      <c r="L172">
        <v>9</v>
      </c>
      <c r="M172">
        <v>10</v>
      </c>
      <c r="N172">
        <v>11</v>
      </c>
      <c r="O172">
        <v>12</v>
      </c>
      <c r="P172">
        <v>13</v>
      </c>
      <c r="Q172">
        <v>14</v>
      </c>
      <c r="R172">
        <v>15</v>
      </c>
      <c r="S172">
        <v>16</v>
      </c>
      <c r="T172">
        <v>17</v>
      </c>
      <c r="U172">
        <v>18</v>
      </c>
      <c r="V172">
        <v>19</v>
      </c>
      <c r="W172">
        <v>20</v>
      </c>
      <c r="X172">
        <v>21</v>
      </c>
      <c r="Y172">
        <v>22</v>
      </c>
      <c r="Z172">
        <v>23</v>
      </c>
      <c r="AA172">
        <v>24</v>
      </c>
      <c r="AB172">
        <v>25</v>
      </c>
      <c r="AC172">
        <v>26</v>
      </c>
      <c r="AD172">
        <v>27</v>
      </c>
      <c r="AE172">
        <v>28</v>
      </c>
      <c r="AF172">
        <v>29</v>
      </c>
      <c r="AG172">
        <v>30</v>
      </c>
      <c r="AH172">
        <v>31</v>
      </c>
      <c r="AI172">
        <v>32</v>
      </c>
      <c r="AJ172">
        <v>33</v>
      </c>
      <c r="AK172">
        <v>34</v>
      </c>
      <c r="AL172">
        <v>35</v>
      </c>
      <c r="AM172">
        <v>36</v>
      </c>
      <c r="AN172">
        <v>37</v>
      </c>
      <c r="AO172">
        <v>38</v>
      </c>
      <c r="AP172">
        <v>39</v>
      </c>
      <c r="AQ172">
        <v>40</v>
      </c>
      <c r="AR172">
        <v>41</v>
      </c>
      <c r="AS172">
        <v>42</v>
      </c>
      <c r="AT172">
        <v>43</v>
      </c>
      <c r="AU172">
        <v>44</v>
      </c>
      <c r="AV172">
        <v>45</v>
      </c>
      <c r="AW172">
        <v>46</v>
      </c>
      <c r="AX172">
        <v>47</v>
      </c>
      <c r="AY172">
        <v>48</v>
      </c>
      <c r="AZ172">
        <v>49</v>
      </c>
      <c r="BA172">
        <v>50</v>
      </c>
      <c r="BB172">
        <v>51</v>
      </c>
      <c r="BC172">
        <v>52</v>
      </c>
    </row>
    <row r="173" spans="1:65" hidden="1">
      <c r="AV173">
        <f>+AV49</f>
        <v>0</v>
      </c>
      <c r="AW173">
        <f t="shared" ref="AW173:BC173" si="3">+AW49</f>
        <v>0</v>
      </c>
      <c r="AX173">
        <f t="shared" si="3"/>
        <v>0</v>
      </c>
      <c r="AY173">
        <f t="shared" si="3"/>
        <v>0</v>
      </c>
      <c r="AZ173">
        <f t="shared" si="3"/>
        <v>2.2000000000000002</v>
      </c>
      <c r="BA173">
        <f t="shared" si="3"/>
        <v>0</v>
      </c>
      <c r="BB173">
        <f t="shared" si="3"/>
        <v>0</v>
      </c>
      <c r="BC173">
        <f t="shared" si="3"/>
        <v>0</v>
      </c>
    </row>
    <row r="174" spans="1:65" hidden="1"/>
    <row r="175" spans="1:65" ht="38.25" hidden="1">
      <c r="D175" s="3" t="s">
        <v>117</v>
      </c>
      <c r="F175" s="4" t="str">
        <f>+F50</f>
        <v>Persona no qualificada (h)</v>
      </c>
      <c r="G175" s="4" t="str">
        <f t="shared" ref="G175:BC175" si="4">+G50</f>
        <v>Tractor incloent tractorista (h)</v>
      </c>
      <c r="H175" s="4" t="str">
        <f t="shared" si="4"/>
        <v>Motocultor (h)</v>
      </c>
      <c r="I175" s="4" t="str">
        <f t="shared" si="4"/>
        <v>Persona qualificada (h)</v>
      </c>
      <c r="J175" s="4" t="str">
        <f t="shared" si="4"/>
        <v>Subsolador (h)</v>
      </c>
      <c r="K175" s="4" t="str">
        <f t="shared" si="4"/>
        <v>Fresadora (h)</v>
      </c>
      <c r="L175" s="4" t="str">
        <f t="shared" si="4"/>
        <v>Discos (h)</v>
      </c>
      <c r="M175" s="4" t="str">
        <f t="shared" si="4"/>
        <v>Estripadora (h)</v>
      </c>
      <c r="N175" s="4" t="str">
        <f t="shared" si="4"/>
        <v>Remolc (h)</v>
      </c>
      <c r="O175" s="4" t="str">
        <f t="shared" si="4"/>
        <v>Pala (h)</v>
      </c>
      <c r="P175" s="4" t="str">
        <f t="shared" si="4"/>
        <v>Compost (kg)</v>
      </c>
      <c r="Q175" s="4" t="str">
        <f t="shared" si="4"/>
        <v>Solcador de 3 solcs (h)</v>
      </c>
      <c r="R175" s="4" t="str">
        <f t="shared" si="4"/>
        <v>Planter col (u)</v>
      </c>
      <c r="S175" s="4" t="str">
        <f t="shared" si="4"/>
        <v>Ceballots calçots (kg)</v>
      </c>
      <c r="T175" s="4" t="str">
        <f t="shared" si="4"/>
        <v>Planter enciam (u)</v>
      </c>
      <c r="U175" s="4" t="str">
        <f t="shared" si="4"/>
        <v>Planter bleda (u)</v>
      </c>
      <c r="V175" s="4" t="str">
        <f t="shared" si="4"/>
        <v>Planter tomàquet (u)</v>
      </c>
      <c r="W175" s="4" t="str">
        <f t="shared" si="4"/>
        <v>Planter carbassa (u)</v>
      </c>
      <c r="X175" s="4" t="str">
        <f t="shared" si="4"/>
        <v>Llavor carbassa (u)</v>
      </c>
      <c r="Y175" s="4" t="str">
        <f t="shared" si="4"/>
        <v>Plantador (h)</v>
      </c>
      <c r="Z175" s="4" t="str">
        <f t="shared" si="4"/>
        <v>Furgoneta (h)</v>
      </c>
      <c r="AA175" s="4" t="str">
        <f t="shared" si="4"/>
        <v>Bicicleta de sembrar (h)</v>
      </c>
      <c r="AB175" s="4" t="str">
        <f t="shared" si="4"/>
        <v xml:space="preserve">cinta de reg (m) </v>
      </c>
      <c r="AC175" s="4" t="str">
        <f t="shared" si="4"/>
        <v>reg aspersió: tub,… (m)</v>
      </c>
      <c r="AD175" s="4" t="str">
        <f t="shared" si="4"/>
        <v>reg (L)</v>
      </c>
      <c r="AE175" s="4" t="str">
        <f t="shared" si="4"/>
        <v>Braços tractor (h)</v>
      </c>
      <c r="AF175" s="4" t="str">
        <f t="shared" si="4"/>
        <v>Bota (h)</v>
      </c>
      <c r="AG175" s="4" t="str">
        <f t="shared" si="4"/>
        <v>Bacillus thuringiensis (kg)</v>
      </c>
      <c r="AH175" s="4" t="str">
        <f t="shared" si="4"/>
        <v>Retenol (L)</v>
      </c>
      <c r="AI175" s="4" t="str">
        <f t="shared" si="4"/>
        <v>Purí d'ortiga (L)</v>
      </c>
      <c r="AJ175" s="4" t="str">
        <f t="shared" si="4"/>
        <v>Hidròxid de coure (kg)</v>
      </c>
      <c r="AK175" s="4" t="str">
        <f t="shared" si="4"/>
        <v>Ferramol per llimacs (kg)</v>
      </c>
      <c r="AL175" s="4" t="str">
        <f t="shared" si="4"/>
        <v>Sofre (kg)</v>
      </c>
      <c r="AM175" s="4" t="str">
        <f t="shared" si="4"/>
        <v>Oli de nim (L)</v>
      </c>
      <c r="AN175" s="4" t="str">
        <f t="shared" si="4"/>
        <v>Tallant (h)</v>
      </c>
      <c r="AO175" s="4" t="str">
        <f t="shared" si="4"/>
        <v>Plàstic (m2)</v>
      </c>
      <c r="AP175" s="4" t="str">
        <f t="shared" si="4"/>
        <v>Canyes (u)</v>
      </c>
      <c r="AQ175" s="4" t="str">
        <f t="shared" si="4"/>
        <v>Cost mensual terreny (m2)</v>
      </c>
      <c r="AR175" s="4" t="str">
        <f t="shared" si="4"/>
        <v>Caixes (u)</v>
      </c>
      <c r="AS175" s="6" t="s">
        <v>114</v>
      </c>
      <c r="AT175" s="4" t="str">
        <f t="shared" si="4"/>
        <v>Collita (kg)</v>
      </c>
      <c r="AU175" s="4" t="str">
        <f t="shared" si="4"/>
        <v>Collita (u)</v>
      </c>
      <c r="AV175" s="4" t="str">
        <f t="shared" si="4"/>
        <v xml:space="preserve">Collita col (u) </v>
      </c>
      <c r="AW175" s="4" t="str">
        <f t="shared" si="4"/>
        <v>Collita bròcoli (kg)</v>
      </c>
      <c r="AX175" s="4" t="str">
        <f t="shared" si="4"/>
        <v xml:space="preserve">Collita calçot (u) </v>
      </c>
      <c r="AY175" s="4" t="str">
        <f t="shared" si="4"/>
        <v xml:space="preserve">Collita enciam (u) </v>
      </c>
      <c r="AZ175" s="4" t="str">
        <f t="shared" si="4"/>
        <v xml:space="preserve">Collita bledes a manats (u) </v>
      </c>
      <c r="BA175" s="4" t="str">
        <f t="shared" si="4"/>
        <v>Collita bledes (kg)</v>
      </c>
      <c r="BB175" s="4" t="str">
        <f t="shared" si="4"/>
        <v>Collita tomàquet (kg)</v>
      </c>
      <c r="BC175" s="4" t="str">
        <f t="shared" si="4"/>
        <v>Collita carbassa (kg)</v>
      </c>
      <c r="BD175" s="4"/>
      <c r="BE175" s="4"/>
      <c r="BF175" s="4"/>
      <c r="BG175" s="4"/>
      <c r="BH175" s="4"/>
      <c r="BI175" s="4"/>
      <c r="BJ175" s="4"/>
      <c r="BK175" s="4"/>
    </row>
    <row r="176" spans="1:65" hidden="1">
      <c r="B176">
        <f>+B51</f>
        <v>110</v>
      </c>
      <c r="C176" t="str">
        <f t="shared" ref="C176:D176" si="5">+C51</f>
        <v>PREPARACIÓ DEL SÒL</v>
      </c>
      <c r="D176" t="str">
        <f t="shared" si="5"/>
        <v>Desbrossat amb discos</v>
      </c>
      <c r="E176" s="82">
        <f>+E51</f>
        <v>2500</v>
      </c>
      <c r="F176" s="5">
        <f>+F51*F$49*$E$4/$E176</f>
        <v>0</v>
      </c>
      <c r="G176" s="5">
        <f t="shared" ref="G176:AR176" si="6">+G51*G$49*$E$4/$E176</f>
        <v>0</v>
      </c>
      <c r="H176" s="5">
        <f t="shared" si="6"/>
        <v>0</v>
      </c>
      <c r="I176" s="5">
        <f t="shared" si="6"/>
        <v>0</v>
      </c>
      <c r="J176" s="5">
        <f t="shared" si="6"/>
        <v>0</v>
      </c>
      <c r="K176" s="5">
        <f t="shared" si="6"/>
        <v>0</v>
      </c>
      <c r="L176" s="5">
        <f t="shared" si="6"/>
        <v>0</v>
      </c>
      <c r="M176" s="5">
        <f t="shared" si="6"/>
        <v>0</v>
      </c>
      <c r="N176" s="5">
        <f t="shared" si="6"/>
        <v>0</v>
      </c>
      <c r="O176" s="5">
        <f t="shared" si="6"/>
        <v>0</v>
      </c>
      <c r="P176" s="5">
        <f t="shared" si="6"/>
        <v>0</v>
      </c>
      <c r="Q176" s="5">
        <f t="shared" si="6"/>
        <v>0</v>
      </c>
      <c r="R176" s="5">
        <f t="shared" si="6"/>
        <v>0</v>
      </c>
      <c r="S176" s="5">
        <f t="shared" si="6"/>
        <v>0</v>
      </c>
      <c r="T176" s="5">
        <f t="shared" si="6"/>
        <v>0</v>
      </c>
      <c r="U176" s="5">
        <f t="shared" si="6"/>
        <v>0</v>
      </c>
      <c r="V176" s="5">
        <f t="shared" si="6"/>
        <v>0</v>
      </c>
      <c r="W176" s="5">
        <f t="shared" si="6"/>
        <v>0</v>
      </c>
      <c r="X176" s="5">
        <f t="shared" si="6"/>
        <v>0</v>
      </c>
      <c r="Y176" s="5">
        <f t="shared" si="6"/>
        <v>0</v>
      </c>
      <c r="Z176" s="5">
        <f t="shared" si="6"/>
        <v>0</v>
      </c>
      <c r="AA176" s="5">
        <f t="shared" si="6"/>
        <v>0</v>
      </c>
      <c r="AB176" s="5">
        <f t="shared" si="6"/>
        <v>0</v>
      </c>
      <c r="AC176" s="5">
        <f t="shared" si="6"/>
        <v>0</v>
      </c>
      <c r="AD176" s="5">
        <f t="shared" si="6"/>
        <v>0</v>
      </c>
      <c r="AE176" s="5">
        <f t="shared" si="6"/>
        <v>0</v>
      </c>
      <c r="AF176" s="5">
        <f t="shared" si="6"/>
        <v>0</v>
      </c>
      <c r="AG176" s="5">
        <f t="shared" si="6"/>
        <v>0</v>
      </c>
      <c r="AH176" s="5">
        <f t="shared" si="6"/>
        <v>0</v>
      </c>
      <c r="AI176" s="5">
        <f t="shared" si="6"/>
        <v>0</v>
      </c>
      <c r="AJ176" s="5">
        <f t="shared" si="6"/>
        <v>0</v>
      </c>
      <c r="AK176" s="5">
        <f t="shared" si="6"/>
        <v>0</v>
      </c>
      <c r="AL176" s="5">
        <f t="shared" si="6"/>
        <v>0</v>
      </c>
      <c r="AM176" s="5">
        <f t="shared" si="6"/>
        <v>0</v>
      </c>
      <c r="AN176" s="5">
        <f t="shared" si="6"/>
        <v>0</v>
      </c>
      <c r="AO176" s="5">
        <f t="shared" si="6"/>
        <v>0</v>
      </c>
      <c r="AP176" s="5">
        <f t="shared" si="6"/>
        <v>0</v>
      </c>
      <c r="AQ176" s="5">
        <f t="shared" si="6"/>
        <v>0</v>
      </c>
      <c r="AR176" s="5">
        <f t="shared" si="6"/>
        <v>0</v>
      </c>
      <c r="AS176" s="5">
        <f>SUM(F176:AR176)</f>
        <v>0</v>
      </c>
      <c r="AT176" s="5">
        <f t="shared" ref="AT176:BC191" si="7">+AT51*AT$49*$E$4/$E176</f>
        <v>0</v>
      </c>
      <c r="AU176" s="5">
        <f t="shared" si="7"/>
        <v>0</v>
      </c>
      <c r="AV176" s="5">
        <f t="shared" si="7"/>
        <v>0</v>
      </c>
      <c r="AW176" s="5">
        <f t="shared" si="7"/>
        <v>0</v>
      </c>
      <c r="AX176" s="5">
        <f t="shared" si="7"/>
        <v>0</v>
      </c>
      <c r="AY176" s="5">
        <f t="shared" si="7"/>
        <v>0</v>
      </c>
      <c r="AZ176" s="5">
        <f t="shared" si="7"/>
        <v>0</v>
      </c>
      <c r="BA176" s="5">
        <f t="shared" si="7"/>
        <v>0</v>
      </c>
      <c r="BB176" s="5">
        <f t="shared" si="7"/>
        <v>0</v>
      </c>
      <c r="BC176" s="5">
        <f t="shared" si="7"/>
        <v>0</v>
      </c>
      <c r="BD176" s="5"/>
      <c r="BE176" s="5"/>
      <c r="BF176" s="5"/>
      <c r="BG176" s="5"/>
      <c r="BH176" s="5"/>
      <c r="BI176" s="5"/>
      <c r="BJ176" s="5"/>
    </row>
    <row r="177" spans="2:62" hidden="1">
      <c r="B177">
        <f t="shared" ref="B177:E192" si="8">+B52</f>
        <v>120</v>
      </c>
      <c r="C177" t="str">
        <f t="shared" si="8"/>
        <v>PREPARACIÓ DEL SÒL</v>
      </c>
      <c r="D177" t="str">
        <f t="shared" si="8"/>
        <v>Desbrossat amb desbrossadora</v>
      </c>
      <c r="E177" s="82">
        <f t="shared" si="8"/>
        <v>2500</v>
      </c>
      <c r="F177" s="5">
        <f t="shared" ref="F177:AR183" si="9">+F52*F$49*$E$4/$E177</f>
        <v>0</v>
      </c>
      <c r="G177" s="5">
        <f t="shared" si="9"/>
        <v>0</v>
      </c>
      <c r="H177" s="5">
        <f t="shared" si="9"/>
        <v>0</v>
      </c>
      <c r="I177" s="5">
        <f t="shared" si="9"/>
        <v>0</v>
      </c>
      <c r="J177" s="5">
        <f t="shared" si="9"/>
        <v>0</v>
      </c>
      <c r="K177" s="5">
        <f t="shared" si="9"/>
        <v>0</v>
      </c>
      <c r="L177" s="5">
        <f t="shared" si="9"/>
        <v>0</v>
      </c>
      <c r="M177" s="5">
        <f t="shared" si="9"/>
        <v>0</v>
      </c>
      <c r="N177" s="5">
        <f t="shared" si="9"/>
        <v>0</v>
      </c>
      <c r="O177" s="5">
        <f t="shared" si="9"/>
        <v>0</v>
      </c>
      <c r="P177" s="5">
        <f t="shared" si="9"/>
        <v>0</v>
      </c>
      <c r="Q177" s="5">
        <f t="shared" si="9"/>
        <v>0</v>
      </c>
      <c r="R177" s="5">
        <f t="shared" si="9"/>
        <v>0</v>
      </c>
      <c r="S177" s="5">
        <f t="shared" si="9"/>
        <v>0</v>
      </c>
      <c r="T177" s="5">
        <f t="shared" si="9"/>
        <v>0</v>
      </c>
      <c r="U177" s="5">
        <f t="shared" si="9"/>
        <v>0</v>
      </c>
      <c r="V177" s="5">
        <f t="shared" si="9"/>
        <v>0</v>
      </c>
      <c r="W177" s="5">
        <f t="shared" si="9"/>
        <v>0</v>
      </c>
      <c r="X177" s="5">
        <f t="shared" si="9"/>
        <v>0</v>
      </c>
      <c r="Y177" s="5">
        <f t="shared" si="9"/>
        <v>0</v>
      </c>
      <c r="Z177" s="5">
        <f t="shared" si="9"/>
        <v>0</v>
      </c>
      <c r="AA177" s="5">
        <f t="shared" si="9"/>
        <v>0</v>
      </c>
      <c r="AB177" s="5">
        <f t="shared" si="9"/>
        <v>0</v>
      </c>
      <c r="AC177" s="5">
        <f t="shared" si="9"/>
        <v>0</v>
      </c>
      <c r="AD177" s="5">
        <f t="shared" si="9"/>
        <v>0</v>
      </c>
      <c r="AE177" s="5">
        <f t="shared" si="9"/>
        <v>0</v>
      </c>
      <c r="AF177" s="5">
        <f t="shared" si="9"/>
        <v>0</v>
      </c>
      <c r="AG177" s="5">
        <f t="shared" si="9"/>
        <v>0</v>
      </c>
      <c r="AH177" s="5">
        <f t="shared" si="9"/>
        <v>0</v>
      </c>
      <c r="AI177" s="5">
        <f t="shared" si="9"/>
        <v>0</v>
      </c>
      <c r="AJ177" s="5">
        <f t="shared" si="9"/>
        <v>0</v>
      </c>
      <c r="AK177" s="5">
        <f t="shared" si="9"/>
        <v>0</v>
      </c>
      <c r="AL177" s="5">
        <f t="shared" si="9"/>
        <v>0</v>
      </c>
      <c r="AM177" s="5">
        <f t="shared" si="9"/>
        <v>0</v>
      </c>
      <c r="AN177" s="5">
        <f t="shared" si="9"/>
        <v>0</v>
      </c>
      <c r="AO177" s="5">
        <f t="shared" si="9"/>
        <v>0</v>
      </c>
      <c r="AP177" s="5">
        <f t="shared" si="9"/>
        <v>0</v>
      </c>
      <c r="AQ177" s="5">
        <f t="shared" si="9"/>
        <v>0</v>
      </c>
      <c r="AR177" s="5">
        <f t="shared" si="9"/>
        <v>0</v>
      </c>
      <c r="AS177" s="5">
        <f t="shared" ref="AS177:AS240" si="10">SUM(F177:AR177)</f>
        <v>0</v>
      </c>
      <c r="AT177" s="5">
        <f t="shared" si="7"/>
        <v>0</v>
      </c>
      <c r="AU177" s="5">
        <f t="shared" si="7"/>
        <v>0</v>
      </c>
      <c r="AV177" s="5">
        <f t="shared" si="7"/>
        <v>0</v>
      </c>
      <c r="AW177" s="5">
        <f t="shared" si="7"/>
        <v>0</v>
      </c>
      <c r="AX177" s="5">
        <f t="shared" si="7"/>
        <v>0</v>
      </c>
      <c r="AY177" s="5">
        <f t="shared" si="7"/>
        <v>0</v>
      </c>
      <c r="AZ177" s="5">
        <f t="shared" si="7"/>
        <v>0</v>
      </c>
      <c r="BA177" s="5">
        <f t="shared" si="7"/>
        <v>0</v>
      </c>
      <c r="BB177" s="5">
        <f t="shared" si="7"/>
        <v>0</v>
      </c>
      <c r="BC177" s="5">
        <f t="shared" si="7"/>
        <v>0</v>
      </c>
      <c r="BD177" s="5"/>
      <c r="BE177" s="5"/>
      <c r="BF177" s="5"/>
      <c r="BG177" s="5"/>
      <c r="BH177" s="5"/>
      <c r="BI177" s="5"/>
      <c r="BJ177" s="5"/>
    </row>
    <row r="178" spans="2:62" hidden="1">
      <c r="B178">
        <f t="shared" si="8"/>
        <v>130</v>
      </c>
      <c r="C178" t="str">
        <f t="shared" si="8"/>
        <v>PREPARACIÓ DEL SÒL</v>
      </c>
      <c r="D178" t="str">
        <f t="shared" si="8"/>
        <v>Subsolat</v>
      </c>
      <c r="E178" s="82">
        <f t="shared" si="8"/>
        <v>2500</v>
      </c>
      <c r="F178" s="5">
        <f t="shared" si="9"/>
        <v>0</v>
      </c>
      <c r="G178" s="5">
        <f t="shared" si="9"/>
        <v>0</v>
      </c>
      <c r="H178" s="5">
        <f t="shared" si="9"/>
        <v>0</v>
      </c>
      <c r="I178" s="5">
        <f t="shared" si="9"/>
        <v>0</v>
      </c>
      <c r="J178" s="5">
        <f t="shared" si="9"/>
        <v>0</v>
      </c>
      <c r="K178" s="5">
        <f t="shared" si="9"/>
        <v>0</v>
      </c>
      <c r="L178" s="5">
        <f t="shared" si="9"/>
        <v>0</v>
      </c>
      <c r="M178" s="5">
        <f t="shared" si="9"/>
        <v>0</v>
      </c>
      <c r="N178" s="5">
        <f t="shared" si="9"/>
        <v>0</v>
      </c>
      <c r="O178" s="5">
        <f t="shared" si="9"/>
        <v>0</v>
      </c>
      <c r="P178" s="5">
        <f t="shared" si="9"/>
        <v>0</v>
      </c>
      <c r="Q178" s="5">
        <f t="shared" si="9"/>
        <v>0</v>
      </c>
      <c r="R178" s="5">
        <f t="shared" si="9"/>
        <v>0</v>
      </c>
      <c r="S178" s="5">
        <f t="shared" si="9"/>
        <v>0</v>
      </c>
      <c r="T178" s="5">
        <f t="shared" si="9"/>
        <v>0</v>
      </c>
      <c r="U178" s="5">
        <f t="shared" si="9"/>
        <v>0</v>
      </c>
      <c r="V178" s="5">
        <f t="shared" si="9"/>
        <v>0</v>
      </c>
      <c r="W178" s="5">
        <f t="shared" si="9"/>
        <v>0</v>
      </c>
      <c r="X178" s="5">
        <f t="shared" si="9"/>
        <v>0</v>
      </c>
      <c r="Y178" s="5">
        <f t="shared" si="9"/>
        <v>0</v>
      </c>
      <c r="Z178" s="5">
        <f t="shared" si="9"/>
        <v>0</v>
      </c>
      <c r="AA178" s="5">
        <f t="shared" si="9"/>
        <v>0</v>
      </c>
      <c r="AB178" s="5">
        <f t="shared" si="9"/>
        <v>0</v>
      </c>
      <c r="AC178" s="5">
        <f t="shared" si="9"/>
        <v>0</v>
      </c>
      <c r="AD178" s="5">
        <f t="shared" si="9"/>
        <v>0</v>
      </c>
      <c r="AE178" s="5">
        <f t="shared" si="9"/>
        <v>0</v>
      </c>
      <c r="AF178" s="5">
        <f t="shared" si="9"/>
        <v>0</v>
      </c>
      <c r="AG178" s="5">
        <f t="shared" si="9"/>
        <v>0</v>
      </c>
      <c r="AH178" s="5">
        <f t="shared" si="9"/>
        <v>0</v>
      </c>
      <c r="AI178" s="5">
        <f t="shared" si="9"/>
        <v>0</v>
      </c>
      <c r="AJ178" s="5">
        <f t="shared" si="9"/>
        <v>0</v>
      </c>
      <c r="AK178" s="5">
        <f t="shared" si="9"/>
        <v>0</v>
      </c>
      <c r="AL178" s="5">
        <f t="shared" si="9"/>
        <v>0</v>
      </c>
      <c r="AM178" s="5">
        <f t="shared" si="9"/>
        <v>0</v>
      </c>
      <c r="AN178" s="5">
        <f t="shared" si="9"/>
        <v>0</v>
      </c>
      <c r="AO178" s="5">
        <f t="shared" si="9"/>
        <v>0</v>
      </c>
      <c r="AP178" s="5">
        <f t="shared" si="9"/>
        <v>0</v>
      </c>
      <c r="AQ178" s="5">
        <f t="shared" si="9"/>
        <v>0</v>
      </c>
      <c r="AR178" s="5">
        <f t="shared" si="9"/>
        <v>0</v>
      </c>
      <c r="AS178" s="5">
        <f t="shared" si="10"/>
        <v>0</v>
      </c>
      <c r="AT178" s="5">
        <f t="shared" si="7"/>
        <v>0</v>
      </c>
      <c r="AU178" s="5">
        <f t="shared" si="7"/>
        <v>0</v>
      </c>
      <c r="AV178" s="5">
        <f t="shared" si="7"/>
        <v>0</v>
      </c>
      <c r="AW178" s="5">
        <f t="shared" si="7"/>
        <v>0</v>
      </c>
      <c r="AX178" s="5">
        <f t="shared" si="7"/>
        <v>0</v>
      </c>
      <c r="AY178" s="5">
        <f t="shared" si="7"/>
        <v>0</v>
      </c>
      <c r="AZ178" s="5">
        <f t="shared" si="7"/>
        <v>0</v>
      </c>
      <c r="BA178" s="5">
        <f t="shared" si="7"/>
        <v>0</v>
      </c>
      <c r="BB178" s="5">
        <f t="shared" si="7"/>
        <v>0</v>
      </c>
      <c r="BC178" s="5">
        <f t="shared" si="7"/>
        <v>0</v>
      </c>
      <c r="BD178" s="5"/>
      <c r="BE178" s="5"/>
      <c r="BF178" s="5"/>
      <c r="BG178" s="5"/>
      <c r="BH178" s="5"/>
      <c r="BI178" s="5"/>
      <c r="BJ178" s="5"/>
    </row>
    <row r="179" spans="2:62" hidden="1">
      <c r="B179">
        <f t="shared" si="8"/>
        <v>140</v>
      </c>
      <c r="C179" t="str">
        <f t="shared" si="8"/>
        <v>PREPARACIÓ DEL SÒL</v>
      </c>
      <c r="D179" t="str">
        <f t="shared" si="8"/>
        <v>Alçat</v>
      </c>
      <c r="E179" s="82">
        <f t="shared" si="8"/>
        <v>2500</v>
      </c>
      <c r="F179" s="5">
        <f t="shared" si="9"/>
        <v>0</v>
      </c>
      <c r="G179" s="5">
        <f t="shared" si="9"/>
        <v>0</v>
      </c>
      <c r="H179" s="5">
        <f t="shared" si="9"/>
        <v>0</v>
      </c>
      <c r="I179" s="5">
        <f t="shared" si="9"/>
        <v>0</v>
      </c>
      <c r="J179" s="5">
        <f t="shared" si="9"/>
        <v>0</v>
      </c>
      <c r="K179" s="5">
        <f t="shared" si="9"/>
        <v>0</v>
      </c>
      <c r="L179" s="5">
        <f t="shared" si="9"/>
        <v>0</v>
      </c>
      <c r="M179" s="5">
        <f t="shared" si="9"/>
        <v>0</v>
      </c>
      <c r="N179" s="5">
        <f t="shared" si="9"/>
        <v>0</v>
      </c>
      <c r="O179" s="5">
        <f t="shared" si="9"/>
        <v>0</v>
      </c>
      <c r="P179" s="5">
        <f t="shared" si="9"/>
        <v>0</v>
      </c>
      <c r="Q179" s="5">
        <f t="shared" si="9"/>
        <v>0</v>
      </c>
      <c r="R179" s="5">
        <f t="shared" si="9"/>
        <v>0</v>
      </c>
      <c r="S179" s="5">
        <f t="shared" si="9"/>
        <v>0</v>
      </c>
      <c r="T179" s="5">
        <f t="shared" si="9"/>
        <v>0</v>
      </c>
      <c r="U179" s="5">
        <f t="shared" si="9"/>
        <v>0</v>
      </c>
      <c r="V179" s="5">
        <f t="shared" si="9"/>
        <v>0</v>
      </c>
      <c r="W179" s="5">
        <f t="shared" si="9"/>
        <v>0</v>
      </c>
      <c r="X179" s="5">
        <f t="shared" si="9"/>
        <v>0</v>
      </c>
      <c r="Y179" s="5">
        <f t="shared" si="9"/>
        <v>0</v>
      </c>
      <c r="Z179" s="5">
        <f t="shared" si="9"/>
        <v>0</v>
      </c>
      <c r="AA179" s="5">
        <f t="shared" si="9"/>
        <v>0</v>
      </c>
      <c r="AB179" s="5">
        <f t="shared" si="9"/>
        <v>0</v>
      </c>
      <c r="AC179" s="5">
        <f t="shared" si="9"/>
        <v>0</v>
      </c>
      <c r="AD179" s="5">
        <f t="shared" si="9"/>
        <v>0</v>
      </c>
      <c r="AE179" s="5">
        <f t="shared" si="9"/>
        <v>0</v>
      </c>
      <c r="AF179" s="5">
        <f t="shared" si="9"/>
        <v>0</v>
      </c>
      <c r="AG179" s="5">
        <f t="shared" si="9"/>
        <v>0</v>
      </c>
      <c r="AH179" s="5">
        <f t="shared" si="9"/>
        <v>0</v>
      </c>
      <c r="AI179" s="5">
        <f t="shared" si="9"/>
        <v>0</v>
      </c>
      <c r="AJ179" s="5">
        <f t="shared" si="9"/>
        <v>0</v>
      </c>
      <c r="AK179" s="5">
        <f t="shared" si="9"/>
        <v>0</v>
      </c>
      <c r="AL179" s="5">
        <f t="shared" si="9"/>
        <v>0</v>
      </c>
      <c r="AM179" s="5">
        <f t="shared" si="9"/>
        <v>0</v>
      </c>
      <c r="AN179" s="5">
        <f t="shared" si="9"/>
        <v>0</v>
      </c>
      <c r="AO179" s="5">
        <f t="shared" si="9"/>
        <v>0</v>
      </c>
      <c r="AP179" s="5">
        <f t="shared" si="9"/>
        <v>0</v>
      </c>
      <c r="AQ179" s="5">
        <f t="shared" si="9"/>
        <v>0</v>
      </c>
      <c r="AR179" s="5">
        <f t="shared" si="9"/>
        <v>0</v>
      </c>
      <c r="AS179" s="5">
        <f t="shared" si="10"/>
        <v>0</v>
      </c>
      <c r="AT179" s="5">
        <f t="shared" si="7"/>
        <v>0</v>
      </c>
      <c r="AU179" s="5">
        <f t="shared" si="7"/>
        <v>0</v>
      </c>
      <c r="AV179" s="5">
        <f t="shared" si="7"/>
        <v>0</v>
      </c>
      <c r="AW179" s="5">
        <f t="shared" si="7"/>
        <v>0</v>
      </c>
      <c r="AX179" s="5">
        <f t="shared" si="7"/>
        <v>0</v>
      </c>
      <c r="AY179" s="5">
        <f t="shared" si="7"/>
        <v>0</v>
      </c>
      <c r="AZ179" s="5">
        <f t="shared" si="7"/>
        <v>0</v>
      </c>
      <c r="BA179" s="5">
        <f t="shared" si="7"/>
        <v>0</v>
      </c>
      <c r="BB179" s="5">
        <f t="shared" si="7"/>
        <v>0</v>
      </c>
      <c r="BC179" s="5">
        <f t="shared" si="7"/>
        <v>0</v>
      </c>
      <c r="BD179" s="5"/>
      <c r="BE179" s="5"/>
      <c r="BF179" s="5"/>
      <c r="BG179" s="5"/>
      <c r="BH179" s="5"/>
      <c r="BI179" s="5"/>
      <c r="BJ179" s="5"/>
    </row>
    <row r="180" spans="2:62" hidden="1">
      <c r="B180">
        <f t="shared" si="8"/>
        <v>150</v>
      </c>
      <c r="C180" t="str">
        <f t="shared" si="8"/>
        <v>PREPARACIÓ DEL SÒL</v>
      </c>
      <c r="D180" t="str">
        <f t="shared" si="8"/>
        <v>Estripat</v>
      </c>
      <c r="E180" s="82">
        <f t="shared" si="8"/>
        <v>2500</v>
      </c>
      <c r="F180" s="5">
        <f t="shared" si="9"/>
        <v>0</v>
      </c>
      <c r="G180" s="5">
        <f t="shared" si="9"/>
        <v>0</v>
      </c>
      <c r="H180" s="5">
        <f t="shared" si="9"/>
        <v>0</v>
      </c>
      <c r="I180" s="5">
        <f t="shared" si="9"/>
        <v>0</v>
      </c>
      <c r="J180" s="5">
        <f t="shared" si="9"/>
        <v>0</v>
      </c>
      <c r="K180" s="5">
        <f t="shared" si="9"/>
        <v>0</v>
      </c>
      <c r="L180" s="5">
        <f t="shared" si="9"/>
        <v>0</v>
      </c>
      <c r="M180" s="5">
        <f t="shared" si="9"/>
        <v>0</v>
      </c>
      <c r="N180" s="5">
        <f t="shared" si="9"/>
        <v>0</v>
      </c>
      <c r="O180" s="5">
        <f t="shared" si="9"/>
        <v>0</v>
      </c>
      <c r="P180" s="5">
        <f t="shared" si="9"/>
        <v>0</v>
      </c>
      <c r="Q180" s="5">
        <f t="shared" si="9"/>
        <v>0</v>
      </c>
      <c r="R180" s="5">
        <f t="shared" si="9"/>
        <v>0</v>
      </c>
      <c r="S180" s="5">
        <f t="shared" si="9"/>
        <v>0</v>
      </c>
      <c r="T180" s="5">
        <f t="shared" si="9"/>
        <v>0</v>
      </c>
      <c r="U180" s="5">
        <f t="shared" si="9"/>
        <v>0</v>
      </c>
      <c r="V180" s="5">
        <f t="shared" si="9"/>
        <v>0</v>
      </c>
      <c r="W180" s="5">
        <f t="shared" si="9"/>
        <v>0</v>
      </c>
      <c r="X180" s="5">
        <f t="shared" si="9"/>
        <v>0</v>
      </c>
      <c r="Y180" s="5">
        <f t="shared" si="9"/>
        <v>0</v>
      </c>
      <c r="Z180" s="5">
        <f t="shared" si="9"/>
        <v>0</v>
      </c>
      <c r="AA180" s="5">
        <f t="shared" si="9"/>
        <v>0</v>
      </c>
      <c r="AB180" s="5">
        <f t="shared" si="9"/>
        <v>0</v>
      </c>
      <c r="AC180" s="5">
        <f t="shared" si="9"/>
        <v>0</v>
      </c>
      <c r="AD180" s="5">
        <f t="shared" si="9"/>
        <v>0</v>
      </c>
      <c r="AE180" s="5">
        <f t="shared" si="9"/>
        <v>0</v>
      </c>
      <c r="AF180" s="5">
        <f t="shared" si="9"/>
        <v>0</v>
      </c>
      <c r="AG180" s="5">
        <f t="shared" si="9"/>
        <v>0</v>
      </c>
      <c r="AH180" s="5">
        <f t="shared" si="9"/>
        <v>0</v>
      </c>
      <c r="AI180" s="5">
        <f t="shared" si="9"/>
        <v>0</v>
      </c>
      <c r="AJ180" s="5">
        <f t="shared" si="9"/>
        <v>0</v>
      </c>
      <c r="AK180" s="5">
        <f t="shared" si="9"/>
        <v>0</v>
      </c>
      <c r="AL180" s="5">
        <f t="shared" si="9"/>
        <v>0</v>
      </c>
      <c r="AM180" s="5">
        <f t="shared" si="9"/>
        <v>0</v>
      </c>
      <c r="AN180" s="5">
        <f t="shared" si="9"/>
        <v>0</v>
      </c>
      <c r="AO180" s="5">
        <f t="shared" si="9"/>
        <v>0</v>
      </c>
      <c r="AP180" s="5">
        <f t="shared" si="9"/>
        <v>0</v>
      </c>
      <c r="AQ180" s="5">
        <f t="shared" si="9"/>
        <v>0</v>
      </c>
      <c r="AR180" s="5">
        <f t="shared" si="9"/>
        <v>0</v>
      </c>
      <c r="AS180" s="5">
        <f t="shared" si="10"/>
        <v>0</v>
      </c>
      <c r="AT180" s="5">
        <f t="shared" si="7"/>
        <v>0</v>
      </c>
      <c r="AU180" s="5">
        <f t="shared" si="7"/>
        <v>0</v>
      </c>
      <c r="AV180" s="5">
        <f t="shared" si="7"/>
        <v>0</v>
      </c>
      <c r="AW180" s="5">
        <f t="shared" si="7"/>
        <v>0</v>
      </c>
      <c r="AX180" s="5">
        <f t="shared" si="7"/>
        <v>0</v>
      </c>
      <c r="AY180" s="5">
        <f t="shared" si="7"/>
        <v>0</v>
      </c>
      <c r="AZ180" s="5">
        <f t="shared" si="7"/>
        <v>0</v>
      </c>
      <c r="BA180" s="5">
        <f t="shared" si="7"/>
        <v>0</v>
      </c>
      <c r="BB180" s="5">
        <f t="shared" si="7"/>
        <v>0</v>
      </c>
      <c r="BC180" s="5">
        <f t="shared" si="7"/>
        <v>0</v>
      </c>
      <c r="BD180" s="5"/>
      <c r="BE180" s="5"/>
      <c r="BF180" s="5"/>
      <c r="BG180" s="5"/>
      <c r="BH180" s="5"/>
      <c r="BI180" s="5"/>
      <c r="BJ180" s="5"/>
    </row>
    <row r="181" spans="2:62" hidden="1">
      <c r="B181">
        <f t="shared" si="8"/>
        <v>160</v>
      </c>
      <c r="C181" t="str">
        <f t="shared" si="8"/>
        <v>PREPARACIÓ DEL SÒL</v>
      </c>
      <c r="D181" t="str">
        <f t="shared" si="8"/>
        <v>Fresat</v>
      </c>
      <c r="E181" s="82">
        <f t="shared" si="8"/>
        <v>2500</v>
      </c>
      <c r="F181" s="5">
        <f t="shared" si="9"/>
        <v>0</v>
      </c>
      <c r="G181" s="5">
        <f t="shared" si="9"/>
        <v>0</v>
      </c>
      <c r="H181" s="5">
        <f t="shared" si="9"/>
        <v>0</v>
      </c>
      <c r="I181" s="5">
        <f t="shared" si="9"/>
        <v>0</v>
      </c>
      <c r="J181" s="5">
        <f t="shared" si="9"/>
        <v>0</v>
      </c>
      <c r="K181" s="5">
        <f t="shared" si="9"/>
        <v>0</v>
      </c>
      <c r="L181" s="5">
        <f t="shared" si="9"/>
        <v>0</v>
      </c>
      <c r="M181" s="5">
        <f t="shared" si="9"/>
        <v>0</v>
      </c>
      <c r="N181" s="5">
        <f t="shared" si="9"/>
        <v>0</v>
      </c>
      <c r="O181" s="5">
        <f t="shared" si="9"/>
        <v>0</v>
      </c>
      <c r="P181" s="5">
        <f t="shared" si="9"/>
        <v>0</v>
      </c>
      <c r="Q181" s="5">
        <f t="shared" si="9"/>
        <v>0</v>
      </c>
      <c r="R181" s="5">
        <f t="shared" si="9"/>
        <v>0</v>
      </c>
      <c r="S181" s="5">
        <f t="shared" si="9"/>
        <v>0</v>
      </c>
      <c r="T181" s="5">
        <f t="shared" si="9"/>
        <v>0</v>
      </c>
      <c r="U181" s="5">
        <f t="shared" si="9"/>
        <v>0</v>
      </c>
      <c r="V181" s="5">
        <f t="shared" si="9"/>
        <v>0</v>
      </c>
      <c r="W181" s="5">
        <f t="shared" si="9"/>
        <v>0</v>
      </c>
      <c r="X181" s="5">
        <f t="shared" si="9"/>
        <v>0</v>
      </c>
      <c r="Y181" s="5">
        <f t="shared" si="9"/>
        <v>0</v>
      </c>
      <c r="Z181" s="5">
        <f t="shared" si="9"/>
        <v>0</v>
      </c>
      <c r="AA181" s="5">
        <f t="shared" si="9"/>
        <v>0</v>
      </c>
      <c r="AB181" s="5">
        <f t="shared" si="9"/>
        <v>0</v>
      </c>
      <c r="AC181" s="5">
        <f t="shared" si="9"/>
        <v>0</v>
      </c>
      <c r="AD181" s="5">
        <f t="shared" si="9"/>
        <v>0</v>
      </c>
      <c r="AE181" s="5">
        <f t="shared" si="9"/>
        <v>0</v>
      </c>
      <c r="AF181" s="5">
        <f t="shared" si="9"/>
        <v>0</v>
      </c>
      <c r="AG181" s="5">
        <f t="shared" si="9"/>
        <v>0</v>
      </c>
      <c r="AH181" s="5">
        <f t="shared" si="9"/>
        <v>0</v>
      </c>
      <c r="AI181" s="5">
        <f t="shared" si="9"/>
        <v>0</v>
      </c>
      <c r="AJ181" s="5">
        <f t="shared" si="9"/>
        <v>0</v>
      </c>
      <c r="AK181" s="5">
        <f t="shared" si="9"/>
        <v>0</v>
      </c>
      <c r="AL181" s="5">
        <f t="shared" si="9"/>
        <v>0</v>
      </c>
      <c r="AM181" s="5">
        <f t="shared" si="9"/>
        <v>0</v>
      </c>
      <c r="AN181" s="5">
        <f t="shared" si="9"/>
        <v>0</v>
      </c>
      <c r="AO181" s="5">
        <f t="shared" si="9"/>
        <v>0</v>
      </c>
      <c r="AP181" s="5">
        <f t="shared" si="9"/>
        <v>0</v>
      </c>
      <c r="AQ181" s="5">
        <f t="shared" si="9"/>
        <v>0</v>
      </c>
      <c r="AR181" s="5">
        <f t="shared" si="9"/>
        <v>0</v>
      </c>
      <c r="AS181" s="5">
        <f t="shared" si="10"/>
        <v>0</v>
      </c>
      <c r="AT181" s="5">
        <f t="shared" si="7"/>
        <v>0</v>
      </c>
      <c r="AU181" s="5">
        <f t="shared" si="7"/>
        <v>0</v>
      </c>
      <c r="AV181" s="5">
        <f t="shared" si="7"/>
        <v>0</v>
      </c>
      <c r="AW181" s="5">
        <f t="shared" si="7"/>
        <v>0</v>
      </c>
      <c r="AX181" s="5">
        <f t="shared" si="7"/>
        <v>0</v>
      </c>
      <c r="AY181" s="5">
        <f t="shared" si="7"/>
        <v>0</v>
      </c>
      <c r="AZ181" s="5">
        <f t="shared" si="7"/>
        <v>0</v>
      </c>
      <c r="BA181" s="5">
        <f t="shared" si="7"/>
        <v>0</v>
      </c>
      <c r="BB181" s="5">
        <f t="shared" si="7"/>
        <v>0</v>
      </c>
      <c r="BC181" s="5">
        <f t="shared" si="7"/>
        <v>0</v>
      </c>
      <c r="BD181" s="5"/>
      <c r="BE181" s="5"/>
      <c r="BF181" s="5"/>
      <c r="BG181" s="5"/>
      <c r="BH181" s="5"/>
      <c r="BI181" s="5"/>
      <c r="BJ181" s="5"/>
    </row>
    <row r="182" spans="2:62" hidden="1">
      <c r="B182">
        <f t="shared" si="8"/>
        <v>210</v>
      </c>
      <c r="C182" t="str">
        <f t="shared" si="8"/>
        <v>ADOBAT</v>
      </c>
      <c r="D182" t="str">
        <f t="shared" si="8"/>
        <v>Aplicació de compost (36 t/ha)</v>
      </c>
      <c r="E182" s="82">
        <f t="shared" si="8"/>
        <v>2500</v>
      </c>
      <c r="F182" s="5">
        <f t="shared" si="9"/>
        <v>0</v>
      </c>
      <c r="G182" s="5">
        <f t="shared" si="9"/>
        <v>0</v>
      </c>
      <c r="H182" s="5">
        <f t="shared" si="9"/>
        <v>0</v>
      </c>
      <c r="I182" s="5">
        <f t="shared" si="9"/>
        <v>0</v>
      </c>
      <c r="J182" s="5">
        <f t="shared" si="9"/>
        <v>0</v>
      </c>
      <c r="K182" s="5">
        <f t="shared" si="9"/>
        <v>0</v>
      </c>
      <c r="L182" s="5">
        <f t="shared" si="9"/>
        <v>0</v>
      </c>
      <c r="M182" s="5">
        <f t="shared" si="9"/>
        <v>0</v>
      </c>
      <c r="N182" s="5">
        <f t="shared" si="9"/>
        <v>0</v>
      </c>
      <c r="O182" s="5">
        <f t="shared" si="9"/>
        <v>0</v>
      </c>
      <c r="P182" s="5">
        <f t="shared" si="9"/>
        <v>0</v>
      </c>
      <c r="Q182" s="5">
        <f t="shared" si="9"/>
        <v>0</v>
      </c>
      <c r="R182" s="5">
        <f t="shared" si="9"/>
        <v>0</v>
      </c>
      <c r="S182" s="5">
        <f t="shared" si="9"/>
        <v>0</v>
      </c>
      <c r="T182" s="5">
        <f t="shared" si="9"/>
        <v>0</v>
      </c>
      <c r="U182" s="5">
        <f t="shared" si="9"/>
        <v>0</v>
      </c>
      <c r="V182" s="5">
        <f t="shared" si="9"/>
        <v>0</v>
      </c>
      <c r="W182" s="5">
        <f t="shared" si="9"/>
        <v>0</v>
      </c>
      <c r="X182" s="5">
        <f t="shared" si="9"/>
        <v>0</v>
      </c>
      <c r="Y182" s="5">
        <f t="shared" si="9"/>
        <v>0</v>
      </c>
      <c r="Z182" s="5">
        <f t="shared" si="9"/>
        <v>0</v>
      </c>
      <c r="AA182" s="5">
        <f t="shared" si="9"/>
        <v>0</v>
      </c>
      <c r="AB182" s="5">
        <f t="shared" si="9"/>
        <v>0</v>
      </c>
      <c r="AC182" s="5">
        <f t="shared" si="9"/>
        <v>0</v>
      </c>
      <c r="AD182" s="5">
        <f t="shared" si="9"/>
        <v>0</v>
      </c>
      <c r="AE182" s="5">
        <f t="shared" si="9"/>
        <v>0</v>
      </c>
      <c r="AF182" s="5">
        <f t="shared" si="9"/>
        <v>0</v>
      </c>
      <c r="AG182" s="5">
        <f t="shared" si="9"/>
        <v>0</v>
      </c>
      <c r="AH182" s="5">
        <f t="shared" si="9"/>
        <v>0</v>
      </c>
      <c r="AI182" s="5">
        <f t="shared" si="9"/>
        <v>0</v>
      </c>
      <c r="AJ182" s="5">
        <f t="shared" si="9"/>
        <v>0</v>
      </c>
      <c r="AK182" s="5">
        <f t="shared" si="9"/>
        <v>0</v>
      </c>
      <c r="AL182" s="5">
        <f t="shared" si="9"/>
        <v>0</v>
      </c>
      <c r="AM182" s="5">
        <f t="shared" si="9"/>
        <v>0</v>
      </c>
      <c r="AN182" s="5">
        <f t="shared" si="9"/>
        <v>0</v>
      </c>
      <c r="AO182" s="5">
        <f t="shared" si="9"/>
        <v>0</v>
      </c>
      <c r="AP182" s="5">
        <f t="shared" si="9"/>
        <v>0</v>
      </c>
      <c r="AQ182" s="5">
        <f t="shared" si="9"/>
        <v>0</v>
      </c>
      <c r="AR182" s="5">
        <f t="shared" si="9"/>
        <v>0</v>
      </c>
      <c r="AS182" s="5">
        <f t="shared" si="10"/>
        <v>0</v>
      </c>
      <c r="AT182" s="5">
        <f t="shared" si="7"/>
        <v>0</v>
      </c>
      <c r="AU182" s="5">
        <f t="shared" si="7"/>
        <v>0</v>
      </c>
      <c r="AV182" s="5">
        <f t="shared" si="7"/>
        <v>0</v>
      </c>
      <c r="AW182" s="5">
        <f t="shared" si="7"/>
        <v>0</v>
      </c>
      <c r="AX182" s="5">
        <f t="shared" si="7"/>
        <v>0</v>
      </c>
      <c r="AY182" s="5">
        <f t="shared" si="7"/>
        <v>0</v>
      </c>
      <c r="AZ182" s="5">
        <f t="shared" si="7"/>
        <v>0</v>
      </c>
      <c r="BA182" s="5">
        <f t="shared" si="7"/>
        <v>0</v>
      </c>
      <c r="BB182" s="5">
        <f t="shared" si="7"/>
        <v>0</v>
      </c>
      <c r="BC182" s="5">
        <f t="shared" si="7"/>
        <v>0</v>
      </c>
      <c r="BD182" s="5"/>
      <c r="BE182" s="5"/>
      <c r="BF182" s="5"/>
      <c r="BG182" s="5"/>
      <c r="BH182" s="5"/>
      <c r="BI182" s="5"/>
      <c r="BJ182" s="5"/>
    </row>
    <row r="183" spans="2:62" hidden="1">
      <c r="B183">
        <f t="shared" si="8"/>
        <v>220</v>
      </c>
      <c r="C183" t="str">
        <f t="shared" si="8"/>
        <v>ADOBAT</v>
      </c>
      <c r="D183" t="str">
        <f t="shared" si="8"/>
        <v>Aplicació de compost (60 t/ha)</v>
      </c>
      <c r="E183" s="82">
        <f t="shared" si="8"/>
        <v>2500</v>
      </c>
      <c r="F183" s="5">
        <f t="shared" si="9"/>
        <v>0</v>
      </c>
      <c r="G183" s="5">
        <f t="shared" si="9"/>
        <v>0</v>
      </c>
      <c r="H183" s="5">
        <f t="shared" si="9"/>
        <v>0</v>
      </c>
      <c r="I183" s="5">
        <f t="shared" si="9"/>
        <v>0</v>
      </c>
      <c r="J183" s="5">
        <f t="shared" si="9"/>
        <v>0</v>
      </c>
      <c r="K183" s="5">
        <f t="shared" si="9"/>
        <v>0</v>
      </c>
      <c r="L183" s="5">
        <f t="shared" si="9"/>
        <v>0</v>
      </c>
      <c r="M183" s="5">
        <f t="shared" si="9"/>
        <v>0</v>
      </c>
      <c r="N183" s="5">
        <f t="shared" si="9"/>
        <v>0</v>
      </c>
      <c r="O183" s="5">
        <f t="shared" si="9"/>
        <v>0</v>
      </c>
      <c r="P183" s="5">
        <f t="shared" si="9"/>
        <v>0</v>
      </c>
      <c r="Q183" s="5">
        <f t="shared" si="9"/>
        <v>0</v>
      </c>
      <c r="R183" s="5">
        <f t="shared" si="9"/>
        <v>0</v>
      </c>
      <c r="S183" s="5">
        <f t="shared" si="9"/>
        <v>0</v>
      </c>
      <c r="T183" s="5">
        <f t="shared" si="9"/>
        <v>0</v>
      </c>
      <c r="U183" s="5">
        <f t="shared" si="9"/>
        <v>0</v>
      </c>
      <c r="V183" s="5">
        <f t="shared" si="9"/>
        <v>0</v>
      </c>
      <c r="W183" s="5">
        <f t="shared" si="9"/>
        <v>0</v>
      </c>
      <c r="X183" s="5">
        <f t="shared" si="9"/>
        <v>0</v>
      </c>
      <c r="Y183" s="5">
        <f t="shared" si="9"/>
        <v>0</v>
      </c>
      <c r="Z183" s="5">
        <f t="shared" si="9"/>
        <v>0</v>
      </c>
      <c r="AA183" s="5">
        <f t="shared" ref="AA183:AR183" si="11">+AA58*AA$49*$E$4/$E183</f>
        <v>0</v>
      </c>
      <c r="AB183" s="5">
        <f t="shared" si="11"/>
        <v>0</v>
      </c>
      <c r="AC183" s="5">
        <f t="shared" si="11"/>
        <v>0</v>
      </c>
      <c r="AD183" s="5">
        <f t="shared" si="11"/>
        <v>0</v>
      </c>
      <c r="AE183" s="5">
        <f t="shared" si="11"/>
        <v>0</v>
      </c>
      <c r="AF183" s="5">
        <f t="shared" si="11"/>
        <v>0</v>
      </c>
      <c r="AG183" s="5">
        <f t="shared" si="11"/>
        <v>0</v>
      </c>
      <c r="AH183" s="5">
        <f t="shared" si="11"/>
        <v>0</v>
      </c>
      <c r="AI183" s="5">
        <f t="shared" si="11"/>
        <v>0</v>
      </c>
      <c r="AJ183" s="5">
        <f t="shared" si="11"/>
        <v>0</v>
      </c>
      <c r="AK183" s="5">
        <f t="shared" si="11"/>
        <v>0</v>
      </c>
      <c r="AL183" s="5">
        <f t="shared" si="11"/>
        <v>0</v>
      </c>
      <c r="AM183" s="5">
        <f t="shared" si="11"/>
        <v>0</v>
      </c>
      <c r="AN183" s="5">
        <f t="shared" si="11"/>
        <v>0</v>
      </c>
      <c r="AO183" s="5">
        <f t="shared" si="11"/>
        <v>0</v>
      </c>
      <c r="AP183" s="5">
        <f t="shared" si="11"/>
        <v>0</v>
      </c>
      <c r="AQ183" s="5">
        <f t="shared" si="11"/>
        <v>0</v>
      </c>
      <c r="AR183" s="5">
        <f t="shared" si="11"/>
        <v>0</v>
      </c>
      <c r="AS183" s="5">
        <f t="shared" si="10"/>
        <v>0</v>
      </c>
      <c r="AT183" s="5">
        <f t="shared" si="7"/>
        <v>0</v>
      </c>
      <c r="AU183" s="5">
        <f t="shared" si="7"/>
        <v>0</v>
      </c>
      <c r="AV183" s="5">
        <f t="shared" si="7"/>
        <v>0</v>
      </c>
      <c r="AW183" s="5">
        <f t="shared" si="7"/>
        <v>0</v>
      </c>
      <c r="AX183" s="5">
        <f t="shared" si="7"/>
        <v>0</v>
      </c>
      <c r="AY183" s="5">
        <f t="shared" si="7"/>
        <v>0</v>
      </c>
      <c r="AZ183" s="5">
        <f t="shared" si="7"/>
        <v>0</v>
      </c>
      <c r="BA183" s="5">
        <f t="shared" si="7"/>
        <v>0</v>
      </c>
      <c r="BB183" s="5">
        <f t="shared" si="7"/>
        <v>0</v>
      </c>
      <c r="BC183" s="5">
        <f t="shared" si="7"/>
        <v>0</v>
      </c>
      <c r="BD183" s="5"/>
      <c r="BE183" s="5"/>
      <c r="BF183" s="5"/>
      <c r="BG183" s="5"/>
      <c r="BH183" s="5"/>
      <c r="BI183" s="5"/>
      <c r="BJ183" s="5"/>
    </row>
    <row r="184" spans="2:62" hidden="1">
      <c r="B184">
        <f t="shared" si="8"/>
        <v>230</v>
      </c>
      <c r="C184" t="str">
        <f t="shared" si="8"/>
        <v>ADOBAT</v>
      </c>
      <c r="D184" t="str">
        <f t="shared" si="8"/>
        <v>Aplicació d'adob orgànic</v>
      </c>
      <c r="E184" s="82">
        <f t="shared" si="8"/>
        <v>2500</v>
      </c>
      <c r="F184" s="5">
        <f t="shared" ref="F184:AR190" si="12">+F59*F$49*$E$4/$E184</f>
        <v>0</v>
      </c>
      <c r="G184" s="5">
        <f t="shared" si="12"/>
        <v>0</v>
      </c>
      <c r="H184" s="5">
        <f t="shared" si="12"/>
        <v>0</v>
      </c>
      <c r="I184" s="5">
        <f t="shared" si="12"/>
        <v>0</v>
      </c>
      <c r="J184" s="5">
        <f t="shared" si="12"/>
        <v>0</v>
      </c>
      <c r="K184" s="5">
        <f t="shared" si="12"/>
        <v>0</v>
      </c>
      <c r="L184" s="5">
        <f t="shared" si="12"/>
        <v>0</v>
      </c>
      <c r="M184" s="5">
        <f t="shared" si="12"/>
        <v>0</v>
      </c>
      <c r="N184" s="5">
        <f t="shared" si="12"/>
        <v>0</v>
      </c>
      <c r="O184" s="5">
        <f t="shared" si="12"/>
        <v>0</v>
      </c>
      <c r="P184" s="5">
        <f t="shared" si="12"/>
        <v>0</v>
      </c>
      <c r="Q184" s="5">
        <f t="shared" si="12"/>
        <v>0</v>
      </c>
      <c r="R184" s="5">
        <f t="shared" si="12"/>
        <v>0</v>
      </c>
      <c r="S184" s="5">
        <f t="shared" si="12"/>
        <v>0</v>
      </c>
      <c r="T184" s="5">
        <f t="shared" si="12"/>
        <v>0</v>
      </c>
      <c r="U184" s="5">
        <f t="shared" si="12"/>
        <v>0</v>
      </c>
      <c r="V184" s="5">
        <f t="shared" si="12"/>
        <v>0</v>
      </c>
      <c r="W184" s="5">
        <f t="shared" si="12"/>
        <v>0</v>
      </c>
      <c r="X184" s="5">
        <f t="shared" si="12"/>
        <v>0</v>
      </c>
      <c r="Y184" s="5">
        <f t="shared" si="12"/>
        <v>0</v>
      </c>
      <c r="Z184" s="5">
        <f t="shared" si="12"/>
        <v>0</v>
      </c>
      <c r="AA184" s="5">
        <f t="shared" si="12"/>
        <v>0</v>
      </c>
      <c r="AB184" s="5">
        <f t="shared" si="12"/>
        <v>0</v>
      </c>
      <c r="AC184" s="5">
        <f t="shared" si="12"/>
        <v>0</v>
      </c>
      <c r="AD184" s="5">
        <f t="shared" si="12"/>
        <v>0</v>
      </c>
      <c r="AE184" s="5">
        <f t="shared" si="12"/>
        <v>0</v>
      </c>
      <c r="AF184" s="5">
        <f t="shared" si="12"/>
        <v>0</v>
      </c>
      <c r="AG184" s="5">
        <f t="shared" si="12"/>
        <v>0</v>
      </c>
      <c r="AH184" s="5">
        <f t="shared" si="12"/>
        <v>0</v>
      </c>
      <c r="AI184" s="5">
        <f t="shared" si="12"/>
        <v>0</v>
      </c>
      <c r="AJ184" s="5">
        <f t="shared" si="12"/>
        <v>0</v>
      </c>
      <c r="AK184" s="5">
        <f t="shared" si="12"/>
        <v>0</v>
      </c>
      <c r="AL184" s="5">
        <f t="shared" si="12"/>
        <v>0</v>
      </c>
      <c r="AM184" s="5">
        <f t="shared" si="12"/>
        <v>0</v>
      </c>
      <c r="AN184" s="5">
        <f t="shared" si="12"/>
        <v>0</v>
      </c>
      <c r="AO184" s="5">
        <f t="shared" si="12"/>
        <v>0</v>
      </c>
      <c r="AP184" s="5">
        <f t="shared" si="12"/>
        <v>0</v>
      </c>
      <c r="AQ184" s="5">
        <f t="shared" si="12"/>
        <v>0</v>
      </c>
      <c r="AR184" s="5">
        <f t="shared" si="12"/>
        <v>0</v>
      </c>
      <c r="AS184" s="5">
        <f t="shared" si="10"/>
        <v>0</v>
      </c>
      <c r="AT184" s="5">
        <f t="shared" si="7"/>
        <v>0</v>
      </c>
      <c r="AU184" s="5">
        <f t="shared" si="7"/>
        <v>0</v>
      </c>
      <c r="AV184" s="5">
        <f t="shared" si="7"/>
        <v>0</v>
      </c>
      <c r="AW184" s="5">
        <f t="shared" si="7"/>
        <v>0</v>
      </c>
      <c r="AX184" s="5">
        <f t="shared" si="7"/>
        <v>0</v>
      </c>
      <c r="AY184" s="5">
        <f t="shared" si="7"/>
        <v>0</v>
      </c>
      <c r="AZ184" s="5">
        <f t="shared" si="7"/>
        <v>0</v>
      </c>
      <c r="BA184" s="5">
        <f t="shared" si="7"/>
        <v>0</v>
      </c>
      <c r="BB184" s="5">
        <f t="shared" si="7"/>
        <v>0</v>
      </c>
      <c r="BC184" s="5">
        <f t="shared" si="7"/>
        <v>0</v>
      </c>
      <c r="BD184" s="5"/>
      <c r="BE184" s="5"/>
      <c r="BF184" s="5"/>
      <c r="BG184" s="5"/>
      <c r="BH184" s="5"/>
      <c r="BI184" s="5"/>
      <c r="BJ184" s="5"/>
    </row>
    <row r="185" spans="2:62" hidden="1">
      <c r="B185">
        <f t="shared" si="8"/>
        <v>240</v>
      </c>
      <c r="C185" t="str">
        <f t="shared" si="8"/>
        <v>ADOBAT</v>
      </c>
      <c r="D185" t="str">
        <f t="shared" si="8"/>
        <v>Aplicació potassi</v>
      </c>
      <c r="E185" s="82">
        <f t="shared" si="8"/>
        <v>2500</v>
      </c>
      <c r="F185" s="5">
        <f t="shared" si="12"/>
        <v>0</v>
      </c>
      <c r="G185" s="5">
        <f t="shared" si="12"/>
        <v>0</v>
      </c>
      <c r="H185" s="5">
        <f t="shared" si="12"/>
        <v>0</v>
      </c>
      <c r="I185" s="5">
        <f t="shared" si="12"/>
        <v>0</v>
      </c>
      <c r="J185" s="5">
        <f t="shared" si="12"/>
        <v>0</v>
      </c>
      <c r="K185" s="5">
        <f t="shared" si="12"/>
        <v>0</v>
      </c>
      <c r="L185" s="5">
        <f t="shared" si="12"/>
        <v>0</v>
      </c>
      <c r="M185" s="5">
        <f t="shared" si="12"/>
        <v>0</v>
      </c>
      <c r="N185" s="5">
        <f t="shared" si="12"/>
        <v>0</v>
      </c>
      <c r="O185" s="5">
        <f t="shared" si="12"/>
        <v>0</v>
      </c>
      <c r="P185" s="5">
        <f t="shared" si="12"/>
        <v>0</v>
      </c>
      <c r="Q185" s="5">
        <f t="shared" si="12"/>
        <v>0</v>
      </c>
      <c r="R185" s="5">
        <f t="shared" si="12"/>
        <v>0</v>
      </c>
      <c r="S185" s="5">
        <f t="shared" si="12"/>
        <v>0</v>
      </c>
      <c r="T185" s="5">
        <f t="shared" si="12"/>
        <v>0</v>
      </c>
      <c r="U185" s="5">
        <f t="shared" si="12"/>
        <v>0</v>
      </c>
      <c r="V185" s="5">
        <f t="shared" si="12"/>
        <v>0</v>
      </c>
      <c r="W185" s="5">
        <f t="shared" si="12"/>
        <v>0</v>
      </c>
      <c r="X185" s="5">
        <f t="shared" si="12"/>
        <v>0</v>
      </c>
      <c r="Y185" s="5">
        <f t="shared" si="12"/>
        <v>0</v>
      </c>
      <c r="Z185" s="5">
        <f t="shared" si="12"/>
        <v>0</v>
      </c>
      <c r="AA185" s="5">
        <f t="shared" si="12"/>
        <v>0</v>
      </c>
      <c r="AB185" s="5">
        <f t="shared" si="12"/>
        <v>0</v>
      </c>
      <c r="AC185" s="5">
        <f t="shared" si="12"/>
        <v>0</v>
      </c>
      <c r="AD185" s="5">
        <f t="shared" si="12"/>
        <v>0</v>
      </c>
      <c r="AE185" s="5">
        <f t="shared" si="12"/>
        <v>0</v>
      </c>
      <c r="AF185" s="5">
        <f t="shared" si="12"/>
        <v>0</v>
      </c>
      <c r="AG185" s="5">
        <f t="shared" si="12"/>
        <v>0</v>
      </c>
      <c r="AH185" s="5">
        <f t="shared" si="12"/>
        <v>0</v>
      </c>
      <c r="AI185" s="5">
        <f t="shared" si="12"/>
        <v>0</v>
      </c>
      <c r="AJ185" s="5">
        <f t="shared" si="12"/>
        <v>0</v>
      </c>
      <c r="AK185" s="5">
        <f t="shared" si="12"/>
        <v>0</v>
      </c>
      <c r="AL185" s="5">
        <f t="shared" si="12"/>
        <v>0</v>
      </c>
      <c r="AM185" s="5">
        <f t="shared" si="12"/>
        <v>0</v>
      </c>
      <c r="AN185" s="5">
        <f t="shared" si="12"/>
        <v>0</v>
      </c>
      <c r="AO185" s="5">
        <f t="shared" si="12"/>
        <v>0</v>
      </c>
      <c r="AP185" s="5">
        <f t="shared" si="12"/>
        <v>0</v>
      </c>
      <c r="AQ185" s="5">
        <f t="shared" si="12"/>
        <v>0</v>
      </c>
      <c r="AR185" s="5">
        <f t="shared" si="12"/>
        <v>0</v>
      </c>
      <c r="AS185" s="5">
        <f t="shared" si="10"/>
        <v>0</v>
      </c>
      <c r="AT185" s="5">
        <f t="shared" si="7"/>
        <v>0</v>
      </c>
      <c r="AU185" s="5">
        <f t="shared" si="7"/>
        <v>0</v>
      </c>
      <c r="AV185" s="5">
        <f t="shared" si="7"/>
        <v>0</v>
      </c>
      <c r="AW185" s="5">
        <f t="shared" si="7"/>
        <v>0</v>
      </c>
      <c r="AX185" s="5">
        <f t="shared" si="7"/>
        <v>0</v>
      </c>
      <c r="AY185" s="5">
        <f t="shared" si="7"/>
        <v>0</v>
      </c>
      <c r="AZ185" s="5">
        <f t="shared" si="7"/>
        <v>0</v>
      </c>
      <c r="BA185" s="5">
        <f t="shared" si="7"/>
        <v>0</v>
      </c>
      <c r="BB185" s="5">
        <f t="shared" si="7"/>
        <v>0</v>
      </c>
      <c r="BC185" s="5">
        <f t="shared" si="7"/>
        <v>0</v>
      </c>
      <c r="BD185" s="5"/>
      <c r="BE185" s="5"/>
      <c r="BF185" s="5"/>
      <c r="BG185" s="5"/>
      <c r="BH185" s="5"/>
      <c r="BI185" s="5"/>
      <c r="BJ185" s="5"/>
    </row>
    <row r="186" spans="2:62" hidden="1">
      <c r="B186">
        <f t="shared" si="8"/>
        <v>310</v>
      </c>
      <c r="C186" t="str">
        <f t="shared" si="8"/>
        <v>PLANTACIÓ</v>
      </c>
      <c r="D186" t="str">
        <f t="shared" si="8"/>
        <v>Solcar</v>
      </c>
      <c r="E186" s="82">
        <f t="shared" si="8"/>
        <v>2500</v>
      </c>
      <c r="F186" s="5">
        <f t="shared" si="12"/>
        <v>0</v>
      </c>
      <c r="G186" s="5">
        <f t="shared" si="12"/>
        <v>0</v>
      </c>
      <c r="H186" s="5">
        <f t="shared" si="12"/>
        <v>0</v>
      </c>
      <c r="I186" s="5">
        <f t="shared" si="12"/>
        <v>0</v>
      </c>
      <c r="J186" s="5">
        <f t="shared" si="12"/>
        <v>0</v>
      </c>
      <c r="K186" s="5">
        <f t="shared" si="12"/>
        <v>0</v>
      </c>
      <c r="L186" s="5">
        <f t="shared" si="12"/>
        <v>0</v>
      </c>
      <c r="M186" s="5">
        <f t="shared" si="12"/>
        <v>0</v>
      </c>
      <c r="N186" s="5">
        <f t="shared" si="12"/>
        <v>0</v>
      </c>
      <c r="O186" s="5">
        <f t="shared" si="12"/>
        <v>0</v>
      </c>
      <c r="P186" s="5">
        <f t="shared" si="12"/>
        <v>0</v>
      </c>
      <c r="Q186" s="5">
        <f t="shared" si="12"/>
        <v>0</v>
      </c>
      <c r="R186" s="5">
        <f t="shared" si="12"/>
        <v>0</v>
      </c>
      <c r="S186" s="5">
        <f t="shared" si="12"/>
        <v>0</v>
      </c>
      <c r="T186" s="5">
        <f t="shared" si="12"/>
        <v>0</v>
      </c>
      <c r="U186" s="5">
        <f t="shared" si="12"/>
        <v>0</v>
      </c>
      <c r="V186" s="5">
        <f t="shared" si="12"/>
        <v>0</v>
      </c>
      <c r="W186" s="5">
        <f t="shared" si="12"/>
        <v>0</v>
      </c>
      <c r="X186" s="5">
        <f t="shared" si="12"/>
        <v>0</v>
      </c>
      <c r="Y186" s="5">
        <f t="shared" si="12"/>
        <v>0</v>
      </c>
      <c r="Z186" s="5">
        <f t="shared" si="12"/>
        <v>0</v>
      </c>
      <c r="AA186" s="5">
        <f t="shared" si="12"/>
        <v>0</v>
      </c>
      <c r="AB186" s="5">
        <f t="shared" si="12"/>
        <v>0</v>
      </c>
      <c r="AC186" s="5">
        <f t="shared" si="12"/>
        <v>0</v>
      </c>
      <c r="AD186" s="5">
        <f t="shared" si="12"/>
        <v>0</v>
      </c>
      <c r="AE186" s="5">
        <f t="shared" si="12"/>
        <v>0</v>
      </c>
      <c r="AF186" s="5">
        <f t="shared" si="12"/>
        <v>0</v>
      </c>
      <c r="AG186" s="5">
        <f t="shared" si="12"/>
        <v>0</v>
      </c>
      <c r="AH186" s="5">
        <f t="shared" si="12"/>
        <v>0</v>
      </c>
      <c r="AI186" s="5">
        <f t="shared" si="12"/>
        <v>0</v>
      </c>
      <c r="AJ186" s="5">
        <f t="shared" si="12"/>
        <v>0</v>
      </c>
      <c r="AK186" s="5">
        <f t="shared" si="12"/>
        <v>0</v>
      </c>
      <c r="AL186" s="5">
        <f t="shared" si="12"/>
        <v>0</v>
      </c>
      <c r="AM186" s="5">
        <f t="shared" si="12"/>
        <v>0</v>
      </c>
      <c r="AN186" s="5">
        <f t="shared" si="12"/>
        <v>0</v>
      </c>
      <c r="AO186" s="5">
        <f t="shared" si="12"/>
        <v>0</v>
      </c>
      <c r="AP186" s="5">
        <f t="shared" si="12"/>
        <v>0</v>
      </c>
      <c r="AQ186" s="5">
        <f t="shared" si="12"/>
        <v>0</v>
      </c>
      <c r="AR186" s="5">
        <f t="shared" si="12"/>
        <v>0</v>
      </c>
      <c r="AS186" s="5">
        <f t="shared" si="10"/>
        <v>0</v>
      </c>
      <c r="AT186" s="5">
        <f t="shared" si="7"/>
        <v>0</v>
      </c>
      <c r="AU186" s="5">
        <f t="shared" si="7"/>
        <v>0</v>
      </c>
      <c r="AV186" s="5">
        <f t="shared" si="7"/>
        <v>0</v>
      </c>
      <c r="AW186" s="5">
        <f t="shared" si="7"/>
        <v>0</v>
      </c>
      <c r="AX186" s="5">
        <f t="shared" si="7"/>
        <v>0</v>
      </c>
      <c r="AY186" s="5">
        <f t="shared" si="7"/>
        <v>0</v>
      </c>
      <c r="AZ186" s="5">
        <f t="shared" si="7"/>
        <v>0</v>
      </c>
      <c r="BA186" s="5">
        <f t="shared" si="7"/>
        <v>0</v>
      </c>
      <c r="BB186" s="5">
        <f t="shared" si="7"/>
        <v>0</v>
      </c>
      <c r="BC186" s="5">
        <f t="shared" si="7"/>
        <v>0</v>
      </c>
      <c r="BD186" s="5"/>
      <c r="BE186" s="5"/>
      <c r="BF186" s="5"/>
      <c r="BG186" s="5"/>
      <c r="BH186" s="5"/>
      <c r="BI186" s="5"/>
      <c r="BJ186" s="5"/>
    </row>
    <row r="187" spans="2:62" hidden="1">
      <c r="B187">
        <f t="shared" si="8"/>
        <v>320</v>
      </c>
      <c r="C187" t="str">
        <f t="shared" si="8"/>
        <v>PLANTACIÓ</v>
      </c>
      <c r="D187" t="str">
        <f t="shared" si="8"/>
        <v>Marcat</v>
      </c>
      <c r="E187" s="82">
        <f t="shared" si="8"/>
        <v>2500</v>
      </c>
      <c r="F187" s="5">
        <f t="shared" si="12"/>
        <v>0</v>
      </c>
      <c r="G187" s="5">
        <f t="shared" si="12"/>
        <v>0</v>
      </c>
      <c r="H187" s="5">
        <f t="shared" si="12"/>
        <v>0</v>
      </c>
      <c r="I187" s="5">
        <f t="shared" si="12"/>
        <v>0</v>
      </c>
      <c r="J187" s="5">
        <f t="shared" si="12"/>
        <v>0</v>
      </c>
      <c r="K187" s="5">
        <f t="shared" si="12"/>
        <v>0</v>
      </c>
      <c r="L187" s="5">
        <f t="shared" si="12"/>
        <v>0</v>
      </c>
      <c r="M187" s="5">
        <f t="shared" si="12"/>
        <v>0</v>
      </c>
      <c r="N187" s="5">
        <f t="shared" si="12"/>
        <v>0</v>
      </c>
      <c r="O187" s="5">
        <f t="shared" si="12"/>
        <v>0</v>
      </c>
      <c r="P187" s="5">
        <f t="shared" si="12"/>
        <v>0</v>
      </c>
      <c r="Q187" s="5">
        <f t="shared" si="12"/>
        <v>0</v>
      </c>
      <c r="R187" s="5">
        <f t="shared" si="12"/>
        <v>0</v>
      </c>
      <c r="S187" s="5">
        <f t="shared" si="12"/>
        <v>0</v>
      </c>
      <c r="T187" s="5">
        <f t="shared" si="12"/>
        <v>0</v>
      </c>
      <c r="U187" s="5">
        <f t="shared" si="12"/>
        <v>0</v>
      </c>
      <c r="V187" s="5">
        <f t="shared" si="12"/>
        <v>0</v>
      </c>
      <c r="W187" s="5">
        <f t="shared" si="12"/>
        <v>0</v>
      </c>
      <c r="X187" s="5">
        <f t="shared" si="12"/>
        <v>0</v>
      </c>
      <c r="Y187" s="5">
        <f t="shared" si="12"/>
        <v>0</v>
      </c>
      <c r="Z187" s="5">
        <f t="shared" si="12"/>
        <v>0</v>
      </c>
      <c r="AA187" s="5">
        <f t="shared" si="12"/>
        <v>0</v>
      </c>
      <c r="AB187" s="5">
        <f t="shared" si="12"/>
        <v>0</v>
      </c>
      <c r="AC187" s="5">
        <f t="shared" si="12"/>
        <v>0</v>
      </c>
      <c r="AD187" s="5">
        <f t="shared" si="12"/>
        <v>0</v>
      </c>
      <c r="AE187" s="5">
        <f t="shared" si="12"/>
        <v>0</v>
      </c>
      <c r="AF187" s="5">
        <f t="shared" si="12"/>
        <v>0</v>
      </c>
      <c r="AG187" s="5">
        <f t="shared" si="12"/>
        <v>0</v>
      </c>
      <c r="AH187" s="5">
        <f t="shared" si="12"/>
        <v>0</v>
      </c>
      <c r="AI187" s="5">
        <f t="shared" si="12"/>
        <v>0</v>
      </c>
      <c r="AJ187" s="5">
        <f t="shared" si="12"/>
        <v>0</v>
      </c>
      <c r="AK187" s="5">
        <f t="shared" si="12"/>
        <v>0</v>
      </c>
      <c r="AL187" s="5">
        <f t="shared" si="12"/>
        <v>0</v>
      </c>
      <c r="AM187" s="5">
        <f t="shared" si="12"/>
        <v>0</v>
      </c>
      <c r="AN187" s="5">
        <f t="shared" si="12"/>
        <v>0</v>
      </c>
      <c r="AO187" s="5">
        <f t="shared" si="12"/>
        <v>0</v>
      </c>
      <c r="AP187" s="5">
        <f t="shared" si="12"/>
        <v>0</v>
      </c>
      <c r="AQ187" s="5">
        <f t="shared" si="12"/>
        <v>0</v>
      </c>
      <c r="AR187" s="5">
        <f t="shared" si="12"/>
        <v>0</v>
      </c>
      <c r="AS187" s="5">
        <f t="shared" si="10"/>
        <v>0</v>
      </c>
      <c r="AT187" s="5">
        <f t="shared" si="7"/>
        <v>0</v>
      </c>
      <c r="AU187" s="5">
        <f t="shared" si="7"/>
        <v>0</v>
      </c>
      <c r="AV187" s="5">
        <f t="shared" si="7"/>
        <v>0</v>
      </c>
      <c r="AW187" s="5">
        <f t="shared" si="7"/>
        <v>0</v>
      </c>
      <c r="AX187" s="5">
        <f t="shared" si="7"/>
        <v>0</v>
      </c>
      <c r="AY187" s="5">
        <f t="shared" si="7"/>
        <v>0</v>
      </c>
      <c r="AZ187" s="5">
        <f t="shared" si="7"/>
        <v>0</v>
      </c>
      <c r="BA187" s="5">
        <f t="shared" si="7"/>
        <v>0</v>
      </c>
      <c r="BB187" s="5">
        <f t="shared" si="7"/>
        <v>0</v>
      </c>
      <c r="BC187" s="5">
        <f t="shared" si="7"/>
        <v>0</v>
      </c>
      <c r="BD187" s="5"/>
      <c r="BE187" s="5"/>
      <c r="BF187" s="5"/>
      <c r="BG187" s="5"/>
      <c r="BH187" s="5"/>
      <c r="BI187" s="5"/>
      <c r="BJ187" s="5"/>
    </row>
    <row r="188" spans="2:62" hidden="1">
      <c r="B188">
        <f t="shared" si="8"/>
        <v>330</v>
      </c>
      <c r="C188" t="str">
        <f t="shared" si="8"/>
        <v>PLANTACIÓ</v>
      </c>
      <c r="D188" t="str">
        <f t="shared" si="8"/>
        <v>Plantació manual col o bròcoli</v>
      </c>
      <c r="E188" s="82">
        <f t="shared" si="8"/>
        <v>2500</v>
      </c>
      <c r="F188" s="5">
        <f t="shared" si="12"/>
        <v>0</v>
      </c>
      <c r="G188" s="5">
        <f t="shared" si="12"/>
        <v>0</v>
      </c>
      <c r="H188" s="5">
        <f t="shared" si="12"/>
        <v>0</v>
      </c>
      <c r="I188" s="5">
        <f t="shared" si="12"/>
        <v>0</v>
      </c>
      <c r="J188" s="5">
        <f t="shared" si="12"/>
        <v>0</v>
      </c>
      <c r="K188" s="5">
        <f t="shared" si="12"/>
        <v>0</v>
      </c>
      <c r="L188" s="5">
        <f t="shared" si="12"/>
        <v>0</v>
      </c>
      <c r="M188" s="5">
        <f t="shared" si="12"/>
        <v>0</v>
      </c>
      <c r="N188" s="5">
        <f t="shared" si="12"/>
        <v>0</v>
      </c>
      <c r="O188" s="5">
        <f t="shared" si="12"/>
        <v>0</v>
      </c>
      <c r="P188" s="5">
        <f t="shared" si="12"/>
        <v>0</v>
      </c>
      <c r="Q188" s="5">
        <f t="shared" si="12"/>
        <v>0</v>
      </c>
      <c r="R188" s="5">
        <f t="shared" si="12"/>
        <v>0</v>
      </c>
      <c r="S188" s="5">
        <f t="shared" si="12"/>
        <v>0</v>
      </c>
      <c r="T188" s="5">
        <f t="shared" si="12"/>
        <v>0</v>
      </c>
      <c r="U188" s="5">
        <f t="shared" si="12"/>
        <v>0</v>
      </c>
      <c r="V188" s="5">
        <f t="shared" si="12"/>
        <v>0</v>
      </c>
      <c r="W188" s="5">
        <f t="shared" si="12"/>
        <v>0</v>
      </c>
      <c r="X188" s="5">
        <f t="shared" si="12"/>
        <v>0</v>
      </c>
      <c r="Y188" s="5">
        <f t="shared" si="12"/>
        <v>0</v>
      </c>
      <c r="Z188" s="5">
        <f t="shared" si="12"/>
        <v>0</v>
      </c>
      <c r="AA188" s="5">
        <f t="shared" si="12"/>
        <v>0</v>
      </c>
      <c r="AB188" s="5">
        <f t="shared" si="12"/>
        <v>0</v>
      </c>
      <c r="AC188" s="5">
        <f t="shared" si="12"/>
        <v>0</v>
      </c>
      <c r="AD188" s="5">
        <f t="shared" si="12"/>
        <v>0</v>
      </c>
      <c r="AE188" s="5">
        <f t="shared" si="12"/>
        <v>0</v>
      </c>
      <c r="AF188" s="5">
        <f t="shared" si="12"/>
        <v>0</v>
      </c>
      <c r="AG188" s="5">
        <f t="shared" si="12"/>
        <v>0</v>
      </c>
      <c r="AH188" s="5">
        <f t="shared" si="12"/>
        <v>0</v>
      </c>
      <c r="AI188" s="5">
        <f t="shared" si="12"/>
        <v>0</v>
      </c>
      <c r="AJ188" s="5">
        <f t="shared" si="12"/>
        <v>0</v>
      </c>
      <c r="AK188" s="5">
        <f t="shared" si="12"/>
        <v>0</v>
      </c>
      <c r="AL188" s="5">
        <f t="shared" si="12"/>
        <v>0</v>
      </c>
      <c r="AM188" s="5">
        <f t="shared" si="12"/>
        <v>0</v>
      </c>
      <c r="AN188" s="5">
        <f t="shared" si="12"/>
        <v>0</v>
      </c>
      <c r="AO188" s="5">
        <f t="shared" si="12"/>
        <v>0</v>
      </c>
      <c r="AP188" s="5">
        <f t="shared" si="12"/>
        <v>0</v>
      </c>
      <c r="AQ188" s="5">
        <f t="shared" si="12"/>
        <v>0</v>
      </c>
      <c r="AR188" s="5">
        <f t="shared" si="12"/>
        <v>0</v>
      </c>
      <c r="AS188" s="5">
        <f t="shared" si="10"/>
        <v>0</v>
      </c>
      <c r="AT188" s="5">
        <f t="shared" si="7"/>
        <v>0</v>
      </c>
      <c r="AU188" s="5">
        <f t="shared" si="7"/>
        <v>0</v>
      </c>
      <c r="AV188" s="5">
        <f t="shared" si="7"/>
        <v>0</v>
      </c>
      <c r="AW188" s="5">
        <f t="shared" si="7"/>
        <v>0</v>
      </c>
      <c r="AX188" s="5">
        <f t="shared" si="7"/>
        <v>0</v>
      </c>
      <c r="AY188" s="5">
        <f t="shared" si="7"/>
        <v>0</v>
      </c>
      <c r="AZ188" s="5">
        <f t="shared" si="7"/>
        <v>0</v>
      </c>
      <c r="BA188" s="5">
        <f t="shared" si="7"/>
        <v>0</v>
      </c>
      <c r="BB188" s="5">
        <f t="shared" si="7"/>
        <v>0</v>
      </c>
      <c r="BC188" s="5">
        <f t="shared" si="7"/>
        <v>0</v>
      </c>
      <c r="BD188" s="5"/>
      <c r="BE188" s="5"/>
      <c r="BF188" s="5"/>
      <c r="BG188" s="5"/>
      <c r="BH188" s="5"/>
      <c r="BI188" s="5"/>
      <c r="BJ188" s="5"/>
    </row>
    <row r="189" spans="2:62" hidden="1">
      <c r="B189">
        <f t="shared" si="8"/>
        <v>340</v>
      </c>
      <c r="C189" t="str">
        <f t="shared" si="8"/>
        <v>PLANTACIÓ</v>
      </c>
      <c r="D189" t="str">
        <f t="shared" si="8"/>
        <v>Plantació manual calçots</v>
      </c>
      <c r="E189" s="82">
        <f t="shared" si="8"/>
        <v>2500</v>
      </c>
      <c r="F189" s="5">
        <f t="shared" si="12"/>
        <v>0</v>
      </c>
      <c r="G189" s="5">
        <f t="shared" si="12"/>
        <v>0</v>
      </c>
      <c r="H189" s="5">
        <f t="shared" si="12"/>
        <v>0</v>
      </c>
      <c r="I189" s="5">
        <f t="shared" si="12"/>
        <v>0</v>
      </c>
      <c r="J189" s="5">
        <f t="shared" si="12"/>
        <v>0</v>
      </c>
      <c r="K189" s="5">
        <f t="shared" si="12"/>
        <v>0</v>
      </c>
      <c r="L189" s="5">
        <f t="shared" si="12"/>
        <v>0</v>
      </c>
      <c r="M189" s="5">
        <f t="shared" si="12"/>
        <v>0</v>
      </c>
      <c r="N189" s="5">
        <f t="shared" si="12"/>
        <v>0</v>
      </c>
      <c r="O189" s="5">
        <f t="shared" si="12"/>
        <v>0</v>
      </c>
      <c r="P189" s="5">
        <f t="shared" si="12"/>
        <v>0</v>
      </c>
      <c r="Q189" s="5">
        <f t="shared" si="12"/>
        <v>0</v>
      </c>
      <c r="R189" s="5">
        <f t="shared" si="12"/>
        <v>0</v>
      </c>
      <c r="S189" s="5">
        <f t="shared" si="12"/>
        <v>0</v>
      </c>
      <c r="T189" s="5">
        <f t="shared" si="12"/>
        <v>0</v>
      </c>
      <c r="U189" s="5">
        <f t="shared" si="12"/>
        <v>0</v>
      </c>
      <c r="V189" s="5">
        <f t="shared" si="12"/>
        <v>0</v>
      </c>
      <c r="W189" s="5">
        <f t="shared" si="12"/>
        <v>0</v>
      </c>
      <c r="X189" s="5">
        <f t="shared" si="12"/>
        <v>0</v>
      </c>
      <c r="Y189" s="5">
        <f t="shared" si="12"/>
        <v>0</v>
      </c>
      <c r="Z189" s="5">
        <f t="shared" si="12"/>
        <v>0</v>
      </c>
      <c r="AA189" s="5">
        <f t="shared" si="12"/>
        <v>0</v>
      </c>
      <c r="AB189" s="5">
        <f t="shared" si="12"/>
        <v>0</v>
      </c>
      <c r="AC189" s="5">
        <f t="shared" si="12"/>
        <v>0</v>
      </c>
      <c r="AD189" s="5">
        <f t="shared" si="12"/>
        <v>0</v>
      </c>
      <c r="AE189" s="5">
        <f t="shared" si="12"/>
        <v>0</v>
      </c>
      <c r="AF189" s="5">
        <f t="shared" si="12"/>
        <v>0</v>
      </c>
      <c r="AG189" s="5">
        <f t="shared" si="12"/>
        <v>0</v>
      </c>
      <c r="AH189" s="5">
        <f t="shared" si="12"/>
        <v>0</v>
      </c>
      <c r="AI189" s="5">
        <f t="shared" si="12"/>
        <v>0</v>
      </c>
      <c r="AJ189" s="5">
        <f t="shared" si="12"/>
        <v>0</v>
      </c>
      <c r="AK189" s="5">
        <f t="shared" si="12"/>
        <v>0</v>
      </c>
      <c r="AL189" s="5">
        <f t="shared" si="12"/>
        <v>0</v>
      </c>
      <c r="AM189" s="5">
        <f t="shared" si="12"/>
        <v>0</v>
      </c>
      <c r="AN189" s="5">
        <f t="shared" si="12"/>
        <v>0</v>
      </c>
      <c r="AO189" s="5">
        <f t="shared" si="12"/>
        <v>0</v>
      </c>
      <c r="AP189" s="5">
        <f t="shared" si="12"/>
        <v>0</v>
      </c>
      <c r="AQ189" s="5">
        <f t="shared" si="12"/>
        <v>0</v>
      </c>
      <c r="AR189" s="5">
        <f t="shared" si="12"/>
        <v>0</v>
      </c>
      <c r="AS189" s="5">
        <f t="shared" si="10"/>
        <v>0</v>
      </c>
      <c r="AT189" s="5">
        <f t="shared" si="7"/>
        <v>0</v>
      </c>
      <c r="AU189" s="5">
        <f t="shared" si="7"/>
        <v>0</v>
      </c>
      <c r="AV189" s="5">
        <f t="shared" si="7"/>
        <v>0</v>
      </c>
      <c r="AW189" s="5">
        <f t="shared" si="7"/>
        <v>0</v>
      </c>
      <c r="AX189" s="5">
        <f t="shared" si="7"/>
        <v>0</v>
      </c>
      <c r="AY189" s="5">
        <f t="shared" si="7"/>
        <v>0</v>
      </c>
      <c r="AZ189" s="5">
        <f t="shared" si="7"/>
        <v>0</v>
      </c>
      <c r="BA189" s="5">
        <f t="shared" si="7"/>
        <v>0</v>
      </c>
      <c r="BB189" s="5">
        <f t="shared" si="7"/>
        <v>0</v>
      </c>
      <c r="BC189" s="5">
        <f t="shared" si="7"/>
        <v>0</v>
      </c>
      <c r="BD189" s="5"/>
      <c r="BE189" s="5"/>
      <c r="BF189" s="5"/>
      <c r="BG189" s="5"/>
      <c r="BH189" s="5"/>
      <c r="BI189" s="5"/>
      <c r="BJ189" s="5"/>
    </row>
    <row r="190" spans="2:62" hidden="1">
      <c r="B190">
        <f t="shared" si="8"/>
        <v>350</v>
      </c>
      <c r="C190" t="str">
        <f t="shared" si="8"/>
        <v>PLANTACIÓ</v>
      </c>
      <c r="D190" t="str">
        <f t="shared" si="8"/>
        <v>Plantació manual enciam</v>
      </c>
      <c r="E190" s="82">
        <f t="shared" si="8"/>
        <v>2500</v>
      </c>
      <c r="F190" s="5">
        <f t="shared" si="12"/>
        <v>0</v>
      </c>
      <c r="G190" s="5">
        <f t="shared" si="12"/>
        <v>0</v>
      </c>
      <c r="H190" s="5">
        <f t="shared" si="12"/>
        <v>0</v>
      </c>
      <c r="I190" s="5">
        <f t="shared" si="12"/>
        <v>0</v>
      </c>
      <c r="J190" s="5">
        <f t="shared" si="12"/>
        <v>0</v>
      </c>
      <c r="K190" s="5">
        <f t="shared" si="12"/>
        <v>0</v>
      </c>
      <c r="L190" s="5">
        <f t="shared" si="12"/>
        <v>0</v>
      </c>
      <c r="M190" s="5">
        <f t="shared" si="12"/>
        <v>0</v>
      </c>
      <c r="N190" s="5">
        <f t="shared" si="12"/>
        <v>0</v>
      </c>
      <c r="O190" s="5">
        <f t="shared" si="12"/>
        <v>0</v>
      </c>
      <c r="P190" s="5">
        <f t="shared" si="12"/>
        <v>0</v>
      </c>
      <c r="Q190" s="5">
        <f t="shared" si="12"/>
        <v>0</v>
      </c>
      <c r="R190" s="5">
        <f t="shared" si="12"/>
        <v>0</v>
      </c>
      <c r="S190" s="5">
        <f t="shared" si="12"/>
        <v>0</v>
      </c>
      <c r="T190" s="5">
        <f t="shared" si="12"/>
        <v>0</v>
      </c>
      <c r="U190" s="5">
        <f t="shared" si="12"/>
        <v>0</v>
      </c>
      <c r="V190" s="5">
        <f t="shared" si="12"/>
        <v>0</v>
      </c>
      <c r="W190" s="5">
        <f t="shared" si="12"/>
        <v>0</v>
      </c>
      <c r="X190" s="5">
        <f t="shared" si="12"/>
        <v>0</v>
      </c>
      <c r="Y190" s="5">
        <f t="shared" si="12"/>
        <v>0</v>
      </c>
      <c r="Z190" s="5">
        <f t="shared" si="12"/>
        <v>0</v>
      </c>
      <c r="AA190" s="5">
        <f t="shared" ref="AA190:AR190" si="13">+AA65*AA$49*$E$4/$E190</f>
        <v>0</v>
      </c>
      <c r="AB190" s="5">
        <f t="shared" si="13"/>
        <v>0</v>
      </c>
      <c r="AC190" s="5">
        <f t="shared" si="13"/>
        <v>0</v>
      </c>
      <c r="AD190" s="5">
        <f t="shared" si="13"/>
        <v>0</v>
      </c>
      <c r="AE190" s="5">
        <f t="shared" si="13"/>
        <v>0</v>
      </c>
      <c r="AF190" s="5">
        <f t="shared" si="13"/>
        <v>0</v>
      </c>
      <c r="AG190" s="5">
        <f t="shared" si="13"/>
        <v>0</v>
      </c>
      <c r="AH190" s="5">
        <f t="shared" si="13"/>
        <v>0</v>
      </c>
      <c r="AI190" s="5">
        <f t="shared" si="13"/>
        <v>0</v>
      </c>
      <c r="AJ190" s="5">
        <f t="shared" si="13"/>
        <v>0</v>
      </c>
      <c r="AK190" s="5">
        <f t="shared" si="13"/>
        <v>0</v>
      </c>
      <c r="AL190" s="5">
        <f t="shared" si="13"/>
        <v>0</v>
      </c>
      <c r="AM190" s="5">
        <f t="shared" si="13"/>
        <v>0</v>
      </c>
      <c r="AN190" s="5">
        <f t="shared" si="13"/>
        <v>0</v>
      </c>
      <c r="AO190" s="5">
        <f t="shared" si="13"/>
        <v>0</v>
      </c>
      <c r="AP190" s="5">
        <f t="shared" si="13"/>
        <v>0</v>
      </c>
      <c r="AQ190" s="5">
        <f t="shared" si="13"/>
        <v>0</v>
      </c>
      <c r="AR190" s="5">
        <f t="shared" si="13"/>
        <v>0</v>
      </c>
      <c r="AS190" s="5">
        <f t="shared" si="10"/>
        <v>0</v>
      </c>
      <c r="AT190" s="5">
        <f t="shared" si="7"/>
        <v>0</v>
      </c>
      <c r="AU190" s="5">
        <f t="shared" si="7"/>
        <v>0</v>
      </c>
      <c r="AV190" s="5">
        <f t="shared" si="7"/>
        <v>0</v>
      </c>
      <c r="AW190" s="5">
        <f t="shared" si="7"/>
        <v>0</v>
      </c>
      <c r="AX190" s="5">
        <f t="shared" si="7"/>
        <v>0</v>
      </c>
      <c r="AY190" s="5">
        <f t="shared" si="7"/>
        <v>0</v>
      </c>
      <c r="AZ190" s="5">
        <f t="shared" si="7"/>
        <v>0</v>
      </c>
      <c r="BA190" s="5">
        <f t="shared" si="7"/>
        <v>0</v>
      </c>
      <c r="BB190" s="5">
        <f t="shared" si="7"/>
        <v>0</v>
      </c>
      <c r="BC190" s="5">
        <f t="shared" si="7"/>
        <v>0</v>
      </c>
      <c r="BD190" s="5"/>
      <c r="BE190" s="5"/>
      <c r="BF190" s="5"/>
      <c r="BG190" s="5"/>
      <c r="BH190" s="5"/>
      <c r="BI190" s="5"/>
      <c r="BJ190" s="5"/>
    </row>
    <row r="191" spans="2:62" hidden="1">
      <c r="B191">
        <f t="shared" si="8"/>
        <v>360</v>
      </c>
      <c r="C191" t="str">
        <f t="shared" si="8"/>
        <v>PLANTACIÓ</v>
      </c>
      <c r="D191" t="str">
        <f t="shared" si="8"/>
        <v>Plantació manual bleda</v>
      </c>
      <c r="E191" s="82">
        <f t="shared" si="8"/>
        <v>2500</v>
      </c>
      <c r="F191" s="5">
        <f t="shared" ref="F191:AR197" si="14">+F66*F$49*$E$4/$E191</f>
        <v>0</v>
      </c>
      <c r="G191" s="5">
        <f t="shared" si="14"/>
        <v>0</v>
      </c>
      <c r="H191" s="5">
        <f t="shared" si="14"/>
        <v>0</v>
      </c>
      <c r="I191" s="5">
        <f t="shared" si="14"/>
        <v>0</v>
      </c>
      <c r="J191" s="5">
        <f t="shared" si="14"/>
        <v>0</v>
      </c>
      <c r="K191" s="5">
        <f t="shared" si="14"/>
        <v>0</v>
      </c>
      <c r="L191" s="5">
        <f t="shared" si="14"/>
        <v>0</v>
      </c>
      <c r="M191" s="5">
        <f t="shared" si="14"/>
        <v>0</v>
      </c>
      <c r="N191" s="5">
        <f t="shared" si="14"/>
        <v>0</v>
      </c>
      <c r="O191" s="5">
        <f t="shared" si="14"/>
        <v>0</v>
      </c>
      <c r="P191" s="5">
        <f t="shared" si="14"/>
        <v>0</v>
      </c>
      <c r="Q191" s="5">
        <f t="shared" si="14"/>
        <v>0</v>
      </c>
      <c r="R191" s="5">
        <f t="shared" si="14"/>
        <v>0</v>
      </c>
      <c r="S191" s="5">
        <f t="shared" si="14"/>
        <v>0</v>
      </c>
      <c r="T191" s="5">
        <f t="shared" si="14"/>
        <v>0</v>
      </c>
      <c r="U191" s="5">
        <f t="shared" si="14"/>
        <v>0</v>
      </c>
      <c r="V191" s="5">
        <f t="shared" si="14"/>
        <v>0</v>
      </c>
      <c r="W191" s="5">
        <f t="shared" si="14"/>
        <v>0</v>
      </c>
      <c r="X191" s="5">
        <f t="shared" si="14"/>
        <v>0</v>
      </c>
      <c r="Y191" s="5">
        <f t="shared" si="14"/>
        <v>0</v>
      </c>
      <c r="Z191" s="5">
        <f t="shared" si="14"/>
        <v>0</v>
      </c>
      <c r="AA191" s="5">
        <f t="shared" si="14"/>
        <v>0</v>
      </c>
      <c r="AB191" s="5">
        <f t="shared" si="14"/>
        <v>0</v>
      </c>
      <c r="AC191" s="5">
        <f t="shared" si="14"/>
        <v>0</v>
      </c>
      <c r="AD191" s="5">
        <f t="shared" si="14"/>
        <v>0</v>
      </c>
      <c r="AE191" s="5">
        <f t="shared" si="14"/>
        <v>0</v>
      </c>
      <c r="AF191" s="5">
        <f t="shared" si="14"/>
        <v>0</v>
      </c>
      <c r="AG191" s="5">
        <f t="shared" si="14"/>
        <v>0</v>
      </c>
      <c r="AH191" s="5">
        <f t="shared" si="14"/>
        <v>0</v>
      </c>
      <c r="AI191" s="5">
        <f t="shared" si="14"/>
        <v>0</v>
      </c>
      <c r="AJ191" s="5">
        <f t="shared" si="14"/>
        <v>0</v>
      </c>
      <c r="AK191" s="5">
        <f t="shared" si="14"/>
        <v>0</v>
      </c>
      <c r="AL191" s="5">
        <f t="shared" si="14"/>
        <v>0</v>
      </c>
      <c r="AM191" s="5">
        <f t="shared" si="14"/>
        <v>0</v>
      </c>
      <c r="AN191" s="5">
        <f t="shared" si="14"/>
        <v>0</v>
      </c>
      <c r="AO191" s="5">
        <f t="shared" si="14"/>
        <v>0</v>
      </c>
      <c r="AP191" s="5">
        <f t="shared" si="14"/>
        <v>0</v>
      </c>
      <c r="AQ191" s="5">
        <f t="shared" si="14"/>
        <v>0</v>
      </c>
      <c r="AR191" s="5">
        <f t="shared" si="14"/>
        <v>0</v>
      </c>
      <c r="AS191" s="5">
        <f t="shared" si="10"/>
        <v>0</v>
      </c>
      <c r="AT191" s="5">
        <f t="shared" si="7"/>
        <v>0</v>
      </c>
      <c r="AU191" s="5">
        <f t="shared" si="7"/>
        <v>0</v>
      </c>
      <c r="AV191" s="5">
        <f t="shared" si="7"/>
        <v>0</v>
      </c>
      <c r="AW191" s="5">
        <f t="shared" si="7"/>
        <v>0</v>
      </c>
      <c r="AX191" s="5">
        <f t="shared" si="7"/>
        <v>0</v>
      </c>
      <c r="AY191" s="5">
        <f t="shared" si="7"/>
        <v>0</v>
      </c>
      <c r="AZ191" s="5">
        <f t="shared" si="7"/>
        <v>0</v>
      </c>
      <c r="BA191" s="5">
        <f t="shared" si="7"/>
        <v>0</v>
      </c>
      <c r="BB191" s="5">
        <f t="shared" si="7"/>
        <v>0</v>
      </c>
      <c r="BC191" s="5">
        <f t="shared" si="7"/>
        <v>0</v>
      </c>
      <c r="BD191" s="5"/>
      <c r="BE191" s="5"/>
      <c r="BF191" s="5"/>
      <c r="BG191" s="5"/>
      <c r="BH191" s="5"/>
      <c r="BI191" s="5"/>
      <c r="BJ191" s="5"/>
    </row>
    <row r="192" spans="2:62" hidden="1">
      <c r="B192">
        <f t="shared" si="8"/>
        <v>370</v>
      </c>
      <c r="C192" t="str">
        <f t="shared" si="8"/>
        <v>PLANTACIÓ</v>
      </c>
      <c r="D192" t="str">
        <f t="shared" si="8"/>
        <v>Plantació manual tomàquet</v>
      </c>
      <c r="E192" s="82">
        <f t="shared" si="8"/>
        <v>2500</v>
      </c>
      <c r="F192" s="5">
        <f t="shared" si="14"/>
        <v>0</v>
      </c>
      <c r="G192" s="5">
        <f t="shared" si="14"/>
        <v>0</v>
      </c>
      <c r="H192" s="5">
        <f t="shared" si="14"/>
        <v>0</v>
      </c>
      <c r="I192" s="5">
        <f t="shared" si="14"/>
        <v>0</v>
      </c>
      <c r="J192" s="5">
        <f t="shared" si="14"/>
        <v>0</v>
      </c>
      <c r="K192" s="5">
        <f t="shared" si="14"/>
        <v>0</v>
      </c>
      <c r="L192" s="5">
        <f t="shared" si="14"/>
        <v>0</v>
      </c>
      <c r="M192" s="5">
        <f t="shared" si="14"/>
        <v>0</v>
      </c>
      <c r="N192" s="5">
        <f t="shared" si="14"/>
        <v>0</v>
      </c>
      <c r="O192" s="5">
        <f t="shared" si="14"/>
        <v>0</v>
      </c>
      <c r="P192" s="5">
        <f t="shared" si="14"/>
        <v>0</v>
      </c>
      <c r="Q192" s="5">
        <f t="shared" si="14"/>
        <v>0</v>
      </c>
      <c r="R192" s="5">
        <f t="shared" si="14"/>
        <v>0</v>
      </c>
      <c r="S192" s="5">
        <f t="shared" si="14"/>
        <v>0</v>
      </c>
      <c r="T192" s="5">
        <f t="shared" si="14"/>
        <v>0</v>
      </c>
      <c r="U192" s="5">
        <f t="shared" si="14"/>
        <v>0</v>
      </c>
      <c r="V192" s="5">
        <f t="shared" si="14"/>
        <v>0</v>
      </c>
      <c r="W192" s="5">
        <f t="shared" si="14"/>
        <v>0</v>
      </c>
      <c r="X192" s="5">
        <f t="shared" si="14"/>
        <v>0</v>
      </c>
      <c r="Y192" s="5">
        <f t="shared" si="14"/>
        <v>0</v>
      </c>
      <c r="Z192" s="5">
        <f t="shared" si="14"/>
        <v>0</v>
      </c>
      <c r="AA192" s="5">
        <f t="shared" si="14"/>
        <v>0</v>
      </c>
      <c r="AB192" s="5">
        <f t="shared" si="14"/>
        <v>0</v>
      </c>
      <c r="AC192" s="5">
        <f t="shared" si="14"/>
        <v>0</v>
      </c>
      <c r="AD192" s="5">
        <f t="shared" si="14"/>
        <v>0</v>
      </c>
      <c r="AE192" s="5">
        <f t="shared" si="14"/>
        <v>0</v>
      </c>
      <c r="AF192" s="5">
        <f t="shared" si="14"/>
        <v>0</v>
      </c>
      <c r="AG192" s="5">
        <f t="shared" si="14"/>
        <v>0</v>
      </c>
      <c r="AH192" s="5">
        <f t="shared" si="14"/>
        <v>0</v>
      </c>
      <c r="AI192" s="5">
        <f t="shared" si="14"/>
        <v>0</v>
      </c>
      <c r="AJ192" s="5">
        <f t="shared" si="14"/>
        <v>0</v>
      </c>
      <c r="AK192" s="5">
        <f t="shared" si="14"/>
        <v>0</v>
      </c>
      <c r="AL192" s="5">
        <f t="shared" si="14"/>
        <v>0</v>
      </c>
      <c r="AM192" s="5">
        <f t="shared" si="14"/>
        <v>0</v>
      </c>
      <c r="AN192" s="5">
        <f t="shared" si="14"/>
        <v>0</v>
      </c>
      <c r="AO192" s="5">
        <f t="shared" si="14"/>
        <v>0</v>
      </c>
      <c r="AP192" s="5">
        <f t="shared" si="14"/>
        <v>0</v>
      </c>
      <c r="AQ192" s="5">
        <f t="shared" si="14"/>
        <v>0</v>
      </c>
      <c r="AR192" s="5">
        <f t="shared" si="14"/>
        <v>0</v>
      </c>
      <c r="AS192" s="5">
        <f t="shared" si="10"/>
        <v>0</v>
      </c>
      <c r="AT192" s="5">
        <f t="shared" ref="AT192:BC207" si="15">+AT67*AT$49*$E$4/$E192</f>
        <v>0</v>
      </c>
      <c r="AU192" s="5">
        <f t="shared" si="15"/>
        <v>0</v>
      </c>
      <c r="AV192" s="5">
        <f t="shared" si="15"/>
        <v>0</v>
      </c>
      <c r="AW192" s="5">
        <f t="shared" si="15"/>
        <v>0</v>
      </c>
      <c r="AX192" s="5">
        <f t="shared" si="15"/>
        <v>0</v>
      </c>
      <c r="AY192" s="5">
        <f t="shared" si="15"/>
        <v>0</v>
      </c>
      <c r="AZ192" s="5">
        <f t="shared" si="15"/>
        <v>0</v>
      </c>
      <c r="BA192" s="5">
        <f t="shared" si="15"/>
        <v>0</v>
      </c>
      <c r="BB192" s="5">
        <f t="shared" si="15"/>
        <v>0</v>
      </c>
      <c r="BC192" s="5">
        <f t="shared" si="15"/>
        <v>0</v>
      </c>
      <c r="BD192" s="5"/>
      <c r="BE192" s="5"/>
      <c r="BF192" s="5"/>
      <c r="BG192" s="5"/>
      <c r="BH192" s="5"/>
      <c r="BI192" s="5"/>
      <c r="BJ192" s="5"/>
    </row>
    <row r="193" spans="2:62" hidden="1">
      <c r="B193">
        <f t="shared" ref="B193:E208" si="16">+B68</f>
        <v>380</v>
      </c>
      <c r="C193" t="str">
        <f t="shared" si="16"/>
        <v>PLANTACIÓ</v>
      </c>
      <c r="D193" t="str">
        <f t="shared" si="16"/>
        <v>Plantació manual carbassa</v>
      </c>
      <c r="E193" s="82">
        <f t="shared" si="16"/>
        <v>2500</v>
      </c>
      <c r="F193" s="5">
        <f t="shared" si="14"/>
        <v>0</v>
      </c>
      <c r="G193" s="5">
        <f t="shared" si="14"/>
        <v>0</v>
      </c>
      <c r="H193" s="5">
        <f t="shared" si="14"/>
        <v>0</v>
      </c>
      <c r="I193" s="5">
        <f t="shared" si="14"/>
        <v>0</v>
      </c>
      <c r="J193" s="5">
        <f t="shared" si="14"/>
        <v>0</v>
      </c>
      <c r="K193" s="5">
        <f t="shared" si="14"/>
        <v>0</v>
      </c>
      <c r="L193" s="5">
        <f t="shared" si="14"/>
        <v>0</v>
      </c>
      <c r="M193" s="5">
        <f t="shared" si="14"/>
        <v>0</v>
      </c>
      <c r="N193" s="5">
        <f t="shared" si="14"/>
        <v>0</v>
      </c>
      <c r="O193" s="5">
        <f t="shared" si="14"/>
        <v>0</v>
      </c>
      <c r="P193" s="5">
        <f t="shared" si="14"/>
        <v>0</v>
      </c>
      <c r="Q193" s="5">
        <f t="shared" si="14"/>
        <v>0</v>
      </c>
      <c r="R193" s="5">
        <f t="shared" si="14"/>
        <v>0</v>
      </c>
      <c r="S193" s="5">
        <f t="shared" si="14"/>
        <v>0</v>
      </c>
      <c r="T193" s="5">
        <f t="shared" si="14"/>
        <v>0</v>
      </c>
      <c r="U193" s="5">
        <f t="shared" si="14"/>
        <v>0</v>
      </c>
      <c r="V193" s="5">
        <f t="shared" si="14"/>
        <v>0</v>
      </c>
      <c r="W193" s="5">
        <f t="shared" si="14"/>
        <v>0</v>
      </c>
      <c r="X193" s="5">
        <f t="shared" si="14"/>
        <v>0</v>
      </c>
      <c r="Y193" s="5">
        <f t="shared" si="14"/>
        <v>0</v>
      </c>
      <c r="Z193" s="5">
        <f t="shared" si="14"/>
        <v>0</v>
      </c>
      <c r="AA193" s="5">
        <f t="shared" si="14"/>
        <v>0</v>
      </c>
      <c r="AB193" s="5">
        <f t="shared" si="14"/>
        <v>0</v>
      </c>
      <c r="AC193" s="5">
        <f t="shared" si="14"/>
        <v>0</v>
      </c>
      <c r="AD193" s="5">
        <f t="shared" si="14"/>
        <v>0</v>
      </c>
      <c r="AE193" s="5">
        <f t="shared" si="14"/>
        <v>0</v>
      </c>
      <c r="AF193" s="5">
        <f t="shared" si="14"/>
        <v>0</v>
      </c>
      <c r="AG193" s="5">
        <f t="shared" si="14"/>
        <v>0</v>
      </c>
      <c r="AH193" s="5">
        <f t="shared" si="14"/>
        <v>0</v>
      </c>
      <c r="AI193" s="5">
        <f t="shared" si="14"/>
        <v>0</v>
      </c>
      <c r="AJ193" s="5">
        <f t="shared" si="14"/>
        <v>0</v>
      </c>
      <c r="AK193" s="5">
        <f t="shared" si="14"/>
        <v>0</v>
      </c>
      <c r="AL193" s="5">
        <f t="shared" si="14"/>
        <v>0</v>
      </c>
      <c r="AM193" s="5">
        <f t="shared" si="14"/>
        <v>0</v>
      </c>
      <c r="AN193" s="5">
        <f t="shared" si="14"/>
        <v>0</v>
      </c>
      <c r="AO193" s="5">
        <f t="shared" si="14"/>
        <v>0</v>
      </c>
      <c r="AP193" s="5">
        <f t="shared" si="14"/>
        <v>0</v>
      </c>
      <c r="AQ193" s="5">
        <f t="shared" si="14"/>
        <v>0</v>
      </c>
      <c r="AR193" s="5">
        <f t="shared" si="14"/>
        <v>0</v>
      </c>
      <c r="AS193" s="5">
        <f t="shared" si="10"/>
        <v>0</v>
      </c>
      <c r="AT193" s="5">
        <f t="shared" si="15"/>
        <v>0</v>
      </c>
      <c r="AU193" s="5">
        <f t="shared" si="15"/>
        <v>0</v>
      </c>
      <c r="AV193" s="5">
        <f t="shared" si="15"/>
        <v>0</v>
      </c>
      <c r="AW193" s="5">
        <f t="shared" si="15"/>
        <v>0</v>
      </c>
      <c r="AX193" s="5">
        <f t="shared" si="15"/>
        <v>0</v>
      </c>
      <c r="AY193" s="5">
        <f t="shared" si="15"/>
        <v>0</v>
      </c>
      <c r="AZ193" s="5">
        <f t="shared" si="15"/>
        <v>0</v>
      </c>
      <c r="BA193" s="5">
        <f t="shared" si="15"/>
        <v>0</v>
      </c>
      <c r="BB193" s="5">
        <f t="shared" si="15"/>
        <v>0</v>
      </c>
      <c r="BC193" s="5">
        <f t="shared" si="15"/>
        <v>0</v>
      </c>
      <c r="BD193" s="5"/>
      <c r="BE193" s="5"/>
      <c r="BF193" s="5"/>
      <c r="BG193" s="5"/>
      <c r="BH193" s="5"/>
      <c r="BI193" s="5"/>
      <c r="BJ193" s="5"/>
    </row>
    <row r="194" spans="2:62" hidden="1">
      <c r="B194">
        <f t="shared" si="16"/>
        <v>390</v>
      </c>
      <c r="C194" t="str">
        <f t="shared" si="16"/>
        <v>PLANTACIÓ</v>
      </c>
      <c r="D194" t="str">
        <f t="shared" si="16"/>
        <v>Sembra manual carbassa</v>
      </c>
      <c r="E194" s="82">
        <f t="shared" si="16"/>
        <v>2500</v>
      </c>
      <c r="F194" s="5">
        <f t="shared" si="14"/>
        <v>0</v>
      </c>
      <c r="G194" s="5">
        <f t="shared" si="14"/>
        <v>0</v>
      </c>
      <c r="H194" s="5">
        <f t="shared" si="14"/>
        <v>0</v>
      </c>
      <c r="I194" s="5">
        <f t="shared" si="14"/>
        <v>0</v>
      </c>
      <c r="J194" s="5">
        <f t="shared" si="14"/>
        <v>0</v>
      </c>
      <c r="K194" s="5">
        <f t="shared" si="14"/>
        <v>0</v>
      </c>
      <c r="L194" s="5">
        <f t="shared" si="14"/>
        <v>0</v>
      </c>
      <c r="M194" s="5">
        <f t="shared" si="14"/>
        <v>0</v>
      </c>
      <c r="N194" s="5">
        <f t="shared" si="14"/>
        <v>0</v>
      </c>
      <c r="O194" s="5">
        <f t="shared" si="14"/>
        <v>0</v>
      </c>
      <c r="P194" s="5">
        <f t="shared" si="14"/>
        <v>0</v>
      </c>
      <c r="Q194" s="5">
        <f t="shared" si="14"/>
        <v>0</v>
      </c>
      <c r="R194" s="5">
        <f t="shared" si="14"/>
        <v>0</v>
      </c>
      <c r="S194" s="5">
        <f t="shared" si="14"/>
        <v>0</v>
      </c>
      <c r="T194" s="5">
        <f t="shared" si="14"/>
        <v>0</v>
      </c>
      <c r="U194" s="5">
        <f t="shared" si="14"/>
        <v>0</v>
      </c>
      <c r="V194" s="5">
        <f t="shared" si="14"/>
        <v>0</v>
      </c>
      <c r="W194" s="5">
        <f t="shared" si="14"/>
        <v>0</v>
      </c>
      <c r="X194" s="5">
        <f t="shared" si="14"/>
        <v>0</v>
      </c>
      <c r="Y194" s="5">
        <f t="shared" si="14"/>
        <v>0</v>
      </c>
      <c r="Z194" s="5">
        <f t="shared" si="14"/>
        <v>0</v>
      </c>
      <c r="AA194" s="5">
        <f t="shared" si="14"/>
        <v>0</v>
      </c>
      <c r="AB194" s="5">
        <f t="shared" si="14"/>
        <v>0</v>
      </c>
      <c r="AC194" s="5">
        <f t="shared" si="14"/>
        <v>0</v>
      </c>
      <c r="AD194" s="5">
        <f t="shared" si="14"/>
        <v>0</v>
      </c>
      <c r="AE194" s="5">
        <f t="shared" si="14"/>
        <v>0</v>
      </c>
      <c r="AF194" s="5">
        <f t="shared" si="14"/>
        <v>0</v>
      </c>
      <c r="AG194" s="5">
        <f t="shared" si="14"/>
        <v>0</v>
      </c>
      <c r="AH194" s="5">
        <f t="shared" si="14"/>
        <v>0</v>
      </c>
      <c r="AI194" s="5">
        <f t="shared" si="14"/>
        <v>0</v>
      </c>
      <c r="AJ194" s="5">
        <f t="shared" si="14"/>
        <v>0</v>
      </c>
      <c r="AK194" s="5">
        <f t="shared" si="14"/>
        <v>0</v>
      </c>
      <c r="AL194" s="5">
        <f t="shared" si="14"/>
        <v>0</v>
      </c>
      <c r="AM194" s="5">
        <f t="shared" si="14"/>
        <v>0</v>
      </c>
      <c r="AN194" s="5">
        <f t="shared" si="14"/>
        <v>0</v>
      </c>
      <c r="AO194" s="5">
        <f t="shared" si="14"/>
        <v>0</v>
      </c>
      <c r="AP194" s="5">
        <f t="shared" si="14"/>
        <v>0</v>
      </c>
      <c r="AQ194" s="5">
        <f t="shared" si="14"/>
        <v>0</v>
      </c>
      <c r="AR194" s="5">
        <f t="shared" si="14"/>
        <v>0</v>
      </c>
      <c r="AS194" s="5">
        <f t="shared" si="10"/>
        <v>0</v>
      </c>
      <c r="AT194" s="5">
        <f t="shared" si="15"/>
        <v>0</v>
      </c>
      <c r="AU194" s="5">
        <f t="shared" si="15"/>
        <v>0</v>
      </c>
      <c r="AV194" s="5">
        <f t="shared" si="15"/>
        <v>0</v>
      </c>
      <c r="AW194" s="5">
        <f t="shared" si="15"/>
        <v>0</v>
      </c>
      <c r="AX194" s="5">
        <f t="shared" si="15"/>
        <v>0</v>
      </c>
      <c r="AY194" s="5">
        <f t="shared" si="15"/>
        <v>0</v>
      </c>
      <c r="AZ194" s="5">
        <f t="shared" si="15"/>
        <v>0</v>
      </c>
      <c r="BA194" s="5">
        <f t="shared" si="15"/>
        <v>0</v>
      </c>
      <c r="BB194" s="5">
        <f t="shared" si="15"/>
        <v>0</v>
      </c>
      <c r="BC194" s="5">
        <f t="shared" si="15"/>
        <v>0</v>
      </c>
      <c r="BD194" s="5"/>
      <c r="BE194" s="5"/>
      <c r="BF194" s="5"/>
      <c r="BG194" s="5"/>
      <c r="BH194" s="5"/>
      <c r="BI194" s="5"/>
      <c r="BJ194" s="5"/>
    </row>
    <row r="195" spans="2:62" hidden="1">
      <c r="B195">
        <f t="shared" si="16"/>
        <v>410</v>
      </c>
      <c r="C195" t="str">
        <f t="shared" si="16"/>
        <v>REG</v>
      </c>
      <c r="D195" t="str">
        <f t="shared" si="16"/>
        <v>Instal.lació sistema de reg amb cinta (1 m per m2)</v>
      </c>
      <c r="E195" s="82">
        <f t="shared" si="16"/>
        <v>2500</v>
      </c>
      <c r="F195" s="5">
        <f t="shared" si="14"/>
        <v>0</v>
      </c>
      <c r="G195" s="5">
        <f t="shared" si="14"/>
        <v>0</v>
      </c>
      <c r="H195" s="5">
        <f t="shared" si="14"/>
        <v>0</v>
      </c>
      <c r="I195" s="5">
        <f t="shared" si="14"/>
        <v>0</v>
      </c>
      <c r="J195" s="5">
        <f t="shared" si="14"/>
        <v>0</v>
      </c>
      <c r="K195" s="5">
        <f t="shared" si="14"/>
        <v>0</v>
      </c>
      <c r="L195" s="5">
        <f t="shared" si="14"/>
        <v>0</v>
      </c>
      <c r="M195" s="5">
        <f t="shared" si="14"/>
        <v>0</v>
      </c>
      <c r="N195" s="5">
        <f t="shared" si="14"/>
        <v>0</v>
      </c>
      <c r="O195" s="5">
        <f t="shared" si="14"/>
        <v>0</v>
      </c>
      <c r="P195" s="5">
        <f t="shared" si="14"/>
        <v>0</v>
      </c>
      <c r="Q195" s="5">
        <f t="shared" si="14"/>
        <v>0</v>
      </c>
      <c r="R195" s="5">
        <f t="shared" si="14"/>
        <v>0</v>
      </c>
      <c r="S195" s="5">
        <f t="shared" si="14"/>
        <v>0</v>
      </c>
      <c r="T195" s="5">
        <f t="shared" si="14"/>
        <v>0</v>
      </c>
      <c r="U195" s="5">
        <f t="shared" si="14"/>
        <v>0</v>
      </c>
      <c r="V195" s="5">
        <f t="shared" si="14"/>
        <v>0</v>
      </c>
      <c r="W195" s="5">
        <f t="shared" si="14"/>
        <v>0</v>
      </c>
      <c r="X195" s="5">
        <f t="shared" si="14"/>
        <v>0</v>
      </c>
      <c r="Y195" s="5">
        <f t="shared" si="14"/>
        <v>0</v>
      </c>
      <c r="Z195" s="5">
        <f t="shared" si="14"/>
        <v>0</v>
      </c>
      <c r="AA195" s="5">
        <f t="shared" si="14"/>
        <v>0</v>
      </c>
      <c r="AB195" s="5">
        <f t="shared" si="14"/>
        <v>0</v>
      </c>
      <c r="AC195" s="5">
        <f t="shared" si="14"/>
        <v>0</v>
      </c>
      <c r="AD195" s="5">
        <f t="shared" si="14"/>
        <v>0</v>
      </c>
      <c r="AE195" s="5">
        <f t="shared" si="14"/>
        <v>0</v>
      </c>
      <c r="AF195" s="5">
        <f t="shared" si="14"/>
        <v>0</v>
      </c>
      <c r="AG195" s="5">
        <f t="shared" si="14"/>
        <v>0</v>
      </c>
      <c r="AH195" s="5">
        <f t="shared" si="14"/>
        <v>0</v>
      </c>
      <c r="AI195" s="5">
        <f t="shared" si="14"/>
        <v>0</v>
      </c>
      <c r="AJ195" s="5">
        <f t="shared" si="14"/>
        <v>0</v>
      </c>
      <c r="AK195" s="5">
        <f t="shared" si="14"/>
        <v>0</v>
      </c>
      <c r="AL195" s="5">
        <f t="shared" si="14"/>
        <v>0</v>
      </c>
      <c r="AM195" s="5">
        <f t="shared" si="14"/>
        <v>0</v>
      </c>
      <c r="AN195" s="5">
        <f t="shared" si="14"/>
        <v>0</v>
      </c>
      <c r="AO195" s="5">
        <f t="shared" si="14"/>
        <v>0</v>
      </c>
      <c r="AP195" s="5">
        <f t="shared" si="14"/>
        <v>0</v>
      </c>
      <c r="AQ195" s="5">
        <f t="shared" si="14"/>
        <v>0</v>
      </c>
      <c r="AR195" s="5">
        <f t="shared" si="14"/>
        <v>0</v>
      </c>
      <c r="AS195" s="5">
        <f t="shared" si="10"/>
        <v>0</v>
      </c>
      <c r="AT195" s="5">
        <f t="shared" si="15"/>
        <v>0</v>
      </c>
      <c r="AU195" s="5">
        <f t="shared" si="15"/>
        <v>0</v>
      </c>
      <c r="AV195" s="5">
        <f t="shared" si="15"/>
        <v>0</v>
      </c>
      <c r="AW195" s="5">
        <f t="shared" si="15"/>
        <v>0</v>
      </c>
      <c r="AX195" s="5">
        <f t="shared" si="15"/>
        <v>0</v>
      </c>
      <c r="AY195" s="5">
        <f t="shared" si="15"/>
        <v>0</v>
      </c>
      <c r="AZ195" s="5">
        <f t="shared" si="15"/>
        <v>0</v>
      </c>
      <c r="BA195" s="5">
        <f t="shared" si="15"/>
        <v>0</v>
      </c>
      <c r="BB195" s="5">
        <f t="shared" si="15"/>
        <v>0</v>
      </c>
      <c r="BC195" s="5">
        <f t="shared" si="15"/>
        <v>0</v>
      </c>
      <c r="BD195" s="5"/>
      <c r="BE195" s="5"/>
      <c r="BF195" s="5"/>
      <c r="BG195" s="5"/>
      <c r="BH195" s="5"/>
      <c r="BI195" s="5"/>
      <c r="BJ195" s="5"/>
    </row>
    <row r="196" spans="2:62" hidden="1">
      <c r="B196">
        <f t="shared" si="16"/>
        <v>420</v>
      </c>
      <c r="C196" t="str">
        <f t="shared" si="16"/>
        <v>REG</v>
      </c>
      <c r="D196" t="str">
        <f t="shared" si="16"/>
        <v>Instal.lació sistema de reg amb cinta (1,6 m per m2)</v>
      </c>
      <c r="E196" s="82">
        <f t="shared" si="16"/>
        <v>2500</v>
      </c>
      <c r="F196" s="5">
        <f t="shared" si="14"/>
        <v>0</v>
      </c>
      <c r="G196" s="5">
        <f t="shared" si="14"/>
        <v>0</v>
      </c>
      <c r="H196" s="5">
        <f t="shared" si="14"/>
        <v>0</v>
      </c>
      <c r="I196" s="5">
        <f t="shared" si="14"/>
        <v>0</v>
      </c>
      <c r="J196" s="5">
        <f t="shared" si="14"/>
        <v>0</v>
      </c>
      <c r="K196" s="5">
        <f t="shared" si="14"/>
        <v>0</v>
      </c>
      <c r="L196" s="5">
        <f t="shared" si="14"/>
        <v>0</v>
      </c>
      <c r="M196" s="5">
        <f t="shared" si="14"/>
        <v>0</v>
      </c>
      <c r="N196" s="5">
        <f t="shared" si="14"/>
        <v>0</v>
      </c>
      <c r="O196" s="5">
        <f t="shared" si="14"/>
        <v>0</v>
      </c>
      <c r="P196" s="5">
        <f t="shared" si="14"/>
        <v>0</v>
      </c>
      <c r="Q196" s="5">
        <f t="shared" si="14"/>
        <v>0</v>
      </c>
      <c r="R196" s="5">
        <f t="shared" si="14"/>
        <v>0</v>
      </c>
      <c r="S196" s="5">
        <f t="shared" si="14"/>
        <v>0</v>
      </c>
      <c r="T196" s="5">
        <f t="shared" si="14"/>
        <v>0</v>
      </c>
      <c r="U196" s="5">
        <f t="shared" si="14"/>
        <v>0</v>
      </c>
      <c r="V196" s="5">
        <f t="shared" si="14"/>
        <v>0</v>
      </c>
      <c r="W196" s="5">
        <f t="shared" si="14"/>
        <v>0</v>
      </c>
      <c r="X196" s="5">
        <f t="shared" si="14"/>
        <v>0</v>
      </c>
      <c r="Y196" s="5">
        <f t="shared" si="14"/>
        <v>0</v>
      </c>
      <c r="Z196" s="5">
        <f t="shared" si="14"/>
        <v>0</v>
      </c>
      <c r="AA196" s="5">
        <f t="shared" si="14"/>
        <v>0</v>
      </c>
      <c r="AB196" s="5">
        <f t="shared" si="14"/>
        <v>0</v>
      </c>
      <c r="AC196" s="5">
        <f t="shared" si="14"/>
        <v>0</v>
      </c>
      <c r="AD196" s="5">
        <f t="shared" si="14"/>
        <v>0</v>
      </c>
      <c r="AE196" s="5">
        <f t="shared" si="14"/>
        <v>0</v>
      </c>
      <c r="AF196" s="5">
        <f t="shared" si="14"/>
        <v>0</v>
      </c>
      <c r="AG196" s="5">
        <f t="shared" si="14"/>
        <v>0</v>
      </c>
      <c r="AH196" s="5">
        <f t="shared" si="14"/>
        <v>0</v>
      </c>
      <c r="AI196" s="5">
        <f t="shared" si="14"/>
        <v>0</v>
      </c>
      <c r="AJ196" s="5">
        <f t="shared" si="14"/>
        <v>0</v>
      </c>
      <c r="AK196" s="5">
        <f t="shared" si="14"/>
        <v>0</v>
      </c>
      <c r="AL196" s="5">
        <f t="shared" si="14"/>
        <v>0</v>
      </c>
      <c r="AM196" s="5">
        <f t="shared" si="14"/>
        <v>0</v>
      </c>
      <c r="AN196" s="5">
        <f t="shared" si="14"/>
        <v>0</v>
      </c>
      <c r="AO196" s="5">
        <f t="shared" si="14"/>
        <v>0</v>
      </c>
      <c r="AP196" s="5">
        <f t="shared" si="14"/>
        <v>0</v>
      </c>
      <c r="AQ196" s="5">
        <f t="shared" si="14"/>
        <v>0</v>
      </c>
      <c r="AR196" s="5">
        <f t="shared" si="14"/>
        <v>0</v>
      </c>
      <c r="AS196" s="5">
        <f t="shared" si="10"/>
        <v>0</v>
      </c>
      <c r="AT196" s="5">
        <f t="shared" si="15"/>
        <v>0</v>
      </c>
      <c r="AU196" s="5">
        <f t="shared" si="15"/>
        <v>0</v>
      </c>
      <c r="AV196" s="5">
        <f t="shared" si="15"/>
        <v>0</v>
      </c>
      <c r="AW196" s="5">
        <f t="shared" si="15"/>
        <v>0</v>
      </c>
      <c r="AX196" s="5">
        <f t="shared" si="15"/>
        <v>0</v>
      </c>
      <c r="AY196" s="5">
        <f t="shared" si="15"/>
        <v>0</v>
      </c>
      <c r="AZ196" s="5">
        <f t="shared" si="15"/>
        <v>0</v>
      </c>
      <c r="BA196" s="5">
        <f t="shared" si="15"/>
        <v>0</v>
      </c>
      <c r="BB196" s="5">
        <f t="shared" si="15"/>
        <v>0</v>
      </c>
      <c r="BC196" s="5">
        <f t="shared" si="15"/>
        <v>0</v>
      </c>
      <c r="BD196" s="5"/>
      <c r="BE196" s="5"/>
      <c r="BF196" s="5"/>
      <c r="BG196" s="5"/>
      <c r="BH196" s="5"/>
      <c r="BI196" s="5"/>
      <c r="BJ196" s="5"/>
    </row>
    <row r="197" spans="2:62" hidden="1">
      <c r="B197">
        <f t="shared" si="16"/>
        <v>430</v>
      </c>
      <c r="C197" t="str">
        <f t="shared" si="16"/>
        <v>REG</v>
      </c>
      <c r="D197" t="str">
        <f t="shared" si="16"/>
        <v>Instal.lació sistema de reg aspersió</v>
      </c>
      <c r="E197" s="82">
        <f t="shared" si="16"/>
        <v>2500</v>
      </c>
      <c r="F197" s="5">
        <f t="shared" si="14"/>
        <v>0</v>
      </c>
      <c r="G197" s="5">
        <f t="shared" si="14"/>
        <v>0</v>
      </c>
      <c r="H197" s="5">
        <f t="shared" si="14"/>
        <v>0</v>
      </c>
      <c r="I197" s="5">
        <f t="shared" si="14"/>
        <v>0</v>
      </c>
      <c r="J197" s="5">
        <f t="shared" si="14"/>
        <v>0</v>
      </c>
      <c r="K197" s="5">
        <f t="shared" si="14"/>
        <v>0</v>
      </c>
      <c r="L197" s="5">
        <f t="shared" si="14"/>
        <v>0</v>
      </c>
      <c r="M197" s="5">
        <f t="shared" si="14"/>
        <v>0</v>
      </c>
      <c r="N197" s="5">
        <f t="shared" si="14"/>
        <v>0</v>
      </c>
      <c r="O197" s="5">
        <f t="shared" si="14"/>
        <v>0</v>
      </c>
      <c r="P197" s="5">
        <f t="shared" si="14"/>
        <v>0</v>
      </c>
      <c r="Q197" s="5">
        <f t="shared" si="14"/>
        <v>0</v>
      </c>
      <c r="R197" s="5">
        <f t="shared" si="14"/>
        <v>0</v>
      </c>
      <c r="S197" s="5">
        <f t="shared" si="14"/>
        <v>0</v>
      </c>
      <c r="T197" s="5">
        <f t="shared" si="14"/>
        <v>0</v>
      </c>
      <c r="U197" s="5">
        <f t="shared" si="14"/>
        <v>0</v>
      </c>
      <c r="V197" s="5">
        <f t="shared" si="14"/>
        <v>0</v>
      </c>
      <c r="W197" s="5">
        <f t="shared" si="14"/>
        <v>0</v>
      </c>
      <c r="X197" s="5">
        <f t="shared" si="14"/>
        <v>0</v>
      </c>
      <c r="Y197" s="5">
        <f t="shared" si="14"/>
        <v>0</v>
      </c>
      <c r="Z197" s="5">
        <f t="shared" si="14"/>
        <v>0</v>
      </c>
      <c r="AA197" s="5">
        <f t="shared" ref="AA197:AR197" si="17">+AA72*AA$49*$E$4/$E197</f>
        <v>0</v>
      </c>
      <c r="AB197" s="5">
        <f t="shared" si="17"/>
        <v>0</v>
      </c>
      <c r="AC197" s="5">
        <f t="shared" si="17"/>
        <v>0</v>
      </c>
      <c r="AD197" s="5">
        <f t="shared" si="17"/>
        <v>0</v>
      </c>
      <c r="AE197" s="5">
        <f t="shared" si="17"/>
        <v>0</v>
      </c>
      <c r="AF197" s="5">
        <f t="shared" si="17"/>
        <v>0</v>
      </c>
      <c r="AG197" s="5">
        <f t="shared" si="17"/>
        <v>0</v>
      </c>
      <c r="AH197" s="5">
        <f t="shared" si="17"/>
        <v>0</v>
      </c>
      <c r="AI197" s="5">
        <f t="shared" si="17"/>
        <v>0</v>
      </c>
      <c r="AJ197" s="5">
        <f t="shared" si="17"/>
        <v>0</v>
      </c>
      <c r="AK197" s="5">
        <f t="shared" si="17"/>
        <v>0</v>
      </c>
      <c r="AL197" s="5">
        <f t="shared" si="17"/>
        <v>0</v>
      </c>
      <c r="AM197" s="5">
        <f t="shared" si="17"/>
        <v>0</v>
      </c>
      <c r="AN197" s="5">
        <f t="shared" si="17"/>
        <v>0</v>
      </c>
      <c r="AO197" s="5">
        <f t="shared" si="17"/>
        <v>0</v>
      </c>
      <c r="AP197" s="5">
        <f t="shared" si="17"/>
        <v>0</v>
      </c>
      <c r="AQ197" s="5">
        <f t="shared" si="17"/>
        <v>0</v>
      </c>
      <c r="AR197" s="5">
        <f t="shared" si="17"/>
        <v>0</v>
      </c>
      <c r="AS197" s="5">
        <f t="shared" si="10"/>
        <v>0</v>
      </c>
      <c r="AT197" s="5">
        <f t="shared" si="15"/>
        <v>0</v>
      </c>
      <c r="AU197" s="5">
        <f t="shared" si="15"/>
        <v>0</v>
      </c>
      <c r="AV197" s="5">
        <f t="shared" si="15"/>
        <v>0</v>
      </c>
      <c r="AW197" s="5">
        <f t="shared" si="15"/>
        <v>0</v>
      </c>
      <c r="AX197" s="5">
        <f t="shared" si="15"/>
        <v>0</v>
      </c>
      <c r="AY197" s="5">
        <f t="shared" si="15"/>
        <v>0</v>
      </c>
      <c r="AZ197" s="5">
        <f t="shared" si="15"/>
        <v>0</v>
      </c>
      <c r="BA197" s="5">
        <f t="shared" si="15"/>
        <v>0</v>
      </c>
      <c r="BB197" s="5">
        <f t="shared" si="15"/>
        <v>0</v>
      </c>
      <c r="BC197" s="5">
        <f t="shared" si="15"/>
        <v>0</v>
      </c>
      <c r="BD197" s="5"/>
      <c r="BE197" s="5"/>
      <c r="BF197" s="5"/>
      <c r="BG197" s="5"/>
      <c r="BH197" s="5"/>
      <c r="BI197" s="5"/>
      <c r="BJ197" s="5"/>
    </row>
    <row r="198" spans="2:62" hidden="1">
      <c r="B198">
        <f t="shared" si="16"/>
        <v>440</v>
      </c>
      <c r="C198" t="str">
        <f t="shared" si="16"/>
        <v>REG</v>
      </c>
      <c r="D198" t="str">
        <f t="shared" si="16"/>
        <v>Reg (L/m2)</v>
      </c>
      <c r="E198" s="82">
        <f t="shared" si="16"/>
        <v>2500</v>
      </c>
      <c r="F198" s="5">
        <f t="shared" ref="F198:AR204" si="18">+F73*F$49*$E$4/$E198</f>
        <v>0</v>
      </c>
      <c r="G198" s="5">
        <f t="shared" si="18"/>
        <v>0</v>
      </c>
      <c r="H198" s="5">
        <f t="shared" si="18"/>
        <v>0</v>
      </c>
      <c r="I198" s="5">
        <f t="shared" si="18"/>
        <v>0</v>
      </c>
      <c r="J198" s="5">
        <f t="shared" si="18"/>
        <v>0</v>
      </c>
      <c r="K198" s="5">
        <f t="shared" si="18"/>
        <v>0</v>
      </c>
      <c r="L198" s="5">
        <f t="shared" si="18"/>
        <v>0</v>
      </c>
      <c r="M198" s="5">
        <f t="shared" si="18"/>
        <v>0</v>
      </c>
      <c r="N198" s="5">
        <f t="shared" si="18"/>
        <v>0</v>
      </c>
      <c r="O198" s="5">
        <f t="shared" si="18"/>
        <v>0</v>
      </c>
      <c r="P198" s="5">
        <f t="shared" si="18"/>
        <v>0</v>
      </c>
      <c r="Q198" s="5">
        <f t="shared" si="18"/>
        <v>0</v>
      </c>
      <c r="R198" s="5">
        <f t="shared" si="18"/>
        <v>0</v>
      </c>
      <c r="S198" s="5">
        <f t="shared" si="18"/>
        <v>0</v>
      </c>
      <c r="T198" s="5">
        <f t="shared" si="18"/>
        <v>0</v>
      </c>
      <c r="U198" s="5">
        <f t="shared" si="18"/>
        <v>0</v>
      </c>
      <c r="V198" s="5">
        <f t="shared" si="18"/>
        <v>0</v>
      </c>
      <c r="W198" s="5">
        <f t="shared" si="18"/>
        <v>0</v>
      </c>
      <c r="X198" s="5">
        <f t="shared" si="18"/>
        <v>0</v>
      </c>
      <c r="Y198" s="5">
        <f t="shared" si="18"/>
        <v>0</v>
      </c>
      <c r="Z198" s="5">
        <f t="shared" si="18"/>
        <v>0</v>
      </c>
      <c r="AA198" s="5">
        <f t="shared" si="18"/>
        <v>0</v>
      </c>
      <c r="AB198" s="5">
        <f t="shared" si="18"/>
        <v>0</v>
      </c>
      <c r="AC198" s="5">
        <f t="shared" si="18"/>
        <v>0</v>
      </c>
      <c r="AD198" s="5">
        <f t="shared" si="18"/>
        <v>0</v>
      </c>
      <c r="AE198" s="5">
        <f t="shared" si="18"/>
        <v>0</v>
      </c>
      <c r="AF198" s="5">
        <f t="shared" si="18"/>
        <v>0</v>
      </c>
      <c r="AG198" s="5">
        <f t="shared" si="18"/>
        <v>0</v>
      </c>
      <c r="AH198" s="5">
        <f t="shared" si="18"/>
        <v>0</v>
      </c>
      <c r="AI198" s="5">
        <f t="shared" si="18"/>
        <v>0</v>
      </c>
      <c r="AJ198" s="5">
        <f t="shared" si="18"/>
        <v>0</v>
      </c>
      <c r="AK198" s="5">
        <f t="shared" si="18"/>
        <v>0</v>
      </c>
      <c r="AL198" s="5">
        <f t="shared" si="18"/>
        <v>0</v>
      </c>
      <c r="AM198" s="5">
        <f t="shared" si="18"/>
        <v>0</v>
      </c>
      <c r="AN198" s="5">
        <f t="shared" si="18"/>
        <v>0</v>
      </c>
      <c r="AO198" s="5">
        <f t="shared" si="18"/>
        <v>0</v>
      </c>
      <c r="AP198" s="5">
        <f t="shared" si="18"/>
        <v>0</v>
      </c>
      <c r="AQ198" s="5">
        <f t="shared" si="18"/>
        <v>0</v>
      </c>
      <c r="AR198" s="5">
        <f t="shared" si="18"/>
        <v>0</v>
      </c>
      <c r="AS198" s="5">
        <f t="shared" si="10"/>
        <v>0</v>
      </c>
      <c r="AT198" s="5">
        <f t="shared" si="15"/>
        <v>0</v>
      </c>
      <c r="AU198" s="5">
        <f t="shared" si="15"/>
        <v>0</v>
      </c>
      <c r="AV198" s="5">
        <f t="shared" si="15"/>
        <v>0</v>
      </c>
      <c r="AW198" s="5">
        <f t="shared" si="15"/>
        <v>0</v>
      </c>
      <c r="AX198" s="5">
        <f t="shared" si="15"/>
        <v>0</v>
      </c>
      <c r="AY198" s="5">
        <f t="shared" si="15"/>
        <v>0</v>
      </c>
      <c r="AZ198" s="5">
        <f t="shared" si="15"/>
        <v>0</v>
      </c>
      <c r="BA198" s="5">
        <f t="shared" si="15"/>
        <v>0</v>
      </c>
      <c r="BB198" s="5">
        <f t="shared" si="15"/>
        <v>0</v>
      </c>
      <c r="BC198" s="5">
        <f t="shared" si="15"/>
        <v>0</v>
      </c>
      <c r="BD198" s="5"/>
      <c r="BE198" s="5"/>
      <c r="BF198" s="5"/>
      <c r="BG198" s="5"/>
      <c r="BH198" s="5"/>
      <c r="BI198" s="5"/>
      <c r="BJ198" s="5"/>
    </row>
    <row r="199" spans="2:62" hidden="1">
      <c r="B199">
        <f t="shared" si="16"/>
        <v>450</v>
      </c>
      <c r="C199" t="str">
        <f t="shared" si="16"/>
        <v>REG</v>
      </c>
      <c r="D199" t="str">
        <f t="shared" si="16"/>
        <v>posada en funcionament i parada</v>
      </c>
      <c r="E199" s="82">
        <f t="shared" si="16"/>
        <v>2500</v>
      </c>
      <c r="F199" s="5">
        <f t="shared" si="18"/>
        <v>0</v>
      </c>
      <c r="G199" s="5">
        <f t="shared" si="18"/>
        <v>0</v>
      </c>
      <c r="H199" s="5">
        <f t="shared" si="18"/>
        <v>0</v>
      </c>
      <c r="I199" s="5">
        <f t="shared" si="18"/>
        <v>0</v>
      </c>
      <c r="J199" s="5">
        <f t="shared" si="18"/>
        <v>0</v>
      </c>
      <c r="K199" s="5">
        <f t="shared" si="18"/>
        <v>0</v>
      </c>
      <c r="L199" s="5">
        <f t="shared" si="18"/>
        <v>0</v>
      </c>
      <c r="M199" s="5">
        <f t="shared" si="18"/>
        <v>0</v>
      </c>
      <c r="N199" s="5">
        <f t="shared" si="18"/>
        <v>0</v>
      </c>
      <c r="O199" s="5">
        <f t="shared" si="18"/>
        <v>0</v>
      </c>
      <c r="P199" s="5">
        <f t="shared" si="18"/>
        <v>0</v>
      </c>
      <c r="Q199" s="5">
        <f t="shared" si="18"/>
        <v>0</v>
      </c>
      <c r="R199" s="5">
        <f t="shared" si="18"/>
        <v>0</v>
      </c>
      <c r="S199" s="5">
        <f t="shared" si="18"/>
        <v>0</v>
      </c>
      <c r="T199" s="5">
        <f t="shared" si="18"/>
        <v>0</v>
      </c>
      <c r="U199" s="5">
        <f t="shared" si="18"/>
        <v>0</v>
      </c>
      <c r="V199" s="5">
        <f t="shared" si="18"/>
        <v>0</v>
      </c>
      <c r="W199" s="5">
        <f t="shared" si="18"/>
        <v>0</v>
      </c>
      <c r="X199" s="5">
        <f t="shared" si="18"/>
        <v>0</v>
      </c>
      <c r="Y199" s="5">
        <f t="shared" si="18"/>
        <v>0</v>
      </c>
      <c r="Z199" s="5">
        <f t="shared" si="18"/>
        <v>0</v>
      </c>
      <c r="AA199" s="5">
        <f t="shared" si="18"/>
        <v>0</v>
      </c>
      <c r="AB199" s="5">
        <f t="shared" si="18"/>
        <v>0</v>
      </c>
      <c r="AC199" s="5">
        <f t="shared" si="18"/>
        <v>0</v>
      </c>
      <c r="AD199" s="5">
        <f t="shared" si="18"/>
        <v>0</v>
      </c>
      <c r="AE199" s="5">
        <f t="shared" si="18"/>
        <v>0</v>
      </c>
      <c r="AF199" s="5">
        <f t="shared" si="18"/>
        <v>0</v>
      </c>
      <c r="AG199" s="5">
        <f t="shared" si="18"/>
        <v>0</v>
      </c>
      <c r="AH199" s="5">
        <f t="shared" si="18"/>
        <v>0</v>
      </c>
      <c r="AI199" s="5">
        <f t="shared" si="18"/>
        <v>0</v>
      </c>
      <c r="AJ199" s="5">
        <f t="shared" si="18"/>
        <v>0</v>
      </c>
      <c r="AK199" s="5">
        <f t="shared" si="18"/>
        <v>0</v>
      </c>
      <c r="AL199" s="5">
        <f t="shared" si="18"/>
        <v>0</v>
      </c>
      <c r="AM199" s="5">
        <f t="shared" si="18"/>
        <v>0</v>
      </c>
      <c r="AN199" s="5">
        <f t="shared" si="18"/>
        <v>0</v>
      </c>
      <c r="AO199" s="5">
        <f t="shared" si="18"/>
        <v>0</v>
      </c>
      <c r="AP199" s="5">
        <f t="shared" si="18"/>
        <v>0</v>
      </c>
      <c r="AQ199" s="5">
        <f t="shared" si="18"/>
        <v>0</v>
      </c>
      <c r="AR199" s="5">
        <f t="shared" si="18"/>
        <v>0</v>
      </c>
      <c r="AS199" s="5">
        <f t="shared" si="10"/>
        <v>0</v>
      </c>
      <c r="AT199" s="5">
        <f t="shared" si="15"/>
        <v>0</v>
      </c>
      <c r="AU199" s="5">
        <f t="shared" si="15"/>
        <v>0</v>
      </c>
      <c r="AV199" s="5">
        <f t="shared" si="15"/>
        <v>0</v>
      </c>
      <c r="AW199" s="5">
        <f t="shared" si="15"/>
        <v>0</v>
      </c>
      <c r="AX199" s="5">
        <f t="shared" si="15"/>
        <v>0</v>
      </c>
      <c r="AY199" s="5">
        <f t="shared" si="15"/>
        <v>0</v>
      </c>
      <c r="AZ199" s="5">
        <f t="shared" si="15"/>
        <v>0</v>
      </c>
      <c r="BA199" s="5">
        <f t="shared" si="15"/>
        <v>0</v>
      </c>
      <c r="BB199" s="5">
        <f t="shared" si="15"/>
        <v>0</v>
      </c>
      <c r="BC199" s="5">
        <f t="shared" si="15"/>
        <v>0</v>
      </c>
      <c r="BD199" s="5"/>
      <c r="BE199" s="5"/>
      <c r="BF199" s="5"/>
      <c r="BG199" s="5"/>
      <c r="BH199" s="5"/>
      <c r="BI199" s="5"/>
      <c r="BJ199" s="5"/>
    </row>
    <row r="200" spans="2:62" hidden="1">
      <c r="B200">
        <f t="shared" si="16"/>
        <v>460</v>
      </c>
      <c r="C200" t="str">
        <f t="shared" si="16"/>
        <v>REG</v>
      </c>
      <c r="D200" t="str">
        <f t="shared" si="16"/>
        <v>Desinstal.lació sistema de reg amb cinta</v>
      </c>
      <c r="E200" s="82">
        <f t="shared" si="16"/>
        <v>2500</v>
      </c>
      <c r="F200" s="5">
        <f t="shared" si="18"/>
        <v>0</v>
      </c>
      <c r="G200" s="5">
        <f t="shared" si="18"/>
        <v>0</v>
      </c>
      <c r="H200" s="5">
        <f t="shared" si="18"/>
        <v>0</v>
      </c>
      <c r="I200" s="5">
        <f t="shared" si="18"/>
        <v>0</v>
      </c>
      <c r="J200" s="5">
        <f t="shared" si="18"/>
        <v>0</v>
      </c>
      <c r="K200" s="5">
        <f t="shared" si="18"/>
        <v>0</v>
      </c>
      <c r="L200" s="5">
        <f t="shared" si="18"/>
        <v>0</v>
      </c>
      <c r="M200" s="5">
        <f t="shared" si="18"/>
        <v>0</v>
      </c>
      <c r="N200" s="5">
        <f t="shared" si="18"/>
        <v>0</v>
      </c>
      <c r="O200" s="5">
        <f t="shared" si="18"/>
        <v>0</v>
      </c>
      <c r="P200" s="5">
        <f t="shared" si="18"/>
        <v>0</v>
      </c>
      <c r="Q200" s="5">
        <f t="shared" si="18"/>
        <v>0</v>
      </c>
      <c r="R200" s="5">
        <f t="shared" si="18"/>
        <v>0</v>
      </c>
      <c r="S200" s="5">
        <f t="shared" si="18"/>
        <v>0</v>
      </c>
      <c r="T200" s="5">
        <f t="shared" si="18"/>
        <v>0</v>
      </c>
      <c r="U200" s="5">
        <f t="shared" si="18"/>
        <v>0</v>
      </c>
      <c r="V200" s="5">
        <f t="shared" si="18"/>
        <v>0</v>
      </c>
      <c r="W200" s="5">
        <f t="shared" si="18"/>
        <v>0</v>
      </c>
      <c r="X200" s="5">
        <f t="shared" si="18"/>
        <v>0</v>
      </c>
      <c r="Y200" s="5">
        <f t="shared" si="18"/>
        <v>0</v>
      </c>
      <c r="Z200" s="5">
        <f t="shared" si="18"/>
        <v>0</v>
      </c>
      <c r="AA200" s="5">
        <f t="shared" si="18"/>
        <v>0</v>
      </c>
      <c r="AB200" s="5">
        <f t="shared" si="18"/>
        <v>0</v>
      </c>
      <c r="AC200" s="5">
        <f t="shared" si="18"/>
        <v>0</v>
      </c>
      <c r="AD200" s="5">
        <f t="shared" si="18"/>
        <v>0</v>
      </c>
      <c r="AE200" s="5">
        <f t="shared" si="18"/>
        <v>0</v>
      </c>
      <c r="AF200" s="5">
        <f t="shared" si="18"/>
        <v>0</v>
      </c>
      <c r="AG200" s="5">
        <f t="shared" si="18"/>
        <v>0</v>
      </c>
      <c r="AH200" s="5">
        <f t="shared" si="18"/>
        <v>0</v>
      </c>
      <c r="AI200" s="5">
        <f t="shared" si="18"/>
        <v>0</v>
      </c>
      <c r="AJ200" s="5">
        <f t="shared" si="18"/>
        <v>0</v>
      </c>
      <c r="AK200" s="5">
        <f t="shared" si="18"/>
        <v>0</v>
      </c>
      <c r="AL200" s="5">
        <f t="shared" si="18"/>
        <v>0</v>
      </c>
      <c r="AM200" s="5">
        <f t="shared" si="18"/>
        <v>0</v>
      </c>
      <c r="AN200" s="5">
        <f t="shared" si="18"/>
        <v>0</v>
      </c>
      <c r="AO200" s="5">
        <f t="shared" si="18"/>
        <v>0</v>
      </c>
      <c r="AP200" s="5">
        <f t="shared" si="18"/>
        <v>0</v>
      </c>
      <c r="AQ200" s="5">
        <f t="shared" si="18"/>
        <v>0</v>
      </c>
      <c r="AR200" s="5">
        <f t="shared" si="18"/>
        <v>0</v>
      </c>
      <c r="AS200" s="5">
        <f t="shared" si="10"/>
        <v>0</v>
      </c>
      <c r="AT200" s="5">
        <f t="shared" si="15"/>
        <v>0</v>
      </c>
      <c r="AU200" s="5">
        <f t="shared" si="15"/>
        <v>0</v>
      </c>
      <c r="AV200" s="5">
        <f t="shared" si="15"/>
        <v>0</v>
      </c>
      <c r="AW200" s="5">
        <f t="shared" si="15"/>
        <v>0</v>
      </c>
      <c r="AX200" s="5">
        <f t="shared" si="15"/>
        <v>0</v>
      </c>
      <c r="AY200" s="5">
        <f t="shared" si="15"/>
        <v>0</v>
      </c>
      <c r="AZ200" s="5">
        <f t="shared" si="15"/>
        <v>0</v>
      </c>
      <c r="BA200" s="5">
        <f t="shared" si="15"/>
        <v>0</v>
      </c>
      <c r="BB200" s="5">
        <f t="shared" si="15"/>
        <v>0</v>
      </c>
      <c r="BC200" s="5">
        <f t="shared" si="15"/>
        <v>0</v>
      </c>
      <c r="BD200" s="5"/>
      <c r="BE200" s="5"/>
      <c r="BF200" s="5"/>
      <c r="BG200" s="5"/>
      <c r="BH200" s="5"/>
      <c r="BI200" s="5"/>
      <c r="BJ200" s="5"/>
    </row>
    <row r="201" spans="2:62" hidden="1">
      <c r="B201">
        <f t="shared" si="16"/>
        <v>510</v>
      </c>
      <c r="C201" t="str">
        <f t="shared" si="16"/>
        <v>TRACTAMENTS</v>
      </c>
      <c r="D201" t="str">
        <f t="shared" si="16"/>
        <v>Tractament Bacillus + retenol +purí ortiga amb tractor i braços</v>
      </c>
      <c r="E201" s="82">
        <f t="shared" si="16"/>
        <v>2500</v>
      </c>
      <c r="F201" s="5">
        <f t="shared" si="18"/>
        <v>0</v>
      </c>
      <c r="G201" s="5">
        <f t="shared" si="18"/>
        <v>0</v>
      </c>
      <c r="H201" s="5">
        <f t="shared" si="18"/>
        <v>0</v>
      </c>
      <c r="I201" s="5">
        <f t="shared" si="18"/>
        <v>0</v>
      </c>
      <c r="J201" s="5">
        <f t="shared" si="18"/>
        <v>0</v>
      </c>
      <c r="K201" s="5">
        <f t="shared" si="18"/>
        <v>0</v>
      </c>
      <c r="L201" s="5">
        <f t="shared" si="18"/>
        <v>0</v>
      </c>
      <c r="M201" s="5">
        <f t="shared" si="18"/>
        <v>0</v>
      </c>
      <c r="N201" s="5">
        <f t="shared" si="18"/>
        <v>0</v>
      </c>
      <c r="O201" s="5">
        <f t="shared" si="18"/>
        <v>0</v>
      </c>
      <c r="P201" s="5">
        <f t="shared" si="18"/>
        <v>0</v>
      </c>
      <c r="Q201" s="5">
        <f t="shared" si="18"/>
        <v>0</v>
      </c>
      <c r="R201" s="5">
        <f t="shared" si="18"/>
        <v>0</v>
      </c>
      <c r="S201" s="5">
        <f t="shared" si="18"/>
        <v>0</v>
      </c>
      <c r="T201" s="5">
        <f t="shared" si="18"/>
        <v>0</v>
      </c>
      <c r="U201" s="5">
        <f t="shared" si="18"/>
        <v>0</v>
      </c>
      <c r="V201" s="5">
        <f t="shared" si="18"/>
        <v>0</v>
      </c>
      <c r="W201" s="5">
        <f t="shared" si="18"/>
        <v>0</v>
      </c>
      <c r="X201" s="5">
        <f t="shared" si="18"/>
        <v>0</v>
      </c>
      <c r="Y201" s="5">
        <f t="shared" si="18"/>
        <v>0</v>
      </c>
      <c r="Z201" s="5">
        <f t="shared" si="18"/>
        <v>0</v>
      </c>
      <c r="AA201" s="5">
        <f t="shared" si="18"/>
        <v>0</v>
      </c>
      <c r="AB201" s="5">
        <f t="shared" si="18"/>
        <v>0</v>
      </c>
      <c r="AC201" s="5">
        <f t="shared" si="18"/>
        <v>0</v>
      </c>
      <c r="AD201" s="5">
        <f t="shared" si="18"/>
        <v>0</v>
      </c>
      <c r="AE201" s="5">
        <f t="shared" si="18"/>
        <v>0</v>
      </c>
      <c r="AF201" s="5">
        <f t="shared" si="18"/>
        <v>0</v>
      </c>
      <c r="AG201" s="5">
        <f t="shared" si="18"/>
        <v>0</v>
      </c>
      <c r="AH201" s="5">
        <f t="shared" si="18"/>
        <v>0</v>
      </c>
      <c r="AI201" s="5">
        <f t="shared" si="18"/>
        <v>0</v>
      </c>
      <c r="AJ201" s="5">
        <f t="shared" si="18"/>
        <v>0</v>
      </c>
      <c r="AK201" s="5">
        <f t="shared" si="18"/>
        <v>0</v>
      </c>
      <c r="AL201" s="5">
        <f t="shared" si="18"/>
        <v>0</v>
      </c>
      <c r="AM201" s="5">
        <f t="shared" si="18"/>
        <v>0</v>
      </c>
      <c r="AN201" s="5">
        <f t="shared" si="18"/>
        <v>0</v>
      </c>
      <c r="AO201" s="5">
        <f t="shared" si="18"/>
        <v>0</v>
      </c>
      <c r="AP201" s="5">
        <f t="shared" si="18"/>
        <v>0</v>
      </c>
      <c r="AQ201" s="5">
        <f t="shared" si="18"/>
        <v>0</v>
      </c>
      <c r="AR201" s="5">
        <f t="shared" si="18"/>
        <v>0</v>
      </c>
      <c r="AS201" s="5">
        <f t="shared" si="10"/>
        <v>0</v>
      </c>
      <c r="AT201" s="5">
        <f t="shared" si="15"/>
        <v>0</v>
      </c>
      <c r="AU201" s="5">
        <f t="shared" si="15"/>
        <v>0</v>
      </c>
      <c r="AV201" s="5">
        <f t="shared" si="15"/>
        <v>0</v>
      </c>
      <c r="AW201" s="5">
        <f t="shared" si="15"/>
        <v>0</v>
      </c>
      <c r="AX201" s="5">
        <f t="shared" si="15"/>
        <v>0</v>
      </c>
      <c r="AY201" s="5">
        <f t="shared" si="15"/>
        <v>0</v>
      </c>
      <c r="AZ201" s="5">
        <f t="shared" si="15"/>
        <v>0</v>
      </c>
      <c r="BA201" s="5">
        <f t="shared" si="15"/>
        <v>0</v>
      </c>
      <c r="BB201" s="5">
        <f t="shared" si="15"/>
        <v>0</v>
      </c>
      <c r="BC201" s="5">
        <f t="shared" si="15"/>
        <v>0</v>
      </c>
      <c r="BD201" s="5"/>
      <c r="BE201" s="5"/>
      <c r="BF201" s="5"/>
      <c r="BG201" s="5"/>
      <c r="BH201" s="5"/>
      <c r="BI201" s="5"/>
      <c r="BJ201" s="5"/>
    </row>
    <row r="202" spans="2:62" hidden="1">
      <c r="B202">
        <f t="shared" si="16"/>
        <v>520</v>
      </c>
      <c r="C202" t="str">
        <f t="shared" si="16"/>
        <v>TRACTAMENTS</v>
      </c>
      <c r="D202" t="str">
        <f t="shared" si="16"/>
        <v>Tractament Bacillus + retenol +purí ortiga amb bota i 2 persones</v>
      </c>
      <c r="E202" s="82">
        <f t="shared" si="16"/>
        <v>2500</v>
      </c>
      <c r="F202" s="5">
        <f t="shared" si="18"/>
        <v>0</v>
      </c>
      <c r="G202" s="5">
        <f t="shared" si="18"/>
        <v>0</v>
      </c>
      <c r="H202" s="5">
        <f t="shared" si="18"/>
        <v>0</v>
      </c>
      <c r="I202" s="5">
        <f t="shared" si="18"/>
        <v>0</v>
      </c>
      <c r="J202" s="5">
        <f t="shared" si="18"/>
        <v>0</v>
      </c>
      <c r="K202" s="5">
        <f t="shared" si="18"/>
        <v>0</v>
      </c>
      <c r="L202" s="5">
        <f t="shared" si="18"/>
        <v>0</v>
      </c>
      <c r="M202" s="5">
        <f t="shared" si="18"/>
        <v>0</v>
      </c>
      <c r="N202" s="5">
        <f t="shared" si="18"/>
        <v>0</v>
      </c>
      <c r="O202" s="5">
        <f t="shared" si="18"/>
        <v>0</v>
      </c>
      <c r="P202" s="5">
        <f t="shared" si="18"/>
        <v>0</v>
      </c>
      <c r="Q202" s="5">
        <f t="shared" si="18"/>
        <v>0</v>
      </c>
      <c r="R202" s="5">
        <f t="shared" si="18"/>
        <v>0</v>
      </c>
      <c r="S202" s="5">
        <f t="shared" si="18"/>
        <v>0</v>
      </c>
      <c r="T202" s="5">
        <f t="shared" si="18"/>
        <v>0</v>
      </c>
      <c r="U202" s="5">
        <f t="shared" si="18"/>
        <v>0</v>
      </c>
      <c r="V202" s="5">
        <f t="shared" si="18"/>
        <v>0</v>
      </c>
      <c r="W202" s="5">
        <f t="shared" si="18"/>
        <v>0</v>
      </c>
      <c r="X202" s="5">
        <f t="shared" si="18"/>
        <v>0</v>
      </c>
      <c r="Y202" s="5">
        <f t="shared" si="18"/>
        <v>0</v>
      </c>
      <c r="Z202" s="5">
        <f t="shared" si="18"/>
        <v>0</v>
      </c>
      <c r="AA202" s="5">
        <f t="shared" si="18"/>
        <v>0</v>
      </c>
      <c r="AB202" s="5">
        <f t="shared" si="18"/>
        <v>0</v>
      </c>
      <c r="AC202" s="5">
        <f t="shared" si="18"/>
        <v>0</v>
      </c>
      <c r="AD202" s="5">
        <f t="shared" si="18"/>
        <v>0</v>
      </c>
      <c r="AE202" s="5">
        <f t="shared" si="18"/>
        <v>0</v>
      </c>
      <c r="AF202" s="5">
        <f t="shared" si="18"/>
        <v>0</v>
      </c>
      <c r="AG202" s="5">
        <f t="shared" si="18"/>
        <v>0</v>
      </c>
      <c r="AH202" s="5">
        <f t="shared" si="18"/>
        <v>0</v>
      </c>
      <c r="AI202" s="5">
        <f t="shared" si="18"/>
        <v>0</v>
      </c>
      <c r="AJ202" s="5">
        <f t="shared" si="18"/>
        <v>0</v>
      </c>
      <c r="AK202" s="5">
        <f t="shared" si="18"/>
        <v>0</v>
      </c>
      <c r="AL202" s="5">
        <f t="shared" si="18"/>
        <v>0</v>
      </c>
      <c r="AM202" s="5">
        <f t="shared" si="18"/>
        <v>0</v>
      </c>
      <c r="AN202" s="5">
        <f t="shared" si="18"/>
        <v>0</v>
      </c>
      <c r="AO202" s="5">
        <f t="shared" si="18"/>
        <v>0</v>
      </c>
      <c r="AP202" s="5">
        <f t="shared" si="18"/>
        <v>0</v>
      </c>
      <c r="AQ202" s="5">
        <f t="shared" si="18"/>
        <v>0</v>
      </c>
      <c r="AR202" s="5">
        <f t="shared" si="18"/>
        <v>0</v>
      </c>
      <c r="AS202" s="5">
        <f t="shared" si="10"/>
        <v>0</v>
      </c>
      <c r="AT202" s="5">
        <f t="shared" si="15"/>
        <v>0</v>
      </c>
      <c r="AU202" s="5">
        <f t="shared" si="15"/>
        <v>0</v>
      </c>
      <c r="AV202" s="5">
        <f t="shared" si="15"/>
        <v>0</v>
      </c>
      <c r="AW202" s="5">
        <f t="shared" si="15"/>
        <v>0</v>
      </c>
      <c r="AX202" s="5">
        <f t="shared" si="15"/>
        <v>0</v>
      </c>
      <c r="AY202" s="5">
        <f t="shared" si="15"/>
        <v>0</v>
      </c>
      <c r="AZ202" s="5">
        <f t="shared" si="15"/>
        <v>0</v>
      </c>
      <c r="BA202" s="5">
        <f t="shared" si="15"/>
        <v>0</v>
      </c>
      <c r="BB202" s="5">
        <f t="shared" si="15"/>
        <v>0</v>
      </c>
      <c r="BC202" s="5">
        <f t="shared" si="15"/>
        <v>0</v>
      </c>
      <c r="BD202" s="5"/>
      <c r="BE202" s="5"/>
      <c r="BF202" s="5"/>
      <c r="BG202" s="5"/>
      <c r="BH202" s="5"/>
      <c r="BI202" s="5"/>
      <c r="BJ202" s="5"/>
    </row>
    <row r="203" spans="2:62" hidden="1">
      <c r="B203">
        <f t="shared" si="16"/>
        <v>530</v>
      </c>
      <c r="C203" t="str">
        <f t="shared" si="16"/>
        <v>TRACTAMENTS</v>
      </c>
      <c r="D203" t="str">
        <f t="shared" si="16"/>
        <v>Tractament coure + retenol + purí</v>
      </c>
      <c r="E203" s="82">
        <f t="shared" si="16"/>
        <v>2500</v>
      </c>
      <c r="F203" s="5">
        <f t="shared" si="18"/>
        <v>0</v>
      </c>
      <c r="G203" s="5">
        <f t="shared" si="18"/>
        <v>0</v>
      </c>
      <c r="H203" s="5">
        <f t="shared" si="18"/>
        <v>0</v>
      </c>
      <c r="I203" s="5">
        <f t="shared" si="18"/>
        <v>0</v>
      </c>
      <c r="J203" s="5">
        <f t="shared" si="18"/>
        <v>0</v>
      </c>
      <c r="K203" s="5">
        <f t="shared" si="18"/>
        <v>0</v>
      </c>
      <c r="L203" s="5">
        <f t="shared" si="18"/>
        <v>0</v>
      </c>
      <c r="M203" s="5">
        <f t="shared" si="18"/>
        <v>0</v>
      </c>
      <c r="N203" s="5">
        <f t="shared" si="18"/>
        <v>0</v>
      </c>
      <c r="O203" s="5">
        <f t="shared" si="18"/>
        <v>0</v>
      </c>
      <c r="P203" s="5">
        <f t="shared" si="18"/>
        <v>0</v>
      </c>
      <c r="Q203" s="5">
        <f t="shared" si="18"/>
        <v>0</v>
      </c>
      <c r="R203" s="5">
        <f t="shared" si="18"/>
        <v>0</v>
      </c>
      <c r="S203" s="5">
        <f t="shared" si="18"/>
        <v>0</v>
      </c>
      <c r="T203" s="5">
        <f t="shared" si="18"/>
        <v>0</v>
      </c>
      <c r="U203" s="5">
        <f t="shared" si="18"/>
        <v>0</v>
      </c>
      <c r="V203" s="5">
        <f t="shared" si="18"/>
        <v>0</v>
      </c>
      <c r="W203" s="5">
        <f t="shared" si="18"/>
        <v>0</v>
      </c>
      <c r="X203" s="5">
        <f t="shared" si="18"/>
        <v>0</v>
      </c>
      <c r="Y203" s="5">
        <f t="shared" si="18"/>
        <v>0</v>
      </c>
      <c r="Z203" s="5">
        <f t="shared" si="18"/>
        <v>0</v>
      </c>
      <c r="AA203" s="5">
        <f t="shared" si="18"/>
        <v>0</v>
      </c>
      <c r="AB203" s="5">
        <f t="shared" si="18"/>
        <v>0</v>
      </c>
      <c r="AC203" s="5">
        <f t="shared" si="18"/>
        <v>0</v>
      </c>
      <c r="AD203" s="5">
        <f t="shared" si="18"/>
        <v>0</v>
      </c>
      <c r="AE203" s="5">
        <f t="shared" si="18"/>
        <v>0</v>
      </c>
      <c r="AF203" s="5">
        <f t="shared" si="18"/>
        <v>0</v>
      </c>
      <c r="AG203" s="5">
        <f t="shared" si="18"/>
        <v>0</v>
      </c>
      <c r="AH203" s="5">
        <f t="shared" si="18"/>
        <v>0</v>
      </c>
      <c r="AI203" s="5">
        <f t="shared" si="18"/>
        <v>0</v>
      </c>
      <c r="AJ203" s="5">
        <f t="shared" si="18"/>
        <v>0</v>
      </c>
      <c r="AK203" s="5">
        <f t="shared" si="18"/>
        <v>0</v>
      </c>
      <c r="AL203" s="5">
        <f t="shared" si="18"/>
        <v>0</v>
      </c>
      <c r="AM203" s="5">
        <f t="shared" si="18"/>
        <v>0</v>
      </c>
      <c r="AN203" s="5">
        <f t="shared" si="18"/>
        <v>0</v>
      </c>
      <c r="AO203" s="5">
        <f t="shared" si="18"/>
        <v>0</v>
      </c>
      <c r="AP203" s="5">
        <f t="shared" si="18"/>
        <v>0</v>
      </c>
      <c r="AQ203" s="5">
        <f t="shared" si="18"/>
        <v>0</v>
      </c>
      <c r="AR203" s="5">
        <f t="shared" si="18"/>
        <v>0</v>
      </c>
      <c r="AS203" s="5">
        <f t="shared" si="10"/>
        <v>0</v>
      </c>
      <c r="AT203" s="5">
        <f t="shared" si="15"/>
        <v>0</v>
      </c>
      <c r="AU203" s="5">
        <f t="shared" si="15"/>
        <v>0</v>
      </c>
      <c r="AV203" s="5">
        <f t="shared" si="15"/>
        <v>0</v>
      </c>
      <c r="AW203" s="5">
        <f t="shared" si="15"/>
        <v>0</v>
      </c>
      <c r="AX203" s="5">
        <f t="shared" si="15"/>
        <v>0</v>
      </c>
      <c r="AY203" s="5">
        <f t="shared" si="15"/>
        <v>0</v>
      </c>
      <c r="AZ203" s="5">
        <f t="shared" si="15"/>
        <v>0</v>
      </c>
      <c r="BA203" s="5">
        <f t="shared" si="15"/>
        <v>0</v>
      </c>
      <c r="BB203" s="5">
        <f t="shared" si="15"/>
        <v>0</v>
      </c>
      <c r="BC203" s="5">
        <f t="shared" si="15"/>
        <v>0</v>
      </c>
      <c r="BD203" s="5"/>
      <c r="BE203" s="5"/>
      <c r="BF203" s="5"/>
      <c r="BG203" s="5"/>
      <c r="BH203" s="5"/>
      <c r="BI203" s="5"/>
      <c r="BJ203" s="5"/>
    </row>
    <row r="204" spans="2:62" hidden="1">
      <c r="B204">
        <f t="shared" si="16"/>
        <v>540</v>
      </c>
      <c r="C204" t="str">
        <f t="shared" si="16"/>
        <v>TRACTAMENTS</v>
      </c>
      <c r="D204" t="str">
        <f t="shared" si="16"/>
        <v>Tractament Llimacs (Ferramol)</v>
      </c>
      <c r="E204" s="82">
        <f t="shared" si="16"/>
        <v>2500</v>
      </c>
      <c r="F204" s="5">
        <f t="shared" si="18"/>
        <v>0</v>
      </c>
      <c r="G204" s="5">
        <f t="shared" si="18"/>
        <v>0</v>
      </c>
      <c r="H204" s="5">
        <f t="shared" si="18"/>
        <v>0</v>
      </c>
      <c r="I204" s="5">
        <f t="shared" si="18"/>
        <v>0</v>
      </c>
      <c r="J204" s="5">
        <f t="shared" si="18"/>
        <v>0</v>
      </c>
      <c r="K204" s="5">
        <f t="shared" si="18"/>
        <v>0</v>
      </c>
      <c r="L204" s="5">
        <f t="shared" si="18"/>
        <v>0</v>
      </c>
      <c r="M204" s="5">
        <f t="shared" si="18"/>
        <v>0</v>
      </c>
      <c r="N204" s="5">
        <f t="shared" si="18"/>
        <v>0</v>
      </c>
      <c r="O204" s="5">
        <f t="shared" si="18"/>
        <v>0</v>
      </c>
      <c r="P204" s="5">
        <f t="shared" si="18"/>
        <v>0</v>
      </c>
      <c r="Q204" s="5">
        <f t="shared" si="18"/>
        <v>0</v>
      </c>
      <c r="R204" s="5">
        <f t="shared" si="18"/>
        <v>0</v>
      </c>
      <c r="S204" s="5">
        <f t="shared" si="18"/>
        <v>0</v>
      </c>
      <c r="T204" s="5">
        <f t="shared" si="18"/>
        <v>0</v>
      </c>
      <c r="U204" s="5">
        <f t="shared" si="18"/>
        <v>0</v>
      </c>
      <c r="V204" s="5">
        <f t="shared" si="18"/>
        <v>0</v>
      </c>
      <c r="W204" s="5">
        <f t="shared" si="18"/>
        <v>0</v>
      </c>
      <c r="X204" s="5">
        <f t="shared" si="18"/>
        <v>0</v>
      </c>
      <c r="Y204" s="5">
        <f t="shared" si="18"/>
        <v>0</v>
      </c>
      <c r="Z204" s="5">
        <f t="shared" si="18"/>
        <v>0</v>
      </c>
      <c r="AA204" s="5">
        <f t="shared" ref="AA204:AR204" si="19">+AA79*AA$49*$E$4/$E204</f>
        <v>0</v>
      </c>
      <c r="AB204" s="5">
        <f t="shared" si="19"/>
        <v>0</v>
      </c>
      <c r="AC204" s="5">
        <f t="shared" si="19"/>
        <v>0</v>
      </c>
      <c r="AD204" s="5">
        <f t="shared" si="19"/>
        <v>0</v>
      </c>
      <c r="AE204" s="5">
        <f t="shared" si="19"/>
        <v>0</v>
      </c>
      <c r="AF204" s="5">
        <f t="shared" si="19"/>
        <v>0</v>
      </c>
      <c r="AG204" s="5">
        <f t="shared" si="19"/>
        <v>0</v>
      </c>
      <c r="AH204" s="5">
        <f t="shared" si="19"/>
        <v>0</v>
      </c>
      <c r="AI204" s="5">
        <f t="shared" si="19"/>
        <v>0</v>
      </c>
      <c r="AJ204" s="5">
        <f t="shared" si="19"/>
        <v>0</v>
      </c>
      <c r="AK204" s="5">
        <f t="shared" si="19"/>
        <v>0</v>
      </c>
      <c r="AL204" s="5">
        <f t="shared" si="19"/>
        <v>0</v>
      </c>
      <c r="AM204" s="5">
        <f t="shared" si="19"/>
        <v>0</v>
      </c>
      <c r="AN204" s="5">
        <f t="shared" si="19"/>
        <v>0</v>
      </c>
      <c r="AO204" s="5">
        <f t="shared" si="19"/>
        <v>0</v>
      </c>
      <c r="AP204" s="5">
        <f t="shared" si="19"/>
        <v>0</v>
      </c>
      <c r="AQ204" s="5">
        <f t="shared" si="19"/>
        <v>0</v>
      </c>
      <c r="AR204" s="5">
        <f t="shared" si="19"/>
        <v>0</v>
      </c>
      <c r="AS204" s="5">
        <f t="shared" si="10"/>
        <v>0</v>
      </c>
      <c r="AT204" s="5">
        <f t="shared" si="15"/>
        <v>0</v>
      </c>
      <c r="AU204" s="5">
        <f t="shared" si="15"/>
        <v>0</v>
      </c>
      <c r="AV204" s="5">
        <f t="shared" si="15"/>
        <v>0</v>
      </c>
      <c r="AW204" s="5">
        <f t="shared" si="15"/>
        <v>0</v>
      </c>
      <c r="AX204" s="5">
        <f t="shared" si="15"/>
        <v>0</v>
      </c>
      <c r="AY204" s="5">
        <f t="shared" si="15"/>
        <v>0</v>
      </c>
      <c r="AZ204" s="5">
        <f t="shared" si="15"/>
        <v>0</v>
      </c>
      <c r="BA204" s="5">
        <f t="shared" si="15"/>
        <v>0</v>
      </c>
      <c r="BB204" s="5">
        <f t="shared" si="15"/>
        <v>0</v>
      </c>
      <c r="BC204" s="5">
        <f t="shared" si="15"/>
        <v>0</v>
      </c>
      <c r="BD204" s="5"/>
      <c r="BE204" s="5"/>
      <c r="BF204" s="5"/>
      <c r="BG204" s="5"/>
      <c r="BH204" s="5"/>
      <c r="BI204" s="5"/>
      <c r="BJ204" s="5"/>
    </row>
    <row r="205" spans="2:62" hidden="1">
      <c r="B205">
        <f t="shared" si="16"/>
        <v>550</v>
      </c>
      <c r="C205" t="str">
        <f t="shared" si="16"/>
        <v>TRACTAMENTS</v>
      </c>
      <c r="D205" t="str">
        <f t="shared" si="16"/>
        <v>Tractament Bacillus + sofre amb bota i 2 persones</v>
      </c>
      <c r="E205" s="82">
        <f t="shared" si="16"/>
        <v>2500</v>
      </c>
      <c r="F205" s="5">
        <f t="shared" ref="F205:AR211" si="20">+F80*F$49*$E$4/$E205</f>
        <v>0</v>
      </c>
      <c r="G205" s="5">
        <f t="shared" si="20"/>
        <v>0</v>
      </c>
      <c r="H205" s="5">
        <f t="shared" si="20"/>
        <v>0</v>
      </c>
      <c r="I205" s="5">
        <f t="shared" si="20"/>
        <v>0</v>
      </c>
      <c r="J205" s="5">
        <f t="shared" si="20"/>
        <v>0</v>
      </c>
      <c r="K205" s="5">
        <f t="shared" si="20"/>
        <v>0</v>
      </c>
      <c r="L205" s="5">
        <f t="shared" si="20"/>
        <v>0</v>
      </c>
      <c r="M205" s="5">
        <f t="shared" si="20"/>
        <v>0</v>
      </c>
      <c r="N205" s="5">
        <f t="shared" si="20"/>
        <v>0</v>
      </c>
      <c r="O205" s="5">
        <f t="shared" si="20"/>
        <v>0</v>
      </c>
      <c r="P205" s="5">
        <f t="shared" si="20"/>
        <v>0</v>
      </c>
      <c r="Q205" s="5">
        <f t="shared" si="20"/>
        <v>0</v>
      </c>
      <c r="R205" s="5">
        <f t="shared" si="20"/>
        <v>0</v>
      </c>
      <c r="S205" s="5">
        <f t="shared" si="20"/>
        <v>0</v>
      </c>
      <c r="T205" s="5">
        <f t="shared" si="20"/>
        <v>0</v>
      </c>
      <c r="U205" s="5">
        <f t="shared" si="20"/>
        <v>0</v>
      </c>
      <c r="V205" s="5">
        <f t="shared" si="20"/>
        <v>0</v>
      </c>
      <c r="W205" s="5">
        <f t="shared" si="20"/>
        <v>0</v>
      </c>
      <c r="X205" s="5">
        <f t="shared" si="20"/>
        <v>0</v>
      </c>
      <c r="Y205" s="5">
        <f t="shared" si="20"/>
        <v>0</v>
      </c>
      <c r="Z205" s="5">
        <f t="shared" si="20"/>
        <v>0</v>
      </c>
      <c r="AA205" s="5">
        <f t="shared" si="20"/>
        <v>0</v>
      </c>
      <c r="AB205" s="5">
        <f t="shared" si="20"/>
        <v>0</v>
      </c>
      <c r="AC205" s="5">
        <f t="shared" si="20"/>
        <v>0</v>
      </c>
      <c r="AD205" s="5">
        <f t="shared" si="20"/>
        <v>0</v>
      </c>
      <c r="AE205" s="5">
        <f t="shared" si="20"/>
        <v>0</v>
      </c>
      <c r="AF205" s="5">
        <f t="shared" si="20"/>
        <v>0</v>
      </c>
      <c r="AG205" s="5">
        <f t="shared" si="20"/>
        <v>0</v>
      </c>
      <c r="AH205" s="5">
        <f t="shared" si="20"/>
        <v>0</v>
      </c>
      <c r="AI205" s="5">
        <f t="shared" si="20"/>
        <v>0</v>
      </c>
      <c r="AJ205" s="5">
        <f t="shared" si="20"/>
        <v>0</v>
      </c>
      <c r="AK205" s="5">
        <f t="shared" si="20"/>
        <v>0</v>
      </c>
      <c r="AL205" s="5">
        <f t="shared" si="20"/>
        <v>0</v>
      </c>
      <c r="AM205" s="5">
        <f t="shared" si="20"/>
        <v>0</v>
      </c>
      <c r="AN205" s="5">
        <f t="shared" si="20"/>
        <v>0</v>
      </c>
      <c r="AO205" s="5">
        <f t="shared" si="20"/>
        <v>0</v>
      </c>
      <c r="AP205" s="5">
        <f t="shared" si="20"/>
        <v>0</v>
      </c>
      <c r="AQ205" s="5">
        <f t="shared" si="20"/>
        <v>0</v>
      </c>
      <c r="AR205" s="5">
        <f t="shared" si="20"/>
        <v>0</v>
      </c>
      <c r="AS205" s="5">
        <f t="shared" si="10"/>
        <v>0</v>
      </c>
      <c r="AT205" s="5">
        <f t="shared" si="15"/>
        <v>0</v>
      </c>
      <c r="AU205" s="5">
        <f t="shared" si="15"/>
        <v>0</v>
      </c>
      <c r="AV205" s="5">
        <f t="shared" si="15"/>
        <v>0</v>
      </c>
      <c r="AW205" s="5">
        <f t="shared" si="15"/>
        <v>0</v>
      </c>
      <c r="AX205" s="5">
        <f t="shared" si="15"/>
        <v>0</v>
      </c>
      <c r="AY205" s="5">
        <f t="shared" si="15"/>
        <v>0</v>
      </c>
      <c r="AZ205" s="5">
        <f t="shared" si="15"/>
        <v>0</v>
      </c>
      <c r="BA205" s="5">
        <f t="shared" si="15"/>
        <v>0</v>
      </c>
      <c r="BB205" s="5">
        <f t="shared" si="15"/>
        <v>0</v>
      </c>
      <c r="BC205" s="5">
        <f t="shared" si="15"/>
        <v>0</v>
      </c>
      <c r="BD205" s="5"/>
      <c r="BE205" s="5"/>
      <c r="BF205" s="5"/>
      <c r="BG205" s="5"/>
      <c r="BH205" s="5"/>
      <c r="BI205" s="5"/>
      <c r="BJ205" s="5"/>
    </row>
    <row r="206" spans="2:62" hidden="1">
      <c r="B206">
        <f t="shared" si="16"/>
        <v>560</v>
      </c>
      <c r="C206" t="str">
        <f t="shared" si="16"/>
        <v>TRACTAMENTS</v>
      </c>
      <c r="D206" t="str">
        <f t="shared" si="16"/>
        <v>Tractament Nim + sofre amb bota i 2 persones</v>
      </c>
      <c r="E206" s="82">
        <f t="shared" si="16"/>
        <v>2500</v>
      </c>
      <c r="F206" s="5">
        <f t="shared" si="20"/>
        <v>0</v>
      </c>
      <c r="G206" s="5">
        <f t="shared" si="20"/>
        <v>0</v>
      </c>
      <c r="H206" s="5">
        <f t="shared" si="20"/>
        <v>0</v>
      </c>
      <c r="I206" s="5">
        <f t="shared" si="20"/>
        <v>0</v>
      </c>
      <c r="J206" s="5">
        <f t="shared" si="20"/>
        <v>0</v>
      </c>
      <c r="K206" s="5">
        <f t="shared" si="20"/>
        <v>0</v>
      </c>
      <c r="L206" s="5">
        <f t="shared" si="20"/>
        <v>0</v>
      </c>
      <c r="M206" s="5">
        <f t="shared" si="20"/>
        <v>0</v>
      </c>
      <c r="N206" s="5">
        <f t="shared" si="20"/>
        <v>0</v>
      </c>
      <c r="O206" s="5">
        <f t="shared" si="20"/>
        <v>0</v>
      </c>
      <c r="P206" s="5">
        <f t="shared" si="20"/>
        <v>0</v>
      </c>
      <c r="Q206" s="5">
        <f t="shared" si="20"/>
        <v>0</v>
      </c>
      <c r="R206" s="5">
        <f t="shared" si="20"/>
        <v>0</v>
      </c>
      <c r="S206" s="5">
        <f t="shared" si="20"/>
        <v>0</v>
      </c>
      <c r="T206" s="5">
        <f t="shared" si="20"/>
        <v>0</v>
      </c>
      <c r="U206" s="5">
        <f t="shared" si="20"/>
        <v>0</v>
      </c>
      <c r="V206" s="5">
        <f t="shared" si="20"/>
        <v>0</v>
      </c>
      <c r="W206" s="5">
        <f t="shared" si="20"/>
        <v>0</v>
      </c>
      <c r="X206" s="5">
        <f t="shared" si="20"/>
        <v>0</v>
      </c>
      <c r="Y206" s="5">
        <f t="shared" si="20"/>
        <v>0</v>
      </c>
      <c r="Z206" s="5">
        <f t="shared" si="20"/>
        <v>0</v>
      </c>
      <c r="AA206" s="5">
        <f t="shared" si="20"/>
        <v>0</v>
      </c>
      <c r="AB206" s="5">
        <f t="shared" si="20"/>
        <v>0</v>
      </c>
      <c r="AC206" s="5">
        <f t="shared" si="20"/>
        <v>0</v>
      </c>
      <c r="AD206" s="5">
        <f t="shared" si="20"/>
        <v>0</v>
      </c>
      <c r="AE206" s="5">
        <f t="shared" si="20"/>
        <v>0</v>
      </c>
      <c r="AF206" s="5">
        <f t="shared" si="20"/>
        <v>0</v>
      </c>
      <c r="AG206" s="5">
        <f t="shared" si="20"/>
        <v>0</v>
      </c>
      <c r="AH206" s="5">
        <f t="shared" si="20"/>
        <v>0</v>
      </c>
      <c r="AI206" s="5">
        <f t="shared" si="20"/>
        <v>0</v>
      </c>
      <c r="AJ206" s="5">
        <f t="shared" si="20"/>
        <v>0</v>
      </c>
      <c r="AK206" s="5">
        <f t="shared" si="20"/>
        <v>0</v>
      </c>
      <c r="AL206" s="5">
        <f t="shared" si="20"/>
        <v>0</v>
      </c>
      <c r="AM206" s="5">
        <f t="shared" si="20"/>
        <v>0</v>
      </c>
      <c r="AN206" s="5">
        <f t="shared" si="20"/>
        <v>0</v>
      </c>
      <c r="AO206" s="5">
        <f t="shared" si="20"/>
        <v>0</v>
      </c>
      <c r="AP206" s="5">
        <f t="shared" si="20"/>
        <v>0</v>
      </c>
      <c r="AQ206" s="5">
        <f t="shared" si="20"/>
        <v>0</v>
      </c>
      <c r="AR206" s="5">
        <f t="shared" si="20"/>
        <v>0</v>
      </c>
      <c r="AS206" s="5">
        <f t="shared" si="10"/>
        <v>0</v>
      </c>
      <c r="AT206" s="5">
        <f t="shared" si="15"/>
        <v>0</v>
      </c>
      <c r="AU206" s="5">
        <f t="shared" si="15"/>
        <v>0</v>
      </c>
      <c r="AV206" s="5">
        <f t="shared" si="15"/>
        <v>0</v>
      </c>
      <c r="AW206" s="5">
        <f t="shared" si="15"/>
        <v>0</v>
      </c>
      <c r="AX206" s="5">
        <f t="shared" si="15"/>
        <v>0</v>
      </c>
      <c r="AY206" s="5">
        <f t="shared" si="15"/>
        <v>0</v>
      </c>
      <c r="AZ206" s="5">
        <f t="shared" si="15"/>
        <v>0</v>
      </c>
      <c r="BA206" s="5">
        <f t="shared" si="15"/>
        <v>0</v>
      </c>
      <c r="BB206" s="5">
        <f t="shared" si="15"/>
        <v>0</v>
      </c>
      <c r="BC206" s="5">
        <f t="shared" si="15"/>
        <v>0</v>
      </c>
      <c r="BD206" s="5"/>
      <c r="BE206" s="5"/>
      <c r="BF206" s="5"/>
      <c r="BG206" s="5"/>
      <c r="BH206" s="5"/>
      <c r="BI206" s="5"/>
      <c r="BJ206" s="5"/>
    </row>
    <row r="207" spans="2:62" hidden="1">
      <c r="B207">
        <f t="shared" si="16"/>
        <v>570</v>
      </c>
      <c r="C207" t="str">
        <f t="shared" si="16"/>
        <v>TRACTAMENTS</v>
      </c>
      <c r="D207" t="str">
        <f t="shared" si="16"/>
        <v>Tractament sofre amb bota i 2 persones</v>
      </c>
      <c r="E207" s="82">
        <f t="shared" si="16"/>
        <v>2500</v>
      </c>
      <c r="F207" s="5">
        <f t="shared" si="20"/>
        <v>0</v>
      </c>
      <c r="G207" s="5">
        <f t="shared" si="20"/>
        <v>0</v>
      </c>
      <c r="H207" s="5">
        <f t="shared" si="20"/>
        <v>0</v>
      </c>
      <c r="I207" s="5">
        <f t="shared" si="20"/>
        <v>0</v>
      </c>
      <c r="J207" s="5">
        <f t="shared" si="20"/>
        <v>0</v>
      </c>
      <c r="K207" s="5">
        <f t="shared" si="20"/>
        <v>0</v>
      </c>
      <c r="L207" s="5">
        <f t="shared" si="20"/>
        <v>0</v>
      </c>
      <c r="M207" s="5">
        <f t="shared" si="20"/>
        <v>0</v>
      </c>
      <c r="N207" s="5">
        <f t="shared" si="20"/>
        <v>0</v>
      </c>
      <c r="O207" s="5">
        <f t="shared" si="20"/>
        <v>0</v>
      </c>
      <c r="P207" s="5">
        <f t="shared" si="20"/>
        <v>0</v>
      </c>
      <c r="Q207" s="5">
        <f t="shared" si="20"/>
        <v>0</v>
      </c>
      <c r="R207" s="5">
        <f t="shared" si="20"/>
        <v>0</v>
      </c>
      <c r="S207" s="5">
        <f t="shared" si="20"/>
        <v>0</v>
      </c>
      <c r="T207" s="5">
        <f t="shared" si="20"/>
        <v>0</v>
      </c>
      <c r="U207" s="5">
        <f t="shared" si="20"/>
        <v>0</v>
      </c>
      <c r="V207" s="5">
        <f t="shared" si="20"/>
        <v>0</v>
      </c>
      <c r="W207" s="5">
        <f t="shared" si="20"/>
        <v>0</v>
      </c>
      <c r="X207" s="5">
        <f t="shared" si="20"/>
        <v>0</v>
      </c>
      <c r="Y207" s="5">
        <f t="shared" si="20"/>
        <v>0</v>
      </c>
      <c r="Z207" s="5">
        <f t="shared" si="20"/>
        <v>0</v>
      </c>
      <c r="AA207" s="5">
        <f t="shared" si="20"/>
        <v>0</v>
      </c>
      <c r="AB207" s="5">
        <f t="shared" si="20"/>
        <v>0</v>
      </c>
      <c r="AC207" s="5">
        <f t="shared" si="20"/>
        <v>0</v>
      </c>
      <c r="AD207" s="5">
        <f t="shared" si="20"/>
        <v>0</v>
      </c>
      <c r="AE207" s="5">
        <f t="shared" si="20"/>
        <v>0</v>
      </c>
      <c r="AF207" s="5">
        <f t="shared" si="20"/>
        <v>0</v>
      </c>
      <c r="AG207" s="5">
        <f t="shared" si="20"/>
        <v>0</v>
      </c>
      <c r="AH207" s="5">
        <f t="shared" si="20"/>
        <v>0</v>
      </c>
      <c r="AI207" s="5">
        <f t="shared" si="20"/>
        <v>0</v>
      </c>
      <c r="AJ207" s="5">
        <f t="shared" si="20"/>
        <v>0</v>
      </c>
      <c r="AK207" s="5">
        <f t="shared" si="20"/>
        <v>0</v>
      </c>
      <c r="AL207" s="5">
        <f t="shared" si="20"/>
        <v>0</v>
      </c>
      <c r="AM207" s="5">
        <f t="shared" si="20"/>
        <v>0</v>
      </c>
      <c r="AN207" s="5">
        <f t="shared" si="20"/>
        <v>0</v>
      </c>
      <c r="AO207" s="5">
        <f t="shared" si="20"/>
        <v>0</v>
      </c>
      <c r="AP207" s="5">
        <f t="shared" si="20"/>
        <v>0</v>
      </c>
      <c r="AQ207" s="5">
        <f t="shared" si="20"/>
        <v>0</v>
      </c>
      <c r="AR207" s="5">
        <f t="shared" si="20"/>
        <v>0</v>
      </c>
      <c r="AS207" s="5">
        <f t="shared" si="10"/>
        <v>0</v>
      </c>
      <c r="AT207" s="5">
        <f t="shared" si="15"/>
        <v>0</v>
      </c>
      <c r="AU207" s="5">
        <f t="shared" si="15"/>
        <v>0</v>
      </c>
      <c r="AV207" s="5">
        <f t="shared" si="15"/>
        <v>0</v>
      </c>
      <c r="AW207" s="5">
        <f t="shared" si="15"/>
        <v>0</v>
      </c>
      <c r="AX207" s="5">
        <f t="shared" si="15"/>
        <v>0</v>
      </c>
      <c r="AY207" s="5">
        <f t="shared" si="15"/>
        <v>0</v>
      </c>
      <c r="AZ207" s="5">
        <f t="shared" si="15"/>
        <v>0</v>
      </c>
      <c r="BA207" s="5">
        <f t="shared" si="15"/>
        <v>0</v>
      </c>
      <c r="BB207" s="5">
        <f t="shared" si="15"/>
        <v>0</v>
      </c>
      <c r="BC207" s="5">
        <f t="shared" si="15"/>
        <v>0</v>
      </c>
      <c r="BD207" s="5"/>
      <c r="BE207" s="5"/>
      <c r="BF207" s="5"/>
      <c r="BG207" s="5"/>
      <c r="BH207" s="5"/>
      <c r="BI207" s="5"/>
      <c r="BJ207" s="5"/>
    </row>
    <row r="208" spans="2:62" hidden="1">
      <c r="B208">
        <f t="shared" si="16"/>
        <v>610</v>
      </c>
      <c r="C208" t="str">
        <f t="shared" si="16"/>
        <v>DESHERBAT</v>
      </c>
      <c r="D208" t="str">
        <f t="shared" si="16"/>
        <v>Desherbat amb tractor</v>
      </c>
      <c r="E208" s="82">
        <f t="shared" si="16"/>
        <v>2500</v>
      </c>
      <c r="F208" s="5">
        <f t="shared" si="20"/>
        <v>0</v>
      </c>
      <c r="G208" s="5">
        <f t="shared" si="20"/>
        <v>0</v>
      </c>
      <c r="H208" s="5">
        <f t="shared" si="20"/>
        <v>0</v>
      </c>
      <c r="I208" s="5">
        <f t="shared" si="20"/>
        <v>0</v>
      </c>
      <c r="J208" s="5">
        <f t="shared" si="20"/>
        <v>0</v>
      </c>
      <c r="K208" s="5">
        <f t="shared" si="20"/>
        <v>0</v>
      </c>
      <c r="L208" s="5">
        <f t="shared" si="20"/>
        <v>0</v>
      </c>
      <c r="M208" s="5">
        <f t="shared" si="20"/>
        <v>0</v>
      </c>
      <c r="N208" s="5">
        <f t="shared" si="20"/>
        <v>0</v>
      </c>
      <c r="O208" s="5">
        <f t="shared" si="20"/>
        <v>0</v>
      </c>
      <c r="P208" s="5">
        <f t="shared" si="20"/>
        <v>0</v>
      </c>
      <c r="Q208" s="5">
        <f t="shared" si="20"/>
        <v>0</v>
      </c>
      <c r="R208" s="5">
        <f t="shared" si="20"/>
        <v>0</v>
      </c>
      <c r="S208" s="5">
        <f t="shared" si="20"/>
        <v>0</v>
      </c>
      <c r="T208" s="5">
        <f t="shared" si="20"/>
        <v>0</v>
      </c>
      <c r="U208" s="5">
        <f t="shared" si="20"/>
        <v>0</v>
      </c>
      <c r="V208" s="5">
        <f t="shared" si="20"/>
        <v>0</v>
      </c>
      <c r="W208" s="5">
        <f t="shared" si="20"/>
        <v>0</v>
      </c>
      <c r="X208" s="5">
        <f t="shared" si="20"/>
        <v>0</v>
      </c>
      <c r="Y208" s="5">
        <f t="shared" si="20"/>
        <v>0</v>
      </c>
      <c r="Z208" s="5">
        <f t="shared" si="20"/>
        <v>0</v>
      </c>
      <c r="AA208" s="5">
        <f t="shared" si="20"/>
        <v>0</v>
      </c>
      <c r="AB208" s="5">
        <f t="shared" si="20"/>
        <v>0</v>
      </c>
      <c r="AC208" s="5">
        <f t="shared" si="20"/>
        <v>0</v>
      </c>
      <c r="AD208" s="5">
        <f t="shared" si="20"/>
        <v>0</v>
      </c>
      <c r="AE208" s="5">
        <f t="shared" si="20"/>
        <v>0</v>
      </c>
      <c r="AF208" s="5">
        <f t="shared" si="20"/>
        <v>0</v>
      </c>
      <c r="AG208" s="5">
        <f t="shared" si="20"/>
        <v>0</v>
      </c>
      <c r="AH208" s="5">
        <f t="shared" si="20"/>
        <v>0</v>
      </c>
      <c r="AI208" s="5">
        <f t="shared" si="20"/>
        <v>0</v>
      </c>
      <c r="AJ208" s="5">
        <f t="shared" si="20"/>
        <v>0</v>
      </c>
      <c r="AK208" s="5">
        <f t="shared" si="20"/>
        <v>0</v>
      </c>
      <c r="AL208" s="5">
        <f t="shared" si="20"/>
        <v>0</v>
      </c>
      <c r="AM208" s="5">
        <f t="shared" si="20"/>
        <v>0</v>
      </c>
      <c r="AN208" s="5">
        <f t="shared" si="20"/>
        <v>0</v>
      </c>
      <c r="AO208" s="5">
        <f t="shared" si="20"/>
        <v>0</v>
      </c>
      <c r="AP208" s="5">
        <f t="shared" si="20"/>
        <v>0</v>
      </c>
      <c r="AQ208" s="5">
        <f t="shared" si="20"/>
        <v>0</v>
      </c>
      <c r="AR208" s="5">
        <f t="shared" si="20"/>
        <v>0</v>
      </c>
      <c r="AS208" s="5">
        <f t="shared" si="10"/>
        <v>0</v>
      </c>
      <c r="AT208" s="5">
        <f t="shared" ref="AT208:BC223" si="21">+AT83*AT$49*$E$4/$E208</f>
        <v>0</v>
      </c>
      <c r="AU208" s="5">
        <f t="shared" si="21"/>
        <v>0</v>
      </c>
      <c r="AV208" s="5">
        <f t="shared" si="21"/>
        <v>0</v>
      </c>
      <c r="AW208" s="5">
        <f t="shared" si="21"/>
        <v>0</v>
      </c>
      <c r="AX208" s="5">
        <f t="shared" si="21"/>
        <v>0</v>
      </c>
      <c r="AY208" s="5">
        <f t="shared" si="21"/>
        <v>0</v>
      </c>
      <c r="AZ208" s="5">
        <f t="shared" si="21"/>
        <v>0</v>
      </c>
      <c r="BA208" s="5">
        <f t="shared" si="21"/>
        <v>0</v>
      </c>
      <c r="BB208" s="5">
        <f t="shared" si="21"/>
        <v>0</v>
      </c>
      <c r="BC208" s="5">
        <f t="shared" si="21"/>
        <v>0</v>
      </c>
      <c r="BD208" s="5"/>
      <c r="BE208" s="5"/>
      <c r="BF208" s="5"/>
      <c r="BG208" s="5"/>
      <c r="BH208" s="5"/>
      <c r="BI208" s="5"/>
      <c r="BJ208" s="5"/>
    </row>
    <row r="209" spans="2:62" hidden="1">
      <c r="B209">
        <f t="shared" ref="B209:E224" si="22">+B84</f>
        <v>620</v>
      </c>
      <c r="C209" t="str">
        <f t="shared" si="22"/>
        <v>DESHERBAT</v>
      </c>
      <c r="D209" t="str">
        <f t="shared" si="22"/>
        <v>Desherbat amb motocultor</v>
      </c>
      <c r="E209" s="82">
        <f t="shared" si="22"/>
        <v>2500</v>
      </c>
      <c r="F209" s="5">
        <f t="shared" si="20"/>
        <v>0</v>
      </c>
      <c r="G209" s="5">
        <f t="shared" si="20"/>
        <v>0</v>
      </c>
      <c r="H209" s="5">
        <f t="shared" si="20"/>
        <v>0</v>
      </c>
      <c r="I209" s="5">
        <f t="shared" si="20"/>
        <v>0</v>
      </c>
      <c r="J209" s="5">
        <f t="shared" si="20"/>
        <v>0</v>
      </c>
      <c r="K209" s="5">
        <f t="shared" si="20"/>
        <v>0</v>
      </c>
      <c r="L209" s="5">
        <f t="shared" si="20"/>
        <v>0</v>
      </c>
      <c r="M209" s="5">
        <f t="shared" si="20"/>
        <v>0</v>
      </c>
      <c r="N209" s="5">
        <f t="shared" si="20"/>
        <v>0</v>
      </c>
      <c r="O209" s="5">
        <f t="shared" si="20"/>
        <v>0</v>
      </c>
      <c r="P209" s="5">
        <f t="shared" si="20"/>
        <v>0</v>
      </c>
      <c r="Q209" s="5">
        <f t="shared" si="20"/>
        <v>0</v>
      </c>
      <c r="R209" s="5">
        <f t="shared" si="20"/>
        <v>0</v>
      </c>
      <c r="S209" s="5">
        <f t="shared" si="20"/>
        <v>0</v>
      </c>
      <c r="T209" s="5">
        <f t="shared" si="20"/>
        <v>0</v>
      </c>
      <c r="U209" s="5">
        <f t="shared" si="20"/>
        <v>0</v>
      </c>
      <c r="V209" s="5">
        <f t="shared" si="20"/>
        <v>0</v>
      </c>
      <c r="W209" s="5">
        <f t="shared" si="20"/>
        <v>0</v>
      </c>
      <c r="X209" s="5">
        <f t="shared" si="20"/>
        <v>0</v>
      </c>
      <c r="Y209" s="5">
        <f t="shared" si="20"/>
        <v>0</v>
      </c>
      <c r="Z209" s="5">
        <f t="shared" si="20"/>
        <v>0</v>
      </c>
      <c r="AA209" s="5">
        <f t="shared" si="20"/>
        <v>0</v>
      </c>
      <c r="AB209" s="5">
        <f t="shared" si="20"/>
        <v>0</v>
      </c>
      <c r="AC209" s="5">
        <f t="shared" si="20"/>
        <v>0</v>
      </c>
      <c r="AD209" s="5">
        <f t="shared" si="20"/>
        <v>0</v>
      </c>
      <c r="AE209" s="5">
        <f t="shared" si="20"/>
        <v>0</v>
      </c>
      <c r="AF209" s="5">
        <f t="shared" si="20"/>
        <v>0</v>
      </c>
      <c r="AG209" s="5">
        <f t="shared" si="20"/>
        <v>0</v>
      </c>
      <c r="AH209" s="5">
        <f t="shared" si="20"/>
        <v>0</v>
      </c>
      <c r="AI209" s="5">
        <f t="shared" si="20"/>
        <v>0</v>
      </c>
      <c r="AJ209" s="5">
        <f t="shared" si="20"/>
        <v>0</v>
      </c>
      <c r="AK209" s="5">
        <f t="shared" si="20"/>
        <v>0</v>
      </c>
      <c r="AL209" s="5">
        <f t="shared" si="20"/>
        <v>0</v>
      </c>
      <c r="AM209" s="5">
        <f t="shared" si="20"/>
        <v>0</v>
      </c>
      <c r="AN209" s="5">
        <f t="shared" si="20"/>
        <v>0</v>
      </c>
      <c r="AO209" s="5">
        <f t="shared" si="20"/>
        <v>0</v>
      </c>
      <c r="AP209" s="5">
        <f t="shared" si="20"/>
        <v>0</v>
      </c>
      <c r="AQ209" s="5">
        <f t="shared" si="20"/>
        <v>0</v>
      </c>
      <c r="AR209" s="5">
        <f t="shared" si="20"/>
        <v>0</v>
      </c>
      <c r="AS209" s="5">
        <f t="shared" si="10"/>
        <v>0</v>
      </c>
      <c r="AT209" s="5">
        <f t="shared" si="21"/>
        <v>0</v>
      </c>
      <c r="AU209" s="5">
        <f t="shared" si="21"/>
        <v>0</v>
      </c>
      <c r="AV209" s="5">
        <f t="shared" si="21"/>
        <v>0</v>
      </c>
      <c r="AW209" s="5">
        <f t="shared" si="21"/>
        <v>0</v>
      </c>
      <c r="AX209" s="5">
        <f t="shared" si="21"/>
        <v>0</v>
      </c>
      <c r="AY209" s="5">
        <f t="shared" si="21"/>
        <v>0</v>
      </c>
      <c r="AZ209" s="5">
        <f t="shared" si="21"/>
        <v>0</v>
      </c>
      <c r="BA209" s="5">
        <f t="shared" si="21"/>
        <v>0</v>
      </c>
      <c r="BB209" s="5">
        <f t="shared" si="21"/>
        <v>0</v>
      </c>
      <c r="BC209" s="5">
        <f t="shared" si="21"/>
        <v>0</v>
      </c>
      <c r="BD209" s="5"/>
      <c r="BE209" s="5"/>
      <c r="BF209" s="5"/>
      <c r="BG209" s="5"/>
      <c r="BH209" s="5"/>
      <c r="BI209" s="5"/>
      <c r="BJ209" s="5"/>
    </row>
    <row r="210" spans="2:62" hidden="1">
      <c r="B210">
        <f t="shared" si="22"/>
        <v>630</v>
      </c>
      <c r="C210" t="str">
        <f t="shared" si="22"/>
        <v>DESHERBAT</v>
      </c>
      <c r="D210" t="str">
        <f t="shared" si="22"/>
        <v>Desherbat amb motocultor (només part sense plàstic)</v>
      </c>
      <c r="E210" s="82">
        <f t="shared" si="22"/>
        <v>2500</v>
      </c>
      <c r="F210" s="5">
        <f t="shared" si="20"/>
        <v>0</v>
      </c>
      <c r="G210" s="5">
        <f t="shared" si="20"/>
        <v>0</v>
      </c>
      <c r="H210" s="5">
        <f t="shared" si="20"/>
        <v>0</v>
      </c>
      <c r="I210" s="5">
        <f t="shared" si="20"/>
        <v>0</v>
      </c>
      <c r="J210" s="5">
        <f t="shared" si="20"/>
        <v>0</v>
      </c>
      <c r="K210" s="5">
        <f t="shared" si="20"/>
        <v>0</v>
      </c>
      <c r="L210" s="5">
        <f t="shared" si="20"/>
        <v>0</v>
      </c>
      <c r="M210" s="5">
        <f t="shared" si="20"/>
        <v>0</v>
      </c>
      <c r="N210" s="5">
        <f t="shared" si="20"/>
        <v>0</v>
      </c>
      <c r="O210" s="5">
        <f t="shared" si="20"/>
        <v>0</v>
      </c>
      <c r="P210" s="5">
        <f t="shared" si="20"/>
        <v>0</v>
      </c>
      <c r="Q210" s="5">
        <f t="shared" si="20"/>
        <v>0</v>
      </c>
      <c r="R210" s="5">
        <f t="shared" si="20"/>
        <v>0</v>
      </c>
      <c r="S210" s="5">
        <f t="shared" si="20"/>
        <v>0</v>
      </c>
      <c r="T210" s="5">
        <f t="shared" si="20"/>
        <v>0</v>
      </c>
      <c r="U210" s="5">
        <f t="shared" si="20"/>
        <v>0</v>
      </c>
      <c r="V210" s="5">
        <f t="shared" si="20"/>
        <v>0</v>
      </c>
      <c r="W210" s="5">
        <f t="shared" si="20"/>
        <v>0</v>
      </c>
      <c r="X210" s="5">
        <f t="shared" si="20"/>
        <v>0</v>
      </c>
      <c r="Y210" s="5">
        <f t="shared" si="20"/>
        <v>0</v>
      </c>
      <c r="Z210" s="5">
        <f t="shared" si="20"/>
        <v>0</v>
      </c>
      <c r="AA210" s="5">
        <f t="shared" si="20"/>
        <v>0</v>
      </c>
      <c r="AB210" s="5">
        <f t="shared" si="20"/>
        <v>0</v>
      </c>
      <c r="AC210" s="5">
        <f t="shared" si="20"/>
        <v>0</v>
      </c>
      <c r="AD210" s="5">
        <f t="shared" si="20"/>
        <v>0</v>
      </c>
      <c r="AE210" s="5">
        <f t="shared" si="20"/>
        <v>0</v>
      </c>
      <c r="AF210" s="5">
        <f t="shared" si="20"/>
        <v>0</v>
      </c>
      <c r="AG210" s="5">
        <f t="shared" si="20"/>
        <v>0</v>
      </c>
      <c r="AH210" s="5">
        <f t="shared" si="20"/>
        <v>0</v>
      </c>
      <c r="AI210" s="5">
        <f t="shared" si="20"/>
        <v>0</v>
      </c>
      <c r="AJ210" s="5">
        <f t="shared" si="20"/>
        <v>0</v>
      </c>
      <c r="AK210" s="5">
        <f t="shared" si="20"/>
        <v>0</v>
      </c>
      <c r="AL210" s="5">
        <f t="shared" si="20"/>
        <v>0</v>
      </c>
      <c r="AM210" s="5">
        <f t="shared" si="20"/>
        <v>0</v>
      </c>
      <c r="AN210" s="5">
        <f t="shared" si="20"/>
        <v>0</v>
      </c>
      <c r="AO210" s="5">
        <f t="shared" si="20"/>
        <v>0</v>
      </c>
      <c r="AP210" s="5">
        <f t="shared" si="20"/>
        <v>0</v>
      </c>
      <c r="AQ210" s="5">
        <f t="shared" si="20"/>
        <v>0</v>
      </c>
      <c r="AR210" s="5">
        <f t="shared" si="20"/>
        <v>0</v>
      </c>
      <c r="AS210" s="5">
        <f t="shared" si="10"/>
        <v>0</v>
      </c>
      <c r="AT210" s="5">
        <f t="shared" si="21"/>
        <v>0</v>
      </c>
      <c r="AU210" s="5">
        <f t="shared" si="21"/>
        <v>0</v>
      </c>
      <c r="AV210" s="5">
        <f t="shared" si="21"/>
        <v>0</v>
      </c>
      <c r="AW210" s="5">
        <f t="shared" si="21"/>
        <v>0</v>
      </c>
      <c r="AX210" s="5">
        <f t="shared" si="21"/>
        <v>0</v>
      </c>
      <c r="AY210" s="5">
        <f t="shared" si="21"/>
        <v>0</v>
      </c>
      <c r="AZ210" s="5">
        <f t="shared" si="21"/>
        <v>0</v>
      </c>
      <c r="BA210" s="5">
        <f t="shared" si="21"/>
        <v>0</v>
      </c>
      <c r="BB210" s="5">
        <f t="shared" si="21"/>
        <v>0</v>
      </c>
      <c r="BC210" s="5">
        <f t="shared" si="21"/>
        <v>0</v>
      </c>
      <c r="BD210" s="5"/>
      <c r="BE210" s="5"/>
      <c r="BF210" s="5"/>
      <c r="BG210" s="5"/>
      <c r="BH210" s="5"/>
      <c r="BI210" s="5"/>
      <c r="BJ210" s="5"/>
    </row>
    <row r="211" spans="2:62" hidden="1">
      <c r="B211">
        <f t="shared" si="22"/>
        <v>640</v>
      </c>
      <c r="C211" t="str">
        <f t="shared" si="22"/>
        <v>DESHERBAT</v>
      </c>
      <c r="D211" t="str">
        <f t="shared" si="22"/>
        <v>Desherbat manual 2,5h/1.000 m2</v>
      </c>
      <c r="E211" s="82">
        <f t="shared" si="22"/>
        <v>2500</v>
      </c>
      <c r="F211" s="5">
        <f t="shared" si="20"/>
        <v>0</v>
      </c>
      <c r="G211" s="5">
        <f t="shared" si="20"/>
        <v>0</v>
      </c>
      <c r="H211" s="5">
        <f t="shared" si="20"/>
        <v>0</v>
      </c>
      <c r="I211" s="5">
        <f t="shared" si="20"/>
        <v>0</v>
      </c>
      <c r="J211" s="5">
        <f t="shared" si="20"/>
        <v>0</v>
      </c>
      <c r="K211" s="5">
        <f t="shared" si="20"/>
        <v>0</v>
      </c>
      <c r="L211" s="5">
        <f t="shared" si="20"/>
        <v>0</v>
      </c>
      <c r="M211" s="5">
        <f t="shared" si="20"/>
        <v>0</v>
      </c>
      <c r="N211" s="5">
        <f t="shared" si="20"/>
        <v>0</v>
      </c>
      <c r="O211" s="5">
        <f t="shared" si="20"/>
        <v>0</v>
      </c>
      <c r="P211" s="5">
        <f t="shared" si="20"/>
        <v>0</v>
      </c>
      <c r="Q211" s="5">
        <f t="shared" si="20"/>
        <v>0</v>
      </c>
      <c r="R211" s="5">
        <f t="shared" si="20"/>
        <v>0</v>
      </c>
      <c r="S211" s="5">
        <f t="shared" si="20"/>
        <v>0</v>
      </c>
      <c r="T211" s="5">
        <f t="shared" si="20"/>
        <v>0</v>
      </c>
      <c r="U211" s="5">
        <f t="shared" si="20"/>
        <v>0</v>
      </c>
      <c r="V211" s="5">
        <f t="shared" si="20"/>
        <v>0</v>
      </c>
      <c r="W211" s="5">
        <f t="shared" si="20"/>
        <v>0</v>
      </c>
      <c r="X211" s="5">
        <f t="shared" si="20"/>
        <v>0</v>
      </c>
      <c r="Y211" s="5">
        <f t="shared" si="20"/>
        <v>0</v>
      </c>
      <c r="Z211" s="5">
        <f t="shared" si="20"/>
        <v>0</v>
      </c>
      <c r="AA211" s="5">
        <f t="shared" ref="AA211:AR211" si="23">+AA86*AA$49*$E$4/$E211</f>
        <v>0</v>
      </c>
      <c r="AB211" s="5">
        <f t="shared" si="23"/>
        <v>0</v>
      </c>
      <c r="AC211" s="5">
        <f t="shared" si="23"/>
        <v>0</v>
      </c>
      <c r="AD211" s="5">
        <f t="shared" si="23"/>
        <v>0</v>
      </c>
      <c r="AE211" s="5">
        <f t="shared" si="23"/>
        <v>0</v>
      </c>
      <c r="AF211" s="5">
        <f t="shared" si="23"/>
        <v>0</v>
      </c>
      <c r="AG211" s="5">
        <f t="shared" si="23"/>
        <v>0</v>
      </c>
      <c r="AH211" s="5">
        <f t="shared" si="23"/>
        <v>0</v>
      </c>
      <c r="AI211" s="5">
        <f t="shared" si="23"/>
        <v>0</v>
      </c>
      <c r="AJ211" s="5">
        <f t="shared" si="23"/>
        <v>0</v>
      </c>
      <c r="AK211" s="5">
        <f t="shared" si="23"/>
        <v>0</v>
      </c>
      <c r="AL211" s="5">
        <f t="shared" si="23"/>
        <v>0</v>
      </c>
      <c r="AM211" s="5">
        <f t="shared" si="23"/>
        <v>0</v>
      </c>
      <c r="AN211" s="5">
        <f t="shared" si="23"/>
        <v>0</v>
      </c>
      <c r="AO211" s="5">
        <f t="shared" si="23"/>
        <v>0</v>
      </c>
      <c r="AP211" s="5">
        <f t="shared" si="23"/>
        <v>0</v>
      </c>
      <c r="AQ211" s="5">
        <f t="shared" si="23"/>
        <v>0</v>
      </c>
      <c r="AR211" s="5">
        <f t="shared" si="23"/>
        <v>0</v>
      </c>
      <c r="AS211" s="5">
        <f t="shared" si="10"/>
        <v>0</v>
      </c>
      <c r="AT211" s="5">
        <f t="shared" si="21"/>
        <v>0</v>
      </c>
      <c r="AU211" s="5">
        <f t="shared" si="21"/>
        <v>0</v>
      </c>
      <c r="AV211" s="5">
        <f t="shared" si="21"/>
        <v>0</v>
      </c>
      <c r="AW211" s="5">
        <f t="shared" si="21"/>
        <v>0</v>
      </c>
      <c r="AX211" s="5">
        <f t="shared" si="21"/>
        <v>0</v>
      </c>
      <c r="AY211" s="5">
        <f t="shared" si="21"/>
        <v>0</v>
      </c>
      <c r="AZ211" s="5">
        <f t="shared" si="21"/>
        <v>0</v>
      </c>
      <c r="BA211" s="5">
        <f t="shared" si="21"/>
        <v>0</v>
      </c>
      <c r="BB211" s="5">
        <f t="shared" si="21"/>
        <v>0</v>
      </c>
      <c r="BC211" s="5">
        <f t="shared" si="21"/>
        <v>0</v>
      </c>
      <c r="BD211" s="5"/>
      <c r="BE211" s="5"/>
      <c r="BF211" s="5"/>
      <c r="BG211" s="5"/>
      <c r="BH211" s="5"/>
      <c r="BI211" s="5"/>
      <c r="BJ211" s="5"/>
    </row>
    <row r="212" spans="2:62" hidden="1">
      <c r="B212">
        <f t="shared" si="22"/>
        <v>650</v>
      </c>
      <c r="C212" t="str">
        <f t="shared" si="22"/>
        <v>DESHERBAT</v>
      </c>
      <c r="D212" t="str">
        <f t="shared" si="22"/>
        <v>Desherbat manual 5h/1.000  m2</v>
      </c>
      <c r="E212" s="82">
        <f t="shared" si="22"/>
        <v>2500</v>
      </c>
      <c r="F212" s="5">
        <f t="shared" ref="F212:AR218" si="24">+F87*F$49*$E$4/$E212</f>
        <v>0</v>
      </c>
      <c r="G212" s="5">
        <f t="shared" si="24"/>
        <v>0</v>
      </c>
      <c r="H212" s="5">
        <f t="shared" si="24"/>
        <v>0</v>
      </c>
      <c r="I212" s="5">
        <f t="shared" si="24"/>
        <v>0</v>
      </c>
      <c r="J212" s="5">
        <f t="shared" si="24"/>
        <v>0</v>
      </c>
      <c r="K212" s="5">
        <f t="shared" si="24"/>
        <v>0</v>
      </c>
      <c r="L212" s="5">
        <f t="shared" si="24"/>
        <v>0</v>
      </c>
      <c r="M212" s="5">
        <f t="shared" si="24"/>
        <v>0</v>
      </c>
      <c r="N212" s="5">
        <f t="shared" si="24"/>
        <v>0</v>
      </c>
      <c r="O212" s="5">
        <f t="shared" si="24"/>
        <v>0</v>
      </c>
      <c r="P212" s="5">
        <f t="shared" si="24"/>
        <v>0</v>
      </c>
      <c r="Q212" s="5">
        <f t="shared" si="24"/>
        <v>0</v>
      </c>
      <c r="R212" s="5">
        <f t="shared" si="24"/>
        <v>0</v>
      </c>
      <c r="S212" s="5">
        <f t="shared" si="24"/>
        <v>0</v>
      </c>
      <c r="T212" s="5">
        <f t="shared" si="24"/>
        <v>0</v>
      </c>
      <c r="U212" s="5">
        <f t="shared" si="24"/>
        <v>0</v>
      </c>
      <c r="V212" s="5">
        <f t="shared" si="24"/>
        <v>0</v>
      </c>
      <c r="W212" s="5">
        <f t="shared" si="24"/>
        <v>0</v>
      </c>
      <c r="X212" s="5">
        <f t="shared" si="24"/>
        <v>0</v>
      </c>
      <c r="Y212" s="5">
        <f t="shared" si="24"/>
        <v>0</v>
      </c>
      <c r="Z212" s="5">
        <f t="shared" si="24"/>
        <v>0</v>
      </c>
      <c r="AA212" s="5">
        <f t="shared" si="24"/>
        <v>0</v>
      </c>
      <c r="AB212" s="5">
        <f t="shared" si="24"/>
        <v>0</v>
      </c>
      <c r="AC212" s="5">
        <f t="shared" si="24"/>
        <v>0</v>
      </c>
      <c r="AD212" s="5">
        <f t="shared" si="24"/>
        <v>0</v>
      </c>
      <c r="AE212" s="5">
        <f t="shared" si="24"/>
        <v>0</v>
      </c>
      <c r="AF212" s="5">
        <f t="shared" si="24"/>
        <v>0</v>
      </c>
      <c r="AG212" s="5">
        <f t="shared" si="24"/>
        <v>0</v>
      </c>
      <c r="AH212" s="5">
        <f t="shared" si="24"/>
        <v>0</v>
      </c>
      <c r="AI212" s="5">
        <f t="shared" si="24"/>
        <v>0</v>
      </c>
      <c r="AJ212" s="5">
        <f t="shared" si="24"/>
        <v>0</v>
      </c>
      <c r="AK212" s="5">
        <f t="shared" si="24"/>
        <v>0</v>
      </c>
      <c r="AL212" s="5">
        <f t="shared" si="24"/>
        <v>0</v>
      </c>
      <c r="AM212" s="5">
        <f t="shared" si="24"/>
        <v>0</v>
      </c>
      <c r="AN212" s="5">
        <f t="shared" si="24"/>
        <v>0</v>
      </c>
      <c r="AO212" s="5">
        <f t="shared" si="24"/>
        <v>0</v>
      </c>
      <c r="AP212" s="5">
        <f t="shared" si="24"/>
        <v>0</v>
      </c>
      <c r="AQ212" s="5">
        <f t="shared" si="24"/>
        <v>0</v>
      </c>
      <c r="AR212" s="5">
        <f t="shared" si="24"/>
        <v>0</v>
      </c>
      <c r="AS212" s="5">
        <f t="shared" si="10"/>
        <v>0</v>
      </c>
      <c r="AT212" s="5">
        <f t="shared" si="21"/>
        <v>0</v>
      </c>
      <c r="AU212" s="5">
        <f t="shared" si="21"/>
        <v>0</v>
      </c>
      <c r="AV212" s="5">
        <f t="shared" si="21"/>
        <v>0</v>
      </c>
      <c r="AW212" s="5">
        <f t="shared" si="21"/>
        <v>0</v>
      </c>
      <c r="AX212" s="5">
        <f t="shared" si="21"/>
        <v>0</v>
      </c>
      <c r="AY212" s="5">
        <f t="shared" si="21"/>
        <v>0</v>
      </c>
      <c r="AZ212" s="5">
        <f t="shared" si="21"/>
        <v>0</v>
      </c>
      <c r="BA212" s="5">
        <f t="shared" si="21"/>
        <v>0</v>
      </c>
      <c r="BB212" s="5">
        <f t="shared" si="21"/>
        <v>0</v>
      </c>
      <c r="BC212" s="5">
        <f t="shared" si="21"/>
        <v>0</v>
      </c>
      <c r="BD212" s="5"/>
      <c r="BE212" s="5"/>
      <c r="BF212" s="5"/>
      <c r="BG212" s="5"/>
      <c r="BH212" s="5"/>
      <c r="BI212" s="5"/>
      <c r="BJ212" s="5"/>
    </row>
    <row r="213" spans="2:62" hidden="1">
      <c r="B213">
        <f t="shared" si="22"/>
        <v>660</v>
      </c>
      <c r="C213" t="str">
        <f t="shared" si="22"/>
        <v>DESHERBAT</v>
      </c>
      <c r="D213" t="str">
        <f t="shared" si="22"/>
        <v>Desherbat manual 6,5h/1.000  m2</v>
      </c>
      <c r="E213" s="82">
        <f t="shared" si="22"/>
        <v>2500</v>
      </c>
      <c r="F213" s="5">
        <f t="shared" si="24"/>
        <v>0</v>
      </c>
      <c r="G213" s="5">
        <f t="shared" si="24"/>
        <v>0</v>
      </c>
      <c r="H213" s="5">
        <f t="shared" si="24"/>
        <v>0</v>
      </c>
      <c r="I213" s="5">
        <f t="shared" si="24"/>
        <v>0</v>
      </c>
      <c r="J213" s="5">
        <f t="shared" si="24"/>
        <v>0</v>
      </c>
      <c r="K213" s="5">
        <f t="shared" si="24"/>
        <v>0</v>
      </c>
      <c r="L213" s="5">
        <f t="shared" si="24"/>
        <v>0</v>
      </c>
      <c r="M213" s="5">
        <f t="shared" si="24"/>
        <v>0</v>
      </c>
      <c r="N213" s="5">
        <f t="shared" si="24"/>
        <v>0</v>
      </c>
      <c r="O213" s="5">
        <f t="shared" si="24"/>
        <v>0</v>
      </c>
      <c r="P213" s="5">
        <f t="shared" si="24"/>
        <v>0</v>
      </c>
      <c r="Q213" s="5">
        <f t="shared" si="24"/>
        <v>0</v>
      </c>
      <c r="R213" s="5">
        <f t="shared" si="24"/>
        <v>0</v>
      </c>
      <c r="S213" s="5">
        <f t="shared" si="24"/>
        <v>0</v>
      </c>
      <c r="T213" s="5">
        <f t="shared" si="24"/>
        <v>0</v>
      </c>
      <c r="U213" s="5">
        <f t="shared" si="24"/>
        <v>0</v>
      </c>
      <c r="V213" s="5">
        <f t="shared" si="24"/>
        <v>0</v>
      </c>
      <c r="W213" s="5">
        <f t="shared" si="24"/>
        <v>0</v>
      </c>
      <c r="X213" s="5">
        <f t="shared" si="24"/>
        <v>0</v>
      </c>
      <c r="Y213" s="5">
        <f t="shared" si="24"/>
        <v>0</v>
      </c>
      <c r="Z213" s="5">
        <f t="shared" si="24"/>
        <v>0</v>
      </c>
      <c r="AA213" s="5">
        <f t="shared" si="24"/>
        <v>0</v>
      </c>
      <c r="AB213" s="5">
        <f t="shared" si="24"/>
        <v>0</v>
      </c>
      <c r="AC213" s="5">
        <f t="shared" si="24"/>
        <v>0</v>
      </c>
      <c r="AD213" s="5">
        <f t="shared" si="24"/>
        <v>0</v>
      </c>
      <c r="AE213" s="5">
        <f t="shared" si="24"/>
        <v>0</v>
      </c>
      <c r="AF213" s="5">
        <f t="shared" si="24"/>
        <v>0</v>
      </c>
      <c r="AG213" s="5">
        <f t="shared" si="24"/>
        <v>0</v>
      </c>
      <c r="AH213" s="5">
        <f t="shared" si="24"/>
        <v>0</v>
      </c>
      <c r="AI213" s="5">
        <f t="shared" si="24"/>
        <v>0</v>
      </c>
      <c r="AJ213" s="5">
        <f t="shared" si="24"/>
        <v>0</v>
      </c>
      <c r="AK213" s="5">
        <f t="shared" si="24"/>
        <v>0</v>
      </c>
      <c r="AL213" s="5">
        <f t="shared" si="24"/>
        <v>0</v>
      </c>
      <c r="AM213" s="5">
        <f t="shared" si="24"/>
        <v>0</v>
      </c>
      <c r="AN213" s="5">
        <f t="shared" si="24"/>
        <v>0</v>
      </c>
      <c r="AO213" s="5">
        <f t="shared" si="24"/>
        <v>0</v>
      </c>
      <c r="AP213" s="5">
        <f t="shared" si="24"/>
        <v>0</v>
      </c>
      <c r="AQ213" s="5">
        <f t="shared" si="24"/>
        <v>0</v>
      </c>
      <c r="AR213" s="5">
        <f t="shared" si="24"/>
        <v>0</v>
      </c>
      <c r="AS213" s="5">
        <f t="shared" si="10"/>
        <v>0</v>
      </c>
      <c r="AT213" s="5">
        <f t="shared" si="21"/>
        <v>0</v>
      </c>
      <c r="AU213" s="5">
        <f t="shared" si="21"/>
        <v>0</v>
      </c>
      <c r="AV213" s="5">
        <f t="shared" si="21"/>
        <v>0</v>
      </c>
      <c r="AW213" s="5">
        <f t="shared" si="21"/>
        <v>0</v>
      </c>
      <c r="AX213" s="5">
        <f t="shared" si="21"/>
        <v>0</v>
      </c>
      <c r="AY213" s="5">
        <f t="shared" si="21"/>
        <v>0</v>
      </c>
      <c r="AZ213" s="5">
        <f t="shared" si="21"/>
        <v>0</v>
      </c>
      <c r="BA213" s="5">
        <f t="shared" si="21"/>
        <v>0</v>
      </c>
      <c r="BB213" s="5">
        <f t="shared" si="21"/>
        <v>0</v>
      </c>
      <c r="BC213" s="5">
        <f t="shared" si="21"/>
        <v>0</v>
      </c>
      <c r="BD213" s="5"/>
      <c r="BE213" s="5"/>
      <c r="BF213" s="5"/>
      <c r="BG213" s="5"/>
      <c r="BH213" s="5"/>
      <c r="BI213" s="5"/>
      <c r="BJ213" s="5"/>
    </row>
    <row r="214" spans="2:62" hidden="1">
      <c r="B214">
        <f t="shared" si="22"/>
        <v>670</v>
      </c>
      <c r="C214" t="str">
        <f t="shared" si="22"/>
        <v>DESHERBAT</v>
      </c>
      <c r="D214" t="str">
        <f t="shared" si="22"/>
        <v>Calçar-desherbar</v>
      </c>
      <c r="E214" s="82">
        <f t="shared" si="22"/>
        <v>2500</v>
      </c>
      <c r="F214" s="5">
        <f t="shared" si="24"/>
        <v>0</v>
      </c>
      <c r="G214" s="5">
        <f t="shared" si="24"/>
        <v>0</v>
      </c>
      <c r="H214" s="5">
        <f t="shared" si="24"/>
        <v>0</v>
      </c>
      <c r="I214" s="5">
        <f t="shared" si="24"/>
        <v>0</v>
      </c>
      <c r="J214" s="5">
        <f t="shared" si="24"/>
        <v>0</v>
      </c>
      <c r="K214" s="5">
        <f t="shared" si="24"/>
        <v>0</v>
      </c>
      <c r="L214" s="5">
        <f t="shared" si="24"/>
        <v>0</v>
      </c>
      <c r="M214" s="5">
        <f t="shared" si="24"/>
        <v>0</v>
      </c>
      <c r="N214" s="5">
        <f t="shared" si="24"/>
        <v>0</v>
      </c>
      <c r="O214" s="5">
        <f t="shared" si="24"/>
        <v>0</v>
      </c>
      <c r="P214" s="5">
        <f t="shared" si="24"/>
        <v>0</v>
      </c>
      <c r="Q214" s="5">
        <f t="shared" si="24"/>
        <v>0</v>
      </c>
      <c r="R214" s="5">
        <f t="shared" si="24"/>
        <v>0</v>
      </c>
      <c r="S214" s="5">
        <f t="shared" si="24"/>
        <v>0</v>
      </c>
      <c r="T214" s="5">
        <f t="shared" si="24"/>
        <v>0</v>
      </c>
      <c r="U214" s="5">
        <f t="shared" si="24"/>
        <v>0</v>
      </c>
      <c r="V214" s="5">
        <f t="shared" si="24"/>
        <v>0</v>
      </c>
      <c r="W214" s="5">
        <f t="shared" si="24"/>
        <v>0</v>
      </c>
      <c r="X214" s="5">
        <f t="shared" si="24"/>
        <v>0</v>
      </c>
      <c r="Y214" s="5">
        <f t="shared" si="24"/>
        <v>0</v>
      </c>
      <c r="Z214" s="5">
        <f t="shared" si="24"/>
        <v>0</v>
      </c>
      <c r="AA214" s="5">
        <f t="shared" si="24"/>
        <v>0</v>
      </c>
      <c r="AB214" s="5">
        <f t="shared" si="24"/>
        <v>0</v>
      </c>
      <c r="AC214" s="5">
        <f t="shared" si="24"/>
        <v>0</v>
      </c>
      <c r="AD214" s="5">
        <f t="shared" si="24"/>
        <v>0</v>
      </c>
      <c r="AE214" s="5">
        <f t="shared" si="24"/>
        <v>0</v>
      </c>
      <c r="AF214" s="5">
        <f t="shared" si="24"/>
        <v>0</v>
      </c>
      <c r="AG214" s="5">
        <f t="shared" si="24"/>
        <v>0</v>
      </c>
      <c r="AH214" s="5">
        <f t="shared" si="24"/>
        <v>0</v>
      </c>
      <c r="AI214" s="5">
        <f t="shared" si="24"/>
        <v>0</v>
      </c>
      <c r="AJ214" s="5">
        <f t="shared" si="24"/>
        <v>0</v>
      </c>
      <c r="AK214" s="5">
        <f t="shared" si="24"/>
        <v>0</v>
      </c>
      <c r="AL214" s="5">
        <f t="shared" si="24"/>
        <v>0</v>
      </c>
      <c r="AM214" s="5">
        <f t="shared" si="24"/>
        <v>0</v>
      </c>
      <c r="AN214" s="5">
        <f t="shared" si="24"/>
        <v>0</v>
      </c>
      <c r="AO214" s="5">
        <f t="shared" si="24"/>
        <v>0</v>
      </c>
      <c r="AP214" s="5">
        <f t="shared" si="24"/>
        <v>0</v>
      </c>
      <c r="AQ214" s="5">
        <f t="shared" si="24"/>
        <v>0</v>
      </c>
      <c r="AR214" s="5">
        <f t="shared" si="24"/>
        <v>0</v>
      </c>
      <c r="AS214" s="5">
        <f t="shared" si="10"/>
        <v>0</v>
      </c>
      <c r="AT214" s="5">
        <f t="shared" si="21"/>
        <v>0</v>
      </c>
      <c r="AU214" s="5">
        <f t="shared" si="21"/>
        <v>0</v>
      </c>
      <c r="AV214" s="5">
        <f t="shared" si="21"/>
        <v>0</v>
      </c>
      <c r="AW214" s="5">
        <f t="shared" si="21"/>
        <v>0</v>
      </c>
      <c r="AX214" s="5">
        <f t="shared" si="21"/>
        <v>0</v>
      </c>
      <c r="AY214" s="5">
        <f t="shared" si="21"/>
        <v>0</v>
      </c>
      <c r="AZ214" s="5">
        <f t="shared" si="21"/>
        <v>0</v>
      </c>
      <c r="BA214" s="5">
        <f t="shared" si="21"/>
        <v>0</v>
      </c>
      <c r="BB214" s="5">
        <f t="shared" si="21"/>
        <v>0</v>
      </c>
      <c r="BC214" s="5">
        <f t="shared" si="21"/>
        <v>0</v>
      </c>
      <c r="BD214" s="5"/>
      <c r="BE214" s="5"/>
      <c r="BF214" s="5"/>
      <c r="BG214" s="5"/>
      <c r="BH214" s="5"/>
      <c r="BI214" s="5"/>
      <c r="BJ214" s="5"/>
    </row>
    <row r="215" spans="2:62" hidden="1">
      <c r="B215">
        <f t="shared" si="22"/>
        <v>680</v>
      </c>
      <c r="C215" t="str">
        <f t="shared" si="22"/>
        <v>DESHERBAT</v>
      </c>
      <c r="D215" t="str">
        <f t="shared" si="22"/>
        <v>Col·locar plàstic a mà</v>
      </c>
      <c r="E215" s="82">
        <f t="shared" si="22"/>
        <v>2500</v>
      </c>
      <c r="F215" s="5">
        <f t="shared" si="24"/>
        <v>0</v>
      </c>
      <c r="G215" s="5">
        <f t="shared" si="24"/>
        <v>0</v>
      </c>
      <c r="H215" s="5">
        <f t="shared" si="24"/>
        <v>0</v>
      </c>
      <c r="I215" s="5">
        <f t="shared" si="24"/>
        <v>0</v>
      </c>
      <c r="J215" s="5">
        <f t="shared" si="24"/>
        <v>0</v>
      </c>
      <c r="K215" s="5">
        <f t="shared" si="24"/>
        <v>0</v>
      </c>
      <c r="L215" s="5">
        <f t="shared" si="24"/>
        <v>0</v>
      </c>
      <c r="M215" s="5">
        <f t="shared" si="24"/>
        <v>0</v>
      </c>
      <c r="N215" s="5">
        <f t="shared" si="24"/>
        <v>0</v>
      </c>
      <c r="O215" s="5">
        <f t="shared" si="24"/>
        <v>0</v>
      </c>
      <c r="P215" s="5">
        <f t="shared" si="24"/>
        <v>0</v>
      </c>
      <c r="Q215" s="5">
        <f t="shared" si="24"/>
        <v>0</v>
      </c>
      <c r="R215" s="5">
        <f t="shared" si="24"/>
        <v>0</v>
      </c>
      <c r="S215" s="5">
        <f t="shared" si="24"/>
        <v>0</v>
      </c>
      <c r="T215" s="5">
        <f t="shared" si="24"/>
        <v>0</v>
      </c>
      <c r="U215" s="5">
        <f t="shared" si="24"/>
        <v>0</v>
      </c>
      <c r="V215" s="5">
        <f t="shared" si="24"/>
        <v>0</v>
      </c>
      <c r="W215" s="5">
        <f t="shared" si="24"/>
        <v>0</v>
      </c>
      <c r="X215" s="5">
        <f t="shared" si="24"/>
        <v>0</v>
      </c>
      <c r="Y215" s="5">
        <f t="shared" si="24"/>
        <v>0</v>
      </c>
      <c r="Z215" s="5">
        <f t="shared" si="24"/>
        <v>0</v>
      </c>
      <c r="AA215" s="5">
        <f t="shared" si="24"/>
        <v>0</v>
      </c>
      <c r="AB215" s="5">
        <f t="shared" si="24"/>
        <v>0</v>
      </c>
      <c r="AC215" s="5">
        <f t="shared" si="24"/>
        <v>0</v>
      </c>
      <c r="AD215" s="5">
        <f t="shared" si="24"/>
        <v>0</v>
      </c>
      <c r="AE215" s="5">
        <f t="shared" si="24"/>
        <v>0</v>
      </c>
      <c r="AF215" s="5">
        <f t="shared" si="24"/>
        <v>0</v>
      </c>
      <c r="AG215" s="5">
        <f t="shared" si="24"/>
        <v>0</v>
      </c>
      <c r="AH215" s="5">
        <f t="shared" si="24"/>
        <v>0</v>
      </c>
      <c r="AI215" s="5">
        <f t="shared" si="24"/>
        <v>0</v>
      </c>
      <c r="AJ215" s="5">
        <f t="shared" si="24"/>
        <v>0</v>
      </c>
      <c r="AK215" s="5">
        <f t="shared" si="24"/>
        <v>0</v>
      </c>
      <c r="AL215" s="5">
        <f t="shared" si="24"/>
        <v>0</v>
      </c>
      <c r="AM215" s="5">
        <f t="shared" si="24"/>
        <v>0</v>
      </c>
      <c r="AN215" s="5">
        <f t="shared" si="24"/>
        <v>0</v>
      </c>
      <c r="AO215" s="5">
        <f t="shared" si="24"/>
        <v>0</v>
      </c>
      <c r="AP215" s="5">
        <f t="shared" si="24"/>
        <v>0</v>
      </c>
      <c r="AQ215" s="5">
        <f t="shared" si="24"/>
        <v>0</v>
      </c>
      <c r="AR215" s="5">
        <f t="shared" si="24"/>
        <v>0</v>
      </c>
      <c r="AS215" s="5">
        <f t="shared" si="10"/>
        <v>0</v>
      </c>
      <c r="AT215" s="5">
        <f t="shared" si="21"/>
        <v>0</v>
      </c>
      <c r="AU215" s="5">
        <f t="shared" si="21"/>
        <v>0</v>
      </c>
      <c r="AV215" s="5">
        <f t="shared" si="21"/>
        <v>0</v>
      </c>
      <c r="AW215" s="5">
        <f t="shared" si="21"/>
        <v>0</v>
      </c>
      <c r="AX215" s="5">
        <f t="shared" si="21"/>
        <v>0</v>
      </c>
      <c r="AY215" s="5">
        <f t="shared" si="21"/>
        <v>0</v>
      </c>
      <c r="AZ215" s="5">
        <f t="shared" si="21"/>
        <v>0</v>
      </c>
      <c r="BA215" s="5">
        <f t="shared" si="21"/>
        <v>0</v>
      </c>
      <c r="BB215" s="5">
        <f t="shared" si="21"/>
        <v>0</v>
      </c>
      <c r="BC215" s="5">
        <f t="shared" si="21"/>
        <v>0</v>
      </c>
      <c r="BD215" s="5"/>
      <c r="BE215" s="5"/>
      <c r="BF215" s="5"/>
      <c r="BG215" s="5"/>
      <c r="BH215" s="5"/>
      <c r="BI215" s="5"/>
      <c r="BJ215" s="5"/>
    </row>
    <row r="216" spans="2:62" hidden="1">
      <c r="B216">
        <f t="shared" si="22"/>
        <v>710</v>
      </c>
      <c r="C216" t="str">
        <f t="shared" si="22"/>
        <v xml:space="preserve">ALTRES OPERACIONS </v>
      </c>
      <c r="D216" t="str">
        <f t="shared" si="22"/>
        <v>Clavar i lligar canyes manual</v>
      </c>
      <c r="E216" s="82">
        <f t="shared" si="22"/>
        <v>2500</v>
      </c>
      <c r="F216" s="5">
        <f t="shared" si="24"/>
        <v>0</v>
      </c>
      <c r="G216" s="5">
        <f t="shared" si="24"/>
        <v>0</v>
      </c>
      <c r="H216" s="5">
        <f t="shared" si="24"/>
        <v>0</v>
      </c>
      <c r="I216" s="5">
        <f t="shared" si="24"/>
        <v>0</v>
      </c>
      <c r="J216" s="5">
        <f t="shared" si="24"/>
        <v>0</v>
      </c>
      <c r="K216" s="5">
        <f t="shared" si="24"/>
        <v>0</v>
      </c>
      <c r="L216" s="5">
        <f t="shared" si="24"/>
        <v>0</v>
      </c>
      <c r="M216" s="5">
        <f t="shared" si="24"/>
        <v>0</v>
      </c>
      <c r="N216" s="5">
        <f t="shared" si="24"/>
        <v>0</v>
      </c>
      <c r="O216" s="5">
        <f t="shared" si="24"/>
        <v>0</v>
      </c>
      <c r="P216" s="5">
        <f t="shared" si="24"/>
        <v>0</v>
      </c>
      <c r="Q216" s="5">
        <f t="shared" si="24"/>
        <v>0</v>
      </c>
      <c r="R216" s="5">
        <f t="shared" si="24"/>
        <v>0</v>
      </c>
      <c r="S216" s="5">
        <f t="shared" si="24"/>
        <v>0</v>
      </c>
      <c r="T216" s="5">
        <f t="shared" si="24"/>
        <v>0</v>
      </c>
      <c r="U216" s="5">
        <f t="shared" si="24"/>
        <v>0</v>
      </c>
      <c r="V216" s="5">
        <f t="shared" si="24"/>
        <v>0</v>
      </c>
      <c r="W216" s="5">
        <f t="shared" si="24"/>
        <v>0</v>
      </c>
      <c r="X216" s="5">
        <f t="shared" si="24"/>
        <v>0</v>
      </c>
      <c r="Y216" s="5">
        <f t="shared" si="24"/>
        <v>0</v>
      </c>
      <c r="Z216" s="5">
        <f t="shared" si="24"/>
        <v>0</v>
      </c>
      <c r="AA216" s="5">
        <f t="shared" si="24"/>
        <v>0</v>
      </c>
      <c r="AB216" s="5">
        <f t="shared" si="24"/>
        <v>0</v>
      </c>
      <c r="AC216" s="5">
        <f t="shared" si="24"/>
        <v>0</v>
      </c>
      <c r="AD216" s="5">
        <f t="shared" si="24"/>
        <v>0</v>
      </c>
      <c r="AE216" s="5">
        <f t="shared" si="24"/>
        <v>0</v>
      </c>
      <c r="AF216" s="5">
        <f t="shared" si="24"/>
        <v>0</v>
      </c>
      <c r="AG216" s="5">
        <f t="shared" si="24"/>
        <v>0</v>
      </c>
      <c r="AH216" s="5">
        <f t="shared" si="24"/>
        <v>0</v>
      </c>
      <c r="AI216" s="5">
        <f t="shared" si="24"/>
        <v>0</v>
      </c>
      <c r="AJ216" s="5">
        <f t="shared" si="24"/>
        <v>0</v>
      </c>
      <c r="AK216" s="5">
        <f t="shared" si="24"/>
        <v>0</v>
      </c>
      <c r="AL216" s="5">
        <f t="shared" si="24"/>
        <v>0</v>
      </c>
      <c r="AM216" s="5">
        <f t="shared" si="24"/>
        <v>0</v>
      </c>
      <c r="AN216" s="5">
        <f t="shared" si="24"/>
        <v>0</v>
      </c>
      <c r="AO216" s="5">
        <f t="shared" si="24"/>
        <v>0</v>
      </c>
      <c r="AP216" s="5">
        <f t="shared" si="24"/>
        <v>0</v>
      </c>
      <c r="AQ216" s="5">
        <f t="shared" si="24"/>
        <v>0</v>
      </c>
      <c r="AR216" s="5">
        <f t="shared" si="24"/>
        <v>0</v>
      </c>
      <c r="AS216" s="5">
        <f t="shared" si="10"/>
        <v>0</v>
      </c>
      <c r="AT216" s="5">
        <f t="shared" si="21"/>
        <v>0</v>
      </c>
      <c r="AU216" s="5">
        <f t="shared" si="21"/>
        <v>0</v>
      </c>
      <c r="AV216" s="5">
        <f t="shared" si="21"/>
        <v>0</v>
      </c>
      <c r="AW216" s="5">
        <f t="shared" si="21"/>
        <v>0</v>
      </c>
      <c r="AX216" s="5">
        <f t="shared" si="21"/>
        <v>0</v>
      </c>
      <c r="AY216" s="5">
        <f t="shared" si="21"/>
        <v>0</v>
      </c>
      <c r="AZ216" s="5">
        <f t="shared" si="21"/>
        <v>0</v>
      </c>
      <c r="BA216" s="5">
        <f t="shared" si="21"/>
        <v>0</v>
      </c>
      <c r="BB216" s="5">
        <f t="shared" si="21"/>
        <v>0</v>
      </c>
      <c r="BC216" s="5">
        <f t="shared" si="21"/>
        <v>0</v>
      </c>
      <c r="BD216" s="5"/>
      <c r="BE216" s="5"/>
      <c r="BF216" s="5"/>
      <c r="BG216" s="5"/>
      <c r="BH216" s="5"/>
      <c r="BI216" s="5"/>
      <c r="BJ216" s="5"/>
    </row>
    <row r="217" spans="2:62" hidden="1">
      <c r="B217">
        <f t="shared" si="22"/>
        <v>720</v>
      </c>
      <c r="C217" t="str">
        <f t="shared" si="22"/>
        <v xml:space="preserve">ALTRES OPERACIONS </v>
      </c>
      <c r="D217" t="str">
        <f t="shared" si="22"/>
        <v>Esporgar i lligar tomaqueres</v>
      </c>
      <c r="E217" s="82">
        <f t="shared" si="22"/>
        <v>2500</v>
      </c>
      <c r="F217" s="5">
        <f t="shared" si="24"/>
        <v>0</v>
      </c>
      <c r="G217" s="5">
        <f t="shared" si="24"/>
        <v>0</v>
      </c>
      <c r="H217" s="5">
        <f t="shared" si="24"/>
        <v>0</v>
      </c>
      <c r="I217" s="5">
        <f t="shared" si="24"/>
        <v>0</v>
      </c>
      <c r="J217" s="5">
        <f t="shared" si="24"/>
        <v>0</v>
      </c>
      <c r="K217" s="5">
        <f t="shared" si="24"/>
        <v>0</v>
      </c>
      <c r="L217" s="5">
        <f t="shared" si="24"/>
        <v>0</v>
      </c>
      <c r="M217" s="5">
        <f t="shared" si="24"/>
        <v>0</v>
      </c>
      <c r="N217" s="5">
        <f t="shared" si="24"/>
        <v>0</v>
      </c>
      <c r="O217" s="5">
        <f t="shared" si="24"/>
        <v>0</v>
      </c>
      <c r="P217" s="5">
        <f t="shared" si="24"/>
        <v>0</v>
      </c>
      <c r="Q217" s="5">
        <f t="shared" si="24"/>
        <v>0</v>
      </c>
      <c r="R217" s="5">
        <f t="shared" si="24"/>
        <v>0</v>
      </c>
      <c r="S217" s="5">
        <f t="shared" si="24"/>
        <v>0</v>
      </c>
      <c r="T217" s="5">
        <f t="shared" si="24"/>
        <v>0</v>
      </c>
      <c r="U217" s="5">
        <f t="shared" si="24"/>
        <v>0</v>
      </c>
      <c r="V217" s="5">
        <f t="shared" si="24"/>
        <v>0</v>
      </c>
      <c r="W217" s="5">
        <f t="shared" si="24"/>
        <v>0</v>
      </c>
      <c r="X217" s="5">
        <f t="shared" si="24"/>
        <v>0</v>
      </c>
      <c r="Y217" s="5">
        <f t="shared" si="24"/>
        <v>0</v>
      </c>
      <c r="Z217" s="5">
        <f t="shared" si="24"/>
        <v>0</v>
      </c>
      <c r="AA217" s="5">
        <f t="shared" si="24"/>
        <v>0</v>
      </c>
      <c r="AB217" s="5">
        <f t="shared" si="24"/>
        <v>0</v>
      </c>
      <c r="AC217" s="5">
        <f t="shared" si="24"/>
        <v>0</v>
      </c>
      <c r="AD217" s="5">
        <f t="shared" si="24"/>
        <v>0</v>
      </c>
      <c r="AE217" s="5">
        <f t="shared" si="24"/>
        <v>0</v>
      </c>
      <c r="AF217" s="5">
        <f t="shared" si="24"/>
        <v>0</v>
      </c>
      <c r="AG217" s="5">
        <f t="shared" si="24"/>
        <v>0</v>
      </c>
      <c r="AH217" s="5">
        <f t="shared" si="24"/>
        <v>0</v>
      </c>
      <c r="AI217" s="5">
        <f t="shared" si="24"/>
        <v>0</v>
      </c>
      <c r="AJ217" s="5">
        <f t="shared" si="24"/>
        <v>0</v>
      </c>
      <c r="AK217" s="5">
        <f t="shared" si="24"/>
        <v>0</v>
      </c>
      <c r="AL217" s="5">
        <f t="shared" si="24"/>
        <v>0</v>
      </c>
      <c r="AM217" s="5">
        <f t="shared" si="24"/>
        <v>0</v>
      </c>
      <c r="AN217" s="5">
        <f t="shared" si="24"/>
        <v>0</v>
      </c>
      <c r="AO217" s="5">
        <f t="shared" si="24"/>
        <v>0</v>
      </c>
      <c r="AP217" s="5">
        <f t="shared" si="24"/>
        <v>0</v>
      </c>
      <c r="AQ217" s="5">
        <f t="shared" si="24"/>
        <v>0</v>
      </c>
      <c r="AR217" s="5">
        <f t="shared" si="24"/>
        <v>0</v>
      </c>
      <c r="AS217" s="5">
        <f t="shared" si="10"/>
        <v>0</v>
      </c>
      <c r="AT217" s="5">
        <f t="shared" si="21"/>
        <v>0</v>
      </c>
      <c r="AU217" s="5">
        <f t="shared" si="21"/>
        <v>0</v>
      </c>
      <c r="AV217" s="5">
        <f t="shared" si="21"/>
        <v>0</v>
      </c>
      <c r="AW217" s="5">
        <f t="shared" si="21"/>
        <v>0</v>
      </c>
      <c r="AX217" s="5">
        <f t="shared" si="21"/>
        <v>0</v>
      </c>
      <c r="AY217" s="5">
        <f t="shared" si="21"/>
        <v>0</v>
      </c>
      <c r="AZ217" s="5">
        <f t="shared" si="21"/>
        <v>0</v>
      </c>
      <c r="BA217" s="5">
        <f t="shared" si="21"/>
        <v>0</v>
      </c>
      <c r="BB217" s="5">
        <f t="shared" si="21"/>
        <v>0</v>
      </c>
      <c r="BC217" s="5">
        <f t="shared" si="21"/>
        <v>0</v>
      </c>
      <c r="BD217" s="5"/>
      <c r="BE217" s="5"/>
      <c r="BF217" s="5"/>
      <c r="BG217" s="5"/>
      <c r="BH217" s="5"/>
      <c r="BI217" s="5"/>
      <c r="BJ217" s="5"/>
    </row>
    <row r="218" spans="2:62" hidden="1">
      <c r="B218">
        <f t="shared" si="22"/>
        <v>730</v>
      </c>
      <c r="C218" t="str">
        <f t="shared" si="22"/>
        <v xml:space="preserve">ALTRES OPERACIONS </v>
      </c>
      <c r="D218" t="str">
        <f t="shared" si="22"/>
        <v>Renda de la terra</v>
      </c>
      <c r="E218" s="82">
        <f t="shared" si="22"/>
        <v>2500</v>
      </c>
      <c r="F218" s="5">
        <f t="shared" si="24"/>
        <v>0</v>
      </c>
      <c r="G218" s="5">
        <f t="shared" si="24"/>
        <v>0</v>
      </c>
      <c r="H218" s="5">
        <f t="shared" si="24"/>
        <v>0</v>
      </c>
      <c r="I218" s="5">
        <f t="shared" si="24"/>
        <v>0</v>
      </c>
      <c r="J218" s="5">
        <f t="shared" si="24"/>
        <v>0</v>
      </c>
      <c r="K218" s="5">
        <f t="shared" si="24"/>
        <v>0</v>
      </c>
      <c r="L218" s="5">
        <f t="shared" si="24"/>
        <v>0</v>
      </c>
      <c r="M218" s="5">
        <f t="shared" si="24"/>
        <v>0</v>
      </c>
      <c r="N218" s="5">
        <f t="shared" si="24"/>
        <v>0</v>
      </c>
      <c r="O218" s="5">
        <f t="shared" si="24"/>
        <v>0</v>
      </c>
      <c r="P218" s="5">
        <f t="shared" si="24"/>
        <v>0</v>
      </c>
      <c r="Q218" s="5">
        <f t="shared" si="24"/>
        <v>0</v>
      </c>
      <c r="R218" s="5">
        <f t="shared" si="24"/>
        <v>0</v>
      </c>
      <c r="S218" s="5">
        <f t="shared" si="24"/>
        <v>0</v>
      </c>
      <c r="T218" s="5">
        <f t="shared" si="24"/>
        <v>0</v>
      </c>
      <c r="U218" s="5">
        <f t="shared" si="24"/>
        <v>0</v>
      </c>
      <c r="V218" s="5">
        <f t="shared" si="24"/>
        <v>0</v>
      </c>
      <c r="W218" s="5">
        <f t="shared" si="24"/>
        <v>0</v>
      </c>
      <c r="X218" s="5">
        <f t="shared" si="24"/>
        <v>0</v>
      </c>
      <c r="Y218" s="5">
        <f t="shared" si="24"/>
        <v>0</v>
      </c>
      <c r="Z218" s="5">
        <f t="shared" si="24"/>
        <v>0</v>
      </c>
      <c r="AA218" s="5">
        <f t="shared" ref="AA218:AR218" si="25">+AA93*AA$49*$E$4/$E218</f>
        <v>0</v>
      </c>
      <c r="AB218" s="5">
        <f t="shared" si="25"/>
        <v>0</v>
      </c>
      <c r="AC218" s="5">
        <f t="shared" si="25"/>
        <v>0</v>
      </c>
      <c r="AD218" s="5">
        <f t="shared" si="25"/>
        <v>0</v>
      </c>
      <c r="AE218" s="5">
        <f t="shared" si="25"/>
        <v>0</v>
      </c>
      <c r="AF218" s="5">
        <f t="shared" si="25"/>
        <v>0</v>
      </c>
      <c r="AG218" s="5">
        <f t="shared" si="25"/>
        <v>0</v>
      </c>
      <c r="AH218" s="5">
        <f t="shared" si="25"/>
        <v>0</v>
      </c>
      <c r="AI218" s="5">
        <f t="shared" si="25"/>
        <v>0</v>
      </c>
      <c r="AJ218" s="5">
        <f t="shared" si="25"/>
        <v>0</v>
      </c>
      <c r="AK218" s="5">
        <f t="shared" si="25"/>
        <v>0</v>
      </c>
      <c r="AL218" s="5">
        <f t="shared" si="25"/>
        <v>0</v>
      </c>
      <c r="AM218" s="5">
        <f t="shared" si="25"/>
        <v>0</v>
      </c>
      <c r="AN218" s="5">
        <f t="shared" si="25"/>
        <v>0</v>
      </c>
      <c r="AO218" s="5">
        <f t="shared" si="25"/>
        <v>0</v>
      </c>
      <c r="AP218" s="5">
        <f t="shared" si="25"/>
        <v>0</v>
      </c>
      <c r="AQ218" s="5">
        <f t="shared" si="25"/>
        <v>0</v>
      </c>
      <c r="AR218" s="5">
        <f t="shared" si="25"/>
        <v>0</v>
      </c>
      <c r="AS218" s="5">
        <f t="shared" si="10"/>
        <v>0</v>
      </c>
      <c r="AT218" s="5">
        <f t="shared" si="21"/>
        <v>0</v>
      </c>
      <c r="AU218" s="5">
        <f t="shared" si="21"/>
        <v>0</v>
      </c>
      <c r="AV218" s="5">
        <f t="shared" si="21"/>
        <v>0</v>
      </c>
      <c r="AW218" s="5">
        <f t="shared" si="21"/>
        <v>0</v>
      </c>
      <c r="AX218" s="5">
        <f t="shared" si="21"/>
        <v>0</v>
      </c>
      <c r="AY218" s="5">
        <f t="shared" si="21"/>
        <v>0</v>
      </c>
      <c r="AZ218" s="5">
        <f t="shared" si="21"/>
        <v>0</v>
      </c>
      <c r="BA218" s="5">
        <f t="shared" si="21"/>
        <v>0</v>
      </c>
      <c r="BB218" s="5">
        <f t="shared" si="21"/>
        <v>0</v>
      </c>
      <c r="BC218" s="5">
        <f t="shared" si="21"/>
        <v>0</v>
      </c>
      <c r="BD218" s="5"/>
      <c r="BE218" s="5"/>
      <c r="BF218" s="5"/>
      <c r="BG218" s="5"/>
      <c r="BH218" s="5"/>
      <c r="BI218" s="5"/>
      <c r="BJ218" s="5"/>
    </row>
    <row r="219" spans="2:62" hidden="1">
      <c r="B219">
        <f t="shared" si="22"/>
        <v>810</v>
      </c>
      <c r="C219" t="str">
        <f t="shared" si="22"/>
        <v>RECOL.LECCIÓ</v>
      </c>
      <c r="D219" t="str">
        <f t="shared" si="22"/>
        <v>Recol.lecció col</v>
      </c>
      <c r="E219" s="82">
        <f t="shared" si="22"/>
        <v>2500</v>
      </c>
      <c r="F219" s="5">
        <f t="shared" ref="F219:AR225" si="26">+F94*F$49*$E$4/$E219</f>
        <v>0</v>
      </c>
      <c r="G219" s="5">
        <f t="shared" si="26"/>
        <v>0</v>
      </c>
      <c r="H219" s="5">
        <f t="shared" si="26"/>
        <v>0</v>
      </c>
      <c r="I219" s="5">
        <f t="shared" si="26"/>
        <v>0</v>
      </c>
      <c r="J219" s="5">
        <f t="shared" si="26"/>
        <v>0</v>
      </c>
      <c r="K219" s="5">
        <f t="shared" si="26"/>
        <v>0</v>
      </c>
      <c r="L219" s="5">
        <f t="shared" si="26"/>
        <v>0</v>
      </c>
      <c r="M219" s="5">
        <f t="shared" si="26"/>
        <v>0</v>
      </c>
      <c r="N219" s="5">
        <f t="shared" si="26"/>
        <v>0</v>
      </c>
      <c r="O219" s="5">
        <f t="shared" si="26"/>
        <v>0</v>
      </c>
      <c r="P219" s="5">
        <f t="shared" si="26"/>
        <v>0</v>
      </c>
      <c r="Q219" s="5">
        <f t="shared" si="26"/>
        <v>0</v>
      </c>
      <c r="R219" s="5">
        <f t="shared" si="26"/>
        <v>0</v>
      </c>
      <c r="S219" s="5">
        <f t="shared" si="26"/>
        <v>0</v>
      </c>
      <c r="T219" s="5">
        <f t="shared" si="26"/>
        <v>0</v>
      </c>
      <c r="U219" s="5">
        <f t="shared" si="26"/>
        <v>0</v>
      </c>
      <c r="V219" s="5">
        <f t="shared" si="26"/>
        <v>0</v>
      </c>
      <c r="W219" s="5">
        <f t="shared" si="26"/>
        <v>0</v>
      </c>
      <c r="X219" s="5">
        <f t="shared" si="26"/>
        <v>0</v>
      </c>
      <c r="Y219" s="5">
        <f t="shared" si="26"/>
        <v>0</v>
      </c>
      <c r="Z219" s="5">
        <f t="shared" si="26"/>
        <v>0</v>
      </c>
      <c r="AA219" s="5">
        <f t="shared" si="26"/>
        <v>0</v>
      </c>
      <c r="AB219" s="5">
        <f t="shared" si="26"/>
        <v>0</v>
      </c>
      <c r="AC219" s="5">
        <f t="shared" si="26"/>
        <v>0</v>
      </c>
      <c r="AD219" s="5">
        <f t="shared" si="26"/>
        <v>0</v>
      </c>
      <c r="AE219" s="5">
        <f t="shared" si="26"/>
        <v>0</v>
      </c>
      <c r="AF219" s="5">
        <f t="shared" si="26"/>
        <v>0</v>
      </c>
      <c r="AG219" s="5">
        <f t="shared" si="26"/>
        <v>0</v>
      </c>
      <c r="AH219" s="5">
        <f t="shared" si="26"/>
        <v>0</v>
      </c>
      <c r="AI219" s="5">
        <f t="shared" si="26"/>
        <v>0</v>
      </c>
      <c r="AJ219" s="5">
        <f t="shared" si="26"/>
        <v>0</v>
      </c>
      <c r="AK219" s="5">
        <f t="shared" si="26"/>
        <v>0</v>
      </c>
      <c r="AL219" s="5">
        <f t="shared" si="26"/>
        <v>0</v>
      </c>
      <c r="AM219" s="5">
        <f t="shared" si="26"/>
        <v>0</v>
      </c>
      <c r="AN219" s="5">
        <f t="shared" si="26"/>
        <v>0</v>
      </c>
      <c r="AO219" s="5">
        <f t="shared" si="26"/>
        <v>0</v>
      </c>
      <c r="AP219" s="5">
        <f t="shared" si="26"/>
        <v>0</v>
      </c>
      <c r="AQ219" s="5">
        <f t="shared" si="26"/>
        <v>0</v>
      </c>
      <c r="AR219" s="5">
        <f t="shared" si="26"/>
        <v>0</v>
      </c>
      <c r="AS219" s="5">
        <f t="shared" si="10"/>
        <v>0</v>
      </c>
      <c r="AT219" s="5">
        <f t="shared" si="21"/>
        <v>0</v>
      </c>
      <c r="AU219" s="5">
        <f t="shared" si="21"/>
        <v>0</v>
      </c>
      <c r="AV219" s="5">
        <f t="shared" si="21"/>
        <v>0</v>
      </c>
      <c r="AW219" s="5">
        <f t="shared" si="21"/>
        <v>0</v>
      </c>
      <c r="AX219" s="5">
        <f t="shared" si="21"/>
        <v>0</v>
      </c>
      <c r="AY219" s="5">
        <f t="shared" si="21"/>
        <v>0</v>
      </c>
      <c r="AZ219" s="5">
        <f t="shared" si="21"/>
        <v>0</v>
      </c>
      <c r="BA219" s="5">
        <f t="shared" si="21"/>
        <v>0</v>
      </c>
      <c r="BB219" s="5">
        <f t="shared" si="21"/>
        <v>0</v>
      </c>
      <c r="BC219" s="5">
        <f t="shared" si="21"/>
        <v>0</v>
      </c>
      <c r="BD219" s="5"/>
      <c r="BE219" s="5"/>
      <c r="BF219" s="5"/>
      <c r="BG219" s="5"/>
      <c r="BH219" s="5"/>
      <c r="BI219" s="5"/>
      <c r="BJ219" s="5"/>
    </row>
    <row r="220" spans="2:62" hidden="1">
      <c r="B220">
        <f t="shared" si="22"/>
        <v>820</v>
      </c>
      <c r="C220" t="str">
        <f t="shared" si="22"/>
        <v>RECOL.LECCIÓ</v>
      </c>
      <c r="D220" t="str">
        <f t="shared" si="22"/>
        <v>Recol.lecció bròcoli</v>
      </c>
      <c r="E220" s="82">
        <f t="shared" si="22"/>
        <v>2500</v>
      </c>
      <c r="F220" s="5">
        <f t="shared" si="26"/>
        <v>0</v>
      </c>
      <c r="G220" s="5">
        <f t="shared" si="26"/>
        <v>0</v>
      </c>
      <c r="H220" s="5">
        <f t="shared" si="26"/>
        <v>0</v>
      </c>
      <c r="I220" s="5">
        <f t="shared" si="26"/>
        <v>0</v>
      </c>
      <c r="J220" s="5">
        <f t="shared" si="26"/>
        <v>0</v>
      </c>
      <c r="K220" s="5">
        <f t="shared" si="26"/>
        <v>0</v>
      </c>
      <c r="L220" s="5">
        <f t="shared" si="26"/>
        <v>0</v>
      </c>
      <c r="M220" s="5">
        <f t="shared" si="26"/>
        <v>0</v>
      </c>
      <c r="N220" s="5">
        <f t="shared" si="26"/>
        <v>0</v>
      </c>
      <c r="O220" s="5">
        <f t="shared" si="26"/>
        <v>0</v>
      </c>
      <c r="P220" s="5">
        <f t="shared" si="26"/>
        <v>0</v>
      </c>
      <c r="Q220" s="5">
        <f t="shared" si="26"/>
        <v>0</v>
      </c>
      <c r="R220" s="5">
        <f t="shared" si="26"/>
        <v>0</v>
      </c>
      <c r="S220" s="5">
        <f t="shared" si="26"/>
        <v>0</v>
      </c>
      <c r="T220" s="5">
        <f t="shared" si="26"/>
        <v>0</v>
      </c>
      <c r="U220" s="5">
        <f t="shared" si="26"/>
        <v>0</v>
      </c>
      <c r="V220" s="5">
        <f t="shared" si="26"/>
        <v>0</v>
      </c>
      <c r="W220" s="5">
        <f t="shared" si="26"/>
        <v>0</v>
      </c>
      <c r="X220" s="5">
        <f t="shared" si="26"/>
        <v>0</v>
      </c>
      <c r="Y220" s="5">
        <f t="shared" si="26"/>
        <v>0</v>
      </c>
      <c r="Z220" s="5">
        <f t="shared" si="26"/>
        <v>0</v>
      </c>
      <c r="AA220" s="5">
        <f t="shared" si="26"/>
        <v>0</v>
      </c>
      <c r="AB220" s="5">
        <f t="shared" si="26"/>
        <v>0</v>
      </c>
      <c r="AC220" s="5">
        <f t="shared" si="26"/>
        <v>0</v>
      </c>
      <c r="AD220" s="5">
        <f t="shared" si="26"/>
        <v>0</v>
      </c>
      <c r="AE220" s="5">
        <f t="shared" si="26"/>
        <v>0</v>
      </c>
      <c r="AF220" s="5">
        <f t="shared" si="26"/>
        <v>0</v>
      </c>
      <c r="AG220" s="5">
        <f t="shared" si="26"/>
        <v>0</v>
      </c>
      <c r="AH220" s="5">
        <f t="shared" si="26"/>
        <v>0</v>
      </c>
      <c r="AI220" s="5">
        <f t="shared" si="26"/>
        <v>0</v>
      </c>
      <c r="AJ220" s="5">
        <f t="shared" si="26"/>
        <v>0</v>
      </c>
      <c r="AK220" s="5">
        <f t="shared" si="26"/>
        <v>0</v>
      </c>
      <c r="AL220" s="5">
        <f t="shared" si="26"/>
        <v>0</v>
      </c>
      <c r="AM220" s="5">
        <f t="shared" si="26"/>
        <v>0</v>
      </c>
      <c r="AN220" s="5">
        <f t="shared" si="26"/>
        <v>0</v>
      </c>
      <c r="AO220" s="5">
        <f t="shared" si="26"/>
        <v>0</v>
      </c>
      <c r="AP220" s="5">
        <f t="shared" si="26"/>
        <v>0</v>
      </c>
      <c r="AQ220" s="5">
        <f t="shared" si="26"/>
        <v>0</v>
      </c>
      <c r="AR220" s="5">
        <f t="shared" si="26"/>
        <v>0</v>
      </c>
      <c r="AS220" s="5">
        <f t="shared" si="10"/>
        <v>0</v>
      </c>
      <c r="AT220" s="5">
        <f t="shared" si="21"/>
        <v>0</v>
      </c>
      <c r="AU220" s="5">
        <f t="shared" si="21"/>
        <v>0</v>
      </c>
      <c r="AV220" s="5">
        <f t="shared" si="21"/>
        <v>0</v>
      </c>
      <c r="AW220" s="5">
        <f t="shared" si="21"/>
        <v>0</v>
      </c>
      <c r="AX220" s="5">
        <f t="shared" si="21"/>
        <v>0</v>
      </c>
      <c r="AY220" s="5">
        <f t="shared" si="21"/>
        <v>0</v>
      </c>
      <c r="AZ220" s="5">
        <f t="shared" si="21"/>
        <v>0</v>
      </c>
      <c r="BA220" s="5">
        <f t="shared" si="21"/>
        <v>0</v>
      </c>
      <c r="BB220" s="5">
        <f t="shared" si="21"/>
        <v>0</v>
      </c>
      <c r="BC220" s="5">
        <f t="shared" si="21"/>
        <v>0</v>
      </c>
      <c r="BD220" s="5"/>
      <c r="BE220" s="5"/>
      <c r="BF220" s="5"/>
      <c r="BG220" s="5"/>
      <c r="BH220" s="5"/>
      <c r="BI220" s="5"/>
      <c r="BJ220" s="5"/>
    </row>
    <row r="221" spans="2:62" hidden="1">
      <c r="B221">
        <f t="shared" si="22"/>
        <v>830</v>
      </c>
      <c r="C221" t="str">
        <f t="shared" si="22"/>
        <v>RECOL.LECCIÓ</v>
      </c>
      <c r="D221" t="str">
        <f t="shared" si="22"/>
        <v>Recol.lecció calçot</v>
      </c>
      <c r="E221" s="82">
        <f t="shared" si="22"/>
        <v>2500</v>
      </c>
      <c r="F221" s="5">
        <f t="shared" si="26"/>
        <v>0</v>
      </c>
      <c r="G221" s="5">
        <f t="shared" si="26"/>
        <v>0</v>
      </c>
      <c r="H221" s="5">
        <f t="shared" si="26"/>
        <v>0</v>
      </c>
      <c r="I221" s="5">
        <f t="shared" si="26"/>
        <v>0</v>
      </c>
      <c r="J221" s="5">
        <f t="shared" si="26"/>
        <v>0</v>
      </c>
      <c r="K221" s="5">
        <f t="shared" si="26"/>
        <v>0</v>
      </c>
      <c r="L221" s="5">
        <f t="shared" si="26"/>
        <v>0</v>
      </c>
      <c r="M221" s="5">
        <f t="shared" si="26"/>
        <v>0</v>
      </c>
      <c r="N221" s="5">
        <f t="shared" si="26"/>
        <v>0</v>
      </c>
      <c r="O221" s="5">
        <f t="shared" si="26"/>
        <v>0</v>
      </c>
      <c r="P221" s="5">
        <f t="shared" si="26"/>
        <v>0</v>
      </c>
      <c r="Q221" s="5">
        <f t="shared" si="26"/>
        <v>0</v>
      </c>
      <c r="R221" s="5">
        <f t="shared" si="26"/>
        <v>0</v>
      </c>
      <c r="S221" s="5">
        <f t="shared" si="26"/>
        <v>0</v>
      </c>
      <c r="T221" s="5">
        <f t="shared" si="26"/>
        <v>0</v>
      </c>
      <c r="U221" s="5">
        <f t="shared" si="26"/>
        <v>0</v>
      </c>
      <c r="V221" s="5">
        <f t="shared" si="26"/>
        <v>0</v>
      </c>
      <c r="W221" s="5">
        <f t="shared" si="26"/>
        <v>0</v>
      </c>
      <c r="X221" s="5">
        <f t="shared" si="26"/>
        <v>0</v>
      </c>
      <c r="Y221" s="5">
        <f t="shared" si="26"/>
        <v>0</v>
      </c>
      <c r="Z221" s="5">
        <f t="shared" si="26"/>
        <v>0</v>
      </c>
      <c r="AA221" s="5">
        <f t="shared" si="26"/>
        <v>0</v>
      </c>
      <c r="AB221" s="5">
        <f t="shared" si="26"/>
        <v>0</v>
      </c>
      <c r="AC221" s="5">
        <f t="shared" si="26"/>
        <v>0</v>
      </c>
      <c r="AD221" s="5">
        <f t="shared" si="26"/>
        <v>0</v>
      </c>
      <c r="AE221" s="5">
        <f t="shared" si="26"/>
        <v>0</v>
      </c>
      <c r="AF221" s="5">
        <f t="shared" si="26"/>
        <v>0</v>
      </c>
      <c r="AG221" s="5">
        <f t="shared" si="26"/>
        <v>0</v>
      </c>
      <c r="AH221" s="5">
        <f t="shared" si="26"/>
        <v>0</v>
      </c>
      <c r="AI221" s="5">
        <f t="shared" si="26"/>
        <v>0</v>
      </c>
      <c r="AJ221" s="5">
        <f t="shared" si="26"/>
        <v>0</v>
      </c>
      <c r="AK221" s="5">
        <f t="shared" si="26"/>
        <v>0</v>
      </c>
      <c r="AL221" s="5">
        <f t="shared" si="26"/>
        <v>0</v>
      </c>
      <c r="AM221" s="5">
        <f t="shared" si="26"/>
        <v>0</v>
      </c>
      <c r="AN221" s="5">
        <f t="shared" si="26"/>
        <v>0</v>
      </c>
      <c r="AO221" s="5">
        <f t="shared" si="26"/>
        <v>0</v>
      </c>
      <c r="AP221" s="5">
        <f t="shared" si="26"/>
        <v>0</v>
      </c>
      <c r="AQ221" s="5">
        <f t="shared" si="26"/>
        <v>0</v>
      </c>
      <c r="AR221" s="5">
        <f t="shared" si="26"/>
        <v>0</v>
      </c>
      <c r="AS221" s="5">
        <f t="shared" si="10"/>
        <v>0</v>
      </c>
      <c r="AT221" s="5">
        <f t="shared" si="21"/>
        <v>0</v>
      </c>
      <c r="AU221" s="5">
        <f t="shared" si="21"/>
        <v>0</v>
      </c>
      <c r="AV221" s="5">
        <f t="shared" si="21"/>
        <v>0</v>
      </c>
      <c r="AW221" s="5">
        <f t="shared" si="21"/>
        <v>0</v>
      </c>
      <c r="AX221" s="5">
        <f t="shared" si="21"/>
        <v>0</v>
      </c>
      <c r="AY221" s="5">
        <f t="shared" si="21"/>
        <v>0</v>
      </c>
      <c r="AZ221" s="5">
        <f t="shared" si="21"/>
        <v>0</v>
      </c>
      <c r="BA221" s="5">
        <f t="shared" si="21"/>
        <v>0</v>
      </c>
      <c r="BB221" s="5">
        <f t="shared" si="21"/>
        <v>0</v>
      </c>
      <c r="BC221" s="5">
        <f t="shared" si="21"/>
        <v>0</v>
      </c>
      <c r="BD221" s="5"/>
      <c r="BE221" s="5"/>
      <c r="BF221" s="5"/>
      <c r="BG221" s="5"/>
      <c r="BH221" s="5"/>
      <c r="BI221" s="5"/>
      <c r="BJ221" s="5"/>
    </row>
    <row r="222" spans="2:62" hidden="1">
      <c r="B222">
        <f t="shared" si="22"/>
        <v>840</v>
      </c>
      <c r="C222" t="str">
        <f t="shared" si="22"/>
        <v>RECOL.LECCIÓ</v>
      </c>
      <c r="D222" t="str">
        <f t="shared" si="22"/>
        <v>Recol.lecció enciam</v>
      </c>
      <c r="E222" s="82">
        <f t="shared" si="22"/>
        <v>2500</v>
      </c>
      <c r="F222" s="5">
        <f t="shared" si="26"/>
        <v>0</v>
      </c>
      <c r="G222" s="5">
        <f t="shared" si="26"/>
        <v>0</v>
      </c>
      <c r="H222" s="5">
        <f t="shared" si="26"/>
        <v>0</v>
      </c>
      <c r="I222" s="5">
        <f t="shared" si="26"/>
        <v>0</v>
      </c>
      <c r="J222" s="5">
        <f t="shared" si="26"/>
        <v>0</v>
      </c>
      <c r="K222" s="5">
        <f t="shared" si="26"/>
        <v>0</v>
      </c>
      <c r="L222" s="5">
        <f t="shared" si="26"/>
        <v>0</v>
      </c>
      <c r="M222" s="5">
        <f t="shared" si="26"/>
        <v>0</v>
      </c>
      <c r="N222" s="5">
        <f t="shared" si="26"/>
        <v>0</v>
      </c>
      <c r="O222" s="5">
        <f t="shared" si="26"/>
        <v>0</v>
      </c>
      <c r="P222" s="5">
        <f t="shared" si="26"/>
        <v>0</v>
      </c>
      <c r="Q222" s="5">
        <f t="shared" si="26"/>
        <v>0</v>
      </c>
      <c r="R222" s="5">
        <f t="shared" si="26"/>
        <v>0</v>
      </c>
      <c r="S222" s="5">
        <f t="shared" si="26"/>
        <v>0</v>
      </c>
      <c r="T222" s="5">
        <f t="shared" si="26"/>
        <v>0</v>
      </c>
      <c r="U222" s="5">
        <f t="shared" si="26"/>
        <v>0</v>
      </c>
      <c r="V222" s="5">
        <f t="shared" si="26"/>
        <v>0</v>
      </c>
      <c r="W222" s="5">
        <f t="shared" si="26"/>
        <v>0</v>
      </c>
      <c r="X222" s="5">
        <f t="shared" si="26"/>
        <v>0</v>
      </c>
      <c r="Y222" s="5">
        <f t="shared" si="26"/>
        <v>0</v>
      </c>
      <c r="Z222" s="5">
        <f t="shared" si="26"/>
        <v>0</v>
      </c>
      <c r="AA222" s="5">
        <f t="shared" si="26"/>
        <v>0</v>
      </c>
      <c r="AB222" s="5">
        <f t="shared" si="26"/>
        <v>0</v>
      </c>
      <c r="AC222" s="5">
        <f t="shared" si="26"/>
        <v>0</v>
      </c>
      <c r="AD222" s="5">
        <f t="shared" si="26"/>
        <v>0</v>
      </c>
      <c r="AE222" s="5">
        <f t="shared" si="26"/>
        <v>0</v>
      </c>
      <c r="AF222" s="5">
        <f t="shared" si="26"/>
        <v>0</v>
      </c>
      <c r="AG222" s="5">
        <f t="shared" si="26"/>
        <v>0</v>
      </c>
      <c r="AH222" s="5">
        <f t="shared" si="26"/>
        <v>0</v>
      </c>
      <c r="AI222" s="5">
        <f t="shared" si="26"/>
        <v>0</v>
      </c>
      <c r="AJ222" s="5">
        <f t="shared" si="26"/>
        <v>0</v>
      </c>
      <c r="AK222" s="5">
        <f t="shared" si="26"/>
        <v>0</v>
      </c>
      <c r="AL222" s="5">
        <f t="shared" si="26"/>
        <v>0</v>
      </c>
      <c r="AM222" s="5">
        <f t="shared" si="26"/>
        <v>0</v>
      </c>
      <c r="AN222" s="5">
        <f t="shared" si="26"/>
        <v>0</v>
      </c>
      <c r="AO222" s="5">
        <f t="shared" si="26"/>
        <v>0</v>
      </c>
      <c r="AP222" s="5">
        <f t="shared" si="26"/>
        <v>0</v>
      </c>
      <c r="AQ222" s="5">
        <f t="shared" si="26"/>
        <v>0</v>
      </c>
      <c r="AR222" s="5">
        <f t="shared" si="26"/>
        <v>0</v>
      </c>
      <c r="AS222" s="5">
        <f t="shared" si="10"/>
        <v>0</v>
      </c>
      <c r="AT222" s="5">
        <f t="shared" si="21"/>
        <v>0</v>
      </c>
      <c r="AU222" s="5">
        <f t="shared" si="21"/>
        <v>0</v>
      </c>
      <c r="AV222" s="5">
        <f t="shared" si="21"/>
        <v>0</v>
      </c>
      <c r="AW222" s="5">
        <f t="shared" si="21"/>
        <v>0</v>
      </c>
      <c r="AX222" s="5">
        <f t="shared" si="21"/>
        <v>0</v>
      </c>
      <c r="AY222" s="5">
        <f t="shared" si="21"/>
        <v>0</v>
      </c>
      <c r="AZ222" s="5">
        <f t="shared" si="21"/>
        <v>0</v>
      </c>
      <c r="BA222" s="5">
        <f t="shared" si="21"/>
        <v>0</v>
      </c>
      <c r="BB222" s="5">
        <f t="shared" si="21"/>
        <v>0</v>
      </c>
      <c r="BC222" s="5">
        <f t="shared" si="21"/>
        <v>0</v>
      </c>
      <c r="BD222" s="5"/>
      <c r="BE222" s="5"/>
      <c r="BF222" s="5"/>
      <c r="BG222" s="5"/>
      <c r="BH222" s="5"/>
      <c r="BI222" s="5"/>
      <c r="BJ222" s="5"/>
    </row>
    <row r="223" spans="2:62" hidden="1">
      <c r="B223">
        <f t="shared" si="22"/>
        <v>850</v>
      </c>
      <c r="C223" t="str">
        <f t="shared" si="22"/>
        <v>RECOL.LECCIÓ</v>
      </c>
      <c r="D223" t="str">
        <f t="shared" si="22"/>
        <v>Recol.lecció bledes a manats</v>
      </c>
      <c r="E223" s="82">
        <f t="shared" si="22"/>
        <v>2500</v>
      </c>
      <c r="F223" s="5">
        <f t="shared" si="26"/>
        <v>0</v>
      </c>
      <c r="G223" s="5">
        <f t="shared" si="26"/>
        <v>0</v>
      </c>
      <c r="H223" s="5">
        <f t="shared" si="26"/>
        <v>0</v>
      </c>
      <c r="I223" s="5">
        <f t="shared" si="26"/>
        <v>0</v>
      </c>
      <c r="J223" s="5">
        <f t="shared" si="26"/>
        <v>0</v>
      </c>
      <c r="K223" s="5">
        <f t="shared" si="26"/>
        <v>0</v>
      </c>
      <c r="L223" s="5">
        <f t="shared" si="26"/>
        <v>0</v>
      </c>
      <c r="M223" s="5">
        <f t="shared" si="26"/>
        <v>0</v>
      </c>
      <c r="N223" s="5">
        <f t="shared" si="26"/>
        <v>0</v>
      </c>
      <c r="O223" s="5">
        <f t="shared" si="26"/>
        <v>0</v>
      </c>
      <c r="P223" s="5">
        <f t="shared" si="26"/>
        <v>0</v>
      </c>
      <c r="Q223" s="5">
        <f t="shared" si="26"/>
        <v>0</v>
      </c>
      <c r="R223" s="5">
        <f t="shared" si="26"/>
        <v>0</v>
      </c>
      <c r="S223" s="5">
        <f t="shared" si="26"/>
        <v>0</v>
      </c>
      <c r="T223" s="5">
        <f t="shared" si="26"/>
        <v>0</v>
      </c>
      <c r="U223" s="5">
        <f t="shared" si="26"/>
        <v>0</v>
      </c>
      <c r="V223" s="5">
        <f t="shared" si="26"/>
        <v>0</v>
      </c>
      <c r="W223" s="5">
        <f t="shared" si="26"/>
        <v>0</v>
      </c>
      <c r="X223" s="5">
        <f t="shared" si="26"/>
        <v>0</v>
      </c>
      <c r="Y223" s="5">
        <f t="shared" si="26"/>
        <v>0</v>
      </c>
      <c r="Z223" s="5">
        <f t="shared" si="26"/>
        <v>0</v>
      </c>
      <c r="AA223" s="5">
        <f t="shared" si="26"/>
        <v>0</v>
      </c>
      <c r="AB223" s="5">
        <f t="shared" si="26"/>
        <v>0</v>
      </c>
      <c r="AC223" s="5">
        <f t="shared" si="26"/>
        <v>0</v>
      </c>
      <c r="AD223" s="5">
        <f t="shared" si="26"/>
        <v>0</v>
      </c>
      <c r="AE223" s="5">
        <f t="shared" si="26"/>
        <v>0</v>
      </c>
      <c r="AF223" s="5">
        <f t="shared" si="26"/>
        <v>0</v>
      </c>
      <c r="AG223" s="5">
        <f t="shared" si="26"/>
        <v>0</v>
      </c>
      <c r="AH223" s="5">
        <f t="shared" si="26"/>
        <v>0</v>
      </c>
      <c r="AI223" s="5">
        <f t="shared" si="26"/>
        <v>0</v>
      </c>
      <c r="AJ223" s="5">
        <f t="shared" si="26"/>
        <v>0</v>
      </c>
      <c r="AK223" s="5">
        <f t="shared" si="26"/>
        <v>0</v>
      </c>
      <c r="AL223" s="5">
        <f t="shared" si="26"/>
        <v>0</v>
      </c>
      <c r="AM223" s="5">
        <f t="shared" si="26"/>
        <v>0</v>
      </c>
      <c r="AN223" s="5">
        <f t="shared" si="26"/>
        <v>0</v>
      </c>
      <c r="AO223" s="5">
        <f t="shared" si="26"/>
        <v>0</v>
      </c>
      <c r="AP223" s="5">
        <f t="shared" si="26"/>
        <v>0</v>
      </c>
      <c r="AQ223" s="5">
        <f t="shared" si="26"/>
        <v>0</v>
      </c>
      <c r="AR223" s="5">
        <f t="shared" si="26"/>
        <v>0</v>
      </c>
      <c r="AS223" s="5">
        <f t="shared" si="10"/>
        <v>0</v>
      </c>
      <c r="AT223" s="5">
        <f t="shared" si="21"/>
        <v>0</v>
      </c>
      <c r="AU223" s="5">
        <f t="shared" si="21"/>
        <v>0</v>
      </c>
      <c r="AV223" s="5">
        <f t="shared" si="21"/>
        <v>0</v>
      </c>
      <c r="AW223" s="5">
        <f t="shared" si="21"/>
        <v>0</v>
      </c>
      <c r="AX223" s="5">
        <f t="shared" si="21"/>
        <v>0</v>
      </c>
      <c r="AY223" s="5">
        <f t="shared" si="21"/>
        <v>0</v>
      </c>
      <c r="AZ223" s="5">
        <f t="shared" si="21"/>
        <v>0</v>
      </c>
      <c r="BA223" s="5">
        <f t="shared" si="21"/>
        <v>0</v>
      </c>
      <c r="BB223" s="5">
        <f t="shared" si="21"/>
        <v>0</v>
      </c>
      <c r="BC223" s="5">
        <f t="shared" si="21"/>
        <v>0</v>
      </c>
      <c r="BD223" s="5"/>
      <c r="BE223" s="5"/>
      <c r="BF223" s="5"/>
      <c r="BG223" s="5"/>
      <c r="BH223" s="5"/>
      <c r="BI223" s="5"/>
      <c r="BJ223" s="5"/>
    </row>
    <row r="224" spans="2:62" hidden="1">
      <c r="B224">
        <f t="shared" si="22"/>
        <v>860</v>
      </c>
      <c r="C224" t="str">
        <f t="shared" si="22"/>
        <v>RECOL.LECCIÓ</v>
      </c>
      <c r="D224" t="str">
        <f t="shared" si="22"/>
        <v>Recol.lecció bledes</v>
      </c>
      <c r="E224" s="82">
        <f t="shared" si="22"/>
        <v>2500</v>
      </c>
      <c r="F224" s="5">
        <f t="shared" si="26"/>
        <v>0</v>
      </c>
      <c r="G224" s="5">
        <f t="shared" si="26"/>
        <v>0</v>
      </c>
      <c r="H224" s="5">
        <f t="shared" si="26"/>
        <v>0</v>
      </c>
      <c r="I224" s="5">
        <f t="shared" si="26"/>
        <v>0</v>
      </c>
      <c r="J224" s="5">
        <f t="shared" si="26"/>
        <v>0</v>
      </c>
      <c r="K224" s="5">
        <f t="shared" si="26"/>
        <v>0</v>
      </c>
      <c r="L224" s="5">
        <f t="shared" si="26"/>
        <v>0</v>
      </c>
      <c r="M224" s="5">
        <f t="shared" si="26"/>
        <v>0</v>
      </c>
      <c r="N224" s="5">
        <f t="shared" si="26"/>
        <v>0</v>
      </c>
      <c r="O224" s="5">
        <f t="shared" si="26"/>
        <v>0</v>
      </c>
      <c r="P224" s="5">
        <f t="shared" si="26"/>
        <v>0</v>
      </c>
      <c r="Q224" s="5">
        <f t="shared" si="26"/>
        <v>0</v>
      </c>
      <c r="R224" s="5">
        <f t="shared" si="26"/>
        <v>0</v>
      </c>
      <c r="S224" s="5">
        <f t="shared" si="26"/>
        <v>0</v>
      </c>
      <c r="T224" s="5">
        <f t="shared" si="26"/>
        <v>0</v>
      </c>
      <c r="U224" s="5">
        <f t="shared" si="26"/>
        <v>0</v>
      </c>
      <c r="V224" s="5">
        <f t="shared" si="26"/>
        <v>0</v>
      </c>
      <c r="W224" s="5">
        <f t="shared" si="26"/>
        <v>0</v>
      </c>
      <c r="X224" s="5">
        <f t="shared" si="26"/>
        <v>0</v>
      </c>
      <c r="Y224" s="5">
        <f t="shared" si="26"/>
        <v>0</v>
      </c>
      <c r="Z224" s="5">
        <f t="shared" si="26"/>
        <v>0</v>
      </c>
      <c r="AA224" s="5">
        <f t="shared" si="26"/>
        <v>0</v>
      </c>
      <c r="AB224" s="5">
        <f t="shared" si="26"/>
        <v>0</v>
      </c>
      <c r="AC224" s="5">
        <f t="shared" si="26"/>
        <v>0</v>
      </c>
      <c r="AD224" s="5">
        <f t="shared" si="26"/>
        <v>0</v>
      </c>
      <c r="AE224" s="5">
        <f t="shared" si="26"/>
        <v>0</v>
      </c>
      <c r="AF224" s="5">
        <f t="shared" si="26"/>
        <v>0</v>
      </c>
      <c r="AG224" s="5">
        <f t="shared" si="26"/>
        <v>0</v>
      </c>
      <c r="AH224" s="5">
        <f t="shared" si="26"/>
        <v>0</v>
      </c>
      <c r="AI224" s="5">
        <f t="shared" si="26"/>
        <v>0</v>
      </c>
      <c r="AJ224" s="5">
        <f t="shared" si="26"/>
        <v>0</v>
      </c>
      <c r="AK224" s="5">
        <f t="shared" si="26"/>
        <v>0</v>
      </c>
      <c r="AL224" s="5">
        <f t="shared" si="26"/>
        <v>0</v>
      </c>
      <c r="AM224" s="5">
        <f t="shared" si="26"/>
        <v>0</v>
      </c>
      <c r="AN224" s="5">
        <f t="shared" si="26"/>
        <v>0</v>
      </c>
      <c r="AO224" s="5">
        <f t="shared" si="26"/>
        <v>0</v>
      </c>
      <c r="AP224" s="5">
        <f t="shared" si="26"/>
        <v>0</v>
      </c>
      <c r="AQ224" s="5">
        <f t="shared" si="26"/>
        <v>0</v>
      </c>
      <c r="AR224" s="5">
        <f t="shared" si="26"/>
        <v>0</v>
      </c>
      <c r="AS224" s="5">
        <f t="shared" si="10"/>
        <v>0</v>
      </c>
      <c r="AT224" s="5">
        <f t="shared" ref="AT224:BC226" si="27">+AT99*AT$49*$E$4/$E224</f>
        <v>0</v>
      </c>
      <c r="AU224" s="5">
        <f t="shared" si="27"/>
        <v>0</v>
      </c>
      <c r="AV224" s="5">
        <f t="shared" si="27"/>
        <v>0</v>
      </c>
      <c r="AW224" s="5">
        <f t="shared" si="27"/>
        <v>0</v>
      </c>
      <c r="AX224" s="5">
        <f t="shared" si="27"/>
        <v>0</v>
      </c>
      <c r="AY224" s="5">
        <f t="shared" si="27"/>
        <v>0</v>
      </c>
      <c r="AZ224" s="5">
        <f t="shared" si="27"/>
        <v>0</v>
      </c>
      <c r="BA224" s="5">
        <f t="shared" si="27"/>
        <v>0</v>
      </c>
      <c r="BB224" s="5">
        <f t="shared" si="27"/>
        <v>0</v>
      </c>
      <c r="BC224" s="5">
        <f t="shared" si="27"/>
        <v>0</v>
      </c>
      <c r="BD224" s="5"/>
      <c r="BE224" s="5"/>
      <c r="BF224" s="5"/>
      <c r="BG224" s="5"/>
      <c r="BH224" s="5"/>
      <c r="BI224" s="5"/>
      <c r="BJ224" s="5"/>
    </row>
    <row r="225" spans="2:62" hidden="1">
      <c r="B225">
        <f t="shared" ref="B225:E240" si="28">+B100</f>
        <v>870</v>
      </c>
      <c r="C225" t="str">
        <f t="shared" si="28"/>
        <v>RECOL.LECCIÓ</v>
      </c>
      <c r="D225" t="str">
        <f t="shared" si="28"/>
        <v>Recol.lecció tomàquet</v>
      </c>
      <c r="E225" s="82">
        <f t="shared" si="28"/>
        <v>2500</v>
      </c>
      <c r="F225" s="5">
        <f t="shared" si="26"/>
        <v>0</v>
      </c>
      <c r="G225" s="5">
        <f t="shared" si="26"/>
        <v>0</v>
      </c>
      <c r="H225" s="5">
        <f t="shared" si="26"/>
        <v>0</v>
      </c>
      <c r="I225" s="5">
        <f t="shared" si="26"/>
        <v>0</v>
      </c>
      <c r="J225" s="5">
        <f t="shared" si="26"/>
        <v>0</v>
      </c>
      <c r="K225" s="5">
        <f t="shared" si="26"/>
        <v>0</v>
      </c>
      <c r="L225" s="5">
        <f t="shared" si="26"/>
        <v>0</v>
      </c>
      <c r="M225" s="5">
        <f t="shared" si="26"/>
        <v>0</v>
      </c>
      <c r="N225" s="5">
        <f t="shared" si="26"/>
        <v>0</v>
      </c>
      <c r="O225" s="5">
        <f t="shared" si="26"/>
        <v>0</v>
      </c>
      <c r="P225" s="5">
        <f t="shared" si="26"/>
        <v>0</v>
      </c>
      <c r="Q225" s="5">
        <f t="shared" si="26"/>
        <v>0</v>
      </c>
      <c r="R225" s="5">
        <f t="shared" si="26"/>
        <v>0</v>
      </c>
      <c r="S225" s="5">
        <f t="shared" si="26"/>
        <v>0</v>
      </c>
      <c r="T225" s="5">
        <f t="shared" si="26"/>
        <v>0</v>
      </c>
      <c r="U225" s="5">
        <f t="shared" si="26"/>
        <v>0</v>
      </c>
      <c r="V225" s="5">
        <f t="shared" si="26"/>
        <v>0</v>
      </c>
      <c r="W225" s="5">
        <f t="shared" si="26"/>
        <v>0</v>
      </c>
      <c r="X225" s="5">
        <f t="shared" si="26"/>
        <v>0</v>
      </c>
      <c r="Y225" s="5">
        <f t="shared" si="26"/>
        <v>0</v>
      </c>
      <c r="Z225" s="5">
        <f t="shared" si="26"/>
        <v>0</v>
      </c>
      <c r="AA225" s="5">
        <f t="shared" ref="AA225:AR225" si="29">+AA100*AA$49*$E$4/$E225</f>
        <v>0</v>
      </c>
      <c r="AB225" s="5">
        <f t="shared" si="29"/>
        <v>0</v>
      </c>
      <c r="AC225" s="5">
        <f t="shared" si="29"/>
        <v>0</v>
      </c>
      <c r="AD225" s="5">
        <f t="shared" si="29"/>
        <v>0</v>
      </c>
      <c r="AE225" s="5">
        <f t="shared" si="29"/>
        <v>0</v>
      </c>
      <c r="AF225" s="5">
        <f t="shared" si="29"/>
        <v>0</v>
      </c>
      <c r="AG225" s="5">
        <f t="shared" si="29"/>
        <v>0</v>
      </c>
      <c r="AH225" s="5">
        <f t="shared" si="29"/>
        <v>0</v>
      </c>
      <c r="AI225" s="5">
        <f t="shared" si="29"/>
        <v>0</v>
      </c>
      <c r="AJ225" s="5">
        <f t="shared" si="29"/>
        <v>0</v>
      </c>
      <c r="AK225" s="5">
        <f t="shared" si="29"/>
        <v>0</v>
      </c>
      <c r="AL225" s="5">
        <f t="shared" si="29"/>
        <v>0</v>
      </c>
      <c r="AM225" s="5">
        <f t="shared" si="29"/>
        <v>0</v>
      </c>
      <c r="AN225" s="5">
        <f t="shared" si="29"/>
        <v>0</v>
      </c>
      <c r="AO225" s="5">
        <f t="shared" si="29"/>
        <v>0</v>
      </c>
      <c r="AP225" s="5">
        <f t="shared" si="29"/>
        <v>0</v>
      </c>
      <c r="AQ225" s="5">
        <f t="shared" si="29"/>
        <v>0</v>
      </c>
      <c r="AR225" s="5">
        <f t="shared" si="29"/>
        <v>0</v>
      </c>
      <c r="AS225" s="5">
        <f t="shared" si="10"/>
        <v>0</v>
      </c>
      <c r="AT225" s="5">
        <f t="shared" si="27"/>
        <v>0</v>
      </c>
      <c r="AU225" s="5">
        <f t="shared" si="27"/>
        <v>0</v>
      </c>
      <c r="AV225" s="5">
        <f t="shared" si="27"/>
        <v>0</v>
      </c>
      <c r="AW225" s="5">
        <f t="shared" si="27"/>
        <v>0</v>
      </c>
      <c r="AX225" s="5">
        <f t="shared" si="27"/>
        <v>0</v>
      </c>
      <c r="AY225" s="5">
        <f t="shared" si="27"/>
        <v>0</v>
      </c>
      <c r="AZ225" s="5">
        <f t="shared" si="27"/>
        <v>0</v>
      </c>
      <c r="BA225" s="5">
        <f t="shared" si="27"/>
        <v>0</v>
      </c>
      <c r="BB225" s="5">
        <f t="shared" si="27"/>
        <v>0</v>
      </c>
      <c r="BC225" s="5">
        <f t="shared" si="27"/>
        <v>0</v>
      </c>
      <c r="BD225" s="5"/>
      <c r="BE225" s="5"/>
      <c r="BF225" s="5"/>
      <c r="BG225" s="5"/>
      <c r="BH225" s="5"/>
      <c r="BI225" s="5"/>
      <c r="BJ225" s="5"/>
    </row>
    <row r="226" spans="2:62" hidden="1">
      <c r="B226">
        <f t="shared" si="28"/>
        <v>880</v>
      </c>
      <c r="C226" t="str">
        <f t="shared" si="28"/>
        <v>RECOL.LECCIÓ</v>
      </c>
      <c r="D226" t="str">
        <f t="shared" si="28"/>
        <v>Recol.lecció carbassa</v>
      </c>
      <c r="E226" s="82">
        <f t="shared" si="28"/>
        <v>2500</v>
      </c>
      <c r="F226" s="5">
        <f t="shared" ref="F226:AR226" si="30">+F101*F$49*$E$4/$E226</f>
        <v>0</v>
      </c>
      <c r="G226" s="5">
        <f t="shared" si="30"/>
        <v>0</v>
      </c>
      <c r="H226" s="5">
        <f t="shared" si="30"/>
        <v>0</v>
      </c>
      <c r="I226" s="5">
        <f t="shared" si="30"/>
        <v>0</v>
      </c>
      <c r="J226" s="5">
        <f t="shared" si="30"/>
        <v>0</v>
      </c>
      <c r="K226" s="5">
        <f t="shared" si="30"/>
        <v>0</v>
      </c>
      <c r="L226" s="5">
        <f t="shared" si="30"/>
        <v>0</v>
      </c>
      <c r="M226" s="5">
        <f t="shared" si="30"/>
        <v>0</v>
      </c>
      <c r="N226" s="5">
        <f t="shared" si="30"/>
        <v>0</v>
      </c>
      <c r="O226" s="5">
        <f t="shared" si="30"/>
        <v>0</v>
      </c>
      <c r="P226" s="5">
        <f t="shared" si="30"/>
        <v>0</v>
      </c>
      <c r="Q226" s="5">
        <f t="shared" si="30"/>
        <v>0</v>
      </c>
      <c r="R226" s="5">
        <f t="shared" si="30"/>
        <v>0</v>
      </c>
      <c r="S226" s="5">
        <f t="shared" si="30"/>
        <v>0</v>
      </c>
      <c r="T226" s="5">
        <f t="shared" si="30"/>
        <v>0</v>
      </c>
      <c r="U226" s="5">
        <f t="shared" si="30"/>
        <v>0</v>
      </c>
      <c r="V226" s="5">
        <f t="shared" si="30"/>
        <v>0</v>
      </c>
      <c r="W226" s="5">
        <f t="shared" si="30"/>
        <v>0</v>
      </c>
      <c r="X226" s="5">
        <f t="shared" si="30"/>
        <v>0</v>
      </c>
      <c r="Y226" s="5">
        <f t="shared" si="30"/>
        <v>0</v>
      </c>
      <c r="Z226" s="5">
        <f t="shared" si="30"/>
        <v>0</v>
      </c>
      <c r="AA226" s="5">
        <f t="shared" si="30"/>
        <v>0</v>
      </c>
      <c r="AB226" s="5">
        <f t="shared" si="30"/>
        <v>0</v>
      </c>
      <c r="AC226" s="5">
        <f t="shared" si="30"/>
        <v>0</v>
      </c>
      <c r="AD226" s="5">
        <f t="shared" si="30"/>
        <v>0</v>
      </c>
      <c r="AE226" s="5">
        <f t="shared" si="30"/>
        <v>0</v>
      </c>
      <c r="AF226" s="5">
        <f t="shared" si="30"/>
        <v>0</v>
      </c>
      <c r="AG226" s="5">
        <f t="shared" si="30"/>
        <v>0</v>
      </c>
      <c r="AH226" s="5">
        <f t="shared" si="30"/>
        <v>0</v>
      </c>
      <c r="AI226" s="5">
        <f t="shared" si="30"/>
        <v>0</v>
      </c>
      <c r="AJ226" s="5">
        <f t="shared" si="30"/>
        <v>0</v>
      </c>
      <c r="AK226" s="5">
        <f t="shared" si="30"/>
        <v>0</v>
      </c>
      <c r="AL226" s="5">
        <f t="shared" si="30"/>
        <v>0</v>
      </c>
      <c r="AM226" s="5">
        <f t="shared" si="30"/>
        <v>0</v>
      </c>
      <c r="AN226" s="5">
        <f t="shared" si="30"/>
        <v>0</v>
      </c>
      <c r="AO226" s="5">
        <f t="shared" si="30"/>
        <v>0</v>
      </c>
      <c r="AP226" s="5">
        <f t="shared" si="30"/>
        <v>0</v>
      </c>
      <c r="AQ226" s="5">
        <f t="shared" si="30"/>
        <v>0</v>
      </c>
      <c r="AR226" s="5">
        <f t="shared" si="30"/>
        <v>0</v>
      </c>
      <c r="AS226" s="5">
        <f t="shared" si="10"/>
        <v>0</v>
      </c>
      <c r="AT226" s="5">
        <f t="shared" si="27"/>
        <v>0</v>
      </c>
      <c r="AU226" s="5">
        <f t="shared" si="27"/>
        <v>0</v>
      </c>
      <c r="AV226" s="5">
        <f t="shared" si="27"/>
        <v>0</v>
      </c>
      <c r="AW226" s="5">
        <f t="shared" si="27"/>
        <v>0</v>
      </c>
      <c r="AX226" s="5">
        <f t="shared" si="27"/>
        <v>0</v>
      </c>
      <c r="AY226" s="5">
        <f t="shared" si="27"/>
        <v>0</v>
      </c>
      <c r="AZ226" s="5">
        <f t="shared" si="27"/>
        <v>0</v>
      </c>
      <c r="BA226" s="5">
        <f t="shared" si="27"/>
        <v>0</v>
      </c>
      <c r="BB226" s="5">
        <f t="shared" si="27"/>
        <v>0</v>
      </c>
      <c r="BC226" s="5">
        <f t="shared" si="27"/>
        <v>0</v>
      </c>
      <c r="BD226" s="5"/>
      <c r="BE226" s="5"/>
      <c r="BF226" s="5"/>
      <c r="BG226" s="5"/>
      <c r="BH226" s="5"/>
      <c r="BI226" s="5"/>
      <c r="BJ226" s="5"/>
    </row>
    <row r="227" spans="2:62" hidden="1">
      <c r="B227">
        <f t="shared" si="28"/>
        <v>115</v>
      </c>
      <c r="C227" t="str">
        <f t="shared" si="28"/>
        <v>PREPARACIÓ DEL SÒL</v>
      </c>
      <c r="D227" t="str">
        <f t="shared" si="28"/>
        <v>Preparació per desbrossat amb discos</v>
      </c>
      <c r="E227" s="82">
        <f t="shared" si="28"/>
        <v>2500</v>
      </c>
      <c r="F227" s="5">
        <f>IF($E$4&lt;$E227,$E$4/$E227*F102*F$49,F102*F$49)</f>
        <v>0</v>
      </c>
      <c r="G227" s="5">
        <f t="shared" ref="G227:AR227" si="31">IF($E$4&lt;$E227,$E$4/$E227*G102*G$49,G102*G$49)</f>
        <v>0</v>
      </c>
      <c r="H227" s="5">
        <f t="shared" si="31"/>
        <v>0</v>
      </c>
      <c r="I227" s="5">
        <f t="shared" si="31"/>
        <v>0</v>
      </c>
      <c r="J227" s="5">
        <f t="shared" si="31"/>
        <v>0</v>
      </c>
      <c r="K227" s="5">
        <f t="shared" si="31"/>
        <v>0</v>
      </c>
      <c r="L227" s="5">
        <f t="shared" si="31"/>
        <v>0</v>
      </c>
      <c r="M227" s="5">
        <f t="shared" si="31"/>
        <v>0</v>
      </c>
      <c r="N227" s="5">
        <f t="shared" si="31"/>
        <v>0</v>
      </c>
      <c r="O227" s="5">
        <f t="shared" si="31"/>
        <v>0</v>
      </c>
      <c r="P227" s="5">
        <f t="shared" si="31"/>
        <v>0</v>
      </c>
      <c r="Q227" s="5">
        <f t="shared" si="31"/>
        <v>0</v>
      </c>
      <c r="R227" s="5">
        <f t="shared" si="31"/>
        <v>0</v>
      </c>
      <c r="S227" s="5">
        <f t="shared" si="31"/>
        <v>0</v>
      </c>
      <c r="T227" s="5">
        <f t="shared" si="31"/>
        <v>0</v>
      </c>
      <c r="U227" s="5">
        <f t="shared" si="31"/>
        <v>0</v>
      </c>
      <c r="V227" s="5">
        <f t="shared" si="31"/>
        <v>0</v>
      </c>
      <c r="W227" s="5">
        <f t="shared" si="31"/>
        <v>0</v>
      </c>
      <c r="X227" s="5">
        <f t="shared" si="31"/>
        <v>0</v>
      </c>
      <c r="Y227" s="5">
        <f t="shared" si="31"/>
        <v>0</v>
      </c>
      <c r="Z227" s="5">
        <f t="shared" si="31"/>
        <v>0</v>
      </c>
      <c r="AA227" s="5">
        <f t="shared" si="31"/>
        <v>0</v>
      </c>
      <c r="AB227" s="5">
        <f t="shared" si="31"/>
        <v>0</v>
      </c>
      <c r="AC227" s="5">
        <f t="shared" si="31"/>
        <v>0</v>
      </c>
      <c r="AD227" s="5">
        <f t="shared" si="31"/>
        <v>0</v>
      </c>
      <c r="AE227" s="5">
        <f t="shared" si="31"/>
        <v>0</v>
      </c>
      <c r="AF227" s="5">
        <f t="shared" si="31"/>
        <v>0</v>
      </c>
      <c r="AG227" s="5">
        <f t="shared" si="31"/>
        <v>0</v>
      </c>
      <c r="AH227" s="5">
        <f t="shared" si="31"/>
        <v>0</v>
      </c>
      <c r="AI227" s="5">
        <f t="shared" si="31"/>
        <v>0</v>
      </c>
      <c r="AJ227" s="5">
        <f t="shared" si="31"/>
        <v>0</v>
      </c>
      <c r="AK227" s="5">
        <f t="shared" si="31"/>
        <v>0</v>
      </c>
      <c r="AL227" s="5">
        <f t="shared" si="31"/>
        <v>0</v>
      </c>
      <c r="AM227" s="5">
        <f t="shared" si="31"/>
        <v>0</v>
      </c>
      <c r="AN227" s="5">
        <f t="shared" si="31"/>
        <v>0</v>
      </c>
      <c r="AO227" s="5">
        <f t="shared" si="31"/>
        <v>0</v>
      </c>
      <c r="AP227" s="5">
        <f t="shared" si="31"/>
        <v>0</v>
      </c>
      <c r="AQ227" s="5">
        <f t="shared" si="31"/>
        <v>0</v>
      </c>
      <c r="AR227" s="5">
        <f t="shared" si="31"/>
        <v>0</v>
      </c>
      <c r="AS227" s="5">
        <f t="shared" si="10"/>
        <v>0</v>
      </c>
      <c r="AT227" s="5">
        <f t="shared" ref="AT227:BC242" si="32">IF($E$4&lt;$E227,$E$4/$E227*AT102*AT$49,AT102*AT$49)</f>
        <v>0</v>
      </c>
      <c r="AU227" s="5">
        <f t="shared" si="32"/>
        <v>0</v>
      </c>
      <c r="AV227" s="5">
        <f t="shared" si="32"/>
        <v>0</v>
      </c>
      <c r="AW227" s="5">
        <f t="shared" si="32"/>
        <v>0</v>
      </c>
      <c r="AX227" s="5">
        <f t="shared" si="32"/>
        <v>0</v>
      </c>
      <c r="AY227" s="5">
        <f t="shared" si="32"/>
        <v>0</v>
      </c>
      <c r="AZ227" s="5">
        <f t="shared" si="32"/>
        <v>0</v>
      </c>
      <c r="BA227" s="5">
        <f t="shared" si="32"/>
        <v>0</v>
      </c>
      <c r="BB227" s="5">
        <f t="shared" si="32"/>
        <v>0</v>
      </c>
      <c r="BC227" s="5">
        <f t="shared" si="32"/>
        <v>0</v>
      </c>
      <c r="BD227" s="5"/>
      <c r="BE227" s="5"/>
      <c r="BF227" s="5"/>
      <c r="BG227" s="5"/>
      <c r="BH227" s="5"/>
      <c r="BI227" s="5"/>
      <c r="BJ227" s="5"/>
    </row>
    <row r="228" spans="2:62" hidden="1">
      <c r="B228">
        <f t="shared" si="28"/>
        <v>125</v>
      </c>
      <c r="C228" t="str">
        <f t="shared" si="28"/>
        <v>PREPARACIÓ DEL SÒL</v>
      </c>
      <c r="D228" t="str">
        <f t="shared" si="28"/>
        <v>Preparació per desbrossat amb desbrossadora</v>
      </c>
      <c r="E228" s="82">
        <f t="shared" si="28"/>
        <v>2500</v>
      </c>
      <c r="F228" s="5">
        <f t="shared" ref="F228:AR234" si="33">IF($E$4&lt;$E228,$E$4/$E228*F103*F$49,F103*F$49)</f>
        <v>0</v>
      </c>
      <c r="G228" s="5">
        <f t="shared" si="33"/>
        <v>0</v>
      </c>
      <c r="H228" s="5">
        <f t="shared" si="33"/>
        <v>0</v>
      </c>
      <c r="I228" s="5">
        <f t="shared" si="33"/>
        <v>0</v>
      </c>
      <c r="J228" s="5">
        <f t="shared" si="33"/>
        <v>0</v>
      </c>
      <c r="K228" s="5">
        <f t="shared" si="33"/>
        <v>0</v>
      </c>
      <c r="L228" s="5">
        <f t="shared" si="33"/>
        <v>0</v>
      </c>
      <c r="M228" s="5">
        <f t="shared" si="33"/>
        <v>0</v>
      </c>
      <c r="N228" s="5">
        <f t="shared" si="33"/>
        <v>0</v>
      </c>
      <c r="O228" s="5">
        <f t="shared" si="33"/>
        <v>0</v>
      </c>
      <c r="P228" s="5">
        <f t="shared" si="33"/>
        <v>0</v>
      </c>
      <c r="Q228" s="5">
        <f t="shared" si="33"/>
        <v>0</v>
      </c>
      <c r="R228" s="5">
        <f t="shared" si="33"/>
        <v>0</v>
      </c>
      <c r="S228" s="5">
        <f t="shared" si="33"/>
        <v>0</v>
      </c>
      <c r="T228" s="5">
        <f t="shared" si="33"/>
        <v>0</v>
      </c>
      <c r="U228" s="5">
        <f t="shared" si="33"/>
        <v>0</v>
      </c>
      <c r="V228" s="5">
        <f t="shared" si="33"/>
        <v>0</v>
      </c>
      <c r="W228" s="5">
        <f t="shared" si="33"/>
        <v>0</v>
      </c>
      <c r="X228" s="5">
        <f t="shared" si="33"/>
        <v>0</v>
      </c>
      <c r="Y228" s="5">
        <f t="shared" si="33"/>
        <v>0</v>
      </c>
      <c r="Z228" s="5">
        <f t="shared" si="33"/>
        <v>0</v>
      </c>
      <c r="AA228" s="5">
        <f t="shared" si="33"/>
        <v>0</v>
      </c>
      <c r="AB228" s="5">
        <f t="shared" si="33"/>
        <v>0</v>
      </c>
      <c r="AC228" s="5">
        <f t="shared" si="33"/>
        <v>0</v>
      </c>
      <c r="AD228" s="5">
        <f t="shared" si="33"/>
        <v>0</v>
      </c>
      <c r="AE228" s="5">
        <f t="shared" si="33"/>
        <v>0</v>
      </c>
      <c r="AF228" s="5">
        <f t="shared" si="33"/>
        <v>0</v>
      </c>
      <c r="AG228" s="5">
        <f t="shared" si="33"/>
        <v>0</v>
      </c>
      <c r="AH228" s="5">
        <f t="shared" si="33"/>
        <v>0</v>
      </c>
      <c r="AI228" s="5">
        <f t="shared" si="33"/>
        <v>0</v>
      </c>
      <c r="AJ228" s="5">
        <f t="shared" si="33"/>
        <v>0</v>
      </c>
      <c r="AK228" s="5">
        <f t="shared" si="33"/>
        <v>0</v>
      </c>
      <c r="AL228" s="5">
        <f t="shared" si="33"/>
        <v>0</v>
      </c>
      <c r="AM228" s="5">
        <f t="shared" si="33"/>
        <v>0</v>
      </c>
      <c r="AN228" s="5">
        <f t="shared" si="33"/>
        <v>0</v>
      </c>
      <c r="AO228" s="5">
        <f t="shared" si="33"/>
        <v>0</v>
      </c>
      <c r="AP228" s="5">
        <f t="shared" si="33"/>
        <v>0</v>
      </c>
      <c r="AQ228" s="5">
        <f t="shared" si="33"/>
        <v>0</v>
      </c>
      <c r="AR228" s="5">
        <f t="shared" si="33"/>
        <v>0</v>
      </c>
      <c r="AS228" s="5">
        <f t="shared" si="10"/>
        <v>0</v>
      </c>
      <c r="AT228" s="5">
        <f t="shared" si="32"/>
        <v>0</v>
      </c>
      <c r="AU228" s="5">
        <f t="shared" si="32"/>
        <v>0</v>
      </c>
      <c r="AV228" s="5">
        <f t="shared" si="32"/>
        <v>0</v>
      </c>
      <c r="AW228" s="5">
        <f t="shared" si="32"/>
        <v>0</v>
      </c>
      <c r="AX228" s="5">
        <f t="shared" si="32"/>
        <v>0</v>
      </c>
      <c r="AY228" s="5">
        <f t="shared" si="32"/>
        <v>0</v>
      </c>
      <c r="AZ228" s="5">
        <f t="shared" si="32"/>
        <v>0</v>
      </c>
      <c r="BA228" s="5">
        <f t="shared" si="32"/>
        <v>0</v>
      </c>
      <c r="BB228" s="5">
        <f t="shared" si="32"/>
        <v>0</v>
      </c>
      <c r="BC228" s="5">
        <f t="shared" si="32"/>
        <v>0</v>
      </c>
      <c r="BD228" s="5"/>
      <c r="BE228" s="5"/>
      <c r="BF228" s="5"/>
      <c r="BG228" s="5"/>
      <c r="BH228" s="5"/>
      <c r="BI228" s="5"/>
      <c r="BJ228" s="5"/>
    </row>
    <row r="229" spans="2:62" hidden="1">
      <c r="B229">
        <f t="shared" si="28"/>
        <v>135</v>
      </c>
      <c r="C229" t="str">
        <f t="shared" si="28"/>
        <v>PREPARACIÓ DEL SÒL</v>
      </c>
      <c r="D229" t="str">
        <f t="shared" si="28"/>
        <v>Preparació per subsolat</v>
      </c>
      <c r="E229" s="82">
        <f t="shared" si="28"/>
        <v>2500</v>
      </c>
      <c r="F229" s="5">
        <f t="shared" si="33"/>
        <v>0</v>
      </c>
      <c r="G229" s="5">
        <f t="shared" si="33"/>
        <v>0</v>
      </c>
      <c r="H229" s="5">
        <f t="shared" si="33"/>
        <v>0</v>
      </c>
      <c r="I229" s="5">
        <f t="shared" si="33"/>
        <v>0</v>
      </c>
      <c r="J229" s="5">
        <f t="shared" si="33"/>
        <v>0</v>
      </c>
      <c r="K229" s="5">
        <f t="shared" si="33"/>
        <v>0</v>
      </c>
      <c r="L229" s="5">
        <f t="shared" si="33"/>
        <v>0</v>
      </c>
      <c r="M229" s="5">
        <f t="shared" si="33"/>
        <v>0</v>
      </c>
      <c r="N229" s="5">
        <f t="shared" si="33"/>
        <v>0</v>
      </c>
      <c r="O229" s="5">
        <f t="shared" si="33"/>
        <v>0</v>
      </c>
      <c r="P229" s="5">
        <f t="shared" si="33"/>
        <v>0</v>
      </c>
      <c r="Q229" s="5">
        <f t="shared" si="33"/>
        <v>0</v>
      </c>
      <c r="R229" s="5">
        <f t="shared" si="33"/>
        <v>0</v>
      </c>
      <c r="S229" s="5">
        <f t="shared" si="33"/>
        <v>0</v>
      </c>
      <c r="T229" s="5">
        <f t="shared" si="33"/>
        <v>0</v>
      </c>
      <c r="U229" s="5">
        <f t="shared" si="33"/>
        <v>0</v>
      </c>
      <c r="V229" s="5">
        <f t="shared" si="33"/>
        <v>0</v>
      </c>
      <c r="W229" s="5">
        <f t="shared" si="33"/>
        <v>0</v>
      </c>
      <c r="X229" s="5">
        <f t="shared" si="33"/>
        <v>0</v>
      </c>
      <c r="Y229" s="5">
        <f t="shared" si="33"/>
        <v>0</v>
      </c>
      <c r="Z229" s="5">
        <f t="shared" si="33"/>
        <v>0</v>
      </c>
      <c r="AA229" s="5">
        <f t="shared" si="33"/>
        <v>0</v>
      </c>
      <c r="AB229" s="5">
        <f t="shared" si="33"/>
        <v>0</v>
      </c>
      <c r="AC229" s="5">
        <f t="shared" si="33"/>
        <v>0</v>
      </c>
      <c r="AD229" s="5">
        <f t="shared" si="33"/>
        <v>0</v>
      </c>
      <c r="AE229" s="5">
        <f t="shared" si="33"/>
        <v>0</v>
      </c>
      <c r="AF229" s="5">
        <f t="shared" si="33"/>
        <v>0</v>
      </c>
      <c r="AG229" s="5">
        <f t="shared" si="33"/>
        <v>0</v>
      </c>
      <c r="AH229" s="5">
        <f t="shared" si="33"/>
        <v>0</v>
      </c>
      <c r="AI229" s="5">
        <f t="shared" si="33"/>
        <v>0</v>
      </c>
      <c r="AJ229" s="5">
        <f t="shared" si="33"/>
        <v>0</v>
      </c>
      <c r="AK229" s="5">
        <f t="shared" si="33"/>
        <v>0</v>
      </c>
      <c r="AL229" s="5">
        <f t="shared" si="33"/>
        <v>0</v>
      </c>
      <c r="AM229" s="5">
        <f t="shared" si="33"/>
        <v>0</v>
      </c>
      <c r="AN229" s="5">
        <f t="shared" si="33"/>
        <v>0</v>
      </c>
      <c r="AO229" s="5">
        <f t="shared" si="33"/>
        <v>0</v>
      </c>
      <c r="AP229" s="5">
        <f t="shared" si="33"/>
        <v>0</v>
      </c>
      <c r="AQ229" s="5">
        <f t="shared" si="33"/>
        <v>0</v>
      </c>
      <c r="AR229" s="5">
        <f t="shared" si="33"/>
        <v>0</v>
      </c>
      <c r="AS229" s="5">
        <f t="shared" si="10"/>
        <v>0</v>
      </c>
      <c r="AT229" s="5">
        <f t="shared" si="32"/>
        <v>0</v>
      </c>
      <c r="AU229" s="5">
        <f t="shared" si="32"/>
        <v>0</v>
      </c>
      <c r="AV229" s="5">
        <f t="shared" si="32"/>
        <v>0</v>
      </c>
      <c r="AW229" s="5">
        <f t="shared" si="32"/>
        <v>0</v>
      </c>
      <c r="AX229" s="5">
        <f t="shared" si="32"/>
        <v>0</v>
      </c>
      <c r="AY229" s="5">
        <f t="shared" si="32"/>
        <v>0</v>
      </c>
      <c r="AZ229" s="5">
        <f t="shared" si="32"/>
        <v>0</v>
      </c>
      <c r="BA229" s="5">
        <f t="shared" si="32"/>
        <v>0</v>
      </c>
      <c r="BB229" s="5">
        <f t="shared" si="32"/>
        <v>0</v>
      </c>
      <c r="BC229" s="5">
        <f t="shared" si="32"/>
        <v>0</v>
      </c>
      <c r="BD229" s="5"/>
      <c r="BE229" s="5"/>
      <c r="BF229" s="5"/>
      <c r="BG229" s="5"/>
      <c r="BH229" s="5"/>
      <c r="BI229" s="5"/>
      <c r="BJ229" s="5"/>
    </row>
    <row r="230" spans="2:62" hidden="1">
      <c r="B230">
        <f t="shared" si="28"/>
        <v>145</v>
      </c>
      <c r="C230" t="str">
        <f t="shared" si="28"/>
        <v>PREPARACIÓ DEL SÒL</v>
      </c>
      <c r="D230" t="str">
        <f t="shared" si="28"/>
        <v>Preparació per alçat</v>
      </c>
      <c r="E230" s="82">
        <f t="shared" si="28"/>
        <v>2500</v>
      </c>
      <c r="F230" s="5">
        <f t="shared" si="33"/>
        <v>0</v>
      </c>
      <c r="G230" s="5">
        <f t="shared" si="33"/>
        <v>0</v>
      </c>
      <c r="H230" s="5">
        <f t="shared" si="33"/>
        <v>0</v>
      </c>
      <c r="I230" s="5">
        <f t="shared" si="33"/>
        <v>0</v>
      </c>
      <c r="J230" s="5">
        <f t="shared" si="33"/>
        <v>0</v>
      </c>
      <c r="K230" s="5">
        <f t="shared" si="33"/>
        <v>0</v>
      </c>
      <c r="L230" s="5">
        <f t="shared" si="33"/>
        <v>0</v>
      </c>
      <c r="M230" s="5">
        <f t="shared" si="33"/>
        <v>0</v>
      </c>
      <c r="N230" s="5">
        <f t="shared" si="33"/>
        <v>0</v>
      </c>
      <c r="O230" s="5">
        <f t="shared" si="33"/>
        <v>0</v>
      </c>
      <c r="P230" s="5">
        <f t="shared" si="33"/>
        <v>0</v>
      </c>
      <c r="Q230" s="5">
        <f t="shared" si="33"/>
        <v>0</v>
      </c>
      <c r="R230" s="5">
        <f t="shared" si="33"/>
        <v>0</v>
      </c>
      <c r="S230" s="5">
        <f t="shared" si="33"/>
        <v>0</v>
      </c>
      <c r="T230" s="5">
        <f t="shared" si="33"/>
        <v>0</v>
      </c>
      <c r="U230" s="5">
        <f t="shared" si="33"/>
        <v>0</v>
      </c>
      <c r="V230" s="5">
        <f t="shared" si="33"/>
        <v>0</v>
      </c>
      <c r="W230" s="5">
        <f t="shared" si="33"/>
        <v>0</v>
      </c>
      <c r="X230" s="5">
        <f t="shared" si="33"/>
        <v>0</v>
      </c>
      <c r="Y230" s="5">
        <f t="shared" si="33"/>
        <v>0</v>
      </c>
      <c r="Z230" s="5">
        <f t="shared" si="33"/>
        <v>0</v>
      </c>
      <c r="AA230" s="5">
        <f t="shared" si="33"/>
        <v>0</v>
      </c>
      <c r="AB230" s="5">
        <f t="shared" si="33"/>
        <v>0</v>
      </c>
      <c r="AC230" s="5">
        <f t="shared" si="33"/>
        <v>0</v>
      </c>
      <c r="AD230" s="5">
        <f t="shared" si="33"/>
        <v>0</v>
      </c>
      <c r="AE230" s="5">
        <f t="shared" si="33"/>
        <v>0</v>
      </c>
      <c r="AF230" s="5">
        <f t="shared" si="33"/>
        <v>0</v>
      </c>
      <c r="AG230" s="5">
        <f t="shared" si="33"/>
        <v>0</v>
      </c>
      <c r="AH230" s="5">
        <f t="shared" si="33"/>
        <v>0</v>
      </c>
      <c r="AI230" s="5">
        <f t="shared" si="33"/>
        <v>0</v>
      </c>
      <c r="AJ230" s="5">
        <f t="shared" si="33"/>
        <v>0</v>
      </c>
      <c r="AK230" s="5">
        <f t="shared" si="33"/>
        <v>0</v>
      </c>
      <c r="AL230" s="5">
        <f t="shared" si="33"/>
        <v>0</v>
      </c>
      <c r="AM230" s="5">
        <f t="shared" si="33"/>
        <v>0</v>
      </c>
      <c r="AN230" s="5">
        <f t="shared" si="33"/>
        <v>0</v>
      </c>
      <c r="AO230" s="5">
        <f t="shared" si="33"/>
        <v>0</v>
      </c>
      <c r="AP230" s="5">
        <f t="shared" si="33"/>
        <v>0</v>
      </c>
      <c r="AQ230" s="5">
        <f t="shared" si="33"/>
        <v>0</v>
      </c>
      <c r="AR230" s="5">
        <f t="shared" si="33"/>
        <v>0</v>
      </c>
      <c r="AS230" s="5">
        <f t="shared" si="10"/>
        <v>0</v>
      </c>
      <c r="AT230" s="5">
        <f t="shared" si="32"/>
        <v>0</v>
      </c>
      <c r="AU230" s="5">
        <f t="shared" si="32"/>
        <v>0</v>
      </c>
      <c r="AV230" s="5">
        <f t="shared" si="32"/>
        <v>0</v>
      </c>
      <c r="AW230" s="5">
        <f t="shared" si="32"/>
        <v>0</v>
      </c>
      <c r="AX230" s="5">
        <f t="shared" si="32"/>
        <v>0</v>
      </c>
      <c r="AY230" s="5">
        <f t="shared" si="32"/>
        <v>0</v>
      </c>
      <c r="AZ230" s="5">
        <f t="shared" si="32"/>
        <v>0</v>
      </c>
      <c r="BA230" s="5">
        <f t="shared" si="32"/>
        <v>0</v>
      </c>
      <c r="BB230" s="5">
        <f t="shared" si="32"/>
        <v>0</v>
      </c>
      <c r="BC230" s="5">
        <f t="shared" si="32"/>
        <v>0</v>
      </c>
      <c r="BD230" s="5"/>
      <c r="BE230" s="5"/>
      <c r="BF230" s="5"/>
      <c r="BG230" s="5"/>
      <c r="BH230" s="5"/>
      <c r="BI230" s="5"/>
      <c r="BJ230" s="5"/>
    </row>
    <row r="231" spans="2:62" hidden="1">
      <c r="B231">
        <f t="shared" si="28"/>
        <v>155</v>
      </c>
      <c r="C231" t="str">
        <f t="shared" si="28"/>
        <v>PREPARACIÓ DEL SÒL</v>
      </c>
      <c r="D231" t="str">
        <f t="shared" si="28"/>
        <v>Preparació per estripat</v>
      </c>
      <c r="E231" s="82">
        <f t="shared" si="28"/>
        <v>2500</v>
      </c>
      <c r="F231" s="5">
        <f t="shared" si="33"/>
        <v>0</v>
      </c>
      <c r="G231" s="5">
        <f t="shared" si="33"/>
        <v>0</v>
      </c>
      <c r="H231" s="5">
        <f t="shared" si="33"/>
        <v>0</v>
      </c>
      <c r="I231" s="5">
        <f t="shared" si="33"/>
        <v>0</v>
      </c>
      <c r="J231" s="5">
        <f t="shared" si="33"/>
        <v>0</v>
      </c>
      <c r="K231" s="5">
        <f t="shared" si="33"/>
        <v>0</v>
      </c>
      <c r="L231" s="5">
        <f t="shared" si="33"/>
        <v>0</v>
      </c>
      <c r="M231" s="5">
        <f t="shared" si="33"/>
        <v>0</v>
      </c>
      <c r="N231" s="5">
        <f t="shared" si="33"/>
        <v>0</v>
      </c>
      <c r="O231" s="5">
        <f t="shared" si="33"/>
        <v>0</v>
      </c>
      <c r="P231" s="5">
        <f t="shared" si="33"/>
        <v>0</v>
      </c>
      <c r="Q231" s="5">
        <f t="shared" si="33"/>
        <v>0</v>
      </c>
      <c r="R231" s="5">
        <f t="shared" si="33"/>
        <v>0</v>
      </c>
      <c r="S231" s="5">
        <f t="shared" si="33"/>
        <v>0</v>
      </c>
      <c r="T231" s="5">
        <f t="shared" si="33"/>
        <v>0</v>
      </c>
      <c r="U231" s="5">
        <f t="shared" si="33"/>
        <v>0</v>
      </c>
      <c r="V231" s="5">
        <f t="shared" si="33"/>
        <v>0</v>
      </c>
      <c r="W231" s="5">
        <f t="shared" si="33"/>
        <v>0</v>
      </c>
      <c r="X231" s="5">
        <f t="shared" si="33"/>
        <v>0</v>
      </c>
      <c r="Y231" s="5">
        <f t="shared" si="33"/>
        <v>0</v>
      </c>
      <c r="Z231" s="5">
        <f t="shared" si="33"/>
        <v>0</v>
      </c>
      <c r="AA231" s="5">
        <f t="shared" si="33"/>
        <v>0</v>
      </c>
      <c r="AB231" s="5">
        <f t="shared" si="33"/>
        <v>0</v>
      </c>
      <c r="AC231" s="5">
        <f t="shared" si="33"/>
        <v>0</v>
      </c>
      <c r="AD231" s="5">
        <f t="shared" si="33"/>
        <v>0</v>
      </c>
      <c r="AE231" s="5">
        <f t="shared" si="33"/>
        <v>0</v>
      </c>
      <c r="AF231" s="5">
        <f t="shared" si="33"/>
        <v>0</v>
      </c>
      <c r="AG231" s="5">
        <f t="shared" si="33"/>
        <v>0</v>
      </c>
      <c r="AH231" s="5">
        <f t="shared" si="33"/>
        <v>0</v>
      </c>
      <c r="AI231" s="5">
        <f t="shared" si="33"/>
        <v>0</v>
      </c>
      <c r="AJ231" s="5">
        <f t="shared" si="33"/>
        <v>0</v>
      </c>
      <c r="AK231" s="5">
        <f t="shared" si="33"/>
        <v>0</v>
      </c>
      <c r="AL231" s="5">
        <f t="shared" si="33"/>
        <v>0</v>
      </c>
      <c r="AM231" s="5">
        <f t="shared" si="33"/>
        <v>0</v>
      </c>
      <c r="AN231" s="5">
        <f t="shared" si="33"/>
        <v>0</v>
      </c>
      <c r="AO231" s="5">
        <f t="shared" si="33"/>
        <v>0</v>
      </c>
      <c r="AP231" s="5">
        <f t="shared" si="33"/>
        <v>0</v>
      </c>
      <c r="AQ231" s="5">
        <f t="shared" si="33"/>
        <v>0</v>
      </c>
      <c r="AR231" s="5">
        <f t="shared" si="33"/>
        <v>0</v>
      </c>
      <c r="AS231" s="5">
        <f t="shared" si="10"/>
        <v>0</v>
      </c>
      <c r="AT231" s="5">
        <f t="shared" si="32"/>
        <v>0</v>
      </c>
      <c r="AU231" s="5">
        <f t="shared" si="32"/>
        <v>0</v>
      </c>
      <c r="AV231" s="5">
        <f t="shared" si="32"/>
        <v>0</v>
      </c>
      <c r="AW231" s="5">
        <f t="shared" si="32"/>
        <v>0</v>
      </c>
      <c r="AX231" s="5">
        <f t="shared" si="32"/>
        <v>0</v>
      </c>
      <c r="AY231" s="5">
        <f t="shared" si="32"/>
        <v>0</v>
      </c>
      <c r="AZ231" s="5">
        <f t="shared" si="32"/>
        <v>0</v>
      </c>
      <c r="BA231" s="5">
        <f t="shared" si="32"/>
        <v>0</v>
      </c>
      <c r="BB231" s="5">
        <f t="shared" si="32"/>
        <v>0</v>
      </c>
      <c r="BC231" s="5">
        <f t="shared" si="32"/>
        <v>0</v>
      </c>
      <c r="BD231" s="5"/>
      <c r="BE231" s="5"/>
      <c r="BF231" s="5"/>
      <c r="BG231" s="5"/>
      <c r="BH231" s="5"/>
      <c r="BI231" s="5"/>
      <c r="BJ231" s="5"/>
    </row>
    <row r="232" spans="2:62" hidden="1">
      <c r="B232">
        <f t="shared" si="28"/>
        <v>165</v>
      </c>
      <c r="C232" t="str">
        <f t="shared" si="28"/>
        <v>PREPARACIÓ DEL SÒL</v>
      </c>
      <c r="D232" t="str">
        <f t="shared" si="28"/>
        <v>Preparació per fresat</v>
      </c>
      <c r="E232" s="82">
        <f t="shared" si="28"/>
        <v>2500</v>
      </c>
      <c r="F232" s="5">
        <f t="shared" si="33"/>
        <v>0</v>
      </c>
      <c r="G232" s="5">
        <f t="shared" si="33"/>
        <v>0</v>
      </c>
      <c r="H232" s="5">
        <f t="shared" si="33"/>
        <v>0</v>
      </c>
      <c r="I232" s="5">
        <f t="shared" si="33"/>
        <v>0</v>
      </c>
      <c r="J232" s="5">
        <f t="shared" si="33"/>
        <v>0</v>
      </c>
      <c r="K232" s="5">
        <f t="shared" si="33"/>
        <v>0</v>
      </c>
      <c r="L232" s="5">
        <f t="shared" si="33"/>
        <v>0</v>
      </c>
      <c r="M232" s="5">
        <f t="shared" si="33"/>
        <v>0</v>
      </c>
      <c r="N232" s="5">
        <f t="shared" si="33"/>
        <v>0</v>
      </c>
      <c r="O232" s="5">
        <f t="shared" si="33"/>
        <v>0</v>
      </c>
      <c r="P232" s="5">
        <f t="shared" si="33"/>
        <v>0</v>
      </c>
      <c r="Q232" s="5">
        <f t="shared" si="33"/>
        <v>0</v>
      </c>
      <c r="R232" s="5">
        <f t="shared" si="33"/>
        <v>0</v>
      </c>
      <c r="S232" s="5">
        <f t="shared" si="33"/>
        <v>0</v>
      </c>
      <c r="T232" s="5">
        <f t="shared" si="33"/>
        <v>0</v>
      </c>
      <c r="U232" s="5">
        <f t="shared" si="33"/>
        <v>0</v>
      </c>
      <c r="V232" s="5">
        <f t="shared" si="33"/>
        <v>0</v>
      </c>
      <c r="W232" s="5">
        <f t="shared" si="33"/>
        <v>0</v>
      </c>
      <c r="X232" s="5">
        <f t="shared" si="33"/>
        <v>0</v>
      </c>
      <c r="Y232" s="5">
        <f t="shared" si="33"/>
        <v>0</v>
      </c>
      <c r="Z232" s="5">
        <f t="shared" si="33"/>
        <v>0</v>
      </c>
      <c r="AA232" s="5">
        <f t="shared" si="33"/>
        <v>0</v>
      </c>
      <c r="AB232" s="5">
        <f t="shared" si="33"/>
        <v>0</v>
      </c>
      <c r="AC232" s="5">
        <f t="shared" si="33"/>
        <v>0</v>
      </c>
      <c r="AD232" s="5">
        <f t="shared" si="33"/>
        <v>0</v>
      </c>
      <c r="AE232" s="5">
        <f t="shared" si="33"/>
        <v>0</v>
      </c>
      <c r="AF232" s="5">
        <f t="shared" si="33"/>
        <v>0</v>
      </c>
      <c r="AG232" s="5">
        <f t="shared" si="33"/>
        <v>0</v>
      </c>
      <c r="AH232" s="5">
        <f t="shared" si="33"/>
        <v>0</v>
      </c>
      <c r="AI232" s="5">
        <f t="shared" si="33"/>
        <v>0</v>
      </c>
      <c r="AJ232" s="5">
        <f t="shared" si="33"/>
        <v>0</v>
      </c>
      <c r="AK232" s="5">
        <f t="shared" si="33"/>
        <v>0</v>
      </c>
      <c r="AL232" s="5">
        <f t="shared" si="33"/>
        <v>0</v>
      </c>
      <c r="AM232" s="5">
        <f t="shared" si="33"/>
        <v>0</v>
      </c>
      <c r="AN232" s="5">
        <f t="shared" si="33"/>
        <v>0</v>
      </c>
      <c r="AO232" s="5">
        <f t="shared" si="33"/>
        <v>0</v>
      </c>
      <c r="AP232" s="5">
        <f t="shared" si="33"/>
        <v>0</v>
      </c>
      <c r="AQ232" s="5">
        <f t="shared" si="33"/>
        <v>0</v>
      </c>
      <c r="AR232" s="5">
        <f t="shared" si="33"/>
        <v>0</v>
      </c>
      <c r="AS232" s="5">
        <f t="shared" si="10"/>
        <v>0</v>
      </c>
      <c r="AT232" s="5">
        <f t="shared" si="32"/>
        <v>0</v>
      </c>
      <c r="AU232" s="5">
        <f t="shared" si="32"/>
        <v>0</v>
      </c>
      <c r="AV232" s="5">
        <f t="shared" si="32"/>
        <v>0</v>
      </c>
      <c r="AW232" s="5">
        <f t="shared" si="32"/>
        <v>0</v>
      </c>
      <c r="AX232" s="5">
        <f t="shared" si="32"/>
        <v>0</v>
      </c>
      <c r="AY232" s="5">
        <f t="shared" si="32"/>
        <v>0</v>
      </c>
      <c r="AZ232" s="5">
        <f t="shared" si="32"/>
        <v>0</v>
      </c>
      <c r="BA232" s="5">
        <f t="shared" si="32"/>
        <v>0</v>
      </c>
      <c r="BB232" s="5">
        <f t="shared" si="32"/>
        <v>0</v>
      </c>
      <c r="BC232" s="5">
        <f t="shared" si="32"/>
        <v>0</v>
      </c>
      <c r="BD232" s="5"/>
      <c r="BE232" s="5"/>
      <c r="BF232" s="5"/>
      <c r="BG232" s="5"/>
      <c r="BH232" s="5"/>
      <c r="BI232" s="5"/>
      <c r="BJ232" s="5"/>
    </row>
    <row r="233" spans="2:62" hidden="1">
      <c r="B233">
        <f t="shared" si="28"/>
        <v>215</v>
      </c>
      <c r="C233" t="str">
        <f t="shared" si="28"/>
        <v>ADOBAT</v>
      </c>
      <c r="D233" t="str">
        <f t="shared" si="28"/>
        <v>Preparació per aplicació de compost (36 t/ha)</v>
      </c>
      <c r="E233" s="82">
        <f t="shared" si="28"/>
        <v>2500</v>
      </c>
      <c r="F233" s="5">
        <f t="shared" si="33"/>
        <v>0</v>
      </c>
      <c r="G233" s="5">
        <f t="shared" si="33"/>
        <v>0</v>
      </c>
      <c r="H233" s="5">
        <f t="shared" si="33"/>
        <v>0</v>
      </c>
      <c r="I233" s="5">
        <f t="shared" si="33"/>
        <v>0</v>
      </c>
      <c r="J233" s="5">
        <f t="shared" si="33"/>
        <v>0</v>
      </c>
      <c r="K233" s="5">
        <f t="shared" si="33"/>
        <v>0</v>
      </c>
      <c r="L233" s="5">
        <f t="shared" si="33"/>
        <v>0</v>
      </c>
      <c r="M233" s="5">
        <f t="shared" si="33"/>
        <v>0</v>
      </c>
      <c r="N233" s="5">
        <f t="shared" si="33"/>
        <v>0</v>
      </c>
      <c r="O233" s="5">
        <f t="shared" si="33"/>
        <v>0</v>
      </c>
      <c r="P233" s="5">
        <f t="shared" si="33"/>
        <v>0</v>
      </c>
      <c r="Q233" s="5">
        <f t="shared" si="33"/>
        <v>0</v>
      </c>
      <c r="R233" s="5">
        <f t="shared" si="33"/>
        <v>0</v>
      </c>
      <c r="S233" s="5">
        <f t="shared" si="33"/>
        <v>0</v>
      </c>
      <c r="T233" s="5">
        <f t="shared" si="33"/>
        <v>0</v>
      </c>
      <c r="U233" s="5">
        <f t="shared" si="33"/>
        <v>0</v>
      </c>
      <c r="V233" s="5">
        <f t="shared" si="33"/>
        <v>0</v>
      </c>
      <c r="W233" s="5">
        <f t="shared" si="33"/>
        <v>0</v>
      </c>
      <c r="X233" s="5">
        <f t="shared" si="33"/>
        <v>0</v>
      </c>
      <c r="Y233" s="5">
        <f t="shared" si="33"/>
        <v>0</v>
      </c>
      <c r="Z233" s="5">
        <f t="shared" si="33"/>
        <v>0</v>
      </c>
      <c r="AA233" s="5">
        <f t="shared" si="33"/>
        <v>0</v>
      </c>
      <c r="AB233" s="5">
        <f t="shared" si="33"/>
        <v>0</v>
      </c>
      <c r="AC233" s="5">
        <f t="shared" si="33"/>
        <v>0</v>
      </c>
      <c r="AD233" s="5">
        <f t="shared" si="33"/>
        <v>0</v>
      </c>
      <c r="AE233" s="5">
        <f t="shared" si="33"/>
        <v>0</v>
      </c>
      <c r="AF233" s="5">
        <f t="shared" si="33"/>
        <v>0</v>
      </c>
      <c r="AG233" s="5">
        <f t="shared" si="33"/>
        <v>0</v>
      </c>
      <c r="AH233" s="5">
        <f t="shared" si="33"/>
        <v>0</v>
      </c>
      <c r="AI233" s="5">
        <f t="shared" si="33"/>
        <v>0</v>
      </c>
      <c r="AJ233" s="5">
        <f t="shared" si="33"/>
        <v>0</v>
      </c>
      <c r="AK233" s="5">
        <f t="shared" si="33"/>
        <v>0</v>
      </c>
      <c r="AL233" s="5">
        <f t="shared" si="33"/>
        <v>0</v>
      </c>
      <c r="AM233" s="5">
        <f t="shared" si="33"/>
        <v>0</v>
      </c>
      <c r="AN233" s="5">
        <f t="shared" si="33"/>
        <v>0</v>
      </c>
      <c r="AO233" s="5">
        <f t="shared" si="33"/>
        <v>0</v>
      </c>
      <c r="AP233" s="5">
        <f t="shared" si="33"/>
        <v>0</v>
      </c>
      <c r="AQ233" s="5">
        <f t="shared" si="33"/>
        <v>0</v>
      </c>
      <c r="AR233" s="5">
        <f t="shared" si="33"/>
        <v>0</v>
      </c>
      <c r="AS233" s="5">
        <f t="shared" si="10"/>
        <v>0</v>
      </c>
      <c r="AT233" s="5">
        <f t="shared" si="32"/>
        <v>0</v>
      </c>
      <c r="AU233" s="5">
        <f t="shared" si="32"/>
        <v>0</v>
      </c>
      <c r="AV233" s="5">
        <f t="shared" si="32"/>
        <v>0</v>
      </c>
      <c r="AW233" s="5">
        <f t="shared" si="32"/>
        <v>0</v>
      </c>
      <c r="AX233" s="5">
        <f t="shared" si="32"/>
        <v>0</v>
      </c>
      <c r="AY233" s="5">
        <f t="shared" si="32"/>
        <v>0</v>
      </c>
      <c r="AZ233" s="5">
        <f t="shared" si="32"/>
        <v>0</v>
      </c>
      <c r="BA233" s="5">
        <f t="shared" si="32"/>
        <v>0</v>
      </c>
      <c r="BB233" s="5">
        <f t="shared" si="32"/>
        <v>0</v>
      </c>
      <c r="BC233" s="5">
        <f t="shared" si="32"/>
        <v>0</v>
      </c>
      <c r="BD233" s="5"/>
      <c r="BE233" s="5"/>
      <c r="BF233" s="5"/>
      <c r="BG233" s="5"/>
      <c r="BH233" s="5"/>
      <c r="BI233" s="5"/>
      <c r="BJ233" s="5"/>
    </row>
    <row r="234" spans="2:62" hidden="1">
      <c r="B234">
        <f t="shared" si="28"/>
        <v>225</v>
      </c>
      <c r="C234" t="str">
        <f t="shared" si="28"/>
        <v>ADOBAT</v>
      </c>
      <c r="D234" t="str">
        <f t="shared" si="28"/>
        <v>Preparació per aplicació de compost (60 t/ha)</v>
      </c>
      <c r="E234" s="82">
        <f t="shared" si="28"/>
        <v>2500</v>
      </c>
      <c r="F234" s="5">
        <f t="shared" si="33"/>
        <v>0</v>
      </c>
      <c r="G234" s="5">
        <f t="shared" si="33"/>
        <v>0</v>
      </c>
      <c r="H234" s="5">
        <f t="shared" si="33"/>
        <v>0</v>
      </c>
      <c r="I234" s="5">
        <f t="shared" si="33"/>
        <v>0</v>
      </c>
      <c r="J234" s="5">
        <f t="shared" si="33"/>
        <v>0</v>
      </c>
      <c r="K234" s="5">
        <f t="shared" si="33"/>
        <v>0</v>
      </c>
      <c r="L234" s="5">
        <f t="shared" si="33"/>
        <v>0</v>
      </c>
      <c r="M234" s="5">
        <f t="shared" si="33"/>
        <v>0</v>
      </c>
      <c r="N234" s="5">
        <f t="shared" si="33"/>
        <v>0</v>
      </c>
      <c r="O234" s="5">
        <f t="shared" si="33"/>
        <v>0</v>
      </c>
      <c r="P234" s="5">
        <f t="shared" si="33"/>
        <v>0</v>
      </c>
      <c r="Q234" s="5">
        <f t="shared" si="33"/>
        <v>0</v>
      </c>
      <c r="R234" s="5">
        <f t="shared" si="33"/>
        <v>0</v>
      </c>
      <c r="S234" s="5">
        <f t="shared" si="33"/>
        <v>0</v>
      </c>
      <c r="T234" s="5">
        <f t="shared" si="33"/>
        <v>0</v>
      </c>
      <c r="U234" s="5">
        <f t="shared" si="33"/>
        <v>0</v>
      </c>
      <c r="V234" s="5">
        <f t="shared" si="33"/>
        <v>0</v>
      </c>
      <c r="W234" s="5">
        <f t="shared" si="33"/>
        <v>0</v>
      </c>
      <c r="X234" s="5">
        <f t="shared" si="33"/>
        <v>0</v>
      </c>
      <c r="Y234" s="5">
        <f t="shared" si="33"/>
        <v>0</v>
      </c>
      <c r="Z234" s="5">
        <f t="shared" si="33"/>
        <v>0</v>
      </c>
      <c r="AA234" s="5">
        <f t="shared" ref="AA234:AR234" si="34">IF($E$4&lt;$E234,$E$4/$E234*AA109*AA$49,AA109*AA$49)</f>
        <v>0</v>
      </c>
      <c r="AB234" s="5">
        <f t="shared" si="34"/>
        <v>0</v>
      </c>
      <c r="AC234" s="5">
        <f t="shared" si="34"/>
        <v>0</v>
      </c>
      <c r="AD234" s="5">
        <f t="shared" si="34"/>
        <v>0</v>
      </c>
      <c r="AE234" s="5">
        <f t="shared" si="34"/>
        <v>0</v>
      </c>
      <c r="AF234" s="5">
        <f t="shared" si="34"/>
        <v>0</v>
      </c>
      <c r="AG234" s="5">
        <f t="shared" si="34"/>
        <v>0</v>
      </c>
      <c r="AH234" s="5">
        <f t="shared" si="34"/>
        <v>0</v>
      </c>
      <c r="AI234" s="5">
        <f t="shared" si="34"/>
        <v>0</v>
      </c>
      <c r="AJ234" s="5">
        <f t="shared" si="34"/>
        <v>0</v>
      </c>
      <c r="AK234" s="5">
        <f t="shared" si="34"/>
        <v>0</v>
      </c>
      <c r="AL234" s="5">
        <f t="shared" si="34"/>
        <v>0</v>
      </c>
      <c r="AM234" s="5">
        <f t="shared" si="34"/>
        <v>0</v>
      </c>
      <c r="AN234" s="5">
        <f t="shared" si="34"/>
        <v>0</v>
      </c>
      <c r="AO234" s="5">
        <f t="shared" si="34"/>
        <v>0</v>
      </c>
      <c r="AP234" s="5">
        <f t="shared" si="34"/>
        <v>0</v>
      </c>
      <c r="AQ234" s="5">
        <f t="shared" si="34"/>
        <v>0</v>
      </c>
      <c r="AR234" s="5">
        <f t="shared" si="34"/>
        <v>0</v>
      </c>
      <c r="AS234" s="5">
        <f t="shared" si="10"/>
        <v>0</v>
      </c>
      <c r="AT234" s="5">
        <f t="shared" si="32"/>
        <v>0</v>
      </c>
      <c r="AU234" s="5">
        <f t="shared" si="32"/>
        <v>0</v>
      </c>
      <c r="AV234" s="5">
        <f t="shared" si="32"/>
        <v>0</v>
      </c>
      <c r="AW234" s="5">
        <f t="shared" si="32"/>
        <v>0</v>
      </c>
      <c r="AX234" s="5">
        <f t="shared" si="32"/>
        <v>0</v>
      </c>
      <c r="AY234" s="5">
        <f t="shared" si="32"/>
        <v>0</v>
      </c>
      <c r="AZ234" s="5">
        <f t="shared" si="32"/>
        <v>0</v>
      </c>
      <c r="BA234" s="5">
        <f t="shared" si="32"/>
        <v>0</v>
      </c>
      <c r="BB234" s="5">
        <f t="shared" si="32"/>
        <v>0</v>
      </c>
      <c r="BC234" s="5">
        <f t="shared" si="32"/>
        <v>0</v>
      </c>
      <c r="BD234" s="5"/>
      <c r="BE234" s="5"/>
      <c r="BF234" s="5"/>
      <c r="BG234" s="5"/>
      <c r="BH234" s="5"/>
      <c r="BI234" s="5"/>
      <c r="BJ234" s="5"/>
    </row>
    <row r="235" spans="2:62" hidden="1">
      <c r="B235">
        <f t="shared" si="28"/>
        <v>235</v>
      </c>
      <c r="C235" t="str">
        <f t="shared" si="28"/>
        <v>ADOBAT</v>
      </c>
      <c r="D235" t="str">
        <f t="shared" si="28"/>
        <v>Preparació per aplicació d'adob orgànic</v>
      </c>
      <c r="E235" s="82">
        <f t="shared" si="28"/>
        <v>2500</v>
      </c>
      <c r="F235" s="5">
        <f t="shared" ref="F235:AR241" si="35">IF($E$4&lt;$E235,$E$4/$E235*F110*F$49,F110*F$49)</f>
        <v>0</v>
      </c>
      <c r="G235" s="5">
        <f t="shared" si="35"/>
        <v>0</v>
      </c>
      <c r="H235" s="5">
        <f t="shared" si="35"/>
        <v>0</v>
      </c>
      <c r="I235" s="5">
        <f t="shared" si="35"/>
        <v>0</v>
      </c>
      <c r="J235" s="5">
        <f t="shared" si="35"/>
        <v>0</v>
      </c>
      <c r="K235" s="5">
        <f t="shared" si="35"/>
        <v>0</v>
      </c>
      <c r="L235" s="5">
        <f t="shared" si="35"/>
        <v>0</v>
      </c>
      <c r="M235" s="5">
        <f t="shared" si="35"/>
        <v>0</v>
      </c>
      <c r="N235" s="5">
        <f t="shared" si="35"/>
        <v>0</v>
      </c>
      <c r="O235" s="5">
        <f t="shared" si="35"/>
        <v>0</v>
      </c>
      <c r="P235" s="5">
        <f t="shared" si="35"/>
        <v>0</v>
      </c>
      <c r="Q235" s="5">
        <f t="shared" si="35"/>
        <v>0</v>
      </c>
      <c r="R235" s="5">
        <f t="shared" si="35"/>
        <v>0</v>
      </c>
      <c r="S235" s="5">
        <f t="shared" si="35"/>
        <v>0</v>
      </c>
      <c r="T235" s="5">
        <f t="shared" si="35"/>
        <v>0</v>
      </c>
      <c r="U235" s="5">
        <f t="shared" si="35"/>
        <v>0</v>
      </c>
      <c r="V235" s="5">
        <f t="shared" si="35"/>
        <v>0</v>
      </c>
      <c r="W235" s="5">
        <f t="shared" si="35"/>
        <v>0</v>
      </c>
      <c r="X235" s="5">
        <f t="shared" si="35"/>
        <v>0</v>
      </c>
      <c r="Y235" s="5">
        <f t="shared" si="35"/>
        <v>0</v>
      </c>
      <c r="Z235" s="5">
        <f t="shared" si="35"/>
        <v>0</v>
      </c>
      <c r="AA235" s="5">
        <f t="shared" si="35"/>
        <v>0</v>
      </c>
      <c r="AB235" s="5">
        <f t="shared" si="35"/>
        <v>0</v>
      </c>
      <c r="AC235" s="5">
        <f t="shared" si="35"/>
        <v>0</v>
      </c>
      <c r="AD235" s="5">
        <f t="shared" si="35"/>
        <v>0</v>
      </c>
      <c r="AE235" s="5">
        <f t="shared" si="35"/>
        <v>0</v>
      </c>
      <c r="AF235" s="5">
        <f t="shared" si="35"/>
        <v>0</v>
      </c>
      <c r="AG235" s="5">
        <f t="shared" si="35"/>
        <v>0</v>
      </c>
      <c r="AH235" s="5">
        <f t="shared" si="35"/>
        <v>0</v>
      </c>
      <c r="AI235" s="5">
        <f t="shared" si="35"/>
        <v>0</v>
      </c>
      <c r="AJ235" s="5">
        <f t="shared" si="35"/>
        <v>0</v>
      </c>
      <c r="AK235" s="5">
        <f t="shared" si="35"/>
        <v>0</v>
      </c>
      <c r="AL235" s="5">
        <f t="shared" si="35"/>
        <v>0</v>
      </c>
      <c r="AM235" s="5">
        <f t="shared" si="35"/>
        <v>0</v>
      </c>
      <c r="AN235" s="5">
        <f t="shared" si="35"/>
        <v>0</v>
      </c>
      <c r="AO235" s="5">
        <f t="shared" si="35"/>
        <v>0</v>
      </c>
      <c r="AP235" s="5">
        <f t="shared" si="35"/>
        <v>0</v>
      </c>
      <c r="AQ235" s="5">
        <f t="shared" si="35"/>
        <v>0</v>
      </c>
      <c r="AR235" s="5">
        <f t="shared" si="35"/>
        <v>0</v>
      </c>
      <c r="AS235" s="5">
        <f t="shared" si="10"/>
        <v>0</v>
      </c>
      <c r="AT235" s="5">
        <f t="shared" si="32"/>
        <v>0</v>
      </c>
      <c r="AU235" s="5">
        <f t="shared" si="32"/>
        <v>0</v>
      </c>
      <c r="AV235" s="5">
        <f t="shared" si="32"/>
        <v>0</v>
      </c>
      <c r="AW235" s="5">
        <f t="shared" si="32"/>
        <v>0</v>
      </c>
      <c r="AX235" s="5">
        <f t="shared" si="32"/>
        <v>0</v>
      </c>
      <c r="AY235" s="5">
        <f t="shared" si="32"/>
        <v>0</v>
      </c>
      <c r="AZ235" s="5">
        <f t="shared" si="32"/>
        <v>0</v>
      </c>
      <c r="BA235" s="5">
        <f t="shared" si="32"/>
        <v>0</v>
      </c>
      <c r="BB235" s="5">
        <f t="shared" si="32"/>
        <v>0</v>
      </c>
      <c r="BC235" s="5">
        <f t="shared" si="32"/>
        <v>0</v>
      </c>
      <c r="BD235" s="5"/>
      <c r="BE235" s="5"/>
      <c r="BF235" s="5"/>
      <c r="BG235" s="5"/>
      <c r="BH235" s="5"/>
      <c r="BI235" s="5"/>
      <c r="BJ235" s="5"/>
    </row>
    <row r="236" spans="2:62" hidden="1">
      <c r="B236">
        <f t="shared" si="28"/>
        <v>245</v>
      </c>
      <c r="C236" t="str">
        <f t="shared" si="28"/>
        <v>ADOBAT</v>
      </c>
      <c r="D236" t="str">
        <f t="shared" si="28"/>
        <v>Preparació per aplicació potassi</v>
      </c>
      <c r="E236" s="82">
        <f t="shared" si="28"/>
        <v>2500</v>
      </c>
      <c r="F236" s="5">
        <f t="shared" si="35"/>
        <v>0</v>
      </c>
      <c r="G236" s="5">
        <f t="shared" si="35"/>
        <v>0</v>
      </c>
      <c r="H236" s="5">
        <f t="shared" si="35"/>
        <v>0</v>
      </c>
      <c r="I236" s="5">
        <f t="shared" si="35"/>
        <v>0</v>
      </c>
      <c r="J236" s="5">
        <f t="shared" si="35"/>
        <v>0</v>
      </c>
      <c r="K236" s="5">
        <f t="shared" si="35"/>
        <v>0</v>
      </c>
      <c r="L236" s="5">
        <f t="shared" si="35"/>
        <v>0</v>
      </c>
      <c r="M236" s="5">
        <f t="shared" si="35"/>
        <v>0</v>
      </c>
      <c r="N236" s="5">
        <f t="shared" si="35"/>
        <v>0</v>
      </c>
      <c r="O236" s="5">
        <f t="shared" si="35"/>
        <v>0</v>
      </c>
      <c r="P236" s="5">
        <f t="shared" si="35"/>
        <v>0</v>
      </c>
      <c r="Q236" s="5">
        <f t="shared" si="35"/>
        <v>0</v>
      </c>
      <c r="R236" s="5">
        <f t="shared" si="35"/>
        <v>0</v>
      </c>
      <c r="S236" s="5">
        <f t="shared" si="35"/>
        <v>0</v>
      </c>
      <c r="T236" s="5">
        <f t="shared" si="35"/>
        <v>0</v>
      </c>
      <c r="U236" s="5">
        <f t="shared" si="35"/>
        <v>0</v>
      </c>
      <c r="V236" s="5">
        <f t="shared" si="35"/>
        <v>0</v>
      </c>
      <c r="W236" s="5">
        <f t="shared" si="35"/>
        <v>0</v>
      </c>
      <c r="X236" s="5">
        <f t="shared" si="35"/>
        <v>0</v>
      </c>
      <c r="Y236" s="5">
        <f t="shared" si="35"/>
        <v>0</v>
      </c>
      <c r="Z236" s="5">
        <f t="shared" si="35"/>
        <v>0</v>
      </c>
      <c r="AA236" s="5">
        <f t="shared" si="35"/>
        <v>0</v>
      </c>
      <c r="AB236" s="5">
        <f t="shared" si="35"/>
        <v>0</v>
      </c>
      <c r="AC236" s="5">
        <f t="shared" si="35"/>
        <v>0</v>
      </c>
      <c r="AD236" s="5">
        <f t="shared" si="35"/>
        <v>0</v>
      </c>
      <c r="AE236" s="5">
        <f t="shared" si="35"/>
        <v>0</v>
      </c>
      <c r="AF236" s="5">
        <f t="shared" si="35"/>
        <v>0</v>
      </c>
      <c r="AG236" s="5">
        <f t="shared" si="35"/>
        <v>0</v>
      </c>
      <c r="AH236" s="5">
        <f t="shared" si="35"/>
        <v>0</v>
      </c>
      <c r="AI236" s="5">
        <f t="shared" si="35"/>
        <v>0</v>
      </c>
      <c r="AJ236" s="5">
        <f t="shared" si="35"/>
        <v>0</v>
      </c>
      <c r="AK236" s="5">
        <f t="shared" si="35"/>
        <v>0</v>
      </c>
      <c r="AL236" s="5">
        <f t="shared" si="35"/>
        <v>0</v>
      </c>
      <c r="AM236" s="5">
        <f t="shared" si="35"/>
        <v>0</v>
      </c>
      <c r="AN236" s="5">
        <f t="shared" si="35"/>
        <v>0</v>
      </c>
      <c r="AO236" s="5">
        <f t="shared" si="35"/>
        <v>0</v>
      </c>
      <c r="AP236" s="5">
        <f t="shared" si="35"/>
        <v>0</v>
      </c>
      <c r="AQ236" s="5">
        <f t="shared" si="35"/>
        <v>0</v>
      </c>
      <c r="AR236" s="5">
        <f t="shared" si="35"/>
        <v>0</v>
      </c>
      <c r="AS236" s="5">
        <f t="shared" si="10"/>
        <v>0</v>
      </c>
      <c r="AT236" s="5">
        <f t="shared" si="32"/>
        <v>0</v>
      </c>
      <c r="AU236" s="5">
        <f t="shared" si="32"/>
        <v>0</v>
      </c>
      <c r="AV236" s="5">
        <f t="shared" si="32"/>
        <v>0</v>
      </c>
      <c r="AW236" s="5">
        <f t="shared" si="32"/>
        <v>0</v>
      </c>
      <c r="AX236" s="5">
        <f t="shared" si="32"/>
        <v>0</v>
      </c>
      <c r="AY236" s="5">
        <f t="shared" si="32"/>
        <v>0</v>
      </c>
      <c r="AZ236" s="5">
        <f t="shared" si="32"/>
        <v>0</v>
      </c>
      <c r="BA236" s="5">
        <f t="shared" si="32"/>
        <v>0</v>
      </c>
      <c r="BB236" s="5">
        <f t="shared" si="32"/>
        <v>0</v>
      </c>
      <c r="BC236" s="5">
        <f t="shared" si="32"/>
        <v>0</v>
      </c>
      <c r="BD236" s="5"/>
      <c r="BE236" s="5"/>
      <c r="BF236" s="5"/>
      <c r="BG236" s="5"/>
      <c r="BH236" s="5"/>
      <c r="BI236" s="5"/>
      <c r="BJ236" s="5"/>
    </row>
    <row r="237" spans="2:62" hidden="1">
      <c r="B237">
        <f t="shared" si="28"/>
        <v>315</v>
      </c>
      <c r="C237" t="str">
        <f t="shared" si="28"/>
        <v>PLANTACIÓ</v>
      </c>
      <c r="D237" t="str">
        <f t="shared" si="28"/>
        <v>Preparació per solcar</v>
      </c>
      <c r="E237" s="82">
        <f t="shared" si="28"/>
        <v>2500</v>
      </c>
      <c r="F237" s="5">
        <f t="shared" si="35"/>
        <v>0</v>
      </c>
      <c r="G237" s="5">
        <f t="shared" si="35"/>
        <v>0</v>
      </c>
      <c r="H237" s="5">
        <f t="shared" si="35"/>
        <v>0</v>
      </c>
      <c r="I237" s="5">
        <f t="shared" si="35"/>
        <v>0</v>
      </c>
      <c r="J237" s="5">
        <f t="shared" si="35"/>
        <v>0</v>
      </c>
      <c r="K237" s="5">
        <f t="shared" si="35"/>
        <v>0</v>
      </c>
      <c r="L237" s="5">
        <f t="shared" si="35"/>
        <v>0</v>
      </c>
      <c r="M237" s="5">
        <f t="shared" si="35"/>
        <v>0</v>
      </c>
      <c r="N237" s="5">
        <f t="shared" si="35"/>
        <v>0</v>
      </c>
      <c r="O237" s="5">
        <f t="shared" si="35"/>
        <v>0</v>
      </c>
      <c r="P237" s="5">
        <f t="shared" si="35"/>
        <v>0</v>
      </c>
      <c r="Q237" s="5">
        <f t="shared" si="35"/>
        <v>0</v>
      </c>
      <c r="R237" s="5">
        <f t="shared" si="35"/>
        <v>0</v>
      </c>
      <c r="S237" s="5">
        <f t="shared" si="35"/>
        <v>0</v>
      </c>
      <c r="T237" s="5">
        <f t="shared" si="35"/>
        <v>0</v>
      </c>
      <c r="U237" s="5">
        <f t="shared" si="35"/>
        <v>0</v>
      </c>
      <c r="V237" s="5">
        <f t="shared" si="35"/>
        <v>0</v>
      </c>
      <c r="W237" s="5">
        <f t="shared" si="35"/>
        <v>0</v>
      </c>
      <c r="X237" s="5">
        <f t="shared" si="35"/>
        <v>0</v>
      </c>
      <c r="Y237" s="5">
        <f t="shared" si="35"/>
        <v>0</v>
      </c>
      <c r="Z237" s="5">
        <f t="shared" si="35"/>
        <v>0</v>
      </c>
      <c r="AA237" s="5">
        <f t="shared" si="35"/>
        <v>0</v>
      </c>
      <c r="AB237" s="5">
        <f t="shared" si="35"/>
        <v>0</v>
      </c>
      <c r="AC237" s="5">
        <f t="shared" si="35"/>
        <v>0</v>
      </c>
      <c r="AD237" s="5">
        <f t="shared" si="35"/>
        <v>0</v>
      </c>
      <c r="AE237" s="5">
        <f t="shared" si="35"/>
        <v>0</v>
      </c>
      <c r="AF237" s="5">
        <f t="shared" si="35"/>
        <v>0</v>
      </c>
      <c r="AG237" s="5">
        <f t="shared" si="35"/>
        <v>0</v>
      </c>
      <c r="AH237" s="5">
        <f t="shared" si="35"/>
        <v>0</v>
      </c>
      <c r="AI237" s="5">
        <f t="shared" si="35"/>
        <v>0</v>
      </c>
      <c r="AJ237" s="5">
        <f t="shared" si="35"/>
        <v>0</v>
      </c>
      <c r="AK237" s="5">
        <f t="shared" si="35"/>
        <v>0</v>
      </c>
      <c r="AL237" s="5">
        <f t="shared" si="35"/>
        <v>0</v>
      </c>
      <c r="AM237" s="5">
        <f t="shared" si="35"/>
        <v>0</v>
      </c>
      <c r="AN237" s="5">
        <f t="shared" si="35"/>
        <v>0</v>
      </c>
      <c r="AO237" s="5">
        <f t="shared" si="35"/>
        <v>0</v>
      </c>
      <c r="AP237" s="5">
        <f t="shared" si="35"/>
        <v>0</v>
      </c>
      <c r="AQ237" s="5">
        <f t="shared" si="35"/>
        <v>0</v>
      </c>
      <c r="AR237" s="5">
        <f t="shared" si="35"/>
        <v>0</v>
      </c>
      <c r="AS237" s="5">
        <f t="shared" si="10"/>
        <v>0</v>
      </c>
      <c r="AT237" s="5">
        <f t="shared" si="32"/>
        <v>0</v>
      </c>
      <c r="AU237" s="5">
        <f t="shared" si="32"/>
        <v>0</v>
      </c>
      <c r="AV237" s="5">
        <f t="shared" si="32"/>
        <v>0</v>
      </c>
      <c r="AW237" s="5">
        <f t="shared" si="32"/>
        <v>0</v>
      </c>
      <c r="AX237" s="5">
        <f t="shared" si="32"/>
        <v>0</v>
      </c>
      <c r="AY237" s="5">
        <f t="shared" si="32"/>
        <v>0</v>
      </c>
      <c r="AZ237" s="5">
        <f t="shared" si="32"/>
        <v>0</v>
      </c>
      <c r="BA237" s="5">
        <f t="shared" si="32"/>
        <v>0</v>
      </c>
      <c r="BB237" s="5">
        <f t="shared" si="32"/>
        <v>0</v>
      </c>
      <c r="BC237" s="5">
        <f t="shared" si="32"/>
        <v>0</v>
      </c>
      <c r="BD237" s="5"/>
      <c r="BE237" s="5"/>
      <c r="BF237" s="5"/>
      <c r="BG237" s="5"/>
      <c r="BH237" s="5"/>
      <c r="BI237" s="5"/>
      <c r="BJ237" s="5"/>
    </row>
    <row r="238" spans="2:62" hidden="1">
      <c r="B238">
        <f t="shared" si="28"/>
        <v>325</v>
      </c>
      <c r="C238" t="str">
        <f t="shared" si="28"/>
        <v>PLANTACIÓ</v>
      </c>
      <c r="D238" t="str">
        <f t="shared" si="28"/>
        <v>Preparació per marcat</v>
      </c>
      <c r="E238" s="82">
        <f t="shared" si="28"/>
        <v>2500</v>
      </c>
      <c r="F238" s="5">
        <f t="shared" si="35"/>
        <v>0</v>
      </c>
      <c r="G238" s="5">
        <f t="shared" si="35"/>
        <v>0</v>
      </c>
      <c r="H238" s="5">
        <f t="shared" si="35"/>
        <v>0</v>
      </c>
      <c r="I238" s="5">
        <f t="shared" si="35"/>
        <v>0</v>
      </c>
      <c r="J238" s="5">
        <f t="shared" si="35"/>
        <v>0</v>
      </c>
      <c r="K238" s="5">
        <f t="shared" si="35"/>
        <v>0</v>
      </c>
      <c r="L238" s="5">
        <f t="shared" si="35"/>
        <v>0</v>
      </c>
      <c r="M238" s="5">
        <f t="shared" si="35"/>
        <v>0</v>
      </c>
      <c r="N238" s="5">
        <f t="shared" si="35"/>
        <v>0</v>
      </c>
      <c r="O238" s="5">
        <f t="shared" si="35"/>
        <v>0</v>
      </c>
      <c r="P238" s="5">
        <f t="shared" si="35"/>
        <v>0</v>
      </c>
      <c r="Q238" s="5">
        <f t="shared" si="35"/>
        <v>0</v>
      </c>
      <c r="R238" s="5">
        <f t="shared" si="35"/>
        <v>0</v>
      </c>
      <c r="S238" s="5">
        <f t="shared" si="35"/>
        <v>0</v>
      </c>
      <c r="T238" s="5">
        <f t="shared" si="35"/>
        <v>0</v>
      </c>
      <c r="U238" s="5">
        <f t="shared" si="35"/>
        <v>0</v>
      </c>
      <c r="V238" s="5">
        <f t="shared" si="35"/>
        <v>0</v>
      </c>
      <c r="W238" s="5">
        <f t="shared" si="35"/>
        <v>0</v>
      </c>
      <c r="X238" s="5">
        <f t="shared" si="35"/>
        <v>0</v>
      </c>
      <c r="Y238" s="5">
        <f t="shared" si="35"/>
        <v>0</v>
      </c>
      <c r="Z238" s="5">
        <f t="shared" si="35"/>
        <v>0</v>
      </c>
      <c r="AA238" s="5">
        <f t="shared" si="35"/>
        <v>0</v>
      </c>
      <c r="AB238" s="5">
        <f t="shared" si="35"/>
        <v>0</v>
      </c>
      <c r="AC238" s="5">
        <f t="shared" si="35"/>
        <v>0</v>
      </c>
      <c r="AD238" s="5">
        <f t="shared" si="35"/>
        <v>0</v>
      </c>
      <c r="AE238" s="5">
        <f t="shared" si="35"/>
        <v>0</v>
      </c>
      <c r="AF238" s="5">
        <f t="shared" si="35"/>
        <v>0</v>
      </c>
      <c r="AG238" s="5">
        <f t="shared" si="35"/>
        <v>0</v>
      </c>
      <c r="AH238" s="5">
        <f t="shared" si="35"/>
        <v>0</v>
      </c>
      <c r="AI238" s="5">
        <f t="shared" si="35"/>
        <v>0</v>
      </c>
      <c r="AJ238" s="5">
        <f t="shared" si="35"/>
        <v>0</v>
      </c>
      <c r="AK238" s="5">
        <f t="shared" si="35"/>
        <v>0</v>
      </c>
      <c r="AL238" s="5">
        <f t="shared" si="35"/>
        <v>0</v>
      </c>
      <c r="AM238" s="5">
        <f t="shared" si="35"/>
        <v>0</v>
      </c>
      <c r="AN238" s="5">
        <f t="shared" si="35"/>
        <v>0</v>
      </c>
      <c r="AO238" s="5">
        <f t="shared" si="35"/>
        <v>0</v>
      </c>
      <c r="AP238" s="5">
        <f t="shared" si="35"/>
        <v>0</v>
      </c>
      <c r="AQ238" s="5">
        <f t="shared" si="35"/>
        <v>0</v>
      </c>
      <c r="AR238" s="5">
        <f t="shared" si="35"/>
        <v>0</v>
      </c>
      <c r="AS238" s="5">
        <f t="shared" si="10"/>
        <v>0</v>
      </c>
      <c r="AT238" s="5">
        <f t="shared" si="32"/>
        <v>0</v>
      </c>
      <c r="AU238" s="5">
        <f t="shared" si="32"/>
        <v>0</v>
      </c>
      <c r="AV238" s="5">
        <f t="shared" si="32"/>
        <v>0</v>
      </c>
      <c r="AW238" s="5">
        <f t="shared" si="32"/>
        <v>0</v>
      </c>
      <c r="AX238" s="5">
        <f t="shared" si="32"/>
        <v>0</v>
      </c>
      <c r="AY238" s="5">
        <f t="shared" si="32"/>
        <v>0</v>
      </c>
      <c r="AZ238" s="5">
        <f t="shared" si="32"/>
        <v>0</v>
      </c>
      <c r="BA238" s="5">
        <f t="shared" si="32"/>
        <v>0</v>
      </c>
      <c r="BB238" s="5">
        <f t="shared" si="32"/>
        <v>0</v>
      </c>
      <c r="BC238" s="5">
        <f t="shared" si="32"/>
        <v>0</v>
      </c>
      <c r="BD238" s="5"/>
      <c r="BE238" s="5"/>
      <c r="BF238" s="5"/>
      <c r="BG238" s="5"/>
      <c r="BH238" s="5"/>
      <c r="BI238" s="5"/>
      <c r="BJ238" s="5"/>
    </row>
    <row r="239" spans="2:62" hidden="1">
      <c r="B239">
        <f t="shared" si="28"/>
        <v>335</v>
      </c>
      <c r="C239" t="str">
        <f t="shared" si="28"/>
        <v>PLANTACIÓ</v>
      </c>
      <c r="D239" t="str">
        <f t="shared" si="28"/>
        <v>Preparació per plantació manual col o bròcoli</v>
      </c>
      <c r="E239" s="82">
        <f t="shared" si="28"/>
        <v>2500</v>
      </c>
      <c r="F239" s="5">
        <f t="shared" si="35"/>
        <v>0</v>
      </c>
      <c r="G239" s="5">
        <f t="shared" si="35"/>
        <v>0</v>
      </c>
      <c r="H239" s="5">
        <f t="shared" si="35"/>
        <v>0</v>
      </c>
      <c r="I239" s="5">
        <f t="shared" si="35"/>
        <v>0</v>
      </c>
      <c r="J239" s="5">
        <f t="shared" si="35"/>
        <v>0</v>
      </c>
      <c r="K239" s="5">
        <f t="shared" si="35"/>
        <v>0</v>
      </c>
      <c r="L239" s="5">
        <f t="shared" si="35"/>
        <v>0</v>
      </c>
      <c r="M239" s="5">
        <f t="shared" si="35"/>
        <v>0</v>
      </c>
      <c r="N239" s="5">
        <f t="shared" si="35"/>
        <v>0</v>
      </c>
      <c r="O239" s="5">
        <f t="shared" si="35"/>
        <v>0</v>
      </c>
      <c r="P239" s="5">
        <f t="shared" si="35"/>
        <v>0</v>
      </c>
      <c r="Q239" s="5">
        <f t="shared" si="35"/>
        <v>0</v>
      </c>
      <c r="R239" s="5">
        <f t="shared" si="35"/>
        <v>0</v>
      </c>
      <c r="S239" s="5">
        <f t="shared" si="35"/>
        <v>0</v>
      </c>
      <c r="T239" s="5">
        <f t="shared" si="35"/>
        <v>0</v>
      </c>
      <c r="U239" s="5">
        <f t="shared" si="35"/>
        <v>0</v>
      </c>
      <c r="V239" s="5">
        <f t="shared" si="35"/>
        <v>0</v>
      </c>
      <c r="W239" s="5">
        <f t="shared" si="35"/>
        <v>0</v>
      </c>
      <c r="X239" s="5">
        <f t="shared" si="35"/>
        <v>0</v>
      </c>
      <c r="Y239" s="5">
        <f t="shared" si="35"/>
        <v>0</v>
      </c>
      <c r="Z239" s="5">
        <f t="shared" si="35"/>
        <v>0</v>
      </c>
      <c r="AA239" s="5">
        <f t="shared" si="35"/>
        <v>0</v>
      </c>
      <c r="AB239" s="5">
        <f t="shared" si="35"/>
        <v>0</v>
      </c>
      <c r="AC239" s="5">
        <f t="shared" si="35"/>
        <v>0</v>
      </c>
      <c r="AD239" s="5">
        <f t="shared" si="35"/>
        <v>0</v>
      </c>
      <c r="AE239" s="5">
        <f t="shared" si="35"/>
        <v>0</v>
      </c>
      <c r="AF239" s="5">
        <f t="shared" si="35"/>
        <v>0</v>
      </c>
      <c r="AG239" s="5">
        <f t="shared" si="35"/>
        <v>0</v>
      </c>
      <c r="AH239" s="5">
        <f t="shared" si="35"/>
        <v>0</v>
      </c>
      <c r="AI239" s="5">
        <f t="shared" si="35"/>
        <v>0</v>
      </c>
      <c r="AJ239" s="5">
        <f t="shared" si="35"/>
        <v>0</v>
      </c>
      <c r="AK239" s="5">
        <f t="shared" si="35"/>
        <v>0</v>
      </c>
      <c r="AL239" s="5">
        <f t="shared" si="35"/>
        <v>0</v>
      </c>
      <c r="AM239" s="5">
        <f t="shared" si="35"/>
        <v>0</v>
      </c>
      <c r="AN239" s="5">
        <f t="shared" si="35"/>
        <v>0</v>
      </c>
      <c r="AO239" s="5">
        <f t="shared" si="35"/>
        <v>0</v>
      </c>
      <c r="AP239" s="5">
        <f t="shared" si="35"/>
        <v>0</v>
      </c>
      <c r="AQ239" s="5">
        <f t="shared" si="35"/>
        <v>0</v>
      </c>
      <c r="AR239" s="5">
        <f t="shared" si="35"/>
        <v>0</v>
      </c>
      <c r="AS239" s="5">
        <f t="shared" si="10"/>
        <v>0</v>
      </c>
      <c r="AT239" s="5">
        <f t="shared" si="32"/>
        <v>0</v>
      </c>
      <c r="AU239" s="5">
        <f t="shared" si="32"/>
        <v>0</v>
      </c>
      <c r="AV239" s="5">
        <f t="shared" si="32"/>
        <v>0</v>
      </c>
      <c r="AW239" s="5">
        <f t="shared" si="32"/>
        <v>0</v>
      </c>
      <c r="AX239" s="5">
        <f t="shared" si="32"/>
        <v>0</v>
      </c>
      <c r="AY239" s="5">
        <f t="shared" si="32"/>
        <v>0</v>
      </c>
      <c r="AZ239" s="5">
        <f t="shared" si="32"/>
        <v>0</v>
      </c>
      <c r="BA239" s="5">
        <f t="shared" si="32"/>
        <v>0</v>
      </c>
      <c r="BB239" s="5">
        <f t="shared" si="32"/>
        <v>0</v>
      </c>
      <c r="BC239" s="5">
        <f t="shared" si="32"/>
        <v>0</v>
      </c>
      <c r="BD239" s="5"/>
      <c r="BE239" s="5"/>
      <c r="BF239" s="5"/>
      <c r="BG239" s="5"/>
      <c r="BH239" s="5"/>
      <c r="BI239" s="5"/>
      <c r="BJ239" s="5"/>
    </row>
    <row r="240" spans="2:62" hidden="1">
      <c r="B240">
        <f t="shared" si="28"/>
        <v>345</v>
      </c>
      <c r="C240" t="str">
        <f t="shared" si="28"/>
        <v>PLANTACIÓ</v>
      </c>
      <c r="D240" t="str">
        <f t="shared" si="28"/>
        <v>Preparació per plantació manual calçots</v>
      </c>
      <c r="E240" s="82">
        <f t="shared" si="28"/>
        <v>2500</v>
      </c>
      <c r="F240" s="5">
        <f t="shared" si="35"/>
        <v>0</v>
      </c>
      <c r="G240" s="5">
        <f t="shared" si="35"/>
        <v>0</v>
      </c>
      <c r="H240" s="5">
        <f t="shared" si="35"/>
        <v>0</v>
      </c>
      <c r="I240" s="5">
        <f t="shared" si="35"/>
        <v>0</v>
      </c>
      <c r="J240" s="5">
        <f t="shared" si="35"/>
        <v>0</v>
      </c>
      <c r="K240" s="5">
        <f t="shared" si="35"/>
        <v>0</v>
      </c>
      <c r="L240" s="5">
        <f t="shared" si="35"/>
        <v>0</v>
      </c>
      <c r="M240" s="5">
        <f t="shared" si="35"/>
        <v>0</v>
      </c>
      <c r="N240" s="5">
        <f t="shared" si="35"/>
        <v>0</v>
      </c>
      <c r="O240" s="5">
        <f t="shared" si="35"/>
        <v>0</v>
      </c>
      <c r="P240" s="5">
        <f t="shared" si="35"/>
        <v>0</v>
      </c>
      <c r="Q240" s="5">
        <f t="shared" si="35"/>
        <v>0</v>
      </c>
      <c r="R240" s="5">
        <f t="shared" si="35"/>
        <v>0</v>
      </c>
      <c r="S240" s="5">
        <f t="shared" si="35"/>
        <v>0</v>
      </c>
      <c r="T240" s="5">
        <f t="shared" si="35"/>
        <v>0</v>
      </c>
      <c r="U240" s="5">
        <f t="shared" si="35"/>
        <v>0</v>
      </c>
      <c r="V240" s="5">
        <f t="shared" si="35"/>
        <v>0</v>
      </c>
      <c r="W240" s="5">
        <f t="shared" si="35"/>
        <v>0</v>
      </c>
      <c r="X240" s="5">
        <f t="shared" si="35"/>
        <v>0</v>
      </c>
      <c r="Y240" s="5">
        <f t="shared" si="35"/>
        <v>0</v>
      </c>
      <c r="Z240" s="5">
        <f t="shared" si="35"/>
        <v>0</v>
      </c>
      <c r="AA240" s="5">
        <f t="shared" si="35"/>
        <v>0</v>
      </c>
      <c r="AB240" s="5">
        <f t="shared" si="35"/>
        <v>0</v>
      </c>
      <c r="AC240" s="5">
        <f t="shared" si="35"/>
        <v>0</v>
      </c>
      <c r="AD240" s="5">
        <f t="shared" si="35"/>
        <v>0</v>
      </c>
      <c r="AE240" s="5">
        <f t="shared" si="35"/>
        <v>0</v>
      </c>
      <c r="AF240" s="5">
        <f t="shared" si="35"/>
        <v>0</v>
      </c>
      <c r="AG240" s="5">
        <f t="shared" si="35"/>
        <v>0</v>
      </c>
      <c r="AH240" s="5">
        <f t="shared" si="35"/>
        <v>0</v>
      </c>
      <c r="AI240" s="5">
        <f t="shared" si="35"/>
        <v>0</v>
      </c>
      <c r="AJ240" s="5">
        <f t="shared" si="35"/>
        <v>0</v>
      </c>
      <c r="AK240" s="5">
        <f t="shared" si="35"/>
        <v>0</v>
      </c>
      <c r="AL240" s="5">
        <f t="shared" si="35"/>
        <v>0</v>
      </c>
      <c r="AM240" s="5">
        <f t="shared" si="35"/>
        <v>0</v>
      </c>
      <c r="AN240" s="5">
        <f t="shared" si="35"/>
        <v>0</v>
      </c>
      <c r="AO240" s="5">
        <f t="shared" si="35"/>
        <v>0</v>
      </c>
      <c r="AP240" s="5">
        <f t="shared" si="35"/>
        <v>0</v>
      </c>
      <c r="AQ240" s="5">
        <f t="shared" si="35"/>
        <v>0</v>
      </c>
      <c r="AR240" s="5">
        <f t="shared" si="35"/>
        <v>0</v>
      </c>
      <c r="AS240" s="5">
        <f t="shared" si="10"/>
        <v>0</v>
      </c>
      <c r="AT240" s="5">
        <f t="shared" si="32"/>
        <v>0</v>
      </c>
      <c r="AU240" s="5">
        <f t="shared" si="32"/>
        <v>0</v>
      </c>
      <c r="AV240" s="5">
        <f t="shared" si="32"/>
        <v>0</v>
      </c>
      <c r="AW240" s="5">
        <f t="shared" si="32"/>
        <v>0</v>
      </c>
      <c r="AX240" s="5">
        <f t="shared" si="32"/>
        <v>0</v>
      </c>
      <c r="AY240" s="5">
        <f t="shared" si="32"/>
        <v>0</v>
      </c>
      <c r="AZ240" s="5">
        <f t="shared" si="32"/>
        <v>0</v>
      </c>
      <c r="BA240" s="5">
        <f t="shared" si="32"/>
        <v>0</v>
      </c>
      <c r="BB240" s="5">
        <f t="shared" si="32"/>
        <v>0</v>
      </c>
      <c r="BC240" s="5">
        <f t="shared" si="32"/>
        <v>0</v>
      </c>
      <c r="BD240" s="5"/>
      <c r="BE240" s="5"/>
      <c r="BF240" s="5"/>
      <c r="BG240" s="5"/>
      <c r="BH240" s="5"/>
      <c r="BI240" s="5"/>
      <c r="BJ240" s="5"/>
    </row>
    <row r="241" spans="2:62" hidden="1">
      <c r="B241">
        <f t="shared" ref="B241:E256" si="36">+B116</f>
        <v>355</v>
      </c>
      <c r="C241" t="str">
        <f t="shared" si="36"/>
        <v>PLANTACIÓ</v>
      </c>
      <c r="D241" t="str">
        <f t="shared" si="36"/>
        <v>Preparació per plantació manual enciam</v>
      </c>
      <c r="E241" s="82">
        <f t="shared" si="36"/>
        <v>2500</v>
      </c>
      <c r="F241" s="5">
        <f t="shared" si="35"/>
        <v>0</v>
      </c>
      <c r="G241" s="5">
        <f t="shared" si="35"/>
        <v>0</v>
      </c>
      <c r="H241" s="5">
        <f t="shared" si="35"/>
        <v>0</v>
      </c>
      <c r="I241" s="5">
        <f t="shared" si="35"/>
        <v>0</v>
      </c>
      <c r="J241" s="5">
        <f t="shared" si="35"/>
        <v>0</v>
      </c>
      <c r="K241" s="5">
        <f t="shared" si="35"/>
        <v>0</v>
      </c>
      <c r="L241" s="5">
        <f t="shared" si="35"/>
        <v>0</v>
      </c>
      <c r="M241" s="5">
        <f t="shared" si="35"/>
        <v>0</v>
      </c>
      <c r="N241" s="5">
        <f t="shared" si="35"/>
        <v>0</v>
      </c>
      <c r="O241" s="5">
        <f t="shared" si="35"/>
        <v>0</v>
      </c>
      <c r="P241" s="5">
        <f t="shared" si="35"/>
        <v>0</v>
      </c>
      <c r="Q241" s="5">
        <f t="shared" si="35"/>
        <v>0</v>
      </c>
      <c r="R241" s="5">
        <f t="shared" si="35"/>
        <v>0</v>
      </c>
      <c r="S241" s="5">
        <f t="shared" si="35"/>
        <v>0</v>
      </c>
      <c r="T241" s="5">
        <f t="shared" si="35"/>
        <v>0</v>
      </c>
      <c r="U241" s="5">
        <f t="shared" si="35"/>
        <v>0</v>
      </c>
      <c r="V241" s="5">
        <f t="shared" si="35"/>
        <v>0</v>
      </c>
      <c r="W241" s="5">
        <f t="shared" si="35"/>
        <v>0</v>
      </c>
      <c r="X241" s="5">
        <f t="shared" si="35"/>
        <v>0</v>
      </c>
      <c r="Y241" s="5">
        <f t="shared" si="35"/>
        <v>0</v>
      </c>
      <c r="Z241" s="5">
        <f t="shared" si="35"/>
        <v>0</v>
      </c>
      <c r="AA241" s="5">
        <f t="shared" ref="AA241:AR241" si="37">IF($E$4&lt;$E241,$E$4/$E241*AA116*AA$49,AA116*AA$49)</f>
        <v>0</v>
      </c>
      <c r="AB241" s="5">
        <f t="shared" si="37"/>
        <v>0</v>
      </c>
      <c r="AC241" s="5">
        <f t="shared" si="37"/>
        <v>0</v>
      </c>
      <c r="AD241" s="5">
        <f t="shared" si="37"/>
        <v>0</v>
      </c>
      <c r="AE241" s="5">
        <f t="shared" si="37"/>
        <v>0</v>
      </c>
      <c r="AF241" s="5">
        <f t="shared" si="37"/>
        <v>0</v>
      </c>
      <c r="AG241" s="5">
        <f t="shared" si="37"/>
        <v>0</v>
      </c>
      <c r="AH241" s="5">
        <f t="shared" si="37"/>
        <v>0</v>
      </c>
      <c r="AI241" s="5">
        <f t="shared" si="37"/>
        <v>0</v>
      </c>
      <c r="AJ241" s="5">
        <f t="shared" si="37"/>
        <v>0</v>
      </c>
      <c r="AK241" s="5">
        <f t="shared" si="37"/>
        <v>0</v>
      </c>
      <c r="AL241" s="5">
        <f t="shared" si="37"/>
        <v>0</v>
      </c>
      <c r="AM241" s="5">
        <f t="shared" si="37"/>
        <v>0</v>
      </c>
      <c r="AN241" s="5">
        <f t="shared" si="37"/>
        <v>0</v>
      </c>
      <c r="AO241" s="5">
        <f t="shared" si="37"/>
        <v>0</v>
      </c>
      <c r="AP241" s="5">
        <f t="shared" si="37"/>
        <v>0</v>
      </c>
      <c r="AQ241" s="5">
        <f t="shared" si="37"/>
        <v>0</v>
      </c>
      <c r="AR241" s="5">
        <f t="shared" si="37"/>
        <v>0</v>
      </c>
      <c r="AS241" s="5">
        <f t="shared" ref="AS241:AS275" si="38">SUM(F241:AR241)</f>
        <v>0</v>
      </c>
      <c r="AT241" s="5">
        <f t="shared" si="32"/>
        <v>0</v>
      </c>
      <c r="AU241" s="5">
        <f t="shared" si="32"/>
        <v>0</v>
      </c>
      <c r="AV241" s="5">
        <f t="shared" si="32"/>
        <v>0</v>
      </c>
      <c r="AW241" s="5">
        <f t="shared" si="32"/>
        <v>0</v>
      </c>
      <c r="AX241" s="5">
        <f t="shared" si="32"/>
        <v>0</v>
      </c>
      <c r="AY241" s="5">
        <f t="shared" si="32"/>
        <v>0</v>
      </c>
      <c r="AZ241" s="5">
        <f t="shared" si="32"/>
        <v>0</v>
      </c>
      <c r="BA241" s="5">
        <f t="shared" si="32"/>
        <v>0</v>
      </c>
      <c r="BB241" s="5">
        <f t="shared" si="32"/>
        <v>0</v>
      </c>
      <c r="BC241" s="5">
        <f t="shared" si="32"/>
        <v>0</v>
      </c>
      <c r="BD241" s="5"/>
      <c r="BE241" s="5"/>
      <c r="BF241" s="5"/>
      <c r="BG241" s="5"/>
      <c r="BH241" s="5"/>
      <c r="BI241" s="5"/>
      <c r="BJ241" s="5"/>
    </row>
    <row r="242" spans="2:62" hidden="1">
      <c r="B242">
        <f t="shared" si="36"/>
        <v>365</v>
      </c>
      <c r="C242" t="str">
        <f t="shared" si="36"/>
        <v>PLANTACIÓ</v>
      </c>
      <c r="D242" t="str">
        <f t="shared" si="36"/>
        <v>Preparació per plantació manual bleda</v>
      </c>
      <c r="E242" s="82">
        <f t="shared" si="36"/>
        <v>2500</v>
      </c>
      <c r="F242" s="5">
        <f t="shared" ref="F242:AR248" si="39">IF($E$4&lt;$E242,$E$4/$E242*F117*F$49,F117*F$49)</f>
        <v>0</v>
      </c>
      <c r="G242" s="5">
        <f t="shared" si="39"/>
        <v>0</v>
      </c>
      <c r="H242" s="5">
        <f t="shared" si="39"/>
        <v>0</v>
      </c>
      <c r="I242" s="5">
        <f t="shared" si="39"/>
        <v>0</v>
      </c>
      <c r="J242" s="5">
        <f t="shared" si="39"/>
        <v>0</v>
      </c>
      <c r="K242" s="5">
        <f t="shared" si="39"/>
        <v>0</v>
      </c>
      <c r="L242" s="5">
        <f t="shared" si="39"/>
        <v>0</v>
      </c>
      <c r="M242" s="5">
        <f t="shared" si="39"/>
        <v>0</v>
      </c>
      <c r="N242" s="5">
        <f t="shared" si="39"/>
        <v>0</v>
      </c>
      <c r="O242" s="5">
        <f t="shared" si="39"/>
        <v>0</v>
      </c>
      <c r="P242" s="5">
        <f t="shared" si="39"/>
        <v>0</v>
      </c>
      <c r="Q242" s="5">
        <f t="shared" si="39"/>
        <v>0</v>
      </c>
      <c r="R242" s="5">
        <f t="shared" si="39"/>
        <v>0</v>
      </c>
      <c r="S242" s="5">
        <f t="shared" si="39"/>
        <v>0</v>
      </c>
      <c r="T242" s="5">
        <f t="shared" si="39"/>
        <v>0</v>
      </c>
      <c r="U242" s="5">
        <f t="shared" si="39"/>
        <v>0</v>
      </c>
      <c r="V242" s="5">
        <f t="shared" si="39"/>
        <v>0</v>
      </c>
      <c r="W242" s="5">
        <f t="shared" si="39"/>
        <v>0</v>
      </c>
      <c r="X242" s="5">
        <f t="shared" si="39"/>
        <v>0</v>
      </c>
      <c r="Y242" s="5">
        <f t="shared" si="39"/>
        <v>0</v>
      </c>
      <c r="Z242" s="5">
        <f t="shared" si="39"/>
        <v>0</v>
      </c>
      <c r="AA242" s="5">
        <f t="shared" si="39"/>
        <v>0</v>
      </c>
      <c r="AB242" s="5">
        <f t="shared" si="39"/>
        <v>0</v>
      </c>
      <c r="AC242" s="5">
        <f t="shared" si="39"/>
        <v>0</v>
      </c>
      <c r="AD242" s="5">
        <f t="shared" si="39"/>
        <v>0</v>
      </c>
      <c r="AE242" s="5">
        <f t="shared" si="39"/>
        <v>0</v>
      </c>
      <c r="AF242" s="5">
        <f t="shared" si="39"/>
        <v>0</v>
      </c>
      <c r="AG242" s="5">
        <f t="shared" si="39"/>
        <v>0</v>
      </c>
      <c r="AH242" s="5">
        <f t="shared" si="39"/>
        <v>0</v>
      </c>
      <c r="AI242" s="5">
        <f t="shared" si="39"/>
        <v>0</v>
      </c>
      <c r="AJ242" s="5">
        <f t="shared" si="39"/>
        <v>0</v>
      </c>
      <c r="AK242" s="5">
        <f t="shared" si="39"/>
        <v>0</v>
      </c>
      <c r="AL242" s="5">
        <f t="shared" si="39"/>
        <v>0</v>
      </c>
      <c r="AM242" s="5">
        <f t="shared" si="39"/>
        <v>0</v>
      </c>
      <c r="AN242" s="5">
        <f t="shared" si="39"/>
        <v>0</v>
      </c>
      <c r="AO242" s="5">
        <f t="shared" si="39"/>
        <v>0</v>
      </c>
      <c r="AP242" s="5">
        <f t="shared" si="39"/>
        <v>0</v>
      </c>
      <c r="AQ242" s="5">
        <f t="shared" si="39"/>
        <v>0</v>
      </c>
      <c r="AR242" s="5">
        <f t="shared" si="39"/>
        <v>0</v>
      </c>
      <c r="AS242" s="5">
        <f t="shared" si="38"/>
        <v>0</v>
      </c>
      <c r="AT242" s="5">
        <f t="shared" si="32"/>
        <v>0</v>
      </c>
      <c r="AU242" s="5">
        <f t="shared" si="32"/>
        <v>0</v>
      </c>
      <c r="AV242" s="5">
        <f t="shared" si="32"/>
        <v>0</v>
      </c>
      <c r="AW242" s="5">
        <f t="shared" si="32"/>
        <v>0</v>
      </c>
      <c r="AX242" s="5">
        <f t="shared" si="32"/>
        <v>0</v>
      </c>
      <c r="AY242" s="5">
        <f t="shared" si="32"/>
        <v>0</v>
      </c>
      <c r="AZ242" s="5">
        <f t="shared" si="32"/>
        <v>0</v>
      </c>
      <c r="BA242" s="5">
        <f t="shared" si="32"/>
        <v>0</v>
      </c>
      <c r="BB242" s="5">
        <f t="shared" si="32"/>
        <v>0</v>
      </c>
      <c r="BC242" s="5">
        <f t="shared" si="32"/>
        <v>0</v>
      </c>
      <c r="BD242" s="5"/>
      <c r="BE242" s="5"/>
      <c r="BF242" s="5"/>
      <c r="BG242" s="5"/>
      <c r="BH242" s="5"/>
      <c r="BI242" s="5"/>
      <c r="BJ242" s="5"/>
    </row>
    <row r="243" spans="2:62" hidden="1">
      <c r="B243">
        <f t="shared" si="36"/>
        <v>375</v>
      </c>
      <c r="C243" t="str">
        <f t="shared" si="36"/>
        <v>PLANTACIÓ</v>
      </c>
      <c r="D243" t="str">
        <f t="shared" si="36"/>
        <v>Preparació per plantació manual tomàquet</v>
      </c>
      <c r="E243" s="82">
        <f t="shared" si="36"/>
        <v>2500</v>
      </c>
      <c r="F243" s="5">
        <f t="shared" si="39"/>
        <v>0</v>
      </c>
      <c r="G243" s="5">
        <f t="shared" si="39"/>
        <v>0</v>
      </c>
      <c r="H243" s="5">
        <f t="shared" si="39"/>
        <v>0</v>
      </c>
      <c r="I243" s="5">
        <f t="shared" si="39"/>
        <v>0</v>
      </c>
      <c r="J243" s="5">
        <f t="shared" si="39"/>
        <v>0</v>
      </c>
      <c r="K243" s="5">
        <f t="shared" si="39"/>
        <v>0</v>
      </c>
      <c r="L243" s="5">
        <f t="shared" si="39"/>
        <v>0</v>
      </c>
      <c r="M243" s="5">
        <f t="shared" si="39"/>
        <v>0</v>
      </c>
      <c r="N243" s="5">
        <f t="shared" si="39"/>
        <v>0</v>
      </c>
      <c r="O243" s="5">
        <f t="shared" si="39"/>
        <v>0</v>
      </c>
      <c r="P243" s="5">
        <f t="shared" si="39"/>
        <v>0</v>
      </c>
      <c r="Q243" s="5">
        <f t="shared" si="39"/>
        <v>0</v>
      </c>
      <c r="R243" s="5">
        <f t="shared" si="39"/>
        <v>0</v>
      </c>
      <c r="S243" s="5">
        <f t="shared" si="39"/>
        <v>0</v>
      </c>
      <c r="T243" s="5">
        <f t="shared" si="39"/>
        <v>0</v>
      </c>
      <c r="U243" s="5">
        <f t="shared" si="39"/>
        <v>0</v>
      </c>
      <c r="V243" s="5">
        <f t="shared" si="39"/>
        <v>0</v>
      </c>
      <c r="W243" s="5">
        <f t="shared" si="39"/>
        <v>0</v>
      </c>
      <c r="X243" s="5">
        <f t="shared" si="39"/>
        <v>0</v>
      </c>
      <c r="Y243" s="5">
        <f t="shared" si="39"/>
        <v>0</v>
      </c>
      <c r="Z243" s="5">
        <f t="shared" si="39"/>
        <v>0</v>
      </c>
      <c r="AA243" s="5">
        <f t="shared" si="39"/>
        <v>0</v>
      </c>
      <c r="AB243" s="5">
        <f t="shared" si="39"/>
        <v>0</v>
      </c>
      <c r="AC243" s="5">
        <f t="shared" si="39"/>
        <v>0</v>
      </c>
      <c r="AD243" s="5">
        <f t="shared" si="39"/>
        <v>0</v>
      </c>
      <c r="AE243" s="5">
        <f t="shared" si="39"/>
        <v>0</v>
      </c>
      <c r="AF243" s="5">
        <f t="shared" si="39"/>
        <v>0</v>
      </c>
      <c r="AG243" s="5">
        <f t="shared" si="39"/>
        <v>0</v>
      </c>
      <c r="AH243" s="5">
        <f t="shared" si="39"/>
        <v>0</v>
      </c>
      <c r="AI243" s="5">
        <f t="shared" si="39"/>
        <v>0</v>
      </c>
      <c r="AJ243" s="5">
        <f t="shared" si="39"/>
        <v>0</v>
      </c>
      <c r="AK243" s="5">
        <f t="shared" si="39"/>
        <v>0</v>
      </c>
      <c r="AL243" s="5">
        <f t="shared" si="39"/>
        <v>0</v>
      </c>
      <c r="AM243" s="5">
        <f t="shared" si="39"/>
        <v>0</v>
      </c>
      <c r="AN243" s="5">
        <f t="shared" si="39"/>
        <v>0</v>
      </c>
      <c r="AO243" s="5">
        <f t="shared" si="39"/>
        <v>0</v>
      </c>
      <c r="AP243" s="5">
        <f t="shared" si="39"/>
        <v>0</v>
      </c>
      <c r="AQ243" s="5">
        <f t="shared" si="39"/>
        <v>0</v>
      </c>
      <c r="AR243" s="5">
        <f t="shared" si="39"/>
        <v>0</v>
      </c>
      <c r="AS243" s="5">
        <f t="shared" si="38"/>
        <v>0</v>
      </c>
      <c r="AT243" s="5">
        <f t="shared" ref="AT243:BC258" si="40">IF($E$4&lt;$E243,$E$4/$E243*AT118*AT$49,AT118*AT$49)</f>
        <v>0</v>
      </c>
      <c r="AU243" s="5">
        <f t="shared" si="40"/>
        <v>0</v>
      </c>
      <c r="AV243" s="5">
        <f t="shared" si="40"/>
        <v>0</v>
      </c>
      <c r="AW243" s="5">
        <f t="shared" si="40"/>
        <v>0</v>
      </c>
      <c r="AX243" s="5">
        <f t="shared" si="40"/>
        <v>0</v>
      </c>
      <c r="AY243" s="5">
        <f t="shared" si="40"/>
        <v>0</v>
      </c>
      <c r="AZ243" s="5">
        <f t="shared" si="40"/>
        <v>0</v>
      </c>
      <c r="BA243" s="5">
        <f t="shared" si="40"/>
        <v>0</v>
      </c>
      <c r="BB243" s="5">
        <f t="shared" si="40"/>
        <v>0</v>
      </c>
      <c r="BC243" s="5">
        <f t="shared" si="40"/>
        <v>0</v>
      </c>
      <c r="BD243" s="5"/>
      <c r="BE243" s="5"/>
      <c r="BF243" s="5"/>
      <c r="BG243" s="5"/>
      <c r="BH243" s="5"/>
      <c r="BI243" s="5"/>
      <c r="BJ243" s="5"/>
    </row>
    <row r="244" spans="2:62" hidden="1">
      <c r="B244">
        <f t="shared" si="36"/>
        <v>385</v>
      </c>
      <c r="C244" t="str">
        <f t="shared" si="36"/>
        <v>PLANTACIÓ</v>
      </c>
      <c r="D244" t="str">
        <f t="shared" si="36"/>
        <v>Preparació per plantació manual carbassa</v>
      </c>
      <c r="E244" s="82">
        <f t="shared" si="36"/>
        <v>2500</v>
      </c>
      <c r="F244" s="5">
        <f t="shared" si="39"/>
        <v>0</v>
      </c>
      <c r="G244" s="5">
        <f t="shared" si="39"/>
        <v>0</v>
      </c>
      <c r="H244" s="5">
        <f t="shared" si="39"/>
        <v>0</v>
      </c>
      <c r="I244" s="5">
        <f t="shared" si="39"/>
        <v>0</v>
      </c>
      <c r="J244" s="5">
        <f t="shared" si="39"/>
        <v>0</v>
      </c>
      <c r="K244" s="5">
        <f t="shared" si="39"/>
        <v>0</v>
      </c>
      <c r="L244" s="5">
        <f t="shared" si="39"/>
        <v>0</v>
      </c>
      <c r="M244" s="5">
        <f t="shared" si="39"/>
        <v>0</v>
      </c>
      <c r="N244" s="5">
        <f t="shared" si="39"/>
        <v>0</v>
      </c>
      <c r="O244" s="5">
        <f t="shared" si="39"/>
        <v>0</v>
      </c>
      <c r="P244" s="5">
        <f t="shared" si="39"/>
        <v>0</v>
      </c>
      <c r="Q244" s="5">
        <f t="shared" si="39"/>
        <v>0</v>
      </c>
      <c r="R244" s="5">
        <f t="shared" si="39"/>
        <v>0</v>
      </c>
      <c r="S244" s="5">
        <f t="shared" si="39"/>
        <v>0</v>
      </c>
      <c r="T244" s="5">
        <f t="shared" si="39"/>
        <v>0</v>
      </c>
      <c r="U244" s="5">
        <f t="shared" si="39"/>
        <v>0</v>
      </c>
      <c r="V244" s="5">
        <f t="shared" si="39"/>
        <v>0</v>
      </c>
      <c r="W244" s="5">
        <f t="shared" si="39"/>
        <v>0</v>
      </c>
      <c r="X244" s="5">
        <f t="shared" si="39"/>
        <v>0</v>
      </c>
      <c r="Y244" s="5">
        <f t="shared" si="39"/>
        <v>0</v>
      </c>
      <c r="Z244" s="5">
        <f t="shared" si="39"/>
        <v>0</v>
      </c>
      <c r="AA244" s="5">
        <f t="shared" si="39"/>
        <v>0</v>
      </c>
      <c r="AB244" s="5">
        <f t="shared" si="39"/>
        <v>0</v>
      </c>
      <c r="AC244" s="5">
        <f t="shared" si="39"/>
        <v>0</v>
      </c>
      <c r="AD244" s="5">
        <f t="shared" si="39"/>
        <v>0</v>
      </c>
      <c r="AE244" s="5">
        <f t="shared" si="39"/>
        <v>0</v>
      </c>
      <c r="AF244" s="5">
        <f t="shared" si="39"/>
        <v>0</v>
      </c>
      <c r="AG244" s="5">
        <f t="shared" si="39"/>
        <v>0</v>
      </c>
      <c r="AH244" s="5">
        <f t="shared" si="39"/>
        <v>0</v>
      </c>
      <c r="AI244" s="5">
        <f t="shared" si="39"/>
        <v>0</v>
      </c>
      <c r="AJ244" s="5">
        <f t="shared" si="39"/>
        <v>0</v>
      </c>
      <c r="AK244" s="5">
        <f t="shared" si="39"/>
        <v>0</v>
      </c>
      <c r="AL244" s="5">
        <f t="shared" si="39"/>
        <v>0</v>
      </c>
      <c r="AM244" s="5">
        <f t="shared" si="39"/>
        <v>0</v>
      </c>
      <c r="AN244" s="5">
        <f t="shared" si="39"/>
        <v>0</v>
      </c>
      <c r="AO244" s="5">
        <f t="shared" si="39"/>
        <v>0</v>
      </c>
      <c r="AP244" s="5">
        <f t="shared" si="39"/>
        <v>0</v>
      </c>
      <c r="AQ244" s="5">
        <f t="shared" si="39"/>
        <v>0</v>
      </c>
      <c r="AR244" s="5">
        <f t="shared" si="39"/>
        <v>0</v>
      </c>
      <c r="AS244" s="5">
        <f t="shared" si="38"/>
        <v>0</v>
      </c>
      <c r="AT244" s="5">
        <f t="shared" si="40"/>
        <v>0</v>
      </c>
      <c r="AU244" s="5">
        <f t="shared" si="40"/>
        <v>0</v>
      </c>
      <c r="AV244" s="5">
        <f t="shared" si="40"/>
        <v>0</v>
      </c>
      <c r="AW244" s="5">
        <f t="shared" si="40"/>
        <v>0</v>
      </c>
      <c r="AX244" s="5">
        <f t="shared" si="40"/>
        <v>0</v>
      </c>
      <c r="AY244" s="5">
        <f t="shared" si="40"/>
        <v>0</v>
      </c>
      <c r="AZ244" s="5">
        <f t="shared" si="40"/>
        <v>0</v>
      </c>
      <c r="BA244" s="5">
        <f t="shared" si="40"/>
        <v>0</v>
      </c>
      <c r="BB244" s="5">
        <f t="shared" si="40"/>
        <v>0</v>
      </c>
      <c r="BC244" s="5">
        <f t="shared" si="40"/>
        <v>0</v>
      </c>
      <c r="BD244" s="5"/>
      <c r="BE244" s="5"/>
      <c r="BF244" s="5"/>
      <c r="BG244" s="5"/>
      <c r="BH244" s="5"/>
      <c r="BI244" s="5"/>
      <c r="BJ244" s="5"/>
    </row>
    <row r="245" spans="2:62" hidden="1">
      <c r="B245">
        <f t="shared" si="36"/>
        <v>395</v>
      </c>
      <c r="C245" t="str">
        <f t="shared" si="36"/>
        <v>PLANTACIÓ</v>
      </c>
      <c r="D245" t="str">
        <f t="shared" si="36"/>
        <v>Preparació per sembra manual carbassa</v>
      </c>
      <c r="E245" s="82">
        <f t="shared" si="36"/>
        <v>2500</v>
      </c>
      <c r="F245" s="5">
        <f t="shared" si="39"/>
        <v>0</v>
      </c>
      <c r="G245" s="5">
        <f t="shared" si="39"/>
        <v>0</v>
      </c>
      <c r="H245" s="5">
        <f t="shared" si="39"/>
        <v>0</v>
      </c>
      <c r="I245" s="5">
        <f t="shared" si="39"/>
        <v>0</v>
      </c>
      <c r="J245" s="5">
        <f t="shared" si="39"/>
        <v>0</v>
      </c>
      <c r="K245" s="5">
        <f t="shared" si="39"/>
        <v>0</v>
      </c>
      <c r="L245" s="5">
        <f t="shared" si="39"/>
        <v>0</v>
      </c>
      <c r="M245" s="5">
        <f t="shared" si="39"/>
        <v>0</v>
      </c>
      <c r="N245" s="5">
        <f t="shared" si="39"/>
        <v>0</v>
      </c>
      <c r="O245" s="5">
        <f t="shared" si="39"/>
        <v>0</v>
      </c>
      <c r="P245" s="5">
        <f t="shared" si="39"/>
        <v>0</v>
      </c>
      <c r="Q245" s="5">
        <f t="shared" si="39"/>
        <v>0</v>
      </c>
      <c r="R245" s="5">
        <f t="shared" si="39"/>
        <v>0</v>
      </c>
      <c r="S245" s="5">
        <f t="shared" si="39"/>
        <v>0</v>
      </c>
      <c r="T245" s="5">
        <f t="shared" si="39"/>
        <v>0</v>
      </c>
      <c r="U245" s="5">
        <f t="shared" si="39"/>
        <v>0</v>
      </c>
      <c r="V245" s="5">
        <f t="shared" si="39"/>
        <v>0</v>
      </c>
      <c r="W245" s="5">
        <f t="shared" si="39"/>
        <v>0</v>
      </c>
      <c r="X245" s="5">
        <f t="shared" si="39"/>
        <v>0</v>
      </c>
      <c r="Y245" s="5">
        <f t="shared" si="39"/>
        <v>0</v>
      </c>
      <c r="Z245" s="5">
        <f t="shared" si="39"/>
        <v>0</v>
      </c>
      <c r="AA245" s="5">
        <f t="shared" si="39"/>
        <v>0</v>
      </c>
      <c r="AB245" s="5">
        <f t="shared" si="39"/>
        <v>0</v>
      </c>
      <c r="AC245" s="5">
        <f t="shared" si="39"/>
        <v>0</v>
      </c>
      <c r="AD245" s="5">
        <f t="shared" si="39"/>
        <v>0</v>
      </c>
      <c r="AE245" s="5">
        <f t="shared" si="39"/>
        <v>0</v>
      </c>
      <c r="AF245" s="5">
        <f t="shared" si="39"/>
        <v>0</v>
      </c>
      <c r="AG245" s="5">
        <f t="shared" si="39"/>
        <v>0</v>
      </c>
      <c r="AH245" s="5">
        <f t="shared" si="39"/>
        <v>0</v>
      </c>
      <c r="AI245" s="5">
        <f t="shared" si="39"/>
        <v>0</v>
      </c>
      <c r="AJ245" s="5">
        <f t="shared" si="39"/>
        <v>0</v>
      </c>
      <c r="AK245" s="5">
        <f t="shared" si="39"/>
        <v>0</v>
      </c>
      <c r="AL245" s="5">
        <f t="shared" si="39"/>
        <v>0</v>
      </c>
      <c r="AM245" s="5">
        <f t="shared" si="39"/>
        <v>0</v>
      </c>
      <c r="AN245" s="5">
        <f t="shared" si="39"/>
        <v>0</v>
      </c>
      <c r="AO245" s="5">
        <f t="shared" si="39"/>
        <v>0</v>
      </c>
      <c r="AP245" s="5">
        <f t="shared" si="39"/>
        <v>0</v>
      </c>
      <c r="AQ245" s="5">
        <f t="shared" si="39"/>
        <v>0</v>
      </c>
      <c r="AR245" s="5">
        <f t="shared" si="39"/>
        <v>0</v>
      </c>
      <c r="AS245" s="5">
        <f t="shared" si="38"/>
        <v>0</v>
      </c>
      <c r="AT245" s="5">
        <f t="shared" si="40"/>
        <v>0</v>
      </c>
      <c r="AU245" s="5">
        <f t="shared" si="40"/>
        <v>0</v>
      </c>
      <c r="AV245" s="5">
        <f t="shared" si="40"/>
        <v>0</v>
      </c>
      <c r="AW245" s="5">
        <f t="shared" si="40"/>
        <v>0</v>
      </c>
      <c r="AX245" s="5">
        <f t="shared" si="40"/>
        <v>0</v>
      </c>
      <c r="AY245" s="5">
        <f t="shared" si="40"/>
        <v>0</v>
      </c>
      <c r="AZ245" s="5">
        <f t="shared" si="40"/>
        <v>0</v>
      </c>
      <c r="BA245" s="5">
        <f t="shared" si="40"/>
        <v>0</v>
      </c>
      <c r="BB245" s="5">
        <f t="shared" si="40"/>
        <v>0</v>
      </c>
      <c r="BC245" s="5">
        <f t="shared" si="40"/>
        <v>0</v>
      </c>
      <c r="BD245" s="5"/>
      <c r="BE245" s="5"/>
      <c r="BF245" s="5"/>
      <c r="BG245" s="5"/>
      <c r="BH245" s="5"/>
      <c r="BI245" s="5"/>
      <c r="BJ245" s="5"/>
    </row>
    <row r="246" spans="2:62" hidden="1">
      <c r="B246">
        <f t="shared" si="36"/>
        <v>415</v>
      </c>
      <c r="C246" t="str">
        <f t="shared" si="36"/>
        <v>REG</v>
      </c>
      <c r="D246" t="str">
        <f t="shared" si="36"/>
        <v>Preparació per instal.lació sistema de reg amb cinta (1 m per m2)</v>
      </c>
      <c r="E246" s="82">
        <f t="shared" si="36"/>
        <v>2500</v>
      </c>
      <c r="F246" s="5">
        <f t="shared" si="39"/>
        <v>0</v>
      </c>
      <c r="G246" s="5">
        <f t="shared" si="39"/>
        <v>0</v>
      </c>
      <c r="H246" s="5">
        <f t="shared" si="39"/>
        <v>0</v>
      </c>
      <c r="I246" s="5">
        <f t="shared" si="39"/>
        <v>0</v>
      </c>
      <c r="J246" s="5">
        <f t="shared" si="39"/>
        <v>0</v>
      </c>
      <c r="K246" s="5">
        <f t="shared" si="39"/>
        <v>0</v>
      </c>
      <c r="L246" s="5">
        <f t="shared" si="39"/>
        <v>0</v>
      </c>
      <c r="M246" s="5">
        <f t="shared" si="39"/>
        <v>0</v>
      </c>
      <c r="N246" s="5">
        <f t="shared" si="39"/>
        <v>0</v>
      </c>
      <c r="O246" s="5">
        <f t="shared" si="39"/>
        <v>0</v>
      </c>
      <c r="P246" s="5">
        <f t="shared" si="39"/>
        <v>0</v>
      </c>
      <c r="Q246" s="5">
        <f t="shared" si="39"/>
        <v>0</v>
      </c>
      <c r="R246" s="5">
        <f t="shared" si="39"/>
        <v>0</v>
      </c>
      <c r="S246" s="5">
        <f t="shared" si="39"/>
        <v>0</v>
      </c>
      <c r="T246" s="5">
        <f t="shared" si="39"/>
        <v>0</v>
      </c>
      <c r="U246" s="5">
        <f t="shared" si="39"/>
        <v>0</v>
      </c>
      <c r="V246" s="5">
        <f t="shared" si="39"/>
        <v>0</v>
      </c>
      <c r="W246" s="5">
        <f t="shared" si="39"/>
        <v>0</v>
      </c>
      <c r="X246" s="5">
        <f t="shared" si="39"/>
        <v>0</v>
      </c>
      <c r="Y246" s="5">
        <f t="shared" si="39"/>
        <v>0</v>
      </c>
      <c r="Z246" s="5">
        <f t="shared" si="39"/>
        <v>0</v>
      </c>
      <c r="AA246" s="5">
        <f t="shared" si="39"/>
        <v>0</v>
      </c>
      <c r="AB246" s="5">
        <f t="shared" si="39"/>
        <v>0</v>
      </c>
      <c r="AC246" s="5">
        <f t="shared" si="39"/>
        <v>0</v>
      </c>
      <c r="AD246" s="5">
        <f t="shared" si="39"/>
        <v>0</v>
      </c>
      <c r="AE246" s="5">
        <f t="shared" si="39"/>
        <v>0</v>
      </c>
      <c r="AF246" s="5">
        <f t="shared" si="39"/>
        <v>0</v>
      </c>
      <c r="AG246" s="5">
        <f t="shared" si="39"/>
        <v>0</v>
      </c>
      <c r="AH246" s="5">
        <f t="shared" si="39"/>
        <v>0</v>
      </c>
      <c r="AI246" s="5">
        <f t="shared" si="39"/>
        <v>0</v>
      </c>
      <c r="AJ246" s="5">
        <f t="shared" si="39"/>
        <v>0</v>
      </c>
      <c r="AK246" s="5">
        <f t="shared" si="39"/>
        <v>0</v>
      </c>
      <c r="AL246" s="5">
        <f t="shared" si="39"/>
        <v>0</v>
      </c>
      <c r="AM246" s="5">
        <f t="shared" si="39"/>
        <v>0</v>
      </c>
      <c r="AN246" s="5">
        <f t="shared" si="39"/>
        <v>0</v>
      </c>
      <c r="AO246" s="5">
        <f t="shared" si="39"/>
        <v>0</v>
      </c>
      <c r="AP246" s="5">
        <f t="shared" si="39"/>
        <v>0</v>
      </c>
      <c r="AQ246" s="5">
        <f t="shared" si="39"/>
        <v>0</v>
      </c>
      <c r="AR246" s="5">
        <f t="shared" si="39"/>
        <v>0</v>
      </c>
      <c r="AS246" s="5">
        <f t="shared" si="38"/>
        <v>0</v>
      </c>
      <c r="AT246" s="5">
        <f t="shared" si="40"/>
        <v>0</v>
      </c>
      <c r="AU246" s="5">
        <f t="shared" si="40"/>
        <v>0</v>
      </c>
      <c r="AV246" s="5">
        <f t="shared" si="40"/>
        <v>0</v>
      </c>
      <c r="AW246" s="5">
        <f t="shared" si="40"/>
        <v>0</v>
      </c>
      <c r="AX246" s="5">
        <f t="shared" si="40"/>
        <v>0</v>
      </c>
      <c r="AY246" s="5">
        <f t="shared" si="40"/>
        <v>0</v>
      </c>
      <c r="AZ246" s="5">
        <f t="shared" si="40"/>
        <v>0</v>
      </c>
      <c r="BA246" s="5">
        <f t="shared" si="40"/>
        <v>0</v>
      </c>
      <c r="BB246" s="5">
        <f t="shared" si="40"/>
        <v>0</v>
      </c>
      <c r="BC246" s="5">
        <f t="shared" si="40"/>
        <v>0</v>
      </c>
      <c r="BD246" s="5"/>
      <c r="BE246" s="5"/>
      <c r="BF246" s="5"/>
      <c r="BG246" s="5"/>
      <c r="BH246" s="5"/>
      <c r="BI246" s="5"/>
      <c r="BJ246" s="5"/>
    </row>
    <row r="247" spans="2:62" hidden="1">
      <c r="B247">
        <f t="shared" si="36"/>
        <v>425</v>
      </c>
      <c r="C247" t="str">
        <f t="shared" si="36"/>
        <v>REG</v>
      </c>
      <c r="D247" t="str">
        <f t="shared" si="36"/>
        <v>Preparació per instal.lació sistema de reg amb cinta (1,6 m per m2)</v>
      </c>
      <c r="E247" s="82">
        <f t="shared" si="36"/>
        <v>2500</v>
      </c>
      <c r="F247" s="5">
        <f t="shared" si="39"/>
        <v>0</v>
      </c>
      <c r="G247" s="5">
        <f t="shared" si="39"/>
        <v>0</v>
      </c>
      <c r="H247" s="5">
        <f t="shared" si="39"/>
        <v>0</v>
      </c>
      <c r="I247" s="5">
        <f t="shared" si="39"/>
        <v>0</v>
      </c>
      <c r="J247" s="5">
        <f t="shared" si="39"/>
        <v>0</v>
      </c>
      <c r="K247" s="5">
        <f t="shared" si="39"/>
        <v>0</v>
      </c>
      <c r="L247" s="5">
        <f t="shared" si="39"/>
        <v>0</v>
      </c>
      <c r="M247" s="5">
        <f t="shared" si="39"/>
        <v>0</v>
      </c>
      <c r="N247" s="5">
        <f t="shared" si="39"/>
        <v>0</v>
      </c>
      <c r="O247" s="5">
        <f t="shared" si="39"/>
        <v>0</v>
      </c>
      <c r="P247" s="5">
        <f t="shared" si="39"/>
        <v>0</v>
      </c>
      <c r="Q247" s="5">
        <f t="shared" si="39"/>
        <v>0</v>
      </c>
      <c r="R247" s="5">
        <f t="shared" si="39"/>
        <v>0</v>
      </c>
      <c r="S247" s="5">
        <f t="shared" si="39"/>
        <v>0</v>
      </c>
      <c r="T247" s="5">
        <f t="shared" si="39"/>
        <v>0</v>
      </c>
      <c r="U247" s="5">
        <f t="shared" si="39"/>
        <v>0</v>
      </c>
      <c r="V247" s="5">
        <f t="shared" si="39"/>
        <v>0</v>
      </c>
      <c r="W247" s="5">
        <f t="shared" si="39"/>
        <v>0</v>
      </c>
      <c r="X247" s="5">
        <f t="shared" si="39"/>
        <v>0</v>
      </c>
      <c r="Y247" s="5">
        <f t="shared" si="39"/>
        <v>0</v>
      </c>
      <c r="Z247" s="5">
        <f t="shared" si="39"/>
        <v>0</v>
      </c>
      <c r="AA247" s="5">
        <f t="shared" si="39"/>
        <v>0</v>
      </c>
      <c r="AB247" s="5">
        <f t="shared" si="39"/>
        <v>0</v>
      </c>
      <c r="AC247" s="5">
        <f t="shared" si="39"/>
        <v>0</v>
      </c>
      <c r="AD247" s="5">
        <f t="shared" si="39"/>
        <v>0</v>
      </c>
      <c r="AE247" s="5">
        <f t="shared" si="39"/>
        <v>0</v>
      </c>
      <c r="AF247" s="5">
        <f t="shared" si="39"/>
        <v>0</v>
      </c>
      <c r="AG247" s="5">
        <f t="shared" si="39"/>
        <v>0</v>
      </c>
      <c r="AH247" s="5">
        <f t="shared" si="39"/>
        <v>0</v>
      </c>
      <c r="AI247" s="5">
        <f t="shared" si="39"/>
        <v>0</v>
      </c>
      <c r="AJ247" s="5">
        <f t="shared" si="39"/>
        <v>0</v>
      </c>
      <c r="AK247" s="5">
        <f t="shared" si="39"/>
        <v>0</v>
      </c>
      <c r="AL247" s="5">
        <f t="shared" si="39"/>
        <v>0</v>
      </c>
      <c r="AM247" s="5">
        <f t="shared" si="39"/>
        <v>0</v>
      </c>
      <c r="AN247" s="5">
        <f t="shared" si="39"/>
        <v>0</v>
      </c>
      <c r="AO247" s="5">
        <f t="shared" si="39"/>
        <v>0</v>
      </c>
      <c r="AP247" s="5">
        <f t="shared" si="39"/>
        <v>0</v>
      </c>
      <c r="AQ247" s="5">
        <f t="shared" si="39"/>
        <v>0</v>
      </c>
      <c r="AR247" s="5">
        <f t="shared" si="39"/>
        <v>0</v>
      </c>
      <c r="AS247" s="5">
        <f t="shared" si="38"/>
        <v>0</v>
      </c>
      <c r="AT247" s="5">
        <f t="shared" si="40"/>
        <v>0</v>
      </c>
      <c r="AU247" s="5">
        <f t="shared" si="40"/>
        <v>0</v>
      </c>
      <c r="AV247" s="5">
        <f t="shared" si="40"/>
        <v>0</v>
      </c>
      <c r="AW247" s="5">
        <f t="shared" si="40"/>
        <v>0</v>
      </c>
      <c r="AX247" s="5">
        <f t="shared" si="40"/>
        <v>0</v>
      </c>
      <c r="AY247" s="5">
        <f t="shared" si="40"/>
        <v>0</v>
      </c>
      <c r="AZ247" s="5">
        <f t="shared" si="40"/>
        <v>0</v>
      </c>
      <c r="BA247" s="5">
        <f t="shared" si="40"/>
        <v>0</v>
      </c>
      <c r="BB247" s="5">
        <f t="shared" si="40"/>
        <v>0</v>
      </c>
      <c r="BC247" s="5">
        <f t="shared" si="40"/>
        <v>0</v>
      </c>
      <c r="BD247" s="5"/>
      <c r="BE247" s="5"/>
      <c r="BF247" s="5"/>
      <c r="BG247" s="5"/>
      <c r="BH247" s="5"/>
      <c r="BI247" s="5"/>
      <c r="BJ247" s="5"/>
    </row>
    <row r="248" spans="2:62" hidden="1">
      <c r="B248">
        <f t="shared" si="36"/>
        <v>435</v>
      </c>
      <c r="C248" t="str">
        <f t="shared" si="36"/>
        <v>REG</v>
      </c>
      <c r="D248" t="str">
        <f t="shared" si="36"/>
        <v>Preparació per instal.lació sistema de reg aspersió</v>
      </c>
      <c r="E248" s="82">
        <f t="shared" si="36"/>
        <v>2500</v>
      </c>
      <c r="F248" s="5">
        <f t="shared" si="39"/>
        <v>0</v>
      </c>
      <c r="G248" s="5">
        <f t="shared" si="39"/>
        <v>0</v>
      </c>
      <c r="H248" s="5">
        <f t="shared" si="39"/>
        <v>0</v>
      </c>
      <c r="I248" s="5">
        <f t="shared" si="39"/>
        <v>0</v>
      </c>
      <c r="J248" s="5">
        <f t="shared" si="39"/>
        <v>0</v>
      </c>
      <c r="K248" s="5">
        <f t="shared" si="39"/>
        <v>0</v>
      </c>
      <c r="L248" s="5">
        <f t="shared" si="39"/>
        <v>0</v>
      </c>
      <c r="M248" s="5">
        <f t="shared" si="39"/>
        <v>0</v>
      </c>
      <c r="N248" s="5">
        <f t="shared" si="39"/>
        <v>0</v>
      </c>
      <c r="O248" s="5">
        <f t="shared" si="39"/>
        <v>0</v>
      </c>
      <c r="P248" s="5">
        <f t="shared" si="39"/>
        <v>0</v>
      </c>
      <c r="Q248" s="5">
        <f t="shared" si="39"/>
        <v>0</v>
      </c>
      <c r="R248" s="5">
        <f t="shared" si="39"/>
        <v>0</v>
      </c>
      <c r="S248" s="5">
        <f t="shared" si="39"/>
        <v>0</v>
      </c>
      <c r="T248" s="5">
        <f t="shared" si="39"/>
        <v>0</v>
      </c>
      <c r="U248" s="5">
        <f t="shared" si="39"/>
        <v>0</v>
      </c>
      <c r="V248" s="5">
        <f t="shared" si="39"/>
        <v>0</v>
      </c>
      <c r="W248" s="5">
        <f t="shared" si="39"/>
        <v>0</v>
      </c>
      <c r="X248" s="5">
        <f t="shared" si="39"/>
        <v>0</v>
      </c>
      <c r="Y248" s="5">
        <f t="shared" si="39"/>
        <v>0</v>
      </c>
      <c r="Z248" s="5">
        <f t="shared" si="39"/>
        <v>0</v>
      </c>
      <c r="AA248" s="5">
        <f t="shared" ref="AA248:AR248" si="41">IF($E$4&lt;$E248,$E$4/$E248*AA123*AA$49,AA123*AA$49)</f>
        <v>0</v>
      </c>
      <c r="AB248" s="5">
        <f t="shared" si="41"/>
        <v>0</v>
      </c>
      <c r="AC248" s="5">
        <f t="shared" si="41"/>
        <v>0</v>
      </c>
      <c r="AD248" s="5">
        <f t="shared" si="41"/>
        <v>0</v>
      </c>
      <c r="AE248" s="5">
        <f t="shared" si="41"/>
        <v>0</v>
      </c>
      <c r="AF248" s="5">
        <f t="shared" si="41"/>
        <v>0</v>
      </c>
      <c r="AG248" s="5">
        <f t="shared" si="41"/>
        <v>0</v>
      </c>
      <c r="AH248" s="5">
        <f t="shared" si="41"/>
        <v>0</v>
      </c>
      <c r="AI248" s="5">
        <f t="shared" si="41"/>
        <v>0</v>
      </c>
      <c r="AJ248" s="5">
        <f t="shared" si="41"/>
        <v>0</v>
      </c>
      <c r="AK248" s="5">
        <f t="shared" si="41"/>
        <v>0</v>
      </c>
      <c r="AL248" s="5">
        <f t="shared" si="41"/>
        <v>0</v>
      </c>
      <c r="AM248" s="5">
        <f t="shared" si="41"/>
        <v>0</v>
      </c>
      <c r="AN248" s="5">
        <f t="shared" si="41"/>
        <v>0</v>
      </c>
      <c r="AO248" s="5">
        <f t="shared" si="41"/>
        <v>0</v>
      </c>
      <c r="AP248" s="5">
        <f t="shared" si="41"/>
        <v>0</v>
      </c>
      <c r="AQ248" s="5">
        <f t="shared" si="41"/>
        <v>0</v>
      </c>
      <c r="AR248" s="5">
        <f t="shared" si="41"/>
        <v>0</v>
      </c>
      <c r="AS248" s="5">
        <f t="shared" si="38"/>
        <v>0</v>
      </c>
      <c r="AT248" s="5">
        <f t="shared" si="40"/>
        <v>0</v>
      </c>
      <c r="AU248" s="5">
        <f t="shared" si="40"/>
        <v>0</v>
      </c>
      <c r="AV248" s="5">
        <f t="shared" si="40"/>
        <v>0</v>
      </c>
      <c r="AW248" s="5">
        <f t="shared" si="40"/>
        <v>0</v>
      </c>
      <c r="AX248" s="5">
        <f t="shared" si="40"/>
        <v>0</v>
      </c>
      <c r="AY248" s="5">
        <f t="shared" si="40"/>
        <v>0</v>
      </c>
      <c r="AZ248" s="5">
        <f t="shared" si="40"/>
        <v>0</v>
      </c>
      <c r="BA248" s="5">
        <f t="shared" si="40"/>
        <v>0</v>
      </c>
      <c r="BB248" s="5">
        <f t="shared" si="40"/>
        <v>0</v>
      </c>
      <c r="BC248" s="5">
        <f t="shared" si="40"/>
        <v>0</v>
      </c>
      <c r="BD248" s="5"/>
      <c r="BE248" s="5"/>
      <c r="BF248" s="5"/>
      <c r="BG248" s="5"/>
      <c r="BH248" s="5"/>
      <c r="BI248" s="5"/>
      <c r="BJ248" s="5"/>
    </row>
    <row r="249" spans="2:62" hidden="1">
      <c r="B249">
        <f t="shared" si="36"/>
        <v>445</v>
      </c>
      <c r="C249" t="str">
        <f t="shared" si="36"/>
        <v>REG</v>
      </c>
      <c r="D249" t="str">
        <f t="shared" si="36"/>
        <v>Preparació per reg (l/m2)</v>
      </c>
      <c r="E249" s="82">
        <f t="shared" si="36"/>
        <v>2500</v>
      </c>
      <c r="F249" s="5">
        <f t="shared" ref="F249:AR255" si="42">IF($E$4&lt;$E249,$E$4/$E249*F124*F$49,F124*F$49)</f>
        <v>0</v>
      </c>
      <c r="G249" s="5">
        <f t="shared" si="42"/>
        <v>0</v>
      </c>
      <c r="H249" s="5">
        <f t="shared" si="42"/>
        <v>0</v>
      </c>
      <c r="I249" s="5">
        <f t="shared" si="42"/>
        <v>0</v>
      </c>
      <c r="J249" s="5">
        <f t="shared" si="42"/>
        <v>0</v>
      </c>
      <c r="K249" s="5">
        <f t="shared" si="42"/>
        <v>0</v>
      </c>
      <c r="L249" s="5">
        <f t="shared" si="42"/>
        <v>0</v>
      </c>
      <c r="M249" s="5">
        <f t="shared" si="42"/>
        <v>0</v>
      </c>
      <c r="N249" s="5">
        <f t="shared" si="42"/>
        <v>0</v>
      </c>
      <c r="O249" s="5">
        <f t="shared" si="42"/>
        <v>0</v>
      </c>
      <c r="P249" s="5">
        <f t="shared" si="42"/>
        <v>0</v>
      </c>
      <c r="Q249" s="5">
        <f t="shared" si="42"/>
        <v>0</v>
      </c>
      <c r="R249" s="5">
        <f t="shared" si="42"/>
        <v>0</v>
      </c>
      <c r="S249" s="5">
        <f t="shared" si="42"/>
        <v>0</v>
      </c>
      <c r="T249" s="5">
        <f t="shared" si="42"/>
        <v>0</v>
      </c>
      <c r="U249" s="5">
        <f t="shared" si="42"/>
        <v>0</v>
      </c>
      <c r="V249" s="5">
        <f t="shared" si="42"/>
        <v>0</v>
      </c>
      <c r="W249" s="5">
        <f t="shared" si="42"/>
        <v>0</v>
      </c>
      <c r="X249" s="5">
        <f t="shared" si="42"/>
        <v>0</v>
      </c>
      <c r="Y249" s="5">
        <f t="shared" si="42"/>
        <v>0</v>
      </c>
      <c r="Z249" s="5">
        <f t="shared" si="42"/>
        <v>0</v>
      </c>
      <c r="AA249" s="5">
        <f t="shared" si="42"/>
        <v>0</v>
      </c>
      <c r="AB249" s="5">
        <f t="shared" si="42"/>
        <v>0</v>
      </c>
      <c r="AC249" s="5">
        <f t="shared" si="42"/>
        <v>0</v>
      </c>
      <c r="AD249" s="5">
        <f t="shared" si="42"/>
        <v>0</v>
      </c>
      <c r="AE249" s="5">
        <f t="shared" si="42"/>
        <v>0</v>
      </c>
      <c r="AF249" s="5">
        <f t="shared" si="42"/>
        <v>0</v>
      </c>
      <c r="AG249" s="5">
        <f t="shared" si="42"/>
        <v>0</v>
      </c>
      <c r="AH249" s="5">
        <f t="shared" si="42"/>
        <v>0</v>
      </c>
      <c r="AI249" s="5">
        <f t="shared" si="42"/>
        <v>0</v>
      </c>
      <c r="AJ249" s="5">
        <f t="shared" si="42"/>
        <v>0</v>
      </c>
      <c r="AK249" s="5">
        <f t="shared" si="42"/>
        <v>0</v>
      </c>
      <c r="AL249" s="5">
        <f t="shared" si="42"/>
        <v>0</v>
      </c>
      <c r="AM249" s="5">
        <f t="shared" si="42"/>
        <v>0</v>
      </c>
      <c r="AN249" s="5">
        <f t="shared" si="42"/>
        <v>0</v>
      </c>
      <c r="AO249" s="5">
        <f t="shared" si="42"/>
        <v>0</v>
      </c>
      <c r="AP249" s="5">
        <f t="shared" si="42"/>
        <v>0</v>
      </c>
      <c r="AQ249" s="5">
        <f t="shared" si="42"/>
        <v>0</v>
      </c>
      <c r="AR249" s="5">
        <f t="shared" si="42"/>
        <v>0</v>
      </c>
      <c r="AS249" s="5">
        <f t="shared" si="38"/>
        <v>0</v>
      </c>
      <c r="AT249" s="5">
        <f t="shared" si="40"/>
        <v>0</v>
      </c>
      <c r="AU249" s="5">
        <f t="shared" si="40"/>
        <v>0</v>
      </c>
      <c r="AV249" s="5">
        <f t="shared" si="40"/>
        <v>0</v>
      </c>
      <c r="AW249" s="5">
        <f t="shared" si="40"/>
        <v>0</v>
      </c>
      <c r="AX249" s="5">
        <f t="shared" si="40"/>
        <v>0</v>
      </c>
      <c r="AY249" s="5">
        <f t="shared" si="40"/>
        <v>0</v>
      </c>
      <c r="AZ249" s="5">
        <f t="shared" si="40"/>
        <v>0</v>
      </c>
      <c r="BA249" s="5">
        <f t="shared" si="40"/>
        <v>0</v>
      </c>
      <c r="BB249" s="5">
        <f t="shared" si="40"/>
        <v>0</v>
      </c>
      <c r="BC249" s="5">
        <f t="shared" si="40"/>
        <v>0</v>
      </c>
      <c r="BD249" s="5"/>
      <c r="BE249" s="5"/>
      <c r="BF249" s="5"/>
      <c r="BG249" s="5"/>
      <c r="BH249" s="5"/>
      <c r="BI249" s="5"/>
      <c r="BJ249" s="5"/>
    </row>
    <row r="250" spans="2:62" hidden="1">
      <c r="B250">
        <f t="shared" si="36"/>
        <v>455</v>
      </c>
      <c r="C250" t="str">
        <f t="shared" si="36"/>
        <v>REG</v>
      </c>
      <c r="D250" t="str">
        <f t="shared" si="36"/>
        <v>Preparació per posada en funcionament i parada</v>
      </c>
      <c r="E250" s="82">
        <f t="shared" si="36"/>
        <v>2500</v>
      </c>
      <c r="F250" s="5">
        <f t="shared" si="42"/>
        <v>0</v>
      </c>
      <c r="G250" s="5">
        <f t="shared" si="42"/>
        <v>0</v>
      </c>
      <c r="H250" s="5">
        <f t="shared" si="42"/>
        <v>0</v>
      </c>
      <c r="I250" s="5">
        <f t="shared" si="42"/>
        <v>0</v>
      </c>
      <c r="J250" s="5">
        <f t="shared" si="42"/>
        <v>0</v>
      </c>
      <c r="K250" s="5">
        <f t="shared" si="42"/>
        <v>0</v>
      </c>
      <c r="L250" s="5">
        <f t="shared" si="42"/>
        <v>0</v>
      </c>
      <c r="M250" s="5">
        <f t="shared" si="42"/>
        <v>0</v>
      </c>
      <c r="N250" s="5">
        <f t="shared" si="42"/>
        <v>0</v>
      </c>
      <c r="O250" s="5">
        <f t="shared" si="42"/>
        <v>0</v>
      </c>
      <c r="P250" s="5">
        <f t="shared" si="42"/>
        <v>0</v>
      </c>
      <c r="Q250" s="5">
        <f t="shared" si="42"/>
        <v>0</v>
      </c>
      <c r="R250" s="5">
        <f t="shared" si="42"/>
        <v>0</v>
      </c>
      <c r="S250" s="5">
        <f t="shared" si="42"/>
        <v>0</v>
      </c>
      <c r="T250" s="5">
        <f t="shared" si="42"/>
        <v>0</v>
      </c>
      <c r="U250" s="5">
        <f t="shared" si="42"/>
        <v>0</v>
      </c>
      <c r="V250" s="5">
        <f t="shared" si="42"/>
        <v>0</v>
      </c>
      <c r="W250" s="5">
        <f t="shared" si="42"/>
        <v>0</v>
      </c>
      <c r="X250" s="5">
        <f t="shared" si="42"/>
        <v>0</v>
      </c>
      <c r="Y250" s="5">
        <f t="shared" si="42"/>
        <v>0</v>
      </c>
      <c r="Z250" s="5">
        <f t="shared" si="42"/>
        <v>0</v>
      </c>
      <c r="AA250" s="5">
        <f t="shared" si="42"/>
        <v>0</v>
      </c>
      <c r="AB250" s="5">
        <f t="shared" si="42"/>
        <v>0</v>
      </c>
      <c r="AC250" s="5">
        <f t="shared" si="42"/>
        <v>0</v>
      </c>
      <c r="AD250" s="5">
        <f t="shared" si="42"/>
        <v>0</v>
      </c>
      <c r="AE250" s="5">
        <f t="shared" si="42"/>
        <v>0</v>
      </c>
      <c r="AF250" s="5">
        <f t="shared" si="42"/>
        <v>0</v>
      </c>
      <c r="AG250" s="5">
        <f t="shared" si="42"/>
        <v>0</v>
      </c>
      <c r="AH250" s="5">
        <f t="shared" si="42"/>
        <v>0</v>
      </c>
      <c r="AI250" s="5">
        <f t="shared" si="42"/>
        <v>0</v>
      </c>
      <c r="AJ250" s="5">
        <f t="shared" si="42"/>
        <v>0</v>
      </c>
      <c r="AK250" s="5">
        <f t="shared" si="42"/>
        <v>0</v>
      </c>
      <c r="AL250" s="5">
        <f t="shared" si="42"/>
        <v>0</v>
      </c>
      <c r="AM250" s="5">
        <f t="shared" si="42"/>
        <v>0</v>
      </c>
      <c r="AN250" s="5">
        <f t="shared" si="42"/>
        <v>0</v>
      </c>
      <c r="AO250" s="5">
        <f t="shared" si="42"/>
        <v>0</v>
      </c>
      <c r="AP250" s="5">
        <f t="shared" si="42"/>
        <v>0</v>
      </c>
      <c r="AQ250" s="5">
        <f t="shared" si="42"/>
        <v>0</v>
      </c>
      <c r="AR250" s="5">
        <f t="shared" si="42"/>
        <v>0</v>
      </c>
      <c r="AS250" s="5">
        <f t="shared" si="38"/>
        <v>0</v>
      </c>
      <c r="AT250" s="5">
        <f t="shared" si="40"/>
        <v>0</v>
      </c>
      <c r="AU250" s="5">
        <f t="shared" si="40"/>
        <v>0</v>
      </c>
      <c r="AV250" s="5">
        <f t="shared" si="40"/>
        <v>0</v>
      </c>
      <c r="AW250" s="5">
        <f t="shared" si="40"/>
        <v>0</v>
      </c>
      <c r="AX250" s="5">
        <f t="shared" si="40"/>
        <v>0</v>
      </c>
      <c r="AY250" s="5">
        <f t="shared" si="40"/>
        <v>0</v>
      </c>
      <c r="AZ250" s="5">
        <f t="shared" si="40"/>
        <v>0</v>
      </c>
      <c r="BA250" s="5">
        <f t="shared" si="40"/>
        <v>0</v>
      </c>
      <c r="BB250" s="5">
        <f t="shared" si="40"/>
        <v>0</v>
      </c>
      <c r="BC250" s="5">
        <f t="shared" si="40"/>
        <v>0</v>
      </c>
      <c r="BD250" s="5"/>
      <c r="BE250" s="5"/>
      <c r="BF250" s="5"/>
      <c r="BG250" s="5"/>
      <c r="BH250" s="5"/>
      <c r="BI250" s="5"/>
      <c r="BJ250" s="5"/>
    </row>
    <row r="251" spans="2:62" hidden="1">
      <c r="B251">
        <f t="shared" si="36"/>
        <v>465</v>
      </c>
      <c r="C251" t="str">
        <f t="shared" si="36"/>
        <v>REG</v>
      </c>
      <c r="D251" t="str">
        <f t="shared" si="36"/>
        <v>Preparació per desinstal.lació sistema de reg amb cinta</v>
      </c>
      <c r="E251" s="82">
        <f t="shared" si="36"/>
        <v>2500</v>
      </c>
      <c r="F251" s="5">
        <f t="shared" si="42"/>
        <v>0</v>
      </c>
      <c r="G251" s="5">
        <f t="shared" si="42"/>
        <v>0</v>
      </c>
      <c r="H251" s="5">
        <f t="shared" si="42"/>
        <v>0</v>
      </c>
      <c r="I251" s="5">
        <f t="shared" si="42"/>
        <v>0</v>
      </c>
      <c r="J251" s="5">
        <f t="shared" si="42"/>
        <v>0</v>
      </c>
      <c r="K251" s="5">
        <f t="shared" si="42"/>
        <v>0</v>
      </c>
      <c r="L251" s="5">
        <f t="shared" si="42"/>
        <v>0</v>
      </c>
      <c r="M251" s="5">
        <f t="shared" si="42"/>
        <v>0</v>
      </c>
      <c r="N251" s="5">
        <f t="shared" si="42"/>
        <v>0</v>
      </c>
      <c r="O251" s="5">
        <f t="shared" si="42"/>
        <v>0</v>
      </c>
      <c r="P251" s="5">
        <f t="shared" si="42"/>
        <v>0</v>
      </c>
      <c r="Q251" s="5">
        <f t="shared" si="42"/>
        <v>0</v>
      </c>
      <c r="R251" s="5">
        <f t="shared" si="42"/>
        <v>0</v>
      </c>
      <c r="S251" s="5">
        <f t="shared" si="42"/>
        <v>0</v>
      </c>
      <c r="T251" s="5">
        <f t="shared" si="42"/>
        <v>0</v>
      </c>
      <c r="U251" s="5">
        <f t="shared" si="42"/>
        <v>0</v>
      </c>
      <c r="V251" s="5">
        <f t="shared" si="42"/>
        <v>0</v>
      </c>
      <c r="W251" s="5">
        <f t="shared" si="42"/>
        <v>0</v>
      </c>
      <c r="X251" s="5">
        <f t="shared" si="42"/>
        <v>0</v>
      </c>
      <c r="Y251" s="5">
        <f t="shared" si="42"/>
        <v>0</v>
      </c>
      <c r="Z251" s="5">
        <f t="shared" si="42"/>
        <v>0</v>
      </c>
      <c r="AA251" s="5">
        <f t="shared" si="42"/>
        <v>0</v>
      </c>
      <c r="AB251" s="5">
        <f t="shared" si="42"/>
        <v>0</v>
      </c>
      <c r="AC251" s="5">
        <f t="shared" si="42"/>
        <v>0</v>
      </c>
      <c r="AD251" s="5">
        <f t="shared" si="42"/>
        <v>0</v>
      </c>
      <c r="AE251" s="5">
        <f t="shared" si="42"/>
        <v>0</v>
      </c>
      <c r="AF251" s="5">
        <f t="shared" si="42"/>
        <v>0</v>
      </c>
      <c r="AG251" s="5">
        <f t="shared" si="42"/>
        <v>0</v>
      </c>
      <c r="AH251" s="5">
        <f t="shared" si="42"/>
        <v>0</v>
      </c>
      <c r="AI251" s="5">
        <f t="shared" si="42"/>
        <v>0</v>
      </c>
      <c r="AJ251" s="5">
        <f t="shared" si="42"/>
        <v>0</v>
      </c>
      <c r="AK251" s="5">
        <f t="shared" si="42"/>
        <v>0</v>
      </c>
      <c r="AL251" s="5">
        <f t="shared" si="42"/>
        <v>0</v>
      </c>
      <c r="AM251" s="5">
        <f t="shared" si="42"/>
        <v>0</v>
      </c>
      <c r="AN251" s="5">
        <f t="shared" si="42"/>
        <v>0</v>
      </c>
      <c r="AO251" s="5">
        <f t="shared" si="42"/>
        <v>0</v>
      </c>
      <c r="AP251" s="5">
        <f t="shared" si="42"/>
        <v>0</v>
      </c>
      <c r="AQ251" s="5">
        <f t="shared" si="42"/>
        <v>0</v>
      </c>
      <c r="AR251" s="5">
        <f t="shared" si="42"/>
        <v>0</v>
      </c>
      <c r="AS251" s="5">
        <f t="shared" si="38"/>
        <v>0</v>
      </c>
      <c r="AT251" s="5">
        <f t="shared" si="40"/>
        <v>0</v>
      </c>
      <c r="AU251" s="5">
        <f t="shared" si="40"/>
        <v>0</v>
      </c>
      <c r="AV251" s="5">
        <f t="shared" si="40"/>
        <v>0</v>
      </c>
      <c r="AW251" s="5">
        <f t="shared" si="40"/>
        <v>0</v>
      </c>
      <c r="AX251" s="5">
        <f t="shared" si="40"/>
        <v>0</v>
      </c>
      <c r="AY251" s="5">
        <f t="shared" si="40"/>
        <v>0</v>
      </c>
      <c r="AZ251" s="5">
        <f t="shared" si="40"/>
        <v>0</v>
      </c>
      <c r="BA251" s="5">
        <f t="shared" si="40"/>
        <v>0</v>
      </c>
      <c r="BB251" s="5">
        <f t="shared" si="40"/>
        <v>0</v>
      </c>
      <c r="BC251" s="5">
        <f t="shared" si="40"/>
        <v>0</v>
      </c>
      <c r="BD251" s="5"/>
      <c r="BE251" s="5"/>
      <c r="BF251" s="5"/>
      <c r="BG251" s="5"/>
      <c r="BH251" s="5"/>
      <c r="BI251" s="5"/>
      <c r="BJ251" s="5"/>
    </row>
    <row r="252" spans="2:62" hidden="1">
      <c r="B252">
        <f t="shared" si="36"/>
        <v>515</v>
      </c>
      <c r="C252" t="str">
        <f t="shared" si="36"/>
        <v>TRACTAMENTS</v>
      </c>
      <c r="D252" t="str">
        <f t="shared" si="36"/>
        <v>Preparació per tractament bacillus + retenol +purí ortiga amb tractor i braços</v>
      </c>
      <c r="E252" s="82">
        <f t="shared" si="36"/>
        <v>2500</v>
      </c>
      <c r="F252" s="5">
        <f t="shared" si="42"/>
        <v>0</v>
      </c>
      <c r="G252" s="5">
        <f t="shared" si="42"/>
        <v>0</v>
      </c>
      <c r="H252" s="5">
        <f t="shared" si="42"/>
        <v>0</v>
      </c>
      <c r="I252" s="5">
        <f t="shared" si="42"/>
        <v>0</v>
      </c>
      <c r="J252" s="5">
        <f t="shared" si="42"/>
        <v>0</v>
      </c>
      <c r="K252" s="5">
        <f t="shared" si="42"/>
        <v>0</v>
      </c>
      <c r="L252" s="5">
        <f t="shared" si="42"/>
        <v>0</v>
      </c>
      <c r="M252" s="5">
        <f t="shared" si="42"/>
        <v>0</v>
      </c>
      <c r="N252" s="5">
        <f t="shared" si="42"/>
        <v>0</v>
      </c>
      <c r="O252" s="5">
        <f t="shared" si="42"/>
        <v>0</v>
      </c>
      <c r="P252" s="5">
        <f t="shared" si="42"/>
        <v>0</v>
      </c>
      <c r="Q252" s="5">
        <f t="shared" si="42"/>
        <v>0</v>
      </c>
      <c r="R252" s="5">
        <f t="shared" si="42"/>
        <v>0</v>
      </c>
      <c r="S252" s="5">
        <f t="shared" si="42"/>
        <v>0</v>
      </c>
      <c r="T252" s="5">
        <f t="shared" si="42"/>
        <v>0</v>
      </c>
      <c r="U252" s="5">
        <f t="shared" si="42"/>
        <v>0</v>
      </c>
      <c r="V252" s="5">
        <f t="shared" si="42"/>
        <v>0</v>
      </c>
      <c r="W252" s="5">
        <f t="shared" si="42"/>
        <v>0</v>
      </c>
      <c r="X252" s="5">
        <f t="shared" si="42"/>
        <v>0</v>
      </c>
      <c r="Y252" s="5">
        <f t="shared" si="42"/>
        <v>0</v>
      </c>
      <c r="Z252" s="5">
        <f t="shared" si="42"/>
        <v>0</v>
      </c>
      <c r="AA252" s="5">
        <f t="shared" si="42"/>
        <v>0</v>
      </c>
      <c r="AB252" s="5">
        <f t="shared" si="42"/>
        <v>0</v>
      </c>
      <c r="AC252" s="5">
        <f t="shared" si="42"/>
        <v>0</v>
      </c>
      <c r="AD252" s="5">
        <f t="shared" si="42"/>
        <v>0</v>
      </c>
      <c r="AE252" s="5">
        <f t="shared" si="42"/>
        <v>0</v>
      </c>
      <c r="AF252" s="5">
        <f t="shared" si="42"/>
        <v>0</v>
      </c>
      <c r="AG252" s="5">
        <f t="shared" si="42"/>
        <v>0</v>
      </c>
      <c r="AH252" s="5">
        <f t="shared" si="42"/>
        <v>0</v>
      </c>
      <c r="AI252" s="5">
        <f t="shared" si="42"/>
        <v>0</v>
      </c>
      <c r="AJ252" s="5">
        <f t="shared" si="42"/>
        <v>0</v>
      </c>
      <c r="AK252" s="5">
        <f t="shared" si="42"/>
        <v>0</v>
      </c>
      <c r="AL252" s="5">
        <f t="shared" si="42"/>
        <v>0</v>
      </c>
      <c r="AM252" s="5">
        <f t="shared" si="42"/>
        <v>0</v>
      </c>
      <c r="AN252" s="5">
        <f t="shared" si="42"/>
        <v>0</v>
      </c>
      <c r="AO252" s="5">
        <f t="shared" si="42"/>
        <v>0</v>
      </c>
      <c r="AP252" s="5">
        <f t="shared" si="42"/>
        <v>0</v>
      </c>
      <c r="AQ252" s="5">
        <f t="shared" si="42"/>
        <v>0</v>
      </c>
      <c r="AR252" s="5">
        <f t="shared" si="42"/>
        <v>0</v>
      </c>
      <c r="AS252" s="5">
        <f t="shared" si="38"/>
        <v>0</v>
      </c>
      <c r="AT252" s="5">
        <f t="shared" si="40"/>
        <v>0</v>
      </c>
      <c r="AU252" s="5">
        <f t="shared" si="40"/>
        <v>0</v>
      </c>
      <c r="AV252" s="5">
        <f t="shared" si="40"/>
        <v>0</v>
      </c>
      <c r="AW252" s="5">
        <f t="shared" si="40"/>
        <v>0</v>
      </c>
      <c r="AX252" s="5">
        <f t="shared" si="40"/>
        <v>0</v>
      </c>
      <c r="AY252" s="5">
        <f t="shared" si="40"/>
        <v>0</v>
      </c>
      <c r="AZ252" s="5">
        <f t="shared" si="40"/>
        <v>0</v>
      </c>
      <c r="BA252" s="5">
        <f t="shared" si="40"/>
        <v>0</v>
      </c>
      <c r="BB252" s="5">
        <f t="shared" si="40"/>
        <v>0</v>
      </c>
      <c r="BC252" s="5">
        <f t="shared" si="40"/>
        <v>0</v>
      </c>
      <c r="BD252" s="5"/>
      <c r="BE252" s="5"/>
      <c r="BF252" s="5"/>
      <c r="BG252" s="5"/>
      <c r="BH252" s="5"/>
      <c r="BI252" s="5"/>
      <c r="BJ252" s="5"/>
    </row>
    <row r="253" spans="2:62" hidden="1">
      <c r="B253">
        <f t="shared" si="36"/>
        <v>525</v>
      </c>
      <c r="C253" t="str">
        <f t="shared" si="36"/>
        <v>TRACTAMENTS</v>
      </c>
      <c r="D253" t="str">
        <f t="shared" si="36"/>
        <v>Preparació per tractament bacillus + retenol +purí ortiga amb bota i 2 persones</v>
      </c>
      <c r="E253" s="82">
        <f t="shared" si="36"/>
        <v>2500</v>
      </c>
      <c r="F253" s="5">
        <f t="shared" si="42"/>
        <v>0</v>
      </c>
      <c r="G253" s="5">
        <f t="shared" si="42"/>
        <v>0</v>
      </c>
      <c r="H253" s="5">
        <f t="shared" si="42"/>
        <v>0</v>
      </c>
      <c r="I253" s="5">
        <f t="shared" si="42"/>
        <v>0</v>
      </c>
      <c r="J253" s="5">
        <f t="shared" si="42"/>
        <v>0</v>
      </c>
      <c r="K253" s="5">
        <f t="shared" si="42"/>
        <v>0</v>
      </c>
      <c r="L253" s="5">
        <f t="shared" si="42"/>
        <v>0</v>
      </c>
      <c r="M253" s="5">
        <f t="shared" si="42"/>
        <v>0</v>
      </c>
      <c r="N253" s="5">
        <f t="shared" si="42"/>
        <v>0</v>
      </c>
      <c r="O253" s="5">
        <f t="shared" si="42"/>
        <v>0</v>
      </c>
      <c r="P253" s="5">
        <f t="shared" si="42"/>
        <v>0</v>
      </c>
      <c r="Q253" s="5">
        <f t="shared" si="42"/>
        <v>0</v>
      </c>
      <c r="R253" s="5">
        <f t="shared" si="42"/>
        <v>0</v>
      </c>
      <c r="S253" s="5">
        <f t="shared" si="42"/>
        <v>0</v>
      </c>
      <c r="T253" s="5">
        <f t="shared" si="42"/>
        <v>0</v>
      </c>
      <c r="U253" s="5">
        <f t="shared" si="42"/>
        <v>0</v>
      </c>
      <c r="V253" s="5">
        <f t="shared" si="42"/>
        <v>0</v>
      </c>
      <c r="W253" s="5">
        <f t="shared" si="42"/>
        <v>0</v>
      </c>
      <c r="X253" s="5">
        <f t="shared" si="42"/>
        <v>0</v>
      </c>
      <c r="Y253" s="5">
        <f t="shared" si="42"/>
        <v>0</v>
      </c>
      <c r="Z253" s="5">
        <f t="shared" si="42"/>
        <v>0</v>
      </c>
      <c r="AA253" s="5">
        <f t="shared" si="42"/>
        <v>0</v>
      </c>
      <c r="AB253" s="5">
        <f t="shared" si="42"/>
        <v>0</v>
      </c>
      <c r="AC253" s="5">
        <f t="shared" si="42"/>
        <v>0</v>
      </c>
      <c r="AD253" s="5">
        <f t="shared" si="42"/>
        <v>0</v>
      </c>
      <c r="AE253" s="5">
        <f t="shared" si="42"/>
        <v>0</v>
      </c>
      <c r="AF253" s="5">
        <f t="shared" si="42"/>
        <v>0</v>
      </c>
      <c r="AG253" s="5">
        <f t="shared" si="42"/>
        <v>0</v>
      </c>
      <c r="AH253" s="5">
        <f t="shared" si="42"/>
        <v>0</v>
      </c>
      <c r="AI253" s="5">
        <f t="shared" si="42"/>
        <v>0</v>
      </c>
      <c r="AJ253" s="5">
        <f t="shared" si="42"/>
        <v>0</v>
      </c>
      <c r="AK253" s="5">
        <f t="shared" si="42"/>
        <v>0</v>
      </c>
      <c r="AL253" s="5">
        <f t="shared" si="42"/>
        <v>0</v>
      </c>
      <c r="AM253" s="5">
        <f t="shared" si="42"/>
        <v>0</v>
      </c>
      <c r="AN253" s="5">
        <f t="shared" si="42"/>
        <v>0</v>
      </c>
      <c r="AO253" s="5">
        <f t="shared" si="42"/>
        <v>0</v>
      </c>
      <c r="AP253" s="5">
        <f t="shared" si="42"/>
        <v>0</v>
      </c>
      <c r="AQ253" s="5">
        <f t="shared" si="42"/>
        <v>0</v>
      </c>
      <c r="AR253" s="5">
        <f t="shared" si="42"/>
        <v>0</v>
      </c>
      <c r="AS253" s="5">
        <f t="shared" si="38"/>
        <v>0</v>
      </c>
      <c r="AT253" s="5">
        <f t="shared" si="40"/>
        <v>0</v>
      </c>
      <c r="AU253" s="5">
        <f t="shared" si="40"/>
        <v>0</v>
      </c>
      <c r="AV253" s="5">
        <f t="shared" si="40"/>
        <v>0</v>
      </c>
      <c r="AW253" s="5">
        <f t="shared" si="40"/>
        <v>0</v>
      </c>
      <c r="AX253" s="5">
        <f t="shared" si="40"/>
        <v>0</v>
      </c>
      <c r="AY253" s="5">
        <f t="shared" si="40"/>
        <v>0</v>
      </c>
      <c r="AZ253" s="5">
        <f t="shared" si="40"/>
        <v>0</v>
      </c>
      <c r="BA253" s="5">
        <f t="shared" si="40"/>
        <v>0</v>
      </c>
      <c r="BB253" s="5">
        <f t="shared" si="40"/>
        <v>0</v>
      </c>
      <c r="BC253" s="5">
        <f t="shared" si="40"/>
        <v>0</v>
      </c>
      <c r="BD253" s="5"/>
      <c r="BE253" s="5"/>
      <c r="BF253" s="5"/>
      <c r="BG253" s="5"/>
      <c r="BH253" s="5"/>
      <c r="BI253" s="5"/>
      <c r="BJ253" s="5"/>
    </row>
    <row r="254" spans="2:62" hidden="1">
      <c r="B254">
        <f t="shared" si="36"/>
        <v>535</v>
      </c>
      <c r="C254" t="str">
        <f t="shared" si="36"/>
        <v>TRACTAMENTS</v>
      </c>
      <c r="D254" t="str">
        <f t="shared" si="36"/>
        <v>Preparació per tractament coure + retenol + purí</v>
      </c>
      <c r="E254" s="82">
        <f t="shared" si="36"/>
        <v>2500</v>
      </c>
      <c r="F254" s="5">
        <f t="shared" si="42"/>
        <v>0</v>
      </c>
      <c r="G254" s="5">
        <f t="shared" si="42"/>
        <v>0</v>
      </c>
      <c r="H254" s="5">
        <f t="shared" si="42"/>
        <v>0</v>
      </c>
      <c r="I254" s="5">
        <f t="shared" si="42"/>
        <v>0</v>
      </c>
      <c r="J254" s="5">
        <f t="shared" si="42"/>
        <v>0</v>
      </c>
      <c r="K254" s="5">
        <f t="shared" si="42"/>
        <v>0</v>
      </c>
      <c r="L254" s="5">
        <f t="shared" si="42"/>
        <v>0</v>
      </c>
      <c r="M254" s="5">
        <f t="shared" si="42"/>
        <v>0</v>
      </c>
      <c r="N254" s="5">
        <f t="shared" si="42"/>
        <v>0</v>
      </c>
      <c r="O254" s="5">
        <f t="shared" si="42"/>
        <v>0</v>
      </c>
      <c r="P254" s="5">
        <f t="shared" si="42"/>
        <v>0</v>
      </c>
      <c r="Q254" s="5">
        <f t="shared" si="42"/>
        <v>0</v>
      </c>
      <c r="R254" s="5">
        <f t="shared" si="42"/>
        <v>0</v>
      </c>
      <c r="S254" s="5">
        <f t="shared" si="42"/>
        <v>0</v>
      </c>
      <c r="T254" s="5">
        <f t="shared" si="42"/>
        <v>0</v>
      </c>
      <c r="U254" s="5">
        <f t="shared" si="42"/>
        <v>0</v>
      </c>
      <c r="V254" s="5">
        <f t="shared" si="42"/>
        <v>0</v>
      </c>
      <c r="W254" s="5">
        <f t="shared" si="42"/>
        <v>0</v>
      </c>
      <c r="X254" s="5">
        <f t="shared" si="42"/>
        <v>0</v>
      </c>
      <c r="Y254" s="5">
        <f t="shared" si="42"/>
        <v>0</v>
      </c>
      <c r="Z254" s="5">
        <f t="shared" si="42"/>
        <v>0</v>
      </c>
      <c r="AA254" s="5">
        <f t="shared" si="42"/>
        <v>0</v>
      </c>
      <c r="AB254" s="5">
        <f t="shared" si="42"/>
        <v>0</v>
      </c>
      <c r="AC254" s="5">
        <f t="shared" si="42"/>
        <v>0</v>
      </c>
      <c r="AD254" s="5">
        <f t="shared" si="42"/>
        <v>0</v>
      </c>
      <c r="AE254" s="5">
        <f t="shared" si="42"/>
        <v>0</v>
      </c>
      <c r="AF254" s="5">
        <f t="shared" si="42"/>
        <v>0</v>
      </c>
      <c r="AG254" s="5">
        <f t="shared" si="42"/>
        <v>0</v>
      </c>
      <c r="AH254" s="5">
        <f t="shared" si="42"/>
        <v>0</v>
      </c>
      <c r="AI254" s="5">
        <f t="shared" si="42"/>
        <v>0</v>
      </c>
      <c r="AJ254" s="5">
        <f t="shared" si="42"/>
        <v>0</v>
      </c>
      <c r="AK254" s="5">
        <f t="shared" si="42"/>
        <v>0</v>
      </c>
      <c r="AL254" s="5">
        <f t="shared" si="42"/>
        <v>0</v>
      </c>
      <c r="AM254" s="5">
        <f t="shared" si="42"/>
        <v>0</v>
      </c>
      <c r="AN254" s="5">
        <f t="shared" si="42"/>
        <v>0</v>
      </c>
      <c r="AO254" s="5">
        <f t="shared" si="42"/>
        <v>0</v>
      </c>
      <c r="AP254" s="5">
        <f t="shared" si="42"/>
        <v>0</v>
      </c>
      <c r="AQ254" s="5">
        <f t="shared" si="42"/>
        <v>0</v>
      </c>
      <c r="AR254" s="5">
        <f t="shared" si="42"/>
        <v>0</v>
      </c>
      <c r="AS254" s="5">
        <f t="shared" si="38"/>
        <v>0</v>
      </c>
      <c r="AT254" s="5">
        <f t="shared" si="40"/>
        <v>0</v>
      </c>
      <c r="AU254" s="5">
        <f t="shared" si="40"/>
        <v>0</v>
      </c>
      <c r="AV254" s="5">
        <f t="shared" si="40"/>
        <v>0</v>
      </c>
      <c r="AW254" s="5">
        <f t="shared" si="40"/>
        <v>0</v>
      </c>
      <c r="AX254" s="5">
        <f t="shared" si="40"/>
        <v>0</v>
      </c>
      <c r="AY254" s="5">
        <f t="shared" si="40"/>
        <v>0</v>
      </c>
      <c r="AZ254" s="5">
        <f t="shared" si="40"/>
        <v>0</v>
      </c>
      <c r="BA254" s="5">
        <f t="shared" si="40"/>
        <v>0</v>
      </c>
      <c r="BB254" s="5">
        <f t="shared" si="40"/>
        <v>0</v>
      </c>
      <c r="BC254" s="5">
        <f t="shared" si="40"/>
        <v>0</v>
      </c>
      <c r="BD254" s="5"/>
      <c r="BE254" s="5"/>
      <c r="BF254" s="5"/>
      <c r="BG254" s="5"/>
      <c r="BH254" s="5"/>
      <c r="BI254" s="5"/>
      <c r="BJ254" s="5"/>
    </row>
    <row r="255" spans="2:62" hidden="1">
      <c r="B255">
        <f t="shared" si="36"/>
        <v>545</v>
      </c>
      <c r="C255" t="str">
        <f t="shared" si="36"/>
        <v>TRACTAMENTS</v>
      </c>
      <c r="D255" t="str">
        <f t="shared" si="36"/>
        <v>Preparació per tractament llimacs (ferramol)</v>
      </c>
      <c r="E255" s="82">
        <f t="shared" si="36"/>
        <v>2500</v>
      </c>
      <c r="F255" s="5">
        <f t="shared" si="42"/>
        <v>0</v>
      </c>
      <c r="G255" s="5">
        <f t="shared" si="42"/>
        <v>0</v>
      </c>
      <c r="H255" s="5">
        <f t="shared" si="42"/>
        <v>0</v>
      </c>
      <c r="I255" s="5">
        <f t="shared" si="42"/>
        <v>0</v>
      </c>
      <c r="J255" s="5">
        <f t="shared" si="42"/>
        <v>0</v>
      </c>
      <c r="K255" s="5">
        <f t="shared" si="42"/>
        <v>0</v>
      </c>
      <c r="L255" s="5">
        <f t="shared" si="42"/>
        <v>0</v>
      </c>
      <c r="M255" s="5">
        <f t="shared" si="42"/>
        <v>0</v>
      </c>
      <c r="N255" s="5">
        <f t="shared" si="42"/>
        <v>0</v>
      </c>
      <c r="O255" s="5">
        <f t="shared" si="42"/>
        <v>0</v>
      </c>
      <c r="P255" s="5">
        <f t="shared" si="42"/>
        <v>0</v>
      </c>
      <c r="Q255" s="5">
        <f t="shared" si="42"/>
        <v>0</v>
      </c>
      <c r="R255" s="5">
        <f t="shared" si="42"/>
        <v>0</v>
      </c>
      <c r="S255" s="5">
        <f t="shared" si="42"/>
        <v>0</v>
      </c>
      <c r="T255" s="5">
        <f t="shared" si="42"/>
        <v>0</v>
      </c>
      <c r="U255" s="5">
        <f t="shared" si="42"/>
        <v>0</v>
      </c>
      <c r="V255" s="5">
        <f t="shared" si="42"/>
        <v>0</v>
      </c>
      <c r="W255" s="5">
        <f t="shared" si="42"/>
        <v>0</v>
      </c>
      <c r="X255" s="5">
        <f t="shared" si="42"/>
        <v>0</v>
      </c>
      <c r="Y255" s="5">
        <f t="shared" si="42"/>
        <v>0</v>
      </c>
      <c r="Z255" s="5">
        <f t="shared" si="42"/>
        <v>0</v>
      </c>
      <c r="AA255" s="5">
        <f t="shared" ref="AA255:AR255" si="43">IF($E$4&lt;$E255,$E$4/$E255*AA130*AA$49,AA130*AA$49)</f>
        <v>0</v>
      </c>
      <c r="AB255" s="5">
        <f t="shared" si="43"/>
        <v>0</v>
      </c>
      <c r="AC255" s="5">
        <f t="shared" si="43"/>
        <v>0</v>
      </c>
      <c r="AD255" s="5">
        <f t="shared" si="43"/>
        <v>0</v>
      </c>
      <c r="AE255" s="5">
        <f t="shared" si="43"/>
        <v>0</v>
      </c>
      <c r="AF255" s="5">
        <f t="shared" si="43"/>
        <v>0</v>
      </c>
      <c r="AG255" s="5">
        <f t="shared" si="43"/>
        <v>0</v>
      </c>
      <c r="AH255" s="5">
        <f t="shared" si="43"/>
        <v>0</v>
      </c>
      <c r="AI255" s="5">
        <f t="shared" si="43"/>
        <v>0</v>
      </c>
      <c r="AJ255" s="5">
        <f t="shared" si="43"/>
        <v>0</v>
      </c>
      <c r="AK255" s="5">
        <f t="shared" si="43"/>
        <v>0</v>
      </c>
      <c r="AL255" s="5">
        <f t="shared" si="43"/>
        <v>0</v>
      </c>
      <c r="AM255" s="5">
        <f t="shared" si="43"/>
        <v>0</v>
      </c>
      <c r="AN255" s="5">
        <f t="shared" si="43"/>
        <v>0</v>
      </c>
      <c r="AO255" s="5">
        <f t="shared" si="43"/>
        <v>0</v>
      </c>
      <c r="AP255" s="5">
        <f t="shared" si="43"/>
        <v>0</v>
      </c>
      <c r="AQ255" s="5">
        <f t="shared" si="43"/>
        <v>0</v>
      </c>
      <c r="AR255" s="5">
        <f t="shared" si="43"/>
        <v>0</v>
      </c>
      <c r="AS255" s="5">
        <f t="shared" si="38"/>
        <v>0</v>
      </c>
      <c r="AT255" s="5">
        <f t="shared" si="40"/>
        <v>0</v>
      </c>
      <c r="AU255" s="5">
        <f t="shared" si="40"/>
        <v>0</v>
      </c>
      <c r="AV255" s="5">
        <f t="shared" si="40"/>
        <v>0</v>
      </c>
      <c r="AW255" s="5">
        <f t="shared" si="40"/>
        <v>0</v>
      </c>
      <c r="AX255" s="5">
        <f t="shared" si="40"/>
        <v>0</v>
      </c>
      <c r="AY255" s="5">
        <f t="shared" si="40"/>
        <v>0</v>
      </c>
      <c r="AZ255" s="5">
        <f t="shared" si="40"/>
        <v>0</v>
      </c>
      <c r="BA255" s="5">
        <f t="shared" si="40"/>
        <v>0</v>
      </c>
      <c r="BB255" s="5">
        <f t="shared" si="40"/>
        <v>0</v>
      </c>
      <c r="BC255" s="5">
        <f t="shared" si="40"/>
        <v>0</v>
      </c>
      <c r="BD255" s="5"/>
      <c r="BE255" s="5"/>
      <c r="BF255" s="5"/>
      <c r="BG255" s="5"/>
      <c r="BH255" s="5"/>
      <c r="BI255" s="5"/>
      <c r="BJ255" s="5"/>
    </row>
    <row r="256" spans="2:62" hidden="1">
      <c r="B256">
        <f t="shared" si="36"/>
        <v>555</v>
      </c>
      <c r="C256" t="str">
        <f t="shared" si="36"/>
        <v>TRACTAMENTS</v>
      </c>
      <c r="D256" t="str">
        <f t="shared" si="36"/>
        <v>Preparació per tractament bacillus + sofre amb bota i 2 persones</v>
      </c>
      <c r="E256" s="82">
        <f t="shared" si="36"/>
        <v>2500</v>
      </c>
      <c r="F256" s="5">
        <f t="shared" ref="F256:AR262" si="44">IF($E$4&lt;$E256,$E$4/$E256*F131*F$49,F131*F$49)</f>
        <v>0</v>
      </c>
      <c r="G256" s="5">
        <f t="shared" si="44"/>
        <v>0</v>
      </c>
      <c r="H256" s="5">
        <f t="shared" si="44"/>
        <v>0</v>
      </c>
      <c r="I256" s="5">
        <f t="shared" si="44"/>
        <v>0</v>
      </c>
      <c r="J256" s="5">
        <f t="shared" si="44"/>
        <v>0</v>
      </c>
      <c r="K256" s="5">
        <f t="shared" si="44"/>
        <v>0</v>
      </c>
      <c r="L256" s="5">
        <f t="shared" si="44"/>
        <v>0</v>
      </c>
      <c r="M256" s="5">
        <f t="shared" si="44"/>
        <v>0</v>
      </c>
      <c r="N256" s="5">
        <f t="shared" si="44"/>
        <v>0</v>
      </c>
      <c r="O256" s="5">
        <f t="shared" si="44"/>
        <v>0</v>
      </c>
      <c r="P256" s="5">
        <f t="shared" si="44"/>
        <v>0</v>
      </c>
      <c r="Q256" s="5">
        <f t="shared" si="44"/>
        <v>0</v>
      </c>
      <c r="R256" s="5">
        <f t="shared" si="44"/>
        <v>0</v>
      </c>
      <c r="S256" s="5">
        <f t="shared" si="44"/>
        <v>0</v>
      </c>
      <c r="T256" s="5">
        <f t="shared" si="44"/>
        <v>0</v>
      </c>
      <c r="U256" s="5">
        <f t="shared" si="44"/>
        <v>0</v>
      </c>
      <c r="V256" s="5">
        <f t="shared" si="44"/>
        <v>0</v>
      </c>
      <c r="W256" s="5">
        <f t="shared" si="44"/>
        <v>0</v>
      </c>
      <c r="X256" s="5">
        <f t="shared" si="44"/>
        <v>0</v>
      </c>
      <c r="Y256" s="5">
        <f t="shared" si="44"/>
        <v>0</v>
      </c>
      <c r="Z256" s="5">
        <f t="shared" si="44"/>
        <v>0</v>
      </c>
      <c r="AA256" s="5">
        <f t="shared" si="44"/>
        <v>0</v>
      </c>
      <c r="AB256" s="5">
        <f t="shared" si="44"/>
        <v>0</v>
      </c>
      <c r="AC256" s="5">
        <f t="shared" si="44"/>
        <v>0</v>
      </c>
      <c r="AD256" s="5">
        <f t="shared" si="44"/>
        <v>0</v>
      </c>
      <c r="AE256" s="5">
        <f t="shared" si="44"/>
        <v>0</v>
      </c>
      <c r="AF256" s="5">
        <f t="shared" si="44"/>
        <v>0</v>
      </c>
      <c r="AG256" s="5">
        <f t="shared" si="44"/>
        <v>0</v>
      </c>
      <c r="AH256" s="5">
        <f t="shared" si="44"/>
        <v>0</v>
      </c>
      <c r="AI256" s="5">
        <f t="shared" si="44"/>
        <v>0</v>
      </c>
      <c r="AJ256" s="5">
        <f t="shared" si="44"/>
        <v>0</v>
      </c>
      <c r="AK256" s="5">
        <f t="shared" si="44"/>
        <v>0</v>
      </c>
      <c r="AL256" s="5">
        <f t="shared" si="44"/>
        <v>0</v>
      </c>
      <c r="AM256" s="5">
        <f t="shared" si="44"/>
        <v>0</v>
      </c>
      <c r="AN256" s="5">
        <f t="shared" si="44"/>
        <v>0</v>
      </c>
      <c r="AO256" s="5">
        <f t="shared" si="44"/>
        <v>0</v>
      </c>
      <c r="AP256" s="5">
        <f t="shared" si="44"/>
        <v>0</v>
      </c>
      <c r="AQ256" s="5">
        <f t="shared" si="44"/>
        <v>0</v>
      </c>
      <c r="AR256" s="5">
        <f t="shared" si="44"/>
        <v>0</v>
      </c>
      <c r="AS256" s="5">
        <f t="shared" si="38"/>
        <v>0</v>
      </c>
      <c r="AT256" s="5">
        <f t="shared" si="40"/>
        <v>0</v>
      </c>
      <c r="AU256" s="5">
        <f t="shared" si="40"/>
        <v>0</v>
      </c>
      <c r="AV256" s="5">
        <f t="shared" si="40"/>
        <v>0</v>
      </c>
      <c r="AW256" s="5">
        <f t="shared" si="40"/>
        <v>0</v>
      </c>
      <c r="AX256" s="5">
        <f t="shared" si="40"/>
        <v>0</v>
      </c>
      <c r="AY256" s="5">
        <f t="shared" si="40"/>
        <v>0</v>
      </c>
      <c r="AZ256" s="5">
        <f t="shared" si="40"/>
        <v>0</v>
      </c>
      <c r="BA256" s="5">
        <f t="shared" si="40"/>
        <v>0</v>
      </c>
      <c r="BB256" s="5">
        <f t="shared" si="40"/>
        <v>0</v>
      </c>
      <c r="BC256" s="5">
        <f t="shared" si="40"/>
        <v>0</v>
      </c>
      <c r="BD256" s="5"/>
      <c r="BE256" s="5"/>
      <c r="BF256" s="5"/>
      <c r="BG256" s="5"/>
      <c r="BH256" s="5"/>
      <c r="BI256" s="5"/>
      <c r="BJ256" s="5"/>
    </row>
    <row r="257" spans="2:62" hidden="1">
      <c r="B257">
        <f t="shared" ref="B257:E272" si="45">+B132</f>
        <v>565</v>
      </c>
      <c r="C257" t="str">
        <f t="shared" si="45"/>
        <v>TRACTAMENTS</v>
      </c>
      <c r="D257" t="str">
        <f t="shared" si="45"/>
        <v>Preparació per tractament nim + sofre amb bota i 2 persones</v>
      </c>
      <c r="E257" s="82">
        <f t="shared" si="45"/>
        <v>2500</v>
      </c>
      <c r="F257" s="5">
        <f t="shared" si="44"/>
        <v>0</v>
      </c>
      <c r="G257" s="5">
        <f t="shared" si="44"/>
        <v>0</v>
      </c>
      <c r="H257" s="5">
        <f t="shared" si="44"/>
        <v>0</v>
      </c>
      <c r="I257" s="5">
        <f t="shared" si="44"/>
        <v>0</v>
      </c>
      <c r="J257" s="5">
        <f t="shared" si="44"/>
        <v>0</v>
      </c>
      <c r="K257" s="5">
        <f t="shared" si="44"/>
        <v>0</v>
      </c>
      <c r="L257" s="5">
        <f t="shared" si="44"/>
        <v>0</v>
      </c>
      <c r="M257" s="5">
        <f t="shared" si="44"/>
        <v>0</v>
      </c>
      <c r="N257" s="5">
        <f t="shared" si="44"/>
        <v>0</v>
      </c>
      <c r="O257" s="5">
        <f t="shared" si="44"/>
        <v>0</v>
      </c>
      <c r="P257" s="5">
        <f t="shared" si="44"/>
        <v>0</v>
      </c>
      <c r="Q257" s="5">
        <f t="shared" si="44"/>
        <v>0</v>
      </c>
      <c r="R257" s="5">
        <f t="shared" si="44"/>
        <v>0</v>
      </c>
      <c r="S257" s="5">
        <f t="shared" si="44"/>
        <v>0</v>
      </c>
      <c r="T257" s="5">
        <f t="shared" si="44"/>
        <v>0</v>
      </c>
      <c r="U257" s="5">
        <f t="shared" si="44"/>
        <v>0</v>
      </c>
      <c r="V257" s="5">
        <f t="shared" si="44"/>
        <v>0</v>
      </c>
      <c r="W257" s="5">
        <f t="shared" si="44"/>
        <v>0</v>
      </c>
      <c r="X257" s="5">
        <f t="shared" si="44"/>
        <v>0</v>
      </c>
      <c r="Y257" s="5">
        <f t="shared" si="44"/>
        <v>0</v>
      </c>
      <c r="Z257" s="5">
        <f t="shared" si="44"/>
        <v>0</v>
      </c>
      <c r="AA257" s="5">
        <f t="shared" si="44"/>
        <v>0</v>
      </c>
      <c r="AB257" s="5">
        <f t="shared" si="44"/>
        <v>0</v>
      </c>
      <c r="AC257" s="5">
        <f t="shared" si="44"/>
        <v>0</v>
      </c>
      <c r="AD257" s="5">
        <f t="shared" si="44"/>
        <v>0</v>
      </c>
      <c r="AE257" s="5">
        <f t="shared" si="44"/>
        <v>0</v>
      </c>
      <c r="AF257" s="5">
        <f t="shared" si="44"/>
        <v>0</v>
      </c>
      <c r="AG257" s="5">
        <f t="shared" si="44"/>
        <v>0</v>
      </c>
      <c r="AH257" s="5">
        <f t="shared" si="44"/>
        <v>0</v>
      </c>
      <c r="AI257" s="5">
        <f t="shared" si="44"/>
        <v>0</v>
      </c>
      <c r="AJ257" s="5">
        <f t="shared" si="44"/>
        <v>0</v>
      </c>
      <c r="AK257" s="5">
        <f t="shared" si="44"/>
        <v>0</v>
      </c>
      <c r="AL257" s="5">
        <f t="shared" si="44"/>
        <v>0</v>
      </c>
      <c r="AM257" s="5">
        <f t="shared" si="44"/>
        <v>0</v>
      </c>
      <c r="AN257" s="5">
        <f t="shared" si="44"/>
        <v>0</v>
      </c>
      <c r="AO257" s="5">
        <f t="shared" si="44"/>
        <v>0</v>
      </c>
      <c r="AP257" s="5">
        <f t="shared" si="44"/>
        <v>0</v>
      </c>
      <c r="AQ257" s="5">
        <f t="shared" si="44"/>
        <v>0</v>
      </c>
      <c r="AR257" s="5">
        <f t="shared" si="44"/>
        <v>0</v>
      </c>
      <c r="AS257" s="5">
        <f t="shared" si="38"/>
        <v>0</v>
      </c>
      <c r="AT257" s="5">
        <f t="shared" si="40"/>
        <v>0</v>
      </c>
      <c r="AU257" s="5">
        <f t="shared" si="40"/>
        <v>0</v>
      </c>
      <c r="AV257" s="5">
        <f t="shared" si="40"/>
        <v>0</v>
      </c>
      <c r="AW257" s="5">
        <f t="shared" si="40"/>
        <v>0</v>
      </c>
      <c r="AX257" s="5">
        <f t="shared" si="40"/>
        <v>0</v>
      </c>
      <c r="AY257" s="5">
        <f t="shared" si="40"/>
        <v>0</v>
      </c>
      <c r="AZ257" s="5">
        <f t="shared" si="40"/>
        <v>0</v>
      </c>
      <c r="BA257" s="5">
        <f t="shared" si="40"/>
        <v>0</v>
      </c>
      <c r="BB257" s="5">
        <f t="shared" si="40"/>
        <v>0</v>
      </c>
      <c r="BC257" s="5">
        <f t="shared" si="40"/>
        <v>0</v>
      </c>
      <c r="BD257" s="5"/>
      <c r="BE257" s="5"/>
      <c r="BF257" s="5"/>
      <c r="BG257" s="5"/>
      <c r="BH257" s="5"/>
      <c r="BI257" s="5"/>
      <c r="BJ257" s="5"/>
    </row>
    <row r="258" spans="2:62" hidden="1">
      <c r="B258">
        <f t="shared" si="45"/>
        <v>575</v>
      </c>
      <c r="C258" t="str">
        <f t="shared" si="45"/>
        <v>TRACTAMENTS</v>
      </c>
      <c r="D258" t="str">
        <f t="shared" si="45"/>
        <v>Preparació per tractament sofre amb bota i 2 persones</v>
      </c>
      <c r="E258" s="82">
        <f t="shared" si="45"/>
        <v>2500</v>
      </c>
      <c r="F258" s="5">
        <f t="shared" si="44"/>
        <v>0</v>
      </c>
      <c r="G258" s="5">
        <f t="shared" si="44"/>
        <v>0</v>
      </c>
      <c r="H258" s="5">
        <f t="shared" si="44"/>
        <v>0</v>
      </c>
      <c r="I258" s="5">
        <f t="shared" si="44"/>
        <v>0</v>
      </c>
      <c r="J258" s="5">
        <f t="shared" si="44"/>
        <v>0</v>
      </c>
      <c r="K258" s="5">
        <f t="shared" si="44"/>
        <v>0</v>
      </c>
      <c r="L258" s="5">
        <f t="shared" si="44"/>
        <v>0</v>
      </c>
      <c r="M258" s="5">
        <f t="shared" si="44"/>
        <v>0</v>
      </c>
      <c r="N258" s="5">
        <f t="shared" si="44"/>
        <v>0</v>
      </c>
      <c r="O258" s="5">
        <f t="shared" si="44"/>
        <v>0</v>
      </c>
      <c r="P258" s="5">
        <f t="shared" si="44"/>
        <v>0</v>
      </c>
      <c r="Q258" s="5">
        <f t="shared" si="44"/>
        <v>0</v>
      </c>
      <c r="R258" s="5">
        <f t="shared" si="44"/>
        <v>0</v>
      </c>
      <c r="S258" s="5">
        <f t="shared" si="44"/>
        <v>0</v>
      </c>
      <c r="T258" s="5">
        <f t="shared" si="44"/>
        <v>0</v>
      </c>
      <c r="U258" s="5">
        <f t="shared" si="44"/>
        <v>0</v>
      </c>
      <c r="V258" s="5">
        <f t="shared" si="44"/>
        <v>0</v>
      </c>
      <c r="W258" s="5">
        <f t="shared" si="44"/>
        <v>0</v>
      </c>
      <c r="X258" s="5">
        <f t="shared" si="44"/>
        <v>0</v>
      </c>
      <c r="Y258" s="5">
        <f t="shared" si="44"/>
        <v>0</v>
      </c>
      <c r="Z258" s="5">
        <f t="shared" si="44"/>
        <v>0</v>
      </c>
      <c r="AA258" s="5">
        <f t="shared" si="44"/>
        <v>0</v>
      </c>
      <c r="AB258" s="5">
        <f t="shared" si="44"/>
        <v>0</v>
      </c>
      <c r="AC258" s="5">
        <f t="shared" si="44"/>
        <v>0</v>
      </c>
      <c r="AD258" s="5">
        <f t="shared" si="44"/>
        <v>0</v>
      </c>
      <c r="AE258" s="5">
        <f t="shared" si="44"/>
        <v>0</v>
      </c>
      <c r="AF258" s="5">
        <f t="shared" si="44"/>
        <v>0</v>
      </c>
      <c r="AG258" s="5">
        <f t="shared" si="44"/>
        <v>0</v>
      </c>
      <c r="AH258" s="5">
        <f t="shared" si="44"/>
        <v>0</v>
      </c>
      <c r="AI258" s="5">
        <f t="shared" si="44"/>
        <v>0</v>
      </c>
      <c r="AJ258" s="5">
        <f t="shared" si="44"/>
        <v>0</v>
      </c>
      <c r="AK258" s="5">
        <f t="shared" si="44"/>
        <v>0</v>
      </c>
      <c r="AL258" s="5">
        <f t="shared" si="44"/>
        <v>0</v>
      </c>
      <c r="AM258" s="5">
        <f t="shared" si="44"/>
        <v>0</v>
      </c>
      <c r="AN258" s="5">
        <f t="shared" si="44"/>
        <v>0</v>
      </c>
      <c r="AO258" s="5">
        <f t="shared" si="44"/>
        <v>0</v>
      </c>
      <c r="AP258" s="5">
        <f t="shared" si="44"/>
        <v>0</v>
      </c>
      <c r="AQ258" s="5">
        <f t="shared" si="44"/>
        <v>0</v>
      </c>
      <c r="AR258" s="5">
        <f t="shared" si="44"/>
        <v>0</v>
      </c>
      <c r="AS258" s="5">
        <f t="shared" si="38"/>
        <v>0</v>
      </c>
      <c r="AT258" s="5">
        <f t="shared" si="40"/>
        <v>0</v>
      </c>
      <c r="AU258" s="5">
        <f t="shared" si="40"/>
        <v>0</v>
      </c>
      <c r="AV258" s="5">
        <f t="shared" si="40"/>
        <v>0</v>
      </c>
      <c r="AW258" s="5">
        <f t="shared" si="40"/>
        <v>0</v>
      </c>
      <c r="AX258" s="5">
        <f t="shared" si="40"/>
        <v>0</v>
      </c>
      <c r="AY258" s="5">
        <f t="shared" si="40"/>
        <v>0</v>
      </c>
      <c r="AZ258" s="5">
        <f t="shared" si="40"/>
        <v>0</v>
      </c>
      <c r="BA258" s="5">
        <f t="shared" si="40"/>
        <v>0</v>
      </c>
      <c r="BB258" s="5">
        <f t="shared" si="40"/>
        <v>0</v>
      </c>
      <c r="BC258" s="5">
        <f t="shared" si="40"/>
        <v>0</v>
      </c>
      <c r="BD258" s="5"/>
      <c r="BE258" s="5"/>
      <c r="BF258" s="5"/>
      <c r="BG258" s="5"/>
      <c r="BH258" s="5"/>
      <c r="BI258" s="5"/>
      <c r="BJ258" s="5"/>
    </row>
    <row r="259" spans="2:62" hidden="1">
      <c r="B259">
        <f t="shared" si="45"/>
        <v>615</v>
      </c>
      <c r="C259" t="str">
        <f t="shared" si="45"/>
        <v>DESHERBAT</v>
      </c>
      <c r="D259" t="str">
        <f t="shared" si="45"/>
        <v>Preparació per desherbat amb tractor</v>
      </c>
      <c r="E259" s="82">
        <f t="shared" si="45"/>
        <v>2500</v>
      </c>
      <c r="F259" s="5">
        <f t="shared" si="44"/>
        <v>0</v>
      </c>
      <c r="G259" s="5">
        <f t="shared" si="44"/>
        <v>0</v>
      </c>
      <c r="H259" s="5">
        <f t="shared" si="44"/>
        <v>0</v>
      </c>
      <c r="I259" s="5">
        <f t="shared" si="44"/>
        <v>0</v>
      </c>
      <c r="J259" s="5">
        <f t="shared" si="44"/>
        <v>0</v>
      </c>
      <c r="K259" s="5">
        <f t="shared" si="44"/>
        <v>0</v>
      </c>
      <c r="L259" s="5">
        <f t="shared" si="44"/>
        <v>0</v>
      </c>
      <c r="M259" s="5">
        <f t="shared" si="44"/>
        <v>0</v>
      </c>
      <c r="N259" s="5">
        <f t="shared" si="44"/>
        <v>0</v>
      </c>
      <c r="O259" s="5">
        <f t="shared" si="44"/>
        <v>0</v>
      </c>
      <c r="P259" s="5">
        <f t="shared" si="44"/>
        <v>0</v>
      </c>
      <c r="Q259" s="5">
        <f t="shared" si="44"/>
        <v>0</v>
      </c>
      <c r="R259" s="5">
        <f t="shared" si="44"/>
        <v>0</v>
      </c>
      <c r="S259" s="5">
        <f t="shared" si="44"/>
        <v>0</v>
      </c>
      <c r="T259" s="5">
        <f t="shared" si="44"/>
        <v>0</v>
      </c>
      <c r="U259" s="5">
        <f t="shared" si="44"/>
        <v>0</v>
      </c>
      <c r="V259" s="5">
        <f t="shared" si="44"/>
        <v>0</v>
      </c>
      <c r="W259" s="5">
        <f t="shared" si="44"/>
        <v>0</v>
      </c>
      <c r="X259" s="5">
        <f t="shared" si="44"/>
        <v>0</v>
      </c>
      <c r="Y259" s="5">
        <f t="shared" si="44"/>
        <v>0</v>
      </c>
      <c r="Z259" s="5">
        <f t="shared" si="44"/>
        <v>0</v>
      </c>
      <c r="AA259" s="5">
        <f t="shared" si="44"/>
        <v>0</v>
      </c>
      <c r="AB259" s="5">
        <f t="shared" si="44"/>
        <v>0</v>
      </c>
      <c r="AC259" s="5">
        <f t="shared" si="44"/>
        <v>0</v>
      </c>
      <c r="AD259" s="5">
        <f t="shared" si="44"/>
        <v>0</v>
      </c>
      <c r="AE259" s="5">
        <f t="shared" si="44"/>
        <v>0</v>
      </c>
      <c r="AF259" s="5">
        <f t="shared" si="44"/>
        <v>0</v>
      </c>
      <c r="AG259" s="5">
        <f t="shared" si="44"/>
        <v>0</v>
      </c>
      <c r="AH259" s="5">
        <f t="shared" si="44"/>
        <v>0</v>
      </c>
      <c r="AI259" s="5">
        <f t="shared" si="44"/>
        <v>0</v>
      </c>
      <c r="AJ259" s="5">
        <f t="shared" si="44"/>
        <v>0</v>
      </c>
      <c r="AK259" s="5">
        <f t="shared" si="44"/>
        <v>0</v>
      </c>
      <c r="AL259" s="5">
        <f t="shared" si="44"/>
        <v>0</v>
      </c>
      <c r="AM259" s="5">
        <f t="shared" si="44"/>
        <v>0</v>
      </c>
      <c r="AN259" s="5">
        <f t="shared" si="44"/>
        <v>0</v>
      </c>
      <c r="AO259" s="5">
        <f t="shared" si="44"/>
        <v>0</v>
      </c>
      <c r="AP259" s="5">
        <f t="shared" si="44"/>
        <v>0</v>
      </c>
      <c r="AQ259" s="5">
        <f t="shared" si="44"/>
        <v>0</v>
      </c>
      <c r="AR259" s="5">
        <f t="shared" si="44"/>
        <v>0</v>
      </c>
      <c r="AS259" s="5">
        <f t="shared" si="38"/>
        <v>0</v>
      </c>
      <c r="AT259" s="5">
        <f t="shared" ref="AT259:BC274" si="46">IF($E$4&lt;$E259,$E$4/$E259*AT134*AT$49,AT134*AT$49)</f>
        <v>0</v>
      </c>
      <c r="AU259" s="5">
        <f t="shared" si="46"/>
        <v>0</v>
      </c>
      <c r="AV259" s="5">
        <f t="shared" si="46"/>
        <v>0</v>
      </c>
      <c r="AW259" s="5">
        <f t="shared" si="46"/>
        <v>0</v>
      </c>
      <c r="AX259" s="5">
        <f t="shared" si="46"/>
        <v>0</v>
      </c>
      <c r="AY259" s="5">
        <f t="shared" si="46"/>
        <v>0</v>
      </c>
      <c r="AZ259" s="5">
        <f t="shared" si="46"/>
        <v>0</v>
      </c>
      <c r="BA259" s="5">
        <f t="shared" si="46"/>
        <v>0</v>
      </c>
      <c r="BB259" s="5">
        <f t="shared" si="46"/>
        <v>0</v>
      </c>
      <c r="BC259" s="5">
        <f t="shared" si="46"/>
        <v>0</v>
      </c>
      <c r="BD259" s="5"/>
      <c r="BE259" s="5"/>
      <c r="BF259" s="5"/>
      <c r="BG259" s="5"/>
      <c r="BH259" s="5"/>
      <c r="BI259" s="5"/>
      <c r="BJ259" s="5"/>
    </row>
    <row r="260" spans="2:62" hidden="1">
      <c r="B260">
        <f t="shared" si="45"/>
        <v>625</v>
      </c>
      <c r="C260" t="str">
        <f t="shared" si="45"/>
        <v>DESHERBAT</v>
      </c>
      <c r="D260" t="str">
        <f t="shared" si="45"/>
        <v>Preparació per desherbat amb motocultor</v>
      </c>
      <c r="E260" s="82">
        <f t="shared" si="45"/>
        <v>2500</v>
      </c>
      <c r="F260" s="5">
        <f t="shared" si="44"/>
        <v>0</v>
      </c>
      <c r="G260" s="5">
        <f t="shared" si="44"/>
        <v>0</v>
      </c>
      <c r="H260" s="5">
        <f t="shared" si="44"/>
        <v>0</v>
      </c>
      <c r="I260" s="5">
        <f t="shared" si="44"/>
        <v>0</v>
      </c>
      <c r="J260" s="5">
        <f t="shared" si="44"/>
        <v>0</v>
      </c>
      <c r="K260" s="5">
        <f t="shared" si="44"/>
        <v>0</v>
      </c>
      <c r="L260" s="5">
        <f t="shared" si="44"/>
        <v>0</v>
      </c>
      <c r="M260" s="5">
        <f t="shared" si="44"/>
        <v>0</v>
      </c>
      <c r="N260" s="5">
        <f t="shared" si="44"/>
        <v>0</v>
      </c>
      <c r="O260" s="5">
        <f t="shared" si="44"/>
        <v>0</v>
      </c>
      <c r="P260" s="5">
        <f t="shared" si="44"/>
        <v>0</v>
      </c>
      <c r="Q260" s="5">
        <f t="shared" si="44"/>
        <v>0</v>
      </c>
      <c r="R260" s="5">
        <f t="shared" si="44"/>
        <v>0</v>
      </c>
      <c r="S260" s="5">
        <f t="shared" si="44"/>
        <v>0</v>
      </c>
      <c r="T260" s="5">
        <f t="shared" si="44"/>
        <v>0</v>
      </c>
      <c r="U260" s="5">
        <f t="shared" si="44"/>
        <v>0</v>
      </c>
      <c r="V260" s="5">
        <f t="shared" si="44"/>
        <v>0</v>
      </c>
      <c r="W260" s="5">
        <f t="shared" si="44"/>
        <v>0</v>
      </c>
      <c r="X260" s="5">
        <f t="shared" si="44"/>
        <v>0</v>
      </c>
      <c r="Y260" s="5">
        <f t="shared" si="44"/>
        <v>0</v>
      </c>
      <c r="Z260" s="5">
        <f t="shared" si="44"/>
        <v>0</v>
      </c>
      <c r="AA260" s="5">
        <f t="shared" si="44"/>
        <v>0</v>
      </c>
      <c r="AB260" s="5">
        <f t="shared" si="44"/>
        <v>0</v>
      </c>
      <c r="AC260" s="5">
        <f t="shared" si="44"/>
        <v>0</v>
      </c>
      <c r="AD260" s="5">
        <f t="shared" si="44"/>
        <v>0</v>
      </c>
      <c r="AE260" s="5">
        <f t="shared" si="44"/>
        <v>0</v>
      </c>
      <c r="AF260" s="5">
        <f t="shared" si="44"/>
        <v>0</v>
      </c>
      <c r="AG260" s="5">
        <f t="shared" si="44"/>
        <v>0</v>
      </c>
      <c r="AH260" s="5">
        <f t="shared" si="44"/>
        <v>0</v>
      </c>
      <c r="AI260" s="5">
        <f t="shared" si="44"/>
        <v>0</v>
      </c>
      <c r="AJ260" s="5">
        <f t="shared" si="44"/>
        <v>0</v>
      </c>
      <c r="AK260" s="5">
        <f t="shared" si="44"/>
        <v>0</v>
      </c>
      <c r="AL260" s="5">
        <f t="shared" si="44"/>
        <v>0</v>
      </c>
      <c r="AM260" s="5">
        <f t="shared" si="44"/>
        <v>0</v>
      </c>
      <c r="AN260" s="5">
        <f t="shared" si="44"/>
        <v>0</v>
      </c>
      <c r="AO260" s="5">
        <f t="shared" si="44"/>
        <v>0</v>
      </c>
      <c r="AP260" s="5">
        <f t="shared" si="44"/>
        <v>0</v>
      </c>
      <c r="AQ260" s="5">
        <f t="shared" si="44"/>
        <v>0</v>
      </c>
      <c r="AR260" s="5">
        <f t="shared" si="44"/>
        <v>0</v>
      </c>
      <c r="AS260" s="5">
        <f t="shared" si="38"/>
        <v>0</v>
      </c>
      <c r="AT260" s="5">
        <f t="shared" si="46"/>
        <v>0</v>
      </c>
      <c r="AU260" s="5">
        <f t="shared" si="46"/>
        <v>0</v>
      </c>
      <c r="AV260" s="5">
        <f t="shared" si="46"/>
        <v>0</v>
      </c>
      <c r="AW260" s="5">
        <f t="shared" si="46"/>
        <v>0</v>
      </c>
      <c r="AX260" s="5">
        <f t="shared" si="46"/>
        <v>0</v>
      </c>
      <c r="AY260" s="5">
        <f t="shared" si="46"/>
        <v>0</v>
      </c>
      <c r="AZ260" s="5">
        <f t="shared" si="46"/>
        <v>0</v>
      </c>
      <c r="BA260" s="5">
        <f t="shared" si="46"/>
        <v>0</v>
      </c>
      <c r="BB260" s="5">
        <f t="shared" si="46"/>
        <v>0</v>
      </c>
      <c r="BC260" s="5">
        <f t="shared" si="46"/>
        <v>0</v>
      </c>
      <c r="BD260" s="5"/>
      <c r="BE260" s="5"/>
      <c r="BF260" s="5"/>
      <c r="BG260" s="5"/>
      <c r="BH260" s="5"/>
      <c r="BI260" s="5"/>
      <c r="BJ260" s="5"/>
    </row>
    <row r="261" spans="2:62" hidden="1">
      <c r="B261">
        <f t="shared" si="45"/>
        <v>635</v>
      </c>
      <c r="C261" t="str">
        <f t="shared" si="45"/>
        <v>DESHERBAT</v>
      </c>
      <c r="D261" t="str">
        <f t="shared" si="45"/>
        <v>Preparació per desherbat amb motocultor (només part sense plàstic)</v>
      </c>
      <c r="E261" s="82">
        <f t="shared" si="45"/>
        <v>2500</v>
      </c>
      <c r="F261" s="5">
        <f t="shared" si="44"/>
        <v>0</v>
      </c>
      <c r="G261" s="5">
        <f t="shared" si="44"/>
        <v>0</v>
      </c>
      <c r="H261" s="5">
        <f t="shared" si="44"/>
        <v>0</v>
      </c>
      <c r="I261" s="5">
        <f t="shared" si="44"/>
        <v>0</v>
      </c>
      <c r="J261" s="5">
        <f t="shared" si="44"/>
        <v>0</v>
      </c>
      <c r="K261" s="5">
        <f t="shared" si="44"/>
        <v>0</v>
      </c>
      <c r="L261" s="5">
        <f t="shared" si="44"/>
        <v>0</v>
      </c>
      <c r="M261" s="5">
        <f t="shared" si="44"/>
        <v>0</v>
      </c>
      <c r="N261" s="5">
        <f t="shared" si="44"/>
        <v>0</v>
      </c>
      <c r="O261" s="5">
        <f t="shared" si="44"/>
        <v>0</v>
      </c>
      <c r="P261" s="5">
        <f t="shared" si="44"/>
        <v>0</v>
      </c>
      <c r="Q261" s="5">
        <f t="shared" si="44"/>
        <v>0</v>
      </c>
      <c r="R261" s="5">
        <f t="shared" si="44"/>
        <v>0</v>
      </c>
      <c r="S261" s="5">
        <f t="shared" si="44"/>
        <v>0</v>
      </c>
      <c r="T261" s="5">
        <f t="shared" si="44"/>
        <v>0</v>
      </c>
      <c r="U261" s="5">
        <f t="shared" si="44"/>
        <v>0</v>
      </c>
      <c r="V261" s="5">
        <f t="shared" si="44"/>
        <v>0</v>
      </c>
      <c r="W261" s="5">
        <f t="shared" si="44"/>
        <v>0</v>
      </c>
      <c r="X261" s="5">
        <f t="shared" si="44"/>
        <v>0</v>
      </c>
      <c r="Y261" s="5">
        <f t="shared" si="44"/>
        <v>0</v>
      </c>
      <c r="Z261" s="5">
        <f t="shared" si="44"/>
        <v>0</v>
      </c>
      <c r="AA261" s="5">
        <f t="shared" si="44"/>
        <v>0</v>
      </c>
      <c r="AB261" s="5">
        <f t="shared" si="44"/>
        <v>0</v>
      </c>
      <c r="AC261" s="5">
        <f t="shared" si="44"/>
        <v>0</v>
      </c>
      <c r="AD261" s="5">
        <f t="shared" si="44"/>
        <v>0</v>
      </c>
      <c r="AE261" s="5">
        <f t="shared" si="44"/>
        <v>0</v>
      </c>
      <c r="AF261" s="5">
        <f t="shared" si="44"/>
        <v>0</v>
      </c>
      <c r="AG261" s="5">
        <f t="shared" si="44"/>
        <v>0</v>
      </c>
      <c r="AH261" s="5">
        <f t="shared" si="44"/>
        <v>0</v>
      </c>
      <c r="AI261" s="5">
        <f t="shared" si="44"/>
        <v>0</v>
      </c>
      <c r="AJ261" s="5">
        <f t="shared" si="44"/>
        <v>0</v>
      </c>
      <c r="AK261" s="5">
        <f t="shared" si="44"/>
        <v>0</v>
      </c>
      <c r="AL261" s="5">
        <f t="shared" si="44"/>
        <v>0</v>
      </c>
      <c r="AM261" s="5">
        <f t="shared" si="44"/>
        <v>0</v>
      </c>
      <c r="AN261" s="5">
        <f t="shared" si="44"/>
        <v>0</v>
      </c>
      <c r="AO261" s="5">
        <f t="shared" si="44"/>
        <v>0</v>
      </c>
      <c r="AP261" s="5">
        <f t="shared" si="44"/>
        <v>0</v>
      </c>
      <c r="AQ261" s="5">
        <f t="shared" si="44"/>
        <v>0</v>
      </c>
      <c r="AR261" s="5">
        <f t="shared" si="44"/>
        <v>0</v>
      </c>
      <c r="AS261" s="5">
        <f t="shared" si="38"/>
        <v>0</v>
      </c>
      <c r="AT261" s="5">
        <f t="shared" si="46"/>
        <v>0</v>
      </c>
      <c r="AU261" s="5">
        <f t="shared" si="46"/>
        <v>0</v>
      </c>
      <c r="AV261" s="5">
        <f t="shared" si="46"/>
        <v>0</v>
      </c>
      <c r="AW261" s="5">
        <f t="shared" si="46"/>
        <v>0</v>
      </c>
      <c r="AX261" s="5">
        <f t="shared" si="46"/>
        <v>0</v>
      </c>
      <c r="AY261" s="5">
        <f t="shared" si="46"/>
        <v>0</v>
      </c>
      <c r="AZ261" s="5">
        <f t="shared" si="46"/>
        <v>0</v>
      </c>
      <c r="BA261" s="5">
        <f t="shared" si="46"/>
        <v>0</v>
      </c>
      <c r="BB261" s="5">
        <f t="shared" si="46"/>
        <v>0</v>
      </c>
      <c r="BC261" s="5">
        <f t="shared" si="46"/>
        <v>0</v>
      </c>
      <c r="BD261" s="5"/>
      <c r="BE261" s="5"/>
      <c r="BF261" s="5"/>
      <c r="BG261" s="5"/>
      <c r="BH261" s="5"/>
      <c r="BI261" s="5"/>
      <c r="BJ261" s="5"/>
    </row>
    <row r="262" spans="2:62" hidden="1">
      <c r="B262">
        <f t="shared" si="45"/>
        <v>645</v>
      </c>
      <c r="C262" t="str">
        <f t="shared" si="45"/>
        <v>DESHERBAT</v>
      </c>
      <c r="D262" t="str">
        <f t="shared" si="45"/>
        <v>Preparació per desherbat manual 2,5h/1.000 m2</v>
      </c>
      <c r="E262" s="82">
        <f t="shared" si="45"/>
        <v>2500</v>
      </c>
      <c r="F262" s="5">
        <f t="shared" si="44"/>
        <v>0</v>
      </c>
      <c r="G262" s="5">
        <f t="shared" si="44"/>
        <v>0</v>
      </c>
      <c r="H262" s="5">
        <f t="shared" si="44"/>
        <v>0</v>
      </c>
      <c r="I262" s="5">
        <f t="shared" si="44"/>
        <v>0</v>
      </c>
      <c r="J262" s="5">
        <f t="shared" si="44"/>
        <v>0</v>
      </c>
      <c r="K262" s="5">
        <f t="shared" si="44"/>
        <v>0</v>
      </c>
      <c r="L262" s="5">
        <f t="shared" si="44"/>
        <v>0</v>
      </c>
      <c r="M262" s="5">
        <f t="shared" si="44"/>
        <v>0</v>
      </c>
      <c r="N262" s="5">
        <f t="shared" si="44"/>
        <v>0</v>
      </c>
      <c r="O262" s="5">
        <f t="shared" si="44"/>
        <v>0</v>
      </c>
      <c r="P262" s="5">
        <f t="shared" si="44"/>
        <v>0</v>
      </c>
      <c r="Q262" s="5">
        <f t="shared" si="44"/>
        <v>0</v>
      </c>
      <c r="R262" s="5">
        <f t="shared" si="44"/>
        <v>0</v>
      </c>
      <c r="S262" s="5">
        <f t="shared" si="44"/>
        <v>0</v>
      </c>
      <c r="T262" s="5">
        <f t="shared" si="44"/>
        <v>0</v>
      </c>
      <c r="U262" s="5">
        <f t="shared" si="44"/>
        <v>0</v>
      </c>
      <c r="V262" s="5">
        <f t="shared" si="44"/>
        <v>0</v>
      </c>
      <c r="W262" s="5">
        <f t="shared" si="44"/>
        <v>0</v>
      </c>
      <c r="X262" s="5">
        <f t="shared" si="44"/>
        <v>0</v>
      </c>
      <c r="Y262" s="5">
        <f t="shared" si="44"/>
        <v>0</v>
      </c>
      <c r="Z262" s="5">
        <f t="shared" si="44"/>
        <v>0</v>
      </c>
      <c r="AA262" s="5">
        <f t="shared" ref="AA262:AR262" si="47">IF($E$4&lt;$E262,$E$4/$E262*AA137*AA$49,AA137*AA$49)</f>
        <v>0</v>
      </c>
      <c r="AB262" s="5">
        <f t="shared" si="47"/>
        <v>0</v>
      </c>
      <c r="AC262" s="5">
        <f t="shared" si="47"/>
        <v>0</v>
      </c>
      <c r="AD262" s="5">
        <f t="shared" si="47"/>
        <v>0</v>
      </c>
      <c r="AE262" s="5">
        <f t="shared" si="47"/>
        <v>0</v>
      </c>
      <c r="AF262" s="5">
        <f t="shared" si="47"/>
        <v>0</v>
      </c>
      <c r="AG262" s="5">
        <f t="shared" si="47"/>
        <v>0</v>
      </c>
      <c r="AH262" s="5">
        <f t="shared" si="47"/>
        <v>0</v>
      </c>
      <c r="AI262" s="5">
        <f t="shared" si="47"/>
        <v>0</v>
      </c>
      <c r="AJ262" s="5">
        <f t="shared" si="47"/>
        <v>0</v>
      </c>
      <c r="AK262" s="5">
        <f t="shared" si="47"/>
        <v>0</v>
      </c>
      <c r="AL262" s="5">
        <f t="shared" si="47"/>
        <v>0</v>
      </c>
      <c r="AM262" s="5">
        <f t="shared" si="47"/>
        <v>0</v>
      </c>
      <c r="AN262" s="5">
        <f t="shared" si="47"/>
        <v>0</v>
      </c>
      <c r="AO262" s="5">
        <f t="shared" si="47"/>
        <v>0</v>
      </c>
      <c r="AP262" s="5">
        <f t="shared" si="47"/>
        <v>0</v>
      </c>
      <c r="AQ262" s="5">
        <f t="shared" si="47"/>
        <v>0</v>
      </c>
      <c r="AR262" s="5">
        <f t="shared" si="47"/>
        <v>0</v>
      </c>
      <c r="AS262" s="5">
        <f t="shared" si="38"/>
        <v>0</v>
      </c>
      <c r="AT262" s="5">
        <f t="shared" si="46"/>
        <v>0</v>
      </c>
      <c r="AU262" s="5">
        <f t="shared" si="46"/>
        <v>0</v>
      </c>
      <c r="AV262" s="5">
        <f t="shared" si="46"/>
        <v>0</v>
      </c>
      <c r="AW262" s="5">
        <f t="shared" si="46"/>
        <v>0</v>
      </c>
      <c r="AX262" s="5">
        <f t="shared" si="46"/>
        <v>0</v>
      </c>
      <c r="AY262" s="5">
        <f t="shared" si="46"/>
        <v>0</v>
      </c>
      <c r="AZ262" s="5">
        <f t="shared" si="46"/>
        <v>0</v>
      </c>
      <c r="BA262" s="5">
        <f t="shared" si="46"/>
        <v>0</v>
      </c>
      <c r="BB262" s="5">
        <f t="shared" si="46"/>
        <v>0</v>
      </c>
      <c r="BC262" s="5">
        <f t="shared" si="46"/>
        <v>0</v>
      </c>
      <c r="BD262" s="5"/>
      <c r="BE262" s="5"/>
      <c r="BF262" s="5"/>
      <c r="BG262" s="5"/>
      <c r="BH262" s="5"/>
      <c r="BI262" s="5"/>
      <c r="BJ262" s="5"/>
    </row>
    <row r="263" spans="2:62" hidden="1">
      <c r="B263">
        <f t="shared" si="45"/>
        <v>655</v>
      </c>
      <c r="C263" t="str">
        <f t="shared" si="45"/>
        <v>DESHERBAT</v>
      </c>
      <c r="D263" t="str">
        <f t="shared" si="45"/>
        <v>Preparació per desherbat manual 5h/1.000  m2</v>
      </c>
      <c r="E263" s="82">
        <f t="shared" si="45"/>
        <v>2500</v>
      </c>
      <c r="F263" s="5">
        <f t="shared" ref="F263:AR269" si="48">IF($E$4&lt;$E263,$E$4/$E263*F138*F$49,F138*F$49)</f>
        <v>0</v>
      </c>
      <c r="G263" s="5">
        <f t="shared" si="48"/>
        <v>0</v>
      </c>
      <c r="H263" s="5">
        <f t="shared" si="48"/>
        <v>0</v>
      </c>
      <c r="I263" s="5">
        <f t="shared" si="48"/>
        <v>0</v>
      </c>
      <c r="J263" s="5">
        <f t="shared" si="48"/>
        <v>0</v>
      </c>
      <c r="K263" s="5">
        <f t="shared" si="48"/>
        <v>0</v>
      </c>
      <c r="L263" s="5">
        <f t="shared" si="48"/>
        <v>0</v>
      </c>
      <c r="M263" s="5">
        <f t="shared" si="48"/>
        <v>0</v>
      </c>
      <c r="N263" s="5">
        <f t="shared" si="48"/>
        <v>0</v>
      </c>
      <c r="O263" s="5">
        <f t="shared" si="48"/>
        <v>0</v>
      </c>
      <c r="P263" s="5">
        <f t="shared" si="48"/>
        <v>0</v>
      </c>
      <c r="Q263" s="5">
        <f t="shared" si="48"/>
        <v>0</v>
      </c>
      <c r="R263" s="5">
        <f t="shared" si="48"/>
        <v>0</v>
      </c>
      <c r="S263" s="5">
        <f t="shared" si="48"/>
        <v>0</v>
      </c>
      <c r="T263" s="5">
        <f t="shared" si="48"/>
        <v>0</v>
      </c>
      <c r="U263" s="5">
        <f t="shared" si="48"/>
        <v>0</v>
      </c>
      <c r="V263" s="5">
        <f t="shared" si="48"/>
        <v>0</v>
      </c>
      <c r="W263" s="5">
        <f t="shared" si="48"/>
        <v>0</v>
      </c>
      <c r="X263" s="5">
        <f t="shared" si="48"/>
        <v>0</v>
      </c>
      <c r="Y263" s="5">
        <f t="shared" si="48"/>
        <v>0</v>
      </c>
      <c r="Z263" s="5">
        <f t="shared" si="48"/>
        <v>0</v>
      </c>
      <c r="AA263" s="5">
        <f t="shared" si="48"/>
        <v>0</v>
      </c>
      <c r="AB263" s="5">
        <f t="shared" si="48"/>
        <v>0</v>
      </c>
      <c r="AC263" s="5">
        <f t="shared" si="48"/>
        <v>0</v>
      </c>
      <c r="AD263" s="5">
        <f t="shared" si="48"/>
        <v>0</v>
      </c>
      <c r="AE263" s="5">
        <f t="shared" si="48"/>
        <v>0</v>
      </c>
      <c r="AF263" s="5">
        <f t="shared" si="48"/>
        <v>0</v>
      </c>
      <c r="AG263" s="5">
        <f t="shared" si="48"/>
        <v>0</v>
      </c>
      <c r="AH263" s="5">
        <f t="shared" si="48"/>
        <v>0</v>
      </c>
      <c r="AI263" s="5">
        <f t="shared" si="48"/>
        <v>0</v>
      </c>
      <c r="AJ263" s="5">
        <f t="shared" si="48"/>
        <v>0</v>
      </c>
      <c r="AK263" s="5">
        <f t="shared" si="48"/>
        <v>0</v>
      </c>
      <c r="AL263" s="5">
        <f t="shared" si="48"/>
        <v>0</v>
      </c>
      <c r="AM263" s="5">
        <f t="shared" si="48"/>
        <v>0</v>
      </c>
      <c r="AN263" s="5">
        <f t="shared" si="48"/>
        <v>0</v>
      </c>
      <c r="AO263" s="5">
        <f t="shared" si="48"/>
        <v>0</v>
      </c>
      <c r="AP263" s="5">
        <f t="shared" si="48"/>
        <v>0</v>
      </c>
      <c r="AQ263" s="5">
        <f t="shared" si="48"/>
        <v>0</v>
      </c>
      <c r="AR263" s="5">
        <f t="shared" si="48"/>
        <v>0</v>
      </c>
      <c r="AS263" s="5">
        <f t="shared" si="38"/>
        <v>0</v>
      </c>
      <c r="AT263" s="5">
        <f t="shared" si="46"/>
        <v>0</v>
      </c>
      <c r="AU263" s="5">
        <f t="shared" si="46"/>
        <v>0</v>
      </c>
      <c r="AV263" s="5">
        <f t="shared" si="46"/>
        <v>0</v>
      </c>
      <c r="AW263" s="5">
        <f t="shared" si="46"/>
        <v>0</v>
      </c>
      <c r="AX263" s="5">
        <f t="shared" si="46"/>
        <v>0</v>
      </c>
      <c r="AY263" s="5">
        <f t="shared" si="46"/>
        <v>0</v>
      </c>
      <c r="AZ263" s="5">
        <f t="shared" si="46"/>
        <v>0</v>
      </c>
      <c r="BA263" s="5">
        <f t="shared" si="46"/>
        <v>0</v>
      </c>
      <c r="BB263" s="5">
        <f t="shared" si="46"/>
        <v>0</v>
      </c>
      <c r="BC263" s="5">
        <f t="shared" si="46"/>
        <v>0</v>
      </c>
      <c r="BD263" s="5"/>
      <c r="BE263" s="5"/>
      <c r="BF263" s="5"/>
      <c r="BG263" s="5"/>
      <c r="BH263" s="5"/>
      <c r="BI263" s="5"/>
      <c r="BJ263" s="5"/>
    </row>
    <row r="264" spans="2:62" hidden="1">
      <c r="B264">
        <f t="shared" si="45"/>
        <v>665</v>
      </c>
      <c r="C264" t="str">
        <f t="shared" si="45"/>
        <v>DESHERBAT</v>
      </c>
      <c r="D264" t="str">
        <f t="shared" si="45"/>
        <v>Preparació per desherbat manual 6,5h/1.000  m2</v>
      </c>
      <c r="E264" s="82">
        <f t="shared" si="45"/>
        <v>2500</v>
      </c>
      <c r="F264" s="5">
        <f t="shared" si="48"/>
        <v>0</v>
      </c>
      <c r="G264" s="5">
        <f t="shared" si="48"/>
        <v>0</v>
      </c>
      <c r="H264" s="5">
        <f t="shared" si="48"/>
        <v>0</v>
      </c>
      <c r="I264" s="5">
        <f t="shared" si="48"/>
        <v>0</v>
      </c>
      <c r="J264" s="5">
        <f t="shared" si="48"/>
        <v>0</v>
      </c>
      <c r="K264" s="5">
        <f t="shared" si="48"/>
        <v>0</v>
      </c>
      <c r="L264" s="5">
        <f t="shared" si="48"/>
        <v>0</v>
      </c>
      <c r="M264" s="5">
        <f t="shared" si="48"/>
        <v>0</v>
      </c>
      <c r="N264" s="5">
        <f t="shared" si="48"/>
        <v>0</v>
      </c>
      <c r="O264" s="5">
        <f t="shared" si="48"/>
        <v>0</v>
      </c>
      <c r="P264" s="5">
        <f t="shared" si="48"/>
        <v>0</v>
      </c>
      <c r="Q264" s="5">
        <f t="shared" si="48"/>
        <v>0</v>
      </c>
      <c r="R264" s="5">
        <f t="shared" si="48"/>
        <v>0</v>
      </c>
      <c r="S264" s="5">
        <f t="shared" si="48"/>
        <v>0</v>
      </c>
      <c r="T264" s="5">
        <f t="shared" si="48"/>
        <v>0</v>
      </c>
      <c r="U264" s="5">
        <f t="shared" si="48"/>
        <v>0</v>
      </c>
      <c r="V264" s="5">
        <f t="shared" si="48"/>
        <v>0</v>
      </c>
      <c r="W264" s="5">
        <f t="shared" si="48"/>
        <v>0</v>
      </c>
      <c r="X264" s="5">
        <f t="shared" si="48"/>
        <v>0</v>
      </c>
      <c r="Y264" s="5">
        <f t="shared" si="48"/>
        <v>0</v>
      </c>
      <c r="Z264" s="5">
        <f t="shared" si="48"/>
        <v>0</v>
      </c>
      <c r="AA264" s="5">
        <f t="shared" si="48"/>
        <v>0</v>
      </c>
      <c r="AB264" s="5">
        <f t="shared" si="48"/>
        <v>0</v>
      </c>
      <c r="AC264" s="5">
        <f t="shared" si="48"/>
        <v>0</v>
      </c>
      <c r="AD264" s="5">
        <f t="shared" si="48"/>
        <v>0</v>
      </c>
      <c r="AE264" s="5">
        <f t="shared" si="48"/>
        <v>0</v>
      </c>
      <c r="AF264" s="5">
        <f t="shared" si="48"/>
        <v>0</v>
      </c>
      <c r="AG264" s="5">
        <f t="shared" si="48"/>
        <v>0</v>
      </c>
      <c r="AH264" s="5">
        <f t="shared" si="48"/>
        <v>0</v>
      </c>
      <c r="AI264" s="5">
        <f t="shared" si="48"/>
        <v>0</v>
      </c>
      <c r="AJ264" s="5">
        <f t="shared" si="48"/>
        <v>0</v>
      </c>
      <c r="AK264" s="5">
        <f t="shared" si="48"/>
        <v>0</v>
      </c>
      <c r="AL264" s="5">
        <f t="shared" si="48"/>
        <v>0</v>
      </c>
      <c r="AM264" s="5">
        <f t="shared" si="48"/>
        <v>0</v>
      </c>
      <c r="AN264" s="5">
        <f t="shared" si="48"/>
        <v>0</v>
      </c>
      <c r="AO264" s="5">
        <f t="shared" si="48"/>
        <v>0</v>
      </c>
      <c r="AP264" s="5">
        <f t="shared" si="48"/>
        <v>0</v>
      </c>
      <c r="AQ264" s="5">
        <f t="shared" si="48"/>
        <v>0</v>
      </c>
      <c r="AR264" s="5">
        <f t="shared" si="48"/>
        <v>0</v>
      </c>
      <c r="AS264" s="5">
        <f t="shared" si="38"/>
        <v>0</v>
      </c>
      <c r="AT264" s="5">
        <f t="shared" si="46"/>
        <v>0</v>
      </c>
      <c r="AU264" s="5">
        <f t="shared" si="46"/>
        <v>0</v>
      </c>
      <c r="AV264" s="5">
        <f t="shared" si="46"/>
        <v>0</v>
      </c>
      <c r="AW264" s="5">
        <f t="shared" si="46"/>
        <v>0</v>
      </c>
      <c r="AX264" s="5">
        <f t="shared" si="46"/>
        <v>0</v>
      </c>
      <c r="AY264" s="5">
        <f t="shared" si="46"/>
        <v>0</v>
      </c>
      <c r="AZ264" s="5">
        <f t="shared" si="46"/>
        <v>0</v>
      </c>
      <c r="BA264" s="5">
        <f t="shared" si="46"/>
        <v>0</v>
      </c>
      <c r="BB264" s="5">
        <f t="shared" si="46"/>
        <v>0</v>
      </c>
      <c r="BC264" s="5">
        <f t="shared" si="46"/>
        <v>0</v>
      </c>
      <c r="BD264" s="5"/>
      <c r="BE264" s="5"/>
      <c r="BF264" s="5"/>
      <c r="BG264" s="5"/>
      <c r="BH264" s="5"/>
      <c r="BI264" s="5"/>
      <c r="BJ264" s="5"/>
    </row>
    <row r="265" spans="2:62" hidden="1">
      <c r="B265">
        <f t="shared" si="45"/>
        <v>675</v>
      </c>
      <c r="C265" t="str">
        <f t="shared" si="45"/>
        <v>DESHERBAT</v>
      </c>
      <c r="D265" t="str">
        <f t="shared" si="45"/>
        <v>Preparació per calçar-desherbar</v>
      </c>
      <c r="E265" s="82">
        <f t="shared" si="45"/>
        <v>2500</v>
      </c>
      <c r="F265" s="5">
        <f t="shared" si="48"/>
        <v>0</v>
      </c>
      <c r="G265" s="5">
        <f t="shared" si="48"/>
        <v>0</v>
      </c>
      <c r="H265" s="5">
        <f t="shared" si="48"/>
        <v>0</v>
      </c>
      <c r="I265" s="5">
        <f t="shared" si="48"/>
        <v>0</v>
      </c>
      <c r="J265" s="5">
        <f t="shared" si="48"/>
        <v>0</v>
      </c>
      <c r="K265" s="5">
        <f t="shared" si="48"/>
        <v>0</v>
      </c>
      <c r="L265" s="5">
        <f t="shared" si="48"/>
        <v>0</v>
      </c>
      <c r="M265" s="5">
        <f t="shared" si="48"/>
        <v>0</v>
      </c>
      <c r="N265" s="5">
        <f t="shared" si="48"/>
        <v>0</v>
      </c>
      <c r="O265" s="5">
        <f t="shared" si="48"/>
        <v>0</v>
      </c>
      <c r="P265" s="5">
        <f t="shared" si="48"/>
        <v>0</v>
      </c>
      <c r="Q265" s="5">
        <f t="shared" si="48"/>
        <v>0</v>
      </c>
      <c r="R265" s="5">
        <f t="shared" si="48"/>
        <v>0</v>
      </c>
      <c r="S265" s="5">
        <f t="shared" si="48"/>
        <v>0</v>
      </c>
      <c r="T265" s="5">
        <f t="shared" si="48"/>
        <v>0</v>
      </c>
      <c r="U265" s="5">
        <f t="shared" si="48"/>
        <v>0</v>
      </c>
      <c r="V265" s="5">
        <f t="shared" si="48"/>
        <v>0</v>
      </c>
      <c r="W265" s="5">
        <f t="shared" si="48"/>
        <v>0</v>
      </c>
      <c r="X265" s="5">
        <f t="shared" si="48"/>
        <v>0</v>
      </c>
      <c r="Y265" s="5">
        <f t="shared" si="48"/>
        <v>0</v>
      </c>
      <c r="Z265" s="5">
        <f t="shared" si="48"/>
        <v>0</v>
      </c>
      <c r="AA265" s="5">
        <f t="shared" si="48"/>
        <v>0</v>
      </c>
      <c r="AB265" s="5">
        <f t="shared" si="48"/>
        <v>0</v>
      </c>
      <c r="AC265" s="5">
        <f t="shared" si="48"/>
        <v>0</v>
      </c>
      <c r="AD265" s="5">
        <f t="shared" si="48"/>
        <v>0</v>
      </c>
      <c r="AE265" s="5">
        <f t="shared" si="48"/>
        <v>0</v>
      </c>
      <c r="AF265" s="5">
        <f t="shared" si="48"/>
        <v>0</v>
      </c>
      <c r="AG265" s="5">
        <f t="shared" si="48"/>
        <v>0</v>
      </c>
      <c r="AH265" s="5">
        <f t="shared" si="48"/>
        <v>0</v>
      </c>
      <c r="AI265" s="5">
        <f t="shared" si="48"/>
        <v>0</v>
      </c>
      <c r="AJ265" s="5">
        <f t="shared" si="48"/>
        <v>0</v>
      </c>
      <c r="AK265" s="5">
        <f t="shared" si="48"/>
        <v>0</v>
      </c>
      <c r="AL265" s="5">
        <f t="shared" si="48"/>
        <v>0</v>
      </c>
      <c r="AM265" s="5">
        <f t="shared" si="48"/>
        <v>0</v>
      </c>
      <c r="AN265" s="5">
        <f t="shared" si="48"/>
        <v>0</v>
      </c>
      <c r="AO265" s="5">
        <f t="shared" si="48"/>
        <v>0</v>
      </c>
      <c r="AP265" s="5">
        <f t="shared" si="48"/>
        <v>0</v>
      </c>
      <c r="AQ265" s="5">
        <f t="shared" si="48"/>
        <v>0</v>
      </c>
      <c r="AR265" s="5">
        <f t="shared" si="48"/>
        <v>0</v>
      </c>
      <c r="AS265" s="5">
        <f t="shared" si="38"/>
        <v>0</v>
      </c>
      <c r="AT265" s="5">
        <f t="shared" si="46"/>
        <v>0</v>
      </c>
      <c r="AU265" s="5">
        <f t="shared" si="46"/>
        <v>0</v>
      </c>
      <c r="AV265" s="5">
        <f t="shared" si="46"/>
        <v>0</v>
      </c>
      <c r="AW265" s="5">
        <f t="shared" si="46"/>
        <v>0</v>
      </c>
      <c r="AX265" s="5">
        <f t="shared" si="46"/>
        <v>0</v>
      </c>
      <c r="AY265" s="5">
        <f t="shared" si="46"/>
        <v>0</v>
      </c>
      <c r="AZ265" s="5">
        <f t="shared" si="46"/>
        <v>0</v>
      </c>
      <c r="BA265" s="5">
        <f t="shared" si="46"/>
        <v>0</v>
      </c>
      <c r="BB265" s="5">
        <f t="shared" si="46"/>
        <v>0</v>
      </c>
      <c r="BC265" s="5">
        <f t="shared" si="46"/>
        <v>0</v>
      </c>
      <c r="BD265" s="5"/>
      <c r="BE265" s="5"/>
      <c r="BF265" s="5"/>
      <c r="BG265" s="5"/>
      <c r="BH265" s="5"/>
      <c r="BI265" s="5"/>
      <c r="BJ265" s="5"/>
    </row>
    <row r="266" spans="2:62" hidden="1">
      <c r="B266">
        <f t="shared" si="45"/>
        <v>685</v>
      </c>
      <c r="C266" t="str">
        <f t="shared" si="45"/>
        <v>DESHERBAT</v>
      </c>
      <c r="D266" t="str">
        <f t="shared" si="45"/>
        <v>Preparació per col·locar plàstic a mà</v>
      </c>
      <c r="E266" s="82">
        <f t="shared" si="45"/>
        <v>2500</v>
      </c>
      <c r="F266" s="5">
        <f t="shared" si="48"/>
        <v>0</v>
      </c>
      <c r="G266" s="5">
        <f t="shared" si="48"/>
        <v>0</v>
      </c>
      <c r="H266" s="5">
        <f t="shared" si="48"/>
        <v>0</v>
      </c>
      <c r="I266" s="5">
        <f t="shared" si="48"/>
        <v>0</v>
      </c>
      <c r="J266" s="5">
        <f t="shared" si="48"/>
        <v>0</v>
      </c>
      <c r="K266" s="5">
        <f t="shared" si="48"/>
        <v>0</v>
      </c>
      <c r="L266" s="5">
        <f t="shared" si="48"/>
        <v>0</v>
      </c>
      <c r="M266" s="5">
        <f t="shared" si="48"/>
        <v>0</v>
      </c>
      <c r="N266" s="5">
        <f t="shared" si="48"/>
        <v>0</v>
      </c>
      <c r="O266" s="5">
        <f t="shared" si="48"/>
        <v>0</v>
      </c>
      <c r="P266" s="5">
        <f t="shared" si="48"/>
        <v>0</v>
      </c>
      <c r="Q266" s="5">
        <f t="shared" si="48"/>
        <v>0</v>
      </c>
      <c r="R266" s="5">
        <f t="shared" si="48"/>
        <v>0</v>
      </c>
      <c r="S266" s="5">
        <f t="shared" si="48"/>
        <v>0</v>
      </c>
      <c r="T266" s="5">
        <f t="shared" si="48"/>
        <v>0</v>
      </c>
      <c r="U266" s="5">
        <f t="shared" si="48"/>
        <v>0</v>
      </c>
      <c r="V266" s="5">
        <f t="shared" si="48"/>
        <v>0</v>
      </c>
      <c r="W266" s="5">
        <f t="shared" si="48"/>
        <v>0</v>
      </c>
      <c r="X266" s="5">
        <f t="shared" si="48"/>
        <v>0</v>
      </c>
      <c r="Y266" s="5">
        <f t="shared" si="48"/>
        <v>0</v>
      </c>
      <c r="Z266" s="5">
        <f t="shared" si="48"/>
        <v>0</v>
      </c>
      <c r="AA266" s="5">
        <f t="shared" si="48"/>
        <v>0</v>
      </c>
      <c r="AB266" s="5">
        <f t="shared" si="48"/>
        <v>0</v>
      </c>
      <c r="AC266" s="5">
        <f t="shared" si="48"/>
        <v>0</v>
      </c>
      <c r="AD266" s="5">
        <f t="shared" si="48"/>
        <v>0</v>
      </c>
      <c r="AE266" s="5">
        <f t="shared" si="48"/>
        <v>0</v>
      </c>
      <c r="AF266" s="5">
        <f t="shared" si="48"/>
        <v>0</v>
      </c>
      <c r="AG266" s="5">
        <f t="shared" si="48"/>
        <v>0</v>
      </c>
      <c r="AH266" s="5">
        <f t="shared" si="48"/>
        <v>0</v>
      </c>
      <c r="AI266" s="5">
        <f t="shared" si="48"/>
        <v>0</v>
      </c>
      <c r="AJ266" s="5">
        <f t="shared" si="48"/>
        <v>0</v>
      </c>
      <c r="AK266" s="5">
        <f t="shared" si="48"/>
        <v>0</v>
      </c>
      <c r="AL266" s="5">
        <f t="shared" si="48"/>
        <v>0</v>
      </c>
      <c r="AM266" s="5">
        <f t="shared" si="48"/>
        <v>0</v>
      </c>
      <c r="AN266" s="5">
        <f t="shared" si="48"/>
        <v>0</v>
      </c>
      <c r="AO266" s="5">
        <f t="shared" si="48"/>
        <v>0</v>
      </c>
      <c r="AP266" s="5">
        <f t="shared" si="48"/>
        <v>0</v>
      </c>
      <c r="AQ266" s="5">
        <f t="shared" si="48"/>
        <v>0</v>
      </c>
      <c r="AR266" s="5">
        <f t="shared" si="48"/>
        <v>0</v>
      </c>
      <c r="AS266" s="5">
        <f t="shared" si="38"/>
        <v>0</v>
      </c>
      <c r="AT266" s="5">
        <f t="shared" si="46"/>
        <v>0</v>
      </c>
      <c r="AU266" s="5">
        <f t="shared" si="46"/>
        <v>0</v>
      </c>
      <c r="AV266" s="5">
        <f t="shared" si="46"/>
        <v>0</v>
      </c>
      <c r="AW266" s="5">
        <f t="shared" si="46"/>
        <v>0</v>
      </c>
      <c r="AX266" s="5">
        <f t="shared" si="46"/>
        <v>0</v>
      </c>
      <c r="AY266" s="5">
        <f t="shared" si="46"/>
        <v>0</v>
      </c>
      <c r="AZ266" s="5">
        <f t="shared" si="46"/>
        <v>0</v>
      </c>
      <c r="BA266" s="5">
        <f t="shared" si="46"/>
        <v>0</v>
      </c>
      <c r="BB266" s="5">
        <f t="shared" si="46"/>
        <v>0</v>
      </c>
      <c r="BC266" s="5">
        <f t="shared" si="46"/>
        <v>0</v>
      </c>
      <c r="BD266" s="5"/>
      <c r="BE266" s="5"/>
      <c r="BF266" s="5"/>
      <c r="BG266" s="5"/>
      <c r="BH266" s="5"/>
      <c r="BI266" s="5"/>
      <c r="BJ266" s="5"/>
    </row>
    <row r="267" spans="2:62" hidden="1">
      <c r="B267">
        <f t="shared" si="45"/>
        <v>715</v>
      </c>
      <c r="C267" t="str">
        <f t="shared" si="45"/>
        <v xml:space="preserve">ALTRES OPERACIONS </v>
      </c>
      <c r="D267" t="str">
        <f t="shared" si="45"/>
        <v>Preparació per clavar i lligar canyes manual</v>
      </c>
      <c r="E267" s="82">
        <f t="shared" si="45"/>
        <v>2500</v>
      </c>
      <c r="F267" s="5">
        <f t="shared" si="48"/>
        <v>0</v>
      </c>
      <c r="G267" s="5">
        <f t="shared" si="48"/>
        <v>0</v>
      </c>
      <c r="H267" s="5">
        <f t="shared" si="48"/>
        <v>0</v>
      </c>
      <c r="I267" s="5">
        <f t="shared" si="48"/>
        <v>0</v>
      </c>
      <c r="J267" s="5">
        <f t="shared" si="48"/>
        <v>0</v>
      </c>
      <c r="K267" s="5">
        <f t="shared" si="48"/>
        <v>0</v>
      </c>
      <c r="L267" s="5">
        <f t="shared" si="48"/>
        <v>0</v>
      </c>
      <c r="M267" s="5">
        <f t="shared" si="48"/>
        <v>0</v>
      </c>
      <c r="N267" s="5">
        <f t="shared" si="48"/>
        <v>0</v>
      </c>
      <c r="O267" s="5">
        <f t="shared" si="48"/>
        <v>0</v>
      </c>
      <c r="P267" s="5">
        <f t="shared" si="48"/>
        <v>0</v>
      </c>
      <c r="Q267" s="5">
        <f t="shared" si="48"/>
        <v>0</v>
      </c>
      <c r="R267" s="5">
        <f t="shared" si="48"/>
        <v>0</v>
      </c>
      <c r="S267" s="5">
        <f t="shared" si="48"/>
        <v>0</v>
      </c>
      <c r="T267" s="5">
        <f t="shared" si="48"/>
        <v>0</v>
      </c>
      <c r="U267" s="5">
        <f t="shared" si="48"/>
        <v>0</v>
      </c>
      <c r="V267" s="5">
        <f t="shared" si="48"/>
        <v>0</v>
      </c>
      <c r="W267" s="5">
        <f t="shared" si="48"/>
        <v>0</v>
      </c>
      <c r="X267" s="5">
        <f t="shared" si="48"/>
        <v>0</v>
      </c>
      <c r="Y267" s="5">
        <f t="shared" si="48"/>
        <v>0</v>
      </c>
      <c r="Z267" s="5">
        <f t="shared" si="48"/>
        <v>0</v>
      </c>
      <c r="AA267" s="5">
        <f t="shared" si="48"/>
        <v>0</v>
      </c>
      <c r="AB267" s="5">
        <f t="shared" si="48"/>
        <v>0</v>
      </c>
      <c r="AC267" s="5">
        <f t="shared" si="48"/>
        <v>0</v>
      </c>
      <c r="AD267" s="5">
        <f t="shared" si="48"/>
        <v>0</v>
      </c>
      <c r="AE267" s="5">
        <f t="shared" si="48"/>
        <v>0</v>
      </c>
      <c r="AF267" s="5">
        <f t="shared" si="48"/>
        <v>0</v>
      </c>
      <c r="AG267" s="5">
        <f t="shared" si="48"/>
        <v>0</v>
      </c>
      <c r="AH267" s="5">
        <f t="shared" si="48"/>
        <v>0</v>
      </c>
      <c r="AI267" s="5">
        <f t="shared" si="48"/>
        <v>0</v>
      </c>
      <c r="AJ267" s="5">
        <f t="shared" si="48"/>
        <v>0</v>
      </c>
      <c r="AK267" s="5">
        <f t="shared" si="48"/>
        <v>0</v>
      </c>
      <c r="AL267" s="5">
        <f t="shared" si="48"/>
        <v>0</v>
      </c>
      <c r="AM267" s="5">
        <f t="shared" si="48"/>
        <v>0</v>
      </c>
      <c r="AN267" s="5">
        <f t="shared" si="48"/>
        <v>0</v>
      </c>
      <c r="AO267" s="5">
        <f t="shared" si="48"/>
        <v>0</v>
      </c>
      <c r="AP267" s="5">
        <f t="shared" si="48"/>
        <v>0</v>
      </c>
      <c r="AQ267" s="5">
        <f t="shared" si="48"/>
        <v>0</v>
      </c>
      <c r="AR267" s="5">
        <f t="shared" si="48"/>
        <v>0</v>
      </c>
      <c r="AS267" s="5">
        <f t="shared" si="38"/>
        <v>0</v>
      </c>
      <c r="AT267" s="5">
        <f t="shared" si="46"/>
        <v>0</v>
      </c>
      <c r="AU267" s="5">
        <f t="shared" si="46"/>
        <v>0</v>
      </c>
      <c r="AV267" s="5">
        <f t="shared" si="46"/>
        <v>0</v>
      </c>
      <c r="AW267" s="5">
        <f t="shared" si="46"/>
        <v>0</v>
      </c>
      <c r="AX267" s="5">
        <f t="shared" si="46"/>
        <v>0</v>
      </c>
      <c r="AY267" s="5">
        <f t="shared" si="46"/>
        <v>0</v>
      </c>
      <c r="AZ267" s="5">
        <f t="shared" si="46"/>
        <v>0</v>
      </c>
      <c r="BA267" s="5">
        <f t="shared" si="46"/>
        <v>0</v>
      </c>
      <c r="BB267" s="5">
        <f t="shared" si="46"/>
        <v>0</v>
      </c>
      <c r="BC267" s="5">
        <f t="shared" si="46"/>
        <v>0</v>
      </c>
      <c r="BD267" s="5"/>
      <c r="BE267" s="5"/>
      <c r="BF267" s="5"/>
      <c r="BG267" s="5"/>
      <c r="BH267" s="5"/>
      <c r="BI267" s="5"/>
      <c r="BJ267" s="5"/>
    </row>
    <row r="268" spans="2:62" hidden="1">
      <c r="B268">
        <f t="shared" si="45"/>
        <v>725</v>
      </c>
      <c r="C268" t="str">
        <f t="shared" si="45"/>
        <v xml:space="preserve">ALTRES OPERACIONS </v>
      </c>
      <c r="D268" t="str">
        <f t="shared" si="45"/>
        <v>Preparació per esporgar i lligar tomaqueres</v>
      </c>
      <c r="E268" s="82">
        <f t="shared" si="45"/>
        <v>2500</v>
      </c>
      <c r="F268" s="5">
        <f t="shared" si="48"/>
        <v>0</v>
      </c>
      <c r="G268" s="5">
        <f t="shared" si="48"/>
        <v>0</v>
      </c>
      <c r="H268" s="5">
        <f t="shared" si="48"/>
        <v>0</v>
      </c>
      <c r="I268" s="5">
        <f t="shared" si="48"/>
        <v>0</v>
      </c>
      <c r="J268" s="5">
        <f t="shared" si="48"/>
        <v>0</v>
      </c>
      <c r="K268" s="5">
        <f t="shared" si="48"/>
        <v>0</v>
      </c>
      <c r="L268" s="5">
        <f t="shared" si="48"/>
        <v>0</v>
      </c>
      <c r="M268" s="5">
        <f t="shared" si="48"/>
        <v>0</v>
      </c>
      <c r="N268" s="5">
        <f t="shared" si="48"/>
        <v>0</v>
      </c>
      <c r="O268" s="5">
        <f t="shared" si="48"/>
        <v>0</v>
      </c>
      <c r="P268" s="5">
        <f t="shared" si="48"/>
        <v>0</v>
      </c>
      <c r="Q268" s="5">
        <f t="shared" si="48"/>
        <v>0</v>
      </c>
      <c r="R268" s="5">
        <f t="shared" si="48"/>
        <v>0</v>
      </c>
      <c r="S268" s="5">
        <f t="shared" si="48"/>
        <v>0</v>
      </c>
      <c r="T268" s="5">
        <f t="shared" si="48"/>
        <v>0</v>
      </c>
      <c r="U268" s="5">
        <f t="shared" si="48"/>
        <v>0</v>
      </c>
      <c r="V268" s="5">
        <f t="shared" si="48"/>
        <v>0</v>
      </c>
      <c r="W268" s="5">
        <f t="shared" si="48"/>
        <v>0</v>
      </c>
      <c r="X268" s="5">
        <f t="shared" si="48"/>
        <v>0</v>
      </c>
      <c r="Y268" s="5">
        <f t="shared" si="48"/>
        <v>0</v>
      </c>
      <c r="Z268" s="5">
        <f t="shared" si="48"/>
        <v>0</v>
      </c>
      <c r="AA268" s="5">
        <f t="shared" si="48"/>
        <v>0</v>
      </c>
      <c r="AB268" s="5">
        <f t="shared" si="48"/>
        <v>0</v>
      </c>
      <c r="AC268" s="5">
        <f t="shared" si="48"/>
        <v>0</v>
      </c>
      <c r="AD268" s="5">
        <f t="shared" si="48"/>
        <v>0</v>
      </c>
      <c r="AE268" s="5">
        <f t="shared" si="48"/>
        <v>0</v>
      </c>
      <c r="AF268" s="5">
        <f t="shared" si="48"/>
        <v>0</v>
      </c>
      <c r="AG268" s="5">
        <f t="shared" si="48"/>
        <v>0</v>
      </c>
      <c r="AH268" s="5">
        <f t="shared" si="48"/>
        <v>0</v>
      </c>
      <c r="AI268" s="5">
        <f t="shared" si="48"/>
        <v>0</v>
      </c>
      <c r="AJ268" s="5">
        <f t="shared" si="48"/>
        <v>0</v>
      </c>
      <c r="AK268" s="5">
        <f t="shared" si="48"/>
        <v>0</v>
      </c>
      <c r="AL268" s="5">
        <f t="shared" si="48"/>
        <v>0</v>
      </c>
      <c r="AM268" s="5">
        <f t="shared" si="48"/>
        <v>0</v>
      </c>
      <c r="AN268" s="5">
        <f t="shared" si="48"/>
        <v>0</v>
      </c>
      <c r="AO268" s="5">
        <f t="shared" si="48"/>
        <v>0</v>
      </c>
      <c r="AP268" s="5">
        <f t="shared" si="48"/>
        <v>0</v>
      </c>
      <c r="AQ268" s="5">
        <f t="shared" si="48"/>
        <v>0</v>
      </c>
      <c r="AR268" s="5">
        <f t="shared" si="48"/>
        <v>0</v>
      </c>
      <c r="AS268" s="5">
        <f t="shared" si="38"/>
        <v>0</v>
      </c>
      <c r="AT268" s="5">
        <f t="shared" si="46"/>
        <v>0</v>
      </c>
      <c r="AU268" s="5">
        <f t="shared" si="46"/>
        <v>0</v>
      </c>
      <c r="AV268" s="5">
        <f t="shared" si="46"/>
        <v>0</v>
      </c>
      <c r="AW268" s="5">
        <f t="shared" si="46"/>
        <v>0</v>
      </c>
      <c r="AX268" s="5">
        <f t="shared" si="46"/>
        <v>0</v>
      </c>
      <c r="AY268" s="5">
        <f t="shared" si="46"/>
        <v>0</v>
      </c>
      <c r="AZ268" s="5">
        <f t="shared" si="46"/>
        <v>0</v>
      </c>
      <c r="BA268" s="5">
        <f t="shared" si="46"/>
        <v>0</v>
      </c>
      <c r="BB268" s="5">
        <f t="shared" si="46"/>
        <v>0</v>
      </c>
      <c r="BC268" s="5">
        <f t="shared" si="46"/>
        <v>0</v>
      </c>
      <c r="BD268" s="5"/>
      <c r="BE268" s="5"/>
      <c r="BF268" s="5"/>
      <c r="BG268" s="5"/>
      <c r="BH268" s="5"/>
      <c r="BI268" s="5"/>
      <c r="BJ268" s="5"/>
    </row>
    <row r="269" spans="2:62" hidden="1">
      <c r="B269">
        <f t="shared" si="45"/>
        <v>735</v>
      </c>
      <c r="C269" t="str">
        <f t="shared" si="45"/>
        <v xml:space="preserve">ALTRES OPERACIONS </v>
      </c>
      <c r="D269" t="str">
        <f t="shared" si="45"/>
        <v>Preparació per renda de la terra</v>
      </c>
      <c r="E269" s="82">
        <f t="shared" si="45"/>
        <v>2500</v>
      </c>
      <c r="F269" s="5">
        <f t="shared" si="48"/>
        <v>0</v>
      </c>
      <c r="G269" s="5">
        <f t="shared" si="48"/>
        <v>0</v>
      </c>
      <c r="H269" s="5">
        <f t="shared" si="48"/>
        <v>0</v>
      </c>
      <c r="I269" s="5">
        <f t="shared" si="48"/>
        <v>0</v>
      </c>
      <c r="J269" s="5">
        <f t="shared" si="48"/>
        <v>0</v>
      </c>
      <c r="K269" s="5">
        <f t="shared" si="48"/>
        <v>0</v>
      </c>
      <c r="L269" s="5">
        <f t="shared" si="48"/>
        <v>0</v>
      </c>
      <c r="M269" s="5">
        <f t="shared" si="48"/>
        <v>0</v>
      </c>
      <c r="N269" s="5">
        <f t="shared" si="48"/>
        <v>0</v>
      </c>
      <c r="O269" s="5">
        <f t="shared" si="48"/>
        <v>0</v>
      </c>
      <c r="P269" s="5">
        <f t="shared" si="48"/>
        <v>0</v>
      </c>
      <c r="Q269" s="5">
        <f t="shared" si="48"/>
        <v>0</v>
      </c>
      <c r="R269" s="5">
        <f t="shared" si="48"/>
        <v>0</v>
      </c>
      <c r="S269" s="5">
        <f t="shared" si="48"/>
        <v>0</v>
      </c>
      <c r="T269" s="5">
        <f t="shared" si="48"/>
        <v>0</v>
      </c>
      <c r="U269" s="5">
        <f t="shared" si="48"/>
        <v>0</v>
      </c>
      <c r="V269" s="5">
        <f t="shared" si="48"/>
        <v>0</v>
      </c>
      <c r="W269" s="5">
        <f t="shared" si="48"/>
        <v>0</v>
      </c>
      <c r="X269" s="5">
        <f t="shared" si="48"/>
        <v>0</v>
      </c>
      <c r="Y269" s="5">
        <f t="shared" si="48"/>
        <v>0</v>
      </c>
      <c r="Z269" s="5">
        <f t="shared" si="48"/>
        <v>0</v>
      </c>
      <c r="AA269" s="5">
        <f t="shared" ref="AA269:AR269" si="49">IF($E$4&lt;$E269,$E$4/$E269*AA144*AA$49,AA144*AA$49)</f>
        <v>0</v>
      </c>
      <c r="AB269" s="5">
        <f t="shared" si="49"/>
        <v>0</v>
      </c>
      <c r="AC269" s="5">
        <f t="shared" si="49"/>
        <v>0</v>
      </c>
      <c r="AD269" s="5">
        <f t="shared" si="49"/>
        <v>0</v>
      </c>
      <c r="AE269" s="5">
        <f t="shared" si="49"/>
        <v>0</v>
      </c>
      <c r="AF269" s="5">
        <f t="shared" si="49"/>
        <v>0</v>
      </c>
      <c r="AG269" s="5">
        <f t="shared" si="49"/>
        <v>0</v>
      </c>
      <c r="AH269" s="5">
        <f t="shared" si="49"/>
        <v>0</v>
      </c>
      <c r="AI269" s="5">
        <f t="shared" si="49"/>
        <v>0</v>
      </c>
      <c r="AJ269" s="5">
        <f t="shared" si="49"/>
        <v>0</v>
      </c>
      <c r="AK269" s="5">
        <f t="shared" si="49"/>
        <v>0</v>
      </c>
      <c r="AL269" s="5">
        <f t="shared" si="49"/>
        <v>0</v>
      </c>
      <c r="AM269" s="5">
        <f t="shared" si="49"/>
        <v>0</v>
      </c>
      <c r="AN269" s="5">
        <f t="shared" si="49"/>
        <v>0</v>
      </c>
      <c r="AO269" s="5">
        <f t="shared" si="49"/>
        <v>0</v>
      </c>
      <c r="AP269" s="5">
        <f t="shared" si="49"/>
        <v>0</v>
      </c>
      <c r="AQ269" s="5">
        <f t="shared" si="49"/>
        <v>0</v>
      </c>
      <c r="AR269" s="5">
        <f t="shared" si="49"/>
        <v>0</v>
      </c>
      <c r="AS269" s="5">
        <f t="shared" si="38"/>
        <v>0</v>
      </c>
      <c r="AT269" s="5">
        <f t="shared" si="46"/>
        <v>0</v>
      </c>
      <c r="AU269" s="5">
        <f t="shared" si="46"/>
        <v>0</v>
      </c>
      <c r="AV269" s="5">
        <f t="shared" si="46"/>
        <v>0</v>
      </c>
      <c r="AW269" s="5">
        <f t="shared" si="46"/>
        <v>0</v>
      </c>
      <c r="AX269" s="5">
        <f t="shared" si="46"/>
        <v>0</v>
      </c>
      <c r="AY269" s="5">
        <f t="shared" si="46"/>
        <v>0</v>
      </c>
      <c r="AZ269" s="5">
        <f t="shared" si="46"/>
        <v>0</v>
      </c>
      <c r="BA269" s="5">
        <f t="shared" si="46"/>
        <v>0</v>
      </c>
      <c r="BB269" s="5">
        <f t="shared" si="46"/>
        <v>0</v>
      </c>
      <c r="BC269" s="5">
        <f t="shared" si="46"/>
        <v>0</v>
      </c>
      <c r="BD269" s="5"/>
      <c r="BE269" s="5"/>
      <c r="BF269" s="5"/>
      <c r="BG269" s="5"/>
      <c r="BH269" s="5"/>
      <c r="BI269" s="5"/>
      <c r="BJ269" s="5"/>
    </row>
    <row r="270" spans="2:62" hidden="1">
      <c r="B270">
        <f t="shared" si="45"/>
        <v>815</v>
      </c>
      <c r="C270" t="str">
        <f t="shared" si="45"/>
        <v>RECOL.LECCIÓ</v>
      </c>
      <c r="D270" t="str">
        <f t="shared" si="45"/>
        <v>Preparació per recol.lecció col</v>
      </c>
      <c r="E270" s="82">
        <f t="shared" si="45"/>
        <v>2500</v>
      </c>
      <c r="F270" s="5">
        <f t="shared" ref="F270:AR275" si="50">IF($E$4&lt;$E270,$E$4/$E270*F145*F$49,F145*F$49)</f>
        <v>0</v>
      </c>
      <c r="G270" s="5">
        <f t="shared" si="50"/>
        <v>0</v>
      </c>
      <c r="H270" s="5">
        <f t="shared" si="50"/>
        <v>0</v>
      </c>
      <c r="I270" s="5">
        <f t="shared" si="50"/>
        <v>0</v>
      </c>
      <c r="J270" s="5">
        <f t="shared" si="50"/>
        <v>0</v>
      </c>
      <c r="K270" s="5">
        <f t="shared" si="50"/>
        <v>0</v>
      </c>
      <c r="L270" s="5">
        <f t="shared" si="50"/>
        <v>0</v>
      </c>
      <c r="M270" s="5">
        <f t="shared" si="50"/>
        <v>0</v>
      </c>
      <c r="N270" s="5">
        <f t="shared" si="50"/>
        <v>0</v>
      </c>
      <c r="O270" s="5">
        <f t="shared" si="50"/>
        <v>0</v>
      </c>
      <c r="P270" s="5">
        <f t="shared" si="50"/>
        <v>0</v>
      </c>
      <c r="Q270" s="5">
        <f t="shared" si="50"/>
        <v>0</v>
      </c>
      <c r="R270" s="5">
        <f t="shared" si="50"/>
        <v>0</v>
      </c>
      <c r="S270" s="5">
        <f t="shared" si="50"/>
        <v>0</v>
      </c>
      <c r="T270" s="5">
        <f t="shared" si="50"/>
        <v>0</v>
      </c>
      <c r="U270" s="5">
        <f t="shared" si="50"/>
        <v>0</v>
      </c>
      <c r="V270" s="5">
        <f t="shared" si="50"/>
        <v>0</v>
      </c>
      <c r="W270" s="5">
        <f t="shared" si="50"/>
        <v>0</v>
      </c>
      <c r="X270" s="5">
        <f t="shared" si="50"/>
        <v>0</v>
      </c>
      <c r="Y270" s="5">
        <f t="shared" si="50"/>
        <v>0</v>
      </c>
      <c r="Z270" s="5">
        <f t="shared" si="50"/>
        <v>0</v>
      </c>
      <c r="AA270" s="5">
        <f t="shared" si="50"/>
        <v>0</v>
      </c>
      <c r="AB270" s="5">
        <f t="shared" si="50"/>
        <v>0</v>
      </c>
      <c r="AC270" s="5">
        <f t="shared" si="50"/>
        <v>0</v>
      </c>
      <c r="AD270" s="5">
        <f t="shared" si="50"/>
        <v>0</v>
      </c>
      <c r="AE270" s="5">
        <f t="shared" si="50"/>
        <v>0</v>
      </c>
      <c r="AF270" s="5">
        <f t="shared" si="50"/>
        <v>0</v>
      </c>
      <c r="AG270" s="5">
        <f t="shared" si="50"/>
        <v>0</v>
      </c>
      <c r="AH270" s="5">
        <f t="shared" si="50"/>
        <v>0</v>
      </c>
      <c r="AI270" s="5">
        <f t="shared" si="50"/>
        <v>0</v>
      </c>
      <c r="AJ270" s="5">
        <f t="shared" si="50"/>
        <v>0</v>
      </c>
      <c r="AK270" s="5">
        <f t="shared" si="50"/>
        <v>0</v>
      </c>
      <c r="AL270" s="5">
        <f t="shared" si="50"/>
        <v>0</v>
      </c>
      <c r="AM270" s="5">
        <f t="shared" si="50"/>
        <v>0</v>
      </c>
      <c r="AN270" s="5">
        <f t="shared" si="50"/>
        <v>0</v>
      </c>
      <c r="AO270" s="5">
        <f t="shared" si="50"/>
        <v>0</v>
      </c>
      <c r="AP270" s="5">
        <f t="shared" si="50"/>
        <v>0</v>
      </c>
      <c r="AQ270" s="5">
        <f t="shared" si="50"/>
        <v>0</v>
      </c>
      <c r="AR270" s="5">
        <f t="shared" si="50"/>
        <v>0</v>
      </c>
      <c r="AS270" s="5">
        <f t="shared" si="38"/>
        <v>0</v>
      </c>
      <c r="AT270" s="5">
        <f t="shared" si="46"/>
        <v>0</v>
      </c>
      <c r="AU270" s="5">
        <f t="shared" si="46"/>
        <v>0</v>
      </c>
      <c r="AV270" s="5">
        <f t="shared" si="46"/>
        <v>0</v>
      </c>
      <c r="AW270" s="5">
        <f t="shared" si="46"/>
        <v>0</v>
      </c>
      <c r="AX270" s="5">
        <f t="shared" si="46"/>
        <v>0</v>
      </c>
      <c r="AY270" s="5">
        <f t="shared" si="46"/>
        <v>0</v>
      </c>
      <c r="AZ270" s="5">
        <f t="shared" si="46"/>
        <v>0</v>
      </c>
      <c r="BA270" s="5">
        <f t="shared" si="46"/>
        <v>0</v>
      </c>
      <c r="BB270" s="5">
        <f t="shared" si="46"/>
        <v>0</v>
      </c>
      <c r="BC270" s="5">
        <f t="shared" si="46"/>
        <v>0</v>
      </c>
      <c r="BD270" s="5"/>
      <c r="BE270" s="5"/>
      <c r="BF270" s="5"/>
      <c r="BG270" s="5"/>
      <c r="BH270" s="5"/>
      <c r="BI270" s="5"/>
      <c r="BJ270" s="5"/>
    </row>
    <row r="271" spans="2:62" hidden="1">
      <c r="B271">
        <f t="shared" si="45"/>
        <v>825</v>
      </c>
      <c r="C271" t="str">
        <f t="shared" si="45"/>
        <v>RECOL.LECCIÓ</v>
      </c>
      <c r="D271" t="str">
        <f t="shared" si="45"/>
        <v>Preparació per recol.lecció bròcoli</v>
      </c>
      <c r="E271" s="82">
        <f t="shared" si="45"/>
        <v>2500</v>
      </c>
      <c r="F271" s="5">
        <f t="shared" si="50"/>
        <v>0</v>
      </c>
      <c r="G271" s="5">
        <f t="shared" si="50"/>
        <v>0</v>
      </c>
      <c r="H271" s="5">
        <f t="shared" si="50"/>
        <v>0</v>
      </c>
      <c r="I271" s="5">
        <f t="shared" si="50"/>
        <v>0</v>
      </c>
      <c r="J271" s="5">
        <f t="shared" si="50"/>
        <v>0</v>
      </c>
      <c r="K271" s="5">
        <f t="shared" si="50"/>
        <v>0</v>
      </c>
      <c r="L271" s="5">
        <f t="shared" si="50"/>
        <v>0</v>
      </c>
      <c r="M271" s="5">
        <f t="shared" si="50"/>
        <v>0</v>
      </c>
      <c r="N271" s="5">
        <f t="shared" si="50"/>
        <v>0</v>
      </c>
      <c r="O271" s="5">
        <f t="shared" si="50"/>
        <v>0</v>
      </c>
      <c r="P271" s="5">
        <f t="shared" si="50"/>
        <v>0</v>
      </c>
      <c r="Q271" s="5">
        <f t="shared" si="50"/>
        <v>0</v>
      </c>
      <c r="R271" s="5">
        <f t="shared" si="50"/>
        <v>0</v>
      </c>
      <c r="S271" s="5">
        <f t="shared" si="50"/>
        <v>0</v>
      </c>
      <c r="T271" s="5">
        <f t="shared" si="50"/>
        <v>0</v>
      </c>
      <c r="U271" s="5">
        <f t="shared" si="50"/>
        <v>0</v>
      </c>
      <c r="V271" s="5">
        <f t="shared" si="50"/>
        <v>0</v>
      </c>
      <c r="W271" s="5">
        <f t="shared" si="50"/>
        <v>0</v>
      </c>
      <c r="X271" s="5">
        <f t="shared" si="50"/>
        <v>0</v>
      </c>
      <c r="Y271" s="5">
        <f t="shared" si="50"/>
        <v>0</v>
      </c>
      <c r="Z271" s="5">
        <f t="shared" si="50"/>
        <v>0</v>
      </c>
      <c r="AA271" s="5">
        <f t="shared" si="50"/>
        <v>0</v>
      </c>
      <c r="AB271" s="5">
        <f t="shared" si="50"/>
        <v>0</v>
      </c>
      <c r="AC271" s="5">
        <f t="shared" si="50"/>
        <v>0</v>
      </c>
      <c r="AD271" s="5">
        <f t="shared" si="50"/>
        <v>0</v>
      </c>
      <c r="AE271" s="5">
        <f t="shared" si="50"/>
        <v>0</v>
      </c>
      <c r="AF271" s="5">
        <f t="shared" si="50"/>
        <v>0</v>
      </c>
      <c r="AG271" s="5">
        <f t="shared" si="50"/>
        <v>0</v>
      </c>
      <c r="AH271" s="5">
        <f t="shared" si="50"/>
        <v>0</v>
      </c>
      <c r="AI271" s="5">
        <f t="shared" si="50"/>
        <v>0</v>
      </c>
      <c r="AJ271" s="5">
        <f t="shared" si="50"/>
        <v>0</v>
      </c>
      <c r="AK271" s="5">
        <f t="shared" si="50"/>
        <v>0</v>
      </c>
      <c r="AL271" s="5">
        <f t="shared" si="50"/>
        <v>0</v>
      </c>
      <c r="AM271" s="5">
        <f t="shared" si="50"/>
        <v>0</v>
      </c>
      <c r="AN271" s="5">
        <f t="shared" si="50"/>
        <v>0</v>
      </c>
      <c r="AO271" s="5">
        <f t="shared" si="50"/>
        <v>0</v>
      </c>
      <c r="AP271" s="5">
        <f t="shared" si="50"/>
        <v>0</v>
      </c>
      <c r="AQ271" s="5">
        <f t="shared" si="50"/>
        <v>0</v>
      </c>
      <c r="AR271" s="5">
        <f t="shared" si="50"/>
        <v>0</v>
      </c>
      <c r="AS271" s="5">
        <f t="shared" si="38"/>
        <v>0</v>
      </c>
      <c r="AT271" s="5">
        <f t="shared" si="46"/>
        <v>0</v>
      </c>
      <c r="AU271" s="5">
        <f t="shared" si="46"/>
        <v>0</v>
      </c>
      <c r="AV271" s="5">
        <f t="shared" si="46"/>
        <v>0</v>
      </c>
      <c r="AW271" s="5">
        <f t="shared" si="46"/>
        <v>0</v>
      </c>
      <c r="AX271" s="5">
        <f t="shared" si="46"/>
        <v>0</v>
      </c>
      <c r="AY271" s="5">
        <f t="shared" si="46"/>
        <v>0</v>
      </c>
      <c r="AZ271" s="5">
        <f t="shared" si="46"/>
        <v>0</v>
      </c>
      <c r="BA271" s="5">
        <f t="shared" si="46"/>
        <v>0</v>
      </c>
      <c r="BB271" s="5">
        <f t="shared" si="46"/>
        <v>0</v>
      </c>
      <c r="BC271" s="5">
        <f t="shared" si="46"/>
        <v>0</v>
      </c>
      <c r="BD271" s="5"/>
      <c r="BE271" s="5"/>
      <c r="BF271" s="5"/>
      <c r="BG271" s="5"/>
      <c r="BH271" s="5"/>
      <c r="BI271" s="5"/>
      <c r="BJ271" s="5"/>
    </row>
    <row r="272" spans="2:62" hidden="1">
      <c r="B272">
        <f t="shared" si="45"/>
        <v>835</v>
      </c>
      <c r="C272" t="str">
        <f t="shared" si="45"/>
        <v>RECOL.LECCIÓ</v>
      </c>
      <c r="D272" t="str">
        <f t="shared" si="45"/>
        <v>Preparació per recol.lecció calçot</v>
      </c>
      <c r="E272" s="82">
        <f t="shared" si="45"/>
        <v>2500</v>
      </c>
      <c r="F272" s="5">
        <f t="shared" si="50"/>
        <v>0</v>
      </c>
      <c r="G272" s="5">
        <f t="shared" si="50"/>
        <v>0</v>
      </c>
      <c r="H272" s="5">
        <f t="shared" si="50"/>
        <v>0</v>
      </c>
      <c r="I272" s="5">
        <f t="shared" si="50"/>
        <v>0</v>
      </c>
      <c r="J272" s="5">
        <f t="shared" si="50"/>
        <v>0</v>
      </c>
      <c r="K272" s="5">
        <f t="shared" si="50"/>
        <v>0</v>
      </c>
      <c r="L272" s="5">
        <f t="shared" si="50"/>
        <v>0</v>
      </c>
      <c r="M272" s="5">
        <f t="shared" si="50"/>
        <v>0</v>
      </c>
      <c r="N272" s="5">
        <f t="shared" si="50"/>
        <v>0</v>
      </c>
      <c r="O272" s="5">
        <f t="shared" si="50"/>
        <v>0</v>
      </c>
      <c r="P272" s="5">
        <f t="shared" si="50"/>
        <v>0</v>
      </c>
      <c r="Q272" s="5">
        <f t="shared" si="50"/>
        <v>0</v>
      </c>
      <c r="R272" s="5">
        <f t="shared" si="50"/>
        <v>0</v>
      </c>
      <c r="S272" s="5">
        <f t="shared" si="50"/>
        <v>0</v>
      </c>
      <c r="T272" s="5">
        <f t="shared" si="50"/>
        <v>0</v>
      </c>
      <c r="U272" s="5">
        <f t="shared" si="50"/>
        <v>0</v>
      </c>
      <c r="V272" s="5">
        <f t="shared" si="50"/>
        <v>0</v>
      </c>
      <c r="W272" s="5">
        <f t="shared" si="50"/>
        <v>0</v>
      </c>
      <c r="X272" s="5">
        <f t="shared" si="50"/>
        <v>0</v>
      </c>
      <c r="Y272" s="5">
        <f t="shared" si="50"/>
        <v>0</v>
      </c>
      <c r="Z272" s="5">
        <f t="shared" si="50"/>
        <v>0</v>
      </c>
      <c r="AA272" s="5">
        <f t="shared" si="50"/>
        <v>0</v>
      </c>
      <c r="AB272" s="5">
        <f t="shared" si="50"/>
        <v>0</v>
      </c>
      <c r="AC272" s="5">
        <f t="shared" si="50"/>
        <v>0</v>
      </c>
      <c r="AD272" s="5">
        <f t="shared" si="50"/>
        <v>0</v>
      </c>
      <c r="AE272" s="5">
        <f t="shared" si="50"/>
        <v>0</v>
      </c>
      <c r="AF272" s="5">
        <f t="shared" si="50"/>
        <v>0</v>
      </c>
      <c r="AG272" s="5">
        <f t="shared" si="50"/>
        <v>0</v>
      </c>
      <c r="AH272" s="5">
        <f t="shared" si="50"/>
        <v>0</v>
      </c>
      <c r="AI272" s="5">
        <f t="shared" si="50"/>
        <v>0</v>
      </c>
      <c r="AJ272" s="5">
        <f t="shared" si="50"/>
        <v>0</v>
      </c>
      <c r="AK272" s="5">
        <f t="shared" si="50"/>
        <v>0</v>
      </c>
      <c r="AL272" s="5">
        <f t="shared" si="50"/>
        <v>0</v>
      </c>
      <c r="AM272" s="5">
        <f t="shared" si="50"/>
        <v>0</v>
      </c>
      <c r="AN272" s="5">
        <f t="shared" si="50"/>
        <v>0</v>
      </c>
      <c r="AO272" s="5">
        <f t="shared" si="50"/>
        <v>0</v>
      </c>
      <c r="AP272" s="5">
        <f t="shared" si="50"/>
        <v>0</v>
      </c>
      <c r="AQ272" s="5">
        <f t="shared" si="50"/>
        <v>0</v>
      </c>
      <c r="AR272" s="5">
        <f t="shared" si="50"/>
        <v>0</v>
      </c>
      <c r="AS272" s="5">
        <f t="shared" si="38"/>
        <v>0</v>
      </c>
      <c r="AT272" s="5">
        <f t="shared" si="46"/>
        <v>0</v>
      </c>
      <c r="AU272" s="5">
        <f t="shared" si="46"/>
        <v>0</v>
      </c>
      <c r="AV272" s="5">
        <f t="shared" si="46"/>
        <v>0</v>
      </c>
      <c r="AW272" s="5">
        <f t="shared" si="46"/>
        <v>0</v>
      </c>
      <c r="AX272" s="5">
        <f t="shared" si="46"/>
        <v>0</v>
      </c>
      <c r="AY272" s="5">
        <f t="shared" si="46"/>
        <v>0</v>
      </c>
      <c r="AZ272" s="5">
        <f t="shared" si="46"/>
        <v>0</v>
      </c>
      <c r="BA272" s="5">
        <f t="shared" si="46"/>
        <v>0</v>
      </c>
      <c r="BB272" s="5">
        <f t="shared" si="46"/>
        <v>0</v>
      </c>
      <c r="BC272" s="5">
        <f t="shared" si="46"/>
        <v>0</v>
      </c>
      <c r="BD272" s="5"/>
      <c r="BE272" s="5"/>
      <c r="BF272" s="5"/>
      <c r="BG272" s="5"/>
      <c r="BH272" s="5"/>
      <c r="BI272" s="5"/>
      <c r="BJ272" s="5"/>
    </row>
    <row r="273" spans="2:66" hidden="1">
      <c r="B273">
        <f t="shared" ref="B273:E277" si="51">+B148</f>
        <v>845</v>
      </c>
      <c r="C273" t="str">
        <f t="shared" si="51"/>
        <v>RECOL.LECCIÓ</v>
      </c>
      <c r="D273" t="str">
        <f t="shared" si="51"/>
        <v>Preparació per recol.lecció enciam</v>
      </c>
      <c r="E273" s="82">
        <f t="shared" si="51"/>
        <v>2500</v>
      </c>
      <c r="F273" s="5">
        <f t="shared" si="50"/>
        <v>0</v>
      </c>
      <c r="G273" s="5">
        <f t="shared" si="50"/>
        <v>0</v>
      </c>
      <c r="H273" s="5">
        <f t="shared" si="50"/>
        <v>0</v>
      </c>
      <c r="I273" s="5">
        <f t="shared" si="50"/>
        <v>0</v>
      </c>
      <c r="J273" s="5">
        <f t="shared" si="50"/>
        <v>0</v>
      </c>
      <c r="K273" s="5">
        <f t="shared" si="50"/>
        <v>0</v>
      </c>
      <c r="L273" s="5">
        <f t="shared" si="50"/>
        <v>0</v>
      </c>
      <c r="M273" s="5">
        <f t="shared" si="50"/>
        <v>0</v>
      </c>
      <c r="N273" s="5">
        <f t="shared" si="50"/>
        <v>0</v>
      </c>
      <c r="O273" s="5">
        <f t="shared" si="50"/>
        <v>0</v>
      </c>
      <c r="P273" s="5">
        <f t="shared" si="50"/>
        <v>0</v>
      </c>
      <c r="Q273" s="5">
        <f t="shared" si="50"/>
        <v>0</v>
      </c>
      <c r="R273" s="5">
        <f t="shared" si="50"/>
        <v>0</v>
      </c>
      <c r="S273" s="5">
        <f t="shared" si="50"/>
        <v>0</v>
      </c>
      <c r="T273" s="5">
        <f t="shared" si="50"/>
        <v>0</v>
      </c>
      <c r="U273" s="5">
        <f t="shared" si="50"/>
        <v>0</v>
      </c>
      <c r="V273" s="5">
        <f t="shared" si="50"/>
        <v>0</v>
      </c>
      <c r="W273" s="5">
        <f t="shared" si="50"/>
        <v>0</v>
      </c>
      <c r="X273" s="5">
        <f t="shared" si="50"/>
        <v>0</v>
      </c>
      <c r="Y273" s="5">
        <f t="shared" si="50"/>
        <v>0</v>
      </c>
      <c r="Z273" s="5">
        <f t="shared" si="50"/>
        <v>0</v>
      </c>
      <c r="AA273" s="5">
        <f t="shared" si="50"/>
        <v>0</v>
      </c>
      <c r="AB273" s="5">
        <f t="shared" si="50"/>
        <v>0</v>
      </c>
      <c r="AC273" s="5">
        <f t="shared" si="50"/>
        <v>0</v>
      </c>
      <c r="AD273" s="5">
        <f t="shared" si="50"/>
        <v>0</v>
      </c>
      <c r="AE273" s="5">
        <f t="shared" si="50"/>
        <v>0</v>
      </c>
      <c r="AF273" s="5">
        <f t="shared" si="50"/>
        <v>0</v>
      </c>
      <c r="AG273" s="5">
        <f t="shared" si="50"/>
        <v>0</v>
      </c>
      <c r="AH273" s="5">
        <f t="shared" si="50"/>
        <v>0</v>
      </c>
      <c r="AI273" s="5">
        <f t="shared" si="50"/>
        <v>0</v>
      </c>
      <c r="AJ273" s="5">
        <f t="shared" si="50"/>
        <v>0</v>
      </c>
      <c r="AK273" s="5">
        <f t="shared" si="50"/>
        <v>0</v>
      </c>
      <c r="AL273" s="5">
        <f t="shared" si="50"/>
        <v>0</v>
      </c>
      <c r="AM273" s="5">
        <f t="shared" si="50"/>
        <v>0</v>
      </c>
      <c r="AN273" s="5">
        <f t="shared" si="50"/>
        <v>0</v>
      </c>
      <c r="AO273" s="5">
        <f t="shared" si="50"/>
        <v>0</v>
      </c>
      <c r="AP273" s="5">
        <f t="shared" si="50"/>
        <v>0</v>
      </c>
      <c r="AQ273" s="5">
        <f t="shared" si="50"/>
        <v>0</v>
      </c>
      <c r="AR273" s="5">
        <f t="shared" si="50"/>
        <v>0</v>
      </c>
      <c r="AS273" s="5">
        <f t="shared" si="38"/>
        <v>0</v>
      </c>
      <c r="AT273" s="5">
        <f t="shared" si="46"/>
        <v>0</v>
      </c>
      <c r="AU273" s="5">
        <f t="shared" si="46"/>
        <v>0</v>
      </c>
      <c r="AV273" s="5">
        <f t="shared" si="46"/>
        <v>0</v>
      </c>
      <c r="AW273" s="5">
        <f t="shared" si="46"/>
        <v>0</v>
      </c>
      <c r="AX273" s="5">
        <f t="shared" si="46"/>
        <v>0</v>
      </c>
      <c r="AY273" s="5">
        <f t="shared" si="46"/>
        <v>0</v>
      </c>
      <c r="AZ273" s="5">
        <f t="shared" si="46"/>
        <v>0</v>
      </c>
      <c r="BA273" s="5">
        <f t="shared" si="46"/>
        <v>0</v>
      </c>
      <c r="BB273" s="5">
        <f t="shared" si="46"/>
        <v>0</v>
      </c>
      <c r="BC273" s="5">
        <f t="shared" si="46"/>
        <v>0</v>
      </c>
      <c r="BD273" s="5"/>
      <c r="BE273" s="5"/>
      <c r="BF273" s="5"/>
      <c r="BG273" s="5"/>
      <c r="BH273" s="5"/>
      <c r="BI273" s="5"/>
      <c r="BJ273" s="5"/>
    </row>
    <row r="274" spans="2:66" hidden="1">
      <c r="B274">
        <f t="shared" si="51"/>
        <v>855</v>
      </c>
      <c r="C274" t="str">
        <f t="shared" si="51"/>
        <v>RECOL.LECCIÓ</v>
      </c>
      <c r="D274" t="str">
        <f t="shared" si="51"/>
        <v>Preparació per recol.lecció bledes a manats</v>
      </c>
      <c r="E274" s="82">
        <f t="shared" si="51"/>
        <v>2500</v>
      </c>
      <c r="F274" s="5">
        <f t="shared" si="50"/>
        <v>0</v>
      </c>
      <c r="G274" s="5">
        <f t="shared" si="50"/>
        <v>0</v>
      </c>
      <c r="H274" s="5">
        <f t="shared" si="50"/>
        <v>0</v>
      </c>
      <c r="I274" s="5">
        <f t="shared" si="50"/>
        <v>0</v>
      </c>
      <c r="J274" s="5">
        <f t="shared" si="50"/>
        <v>0</v>
      </c>
      <c r="K274" s="5">
        <f t="shared" si="50"/>
        <v>0</v>
      </c>
      <c r="L274" s="5">
        <f t="shared" si="50"/>
        <v>0</v>
      </c>
      <c r="M274" s="5">
        <f t="shared" si="50"/>
        <v>0</v>
      </c>
      <c r="N274" s="5">
        <f t="shared" si="50"/>
        <v>0</v>
      </c>
      <c r="O274" s="5">
        <f t="shared" si="50"/>
        <v>0</v>
      </c>
      <c r="P274" s="5">
        <f t="shared" si="50"/>
        <v>0</v>
      </c>
      <c r="Q274" s="5">
        <f t="shared" si="50"/>
        <v>0</v>
      </c>
      <c r="R274" s="5">
        <f t="shared" si="50"/>
        <v>0</v>
      </c>
      <c r="S274" s="5">
        <f t="shared" si="50"/>
        <v>0</v>
      </c>
      <c r="T274" s="5">
        <f t="shared" si="50"/>
        <v>0</v>
      </c>
      <c r="U274" s="5">
        <f t="shared" si="50"/>
        <v>0</v>
      </c>
      <c r="V274" s="5">
        <f t="shared" si="50"/>
        <v>0</v>
      </c>
      <c r="W274" s="5">
        <f t="shared" si="50"/>
        <v>0</v>
      </c>
      <c r="X274" s="5">
        <f t="shared" si="50"/>
        <v>0</v>
      </c>
      <c r="Y274" s="5">
        <f t="shared" si="50"/>
        <v>0</v>
      </c>
      <c r="Z274" s="5">
        <f t="shared" si="50"/>
        <v>0</v>
      </c>
      <c r="AA274" s="5">
        <f t="shared" si="50"/>
        <v>0</v>
      </c>
      <c r="AB274" s="5">
        <f t="shared" si="50"/>
        <v>0</v>
      </c>
      <c r="AC274" s="5">
        <f t="shared" si="50"/>
        <v>0</v>
      </c>
      <c r="AD274" s="5">
        <f t="shared" si="50"/>
        <v>0</v>
      </c>
      <c r="AE274" s="5">
        <f t="shared" si="50"/>
        <v>0</v>
      </c>
      <c r="AF274" s="5">
        <f t="shared" si="50"/>
        <v>0</v>
      </c>
      <c r="AG274" s="5">
        <f t="shared" si="50"/>
        <v>0</v>
      </c>
      <c r="AH274" s="5">
        <f t="shared" si="50"/>
        <v>0</v>
      </c>
      <c r="AI274" s="5">
        <f t="shared" si="50"/>
        <v>0</v>
      </c>
      <c r="AJ274" s="5">
        <f t="shared" si="50"/>
        <v>0</v>
      </c>
      <c r="AK274" s="5">
        <f t="shared" si="50"/>
        <v>0</v>
      </c>
      <c r="AL274" s="5">
        <f t="shared" si="50"/>
        <v>0</v>
      </c>
      <c r="AM274" s="5">
        <f t="shared" si="50"/>
        <v>0</v>
      </c>
      <c r="AN274" s="5">
        <f t="shared" si="50"/>
        <v>0</v>
      </c>
      <c r="AO274" s="5">
        <f t="shared" si="50"/>
        <v>0</v>
      </c>
      <c r="AP274" s="5">
        <f t="shared" si="50"/>
        <v>0</v>
      </c>
      <c r="AQ274" s="5">
        <f t="shared" si="50"/>
        <v>0</v>
      </c>
      <c r="AR274" s="5">
        <f t="shared" si="50"/>
        <v>0</v>
      </c>
      <c r="AS274" s="5">
        <f t="shared" si="38"/>
        <v>0</v>
      </c>
      <c r="AT274" s="5">
        <f t="shared" si="46"/>
        <v>0</v>
      </c>
      <c r="AU274" s="5">
        <f t="shared" si="46"/>
        <v>0</v>
      </c>
      <c r="AV274" s="5">
        <f t="shared" si="46"/>
        <v>0</v>
      </c>
      <c r="AW274" s="5">
        <f t="shared" si="46"/>
        <v>0</v>
      </c>
      <c r="AX274" s="5">
        <f t="shared" si="46"/>
        <v>0</v>
      </c>
      <c r="AY274" s="5">
        <f t="shared" si="46"/>
        <v>0</v>
      </c>
      <c r="AZ274" s="5">
        <f t="shared" si="46"/>
        <v>0</v>
      </c>
      <c r="BA274" s="5">
        <f t="shared" si="46"/>
        <v>0</v>
      </c>
      <c r="BB274" s="5">
        <f t="shared" si="46"/>
        <v>0</v>
      </c>
      <c r="BC274" s="5">
        <f t="shared" si="46"/>
        <v>0</v>
      </c>
      <c r="BD274" s="5"/>
      <c r="BE274" s="5"/>
      <c r="BF274" s="5"/>
      <c r="BG274" s="5"/>
      <c r="BH274" s="5"/>
      <c r="BI274" s="5"/>
      <c r="BJ274" s="5"/>
    </row>
    <row r="275" spans="2:66" hidden="1">
      <c r="B275">
        <f t="shared" ref="B275:D277" si="52">+B150</f>
        <v>865</v>
      </c>
      <c r="C275" t="str">
        <f t="shared" si="52"/>
        <v>RECOL.LECCIÓ</v>
      </c>
      <c r="D275" t="str">
        <f t="shared" si="52"/>
        <v>Preparació per recol.lecció bledes</v>
      </c>
      <c r="E275" s="82">
        <f t="shared" si="51"/>
        <v>2500</v>
      </c>
      <c r="F275" s="5">
        <f t="shared" si="50"/>
        <v>0</v>
      </c>
      <c r="G275" s="5">
        <f t="shared" si="50"/>
        <v>0</v>
      </c>
      <c r="H275" s="5">
        <f t="shared" si="50"/>
        <v>0</v>
      </c>
      <c r="I275" s="5">
        <f t="shared" si="50"/>
        <v>0</v>
      </c>
      <c r="J275" s="5">
        <f t="shared" si="50"/>
        <v>0</v>
      </c>
      <c r="K275" s="5">
        <f t="shared" si="50"/>
        <v>0</v>
      </c>
      <c r="L275" s="5">
        <f t="shared" si="50"/>
        <v>0</v>
      </c>
      <c r="M275" s="5">
        <f t="shared" si="50"/>
        <v>0</v>
      </c>
      <c r="N275" s="5">
        <f t="shared" si="50"/>
        <v>0</v>
      </c>
      <c r="O275" s="5">
        <f t="shared" si="50"/>
        <v>0</v>
      </c>
      <c r="P275" s="5">
        <f t="shared" si="50"/>
        <v>0</v>
      </c>
      <c r="Q275" s="5">
        <f t="shared" si="50"/>
        <v>0</v>
      </c>
      <c r="R275" s="5">
        <f t="shared" si="50"/>
        <v>0</v>
      </c>
      <c r="S275" s="5">
        <f t="shared" si="50"/>
        <v>0</v>
      </c>
      <c r="T275" s="5">
        <f t="shared" si="50"/>
        <v>0</v>
      </c>
      <c r="U275" s="5">
        <f t="shared" si="50"/>
        <v>0</v>
      </c>
      <c r="V275" s="5">
        <f t="shared" si="50"/>
        <v>0</v>
      </c>
      <c r="W275" s="5">
        <f t="shared" si="50"/>
        <v>0</v>
      </c>
      <c r="X275" s="5">
        <f t="shared" si="50"/>
        <v>0</v>
      </c>
      <c r="Y275" s="5">
        <f t="shared" si="50"/>
        <v>0</v>
      </c>
      <c r="Z275" s="5">
        <f t="shared" si="50"/>
        <v>0</v>
      </c>
      <c r="AA275" s="5">
        <f t="shared" si="50"/>
        <v>0</v>
      </c>
      <c r="AB275" s="5">
        <f t="shared" si="50"/>
        <v>0</v>
      </c>
      <c r="AC275" s="5">
        <f t="shared" si="50"/>
        <v>0</v>
      </c>
      <c r="AD275" s="5">
        <f t="shared" si="50"/>
        <v>0</v>
      </c>
      <c r="AE275" s="5">
        <f t="shared" si="50"/>
        <v>0</v>
      </c>
      <c r="AF275" s="5">
        <f t="shared" si="50"/>
        <v>0</v>
      </c>
      <c r="AG275" s="5">
        <f t="shared" si="50"/>
        <v>0</v>
      </c>
      <c r="AH275" s="5">
        <f t="shared" si="50"/>
        <v>0</v>
      </c>
      <c r="AI275" s="5">
        <f t="shared" si="50"/>
        <v>0</v>
      </c>
      <c r="AJ275" s="5">
        <f t="shared" si="50"/>
        <v>0</v>
      </c>
      <c r="AK275" s="5">
        <f t="shared" si="50"/>
        <v>0</v>
      </c>
      <c r="AL275" s="5">
        <f t="shared" si="50"/>
        <v>0</v>
      </c>
      <c r="AM275" s="5">
        <f t="shared" si="50"/>
        <v>0</v>
      </c>
      <c r="AN275" s="5">
        <f t="shared" si="50"/>
        <v>0</v>
      </c>
      <c r="AO275" s="5">
        <f t="shared" si="50"/>
        <v>0</v>
      </c>
      <c r="AP275" s="5">
        <f t="shared" si="50"/>
        <v>0</v>
      </c>
      <c r="AQ275" s="5">
        <f t="shared" si="50"/>
        <v>0</v>
      </c>
      <c r="AR275" s="5">
        <f t="shared" si="50"/>
        <v>0</v>
      </c>
      <c r="AS275" s="5">
        <f t="shared" si="38"/>
        <v>0</v>
      </c>
      <c r="AT275" s="5">
        <f t="shared" ref="AT275:BC277" si="53">IF($E$4&lt;$E275,$E$4/$E275*AT150*AT$49,AT150*AT$49)</f>
        <v>0</v>
      </c>
      <c r="AU275" s="5">
        <f t="shared" si="53"/>
        <v>0</v>
      </c>
      <c r="AV275" s="5">
        <f t="shared" si="53"/>
        <v>0</v>
      </c>
      <c r="AW275" s="5">
        <f t="shared" si="53"/>
        <v>0</v>
      </c>
      <c r="AX275" s="5">
        <f t="shared" si="53"/>
        <v>0</v>
      </c>
      <c r="AY275" s="5">
        <f t="shared" si="53"/>
        <v>0</v>
      </c>
      <c r="AZ275" s="5">
        <f t="shared" si="53"/>
        <v>0</v>
      </c>
      <c r="BA275" s="5">
        <f t="shared" si="53"/>
        <v>0</v>
      </c>
      <c r="BB275" s="5">
        <f t="shared" si="53"/>
        <v>0</v>
      </c>
      <c r="BC275" s="5">
        <f t="shared" si="53"/>
        <v>0</v>
      </c>
      <c r="BD275" s="5"/>
      <c r="BE275" s="5"/>
      <c r="BF275" s="5"/>
      <c r="BG275" s="5"/>
      <c r="BH275" s="5"/>
      <c r="BI275" s="5"/>
      <c r="BJ275" s="5"/>
    </row>
    <row r="276" spans="2:66" hidden="1">
      <c r="B276">
        <f t="shared" si="52"/>
        <v>875</v>
      </c>
      <c r="C276" t="str">
        <f t="shared" si="52"/>
        <v>RECOL.LECCIÓ</v>
      </c>
      <c r="D276" t="str">
        <f t="shared" si="52"/>
        <v>Preparació per recol.lecció tomàquet</v>
      </c>
      <c r="E276" s="82">
        <f t="shared" si="51"/>
        <v>2500</v>
      </c>
      <c r="F276" s="5">
        <f t="shared" ref="F276:AR277" si="54">IF($E$4&lt;$E276,$E$4/$E276*F151*F$49,F151*F$49)</f>
        <v>0</v>
      </c>
      <c r="G276" s="5">
        <f t="shared" si="54"/>
        <v>0</v>
      </c>
      <c r="H276" s="5">
        <f t="shared" si="54"/>
        <v>0</v>
      </c>
      <c r="I276" s="5">
        <f t="shared" si="54"/>
        <v>0</v>
      </c>
      <c r="J276" s="5">
        <f t="shared" si="54"/>
        <v>0</v>
      </c>
      <c r="K276" s="5">
        <f t="shared" si="54"/>
        <v>0</v>
      </c>
      <c r="L276" s="5">
        <f t="shared" si="54"/>
        <v>0</v>
      </c>
      <c r="M276" s="5">
        <f t="shared" si="54"/>
        <v>0</v>
      </c>
      <c r="N276" s="5">
        <f t="shared" si="54"/>
        <v>0</v>
      </c>
      <c r="O276" s="5">
        <f t="shared" si="54"/>
        <v>0</v>
      </c>
      <c r="P276" s="5">
        <f t="shared" si="54"/>
        <v>0</v>
      </c>
      <c r="Q276" s="5">
        <f t="shared" si="54"/>
        <v>0</v>
      </c>
      <c r="R276" s="5">
        <f t="shared" si="54"/>
        <v>0</v>
      </c>
      <c r="S276" s="5">
        <f t="shared" si="54"/>
        <v>0</v>
      </c>
      <c r="T276" s="5">
        <f t="shared" si="54"/>
        <v>0</v>
      </c>
      <c r="U276" s="5">
        <f t="shared" si="54"/>
        <v>0</v>
      </c>
      <c r="V276" s="5">
        <f t="shared" si="54"/>
        <v>0</v>
      </c>
      <c r="W276" s="5">
        <f t="shared" si="54"/>
        <v>0</v>
      </c>
      <c r="X276" s="5">
        <f t="shared" si="54"/>
        <v>0</v>
      </c>
      <c r="Y276" s="5">
        <f t="shared" si="54"/>
        <v>0</v>
      </c>
      <c r="Z276" s="5">
        <f t="shared" si="54"/>
        <v>0</v>
      </c>
      <c r="AA276" s="5">
        <f t="shared" si="54"/>
        <v>0</v>
      </c>
      <c r="AB276" s="5">
        <f t="shared" si="54"/>
        <v>0</v>
      </c>
      <c r="AC276" s="5">
        <f t="shared" si="54"/>
        <v>0</v>
      </c>
      <c r="AD276" s="5">
        <f t="shared" si="54"/>
        <v>0</v>
      </c>
      <c r="AE276" s="5">
        <f t="shared" si="54"/>
        <v>0</v>
      </c>
      <c r="AF276" s="5">
        <f t="shared" si="54"/>
        <v>0</v>
      </c>
      <c r="AG276" s="5">
        <f t="shared" si="54"/>
        <v>0</v>
      </c>
      <c r="AH276" s="5">
        <f t="shared" si="54"/>
        <v>0</v>
      </c>
      <c r="AI276" s="5">
        <f t="shared" si="54"/>
        <v>0</v>
      </c>
      <c r="AJ276" s="5">
        <f t="shared" si="54"/>
        <v>0</v>
      </c>
      <c r="AK276" s="5">
        <f t="shared" si="54"/>
        <v>0</v>
      </c>
      <c r="AL276" s="5">
        <f t="shared" si="54"/>
        <v>0</v>
      </c>
      <c r="AM276" s="5">
        <f t="shared" si="54"/>
        <v>0</v>
      </c>
      <c r="AN276" s="5">
        <f t="shared" si="54"/>
        <v>0</v>
      </c>
      <c r="AO276" s="5">
        <f t="shared" si="54"/>
        <v>0</v>
      </c>
      <c r="AP276" s="5">
        <f t="shared" si="54"/>
        <v>0</v>
      </c>
      <c r="AQ276" s="5">
        <f t="shared" si="54"/>
        <v>0</v>
      </c>
      <c r="AR276" s="5">
        <f t="shared" si="54"/>
        <v>0</v>
      </c>
      <c r="AS276" s="5">
        <f t="shared" ref="AS276:AS277" si="55">SUM(F276:AR276)</f>
        <v>0</v>
      </c>
      <c r="AT276" s="5">
        <f t="shared" si="53"/>
        <v>0</v>
      </c>
      <c r="AU276" s="5">
        <f t="shared" si="53"/>
        <v>0</v>
      </c>
      <c r="AV276" s="5">
        <f t="shared" si="53"/>
        <v>0</v>
      </c>
      <c r="AW276" s="5">
        <f t="shared" si="53"/>
        <v>0</v>
      </c>
      <c r="AX276" s="5">
        <f t="shared" si="53"/>
        <v>0</v>
      </c>
      <c r="AY276" s="5">
        <f t="shared" si="53"/>
        <v>0</v>
      </c>
      <c r="AZ276" s="5">
        <f t="shared" si="53"/>
        <v>0</v>
      </c>
      <c r="BA276" s="5">
        <f t="shared" si="53"/>
        <v>0</v>
      </c>
      <c r="BB276" s="5">
        <f t="shared" si="53"/>
        <v>0</v>
      </c>
      <c r="BC276" s="5">
        <f t="shared" si="53"/>
        <v>0</v>
      </c>
      <c r="BD276" s="5"/>
      <c r="BE276" s="5"/>
      <c r="BF276" s="5"/>
      <c r="BG276" s="5"/>
      <c r="BH276" s="5"/>
      <c r="BI276" s="5"/>
      <c r="BJ276" s="5"/>
    </row>
    <row r="277" spans="2:66" hidden="1">
      <c r="B277">
        <f t="shared" si="52"/>
        <v>885</v>
      </c>
      <c r="C277" t="str">
        <f t="shared" si="52"/>
        <v>RECOL.LECCIÓ</v>
      </c>
      <c r="D277" t="str">
        <f t="shared" si="52"/>
        <v>Preparació per recol.lecció carbassa</v>
      </c>
      <c r="E277" s="82">
        <f t="shared" si="51"/>
        <v>2500</v>
      </c>
      <c r="F277" s="5">
        <f t="shared" si="54"/>
        <v>0</v>
      </c>
      <c r="G277" s="5">
        <f t="shared" si="54"/>
        <v>0</v>
      </c>
      <c r="H277" s="5">
        <f t="shared" si="54"/>
        <v>0</v>
      </c>
      <c r="I277" s="5">
        <f t="shared" si="54"/>
        <v>0</v>
      </c>
      <c r="J277" s="5">
        <f t="shared" si="54"/>
        <v>0</v>
      </c>
      <c r="K277" s="5">
        <f t="shared" si="54"/>
        <v>0</v>
      </c>
      <c r="L277" s="5">
        <f t="shared" si="54"/>
        <v>0</v>
      </c>
      <c r="M277" s="5">
        <f t="shared" si="54"/>
        <v>0</v>
      </c>
      <c r="N277" s="5">
        <f t="shared" si="54"/>
        <v>0</v>
      </c>
      <c r="O277" s="5">
        <f t="shared" si="54"/>
        <v>0</v>
      </c>
      <c r="P277" s="5">
        <f t="shared" si="54"/>
        <v>0</v>
      </c>
      <c r="Q277" s="5">
        <f t="shared" si="54"/>
        <v>0</v>
      </c>
      <c r="R277" s="5">
        <f t="shared" si="54"/>
        <v>0</v>
      </c>
      <c r="S277" s="5">
        <f t="shared" si="54"/>
        <v>0</v>
      </c>
      <c r="T277" s="5">
        <f t="shared" si="54"/>
        <v>0</v>
      </c>
      <c r="U277" s="5">
        <f t="shared" si="54"/>
        <v>0</v>
      </c>
      <c r="V277" s="5">
        <f t="shared" si="54"/>
        <v>0</v>
      </c>
      <c r="W277" s="5">
        <f t="shared" si="54"/>
        <v>0</v>
      </c>
      <c r="X277" s="5">
        <f t="shared" si="54"/>
        <v>0</v>
      </c>
      <c r="Y277" s="5">
        <f t="shared" si="54"/>
        <v>0</v>
      </c>
      <c r="Z277" s="5">
        <f t="shared" si="54"/>
        <v>0</v>
      </c>
      <c r="AA277" s="5">
        <f t="shared" si="54"/>
        <v>0</v>
      </c>
      <c r="AB277" s="5">
        <f t="shared" si="54"/>
        <v>0</v>
      </c>
      <c r="AC277" s="5">
        <f t="shared" si="54"/>
        <v>0</v>
      </c>
      <c r="AD277" s="5">
        <f t="shared" si="54"/>
        <v>0</v>
      </c>
      <c r="AE277" s="5">
        <f t="shared" si="54"/>
        <v>0</v>
      </c>
      <c r="AF277" s="5">
        <f t="shared" si="54"/>
        <v>0</v>
      </c>
      <c r="AG277" s="5">
        <f t="shared" si="54"/>
        <v>0</v>
      </c>
      <c r="AH277" s="5">
        <f t="shared" si="54"/>
        <v>0</v>
      </c>
      <c r="AI277" s="5">
        <f t="shared" si="54"/>
        <v>0</v>
      </c>
      <c r="AJ277" s="5">
        <f t="shared" si="54"/>
        <v>0</v>
      </c>
      <c r="AK277" s="5">
        <f t="shared" si="54"/>
        <v>0</v>
      </c>
      <c r="AL277" s="5">
        <f t="shared" si="54"/>
        <v>0</v>
      </c>
      <c r="AM277" s="5">
        <f t="shared" si="54"/>
        <v>0</v>
      </c>
      <c r="AN277" s="5">
        <f t="shared" si="54"/>
        <v>0</v>
      </c>
      <c r="AO277" s="5">
        <f t="shared" si="54"/>
        <v>0</v>
      </c>
      <c r="AP277" s="5">
        <f t="shared" si="54"/>
        <v>0</v>
      </c>
      <c r="AQ277" s="5">
        <f t="shared" si="54"/>
        <v>0</v>
      </c>
      <c r="AR277" s="5">
        <f t="shared" si="54"/>
        <v>0</v>
      </c>
      <c r="AS277" s="5">
        <f t="shared" si="55"/>
        <v>0</v>
      </c>
      <c r="AT277" s="5">
        <f t="shared" si="53"/>
        <v>0</v>
      </c>
      <c r="AU277" s="5">
        <f t="shared" si="53"/>
        <v>0</v>
      </c>
      <c r="AV277" s="5">
        <f t="shared" si="53"/>
        <v>0</v>
      </c>
      <c r="AW277" s="5">
        <f t="shared" si="53"/>
        <v>0</v>
      </c>
      <c r="AX277" s="5">
        <f t="shared" si="53"/>
        <v>0</v>
      </c>
      <c r="AY277" s="5">
        <f t="shared" si="53"/>
        <v>0</v>
      </c>
      <c r="AZ277" s="5">
        <f t="shared" si="53"/>
        <v>0</v>
      </c>
      <c r="BA277" s="5">
        <f t="shared" si="53"/>
        <v>0</v>
      </c>
      <c r="BB277" s="5">
        <f t="shared" si="53"/>
        <v>0</v>
      </c>
      <c r="BC277" s="5">
        <f t="shared" si="53"/>
        <v>0</v>
      </c>
      <c r="BD277" s="5"/>
      <c r="BE277" s="5"/>
      <c r="BF277" s="5"/>
      <c r="BG277" s="5"/>
      <c r="BH277" s="5"/>
      <c r="BI277" s="5"/>
      <c r="BJ277" s="5"/>
    </row>
    <row r="278" spans="2:66" hidden="1"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  <c r="BA278" s="5"/>
      <c r="BB278" s="5"/>
      <c r="BC278" s="5"/>
      <c r="BD278" s="5"/>
      <c r="BE278" s="5"/>
      <c r="BF278" s="5"/>
      <c r="BG278" s="5"/>
      <c r="BH278" s="5"/>
      <c r="BI278" s="5"/>
      <c r="BJ278" s="5"/>
    </row>
    <row r="279" spans="2:66" hidden="1"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  <c r="BA279" s="5"/>
      <c r="BB279" s="5"/>
      <c r="BC279" s="5"/>
      <c r="BD279" s="5"/>
      <c r="BE279" s="5"/>
      <c r="BF279" s="5"/>
      <c r="BG279" s="5"/>
      <c r="BH279" s="5"/>
      <c r="BI279" s="5"/>
      <c r="BJ279" s="5"/>
    </row>
    <row r="280" spans="2:66" hidden="1">
      <c r="D280" s="3">
        <v>0</v>
      </c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  <c r="BA280" s="5"/>
      <c r="BB280" s="5"/>
      <c r="BC280" s="5"/>
      <c r="BD280" s="5"/>
      <c r="BE280" s="5"/>
      <c r="BF280" s="5"/>
      <c r="BG280" s="5"/>
      <c r="BH280" s="5"/>
      <c r="BI280" s="5"/>
      <c r="BJ280" s="5"/>
    </row>
    <row r="281" spans="2:66" hidden="1"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  <c r="BA281" s="5"/>
      <c r="BB281" s="5"/>
      <c r="BC281" s="5"/>
      <c r="BD281" s="5"/>
      <c r="BE281" s="5"/>
      <c r="BF281" s="5"/>
      <c r="BG281" s="5"/>
      <c r="BH281" s="5"/>
      <c r="BI281" s="5"/>
      <c r="BJ281" s="5"/>
    </row>
    <row r="282" spans="2:66" hidden="1"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  <c r="BA282" s="5"/>
      <c r="BB282" s="5"/>
      <c r="BC282" s="5"/>
      <c r="BD282" s="5"/>
      <c r="BE282" s="5"/>
      <c r="BF282" s="5"/>
      <c r="BG282" s="5"/>
      <c r="BH282" s="5"/>
      <c r="BI282" s="5"/>
      <c r="BJ282" s="5"/>
    </row>
    <row r="283" spans="2:66" hidden="1"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  <c r="BA283" s="5"/>
      <c r="BB283" s="5"/>
      <c r="BC283" s="5"/>
      <c r="BD283" s="5"/>
      <c r="BE283" s="5"/>
      <c r="BF283" s="5"/>
      <c r="BG283" s="5"/>
      <c r="BH283" s="5"/>
      <c r="BI283" s="5"/>
      <c r="BJ283" s="5"/>
    </row>
    <row r="284" spans="2:66" hidden="1"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  <c r="BA284" s="5"/>
      <c r="BB284" s="5"/>
      <c r="BC284" s="5"/>
      <c r="BD284" s="5"/>
      <c r="BE284" s="5"/>
      <c r="BF284" s="5"/>
      <c r="BG284" s="5"/>
      <c r="BH284" s="5"/>
      <c r="BI284" s="5"/>
      <c r="BJ284" s="5"/>
    </row>
    <row r="285" spans="2:66" ht="38.25" hidden="1">
      <c r="D285" s="3" t="s">
        <v>118</v>
      </c>
      <c r="F285" s="83" t="str">
        <f t="shared" ref="F285:BC285" si="56">+F50</f>
        <v>Persona no qualificada (h)</v>
      </c>
      <c r="G285" s="83" t="str">
        <f t="shared" si="56"/>
        <v>Tractor incloent tractorista (h)</v>
      </c>
      <c r="H285" s="83" t="str">
        <f t="shared" si="56"/>
        <v>Motocultor (h)</v>
      </c>
      <c r="I285" s="83" t="str">
        <f t="shared" si="56"/>
        <v>Persona qualificada (h)</v>
      </c>
      <c r="J285" s="83" t="str">
        <f t="shared" si="56"/>
        <v>Subsolador (h)</v>
      </c>
      <c r="K285" s="83" t="str">
        <f t="shared" si="56"/>
        <v>Fresadora (h)</v>
      </c>
      <c r="L285" s="83" t="str">
        <f t="shared" si="56"/>
        <v>Discos (h)</v>
      </c>
      <c r="M285" s="83" t="str">
        <f t="shared" si="56"/>
        <v>Estripadora (h)</v>
      </c>
      <c r="N285" s="83" t="str">
        <f t="shared" si="56"/>
        <v>Remolc (h)</v>
      </c>
      <c r="O285" s="83" t="str">
        <f t="shared" si="56"/>
        <v>Pala (h)</v>
      </c>
      <c r="P285" s="83" t="str">
        <f t="shared" si="56"/>
        <v>Compost (kg)</v>
      </c>
      <c r="Q285" s="83" t="str">
        <f t="shared" si="56"/>
        <v>Solcador de 3 solcs (h)</v>
      </c>
      <c r="R285" s="83" t="str">
        <f t="shared" si="56"/>
        <v>Planter col (u)</v>
      </c>
      <c r="S285" s="83" t="str">
        <f t="shared" si="56"/>
        <v>Ceballots calçots (kg)</v>
      </c>
      <c r="T285" s="83" t="str">
        <f t="shared" si="56"/>
        <v>Planter enciam (u)</v>
      </c>
      <c r="U285" s="83" t="str">
        <f t="shared" si="56"/>
        <v>Planter bleda (u)</v>
      </c>
      <c r="V285" s="83" t="str">
        <f t="shared" si="56"/>
        <v>Planter tomàquet (u)</v>
      </c>
      <c r="W285" s="83" t="str">
        <f t="shared" si="56"/>
        <v>Planter carbassa (u)</v>
      </c>
      <c r="X285" s="83" t="str">
        <f t="shared" si="56"/>
        <v>Llavor carbassa (u)</v>
      </c>
      <c r="Y285" s="83" t="str">
        <f t="shared" si="56"/>
        <v>Plantador (h)</v>
      </c>
      <c r="Z285" s="83" t="str">
        <f t="shared" si="56"/>
        <v>Furgoneta (h)</v>
      </c>
      <c r="AA285" s="83" t="str">
        <f t="shared" si="56"/>
        <v>Bicicleta de sembrar (h)</v>
      </c>
      <c r="AB285" s="83" t="str">
        <f t="shared" si="56"/>
        <v xml:space="preserve">cinta de reg (m) </v>
      </c>
      <c r="AC285" s="83" t="str">
        <f t="shared" si="56"/>
        <v>reg aspersió: tub,… (m)</v>
      </c>
      <c r="AD285" s="83" t="str">
        <f t="shared" si="56"/>
        <v>reg (L)</v>
      </c>
      <c r="AE285" s="83" t="str">
        <f t="shared" si="56"/>
        <v>Braços tractor (h)</v>
      </c>
      <c r="AF285" s="83" t="str">
        <f t="shared" si="56"/>
        <v>Bota (h)</v>
      </c>
      <c r="AG285" s="83" t="str">
        <f t="shared" si="56"/>
        <v>Bacillus thuringiensis (kg)</v>
      </c>
      <c r="AH285" s="83" t="str">
        <f t="shared" si="56"/>
        <v>Retenol (L)</v>
      </c>
      <c r="AI285" s="83" t="str">
        <f t="shared" si="56"/>
        <v>Purí d'ortiga (L)</v>
      </c>
      <c r="AJ285" s="83" t="str">
        <f t="shared" si="56"/>
        <v>Hidròxid de coure (kg)</v>
      </c>
      <c r="AK285" s="83" t="str">
        <f t="shared" si="56"/>
        <v>Ferramol per llimacs (kg)</v>
      </c>
      <c r="AL285" s="83" t="str">
        <f t="shared" si="56"/>
        <v>Sofre (kg)</v>
      </c>
      <c r="AM285" s="83" t="str">
        <f t="shared" si="56"/>
        <v>Oli de nim (L)</v>
      </c>
      <c r="AN285" s="83" t="str">
        <f t="shared" si="56"/>
        <v>Tallant (h)</v>
      </c>
      <c r="AO285" s="83" t="str">
        <f t="shared" si="56"/>
        <v>Plàstic (m2)</v>
      </c>
      <c r="AP285" s="83" t="str">
        <f t="shared" si="56"/>
        <v>Canyes (u)</v>
      </c>
      <c r="AQ285" s="83" t="str">
        <f t="shared" si="56"/>
        <v>Cost mensual terreny (m2)</v>
      </c>
      <c r="AR285" s="83" t="str">
        <f t="shared" si="56"/>
        <v>Caixes (u)</v>
      </c>
      <c r="AS285" s="83">
        <f t="shared" si="56"/>
        <v>0</v>
      </c>
      <c r="AT285" s="83" t="str">
        <f t="shared" si="56"/>
        <v>Collita (kg)</v>
      </c>
      <c r="AU285" s="83" t="str">
        <f t="shared" si="56"/>
        <v>Collita (u)</v>
      </c>
      <c r="AV285" s="83" t="str">
        <f t="shared" si="56"/>
        <v xml:space="preserve">Collita col (u) </v>
      </c>
      <c r="AW285" s="83" t="str">
        <f t="shared" si="56"/>
        <v>Collita bròcoli (kg)</v>
      </c>
      <c r="AX285" s="83" t="str">
        <f t="shared" si="56"/>
        <v xml:space="preserve">Collita calçot (u) </v>
      </c>
      <c r="AY285" s="83" t="str">
        <f t="shared" si="56"/>
        <v xml:space="preserve">Collita enciam (u) </v>
      </c>
      <c r="AZ285" s="83" t="str">
        <f t="shared" si="56"/>
        <v xml:space="preserve">Collita bledes a manats (u) </v>
      </c>
      <c r="BA285" s="83" t="str">
        <f t="shared" si="56"/>
        <v>Collita bledes (kg)</v>
      </c>
      <c r="BB285" s="83" t="str">
        <f t="shared" si="56"/>
        <v>Collita tomàquet (kg)</v>
      </c>
      <c r="BC285" s="83" t="str">
        <f t="shared" si="56"/>
        <v>Collita carbassa (kg)</v>
      </c>
      <c r="BD285" s="83"/>
      <c r="BE285" s="83"/>
      <c r="BF285" s="83"/>
      <c r="BG285" s="83"/>
      <c r="BH285" s="83"/>
      <c r="BI285" s="83"/>
      <c r="BJ285" s="83"/>
      <c r="BK285" s="83"/>
      <c r="BL285" s="83"/>
      <c r="BM285" s="83"/>
      <c r="BN285" s="83"/>
    </row>
    <row r="286" spans="2:66" hidden="1">
      <c r="B286">
        <f>+B51</f>
        <v>110</v>
      </c>
      <c r="C286" t="str">
        <f t="shared" ref="C286:E286" si="57">+C51</f>
        <v>PREPARACIÓ DEL SÒL</v>
      </c>
      <c r="D286" t="str">
        <f t="shared" si="57"/>
        <v>Desbrossat amb discos</v>
      </c>
      <c r="E286" s="82">
        <f t="shared" si="57"/>
        <v>2500</v>
      </c>
      <c r="F286" s="84">
        <f>+F51*$E$4/$E286</f>
        <v>0</v>
      </c>
      <c r="G286" s="84">
        <f t="shared" ref="G286:AR301" si="58">+G51*$E$4/$E286</f>
        <v>0</v>
      </c>
      <c r="H286" s="84">
        <f t="shared" si="58"/>
        <v>0</v>
      </c>
      <c r="I286" s="84">
        <f t="shared" si="58"/>
        <v>0</v>
      </c>
      <c r="J286" s="84">
        <f t="shared" si="58"/>
        <v>0</v>
      </c>
      <c r="K286" s="84">
        <f t="shared" si="58"/>
        <v>0</v>
      </c>
      <c r="L286" s="84">
        <f t="shared" si="58"/>
        <v>0</v>
      </c>
      <c r="M286" s="84">
        <f t="shared" si="58"/>
        <v>0</v>
      </c>
      <c r="N286" s="84">
        <f t="shared" si="58"/>
        <v>0</v>
      </c>
      <c r="O286" s="84">
        <f t="shared" si="58"/>
        <v>0</v>
      </c>
      <c r="P286" s="84">
        <f t="shared" si="58"/>
        <v>0</v>
      </c>
      <c r="Q286" s="84">
        <f t="shared" si="58"/>
        <v>0</v>
      </c>
      <c r="R286" s="84">
        <f t="shared" si="58"/>
        <v>0</v>
      </c>
      <c r="S286" s="84">
        <f t="shared" si="58"/>
        <v>0</v>
      </c>
      <c r="T286" s="84">
        <f t="shared" si="58"/>
        <v>0</v>
      </c>
      <c r="U286" s="84">
        <f t="shared" si="58"/>
        <v>0</v>
      </c>
      <c r="V286" s="84">
        <f t="shared" si="58"/>
        <v>0</v>
      </c>
      <c r="W286" s="84">
        <f t="shared" si="58"/>
        <v>0</v>
      </c>
      <c r="X286" s="84">
        <f t="shared" si="58"/>
        <v>0</v>
      </c>
      <c r="Y286" s="84">
        <f t="shared" si="58"/>
        <v>0</v>
      </c>
      <c r="Z286" s="84">
        <f t="shared" si="58"/>
        <v>0</v>
      </c>
      <c r="AA286" s="84">
        <f t="shared" si="58"/>
        <v>0</v>
      </c>
      <c r="AB286" s="84">
        <f t="shared" si="58"/>
        <v>0</v>
      </c>
      <c r="AC286" s="84">
        <f t="shared" si="58"/>
        <v>0</v>
      </c>
      <c r="AD286" s="84">
        <f t="shared" si="58"/>
        <v>0</v>
      </c>
      <c r="AE286" s="84">
        <f t="shared" si="58"/>
        <v>0</v>
      </c>
      <c r="AF286" s="84">
        <f t="shared" si="58"/>
        <v>0</v>
      </c>
      <c r="AG286" s="84">
        <f t="shared" si="58"/>
        <v>0</v>
      </c>
      <c r="AH286" s="84">
        <f t="shared" si="58"/>
        <v>0</v>
      </c>
      <c r="AI286" s="84">
        <f t="shared" si="58"/>
        <v>0</v>
      </c>
      <c r="AJ286" s="84">
        <f t="shared" si="58"/>
        <v>0</v>
      </c>
      <c r="AK286" s="84">
        <f t="shared" si="58"/>
        <v>0</v>
      </c>
      <c r="AL286" s="84">
        <f t="shared" si="58"/>
        <v>0</v>
      </c>
      <c r="AM286" s="84">
        <f t="shared" si="58"/>
        <v>0</v>
      </c>
      <c r="AN286" s="84">
        <f t="shared" si="58"/>
        <v>0</v>
      </c>
      <c r="AO286" s="84">
        <f t="shared" si="58"/>
        <v>0</v>
      </c>
      <c r="AP286" s="84">
        <f t="shared" si="58"/>
        <v>0</v>
      </c>
      <c r="AQ286" s="84">
        <f t="shared" si="58"/>
        <v>0</v>
      </c>
      <c r="AR286" s="84">
        <f t="shared" si="58"/>
        <v>0</v>
      </c>
      <c r="AS286" s="5"/>
      <c r="AT286" s="84">
        <f t="shared" ref="AT286:BC301" si="59">+AT51*$E$4/$E286</f>
        <v>0</v>
      </c>
      <c r="AU286" s="84">
        <f t="shared" si="59"/>
        <v>0</v>
      </c>
      <c r="AV286" s="84">
        <f t="shared" si="59"/>
        <v>0</v>
      </c>
      <c r="AW286" s="84">
        <f t="shared" si="59"/>
        <v>0</v>
      </c>
      <c r="AX286" s="84">
        <f t="shared" si="59"/>
        <v>0</v>
      </c>
      <c r="AY286" s="84">
        <f t="shared" si="59"/>
        <v>0</v>
      </c>
      <c r="AZ286" s="84">
        <f t="shared" si="59"/>
        <v>0</v>
      </c>
      <c r="BA286" s="84">
        <f t="shared" si="59"/>
        <v>0</v>
      </c>
      <c r="BB286" s="84">
        <f t="shared" si="59"/>
        <v>0</v>
      </c>
      <c r="BC286" s="84">
        <f t="shared" si="59"/>
        <v>0</v>
      </c>
      <c r="BD286" s="5"/>
      <c r="BE286" s="5"/>
      <c r="BF286" s="5"/>
      <c r="BG286" s="5"/>
      <c r="BH286" s="5"/>
      <c r="BI286" s="5"/>
      <c r="BJ286" s="5"/>
    </row>
    <row r="287" spans="2:66" hidden="1">
      <c r="B287">
        <f t="shared" ref="B287:E302" si="60">+B52</f>
        <v>120</v>
      </c>
      <c r="C287" t="str">
        <f t="shared" si="60"/>
        <v>PREPARACIÓ DEL SÒL</v>
      </c>
      <c r="D287" t="str">
        <f t="shared" si="60"/>
        <v>Desbrossat amb desbrossadora</v>
      </c>
      <c r="E287" s="82">
        <f t="shared" si="60"/>
        <v>2500</v>
      </c>
      <c r="F287" s="84">
        <f t="shared" ref="F287:AR293" si="61">+F52*$E$4/$E287</f>
        <v>0</v>
      </c>
      <c r="G287" s="84">
        <f t="shared" si="61"/>
        <v>0</v>
      </c>
      <c r="H287" s="84">
        <f t="shared" si="61"/>
        <v>0</v>
      </c>
      <c r="I287" s="84">
        <f t="shared" si="61"/>
        <v>0</v>
      </c>
      <c r="J287" s="84">
        <f t="shared" si="61"/>
        <v>0</v>
      </c>
      <c r="K287" s="84">
        <f t="shared" si="61"/>
        <v>0</v>
      </c>
      <c r="L287" s="84">
        <f t="shared" si="61"/>
        <v>0</v>
      </c>
      <c r="M287" s="84">
        <f t="shared" si="61"/>
        <v>0</v>
      </c>
      <c r="N287" s="84">
        <f t="shared" si="61"/>
        <v>0</v>
      </c>
      <c r="O287" s="84">
        <f t="shared" si="61"/>
        <v>0</v>
      </c>
      <c r="P287" s="84">
        <f t="shared" si="61"/>
        <v>0</v>
      </c>
      <c r="Q287" s="84">
        <f t="shared" si="61"/>
        <v>0</v>
      </c>
      <c r="R287" s="84">
        <f t="shared" si="61"/>
        <v>0</v>
      </c>
      <c r="S287" s="84">
        <f t="shared" si="61"/>
        <v>0</v>
      </c>
      <c r="T287" s="84">
        <f t="shared" si="61"/>
        <v>0</v>
      </c>
      <c r="U287" s="84">
        <f t="shared" si="61"/>
        <v>0</v>
      </c>
      <c r="V287" s="84">
        <f t="shared" si="61"/>
        <v>0</v>
      </c>
      <c r="W287" s="84">
        <f t="shared" si="61"/>
        <v>0</v>
      </c>
      <c r="X287" s="84">
        <f t="shared" si="61"/>
        <v>0</v>
      </c>
      <c r="Y287" s="84">
        <f t="shared" si="61"/>
        <v>0</v>
      </c>
      <c r="Z287" s="84">
        <f t="shared" si="61"/>
        <v>0</v>
      </c>
      <c r="AA287" s="84">
        <f t="shared" si="61"/>
        <v>0</v>
      </c>
      <c r="AB287" s="84">
        <f t="shared" si="61"/>
        <v>0</v>
      </c>
      <c r="AC287" s="84">
        <f t="shared" si="61"/>
        <v>0</v>
      </c>
      <c r="AD287" s="84">
        <f t="shared" si="61"/>
        <v>0</v>
      </c>
      <c r="AE287" s="84">
        <f t="shared" si="61"/>
        <v>0</v>
      </c>
      <c r="AF287" s="84">
        <f t="shared" si="61"/>
        <v>0</v>
      </c>
      <c r="AG287" s="84">
        <f t="shared" si="61"/>
        <v>0</v>
      </c>
      <c r="AH287" s="84">
        <f t="shared" si="61"/>
        <v>0</v>
      </c>
      <c r="AI287" s="84">
        <f t="shared" si="61"/>
        <v>0</v>
      </c>
      <c r="AJ287" s="84">
        <f t="shared" si="61"/>
        <v>0</v>
      </c>
      <c r="AK287" s="84">
        <f t="shared" si="61"/>
        <v>0</v>
      </c>
      <c r="AL287" s="84">
        <f t="shared" si="61"/>
        <v>0</v>
      </c>
      <c r="AM287" s="84">
        <f t="shared" si="61"/>
        <v>0</v>
      </c>
      <c r="AN287" s="84">
        <f t="shared" si="61"/>
        <v>0</v>
      </c>
      <c r="AO287" s="84">
        <f t="shared" si="61"/>
        <v>0</v>
      </c>
      <c r="AP287" s="84">
        <f t="shared" si="61"/>
        <v>0</v>
      </c>
      <c r="AQ287" s="84">
        <f t="shared" si="58"/>
        <v>0</v>
      </c>
      <c r="AR287" s="84">
        <f t="shared" si="61"/>
        <v>0</v>
      </c>
      <c r="AS287" s="5"/>
      <c r="AT287" s="84">
        <f t="shared" si="59"/>
        <v>0</v>
      </c>
      <c r="AU287" s="84">
        <f t="shared" si="59"/>
        <v>0</v>
      </c>
      <c r="AV287" s="84">
        <f t="shared" si="59"/>
        <v>0</v>
      </c>
      <c r="AW287" s="84">
        <f t="shared" si="59"/>
        <v>0</v>
      </c>
      <c r="AX287" s="84">
        <f t="shared" si="59"/>
        <v>0</v>
      </c>
      <c r="AY287" s="84">
        <f t="shared" si="59"/>
        <v>0</v>
      </c>
      <c r="AZ287" s="84">
        <f t="shared" si="59"/>
        <v>0</v>
      </c>
      <c r="BA287" s="84">
        <f t="shared" si="59"/>
        <v>0</v>
      </c>
      <c r="BB287" s="84">
        <f t="shared" si="59"/>
        <v>0</v>
      </c>
      <c r="BC287" s="84">
        <f t="shared" si="59"/>
        <v>0</v>
      </c>
      <c r="BD287" s="5"/>
      <c r="BE287" s="5"/>
      <c r="BF287" s="5"/>
      <c r="BG287" s="5"/>
      <c r="BH287" s="5"/>
      <c r="BI287" s="5"/>
      <c r="BJ287" s="5"/>
    </row>
    <row r="288" spans="2:66" hidden="1">
      <c r="B288">
        <f t="shared" si="60"/>
        <v>130</v>
      </c>
      <c r="C288" t="str">
        <f t="shared" si="60"/>
        <v>PREPARACIÓ DEL SÒL</v>
      </c>
      <c r="D288" t="str">
        <f t="shared" si="60"/>
        <v>Subsolat</v>
      </c>
      <c r="E288" s="82">
        <f t="shared" si="60"/>
        <v>2500</v>
      </c>
      <c r="F288" s="84">
        <f t="shared" si="61"/>
        <v>0</v>
      </c>
      <c r="G288" s="84">
        <f t="shared" si="61"/>
        <v>0</v>
      </c>
      <c r="H288" s="84">
        <f t="shared" si="61"/>
        <v>0</v>
      </c>
      <c r="I288" s="84">
        <f t="shared" si="61"/>
        <v>0</v>
      </c>
      <c r="J288" s="84">
        <f t="shared" si="61"/>
        <v>0</v>
      </c>
      <c r="K288" s="84">
        <f t="shared" si="61"/>
        <v>0</v>
      </c>
      <c r="L288" s="84">
        <f t="shared" si="61"/>
        <v>0</v>
      </c>
      <c r="M288" s="84">
        <f t="shared" si="61"/>
        <v>0</v>
      </c>
      <c r="N288" s="84">
        <f t="shared" si="61"/>
        <v>0</v>
      </c>
      <c r="O288" s="84">
        <f t="shared" si="61"/>
        <v>0</v>
      </c>
      <c r="P288" s="84">
        <f t="shared" si="61"/>
        <v>0</v>
      </c>
      <c r="Q288" s="84">
        <f t="shared" si="61"/>
        <v>0</v>
      </c>
      <c r="R288" s="84">
        <f t="shared" si="61"/>
        <v>0</v>
      </c>
      <c r="S288" s="84">
        <f t="shared" si="61"/>
        <v>0</v>
      </c>
      <c r="T288" s="84">
        <f t="shared" si="61"/>
        <v>0</v>
      </c>
      <c r="U288" s="84">
        <f t="shared" si="61"/>
        <v>0</v>
      </c>
      <c r="V288" s="84">
        <f t="shared" si="61"/>
        <v>0</v>
      </c>
      <c r="W288" s="84">
        <f t="shared" si="61"/>
        <v>0</v>
      </c>
      <c r="X288" s="84">
        <f t="shared" si="61"/>
        <v>0</v>
      </c>
      <c r="Y288" s="84">
        <f t="shared" si="61"/>
        <v>0</v>
      </c>
      <c r="Z288" s="84">
        <f t="shared" si="61"/>
        <v>0</v>
      </c>
      <c r="AA288" s="84">
        <f t="shared" si="61"/>
        <v>0</v>
      </c>
      <c r="AB288" s="84">
        <f t="shared" si="61"/>
        <v>0</v>
      </c>
      <c r="AC288" s="84">
        <f t="shared" si="61"/>
        <v>0</v>
      </c>
      <c r="AD288" s="84">
        <f t="shared" si="61"/>
        <v>0</v>
      </c>
      <c r="AE288" s="84">
        <f t="shared" si="61"/>
        <v>0</v>
      </c>
      <c r="AF288" s="84">
        <f t="shared" si="61"/>
        <v>0</v>
      </c>
      <c r="AG288" s="84">
        <f t="shared" si="61"/>
        <v>0</v>
      </c>
      <c r="AH288" s="84">
        <f t="shared" si="61"/>
        <v>0</v>
      </c>
      <c r="AI288" s="84">
        <f t="shared" si="61"/>
        <v>0</v>
      </c>
      <c r="AJ288" s="84">
        <f t="shared" si="61"/>
        <v>0</v>
      </c>
      <c r="AK288" s="84">
        <f t="shared" si="61"/>
        <v>0</v>
      </c>
      <c r="AL288" s="84">
        <f t="shared" si="61"/>
        <v>0</v>
      </c>
      <c r="AM288" s="84">
        <f t="shared" si="61"/>
        <v>0</v>
      </c>
      <c r="AN288" s="84">
        <f t="shared" si="61"/>
        <v>0</v>
      </c>
      <c r="AO288" s="84">
        <f t="shared" si="61"/>
        <v>0</v>
      </c>
      <c r="AP288" s="84">
        <f t="shared" si="61"/>
        <v>0</v>
      </c>
      <c r="AQ288" s="84">
        <f t="shared" si="58"/>
        <v>0</v>
      </c>
      <c r="AR288" s="84">
        <f t="shared" si="61"/>
        <v>0</v>
      </c>
      <c r="AS288" s="5"/>
      <c r="AT288" s="84">
        <f t="shared" si="59"/>
        <v>0</v>
      </c>
      <c r="AU288" s="84">
        <f t="shared" si="59"/>
        <v>0</v>
      </c>
      <c r="AV288" s="84">
        <f t="shared" si="59"/>
        <v>0</v>
      </c>
      <c r="AW288" s="84">
        <f t="shared" si="59"/>
        <v>0</v>
      </c>
      <c r="AX288" s="84">
        <f t="shared" si="59"/>
        <v>0</v>
      </c>
      <c r="AY288" s="84">
        <f t="shared" si="59"/>
        <v>0</v>
      </c>
      <c r="AZ288" s="84">
        <f t="shared" si="59"/>
        <v>0</v>
      </c>
      <c r="BA288" s="84">
        <f t="shared" si="59"/>
        <v>0</v>
      </c>
      <c r="BB288" s="84">
        <f t="shared" si="59"/>
        <v>0</v>
      </c>
      <c r="BC288" s="84">
        <f t="shared" si="59"/>
        <v>0</v>
      </c>
      <c r="BD288" s="5"/>
      <c r="BE288" s="5"/>
      <c r="BF288" s="5"/>
      <c r="BG288" s="5"/>
      <c r="BH288" s="5"/>
      <c r="BI288" s="5"/>
      <c r="BJ288" s="5"/>
    </row>
    <row r="289" spans="2:62" hidden="1">
      <c r="B289">
        <f t="shared" si="60"/>
        <v>140</v>
      </c>
      <c r="C289" t="str">
        <f t="shared" si="60"/>
        <v>PREPARACIÓ DEL SÒL</v>
      </c>
      <c r="D289" t="str">
        <f t="shared" si="60"/>
        <v>Alçat</v>
      </c>
      <c r="E289" s="82">
        <f t="shared" si="60"/>
        <v>2500</v>
      </c>
      <c r="F289" s="84">
        <f t="shared" si="61"/>
        <v>0</v>
      </c>
      <c r="G289" s="84">
        <f t="shared" si="61"/>
        <v>0</v>
      </c>
      <c r="H289" s="84">
        <f t="shared" si="61"/>
        <v>0</v>
      </c>
      <c r="I289" s="84">
        <f t="shared" si="61"/>
        <v>0</v>
      </c>
      <c r="J289" s="84">
        <f t="shared" si="61"/>
        <v>0</v>
      </c>
      <c r="K289" s="84">
        <f t="shared" si="61"/>
        <v>0</v>
      </c>
      <c r="L289" s="84">
        <f t="shared" si="61"/>
        <v>0</v>
      </c>
      <c r="M289" s="84">
        <f t="shared" si="61"/>
        <v>0</v>
      </c>
      <c r="N289" s="84">
        <f t="shared" si="61"/>
        <v>0</v>
      </c>
      <c r="O289" s="84">
        <f t="shared" si="61"/>
        <v>0</v>
      </c>
      <c r="P289" s="84">
        <f t="shared" si="61"/>
        <v>0</v>
      </c>
      <c r="Q289" s="84">
        <f t="shared" si="61"/>
        <v>0</v>
      </c>
      <c r="R289" s="84">
        <f t="shared" si="61"/>
        <v>0</v>
      </c>
      <c r="S289" s="84">
        <f t="shared" si="61"/>
        <v>0</v>
      </c>
      <c r="T289" s="84">
        <f t="shared" si="61"/>
        <v>0</v>
      </c>
      <c r="U289" s="84">
        <f t="shared" si="61"/>
        <v>0</v>
      </c>
      <c r="V289" s="84">
        <f t="shared" si="61"/>
        <v>0</v>
      </c>
      <c r="W289" s="84">
        <f t="shared" si="61"/>
        <v>0</v>
      </c>
      <c r="X289" s="84">
        <f t="shared" si="61"/>
        <v>0</v>
      </c>
      <c r="Y289" s="84">
        <f t="shared" si="61"/>
        <v>0</v>
      </c>
      <c r="Z289" s="84">
        <f t="shared" si="61"/>
        <v>0</v>
      </c>
      <c r="AA289" s="84">
        <f t="shared" si="61"/>
        <v>0</v>
      </c>
      <c r="AB289" s="84">
        <f t="shared" si="61"/>
        <v>0</v>
      </c>
      <c r="AC289" s="84">
        <f t="shared" si="61"/>
        <v>0</v>
      </c>
      <c r="AD289" s="84">
        <f t="shared" si="61"/>
        <v>0</v>
      </c>
      <c r="AE289" s="84">
        <f t="shared" si="61"/>
        <v>0</v>
      </c>
      <c r="AF289" s="84">
        <f t="shared" si="61"/>
        <v>0</v>
      </c>
      <c r="AG289" s="84">
        <f t="shared" si="61"/>
        <v>0</v>
      </c>
      <c r="AH289" s="84">
        <f t="shared" si="61"/>
        <v>0</v>
      </c>
      <c r="AI289" s="84">
        <f t="shared" si="61"/>
        <v>0</v>
      </c>
      <c r="AJ289" s="84">
        <f t="shared" si="61"/>
        <v>0</v>
      </c>
      <c r="AK289" s="84">
        <f t="shared" si="61"/>
        <v>0</v>
      </c>
      <c r="AL289" s="84">
        <f t="shared" si="61"/>
        <v>0</v>
      </c>
      <c r="AM289" s="84">
        <f t="shared" si="61"/>
        <v>0</v>
      </c>
      <c r="AN289" s="84">
        <f t="shared" si="61"/>
        <v>0</v>
      </c>
      <c r="AO289" s="84">
        <f t="shared" si="61"/>
        <v>0</v>
      </c>
      <c r="AP289" s="84">
        <f t="shared" si="61"/>
        <v>0</v>
      </c>
      <c r="AQ289" s="84">
        <f t="shared" si="58"/>
        <v>0</v>
      </c>
      <c r="AR289" s="84">
        <f t="shared" si="61"/>
        <v>0</v>
      </c>
      <c r="AS289" s="5"/>
      <c r="AT289" s="84">
        <f t="shared" si="59"/>
        <v>0</v>
      </c>
      <c r="AU289" s="84">
        <f t="shared" si="59"/>
        <v>0</v>
      </c>
      <c r="AV289" s="84">
        <f t="shared" si="59"/>
        <v>0</v>
      </c>
      <c r="AW289" s="84">
        <f t="shared" si="59"/>
        <v>0</v>
      </c>
      <c r="AX289" s="84">
        <f t="shared" si="59"/>
        <v>0</v>
      </c>
      <c r="AY289" s="84">
        <f t="shared" si="59"/>
        <v>0</v>
      </c>
      <c r="AZ289" s="84">
        <f t="shared" si="59"/>
        <v>0</v>
      </c>
      <c r="BA289" s="84">
        <f t="shared" si="59"/>
        <v>0</v>
      </c>
      <c r="BB289" s="84">
        <f t="shared" si="59"/>
        <v>0</v>
      </c>
      <c r="BC289" s="84">
        <f t="shared" si="59"/>
        <v>0</v>
      </c>
      <c r="BD289" s="5"/>
      <c r="BE289" s="5"/>
      <c r="BF289" s="5"/>
      <c r="BG289" s="5"/>
      <c r="BH289" s="5"/>
      <c r="BI289" s="5"/>
      <c r="BJ289" s="5"/>
    </row>
    <row r="290" spans="2:62" hidden="1">
      <c r="B290">
        <f t="shared" si="60"/>
        <v>150</v>
      </c>
      <c r="C290" t="str">
        <f t="shared" si="60"/>
        <v>PREPARACIÓ DEL SÒL</v>
      </c>
      <c r="D290" t="str">
        <f t="shared" si="60"/>
        <v>Estripat</v>
      </c>
      <c r="E290" s="82">
        <f t="shared" si="60"/>
        <v>2500</v>
      </c>
      <c r="F290" s="84">
        <f t="shared" si="61"/>
        <v>0</v>
      </c>
      <c r="G290" s="84">
        <f t="shared" si="61"/>
        <v>0</v>
      </c>
      <c r="H290" s="84">
        <f t="shared" si="61"/>
        <v>0</v>
      </c>
      <c r="I290" s="84">
        <f t="shared" si="61"/>
        <v>0</v>
      </c>
      <c r="J290" s="84">
        <f t="shared" si="61"/>
        <v>0</v>
      </c>
      <c r="K290" s="84">
        <f t="shared" si="61"/>
        <v>0</v>
      </c>
      <c r="L290" s="84">
        <f t="shared" si="61"/>
        <v>0</v>
      </c>
      <c r="M290" s="84">
        <f t="shared" si="61"/>
        <v>0</v>
      </c>
      <c r="N290" s="84">
        <f t="shared" si="61"/>
        <v>0</v>
      </c>
      <c r="O290" s="84">
        <f t="shared" si="61"/>
        <v>0</v>
      </c>
      <c r="P290" s="84">
        <f t="shared" si="61"/>
        <v>0</v>
      </c>
      <c r="Q290" s="84">
        <f t="shared" si="61"/>
        <v>0</v>
      </c>
      <c r="R290" s="84">
        <f t="shared" si="61"/>
        <v>0</v>
      </c>
      <c r="S290" s="84">
        <f t="shared" si="61"/>
        <v>0</v>
      </c>
      <c r="T290" s="84">
        <f t="shared" si="61"/>
        <v>0</v>
      </c>
      <c r="U290" s="84">
        <f t="shared" si="61"/>
        <v>0</v>
      </c>
      <c r="V290" s="84">
        <f t="shared" si="61"/>
        <v>0</v>
      </c>
      <c r="W290" s="84">
        <f t="shared" si="61"/>
        <v>0</v>
      </c>
      <c r="X290" s="84">
        <f t="shared" si="61"/>
        <v>0</v>
      </c>
      <c r="Y290" s="84">
        <f t="shared" si="61"/>
        <v>0</v>
      </c>
      <c r="Z290" s="84">
        <f t="shared" si="61"/>
        <v>0</v>
      </c>
      <c r="AA290" s="84">
        <f t="shared" si="61"/>
        <v>0</v>
      </c>
      <c r="AB290" s="84">
        <f t="shared" si="61"/>
        <v>0</v>
      </c>
      <c r="AC290" s="84">
        <f t="shared" si="61"/>
        <v>0</v>
      </c>
      <c r="AD290" s="84">
        <f t="shared" si="61"/>
        <v>0</v>
      </c>
      <c r="AE290" s="84">
        <f t="shared" si="61"/>
        <v>0</v>
      </c>
      <c r="AF290" s="84">
        <f t="shared" si="61"/>
        <v>0</v>
      </c>
      <c r="AG290" s="84">
        <f t="shared" si="61"/>
        <v>0</v>
      </c>
      <c r="AH290" s="84">
        <f t="shared" si="61"/>
        <v>0</v>
      </c>
      <c r="AI290" s="84">
        <f t="shared" si="61"/>
        <v>0</v>
      </c>
      <c r="AJ290" s="84">
        <f t="shared" si="61"/>
        <v>0</v>
      </c>
      <c r="AK290" s="84">
        <f t="shared" si="61"/>
        <v>0</v>
      </c>
      <c r="AL290" s="84">
        <f t="shared" si="61"/>
        <v>0</v>
      </c>
      <c r="AM290" s="84">
        <f t="shared" si="61"/>
        <v>0</v>
      </c>
      <c r="AN290" s="84">
        <f t="shared" si="61"/>
        <v>0</v>
      </c>
      <c r="AO290" s="84">
        <f t="shared" si="61"/>
        <v>0</v>
      </c>
      <c r="AP290" s="84">
        <f t="shared" si="61"/>
        <v>0</v>
      </c>
      <c r="AQ290" s="84">
        <f t="shared" si="58"/>
        <v>0</v>
      </c>
      <c r="AR290" s="84">
        <f t="shared" si="61"/>
        <v>0</v>
      </c>
      <c r="AS290" s="5"/>
      <c r="AT290" s="84">
        <f t="shared" si="59"/>
        <v>0</v>
      </c>
      <c r="AU290" s="84">
        <f t="shared" si="59"/>
        <v>0</v>
      </c>
      <c r="AV290" s="84">
        <f t="shared" si="59"/>
        <v>0</v>
      </c>
      <c r="AW290" s="84">
        <f t="shared" si="59"/>
        <v>0</v>
      </c>
      <c r="AX290" s="84">
        <f t="shared" si="59"/>
        <v>0</v>
      </c>
      <c r="AY290" s="84">
        <f t="shared" si="59"/>
        <v>0</v>
      </c>
      <c r="AZ290" s="84">
        <f t="shared" si="59"/>
        <v>0</v>
      </c>
      <c r="BA290" s="84">
        <f t="shared" si="59"/>
        <v>0</v>
      </c>
      <c r="BB290" s="84">
        <f t="shared" si="59"/>
        <v>0</v>
      </c>
      <c r="BC290" s="84">
        <f t="shared" si="59"/>
        <v>0</v>
      </c>
      <c r="BD290" s="5"/>
      <c r="BE290" s="5"/>
      <c r="BF290" s="5"/>
      <c r="BG290" s="5"/>
      <c r="BH290" s="5"/>
      <c r="BI290" s="5"/>
      <c r="BJ290" s="5"/>
    </row>
    <row r="291" spans="2:62" hidden="1">
      <c r="B291">
        <f t="shared" si="60"/>
        <v>160</v>
      </c>
      <c r="C291" t="str">
        <f t="shared" si="60"/>
        <v>PREPARACIÓ DEL SÒL</v>
      </c>
      <c r="D291" t="str">
        <f t="shared" si="60"/>
        <v>Fresat</v>
      </c>
      <c r="E291" s="82">
        <f t="shared" si="60"/>
        <v>2500</v>
      </c>
      <c r="F291" s="84">
        <f t="shared" si="61"/>
        <v>0</v>
      </c>
      <c r="G291" s="84">
        <f t="shared" si="61"/>
        <v>0</v>
      </c>
      <c r="H291" s="84">
        <f t="shared" si="61"/>
        <v>0</v>
      </c>
      <c r="I291" s="84">
        <f t="shared" si="61"/>
        <v>0</v>
      </c>
      <c r="J291" s="84">
        <f t="shared" si="61"/>
        <v>0</v>
      </c>
      <c r="K291" s="84">
        <f t="shared" si="61"/>
        <v>0</v>
      </c>
      <c r="L291" s="84">
        <f t="shared" si="61"/>
        <v>0</v>
      </c>
      <c r="M291" s="84">
        <f t="shared" si="61"/>
        <v>0</v>
      </c>
      <c r="N291" s="84">
        <f t="shared" si="61"/>
        <v>0</v>
      </c>
      <c r="O291" s="84">
        <f t="shared" si="61"/>
        <v>0</v>
      </c>
      <c r="P291" s="84">
        <f t="shared" si="61"/>
        <v>0</v>
      </c>
      <c r="Q291" s="84">
        <f t="shared" si="61"/>
        <v>0</v>
      </c>
      <c r="R291" s="84">
        <f t="shared" si="61"/>
        <v>0</v>
      </c>
      <c r="S291" s="84">
        <f t="shared" si="61"/>
        <v>0</v>
      </c>
      <c r="T291" s="84">
        <f t="shared" si="61"/>
        <v>0</v>
      </c>
      <c r="U291" s="84">
        <f t="shared" si="61"/>
        <v>0</v>
      </c>
      <c r="V291" s="84">
        <f t="shared" si="61"/>
        <v>0</v>
      </c>
      <c r="W291" s="84">
        <f t="shared" si="61"/>
        <v>0</v>
      </c>
      <c r="X291" s="84">
        <f t="shared" si="61"/>
        <v>0</v>
      </c>
      <c r="Y291" s="84">
        <f t="shared" si="61"/>
        <v>0</v>
      </c>
      <c r="Z291" s="84">
        <f t="shared" si="61"/>
        <v>0</v>
      </c>
      <c r="AA291" s="84">
        <f t="shared" si="61"/>
        <v>0</v>
      </c>
      <c r="AB291" s="84">
        <f t="shared" si="61"/>
        <v>0</v>
      </c>
      <c r="AC291" s="84">
        <f t="shared" si="61"/>
        <v>0</v>
      </c>
      <c r="AD291" s="84">
        <f t="shared" si="61"/>
        <v>0</v>
      </c>
      <c r="AE291" s="84">
        <f t="shared" si="61"/>
        <v>0</v>
      </c>
      <c r="AF291" s="84">
        <f t="shared" si="61"/>
        <v>0</v>
      </c>
      <c r="AG291" s="84">
        <f t="shared" si="61"/>
        <v>0</v>
      </c>
      <c r="AH291" s="84">
        <f t="shared" si="61"/>
        <v>0</v>
      </c>
      <c r="AI291" s="84">
        <f t="shared" si="61"/>
        <v>0</v>
      </c>
      <c r="AJ291" s="84">
        <f t="shared" si="61"/>
        <v>0</v>
      </c>
      <c r="AK291" s="84">
        <f t="shared" si="61"/>
        <v>0</v>
      </c>
      <c r="AL291" s="84">
        <f t="shared" si="61"/>
        <v>0</v>
      </c>
      <c r="AM291" s="84">
        <f t="shared" si="61"/>
        <v>0</v>
      </c>
      <c r="AN291" s="84">
        <f t="shared" si="61"/>
        <v>0</v>
      </c>
      <c r="AO291" s="84">
        <f t="shared" si="61"/>
        <v>0</v>
      </c>
      <c r="AP291" s="84">
        <f t="shared" si="61"/>
        <v>0</v>
      </c>
      <c r="AQ291" s="84">
        <f t="shared" si="58"/>
        <v>0</v>
      </c>
      <c r="AR291" s="84">
        <f t="shared" si="61"/>
        <v>0</v>
      </c>
      <c r="AS291" s="5"/>
      <c r="AT291" s="84">
        <f t="shared" si="59"/>
        <v>0</v>
      </c>
      <c r="AU291" s="84">
        <f t="shared" si="59"/>
        <v>0</v>
      </c>
      <c r="AV291" s="84">
        <f t="shared" si="59"/>
        <v>0</v>
      </c>
      <c r="AW291" s="84">
        <f t="shared" si="59"/>
        <v>0</v>
      </c>
      <c r="AX291" s="84">
        <f t="shared" si="59"/>
        <v>0</v>
      </c>
      <c r="AY291" s="84">
        <f t="shared" si="59"/>
        <v>0</v>
      </c>
      <c r="AZ291" s="84">
        <f t="shared" si="59"/>
        <v>0</v>
      </c>
      <c r="BA291" s="84">
        <f t="shared" si="59"/>
        <v>0</v>
      </c>
      <c r="BB291" s="84">
        <f t="shared" si="59"/>
        <v>0</v>
      </c>
      <c r="BC291" s="84">
        <f t="shared" si="59"/>
        <v>0</v>
      </c>
      <c r="BD291" s="5"/>
      <c r="BE291" s="5"/>
      <c r="BF291" s="5"/>
      <c r="BG291" s="5"/>
      <c r="BH291" s="5"/>
      <c r="BI291" s="5"/>
      <c r="BJ291" s="5"/>
    </row>
    <row r="292" spans="2:62" hidden="1">
      <c r="B292">
        <f t="shared" si="60"/>
        <v>210</v>
      </c>
      <c r="C292" t="str">
        <f t="shared" si="60"/>
        <v>ADOBAT</v>
      </c>
      <c r="D292" t="str">
        <f t="shared" si="60"/>
        <v>Aplicació de compost (36 t/ha)</v>
      </c>
      <c r="E292" s="82">
        <f t="shared" si="60"/>
        <v>2500</v>
      </c>
      <c r="F292" s="84">
        <f t="shared" si="61"/>
        <v>0</v>
      </c>
      <c r="G292" s="84">
        <f t="shared" si="61"/>
        <v>0</v>
      </c>
      <c r="H292" s="84">
        <f t="shared" si="61"/>
        <v>0</v>
      </c>
      <c r="I292" s="84">
        <f t="shared" si="61"/>
        <v>0</v>
      </c>
      <c r="J292" s="84">
        <f t="shared" si="61"/>
        <v>0</v>
      </c>
      <c r="K292" s="84">
        <f t="shared" si="61"/>
        <v>0</v>
      </c>
      <c r="L292" s="84">
        <f t="shared" si="61"/>
        <v>0</v>
      </c>
      <c r="M292" s="84">
        <f t="shared" si="61"/>
        <v>0</v>
      </c>
      <c r="N292" s="84">
        <f t="shared" si="61"/>
        <v>0</v>
      </c>
      <c r="O292" s="84">
        <f t="shared" si="61"/>
        <v>0</v>
      </c>
      <c r="P292" s="84">
        <f t="shared" si="61"/>
        <v>0</v>
      </c>
      <c r="Q292" s="84">
        <f t="shared" si="61"/>
        <v>0</v>
      </c>
      <c r="R292" s="84">
        <f t="shared" si="61"/>
        <v>0</v>
      </c>
      <c r="S292" s="84">
        <f t="shared" si="61"/>
        <v>0</v>
      </c>
      <c r="T292" s="84">
        <f t="shared" si="61"/>
        <v>0</v>
      </c>
      <c r="U292" s="84">
        <f t="shared" si="61"/>
        <v>0</v>
      </c>
      <c r="V292" s="84">
        <f t="shared" si="61"/>
        <v>0</v>
      </c>
      <c r="W292" s="84">
        <f t="shared" si="61"/>
        <v>0</v>
      </c>
      <c r="X292" s="84">
        <f t="shared" si="61"/>
        <v>0</v>
      </c>
      <c r="Y292" s="84">
        <f t="shared" si="61"/>
        <v>0</v>
      </c>
      <c r="Z292" s="84">
        <f t="shared" si="61"/>
        <v>0</v>
      </c>
      <c r="AA292" s="84">
        <f t="shared" si="61"/>
        <v>0</v>
      </c>
      <c r="AB292" s="84">
        <f t="shared" si="61"/>
        <v>0</v>
      </c>
      <c r="AC292" s="84">
        <f t="shared" si="61"/>
        <v>0</v>
      </c>
      <c r="AD292" s="84">
        <f t="shared" si="61"/>
        <v>0</v>
      </c>
      <c r="AE292" s="84">
        <f t="shared" si="61"/>
        <v>0</v>
      </c>
      <c r="AF292" s="84">
        <f t="shared" si="61"/>
        <v>0</v>
      </c>
      <c r="AG292" s="84">
        <f t="shared" si="61"/>
        <v>0</v>
      </c>
      <c r="AH292" s="84">
        <f t="shared" si="61"/>
        <v>0</v>
      </c>
      <c r="AI292" s="84">
        <f t="shared" si="61"/>
        <v>0</v>
      </c>
      <c r="AJ292" s="84">
        <f t="shared" si="61"/>
        <v>0</v>
      </c>
      <c r="AK292" s="84">
        <f t="shared" si="61"/>
        <v>0</v>
      </c>
      <c r="AL292" s="84">
        <f t="shared" si="61"/>
        <v>0</v>
      </c>
      <c r="AM292" s="84">
        <f t="shared" si="61"/>
        <v>0</v>
      </c>
      <c r="AN292" s="84">
        <f t="shared" si="61"/>
        <v>0</v>
      </c>
      <c r="AO292" s="84">
        <f t="shared" si="61"/>
        <v>0</v>
      </c>
      <c r="AP292" s="84">
        <f t="shared" si="61"/>
        <v>0</v>
      </c>
      <c r="AQ292" s="84">
        <f t="shared" si="58"/>
        <v>0</v>
      </c>
      <c r="AR292" s="84">
        <f t="shared" si="61"/>
        <v>0</v>
      </c>
      <c r="AS292" s="5"/>
      <c r="AT292" s="84">
        <f t="shared" si="59"/>
        <v>0</v>
      </c>
      <c r="AU292" s="84">
        <f t="shared" si="59"/>
        <v>0</v>
      </c>
      <c r="AV292" s="84">
        <f t="shared" si="59"/>
        <v>0</v>
      </c>
      <c r="AW292" s="84">
        <f t="shared" si="59"/>
        <v>0</v>
      </c>
      <c r="AX292" s="84">
        <f t="shared" si="59"/>
        <v>0</v>
      </c>
      <c r="AY292" s="84">
        <f t="shared" si="59"/>
        <v>0</v>
      </c>
      <c r="AZ292" s="84">
        <f t="shared" si="59"/>
        <v>0</v>
      </c>
      <c r="BA292" s="84">
        <f t="shared" si="59"/>
        <v>0</v>
      </c>
      <c r="BB292" s="84">
        <f t="shared" si="59"/>
        <v>0</v>
      </c>
      <c r="BC292" s="84">
        <f t="shared" si="59"/>
        <v>0</v>
      </c>
      <c r="BD292" s="5"/>
      <c r="BE292" s="5"/>
      <c r="BF292" s="5"/>
      <c r="BG292" s="5"/>
      <c r="BH292" s="5"/>
      <c r="BI292" s="5"/>
      <c r="BJ292" s="5"/>
    </row>
    <row r="293" spans="2:62" hidden="1">
      <c r="B293">
        <f t="shared" si="60"/>
        <v>220</v>
      </c>
      <c r="C293" t="str">
        <f t="shared" si="60"/>
        <v>ADOBAT</v>
      </c>
      <c r="D293" t="str">
        <f t="shared" si="60"/>
        <v>Aplicació de compost (60 t/ha)</v>
      </c>
      <c r="E293" s="82">
        <f t="shared" si="60"/>
        <v>2500</v>
      </c>
      <c r="F293" s="84">
        <f t="shared" si="61"/>
        <v>0</v>
      </c>
      <c r="G293" s="84">
        <f t="shared" si="61"/>
        <v>0</v>
      </c>
      <c r="H293" s="84">
        <f t="shared" si="61"/>
        <v>0</v>
      </c>
      <c r="I293" s="84">
        <f t="shared" si="61"/>
        <v>0</v>
      </c>
      <c r="J293" s="84">
        <f t="shared" si="61"/>
        <v>0</v>
      </c>
      <c r="K293" s="84">
        <f t="shared" si="61"/>
        <v>0</v>
      </c>
      <c r="L293" s="84">
        <f t="shared" si="61"/>
        <v>0</v>
      </c>
      <c r="M293" s="84">
        <f t="shared" si="61"/>
        <v>0</v>
      </c>
      <c r="N293" s="84">
        <f t="shared" si="61"/>
        <v>0</v>
      </c>
      <c r="O293" s="84">
        <f t="shared" si="61"/>
        <v>0</v>
      </c>
      <c r="P293" s="84">
        <f t="shared" si="61"/>
        <v>0</v>
      </c>
      <c r="Q293" s="84">
        <f t="shared" si="61"/>
        <v>0</v>
      </c>
      <c r="R293" s="84">
        <f t="shared" si="61"/>
        <v>0</v>
      </c>
      <c r="S293" s="84">
        <f t="shared" si="61"/>
        <v>0</v>
      </c>
      <c r="T293" s="84">
        <f t="shared" si="61"/>
        <v>0</v>
      </c>
      <c r="U293" s="84">
        <f t="shared" si="61"/>
        <v>0</v>
      </c>
      <c r="V293" s="84">
        <f t="shared" si="61"/>
        <v>0</v>
      </c>
      <c r="W293" s="84">
        <f t="shared" si="61"/>
        <v>0</v>
      </c>
      <c r="X293" s="84">
        <f t="shared" si="61"/>
        <v>0</v>
      </c>
      <c r="Y293" s="84">
        <f t="shared" si="61"/>
        <v>0</v>
      </c>
      <c r="Z293" s="84">
        <f t="shared" si="61"/>
        <v>0</v>
      </c>
      <c r="AA293" s="84">
        <f t="shared" si="61"/>
        <v>0</v>
      </c>
      <c r="AB293" s="84">
        <f t="shared" si="61"/>
        <v>0</v>
      </c>
      <c r="AC293" s="84">
        <f t="shared" si="61"/>
        <v>0</v>
      </c>
      <c r="AD293" s="84">
        <f t="shared" si="61"/>
        <v>0</v>
      </c>
      <c r="AE293" s="84">
        <f t="shared" si="61"/>
        <v>0</v>
      </c>
      <c r="AF293" s="84">
        <f t="shared" si="61"/>
        <v>0</v>
      </c>
      <c r="AG293" s="84">
        <f t="shared" ref="AG293:AR293" si="62">+AG58*$E$4/$E293</f>
        <v>0</v>
      </c>
      <c r="AH293" s="84">
        <f t="shared" si="62"/>
        <v>0</v>
      </c>
      <c r="AI293" s="84">
        <f t="shared" si="62"/>
        <v>0</v>
      </c>
      <c r="AJ293" s="84">
        <f t="shared" si="62"/>
        <v>0</v>
      </c>
      <c r="AK293" s="84">
        <f t="shared" si="62"/>
        <v>0</v>
      </c>
      <c r="AL293" s="84">
        <f t="shared" si="62"/>
        <v>0</v>
      </c>
      <c r="AM293" s="84">
        <f t="shared" si="62"/>
        <v>0</v>
      </c>
      <c r="AN293" s="84">
        <f t="shared" si="62"/>
        <v>0</v>
      </c>
      <c r="AO293" s="84">
        <f t="shared" si="62"/>
        <v>0</v>
      </c>
      <c r="AP293" s="84">
        <f t="shared" si="62"/>
        <v>0</v>
      </c>
      <c r="AQ293" s="84">
        <f t="shared" si="58"/>
        <v>0</v>
      </c>
      <c r="AR293" s="84">
        <f t="shared" si="62"/>
        <v>0</v>
      </c>
      <c r="AS293" s="5"/>
      <c r="AT293" s="84">
        <f t="shared" si="59"/>
        <v>0</v>
      </c>
      <c r="AU293" s="84">
        <f t="shared" si="59"/>
        <v>0</v>
      </c>
      <c r="AV293" s="84">
        <f t="shared" si="59"/>
        <v>0</v>
      </c>
      <c r="AW293" s="84">
        <f t="shared" si="59"/>
        <v>0</v>
      </c>
      <c r="AX293" s="84">
        <f t="shared" si="59"/>
        <v>0</v>
      </c>
      <c r="AY293" s="84">
        <f t="shared" si="59"/>
        <v>0</v>
      </c>
      <c r="AZ293" s="84">
        <f t="shared" si="59"/>
        <v>0</v>
      </c>
      <c r="BA293" s="84">
        <f t="shared" si="59"/>
        <v>0</v>
      </c>
      <c r="BB293" s="84">
        <f t="shared" si="59"/>
        <v>0</v>
      </c>
      <c r="BC293" s="84">
        <f t="shared" si="59"/>
        <v>0</v>
      </c>
      <c r="BD293" s="5"/>
      <c r="BE293" s="5"/>
      <c r="BF293" s="5"/>
      <c r="BG293" s="5"/>
      <c r="BH293" s="5"/>
      <c r="BI293" s="5"/>
      <c r="BJ293" s="5"/>
    </row>
    <row r="294" spans="2:62" hidden="1">
      <c r="B294">
        <f t="shared" si="60"/>
        <v>230</v>
      </c>
      <c r="C294" t="str">
        <f t="shared" si="60"/>
        <v>ADOBAT</v>
      </c>
      <c r="D294" t="str">
        <f t="shared" si="60"/>
        <v>Aplicació d'adob orgànic</v>
      </c>
      <c r="E294" s="82">
        <f t="shared" si="60"/>
        <v>2500</v>
      </c>
      <c r="F294" s="84">
        <f t="shared" ref="F294:AR300" si="63">+F59*$E$4/$E294</f>
        <v>0</v>
      </c>
      <c r="G294" s="84">
        <f t="shared" si="63"/>
        <v>0</v>
      </c>
      <c r="H294" s="84">
        <f t="shared" si="63"/>
        <v>0</v>
      </c>
      <c r="I294" s="84">
        <f t="shared" si="63"/>
        <v>0</v>
      </c>
      <c r="J294" s="84">
        <f t="shared" si="63"/>
        <v>0</v>
      </c>
      <c r="K294" s="84">
        <f t="shared" si="63"/>
        <v>0</v>
      </c>
      <c r="L294" s="84">
        <f t="shared" si="63"/>
        <v>0</v>
      </c>
      <c r="M294" s="84">
        <f t="shared" si="63"/>
        <v>0</v>
      </c>
      <c r="N294" s="84">
        <f t="shared" si="63"/>
        <v>0</v>
      </c>
      <c r="O294" s="84">
        <f t="shared" si="63"/>
        <v>0</v>
      </c>
      <c r="P294" s="84">
        <f t="shared" si="63"/>
        <v>0</v>
      </c>
      <c r="Q294" s="84">
        <f t="shared" si="63"/>
        <v>0</v>
      </c>
      <c r="R294" s="84">
        <f t="shared" si="63"/>
        <v>0</v>
      </c>
      <c r="S294" s="84">
        <f t="shared" si="63"/>
        <v>0</v>
      </c>
      <c r="T294" s="84">
        <f t="shared" si="63"/>
        <v>0</v>
      </c>
      <c r="U294" s="84">
        <f t="shared" si="63"/>
        <v>0</v>
      </c>
      <c r="V294" s="84">
        <f t="shared" si="63"/>
        <v>0</v>
      </c>
      <c r="W294" s="84">
        <f t="shared" si="63"/>
        <v>0</v>
      </c>
      <c r="X294" s="84">
        <f t="shared" si="63"/>
        <v>0</v>
      </c>
      <c r="Y294" s="84">
        <f t="shared" si="63"/>
        <v>0</v>
      </c>
      <c r="Z294" s="84">
        <f t="shared" si="63"/>
        <v>0</v>
      </c>
      <c r="AA294" s="84">
        <f t="shared" si="63"/>
        <v>0</v>
      </c>
      <c r="AB294" s="84">
        <f t="shared" si="63"/>
        <v>0</v>
      </c>
      <c r="AC294" s="84">
        <f t="shared" si="63"/>
        <v>0</v>
      </c>
      <c r="AD294" s="84">
        <f t="shared" si="63"/>
        <v>0</v>
      </c>
      <c r="AE294" s="84">
        <f t="shared" si="63"/>
        <v>0</v>
      </c>
      <c r="AF294" s="84">
        <f t="shared" si="63"/>
        <v>0</v>
      </c>
      <c r="AG294" s="84">
        <f t="shared" si="63"/>
        <v>0</v>
      </c>
      <c r="AH294" s="84">
        <f t="shared" si="63"/>
        <v>0</v>
      </c>
      <c r="AI294" s="84">
        <f t="shared" si="63"/>
        <v>0</v>
      </c>
      <c r="AJ294" s="84">
        <f t="shared" si="63"/>
        <v>0</v>
      </c>
      <c r="AK294" s="84">
        <f t="shared" si="63"/>
        <v>0</v>
      </c>
      <c r="AL294" s="84">
        <f t="shared" si="63"/>
        <v>0</v>
      </c>
      <c r="AM294" s="84">
        <f t="shared" si="63"/>
        <v>0</v>
      </c>
      <c r="AN294" s="84">
        <f t="shared" si="63"/>
        <v>0</v>
      </c>
      <c r="AO294" s="84">
        <f t="shared" si="63"/>
        <v>0</v>
      </c>
      <c r="AP294" s="84">
        <f t="shared" si="63"/>
        <v>0</v>
      </c>
      <c r="AQ294" s="84">
        <f t="shared" si="58"/>
        <v>0</v>
      </c>
      <c r="AR294" s="84">
        <f t="shared" si="63"/>
        <v>0</v>
      </c>
      <c r="AS294" s="5"/>
      <c r="AT294" s="84">
        <f t="shared" si="59"/>
        <v>0</v>
      </c>
      <c r="AU294" s="84">
        <f t="shared" si="59"/>
        <v>0</v>
      </c>
      <c r="AV294" s="84">
        <f t="shared" si="59"/>
        <v>0</v>
      </c>
      <c r="AW294" s="84">
        <f t="shared" si="59"/>
        <v>0</v>
      </c>
      <c r="AX294" s="84">
        <f t="shared" si="59"/>
        <v>0</v>
      </c>
      <c r="AY294" s="84">
        <f t="shared" si="59"/>
        <v>0</v>
      </c>
      <c r="AZ294" s="84">
        <f t="shared" si="59"/>
        <v>0</v>
      </c>
      <c r="BA294" s="84">
        <f t="shared" si="59"/>
        <v>0</v>
      </c>
      <c r="BB294" s="84">
        <f t="shared" si="59"/>
        <v>0</v>
      </c>
      <c r="BC294" s="84">
        <f t="shared" si="59"/>
        <v>0</v>
      </c>
      <c r="BD294" s="5"/>
      <c r="BE294" s="5"/>
      <c r="BF294" s="5"/>
      <c r="BG294" s="5"/>
      <c r="BH294" s="5"/>
      <c r="BI294" s="5"/>
      <c r="BJ294" s="5"/>
    </row>
    <row r="295" spans="2:62" hidden="1">
      <c r="B295">
        <f t="shared" si="60"/>
        <v>240</v>
      </c>
      <c r="C295" t="str">
        <f t="shared" si="60"/>
        <v>ADOBAT</v>
      </c>
      <c r="D295" t="str">
        <f t="shared" si="60"/>
        <v>Aplicació potassi</v>
      </c>
      <c r="E295" s="82">
        <f t="shared" si="60"/>
        <v>2500</v>
      </c>
      <c r="F295" s="84">
        <f t="shared" si="63"/>
        <v>0</v>
      </c>
      <c r="G295" s="84">
        <f t="shared" si="63"/>
        <v>0</v>
      </c>
      <c r="H295" s="84">
        <f t="shared" si="63"/>
        <v>0</v>
      </c>
      <c r="I295" s="84">
        <f t="shared" si="63"/>
        <v>0</v>
      </c>
      <c r="J295" s="84">
        <f t="shared" si="63"/>
        <v>0</v>
      </c>
      <c r="K295" s="84">
        <f t="shared" si="63"/>
        <v>0</v>
      </c>
      <c r="L295" s="84">
        <f t="shared" si="63"/>
        <v>0</v>
      </c>
      <c r="M295" s="84">
        <f t="shared" si="63"/>
        <v>0</v>
      </c>
      <c r="N295" s="84">
        <f t="shared" si="63"/>
        <v>0</v>
      </c>
      <c r="O295" s="84">
        <f t="shared" si="63"/>
        <v>0</v>
      </c>
      <c r="P295" s="84">
        <f t="shared" si="63"/>
        <v>0</v>
      </c>
      <c r="Q295" s="84">
        <f t="shared" si="63"/>
        <v>0</v>
      </c>
      <c r="R295" s="84">
        <f t="shared" si="63"/>
        <v>0</v>
      </c>
      <c r="S295" s="84">
        <f t="shared" si="63"/>
        <v>0</v>
      </c>
      <c r="T295" s="84">
        <f t="shared" si="63"/>
        <v>0</v>
      </c>
      <c r="U295" s="84">
        <f t="shared" si="63"/>
        <v>0</v>
      </c>
      <c r="V295" s="84">
        <f t="shared" si="63"/>
        <v>0</v>
      </c>
      <c r="W295" s="84">
        <f t="shared" si="63"/>
        <v>0</v>
      </c>
      <c r="X295" s="84">
        <f t="shared" si="63"/>
        <v>0</v>
      </c>
      <c r="Y295" s="84">
        <f t="shared" si="63"/>
        <v>0</v>
      </c>
      <c r="Z295" s="84">
        <f t="shared" si="63"/>
        <v>0</v>
      </c>
      <c r="AA295" s="84">
        <f t="shared" si="63"/>
        <v>0</v>
      </c>
      <c r="AB295" s="84">
        <f t="shared" si="63"/>
        <v>0</v>
      </c>
      <c r="AC295" s="84">
        <f t="shared" si="63"/>
        <v>0</v>
      </c>
      <c r="AD295" s="84">
        <f t="shared" si="63"/>
        <v>0</v>
      </c>
      <c r="AE295" s="84">
        <f t="shared" si="63"/>
        <v>0</v>
      </c>
      <c r="AF295" s="84">
        <f t="shared" si="63"/>
        <v>0</v>
      </c>
      <c r="AG295" s="84">
        <f t="shared" si="63"/>
        <v>0</v>
      </c>
      <c r="AH295" s="84">
        <f t="shared" si="63"/>
        <v>0</v>
      </c>
      <c r="AI295" s="84">
        <f t="shared" si="63"/>
        <v>0</v>
      </c>
      <c r="AJ295" s="84">
        <f t="shared" si="63"/>
        <v>0</v>
      </c>
      <c r="AK295" s="84">
        <f t="shared" si="63"/>
        <v>0</v>
      </c>
      <c r="AL295" s="84">
        <f t="shared" si="63"/>
        <v>0</v>
      </c>
      <c r="AM295" s="84">
        <f t="shared" si="63"/>
        <v>0</v>
      </c>
      <c r="AN295" s="84">
        <f t="shared" si="63"/>
        <v>0</v>
      </c>
      <c r="AO295" s="84">
        <f t="shared" si="63"/>
        <v>0</v>
      </c>
      <c r="AP295" s="84">
        <f t="shared" si="63"/>
        <v>0</v>
      </c>
      <c r="AQ295" s="84">
        <f t="shared" si="58"/>
        <v>0</v>
      </c>
      <c r="AR295" s="84">
        <f t="shared" si="63"/>
        <v>0</v>
      </c>
      <c r="AS295" s="5"/>
      <c r="AT295" s="84">
        <f t="shared" si="59"/>
        <v>0</v>
      </c>
      <c r="AU295" s="84">
        <f t="shared" si="59"/>
        <v>0</v>
      </c>
      <c r="AV295" s="84">
        <f t="shared" si="59"/>
        <v>0</v>
      </c>
      <c r="AW295" s="84">
        <f t="shared" si="59"/>
        <v>0</v>
      </c>
      <c r="AX295" s="84">
        <f t="shared" si="59"/>
        <v>0</v>
      </c>
      <c r="AY295" s="84">
        <f t="shared" si="59"/>
        <v>0</v>
      </c>
      <c r="AZ295" s="84">
        <f t="shared" si="59"/>
        <v>0</v>
      </c>
      <c r="BA295" s="84">
        <f t="shared" si="59"/>
        <v>0</v>
      </c>
      <c r="BB295" s="84">
        <f t="shared" si="59"/>
        <v>0</v>
      </c>
      <c r="BC295" s="84">
        <f t="shared" si="59"/>
        <v>0</v>
      </c>
      <c r="BD295" s="5"/>
      <c r="BE295" s="5"/>
      <c r="BF295" s="5"/>
      <c r="BG295" s="5"/>
      <c r="BH295" s="5"/>
      <c r="BI295" s="5"/>
      <c r="BJ295" s="5"/>
    </row>
    <row r="296" spans="2:62" hidden="1">
      <c r="B296">
        <f t="shared" si="60"/>
        <v>310</v>
      </c>
      <c r="C296" t="str">
        <f t="shared" si="60"/>
        <v>PLANTACIÓ</v>
      </c>
      <c r="D296" t="str">
        <f t="shared" si="60"/>
        <v>Solcar</v>
      </c>
      <c r="E296" s="82">
        <f t="shared" si="60"/>
        <v>2500</v>
      </c>
      <c r="F296" s="84">
        <f t="shared" si="63"/>
        <v>0</v>
      </c>
      <c r="G296" s="84">
        <f t="shared" si="63"/>
        <v>0</v>
      </c>
      <c r="H296" s="84">
        <f t="shared" si="63"/>
        <v>0</v>
      </c>
      <c r="I296" s="84">
        <f t="shared" si="63"/>
        <v>0</v>
      </c>
      <c r="J296" s="84">
        <f t="shared" si="63"/>
        <v>0</v>
      </c>
      <c r="K296" s="84">
        <f t="shared" si="63"/>
        <v>0</v>
      </c>
      <c r="L296" s="84">
        <f t="shared" si="63"/>
        <v>0</v>
      </c>
      <c r="M296" s="84">
        <f t="shared" si="63"/>
        <v>0</v>
      </c>
      <c r="N296" s="84">
        <f t="shared" si="63"/>
        <v>0</v>
      </c>
      <c r="O296" s="84">
        <f t="shared" si="63"/>
        <v>0</v>
      </c>
      <c r="P296" s="84">
        <f t="shared" si="63"/>
        <v>0</v>
      </c>
      <c r="Q296" s="84">
        <f t="shared" si="63"/>
        <v>0</v>
      </c>
      <c r="R296" s="84">
        <f t="shared" si="63"/>
        <v>0</v>
      </c>
      <c r="S296" s="84">
        <f t="shared" si="63"/>
        <v>0</v>
      </c>
      <c r="T296" s="84">
        <f t="shared" si="63"/>
        <v>0</v>
      </c>
      <c r="U296" s="84">
        <f t="shared" si="63"/>
        <v>0</v>
      </c>
      <c r="V296" s="84">
        <f t="shared" si="63"/>
        <v>0</v>
      </c>
      <c r="W296" s="84">
        <f t="shared" si="63"/>
        <v>0</v>
      </c>
      <c r="X296" s="84">
        <f t="shared" si="63"/>
        <v>0</v>
      </c>
      <c r="Y296" s="84">
        <f t="shared" si="63"/>
        <v>0</v>
      </c>
      <c r="Z296" s="84">
        <f t="shared" si="63"/>
        <v>0</v>
      </c>
      <c r="AA296" s="84">
        <f t="shared" si="63"/>
        <v>0</v>
      </c>
      <c r="AB296" s="84">
        <f t="shared" si="63"/>
        <v>0</v>
      </c>
      <c r="AC296" s="84">
        <f t="shared" si="63"/>
        <v>0</v>
      </c>
      <c r="AD296" s="84">
        <f t="shared" si="63"/>
        <v>0</v>
      </c>
      <c r="AE296" s="84">
        <f t="shared" si="63"/>
        <v>0</v>
      </c>
      <c r="AF296" s="84">
        <f t="shared" si="63"/>
        <v>0</v>
      </c>
      <c r="AG296" s="84">
        <f t="shared" si="63"/>
        <v>0</v>
      </c>
      <c r="AH296" s="84">
        <f t="shared" si="63"/>
        <v>0</v>
      </c>
      <c r="AI296" s="84">
        <f t="shared" si="63"/>
        <v>0</v>
      </c>
      <c r="AJ296" s="84">
        <f t="shared" si="63"/>
        <v>0</v>
      </c>
      <c r="AK296" s="84">
        <f t="shared" si="63"/>
        <v>0</v>
      </c>
      <c r="AL296" s="84">
        <f t="shared" si="63"/>
        <v>0</v>
      </c>
      <c r="AM296" s="84">
        <f t="shared" si="63"/>
        <v>0</v>
      </c>
      <c r="AN296" s="84">
        <f t="shared" si="63"/>
        <v>0</v>
      </c>
      <c r="AO296" s="84">
        <f t="shared" si="63"/>
        <v>0</v>
      </c>
      <c r="AP296" s="84">
        <f t="shared" si="63"/>
        <v>0</v>
      </c>
      <c r="AQ296" s="84">
        <f t="shared" si="58"/>
        <v>0</v>
      </c>
      <c r="AR296" s="84">
        <f t="shared" si="63"/>
        <v>0</v>
      </c>
      <c r="AS296" s="5"/>
      <c r="AT296" s="84">
        <f t="shared" si="59"/>
        <v>0</v>
      </c>
      <c r="AU296" s="84">
        <f t="shared" si="59"/>
        <v>0</v>
      </c>
      <c r="AV296" s="84">
        <f t="shared" si="59"/>
        <v>0</v>
      </c>
      <c r="AW296" s="84">
        <f t="shared" si="59"/>
        <v>0</v>
      </c>
      <c r="AX296" s="84">
        <f t="shared" si="59"/>
        <v>0</v>
      </c>
      <c r="AY296" s="84">
        <f t="shared" si="59"/>
        <v>0</v>
      </c>
      <c r="AZ296" s="84">
        <f t="shared" si="59"/>
        <v>0</v>
      </c>
      <c r="BA296" s="84">
        <f t="shared" si="59"/>
        <v>0</v>
      </c>
      <c r="BB296" s="84">
        <f t="shared" si="59"/>
        <v>0</v>
      </c>
      <c r="BC296" s="84">
        <f t="shared" si="59"/>
        <v>0</v>
      </c>
      <c r="BD296" s="5"/>
      <c r="BE296" s="5"/>
      <c r="BF296" s="5"/>
      <c r="BG296" s="5"/>
      <c r="BH296" s="5"/>
      <c r="BI296" s="5"/>
      <c r="BJ296" s="5"/>
    </row>
    <row r="297" spans="2:62" hidden="1">
      <c r="B297">
        <f t="shared" si="60"/>
        <v>320</v>
      </c>
      <c r="C297" t="str">
        <f t="shared" si="60"/>
        <v>PLANTACIÓ</v>
      </c>
      <c r="D297" t="str">
        <f t="shared" si="60"/>
        <v>Marcat</v>
      </c>
      <c r="E297" s="82">
        <f t="shared" si="60"/>
        <v>2500</v>
      </c>
      <c r="F297" s="84">
        <f t="shared" si="63"/>
        <v>0</v>
      </c>
      <c r="G297" s="84">
        <f t="shared" si="63"/>
        <v>0</v>
      </c>
      <c r="H297" s="84">
        <f t="shared" si="63"/>
        <v>0</v>
      </c>
      <c r="I297" s="84">
        <f t="shared" si="63"/>
        <v>0</v>
      </c>
      <c r="J297" s="84">
        <f t="shared" si="63"/>
        <v>0</v>
      </c>
      <c r="K297" s="84">
        <f t="shared" si="63"/>
        <v>0</v>
      </c>
      <c r="L297" s="84">
        <f t="shared" si="63"/>
        <v>0</v>
      </c>
      <c r="M297" s="84">
        <f t="shared" si="63"/>
        <v>0</v>
      </c>
      <c r="N297" s="84">
        <f t="shared" si="63"/>
        <v>0</v>
      </c>
      <c r="O297" s="84">
        <f t="shared" si="63"/>
        <v>0</v>
      </c>
      <c r="P297" s="84">
        <f t="shared" si="63"/>
        <v>0</v>
      </c>
      <c r="Q297" s="84">
        <f t="shared" si="63"/>
        <v>0</v>
      </c>
      <c r="R297" s="84">
        <f t="shared" si="63"/>
        <v>0</v>
      </c>
      <c r="S297" s="84">
        <f t="shared" si="63"/>
        <v>0</v>
      </c>
      <c r="T297" s="84">
        <f t="shared" si="63"/>
        <v>0</v>
      </c>
      <c r="U297" s="84">
        <f t="shared" si="63"/>
        <v>0</v>
      </c>
      <c r="V297" s="84">
        <f t="shared" si="63"/>
        <v>0</v>
      </c>
      <c r="W297" s="84">
        <f t="shared" si="63"/>
        <v>0</v>
      </c>
      <c r="X297" s="84">
        <f t="shared" si="63"/>
        <v>0</v>
      </c>
      <c r="Y297" s="84">
        <f t="shared" si="63"/>
        <v>0</v>
      </c>
      <c r="Z297" s="84">
        <f t="shared" si="63"/>
        <v>0</v>
      </c>
      <c r="AA297" s="84">
        <f t="shared" si="63"/>
        <v>0</v>
      </c>
      <c r="AB297" s="84">
        <f t="shared" si="63"/>
        <v>0</v>
      </c>
      <c r="AC297" s="84">
        <f t="shared" si="63"/>
        <v>0</v>
      </c>
      <c r="AD297" s="84">
        <f t="shared" si="63"/>
        <v>0</v>
      </c>
      <c r="AE297" s="84">
        <f t="shared" si="63"/>
        <v>0</v>
      </c>
      <c r="AF297" s="84">
        <f t="shared" si="63"/>
        <v>0</v>
      </c>
      <c r="AG297" s="84">
        <f t="shared" si="63"/>
        <v>0</v>
      </c>
      <c r="AH297" s="84">
        <f t="shared" si="63"/>
        <v>0</v>
      </c>
      <c r="AI297" s="84">
        <f t="shared" si="63"/>
        <v>0</v>
      </c>
      <c r="AJ297" s="84">
        <f t="shared" si="63"/>
        <v>0</v>
      </c>
      <c r="AK297" s="84">
        <f t="shared" si="63"/>
        <v>0</v>
      </c>
      <c r="AL297" s="84">
        <f t="shared" si="63"/>
        <v>0</v>
      </c>
      <c r="AM297" s="84">
        <f t="shared" si="63"/>
        <v>0</v>
      </c>
      <c r="AN297" s="84">
        <f t="shared" si="63"/>
        <v>0</v>
      </c>
      <c r="AO297" s="84">
        <f t="shared" si="63"/>
        <v>0</v>
      </c>
      <c r="AP297" s="84">
        <f t="shared" si="63"/>
        <v>0</v>
      </c>
      <c r="AQ297" s="84">
        <f t="shared" si="58"/>
        <v>0</v>
      </c>
      <c r="AR297" s="84">
        <f t="shared" si="63"/>
        <v>0</v>
      </c>
      <c r="AS297" s="5"/>
      <c r="AT297" s="84">
        <f t="shared" si="59"/>
        <v>0</v>
      </c>
      <c r="AU297" s="84">
        <f t="shared" si="59"/>
        <v>0</v>
      </c>
      <c r="AV297" s="84">
        <f t="shared" si="59"/>
        <v>0</v>
      </c>
      <c r="AW297" s="84">
        <f t="shared" si="59"/>
        <v>0</v>
      </c>
      <c r="AX297" s="84">
        <f t="shared" si="59"/>
        <v>0</v>
      </c>
      <c r="AY297" s="84">
        <f t="shared" si="59"/>
        <v>0</v>
      </c>
      <c r="AZ297" s="84">
        <f t="shared" si="59"/>
        <v>0</v>
      </c>
      <c r="BA297" s="84">
        <f t="shared" si="59"/>
        <v>0</v>
      </c>
      <c r="BB297" s="84">
        <f t="shared" si="59"/>
        <v>0</v>
      </c>
      <c r="BC297" s="84">
        <f t="shared" si="59"/>
        <v>0</v>
      </c>
      <c r="BD297" s="5"/>
      <c r="BE297" s="5"/>
      <c r="BF297" s="5"/>
      <c r="BG297" s="5"/>
      <c r="BH297" s="5"/>
      <c r="BI297" s="5"/>
      <c r="BJ297" s="5"/>
    </row>
    <row r="298" spans="2:62" hidden="1">
      <c r="B298">
        <f t="shared" si="60"/>
        <v>330</v>
      </c>
      <c r="C298" t="str">
        <f t="shared" si="60"/>
        <v>PLANTACIÓ</v>
      </c>
      <c r="D298" t="str">
        <f t="shared" si="60"/>
        <v>Plantació manual col o bròcoli</v>
      </c>
      <c r="E298" s="82">
        <f t="shared" si="60"/>
        <v>2500</v>
      </c>
      <c r="F298" s="84">
        <f t="shared" si="63"/>
        <v>0</v>
      </c>
      <c r="G298" s="84">
        <f t="shared" si="63"/>
        <v>0</v>
      </c>
      <c r="H298" s="84">
        <f t="shared" si="63"/>
        <v>0</v>
      </c>
      <c r="I298" s="84">
        <f t="shared" si="63"/>
        <v>0</v>
      </c>
      <c r="J298" s="84">
        <f t="shared" si="63"/>
        <v>0</v>
      </c>
      <c r="K298" s="84">
        <f t="shared" si="63"/>
        <v>0</v>
      </c>
      <c r="L298" s="84">
        <f t="shared" si="63"/>
        <v>0</v>
      </c>
      <c r="M298" s="84">
        <f t="shared" si="63"/>
        <v>0</v>
      </c>
      <c r="N298" s="84">
        <f t="shared" si="63"/>
        <v>0</v>
      </c>
      <c r="O298" s="84">
        <f t="shared" si="63"/>
        <v>0</v>
      </c>
      <c r="P298" s="84">
        <f t="shared" si="63"/>
        <v>0</v>
      </c>
      <c r="Q298" s="84">
        <f t="shared" si="63"/>
        <v>0</v>
      </c>
      <c r="R298" s="84">
        <f t="shared" si="63"/>
        <v>0</v>
      </c>
      <c r="S298" s="84">
        <f t="shared" si="63"/>
        <v>0</v>
      </c>
      <c r="T298" s="84">
        <f t="shared" si="63"/>
        <v>0</v>
      </c>
      <c r="U298" s="84">
        <f t="shared" si="63"/>
        <v>0</v>
      </c>
      <c r="V298" s="84">
        <f t="shared" si="63"/>
        <v>0</v>
      </c>
      <c r="W298" s="84">
        <f t="shared" si="63"/>
        <v>0</v>
      </c>
      <c r="X298" s="84">
        <f t="shared" si="63"/>
        <v>0</v>
      </c>
      <c r="Y298" s="84">
        <f t="shared" si="63"/>
        <v>0</v>
      </c>
      <c r="Z298" s="84">
        <f t="shared" si="63"/>
        <v>0</v>
      </c>
      <c r="AA298" s="84">
        <f t="shared" si="63"/>
        <v>0</v>
      </c>
      <c r="AB298" s="84">
        <f t="shared" si="63"/>
        <v>0</v>
      </c>
      <c r="AC298" s="84">
        <f t="shared" si="63"/>
        <v>0</v>
      </c>
      <c r="AD298" s="84">
        <f t="shared" si="63"/>
        <v>0</v>
      </c>
      <c r="AE298" s="84">
        <f t="shared" si="63"/>
        <v>0</v>
      </c>
      <c r="AF298" s="84">
        <f t="shared" si="63"/>
        <v>0</v>
      </c>
      <c r="AG298" s="84">
        <f t="shared" si="63"/>
        <v>0</v>
      </c>
      <c r="AH298" s="84">
        <f t="shared" si="63"/>
        <v>0</v>
      </c>
      <c r="AI298" s="84">
        <f t="shared" si="63"/>
        <v>0</v>
      </c>
      <c r="AJ298" s="84">
        <f t="shared" si="63"/>
        <v>0</v>
      </c>
      <c r="AK298" s="84">
        <f t="shared" si="63"/>
        <v>0</v>
      </c>
      <c r="AL298" s="84">
        <f t="shared" si="63"/>
        <v>0</v>
      </c>
      <c r="AM298" s="84">
        <f t="shared" si="63"/>
        <v>0</v>
      </c>
      <c r="AN298" s="84">
        <f t="shared" si="63"/>
        <v>0</v>
      </c>
      <c r="AO298" s="84">
        <f t="shared" si="63"/>
        <v>0</v>
      </c>
      <c r="AP298" s="84">
        <f t="shared" si="63"/>
        <v>0</v>
      </c>
      <c r="AQ298" s="84">
        <f t="shared" si="58"/>
        <v>0</v>
      </c>
      <c r="AR298" s="84">
        <f t="shared" si="63"/>
        <v>0</v>
      </c>
      <c r="AS298" s="5"/>
      <c r="AT298" s="84">
        <f t="shared" si="59"/>
        <v>0</v>
      </c>
      <c r="AU298" s="84">
        <f t="shared" si="59"/>
        <v>0</v>
      </c>
      <c r="AV298" s="84">
        <f t="shared" si="59"/>
        <v>0</v>
      </c>
      <c r="AW298" s="84">
        <f t="shared" si="59"/>
        <v>0</v>
      </c>
      <c r="AX298" s="84">
        <f t="shared" si="59"/>
        <v>0</v>
      </c>
      <c r="AY298" s="84">
        <f t="shared" si="59"/>
        <v>0</v>
      </c>
      <c r="AZ298" s="84">
        <f t="shared" si="59"/>
        <v>0</v>
      </c>
      <c r="BA298" s="84">
        <f t="shared" si="59"/>
        <v>0</v>
      </c>
      <c r="BB298" s="84">
        <f t="shared" si="59"/>
        <v>0</v>
      </c>
      <c r="BC298" s="84">
        <f t="shared" si="59"/>
        <v>0</v>
      </c>
      <c r="BD298" s="5"/>
      <c r="BE298" s="5"/>
      <c r="BF298" s="5"/>
      <c r="BG298" s="5"/>
      <c r="BH298" s="5"/>
      <c r="BI298" s="5"/>
      <c r="BJ298" s="5"/>
    </row>
    <row r="299" spans="2:62" hidden="1">
      <c r="B299">
        <f t="shared" si="60"/>
        <v>340</v>
      </c>
      <c r="C299" t="str">
        <f t="shared" si="60"/>
        <v>PLANTACIÓ</v>
      </c>
      <c r="D299" t="str">
        <f t="shared" si="60"/>
        <v>Plantació manual calçots</v>
      </c>
      <c r="E299" s="82">
        <f t="shared" si="60"/>
        <v>2500</v>
      </c>
      <c r="F299" s="84">
        <f t="shared" si="63"/>
        <v>0</v>
      </c>
      <c r="G299" s="84">
        <f t="shared" si="63"/>
        <v>0</v>
      </c>
      <c r="H299" s="84">
        <f t="shared" si="63"/>
        <v>0</v>
      </c>
      <c r="I299" s="84">
        <f t="shared" si="63"/>
        <v>0</v>
      </c>
      <c r="J299" s="84">
        <f t="shared" si="63"/>
        <v>0</v>
      </c>
      <c r="K299" s="84">
        <f t="shared" si="63"/>
        <v>0</v>
      </c>
      <c r="L299" s="84">
        <f t="shared" si="63"/>
        <v>0</v>
      </c>
      <c r="M299" s="84">
        <f t="shared" si="63"/>
        <v>0</v>
      </c>
      <c r="N299" s="84">
        <f t="shared" si="63"/>
        <v>0</v>
      </c>
      <c r="O299" s="84">
        <f t="shared" si="63"/>
        <v>0</v>
      </c>
      <c r="P299" s="84">
        <f t="shared" si="63"/>
        <v>0</v>
      </c>
      <c r="Q299" s="84">
        <f t="shared" si="63"/>
        <v>0</v>
      </c>
      <c r="R299" s="84">
        <f t="shared" si="63"/>
        <v>0</v>
      </c>
      <c r="S299" s="84">
        <f t="shared" si="63"/>
        <v>0</v>
      </c>
      <c r="T299" s="84">
        <f t="shared" si="63"/>
        <v>0</v>
      </c>
      <c r="U299" s="84">
        <f t="shared" si="63"/>
        <v>0</v>
      </c>
      <c r="V299" s="84">
        <f t="shared" si="63"/>
        <v>0</v>
      </c>
      <c r="W299" s="84">
        <f t="shared" si="63"/>
        <v>0</v>
      </c>
      <c r="X299" s="84">
        <f t="shared" si="63"/>
        <v>0</v>
      </c>
      <c r="Y299" s="84">
        <f t="shared" si="63"/>
        <v>0</v>
      </c>
      <c r="Z299" s="84">
        <f t="shared" si="63"/>
        <v>0</v>
      </c>
      <c r="AA299" s="84">
        <f t="shared" si="63"/>
        <v>0</v>
      </c>
      <c r="AB299" s="84">
        <f t="shared" si="63"/>
        <v>0</v>
      </c>
      <c r="AC299" s="84">
        <f t="shared" si="63"/>
        <v>0</v>
      </c>
      <c r="AD299" s="84">
        <f t="shared" si="63"/>
        <v>0</v>
      </c>
      <c r="AE299" s="84">
        <f t="shared" si="63"/>
        <v>0</v>
      </c>
      <c r="AF299" s="84">
        <f t="shared" si="63"/>
        <v>0</v>
      </c>
      <c r="AG299" s="84">
        <f t="shared" si="63"/>
        <v>0</v>
      </c>
      <c r="AH299" s="84">
        <f t="shared" si="63"/>
        <v>0</v>
      </c>
      <c r="AI299" s="84">
        <f t="shared" si="63"/>
        <v>0</v>
      </c>
      <c r="AJ299" s="84">
        <f t="shared" si="63"/>
        <v>0</v>
      </c>
      <c r="AK299" s="84">
        <f t="shared" si="63"/>
        <v>0</v>
      </c>
      <c r="AL299" s="84">
        <f t="shared" si="63"/>
        <v>0</v>
      </c>
      <c r="AM299" s="84">
        <f t="shared" si="63"/>
        <v>0</v>
      </c>
      <c r="AN299" s="84">
        <f t="shared" si="63"/>
        <v>0</v>
      </c>
      <c r="AO299" s="84">
        <f t="shared" si="63"/>
        <v>0</v>
      </c>
      <c r="AP299" s="84">
        <f t="shared" si="63"/>
        <v>0</v>
      </c>
      <c r="AQ299" s="84">
        <f t="shared" si="58"/>
        <v>0</v>
      </c>
      <c r="AR299" s="84">
        <f t="shared" si="63"/>
        <v>0</v>
      </c>
      <c r="AS299" s="5"/>
      <c r="AT299" s="84">
        <f t="shared" si="59"/>
        <v>0</v>
      </c>
      <c r="AU299" s="84">
        <f t="shared" si="59"/>
        <v>0</v>
      </c>
      <c r="AV299" s="84">
        <f t="shared" si="59"/>
        <v>0</v>
      </c>
      <c r="AW299" s="84">
        <f t="shared" si="59"/>
        <v>0</v>
      </c>
      <c r="AX299" s="84">
        <f t="shared" si="59"/>
        <v>0</v>
      </c>
      <c r="AY299" s="84">
        <f t="shared" si="59"/>
        <v>0</v>
      </c>
      <c r="AZ299" s="84">
        <f t="shared" si="59"/>
        <v>0</v>
      </c>
      <c r="BA299" s="84">
        <f t="shared" si="59"/>
        <v>0</v>
      </c>
      <c r="BB299" s="84">
        <f t="shared" si="59"/>
        <v>0</v>
      </c>
      <c r="BC299" s="84">
        <f t="shared" si="59"/>
        <v>0</v>
      </c>
      <c r="BD299" s="5"/>
      <c r="BE299" s="5"/>
      <c r="BF299" s="5"/>
      <c r="BG299" s="5"/>
      <c r="BH299" s="5"/>
      <c r="BI299" s="5"/>
      <c r="BJ299" s="5"/>
    </row>
    <row r="300" spans="2:62" hidden="1">
      <c r="B300">
        <f t="shared" si="60"/>
        <v>350</v>
      </c>
      <c r="C300" t="str">
        <f t="shared" si="60"/>
        <v>PLANTACIÓ</v>
      </c>
      <c r="D300" t="str">
        <f t="shared" si="60"/>
        <v>Plantació manual enciam</v>
      </c>
      <c r="E300" s="82">
        <f t="shared" si="60"/>
        <v>2500</v>
      </c>
      <c r="F300" s="84">
        <f t="shared" si="63"/>
        <v>0</v>
      </c>
      <c r="G300" s="84">
        <f t="shared" si="63"/>
        <v>0</v>
      </c>
      <c r="H300" s="84">
        <f t="shared" si="63"/>
        <v>0</v>
      </c>
      <c r="I300" s="84">
        <f t="shared" si="63"/>
        <v>0</v>
      </c>
      <c r="J300" s="84">
        <f t="shared" si="63"/>
        <v>0</v>
      </c>
      <c r="K300" s="84">
        <f t="shared" si="63"/>
        <v>0</v>
      </c>
      <c r="L300" s="84">
        <f t="shared" si="63"/>
        <v>0</v>
      </c>
      <c r="M300" s="84">
        <f t="shared" si="63"/>
        <v>0</v>
      </c>
      <c r="N300" s="84">
        <f t="shared" si="63"/>
        <v>0</v>
      </c>
      <c r="O300" s="84">
        <f t="shared" si="63"/>
        <v>0</v>
      </c>
      <c r="P300" s="84">
        <f t="shared" si="63"/>
        <v>0</v>
      </c>
      <c r="Q300" s="84">
        <f t="shared" si="63"/>
        <v>0</v>
      </c>
      <c r="R300" s="84">
        <f t="shared" si="63"/>
        <v>0</v>
      </c>
      <c r="S300" s="84">
        <f t="shared" si="63"/>
        <v>0</v>
      </c>
      <c r="T300" s="84">
        <f t="shared" si="63"/>
        <v>0</v>
      </c>
      <c r="U300" s="84">
        <f t="shared" si="63"/>
        <v>0</v>
      </c>
      <c r="V300" s="84">
        <f t="shared" si="63"/>
        <v>0</v>
      </c>
      <c r="W300" s="84">
        <f t="shared" si="63"/>
        <v>0</v>
      </c>
      <c r="X300" s="84">
        <f t="shared" si="63"/>
        <v>0</v>
      </c>
      <c r="Y300" s="84">
        <f t="shared" si="63"/>
        <v>0</v>
      </c>
      <c r="Z300" s="84">
        <f t="shared" si="63"/>
        <v>0</v>
      </c>
      <c r="AA300" s="84">
        <f t="shared" si="63"/>
        <v>0</v>
      </c>
      <c r="AB300" s="84">
        <f t="shared" si="63"/>
        <v>0</v>
      </c>
      <c r="AC300" s="84">
        <f t="shared" si="63"/>
        <v>0</v>
      </c>
      <c r="AD300" s="84">
        <f t="shared" si="63"/>
        <v>0</v>
      </c>
      <c r="AE300" s="84">
        <f t="shared" si="63"/>
        <v>0</v>
      </c>
      <c r="AF300" s="84">
        <f t="shared" si="63"/>
        <v>0</v>
      </c>
      <c r="AG300" s="84">
        <f t="shared" ref="AG300:AR300" si="64">+AG65*$E$4/$E300</f>
        <v>0</v>
      </c>
      <c r="AH300" s="84">
        <f t="shared" si="64"/>
        <v>0</v>
      </c>
      <c r="AI300" s="84">
        <f t="shared" si="64"/>
        <v>0</v>
      </c>
      <c r="AJ300" s="84">
        <f t="shared" si="64"/>
        <v>0</v>
      </c>
      <c r="AK300" s="84">
        <f t="shared" si="64"/>
        <v>0</v>
      </c>
      <c r="AL300" s="84">
        <f t="shared" si="64"/>
        <v>0</v>
      </c>
      <c r="AM300" s="84">
        <f t="shared" si="64"/>
        <v>0</v>
      </c>
      <c r="AN300" s="84">
        <f t="shared" si="64"/>
        <v>0</v>
      </c>
      <c r="AO300" s="84">
        <f t="shared" si="64"/>
        <v>0</v>
      </c>
      <c r="AP300" s="84">
        <f t="shared" si="64"/>
        <v>0</v>
      </c>
      <c r="AQ300" s="84">
        <f t="shared" si="58"/>
        <v>0</v>
      </c>
      <c r="AR300" s="84">
        <f t="shared" si="64"/>
        <v>0</v>
      </c>
      <c r="AS300" s="5"/>
      <c r="AT300" s="84">
        <f t="shared" si="59"/>
        <v>0</v>
      </c>
      <c r="AU300" s="84">
        <f t="shared" si="59"/>
        <v>0</v>
      </c>
      <c r="AV300" s="84">
        <f t="shared" si="59"/>
        <v>0</v>
      </c>
      <c r="AW300" s="84">
        <f t="shared" si="59"/>
        <v>0</v>
      </c>
      <c r="AX300" s="84">
        <f t="shared" si="59"/>
        <v>0</v>
      </c>
      <c r="AY300" s="84">
        <f t="shared" si="59"/>
        <v>0</v>
      </c>
      <c r="AZ300" s="84">
        <f t="shared" si="59"/>
        <v>0</v>
      </c>
      <c r="BA300" s="84">
        <f t="shared" si="59"/>
        <v>0</v>
      </c>
      <c r="BB300" s="84">
        <f t="shared" si="59"/>
        <v>0</v>
      </c>
      <c r="BC300" s="84">
        <f t="shared" si="59"/>
        <v>0</v>
      </c>
      <c r="BD300" s="5"/>
      <c r="BE300" s="5"/>
      <c r="BF300" s="5"/>
      <c r="BG300" s="5"/>
      <c r="BH300" s="5"/>
      <c r="BI300" s="5"/>
      <c r="BJ300" s="5"/>
    </row>
    <row r="301" spans="2:62" hidden="1">
      <c r="B301">
        <f t="shared" si="60"/>
        <v>360</v>
      </c>
      <c r="C301" t="str">
        <f t="shared" si="60"/>
        <v>PLANTACIÓ</v>
      </c>
      <c r="D301" t="str">
        <f t="shared" si="60"/>
        <v>Plantació manual bleda</v>
      </c>
      <c r="E301" s="82">
        <f t="shared" si="60"/>
        <v>2500</v>
      </c>
      <c r="F301" s="84">
        <f t="shared" ref="F301:AR307" si="65">+F66*$E$4/$E301</f>
        <v>0</v>
      </c>
      <c r="G301" s="84">
        <f t="shared" si="65"/>
        <v>0</v>
      </c>
      <c r="H301" s="84">
        <f t="shared" si="65"/>
        <v>0</v>
      </c>
      <c r="I301" s="84">
        <f t="shared" si="65"/>
        <v>0</v>
      </c>
      <c r="J301" s="84">
        <f t="shared" si="65"/>
        <v>0</v>
      </c>
      <c r="K301" s="84">
        <f t="shared" si="65"/>
        <v>0</v>
      </c>
      <c r="L301" s="84">
        <f t="shared" si="65"/>
        <v>0</v>
      </c>
      <c r="M301" s="84">
        <f t="shared" si="65"/>
        <v>0</v>
      </c>
      <c r="N301" s="84">
        <f t="shared" si="65"/>
        <v>0</v>
      </c>
      <c r="O301" s="84">
        <f t="shared" si="65"/>
        <v>0</v>
      </c>
      <c r="P301" s="84">
        <f t="shared" si="65"/>
        <v>0</v>
      </c>
      <c r="Q301" s="84">
        <f t="shared" si="65"/>
        <v>0</v>
      </c>
      <c r="R301" s="84">
        <f t="shared" si="65"/>
        <v>0</v>
      </c>
      <c r="S301" s="84">
        <f t="shared" si="65"/>
        <v>0</v>
      </c>
      <c r="T301" s="84">
        <f t="shared" si="65"/>
        <v>0</v>
      </c>
      <c r="U301" s="84">
        <f t="shared" si="65"/>
        <v>0</v>
      </c>
      <c r="V301" s="84">
        <f t="shared" si="65"/>
        <v>0</v>
      </c>
      <c r="W301" s="84">
        <f t="shared" si="65"/>
        <v>0</v>
      </c>
      <c r="X301" s="84">
        <f t="shared" si="65"/>
        <v>0</v>
      </c>
      <c r="Y301" s="84">
        <f t="shared" si="65"/>
        <v>0</v>
      </c>
      <c r="Z301" s="84">
        <f t="shared" si="65"/>
        <v>0</v>
      </c>
      <c r="AA301" s="84">
        <f t="shared" si="65"/>
        <v>0</v>
      </c>
      <c r="AB301" s="84">
        <f t="shared" si="65"/>
        <v>0</v>
      </c>
      <c r="AC301" s="84">
        <f t="shared" si="65"/>
        <v>0</v>
      </c>
      <c r="AD301" s="84">
        <f t="shared" si="65"/>
        <v>0</v>
      </c>
      <c r="AE301" s="84">
        <f t="shared" si="65"/>
        <v>0</v>
      </c>
      <c r="AF301" s="84">
        <f t="shared" si="65"/>
        <v>0</v>
      </c>
      <c r="AG301" s="84">
        <f t="shared" si="65"/>
        <v>0</v>
      </c>
      <c r="AH301" s="84">
        <f t="shared" si="65"/>
        <v>0</v>
      </c>
      <c r="AI301" s="84">
        <f t="shared" si="65"/>
        <v>0</v>
      </c>
      <c r="AJ301" s="84">
        <f t="shared" si="65"/>
        <v>0</v>
      </c>
      <c r="AK301" s="84">
        <f t="shared" si="65"/>
        <v>0</v>
      </c>
      <c r="AL301" s="84">
        <f t="shared" si="65"/>
        <v>0</v>
      </c>
      <c r="AM301" s="84">
        <f t="shared" si="65"/>
        <v>0</v>
      </c>
      <c r="AN301" s="84">
        <f t="shared" si="65"/>
        <v>0</v>
      </c>
      <c r="AO301" s="84">
        <f t="shared" si="65"/>
        <v>0</v>
      </c>
      <c r="AP301" s="84">
        <f t="shared" si="65"/>
        <v>0</v>
      </c>
      <c r="AQ301" s="84">
        <f t="shared" si="58"/>
        <v>0</v>
      </c>
      <c r="AR301" s="84">
        <f t="shared" si="65"/>
        <v>0</v>
      </c>
      <c r="AS301" s="5"/>
      <c r="AT301" s="84">
        <f t="shared" si="59"/>
        <v>0</v>
      </c>
      <c r="AU301" s="84">
        <f t="shared" si="59"/>
        <v>0</v>
      </c>
      <c r="AV301" s="84">
        <f t="shared" si="59"/>
        <v>0</v>
      </c>
      <c r="AW301" s="84">
        <f t="shared" si="59"/>
        <v>0</v>
      </c>
      <c r="AX301" s="84">
        <f t="shared" si="59"/>
        <v>0</v>
      </c>
      <c r="AY301" s="84">
        <f t="shared" si="59"/>
        <v>0</v>
      </c>
      <c r="AZ301" s="84">
        <f t="shared" si="59"/>
        <v>0</v>
      </c>
      <c r="BA301" s="84">
        <f t="shared" si="59"/>
        <v>0</v>
      </c>
      <c r="BB301" s="84">
        <f t="shared" si="59"/>
        <v>0</v>
      </c>
      <c r="BC301" s="84">
        <f t="shared" si="59"/>
        <v>0</v>
      </c>
      <c r="BD301" s="5"/>
      <c r="BE301" s="5"/>
      <c r="BF301" s="5"/>
      <c r="BG301" s="5"/>
      <c r="BH301" s="5"/>
      <c r="BI301" s="5"/>
      <c r="BJ301" s="5"/>
    </row>
    <row r="302" spans="2:62" hidden="1">
      <c r="B302">
        <f t="shared" si="60"/>
        <v>370</v>
      </c>
      <c r="C302" t="str">
        <f t="shared" si="60"/>
        <v>PLANTACIÓ</v>
      </c>
      <c r="D302" t="str">
        <f t="shared" si="60"/>
        <v>Plantació manual tomàquet</v>
      </c>
      <c r="E302" s="82">
        <f t="shared" si="60"/>
        <v>2500</v>
      </c>
      <c r="F302" s="84">
        <f t="shared" si="65"/>
        <v>0</v>
      </c>
      <c r="G302" s="84">
        <f t="shared" si="65"/>
        <v>0</v>
      </c>
      <c r="H302" s="84">
        <f t="shared" si="65"/>
        <v>0</v>
      </c>
      <c r="I302" s="84">
        <f t="shared" si="65"/>
        <v>0</v>
      </c>
      <c r="J302" s="84">
        <f t="shared" si="65"/>
        <v>0</v>
      </c>
      <c r="K302" s="84">
        <f t="shared" si="65"/>
        <v>0</v>
      </c>
      <c r="L302" s="84">
        <f t="shared" si="65"/>
        <v>0</v>
      </c>
      <c r="M302" s="84">
        <f t="shared" si="65"/>
        <v>0</v>
      </c>
      <c r="N302" s="84">
        <f t="shared" si="65"/>
        <v>0</v>
      </c>
      <c r="O302" s="84">
        <f t="shared" si="65"/>
        <v>0</v>
      </c>
      <c r="P302" s="84">
        <f t="shared" si="65"/>
        <v>0</v>
      </c>
      <c r="Q302" s="84">
        <f t="shared" si="65"/>
        <v>0</v>
      </c>
      <c r="R302" s="84">
        <f t="shared" si="65"/>
        <v>0</v>
      </c>
      <c r="S302" s="84">
        <f t="shared" si="65"/>
        <v>0</v>
      </c>
      <c r="T302" s="84">
        <f t="shared" si="65"/>
        <v>0</v>
      </c>
      <c r="U302" s="84">
        <f t="shared" si="65"/>
        <v>0</v>
      </c>
      <c r="V302" s="84">
        <f t="shared" si="65"/>
        <v>0</v>
      </c>
      <c r="W302" s="84">
        <f t="shared" si="65"/>
        <v>0</v>
      </c>
      <c r="X302" s="84">
        <f t="shared" si="65"/>
        <v>0</v>
      </c>
      <c r="Y302" s="84">
        <f t="shared" si="65"/>
        <v>0</v>
      </c>
      <c r="Z302" s="84">
        <f t="shared" si="65"/>
        <v>0</v>
      </c>
      <c r="AA302" s="84">
        <f t="shared" si="65"/>
        <v>0</v>
      </c>
      <c r="AB302" s="84">
        <f t="shared" si="65"/>
        <v>0</v>
      </c>
      <c r="AC302" s="84">
        <f t="shared" si="65"/>
        <v>0</v>
      </c>
      <c r="AD302" s="84">
        <f t="shared" si="65"/>
        <v>0</v>
      </c>
      <c r="AE302" s="84">
        <f t="shared" si="65"/>
        <v>0</v>
      </c>
      <c r="AF302" s="84">
        <f t="shared" si="65"/>
        <v>0</v>
      </c>
      <c r="AG302" s="84">
        <f t="shared" si="65"/>
        <v>0</v>
      </c>
      <c r="AH302" s="84">
        <f t="shared" si="65"/>
        <v>0</v>
      </c>
      <c r="AI302" s="84">
        <f t="shared" si="65"/>
        <v>0</v>
      </c>
      <c r="AJ302" s="84">
        <f t="shared" si="65"/>
        <v>0</v>
      </c>
      <c r="AK302" s="84">
        <f t="shared" si="65"/>
        <v>0</v>
      </c>
      <c r="AL302" s="84">
        <f t="shared" si="65"/>
        <v>0</v>
      </c>
      <c r="AM302" s="84">
        <f t="shared" si="65"/>
        <v>0</v>
      </c>
      <c r="AN302" s="84">
        <f t="shared" si="65"/>
        <v>0</v>
      </c>
      <c r="AO302" s="84">
        <f t="shared" si="65"/>
        <v>0</v>
      </c>
      <c r="AP302" s="84">
        <f t="shared" si="65"/>
        <v>0</v>
      </c>
      <c r="AQ302" s="84">
        <f t="shared" si="65"/>
        <v>0</v>
      </c>
      <c r="AR302" s="84">
        <f t="shared" si="65"/>
        <v>0</v>
      </c>
      <c r="AS302" s="5"/>
      <c r="AT302" s="84">
        <f t="shared" ref="AT302:BC317" si="66">+AT67*$E$4/$E302</f>
        <v>0</v>
      </c>
      <c r="AU302" s="84">
        <f t="shared" si="66"/>
        <v>0</v>
      </c>
      <c r="AV302" s="84">
        <f t="shared" si="66"/>
        <v>0</v>
      </c>
      <c r="AW302" s="84">
        <f t="shared" si="66"/>
        <v>0</v>
      </c>
      <c r="AX302" s="84">
        <f t="shared" si="66"/>
        <v>0</v>
      </c>
      <c r="AY302" s="84">
        <f t="shared" si="66"/>
        <v>0</v>
      </c>
      <c r="AZ302" s="84">
        <f t="shared" si="66"/>
        <v>0</v>
      </c>
      <c r="BA302" s="84">
        <f t="shared" si="66"/>
        <v>0</v>
      </c>
      <c r="BB302" s="84">
        <f t="shared" si="66"/>
        <v>0</v>
      </c>
      <c r="BC302" s="84">
        <f t="shared" si="66"/>
        <v>0</v>
      </c>
      <c r="BD302" s="5"/>
      <c r="BE302" s="5"/>
      <c r="BF302" s="5"/>
      <c r="BG302" s="5"/>
      <c r="BH302" s="5"/>
      <c r="BI302" s="5"/>
      <c r="BJ302" s="5"/>
    </row>
    <row r="303" spans="2:62" hidden="1">
      <c r="B303">
        <f t="shared" ref="B303:E318" si="67">+B68</f>
        <v>380</v>
      </c>
      <c r="C303" t="str">
        <f t="shared" si="67"/>
        <v>PLANTACIÓ</v>
      </c>
      <c r="D303" t="str">
        <f t="shared" si="67"/>
        <v>Plantació manual carbassa</v>
      </c>
      <c r="E303" s="82">
        <f t="shared" si="67"/>
        <v>2500</v>
      </c>
      <c r="F303" s="84">
        <f t="shared" si="65"/>
        <v>0</v>
      </c>
      <c r="G303" s="84">
        <f t="shared" si="65"/>
        <v>0</v>
      </c>
      <c r="H303" s="84">
        <f t="shared" si="65"/>
        <v>0</v>
      </c>
      <c r="I303" s="84">
        <f t="shared" si="65"/>
        <v>0</v>
      </c>
      <c r="J303" s="84">
        <f t="shared" si="65"/>
        <v>0</v>
      </c>
      <c r="K303" s="84">
        <f t="shared" si="65"/>
        <v>0</v>
      </c>
      <c r="L303" s="84">
        <f t="shared" si="65"/>
        <v>0</v>
      </c>
      <c r="M303" s="84">
        <f t="shared" si="65"/>
        <v>0</v>
      </c>
      <c r="N303" s="84">
        <f t="shared" si="65"/>
        <v>0</v>
      </c>
      <c r="O303" s="84">
        <f t="shared" si="65"/>
        <v>0</v>
      </c>
      <c r="P303" s="84">
        <f t="shared" si="65"/>
        <v>0</v>
      </c>
      <c r="Q303" s="84">
        <f t="shared" si="65"/>
        <v>0</v>
      </c>
      <c r="R303" s="84">
        <f t="shared" si="65"/>
        <v>0</v>
      </c>
      <c r="S303" s="84">
        <f t="shared" si="65"/>
        <v>0</v>
      </c>
      <c r="T303" s="84">
        <f t="shared" si="65"/>
        <v>0</v>
      </c>
      <c r="U303" s="84">
        <f t="shared" si="65"/>
        <v>0</v>
      </c>
      <c r="V303" s="84">
        <f t="shared" si="65"/>
        <v>0</v>
      </c>
      <c r="W303" s="84">
        <f t="shared" si="65"/>
        <v>0</v>
      </c>
      <c r="X303" s="84">
        <f t="shared" si="65"/>
        <v>0</v>
      </c>
      <c r="Y303" s="84">
        <f t="shared" si="65"/>
        <v>0</v>
      </c>
      <c r="Z303" s="84">
        <f t="shared" si="65"/>
        <v>0</v>
      </c>
      <c r="AA303" s="84">
        <f t="shared" si="65"/>
        <v>0</v>
      </c>
      <c r="AB303" s="84">
        <f t="shared" si="65"/>
        <v>0</v>
      </c>
      <c r="AC303" s="84">
        <f t="shared" si="65"/>
        <v>0</v>
      </c>
      <c r="AD303" s="84">
        <f t="shared" si="65"/>
        <v>0</v>
      </c>
      <c r="AE303" s="84">
        <f t="shared" si="65"/>
        <v>0</v>
      </c>
      <c r="AF303" s="84">
        <f t="shared" si="65"/>
        <v>0</v>
      </c>
      <c r="AG303" s="84">
        <f t="shared" si="65"/>
        <v>0</v>
      </c>
      <c r="AH303" s="84">
        <f t="shared" si="65"/>
        <v>0</v>
      </c>
      <c r="AI303" s="84">
        <f t="shared" si="65"/>
        <v>0</v>
      </c>
      <c r="AJ303" s="84">
        <f t="shared" si="65"/>
        <v>0</v>
      </c>
      <c r="AK303" s="84">
        <f t="shared" si="65"/>
        <v>0</v>
      </c>
      <c r="AL303" s="84">
        <f t="shared" si="65"/>
        <v>0</v>
      </c>
      <c r="AM303" s="84">
        <f t="shared" si="65"/>
        <v>0</v>
      </c>
      <c r="AN303" s="84">
        <f t="shared" si="65"/>
        <v>0</v>
      </c>
      <c r="AO303" s="84">
        <f t="shared" si="65"/>
        <v>0</v>
      </c>
      <c r="AP303" s="84">
        <f t="shared" si="65"/>
        <v>0</v>
      </c>
      <c r="AQ303" s="84">
        <f t="shared" si="65"/>
        <v>0</v>
      </c>
      <c r="AR303" s="84">
        <f t="shared" si="65"/>
        <v>0</v>
      </c>
      <c r="AS303" s="5"/>
      <c r="AT303" s="84">
        <f t="shared" si="66"/>
        <v>0</v>
      </c>
      <c r="AU303" s="84">
        <f t="shared" si="66"/>
        <v>0</v>
      </c>
      <c r="AV303" s="84">
        <f t="shared" si="66"/>
        <v>0</v>
      </c>
      <c r="AW303" s="84">
        <f t="shared" si="66"/>
        <v>0</v>
      </c>
      <c r="AX303" s="84">
        <f t="shared" si="66"/>
        <v>0</v>
      </c>
      <c r="AY303" s="84">
        <f t="shared" si="66"/>
        <v>0</v>
      </c>
      <c r="AZ303" s="84">
        <f t="shared" si="66"/>
        <v>0</v>
      </c>
      <c r="BA303" s="84">
        <f t="shared" si="66"/>
        <v>0</v>
      </c>
      <c r="BB303" s="84">
        <f t="shared" si="66"/>
        <v>0</v>
      </c>
      <c r="BC303" s="84">
        <f t="shared" si="66"/>
        <v>0</v>
      </c>
      <c r="BD303" s="5"/>
      <c r="BE303" s="5"/>
      <c r="BF303" s="5"/>
      <c r="BG303" s="5"/>
      <c r="BH303" s="5"/>
      <c r="BI303" s="5"/>
      <c r="BJ303" s="5"/>
    </row>
    <row r="304" spans="2:62" hidden="1">
      <c r="B304">
        <f t="shared" si="67"/>
        <v>390</v>
      </c>
      <c r="C304" t="str">
        <f t="shared" si="67"/>
        <v>PLANTACIÓ</v>
      </c>
      <c r="D304" t="str">
        <f t="shared" si="67"/>
        <v>Sembra manual carbassa</v>
      </c>
      <c r="E304" s="82">
        <f t="shared" si="67"/>
        <v>2500</v>
      </c>
      <c r="F304" s="84">
        <f t="shared" si="65"/>
        <v>0</v>
      </c>
      <c r="G304" s="84">
        <f t="shared" si="65"/>
        <v>0</v>
      </c>
      <c r="H304" s="84">
        <f t="shared" si="65"/>
        <v>0</v>
      </c>
      <c r="I304" s="84">
        <f t="shared" si="65"/>
        <v>0</v>
      </c>
      <c r="J304" s="84">
        <f t="shared" si="65"/>
        <v>0</v>
      </c>
      <c r="K304" s="84">
        <f t="shared" si="65"/>
        <v>0</v>
      </c>
      <c r="L304" s="84">
        <f t="shared" si="65"/>
        <v>0</v>
      </c>
      <c r="M304" s="84">
        <f t="shared" si="65"/>
        <v>0</v>
      </c>
      <c r="N304" s="84">
        <f t="shared" si="65"/>
        <v>0</v>
      </c>
      <c r="O304" s="84">
        <f t="shared" si="65"/>
        <v>0</v>
      </c>
      <c r="P304" s="84">
        <f t="shared" si="65"/>
        <v>0</v>
      </c>
      <c r="Q304" s="84">
        <f t="shared" si="65"/>
        <v>0</v>
      </c>
      <c r="R304" s="84">
        <f t="shared" si="65"/>
        <v>0</v>
      </c>
      <c r="S304" s="84">
        <f t="shared" si="65"/>
        <v>0</v>
      </c>
      <c r="T304" s="84">
        <f t="shared" si="65"/>
        <v>0</v>
      </c>
      <c r="U304" s="84">
        <f t="shared" si="65"/>
        <v>0</v>
      </c>
      <c r="V304" s="84">
        <f t="shared" si="65"/>
        <v>0</v>
      </c>
      <c r="W304" s="84">
        <f t="shared" si="65"/>
        <v>0</v>
      </c>
      <c r="X304" s="84">
        <f t="shared" si="65"/>
        <v>0</v>
      </c>
      <c r="Y304" s="84">
        <f t="shared" si="65"/>
        <v>0</v>
      </c>
      <c r="Z304" s="84">
        <f t="shared" si="65"/>
        <v>0</v>
      </c>
      <c r="AA304" s="84">
        <f t="shared" si="65"/>
        <v>0</v>
      </c>
      <c r="AB304" s="84">
        <f t="shared" si="65"/>
        <v>0</v>
      </c>
      <c r="AC304" s="84">
        <f t="shared" si="65"/>
        <v>0</v>
      </c>
      <c r="AD304" s="84">
        <f t="shared" si="65"/>
        <v>0</v>
      </c>
      <c r="AE304" s="84">
        <f t="shared" si="65"/>
        <v>0</v>
      </c>
      <c r="AF304" s="84">
        <f t="shared" si="65"/>
        <v>0</v>
      </c>
      <c r="AG304" s="84">
        <f t="shared" si="65"/>
        <v>0</v>
      </c>
      <c r="AH304" s="84">
        <f t="shared" si="65"/>
        <v>0</v>
      </c>
      <c r="AI304" s="84">
        <f t="shared" si="65"/>
        <v>0</v>
      </c>
      <c r="AJ304" s="84">
        <f t="shared" si="65"/>
        <v>0</v>
      </c>
      <c r="AK304" s="84">
        <f t="shared" si="65"/>
        <v>0</v>
      </c>
      <c r="AL304" s="84">
        <f t="shared" si="65"/>
        <v>0</v>
      </c>
      <c r="AM304" s="84">
        <f t="shared" si="65"/>
        <v>0</v>
      </c>
      <c r="AN304" s="84">
        <f t="shared" si="65"/>
        <v>0</v>
      </c>
      <c r="AO304" s="84">
        <f t="shared" si="65"/>
        <v>0</v>
      </c>
      <c r="AP304" s="84">
        <f t="shared" si="65"/>
        <v>0</v>
      </c>
      <c r="AQ304" s="84">
        <f t="shared" si="65"/>
        <v>0</v>
      </c>
      <c r="AR304" s="84">
        <f t="shared" si="65"/>
        <v>0</v>
      </c>
      <c r="AS304" s="5"/>
      <c r="AT304" s="84">
        <f t="shared" si="66"/>
        <v>0</v>
      </c>
      <c r="AU304" s="84">
        <f t="shared" si="66"/>
        <v>0</v>
      </c>
      <c r="AV304" s="84">
        <f t="shared" si="66"/>
        <v>0</v>
      </c>
      <c r="AW304" s="84">
        <f t="shared" si="66"/>
        <v>0</v>
      </c>
      <c r="AX304" s="84">
        <f t="shared" si="66"/>
        <v>0</v>
      </c>
      <c r="AY304" s="84">
        <f t="shared" si="66"/>
        <v>0</v>
      </c>
      <c r="AZ304" s="84">
        <f t="shared" si="66"/>
        <v>0</v>
      </c>
      <c r="BA304" s="84">
        <f t="shared" si="66"/>
        <v>0</v>
      </c>
      <c r="BB304" s="84">
        <f t="shared" si="66"/>
        <v>0</v>
      </c>
      <c r="BC304" s="84">
        <f t="shared" si="66"/>
        <v>0</v>
      </c>
      <c r="BD304" s="5"/>
      <c r="BE304" s="5"/>
      <c r="BF304" s="5"/>
      <c r="BG304" s="5"/>
      <c r="BH304" s="5"/>
      <c r="BI304" s="5"/>
      <c r="BJ304" s="5"/>
    </row>
    <row r="305" spans="2:62" hidden="1">
      <c r="B305">
        <f t="shared" si="67"/>
        <v>410</v>
      </c>
      <c r="C305" t="str">
        <f t="shared" si="67"/>
        <v>REG</v>
      </c>
      <c r="D305" t="str">
        <f t="shared" si="67"/>
        <v>Instal.lació sistema de reg amb cinta (1 m per m2)</v>
      </c>
      <c r="E305" s="82">
        <f t="shared" si="67"/>
        <v>2500</v>
      </c>
      <c r="F305" s="84">
        <f t="shared" si="65"/>
        <v>0</v>
      </c>
      <c r="G305" s="84">
        <f t="shared" si="65"/>
        <v>0</v>
      </c>
      <c r="H305" s="84">
        <f t="shared" si="65"/>
        <v>0</v>
      </c>
      <c r="I305" s="84">
        <f t="shared" si="65"/>
        <v>0</v>
      </c>
      <c r="J305" s="84">
        <f t="shared" si="65"/>
        <v>0</v>
      </c>
      <c r="K305" s="84">
        <f t="shared" si="65"/>
        <v>0</v>
      </c>
      <c r="L305" s="84">
        <f t="shared" si="65"/>
        <v>0</v>
      </c>
      <c r="M305" s="84">
        <f t="shared" si="65"/>
        <v>0</v>
      </c>
      <c r="N305" s="84">
        <f t="shared" si="65"/>
        <v>0</v>
      </c>
      <c r="O305" s="84">
        <f t="shared" si="65"/>
        <v>0</v>
      </c>
      <c r="P305" s="84">
        <f t="shared" si="65"/>
        <v>0</v>
      </c>
      <c r="Q305" s="84">
        <f t="shared" si="65"/>
        <v>0</v>
      </c>
      <c r="R305" s="84">
        <f t="shared" si="65"/>
        <v>0</v>
      </c>
      <c r="S305" s="84">
        <f t="shared" si="65"/>
        <v>0</v>
      </c>
      <c r="T305" s="84">
        <f t="shared" si="65"/>
        <v>0</v>
      </c>
      <c r="U305" s="84">
        <f t="shared" si="65"/>
        <v>0</v>
      </c>
      <c r="V305" s="84">
        <f t="shared" si="65"/>
        <v>0</v>
      </c>
      <c r="W305" s="84">
        <f t="shared" si="65"/>
        <v>0</v>
      </c>
      <c r="X305" s="84">
        <f t="shared" si="65"/>
        <v>0</v>
      </c>
      <c r="Y305" s="84">
        <f t="shared" si="65"/>
        <v>0</v>
      </c>
      <c r="Z305" s="84">
        <f t="shared" si="65"/>
        <v>0</v>
      </c>
      <c r="AA305" s="84">
        <f t="shared" si="65"/>
        <v>0</v>
      </c>
      <c r="AB305" s="84">
        <f t="shared" si="65"/>
        <v>0</v>
      </c>
      <c r="AC305" s="84">
        <f t="shared" si="65"/>
        <v>0</v>
      </c>
      <c r="AD305" s="84">
        <f t="shared" si="65"/>
        <v>0</v>
      </c>
      <c r="AE305" s="84">
        <f t="shared" si="65"/>
        <v>0</v>
      </c>
      <c r="AF305" s="84">
        <f t="shared" si="65"/>
        <v>0</v>
      </c>
      <c r="AG305" s="84">
        <f t="shared" si="65"/>
        <v>0</v>
      </c>
      <c r="AH305" s="84">
        <f t="shared" si="65"/>
        <v>0</v>
      </c>
      <c r="AI305" s="84">
        <f t="shared" si="65"/>
        <v>0</v>
      </c>
      <c r="AJ305" s="84">
        <f t="shared" si="65"/>
        <v>0</v>
      </c>
      <c r="AK305" s="84">
        <f t="shared" si="65"/>
        <v>0</v>
      </c>
      <c r="AL305" s="84">
        <f t="shared" si="65"/>
        <v>0</v>
      </c>
      <c r="AM305" s="84">
        <f t="shared" si="65"/>
        <v>0</v>
      </c>
      <c r="AN305" s="84">
        <f t="shared" si="65"/>
        <v>0</v>
      </c>
      <c r="AO305" s="84">
        <f t="shared" si="65"/>
        <v>0</v>
      </c>
      <c r="AP305" s="84">
        <f t="shared" si="65"/>
        <v>0</v>
      </c>
      <c r="AQ305" s="84">
        <f t="shared" si="65"/>
        <v>0</v>
      </c>
      <c r="AR305" s="84">
        <f t="shared" si="65"/>
        <v>0</v>
      </c>
      <c r="AS305" s="5"/>
      <c r="AT305" s="84">
        <f t="shared" si="66"/>
        <v>0</v>
      </c>
      <c r="AU305" s="84">
        <f t="shared" si="66"/>
        <v>0</v>
      </c>
      <c r="AV305" s="84">
        <f t="shared" si="66"/>
        <v>0</v>
      </c>
      <c r="AW305" s="84">
        <f t="shared" si="66"/>
        <v>0</v>
      </c>
      <c r="AX305" s="84">
        <f t="shared" si="66"/>
        <v>0</v>
      </c>
      <c r="AY305" s="84">
        <f t="shared" si="66"/>
        <v>0</v>
      </c>
      <c r="AZ305" s="84">
        <f t="shared" si="66"/>
        <v>0</v>
      </c>
      <c r="BA305" s="84">
        <f t="shared" si="66"/>
        <v>0</v>
      </c>
      <c r="BB305" s="84">
        <f t="shared" si="66"/>
        <v>0</v>
      </c>
      <c r="BC305" s="84">
        <f t="shared" si="66"/>
        <v>0</v>
      </c>
      <c r="BD305" s="5"/>
      <c r="BE305" s="5"/>
      <c r="BF305" s="5"/>
      <c r="BG305" s="5"/>
      <c r="BH305" s="5"/>
      <c r="BI305" s="5"/>
      <c r="BJ305" s="5"/>
    </row>
    <row r="306" spans="2:62" hidden="1">
      <c r="B306">
        <f t="shared" si="67"/>
        <v>420</v>
      </c>
      <c r="C306" t="str">
        <f t="shared" si="67"/>
        <v>REG</v>
      </c>
      <c r="D306" t="str">
        <f t="shared" si="67"/>
        <v>Instal.lació sistema de reg amb cinta (1,6 m per m2)</v>
      </c>
      <c r="E306" s="82">
        <f t="shared" si="67"/>
        <v>2500</v>
      </c>
      <c r="F306" s="84">
        <f t="shared" si="65"/>
        <v>0</v>
      </c>
      <c r="G306" s="84">
        <f t="shared" si="65"/>
        <v>0</v>
      </c>
      <c r="H306" s="84">
        <f t="shared" si="65"/>
        <v>0</v>
      </c>
      <c r="I306" s="84">
        <f t="shared" si="65"/>
        <v>0</v>
      </c>
      <c r="J306" s="84">
        <f t="shared" si="65"/>
        <v>0</v>
      </c>
      <c r="K306" s="84">
        <f t="shared" si="65"/>
        <v>0</v>
      </c>
      <c r="L306" s="84">
        <f t="shared" si="65"/>
        <v>0</v>
      </c>
      <c r="M306" s="84">
        <f t="shared" si="65"/>
        <v>0</v>
      </c>
      <c r="N306" s="84">
        <f t="shared" si="65"/>
        <v>0</v>
      </c>
      <c r="O306" s="84">
        <f t="shared" si="65"/>
        <v>0</v>
      </c>
      <c r="P306" s="84">
        <f t="shared" si="65"/>
        <v>0</v>
      </c>
      <c r="Q306" s="84">
        <f t="shared" si="65"/>
        <v>0</v>
      </c>
      <c r="R306" s="84">
        <f t="shared" si="65"/>
        <v>0</v>
      </c>
      <c r="S306" s="84">
        <f t="shared" si="65"/>
        <v>0</v>
      </c>
      <c r="T306" s="84">
        <f t="shared" si="65"/>
        <v>0</v>
      </c>
      <c r="U306" s="84">
        <f t="shared" si="65"/>
        <v>0</v>
      </c>
      <c r="V306" s="84">
        <f t="shared" si="65"/>
        <v>0</v>
      </c>
      <c r="W306" s="84">
        <f t="shared" si="65"/>
        <v>0</v>
      </c>
      <c r="X306" s="84">
        <f t="shared" si="65"/>
        <v>0</v>
      </c>
      <c r="Y306" s="84">
        <f t="shared" si="65"/>
        <v>0</v>
      </c>
      <c r="Z306" s="84">
        <f t="shared" si="65"/>
        <v>0</v>
      </c>
      <c r="AA306" s="84">
        <f t="shared" si="65"/>
        <v>0</v>
      </c>
      <c r="AB306" s="84">
        <f t="shared" si="65"/>
        <v>0</v>
      </c>
      <c r="AC306" s="84">
        <f t="shared" si="65"/>
        <v>0</v>
      </c>
      <c r="AD306" s="84">
        <f t="shared" si="65"/>
        <v>0</v>
      </c>
      <c r="AE306" s="84">
        <f t="shared" si="65"/>
        <v>0</v>
      </c>
      <c r="AF306" s="84">
        <f t="shared" si="65"/>
        <v>0</v>
      </c>
      <c r="AG306" s="84">
        <f t="shared" si="65"/>
        <v>0</v>
      </c>
      <c r="AH306" s="84">
        <f t="shared" si="65"/>
        <v>0</v>
      </c>
      <c r="AI306" s="84">
        <f t="shared" si="65"/>
        <v>0</v>
      </c>
      <c r="AJ306" s="84">
        <f t="shared" si="65"/>
        <v>0</v>
      </c>
      <c r="AK306" s="84">
        <f t="shared" si="65"/>
        <v>0</v>
      </c>
      <c r="AL306" s="84">
        <f t="shared" si="65"/>
        <v>0</v>
      </c>
      <c r="AM306" s="84">
        <f t="shared" si="65"/>
        <v>0</v>
      </c>
      <c r="AN306" s="84">
        <f t="shared" si="65"/>
        <v>0</v>
      </c>
      <c r="AO306" s="84">
        <f t="shared" si="65"/>
        <v>0</v>
      </c>
      <c r="AP306" s="84">
        <f t="shared" si="65"/>
        <v>0</v>
      </c>
      <c r="AQ306" s="84">
        <f t="shared" si="65"/>
        <v>0</v>
      </c>
      <c r="AR306" s="84">
        <f t="shared" si="65"/>
        <v>0</v>
      </c>
      <c r="AS306" s="5"/>
      <c r="AT306" s="84">
        <f t="shared" si="66"/>
        <v>0</v>
      </c>
      <c r="AU306" s="84">
        <f t="shared" si="66"/>
        <v>0</v>
      </c>
      <c r="AV306" s="84">
        <f t="shared" si="66"/>
        <v>0</v>
      </c>
      <c r="AW306" s="84">
        <f t="shared" si="66"/>
        <v>0</v>
      </c>
      <c r="AX306" s="84">
        <f t="shared" si="66"/>
        <v>0</v>
      </c>
      <c r="AY306" s="84">
        <f t="shared" si="66"/>
        <v>0</v>
      </c>
      <c r="AZ306" s="84">
        <f t="shared" si="66"/>
        <v>0</v>
      </c>
      <c r="BA306" s="84">
        <f t="shared" si="66"/>
        <v>0</v>
      </c>
      <c r="BB306" s="84">
        <f t="shared" si="66"/>
        <v>0</v>
      </c>
      <c r="BC306" s="84">
        <f t="shared" si="66"/>
        <v>0</v>
      </c>
      <c r="BD306" s="5"/>
      <c r="BE306" s="5"/>
      <c r="BF306" s="5"/>
      <c r="BG306" s="5"/>
      <c r="BH306" s="5"/>
      <c r="BI306" s="5"/>
      <c r="BJ306" s="5"/>
    </row>
    <row r="307" spans="2:62" hidden="1">
      <c r="B307">
        <f t="shared" si="67"/>
        <v>430</v>
      </c>
      <c r="C307" t="str">
        <f t="shared" si="67"/>
        <v>REG</v>
      </c>
      <c r="D307" t="str">
        <f t="shared" si="67"/>
        <v>Instal.lació sistema de reg aspersió</v>
      </c>
      <c r="E307" s="82">
        <f t="shared" si="67"/>
        <v>2500</v>
      </c>
      <c r="F307" s="84">
        <f t="shared" si="65"/>
        <v>0</v>
      </c>
      <c r="G307" s="84">
        <f t="shared" si="65"/>
        <v>0</v>
      </c>
      <c r="H307" s="84">
        <f t="shared" si="65"/>
        <v>0</v>
      </c>
      <c r="I307" s="84">
        <f t="shared" si="65"/>
        <v>0</v>
      </c>
      <c r="J307" s="84">
        <f t="shared" si="65"/>
        <v>0</v>
      </c>
      <c r="K307" s="84">
        <f t="shared" si="65"/>
        <v>0</v>
      </c>
      <c r="L307" s="84">
        <f t="shared" si="65"/>
        <v>0</v>
      </c>
      <c r="M307" s="84">
        <f t="shared" si="65"/>
        <v>0</v>
      </c>
      <c r="N307" s="84">
        <f t="shared" si="65"/>
        <v>0</v>
      </c>
      <c r="O307" s="84">
        <f t="shared" si="65"/>
        <v>0</v>
      </c>
      <c r="P307" s="84">
        <f t="shared" si="65"/>
        <v>0</v>
      </c>
      <c r="Q307" s="84">
        <f t="shared" si="65"/>
        <v>0</v>
      </c>
      <c r="R307" s="84">
        <f t="shared" si="65"/>
        <v>0</v>
      </c>
      <c r="S307" s="84">
        <f t="shared" si="65"/>
        <v>0</v>
      </c>
      <c r="T307" s="84">
        <f t="shared" si="65"/>
        <v>0</v>
      </c>
      <c r="U307" s="84">
        <f t="shared" si="65"/>
        <v>0</v>
      </c>
      <c r="V307" s="84">
        <f t="shared" si="65"/>
        <v>0</v>
      </c>
      <c r="W307" s="84">
        <f t="shared" si="65"/>
        <v>0</v>
      </c>
      <c r="X307" s="84">
        <f t="shared" si="65"/>
        <v>0</v>
      </c>
      <c r="Y307" s="84">
        <f t="shared" si="65"/>
        <v>0</v>
      </c>
      <c r="Z307" s="84">
        <f t="shared" si="65"/>
        <v>0</v>
      </c>
      <c r="AA307" s="84">
        <f t="shared" si="65"/>
        <v>0</v>
      </c>
      <c r="AB307" s="84">
        <f t="shared" ref="AB307:AR322" si="68">+AB72*$E$4/$E307</f>
        <v>0</v>
      </c>
      <c r="AC307" s="84">
        <f t="shared" si="68"/>
        <v>0</v>
      </c>
      <c r="AD307" s="84">
        <f t="shared" si="68"/>
        <v>0</v>
      </c>
      <c r="AE307" s="84">
        <f t="shared" si="68"/>
        <v>0</v>
      </c>
      <c r="AF307" s="84">
        <f t="shared" si="68"/>
        <v>0</v>
      </c>
      <c r="AG307" s="84">
        <f t="shared" si="68"/>
        <v>0</v>
      </c>
      <c r="AH307" s="84">
        <f t="shared" si="68"/>
        <v>0</v>
      </c>
      <c r="AI307" s="84">
        <f t="shared" si="68"/>
        <v>0</v>
      </c>
      <c r="AJ307" s="84">
        <f t="shared" si="68"/>
        <v>0</v>
      </c>
      <c r="AK307" s="84">
        <f t="shared" si="68"/>
        <v>0</v>
      </c>
      <c r="AL307" s="84">
        <f t="shared" si="68"/>
        <v>0</v>
      </c>
      <c r="AM307" s="84">
        <f t="shared" si="68"/>
        <v>0</v>
      </c>
      <c r="AN307" s="84">
        <f t="shared" si="68"/>
        <v>0</v>
      </c>
      <c r="AO307" s="84">
        <f t="shared" si="68"/>
        <v>0</v>
      </c>
      <c r="AP307" s="84">
        <f t="shared" si="68"/>
        <v>0</v>
      </c>
      <c r="AQ307" s="84">
        <f t="shared" si="68"/>
        <v>0</v>
      </c>
      <c r="AR307" s="84">
        <f t="shared" si="68"/>
        <v>0</v>
      </c>
      <c r="AS307" s="5"/>
      <c r="AT307" s="84">
        <f t="shared" si="66"/>
        <v>0</v>
      </c>
      <c r="AU307" s="84">
        <f t="shared" si="66"/>
        <v>0</v>
      </c>
      <c r="AV307" s="84">
        <f t="shared" si="66"/>
        <v>0</v>
      </c>
      <c r="AW307" s="84">
        <f t="shared" si="66"/>
        <v>0</v>
      </c>
      <c r="AX307" s="84">
        <f t="shared" si="66"/>
        <v>0</v>
      </c>
      <c r="AY307" s="84">
        <f t="shared" si="66"/>
        <v>0</v>
      </c>
      <c r="AZ307" s="84">
        <f t="shared" si="66"/>
        <v>0</v>
      </c>
      <c r="BA307" s="84">
        <f t="shared" si="66"/>
        <v>0</v>
      </c>
      <c r="BB307" s="84">
        <f t="shared" si="66"/>
        <v>0</v>
      </c>
      <c r="BC307" s="84">
        <f t="shared" si="66"/>
        <v>0</v>
      </c>
      <c r="BD307" s="5"/>
      <c r="BE307" s="5"/>
      <c r="BF307" s="5"/>
      <c r="BG307" s="5"/>
      <c r="BH307" s="5"/>
      <c r="BI307" s="5"/>
      <c r="BJ307" s="5"/>
    </row>
    <row r="308" spans="2:62" hidden="1">
      <c r="B308">
        <f t="shared" si="67"/>
        <v>440</v>
      </c>
      <c r="C308" t="str">
        <f t="shared" si="67"/>
        <v>REG</v>
      </c>
      <c r="D308" t="str">
        <f t="shared" si="67"/>
        <v>Reg (L/m2)</v>
      </c>
      <c r="E308" s="82">
        <f t="shared" si="67"/>
        <v>2500</v>
      </c>
      <c r="F308" s="84">
        <f t="shared" ref="F308:AR314" si="69">+F73*$E$4/$E308</f>
        <v>0</v>
      </c>
      <c r="G308" s="84">
        <f t="shared" si="69"/>
        <v>0</v>
      </c>
      <c r="H308" s="84">
        <f t="shared" si="69"/>
        <v>0</v>
      </c>
      <c r="I308" s="84">
        <f t="shared" si="69"/>
        <v>0</v>
      </c>
      <c r="J308" s="84">
        <f t="shared" si="69"/>
        <v>0</v>
      </c>
      <c r="K308" s="84">
        <f t="shared" si="69"/>
        <v>0</v>
      </c>
      <c r="L308" s="84">
        <f t="shared" si="69"/>
        <v>0</v>
      </c>
      <c r="M308" s="84">
        <f t="shared" si="69"/>
        <v>0</v>
      </c>
      <c r="N308" s="84">
        <f t="shared" si="69"/>
        <v>0</v>
      </c>
      <c r="O308" s="84">
        <f t="shared" si="69"/>
        <v>0</v>
      </c>
      <c r="P308" s="84">
        <f t="shared" si="69"/>
        <v>0</v>
      </c>
      <c r="Q308" s="84">
        <f t="shared" si="69"/>
        <v>0</v>
      </c>
      <c r="R308" s="84">
        <f t="shared" si="69"/>
        <v>0</v>
      </c>
      <c r="S308" s="84">
        <f t="shared" si="69"/>
        <v>0</v>
      </c>
      <c r="T308" s="84">
        <f t="shared" si="69"/>
        <v>0</v>
      </c>
      <c r="U308" s="84">
        <f t="shared" si="69"/>
        <v>0</v>
      </c>
      <c r="V308" s="84">
        <f t="shared" si="69"/>
        <v>0</v>
      </c>
      <c r="W308" s="84">
        <f t="shared" si="69"/>
        <v>0</v>
      </c>
      <c r="X308" s="84">
        <f t="shared" si="69"/>
        <v>0</v>
      </c>
      <c r="Y308" s="84">
        <f t="shared" si="69"/>
        <v>0</v>
      </c>
      <c r="Z308" s="84">
        <f t="shared" si="69"/>
        <v>0</v>
      </c>
      <c r="AA308" s="84">
        <f t="shared" si="69"/>
        <v>0</v>
      </c>
      <c r="AB308" s="84">
        <f t="shared" si="69"/>
        <v>0</v>
      </c>
      <c r="AC308" s="84">
        <f t="shared" si="69"/>
        <v>0</v>
      </c>
      <c r="AD308" s="84">
        <f t="shared" si="69"/>
        <v>0</v>
      </c>
      <c r="AE308" s="84">
        <f t="shared" si="69"/>
        <v>0</v>
      </c>
      <c r="AF308" s="84">
        <f t="shared" si="69"/>
        <v>0</v>
      </c>
      <c r="AG308" s="84">
        <f t="shared" si="69"/>
        <v>0</v>
      </c>
      <c r="AH308" s="84">
        <f t="shared" si="69"/>
        <v>0</v>
      </c>
      <c r="AI308" s="84">
        <f t="shared" si="69"/>
        <v>0</v>
      </c>
      <c r="AJ308" s="84">
        <f t="shared" si="69"/>
        <v>0</v>
      </c>
      <c r="AK308" s="84">
        <f t="shared" si="69"/>
        <v>0</v>
      </c>
      <c r="AL308" s="84">
        <f t="shared" si="69"/>
        <v>0</v>
      </c>
      <c r="AM308" s="84">
        <f t="shared" si="69"/>
        <v>0</v>
      </c>
      <c r="AN308" s="84">
        <f t="shared" si="69"/>
        <v>0</v>
      </c>
      <c r="AO308" s="84">
        <f t="shared" si="69"/>
        <v>0</v>
      </c>
      <c r="AP308" s="84">
        <f t="shared" si="69"/>
        <v>0</v>
      </c>
      <c r="AQ308" s="84">
        <f t="shared" si="68"/>
        <v>0</v>
      </c>
      <c r="AR308" s="84">
        <f t="shared" si="69"/>
        <v>0</v>
      </c>
      <c r="AS308" s="5"/>
      <c r="AT308" s="84">
        <f t="shared" si="66"/>
        <v>0</v>
      </c>
      <c r="AU308" s="84">
        <f t="shared" si="66"/>
        <v>0</v>
      </c>
      <c r="AV308" s="84">
        <f t="shared" si="66"/>
        <v>0</v>
      </c>
      <c r="AW308" s="84">
        <f t="shared" si="66"/>
        <v>0</v>
      </c>
      <c r="AX308" s="84">
        <f t="shared" si="66"/>
        <v>0</v>
      </c>
      <c r="AY308" s="84">
        <f t="shared" si="66"/>
        <v>0</v>
      </c>
      <c r="AZ308" s="84">
        <f t="shared" si="66"/>
        <v>0</v>
      </c>
      <c r="BA308" s="84">
        <f t="shared" si="66"/>
        <v>0</v>
      </c>
      <c r="BB308" s="84">
        <f t="shared" si="66"/>
        <v>0</v>
      </c>
      <c r="BC308" s="84">
        <f t="shared" si="66"/>
        <v>0</v>
      </c>
      <c r="BD308" s="5"/>
      <c r="BE308" s="5"/>
      <c r="BF308" s="5"/>
      <c r="BG308" s="5"/>
      <c r="BH308" s="5"/>
      <c r="BI308" s="5"/>
      <c r="BJ308" s="5"/>
    </row>
    <row r="309" spans="2:62" hidden="1">
      <c r="B309">
        <f t="shared" si="67"/>
        <v>450</v>
      </c>
      <c r="C309" t="str">
        <f t="shared" si="67"/>
        <v>REG</v>
      </c>
      <c r="D309" t="str">
        <f t="shared" si="67"/>
        <v>posada en funcionament i parada</v>
      </c>
      <c r="E309" s="82">
        <f t="shared" si="67"/>
        <v>2500</v>
      </c>
      <c r="F309" s="84">
        <f t="shared" si="69"/>
        <v>0</v>
      </c>
      <c r="G309" s="84">
        <f t="shared" si="69"/>
        <v>0</v>
      </c>
      <c r="H309" s="84">
        <f t="shared" si="69"/>
        <v>0</v>
      </c>
      <c r="I309" s="84">
        <f t="shared" si="69"/>
        <v>0</v>
      </c>
      <c r="J309" s="84">
        <f t="shared" si="69"/>
        <v>0</v>
      </c>
      <c r="K309" s="84">
        <f t="shared" si="69"/>
        <v>0</v>
      </c>
      <c r="L309" s="84">
        <f t="shared" si="69"/>
        <v>0</v>
      </c>
      <c r="M309" s="84">
        <f t="shared" si="69"/>
        <v>0</v>
      </c>
      <c r="N309" s="84">
        <f t="shared" si="69"/>
        <v>0</v>
      </c>
      <c r="O309" s="84">
        <f t="shared" si="69"/>
        <v>0</v>
      </c>
      <c r="P309" s="84">
        <f t="shared" si="69"/>
        <v>0</v>
      </c>
      <c r="Q309" s="84">
        <f t="shared" si="69"/>
        <v>0</v>
      </c>
      <c r="R309" s="84">
        <f t="shared" si="69"/>
        <v>0</v>
      </c>
      <c r="S309" s="84">
        <f t="shared" si="69"/>
        <v>0</v>
      </c>
      <c r="T309" s="84">
        <f t="shared" si="69"/>
        <v>0</v>
      </c>
      <c r="U309" s="84">
        <f t="shared" si="69"/>
        <v>0</v>
      </c>
      <c r="V309" s="84">
        <f t="shared" si="69"/>
        <v>0</v>
      </c>
      <c r="W309" s="84">
        <f t="shared" si="69"/>
        <v>0</v>
      </c>
      <c r="X309" s="84">
        <f t="shared" si="69"/>
        <v>0</v>
      </c>
      <c r="Y309" s="84">
        <f t="shared" si="69"/>
        <v>0</v>
      </c>
      <c r="Z309" s="84">
        <f t="shared" si="69"/>
        <v>0</v>
      </c>
      <c r="AA309" s="84">
        <f t="shared" si="69"/>
        <v>0</v>
      </c>
      <c r="AB309" s="84">
        <f t="shared" si="69"/>
        <v>0</v>
      </c>
      <c r="AC309" s="84">
        <f t="shared" si="69"/>
        <v>0</v>
      </c>
      <c r="AD309" s="84">
        <f t="shared" si="69"/>
        <v>0</v>
      </c>
      <c r="AE309" s="84">
        <f t="shared" si="69"/>
        <v>0</v>
      </c>
      <c r="AF309" s="84">
        <f t="shared" si="69"/>
        <v>0</v>
      </c>
      <c r="AG309" s="84">
        <f t="shared" si="69"/>
        <v>0</v>
      </c>
      <c r="AH309" s="84">
        <f t="shared" si="69"/>
        <v>0</v>
      </c>
      <c r="AI309" s="84">
        <f t="shared" si="69"/>
        <v>0</v>
      </c>
      <c r="AJ309" s="84">
        <f t="shared" si="69"/>
        <v>0</v>
      </c>
      <c r="AK309" s="84">
        <f t="shared" si="69"/>
        <v>0</v>
      </c>
      <c r="AL309" s="84">
        <f t="shared" si="69"/>
        <v>0</v>
      </c>
      <c r="AM309" s="84">
        <f t="shared" si="69"/>
        <v>0</v>
      </c>
      <c r="AN309" s="84">
        <f t="shared" si="69"/>
        <v>0</v>
      </c>
      <c r="AO309" s="84">
        <f t="shared" si="69"/>
        <v>0</v>
      </c>
      <c r="AP309" s="84">
        <f t="shared" si="69"/>
        <v>0</v>
      </c>
      <c r="AQ309" s="84">
        <f t="shared" si="68"/>
        <v>0</v>
      </c>
      <c r="AR309" s="84">
        <f t="shared" si="69"/>
        <v>0</v>
      </c>
      <c r="AS309" s="5"/>
      <c r="AT309" s="84">
        <f t="shared" si="66"/>
        <v>0</v>
      </c>
      <c r="AU309" s="84">
        <f t="shared" si="66"/>
        <v>0</v>
      </c>
      <c r="AV309" s="84">
        <f t="shared" si="66"/>
        <v>0</v>
      </c>
      <c r="AW309" s="84">
        <f t="shared" si="66"/>
        <v>0</v>
      </c>
      <c r="AX309" s="84">
        <f t="shared" si="66"/>
        <v>0</v>
      </c>
      <c r="AY309" s="84">
        <f t="shared" si="66"/>
        <v>0</v>
      </c>
      <c r="AZ309" s="84">
        <f t="shared" si="66"/>
        <v>0</v>
      </c>
      <c r="BA309" s="84">
        <f t="shared" si="66"/>
        <v>0</v>
      </c>
      <c r="BB309" s="84">
        <f t="shared" si="66"/>
        <v>0</v>
      </c>
      <c r="BC309" s="84">
        <f t="shared" si="66"/>
        <v>0</v>
      </c>
      <c r="BD309" s="5"/>
      <c r="BE309" s="5"/>
      <c r="BF309" s="5"/>
      <c r="BG309" s="5"/>
      <c r="BH309" s="5"/>
      <c r="BI309" s="5"/>
      <c r="BJ309" s="5"/>
    </row>
    <row r="310" spans="2:62" hidden="1">
      <c r="B310">
        <f t="shared" si="67"/>
        <v>460</v>
      </c>
      <c r="C310" t="str">
        <f t="shared" si="67"/>
        <v>REG</v>
      </c>
      <c r="D310" t="str">
        <f t="shared" si="67"/>
        <v>Desinstal.lació sistema de reg amb cinta</v>
      </c>
      <c r="E310" s="82">
        <f t="shared" si="67"/>
        <v>2500</v>
      </c>
      <c r="F310" s="84">
        <f t="shared" si="69"/>
        <v>0</v>
      </c>
      <c r="G310" s="84">
        <f t="shared" si="69"/>
        <v>0</v>
      </c>
      <c r="H310" s="84">
        <f t="shared" si="69"/>
        <v>0</v>
      </c>
      <c r="I310" s="84">
        <f t="shared" si="69"/>
        <v>0</v>
      </c>
      <c r="J310" s="84">
        <f t="shared" si="69"/>
        <v>0</v>
      </c>
      <c r="K310" s="84">
        <f t="shared" si="69"/>
        <v>0</v>
      </c>
      <c r="L310" s="84">
        <f t="shared" si="69"/>
        <v>0</v>
      </c>
      <c r="M310" s="84">
        <f t="shared" si="69"/>
        <v>0</v>
      </c>
      <c r="N310" s="84">
        <f t="shared" si="69"/>
        <v>0</v>
      </c>
      <c r="O310" s="84">
        <f t="shared" si="69"/>
        <v>0</v>
      </c>
      <c r="P310" s="84">
        <f t="shared" si="69"/>
        <v>0</v>
      </c>
      <c r="Q310" s="84">
        <f t="shared" si="69"/>
        <v>0</v>
      </c>
      <c r="R310" s="84">
        <f t="shared" si="69"/>
        <v>0</v>
      </c>
      <c r="S310" s="84">
        <f t="shared" si="69"/>
        <v>0</v>
      </c>
      <c r="T310" s="84">
        <f t="shared" si="69"/>
        <v>0</v>
      </c>
      <c r="U310" s="84">
        <f t="shared" si="69"/>
        <v>0</v>
      </c>
      <c r="V310" s="84">
        <f t="shared" si="69"/>
        <v>0</v>
      </c>
      <c r="W310" s="84">
        <f t="shared" si="69"/>
        <v>0</v>
      </c>
      <c r="X310" s="84">
        <f t="shared" si="69"/>
        <v>0</v>
      </c>
      <c r="Y310" s="84">
        <f t="shared" si="69"/>
        <v>0</v>
      </c>
      <c r="Z310" s="84">
        <f t="shared" si="69"/>
        <v>0</v>
      </c>
      <c r="AA310" s="84">
        <f t="shared" si="69"/>
        <v>0</v>
      </c>
      <c r="AB310" s="84">
        <f t="shared" si="69"/>
        <v>0</v>
      </c>
      <c r="AC310" s="84">
        <f t="shared" si="69"/>
        <v>0</v>
      </c>
      <c r="AD310" s="84">
        <f t="shared" si="69"/>
        <v>0</v>
      </c>
      <c r="AE310" s="84">
        <f t="shared" si="69"/>
        <v>0</v>
      </c>
      <c r="AF310" s="84">
        <f t="shared" si="69"/>
        <v>0</v>
      </c>
      <c r="AG310" s="84">
        <f t="shared" si="69"/>
        <v>0</v>
      </c>
      <c r="AH310" s="84">
        <f t="shared" si="69"/>
        <v>0</v>
      </c>
      <c r="AI310" s="84">
        <f t="shared" si="69"/>
        <v>0</v>
      </c>
      <c r="AJ310" s="84">
        <f t="shared" si="69"/>
        <v>0</v>
      </c>
      <c r="AK310" s="84">
        <f t="shared" si="69"/>
        <v>0</v>
      </c>
      <c r="AL310" s="84">
        <f t="shared" si="69"/>
        <v>0</v>
      </c>
      <c r="AM310" s="84">
        <f t="shared" si="69"/>
        <v>0</v>
      </c>
      <c r="AN310" s="84">
        <f t="shared" si="69"/>
        <v>0</v>
      </c>
      <c r="AO310" s="84">
        <f t="shared" si="69"/>
        <v>0</v>
      </c>
      <c r="AP310" s="84">
        <f t="shared" si="69"/>
        <v>0</v>
      </c>
      <c r="AQ310" s="84">
        <f t="shared" si="68"/>
        <v>0</v>
      </c>
      <c r="AR310" s="84">
        <f t="shared" si="69"/>
        <v>0</v>
      </c>
      <c r="AS310" s="5"/>
      <c r="AT310" s="84">
        <f t="shared" si="66"/>
        <v>0</v>
      </c>
      <c r="AU310" s="84">
        <f t="shared" si="66"/>
        <v>0</v>
      </c>
      <c r="AV310" s="84">
        <f t="shared" si="66"/>
        <v>0</v>
      </c>
      <c r="AW310" s="84">
        <f t="shared" si="66"/>
        <v>0</v>
      </c>
      <c r="AX310" s="84">
        <f t="shared" si="66"/>
        <v>0</v>
      </c>
      <c r="AY310" s="84">
        <f t="shared" si="66"/>
        <v>0</v>
      </c>
      <c r="AZ310" s="84">
        <f t="shared" si="66"/>
        <v>0</v>
      </c>
      <c r="BA310" s="84">
        <f t="shared" si="66"/>
        <v>0</v>
      </c>
      <c r="BB310" s="84">
        <f t="shared" si="66"/>
        <v>0</v>
      </c>
      <c r="BC310" s="84">
        <f t="shared" si="66"/>
        <v>0</v>
      </c>
      <c r="BD310" s="5"/>
      <c r="BE310" s="5"/>
      <c r="BF310" s="5"/>
      <c r="BG310" s="5"/>
      <c r="BH310" s="5"/>
      <c r="BI310" s="5"/>
      <c r="BJ310" s="5"/>
    </row>
    <row r="311" spans="2:62" hidden="1">
      <c r="B311">
        <f t="shared" si="67"/>
        <v>510</v>
      </c>
      <c r="C311" t="str">
        <f t="shared" si="67"/>
        <v>TRACTAMENTS</v>
      </c>
      <c r="D311" t="str">
        <f t="shared" si="67"/>
        <v>Tractament Bacillus + retenol +purí ortiga amb tractor i braços</v>
      </c>
      <c r="E311" s="82">
        <f t="shared" si="67"/>
        <v>2500</v>
      </c>
      <c r="F311" s="84">
        <f t="shared" si="69"/>
        <v>0</v>
      </c>
      <c r="G311" s="84">
        <f t="shared" si="69"/>
        <v>0</v>
      </c>
      <c r="H311" s="84">
        <f t="shared" si="69"/>
        <v>0</v>
      </c>
      <c r="I311" s="84">
        <f t="shared" si="69"/>
        <v>0</v>
      </c>
      <c r="J311" s="84">
        <f t="shared" si="69"/>
        <v>0</v>
      </c>
      <c r="K311" s="84">
        <f t="shared" si="69"/>
        <v>0</v>
      </c>
      <c r="L311" s="84">
        <f t="shared" si="69"/>
        <v>0</v>
      </c>
      <c r="M311" s="84">
        <f t="shared" si="69"/>
        <v>0</v>
      </c>
      <c r="N311" s="84">
        <f t="shared" si="69"/>
        <v>0</v>
      </c>
      <c r="O311" s="84">
        <f t="shared" si="69"/>
        <v>0</v>
      </c>
      <c r="P311" s="84">
        <f t="shared" si="69"/>
        <v>0</v>
      </c>
      <c r="Q311" s="84">
        <f t="shared" si="69"/>
        <v>0</v>
      </c>
      <c r="R311" s="84">
        <f t="shared" si="69"/>
        <v>0</v>
      </c>
      <c r="S311" s="84">
        <f t="shared" si="69"/>
        <v>0</v>
      </c>
      <c r="T311" s="84">
        <f t="shared" si="69"/>
        <v>0</v>
      </c>
      <c r="U311" s="84">
        <f t="shared" si="69"/>
        <v>0</v>
      </c>
      <c r="V311" s="84">
        <f t="shared" si="69"/>
        <v>0</v>
      </c>
      <c r="W311" s="84">
        <f t="shared" si="69"/>
        <v>0</v>
      </c>
      <c r="X311" s="84">
        <f t="shared" si="69"/>
        <v>0</v>
      </c>
      <c r="Y311" s="84">
        <f t="shared" si="69"/>
        <v>0</v>
      </c>
      <c r="Z311" s="84">
        <f t="shared" si="69"/>
        <v>0</v>
      </c>
      <c r="AA311" s="84">
        <f t="shared" si="69"/>
        <v>0</v>
      </c>
      <c r="AB311" s="84">
        <f t="shared" si="69"/>
        <v>0</v>
      </c>
      <c r="AC311" s="84">
        <f t="shared" si="69"/>
        <v>0</v>
      </c>
      <c r="AD311" s="84">
        <f t="shared" si="69"/>
        <v>0</v>
      </c>
      <c r="AE311" s="84">
        <f t="shared" si="69"/>
        <v>0</v>
      </c>
      <c r="AF311" s="84">
        <f t="shared" si="69"/>
        <v>0</v>
      </c>
      <c r="AG311" s="84">
        <f t="shared" si="69"/>
        <v>0</v>
      </c>
      <c r="AH311" s="84">
        <f t="shared" si="69"/>
        <v>0</v>
      </c>
      <c r="AI311" s="84">
        <f t="shared" si="69"/>
        <v>0</v>
      </c>
      <c r="AJ311" s="84">
        <f t="shared" si="69"/>
        <v>0</v>
      </c>
      <c r="AK311" s="84">
        <f t="shared" si="69"/>
        <v>0</v>
      </c>
      <c r="AL311" s="84">
        <f t="shared" si="69"/>
        <v>0</v>
      </c>
      <c r="AM311" s="84">
        <f t="shared" si="69"/>
        <v>0</v>
      </c>
      <c r="AN311" s="84">
        <f t="shared" si="69"/>
        <v>0</v>
      </c>
      <c r="AO311" s="84">
        <f t="shared" si="69"/>
        <v>0</v>
      </c>
      <c r="AP311" s="84">
        <f t="shared" si="69"/>
        <v>0</v>
      </c>
      <c r="AQ311" s="84">
        <f t="shared" si="68"/>
        <v>0</v>
      </c>
      <c r="AR311" s="84">
        <f t="shared" si="69"/>
        <v>0</v>
      </c>
      <c r="AS311" s="5"/>
      <c r="AT311" s="84">
        <f t="shared" si="66"/>
        <v>0</v>
      </c>
      <c r="AU311" s="84">
        <f t="shared" si="66"/>
        <v>0</v>
      </c>
      <c r="AV311" s="84">
        <f t="shared" si="66"/>
        <v>0</v>
      </c>
      <c r="AW311" s="84">
        <f t="shared" si="66"/>
        <v>0</v>
      </c>
      <c r="AX311" s="84">
        <f t="shared" si="66"/>
        <v>0</v>
      </c>
      <c r="AY311" s="84">
        <f t="shared" si="66"/>
        <v>0</v>
      </c>
      <c r="AZ311" s="84">
        <f t="shared" si="66"/>
        <v>0</v>
      </c>
      <c r="BA311" s="84">
        <f t="shared" si="66"/>
        <v>0</v>
      </c>
      <c r="BB311" s="84">
        <f t="shared" si="66"/>
        <v>0</v>
      </c>
      <c r="BC311" s="84">
        <f t="shared" si="66"/>
        <v>0</v>
      </c>
      <c r="BD311" s="5"/>
      <c r="BE311" s="5"/>
      <c r="BF311" s="5"/>
      <c r="BG311" s="5"/>
      <c r="BH311" s="5"/>
      <c r="BI311" s="5"/>
      <c r="BJ311" s="5"/>
    </row>
    <row r="312" spans="2:62" hidden="1">
      <c r="B312">
        <f t="shared" si="67"/>
        <v>520</v>
      </c>
      <c r="C312" t="str">
        <f t="shared" si="67"/>
        <v>TRACTAMENTS</v>
      </c>
      <c r="D312" t="str">
        <f t="shared" si="67"/>
        <v>Tractament Bacillus + retenol +purí ortiga amb bota i 2 persones</v>
      </c>
      <c r="E312" s="82">
        <f t="shared" si="67"/>
        <v>2500</v>
      </c>
      <c r="F312" s="84">
        <f t="shared" si="69"/>
        <v>0</v>
      </c>
      <c r="G312" s="84">
        <f t="shared" si="69"/>
        <v>0</v>
      </c>
      <c r="H312" s="84">
        <f t="shared" si="69"/>
        <v>0</v>
      </c>
      <c r="I312" s="84">
        <f t="shared" si="69"/>
        <v>0</v>
      </c>
      <c r="J312" s="84">
        <f t="shared" si="69"/>
        <v>0</v>
      </c>
      <c r="K312" s="84">
        <f t="shared" si="69"/>
        <v>0</v>
      </c>
      <c r="L312" s="84">
        <f t="shared" si="69"/>
        <v>0</v>
      </c>
      <c r="M312" s="84">
        <f t="shared" si="69"/>
        <v>0</v>
      </c>
      <c r="N312" s="84">
        <f t="shared" si="69"/>
        <v>0</v>
      </c>
      <c r="O312" s="84">
        <f t="shared" si="69"/>
        <v>0</v>
      </c>
      <c r="P312" s="84">
        <f t="shared" si="69"/>
        <v>0</v>
      </c>
      <c r="Q312" s="84">
        <f t="shared" si="69"/>
        <v>0</v>
      </c>
      <c r="R312" s="84">
        <f t="shared" si="69"/>
        <v>0</v>
      </c>
      <c r="S312" s="84">
        <f t="shared" si="69"/>
        <v>0</v>
      </c>
      <c r="T312" s="84">
        <f t="shared" si="69"/>
        <v>0</v>
      </c>
      <c r="U312" s="84">
        <f t="shared" si="69"/>
        <v>0</v>
      </c>
      <c r="V312" s="84">
        <f t="shared" si="69"/>
        <v>0</v>
      </c>
      <c r="W312" s="84">
        <f t="shared" si="69"/>
        <v>0</v>
      </c>
      <c r="X312" s="84">
        <f t="shared" si="69"/>
        <v>0</v>
      </c>
      <c r="Y312" s="84">
        <f t="shared" si="69"/>
        <v>0</v>
      </c>
      <c r="Z312" s="84">
        <f t="shared" si="69"/>
        <v>0</v>
      </c>
      <c r="AA312" s="84">
        <f t="shared" si="69"/>
        <v>0</v>
      </c>
      <c r="AB312" s="84">
        <f t="shared" si="69"/>
        <v>0</v>
      </c>
      <c r="AC312" s="84">
        <f t="shared" si="69"/>
        <v>0</v>
      </c>
      <c r="AD312" s="84">
        <f t="shared" si="69"/>
        <v>0</v>
      </c>
      <c r="AE312" s="84">
        <f t="shared" si="69"/>
        <v>0</v>
      </c>
      <c r="AF312" s="84">
        <f t="shared" si="69"/>
        <v>0</v>
      </c>
      <c r="AG312" s="84">
        <f t="shared" si="69"/>
        <v>0</v>
      </c>
      <c r="AH312" s="84">
        <f t="shared" si="69"/>
        <v>0</v>
      </c>
      <c r="AI312" s="84">
        <f t="shared" si="69"/>
        <v>0</v>
      </c>
      <c r="AJ312" s="84">
        <f t="shared" si="69"/>
        <v>0</v>
      </c>
      <c r="AK312" s="84">
        <f t="shared" si="69"/>
        <v>0</v>
      </c>
      <c r="AL312" s="84">
        <f t="shared" si="69"/>
        <v>0</v>
      </c>
      <c r="AM312" s="84">
        <f t="shared" si="69"/>
        <v>0</v>
      </c>
      <c r="AN312" s="84">
        <f t="shared" si="69"/>
        <v>0</v>
      </c>
      <c r="AO312" s="84">
        <f t="shared" si="69"/>
        <v>0</v>
      </c>
      <c r="AP312" s="84">
        <f t="shared" si="69"/>
        <v>0</v>
      </c>
      <c r="AQ312" s="84">
        <f t="shared" si="68"/>
        <v>0</v>
      </c>
      <c r="AR312" s="84">
        <f t="shared" si="69"/>
        <v>0</v>
      </c>
      <c r="AS312" s="5"/>
      <c r="AT312" s="84">
        <f t="shared" si="66"/>
        <v>0</v>
      </c>
      <c r="AU312" s="84">
        <f t="shared" si="66"/>
        <v>0</v>
      </c>
      <c r="AV312" s="84">
        <f t="shared" si="66"/>
        <v>0</v>
      </c>
      <c r="AW312" s="84">
        <f t="shared" si="66"/>
        <v>0</v>
      </c>
      <c r="AX312" s="84">
        <f t="shared" si="66"/>
        <v>0</v>
      </c>
      <c r="AY312" s="84">
        <f t="shared" si="66"/>
        <v>0</v>
      </c>
      <c r="AZ312" s="84">
        <f t="shared" si="66"/>
        <v>0</v>
      </c>
      <c r="BA312" s="84">
        <f t="shared" si="66"/>
        <v>0</v>
      </c>
      <c r="BB312" s="84">
        <f t="shared" si="66"/>
        <v>0</v>
      </c>
      <c r="BC312" s="84">
        <f t="shared" si="66"/>
        <v>0</v>
      </c>
      <c r="BD312" s="5"/>
      <c r="BE312" s="5"/>
      <c r="BF312" s="5"/>
      <c r="BG312" s="5"/>
      <c r="BH312" s="5"/>
      <c r="BI312" s="5"/>
      <c r="BJ312" s="5"/>
    </row>
    <row r="313" spans="2:62" hidden="1">
      <c r="B313">
        <f t="shared" si="67"/>
        <v>530</v>
      </c>
      <c r="C313" t="str">
        <f t="shared" si="67"/>
        <v>TRACTAMENTS</v>
      </c>
      <c r="D313" t="str">
        <f t="shared" si="67"/>
        <v>Tractament coure + retenol + purí</v>
      </c>
      <c r="E313" s="82">
        <f t="shared" si="67"/>
        <v>2500</v>
      </c>
      <c r="F313" s="84">
        <f t="shared" si="69"/>
        <v>0</v>
      </c>
      <c r="G313" s="84">
        <f t="shared" si="69"/>
        <v>0</v>
      </c>
      <c r="H313" s="84">
        <f t="shared" si="69"/>
        <v>0</v>
      </c>
      <c r="I313" s="84">
        <f t="shared" si="69"/>
        <v>0</v>
      </c>
      <c r="J313" s="84">
        <f t="shared" si="69"/>
        <v>0</v>
      </c>
      <c r="K313" s="84">
        <f t="shared" si="69"/>
        <v>0</v>
      </c>
      <c r="L313" s="84">
        <f t="shared" si="69"/>
        <v>0</v>
      </c>
      <c r="M313" s="84">
        <f t="shared" si="69"/>
        <v>0</v>
      </c>
      <c r="N313" s="84">
        <f t="shared" si="69"/>
        <v>0</v>
      </c>
      <c r="O313" s="84">
        <f t="shared" si="69"/>
        <v>0</v>
      </c>
      <c r="P313" s="84">
        <f t="shared" si="69"/>
        <v>0</v>
      </c>
      <c r="Q313" s="84">
        <f t="shared" si="69"/>
        <v>0</v>
      </c>
      <c r="R313" s="84">
        <f t="shared" si="69"/>
        <v>0</v>
      </c>
      <c r="S313" s="84">
        <f t="shared" si="69"/>
        <v>0</v>
      </c>
      <c r="T313" s="84">
        <f t="shared" si="69"/>
        <v>0</v>
      </c>
      <c r="U313" s="84">
        <f t="shared" si="69"/>
        <v>0</v>
      </c>
      <c r="V313" s="84">
        <f t="shared" si="69"/>
        <v>0</v>
      </c>
      <c r="W313" s="84">
        <f t="shared" si="69"/>
        <v>0</v>
      </c>
      <c r="X313" s="84">
        <f t="shared" si="69"/>
        <v>0</v>
      </c>
      <c r="Y313" s="84">
        <f t="shared" si="69"/>
        <v>0</v>
      </c>
      <c r="Z313" s="84">
        <f t="shared" si="69"/>
        <v>0</v>
      </c>
      <c r="AA313" s="84">
        <f t="shared" si="69"/>
        <v>0</v>
      </c>
      <c r="AB313" s="84">
        <f t="shared" si="69"/>
        <v>0</v>
      </c>
      <c r="AC313" s="84">
        <f t="shared" si="69"/>
        <v>0</v>
      </c>
      <c r="AD313" s="84">
        <f t="shared" si="69"/>
        <v>0</v>
      </c>
      <c r="AE313" s="84">
        <f t="shared" si="69"/>
        <v>0</v>
      </c>
      <c r="AF313" s="84">
        <f t="shared" si="69"/>
        <v>0</v>
      </c>
      <c r="AG313" s="84">
        <f t="shared" si="69"/>
        <v>0</v>
      </c>
      <c r="AH313" s="84">
        <f t="shared" si="69"/>
        <v>0</v>
      </c>
      <c r="AI313" s="84">
        <f t="shared" si="69"/>
        <v>0</v>
      </c>
      <c r="AJ313" s="84">
        <f t="shared" si="69"/>
        <v>0</v>
      </c>
      <c r="AK313" s="84">
        <f t="shared" si="69"/>
        <v>0</v>
      </c>
      <c r="AL313" s="84">
        <f t="shared" si="69"/>
        <v>0</v>
      </c>
      <c r="AM313" s="84">
        <f t="shared" si="69"/>
        <v>0</v>
      </c>
      <c r="AN313" s="84">
        <f t="shared" si="69"/>
        <v>0</v>
      </c>
      <c r="AO313" s="84">
        <f t="shared" si="69"/>
        <v>0</v>
      </c>
      <c r="AP313" s="84">
        <f t="shared" si="69"/>
        <v>0</v>
      </c>
      <c r="AQ313" s="84">
        <f t="shared" si="68"/>
        <v>0</v>
      </c>
      <c r="AR313" s="84">
        <f t="shared" si="69"/>
        <v>0</v>
      </c>
      <c r="AS313" s="5"/>
      <c r="AT313" s="84">
        <f t="shared" si="66"/>
        <v>0</v>
      </c>
      <c r="AU313" s="84">
        <f t="shared" si="66"/>
        <v>0</v>
      </c>
      <c r="AV313" s="84">
        <f t="shared" si="66"/>
        <v>0</v>
      </c>
      <c r="AW313" s="84">
        <f t="shared" si="66"/>
        <v>0</v>
      </c>
      <c r="AX313" s="84">
        <f t="shared" si="66"/>
        <v>0</v>
      </c>
      <c r="AY313" s="84">
        <f t="shared" si="66"/>
        <v>0</v>
      </c>
      <c r="AZ313" s="84">
        <f t="shared" si="66"/>
        <v>0</v>
      </c>
      <c r="BA313" s="84">
        <f t="shared" si="66"/>
        <v>0</v>
      </c>
      <c r="BB313" s="84">
        <f t="shared" si="66"/>
        <v>0</v>
      </c>
      <c r="BC313" s="84">
        <f t="shared" si="66"/>
        <v>0</v>
      </c>
      <c r="BD313" s="5"/>
      <c r="BE313" s="5"/>
      <c r="BF313" s="5"/>
      <c r="BG313" s="5"/>
      <c r="BH313" s="5"/>
      <c r="BI313" s="5"/>
      <c r="BJ313" s="5"/>
    </row>
    <row r="314" spans="2:62" hidden="1">
      <c r="B314">
        <f t="shared" si="67"/>
        <v>540</v>
      </c>
      <c r="C314" t="str">
        <f t="shared" si="67"/>
        <v>TRACTAMENTS</v>
      </c>
      <c r="D314" t="str">
        <f t="shared" si="67"/>
        <v>Tractament Llimacs (Ferramol)</v>
      </c>
      <c r="E314" s="82">
        <f t="shared" si="67"/>
        <v>2500</v>
      </c>
      <c r="F314" s="84">
        <f t="shared" si="69"/>
        <v>0</v>
      </c>
      <c r="G314" s="84">
        <f t="shared" si="69"/>
        <v>0</v>
      </c>
      <c r="H314" s="84">
        <f t="shared" si="69"/>
        <v>0</v>
      </c>
      <c r="I314" s="84">
        <f t="shared" si="69"/>
        <v>0</v>
      </c>
      <c r="J314" s="84">
        <f t="shared" si="69"/>
        <v>0</v>
      </c>
      <c r="K314" s="84">
        <f t="shared" si="69"/>
        <v>0</v>
      </c>
      <c r="L314" s="84">
        <f t="shared" si="69"/>
        <v>0</v>
      </c>
      <c r="M314" s="84">
        <f t="shared" si="69"/>
        <v>0</v>
      </c>
      <c r="N314" s="84">
        <f t="shared" si="69"/>
        <v>0</v>
      </c>
      <c r="O314" s="84">
        <f t="shared" si="69"/>
        <v>0</v>
      </c>
      <c r="P314" s="84">
        <f t="shared" si="69"/>
        <v>0</v>
      </c>
      <c r="Q314" s="84">
        <f t="shared" si="69"/>
        <v>0</v>
      </c>
      <c r="R314" s="84">
        <f t="shared" si="69"/>
        <v>0</v>
      </c>
      <c r="S314" s="84">
        <f t="shared" si="69"/>
        <v>0</v>
      </c>
      <c r="T314" s="84">
        <f t="shared" si="69"/>
        <v>0</v>
      </c>
      <c r="U314" s="84">
        <f t="shared" si="69"/>
        <v>0</v>
      </c>
      <c r="V314" s="84">
        <f t="shared" si="69"/>
        <v>0</v>
      </c>
      <c r="W314" s="84">
        <f t="shared" si="69"/>
        <v>0</v>
      </c>
      <c r="X314" s="84">
        <f t="shared" si="69"/>
        <v>0</v>
      </c>
      <c r="Y314" s="84">
        <f t="shared" si="69"/>
        <v>0</v>
      </c>
      <c r="Z314" s="84">
        <f t="shared" si="69"/>
        <v>0</v>
      </c>
      <c r="AA314" s="84">
        <f t="shared" si="69"/>
        <v>0</v>
      </c>
      <c r="AB314" s="84">
        <f t="shared" si="69"/>
        <v>0</v>
      </c>
      <c r="AC314" s="84">
        <f t="shared" si="69"/>
        <v>0</v>
      </c>
      <c r="AD314" s="84">
        <f t="shared" si="69"/>
        <v>0</v>
      </c>
      <c r="AE314" s="84">
        <f t="shared" si="69"/>
        <v>0</v>
      </c>
      <c r="AF314" s="84">
        <f t="shared" si="69"/>
        <v>0</v>
      </c>
      <c r="AG314" s="84">
        <f t="shared" ref="AG314:AR314" si="70">+AG79*$E$4/$E314</f>
        <v>0</v>
      </c>
      <c r="AH314" s="84">
        <f t="shared" si="70"/>
        <v>0</v>
      </c>
      <c r="AI314" s="84">
        <f t="shared" si="70"/>
        <v>0</v>
      </c>
      <c r="AJ314" s="84">
        <f t="shared" si="70"/>
        <v>0</v>
      </c>
      <c r="AK314" s="84">
        <f t="shared" si="70"/>
        <v>0</v>
      </c>
      <c r="AL314" s="84">
        <f t="shared" si="70"/>
        <v>0</v>
      </c>
      <c r="AM314" s="84">
        <f t="shared" si="70"/>
        <v>0</v>
      </c>
      <c r="AN314" s="84">
        <f t="shared" si="70"/>
        <v>0</v>
      </c>
      <c r="AO314" s="84">
        <f t="shared" si="70"/>
        <v>0</v>
      </c>
      <c r="AP314" s="84">
        <f t="shared" si="70"/>
        <v>0</v>
      </c>
      <c r="AQ314" s="84">
        <f t="shared" si="68"/>
        <v>0</v>
      </c>
      <c r="AR314" s="84">
        <f t="shared" si="70"/>
        <v>0</v>
      </c>
      <c r="AS314" s="5"/>
      <c r="AT314" s="84">
        <f t="shared" si="66"/>
        <v>0</v>
      </c>
      <c r="AU314" s="84">
        <f t="shared" si="66"/>
        <v>0</v>
      </c>
      <c r="AV314" s="84">
        <f t="shared" si="66"/>
        <v>0</v>
      </c>
      <c r="AW314" s="84">
        <f t="shared" si="66"/>
        <v>0</v>
      </c>
      <c r="AX314" s="84">
        <f t="shared" si="66"/>
        <v>0</v>
      </c>
      <c r="AY314" s="84">
        <f t="shared" si="66"/>
        <v>0</v>
      </c>
      <c r="AZ314" s="84">
        <f t="shared" si="66"/>
        <v>0</v>
      </c>
      <c r="BA314" s="84">
        <f t="shared" si="66"/>
        <v>0</v>
      </c>
      <c r="BB314" s="84">
        <f t="shared" si="66"/>
        <v>0</v>
      </c>
      <c r="BC314" s="84">
        <f t="shared" si="66"/>
        <v>0</v>
      </c>
      <c r="BD314" s="5"/>
      <c r="BE314" s="5"/>
      <c r="BF314" s="5"/>
      <c r="BG314" s="5"/>
      <c r="BH314" s="5"/>
      <c r="BI314" s="5"/>
      <c r="BJ314" s="5"/>
    </row>
    <row r="315" spans="2:62" hidden="1">
      <c r="B315">
        <f t="shared" si="67"/>
        <v>550</v>
      </c>
      <c r="C315" t="str">
        <f t="shared" si="67"/>
        <v>TRACTAMENTS</v>
      </c>
      <c r="D315" t="str">
        <f t="shared" si="67"/>
        <v>Tractament Bacillus + sofre amb bota i 2 persones</v>
      </c>
      <c r="E315" s="82">
        <f t="shared" si="67"/>
        <v>2500</v>
      </c>
      <c r="F315" s="84">
        <f t="shared" ref="F315:AR321" si="71">+F80*$E$4/$E315</f>
        <v>0</v>
      </c>
      <c r="G315" s="84">
        <f t="shared" si="71"/>
        <v>0</v>
      </c>
      <c r="H315" s="84">
        <f t="shared" si="71"/>
        <v>0</v>
      </c>
      <c r="I315" s="84">
        <f t="shared" si="71"/>
        <v>0</v>
      </c>
      <c r="J315" s="84">
        <f t="shared" si="71"/>
        <v>0</v>
      </c>
      <c r="K315" s="84">
        <f t="shared" si="71"/>
        <v>0</v>
      </c>
      <c r="L315" s="84">
        <f t="shared" si="71"/>
        <v>0</v>
      </c>
      <c r="M315" s="84">
        <f t="shared" si="71"/>
        <v>0</v>
      </c>
      <c r="N315" s="84">
        <f t="shared" si="71"/>
        <v>0</v>
      </c>
      <c r="O315" s="84">
        <f t="shared" si="71"/>
        <v>0</v>
      </c>
      <c r="P315" s="84">
        <f t="shared" si="71"/>
        <v>0</v>
      </c>
      <c r="Q315" s="84">
        <f t="shared" si="71"/>
        <v>0</v>
      </c>
      <c r="R315" s="84">
        <f t="shared" si="71"/>
        <v>0</v>
      </c>
      <c r="S315" s="84">
        <f t="shared" si="71"/>
        <v>0</v>
      </c>
      <c r="T315" s="84">
        <f t="shared" si="71"/>
        <v>0</v>
      </c>
      <c r="U315" s="84">
        <f t="shared" si="71"/>
        <v>0</v>
      </c>
      <c r="V315" s="84">
        <f t="shared" si="71"/>
        <v>0</v>
      </c>
      <c r="W315" s="84">
        <f t="shared" si="71"/>
        <v>0</v>
      </c>
      <c r="X315" s="84">
        <f t="shared" si="71"/>
        <v>0</v>
      </c>
      <c r="Y315" s="84">
        <f t="shared" si="71"/>
        <v>0</v>
      </c>
      <c r="Z315" s="84">
        <f t="shared" si="71"/>
        <v>0</v>
      </c>
      <c r="AA315" s="84">
        <f t="shared" si="71"/>
        <v>0</v>
      </c>
      <c r="AB315" s="84">
        <f t="shared" si="71"/>
        <v>0</v>
      </c>
      <c r="AC315" s="84">
        <f t="shared" si="71"/>
        <v>0</v>
      </c>
      <c r="AD315" s="84">
        <f t="shared" si="71"/>
        <v>0</v>
      </c>
      <c r="AE315" s="84">
        <f t="shared" si="71"/>
        <v>0</v>
      </c>
      <c r="AF315" s="84">
        <f t="shared" si="71"/>
        <v>0</v>
      </c>
      <c r="AG315" s="84">
        <f t="shared" si="71"/>
        <v>0</v>
      </c>
      <c r="AH315" s="84">
        <f t="shared" si="71"/>
        <v>0</v>
      </c>
      <c r="AI315" s="84">
        <f t="shared" si="71"/>
        <v>0</v>
      </c>
      <c r="AJ315" s="84">
        <f t="shared" si="71"/>
        <v>0</v>
      </c>
      <c r="AK315" s="84">
        <f t="shared" si="71"/>
        <v>0</v>
      </c>
      <c r="AL315" s="84">
        <f t="shared" si="71"/>
        <v>0</v>
      </c>
      <c r="AM315" s="84">
        <f t="shared" si="71"/>
        <v>0</v>
      </c>
      <c r="AN315" s="84">
        <f t="shared" si="71"/>
        <v>0</v>
      </c>
      <c r="AO315" s="84">
        <f t="shared" si="71"/>
        <v>0</v>
      </c>
      <c r="AP315" s="84">
        <f t="shared" si="71"/>
        <v>0</v>
      </c>
      <c r="AQ315" s="84">
        <f t="shared" si="68"/>
        <v>0</v>
      </c>
      <c r="AR315" s="84">
        <f t="shared" si="71"/>
        <v>0</v>
      </c>
      <c r="AS315" s="5"/>
      <c r="AT315" s="84">
        <f t="shared" si="66"/>
        <v>0</v>
      </c>
      <c r="AU315" s="84">
        <f t="shared" si="66"/>
        <v>0</v>
      </c>
      <c r="AV315" s="84">
        <f t="shared" si="66"/>
        <v>0</v>
      </c>
      <c r="AW315" s="84">
        <f t="shared" si="66"/>
        <v>0</v>
      </c>
      <c r="AX315" s="84">
        <f t="shared" si="66"/>
        <v>0</v>
      </c>
      <c r="AY315" s="84">
        <f t="shared" si="66"/>
        <v>0</v>
      </c>
      <c r="AZ315" s="84">
        <f t="shared" si="66"/>
        <v>0</v>
      </c>
      <c r="BA315" s="84">
        <f t="shared" si="66"/>
        <v>0</v>
      </c>
      <c r="BB315" s="84">
        <f t="shared" si="66"/>
        <v>0</v>
      </c>
      <c r="BC315" s="84">
        <f t="shared" si="66"/>
        <v>0</v>
      </c>
      <c r="BD315" s="5"/>
      <c r="BE315" s="5"/>
      <c r="BF315" s="5"/>
      <c r="BG315" s="5"/>
      <c r="BH315" s="5"/>
      <c r="BI315" s="5"/>
      <c r="BJ315" s="5"/>
    </row>
    <row r="316" spans="2:62" hidden="1">
      <c r="B316">
        <f t="shared" si="67"/>
        <v>560</v>
      </c>
      <c r="C316" t="str">
        <f t="shared" si="67"/>
        <v>TRACTAMENTS</v>
      </c>
      <c r="D316" t="str">
        <f t="shared" si="67"/>
        <v>Tractament Nim + sofre amb bota i 2 persones</v>
      </c>
      <c r="E316" s="82">
        <f t="shared" si="67"/>
        <v>2500</v>
      </c>
      <c r="F316" s="84">
        <f t="shared" si="71"/>
        <v>0</v>
      </c>
      <c r="G316" s="84">
        <f t="shared" si="71"/>
        <v>0</v>
      </c>
      <c r="H316" s="84">
        <f t="shared" si="71"/>
        <v>0</v>
      </c>
      <c r="I316" s="84">
        <f t="shared" si="71"/>
        <v>0</v>
      </c>
      <c r="J316" s="84">
        <f t="shared" si="71"/>
        <v>0</v>
      </c>
      <c r="K316" s="84">
        <f t="shared" si="71"/>
        <v>0</v>
      </c>
      <c r="L316" s="84">
        <f t="shared" si="71"/>
        <v>0</v>
      </c>
      <c r="M316" s="84">
        <f t="shared" si="71"/>
        <v>0</v>
      </c>
      <c r="N316" s="84">
        <f t="shared" si="71"/>
        <v>0</v>
      </c>
      <c r="O316" s="84">
        <f t="shared" si="71"/>
        <v>0</v>
      </c>
      <c r="P316" s="84">
        <f t="shared" si="71"/>
        <v>0</v>
      </c>
      <c r="Q316" s="84">
        <f t="shared" si="71"/>
        <v>0</v>
      </c>
      <c r="R316" s="84">
        <f t="shared" si="71"/>
        <v>0</v>
      </c>
      <c r="S316" s="84">
        <f t="shared" si="71"/>
        <v>0</v>
      </c>
      <c r="T316" s="84">
        <f t="shared" si="71"/>
        <v>0</v>
      </c>
      <c r="U316" s="84">
        <f t="shared" si="71"/>
        <v>0</v>
      </c>
      <c r="V316" s="84">
        <f t="shared" si="71"/>
        <v>0</v>
      </c>
      <c r="W316" s="84">
        <f t="shared" si="71"/>
        <v>0</v>
      </c>
      <c r="X316" s="84">
        <f t="shared" si="71"/>
        <v>0</v>
      </c>
      <c r="Y316" s="84">
        <f t="shared" si="71"/>
        <v>0</v>
      </c>
      <c r="Z316" s="84">
        <f t="shared" si="71"/>
        <v>0</v>
      </c>
      <c r="AA316" s="84">
        <f t="shared" si="71"/>
        <v>0</v>
      </c>
      <c r="AB316" s="84">
        <f t="shared" si="71"/>
        <v>0</v>
      </c>
      <c r="AC316" s="84">
        <f t="shared" si="71"/>
        <v>0</v>
      </c>
      <c r="AD316" s="84">
        <f t="shared" si="71"/>
        <v>0</v>
      </c>
      <c r="AE316" s="84">
        <f t="shared" si="71"/>
        <v>0</v>
      </c>
      <c r="AF316" s="84">
        <f t="shared" si="71"/>
        <v>0</v>
      </c>
      <c r="AG316" s="84">
        <f t="shared" si="71"/>
        <v>0</v>
      </c>
      <c r="AH316" s="84">
        <f t="shared" si="71"/>
        <v>0</v>
      </c>
      <c r="AI316" s="84">
        <f t="shared" si="71"/>
        <v>0</v>
      </c>
      <c r="AJ316" s="84">
        <f t="shared" si="71"/>
        <v>0</v>
      </c>
      <c r="AK316" s="84">
        <f t="shared" si="71"/>
        <v>0</v>
      </c>
      <c r="AL316" s="84">
        <f t="shared" si="71"/>
        <v>0</v>
      </c>
      <c r="AM316" s="84">
        <f t="shared" si="71"/>
        <v>0</v>
      </c>
      <c r="AN316" s="84">
        <f t="shared" si="71"/>
        <v>0</v>
      </c>
      <c r="AO316" s="84">
        <f t="shared" si="71"/>
        <v>0</v>
      </c>
      <c r="AP316" s="84">
        <f t="shared" si="71"/>
        <v>0</v>
      </c>
      <c r="AQ316" s="84">
        <f t="shared" si="68"/>
        <v>0</v>
      </c>
      <c r="AR316" s="84">
        <f t="shared" si="71"/>
        <v>0</v>
      </c>
      <c r="AS316" s="5"/>
      <c r="AT316" s="84">
        <f t="shared" si="66"/>
        <v>0</v>
      </c>
      <c r="AU316" s="84">
        <f t="shared" si="66"/>
        <v>0</v>
      </c>
      <c r="AV316" s="84">
        <f t="shared" si="66"/>
        <v>0</v>
      </c>
      <c r="AW316" s="84">
        <f t="shared" si="66"/>
        <v>0</v>
      </c>
      <c r="AX316" s="84">
        <f t="shared" si="66"/>
        <v>0</v>
      </c>
      <c r="AY316" s="84">
        <f t="shared" si="66"/>
        <v>0</v>
      </c>
      <c r="AZ316" s="84">
        <f t="shared" si="66"/>
        <v>0</v>
      </c>
      <c r="BA316" s="84">
        <f t="shared" si="66"/>
        <v>0</v>
      </c>
      <c r="BB316" s="84">
        <f t="shared" si="66"/>
        <v>0</v>
      </c>
      <c r="BC316" s="84">
        <f t="shared" si="66"/>
        <v>0</v>
      </c>
      <c r="BD316" s="5"/>
      <c r="BE316" s="5"/>
      <c r="BF316" s="5"/>
      <c r="BG316" s="5"/>
      <c r="BH316" s="5"/>
      <c r="BI316" s="5"/>
      <c r="BJ316" s="5"/>
    </row>
    <row r="317" spans="2:62" hidden="1">
      <c r="B317">
        <f t="shared" si="67"/>
        <v>570</v>
      </c>
      <c r="C317" t="str">
        <f t="shared" si="67"/>
        <v>TRACTAMENTS</v>
      </c>
      <c r="D317" t="str">
        <f t="shared" si="67"/>
        <v>Tractament sofre amb bota i 2 persones</v>
      </c>
      <c r="E317" s="82">
        <f t="shared" si="67"/>
        <v>2500</v>
      </c>
      <c r="F317" s="84">
        <f t="shared" si="71"/>
        <v>0</v>
      </c>
      <c r="G317" s="84">
        <f t="shared" si="71"/>
        <v>0</v>
      </c>
      <c r="H317" s="84">
        <f t="shared" si="71"/>
        <v>0</v>
      </c>
      <c r="I317" s="84">
        <f t="shared" si="71"/>
        <v>0</v>
      </c>
      <c r="J317" s="84">
        <f t="shared" si="71"/>
        <v>0</v>
      </c>
      <c r="K317" s="84">
        <f t="shared" si="71"/>
        <v>0</v>
      </c>
      <c r="L317" s="84">
        <f t="shared" si="71"/>
        <v>0</v>
      </c>
      <c r="M317" s="84">
        <f t="shared" si="71"/>
        <v>0</v>
      </c>
      <c r="N317" s="84">
        <f t="shared" si="71"/>
        <v>0</v>
      </c>
      <c r="O317" s="84">
        <f t="shared" si="71"/>
        <v>0</v>
      </c>
      <c r="P317" s="84">
        <f t="shared" si="71"/>
        <v>0</v>
      </c>
      <c r="Q317" s="84">
        <f t="shared" si="71"/>
        <v>0</v>
      </c>
      <c r="R317" s="84">
        <f t="shared" si="71"/>
        <v>0</v>
      </c>
      <c r="S317" s="84">
        <f t="shared" si="71"/>
        <v>0</v>
      </c>
      <c r="T317" s="84">
        <f t="shared" si="71"/>
        <v>0</v>
      </c>
      <c r="U317" s="84">
        <f t="shared" si="71"/>
        <v>0</v>
      </c>
      <c r="V317" s="84">
        <f t="shared" si="71"/>
        <v>0</v>
      </c>
      <c r="W317" s="84">
        <f t="shared" si="71"/>
        <v>0</v>
      </c>
      <c r="X317" s="84">
        <f t="shared" si="71"/>
        <v>0</v>
      </c>
      <c r="Y317" s="84">
        <f t="shared" si="71"/>
        <v>0</v>
      </c>
      <c r="Z317" s="84">
        <f t="shared" si="71"/>
        <v>0</v>
      </c>
      <c r="AA317" s="84">
        <f t="shared" si="71"/>
        <v>0</v>
      </c>
      <c r="AB317" s="84">
        <f t="shared" si="71"/>
        <v>0</v>
      </c>
      <c r="AC317" s="84">
        <f t="shared" si="71"/>
        <v>0</v>
      </c>
      <c r="AD317" s="84">
        <f t="shared" si="71"/>
        <v>0</v>
      </c>
      <c r="AE317" s="84">
        <f t="shared" si="71"/>
        <v>0</v>
      </c>
      <c r="AF317" s="84">
        <f t="shared" si="71"/>
        <v>0</v>
      </c>
      <c r="AG317" s="84">
        <f t="shared" si="71"/>
        <v>0</v>
      </c>
      <c r="AH317" s="84">
        <f t="shared" si="71"/>
        <v>0</v>
      </c>
      <c r="AI317" s="84">
        <f t="shared" si="71"/>
        <v>0</v>
      </c>
      <c r="AJ317" s="84">
        <f t="shared" si="71"/>
        <v>0</v>
      </c>
      <c r="AK317" s="84">
        <f t="shared" si="71"/>
        <v>0</v>
      </c>
      <c r="AL317" s="84">
        <f t="shared" si="71"/>
        <v>0</v>
      </c>
      <c r="AM317" s="84">
        <f t="shared" si="71"/>
        <v>0</v>
      </c>
      <c r="AN317" s="84">
        <f t="shared" si="71"/>
        <v>0</v>
      </c>
      <c r="AO317" s="84">
        <f t="shared" si="71"/>
        <v>0</v>
      </c>
      <c r="AP317" s="84">
        <f t="shared" si="71"/>
        <v>0</v>
      </c>
      <c r="AQ317" s="84">
        <f t="shared" si="68"/>
        <v>0</v>
      </c>
      <c r="AR317" s="84">
        <f t="shared" si="71"/>
        <v>0</v>
      </c>
      <c r="AS317" s="5"/>
      <c r="AT317" s="84">
        <f t="shared" si="66"/>
        <v>0</v>
      </c>
      <c r="AU317" s="84">
        <f t="shared" si="66"/>
        <v>0</v>
      </c>
      <c r="AV317" s="84">
        <f t="shared" si="66"/>
        <v>0</v>
      </c>
      <c r="AW317" s="84">
        <f t="shared" si="66"/>
        <v>0</v>
      </c>
      <c r="AX317" s="84">
        <f t="shared" si="66"/>
        <v>0</v>
      </c>
      <c r="AY317" s="84">
        <f t="shared" si="66"/>
        <v>0</v>
      </c>
      <c r="AZ317" s="84">
        <f t="shared" si="66"/>
        <v>0</v>
      </c>
      <c r="BA317" s="84">
        <f t="shared" si="66"/>
        <v>0</v>
      </c>
      <c r="BB317" s="84">
        <f t="shared" si="66"/>
        <v>0</v>
      </c>
      <c r="BC317" s="84">
        <f t="shared" si="66"/>
        <v>0</v>
      </c>
      <c r="BD317" s="5"/>
      <c r="BE317" s="5"/>
      <c r="BF317" s="5"/>
      <c r="BG317" s="5"/>
      <c r="BH317" s="5"/>
      <c r="BI317" s="5"/>
      <c r="BJ317" s="5"/>
    </row>
    <row r="318" spans="2:62" hidden="1">
      <c r="B318">
        <f t="shared" si="67"/>
        <v>610</v>
      </c>
      <c r="C318" t="str">
        <f t="shared" si="67"/>
        <v>DESHERBAT</v>
      </c>
      <c r="D318" t="str">
        <f t="shared" si="67"/>
        <v>Desherbat amb tractor</v>
      </c>
      <c r="E318" s="82">
        <f t="shared" si="67"/>
        <v>2500</v>
      </c>
      <c r="F318" s="84">
        <f t="shared" si="71"/>
        <v>0</v>
      </c>
      <c r="G318" s="84">
        <f t="shared" si="71"/>
        <v>0</v>
      </c>
      <c r="H318" s="84">
        <f t="shared" si="71"/>
        <v>0</v>
      </c>
      <c r="I318" s="84">
        <f t="shared" si="71"/>
        <v>0</v>
      </c>
      <c r="J318" s="84">
        <f t="shared" si="71"/>
        <v>0</v>
      </c>
      <c r="K318" s="84">
        <f t="shared" si="71"/>
        <v>0</v>
      </c>
      <c r="L318" s="84">
        <f t="shared" si="71"/>
        <v>0</v>
      </c>
      <c r="M318" s="84">
        <f t="shared" si="71"/>
        <v>0</v>
      </c>
      <c r="N318" s="84">
        <f t="shared" si="71"/>
        <v>0</v>
      </c>
      <c r="O318" s="84">
        <f t="shared" si="71"/>
        <v>0</v>
      </c>
      <c r="P318" s="84">
        <f t="shared" si="71"/>
        <v>0</v>
      </c>
      <c r="Q318" s="84">
        <f t="shared" si="71"/>
        <v>0</v>
      </c>
      <c r="R318" s="84">
        <f t="shared" si="71"/>
        <v>0</v>
      </c>
      <c r="S318" s="84">
        <f t="shared" si="71"/>
        <v>0</v>
      </c>
      <c r="T318" s="84">
        <f t="shared" si="71"/>
        <v>0</v>
      </c>
      <c r="U318" s="84">
        <f t="shared" si="71"/>
        <v>0</v>
      </c>
      <c r="V318" s="84">
        <f t="shared" si="71"/>
        <v>0</v>
      </c>
      <c r="W318" s="84">
        <f t="shared" si="71"/>
        <v>0</v>
      </c>
      <c r="X318" s="84">
        <f t="shared" si="71"/>
        <v>0</v>
      </c>
      <c r="Y318" s="84">
        <f t="shared" si="71"/>
        <v>0</v>
      </c>
      <c r="Z318" s="84">
        <f t="shared" si="71"/>
        <v>0</v>
      </c>
      <c r="AA318" s="84">
        <f t="shared" si="71"/>
        <v>0</v>
      </c>
      <c r="AB318" s="84">
        <f t="shared" si="71"/>
        <v>0</v>
      </c>
      <c r="AC318" s="84">
        <f t="shared" si="71"/>
        <v>0</v>
      </c>
      <c r="AD318" s="84">
        <f t="shared" si="71"/>
        <v>0</v>
      </c>
      <c r="AE318" s="84">
        <f t="shared" si="71"/>
        <v>0</v>
      </c>
      <c r="AF318" s="84">
        <f t="shared" si="71"/>
        <v>0</v>
      </c>
      <c r="AG318" s="84">
        <f t="shared" si="71"/>
        <v>0</v>
      </c>
      <c r="AH318" s="84">
        <f t="shared" si="71"/>
        <v>0</v>
      </c>
      <c r="AI318" s="84">
        <f t="shared" si="71"/>
        <v>0</v>
      </c>
      <c r="AJ318" s="84">
        <f t="shared" si="71"/>
        <v>0</v>
      </c>
      <c r="AK318" s="84">
        <f t="shared" si="71"/>
        <v>0</v>
      </c>
      <c r="AL318" s="84">
        <f t="shared" si="71"/>
        <v>0</v>
      </c>
      <c r="AM318" s="84">
        <f t="shared" si="71"/>
        <v>0</v>
      </c>
      <c r="AN318" s="84">
        <f t="shared" si="71"/>
        <v>0</v>
      </c>
      <c r="AO318" s="84">
        <f t="shared" si="71"/>
        <v>0</v>
      </c>
      <c r="AP318" s="84">
        <f t="shared" si="71"/>
        <v>0</v>
      </c>
      <c r="AQ318" s="84">
        <f t="shared" si="68"/>
        <v>0</v>
      </c>
      <c r="AR318" s="84">
        <f t="shared" si="71"/>
        <v>0</v>
      </c>
      <c r="AS318" s="5"/>
      <c r="AT318" s="84">
        <f t="shared" ref="AT318:BC333" si="72">+AT83*$E$4/$E318</f>
        <v>0</v>
      </c>
      <c r="AU318" s="84">
        <f t="shared" si="72"/>
        <v>0</v>
      </c>
      <c r="AV318" s="84">
        <f t="shared" si="72"/>
        <v>0</v>
      </c>
      <c r="AW318" s="84">
        <f t="shared" si="72"/>
        <v>0</v>
      </c>
      <c r="AX318" s="84">
        <f t="shared" si="72"/>
        <v>0</v>
      </c>
      <c r="AY318" s="84">
        <f t="shared" si="72"/>
        <v>0</v>
      </c>
      <c r="AZ318" s="84">
        <f t="shared" si="72"/>
        <v>0</v>
      </c>
      <c r="BA318" s="84">
        <f t="shared" si="72"/>
        <v>0</v>
      </c>
      <c r="BB318" s="84">
        <f t="shared" si="72"/>
        <v>0</v>
      </c>
      <c r="BC318" s="84">
        <f t="shared" si="72"/>
        <v>0</v>
      </c>
      <c r="BD318" s="5"/>
      <c r="BE318" s="5"/>
      <c r="BF318" s="5"/>
      <c r="BG318" s="5"/>
      <c r="BH318" s="5"/>
      <c r="BI318" s="5"/>
      <c r="BJ318" s="5"/>
    </row>
    <row r="319" spans="2:62" hidden="1">
      <c r="B319">
        <f t="shared" ref="B319:E334" si="73">+B84</f>
        <v>620</v>
      </c>
      <c r="C319" t="str">
        <f t="shared" si="73"/>
        <v>DESHERBAT</v>
      </c>
      <c r="D319" t="str">
        <f t="shared" si="73"/>
        <v>Desherbat amb motocultor</v>
      </c>
      <c r="E319" s="82">
        <f t="shared" si="73"/>
        <v>2500</v>
      </c>
      <c r="F319" s="84">
        <f t="shared" si="71"/>
        <v>0</v>
      </c>
      <c r="G319" s="84">
        <f t="shared" si="71"/>
        <v>0</v>
      </c>
      <c r="H319" s="84">
        <f t="shared" si="71"/>
        <v>0</v>
      </c>
      <c r="I319" s="84">
        <f t="shared" si="71"/>
        <v>0</v>
      </c>
      <c r="J319" s="84">
        <f t="shared" si="71"/>
        <v>0</v>
      </c>
      <c r="K319" s="84">
        <f t="shared" si="71"/>
        <v>0</v>
      </c>
      <c r="L319" s="84">
        <f t="shared" si="71"/>
        <v>0</v>
      </c>
      <c r="M319" s="84">
        <f t="shared" si="71"/>
        <v>0</v>
      </c>
      <c r="N319" s="84">
        <f t="shared" si="71"/>
        <v>0</v>
      </c>
      <c r="O319" s="84">
        <f t="shared" si="71"/>
        <v>0</v>
      </c>
      <c r="P319" s="84">
        <f t="shared" si="71"/>
        <v>0</v>
      </c>
      <c r="Q319" s="84">
        <f t="shared" si="71"/>
        <v>0</v>
      </c>
      <c r="R319" s="84">
        <f t="shared" si="71"/>
        <v>0</v>
      </c>
      <c r="S319" s="84">
        <f t="shared" si="71"/>
        <v>0</v>
      </c>
      <c r="T319" s="84">
        <f t="shared" si="71"/>
        <v>0</v>
      </c>
      <c r="U319" s="84">
        <f t="shared" si="71"/>
        <v>0</v>
      </c>
      <c r="V319" s="84">
        <f t="shared" si="71"/>
        <v>0</v>
      </c>
      <c r="W319" s="84">
        <f t="shared" si="71"/>
        <v>0</v>
      </c>
      <c r="X319" s="84">
        <f t="shared" si="71"/>
        <v>0</v>
      </c>
      <c r="Y319" s="84">
        <f t="shared" si="71"/>
        <v>0</v>
      </c>
      <c r="Z319" s="84">
        <f t="shared" si="71"/>
        <v>0</v>
      </c>
      <c r="AA319" s="84">
        <f t="shared" si="71"/>
        <v>0</v>
      </c>
      <c r="AB319" s="84">
        <f t="shared" si="71"/>
        <v>0</v>
      </c>
      <c r="AC319" s="84">
        <f t="shared" si="71"/>
        <v>0</v>
      </c>
      <c r="AD319" s="84">
        <f t="shared" si="71"/>
        <v>0</v>
      </c>
      <c r="AE319" s="84">
        <f t="shared" si="71"/>
        <v>0</v>
      </c>
      <c r="AF319" s="84">
        <f t="shared" si="71"/>
        <v>0</v>
      </c>
      <c r="AG319" s="84">
        <f t="shared" si="71"/>
        <v>0</v>
      </c>
      <c r="AH319" s="84">
        <f t="shared" si="71"/>
        <v>0</v>
      </c>
      <c r="AI319" s="84">
        <f t="shared" si="71"/>
        <v>0</v>
      </c>
      <c r="AJ319" s="84">
        <f t="shared" si="71"/>
        <v>0</v>
      </c>
      <c r="AK319" s="84">
        <f t="shared" si="71"/>
        <v>0</v>
      </c>
      <c r="AL319" s="84">
        <f t="shared" si="71"/>
        <v>0</v>
      </c>
      <c r="AM319" s="84">
        <f t="shared" si="71"/>
        <v>0</v>
      </c>
      <c r="AN319" s="84">
        <f t="shared" si="71"/>
        <v>0</v>
      </c>
      <c r="AO319" s="84">
        <f t="shared" si="71"/>
        <v>0</v>
      </c>
      <c r="AP319" s="84">
        <f t="shared" si="71"/>
        <v>0</v>
      </c>
      <c r="AQ319" s="84">
        <f t="shared" si="68"/>
        <v>0</v>
      </c>
      <c r="AR319" s="84">
        <f t="shared" si="71"/>
        <v>0</v>
      </c>
      <c r="AS319" s="5"/>
      <c r="AT319" s="84">
        <f t="shared" si="72"/>
        <v>0</v>
      </c>
      <c r="AU319" s="84">
        <f t="shared" si="72"/>
        <v>0</v>
      </c>
      <c r="AV319" s="84">
        <f t="shared" si="72"/>
        <v>0</v>
      </c>
      <c r="AW319" s="84">
        <f t="shared" si="72"/>
        <v>0</v>
      </c>
      <c r="AX319" s="84">
        <f t="shared" si="72"/>
        <v>0</v>
      </c>
      <c r="AY319" s="84">
        <f t="shared" si="72"/>
        <v>0</v>
      </c>
      <c r="AZ319" s="84">
        <f t="shared" si="72"/>
        <v>0</v>
      </c>
      <c r="BA319" s="84">
        <f t="shared" si="72"/>
        <v>0</v>
      </c>
      <c r="BB319" s="84">
        <f t="shared" si="72"/>
        <v>0</v>
      </c>
      <c r="BC319" s="84">
        <f t="shared" si="72"/>
        <v>0</v>
      </c>
      <c r="BD319" s="5"/>
      <c r="BE319" s="5"/>
      <c r="BF319" s="5"/>
      <c r="BG319" s="5"/>
      <c r="BH319" s="5"/>
      <c r="BI319" s="5"/>
      <c r="BJ319" s="5"/>
    </row>
    <row r="320" spans="2:62" hidden="1">
      <c r="B320">
        <f t="shared" si="73"/>
        <v>630</v>
      </c>
      <c r="C320" t="str">
        <f t="shared" si="73"/>
        <v>DESHERBAT</v>
      </c>
      <c r="D320" t="str">
        <f t="shared" si="73"/>
        <v>Desherbat amb motocultor (només part sense plàstic)</v>
      </c>
      <c r="E320" s="82">
        <f t="shared" si="73"/>
        <v>2500</v>
      </c>
      <c r="F320" s="84">
        <f t="shared" si="71"/>
        <v>0</v>
      </c>
      <c r="G320" s="84">
        <f t="shared" si="71"/>
        <v>0</v>
      </c>
      <c r="H320" s="84">
        <f t="shared" si="71"/>
        <v>0</v>
      </c>
      <c r="I320" s="84">
        <f t="shared" si="71"/>
        <v>0</v>
      </c>
      <c r="J320" s="84">
        <f t="shared" si="71"/>
        <v>0</v>
      </c>
      <c r="K320" s="84">
        <f t="shared" si="71"/>
        <v>0</v>
      </c>
      <c r="L320" s="84">
        <f t="shared" si="71"/>
        <v>0</v>
      </c>
      <c r="M320" s="84">
        <f t="shared" si="71"/>
        <v>0</v>
      </c>
      <c r="N320" s="84">
        <f t="shared" si="71"/>
        <v>0</v>
      </c>
      <c r="O320" s="84">
        <f t="shared" si="71"/>
        <v>0</v>
      </c>
      <c r="P320" s="84">
        <f t="shared" si="71"/>
        <v>0</v>
      </c>
      <c r="Q320" s="84">
        <f t="shared" si="71"/>
        <v>0</v>
      </c>
      <c r="R320" s="84">
        <f t="shared" si="71"/>
        <v>0</v>
      </c>
      <c r="S320" s="84">
        <f t="shared" si="71"/>
        <v>0</v>
      </c>
      <c r="T320" s="84">
        <f t="shared" si="71"/>
        <v>0</v>
      </c>
      <c r="U320" s="84">
        <f t="shared" si="71"/>
        <v>0</v>
      </c>
      <c r="V320" s="84">
        <f t="shared" si="71"/>
        <v>0</v>
      </c>
      <c r="W320" s="84">
        <f t="shared" si="71"/>
        <v>0</v>
      </c>
      <c r="X320" s="84">
        <f t="shared" si="71"/>
        <v>0</v>
      </c>
      <c r="Y320" s="84">
        <f t="shared" si="71"/>
        <v>0</v>
      </c>
      <c r="Z320" s="84">
        <f t="shared" si="71"/>
        <v>0</v>
      </c>
      <c r="AA320" s="84">
        <f t="shared" si="71"/>
        <v>0</v>
      </c>
      <c r="AB320" s="84">
        <f t="shared" si="71"/>
        <v>0</v>
      </c>
      <c r="AC320" s="84">
        <f t="shared" si="71"/>
        <v>0</v>
      </c>
      <c r="AD320" s="84">
        <f t="shared" si="71"/>
        <v>0</v>
      </c>
      <c r="AE320" s="84">
        <f t="shared" si="71"/>
        <v>0</v>
      </c>
      <c r="AF320" s="84">
        <f t="shared" si="71"/>
        <v>0</v>
      </c>
      <c r="AG320" s="84">
        <f t="shared" si="71"/>
        <v>0</v>
      </c>
      <c r="AH320" s="84">
        <f t="shared" si="71"/>
        <v>0</v>
      </c>
      <c r="AI320" s="84">
        <f t="shared" si="71"/>
        <v>0</v>
      </c>
      <c r="AJ320" s="84">
        <f t="shared" si="71"/>
        <v>0</v>
      </c>
      <c r="AK320" s="84">
        <f t="shared" si="71"/>
        <v>0</v>
      </c>
      <c r="AL320" s="84">
        <f t="shared" si="71"/>
        <v>0</v>
      </c>
      <c r="AM320" s="84">
        <f t="shared" si="71"/>
        <v>0</v>
      </c>
      <c r="AN320" s="84">
        <f t="shared" si="71"/>
        <v>0</v>
      </c>
      <c r="AO320" s="84">
        <f t="shared" si="71"/>
        <v>0</v>
      </c>
      <c r="AP320" s="84">
        <f t="shared" si="71"/>
        <v>0</v>
      </c>
      <c r="AQ320" s="84">
        <f t="shared" si="68"/>
        <v>0</v>
      </c>
      <c r="AR320" s="84">
        <f t="shared" si="71"/>
        <v>0</v>
      </c>
      <c r="AS320" s="5"/>
      <c r="AT320" s="84">
        <f t="shared" si="72"/>
        <v>0</v>
      </c>
      <c r="AU320" s="84">
        <f t="shared" si="72"/>
        <v>0</v>
      </c>
      <c r="AV320" s="84">
        <f t="shared" si="72"/>
        <v>0</v>
      </c>
      <c r="AW320" s="84">
        <f t="shared" si="72"/>
        <v>0</v>
      </c>
      <c r="AX320" s="84">
        <f t="shared" si="72"/>
        <v>0</v>
      </c>
      <c r="AY320" s="84">
        <f t="shared" si="72"/>
        <v>0</v>
      </c>
      <c r="AZ320" s="84">
        <f t="shared" si="72"/>
        <v>0</v>
      </c>
      <c r="BA320" s="84">
        <f t="shared" si="72"/>
        <v>0</v>
      </c>
      <c r="BB320" s="84">
        <f t="shared" si="72"/>
        <v>0</v>
      </c>
      <c r="BC320" s="84">
        <f t="shared" si="72"/>
        <v>0</v>
      </c>
      <c r="BD320" s="5"/>
      <c r="BE320" s="5"/>
      <c r="BF320" s="5"/>
      <c r="BG320" s="5"/>
      <c r="BH320" s="5"/>
      <c r="BI320" s="5"/>
      <c r="BJ320" s="5"/>
    </row>
    <row r="321" spans="2:62" hidden="1">
      <c r="B321">
        <f t="shared" si="73"/>
        <v>640</v>
      </c>
      <c r="C321" t="str">
        <f t="shared" si="73"/>
        <v>DESHERBAT</v>
      </c>
      <c r="D321" t="str">
        <f t="shared" si="73"/>
        <v>Desherbat manual 2,5h/1.000 m2</v>
      </c>
      <c r="E321" s="82">
        <f t="shared" si="73"/>
        <v>2500</v>
      </c>
      <c r="F321" s="84">
        <f t="shared" si="71"/>
        <v>0</v>
      </c>
      <c r="G321" s="84">
        <f t="shared" si="71"/>
        <v>0</v>
      </c>
      <c r="H321" s="84">
        <f t="shared" si="71"/>
        <v>0</v>
      </c>
      <c r="I321" s="84">
        <f t="shared" si="71"/>
        <v>0</v>
      </c>
      <c r="J321" s="84">
        <f t="shared" si="71"/>
        <v>0</v>
      </c>
      <c r="K321" s="84">
        <f t="shared" si="71"/>
        <v>0</v>
      </c>
      <c r="L321" s="84">
        <f t="shared" si="71"/>
        <v>0</v>
      </c>
      <c r="M321" s="84">
        <f t="shared" si="71"/>
        <v>0</v>
      </c>
      <c r="N321" s="84">
        <f t="shared" si="71"/>
        <v>0</v>
      </c>
      <c r="O321" s="84">
        <f t="shared" si="71"/>
        <v>0</v>
      </c>
      <c r="P321" s="84">
        <f t="shared" si="71"/>
        <v>0</v>
      </c>
      <c r="Q321" s="84">
        <f t="shared" si="71"/>
        <v>0</v>
      </c>
      <c r="R321" s="84">
        <f t="shared" si="71"/>
        <v>0</v>
      </c>
      <c r="S321" s="84">
        <f t="shared" si="71"/>
        <v>0</v>
      </c>
      <c r="T321" s="84">
        <f t="shared" si="71"/>
        <v>0</v>
      </c>
      <c r="U321" s="84">
        <f t="shared" si="71"/>
        <v>0</v>
      </c>
      <c r="V321" s="84">
        <f t="shared" si="71"/>
        <v>0</v>
      </c>
      <c r="W321" s="84">
        <f t="shared" si="71"/>
        <v>0</v>
      </c>
      <c r="X321" s="84">
        <f t="shared" si="71"/>
        <v>0</v>
      </c>
      <c r="Y321" s="84">
        <f t="shared" si="71"/>
        <v>0</v>
      </c>
      <c r="Z321" s="84">
        <f t="shared" si="71"/>
        <v>0</v>
      </c>
      <c r="AA321" s="84">
        <f t="shared" si="71"/>
        <v>0</v>
      </c>
      <c r="AB321" s="84">
        <f t="shared" si="71"/>
        <v>0</v>
      </c>
      <c r="AC321" s="84">
        <f t="shared" si="71"/>
        <v>0</v>
      </c>
      <c r="AD321" s="84">
        <f t="shared" si="71"/>
        <v>0</v>
      </c>
      <c r="AE321" s="84">
        <f t="shared" si="71"/>
        <v>0</v>
      </c>
      <c r="AF321" s="84">
        <f t="shared" si="71"/>
        <v>0</v>
      </c>
      <c r="AG321" s="84">
        <f t="shared" ref="AG321:AR321" si="74">+AG86*$E$4/$E321</f>
        <v>0</v>
      </c>
      <c r="AH321" s="84">
        <f t="shared" si="74"/>
        <v>0</v>
      </c>
      <c r="AI321" s="84">
        <f t="shared" si="74"/>
        <v>0</v>
      </c>
      <c r="AJ321" s="84">
        <f t="shared" si="74"/>
        <v>0</v>
      </c>
      <c r="AK321" s="84">
        <f t="shared" si="74"/>
        <v>0</v>
      </c>
      <c r="AL321" s="84">
        <f t="shared" si="74"/>
        <v>0</v>
      </c>
      <c r="AM321" s="84">
        <f t="shared" si="74"/>
        <v>0</v>
      </c>
      <c r="AN321" s="84">
        <f t="shared" si="74"/>
        <v>0</v>
      </c>
      <c r="AO321" s="84">
        <f t="shared" si="74"/>
        <v>0</v>
      </c>
      <c r="AP321" s="84">
        <f t="shared" si="74"/>
        <v>0</v>
      </c>
      <c r="AQ321" s="84">
        <f t="shared" si="68"/>
        <v>0</v>
      </c>
      <c r="AR321" s="84">
        <f t="shared" si="74"/>
        <v>0</v>
      </c>
      <c r="AS321" s="5"/>
      <c r="AT321" s="84">
        <f t="shared" si="72"/>
        <v>0</v>
      </c>
      <c r="AU321" s="84">
        <f t="shared" si="72"/>
        <v>0</v>
      </c>
      <c r="AV321" s="84">
        <f t="shared" si="72"/>
        <v>0</v>
      </c>
      <c r="AW321" s="84">
        <f t="shared" si="72"/>
        <v>0</v>
      </c>
      <c r="AX321" s="84">
        <f t="shared" si="72"/>
        <v>0</v>
      </c>
      <c r="AY321" s="84">
        <f t="shared" si="72"/>
        <v>0</v>
      </c>
      <c r="AZ321" s="84">
        <f t="shared" si="72"/>
        <v>0</v>
      </c>
      <c r="BA321" s="84">
        <f t="shared" si="72"/>
        <v>0</v>
      </c>
      <c r="BB321" s="84">
        <f t="shared" si="72"/>
        <v>0</v>
      </c>
      <c r="BC321" s="84">
        <f t="shared" si="72"/>
        <v>0</v>
      </c>
      <c r="BD321" s="5"/>
      <c r="BE321" s="5"/>
      <c r="BF321" s="5"/>
      <c r="BG321" s="5"/>
      <c r="BH321" s="5"/>
      <c r="BI321" s="5"/>
      <c r="BJ321" s="5"/>
    </row>
    <row r="322" spans="2:62" hidden="1">
      <c r="B322">
        <f t="shared" si="73"/>
        <v>650</v>
      </c>
      <c r="C322" t="str">
        <f t="shared" si="73"/>
        <v>DESHERBAT</v>
      </c>
      <c r="D322" t="str">
        <f t="shared" si="73"/>
        <v>Desherbat manual 5h/1.000  m2</v>
      </c>
      <c r="E322" s="82">
        <f t="shared" si="73"/>
        <v>2500</v>
      </c>
      <c r="F322" s="84">
        <f t="shared" ref="F322:AR328" si="75">+F87*$E$4/$E322</f>
        <v>0</v>
      </c>
      <c r="G322" s="84">
        <f t="shared" si="75"/>
        <v>0</v>
      </c>
      <c r="H322" s="84">
        <f t="shared" si="75"/>
        <v>0</v>
      </c>
      <c r="I322" s="84">
        <f t="shared" si="75"/>
        <v>0</v>
      </c>
      <c r="J322" s="84">
        <f t="shared" si="75"/>
        <v>0</v>
      </c>
      <c r="K322" s="84">
        <f t="shared" si="75"/>
        <v>0</v>
      </c>
      <c r="L322" s="84">
        <f t="shared" si="75"/>
        <v>0</v>
      </c>
      <c r="M322" s="84">
        <f t="shared" si="75"/>
        <v>0</v>
      </c>
      <c r="N322" s="84">
        <f t="shared" si="75"/>
        <v>0</v>
      </c>
      <c r="O322" s="84">
        <f t="shared" si="75"/>
        <v>0</v>
      </c>
      <c r="P322" s="84">
        <f t="shared" si="75"/>
        <v>0</v>
      </c>
      <c r="Q322" s="84">
        <f t="shared" si="75"/>
        <v>0</v>
      </c>
      <c r="R322" s="84">
        <f t="shared" si="75"/>
        <v>0</v>
      </c>
      <c r="S322" s="84">
        <f t="shared" si="75"/>
        <v>0</v>
      </c>
      <c r="T322" s="84">
        <f t="shared" si="75"/>
        <v>0</v>
      </c>
      <c r="U322" s="84">
        <f t="shared" si="75"/>
        <v>0</v>
      </c>
      <c r="V322" s="84">
        <f t="shared" si="75"/>
        <v>0</v>
      </c>
      <c r="W322" s="84">
        <f t="shared" si="75"/>
        <v>0</v>
      </c>
      <c r="X322" s="84">
        <f t="shared" si="75"/>
        <v>0</v>
      </c>
      <c r="Y322" s="84">
        <f t="shared" si="75"/>
        <v>0</v>
      </c>
      <c r="Z322" s="84">
        <f t="shared" si="75"/>
        <v>0</v>
      </c>
      <c r="AA322" s="84">
        <f t="shared" si="75"/>
        <v>0</v>
      </c>
      <c r="AB322" s="84">
        <f t="shared" si="75"/>
        <v>0</v>
      </c>
      <c r="AC322" s="84">
        <f t="shared" si="75"/>
        <v>0</v>
      </c>
      <c r="AD322" s="84">
        <f t="shared" si="75"/>
        <v>0</v>
      </c>
      <c r="AE322" s="84">
        <f t="shared" si="75"/>
        <v>0</v>
      </c>
      <c r="AF322" s="84">
        <f t="shared" si="75"/>
        <v>0</v>
      </c>
      <c r="AG322" s="84">
        <f t="shared" si="75"/>
        <v>0</v>
      </c>
      <c r="AH322" s="84">
        <f t="shared" si="75"/>
        <v>0</v>
      </c>
      <c r="AI322" s="84">
        <f t="shared" si="75"/>
        <v>0</v>
      </c>
      <c r="AJ322" s="84">
        <f t="shared" si="75"/>
        <v>0</v>
      </c>
      <c r="AK322" s="84">
        <f t="shared" si="75"/>
        <v>0</v>
      </c>
      <c r="AL322" s="84">
        <f t="shared" si="75"/>
        <v>0</v>
      </c>
      <c r="AM322" s="84">
        <f t="shared" si="75"/>
        <v>0</v>
      </c>
      <c r="AN322" s="84">
        <f t="shared" si="75"/>
        <v>0</v>
      </c>
      <c r="AO322" s="84">
        <f t="shared" si="75"/>
        <v>0</v>
      </c>
      <c r="AP322" s="84">
        <f t="shared" si="75"/>
        <v>0</v>
      </c>
      <c r="AQ322" s="84">
        <f t="shared" si="68"/>
        <v>0</v>
      </c>
      <c r="AR322" s="84">
        <f t="shared" si="75"/>
        <v>0</v>
      </c>
      <c r="AS322" s="5"/>
      <c r="AT322" s="84">
        <f t="shared" si="72"/>
        <v>0</v>
      </c>
      <c r="AU322" s="84">
        <f t="shared" si="72"/>
        <v>0</v>
      </c>
      <c r="AV322" s="84">
        <f t="shared" si="72"/>
        <v>0</v>
      </c>
      <c r="AW322" s="84">
        <f t="shared" si="72"/>
        <v>0</v>
      </c>
      <c r="AX322" s="84">
        <f t="shared" si="72"/>
        <v>0</v>
      </c>
      <c r="AY322" s="84">
        <f t="shared" si="72"/>
        <v>0</v>
      </c>
      <c r="AZ322" s="84">
        <f t="shared" si="72"/>
        <v>0</v>
      </c>
      <c r="BA322" s="84">
        <f t="shared" si="72"/>
        <v>0</v>
      </c>
      <c r="BB322" s="84">
        <f t="shared" si="72"/>
        <v>0</v>
      </c>
      <c r="BC322" s="84">
        <f t="shared" si="72"/>
        <v>0</v>
      </c>
      <c r="BD322" s="5"/>
      <c r="BE322" s="5"/>
      <c r="BF322" s="5"/>
      <c r="BG322" s="5"/>
      <c r="BH322" s="5"/>
      <c r="BI322" s="5"/>
      <c r="BJ322" s="5"/>
    </row>
    <row r="323" spans="2:62" hidden="1">
      <c r="B323">
        <f t="shared" si="73"/>
        <v>660</v>
      </c>
      <c r="C323" t="str">
        <f t="shared" si="73"/>
        <v>DESHERBAT</v>
      </c>
      <c r="D323" t="str">
        <f t="shared" si="73"/>
        <v>Desherbat manual 6,5h/1.000  m2</v>
      </c>
      <c r="E323" s="82">
        <f t="shared" si="73"/>
        <v>2500</v>
      </c>
      <c r="F323" s="84">
        <f t="shared" si="75"/>
        <v>0</v>
      </c>
      <c r="G323" s="84">
        <f t="shared" si="75"/>
        <v>0</v>
      </c>
      <c r="H323" s="84">
        <f t="shared" si="75"/>
        <v>0</v>
      </c>
      <c r="I323" s="84">
        <f t="shared" si="75"/>
        <v>0</v>
      </c>
      <c r="J323" s="84">
        <f t="shared" si="75"/>
        <v>0</v>
      </c>
      <c r="K323" s="84">
        <f t="shared" si="75"/>
        <v>0</v>
      </c>
      <c r="L323" s="84">
        <f t="shared" si="75"/>
        <v>0</v>
      </c>
      <c r="M323" s="84">
        <f t="shared" si="75"/>
        <v>0</v>
      </c>
      <c r="N323" s="84">
        <f t="shared" si="75"/>
        <v>0</v>
      </c>
      <c r="O323" s="84">
        <f t="shared" si="75"/>
        <v>0</v>
      </c>
      <c r="P323" s="84">
        <f t="shared" si="75"/>
        <v>0</v>
      </c>
      <c r="Q323" s="84">
        <f t="shared" si="75"/>
        <v>0</v>
      </c>
      <c r="R323" s="84">
        <f t="shared" si="75"/>
        <v>0</v>
      </c>
      <c r="S323" s="84">
        <f t="shared" si="75"/>
        <v>0</v>
      </c>
      <c r="T323" s="84">
        <f t="shared" si="75"/>
        <v>0</v>
      </c>
      <c r="U323" s="84">
        <f t="shared" si="75"/>
        <v>0</v>
      </c>
      <c r="V323" s="84">
        <f t="shared" si="75"/>
        <v>0</v>
      </c>
      <c r="W323" s="84">
        <f t="shared" si="75"/>
        <v>0</v>
      </c>
      <c r="X323" s="84">
        <f t="shared" si="75"/>
        <v>0</v>
      </c>
      <c r="Y323" s="84">
        <f t="shared" si="75"/>
        <v>0</v>
      </c>
      <c r="Z323" s="84">
        <f t="shared" si="75"/>
        <v>0</v>
      </c>
      <c r="AA323" s="84">
        <f t="shared" si="75"/>
        <v>0</v>
      </c>
      <c r="AB323" s="84">
        <f t="shared" si="75"/>
        <v>0</v>
      </c>
      <c r="AC323" s="84">
        <f t="shared" si="75"/>
        <v>0</v>
      </c>
      <c r="AD323" s="84">
        <f t="shared" si="75"/>
        <v>0</v>
      </c>
      <c r="AE323" s="84">
        <f t="shared" si="75"/>
        <v>0</v>
      </c>
      <c r="AF323" s="84">
        <f t="shared" si="75"/>
        <v>0</v>
      </c>
      <c r="AG323" s="84">
        <f t="shared" si="75"/>
        <v>0</v>
      </c>
      <c r="AH323" s="84">
        <f t="shared" si="75"/>
        <v>0</v>
      </c>
      <c r="AI323" s="84">
        <f t="shared" si="75"/>
        <v>0</v>
      </c>
      <c r="AJ323" s="84">
        <f t="shared" si="75"/>
        <v>0</v>
      </c>
      <c r="AK323" s="84">
        <f t="shared" si="75"/>
        <v>0</v>
      </c>
      <c r="AL323" s="84">
        <f t="shared" si="75"/>
        <v>0</v>
      </c>
      <c r="AM323" s="84">
        <f t="shared" si="75"/>
        <v>0</v>
      </c>
      <c r="AN323" s="84">
        <f t="shared" si="75"/>
        <v>0</v>
      </c>
      <c r="AO323" s="84">
        <f t="shared" si="75"/>
        <v>0</v>
      </c>
      <c r="AP323" s="84">
        <f t="shared" si="75"/>
        <v>0</v>
      </c>
      <c r="AQ323" s="84">
        <f t="shared" si="75"/>
        <v>0</v>
      </c>
      <c r="AR323" s="84">
        <f t="shared" si="75"/>
        <v>0</v>
      </c>
      <c r="AS323" s="5"/>
      <c r="AT323" s="84">
        <f t="shared" si="72"/>
        <v>0</v>
      </c>
      <c r="AU323" s="84">
        <f t="shared" si="72"/>
        <v>0</v>
      </c>
      <c r="AV323" s="84">
        <f t="shared" si="72"/>
        <v>0</v>
      </c>
      <c r="AW323" s="84">
        <f t="shared" si="72"/>
        <v>0</v>
      </c>
      <c r="AX323" s="84">
        <f t="shared" si="72"/>
        <v>0</v>
      </c>
      <c r="AY323" s="84">
        <f t="shared" si="72"/>
        <v>0</v>
      </c>
      <c r="AZ323" s="84">
        <f t="shared" si="72"/>
        <v>0</v>
      </c>
      <c r="BA323" s="84">
        <f t="shared" si="72"/>
        <v>0</v>
      </c>
      <c r="BB323" s="84">
        <f t="shared" si="72"/>
        <v>0</v>
      </c>
      <c r="BC323" s="84">
        <f t="shared" si="72"/>
        <v>0</v>
      </c>
      <c r="BD323" s="5"/>
      <c r="BE323" s="5"/>
      <c r="BF323" s="5"/>
      <c r="BG323" s="5"/>
      <c r="BH323" s="5"/>
      <c r="BI323" s="5"/>
      <c r="BJ323" s="5"/>
    </row>
    <row r="324" spans="2:62" hidden="1">
      <c r="B324">
        <f t="shared" si="73"/>
        <v>670</v>
      </c>
      <c r="C324" t="str">
        <f t="shared" si="73"/>
        <v>DESHERBAT</v>
      </c>
      <c r="D324" t="str">
        <f t="shared" si="73"/>
        <v>Calçar-desherbar</v>
      </c>
      <c r="E324" s="82">
        <f t="shared" si="73"/>
        <v>2500</v>
      </c>
      <c r="F324" s="84">
        <f t="shared" si="75"/>
        <v>0</v>
      </c>
      <c r="G324" s="84">
        <f t="shared" si="75"/>
        <v>0</v>
      </c>
      <c r="H324" s="84">
        <f t="shared" si="75"/>
        <v>0</v>
      </c>
      <c r="I324" s="84">
        <f t="shared" si="75"/>
        <v>0</v>
      </c>
      <c r="J324" s="84">
        <f t="shared" si="75"/>
        <v>0</v>
      </c>
      <c r="K324" s="84">
        <f t="shared" si="75"/>
        <v>0</v>
      </c>
      <c r="L324" s="84">
        <f t="shared" si="75"/>
        <v>0</v>
      </c>
      <c r="M324" s="84">
        <f t="shared" si="75"/>
        <v>0</v>
      </c>
      <c r="N324" s="84">
        <f t="shared" si="75"/>
        <v>0</v>
      </c>
      <c r="O324" s="84">
        <f t="shared" si="75"/>
        <v>0</v>
      </c>
      <c r="P324" s="84">
        <f t="shared" si="75"/>
        <v>0</v>
      </c>
      <c r="Q324" s="84">
        <f t="shared" si="75"/>
        <v>0</v>
      </c>
      <c r="R324" s="84">
        <f t="shared" si="75"/>
        <v>0</v>
      </c>
      <c r="S324" s="84">
        <f t="shared" si="75"/>
        <v>0</v>
      </c>
      <c r="T324" s="84">
        <f t="shared" si="75"/>
        <v>0</v>
      </c>
      <c r="U324" s="84">
        <f t="shared" si="75"/>
        <v>0</v>
      </c>
      <c r="V324" s="84">
        <f t="shared" si="75"/>
        <v>0</v>
      </c>
      <c r="W324" s="84">
        <f t="shared" si="75"/>
        <v>0</v>
      </c>
      <c r="X324" s="84">
        <f t="shared" si="75"/>
        <v>0</v>
      </c>
      <c r="Y324" s="84">
        <f t="shared" si="75"/>
        <v>0</v>
      </c>
      <c r="Z324" s="84">
        <f t="shared" si="75"/>
        <v>0</v>
      </c>
      <c r="AA324" s="84">
        <f t="shared" si="75"/>
        <v>0</v>
      </c>
      <c r="AB324" s="84">
        <f t="shared" si="75"/>
        <v>0</v>
      </c>
      <c r="AC324" s="84">
        <f t="shared" si="75"/>
        <v>0</v>
      </c>
      <c r="AD324" s="84">
        <f t="shared" si="75"/>
        <v>0</v>
      </c>
      <c r="AE324" s="84">
        <f t="shared" si="75"/>
        <v>0</v>
      </c>
      <c r="AF324" s="84">
        <f t="shared" si="75"/>
        <v>0</v>
      </c>
      <c r="AG324" s="84">
        <f t="shared" si="75"/>
        <v>0</v>
      </c>
      <c r="AH324" s="84">
        <f t="shared" si="75"/>
        <v>0</v>
      </c>
      <c r="AI324" s="84">
        <f t="shared" si="75"/>
        <v>0</v>
      </c>
      <c r="AJ324" s="84">
        <f t="shared" si="75"/>
        <v>0</v>
      </c>
      <c r="AK324" s="84">
        <f t="shared" si="75"/>
        <v>0</v>
      </c>
      <c r="AL324" s="84">
        <f t="shared" si="75"/>
        <v>0</v>
      </c>
      <c r="AM324" s="84">
        <f t="shared" si="75"/>
        <v>0</v>
      </c>
      <c r="AN324" s="84">
        <f t="shared" si="75"/>
        <v>0</v>
      </c>
      <c r="AO324" s="84">
        <f t="shared" si="75"/>
        <v>0</v>
      </c>
      <c r="AP324" s="84">
        <f t="shared" si="75"/>
        <v>0</v>
      </c>
      <c r="AQ324" s="84">
        <f t="shared" si="75"/>
        <v>0</v>
      </c>
      <c r="AR324" s="84">
        <f t="shared" si="75"/>
        <v>0</v>
      </c>
      <c r="AS324" s="5"/>
      <c r="AT324" s="84">
        <f t="shared" si="72"/>
        <v>0</v>
      </c>
      <c r="AU324" s="84">
        <f t="shared" si="72"/>
        <v>0</v>
      </c>
      <c r="AV324" s="84">
        <f t="shared" si="72"/>
        <v>0</v>
      </c>
      <c r="AW324" s="84">
        <f t="shared" si="72"/>
        <v>0</v>
      </c>
      <c r="AX324" s="84">
        <f t="shared" si="72"/>
        <v>0</v>
      </c>
      <c r="AY324" s="84">
        <f t="shared" si="72"/>
        <v>0</v>
      </c>
      <c r="AZ324" s="84">
        <f t="shared" si="72"/>
        <v>0</v>
      </c>
      <c r="BA324" s="84">
        <f t="shared" si="72"/>
        <v>0</v>
      </c>
      <c r="BB324" s="84">
        <f t="shared" si="72"/>
        <v>0</v>
      </c>
      <c r="BC324" s="84">
        <f t="shared" si="72"/>
        <v>0</v>
      </c>
      <c r="BD324" s="5"/>
      <c r="BE324" s="5"/>
      <c r="BF324" s="5"/>
      <c r="BG324" s="5"/>
      <c r="BH324" s="5"/>
      <c r="BI324" s="5"/>
      <c r="BJ324" s="5"/>
    </row>
    <row r="325" spans="2:62" hidden="1">
      <c r="B325">
        <f t="shared" si="73"/>
        <v>680</v>
      </c>
      <c r="C325" t="str">
        <f t="shared" si="73"/>
        <v>DESHERBAT</v>
      </c>
      <c r="D325" t="str">
        <f t="shared" si="73"/>
        <v>Col·locar plàstic a mà</v>
      </c>
      <c r="E325" s="82">
        <f t="shared" si="73"/>
        <v>2500</v>
      </c>
      <c r="F325" s="84">
        <f t="shared" si="75"/>
        <v>0</v>
      </c>
      <c r="G325" s="84">
        <f t="shared" si="75"/>
        <v>0</v>
      </c>
      <c r="H325" s="84">
        <f t="shared" si="75"/>
        <v>0</v>
      </c>
      <c r="I325" s="84">
        <f t="shared" si="75"/>
        <v>0</v>
      </c>
      <c r="J325" s="84">
        <f t="shared" si="75"/>
        <v>0</v>
      </c>
      <c r="K325" s="84">
        <f t="shared" si="75"/>
        <v>0</v>
      </c>
      <c r="L325" s="84">
        <f t="shared" si="75"/>
        <v>0</v>
      </c>
      <c r="M325" s="84">
        <f t="shared" si="75"/>
        <v>0</v>
      </c>
      <c r="N325" s="84">
        <f t="shared" si="75"/>
        <v>0</v>
      </c>
      <c r="O325" s="84">
        <f t="shared" si="75"/>
        <v>0</v>
      </c>
      <c r="P325" s="84">
        <f t="shared" si="75"/>
        <v>0</v>
      </c>
      <c r="Q325" s="84">
        <f t="shared" si="75"/>
        <v>0</v>
      </c>
      <c r="R325" s="84">
        <f t="shared" si="75"/>
        <v>0</v>
      </c>
      <c r="S325" s="84">
        <f t="shared" si="75"/>
        <v>0</v>
      </c>
      <c r="T325" s="84">
        <f t="shared" si="75"/>
        <v>0</v>
      </c>
      <c r="U325" s="84">
        <f t="shared" si="75"/>
        <v>0</v>
      </c>
      <c r="V325" s="84">
        <f t="shared" si="75"/>
        <v>0</v>
      </c>
      <c r="W325" s="84">
        <f t="shared" si="75"/>
        <v>0</v>
      </c>
      <c r="X325" s="84">
        <f t="shared" si="75"/>
        <v>0</v>
      </c>
      <c r="Y325" s="84">
        <f t="shared" si="75"/>
        <v>0</v>
      </c>
      <c r="Z325" s="84">
        <f t="shared" si="75"/>
        <v>0</v>
      </c>
      <c r="AA325" s="84">
        <f t="shared" si="75"/>
        <v>0</v>
      </c>
      <c r="AB325" s="84">
        <f t="shared" si="75"/>
        <v>0</v>
      </c>
      <c r="AC325" s="84">
        <f t="shared" si="75"/>
        <v>0</v>
      </c>
      <c r="AD325" s="84">
        <f t="shared" si="75"/>
        <v>0</v>
      </c>
      <c r="AE325" s="84">
        <f t="shared" si="75"/>
        <v>0</v>
      </c>
      <c r="AF325" s="84">
        <f t="shared" si="75"/>
        <v>0</v>
      </c>
      <c r="AG325" s="84">
        <f t="shared" si="75"/>
        <v>0</v>
      </c>
      <c r="AH325" s="84">
        <f t="shared" si="75"/>
        <v>0</v>
      </c>
      <c r="AI325" s="84">
        <f t="shared" si="75"/>
        <v>0</v>
      </c>
      <c r="AJ325" s="84">
        <f t="shared" si="75"/>
        <v>0</v>
      </c>
      <c r="AK325" s="84">
        <f t="shared" si="75"/>
        <v>0</v>
      </c>
      <c r="AL325" s="84">
        <f t="shared" si="75"/>
        <v>0</v>
      </c>
      <c r="AM325" s="84">
        <f t="shared" si="75"/>
        <v>0</v>
      </c>
      <c r="AN325" s="84">
        <f t="shared" si="75"/>
        <v>0</v>
      </c>
      <c r="AO325" s="84">
        <f t="shared" si="75"/>
        <v>0</v>
      </c>
      <c r="AP325" s="84">
        <f t="shared" si="75"/>
        <v>0</v>
      </c>
      <c r="AQ325" s="84">
        <f t="shared" si="75"/>
        <v>0</v>
      </c>
      <c r="AR325" s="84">
        <f t="shared" si="75"/>
        <v>0</v>
      </c>
      <c r="AS325" s="5"/>
      <c r="AT325" s="84">
        <f t="shared" si="72"/>
        <v>0</v>
      </c>
      <c r="AU325" s="84">
        <f t="shared" si="72"/>
        <v>0</v>
      </c>
      <c r="AV325" s="84">
        <f t="shared" si="72"/>
        <v>0</v>
      </c>
      <c r="AW325" s="84">
        <f t="shared" si="72"/>
        <v>0</v>
      </c>
      <c r="AX325" s="84">
        <f t="shared" si="72"/>
        <v>0</v>
      </c>
      <c r="AY325" s="84">
        <f t="shared" si="72"/>
        <v>0</v>
      </c>
      <c r="AZ325" s="84">
        <f t="shared" si="72"/>
        <v>0</v>
      </c>
      <c r="BA325" s="84">
        <f t="shared" si="72"/>
        <v>0</v>
      </c>
      <c r="BB325" s="84">
        <f t="shared" si="72"/>
        <v>0</v>
      </c>
      <c r="BC325" s="84">
        <f t="shared" si="72"/>
        <v>0</v>
      </c>
      <c r="BD325" s="5"/>
      <c r="BE325" s="5"/>
      <c r="BF325" s="5"/>
      <c r="BG325" s="5"/>
      <c r="BH325" s="5"/>
      <c r="BI325" s="5"/>
      <c r="BJ325" s="5"/>
    </row>
    <row r="326" spans="2:62" hidden="1">
      <c r="B326">
        <f t="shared" si="73"/>
        <v>710</v>
      </c>
      <c r="C326" t="str">
        <f t="shared" si="73"/>
        <v xml:space="preserve">ALTRES OPERACIONS </v>
      </c>
      <c r="D326" t="str">
        <f t="shared" si="73"/>
        <v>Clavar i lligar canyes manual</v>
      </c>
      <c r="E326" s="82">
        <f t="shared" si="73"/>
        <v>2500</v>
      </c>
      <c r="F326" s="84">
        <f t="shared" si="75"/>
        <v>0</v>
      </c>
      <c r="G326" s="84">
        <f t="shared" si="75"/>
        <v>0</v>
      </c>
      <c r="H326" s="84">
        <f t="shared" si="75"/>
        <v>0</v>
      </c>
      <c r="I326" s="84">
        <f t="shared" si="75"/>
        <v>0</v>
      </c>
      <c r="J326" s="84">
        <f t="shared" si="75"/>
        <v>0</v>
      </c>
      <c r="K326" s="84">
        <f t="shared" si="75"/>
        <v>0</v>
      </c>
      <c r="L326" s="84">
        <f t="shared" si="75"/>
        <v>0</v>
      </c>
      <c r="M326" s="84">
        <f t="shared" si="75"/>
        <v>0</v>
      </c>
      <c r="N326" s="84">
        <f t="shared" si="75"/>
        <v>0</v>
      </c>
      <c r="O326" s="84">
        <f t="shared" si="75"/>
        <v>0</v>
      </c>
      <c r="P326" s="84">
        <f t="shared" si="75"/>
        <v>0</v>
      </c>
      <c r="Q326" s="84">
        <f t="shared" si="75"/>
        <v>0</v>
      </c>
      <c r="R326" s="84">
        <f t="shared" si="75"/>
        <v>0</v>
      </c>
      <c r="S326" s="84">
        <f t="shared" si="75"/>
        <v>0</v>
      </c>
      <c r="T326" s="84">
        <f t="shared" si="75"/>
        <v>0</v>
      </c>
      <c r="U326" s="84">
        <f t="shared" si="75"/>
        <v>0</v>
      </c>
      <c r="V326" s="84">
        <f t="shared" si="75"/>
        <v>0</v>
      </c>
      <c r="W326" s="84">
        <f t="shared" si="75"/>
        <v>0</v>
      </c>
      <c r="X326" s="84">
        <f t="shared" si="75"/>
        <v>0</v>
      </c>
      <c r="Y326" s="84">
        <f t="shared" si="75"/>
        <v>0</v>
      </c>
      <c r="Z326" s="84">
        <f t="shared" si="75"/>
        <v>0</v>
      </c>
      <c r="AA326" s="84">
        <f t="shared" si="75"/>
        <v>0</v>
      </c>
      <c r="AB326" s="84">
        <f t="shared" si="75"/>
        <v>0</v>
      </c>
      <c r="AC326" s="84">
        <f t="shared" si="75"/>
        <v>0</v>
      </c>
      <c r="AD326" s="84">
        <f t="shared" si="75"/>
        <v>0</v>
      </c>
      <c r="AE326" s="84">
        <f t="shared" si="75"/>
        <v>0</v>
      </c>
      <c r="AF326" s="84">
        <f t="shared" si="75"/>
        <v>0</v>
      </c>
      <c r="AG326" s="84">
        <f t="shared" si="75"/>
        <v>0</v>
      </c>
      <c r="AH326" s="84">
        <f t="shared" si="75"/>
        <v>0</v>
      </c>
      <c r="AI326" s="84">
        <f t="shared" si="75"/>
        <v>0</v>
      </c>
      <c r="AJ326" s="84">
        <f t="shared" si="75"/>
        <v>0</v>
      </c>
      <c r="AK326" s="84">
        <f t="shared" si="75"/>
        <v>0</v>
      </c>
      <c r="AL326" s="84">
        <f t="shared" si="75"/>
        <v>0</v>
      </c>
      <c r="AM326" s="84">
        <f t="shared" si="75"/>
        <v>0</v>
      </c>
      <c r="AN326" s="84">
        <f t="shared" si="75"/>
        <v>0</v>
      </c>
      <c r="AO326" s="84">
        <f t="shared" si="75"/>
        <v>0</v>
      </c>
      <c r="AP326" s="84">
        <f t="shared" si="75"/>
        <v>0</v>
      </c>
      <c r="AQ326" s="84">
        <f t="shared" si="75"/>
        <v>0</v>
      </c>
      <c r="AR326" s="84">
        <f t="shared" si="75"/>
        <v>0</v>
      </c>
      <c r="AS326" s="5"/>
      <c r="AT326" s="84">
        <f t="shared" si="72"/>
        <v>0</v>
      </c>
      <c r="AU326" s="84">
        <f t="shared" si="72"/>
        <v>0</v>
      </c>
      <c r="AV326" s="84">
        <f t="shared" si="72"/>
        <v>0</v>
      </c>
      <c r="AW326" s="84">
        <f t="shared" si="72"/>
        <v>0</v>
      </c>
      <c r="AX326" s="84">
        <f t="shared" si="72"/>
        <v>0</v>
      </c>
      <c r="AY326" s="84">
        <f t="shared" si="72"/>
        <v>0</v>
      </c>
      <c r="AZ326" s="84">
        <f t="shared" si="72"/>
        <v>0</v>
      </c>
      <c r="BA326" s="84">
        <f t="shared" si="72"/>
        <v>0</v>
      </c>
      <c r="BB326" s="84">
        <f t="shared" si="72"/>
        <v>0</v>
      </c>
      <c r="BC326" s="84">
        <f t="shared" si="72"/>
        <v>0</v>
      </c>
      <c r="BD326" s="5"/>
      <c r="BE326" s="5"/>
      <c r="BF326" s="5"/>
      <c r="BG326" s="5"/>
      <c r="BH326" s="5"/>
      <c r="BI326" s="5"/>
      <c r="BJ326" s="5"/>
    </row>
    <row r="327" spans="2:62" hidden="1">
      <c r="B327">
        <f t="shared" si="73"/>
        <v>720</v>
      </c>
      <c r="C327" t="str">
        <f t="shared" si="73"/>
        <v xml:space="preserve">ALTRES OPERACIONS </v>
      </c>
      <c r="D327" t="str">
        <f t="shared" si="73"/>
        <v>Esporgar i lligar tomaqueres</v>
      </c>
      <c r="E327" s="82">
        <f t="shared" si="73"/>
        <v>2500</v>
      </c>
      <c r="F327" s="84">
        <f t="shared" si="75"/>
        <v>0</v>
      </c>
      <c r="G327" s="84">
        <f t="shared" si="75"/>
        <v>0</v>
      </c>
      <c r="H327" s="84">
        <f t="shared" si="75"/>
        <v>0</v>
      </c>
      <c r="I327" s="84">
        <f t="shared" si="75"/>
        <v>0</v>
      </c>
      <c r="J327" s="84">
        <f t="shared" si="75"/>
        <v>0</v>
      </c>
      <c r="K327" s="84">
        <f t="shared" si="75"/>
        <v>0</v>
      </c>
      <c r="L327" s="84">
        <f t="shared" si="75"/>
        <v>0</v>
      </c>
      <c r="M327" s="84">
        <f t="shared" si="75"/>
        <v>0</v>
      </c>
      <c r="N327" s="84">
        <f t="shared" si="75"/>
        <v>0</v>
      </c>
      <c r="O327" s="84">
        <f t="shared" si="75"/>
        <v>0</v>
      </c>
      <c r="P327" s="84">
        <f t="shared" si="75"/>
        <v>0</v>
      </c>
      <c r="Q327" s="84">
        <f t="shared" si="75"/>
        <v>0</v>
      </c>
      <c r="R327" s="84">
        <f t="shared" si="75"/>
        <v>0</v>
      </c>
      <c r="S327" s="84">
        <f t="shared" si="75"/>
        <v>0</v>
      </c>
      <c r="T327" s="84">
        <f t="shared" si="75"/>
        <v>0</v>
      </c>
      <c r="U327" s="84">
        <f t="shared" si="75"/>
        <v>0</v>
      </c>
      <c r="V327" s="84">
        <f t="shared" si="75"/>
        <v>0</v>
      </c>
      <c r="W327" s="84">
        <f t="shared" si="75"/>
        <v>0</v>
      </c>
      <c r="X327" s="84">
        <f t="shared" si="75"/>
        <v>0</v>
      </c>
      <c r="Y327" s="84">
        <f t="shared" si="75"/>
        <v>0</v>
      </c>
      <c r="Z327" s="84">
        <f t="shared" si="75"/>
        <v>0</v>
      </c>
      <c r="AA327" s="84">
        <f t="shared" si="75"/>
        <v>0</v>
      </c>
      <c r="AB327" s="84">
        <f t="shared" si="75"/>
        <v>0</v>
      </c>
      <c r="AC327" s="84">
        <f t="shared" si="75"/>
        <v>0</v>
      </c>
      <c r="AD327" s="84">
        <f t="shared" si="75"/>
        <v>0</v>
      </c>
      <c r="AE327" s="84">
        <f t="shared" si="75"/>
        <v>0</v>
      </c>
      <c r="AF327" s="84">
        <f t="shared" si="75"/>
        <v>0</v>
      </c>
      <c r="AG327" s="84">
        <f t="shared" si="75"/>
        <v>0</v>
      </c>
      <c r="AH327" s="84">
        <f t="shared" si="75"/>
        <v>0</v>
      </c>
      <c r="AI327" s="84">
        <f t="shared" si="75"/>
        <v>0</v>
      </c>
      <c r="AJ327" s="84">
        <f t="shared" si="75"/>
        <v>0</v>
      </c>
      <c r="AK327" s="84">
        <f t="shared" si="75"/>
        <v>0</v>
      </c>
      <c r="AL327" s="84">
        <f t="shared" si="75"/>
        <v>0</v>
      </c>
      <c r="AM327" s="84">
        <f t="shared" si="75"/>
        <v>0</v>
      </c>
      <c r="AN327" s="84">
        <f t="shared" si="75"/>
        <v>0</v>
      </c>
      <c r="AO327" s="84">
        <f t="shared" si="75"/>
        <v>0</v>
      </c>
      <c r="AP327" s="84">
        <f t="shared" si="75"/>
        <v>0</v>
      </c>
      <c r="AQ327" s="84">
        <f t="shared" si="75"/>
        <v>0</v>
      </c>
      <c r="AR327" s="84">
        <f t="shared" si="75"/>
        <v>0</v>
      </c>
      <c r="AS327" s="5"/>
      <c r="AT327" s="84">
        <f t="shared" si="72"/>
        <v>0</v>
      </c>
      <c r="AU327" s="84">
        <f t="shared" si="72"/>
        <v>0</v>
      </c>
      <c r="AV327" s="84">
        <f t="shared" si="72"/>
        <v>0</v>
      </c>
      <c r="AW327" s="84">
        <f t="shared" si="72"/>
        <v>0</v>
      </c>
      <c r="AX327" s="84">
        <f t="shared" si="72"/>
        <v>0</v>
      </c>
      <c r="AY327" s="84">
        <f t="shared" si="72"/>
        <v>0</v>
      </c>
      <c r="AZ327" s="84">
        <f t="shared" si="72"/>
        <v>0</v>
      </c>
      <c r="BA327" s="84">
        <f t="shared" si="72"/>
        <v>0</v>
      </c>
      <c r="BB327" s="84">
        <f t="shared" si="72"/>
        <v>0</v>
      </c>
      <c r="BC327" s="84">
        <f t="shared" si="72"/>
        <v>0</v>
      </c>
      <c r="BD327" s="5"/>
      <c r="BE327" s="5"/>
      <c r="BF327" s="5"/>
      <c r="BG327" s="5"/>
      <c r="BH327" s="5"/>
      <c r="BI327" s="5"/>
      <c r="BJ327" s="5"/>
    </row>
    <row r="328" spans="2:62" hidden="1">
      <c r="B328">
        <f t="shared" si="73"/>
        <v>730</v>
      </c>
      <c r="C328" t="str">
        <f t="shared" si="73"/>
        <v xml:space="preserve">ALTRES OPERACIONS </v>
      </c>
      <c r="D328" t="str">
        <f t="shared" si="73"/>
        <v>Renda de la terra</v>
      </c>
      <c r="E328" s="82">
        <f t="shared" si="73"/>
        <v>2500</v>
      </c>
      <c r="F328" s="84">
        <f t="shared" si="75"/>
        <v>0</v>
      </c>
      <c r="G328" s="84">
        <f t="shared" si="75"/>
        <v>0</v>
      </c>
      <c r="H328" s="84">
        <f t="shared" si="75"/>
        <v>0</v>
      </c>
      <c r="I328" s="84">
        <f t="shared" si="75"/>
        <v>0</v>
      </c>
      <c r="J328" s="84">
        <f t="shared" si="75"/>
        <v>0</v>
      </c>
      <c r="K328" s="84">
        <f t="shared" si="75"/>
        <v>0</v>
      </c>
      <c r="L328" s="84">
        <f t="shared" si="75"/>
        <v>0</v>
      </c>
      <c r="M328" s="84">
        <f t="shared" si="75"/>
        <v>0</v>
      </c>
      <c r="N328" s="84">
        <f t="shared" si="75"/>
        <v>0</v>
      </c>
      <c r="O328" s="84">
        <f t="shared" si="75"/>
        <v>0</v>
      </c>
      <c r="P328" s="84">
        <f t="shared" si="75"/>
        <v>0</v>
      </c>
      <c r="Q328" s="84">
        <f t="shared" si="75"/>
        <v>0</v>
      </c>
      <c r="R328" s="84">
        <f t="shared" si="75"/>
        <v>0</v>
      </c>
      <c r="S328" s="84">
        <f t="shared" si="75"/>
        <v>0</v>
      </c>
      <c r="T328" s="84">
        <f t="shared" si="75"/>
        <v>0</v>
      </c>
      <c r="U328" s="84">
        <f t="shared" si="75"/>
        <v>0</v>
      </c>
      <c r="V328" s="84">
        <f t="shared" si="75"/>
        <v>0</v>
      </c>
      <c r="W328" s="84">
        <f t="shared" si="75"/>
        <v>0</v>
      </c>
      <c r="X328" s="84">
        <f t="shared" si="75"/>
        <v>0</v>
      </c>
      <c r="Y328" s="84">
        <f t="shared" si="75"/>
        <v>0</v>
      </c>
      <c r="Z328" s="84">
        <f t="shared" si="75"/>
        <v>0</v>
      </c>
      <c r="AA328" s="84">
        <f t="shared" si="75"/>
        <v>0</v>
      </c>
      <c r="AB328" s="84">
        <f t="shared" ref="AB328:AR336" si="76">+AB93*$E$4/$E328</f>
        <v>0</v>
      </c>
      <c r="AC328" s="84">
        <f t="shared" si="76"/>
        <v>0</v>
      </c>
      <c r="AD328" s="84">
        <f t="shared" si="76"/>
        <v>0</v>
      </c>
      <c r="AE328" s="84">
        <f t="shared" si="76"/>
        <v>0</v>
      </c>
      <c r="AF328" s="84">
        <f t="shared" si="76"/>
        <v>0</v>
      </c>
      <c r="AG328" s="84">
        <f t="shared" si="76"/>
        <v>0</v>
      </c>
      <c r="AH328" s="84">
        <f t="shared" si="76"/>
        <v>0</v>
      </c>
      <c r="AI328" s="84">
        <f t="shared" si="76"/>
        <v>0</v>
      </c>
      <c r="AJ328" s="84">
        <f t="shared" si="76"/>
        <v>0</v>
      </c>
      <c r="AK328" s="84">
        <f t="shared" si="76"/>
        <v>0</v>
      </c>
      <c r="AL328" s="84">
        <f t="shared" si="76"/>
        <v>0</v>
      </c>
      <c r="AM328" s="84">
        <f t="shared" si="76"/>
        <v>0</v>
      </c>
      <c r="AN328" s="84">
        <f t="shared" si="76"/>
        <v>0</v>
      </c>
      <c r="AO328" s="84">
        <f t="shared" si="76"/>
        <v>0</v>
      </c>
      <c r="AP328" s="84">
        <f t="shared" si="76"/>
        <v>0</v>
      </c>
      <c r="AQ328" s="84">
        <f t="shared" si="76"/>
        <v>0</v>
      </c>
      <c r="AR328" s="84">
        <f t="shared" si="76"/>
        <v>0</v>
      </c>
      <c r="AS328" s="5"/>
      <c r="AT328" s="84">
        <f t="shared" si="72"/>
        <v>0</v>
      </c>
      <c r="AU328" s="84">
        <f t="shared" si="72"/>
        <v>0</v>
      </c>
      <c r="AV328" s="84">
        <f t="shared" si="72"/>
        <v>0</v>
      </c>
      <c r="AW328" s="84">
        <f t="shared" si="72"/>
        <v>0</v>
      </c>
      <c r="AX328" s="84">
        <f t="shared" si="72"/>
        <v>0</v>
      </c>
      <c r="AY328" s="84">
        <f t="shared" si="72"/>
        <v>0</v>
      </c>
      <c r="AZ328" s="84">
        <f t="shared" si="72"/>
        <v>0</v>
      </c>
      <c r="BA328" s="84">
        <f t="shared" si="72"/>
        <v>0</v>
      </c>
      <c r="BB328" s="84">
        <f t="shared" si="72"/>
        <v>0</v>
      </c>
      <c r="BC328" s="84">
        <f t="shared" si="72"/>
        <v>0</v>
      </c>
      <c r="BD328" s="5"/>
      <c r="BE328" s="5"/>
      <c r="BF328" s="5"/>
      <c r="BG328" s="5"/>
      <c r="BH328" s="5"/>
      <c r="BI328" s="5"/>
      <c r="BJ328" s="5"/>
    </row>
    <row r="329" spans="2:62" hidden="1">
      <c r="B329">
        <f t="shared" si="73"/>
        <v>810</v>
      </c>
      <c r="C329" t="str">
        <f t="shared" si="73"/>
        <v>RECOL.LECCIÓ</v>
      </c>
      <c r="D329" t="str">
        <f t="shared" si="73"/>
        <v>Recol.lecció col</v>
      </c>
      <c r="E329" s="82">
        <f t="shared" si="73"/>
        <v>2500</v>
      </c>
      <c r="F329" s="84">
        <f t="shared" ref="F329:AR335" si="77">+F94*$E$4/$E329</f>
        <v>0</v>
      </c>
      <c r="G329" s="84">
        <f t="shared" si="77"/>
        <v>0</v>
      </c>
      <c r="H329" s="84">
        <f t="shared" si="77"/>
        <v>0</v>
      </c>
      <c r="I329" s="84">
        <f t="shared" si="77"/>
        <v>0</v>
      </c>
      <c r="J329" s="84">
        <f t="shared" si="77"/>
        <v>0</v>
      </c>
      <c r="K329" s="84">
        <f t="shared" si="77"/>
        <v>0</v>
      </c>
      <c r="L329" s="84">
        <f t="shared" si="77"/>
        <v>0</v>
      </c>
      <c r="M329" s="84">
        <f t="shared" si="77"/>
        <v>0</v>
      </c>
      <c r="N329" s="84">
        <f t="shared" si="77"/>
        <v>0</v>
      </c>
      <c r="O329" s="84">
        <f t="shared" si="77"/>
        <v>0</v>
      </c>
      <c r="P329" s="84">
        <f t="shared" si="77"/>
        <v>0</v>
      </c>
      <c r="Q329" s="84">
        <f t="shared" si="77"/>
        <v>0</v>
      </c>
      <c r="R329" s="84">
        <f t="shared" si="77"/>
        <v>0</v>
      </c>
      <c r="S329" s="84">
        <f t="shared" si="77"/>
        <v>0</v>
      </c>
      <c r="T329" s="84">
        <f t="shared" si="77"/>
        <v>0</v>
      </c>
      <c r="U329" s="84">
        <f t="shared" si="77"/>
        <v>0</v>
      </c>
      <c r="V329" s="84">
        <f t="shared" si="77"/>
        <v>0</v>
      </c>
      <c r="W329" s="84">
        <f t="shared" si="77"/>
        <v>0</v>
      </c>
      <c r="X329" s="84">
        <f t="shared" si="77"/>
        <v>0</v>
      </c>
      <c r="Y329" s="84">
        <f t="shared" si="77"/>
        <v>0</v>
      </c>
      <c r="Z329" s="84">
        <f t="shared" si="77"/>
        <v>0</v>
      </c>
      <c r="AA329" s="84">
        <f t="shared" si="77"/>
        <v>0</v>
      </c>
      <c r="AB329" s="84">
        <f t="shared" si="77"/>
        <v>0</v>
      </c>
      <c r="AC329" s="84">
        <f t="shared" si="77"/>
        <v>0</v>
      </c>
      <c r="AD329" s="84">
        <f t="shared" si="77"/>
        <v>0</v>
      </c>
      <c r="AE329" s="84">
        <f t="shared" si="77"/>
        <v>0</v>
      </c>
      <c r="AF329" s="84">
        <f t="shared" si="77"/>
        <v>0</v>
      </c>
      <c r="AG329" s="84">
        <f t="shared" si="77"/>
        <v>0</v>
      </c>
      <c r="AH329" s="84">
        <f t="shared" si="77"/>
        <v>0</v>
      </c>
      <c r="AI329" s="84">
        <f t="shared" si="77"/>
        <v>0</v>
      </c>
      <c r="AJ329" s="84">
        <f t="shared" si="77"/>
        <v>0</v>
      </c>
      <c r="AK329" s="84">
        <f t="shared" si="77"/>
        <v>0</v>
      </c>
      <c r="AL329" s="84">
        <f t="shared" si="77"/>
        <v>0</v>
      </c>
      <c r="AM329" s="84">
        <f t="shared" si="77"/>
        <v>0</v>
      </c>
      <c r="AN329" s="84">
        <f t="shared" si="77"/>
        <v>0</v>
      </c>
      <c r="AO329" s="84">
        <f t="shared" si="77"/>
        <v>0</v>
      </c>
      <c r="AP329" s="84">
        <f t="shared" si="77"/>
        <v>0</v>
      </c>
      <c r="AQ329" s="84">
        <f t="shared" si="76"/>
        <v>0</v>
      </c>
      <c r="AR329" s="84">
        <f t="shared" si="77"/>
        <v>0</v>
      </c>
      <c r="AS329" s="5"/>
      <c r="AT329" s="84">
        <f t="shared" si="72"/>
        <v>0</v>
      </c>
      <c r="AU329" s="84">
        <f t="shared" si="72"/>
        <v>0</v>
      </c>
      <c r="AV329" s="84">
        <f t="shared" si="72"/>
        <v>0</v>
      </c>
      <c r="AW329" s="84">
        <f t="shared" si="72"/>
        <v>0</v>
      </c>
      <c r="AX329" s="84">
        <f t="shared" si="72"/>
        <v>0</v>
      </c>
      <c r="AY329" s="84">
        <f t="shared" si="72"/>
        <v>0</v>
      </c>
      <c r="AZ329" s="84">
        <f t="shared" si="72"/>
        <v>0</v>
      </c>
      <c r="BA329" s="84">
        <f t="shared" si="72"/>
        <v>0</v>
      </c>
      <c r="BB329" s="84">
        <f t="shared" si="72"/>
        <v>0</v>
      </c>
      <c r="BC329" s="84">
        <f t="shared" si="72"/>
        <v>0</v>
      </c>
      <c r="BD329" s="5"/>
      <c r="BE329" s="5"/>
      <c r="BF329" s="5"/>
      <c r="BG329" s="5"/>
      <c r="BH329" s="5"/>
      <c r="BI329" s="5"/>
      <c r="BJ329" s="5"/>
    </row>
    <row r="330" spans="2:62" hidden="1">
      <c r="B330">
        <f t="shared" si="73"/>
        <v>820</v>
      </c>
      <c r="C330" t="str">
        <f t="shared" si="73"/>
        <v>RECOL.LECCIÓ</v>
      </c>
      <c r="D330" t="str">
        <f t="shared" si="73"/>
        <v>Recol.lecció bròcoli</v>
      </c>
      <c r="E330" s="82">
        <f t="shared" si="73"/>
        <v>2500</v>
      </c>
      <c r="F330" s="84">
        <f t="shared" si="77"/>
        <v>0</v>
      </c>
      <c r="G330" s="84">
        <f t="shared" si="77"/>
        <v>0</v>
      </c>
      <c r="H330" s="84">
        <f t="shared" si="77"/>
        <v>0</v>
      </c>
      <c r="I330" s="84">
        <f t="shared" si="77"/>
        <v>0</v>
      </c>
      <c r="J330" s="84">
        <f t="shared" si="77"/>
        <v>0</v>
      </c>
      <c r="K330" s="84">
        <f t="shared" si="77"/>
        <v>0</v>
      </c>
      <c r="L330" s="84">
        <f t="shared" si="77"/>
        <v>0</v>
      </c>
      <c r="M330" s="84">
        <f t="shared" si="77"/>
        <v>0</v>
      </c>
      <c r="N330" s="84">
        <f t="shared" si="77"/>
        <v>0</v>
      </c>
      <c r="O330" s="84">
        <f t="shared" si="77"/>
        <v>0</v>
      </c>
      <c r="P330" s="84">
        <f t="shared" si="77"/>
        <v>0</v>
      </c>
      <c r="Q330" s="84">
        <f t="shared" si="77"/>
        <v>0</v>
      </c>
      <c r="R330" s="84">
        <f t="shared" si="77"/>
        <v>0</v>
      </c>
      <c r="S330" s="84">
        <f t="shared" si="77"/>
        <v>0</v>
      </c>
      <c r="T330" s="84">
        <f t="shared" si="77"/>
        <v>0</v>
      </c>
      <c r="U330" s="84">
        <f t="shared" si="77"/>
        <v>0</v>
      </c>
      <c r="V330" s="84">
        <f t="shared" si="77"/>
        <v>0</v>
      </c>
      <c r="W330" s="84">
        <f t="shared" si="77"/>
        <v>0</v>
      </c>
      <c r="X330" s="84">
        <f t="shared" si="77"/>
        <v>0</v>
      </c>
      <c r="Y330" s="84">
        <f t="shared" si="77"/>
        <v>0</v>
      </c>
      <c r="Z330" s="84">
        <f t="shared" si="77"/>
        <v>0</v>
      </c>
      <c r="AA330" s="84">
        <f t="shared" si="77"/>
        <v>0</v>
      </c>
      <c r="AB330" s="84">
        <f t="shared" si="77"/>
        <v>0</v>
      </c>
      <c r="AC330" s="84">
        <f t="shared" si="77"/>
        <v>0</v>
      </c>
      <c r="AD330" s="84">
        <f t="shared" si="77"/>
        <v>0</v>
      </c>
      <c r="AE330" s="84">
        <f t="shared" si="77"/>
        <v>0</v>
      </c>
      <c r="AF330" s="84">
        <f t="shared" si="77"/>
        <v>0</v>
      </c>
      <c r="AG330" s="84">
        <f t="shared" si="77"/>
        <v>0</v>
      </c>
      <c r="AH330" s="84">
        <f t="shared" si="77"/>
        <v>0</v>
      </c>
      <c r="AI330" s="84">
        <f t="shared" si="77"/>
        <v>0</v>
      </c>
      <c r="AJ330" s="84">
        <f t="shared" si="77"/>
        <v>0</v>
      </c>
      <c r="AK330" s="84">
        <f t="shared" si="77"/>
        <v>0</v>
      </c>
      <c r="AL330" s="84">
        <f t="shared" si="77"/>
        <v>0</v>
      </c>
      <c r="AM330" s="84">
        <f t="shared" si="77"/>
        <v>0</v>
      </c>
      <c r="AN330" s="84">
        <f t="shared" si="77"/>
        <v>0</v>
      </c>
      <c r="AO330" s="84">
        <f t="shared" si="77"/>
        <v>0</v>
      </c>
      <c r="AP330" s="84">
        <f t="shared" si="77"/>
        <v>0</v>
      </c>
      <c r="AQ330" s="84">
        <f t="shared" si="76"/>
        <v>0</v>
      </c>
      <c r="AR330" s="84">
        <f t="shared" si="77"/>
        <v>0</v>
      </c>
      <c r="AS330" s="5"/>
      <c r="AT330" s="84">
        <f t="shared" si="72"/>
        <v>0</v>
      </c>
      <c r="AU330" s="84">
        <f t="shared" si="72"/>
        <v>0</v>
      </c>
      <c r="AV330" s="84">
        <f t="shared" si="72"/>
        <v>0</v>
      </c>
      <c r="AW330" s="84">
        <f t="shared" si="72"/>
        <v>0</v>
      </c>
      <c r="AX330" s="84">
        <f t="shared" si="72"/>
        <v>0</v>
      </c>
      <c r="AY330" s="84">
        <f t="shared" si="72"/>
        <v>0</v>
      </c>
      <c r="AZ330" s="84">
        <f t="shared" si="72"/>
        <v>0</v>
      </c>
      <c r="BA330" s="84">
        <f t="shared" si="72"/>
        <v>0</v>
      </c>
      <c r="BB330" s="84">
        <f t="shared" si="72"/>
        <v>0</v>
      </c>
      <c r="BC330" s="84">
        <f t="shared" si="72"/>
        <v>0</v>
      </c>
      <c r="BD330" s="5"/>
      <c r="BE330" s="5"/>
      <c r="BF330" s="5"/>
      <c r="BG330" s="5"/>
      <c r="BH330" s="5"/>
      <c r="BI330" s="5"/>
      <c r="BJ330" s="5"/>
    </row>
    <row r="331" spans="2:62" hidden="1">
      <c r="B331">
        <f t="shared" si="73"/>
        <v>830</v>
      </c>
      <c r="C331" t="str">
        <f t="shared" si="73"/>
        <v>RECOL.LECCIÓ</v>
      </c>
      <c r="D331" t="str">
        <f t="shared" si="73"/>
        <v>Recol.lecció calçot</v>
      </c>
      <c r="E331" s="82">
        <f t="shared" si="73"/>
        <v>2500</v>
      </c>
      <c r="F331" s="84">
        <f t="shared" si="77"/>
        <v>0</v>
      </c>
      <c r="G331" s="84">
        <f t="shared" si="77"/>
        <v>0</v>
      </c>
      <c r="H331" s="84">
        <f t="shared" si="77"/>
        <v>0</v>
      </c>
      <c r="I331" s="84">
        <f t="shared" si="77"/>
        <v>0</v>
      </c>
      <c r="J331" s="84">
        <f t="shared" si="77"/>
        <v>0</v>
      </c>
      <c r="K331" s="84">
        <f t="shared" si="77"/>
        <v>0</v>
      </c>
      <c r="L331" s="84">
        <f t="shared" si="77"/>
        <v>0</v>
      </c>
      <c r="M331" s="84">
        <f t="shared" si="77"/>
        <v>0</v>
      </c>
      <c r="N331" s="84">
        <f t="shared" si="77"/>
        <v>0</v>
      </c>
      <c r="O331" s="84">
        <f t="shared" si="77"/>
        <v>0</v>
      </c>
      <c r="P331" s="84">
        <f t="shared" si="77"/>
        <v>0</v>
      </c>
      <c r="Q331" s="84">
        <f t="shared" si="77"/>
        <v>0</v>
      </c>
      <c r="R331" s="84">
        <f t="shared" si="77"/>
        <v>0</v>
      </c>
      <c r="S331" s="84">
        <f t="shared" si="77"/>
        <v>0</v>
      </c>
      <c r="T331" s="84">
        <f t="shared" si="77"/>
        <v>0</v>
      </c>
      <c r="U331" s="84">
        <f t="shared" si="77"/>
        <v>0</v>
      </c>
      <c r="V331" s="84">
        <f t="shared" si="77"/>
        <v>0</v>
      </c>
      <c r="W331" s="84">
        <f t="shared" si="77"/>
        <v>0</v>
      </c>
      <c r="X331" s="84">
        <f t="shared" si="77"/>
        <v>0</v>
      </c>
      <c r="Y331" s="84">
        <f t="shared" si="77"/>
        <v>0</v>
      </c>
      <c r="Z331" s="84">
        <f t="shared" si="77"/>
        <v>0</v>
      </c>
      <c r="AA331" s="84">
        <f t="shared" si="77"/>
        <v>0</v>
      </c>
      <c r="AB331" s="84">
        <f t="shared" si="77"/>
        <v>0</v>
      </c>
      <c r="AC331" s="84">
        <f t="shared" si="77"/>
        <v>0</v>
      </c>
      <c r="AD331" s="84">
        <f t="shared" si="77"/>
        <v>0</v>
      </c>
      <c r="AE331" s="84">
        <f t="shared" si="77"/>
        <v>0</v>
      </c>
      <c r="AF331" s="84">
        <f t="shared" si="77"/>
        <v>0</v>
      </c>
      <c r="AG331" s="84">
        <f t="shared" si="77"/>
        <v>0</v>
      </c>
      <c r="AH331" s="84">
        <f t="shared" si="77"/>
        <v>0</v>
      </c>
      <c r="AI331" s="84">
        <f t="shared" si="77"/>
        <v>0</v>
      </c>
      <c r="AJ331" s="84">
        <f t="shared" si="77"/>
        <v>0</v>
      </c>
      <c r="AK331" s="84">
        <f t="shared" si="77"/>
        <v>0</v>
      </c>
      <c r="AL331" s="84">
        <f t="shared" si="77"/>
        <v>0</v>
      </c>
      <c r="AM331" s="84">
        <f t="shared" si="77"/>
        <v>0</v>
      </c>
      <c r="AN331" s="84">
        <f t="shared" si="77"/>
        <v>0</v>
      </c>
      <c r="AO331" s="84">
        <f t="shared" si="77"/>
        <v>0</v>
      </c>
      <c r="AP331" s="84">
        <f t="shared" si="77"/>
        <v>0</v>
      </c>
      <c r="AQ331" s="84">
        <f t="shared" si="76"/>
        <v>0</v>
      </c>
      <c r="AR331" s="84">
        <f t="shared" si="77"/>
        <v>0</v>
      </c>
      <c r="AS331" s="5"/>
      <c r="AT331" s="84">
        <f t="shared" si="72"/>
        <v>0</v>
      </c>
      <c r="AU331" s="84">
        <f t="shared" si="72"/>
        <v>0</v>
      </c>
      <c r="AV331" s="84">
        <f t="shared" si="72"/>
        <v>0</v>
      </c>
      <c r="AW331" s="84">
        <f t="shared" si="72"/>
        <v>0</v>
      </c>
      <c r="AX331" s="84">
        <f t="shared" si="72"/>
        <v>0</v>
      </c>
      <c r="AY331" s="84">
        <f t="shared" si="72"/>
        <v>0</v>
      </c>
      <c r="AZ331" s="84">
        <f t="shared" si="72"/>
        <v>0</v>
      </c>
      <c r="BA331" s="84">
        <f t="shared" si="72"/>
        <v>0</v>
      </c>
      <c r="BB331" s="84">
        <f t="shared" si="72"/>
        <v>0</v>
      </c>
      <c r="BC331" s="84">
        <f t="shared" si="72"/>
        <v>0</v>
      </c>
      <c r="BD331" s="5"/>
      <c r="BE331" s="5"/>
      <c r="BF331" s="5"/>
      <c r="BG331" s="5"/>
      <c r="BH331" s="5"/>
      <c r="BI331" s="5"/>
      <c r="BJ331" s="5"/>
    </row>
    <row r="332" spans="2:62" hidden="1">
      <c r="B332">
        <f t="shared" si="73"/>
        <v>840</v>
      </c>
      <c r="C332" t="str">
        <f t="shared" si="73"/>
        <v>RECOL.LECCIÓ</v>
      </c>
      <c r="D332" t="str">
        <f t="shared" si="73"/>
        <v>Recol.lecció enciam</v>
      </c>
      <c r="E332" s="82">
        <f t="shared" si="73"/>
        <v>2500</v>
      </c>
      <c r="F332" s="84">
        <f t="shared" si="77"/>
        <v>0</v>
      </c>
      <c r="G332" s="84">
        <f t="shared" si="77"/>
        <v>0</v>
      </c>
      <c r="H332" s="84">
        <f t="shared" si="77"/>
        <v>0</v>
      </c>
      <c r="I332" s="84">
        <f t="shared" si="77"/>
        <v>0</v>
      </c>
      <c r="J332" s="84">
        <f t="shared" si="77"/>
        <v>0</v>
      </c>
      <c r="K332" s="84">
        <f t="shared" si="77"/>
        <v>0</v>
      </c>
      <c r="L332" s="84">
        <f t="shared" si="77"/>
        <v>0</v>
      </c>
      <c r="M332" s="84">
        <f t="shared" si="77"/>
        <v>0</v>
      </c>
      <c r="N332" s="84">
        <f t="shared" si="77"/>
        <v>0</v>
      </c>
      <c r="O332" s="84">
        <f t="shared" si="77"/>
        <v>0</v>
      </c>
      <c r="P332" s="84">
        <f t="shared" si="77"/>
        <v>0</v>
      </c>
      <c r="Q332" s="84">
        <f t="shared" si="77"/>
        <v>0</v>
      </c>
      <c r="R332" s="84">
        <f t="shared" si="77"/>
        <v>0</v>
      </c>
      <c r="S332" s="84">
        <f t="shared" si="77"/>
        <v>0</v>
      </c>
      <c r="T332" s="84">
        <f t="shared" si="77"/>
        <v>0</v>
      </c>
      <c r="U332" s="84">
        <f t="shared" si="77"/>
        <v>0</v>
      </c>
      <c r="V332" s="84">
        <f t="shared" si="77"/>
        <v>0</v>
      </c>
      <c r="W332" s="84">
        <f t="shared" si="77"/>
        <v>0</v>
      </c>
      <c r="X332" s="84">
        <f t="shared" si="77"/>
        <v>0</v>
      </c>
      <c r="Y332" s="84">
        <f t="shared" si="77"/>
        <v>0</v>
      </c>
      <c r="Z332" s="84">
        <f t="shared" si="77"/>
        <v>0</v>
      </c>
      <c r="AA332" s="84">
        <f t="shared" si="77"/>
        <v>0</v>
      </c>
      <c r="AB332" s="84">
        <f t="shared" si="77"/>
        <v>0</v>
      </c>
      <c r="AC332" s="84">
        <f t="shared" si="77"/>
        <v>0</v>
      </c>
      <c r="AD332" s="84">
        <f t="shared" si="77"/>
        <v>0</v>
      </c>
      <c r="AE332" s="84">
        <f t="shared" si="77"/>
        <v>0</v>
      </c>
      <c r="AF332" s="84">
        <f t="shared" si="77"/>
        <v>0</v>
      </c>
      <c r="AG332" s="84">
        <f t="shared" si="77"/>
        <v>0</v>
      </c>
      <c r="AH332" s="84">
        <f t="shared" si="77"/>
        <v>0</v>
      </c>
      <c r="AI332" s="84">
        <f t="shared" si="77"/>
        <v>0</v>
      </c>
      <c r="AJ332" s="84">
        <f t="shared" si="77"/>
        <v>0</v>
      </c>
      <c r="AK332" s="84">
        <f t="shared" si="77"/>
        <v>0</v>
      </c>
      <c r="AL332" s="84">
        <f t="shared" si="77"/>
        <v>0</v>
      </c>
      <c r="AM332" s="84">
        <f t="shared" si="77"/>
        <v>0</v>
      </c>
      <c r="AN332" s="84">
        <f t="shared" si="77"/>
        <v>0</v>
      </c>
      <c r="AO332" s="84">
        <f t="shared" si="77"/>
        <v>0</v>
      </c>
      <c r="AP332" s="84">
        <f t="shared" si="77"/>
        <v>0</v>
      </c>
      <c r="AQ332" s="84">
        <f t="shared" si="76"/>
        <v>0</v>
      </c>
      <c r="AR332" s="84">
        <f t="shared" si="77"/>
        <v>0</v>
      </c>
      <c r="AS332" s="5"/>
      <c r="AT332" s="84">
        <f t="shared" si="72"/>
        <v>0</v>
      </c>
      <c r="AU332" s="84">
        <f t="shared" si="72"/>
        <v>0</v>
      </c>
      <c r="AV332" s="84">
        <f t="shared" si="72"/>
        <v>0</v>
      </c>
      <c r="AW332" s="84">
        <f t="shared" si="72"/>
        <v>0</v>
      </c>
      <c r="AX332" s="84">
        <f t="shared" si="72"/>
        <v>0</v>
      </c>
      <c r="AY332" s="84">
        <f t="shared" si="72"/>
        <v>0</v>
      </c>
      <c r="AZ332" s="84">
        <f t="shared" si="72"/>
        <v>0</v>
      </c>
      <c r="BA332" s="84">
        <f t="shared" si="72"/>
        <v>0</v>
      </c>
      <c r="BB332" s="84">
        <f t="shared" si="72"/>
        <v>0</v>
      </c>
      <c r="BC332" s="84">
        <f t="shared" si="72"/>
        <v>0</v>
      </c>
      <c r="BD332" s="5"/>
      <c r="BE332" s="5"/>
      <c r="BF332" s="5"/>
      <c r="BG332" s="5"/>
      <c r="BH332" s="5"/>
      <c r="BI332" s="5"/>
      <c r="BJ332" s="5"/>
    </row>
    <row r="333" spans="2:62" hidden="1">
      <c r="B333">
        <f t="shared" si="73"/>
        <v>850</v>
      </c>
      <c r="C333" t="str">
        <f t="shared" si="73"/>
        <v>RECOL.LECCIÓ</v>
      </c>
      <c r="D333" t="str">
        <f t="shared" si="73"/>
        <v>Recol.lecció bledes a manats</v>
      </c>
      <c r="E333" s="82">
        <f t="shared" si="73"/>
        <v>2500</v>
      </c>
      <c r="F333" s="84">
        <f t="shared" si="77"/>
        <v>0</v>
      </c>
      <c r="G333" s="84">
        <f t="shared" si="77"/>
        <v>0</v>
      </c>
      <c r="H333" s="84">
        <f t="shared" si="77"/>
        <v>0</v>
      </c>
      <c r="I333" s="84">
        <f t="shared" si="77"/>
        <v>0</v>
      </c>
      <c r="J333" s="84">
        <f t="shared" si="77"/>
        <v>0</v>
      </c>
      <c r="K333" s="84">
        <f t="shared" si="77"/>
        <v>0</v>
      </c>
      <c r="L333" s="84">
        <f t="shared" si="77"/>
        <v>0</v>
      </c>
      <c r="M333" s="84">
        <f t="shared" si="77"/>
        <v>0</v>
      </c>
      <c r="N333" s="84">
        <f t="shared" si="77"/>
        <v>0</v>
      </c>
      <c r="O333" s="84">
        <f t="shared" si="77"/>
        <v>0</v>
      </c>
      <c r="P333" s="84">
        <f t="shared" si="77"/>
        <v>0</v>
      </c>
      <c r="Q333" s="84">
        <f t="shared" si="77"/>
        <v>0</v>
      </c>
      <c r="R333" s="84">
        <f t="shared" si="77"/>
        <v>0</v>
      </c>
      <c r="S333" s="84">
        <f t="shared" si="77"/>
        <v>0</v>
      </c>
      <c r="T333" s="84">
        <f t="shared" si="77"/>
        <v>0</v>
      </c>
      <c r="U333" s="84">
        <f t="shared" si="77"/>
        <v>0</v>
      </c>
      <c r="V333" s="84">
        <f t="shared" si="77"/>
        <v>0</v>
      </c>
      <c r="W333" s="84">
        <f t="shared" si="77"/>
        <v>0</v>
      </c>
      <c r="X333" s="84">
        <f t="shared" si="77"/>
        <v>0</v>
      </c>
      <c r="Y333" s="84">
        <f t="shared" si="77"/>
        <v>0</v>
      </c>
      <c r="Z333" s="84">
        <f t="shared" si="77"/>
        <v>0</v>
      </c>
      <c r="AA333" s="84">
        <f t="shared" si="77"/>
        <v>0</v>
      </c>
      <c r="AB333" s="84">
        <f t="shared" si="77"/>
        <v>0</v>
      </c>
      <c r="AC333" s="84">
        <f t="shared" si="77"/>
        <v>0</v>
      </c>
      <c r="AD333" s="84">
        <f t="shared" si="77"/>
        <v>0</v>
      </c>
      <c r="AE333" s="84">
        <f t="shared" si="77"/>
        <v>0</v>
      </c>
      <c r="AF333" s="84">
        <f t="shared" si="77"/>
        <v>0</v>
      </c>
      <c r="AG333" s="84">
        <f t="shared" si="77"/>
        <v>0</v>
      </c>
      <c r="AH333" s="84">
        <f t="shared" si="77"/>
        <v>0</v>
      </c>
      <c r="AI333" s="84">
        <f t="shared" si="77"/>
        <v>0</v>
      </c>
      <c r="AJ333" s="84">
        <f t="shared" si="77"/>
        <v>0</v>
      </c>
      <c r="AK333" s="84">
        <f t="shared" si="77"/>
        <v>0</v>
      </c>
      <c r="AL333" s="84">
        <f t="shared" si="77"/>
        <v>0</v>
      </c>
      <c r="AM333" s="84">
        <f t="shared" si="77"/>
        <v>0</v>
      </c>
      <c r="AN333" s="84">
        <f t="shared" si="77"/>
        <v>0</v>
      </c>
      <c r="AO333" s="84">
        <f t="shared" si="77"/>
        <v>0</v>
      </c>
      <c r="AP333" s="84">
        <f t="shared" si="77"/>
        <v>0</v>
      </c>
      <c r="AQ333" s="84">
        <f t="shared" si="76"/>
        <v>0</v>
      </c>
      <c r="AR333" s="84">
        <f t="shared" si="77"/>
        <v>0</v>
      </c>
      <c r="AS333" s="5"/>
      <c r="AT333" s="84">
        <f t="shared" si="72"/>
        <v>0</v>
      </c>
      <c r="AU333" s="84">
        <f t="shared" si="72"/>
        <v>0</v>
      </c>
      <c r="AV333" s="84">
        <f t="shared" si="72"/>
        <v>0</v>
      </c>
      <c r="AW333" s="84">
        <f t="shared" si="72"/>
        <v>0</v>
      </c>
      <c r="AX333" s="84">
        <f t="shared" si="72"/>
        <v>0</v>
      </c>
      <c r="AY333" s="84">
        <f t="shared" si="72"/>
        <v>0</v>
      </c>
      <c r="AZ333" s="84">
        <f t="shared" si="72"/>
        <v>0</v>
      </c>
      <c r="BA333" s="84">
        <f t="shared" si="72"/>
        <v>0</v>
      </c>
      <c r="BB333" s="84">
        <f t="shared" si="72"/>
        <v>0</v>
      </c>
      <c r="BC333" s="84">
        <f t="shared" si="72"/>
        <v>0</v>
      </c>
      <c r="BD333" s="5"/>
      <c r="BE333" s="5"/>
      <c r="BF333" s="5"/>
      <c r="BG333" s="5"/>
      <c r="BH333" s="5"/>
      <c r="BI333" s="5"/>
      <c r="BJ333" s="5"/>
    </row>
    <row r="334" spans="2:62" hidden="1">
      <c r="B334">
        <f t="shared" si="73"/>
        <v>860</v>
      </c>
      <c r="C334" t="str">
        <f t="shared" si="73"/>
        <v>RECOL.LECCIÓ</v>
      </c>
      <c r="D334" t="str">
        <f t="shared" si="73"/>
        <v>Recol.lecció bledes</v>
      </c>
      <c r="E334" s="82">
        <f t="shared" si="73"/>
        <v>2500</v>
      </c>
      <c r="F334" s="84">
        <f t="shared" si="77"/>
        <v>0</v>
      </c>
      <c r="G334" s="84">
        <f t="shared" si="77"/>
        <v>0</v>
      </c>
      <c r="H334" s="84">
        <f t="shared" si="77"/>
        <v>0</v>
      </c>
      <c r="I334" s="84">
        <f t="shared" si="77"/>
        <v>0</v>
      </c>
      <c r="J334" s="84">
        <f t="shared" si="77"/>
        <v>0</v>
      </c>
      <c r="K334" s="84">
        <f t="shared" si="77"/>
        <v>0</v>
      </c>
      <c r="L334" s="84">
        <f t="shared" si="77"/>
        <v>0</v>
      </c>
      <c r="M334" s="84">
        <f t="shared" si="77"/>
        <v>0</v>
      </c>
      <c r="N334" s="84">
        <f t="shared" si="77"/>
        <v>0</v>
      </c>
      <c r="O334" s="84">
        <f t="shared" si="77"/>
        <v>0</v>
      </c>
      <c r="P334" s="84">
        <f t="shared" si="77"/>
        <v>0</v>
      </c>
      <c r="Q334" s="84">
        <f t="shared" si="77"/>
        <v>0</v>
      </c>
      <c r="R334" s="84">
        <f t="shared" si="77"/>
        <v>0</v>
      </c>
      <c r="S334" s="84">
        <f t="shared" si="77"/>
        <v>0</v>
      </c>
      <c r="T334" s="84">
        <f t="shared" si="77"/>
        <v>0</v>
      </c>
      <c r="U334" s="84">
        <f t="shared" si="77"/>
        <v>0</v>
      </c>
      <c r="V334" s="84">
        <f t="shared" si="77"/>
        <v>0</v>
      </c>
      <c r="W334" s="84">
        <f t="shared" si="77"/>
        <v>0</v>
      </c>
      <c r="X334" s="84">
        <f t="shared" si="77"/>
        <v>0</v>
      </c>
      <c r="Y334" s="84">
        <f t="shared" si="77"/>
        <v>0</v>
      </c>
      <c r="Z334" s="84">
        <f t="shared" si="77"/>
        <v>0</v>
      </c>
      <c r="AA334" s="84">
        <f t="shared" si="77"/>
        <v>0</v>
      </c>
      <c r="AB334" s="84">
        <f t="shared" si="77"/>
        <v>0</v>
      </c>
      <c r="AC334" s="84">
        <f t="shared" si="77"/>
        <v>0</v>
      </c>
      <c r="AD334" s="84">
        <f t="shared" si="77"/>
        <v>0</v>
      </c>
      <c r="AE334" s="84">
        <f t="shared" si="77"/>
        <v>0</v>
      </c>
      <c r="AF334" s="84">
        <f t="shared" si="77"/>
        <v>0</v>
      </c>
      <c r="AG334" s="84">
        <f t="shared" si="77"/>
        <v>0</v>
      </c>
      <c r="AH334" s="84">
        <f t="shared" si="77"/>
        <v>0</v>
      </c>
      <c r="AI334" s="84">
        <f t="shared" si="77"/>
        <v>0</v>
      </c>
      <c r="AJ334" s="84">
        <f t="shared" si="77"/>
        <v>0</v>
      </c>
      <c r="AK334" s="84">
        <f t="shared" si="77"/>
        <v>0</v>
      </c>
      <c r="AL334" s="84">
        <f t="shared" si="77"/>
        <v>0</v>
      </c>
      <c r="AM334" s="84">
        <f t="shared" si="77"/>
        <v>0</v>
      </c>
      <c r="AN334" s="84">
        <f t="shared" si="77"/>
        <v>0</v>
      </c>
      <c r="AO334" s="84">
        <f t="shared" si="77"/>
        <v>0</v>
      </c>
      <c r="AP334" s="84">
        <f t="shared" si="77"/>
        <v>0</v>
      </c>
      <c r="AQ334" s="84">
        <f t="shared" si="76"/>
        <v>0</v>
      </c>
      <c r="AR334" s="84">
        <f t="shared" si="77"/>
        <v>0</v>
      </c>
      <c r="AS334" s="5"/>
      <c r="AT334" s="84">
        <f t="shared" ref="AT334:BC336" si="78">+AT99*$E$4/$E334</f>
        <v>0</v>
      </c>
      <c r="AU334" s="84">
        <f t="shared" si="78"/>
        <v>0</v>
      </c>
      <c r="AV334" s="84">
        <f t="shared" si="78"/>
        <v>0</v>
      </c>
      <c r="AW334" s="84">
        <f t="shared" si="78"/>
        <v>0</v>
      </c>
      <c r="AX334" s="84">
        <f t="shared" si="78"/>
        <v>0</v>
      </c>
      <c r="AY334" s="84">
        <f t="shared" si="78"/>
        <v>0</v>
      </c>
      <c r="AZ334" s="84">
        <f t="shared" si="78"/>
        <v>0</v>
      </c>
      <c r="BA334" s="84">
        <f t="shared" si="78"/>
        <v>0</v>
      </c>
      <c r="BB334" s="84">
        <f t="shared" si="78"/>
        <v>0</v>
      </c>
      <c r="BC334" s="84">
        <f t="shared" si="78"/>
        <v>0</v>
      </c>
      <c r="BD334" s="5"/>
      <c r="BE334" s="5"/>
      <c r="BF334" s="5"/>
      <c r="BG334" s="5"/>
      <c r="BH334" s="5"/>
      <c r="BI334" s="5"/>
      <c r="BJ334" s="5"/>
    </row>
    <row r="335" spans="2:62" hidden="1">
      <c r="B335">
        <f t="shared" ref="B335:E350" si="79">+B100</f>
        <v>870</v>
      </c>
      <c r="C335" t="str">
        <f t="shared" si="79"/>
        <v>RECOL.LECCIÓ</v>
      </c>
      <c r="D335" t="str">
        <f t="shared" si="79"/>
        <v>Recol.lecció tomàquet</v>
      </c>
      <c r="E335" s="82">
        <f t="shared" si="79"/>
        <v>2500</v>
      </c>
      <c r="F335" s="84">
        <f t="shared" si="77"/>
        <v>0</v>
      </c>
      <c r="G335" s="84">
        <f t="shared" si="77"/>
        <v>0</v>
      </c>
      <c r="H335" s="84">
        <f t="shared" si="77"/>
        <v>0</v>
      </c>
      <c r="I335" s="84">
        <f t="shared" si="77"/>
        <v>0</v>
      </c>
      <c r="J335" s="84">
        <f t="shared" si="77"/>
        <v>0</v>
      </c>
      <c r="K335" s="84">
        <f t="shared" si="77"/>
        <v>0</v>
      </c>
      <c r="L335" s="84">
        <f t="shared" si="77"/>
        <v>0</v>
      </c>
      <c r="M335" s="84">
        <f t="shared" si="77"/>
        <v>0</v>
      </c>
      <c r="N335" s="84">
        <f t="shared" si="77"/>
        <v>0</v>
      </c>
      <c r="O335" s="84">
        <f t="shared" si="77"/>
        <v>0</v>
      </c>
      <c r="P335" s="84">
        <f t="shared" si="77"/>
        <v>0</v>
      </c>
      <c r="Q335" s="84">
        <f t="shared" si="77"/>
        <v>0</v>
      </c>
      <c r="R335" s="84">
        <f t="shared" si="77"/>
        <v>0</v>
      </c>
      <c r="S335" s="84">
        <f t="shared" si="77"/>
        <v>0</v>
      </c>
      <c r="T335" s="84">
        <f t="shared" si="77"/>
        <v>0</v>
      </c>
      <c r="U335" s="84">
        <f t="shared" si="77"/>
        <v>0</v>
      </c>
      <c r="V335" s="84">
        <f t="shared" si="77"/>
        <v>0</v>
      </c>
      <c r="W335" s="84">
        <f t="shared" si="77"/>
        <v>0</v>
      </c>
      <c r="X335" s="84">
        <f t="shared" si="77"/>
        <v>0</v>
      </c>
      <c r="Y335" s="84">
        <f t="shared" si="77"/>
        <v>0</v>
      </c>
      <c r="Z335" s="84">
        <f t="shared" si="77"/>
        <v>0</v>
      </c>
      <c r="AA335" s="84">
        <f t="shared" si="77"/>
        <v>0</v>
      </c>
      <c r="AB335" s="84">
        <f t="shared" si="77"/>
        <v>0</v>
      </c>
      <c r="AC335" s="84">
        <f t="shared" si="77"/>
        <v>0</v>
      </c>
      <c r="AD335" s="84">
        <f t="shared" si="77"/>
        <v>0</v>
      </c>
      <c r="AE335" s="84">
        <f t="shared" si="77"/>
        <v>0</v>
      </c>
      <c r="AF335" s="84">
        <f t="shared" si="77"/>
        <v>0</v>
      </c>
      <c r="AG335" s="84">
        <f t="shared" ref="AG335:AR335" si="80">+AG100*$E$4/$E335</f>
        <v>0</v>
      </c>
      <c r="AH335" s="84">
        <f t="shared" si="80"/>
        <v>0</v>
      </c>
      <c r="AI335" s="84">
        <f t="shared" si="80"/>
        <v>0</v>
      </c>
      <c r="AJ335" s="84">
        <f t="shared" si="80"/>
        <v>0</v>
      </c>
      <c r="AK335" s="84">
        <f t="shared" si="80"/>
        <v>0</v>
      </c>
      <c r="AL335" s="84">
        <f t="shared" si="80"/>
        <v>0</v>
      </c>
      <c r="AM335" s="84">
        <f t="shared" si="80"/>
        <v>0</v>
      </c>
      <c r="AN335" s="84">
        <f t="shared" si="80"/>
        <v>0</v>
      </c>
      <c r="AO335" s="84">
        <f t="shared" si="80"/>
        <v>0</v>
      </c>
      <c r="AP335" s="84">
        <f t="shared" si="80"/>
        <v>0</v>
      </c>
      <c r="AQ335" s="84">
        <f t="shared" si="76"/>
        <v>0</v>
      </c>
      <c r="AR335" s="84">
        <f t="shared" si="80"/>
        <v>0</v>
      </c>
      <c r="AS335" s="5"/>
      <c r="AT335" s="84">
        <f t="shared" si="78"/>
        <v>0</v>
      </c>
      <c r="AU335" s="84">
        <f t="shared" si="78"/>
        <v>0</v>
      </c>
      <c r="AV335" s="84">
        <f t="shared" si="78"/>
        <v>0</v>
      </c>
      <c r="AW335" s="84">
        <f t="shared" si="78"/>
        <v>0</v>
      </c>
      <c r="AX335" s="84">
        <f t="shared" si="78"/>
        <v>0</v>
      </c>
      <c r="AY335" s="84">
        <f t="shared" si="78"/>
        <v>0</v>
      </c>
      <c r="AZ335" s="84">
        <f t="shared" si="78"/>
        <v>0</v>
      </c>
      <c r="BA335" s="84">
        <f t="shared" si="78"/>
        <v>0</v>
      </c>
      <c r="BB335" s="84">
        <f t="shared" si="78"/>
        <v>0</v>
      </c>
      <c r="BC335" s="84">
        <f t="shared" si="78"/>
        <v>0</v>
      </c>
      <c r="BD335" s="5"/>
      <c r="BE335" s="5"/>
      <c r="BF335" s="5"/>
      <c r="BG335" s="5"/>
      <c r="BH335" s="5"/>
      <c r="BI335" s="5"/>
      <c r="BJ335" s="5"/>
    </row>
    <row r="336" spans="2:62" hidden="1">
      <c r="B336">
        <f t="shared" si="79"/>
        <v>880</v>
      </c>
      <c r="C336" t="str">
        <f t="shared" si="79"/>
        <v>RECOL.LECCIÓ</v>
      </c>
      <c r="D336" t="str">
        <f t="shared" si="79"/>
        <v>Recol.lecció carbassa</v>
      </c>
      <c r="E336" s="82">
        <f t="shared" si="79"/>
        <v>2500</v>
      </c>
      <c r="F336" s="84">
        <f t="shared" ref="F336:AR336" si="81">+F101*$E$4/$E336</f>
        <v>0</v>
      </c>
      <c r="G336" s="84">
        <f t="shared" si="81"/>
        <v>0</v>
      </c>
      <c r="H336" s="84">
        <f t="shared" si="81"/>
        <v>0</v>
      </c>
      <c r="I336" s="84">
        <f t="shared" si="81"/>
        <v>0</v>
      </c>
      <c r="J336" s="84">
        <f t="shared" si="81"/>
        <v>0</v>
      </c>
      <c r="K336" s="84">
        <f t="shared" si="81"/>
        <v>0</v>
      </c>
      <c r="L336" s="84">
        <f t="shared" si="81"/>
        <v>0</v>
      </c>
      <c r="M336" s="84">
        <f t="shared" si="81"/>
        <v>0</v>
      </c>
      <c r="N336" s="84">
        <f t="shared" si="81"/>
        <v>0</v>
      </c>
      <c r="O336" s="84">
        <f t="shared" si="81"/>
        <v>0</v>
      </c>
      <c r="P336" s="84">
        <f t="shared" si="81"/>
        <v>0</v>
      </c>
      <c r="Q336" s="84">
        <f t="shared" si="81"/>
        <v>0</v>
      </c>
      <c r="R336" s="84">
        <f t="shared" si="81"/>
        <v>0</v>
      </c>
      <c r="S336" s="84">
        <f t="shared" si="81"/>
        <v>0</v>
      </c>
      <c r="T336" s="84">
        <f t="shared" si="81"/>
        <v>0</v>
      </c>
      <c r="U336" s="84">
        <f t="shared" si="81"/>
        <v>0</v>
      </c>
      <c r="V336" s="84">
        <f t="shared" si="81"/>
        <v>0</v>
      </c>
      <c r="W336" s="84">
        <f t="shared" si="81"/>
        <v>0</v>
      </c>
      <c r="X336" s="84">
        <f t="shared" si="81"/>
        <v>0</v>
      </c>
      <c r="Y336" s="84">
        <f t="shared" si="81"/>
        <v>0</v>
      </c>
      <c r="Z336" s="84">
        <f t="shared" si="81"/>
        <v>0</v>
      </c>
      <c r="AA336" s="84">
        <f t="shared" si="81"/>
        <v>0</v>
      </c>
      <c r="AB336" s="84">
        <f t="shared" si="81"/>
        <v>0</v>
      </c>
      <c r="AC336" s="84">
        <f t="shared" si="81"/>
        <v>0</v>
      </c>
      <c r="AD336" s="84">
        <f t="shared" si="81"/>
        <v>0</v>
      </c>
      <c r="AE336" s="84">
        <f t="shared" si="81"/>
        <v>0</v>
      </c>
      <c r="AF336" s="84">
        <f t="shared" si="81"/>
        <v>0</v>
      </c>
      <c r="AG336" s="84">
        <f t="shared" si="81"/>
        <v>0</v>
      </c>
      <c r="AH336" s="84">
        <f t="shared" si="81"/>
        <v>0</v>
      </c>
      <c r="AI336" s="84">
        <f t="shared" si="81"/>
        <v>0</v>
      </c>
      <c r="AJ336" s="84">
        <f t="shared" si="81"/>
        <v>0</v>
      </c>
      <c r="AK336" s="84">
        <f t="shared" si="81"/>
        <v>0</v>
      </c>
      <c r="AL336" s="84">
        <f t="shared" si="81"/>
        <v>0</v>
      </c>
      <c r="AM336" s="84">
        <f t="shared" si="81"/>
        <v>0</v>
      </c>
      <c r="AN336" s="84">
        <f t="shared" si="81"/>
        <v>0</v>
      </c>
      <c r="AO336" s="84">
        <f t="shared" si="81"/>
        <v>0</v>
      </c>
      <c r="AP336" s="84">
        <f t="shared" si="81"/>
        <v>0</v>
      </c>
      <c r="AQ336" s="84">
        <f t="shared" si="76"/>
        <v>0</v>
      </c>
      <c r="AR336" s="84">
        <f t="shared" si="81"/>
        <v>0</v>
      </c>
      <c r="AS336" s="5"/>
      <c r="AT336" s="84">
        <f t="shared" si="78"/>
        <v>0</v>
      </c>
      <c r="AU336" s="84">
        <f t="shared" si="78"/>
        <v>0</v>
      </c>
      <c r="AV336" s="84">
        <f t="shared" si="78"/>
        <v>0</v>
      </c>
      <c r="AW336" s="84">
        <f t="shared" si="78"/>
        <v>0</v>
      </c>
      <c r="AX336" s="84">
        <f t="shared" si="78"/>
        <v>0</v>
      </c>
      <c r="AY336" s="84">
        <f t="shared" si="78"/>
        <v>0</v>
      </c>
      <c r="AZ336" s="84">
        <f t="shared" si="78"/>
        <v>0</v>
      </c>
      <c r="BA336" s="84">
        <f t="shared" si="78"/>
        <v>0</v>
      </c>
      <c r="BB336" s="84">
        <f t="shared" si="78"/>
        <v>0</v>
      </c>
      <c r="BC336" s="84">
        <f t="shared" si="78"/>
        <v>0</v>
      </c>
      <c r="BD336" s="5"/>
      <c r="BE336" s="5"/>
      <c r="BF336" s="5"/>
      <c r="BG336" s="5"/>
      <c r="BH336" s="5"/>
      <c r="BI336" s="5"/>
      <c r="BJ336" s="5"/>
    </row>
    <row r="337" spans="2:62" hidden="1">
      <c r="B337">
        <f t="shared" si="79"/>
        <v>115</v>
      </c>
      <c r="C337" t="str">
        <f t="shared" si="79"/>
        <v>PREPARACIÓ DEL SÒL</v>
      </c>
      <c r="D337" t="str">
        <f t="shared" si="79"/>
        <v>Preparació per desbrossat amb discos</v>
      </c>
      <c r="E337" s="82">
        <f t="shared" si="79"/>
        <v>2500</v>
      </c>
      <c r="F337" s="84">
        <f>IF($E$4&lt;$E337,$E$4/$E337*F102,F102)</f>
        <v>0</v>
      </c>
      <c r="G337" s="84">
        <f t="shared" ref="G337:AR352" si="82">IF($E$4&lt;$E337,$E$4/$E337*G102,G102)</f>
        <v>0</v>
      </c>
      <c r="H337" s="84">
        <f t="shared" si="82"/>
        <v>0</v>
      </c>
      <c r="I337" s="84">
        <f t="shared" si="82"/>
        <v>0</v>
      </c>
      <c r="J337" s="84">
        <f t="shared" si="82"/>
        <v>0</v>
      </c>
      <c r="K337" s="84">
        <f t="shared" si="82"/>
        <v>0</v>
      </c>
      <c r="L337" s="84">
        <f t="shared" si="82"/>
        <v>0</v>
      </c>
      <c r="M337" s="84">
        <f t="shared" si="82"/>
        <v>0</v>
      </c>
      <c r="N337" s="84">
        <f t="shared" si="82"/>
        <v>0</v>
      </c>
      <c r="O337" s="84">
        <f t="shared" si="82"/>
        <v>0</v>
      </c>
      <c r="P337" s="84">
        <f t="shared" si="82"/>
        <v>0</v>
      </c>
      <c r="Q337" s="84">
        <f t="shared" si="82"/>
        <v>0</v>
      </c>
      <c r="R337" s="84">
        <f t="shared" si="82"/>
        <v>0</v>
      </c>
      <c r="S337" s="84">
        <f t="shared" si="82"/>
        <v>0</v>
      </c>
      <c r="T337" s="84">
        <f t="shared" si="82"/>
        <v>0</v>
      </c>
      <c r="U337" s="84">
        <f t="shared" si="82"/>
        <v>0</v>
      </c>
      <c r="V337" s="84">
        <f t="shared" si="82"/>
        <v>0</v>
      </c>
      <c r="W337" s="84">
        <f t="shared" si="82"/>
        <v>0</v>
      </c>
      <c r="X337" s="84">
        <f t="shared" si="82"/>
        <v>0</v>
      </c>
      <c r="Y337" s="84">
        <f t="shared" si="82"/>
        <v>0</v>
      </c>
      <c r="Z337" s="84">
        <f t="shared" si="82"/>
        <v>0</v>
      </c>
      <c r="AA337" s="84">
        <f t="shared" si="82"/>
        <v>0</v>
      </c>
      <c r="AB337" s="84">
        <f t="shared" si="82"/>
        <v>0</v>
      </c>
      <c r="AC337" s="84">
        <f t="shared" si="82"/>
        <v>0</v>
      </c>
      <c r="AD337" s="84">
        <f t="shared" si="82"/>
        <v>0</v>
      </c>
      <c r="AE337" s="84">
        <f t="shared" si="82"/>
        <v>0</v>
      </c>
      <c r="AF337" s="84">
        <f t="shared" si="82"/>
        <v>0</v>
      </c>
      <c r="AG337" s="84">
        <f t="shared" si="82"/>
        <v>0</v>
      </c>
      <c r="AH337" s="84">
        <f t="shared" si="82"/>
        <v>0</v>
      </c>
      <c r="AI337" s="84">
        <f t="shared" si="82"/>
        <v>0</v>
      </c>
      <c r="AJ337" s="84">
        <f t="shared" si="82"/>
        <v>0</v>
      </c>
      <c r="AK337" s="84">
        <f t="shared" si="82"/>
        <v>0</v>
      </c>
      <c r="AL337" s="84">
        <f t="shared" si="82"/>
        <v>0</v>
      </c>
      <c r="AM337" s="84">
        <f t="shared" si="82"/>
        <v>0</v>
      </c>
      <c r="AN337" s="84">
        <f t="shared" si="82"/>
        <v>0</v>
      </c>
      <c r="AO337" s="84">
        <f t="shared" si="82"/>
        <v>0</v>
      </c>
      <c r="AP337" s="84">
        <f t="shared" si="82"/>
        <v>0</v>
      </c>
      <c r="AQ337" s="84">
        <f t="shared" si="82"/>
        <v>0</v>
      </c>
      <c r="AR337" s="84">
        <f t="shared" si="82"/>
        <v>0</v>
      </c>
      <c r="AS337" s="5"/>
      <c r="AT337" s="84">
        <f t="shared" ref="AT337:BC352" si="83">IF($E$4&lt;$E337,$E$4/$E337*AT102,AT102)</f>
        <v>0</v>
      </c>
      <c r="AU337" s="84">
        <f t="shared" si="83"/>
        <v>0</v>
      </c>
      <c r="AV337" s="84">
        <f t="shared" si="83"/>
        <v>0</v>
      </c>
      <c r="AW337" s="84">
        <f t="shared" si="83"/>
        <v>0</v>
      </c>
      <c r="AX337" s="84">
        <f t="shared" si="83"/>
        <v>0</v>
      </c>
      <c r="AY337" s="84">
        <f t="shared" si="83"/>
        <v>0</v>
      </c>
      <c r="AZ337" s="84">
        <f t="shared" si="83"/>
        <v>0</v>
      </c>
      <c r="BA337" s="84">
        <f t="shared" si="83"/>
        <v>0</v>
      </c>
      <c r="BB337" s="84">
        <f t="shared" si="83"/>
        <v>0</v>
      </c>
      <c r="BC337" s="84">
        <f t="shared" si="83"/>
        <v>0</v>
      </c>
      <c r="BD337" s="5"/>
      <c r="BE337" s="5"/>
      <c r="BF337" s="5"/>
      <c r="BG337" s="5"/>
      <c r="BH337" s="5"/>
      <c r="BI337" s="5"/>
      <c r="BJ337" s="5"/>
    </row>
    <row r="338" spans="2:62" hidden="1">
      <c r="B338">
        <f t="shared" si="79"/>
        <v>125</v>
      </c>
      <c r="C338" t="str">
        <f t="shared" si="79"/>
        <v>PREPARACIÓ DEL SÒL</v>
      </c>
      <c r="D338" t="str">
        <f t="shared" si="79"/>
        <v>Preparació per desbrossat amb desbrossadora</v>
      </c>
      <c r="E338" s="82">
        <f t="shared" si="79"/>
        <v>2500</v>
      </c>
      <c r="F338" s="84">
        <f t="shared" ref="F338:AR344" si="84">IF($E$4&lt;$E338,$E$4/$E338*F103,F103)</f>
        <v>0</v>
      </c>
      <c r="G338" s="84">
        <f t="shared" si="84"/>
        <v>0</v>
      </c>
      <c r="H338" s="84">
        <f t="shared" si="84"/>
        <v>0</v>
      </c>
      <c r="I338" s="84">
        <f t="shared" si="84"/>
        <v>0</v>
      </c>
      <c r="J338" s="84">
        <f t="shared" si="84"/>
        <v>0</v>
      </c>
      <c r="K338" s="84">
        <f t="shared" si="84"/>
        <v>0</v>
      </c>
      <c r="L338" s="84">
        <f t="shared" si="84"/>
        <v>0</v>
      </c>
      <c r="M338" s="84">
        <f t="shared" si="84"/>
        <v>0</v>
      </c>
      <c r="N338" s="84">
        <f t="shared" si="84"/>
        <v>0</v>
      </c>
      <c r="O338" s="84">
        <f t="shared" si="84"/>
        <v>0</v>
      </c>
      <c r="P338" s="84">
        <f t="shared" si="84"/>
        <v>0</v>
      </c>
      <c r="Q338" s="84">
        <f t="shared" si="84"/>
        <v>0</v>
      </c>
      <c r="R338" s="84">
        <f t="shared" si="84"/>
        <v>0</v>
      </c>
      <c r="S338" s="84">
        <f t="shared" si="84"/>
        <v>0</v>
      </c>
      <c r="T338" s="84">
        <f t="shared" si="84"/>
        <v>0</v>
      </c>
      <c r="U338" s="84">
        <f t="shared" si="84"/>
        <v>0</v>
      </c>
      <c r="V338" s="84">
        <f t="shared" si="84"/>
        <v>0</v>
      </c>
      <c r="W338" s="84">
        <f t="shared" si="84"/>
        <v>0</v>
      </c>
      <c r="X338" s="84">
        <f t="shared" si="84"/>
        <v>0</v>
      </c>
      <c r="Y338" s="84">
        <f t="shared" si="84"/>
        <v>0</v>
      </c>
      <c r="Z338" s="84">
        <f t="shared" si="84"/>
        <v>0</v>
      </c>
      <c r="AA338" s="84">
        <f t="shared" si="84"/>
        <v>0</v>
      </c>
      <c r="AB338" s="84">
        <f t="shared" si="84"/>
        <v>0</v>
      </c>
      <c r="AC338" s="84">
        <f t="shared" si="84"/>
        <v>0</v>
      </c>
      <c r="AD338" s="84">
        <f t="shared" si="84"/>
        <v>0</v>
      </c>
      <c r="AE338" s="84">
        <f t="shared" si="84"/>
        <v>0</v>
      </c>
      <c r="AF338" s="84">
        <f t="shared" si="84"/>
        <v>0</v>
      </c>
      <c r="AG338" s="84">
        <f t="shared" si="84"/>
        <v>0</v>
      </c>
      <c r="AH338" s="84">
        <f t="shared" si="84"/>
        <v>0</v>
      </c>
      <c r="AI338" s="84">
        <f t="shared" si="84"/>
        <v>0</v>
      </c>
      <c r="AJ338" s="84">
        <f t="shared" si="84"/>
        <v>0</v>
      </c>
      <c r="AK338" s="84">
        <f t="shared" si="84"/>
        <v>0</v>
      </c>
      <c r="AL338" s="84">
        <f t="shared" si="84"/>
        <v>0</v>
      </c>
      <c r="AM338" s="84">
        <f t="shared" si="84"/>
        <v>0</v>
      </c>
      <c r="AN338" s="84">
        <f t="shared" si="84"/>
        <v>0</v>
      </c>
      <c r="AO338" s="84">
        <f t="shared" si="84"/>
        <v>0</v>
      </c>
      <c r="AP338" s="84">
        <f t="shared" si="84"/>
        <v>0</v>
      </c>
      <c r="AQ338" s="84">
        <f t="shared" si="82"/>
        <v>0</v>
      </c>
      <c r="AR338" s="84">
        <f t="shared" si="84"/>
        <v>0</v>
      </c>
      <c r="AS338" s="5"/>
      <c r="AT338" s="84">
        <f t="shared" si="83"/>
        <v>0</v>
      </c>
      <c r="AU338" s="84">
        <f t="shared" si="83"/>
        <v>0</v>
      </c>
      <c r="AV338" s="84">
        <f t="shared" si="83"/>
        <v>0</v>
      </c>
      <c r="AW338" s="84">
        <f t="shared" si="83"/>
        <v>0</v>
      </c>
      <c r="AX338" s="84">
        <f t="shared" si="83"/>
        <v>0</v>
      </c>
      <c r="AY338" s="84">
        <f t="shared" si="83"/>
        <v>0</v>
      </c>
      <c r="AZ338" s="84">
        <f t="shared" si="83"/>
        <v>0</v>
      </c>
      <c r="BA338" s="84">
        <f t="shared" si="83"/>
        <v>0</v>
      </c>
      <c r="BB338" s="84">
        <f t="shared" si="83"/>
        <v>0</v>
      </c>
      <c r="BC338" s="84">
        <f t="shared" si="83"/>
        <v>0</v>
      </c>
      <c r="BD338" s="5"/>
      <c r="BE338" s="5"/>
      <c r="BF338" s="5"/>
      <c r="BG338" s="5"/>
      <c r="BH338" s="5"/>
      <c r="BI338" s="5"/>
      <c r="BJ338" s="5"/>
    </row>
    <row r="339" spans="2:62" hidden="1">
      <c r="B339">
        <f t="shared" si="79"/>
        <v>135</v>
      </c>
      <c r="C339" t="str">
        <f t="shared" si="79"/>
        <v>PREPARACIÓ DEL SÒL</v>
      </c>
      <c r="D339" t="str">
        <f t="shared" si="79"/>
        <v>Preparació per subsolat</v>
      </c>
      <c r="E339" s="82">
        <f t="shared" si="79"/>
        <v>2500</v>
      </c>
      <c r="F339" s="84">
        <f t="shared" si="84"/>
        <v>0</v>
      </c>
      <c r="G339" s="84">
        <f t="shared" si="84"/>
        <v>0</v>
      </c>
      <c r="H339" s="84">
        <f t="shared" si="84"/>
        <v>0</v>
      </c>
      <c r="I339" s="84">
        <f t="shared" si="84"/>
        <v>0</v>
      </c>
      <c r="J339" s="84">
        <f t="shared" si="84"/>
        <v>0</v>
      </c>
      <c r="K339" s="84">
        <f t="shared" si="84"/>
        <v>0</v>
      </c>
      <c r="L339" s="84">
        <f t="shared" si="84"/>
        <v>0</v>
      </c>
      <c r="M339" s="84">
        <f t="shared" si="84"/>
        <v>0</v>
      </c>
      <c r="N339" s="84">
        <f t="shared" si="84"/>
        <v>0</v>
      </c>
      <c r="O339" s="84">
        <f t="shared" si="84"/>
        <v>0</v>
      </c>
      <c r="P339" s="84">
        <f t="shared" si="84"/>
        <v>0</v>
      </c>
      <c r="Q339" s="84">
        <f t="shared" si="84"/>
        <v>0</v>
      </c>
      <c r="R339" s="84">
        <f t="shared" si="84"/>
        <v>0</v>
      </c>
      <c r="S339" s="84">
        <f t="shared" si="84"/>
        <v>0</v>
      </c>
      <c r="T339" s="84">
        <f t="shared" si="84"/>
        <v>0</v>
      </c>
      <c r="U339" s="84">
        <f t="shared" si="84"/>
        <v>0</v>
      </c>
      <c r="V339" s="84">
        <f t="shared" si="84"/>
        <v>0</v>
      </c>
      <c r="W339" s="84">
        <f t="shared" si="84"/>
        <v>0</v>
      </c>
      <c r="X339" s="84">
        <f t="shared" si="84"/>
        <v>0</v>
      </c>
      <c r="Y339" s="84">
        <f t="shared" si="84"/>
        <v>0</v>
      </c>
      <c r="Z339" s="84">
        <f t="shared" si="84"/>
        <v>0</v>
      </c>
      <c r="AA339" s="84">
        <f t="shared" si="84"/>
        <v>0</v>
      </c>
      <c r="AB339" s="84">
        <f t="shared" si="84"/>
        <v>0</v>
      </c>
      <c r="AC339" s="84">
        <f t="shared" si="84"/>
        <v>0</v>
      </c>
      <c r="AD339" s="84">
        <f t="shared" si="84"/>
        <v>0</v>
      </c>
      <c r="AE339" s="84">
        <f t="shared" si="84"/>
        <v>0</v>
      </c>
      <c r="AF339" s="84">
        <f t="shared" si="84"/>
        <v>0</v>
      </c>
      <c r="AG339" s="84">
        <f t="shared" si="84"/>
        <v>0</v>
      </c>
      <c r="AH339" s="84">
        <f t="shared" si="84"/>
        <v>0</v>
      </c>
      <c r="AI339" s="84">
        <f t="shared" si="84"/>
        <v>0</v>
      </c>
      <c r="AJ339" s="84">
        <f t="shared" si="84"/>
        <v>0</v>
      </c>
      <c r="AK339" s="84">
        <f t="shared" si="84"/>
        <v>0</v>
      </c>
      <c r="AL339" s="84">
        <f t="shared" si="84"/>
        <v>0</v>
      </c>
      <c r="AM339" s="84">
        <f t="shared" si="84"/>
        <v>0</v>
      </c>
      <c r="AN339" s="84">
        <f t="shared" si="84"/>
        <v>0</v>
      </c>
      <c r="AO339" s="84">
        <f t="shared" si="84"/>
        <v>0</v>
      </c>
      <c r="AP339" s="84">
        <f t="shared" si="84"/>
        <v>0</v>
      </c>
      <c r="AQ339" s="84">
        <f t="shared" si="82"/>
        <v>0</v>
      </c>
      <c r="AR339" s="84">
        <f t="shared" si="84"/>
        <v>0</v>
      </c>
      <c r="AS339" s="5"/>
      <c r="AT339" s="84">
        <f t="shared" si="83"/>
        <v>0</v>
      </c>
      <c r="AU339" s="84">
        <f t="shared" si="83"/>
        <v>0</v>
      </c>
      <c r="AV339" s="84">
        <f t="shared" si="83"/>
        <v>0</v>
      </c>
      <c r="AW339" s="84">
        <f t="shared" si="83"/>
        <v>0</v>
      </c>
      <c r="AX339" s="84">
        <f t="shared" si="83"/>
        <v>0</v>
      </c>
      <c r="AY339" s="84">
        <f t="shared" si="83"/>
        <v>0</v>
      </c>
      <c r="AZ339" s="84">
        <f t="shared" si="83"/>
        <v>0</v>
      </c>
      <c r="BA339" s="84">
        <f t="shared" si="83"/>
        <v>0</v>
      </c>
      <c r="BB339" s="84">
        <f t="shared" si="83"/>
        <v>0</v>
      </c>
      <c r="BC339" s="84">
        <f t="shared" si="83"/>
        <v>0</v>
      </c>
      <c r="BD339" s="5"/>
      <c r="BE339" s="5"/>
      <c r="BF339" s="5"/>
      <c r="BG339" s="5"/>
      <c r="BH339" s="5"/>
      <c r="BI339" s="5"/>
      <c r="BJ339" s="5"/>
    </row>
    <row r="340" spans="2:62" hidden="1">
      <c r="B340">
        <f t="shared" si="79"/>
        <v>145</v>
      </c>
      <c r="C340" t="str">
        <f t="shared" si="79"/>
        <v>PREPARACIÓ DEL SÒL</v>
      </c>
      <c r="D340" t="str">
        <f t="shared" si="79"/>
        <v>Preparació per alçat</v>
      </c>
      <c r="E340" s="82">
        <f t="shared" si="79"/>
        <v>2500</v>
      </c>
      <c r="F340" s="84">
        <f t="shared" si="84"/>
        <v>0</v>
      </c>
      <c r="G340" s="84">
        <f t="shared" si="84"/>
        <v>0</v>
      </c>
      <c r="H340" s="84">
        <f t="shared" si="84"/>
        <v>0</v>
      </c>
      <c r="I340" s="84">
        <f t="shared" si="84"/>
        <v>0</v>
      </c>
      <c r="J340" s="84">
        <f t="shared" si="84"/>
        <v>0</v>
      </c>
      <c r="K340" s="84">
        <f t="shared" si="84"/>
        <v>0</v>
      </c>
      <c r="L340" s="84">
        <f t="shared" si="84"/>
        <v>0</v>
      </c>
      <c r="M340" s="84">
        <f t="shared" si="84"/>
        <v>0</v>
      </c>
      <c r="N340" s="84">
        <f t="shared" si="84"/>
        <v>0</v>
      </c>
      <c r="O340" s="84">
        <f t="shared" si="84"/>
        <v>0</v>
      </c>
      <c r="P340" s="84">
        <f t="shared" si="84"/>
        <v>0</v>
      </c>
      <c r="Q340" s="84">
        <f t="shared" si="84"/>
        <v>0</v>
      </c>
      <c r="R340" s="84">
        <f t="shared" si="84"/>
        <v>0</v>
      </c>
      <c r="S340" s="84">
        <f t="shared" si="84"/>
        <v>0</v>
      </c>
      <c r="T340" s="84">
        <f t="shared" si="84"/>
        <v>0</v>
      </c>
      <c r="U340" s="84">
        <f t="shared" si="84"/>
        <v>0</v>
      </c>
      <c r="V340" s="84">
        <f t="shared" si="84"/>
        <v>0</v>
      </c>
      <c r="W340" s="84">
        <f t="shared" si="84"/>
        <v>0</v>
      </c>
      <c r="X340" s="84">
        <f t="shared" si="84"/>
        <v>0</v>
      </c>
      <c r="Y340" s="84">
        <f t="shared" si="84"/>
        <v>0</v>
      </c>
      <c r="Z340" s="84">
        <f t="shared" si="84"/>
        <v>0</v>
      </c>
      <c r="AA340" s="84">
        <f t="shared" si="84"/>
        <v>0</v>
      </c>
      <c r="AB340" s="84">
        <f t="shared" si="84"/>
        <v>0</v>
      </c>
      <c r="AC340" s="84">
        <f t="shared" si="84"/>
        <v>0</v>
      </c>
      <c r="AD340" s="84">
        <f t="shared" si="84"/>
        <v>0</v>
      </c>
      <c r="AE340" s="84">
        <f t="shared" si="84"/>
        <v>0</v>
      </c>
      <c r="AF340" s="84">
        <f t="shared" si="84"/>
        <v>0</v>
      </c>
      <c r="AG340" s="84">
        <f t="shared" si="84"/>
        <v>0</v>
      </c>
      <c r="AH340" s="84">
        <f t="shared" si="84"/>
        <v>0</v>
      </c>
      <c r="AI340" s="84">
        <f t="shared" si="84"/>
        <v>0</v>
      </c>
      <c r="AJ340" s="84">
        <f t="shared" si="84"/>
        <v>0</v>
      </c>
      <c r="AK340" s="84">
        <f t="shared" si="84"/>
        <v>0</v>
      </c>
      <c r="AL340" s="84">
        <f t="shared" si="84"/>
        <v>0</v>
      </c>
      <c r="AM340" s="84">
        <f t="shared" si="84"/>
        <v>0</v>
      </c>
      <c r="AN340" s="84">
        <f t="shared" si="84"/>
        <v>0</v>
      </c>
      <c r="AO340" s="84">
        <f t="shared" si="84"/>
        <v>0</v>
      </c>
      <c r="AP340" s="84">
        <f t="shared" si="84"/>
        <v>0</v>
      </c>
      <c r="AQ340" s="84">
        <f t="shared" si="82"/>
        <v>0</v>
      </c>
      <c r="AR340" s="84">
        <f t="shared" si="84"/>
        <v>0</v>
      </c>
      <c r="AS340" s="5"/>
      <c r="AT340" s="84">
        <f t="shared" si="83"/>
        <v>0</v>
      </c>
      <c r="AU340" s="84">
        <f t="shared" si="83"/>
        <v>0</v>
      </c>
      <c r="AV340" s="84">
        <f t="shared" si="83"/>
        <v>0</v>
      </c>
      <c r="AW340" s="84">
        <f t="shared" si="83"/>
        <v>0</v>
      </c>
      <c r="AX340" s="84">
        <f t="shared" si="83"/>
        <v>0</v>
      </c>
      <c r="AY340" s="84">
        <f t="shared" si="83"/>
        <v>0</v>
      </c>
      <c r="AZ340" s="84">
        <f t="shared" si="83"/>
        <v>0</v>
      </c>
      <c r="BA340" s="84">
        <f t="shared" si="83"/>
        <v>0</v>
      </c>
      <c r="BB340" s="84">
        <f t="shared" si="83"/>
        <v>0</v>
      </c>
      <c r="BC340" s="84">
        <f t="shared" si="83"/>
        <v>0</v>
      </c>
      <c r="BD340" s="5"/>
      <c r="BE340" s="5"/>
      <c r="BF340" s="5"/>
      <c r="BG340" s="5"/>
      <c r="BH340" s="5"/>
      <c r="BI340" s="5"/>
      <c r="BJ340" s="5"/>
    </row>
    <row r="341" spans="2:62" hidden="1">
      <c r="B341">
        <f t="shared" si="79"/>
        <v>155</v>
      </c>
      <c r="C341" t="str">
        <f t="shared" si="79"/>
        <v>PREPARACIÓ DEL SÒL</v>
      </c>
      <c r="D341" t="str">
        <f t="shared" si="79"/>
        <v>Preparació per estripat</v>
      </c>
      <c r="E341" s="82">
        <f t="shared" si="79"/>
        <v>2500</v>
      </c>
      <c r="F341" s="84">
        <f t="shared" si="84"/>
        <v>0</v>
      </c>
      <c r="G341" s="84">
        <f t="shared" si="84"/>
        <v>0</v>
      </c>
      <c r="H341" s="84">
        <f t="shared" si="84"/>
        <v>0</v>
      </c>
      <c r="I341" s="84">
        <f t="shared" si="84"/>
        <v>0</v>
      </c>
      <c r="J341" s="84">
        <f t="shared" si="84"/>
        <v>0</v>
      </c>
      <c r="K341" s="84">
        <f t="shared" si="84"/>
        <v>0</v>
      </c>
      <c r="L341" s="84">
        <f t="shared" si="84"/>
        <v>0</v>
      </c>
      <c r="M341" s="84">
        <f t="shared" si="84"/>
        <v>0</v>
      </c>
      <c r="N341" s="84">
        <f t="shared" si="84"/>
        <v>0</v>
      </c>
      <c r="O341" s="84">
        <f t="shared" si="84"/>
        <v>0</v>
      </c>
      <c r="P341" s="84">
        <f t="shared" si="84"/>
        <v>0</v>
      </c>
      <c r="Q341" s="84">
        <f t="shared" si="84"/>
        <v>0</v>
      </c>
      <c r="R341" s="84">
        <f t="shared" si="84"/>
        <v>0</v>
      </c>
      <c r="S341" s="84">
        <f t="shared" si="84"/>
        <v>0</v>
      </c>
      <c r="T341" s="84">
        <f t="shared" si="84"/>
        <v>0</v>
      </c>
      <c r="U341" s="84">
        <f t="shared" si="84"/>
        <v>0</v>
      </c>
      <c r="V341" s="84">
        <f t="shared" si="84"/>
        <v>0</v>
      </c>
      <c r="W341" s="84">
        <f t="shared" si="84"/>
        <v>0</v>
      </c>
      <c r="X341" s="84">
        <f t="shared" si="84"/>
        <v>0</v>
      </c>
      <c r="Y341" s="84">
        <f t="shared" si="84"/>
        <v>0</v>
      </c>
      <c r="Z341" s="84">
        <f t="shared" si="84"/>
        <v>0</v>
      </c>
      <c r="AA341" s="84">
        <f t="shared" si="84"/>
        <v>0</v>
      </c>
      <c r="AB341" s="84">
        <f t="shared" si="84"/>
        <v>0</v>
      </c>
      <c r="AC341" s="84">
        <f t="shared" si="84"/>
        <v>0</v>
      </c>
      <c r="AD341" s="84">
        <f t="shared" si="84"/>
        <v>0</v>
      </c>
      <c r="AE341" s="84">
        <f t="shared" si="84"/>
        <v>0</v>
      </c>
      <c r="AF341" s="84">
        <f t="shared" si="84"/>
        <v>0</v>
      </c>
      <c r="AG341" s="84">
        <f t="shared" si="84"/>
        <v>0</v>
      </c>
      <c r="AH341" s="84">
        <f t="shared" si="84"/>
        <v>0</v>
      </c>
      <c r="AI341" s="84">
        <f t="shared" si="84"/>
        <v>0</v>
      </c>
      <c r="AJ341" s="84">
        <f t="shared" si="84"/>
        <v>0</v>
      </c>
      <c r="AK341" s="84">
        <f t="shared" si="84"/>
        <v>0</v>
      </c>
      <c r="AL341" s="84">
        <f t="shared" si="84"/>
        <v>0</v>
      </c>
      <c r="AM341" s="84">
        <f t="shared" si="84"/>
        <v>0</v>
      </c>
      <c r="AN341" s="84">
        <f t="shared" si="84"/>
        <v>0</v>
      </c>
      <c r="AO341" s="84">
        <f t="shared" si="84"/>
        <v>0</v>
      </c>
      <c r="AP341" s="84">
        <f t="shared" si="84"/>
        <v>0</v>
      </c>
      <c r="AQ341" s="84">
        <f t="shared" si="82"/>
        <v>0</v>
      </c>
      <c r="AR341" s="84">
        <f t="shared" si="84"/>
        <v>0</v>
      </c>
      <c r="AS341" s="5"/>
      <c r="AT341" s="84">
        <f t="shared" si="83"/>
        <v>0</v>
      </c>
      <c r="AU341" s="84">
        <f t="shared" si="83"/>
        <v>0</v>
      </c>
      <c r="AV341" s="84">
        <f t="shared" si="83"/>
        <v>0</v>
      </c>
      <c r="AW341" s="84">
        <f t="shared" si="83"/>
        <v>0</v>
      </c>
      <c r="AX341" s="84">
        <f t="shared" si="83"/>
        <v>0</v>
      </c>
      <c r="AY341" s="84">
        <f t="shared" si="83"/>
        <v>0</v>
      </c>
      <c r="AZ341" s="84">
        <f t="shared" si="83"/>
        <v>0</v>
      </c>
      <c r="BA341" s="84">
        <f t="shared" si="83"/>
        <v>0</v>
      </c>
      <c r="BB341" s="84">
        <f t="shared" si="83"/>
        <v>0</v>
      </c>
      <c r="BC341" s="84">
        <f t="shared" si="83"/>
        <v>0</v>
      </c>
      <c r="BD341" s="5"/>
      <c r="BE341" s="5"/>
      <c r="BF341" s="5"/>
      <c r="BG341" s="5"/>
      <c r="BH341" s="5"/>
      <c r="BI341" s="5"/>
      <c r="BJ341" s="5"/>
    </row>
    <row r="342" spans="2:62" hidden="1">
      <c r="B342">
        <f t="shared" si="79"/>
        <v>165</v>
      </c>
      <c r="C342" t="str">
        <f t="shared" si="79"/>
        <v>PREPARACIÓ DEL SÒL</v>
      </c>
      <c r="D342" t="str">
        <f t="shared" si="79"/>
        <v>Preparació per fresat</v>
      </c>
      <c r="E342" s="82">
        <f t="shared" si="79"/>
        <v>2500</v>
      </c>
      <c r="F342" s="84">
        <f t="shared" si="84"/>
        <v>0</v>
      </c>
      <c r="G342" s="84">
        <f t="shared" si="84"/>
        <v>0</v>
      </c>
      <c r="H342" s="84">
        <f t="shared" si="84"/>
        <v>0</v>
      </c>
      <c r="I342" s="84">
        <f t="shared" si="84"/>
        <v>0</v>
      </c>
      <c r="J342" s="84">
        <f t="shared" si="84"/>
        <v>0</v>
      </c>
      <c r="K342" s="84">
        <f t="shared" si="84"/>
        <v>0</v>
      </c>
      <c r="L342" s="84">
        <f t="shared" si="84"/>
        <v>0</v>
      </c>
      <c r="M342" s="84">
        <f t="shared" si="84"/>
        <v>0</v>
      </c>
      <c r="N342" s="84">
        <f t="shared" si="84"/>
        <v>0</v>
      </c>
      <c r="O342" s="84">
        <f t="shared" si="84"/>
        <v>0</v>
      </c>
      <c r="P342" s="84">
        <f t="shared" si="84"/>
        <v>0</v>
      </c>
      <c r="Q342" s="84">
        <f t="shared" si="84"/>
        <v>0</v>
      </c>
      <c r="R342" s="84">
        <f t="shared" si="84"/>
        <v>0</v>
      </c>
      <c r="S342" s="84">
        <f t="shared" si="84"/>
        <v>0</v>
      </c>
      <c r="T342" s="84">
        <f t="shared" si="84"/>
        <v>0</v>
      </c>
      <c r="U342" s="84">
        <f t="shared" si="84"/>
        <v>0</v>
      </c>
      <c r="V342" s="84">
        <f t="shared" si="84"/>
        <v>0</v>
      </c>
      <c r="W342" s="84">
        <f t="shared" si="84"/>
        <v>0</v>
      </c>
      <c r="X342" s="84">
        <f t="shared" si="84"/>
        <v>0</v>
      </c>
      <c r="Y342" s="84">
        <f t="shared" si="84"/>
        <v>0</v>
      </c>
      <c r="Z342" s="84">
        <f t="shared" si="84"/>
        <v>0</v>
      </c>
      <c r="AA342" s="84">
        <f t="shared" si="84"/>
        <v>0</v>
      </c>
      <c r="AB342" s="84">
        <f t="shared" si="84"/>
        <v>0</v>
      </c>
      <c r="AC342" s="84">
        <f t="shared" si="84"/>
        <v>0</v>
      </c>
      <c r="AD342" s="84">
        <f t="shared" si="84"/>
        <v>0</v>
      </c>
      <c r="AE342" s="84">
        <f t="shared" si="84"/>
        <v>0</v>
      </c>
      <c r="AF342" s="84">
        <f t="shared" si="84"/>
        <v>0</v>
      </c>
      <c r="AG342" s="84">
        <f t="shared" si="84"/>
        <v>0</v>
      </c>
      <c r="AH342" s="84">
        <f t="shared" si="84"/>
        <v>0</v>
      </c>
      <c r="AI342" s="84">
        <f t="shared" si="84"/>
        <v>0</v>
      </c>
      <c r="AJ342" s="84">
        <f t="shared" si="84"/>
        <v>0</v>
      </c>
      <c r="AK342" s="84">
        <f t="shared" si="84"/>
        <v>0</v>
      </c>
      <c r="AL342" s="84">
        <f t="shared" si="84"/>
        <v>0</v>
      </c>
      <c r="AM342" s="84">
        <f t="shared" si="84"/>
        <v>0</v>
      </c>
      <c r="AN342" s="84">
        <f t="shared" si="84"/>
        <v>0</v>
      </c>
      <c r="AO342" s="84">
        <f t="shared" si="84"/>
        <v>0</v>
      </c>
      <c r="AP342" s="84">
        <f t="shared" si="84"/>
        <v>0</v>
      </c>
      <c r="AQ342" s="84">
        <f t="shared" si="82"/>
        <v>0</v>
      </c>
      <c r="AR342" s="84">
        <f t="shared" si="84"/>
        <v>0</v>
      </c>
      <c r="AS342" s="5"/>
      <c r="AT342" s="84">
        <f t="shared" si="83"/>
        <v>0</v>
      </c>
      <c r="AU342" s="84">
        <f t="shared" si="83"/>
        <v>0</v>
      </c>
      <c r="AV342" s="84">
        <f t="shared" si="83"/>
        <v>0</v>
      </c>
      <c r="AW342" s="84">
        <f t="shared" si="83"/>
        <v>0</v>
      </c>
      <c r="AX342" s="84">
        <f t="shared" si="83"/>
        <v>0</v>
      </c>
      <c r="AY342" s="84">
        <f t="shared" si="83"/>
        <v>0</v>
      </c>
      <c r="AZ342" s="84">
        <f t="shared" si="83"/>
        <v>0</v>
      </c>
      <c r="BA342" s="84">
        <f t="shared" si="83"/>
        <v>0</v>
      </c>
      <c r="BB342" s="84">
        <f t="shared" si="83"/>
        <v>0</v>
      </c>
      <c r="BC342" s="84">
        <f t="shared" si="83"/>
        <v>0</v>
      </c>
      <c r="BD342" s="5"/>
      <c r="BE342" s="5"/>
      <c r="BF342" s="5"/>
      <c r="BG342" s="5"/>
      <c r="BH342" s="5"/>
      <c r="BI342" s="5"/>
      <c r="BJ342" s="5"/>
    </row>
    <row r="343" spans="2:62" hidden="1">
      <c r="B343">
        <f t="shared" si="79"/>
        <v>215</v>
      </c>
      <c r="C343" t="str">
        <f t="shared" si="79"/>
        <v>ADOBAT</v>
      </c>
      <c r="D343" t="str">
        <f t="shared" si="79"/>
        <v>Preparació per aplicació de compost (36 t/ha)</v>
      </c>
      <c r="E343" s="82">
        <f t="shared" si="79"/>
        <v>2500</v>
      </c>
      <c r="F343" s="84">
        <f t="shared" si="84"/>
        <v>0</v>
      </c>
      <c r="G343" s="84">
        <f t="shared" si="84"/>
        <v>0</v>
      </c>
      <c r="H343" s="84">
        <f t="shared" si="84"/>
        <v>0</v>
      </c>
      <c r="I343" s="84">
        <f t="shared" si="84"/>
        <v>0</v>
      </c>
      <c r="J343" s="84">
        <f t="shared" si="84"/>
        <v>0</v>
      </c>
      <c r="K343" s="84">
        <f t="shared" si="84"/>
        <v>0</v>
      </c>
      <c r="L343" s="84">
        <f t="shared" si="84"/>
        <v>0</v>
      </c>
      <c r="M343" s="84">
        <f t="shared" si="84"/>
        <v>0</v>
      </c>
      <c r="N343" s="84">
        <f t="shared" si="84"/>
        <v>0</v>
      </c>
      <c r="O343" s="84">
        <f t="shared" si="84"/>
        <v>0</v>
      </c>
      <c r="P343" s="84">
        <f t="shared" si="84"/>
        <v>0</v>
      </c>
      <c r="Q343" s="84">
        <f t="shared" si="84"/>
        <v>0</v>
      </c>
      <c r="R343" s="84">
        <f t="shared" si="84"/>
        <v>0</v>
      </c>
      <c r="S343" s="84">
        <f t="shared" si="84"/>
        <v>0</v>
      </c>
      <c r="T343" s="84">
        <f t="shared" si="84"/>
        <v>0</v>
      </c>
      <c r="U343" s="84">
        <f t="shared" si="84"/>
        <v>0</v>
      </c>
      <c r="V343" s="84">
        <f t="shared" si="84"/>
        <v>0</v>
      </c>
      <c r="W343" s="84">
        <f t="shared" si="84"/>
        <v>0</v>
      </c>
      <c r="X343" s="84">
        <f t="shared" si="84"/>
        <v>0</v>
      </c>
      <c r="Y343" s="84">
        <f t="shared" si="84"/>
        <v>0</v>
      </c>
      <c r="Z343" s="84">
        <f t="shared" si="84"/>
        <v>0</v>
      </c>
      <c r="AA343" s="84">
        <f t="shared" si="84"/>
        <v>0</v>
      </c>
      <c r="AB343" s="84">
        <f t="shared" si="84"/>
        <v>0</v>
      </c>
      <c r="AC343" s="84">
        <f t="shared" si="84"/>
        <v>0</v>
      </c>
      <c r="AD343" s="84">
        <f t="shared" si="84"/>
        <v>0</v>
      </c>
      <c r="AE343" s="84">
        <f t="shared" si="84"/>
        <v>0</v>
      </c>
      <c r="AF343" s="84">
        <f t="shared" si="84"/>
        <v>0</v>
      </c>
      <c r="AG343" s="84">
        <f t="shared" si="84"/>
        <v>0</v>
      </c>
      <c r="AH343" s="84">
        <f t="shared" si="84"/>
        <v>0</v>
      </c>
      <c r="AI343" s="84">
        <f t="shared" si="84"/>
        <v>0</v>
      </c>
      <c r="AJ343" s="84">
        <f t="shared" si="84"/>
        <v>0</v>
      </c>
      <c r="AK343" s="84">
        <f t="shared" si="84"/>
        <v>0</v>
      </c>
      <c r="AL343" s="84">
        <f t="shared" si="84"/>
        <v>0</v>
      </c>
      <c r="AM343" s="84">
        <f t="shared" si="84"/>
        <v>0</v>
      </c>
      <c r="AN343" s="84">
        <f t="shared" si="84"/>
        <v>0</v>
      </c>
      <c r="AO343" s="84">
        <f t="shared" si="84"/>
        <v>0</v>
      </c>
      <c r="AP343" s="84">
        <f t="shared" si="84"/>
        <v>0</v>
      </c>
      <c r="AQ343" s="84">
        <f t="shared" si="82"/>
        <v>0</v>
      </c>
      <c r="AR343" s="84">
        <f t="shared" si="84"/>
        <v>0</v>
      </c>
      <c r="AS343" s="5"/>
      <c r="AT343" s="84">
        <f t="shared" si="83"/>
        <v>0</v>
      </c>
      <c r="AU343" s="84">
        <f t="shared" si="83"/>
        <v>0</v>
      </c>
      <c r="AV343" s="84">
        <f t="shared" si="83"/>
        <v>0</v>
      </c>
      <c r="AW343" s="84">
        <f t="shared" si="83"/>
        <v>0</v>
      </c>
      <c r="AX343" s="84">
        <f t="shared" si="83"/>
        <v>0</v>
      </c>
      <c r="AY343" s="84">
        <f t="shared" si="83"/>
        <v>0</v>
      </c>
      <c r="AZ343" s="84">
        <f t="shared" si="83"/>
        <v>0</v>
      </c>
      <c r="BA343" s="84">
        <f t="shared" si="83"/>
        <v>0</v>
      </c>
      <c r="BB343" s="84">
        <f t="shared" si="83"/>
        <v>0</v>
      </c>
      <c r="BC343" s="84">
        <f t="shared" si="83"/>
        <v>0</v>
      </c>
      <c r="BD343" s="5"/>
      <c r="BE343" s="5"/>
      <c r="BF343" s="5"/>
      <c r="BG343" s="5"/>
      <c r="BH343" s="5"/>
      <c r="BI343" s="5"/>
      <c r="BJ343" s="5"/>
    </row>
    <row r="344" spans="2:62" hidden="1">
      <c r="B344">
        <f t="shared" si="79"/>
        <v>225</v>
      </c>
      <c r="C344" t="str">
        <f t="shared" si="79"/>
        <v>ADOBAT</v>
      </c>
      <c r="D344" t="str">
        <f t="shared" si="79"/>
        <v>Preparació per aplicació de compost (60 t/ha)</v>
      </c>
      <c r="E344" s="82">
        <f t="shared" si="79"/>
        <v>2500</v>
      </c>
      <c r="F344" s="84">
        <f t="shared" si="84"/>
        <v>0</v>
      </c>
      <c r="G344" s="84">
        <f t="shared" si="84"/>
        <v>0</v>
      </c>
      <c r="H344" s="84">
        <f t="shared" si="84"/>
        <v>0</v>
      </c>
      <c r="I344" s="84">
        <f t="shared" si="84"/>
        <v>0</v>
      </c>
      <c r="J344" s="84">
        <f t="shared" si="84"/>
        <v>0</v>
      </c>
      <c r="K344" s="84">
        <f t="shared" si="84"/>
        <v>0</v>
      </c>
      <c r="L344" s="84">
        <f t="shared" si="84"/>
        <v>0</v>
      </c>
      <c r="M344" s="84">
        <f t="shared" si="84"/>
        <v>0</v>
      </c>
      <c r="N344" s="84">
        <f t="shared" si="84"/>
        <v>0</v>
      </c>
      <c r="O344" s="84">
        <f t="shared" si="84"/>
        <v>0</v>
      </c>
      <c r="P344" s="84">
        <f t="shared" si="84"/>
        <v>0</v>
      </c>
      <c r="Q344" s="84">
        <f t="shared" si="84"/>
        <v>0</v>
      </c>
      <c r="R344" s="84">
        <f t="shared" si="84"/>
        <v>0</v>
      </c>
      <c r="S344" s="84">
        <f t="shared" si="84"/>
        <v>0</v>
      </c>
      <c r="T344" s="84">
        <f t="shared" si="84"/>
        <v>0</v>
      </c>
      <c r="U344" s="84">
        <f t="shared" si="84"/>
        <v>0</v>
      </c>
      <c r="V344" s="84">
        <f t="shared" si="84"/>
        <v>0</v>
      </c>
      <c r="W344" s="84">
        <f t="shared" si="84"/>
        <v>0</v>
      </c>
      <c r="X344" s="84">
        <f t="shared" si="84"/>
        <v>0</v>
      </c>
      <c r="Y344" s="84">
        <f t="shared" si="84"/>
        <v>0</v>
      </c>
      <c r="Z344" s="84">
        <f t="shared" si="84"/>
        <v>0</v>
      </c>
      <c r="AA344" s="84">
        <f t="shared" si="84"/>
        <v>0</v>
      </c>
      <c r="AB344" s="84">
        <f t="shared" si="84"/>
        <v>0</v>
      </c>
      <c r="AC344" s="84">
        <f t="shared" si="84"/>
        <v>0</v>
      </c>
      <c r="AD344" s="84">
        <f t="shared" si="84"/>
        <v>0</v>
      </c>
      <c r="AE344" s="84">
        <f t="shared" si="84"/>
        <v>0</v>
      </c>
      <c r="AF344" s="84">
        <f t="shared" si="84"/>
        <v>0</v>
      </c>
      <c r="AG344" s="84">
        <f t="shared" ref="AG344:AR344" si="85">IF($E$4&lt;$E344,$E$4/$E344*AG109,AG109)</f>
        <v>0</v>
      </c>
      <c r="AH344" s="84">
        <f t="shared" si="85"/>
        <v>0</v>
      </c>
      <c r="AI344" s="84">
        <f t="shared" si="85"/>
        <v>0</v>
      </c>
      <c r="AJ344" s="84">
        <f t="shared" si="85"/>
        <v>0</v>
      </c>
      <c r="AK344" s="84">
        <f t="shared" si="85"/>
        <v>0</v>
      </c>
      <c r="AL344" s="84">
        <f t="shared" si="85"/>
        <v>0</v>
      </c>
      <c r="AM344" s="84">
        <f t="shared" si="85"/>
        <v>0</v>
      </c>
      <c r="AN344" s="84">
        <f t="shared" si="85"/>
        <v>0</v>
      </c>
      <c r="AO344" s="84">
        <f t="shared" si="85"/>
        <v>0</v>
      </c>
      <c r="AP344" s="84">
        <f t="shared" si="85"/>
        <v>0</v>
      </c>
      <c r="AQ344" s="84">
        <f t="shared" si="82"/>
        <v>0</v>
      </c>
      <c r="AR344" s="84">
        <f t="shared" si="85"/>
        <v>0</v>
      </c>
      <c r="AS344" s="5"/>
      <c r="AT344" s="84">
        <f t="shared" si="83"/>
        <v>0</v>
      </c>
      <c r="AU344" s="84">
        <f t="shared" si="83"/>
        <v>0</v>
      </c>
      <c r="AV344" s="84">
        <f t="shared" si="83"/>
        <v>0</v>
      </c>
      <c r="AW344" s="84">
        <f t="shared" si="83"/>
        <v>0</v>
      </c>
      <c r="AX344" s="84">
        <f t="shared" si="83"/>
        <v>0</v>
      </c>
      <c r="AY344" s="84">
        <f t="shared" si="83"/>
        <v>0</v>
      </c>
      <c r="AZ344" s="84">
        <f t="shared" si="83"/>
        <v>0</v>
      </c>
      <c r="BA344" s="84">
        <f t="shared" si="83"/>
        <v>0</v>
      </c>
      <c r="BB344" s="84">
        <f t="shared" si="83"/>
        <v>0</v>
      </c>
      <c r="BC344" s="84">
        <f t="shared" si="83"/>
        <v>0</v>
      </c>
      <c r="BD344" s="5"/>
      <c r="BE344" s="5"/>
      <c r="BF344" s="5"/>
      <c r="BG344" s="5"/>
      <c r="BH344" s="5"/>
      <c r="BI344" s="5"/>
      <c r="BJ344" s="5"/>
    </row>
    <row r="345" spans="2:62" hidden="1">
      <c r="B345">
        <f t="shared" si="79"/>
        <v>235</v>
      </c>
      <c r="C345" t="str">
        <f t="shared" si="79"/>
        <v>ADOBAT</v>
      </c>
      <c r="D345" t="str">
        <f t="shared" si="79"/>
        <v>Preparació per aplicació d'adob orgànic</v>
      </c>
      <c r="E345" s="82">
        <f t="shared" si="79"/>
        <v>2500</v>
      </c>
      <c r="F345" s="84">
        <f t="shared" ref="F345:AR351" si="86">IF($E$4&lt;$E345,$E$4/$E345*F110,F110)</f>
        <v>0</v>
      </c>
      <c r="G345" s="84">
        <f t="shared" si="86"/>
        <v>0</v>
      </c>
      <c r="H345" s="84">
        <f t="shared" si="86"/>
        <v>0</v>
      </c>
      <c r="I345" s="84">
        <f t="shared" si="86"/>
        <v>0</v>
      </c>
      <c r="J345" s="84">
        <f t="shared" si="86"/>
        <v>0</v>
      </c>
      <c r="K345" s="84">
        <f t="shared" si="86"/>
        <v>0</v>
      </c>
      <c r="L345" s="84">
        <f t="shared" si="86"/>
        <v>0</v>
      </c>
      <c r="M345" s="84">
        <f t="shared" si="86"/>
        <v>0</v>
      </c>
      <c r="N345" s="84">
        <f t="shared" si="86"/>
        <v>0</v>
      </c>
      <c r="O345" s="84">
        <f t="shared" si="86"/>
        <v>0</v>
      </c>
      <c r="P345" s="84">
        <f t="shared" si="86"/>
        <v>0</v>
      </c>
      <c r="Q345" s="84">
        <f t="shared" si="86"/>
        <v>0</v>
      </c>
      <c r="R345" s="84">
        <f t="shared" si="86"/>
        <v>0</v>
      </c>
      <c r="S345" s="84">
        <f t="shared" si="86"/>
        <v>0</v>
      </c>
      <c r="T345" s="84">
        <f t="shared" si="86"/>
        <v>0</v>
      </c>
      <c r="U345" s="84">
        <f t="shared" si="86"/>
        <v>0</v>
      </c>
      <c r="V345" s="84">
        <f t="shared" si="86"/>
        <v>0</v>
      </c>
      <c r="W345" s="84">
        <f t="shared" si="86"/>
        <v>0</v>
      </c>
      <c r="X345" s="84">
        <f t="shared" si="86"/>
        <v>0</v>
      </c>
      <c r="Y345" s="84">
        <f t="shared" si="86"/>
        <v>0</v>
      </c>
      <c r="Z345" s="84">
        <f t="shared" si="86"/>
        <v>0</v>
      </c>
      <c r="AA345" s="84">
        <f t="shared" si="86"/>
        <v>0</v>
      </c>
      <c r="AB345" s="84">
        <f t="shared" si="86"/>
        <v>0</v>
      </c>
      <c r="AC345" s="84">
        <f t="shared" si="86"/>
        <v>0</v>
      </c>
      <c r="AD345" s="84">
        <f t="shared" si="86"/>
        <v>0</v>
      </c>
      <c r="AE345" s="84">
        <f t="shared" si="86"/>
        <v>0</v>
      </c>
      <c r="AF345" s="84">
        <f t="shared" si="86"/>
        <v>0</v>
      </c>
      <c r="AG345" s="84">
        <f t="shared" si="86"/>
        <v>0</v>
      </c>
      <c r="AH345" s="84">
        <f t="shared" si="86"/>
        <v>0</v>
      </c>
      <c r="AI345" s="84">
        <f t="shared" si="86"/>
        <v>0</v>
      </c>
      <c r="AJ345" s="84">
        <f t="shared" si="86"/>
        <v>0</v>
      </c>
      <c r="AK345" s="84">
        <f t="shared" si="86"/>
        <v>0</v>
      </c>
      <c r="AL345" s="84">
        <f t="shared" si="86"/>
        <v>0</v>
      </c>
      <c r="AM345" s="84">
        <f t="shared" si="86"/>
        <v>0</v>
      </c>
      <c r="AN345" s="84">
        <f t="shared" si="86"/>
        <v>0</v>
      </c>
      <c r="AO345" s="84">
        <f t="shared" si="86"/>
        <v>0</v>
      </c>
      <c r="AP345" s="84">
        <f t="shared" si="86"/>
        <v>0</v>
      </c>
      <c r="AQ345" s="84">
        <f t="shared" si="82"/>
        <v>0</v>
      </c>
      <c r="AR345" s="84">
        <f t="shared" si="86"/>
        <v>0</v>
      </c>
      <c r="AS345" s="5"/>
      <c r="AT345" s="84">
        <f t="shared" si="83"/>
        <v>0</v>
      </c>
      <c r="AU345" s="84">
        <f t="shared" si="83"/>
        <v>0</v>
      </c>
      <c r="AV345" s="84">
        <f t="shared" si="83"/>
        <v>0</v>
      </c>
      <c r="AW345" s="84">
        <f t="shared" si="83"/>
        <v>0</v>
      </c>
      <c r="AX345" s="84">
        <f t="shared" si="83"/>
        <v>0</v>
      </c>
      <c r="AY345" s="84">
        <f t="shared" si="83"/>
        <v>0</v>
      </c>
      <c r="AZ345" s="84">
        <f t="shared" si="83"/>
        <v>0</v>
      </c>
      <c r="BA345" s="84">
        <f t="shared" si="83"/>
        <v>0</v>
      </c>
      <c r="BB345" s="84">
        <f t="shared" si="83"/>
        <v>0</v>
      </c>
      <c r="BC345" s="84">
        <f t="shared" si="83"/>
        <v>0</v>
      </c>
      <c r="BD345" s="5"/>
      <c r="BE345" s="5"/>
      <c r="BF345" s="5"/>
      <c r="BG345" s="5"/>
      <c r="BH345" s="5"/>
      <c r="BI345" s="5"/>
      <c r="BJ345" s="5"/>
    </row>
    <row r="346" spans="2:62" hidden="1">
      <c r="B346">
        <f t="shared" si="79"/>
        <v>245</v>
      </c>
      <c r="C346" t="str">
        <f t="shared" si="79"/>
        <v>ADOBAT</v>
      </c>
      <c r="D346" t="str">
        <f t="shared" si="79"/>
        <v>Preparació per aplicació potassi</v>
      </c>
      <c r="E346" s="82">
        <f t="shared" si="79"/>
        <v>2500</v>
      </c>
      <c r="F346" s="84">
        <f t="shared" si="86"/>
        <v>0</v>
      </c>
      <c r="G346" s="84">
        <f t="shared" si="86"/>
        <v>0</v>
      </c>
      <c r="H346" s="84">
        <f t="shared" si="86"/>
        <v>0</v>
      </c>
      <c r="I346" s="84">
        <f t="shared" si="86"/>
        <v>0</v>
      </c>
      <c r="J346" s="84">
        <f t="shared" si="86"/>
        <v>0</v>
      </c>
      <c r="K346" s="84">
        <f t="shared" si="86"/>
        <v>0</v>
      </c>
      <c r="L346" s="84">
        <f t="shared" si="86"/>
        <v>0</v>
      </c>
      <c r="M346" s="84">
        <f t="shared" si="86"/>
        <v>0</v>
      </c>
      <c r="N346" s="84">
        <f t="shared" si="86"/>
        <v>0</v>
      </c>
      <c r="O346" s="84">
        <f t="shared" si="86"/>
        <v>0</v>
      </c>
      <c r="P346" s="84">
        <f t="shared" si="86"/>
        <v>0</v>
      </c>
      <c r="Q346" s="84">
        <f t="shared" si="86"/>
        <v>0</v>
      </c>
      <c r="R346" s="84">
        <f t="shared" si="86"/>
        <v>0</v>
      </c>
      <c r="S346" s="84">
        <f t="shared" si="86"/>
        <v>0</v>
      </c>
      <c r="T346" s="84">
        <f t="shared" si="86"/>
        <v>0</v>
      </c>
      <c r="U346" s="84">
        <f t="shared" si="86"/>
        <v>0</v>
      </c>
      <c r="V346" s="84">
        <f t="shared" si="86"/>
        <v>0</v>
      </c>
      <c r="W346" s="84">
        <f t="shared" si="86"/>
        <v>0</v>
      </c>
      <c r="X346" s="84">
        <f t="shared" si="86"/>
        <v>0</v>
      </c>
      <c r="Y346" s="84">
        <f t="shared" si="86"/>
        <v>0</v>
      </c>
      <c r="Z346" s="84">
        <f t="shared" si="86"/>
        <v>0</v>
      </c>
      <c r="AA346" s="84">
        <f t="shared" si="86"/>
        <v>0</v>
      </c>
      <c r="AB346" s="84">
        <f t="shared" si="86"/>
        <v>0</v>
      </c>
      <c r="AC346" s="84">
        <f t="shared" si="86"/>
        <v>0</v>
      </c>
      <c r="AD346" s="84">
        <f t="shared" si="86"/>
        <v>0</v>
      </c>
      <c r="AE346" s="84">
        <f t="shared" si="86"/>
        <v>0</v>
      </c>
      <c r="AF346" s="84">
        <f t="shared" si="86"/>
        <v>0</v>
      </c>
      <c r="AG346" s="84">
        <f t="shared" si="86"/>
        <v>0</v>
      </c>
      <c r="AH346" s="84">
        <f t="shared" si="86"/>
        <v>0</v>
      </c>
      <c r="AI346" s="84">
        <f t="shared" si="86"/>
        <v>0</v>
      </c>
      <c r="AJ346" s="84">
        <f t="shared" si="86"/>
        <v>0</v>
      </c>
      <c r="AK346" s="84">
        <f t="shared" si="86"/>
        <v>0</v>
      </c>
      <c r="AL346" s="84">
        <f t="shared" si="86"/>
        <v>0</v>
      </c>
      <c r="AM346" s="84">
        <f t="shared" si="86"/>
        <v>0</v>
      </c>
      <c r="AN346" s="84">
        <f t="shared" si="86"/>
        <v>0</v>
      </c>
      <c r="AO346" s="84">
        <f t="shared" si="86"/>
        <v>0</v>
      </c>
      <c r="AP346" s="84">
        <f t="shared" si="86"/>
        <v>0</v>
      </c>
      <c r="AQ346" s="84">
        <f t="shared" si="82"/>
        <v>0</v>
      </c>
      <c r="AR346" s="84">
        <f t="shared" si="86"/>
        <v>0</v>
      </c>
      <c r="AS346" s="5"/>
      <c r="AT346" s="84">
        <f t="shared" si="83"/>
        <v>0</v>
      </c>
      <c r="AU346" s="84">
        <f t="shared" si="83"/>
        <v>0</v>
      </c>
      <c r="AV346" s="84">
        <f t="shared" si="83"/>
        <v>0</v>
      </c>
      <c r="AW346" s="84">
        <f t="shared" si="83"/>
        <v>0</v>
      </c>
      <c r="AX346" s="84">
        <f t="shared" si="83"/>
        <v>0</v>
      </c>
      <c r="AY346" s="84">
        <f t="shared" si="83"/>
        <v>0</v>
      </c>
      <c r="AZ346" s="84">
        <f t="shared" si="83"/>
        <v>0</v>
      </c>
      <c r="BA346" s="84">
        <f t="shared" si="83"/>
        <v>0</v>
      </c>
      <c r="BB346" s="84">
        <f t="shared" si="83"/>
        <v>0</v>
      </c>
      <c r="BC346" s="84">
        <f t="shared" si="83"/>
        <v>0</v>
      </c>
      <c r="BD346" s="5"/>
      <c r="BE346" s="5"/>
      <c r="BF346" s="5"/>
      <c r="BG346" s="5"/>
      <c r="BH346" s="5"/>
      <c r="BI346" s="5"/>
      <c r="BJ346" s="5"/>
    </row>
    <row r="347" spans="2:62" hidden="1">
      <c r="B347">
        <f t="shared" si="79"/>
        <v>315</v>
      </c>
      <c r="C347" t="str">
        <f t="shared" si="79"/>
        <v>PLANTACIÓ</v>
      </c>
      <c r="D347" t="str">
        <f t="shared" si="79"/>
        <v>Preparació per solcar</v>
      </c>
      <c r="E347" s="82">
        <f t="shared" si="79"/>
        <v>2500</v>
      </c>
      <c r="F347" s="84">
        <f t="shared" si="86"/>
        <v>0</v>
      </c>
      <c r="G347" s="84">
        <f t="shared" si="86"/>
        <v>0</v>
      </c>
      <c r="H347" s="84">
        <f t="shared" si="86"/>
        <v>0</v>
      </c>
      <c r="I347" s="84">
        <f t="shared" si="86"/>
        <v>0</v>
      </c>
      <c r="J347" s="84">
        <f t="shared" si="86"/>
        <v>0</v>
      </c>
      <c r="K347" s="84">
        <f t="shared" si="86"/>
        <v>0</v>
      </c>
      <c r="L347" s="84">
        <f t="shared" si="86"/>
        <v>0</v>
      </c>
      <c r="M347" s="84">
        <f t="shared" si="86"/>
        <v>0</v>
      </c>
      <c r="N347" s="84">
        <f t="shared" si="86"/>
        <v>0</v>
      </c>
      <c r="O347" s="84">
        <f t="shared" si="86"/>
        <v>0</v>
      </c>
      <c r="P347" s="84">
        <f t="shared" si="86"/>
        <v>0</v>
      </c>
      <c r="Q347" s="84">
        <f t="shared" si="86"/>
        <v>0</v>
      </c>
      <c r="R347" s="84">
        <f t="shared" si="86"/>
        <v>0</v>
      </c>
      <c r="S347" s="84">
        <f t="shared" si="86"/>
        <v>0</v>
      </c>
      <c r="T347" s="84">
        <f t="shared" si="86"/>
        <v>0</v>
      </c>
      <c r="U347" s="84">
        <f t="shared" si="86"/>
        <v>0</v>
      </c>
      <c r="V347" s="84">
        <f t="shared" si="86"/>
        <v>0</v>
      </c>
      <c r="W347" s="84">
        <f t="shared" si="86"/>
        <v>0</v>
      </c>
      <c r="X347" s="84">
        <f t="shared" si="86"/>
        <v>0</v>
      </c>
      <c r="Y347" s="84">
        <f t="shared" si="86"/>
        <v>0</v>
      </c>
      <c r="Z347" s="84">
        <f t="shared" si="86"/>
        <v>0</v>
      </c>
      <c r="AA347" s="84">
        <f t="shared" si="86"/>
        <v>0</v>
      </c>
      <c r="AB347" s="84">
        <f t="shared" si="86"/>
        <v>0</v>
      </c>
      <c r="AC347" s="84">
        <f t="shared" si="86"/>
        <v>0</v>
      </c>
      <c r="AD347" s="84">
        <f t="shared" si="86"/>
        <v>0</v>
      </c>
      <c r="AE347" s="84">
        <f t="shared" si="86"/>
        <v>0</v>
      </c>
      <c r="AF347" s="84">
        <f t="shared" si="86"/>
        <v>0</v>
      </c>
      <c r="AG347" s="84">
        <f t="shared" si="86"/>
        <v>0</v>
      </c>
      <c r="AH347" s="84">
        <f t="shared" si="86"/>
        <v>0</v>
      </c>
      <c r="AI347" s="84">
        <f t="shared" si="86"/>
        <v>0</v>
      </c>
      <c r="AJ347" s="84">
        <f t="shared" si="86"/>
        <v>0</v>
      </c>
      <c r="AK347" s="84">
        <f t="shared" si="86"/>
        <v>0</v>
      </c>
      <c r="AL347" s="84">
        <f t="shared" si="86"/>
        <v>0</v>
      </c>
      <c r="AM347" s="84">
        <f t="shared" si="86"/>
        <v>0</v>
      </c>
      <c r="AN347" s="84">
        <f t="shared" si="86"/>
        <v>0</v>
      </c>
      <c r="AO347" s="84">
        <f t="shared" si="86"/>
        <v>0</v>
      </c>
      <c r="AP347" s="84">
        <f t="shared" si="86"/>
        <v>0</v>
      </c>
      <c r="AQ347" s="84">
        <f t="shared" si="82"/>
        <v>0</v>
      </c>
      <c r="AR347" s="84">
        <f t="shared" si="86"/>
        <v>0</v>
      </c>
      <c r="AS347" s="5"/>
      <c r="AT347" s="84">
        <f t="shared" si="83"/>
        <v>0</v>
      </c>
      <c r="AU347" s="84">
        <f t="shared" si="83"/>
        <v>0</v>
      </c>
      <c r="AV347" s="84">
        <f t="shared" si="83"/>
        <v>0</v>
      </c>
      <c r="AW347" s="84">
        <f t="shared" si="83"/>
        <v>0</v>
      </c>
      <c r="AX347" s="84">
        <f t="shared" si="83"/>
        <v>0</v>
      </c>
      <c r="AY347" s="84">
        <f t="shared" si="83"/>
        <v>0</v>
      </c>
      <c r="AZ347" s="84">
        <f t="shared" si="83"/>
        <v>0</v>
      </c>
      <c r="BA347" s="84">
        <f t="shared" si="83"/>
        <v>0</v>
      </c>
      <c r="BB347" s="84">
        <f t="shared" si="83"/>
        <v>0</v>
      </c>
      <c r="BC347" s="84">
        <f t="shared" si="83"/>
        <v>0</v>
      </c>
      <c r="BD347" s="5"/>
      <c r="BE347" s="5"/>
      <c r="BF347" s="5"/>
      <c r="BG347" s="5"/>
      <c r="BH347" s="5"/>
      <c r="BI347" s="5"/>
      <c r="BJ347" s="5"/>
    </row>
    <row r="348" spans="2:62" hidden="1">
      <c r="B348">
        <f t="shared" si="79"/>
        <v>325</v>
      </c>
      <c r="C348" t="str">
        <f t="shared" si="79"/>
        <v>PLANTACIÓ</v>
      </c>
      <c r="D348" t="str">
        <f t="shared" si="79"/>
        <v>Preparació per marcat</v>
      </c>
      <c r="E348" s="82">
        <f t="shared" si="79"/>
        <v>2500</v>
      </c>
      <c r="F348" s="84">
        <f t="shared" si="86"/>
        <v>0</v>
      </c>
      <c r="G348" s="84">
        <f t="shared" si="86"/>
        <v>0</v>
      </c>
      <c r="H348" s="84">
        <f t="shared" si="86"/>
        <v>0</v>
      </c>
      <c r="I348" s="84">
        <f t="shared" si="86"/>
        <v>0</v>
      </c>
      <c r="J348" s="84">
        <f t="shared" si="86"/>
        <v>0</v>
      </c>
      <c r="K348" s="84">
        <f t="shared" si="86"/>
        <v>0</v>
      </c>
      <c r="L348" s="84">
        <f t="shared" si="86"/>
        <v>0</v>
      </c>
      <c r="M348" s="84">
        <f t="shared" si="86"/>
        <v>0</v>
      </c>
      <c r="N348" s="84">
        <f t="shared" si="86"/>
        <v>0</v>
      </c>
      <c r="O348" s="84">
        <f t="shared" si="86"/>
        <v>0</v>
      </c>
      <c r="P348" s="84">
        <f t="shared" si="86"/>
        <v>0</v>
      </c>
      <c r="Q348" s="84">
        <f t="shared" si="86"/>
        <v>0</v>
      </c>
      <c r="R348" s="84">
        <f t="shared" si="86"/>
        <v>0</v>
      </c>
      <c r="S348" s="84">
        <f t="shared" si="86"/>
        <v>0</v>
      </c>
      <c r="T348" s="84">
        <f t="shared" si="86"/>
        <v>0</v>
      </c>
      <c r="U348" s="84">
        <f t="shared" si="86"/>
        <v>0</v>
      </c>
      <c r="V348" s="84">
        <f t="shared" si="86"/>
        <v>0</v>
      </c>
      <c r="W348" s="84">
        <f t="shared" si="86"/>
        <v>0</v>
      </c>
      <c r="X348" s="84">
        <f t="shared" si="86"/>
        <v>0</v>
      </c>
      <c r="Y348" s="84">
        <f t="shared" si="86"/>
        <v>0</v>
      </c>
      <c r="Z348" s="84">
        <f t="shared" si="86"/>
        <v>0</v>
      </c>
      <c r="AA348" s="84">
        <f t="shared" si="86"/>
        <v>0</v>
      </c>
      <c r="AB348" s="84">
        <f t="shared" si="86"/>
        <v>0</v>
      </c>
      <c r="AC348" s="84">
        <f t="shared" si="86"/>
        <v>0</v>
      </c>
      <c r="AD348" s="84">
        <f t="shared" si="86"/>
        <v>0</v>
      </c>
      <c r="AE348" s="84">
        <f t="shared" si="86"/>
        <v>0</v>
      </c>
      <c r="AF348" s="84">
        <f t="shared" si="86"/>
        <v>0</v>
      </c>
      <c r="AG348" s="84">
        <f t="shared" si="86"/>
        <v>0</v>
      </c>
      <c r="AH348" s="84">
        <f t="shared" si="86"/>
        <v>0</v>
      </c>
      <c r="AI348" s="84">
        <f t="shared" si="86"/>
        <v>0</v>
      </c>
      <c r="AJ348" s="84">
        <f t="shared" si="86"/>
        <v>0</v>
      </c>
      <c r="AK348" s="84">
        <f t="shared" si="86"/>
        <v>0</v>
      </c>
      <c r="AL348" s="84">
        <f t="shared" si="86"/>
        <v>0</v>
      </c>
      <c r="AM348" s="84">
        <f t="shared" si="86"/>
        <v>0</v>
      </c>
      <c r="AN348" s="84">
        <f t="shared" si="86"/>
        <v>0</v>
      </c>
      <c r="AO348" s="84">
        <f t="shared" si="86"/>
        <v>0</v>
      </c>
      <c r="AP348" s="84">
        <f t="shared" si="86"/>
        <v>0</v>
      </c>
      <c r="AQ348" s="84">
        <f t="shared" si="82"/>
        <v>0</v>
      </c>
      <c r="AR348" s="84">
        <f t="shared" si="86"/>
        <v>0</v>
      </c>
      <c r="AS348" s="5"/>
      <c r="AT348" s="84">
        <f t="shared" si="83"/>
        <v>0</v>
      </c>
      <c r="AU348" s="84">
        <f t="shared" si="83"/>
        <v>0</v>
      </c>
      <c r="AV348" s="84">
        <f t="shared" si="83"/>
        <v>0</v>
      </c>
      <c r="AW348" s="84">
        <f t="shared" si="83"/>
        <v>0</v>
      </c>
      <c r="AX348" s="84">
        <f t="shared" si="83"/>
        <v>0</v>
      </c>
      <c r="AY348" s="84">
        <f t="shared" si="83"/>
        <v>0</v>
      </c>
      <c r="AZ348" s="84">
        <f t="shared" si="83"/>
        <v>0</v>
      </c>
      <c r="BA348" s="84">
        <f t="shared" si="83"/>
        <v>0</v>
      </c>
      <c r="BB348" s="84">
        <f t="shared" si="83"/>
        <v>0</v>
      </c>
      <c r="BC348" s="84">
        <f t="shared" si="83"/>
        <v>0</v>
      </c>
      <c r="BD348" s="5"/>
      <c r="BE348" s="5"/>
      <c r="BF348" s="5"/>
      <c r="BG348" s="5"/>
      <c r="BH348" s="5"/>
      <c r="BI348" s="5"/>
      <c r="BJ348" s="5"/>
    </row>
    <row r="349" spans="2:62" hidden="1">
      <c r="B349">
        <f t="shared" si="79"/>
        <v>335</v>
      </c>
      <c r="C349" t="str">
        <f t="shared" si="79"/>
        <v>PLANTACIÓ</v>
      </c>
      <c r="D349" t="str">
        <f t="shared" si="79"/>
        <v>Preparació per plantació manual col o bròcoli</v>
      </c>
      <c r="E349" s="82">
        <f t="shared" si="79"/>
        <v>2500</v>
      </c>
      <c r="F349" s="84">
        <f t="shared" si="86"/>
        <v>0</v>
      </c>
      <c r="G349" s="84">
        <f t="shared" si="86"/>
        <v>0</v>
      </c>
      <c r="H349" s="84">
        <f t="shared" si="86"/>
        <v>0</v>
      </c>
      <c r="I349" s="84">
        <f t="shared" si="86"/>
        <v>0</v>
      </c>
      <c r="J349" s="84">
        <f t="shared" si="86"/>
        <v>0</v>
      </c>
      <c r="K349" s="84">
        <f t="shared" si="86"/>
        <v>0</v>
      </c>
      <c r="L349" s="84">
        <f t="shared" si="86"/>
        <v>0</v>
      </c>
      <c r="M349" s="84">
        <f t="shared" si="86"/>
        <v>0</v>
      </c>
      <c r="N349" s="84">
        <f t="shared" si="86"/>
        <v>0</v>
      </c>
      <c r="O349" s="84">
        <f t="shared" si="86"/>
        <v>0</v>
      </c>
      <c r="P349" s="84">
        <f t="shared" si="86"/>
        <v>0</v>
      </c>
      <c r="Q349" s="84">
        <f t="shared" si="86"/>
        <v>0</v>
      </c>
      <c r="R349" s="84">
        <f t="shared" si="86"/>
        <v>0</v>
      </c>
      <c r="S349" s="84">
        <f t="shared" si="86"/>
        <v>0</v>
      </c>
      <c r="T349" s="84">
        <f t="shared" si="86"/>
        <v>0</v>
      </c>
      <c r="U349" s="84">
        <f t="shared" si="86"/>
        <v>0</v>
      </c>
      <c r="V349" s="84">
        <f t="shared" si="86"/>
        <v>0</v>
      </c>
      <c r="W349" s="84">
        <f t="shared" si="86"/>
        <v>0</v>
      </c>
      <c r="X349" s="84">
        <f t="shared" si="86"/>
        <v>0</v>
      </c>
      <c r="Y349" s="84">
        <f t="shared" si="86"/>
        <v>0</v>
      </c>
      <c r="Z349" s="84">
        <f t="shared" si="86"/>
        <v>0</v>
      </c>
      <c r="AA349" s="84">
        <f t="shared" si="86"/>
        <v>0</v>
      </c>
      <c r="AB349" s="84">
        <f t="shared" si="86"/>
        <v>0</v>
      </c>
      <c r="AC349" s="84">
        <f t="shared" si="86"/>
        <v>0</v>
      </c>
      <c r="AD349" s="84">
        <f t="shared" si="86"/>
        <v>0</v>
      </c>
      <c r="AE349" s="84">
        <f t="shared" si="86"/>
        <v>0</v>
      </c>
      <c r="AF349" s="84">
        <f t="shared" si="86"/>
        <v>0</v>
      </c>
      <c r="AG349" s="84">
        <f t="shared" si="86"/>
        <v>0</v>
      </c>
      <c r="AH349" s="84">
        <f t="shared" si="86"/>
        <v>0</v>
      </c>
      <c r="AI349" s="84">
        <f t="shared" si="86"/>
        <v>0</v>
      </c>
      <c r="AJ349" s="84">
        <f t="shared" si="86"/>
        <v>0</v>
      </c>
      <c r="AK349" s="84">
        <f t="shared" si="86"/>
        <v>0</v>
      </c>
      <c r="AL349" s="84">
        <f t="shared" si="86"/>
        <v>0</v>
      </c>
      <c r="AM349" s="84">
        <f t="shared" si="86"/>
        <v>0</v>
      </c>
      <c r="AN349" s="84">
        <f t="shared" si="86"/>
        <v>0</v>
      </c>
      <c r="AO349" s="84">
        <f t="shared" si="86"/>
        <v>0</v>
      </c>
      <c r="AP349" s="84">
        <f t="shared" si="86"/>
        <v>0</v>
      </c>
      <c r="AQ349" s="84">
        <f t="shared" si="82"/>
        <v>0</v>
      </c>
      <c r="AR349" s="84">
        <f t="shared" si="86"/>
        <v>0</v>
      </c>
      <c r="AS349" s="5"/>
      <c r="AT349" s="84">
        <f t="shared" si="83"/>
        <v>0</v>
      </c>
      <c r="AU349" s="84">
        <f t="shared" si="83"/>
        <v>0</v>
      </c>
      <c r="AV349" s="84">
        <f t="shared" si="83"/>
        <v>0</v>
      </c>
      <c r="AW349" s="84">
        <f t="shared" si="83"/>
        <v>0</v>
      </c>
      <c r="AX349" s="84">
        <f t="shared" si="83"/>
        <v>0</v>
      </c>
      <c r="AY349" s="84">
        <f t="shared" si="83"/>
        <v>0</v>
      </c>
      <c r="AZ349" s="84">
        <f t="shared" si="83"/>
        <v>0</v>
      </c>
      <c r="BA349" s="84">
        <f t="shared" si="83"/>
        <v>0</v>
      </c>
      <c r="BB349" s="84">
        <f t="shared" si="83"/>
        <v>0</v>
      </c>
      <c r="BC349" s="84">
        <f t="shared" si="83"/>
        <v>0</v>
      </c>
      <c r="BD349" s="5"/>
      <c r="BE349" s="5"/>
      <c r="BF349" s="5"/>
      <c r="BG349" s="5"/>
      <c r="BH349" s="5"/>
      <c r="BI349" s="5"/>
      <c r="BJ349" s="5"/>
    </row>
    <row r="350" spans="2:62" hidden="1">
      <c r="B350">
        <f t="shared" si="79"/>
        <v>345</v>
      </c>
      <c r="C350" t="str">
        <f t="shared" si="79"/>
        <v>PLANTACIÓ</v>
      </c>
      <c r="D350" t="str">
        <f t="shared" si="79"/>
        <v>Preparació per plantació manual calçots</v>
      </c>
      <c r="E350" s="82">
        <f t="shared" si="79"/>
        <v>2500</v>
      </c>
      <c r="F350" s="84">
        <f t="shared" si="86"/>
        <v>0</v>
      </c>
      <c r="G350" s="84">
        <f t="shared" si="86"/>
        <v>0</v>
      </c>
      <c r="H350" s="84">
        <f t="shared" si="86"/>
        <v>0</v>
      </c>
      <c r="I350" s="84">
        <f t="shared" si="86"/>
        <v>0</v>
      </c>
      <c r="J350" s="84">
        <f t="shared" si="86"/>
        <v>0</v>
      </c>
      <c r="K350" s="84">
        <f t="shared" si="86"/>
        <v>0</v>
      </c>
      <c r="L350" s="84">
        <f t="shared" si="86"/>
        <v>0</v>
      </c>
      <c r="M350" s="84">
        <f t="shared" si="86"/>
        <v>0</v>
      </c>
      <c r="N350" s="84">
        <f t="shared" si="86"/>
        <v>0</v>
      </c>
      <c r="O350" s="84">
        <f t="shared" si="86"/>
        <v>0</v>
      </c>
      <c r="P350" s="84">
        <f t="shared" si="86"/>
        <v>0</v>
      </c>
      <c r="Q350" s="84">
        <f t="shared" si="86"/>
        <v>0</v>
      </c>
      <c r="R350" s="84">
        <f t="shared" si="86"/>
        <v>0</v>
      </c>
      <c r="S350" s="84">
        <f t="shared" si="86"/>
        <v>0</v>
      </c>
      <c r="T350" s="84">
        <f t="shared" si="86"/>
        <v>0</v>
      </c>
      <c r="U350" s="84">
        <f t="shared" si="86"/>
        <v>0</v>
      </c>
      <c r="V350" s="84">
        <f t="shared" si="86"/>
        <v>0</v>
      </c>
      <c r="W350" s="84">
        <f t="shared" si="86"/>
        <v>0</v>
      </c>
      <c r="X350" s="84">
        <f t="shared" si="86"/>
        <v>0</v>
      </c>
      <c r="Y350" s="84">
        <f t="shared" si="86"/>
        <v>0</v>
      </c>
      <c r="Z350" s="84">
        <f t="shared" si="86"/>
        <v>0</v>
      </c>
      <c r="AA350" s="84">
        <f t="shared" si="86"/>
        <v>0</v>
      </c>
      <c r="AB350" s="84">
        <f t="shared" si="86"/>
        <v>0</v>
      </c>
      <c r="AC350" s="84">
        <f t="shared" si="86"/>
        <v>0</v>
      </c>
      <c r="AD350" s="84">
        <f t="shared" si="86"/>
        <v>0</v>
      </c>
      <c r="AE350" s="84">
        <f t="shared" si="86"/>
        <v>0</v>
      </c>
      <c r="AF350" s="84">
        <f t="shared" si="86"/>
        <v>0</v>
      </c>
      <c r="AG350" s="84">
        <f t="shared" si="86"/>
        <v>0</v>
      </c>
      <c r="AH350" s="84">
        <f t="shared" si="86"/>
        <v>0</v>
      </c>
      <c r="AI350" s="84">
        <f t="shared" si="86"/>
        <v>0</v>
      </c>
      <c r="AJ350" s="84">
        <f t="shared" si="86"/>
        <v>0</v>
      </c>
      <c r="AK350" s="84">
        <f t="shared" si="86"/>
        <v>0</v>
      </c>
      <c r="AL350" s="84">
        <f t="shared" si="86"/>
        <v>0</v>
      </c>
      <c r="AM350" s="84">
        <f t="shared" si="86"/>
        <v>0</v>
      </c>
      <c r="AN350" s="84">
        <f t="shared" si="86"/>
        <v>0</v>
      </c>
      <c r="AO350" s="84">
        <f t="shared" si="86"/>
        <v>0</v>
      </c>
      <c r="AP350" s="84">
        <f t="shared" si="86"/>
        <v>0</v>
      </c>
      <c r="AQ350" s="84">
        <f t="shared" si="82"/>
        <v>0</v>
      </c>
      <c r="AR350" s="84">
        <f t="shared" si="86"/>
        <v>0</v>
      </c>
      <c r="AS350" s="5"/>
      <c r="AT350" s="84">
        <f t="shared" si="83"/>
        <v>0</v>
      </c>
      <c r="AU350" s="84">
        <f t="shared" si="83"/>
        <v>0</v>
      </c>
      <c r="AV350" s="84">
        <f t="shared" si="83"/>
        <v>0</v>
      </c>
      <c r="AW350" s="84">
        <f t="shared" si="83"/>
        <v>0</v>
      </c>
      <c r="AX350" s="84">
        <f t="shared" si="83"/>
        <v>0</v>
      </c>
      <c r="AY350" s="84">
        <f t="shared" si="83"/>
        <v>0</v>
      </c>
      <c r="AZ350" s="84">
        <f t="shared" si="83"/>
        <v>0</v>
      </c>
      <c r="BA350" s="84">
        <f t="shared" si="83"/>
        <v>0</v>
      </c>
      <c r="BB350" s="84">
        <f t="shared" si="83"/>
        <v>0</v>
      </c>
      <c r="BC350" s="84">
        <f t="shared" si="83"/>
        <v>0</v>
      </c>
      <c r="BD350" s="5"/>
      <c r="BE350" s="5"/>
      <c r="BF350" s="5"/>
      <c r="BG350" s="5"/>
      <c r="BH350" s="5"/>
      <c r="BI350" s="5"/>
      <c r="BJ350" s="5"/>
    </row>
    <row r="351" spans="2:62" hidden="1">
      <c r="B351">
        <f t="shared" ref="B351:E366" si="87">+B116</f>
        <v>355</v>
      </c>
      <c r="C351" t="str">
        <f t="shared" si="87"/>
        <v>PLANTACIÓ</v>
      </c>
      <c r="D351" t="str">
        <f t="shared" si="87"/>
        <v>Preparació per plantació manual enciam</v>
      </c>
      <c r="E351" s="82">
        <f t="shared" si="87"/>
        <v>2500</v>
      </c>
      <c r="F351" s="84">
        <f t="shared" si="86"/>
        <v>0</v>
      </c>
      <c r="G351" s="84">
        <f t="shared" si="86"/>
        <v>0</v>
      </c>
      <c r="H351" s="84">
        <f t="shared" si="86"/>
        <v>0</v>
      </c>
      <c r="I351" s="84">
        <f t="shared" si="86"/>
        <v>0</v>
      </c>
      <c r="J351" s="84">
        <f t="shared" si="86"/>
        <v>0</v>
      </c>
      <c r="K351" s="84">
        <f t="shared" si="86"/>
        <v>0</v>
      </c>
      <c r="L351" s="84">
        <f t="shared" si="86"/>
        <v>0</v>
      </c>
      <c r="M351" s="84">
        <f t="shared" si="86"/>
        <v>0</v>
      </c>
      <c r="N351" s="84">
        <f t="shared" si="86"/>
        <v>0</v>
      </c>
      <c r="O351" s="84">
        <f t="shared" si="86"/>
        <v>0</v>
      </c>
      <c r="P351" s="84">
        <f t="shared" si="86"/>
        <v>0</v>
      </c>
      <c r="Q351" s="84">
        <f t="shared" si="86"/>
        <v>0</v>
      </c>
      <c r="R351" s="84">
        <f t="shared" si="86"/>
        <v>0</v>
      </c>
      <c r="S351" s="84">
        <f t="shared" si="86"/>
        <v>0</v>
      </c>
      <c r="T351" s="84">
        <f t="shared" si="86"/>
        <v>0</v>
      </c>
      <c r="U351" s="84">
        <f t="shared" si="86"/>
        <v>0</v>
      </c>
      <c r="V351" s="84">
        <f t="shared" si="86"/>
        <v>0</v>
      </c>
      <c r="W351" s="84">
        <f t="shared" si="86"/>
        <v>0</v>
      </c>
      <c r="X351" s="84">
        <f t="shared" si="86"/>
        <v>0</v>
      </c>
      <c r="Y351" s="84">
        <f t="shared" si="86"/>
        <v>0</v>
      </c>
      <c r="Z351" s="84">
        <f t="shared" si="86"/>
        <v>0</v>
      </c>
      <c r="AA351" s="84">
        <f t="shared" si="86"/>
        <v>0</v>
      </c>
      <c r="AB351" s="84">
        <f t="shared" si="86"/>
        <v>0</v>
      </c>
      <c r="AC351" s="84">
        <f t="shared" si="86"/>
        <v>0</v>
      </c>
      <c r="AD351" s="84">
        <f t="shared" si="86"/>
        <v>0</v>
      </c>
      <c r="AE351" s="84">
        <f t="shared" si="86"/>
        <v>0</v>
      </c>
      <c r="AF351" s="84">
        <f t="shared" si="86"/>
        <v>0</v>
      </c>
      <c r="AG351" s="84">
        <f t="shared" ref="AG351:AR351" si="88">IF($E$4&lt;$E351,$E$4/$E351*AG116,AG116)</f>
        <v>0</v>
      </c>
      <c r="AH351" s="84">
        <f t="shared" si="88"/>
        <v>0</v>
      </c>
      <c r="AI351" s="84">
        <f t="shared" si="88"/>
        <v>0</v>
      </c>
      <c r="AJ351" s="84">
        <f t="shared" si="88"/>
        <v>0</v>
      </c>
      <c r="AK351" s="84">
        <f t="shared" si="88"/>
        <v>0</v>
      </c>
      <c r="AL351" s="84">
        <f t="shared" si="88"/>
        <v>0</v>
      </c>
      <c r="AM351" s="84">
        <f t="shared" si="88"/>
        <v>0</v>
      </c>
      <c r="AN351" s="84">
        <f t="shared" si="88"/>
        <v>0</v>
      </c>
      <c r="AO351" s="84">
        <f t="shared" si="88"/>
        <v>0</v>
      </c>
      <c r="AP351" s="84">
        <f t="shared" si="88"/>
        <v>0</v>
      </c>
      <c r="AQ351" s="84">
        <f t="shared" si="82"/>
        <v>0</v>
      </c>
      <c r="AR351" s="84">
        <f t="shared" si="88"/>
        <v>0</v>
      </c>
      <c r="AS351" s="5"/>
      <c r="AT351" s="84">
        <f t="shared" si="83"/>
        <v>0</v>
      </c>
      <c r="AU351" s="84">
        <f t="shared" si="83"/>
        <v>0</v>
      </c>
      <c r="AV351" s="84">
        <f t="shared" si="83"/>
        <v>0</v>
      </c>
      <c r="AW351" s="84">
        <f t="shared" si="83"/>
        <v>0</v>
      </c>
      <c r="AX351" s="84">
        <f t="shared" si="83"/>
        <v>0</v>
      </c>
      <c r="AY351" s="84">
        <f t="shared" si="83"/>
        <v>0</v>
      </c>
      <c r="AZ351" s="84">
        <f t="shared" si="83"/>
        <v>0</v>
      </c>
      <c r="BA351" s="84">
        <f t="shared" si="83"/>
        <v>0</v>
      </c>
      <c r="BB351" s="84">
        <f t="shared" si="83"/>
        <v>0</v>
      </c>
      <c r="BC351" s="84">
        <f t="shared" si="83"/>
        <v>0</v>
      </c>
      <c r="BD351" s="5"/>
      <c r="BE351" s="5"/>
      <c r="BF351" s="5"/>
      <c r="BG351" s="5"/>
      <c r="BH351" s="5"/>
      <c r="BI351" s="5"/>
      <c r="BJ351" s="5"/>
    </row>
    <row r="352" spans="2:62" hidden="1">
      <c r="B352">
        <f t="shared" si="87"/>
        <v>365</v>
      </c>
      <c r="C352" t="str">
        <f t="shared" si="87"/>
        <v>PLANTACIÓ</v>
      </c>
      <c r="D352" t="str">
        <f t="shared" si="87"/>
        <v>Preparació per plantació manual bleda</v>
      </c>
      <c r="E352" s="82">
        <f t="shared" si="87"/>
        <v>2500</v>
      </c>
      <c r="F352" s="84">
        <f t="shared" ref="F352:AR358" si="89">IF($E$4&lt;$E352,$E$4/$E352*F117,F117)</f>
        <v>0</v>
      </c>
      <c r="G352" s="84">
        <f t="shared" si="89"/>
        <v>0</v>
      </c>
      <c r="H352" s="84">
        <f t="shared" si="89"/>
        <v>0</v>
      </c>
      <c r="I352" s="84">
        <f t="shared" si="89"/>
        <v>0</v>
      </c>
      <c r="J352" s="84">
        <f t="shared" si="89"/>
        <v>0</v>
      </c>
      <c r="K352" s="84">
        <f t="shared" si="89"/>
        <v>0</v>
      </c>
      <c r="L352" s="84">
        <f t="shared" si="89"/>
        <v>0</v>
      </c>
      <c r="M352" s="84">
        <f t="shared" si="89"/>
        <v>0</v>
      </c>
      <c r="N352" s="84">
        <f t="shared" si="89"/>
        <v>0</v>
      </c>
      <c r="O352" s="84">
        <f t="shared" si="89"/>
        <v>0</v>
      </c>
      <c r="P352" s="84">
        <f t="shared" si="89"/>
        <v>0</v>
      </c>
      <c r="Q352" s="84">
        <f t="shared" si="89"/>
        <v>0</v>
      </c>
      <c r="R352" s="84">
        <f t="shared" si="89"/>
        <v>0</v>
      </c>
      <c r="S352" s="84">
        <f t="shared" si="89"/>
        <v>0</v>
      </c>
      <c r="T352" s="84">
        <f t="shared" si="89"/>
        <v>0</v>
      </c>
      <c r="U352" s="84">
        <f t="shared" si="89"/>
        <v>0</v>
      </c>
      <c r="V352" s="84">
        <f t="shared" si="89"/>
        <v>0</v>
      </c>
      <c r="W352" s="84">
        <f t="shared" si="89"/>
        <v>0</v>
      </c>
      <c r="X352" s="84">
        <f t="shared" si="89"/>
        <v>0</v>
      </c>
      <c r="Y352" s="84">
        <f t="shared" si="89"/>
        <v>0</v>
      </c>
      <c r="Z352" s="84">
        <f t="shared" si="89"/>
        <v>0</v>
      </c>
      <c r="AA352" s="84">
        <f t="shared" si="89"/>
        <v>0</v>
      </c>
      <c r="AB352" s="84">
        <f t="shared" si="89"/>
        <v>0</v>
      </c>
      <c r="AC352" s="84">
        <f t="shared" si="89"/>
        <v>0</v>
      </c>
      <c r="AD352" s="84">
        <f t="shared" si="89"/>
        <v>0</v>
      </c>
      <c r="AE352" s="84">
        <f t="shared" si="89"/>
        <v>0</v>
      </c>
      <c r="AF352" s="84">
        <f t="shared" si="89"/>
        <v>0</v>
      </c>
      <c r="AG352" s="84">
        <f t="shared" si="89"/>
        <v>0</v>
      </c>
      <c r="AH352" s="84">
        <f t="shared" si="89"/>
        <v>0</v>
      </c>
      <c r="AI352" s="84">
        <f t="shared" si="89"/>
        <v>0</v>
      </c>
      <c r="AJ352" s="84">
        <f t="shared" si="89"/>
        <v>0</v>
      </c>
      <c r="AK352" s="84">
        <f t="shared" si="89"/>
        <v>0</v>
      </c>
      <c r="AL352" s="84">
        <f t="shared" si="89"/>
        <v>0</v>
      </c>
      <c r="AM352" s="84">
        <f t="shared" si="89"/>
        <v>0</v>
      </c>
      <c r="AN352" s="84">
        <f t="shared" si="89"/>
        <v>0</v>
      </c>
      <c r="AO352" s="84">
        <f t="shared" si="89"/>
        <v>0</v>
      </c>
      <c r="AP352" s="84">
        <f t="shared" si="89"/>
        <v>0</v>
      </c>
      <c r="AQ352" s="84">
        <f t="shared" si="82"/>
        <v>0</v>
      </c>
      <c r="AR352" s="84">
        <f t="shared" si="89"/>
        <v>0</v>
      </c>
      <c r="AS352" s="5"/>
      <c r="AT352" s="84">
        <f t="shared" si="83"/>
        <v>0</v>
      </c>
      <c r="AU352" s="84">
        <f t="shared" si="83"/>
        <v>0</v>
      </c>
      <c r="AV352" s="84">
        <f t="shared" si="83"/>
        <v>0</v>
      </c>
      <c r="AW352" s="84">
        <f t="shared" si="83"/>
        <v>0</v>
      </c>
      <c r="AX352" s="84">
        <f t="shared" si="83"/>
        <v>0</v>
      </c>
      <c r="AY352" s="84">
        <f t="shared" si="83"/>
        <v>0</v>
      </c>
      <c r="AZ352" s="84">
        <f t="shared" si="83"/>
        <v>0</v>
      </c>
      <c r="BA352" s="84">
        <f t="shared" si="83"/>
        <v>0</v>
      </c>
      <c r="BB352" s="84">
        <f t="shared" si="83"/>
        <v>0</v>
      </c>
      <c r="BC352" s="84">
        <f t="shared" si="83"/>
        <v>0</v>
      </c>
      <c r="BD352" s="5"/>
      <c r="BE352" s="5"/>
      <c r="BF352" s="5"/>
      <c r="BG352" s="5"/>
      <c r="BH352" s="5"/>
      <c r="BI352" s="5"/>
      <c r="BJ352" s="5"/>
    </row>
    <row r="353" spans="2:62" hidden="1">
      <c r="B353">
        <f t="shared" si="87"/>
        <v>375</v>
      </c>
      <c r="C353" t="str">
        <f t="shared" si="87"/>
        <v>PLANTACIÓ</v>
      </c>
      <c r="D353" t="str">
        <f t="shared" si="87"/>
        <v>Preparació per plantació manual tomàquet</v>
      </c>
      <c r="E353" s="82">
        <f t="shared" si="87"/>
        <v>2500</v>
      </c>
      <c r="F353" s="84">
        <f t="shared" si="89"/>
        <v>0</v>
      </c>
      <c r="G353" s="84">
        <f t="shared" si="89"/>
        <v>0</v>
      </c>
      <c r="H353" s="84">
        <f t="shared" si="89"/>
        <v>0</v>
      </c>
      <c r="I353" s="84">
        <f t="shared" si="89"/>
        <v>0</v>
      </c>
      <c r="J353" s="84">
        <f t="shared" si="89"/>
        <v>0</v>
      </c>
      <c r="K353" s="84">
        <f t="shared" si="89"/>
        <v>0</v>
      </c>
      <c r="L353" s="84">
        <f t="shared" si="89"/>
        <v>0</v>
      </c>
      <c r="M353" s="84">
        <f t="shared" si="89"/>
        <v>0</v>
      </c>
      <c r="N353" s="84">
        <f t="shared" si="89"/>
        <v>0</v>
      </c>
      <c r="O353" s="84">
        <f t="shared" si="89"/>
        <v>0</v>
      </c>
      <c r="P353" s="84">
        <f t="shared" si="89"/>
        <v>0</v>
      </c>
      <c r="Q353" s="84">
        <f t="shared" si="89"/>
        <v>0</v>
      </c>
      <c r="R353" s="84">
        <f t="shared" si="89"/>
        <v>0</v>
      </c>
      <c r="S353" s="84">
        <f t="shared" si="89"/>
        <v>0</v>
      </c>
      <c r="T353" s="84">
        <f t="shared" si="89"/>
        <v>0</v>
      </c>
      <c r="U353" s="84">
        <f t="shared" si="89"/>
        <v>0</v>
      </c>
      <c r="V353" s="84">
        <f t="shared" si="89"/>
        <v>0</v>
      </c>
      <c r="W353" s="84">
        <f t="shared" si="89"/>
        <v>0</v>
      </c>
      <c r="X353" s="84">
        <f t="shared" si="89"/>
        <v>0</v>
      </c>
      <c r="Y353" s="84">
        <f t="shared" si="89"/>
        <v>0</v>
      </c>
      <c r="Z353" s="84">
        <f t="shared" si="89"/>
        <v>0</v>
      </c>
      <c r="AA353" s="84">
        <f t="shared" si="89"/>
        <v>0</v>
      </c>
      <c r="AB353" s="84">
        <f t="shared" si="89"/>
        <v>0</v>
      </c>
      <c r="AC353" s="84">
        <f t="shared" si="89"/>
        <v>0</v>
      </c>
      <c r="AD353" s="84">
        <f t="shared" si="89"/>
        <v>0</v>
      </c>
      <c r="AE353" s="84">
        <f t="shared" si="89"/>
        <v>0</v>
      </c>
      <c r="AF353" s="84">
        <f t="shared" si="89"/>
        <v>0</v>
      </c>
      <c r="AG353" s="84">
        <f t="shared" si="89"/>
        <v>0</v>
      </c>
      <c r="AH353" s="84">
        <f t="shared" si="89"/>
        <v>0</v>
      </c>
      <c r="AI353" s="84">
        <f t="shared" si="89"/>
        <v>0</v>
      </c>
      <c r="AJ353" s="84">
        <f t="shared" si="89"/>
        <v>0</v>
      </c>
      <c r="AK353" s="84">
        <f t="shared" si="89"/>
        <v>0</v>
      </c>
      <c r="AL353" s="84">
        <f t="shared" si="89"/>
        <v>0</v>
      </c>
      <c r="AM353" s="84">
        <f t="shared" si="89"/>
        <v>0</v>
      </c>
      <c r="AN353" s="84">
        <f t="shared" si="89"/>
        <v>0</v>
      </c>
      <c r="AO353" s="84">
        <f t="shared" si="89"/>
        <v>0</v>
      </c>
      <c r="AP353" s="84">
        <f t="shared" si="89"/>
        <v>0</v>
      </c>
      <c r="AQ353" s="84">
        <f t="shared" si="89"/>
        <v>0</v>
      </c>
      <c r="AR353" s="84">
        <f t="shared" si="89"/>
        <v>0</v>
      </c>
      <c r="AS353" s="5"/>
      <c r="AT353" s="84">
        <f t="shared" ref="AT353:BC368" si="90">IF($E$4&lt;$E353,$E$4/$E353*AT118,AT118)</f>
        <v>0</v>
      </c>
      <c r="AU353" s="84">
        <f t="shared" si="90"/>
        <v>0</v>
      </c>
      <c r="AV353" s="84">
        <f t="shared" si="90"/>
        <v>0</v>
      </c>
      <c r="AW353" s="84">
        <f t="shared" si="90"/>
        <v>0</v>
      </c>
      <c r="AX353" s="84">
        <f t="shared" si="90"/>
        <v>0</v>
      </c>
      <c r="AY353" s="84">
        <f t="shared" si="90"/>
        <v>0</v>
      </c>
      <c r="AZ353" s="84">
        <f t="shared" si="90"/>
        <v>0</v>
      </c>
      <c r="BA353" s="84">
        <f t="shared" si="90"/>
        <v>0</v>
      </c>
      <c r="BB353" s="84">
        <f t="shared" si="90"/>
        <v>0</v>
      </c>
      <c r="BC353" s="84">
        <f t="shared" si="90"/>
        <v>0</v>
      </c>
      <c r="BD353" s="5"/>
      <c r="BE353" s="5"/>
      <c r="BF353" s="5"/>
      <c r="BG353" s="5"/>
      <c r="BH353" s="5"/>
      <c r="BI353" s="5"/>
      <c r="BJ353" s="5"/>
    </row>
    <row r="354" spans="2:62" hidden="1">
      <c r="B354">
        <f t="shared" si="87"/>
        <v>385</v>
      </c>
      <c r="C354" t="str">
        <f t="shared" si="87"/>
        <v>PLANTACIÓ</v>
      </c>
      <c r="D354" t="str">
        <f t="shared" si="87"/>
        <v>Preparació per plantació manual carbassa</v>
      </c>
      <c r="E354" s="82">
        <f t="shared" si="87"/>
        <v>2500</v>
      </c>
      <c r="F354" s="84">
        <f t="shared" si="89"/>
        <v>0</v>
      </c>
      <c r="G354" s="84">
        <f t="shared" si="89"/>
        <v>0</v>
      </c>
      <c r="H354" s="84">
        <f t="shared" si="89"/>
        <v>0</v>
      </c>
      <c r="I354" s="84">
        <f t="shared" si="89"/>
        <v>0</v>
      </c>
      <c r="J354" s="84">
        <f t="shared" si="89"/>
        <v>0</v>
      </c>
      <c r="K354" s="84">
        <f t="shared" si="89"/>
        <v>0</v>
      </c>
      <c r="L354" s="84">
        <f t="shared" si="89"/>
        <v>0</v>
      </c>
      <c r="M354" s="84">
        <f t="shared" si="89"/>
        <v>0</v>
      </c>
      <c r="N354" s="84">
        <f t="shared" si="89"/>
        <v>0</v>
      </c>
      <c r="O354" s="84">
        <f t="shared" si="89"/>
        <v>0</v>
      </c>
      <c r="P354" s="84">
        <f t="shared" si="89"/>
        <v>0</v>
      </c>
      <c r="Q354" s="84">
        <f t="shared" si="89"/>
        <v>0</v>
      </c>
      <c r="R354" s="84">
        <f t="shared" si="89"/>
        <v>0</v>
      </c>
      <c r="S354" s="84">
        <f t="shared" si="89"/>
        <v>0</v>
      </c>
      <c r="T354" s="84">
        <f t="shared" si="89"/>
        <v>0</v>
      </c>
      <c r="U354" s="84">
        <f t="shared" si="89"/>
        <v>0</v>
      </c>
      <c r="V354" s="84">
        <f t="shared" si="89"/>
        <v>0</v>
      </c>
      <c r="W354" s="84">
        <f t="shared" si="89"/>
        <v>0</v>
      </c>
      <c r="X354" s="84">
        <f t="shared" si="89"/>
        <v>0</v>
      </c>
      <c r="Y354" s="84">
        <f t="shared" si="89"/>
        <v>0</v>
      </c>
      <c r="Z354" s="84">
        <f t="shared" si="89"/>
        <v>0</v>
      </c>
      <c r="AA354" s="84">
        <f t="shared" si="89"/>
        <v>0</v>
      </c>
      <c r="AB354" s="84">
        <f t="shared" si="89"/>
        <v>0</v>
      </c>
      <c r="AC354" s="84">
        <f t="shared" si="89"/>
        <v>0</v>
      </c>
      <c r="AD354" s="84">
        <f t="shared" si="89"/>
        <v>0</v>
      </c>
      <c r="AE354" s="84">
        <f t="shared" si="89"/>
        <v>0</v>
      </c>
      <c r="AF354" s="84">
        <f t="shared" si="89"/>
        <v>0</v>
      </c>
      <c r="AG354" s="84">
        <f t="shared" si="89"/>
        <v>0</v>
      </c>
      <c r="AH354" s="84">
        <f t="shared" si="89"/>
        <v>0</v>
      </c>
      <c r="AI354" s="84">
        <f t="shared" si="89"/>
        <v>0</v>
      </c>
      <c r="AJ354" s="84">
        <f t="shared" si="89"/>
        <v>0</v>
      </c>
      <c r="AK354" s="84">
        <f t="shared" si="89"/>
        <v>0</v>
      </c>
      <c r="AL354" s="84">
        <f t="shared" si="89"/>
        <v>0</v>
      </c>
      <c r="AM354" s="84">
        <f t="shared" si="89"/>
        <v>0</v>
      </c>
      <c r="AN354" s="84">
        <f t="shared" si="89"/>
        <v>0</v>
      </c>
      <c r="AO354" s="84">
        <f t="shared" si="89"/>
        <v>0</v>
      </c>
      <c r="AP354" s="84">
        <f t="shared" si="89"/>
        <v>0</v>
      </c>
      <c r="AQ354" s="84">
        <f t="shared" si="89"/>
        <v>0</v>
      </c>
      <c r="AR354" s="84">
        <f t="shared" si="89"/>
        <v>0</v>
      </c>
      <c r="AS354" s="5"/>
      <c r="AT354" s="84">
        <f t="shared" si="90"/>
        <v>0</v>
      </c>
      <c r="AU354" s="84">
        <f t="shared" si="90"/>
        <v>0</v>
      </c>
      <c r="AV354" s="84">
        <f t="shared" si="90"/>
        <v>0</v>
      </c>
      <c r="AW354" s="84">
        <f t="shared" si="90"/>
        <v>0</v>
      </c>
      <c r="AX354" s="84">
        <f t="shared" si="90"/>
        <v>0</v>
      </c>
      <c r="AY354" s="84">
        <f t="shared" si="90"/>
        <v>0</v>
      </c>
      <c r="AZ354" s="84">
        <f t="shared" si="90"/>
        <v>0</v>
      </c>
      <c r="BA354" s="84">
        <f t="shared" si="90"/>
        <v>0</v>
      </c>
      <c r="BB354" s="84">
        <f t="shared" si="90"/>
        <v>0</v>
      </c>
      <c r="BC354" s="84">
        <f t="shared" si="90"/>
        <v>0</v>
      </c>
      <c r="BD354" s="5"/>
      <c r="BE354" s="5"/>
      <c r="BF354" s="5"/>
      <c r="BG354" s="5"/>
      <c r="BH354" s="5"/>
      <c r="BI354" s="5"/>
      <c r="BJ354" s="5"/>
    </row>
    <row r="355" spans="2:62" hidden="1">
      <c r="B355">
        <f t="shared" si="87"/>
        <v>395</v>
      </c>
      <c r="C355" t="str">
        <f t="shared" si="87"/>
        <v>PLANTACIÓ</v>
      </c>
      <c r="D355" t="str">
        <f t="shared" si="87"/>
        <v>Preparació per sembra manual carbassa</v>
      </c>
      <c r="E355" s="82">
        <f t="shared" si="87"/>
        <v>2500</v>
      </c>
      <c r="F355" s="84">
        <f t="shared" si="89"/>
        <v>0</v>
      </c>
      <c r="G355" s="84">
        <f t="shared" si="89"/>
        <v>0</v>
      </c>
      <c r="H355" s="84">
        <f t="shared" si="89"/>
        <v>0</v>
      </c>
      <c r="I355" s="84">
        <f t="shared" si="89"/>
        <v>0</v>
      </c>
      <c r="J355" s="84">
        <f t="shared" si="89"/>
        <v>0</v>
      </c>
      <c r="K355" s="84">
        <f t="shared" si="89"/>
        <v>0</v>
      </c>
      <c r="L355" s="84">
        <f t="shared" si="89"/>
        <v>0</v>
      </c>
      <c r="M355" s="84">
        <f t="shared" si="89"/>
        <v>0</v>
      </c>
      <c r="N355" s="84">
        <f t="shared" si="89"/>
        <v>0</v>
      </c>
      <c r="O355" s="84">
        <f t="shared" si="89"/>
        <v>0</v>
      </c>
      <c r="P355" s="84">
        <f t="shared" si="89"/>
        <v>0</v>
      </c>
      <c r="Q355" s="84">
        <f t="shared" si="89"/>
        <v>0</v>
      </c>
      <c r="R355" s="84">
        <f t="shared" si="89"/>
        <v>0</v>
      </c>
      <c r="S355" s="84">
        <f t="shared" si="89"/>
        <v>0</v>
      </c>
      <c r="T355" s="84">
        <f t="shared" si="89"/>
        <v>0</v>
      </c>
      <c r="U355" s="84">
        <f t="shared" si="89"/>
        <v>0</v>
      </c>
      <c r="V355" s="84">
        <f t="shared" si="89"/>
        <v>0</v>
      </c>
      <c r="W355" s="84">
        <f t="shared" si="89"/>
        <v>0</v>
      </c>
      <c r="X355" s="84">
        <f t="shared" si="89"/>
        <v>0</v>
      </c>
      <c r="Y355" s="84">
        <f t="shared" si="89"/>
        <v>0</v>
      </c>
      <c r="Z355" s="84">
        <f t="shared" si="89"/>
        <v>0</v>
      </c>
      <c r="AA355" s="84">
        <f t="shared" si="89"/>
        <v>0</v>
      </c>
      <c r="AB355" s="84">
        <f t="shared" si="89"/>
        <v>0</v>
      </c>
      <c r="AC355" s="84">
        <f t="shared" si="89"/>
        <v>0</v>
      </c>
      <c r="AD355" s="84">
        <f t="shared" si="89"/>
        <v>0</v>
      </c>
      <c r="AE355" s="84">
        <f t="shared" si="89"/>
        <v>0</v>
      </c>
      <c r="AF355" s="84">
        <f t="shared" si="89"/>
        <v>0</v>
      </c>
      <c r="AG355" s="84">
        <f t="shared" si="89"/>
        <v>0</v>
      </c>
      <c r="AH355" s="84">
        <f t="shared" si="89"/>
        <v>0</v>
      </c>
      <c r="AI355" s="84">
        <f t="shared" si="89"/>
        <v>0</v>
      </c>
      <c r="AJ355" s="84">
        <f t="shared" si="89"/>
        <v>0</v>
      </c>
      <c r="AK355" s="84">
        <f t="shared" si="89"/>
        <v>0</v>
      </c>
      <c r="AL355" s="84">
        <f t="shared" si="89"/>
        <v>0</v>
      </c>
      <c r="AM355" s="84">
        <f t="shared" si="89"/>
        <v>0</v>
      </c>
      <c r="AN355" s="84">
        <f t="shared" si="89"/>
        <v>0</v>
      </c>
      <c r="AO355" s="84">
        <f t="shared" si="89"/>
        <v>0</v>
      </c>
      <c r="AP355" s="84">
        <f t="shared" si="89"/>
        <v>0</v>
      </c>
      <c r="AQ355" s="84">
        <f t="shared" si="89"/>
        <v>0</v>
      </c>
      <c r="AR355" s="84">
        <f t="shared" si="89"/>
        <v>0</v>
      </c>
      <c r="AS355" s="5"/>
      <c r="AT355" s="84">
        <f t="shared" si="90"/>
        <v>0</v>
      </c>
      <c r="AU355" s="84">
        <f t="shared" si="90"/>
        <v>0</v>
      </c>
      <c r="AV355" s="84">
        <f t="shared" si="90"/>
        <v>0</v>
      </c>
      <c r="AW355" s="84">
        <f t="shared" si="90"/>
        <v>0</v>
      </c>
      <c r="AX355" s="84">
        <f t="shared" si="90"/>
        <v>0</v>
      </c>
      <c r="AY355" s="84">
        <f t="shared" si="90"/>
        <v>0</v>
      </c>
      <c r="AZ355" s="84">
        <f t="shared" si="90"/>
        <v>0</v>
      </c>
      <c r="BA355" s="84">
        <f t="shared" si="90"/>
        <v>0</v>
      </c>
      <c r="BB355" s="84">
        <f t="shared" si="90"/>
        <v>0</v>
      </c>
      <c r="BC355" s="84">
        <f t="shared" si="90"/>
        <v>0</v>
      </c>
      <c r="BD355" s="5"/>
      <c r="BE355" s="5"/>
      <c r="BF355" s="5"/>
      <c r="BG355" s="5"/>
      <c r="BH355" s="5"/>
      <c r="BI355" s="5"/>
      <c r="BJ355" s="5"/>
    </row>
    <row r="356" spans="2:62" hidden="1">
      <c r="B356">
        <f t="shared" si="87"/>
        <v>415</v>
      </c>
      <c r="C356" t="str">
        <f t="shared" si="87"/>
        <v>REG</v>
      </c>
      <c r="D356" t="str">
        <f t="shared" si="87"/>
        <v>Preparació per instal.lació sistema de reg amb cinta (1 m per m2)</v>
      </c>
      <c r="E356" s="82">
        <f t="shared" si="87"/>
        <v>2500</v>
      </c>
      <c r="F356" s="84">
        <f t="shared" si="89"/>
        <v>0</v>
      </c>
      <c r="G356" s="84">
        <f t="shared" si="89"/>
        <v>0</v>
      </c>
      <c r="H356" s="84">
        <f t="shared" si="89"/>
        <v>0</v>
      </c>
      <c r="I356" s="84">
        <f t="shared" si="89"/>
        <v>0</v>
      </c>
      <c r="J356" s="84">
        <f t="shared" si="89"/>
        <v>0</v>
      </c>
      <c r="K356" s="84">
        <f t="shared" si="89"/>
        <v>0</v>
      </c>
      <c r="L356" s="84">
        <f t="shared" si="89"/>
        <v>0</v>
      </c>
      <c r="M356" s="84">
        <f t="shared" si="89"/>
        <v>0</v>
      </c>
      <c r="N356" s="84">
        <f t="shared" si="89"/>
        <v>0</v>
      </c>
      <c r="O356" s="84">
        <f t="shared" si="89"/>
        <v>0</v>
      </c>
      <c r="P356" s="84">
        <f t="shared" si="89"/>
        <v>0</v>
      </c>
      <c r="Q356" s="84">
        <f t="shared" si="89"/>
        <v>0</v>
      </c>
      <c r="R356" s="84">
        <f t="shared" si="89"/>
        <v>0</v>
      </c>
      <c r="S356" s="84">
        <f t="shared" si="89"/>
        <v>0</v>
      </c>
      <c r="T356" s="84">
        <f t="shared" si="89"/>
        <v>0</v>
      </c>
      <c r="U356" s="84">
        <f t="shared" si="89"/>
        <v>0</v>
      </c>
      <c r="V356" s="84">
        <f t="shared" si="89"/>
        <v>0</v>
      </c>
      <c r="W356" s="84">
        <f t="shared" si="89"/>
        <v>0</v>
      </c>
      <c r="X356" s="84">
        <f t="shared" si="89"/>
        <v>0</v>
      </c>
      <c r="Y356" s="84">
        <f t="shared" si="89"/>
        <v>0</v>
      </c>
      <c r="Z356" s="84">
        <f t="shared" si="89"/>
        <v>0</v>
      </c>
      <c r="AA356" s="84">
        <f t="shared" si="89"/>
        <v>0</v>
      </c>
      <c r="AB356" s="84">
        <f t="shared" si="89"/>
        <v>0</v>
      </c>
      <c r="AC356" s="84">
        <f t="shared" si="89"/>
        <v>0</v>
      </c>
      <c r="AD356" s="84">
        <f t="shared" si="89"/>
        <v>0</v>
      </c>
      <c r="AE356" s="84">
        <f t="shared" si="89"/>
        <v>0</v>
      </c>
      <c r="AF356" s="84">
        <f t="shared" si="89"/>
        <v>0</v>
      </c>
      <c r="AG356" s="84">
        <f t="shared" si="89"/>
        <v>0</v>
      </c>
      <c r="AH356" s="84">
        <f t="shared" si="89"/>
        <v>0</v>
      </c>
      <c r="AI356" s="84">
        <f t="shared" si="89"/>
        <v>0</v>
      </c>
      <c r="AJ356" s="84">
        <f t="shared" si="89"/>
        <v>0</v>
      </c>
      <c r="AK356" s="84">
        <f t="shared" si="89"/>
        <v>0</v>
      </c>
      <c r="AL356" s="84">
        <f t="shared" si="89"/>
        <v>0</v>
      </c>
      <c r="AM356" s="84">
        <f t="shared" si="89"/>
        <v>0</v>
      </c>
      <c r="AN356" s="84">
        <f t="shared" si="89"/>
        <v>0</v>
      </c>
      <c r="AO356" s="84">
        <f t="shared" si="89"/>
        <v>0</v>
      </c>
      <c r="AP356" s="84">
        <f t="shared" si="89"/>
        <v>0</v>
      </c>
      <c r="AQ356" s="84">
        <f t="shared" si="89"/>
        <v>0</v>
      </c>
      <c r="AR356" s="84">
        <f t="shared" si="89"/>
        <v>0</v>
      </c>
      <c r="AS356" s="5"/>
      <c r="AT356" s="84">
        <f t="shared" si="90"/>
        <v>0</v>
      </c>
      <c r="AU356" s="84">
        <f t="shared" si="90"/>
        <v>0</v>
      </c>
      <c r="AV356" s="84">
        <f t="shared" si="90"/>
        <v>0</v>
      </c>
      <c r="AW356" s="84">
        <f t="shared" si="90"/>
        <v>0</v>
      </c>
      <c r="AX356" s="84">
        <f t="shared" si="90"/>
        <v>0</v>
      </c>
      <c r="AY356" s="84">
        <f t="shared" si="90"/>
        <v>0</v>
      </c>
      <c r="AZ356" s="84">
        <f t="shared" si="90"/>
        <v>0</v>
      </c>
      <c r="BA356" s="84">
        <f t="shared" si="90"/>
        <v>0</v>
      </c>
      <c r="BB356" s="84">
        <f t="shared" si="90"/>
        <v>0</v>
      </c>
      <c r="BC356" s="84">
        <f t="shared" si="90"/>
        <v>0</v>
      </c>
      <c r="BD356" s="5"/>
      <c r="BE356" s="5"/>
      <c r="BF356" s="5"/>
      <c r="BG356" s="5"/>
      <c r="BH356" s="5"/>
      <c r="BI356" s="5"/>
      <c r="BJ356" s="5"/>
    </row>
    <row r="357" spans="2:62" hidden="1">
      <c r="B357">
        <f t="shared" si="87"/>
        <v>425</v>
      </c>
      <c r="C357" t="str">
        <f t="shared" si="87"/>
        <v>REG</v>
      </c>
      <c r="D357" t="str">
        <f t="shared" si="87"/>
        <v>Preparació per instal.lació sistema de reg amb cinta (1,6 m per m2)</v>
      </c>
      <c r="E357" s="82">
        <f t="shared" si="87"/>
        <v>2500</v>
      </c>
      <c r="F357" s="84">
        <f t="shared" si="89"/>
        <v>0</v>
      </c>
      <c r="G357" s="84">
        <f t="shared" si="89"/>
        <v>0</v>
      </c>
      <c r="H357" s="84">
        <f t="shared" si="89"/>
        <v>0</v>
      </c>
      <c r="I357" s="84">
        <f t="shared" si="89"/>
        <v>0</v>
      </c>
      <c r="J357" s="84">
        <f t="shared" si="89"/>
        <v>0</v>
      </c>
      <c r="K357" s="84">
        <f t="shared" si="89"/>
        <v>0</v>
      </c>
      <c r="L357" s="84">
        <f t="shared" si="89"/>
        <v>0</v>
      </c>
      <c r="M357" s="84">
        <f t="shared" si="89"/>
        <v>0</v>
      </c>
      <c r="N357" s="84">
        <f t="shared" si="89"/>
        <v>0</v>
      </c>
      <c r="O357" s="84">
        <f t="shared" si="89"/>
        <v>0</v>
      </c>
      <c r="P357" s="84">
        <f t="shared" si="89"/>
        <v>0</v>
      </c>
      <c r="Q357" s="84">
        <f t="shared" si="89"/>
        <v>0</v>
      </c>
      <c r="R357" s="84">
        <f t="shared" si="89"/>
        <v>0</v>
      </c>
      <c r="S357" s="84">
        <f t="shared" si="89"/>
        <v>0</v>
      </c>
      <c r="T357" s="84">
        <f t="shared" si="89"/>
        <v>0</v>
      </c>
      <c r="U357" s="84">
        <f t="shared" si="89"/>
        <v>0</v>
      </c>
      <c r="V357" s="84">
        <f t="shared" si="89"/>
        <v>0</v>
      </c>
      <c r="W357" s="84">
        <f t="shared" si="89"/>
        <v>0</v>
      </c>
      <c r="X357" s="84">
        <f t="shared" si="89"/>
        <v>0</v>
      </c>
      <c r="Y357" s="84">
        <f t="shared" si="89"/>
        <v>0</v>
      </c>
      <c r="Z357" s="84">
        <f t="shared" si="89"/>
        <v>0</v>
      </c>
      <c r="AA357" s="84">
        <f t="shared" si="89"/>
        <v>0</v>
      </c>
      <c r="AB357" s="84">
        <f t="shared" si="89"/>
        <v>0</v>
      </c>
      <c r="AC357" s="84">
        <f t="shared" si="89"/>
        <v>0</v>
      </c>
      <c r="AD357" s="84">
        <f t="shared" si="89"/>
        <v>0</v>
      </c>
      <c r="AE357" s="84">
        <f t="shared" si="89"/>
        <v>0</v>
      </c>
      <c r="AF357" s="84">
        <f t="shared" si="89"/>
        <v>0</v>
      </c>
      <c r="AG357" s="84">
        <f t="shared" si="89"/>
        <v>0</v>
      </c>
      <c r="AH357" s="84">
        <f t="shared" si="89"/>
        <v>0</v>
      </c>
      <c r="AI357" s="84">
        <f t="shared" si="89"/>
        <v>0</v>
      </c>
      <c r="AJ357" s="84">
        <f t="shared" si="89"/>
        <v>0</v>
      </c>
      <c r="AK357" s="84">
        <f t="shared" si="89"/>
        <v>0</v>
      </c>
      <c r="AL357" s="84">
        <f t="shared" si="89"/>
        <v>0</v>
      </c>
      <c r="AM357" s="84">
        <f t="shared" si="89"/>
        <v>0</v>
      </c>
      <c r="AN357" s="84">
        <f t="shared" si="89"/>
        <v>0</v>
      </c>
      <c r="AO357" s="84">
        <f t="shared" si="89"/>
        <v>0</v>
      </c>
      <c r="AP357" s="84">
        <f t="shared" si="89"/>
        <v>0</v>
      </c>
      <c r="AQ357" s="84">
        <f t="shared" si="89"/>
        <v>0</v>
      </c>
      <c r="AR357" s="84">
        <f t="shared" si="89"/>
        <v>0</v>
      </c>
      <c r="AS357" s="5"/>
      <c r="AT357" s="84">
        <f t="shared" si="90"/>
        <v>0</v>
      </c>
      <c r="AU357" s="84">
        <f t="shared" si="90"/>
        <v>0</v>
      </c>
      <c r="AV357" s="84">
        <f t="shared" si="90"/>
        <v>0</v>
      </c>
      <c r="AW357" s="84">
        <f t="shared" si="90"/>
        <v>0</v>
      </c>
      <c r="AX357" s="84">
        <f t="shared" si="90"/>
        <v>0</v>
      </c>
      <c r="AY357" s="84">
        <f t="shared" si="90"/>
        <v>0</v>
      </c>
      <c r="AZ357" s="84">
        <f t="shared" si="90"/>
        <v>0</v>
      </c>
      <c r="BA357" s="84">
        <f t="shared" si="90"/>
        <v>0</v>
      </c>
      <c r="BB357" s="84">
        <f t="shared" si="90"/>
        <v>0</v>
      </c>
      <c r="BC357" s="84">
        <f t="shared" si="90"/>
        <v>0</v>
      </c>
      <c r="BD357" s="5"/>
      <c r="BE357" s="5"/>
      <c r="BF357" s="5"/>
      <c r="BG357" s="5"/>
      <c r="BH357" s="5"/>
      <c r="BI357" s="5"/>
      <c r="BJ357" s="5"/>
    </row>
    <row r="358" spans="2:62" hidden="1">
      <c r="B358">
        <f t="shared" si="87"/>
        <v>435</v>
      </c>
      <c r="C358" t="str">
        <f t="shared" si="87"/>
        <v>REG</v>
      </c>
      <c r="D358" t="str">
        <f t="shared" si="87"/>
        <v>Preparació per instal.lació sistema de reg aspersió</v>
      </c>
      <c r="E358" s="82">
        <f t="shared" si="87"/>
        <v>2500</v>
      </c>
      <c r="F358" s="84">
        <f t="shared" si="89"/>
        <v>0</v>
      </c>
      <c r="G358" s="84">
        <f t="shared" si="89"/>
        <v>0</v>
      </c>
      <c r="H358" s="84">
        <f t="shared" si="89"/>
        <v>0</v>
      </c>
      <c r="I358" s="84">
        <f t="shared" si="89"/>
        <v>0</v>
      </c>
      <c r="J358" s="84">
        <f t="shared" si="89"/>
        <v>0</v>
      </c>
      <c r="K358" s="84">
        <f t="shared" si="89"/>
        <v>0</v>
      </c>
      <c r="L358" s="84">
        <f t="shared" si="89"/>
        <v>0</v>
      </c>
      <c r="M358" s="84">
        <f t="shared" si="89"/>
        <v>0</v>
      </c>
      <c r="N358" s="84">
        <f t="shared" si="89"/>
        <v>0</v>
      </c>
      <c r="O358" s="84">
        <f t="shared" si="89"/>
        <v>0</v>
      </c>
      <c r="P358" s="84">
        <f t="shared" si="89"/>
        <v>0</v>
      </c>
      <c r="Q358" s="84">
        <f t="shared" si="89"/>
        <v>0</v>
      </c>
      <c r="R358" s="84">
        <f t="shared" si="89"/>
        <v>0</v>
      </c>
      <c r="S358" s="84">
        <f t="shared" si="89"/>
        <v>0</v>
      </c>
      <c r="T358" s="84">
        <f t="shared" si="89"/>
        <v>0</v>
      </c>
      <c r="U358" s="84">
        <f t="shared" si="89"/>
        <v>0</v>
      </c>
      <c r="V358" s="84">
        <f t="shared" si="89"/>
        <v>0</v>
      </c>
      <c r="W358" s="84">
        <f t="shared" si="89"/>
        <v>0</v>
      </c>
      <c r="X358" s="84">
        <f t="shared" si="89"/>
        <v>0</v>
      </c>
      <c r="Y358" s="84">
        <f t="shared" si="89"/>
        <v>0</v>
      </c>
      <c r="Z358" s="84">
        <f t="shared" si="89"/>
        <v>0</v>
      </c>
      <c r="AA358" s="84">
        <f t="shared" si="89"/>
        <v>0</v>
      </c>
      <c r="AB358" s="84">
        <f t="shared" ref="AB358:AR373" si="91">IF($E$4&lt;$E358,$E$4/$E358*AB123,AB123)</f>
        <v>0</v>
      </c>
      <c r="AC358" s="84">
        <f t="shared" si="91"/>
        <v>0</v>
      </c>
      <c r="AD358" s="84">
        <f t="shared" si="91"/>
        <v>0</v>
      </c>
      <c r="AE358" s="84">
        <f t="shared" si="91"/>
        <v>0</v>
      </c>
      <c r="AF358" s="84">
        <f t="shared" si="91"/>
        <v>0</v>
      </c>
      <c r="AG358" s="84">
        <f t="shared" si="91"/>
        <v>0</v>
      </c>
      <c r="AH358" s="84">
        <f t="shared" si="91"/>
        <v>0</v>
      </c>
      <c r="AI358" s="84">
        <f t="shared" si="91"/>
        <v>0</v>
      </c>
      <c r="AJ358" s="84">
        <f t="shared" si="91"/>
        <v>0</v>
      </c>
      <c r="AK358" s="84">
        <f t="shared" si="91"/>
        <v>0</v>
      </c>
      <c r="AL358" s="84">
        <f t="shared" si="91"/>
        <v>0</v>
      </c>
      <c r="AM358" s="84">
        <f t="shared" si="91"/>
        <v>0</v>
      </c>
      <c r="AN358" s="84">
        <f t="shared" si="91"/>
        <v>0</v>
      </c>
      <c r="AO358" s="84">
        <f t="shared" si="91"/>
        <v>0</v>
      </c>
      <c r="AP358" s="84">
        <f t="shared" si="91"/>
        <v>0</v>
      </c>
      <c r="AQ358" s="84">
        <f t="shared" si="91"/>
        <v>0</v>
      </c>
      <c r="AR358" s="84">
        <f t="shared" si="91"/>
        <v>0</v>
      </c>
      <c r="AS358" s="5"/>
      <c r="AT358" s="84">
        <f t="shared" si="90"/>
        <v>0</v>
      </c>
      <c r="AU358" s="84">
        <f t="shared" si="90"/>
        <v>0</v>
      </c>
      <c r="AV358" s="84">
        <f t="shared" si="90"/>
        <v>0</v>
      </c>
      <c r="AW358" s="84">
        <f t="shared" si="90"/>
        <v>0</v>
      </c>
      <c r="AX358" s="84">
        <f t="shared" si="90"/>
        <v>0</v>
      </c>
      <c r="AY358" s="84">
        <f t="shared" si="90"/>
        <v>0</v>
      </c>
      <c r="AZ358" s="84">
        <f t="shared" si="90"/>
        <v>0</v>
      </c>
      <c r="BA358" s="84">
        <f t="shared" si="90"/>
        <v>0</v>
      </c>
      <c r="BB358" s="84">
        <f t="shared" si="90"/>
        <v>0</v>
      </c>
      <c r="BC358" s="84">
        <f t="shared" si="90"/>
        <v>0</v>
      </c>
      <c r="BD358" s="5"/>
      <c r="BE358" s="5"/>
      <c r="BF358" s="5"/>
      <c r="BG358" s="5"/>
      <c r="BH358" s="5"/>
      <c r="BI358" s="5"/>
      <c r="BJ358" s="5"/>
    </row>
    <row r="359" spans="2:62" hidden="1">
      <c r="B359">
        <f t="shared" si="87"/>
        <v>445</v>
      </c>
      <c r="C359" t="str">
        <f t="shared" si="87"/>
        <v>REG</v>
      </c>
      <c r="D359" t="str">
        <f t="shared" si="87"/>
        <v>Preparació per reg (l/m2)</v>
      </c>
      <c r="E359" s="82">
        <f t="shared" si="87"/>
        <v>2500</v>
      </c>
      <c r="F359" s="84">
        <f t="shared" ref="F359:AR365" si="92">IF($E$4&lt;$E359,$E$4/$E359*F124,F124)</f>
        <v>0</v>
      </c>
      <c r="G359" s="84">
        <f t="shared" si="92"/>
        <v>0</v>
      </c>
      <c r="H359" s="84">
        <f t="shared" si="92"/>
        <v>0</v>
      </c>
      <c r="I359" s="84">
        <f t="shared" si="92"/>
        <v>0</v>
      </c>
      <c r="J359" s="84">
        <f t="shared" si="92"/>
        <v>0</v>
      </c>
      <c r="K359" s="84">
        <f t="shared" si="92"/>
        <v>0</v>
      </c>
      <c r="L359" s="84">
        <f t="shared" si="92"/>
        <v>0</v>
      </c>
      <c r="M359" s="84">
        <f t="shared" si="92"/>
        <v>0</v>
      </c>
      <c r="N359" s="84">
        <f t="shared" si="92"/>
        <v>0</v>
      </c>
      <c r="O359" s="84">
        <f t="shared" si="92"/>
        <v>0</v>
      </c>
      <c r="P359" s="84">
        <f t="shared" si="92"/>
        <v>0</v>
      </c>
      <c r="Q359" s="84">
        <f t="shared" si="92"/>
        <v>0</v>
      </c>
      <c r="R359" s="84">
        <f t="shared" si="92"/>
        <v>0</v>
      </c>
      <c r="S359" s="84">
        <f t="shared" si="92"/>
        <v>0</v>
      </c>
      <c r="T359" s="84">
        <f t="shared" si="92"/>
        <v>0</v>
      </c>
      <c r="U359" s="84">
        <f t="shared" si="92"/>
        <v>0</v>
      </c>
      <c r="V359" s="84">
        <f t="shared" si="92"/>
        <v>0</v>
      </c>
      <c r="W359" s="84">
        <f t="shared" si="92"/>
        <v>0</v>
      </c>
      <c r="X359" s="84">
        <f t="shared" si="92"/>
        <v>0</v>
      </c>
      <c r="Y359" s="84">
        <f t="shared" si="92"/>
        <v>0</v>
      </c>
      <c r="Z359" s="84">
        <f t="shared" si="92"/>
        <v>0</v>
      </c>
      <c r="AA359" s="84">
        <f t="shared" si="92"/>
        <v>0</v>
      </c>
      <c r="AB359" s="84">
        <f t="shared" si="92"/>
        <v>0</v>
      </c>
      <c r="AC359" s="84">
        <f t="shared" si="92"/>
        <v>0</v>
      </c>
      <c r="AD359" s="84">
        <f t="shared" si="92"/>
        <v>0</v>
      </c>
      <c r="AE359" s="84">
        <f t="shared" si="92"/>
        <v>0</v>
      </c>
      <c r="AF359" s="84">
        <f t="shared" si="92"/>
        <v>0</v>
      </c>
      <c r="AG359" s="84">
        <f t="shared" si="92"/>
        <v>0</v>
      </c>
      <c r="AH359" s="84">
        <f t="shared" si="92"/>
        <v>0</v>
      </c>
      <c r="AI359" s="84">
        <f t="shared" si="92"/>
        <v>0</v>
      </c>
      <c r="AJ359" s="84">
        <f t="shared" si="92"/>
        <v>0</v>
      </c>
      <c r="AK359" s="84">
        <f t="shared" si="92"/>
        <v>0</v>
      </c>
      <c r="AL359" s="84">
        <f t="shared" si="92"/>
        <v>0</v>
      </c>
      <c r="AM359" s="84">
        <f t="shared" si="92"/>
        <v>0</v>
      </c>
      <c r="AN359" s="84">
        <f t="shared" si="92"/>
        <v>0</v>
      </c>
      <c r="AO359" s="84">
        <f t="shared" si="92"/>
        <v>0</v>
      </c>
      <c r="AP359" s="84">
        <f t="shared" si="92"/>
        <v>0</v>
      </c>
      <c r="AQ359" s="84">
        <f t="shared" si="91"/>
        <v>0</v>
      </c>
      <c r="AR359" s="84">
        <f t="shared" si="92"/>
        <v>0</v>
      </c>
      <c r="AS359" s="5"/>
      <c r="AT359" s="84">
        <f t="shared" si="90"/>
        <v>0</v>
      </c>
      <c r="AU359" s="84">
        <f t="shared" si="90"/>
        <v>0</v>
      </c>
      <c r="AV359" s="84">
        <f t="shared" si="90"/>
        <v>0</v>
      </c>
      <c r="AW359" s="84">
        <f t="shared" si="90"/>
        <v>0</v>
      </c>
      <c r="AX359" s="84">
        <f t="shared" si="90"/>
        <v>0</v>
      </c>
      <c r="AY359" s="84">
        <f t="shared" si="90"/>
        <v>0</v>
      </c>
      <c r="AZ359" s="84">
        <f t="shared" si="90"/>
        <v>0</v>
      </c>
      <c r="BA359" s="84">
        <f t="shared" si="90"/>
        <v>0</v>
      </c>
      <c r="BB359" s="84">
        <f t="shared" si="90"/>
        <v>0</v>
      </c>
      <c r="BC359" s="84">
        <f t="shared" si="90"/>
        <v>0</v>
      </c>
      <c r="BD359" s="5"/>
      <c r="BE359" s="5"/>
      <c r="BF359" s="5"/>
      <c r="BG359" s="5"/>
      <c r="BH359" s="5"/>
      <c r="BI359" s="5"/>
      <c r="BJ359" s="5"/>
    </row>
    <row r="360" spans="2:62" hidden="1">
      <c r="B360">
        <f t="shared" si="87"/>
        <v>455</v>
      </c>
      <c r="C360" t="str">
        <f t="shared" si="87"/>
        <v>REG</v>
      </c>
      <c r="D360" t="str">
        <f t="shared" si="87"/>
        <v>Preparació per posada en funcionament i parada</v>
      </c>
      <c r="E360" s="82">
        <f t="shared" si="87"/>
        <v>2500</v>
      </c>
      <c r="F360" s="84">
        <f t="shared" si="92"/>
        <v>0</v>
      </c>
      <c r="G360" s="84">
        <f t="shared" si="92"/>
        <v>0</v>
      </c>
      <c r="H360" s="84">
        <f t="shared" si="92"/>
        <v>0</v>
      </c>
      <c r="I360" s="84">
        <f t="shared" si="92"/>
        <v>0</v>
      </c>
      <c r="J360" s="84">
        <f t="shared" si="92"/>
        <v>0</v>
      </c>
      <c r="K360" s="84">
        <f t="shared" si="92"/>
        <v>0</v>
      </c>
      <c r="L360" s="84">
        <f t="shared" si="92"/>
        <v>0</v>
      </c>
      <c r="M360" s="84">
        <f t="shared" si="92"/>
        <v>0</v>
      </c>
      <c r="N360" s="84">
        <f t="shared" si="92"/>
        <v>0</v>
      </c>
      <c r="O360" s="84">
        <f t="shared" si="92"/>
        <v>0</v>
      </c>
      <c r="P360" s="84">
        <f t="shared" si="92"/>
        <v>0</v>
      </c>
      <c r="Q360" s="84">
        <f t="shared" si="92"/>
        <v>0</v>
      </c>
      <c r="R360" s="84">
        <f t="shared" si="92"/>
        <v>0</v>
      </c>
      <c r="S360" s="84">
        <f t="shared" si="92"/>
        <v>0</v>
      </c>
      <c r="T360" s="84">
        <f t="shared" si="92"/>
        <v>0</v>
      </c>
      <c r="U360" s="84">
        <f t="shared" si="92"/>
        <v>0</v>
      </c>
      <c r="V360" s="84">
        <f t="shared" si="92"/>
        <v>0</v>
      </c>
      <c r="W360" s="84">
        <f t="shared" si="92"/>
        <v>0</v>
      </c>
      <c r="X360" s="84">
        <f t="shared" si="92"/>
        <v>0</v>
      </c>
      <c r="Y360" s="84">
        <f t="shared" si="92"/>
        <v>0</v>
      </c>
      <c r="Z360" s="84">
        <f t="shared" si="92"/>
        <v>0</v>
      </c>
      <c r="AA360" s="84">
        <f t="shared" si="92"/>
        <v>0</v>
      </c>
      <c r="AB360" s="84">
        <f t="shared" si="92"/>
        <v>0</v>
      </c>
      <c r="AC360" s="84">
        <f t="shared" si="92"/>
        <v>0</v>
      </c>
      <c r="AD360" s="84">
        <f t="shared" si="92"/>
        <v>0</v>
      </c>
      <c r="AE360" s="84">
        <f t="shared" si="92"/>
        <v>0</v>
      </c>
      <c r="AF360" s="84">
        <f t="shared" si="92"/>
        <v>0</v>
      </c>
      <c r="AG360" s="84">
        <f t="shared" si="92"/>
        <v>0</v>
      </c>
      <c r="AH360" s="84">
        <f t="shared" si="92"/>
        <v>0</v>
      </c>
      <c r="AI360" s="84">
        <f t="shared" si="92"/>
        <v>0</v>
      </c>
      <c r="AJ360" s="84">
        <f t="shared" si="92"/>
        <v>0</v>
      </c>
      <c r="AK360" s="84">
        <f t="shared" si="92"/>
        <v>0</v>
      </c>
      <c r="AL360" s="84">
        <f t="shared" si="92"/>
        <v>0</v>
      </c>
      <c r="AM360" s="84">
        <f t="shared" si="92"/>
        <v>0</v>
      </c>
      <c r="AN360" s="84">
        <f t="shared" si="92"/>
        <v>0</v>
      </c>
      <c r="AO360" s="84">
        <f t="shared" si="92"/>
        <v>0</v>
      </c>
      <c r="AP360" s="84">
        <f t="shared" si="92"/>
        <v>0</v>
      </c>
      <c r="AQ360" s="84">
        <f t="shared" si="91"/>
        <v>0</v>
      </c>
      <c r="AR360" s="84">
        <f t="shared" si="92"/>
        <v>0</v>
      </c>
      <c r="AS360" s="5"/>
      <c r="AT360" s="84">
        <f t="shared" si="90"/>
        <v>0</v>
      </c>
      <c r="AU360" s="84">
        <f t="shared" si="90"/>
        <v>0</v>
      </c>
      <c r="AV360" s="84">
        <f t="shared" si="90"/>
        <v>0</v>
      </c>
      <c r="AW360" s="84">
        <f t="shared" si="90"/>
        <v>0</v>
      </c>
      <c r="AX360" s="84">
        <f t="shared" si="90"/>
        <v>0</v>
      </c>
      <c r="AY360" s="84">
        <f t="shared" si="90"/>
        <v>0</v>
      </c>
      <c r="AZ360" s="84">
        <f t="shared" si="90"/>
        <v>0</v>
      </c>
      <c r="BA360" s="84">
        <f t="shared" si="90"/>
        <v>0</v>
      </c>
      <c r="BB360" s="84">
        <f t="shared" si="90"/>
        <v>0</v>
      </c>
      <c r="BC360" s="84">
        <f t="shared" si="90"/>
        <v>0</v>
      </c>
      <c r="BD360" s="5"/>
      <c r="BE360" s="5"/>
      <c r="BF360" s="5"/>
      <c r="BG360" s="5"/>
      <c r="BH360" s="5"/>
      <c r="BI360" s="5"/>
      <c r="BJ360" s="5"/>
    </row>
    <row r="361" spans="2:62" hidden="1">
      <c r="B361">
        <f t="shared" si="87"/>
        <v>465</v>
      </c>
      <c r="C361" t="str">
        <f t="shared" si="87"/>
        <v>REG</v>
      </c>
      <c r="D361" t="str">
        <f t="shared" si="87"/>
        <v>Preparació per desinstal.lació sistema de reg amb cinta</v>
      </c>
      <c r="E361" s="82">
        <f t="shared" si="87"/>
        <v>2500</v>
      </c>
      <c r="F361" s="84">
        <f t="shared" si="92"/>
        <v>0</v>
      </c>
      <c r="G361" s="84">
        <f t="shared" si="92"/>
        <v>0</v>
      </c>
      <c r="H361" s="84">
        <f t="shared" si="92"/>
        <v>0</v>
      </c>
      <c r="I361" s="84">
        <f t="shared" si="92"/>
        <v>0</v>
      </c>
      <c r="J361" s="84">
        <f t="shared" si="92"/>
        <v>0</v>
      </c>
      <c r="K361" s="84">
        <f t="shared" si="92"/>
        <v>0</v>
      </c>
      <c r="L361" s="84">
        <f t="shared" si="92"/>
        <v>0</v>
      </c>
      <c r="M361" s="84">
        <f t="shared" si="92"/>
        <v>0</v>
      </c>
      <c r="N361" s="84">
        <f t="shared" si="92"/>
        <v>0</v>
      </c>
      <c r="O361" s="84">
        <f t="shared" si="92"/>
        <v>0</v>
      </c>
      <c r="P361" s="84">
        <f t="shared" si="92"/>
        <v>0</v>
      </c>
      <c r="Q361" s="84">
        <f t="shared" si="92"/>
        <v>0</v>
      </c>
      <c r="R361" s="84">
        <f t="shared" si="92"/>
        <v>0</v>
      </c>
      <c r="S361" s="84">
        <f t="shared" si="92"/>
        <v>0</v>
      </c>
      <c r="T361" s="84">
        <f t="shared" si="92"/>
        <v>0</v>
      </c>
      <c r="U361" s="84">
        <f t="shared" si="92"/>
        <v>0</v>
      </c>
      <c r="V361" s="84">
        <f t="shared" si="92"/>
        <v>0</v>
      </c>
      <c r="W361" s="84">
        <f t="shared" si="92"/>
        <v>0</v>
      </c>
      <c r="X361" s="84">
        <f t="shared" si="92"/>
        <v>0</v>
      </c>
      <c r="Y361" s="84">
        <f t="shared" si="92"/>
        <v>0</v>
      </c>
      <c r="Z361" s="84">
        <f t="shared" si="92"/>
        <v>0</v>
      </c>
      <c r="AA361" s="84">
        <f t="shared" si="92"/>
        <v>0</v>
      </c>
      <c r="AB361" s="84">
        <f t="shared" si="92"/>
        <v>0</v>
      </c>
      <c r="AC361" s="84">
        <f t="shared" si="92"/>
        <v>0</v>
      </c>
      <c r="AD361" s="84">
        <f t="shared" si="92"/>
        <v>0</v>
      </c>
      <c r="AE361" s="84">
        <f t="shared" si="92"/>
        <v>0</v>
      </c>
      <c r="AF361" s="84">
        <f t="shared" si="92"/>
        <v>0</v>
      </c>
      <c r="AG361" s="84">
        <f t="shared" si="92"/>
        <v>0</v>
      </c>
      <c r="AH361" s="84">
        <f t="shared" si="92"/>
        <v>0</v>
      </c>
      <c r="AI361" s="84">
        <f t="shared" si="92"/>
        <v>0</v>
      </c>
      <c r="AJ361" s="84">
        <f t="shared" si="92"/>
        <v>0</v>
      </c>
      <c r="AK361" s="84">
        <f t="shared" si="92"/>
        <v>0</v>
      </c>
      <c r="AL361" s="84">
        <f t="shared" si="92"/>
        <v>0</v>
      </c>
      <c r="AM361" s="84">
        <f t="shared" si="92"/>
        <v>0</v>
      </c>
      <c r="AN361" s="84">
        <f t="shared" si="92"/>
        <v>0</v>
      </c>
      <c r="AO361" s="84">
        <f t="shared" si="92"/>
        <v>0</v>
      </c>
      <c r="AP361" s="84">
        <f t="shared" si="92"/>
        <v>0</v>
      </c>
      <c r="AQ361" s="84">
        <f t="shared" si="91"/>
        <v>0</v>
      </c>
      <c r="AR361" s="84">
        <f t="shared" si="92"/>
        <v>0</v>
      </c>
      <c r="AS361" s="5"/>
      <c r="AT361" s="84">
        <f t="shared" si="90"/>
        <v>0</v>
      </c>
      <c r="AU361" s="84">
        <f t="shared" si="90"/>
        <v>0</v>
      </c>
      <c r="AV361" s="84">
        <f t="shared" si="90"/>
        <v>0</v>
      </c>
      <c r="AW361" s="84">
        <f t="shared" si="90"/>
        <v>0</v>
      </c>
      <c r="AX361" s="84">
        <f t="shared" si="90"/>
        <v>0</v>
      </c>
      <c r="AY361" s="84">
        <f t="shared" si="90"/>
        <v>0</v>
      </c>
      <c r="AZ361" s="84">
        <f t="shared" si="90"/>
        <v>0</v>
      </c>
      <c r="BA361" s="84">
        <f t="shared" si="90"/>
        <v>0</v>
      </c>
      <c r="BB361" s="84">
        <f t="shared" si="90"/>
        <v>0</v>
      </c>
      <c r="BC361" s="84">
        <f t="shared" si="90"/>
        <v>0</v>
      </c>
      <c r="BD361" s="5"/>
      <c r="BE361" s="5"/>
      <c r="BF361" s="5"/>
      <c r="BG361" s="5"/>
      <c r="BH361" s="5"/>
      <c r="BI361" s="5"/>
      <c r="BJ361" s="5"/>
    </row>
    <row r="362" spans="2:62" hidden="1">
      <c r="B362">
        <f t="shared" si="87"/>
        <v>515</v>
      </c>
      <c r="C362" t="str">
        <f t="shared" si="87"/>
        <v>TRACTAMENTS</v>
      </c>
      <c r="D362" t="str">
        <f t="shared" si="87"/>
        <v>Preparació per tractament bacillus + retenol +purí ortiga amb tractor i braços</v>
      </c>
      <c r="E362" s="82">
        <f t="shared" si="87"/>
        <v>2500</v>
      </c>
      <c r="F362" s="84">
        <f t="shared" si="92"/>
        <v>0</v>
      </c>
      <c r="G362" s="84">
        <f t="shared" si="92"/>
        <v>0</v>
      </c>
      <c r="H362" s="84">
        <f t="shared" si="92"/>
        <v>0</v>
      </c>
      <c r="I362" s="84">
        <f t="shared" si="92"/>
        <v>0</v>
      </c>
      <c r="J362" s="84">
        <f t="shared" si="92"/>
        <v>0</v>
      </c>
      <c r="K362" s="84">
        <f t="shared" si="92"/>
        <v>0</v>
      </c>
      <c r="L362" s="84">
        <f t="shared" si="92"/>
        <v>0</v>
      </c>
      <c r="M362" s="84">
        <f t="shared" si="92"/>
        <v>0</v>
      </c>
      <c r="N362" s="84">
        <f t="shared" si="92"/>
        <v>0</v>
      </c>
      <c r="O362" s="84">
        <f t="shared" si="92"/>
        <v>0</v>
      </c>
      <c r="P362" s="84">
        <f t="shared" si="92"/>
        <v>0</v>
      </c>
      <c r="Q362" s="84">
        <f t="shared" si="92"/>
        <v>0</v>
      </c>
      <c r="R362" s="84">
        <f t="shared" si="92"/>
        <v>0</v>
      </c>
      <c r="S362" s="84">
        <f t="shared" si="92"/>
        <v>0</v>
      </c>
      <c r="T362" s="84">
        <f t="shared" si="92"/>
        <v>0</v>
      </c>
      <c r="U362" s="84">
        <f t="shared" si="92"/>
        <v>0</v>
      </c>
      <c r="V362" s="84">
        <f t="shared" si="92"/>
        <v>0</v>
      </c>
      <c r="W362" s="84">
        <f t="shared" si="92"/>
        <v>0</v>
      </c>
      <c r="X362" s="84">
        <f t="shared" si="92"/>
        <v>0</v>
      </c>
      <c r="Y362" s="84">
        <f t="shared" si="92"/>
        <v>0</v>
      </c>
      <c r="Z362" s="84">
        <f t="shared" si="92"/>
        <v>0</v>
      </c>
      <c r="AA362" s="84">
        <f t="shared" si="92"/>
        <v>0</v>
      </c>
      <c r="AB362" s="84">
        <f t="shared" si="92"/>
        <v>0</v>
      </c>
      <c r="AC362" s="84">
        <f t="shared" si="92"/>
        <v>0</v>
      </c>
      <c r="AD362" s="84">
        <f t="shared" si="92"/>
        <v>0</v>
      </c>
      <c r="AE362" s="84">
        <f t="shared" si="92"/>
        <v>0</v>
      </c>
      <c r="AF362" s="84">
        <f t="shared" si="92"/>
        <v>0</v>
      </c>
      <c r="AG362" s="84">
        <f t="shared" si="92"/>
        <v>0</v>
      </c>
      <c r="AH362" s="84">
        <f t="shared" si="92"/>
        <v>0</v>
      </c>
      <c r="AI362" s="84">
        <f t="shared" si="92"/>
        <v>0</v>
      </c>
      <c r="AJ362" s="84">
        <f t="shared" si="92"/>
        <v>0</v>
      </c>
      <c r="AK362" s="84">
        <f t="shared" si="92"/>
        <v>0</v>
      </c>
      <c r="AL362" s="84">
        <f t="shared" si="92"/>
        <v>0</v>
      </c>
      <c r="AM362" s="84">
        <f t="shared" si="92"/>
        <v>0</v>
      </c>
      <c r="AN362" s="84">
        <f t="shared" si="92"/>
        <v>0</v>
      </c>
      <c r="AO362" s="84">
        <f t="shared" si="92"/>
        <v>0</v>
      </c>
      <c r="AP362" s="84">
        <f t="shared" si="92"/>
        <v>0</v>
      </c>
      <c r="AQ362" s="84">
        <f t="shared" si="91"/>
        <v>0</v>
      </c>
      <c r="AR362" s="84">
        <f t="shared" si="92"/>
        <v>0</v>
      </c>
      <c r="AS362" s="5"/>
      <c r="AT362" s="84">
        <f t="shared" si="90"/>
        <v>0</v>
      </c>
      <c r="AU362" s="84">
        <f t="shared" si="90"/>
        <v>0</v>
      </c>
      <c r="AV362" s="84">
        <f t="shared" si="90"/>
        <v>0</v>
      </c>
      <c r="AW362" s="84">
        <f t="shared" si="90"/>
        <v>0</v>
      </c>
      <c r="AX362" s="84">
        <f t="shared" si="90"/>
        <v>0</v>
      </c>
      <c r="AY362" s="84">
        <f t="shared" si="90"/>
        <v>0</v>
      </c>
      <c r="AZ362" s="84">
        <f t="shared" si="90"/>
        <v>0</v>
      </c>
      <c r="BA362" s="84">
        <f t="shared" si="90"/>
        <v>0</v>
      </c>
      <c r="BB362" s="84">
        <f t="shared" si="90"/>
        <v>0</v>
      </c>
      <c r="BC362" s="84">
        <f t="shared" si="90"/>
        <v>0</v>
      </c>
      <c r="BD362" s="5"/>
      <c r="BE362" s="5"/>
      <c r="BF362" s="5"/>
      <c r="BG362" s="5"/>
      <c r="BH362" s="5"/>
      <c r="BI362" s="5"/>
      <c r="BJ362" s="5"/>
    </row>
    <row r="363" spans="2:62" hidden="1">
      <c r="B363">
        <f t="shared" si="87"/>
        <v>525</v>
      </c>
      <c r="C363" t="str">
        <f t="shared" si="87"/>
        <v>TRACTAMENTS</v>
      </c>
      <c r="D363" t="str">
        <f t="shared" si="87"/>
        <v>Preparació per tractament bacillus + retenol +purí ortiga amb bota i 2 persones</v>
      </c>
      <c r="E363" s="82">
        <f t="shared" si="87"/>
        <v>2500</v>
      </c>
      <c r="F363" s="84">
        <f t="shared" si="92"/>
        <v>0</v>
      </c>
      <c r="G363" s="84">
        <f t="shared" si="92"/>
        <v>0</v>
      </c>
      <c r="H363" s="84">
        <f t="shared" si="92"/>
        <v>0</v>
      </c>
      <c r="I363" s="84">
        <f t="shared" si="92"/>
        <v>0</v>
      </c>
      <c r="J363" s="84">
        <f t="shared" si="92"/>
        <v>0</v>
      </c>
      <c r="K363" s="84">
        <f t="shared" si="92"/>
        <v>0</v>
      </c>
      <c r="L363" s="84">
        <f t="shared" si="92"/>
        <v>0</v>
      </c>
      <c r="M363" s="84">
        <f t="shared" si="92"/>
        <v>0</v>
      </c>
      <c r="N363" s="84">
        <f t="shared" si="92"/>
        <v>0</v>
      </c>
      <c r="O363" s="84">
        <f t="shared" si="92"/>
        <v>0</v>
      </c>
      <c r="P363" s="84">
        <f t="shared" si="92"/>
        <v>0</v>
      </c>
      <c r="Q363" s="84">
        <f t="shared" si="92"/>
        <v>0</v>
      </c>
      <c r="R363" s="84">
        <f t="shared" si="92"/>
        <v>0</v>
      </c>
      <c r="S363" s="84">
        <f t="shared" si="92"/>
        <v>0</v>
      </c>
      <c r="T363" s="84">
        <f t="shared" si="92"/>
        <v>0</v>
      </c>
      <c r="U363" s="84">
        <f t="shared" si="92"/>
        <v>0</v>
      </c>
      <c r="V363" s="84">
        <f t="shared" si="92"/>
        <v>0</v>
      </c>
      <c r="W363" s="84">
        <f t="shared" si="92"/>
        <v>0</v>
      </c>
      <c r="X363" s="84">
        <f t="shared" si="92"/>
        <v>0</v>
      </c>
      <c r="Y363" s="84">
        <f t="shared" si="92"/>
        <v>0</v>
      </c>
      <c r="Z363" s="84">
        <f t="shared" si="92"/>
        <v>0</v>
      </c>
      <c r="AA363" s="84">
        <f t="shared" si="92"/>
        <v>0</v>
      </c>
      <c r="AB363" s="84">
        <f t="shared" si="92"/>
        <v>0</v>
      </c>
      <c r="AC363" s="84">
        <f t="shared" si="92"/>
        <v>0</v>
      </c>
      <c r="AD363" s="84">
        <f t="shared" si="92"/>
        <v>0</v>
      </c>
      <c r="AE363" s="84">
        <f t="shared" si="92"/>
        <v>0</v>
      </c>
      <c r="AF363" s="84">
        <f t="shared" si="92"/>
        <v>0</v>
      </c>
      <c r="AG363" s="84">
        <f t="shared" si="92"/>
        <v>0</v>
      </c>
      <c r="AH363" s="84">
        <f t="shared" si="92"/>
        <v>0</v>
      </c>
      <c r="AI363" s="84">
        <f t="shared" si="92"/>
        <v>0</v>
      </c>
      <c r="AJ363" s="84">
        <f t="shared" si="92"/>
        <v>0</v>
      </c>
      <c r="AK363" s="84">
        <f t="shared" si="92"/>
        <v>0</v>
      </c>
      <c r="AL363" s="84">
        <f t="shared" si="92"/>
        <v>0</v>
      </c>
      <c r="AM363" s="84">
        <f t="shared" si="92"/>
        <v>0</v>
      </c>
      <c r="AN363" s="84">
        <f t="shared" si="92"/>
        <v>0</v>
      </c>
      <c r="AO363" s="84">
        <f t="shared" si="92"/>
        <v>0</v>
      </c>
      <c r="AP363" s="84">
        <f t="shared" si="92"/>
        <v>0</v>
      </c>
      <c r="AQ363" s="84">
        <f t="shared" si="91"/>
        <v>0</v>
      </c>
      <c r="AR363" s="84">
        <f t="shared" si="92"/>
        <v>0</v>
      </c>
      <c r="AS363" s="5"/>
      <c r="AT363" s="84">
        <f t="shared" si="90"/>
        <v>0</v>
      </c>
      <c r="AU363" s="84">
        <f t="shared" si="90"/>
        <v>0</v>
      </c>
      <c r="AV363" s="84">
        <f t="shared" si="90"/>
        <v>0</v>
      </c>
      <c r="AW363" s="84">
        <f t="shared" si="90"/>
        <v>0</v>
      </c>
      <c r="AX363" s="84">
        <f t="shared" si="90"/>
        <v>0</v>
      </c>
      <c r="AY363" s="84">
        <f t="shared" si="90"/>
        <v>0</v>
      </c>
      <c r="AZ363" s="84">
        <f t="shared" si="90"/>
        <v>0</v>
      </c>
      <c r="BA363" s="84">
        <f t="shared" si="90"/>
        <v>0</v>
      </c>
      <c r="BB363" s="84">
        <f t="shared" si="90"/>
        <v>0</v>
      </c>
      <c r="BC363" s="84">
        <f t="shared" si="90"/>
        <v>0</v>
      </c>
      <c r="BD363" s="5"/>
      <c r="BE363" s="5"/>
      <c r="BF363" s="5"/>
      <c r="BG363" s="5"/>
      <c r="BH363" s="5"/>
      <c r="BI363" s="5"/>
      <c r="BJ363" s="5"/>
    </row>
    <row r="364" spans="2:62" hidden="1">
      <c r="B364">
        <f t="shared" si="87"/>
        <v>535</v>
      </c>
      <c r="C364" t="str">
        <f t="shared" si="87"/>
        <v>TRACTAMENTS</v>
      </c>
      <c r="D364" t="str">
        <f t="shared" si="87"/>
        <v>Preparació per tractament coure + retenol + purí</v>
      </c>
      <c r="E364" s="82">
        <f t="shared" si="87"/>
        <v>2500</v>
      </c>
      <c r="F364" s="84">
        <f t="shared" si="92"/>
        <v>0</v>
      </c>
      <c r="G364" s="84">
        <f t="shared" si="92"/>
        <v>0</v>
      </c>
      <c r="H364" s="84">
        <f t="shared" si="92"/>
        <v>0</v>
      </c>
      <c r="I364" s="84">
        <f t="shared" si="92"/>
        <v>0</v>
      </c>
      <c r="J364" s="84">
        <f t="shared" si="92"/>
        <v>0</v>
      </c>
      <c r="K364" s="84">
        <f t="shared" si="92"/>
        <v>0</v>
      </c>
      <c r="L364" s="84">
        <f t="shared" si="92"/>
        <v>0</v>
      </c>
      <c r="M364" s="84">
        <f t="shared" si="92"/>
        <v>0</v>
      </c>
      <c r="N364" s="84">
        <f t="shared" si="92"/>
        <v>0</v>
      </c>
      <c r="O364" s="84">
        <f t="shared" si="92"/>
        <v>0</v>
      </c>
      <c r="P364" s="84">
        <f t="shared" si="92"/>
        <v>0</v>
      </c>
      <c r="Q364" s="84">
        <f t="shared" si="92"/>
        <v>0</v>
      </c>
      <c r="R364" s="84">
        <f t="shared" si="92"/>
        <v>0</v>
      </c>
      <c r="S364" s="84">
        <f t="shared" si="92"/>
        <v>0</v>
      </c>
      <c r="T364" s="84">
        <f t="shared" si="92"/>
        <v>0</v>
      </c>
      <c r="U364" s="84">
        <f t="shared" si="92"/>
        <v>0</v>
      </c>
      <c r="V364" s="84">
        <f t="shared" si="92"/>
        <v>0</v>
      </c>
      <c r="W364" s="84">
        <f t="shared" si="92"/>
        <v>0</v>
      </c>
      <c r="X364" s="84">
        <f t="shared" si="92"/>
        <v>0</v>
      </c>
      <c r="Y364" s="84">
        <f t="shared" si="92"/>
        <v>0</v>
      </c>
      <c r="Z364" s="84">
        <f t="shared" si="92"/>
        <v>0</v>
      </c>
      <c r="AA364" s="84">
        <f t="shared" si="92"/>
        <v>0</v>
      </c>
      <c r="AB364" s="84">
        <f t="shared" si="92"/>
        <v>0</v>
      </c>
      <c r="AC364" s="84">
        <f t="shared" si="92"/>
        <v>0</v>
      </c>
      <c r="AD364" s="84">
        <f t="shared" si="92"/>
        <v>0</v>
      </c>
      <c r="AE364" s="84">
        <f t="shared" si="92"/>
        <v>0</v>
      </c>
      <c r="AF364" s="84">
        <f t="shared" si="92"/>
        <v>0</v>
      </c>
      <c r="AG364" s="84">
        <f t="shared" si="92"/>
        <v>0</v>
      </c>
      <c r="AH364" s="84">
        <f t="shared" si="92"/>
        <v>0</v>
      </c>
      <c r="AI364" s="84">
        <f t="shared" si="92"/>
        <v>0</v>
      </c>
      <c r="AJ364" s="84">
        <f t="shared" si="92"/>
        <v>0</v>
      </c>
      <c r="AK364" s="84">
        <f t="shared" si="92"/>
        <v>0</v>
      </c>
      <c r="AL364" s="84">
        <f t="shared" si="92"/>
        <v>0</v>
      </c>
      <c r="AM364" s="84">
        <f t="shared" si="92"/>
        <v>0</v>
      </c>
      <c r="AN364" s="84">
        <f t="shared" si="92"/>
        <v>0</v>
      </c>
      <c r="AO364" s="84">
        <f t="shared" si="92"/>
        <v>0</v>
      </c>
      <c r="AP364" s="84">
        <f t="shared" si="92"/>
        <v>0</v>
      </c>
      <c r="AQ364" s="84">
        <f t="shared" si="91"/>
        <v>0</v>
      </c>
      <c r="AR364" s="84">
        <f t="shared" si="92"/>
        <v>0</v>
      </c>
      <c r="AS364" s="5"/>
      <c r="AT364" s="84">
        <f t="shared" si="90"/>
        <v>0</v>
      </c>
      <c r="AU364" s="84">
        <f t="shared" si="90"/>
        <v>0</v>
      </c>
      <c r="AV364" s="84">
        <f t="shared" si="90"/>
        <v>0</v>
      </c>
      <c r="AW364" s="84">
        <f t="shared" si="90"/>
        <v>0</v>
      </c>
      <c r="AX364" s="84">
        <f t="shared" si="90"/>
        <v>0</v>
      </c>
      <c r="AY364" s="84">
        <f t="shared" si="90"/>
        <v>0</v>
      </c>
      <c r="AZ364" s="84">
        <f t="shared" si="90"/>
        <v>0</v>
      </c>
      <c r="BA364" s="84">
        <f t="shared" si="90"/>
        <v>0</v>
      </c>
      <c r="BB364" s="84">
        <f t="shared" si="90"/>
        <v>0</v>
      </c>
      <c r="BC364" s="84">
        <f t="shared" si="90"/>
        <v>0</v>
      </c>
      <c r="BD364" s="5"/>
      <c r="BE364" s="5"/>
      <c r="BF364" s="5"/>
      <c r="BG364" s="5"/>
      <c r="BH364" s="5"/>
      <c r="BI364" s="5"/>
      <c r="BJ364" s="5"/>
    </row>
    <row r="365" spans="2:62" hidden="1">
      <c r="B365">
        <f t="shared" si="87"/>
        <v>545</v>
      </c>
      <c r="C365" t="str">
        <f t="shared" si="87"/>
        <v>TRACTAMENTS</v>
      </c>
      <c r="D365" t="str">
        <f t="shared" si="87"/>
        <v>Preparació per tractament llimacs (ferramol)</v>
      </c>
      <c r="E365" s="82">
        <f t="shared" si="87"/>
        <v>2500</v>
      </c>
      <c r="F365" s="84">
        <f t="shared" si="92"/>
        <v>0</v>
      </c>
      <c r="G365" s="84">
        <f t="shared" si="92"/>
        <v>0</v>
      </c>
      <c r="H365" s="84">
        <f t="shared" si="92"/>
        <v>0</v>
      </c>
      <c r="I365" s="84">
        <f t="shared" si="92"/>
        <v>0</v>
      </c>
      <c r="J365" s="84">
        <f t="shared" si="92"/>
        <v>0</v>
      </c>
      <c r="K365" s="84">
        <f t="shared" si="92"/>
        <v>0</v>
      </c>
      <c r="L365" s="84">
        <f t="shared" si="92"/>
        <v>0</v>
      </c>
      <c r="M365" s="84">
        <f t="shared" si="92"/>
        <v>0</v>
      </c>
      <c r="N365" s="84">
        <f t="shared" si="92"/>
        <v>0</v>
      </c>
      <c r="O365" s="84">
        <f t="shared" si="92"/>
        <v>0</v>
      </c>
      <c r="P365" s="84">
        <f t="shared" si="92"/>
        <v>0</v>
      </c>
      <c r="Q365" s="84">
        <f t="shared" si="92"/>
        <v>0</v>
      </c>
      <c r="R365" s="84">
        <f t="shared" si="92"/>
        <v>0</v>
      </c>
      <c r="S365" s="84">
        <f t="shared" si="92"/>
        <v>0</v>
      </c>
      <c r="T365" s="84">
        <f t="shared" si="92"/>
        <v>0</v>
      </c>
      <c r="U365" s="84">
        <f t="shared" si="92"/>
        <v>0</v>
      </c>
      <c r="V365" s="84">
        <f t="shared" si="92"/>
        <v>0</v>
      </c>
      <c r="W365" s="84">
        <f t="shared" si="92"/>
        <v>0</v>
      </c>
      <c r="X365" s="84">
        <f t="shared" si="92"/>
        <v>0</v>
      </c>
      <c r="Y365" s="84">
        <f t="shared" si="92"/>
        <v>0</v>
      </c>
      <c r="Z365" s="84">
        <f t="shared" si="92"/>
        <v>0</v>
      </c>
      <c r="AA365" s="84">
        <f t="shared" si="92"/>
        <v>0</v>
      </c>
      <c r="AB365" s="84">
        <f t="shared" si="92"/>
        <v>0</v>
      </c>
      <c r="AC365" s="84">
        <f t="shared" si="92"/>
        <v>0</v>
      </c>
      <c r="AD365" s="84">
        <f t="shared" si="92"/>
        <v>0</v>
      </c>
      <c r="AE365" s="84">
        <f t="shared" si="92"/>
        <v>0</v>
      </c>
      <c r="AF365" s="84">
        <f t="shared" si="92"/>
        <v>0</v>
      </c>
      <c r="AG365" s="84">
        <f t="shared" ref="AG365:AR365" si="93">IF($E$4&lt;$E365,$E$4/$E365*AG130,AG130)</f>
        <v>0</v>
      </c>
      <c r="AH365" s="84">
        <f t="shared" si="93"/>
        <v>0</v>
      </c>
      <c r="AI365" s="84">
        <f t="shared" si="93"/>
        <v>0</v>
      </c>
      <c r="AJ365" s="84">
        <f t="shared" si="93"/>
        <v>0</v>
      </c>
      <c r="AK365" s="84">
        <f t="shared" si="93"/>
        <v>0</v>
      </c>
      <c r="AL365" s="84">
        <f t="shared" si="93"/>
        <v>0</v>
      </c>
      <c r="AM365" s="84">
        <f t="shared" si="93"/>
        <v>0</v>
      </c>
      <c r="AN365" s="84">
        <f t="shared" si="93"/>
        <v>0</v>
      </c>
      <c r="AO365" s="84">
        <f t="shared" si="93"/>
        <v>0</v>
      </c>
      <c r="AP365" s="84">
        <f t="shared" si="93"/>
        <v>0</v>
      </c>
      <c r="AQ365" s="84">
        <f t="shared" si="91"/>
        <v>0</v>
      </c>
      <c r="AR365" s="84">
        <f t="shared" si="93"/>
        <v>0</v>
      </c>
      <c r="AS365" s="5"/>
      <c r="AT365" s="84">
        <f t="shared" si="90"/>
        <v>0</v>
      </c>
      <c r="AU365" s="84">
        <f t="shared" si="90"/>
        <v>0</v>
      </c>
      <c r="AV365" s="84">
        <f t="shared" si="90"/>
        <v>0</v>
      </c>
      <c r="AW365" s="84">
        <f t="shared" si="90"/>
        <v>0</v>
      </c>
      <c r="AX365" s="84">
        <f t="shared" si="90"/>
        <v>0</v>
      </c>
      <c r="AY365" s="84">
        <f t="shared" si="90"/>
        <v>0</v>
      </c>
      <c r="AZ365" s="84">
        <f t="shared" si="90"/>
        <v>0</v>
      </c>
      <c r="BA365" s="84">
        <f t="shared" si="90"/>
        <v>0</v>
      </c>
      <c r="BB365" s="84">
        <f t="shared" si="90"/>
        <v>0</v>
      </c>
      <c r="BC365" s="84">
        <f t="shared" si="90"/>
        <v>0</v>
      </c>
      <c r="BD365" s="5"/>
      <c r="BE365" s="5"/>
      <c r="BF365" s="5"/>
      <c r="BG365" s="5"/>
      <c r="BH365" s="5"/>
      <c r="BI365" s="5"/>
      <c r="BJ365" s="5"/>
    </row>
    <row r="366" spans="2:62" hidden="1">
      <c r="B366">
        <f t="shared" si="87"/>
        <v>555</v>
      </c>
      <c r="C366" t="str">
        <f t="shared" si="87"/>
        <v>TRACTAMENTS</v>
      </c>
      <c r="D366" t="str">
        <f t="shared" si="87"/>
        <v>Preparació per tractament bacillus + sofre amb bota i 2 persones</v>
      </c>
      <c r="E366" s="82">
        <f t="shared" si="87"/>
        <v>2500</v>
      </c>
      <c r="F366" s="84">
        <f t="shared" ref="F366:AR372" si="94">IF($E$4&lt;$E366,$E$4/$E366*F131,F131)</f>
        <v>0</v>
      </c>
      <c r="G366" s="84">
        <f t="shared" si="94"/>
        <v>0</v>
      </c>
      <c r="H366" s="84">
        <f t="shared" si="94"/>
        <v>0</v>
      </c>
      <c r="I366" s="84">
        <f t="shared" si="94"/>
        <v>0</v>
      </c>
      <c r="J366" s="84">
        <f t="shared" si="94"/>
        <v>0</v>
      </c>
      <c r="K366" s="84">
        <f t="shared" si="94"/>
        <v>0</v>
      </c>
      <c r="L366" s="84">
        <f t="shared" si="94"/>
        <v>0</v>
      </c>
      <c r="M366" s="84">
        <f t="shared" si="94"/>
        <v>0</v>
      </c>
      <c r="N366" s="84">
        <f t="shared" si="94"/>
        <v>0</v>
      </c>
      <c r="O366" s="84">
        <f t="shared" si="94"/>
        <v>0</v>
      </c>
      <c r="P366" s="84">
        <f t="shared" si="94"/>
        <v>0</v>
      </c>
      <c r="Q366" s="84">
        <f t="shared" si="94"/>
        <v>0</v>
      </c>
      <c r="R366" s="84">
        <f t="shared" si="94"/>
        <v>0</v>
      </c>
      <c r="S366" s="84">
        <f t="shared" si="94"/>
        <v>0</v>
      </c>
      <c r="T366" s="84">
        <f t="shared" si="94"/>
        <v>0</v>
      </c>
      <c r="U366" s="84">
        <f t="shared" si="94"/>
        <v>0</v>
      </c>
      <c r="V366" s="84">
        <f t="shared" si="94"/>
        <v>0</v>
      </c>
      <c r="W366" s="84">
        <f t="shared" si="94"/>
        <v>0</v>
      </c>
      <c r="X366" s="84">
        <f t="shared" si="94"/>
        <v>0</v>
      </c>
      <c r="Y366" s="84">
        <f t="shared" si="94"/>
        <v>0</v>
      </c>
      <c r="Z366" s="84">
        <f t="shared" si="94"/>
        <v>0</v>
      </c>
      <c r="AA366" s="84">
        <f t="shared" si="94"/>
        <v>0</v>
      </c>
      <c r="AB366" s="84">
        <f t="shared" si="94"/>
        <v>0</v>
      </c>
      <c r="AC366" s="84">
        <f t="shared" si="94"/>
        <v>0</v>
      </c>
      <c r="AD366" s="84">
        <f t="shared" si="94"/>
        <v>0</v>
      </c>
      <c r="AE366" s="84">
        <f t="shared" si="94"/>
        <v>0</v>
      </c>
      <c r="AF366" s="84">
        <f t="shared" si="94"/>
        <v>0</v>
      </c>
      <c r="AG366" s="84">
        <f t="shared" si="94"/>
        <v>0</v>
      </c>
      <c r="AH366" s="84">
        <f t="shared" si="94"/>
        <v>0</v>
      </c>
      <c r="AI366" s="84">
        <f t="shared" si="94"/>
        <v>0</v>
      </c>
      <c r="AJ366" s="84">
        <f t="shared" si="94"/>
        <v>0</v>
      </c>
      <c r="AK366" s="84">
        <f t="shared" si="94"/>
        <v>0</v>
      </c>
      <c r="AL366" s="84">
        <f t="shared" si="94"/>
        <v>0</v>
      </c>
      <c r="AM366" s="84">
        <f t="shared" si="94"/>
        <v>0</v>
      </c>
      <c r="AN366" s="84">
        <f t="shared" si="94"/>
        <v>0</v>
      </c>
      <c r="AO366" s="84">
        <f t="shared" si="94"/>
        <v>0</v>
      </c>
      <c r="AP366" s="84">
        <f t="shared" si="94"/>
        <v>0</v>
      </c>
      <c r="AQ366" s="84">
        <f t="shared" si="91"/>
        <v>0</v>
      </c>
      <c r="AR366" s="84">
        <f t="shared" si="94"/>
        <v>0</v>
      </c>
      <c r="AS366" s="5"/>
      <c r="AT366" s="84">
        <f t="shared" si="90"/>
        <v>0</v>
      </c>
      <c r="AU366" s="84">
        <f t="shared" si="90"/>
        <v>0</v>
      </c>
      <c r="AV366" s="84">
        <f t="shared" si="90"/>
        <v>0</v>
      </c>
      <c r="AW366" s="84">
        <f t="shared" si="90"/>
        <v>0</v>
      </c>
      <c r="AX366" s="84">
        <f t="shared" si="90"/>
        <v>0</v>
      </c>
      <c r="AY366" s="84">
        <f t="shared" si="90"/>
        <v>0</v>
      </c>
      <c r="AZ366" s="84">
        <f t="shared" si="90"/>
        <v>0</v>
      </c>
      <c r="BA366" s="84">
        <f t="shared" si="90"/>
        <v>0</v>
      </c>
      <c r="BB366" s="84">
        <f t="shared" si="90"/>
        <v>0</v>
      </c>
      <c r="BC366" s="84">
        <f t="shared" si="90"/>
        <v>0</v>
      </c>
      <c r="BD366" s="5"/>
      <c r="BE366" s="5"/>
      <c r="BF366" s="5"/>
      <c r="BG366" s="5"/>
      <c r="BH366" s="5"/>
      <c r="BI366" s="5"/>
      <c r="BJ366" s="5"/>
    </row>
    <row r="367" spans="2:62" hidden="1">
      <c r="B367">
        <f t="shared" ref="B367:E382" si="95">+B132</f>
        <v>565</v>
      </c>
      <c r="C367" t="str">
        <f t="shared" si="95"/>
        <v>TRACTAMENTS</v>
      </c>
      <c r="D367" t="str">
        <f t="shared" si="95"/>
        <v>Preparació per tractament nim + sofre amb bota i 2 persones</v>
      </c>
      <c r="E367" s="82">
        <f t="shared" si="95"/>
        <v>2500</v>
      </c>
      <c r="F367" s="84">
        <f t="shared" si="94"/>
        <v>0</v>
      </c>
      <c r="G367" s="84">
        <f t="shared" si="94"/>
        <v>0</v>
      </c>
      <c r="H367" s="84">
        <f t="shared" si="94"/>
        <v>0</v>
      </c>
      <c r="I367" s="84">
        <f t="shared" si="94"/>
        <v>0</v>
      </c>
      <c r="J367" s="84">
        <f t="shared" si="94"/>
        <v>0</v>
      </c>
      <c r="K367" s="84">
        <f t="shared" si="94"/>
        <v>0</v>
      </c>
      <c r="L367" s="84">
        <f t="shared" si="94"/>
        <v>0</v>
      </c>
      <c r="M367" s="84">
        <f t="shared" si="94"/>
        <v>0</v>
      </c>
      <c r="N367" s="84">
        <f t="shared" si="94"/>
        <v>0</v>
      </c>
      <c r="O367" s="84">
        <f t="shared" si="94"/>
        <v>0</v>
      </c>
      <c r="P367" s="84">
        <f t="shared" si="94"/>
        <v>0</v>
      </c>
      <c r="Q367" s="84">
        <f t="shared" si="94"/>
        <v>0</v>
      </c>
      <c r="R367" s="84">
        <f t="shared" si="94"/>
        <v>0</v>
      </c>
      <c r="S367" s="84">
        <f t="shared" si="94"/>
        <v>0</v>
      </c>
      <c r="T367" s="84">
        <f t="shared" si="94"/>
        <v>0</v>
      </c>
      <c r="U367" s="84">
        <f t="shared" si="94"/>
        <v>0</v>
      </c>
      <c r="V367" s="84">
        <f t="shared" si="94"/>
        <v>0</v>
      </c>
      <c r="W367" s="84">
        <f t="shared" si="94"/>
        <v>0</v>
      </c>
      <c r="X367" s="84">
        <f t="shared" si="94"/>
        <v>0</v>
      </c>
      <c r="Y367" s="84">
        <f t="shared" si="94"/>
        <v>0</v>
      </c>
      <c r="Z367" s="84">
        <f t="shared" si="94"/>
        <v>0</v>
      </c>
      <c r="AA367" s="84">
        <f t="shared" si="94"/>
        <v>0</v>
      </c>
      <c r="AB367" s="84">
        <f t="shared" si="94"/>
        <v>0</v>
      </c>
      <c r="AC367" s="84">
        <f t="shared" si="94"/>
        <v>0</v>
      </c>
      <c r="AD367" s="84">
        <f t="shared" si="94"/>
        <v>0</v>
      </c>
      <c r="AE367" s="84">
        <f t="shared" si="94"/>
        <v>0</v>
      </c>
      <c r="AF367" s="84">
        <f t="shared" si="94"/>
        <v>0</v>
      </c>
      <c r="AG367" s="84">
        <f t="shared" si="94"/>
        <v>0</v>
      </c>
      <c r="AH367" s="84">
        <f t="shared" si="94"/>
        <v>0</v>
      </c>
      <c r="AI367" s="84">
        <f t="shared" si="94"/>
        <v>0</v>
      </c>
      <c r="AJ367" s="84">
        <f t="shared" si="94"/>
        <v>0</v>
      </c>
      <c r="AK367" s="84">
        <f t="shared" si="94"/>
        <v>0</v>
      </c>
      <c r="AL367" s="84">
        <f t="shared" si="94"/>
        <v>0</v>
      </c>
      <c r="AM367" s="84">
        <f t="shared" si="94"/>
        <v>0</v>
      </c>
      <c r="AN367" s="84">
        <f t="shared" si="94"/>
        <v>0</v>
      </c>
      <c r="AO367" s="84">
        <f t="shared" si="94"/>
        <v>0</v>
      </c>
      <c r="AP367" s="84">
        <f t="shared" si="94"/>
        <v>0</v>
      </c>
      <c r="AQ367" s="84">
        <f t="shared" si="91"/>
        <v>0</v>
      </c>
      <c r="AR367" s="84">
        <f t="shared" si="94"/>
        <v>0</v>
      </c>
      <c r="AS367" s="5"/>
      <c r="AT367" s="84">
        <f t="shared" si="90"/>
        <v>0</v>
      </c>
      <c r="AU367" s="84">
        <f t="shared" si="90"/>
        <v>0</v>
      </c>
      <c r="AV367" s="84">
        <f t="shared" si="90"/>
        <v>0</v>
      </c>
      <c r="AW367" s="84">
        <f t="shared" si="90"/>
        <v>0</v>
      </c>
      <c r="AX367" s="84">
        <f t="shared" si="90"/>
        <v>0</v>
      </c>
      <c r="AY367" s="84">
        <f t="shared" si="90"/>
        <v>0</v>
      </c>
      <c r="AZ367" s="84">
        <f t="shared" si="90"/>
        <v>0</v>
      </c>
      <c r="BA367" s="84">
        <f t="shared" si="90"/>
        <v>0</v>
      </c>
      <c r="BB367" s="84">
        <f t="shared" si="90"/>
        <v>0</v>
      </c>
      <c r="BC367" s="84">
        <f t="shared" si="90"/>
        <v>0</v>
      </c>
      <c r="BD367" s="5"/>
      <c r="BE367" s="5"/>
      <c r="BF367" s="5"/>
      <c r="BG367" s="5"/>
      <c r="BH367" s="5"/>
      <c r="BI367" s="5"/>
      <c r="BJ367" s="5"/>
    </row>
    <row r="368" spans="2:62" hidden="1">
      <c r="B368">
        <f t="shared" si="95"/>
        <v>575</v>
      </c>
      <c r="C368" t="str">
        <f t="shared" si="95"/>
        <v>TRACTAMENTS</v>
      </c>
      <c r="D368" t="str">
        <f t="shared" si="95"/>
        <v>Preparació per tractament sofre amb bota i 2 persones</v>
      </c>
      <c r="E368" s="82">
        <f t="shared" si="95"/>
        <v>2500</v>
      </c>
      <c r="F368" s="84">
        <f t="shared" si="94"/>
        <v>0</v>
      </c>
      <c r="G368" s="84">
        <f t="shared" si="94"/>
        <v>0</v>
      </c>
      <c r="H368" s="84">
        <f t="shared" si="94"/>
        <v>0</v>
      </c>
      <c r="I368" s="84">
        <f t="shared" si="94"/>
        <v>0</v>
      </c>
      <c r="J368" s="84">
        <f t="shared" si="94"/>
        <v>0</v>
      </c>
      <c r="K368" s="84">
        <f t="shared" si="94"/>
        <v>0</v>
      </c>
      <c r="L368" s="84">
        <f t="shared" si="94"/>
        <v>0</v>
      </c>
      <c r="M368" s="84">
        <f t="shared" si="94"/>
        <v>0</v>
      </c>
      <c r="N368" s="84">
        <f t="shared" si="94"/>
        <v>0</v>
      </c>
      <c r="O368" s="84">
        <f t="shared" si="94"/>
        <v>0</v>
      </c>
      <c r="P368" s="84">
        <f t="shared" si="94"/>
        <v>0</v>
      </c>
      <c r="Q368" s="84">
        <f t="shared" si="94"/>
        <v>0</v>
      </c>
      <c r="R368" s="84">
        <f t="shared" si="94"/>
        <v>0</v>
      </c>
      <c r="S368" s="84">
        <f t="shared" si="94"/>
        <v>0</v>
      </c>
      <c r="T368" s="84">
        <f t="shared" si="94"/>
        <v>0</v>
      </c>
      <c r="U368" s="84">
        <f t="shared" si="94"/>
        <v>0</v>
      </c>
      <c r="V368" s="84">
        <f t="shared" si="94"/>
        <v>0</v>
      </c>
      <c r="W368" s="84">
        <f t="shared" si="94"/>
        <v>0</v>
      </c>
      <c r="X368" s="84">
        <f t="shared" si="94"/>
        <v>0</v>
      </c>
      <c r="Y368" s="84">
        <f t="shared" si="94"/>
        <v>0</v>
      </c>
      <c r="Z368" s="84">
        <f t="shared" si="94"/>
        <v>0</v>
      </c>
      <c r="AA368" s="84">
        <f t="shared" si="94"/>
        <v>0</v>
      </c>
      <c r="AB368" s="84">
        <f t="shared" si="94"/>
        <v>0</v>
      </c>
      <c r="AC368" s="84">
        <f t="shared" si="94"/>
        <v>0</v>
      </c>
      <c r="AD368" s="84">
        <f t="shared" si="94"/>
        <v>0</v>
      </c>
      <c r="AE368" s="84">
        <f t="shared" si="94"/>
        <v>0</v>
      </c>
      <c r="AF368" s="84">
        <f t="shared" si="94"/>
        <v>0</v>
      </c>
      <c r="AG368" s="84">
        <f t="shared" si="94"/>
        <v>0</v>
      </c>
      <c r="AH368" s="84">
        <f t="shared" si="94"/>
        <v>0</v>
      </c>
      <c r="AI368" s="84">
        <f t="shared" si="94"/>
        <v>0</v>
      </c>
      <c r="AJ368" s="84">
        <f t="shared" si="94"/>
        <v>0</v>
      </c>
      <c r="AK368" s="84">
        <f t="shared" si="94"/>
        <v>0</v>
      </c>
      <c r="AL368" s="84">
        <f t="shared" si="94"/>
        <v>0</v>
      </c>
      <c r="AM368" s="84">
        <f t="shared" si="94"/>
        <v>0</v>
      </c>
      <c r="AN368" s="84">
        <f t="shared" si="94"/>
        <v>0</v>
      </c>
      <c r="AO368" s="84">
        <f t="shared" si="94"/>
        <v>0</v>
      </c>
      <c r="AP368" s="84">
        <f t="shared" si="94"/>
        <v>0</v>
      </c>
      <c r="AQ368" s="84">
        <f t="shared" si="91"/>
        <v>0</v>
      </c>
      <c r="AR368" s="84">
        <f t="shared" si="94"/>
        <v>0</v>
      </c>
      <c r="AS368" s="5"/>
      <c r="AT368" s="84">
        <f t="shared" si="90"/>
        <v>0</v>
      </c>
      <c r="AU368" s="84">
        <f t="shared" si="90"/>
        <v>0</v>
      </c>
      <c r="AV368" s="84">
        <f t="shared" si="90"/>
        <v>0</v>
      </c>
      <c r="AW368" s="84">
        <f t="shared" si="90"/>
        <v>0</v>
      </c>
      <c r="AX368" s="84">
        <f t="shared" si="90"/>
        <v>0</v>
      </c>
      <c r="AY368" s="84">
        <f t="shared" si="90"/>
        <v>0</v>
      </c>
      <c r="AZ368" s="84">
        <f t="shared" si="90"/>
        <v>0</v>
      </c>
      <c r="BA368" s="84">
        <f t="shared" si="90"/>
        <v>0</v>
      </c>
      <c r="BB368" s="84">
        <f t="shared" si="90"/>
        <v>0</v>
      </c>
      <c r="BC368" s="84">
        <f t="shared" si="90"/>
        <v>0</v>
      </c>
      <c r="BD368" s="5"/>
      <c r="BE368" s="5"/>
      <c r="BF368" s="5"/>
      <c r="BG368" s="5"/>
      <c r="BH368" s="5"/>
      <c r="BI368" s="5"/>
      <c r="BJ368" s="5"/>
    </row>
    <row r="369" spans="2:62" hidden="1">
      <c r="B369">
        <f t="shared" si="95"/>
        <v>615</v>
      </c>
      <c r="C369" t="str">
        <f t="shared" si="95"/>
        <v>DESHERBAT</v>
      </c>
      <c r="D369" t="str">
        <f t="shared" si="95"/>
        <v>Preparació per desherbat amb tractor</v>
      </c>
      <c r="E369" s="82">
        <f t="shared" si="95"/>
        <v>2500</v>
      </c>
      <c r="F369" s="84">
        <f t="shared" si="94"/>
        <v>0</v>
      </c>
      <c r="G369" s="84">
        <f t="shared" si="94"/>
        <v>0</v>
      </c>
      <c r="H369" s="84">
        <f t="shared" si="94"/>
        <v>0</v>
      </c>
      <c r="I369" s="84">
        <f t="shared" si="94"/>
        <v>0</v>
      </c>
      <c r="J369" s="84">
        <f t="shared" si="94"/>
        <v>0</v>
      </c>
      <c r="K369" s="84">
        <f t="shared" si="94"/>
        <v>0</v>
      </c>
      <c r="L369" s="84">
        <f t="shared" si="94"/>
        <v>0</v>
      </c>
      <c r="M369" s="84">
        <f t="shared" si="94"/>
        <v>0</v>
      </c>
      <c r="N369" s="84">
        <f t="shared" si="94"/>
        <v>0</v>
      </c>
      <c r="O369" s="84">
        <f t="shared" si="94"/>
        <v>0</v>
      </c>
      <c r="P369" s="84">
        <f t="shared" si="94"/>
        <v>0</v>
      </c>
      <c r="Q369" s="84">
        <f t="shared" si="94"/>
        <v>0</v>
      </c>
      <c r="R369" s="84">
        <f t="shared" si="94"/>
        <v>0</v>
      </c>
      <c r="S369" s="84">
        <f t="shared" si="94"/>
        <v>0</v>
      </c>
      <c r="T369" s="84">
        <f t="shared" si="94"/>
        <v>0</v>
      </c>
      <c r="U369" s="84">
        <f t="shared" si="94"/>
        <v>0</v>
      </c>
      <c r="V369" s="84">
        <f t="shared" si="94"/>
        <v>0</v>
      </c>
      <c r="W369" s="84">
        <f t="shared" si="94"/>
        <v>0</v>
      </c>
      <c r="X369" s="84">
        <f t="shared" si="94"/>
        <v>0</v>
      </c>
      <c r="Y369" s="84">
        <f t="shared" si="94"/>
        <v>0</v>
      </c>
      <c r="Z369" s="84">
        <f t="shared" si="94"/>
        <v>0</v>
      </c>
      <c r="AA369" s="84">
        <f t="shared" si="94"/>
        <v>0</v>
      </c>
      <c r="AB369" s="84">
        <f t="shared" si="94"/>
        <v>0</v>
      </c>
      <c r="AC369" s="84">
        <f t="shared" si="94"/>
        <v>0</v>
      </c>
      <c r="AD369" s="84">
        <f t="shared" si="94"/>
        <v>0</v>
      </c>
      <c r="AE369" s="84">
        <f t="shared" si="94"/>
        <v>0</v>
      </c>
      <c r="AF369" s="84">
        <f t="shared" si="94"/>
        <v>0</v>
      </c>
      <c r="AG369" s="84">
        <f t="shared" si="94"/>
        <v>0</v>
      </c>
      <c r="AH369" s="84">
        <f t="shared" si="94"/>
        <v>0</v>
      </c>
      <c r="AI369" s="84">
        <f t="shared" si="94"/>
        <v>0</v>
      </c>
      <c r="AJ369" s="84">
        <f t="shared" si="94"/>
        <v>0</v>
      </c>
      <c r="AK369" s="84">
        <f t="shared" si="94"/>
        <v>0</v>
      </c>
      <c r="AL369" s="84">
        <f t="shared" si="94"/>
        <v>0</v>
      </c>
      <c r="AM369" s="84">
        <f t="shared" si="94"/>
        <v>0</v>
      </c>
      <c r="AN369" s="84">
        <f t="shared" si="94"/>
        <v>0</v>
      </c>
      <c r="AO369" s="84">
        <f t="shared" si="94"/>
        <v>0</v>
      </c>
      <c r="AP369" s="84">
        <f t="shared" si="94"/>
        <v>0</v>
      </c>
      <c r="AQ369" s="84">
        <f t="shared" si="91"/>
        <v>0</v>
      </c>
      <c r="AR369" s="84">
        <f t="shared" si="94"/>
        <v>0</v>
      </c>
      <c r="AS369" s="5"/>
      <c r="AT369" s="84">
        <f t="shared" ref="AT369:BC384" si="96">IF($E$4&lt;$E369,$E$4/$E369*AT134,AT134)</f>
        <v>0</v>
      </c>
      <c r="AU369" s="84">
        <f t="shared" si="96"/>
        <v>0</v>
      </c>
      <c r="AV369" s="84">
        <f t="shared" si="96"/>
        <v>0</v>
      </c>
      <c r="AW369" s="84">
        <f t="shared" si="96"/>
        <v>0</v>
      </c>
      <c r="AX369" s="84">
        <f t="shared" si="96"/>
        <v>0</v>
      </c>
      <c r="AY369" s="84">
        <f t="shared" si="96"/>
        <v>0</v>
      </c>
      <c r="AZ369" s="84">
        <f t="shared" si="96"/>
        <v>0</v>
      </c>
      <c r="BA369" s="84">
        <f t="shared" si="96"/>
        <v>0</v>
      </c>
      <c r="BB369" s="84">
        <f t="shared" si="96"/>
        <v>0</v>
      </c>
      <c r="BC369" s="84">
        <f t="shared" si="96"/>
        <v>0</v>
      </c>
      <c r="BD369" s="5"/>
      <c r="BE369" s="5"/>
      <c r="BF369" s="5"/>
      <c r="BG369" s="5"/>
      <c r="BH369" s="5"/>
      <c r="BI369" s="5"/>
      <c r="BJ369" s="5"/>
    </row>
    <row r="370" spans="2:62" hidden="1">
      <c r="B370">
        <f t="shared" si="95"/>
        <v>625</v>
      </c>
      <c r="C370" t="str">
        <f t="shared" si="95"/>
        <v>DESHERBAT</v>
      </c>
      <c r="D370" t="str">
        <f t="shared" si="95"/>
        <v>Preparació per desherbat amb motocultor</v>
      </c>
      <c r="E370" s="82">
        <f t="shared" si="95"/>
        <v>2500</v>
      </c>
      <c r="F370" s="84">
        <f t="shared" si="94"/>
        <v>0</v>
      </c>
      <c r="G370" s="84">
        <f t="shared" si="94"/>
        <v>0</v>
      </c>
      <c r="H370" s="84">
        <f t="shared" si="94"/>
        <v>0</v>
      </c>
      <c r="I370" s="84">
        <f t="shared" si="94"/>
        <v>0</v>
      </c>
      <c r="J370" s="84">
        <f t="shared" si="94"/>
        <v>0</v>
      </c>
      <c r="K370" s="84">
        <f t="shared" si="94"/>
        <v>0</v>
      </c>
      <c r="L370" s="84">
        <f t="shared" si="94"/>
        <v>0</v>
      </c>
      <c r="M370" s="84">
        <f t="shared" si="94"/>
        <v>0</v>
      </c>
      <c r="N370" s="84">
        <f t="shared" si="94"/>
        <v>0</v>
      </c>
      <c r="O370" s="84">
        <f t="shared" si="94"/>
        <v>0</v>
      </c>
      <c r="P370" s="84">
        <f t="shared" si="94"/>
        <v>0</v>
      </c>
      <c r="Q370" s="84">
        <f t="shared" si="94"/>
        <v>0</v>
      </c>
      <c r="R370" s="84">
        <f t="shared" si="94"/>
        <v>0</v>
      </c>
      <c r="S370" s="84">
        <f t="shared" si="94"/>
        <v>0</v>
      </c>
      <c r="T370" s="84">
        <f t="shared" si="94"/>
        <v>0</v>
      </c>
      <c r="U370" s="84">
        <f t="shared" si="94"/>
        <v>0</v>
      </c>
      <c r="V370" s="84">
        <f t="shared" si="94"/>
        <v>0</v>
      </c>
      <c r="W370" s="84">
        <f t="shared" si="94"/>
        <v>0</v>
      </c>
      <c r="X370" s="84">
        <f t="shared" si="94"/>
        <v>0</v>
      </c>
      <c r="Y370" s="84">
        <f t="shared" si="94"/>
        <v>0</v>
      </c>
      <c r="Z370" s="84">
        <f t="shared" si="94"/>
        <v>0</v>
      </c>
      <c r="AA370" s="84">
        <f t="shared" si="94"/>
        <v>0</v>
      </c>
      <c r="AB370" s="84">
        <f t="shared" si="94"/>
        <v>0</v>
      </c>
      <c r="AC370" s="84">
        <f t="shared" si="94"/>
        <v>0</v>
      </c>
      <c r="AD370" s="84">
        <f t="shared" si="94"/>
        <v>0</v>
      </c>
      <c r="AE370" s="84">
        <f t="shared" si="94"/>
        <v>0</v>
      </c>
      <c r="AF370" s="84">
        <f t="shared" si="94"/>
        <v>0</v>
      </c>
      <c r="AG370" s="84">
        <f t="shared" si="94"/>
        <v>0</v>
      </c>
      <c r="AH370" s="84">
        <f t="shared" si="94"/>
        <v>0</v>
      </c>
      <c r="AI370" s="84">
        <f t="shared" si="94"/>
        <v>0</v>
      </c>
      <c r="AJ370" s="84">
        <f t="shared" si="94"/>
        <v>0</v>
      </c>
      <c r="AK370" s="84">
        <f t="shared" si="94"/>
        <v>0</v>
      </c>
      <c r="AL370" s="84">
        <f t="shared" si="94"/>
        <v>0</v>
      </c>
      <c r="AM370" s="84">
        <f t="shared" si="94"/>
        <v>0</v>
      </c>
      <c r="AN370" s="84">
        <f t="shared" si="94"/>
        <v>0</v>
      </c>
      <c r="AO370" s="84">
        <f t="shared" si="94"/>
        <v>0</v>
      </c>
      <c r="AP370" s="84">
        <f t="shared" si="94"/>
        <v>0</v>
      </c>
      <c r="AQ370" s="84">
        <f t="shared" si="91"/>
        <v>0</v>
      </c>
      <c r="AR370" s="84">
        <f t="shared" si="94"/>
        <v>0</v>
      </c>
      <c r="AS370" s="5"/>
      <c r="AT370" s="84">
        <f t="shared" si="96"/>
        <v>0</v>
      </c>
      <c r="AU370" s="84">
        <f t="shared" si="96"/>
        <v>0</v>
      </c>
      <c r="AV370" s="84">
        <f t="shared" si="96"/>
        <v>0</v>
      </c>
      <c r="AW370" s="84">
        <f t="shared" si="96"/>
        <v>0</v>
      </c>
      <c r="AX370" s="84">
        <f t="shared" si="96"/>
        <v>0</v>
      </c>
      <c r="AY370" s="84">
        <f t="shared" si="96"/>
        <v>0</v>
      </c>
      <c r="AZ370" s="84">
        <f t="shared" si="96"/>
        <v>0</v>
      </c>
      <c r="BA370" s="84">
        <f t="shared" si="96"/>
        <v>0</v>
      </c>
      <c r="BB370" s="84">
        <f t="shared" si="96"/>
        <v>0</v>
      </c>
      <c r="BC370" s="84">
        <f t="shared" si="96"/>
        <v>0</v>
      </c>
      <c r="BD370" s="5"/>
      <c r="BE370" s="5"/>
      <c r="BF370" s="5"/>
      <c r="BG370" s="5"/>
      <c r="BH370" s="5"/>
      <c r="BI370" s="5"/>
      <c r="BJ370" s="5"/>
    </row>
    <row r="371" spans="2:62" hidden="1">
      <c r="B371">
        <f t="shared" si="95"/>
        <v>635</v>
      </c>
      <c r="C371" t="str">
        <f t="shared" si="95"/>
        <v>DESHERBAT</v>
      </c>
      <c r="D371" t="str">
        <f t="shared" si="95"/>
        <v>Preparació per desherbat amb motocultor (només part sense plàstic)</v>
      </c>
      <c r="E371" s="82">
        <f t="shared" si="95"/>
        <v>2500</v>
      </c>
      <c r="F371" s="84">
        <f t="shared" si="94"/>
        <v>0</v>
      </c>
      <c r="G371" s="84">
        <f t="shared" si="94"/>
        <v>0</v>
      </c>
      <c r="H371" s="84">
        <f t="shared" si="94"/>
        <v>0</v>
      </c>
      <c r="I371" s="84">
        <f t="shared" si="94"/>
        <v>0</v>
      </c>
      <c r="J371" s="84">
        <f t="shared" si="94"/>
        <v>0</v>
      </c>
      <c r="K371" s="84">
        <f t="shared" si="94"/>
        <v>0</v>
      </c>
      <c r="L371" s="84">
        <f t="shared" si="94"/>
        <v>0</v>
      </c>
      <c r="M371" s="84">
        <f t="shared" si="94"/>
        <v>0</v>
      </c>
      <c r="N371" s="84">
        <f t="shared" si="94"/>
        <v>0</v>
      </c>
      <c r="O371" s="84">
        <f t="shared" si="94"/>
        <v>0</v>
      </c>
      <c r="P371" s="84">
        <f t="shared" si="94"/>
        <v>0</v>
      </c>
      <c r="Q371" s="84">
        <f t="shared" si="94"/>
        <v>0</v>
      </c>
      <c r="R371" s="84">
        <f t="shared" si="94"/>
        <v>0</v>
      </c>
      <c r="S371" s="84">
        <f t="shared" si="94"/>
        <v>0</v>
      </c>
      <c r="T371" s="84">
        <f t="shared" si="94"/>
        <v>0</v>
      </c>
      <c r="U371" s="84">
        <f t="shared" si="94"/>
        <v>0</v>
      </c>
      <c r="V371" s="84">
        <f t="shared" si="94"/>
        <v>0</v>
      </c>
      <c r="W371" s="84">
        <f t="shared" si="94"/>
        <v>0</v>
      </c>
      <c r="X371" s="84">
        <f t="shared" si="94"/>
        <v>0</v>
      </c>
      <c r="Y371" s="84">
        <f t="shared" si="94"/>
        <v>0</v>
      </c>
      <c r="Z371" s="84">
        <f t="shared" si="94"/>
        <v>0</v>
      </c>
      <c r="AA371" s="84">
        <f t="shared" si="94"/>
        <v>0</v>
      </c>
      <c r="AB371" s="84">
        <f t="shared" si="94"/>
        <v>0</v>
      </c>
      <c r="AC371" s="84">
        <f t="shared" si="94"/>
        <v>0</v>
      </c>
      <c r="AD371" s="84">
        <f t="shared" si="94"/>
        <v>0</v>
      </c>
      <c r="AE371" s="84">
        <f t="shared" si="94"/>
        <v>0</v>
      </c>
      <c r="AF371" s="84">
        <f t="shared" si="94"/>
        <v>0</v>
      </c>
      <c r="AG371" s="84">
        <f t="shared" si="94"/>
        <v>0</v>
      </c>
      <c r="AH371" s="84">
        <f t="shared" si="94"/>
        <v>0</v>
      </c>
      <c r="AI371" s="84">
        <f t="shared" si="94"/>
        <v>0</v>
      </c>
      <c r="AJ371" s="84">
        <f t="shared" si="94"/>
        <v>0</v>
      </c>
      <c r="AK371" s="84">
        <f t="shared" si="94"/>
        <v>0</v>
      </c>
      <c r="AL371" s="84">
        <f t="shared" si="94"/>
        <v>0</v>
      </c>
      <c r="AM371" s="84">
        <f t="shared" si="94"/>
        <v>0</v>
      </c>
      <c r="AN371" s="84">
        <f t="shared" si="94"/>
        <v>0</v>
      </c>
      <c r="AO371" s="84">
        <f t="shared" si="94"/>
        <v>0</v>
      </c>
      <c r="AP371" s="84">
        <f t="shared" si="94"/>
        <v>0</v>
      </c>
      <c r="AQ371" s="84">
        <f t="shared" si="91"/>
        <v>0</v>
      </c>
      <c r="AR371" s="84">
        <f t="shared" si="94"/>
        <v>0</v>
      </c>
      <c r="AS371" s="5"/>
      <c r="AT371" s="84">
        <f t="shared" si="96"/>
        <v>0</v>
      </c>
      <c r="AU371" s="84">
        <f t="shared" si="96"/>
        <v>0</v>
      </c>
      <c r="AV371" s="84">
        <f t="shared" si="96"/>
        <v>0</v>
      </c>
      <c r="AW371" s="84">
        <f t="shared" si="96"/>
        <v>0</v>
      </c>
      <c r="AX371" s="84">
        <f t="shared" si="96"/>
        <v>0</v>
      </c>
      <c r="AY371" s="84">
        <f t="shared" si="96"/>
        <v>0</v>
      </c>
      <c r="AZ371" s="84">
        <f t="shared" si="96"/>
        <v>0</v>
      </c>
      <c r="BA371" s="84">
        <f t="shared" si="96"/>
        <v>0</v>
      </c>
      <c r="BB371" s="84">
        <f t="shared" si="96"/>
        <v>0</v>
      </c>
      <c r="BC371" s="84">
        <f t="shared" si="96"/>
        <v>0</v>
      </c>
      <c r="BD371" s="5"/>
      <c r="BE371" s="5"/>
      <c r="BF371" s="5"/>
      <c r="BG371" s="5"/>
      <c r="BH371" s="5"/>
      <c r="BI371" s="5"/>
      <c r="BJ371" s="5"/>
    </row>
    <row r="372" spans="2:62" hidden="1">
      <c r="B372">
        <f t="shared" si="95"/>
        <v>645</v>
      </c>
      <c r="C372" t="str">
        <f t="shared" si="95"/>
        <v>DESHERBAT</v>
      </c>
      <c r="D372" t="str">
        <f t="shared" si="95"/>
        <v>Preparació per desherbat manual 2,5h/1.000 m2</v>
      </c>
      <c r="E372" s="82">
        <f t="shared" si="95"/>
        <v>2500</v>
      </c>
      <c r="F372" s="84">
        <f t="shared" si="94"/>
        <v>0</v>
      </c>
      <c r="G372" s="84">
        <f t="shared" si="94"/>
        <v>0</v>
      </c>
      <c r="H372" s="84">
        <f t="shared" si="94"/>
        <v>0</v>
      </c>
      <c r="I372" s="84">
        <f t="shared" si="94"/>
        <v>0</v>
      </c>
      <c r="J372" s="84">
        <f t="shared" si="94"/>
        <v>0</v>
      </c>
      <c r="K372" s="84">
        <f t="shared" si="94"/>
        <v>0</v>
      </c>
      <c r="L372" s="84">
        <f t="shared" si="94"/>
        <v>0</v>
      </c>
      <c r="M372" s="84">
        <f t="shared" si="94"/>
        <v>0</v>
      </c>
      <c r="N372" s="84">
        <f t="shared" si="94"/>
        <v>0</v>
      </c>
      <c r="O372" s="84">
        <f t="shared" si="94"/>
        <v>0</v>
      </c>
      <c r="P372" s="84">
        <f t="shared" si="94"/>
        <v>0</v>
      </c>
      <c r="Q372" s="84">
        <f t="shared" si="94"/>
        <v>0</v>
      </c>
      <c r="R372" s="84">
        <f t="shared" si="94"/>
        <v>0</v>
      </c>
      <c r="S372" s="84">
        <f t="shared" si="94"/>
        <v>0</v>
      </c>
      <c r="T372" s="84">
        <f t="shared" si="94"/>
        <v>0</v>
      </c>
      <c r="U372" s="84">
        <f t="shared" si="94"/>
        <v>0</v>
      </c>
      <c r="V372" s="84">
        <f t="shared" si="94"/>
        <v>0</v>
      </c>
      <c r="W372" s="84">
        <f t="shared" si="94"/>
        <v>0</v>
      </c>
      <c r="X372" s="84">
        <f t="shared" si="94"/>
        <v>0</v>
      </c>
      <c r="Y372" s="84">
        <f t="shared" si="94"/>
        <v>0</v>
      </c>
      <c r="Z372" s="84">
        <f t="shared" si="94"/>
        <v>0</v>
      </c>
      <c r="AA372" s="84">
        <f t="shared" si="94"/>
        <v>0</v>
      </c>
      <c r="AB372" s="84">
        <f t="shared" si="94"/>
        <v>0</v>
      </c>
      <c r="AC372" s="84">
        <f t="shared" si="94"/>
        <v>0</v>
      </c>
      <c r="AD372" s="84">
        <f t="shared" si="94"/>
        <v>0</v>
      </c>
      <c r="AE372" s="84">
        <f t="shared" si="94"/>
        <v>0</v>
      </c>
      <c r="AF372" s="84">
        <f t="shared" si="94"/>
        <v>0</v>
      </c>
      <c r="AG372" s="84">
        <f t="shared" ref="AG372:AR372" si="97">IF($E$4&lt;$E372,$E$4/$E372*AG137,AG137)</f>
        <v>0</v>
      </c>
      <c r="AH372" s="84">
        <f t="shared" si="97"/>
        <v>0</v>
      </c>
      <c r="AI372" s="84">
        <f t="shared" si="97"/>
        <v>0</v>
      </c>
      <c r="AJ372" s="84">
        <f t="shared" si="97"/>
        <v>0</v>
      </c>
      <c r="AK372" s="84">
        <f t="shared" si="97"/>
        <v>0</v>
      </c>
      <c r="AL372" s="84">
        <f t="shared" si="97"/>
        <v>0</v>
      </c>
      <c r="AM372" s="84">
        <f t="shared" si="97"/>
        <v>0</v>
      </c>
      <c r="AN372" s="84">
        <f t="shared" si="97"/>
        <v>0</v>
      </c>
      <c r="AO372" s="84">
        <f t="shared" si="97"/>
        <v>0</v>
      </c>
      <c r="AP372" s="84">
        <f t="shared" si="97"/>
        <v>0</v>
      </c>
      <c r="AQ372" s="84">
        <f t="shared" si="91"/>
        <v>0</v>
      </c>
      <c r="AR372" s="84">
        <f t="shared" si="97"/>
        <v>0</v>
      </c>
      <c r="AS372" s="5"/>
      <c r="AT372" s="84">
        <f t="shared" si="96"/>
        <v>0</v>
      </c>
      <c r="AU372" s="84">
        <f t="shared" si="96"/>
        <v>0</v>
      </c>
      <c r="AV372" s="84">
        <f t="shared" si="96"/>
        <v>0</v>
      </c>
      <c r="AW372" s="84">
        <f t="shared" si="96"/>
        <v>0</v>
      </c>
      <c r="AX372" s="84">
        <f t="shared" si="96"/>
        <v>0</v>
      </c>
      <c r="AY372" s="84">
        <f t="shared" si="96"/>
        <v>0</v>
      </c>
      <c r="AZ372" s="84">
        <f t="shared" si="96"/>
        <v>0</v>
      </c>
      <c r="BA372" s="84">
        <f t="shared" si="96"/>
        <v>0</v>
      </c>
      <c r="BB372" s="84">
        <f t="shared" si="96"/>
        <v>0</v>
      </c>
      <c r="BC372" s="84">
        <f t="shared" si="96"/>
        <v>0</v>
      </c>
      <c r="BD372" s="5"/>
      <c r="BE372" s="5"/>
      <c r="BF372" s="5"/>
      <c r="BG372" s="5"/>
      <c r="BH372" s="5"/>
      <c r="BI372" s="5"/>
      <c r="BJ372" s="5"/>
    </row>
    <row r="373" spans="2:62" hidden="1">
      <c r="B373">
        <f t="shared" si="95"/>
        <v>655</v>
      </c>
      <c r="C373" t="str">
        <f t="shared" si="95"/>
        <v>DESHERBAT</v>
      </c>
      <c r="D373" t="str">
        <f t="shared" si="95"/>
        <v>Preparació per desherbat manual 5h/1.000  m2</v>
      </c>
      <c r="E373" s="82">
        <f t="shared" si="95"/>
        <v>2500</v>
      </c>
      <c r="F373" s="84">
        <f t="shared" ref="F373:AR379" si="98">IF($E$4&lt;$E373,$E$4/$E373*F138,F138)</f>
        <v>0</v>
      </c>
      <c r="G373" s="84">
        <f t="shared" si="98"/>
        <v>0</v>
      </c>
      <c r="H373" s="84">
        <f t="shared" si="98"/>
        <v>0</v>
      </c>
      <c r="I373" s="84">
        <f t="shared" si="98"/>
        <v>0</v>
      </c>
      <c r="J373" s="84">
        <f t="shared" si="98"/>
        <v>0</v>
      </c>
      <c r="K373" s="84">
        <f t="shared" si="98"/>
        <v>0</v>
      </c>
      <c r="L373" s="84">
        <f t="shared" si="98"/>
        <v>0</v>
      </c>
      <c r="M373" s="84">
        <f t="shared" si="98"/>
        <v>0</v>
      </c>
      <c r="N373" s="84">
        <f t="shared" si="98"/>
        <v>0</v>
      </c>
      <c r="O373" s="84">
        <f t="shared" si="98"/>
        <v>0</v>
      </c>
      <c r="P373" s="84">
        <f t="shared" si="98"/>
        <v>0</v>
      </c>
      <c r="Q373" s="84">
        <f t="shared" si="98"/>
        <v>0</v>
      </c>
      <c r="R373" s="84">
        <f t="shared" si="98"/>
        <v>0</v>
      </c>
      <c r="S373" s="84">
        <f t="shared" si="98"/>
        <v>0</v>
      </c>
      <c r="T373" s="84">
        <f t="shared" si="98"/>
        <v>0</v>
      </c>
      <c r="U373" s="84">
        <f t="shared" si="98"/>
        <v>0</v>
      </c>
      <c r="V373" s="84">
        <f t="shared" si="98"/>
        <v>0</v>
      </c>
      <c r="W373" s="84">
        <f t="shared" si="98"/>
        <v>0</v>
      </c>
      <c r="X373" s="84">
        <f t="shared" si="98"/>
        <v>0</v>
      </c>
      <c r="Y373" s="84">
        <f t="shared" si="98"/>
        <v>0</v>
      </c>
      <c r="Z373" s="84">
        <f t="shared" si="98"/>
        <v>0</v>
      </c>
      <c r="AA373" s="84">
        <f t="shared" si="98"/>
        <v>0</v>
      </c>
      <c r="AB373" s="84">
        <f t="shared" si="98"/>
        <v>0</v>
      </c>
      <c r="AC373" s="84">
        <f t="shared" si="98"/>
        <v>0</v>
      </c>
      <c r="AD373" s="84">
        <f t="shared" si="98"/>
        <v>0</v>
      </c>
      <c r="AE373" s="84">
        <f t="shared" si="98"/>
        <v>0</v>
      </c>
      <c r="AF373" s="84">
        <f t="shared" si="98"/>
        <v>0</v>
      </c>
      <c r="AG373" s="84">
        <f t="shared" si="98"/>
        <v>0</v>
      </c>
      <c r="AH373" s="84">
        <f t="shared" si="98"/>
        <v>0</v>
      </c>
      <c r="AI373" s="84">
        <f t="shared" si="98"/>
        <v>0</v>
      </c>
      <c r="AJ373" s="84">
        <f t="shared" si="98"/>
        <v>0</v>
      </c>
      <c r="AK373" s="84">
        <f t="shared" si="98"/>
        <v>0</v>
      </c>
      <c r="AL373" s="84">
        <f t="shared" si="98"/>
        <v>0</v>
      </c>
      <c r="AM373" s="84">
        <f t="shared" si="98"/>
        <v>0</v>
      </c>
      <c r="AN373" s="84">
        <f t="shared" si="98"/>
        <v>0</v>
      </c>
      <c r="AO373" s="84">
        <f t="shared" si="98"/>
        <v>0</v>
      </c>
      <c r="AP373" s="84">
        <f t="shared" si="98"/>
        <v>0</v>
      </c>
      <c r="AQ373" s="84">
        <f t="shared" si="91"/>
        <v>0</v>
      </c>
      <c r="AR373" s="84">
        <f t="shared" si="98"/>
        <v>0</v>
      </c>
      <c r="AS373" s="5"/>
      <c r="AT373" s="84">
        <f t="shared" si="96"/>
        <v>0</v>
      </c>
      <c r="AU373" s="84">
        <f t="shared" si="96"/>
        <v>0</v>
      </c>
      <c r="AV373" s="84">
        <f t="shared" si="96"/>
        <v>0</v>
      </c>
      <c r="AW373" s="84">
        <f t="shared" si="96"/>
        <v>0</v>
      </c>
      <c r="AX373" s="84">
        <f t="shared" si="96"/>
        <v>0</v>
      </c>
      <c r="AY373" s="84">
        <f t="shared" si="96"/>
        <v>0</v>
      </c>
      <c r="AZ373" s="84">
        <f t="shared" si="96"/>
        <v>0</v>
      </c>
      <c r="BA373" s="84">
        <f t="shared" si="96"/>
        <v>0</v>
      </c>
      <c r="BB373" s="84">
        <f t="shared" si="96"/>
        <v>0</v>
      </c>
      <c r="BC373" s="84">
        <f t="shared" si="96"/>
        <v>0</v>
      </c>
      <c r="BD373" s="5"/>
      <c r="BE373" s="5"/>
      <c r="BF373" s="5"/>
      <c r="BG373" s="5"/>
      <c r="BH373" s="5"/>
      <c r="BI373" s="5"/>
      <c r="BJ373" s="5"/>
    </row>
    <row r="374" spans="2:62" hidden="1">
      <c r="B374">
        <f t="shared" si="95"/>
        <v>665</v>
      </c>
      <c r="C374" t="str">
        <f t="shared" si="95"/>
        <v>DESHERBAT</v>
      </c>
      <c r="D374" t="str">
        <f t="shared" si="95"/>
        <v>Preparació per desherbat manual 6,5h/1.000  m2</v>
      </c>
      <c r="E374" s="82">
        <f t="shared" si="95"/>
        <v>2500</v>
      </c>
      <c r="F374" s="84">
        <f t="shared" si="98"/>
        <v>0</v>
      </c>
      <c r="G374" s="84">
        <f t="shared" si="98"/>
        <v>0</v>
      </c>
      <c r="H374" s="84">
        <f t="shared" si="98"/>
        <v>0</v>
      </c>
      <c r="I374" s="84">
        <f t="shared" si="98"/>
        <v>0</v>
      </c>
      <c r="J374" s="84">
        <f t="shared" si="98"/>
        <v>0</v>
      </c>
      <c r="K374" s="84">
        <f t="shared" si="98"/>
        <v>0</v>
      </c>
      <c r="L374" s="84">
        <f t="shared" si="98"/>
        <v>0</v>
      </c>
      <c r="M374" s="84">
        <f t="shared" si="98"/>
        <v>0</v>
      </c>
      <c r="N374" s="84">
        <f t="shared" si="98"/>
        <v>0</v>
      </c>
      <c r="O374" s="84">
        <f t="shared" si="98"/>
        <v>0</v>
      </c>
      <c r="P374" s="84">
        <f t="shared" si="98"/>
        <v>0</v>
      </c>
      <c r="Q374" s="84">
        <f t="shared" si="98"/>
        <v>0</v>
      </c>
      <c r="R374" s="84">
        <f t="shared" si="98"/>
        <v>0</v>
      </c>
      <c r="S374" s="84">
        <f t="shared" si="98"/>
        <v>0</v>
      </c>
      <c r="T374" s="84">
        <f t="shared" si="98"/>
        <v>0</v>
      </c>
      <c r="U374" s="84">
        <f t="shared" si="98"/>
        <v>0</v>
      </c>
      <c r="V374" s="84">
        <f t="shared" si="98"/>
        <v>0</v>
      </c>
      <c r="W374" s="84">
        <f t="shared" si="98"/>
        <v>0</v>
      </c>
      <c r="X374" s="84">
        <f t="shared" si="98"/>
        <v>0</v>
      </c>
      <c r="Y374" s="84">
        <f t="shared" si="98"/>
        <v>0</v>
      </c>
      <c r="Z374" s="84">
        <f t="shared" si="98"/>
        <v>0</v>
      </c>
      <c r="AA374" s="84">
        <f t="shared" si="98"/>
        <v>0</v>
      </c>
      <c r="AB374" s="84">
        <f t="shared" si="98"/>
        <v>0</v>
      </c>
      <c r="AC374" s="84">
        <f t="shared" si="98"/>
        <v>0</v>
      </c>
      <c r="AD374" s="84">
        <f t="shared" si="98"/>
        <v>0</v>
      </c>
      <c r="AE374" s="84">
        <f t="shared" si="98"/>
        <v>0</v>
      </c>
      <c r="AF374" s="84">
        <f t="shared" si="98"/>
        <v>0</v>
      </c>
      <c r="AG374" s="84">
        <f t="shared" si="98"/>
        <v>0</v>
      </c>
      <c r="AH374" s="84">
        <f t="shared" si="98"/>
        <v>0</v>
      </c>
      <c r="AI374" s="84">
        <f t="shared" si="98"/>
        <v>0</v>
      </c>
      <c r="AJ374" s="84">
        <f t="shared" si="98"/>
        <v>0</v>
      </c>
      <c r="AK374" s="84">
        <f t="shared" si="98"/>
        <v>0</v>
      </c>
      <c r="AL374" s="84">
        <f t="shared" si="98"/>
        <v>0</v>
      </c>
      <c r="AM374" s="84">
        <f t="shared" si="98"/>
        <v>0</v>
      </c>
      <c r="AN374" s="84">
        <f t="shared" si="98"/>
        <v>0</v>
      </c>
      <c r="AO374" s="84">
        <f t="shared" si="98"/>
        <v>0</v>
      </c>
      <c r="AP374" s="84">
        <f t="shared" si="98"/>
        <v>0</v>
      </c>
      <c r="AQ374" s="84">
        <f t="shared" si="98"/>
        <v>0</v>
      </c>
      <c r="AR374" s="84">
        <f t="shared" si="98"/>
        <v>0</v>
      </c>
      <c r="AS374" s="5"/>
      <c r="AT374" s="84">
        <f t="shared" si="96"/>
        <v>0</v>
      </c>
      <c r="AU374" s="84">
        <f t="shared" si="96"/>
        <v>0</v>
      </c>
      <c r="AV374" s="84">
        <f t="shared" si="96"/>
        <v>0</v>
      </c>
      <c r="AW374" s="84">
        <f t="shared" si="96"/>
        <v>0</v>
      </c>
      <c r="AX374" s="84">
        <f t="shared" si="96"/>
        <v>0</v>
      </c>
      <c r="AY374" s="84">
        <f t="shared" si="96"/>
        <v>0</v>
      </c>
      <c r="AZ374" s="84">
        <f t="shared" si="96"/>
        <v>0</v>
      </c>
      <c r="BA374" s="84">
        <f t="shared" si="96"/>
        <v>0</v>
      </c>
      <c r="BB374" s="84">
        <f t="shared" si="96"/>
        <v>0</v>
      </c>
      <c r="BC374" s="84">
        <f t="shared" si="96"/>
        <v>0</v>
      </c>
      <c r="BD374" s="5"/>
      <c r="BE374" s="5"/>
      <c r="BF374" s="5"/>
      <c r="BG374" s="5"/>
      <c r="BH374" s="5"/>
      <c r="BI374" s="5"/>
      <c r="BJ374" s="5"/>
    </row>
    <row r="375" spans="2:62" hidden="1">
      <c r="B375">
        <f t="shared" si="95"/>
        <v>675</v>
      </c>
      <c r="C375" t="str">
        <f t="shared" si="95"/>
        <v>DESHERBAT</v>
      </c>
      <c r="D375" t="str">
        <f t="shared" si="95"/>
        <v>Preparació per calçar-desherbar</v>
      </c>
      <c r="E375" s="82">
        <f t="shared" si="95"/>
        <v>2500</v>
      </c>
      <c r="F375" s="84">
        <f t="shared" si="98"/>
        <v>0</v>
      </c>
      <c r="G375" s="84">
        <f t="shared" si="98"/>
        <v>0</v>
      </c>
      <c r="H375" s="84">
        <f t="shared" si="98"/>
        <v>0</v>
      </c>
      <c r="I375" s="84">
        <f t="shared" si="98"/>
        <v>0</v>
      </c>
      <c r="J375" s="84">
        <f t="shared" si="98"/>
        <v>0</v>
      </c>
      <c r="K375" s="84">
        <f t="shared" si="98"/>
        <v>0</v>
      </c>
      <c r="L375" s="84">
        <f t="shared" si="98"/>
        <v>0</v>
      </c>
      <c r="M375" s="84">
        <f t="shared" si="98"/>
        <v>0</v>
      </c>
      <c r="N375" s="84">
        <f t="shared" si="98"/>
        <v>0</v>
      </c>
      <c r="O375" s="84">
        <f t="shared" si="98"/>
        <v>0</v>
      </c>
      <c r="P375" s="84">
        <f t="shared" si="98"/>
        <v>0</v>
      </c>
      <c r="Q375" s="84">
        <f t="shared" si="98"/>
        <v>0</v>
      </c>
      <c r="R375" s="84">
        <f t="shared" si="98"/>
        <v>0</v>
      </c>
      <c r="S375" s="84">
        <f t="shared" si="98"/>
        <v>0</v>
      </c>
      <c r="T375" s="84">
        <f t="shared" si="98"/>
        <v>0</v>
      </c>
      <c r="U375" s="84">
        <f t="shared" si="98"/>
        <v>0</v>
      </c>
      <c r="V375" s="84">
        <f t="shared" si="98"/>
        <v>0</v>
      </c>
      <c r="W375" s="84">
        <f t="shared" si="98"/>
        <v>0</v>
      </c>
      <c r="X375" s="84">
        <f t="shared" si="98"/>
        <v>0</v>
      </c>
      <c r="Y375" s="84">
        <f t="shared" si="98"/>
        <v>0</v>
      </c>
      <c r="Z375" s="84">
        <f t="shared" si="98"/>
        <v>0</v>
      </c>
      <c r="AA375" s="84">
        <f t="shared" si="98"/>
        <v>0</v>
      </c>
      <c r="AB375" s="84">
        <f t="shared" si="98"/>
        <v>0</v>
      </c>
      <c r="AC375" s="84">
        <f t="shared" si="98"/>
        <v>0</v>
      </c>
      <c r="AD375" s="84">
        <f t="shared" si="98"/>
        <v>0</v>
      </c>
      <c r="AE375" s="84">
        <f t="shared" si="98"/>
        <v>0</v>
      </c>
      <c r="AF375" s="84">
        <f t="shared" si="98"/>
        <v>0</v>
      </c>
      <c r="AG375" s="84">
        <f t="shared" si="98"/>
        <v>0</v>
      </c>
      <c r="AH375" s="84">
        <f t="shared" si="98"/>
        <v>0</v>
      </c>
      <c r="AI375" s="84">
        <f t="shared" si="98"/>
        <v>0</v>
      </c>
      <c r="AJ375" s="84">
        <f t="shared" si="98"/>
        <v>0</v>
      </c>
      <c r="AK375" s="84">
        <f t="shared" si="98"/>
        <v>0</v>
      </c>
      <c r="AL375" s="84">
        <f t="shared" si="98"/>
        <v>0</v>
      </c>
      <c r="AM375" s="84">
        <f t="shared" si="98"/>
        <v>0</v>
      </c>
      <c r="AN375" s="84">
        <f t="shared" si="98"/>
        <v>0</v>
      </c>
      <c r="AO375" s="84">
        <f t="shared" si="98"/>
        <v>0</v>
      </c>
      <c r="AP375" s="84">
        <f t="shared" si="98"/>
        <v>0</v>
      </c>
      <c r="AQ375" s="84">
        <f t="shared" si="98"/>
        <v>0</v>
      </c>
      <c r="AR375" s="84">
        <f t="shared" si="98"/>
        <v>0</v>
      </c>
      <c r="AS375" s="5"/>
      <c r="AT375" s="84">
        <f t="shared" si="96"/>
        <v>0</v>
      </c>
      <c r="AU375" s="84">
        <f t="shared" si="96"/>
        <v>0</v>
      </c>
      <c r="AV375" s="84">
        <f t="shared" si="96"/>
        <v>0</v>
      </c>
      <c r="AW375" s="84">
        <f t="shared" si="96"/>
        <v>0</v>
      </c>
      <c r="AX375" s="84">
        <f t="shared" si="96"/>
        <v>0</v>
      </c>
      <c r="AY375" s="84">
        <f t="shared" si="96"/>
        <v>0</v>
      </c>
      <c r="AZ375" s="84">
        <f t="shared" si="96"/>
        <v>0</v>
      </c>
      <c r="BA375" s="84">
        <f t="shared" si="96"/>
        <v>0</v>
      </c>
      <c r="BB375" s="84">
        <f t="shared" si="96"/>
        <v>0</v>
      </c>
      <c r="BC375" s="84">
        <f t="shared" si="96"/>
        <v>0</v>
      </c>
      <c r="BD375" s="5"/>
      <c r="BE375" s="5"/>
      <c r="BF375" s="5"/>
      <c r="BG375" s="5"/>
      <c r="BH375" s="5"/>
      <c r="BI375" s="5"/>
      <c r="BJ375" s="5"/>
    </row>
    <row r="376" spans="2:62" hidden="1">
      <c r="B376">
        <f t="shared" si="95"/>
        <v>685</v>
      </c>
      <c r="C376" t="str">
        <f t="shared" si="95"/>
        <v>DESHERBAT</v>
      </c>
      <c r="D376" t="str">
        <f t="shared" si="95"/>
        <v>Preparació per col·locar plàstic a mà</v>
      </c>
      <c r="E376" s="82">
        <f t="shared" si="95"/>
        <v>2500</v>
      </c>
      <c r="F376" s="84">
        <f t="shared" si="98"/>
        <v>0</v>
      </c>
      <c r="G376" s="84">
        <f t="shared" si="98"/>
        <v>0</v>
      </c>
      <c r="H376" s="84">
        <f t="shared" si="98"/>
        <v>0</v>
      </c>
      <c r="I376" s="84">
        <f t="shared" si="98"/>
        <v>0</v>
      </c>
      <c r="J376" s="84">
        <f t="shared" si="98"/>
        <v>0</v>
      </c>
      <c r="K376" s="84">
        <f t="shared" si="98"/>
        <v>0</v>
      </c>
      <c r="L376" s="84">
        <f t="shared" si="98"/>
        <v>0</v>
      </c>
      <c r="M376" s="84">
        <f t="shared" si="98"/>
        <v>0</v>
      </c>
      <c r="N376" s="84">
        <f t="shared" si="98"/>
        <v>0</v>
      </c>
      <c r="O376" s="84">
        <f t="shared" si="98"/>
        <v>0</v>
      </c>
      <c r="P376" s="84">
        <f t="shared" si="98"/>
        <v>0</v>
      </c>
      <c r="Q376" s="84">
        <f t="shared" si="98"/>
        <v>0</v>
      </c>
      <c r="R376" s="84">
        <f t="shared" si="98"/>
        <v>0</v>
      </c>
      <c r="S376" s="84">
        <f t="shared" si="98"/>
        <v>0</v>
      </c>
      <c r="T376" s="84">
        <f t="shared" si="98"/>
        <v>0</v>
      </c>
      <c r="U376" s="84">
        <f t="shared" si="98"/>
        <v>0</v>
      </c>
      <c r="V376" s="84">
        <f t="shared" si="98"/>
        <v>0</v>
      </c>
      <c r="W376" s="84">
        <f t="shared" si="98"/>
        <v>0</v>
      </c>
      <c r="X376" s="84">
        <f t="shared" si="98"/>
        <v>0</v>
      </c>
      <c r="Y376" s="84">
        <f t="shared" si="98"/>
        <v>0</v>
      </c>
      <c r="Z376" s="84">
        <f t="shared" si="98"/>
        <v>0</v>
      </c>
      <c r="AA376" s="84">
        <f t="shared" si="98"/>
        <v>0</v>
      </c>
      <c r="AB376" s="84">
        <f t="shared" si="98"/>
        <v>0</v>
      </c>
      <c r="AC376" s="84">
        <f t="shared" si="98"/>
        <v>0</v>
      </c>
      <c r="AD376" s="84">
        <f t="shared" si="98"/>
        <v>0</v>
      </c>
      <c r="AE376" s="84">
        <f t="shared" si="98"/>
        <v>0</v>
      </c>
      <c r="AF376" s="84">
        <f t="shared" si="98"/>
        <v>0</v>
      </c>
      <c r="AG376" s="84">
        <f t="shared" si="98"/>
        <v>0</v>
      </c>
      <c r="AH376" s="84">
        <f t="shared" si="98"/>
        <v>0</v>
      </c>
      <c r="AI376" s="84">
        <f t="shared" si="98"/>
        <v>0</v>
      </c>
      <c r="AJ376" s="84">
        <f t="shared" si="98"/>
        <v>0</v>
      </c>
      <c r="AK376" s="84">
        <f t="shared" si="98"/>
        <v>0</v>
      </c>
      <c r="AL376" s="84">
        <f t="shared" si="98"/>
        <v>0</v>
      </c>
      <c r="AM376" s="84">
        <f t="shared" si="98"/>
        <v>0</v>
      </c>
      <c r="AN376" s="84">
        <f t="shared" si="98"/>
        <v>0</v>
      </c>
      <c r="AO376" s="84">
        <f t="shared" si="98"/>
        <v>0</v>
      </c>
      <c r="AP376" s="84">
        <f t="shared" si="98"/>
        <v>0</v>
      </c>
      <c r="AQ376" s="84">
        <f t="shared" si="98"/>
        <v>0</v>
      </c>
      <c r="AR376" s="84">
        <f t="shared" si="98"/>
        <v>0</v>
      </c>
      <c r="AS376" s="5"/>
      <c r="AT376" s="84">
        <f t="shared" si="96"/>
        <v>0</v>
      </c>
      <c r="AU376" s="84">
        <f t="shared" si="96"/>
        <v>0</v>
      </c>
      <c r="AV376" s="84">
        <f t="shared" si="96"/>
        <v>0</v>
      </c>
      <c r="AW376" s="84">
        <f t="shared" si="96"/>
        <v>0</v>
      </c>
      <c r="AX376" s="84">
        <f t="shared" si="96"/>
        <v>0</v>
      </c>
      <c r="AY376" s="84">
        <f t="shared" si="96"/>
        <v>0</v>
      </c>
      <c r="AZ376" s="84">
        <f t="shared" si="96"/>
        <v>0</v>
      </c>
      <c r="BA376" s="84">
        <f t="shared" si="96"/>
        <v>0</v>
      </c>
      <c r="BB376" s="84">
        <f t="shared" si="96"/>
        <v>0</v>
      </c>
      <c r="BC376" s="84">
        <f t="shared" si="96"/>
        <v>0</v>
      </c>
      <c r="BD376" s="5"/>
      <c r="BE376" s="5"/>
      <c r="BF376" s="5"/>
      <c r="BG376" s="5"/>
      <c r="BH376" s="5"/>
      <c r="BI376" s="5"/>
      <c r="BJ376" s="5"/>
    </row>
    <row r="377" spans="2:62" hidden="1">
      <c r="B377">
        <f t="shared" si="95"/>
        <v>715</v>
      </c>
      <c r="C377" t="str">
        <f t="shared" si="95"/>
        <v xml:space="preserve">ALTRES OPERACIONS </v>
      </c>
      <c r="D377" t="str">
        <f t="shared" si="95"/>
        <v>Preparació per clavar i lligar canyes manual</v>
      </c>
      <c r="E377" s="82">
        <f t="shared" si="95"/>
        <v>2500</v>
      </c>
      <c r="F377" s="84">
        <f t="shared" si="98"/>
        <v>0</v>
      </c>
      <c r="G377" s="84">
        <f t="shared" si="98"/>
        <v>0</v>
      </c>
      <c r="H377" s="84">
        <f t="shared" si="98"/>
        <v>0</v>
      </c>
      <c r="I377" s="84">
        <f t="shared" si="98"/>
        <v>0</v>
      </c>
      <c r="J377" s="84">
        <f t="shared" si="98"/>
        <v>0</v>
      </c>
      <c r="K377" s="84">
        <f t="shared" si="98"/>
        <v>0</v>
      </c>
      <c r="L377" s="84">
        <f t="shared" si="98"/>
        <v>0</v>
      </c>
      <c r="M377" s="84">
        <f t="shared" si="98"/>
        <v>0</v>
      </c>
      <c r="N377" s="84">
        <f t="shared" si="98"/>
        <v>0</v>
      </c>
      <c r="O377" s="84">
        <f t="shared" si="98"/>
        <v>0</v>
      </c>
      <c r="P377" s="84">
        <f t="shared" si="98"/>
        <v>0</v>
      </c>
      <c r="Q377" s="84">
        <f t="shared" si="98"/>
        <v>0</v>
      </c>
      <c r="R377" s="84">
        <f t="shared" si="98"/>
        <v>0</v>
      </c>
      <c r="S377" s="84">
        <f t="shared" si="98"/>
        <v>0</v>
      </c>
      <c r="T377" s="84">
        <f t="shared" si="98"/>
        <v>0</v>
      </c>
      <c r="U377" s="84">
        <f t="shared" si="98"/>
        <v>0</v>
      </c>
      <c r="V377" s="84">
        <f t="shared" si="98"/>
        <v>0</v>
      </c>
      <c r="W377" s="84">
        <f t="shared" si="98"/>
        <v>0</v>
      </c>
      <c r="X377" s="84">
        <f t="shared" si="98"/>
        <v>0</v>
      </c>
      <c r="Y377" s="84">
        <f t="shared" si="98"/>
        <v>0</v>
      </c>
      <c r="Z377" s="84">
        <f t="shared" si="98"/>
        <v>0</v>
      </c>
      <c r="AA377" s="84">
        <f t="shared" si="98"/>
        <v>0</v>
      </c>
      <c r="AB377" s="84">
        <f t="shared" si="98"/>
        <v>0</v>
      </c>
      <c r="AC377" s="84">
        <f t="shared" si="98"/>
        <v>0</v>
      </c>
      <c r="AD377" s="84">
        <f t="shared" si="98"/>
        <v>0</v>
      </c>
      <c r="AE377" s="84">
        <f t="shared" si="98"/>
        <v>0</v>
      </c>
      <c r="AF377" s="84">
        <f t="shared" si="98"/>
        <v>0</v>
      </c>
      <c r="AG377" s="84">
        <f t="shared" si="98"/>
        <v>0</v>
      </c>
      <c r="AH377" s="84">
        <f t="shared" si="98"/>
        <v>0</v>
      </c>
      <c r="AI377" s="84">
        <f t="shared" si="98"/>
        <v>0</v>
      </c>
      <c r="AJ377" s="84">
        <f t="shared" si="98"/>
        <v>0</v>
      </c>
      <c r="AK377" s="84">
        <f t="shared" si="98"/>
        <v>0</v>
      </c>
      <c r="AL377" s="84">
        <f t="shared" si="98"/>
        <v>0</v>
      </c>
      <c r="AM377" s="84">
        <f t="shared" si="98"/>
        <v>0</v>
      </c>
      <c r="AN377" s="84">
        <f t="shared" si="98"/>
        <v>0</v>
      </c>
      <c r="AO377" s="84">
        <f t="shared" si="98"/>
        <v>0</v>
      </c>
      <c r="AP377" s="84">
        <f t="shared" si="98"/>
        <v>0</v>
      </c>
      <c r="AQ377" s="84">
        <f t="shared" si="98"/>
        <v>0</v>
      </c>
      <c r="AR377" s="84">
        <f t="shared" si="98"/>
        <v>0</v>
      </c>
      <c r="AS377" s="5"/>
      <c r="AT377" s="84">
        <f t="shared" si="96"/>
        <v>0</v>
      </c>
      <c r="AU377" s="84">
        <f t="shared" si="96"/>
        <v>0</v>
      </c>
      <c r="AV377" s="84">
        <f t="shared" si="96"/>
        <v>0</v>
      </c>
      <c r="AW377" s="84">
        <f t="shared" si="96"/>
        <v>0</v>
      </c>
      <c r="AX377" s="84">
        <f t="shared" si="96"/>
        <v>0</v>
      </c>
      <c r="AY377" s="84">
        <f t="shared" si="96"/>
        <v>0</v>
      </c>
      <c r="AZ377" s="84">
        <f t="shared" si="96"/>
        <v>0</v>
      </c>
      <c r="BA377" s="84">
        <f t="shared" si="96"/>
        <v>0</v>
      </c>
      <c r="BB377" s="84">
        <f t="shared" si="96"/>
        <v>0</v>
      </c>
      <c r="BC377" s="84">
        <f t="shared" si="96"/>
        <v>0</v>
      </c>
      <c r="BD377" s="5"/>
      <c r="BE377" s="5"/>
      <c r="BF377" s="5"/>
      <c r="BG377" s="5"/>
      <c r="BH377" s="5"/>
      <c r="BI377" s="5"/>
      <c r="BJ377" s="5"/>
    </row>
    <row r="378" spans="2:62" hidden="1">
      <c r="B378">
        <f t="shared" si="95"/>
        <v>725</v>
      </c>
      <c r="C378" t="str">
        <f t="shared" si="95"/>
        <v xml:space="preserve">ALTRES OPERACIONS </v>
      </c>
      <c r="D378" t="str">
        <f t="shared" si="95"/>
        <v>Preparació per esporgar i lligar tomaqueres</v>
      </c>
      <c r="E378" s="82">
        <f t="shared" si="95"/>
        <v>2500</v>
      </c>
      <c r="F378" s="84">
        <f t="shared" si="98"/>
        <v>0</v>
      </c>
      <c r="G378" s="84">
        <f t="shared" si="98"/>
        <v>0</v>
      </c>
      <c r="H378" s="84">
        <f t="shared" si="98"/>
        <v>0</v>
      </c>
      <c r="I378" s="84">
        <f t="shared" si="98"/>
        <v>0</v>
      </c>
      <c r="J378" s="84">
        <f t="shared" si="98"/>
        <v>0</v>
      </c>
      <c r="K378" s="84">
        <f t="shared" si="98"/>
        <v>0</v>
      </c>
      <c r="L378" s="84">
        <f t="shared" si="98"/>
        <v>0</v>
      </c>
      <c r="M378" s="84">
        <f t="shared" si="98"/>
        <v>0</v>
      </c>
      <c r="N378" s="84">
        <f t="shared" si="98"/>
        <v>0</v>
      </c>
      <c r="O378" s="84">
        <f t="shared" si="98"/>
        <v>0</v>
      </c>
      <c r="P378" s="84">
        <f t="shared" si="98"/>
        <v>0</v>
      </c>
      <c r="Q378" s="84">
        <f t="shared" si="98"/>
        <v>0</v>
      </c>
      <c r="R378" s="84">
        <f t="shared" si="98"/>
        <v>0</v>
      </c>
      <c r="S378" s="84">
        <f t="shared" si="98"/>
        <v>0</v>
      </c>
      <c r="T378" s="84">
        <f t="shared" si="98"/>
        <v>0</v>
      </c>
      <c r="U378" s="84">
        <f t="shared" si="98"/>
        <v>0</v>
      </c>
      <c r="V378" s="84">
        <f t="shared" si="98"/>
        <v>0</v>
      </c>
      <c r="W378" s="84">
        <f t="shared" si="98"/>
        <v>0</v>
      </c>
      <c r="X378" s="84">
        <f t="shared" si="98"/>
        <v>0</v>
      </c>
      <c r="Y378" s="84">
        <f t="shared" si="98"/>
        <v>0</v>
      </c>
      <c r="Z378" s="84">
        <f t="shared" si="98"/>
        <v>0</v>
      </c>
      <c r="AA378" s="84">
        <f t="shared" si="98"/>
        <v>0</v>
      </c>
      <c r="AB378" s="84">
        <f t="shared" si="98"/>
        <v>0</v>
      </c>
      <c r="AC378" s="84">
        <f t="shared" si="98"/>
        <v>0</v>
      </c>
      <c r="AD378" s="84">
        <f t="shared" si="98"/>
        <v>0</v>
      </c>
      <c r="AE378" s="84">
        <f t="shared" si="98"/>
        <v>0</v>
      </c>
      <c r="AF378" s="84">
        <f t="shared" si="98"/>
        <v>0</v>
      </c>
      <c r="AG378" s="84">
        <f t="shared" si="98"/>
        <v>0</v>
      </c>
      <c r="AH378" s="84">
        <f t="shared" si="98"/>
        <v>0</v>
      </c>
      <c r="AI378" s="84">
        <f t="shared" si="98"/>
        <v>0</v>
      </c>
      <c r="AJ378" s="84">
        <f t="shared" si="98"/>
        <v>0</v>
      </c>
      <c r="AK378" s="84">
        <f t="shared" si="98"/>
        <v>0</v>
      </c>
      <c r="AL378" s="84">
        <f t="shared" si="98"/>
        <v>0</v>
      </c>
      <c r="AM378" s="84">
        <f t="shared" si="98"/>
        <v>0</v>
      </c>
      <c r="AN378" s="84">
        <f t="shared" si="98"/>
        <v>0</v>
      </c>
      <c r="AO378" s="84">
        <f t="shared" si="98"/>
        <v>0</v>
      </c>
      <c r="AP378" s="84">
        <f t="shared" si="98"/>
        <v>0</v>
      </c>
      <c r="AQ378" s="84">
        <f t="shared" si="98"/>
        <v>0</v>
      </c>
      <c r="AR378" s="84">
        <f t="shared" si="98"/>
        <v>0</v>
      </c>
      <c r="AS378" s="5"/>
      <c r="AT378" s="84">
        <f t="shared" si="96"/>
        <v>0</v>
      </c>
      <c r="AU378" s="84">
        <f t="shared" si="96"/>
        <v>0</v>
      </c>
      <c r="AV378" s="84">
        <f t="shared" si="96"/>
        <v>0</v>
      </c>
      <c r="AW378" s="84">
        <f t="shared" si="96"/>
        <v>0</v>
      </c>
      <c r="AX378" s="84">
        <f t="shared" si="96"/>
        <v>0</v>
      </c>
      <c r="AY378" s="84">
        <f t="shared" si="96"/>
        <v>0</v>
      </c>
      <c r="AZ378" s="84">
        <f t="shared" si="96"/>
        <v>0</v>
      </c>
      <c r="BA378" s="84">
        <f t="shared" si="96"/>
        <v>0</v>
      </c>
      <c r="BB378" s="84">
        <f t="shared" si="96"/>
        <v>0</v>
      </c>
      <c r="BC378" s="84">
        <f t="shared" si="96"/>
        <v>0</v>
      </c>
      <c r="BD378" s="5"/>
      <c r="BE378" s="5"/>
      <c r="BF378" s="5"/>
      <c r="BG378" s="5"/>
      <c r="BH378" s="5"/>
      <c r="BI378" s="5"/>
      <c r="BJ378" s="5"/>
    </row>
    <row r="379" spans="2:62" hidden="1">
      <c r="B379">
        <f t="shared" si="95"/>
        <v>735</v>
      </c>
      <c r="C379" t="str">
        <f t="shared" si="95"/>
        <v xml:space="preserve">ALTRES OPERACIONS </v>
      </c>
      <c r="D379" t="str">
        <f t="shared" si="95"/>
        <v>Preparació per renda de la terra</v>
      </c>
      <c r="E379" s="82">
        <f t="shared" si="95"/>
        <v>2500</v>
      </c>
      <c r="F379" s="84">
        <f t="shared" si="98"/>
        <v>0</v>
      </c>
      <c r="G379" s="84">
        <f t="shared" si="98"/>
        <v>0</v>
      </c>
      <c r="H379" s="84">
        <f t="shared" si="98"/>
        <v>0</v>
      </c>
      <c r="I379" s="84">
        <f t="shared" si="98"/>
        <v>0</v>
      </c>
      <c r="J379" s="84">
        <f t="shared" si="98"/>
        <v>0</v>
      </c>
      <c r="K379" s="84">
        <f t="shared" si="98"/>
        <v>0</v>
      </c>
      <c r="L379" s="84">
        <f t="shared" si="98"/>
        <v>0</v>
      </c>
      <c r="M379" s="84">
        <f t="shared" si="98"/>
        <v>0</v>
      </c>
      <c r="N379" s="84">
        <f t="shared" si="98"/>
        <v>0</v>
      </c>
      <c r="O379" s="84">
        <f t="shared" si="98"/>
        <v>0</v>
      </c>
      <c r="P379" s="84">
        <f t="shared" si="98"/>
        <v>0</v>
      </c>
      <c r="Q379" s="84">
        <f t="shared" si="98"/>
        <v>0</v>
      </c>
      <c r="R379" s="84">
        <f t="shared" si="98"/>
        <v>0</v>
      </c>
      <c r="S379" s="84">
        <f t="shared" si="98"/>
        <v>0</v>
      </c>
      <c r="T379" s="84">
        <f t="shared" si="98"/>
        <v>0</v>
      </c>
      <c r="U379" s="84">
        <f t="shared" si="98"/>
        <v>0</v>
      </c>
      <c r="V379" s="84">
        <f t="shared" si="98"/>
        <v>0</v>
      </c>
      <c r="W379" s="84">
        <f t="shared" si="98"/>
        <v>0</v>
      </c>
      <c r="X379" s="84">
        <f t="shared" si="98"/>
        <v>0</v>
      </c>
      <c r="Y379" s="84">
        <f t="shared" si="98"/>
        <v>0</v>
      </c>
      <c r="Z379" s="84">
        <f t="shared" si="98"/>
        <v>0</v>
      </c>
      <c r="AA379" s="84">
        <f t="shared" si="98"/>
        <v>0</v>
      </c>
      <c r="AB379" s="84">
        <f t="shared" ref="AB379:AR387" si="99">IF($E$4&lt;$E379,$E$4/$E379*AB144,AB144)</f>
        <v>0</v>
      </c>
      <c r="AC379" s="84">
        <f t="shared" si="99"/>
        <v>0</v>
      </c>
      <c r="AD379" s="84">
        <f t="shared" si="99"/>
        <v>0</v>
      </c>
      <c r="AE379" s="84">
        <f t="shared" si="99"/>
        <v>0</v>
      </c>
      <c r="AF379" s="84">
        <f t="shared" si="99"/>
        <v>0</v>
      </c>
      <c r="AG379" s="84">
        <f t="shared" si="99"/>
        <v>0</v>
      </c>
      <c r="AH379" s="84">
        <f t="shared" si="99"/>
        <v>0</v>
      </c>
      <c r="AI379" s="84">
        <f t="shared" si="99"/>
        <v>0</v>
      </c>
      <c r="AJ379" s="84">
        <f t="shared" si="99"/>
        <v>0</v>
      </c>
      <c r="AK379" s="84">
        <f t="shared" si="99"/>
        <v>0</v>
      </c>
      <c r="AL379" s="84">
        <f t="shared" si="99"/>
        <v>0</v>
      </c>
      <c r="AM379" s="84">
        <f t="shared" si="99"/>
        <v>0</v>
      </c>
      <c r="AN379" s="84">
        <f t="shared" si="99"/>
        <v>0</v>
      </c>
      <c r="AO379" s="84">
        <f t="shared" si="99"/>
        <v>0</v>
      </c>
      <c r="AP379" s="84">
        <f t="shared" si="99"/>
        <v>0</v>
      </c>
      <c r="AQ379" s="84">
        <f t="shared" si="99"/>
        <v>0</v>
      </c>
      <c r="AR379" s="84">
        <f t="shared" si="99"/>
        <v>0</v>
      </c>
      <c r="AS379" s="5"/>
      <c r="AT379" s="84">
        <f t="shared" si="96"/>
        <v>0</v>
      </c>
      <c r="AU379" s="84">
        <f t="shared" si="96"/>
        <v>0</v>
      </c>
      <c r="AV379" s="84">
        <f t="shared" si="96"/>
        <v>0</v>
      </c>
      <c r="AW379" s="84">
        <f t="shared" si="96"/>
        <v>0</v>
      </c>
      <c r="AX379" s="84">
        <f t="shared" si="96"/>
        <v>0</v>
      </c>
      <c r="AY379" s="84">
        <f t="shared" si="96"/>
        <v>0</v>
      </c>
      <c r="AZ379" s="84">
        <f t="shared" si="96"/>
        <v>0</v>
      </c>
      <c r="BA379" s="84">
        <f t="shared" si="96"/>
        <v>0</v>
      </c>
      <c r="BB379" s="84">
        <f t="shared" si="96"/>
        <v>0</v>
      </c>
      <c r="BC379" s="84">
        <f t="shared" si="96"/>
        <v>0</v>
      </c>
      <c r="BD379" s="5"/>
      <c r="BE379" s="5"/>
      <c r="BF379" s="5"/>
      <c r="BG379" s="5"/>
      <c r="BH379" s="5"/>
      <c r="BI379" s="5"/>
      <c r="BJ379" s="5"/>
    </row>
    <row r="380" spans="2:62" hidden="1">
      <c r="B380">
        <f t="shared" si="95"/>
        <v>815</v>
      </c>
      <c r="C380" t="str">
        <f t="shared" si="95"/>
        <v>RECOL.LECCIÓ</v>
      </c>
      <c r="D380" t="str">
        <f t="shared" si="95"/>
        <v>Preparació per recol.lecció col</v>
      </c>
      <c r="E380" s="82">
        <f t="shared" si="95"/>
        <v>2500</v>
      </c>
      <c r="F380" s="84">
        <f t="shared" ref="F380:AR386" si="100">IF($E$4&lt;$E380,$E$4/$E380*F145,F145)</f>
        <v>0</v>
      </c>
      <c r="G380" s="84">
        <f t="shared" si="100"/>
        <v>0</v>
      </c>
      <c r="H380" s="84">
        <f t="shared" si="100"/>
        <v>0</v>
      </c>
      <c r="I380" s="84">
        <f t="shared" si="100"/>
        <v>0</v>
      </c>
      <c r="J380" s="84">
        <f t="shared" si="100"/>
        <v>0</v>
      </c>
      <c r="K380" s="84">
        <f t="shared" si="100"/>
        <v>0</v>
      </c>
      <c r="L380" s="84">
        <f t="shared" si="100"/>
        <v>0</v>
      </c>
      <c r="M380" s="84">
        <f t="shared" si="100"/>
        <v>0</v>
      </c>
      <c r="N380" s="84">
        <f t="shared" si="100"/>
        <v>0</v>
      </c>
      <c r="O380" s="84">
        <f t="shared" si="100"/>
        <v>0</v>
      </c>
      <c r="P380" s="84">
        <f t="shared" si="100"/>
        <v>0</v>
      </c>
      <c r="Q380" s="84">
        <f t="shared" si="100"/>
        <v>0</v>
      </c>
      <c r="R380" s="84">
        <f t="shared" si="100"/>
        <v>0</v>
      </c>
      <c r="S380" s="84">
        <f t="shared" si="100"/>
        <v>0</v>
      </c>
      <c r="T380" s="84">
        <f t="shared" si="100"/>
        <v>0</v>
      </c>
      <c r="U380" s="84">
        <f t="shared" si="100"/>
        <v>0</v>
      </c>
      <c r="V380" s="84">
        <f t="shared" si="100"/>
        <v>0</v>
      </c>
      <c r="W380" s="84">
        <f t="shared" si="100"/>
        <v>0</v>
      </c>
      <c r="X380" s="84">
        <f t="shared" si="100"/>
        <v>0</v>
      </c>
      <c r="Y380" s="84">
        <f t="shared" si="100"/>
        <v>0</v>
      </c>
      <c r="Z380" s="84">
        <f t="shared" si="100"/>
        <v>0</v>
      </c>
      <c r="AA380" s="84">
        <f t="shared" si="100"/>
        <v>0</v>
      </c>
      <c r="AB380" s="84">
        <f t="shared" si="100"/>
        <v>0</v>
      </c>
      <c r="AC380" s="84">
        <f t="shared" si="100"/>
        <v>0</v>
      </c>
      <c r="AD380" s="84">
        <f t="shared" si="100"/>
        <v>0</v>
      </c>
      <c r="AE380" s="84">
        <f t="shared" si="100"/>
        <v>0</v>
      </c>
      <c r="AF380" s="84">
        <f t="shared" si="100"/>
        <v>0</v>
      </c>
      <c r="AG380" s="84">
        <f t="shared" si="100"/>
        <v>0</v>
      </c>
      <c r="AH380" s="84">
        <f t="shared" si="100"/>
        <v>0</v>
      </c>
      <c r="AI380" s="84">
        <f t="shared" si="100"/>
        <v>0</v>
      </c>
      <c r="AJ380" s="84">
        <f t="shared" si="100"/>
        <v>0</v>
      </c>
      <c r="AK380" s="84">
        <f t="shared" si="100"/>
        <v>0</v>
      </c>
      <c r="AL380" s="84">
        <f t="shared" si="100"/>
        <v>0</v>
      </c>
      <c r="AM380" s="84">
        <f t="shared" si="100"/>
        <v>0</v>
      </c>
      <c r="AN380" s="84">
        <f t="shared" si="100"/>
        <v>0</v>
      </c>
      <c r="AO380" s="84">
        <f t="shared" si="100"/>
        <v>0</v>
      </c>
      <c r="AP380" s="84">
        <f t="shared" si="100"/>
        <v>0</v>
      </c>
      <c r="AQ380" s="84">
        <f t="shared" si="99"/>
        <v>0</v>
      </c>
      <c r="AR380" s="84">
        <f t="shared" si="100"/>
        <v>0</v>
      </c>
      <c r="AS380" s="5"/>
      <c r="AT380" s="84">
        <f t="shared" si="96"/>
        <v>0</v>
      </c>
      <c r="AU380" s="84">
        <f t="shared" si="96"/>
        <v>0</v>
      </c>
      <c r="AV380" s="84">
        <f t="shared" si="96"/>
        <v>0</v>
      </c>
      <c r="AW380" s="84">
        <f t="shared" si="96"/>
        <v>0</v>
      </c>
      <c r="AX380" s="84">
        <f t="shared" si="96"/>
        <v>0</v>
      </c>
      <c r="AY380" s="84">
        <f t="shared" si="96"/>
        <v>0</v>
      </c>
      <c r="AZ380" s="84">
        <f t="shared" si="96"/>
        <v>0</v>
      </c>
      <c r="BA380" s="84">
        <f t="shared" si="96"/>
        <v>0</v>
      </c>
      <c r="BB380" s="84">
        <f t="shared" si="96"/>
        <v>0</v>
      </c>
      <c r="BC380" s="84">
        <f t="shared" si="96"/>
        <v>0</v>
      </c>
      <c r="BD380" s="5"/>
      <c r="BE380" s="5"/>
      <c r="BF380" s="5"/>
      <c r="BG380" s="5"/>
      <c r="BH380" s="5"/>
      <c r="BI380" s="5"/>
      <c r="BJ380" s="5"/>
    </row>
    <row r="381" spans="2:62" hidden="1">
      <c r="B381">
        <f t="shared" si="95"/>
        <v>825</v>
      </c>
      <c r="C381" t="str">
        <f t="shared" si="95"/>
        <v>RECOL.LECCIÓ</v>
      </c>
      <c r="D381" t="str">
        <f t="shared" si="95"/>
        <v>Preparació per recol.lecció bròcoli</v>
      </c>
      <c r="E381" s="82">
        <f t="shared" si="95"/>
        <v>2500</v>
      </c>
      <c r="F381" s="84">
        <f t="shared" si="100"/>
        <v>0</v>
      </c>
      <c r="G381" s="84">
        <f t="shared" si="100"/>
        <v>0</v>
      </c>
      <c r="H381" s="84">
        <f t="shared" si="100"/>
        <v>0</v>
      </c>
      <c r="I381" s="84">
        <f t="shared" si="100"/>
        <v>0</v>
      </c>
      <c r="J381" s="84">
        <f t="shared" si="100"/>
        <v>0</v>
      </c>
      <c r="K381" s="84">
        <f t="shared" si="100"/>
        <v>0</v>
      </c>
      <c r="L381" s="84">
        <f t="shared" si="100"/>
        <v>0</v>
      </c>
      <c r="M381" s="84">
        <f t="shared" si="100"/>
        <v>0</v>
      </c>
      <c r="N381" s="84">
        <f t="shared" si="100"/>
        <v>0</v>
      </c>
      <c r="O381" s="84">
        <f t="shared" si="100"/>
        <v>0</v>
      </c>
      <c r="P381" s="84">
        <f t="shared" si="100"/>
        <v>0</v>
      </c>
      <c r="Q381" s="84">
        <f t="shared" si="100"/>
        <v>0</v>
      </c>
      <c r="R381" s="84">
        <f t="shared" si="100"/>
        <v>0</v>
      </c>
      <c r="S381" s="84">
        <f t="shared" si="100"/>
        <v>0</v>
      </c>
      <c r="T381" s="84">
        <f t="shared" si="100"/>
        <v>0</v>
      </c>
      <c r="U381" s="84">
        <f t="shared" si="100"/>
        <v>0</v>
      </c>
      <c r="V381" s="84">
        <f t="shared" si="100"/>
        <v>0</v>
      </c>
      <c r="W381" s="84">
        <f t="shared" si="100"/>
        <v>0</v>
      </c>
      <c r="X381" s="84">
        <f t="shared" si="100"/>
        <v>0</v>
      </c>
      <c r="Y381" s="84">
        <f t="shared" si="100"/>
        <v>0</v>
      </c>
      <c r="Z381" s="84">
        <f t="shared" si="100"/>
        <v>0</v>
      </c>
      <c r="AA381" s="84">
        <f t="shared" si="100"/>
        <v>0</v>
      </c>
      <c r="AB381" s="84">
        <f t="shared" si="100"/>
        <v>0</v>
      </c>
      <c r="AC381" s="84">
        <f t="shared" si="100"/>
        <v>0</v>
      </c>
      <c r="AD381" s="84">
        <f t="shared" si="100"/>
        <v>0</v>
      </c>
      <c r="AE381" s="84">
        <f t="shared" si="100"/>
        <v>0</v>
      </c>
      <c r="AF381" s="84">
        <f t="shared" si="100"/>
        <v>0</v>
      </c>
      <c r="AG381" s="84">
        <f t="shared" si="100"/>
        <v>0</v>
      </c>
      <c r="AH381" s="84">
        <f t="shared" si="100"/>
        <v>0</v>
      </c>
      <c r="AI381" s="84">
        <f t="shared" si="100"/>
        <v>0</v>
      </c>
      <c r="AJ381" s="84">
        <f t="shared" si="100"/>
        <v>0</v>
      </c>
      <c r="AK381" s="84">
        <f t="shared" si="100"/>
        <v>0</v>
      </c>
      <c r="AL381" s="84">
        <f t="shared" si="100"/>
        <v>0</v>
      </c>
      <c r="AM381" s="84">
        <f t="shared" si="100"/>
        <v>0</v>
      </c>
      <c r="AN381" s="84">
        <f t="shared" si="100"/>
        <v>0</v>
      </c>
      <c r="AO381" s="84">
        <f t="shared" si="100"/>
        <v>0</v>
      </c>
      <c r="AP381" s="84">
        <f t="shared" si="100"/>
        <v>0</v>
      </c>
      <c r="AQ381" s="84">
        <f t="shared" si="99"/>
        <v>0</v>
      </c>
      <c r="AR381" s="84">
        <f t="shared" si="100"/>
        <v>0</v>
      </c>
      <c r="AS381" s="5"/>
      <c r="AT381" s="84">
        <f t="shared" si="96"/>
        <v>0</v>
      </c>
      <c r="AU381" s="84">
        <f t="shared" si="96"/>
        <v>0</v>
      </c>
      <c r="AV381" s="84">
        <f t="shared" si="96"/>
        <v>0</v>
      </c>
      <c r="AW381" s="84">
        <f t="shared" si="96"/>
        <v>0</v>
      </c>
      <c r="AX381" s="84">
        <f t="shared" si="96"/>
        <v>0</v>
      </c>
      <c r="AY381" s="84">
        <f t="shared" si="96"/>
        <v>0</v>
      </c>
      <c r="AZ381" s="84">
        <f t="shared" si="96"/>
        <v>0</v>
      </c>
      <c r="BA381" s="84">
        <f t="shared" si="96"/>
        <v>0</v>
      </c>
      <c r="BB381" s="84">
        <f t="shared" si="96"/>
        <v>0</v>
      </c>
      <c r="BC381" s="84">
        <f t="shared" si="96"/>
        <v>0</v>
      </c>
      <c r="BD381" s="5"/>
      <c r="BE381" s="5"/>
      <c r="BF381" s="5"/>
      <c r="BG381" s="5"/>
      <c r="BH381" s="5"/>
      <c r="BI381" s="5"/>
      <c r="BJ381" s="5"/>
    </row>
    <row r="382" spans="2:62" hidden="1">
      <c r="B382">
        <f t="shared" si="95"/>
        <v>835</v>
      </c>
      <c r="C382" t="str">
        <f t="shared" si="95"/>
        <v>RECOL.LECCIÓ</v>
      </c>
      <c r="D382" t="str">
        <f t="shared" si="95"/>
        <v>Preparació per recol.lecció calçot</v>
      </c>
      <c r="E382" s="82">
        <f t="shared" si="95"/>
        <v>2500</v>
      </c>
      <c r="F382" s="84">
        <f t="shared" si="100"/>
        <v>0</v>
      </c>
      <c r="G382" s="84">
        <f t="shared" si="100"/>
        <v>0</v>
      </c>
      <c r="H382" s="84">
        <f t="shared" si="100"/>
        <v>0</v>
      </c>
      <c r="I382" s="84">
        <f t="shared" si="100"/>
        <v>0</v>
      </c>
      <c r="J382" s="84">
        <f t="shared" si="100"/>
        <v>0</v>
      </c>
      <c r="K382" s="84">
        <f t="shared" si="100"/>
        <v>0</v>
      </c>
      <c r="L382" s="84">
        <f t="shared" si="100"/>
        <v>0</v>
      </c>
      <c r="M382" s="84">
        <f t="shared" si="100"/>
        <v>0</v>
      </c>
      <c r="N382" s="84">
        <f t="shared" si="100"/>
        <v>0</v>
      </c>
      <c r="O382" s="84">
        <f t="shared" si="100"/>
        <v>0</v>
      </c>
      <c r="P382" s="84">
        <f t="shared" si="100"/>
        <v>0</v>
      </c>
      <c r="Q382" s="84">
        <f t="shared" si="100"/>
        <v>0</v>
      </c>
      <c r="R382" s="84">
        <f t="shared" si="100"/>
        <v>0</v>
      </c>
      <c r="S382" s="84">
        <f t="shared" si="100"/>
        <v>0</v>
      </c>
      <c r="T382" s="84">
        <f t="shared" si="100"/>
        <v>0</v>
      </c>
      <c r="U382" s="84">
        <f t="shared" si="100"/>
        <v>0</v>
      </c>
      <c r="V382" s="84">
        <f t="shared" si="100"/>
        <v>0</v>
      </c>
      <c r="W382" s="84">
        <f t="shared" si="100"/>
        <v>0</v>
      </c>
      <c r="X382" s="84">
        <f t="shared" si="100"/>
        <v>0</v>
      </c>
      <c r="Y382" s="84">
        <f t="shared" si="100"/>
        <v>0</v>
      </c>
      <c r="Z382" s="84">
        <f t="shared" si="100"/>
        <v>0</v>
      </c>
      <c r="AA382" s="84">
        <f t="shared" si="100"/>
        <v>0</v>
      </c>
      <c r="AB382" s="84">
        <f t="shared" si="100"/>
        <v>0</v>
      </c>
      <c r="AC382" s="84">
        <f t="shared" si="100"/>
        <v>0</v>
      </c>
      <c r="AD382" s="84">
        <f t="shared" si="100"/>
        <v>0</v>
      </c>
      <c r="AE382" s="84">
        <f t="shared" si="100"/>
        <v>0</v>
      </c>
      <c r="AF382" s="84">
        <f t="shared" si="100"/>
        <v>0</v>
      </c>
      <c r="AG382" s="84">
        <f t="shared" si="100"/>
        <v>0</v>
      </c>
      <c r="AH382" s="84">
        <f t="shared" si="100"/>
        <v>0</v>
      </c>
      <c r="AI382" s="84">
        <f t="shared" si="100"/>
        <v>0</v>
      </c>
      <c r="AJ382" s="84">
        <f t="shared" si="100"/>
        <v>0</v>
      </c>
      <c r="AK382" s="84">
        <f t="shared" si="100"/>
        <v>0</v>
      </c>
      <c r="AL382" s="84">
        <f t="shared" si="100"/>
        <v>0</v>
      </c>
      <c r="AM382" s="84">
        <f t="shared" si="100"/>
        <v>0</v>
      </c>
      <c r="AN382" s="84">
        <f t="shared" si="100"/>
        <v>0</v>
      </c>
      <c r="AO382" s="84">
        <f t="shared" si="100"/>
        <v>0</v>
      </c>
      <c r="AP382" s="84">
        <f t="shared" si="100"/>
        <v>0</v>
      </c>
      <c r="AQ382" s="84">
        <f t="shared" si="99"/>
        <v>0</v>
      </c>
      <c r="AR382" s="84">
        <f t="shared" si="100"/>
        <v>0</v>
      </c>
      <c r="AS382" s="5"/>
      <c r="AT382" s="84">
        <f t="shared" si="96"/>
        <v>0</v>
      </c>
      <c r="AU382" s="84">
        <f t="shared" si="96"/>
        <v>0</v>
      </c>
      <c r="AV382" s="84">
        <f t="shared" si="96"/>
        <v>0</v>
      </c>
      <c r="AW382" s="84">
        <f t="shared" si="96"/>
        <v>0</v>
      </c>
      <c r="AX382" s="84">
        <f t="shared" si="96"/>
        <v>0</v>
      </c>
      <c r="AY382" s="84">
        <f t="shared" si="96"/>
        <v>0</v>
      </c>
      <c r="AZ382" s="84">
        <f t="shared" si="96"/>
        <v>0</v>
      </c>
      <c r="BA382" s="84">
        <f t="shared" si="96"/>
        <v>0</v>
      </c>
      <c r="BB382" s="84">
        <f t="shared" si="96"/>
        <v>0</v>
      </c>
      <c r="BC382" s="84">
        <f t="shared" si="96"/>
        <v>0</v>
      </c>
      <c r="BD382" s="5"/>
      <c r="BE382" s="5"/>
      <c r="BF382" s="5"/>
      <c r="BG382" s="5"/>
      <c r="BH382" s="5"/>
      <c r="BI382" s="5"/>
      <c r="BJ382" s="5"/>
    </row>
    <row r="383" spans="2:62" hidden="1">
      <c r="B383">
        <f t="shared" ref="B383:E387" si="101">+B148</f>
        <v>845</v>
      </c>
      <c r="C383" t="str">
        <f t="shared" si="101"/>
        <v>RECOL.LECCIÓ</v>
      </c>
      <c r="D383" t="str">
        <f t="shared" si="101"/>
        <v>Preparació per recol.lecció enciam</v>
      </c>
      <c r="E383" s="82">
        <f t="shared" si="101"/>
        <v>2500</v>
      </c>
      <c r="F383" s="84">
        <f t="shared" si="100"/>
        <v>0</v>
      </c>
      <c r="G383" s="84">
        <f t="shared" si="100"/>
        <v>0</v>
      </c>
      <c r="H383" s="84">
        <f t="shared" si="100"/>
        <v>0</v>
      </c>
      <c r="I383" s="84">
        <f t="shared" si="100"/>
        <v>0</v>
      </c>
      <c r="J383" s="84">
        <f t="shared" si="100"/>
        <v>0</v>
      </c>
      <c r="K383" s="84">
        <f t="shared" si="100"/>
        <v>0</v>
      </c>
      <c r="L383" s="84">
        <f t="shared" si="100"/>
        <v>0</v>
      </c>
      <c r="M383" s="84">
        <f t="shared" si="100"/>
        <v>0</v>
      </c>
      <c r="N383" s="84">
        <f t="shared" si="100"/>
        <v>0</v>
      </c>
      <c r="O383" s="84">
        <f t="shared" si="100"/>
        <v>0</v>
      </c>
      <c r="P383" s="84">
        <f t="shared" si="100"/>
        <v>0</v>
      </c>
      <c r="Q383" s="84">
        <f t="shared" si="100"/>
        <v>0</v>
      </c>
      <c r="R383" s="84">
        <f t="shared" si="100"/>
        <v>0</v>
      </c>
      <c r="S383" s="84">
        <f t="shared" si="100"/>
        <v>0</v>
      </c>
      <c r="T383" s="84">
        <f t="shared" si="100"/>
        <v>0</v>
      </c>
      <c r="U383" s="84">
        <f t="shared" si="100"/>
        <v>0</v>
      </c>
      <c r="V383" s="84">
        <f t="shared" si="100"/>
        <v>0</v>
      </c>
      <c r="W383" s="84">
        <f t="shared" si="100"/>
        <v>0</v>
      </c>
      <c r="X383" s="84">
        <f t="shared" si="100"/>
        <v>0</v>
      </c>
      <c r="Y383" s="84">
        <f t="shared" si="100"/>
        <v>0</v>
      </c>
      <c r="Z383" s="84">
        <f t="shared" si="100"/>
        <v>0</v>
      </c>
      <c r="AA383" s="84">
        <f t="shared" si="100"/>
        <v>0</v>
      </c>
      <c r="AB383" s="84">
        <f t="shared" si="100"/>
        <v>0</v>
      </c>
      <c r="AC383" s="84">
        <f t="shared" si="100"/>
        <v>0</v>
      </c>
      <c r="AD383" s="84">
        <f t="shared" si="100"/>
        <v>0</v>
      </c>
      <c r="AE383" s="84">
        <f t="shared" si="100"/>
        <v>0</v>
      </c>
      <c r="AF383" s="84">
        <f t="shared" si="100"/>
        <v>0</v>
      </c>
      <c r="AG383" s="84">
        <f t="shared" si="100"/>
        <v>0</v>
      </c>
      <c r="AH383" s="84">
        <f t="shared" si="100"/>
        <v>0</v>
      </c>
      <c r="AI383" s="84">
        <f t="shared" si="100"/>
        <v>0</v>
      </c>
      <c r="AJ383" s="84">
        <f t="shared" si="100"/>
        <v>0</v>
      </c>
      <c r="AK383" s="84">
        <f t="shared" si="100"/>
        <v>0</v>
      </c>
      <c r="AL383" s="84">
        <f t="shared" si="100"/>
        <v>0</v>
      </c>
      <c r="AM383" s="84">
        <f t="shared" si="100"/>
        <v>0</v>
      </c>
      <c r="AN383" s="84">
        <f t="shared" si="100"/>
        <v>0</v>
      </c>
      <c r="AO383" s="84">
        <f t="shared" si="100"/>
        <v>0</v>
      </c>
      <c r="AP383" s="84">
        <f t="shared" si="100"/>
        <v>0</v>
      </c>
      <c r="AQ383" s="84">
        <f t="shared" si="99"/>
        <v>0</v>
      </c>
      <c r="AR383" s="84">
        <f t="shared" si="100"/>
        <v>0</v>
      </c>
      <c r="AS383" s="5"/>
      <c r="AT383" s="84">
        <f t="shared" si="96"/>
        <v>0</v>
      </c>
      <c r="AU383" s="84">
        <f t="shared" si="96"/>
        <v>0</v>
      </c>
      <c r="AV383" s="84">
        <f t="shared" si="96"/>
        <v>0</v>
      </c>
      <c r="AW383" s="84">
        <f t="shared" si="96"/>
        <v>0</v>
      </c>
      <c r="AX383" s="84">
        <f t="shared" si="96"/>
        <v>0</v>
      </c>
      <c r="AY383" s="84">
        <f t="shared" si="96"/>
        <v>0</v>
      </c>
      <c r="AZ383" s="84">
        <f t="shared" si="96"/>
        <v>0</v>
      </c>
      <c r="BA383" s="84">
        <f t="shared" si="96"/>
        <v>0</v>
      </c>
      <c r="BB383" s="84">
        <f t="shared" si="96"/>
        <v>0</v>
      </c>
      <c r="BC383" s="84">
        <f t="shared" si="96"/>
        <v>0</v>
      </c>
      <c r="BD383" s="5"/>
      <c r="BE383" s="5"/>
      <c r="BF383" s="5"/>
      <c r="BG383" s="5"/>
      <c r="BH383" s="5"/>
      <c r="BI383" s="5"/>
      <c r="BJ383" s="5"/>
    </row>
    <row r="384" spans="2:62" hidden="1">
      <c r="B384">
        <f t="shared" si="101"/>
        <v>855</v>
      </c>
      <c r="C384" t="str">
        <f t="shared" si="101"/>
        <v>RECOL.LECCIÓ</v>
      </c>
      <c r="D384" t="str">
        <f t="shared" si="101"/>
        <v>Preparació per recol.lecció bledes a manats</v>
      </c>
      <c r="E384" s="82">
        <f t="shared" si="101"/>
        <v>2500</v>
      </c>
      <c r="F384" s="84">
        <f t="shared" si="100"/>
        <v>0</v>
      </c>
      <c r="G384" s="84">
        <f t="shared" si="100"/>
        <v>0</v>
      </c>
      <c r="H384" s="84">
        <f t="shared" si="100"/>
        <v>0</v>
      </c>
      <c r="I384" s="84">
        <f t="shared" si="100"/>
        <v>0</v>
      </c>
      <c r="J384" s="84">
        <f t="shared" si="100"/>
        <v>0</v>
      </c>
      <c r="K384" s="84">
        <f t="shared" si="100"/>
        <v>0</v>
      </c>
      <c r="L384" s="84">
        <f t="shared" si="100"/>
        <v>0</v>
      </c>
      <c r="M384" s="84">
        <f t="shared" si="100"/>
        <v>0</v>
      </c>
      <c r="N384" s="84">
        <f t="shared" si="100"/>
        <v>0</v>
      </c>
      <c r="O384" s="84">
        <f t="shared" si="100"/>
        <v>0</v>
      </c>
      <c r="P384" s="84">
        <f t="shared" si="100"/>
        <v>0</v>
      </c>
      <c r="Q384" s="84">
        <f t="shared" si="100"/>
        <v>0</v>
      </c>
      <c r="R384" s="84">
        <f t="shared" si="100"/>
        <v>0</v>
      </c>
      <c r="S384" s="84">
        <f t="shared" si="100"/>
        <v>0</v>
      </c>
      <c r="T384" s="84">
        <f t="shared" si="100"/>
        <v>0</v>
      </c>
      <c r="U384" s="84">
        <f t="shared" si="100"/>
        <v>0</v>
      </c>
      <c r="V384" s="84">
        <f t="shared" si="100"/>
        <v>0</v>
      </c>
      <c r="W384" s="84">
        <f t="shared" si="100"/>
        <v>0</v>
      </c>
      <c r="X384" s="84">
        <f t="shared" si="100"/>
        <v>0</v>
      </c>
      <c r="Y384" s="84">
        <f t="shared" si="100"/>
        <v>0</v>
      </c>
      <c r="Z384" s="84">
        <f t="shared" si="100"/>
        <v>0</v>
      </c>
      <c r="AA384" s="84">
        <f t="shared" si="100"/>
        <v>0</v>
      </c>
      <c r="AB384" s="84">
        <f t="shared" si="100"/>
        <v>0</v>
      </c>
      <c r="AC384" s="84">
        <f t="shared" si="100"/>
        <v>0</v>
      </c>
      <c r="AD384" s="84">
        <f t="shared" si="100"/>
        <v>0</v>
      </c>
      <c r="AE384" s="84">
        <f t="shared" si="100"/>
        <v>0</v>
      </c>
      <c r="AF384" s="84">
        <f t="shared" si="100"/>
        <v>0</v>
      </c>
      <c r="AG384" s="84">
        <f t="shared" si="100"/>
        <v>0</v>
      </c>
      <c r="AH384" s="84">
        <f t="shared" si="100"/>
        <v>0</v>
      </c>
      <c r="AI384" s="84">
        <f t="shared" si="100"/>
        <v>0</v>
      </c>
      <c r="AJ384" s="84">
        <f t="shared" si="100"/>
        <v>0</v>
      </c>
      <c r="AK384" s="84">
        <f t="shared" si="100"/>
        <v>0</v>
      </c>
      <c r="AL384" s="84">
        <f t="shared" si="100"/>
        <v>0</v>
      </c>
      <c r="AM384" s="84">
        <f t="shared" si="100"/>
        <v>0</v>
      </c>
      <c r="AN384" s="84">
        <f t="shared" si="100"/>
        <v>0</v>
      </c>
      <c r="AO384" s="84">
        <f t="shared" si="100"/>
        <v>0</v>
      </c>
      <c r="AP384" s="84">
        <f t="shared" si="100"/>
        <v>0</v>
      </c>
      <c r="AQ384" s="84">
        <f t="shared" si="99"/>
        <v>0</v>
      </c>
      <c r="AR384" s="84">
        <f t="shared" si="100"/>
        <v>0</v>
      </c>
      <c r="AS384" s="5"/>
      <c r="AT384" s="84">
        <f t="shared" si="96"/>
        <v>0</v>
      </c>
      <c r="AU384" s="84">
        <f t="shared" si="96"/>
        <v>0</v>
      </c>
      <c r="AV384" s="84">
        <f t="shared" si="96"/>
        <v>0</v>
      </c>
      <c r="AW384" s="84">
        <f t="shared" si="96"/>
        <v>0</v>
      </c>
      <c r="AX384" s="84">
        <f t="shared" si="96"/>
        <v>0</v>
      </c>
      <c r="AY384" s="84">
        <f t="shared" si="96"/>
        <v>0</v>
      </c>
      <c r="AZ384" s="84">
        <f t="shared" si="96"/>
        <v>0</v>
      </c>
      <c r="BA384" s="84">
        <f t="shared" si="96"/>
        <v>0</v>
      </c>
      <c r="BB384" s="84">
        <f t="shared" si="96"/>
        <v>0</v>
      </c>
      <c r="BC384" s="84">
        <f t="shared" si="96"/>
        <v>0</v>
      </c>
      <c r="BD384" s="5"/>
      <c r="BE384" s="5"/>
      <c r="BF384" s="5"/>
      <c r="BG384" s="5"/>
      <c r="BH384" s="5"/>
      <c r="BI384" s="5"/>
      <c r="BJ384" s="5"/>
    </row>
    <row r="385" spans="2:62" hidden="1">
      <c r="B385">
        <f t="shared" si="101"/>
        <v>865</v>
      </c>
      <c r="C385" t="str">
        <f t="shared" si="101"/>
        <v>RECOL.LECCIÓ</v>
      </c>
      <c r="D385" t="str">
        <f t="shared" si="101"/>
        <v>Preparació per recol.lecció bledes</v>
      </c>
      <c r="E385" s="82">
        <f t="shared" si="101"/>
        <v>2500</v>
      </c>
      <c r="F385" s="84">
        <f t="shared" si="100"/>
        <v>0</v>
      </c>
      <c r="G385" s="84">
        <f t="shared" si="100"/>
        <v>0</v>
      </c>
      <c r="H385" s="84">
        <f t="shared" si="100"/>
        <v>0</v>
      </c>
      <c r="I385" s="84">
        <f t="shared" si="100"/>
        <v>0</v>
      </c>
      <c r="J385" s="84">
        <f t="shared" si="100"/>
        <v>0</v>
      </c>
      <c r="K385" s="84">
        <f t="shared" si="100"/>
        <v>0</v>
      </c>
      <c r="L385" s="84">
        <f t="shared" si="100"/>
        <v>0</v>
      </c>
      <c r="M385" s="84">
        <f t="shared" si="100"/>
        <v>0</v>
      </c>
      <c r="N385" s="84">
        <f t="shared" si="100"/>
        <v>0</v>
      </c>
      <c r="O385" s="84">
        <f t="shared" si="100"/>
        <v>0</v>
      </c>
      <c r="P385" s="84">
        <f t="shared" si="100"/>
        <v>0</v>
      </c>
      <c r="Q385" s="84">
        <f t="shared" si="100"/>
        <v>0</v>
      </c>
      <c r="R385" s="84">
        <f t="shared" si="100"/>
        <v>0</v>
      </c>
      <c r="S385" s="84">
        <f t="shared" si="100"/>
        <v>0</v>
      </c>
      <c r="T385" s="84">
        <f t="shared" si="100"/>
        <v>0</v>
      </c>
      <c r="U385" s="84">
        <f t="shared" si="100"/>
        <v>0</v>
      </c>
      <c r="V385" s="84">
        <f t="shared" si="100"/>
        <v>0</v>
      </c>
      <c r="W385" s="84">
        <f t="shared" si="100"/>
        <v>0</v>
      </c>
      <c r="X385" s="84">
        <f t="shared" si="100"/>
        <v>0</v>
      </c>
      <c r="Y385" s="84">
        <f t="shared" si="100"/>
        <v>0</v>
      </c>
      <c r="Z385" s="84">
        <f t="shared" si="100"/>
        <v>0</v>
      </c>
      <c r="AA385" s="84">
        <f t="shared" si="100"/>
        <v>0</v>
      </c>
      <c r="AB385" s="84">
        <f t="shared" si="100"/>
        <v>0</v>
      </c>
      <c r="AC385" s="84">
        <f t="shared" si="100"/>
        <v>0</v>
      </c>
      <c r="AD385" s="84">
        <f t="shared" si="100"/>
        <v>0</v>
      </c>
      <c r="AE385" s="84">
        <f t="shared" si="100"/>
        <v>0</v>
      </c>
      <c r="AF385" s="84">
        <f t="shared" si="100"/>
        <v>0</v>
      </c>
      <c r="AG385" s="84">
        <f t="shared" si="100"/>
        <v>0</v>
      </c>
      <c r="AH385" s="84">
        <f t="shared" si="100"/>
        <v>0</v>
      </c>
      <c r="AI385" s="84">
        <f t="shared" si="100"/>
        <v>0</v>
      </c>
      <c r="AJ385" s="84">
        <f t="shared" si="100"/>
        <v>0</v>
      </c>
      <c r="AK385" s="84">
        <f t="shared" si="100"/>
        <v>0</v>
      </c>
      <c r="AL385" s="84">
        <f t="shared" si="100"/>
        <v>0</v>
      </c>
      <c r="AM385" s="84">
        <f t="shared" si="100"/>
        <v>0</v>
      </c>
      <c r="AN385" s="84">
        <f t="shared" si="100"/>
        <v>0</v>
      </c>
      <c r="AO385" s="84">
        <f t="shared" si="100"/>
        <v>0</v>
      </c>
      <c r="AP385" s="84">
        <f t="shared" si="100"/>
        <v>0</v>
      </c>
      <c r="AQ385" s="84">
        <f t="shared" si="99"/>
        <v>0</v>
      </c>
      <c r="AR385" s="84">
        <f t="shared" si="100"/>
        <v>0</v>
      </c>
      <c r="AS385" s="5"/>
      <c r="AT385" s="84">
        <f t="shared" ref="AT385:BC387" si="102">IF($E$4&lt;$E385,$E$4/$E385*AT150,AT150)</f>
        <v>0</v>
      </c>
      <c r="AU385" s="84">
        <f t="shared" si="102"/>
        <v>0</v>
      </c>
      <c r="AV385" s="84">
        <f t="shared" si="102"/>
        <v>0</v>
      </c>
      <c r="AW385" s="84">
        <f t="shared" si="102"/>
        <v>0</v>
      </c>
      <c r="AX385" s="84">
        <f t="shared" si="102"/>
        <v>0</v>
      </c>
      <c r="AY385" s="84">
        <f t="shared" si="102"/>
        <v>0</v>
      </c>
      <c r="AZ385" s="84">
        <f t="shared" si="102"/>
        <v>0</v>
      </c>
      <c r="BA385" s="84">
        <f t="shared" si="102"/>
        <v>0</v>
      </c>
      <c r="BB385" s="84">
        <f t="shared" si="102"/>
        <v>0</v>
      </c>
      <c r="BC385" s="84">
        <f t="shared" si="102"/>
        <v>0</v>
      </c>
      <c r="BD385" s="5"/>
      <c r="BE385" s="5"/>
      <c r="BF385" s="5"/>
      <c r="BG385" s="5"/>
      <c r="BH385" s="5"/>
      <c r="BI385" s="5"/>
      <c r="BJ385" s="5"/>
    </row>
    <row r="386" spans="2:62" hidden="1">
      <c r="B386">
        <f t="shared" si="101"/>
        <v>875</v>
      </c>
      <c r="C386" t="str">
        <f t="shared" si="101"/>
        <v>RECOL.LECCIÓ</v>
      </c>
      <c r="D386" t="str">
        <f t="shared" si="101"/>
        <v>Preparació per recol.lecció tomàquet</v>
      </c>
      <c r="E386" s="82">
        <f t="shared" si="101"/>
        <v>2500</v>
      </c>
      <c r="F386" s="84">
        <f t="shared" si="100"/>
        <v>0</v>
      </c>
      <c r="G386" s="84">
        <f t="shared" si="100"/>
        <v>0</v>
      </c>
      <c r="H386" s="84">
        <f t="shared" si="100"/>
        <v>0</v>
      </c>
      <c r="I386" s="84">
        <f t="shared" si="100"/>
        <v>0</v>
      </c>
      <c r="J386" s="84">
        <f t="shared" si="100"/>
        <v>0</v>
      </c>
      <c r="K386" s="84">
        <f t="shared" si="100"/>
        <v>0</v>
      </c>
      <c r="L386" s="84">
        <f t="shared" si="100"/>
        <v>0</v>
      </c>
      <c r="M386" s="84">
        <f t="shared" si="100"/>
        <v>0</v>
      </c>
      <c r="N386" s="84">
        <f t="shared" si="100"/>
        <v>0</v>
      </c>
      <c r="O386" s="84">
        <f t="shared" si="100"/>
        <v>0</v>
      </c>
      <c r="P386" s="84">
        <f t="shared" si="100"/>
        <v>0</v>
      </c>
      <c r="Q386" s="84">
        <f t="shared" si="100"/>
        <v>0</v>
      </c>
      <c r="R386" s="84">
        <f t="shared" si="100"/>
        <v>0</v>
      </c>
      <c r="S386" s="84">
        <f t="shared" si="100"/>
        <v>0</v>
      </c>
      <c r="T386" s="84">
        <f t="shared" si="100"/>
        <v>0</v>
      </c>
      <c r="U386" s="84">
        <f t="shared" si="100"/>
        <v>0</v>
      </c>
      <c r="V386" s="84">
        <f t="shared" si="100"/>
        <v>0</v>
      </c>
      <c r="W386" s="84">
        <f t="shared" si="100"/>
        <v>0</v>
      </c>
      <c r="X386" s="84">
        <f t="shared" si="100"/>
        <v>0</v>
      </c>
      <c r="Y386" s="84">
        <f t="shared" si="100"/>
        <v>0</v>
      </c>
      <c r="Z386" s="84">
        <f t="shared" si="100"/>
        <v>0</v>
      </c>
      <c r="AA386" s="84">
        <f t="shared" si="100"/>
        <v>0</v>
      </c>
      <c r="AB386" s="84">
        <f t="shared" si="100"/>
        <v>0</v>
      </c>
      <c r="AC386" s="84">
        <f t="shared" si="100"/>
        <v>0</v>
      </c>
      <c r="AD386" s="84">
        <f t="shared" si="100"/>
        <v>0</v>
      </c>
      <c r="AE386" s="84">
        <f t="shared" si="100"/>
        <v>0</v>
      </c>
      <c r="AF386" s="84">
        <f t="shared" si="100"/>
        <v>0</v>
      </c>
      <c r="AG386" s="84">
        <f t="shared" ref="AG386:AR386" si="103">IF($E$4&lt;$E386,$E$4/$E386*AG151,AG151)</f>
        <v>0</v>
      </c>
      <c r="AH386" s="84">
        <f t="shared" si="103"/>
        <v>0</v>
      </c>
      <c r="AI386" s="84">
        <f t="shared" si="103"/>
        <v>0</v>
      </c>
      <c r="AJ386" s="84">
        <f t="shared" si="103"/>
        <v>0</v>
      </c>
      <c r="AK386" s="84">
        <f t="shared" si="103"/>
        <v>0</v>
      </c>
      <c r="AL386" s="84">
        <f t="shared" si="103"/>
        <v>0</v>
      </c>
      <c r="AM386" s="84">
        <f t="shared" si="103"/>
        <v>0</v>
      </c>
      <c r="AN386" s="84">
        <f t="shared" si="103"/>
        <v>0</v>
      </c>
      <c r="AO386" s="84">
        <f t="shared" si="103"/>
        <v>0</v>
      </c>
      <c r="AP386" s="84">
        <f t="shared" si="103"/>
        <v>0</v>
      </c>
      <c r="AQ386" s="84">
        <f t="shared" si="99"/>
        <v>0</v>
      </c>
      <c r="AR386" s="84">
        <f t="shared" si="103"/>
        <v>0</v>
      </c>
      <c r="AS386" s="5"/>
      <c r="AT386" s="84">
        <f t="shared" si="102"/>
        <v>0</v>
      </c>
      <c r="AU386" s="84">
        <f t="shared" si="102"/>
        <v>0</v>
      </c>
      <c r="AV386" s="84">
        <f t="shared" si="102"/>
        <v>0</v>
      </c>
      <c r="AW386" s="84">
        <f t="shared" si="102"/>
        <v>0</v>
      </c>
      <c r="AX386" s="84">
        <f t="shared" si="102"/>
        <v>0</v>
      </c>
      <c r="AY386" s="84">
        <f t="shared" si="102"/>
        <v>0</v>
      </c>
      <c r="AZ386" s="84">
        <f t="shared" si="102"/>
        <v>0</v>
      </c>
      <c r="BA386" s="84">
        <f t="shared" si="102"/>
        <v>0</v>
      </c>
      <c r="BB386" s="84">
        <f t="shared" si="102"/>
        <v>0</v>
      </c>
      <c r="BC386" s="84">
        <f t="shared" si="102"/>
        <v>0</v>
      </c>
      <c r="BD386" s="5"/>
      <c r="BE386" s="5"/>
      <c r="BF386" s="5"/>
      <c r="BG386" s="5"/>
      <c r="BH386" s="5"/>
      <c r="BI386" s="5"/>
      <c r="BJ386" s="5"/>
    </row>
    <row r="387" spans="2:62" hidden="1">
      <c r="B387">
        <f t="shared" si="101"/>
        <v>885</v>
      </c>
      <c r="C387" t="str">
        <f t="shared" si="101"/>
        <v>RECOL.LECCIÓ</v>
      </c>
      <c r="D387" t="str">
        <f t="shared" si="101"/>
        <v>Preparació per recol.lecció carbassa</v>
      </c>
      <c r="E387" s="82">
        <f t="shared" si="101"/>
        <v>2500</v>
      </c>
      <c r="F387" s="84">
        <f t="shared" ref="F387:AR387" si="104">IF($E$4&lt;$E387,$E$4/$E387*F152,F152)</f>
        <v>0</v>
      </c>
      <c r="G387" s="84">
        <f t="shared" si="104"/>
        <v>0</v>
      </c>
      <c r="H387" s="84">
        <f t="shared" si="104"/>
        <v>0</v>
      </c>
      <c r="I387" s="84">
        <f t="shared" si="104"/>
        <v>0</v>
      </c>
      <c r="J387" s="84">
        <f t="shared" si="104"/>
        <v>0</v>
      </c>
      <c r="K387" s="84">
        <f t="shared" si="104"/>
        <v>0</v>
      </c>
      <c r="L387" s="84">
        <f t="shared" si="104"/>
        <v>0</v>
      </c>
      <c r="M387" s="84">
        <f t="shared" si="104"/>
        <v>0</v>
      </c>
      <c r="N387" s="84">
        <f t="shared" si="104"/>
        <v>0</v>
      </c>
      <c r="O387" s="84">
        <f t="shared" si="104"/>
        <v>0</v>
      </c>
      <c r="P387" s="84">
        <f t="shared" si="104"/>
        <v>0</v>
      </c>
      <c r="Q387" s="84">
        <f t="shared" si="104"/>
        <v>0</v>
      </c>
      <c r="R387" s="84">
        <f t="shared" si="104"/>
        <v>0</v>
      </c>
      <c r="S387" s="84">
        <f t="shared" si="104"/>
        <v>0</v>
      </c>
      <c r="T387" s="84">
        <f t="shared" si="104"/>
        <v>0</v>
      </c>
      <c r="U387" s="84">
        <f t="shared" si="104"/>
        <v>0</v>
      </c>
      <c r="V387" s="84">
        <f t="shared" si="104"/>
        <v>0</v>
      </c>
      <c r="W387" s="84">
        <f t="shared" si="104"/>
        <v>0</v>
      </c>
      <c r="X387" s="84">
        <f t="shared" si="104"/>
        <v>0</v>
      </c>
      <c r="Y387" s="84">
        <f t="shared" si="104"/>
        <v>0</v>
      </c>
      <c r="Z387" s="84">
        <f t="shared" si="104"/>
        <v>0</v>
      </c>
      <c r="AA387" s="84">
        <f t="shared" si="104"/>
        <v>0</v>
      </c>
      <c r="AB387" s="84">
        <f t="shared" si="104"/>
        <v>0</v>
      </c>
      <c r="AC387" s="84">
        <f t="shared" si="104"/>
        <v>0</v>
      </c>
      <c r="AD387" s="84">
        <f t="shared" si="104"/>
        <v>0</v>
      </c>
      <c r="AE387" s="84">
        <f t="shared" si="104"/>
        <v>0</v>
      </c>
      <c r="AF387" s="84">
        <f t="shared" si="104"/>
        <v>0</v>
      </c>
      <c r="AG387" s="84">
        <f t="shared" si="104"/>
        <v>0</v>
      </c>
      <c r="AH387" s="84">
        <f t="shared" si="104"/>
        <v>0</v>
      </c>
      <c r="AI387" s="84">
        <f t="shared" si="104"/>
        <v>0</v>
      </c>
      <c r="AJ387" s="84">
        <f t="shared" si="104"/>
        <v>0</v>
      </c>
      <c r="AK387" s="84">
        <f t="shared" si="104"/>
        <v>0</v>
      </c>
      <c r="AL387" s="84">
        <f t="shared" si="104"/>
        <v>0</v>
      </c>
      <c r="AM387" s="84">
        <f t="shared" si="104"/>
        <v>0</v>
      </c>
      <c r="AN387" s="84">
        <f t="shared" si="104"/>
        <v>0</v>
      </c>
      <c r="AO387" s="84">
        <f t="shared" si="104"/>
        <v>0</v>
      </c>
      <c r="AP387" s="84">
        <f t="shared" si="104"/>
        <v>0</v>
      </c>
      <c r="AQ387" s="84">
        <f t="shared" si="99"/>
        <v>0</v>
      </c>
      <c r="AR387" s="84">
        <f t="shared" si="104"/>
        <v>0</v>
      </c>
      <c r="AS387" s="5"/>
      <c r="AT387" s="84">
        <f t="shared" si="102"/>
        <v>0</v>
      </c>
      <c r="AU387" s="84">
        <f t="shared" si="102"/>
        <v>0</v>
      </c>
      <c r="AV387" s="84">
        <f t="shared" si="102"/>
        <v>0</v>
      </c>
      <c r="AW387" s="84">
        <f t="shared" si="102"/>
        <v>0</v>
      </c>
      <c r="AX387" s="84">
        <f t="shared" si="102"/>
        <v>0</v>
      </c>
      <c r="AY387" s="84">
        <f t="shared" si="102"/>
        <v>0</v>
      </c>
      <c r="AZ387" s="84">
        <f t="shared" si="102"/>
        <v>0</v>
      </c>
      <c r="BA387" s="84">
        <f t="shared" si="102"/>
        <v>0</v>
      </c>
      <c r="BB387" s="84">
        <f t="shared" si="102"/>
        <v>0</v>
      </c>
      <c r="BC387" s="84">
        <f t="shared" si="102"/>
        <v>0</v>
      </c>
      <c r="BD387" s="5"/>
      <c r="BE387" s="5"/>
      <c r="BF387" s="5"/>
      <c r="BG387" s="5"/>
      <c r="BH387" s="5"/>
      <c r="BI387" s="5"/>
      <c r="BJ387" s="5"/>
    </row>
    <row r="388" spans="2:62" hidden="1">
      <c r="D388" s="85" t="s">
        <v>115</v>
      </c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  <c r="AA388" s="5"/>
      <c r="AB388" s="5"/>
      <c r="AC388" s="5"/>
      <c r="AD388" s="5"/>
      <c r="AE388" s="5"/>
      <c r="AF388" s="5"/>
      <c r="AG388" s="5"/>
      <c r="AH388" s="5"/>
      <c r="AI388" s="5"/>
      <c r="AJ388" s="5"/>
      <c r="AK388" s="5"/>
      <c r="AL388" s="5"/>
      <c r="AM388" s="5"/>
      <c r="AN388" s="5"/>
      <c r="AO388" s="5"/>
      <c r="AP388" s="5"/>
      <c r="AQ388" s="5"/>
      <c r="AR388" s="5"/>
      <c r="AS388" s="5"/>
      <c r="AT388" s="5"/>
      <c r="AU388" s="5"/>
      <c r="AV388" s="5"/>
      <c r="AW388" s="5"/>
      <c r="AX388" s="5"/>
      <c r="AY388" s="5"/>
      <c r="AZ388" s="5"/>
      <c r="BA388" s="5"/>
      <c r="BB388" s="5"/>
      <c r="BC388" s="5"/>
      <c r="BD388" s="5"/>
      <c r="BE388" s="5"/>
      <c r="BF388" s="5"/>
      <c r="BG388" s="5"/>
      <c r="BH388" s="5"/>
      <c r="BI388" s="5"/>
      <c r="BJ388" s="5"/>
    </row>
    <row r="389" spans="2:62" hidden="1">
      <c r="D389" s="29">
        <v>0</v>
      </c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  <c r="AA389" s="5"/>
      <c r="AB389" s="5"/>
      <c r="AC389" s="5"/>
      <c r="AD389" s="5"/>
      <c r="AE389" s="5"/>
      <c r="AF389" s="5"/>
      <c r="AG389" s="5"/>
      <c r="AH389" s="5"/>
      <c r="AI389" s="5"/>
      <c r="AJ389" s="5"/>
      <c r="AK389" s="5"/>
      <c r="AL389" s="5"/>
      <c r="AM389" s="5"/>
      <c r="AN389" s="5"/>
      <c r="AO389" s="5"/>
      <c r="AP389" s="5"/>
      <c r="AQ389" s="5"/>
      <c r="AR389" s="5"/>
      <c r="AS389" s="5"/>
      <c r="AT389" s="5"/>
      <c r="AU389" s="5"/>
      <c r="AV389" s="5"/>
      <c r="AW389" s="5"/>
      <c r="AX389" s="5"/>
      <c r="AY389" s="5"/>
      <c r="AZ389" s="5"/>
      <c r="BA389" s="5"/>
      <c r="BB389" s="5"/>
      <c r="BC389" s="5"/>
      <c r="BD389" s="5"/>
      <c r="BE389" s="5"/>
      <c r="BF389" s="5"/>
      <c r="BG389" s="5"/>
      <c r="BH389" s="5"/>
      <c r="BI389" s="5"/>
      <c r="BJ389" s="5"/>
    </row>
    <row r="390" spans="2:62" hidden="1"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  <c r="AA390" s="5"/>
      <c r="AB390" s="5"/>
      <c r="AC390" s="5"/>
      <c r="AD390" s="5"/>
      <c r="AE390" s="5"/>
      <c r="AF390" s="5"/>
      <c r="AG390" s="5"/>
      <c r="AH390" s="5"/>
      <c r="AI390" s="5"/>
      <c r="AJ390" s="5"/>
      <c r="AK390" s="5"/>
      <c r="AL390" s="5"/>
      <c r="AM390" s="5"/>
      <c r="AN390" s="5"/>
      <c r="AO390" s="5"/>
      <c r="AP390" s="5"/>
      <c r="AQ390" s="5"/>
      <c r="AR390" s="5"/>
      <c r="AS390" s="5"/>
      <c r="AT390" s="5"/>
      <c r="AU390" s="5"/>
      <c r="AV390" s="5"/>
      <c r="AW390" s="5"/>
      <c r="AX390" s="5"/>
      <c r="AY390" s="5"/>
      <c r="AZ390" s="5"/>
      <c r="BA390" s="5"/>
      <c r="BB390" s="5"/>
      <c r="BC390" s="5"/>
      <c r="BD390" s="5"/>
      <c r="BE390" s="5"/>
      <c r="BF390" s="5"/>
      <c r="BG390" s="5"/>
      <c r="BH390" s="5"/>
      <c r="BI390" s="5"/>
      <c r="BJ390" s="5"/>
    </row>
    <row r="391" spans="2:62" hidden="1"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  <c r="AA391" s="5"/>
      <c r="AB391" s="5"/>
      <c r="AC391" s="5"/>
      <c r="AD391" s="5"/>
      <c r="AE391" s="5"/>
      <c r="AF391" s="5"/>
      <c r="AG391" s="5"/>
      <c r="AH391" s="5"/>
      <c r="AI391" s="5"/>
      <c r="AJ391" s="5"/>
      <c r="AK391" s="5"/>
      <c r="AL391" s="5"/>
      <c r="AM391" s="5"/>
      <c r="AN391" s="5"/>
      <c r="AO391" s="5"/>
      <c r="AP391" s="5"/>
      <c r="AQ391" s="5"/>
      <c r="AR391" s="5"/>
      <c r="AS391" s="5"/>
      <c r="AT391" s="5"/>
      <c r="AU391" s="5"/>
      <c r="AV391" s="5"/>
      <c r="AW391" s="5"/>
      <c r="AX391" s="5"/>
      <c r="AY391" s="5"/>
      <c r="AZ391" s="5"/>
      <c r="BA391" s="5"/>
      <c r="BB391" s="5"/>
      <c r="BC391" s="5"/>
      <c r="BD391" s="5"/>
      <c r="BE391" s="5"/>
      <c r="BF391" s="5"/>
      <c r="BG391" s="5"/>
      <c r="BH391" s="5"/>
      <c r="BI391" s="5"/>
      <c r="BJ391" s="5"/>
    </row>
    <row r="392" spans="2:62" hidden="1">
      <c r="D392" s="3" t="str">
        <f>CONCATENATE("Calendari de costos de les operacions (preparació inclosa): ",E3)</f>
        <v>Calendari de costos de les operacions (preparació inclosa): Bledes</v>
      </c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  <c r="AA392" s="5"/>
      <c r="AB392" s="5"/>
      <c r="AC392" s="5"/>
      <c r="AD392" s="5"/>
      <c r="AE392" s="5"/>
      <c r="AF392" s="5"/>
      <c r="AG392" s="5"/>
      <c r="AH392" s="5"/>
      <c r="AI392" s="5"/>
      <c r="AJ392" s="5"/>
      <c r="AK392" s="5"/>
      <c r="AL392" s="5"/>
      <c r="AM392" s="5"/>
      <c r="AN392" s="5"/>
      <c r="AO392" s="5"/>
      <c r="AP392" s="5"/>
      <c r="AQ392" s="5"/>
      <c r="AR392" s="5"/>
      <c r="AS392" s="5"/>
      <c r="AT392" s="5"/>
      <c r="AU392" s="5"/>
      <c r="AV392" s="5"/>
      <c r="AW392" s="5"/>
      <c r="AX392" s="5"/>
      <c r="AY392" s="5"/>
      <c r="AZ392" s="5"/>
      <c r="BA392" s="5"/>
      <c r="BB392" s="5"/>
      <c r="BC392" s="5"/>
      <c r="BD392" s="5"/>
      <c r="BE392" s="5"/>
      <c r="BF392" s="5"/>
      <c r="BG392" s="5"/>
      <c r="BH392" s="5"/>
      <c r="BI392" s="5"/>
      <c r="BJ392" s="5"/>
    </row>
    <row r="393" spans="2:62" hidden="1">
      <c r="D393" s="1"/>
      <c r="F393" s="1"/>
      <c r="G393" s="1"/>
      <c r="Q393" s="5"/>
      <c r="R393" s="5"/>
      <c r="S393" s="5"/>
      <c r="T393" s="5"/>
      <c r="U393" s="5"/>
      <c r="V393" s="5"/>
      <c r="W393" s="5"/>
      <c r="X393" s="5"/>
      <c r="Y393" s="5"/>
      <c r="Z393" s="5"/>
      <c r="AA393" s="5"/>
      <c r="AB393" s="5"/>
      <c r="AC393" s="5"/>
      <c r="AD393" s="5"/>
      <c r="AE393" s="5"/>
      <c r="AF393" s="5"/>
      <c r="AG393" s="5"/>
      <c r="AH393" s="5"/>
      <c r="AI393" s="5"/>
      <c r="AJ393" s="5"/>
      <c r="AK393" s="5"/>
      <c r="AL393" s="5"/>
      <c r="AM393" s="5"/>
      <c r="AN393" s="5"/>
      <c r="AO393" s="5"/>
      <c r="AP393" s="5"/>
      <c r="AQ393" s="5"/>
      <c r="AR393" s="5"/>
      <c r="AS393" s="5"/>
      <c r="AT393" s="5"/>
      <c r="AU393" s="5"/>
      <c r="AV393" s="5"/>
      <c r="AW393" s="5"/>
      <c r="AX393" s="5"/>
      <c r="AY393" s="5"/>
      <c r="AZ393" s="5"/>
      <c r="BA393" s="5"/>
      <c r="BB393" s="5"/>
      <c r="BC393" s="5"/>
      <c r="BD393" s="5"/>
      <c r="BE393" s="5"/>
      <c r="BF393" s="5"/>
      <c r="BG393" s="5"/>
      <c r="BH393" s="5"/>
      <c r="BI393" s="5"/>
      <c r="BJ393" s="5"/>
    </row>
    <row r="394" spans="2:62" hidden="1">
      <c r="Q394" s="5"/>
      <c r="R394" s="5"/>
      <c r="S394" s="5"/>
      <c r="T394" s="5"/>
      <c r="U394" s="5"/>
      <c r="V394" s="5"/>
      <c r="W394" s="5"/>
      <c r="X394" s="5"/>
      <c r="Y394" s="5"/>
      <c r="Z394" s="5"/>
      <c r="AA394" s="5"/>
      <c r="AB394" s="5"/>
      <c r="AC394" s="5"/>
      <c r="AD394" s="5"/>
      <c r="AE394" s="5"/>
      <c r="AF394" s="5"/>
      <c r="AG394" s="5"/>
      <c r="AH394" s="5"/>
      <c r="AI394" s="5"/>
      <c r="AJ394" s="5"/>
      <c r="AK394" s="5"/>
      <c r="AL394" s="5"/>
      <c r="AM394" s="5"/>
      <c r="AN394" s="5"/>
      <c r="AO394" s="5"/>
      <c r="AP394" s="5"/>
      <c r="AQ394" s="5"/>
      <c r="AR394" s="5"/>
      <c r="AS394" s="5"/>
      <c r="AT394" s="5"/>
      <c r="AU394" s="5"/>
      <c r="AV394" s="5"/>
      <c r="AW394" s="5"/>
      <c r="AX394" s="5"/>
      <c r="AY394" s="5"/>
      <c r="AZ394" s="5"/>
      <c r="BA394" s="5"/>
      <c r="BB394" s="5"/>
      <c r="BC394" s="5"/>
      <c r="BD394" s="5"/>
      <c r="BE394" s="5"/>
      <c r="BF394" s="5"/>
      <c r="BG394" s="5"/>
      <c r="BH394" s="5"/>
      <c r="BI394" s="5"/>
      <c r="BJ394" s="5"/>
    </row>
    <row r="395" spans="2:62" hidden="1">
      <c r="E395" t="str">
        <f t="shared" ref="E395:P395" si="105">+E7</f>
        <v xml:space="preserve">gener </v>
      </c>
      <c r="F395" t="str">
        <f t="shared" si="105"/>
        <v>febrer</v>
      </c>
      <c r="G395" t="str">
        <f t="shared" si="105"/>
        <v xml:space="preserve">març </v>
      </c>
      <c r="H395" t="str">
        <f t="shared" si="105"/>
        <v>abril</v>
      </c>
      <c r="I395" t="str">
        <f t="shared" si="105"/>
        <v>maig</v>
      </c>
      <c r="J395" t="str">
        <f t="shared" si="105"/>
        <v>juny</v>
      </c>
      <c r="K395" t="str">
        <f t="shared" si="105"/>
        <v>juliol</v>
      </c>
      <c r="L395" t="str">
        <f t="shared" si="105"/>
        <v>agost</v>
      </c>
      <c r="M395" t="str">
        <f t="shared" si="105"/>
        <v>setembre</v>
      </c>
      <c r="N395" t="str">
        <f t="shared" si="105"/>
        <v>octubre</v>
      </c>
      <c r="O395" t="str">
        <f t="shared" si="105"/>
        <v>novembre</v>
      </c>
      <c r="P395" t="str">
        <f t="shared" si="105"/>
        <v>desembre</v>
      </c>
      <c r="Q395" s="5"/>
      <c r="R395" s="5"/>
      <c r="S395" s="5"/>
      <c r="T395" s="5"/>
      <c r="U395" s="5"/>
      <c r="V395" s="5"/>
      <c r="W395" s="5"/>
      <c r="X395" s="5"/>
      <c r="Y395" s="5"/>
      <c r="Z395" s="5"/>
      <c r="AA395" s="5"/>
      <c r="AB395" s="5"/>
      <c r="AC395" s="5"/>
      <c r="AD395" s="5"/>
      <c r="AE395" s="5"/>
      <c r="AF395" s="5"/>
      <c r="AG395" s="5"/>
      <c r="AH395" s="5"/>
      <c r="AI395" s="5"/>
      <c r="AJ395" s="5"/>
      <c r="AK395" s="5"/>
      <c r="AL395" s="5"/>
      <c r="AM395" s="5"/>
      <c r="AN395" s="5"/>
      <c r="AO395" s="5"/>
      <c r="AP395" s="5"/>
      <c r="AQ395" s="5"/>
      <c r="AR395" s="5"/>
      <c r="AS395" s="5"/>
      <c r="AT395" s="5"/>
      <c r="AU395" s="5"/>
      <c r="AV395" s="5"/>
      <c r="AW395" s="5"/>
      <c r="AX395" s="5"/>
      <c r="AY395" s="5"/>
      <c r="AZ395" s="5"/>
      <c r="BA395" s="5"/>
      <c r="BB395" s="5"/>
      <c r="BC395" s="5"/>
      <c r="BD395" s="5"/>
      <c r="BE395" s="5"/>
      <c r="BF395" s="5"/>
      <c r="BG395" s="5"/>
      <c r="BH395" s="5"/>
      <c r="BI395" s="5"/>
      <c r="BJ395" s="5"/>
    </row>
    <row r="396" spans="2:62" hidden="1">
      <c r="C396" s="51" t="str">
        <f t="shared" ref="C396:D415" si="106">+C8</f>
        <v>PREPARACIÓ DEL SÒL</v>
      </c>
      <c r="D396" s="51" t="str">
        <f t="shared" si="106"/>
        <v>Desbrossat amb discos</v>
      </c>
      <c r="E396" s="64">
        <f>+E438+E481</f>
        <v>0</v>
      </c>
      <c r="F396" s="64">
        <f t="shared" ref="F396:P396" si="107">+F438+F481</f>
        <v>0</v>
      </c>
      <c r="G396" s="64">
        <f t="shared" si="107"/>
        <v>0</v>
      </c>
      <c r="H396" s="64">
        <f t="shared" si="107"/>
        <v>0</v>
      </c>
      <c r="I396" s="64">
        <f t="shared" si="107"/>
        <v>0</v>
      </c>
      <c r="J396" s="64">
        <f t="shared" si="107"/>
        <v>0</v>
      </c>
      <c r="K396" s="64">
        <f t="shared" si="107"/>
        <v>0</v>
      </c>
      <c r="L396" s="64">
        <f t="shared" si="107"/>
        <v>0</v>
      </c>
      <c r="M396" s="64">
        <f t="shared" si="107"/>
        <v>0</v>
      </c>
      <c r="N396" s="64">
        <f t="shared" si="107"/>
        <v>0</v>
      </c>
      <c r="O396" s="64">
        <f t="shared" si="107"/>
        <v>0</v>
      </c>
      <c r="P396" s="64">
        <f t="shared" si="107"/>
        <v>0</v>
      </c>
      <c r="Q396" s="5">
        <f>SUM(E396:P396)</f>
        <v>0</v>
      </c>
      <c r="R396" s="5"/>
      <c r="S396" s="5"/>
      <c r="T396" s="5"/>
      <c r="U396" s="5"/>
      <c r="V396" s="5"/>
      <c r="W396" s="5"/>
      <c r="X396" s="5"/>
      <c r="Y396" s="5"/>
      <c r="Z396" s="5"/>
      <c r="AA396" s="5"/>
      <c r="AB396" s="5"/>
      <c r="AC396" s="5"/>
      <c r="AD396" s="5"/>
      <c r="AE396" s="5"/>
      <c r="AF396" s="5"/>
      <c r="AG396" s="5"/>
      <c r="AH396" s="5"/>
      <c r="AI396" s="5"/>
      <c r="AJ396" s="5"/>
      <c r="AK396" s="5"/>
      <c r="AL396" s="5"/>
      <c r="AM396" s="5"/>
      <c r="AN396" s="5"/>
      <c r="AO396" s="5"/>
      <c r="AP396" s="5"/>
      <c r="AQ396" s="5"/>
      <c r="AR396" s="5"/>
      <c r="AS396" s="5"/>
      <c r="AT396" s="5"/>
      <c r="AU396" s="5"/>
      <c r="AV396" s="5"/>
      <c r="AW396" s="5"/>
      <c r="AX396" s="5"/>
      <c r="AY396" s="5"/>
      <c r="AZ396" s="5"/>
      <c r="BA396" s="5"/>
      <c r="BB396" s="5"/>
      <c r="BC396" s="5"/>
      <c r="BD396" s="5"/>
      <c r="BE396" s="5"/>
      <c r="BF396" s="5"/>
      <c r="BG396" s="5"/>
      <c r="BH396" s="5"/>
      <c r="BI396" s="5"/>
      <c r="BJ396" s="5"/>
    </row>
    <row r="397" spans="2:62" hidden="1">
      <c r="C397" s="51">
        <f t="shared" si="106"/>
        <v>0</v>
      </c>
      <c r="D397" s="51" t="str">
        <f t="shared" si="106"/>
        <v>Subsolat</v>
      </c>
      <c r="E397" s="64">
        <f t="shared" ref="E397:P412" si="108">+E439+E482</f>
        <v>0</v>
      </c>
      <c r="F397" s="64">
        <f t="shared" si="108"/>
        <v>0</v>
      </c>
      <c r="G397" s="64">
        <f t="shared" si="108"/>
        <v>0</v>
      </c>
      <c r="H397" s="64">
        <f t="shared" si="108"/>
        <v>0</v>
      </c>
      <c r="I397" s="64">
        <f t="shared" si="108"/>
        <v>0</v>
      </c>
      <c r="J397" s="64">
        <f t="shared" si="108"/>
        <v>0</v>
      </c>
      <c r="K397" s="64">
        <f t="shared" si="108"/>
        <v>0</v>
      </c>
      <c r="L397" s="64">
        <f t="shared" si="108"/>
        <v>0</v>
      </c>
      <c r="M397" s="64">
        <f t="shared" si="108"/>
        <v>0</v>
      </c>
      <c r="N397" s="64">
        <f t="shared" si="108"/>
        <v>0</v>
      </c>
      <c r="O397" s="64">
        <f t="shared" si="108"/>
        <v>0</v>
      </c>
      <c r="P397" s="64">
        <f t="shared" si="108"/>
        <v>0</v>
      </c>
      <c r="Q397" s="5">
        <f t="shared" ref="Q397:Q430" si="109">SUM(E397:P397)</f>
        <v>0</v>
      </c>
      <c r="R397" s="5"/>
      <c r="S397" s="5"/>
      <c r="T397" s="5"/>
      <c r="U397" s="5"/>
      <c r="V397" s="5"/>
      <c r="W397" s="5"/>
      <c r="X397" s="5"/>
      <c r="Y397" s="5"/>
      <c r="Z397" s="5"/>
      <c r="AA397" s="5"/>
      <c r="AB397" s="5"/>
      <c r="AC397" s="5"/>
      <c r="AD397" s="5"/>
      <c r="AE397" s="5"/>
      <c r="AF397" s="5"/>
      <c r="AG397" s="5"/>
      <c r="AH397" s="5"/>
      <c r="AI397" s="5"/>
      <c r="AJ397" s="5"/>
      <c r="AK397" s="5"/>
      <c r="AL397" s="5"/>
      <c r="AM397" s="5"/>
      <c r="AN397" s="5"/>
      <c r="AO397" s="5"/>
      <c r="AP397" s="5"/>
      <c r="AQ397" s="5"/>
      <c r="AR397" s="5"/>
      <c r="AS397" s="5"/>
      <c r="AT397" s="5"/>
      <c r="AU397" s="5"/>
      <c r="AV397" s="5"/>
      <c r="AW397" s="5"/>
      <c r="AX397" s="5"/>
      <c r="AY397" s="5"/>
      <c r="AZ397" s="5"/>
      <c r="BA397" s="5"/>
      <c r="BB397" s="5"/>
      <c r="BC397" s="5"/>
      <c r="BD397" s="5"/>
      <c r="BE397" s="5"/>
      <c r="BF397" s="5"/>
      <c r="BG397" s="5"/>
      <c r="BH397" s="5"/>
      <c r="BI397" s="5"/>
      <c r="BJ397" s="5"/>
    </row>
    <row r="398" spans="2:62" hidden="1">
      <c r="C398" s="51">
        <f t="shared" si="106"/>
        <v>0</v>
      </c>
      <c r="D398" s="51" t="str">
        <f t="shared" si="106"/>
        <v>Estripat</v>
      </c>
      <c r="E398" s="64">
        <f t="shared" si="108"/>
        <v>0</v>
      </c>
      <c r="F398" s="64">
        <f t="shared" si="108"/>
        <v>0</v>
      </c>
      <c r="G398" s="64">
        <f t="shared" si="108"/>
        <v>0</v>
      </c>
      <c r="H398" s="64">
        <f t="shared" si="108"/>
        <v>0</v>
      </c>
      <c r="I398" s="64">
        <f t="shared" si="108"/>
        <v>0</v>
      </c>
      <c r="J398" s="64">
        <f t="shared" si="108"/>
        <v>0</v>
      </c>
      <c r="K398" s="64">
        <f t="shared" si="108"/>
        <v>0</v>
      </c>
      <c r="L398" s="64">
        <f t="shared" si="108"/>
        <v>0</v>
      </c>
      <c r="M398" s="64">
        <f t="shared" si="108"/>
        <v>0</v>
      </c>
      <c r="N398" s="64">
        <f t="shared" si="108"/>
        <v>0</v>
      </c>
      <c r="O398" s="64">
        <f t="shared" si="108"/>
        <v>0</v>
      </c>
      <c r="P398" s="64">
        <f t="shared" si="108"/>
        <v>0</v>
      </c>
      <c r="Q398" s="5">
        <f t="shared" si="109"/>
        <v>0</v>
      </c>
      <c r="R398" s="5"/>
      <c r="S398" s="5"/>
      <c r="T398" s="5"/>
      <c r="U398" s="5"/>
      <c r="V398" s="5"/>
      <c r="W398" s="5"/>
      <c r="X398" s="5"/>
      <c r="Y398" s="5"/>
      <c r="Z398" s="5"/>
      <c r="AA398" s="5"/>
      <c r="AB398" s="5"/>
      <c r="AC398" s="5"/>
      <c r="AD398" s="5"/>
      <c r="AE398" s="5"/>
      <c r="AF398" s="5"/>
      <c r="AG398" s="5"/>
      <c r="AH398" s="5"/>
      <c r="AI398" s="5"/>
      <c r="AJ398" s="5"/>
      <c r="AK398" s="5"/>
      <c r="AL398" s="5"/>
      <c r="AM398" s="5"/>
      <c r="AN398" s="5"/>
      <c r="AO398" s="5"/>
      <c r="AP398" s="5"/>
      <c r="AQ398" s="5"/>
      <c r="AR398" s="5"/>
      <c r="AS398" s="5"/>
      <c r="AT398" s="5"/>
      <c r="AU398" s="5"/>
      <c r="AV398" s="5"/>
      <c r="AW398" s="5"/>
      <c r="AX398" s="5"/>
      <c r="AY398" s="5"/>
      <c r="AZ398" s="5"/>
      <c r="BA398" s="5"/>
      <c r="BB398" s="5"/>
      <c r="BC398" s="5"/>
      <c r="BD398" s="5"/>
      <c r="BE398" s="5"/>
      <c r="BF398" s="5"/>
      <c r="BG398" s="5"/>
      <c r="BH398" s="5"/>
      <c r="BI398" s="5"/>
      <c r="BJ398" s="5"/>
    </row>
    <row r="399" spans="2:62" hidden="1">
      <c r="C399" s="51">
        <f t="shared" si="106"/>
        <v>0</v>
      </c>
      <c r="D399" s="51" t="str">
        <f t="shared" si="106"/>
        <v>Fresat</v>
      </c>
      <c r="E399" s="64">
        <f t="shared" si="108"/>
        <v>0</v>
      </c>
      <c r="F399" s="64">
        <f t="shared" si="108"/>
        <v>0</v>
      </c>
      <c r="G399" s="64">
        <f t="shared" si="108"/>
        <v>0</v>
      </c>
      <c r="H399" s="64">
        <f t="shared" si="108"/>
        <v>0</v>
      </c>
      <c r="I399" s="64">
        <f t="shared" si="108"/>
        <v>0</v>
      </c>
      <c r="J399" s="64">
        <f t="shared" si="108"/>
        <v>0</v>
      </c>
      <c r="K399" s="64">
        <f t="shared" si="108"/>
        <v>0</v>
      </c>
      <c r="L399" s="64">
        <f t="shared" si="108"/>
        <v>0</v>
      </c>
      <c r="M399" s="64">
        <f t="shared" si="108"/>
        <v>0</v>
      </c>
      <c r="N399" s="64">
        <f t="shared" si="108"/>
        <v>0</v>
      </c>
      <c r="O399" s="64">
        <f t="shared" si="108"/>
        <v>0</v>
      </c>
      <c r="P399" s="64">
        <f t="shared" si="108"/>
        <v>0</v>
      </c>
      <c r="Q399" s="5">
        <f t="shared" si="109"/>
        <v>0</v>
      </c>
      <c r="R399" s="5"/>
      <c r="S399" s="5"/>
      <c r="T399" s="5"/>
      <c r="U399" s="5"/>
      <c r="V399" s="5"/>
      <c r="W399" s="5"/>
      <c r="X399" s="5"/>
      <c r="Y399" s="5"/>
      <c r="Z399" s="5"/>
      <c r="AA399" s="5"/>
      <c r="AB399" s="5"/>
      <c r="AC399" s="5"/>
      <c r="AD399" s="5"/>
      <c r="AE399" s="5"/>
      <c r="AF399" s="5"/>
      <c r="AG399" s="5"/>
      <c r="AH399" s="5"/>
      <c r="AI399" s="5"/>
      <c r="AJ399" s="5"/>
      <c r="AK399" s="5"/>
      <c r="AL399" s="5"/>
      <c r="AM399" s="5"/>
      <c r="AN399" s="5"/>
      <c r="AO399" s="5"/>
      <c r="AP399" s="5"/>
      <c r="AQ399" s="5"/>
      <c r="AR399" s="5"/>
      <c r="AS399" s="5"/>
      <c r="AT399" s="5"/>
      <c r="AU399" s="5"/>
      <c r="AV399" s="5"/>
      <c r="AW399" s="5"/>
      <c r="AX399" s="5"/>
      <c r="AY399" s="5"/>
      <c r="AZ399" s="5"/>
      <c r="BA399" s="5"/>
      <c r="BB399" s="5"/>
      <c r="BC399" s="5"/>
      <c r="BD399" s="5"/>
      <c r="BE399" s="5"/>
      <c r="BF399" s="5"/>
      <c r="BG399" s="5"/>
      <c r="BH399" s="5"/>
      <c r="BI399" s="5"/>
      <c r="BJ399" s="5"/>
    </row>
    <row r="400" spans="2:62" hidden="1">
      <c r="C400" s="51">
        <f t="shared" si="106"/>
        <v>0</v>
      </c>
      <c r="D400" s="51">
        <f t="shared" si="106"/>
        <v>0</v>
      </c>
      <c r="E400" s="64">
        <f t="shared" si="108"/>
        <v>0</v>
      </c>
      <c r="F400" s="64">
        <f t="shared" si="108"/>
        <v>0</v>
      </c>
      <c r="G400" s="64">
        <f t="shared" si="108"/>
        <v>0</v>
      </c>
      <c r="H400" s="64">
        <f t="shared" si="108"/>
        <v>0</v>
      </c>
      <c r="I400" s="64">
        <f t="shared" si="108"/>
        <v>0</v>
      </c>
      <c r="J400" s="64">
        <f t="shared" si="108"/>
        <v>0</v>
      </c>
      <c r="K400" s="64">
        <f t="shared" si="108"/>
        <v>0</v>
      </c>
      <c r="L400" s="64">
        <f t="shared" si="108"/>
        <v>0</v>
      </c>
      <c r="M400" s="64">
        <f t="shared" si="108"/>
        <v>0</v>
      </c>
      <c r="N400" s="64">
        <f t="shared" si="108"/>
        <v>0</v>
      </c>
      <c r="O400" s="64">
        <f t="shared" si="108"/>
        <v>0</v>
      </c>
      <c r="P400" s="64">
        <f t="shared" si="108"/>
        <v>0</v>
      </c>
      <c r="Q400" s="5">
        <f t="shared" si="109"/>
        <v>0</v>
      </c>
      <c r="R400" s="5"/>
      <c r="S400" s="5"/>
      <c r="T400" s="5"/>
      <c r="U400" s="5"/>
      <c r="V400" s="5"/>
      <c r="W400" s="5"/>
      <c r="X400" s="5"/>
      <c r="Y400" s="5"/>
      <c r="Z400" s="5"/>
      <c r="AA400" s="5"/>
      <c r="AB400" s="5"/>
      <c r="AC400" s="5"/>
      <c r="AD400" s="5"/>
      <c r="AE400" s="5"/>
      <c r="AF400" s="5"/>
      <c r="AG400" s="5"/>
      <c r="AH400" s="5"/>
      <c r="AI400" s="5"/>
      <c r="AJ400" s="5"/>
      <c r="AK400" s="5"/>
      <c r="AL400" s="5"/>
      <c r="AM400" s="5"/>
      <c r="AN400" s="5"/>
      <c r="AO400" s="5"/>
      <c r="AP400" s="5"/>
      <c r="AQ400" s="5"/>
      <c r="AR400" s="5"/>
      <c r="AS400" s="5"/>
      <c r="AT400" s="5"/>
      <c r="AU400" s="5"/>
      <c r="AV400" s="5"/>
      <c r="AW400" s="5"/>
      <c r="AX400" s="5"/>
      <c r="AY400" s="5"/>
      <c r="AZ400" s="5"/>
      <c r="BA400" s="5"/>
      <c r="BB400" s="5"/>
      <c r="BC400" s="5"/>
      <c r="BD400" s="5"/>
      <c r="BE400" s="5"/>
      <c r="BF400" s="5"/>
      <c r="BG400" s="5"/>
      <c r="BH400" s="5"/>
      <c r="BI400" s="5"/>
      <c r="BJ400" s="5"/>
    </row>
    <row r="401" spans="3:62" hidden="1">
      <c r="C401" s="51">
        <f t="shared" si="106"/>
        <v>0</v>
      </c>
      <c r="D401" s="51">
        <f t="shared" si="106"/>
        <v>0</v>
      </c>
      <c r="E401" s="64">
        <f t="shared" si="108"/>
        <v>0</v>
      </c>
      <c r="F401" s="64">
        <f t="shared" si="108"/>
        <v>0</v>
      </c>
      <c r="G401" s="64">
        <f t="shared" si="108"/>
        <v>0</v>
      </c>
      <c r="H401" s="64">
        <f t="shared" si="108"/>
        <v>0</v>
      </c>
      <c r="I401" s="64">
        <f t="shared" si="108"/>
        <v>0</v>
      </c>
      <c r="J401" s="64">
        <f t="shared" si="108"/>
        <v>0</v>
      </c>
      <c r="K401" s="64">
        <f t="shared" si="108"/>
        <v>0</v>
      </c>
      <c r="L401" s="64">
        <f t="shared" si="108"/>
        <v>0</v>
      </c>
      <c r="M401" s="64">
        <f t="shared" si="108"/>
        <v>0</v>
      </c>
      <c r="N401" s="64">
        <f t="shared" si="108"/>
        <v>0</v>
      </c>
      <c r="O401" s="64">
        <f t="shared" si="108"/>
        <v>0</v>
      </c>
      <c r="P401" s="64">
        <f t="shared" si="108"/>
        <v>0</v>
      </c>
      <c r="Q401" s="5">
        <f t="shared" si="109"/>
        <v>0</v>
      </c>
      <c r="R401" s="5"/>
      <c r="S401" s="5"/>
      <c r="T401" s="5"/>
      <c r="U401" s="5"/>
      <c r="V401" s="5"/>
      <c r="W401" s="5"/>
      <c r="X401" s="5"/>
      <c r="Y401" s="5"/>
      <c r="Z401" s="5"/>
      <c r="AA401" s="5"/>
      <c r="AB401" s="5"/>
      <c r="AC401" s="5"/>
      <c r="AD401" s="5"/>
      <c r="AE401" s="5"/>
      <c r="AF401" s="5"/>
      <c r="AG401" s="5"/>
      <c r="AH401" s="5"/>
      <c r="AI401" s="5"/>
      <c r="AJ401" s="5"/>
      <c r="AK401" s="5"/>
      <c r="AL401" s="5"/>
      <c r="AM401" s="5"/>
      <c r="AN401" s="5"/>
      <c r="AO401" s="5"/>
      <c r="AP401" s="5"/>
      <c r="AQ401" s="5"/>
      <c r="AR401" s="5"/>
      <c r="AS401" s="5"/>
      <c r="AT401" s="5"/>
      <c r="AU401" s="5"/>
      <c r="AV401" s="5"/>
      <c r="AW401" s="5"/>
      <c r="AX401" s="5"/>
      <c r="AY401" s="5"/>
      <c r="AZ401" s="5"/>
      <c r="BA401" s="5"/>
      <c r="BB401" s="5"/>
      <c r="BC401" s="5"/>
      <c r="BD401" s="5"/>
      <c r="BE401" s="5"/>
      <c r="BF401" s="5"/>
      <c r="BG401" s="5"/>
      <c r="BH401" s="5"/>
      <c r="BI401" s="5"/>
      <c r="BJ401" s="5"/>
    </row>
    <row r="402" spans="3:62" hidden="1">
      <c r="C402" s="51">
        <f t="shared" si="106"/>
        <v>0</v>
      </c>
      <c r="D402" s="51">
        <f t="shared" si="106"/>
        <v>0</v>
      </c>
      <c r="E402" s="64">
        <f t="shared" si="108"/>
        <v>0</v>
      </c>
      <c r="F402" s="64">
        <f t="shared" si="108"/>
        <v>0</v>
      </c>
      <c r="G402" s="64">
        <f t="shared" si="108"/>
        <v>0</v>
      </c>
      <c r="H402" s="64">
        <f t="shared" si="108"/>
        <v>0</v>
      </c>
      <c r="I402" s="64">
        <f t="shared" si="108"/>
        <v>0</v>
      </c>
      <c r="J402" s="64">
        <f t="shared" si="108"/>
        <v>0</v>
      </c>
      <c r="K402" s="64">
        <f t="shared" si="108"/>
        <v>0</v>
      </c>
      <c r="L402" s="64">
        <f t="shared" si="108"/>
        <v>0</v>
      </c>
      <c r="M402" s="64">
        <f t="shared" si="108"/>
        <v>0</v>
      </c>
      <c r="N402" s="64">
        <f t="shared" si="108"/>
        <v>0</v>
      </c>
      <c r="O402" s="64">
        <f t="shared" si="108"/>
        <v>0</v>
      </c>
      <c r="P402" s="64">
        <f t="shared" si="108"/>
        <v>0</v>
      </c>
      <c r="Q402" s="5">
        <f t="shared" si="109"/>
        <v>0</v>
      </c>
      <c r="R402" s="5"/>
      <c r="S402" s="5"/>
      <c r="T402" s="5"/>
      <c r="U402" s="5"/>
      <c r="V402" s="5"/>
      <c r="W402" s="5"/>
      <c r="X402" s="5"/>
      <c r="Y402" s="5"/>
      <c r="Z402" s="5"/>
      <c r="AA402" s="5"/>
      <c r="AB402" s="5"/>
      <c r="AC402" s="5"/>
      <c r="AD402" s="5"/>
      <c r="AE402" s="5"/>
      <c r="AF402" s="5"/>
      <c r="AG402" s="5"/>
      <c r="AH402" s="5"/>
      <c r="AI402" s="5"/>
      <c r="AJ402" s="5"/>
      <c r="AK402" s="5"/>
      <c r="AL402" s="5"/>
      <c r="AM402" s="5"/>
      <c r="AN402" s="5"/>
      <c r="AO402" s="5"/>
      <c r="AP402" s="5"/>
      <c r="AQ402" s="5"/>
      <c r="AR402" s="5"/>
      <c r="AS402" s="5"/>
      <c r="AT402" s="5"/>
      <c r="AU402" s="5"/>
      <c r="AV402" s="5"/>
      <c r="AW402" s="5"/>
      <c r="AX402" s="5"/>
      <c r="AY402" s="5"/>
      <c r="AZ402" s="5"/>
      <c r="BA402" s="5"/>
      <c r="BB402" s="5"/>
      <c r="BC402" s="5"/>
      <c r="BD402" s="5"/>
      <c r="BE402" s="5"/>
      <c r="BF402" s="5"/>
      <c r="BG402" s="5"/>
      <c r="BH402" s="5"/>
      <c r="BI402" s="5"/>
      <c r="BJ402" s="5"/>
    </row>
    <row r="403" spans="3:62" hidden="1">
      <c r="C403" s="53" t="str">
        <f t="shared" si="106"/>
        <v>ADOBAT</v>
      </c>
      <c r="D403" s="53" t="str">
        <f t="shared" si="106"/>
        <v>Aplicació de compost (60 t/ha)</v>
      </c>
      <c r="E403" s="65">
        <f t="shared" si="108"/>
        <v>0</v>
      </c>
      <c r="F403" s="65">
        <f t="shared" si="108"/>
        <v>0</v>
      </c>
      <c r="G403" s="65">
        <f t="shared" si="108"/>
        <v>0</v>
      </c>
      <c r="H403" s="65">
        <f t="shared" si="108"/>
        <v>0</v>
      </c>
      <c r="I403" s="65">
        <f t="shared" si="108"/>
        <v>0</v>
      </c>
      <c r="J403" s="65">
        <f t="shared" si="108"/>
        <v>0</v>
      </c>
      <c r="K403" s="65">
        <f t="shared" si="108"/>
        <v>0</v>
      </c>
      <c r="L403" s="65">
        <f t="shared" si="108"/>
        <v>0</v>
      </c>
      <c r="M403" s="65">
        <f t="shared" si="108"/>
        <v>0</v>
      </c>
      <c r="N403" s="65">
        <f t="shared" si="108"/>
        <v>0</v>
      </c>
      <c r="O403" s="65">
        <f t="shared" si="108"/>
        <v>0</v>
      </c>
      <c r="P403" s="65">
        <f t="shared" si="108"/>
        <v>0</v>
      </c>
      <c r="Q403" s="5">
        <f t="shared" si="109"/>
        <v>0</v>
      </c>
      <c r="R403" s="5"/>
      <c r="S403" s="5"/>
      <c r="T403" s="5"/>
      <c r="U403" s="5"/>
      <c r="V403" s="5"/>
      <c r="W403" s="5"/>
      <c r="X403" s="5"/>
      <c r="Y403" s="5"/>
      <c r="Z403" s="5"/>
      <c r="AA403" s="5"/>
      <c r="AB403" s="5"/>
      <c r="AC403" s="5"/>
      <c r="AD403" s="5"/>
      <c r="AE403" s="5"/>
      <c r="AF403" s="5"/>
      <c r="AG403" s="5"/>
      <c r="AH403" s="5"/>
      <c r="AI403" s="5"/>
      <c r="AJ403" s="5"/>
      <c r="AK403" s="5"/>
      <c r="AL403" s="5"/>
      <c r="AM403" s="5"/>
      <c r="AN403" s="5"/>
      <c r="AO403" s="5"/>
      <c r="AP403" s="5"/>
      <c r="AQ403" s="5"/>
      <c r="AR403" s="5"/>
      <c r="AS403" s="5"/>
      <c r="AT403" s="5"/>
      <c r="AU403" s="5"/>
      <c r="AV403" s="5"/>
      <c r="AW403" s="5"/>
      <c r="AX403" s="5"/>
      <c r="AY403" s="5"/>
      <c r="AZ403" s="5"/>
      <c r="BA403" s="5"/>
      <c r="BB403" s="5"/>
      <c r="BC403" s="5"/>
      <c r="BD403" s="5"/>
      <c r="BE403" s="5"/>
      <c r="BF403" s="5"/>
      <c r="BG403" s="5"/>
      <c r="BH403" s="5"/>
      <c r="BI403" s="5"/>
      <c r="BJ403" s="5"/>
    </row>
    <row r="404" spans="3:62" hidden="1">
      <c r="C404" s="53">
        <f t="shared" si="106"/>
        <v>0</v>
      </c>
      <c r="D404" s="53">
        <f t="shared" si="106"/>
        <v>0</v>
      </c>
      <c r="E404" s="65">
        <f t="shared" si="108"/>
        <v>0</v>
      </c>
      <c r="F404" s="65">
        <f t="shared" si="108"/>
        <v>0</v>
      </c>
      <c r="G404" s="65">
        <f t="shared" si="108"/>
        <v>0</v>
      </c>
      <c r="H404" s="65">
        <f t="shared" si="108"/>
        <v>0</v>
      </c>
      <c r="I404" s="65">
        <f t="shared" si="108"/>
        <v>0</v>
      </c>
      <c r="J404" s="65">
        <f t="shared" si="108"/>
        <v>0</v>
      </c>
      <c r="K404" s="65">
        <f t="shared" si="108"/>
        <v>0</v>
      </c>
      <c r="L404" s="65">
        <f t="shared" si="108"/>
        <v>0</v>
      </c>
      <c r="M404" s="65">
        <f t="shared" si="108"/>
        <v>0</v>
      </c>
      <c r="N404" s="65">
        <f t="shared" si="108"/>
        <v>0</v>
      </c>
      <c r="O404" s="65">
        <f t="shared" si="108"/>
        <v>0</v>
      </c>
      <c r="P404" s="65">
        <f t="shared" si="108"/>
        <v>0</v>
      </c>
      <c r="Q404" s="5">
        <f t="shared" si="109"/>
        <v>0</v>
      </c>
      <c r="R404" s="5"/>
      <c r="S404" s="5"/>
      <c r="T404" s="5"/>
      <c r="U404" s="5"/>
      <c r="V404" s="5"/>
      <c r="W404" s="5"/>
      <c r="X404" s="5"/>
      <c r="Y404" s="5"/>
      <c r="Z404" s="5"/>
      <c r="AA404" s="5"/>
      <c r="AB404" s="5"/>
      <c r="AC404" s="5"/>
      <c r="AD404" s="5"/>
      <c r="AE404" s="5"/>
      <c r="AF404" s="5"/>
      <c r="AG404" s="5"/>
      <c r="AH404" s="5"/>
      <c r="AI404" s="5"/>
      <c r="AJ404" s="5"/>
      <c r="AK404" s="5"/>
      <c r="AL404" s="5"/>
      <c r="AM404" s="5"/>
      <c r="AN404" s="5"/>
      <c r="AO404" s="5"/>
      <c r="AP404" s="5"/>
      <c r="AQ404" s="5"/>
      <c r="AR404" s="5"/>
      <c r="AS404" s="5"/>
      <c r="AT404" s="5"/>
      <c r="AU404" s="5"/>
      <c r="AV404" s="5"/>
      <c r="AW404" s="5"/>
      <c r="AX404" s="5"/>
      <c r="AY404" s="5"/>
      <c r="AZ404" s="5"/>
      <c r="BA404" s="5"/>
      <c r="BB404" s="5"/>
      <c r="BC404" s="5"/>
      <c r="BD404" s="5"/>
      <c r="BE404" s="5"/>
      <c r="BF404" s="5"/>
      <c r="BG404" s="5"/>
      <c r="BH404" s="5"/>
      <c r="BI404" s="5"/>
      <c r="BJ404" s="5"/>
    </row>
    <row r="405" spans="3:62" hidden="1">
      <c r="C405" s="53">
        <f t="shared" si="106"/>
        <v>0</v>
      </c>
      <c r="D405" s="53">
        <f t="shared" si="106"/>
        <v>0</v>
      </c>
      <c r="E405" s="65">
        <f t="shared" si="108"/>
        <v>0</v>
      </c>
      <c r="F405" s="65">
        <f t="shared" si="108"/>
        <v>0</v>
      </c>
      <c r="G405" s="65">
        <f t="shared" si="108"/>
        <v>0</v>
      </c>
      <c r="H405" s="65">
        <f t="shared" si="108"/>
        <v>0</v>
      </c>
      <c r="I405" s="65">
        <f t="shared" si="108"/>
        <v>0</v>
      </c>
      <c r="J405" s="65">
        <f t="shared" si="108"/>
        <v>0</v>
      </c>
      <c r="K405" s="65">
        <f t="shared" si="108"/>
        <v>0</v>
      </c>
      <c r="L405" s="65">
        <f t="shared" si="108"/>
        <v>0</v>
      </c>
      <c r="M405" s="65">
        <f t="shared" si="108"/>
        <v>0</v>
      </c>
      <c r="N405" s="65">
        <f t="shared" si="108"/>
        <v>0</v>
      </c>
      <c r="O405" s="65">
        <f t="shared" si="108"/>
        <v>0</v>
      </c>
      <c r="P405" s="65">
        <f t="shared" si="108"/>
        <v>0</v>
      </c>
      <c r="Q405" s="5">
        <f t="shared" si="109"/>
        <v>0</v>
      </c>
      <c r="R405" s="5"/>
      <c r="S405" s="5"/>
      <c r="T405" s="5"/>
      <c r="U405" s="5"/>
      <c r="V405" s="5"/>
      <c r="W405" s="5"/>
      <c r="X405" s="5"/>
      <c r="Y405" s="5"/>
      <c r="Z405" s="5"/>
      <c r="AA405" s="5"/>
      <c r="AB405" s="5"/>
      <c r="AC405" s="5"/>
      <c r="AD405" s="5"/>
      <c r="AE405" s="5"/>
      <c r="AF405" s="5"/>
      <c r="AG405" s="5"/>
      <c r="AH405" s="5"/>
      <c r="AI405" s="5"/>
      <c r="AJ405" s="5"/>
      <c r="AK405" s="5"/>
      <c r="AL405" s="5"/>
      <c r="AM405" s="5"/>
      <c r="AN405" s="5"/>
      <c r="AO405" s="5"/>
      <c r="AP405" s="5"/>
      <c r="AQ405" s="5"/>
      <c r="AR405" s="5"/>
      <c r="AS405" s="5"/>
      <c r="AT405" s="5"/>
      <c r="AU405" s="5"/>
      <c r="AV405" s="5"/>
      <c r="AW405" s="5"/>
      <c r="AX405" s="5"/>
      <c r="AY405" s="5"/>
      <c r="AZ405" s="5"/>
      <c r="BA405" s="5"/>
      <c r="BB405" s="5"/>
      <c r="BC405" s="5"/>
      <c r="BD405" s="5"/>
      <c r="BE405" s="5"/>
      <c r="BF405" s="5"/>
      <c r="BG405" s="5"/>
      <c r="BH405" s="5"/>
      <c r="BI405" s="5"/>
      <c r="BJ405" s="5"/>
    </row>
    <row r="406" spans="3:62" hidden="1">
      <c r="C406" s="53">
        <f t="shared" si="106"/>
        <v>0</v>
      </c>
      <c r="D406" s="53">
        <f t="shared" si="106"/>
        <v>0</v>
      </c>
      <c r="E406" s="65">
        <f t="shared" si="108"/>
        <v>0</v>
      </c>
      <c r="F406" s="65">
        <f t="shared" si="108"/>
        <v>0</v>
      </c>
      <c r="G406" s="65">
        <f t="shared" si="108"/>
        <v>0</v>
      </c>
      <c r="H406" s="65">
        <f t="shared" si="108"/>
        <v>0</v>
      </c>
      <c r="I406" s="65">
        <f t="shared" si="108"/>
        <v>0</v>
      </c>
      <c r="J406" s="65">
        <f t="shared" si="108"/>
        <v>0</v>
      </c>
      <c r="K406" s="65">
        <f t="shared" si="108"/>
        <v>0</v>
      </c>
      <c r="L406" s="65">
        <f t="shared" si="108"/>
        <v>0</v>
      </c>
      <c r="M406" s="65">
        <f t="shared" si="108"/>
        <v>0</v>
      </c>
      <c r="N406" s="65">
        <f t="shared" si="108"/>
        <v>0</v>
      </c>
      <c r="O406" s="65">
        <f t="shared" si="108"/>
        <v>0</v>
      </c>
      <c r="P406" s="65">
        <f t="shared" si="108"/>
        <v>0</v>
      </c>
      <c r="Q406" s="5">
        <f t="shared" si="109"/>
        <v>0</v>
      </c>
      <c r="R406" s="5"/>
      <c r="S406" s="5"/>
      <c r="T406" s="5"/>
      <c r="U406" s="5"/>
      <c r="V406" s="5"/>
      <c r="W406" s="5"/>
      <c r="X406" s="5"/>
      <c r="Y406" s="5"/>
      <c r="Z406" s="5"/>
      <c r="AA406" s="5"/>
      <c r="AB406" s="5"/>
      <c r="AC406" s="5"/>
      <c r="AD406" s="5"/>
      <c r="AE406" s="5"/>
      <c r="AF406" s="5"/>
      <c r="AG406" s="5"/>
      <c r="AH406" s="5"/>
      <c r="AI406" s="5"/>
      <c r="AJ406" s="5"/>
      <c r="AK406" s="5"/>
      <c r="AL406" s="5"/>
      <c r="AM406" s="5"/>
      <c r="AN406" s="5"/>
      <c r="AO406" s="5"/>
      <c r="AP406" s="5"/>
      <c r="AQ406" s="5"/>
      <c r="AR406" s="5"/>
      <c r="AS406" s="5"/>
      <c r="AT406" s="5"/>
      <c r="AU406" s="5"/>
      <c r="AV406" s="5"/>
      <c r="AW406" s="5"/>
      <c r="AX406" s="5"/>
      <c r="AY406" s="5"/>
      <c r="AZ406" s="5"/>
      <c r="BA406" s="5"/>
      <c r="BB406" s="5"/>
      <c r="BC406" s="5"/>
      <c r="BD406" s="5"/>
      <c r="BE406" s="5"/>
      <c r="BF406" s="5"/>
      <c r="BG406" s="5"/>
      <c r="BH406" s="5"/>
      <c r="BI406" s="5"/>
      <c r="BJ406" s="5"/>
    </row>
    <row r="407" spans="3:62" hidden="1">
      <c r="C407" s="56" t="str">
        <f t="shared" si="106"/>
        <v>PLANTACIÓ</v>
      </c>
      <c r="D407" s="56" t="str">
        <f t="shared" si="106"/>
        <v>Plantació manual bleda</v>
      </c>
      <c r="E407" s="66">
        <f t="shared" si="108"/>
        <v>0</v>
      </c>
      <c r="F407" s="66">
        <f t="shared" si="108"/>
        <v>0</v>
      </c>
      <c r="G407" s="66">
        <f t="shared" si="108"/>
        <v>0</v>
      </c>
      <c r="H407" s="66">
        <f t="shared" si="108"/>
        <v>0</v>
      </c>
      <c r="I407" s="66">
        <f t="shared" si="108"/>
        <v>0</v>
      </c>
      <c r="J407" s="66">
        <f t="shared" si="108"/>
        <v>0</v>
      </c>
      <c r="K407" s="66">
        <f t="shared" si="108"/>
        <v>0</v>
      </c>
      <c r="L407" s="66">
        <f t="shared" si="108"/>
        <v>0</v>
      </c>
      <c r="M407" s="66">
        <f t="shared" si="108"/>
        <v>0</v>
      </c>
      <c r="N407" s="66">
        <f t="shared" si="108"/>
        <v>0</v>
      </c>
      <c r="O407" s="66">
        <f t="shared" si="108"/>
        <v>0</v>
      </c>
      <c r="P407" s="66">
        <f t="shared" si="108"/>
        <v>0</v>
      </c>
      <c r="Q407" s="5">
        <f t="shared" si="109"/>
        <v>0</v>
      </c>
      <c r="R407" s="5"/>
      <c r="S407" s="5"/>
      <c r="T407" s="5"/>
      <c r="U407" s="5"/>
      <c r="V407" s="5"/>
      <c r="W407" s="5"/>
      <c r="X407" s="5"/>
      <c r="Y407" s="5"/>
      <c r="Z407" s="5"/>
      <c r="AA407" s="5"/>
      <c r="AB407" s="5"/>
      <c r="AC407" s="5"/>
      <c r="AD407" s="5"/>
      <c r="AE407" s="5"/>
      <c r="AF407" s="5"/>
      <c r="AG407" s="5"/>
      <c r="AH407" s="5"/>
      <c r="AI407" s="5"/>
      <c r="AJ407" s="5"/>
      <c r="AK407" s="5"/>
      <c r="AL407" s="5"/>
      <c r="AM407" s="5"/>
      <c r="AN407" s="5"/>
      <c r="AO407" s="5"/>
      <c r="AP407" s="5"/>
      <c r="AQ407" s="5"/>
      <c r="AR407" s="5"/>
      <c r="AS407" s="5"/>
      <c r="AT407" s="5"/>
      <c r="AU407" s="5"/>
      <c r="AV407" s="5"/>
      <c r="AW407" s="5"/>
      <c r="AX407" s="5"/>
      <c r="AY407" s="5"/>
      <c r="AZ407" s="5"/>
      <c r="BA407" s="5"/>
      <c r="BB407" s="5"/>
      <c r="BC407" s="5"/>
      <c r="BD407" s="5"/>
      <c r="BE407" s="5"/>
      <c r="BF407" s="5"/>
      <c r="BG407" s="5"/>
      <c r="BH407" s="5"/>
      <c r="BI407" s="5"/>
      <c r="BJ407" s="5"/>
    </row>
    <row r="408" spans="3:62" hidden="1">
      <c r="C408" s="56">
        <f t="shared" si="106"/>
        <v>0</v>
      </c>
      <c r="D408" s="56">
        <f t="shared" si="106"/>
        <v>0</v>
      </c>
      <c r="E408" s="66">
        <f t="shared" si="108"/>
        <v>0</v>
      </c>
      <c r="F408" s="66">
        <f t="shared" si="108"/>
        <v>0</v>
      </c>
      <c r="G408" s="66">
        <f t="shared" si="108"/>
        <v>0</v>
      </c>
      <c r="H408" s="66">
        <f t="shared" si="108"/>
        <v>0</v>
      </c>
      <c r="I408" s="66">
        <f t="shared" si="108"/>
        <v>0</v>
      </c>
      <c r="J408" s="66">
        <f t="shared" si="108"/>
        <v>0</v>
      </c>
      <c r="K408" s="66">
        <f t="shared" si="108"/>
        <v>0</v>
      </c>
      <c r="L408" s="66">
        <f t="shared" si="108"/>
        <v>0</v>
      </c>
      <c r="M408" s="66">
        <f t="shared" si="108"/>
        <v>0</v>
      </c>
      <c r="N408" s="66">
        <f t="shared" si="108"/>
        <v>0</v>
      </c>
      <c r="O408" s="66">
        <f t="shared" si="108"/>
        <v>0</v>
      </c>
      <c r="P408" s="66">
        <f t="shared" si="108"/>
        <v>0</v>
      </c>
      <c r="Q408" s="5">
        <f t="shared" si="109"/>
        <v>0</v>
      </c>
      <c r="R408" s="5"/>
      <c r="S408" s="5"/>
      <c r="T408" s="5"/>
      <c r="U408" s="5"/>
      <c r="V408" s="5"/>
      <c r="W408" s="5"/>
      <c r="X408" s="5"/>
      <c r="Y408" s="5"/>
      <c r="Z408" s="5"/>
      <c r="AA408" s="5"/>
      <c r="AB408" s="5"/>
      <c r="AC408" s="5"/>
      <c r="AD408" s="5"/>
      <c r="AE408" s="5"/>
      <c r="AF408" s="5"/>
      <c r="AG408" s="5"/>
      <c r="AH408" s="5"/>
      <c r="AI408" s="5"/>
      <c r="AJ408" s="5"/>
      <c r="AK408" s="5"/>
      <c r="AL408" s="5"/>
      <c r="AM408" s="5"/>
      <c r="AN408" s="5"/>
      <c r="AO408" s="5"/>
      <c r="AP408" s="5"/>
      <c r="AQ408" s="5"/>
      <c r="AR408" s="5"/>
      <c r="AS408" s="5"/>
      <c r="AT408" s="5"/>
      <c r="AU408" s="5"/>
      <c r="AV408" s="5"/>
      <c r="AW408" s="5"/>
      <c r="AX408" s="5"/>
      <c r="AY408" s="5"/>
      <c r="AZ408" s="5"/>
      <c r="BA408" s="5"/>
      <c r="BB408" s="5"/>
      <c r="BC408" s="5"/>
      <c r="BD408" s="5"/>
      <c r="BE408" s="5"/>
      <c r="BF408" s="5"/>
      <c r="BG408" s="5"/>
      <c r="BH408" s="5"/>
      <c r="BI408" s="5"/>
      <c r="BJ408" s="5"/>
    </row>
    <row r="409" spans="3:62" hidden="1">
      <c r="C409" s="56">
        <f t="shared" si="106"/>
        <v>0</v>
      </c>
      <c r="D409" s="56">
        <f t="shared" si="106"/>
        <v>0</v>
      </c>
      <c r="E409" s="66">
        <f t="shared" si="108"/>
        <v>0</v>
      </c>
      <c r="F409" s="66">
        <f t="shared" si="108"/>
        <v>0</v>
      </c>
      <c r="G409" s="66">
        <f t="shared" si="108"/>
        <v>0</v>
      </c>
      <c r="H409" s="66">
        <f t="shared" si="108"/>
        <v>0</v>
      </c>
      <c r="I409" s="66">
        <f t="shared" si="108"/>
        <v>0</v>
      </c>
      <c r="J409" s="66">
        <f t="shared" si="108"/>
        <v>0</v>
      </c>
      <c r="K409" s="66">
        <f t="shared" si="108"/>
        <v>0</v>
      </c>
      <c r="L409" s="66">
        <f t="shared" si="108"/>
        <v>0</v>
      </c>
      <c r="M409" s="66">
        <f t="shared" si="108"/>
        <v>0</v>
      </c>
      <c r="N409" s="66">
        <f t="shared" si="108"/>
        <v>0</v>
      </c>
      <c r="O409" s="66">
        <f t="shared" si="108"/>
        <v>0</v>
      </c>
      <c r="P409" s="66">
        <f t="shared" si="108"/>
        <v>0</v>
      </c>
      <c r="Q409" s="5">
        <f t="shared" si="109"/>
        <v>0</v>
      </c>
      <c r="R409" s="5"/>
      <c r="S409" s="5"/>
      <c r="T409" s="5"/>
      <c r="U409" s="5"/>
      <c r="V409" s="5"/>
      <c r="W409" s="5"/>
      <c r="X409" s="5"/>
      <c r="Y409" s="5"/>
      <c r="Z409" s="5"/>
      <c r="AA409" s="5"/>
      <c r="AB409" s="5"/>
      <c r="AC409" s="5"/>
      <c r="AD409" s="5"/>
      <c r="AE409" s="5"/>
      <c r="AF409" s="5"/>
      <c r="AG409" s="5"/>
      <c r="AH409" s="5"/>
      <c r="AI409" s="5"/>
      <c r="AJ409" s="5"/>
      <c r="AK409" s="5"/>
      <c r="AL409" s="5"/>
      <c r="AM409" s="5"/>
      <c r="AN409" s="5"/>
      <c r="AO409" s="5"/>
      <c r="AP409" s="5"/>
      <c r="AQ409" s="5"/>
      <c r="AR409" s="5"/>
      <c r="AS409" s="5"/>
      <c r="AT409" s="5"/>
      <c r="AU409" s="5"/>
      <c r="AV409" s="5"/>
      <c r="AW409" s="5"/>
      <c r="AX409" s="5"/>
      <c r="AY409" s="5"/>
      <c r="AZ409" s="5"/>
      <c r="BA409" s="5"/>
      <c r="BB409" s="5"/>
      <c r="BC409" s="5"/>
      <c r="BD409" s="5"/>
      <c r="BE409" s="5"/>
      <c r="BF409" s="5"/>
      <c r="BG409" s="5"/>
      <c r="BH409" s="5"/>
      <c r="BI409" s="5"/>
      <c r="BJ409" s="5"/>
    </row>
    <row r="410" spans="3:62" hidden="1">
      <c r="C410" s="56">
        <f t="shared" si="106"/>
        <v>0</v>
      </c>
      <c r="D410" s="56">
        <f t="shared" si="106"/>
        <v>0</v>
      </c>
      <c r="E410" s="66">
        <f t="shared" si="108"/>
        <v>0</v>
      </c>
      <c r="F410" s="66">
        <f t="shared" si="108"/>
        <v>0</v>
      </c>
      <c r="G410" s="66">
        <f t="shared" si="108"/>
        <v>0</v>
      </c>
      <c r="H410" s="66">
        <f t="shared" si="108"/>
        <v>0</v>
      </c>
      <c r="I410" s="66">
        <f t="shared" si="108"/>
        <v>0</v>
      </c>
      <c r="J410" s="66">
        <f t="shared" si="108"/>
        <v>0</v>
      </c>
      <c r="K410" s="66">
        <f t="shared" si="108"/>
        <v>0</v>
      </c>
      <c r="L410" s="66">
        <f t="shared" si="108"/>
        <v>0</v>
      </c>
      <c r="M410" s="66">
        <f t="shared" si="108"/>
        <v>0</v>
      </c>
      <c r="N410" s="66">
        <f t="shared" si="108"/>
        <v>0</v>
      </c>
      <c r="O410" s="66">
        <f t="shared" si="108"/>
        <v>0</v>
      </c>
      <c r="P410" s="66">
        <f t="shared" si="108"/>
        <v>0</v>
      </c>
      <c r="Q410" s="5">
        <f t="shared" si="109"/>
        <v>0</v>
      </c>
      <c r="R410" s="5"/>
      <c r="S410" s="5"/>
      <c r="T410" s="5"/>
      <c r="U410" s="5"/>
      <c r="V410" s="5"/>
      <c r="W410" s="5"/>
      <c r="X410" s="5"/>
      <c r="Y410" s="5"/>
      <c r="Z410" s="5"/>
      <c r="AA410" s="5"/>
      <c r="AB410" s="5"/>
      <c r="AC410" s="5"/>
      <c r="AD410" s="5"/>
      <c r="AE410" s="5"/>
      <c r="AF410" s="5"/>
      <c r="AG410" s="5"/>
      <c r="AH410" s="5"/>
      <c r="AI410" s="5"/>
      <c r="AJ410" s="5"/>
      <c r="AK410" s="5"/>
      <c r="AL410" s="5"/>
      <c r="AM410" s="5"/>
      <c r="AN410" s="5"/>
      <c r="AO410" s="5"/>
      <c r="AP410" s="5"/>
      <c r="AQ410" s="5"/>
      <c r="AR410" s="5"/>
      <c r="AS410" s="5"/>
      <c r="AT410" s="5"/>
      <c r="AU410" s="5"/>
      <c r="AV410" s="5"/>
      <c r="AW410" s="5"/>
      <c r="AX410" s="5"/>
      <c r="AY410" s="5"/>
      <c r="AZ410" s="5"/>
      <c r="BA410" s="5"/>
      <c r="BB410" s="5"/>
      <c r="BC410" s="5"/>
      <c r="BD410" s="5"/>
      <c r="BE410" s="5"/>
      <c r="BF410" s="5"/>
      <c r="BG410" s="5"/>
      <c r="BH410" s="5"/>
      <c r="BI410" s="5"/>
      <c r="BJ410" s="5"/>
    </row>
    <row r="411" spans="3:62" hidden="1">
      <c r="C411" s="58" t="str">
        <f t="shared" si="106"/>
        <v>REG</v>
      </c>
      <c r="D411" s="58" t="str">
        <f t="shared" si="106"/>
        <v>Instal.lació sistema de reg amb cinta (1,6 m per m2)</v>
      </c>
      <c r="E411" s="67">
        <f t="shared" si="108"/>
        <v>0</v>
      </c>
      <c r="F411" s="67">
        <f t="shared" si="108"/>
        <v>0</v>
      </c>
      <c r="G411" s="67">
        <f t="shared" si="108"/>
        <v>0</v>
      </c>
      <c r="H411" s="67">
        <f t="shared" si="108"/>
        <v>0</v>
      </c>
      <c r="I411" s="67">
        <f t="shared" si="108"/>
        <v>0</v>
      </c>
      <c r="J411" s="67">
        <f t="shared" si="108"/>
        <v>0</v>
      </c>
      <c r="K411" s="67">
        <f t="shared" si="108"/>
        <v>0</v>
      </c>
      <c r="L411" s="67">
        <f t="shared" si="108"/>
        <v>0</v>
      </c>
      <c r="M411" s="67">
        <f t="shared" si="108"/>
        <v>0</v>
      </c>
      <c r="N411" s="67">
        <f t="shared" si="108"/>
        <v>0</v>
      </c>
      <c r="O411" s="67">
        <f t="shared" si="108"/>
        <v>0</v>
      </c>
      <c r="P411" s="67">
        <f t="shared" si="108"/>
        <v>0</v>
      </c>
      <c r="Q411" s="5">
        <f t="shared" si="109"/>
        <v>0</v>
      </c>
      <c r="R411" s="5"/>
      <c r="S411" s="5"/>
      <c r="T411" s="5"/>
      <c r="U411" s="5"/>
      <c r="V411" s="5"/>
      <c r="W411" s="5"/>
      <c r="X411" s="5"/>
      <c r="Y411" s="5"/>
      <c r="Z411" s="5"/>
      <c r="AA411" s="5"/>
      <c r="AB411" s="5"/>
      <c r="AC411" s="5"/>
      <c r="AD411" s="5"/>
      <c r="AE411" s="5"/>
      <c r="AF411" s="5"/>
      <c r="AG411" s="5"/>
      <c r="AH411" s="5"/>
      <c r="AI411" s="5"/>
      <c r="AJ411" s="5"/>
      <c r="AK411" s="5"/>
      <c r="AL411" s="5"/>
      <c r="AM411" s="5"/>
      <c r="AN411" s="5"/>
      <c r="AO411" s="5"/>
      <c r="AP411" s="5"/>
      <c r="AQ411" s="5"/>
      <c r="AR411" s="5"/>
      <c r="AS411" s="5"/>
      <c r="AT411" s="5"/>
      <c r="AU411" s="5"/>
      <c r="AV411" s="5"/>
      <c r="AW411" s="5"/>
      <c r="AX411" s="5"/>
      <c r="AY411" s="5"/>
      <c r="AZ411" s="5"/>
      <c r="BA411" s="5"/>
      <c r="BB411" s="5"/>
      <c r="BC411" s="5"/>
      <c r="BD411" s="5"/>
      <c r="BE411" s="5"/>
      <c r="BF411" s="5"/>
      <c r="BG411" s="5"/>
      <c r="BH411" s="5"/>
      <c r="BI411" s="5"/>
      <c r="BJ411" s="5"/>
    </row>
    <row r="412" spans="3:62" hidden="1">
      <c r="C412" s="58">
        <f t="shared" si="106"/>
        <v>0</v>
      </c>
      <c r="D412" s="58" t="str">
        <f t="shared" si="106"/>
        <v>Reg (L/m2)</v>
      </c>
      <c r="E412" s="67">
        <f t="shared" si="108"/>
        <v>0</v>
      </c>
      <c r="F412" s="67">
        <f t="shared" si="108"/>
        <v>0</v>
      </c>
      <c r="G412" s="67">
        <f t="shared" si="108"/>
        <v>0</v>
      </c>
      <c r="H412" s="67">
        <f t="shared" si="108"/>
        <v>0</v>
      </c>
      <c r="I412" s="67">
        <f t="shared" si="108"/>
        <v>0</v>
      </c>
      <c r="J412" s="67">
        <f t="shared" si="108"/>
        <v>0</v>
      </c>
      <c r="K412" s="67">
        <f t="shared" si="108"/>
        <v>0</v>
      </c>
      <c r="L412" s="67">
        <f t="shared" si="108"/>
        <v>0</v>
      </c>
      <c r="M412" s="67">
        <f t="shared" si="108"/>
        <v>0</v>
      </c>
      <c r="N412" s="67">
        <f t="shared" si="108"/>
        <v>0</v>
      </c>
      <c r="O412" s="67">
        <f t="shared" si="108"/>
        <v>0</v>
      </c>
      <c r="P412" s="67">
        <f t="shared" si="108"/>
        <v>0</v>
      </c>
      <c r="Q412" s="5">
        <f t="shared" si="109"/>
        <v>0</v>
      </c>
      <c r="R412" s="5"/>
      <c r="S412" s="5"/>
      <c r="T412" s="5"/>
      <c r="U412" s="5"/>
      <c r="V412" s="5"/>
      <c r="W412" s="5"/>
      <c r="X412" s="5"/>
      <c r="Y412" s="5"/>
      <c r="Z412" s="5"/>
      <c r="AA412" s="5"/>
      <c r="AB412" s="5"/>
      <c r="AC412" s="5"/>
      <c r="AD412" s="5"/>
      <c r="AE412" s="5"/>
      <c r="AF412" s="5"/>
      <c r="AG412" s="5"/>
      <c r="AH412" s="5"/>
      <c r="AI412" s="5"/>
      <c r="AJ412" s="5"/>
      <c r="AK412" s="5"/>
      <c r="AL412" s="5"/>
      <c r="AM412" s="5"/>
      <c r="AN412" s="5"/>
      <c r="AO412" s="5"/>
      <c r="AP412" s="5"/>
      <c r="AQ412" s="5"/>
      <c r="AR412" s="5"/>
      <c r="AS412" s="5"/>
      <c r="AT412" s="5"/>
      <c r="AU412" s="5"/>
      <c r="AV412" s="5"/>
      <c r="AW412" s="5"/>
      <c r="AX412" s="5"/>
      <c r="AY412" s="5"/>
      <c r="AZ412" s="5"/>
      <c r="BA412" s="5"/>
      <c r="BB412" s="5"/>
      <c r="BC412" s="5"/>
      <c r="BD412" s="5"/>
      <c r="BE412" s="5"/>
      <c r="BF412" s="5"/>
      <c r="BG412" s="5"/>
      <c r="BH412" s="5"/>
      <c r="BI412" s="5"/>
      <c r="BJ412" s="5"/>
    </row>
    <row r="413" spans="3:62" hidden="1">
      <c r="C413" s="58">
        <f t="shared" si="106"/>
        <v>0</v>
      </c>
      <c r="D413" s="58" t="str">
        <f t="shared" si="106"/>
        <v>Desinstal.lació sistema de reg amb cinta</v>
      </c>
      <c r="E413" s="67">
        <f t="shared" ref="E413:P428" si="110">+E455+E498</f>
        <v>0</v>
      </c>
      <c r="F413" s="67">
        <f t="shared" si="110"/>
        <v>0</v>
      </c>
      <c r="G413" s="67">
        <f t="shared" si="110"/>
        <v>0</v>
      </c>
      <c r="H413" s="67">
        <f t="shared" si="110"/>
        <v>0</v>
      </c>
      <c r="I413" s="67">
        <f t="shared" si="110"/>
        <v>0</v>
      </c>
      <c r="J413" s="67">
        <f t="shared" si="110"/>
        <v>0</v>
      </c>
      <c r="K413" s="67">
        <f t="shared" si="110"/>
        <v>0</v>
      </c>
      <c r="L413" s="67">
        <f t="shared" si="110"/>
        <v>0</v>
      </c>
      <c r="M413" s="67">
        <f t="shared" si="110"/>
        <v>0</v>
      </c>
      <c r="N413" s="67">
        <f t="shared" si="110"/>
        <v>0</v>
      </c>
      <c r="O413" s="67">
        <f t="shared" si="110"/>
        <v>0</v>
      </c>
      <c r="P413" s="67">
        <f t="shared" si="110"/>
        <v>0</v>
      </c>
      <c r="Q413" s="5">
        <f t="shared" si="109"/>
        <v>0</v>
      </c>
      <c r="R413" s="5"/>
      <c r="S413" s="5"/>
      <c r="T413" s="5"/>
      <c r="U413" s="5"/>
      <c r="V413" s="5"/>
      <c r="W413" s="5"/>
      <c r="X413" s="5"/>
      <c r="Y413" s="5"/>
      <c r="Z413" s="5"/>
      <c r="AA413" s="5"/>
      <c r="AB413" s="5"/>
      <c r="AC413" s="5"/>
      <c r="AD413" s="5"/>
      <c r="AE413" s="5"/>
      <c r="AF413" s="5"/>
      <c r="AG413" s="5"/>
      <c r="AH413" s="5"/>
      <c r="AI413" s="5"/>
      <c r="AJ413" s="5"/>
      <c r="AK413" s="5"/>
      <c r="AL413" s="5"/>
      <c r="AM413" s="5"/>
      <c r="AN413" s="5"/>
      <c r="AO413" s="5"/>
      <c r="AP413" s="5"/>
      <c r="AQ413" s="5"/>
      <c r="AR413" s="5"/>
      <c r="AS413" s="5"/>
      <c r="AT413" s="5"/>
      <c r="AU413" s="5"/>
      <c r="AV413" s="5"/>
      <c r="AW413" s="5"/>
      <c r="AX413" s="5"/>
      <c r="AY413" s="5"/>
      <c r="AZ413" s="5"/>
      <c r="BA413" s="5"/>
      <c r="BB413" s="5"/>
      <c r="BC413" s="5"/>
      <c r="BD413" s="5"/>
      <c r="BE413" s="5"/>
      <c r="BF413" s="5"/>
      <c r="BG413" s="5"/>
      <c r="BH413" s="5"/>
      <c r="BI413" s="5"/>
      <c r="BJ413" s="5"/>
    </row>
    <row r="414" spans="3:62" hidden="1">
      <c r="C414" s="58">
        <f t="shared" si="106"/>
        <v>0</v>
      </c>
      <c r="D414" s="58">
        <f t="shared" si="106"/>
        <v>0</v>
      </c>
      <c r="E414" s="67">
        <f t="shared" si="110"/>
        <v>0</v>
      </c>
      <c r="F414" s="67">
        <f t="shared" si="110"/>
        <v>0</v>
      </c>
      <c r="G414" s="67">
        <f t="shared" si="110"/>
        <v>0</v>
      </c>
      <c r="H414" s="67">
        <f t="shared" si="110"/>
        <v>0</v>
      </c>
      <c r="I414" s="67">
        <f t="shared" si="110"/>
        <v>0</v>
      </c>
      <c r="J414" s="67">
        <f t="shared" si="110"/>
        <v>0</v>
      </c>
      <c r="K414" s="67">
        <f t="shared" si="110"/>
        <v>0</v>
      </c>
      <c r="L414" s="67">
        <f t="shared" si="110"/>
        <v>0</v>
      </c>
      <c r="M414" s="67">
        <f t="shared" si="110"/>
        <v>0</v>
      </c>
      <c r="N414" s="67">
        <f t="shared" si="110"/>
        <v>0</v>
      </c>
      <c r="O414" s="67">
        <f t="shared" si="110"/>
        <v>0</v>
      </c>
      <c r="P414" s="67">
        <f t="shared" si="110"/>
        <v>0</v>
      </c>
      <c r="Q414" s="5">
        <f t="shared" si="109"/>
        <v>0</v>
      </c>
      <c r="R414" s="5"/>
      <c r="S414" s="5"/>
      <c r="T414" s="5"/>
      <c r="U414" s="5"/>
      <c r="V414" s="5"/>
      <c r="W414" s="5"/>
      <c r="X414" s="5"/>
      <c r="Y414" s="5"/>
      <c r="Z414" s="5"/>
      <c r="AA414" s="5"/>
      <c r="AB414" s="5"/>
      <c r="AC414" s="5"/>
      <c r="AD414" s="5"/>
      <c r="AE414" s="5"/>
      <c r="AF414" s="5"/>
      <c r="AG414" s="5"/>
      <c r="AH414" s="5"/>
      <c r="AI414" s="5"/>
      <c r="AJ414" s="5"/>
      <c r="AK414" s="5"/>
      <c r="AL414" s="5"/>
      <c r="AM414" s="5"/>
      <c r="AN414" s="5"/>
      <c r="AO414" s="5"/>
      <c r="AP414" s="5"/>
      <c r="AQ414" s="5"/>
      <c r="AR414" s="5"/>
      <c r="AS414" s="5"/>
      <c r="AT414" s="5"/>
      <c r="AU414" s="5"/>
      <c r="AV414" s="5"/>
      <c r="AW414" s="5"/>
      <c r="AX414" s="5"/>
      <c r="AY414" s="5"/>
      <c r="AZ414" s="5"/>
      <c r="BA414" s="5"/>
      <c r="BB414" s="5"/>
      <c r="BC414" s="5"/>
      <c r="BD414" s="5"/>
      <c r="BE414" s="5"/>
      <c r="BF414" s="5"/>
      <c r="BG414" s="5"/>
      <c r="BH414" s="5"/>
      <c r="BI414" s="5"/>
      <c r="BJ414" s="5"/>
    </row>
    <row r="415" spans="3:62" hidden="1">
      <c r="C415" s="49" t="str">
        <f t="shared" si="106"/>
        <v>TRACTAMENTS</v>
      </c>
      <c r="D415" s="49" t="str">
        <f t="shared" si="106"/>
        <v>Tractament Bacillus + retenol +purí ortiga amb tractor i braços</v>
      </c>
      <c r="E415" s="68">
        <f t="shared" si="110"/>
        <v>0</v>
      </c>
      <c r="F415" s="68">
        <f t="shared" si="110"/>
        <v>0</v>
      </c>
      <c r="G415" s="68">
        <f t="shared" si="110"/>
        <v>0</v>
      </c>
      <c r="H415" s="68">
        <f t="shared" si="110"/>
        <v>0</v>
      </c>
      <c r="I415" s="68">
        <f t="shared" si="110"/>
        <v>0</v>
      </c>
      <c r="J415" s="68">
        <f t="shared" si="110"/>
        <v>0</v>
      </c>
      <c r="K415" s="68">
        <f t="shared" si="110"/>
        <v>0</v>
      </c>
      <c r="L415" s="68">
        <f t="shared" si="110"/>
        <v>0</v>
      </c>
      <c r="M415" s="68">
        <f t="shared" si="110"/>
        <v>0</v>
      </c>
      <c r="N415" s="68">
        <f t="shared" si="110"/>
        <v>0</v>
      </c>
      <c r="O415" s="68">
        <f t="shared" si="110"/>
        <v>0</v>
      </c>
      <c r="P415" s="68">
        <f t="shared" si="110"/>
        <v>0</v>
      </c>
      <c r="Q415" s="5">
        <f t="shared" si="109"/>
        <v>0</v>
      </c>
      <c r="R415" s="5"/>
      <c r="S415" s="5"/>
      <c r="T415" s="5"/>
      <c r="U415" s="5"/>
      <c r="V415" s="5"/>
      <c r="W415" s="5"/>
      <c r="X415" s="5"/>
      <c r="Y415" s="5"/>
      <c r="Z415" s="5"/>
      <c r="AA415" s="5"/>
      <c r="AB415" s="5"/>
      <c r="AC415" s="5"/>
      <c r="AD415" s="5"/>
      <c r="AE415" s="5"/>
      <c r="AF415" s="5"/>
      <c r="AG415" s="5"/>
      <c r="AH415" s="5"/>
      <c r="AI415" s="5"/>
      <c r="AJ415" s="5"/>
      <c r="AK415" s="5"/>
      <c r="AL415" s="5"/>
      <c r="AM415" s="5"/>
      <c r="AN415" s="5"/>
      <c r="AO415" s="5"/>
      <c r="AP415" s="5"/>
      <c r="AQ415" s="5"/>
      <c r="AR415" s="5"/>
      <c r="AS415" s="5"/>
      <c r="AT415" s="5"/>
      <c r="AU415" s="5"/>
      <c r="AV415" s="5"/>
      <c r="AW415" s="5"/>
      <c r="AX415" s="5"/>
      <c r="AY415" s="5"/>
      <c r="AZ415" s="5"/>
      <c r="BA415" s="5"/>
      <c r="BB415" s="5"/>
      <c r="BC415" s="5"/>
      <c r="BD415" s="5"/>
      <c r="BE415" s="5"/>
      <c r="BF415" s="5"/>
      <c r="BG415" s="5"/>
      <c r="BH415" s="5"/>
      <c r="BI415" s="5"/>
      <c r="BJ415" s="5"/>
    </row>
    <row r="416" spans="3:62" hidden="1">
      <c r="C416" s="49">
        <f t="shared" ref="C416:D430" si="111">+C28</f>
        <v>0</v>
      </c>
      <c r="D416" s="49" t="str">
        <f t="shared" si="111"/>
        <v>Tractament Bacillus + retenol +purí ortiga amb bota i 2 persones</v>
      </c>
      <c r="E416" s="68">
        <f t="shared" si="110"/>
        <v>0</v>
      </c>
      <c r="F416" s="68">
        <f t="shared" si="110"/>
        <v>0</v>
      </c>
      <c r="G416" s="68">
        <f t="shared" si="110"/>
        <v>0</v>
      </c>
      <c r="H416" s="68">
        <f t="shared" si="110"/>
        <v>0</v>
      </c>
      <c r="I416" s="68">
        <f t="shared" si="110"/>
        <v>0</v>
      </c>
      <c r="J416" s="68">
        <f t="shared" si="110"/>
        <v>0</v>
      </c>
      <c r="K416" s="68">
        <f t="shared" si="110"/>
        <v>0</v>
      </c>
      <c r="L416" s="68">
        <f t="shared" si="110"/>
        <v>0</v>
      </c>
      <c r="M416" s="68">
        <f t="shared" si="110"/>
        <v>0</v>
      </c>
      <c r="N416" s="68">
        <f t="shared" si="110"/>
        <v>0</v>
      </c>
      <c r="O416" s="68">
        <f t="shared" si="110"/>
        <v>0</v>
      </c>
      <c r="P416" s="68">
        <f t="shared" si="110"/>
        <v>0</v>
      </c>
      <c r="Q416" s="5">
        <f t="shared" si="109"/>
        <v>0</v>
      </c>
      <c r="R416" s="5"/>
      <c r="S416" s="5"/>
      <c r="T416" s="5"/>
      <c r="U416" s="5"/>
      <c r="V416" s="5"/>
      <c r="W416" s="5"/>
      <c r="X416" s="5"/>
      <c r="Y416" s="5"/>
      <c r="Z416" s="5"/>
      <c r="AA416" s="5"/>
      <c r="AB416" s="5"/>
      <c r="AC416" s="5"/>
      <c r="AD416" s="5"/>
      <c r="AE416" s="5"/>
      <c r="AF416" s="5"/>
      <c r="AG416" s="5"/>
      <c r="AH416" s="5"/>
      <c r="AI416" s="5"/>
      <c r="AJ416" s="5"/>
      <c r="AK416" s="5"/>
      <c r="AL416" s="5"/>
      <c r="AM416" s="5"/>
      <c r="AN416" s="5"/>
      <c r="AO416" s="5"/>
      <c r="AP416" s="5"/>
      <c r="AQ416" s="5"/>
      <c r="AR416" s="5"/>
      <c r="AS416" s="5"/>
      <c r="AT416" s="5"/>
      <c r="AU416" s="5"/>
      <c r="AV416" s="5"/>
      <c r="AW416" s="5"/>
      <c r="AX416" s="5"/>
      <c r="AY416" s="5"/>
      <c r="AZ416" s="5"/>
      <c r="BA416" s="5"/>
      <c r="BB416" s="5"/>
      <c r="BC416" s="5"/>
      <c r="BD416" s="5"/>
      <c r="BE416" s="5"/>
      <c r="BF416" s="5"/>
      <c r="BG416" s="5"/>
      <c r="BH416" s="5"/>
      <c r="BI416" s="5"/>
      <c r="BJ416" s="5"/>
    </row>
    <row r="417" spans="2:62" hidden="1">
      <c r="C417" s="49">
        <f t="shared" si="111"/>
        <v>0</v>
      </c>
      <c r="D417" s="49" t="str">
        <f t="shared" si="111"/>
        <v>Tractament Llimacs (Ferramol)</v>
      </c>
      <c r="E417" s="68">
        <f t="shared" si="110"/>
        <v>0</v>
      </c>
      <c r="F417" s="68">
        <f t="shared" si="110"/>
        <v>0</v>
      </c>
      <c r="G417" s="68">
        <f t="shared" si="110"/>
        <v>0</v>
      </c>
      <c r="H417" s="68">
        <f t="shared" si="110"/>
        <v>0</v>
      </c>
      <c r="I417" s="68">
        <f t="shared" si="110"/>
        <v>0</v>
      </c>
      <c r="J417" s="68">
        <f t="shared" si="110"/>
        <v>0</v>
      </c>
      <c r="K417" s="68">
        <f t="shared" si="110"/>
        <v>0</v>
      </c>
      <c r="L417" s="68">
        <f t="shared" si="110"/>
        <v>0</v>
      </c>
      <c r="M417" s="68">
        <f t="shared" si="110"/>
        <v>0</v>
      </c>
      <c r="N417" s="68">
        <f t="shared" si="110"/>
        <v>0</v>
      </c>
      <c r="O417" s="68">
        <f t="shared" si="110"/>
        <v>0</v>
      </c>
      <c r="P417" s="68">
        <f t="shared" si="110"/>
        <v>0</v>
      </c>
      <c r="Q417" s="5">
        <f t="shared" si="109"/>
        <v>0</v>
      </c>
      <c r="R417" s="5"/>
      <c r="S417" s="5"/>
      <c r="T417" s="5"/>
      <c r="U417" s="5"/>
      <c r="V417" s="5"/>
      <c r="W417" s="5"/>
      <c r="X417" s="5"/>
      <c r="Y417" s="5"/>
      <c r="Z417" s="5"/>
      <c r="AA417" s="5"/>
      <c r="AB417" s="5"/>
      <c r="AC417" s="5"/>
      <c r="AD417" s="5"/>
      <c r="AE417" s="5"/>
      <c r="AF417" s="5"/>
      <c r="AG417" s="5"/>
      <c r="AH417" s="5"/>
      <c r="AI417" s="5"/>
      <c r="AJ417" s="5"/>
      <c r="AK417" s="5"/>
      <c r="AL417" s="5"/>
      <c r="AM417" s="5"/>
      <c r="AN417" s="5"/>
      <c r="AO417" s="5"/>
      <c r="AP417" s="5"/>
      <c r="AQ417" s="5"/>
      <c r="AR417" s="5"/>
      <c r="AS417" s="5"/>
      <c r="AT417" s="5"/>
      <c r="AU417" s="5"/>
      <c r="AV417" s="5"/>
      <c r="AW417" s="5"/>
      <c r="AX417" s="5"/>
      <c r="AY417" s="5"/>
      <c r="AZ417" s="5"/>
      <c r="BA417" s="5"/>
      <c r="BB417" s="5"/>
      <c r="BC417" s="5"/>
      <c r="BD417" s="5"/>
      <c r="BE417" s="5"/>
      <c r="BF417" s="5"/>
      <c r="BG417" s="5"/>
      <c r="BH417" s="5"/>
      <c r="BI417" s="5"/>
      <c r="BJ417" s="5"/>
    </row>
    <row r="418" spans="2:62" hidden="1">
      <c r="C418" s="49">
        <f t="shared" si="111"/>
        <v>0</v>
      </c>
      <c r="D418" s="49">
        <f t="shared" si="111"/>
        <v>0</v>
      </c>
      <c r="E418" s="68">
        <f t="shared" si="110"/>
        <v>0</v>
      </c>
      <c r="F418" s="68">
        <f t="shared" si="110"/>
        <v>0</v>
      </c>
      <c r="G418" s="68">
        <f t="shared" si="110"/>
        <v>0</v>
      </c>
      <c r="H418" s="68">
        <f t="shared" si="110"/>
        <v>0</v>
      </c>
      <c r="I418" s="68">
        <f t="shared" si="110"/>
        <v>0</v>
      </c>
      <c r="J418" s="68">
        <f t="shared" si="110"/>
        <v>0</v>
      </c>
      <c r="K418" s="68">
        <f t="shared" si="110"/>
        <v>0</v>
      </c>
      <c r="L418" s="68">
        <f t="shared" si="110"/>
        <v>0</v>
      </c>
      <c r="M418" s="68">
        <f t="shared" si="110"/>
        <v>0</v>
      </c>
      <c r="N418" s="68">
        <f t="shared" si="110"/>
        <v>0</v>
      </c>
      <c r="O418" s="68">
        <f t="shared" si="110"/>
        <v>0</v>
      </c>
      <c r="P418" s="68">
        <f t="shared" si="110"/>
        <v>0</v>
      </c>
      <c r="Q418" s="5">
        <f t="shared" si="109"/>
        <v>0</v>
      </c>
      <c r="R418" s="5"/>
      <c r="S418" s="5"/>
      <c r="T418" s="5"/>
      <c r="U418" s="5"/>
      <c r="V418" s="5"/>
      <c r="W418" s="5"/>
      <c r="X418" s="5"/>
      <c r="Y418" s="5"/>
      <c r="Z418" s="5"/>
      <c r="AA418" s="5"/>
      <c r="AB418" s="5"/>
      <c r="AC418" s="5"/>
      <c r="AD418" s="5"/>
      <c r="AE418" s="5"/>
      <c r="AF418" s="5"/>
      <c r="AG418" s="5"/>
      <c r="AH418" s="5"/>
      <c r="AI418" s="5"/>
      <c r="AJ418" s="5"/>
      <c r="AK418" s="5"/>
      <c r="AL418" s="5"/>
      <c r="AM418" s="5"/>
      <c r="AN418" s="5"/>
      <c r="AO418" s="5"/>
      <c r="AP418" s="5"/>
      <c r="AQ418" s="5"/>
      <c r="AR418" s="5"/>
      <c r="AS418" s="5"/>
      <c r="AT418" s="5"/>
      <c r="AU418" s="5"/>
      <c r="AV418" s="5"/>
      <c r="AW418" s="5"/>
      <c r="AX418" s="5"/>
      <c r="AY418" s="5"/>
      <c r="AZ418" s="5"/>
      <c r="BA418" s="5"/>
      <c r="BB418" s="5"/>
      <c r="BC418" s="5"/>
      <c r="BD418" s="5"/>
      <c r="BE418" s="5"/>
      <c r="BF418" s="5"/>
      <c r="BG418" s="5"/>
      <c r="BH418" s="5"/>
      <c r="BI418" s="5"/>
      <c r="BJ418" s="5"/>
    </row>
    <row r="419" spans="2:62" hidden="1">
      <c r="C419" s="49">
        <f t="shared" si="111"/>
        <v>0</v>
      </c>
      <c r="D419" s="49">
        <f t="shared" si="111"/>
        <v>0</v>
      </c>
      <c r="E419" s="68">
        <f t="shared" si="110"/>
        <v>0</v>
      </c>
      <c r="F419" s="68">
        <f t="shared" si="110"/>
        <v>0</v>
      </c>
      <c r="G419" s="68">
        <f t="shared" si="110"/>
        <v>0</v>
      </c>
      <c r="H419" s="68">
        <f t="shared" si="110"/>
        <v>0</v>
      </c>
      <c r="I419" s="68">
        <f t="shared" si="110"/>
        <v>0</v>
      </c>
      <c r="J419" s="68">
        <f t="shared" si="110"/>
        <v>0</v>
      </c>
      <c r="K419" s="68">
        <f t="shared" si="110"/>
        <v>0</v>
      </c>
      <c r="L419" s="68">
        <f t="shared" si="110"/>
        <v>0</v>
      </c>
      <c r="M419" s="68">
        <f t="shared" si="110"/>
        <v>0</v>
      </c>
      <c r="N419" s="68">
        <f t="shared" si="110"/>
        <v>0</v>
      </c>
      <c r="O419" s="68">
        <f t="shared" si="110"/>
        <v>0</v>
      </c>
      <c r="P419" s="68">
        <f t="shared" si="110"/>
        <v>0</v>
      </c>
      <c r="Q419" s="5">
        <f t="shared" si="109"/>
        <v>0</v>
      </c>
      <c r="R419" s="5"/>
      <c r="S419" s="5"/>
      <c r="T419" s="5"/>
      <c r="U419" s="5"/>
      <c r="V419" s="5"/>
      <c r="W419" s="5"/>
      <c r="X419" s="5"/>
      <c r="Y419" s="5"/>
      <c r="Z419" s="5"/>
      <c r="AA419" s="5"/>
      <c r="AB419" s="5"/>
      <c r="AC419" s="5"/>
      <c r="AD419" s="5"/>
      <c r="AE419" s="5"/>
      <c r="AF419" s="5"/>
      <c r="AG419" s="5"/>
      <c r="AH419" s="5"/>
      <c r="AI419" s="5"/>
      <c r="AJ419" s="5"/>
      <c r="AK419" s="5"/>
      <c r="AL419" s="5"/>
      <c r="AM419" s="5"/>
      <c r="AN419" s="5"/>
      <c r="AO419" s="5"/>
      <c r="AP419" s="5"/>
      <c r="AQ419" s="5"/>
      <c r="AR419" s="5"/>
      <c r="AS419" s="5"/>
      <c r="AT419" s="5"/>
      <c r="AU419" s="5"/>
      <c r="AV419" s="5"/>
      <c r="AW419" s="5"/>
      <c r="AX419" s="5"/>
      <c r="AY419" s="5"/>
      <c r="AZ419" s="5"/>
      <c r="BA419" s="5"/>
      <c r="BB419" s="5"/>
      <c r="BC419" s="5"/>
      <c r="BD419" s="5"/>
      <c r="BE419" s="5"/>
      <c r="BF419" s="5"/>
      <c r="BG419" s="5"/>
      <c r="BH419" s="5"/>
      <c r="BI419" s="5"/>
      <c r="BJ419" s="5"/>
    </row>
    <row r="420" spans="2:62" hidden="1">
      <c r="C420" s="60" t="str">
        <f t="shared" si="111"/>
        <v>DESHERBAT</v>
      </c>
      <c r="D420" s="60" t="str">
        <f t="shared" si="111"/>
        <v>Desherbat amb motocultor</v>
      </c>
      <c r="E420" s="69">
        <f t="shared" si="110"/>
        <v>0</v>
      </c>
      <c r="F420" s="69">
        <f t="shared" si="110"/>
        <v>0</v>
      </c>
      <c r="G420" s="69">
        <f t="shared" si="110"/>
        <v>0</v>
      </c>
      <c r="H420" s="69">
        <f t="shared" si="110"/>
        <v>0</v>
      </c>
      <c r="I420" s="69">
        <f t="shared" si="110"/>
        <v>0</v>
      </c>
      <c r="J420" s="69">
        <f t="shared" si="110"/>
        <v>0</v>
      </c>
      <c r="K420" s="69">
        <f t="shared" si="110"/>
        <v>0</v>
      </c>
      <c r="L420" s="69">
        <f t="shared" si="110"/>
        <v>0</v>
      </c>
      <c r="M420" s="69">
        <f t="shared" si="110"/>
        <v>0</v>
      </c>
      <c r="N420" s="69">
        <f t="shared" si="110"/>
        <v>0</v>
      </c>
      <c r="O420" s="69">
        <f t="shared" si="110"/>
        <v>0</v>
      </c>
      <c r="P420" s="69">
        <f t="shared" si="110"/>
        <v>0</v>
      </c>
      <c r="Q420" s="5">
        <f t="shared" si="109"/>
        <v>0</v>
      </c>
      <c r="R420" s="5"/>
      <c r="S420" s="5"/>
      <c r="T420" s="5"/>
      <c r="U420" s="5"/>
      <c r="V420" s="5"/>
      <c r="W420" s="5"/>
      <c r="X420" s="5"/>
      <c r="Y420" s="5"/>
      <c r="Z420" s="5"/>
      <c r="AA420" s="5"/>
      <c r="AB420" s="5"/>
      <c r="AC420" s="5"/>
      <c r="AD420" s="5"/>
      <c r="AE420" s="5"/>
      <c r="AF420" s="5"/>
      <c r="AG420" s="5"/>
      <c r="AH420" s="5"/>
      <c r="AI420" s="5"/>
      <c r="AJ420" s="5"/>
      <c r="AK420" s="5"/>
      <c r="AL420" s="5"/>
      <c r="AM420" s="5"/>
      <c r="AN420" s="5"/>
      <c r="AO420" s="5"/>
      <c r="AP420" s="5"/>
      <c r="AQ420" s="5"/>
      <c r="AR420" s="5"/>
      <c r="AS420" s="5"/>
      <c r="AT420" s="5"/>
      <c r="AU420" s="5"/>
      <c r="AV420" s="5"/>
      <c r="AW420" s="5"/>
      <c r="AX420" s="5"/>
      <c r="AY420" s="5"/>
      <c r="AZ420" s="5"/>
      <c r="BA420" s="5"/>
      <c r="BB420" s="5"/>
      <c r="BC420" s="5"/>
      <c r="BD420" s="5"/>
      <c r="BE420" s="5"/>
      <c r="BF420" s="5"/>
      <c r="BG420" s="5"/>
      <c r="BH420" s="5"/>
      <c r="BI420" s="5"/>
      <c r="BJ420" s="5"/>
    </row>
    <row r="421" spans="2:62" hidden="1">
      <c r="C421" s="60">
        <f t="shared" si="111"/>
        <v>0</v>
      </c>
      <c r="D421" s="60" t="str">
        <f t="shared" si="111"/>
        <v>Desherbat manual 6,5h/1.000  m2</v>
      </c>
      <c r="E421" s="69">
        <f t="shared" si="110"/>
        <v>0</v>
      </c>
      <c r="F421" s="69">
        <f t="shared" si="110"/>
        <v>0</v>
      </c>
      <c r="G421" s="69">
        <f t="shared" si="110"/>
        <v>0</v>
      </c>
      <c r="H421" s="69">
        <f t="shared" si="110"/>
        <v>0</v>
      </c>
      <c r="I421" s="69">
        <f t="shared" si="110"/>
        <v>0</v>
      </c>
      <c r="J421" s="69">
        <f t="shared" si="110"/>
        <v>0</v>
      </c>
      <c r="K421" s="69">
        <f t="shared" si="110"/>
        <v>0</v>
      </c>
      <c r="L421" s="69">
        <f t="shared" si="110"/>
        <v>0</v>
      </c>
      <c r="M421" s="69">
        <f t="shared" si="110"/>
        <v>0</v>
      </c>
      <c r="N421" s="69">
        <f t="shared" si="110"/>
        <v>0</v>
      </c>
      <c r="O421" s="69">
        <f t="shared" si="110"/>
        <v>0</v>
      </c>
      <c r="P421" s="69">
        <f t="shared" si="110"/>
        <v>0</v>
      </c>
      <c r="Q421" s="5">
        <f t="shared" si="109"/>
        <v>0</v>
      </c>
      <c r="R421" s="5"/>
      <c r="S421" s="5"/>
      <c r="T421" s="5"/>
      <c r="U421" s="5"/>
      <c r="V421" s="5"/>
      <c r="W421" s="5"/>
      <c r="X421" s="5"/>
      <c r="Y421" s="5"/>
      <c r="Z421" s="5"/>
      <c r="AA421" s="5"/>
      <c r="AB421" s="5"/>
      <c r="AC421" s="5"/>
      <c r="AD421" s="5"/>
      <c r="AE421" s="5"/>
      <c r="AF421" s="5"/>
      <c r="AG421" s="5"/>
      <c r="AH421" s="5"/>
      <c r="AI421" s="5"/>
      <c r="AJ421" s="5"/>
      <c r="AK421" s="5"/>
      <c r="AL421" s="5"/>
      <c r="AM421" s="5"/>
      <c r="AN421" s="5"/>
      <c r="AO421" s="5"/>
      <c r="AP421" s="5"/>
      <c r="AQ421" s="5"/>
      <c r="AR421" s="5"/>
      <c r="AS421" s="5"/>
      <c r="AT421" s="5"/>
      <c r="AU421" s="5"/>
      <c r="AV421" s="5"/>
      <c r="AW421" s="5"/>
      <c r="AX421" s="5"/>
      <c r="AY421" s="5"/>
      <c r="AZ421" s="5"/>
      <c r="BA421" s="5"/>
      <c r="BB421" s="5"/>
      <c r="BC421" s="5"/>
      <c r="BD421" s="5"/>
      <c r="BE421" s="5"/>
      <c r="BF421" s="5"/>
      <c r="BG421" s="5"/>
      <c r="BH421" s="5"/>
      <c r="BI421" s="5"/>
      <c r="BJ421" s="5"/>
    </row>
    <row r="422" spans="2:62" hidden="1">
      <c r="C422" s="60">
        <f t="shared" si="111"/>
        <v>0</v>
      </c>
      <c r="D422" s="60">
        <f t="shared" si="111"/>
        <v>0</v>
      </c>
      <c r="E422" s="69">
        <f t="shared" si="110"/>
        <v>0</v>
      </c>
      <c r="F422" s="69">
        <f t="shared" si="110"/>
        <v>0</v>
      </c>
      <c r="G422" s="69">
        <f t="shared" si="110"/>
        <v>0</v>
      </c>
      <c r="H422" s="69">
        <f t="shared" si="110"/>
        <v>0</v>
      </c>
      <c r="I422" s="69">
        <f t="shared" si="110"/>
        <v>0</v>
      </c>
      <c r="J422" s="69">
        <f t="shared" si="110"/>
        <v>0</v>
      </c>
      <c r="K422" s="69">
        <f t="shared" si="110"/>
        <v>0</v>
      </c>
      <c r="L422" s="69">
        <f t="shared" si="110"/>
        <v>0</v>
      </c>
      <c r="M422" s="69">
        <f t="shared" si="110"/>
        <v>0</v>
      </c>
      <c r="N422" s="69">
        <f t="shared" si="110"/>
        <v>0</v>
      </c>
      <c r="O422" s="69">
        <f t="shared" si="110"/>
        <v>0</v>
      </c>
      <c r="P422" s="69">
        <f t="shared" si="110"/>
        <v>0</v>
      </c>
      <c r="Q422" s="5">
        <f t="shared" si="109"/>
        <v>0</v>
      </c>
      <c r="R422" s="5"/>
      <c r="S422" s="5"/>
      <c r="T422" s="5"/>
      <c r="U422" s="5"/>
      <c r="V422" s="5"/>
      <c r="W422" s="5"/>
      <c r="X422" s="5"/>
      <c r="Y422" s="5"/>
      <c r="Z422" s="5"/>
      <c r="AA422" s="5"/>
      <c r="AB422" s="5"/>
      <c r="AC422" s="5"/>
      <c r="AD422" s="5"/>
      <c r="AE422" s="5"/>
      <c r="AF422" s="5"/>
      <c r="AG422" s="5"/>
      <c r="AH422" s="5"/>
      <c r="AI422" s="5"/>
      <c r="AJ422" s="5"/>
      <c r="AK422" s="5"/>
      <c r="AL422" s="5"/>
      <c r="AM422" s="5"/>
      <c r="AN422" s="5"/>
      <c r="AO422" s="5"/>
      <c r="AP422" s="5"/>
      <c r="AQ422" s="5"/>
      <c r="AR422" s="5"/>
      <c r="AS422" s="5"/>
      <c r="AT422" s="5"/>
      <c r="AU422" s="5"/>
      <c r="AV422" s="5"/>
      <c r="AW422" s="5"/>
      <c r="AX422" s="5"/>
      <c r="AY422" s="5"/>
      <c r="AZ422" s="5"/>
      <c r="BA422" s="5"/>
      <c r="BB422" s="5"/>
      <c r="BC422" s="5"/>
      <c r="BD422" s="5"/>
      <c r="BE422" s="5"/>
      <c r="BF422" s="5"/>
      <c r="BG422" s="5"/>
      <c r="BH422" s="5"/>
      <c r="BI422" s="5"/>
      <c r="BJ422" s="5"/>
    </row>
    <row r="423" spans="2:62" hidden="1">
      <c r="C423" s="60">
        <f t="shared" si="111"/>
        <v>0</v>
      </c>
      <c r="D423" s="60">
        <f t="shared" si="111"/>
        <v>0</v>
      </c>
      <c r="E423" s="69">
        <f t="shared" si="110"/>
        <v>0</v>
      </c>
      <c r="F423" s="69">
        <f t="shared" si="110"/>
        <v>0</v>
      </c>
      <c r="G423" s="69">
        <f t="shared" si="110"/>
        <v>0</v>
      </c>
      <c r="H423" s="69">
        <f t="shared" si="110"/>
        <v>0</v>
      </c>
      <c r="I423" s="69">
        <f t="shared" si="110"/>
        <v>0</v>
      </c>
      <c r="J423" s="69">
        <f t="shared" si="110"/>
        <v>0</v>
      </c>
      <c r="K423" s="69">
        <f t="shared" si="110"/>
        <v>0</v>
      </c>
      <c r="L423" s="69">
        <f t="shared" si="110"/>
        <v>0</v>
      </c>
      <c r="M423" s="69">
        <f t="shared" si="110"/>
        <v>0</v>
      </c>
      <c r="N423" s="69">
        <f t="shared" si="110"/>
        <v>0</v>
      </c>
      <c r="O423" s="69">
        <f t="shared" si="110"/>
        <v>0</v>
      </c>
      <c r="P423" s="69">
        <f t="shared" si="110"/>
        <v>0</v>
      </c>
      <c r="Q423" s="5">
        <f t="shared" si="109"/>
        <v>0</v>
      </c>
      <c r="R423" s="5"/>
      <c r="S423" s="5"/>
      <c r="T423" s="5"/>
      <c r="U423" s="5"/>
      <c r="V423" s="5"/>
      <c r="W423" s="5"/>
      <c r="X423" s="5"/>
      <c r="Y423" s="5"/>
      <c r="Z423" s="5"/>
      <c r="AA423" s="5"/>
      <c r="AB423" s="5"/>
      <c r="AC423" s="5"/>
      <c r="AD423" s="5"/>
      <c r="AE423" s="5"/>
      <c r="AF423" s="5"/>
      <c r="AG423" s="5"/>
      <c r="AH423" s="5"/>
      <c r="AI423" s="5"/>
      <c r="AJ423" s="5"/>
      <c r="AK423" s="5"/>
      <c r="AL423" s="5"/>
      <c r="AM423" s="5"/>
      <c r="AN423" s="5"/>
      <c r="AO423" s="5"/>
      <c r="AP423" s="5"/>
      <c r="AQ423" s="5"/>
      <c r="AR423" s="5"/>
      <c r="AS423" s="5"/>
      <c r="AT423" s="5"/>
      <c r="AU423" s="5"/>
      <c r="AV423" s="5"/>
      <c r="AW423" s="5"/>
      <c r="AX423" s="5"/>
      <c r="AY423" s="5"/>
      <c r="AZ423" s="5"/>
      <c r="BA423" s="5"/>
      <c r="BB423" s="5"/>
      <c r="BC423" s="5"/>
      <c r="BD423" s="5"/>
      <c r="BE423" s="5"/>
      <c r="BF423" s="5"/>
      <c r="BG423" s="5"/>
      <c r="BH423" s="5"/>
      <c r="BI423" s="5"/>
      <c r="BJ423" s="5"/>
    </row>
    <row r="424" spans="2:62" hidden="1">
      <c r="C424" s="62" t="str">
        <f t="shared" si="111"/>
        <v>ALTRES OPERACIONS ESPECÍFIQUES</v>
      </c>
      <c r="D424" s="62" t="str">
        <f t="shared" si="111"/>
        <v>Renda de la terra</v>
      </c>
      <c r="E424" s="70">
        <f t="shared" si="110"/>
        <v>0</v>
      </c>
      <c r="F424" s="70">
        <f t="shared" si="110"/>
        <v>0</v>
      </c>
      <c r="G424" s="70">
        <f t="shared" si="110"/>
        <v>0</v>
      </c>
      <c r="H424" s="70">
        <f t="shared" si="110"/>
        <v>0</v>
      </c>
      <c r="I424" s="70">
        <f t="shared" si="110"/>
        <v>0</v>
      </c>
      <c r="J424" s="70">
        <f t="shared" si="110"/>
        <v>0</v>
      </c>
      <c r="K424" s="70">
        <f t="shared" si="110"/>
        <v>0</v>
      </c>
      <c r="L424" s="70">
        <f t="shared" si="110"/>
        <v>0</v>
      </c>
      <c r="M424" s="70">
        <f t="shared" si="110"/>
        <v>0</v>
      </c>
      <c r="N424" s="70">
        <f t="shared" si="110"/>
        <v>0</v>
      </c>
      <c r="O424" s="70">
        <f t="shared" si="110"/>
        <v>0</v>
      </c>
      <c r="P424" s="70">
        <f t="shared" si="110"/>
        <v>0</v>
      </c>
      <c r="Q424" s="5">
        <f t="shared" si="109"/>
        <v>0</v>
      </c>
      <c r="R424" s="5"/>
      <c r="S424" s="5"/>
      <c r="T424" s="5"/>
      <c r="U424" s="5"/>
      <c r="V424" s="5"/>
      <c r="W424" s="5"/>
      <c r="X424" s="5"/>
      <c r="Y424" s="5"/>
      <c r="Z424" s="5"/>
      <c r="AA424" s="5"/>
      <c r="AB424" s="5"/>
      <c r="AC424" s="5"/>
      <c r="AD424" s="5"/>
      <c r="AE424" s="5"/>
      <c r="AF424" s="5"/>
      <c r="AG424" s="5"/>
      <c r="AH424" s="5"/>
      <c r="AI424" s="5"/>
      <c r="AJ424" s="5"/>
      <c r="AK424" s="5"/>
      <c r="AL424" s="5"/>
      <c r="AM424" s="5"/>
      <c r="AN424" s="5"/>
      <c r="AO424" s="5"/>
      <c r="AP424" s="5"/>
      <c r="AQ424" s="5"/>
      <c r="AR424" s="5"/>
      <c r="AS424" s="5"/>
      <c r="AT424" s="5"/>
      <c r="AU424" s="5"/>
      <c r="AV424" s="5"/>
      <c r="AW424" s="5"/>
      <c r="AX424" s="5"/>
      <c r="AY424" s="5"/>
      <c r="AZ424" s="5"/>
      <c r="BA424" s="5"/>
      <c r="BB424" s="5"/>
      <c r="BC424" s="5"/>
      <c r="BD424" s="5"/>
      <c r="BE424" s="5"/>
      <c r="BF424" s="5"/>
      <c r="BG424" s="5"/>
      <c r="BH424" s="5"/>
      <c r="BI424" s="5"/>
      <c r="BJ424" s="5"/>
    </row>
    <row r="425" spans="2:62" hidden="1">
      <c r="C425" s="62">
        <f t="shared" si="111"/>
        <v>0</v>
      </c>
      <c r="D425" s="62">
        <f t="shared" si="111"/>
        <v>0</v>
      </c>
      <c r="E425" s="70">
        <f t="shared" si="110"/>
        <v>0</v>
      </c>
      <c r="F425" s="70">
        <f t="shared" si="110"/>
        <v>0</v>
      </c>
      <c r="G425" s="70">
        <f t="shared" si="110"/>
        <v>0</v>
      </c>
      <c r="H425" s="70">
        <f t="shared" si="110"/>
        <v>0</v>
      </c>
      <c r="I425" s="70">
        <f t="shared" si="110"/>
        <v>0</v>
      </c>
      <c r="J425" s="70">
        <f t="shared" si="110"/>
        <v>0</v>
      </c>
      <c r="K425" s="70">
        <f t="shared" si="110"/>
        <v>0</v>
      </c>
      <c r="L425" s="70">
        <f t="shared" si="110"/>
        <v>0</v>
      </c>
      <c r="M425" s="70">
        <f t="shared" si="110"/>
        <v>0</v>
      </c>
      <c r="N425" s="70">
        <f t="shared" si="110"/>
        <v>0</v>
      </c>
      <c r="O425" s="70">
        <f t="shared" si="110"/>
        <v>0</v>
      </c>
      <c r="P425" s="70">
        <f t="shared" si="110"/>
        <v>0</v>
      </c>
      <c r="Q425" s="5">
        <f t="shared" si="109"/>
        <v>0</v>
      </c>
      <c r="R425" s="5"/>
      <c r="S425" s="5"/>
      <c r="T425" s="5"/>
      <c r="U425" s="5"/>
      <c r="V425" s="5"/>
      <c r="W425" s="5"/>
      <c r="X425" s="5"/>
      <c r="Y425" s="5"/>
      <c r="Z425" s="5"/>
      <c r="AA425" s="5"/>
      <c r="AB425" s="5"/>
      <c r="AC425" s="5"/>
      <c r="AD425" s="5"/>
      <c r="AE425" s="5"/>
      <c r="AF425" s="5"/>
      <c r="AG425" s="5"/>
      <c r="AH425" s="5"/>
      <c r="AI425" s="5"/>
      <c r="AJ425" s="5"/>
      <c r="AK425" s="5"/>
      <c r="AL425" s="5"/>
      <c r="AM425" s="5"/>
      <c r="AN425" s="5"/>
      <c r="AO425" s="5"/>
      <c r="AP425" s="5"/>
      <c r="AQ425" s="5"/>
      <c r="AR425" s="5"/>
      <c r="AS425" s="5"/>
      <c r="AT425" s="5"/>
      <c r="AU425" s="5"/>
      <c r="AV425" s="5"/>
      <c r="AW425" s="5"/>
      <c r="AX425" s="5"/>
      <c r="AY425" s="5"/>
      <c r="AZ425" s="5"/>
      <c r="BA425" s="5"/>
      <c r="BB425" s="5"/>
      <c r="BC425" s="5"/>
      <c r="BD425" s="5"/>
      <c r="BE425" s="5"/>
      <c r="BF425" s="5"/>
      <c r="BG425" s="5"/>
      <c r="BH425" s="5"/>
      <c r="BI425" s="5"/>
      <c r="BJ425" s="5"/>
    </row>
    <row r="426" spans="2:62" hidden="1">
      <c r="C426" s="62">
        <f t="shared" si="111"/>
        <v>0</v>
      </c>
      <c r="D426" s="62">
        <f t="shared" si="111"/>
        <v>0</v>
      </c>
      <c r="E426" s="70">
        <f t="shared" si="110"/>
        <v>0</v>
      </c>
      <c r="F426" s="70">
        <f t="shared" si="110"/>
        <v>0</v>
      </c>
      <c r="G426" s="70">
        <f t="shared" si="110"/>
        <v>0</v>
      </c>
      <c r="H426" s="70">
        <f t="shared" si="110"/>
        <v>0</v>
      </c>
      <c r="I426" s="70">
        <f t="shared" si="110"/>
        <v>0</v>
      </c>
      <c r="J426" s="70">
        <f t="shared" si="110"/>
        <v>0</v>
      </c>
      <c r="K426" s="70">
        <f t="shared" si="110"/>
        <v>0</v>
      </c>
      <c r="L426" s="70">
        <f t="shared" si="110"/>
        <v>0</v>
      </c>
      <c r="M426" s="70">
        <f t="shared" si="110"/>
        <v>0</v>
      </c>
      <c r="N426" s="70">
        <f t="shared" si="110"/>
        <v>0</v>
      </c>
      <c r="O426" s="70">
        <f t="shared" si="110"/>
        <v>0</v>
      </c>
      <c r="P426" s="70">
        <f t="shared" si="110"/>
        <v>0</v>
      </c>
      <c r="Q426" s="5">
        <f t="shared" si="109"/>
        <v>0</v>
      </c>
      <c r="R426" s="5"/>
      <c r="S426" s="5"/>
      <c r="T426" s="5"/>
      <c r="U426" s="5"/>
      <c r="V426" s="5"/>
      <c r="W426" s="5"/>
      <c r="X426" s="5"/>
      <c r="Y426" s="5"/>
      <c r="Z426" s="5"/>
      <c r="AA426" s="5"/>
      <c r="AB426" s="5"/>
      <c r="AC426" s="5"/>
      <c r="AD426" s="5"/>
      <c r="AE426" s="5"/>
      <c r="AF426" s="5"/>
      <c r="AG426" s="5"/>
      <c r="AH426" s="5"/>
      <c r="AI426" s="5"/>
      <c r="AJ426" s="5"/>
      <c r="AK426" s="5"/>
      <c r="AL426" s="5"/>
      <c r="AM426" s="5"/>
      <c r="AN426" s="5"/>
      <c r="AO426" s="5"/>
      <c r="AP426" s="5"/>
      <c r="AQ426" s="5"/>
      <c r="AR426" s="5"/>
      <c r="AS426" s="5"/>
      <c r="AT426" s="5"/>
      <c r="AU426" s="5"/>
      <c r="AV426" s="5"/>
      <c r="AW426" s="5"/>
      <c r="AX426" s="5"/>
      <c r="AY426" s="5"/>
      <c r="AZ426" s="5"/>
      <c r="BA426" s="5"/>
      <c r="BB426" s="5"/>
      <c r="BC426" s="5"/>
      <c r="BD426" s="5"/>
      <c r="BE426" s="5"/>
      <c r="BF426" s="5"/>
      <c r="BG426" s="5"/>
      <c r="BH426" s="5"/>
      <c r="BI426" s="5"/>
      <c r="BJ426" s="5"/>
    </row>
    <row r="427" spans="2:62" hidden="1">
      <c r="C427" s="62">
        <f t="shared" si="111"/>
        <v>0</v>
      </c>
      <c r="D427" s="62">
        <f t="shared" si="111"/>
        <v>0</v>
      </c>
      <c r="E427" s="70">
        <f t="shared" si="110"/>
        <v>0</v>
      </c>
      <c r="F427" s="70">
        <f t="shared" si="110"/>
        <v>0</v>
      </c>
      <c r="G427" s="70">
        <f t="shared" si="110"/>
        <v>0</v>
      </c>
      <c r="H427" s="70">
        <f t="shared" si="110"/>
        <v>0</v>
      </c>
      <c r="I427" s="70">
        <f t="shared" si="110"/>
        <v>0</v>
      </c>
      <c r="J427" s="70">
        <f t="shared" si="110"/>
        <v>0</v>
      </c>
      <c r="K427" s="70">
        <f t="shared" si="110"/>
        <v>0</v>
      </c>
      <c r="L427" s="70">
        <f t="shared" si="110"/>
        <v>0</v>
      </c>
      <c r="M427" s="70">
        <f t="shared" si="110"/>
        <v>0</v>
      </c>
      <c r="N427" s="70">
        <f t="shared" si="110"/>
        <v>0</v>
      </c>
      <c r="O427" s="70">
        <f t="shared" si="110"/>
        <v>0</v>
      </c>
      <c r="P427" s="70">
        <f t="shared" si="110"/>
        <v>0</v>
      </c>
      <c r="Q427" s="5">
        <f t="shared" si="109"/>
        <v>0</v>
      </c>
      <c r="R427" s="5"/>
      <c r="S427" s="5"/>
      <c r="T427" s="5"/>
      <c r="U427" s="5"/>
      <c r="V427" s="5"/>
      <c r="W427" s="5"/>
      <c r="X427" s="5"/>
      <c r="Y427" s="5"/>
      <c r="Z427" s="5"/>
      <c r="AA427" s="5"/>
      <c r="AB427" s="5"/>
      <c r="AC427" s="5"/>
      <c r="AD427" s="5"/>
      <c r="AE427" s="5"/>
      <c r="AF427" s="5"/>
      <c r="AG427" s="5"/>
      <c r="AH427" s="5"/>
      <c r="AI427" s="5"/>
      <c r="AJ427" s="5"/>
      <c r="AK427" s="5"/>
      <c r="AL427" s="5"/>
      <c r="AM427" s="5"/>
      <c r="AN427" s="5"/>
      <c r="AO427" s="5"/>
      <c r="AP427" s="5"/>
      <c r="AQ427" s="5"/>
      <c r="AR427" s="5"/>
      <c r="AS427" s="5"/>
      <c r="AT427" s="5"/>
      <c r="AU427" s="5"/>
      <c r="AV427" s="5"/>
      <c r="AW427" s="5"/>
      <c r="AX427" s="5"/>
      <c r="AY427" s="5"/>
      <c r="AZ427" s="5"/>
      <c r="BA427" s="5"/>
      <c r="BB427" s="5"/>
      <c r="BC427" s="5"/>
      <c r="BD427" s="5"/>
      <c r="BE427" s="5"/>
      <c r="BF427" s="5"/>
      <c r="BG427" s="5"/>
      <c r="BH427" s="5"/>
      <c r="BI427" s="5"/>
      <c r="BJ427" s="5"/>
    </row>
    <row r="428" spans="2:62" hidden="1">
      <c r="C428" s="62">
        <f t="shared" si="111"/>
        <v>0</v>
      </c>
      <c r="D428" s="62">
        <f t="shared" si="111"/>
        <v>0</v>
      </c>
      <c r="E428" s="70">
        <f t="shared" si="110"/>
        <v>0</v>
      </c>
      <c r="F428" s="70">
        <f t="shared" si="110"/>
        <v>0</v>
      </c>
      <c r="G428" s="70">
        <f t="shared" si="110"/>
        <v>0</v>
      </c>
      <c r="H428" s="70">
        <f t="shared" si="110"/>
        <v>0</v>
      </c>
      <c r="I428" s="70">
        <f t="shared" si="110"/>
        <v>0</v>
      </c>
      <c r="J428" s="70">
        <f t="shared" si="110"/>
        <v>0</v>
      </c>
      <c r="K428" s="70">
        <f t="shared" si="110"/>
        <v>0</v>
      </c>
      <c r="L428" s="70">
        <f t="shared" si="110"/>
        <v>0</v>
      </c>
      <c r="M428" s="70">
        <f t="shared" si="110"/>
        <v>0</v>
      </c>
      <c r="N428" s="70">
        <f t="shared" si="110"/>
        <v>0</v>
      </c>
      <c r="O428" s="70">
        <f t="shared" si="110"/>
        <v>0</v>
      </c>
      <c r="P428" s="70">
        <f t="shared" si="110"/>
        <v>0</v>
      </c>
      <c r="Q428" s="5">
        <f t="shared" si="109"/>
        <v>0</v>
      </c>
      <c r="R428" s="5"/>
      <c r="S428" s="5"/>
      <c r="T428" s="5"/>
      <c r="U428" s="5"/>
      <c r="V428" s="5"/>
      <c r="W428" s="5"/>
      <c r="X428" s="5"/>
      <c r="Y428" s="5"/>
      <c r="Z428" s="5"/>
      <c r="AA428" s="5"/>
      <c r="AB428" s="5"/>
      <c r="AC428" s="5"/>
      <c r="AD428" s="5"/>
      <c r="AE428" s="5"/>
      <c r="AF428" s="5"/>
      <c r="AG428" s="5"/>
      <c r="AH428" s="5"/>
      <c r="AI428" s="5"/>
      <c r="AJ428" s="5"/>
      <c r="AK428" s="5"/>
      <c r="AL428" s="5"/>
      <c r="AM428" s="5"/>
      <c r="AN428" s="5"/>
      <c r="AO428" s="5"/>
      <c r="AP428" s="5"/>
      <c r="AQ428" s="5"/>
      <c r="AR428" s="5"/>
      <c r="AS428" s="5"/>
      <c r="AT428" s="5"/>
      <c r="AU428" s="5"/>
      <c r="AV428" s="5"/>
      <c r="AW428" s="5"/>
      <c r="AX428" s="5"/>
      <c r="AY428" s="5"/>
      <c r="AZ428" s="5"/>
      <c r="BA428" s="5"/>
      <c r="BB428" s="5"/>
      <c r="BC428" s="5"/>
      <c r="BD428" s="5"/>
      <c r="BE428" s="5"/>
      <c r="BF428" s="5"/>
      <c r="BG428" s="5"/>
      <c r="BH428" s="5"/>
      <c r="BI428" s="5"/>
      <c r="BJ428" s="5"/>
    </row>
    <row r="429" spans="2:62" hidden="1">
      <c r="C429" s="55" t="str">
        <f t="shared" si="111"/>
        <v>RECOL.LECCIÓ</v>
      </c>
      <c r="D429" s="55" t="str">
        <f t="shared" si="111"/>
        <v>Recol.lecció bledes</v>
      </c>
      <c r="E429" s="71">
        <f t="shared" ref="E429:P430" si="112">+E471+E514</f>
        <v>0</v>
      </c>
      <c r="F429" s="71">
        <f t="shared" si="112"/>
        <v>0</v>
      </c>
      <c r="G429" s="71">
        <f t="shared" si="112"/>
        <v>0</v>
      </c>
      <c r="H429" s="71">
        <f t="shared" si="112"/>
        <v>0</v>
      </c>
      <c r="I429" s="71">
        <f t="shared" si="112"/>
        <v>0</v>
      </c>
      <c r="J429" s="71">
        <f t="shared" si="112"/>
        <v>0</v>
      </c>
      <c r="K429" s="71">
        <f t="shared" si="112"/>
        <v>0</v>
      </c>
      <c r="L429" s="71">
        <f t="shared" si="112"/>
        <v>0</v>
      </c>
      <c r="M429" s="71">
        <f t="shared" si="112"/>
        <v>0</v>
      </c>
      <c r="N429" s="71">
        <f t="shared" si="112"/>
        <v>0</v>
      </c>
      <c r="O429" s="71">
        <f t="shared" si="112"/>
        <v>0</v>
      </c>
      <c r="P429" s="71">
        <f t="shared" si="112"/>
        <v>0</v>
      </c>
      <c r="Q429" s="5">
        <f t="shared" si="109"/>
        <v>0</v>
      </c>
      <c r="R429" s="5"/>
      <c r="S429" s="5"/>
      <c r="T429" s="5"/>
      <c r="U429" s="5"/>
      <c r="V429" s="5"/>
      <c r="W429" s="5"/>
      <c r="X429" s="5"/>
      <c r="Y429" s="5"/>
      <c r="Z429" s="5"/>
      <c r="AA429" s="5"/>
      <c r="AB429" s="5"/>
      <c r="AC429" s="5"/>
      <c r="AD429" s="5"/>
      <c r="AE429" s="5"/>
      <c r="AF429" s="5"/>
      <c r="AG429" s="5"/>
      <c r="AH429" s="5"/>
      <c r="AI429" s="5"/>
      <c r="AJ429" s="5"/>
      <c r="AK429" s="5"/>
      <c r="AL429" s="5"/>
      <c r="AM429" s="5"/>
      <c r="AN429" s="5"/>
      <c r="AO429" s="5"/>
      <c r="AP429" s="5"/>
      <c r="AQ429" s="5"/>
      <c r="AR429" s="5"/>
      <c r="AS429" s="5"/>
      <c r="AT429" s="5"/>
      <c r="AU429" s="5"/>
      <c r="AV429" s="5"/>
      <c r="AW429" s="5"/>
      <c r="AX429" s="5"/>
      <c r="AY429" s="5"/>
      <c r="AZ429" s="5"/>
      <c r="BA429" s="5"/>
      <c r="BB429" s="5"/>
      <c r="BC429" s="5"/>
      <c r="BD429" s="5"/>
      <c r="BE429" s="5"/>
      <c r="BF429" s="5"/>
      <c r="BG429" s="5"/>
      <c r="BH429" s="5"/>
      <c r="BI429" s="5"/>
      <c r="BJ429" s="5"/>
    </row>
    <row r="430" spans="2:62" hidden="1">
      <c r="C430" s="55">
        <f t="shared" si="111"/>
        <v>0</v>
      </c>
      <c r="D430" s="55">
        <f t="shared" si="111"/>
        <v>0</v>
      </c>
      <c r="E430" s="71">
        <f t="shared" si="112"/>
        <v>0</v>
      </c>
      <c r="F430" s="71">
        <f t="shared" si="112"/>
        <v>0</v>
      </c>
      <c r="G430" s="71">
        <f t="shared" si="112"/>
        <v>0</v>
      </c>
      <c r="H430" s="71">
        <f t="shared" si="112"/>
        <v>0</v>
      </c>
      <c r="I430" s="71">
        <f t="shared" si="112"/>
        <v>0</v>
      </c>
      <c r="J430" s="71">
        <f t="shared" si="112"/>
        <v>0</v>
      </c>
      <c r="K430" s="71">
        <f t="shared" si="112"/>
        <v>0</v>
      </c>
      <c r="L430" s="71">
        <f t="shared" si="112"/>
        <v>0</v>
      </c>
      <c r="M430" s="71">
        <f t="shared" si="112"/>
        <v>0</v>
      </c>
      <c r="N430" s="71">
        <f t="shared" si="112"/>
        <v>0</v>
      </c>
      <c r="O430" s="71">
        <f t="shared" si="112"/>
        <v>0</v>
      </c>
      <c r="P430" s="71">
        <f t="shared" si="112"/>
        <v>0</v>
      </c>
      <c r="Q430" s="5">
        <f t="shared" si="109"/>
        <v>0</v>
      </c>
      <c r="R430" s="5"/>
      <c r="S430" s="5"/>
      <c r="T430" s="5"/>
      <c r="U430" s="5"/>
      <c r="V430" s="5"/>
      <c r="W430" s="5"/>
      <c r="X430" s="5"/>
      <c r="Y430" s="5"/>
      <c r="Z430" s="5"/>
      <c r="AA430" s="5"/>
      <c r="AB430" s="5"/>
      <c r="AC430" s="5"/>
      <c r="AD430" s="5"/>
      <c r="AE430" s="5"/>
      <c r="AF430" s="5"/>
      <c r="AG430" s="5"/>
      <c r="AH430" s="5"/>
      <c r="AI430" s="5"/>
      <c r="AJ430" s="5"/>
      <c r="AK430" s="5"/>
      <c r="AL430" s="5"/>
      <c r="AM430" s="5"/>
      <c r="AN430" s="5"/>
      <c r="AO430" s="5"/>
      <c r="AP430" s="5"/>
      <c r="AQ430" s="5"/>
      <c r="AR430" s="5"/>
      <c r="AS430" s="5"/>
      <c r="AT430" s="5"/>
      <c r="AU430" s="5"/>
      <c r="AV430" s="5"/>
      <c r="AW430" s="5"/>
      <c r="AX430" s="5"/>
      <c r="AY430" s="5"/>
      <c r="AZ430" s="5"/>
      <c r="BA430" s="5"/>
      <c r="BB430" s="5"/>
      <c r="BC430" s="5"/>
      <c r="BD430" s="5"/>
      <c r="BE430" s="5"/>
      <c r="BF430" s="5"/>
      <c r="BG430" s="5"/>
      <c r="BH430" s="5"/>
      <c r="BI430" s="5"/>
      <c r="BJ430" s="5"/>
    </row>
    <row r="431" spans="2:62" hidden="1">
      <c r="B431">
        <f>+B151</f>
        <v>875</v>
      </c>
      <c r="E431" s="5">
        <f>SUM(E396:E430)</f>
        <v>0</v>
      </c>
      <c r="F431" s="5">
        <f t="shared" ref="F431:P431" si="113">SUM(F396:F430)</f>
        <v>0</v>
      </c>
      <c r="G431" s="5">
        <f t="shared" si="113"/>
        <v>0</v>
      </c>
      <c r="H431" s="5">
        <f t="shared" si="113"/>
        <v>0</v>
      </c>
      <c r="I431" s="5">
        <f t="shared" si="113"/>
        <v>0</v>
      </c>
      <c r="J431" s="5">
        <f t="shared" si="113"/>
        <v>0</v>
      </c>
      <c r="K431" s="5">
        <f t="shared" si="113"/>
        <v>0</v>
      </c>
      <c r="L431" s="5">
        <f t="shared" si="113"/>
        <v>0</v>
      </c>
      <c r="M431" s="5">
        <f t="shared" si="113"/>
        <v>0</v>
      </c>
      <c r="N431" s="5">
        <f t="shared" si="113"/>
        <v>0</v>
      </c>
      <c r="O431" s="5">
        <f t="shared" si="113"/>
        <v>0</v>
      </c>
      <c r="P431" s="5">
        <f t="shared" si="113"/>
        <v>0</v>
      </c>
      <c r="Q431" s="5"/>
      <c r="R431" s="5">
        <f t="shared" ref="R431:AR433" si="114">+R151*R$49</f>
        <v>0</v>
      </c>
      <c r="S431" s="5">
        <f t="shared" si="114"/>
        <v>0</v>
      </c>
      <c r="T431" s="5">
        <f t="shared" si="114"/>
        <v>0</v>
      </c>
      <c r="U431" s="5">
        <f t="shared" si="114"/>
        <v>0</v>
      </c>
      <c r="V431" s="5">
        <f t="shared" si="114"/>
        <v>0</v>
      </c>
      <c r="W431" s="5">
        <f t="shared" si="114"/>
        <v>0</v>
      </c>
      <c r="X431" s="5">
        <f t="shared" si="114"/>
        <v>0</v>
      </c>
      <c r="Y431" s="5">
        <f t="shared" si="114"/>
        <v>0</v>
      </c>
      <c r="Z431" s="5">
        <f t="shared" si="114"/>
        <v>0</v>
      </c>
      <c r="AA431" s="5">
        <f t="shared" si="114"/>
        <v>0</v>
      </c>
      <c r="AB431" s="5">
        <f t="shared" si="114"/>
        <v>0</v>
      </c>
      <c r="AC431" s="5">
        <f t="shared" si="114"/>
        <v>0</v>
      </c>
      <c r="AD431" s="5">
        <f t="shared" si="114"/>
        <v>0</v>
      </c>
      <c r="AE431" s="5">
        <f t="shared" si="114"/>
        <v>0</v>
      </c>
      <c r="AF431" s="5">
        <f t="shared" si="114"/>
        <v>0</v>
      </c>
      <c r="AG431" s="5">
        <f t="shared" si="114"/>
        <v>0</v>
      </c>
      <c r="AH431" s="5">
        <f t="shared" si="114"/>
        <v>0</v>
      </c>
      <c r="AI431" s="5">
        <f t="shared" si="114"/>
        <v>0</v>
      </c>
      <c r="AJ431" s="5">
        <f t="shared" si="114"/>
        <v>0</v>
      </c>
      <c r="AK431" s="5">
        <f t="shared" si="114"/>
        <v>0</v>
      </c>
      <c r="AL431" s="5">
        <f t="shared" si="114"/>
        <v>0</v>
      </c>
      <c r="AM431" s="5">
        <f t="shared" si="114"/>
        <v>0</v>
      </c>
      <c r="AN431" s="5">
        <f t="shared" si="114"/>
        <v>0</v>
      </c>
      <c r="AO431" s="5">
        <f t="shared" si="114"/>
        <v>0</v>
      </c>
      <c r="AP431" s="5">
        <f t="shared" si="114"/>
        <v>0</v>
      </c>
      <c r="AQ431" s="5"/>
      <c r="AR431" s="5">
        <f t="shared" si="114"/>
        <v>0</v>
      </c>
      <c r="AS431" s="5">
        <f t="shared" ref="AS431:AS433" si="115">SUM(F431:AR431)</f>
        <v>0</v>
      </c>
      <c r="AT431" s="5">
        <f t="shared" ref="AT431:AU433" si="116">+AT151*AT$49</f>
        <v>0</v>
      </c>
      <c r="AU431" s="5">
        <f t="shared" si="116"/>
        <v>0</v>
      </c>
      <c r="AV431" s="5"/>
      <c r="AW431" s="5"/>
      <c r="AX431" s="5"/>
      <c r="AY431" s="5"/>
      <c r="AZ431" s="5"/>
      <c r="BA431" s="5"/>
      <c r="BB431" s="5"/>
      <c r="BC431" s="5"/>
      <c r="BD431" s="5"/>
      <c r="BE431" s="5"/>
      <c r="BF431" s="5"/>
      <c r="BG431" s="5"/>
      <c r="BH431" s="5"/>
      <c r="BI431" s="5"/>
      <c r="BJ431" s="5"/>
    </row>
    <row r="432" spans="2:62" hidden="1">
      <c r="B432">
        <f>+B152</f>
        <v>885</v>
      </c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>
        <f t="shared" si="114"/>
        <v>0</v>
      </c>
      <c r="S432" s="5">
        <f t="shared" si="114"/>
        <v>0</v>
      </c>
      <c r="T432" s="5">
        <f t="shared" si="114"/>
        <v>0</v>
      </c>
      <c r="U432" s="5">
        <f t="shared" si="114"/>
        <v>0</v>
      </c>
      <c r="V432" s="5">
        <f t="shared" si="114"/>
        <v>0</v>
      </c>
      <c r="W432" s="5">
        <f t="shared" si="114"/>
        <v>0</v>
      </c>
      <c r="X432" s="5">
        <f t="shared" si="114"/>
        <v>0</v>
      </c>
      <c r="Y432" s="5">
        <f t="shared" si="114"/>
        <v>0</v>
      </c>
      <c r="Z432" s="5">
        <f t="shared" si="114"/>
        <v>0</v>
      </c>
      <c r="AA432" s="5">
        <f t="shared" si="114"/>
        <v>0</v>
      </c>
      <c r="AB432" s="5">
        <f t="shared" si="114"/>
        <v>0</v>
      </c>
      <c r="AC432" s="5">
        <f t="shared" si="114"/>
        <v>0</v>
      </c>
      <c r="AD432" s="5">
        <f t="shared" si="114"/>
        <v>0</v>
      </c>
      <c r="AE432" s="5">
        <f t="shared" si="114"/>
        <v>0</v>
      </c>
      <c r="AF432" s="5">
        <f t="shared" si="114"/>
        <v>0</v>
      </c>
      <c r="AG432" s="5">
        <f t="shared" si="114"/>
        <v>0</v>
      </c>
      <c r="AH432" s="5">
        <f t="shared" si="114"/>
        <v>0</v>
      </c>
      <c r="AI432" s="5">
        <f t="shared" si="114"/>
        <v>0</v>
      </c>
      <c r="AJ432" s="5">
        <f t="shared" si="114"/>
        <v>0</v>
      </c>
      <c r="AK432" s="5">
        <f t="shared" si="114"/>
        <v>0</v>
      </c>
      <c r="AL432" s="5">
        <f t="shared" si="114"/>
        <v>0</v>
      </c>
      <c r="AM432" s="5">
        <f t="shared" si="114"/>
        <v>0</v>
      </c>
      <c r="AN432" s="5">
        <f t="shared" si="114"/>
        <v>0</v>
      </c>
      <c r="AO432" s="5">
        <f t="shared" si="114"/>
        <v>0</v>
      </c>
      <c r="AP432" s="5">
        <f t="shared" si="114"/>
        <v>0</v>
      </c>
      <c r="AQ432" s="5"/>
      <c r="AR432" s="5">
        <f t="shared" si="114"/>
        <v>0</v>
      </c>
      <c r="AS432" s="5">
        <f t="shared" si="115"/>
        <v>0</v>
      </c>
      <c r="AT432" s="5">
        <f t="shared" si="116"/>
        <v>0</v>
      </c>
      <c r="AU432" s="5">
        <f t="shared" si="116"/>
        <v>0</v>
      </c>
      <c r="AV432" s="5"/>
      <c r="AW432" s="5"/>
      <c r="AX432" s="5"/>
      <c r="AY432" s="5"/>
      <c r="AZ432" s="5"/>
      <c r="BA432" s="5"/>
      <c r="BB432" s="5"/>
      <c r="BC432" s="5"/>
      <c r="BD432" s="5"/>
      <c r="BE432" s="5"/>
      <c r="BF432" s="5"/>
      <c r="BG432" s="5"/>
      <c r="BH432" s="5"/>
      <c r="BI432" s="5"/>
      <c r="BJ432" s="5"/>
    </row>
    <row r="433" spans="2:62" hidden="1">
      <c r="B433">
        <f>+B153</f>
        <v>0</v>
      </c>
      <c r="C433">
        <f>+C153</f>
        <v>0</v>
      </c>
      <c r="D433">
        <f>+D153</f>
        <v>0</v>
      </c>
      <c r="F433" s="5">
        <f t="shared" ref="F433:Q433" si="117">+F153*F$49</f>
        <v>0</v>
      </c>
      <c r="G433" s="5">
        <f t="shared" si="117"/>
        <v>0</v>
      </c>
      <c r="H433" s="5">
        <f t="shared" si="117"/>
        <v>0</v>
      </c>
      <c r="I433" s="5">
        <f t="shared" si="117"/>
        <v>0</v>
      </c>
      <c r="J433" s="5">
        <f t="shared" si="117"/>
        <v>0</v>
      </c>
      <c r="K433" s="5">
        <f t="shared" si="117"/>
        <v>0</v>
      </c>
      <c r="L433" s="5">
        <f t="shared" si="117"/>
        <v>0</v>
      </c>
      <c r="M433" s="5">
        <f t="shared" si="117"/>
        <v>0</v>
      </c>
      <c r="N433" s="5">
        <f t="shared" si="117"/>
        <v>0</v>
      </c>
      <c r="O433" s="5">
        <f t="shared" si="117"/>
        <v>0</v>
      </c>
      <c r="P433" s="5">
        <f t="shared" si="117"/>
        <v>0</v>
      </c>
      <c r="Q433" s="5">
        <f t="shared" si="117"/>
        <v>0</v>
      </c>
      <c r="R433" s="5">
        <f t="shared" si="114"/>
        <v>0</v>
      </c>
      <c r="S433" s="5">
        <f t="shared" si="114"/>
        <v>0</v>
      </c>
      <c r="T433" s="5">
        <f t="shared" si="114"/>
        <v>0</v>
      </c>
      <c r="U433" s="5">
        <f t="shared" si="114"/>
        <v>0</v>
      </c>
      <c r="V433" s="5">
        <f t="shared" si="114"/>
        <v>0</v>
      </c>
      <c r="W433" s="5">
        <f t="shared" si="114"/>
        <v>0</v>
      </c>
      <c r="X433" s="5">
        <f t="shared" si="114"/>
        <v>0</v>
      </c>
      <c r="Y433" s="5">
        <f t="shared" si="114"/>
        <v>0</v>
      </c>
      <c r="Z433" s="5">
        <f t="shared" si="114"/>
        <v>0</v>
      </c>
      <c r="AA433" s="5">
        <f t="shared" si="114"/>
        <v>0</v>
      </c>
      <c r="AB433" s="5">
        <f t="shared" si="114"/>
        <v>0</v>
      </c>
      <c r="AC433" s="5">
        <f t="shared" si="114"/>
        <v>0</v>
      </c>
      <c r="AD433" s="5">
        <f t="shared" si="114"/>
        <v>0</v>
      </c>
      <c r="AE433" s="5">
        <f t="shared" si="114"/>
        <v>0</v>
      </c>
      <c r="AF433" s="5">
        <f t="shared" si="114"/>
        <v>0</v>
      </c>
      <c r="AG433" s="5">
        <f t="shared" si="114"/>
        <v>0</v>
      </c>
      <c r="AH433" s="5">
        <f t="shared" si="114"/>
        <v>0</v>
      </c>
      <c r="AI433" s="5">
        <f t="shared" si="114"/>
        <v>0</v>
      </c>
      <c r="AJ433" s="5">
        <f t="shared" si="114"/>
        <v>0</v>
      </c>
      <c r="AK433" s="5">
        <f t="shared" si="114"/>
        <v>0</v>
      </c>
      <c r="AL433" s="5">
        <f t="shared" si="114"/>
        <v>0</v>
      </c>
      <c r="AM433" s="5">
        <f t="shared" si="114"/>
        <v>0</v>
      </c>
      <c r="AN433" s="5">
        <f t="shared" si="114"/>
        <v>0</v>
      </c>
      <c r="AO433" s="5">
        <f t="shared" si="114"/>
        <v>0</v>
      </c>
      <c r="AP433" s="5">
        <f t="shared" si="114"/>
        <v>0</v>
      </c>
      <c r="AQ433" s="5"/>
      <c r="AR433" s="5">
        <f t="shared" si="114"/>
        <v>0</v>
      </c>
      <c r="AS433" s="5">
        <f t="shared" si="115"/>
        <v>0</v>
      </c>
      <c r="AT433" s="5">
        <f t="shared" si="116"/>
        <v>0</v>
      </c>
      <c r="AU433" s="5">
        <f t="shared" si="116"/>
        <v>0</v>
      </c>
      <c r="AV433" s="5"/>
      <c r="AW433" s="5"/>
      <c r="AX433" s="5"/>
      <c r="AY433" s="5"/>
      <c r="AZ433" s="5"/>
      <c r="BA433" s="5"/>
      <c r="BB433" s="5"/>
      <c r="BC433" s="5"/>
      <c r="BD433" s="5"/>
      <c r="BE433" s="5"/>
      <c r="BF433" s="5"/>
      <c r="BG433" s="5"/>
      <c r="BH433" s="5"/>
      <c r="BI433" s="5"/>
      <c r="BJ433" s="5"/>
    </row>
    <row r="434" spans="2:62" hidden="1">
      <c r="D434" s="3" t="str">
        <f>CONCATENATE("Calendari de costos de les operacions (sense preparació): ",E3)</f>
        <v>Calendari de costos de les operacions (sense preparació): Bledes</v>
      </c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  <c r="AA434" s="5"/>
      <c r="AB434" s="5"/>
      <c r="AC434" s="5"/>
      <c r="AD434" s="5"/>
      <c r="AE434" s="5"/>
      <c r="AF434" s="5"/>
      <c r="AG434" s="5"/>
      <c r="AH434" s="5"/>
      <c r="AI434" s="5"/>
      <c r="AJ434" s="5"/>
      <c r="AK434" s="5"/>
      <c r="AL434" s="5"/>
      <c r="AM434" s="5"/>
      <c r="AN434" s="5"/>
      <c r="AO434" s="5"/>
      <c r="AP434" s="5"/>
      <c r="AQ434" s="5"/>
      <c r="AR434" s="5"/>
      <c r="AS434" s="5"/>
      <c r="AT434" s="5"/>
      <c r="AU434" s="5"/>
      <c r="AV434" s="5"/>
      <c r="AW434" s="5"/>
      <c r="AX434" s="5"/>
      <c r="AY434" s="5"/>
      <c r="AZ434" s="5"/>
      <c r="BA434" s="5"/>
      <c r="BB434" s="5"/>
      <c r="BC434" s="5"/>
      <c r="BD434" s="5"/>
      <c r="BE434" s="5"/>
      <c r="BF434" s="5"/>
      <c r="BG434" s="5"/>
      <c r="BH434" s="5"/>
      <c r="BI434" s="5"/>
      <c r="BJ434" s="5"/>
    </row>
    <row r="435" spans="2:62" hidden="1">
      <c r="D435" s="1"/>
      <c r="F435" s="1"/>
      <c r="G435" s="1"/>
      <c r="Q435" s="5"/>
      <c r="R435" s="5"/>
      <c r="S435" s="5"/>
      <c r="T435" s="5"/>
      <c r="U435" s="5"/>
      <c r="V435" s="5"/>
      <c r="W435" s="5"/>
      <c r="X435" s="5"/>
      <c r="Y435" s="5"/>
      <c r="Z435" s="5"/>
      <c r="AA435" s="5"/>
      <c r="AB435" s="5"/>
      <c r="AC435" s="5"/>
      <c r="AD435" s="5"/>
      <c r="AE435" s="5"/>
      <c r="AF435" s="5"/>
      <c r="AG435" s="5"/>
      <c r="AH435" s="5"/>
      <c r="AI435" s="5"/>
      <c r="AJ435" s="5"/>
      <c r="AK435" s="5"/>
      <c r="AL435" s="5"/>
      <c r="AM435" s="5"/>
      <c r="AN435" s="5"/>
      <c r="AO435" s="5"/>
      <c r="AP435" s="5"/>
      <c r="AQ435" s="5"/>
      <c r="AR435" s="5"/>
      <c r="AS435" s="5"/>
      <c r="AT435" s="5"/>
      <c r="AU435" s="5"/>
      <c r="AV435" s="5"/>
      <c r="AW435" s="5"/>
      <c r="AX435" s="5"/>
      <c r="AY435" s="5"/>
      <c r="AZ435" s="5"/>
      <c r="BA435" s="5"/>
      <c r="BB435" s="5"/>
      <c r="BC435" s="5"/>
      <c r="BD435" s="5"/>
      <c r="BE435" s="5"/>
      <c r="BF435" s="5"/>
      <c r="BG435" s="5"/>
      <c r="BH435" s="5"/>
      <c r="BI435" s="5"/>
      <c r="BJ435" s="5"/>
    </row>
    <row r="436" spans="2:62" hidden="1">
      <c r="Q436" s="5"/>
      <c r="R436" s="5"/>
      <c r="S436" s="5"/>
      <c r="T436" s="5"/>
      <c r="U436" s="5"/>
      <c r="V436" s="5"/>
      <c r="W436" s="5"/>
      <c r="X436" s="5"/>
      <c r="Y436" s="5"/>
      <c r="Z436" s="5"/>
      <c r="AA436" s="5"/>
      <c r="AB436" s="5"/>
      <c r="AC436" s="5"/>
      <c r="AD436" s="5"/>
      <c r="AE436" s="5"/>
      <c r="AF436" s="5"/>
      <c r="AG436" s="5"/>
      <c r="AH436" s="5"/>
      <c r="AI436" s="5"/>
      <c r="AJ436" s="5"/>
      <c r="AK436" s="5"/>
      <c r="AL436" s="5"/>
      <c r="AM436" s="5"/>
      <c r="AN436" s="5"/>
      <c r="AO436" s="5"/>
      <c r="AP436" s="5"/>
      <c r="AQ436" s="5"/>
      <c r="AR436" s="5"/>
      <c r="AS436" s="5"/>
      <c r="AT436" s="5"/>
      <c r="AU436" s="5"/>
      <c r="AV436" s="5"/>
      <c r="AW436" s="5"/>
      <c r="AX436" s="5"/>
      <c r="AY436" s="5"/>
      <c r="AZ436" s="5"/>
      <c r="BA436" s="5"/>
      <c r="BB436" s="5"/>
      <c r="BC436" s="5"/>
      <c r="BD436" s="5"/>
      <c r="BE436" s="5"/>
      <c r="BF436" s="5"/>
      <c r="BG436" s="5"/>
      <c r="BH436" s="5"/>
      <c r="BI436" s="5"/>
      <c r="BJ436" s="5"/>
    </row>
    <row r="437" spans="2:62" hidden="1">
      <c r="E437" t="str">
        <f t="shared" ref="E437:P437" si="118">+E7</f>
        <v xml:space="preserve">gener </v>
      </c>
      <c r="F437" t="str">
        <f t="shared" si="118"/>
        <v>febrer</v>
      </c>
      <c r="G437" t="str">
        <f t="shared" si="118"/>
        <v xml:space="preserve">març </v>
      </c>
      <c r="H437" t="str">
        <f t="shared" si="118"/>
        <v>abril</v>
      </c>
      <c r="I437" t="str">
        <f t="shared" si="118"/>
        <v>maig</v>
      </c>
      <c r="J437" t="str">
        <f t="shared" si="118"/>
        <v>juny</v>
      </c>
      <c r="K437" t="str">
        <f t="shared" si="118"/>
        <v>juliol</v>
      </c>
      <c r="L437" t="str">
        <f t="shared" si="118"/>
        <v>agost</v>
      </c>
      <c r="M437" t="str">
        <f t="shared" si="118"/>
        <v>setembre</v>
      </c>
      <c r="N437" t="str">
        <f t="shared" si="118"/>
        <v>octubre</v>
      </c>
      <c r="O437" t="str">
        <f t="shared" si="118"/>
        <v>novembre</v>
      </c>
      <c r="P437" t="str">
        <f t="shared" si="118"/>
        <v>desembre</v>
      </c>
      <c r="Q437" s="5"/>
      <c r="R437" s="5"/>
      <c r="S437" s="5"/>
      <c r="T437" s="5"/>
      <c r="U437" s="5"/>
      <c r="V437" s="5"/>
      <c r="W437" s="5"/>
      <c r="X437" s="5"/>
      <c r="Y437" s="5"/>
      <c r="Z437" s="5"/>
      <c r="AA437" s="5"/>
      <c r="AB437" s="5"/>
      <c r="AC437" s="5"/>
      <c r="AD437" s="5"/>
      <c r="AE437" s="5"/>
      <c r="AF437" s="5"/>
      <c r="AG437" s="5"/>
      <c r="AH437" s="5"/>
      <c r="AI437" s="5"/>
      <c r="AJ437" s="5"/>
      <c r="AK437" s="5"/>
      <c r="AL437" s="5"/>
      <c r="AM437" s="5"/>
      <c r="AN437" s="5"/>
      <c r="AO437" s="5"/>
      <c r="AP437" s="5"/>
      <c r="AQ437" s="5"/>
      <c r="AR437" s="5"/>
      <c r="AS437" s="5"/>
      <c r="AT437" s="5"/>
      <c r="AU437" s="5"/>
      <c r="AV437" s="5"/>
      <c r="AW437" s="5"/>
      <c r="AX437" s="5"/>
      <c r="AY437" s="5"/>
      <c r="AZ437" s="5"/>
      <c r="BA437" s="5"/>
      <c r="BB437" s="5"/>
      <c r="BC437" s="5"/>
      <c r="BD437" s="5"/>
      <c r="BE437" s="5"/>
      <c r="BF437" s="5"/>
      <c r="BG437" s="5"/>
      <c r="BH437" s="5"/>
      <c r="BI437" s="5"/>
      <c r="BJ437" s="5"/>
    </row>
    <row r="438" spans="2:62" hidden="1">
      <c r="C438" s="51" t="str">
        <f t="shared" ref="C438:D457" si="119">+C8</f>
        <v>PREPARACIÓ DEL SÒL</v>
      </c>
      <c r="D438" s="51" t="str">
        <f t="shared" si="119"/>
        <v>Desbrossat amb discos</v>
      </c>
      <c r="E438" s="64">
        <f>+E8*VLOOKUP($D438,$D$176:$AV$280,42,FALSE)</f>
        <v>0</v>
      </c>
      <c r="F438" s="64">
        <f t="shared" ref="F438:P438" si="120">+F8*VLOOKUP($D438,$D$176:$AV$280,42,FALSE)</f>
        <v>0</v>
      </c>
      <c r="G438" s="64">
        <f t="shared" si="120"/>
        <v>0</v>
      </c>
      <c r="H438" s="64">
        <f t="shared" si="120"/>
        <v>0</v>
      </c>
      <c r="I438" s="64">
        <f t="shared" si="120"/>
        <v>0</v>
      </c>
      <c r="J438" s="64">
        <f t="shared" si="120"/>
        <v>0</v>
      </c>
      <c r="K438" s="64">
        <f t="shared" si="120"/>
        <v>0</v>
      </c>
      <c r="L438" s="64">
        <f t="shared" si="120"/>
        <v>0</v>
      </c>
      <c r="M438" s="64">
        <f t="shared" si="120"/>
        <v>0</v>
      </c>
      <c r="N438" s="64">
        <f t="shared" si="120"/>
        <v>0</v>
      </c>
      <c r="O438" s="64">
        <f t="shared" si="120"/>
        <v>0</v>
      </c>
      <c r="P438" s="64">
        <f t="shared" si="120"/>
        <v>0</v>
      </c>
      <c r="Q438" s="5">
        <f>SUM(E438:P438)</f>
        <v>0</v>
      </c>
      <c r="R438" s="5"/>
      <c r="S438" s="5"/>
      <c r="T438" s="5"/>
      <c r="U438" s="5"/>
      <c r="V438" s="5"/>
      <c r="W438" s="5"/>
      <c r="X438" s="5"/>
      <c r="Y438" s="5"/>
      <c r="Z438" s="5"/>
      <c r="AA438" s="5"/>
      <c r="AB438" s="5"/>
      <c r="AC438" s="5"/>
      <c r="AD438" s="5"/>
      <c r="AE438" s="5"/>
      <c r="AF438" s="5"/>
      <c r="AG438" s="5"/>
      <c r="AH438" s="5"/>
      <c r="AI438" s="5"/>
      <c r="AJ438" s="5"/>
      <c r="AK438" s="5"/>
      <c r="AL438" s="5"/>
      <c r="AM438" s="5"/>
      <c r="AN438" s="5"/>
      <c r="AO438" s="5"/>
      <c r="AP438" s="5"/>
      <c r="AQ438" s="5"/>
      <c r="AR438" s="5"/>
      <c r="AS438" s="5"/>
      <c r="AT438" s="5"/>
      <c r="AU438" s="5"/>
      <c r="AV438" s="5"/>
      <c r="AW438" s="5"/>
      <c r="AX438" s="5"/>
      <c r="AY438" s="5"/>
      <c r="AZ438" s="5"/>
      <c r="BA438" s="5"/>
      <c r="BB438" s="5"/>
      <c r="BC438" s="5"/>
      <c r="BD438" s="5"/>
      <c r="BE438" s="5"/>
      <c r="BF438" s="5"/>
      <c r="BG438" s="5"/>
      <c r="BH438" s="5"/>
      <c r="BI438" s="5"/>
      <c r="BJ438" s="5"/>
    </row>
    <row r="439" spans="2:62" hidden="1">
      <c r="C439" s="51">
        <f t="shared" si="119"/>
        <v>0</v>
      </c>
      <c r="D439" s="51" t="str">
        <f t="shared" si="119"/>
        <v>Subsolat</v>
      </c>
      <c r="E439" s="64">
        <f t="shared" ref="E439:P454" si="121">+E9*VLOOKUP($D439,$D$176:$AV$280,42,FALSE)</f>
        <v>0</v>
      </c>
      <c r="F439" s="64">
        <f t="shared" si="121"/>
        <v>0</v>
      </c>
      <c r="G439" s="64">
        <f t="shared" si="121"/>
        <v>0</v>
      </c>
      <c r="H439" s="64">
        <f t="shared" si="121"/>
        <v>0</v>
      </c>
      <c r="I439" s="64">
        <f t="shared" si="121"/>
        <v>0</v>
      </c>
      <c r="J439" s="64">
        <f t="shared" si="121"/>
        <v>0</v>
      </c>
      <c r="K439" s="64">
        <f t="shared" si="121"/>
        <v>0</v>
      </c>
      <c r="L439" s="64">
        <f t="shared" si="121"/>
        <v>0</v>
      </c>
      <c r="M439" s="64">
        <f t="shared" si="121"/>
        <v>0</v>
      </c>
      <c r="N439" s="64">
        <f t="shared" si="121"/>
        <v>0</v>
      </c>
      <c r="O439" s="64">
        <f t="shared" si="121"/>
        <v>0</v>
      </c>
      <c r="P439" s="64">
        <f t="shared" si="121"/>
        <v>0</v>
      </c>
      <c r="Q439" s="5">
        <f t="shared" ref="Q439:Q472" si="122">SUM(E439:P439)</f>
        <v>0</v>
      </c>
      <c r="R439" s="5"/>
      <c r="S439" s="5"/>
      <c r="T439" s="5"/>
      <c r="U439" s="5"/>
      <c r="V439" s="5"/>
      <c r="W439" s="5"/>
      <c r="X439" s="5"/>
      <c r="Y439" s="5"/>
      <c r="Z439" s="5"/>
      <c r="AA439" s="5"/>
      <c r="AB439" s="5"/>
      <c r="AC439" s="5"/>
      <c r="AD439" s="5"/>
      <c r="AE439" s="5"/>
      <c r="AF439" s="5"/>
      <c r="AG439" s="5"/>
      <c r="AH439" s="5"/>
      <c r="AI439" s="5"/>
      <c r="AJ439" s="5"/>
      <c r="AK439" s="5"/>
      <c r="AL439" s="5"/>
      <c r="AM439" s="5"/>
      <c r="AN439" s="5"/>
      <c r="AO439" s="5"/>
      <c r="AP439" s="5"/>
      <c r="AQ439" s="5"/>
      <c r="AR439" s="5"/>
      <c r="AS439" s="5"/>
      <c r="AT439" s="5"/>
      <c r="AU439" s="5"/>
      <c r="AV439" s="5"/>
      <c r="AW439" s="5"/>
      <c r="AX439" s="5"/>
      <c r="AY439" s="5"/>
      <c r="AZ439" s="5"/>
      <c r="BA439" s="5"/>
      <c r="BB439" s="5"/>
      <c r="BC439" s="5"/>
      <c r="BD439" s="5"/>
      <c r="BE439" s="5"/>
      <c r="BF439" s="5"/>
      <c r="BG439" s="5"/>
      <c r="BH439" s="5"/>
      <c r="BI439" s="5"/>
      <c r="BJ439" s="5"/>
    </row>
    <row r="440" spans="2:62" hidden="1">
      <c r="C440" s="51">
        <f t="shared" si="119"/>
        <v>0</v>
      </c>
      <c r="D440" s="51" t="str">
        <f t="shared" si="119"/>
        <v>Estripat</v>
      </c>
      <c r="E440" s="64">
        <f t="shared" si="121"/>
        <v>0</v>
      </c>
      <c r="F440" s="64">
        <f t="shared" si="121"/>
        <v>0</v>
      </c>
      <c r="G440" s="64">
        <f t="shared" si="121"/>
        <v>0</v>
      </c>
      <c r="H440" s="64">
        <f t="shared" si="121"/>
        <v>0</v>
      </c>
      <c r="I440" s="64">
        <f t="shared" si="121"/>
        <v>0</v>
      </c>
      <c r="J440" s="64">
        <f t="shared" si="121"/>
        <v>0</v>
      </c>
      <c r="K440" s="64">
        <f t="shared" si="121"/>
        <v>0</v>
      </c>
      <c r="L440" s="64">
        <f t="shared" si="121"/>
        <v>0</v>
      </c>
      <c r="M440" s="64">
        <f t="shared" si="121"/>
        <v>0</v>
      </c>
      <c r="N440" s="64">
        <f t="shared" si="121"/>
        <v>0</v>
      </c>
      <c r="O440" s="64">
        <f t="shared" si="121"/>
        <v>0</v>
      </c>
      <c r="P440" s="64">
        <f t="shared" si="121"/>
        <v>0</v>
      </c>
      <c r="Q440" s="5">
        <f t="shared" si="122"/>
        <v>0</v>
      </c>
      <c r="R440" s="5"/>
      <c r="S440" s="5"/>
      <c r="T440" s="5"/>
      <c r="U440" s="5"/>
      <c r="V440" s="5"/>
      <c r="W440" s="5"/>
      <c r="X440" s="5"/>
      <c r="Y440" s="5"/>
      <c r="Z440" s="5"/>
      <c r="AA440" s="5"/>
      <c r="AB440" s="5"/>
      <c r="AC440" s="5"/>
      <c r="AD440" s="5"/>
      <c r="AE440" s="5"/>
      <c r="AF440" s="5"/>
      <c r="AG440" s="5"/>
      <c r="AH440" s="5"/>
      <c r="AI440" s="5"/>
      <c r="AJ440" s="5"/>
      <c r="AK440" s="5"/>
      <c r="AL440" s="5"/>
      <c r="AM440" s="5"/>
      <c r="AN440" s="5"/>
      <c r="AO440" s="5"/>
      <c r="AP440" s="5"/>
      <c r="AQ440" s="5"/>
      <c r="AR440" s="5"/>
      <c r="AS440" s="5"/>
      <c r="AT440" s="5"/>
      <c r="AU440" s="5"/>
      <c r="AV440" s="5"/>
      <c r="AW440" s="5"/>
      <c r="AX440" s="5"/>
      <c r="AY440" s="5"/>
      <c r="AZ440" s="5"/>
      <c r="BA440" s="5"/>
      <c r="BB440" s="5"/>
      <c r="BC440" s="5"/>
      <c r="BD440" s="5"/>
      <c r="BE440" s="5"/>
      <c r="BF440" s="5"/>
      <c r="BG440" s="5"/>
      <c r="BH440" s="5"/>
      <c r="BI440" s="5"/>
      <c r="BJ440" s="5"/>
    </row>
    <row r="441" spans="2:62" hidden="1">
      <c r="C441" s="51">
        <f t="shared" si="119"/>
        <v>0</v>
      </c>
      <c r="D441" s="51" t="str">
        <f t="shared" si="119"/>
        <v>Fresat</v>
      </c>
      <c r="E441" s="64">
        <f t="shared" si="121"/>
        <v>0</v>
      </c>
      <c r="F441" s="64">
        <f t="shared" si="121"/>
        <v>0</v>
      </c>
      <c r="G441" s="64">
        <f t="shared" si="121"/>
        <v>0</v>
      </c>
      <c r="H441" s="64">
        <f t="shared" si="121"/>
        <v>0</v>
      </c>
      <c r="I441" s="64">
        <f t="shared" si="121"/>
        <v>0</v>
      </c>
      <c r="J441" s="64">
        <f t="shared" si="121"/>
        <v>0</v>
      </c>
      <c r="K441" s="64">
        <f t="shared" si="121"/>
        <v>0</v>
      </c>
      <c r="L441" s="64">
        <f t="shared" si="121"/>
        <v>0</v>
      </c>
      <c r="M441" s="64">
        <f t="shared" si="121"/>
        <v>0</v>
      </c>
      <c r="N441" s="64">
        <f t="shared" si="121"/>
        <v>0</v>
      </c>
      <c r="O441" s="64">
        <f t="shared" si="121"/>
        <v>0</v>
      </c>
      <c r="P441" s="64">
        <f t="shared" si="121"/>
        <v>0</v>
      </c>
      <c r="Q441" s="5">
        <f t="shared" si="122"/>
        <v>0</v>
      </c>
      <c r="R441" s="5"/>
      <c r="S441" s="5"/>
      <c r="T441" s="5"/>
      <c r="U441" s="5"/>
      <c r="V441" s="5"/>
      <c r="W441" s="5"/>
      <c r="X441" s="5"/>
      <c r="Y441" s="5"/>
      <c r="Z441" s="5"/>
      <c r="AA441" s="5"/>
      <c r="AB441" s="5"/>
      <c r="AC441" s="5"/>
      <c r="AD441" s="5"/>
      <c r="AE441" s="5"/>
      <c r="AF441" s="5"/>
      <c r="AG441" s="5"/>
      <c r="AH441" s="5"/>
      <c r="AI441" s="5"/>
      <c r="AJ441" s="5"/>
      <c r="AK441" s="5"/>
      <c r="AL441" s="5"/>
      <c r="AM441" s="5"/>
      <c r="AN441" s="5"/>
      <c r="AO441" s="5"/>
      <c r="AP441" s="5"/>
      <c r="AQ441" s="5"/>
      <c r="AR441" s="5"/>
      <c r="AS441" s="5"/>
      <c r="AT441" s="5"/>
      <c r="AU441" s="5"/>
      <c r="AV441" s="5"/>
      <c r="AW441" s="5"/>
      <c r="AX441" s="5"/>
      <c r="AY441" s="5"/>
      <c r="AZ441" s="5"/>
      <c r="BA441" s="5"/>
      <c r="BB441" s="5"/>
      <c r="BC441" s="5"/>
      <c r="BD441" s="5"/>
      <c r="BE441" s="5"/>
      <c r="BF441" s="5"/>
      <c r="BG441" s="5"/>
      <c r="BH441" s="5"/>
      <c r="BI441" s="5"/>
      <c r="BJ441" s="5"/>
    </row>
    <row r="442" spans="2:62" hidden="1">
      <c r="C442" s="51">
        <f t="shared" si="119"/>
        <v>0</v>
      </c>
      <c r="D442" s="51">
        <f t="shared" si="119"/>
        <v>0</v>
      </c>
      <c r="E442" s="64">
        <f t="shared" si="121"/>
        <v>0</v>
      </c>
      <c r="F442" s="64">
        <f t="shared" si="121"/>
        <v>0</v>
      </c>
      <c r="G442" s="64">
        <f t="shared" si="121"/>
        <v>0</v>
      </c>
      <c r="H442" s="64">
        <f t="shared" si="121"/>
        <v>0</v>
      </c>
      <c r="I442" s="64">
        <f t="shared" si="121"/>
        <v>0</v>
      </c>
      <c r="J442" s="64">
        <f t="shared" si="121"/>
        <v>0</v>
      </c>
      <c r="K442" s="64">
        <f t="shared" si="121"/>
        <v>0</v>
      </c>
      <c r="L442" s="64">
        <f t="shared" si="121"/>
        <v>0</v>
      </c>
      <c r="M442" s="64">
        <f t="shared" si="121"/>
        <v>0</v>
      </c>
      <c r="N442" s="64">
        <f t="shared" si="121"/>
        <v>0</v>
      </c>
      <c r="O442" s="64">
        <f t="shared" si="121"/>
        <v>0</v>
      </c>
      <c r="P442" s="64">
        <f t="shared" si="121"/>
        <v>0</v>
      </c>
      <c r="Q442" s="5">
        <f t="shared" si="122"/>
        <v>0</v>
      </c>
      <c r="R442" s="5"/>
      <c r="S442" s="5"/>
      <c r="T442" s="5"/>
      <c r="U442" s="5"/>
      <c r="V442" s="5"/>
      <c r="W442" s="5"/>
      <c r="X442" s="5"/>
      <c r="Y442" s="5"/>
      <c r="Z442" s="5"/>
      <c r="AA442" s="5"/>
      <c r="AB442" s="5"/>
      <c r="AC442" s="5"/>
      <c r="AD442" s="5"/>
      <c r="AE442" s="5"/>
      <c r="AF442" s="5"/>
      <c r="AG442" s="5"/>
      <c r="AH442" s="5"/>
      <c r="AI442" s="5"/>
      <c r="AJ442" s="5"/>
      <c r="AK442" s="5"/>
      <c r="AL442" s="5"/>
      <c r="AM442" s="5"/>
      <c r="AN442" s="5"/>
      <c r="AO442" s="5"/>
      <c r="AP442" s="5"/>
      <c r="AQ442" s="5"/>
      <c r="AR442" s="5"/>
      <c r="AS442" s="5"/>
      <c r="AT442" s="5"/>
      <c r="AU442" s="5"/>
      <c r="AV442" s="5"/>
      <c r="AW442" s="5"/>
      <c r="AX442" s="5"/>
      <c r="AY442" s="5"/>
      <c r="AZ442" s="5"/>
      <c r="BA442" s="5"/>
      <c r="BB442" s="5"/>
      <c r="BC442" s="5"/>
      <c r="BD442" s="5"/>
      <c r="BE442" s="5"/>
      <c r="BF442" s="5"/>
      <c r="BG442" s="5"/>
      <c r="BH442" s="5"/>
      <c r="BI442" s="5"/>
      <c r="BJ442" s="5"/>
    </row>
    <row r="443" spans="2:62" hidden="1">
      <c r="C443" s="51">
        <f t="shared" si="119"/>
        <v>0</v>
      </c>
      <c r="D443" s="51">
        <f t="shared" si="119"/>
        <v>0</v>
      </c>
      <c r="E443" s="64">
        <f t="shared" si="121"/>
        <v>0</v>
      </c>
      <c r="F443" s="64">
        <f t="shared" si="121"/>
        <v>0</v>
      </c>
      <c r="G443" s="64">
        <f t="shared" si="121"/>
        <v>0</v>
      </c>
      <c r="H443" s="64">
        <f t="shared" si="121"/>
        <v>0</v>
      </c>
      <c r="I443" s="64">
        <f t="shared" si="121"/>
        <v>0</v>
      </c>
      <c r="J443" s="64">
        <f t="shared" si="121"/>
        <v>0</v>
      </c>
      <c r="K443" s="64">
        <f t="shared" si="121"/>
        <v>0</v>
      </c>
      <c r="L443" s="64">
        <f t="shared" si="121"/>
        <v>0</v>
      </c>
      <c r="M443" s="64">
        <f t="shared" si="121"/>
        <v>0</v>
      </c>
      <c r="N443" s="64">
        <f t="shared" si="121"/>
        <v>0</v>
      </c>
      <c r="O443" s="64">
        <f t="shared" si="121"/>
        <v>0</v>
      </c>
      <c r="P443" s="64">
        <f t="shared" si="121"/>
        <v>0</v>
      </c>
      <c r="Q443" s="5">
        <f t="shared" si="122"/>
        <v>0</v>
      </c>
      <c r="R443" s="5"/>
      <c r="S443" s="5"/>
      <c r="T443" s="5"/>
      <c r="U443" s="5"/>
      <c r="V443" s="5"/>
      <c r="W443" s="5"/>
      <c r="X443" s="5"/>
      <c r="Y443" s="5"/>
      <c r="Z443" s="5"/>
      <c r="AA443" s="5"/>
      <c r="AB443" s="5"/>
      <c r="AC443" s="5"/>
      <c r="AD443" s="5"/>
      <c r="AE443" s="5"/>
      <c r="AF443" s="5"/>
      <c r="AG443" s="5"/>
      <c r="AH443" s="5"/>
      <c r="AI443" s="5"/>
      <c r="AJ443" s="5"/>
      <c r="AK443" s="5"/>
      <c r="AL443" s="5"/>
      <c r="AM443" s="5"/>
      <c r="AN443" s="5"/>
      <c r="AO443" s="5"/>
      <c r="AP443" s="5"/>
      <c r="AQ443" s="5"/>
      <c r="AR443" s="5"/>
      <c r="AS443" s="5"/>
      <c r="AT443" s="5"/>
      <c r="AU443" s="5"/>
      <c r="AV443" s="5"/>
      <c r="AW443" s="5"/>
      <c r="AX443" s="5"/>
      <c r="AY443" s="5"/>
      <c r="AZ443" s="5"/>
      <c r="BA443" s="5"/>
      <c r="BB443" s="5"/>
      <c r="BC443" s="5"/>
      <c r="BD443" s="5"/>
      <c r="BE443" s="5"/>
      <c r="BF443" s="5"/>
      <c r="BG443" s="5"/>
      <c r="BH443" s="5"/>
      <c r="BI443" s="5"/>
      <c r="BJ443" s="5"/>
    </row>
    <row r="444" spans="2:62" hidden="1">
      <c r="C444" s="51">
        <f t="shared" si="119"/>
        <v>0</v>
      </c>
      <c r="D444" s="51">
        <f t="shared" si="119"/>
        <v>0</v>
      </c>
      <c r="E444" s="64">
        <f t="shared" si="121"/>
        <v>0</v>
      </c>
      <c r="F444" s="64">
        <f t="shared" si="121"/>
        <v>0</v>
      </c>
      <c r="G444" s="64">
        <f t="shared" si="121"/>
        <v>0</v>
      </c>
      <c r="H444" s="64">
        <f t="shared" si="121"/>
        <v>0</v>
      </c>
      <c r="I444" s="64">
        <f t="shared" si="121"/>
        <v>0</v>
      </c>
      <c r="J444" s="64">
        <f t="shared" si="121"/>
        <v>0</v>
      </c>
      <c r="K444" s="64">
        <f t="shared" si="121"/>
        <v>0</v>
      </c>
      <c r="L444" s="64">
        <f t="shared" si="121"/>
        <v>0</v>
      </c>
      <c r="M444" s="64">
        <f t="shared" si="121"/>
        <v>0</v>
      </c>
      <c r="N444" s="64">
        <f t="shared" si="121"/>
        <v>0</v>
      </c>
      <c r="O444" s="64">
        <f t="shared" si="121"/>
        <v>0</v>
      </c>
      <c r="P444" s="64">
        <f t="shared" si="121"/>
        <v>0</v>
      </c>
      <c r="Q444" s="5">
        <f t="shared" si="122"/>
        <v>0</v>
      </c>
      <c r="R444" s="5"/>
      <c r="S444" s="5"/>
      <c r="T444" s="5"/>
      <c r="U444" s="5"/>
      <c r="V444" s="5"/>
      <c r="W444" s="5"/>
      <c r="X444" s="5"/>
      <c r="Y444" s="5"/>
      <c r="Z444" s="5"/>
      <c r="AA444" s="5"/>
      <c r="AB444" s="5"/>
      <c r="AC444" s="5"/>
      <c r="AD444" s="5"/>
      <c r="AE444" s="5"/>
      <c r="AF444" s="5"/>
      <c r="AG444" s="5"/>
      <c r="AH444" s="5"/>
      <c r="AI444" s="5"/>
      <c r="AJ444" s="5"/>
      <c r="AK444" s="5"/>
      <c r="AL444" s="5"/>
      <c r="AM444" s="5"/>
      <c r="AN444" s="5"/>
      <c r="AO444" s="5"/>
      <c r="AP444" s="5"/>
      <c r="AQ444" s="5"/>
      <c r="AR444" s="5"/>
      <c r="AS444" s="5"/>
      <c r="AT444" s="5"/>
      <c r="AU444" s="5"/>
      <c r="AV444" s="5"/>
      <c r="AW444" s="5"/>
      <c r="AX444" s="5"/>
      <c r="AY444" s="5"/>
      <c r="AZ444" s="5"/>
      <c r="BA444" s="5"/>
      <c r="BB444" s="5"/>
      <c r="BC444" s="5"/>
      <c r="BD444" s="5"/>
      <c r="BE444" s="5"/>
      <c r="BF444" s="5"/>
      <c r="BG444" s="5"/>
      <c r="BH444" s="5"/>
      <c r="BI444" s="5"/>
      <c r="BJ444" s="5"/>
    </row>
    <row r="445" spans="2:62" hidden="1">
      <c r="C445" s="53" t="str">
        <f t="shared" si="119"/>
        <v>ADOBAT</v>
      </c>
      <c r="D445" s="53" t="str">
        <f t="shared" si="119"/>
        <v>Aplicació de compost (60 t/ha)</v>
      </c>
      <c r="E445" s="65">
        <f t="shared" si="121"/>
        <v>0</v>
      </c>
      <c r="F445" s="65">
        <f t="shared" si="121"/>
        <v>0</v>
      </c>
      <c r="G445" s="65">
        <f t="shared" si="121"/>
        <v>0</v>
      </c>
      <c r="H445" s="65">
        <f t="shared" si="121"/>
        <v>0</v>
      </c>
      <c r="I445" s="65">
        <f t="shared" si="121"/>
        <v>0</v>
      </c>
      <c r="J445" s="65">
        <f t="shared" si="121"/>
        <v>0</v>
      </c>
      <c r="K445" s="65">
        <f t="shared" si="121"/>
        <v>0</v>
      </c>
      <c r="L445" s="65">
        <f t="shared" si="121"/>
        <v>0</v>
      </c>
      <c r="M445" s="65">
        <f t="shared" si="121"/>
        <v>0</v>
      </c>
      <c r="N445" s="65">
        <f t="shared" si="121"/>
        <v>0</v>
      </c>
      <c r="O445" s="65">
        <f t="shared" si="121"/>
        <v>0</v>
      </c>
      <c r="P445" s="65">
        <f t="shared" si="121"/>
        <v>0</v>
      </c>
      <c r="Q445" s="5">
        <f t="shared" si="122"/>
        <v>0</v>
      </c>
      <c r="R445" s="5"/>
      <c r="S445" s="5"/>
      <c r="T445" s="5"/>
      <c r="U445" s="5"/>
      <c r="V445" s="5"/>
      <c r="W445" s="5"/>
      <c r="X445" s="5"/>
      <c r="Y445" s="5"/>
      <c r="Z445" s="5"/>
      <c r="AA445" s="5"/>
      <c r="AB445" s="5"/>
      <c r="AC445" s="5"/>
      <c r="AD445" s="5"/>
      <c r="AE445" s="5"/>
      <c r="AF445" s="5"/>
      <c r="AG445" s="5"/>
      <c r="AH445" s="5"/>
      <c r="AI445" s="5"/>
      <c r="AJ445" s="5"/>
      <c r="AK445" s="5"/>
      <c r="AL445" s="5"/>
      <c r="AM445" s="5"/>
      <c r="AN445" s="5"/>
      <c r="AO445" s="5"/>
      <c r="AP445" s="5"/>
      <c r="AQ445" s="5"/>
      <c r="AR445" s="5"/>
      <c r="AS445" s="5"/>
      <c r="AT445" s="5"/>
      <c r="AU445" s="5"/>
      <c r="AV445" s="5"/>
      <c r="AW445" s="5"/>
      <c r="AX445" s="5"/>
      <c r="AY445" s="5"/>
      <c r="AZ445" s="5"/>
      <c r="BA445" s="5"/>
      <c r="BB445" s="5"/>
      <c r="BC445" s="5"/>
      <c r="BD445" s="5"/>
      <c r="BE445" s="5"/>
      <c r="BF445" s="5"/>
      <c r="BG445" s="5"/>
      <c r="BH445" s="5"/>
      <c r="BI445" s="5"/>
      <c r="BJ445" s="5"/>
    </row>
    <row r="446" spans="2:62" hidden="1">
      <c r="C446" s="53">
        <f t="shared" si="119"/>
        <v>0</v>
      </c>
      <c r="D446" s="53">
        <f t="shared" si="119"/>
        <v>0</v>
      </c>
      <c r="E446" s="65">
        <f t="shared" si="121"/>
        <v>0</v>
      </c>
      <c r="F446" s="65">
        <f t="shared" si="121"/>
        <v>0</v>
      </c>
      <c r="G446" s="65">
        <f t="shared" si="121"/>
        <v>0</v>
      </c>
      <c r="H446" s="65">
        <f t="shared" si="121"/>
        <v>0</v>
      </c>
      <c r="I446" s="65">
        <f t="shared" si="121"/>
        <v>0</v>
      </c>
      <c r="J446" s="65">
        <f t="shared" si="121"/>
        <v>0</v>
      </c>
      <c r="K446" s="65">
        <f t="shared" si="121"/>
        <v>0</v>
      </c>
      <c r="L446" s="65">
        <f t="shared" si="121"/>
        <v>0</v>
      </c>
      <c r="M446" s="65">
        <f t="shared" si="121"/>
        <v>0</v>
      </c>
      <c r="N446" s="65">
        <f t="shared" si="121"/>
        <v>0</v>
      </c>
      <c r="O446" s="65">
        <f t="shared" si="121"/>
        <v>0</v>
      </c>
      <c r="P446" s="65">
        <f t="shared" si="121"/>
        <v>0</v>
      </c>
      <c r="Q446" s="5">
        <f t="shared" si="122"/>
        <v>0</v>
      </c>
      <c r="R446" s="5"/>
      <c r="S446" s="5"/>
      <c r="T446" s="5"/>
      <c r="U446" s="5"/>
      <c r="V446" s="5"/>
      <c r="W446" s="5"/>
      <c r="X446" s="5"/>
      <c r="Y446" s="5"/>
      <c r="Z446" s="5"/>
      <c r="AA446" s="5"/>
      <c r="AB446" s="5"/>
      <c r="AC446" s="5"/>
      <c r="AD446" s="5"/>
      <c r="AE446" s="5"/>
      <c r="AF446" s="5"/>
      <c r="AG446" s="5"/>
      <c r="AH446" s="5"/>
      <c r="AI446" s="5"/>
      <c r="AJ446" s="5"/>
      <c r="AK446" s="5"/>
      <c r="AL446" s="5"/>
      <c r="AM446" s="5"/>
      <c r="AN446" s="5"/>
      <c r="AO446" s="5"/>
      <c r="AP446" s="5"/>
      <c r="AQ446" s="5"/>
      <c r="AR446" s="5"/>
      <c r="AS446" s="5"/>
      <c r="AT446" s="5"/>
      <c r="AU446" s="5"/>
      <c r="AV446" s="5"/>
      <c r="AW446" s="5"/>
      <c r="AX446" s="5"/>
      <c r="AY446" s="5"/>
      <c r="AZ446" s="5"/>
      <c r="BA446" s="5"/>
      <c r="BB446" s="5"/>
      <c r="BC446" s="5"/>
      <c r="BD446" s="5"/>
      <c r="BE446" s="5"/>
      <c r="BF446" s="5"/>
      <c r="BG446" s="5"/>
      <c r="BH446" s="5"/>
      <c r="BI446" s="5"/>
      <c r="BJ446" s="5"/>
    </row>
    <row r="447" spans="2:62" hidden="1">
      <c r="C447" s="53">
        <f t="shared" si="119"/>
        <v>0</v>
      </c>
      <c r="D447" s="53">
        <f t="shared" si="119"/>
        <v>0</v>
      </c>
      <c r="E447" s="65">
        <f t="shared" si="121"/>
        <v>0</v>
      </c>
      <c r="F447" s="65">
        <f t="shared" si="121"/>
        <v>0</v>
      </c>
      <c r="G447" s="65">
        <f t="shared" si="121"/>
        <v>0</v>
      </c>
      <c r="H447" s="65">
        <f t="shared" si="121"/>
        <v>0</v>
      </c>
      <c r="I447" s="65">
        <f t="shared" si="121"/>
        <v>0</v>
      </c>
      <c r="J447" s="65">
        <f t="shared" si="121"/>
        <v>0</v>
      </c>
      <c r="K447" s="65">
        <f t="shared" si="121"/>
        <v>0</v>
      </c>
      <c r="L447" s="65">
        <f t="shared" si="121"/>
        <v>0</v>
      </c>
      <c r="M447" s="65">
        <f t="shared" si="121"/>
        <v>0</v>
      </c>
      <c r="N447" s="65">
        <f t="shared" si="121"/>
        <v>0</v>
      </c>
      <c r="O447" s="65">
        <f t="shared" si="121"/>
        <v>0</v>
      </c>
      <c r="P447" s="65">
        <f t="shared" si="121"/>
        <v>0</v>
      </c>
      <c r="Q447" s="5">
        <f t="shared" si="122"/>
        <v>0</v>
      </c>
      <c r="R447" s="5"/>
      <c r="S447" s="5"/>
      <c r="T447" s="5"/>
      <c r="U447" s="5"/>
      <c r="V447" s="5"/>
      <c r="W447" s="5"/>
      <c r="X447" s="5"/>
      <c r="Y447" s="5"/>
      <c r="Z447" s="5"/>
      <c r="AA447" s="5"/>
      <c r="AB447" s="5"/>
      <c r="AC447" s="5"/>
      <c r="AD447" s="5"/>
      <c r="AE447" s="5"/>
      <c r="AF447" s="5"/>
      <c r="AG447" s="5"/>
      <c r="AH447" s="5"/>
      <c r="AI447" s="5"/>
      <c r="AJ447" s="5"/>
      <c r="AK447" s="5"/>
      <c r="AL447" s="5"/>
      <c r="AM447" s="5"/>
      <c r="AN447" s="5"/>
      <c r="AO447" s="5"/>
      <c r="AP447" s="5"/>
      <c r="AQ447" s="5"/>
      <c r="AR447" s="5"/>
      <c r="AS447" s="5"/>
      <c r="AT447" s="5"/>
      <c r="AU447" s="5"/>
      <c r="AV447" s="5"/>
      <c r="AW447" s="5"/>
      <c r="AX447" s="5"/>
      <c r="AY447" s="5"/>
      <c r="AZ447" s="5"/>
      <c r="BA447" s="5"/>
      <c r="BB447" s="5"/>
      <c r="BC447" s="5"/>
      <c r="BD447" s="5"/>
      <c r="BE447" s="5"/>
      <c r="BF447" s="5"/>
      <c r="BG447" s="5"/>
      <c r="BH447" s="5"/>
      <c r="BI447" s="5"/>
      <c r="BJ447" s="5"/>
    </row>
    <row r="448" spans="2:62" hidden="1">
      <c r="C448" s="53">
        <f t="shared" si="119"/>
        <v>0</v>
      </c>
      <c r="D448" s="53">
        <f t="shared" si="119"/>
        <v>0</v>
      </c>
      <c r="E448" s="65">
        <f t="shared" si="121"/>
        <v>0</v>
      </c>
      <c r="F448" s="65">
        <f t="shared" si="121"/>
        <v>0</v>
      </c>
      <c r="G448" s="65">
        <f t="shared" si="121"/>
        <v>0</v>
      </c>
      <c r="H448" s="65">
        <f t="shared" si="121"/>
        <v>0</v>
      </c>
      <c r="I448" s="65">
        <f t="shared" si="121"/>
        <v>0</v>
      </c>
      <c r="J448" s="65">
        <f t="shared" si="121"/>
        <v>0</v>
      </c>
      <c r="K448" s="65">
        <f t="shared" si="121"/>
        <v>0</v>
      </c>
      <c r="L448" s="65">
        <f t="shared" si="121"/>
        <v>0</v>
      </c>
      <c r="M448" s="65">
        <f t="shared" si="121"/>
        <v>0</v>
      </c>
      <c r="N448" s="65">
        <f t="shared" si="121"/>
        <v>0</v>
      </c>
      <c r="O448" s="65">
        <f t="shared" si="121"/>
        <v>0</v>
      </c>
      <c r="P448" s="65">
        <f t="shared" si="121"/>
        <v>0</v>
      </c>
      <c r="Q448" s="5">
        <f t="shared" si="122"/>
        <v>0</v>
      </c>
      <c r="R448" s="5"/>
      <c r="S448" s="5"/>
      <c r="T448" s="5"/>
      <c r="U448" s="5"/>
      <c r="V448" s="5"/>
      <c r="W448" s="5"/>
      <c r="X448" s="5"/>
      <c r="Y448" s="5"/>
      <c r="Z448" s="5"/>
      <c r="AA448" s="5"/>
      <c r="AB448" s="5"/>
      <c r="AC448" s="5"/>
      <c r="AD448" s="5"/>
      <c r="AE448" s="5"/>
      <c r="AF448" s="5"/>
      <c r="AG448" s="5"/>
      <c r="AH448" s="5"/>
      <c r="AI448" s="5"/>
      <c r="AJ448" s="5"/>
      <c r="AK448" s="5"/>
      <c r="AL448" s="5"/>
      <c r="AM448" s="5"/>
      <c r="AN448" s="5"/>
      <c r="AO448" s="5"/>
      <c r="AP448" s="5"/>
      <c r="AQ448" s="5"/>
      <c r="AR448" s="5"/>
      <c r="AS448" s="5"/>
      <c r="AT448" s="5"/>
      <c r="AU448" s="5"/>
      <c r="AV448" s="5"/>
      <c r="AW448" s="5"/>
      <c r="AX448" s="5"/>
      <c r="AY448" s="5"/>
      <c r="AZ448" s="5"/>
      <c r="BA448" s="5"/>
      <c r="BB448" s="5"/>
      <c r="BC448" s="5"/>
      <c r="BD448" s="5"/>
      <c r="BE448" s="5"/>
      <c r="BF448" s="5"/>
      <c r="BG448" s="5"/>
      <c r="BH448" s="5"/>
      <c r="BI448" s="5"/>
      <c r="BJ448" s="5"/>
    </row>
    <row r="449" spans="3:62" hidden="1">
      <c r="C449" s="56" t="str">
        <f t="shared" si="119"/>
        <v>PLANTACIÓ</v>
      </c>
      <c r="D449" s="56" t="str">
        <f t="shared" si="119"/>
        <v>Plantació manual bleda</v>
      </c>
      <c r="E449" s="66">
        <f t="shared" si="121"/>
        <v>0</v>
      </c>
      <c r="F449" s="66">
        <f t="shared" si="121"/>
        <v>0</v>
      </c>
      <c r="G449" s="66">
        <f t="shared" si="121"/>
        <v>0</v>
      </c>
      <c r="H449" s="66">
        <f t="shared" si="121"/>
        <v>0</v>
      </c>
      <c r="I449" s="66">
        <f t="shared" si="121"/>
        <v>0</v>
      </c>
      <c r="J449" s="66">
        <f t="shared" si="121"/>
        <v>0</v>
      </c>
      <c r="K449" s="66">
        <f t="shared" si="121"/>
        <v>0</v>
      </c>
      <c r="L449" s="66">
        <f t="shared" si="121"/>
        <v>0</v>
      </c>
      <c r="M449" s="66">
        <f t="shared" si="121"/>
        <v>0</v>
      </c>
      <c r="N449" s="66">
        <f t="shared" si="121"/>
        <v>0</v>
      </c>
      <c r="O449" s="66">
        <f t="shared" si="121"/>
        <v>0</v>
      </c>
      <c r="P449" s="66">
        <f t="shared" si="121"/>
        <v>0</v>
      </c>
      <c r="Q449" s="5">
        <f t="shared" si="122"/>
        <v>0</v>
      </c>
      <c r="R449" s="5"/>
      <c r="S449" s="5"/>
      <c r="T449" s="5"/>
      <c r="U449" s="5"/>
      <c r="V449" s="5"/>
      <c r="W449" s="5"/>
      <c r="X449" s="5"/>
      <c r="Y449" s="5"/>
      <c r="Z449" s="5"/>
      <c r="AA449" s="5"/>
      <c r="AB449" s="5"/>
      <c r="AC449" s="5"/>
      <c r="AD449" s="5"/>
      <c r="AE449" s="5"/>
      <c r="AF449" s="5"/>
      <c r="AG449" s="5"/>
      <c r="AH449" s="5"/>
      <c r="AI449" s="5"/>
      <c r="AJ449" s="5"/>
      <c r="AK449" s="5"/>
      <c r="AL449" s="5"/>
      <c r="AM449" s="5"/>
      <c r="AN449" s="5"/>
      <c r="AO449" s="5"/>
      <c r="AP449" s="5"/>
      <c r="AQ449" s="5"/>
      <c r="AR449" s="5"/>
      <c r="AS449" s="5"/>
      <c r="AT449" s="5"/>
      <c r="AU449" s="5"/>
      <c r="AV449" s="5"/>
      <c r="AW449" s="5"/>
      <c r="AX449" s="5"/>
      <c r="AY449" s="5"/>
      <c r="AZ449" s="5"/>
      <c r="BA449" s="5"/>
      <c r="BB449" s="5"/>
      <c r="BC449" s="5"/>
      <c r="BD449" s="5"/>
      <c r="BE449" s="5"/>
      <c r="BF449" s="5"/>
      <c r="BG449" s="5"/>
      <c r="BH449" s="5"/>
      <c r="BI449" s="5"/>
      <c r="BJ449" s="5"/>
    </row>
    <row r="450" spans="3:62" hidden="1">
      <c r="C450" s="56">
        <f t="shared" si="119"/>
        <v>0</v>
      </c>
      <c r="D450" s="56">
        <f t="shared" si="119"/>
        <v>0</v>
      </c>
      <c r="E450" s="66">
        <f t="shared" si="121"/>
        <v>0</v>
      </c>
      <c r="F450" s="66">
        <f t="shared" si="121"/>
        <v>0</v>
      </c>
      <c r="G450" s="66">
        <f t="shared" si="121"/>
        <v>0</v>
      </c>
      <c r="H450" s="66">
        <f t="shared" si="121"/>
        <v>0</v>
      </c>
      <c r="I450" s="66">
        <f t="shared" si="121"/>
        <v>0</v>
      </c>
      <c r="J450" s="66">
        <f t="shared" si="121"/>
        <v>0</v>
      </c>
      <c r="K450" s="66">
        <f t="shared" si="121"/>
        <v>0</v>
      </c>
      <c r="L450" s="66">
        <f t="shared" si="121"/>
        <v>0</v>
      </c>
      <c r="M450" s="66">
        <f t="shared" si="121"/>
        <v>0</v>
      </c>
      <c r="N450" s="66">
        <f t="shared" si="121"/>
        <v>0</v>
      </c>
      <c r="O450" s="66">
        <f t="shared" si="121"/>
        <v>0</v>
      </c>
      <c r="P450" s="66">
        <f t="shared" si="121"/>
        <v>0</v>
      </c>
      <c r="Q450" s="5">
        <f t="shared" si="122"/>
        <v>0</v>
      </c>
      <c r="R450" s="5"/>
      <c r="S450" s="5"/>
      <c r="T450" s="5"/>
      <c r="U450" s="5"/>
      <c r="V450" s="5"/>
      <c r="W450" s="5"/>
      <c r="X450" s="5"/>
      <c r="Y450" s="5"/>
      <c r="Z450" s="5"/>
      <c r="AA450" s="5"/>
      <c r="AB450" s="5"/>
      <c r="AC450" s="5"/>
      <c r="AD450" s="5"/>
      <c r="AE450" s="5"/>
      <c r="AF450" s="5"/>
      <c r="AG450" s="5"/>
      <c r="AH450" s="5"/>
      <c r="AI450" s="5"/>
      <c r="AJ450" s="5"/>
      <c r="AK450" s="5"/>
      <c r="AL450" s="5"/>
      <c r="AM450" s="5"/>
      <c r="AN450" s="5"/>
      <c r="AO450" s="5"/>
      <c r="AP450" s="5"/>
      <c r="AQ450" s="5"/>
      <c r="AR450" s="5"/>
      <c r="AS450" s="5"/>
      <c r="AT450" s="5"/>
      <c r="AU450" s="5"/>
      <c r="AV450" s="5"/>
      <c r="AW450" s="5"/>
      <c r="AX450" s="5"/>
      <c r="AY450" s="5"/>
      <c r="AZ450" s="5"/>
      <c r="BA450" s="5"/>
      <c r="BB450" s="5"/>
      <c r="BC450" s="5"/>
      <c r="BD450" s="5"/>
      <c r="BE450" s="5"/>
      <c r="BF450" s="5"/>
      <c r="BG450" s="5"/>
      <c r="BH450" s="5"/>
      <c r="BI450" s="5"/>
      <c r="BJ450" s="5"/>
    </row>
    <row r="451" spans="3:62" hidden="1">
      <c r="C451" s="56">
        <f t="shared" si="119"/>
        <v>0</v>
      </c>
      <c r="D451" s="56">
        <f t="shared" si="119"/>
        <v>0</v>
      </c>
      <c r="E451" s="66">
        <f t="shared" si="121"/>
        <v>0</v>
      </c>
      <c r="F451" s="66">
        <f t="shared" si="121"/>
        <v>0</v>
      </c>
      <c r="G451" s="66">
        <f t="shared" si="121"/>
        <v>0</v>
      </c>
      <c r="H451" s="66">
        <f t="shared" si="121"/>
        <v>0</v>
      </c>
      <c r="I451" s="66">
        <f t="shared" si="121"/>
        <v>0</v>
      </c>
      <c r="J451" s="66">
        <f t="shared" si="121"/>
        <v>0</v>
      </c>
      <c r="K451" s="66">
        <f t="shared" si="121"/>
        <v>0</v>
      </c>
      <c r="L451" s="66">
        <f t="shared" si="121"/>
        <v>0</v>
      </c>
      <c r="M451" s="66">
        <f t="shared" si="121"/>
        <v>0</v>
      </c>
      <c r="N451" s="66">
        <f t="shared" si="121"/>
        <v>0</v>
      </c>
      <c r="O451" s="66">
        <f t="shared" si="121"/>
        <v>0</v>
      </c>
      <c r="P451" s="66">
        <f t="shared" si="121"/>
        <v>0</v>
      </c>
      <c r="Q451" s="5">
        <f t="shared" si="122"/>
        <v>0</v>
      </c>
      <c r="R451" s="5"/>
      <c r="S451" s="5"/>
      <c r="T451" s="5"/>
      <c r="U451" s="5"/>
      <c r="V451" s="5"/>
      <c r="W451" s="5"/>
      <c r="X451" s="5"/>
      <c r="Y451" s="5"/>
      <c r="Z451" s="5"/>
      <c r="AA451" s="5"/>
      <c r="AB451" s="5"/>
      <c r="AC451" s="5"/>
      <c r="AD451" s="5"/>
      <c r="AE451" s="5"/>
      <c r="AF451" s="5"/>
      <c r="AG451" s="5"/>
      <c r="AH451" s="5"/>
      <c r="AI451" s="5"/>
      <c r="AJ451" s="5"/>
      <c r="AK451" s="5"/>
      <c r="AL451" s="5"/>
      <c r="AM451" s="5"/>
      <c r="AN451" s="5"/>
      <c r="AO451" s="5"/>
      <c r="AP451" s="5"/>
      <c r="AQ451" s="5"/>
      <c r="AR451" s="5"/>
      <c r="AS451" s="5"/>
      <c r="AT451" s="5"/>
      <c r="AU451" s="5"/>
      <c r="AV451" s="5"/>
      <c r="AW451" s="5"/>
      <c r="AX451" s="5"/>
      <c r="AY451" s="5"/>
      <c r="AZ451" s="5"/>
      <c r="BA451" s="5"/>
      <c r="BB451" s="5"/>
      <c r="BC451" s="5"/>
      <c r="BD451" s="5"/>
      <c r="BE451" s="5"/>
      <c r="BF451" s="5"/>
      <c r="BG451" s="5"/>
      <c r="BH451" s="5"/>
      <c r="BI451" s="5"/>
      <c r="BJ451" s="5"/>
    </row>
    <row r="452" spans="3:62" hidden="1">
      <c r="C452" s="56">
        <f t="shared" si="119"/>
        <v>0</v>
      </c>
      <c r="D452" s="56">
        <f t="shared" si="119"/>
        <v>0</v>
      </c>
      <c r="E452" s="66">
        <f t="shared" si="121"/>
        <v>0</v>
      </c>
      <c r="F452" s="66">
        <f t="shared" si="121"/>
        <v>0</v>
      </c>
      <c r="G452" s="66">
        <f t="shared" si="121"/>
        <v>0</v>
      </c>
      <c r="H452" s="66">
        <f t="shared" si="121"/>
        <v>0</v>
      </c>
      <c r="I452" s="66">
        <f t="shared" si="121"/>
        <v>0</v>
      </c>
      <c r="J452" s="66">
        <f t="shared" si="121"/>
        <v>0</v>
      </c>
      <c r="K452" s="66">
        <f t="shared" si="121"/>
        <v>0</v>
      </c>
      <c r="L452" s="66">
        <f t="shared" si="121"/>
        <v>0</v>
      </c>
      <c r="M452" s="66">
        <f t="shared" si="121"/>
        <v>0</v>
      </c>
      <c r="N452" s="66">
        <f t="shared" si="121"/>
        <v>0</v>
      </c>
      <c r="O452" s="66">
        <f t="shared" si="121"/>
        <v>0</v>
      </c>
      <c r="P452" s="66">
        <f t="shared" si="121"/>
        <v>0</v>
      </c>
      <c r="Q452" s="5">
        <f t="shared" si="122"/>
        <v>0</v>
      </c>
      <c r="R452" s="5"/>
      <c r="S452" s="5"/>
      <c r="T452" s="5"/>
      <c r="U452" s="5"/>
      <c r="V452" s="5"/>
      <c r="W452" s="5"/>
      <c r="X452" s="5"/>
      <c r="Y452" s="5"/>
      <c r="Z452" s="5"/>
      <c r="AA452" s="5"/>
      <c r="AB452" s="5"/>
      <c r="AC452" s="5"/>
      <c r="AD452" s="5"/>
      <c r="AE452" s="5"/>
      <c r="AF452" s="5"/>
      <c r="AG452" s="5"/>
      <c r="AH452" s="5"/>
      <c r="AI452" s="5"/>
      <c r="AJ452" s="5"/>
      <c r="AK452" s="5"/>
      <c r="AL452" s="5"/>
      <c r="AM452" s="5"/>
      <c r="AN452" s="5"/>
      <c r="AO452" s="5"/>
      <c r="AP452" s="5"/>
      <c r="AQ452" s="5"/>
      <c r="AR452" s="5"/>
      <c r="AS452" s="5"/>
      <c r="AT452" s="5"/>
      <c r="AU452" s="5"/>
      <c r="AV452" s="5"/>
      <c r="AW452" s="5"/>
      <c r="AX452" s="5"/>
      <c r="AY452" s="5"/>
      <c r="AZ452" s="5"/>
      <c r="BA452" s="5"/>
      <c r="BB452" s="5"/>
      <c r="BC452" s="5"/>
      <c r="BD452" s="5"/>
      <c r="BE452" s="5"/>
      <c r="BF452" s="5"/>
      <c r="BG452" s="5"/>
      <c r="BH452" s="5"/>
      <c r="BI452" s="5"/>
      <c r="BJ452" s="5"/>
    </row>
    <row r="453" spans="3:62" hidden="1">
      <c r="C453" s="58" t="str">
        <f t="shared" si="119"/>
        <v>REG</v>
      </c>
      <c r="D453" s="58" t="str">
        <f t="shared" si="119"/>
        <v>Instal.lació sistema de reg amb cinta (1,6 m per m2)</v>
      </c>
      <c r="E453" s="67">
        <f t="shared" si="121"/>
        <v>0</v>
      </c>
      <c r="F453" s="67">
        <f t="shared" si="121"/>
        <v>0</v>
      </c>
      <c r="G453" s="67">
        <f t="shared" si="121"/>
        <v>0</v>
      </c>
      <c r="H453" s="67">
        <f t="shared" si="121"/>
        <v>0</v>
      </c>
      <c r="I453" s="67">
        <f t="shared" si="121"/>
        <v>0</v>
      </c>
      <c r="J453" s="67">
        <f t="shared" si="121"/>
        <v>0</v>
      </c>
      <c r="K453" s="67">
        <f t="shared" si="121"/>
        <v>0</v>
      </c>
      <c r="L453" s="67">
        <f t="shared" si="121"/>
        <v>0</v>
      </c>
      <c r="M453" s="67">
        <f t="shared" si="121"/>
        <v>0</v>
      </c>
      <c r="N453" s="67">
        <f t="shared" si="121"/>
        <v>0</v>
      </c>
      <c r="O453" s="67">
        <f t="shared" si="121"/>
        <v>0</v>
      </c>
      <c r="P453" s="67">
        <f t="shared" si="121"/>
        <v>0</v>
      </c>
      <c r="Q453" s="5">
        <f t="shared" si="122"/>
        <v>0</v>
      </c>
      <c r="R453" s="5"/>
      <c r="S453" s="5"/>
      <c r="T453" s="5"/>
      <c r="U453" s="5"/>
      <c r="V453" s="5"/>
      <c r="W453" s="5"/>
      <c r="X453" s="5"/>
      <c r="Y453" s="5"/>
      <c r="Z453" s="5"/>
      <c r="AA453" s="5"/>
      <c r="AB453" s="5"/>
      <c r="AC453" s="5"/>
      <c r="AD453" s="5"/>
      <c r="AE453" s="5"/>
      <c r="AF453" s="5"/>
      <c r="AG453" s="5"/>
      <c r="AH453" s="5"/>
      <c r="AI453" s="5"/>
      <c r="AJ453" s="5"/>
      <c r="AK453" s="5"/>
      <c r="AL453" s="5"/>
      <c r="AM453" s="5"/>
      <c r="AN453" s="5"/>
      <c r="AO453" s="5"/>
      <c r="AP453" s="5"/>
      <c r="AQ453" s="5"/>
      <c r="AR453" s="5"/>
      <c r="AS453" s="5"/>
      <c r="AT453" s="5"/>
      <c r="AU453" s="5"/>
      <c r="AV453" s="5"/>
      <c r="AW453" s="5"/>
      <c r="AX453" s="5"/>
      <c r="AY453" s="5"/>
      <c r="AZ453" s="5"/>
      <c r="BA453" s="5"/>
      <c r="BB453" s="5"/>
      <c r="BC453" s="5"/>
      <c r="BD453" s="5"/>
      <c r="BE453" s="5"/>
      <c r="BF453" s="5"/>
      <c r="BG453" s="5"/>
      <c r="BH453" s="5"/>
      <c r="BI453" s="5"/>
      <c r="BJ453" s="5"/>
    </row>
    <row r="454" spans="3:62" hidden="1">
      <c r="C454" s="58">
        <f t="shared" si="119"/>
        <v>0</v>
      </c>
      <c r="D454" s="58" t="str">
        <f t="shared" si="119"/>
        <v>Reg (L/m2)</v>
      </c>
      <c r="E454" s="67">
        <f t="shared" si="121"/>
        <v>0</v>
      </c>
      <c r="F454" s="67">
        <f t="shared" si="121"/>
        <v>0</v>
      </c>
      <c r="G454" s="67">
        <f t="shared" si="121"/>
        <v>0</v>
      </c>
      <c r="H454" s="67">
        <f t="shared" si="121"/>
        <v>0</v>
      </c>
      <c r="I454" s="67">
        <f t="shared" si="121"/>
        <v>0</v>
      </c>
      <c r="J454" s="67">
        <f t="shared" si="121"/>
        <v>0</v>
      </c>
      <c r="K454" s="67">
        <f t="shared" si="121"/>
        <v>0</v>
      </c>
      <c r="L454" s="67">
        <f t="shared" si="121"/>
        <v>0</v>
      </c>
      <c r="M454" s="67">
        <f t="shared" si="121"/>
        <v>0</v>
      </c>
      <c r="N454" s="67">
        <f t="shared" si="121"/>
        <v>0</v>
      </c>
      <c r="O454" s="67">
        <f t="shared" si="121"/>
        <v>0</v>
      </c>
      <c r="P454" s="67">
        <f t="shared" si="121"/>
        <v>0</v>
      </c>
      <c r="Q454" s="5">
        <f t="shared" si="122"/>
        <v>0</v>
      </c>
      <c r="R454" s="5"/>
      <c r="S454" s="5"/>
      <c r="T454" s="5"/>
      <c r="U454" s="5"/>
      <c r="V454" s="5"/>
      <c r="W454" s="5"/>
      <c r="X454" s="5"/>
      <c r="Y454" s="5"/>
      <c r="Z454" s="5"/>
      <c r="AA454" s="5"/>
      <c r="AB454" s="5"/>
      <c r="AC454" s="5"/>
      <c r="AD454" s="5"/>
      <c r="AE454" s="5"/>
      <c r="AF454" s="5"/>
      <c r="AG454" s="5"/>
      <c r="AH454" s="5"/>
      <c r="AI454" s="5"/>
      <c r="AJ454" s="5"/>
      <c r="AK454" s="5"/>
      <c r="AL454" s="5"/>
      <c r="AM454" s="5"/>
      <c r="AN454" s="5"/>
      <c r="AO454" s="5"/>
      <c r="AP454" s="5"/>
      <c r="AQ454" s="5"/>
      <c r="AR454" s="5"/>
      <c r="AS454" s="5"/>
      <c r="AT454" s="5"/>
      <c r="AU454" s="5"/>
      <c r="AV454" s="5"/>
      <c r="AW454" s="5"/>
      <c r="AX454" s="5"/>
      <c r="AY454" s="5"/>
      <c r="AZ454" s="5"/>
      <c r="BA454" s="5"/>
      <c r="BB454" s="5"/>
      <c r="BC454" s="5"/>
      <c r="BD454" s="5"/>
      <c r="BE454" s="5"/>
      <c r="BF454" s="5"/>
      <c r="BG454" s="5"/>
      <c r="BH454" s="5"/>
      <c r="BI454" s="5"/>
      <c r="BJ454" s="5"/>
    </row>
    <row r="455" spans="3:62" hidden="1">
      <c r="C455" s="58">
        <f t="shared" si="119"/>
        <v>0</v>
      </c>
      <c r="D455" s="58" t="str">
        <f t="shared" si="119"/>
        <v>Desinstal.lació sistema de reg amb cinta</v>
      </c>
      <c r="E455" s="67">
        <f t="shared" ref="E455:P470" si="123">+E25*VLOOKUP($D455,$D$176:$AV$280,42,FALSE)</f>
        <v>0</v>
      </c>
      <c r="F455" s="67">
        <f t="shared" si="123"/>
        <v>0</v>
      </c>
      <c r="G455" s="67">
        <f t="shared" si="123"/>
        <v>0</v>
      </c>
      <c r="H455" s="67">
        <f t="shared" si="123"/>
        <v>0</v>
      </c>
      <c r="I455" s="67">
        <f t="shared" si="123"/>
        <v>0</v>
      </c>
      <c r="J455" s="67">
        <f t="shared" si="123"/>
        <v>0</v>
      </c>
      <c r="K455" s="67">
        <f t="shared" si="123"/>
        <v>0</v>
      </c>
      <c r="L455" s="67">
        <f t="shared" si="123"/>
        <v>0</v>
      </c>
      <c r="M455" s="67">
        <f t="shared" si="123"/>
        <v>0</v>
      </c>
      <c r="N455" s="67">
        <f t="shared" si="123"/>
        <v>0</v>
      </c>
      <c r="O455" s="67">
        <f t="shared" si="123"/>
        <v>0</v>
      </c>
      <c r="P455" s="67">
        <f t="shared" si="123"/>
        <v>0</v>
      </c>
      <c r="Q455" s="5">
        <f t="shared" si="122"/>
        <v>0</v>
      </c>
      <c r="R455" s="5"/>
      <c r="S455" s="5"/>
      <c r="T455" s="5"/>
      <c r="U455" s="5"/>
      <c r="V455" s="5"/>
      <c r="W455" s="5"/>
      <c r="X455" s="5"/>
      <c r="Y455" s="5"/>
      <c r="Z455" s="5"/>
      <c r="AA455" s="5"/>
      <c r="AB455" s="5"/>
      <c r="AC455" s="5"/>
      <c r="AD455" s="5"/>
      <c r="AE455" s="5"/>
      <c r="AF455" s="5"/>
      <c r="AG455" s="5"/>
      <c r="AH455" s="5"/>
      <c r="AI455" s="5"/>
      <c r="AJ455" s="5"/>
      <c r="AK455" s="5"/>
      <c r="AL455" s="5"/>
      <c r="AM455" s="5"/>
      <c r="AN455" s="5"/>
      <c r="AO455" s="5"/>
      <c r="AP455" s="5"/>
      <c r="AQ455" s="5"/>
      <c r="AR455" s="5"/>
      <c r="AS455" s="5"/>
      <c r="AT455" s="5"/>
      <c r="AU455" s="5"/>
      <c r="AV455" s="5"/>
      <c r="AW455" s="5"/>
      <c r="AX455" s="5"/>
      <c r="AY455" s="5"/>
      <c r="AZ455" s="5"/>
      <c r="BA455" s="5"/>
      <c r="BB455" s="5"/>
      <c r="BC455" s="5"/>
      <c r="BD455" s="5"/>
      <c r="BE455" s="5"/>
      <c r="BF455" s="5"/>
      <c r="BG455" s="5"/>
      <c r="BH455" s="5"/>
      <c r="BI455" s="5"/>
      <c r="BJ455" s="5"/>
    </row>
    <row r="456" spans="3:62" hidden="1">
      <c r="C456" s="58">
        <f t="shared" si="119"/>
        <v>0</v>
      </c>
      <c r="D456" s="58">
        <f t="shared" si="119"/>
        <v>0</v>
      </c>
      <c r="E456" s="67">
        <f t="shared" si="123"/>
        <v>0</v>
      </c>
      <c r="F456" s="67">
        <f t="shared" si="123"/>
        <v>0</v>
      </c>
      <c r="G456" s="67">
        <f t="shared" si="123"/>
        <v>0</v>
      </c>
      <c r="H456" s="67">
        <f t="shared" si="123"/>
        <v>0</v>
      </c>
      <c r="I456" s="67">
        <f t="shared" si="123"/>
        <v>0</v>
      </c>
      <c r="J456" s="67">
        <f t="shared" si="123"/>
        <v>0</v>
      </c>
      <c r="K456" s="67">
        <f t="shared" si="123"/>
        <v>0</v>
      </c>
      <c r="L456" s="67">
        <f t="shared" si="123"/>
        <v>0</v>
      </c>
      <c r="M456" s="67">
        <f t="shared" si="123"/>
        <v>0</v>
      </c>
      <c r="N456" s="67">
        <f t="shared" si="123"/>
        <v>0</v>
      </c>
      <c r="O456" s="67">
        <f t="shared" si="123"/>
        <v>0</v>
      </c>
      <c r="P456" s="67">
        <f t="shared" si="123"/>
        <v>0</v>
      </c>
      <c r="Q456" s="5">
        <f t="shared" si="122"/>
        <v>0</v>
      </c>
      <c r="R456" s="5"/>
      <c r="S456" s="5"/>
      <c r="T456" s="5"/>
      <c r="U456" s="5"/>
      <c r="V456" s="5"/>
      <c r="W456" s="5"/>
      <c r="X456" s="5"/>
      <c r="Y456" s="5"/>
      <c r="Z456" s="5"/>
      <c r="AA456" s="5"/>
      <c r="AB456" s="5"/>
      <c r="AC456" s="5"/>
      <c r="AD456" s="5"/>
      <c r="AE456" s="5"/>
      <c r="AF456" s="5"/>
      <c r="AG456" s="5"/>
      <c r="AH456" s="5"/>
      <c r="AI456" s="5"/>
      <c r="AJ456" s="5"/>
      <c r="AK456" s="5"/>
      <c r="AL456" s="5"/>
      <c r="AM456" s="5"/>
      <c r="AN456" s="5"/>
      <c r="AO456" s="5"/>
      <c r="AP456" s="5"/>
      <c r="AQ456" s="5"/>
      <c r="AR456" s="5"/>
      <c r="AS456" s="5"/>
      <c r="AT456" s="5"/>
      <c r="AU456" s="5"/>
      <c r="AV456" s="5"/>
      <c r="AW456" s="5"/>
      <c r="AX456" s="5"/>
      <c r="AY456" s="5"/>
      <c r="AZ456" s="5"/>
      <c r="BA456" s="5"/>
      <c r="BB456" s="5"/>
      <c r="BC456" s="5"/>
      <c r="BD456" s="5"/>
      <c r="BE456" s="5"/>
      <c r="BF456" s="5"/>
      <c r="BG456" s="5"/>
      <c r="BH456" s="5"/>
      <c r="BI456" s="5"/>
      <c r="BJ456" s="5"/>
    </row>
    <row r="457" spans="3:62" hidden="1">
      <c r="C457" s="49" t="str">
        <f t="shared" si="119"/>
        <v>TRACTAMENTS</v>
      </c>
      <c r="D457" s="49" t="str">
        <f t="shared" si="119"/>
        <v>Tractament Bacillus + retenol +purí ortiga amb tractor i braços</v>
      </c>
      <c r="E457" s="68">
        <f t="shared" si="123"/>
        <v>0</v>
      </c>
      <c r="F457" s="68">
        <f t="shared" si="123"/>
        <v>0</v>
      </c>
      <c r="G457" s="68">
        <f t="shared" si="123"/>
        <v>0</v>
      </c>
      <c r="H457" s="68">
        <f t="shared" si="123"/>
        <v>0</v>
      </c>
      <c r="I457" s="68">
        <f t="shared" si="123"/>
        <v>0</v>
      </c>
      <c r="J457" s="68">
        <f t="shared" si="123"/>
        <v>0</v>
      </c>
      <c r="K457" s="68">
        <f t="shared" si="123"/>
        <v>0</v>
      </c>
      <c r="L457" s="68">
        <f t="shared" si="123"/>
        <v>0</v>
      </c>
      <c r="M457" s="68">
        <f t="shared" si="123"/>
        <v>0</v>
      </c>
      <c r="N457" s="68">
        <f t="shared" si="123"/>
        <v>0</v>
      </c>
      <c r="O457" s="68">
        <f t="shared" si="123"/>
        <v>0</v>
      </c>
      <c r="P457" s="68">
        <f t="shared" si="123"/>
        <v>0</v>
      </c>
      <c r="Q457" s="5">
        <f t="shared" si="122"/>
        <v>0</v>
      </c>
      <c r="R457" s="5"/>
      <c r="S457" s="5"/>
      <c r="T457" s="5"/>
      <c r="U457" s="5"/>
      <c r="V457" s="5"/>
      <c r="W457" s="5"/>
      <c r="X457" s="5"/>
      <c r="Y457" s="5"/>
      <c r="Z457" s="5"/>
      <c r="AA457" s="5"/>
      <c r="AB457" s="5"/>
      <c r="AC457" s="5"/>
      <c r="AD457" s="5"/>
      <c r="AE457" s="5"/>
      <c r="AF457" s="5"/>
      <c r="AG457" s="5"/>
      <c r="AH457" s="5"/>
      <c r="AI457" s="5"/>
      <c r="AJ457" s="5"/>
      <c r="AK457" s="5"/>
      <c r="AL457" s="5"/>
      <c r="AM457" s="5"/>
      <c r="AN457" s="5"/>
      <c r="AO457" s="5"/>
      <c r="AP457" s="5"/>
      <c r="AQ457" s="5"/>
      <c r="AR457" s="5"/>
      <c r="AS457" s="5"/>
      <c r="AT457" s="5"/>
      <c r="AU457" s="5"/>
      <c r="AV457" s="5"/>
      <c r="AW457" s="5"/>
      <c r="AX457" s="5"/>
      <c r="AY457" s="5"/>
      <c r="AZ457" s="5"/>
      <c r="BA457" s="5"/>
      <c r="BB457" s="5"/>
      <c r="BC457" s="5"/>
      <c r="BD457" s="5"/>
      <c r="BE457" s="5"/>
      <c r="BF457" s="5"/>
      <c r="BG457" s="5"/>
      <c r="BH457" s="5"/>
      <c r="BI457" s="5"/>
      <c r="BJ457" s="5"/>
    </row>
    <row r="458" spans="3:62" hidden="1">
      <c r="C458" s="49">
        <f t="shared" ref="C458:D472" si="124">+C28</f>
        <v>0</v>
      </c>
      <c r="D458" s="49" t="str">
        <f t="shared" si="124"/>
        <v>Tractament Bacillus + retenol +purí ortiga amb bota i 2 persones</v>
      </c>
      <c r="E458" s="68">
        <f t="shared" si="123"/>
        <v>0</v>
      </c>
      <c r="F458" s="68">
        <f t="shared" si="123"/>
        <v>0</v>
      </c>
      <c r="G458" s="68">
        <f t="shared" si="123"/>
        <v>0</v>
      </c>
      <c r="H458" s="68">
        <f t="shared" si="123"/>
        <v>0</v>
      </c>
      <c r="I458" s="68">
        <f t="shared" si="123"/>
        <v>0</v>
      </c>
      <c r="J458" s="68">
        <f t="shared" si="123"/>
        <v>0</v>
      </c>
      <c r="K458" s="68">
        <f t="shared" si="123"/>
        <v>0</v>
      </c>
      <c r="L458" s="68">
        <f t="shared" si="123"/>
        <v>0</v>
      </c>
      <c r="M458" s="68">
        <f t="shared" si="123"/>
        <v>0</v>
      </c>
      <c r="N458" s="68">
        <f t="shared" si="123"/>
        <v>0</v>
      </c>
      <c r="O458" s="68">
        <f t="shared" si="123"/>
        <v>0</v>
      </c>
      <c r="P458" s="68">
        <f t="shared" si="123"/>
        <v>0</v>
      </c>
      <c r="Q458" s="5">
        <f t="shared" si="122"/>
        <v>0</v>
      </c>
      <c r="R458" s="5"/>
      <c r="S458" s="5"/>
      <c r="T458" s="5"/>
      <c r="U458" s="5"/>
      <c r="V458" s="5"/>
      <c r="W458" s="5"/>
      <c r="X458" s="5"/>
      <c r="Y458" s="5"/>
      <c r="Z458" s="5"/>
      <c r="AA458" s="5"/>
      <c r="AB458" s="5"/>
      <c r="AC458" s="5"/>
      <c r="AD458" s="5"/>
      <c r="AE458" s="5"/>
      <c r="AF458" s="5"/>
      <c r="AG458" s="5"/>
      <c r="AH458" s="5"/>
      <c r="AI458" s="5"/>
      <c r="AJ458" s="5"/>
      <c r="AK458" s="5"/>
      <c r="AL458" s="5"/>
      <c r="AM458" s="5"/>
      <c r="AN458" s="5"/>
      <c r="AO458" s="5"/>
      <c r="AP458" s="5"/>
      <c r="AQ458" s="5"/>
      <c r="AR458" s="5"/>
      <c r="AS458" s="5"/>
      <c r="AT458" s="5"/>
      <c r="AU458" s="5"/>
      <c r="AV458" s="5"/>
      <c r="AW458" s="5"/>
      <c r="AX458" s="5"/>
      <c r="AY458" s="5"/>
      <c r="AZ458" s="5"/>
      <c r="BA458" s="5"/>
      <c r="BB458" s="5"/>
      <c r="BC458" s="5"/>
      <c r="BD458" s="5"/>
      <c r="BE458" s="5"/>
      <c r="BF458" s="5"/>
      <c r="BG458" s="5"/>
      <c r="BH458" s="5"/>
      <c r="BI458" s="5"/>
      <c r="BJ458" s="5"/>
    </row>
    <row r="459" spans="3:62" hidden="1">
      <c r="C459" s="49">
        <f t="shared" si="124"/>
        <v>0</v>
      </c>
      <c r="D459" s="49" t="str">
        <f t="shared" si="124"/>
        <v>Tractament Llimacs (Ferramol)</v>
      </c>
      <c r="E459" s="68">
        <f t="shared" si="123"/>
        <v>0</v>
      </c>
      <c r="F459" s="68">
        <f t="shared" si="123"/>
        <v>0</v>
      </c>
      <c r="G459" s="68">
        <f t="shared" si="123"/>
        <v>0</v>
      </c>
      <c r="H459" s="68">
        <f t="shared" si="123"/>
        <v>0</v>
      </c>
      <c r="I459" s="68">
        <f t="shared" si="123"/>
        <v>0</v>
      </c>
      <c r="J459" s="68">
        <f t="shared" si="123"/>
        <v>0</v>
      </c>
      <c r="K459" s="68">
        <f t="shared" si="123"/>
        <v>0</v>
      </c>
      <c r="L459" s="68">
        <f t="shared" si="123"/>
        <v>0</v>
      </c>
      <c r="M459" s="68">
        <f t="shared" si="123"/>
        <v>0</v>
      </c>
      <c r="N459" s="68">
        <f t="shared" si="123"/>
        <v>0</v>
      </c>
      <c r="O459" s="68">
        <f t="shared" si="123"/>
        <v>0</v>
      </c>
      <c r="P459" s="68">
        <f t="shared" si="123"/>
        <v>0</v>
      </c>
      <c r="Q459" s="5">
        <f t="shared" si="122"/>
        <v>0</v>
      </c>
      <c r="R459" s="5"/>
      <c r="S459" s="5"/>
      <c r="T459" s="5"/>
      <c r="U459" s="5"/>
      <c r="V459" s="5"/>
      <c r="W459" s="5"/>
      <c r="X459" s="5"/>
      <c r="Y459" s="5"/>
      <c r="Z459" s="5"/>
      <c r="AA459" s="5"/>
      <c r="AB459" s="5"/>
      <c r="AC459" s="5"/>
      <c r="AD459" s="5"/>
      <c r="AE459" s="5"/>
      <c r="AF459" s="5"/>
      <c r="AG459" s="5"/>
      <c r="AH459" s="5"/>
      <c r="AI459" s="5"/>
      <c r="AJ459" s="5"/>
      <c r="AK459" s="5"/>
      <c r="AL459" s="5"/>
      <c r="AM459" s="5"/>
      <c r="AN459" s="5"/>
      <c r="AO459" s="5"/>
      <c r="AP459" s="5"/>
      <c r="AQ459" s="5"/>
      <c r="AR459" s="5"/>
      <c r="AS459" s="5"/>
      <c r="AT459" s="5"/>
      <c r="AU459" s="5"/>
      <c r="AV459" s="5"/>
      <c r="AW459" s="5"/>
      <c r="AX459" s="5"/>
      <c r="AY459" s="5"/>
      <c r="AZ459" s="5"/>
      <c r="BA459" s="5"/>
      <c r="BB459" s="5"/>
      <c r="BC459" s="5"/>
      <c r="BD459" s="5"/>
      <c r="BE459" s="5"/>
      <c r="BF459" s="5"/>
      <c r="BG459" s="5"/>
      <c r="BH459" s="5"/>
      <c r="BI459" s="5"/>
      <c r="BJ459" s="5"/>
    </row>
    <row r="460" spans="3:62" hidden="1">
      <c r="C460" s="49">
        <f t="shared" si="124"/>
        <v>0</v>
      </c>
      <c r="D460" s="49">
        <f t="shared" si="124"/>
        <v>0</v>
      </c>
      <c r="E460" s="68">
        <f t="shared" si="123"/>
        <v>0</v>
      </c>
      <c r="F460" s="68">
        <f t="shared" si="123"/>
        <v>0</v>
      </c>
      <c r="G460" s="68">
        <f t="shared" si="123"/>
        <v>0</v>
      </c>
      <c r="H460" s="68">
        <f t="shared" si="123"/>
        <v>0</v>
      </c>
      <c r="I460" s="68">
        <f t="shared" si="123"/>
        <v>0</v>
      </c>
      <c r="J460" s="68">
        <f t="shared" si="123"/>
        <v>0</v>
      </c>
      <c r="K460" s="68">
        <f t="shared" si="123"/>
        <v>0</v>
      </c>
      <c r="L460" s="68">
        <f t="shared" si="123"/>
        <v>0</v>
      </c>
      <c r="M460" s="68">
        <f t="shared" si="123"/>
        <v>0</v>
      </c>
      <c r="N460" s="68">
        <f t="shared" si="123"/>
        <v>0</v>
      </c>
      <c r="O460" s="68">
        <f t="shared" si="123"/>
        <v>0</v>
      </c>
      <c r="P460" s="68">
        <f t="shared" si="123"/>
        <v>0</v>
      </c>
      <c r="Q460" s="5">
        <f t="shared" si="122"/>
        <v>0</v>
      </c>
      <c r="R460" s="5"/>
      <c r="S460" s="5"/>
      <c r="T460" s="5"/>
      <c r="U460" s="5"/>
      <c r="V460" s="5"/>
      <c r="W460" s="5"/>
      <c r="X460" s="5"/>
      <c r="Y460" s="5"/>
      <c r="Z460" s="5"/>
      <c r="AA460" s="5"/>
      <c r="AB460" s="5"/>
      <c r="AC460" s="5"/>
      <c r="AD460" s="5"/>
      <c r="AE460" s="5"/>
      <c r="AF460" s="5"/>
      <c r="AG460" s="5"/>
      <c r="AH460" s="5"/>
      <c r="AI460" s="5"/>
      <c r="AJ460" s="5"/>
      <c r="AK460" s="5"/>
      <c r="AL460" s="5"/>
      <c r="AM460" s="5"/>
      <c r="AN460" s="5"/>
      <c r="AO460" s="5"/>
      <c r="AP460" s="5"/>
      <c r="AQ460" s="5"/>
      <c r="AR460" s="5"/>
      <c r="AS460" s="5"/>
      <c r="AT460" s="5"/>
      <c r="AU460" s="5"/>
      <c r="AV460" s="5"/>
      <c r="AW460" s="5"/>
      <c r="AX460" s="5"/>
      <c r="AY460" s="5"/>
      <c r="AZ460" s="5"/>
      <c r="BA460" s="5"/>
      <c r="BB460" s="5"/>
      <c r="BC460" s="5"/>
      <c r="BD460" s="5"/>
      <c r="BE460" s="5"/>
      <c r="BF460" s="5"/>
      <c r="BG460" s="5"/>
      <c r="BH460" s="5"/>
      <c r="BI460" s="5"/>
      <c r="BJ460" s="5"/>
    </row>
    <row r="461" spans="3:62" hidden="1">
      <c r="C461" s="49">
        <f t="shared" si="124"/>
        <v>0</v>
      </c>
      <c r="D461" s="49">
        <f t="shared" si="124"/>
        <v>0</v>
      </c>
      <c r="E461" s="68">
        <f t="shared" si="123"/>
        <v>0</v>
      </c>
      <c r="F461" s="68">
        <f t="shared" si="123"/>
        <v>0</v>
      </c>
      <c r="G461" s="68">
        <f t="shared" si="123"/>
        <v>0</v>
      </c>
      <c r="H461" s="68">
        <f t="shared" si="123"/>
        <v>0</v>
      </c>
      <c r="I461" s="68">
        <f t="shared" si="123"/>
        <v>0</v>
      </c>
      <c r="J461" s="68">
        <f t="shared" si="123"/>
        <v>0</v>
      </c>
      <c r="K461" s="68">
        <f t="shared" si="123"/>
        <v>0</v>
      </c>
      <c r="L461" s="68">
        <f t="shared" si="123"/>
        <v>0</v>
      </c>
      <c r="M461" s="68">
        <f t="shared" si="123"/>
        <v>0</v>
      </c>
      <c r="N461" s="68">
        <f t="shared" si="123"/>
        <v>0</v>
      </c>
      <c r="O461" s="68">
        <f t="shared" si="123"/>
        <v>0</v>
      </c>
      <c r="P461" s="68">
        <f t="shared" si="123"/>
        <v>0</v>
      </c>
      <c r="Q461" s="5">
        <f t="shared" si="122"/>
        <v>0</v>
      </c>
      <c r="R461" s="5"/>
      <c r="S461" s="5"/>
      <c r="T461" s="5"/>
      <c r="U461" s="5"/>
      <c r="V461" s="5"/>
      <c r="W461" s="5"/>
      <c r="X461" s="5"/>
      <c r="Y461" s="5"/>
      <c r="Z461" s="5"/>
      <c r="AA461" s="5"/>
      <c r="AB461" s="5"/>
      <c r="AC461" s="5"/>
      <c r="AD461" s="5"/>
      <c r="AE461" s="5"/>
      <c r="AF461" s="5"/>
      <c r="AG461" s="5"/>
      <c r="AH461" s="5"/>
      <c r="AI461" s="5"/>
      <c r="AJ461" s="5"/>
      <c r="AK461" s="5"/>
      <c r="AL461" s="5"/>
      <c r="AM461" s="5"/>
      <c r="AN461" s="5"/>
      <c r="AO461" s="5"/>
      <c r="AP461" s="5"/>
      <c r="AQ461" s="5"/>
      <c r="AR461" s="5"/>
      <c r="AS461" s="5"/>
      <c r="AT461" s="5"/>
      <c r="AU461" s="5"/>
      <c r="AV461" s="5"/>
      <c r="AW461" s="5"/>
      <c r="AX461" s="5"/>
      <c r="AY461" s="5"/>
      <c r="AZ461" s="5"/>
      <c r="BA461" s="5"/>
      <c r="BB461" s="5"/>
      <c r="BC461" s="5"/>
      <c r="BD461" s="5"/>
      <c r="BE461" s="5"/>
      <c r="BF461" s="5"/>
      <c r="BG461" s="5"/>
      <c r="BH461" s="5"/>
      <c r="BI461" s="5"/>
      <c r="BJ461" s="5"/>
    </row>
    <row r="462" spans="3:62" hidden="1">
      <c r="C462" s="60" t="str">
        <f t="shared" si="124"/>
        <v>DESHERBAT</v>
      </c>
      <c r="D462" s="60" t="str">
        <f t="shared" si="124"/>
        <v>Desherbat amb motocultor</v>
      </c>
      <c r="E462" s="69">
        <f t="shared" si="123"/>
        <v>0</v>
      </c>
      <c r="F462" s="69">
        <f t="shared" si="123"/>
        <v>0</v>
      </c>
      <c r="G462" s="69">
        <f t="shared" si="123"/>
        <v>0</v>
      </c>
      <c r="H462" s="69">
        <f t="shared" si="123"/>
        <v>0</v>
      </c>
      <c r="I462" s="69">
        <f t="shared" si="123"/>
        <v>0</v>
      </c>
      <c r="J462" s="69">
        <f t="shared" si="123"/>
        <v>0</v>
      </c>
      <c r="K462" s="69">
        <f t="shared" si="123"/>
        <v>0</v>
      </c>
      <c r="L462" s="69">
        <f t="shared" si="123"/>
        <v>0</v>
      </c>
      <c r="M462" s="69">
        <f t="shared" si="123"/>
        <v>0</v>
      </c>
      <c r="N462" s="69">
        <f t="shared" si="123"/>
        <v>0</v>
      </c>
      <c r="O462" s="69">
        <f t="shared" si="123"/>
        <v>0</v>
      </c>
      <c r="P462" s="69">
        <f t="shared" si="123"/>
        <v>0</v>
      </c>
      <c r="Q462" s="5">
        <f t="shared" si="122"/>
        <v>0</v>
      </c>
      <c r="R462" s="5"/>
      <c r="S462" s="5"/>
      <c r="T462" s="5"/>
      <c r="U462" s="5"/>
      <c r="V462" s="5"/>
      <c r="W462" s="5"/>
      <c r="X462" s="5"/>
      <c r="Y462" s="5"/>
      <c r="Z462" s="5"/>
      <c r="AA462" s="5"/>
      <c r="AB462" s="5"/>
      <c r="AC462" s="5"/>
      <c r="AD462" s="5"/>
      <c r="AE462" s="5"/>
      <c r="AF462" s="5"/>
      <c r="AG462" s="5"/>
      <c r="AH462" s="5"/>
      <c r="AI462" s="5"/>
      <c r="AJ462" s="5"/>
      <c r="AK462" s="5"/>
      <c r="AL462" s="5"/>
      <c r="AM462" s="5"/>
      <c r="AN462" s="5"/>
      <c r="AO462" s="5"/>
      <c r="AP462" s="5"/>
      <c r="AQ462" s="5"/>
      <c r="AR462" s="5"/>
      <c r="AS462" s="5"/>
      <c r="AT462" s="5"/>
      <c r="AU462" s="5"/>
      <c r="AV462" s="5"/>
      <c r="AW462" s="5"/>
      <c r="AX462" s="5"/>
      <c r="AY462" s="5"/>
      <c r="AZ462" s="5"/>
      <c r="BA462" s="5"/>
      <c r="BB462" s="5"/>
      <c r="BC462" s="5"/>
      <c r="BD462" s="5"/>
      <c r="BE462" s="5"/>
      <c r="BF462" s="5"/>
      <c r="BG462" s="5"/>
      <c r="BH462" s="5"/>
      <c r="BI462" s="5"/>
      <c r="BJ462" s="5"/>
    </row>
    <row r="463" spans="3:62" hidden="1">
      <c r="C463" s="60">
        <f t="shared" si="124"/>
        <v>0</v>
      </c>
      <c r="D463" s="60" t="str">
        <f t="shared" si="124"/>
        <v>Desherbat manual 6,5h/1.000  m2</v>
      </c>
      <c r="E463" s="69">
        <f t="shared" si="123"/>
        <v>0</v>
      </c>
      <c r="F463" s="69">
        <f t="shared" si="123"/>
        <v>0</v>
      </c>
      <c r="G463" s="69">
        <f t="shared" si="123"/>
        <v>0</v>
      </c>
      <c r="H463" s="69">
        <f t="shared" si="123"/>
        <v>0</v>
      </c>
      <c r="I463" s="69">
        <f t="shared" si="123"/>
        <v>0</v>
      </c>
      <c r="J463" s="69">
        <f t="shared" si="123"/>
        <v>0</v>
      </c>
      <c r="K463" s="69">
        <f t="shared" si="123"/>
        <v>0</v>
      </c>
      <c r="L463" s="69">
        <f t="shared" si="123"/>
        <v>0</v>
      </c>
      <c r="M463" s="69">
        <f t="shared" si="123"/>
        <v>0</v>
      </c>
      <c r="N463" s="69">
        <f t="shared" si="123"/>
        <v>0</v>
      </c>
      <c r="O463" s="69">
        <f t="shared" si="123"/>
        <v>0</v>
      </c>
      <c r="P463" s="69">
        <f t="shared" si="123"/>
        <v>0</v>
      </c>
      <c r="Q463" s="5">
        <f t="shared" si="122"/>
        <v>0</v>
      </c>
      <c r="R463" s="5"/>
      <c r="S463" s="5"/>
      <c r="T463" s="5"/>
      <c r="U463" s="5"/>
      <c r="V463" s="5"/>
      <c r="W463" s="5"/>
      <c r="X463" s="5"/>
      <c r="Y463" s="5"/>
      <c r="Z463" s="5"/>
      <c r="AA463" s="5"/>
      <c r="AB463" s="5"/>
      <c r="AC463" s="5"/>
      <c r="AD463" s="5"/>
      <c r="AE463" s="5"/>
      <c r="AF463" s="5"/>
      <c r="AG463" s="5"/>
      <c r="AH463" s="5"/>
      <c r="AI463" s="5"/>
      <c r="AJ463" s="5"/>
      <c r="AK463" s="5"/>
      <c r="AL463" s="5"/>
      <c r="AM463" s="5"/>
      <c r="AN463" s="5"/>
      <c r="AO463" s="5"/>
      <c r="AP463" s="5"/>
      <c r="AQ463" s="5"/>
      <c r="AR463" s="5"/>
      <c r="AS463" s="5"/>
      <c r="AT463" s="5"/>
      <c r="AU463" s="5"/>
      <c r="AV463" s="5"/>
      <c r="AW463" s="5"/>
      <c r="AX463" s="5"/>
      <c r="AY463" s="5"/>
      <c r="AZ463" s="5"/>
      <c r="BA463" s="5"/>
      <c r="BB463" s="5"/>
      <c r="BC463" s="5"/>
      <c r="BD463" s="5"/>
      <c r="BE463" s="5"/>
      <c r="BF463" s="5"/>
      <c r="BG463" s="5"/>
      <c r="BH463" s="5"/>
      <c r="BI463" s="5"/>
      <c r="BJ463" s="5"/>
    </row>
    <row r="464" spans="3:62" hidden="1">
      <c r="C464" s="60">
        <f t="shared" si="124"/>
        <v>0</v>
      </c>
      <c r="D464" s="60">
        <f t="shared" si="124"/>
        <v>0</v>
      </c>
      <c r="E464" s="69">
        <f t="shared" si="123"/>
        <v>0</v>
      </c>
      <c r="F464" s="69">
        <f t="shared" si="123"/>
        <v>0</v>
      </c>
      <c r="G464" s="69">
        <f t="shared" si="123"/>
        <v>0</v>
      </c>
      <c r="H464" s="69">
        <f t="shared" si="123"/>
        <v>0</v>
      </c>
      <c r="I464" s="69">
        <f t="shared" si="123"/>
        <v>0</v>
      </c>
      <c r="J464" s="69">
        <f t="shared" si="123"/>
        <v>0</v>
      </c>
      <c r="K464" s="69">
        <f t="shared" si="123"/>
        <v>0</v>
      </c>
      <c r="L464" s="69">
        <f t="shared" si="123"/>
        <v>0</v>
      </c>
      <c r="M464" s="69">
        <f t="shared" si="123"/>
        <v>0</v>
      </c>
      <c r="N464" s="69">
        <f t="shared" si="123"/>
        <v>0</v>
      </c>
      <c r="O464" s="69">
        <f t="shared" si="123"/>
        <v>0</v>
      </c>
      <c r="P464" s="69">
        <f t="shared" si="123"/>
        <v>0</v>
      </c>
      <c r="Q464" s="5">
        <f t="shared" si="122"/>
        <v>0</v>
      </c>
      <c r="R464" s="5"/>
      <c r="S464" s="5"/>
      <c r="T464" s="5"/>
      <c r="U464" s="5"/>
      <c r="V464" s="5"/>
      <c r="W464" s="5"/>
      <c r="X464" s="5"/>
      <c r="Y464" s="5"/>
      <c r="Z464" s="5"/>
      <c r="AA464" s="5"/>
      <c r="AB464" s="5"/>
      <c r="AC464" s="5"/>
      <c r="AD464" s="5"/>
      <c r="AE464" s="5"/>
      <c r="AF464" s="5"/>
      <c r="AG464" s="5"/>
      <c r="AH464" s="5"/>
      <c r="AI464" s="5"/>
      <c r="AJ464" s="5"/>
      <c r="AK464" s="5"/>
      <c r="AL464" s="5"/>
      <c r="AM464" s="5"/>
      <c r="AN464" s="5"/>
      <c r="AO464" s="5"/>
      <c r="AP464" s="5"/>
      <c r="AQ464" s="5"/>
      <c r="AR464" s="5"/>
      <c r="AS464" s="5"/>
      <c r="AT464" s="5"/>
      <c r="AU464" s="5"/>
      <c r="AV464" s="5"/>
      <c r="AW464" s="5"/>
      <c r="AX464" s="5"/>
      <c r="AY464" s="5"/>
      <c r="AZ464" s="5"/>
      <c r="BA464" s="5"/>
      <c r="BB464" s="5"/>
      <c r="BC464" s="5"/>
      <c r="BD464" s="5"/>
      <c r="BE464" s="5"/>
      <c r="BF464" s="5"/>
      <c r="BG464" s="5"/>
      <c r="BH464" s="5"/>
      <c r="BI464" s="5"/>
      <c r="BJ464" s="5"/>
    </row>
    <row r="465" spans="3:62" hidden="1">
      <c r="C465" s="60">
        <f t="shared" si="124"/>
        <v>0</v>
      </c>
      <c r="D465" s="60">
        <f t="shared" si="124"/>
        <v>0</v>
      </c>
      <c r="E465" s="69">
        <f t="shared" si="123"/>
        <v>0</v>
      </c>
      <c r="F465" s="69">
        <f t="shared" si="123"/>
        <v>0</v>
      </c>
      <c r="G465" s="69">
        <f t="shared" si="123"/>
        <v>0</v>
      </c>
      <c r="H465" s="69">
        <f t="shared" si="123"/>
        <v>0</v>
      </c>
      <c r="I465" s="69">
        <f t="shared" si="123"/>
        <v>0</v>
      </c>
      <c r="J465" s="69">
        <f t="shared" si="123"/>
        <v>0</v>
      </c>
      <c r="K465" s="69">
        <f t="shared" si="123"/>
        <v>0</v>
      </c>
      <c r="L465" s="69">
        <f t="shared" si="123"/>
        <v>0</v>
      </c>
      <c r="M465" s="69">
        <f t="shared" si="123"/>
        <v>0</v>
      </c>
      <c r="N465" s="69">
        <f t="shared" si="123"/>
        <v>0</v>
      </c>
      <c r="O465" s="69">
        <f t="shared" si="123"/>
        <v>0</v>
      </c>
      <c r="P465" s="69">
        <f t="shared" si="123"/>
        <v>0</v>
      </c>
      <c r="Q465" s="5">
        <f t="shared" si="122"/>
        <v>0</v>
      </c>
      <c r="R465" s="5"/>
      <c r="S465" s="5"/>
      <c r="T465" s="5"/>
      <c r="U465" s="5"/>
      <c r="V465" s="5"/>
      <c r="W465" s="5"/>
      <c r="X465" s="5"/>
      <c r="Y465" s="5"/>
      <c r="Z465" s="5"/>
      <c r="AA465" s="5"/>
      <c r="AB465" s="5"/>
      <c r="AC465" s="5"/>
      <c r="AD465" s="5"/>
      <c r="AE465" s="5"/>
      <c r="AF465" s="5"/>
      <c r="AG465" s="5"/>
      <c r="AH465" s="5"/>
      <c r="AI465" s="5"/>
      <c r="AJ465" s="5"/>
      <c r="AK465" s="5"/>
      <c r="AL465" s="5"/>
      <c r="AM465" s="5"/>
      <c r="AN465" s="5"/>
      <c r="AO465" s="5"/>
      <c r="AP465" s="5"/>
      <c r="AQ465" s="5"/>
      <c r="AR465" s="5"/>
      <c r="AS465" s="5"/>
      <c r="AT465" s="5"/>
      <c r="AU465" s="5"/>
      <c r="AV465" s="5"/>
      <c r="AW465" s="5"/>
      <c r="AX465" s="5"/>
      <c r="AY465" s="5"/>
      <c r="AZ465" s="5"/>
      <c r="BA465" s="5"/>
      <c r="BB465" s="5"/>
      <c r="BC465" s="5"/>
      <c r="BD465" s="5"/>
      <c r="BE465" s="5"/>
      <c r="BF465" s="5"/>
      <c r="BG465" s="5"/>
      <c r="BH465" s="5"/>
      <c r="BI465" s="5"/>
      <c r="BJ465" s="5"/>
    </row>
    <row r="466" spans="3:62" hidden="1">
      <c r="C466" s="62" t="str">
        <f t="shared" si="124"/>
        <v>ALTRES OPERACIONS ESPECÍFIQUES</v>
      </c>
      <c r="D466" s="62" t="str">
        <f t="shared" si="124"/>
        <v>Renda de la terra</v>
      </c>
      <c r="E466" s="70">
        <f t="shared" si="123"/>
        <v>0</v>
      </c>
      <c r="F466" s="70">
        <f t="shared" si="123"/>
        <v>0</v>
      </c>
      <c r="G466" s="70">
        <f t="shared" si="123"/>
        <v>0</v>
      </c>
      <c r="H466" s="70">
        <f t="shared" si="123"/>
        <v>0</v>
      </c>
      <c r="I466" s="70">
        <f t="shared" si="123"/>
        <v>0</v>
      </c>
      <c r="J466" s="70">
        <f t="shared" si="123"/>
        <v>0</v>
      </c>
      <c r="K466" s="70">
        <f t="shared" si="123"/>
        <v>0</v>
      </c>
      <c r="L466" s="70">
        <f t="shared" si="123"/>
        <v>0</v>
      </c>
      <c r="M466" s="70">
        <f t="shared" si="123"/>
        <v>0</v>
      </c>
      <c r="N466" s="70">
        <f t="shared" si="123"/>
        <v>0</v>
      </c>
      <c r="O466" s="70">
        <f t="shared" si="123"/>
        <v>0</v>
      </c>
      <c r="P466" s="70">
        <f t="shared" si="123"/>
        <v>0</v>
      </c>
      <c r="Q466" s="5">
        <f t="shared" si="122"/>
        <v>0</v>
      </c>
      <c r="R466" s="5"/>
      <c r="S466" s="5"/>
      <c r="T466" s="5"/>
      <c r="U466" s="5"/>
      <c r="V466" s="5"/>
      <c r="W466" s="5"/>
      <c r="X466" s="5"/>
      <c r="Y466" s="5"/>
      <c r="Z466" s="5"/>
      <c r="AA466" s="5"/>
      <c r="AB466" s="5"/>
      <c r="AC466" s="5"/>
      <c r="AD466" s="5"/>
      <c r="AE466" s="5"/>
      <c r="AF466" s="5"/>
      <c r="AG466" s="5"/>
      <c r="AH466" s="5"/>
      <c r="AI466" s="5"/>
      <c r="AJ466" s="5"/>
      <c r="AK466" s="5"/>
      <c r="AL466" s="5"/>
      <c r="AM466" s="5"/>
      <c r="AN466" s="5"/>
      <c r="AO466" s="5"/>
      <c r="AP466" s="5"/>
      <c r="AQ466" s="5"/>
      <c r="AR466" s="5"/>
      <c r="AS466" s="5"/>
      <c r="AT466" s="5"/>
      <c r="AU466" s="5"/>
      <c r="AV466" s="5"/>
      <c r="AW466" s="5"/>
      <c r="AX466" s="5"/>
      <c r="AY466" s="5"/>
      <c r="AZ466" s="5"/>
      <c r="BA466" s="5"/>
      <c r="BB466" s="5"/>
      <c r="BC466" s="5"/>
      <c r="BD466" s="5"/>
      <c r="BE466" s="5"/>
      <c r="BF466" s="5"/>
      <c r="BG466" s="5"/>
      <c r="BH466" s="5"/>
      <c r="BI466" s="5"/>
      <c r="BJ466" s="5"/>
    </row>
    <row r="467" spans="3:62" hidden="1">
      <c r="C467" s="62">
        <f t="shared" si="124"/>
        <v>0</v>
      </c>
      <c r="D467" s="62">
        <f t="shared" si="124"/>
        <v>0</v>
      </c>
      <c r="E467" s="70">
        <f t="shared" si="123"/>
        <v>0</v>
      </c>
      <c r="F467" s="70">
        <f t="shared" si="123"/>
        <v>0</v>
      </c>
      <c r="G467" s="70">
        <f t="shared" si="123"/>
        <v>0</v>
      </c>
      <c r="H467" s="70">
        <f t="shared" si="123"/>
        <v>0</v>
      </c>
      <c r="I467" s="70">
        <f t="shared" si="123"/>
        <v>0</v>
      </c>
      <c r="J467" s="70">
        <f t="shared" si="123"/>
        <v>0</v>
      </c>
      <c r="K467" s="70">
        <f t="shared" si="123"/>
        <v>0</v>
      </c>
      <c r="L467" s="70">
        <f t="shared" si="123"/>
        <v>0</v>
      </c>
      <c r="M467" s="70">
        <f t="shared" si="123"/>
        <v>0</v>
      </c>
      <c r="N467" s="70">
        <f t="shared" si="123"/>
        <v>0</v>
      </c>
      <c r="O467" s="70">
        <f t="shared" si="123"/>
        <v>0</v>
      </c>
      <c r="P467" s="70">
        <f t="shared" si="123"/>
        <v>0</v>
      </c>
      <c r="Q467" s="5">
        <f t="shared" si="122"/>
        <v>0</v>
      </c>
      <c r="R467" s="5"/>
      <c r="S467" s="5"/>
      <c r="T467" s="5"/>
      <c r="U467" s="5"/>
      <c r="V467" s="5"/>
      <c r="W467" s="5"/>
      <c r="X467" s="5"/>
      <c r="Y467" s="5"/>
      <c r="Z467" s="5"/>
      <c r="AA467" s="5"/>
      <c r="AB467" s="5"/>
      <c r="AC467" s="5"/>
      <c r="AD467" s="5"/>
      <c r="AE467" s="5"/>
      <c r="AF467" s="5"/>
      <c r="AG467" s="5"/>
      <c r="AH467" s="5"/>
      <c r="AI467" s="5"/>
      <c r="AJ467" s="5"/>
      <c r="AK467" s="5"/>
      <c r="AL467" s="5"/>
      <c r="AM467" s="5"/>
      <c r="AN467" s="5"/>
      <c r="AO467" s="5"/>
      <c r="AP467" s="5"/>
      <c r="AQ467" s="5"/>
      <c r="AR467" s="5"/>
      <c r="AS467" s="5"/>
      <c r="AT467" s="5"/>
      <c r="AU467" s="5"/>
      <c r="AV467" s="5"/>
      <c r="AW467" s="5"/>
      <c r="AX467" s="5"/>
      <c r="AY467" s="5"/>
      <c r="AZ467" s="5"/>
      <c r="BA467" s="5"/>
      <c r="BB467" s="5"/>
      <c r="BC467" s="5"/>
      <c r="BD467" s="5"/>
      <c r="BE467" s="5"/>
      <c r="BF467" s="5"/>
      <c r="BG467" s="5"/>
      <c r="BH467" s="5"/>
      <c r="BI467" s="5"/>
      <c r="BJ467" s="5"/>
    </row>
    <row r="468" spans="3:62" hidden="1">
      <c r="C468" s="62">
        <f t="shared" si="124"/>
        <v>0</v>
      </c>
      <c r="D468" s="62">
        <f t="shared" si="124"/>
        <v>0</v>
      </c>
      <c r="E468" s="70">
        <f t="shared" si="123"/>
        <v>0</v>
      </c>
      <c r="F468" s="70">
        <f t="shared" si="123"/>
        <v>0</v>
      </c>
      <c r="G468" s="70">
        <f t="shared" si="123"/>
        <v>0</v>
      </c>
      <c r="H468" s="70">
        <f t="shared" si="123"/>
        <v>0</v>
      </c>
      <c r="I468" s="70">
        <f t="shared" si="123"/>
        <v>0</v>
      </c>
      <c r="J468" s="70">
        <f t="shared" si="123"/>
        <v>0</v>
      </c>
      <c r="K468" s="70">
        <f t="shared" si="123"/>
        <v>0</v>
      </c>
      <c r="L468" s="70">
        <f t="shared" si="123"/>
        <v>0</v>
      </c>
      <c r="M468" s="70">
        <f t="shared" si="123"/>
        <v>0</v>
      </c>
      <c r="N468" s="70">
        <f t="shared" si="123"/>
        <v>0</v>
      </c>
      <c r="O468" s="70">
        <f t="shared" si="123"/>
        <v>0</v>
      </c>
      <c r="P468" s="70">
        <f t="shared" si="123"/>
        <v>0</v>
      </c>
      <c r="Q468" s="5">
        <f t="shared" si="122"/>
        <v>0</v>
      </c>
      <c r="R468" s="5"/>
      <c r="S468" s="5"/>
      <c r="T468" s="5"/>
      <c r="U468" s="5"/>
      <c r="V468" s="5"/>
      <c r="W468" s="5"/>
      <c r="X468" s="5"/>
      <c r="Y468" s="5"/>
      <c r="Z468" s="5"/>
      <c r="AA468" s="5"/>
      <c r="AB468" s="5"/>
      <c r="AC468" s="5"/>
      <c r="AD468" s="5"/>
      <c r="AE468" s="5"/>
      <c r="AF468" s="5"/>
      <c r="AG468" s="5"/>
      <c r="AH468" s="5"/>
      <c r="AI468" s="5"/>
      <c r="AJ468" s="5"/>
      <c r="AK468" s="5"/>
      <c r="AL468" s="5"/>
      <c r="AM468" s="5"/>
      <c r="AN468" s="5"/>
      <c r="AO468" s="5"/>
      <c r="AP468" s="5"/>
      <c r="AQ468" s="5"/>
      <c r="AR468" s="5"/>
      <c r="AS468" s="5"/>
      <c r="AT468" s="5"/>
      <c r="AU468" s="5"/>
      <c r="AV468" s="5"/>
      <c r="AW468" s="5"/>
      <c r="AX468" s="5"/>
      <c r="AY468" s="5"/>
      <c r="AZ468" s="5"/>
      <c r="BA468" s="5"/>
      <c r="BB468" s="5"/>
      <c r="BC468" s="5"/>
      <c r="BD468" s="5"/>
      <c r="BE468" s="5"/>
      <c r="BF468" s="5"/>
      <c r="BG468" s="5"/>
      <c r="BH468" s="5"/>
      <c r="BI468" s="5"/>
      <c r="BJ468" s="5"/>
    </row>
    <row r="469" spans="3:62" hidden="1">
      <c r="C469" s="62">
        <f t="shared" si="124"/>
        <v>0</v>
      </c>
      <c r="D469" s="62">
        <f t="shared" si="124"/>
        <v>0</v>
      </c>
      <c r="E469" s="70">
        <f t="shared" si="123"/>
        <v>0</v>
      </c>
      <c r="F469" s="70">
        <f t="shared" si="123"/>
        <v>0</v>
      </c>
      <c r="G469" s="70">
        <f t="shared" si="123"/>
        <v>0</v>
      </c>
      <c r="H469" s="70">
        <f t="shared" si="123"/>
        <v>0</v>
      </c>
      <c r="I469" s="70">
        <f t="shared" si="123"/>
        <v>0</v>
      </c>
      <c r="J469" s="70">
        <f t="shared" si="123"/>
        <v>0</v>
      </c>
      <c r="K469" s="70">
        <f t="shared" si="123"/>
        <v>0</v>
      </c>
      <c r="L469" s="70">
        <f t="shared" si="123"/>
        <v>0</v>
      </c>
      <c r="M469" s="70">
        <f t="shared" si="123"/>
        <v>0</v>
      </c>
      <c r="N469" s="70">
        <f t="shared" si="123"/>
        <v>0</v>
      </c>
      <c r="O469" s="70">
        <f t="shared" si="123"/>
        <v>0</v>
      </c>
      <c r="P469" s="70">
        <f t="shared" si="123"/>
        <v>0</v>
      </c>
      <c r="Q469" s="5">
        <f t="shared" si="122"/>
        <v>0</v>
      </c>
      <c r="R469" s="5"/>
      <c r="S469" s="5"/>
      <c r="T469" s="5"/>
      <c r="U469" s="5"/>
      <c r="V469" s="5"/>
      <c r="W469" s="5"/>
      <c r="X469" s="5"/>
      <c r="Y469" s="5"/>
      <c r="Z469" s="5"/>
      <c r="AA469" s="5"/>
      <c r="AB469" s="5"/>
      <c r="AC469" s="5"/>
      <c r="AD469" s="5"/>
      <c r="AE469" s="5"/>
      <c r="AF469" s="5"/>
      <c r="AG469" s="5"/>
      <c r="AH469" s="5"/>
      <c r="AI469" s="5"/>
      <c r="AJ469" s="5"/>
      <c r="AK469" s="5"/>
      <c r="AL469" s="5"/>
      <c r="AM469" s="5"/>
      <c r="AN469" s="5"/>
      <c r="AO469" s="5"/>
      <c r="AP469" s="5"/>
      <c r="AQ469" s="5"/>
      <c r="AR469" s="5"/>
      <c r="AS469" s="5"/>
      <c r="AT469" s="5"/>
      <c r="AU469" s="5"/>
      <c r="AV469" s="5"/>
      <c r="AW469" s="5"/>
      <c r="AX469" s="5"/>
      <c r="AY469" s="5"/>
      <c r="AZ469" s="5"/>
      <c r="BA469" s="5"/>
      <c r="BB469" s="5"/>
      <c r="BC469" s="5"/>
      <c r="BD469" s="5"/>
      <c r="BE469" s="5"/>
      <c r="BF469" s="5"/>
      <c r="BG469" s="5"/>
      <c r="BH469" s="5"/>
      <c r="BI469" s="5"/>
      <c r="BJ469" s="5"/>
    </row>
    <row r="470" spans="3:62" hidden="1">
      <c r="C470" s="62">
        <f t="shared" si="124"/>
        <v>0</v>
      </c>
      <c r="D470" s="62">
        <f t="shared" si="124"/>
        <v>0</v>
      </c>
      <c r="E470" s="70">
        <f t="shared" si="123"/>
        <v>0</v>
      </c>
      <c r="F470" s="70">
        <f t="shared" si="123"/>
        <v>0</v>
      </c>
      <c r="G470" s="70">
        <f t="shared" si="123"/>
        <v>0</v>
      </c>
      <c r="H470" s="70">
        <f t="shared" si="123"/>
        <v>0</v>
      </c>
      <c r="I470" s="70">
        <f t="shared" si="123"/>
        <v>0</v>
      </c>
      <c r="J470" s="70">
        <f t="shared" si="123"/>
        <v>0</v>
      </c>
      <c r="K470" s="70">
        <f t="shared" si="123"/>
        <v>0</v>
      </c>
      <c r="L470" s="70">
        <f t="shared" si="123"/>
        <v>0</v>
      </c>
      <c r="M470" s="70">
        <f t="shared" si="123"/>
        <v>0</v>
      </c>
      <c r="N470" s="70">
        <f t="shared" si="123"/>
        <v>0</v>
      </c>
      <c r="O470" s="70">
        <f t="shared" si="123"/>
        <v>0</v>
      </c>
      <c r="P470" s="70">
        <f t="shared" si="123"/>
        <v>0</v>
      </c>
      <c r="Q470" s="5">
        <f t="shared" si="122"/>
        <v>0</v>
      </c>
      <c r="R470" s="5"/>
      <c r="S470" s="5"/>
      <c r="T470" s="5"/>
      <c r="U470" s="5"/>
      <c r="V470" s="5"/>
      <c r="W470" s="5"/>
      <c r="X470" s="5"/>
      <c r="Y470" s="5"/>
      <c r="Z470" s="5"/>
      <c r="AA470" s="5"/>
      <c r="AB470" s="5"/>
      <c r="AC470" s="5"/>
      <c r="AD470" s="5"/>
      <c r="AE470" s="5"/>
      <c r="AF470" s="5"/>
      <c r="AG470" s="5"/>
      <c r="AH470" s="5"/>
      <c r="AI470" s="5"/>
      <c r="AJ470" s="5"/>
      <c r="AK470" s="5"/>
      <c r="AL470" s="5"/>
      <c r="AM470" s="5"/>
      <c r="AN470" s="5"/>
      <c r="AO470" s="5"/>
      <c r="AP470" s="5"/>
      <c r="AQ470" s="5"/>
      <c r="AR470" s="5"/>
      <c r="AS470" s="5"/>
      <c r="AT470" s="5"/>
      <c r="AU470" s="5"/>
      <c r="AV470" s="5"/>
      <c r="AW470" s="5"/>
      <c r="AX470" s="5"/>
      <c r="AY470" s="5"/>
      <c r="AZ470" s="5"/>
      <c r="BA470" s="5"/>
      <c r="BB470" s="5"/>
      <c r="BC470" s="5"/>
      <c r="BD470" s="5"/>
      <c r="BE470" s="5"/>
      <c r="BF470" s="5"/>
      <c r="BG470" s="5"/>
      <c r="BH470" s="5"/>
      <c r="BI470" s="5"/>
      <c r="BJ470" s="5"/>
    </row>
    <row r="471" spans="3:62" hidden="1">
      <c r="C471" s="55" t="str">
        <f t="shared" si="124"/>
        <v>RECOL.LECCIÓ</v>
      </c>
      <c r="D471" s="55" t="str">
        <f t="shared" si="124"/>
        <v>Recol.lecció bledes</v>
      </c>
      <c r="E471" s="71">
        <f t="shared" ref="E471:P472" si="125">+E41*VLOOKUP($D471,$D$176:$AV$280,42,FALSE)</f>
        <v>0</v>
      </c>
      <c r="F471" s="71">
        <f t="shared" si="125"/>
        <v>0</v>
      </c>
      <c r="G471" s="71">
        <f t="shared" si="125"/>
        <v>0</v>
      </c>
      <c r="H471" s="71">
        <f t="shared" si="125"/>
        <v>0</v>
      </c>
      <c r="I471" s="71">
        <f t="shared" si="125"/>
        <v>0</v>
      </c>
      <c r="J471" s="71">
        <f t="shared" si="125"/>
        <v>0</v>
      </c>
      <c r="K471" s="71">
        <f t="shared" si="125"/>
        <v>0</v>
      </c>
      <c r="L471" s="71">
        <f t="shared" si="125"/>
        <v>0</v>
      </c>
      <c r="M471" s="71">
        <f t="shared" si="125"/>
        <v>0</v>
      </c>
      <c r="N471" s="71">
        <f t="shared" si="125"/>
        <v>0</v>
      </c>
      <c r="O471" s="71">
        <f t="shared" si="125"/>
        <v>0</v>
      </c>
      <c r="P471" s="71">
        <f t="shared" si="125"/>
        <v>0</v>
      </c>
      <c r="Q471" s="5">
        <f t="shared" si="122"/>
        <v>0</v>
      </c>
      <c r="R471" s="5"/>
      <c r="S471" s="5"/>
      <c r="T471" s="5"/>
      <c r="U471" s="5"/>
      <c r="V471" s="5"/>
      <c r="W471" s="5"/>
      <c r="X471" s="5"/>
      <c r="Y471" s="5"/>
      <c r="Z471" s="5"/>
      <c r="AA471" s="5"/>
      <c r="AB471" s="5"/>
      <c r="AC471" s="5"/>
      <c r="AD471" s="5"/>
      <c r="AE471" s="5"/>
      <c r="AF471" s="5"/>
      <c r="AG471" s="5"/>
      <c r="AH471" s="5"/>
      <c r="AI471" s="5"/>
      <c r="AJ471" s="5"/>
      <c r="AK471" s="5"/>
      <c r="AL471" s="5"/>
      <c r="AM471" s="5"/>
      <c r="AN471" s="5"/>
      <c r="AO471" s="5"/>
      <c r="AP471" s="5"/>
      <c r="AQ471" s="5"/>
      <c r="AR471" s="5"/>
      <c r="AS471" s="5"/>
      <c r="AT471" s="5"/>
      <c r="AU471" s="5"/>
      <c r="AV471" s="5"/>
      <c r="AW471" s="5"/>
      <c r="AX471" s="5"/>
      <c r="AY471" s="5"/>
      <c r="AZ471" s="5"/>
      <c r="BA471" s="5"/>
      <c r="BB471" s="5"/>
      <c r="BC471" s="5"/>
      <c r="BD471" s="5"/>
      <c r="BE471" s="5"/>
      <c r="BF471" s="5"/>
      <c r="BG471" s="5"/>
      <c r="BH471" s="5"/>
      <c r="BI471" s="5"/>
      <c r="BJ471" s="5"/>
    </row>
    <row r="472" spans="3:62" hidden="1">
      <c r="C472" s="55">
        <f t="shared" si="124"/>
        <v>0</v>
      </c>
      <c r="D472" s="55">
        <f t="shared" si="124"/>
        <v>0</v>
      </c>
      <c r="E472" s="71">
        <f t="shared" si="125"/>
        <v>0</v>
      </c>
      <c r="F472" s="71">
        <f t="shared" si="125"/>
        <v>0</v>
      </c>
      <c r="G472" s="71">
        <f t="shared" si="125"/>
        <v>0</v>
      </c>
      <c r="H472" s="71">
        <f t="shared" si="125"/>
        <v>0</v>
      </c>
      <c r="I472" s="71">
        <f t="shared" si="125"/>
        <v>0</v>
      </c>
      <c r="J472" s="71">
        <f t="shared" si="125"/>
        <v>0</v>
      </c>
      <c r="K472" s="71">
        <f t="shared" si="125"/>
        <v>0</v>
      </c>
      <c r="L472" s="71">
        <f t="shared" si="125"/>
        <v>0</v>
      </c>
      <c r="M472" s="71">
        <f t="shared" si="125"/>
        <v>0</v>
      </c>
      <c r="N472" s="71">
        <f t="shared" si="125"/>
        <v>0</v>
      </c>
      <c r="O472" s="71">
        <f t="shared" si="125"/>
        <v>0</v>
      </c>
      <c r="P472" s="71">
        <f t="shared" si="125"/>
        <v>0</v>
      </c>
      <c r="Q472" s="5">
        <f t="shared" si="122"/>
        <v>0</v>
      </c>
      <c r="R472" s="5"/>
      <c r="S472" s="5"/>
      <c r="T472" s="5"/>
      <c r="U472" s="5"/>
      <c r="V472" s="5"/>
      <c r="W472" s="5"/>
      <c r="X472" s="5"/>
      <c r="Y472" s="5"/>
      <c r="Z472" s="5"/>
      <c r="AA472" s="5"/>
      <c r="AB472" s="5"/>
      <c r="AC472" s="5"/>
      <c r="AD472" s="5"/>
      <c r="AE472" s="5"/>
      <c r="AF472" s="5"/>
      <c r="AG472" s="5"/>
      <c r="AH472" s="5"/>
      <c r="AI472" s="5"/>
      <c r="AJ472" s="5"/>
      <c r="AK472" s="5"/>
      <c r="AL472" s="5"/>
      <c r="AM472" s="5"/>
      <c r="AN472" s="5"/>
      <c r="AO472" s="5"/>
      <c r="AP472" s="5"/>
      <c r="AQ472" s="5"/>
      <c r="AR472" s="5"/>
      <c r="AS472" s="5"/>
      <c r="AT472" s="5"/>
      <c r="AU472" s="5"/>
      <c r="AV472" s="5"/>
      <c r="AW472" s="5"/>
      <c r="AX472" s="5"/>
      <c r="AY472" s="5"/>
      <c r="AZ472" s="5"/>
      <c r="BA472" s="5"/>
      <c r="BB472" s="5"/>
      <c r="BC472" s="5"/>
      <c r="BD472" s="5"/>
      <c r="BE472" s="5"/>
      <c r="BF472" s="5"/>
      <c r="BG472" s="5"/>
      <c r="BH472" s="5"/>
      <c r="BI472" s="5"/>
      <c r="BJ472" s="5"/>
    </row>
    <row r="473" spans="3:62" hidden="1">
      <c r="E473" s="5">
        <f>SUM(E438:E472)</f>
        <v>0</v>
      </c>
      <c r="F473" s="5">
        <f t="shared" ref="F473:P473" si="126">SUM(F438:F472)</f>
        <v>0</v>
      </c>
      <c r="G473" s="5">
        <f t="shared" si="126"/>
        <v>0</v>
      </c>
      <c r="H473" s="5">
        <f t="shared" si="126"/>
        <v>0</v>
      </c>
      <c r="I473" s="5">
        <f t="shared" si="126"/>
        <v>0</v>
      </c>
      <c r="J473" s="5">
        <f t="shared" si="126"/>
        <v>0</v>
      </c>
      <c r="K473" s="5">
        <f t="shared" si="126"/>
        <v>0</v>
      </c>
      <c r="L473" s="5">
        <f t="shared" si="126"/>
        <v>0</v>
      </c>
      <c r="M473" s="5">
        <f t="shared" si="126"/>
        <v>0</v>
      </c>
      <c r="N473" s="5">
        <f t="shared" si="126"/>
        <v>0</v>
      </c>
      <c r="O473" s="5">
        <f t="shared" si="126"/>
        <v>0</v>
      </c>
      <c r="P473" s="5">
        <f t="shared" si="126"/>
        <v>0</v>
      </c>
      <c r="Q473" s="5"/>
      <c r="R473" s="5"/>
      <c r="S473" s="5"/>
      <c r="T473" s="5"/>
      <c r="U473" s="5"/>
      <c r="V473" s="5"/>
      <c r="W473" s="5"/>
      <c r="X473" s="5"/>
      <c r="Y473" s="5"/>
      <c r="Z473" s="5"/>
      <c r="AA473" s="5"/>
      <c r="AB473" s="5"/>
      <c r="AC473" s="5"/>
      <c r="AD473" s="5"/>
      <c r="AE473" s="5"/>
      <c r="AF473" s="5"/>
      <c r="AG473" s="5"/>
      <c r="AH473" s="5"/>
      <c r="AI473" s="5"/>
      <c r="AJ473" s="5"/>
      <c r="AK473" s="5"/>
      <c r="AL473" s="5"/>
      <c r="AM473" s="5"/>
      <c r="AN473" s="5"/>
      <c r="AO473" s="5"/>
      <c r="AP473" s="5"/>
      <c r="AQ473" s="5"/>
      <c r="AR473" s="5"/>
      <c r="AS473" s="5"/>
      <c r="AT473" s="5"/>
      <c r="AU473" s="5"/>
      <c r="AV473" s="5"/>
      <c r="AW473" s="5"/>
      <c r="AX473" s="5"/>
      <c r="AY473" s="5"/>
      <c r="AZ473" s="5"/>
      <c r="BA473" s="5"/>
      <c r="BB473" s="5"/>
      <c r="BC473" s="5"/>
      <c r="BD473" s="5"/>
      <c r="BE473" s="5"/>
      <c r="BF473" s="5"/>
      <c r="BG473" s="5"/>
      <c r="BH473" s="5"/>
      <c r="BI473" s="5"/>
      <c r="BJ473" s="5"/>
    </row>
    <row r="474" spans="3:62" hidden="1"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  <c r="AA474" s="5"/>
      <c r="AB474" s="5"/>
      <c r="AC474" s="5"/>
      <c r="AD474" s="5"/>
      <c r="AE474" s="5"/>
      <c r="AF474" s="5"/>
      <c r="AG474" s="5"/>
      <c r="AH474" s="5"/>
      <c r="AI474" s="5"/>
      <c r="AJ474" s="5"/>
      <c r="AK474" s="5"/>
      <c r="AL474" s="5"/>
      <c r="AM474" s="5"/>
      <c r="AN474" s="5"/>
      <c r="AO474" s="5"/>
      <c r="AP474" s="5"/>
      <c r="AQ474" s="5"/>
      <c r="AR474" s="5"/>
      <c r="AS474" s="5"/>
      <c r="AT474" s="5"/>
      <c r="AU474" s="5"/>
      <c r="AV474" s="5"/>
      <c r="AW474" s="5"/>
      <c r="AX474" s="5"/>
      <c r="AY474" s="5"/>
      <c r="AZ474" s="5"/>
      <c r="BA474" s="5"/>
      <c r="BB474" s="5"/>
      <c r="BC474" s="5"/>
      <c r="BD474" s="5"/>
      <c r="BE474" s="5"/>
      <c r="BF474" s="5"/>
      <c r="BG474" s="5"/>
      <c r="BH474" s="5"/>
      <c r="BI474" s="5"/>
      <c r="BJ474" s="5"/>
    </row>
    <row r="475" spans="3:62" hidden="1"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  <c r="AA475" s="5"/>
      <c r="AB475" s="5"/>
      <c r="AC475" s="5"/>
      <c r="AD475" s="5"/>
      <c r="AE475" s="5"/>
      <c r="AF475" s="5"/>
      <c r="AG475" s="5"/>
      <c r="AH475" s="5"/>
      <c r="AI475" s="5"/>
      <c r="AJ475" s="5"/>
      <c r="AK475" s="5"/>
      <c r="AL475" s="5"/>
      <c r="AM475" s="5"/>
      <c r="AN475" s="5"/>
      <c r="AO475" s="5"/>
      <c r="AP475" s="5"/>
      <c r="AQ475" s="5"/>
      <c r="AR475" s="5"/>
      <c r="AS475" s="5"/>
      <c r="AT475" s="5"/>
      <c r="AU475" s="5"/>
      <c r="AV475" s="5"/>
      <c r="AW475" s="5"/>
      <c r="AX475" s="5"/>
      <c r="AY475" s="5"/>
      <c r="AZ475" s="5"/>
      <c r="BA475" s="5"/>
      <c r="BB475" s="5"/>
      <c r="BC475" s="5"/>
      <c r="BD475" s="5"/>
      <c r="BE475" s="5"/>
      <c r="BF475" s="5"/>
      <c r="BG475" s="5"/>
      <c r="BH475" s="5"/>
      <c r="BI475" s="5"/>
      <c r="BJ475" s="5"/>
    </row>
    <row r="476" spans="3:62" hidden="1"/>
    <row r="477" spans="3:62" hidden="1">
      <c r="D477" s="3" t="str">
        <f>CONCATENATE("Calendari de costos de les operacions (preparació): ",E3)</f>
        <v>Calendari de costos de les operacions (preparació): Bledes</v>
      </c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</row>
    <row r="478" spans="3:62" hidden="1">
      <c r="D478" s="1"/>
      <c r="F478" s="1"/>
      <c r="G478" s="1"/>
      <c r="Q478" s="5"/>
    </row>
    <row r="479" spans="3:62" hidden="1">
      <c r="Q479" s="5"/>
    </row>
    <row r="480" spans="3:62" hidden="1">
      <c r="E480" t="str">
        <f t="shared" ref="E480:P480" si="127">+E7</f>
        <v xml:space="preserve">gener </v>
      </c>
      <c r="F480" t="str">
        <f t="shared" si="127"/>
        <v>febrer</v>
      </c>
      <c r="G480" t="str">
        <f t="shared" si="127"/>
        <v xml:space="preserve">març </v>
      </c>
      <c r="H480" t="str">
        <f t="shared" si="127"/>
        <v>abril</v>
      </c>
      <c r="I480" t="str">
        <f t="shared" si="127"/>
        <v>maig</v>
      </c>
      <c r="J480" t="str">
        <f t="shared" si="127"/>
        <v>juny</v>
      </c>
      <c r="K480" t="str">
        <f t="shared" si="127"/>
        <v>juliol</v>
      </c>
      <c r="L480" t="str">
        <f t="shared" si="127"/>
        <v>agost</v>
      </c>
      <c r="M480" t="str">
        <f t="shared" si="127"/>
        <v>setembre</v>
      </c>
      <c r="N480" t="str">
        <f t="shared" si="127"/>
        <v>octubre</v>
      </c>
      <c r="O480" t="str">
        <f t="shared" si="127"/>
        <v>novembre</v>
      </c>
      <c r="P480" t="str">
        <f t="shared" si="127"/>
        <v>desembre</v>
      </c>
      <c r="Q480" s="5"/>
    </row>
    <row r="481" spans="3:17" hidden="1">
      <c r="C481" s="51" t="str">
        <f t="shared" ref="C481:C515" si="128">+C8</f>
        <v>PREPARACIÓ DEL SÒL</v>
      </c>
      <c r="D481" s="51" t="str">
        <f t="shared" ref="D481:D515" si="129">IF(D8&lt;&gt;"",CONCATENATE("Preparació per ",LOWER(D8)),0)</f>
        <v>Preparació per desbrossat amb discos</v>
      </c>
      <c r="E481" s="64">
        <f>+E8*VLOOKUP($D481,$D$176:$AV$280,42,FALSE)</f>
        <v>0</v>
      </c>
      <c r="F481" s="64">
        <f t="shared" ref="F481:P481" si="130">+F8*VLOOKUP($D481,$D$176:$AV$280,42,FALSE)</f>
        <v>0</v>
      </c>
      <c r="G481" s="64">
        <f t="shared" si="130"/>
        <v>0</v>
      </c>
      <c r="H481" s="64">
        <f t="shared" si="130"/>
        <v>0</v>
      </c>
      <c r="I481" s="64">
        <f t="shared" si="130"/>
        <v>0</v>
      </c>
      <c r="J481" s="64">
        <f t="shared" si="130"/>
        <v>0</v>
      </c>
      <c r="K481" s="64">
        <f t="shared" si="130"/>
        <v>0</v>
      </c>
      <c r="L481" s="64">
        <f t="shared" si="130"/>
        <v>0</v>
      </c>
      <c r="M481" s="64">
        <f t="shared" si="130"/>
        <v>0</v>
      </c>
      <c r="N481" s="64">
        <f t="shared" si="130"/>
        <v>0</v>
      </c>
      <c r="O481" s="64">
        <f t="shared" si="130"/>
        <v>0</v>
      </c>
      <c r="P481" s="64">
        <f t="shared" si="130"/>
        <v>0</v>
      </c>
      <c r="Q481" s="5">
        <f>SUM(E481:P481)</f>
        <v>0</v>
      </c>
    </row>
    <row r="482" spans="3:17" hidden="1">
      <c r="C482" s="51">
        <f t="shared" si="128"/>
        <v>0</v>
      </c>
      <c r="D482" s="51" t="str">
        <f t="shared" si="129"/>
        <v>Preparació per subsolat</v>
      </c>
      <c r="E482" s="64">
        <f t="shared" ref="E482:P497" si="131">+E9*VLOOKUP($D482,$D$176:$AV$280,42,FALSE)</f>
        <v>0</v>
      </c>
      <c r="F482" s="64">
        <f t="shared" si="131"/>
        <v>0</v>
      </c>
      <c r="G482" s="64">
        <f t="shared" si="131"/>
        <v>0</v>
      </c>
      <c r="H482" s="64">
        <f t="shared" si="131"/>
        <v>0</v>
      </c>
      <c r="I482" s="64">
        <f t="shared" si="131"/>
        <v>0</v>
      </c>
      <c r="J482" s="64">
        <f t="shared" si="131"/>
        <v>0</v>
      </c>
      <c r="K482" s="64">
        <f t="shared" si="131"/>
        <v>0</v>
      </c>
      <c r="L482" s="64">
        <f t="shared" si="131"/>
        <v>0</v>
      </c>
      <c r="M482" s="64">
        <f t="shared" si="131"/>
        <v>0</v>
      </c>
      <c r="N482" s="64">
        <f t="shared" si="131"/>
        <v>0</v>
      </c>
      <c r="O482" s="64">
        <f t="shared" si="131"/>
        <v>0</v>
      </c>
      <c r="P482" s="64">
        <f t="shared" si="131"/>
        <v>0</v>
      </c>
      <c r="Q482" s="5">
        <f t="shared" ref="Q482:Q515" si="132">SUM(E482:P482)</f>
        <v>0</v>
      </c>
    </row>
    <row r="483" spans="3:17" hidden="1">
      <c r="C483" s="51">
        <f t="shared" si="128"/>
        <v>0</v>
      </c>
      <c r="D483" s="51" t="str">
        <f t="shared" si="129"/>
        <v>Preparació per estripat</v>
      </c>
      <c r="E483" s="64">
        <f t="shared" si="131"/>
        <v>0</v>
      </c>
      <c r="F483" s="64">
        <f t="shared" si="131"/>
        <v>0</v>
      </c>
      <c r="G483" s="64">
        <f t="shared" si="131"/>
        <v>0</v>
      </c>
      <c r="H483" s="64">
        <f t="shared" si="131"/>
        <v>0</v>
      </c>
      <c r="I483" s="64">
        <f t="shared" si="131"/>
        <v>0</v>
      </c>
      <c r="J483" s="64">
        <f t="shared" si="131"/>
        <v>0</v>
      </c>
      <c r="K483" s="64">
        <f t="shared" si="131"/>
        <v>0</v>
      </c>
      <c r="L483" s="64">
        <f t="shared" si="131"/>
        <v>0</v>
      </c>
      <c r="M483" s="64">
        <f t="shared" si="131"/>
        <v>0</v>
      </c>
      <c r="N483" s="64">
        <f t="shared" si="131"/>
        <v>0</v>
      </c>
      <c r="O483" s="64">
        <f t="shared" si="131"/>
        <v>0</v>
      </c>
      <c r="P483" s="64">
        <f t="shared" si="131"/>
        <v>0</v>
      </c>
      <c r="Q483" s="5">
        <f t="shared" si="132"/>
        <v>0</v>
      </c>
    </row>
    <row r="484" spans="3:17" hidden="1">
      <c r="C484" s="51">
        <f t="shared" si="128"/>
        <v>0</v>
      </c>
      <c r="D484" s="51" t="str">
        <f t="shared" si="129"/>
        <v>Preparació per fresat</v>
      </c>
      <c r="E484" s="64">
        <f t="shared" si="131"/>
        <v>0</v>
      </c>
      <c r="F484" s="64">
        <f t="shared" si="131"/>
        <v>0</v>
      </c>
      <c r="G484" s="64">
        <f t="shared" si="131"/>
        <v>0</v>
      </c>
      <c r="H484" s="64">
        <f t="shared" si="131"/>
        <v>0</v>
      </c>
      <c r="I484" s="64">
        <f t="shared" si="131"/>
        <v>0</v>
      </c>
      <c r="J484" s="64">
        <f t="shared" si="131"/>
        <v>0</v>
      </c>
      <c r="K484" s="64">
        <f t="shared" si="131"/>
        <v>0</v>
      </c>
      <c r="L484" s="64">
        <f t="shared" si="131"/>
        <v>0</v>
      </c>
      <c r="M484" s="64">
        <f t="shared" si="131"/>
        <v>0</v>
      </c>
      <c r="N484" s="64">
        <f t="shared" si="131"/>
        <v>0</v>
      </c>
      <c r="O484" s="64">
        <f t="shared" si="131"/>
        <v>0</v>
      </c>
      <c r="P484" s="64">
        <f t="shared" si="131"/>
        <v>0</v>
      </c>
      <c r="Q484" s="5">
        <f t="shared" si="132"/>
        <v>0</v>
      </c>
    </row>
    <row r="485" spans="3:17" hidden="1">
      <c r="C485" s="51">
        <f t="shared" si="128"/>
        <v>0</v>
      </c>
      <c r="D485" s="51">
        <f t="shared" si="129"/>
        <v>0</v>
      </c>
      <c r="E485" s="64">
        <f t="shared" si="131"/>
        <v>0</v>
      </c>
      <c r="F485" s="64">
        <f t="shared" si="131"/>
        <v>0</v>
      </c>
      <c r="G485" s="64">
        <f t="shared" si="131"/>
        <v>0</v>
      </c>
      <c r="H485" s="64">
        <f t="shared" si="131"/>
        <v>0</v>
      </c>
      <c r="I485" s="64">
        <f t="shared" si="131"/>
        <v>0</v>
      </c>
      <c r="J485" s="64">
        <f t="shared" si="131"/>
        <v>0</v>
      </c>
      <c r="K485" s="64">
        <f t="shared" si="131"/>
        <v>0</v>
      </c>
      <c r="L485" s="64">
        <f t="shared" si="131"/>
        <v>0</v>
      </c>
      <c r="M485" s="64">
        <f t="shared" si="131"/>
        <v>0</v>
      </c>
      <c r="N485" s="64">
        <f t="shared" si="131"/>
        <v>0</v>
      </c>
      <c r="O485" s="64">
        <f t="shared" si="131"/>
        <v>0</v>
      </c>
      <c r="P485" s="64">
        <f t="shared" si="131"/>
        <v>0</v>
      </c>
      <c r="Q485" s="5">
        <f t="shared" si="132"/>
        <v>0</v>
      </c>
    </row>
    <row r="486" spans="3:17" hidden="1">
      <c r="C486" s="51">
        <f t="shared" si="128"/>
        <v>0</v>
      </c>
      <c r="D486" s="51">
        <f t="shared" si="129"/>
        <v>0</v>
      </c>
      <c r="E486" s="64">
        <f t="shared" si="131"/>
        <v>0</v>
      </c>
      <c r="F486" s="64">
        <f t="shared" si="131"/>
        <v>0</v>
      </c>
      <c r="G486" s="64">
        <f t="shared" si="131"/>
        <v>0</v>
      </c>
      <c r="H486" s="64">
        <f t="shared" si="131"/>
        <v>0</v>
      </c>
      <c r="I486" s="64">
        <f t="shared" si="131"/>
        <v>0</v>
      </c>
      <c r="J486" s="64">
        <f t="shared" si="131"/>
        <v>0</v>
      </c>
      <c r="K486" s="64">
        <f t="shared" si="131"/>
        <v>0</v>
      </c>
      <c r="L486" s="64">
        <f t="shared" si="131"/>
        <v>0</v>
      </c>
      <c r="M486" s="64">
        <f t="shared" si="131"/>
        <v>0</v>
      </c>
      <c r="N486" s="64">
        <f t="shared" si="131"/>
        <v>0</v>
      </c>
      <c r="O486" s="64">
        <f t="shared" si="131"/>
        <v>0</v>
      </c>
      <c r="P486" s="64">
        <f t="shared" si="131"/>
        <v>0</v>
      </c>
      <c r="Q486" s="5">
        <f t="shared" si="132"/>
        <v>0</v>
      </c>
    </row>
    <row r="487" spans="3:17" hidden="1">
      <c r="C487" s="51">
        <f t="shared" si="128"/>
        <v>0</v>
      </c>
      <c r="D487" s="51">
        <f t="shared" si="129"/>
        <v>0</v>
      </c>
      <c r="E487" s="64">
        <f t="shared" si="131"/>
        <v>0</v>
      </c>
      <c r="F487" s="64">
        <f t="shared" si="131"/>
        <v>0</v>
      </c>
      <c r="G487" s="64">
        <f t="shared" si="131"/>
        <v>0</v>
      </c>
      <c r="H487" s="64">
        <f t="shared" si="131"/>
        <v>0</v>
      </c>
      <c r="I487" s="64">
        <f t="shared" si="131"/>
        <v>0</v>
      </c>
      <c r="J487" s="64">
        <f t="shared" si="131"/>
        <v>0</v>
      </c>
      <c r="K487" s="64">
        <f t="shared" si="131"/>
        <v>0</v>
      </c>
      <c r="L487" s="64">
        <f t="shared" si="131"/>
        <v>0</v>
      </c>
      <c r="M487" s="64">
        <f t="shared" si="131"/>
        <v>0</v>
      </c>
      <c r="N487" s="64">
        <f t="shared" si="131"/>
        <v>0</v>
      </c>
      <c r="O487" s="64">
        <f t="shared" si="131"/>
        <v>0</v>
      </c>
      <c r="P487" s="64">
        <f t="shared" si="131"/>
        <v>0</v>
      </c>
      <c r="Q487" s="5">
        <f t="shared" si="132"/>
        <v>0</v>
      </c>
    </row>
    <row r="488" spans="3:17" hidden="1">
      <c r="C488" s="53" t="str">
        <f t="shared" si="128"/>
        <v>ADOBAT</v>
      </c>
      <c r="D488" s="53" t="str">
        <f t="shared" si="129"/>
        <v>Preparació per aplicació de compost (60 t/ha)</v>
      </c>
      <c r="E488" s="65">
        <f t="shared" si="131"/>
        <v>0</v>
      </c>
      <c r="F488" s="65">
        <f t="shared" si="131"/>
        <v>0</v>
      </c>
      <c r="G488" s="65">
        <f t="shared" si="131"/>
        <v>0</v>
      </c>
      <c r="H488" s="65">
        <f t="shared" si="131"/>
        <v>0</v>
      </c>
      <c r="I488" s="65">
        <f t="shared" si="131"/>
        <v>0</v>
      </c>
      <c r="J488" s="65">
        <f t="shared" si="131"/>
        <v>0</v>
      </c>
      <c r="K488" s="65">
        <f t="shared" si="131"/>
        <v>0</v>
      </c>
      <c r="L488" s="65">
        <f t="shared" si="131"/>
        <v>0</v>
      </c>
      <c r="M488" s="65">
        <f t="shared" si="131"/>
        <v>0</v>
      </c>
      <c r="N488" s="65">
        <f t="shared" si="131"/>
        <v>0</v>
      </c>
      <c r="O488" s="65">
        <f t="shared" si="131"/>
        <v>0</v>
      </c>
      <c r="P488" s="65">
        <f t="shared" si="131"/>
        <v>0</v>
      </c>
      <c r="Q488" s="5">
        <f t="shared" si="132"/>
        <v>0</v>
      </c>
    </row>
    <row r="489" spans="3:17" hidden="1">
      <c r="C489" s="53">
        <f t="shared" si="128"/>
        <v>0</v>
      </c>
      <c r="D489" s="53">
        <f t="shared" si="129"/>
        <v>0</v>
      </c>
      <c r="E489" s="65">
        <f t="shared" si="131"/>
        <v>0</v>
      </c>
      <c r="F489" s="65">
        <f t="shared" si="131"/>
        <v>0</v>
      </c>
      <c r="G489" s="65">
        <f t="shared" si="131"/>
        <v>0</v>
      </c>
      <c r="H489" s="65">
        <f t="shared" si="131"/>
        <v>0</v>
      </c>
      <c r="I489" s="65">
        <f t="shared" si="131"/>
        <v>0</v>
      </c>
      <c r="J489" s="65">
        <f t="shared" si="131"/>
        <v>0</v>
      </c>
      <c r="K489" s="65">
        <f t="shared" si="131"/>
        <v>0</v>
      </c>
      <c r="L489" s="65">
        <f t="shared" si="131"/>
        <v>0</v>
      </c>
      <c r="M489" s="65">
        <f t="shared" si="131"/>
        <v>0</v>
      </c>
      <c r="N489" s="65">
        <f t="shared" si="131"/>
        <v>0</v>
      </c>
      <c r="O489" s="65">
        <f t="shared" si="131"/>
        <v>0</v>
      </c>
      <c r="P489" s="65">
        <f t="shared" si="131"/>
        <v>0</v>
      </c>
      <c r="Q489" s="5">
        <f t="shared" si="132"/>
        <v>0</v>
      </c>
    </row>
    <row r="490" spans="3:17" hidden="1">
      <c r="C490" s="53">
        <f t="shared" si="128"/>
        <v>0</v>
      </c>
      <c r="D490" s="53">
        <f t="shared" si="129"/>
        <v>0</v>
      </c>
      <c r="E490" s="65">
        <f t="shared" si="131"/>
        <v>0</v>
      </c>
      <c r="F490" s="65">
        <f t="shared" si="131"/>
        <v>0</v>
      </c>
      <c r="G490" s="65">
        <f t="shared" si="131"/>
        <v>0</v>
      </c>
      <c r="H490" s="65">
        <f t="shared" si="131"/>
        <v>0</v>
      </c>
      <c r="I490" s="65">
        <f t="shared" si="131"/>
        <v>0</v>
      </c>
      <c r="J490" s="65">
        <f t="shared" si="131"/>
        <v>0</v>
      </c>
      <c r="K490" s="65">
        <f t="shared" si="131"/>
        <v>0</v>
      </c>
      <c r="L490" s="65">
        <f t="shared" si="131"/>
        <v>0</v>
      </c>
      <c r="M490" s="65">
        <f t="shared" si="131"/>
        <v>0</v>
      </c>
      <c r="N490" s="65">
        <f t="shared" si="131"/>
        <v>0</v>
      </c>
      <c r="O490" s="65">
        <f t="shared" si="131"/>
        <v>0</v>
      </c>
      <c r="P490" s="65">
        <f t="shared" si="131"/>
        <v>0</v>
      </c>
      <c r="Q490" s="5">
        <f t="shared" si="132"/>
        <v>0</v>
      </c>
    </row>
    <row r="491" spans="3:17" hidden="1">
      <c r="C491" s="53">
        <f t="shared" si="128"/>
        <v>0</v>
      </c>
      <c r="D491" s="53">
        <f t="shared" si="129"/>
        <v>0</v>
      </c>
      <c r="E491" s="65">
        <f t="shared" si="131"/>
        <v>0</v>
      </c>
      <c r="F491" s="65">
        <f t="shared" si="131"/>
        <v>0</v>
      </c>
      <c r="G491" s="65">
        <f t="shared" si="131"/>
        <v>0</v>
      </c>
      <c r="H491" s="65">
        <f t="shared" si="131"/>
        <v>0</v>
      </c>
      <c r="I491" s="65">
        <f t="shared" si="131"/>
        <v>0</v>
      </c>
      <c r="J491" s="65">
        <f t="shared" si="131"/>
        <v>0</v>
      </c>
      <c r="K491" s="65">
        <f t="shared" si="131"/>
        <v>0</v>
      </c>
      <c r="L491" s="65">
        <f t="shared" si="131"/>
        <v>0</v>
      </c>
      <c r="M491" s="65">
        <f t="shared" si="131"/>
        <v>0</v>
      </c>
      <c r="N491" s="65">
        <f t="shared" si="131"/>
        <v>0</v>
      </c>
      <c r="O491" s="65">
        <f t="shared" si="131"/>
        <v>0</v>
      </c>
      <c r="P491" s="65">
        <f t="shared" si="131"/>
        <v>0</v>
      </c>
      <c r="Q491" s="5">
        <f t="shared" si="132"/>
        <v>0</v>
      </c>
    </row>
    <row r="492" spans="3:17" hidden="1">
      <c r="C492" s="56" t="str">
        <f t="shared" si="128"/>
        <v>PLANTACIÓ</v>
      </c>
      <c r="D492" s="56" t="str">
        <f t="shared" si="129"/>
        <v>Preparació per plantació manual bleda</v>
      </c>
      <c r="E492" s="66">
        <f t="shared" si="131"/>
        <v>0</v>
      </c>
      <c r="F492" s="66">
        <f t="shared" si="131"/>
        <v>0</v>
      </c>
      <c r="G492" s="66">
        <f t="shared" si="131"/>
        <v>0</v>
      </c>
      <c r="H492" s="66">
        <f t="shared" si="131"/>
        <v>0</v>
      </c>
      <c r="I492" s="66">
        <f t="shared" si="131"/>
        <v>0</v>
      </c>
      <c r="J492" s="66">
        <f t="shared" si="131"/>
        <v>0</v>
      </c>
      <c r="K492" s="66">
        <f t="shared" si="131"/>
        <v>0</v>
      </c>
      <c r="L492" s="66">
        <f t="shared" si="131"/>
        <v>0</v>
      </c>
      <c r="M492" s="66">
        <f t="shared" si="131"/>
        <v>0</v>
      </c>
      <c r="N492" s="66">
        <f t="shared" si="131"/>
        <v>0</v>
      </c>
      <c r="O492" s="66">
        <f t="shared" si="131"/>
        <v>0</v>
      </c>
      <c r="P492" s="66">
        <f t="shared" si="131"/>
        <v>0</v>
      </c>
      <c r="Q492" s="5">
        <f t="shared" si="132"/>
        <v>0</v>
      </c>
    </row>
    <row r="493" spans="3:17" hidden="1">
      <c r="C493" s="56">
        <f t="shared" si="128"/>
        <v>0</v>
      </c>
      <c r="D493" s="56">
        <f t="shared" si="129"/>
        <v>0</v>
      </c>
      <c r="E493" s="66">
        <f t="shared" si="131"/>
        <v>0</v>
      </c>
      <c r="F493" s="66">
        <f t="shared" si="131"/>
        <v>0</v>
      </c>
      <c r="G493" s="66">
        <f t="shared" si="131"/>
        <v>0</v>
      </c>
      <c r="H493" s="66">
        <f t="shared" si="131"/>
        <v>0</v>
      </c>
      <c r="I493" s="66">
        <f t="shared" si="131"/>
        <v>0</v>
      </c>
      <c r="J493" s="66">
        <f t="shared" si="131"/>
        <v>0</v>
      </c>
      <c r="K493" s="66">
        <f t="shared" si="131"/>
        <v>0</v>
      </c>
      <c r="L493" s="66">
        <f t="shared" si="131"/>
        <v>0</v>
      </c>
      <c r="M493" s="66">
        <f t="shared" si="131"/>
        <v>0</v>
      </c>
      <c r="N493" s="66">
        <f t="shared" si="131"/>
        <v>0</v>
      </c>
      <c r="O493" s="66">
        <f t="shared" si="131"/>
        <v>0</v>
      </c>
      <c r="P493" s="66">
        <f t="shared" si="131"/>
        <v>0</v>
      </c>
      <c r="Q493" s="5">
        <f t="shared" si="132"/>
        <v>0</v>
      </c>
    </row>
    <row r="494" spans="3:17" hidden="1">
      <c r="C494" s="56">
        <f t="shared" si="128"/>
        <v>0</v>
      </c>
      <c r="D494" s="56">
        <f t="shared" si="129"/>
        <v>0</v>
      </c>
      <c r="E494" s="66">
        <f t="shared" si="131"/>
        <v>0</v>
      </c>
      <c r="F494" s="66">
        <f t="shared" si="131"/>
        <v>0</v>
      </c>
      <c r="G494" s="66">
        <f t="shared" si="131"/>
        <v>0</v>
      </c>
      <c r="H494" s="66">
        <f t="shared" si="131"/>
        <v>0</v>
      </c>
      <c r="I494" s="66">
        <f t="shared" si="131"/>
        <v>0</v>
      </c>
      <c r="J494" s="66">
        <f t="shared" si="131"/>
        <v>0</v>
      </c>
      <c r="K494" s="66">
        <f t="shared" si="131"/>
        <v>0</v>
      </c>
      <c r="L494" s="66">
        <f t="shared" si="131"/>
        <v>0</v>
      </c>
      <c r="M494" s="66">
        <f t="shared" si="131"/>
        <v>0</v>
      </c>
      <c r="N494" s="66">
        <f t="shared" si="131"/>
        <v>0</v>
      </c>
      <c r="O494" s="66">
        <f t="shared" si="131"/>
        <v>0</v>
      </c>
      <c r="P494" s="66">
        <f t="shared" si="131"/>
        <v>0</v>
      </c>
      <c r="Q494" s="5">
        <f t="shared" si="132"/>
        <v>0</v>
      </c>
    </row>
    <row r="495" spans="3:17" hidden="1">
      <c r="C495" s="56">
        <f t="shared" si="128"/>
        <v>0</v>
      </c>
      <c r="D495" s="56">
        <f t="shared" si="129"/>
        <v>0</v>
      </c>
      <c r="E495" s="66">
        <f t="shared" si="131"/>
        <v>0</v>
      </c>
      <c r="F495" s="66">
        <f t="shared" si="131"/>
        <v>0</v>
      </c>
      <c r="G495" s="66">
        <f t="shared" si="131"/>
        <v>0</v>
      </c>
      <c r="H495" s="66">
        <f t="shared" si="131"/>
        <v>0</v>
      </c>
      <c r="I495" s="66">
        <f t="shared" si="131"/>
        <v>0</v>
      </c>
      <c r="J495" s="66">
        <f t="shared" si="131"/>
        <v>0</v>
      </c>
      <c r="K495" s="66">
        <f t="shared" si="131"/>
        <v>0</v>
      </c>
      <c r="L495" s="66">
        <f t="shared" si="131"/>
        <v>0</v>
      </c>
      <c r="M495" s="66">
        <f t="shared" si="131"/>
        <v>0</v>
      </c>
      <c r="N495" s="66">
        <f t="shared" si="131"/>
        <v>0</v>
      </c>
      <c r="O495" s="66">
        <f t="shared" si="131"/>
        <v>0</v>
      </c>
      <c r="P495" s="66">
        <f t="shared" si="131"/>
        <v>0</v>
      </c>
      <c r="Q495" s="5">
        <f t="shared" si="132"/>
        <v>0</v>
      </c>
    </row>
    <row r="496" spans="3:17" hidden="1">
      <c r="C496" s="58" t="str">
        <f t="shared" si="128"/>
        <v>REG</v>
      </c>
      <c r="D496" s="58" t="str">
        <f t="shared" si="129"/>
        <v>Preparació per instal.lació sistema de reg amb cinta (1,6 m per m2)</v>
      </c>
      <c r="E496" s="67">
        <f t="shared" si="131"/>
        <v>0</v>
      </c>
      <c r="F496" s="67">
        <f t="shared" si="131"/>
        <v>0</v>
      </c>
      <c r="G496" s="67">
        <f t="shared" si="131"/>
        <v>0</v>
      </c>
      <c r="H496" s="67">
        <f t="shared" si="131"/>
        <v>0</v>
      </c>
      <c r="I496" s="67">
        <f t="shared" si="131"/>
        <v>0</v>
      </c>
      <c r="J496" s="67">
        <f t="shared" si="131"/>
        <v>0</v>
      </c>
      <c r="K496" s="67">
        <f t="shared" si="131"/>
        <v>0</v>
      </c>
      <c r="L496" s="67">
        <f t="shared" si="131"/>
        <v>0</v>
      </c>
      <c r="M496" s="67">
        <f t="shared" si="131"/>
        <v>0</v>
      </c>
      <c r="N496" s="67">
        <f t="shared" si="131"/>
        <v>0</v>
      </c>
      <c r="O496" s="67">
        <f t="shared" si="131"/>
        <v>0</v>
      </c>
      <c r="P496" s="67">
        <f t="shared" si="131"/>
        <v>0</v>
      </c>
      <c r="Q496" s="5">
        <f t="shared" si="132"/>
        <v>0</v>
      </c>
    </row>
    <row r="497" spans="3:17" hidden="1">
      <c r="C497" s="58">
        <f t="shared" si="128"/>
        <v>0</v>
      </c>
      <c r="D497" s="58" t="str">
        <f t="shared" si="129"/>
        <v>Preparació per reg (l/m2)</v>
      </c>
      <c r="E497" s="67">
        <f t="shared" si="131"/>
        <v>0</v>
      </c>
      <c r="F497" s="67">
        <f t="shared" si="131"/>
        <v>0</v>
      </c>
      <c r="G497" s="67">
        <f t="shared" si="131"/>
        <v>0</v>
      </c>
      <c r="H497" s="67">
        <f t="shared" si="131"/>
        <v>0</v>
      </c>
      <c r="I497" s="67">
        <f t="shared" si="131"/>
        <v>0</v>
      </c>
      <c r="J497" s="67">
        <f t="shared" si="131"/>
        <v>0</v>
      </c>
      <c r="K497" s="67">
        <f t="shared" si="131"/>
        <v>0</v>
      </c>
      <c r="L497" s="67">
        <f t="shared" si="131"/>
        <v>0</v>
      </c>
      <c r="M497" s="67">
        <f t="shared" si="131"/>
        <v>0</v>
      </c>
      <c r="N497" s="67">
        <f t="shared" si="131"/>
        <v>0</v>
      </c>
      <c r="O497" s="67">
        <f t="shared" si="131"/>
        <v>0</v>
      </c>
      <c r="P497" s="67">
        <f t="shared" si="131"/>
        <v>0</v>
      </c>
      <c r="Q497" s="5">
        <f t="shared" si="132"/>
        <v>0</v>
      </c>
    </row>
    <row r="498" spans="3:17" hidden="1">
      <c r="C498" s="58">
        <f t="shared" si="128"/>
        <v>0</v>
      </c>
      <c r="D498" s="58" t="str">
        <f t="shared" si="129"/>
        <v>Preparació per desinstal.lació sistema de reg amb cinta</v>
      </c>
      <c r="E498" s="67">
        <f t="shared" ref="E498:P513" si="133">+E25*VLOOKUP($D498,$D$176:$AV$280,42,FALSE)</f>
        <v>0</v>
      </c>
      <c r="F498" s="67">
        <f t="shared" si="133"/>
        <v>0</v>
      </c>
      <c r="G498" s="67">
        <f t="shared" si="133"/>
        <v>0</v>
      </c>
      <c r="H498" s="67">
        <f t="shared" si="133"/>
        <v>0</v>
      </c>
      <c r="I498" s="67">
        <f t="shared" si="133"/>
        <v>0</v>
      </c>
      <c r="J498" s="67">
        <f t="shared" si="133"/>
        <v>0</v>
      </c>
      <c r="K498" s="67">
        <f t="shared" si="133"/>
        <v>0</v>
      </c>
      <c r="L498" s="67">
        <f t="shared" si="133"/>
        <v>0</v>
      </c>
      <c r="M498" s="67">
        <f t="shared" si="133"/>
        <v>0</v>
      </c>
      <c r="N498" s="67">
        <f t="shared" si="133"/>
        <v>0</v>
      </c>
      <c r="O498" s="67">
        <f t="shared" si="133"/>
        <v>0</v>
      </c>
      <c r="P498" s="67">
        <f t="shared" si="133"/>
        <v>0</v>
      </c>
      <c r="Q498" s="5">
        <f t="shared" si="132"/>
        <v>0</v>
      </c>
    </row>
    <row r="499" spans="3:17" hidden="1">
      <c r="C499" s="58">
        <f t="shared" si="128"/>
        <v>0</v>
      </c>
      <c r="D499" s="58">
        <f t="shared" si="129"/>
        <v>0</v>
      </c>
      <c r="E499" s="67">
        <f t="shared" si="133"/>
        <v>0</v>
      </c>
      <c r="F499" s="67">
        <f t="shared" si="133"/>
        <v>0</v>
      </c>
      <c r="G499" s="67">
        <f t="shared" si="133"/>
        <v>0</v>
      </c>
      <c r="H499" s="67">
        <f t="shared" si="133"/>
        <v>0</v>
      </c>
      <c r="I499" s="67">
        <f t="shared" si="133"/>
        <v>0</v>
      </c>
      <c r="J499" s="67">
        <f t="shared" si="133"/>
        <v>0</v>
      </c>
      <c r="K499" s="67">
        <f t="shared" si="133"/>
        <v>0</v>
      </c>
      <c r="L499" s="67">
        <f t="shared" si="133"/>
        <v>0</v>
      </c>
      <c r="M499" s="67">
        <f t="shared" si="133"/>
        <v>0</v>
      </c>
      <c r="N499" s="67">
        <f t="shared" si="133"/>
        <v>0</v>
      </c>
      <c r="O499" s="67">
        <f t="shared" si="133"/>
        <v>0</v>
      </c>
      <c r="P499" s="67">
        <f t="shared" si="133"/>
        <v>0</v>
      </c>
      <c r="Q499" s="5">
        <f t="shared" si="132"/>
        <v>0</v>
      </c>
    </row>
    <row r="500" spans="3:17" hidden="1">
      <c r="C500" s="49" t="str">
        <f t="shared" si="128"/>
        <v>TRACTAMENTS</v>
      </c>
      <c r="D500" s="49" t="str">
        <f t="shared" si="129"/>
        <v>Preparació per tractament bacillus + retenol +purí ortiga amb tractor i braços</v>
      </c>
      <c r="E500" s="68">
        <f t="shared" si="133"/>
        <v>0</v>
      </c>
      <c r="F500" s="68">
        <f t="shared" si="133"/>
        <v>0</v>
      </c>
      <c r="G500" s="68">
        <f t="shared" si="133"/>
        <v>0</v>
      </c>
      <c r="H500" s="68">
        <f t="shared" si="133"/>
        <v>0</v>
      </c>
      <c r="I500" s="68">
        <f t="shared" si="133"/>
        <v>0</v>
      </c>
      <c r="J500" s="68">
        <f t="shared" si="133"/>
        <v>0</v>
      </c>
      <c r="K500" s="68">
        <f t="shared" si="133"/>
        <v>0</v>
      </c>
      <c r="L500" s="68">
        <f t="shared" si="133"/>
        <v>0</v>
      </c>
      <c r="M500" s="68">
        <f t="shared" si="133"/>
        <v>0</v>
      </c>
      <c r="N500" s="68">
        <f t="shared" si="133"/>
        <v>0</v>
      </c>
      <c r="O500" s="68">
        <f t="shared" si="133"/>
        <v>0</v>
      </c>
      <c r="P500" s="68">
        <f t="shared" si="133"/>
        <v>0</v>
      </c>
      <c r="Q500" s="5">
        <f t="shared" si="132"/>
        <v>0</v>
      </c>
    </row>
    <row r="501" spans="3:17" hidden="1">
      <c r="C501" s="49">
        <f t="shared" si="128"/>
        <v>0</v>
      </c>
      <c r="D501" s="49" t="str">
        <f t="shared" si="129"/>
        <v>Preparació per tractament bacillus + retenol +purí ortiga amb bota i 2 persones</v>
      </c>
      <c r="E501" s="68">
        <f t="shared" si="133"/>
        <v>0</v>
      </c>
      <c r="F501" s="68">
        <f t="shared" si="133"/>
        <v>0</v>
      </c>
      <c r="G501" s="68">
        <f t="shared" si="133"/>
        <v>0</v>
      </c>
      <c r="H501" s="68">
        <f t="shared" si="133"/>
        <v>0</v>
      </c>
      <c r="I501" s="68">
        <f t="shared" si="133"/>
        <v>0</v>
      </c>
      <c r="J501" s="68">
        <f t="shared" si="133"/>
        <v>0</v>
      </c>
      <c r="K501" s="68">
        <f t="shared" si="133"/>
        <v>0</v>
      </c>
      <c r="L501" s="68">
        <f t="shared" si="133"/>
        <v>0</v>
      </c>
      <c r="M501" s="68">
        <f t="shared" si="133"/>
        <v>0</v>
      </c>
      <c r="N501" s="68">
        <f t="shared" si="133"/>
        <v>0</v>
      </c>
      <c r="O501" s="68">
        <f t="shared" si="133"/>
        <v>0</v>
      </c>
      <c r="P501" s="68">
        <f t="shared" si="133"/>
        <v>0</v>
      </c>
      <c r="Q501" s="5">
        <f t="shared" si="132"/>
        <v>0</v>
      </c>
    </row>
    <row r="502" spans="3:17" hidden="1">
      <c r="C502" s="49">
        <f t="shared" si="128"/>
        <v>0</v>
      </c>
      <c r="D502" s="49" t="str">
        <f t="shared" si="129"/>
        <v>Preparació per tractament llimacs (ferramol)</v>
      </c>
      <c r="E502" s="68">
        <f t="shared" si="133"/>
        <v>0</v>
      </c>
      <c r="F502" s="68">
        <f t="shared" si="133"/>
        <v>0</v>
      </c>
      <c r="G502" s="68">
        <f t="shared" si="133"/>
        <v>0</v>
      </c>
      <c r="H502" s="68">
        <f t="shared" si="133"/>
        <v>0</v>
      </c>
      <c r="I502" s="68">
        <f t="shared" si="133"/>
        <v>0</v>
      </c>
      <c r="J502" s="68">
        <f t="shared" si="133"/>
        <v>0</v>
      </c>
      <c r="K502" s="68">
        <f t="shared" si="133"/>
        <v>0</v>
      </c>
      <c r="L502" s="68">
        <f t="shared" si="133"/>
        <v>0</v>
      </c>
      <c r="M502" s="68">
        <f t="shared" si="133"/>
        <v>0</v>
      </c>
      <c r="N502" s="68">
        <f t="shared" si="133"/>
        <v>0</v>
      </c>
      <c r="O502" s="68">
        <f t="shared" si="133"/>
        <v>0</v>
      </c>
      <c r="P502" s="68">
        <f t="shared" si="133"/>
        <v>0</v>
      </c>
      <c r="Q502" s="5">
        <f t="shared" si="132"/>
        <v>0</v>
      </c>
    </row>
    <row r="503" spans="3:17" hidden="1">
      <c r="C503" s="49">
        <f t="shared" si="128"/>
        <v>0</v>
      </c>
      <c r="D503" s="49">
        <f t="shared" si="129"/>
        <v>0</v>
      </c>
      <c r="E503" s="68">
        <f t="shared" si="133"/>
        <v>0</v>
      </c>
      <c r="F503" s="68">
        <f t="shared" si="133"/>
        <v>0</v>
      </c>
      <c r="G503" s="68">
        <f t="shared" si="133"/>
        <v>0</v>
      </c>
      <c r="H503" s="68">
        <f t="shared" si="133"/>
        <v>0</v>
      </c>
      <c r="I503" s="68">
        <f t="shared" si="133"/>
        <v>0</v>
      </c>
      <c r="J503" s="68">
        <f t="shared" si="133"/>
        <v>0</v>
      </c>
      <c r="K503" s="68">
        <f t="shared" si="133"/>
        <v>0</v>
      </c>
      <c r="L503" s="68">
        <f t="shared" si="133"/>
        <v>0</v>
      </c>
      <c r="M503" s="68">
        <f t="shared" si="133"/>
        <v>0</v>
      </c>
      <c r="N503" s="68">
        <f t="shared" si="133"/>
        <v>0</v>
      </c>
      <c r="O503" s="68">
        <f t="shared" si="133"/>
        <v>0</v>
      </c>
      <c r="P503" s="68">
        <f t="shared" si="133"/>
        <v>0</v>
      </c>
      <c r="Q503" s="5">
        <f t="shared" si="132"/>
        <v>0</v>
      </c>
    </row>
    <row r="504" spans="3:17" hidden="1">
      <c r="C504" s="49">
        <f t="shared" si="128"/>
        <v>0</v>
      </c>
      <c r="D504" s="49">
        <f t="shared" si="129"/>
        <v>0</v>
      </c>
      <c r="E504" s="68">
        <f t="shared" si="133"/>
        <v>0</v>
      </c>
      <c r="F504" s="68">
        <f t="shared" si="133"/>
        <v>0</v>
      </c>
      <c r="G504" s="68">
        <f t="shared" si="133"/>
        <v>0</v>
      </c>
      <c r="H504" s="68">
        <f t="shared" si="133"/>
        <v>0</v>
      </c>
      <c r="I504" s="68">
        <f t="shared" si="133"/>
        <v>0</v>
      </c>
      <c r="J504" s="68">
        <f t="shared" si="133"/>
        <v>0</v>
      </c>
      <c r="K504" s="68">
        <f t="shared" si="133"/>
        <v>0</v>
      </c>
      <c r="L504" s="68">
        <f t="shared" si="133"/>
        <v>0</v>
      </c>
      <c r="M504" s="68">
        <f t="shared" si="133"/>
        <v>0</v>
      </c>
      <c r="N504" s="68">
        <f t="shared" si="133"/>
        <v>0</v>
      </c>
      <c r="O504" s="68">
        <f t="shared" si="133"/>
        <v>0</v>
      </c>
      <c r="P504" s="68">
        <f t="shared" si="133"/>
        <v>0</v>
      </c>
      <c r="Q504" s="5">
        <f t="shared" si="132"/>
        <v>0</v>
      </c>
    </row>
    <row r="505" spans="3:17" hidden="1">
      <c r="C505" s="60" t="str">
        <f t="shared" si="128"/>
        <v>DESHERBAT</v>
      </c>
      <c r="D505" s="60" t="str">
        <f t="shared" si="129"/>
        <v>Preparació per desherbat amb motocultor</v>
      </c>
      <c r="E505" s="69">
        <f t="shared" si="133"/>
        <v>0</v>
      </c>
      <c r="F505" s="69">
        <f t="shared" si="133"/>
        <v>0</v>
      </c>
      <c r="G505" s="69">
        <f t="shared" si="133"/>
        <v>0</v>
      </c>
      <c r="H505" s="69">
        <f t="shared" si="133"/>
        <v>0</v>
      </c>
      <c r="I505" s="69">
        <f t="shared" si="133"/>
        <v>0</v>
      </c>
      <c r="J505" s="69">
        <f t="shared" si="133"/>
        <v>0</v>
      </c>
      <c r="K505" s="69">
        <f t="shared" si="133"/>
        <v>0</v>
      </c>
      <c r="L505" s="69">
        <f t="shared" si="133"/>
        <v>0</v>
      </c>
      <c r="M505" s="69">
        <f t="shared" si="133"/>
        <v>0</v>
      </c>
      <c r="N505" s="69">
        <f t="shared" si="133"/>
        <v>0</v>
      </c>
      <c r="O505" s="69">
        <f t="shared" si="133"/>
        <v>0</v>
      </c>
      <c r="P505" s="69">
        <f t="shared" si="133"/>
        <v>0</v>
      </c>
      <c r="Q505" s="5">
        <f t="shared" si="132"/>
        <v>0</v>
      </c>
    </row>
    <row r="506" spans="3:17" hidden="1">
      <c r="C506" s="60">
        <f t="shared" si="128"/>
        <v>0</v>
      </c>
      <c r="D506" s="60" t="str">
        <f t="shared" si="129"/>
        <v>Preparació per desherbat manual 6,5h/1.000  m2</v>
      </c>
      <c r="E506" s="69">
        <f t="shared" si="133"/>
        <v>0</v>
      </c>
      <c r="F506" s="69">
        <f t="shared" si="133"/>
        <v>0</v>
      </c>
      <c r="G506" s="69">
        <f t="shared" si="133"/>
        <v>0</v>
      </c>
      <c r="H506" s="69">
        <f t="shared" si="133"/>
        <v>0</v>
      </c>
      <c r="I506" s="69">
        <f t="shared" si="133"/>
        <v>0</v>
      </c>
      <c r="J506" s="69">
        <f t="shared" si="133"/>
        <v>0</v>
      </c>
      <c r="K506" s="69">
        <f t="shared" si="133"/>
        <v>0</v>
      </c>
      <c r="L506" s="69">
        <f t="shared" si="133"/>
        <v>0</v>
      </c>
      <c r="M506" s="69">
        <f t="shared" si="133"/>
        <v>0</v>
      </c>
      <c r="N506" s="69">
        <f t="shared" si="133"/>
        <v>0</v>
      </c>
      <c r="O506" s="69">
        <f t="shared" si="133"/>
        <v>0</v>
      </c>
      <c r="P506" s="69">
        <f t="shared" si="133"/>
        <v>0</v>
      </c>
      <c r="Q506" s="5">
        <f t="shared" si="132"/>
        <v>0</v>
      </c>
    </row>
    <row r="507" spans="3:17" hidden="1">
      <c r="C507" s="60">
        <f t="shared" si="128"/>
        <v>0</v>
      </c>
      <c r="D507" s="60">
        <f t="shared" si="129"/>
        <v>0</v>
      </c>
      <c r="E507" s="69">
        <f t="shared" si="133"/>
        <v>0</v>
      </c>
      <c r="F507" s="69">
        <f t="shared" si="133"/>
        <v>0</v>
      </c>
      <c r="G507" s="69">
        <f t="shared" si="133"/>
        <v>0</v>
      </c>
      <c r="H507" s="69">
        <f t="shared" si="133"/>
        <v>0</v>
      </c>
      <c r="I507" s="69">
        <f t="shared" si="133"/>
        <v>0</v>
      </c>
      <c r="J507" s="69">
        <f t="shared" si="133"/>
        <v>0</v>
      </c>
      <c r="K507" s="69">
        <f t="shared" si="133"/>
        <v>0</v>
      </c>
      <c r="L507" s="69">
        <f t="shared" si="133"/>
        <v>0</v>
      </c>
      <c r="M507" s="69">
        <f t="shared" si="133"/>
        <v>0</v>
      </c>
      <c r="N507" s="69">
        <f t="shared" si="133"/>
        <v>0</v>
      </c>
      <c r="O507" s="69">
        <f t="shared" si="133"/>
        <v>0</v>
      </c>
      <c r="P507" s="69">
        <f t="shared" si="133"/>
        <v>0</v>
      </c>
      <c r="Q507" s="5">
        <f t="shared" si="132"/>
        <v>0</v>
      </c>
    </row>
    <row r="508" spans="3:17" hidden="1">
      <c r="C508" s="60">
        <f t="shared" si="128"/>
        <v>0</v>
      </c>
      <c r="D508" s="60">
        <f t="shared" si="129"/>
        <v>0</v>
      </c>
      <c r="E508" s="69">
        <f t="shared" si="133"/>
        <v>0</v>
      </c>
      <c r="F508" s="69">
        <f t="shared" si="133"/>
        <v>0</v>
      </c>
      <c r="G508" s="69">
        <f t="shared" si="133"/>
        <v>0</v>
      </c>
      <c r="H508" s="69">
        <f t="shared" si="133"/>
        <v>0</v>
      </c>
      <c r="I508" s="69">
        <f t="shared" si="133"/>
        <v>0</v>
      </c>
      <c r="J508" s="69">
        <f t="shared" si="133"/>
        <v>0</v>
      </c>
      <c r="K508" s="69">
        <f t="shared" si="133"/>
        <v>0</v>
      </c>
      <c r="L508" s="69">
        <f t="shared" si="133"/>
        <v>0</v>
      </c>
      <c r="M508" s="69">
        <f t="shared" si="133"/>
        <v>0</v>
      </c>
      <c r="N508" s="69">
        <f t="shared" si="133"/>
        <v>0</v>
      </c>
      <c r="O508" s="69">
        <f t="shared" si="133"/>
        <v>0</v>
      </c>
      <c r="P508" s="69">
        <f t="shared" si="133"/>
        <v>0</v>
      </c>
      <c r="Q508" s="5">
        <f t="shared" si="132"/>
        <v>0</v>
      </c>
    </row>
    <row r="509" spans="3:17" hidden="1">
      <c r="C509" s="62" t="str">
        <f t="shared" si="128"/>
        <v>ALTRES OPERACIONS ESPECÍFIQUES</v>
      </c>
      <c r="D509" s="62" t="str">
        <f t="shared" si="129"/>
        <v>Preparació per renda de la terra</v>
      </c>
      <c r="E509" s="70">
        <f t="shared" si="133"/>
        <v>0</v>
      </c>
      <c r="F509" s="70">
        <f t="shared" si="133"/>
        <v>0</v>
      </c>
      <c r="G509" s="70">
        <f t="shared" si="133"/>
        <v>0</v>
      </c>
      <c r="H509" s="70">
        <f t="shared" si="133"/>
        <v>0</v>
      </c>
      <c r="I509" s="70">
        <f t="shared" si="133"/>
        <v>0</v>
      </c>
      <c r="J509" s="70">
        <f t="shared" si="133"/>
        <v>0</v>
      </c>
      <c r="K509" s="70">
        <f t="shared" si="133"/>
        <v>0</v>
      </c>
      <c r="L509" s="70">
        <f t="shared" si="133"/>
        <v>0</v>
      </c>
      <c r="M509" s="70">
        <f t="shared" si="133"/>
        <v>0</v>
      </c>
      <c r="N509" s="70">
        <f t="shared" si="133"/>
        <v>0</v>
      </c>
      <c r="O509" s="70">
        <f t="shared" si="133"/>
        <v>0</v>
      </c>
      <c r="P509" s="70">
        <f t="shared" si="133"/>
        <v>0</v>
      </c>
      <c r="Q509" s="5">
        <f t="shared" si="132"/>
        <v>0</v>
      </c>
    </row>
    <row r="510" spans="3:17" hidden="1">
      <c r="C510" s="62">
        <f t="shared" si="128"/>
        <v>0</v>
      </c>
      <c r="D510" s="62">
        <f t="shared" si="129"/>
        <v>0</v>
      </c>
      <c r="E510" s="70">
        <f t="shared" si="133"/>
        <v>0</v>
      </c>
      <c r="F510" s="70">
        <f t="shared" si="133"/>
        <v>0</v>
      </c>
      <c r="G510" s="70">
        <f t="shared" si="133"/>
        <v>0</v>
      </c>
      <c r="H510" s="70">
        <f t="shared" si="133"/>
        <v>0</v>
      </c>
      <c r="I510" s="70">
        <f t="shared" si="133"/>
        <v>0</v>
      </c>
      <c r="J510" s="70">
        <f t="shared" si="133"/>
        <v>0</v>
      </c>
      <c r="K510" s="70">
        <f t="shared" si="133"/>
        <v>0</v>
      </c>
      <c r="L510" s="70">
        <f t="shared" si="133"/>
        <v>0</v>
      </c>
      <c r="M510" s="70">
        <f t="shared" si="133"/>
        <v>0</v>
      </c>
      <c r="N510" s="70">
        <f t="shared" si="133"/>
        <v>0</v>
      </c>
      <c r="O510" s="70">
        <f t="shared" si="133"/>
        <v>0</v>
      </c>
      <c r="P510" s="70">
        <f t="shared" si="133"/>
        <v>0</v>
      </c>
      <c r="Q510" s="5">
        <f t="shared" si="132"/>
        <v>0</v>
      </c>
    </row>
    <row r="511" spans="3:17" hidden="1">
      <c r="C511" s="62">
        <f t="shared" si="128"/>
        <v>0</v>
      </c>
      <c r="D511" s="62">
        <f t="shared" si="129"/>
        <v>0</v>
      </c>
      <c r="E511" s="70">
        <f t="shared" si="133"/>
        <v>0</v>
      </c>
      <c r="F511" s="70">
        <f t="shared" si="133"/>
        <v>0</v>
      </c>
      <c r="G511" s="70">
        <f t="shared" si="133"/>
        <v>0</v>
      </c>
      <c r="H511" s="70">
        <f t="shared" si="133"/>
        <v>0</v>
      </c>
      <c r="I511" s="70">
        <f t="shared" si="133"/>
        <v>0</v>
      </c>
      <c r="J511" s="70">
        <f t="shared" si="133"/>
        <v>0</v>
      </c>
      <c r="K511" s="70">
        <f t="shared" si="133"/>
        <v>0</v>
      </c>
      <c r="L511" s="70">
        <f t="shared" si="133"/>
        <v>0</v>
      </c>
      <c r="M511" s="70">
        <f t="shared" si="133"/>
        <v>0</v>
      </c>
      <c r="N511" s="70">
        <f t="shared" si="133"/>
        <v>0</v>
      </c>
      <c r="O511" s="70">
        <f t="shared" si="133"/>
        <v>0</v>
      </c>
      <c r="P511" s="70">
        <f t="shared" si="133"/>
        <v>0</v>
      </c>
      <c r="Q511" s="5">
        <f t="shared" si="132"/>
        <v>0</v>
      </c>
    </row>
    <row r="512" spans="3:17" hidden="1">
      <c r="C512" s="62">
        <f t="shared" si="128"/>
        <v>0</v>
      </c>
      <c r="D512" s="62">
        <f t="shared" si="129"/>
        <v>0</v>
      </c>
      <c r="E512" s="70">
        <f t="shared" si="133"/>
        <v>0</v>
      </c>
      <c r="F512" s="70">
        <f t="shared" si="133"/>
        <v>0</v>
      </c>
      <c r="G512" s="70">
        <f t="shared" si="133"/>
        <v>0</v>
      </c>
      <c r="H512" s="70">
        <f t="shared" si="133"/>
        <v>0</v>
      </c>
      <c r="I512" s="70">
        <f t="shared" si="133"/>
        <v>0</v>
      </c>
      <c r="J512" s="70">
        <f t="shared" si="133"/>
        <v>0</v>
      </c>
      <c r="K512" s="70">
        <f t="shared" si="133"/>
        <v>0</v>
      </c>
      <c r="L512" s="70">
        <f t="shared" si="133"/>
        <v>0</v>
      </c>
      <c r="M512" s="70">
        <f t="shared" si="133"/>
        <v>0</v>
      </c>
      <c r="N512" s="70">
        <f t="shared" si="133"/>
        <v>0</v>
      </c>
      <c r="O512" s="70">
        <f t="shared" si="133"/>
        <v>0</v>
      </c>
      <c r="P512" s="70">
        <f t="shared" si="133"/>
        <v>0</v>
      </c>
      <c r="Q512" s="5">
        <f t="shared" si="132"/>
        <v>0</v>
      </c>
    </row>
    <row r="513" spans="3:17" hidden="1">
      <c r="C513" s="62">
        <f t="shared" si="128"/>
        <v>0</v>
      </c>
      <c r="D513" s="62">
        <f t="shared" si="129"/>
        <v>0</v>
      </c>
      <c r="E513" s="70">
        <f t="shared" si="133"/>
        <v>0</v>
      </c>
      <c r="F513" s="70">
        <f t="shared" si="133"/>
        <v>0</v>
      </c>
      <c r="G513" s="70">
        <f t="shared" si="133"/>
        <v>0</v>
      </c>
      <c r="H513" s="70">
        <f t="shared" si="133"/>
        <v>0</v>
      </c>
      <c r="I513" s="70">
        <f t="shared" si="133"/>
        <v>0</v>
      </c>
      <c r="J513" s="70">
        <f t="shared" si="133"/>
        <v>0</v>
      </c>
      <c r="K513" s="70">
        <f t="shared" si="133"/>
        <v>0</v>
      </c>
      <c r="L513" s="70">
        <f t="shared" si="133"/>
        <v>0</v>
      </c>
      <c r="M513" s="70">
        <f t="shared" si="133"/>
        <v>0</v>
      </c>
      <c r="N513" s="70">
        <f t="shared" si="133"/>
        <v>0</v>
      </c>
      <c r="O513" s="70">
        <f t="shared" si="133"/>
        <v>0</v>
      </c>
      <c r="P513" s="70">
        <f t="shared" si="133"/>
        <v>0</v>
      </c>
      <c r="Q513" s="5">
        <f t="shared" si="132"/>
        <v>0</v>
      </c>
    </row>
    <row r="514" spans="3:17" hidden="1">
      <c r="C514" s="55" t="str">
        <f t="shared" si="128"/>
        <v>RECOL.LECCIÓ</v>
      </c>
      <c r="D514" s="55" t="str">
        <f t="shared" si="129"/>
        <v>Preparació per recol.lecció bledes</v>
      </c>
      <c r="E514" s="71">
        <f t="shared" ref="E514:P515" si="134">+E41*VLOOKUP($D514,$D$176:$AV$280,42,FALSE)</f>
        <v>0</v>
      </c>
      <c r="F514" s="71">
        <f t="shared" si="134"/>
        <v>0</v>
      </c>
      <c r="G514" s="71">
        <f t="shared" si="134"/>
        <v>0</v>
      </c>
      <c r="H514" s="71">
        <f t="shared" si="134"/>
        <v>0</v>
      </c>
      <c r="I514" s="71">
        <f t="shared" si="134"/>
        <v>0</v>
      </c>
      <c r="J514" s="71">
        <f t="shared" si="134"/>
        <v>0</v>
      </c>
      <c r="K514" s="71">
        <f t="shared" si="134"/>
        <v>0</v>
      </c>
      <c r="L514" s="71">
        <f t="shared" si="134"/>
        <v>0</v>
      </c>
      <c r="M514" s="71">
        <f t="shared" si="134"/>
        <v>0</v>
      </c>
      <c r="N514" s="71">
        <f t="shared" si="134"/>
        <v>0</v>
      </c>
      <c r="O514" s="71">
        <f t="shared" si="134"/>
        <v>0</v>
      </c>
      <c r="P514" s="71">
        <f t="shared" si="134"/>
        <v>0</v>
      </c>
      <c r="Q514" s="5">
        <f t="shared" si="132"/>
        <v>0</v>
      </c>
    </row>
    <row r="515" spans="3:17" hidden="1">
      <c r="C515" s="55">
        <f t="shared" si="128"/>
        <v>0</v>
      </c>
      <c r="D515" s="55">
        <f t="shared" si="129"/>
        <v>0</v>
      </c>
      <c r="E515" s="71">
        <f t="shared" si="134"/>
        <v>0</v>
      </c>
      <c r="F515" s="71">
        <f t="shared" si="134"/>
        <v>0</v>
      </c>
      <c r="G515" s="71">
        <f t="shared" si="134"/>
        <v>0</v>
      </c>
      <c r="H515" s="71">
        <f t="shared" si="134"/>
        <v>0</v>
      </c>
      <c r="I515" s="71">
        <f t="shared" si="134"/>
        <v>0</v>
      </c>
      <c r="J515" s="71">
        <f t="shared" si="134"/>
        <v>0</v>
      </c>
      <c r="K515" s="71">
        <f t="shared" si="134"/>
        <v>0</v>
      </c>
      <c r="L515" s="71">
        <f t="shared" si="134"/>
        <v>0</v>
      </c>
      <c r="M515" s="71">
        <f t="shared" si="134"/>
        <v>0</v>
      </c>
      <c r="N515" s="71">
        <f t="shared" si="134"/>
        <v>0</v>
      </c>
      <c r="O515" s="71">
        <f t="shared" si="134"/>
        <v>0</v>
      </c>
      <c r="P515" s="71">
        <f t="shared" si="134"/>
        <v>0</v>
      </c>
      <c r="Q515" s="5">
        <f t="shared" si="132"/>
        <v>0</v>
      </c>
    </row>
    <row r="516" spans="3:17" hidden="1">
      <c r="E516" s="5">
        <f>SUM(E481:E515)</f>
        <v>0</v>
      </c>
      <c r="F516" s="5">
        <f t="shared" ref="F516:P516" si="135">SUM(F481:F515)</f>
        <v>0</v>
      </c>
      <c r="G516" s="5">
        <f t="shared" si="135"/>
        <v>0</v>
      </c>
      <c r="H516" s="5">
        <f t="shared" si="135"/>
        <v>0</v>
      </c>
      <c r="I516" s="5">
        <f t="shared" si="135"/>
        <v>0</v>
      </c>
      <c r="J516" s="5">
        <f t="shared" si="135"/>
        <v>0</v>
      </c>
      <c r="K516" s="5">
        <f t="shared" si="135"/>
        <v>0</v>
      </c>
      <c r="L516" s="5">
        <f t="shared" si="135"/>
        <v>0</v>
      </c>
      <c r="M516" s="5">
        <f t="shared" si="135"/>
        <v>0</v>
      </c>
      <c r="N516" s="5">
        <f t="shared" si="135"/>
        <v>0</v>
      </c>
      <c r="O516" s="5">
        <f t="shared" si="135"/>
        <v>0</v>
      </c>
      <c r="P516" s="5">
        <f t="shared" si="135"/>
        <v>0</v>
      </c>
      <c r="Q516" s="5"/>
    </row>
    <row r="517" spans="3:17" hidden="1"/>
    <row r="518" spans="3:17" hidden="1"/>
    <row r="519" spans="3:17" hidden="1">
      <c r="C519" t="str">
        <f>CONCATENATE($E$3,". Distribució de costos entre els grups d'operacions. ","Cost total: ",TEXT(Q529,"#.##0,00 €"))</f>
        <v>Bledes. Distribució de costos entre els grups d'operacions. Cost total: 0,00 €</v>
      </c>
    </row>
    <row r="520" spans="3:17" hidden="1">
      <c r="E520" t="str">
        <f>+E7</f>
        <v xml:space="preserve">gener </v>
      </c>
      <c r="F520" t="str">
        <f t="shared" ref="F520:P520" si="136">+F7</f>
        <v>febrer</v>
      </c>
      <c r="G520" t="str">
        <f t="shared" si="136"/>
        <v xml:space="preserve">març </v>
      </c>
      <c r="H520" t="str">
        <f t="shared" si="136"/>
        <v>abril</v>
      </c>
      <c r="I520" t="str">
        <f t="shared" si="136"/>
        <v>maig</v>
      </c>
      <c r="J520" t="str">
        <f t="shared" si="136"/>
        <v>juny</v>
      </c>
      <c r="K520" t="str">
        <f t="shared" si="136"/>
        <v>juliol</v>
      </c>
      <c r="L520" t="str">
        <f t="shared" si="136"/>
        <v>agost</v>
      </c>
      <c r="M520" t="str">
        <f t="shared" si="136"/>
        <v>setembre</v>
      </c>
      <c r="N520" t="str">
        <f t="shared" si="136"/>
        <v>octubre</v>
      </c>
      <c r="O520" t="str">
        <f t="shared" si="136"/>
        <v>novembre</v>
      </c>
      <c r="P520" t="str">
        <f t="shared" si="136"/>
        <v>desembre</v>
      </c>
      <c r="Q520" s="5"/>
    </row>
    <row r="521" spans="3:17" hidden="1">
      <c r="C521" s="51" t="str">
        <f>+C396</f>
        <v>PREPARACIÓ DEL SÒL</v>
      </c>
      <c r="D521" s="100">
        <f>+Q521</f>
        <v>0</v>
      </c>
      <c r="E521" s="64">
        <f>SUM(E396:E402)</f>
        <v>0</v>
      </c>
      <c r="F521" s="64">
        <f t="shared" ref="F521:P521" si="137">SUM(F396:F402)</f>
        <v>0</v>
      </c>
      <c r="G521" s="64">
        <f t="shared" si="137"/>
        <v>0</v>
      </c>
      <c r="H521" s="64">
        <f t="shared" si="137"/>
        <v>0</v>
      </c>
      <c r="I521" s="64">
        <f t="shared" si="137"/>
        <v>0</v>
      </c>
      <c r="J521" s="64">
        <f t="shared" si="137"/>
        <v>0</v>
      </c>
      <c r="K521" s="64">
        <f t="shared" si="137"/>
        <v>0</v>
      </c>
      <c r="L521" s="64">
        <f t="shared" si="137"/>
        <v>0</v>
      </c>
      <c r="M521" s="64">
        <f t="shared" si="137"/>
        <v>0</v>
      </c>
      <c r="N521" s="64">
        <f t="shared" si="137"/>
        <v>0</v>
      </c>
      <c r="O521" s="64">
        <f t="shared" si="137"/>
        <v>0</v>
      </c>
      <c r="P521" s="64">
        <f t="shared" si="137"/>
        <v>0</v>
      </c>
      <c r="Q521" s="108">
        <f>SUM(E521:P521)</f>
        <v>0</v>
      </c>
    </row>
    <row r="522" spans="3:17" hidden="1">
      <c r="C522" s="53" t="str">
        <f>+C403</f>
        <v>ADOBAT</v>
      </c>
      <c r="D522" s="101">
        <f t="shared" ref="D522:D528" si="138">+Q522</f>
        <v>0</v>
      </c>
      <c r="E522" s="65">
        <f>SUM(E403:E406)</f>
        <v>0</v>
      </c>
      <c r="F522" s="65">
        <f t="shared" ref="F522:P522" si="139">SUM(F403:F406)</f>
        <v>0</v>
      </c>
      <c r="G522" s="65">
        <f t="shared" si="139"/>
        <v>0</v>
      </c>
      <c r="H522" s="65">
        <f t="shared" si="139"/>
        <v>0</v>
      </c>
      <c r="I522" s="65">
        <f t="shared" si="139"/>
        <v>0</v>
      </c>
      <c r="J522" s="65">
        <f t="shared" si="139"/>
        <v>0</v>
      </c>
      <c r="K522" s="65">
        <f t="shared" si="139"/>
        <v>0</v>
      </c>
      <c r="L522" s="65">
        <f t="shared" si="139"/>
        <v>0</v>
      </c>
      <c r="M522" s="65">
        <f t="shared" si="139"/>
        <v>0</v>
      </c>
      <c r="N522" s="65">
        <f t="shared" si="139"/>
        <v>0</v>
      </c>
      <c r="O522" s="65">
        <f t="shared" si="139"/>
        <v>0</v>
      </c>
      <c r="P522" s="65">
        <f t="shared" si="139"/>
        <v>0</v>
      </c>
      <c r="Q522" s="108">
        <f t="shared" ref="Q522:Q531" si="140">SUM(E522:P522)</f>
        <v>0</v>
      </c>
    </row>
    <row r="523" spans="3:17" hidden="1">
      <c r="C523" s="56" t="str">
        <f>+C407</f>
        <v>PLANTACIÓ</v>
      </c>
      <c r="D523" s="102">
        <f t="shared" si="138"/>
        <v>0</v>
      </c>
      <c r="E523" s="66">
        <f>SUM(E407:E410)</f>
        <v>0</v>
      </c>
      <c r="F523" s="66">
        <f t="shared" ref="F523:P523" si="141">SUM(F407:F410)</f>
        <v>0</v>
      </c>
      <c r="G523" s="66">
        <f t="shared" si="141"/>
        <v>0</v>
      </c>
      <c r="H523" s="66">
        <f t="shared" si="141"/>
        <v>0</v>
      </c>
      <c r="I523" s="66">
        <f t="shared" si="141"/>
        <v>0</v>
      </c>
      <c r="J523" s="66">
        <f t="shared" si="141"/>
        <v>0</v>
      </c>
      <c r="K523" s="66">
        <f t="shared" si="141"/>
        <v>0</v>
      </c>
      <c r="L523" s="66">
        <f t="shared" si="141"/>
        <v>0</v>
      </c>
      <c r="M523" s="66">
        <f t="shared" si="141"/>
        <v>0</v>
      </c>
      <c r="N523" s="66">
        <f t="shared" si="141"/>
        <v>0</v>
      </c>
      <c r="O523" s="66">
        <f t="shared" si="141"/>
        <v>0</v>
      </c>
      <c r="P523" s="66">
        <f t="shared" si="141"/>
        <v>0</v>
      </c>
      <c r="Q523" s="108">
        <f t="shared" si="140"/>
        <v>0</v>
      </c>
    </row>
    <row r="524" spans="3:17" hidden="1">
      <c r="C524" s="58" t="str">
        <f>+C411</f>
        <v>REG</v>
      </c>
      <c r="D524" s="103">
        <f t="shared" si="138"/>
        <v>0</v>
      </c>
      <c r="E524" s="67">
        <f>SUM(E411:E414)</f>
        <v>0</v>
      </c>
      <c r="F524" s="67">
        <f t="shared" ref="F524:P524" si="142">SUM(F411:F414)</f>
        <v>0</v>
      </c>
      <c r="G524" s="67">
        <f t="shared" si="142"/>
        <v>0</v>
      </c>
      <c r="H524" s="67">
        <f t="shared" si="142"/>
        <v>0</v>
      </c>
      <c r="I524" s="67">
        <f t="shared" si="142"/>
        <v>0</v>
      </c>
      <c r="J524" s="67">
        <f t="shared" si="142"/>
        <v>0</v>
      </c>
      <c r="K524" s="67">
        <f t="shared" si="142"/>
        <v>0</v>
      </c>
      <c r="L524" s="67">
        <f t="shared" si="142"/>
        <v>0</v>
      </c>
      <c r="M524" s="67">
        <f t="shared" si="142"/>
        <v>0</v>
      </c>
      <c r="N524" s="67">
        <f t="shared" si="142"/>
        <v>0</v>
      </c>
      <c r="O524" s="67">
        <f t="shared" si="142"/>
        <v>0</v>
      </c>
      <c r="P524" s="67">
        <f t="shared" si="142"/>
        <v>0</v>
      </c>
      <c r="Q524" s="108">
        <f t="shared" si="140"/>
        <v>0</v>
      </c>
    </row>
    <row r="525" spans="3:17" hidden="1">
      <c r="C525" s="49" t="str">
        <f>+C415</f>
        <v>TRACTAMENTS</v>
      </c>
      <c r="D525" s="104">
        <f t="shared" si="138"/>
        <v>0</v>
      </c>
      <c r="E525" s="68">
        <f>SUM(E415:E419)</f>
        <v>0</v>
      </c>
      <c r="F525" s="68">
        <f t="shared" ref="F525:P525" si="143">SUM(F415:F419)</f>
        <v>0</v>
      </c>
      <c r="G525" s="68">
        <f t="shared" si="143"/>
        <v>0</v>
      </c>
      <c r="H525" s="68">
        <f t="shared" si="143"/>
        <v>0</v>
      </c>
      <c r="I525" s="68">
        <f t="shared" si="143"/>
        <v>0</v>
      </c>
      <c r="J525" s="68">
        <f t="shared" si="143"/>
        <v>0</v>
      </c>
      <c r="K525" s="68">
        <f t="shared" si="143"/>
        <v>0</v>
      </c>
      <c r="L525" s="68">
        <f t="shared" si="143"/>
        <v>0</v>
      </c>
      <c r="M525" s="68">
        <f t="shared" si="143"/>
        <v>0</v>
      </c>
      <c r="N525" s="68">
        <f t="shared" si="143"/>
        <v>0</v>
      </c>
      <c r="O525" s="68">
        <f t="shared" si="143"/>
        <v>0</v>
      </c>
      <c r="P525" s="68">
        <f t="shared" si="143"/>
        <v>0</v>
      </c>
      <c r="Q525" s="108">
        <f t="shared" si="140"/>
        <v>0</v>
      </c>
    </row>
    <row r="526" spans="3:17" hidden="1">
      <c r="C526" s="60" t="str">
        <f>+C420</f>
        <v>DESHERBAT</v>
      </c>
      <c r="D526" s="105">
        <f t="shared" si="138"/>
        <v>0</v>
      </c>
      <c r="E526" s="69">
        <f>SUM(E420:E423)</f>
        <v>0</v>
      </c>
      <c r="F526" s="69">
        <f t="shared" ref="F526:P526" si="144">SUM(F420:F423)</f>
        <v>0</v>
      </c>
      <c r="G526" s="69">
        <f t="shared" si="144"/>
        <v>0</v>
      </c>
      <c r="H526" s="69">
        <f t="shared" si="144"/>
        <v>0</v>
      </c>
      <c r="I526" s="69">
        <f t="shared" si="144"/>
        <v>0</v>
      </c>
      <c r="J526" s="69">
        <f t="shared" si="144"/>
        <v>0</v>
      </c>
      <c r="K526" s="69">
        <f t="shared" si="144"/>
        <v>0</v>
      </c>
      <c r="L526" s="69">
        <f t="shared" si="144"/>
        <v>0</v>
      </c>
      <c r="M526" s="69">
        <f t="shared" si="144"/>
        <v>0</v>
      </c>
      <c r="N526" s="69">
        <f t="shared" si="144"/>
        <v>0</v>
      </c>
      <c r="O526" s="69">
        <f t="shared" si="144"/>
        <v>0</v>
      </c>
      <c r="P526" s="69">
        <f t="shared" si="144"/>
        <v>0</v>
      </c>
      <c r="Q526" s="108">
        <f t="shared" si="140"/>
        <v>0</v>
      </c>
    </row>
    <row r="527" spans="3:17" hidden="1">
      <c r="C527" s="62" t="str">
        <f>+C424</f>
        <v>ALTRES OPERACIONS ESPECÍFIQUES</v>
      </c>
      <c r="D527" s="106">
        <f t="shared" si="138"/>
        <v>0</v>
      </c>
      <c r="E527" s="70">
        <f>SUM(E424:E428)</f>
        <v>0</v>
      </c>
      <c r="F527" s="70">
        <f t="shared" ref="F527:P527" si="145">SUM(F424:F428)</f>
        <v>0</v>
      </c>
      <c r="G527" s="70">
        <f t="shared" si="145"/>
        <v>0</v>
      </c>
      <c r="H527" s="70">
        <f t="shared" si="145"/>
        <v>0</v>
      </c>
      <c r="I527" s="70">
        <f t="shared" si="145"/>
        <v>0</v>
      </c>
      <c r="J527" s="70">
        <f t="shared" si="145"/>
        <v>0</v>
      </c>
      <c r="K527" s="70">
        <f t="shared" si="145"/>
        <v>0</v>
      </c>
      <c r="L527" s="70">
        <f t="shared" si="145"/>
        <v>0</v>
      </c>
      <c r="M527" s="70">
        <f t="shared" si="145"/>
        <v>0</v>
      </c>
      <c r="N527" s="70">
        <f t="shared" si="145"/>
        <v>0</v>
      </c>
      <c r="O527" s="70">
        <f t="shared" si="145"/>
        <v>0</v>
      </c>
      <c r="P527" s="70">
        <f t="shared" si="145"/>
        <v>0</v>
      </c>
      <c r="Q527" s="108">
        <f t="shared" si="140"/>
        <v>0</v>
      </c>
    </row>
    <row r="528" spans="3:17" hidden="1">
      <c r="C528" s="55" t="str">
        <f>+C429</f>
        <v>RECOL.LECCIÓ</v>
      </c>
      <c r="D528" s="107">
        <f t="shared" si="138"/>
        <v>0</v>
      </c>
      <c r="E528" s="71">
        <f>SUM(E429:E430)</f>
        <v>0</v>
      </c>
      <c r="F528" s="71">
        <f t="shared" ref="F528:P528" si="146">SUM(F429:F430)</f>
        <v>0</v>
      </c>
      <c r="G528" s="71">
        <f t="shared" si="146"/>
        <v>0</v>
      </c>
      <c r="H528" s="71">
        <f t="shared" si="146"/>
        <v>0</v>
      </c>
      <c r="I528" s="71">
        <f t="shared" si="146"/>
        <v>0</v>
      </c>
      <c r="J528" s="71">
        <f t="shared" si="146"/>
        <v>0</v>
      </c>
      <c r="K528" s="71">
        <f t="shared" si="146"/>
        <v>0</v>
      </c>
      <c r="L528" s="71">
        <f t="shared" si="146"/>
        <v>0</v>
      </c>
      <c r="M528" s="71">
        <f t="shared" si="146"/>
        <v>0</v>
      </c>
      <c r="N528" s="71">
        <f t="shared" si="146"/>
        <v>0</v>
      </c>
      <c r="O528" s="71">
        <f t="shared" si="146"/>
        <v>0</v>
      </c>
      <c r="P528" s="71">
        <f t="shared" si="146"/>
        <v>0</v>
      </c>
      <c r="Q528" s="108">
        <f t="shared" si="140"/>
        <v>0</v>
      </c>
    </row>
    <row r="529" spans="3:19" hidden="1">
      <c r="C529" s="3" t="s">
        <v>130</v>
      </c>
      <c r="E529" s="5">
        <f>SUM(E521:E528)</f>
        <v>0</v>
      </c>
      <c r="F529" s="5">
        <f t="shared" ref="F529:P529" si="147">SUM(F521:F528)</f>
        <v>0</v>
      </c>
      <c r="G529" s="5">
        <f t="shared" si="147"/>
        <v>0</v>
      </c>
      <c r="H529" s="5">
        <f t="shared" si="147"/>
        <v>0</v>
      </c>
      <c r="I529" s="5">
        <f t="shared" si="147"/>
        <v>0</v>
      </c>
      <c r="J529" s="5">
        <f t="shared" si="147"/>
        <v>0</v>
      </c>
      <c r="K529" s="5">
        <f t="shared" si="147"/>
        <v>0</v>
      </c>
      <c r="L529" s="5">
        <f t="shared" si="147"/>
        <v>0</v>
      </c>
      <c r="M529" s="5">
        <f t="shared" si="147"/>
        <v>0</v>
      </c>
      <c r="N529" s="5">
        <f t="shared" si="147"/>
        <v>0</v>
      </c>
      <c r="O529" s="5">
        <f t="shared" si="147"/>
        <v>0</v>
      </c>
      <c r="P529" s="5">
        <f t="shared" si="147"/>
        <v>0</v>
      </c>
      <c r="Q529" s="108">
        <f t="shared" si="140"/>
        <v>0</v>
      </c>
    </row>
    <row r="530" spans="3:19" hidden="1">
      <c r="C530" s="3" t="s">
        <v>129</v>
      </c>
      <c r="D530" t="str">
        <f>CONCATENATE("Collita ",LOWER(E3))</f>
        <v>Collita bledes</v>
      </c>
      <c r="E530" s="5">
        <f t="shared" ref="E530:P530" si="148">E41*VLOOKUP(CONCATENATE("Recol.lecció ",LOWER($E$3)),$D$176:$BC$280,$C$531,FALSE)</f>
        <v>0</v>
      </c>
      <c r="F530" s="5">
        <f t="shared" si="148"/>
        <v>0</v>
      </c>
      <c r="G530" s="5">
        <f t="shared" si="148"/>
        <v>0</v>
      </c>
      <c r="H530" s="5">
        <f t="shared" si="148"/>
        <v>0</v>
      </c>
      <c r="I530" s="5">
        <f t="shared" si="148"/>
        <v>0</v>
      </c>
      <c r="J530" s="5">
        <f t="shared" si="148"/>
        <v>0</v>
      </c>
      <c r="K530" s="5">
        <f t="shared" si="148"/>
        <v>0</v>
      </c>
      <c r="L530" s="5">
        <f t="shared" si="148"/>
        <v>0</v>
      </c>
      <c r="M530" s="5">
        <f t="shared" si="148"/>
        <v>0</v>
      </c>
      <c r="N530" s="5">
        <f t="shared" si="148"/>
        <v>0</v>
      </c>
      <c r="O530" s="5">
        <f t="shared" si="148"/>
        <v>0</v>
      </c>
      <c r="P530" s="5">
        <f t="shared" si="148"/>
        <v>0</v>
      </c>
      <c r="Q530" s="108">
        <f t="shared" si="140"/>
        <v>0</v>
      </c>
      <c r="S530" s="111">
        <f>E41*VLOOKUP(CONCATENATE("Recol.lecció ",LOWER($E$3)),$D$176:$BC$280,$C$531,FALSE)</f>
        <v>0</v>
      </c>
    </row>
    <row r="531" spans="3:19" hidden="1">
      <c r="C531" s="95">
        <f>HLOOKUP(D530,F171:BC172,2,FALSE)</f>
        <v>50</v>
      </c>
      <c r="D531" s="3" t="str">
        <f>CONCATENATE("Balanç mensual de costos i ingressos: ",E3,"  ",TEXT(Q531,"#.##0,00  €"))</f>
        <v>Balanç mensual de costos i ingressos: Bledes  0,00  €</v>
      </c>
      <c r="E531" s="5">
        <f>+E530-E529</f>
        <v>0</v>
      </c>
      <c r="F531" s="5">
        <f t="shared" ref="F531:P531" si="149">+F530-F529</f>
        <v>0</v>
      </c>
      <c r="G531" s="5">
        <f t="shared" si="149"/>
        <v>0</v>
      </c>
      <c r="H531" s="5">
        <f t="shared" si="149"/>
        <v>0</v>
      </c>
      <c r="I531" s="5">
        <f t="shared" si="149"/>
        <v>0</v>
      </c>
      <c r="J531" s="5">
        <f t="shared" si="149"/>
        <v>0</v>
      </c>
      <c r="K531" s="5">
        <f t="shared" si="149"/>
        <v>0</v>
      </c>
      <c r="L531" s="5">
        <f t="shared" si="149"/>
        <v>0</v>
      </c>
      <c r="M531" s="5">
        <f t="shared" si="149"/>
        <v>0</v>
      </c>
      <c r="N531" s="5">
        <f t="shared" si="149"/>
        <v>0</v>
      </c>
      <c r="O531" s="5">
        <f t="shared" si="149"/>
        <v>0</v>
      </c>
      <c r="P531" s="5">
        <f t="shared" si="149"/>
        <v>0</v>
      </c>
      <c r="Q531" s="108">
        <f t="shared" si="140"/>
        <v>0</v>
      </c>
      <c r="S531" s="3" t="str">
        <f>+CONCATENATE("Recol.lecció ",LOWER($E$3))</f>
        <v>Recol.lecció bledes</v>
      </c>
    </row>
    <row r="532" spans="3:19" hidden="1">
      <c r="D532" s="3" t="s">
        <v>131</v>
      </c>
      <c r="E532" s="99">
        <f>+E531</f>
        <v>0</v>
      </c>
      <c r="F532" s="99">
        <f>+E532+F531</f>
        <v>0</v>
      </c>
      <c r="G532" s="99">
        <f t="shared" ref="G532:P532" si="150">+F532+G531</f>
        <v>0</v>
      </c>
      <c r="H532" s="99">
        <f t="shared" si="150"/>
        <v>0</v>
      </c>
      <c r="I532" s="99">
        <f t="shared" si="150"/>
        <v>0</v>
      </c>
      <c r="J532" s="99">
        <f t="shared" si="150"/>
        <v>0</v>
      </c>
      <c r="K532" s="99">
        <f t="shared" si="150"/>
        <v>0</v>
      </c>
      <c r="L532" s="99">
        <f t="shared" si="150"/>
        <v>0</v>
      </c>
      <c r="M532" s="99">
        <f t="shared" si="150"/>
        <v>0</v>
      </c>
      <c r="N532" s="99">
        <f t="shared" si="150"/>
        <v>0</v>
      </c>
      <c r="O532" s="99">
        <f t="shared" si="150"/>
        <v>0</v>
      </c>
      <c r="P532" s="99">
        <f t="shared" si="150"/>
        <v>0</v>
      </c>
    </row>
    <row r="533" spans="3:19" hidden="1">
      <c r="E533" s="109" t="e">
        <f>IF(E531=0,NA(),E531)</f>
        <v>#N/A</v>
      </c>
      <c r="F533" s="109" t="e">
        <f t="shared" ref="F533:P533" si="151">IF(F531=0,NA(),F531)</f>
        <v>#N/A</v>
      </c>
      <c r="G533" s="109" t="e">
        <f t="shared" si="151"/>
        <v>#N/A</v>
      </c>
      <c r="H533" s="109" t="e">
        <f t="shared" si="151"/>
        <v>#N/A</v>
      </c>
      <c r="I533" s="109" t="e">
        <f t="shared" si="151"/>
        <v>#N/A</v>
      </c>
      <c r="J533" s="109" t="e">
        <f t="shared" si="151"/>
        <v>#N/A</v>
      </c>
      <c r="K533" s="109" t="e">
        <f t="shared" si="151"/>
        <v>#N/A</v>
      </c>
      <c r="L533" s="109" t="e">
        <f t="shared" si="151"/>
        <v>#N/A</v>
      </c>
      <c r="M533" s="109" t="e">
        <f t="shared" si="151"/>
        <v>#N/A</v>
      </c>
      <c r="N533" s="109" t="e">
        <f t="shared" si="151"/>
        <v>#N/A</v>
      </c>
      <c r="O533" s="109" t="e">
        <f t="shared" si="151"/>
        <v>#N/A</v>
      </c>
      <c r="P533" s="109" t="e">
        <f t="shared" si="151"/>
        <v>#N/A</v>
      </c>
    </row>
    <row r="534" spans="3:19" hidden="1">
      <c r="C534" t="e">
        <f>CONCATENATE($E$3,". Distribució de costos entre els grups d'operacions. ","Cost unitari: ",ROUND(Q529/IF($AT$716&gt;0,$AT$716,$AU$716),2)," €/",IF($AT$716&gt;0,"kg","u"))</f>
        <v>#DIV/0!</v>
      </c>
      <c r="E534" s="109"/>
      <c r="F534" s="109"/>
      <c r="G534" s="109"/>
      <c r="H534" s="109"/>
      <c r="I534" s="109"/>
      <c r="J534" s="109"/>
      <c r="K534" s="109"/>
      <c r="L534" s="109"/>
      <c r="M534" s="109"/>
      <c r="N534" s="109"/>
      <c r="O534" s="109"/>
      <c r="P534" s="109"/>
    </row>
    <row r="535" spans="3:19" hidden="1">
      <c r="E535" s="109"/>
      <c r="F535" s="109"/>
      <c r="G535" s="109"/>
      <c r="H535" s="109"/>
      <c r="I535" s="109"/>
      <c r="J535" s="109"/>
      <c r="K535" s="109"/>
      <c r="L535" s="109"/>
      <c r="M535" s="109"/>
      <c r="N535" s="109"/>
      <c r="O535" s="109"/>
      <c r="P535" s="109"/>
    </row>
    <row r="536" spans="3:19" hidden="1">
      <c r="C536" s="51" t="str">
        <f>+C521</f>
        <v>PREPARACIÓ DEL SÒL</v>
      </c>
      <c r="D536" s="100" t="e">
        <f>+D521/IF($AT$716&gt;0,$AT$716,$AU$716)</f>
        <v>#DIV/0!</v>
      </c>
      <c r="E536" s="109"/>
      <c r="F536" s="109"/>
      <c r="G536" s="109"/>
      <c r="H536" s="109"/>
      <c r="I536" s="109"/>
      <c r="J536" s="109"/>
      <c r="K536" s="109"/>
      <c r="L536" s="109"/>
      <c r="M536" s="109"/>
      <c r="N536" s="109"/>
      <c r="O536" s="109"/>
      <c r="P536" s="109"/>
    </row>
    <row r="537" spans="3:19" hidden="1">
      <c r="C537" s="53" t="str">
        <f t="shared" ref="C537:C543" si="152">+C522</f>
        <v>ADOBAT</v>
      </c>
      <c r="D537" s="101" t="e">
        <f t="shared" ref="D537:D543" si="153">+D522/IF($AT$716&gt;0,$AT$716,$AU$716)</f>
        <v>#DIV/0!</v>
      </c>
      <c r="E537" s="109"/>
      <c r="F537" s="109"/>
      <c r="G537" s="109"/>
      <c r="H537" s="109"/>
      <c r="I537" s="109"/>
      <c r="J537" s="109"/>
      <c r="K537" s="109"/>
      <c r="L537" s="109"/>
      <c r="M537" s="109"/>
      <c r="N537" s="109"/>
      <c r="O537" s="109"/>
      <c r="P537" s="109"/>
    </row>
    <row r="538" spans="3:19" hidden="1">
      <c r="C538" s="56" t="str">
        <f t="shared" si="152"/>
        <v>PLANTACIÓ</v>
      </c>
      <c r="D538" s="102" t="e">
        <f t="shared" si="153"/>
        <v>#DIV/0!</v>
      </c>
      <c r="E538" s="109"/>
      <c r="F538" s="109"/>
      <c r="G538" s="109"/>
      <c r="H538" s="109"/>
      <c r="I538" s="109"/>
      <c r="J538" s="109"/>
      <c r="K538" s="109"/>
      <c r="L538" s="109"/>
      <c r="M538" s="109"/>
      <c r="N538" s="109"/>
      <c r="O538" s="109"/>
      <c r="P538" s="109"/>
    </row>
    <row r="539" spans="3:19" hidden="1">
      <c r="C539" s="58" t="str">
        <f t="shared" si="152"/>
        <v>REG</v>
      </c>
      <c r="D539" s="103" t="e">
        <f t="shared" si="153"/>
        <v>#DIV/0!</v>
      </c>
      <c r="E539" s="109"/>
      <c r="F539" s="109"/>
      <c r="G539" s="109"/>
      <c r="H539" s="109"/>
      <c r="I539" s="109"/>
      <c r="J539" s="109"/>
      <c r="K539" s="109"/>
      <c r="L539" s="109"/>
      <c r="M539" s="109"/>
      <c r="N539" s="109"/>
      <c r="O539" s="109"/>
      <c r="P539" s="109"/>
    </row>
    <row r="540" spans="3:19" hidden="1">
      <c r="C540" s="49" t="str">
        <f t="shared" si="152"/>
        <v>TRACTAMENTS</v>
      </c>
      <c r="D540" s="104" t="e">
        <f t="shared" si="153"/>
        <v>#DIV/0!</v>
      </c>
      <c r="E540" s="109"/>
      <c r="F540" s="109"/>
      <c r="G540" s="109"/>
      <c r="H540" s="109"/>
      <c r="I540" s="109"/>
      <c r="J540" s="109"/>
      <c r="K540" s="109"/>
      <c r="L540" s="109"/>
      <c r="M540" s="109"/>
      <c r="N540" s="109"/>
      <c r="O540" s="109"/>
      <c r="P540" s="109"/>
    </row>
    <row r="541" spans="3:19" hidden="1">
      <c r="C541" s="60" t="str">
        <f t="shared" si="152"/>
        <v>DESHERBAT</v>
      </c>
      <c r="D541" s="105" t="e">
        <f t="shared" si="153"/>
        <v>#DIV/0!</v>
      </c>
      <c r="E541" s="109"/>
      <c r="F541" s="109"/>
      <c r="G541" s="109"/>
      <c r="H541" s="109"/>
      <c r="I541" s="109"/>
      <c r="J541" s="109"/>
      <c r="K541" s="109"/>
      <c r="L541" s="109"/>
      <c r="M541" s="109"/>
      <c r="N541" s="109"/>
      <c r="O541" s="109"/>
      <c r="P541" s="109"/>
    </row>
    <row r="542" spans="3:19" hidden="1">
      <c r="C542" s="62" t="str">
        <f t="shared" si="152"/>
        <v>ALTRES OPERACIONS ESPECÍFIQUES</v>
      </c>
      <c r="D542" s="106" t="e">
        <f t="shared" si="153"/>
        <v>#DIV/0!</v>
      </c>
      <c r="E542" s="109"/>
      <c r="F542" s="109"/>
      <c r="G542" s="109"/>
      <c r="H542" s="109"/>
      <c r="I542" s="109"/>
      <c r="J542" s="109"/>
      <c r="K542" s="109"/>
      <c r="L542" s="109"/>
      <c r="M542" s="109"/>
      <c r="N542" s="109"/>
      <c r="O542" s="109"/>
      <c r="P542" s="109"/>
    </row>
    <row r="543" spans="3:19" hidden="1">
      <c r="C543" s="55" t="str">
        <f t="shared" si="152"/>
        <v>RECOL.LECCIÓ</v>
      </c>
      <c r="D543" s="107" t="e">
        <f t="shared" si="153"/>
        <v>#DIV/0!</v>
      </c>
      <c r="E543" s="109"/>
      <c r="F543" s="109"/>
      <c r="G543" s="109"/>
      <c r="H543" s="109"/>
      <c r="I543" s="109"/>
      <c r="J543" s="109"/>
      <c r="K543" s="109"/>
      <c r="L543" s="109"/>
      <c r="M543" s="109"/>
      <c r="N543" s="109"/>
      <c r="O543" s="109"/>
      <c r="P543" s="109"/>
    </row>
    <row r="544" spans="3:19" hidden="1">
      <c r="E544" s="109"/>
      <c r="F544" s="109"/>
      <c r="G544" s="109"/>
      <c r="H544" s="109"/>
      <c r="I544" s="109"/>
      <c r="J544" s="109"/>
      <c r="K544" s="109"/>
      <c r="L544" s="109"/>
      <c r="M544" s="109"/>
      <c r="N544" s="109"/>
      <c r="O544" s="109"/>
      <c r="P544" s="109"/>
    </row>
    <row r="545" spans="3:17" hidden="1">
      <c r="D545" s="81" t="str">
        <f>CONCATENATE("Calendari de necessitats de ",LOWER(D546),": ",E3,"  ",ROUND(SUM(Q549:Q583),2))</f>
        <v>Calendari de necessitats de tractor incloent tractorista (h): Bledes  0</v>
      </c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</row>
    <row r="546" spans="3:17" hidden="1">
      <c r="D546" s="1" t="str">
        <f>+'Cu1'!D546</f>
        <v>Tractor incloent tractorista (h)</v>
      </c>
      <c r="E546">
        <f>HLOOKUP(D546,F171:BC172,2,FALSE)</f>
        <v>4</v>
      </c>
      <c r="F546" s="1"/>
      <c r="G546" s="1"/>
      <c r="Q546" s="5"/>
    </row>
    <row r="547" spans="3:17" hidden="1">
      <c r="Q547" s="5"/>
    </row>
    <row r="548" spans="3:17" hidden="1">
      <c r="E548" t="str">
        <f t="shared" ref="E548:P548" si="154">+E7</f>
        <v xml:space="preserve">gener </v>
      </c>
      <c r="F548" t="str">
        <f t="shared" si="154"/>
        <v>febrer</v>
      </c>
      <c r="G548" t="str">
        <f t="shared" si="154"/>
        <v xml:space="preserve">març </v>
      </c>
      <c r="H548" t="str">
        <f t="shared" si="154"/>
        <v>abril</v>
      </c>
      <c r="I548" t="str">
        <f t="shared" si="154"/>
        <v>maig</v>
      </c>
      <c r="J548" t="str">
        <f t="shared" si="154"/>
        <v>juny</v>
      </c>
      <c r="K548" t="str">
        <f t="shared" si="154"/>
        <v>juliol</v>
      </c>
      <c r="L548" t="str">
        <f t="shared" si="154"/>
        <v>agost</v>
      </c>
      <c r="M548" t="str">
        <f t="shared" si="154"/>
        <v>setembre</v>
      </c>
      <c r="N548" t="str">
        <f t="shared" si="154"/>
        <v>octubre</v>
      </c>
      <c r="O548" t="str">
        <f t="shared" si="154"/>
        <v>novembre</v>
      </c>
      <c r="P548" t="str">
        <f t="shared" si="154"/>
        <v>desembre</v>
      </c>
      <c r="Q548" s="5"/>
    </row>
    <row r="549" spans="3:17" hidden="1">
      <c r="C549" s="51" t="str">
        <f t="shared" ref="C549:D568" si="155">+C8</f>
        <v>PREPARACIÓ DEL SÒL</v>
      </c>
      <c r="D549" s="51" t="str">
        <f t="shared" si="155"/>
        <v>Desbrossat amb discos</v>
      </c>
      <c r="E549" s="86">
        <f t="shared" ref="E549:P564" si="156">E8*VLOOKUP($D549,$D$286:$BC$389,$E$546,FALSE)+E8*VLOOKUP(CONCATENATE("Preparació per ",LOWER($D549)),$D$286:$BC$389,$E$546,FALSE)</f>
        <v>0</v>
      </c>
      <c r="F549" s="86">
        <f t="shared" si="156"/>
        <v>0</v>
      </c>
      <c r="G549" s="86">
        <f t="shared" si="156"/>
        <v>0</v>
      </c>
      <c r="H549" s="86">
        <f t="shared" si="156"/>
        <v>0</v>
      </c>
      <c r="I549" s="86">
        <f t="shared" si="156"/>
        <v>0</v>
      </c>
      <c r="J549" s="86">
        <f t="shared" si="156"/>
        <v>0</v>
      </c>
      <c r="K549" s="86">
        <f t="shared" si="156"/>
        <v>0</v>
      </c>
      <c r="L549" s="86">
        <f t="shared" si="156"/>
        <v>0</v>
      </c>
      <c r="M549" s="86">
        <f t="shared" si="156"/>
        <v>0</v>
      </c>
      <c r="N549" s="86">
        <f t="shared" si="156"/>
        <v>0</v>
      </c>
      <c r="O549" s="86">
        <f t="shared" si="156"/>
        <v>0</v>
      </c>
      <c r="P549" s="86">
        <f t="shared" si="156"/>
        <v>0</v>
      </c>
      <c r="Q549" s="84">
        <f>SUM(E549:P549)</f>
        <v>0</v>
      </c>
    </row>
    <row r="550" spans="3:17" hidden="1">
      <c r="C550" s="51">
        <f t="shared" si="155"/>
        <v>0</v>
      </c>
      <c r="D550" s="51" t="str">
        <f t="shared" si="155"/>
        <v>Subsolat</v>
      </c>
      <c r="E550" s="86">
        <f t="shared" si="156"/>
        <v>0</v>
      </c>
      <c r="F550" s="86">
        <f t="shared" si="156"/>
        <v>0</v>
      </c>
      <c r="G550" s="86">
        <f t="shared" si="156"/>
        <v>0</v>
      </c>
      <c r="H550" s="86">
        <f t="shared" si="156"/>
        <v>0</v>
      </c>
      <c r="I550" s="86">
        <f t="shared" si="156"/>
        <v>0</v>
      </c>
      <c r="J550" s="86">
        <f t="shared" si="156"/>
        <v>0</v>
      </c>
      <c r="K550" s="86">
        <f t="shared" si="156"/>
        <v>0</v>
      </c>
      <c r="L550" s="86">
        <f t="shared" si="156"/>
        <v>0</v>
      </c>
      <c r="M550" s="86">
        <f t="shared" si="156"/>
        <v>0</v>
      </c>
      <c r="N550" s="86">
        <f t="shared" si="156"/>
        <v>0</v>
      </c>
      <c r="O550" s="86">
        <f t="shared" si="156"/>
        <v>0</v>
      </c>
      <c r="P550" s="86">
        <f t="shared" si="156"/>
        <v>0</v>
      </c>
      <c r="Q550" s="84">
        <f t="shared" ref="Q550:Q583" si="157">SUM(E550:P550)</f>
        <v>0</v>
      </c>
    </row>
    <row r="551" spans="3:17" hidden="1">
      <c r="C551" s="51">
        <f t="shared" si="155"/>
        <v>0</v>
      </c>
      <c r="D551" s="51" t="str">
        <f t="shared" si="155"/>
        <v>Estripat</v>
      </c>
      <c r="E551" s="86">
        <f t="shared" si="156"/>
        <v>0</v>
      </c>
      <c r="F551" s="86">
        <f t="shared" si="156"/>
        <v>0</v>
      </c>
      <c r="G551" s="86">
        <f t="shared" si="156"/>
        <v>0</v>
      </c>
      <c r="H551" s="86">
        <f t="shared" si="156"/>
        <v>0</v>
      </c>
      <c r="I551" s="86">
        <f t="shared" si="156"/>
        <v>0</v>
      </c>
      <c r="J551" s="86">
        <f t="shared" si="156"/>
        <v>0</v>
      </c>
      <c r="K551" s="86">
        <f t="shared" si="156"/>
        <v>0</v>
      </c>
      <c r="L551" s="86">
        <f t="shared" si="156"/>
        <v>0</v>
      </c>
      <c r="M551" s="86">
        <f t="shared" si="156"/>
        <v>0</v>
      </c>
      <c r="N551" s="86">
        <f t="shared" si="156"/>
        <v>0</v>
      </c>
      <c r="O551" s="86">
        <f t="shared" si="156"/>
        <v>0</v>
      </c>
      <c r="P551" s="86">
        <f t="shared" si="156"/>
        <v>0</v>
      </c>
      <c r="Q551" s="84">
        <f t="shared" si="157"/>
        <v>0</v>
      </c>
    </row>
    <row r="552" spans="3:17" hidden="1">
      <c r="C552" s="51">
        <f t="shared" si="155"/>
        <v>0</v>
      </c>
      <c r="D552" s="51" t="str">
        <f t="shared" si="155"/>
        <v>Fresat</v>
      </c>
      <c r="E552" s="86">
        <f t="shared" si="156"/>
        <v>0</v>
      </c>
      <c r="F552" s="86">
        <f t="shared" si="156"/>
        <v>0</v>
      </c>
      <c r="G552" s="86">
        <f t="shared" si="156"/>
        <v>0</v>
      </c>
      <c r="H552" s="86">
        <f t="shared" si="156"/>
        <v>0</v>
      </c>
      <c r="I552" s="86">
        <f t="shared" si="156"/>
        <v>0</v>
      </c>
      <c r="J552" s="86">
        <f t="shared" si="156"/>
        <v>0</v>
      </c>
      <c r="K552" s="86">
        <f t="shared" si="156"/>
        <v>0</v>
      </c>
      <c r="L552" s="86">
        <f t="shared" si="156"/>
        <v>0</v>
      </c>
      <c r="M552" s="86">
        <f t="shared" si="156"/>
        <v>0</v>
      </c>
      <c r="N552" s="86">
        <f t="shared" si="156"/>
        <v>0</v>
      </c>
      <c r="O552" s="86">
        <f t="shared" si="156"/>
        <v>0</v>
      </c>
      <c r="P552" s="86">
        <f t="shared" si="156"/>
        <v>0</v>
      </c>
      <c r="Q552" s="84">
        <f t="shared" si="157"/>
        <v>0</v>
      </c>
    </row>
    <row r="553" spans="3:17" hidden="1">
      <c r="C553" s="51">
        <f t="shared" si="155"/>
        <v>0</v>
      </c>
      <c r="D553" s="51">
        <f t="shared" si="155"/>
        <v>0</v>
      </c>
      <c r="E553" s="86">
        <f t="shared" si="156"/>
        <v>0</v>
      </c>
      <c r="F553" s="86">
        <f t="shared" si="156"/>
        <v>0</v>
      </c>
      <c r="G553" s="86">
        <f t="shared" si="156"/>
        <v>0</v>
      </c>
      <c r="H553" s="86">
        <f t="shared" si="156"/>
        <v>0</v>
      </c>
      <c r="I553" s="86">
        <f t="shared" si="156"/>
        <v>0</v>
      </c>
      <c r="J553" s="86">
        <f t="shared" si="156"/>
        <v>0</v>
      </c>
      <c r="K553" s="86">
        <f t="shared" si="156"/>
        <v>0</v>
      </c>
      <c r="L553" s="86">
        <f t="shared" si="156"/>
        <v>0</v>
      </c>
      <c r="M553" s="86">
        <f t="shared" si="156"/>
        <v>0</v>
      </c>
      <c r="N553" s="86">
        <f t="shared" si="156"/>
        <v>0</v>
      </c>
      <c r="O553" s="86">
        <f t="shared" si="156"/>
        <v>0</v>
      </c>
      <c r="P553" s="86">
        <f t="shared" si="156"/>
        <v>0</v>
      </c>
      <c r="Q553" s="84">
        <f t="shared" si="157"/>
        <v>0</v>
      </c>
    </row>
    <row r="554" spans="3:17" hidden="1">
      <c r="C554" s="51">
        <f t="shared" si="155"/>
        <v>0</v>
      </c>
      <c r="D554" s="51">
        <f t="shared" si="155"/>
        <v>0</v>
      </c>
      <c r="E554" s="86">
        <f t="shared" si="156"/>
        <v>0</v>
      </c>
      <c r="F554" s="86">
        <f t="shared" si="156"/>
        <v>0</v>
      </c>
      <c r="G554" s="86">
        <f t="shared" si="156"/>
        <v>0</v>
      </c>
      <c r="H554" s="86">
        <f t="shared" si="156"/>
        <v>0</v>
      </c>
      <c r="I554" s="86">
        <f t="shared" si="156"/>
        <v>0</v>
      </c>
      <c r="J554" s="86">
        <f t="shared" si="156"/>
        <v>0</v>
      </c>
      <c r="K554" s="86">
        <f t="shared" si="156"/>
        <v>0</v>
      </c>
      <c r="L554" s="86">
        <f t="shared" si="156"/>
        <v>0</v>
      </c>
      <c r="M554" s="86">
        <f t="shared" si="156"/>
        <v>0</v>
      </c>
      <c r="N554" s="86">
        <f t="shared" si="156"/>
        <v>0</v>
      </c>
      <c r="O554" s="86">
        <f t="shared" si="156"/>
        <v>0</v>
      </c>
      <c r="P554" s="86">
        <f t="shared" si="156"/>
        <v>0</v>
      </c>
      <c r="Q554" s="84">
        <f t="shared" si="157"/>
        <v>0</v>
      </c>
    </row>
    <row r="555" spans="3:17" hidden="1">
      <c r="C555" s="51">
        <f t="shared" si="155"/>
        <v>0</v>
      </c>
      <c r="D555" s="51">
        <f t="shared" si="155"/>
        <v>0</v>
      </c>
      <c r="E555" s="86">
        <f t="shared" si="156"/>
        <v>0</v>
      </c>
      <c r="F555" s="86">
        <f t="shared" si="156"/>
        <v>0</v>
      </c>
      <c r="G555" s="86">
        <f t="shared" si="156"/>
        <v>0</v>
      </c>
      <c r="H555" s="86">
        <f t="shared" si="156"/>
        <v>0</v>
      </c>
      <c r="I555" s="86">
        <f t="shared" si="156"/>
        <v>0</v>
      </c>
      <c r="J555" s="86">
        <f t="shared" si="156"/>
        <v>0</v>
      </c>
      <c r="K555" s="86">
        <f t="shared" si="156"/>
        <v>0</v>
      </c>
      <c r="L555" s="86">
        <f t="shared" si="156"/>
        <v>0</v>
      </c>
      <c r="M555" s="86">
        <f t="shared" si="156"/>
        <v>0</v>
      </c>
      <c r="N555" s="86">
        <f t="shared" si="156"/>
        <v>0</v>
      </c>
      <c r="O555" s="86">
        <f t="shared" si="156"/>
        <v>0</v>
      </c>
      <c r="P555" s="86">
        <f t="shared" si="156"/>
        <v>0</v>
      </c>
      <c r="Q555" s="84">
        <f t="shared" si="157"/>
        <v>0</v>
      </c>
    </row>
    <row r="556" spans="3:17" hidden="1">
      <c r="C556" s="53" t="str">
        <f t="shared" si="155"/>
        <v>ADOBAT</v>
      </c>
      <c r="D556" s="53" t="str">
        <f t="shared" si="155"/>
        <v>Aplicació de compost (60 t/ha)</v>
      </c>
      <c r="E556" s="87">
        <f t="shared" si="156"/>
        <v>0</v>
      </c>
      <c r="F556" s="87">
        <f t="shared" si="156"/>
        <v>0</v>
      </c>
      <c r="G556" s="87">
        <f t="shared" si="156"/>
        <v>0</v>
      </c>
      <c r="H556" s="87">
        <f t="shared" si="156"/>
        <v>0</v>
      </c>
      <c r="I556" s="87">
        <f t="shared" si="156"/>
        <v>0</v>
      </c>
      <c r="J556" s="87">
        <f t="shared" si="156"/>
        <v>0</v>
      </c>
      <c r="K556" s="87">
        <f t="shared" si="156"/>
        <v>0</v>
      </c>
      <c r="L556" s="87">
        <f t="shared" si="156"/>
        <v>0</v>
      </c>
      <c r="M556" s="87">
        <f t="shared" si="156"/>
        <v>0</v>
      </c>
      <c r="N556" s="87">
        <f t="shared" si="156"/>
        <v>0</v>
      </c>
      <c r="O556" s="87">
        <f t="shared" si="156"/>
        <v>0</v>
      </c>
      <c r="P556" s="87">
        <f t="shared" si="156"/>
        <v>0</v>
      </c>
      <c r="Q556" s="84">
        <f t="shared" si="157"/>
        <v>0</v>
      </c>
    </row>
    <row r="557" spans="3:17" hidden="1">
      <c r="C557" s="53">
        <f t="shared" si="155"/>
        <v>0</v>
      </c>
      <c r="D557" s="53">
        <f t="shared" si="155"/>
        <v>0</v>
      </c>
      <c r="E557" s="87">
        <f t="shared" si="156"/>
        <v>0</v>
      </c>
      <c r="F557" s="87">
        <f t="shared" si="156"/>
        <v>0</v>
      </c>
      <c r="G557" s="87">
        <f t="shared" si="156"/>
        <v>0</v>
      </c>
      <c r="H557" s="87">
        <f t="shared" si="156"/>
        <v>0</v>
      </c>
      <c r="I557" s="87">
        <f t="shared" si="156"/>
        <v>0</v>
      </c>
      <c r="J557" s="87">
        <f t="shared" si="156"/>
        <v>0</v>
      </c>
      <c r="K557" s="87">
        <f t="shared" si="156"/>
        <v>0</v>
      </c>
      <c r="L557" s="87">
        <f t="shared" si="156"/>
        <v>0</v>
      </c>
      <c r="M557" s="87">
        <f t="shared" si="156"/>
        <v>0</v>
      </c>
      <c r="N557" s="87">
        <f t="shared" si="156"/>
        <v>0</v>
      </c>
      <c r="O557" s="87">
        <f t="shared" si="156"/>
        <v>0</v>
      </c>
      <c r="P557" s="87">
        <f t="shared" si="156"/>
        <v>0</v>
      </c>
      <c r="Q557" s="84">
        <f t="shared" si="157"/>
        <v>0</v>
      </c>
    </row>
    <row r="558" spans="3:17" hidden="1">
      <c r="C558" s="53">
        <f t="shared" si="155"/>
        <v>0</v>
      </c>
      <c r="D558" s="53">
        <f t="shared" si="155"/>
        <v>0</v>
      </c>
      <c r="E558" s="87">
        <f t="shared" si="156"/>
        <v>0</v>
      </c>
      <c r="F558" s="87">
        <f t="shared" si="156"/>
        <v>0</v>
      </c>
      <c r="G558" s="87">
        <f t="shared" si="156"/>
        <v>0</v>
      </c>
      <c r="H558" s="87">
        <f t="shared" si="156"/>
        <v>0</v>
      </c>
      <c r="I558" s="87">
        <f t="shared" si="156"/>
        <v>0</v>
      </c>
      <c r="J558" s="87">
        <f t="shared" si="156"/>
        <v>0</v>
      </c>
      <c r="K558" s="87">
        <f t="shared" si="156"/>
        <v>0</v>
      </c>
      <c r="L558" s="87">
        <f t="shared" si="156"/>
        <v>0</v>
      </c>
      <c r="M558" s="87">
        <f t="shared" si="156"/>
        <v>0</v>
      </c>
      <c r="N558" s="87">
        <f t="shared" si="156"/>
        <v>0</v>
      </c>
      <c r="O558" s="87">
        <f t="shared" si="156"/>
        <v>0</v>
      </c>
      <c r="P558" s="87">
        <f t="shared" si="156"/>
        <v>0</v>
      </c>
      <c r="Q558" s="84">
        <f t="shared" si="157"/>
        <v>0</v>
      </c>
    </row>
    <row r="559" spans="3:17" hidden="1">
      <c r="C559" s="53">
        <f t="shared" si="155"/>
        <v>0</v>
      </c>
      <c r="D559" s="53">
        <f t="shared" si="155"/>
        <v>0</v>
      </c>
      <c r="E559" s="87">
        <f t="shared" si="156"/>
        <v>0</v>
      </c>
      <c r="F559" s="87">
        <f t="shared" si="156"/>
        <v>0</v>
      </c>
      <c r="G559" s="87">
        <f t="shared" si="156"/>
        <v>0</v>
      </c>
      <c r="H559" s="87">
        <f t="shared" si="156"/>
        <v>0</v>
      </c>
      <c r="I559" s="87">
        <f t="shared" si="156"/>
        <v>0</v>
      </c>
      <c r="J559" s="87">
        <f t="shared" si="156"/>
        <v>0</v>
      </c>
      <c r="K559" s="87">
        <f t="shared" si="156"/>
        <v>0</v>
      </c>
      <c r="L559" s="87">
        <f t="shared" si="156"/>
        <v>0</v>
      </c>
      <c r="M559" s="87">
        <f t="shared" si="156"/>
        <v>0</v>
      </c>
      <c r="N559" s="87">
        <f t="shared" si="156"/>
        <v>0</v>
      </c>
      <c r="O559" s="87">
        <f t="shared" si="156"/>
        <v>0</v>
      </c>
      <c r="P559" s="87">
        <f t="shared" si="156"/>
        <v>0</v>
      </c>
      <c r="Q559" s="84">
        <f t="shared" si="157"/>
        <v>0</v>
      </c>
    </row>
    <row r="560" spans="3:17" hidden="1">
      <c r="C560" s="56" t="str">
        <f t="shared" si="155"/>
        <v>PLANTACIÓ</v>
      </c>
      <c r="D560" s="56" t="str">
        <f t="shared" si="155"/>
        <v>Plantació manual bleda</v>
      </c>
      <c r="E560" s="88">
        <f t="shared" si="156"/>
        <v>0</v>
      </c>
      <c r="F560" s="88">
        <f t="shared" si="156"/>
        <v>0</v>
      </c>
      <c r="G560" s="88">
        <f t="shared" si="156"/>
        <v>0</v>
      </c>
      <c r="H560" s="88">
        <f t="shared" si="156"/>
        <v>0</v>
      </c>
      <c r="I560" s="88">
        <f t="shared" si="156"/>
        <v>0</v>
      </c>
      <c r="J560" s="88">
        <f t="shared" si="156"/>
        <v>0</v>
      </c>
      <c r="K560" s="88">
        <f t="shared" si="156"/>
        <v>0</v>
      </c>
      <c r="L560" s="88">
        <f t="shared" si="156"/>
        <v>0</v>
      </c>
      <c r="M560" s="88">
        <f t="shared" si="156"/>
        <v>0</v>
      </c>
      <c r="N560" s="88">
        <f t="shared" si="156"/>
        <v>0</v>
      </c>
      <c r="O560" s="88">
        <f t="shared" si="156"/>
        <v>0</v>
      </c>
      <c r="P560" s="88">
        <f t="shared" si="156"/>
        <v>0</v>
      </c>
      <c r="Q560" s="84">
        <f t="shared" si="157"/>
        <v>0</v>
      </c>
    </row>
    <row r="561" spans="3:17" hidden="1">
      <c r="C561" s="56">
        <f t="shared" si="155"/>
        <v>0</v>
      </c>
      <c r="D561" s="56">
        <f t="shared" si="155"/>
        <v>0</v>
      </c>
      <c r="E561" s="88">
        <f t="shared" si="156"/>
        <v>0</v>
      </c>
      <c r="F561" s="88">
        <f t="shared" si="156"/>
        <v>0</v>
      </c>
      <c r="G561" s="88">
        <f t="shared" si="156"/>
        <v>0</v>
      </c>
      <c r="H561" s="88">
        <f t="shared" si="156"/>
        <v>0</v>
      </c>
      <c r="I561" s="88">
        <f t="shared" si="156"/>
        <v>0</v>
      </c>
      <c r="J561" s="88">
        <f t="shared" si="156"/>
        <v>0</v>
      </c>
      <c r="K561" s="88">
        <f t="shared" si="156"/>
        <v>0</v>
      </c>
      <c r="L561" s="88">
        <f t="shared" si="156"/>
        <v>0</v>
      </c>
      <c r="M561" s="88">
        <f t="shared" si="156"/>
        <v>0</v>
      </c>
      <c r="N561" s="88">
        <f t="shared" si="156"/>
        <v>0</v>
      </c>
      <c r="O561" s="88">
        <f t="shared" si="156"/>
        <v>0</v>
      </c>
      <c r="P561" s="88">
        <f t="shared" si="156"/>
        <v>0</v>
      </c>
      <c r="Q561" s="84">
        <f t="shared" si="157"/>
        <v>0</v>
      </c>
    </row>
    <row r="562" spans="3:17" hidden="1">
      <c r="C562" s="56">
        <f t="shared" si="155"/>
        <v>0</v>
      </c>
      <c r="D562" s="56">
        <f t="shared" si="155"/>
        <v>0</v>
      </c>
      <c r="E562" s="88">
        <f t="shared" si="156"/>
        <v>0</v>
      </c>
      <c r="F562" s="88">
        <f t="shared" si="156"/>
        <v>0</v>
      </c>
      <c r="G562" s="88">
        <f t="shared" si="156"/>
        <v>0</v>
      </c>
      <c r="H562" s="88">
        <f t="shared" si="156"/>
        <v>0</v>
      </c>
      <c r="I562" s="88">
        <f t="shared" si="156"/>
        <v>0</v>
      </c>
      <c r="J562" s="88">
        <f t="shared" si="156"/>
        <v>0</v>
      </c>
      <c r="K562" s="88">
        <f t="shared" si="156"/>
        <v>0</v>
      </c>
      <c r="L562" s="88">
        <f t="shared" si="156"/>
        <v>0</v>
      </c>
      <c r="M562" s="88">
        <f t="shared" si="156"/>
        <v>0</v>
      </c>
      <c r="N562" s="88">
        <f t="shared" si="156"/>
        <v>0</v>
      </c>
      <c r="O562" s="88">
        <f t="shared" si="156"/>
        <v>0</v>
      </c>
      <c r="P562" s="88">
        <f t="shared" si="156"/>
        <v>0</v>
      </c>
      <c r="Q562" s="84">
        <f t="shared" si="157"/>
        <v>0</v>
      </c>
    </row>
    <row r="563" spans="3:17" hidden="1">
      <c r="C563" s="56">
        <f t="shared" si="155"/>
        <v>0</v>
      </c>
      <c r="D563" s="56">
        <f t="shared" si="155"/>
        <v>0</v>
      </c>
      <c r="E563" s="88">
        <f t="shared" si="156"/>
        <v>0</v>
      </c>
      <c r="F563" s="88">
        <f t="shared" si="156"/>
        <v>0</v>
      </c>
      <c r="G563" s="88">
        <f t="shared" si="156"/>
        <v>0</v>
      </c>
      <c r="H563" s="88">
        <f t="shared" si="156"/>
        <v>0</v>
      </c>
      <c r="I563" s="88">
        <f t="shared" si="156"/>
        <v>0</v>
      </c>
      <c r="J563" s="88">
        <f t="shared" si="156"/>
        <v>0</v>
      </c>
      <c r="K563" s="88">
        <f t="shared" si="156"/>
        <v>0</v>
      </c>
      <c r="L563" s="88">
        <f t="shared" si="156"/>
        <v>0</v>
      </c>
      <c r="M563" s="88">
        <f t="shared" si="156"/>
        <v>0</v>
      </c>
      <c r="N563" s="88">
        <f t="shared" si="156"/>
        <v>0</v>
      </c>
      <c r="O563" s="88">
        <f t="shared" si="156"/>
        <v>0</v>
      </c>
      <c r="P563" s="88">
        <f t="shared" si="156"/>
        <v>0</v>
      </c>
      <c r="Q563" s="84">
        <f t="shared" si="157"/>
        <v>0</v>
      </c>
    </row>
    <row r="564" spans="3:17" hidden="1">
      <c r="C564" s="58" t="str">
        <f t="shared" si="155"/>
        <v>REG</v>
      </c>
      <c r="D564" s="58" t="str">
        <f t="shared" si="155"/>
        <v>Instal.lació sistema de reg amb cinta (1,6 m per m2)</v>
      </c>
      <c r="E564" s="89">
        <f t="shared" si="156"/>
        <v>0</v>
      </c>
      <c r="F564" s="89">
        <f t="shared" si="156"/>
        <v>0</v>
      </c>
      <c r="G564" s="89">
        <f t="shared" si="156"/>
        <v>0</v>
      </c>
      <c r="H564" s="89">
        <f t="shared" si="156"/>
        <v>0</v>
      </c>
      <c r="I564" s="89">
        <f t="shared" si="156"/>
        <v>0</v>
      </c>
      <c r="J564" s="89">
        <f t="shared" si="156"/>
        <v>0</v>
      </c>
      <c r="K564" s="89">
        <f t="shared" si="156"/>
        <v>0</v>
      </c>
      <c r="L564" s="89">
        <f t="shared" si="156"/>
        <v>0</v>
      </c>
      <c r="M564" s="89">
        <f t="shared" si="156"/>
        <v>0</v>
      </c>
      <c r="N564" s="89">
        <f t="shared" si="156"/>
        <v>0</v>
      </c>
      <c r="O564" s="89">
        <f t="shared" si="156"/>
        <v>0</v>
      </c>
      <c r="P564" s="89">
        <f t="shared" si="156"/>
        <v>0</v>
      </c>
      <c r="Q564" s="84">
        <f t="shared" si="157"/>
        <v>0</v>
      </c>
    </row>
    <row r="565" spans="3:17" hidden="1">
      <c r="C565" s="58">
        <f t="shared" si="155"/>
        <v>0</v>
      </c>
      <c r="D565" s="58" t="str">
        <f t="shared" si="155"/>
        <v>Reg (L/m2)</v>
      </c>
      <c r="E565" s="89">
        <f t="shared" ref="E565:P580" si="158">E24*VLOOKUP($D565,$D$286:$BC$389,$E$546,FALSE)+E24*VLOOKUP(CONCATENATE("Preparació per ",LOWER($D565)),$D$286:$BC$389,$E$546,FALSE)</f>
        <v>0</v>
      </c>
      <c r="F565" s="89">
        <f t="shared" si="158"/>
        <v>0</v>
      </c>
      <c r="G565" s="89">
        <f t="shared" si="158"/>
        <v>0</v>
      </c>
      <c r="H565" s="89">
        <f t="shared" si="158"/>
        <v>0</v>
      </c>
      <c r="I565" s="89">
        <f t="shared" si="158"/>
        <v>0</v>
      </c>
      <c r="J565" s="89">
        <f t="shared" si="158"/>
        <v>0</v>
      </c>
      <c r="K565" s="89">
        <f t="shared" si="158"/>
        <v>0</v>
      </c>
      <c r="L565" s="89">
        <f t="shared" si="158"/>
        <v>0</v>
      </c>
      <c r="M565" s="89">
        <f t="shared" si="158"/>
        <v>0</v>
      </c>
      <c r="N565" s="89">
        <f t="shared" si="158"/>
        <v>0</v>
      </c>
      <c r="O565" s="89">
        <f t="shared" si="158"/>
        <v>0</v>
      </c>
      <c r="P565" s="89">
        <f t="shared" si="158"/>
        <v>0</v>
      </c>
      <c r="Q565" s="84">
        <f t="shared" si="157"/>
        <v>0</v>
      </c>
    </row>
    <row r="566" spans="3:17" hidden="1">
      <c r="C566" s="58">
        <f t="shared" si="155"/>
        <v>0</v>
      </c>
      <c r="D566" s="58" t="str">
        <f t="shared" si="155"/>
        <v>Desinstal.lació sistema de reg amb cinta</v>
      </c>
      <c r="E566" s="89">
        <f t="shared" si="158"/>
        <v>0</v>
      </c>
      <c r="F566" s="89">
        <f t="shared" si="158"/>
        <v>0</v>
      </c>
      <c r="G566" s="89">
        <f t="shared" si="158"/>
        <v>0</v>
      </c>
      <c r="H566" s="89">
        <f t="shared" si="158"/>
        <v>0</v>
      </c>
      <c r="I566" s="89">
        <f t="shared" si="158"/>
        <v>0</v>
      </c>
      <c r="J566" s="89">
        <f t="shared" si="158"/>
        <v>0</v>
      </c>
      <c r="K566" s="89">
        <f t="shared" si="158"/>
        <v>0</v>
      </c>
      <c r="L566" s="89">
        <f t="shared" si="158"/>
        <v>0</v>
      </c>
      <c r="M566" s="89">
        <f t="shared" si="158"/>
        <v>0</v>
      </c>
      <c r="N566" s="89">
        <f t="shared" si="158"/>
        <v>0</v>
      </c>
      <c r="O566" s="89">
        <f t="shared" si="158"/>
        <v>0</v>
      </c>
      <c r="P566" s="89">
        <f t="shared" si="158"/>
        <v>0</v>
      </c>
      <c r="Q566" s="84">
        <f t="shared" si="157"/>
        <v>0</v>
      </c>
    </row>
    <row r="567" spans="3:17" hidden="1">
      <c r="C567" s="58">
        <f t="shared" si="155"/>
        <v>0</v>
      </c>
      <c r="D567" s="58">
        <f t="shared" si="155"/>
        <v>0</v>
      </c>
      <c r="E567" s="89">
        <f t="shared" si="158"/>
        <v>0</v>
      </c>
      <c r="F567" s="89">
        <f t="shared" si="158"/>
        <v>0</v>
      </c>
      <c r="G567" s="89">
        <f t="shared" si="158"/>
        <v>0</v>
      </c>
      <c r="H567" s="89">
        <f t="shared" si="158"/>
        <v>0</v>
      </c>
      <c r="I567" s="89">
        <f t="shared" si="158"/>
        <v>0</v>
      </c>
      <c r="J567" s="89">
        <f t="shared" si="158"/>
        <v>0</v>
      </c>
      <c r="K567" s="89">
        <f t="shared" si="158"/>
        <v>0</v>
      </c>
      <c r="L567" s="89">
        <f t="shared" si="158"/>
        <v>0</v>
      </c>
      <c r="M567" s="89">
        <f t="shared" si="158"/>
        <v>0</v>
      </c>
      <c r="N567" s="89">
        <f t="shared" si="158"/>
        <v>0</v>
      </c>
      <c r="O567" s="89">
        <f t="shared" si="158"/>
        <v>0</v>
      </c>
      <c r="P567" s="89">
        <f t="shared" si="158"/>
        <v>0</v>
      </c>
      <c r="Q567" s="84">
        <f t="shared" si="157"/>
        <v>0</v>
      </c>
    </row>
    <row r="568" spans="3:17" hidden="1">
      <c r="C568" s="49" t="str">
        <f t="shared" si="155"/>
        <v>TRACTAMENTS</v>
      </c>
      <c r="D568" s="49" t="str">
        <f t="shared" si="155"/>
        <v>Tractament Bacillus + retenol +purí ortiga amb tractor i braços</v>
      </c>
      <c r="E568" s="90">
        <f t="shared" si="158"/>
        <v>0</v>
      </c>
      <c r="F568" s="90">
        <f t="shared" si="158"/>
        <v>0</v>
      </c>
      <c r="G568" s="90">
        <f t="shared" si="158"/>
        <v>0</v>
      </c>
      <c r="H568" s="90">
        <f t="shared" si="158"/>
        <v>0</v>
      </c>
      <c r="I568" s="90">
        <f t="shared" si="158"/>
        <v>0</v>
      </c>
      <c r="J568" s="90">
        <f t="shared" si="158"/>
        <v>0</v>
      </c>
      <c r="K568" s="90">
        <f t="shared" si="158"/>
        <v>0</v>
      </c>
      <c r="L568" s="90">
        <f t="shared" si="158"/>
        <v>0</v>
      </c>
      <c r="M568" s="90">
        <f t="shared" si="158"/>
        <v>0</v>
      </c>
      <c r="N568" s="90">
        <f t="shared" si="158"/>
        <v>0</v>
      </c>
      <c r="O568" s="90">
        <f t="shared" si="158"/>
        <v>0</v>
      </c>
      <c r="P568" s="90">
        <f t="shared" si="158"/>
        <v>0</v>
      </c>
      <c r="Q568" s="84">
        <f t="shared" si="157"/>
        <v>0</v>
      </c>
    </row>
    <row r="569" spans="3:17" hidden="1">
      <c r="C569" s="49">
        <f t="shared" ref="C569:D583" si="159">+C28</f>
        <v>0</v>
      </c>
      <c r="D569" s="49" t="str">
        <f t="shared" si="159"/>
        <v>Tractament Bacillus + retenol +purí ortiga amb bota i 2 persones</v>
      </c>
      <c r="E569" s="90">
        <f t="shared" si="158"/>
        <v>0</v>
      </c>
      <c r="F569" s="90">
        <f t="shared" si="158"/>
        <v>0</v>
      </c>
      <c r="G569" s="90">
        <f t="shared" si="158"/>
        <v>0</v>
      </c>
      <c r="H569" s="90">
        <f t="shared" si="158"/>
        <v>0</v>
      </c>
      <c r="I569" s="90">
        <f t="shared" si="158"/>
        <v>0</v>
      </c>
      <c r="J569" s="90">
        <f t="shared" si="158"/>
        <v>0</v>
      </c>
      <c r="K569" s="90">
        <f t="shared" si="158"/>
        <v>0</v>
      </c>
      <c r="L569" s="90">
        <f t="shared" si="158"/>
        <v>0</v>
      </c>
      <c r="M569" s="90">
        <f t="shared" si="158"/>
        <v>0</v>
      </c>
      <c r="N569" s="90">
        <f t="shared" si="158"/>
        <v>0</v>
      </c>
      <c r="O569" s="90">
        <f t="shared" si="158"/>
        <v>0</v>
      </c>
      <c r="P569" s="90">
        <f t="shared" si="158"/>
        <v>0</v>
      </c>
      <c r="Q569" s="84">
        <f t="shared" si="157"/>
        <v>0</v>
      </c>
    </row>
    <row r="570" spans="3:17" hidden="1">
      <c r="C570" s="49">
        <f t="shared" si="159"/>
        <v>0</v>
      </c>
      <c r="D570" s="49" t="str">
        <f t="shared" si="159"/>
        <v>Tractament Llimacs (Ferramol)</v>
      </c>
      <c r="E570" s="90">
        <f t="shared" si="158"/>
        <v>0</v>
      </c>
      <c r="F570" s="90">
        <f t="shared" si="158"/>
        <v>0</v>
      </c>
      <c r="G570" s="90">
        <f t="shared" si="158"/>
        <v>0</v>
      </c>
      <c r="H570" s="90">
        <f t="shared" si="158"/>
        <v>0</v>
      </c>
      <c r="I570" s="90">
        <f t="shared" si="158"/>
        <v>0</v>
      </c>
      <c r="J570" s="90">
        <f t="shared" si="158"/>
        <v>0</v>
      </c>
      <c r="K570" s="90">
        <f t="shared" si="158"/>
        <v>0</v>
      </c>
      <c r="L570" s="90">
        <f t="shared" si="158"/>
        <v>0</v>
      </c>
      <c r="M570" s="90">
        <f t="shared" si="158"/>
        <v>0</v>
      </c>
      <c r="N570" s="90">
        <f t="shared" si="158"/>
        <v>0</v>
      </c>
      <c r="O570" s="90">
        <f t="shared" si="158"/>
        <v>0</v>
      </c>
      <c r="P570" s="90">
        <f t="shared" si="158"/>
        <v>0</v>
      </c>
      <c r="Q570" s="84">
        <f t="shared" si="157"/>
        <v>0</v>
      </c>
    </row>
    <row r="571" spans="3:17" hidden="1">
      <c r="C571" s="49">
        <f t="shared" si="159"/>
        <v>0</v>
      </c>
      <c r="D571" s="49">
        <f t="shared" si="159"/>
        <v>0</v>
      </c>
      <c r="E571" s="90">
        <f t="shared" si="158"/>
        <v>0</v>
      </c>
      <c r="F571" s="90">
        <f t="shared" si="158"/>
        <v>0</v>
      </c>
      <c r="G571" s="90">
        <f t="shared" si="158"/>
        <v>0</v>
      </c>
      <c r="H571" s="90">
        <f t="shared" si="158"/>
        <v>0</v>
      </c>
      <c r="I571" s="90">
        <f t="shared" si="158"/>
        <v>0</v>
      </c>
      <c r="J571" s="90">
        <f t="shared" si="158"/>
        <v>0</v>
      </c>
      <c r="K571" s="90">
        <f t="shared" si="158"/>
        <v>0</v>
      </c>
      <c r="L571" s="90">
        <f t="shared" si="158"/>
        <v>0</v>
      </c>
      <c r="M571" s="90">
        <f t="shared" si="158"/>
        <v>0</v>
      </c>
      <c r="N571" s="90">
        <f t="shared" si="158"/>
        <v>0</v>
      </c>
      <c r="O571" s="90">
        <f t="shared" si="158"/>
        <v>0</v>
      </c>
      <c r="P571" s="90">
        <f t="shared" si="158"/>
        <v>0</v>
      </c>
      <c r="Q571" s="84">
        <f t="shared" si="157"/>
        <v>0</v>
      </c>
    </row>
    <row r="572" spans="3:17" hidden="1">
      <c r="C572" s="49">
        <f t="shared" si="159"/>
        <v>0</v>
      </c>
      <c r="D572" s="49">
        <f t="shared" si="159"/>
        <v>0</v>
      </c>
      <c r="E572" s="90">
        <f t="shared" si="158"/>
        <v>0</v>
      </c>
      <c r="F572" s="90">
        <f t="shared" si="158"/>
        <v>0</v>
      </c>
      <c r="G572" s="90">
        <f t="shared" si="158"/>
        <v>0</v>
      </c>
      <c r="H572" s="90">
        <f t="shared" si="158"/>
        <v>0</v>
      </c>
      <c r="I572" s="90">
        <f t="shared" si="158"/>
        <v>0</v>
      </c>
      <c r="J572" s="90">
        <f t="shared" si="158"/>
        <v>0</v>
      </c>
      <c r="K572" s="90">
        <f t="shared" si="158"/>
        <v>0</v>
      </c>
      <c r="L572" s="90">
        <f t="shared" si="158"/>
        <v>0</v>
      </c>
      <c r="M572" s="90">
        <f t="shared" si="158"/>
        <v>0</v>
      </c>
      <c r="N572" s="90">
        <f t="shared" si="158"/>
        <v>0</v>
      </c>
      <c r="O572" s="90">
        <f t="shared" si="158"/>
        <v>0</v>
      </c>
      <c r="P572" s="90">
        <f t="shared" si="158"/>
        <v>0</v>
      </c>
      <c r="Q572" s="84">
        <f t="shared" si="157"/>
        <v>0</v>
      </c>
    </row>
    <row r="573" spans="3:17" hidden="1">
      <c r="C573" s="60" t="str">
        <f t="shared" si="159"/>
        <v>DESHERBAT</v>
      </c>
      <c r="D573" s="60" t="str">
        <f t="shared" si="159"/>
        <v>Desherbat amb motocultor</v>
      </c>
      <c r="E573" s="91">
        <f t="shared" si="158"/>
        <v>0</v>
      </c>
      <c r="F573" s="91">
        <f t="shared" si="158"/>
        <v>0</v>
      </c>
      <c r="G573" s="91">
        <f t="shared" si="158"/>
        <v>0</v>
      </c>
      <c r="H573" s="91">
        <f t="shared" si="158"/>
        <v>0</v>
      </c>
      <c r="I573" s="91">
        <f t="shared" si="158"/>
        <v>0</v>
      </c>
      <c r="J573" s="91">
        <f t="shared" si="158"/>
        <v>0</v>
      </c>
      <c r="K573" s="91">
        <f t="shared" si="158"/>
        <v>0</v>
      </c>
      <c r="L573" s="91">
        <f t="shared" si="158"/>
        <v>0</v>
      </c>
      <c r="M573" s="91">
        <f t="shared" si="158"/>
        <v>0</v>
      </c>
      <c r="N573" s="91">
        <f t="shared" si="158"/>
        <v>0</v>
      </c>
      <c r="O573" s="91">
        <f t="shared" si="158"/>
        <v>0</v>
      </c>
      <c r="P573" s="91">
        <f t="shared" si="158"/>
        <v>0</v>
      </c>
      <c r="Q573" s="84">
        <f t="shared" si="157"/>
        <v>0</v>
      </c>
    </row>
    <row r="574" spans="3:17" hidden="1">
      <c r="C574" s="60">
        <f t="shared" si="159"/>
        <v>0</v>
      </c>
      <c r="D574" s="60" t="str">
        <f t="shared" si="159"/>
        <v>Desherbat manual 6,5h/1.000  m2</v>
      </c>
      <c r="E574" s="91">
        <f t="shared" si="158"/>
        <v>0</v>
      </c>
      <c r="F574" s="91">
        <f t="shared" si="158"/>
        <v>0</v>
      </c>
      <c r="G574" s="91">
        <f t="shared" si="158"/>
        <v>0</v>
      </c>
      <c r="H574" s="91">
        <f t="shared" si="158"/>
        <v>0</v>
      </c>
      <c r="I574" s="91">
        <f t="shared" si="158"/>
        <v>0</v>
      </c>
      <c r="J574" s="91">
        <f t="shared" si="158"/>
        <v>0</v>
      </c>
      <c r="K574" s="91">
        <f t="shared" si="158"/>
        <v>0</v>
      </c>
      <c r="L574" s="91">
        <f t="shared" si="158"/>
        <v>0</v>
      </c>
      <c r="M574" s="91">
        <f t="shared" si="158"/>
        <v>0</v>
      </c>
      <c r="N574" s="91">
        <f t="shared" si="158"/>
        <v>0</v>
      </c>
      <c r="O574" s="91">
        <f t="shared" si="158"/>
        <v>0</v>
      </c>
      <c r="P574" s="91">
        <f t="shared" si="158"/>
        <v>0</v>
      </c>
      <c r="Q574" s="84">
        <f t="shared" si="157"/>
        <v>0</v>
      </c>
    </row>
    <row r="575" spans="3:17" hidden="1">
      <c r="C575" s="60">
        <f t="shared" si="159"/>
        <v>0</v>
      </c>
      <c r="D575" s="60">
        <f t="shared" si="159"/>
        <v>0</v>
      </c>
      <c r="E575" s="91">
        <f t="shared" si="158"/>
        <v>0</v>
      </c>
      <c r="F575" s="91">
        <f t="shared" si="158"/>
        <v>0</v>
      </c>
      <c r="G575" s="91">
        <f t="shared" si="158"/>
        <v>0</v>
      </c>
      <c r="H575" s="91">
        <f t="shared" si="158"/>
        <v>0</v>
      </c>
      <c r="I575" s="91">
        <f t="shared" si="158"/>
        <v>0</v>
      </c>
      <c r="J575" s="91">
        <f t="shared" si="158"/>
        <v>0</v>
      </c>
      <c r="K575" s="91">
        <f t="shared" si="158"/>
        <v>0</v>
      </c>
      <c r="L575" s="91">
        <f t="shared" si="158"/>
        <v>0</v>
      </c>
      <c r="M575" s="91">
        <f t="shared" si="158"/>
        <v>0</v>
      </c>
      <c r="N575" s="91">
        <f t="shared" si="158"/>
        <v>0</v>
      </c>
      <c r="O575" s="91">
        <f t="shared" si="158"/>
        <v>0</v>
      </c>
      <c r="P575" s="91">
        <f t="shared" si="158"/>
        <v>0</v>
      </c>
      <c r="Q575" s="84">
        <f t="shared" si="157"/>
        <v>0</v>
      </c>
    </row>
    <row r="576" spans="3:17" hidden="1">
      <c r="C576" s="60">
        <f t="shared" si="159"/>
        <v>0</v>
      </c>
      <c r="D576" s="60">
        <f t="shared" si="159"/>
        <v>0</v>
      </c>
      <c r="E576" s="91">
        <f t="shared" si="158"/>
        <v>0</v>
      </c>
      <c r="F576" s="91">
        <f t="shared" si="158"/>
        <v>0</v>
      </c>
      <c r="G576" s="91">
        <f t="shared" si="158"/>
        <v>0</v>
      </c>
      <c r="H576" s="91">
        <f t="shared" si="158"/>
        <v>0</v>
      </c>
      <c r="I576" s="91">
        <f t="shared" si="158"/>
        <v>0</v>
      </c>
      <c r="J576" s="91">
        <f t="shared" si="158"/>
        <v>0</v>
      </c>
      <c r="K576" s="91">
        <f t="shared" si="158"/>
        <v>0</v>
      </c>
      <c r="L576" s="91">
        <f t="shared" si="158"/>
        <v>0</v>
      </c>
      <c r="M576" s="91">
        <f t="shared" si="158"/>
        <v>0</v>
      </c>
      <c r="N576" s="91">
        <f t="shared" si="158"/>
        <v>0</v>
      </c>
      <c r="O576" s="91">
        <f t="shared" si="158"/>
        <v>0</v>
      </c>
      <c r="P576" s="91">
        <f t="shared" si="158"/>
        <v>0</v>
      </c>
      <c r="Q576" s="84">
        <f t="shared" si="157"/>
        <v>0</v>
      </c>
    </row>
    <row r="577" spans="3:17" hidden="1">
      <c r="C577" s="62" t="str">
        <f t="shared" si="159"/>
        <v>ALTRES OPERACIONS ESPECÍFIQUES</v>
      </c>
      <c r="D577" s="62" t="str">
        <f t="shared" si="159"/>
        <v>Renda de la terra</v>
      </c>
      <c r="E577" s="92">
        <f t="shared" si="158"/>
        <v>0</v>
      </c>
      <c r="F577" s="92">
        <f t="shared" si="158"/>
        <v>0</v>
      </c>
      <c r="G577" s="92">
        <f t="shared" si="158"/>
        <v>0</v>
      </c>
      <c r="H577" s="92">
        <f t="shared" si="158"/>
        <v>0</v>
      </c>
      <c r="I577" s="92">
        <f t="shared" si="158"/>
        <v>0</v>
      </c>
      <c r="J577" s="92">
        <f t="shared" si="158"/>
        <v>0</v>
      </c>
      <c r="K577" s="92">
        <f t="shared" si="158"/>
        <v>0</v>
      </c>
      <c r="L577" s="92">
        <f t="shared" si="158"/>
        <v>0</v>
      </c>
      <c r="M577" s="92">
        <f t="shared" si="158"/>
        <v>0</v>
      </c>
      <c r="N577" s="92">
        <f t="shared" si="158"/>
        <v>0</v>
      </c>
      <c r="O577" s="92">
        <f t="shared" si="158"/>
        <v>0</v>
      </c>
      <c r="P577" s="92">
        <f t="shared" si="158"/>
        <v>0</v>
      </c>
      <c r="Q577" s="84">
        <f t="shared" si="157"/>
        <v>0</v>
      </c>
    </row>
    <row r="578" spans="3:17" hidden="1">
      <c r="C578" s="62">
        <f t="shared" si="159"/>
        <v>0</v>
      </c>
      <c r="D578" s="62">
        <f t="shared" si="159"/>
        <v>0</v>
      </c>
      <c r="E578" s="92">
        <f t="shared" si="158"/>
        <v>0</v>
      </c>
      <c r="F578" s="92">
        <f t="shared" si="158"/>
        <v>0</v>
      </c>
      <c r="G578" s="92">
        <f t="shared" si="158"/>
        <v>0</v>
      </c>
      <c r="H578" s="92">
        <f t="shared" si="158"/>
        <v>0</v>
      </c>
      <c r="I578" s="92">
        <f t="shared" si="158"/>
        <v>0</v>
      </c>
      <c r="J578" s="92">
        <f t="shared" si="158"/>
        <v>0</v>
      </c>
      <c r="K578" s="92">
        <f t="shared" si="158"/>
        <v>0</v>
      </c>
      <c r="L578" s="92">
        <f t="shared" si="158"/>
        <v>0</v>
      </c>
      <c r="M578" s="92">
        <f t="shared" si="158"/>
        <v>0</v>
      </c>
      <c r="N578" s="92">
        <f t="shared" si="158"/>
        <v>0</v>
      </c>
      <c r="O578" s="92">
        <f t="shared" si="158"/>
        <v>0</v>
      </c>
      <c r="P578" s="92">
        <f t="shared" si="158"/>
        <v>0</v>
      </c>
      <c r="Q578" s="84">
        <f t="shared" si="157"/>
        <v>0</v>
      </c>
    </row>
    <row r="579" spans="3:17" hidden="1">
      <c r="C579" s="62">
        <f t="shared" si="159"/>
        <v>0</v>
      </c>
      <c r="D579" s="62">
        <f t="shared" si="159"/>
        <v>0</v>
      </c>
      <c r="E579" s="92">
        <f t="shared" si="158"/>
        <v>0</v>
      </c>
      <c r="F579" s="92">
        <f t="shared" si="158"/>
        <v>0</v>
      </c>
      <c r="G579" s="92">
        <f t="shared" si="158"/>
        <v>0</v>
      </c>
      <c r="H579" s="92">
        <f t="shared" si="158"/>
        <v>0</v>
      </c>
      <c r="I579" s="92">
        <f t="shared" si="158"/>
        <v>0</v>
      </c>
      <c r="J579" s="92">
        <f t="shared" si="158"/>
        <v>0</v>
      </c>
      <c r="K579" s="92">
        <f t="shared" si="158"/>
        <v>0</v>
      </c>
      <c r="L579" s="92">
        <f t="shared" si="158"/>
        <v>0</v>
      </c>
      <c r="M579" s="92">
        <f t="shared" si="158"/>
        <v>0</v>
      </c>
      <c r="N579" s="92">
        <f t="shared" si="158"/>
        <v>0</v>
      </c>
      <c r="O579" s="92">
        <f t="shared" si="158"/>
        <v>0</v>
      </c>
      <c r="P579" s="92">
        <f t="shared" si="158"/>
        <v>0</v>
      </c>
      <c r="Q579" s="84">
        <f t="shared" si="157"/>
        <v>0</v>
      </c>
    </row>
    <row r="580" spans="3:17" hidden="1">
      <c r="C580" s="62">
        <f t="shared" si="159"/>
        <v>0</v>
      </c>
      <c r="D580" s="62">
        <f t="shared" si="159"/>
        <v>0</v>
      </c>
      <c r="E580" s="92">
        <f t="shared" si="158"/>
        <v>0</v>
      </c>
      <c r="F580" s="92">
        <f t="shared" si="158"/>
        <v>0</v>
      </c>
      <c r="G580" s="92">
        <f t="shared" si="158"/>
        <v>0</v>
      </c>
      <c r="H580" s="92">
        <f t="shared" si="158"/>
        <v>0</v>
      </c>
      <c r="I580" s="92">
        <f t="shared" si="158"/>
        <v>0</v>
      </c>
      <c r="J580" s="92">
        <f t="shared" si="158"/>
        <v>0</v>
      </c>
      <c r="K580" s="92">
        <f t="shared" si="158"/>
        <v>0</v>
      </c>
      <c r="L580" s="92">
        <f t="shared" si="158"/>
        <v>0</v>
      </c>
      <c r="M580" s="92">
        <f t="shared" si="158"/>
        <v>0</v>
      </c>
      <c r="N580" s="92">
        <f t="shared" si="158"/>
        <v>0</v>
      </c>
      <c r="O580" s="92">
        <f t="shared" si="158"/>
        <v>0</v>
      </c>
      <c r="P580" s="92">
        <f t="shared" si="158"/>
        <v>0</v>
      </c>
      <c r="Q580" s="84">
        <f t="shared" si="157"/>
        <v>0</v>
      </c>
    </row>
    <row r="581" spans="3:17" hidden="1">
      <c r="C581" s="62">
        <f t="shared" si="159"/>
        <v>0</v>
      </c>
      <c r="D581" s="62">
        <f t="shared" si="159"/>
        <v>0</v>
      </c>
      <c r="E581" s="92">
        <f t="shared" ref="E581:P583" si="160">E40*VLOOKUP($D581,$D$286:$BC$389,$E$546,FALSE)+E40*VLOOKUP(CONCATENATE("Preparació per ",LOWER($D581)),$D$286:$BC$389,$E$546,FALSE)</f>
        <v>0</v>
      </c>
      <c r="F581" s="92">
        <f t="shared" si="160"/>
        <v>0</v>
      </c>
      <c r="G581" s="92">
        <f t="shared" si="160"/>
        <v>0</v>
      </c>
      <c r="H581" s="92">
        <f t="shared" si="160"/>
        <v>0</v>
      </c>
      <c r="I581" s="92">
        <f t="shared" si="160"/>
        <v>0</v>
      </c>
      <c r="J581" s="92">
        <f t="shared" si="160"/>
        <v>0</v>
      </c>
      <c r="K581" s="92">
        <f t="shared" si="160"/>
        <v>0</v>
      </c>
      <c r="L581" s="92">
        <f t="shared" si="160"/>
        <v>0</v>
      </c>
      <c r="M581" s="92">
        <f t="shared" si="160"/>
        <v>0</v>
      </c>
      <c r="N581" s="92">
        <f t="shared" si="160"/>
        <v>0</v>
      </c>
      <c r="O581" s="92">
        <f t="shared" si="160"/>
        <v>0</v>
      </c>
      <c r="P581" s="92">
        <f t="shared" si="160"/>
        <v>0</v>
      </c>
      <c r="Q581" s="84">
        <f t="shared" si="157"/>
        <v>0</v>
      </c>
    </row>
    <row r="582" spans="3:17" hidden="1">
      <c r="C582" s="55" t="str">
        <f t="shared" si="159"/>
        <v>RECOL.LECCIÓ</v>
      </c>
      <c r="D582" s="55" t="str">
        <f t="shared" si="159"/>
        <v>Recol.lecció bledes</v>
      </c>
      <c r="E582" s="93">
        <f t="shared" si="160"/>
        <v>0</v>
      </c>
      <c r="F582" s="93">
        <f t="shared" si="160"/>
        <v>0</v>
      </c>
      <c r="G582" s="93">
        <f t="shared" si="160"/>
        <v>0</v>
      </c>
      <c r="H582" s="93">
        <f t="shared" si="160"/>
        <v>0</v>
      </c>
      <c r="I582" s="93">
        <f t="shared" si="160"/>
        <v>0</v>
      </c>
      <c r="J582" s="93">
        <f t="shared" si="160"/>
        <v>0</v>
      </c>
      <c r="K582" s="93">
        <f t="shared" si="160"/>
        <v>0</v>
      </c>
      <c r="L582" s="93">
        <f t="shared" si="160"/>
        <v>0</v>
      </c>
      <c r="M582" s="93">
        <f t="shared" si="160"/>
        <v>0</v>
      </c>
      <c r="N582" s="93">
        <f t="shared" si="160"/>
        <v>0</v>
      </c>
      <c r="O582" s="93">
        <f t="shared" si="160"/>
        <v>0</v>
      </c>
      <c r="P582" s="93">
        <f t="shared" si="160"/>
        <v>0</v>
      </c>
      <c r="Q582" s="84">
        <f t="shared" si="157"/>
        <v>0</v>
      </c>
    </row>
    <row r="583" spans="3:17" hidden="1">
      <c r="C583" s="55">
        <f t="shared" si="159"/>
        <v>0</v>
      </c>
      <c r="D583" s="55">
        <f t="shared" si="159"/>
        <v>0</v>
      </c>
      <c r="E583" s="93">
        <f t="shared" si="160"/>
        <v>0</v>
      </c>
      <c r="F583" s="93">
        <f t="shared" si="160"/>
        <v>0</v>
      </c>
      <c r="G583" s="93">
        <f t="shared" si="160"/>
        <v>0</v>
      </c>
      <c r="H583" s="93">
        <f t="shared" si="160"/>
        <v>0</v>
      </c>
      <c r="I583" s="93">
        <f t="shared" si="160"/>
        <v>0</v>
      </c>
      <c r="J583" s="93">
        <f t="shared" si="160"/>
        <v>0</v>
      </c>
      <c r="K583" s="93">
        <f t="shared" si="160"/>
        <v>0</v>
      </c>
      <c r="L583" s="93">
        <f t="shared" si="160"/>
        <v>0</v>
      </c>
      <c r="M583" s="93">
        <f t="shared" si="160"/>
        <v>0</v>
      </c>
      <c r="N583" s="93">
        <f t="shared" si="160"/>
        <v>0</v>
      </c>
      <c r="O583" s="93">
        <f t="shared" si="160"/>
        <v>0</v>
      </c>
      <c r="P583" s="93">
        <f t="shared" si="160"/>
        <v>0</v>
      </c>
      <c r="Q583" s="84">
        <f t="shared" si="157"/>
        <v>0</v>
      </c>
    </row>
    <row r="584" spans="3:17" hidden="1">
      <c r="E584" s="84">
        <f>SUM(E549:E583)</f>
        <v>0</v>
      </c>
      <c r="F584" s="84">
        <f t="shared" ref="F584:P584" si="161">SUM(F549:F583)</f>
        <v>0</v>
      </c>
      <c r="G584" s="84">
        <f t="shared" si="161"/>
        <v>0</v>
      </c>
      <c r="H584" s="84">
        <f t="shared" si="161"/>
        <v>0</v>
      </c>
      <c r="I584" s="84">
        <f t="shared" si="161"/>
        <v>0</v>
      </c>
      <c r="J584" s="84">
        <f t="shared" si="161"/>
        <v>0</v>
      </c>
      <c r="K584" s="84">
        <f t="shared" si="161"/>
        <v>0</v>
      </c>
      <c r="L584" s="84">
        <f t="shared" si="161"/>
        <v>0</v>
      </c>
      <c r="M584" s="84">
        <f t="shared" si="161"/>
        <v>0</v>
      </c>
      <c r="N584" s="84">
        <f t="shared" si="161"/>
        <v>0</v>
      </c>
      <c r="O584" s="84">
        <f t="shared" si="161"/>
        <v>0</v>
      </c>
      <c r="P584" s="84">
        <f t="shared" si="161"/>
        <v>0</v>
      </c>
      <c r="Q584" s="5"/>
    </row>
    <row r="585" spans="3:17" hidden="1">
      <c r="E585" s="109" t="e">
        <f>IF(E584=0,NA(),E584)</f>
        <v>#N/A</v>
      </c>
      <c r="F585" s="109" t="e">
        <f t="shared" ref="F585:P585" si="162">IF(F584=0,NA(),F584)</f>
        <v>#N/A</v>
      </c>
      <c r="G585" s="109" t="e">
        <f t="shared" si="162"/>
        <v>#N/A</v>
      </c>
      <c r="H585" s="109" t="e">
        <f t="shared" si="162"/>
        <v>#N/A</v>
      </c>
      <c r="I585" s="109" t="e">
        <f t="shared" si="162"/>
        <v>#N/A</v>
      </c>
      <c r="J585" s="109" t="e">
        <f t="shared" si="162"/>
        <v>#N/A</v>
      </c>
      <c r="K585" s="109" t="e">
        <f t="shared" si="162"/>
        <v>#N/A</v>
      </c>
      <c r="L585" s="109" t="e">
        <f t="shared" si="162"/>
        <v>#N/A</v>
      </c>
      <c r="M585" s="109" t="e">
        <f t="shared" si="162"/>
        <v>#N/A</v>
      </c>
      <c r="N585" s="109" t="e">
        <f t="shared" si="162"/>
        <v>#N/A</v>
      </c>
      <c r="O585" s="109" t="e">
        <f t="shared" si="162"/>
        <v>#N/A</v>
      </c>
      <c r="P585" s="109" t="e">
        <f t="shared" si="162"/>
        <v>#N/A</v>
      </c>
    </row>
    <row r="586" spans="3:17" hidden="1"/>
    <row r="587" spans="3:17" hidden="1"/>
    <row r="588" spans="3:17" hidden="1"/>
    <row r="589" spans="3:17" hidden="1"/>
    <row r="590" spans="3:17" hidden="1"/>
    <row r="591" spans="3:17" hidden="1">
      <c r="D591" s="81" t="str">
        <f>CONCATENATE("Calendari de necessitats de mà d'obra: ",$E$3,"   ",ROUND(SUM(Q595:Q629),2)," hores")</f>
        <v>Calendari de necessitats de mà d'obra: Bledes   0 hores</v>
      </c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</row>
    <row r="592" spans="3:17" hidden="1">
      <c r="D592" s="1"/>
      <c r="F592" s="1"/>
      <c r="G592" s="1"/>
      <c r="Q592" s="5"/>
    </row>
    <row r="593" spans="3:17" hidden="1">
      <c r="Q593" s="5"/>
    </row>
    <row r="594" spans="3:17" hidden="1">
      <c r="E594" t="str">
        <f t="shared" ref="E594:P594" si="163">+E7</f>
        <v xml:space="preserve">gener </v>
      </c>
      <c r="F594" t="str">
        <f t="shared" si="163"/>
        <v>febrer</v>
      </c>
      <c r="G594" t="str">
        <f t="shared" si="163"/>
        <v xml:space="preserve">març </v>
      </c>
      <c r="H594" t="str">
        <f t="shared" si="163"/>
        <v>abril</v>
      </c>
      <c r="I594" t="str">
        <f t="shared" si="163"/>
        <v>maig</v>
      </c>
      <c r="J594" t="str">
        <f t="shared" si="163"/>
        <v>juny</v>
      </c>
      <c r="K594" t="str">
        <f t="shared" si="163"/>
        <v>juliol</v>
      </c>
      <c r="L594" t="str">
        <f t="shared" si="163"/>
        <v>agost</v>
      </c>
      <c r="M594" t="str">
        <f t="shared" si="163"/>
        <v>setembre</v>
      </c>
      <c r="N594" t="str">
        <f t="shared" si="163"/>
        <v>octubre</v>
      </c>
      <c r="O594" t="str">
        <f t="shared" si="163"/>
        <v>novembre</v>
      </c>
      <c r="P594" t="str">
        <f t="shared" si="163"/>
        <v>desembre</v>
      </c>
      <c r="Q594" s="5"/>
    </row>
    <row r="595" spans="3:17" hidden="1">
      <c r="C595" s="51" t="str">
        <f t="shared" ref="C595:D614" si="164">+C8</f>
        <v>PREPARACIÓ DEL SÒL</v>
      </c>
      <c r="D595" s="51" t="str">
        <f t="shared" si="164"/>
        <v>Desbrossat amb discos</v>
      </c>
      <c r="E595" s="72">
        <f t="shared" ref="E595:P610" si="165">E8*VLOOKUP($D595,$D$286:$AV$389,3,FALSE)+E8*VLOOKUP(CONCATENATE("Preparació per ",LOWER($D595)),$D$286:$AV$389,3,FALSE)+E8*VLOOKUP($D595,$D$286:$AV$389,4,FALSE)+E8*VLOOKUP(CONCATENATE("Preparació per ",LOWER($D595)),$D$286:$AV$389,4,FALSE)+E8*VLOOKUP($D595,$D$286:$AV$389,6,FALSE)+E8*VLOOKUP(CONCATENATE("Preparació per ",LOWER($D595)),$D$286:$AV$389,6,FALSE)</f>
        <v>0</v>
      </c>
      <c r="F595" s="72">
        <f t="shared" si="165"/>
        <v>0</v>
      </c>
      <c r="G595" s="72">
        <f t="shared" si="165"/>
        <v>0</v>
      </c>
      <c r="H595" s="72">
        <f t="shared" si="165"/>
        <v>0</v>
      </c>
      <c r="I595" s="72">
        <f t="shared" si="165"/>
        <v>0</v>
      </c>
      <c r="J595" s="72">
        <f t="shared" si="165"/>
        <v>0</v>
      </c>
      <c r="K595" s="72">
        <f t="shared" si="165"/>
        <v>0</v>
      </c>
      <c r="L595" s="72">
        <f t="shared" si="165"/>
        <v>0</v>
      </c>
      <c r="M595" s="72">
        <f t="shared" si="165"/>
        <v>0</v>
      </c>
      <c r="N595" s="72">
        <f t="shared" si="165"/>
        <v>0</v>
      </c>
      <c r="O595" s="72">
        <f t="shared" si="165"/>
        <v>0</v>
      </c>
      <c r="P595" s="72">
        <f t="shared" si="165"/>
        <v>0</v>
      </c>
      <c r="Q595" s="80">
        <f>SUM(E595:P595)</f>
        <v>0</v>
      </c>
    </row>
    <row r="596" spans="3:17" hidden="1">
      <c r="C596" s="51">
        <f t="shared" si="164"/>
        <v>0</v>
      </c>
      <c r="D596" s="51" t="str">
        <f t="shared" si="164"/>
        <v>Subsolat</v>
      </c>
      <c r="E596" s="72">
        <f t="shared" si="165"/>
        <v>0</v>
      </c>
      <c r="F596" s="72">
        <f t="shared" si="165"/>
        <v>0</v>
      </c>
      <c r="G596" s="72">
        <f t="shared" si="165"/>
        <v>0</v>
      </c>
      <c r="H596" s="72">
        <f t="shared" si="165"/>
        <v>0</v>
      </c>
      <c r="I596" s="72">
        <f t="shared" si="165"/>
        <v>0</v>
      </c>
      <c r="J596" s="72">
        <f t="shared" si="165"/>
        <v>0</v>
      </c>
      <c r="K596" s="72">
        <f t="shared" si="165"/>
        <v>0</v>
      </c>
      <c r="L596" s="72">
        <f t="shared" si="165"/>
        <v>0</v>
      </c>
      <c r="M596" s="72">
        <f t="shared" si="165"/>
        <v>0</v>
      </c>
      <c r="N596" s="72">
        <f t="shared" si="165"/>
        <v>0</v>
      </c>
      <c r="O596" s="72">
        <f t="shared" si="165"/>
        <v>0</v>
      </c>
      <c r="P596" s="72">
        <f t="shared" si="165"/>
        <v>0</v>
      </c>
      <c r="Q596" s="80">
        <f t="shared" ref="Q596:Q629" si="166">SUM(E596:P596)</f>
        <v>0</v>
      </c>
    </row>
    <row r="597" spans="3:17" hidden="1">
      <c r="C597" s="51">
        <f t="shared" si="164"/>
        <v>0</v>
      </c>
      <c r="D597" s="51" t="str">
        <f t="shared" si="164"/>
        <v>Estripat</v>
      </c>
      <c r="E597" s="72">
        <f t="shared" si="165"/>
        <v>0</v>
      </c>
      <c r="F597" s="72">
        <f t="shared" si="165"/>
        <v>0</v>
      </c>
      <c r="G597" s="72">
        <f t="shared" si="165"/>
        <v>0</v>
      </c>
      <c r="H597" s="72">
        <f t="shared" si="165"/>
        <v>0</v>
      </c>
      <c r="I597" s="72">
        <f t="shared" si="165"/>
        <v>0</v>
      </c>
      <c r="J597" s="72">
        <f t="shared" si="165"/>
        <v>0</v>
      </c>
      <c r="K597" s="72">
        <f t="shared" si="165"/>
        <v>0</v>
      </c>
      <c r="L597" s="72">
        <f t="shared" si="165"/>
        <v>0</v>
      </c>
      <c r="M597" s="72">
        <f t="shared" si="165"/>
        <v>0</v>
      </c>
      <c r="N597" s="72">
        <f t="shared" si="165"/>
        <v>0</v>
      </c>
      <c r="O597" s="72">
        <f t="shared" si="165"/>
        <v>0</v>
      </c>
      <c r="P597" s="72">
        <f t="shared" si="165"/>
        <v>0</v>
      </c>
      <c r="Q597" s="80">
        <f t="shared" si="166"/>
        <v>0</v>
      </c>
    </row>
    <row r="598" spans="3:17" hidden="1">
      <c r="C598" s="51">
        <f t="shared" si="164"/>
        <v>0</v>
      </c>
      <c r="D598" s="51" t="str">
        <f t="shared" si="164"/>
        <v>Fresat</v>
      </c>
      <c r="E598" s="72">
        <f t="shared" si="165"/>
        <v>0</v>
      </c>
      <c r="F598" s="72">
        <f t="shared" si="165"/>
        <v>0</v>
      </c>
      <c r="G598" s="72">
        <f t="shared" si="165"/>
        <v>0</v>
      </c>
      <c r="H598" s="72">
        <f t="shared" si="165"/>
        <v>0</v>
      </c>
      <c r="I598" s="72">
        <f t="shared" si="165"/>
        <v>0</v>
      </c>
      <c r="J598" s="72">
        <f t="shared" si="165"/>
        <v>0</v>
      </c>
      <c r="K598" s="72">
        <f t="shared" si="165"/>
        <v>0</v>
      </c>
      <c r="L598" s="72">
        <f t="shared" si="165"/>
        <v>0</v>
      </c>
      <c r="M598" s="72">
        <f t="shared" si="165"/>
        <v>0</v>
      </c>
      <c r="N598" s="72">
        <f t="shared" si="165"/>
        <v>0</v>
      </c>
      <c r="O598" s="72">
        <f t="shared" si="165"/>
        <v>0</v>
      </c>
      <c r="P598" s="72">
        <f t="shared" si="165"/>
        <v>0</v>
      </c>
      <c r="Q598" s="80">
        <f t="shared" si="166"/>
        <v>0</v>
      </c>
    </row>
    <row r="599" spans="3:17" hidden="1">
      <c r="C599" s="51">
        <f t="shared" si="164"/>
        <v>0</v>
      </c>
      <c r="D599" s="51">
        <f t="shared" si="164"/>
        <v>0</v>
      </c>
      <c r="E599" s="72">
        <f t="shared" si="165"/>
        <v>0</v>
      </c>
      <c r="F599" s="72">
        <f t="shared" si="165"/>
        <v>0</v>
      </c>
      <c r="G599" s="72">
        <f t="shared" si="165"/>
        <v>0</v>
      </c>
      <c r="H599" s="72">
        <f t="shared" si="165"/>
        <v>0</v>
      </c>
      <c r="I599" s="72">
        <f t="shared" si="165"/>
        <v>0</v>
      </c>
      <c r="J599" s="72">
        <f t="shared" si="165"/>
        <v>0</v>
      </c>
      <c r="K599" s="72">
        <f t="shared" si="165"/>
        <v>0</v>
      </c>
      <c r="L599" s="72">
        <f t="shared" si="165"/>
        <v>0</v>
      </c>
      <c r="M599" s="72">
        <f t="shared" si="165"/>
        <v>0</v>
      </c>
      <c r="N599" s="72">
        <f t="shared" si="165"/>
        <v>0</v>
      </c>
      <c r="O599" s="72">
        <f t="shared" si="165"/>
        <v>0</v>
      </c>
      <c r="P599" s="72">
        <f t="shared" si="165"/>
        <v>0</v>
      </c>
      <c r="Q599" s="80">
        <f t="shared" si="166"/>
        <v>0</v>
      </c>
    </row>
    <row r="600" spans="3:17" hidden="1">
      <c r="C600" s="51">
        <f t="shared" si="164"/>
        <v>0</v>
      </c>
      <c r="D600" s="51">
        <f t="shared" si="164"/>
        <v>0</v>
      </c>
      <c r="E600" s="72">
        <f t="shared" si="165"/>
        <v>0</v>
      </c>
      <c r="F600" s="72">
        <f t="shared" si="165"/>
        <v>0</v>
      </c>
      <c r="G600" s="72">
        <f t="shared" si="165"/>
        <v>0</v>
      </c>
      <c r="H600" s="72">
        <f t="shared" si="165"/>
        <v>0</v>
      </c>
      <c r="I600" s="72">
        <f t="shared" si="165"/>
        <v>0</v>
      </c>
      <c r="J600" s="72">
        <f t="shared" si="165"/>
        <v>0</v>
      </c>
      <c r="K600" s="72">
        <f t="shared" si="165"/>
        <v>0</v>
      </c>
      <c r="L600" s="72">
        <f t="shared" si="165"/>
        <v>0</v>
      </c>
      <c r="M600" s="72">
        <f t="shared" si="165"/>
        <v>0</v>
      </c>
      <c r="N600" s="72">
        <f t="shared" si="165"/>
        <v>0</v>
      </c>
      <c r="O600" s="72">
        <f t="shared" si="165"/>
        <v>0</v>
      </c>
      <c r="P600" s="72">
        <f t="shared" si="165"/>
        <v>0</v>
      </c>
      <c r="Q600" s="80">
        <f t="shared" si="166"/>
        <v>0</v>
      </c>
    </row>
    <row r="601" spans="3:17" hidden="1">
      <c r="C601" s="51">
        <f t="shared" si="164"/>
        <v>0</v>
      </c>
      <c r="D601" s="51">
        <f t="shared" si="164"/>
        <v>0</v>
      </c>
      <c r="E601" s="72">
        <f t="shared" si="165"/>
        <v>0</v>
      </c>
      <c r="F601" s="72">
        <f t="shared" si="165"/>
        <v>0</v>
      </c>
      <c r="G601" s="72">
        <f t="shared" si="165"/>
        <v>0</v>
      </c>
      <c r="H601" s="72">
        <f t="shared" si="165"/>
        <v>0</v>
      </c>
      <c r="I601" s="72">
        <f t="shared" si="165"/>
        <v>0</v>
      </c>
      <c r="J601" s="72">
        <f t="shared" si="165"/>
        <v>0</v>
      </c>
      <c r="K601" s="72">
        <f t="shared" si="165"/>
        <v>0</v>
      </c>
      <c r="L601" s="72">
        <f t="shared" si="165"/>
        <v>0</v>
      </c>
      <c r="M601" s="72">
        <f t="shared" si="165"/>
        <v>0</v>
      </c>
      <c r="N601" s="72">
        <f t="shared" si="165"/>
        <v>0</v>
      </c>
      <c r="O601" s="72">
        <f t="shared" si="165"/>
        <v>0</v>
      </c>
      <c r="P601" s="72">
        <f t="shared" si="165"/>
        <v>0</v>
      </c>
      <c r="Q601" s="80">
        <f t="shared" si="166"/>
        <v>0</v>
      </c>
    </row>
    <row r="602" spans="3:17" hidden="1">
      <c r="C602" s="53" t="str">
        <f t="shared" si="164"/>
        <v>ADOBAT</v>
      </c>
      <c r="D602" s="53" t="str">
        <f t="shared" si="164"/>
        <v>Aplicació de compost (60 t/ha)</v>
      </c>
      <c r="E602" s="73">
        <f t="shared" si="165"/>
        <v>0</v>
      </c>
      <c r="F602" s="73">
        <f t="shared" si="165"/>
        <v>0</v>
      </c>
      <c r="G602" s="73">
        <f t="shared" si="165"/>
        <v>0</v>
      </c>
      <c r="H602" s="73">
        <f t="shared" si="165"/>
        <v>0</v>
      </c>
      <c r="I602" s="73">
        <f t="shared" si="165"/>
        <v>0</v>
      </c>
      <c r="J602" s="73">
        <f t="shared" si="165"/>
        <v>0</v>
      </c>
      <c r="K602" s="73">
        <f t="shared" si="165"/>
        <v>0</v>
      </c>
      <c r="L602" s="73">
        <f t="shared" si="165"/>
        <v>0</v>
      </c>
      <c r="M602" s="73">
        <f t="shared" si="165"/>
        <v>0</v>
      </c>
      <c r="N602" s="73">
        <f t="shared" si="165"/>
        <v>0</v>
      </c>
      <c r="O602" s="73">
        <f t="shared" si="165"/>
        <v>0</v>
      </c>
      <c r="P602" s="73">
        <f t="shared" si="165"/>
        <v>0</v>
      </c>
      <c r="Q602" s="80">
        <f t="shared" si="166"/>
        <v>0</v>
      </c>
    </row>
    <row r="603" spans="3:17" hidden="1">
      <c r="C603" s="53">
        <f t="shared" si="164"/>
        <v>0</v>
      </c>
      <c r="D603" s="53">
        <f t="shared" si="164"/>
        <v>0</v>
      </c>
      <c r="E603" s="73">
        <f t="shared" si="165"/>
        <v>0</v>
      </c>
      <c r="F603" s="73">
        <f t="shared" si="165"/>
        <v>0</v>
      </c>
      <c r="G603" s="73">
        <f t="shared" si="165"/>
        <v>0</v>
      </c>
      <c r="H603" s="73">
        <f t="shared" si="165"/>
        <v>0</v>
      </c>
      <c r="I603" s="73">
        <f t="shared" si="165"/>
        <v>0</v>
      </c>
      <c r="J603" s="73">
        <f t="shared" si="165"/>
        <v>0</v>
      </c>
      <c r="K603" s="73">
        <f t="shared" si="165"/>
        <v>0</v>
      </c>
      <c r="L603" s="73">
        <f t="shared" si="165"/>
        <v>0</v>
      </c>
      <c r="M603" s="73">
        <f t="shared" si="165"/>
        <v>0</v>
      </c>
      <c r="N603" s="73">
        <f t="shared" si="165"/>
        <v>0</v>
      </c>
      <c r="O603" s="73">
        <f t="shared" si="165"/>
        <v>0</v>
      </c>
      <c r="P603" s="73">
        <f t="shared" si="165"/>
        <v>0</v>
      </c>
      <c r="Q603" s="80">
        <f t="shared" si="166"/>
        <v>0</v>
      </c>
    </row>
    <row r="604" spans="3:17" hidden="1">
      <c r="C604" s="53">
        <f t="shared" si="164"/>
        <v>0</v>
      </c>
      <c r="D604" s="53">
        <f t="shared" si="164"/>
        <v>0</v>
      </c>
      <c r="E604" s="73">
        <f t="shared" si="165"/>
        <v>0</v>
      </c>
      <c r="F604" s="73">
        <f t="shared" si="165"/>
        <v>0</v>
      </c>
      <c r="G604" s="73">
        <f t="shared" si="165"/>
        <v>0</v>
      </c>
      <c r="H604" s="73">
        <f t="shared" si="165"/>
        <v>0</v>
      </c>
      <c r="I604" s="73">
        <f t="shared" si="165"/>
        <v>0</v>
      </c>
      <c r="J604" s="73">
        <f t="shared" si="165"/>
        <v>0</v>
      </c>
      <c r="K604" s="73">
        <f t="shared" si="165"/>
        <v>0</v>
      </c>
      <c r="L604" s="73">
        <f t="shared" si="165"/>
        <v>0</v>
      </c>
      <c r="M604" s="73">
        <f t="shared" si="165"/>
        <v>0</v>
      </c>
      <c r="N604" s="73">
        <f t="shared" si="165"/>
        <v>0</v>
      </c>
      <c r="O604" s="73">
        <f t="shared" si="165"/>
        <v>0</v>
      </c>
      <c r="P604" s="73">
        <f t="shared" si="165"/>
        <v>0</v>
      </c>
      <c r="Q604" s="80">
        <f t="shared" si="166"/>
        <v>0</v>
      </c>
    </row>
    <row r="605" spans="3:17" hidden="1">
      <c r="C605" s="53">
        <f t="shared" si="164"/>
        <v>0</v>
      </c>
      <c r="D605" s="53">
        <f t="shared" si="164"/>
        <v>0</v>
      </c>
      <c r="E605" s="73">
        <f t="shared" si="165"/>
        <v>0</v>
      </c>
      <c r="F605" s="73">
        <f t="shared" si="165"/>
        <v>0</v>
      </c>
      <c r="G605" s="73">
        <f t="shared" si="165"/>
        <v>0</v>
      </c>
      <c r="H605" s="73">
        <f t="shared" si="165"/>
        <v>0</v>
      </c>
      <c r="I605" s="73">
        <f t="shared" si="165"/>
        <v>0</v>
      </c>
      <c r="J605" s="73">
        <f t="shared" si="165"/>
        <v>0</v>
      </c>
      <c r="K605" s="73">
        <f t="shared" si="165"/>
        <v>0</v>
      </c>
      <c r="L605" s="73">
        <f t="shared" si="165"/>
        <v>0</v>
      </c>
      <c r="M605" s="73">
        <f t="shared" si="165"/>
        <v>0</v>
      </c>
      <c r="N605" s="73">
        <f t="shared" si="165"/>
        <v>0</v>
      </c>
      <c r="O605" s="73">
        <f t="shared" si="165"/>
        <v>0</v>
      </c>
      <c r="P605" s="73">
        <f t="shared" si="165"/>
        <v>0</v>
      </c>
      <c r="Q605" s="80">
        <f t="shared" si="166"/>
        <v>0</v>
      </c>
    </row>
    <row r="606" spans="3:17" hidden="1">
      <c r="C606" s="56" t="str">
        <f t="shared" si="164"/>
        <v>PLANTACIÓ</v>
      </c>
      <c r="D606" s="56" t="str">
        <f t="shared" si="164"/>
        <v>Plantació manual bleda</v>
      </c>
      <c r="E606" s="74">
        <f t="shared" si="165"/>
        <v>0</v>
      </c>
      <c r="F606" s="74">
        <f t="shared" si="165"/>
        <v>0</v>
      </c>
      <c r="G606" s="74">
        <f t="shared" si="165"/>
        <v>0</v>
      </c>
      <c r="H606" s="74">
        <f t="shared" si="165"/>
        <v>0</v>
      </c>
      <c r="I606" s="74">
        <f t="shared" si="165"/>
        <v>0</v>
      </c>
      <c r="J606" s="74">
        <f t="shared" si="165"/>
        <v>0</v>
      </c>
      <c r="K606" s="74">
        <f t="shared" si="165"/>
        <v>0</v>
      </c>
      <c r="L606" s="74">
        <f t="shared" si="165"/>
        <v>0</v>
      </c>
      <c r="M606" s="74">
        <f t="shared" si="165"/>
        <v>0</v>
      </c>
      <c r="N606" s="74">
        <f t="shared" si="165"/>
        <v>0</v>
      </c>
      <c r="O606" s="74">
        <f t="shared" si="165"/>
        <v>0</v>
      </c>
      <c r="P606" s="74">
        <f t="shared" si="165"/>
        <v>0</v>
      </c>
      <c r="Q606" s="80">
        <f t="shared" si="166"/>
        <v>0</v>
      </c>
    </row>
    <row r="607" spans="3:17" hidden="1">
      <c r="C607" s="56">
        <f t="shared" si="164"/>
        <v>0</v>
      </c>
      <c r="D607" s="56">
        <f t="shared" si="164"/>
        <v>0</v>
      </c>
      <c r="E607" s="74">
        <f t="shared" si="165"/>
        <v>0</v>
      </c>
      <c r="F607" s="74">
        <f t="shared" si="165"/>
        <v>0</v>
      </c>
      <c r="G607" s="74">
        <f t="shared" si="165"/>
        <v>0</v>
      </c>
      <c r="H607" s="74">
        <f t="shared" si="165"/>
        <v>0</v>
      </c>
      <c r="I607" s="74">
        <f t="shared" si="165"/>
        <v>0</v>
      </c>
      <c r="J607" s="74">
        <f t="shared" si="165"/>
        <v>0</v>
      </c>
      <c r="K607" s="74">
        <f t="shared" si="165"/>
        <v>0</v>
      </c>
      <c r="L607" s="74">
        <f t="shared" si="165"/>
        <v>0</v>
      </c>
      <c r="M607" s="74">
        <f t="shared" si="165"/>
        <v>0</v>
      </c>
      <c r="N607" s="74">
        <f t="shared" si="165"/>
        <v>0</v>
      </c>
      <c r="O607" s="74">
        <f t="shared" si="165"/>
        <v>0</v>
      </c>
      <c r="P607" s="74">
        <f t="shared" si="165"/>
        <v>0</v>
      </c>
      <c r="Q607" s="80">
        <f t="shared" si="166"/>
        <v>0</v>
      </c>
    </row>
    <row r="608" spans="3:17" hidden="1">
      <c r="C608" s="56">
        <f t="shared" si="164"/>
        <v>0</v>
      </c>
      <c r="D608" s="56">
        <f t="shared" si="164"/>
        <v>0</v>
      </c>
      <c r="E608" s="74">
        <f t="shared" si="165"/>
        <v>0</v>
      </c>
      <c r="F608" s="74">
        <f t="shared" si="165"/>
        <v>0</v>
      </c>
      <c r="G608" s="74">
        <f t="shared" si="165"/>
        <v>0</v>
      </c>
      <c r="H608" s="74">
        <f t="shared" si="165"/>
        <v>0</v>
      </c>
      <c r="I608" s="74">
        <f t="shared" si="165"/>
        <v>0</v>
      </c>
      <c r="J608" s="74">
        <f t="shared" si="165"/>
        <v>0</v>
      </c>
      <c r="K608" s="74">
        <f t="shared" si="165"/>
        <v>0</v>
      </c>
      <c r="L608" s="74">
        <f t="shared" si="165"/>
        <v>0</v>
      </c>
      <c r="M608" s="74">
        <f t="shared" si="165"/>
        <v>0</v>
      </c>
      <c r="N608" s="74">
        <f t="shared" si="165"/>
        <v>0</v>
      </c>
      <c r="O608" s="74">
        <f t="shared" si="165"/>
        <v>0</v>
      </c>
      <c r="P608" s="74">
        <f t="shared" si="165"/>
        <v>0</v>
      </c>
      <c r="Q608" s="80">
        <f t="shared" si="166"/>
        <v>0</v>
      </c>
    </row>
    <row r="609" spans="3:17" hidden="1">
      <c r="C609" s="56">
        <f t="shared" si="164"/>
        <v>0</v>
      </c>
      <c r="D609" s="56">
        <f t="shared" si="164"/>
        <v>0</v>
      </c>
      <c r="E609" s="74">
        <f t="shared" si="165"/>
        <v>0</v>
      </c>
      <c r="F609" s="74">
        <f t="shared" si="165"/>
        <v>0</v>
      </c>
      <c r="G609" s="74">
        <f t="shared" si="165"/>
        <v>0</v>
      </c>
      <c r="H609" s="74">
        <f t="shared" si="165"/>
        <v>0</v>
      </c>
      <c r="I609" s="74">
        <f t="shared" si="165"/>
        <v>0</v>
      </c>
      <c r="J609" s="74">
        <f t="shared" si="165"/>
        <v>0</v>
      </c>
      <c r="K609" s="74">
        <f t="shared" si="165"/>
        <v>0</v>
      </c>
      <c r="L609" s="74">
        <f t="shared" si="165"/>
        <v>0</v>
      </c>
      <c r="M609" s="74">
        <f t="shared" si="165"/>
        <v>0</v>
      </c>
      <c r="N609" s="74">
        <f t="shared" si="165"/>
        <v>0</v>
      </c>
      <c r="O609" s="74">
        <f t="shared" si="165"/>
        <v>0</v>
      </c>
      <c r="P609" s="74">
        <f t="shared" si="165"/>
        <v>0</v>
      </c>
      <c r="Q609" s="80">
        <f t="shared" si="166"/>
        <v>0</v>
      </c>
    </row>
    <row r="610" spans="3:17" hidden="1">
      <c r="C610" s="58" t="str">
        <f t="shared" si="164"/>
        <v>REG</v>
      </c>
      <c r="D610" s="58" t="str">
        <f t="shared" si="164"/>
        <v>Instal.lació sistema de reg amb cinta (1,6 m per m2)</v>
      </c>
      <c r="E610" s="75">
        <f t="shared" si="165"/>
        <v>0</v>
      </c>
      <c r="F610" s="75">
        <f t="shared" si="165"/>
        <v>0</v>
      </c>
      <c r="G610" s="75">
        <f t="shared" si="165"/>
        <v>0</v>
      </c>
      <c r="H610" s="75">
        <f t="shared" si="165"/>
        <v>0</v>
      </c>
      <c r="I610" s="75">
        <f t="shared" si="165"/>
        <v>0</v>
      </c>
      <c r="J610" s="75">
        <f t="shared" si="165"/>
        <v>0</v>
      </c>
      <c r="K610" s="75">
        <f t="shared" si="165"/>
        <v>0</v>
      </c>
      <c r="L610" s="75">
        <f t="shared" si="165"/>
        <v>0</v>
      </c>
      <c r="M610" s="75">
        <f t="shared" si="165"/>
        <v>0</v>
      </c>
      <c r="N610" s="75">
        <f t="shared" si="165"/>
        <v>0</v>
      </c>
      <c r="O610" s="75">
        <f t="shared" si="165"/>
        <v>0</v>
      </c>
      <c r="P610" s="75">
        <f t="shared" si="165"/>
        <v>0</v>
      </c>
      <c r="Q610" s="80">
        <f t="shared" si="166"/>
        <v>0</v>
      </c>
    </row>
    <row r="611" spans="3:17" hidden="1">
      <c r="C611" s="58">
        <f t="shared" si="164"/>
        <v>0</v>
      </c>
      <c r="D611" s="58" t="str">
        <f t="shared" si="164"/>
        <v>Reg (L/m2)</v>
      </c>
      <c r="E611" s="75">
        <f t="shared" ref="E611:P626" si="167">E24*VLOOKUP($D611,$D$286:$AV$389,3,FALSE)+E24*VLOOKUP(CONCATENATE("Preparació per ",LOWER($D611)),$D$286:$AV$389,3,FALSE)+E24*VLOOKUP($D611,$D$286:$AV$389,4,FALSE)+E24*VLOOKUP(CONCATENATE("Preparació per ",LOWER($D611)),$D$286:$AV$389,4,FALSE)+E24*VLOOKUP($D611,$D$286:$AV$389,6,FALSE)+E24*VLOOKUP(CONCATENATE("Preparació per ",LOWER($D611)),$D$286:$AV$389,6,FALSE)</f>
        <v>0</v>
      </c>
      <c r="F611" s="75">
        <f t="shared" si="167"/>
        <v>0</v>
      </c>
      <c r="G611" s="75">
        <f t="shared" si="167"/>
        <v>0</v>
      </c>
      <c r="H611" s="75">
        <f t="shared" si="167"/>
        <v>0</v>
      </c>
      <c r="I611" s="75">
        <f t="shared" si="167"/>
        <v>0</v>
      </c>
      <c r="J611" s="75">
        <f t="shared" si="167"/>
        <v>0</v>
      </c>
      <c r="K611" s="75">
        <f t="shared" si="167"/>
        <v>0</v>
      </c>
      <c r="L611" s="75">
        <f t="shared" si="167"/>
        <v>0</v>
      </c>
      <c r="M611" s="75">
        <f t="shared" si="167"/>
        <v>0</v>
      </c>
      <c r="N611" s="75">
        <f t="shared" si="167"/>
        <v>0</v>
      </c>
      <c r="O611" s="75">
        <f t="shared" si="167"/>
        <v>0</v>
      </c>
      <c r="P611" s="75">
        <f t="shared" si="167"/>
        <v>0</v>
      </c>
      <c r="Q611" s="80">
        <f t="shared" si="166"/>
        <v>0</v>
      </c>
    </row>
    <row r="612" spans="3:17" hidden="1">
      <c r="C612" s="58">
        <f t="shared" si="164"/>
        <v>0</v>
      </c>
      <c r="D612" s="58" t="str">
        <f t="shared" si="164"/>
        <v>Desinstal.lació sistema de reg amb cinta</v>
      </c>
      <c r="E612" s="75">
        <f t="shared" si="167"/>
        <v>0</v>
      </c>
      <c r="F612" s="75">
        <f t="shared" si="167"/>
        <v>0</v>
      </c>
      <c r="G612" s="75">
        <f t="shared" si="167"/>
        <v>0</v>
      </c>
      <c r="H612" s="75">
        <f t="shared" si="167"/>
        <v>0</v>
      </c>
      <c r="I612" s="75">
        <f t="shared" si="167"/>
        <v>0</v>
      </c>
      <c r="J612" s="75">
        <f t="shared" si="167"/>
        <v>0</v>
      </c>
      <c r="K612" s="75">
        <f t="shared" si="167"/>
        <v>0</v>
      </c>
      <c r="L612" s="75">
        <f t="shared" si="167"/>
        <v>0</v>
      </c>
      <c r="M612" s="75">
        <f t="shared" si="167"/>
        <v>0</v>
      </c>
      <c r="N612" s="75">
        <f t="shared" si="167"/>
        <v>0</v>
      </c>
      <c r="O612" s="75">
        <f t="shared" si="167"/>
        <v>0</v>
      </c>
      <c r="P612" s="75">
        <f t="shared" si="167"/>
        <v>0</v>
      </c>
      <c r="Q612" s="80">
        <f t="shared" si="166"/>
        <v>0</v>
      </c>
    </row>
    <row r="613" spans="3:17" hidden="1">
      <c r="C613" s="58">
        <f t="shared" si="164"/>
        <v>0</v>
      </c>
      <c r="D613" s="58">
        <f t="shared" si="164"/>
        <v>0</v>
      </c>
      <c r="E613" s="75">
        <f t="shared" si="167"/>
        <v>0</v>
      </c>
      <c r="F613" s="75">
        <f t="shared" si="167"/>
        <v>0</v>
      </c>
      <c r="G613" s="75">
        <f t="shared" si="167"/>
        <v>0</v>
      </c>
      <c r="H613" s="75">
        <f t="shared" si="167"/>
        <v>0</v>
      </c>
      <c r="I613" s="75">
        <f t="shared" si="167"/>
        <v>0</v>
      </c>
      <c r="J613" s="75">
        <f t="shared" si="167"/>
        <v>0</v>
      </c>
      <c r="K613" s="75">
        <f t="shared" si="167"/>
        <v>0</v>
      </c>
      <c r="L613" s="75">
        <f t="shared" si="167"/>
        <v>0</v>
      </c>
      <c r="M613" s="75">
        <f t="shared" si="167"/>
        <v>0</v>
      </c>
      <c r="N613" s="75">
        <f t="shared" si="167"/>
        <v>0</v>
      </c>
      <c r="O613" s="75">
        <f t="shared" si="167"/>
        <v>0</v>
      </c>
      <c r="P613" s="75">
        <f t="shared" si="167"/>
        <v>0</v>
      </c>
      <c r="Q613" s="80">
        <f t="shared" si="166"/>
        <v>0</v>
      </c>
    </row>
    <row r="614" spans="3:17" hidden="1">
      <c r="C614" s="49" t="str">
        <f t="shared" si="164"/>
        <v>TRACTAMENTS</v>
      </c>
      <c r="D614" s="49" t="str">
        <f t="shared" si="164"/>
        <v>Tractament Bacillus + retenol +purí ortiga amb tractor i braços</v>
      </c>
      <c r="E614" s="76">
        <f t="shared" si="167"/>
        <v>0</v>
      </c>
      <c r="F614" s="76">
        <f t="shared" si="167"/>
        <v>0</v>
      </c>
      <c r="G614" s="76">
        <f t="shared" si="167"/>
        <v>0</v>
      </c>
      <c r="H614" s="76">
        <f t="shared" si="167"/>
        <v>0</v>
      </c>
      <c r="I614" s="76">
        <f t="shared" si="167"/>
        <v>0</v>
      </c>
      <c r="J614" s="76">
        <f t="shared" si="167"/>
        <v>0</v>
      </c>
      <c r="K614" s="76">
        <f t="shared" si="167"/>
        <v>0</v>
      </c>
      <c r="L614" s="76">
        <f t="shared" si="167"/>
        <v>0</v>
      </c>
      <c r="M614" s="76">
        <f t="shared" si="167"/>
        <v>0</v>
      </c>
      <c r="N614" s="76">
        <f t="shared" si="167"/>
        <v>0</v>
      </c>
      <c r="O614" s="76">
        <f t="shared" si="167"/>
        <v>0</v>
      </c>
      <c r="P614" s="76">
        <f t="shared" si="167"/>
        <v>0</v>
      </c>
      <c r="Q614" s="80">
        <f t="shared" si="166"/>
        <v>0</v>
      </c>
    </row>
    <row r="615" spans="3:17" hidden="1">
      <c r="C615" s="49">
        <f t="shared" ref="C615:D629" si="168">+C28</f>
        <v>0</v>
      </c>
      <c r="D615" s="49" t="str">
        <f t="shared" si="168"/>
        <v>Tractament Bacillus + retenol +purí ortiga amb bota i 2 persones</v>
      </c>
      <c r="E615" s="76">
        <f t="shared" si="167"/>
        <v>0</v>
      </c>
      <c r="F615" s="76">
        <f t="shared" si="167"/>
        <v>0</v>
      </c>
      <c r="G615" s="76">
        <f t="shared" si="167"/>
        <v>0</v>
      </c>
      <c r="H615" s="76">
        <f t="shared" si="167"/>
        <v>0</v>
      </c>
      <c r="I615" s="76">
        <f t="shared" si="167"/>
        <v>0</v>
      </c>
      <c r="J615" s="76">
        <f t="shared" si="167"/>
        <v>0</v>
      </c>
      <c r="K615" s="76">
        <f t="shared" si="167"/>
        <v>0</v>
      </c>
      <c r="L615" s="76">
        <f t="shared" si="167"/>
        <v>0</v>
      </c>
      <c r="M615" s="76">
        <f t="shared" si="167"/>
        <v>0</v>
      </c>
      <c r="N615" s="76">
        <f t="shared" si="167"/>
        <v>0</v>
      </c>
      <c r="O615" s="76">
        <f t="shared" si="167"/>
        <v>0</v>
      </c>
      <c r="P615" s="76">
        <f t="shared" si="167"/>
        <v>0</v>
      </c>
      <c r="Q615" s="80">
        <f t="shared" si="166"/>
        <v>0</v>
      </c>
    </row>
    <row r="616" spans="3:17" hidden="1">
      <c r="C616" s="49">
        <f t="shared" si="168"/>
        <v>0</v>
      </c>
      <c r="D616" s="49" t="str">
        <f t="shared" si="168"/>
        <v>Tractament Llimacs (Ferramol)</v>
      </c>
      <c r="E616" s="76">
        <f t="shared" si="167"/>
        <v>0</v>
      </c>
      <c r="F616" s="76">
        <f t="shared" si="167"/>
        <v>0</v>
      </c>
      <c r="G616" s="76">
        <f t="shared" si="167"/>
        <v>0</v>
      </c>
      <c r="H616" s="76">
        <f t="shared" si="167"/>
        <v>0</v>
      </c>
      <c r="I616" s="76">
        <f t="shared" si="167"/>
        <v>0</v>
      </c>
      <c r="J616" s="76">
        <f t="shared" si="167"/>
        <v>0</v>
      </c>
      <c r="K616" s="76">
        <f t="shared" si="167"/>
        <v>0</v>
      </c>
      <c r="L616" s="76">
        <f t="shared" si="167"/>
        <v>0</v>
      </c>
      <c r="M616" s="76">
        <f t="shared" si="167"/>
        <v>0</v>
      </c>
      <c r="N616" s="76">
        <f t="shared" si="167"/>
        <v>0</v>
      </c>
      <c r="O616" s="76">
        <f t="shared" si="167"/>
        <v>0</v>
      </c>
      <c r="P616" s="76">
        <f t="shared" si="167"/>
        <v>0</v>
      </c>
      <c r="Q616" s="80">
        <f t="shared" si="166"/>
        <v>0</v>
      </c>
    </row>
    <row r="617" spans="3:17" hidden="1">
      <c r="C617" s="49">
        <f t="shared" si="168"/>
        <v>0</v>
      </c>
      <c r="D617" s="49">
        <f t="shared" si="168"/>
        <v>0</v>
      </c>
      <c r="E617" s="76">
        <f t="shared" si="167"/>
        <v>0</v>
      </c>
      <c r="F617" s="76">
        <f t="shared" si="167"/>
        <v>0</v>
      </c>
      <c r="G617" s="76">
        <f t="shared" si="167"/>
        <v>0</v>
      </c>
      <c r="H617" s="76">
        <f t="shared" si="167"/>
        <v>0</v>
      </c>
      <c r="I617" s="76">
        <f t="shared" si="167"/>
        <v>0</v>
      </c>
      <c r="J617" s="76">
        <f t="shared" si="167"/>
        <v>0</v>
      </c>
      <c r="K617" s="76">
        <f t="shared" si="167"/>
        <v>0</v>
      </c>
      <c r="L617" s="76">
        <f t="shared" si="167"/>
        <v>0</v>
      </c>
      <c r="M617" s="76">
        <f t="shared" si="167"/>
        <v>0</v>
      </c>
      <c r="N617" s="76">
        <f t="shared" si="167"/>
        <v>0</v>
      </c>
      <c r="O617" s="76">
        <f t="shared" si="167"/>
        <v>0</v>
      </c>
      <c r="P617" s="76">
        <f t="shared" si="167"/>
        <v>0</v>
      </c>
      <c r="Q617" s="80">
        <f t="shared" si="166"/>
        <v>0</v>
      </c>
    </row>
    <row r="618" spans="3:17" hidden="1">
      <c r="C618" s="49">
        <f t="shared" si="168"/>
        <v>0</v>
      </c>
      <c r="D618" s="49">
        <f t="shared" si="168"/>
        <v>0</v>
      </c>
      <c r="E618" s="76">
        <f t="shared" si="167"/>
        <v>0</v>
      </c>
      <c r="F618" s="76">
        <f t="shared" si="167"/>
        <v>0</v>
      </c>
      <c r="G618" s="76">
        <f t="shared" si="167"/>
        <v>0</v>
      </c>
      <c r="H618" s="76">
        <f t="shared" si="167"/>
        <v>0</v>
      </c>
      <c r="I618" s="76">
        <f t="shared" si="167"/>
        <v>0</v>
      </c>
      <c r="J618" s="76">
        <f t="shared" si="167"/>
        <v>0</v>
      </c>
      <c r="K618" s="76">
        <f t="shared" si="167"/>
        <v>0</v>
      </c>
      <c r="L618" s="76">
        <f t="shared" si="167"/>
        <v>0</v>
      </c>
      <c r="M618" s="76">
        <f t="shared" si="167"/>
        <v>0</v>
      </c>
      <c r="N618" s="76">
        <f t="shared" si="167"/>
        <v>0</v>
      </c>
      <c r="O618" s="76">
        <f t="shared" si="167"/>
        <v>0</v>
      </c>
      <c r="P618" s="76">
        <f t="shared" si="167"/>
        <v>0</v>
      </c>
      <c r="Q618" s="80">
        <f t="shared" si="166"/>
        <v>0</v>
      </c>
    </row>
    <row r="619" spans="3:17" hidden="1">
      <c r="C619" s="60" t="str">
        <f t="shared" si="168"/>
        <v>DESHERBAT</v>
      </c>
      <c r="D619" s="60" t="str">
        <f t="shared" si="168"/>
        <v>Desherbat amb motocultor</v>
      </c>
      <c r="E619" s="77">
        <f t="shared" si="167"/>
        <v>0</v>
      </c>
      <c r="F619" s="77">
        <f t="shared" si="167"/>
        <v>0</v>
      </c>
      <c r="G619" s="77">
        <f t="shared" si="167"/>
        <v>0</v>
      </c>
      <c r="H619" s="77">
        <f t="shared" si="167"/>
        <v>0</v>
      </c>
      <c r="I619" s="77">
        <f t="shared" si="167"/>
        <v>0</v>
      </c>
      <c r="J619" s="77">
        <f t="shared" si="167"/>
        <v>0</v>
      </c>
      <c r="K619" s="77">
        <f t="shared" si="167"/>
        <v>0</v>
      </c>
      <c r="L619" s="77">
        <f t="shared" si="167"/>
        <v>0</v>
      </c>
      <c r="M619" s="77">
        <f t="shared" si="167"/>
        <v>0</v>
      </c>
      <c r="N619" s="77">
        <f t="shared" si="167"/>
        <v>0</v>
      </c>
      <c r="O619" s="77">
        <f t="shared" si="167"/>
        <v>0</v>
      </c>
      <c r="P619" s="77">
        <f t="shared" si="167"/>
        <v>0</v>
      </c>
      <c r="Q619" s="80">
        <f t="shared" si="166"/>
        <v>0</v>
      </c>
    </row>
    <row r="620" spans="3:17" hidden="1">
      <c r="C620" s="60">
        <f t="shared" si="168"/>
        <v>0</v>
      </c>
      <c r="D620" s="60" t="str">
        <f t="shared" si="168"/>
        <v>Desherbat manual 6,5h/1.000  m2</v>
      </c>
      <c r="E620" s="77">
        <f t="shared" si="167"/>
        <v>0</v>
      </c>
      <c r="F620" s="77">
        <f t="shared" si="167"/>
        <v>0</v>
      </c>
      <c r="G620" s="77">
        <f t="shared" si="167"/>
        <v>0</v>
      </c>
      <c r="H620" s="77">
        <f t="shared" si="167"/>
        <v>0</v>
      </c>
      <c r="I620" s="77">
        <f t="shared" si="167"/>
        <v>0</v>
      </c>
      <c r="J620" s="77">
        <f t="shared" si="167"/>
        <v>0</v>
      </c>
      <c r="K620" s="77">
        <f t="shared" si="167"/>
        <v>0</v>
      </c>
      <c r="L620" s="77">
        <f t="shared" si="167"/>
        <v>0</v>
      </c>
      <c r="M620" s="77">
        <f t="shared" si="167"/>
        <v>0</v>
      </c>
      <c r="N620" s="77">
        <f t="shared" si="167"/>
        <v>0</v>
      </c>
      <c r="O620" s="77">
        <f t="shared" si="167"/>
        <v>0</v>
      </c>
      <c r="P620" s="77">
        <f t="shared" si="167"/>
        <v>0</v>
      </c>
      <c r="Q620" s="80">
        <f t="shared" si="166"/>
        <v>0</v>
      </c>
    </row>
    <row r="621" spans="3:17" hidden="1">
      <c r="C621" s="60">
        <f t="shared" si="168"/>
        <v>0</v>
      </c>
      <c r="D621" s="60">
        <f t="shared" si="168"/>
        <v>0</v>
      </c>
      <c r="E621" s="77">
        <f t="shared" si="167"/>
        <v>0</v>
      </c>
      <c r="F621" s="77">
        <f t="shared" si="167"/>
        <v>0</v>
      </c>
      <c r="G621" s="77">
        <f t="shared" si="167"/>
        <v>0</v>
      </c>
      <c r="H621" s="77">
        <f t="shared" si="167"/>
        <v>0</v>
      </c>
      <c r="I621" s="77">
        <f t="shared" si="167"/>
        <v>0</v>
      </c>
      <c r="J621" s="77">
        <f t="shared" si="167"/>
        <v>0</v>
      </c>
      <c r="K621" s="77">
        <f t="shared" si="167"/>
        <v>0</v>
      </c>
      <c r="L621" s="77">
        <f t="shared" si="167"/>
        <v>0</v>
      </c>
      <c r="M621" s="77">
        <f t="shared" si="167"/>
        <v>0</v>
      </c>
      <c r="N621" s="77">
        <f t="shared" si="167"/>
        <v>0</v>
      </c>
      <c r="O621" s="77">
        <f t="shared" si="167"/>
        <v>0</v>
      </c>
      <c r="P621" s="77">
        <f t="shared" si="167"/>
        <v>0</v>
      </c>
      <c r="Q621" s="80">
        <f t="shared" si="166"/>
        <v>0</v>
      </c>
    </row>
    <row r="622" spans="3:17" hidden="1">
      <c r="C622" s="60">
        <f t="shared" si="168"/>
        <v>0</v>
      </c>
      <c r="D622" s="60">
        <f t="shared" si="168"/>
        <v>0</v>
      </c>
      <c r="E622" s="77">
        <f t="shared" si="167"/>
        <v>0</v>
      </c>
      <c r="F622" s="77">
        <f t="shared" si="167"/>
        <v>0</v>
      </c>
      <c r="G622" s="77">
        <f t="shared" si="167"/>
        <v>0</v>
      </c>
      <c r="H622" s="77">
        <f t="shared" si="167"/>
        <v>0</v>
      </c>
      <c r="I622" s="77">
        <f t="shared" si="167"/>
        <v>0</v>
      </c>
      <c r="J622" s="77">
        <f t="shared" si="167"/>
        <v>0</v>
      </c>
      <c r="K622" s="77">
        <f t="shared" si="167"/>
        <v>0</v>
      </c>
      <c r="L622" s="77">
        <f t="shared" si="167"/>
        <v>0</v>
      </c>
      <c r="M622" s="77">
        <f t="shared" si="167"/>
        <v>0</v>
      </c>
      <c r="N622" s="77">
        <f t="shared" si="167"/>
        <v>0</v>
      </c>
      <c r="O622" s="77">
        <f t="shared" si="167"/>
        <v>0</v>
      </c>
      <c r="P622" s="77">
        <f t="shared" si="167"/>
        <v>0</v>
      </c>
      <c r="Q622" s="80">
        <f t="shared" si="166"/>
        <v>0</v>
      </c>
    </row>
    <row r="623" spans="3:17" hidden="1">
      <c r="C623" s="62" t="str">
        <f t="shared" si="168"/>
        <v>ALTRES OPERACIONS ESPECÍFIQUES</v>
      </c>
      <c r="D623" s="62" t="str">
        <f t="shared" si="168"/>
        <v>Renda de la terra</v>
      </c>
      <c r="E623" s="78">
        <f t="shared" si="167"/>
        <v>0</v>
      </c>
      <c r="F623" s="78">
        <f t="shared" si="167"/>
        <v>0</v>
      </c>
      <c r="G623" s="78">
        <f t="shared" si="167"/>
        <v>0</v>
      </c>
      <c r="H623" s="78">
        <f t="shared" si="167"/>
        <v>0</v>
      </c>
      <c r="I623" s="78">
        <f t="shared" si="167"/>
        <v>0</v>
      </c>
      <c r="J623" s="78">
        <f t="shared" si="167"/>
        <v>0</v>
      </c>
      <c r="K623" s="78">
        <f t="shared" si="167"/>
        <v>0</v>
      </c>
      <c r="L623" s="78">
        <f t="shared" si="167"/>
        <v>0</v>
      </c>
      <c r="M623" s="78">
        <f t="shared" si="167"/>
        <v>0</v>
      </c>
      <c r="N623" s="78">
        <f t="shared" si="167"/>
        <v>0</v>
      </c>
      <c r="O623" s="78">
        <f t="shared" si="167"/>
        <v>0</v>
      </c>
      <c r="P623" s="78">
        <f t="shared" si="167"/>
        <v>0</v>
      </c>
      <c r="Q623" s="80">
        <f t="shared" si="166"/>
        <v>0</v>
      </c>
    </row>
    <row r="624" spans="3:17" hidden="1">
      <c r="C624" s="62">
        <f t="shared" si="168"/>
        <v>0</v>
      </c>
      <c r="D624" s="62">
        <f t="shared" si="168"/>
        <v>0</v>
      </c>
      <c r="E624" s="78">
        <f t="shared" si="167"/>
        <v>0</v>
      </c>
      <c r="F624" s="78">
        <f t="shared" si="167"/>
        <v>0</v>
      </c>
      <c r="G624" s="78">
        <f t="shared" si="167"/>
        <v>0</v>
      </c>
      <c r="H624" s="78">
        <f t="shared" si="167"/>
        <v>0</v>
      </c>
      <c r="I624" s="78">
        <f t="shared" si="167"/>
        <v>0</v>
      </c>
      <c r="J624" s="78">
        <f t="shared" si="167"/>
        <v>0</v>
      </c>
      <c r="K624" s="78">
        <f t="shared" si="167"/>
        <v>0</v>
      </c>
      <c r="L624" s="78">
        <f t="shared" si="167"/>
        <v>0</v>
      </c>
      <c r="M624" s="78">
        <f t="shared" si="167"/>
        <v>0</v>
      </c>
      <c r="N624" s="78">
        <f t="shared" si="167"/>
        <v>0</v>
      </c>
      <c r="O624" s="78">
        <f t="shared" si="167"/>
        <v>0</v>
      </c>
      <c r="P624" s="78">
        <f t="shared" si="167"/>
        <v>0</v>
      </c>
      <c r="Q624" s="80">
        <f t="shared" si="166"/>
        <v>0</v>
      </c>
    </row>
    <row r="625" spans="3:17" hidden="1">
      <c r="C625" s="62">
        <f t="shared" si="168"/>
        <v>0</v>
      </c>
      <c r="D625" s="62">
        <f t="shared" si="168"/>
        <v>0</v>
      </c>
      <c r="E625" s="78">
        <f t="shared" si="167"/>
        <v>0</v>
      </c>
      <c r="F625" s="78">
        <f t="shared" si="167"/>
        <v>0</v>
      </c>
      <c r="G625" s="78">
        <f t="shared" si="167"/>
        <v>0</v>
      </c>
      <c r="H625" s="78">
        <f t="shared" si="167"/>
        <v>0</v>
      </c>
      <c r="I625" s="78">
        <f t="shared" si="167"/>
        <v>0</v>
      </c>
      <c r="J625" s="78">
        <f t="shared" si="167"/>
        <v>0</v>
      </c>
      <c r="K625" s="78">
        <f t="shared" si="167"/>
        <v>0</v>
      </c>
      <c r="L625" s="78">
        <f t="shared" si="167"/>
        <v>0</v>
      </c>
      <c r="M625" s="78">
        <f t="shared" si="167"/>
        <v>0</v>
      </c>
      <c r="N625" s="78">
        <f t="shared" si="167"/>
        <v>0</v>
      </c>
      <c r="O625" s="78">
        <f t="shared" si="167"/>
        <v>0</v>
      </c>
      <c r="P625" s="78">
        <f t="shared" si="167"/>
        <v>0</v>
      </c>
      <c r="Q625" s="80">
        <f t="shared" si="166"/>
        <v>0</v>
      </c>
    </row>
    <row r="626" spans="3:17" hidden="1">
      <c r="C626" s="62">
        <f t="shared" si="168"/>
        <v>0</v>
      </c>
      <c r="D626" s="62">
        <f t="shared" si="168"/>
        <v>0</v>
      </c>
      <c r="E626" s="78">
        <f t="shared" si="167"/>
        <v>0</v>
      </c>
      <c r="F626" s="78">
        <f t="shared" si="167"/>
        <v>0</v>
      </c>
      <c r="G626" s="78">
        <f t="shared" si="167"/>
        <v>0</v>
      </c>
      <c r="H626" s="78">
        <f t="shared" si="167"/>
        <v>0</v>
      </c>
      <c r="I626" s="78">
        <f t="shared" si="167"/>
        <v>0</v>
      </c>
      <c r="J626" s="78">
        <f t="shared" si="167"/>
        <v>0</v>
      </c>
      <c r="K626" s="78">
        <f t="shared" si="167"/>
        <v>0</v>
      </c>
      <c r="L626" s="78">
        <f t="shared" si="167"/>
        <v>0</v>
      </c>
      <c r="M626" s="78">
        <f t="shared" si="167"/>
        <v>0</v>
      </c>
      <c r="N626" s="78">
        <f t="shared" si="167"/>
        <v>0</v>
      </c>
      <c r="O626" s="78">
        <f t="shared" si="167"/>
        <v>0</v>
      </c>
      <c r="P626" s="78">
        <f t="shared" si="167"/>
        <v>0</v>
      </c>
      <c r="Q626" s="80">
        <f t="shared" si="166"/>
        <v>0</v>
      </c>
    </row>
    <row r="627" spans="3:17" hidden="1">
      <c r="C627" s="62">
        <f t="shared" si="168"/>
        <v>0</v>
      </c>
      <c r="D627" s="62">
        <f t="shared" si="168"/>
        <v>0</v>
      </c>
      <c r="E627" s="78">
        <f t="shared" ref="E627:P629" si="169">E40*VLOOKUP($D627,$D$286:$AV$389,3,FALSE)+E40*VLOOKUP(CONCATENATE("Preparació per ",LOWER($D627)),$D$286:$AV$389,3,FALSE)+E40*VLOOKUP($D627,$D$286:$AV$389,4,FALSE)+E40*VLOOKUP(CONCATENATE("Preparació per ",LOWER($D627)),$D$286:$AV$389,4,FALSE)+E40*VLOOKUP($D627,$D$286:$AV$389,6,FALSE)+E40*VLOOKUP(CONCATENATE("Preparació per ",LOWER($D627)),$D$286:$AV$389,6,FALSE)</f>
        <v>0</v>
      </c>
      <c r="F627" s="78">
        <f t="shared" si="169"/>
        <v>0</v>
      </c>
      <c r="G627" s="78">
        <f t="shared" si="169"/>
        <v>0</v>
      </c>
      <c r="H627" s="78">
        <f t="shared" si="169"/>
        <v>0</v>
      </c>
      <c r="I627" s="78">
        <f t="shared" si="169"/>
        <v>0</v>
      </c>
      <c r="J627" s="78">
        <f t="shared" si="169"/>
        <v>0</v>
      </c>
      <c r="K627" s="78">
        <f t="shared" si="169"/>
        <v>0</v>
      </c>
      <c r="L627" s="78">
        <f t="shared" si="169"/>
        <v>0</v>
      </c>
      <c r="M627" s="78">
        <f t="shared" si="169"/>
        <v>0</v>
      </c>
      <c r="N627" s="78">
        <f t="shared" si="169"/>
        <v>0</v>
      </c>
      <c r="O627" s="78">
        <f t="shared" si="169"/>
        <v>0</v>
      </c>
      <c r="P627" s="78">
        <f t="shared" si="169"/>
        <v>0</v>
      </c>
      <c r="Q627" s="80">
        <f t="shared" si="166"/>
        <v>0</v>
      </c>
    </row>
    <row r="628" spans="3:17" hidden="1">
      <c r="C628" s="55" t="str">
        <f t="shared" si="168"/>
        <v>RECOL.LECCIÓ</v>
      </c>
      <c r="D628" s="55" t="str">
        <f t="shared" si="168"/>
        <v>Recol.lecció bledes</v>
      </c>
      <c r="E628" s="79">
        <f t="shared" si="169"/>
        <v>0</v>
      </c>
      <c r="F628" s="79">
        <f t="shared" si="169"/>
        <v>0</v>
      </c>
      <c r="G628" s="79">
        <f t="shared" si="169"/>
        <v>0</v>
      </c>
      <c r="H628" s="79">
        <f t="shared" si="169"/>
        <v>0</v>
      </c>
      <c r="I628" s="79">
        <f t="shared" si="169"/>
        <v>0</v>
      </c>
      <c r="J628" s="79">
        <f t="shared" si="169"/>
        <v>0</v>
      </c>
      <c r="K628" s="79">
        <f t="shared" si="169"/>
        <v>0</v>
      </c>
      <c r="L628" s="79">
        <f t="shared" si="169"/>
        <v>0</v>
      </c>
      <c r="M628" s="79">
        <f t="shared" si="169"/>
        <v>0</v>
      </c>
      <c r="N628" s="79">
        <f t="shared" si="169"/>
        <v>0</v>
      </c>
      <c r="O628" s="79">
        <f t="shared" si="169"/>
        <v>0</v>
      </c>
      <c r="P628" s="79">
        <f t="shared" si="169"/>
        <v>0</v>
      </c>
      <c r="Q628" s="80">
        <f t="shared" si="166"/>
        <v>0</v>
      </c>
    </row>
    <row r="629" spans="3:17" hidden="1">
      <c r="C629" s="55">
        <f t="shared" si="168"/>
        <v>0</v>
      </c>
      <c r="D629" s="55">
        <f t="shared" si="168"/>
        <v>0</v>
      </c>
      <c r="E629" s="79">
        <f t="shared" si="169"/>
        <v>0</v>
      </c>
      <c r="F629" s="79">
        <f t="shared" si="169"/>
        <v>0</v>
      </c>
      <c r="G629" s="79">
        <f t="shared" si="169"/>
        <v>0</v>
      </c>
      <c r="H629" s="79">
        <f t="shared" si="169"/>
        <v>0</v>
      </c>
      <c r="I629" s="79">
        <f t="shared" si="169"/>
        <v>0</v>
      </c>
      <c r="J629" s="79">
        <f t="shared" si="169"/>
        <v>0</v>
      </c>
      <c r="K629" s="79">
        <f t="shared" si="169"/>
        <v>0</v>
      </c>
      <c r="L629" s="79">
        <f t="shared" si="169"/>
        <v>0</v>
      </c>
      <c r="M629" s="79">
        <f t="shared" si="169"/>
        <v>0</v>
      </c>
      <c r="N629" s="79">
        <f t="shared" si="169"/>
        <v>0</v>
      </c>
      <c r="O629" s="79">
        <f t="shared" si="169"/>
        <v>0</v>
      </c>
      <c r="P629" s="79">
        <f t="shared" si="169"/>
        <v>0</v>
      </c>
      <c r="Q629" s="80">
        <f t="shared" si="166"/>
        <v>0</v>
      </c>
    </row>
    <row r="630" spans="3:17" hidden="1">
      <c r="E630" s="80">
        <f>SUM(E595:E629)</f>
        <v>0</v>
      </c>
      <c r="F630" s="80">
        <f t="shared" ref="F630:P630" si="170">SUM(F595:F629)</f>
        <v>0</v>
      </c>
      <c r="G630" s="80">
        <f t="shared" si="170"/>
        <v>0</v>
      </c>
      <c r="H630" s="80">
        <f t="shared" si="170"/>
        <v>0</v>
      </c>
      <c r="I630" s="80">
        <f t="shared" si="170"/>
        <v>0</v>
      </c>
      <c r="J630" s="80">
        <f t="shared" si="170"/>
        <v>0</v>
      </c>
      <c r="K630" s="80">
        <f t="shared" si="170"/>
        <v>0</v>
      </c>
      <c r="L630" s="80">
        <f t="shared" si="170"/>
        <v>0</v>
      </c>
      <c r="M630" s="80">
        <f t="shared" si="170"/>
        <v>0</v>
      </c>
      <c r="N630" s="80">
        <f t="shared" si="170"/>
        <v>0</v>
      </c>
      <c r="O630" s="80">
        <f t="shared" si="170"/>
        <v>0</v>
      </c>
      <c r="P630" s="80">
        <f t="shared" si="170"/>
        <v>0</v>
      </c>
      <c r="Q630" s="5"/>
    </row>
    <row r="631" spans="3:17" hidden="1">
      <c r="E631" s="109" t="e">
        <f>IF(E630=0,NA(),E630)</f>
        <v>#N/A</v>
      </c>
      <c r="F631" s="109" t="e">
        <f t="shared" ref="F631:P631" si="171">IF(F630=0,NA(),F630)</f>
        <v>#N/A</v>
      </c>
      <c r="G631" s="109" t="e">
        <f t="shared" si="171"/>
        <v>#N/A</v>
      </c>
      <c r="H631" s="109" t="e">
        <f t="shared" si="171"/>
        <v>#N/A</v>
      </c>
      <c r="I631" s="109" t="e">
        <f t="shared" si="171"/>
        <v>#N/A</v>
      </c>
      <c r="J631" s="109" t="e">
        <f t="shared" si="171"/>
        <v>#N/A</v>
      </c>
      <c r="K631" s="109" t="e">
        <f t="shared" si="171"/>
        <v>#N/A</v>
      </c>
      <c r="L631" s="109" t="e">
        <f t="shared" si="171"/>
        <v>#N/A</v>
      </c>
      <c r="M631" s="109" t="e">
        <f t="shared" si="171"/>
        <v>#N/A</v>
      </c>
      <c r="N631" s="109" t="e">
        <f t="shared" si="171"/>
        <v>#N/A</v>
      </c>
      <c r="O631" s="109" t="e">
        <f t="shared" si="171"/>
        <v>#N/A</v>
      </c>
      <c r="P631" s="109" t="e">
        <f t="shared" si="171"/>
        <v>#N/A</v>
      </c>
    </row>
    <row r="632" spans="3:17" hidden="1"/>
    <row r="633" spans="3:17" hidden="1"/>
    <row r="634" spans="3:17" hidden="1"/>
    <row r="635" spans="3:17" hidden="1"/>
    <row r="636" spans="3:17" hidden="1"/>
    <row r="637" spans="3:17" hidden="1">
      <c r="D637" s="81" t="str">
        <f>CONCATENATE("Calendari de necessitats de mà d'obra especialitzada: ",$E$3,"   ",ROUND(SUM(Q641:Q675),2)," hores")</f>
        <v>Calendari de necessitats de mà d'obra especialitzada: Bledes   0 hores</v>
      </c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</row>
    <row r="638" spans="3:17" hidden="1">
      <c r="D638" s="1"/>
      <c r="F638" s="1"/>
      <c r="G638" s="1"/>
      <c r="Q638" s="5"/>
    </row>
    <row r="639" spans="3:17" hidden="1">
      <c r="Q639" s="5"/>
    </row>
    <row r="640" spans="3:17" hidden="1">
      <c r="E640" t="str">
        <f t="shared" ref="E640:P640" si="172">+E7</f>
        <v xml:space="preserve">gener </v>
      </c>
      <c r="F640" t="str">
        <f t="shared" si="172"/>
        <v>febrer</v>
      </c>
      <c r="G640" t="str">
        <f t="shared" si="172"/>
        <v xml:space="preserve">març </v>
      </c>
      <c r="H640" t="str">
        <f t="shared" si="172"/>
        <v>abril</v>
      </c>
      <c r="I640" t="str">
        <f t="shared" si="172"/>
        <v>maig</v>
      </c>
      <c r="J640" t="str">
        <f t="shared" si="172"/>
        <v>juny</v>
      </c>
      <c r="K640" t="str">
        <f t="shared" si="172"/>
        <v>juliol</v>
      </c>
      <c r="L640" t="str">
        <f t="shared" si="172"/>
        <v>agost</v>
      </c>
      <c r="M640" t="str">
        <f t="shared" si="172"/>
        <v>setembre</v>
      </c>
      <c r="N640" t="str">
        <f t="shared" si="172"/>
        <v>octubre</v>
      </c>
      <c r="O640" t="str">
        <f t="shared" si="172"/>
        <v>novembre</v>
      </c>
      <c r="P640" t="str">
        <f t="shared" si="172"/>
        <v>desembre</v>
      </c>
      <c r="Q640" s="5"/>
    </row>
    <row r="641" spans="3:17" hidden="1">
      <c r="C641" s="51" t="str">
        <f t="shared" ref="C641:D660" si="173">+C8</f>
        <v>PREPARACIÓ DEL SÒL</v>
      </c>
      <c r="D641" s="51" t="str">
        <f t="shared" si="173"/>
        <v>Desbrossat amb discos</v>
      </c>
      <c r="E641" s="72">
        <f t="shared" ref="E641:P656" si="174">E8*VLOOKUP($D641,$D$286:$AV$389,4,FALSE)+E8*VLOOKUP(CONCATENATE("Preparació per ",LOWER($D641)),$D$286:$AV$389,4,FALSE)+E8*VLOOKUP($D641,$D$286:$AV$389,6,FALSE)+E8*VLOOKUP(CONCATENATE("Preparació per ",LOWER($D641)),$D$286:$AV$389,6,FALSE)</f>
        <v>0</v>
      </c>
      <c r="F641" s="72">
        <f t="shared" si="174"/>
        <v>0</v>
      </c>
      <c r="G641" s="72">
        <f t="shared" si="174"/>
        <v>0</v>
      </c>
      <c r="H641" s="72">
        <f t="shared" si="174"/>
        <v>0</v>
      </c>
      <c r="I641" s="72">
        <f t="shared" si="174"/>
        <v>0</v>
      </c>
      <c r="J641" s="72">
        <f t="shared" si="174"/>
        <v>0</v>
      </c>
      <c r="K641" s="72">
        <f t="shared" si="174"/>
        <v>0</v>
      </c>
      <c r="L641" s="72">
        <f t="shared" si="174"/>
        <v>0</v>
      </c>
      <c r="M641" s="72">
        <f t="shared" si="174"/>
        <v>0</v>
      </c>
      <c r="N641" s="72">
        <f t="shared" si="174"/>
        <v>0</v>
      </c>
      <c r="O641" s="72">
        <f t="shared" si="174"/>
        <v>0</v>
      </c>
      <c r="P641" s="72">
        <f t="shared" si="174"/>
        <v>0</v>
      </c>
      <c r="Q641" s="80">
        <f>SUM(E641:P641)</f>
        <v>0</v>
      </c>
    </row>
    <row r="642" spans="3:17" hidden="1">
      <c r="C642" s="51">
        <f t="shared" si="173"/>
        <v>0</v>
      </c>
      <c r="D642" s="51" t="str">
        <f t="shared" si="173"/>
        <v>Subsolat</v>
      </c>
      <c r="E642" s="72">
        <f t="shared" si="174"/>
        <v>0</v>
      </c>
      <c r="F642" s="72">
        <f t="shared" si="174"/>
        <v>0</v>
      </c>
      <c r="G642" s="72">
        <f t="shared" si="174"/>
        <v>0</v>
      </c>
      <c r="H642" s="72">
        <f t="shared" si="174"/>
        <v>0</v>
      </c>
      <c r="I642" s="72">
        <f t="shared" si="174"/>
        <v>0</v>
      </c>
      <c r="J642" s="72">
        <f t="shared" si="174"/>
        <v>0</v>
      </c>
      <c r="K642" s="72">
        <f t="shared" si="174"/>
        <v>0</v>
      </c>
      <c r="L642" s="72">
        <f t="shared" si="174"/>
        <v>0</v>
      </c>
      <c r="M642" s="72">
        <f t="shared" si="174"/>
        <v>0</v>
      </c>
      <c r="N642" s="72">
        <f t="shared" si="174"/>
        <v>0</v>
      </c>
      <c r="O642" s="72">
        <f t="shared" si="174"/>
        <v>0</v>
      </c>
      <c r="P642" s="72">
        <f t="shared" si="174"/>
        <v>0</v>
      </c>
      <c r="Q642" s="80">
        <f t="shared" ref="Q642:Q675" si="175">SUM(E642:P642)</f>
        <v>0</v>
      </c>
    </row>
    <row r="643" spans="3:17" hidden="1">
      <c r="C643" s="51">
        <f t="shared" si="173"/>
        <v>0</v>
      </c>
      <c r="D643" s="51" t="str">
        <f t="shared" si="173"/>
        <v>Estripat</v>
      </c>
      <c r="E643" s="72">
        <f t="shared" si="174"/>
        <v>0</v>
      </c>
      <c r="F643" s="72">
        <f t="shared" si="174"/>
        <v>0</v>
      </c>
      <c r="G643" s="72">
        <f t="shared" si="174"/>
        <v>0</v>
      </c>
      <c r="H643" s="72">
        <f t="shared" si="174"/>
        <v>0</v>
      </c>
      <c r="I643" s="72">
        <f t="shared" si="174"/>
        <v>0</v>
      </c>
      <c r="J643" s="72">
        <f t="shared" si="174"/>
        <v>0</v>
      </c>
      <c r="K643" s="72">
        <f t="shared" si="174"/>
        <v>0</v>
      </c>
      <c r="L643" s="72">
        <f t="shared" si="174"/>
        <v>0</v>
      </c>
      <c r="M643" s="72">
        <f t="shared" si="174"/>
        <v>0</v>
      </c>
      <c r="N643" s="72">
        <f t="shared" si="174"/>
        <v>0</v>
      </c>
      <c r="O643" s="72">
        <f t="shared" si="174"/>
        <v>0</v>
      </c>
      <c r="P643" s="72">
        <f t="shared" si="174"/>
        <v>0</v>
      </c>
      <c r="Q643" s="80">
        <f t="shared" si="175"/>
        <v>0</v>
      </c>
    </row>
    <row r="644" spans="3:17" hidden="1">
      <c r="C644" s="51">
        <f t="shared" si="173"/>
        <v>0</v>
      </c>
      <c r="D644" s="51" t="str">
        <f t="shared" si="173"/>
        <v>Fresat</v>
      </c>
      <c r="E644" s="72">
        <f t="shared" si="174"/>
        <v>0</v>
      </c>
      <c r="F644" s="72">
        <f t="shared" si="174"/>
        <v>0</v>
      </c>
      <c r="G644" s="72">
        <f t="shared" si="174"/>
        <v>0</v>
      </c>
      <c r="H644" s="72">
        <f t="shared" si="174"/>
        <v>0</v>
      </c>
      <c r="I644" s="72">
        <f t="shared" si="174"/>
        <v>0</v>
      </c>
      <c r="J644" s="72">
        <f t="shared" si="174"/>
        <v>0</v>
      </c>
      <c r="K644" s="72">
        <f t="shared" si="174"/>
        <v>0</v>
      </c>
      <c r="L644" s="72">
        <f t="shared" si="174"/>
        <v>0</v>
      </c>
      <c r="M644" s="72">
        <f t="shared" si="174"/>
        <v>0</v>
      </c>
      <c r="N644" s="72">
        <f t="shared" si="174"/>
        <v>0</v>
      </c>
      <c r="O644" s="72">
        <f t="shared" si="174"/>
        <v>0</v>
      </c>
      <c r="P644" s="72">
        <f t="shared" si="174"/>
        <v>0</v>
      </c>
      <c r="Q644" s="80">
        <f t="shared" si="175"/>
        <v>0</v>
      </c>
    </row>
    <row r="645" spans="3:17" hidden="1">
      <c r="C645" s="51">
        <f t="shared" si="173"/>
        <v>0</v>
      </c>
      <c r="D645" s="51">
        <f t="shared" si="173"/>
        <v>0</v>
      </c>
      <c r="E645" s="72">
        <f t="shared" si="174"/>
        <v>0</v>
      </c>
      <c r="F645" s="72">
        <f t="shared" si="174"/>
        <v>0</v>
      </c>
      <c r="G645" s="72">
        <f t="shared" si="174"/>
        <v>0</v>
      </c>
      <c r="H645" s="72">
        <f t="shared" si="174"/>
        <v>0</v>
      </c>
      <c r="I645" s="72">
        <f t="shared" si="174"/>
        <v>0</v>
      </c>
      <c r="J645" s="72">
        <f t="shared" si="174"/>
        <v>0</v>
      </c>
      <c r="K645" s="72">
        <f t="shared" si="174"/>
        <v>0</v>
      </c>
      <c r="L645" s="72">
        <f t="shared" si="174"/>
        <v>0</v>
      </c>
      <c r="M645" s="72">
        <f t="shared" si="174"/>
        <v>0</v>
      </c>
      <c r="N645" s="72">
        <f t="shared" si="174"/>
        <v>0</v>
      </c>
      <c r="O645" s="72">
        <f t="shared" si="174"/>
        <v>0</v>
      </c>
      <c r="P645" s="72">
        <f t="shared" si="174"/>
        <v>0</v>
      </c>
      <c r="Q645" s="80">
        <f t="shared" si="175"/>
        <v>0</v>
      </c>
    </row>
    <row r="646" spans="3:17" hidden="1">
      <c r="C646" s="51">
        <f t="shared" si="173"/>
        <v>0</v>
      </c>
      <c r="D646" s="51">
        <f t="shared" si="173"/>
        <v>0</v>
      </c>
      <c r="E646" s="72">
        <f t="shared" si="174"/>
        <v>0</v>
      </c>
      <c r="F646" s="72">
        <f t="shared" si="174"/>
        <v>0</v>
      </c>
      <c r="G646" s="72">
        <f t="shared" si="174"/>
        <v>0</v>
      </c>
      <c r="H646" s="72">
        <f t="shared" si="174"/>
        <v>0</v>
      </c>
      <c r="I646" s="72">
        <f t="shared" si="174"/>
        <v>0</v>
      </c>
      <c r="J646" s="72">
        <f t="shared" si="174"/>
        <v>0</v>
      </c>
      <c r="K646" s="72">
        <f t="shared" si="174"/>
        <v>0</v>
      </c>
      <c r="L646" s="72">
        <f t="shared" si="174"/>
        <v>0</v>
      </c>
      <c r="M646" s="72">
        <f t="shared" si="174"/>
        <v>0</v>
      </c>
      <c r="N646" s="72">
        <f t="shared" si="174"/>
        <v>0</v>
      </c>
      <c r="O646" s="72">
        <f t="shared" si="174"/>
        <v>0</v>
      </c>
      <c r="P646" s="72">
        <f t="shared" si="174"/>
        <v>0</v>
      </c>
      <c r="Q646" s="80">
        <f t="shared" si="175"/>
        <v>0</v>
      </c>
    </row>
    <row r="647" spans="3:17" hidden="1">
      <c r="C647" s="51">
        <f t="shared" si="173"/>
        <v>0</v>
      </c>
      <c r="D647" s="51">
        <f t="shared" si="173"/>
        <v>0</v>
      </c>
      <c r="E647" s="72">
        <f t="shared" si="174"/>
        <v>0</v>
      </c>
      <c r="F647" s="72">
        <f t="shared" si="174"/>
        <v>0</v>
      </c>
      <c r="G647" s="72">
        <f t="shared" si="174"/>
        <v>0</v>
      </c>
      <c r="H647" s="72">
        <f t="shared" si="174"/>
        <v>0</v>
      </c>
      <c r="I647" s="72">
        <f t="shared" si="174"/>
        <v>0</v>
      </c>
      <c r="J647" s="72">
        <f t="shared" si="174"/>
        <v>0</v>
      </c>
      <c r="K647" s="72">
        <f t="shared" si="174"/>
        <v>0</v>
      </c>
      <c r="L647" s="72">
        <f t="shared" si="174"/>
        <v>0</v>
      </c>
      <c r="M647" s="72">
        <f t="shared" si="174"/>
        <v>0</v>
      </c>
      <c r="N647" s="72">
        <f t="shared" si="174"/>
        <v>0</v>
      </c>
      <c r="O647" s="72">
        <f t="shared" si="174"/>
        <v>0</v>
      </c>
      <c r="P647" s="72">
        <f t="shared" si="174"/>
        <v>0</v>
      </c>
      <c r="Q647" s="80">
        <f t="shared" si="175"/>
        <v>0</v>
      </c>
    </row>
    <row r="648" spans="3:17" hidden="1">
      <c r="C648" s="53" t="str">
        <f t="shared" si="173"/>
        <v>ADOBAT</v>
      </c>
      <c r="D648" s="53" t="str">
        <f t="shared" si="173"/>
        <v>Aplicació de compost (60 t/ha)</v>
      </c>
      <c r="E648" s="73">
        <f t="shared" si="174"/>
        <v>0</v>
      </c>
      <c r="F648" s="73">
        <f t="shared" si="174"/>
        <v>0</v>
      </c>
      <c r="G648" s="73">
        <f t="shared" si="174"/>
        <v>0</v>
      </c>
      <c r="H648" s="73">
        <f t="shared" si="174"/>
        <v>0</v>
      </c>
      <c r="I648" s="73">
        <f t="shared" si="174"/>
        <v>0</v>
      </c>
      <c r="J648" s="73">
        <f t="shared" si="174"/>
        <v>0</v>
      </c>
      <c r="K648" s="73">
        <f t="shared" si="174"/>
        <v>0</v>
      </c>
      <c r="L648" s="73">
        <f t="shared" si="174"/>
        <v>0</v>
      </c>
      <c r="M648" s="73">
        <f t="shared" si="174"/>
        <v>0</v>
      </c>
      <c r="N648" s="73">
        <f t="shared" si="174"/>
        <v>0</v>
      </c>
      <c r="O648" s="73">
        <f t="shared" si="174"/>
        <v>0</v>
      </c>
      <c r="P648" s="73">
        <f t="shared" si="174"/>
        <v>0</v>
      </c>
      <c r="Q648" s="80">
        <f t="shared" si="175"/>
        <v>0</v>
      </c>
    </row>
    <row r="649" spans="3:17" hidden="1">
      <c r="C649" s="53">
        <f t="shared" si="173"/>
        <v>0</v>
      </c>
      <c r="D649" s="53">
        <f t="shared" si="173"/>
        <v>0</v>
      </c>
      <c r="E649" s="73">
        <f t="shared" si="174"/>
        <v>0</v>
      </c>
      <c r="F649" s="73">
        <f t="shared" si="174"/>
        <v>0</v>
      </c>
      <c r="G649" s="73">
        <f t="shared" si="174"/>
        <v>0</v>
      </c>
      <c r="H649" s="73">
        <f t="shared" si="174"/>
        <v>0</v>
      </c>
      <c r="I649" s="73">
        <f t="shared" si="174"/>
        <v>0</v>
      </c>
      <c r="J649" s="73">
        <f t="shared" si="174"/>
        <v>0</v>
      </c>
      <c r="K649" s="73">
        <f t="shared" si="174"/>
        <v>0</v>
      </c>
      <c r="L649" s="73">
        <f t="shared" si="174"/>
        <v>0</v>
      </c>
      <c r="M649" s="73">
        <f t="shared" si="174"/>
        <v>0</v>
      </c>
      <c r="N649" s="73">
        <f t="shared" si="174"/>
        <v>0</v>
      </c>
      <c r="O649" s="73">
        <f t="shared" si="174"/>
        <v>0</v>
      </c>
      <c r="P649" s="73">
        <f t="shared" si="174"/>
        <v>0</v>
      </c>
      <c r="Q649" s="80">
        <f t="shared" si="175"/>
        <v>0</v>
      </c>
    </row>
    <row r="650" spans="3:17" hidden="1">
      <c r="C650" s="53">
        <f t="shared" si="173"/>
        <v>0</v>
      </c>
      <c r="D650" s="53">
        <f t="shared" si="173"/>
        <v>0</v>
      </c>
      <c r="E650" s="73">
        <f t="shared" si="174"/>
        <v>0</v>
      </c>
      <c r="F650" s="73">
        <f t="shared" si="174"/>
        <v>0</v>
      </c>
      <c r="G650" s="73">
        <f t="shared" si="174"/>
        <v>0</v>
      </c>
      <c r="H650" s="73">
        <f t="shared" si="174"/>
        <v>0</v>
      </c>
      <c r="I650" s="73">
        <f t="shared" si="174"/>
        <v>0</v>
      </c>
      <c r="J650" s="73">
        <f t="shared" si="174"/>
        <v>0</v>
      </c>
      <c r="K650" s="73">
        <f t="shared" si="174"/>
        <v>0</v>
      </c>
      <c r="L650" s="73">
        <f t="shared" si="174"/>
        <v>0</v>
      </c>
      <c r="M650" s="73">
        <f t="shared" si="174"/>
        <v>0</v>
      </c>
      <c r="N650" s="73">
        <f t="shared" si="174"/>
        <v>0</v>
      </c>
      <c r="O650" s="73">
        <f t="shared" si="174"/>
        <v>0</v>
      </c>
      <c r="P650" s="73">
        <f t="shared" si="174"/>
        <v>0</v>
      </c>
      <c r="Q650" s="80">
        <f t="shared" si="175"/>
        <v>0</v>
      </c>
    </row>
    <row r="651" spans="3:17" hidden="1">
      <c r="C651" s="53">
        <f t="shared" si="173"/>
        <v>0</v>
      </c>
      <c r="D651" s="53">
        <f t="shared" si="173"/>
        <v>0</v>
      </c>
      <c r="E651" s="73">
        <f t="shared" si="174"/>
        <v>0</v>
      </c>
      <c r="F651" s="73">
        <f t="shared" si="174"/>
        <v>0</v>
      </c>
      <c r="G651" s="73">
        <f t="shared" si="174"/>
        <v>0</v>
      </c>
      <c r="H651" s="73">
        <f t="shared" si="174"/>
        <v>0</v>
      </c>
      <c r="I651" s="73">
        <f t="shared" si="174"/>
        <v>0</v>
      </c>
      <c r="J651" s="73">
        <f t="shared" si="174"/>
        <v>0</v>
      </c>
      <c r="K651" s="73">
        <f t="shared" si="174"/>
        <v>0</v>
      </c>
      <c r="L651" s="73">
        <f t="shared" si="174"/>
        <v>0</v>
      </c>
      <c r="M651" s="73">
        <f t="shared" si="174"/>
        <v>0</v>
      </c>
      <c r="N651" s="73">
        <f t="shared" si="174"/>
        <v>0</v>
      </c>
      <c r="O651" s="73">
        <f t="shared" si="174"/>
        <v>0</v>
      </c>
      <c r="P651" s="73">
        <f t="shared" si="174"/>
        <v>0</v>
      </c>
      <c r="Q651" s="80">
        <f t="shared" si="175"/>
        <v>0</v>
      </c>
    </row>
    <row r="652" spans="3:17" hidden="1">
      <c r="C652" s="56" t="str">
        <f t="shared" si="173"/>
        <v>PLANTACIÓ</v>
      </c>
      <c r="D652" s="56" t="str">
        <f t="shared" si="173"/>
        <v>Plantació manual bleda</v>
      </c>
      <c r="E652" s="74">
        <f t="shared" si="174"/>
        <v>0</v>
      </c>
      <c r="F652" s="74">
        <f t="shared" si="174"/>
        <v>0</v>
      </c>
      <c r="G652" s="74">
        <f t="shared" si="174"/>
        <v>0</v>
      </c>
      <c r="H652" s="74">
        <f t="shared" si="174"/>
        <v>0</v>
      </c>
      <c r="I652" s="74">
        <f t="shared" si="174"/>
        <v>0</v>
      </c>
      <c r="J652" s="74">
        <f t="shared" si="174"/>
        <v>0</v>
      </c>
      <c r="K652" s="74">
        <f t="shared" si="174"/>
        <v>0</v>
      </c>
      <c r="L652" s="74">
        <f t="shared" si="174"/>
        <v>0</v>
      </c>
      <c r="M652" s="74">
        <f t="shared" si="174"/>
        <v>0</v>
      </c>
      <c r="N652" s="74">
        <f t="shared" si="174"/>
        <v>0</v>
      </c>
      <c r="O652" s="74">
        <f t="shared" si="174"/>
        <v>0</v>
      </c>
      <c r="P652" s="74">
        <f t="shared" si="174"/>
        <v>0</v>
      </c>
      <c r="Q652" s="80">
        <f t="shared" si="175"/>
        <v>0</v>
      </c>
    </row>
    <row r="653" spans="3:17" hidden="1">
      <c r="C653" s="56">
        <f t="shared" si="173"/>
        <v>0</v>
      </c>
      <c r="D653" s="56">
        <f t="shared" si="173"/>
        <v>0</v>
      </c>
      <c r="E653" s="74">
        <f t="shared" si="174"/>
        <v>0</v>
      </c>
      <c r="F653" s="74">
        <f t="shared" si="174"/>
        <v>0</v>
      </c>
      <c r="G653" s="74">
        <f t="shared" si="174"/>
        <v>0</v>
      </c>
      <c r="H653" s="74">
        <f t="shared" si="174"/>
        <v>0</v>
      </c>
      <c r="I653" s="74">
        <f t="shared" si="174"/>
        <v>0</v>
      </c>
      <c r="J653" s="74">
        <f t="shared" si="174"/>
        <v>0</v>
      </c>
      <c r="K653" s="74">
        <f t="shared" si="174"/>
        <v>0</v>
      </c>
      <c r="L653" s="74">
        <f t="shared" si="174"/>
        <v>0</v>
      </c>
      <c r="M653" s="74">
        <f t="shared" si="174"/>
        <v>0</v>
      </c>
      <c r="N653" s="74">
        <f t="shared" si="174"/>
        <v>0</v>
      </c>
      <c r="O653" s="74">
        <f t="shared" si="174"/>
        <v>0</v>
      </c>
      <c r="P653" s="74">
        <f t="shared" si="174"/>
        <v>0</v>
      </c>
      <c r="Q653" s="80">
        <f t="shared" si="175"/>
        <v>0</v>
      </c>
    </row>
    <row r="654" spans="3:17" hidden="1">
      <c r="C654" s="56">
        <f t="shared" si="173"/>
        <v>0</v>
      </c>
      <c r="D654" s="56">
        <f t="shared" si="173"/>
        <v>0</v>
      </c>
      <c r="E654" s="74">
        <f t="shared" si="174"/>
        <v>0</v>
      </c>
      <c r="F654" s="74">
        <f t="shared" si="174"/>
        <v>0</v>
      </c>
      <c r="G654" s="74">
        <f t="shared" si="174"/>
        <v>0</v>
      </c>
      <c r="H654" s="74">
        <f t="shared" si="174"/>
        <v>0</v>
      </c>
      <c r="I654" s="74">
        <f t="shared" si="174"/>
        <v>0</v>
      </c>
      <c r="J654" s="74">
        <f t="shared" si="174"/>
        <v>0</v>
      </c>
      <c r="K654" s="74">
        <f t="shared" si="174"/>
        <v>0</v>
      </c>
      <c r="L654" s="74">
        <f t="shared" si="174"/>
        <v>0</v>
      </c>
      <c r="M654" s="74">
        <f t="shared" si="174"/>
        <v>0</v>
      </c>
      <c r="N654" s="74">
        <f t="shared" si="174"/>
        <v>0</v>
      </c>
      <c r="O654" s="74">
        <f t="shared" si="174"/>
        <v>0</v>
      </c>
      <c r="P654" s="74">
        <f t="shared" si="174"/>
        <v>0</v>
      </c>
      <c r="Q654" s="80">
        <f t="shared" si="175"/>
        <v>0</v>
      </c>
    </row>
    <row r="655" spans="3:17" hidden="1">
      <c r="C655" s="56">
        <f t="shared" si="173"/>
        <v>0</v>
      </c>
      <c r="D655" s="56">
        <f t="shared" si="173"/>
        <v>0</v>
      </c>
      <c r="E655" s="74">
        <f t="shared" si="174"/>
        <v>0</v>
      </c>
      <c r="F655" s="74">
        <f t="shared" si="174"/>
        <v>0</v>
      </c>
      <c r="G655" s="74">
        <f t="shared" si="174"/>
        <v>0</v>
      </c>
      <c r="H655" s="74">
        <f t="shared" si="174"/>
        <v>0</v>
      </c>
      <c r="I655" s="74">
        <f t="shared" si="174"/>
        <v>0</v>
      </c>
      <c r="J655" s="74">
        <f t="shared" si="174"/>
        <v>0</v>
      </c>
      <c r="K655" s="74">
        <f t="shared" si="174"/>
        <v>0</v>
      </c>
      <c r="L655" s="74">
        <f t="shared" si="174"/>
        <v>0</v>
      </c>
      <c r="M655" s="74">
        <f t="shared" si="174"/>
        <v>0</v>
      </c>
      <c r="N655" s="74">
        <f t="shared" si="174"/>
        <v>0</v>
      </c>
      <c r="O655" s="74">
        <f t="shared" si="174"/>
        <v>0</v>
      </c>
      <c r="P655" s="74">
        <f t="shared" si="174"/>
        <v>0</v>
      </c>
      <c r="Q655" s="80">
        <f t="shared" si="175"/>
        <v>0</v>
      </c>
    </row>
    <row r="656" spans="3:17" hidden="1">
      <c r="C656" s="58" t="str">
        <f t="shared" si="173"/>
        <v>REG</v>
      </c>
      <c r="D656" s="58" t="str">
        <f t="shared" si="173"/>
        <v>Instal.lació sistema de reg amb cinta (1,6 m per m2)</v>
      </c>
      <c r="E656" s="75">
        <f t="shared" si="174"/>
        <v>0</v>
      </c>
      <c r="F656" s="75">
        <f t="shared" si="174"/>
        <v>0</v>
      </c>
      <c r="G656" s="75">
        <f t="shared" si="174"/>
        <v>0</v>
      </c>
      <c r="H656" s="75">
        <f t="shared" si="174"/>
        <v>0</v>
      </c>
      <c r="I656" s="75">
        <f t="shared" si="174"/>
        <v>0</v>
      </c>
      <c r="J656" s="75">
        <f t="shared" si="174"/>
        <v>0</v>
      </c>
      <c r="K656" s="75">
        <f t="shared" si="174"/>
        <v>0</v>
      </c>
      <c r="L656" s="75">
        <f t="shared" si="174"/>
        <v>0</v>
      </c>
      <c r="M656" s="75">
        <f t="shared" si="174"/>
        <v>0</v>
      </c>
      <c r="N656" s="75">
        <f t="shared" si="174"/>
        <v>0</v>
      </c>
      <c r="O656" s="75">
        <f t="shared" si="174"/>
        <v>0</v>
      </c>
      <c r="P656" s="75">
        <f t="shared" si="174"/>
        <v>0</v>
      </c>
      <c r="Q656" s="80">
        <f t="shared" si="175"/>
        <v>0</v>
      </c>
    </row>
    <row r="657" spans="3:17" hidden="1">
      <c r="C657" s="58">
        <f t="shared" si="173"/>
        <v>0</v>
      </c>
      <c r="D657" s="58" t="str">
        <f t="shared" si="173"/>
        <v>Reg (L/m2)</v>
      </c>
      <c r="E657" s="75">
        <f t="shared" ref="E657:P672" si="176">E24*VLOOKUP($D657,$D$286:$AV$389,4,FALSE)+E24*VLOOKUP(CONCATENATE("Preparació per ",LOWER($D657)),$D$286:$AV$389,4,FALSE)+E24*VLOOKUP($D657,$D$286:$AV$389,6,FALSE)+E24*VLOOKUP(CONCATENATE("Preparació per ",LOWER($D657)),$D$286:$AV$389,6,FALSE)</f>
        <v>0</v>
      </c>
      <c r="F657" s="75">
        <f t="shared" si="176"/>
        <v>0</v>
      </c>
      <c r="G657" s="75">
        <f t="shared" si="176"/>
        <v>0</v>
      </c>
      <c r="H657" s="75">
        <f t="shared" si="176"/>
        <v>0</v>
      </c>
      <c r="I657" s="75">
        <f t="shared" si="176"/>
        <v>0</v>
      </c>
      <c r="J657" s="75">
        <f t="shared" si="176"/>
        <v>0</v>
      </c>
      <c r="K657" s="75">
        <f t="shared" si="176"/>
        <v>0</v>
      </c>
      <c r="L657" s="75">
        <f t="shared" si="176"/>
        <v>0</v>
      </c>
      <c r="M657" s="75">
        <f t="shared" si="176"/>
        <v>0</v>
      </c>
      <c r="N657" s="75">
        <f t="shared" si="176"/>
        <v>0</v>
      </c>
      <c r="O657" s="75">
        <f t="shared" si="176"/>
        <v>0</v>
      </c>
      <c r="P657" s="75">
        <f t="shared" si="176"/>
        <v>0</v>
      </c>
      <c r="Q657" s="80">
        <f t="shared" si="175"/>
        <v>0</v>
      </c>
    </row>
    <row r="658" spans="3:17" hidden="1">
      <c r="C658" s="58">
        <f t="shared" si="173"/>
        <v>0</v>
      </c>
      <c r="D658" s="58" t="str">
        <f t="shared" si="173"/>
        <v>Desinstal.lació sistema de reg amb cinta</v>
      </c>
      <c r="E658" s="75">
        <f t="shared" si="176"/>
        <v>0</v>
      </c>
      <c r="F658" s="75">
        <f t="shared" si="176"/>
        <v>0</v>
      </c>
      <c r="G658" s="75">
        <f t="shared" si="176"/>
        <v>0</v>
      </c>
      <c r="H658" s="75">
        <f t="shared" si="176"/>
        <v>0</v>
      </c>
      <c r="I658" s="75">
        <f t="shared" si="176"/>
        <v>0</v>
      </c>
      <c r="J658" s="75">
        <f t="shared" si="176"/>
        <v>0</v>
      </c>
      <c r="K658" s="75">
        <f t="shared" si="176"/>
        <v>0</v>
      </c>
      <c r="L658" s="75">
        <f t="shared" si="176"/>
        <v>0</v>
      </c>
      <c r="M658" s="75">
        <f t="shared" si="176"/>
        <v>0</v>
      </c>
      <c r="N658" s="75">
        <f t="shared" si="176"/>
        <v>0</v>
      </c>
      <c r="O658" s="75">
        <f t="shared" si="176"/>
        <v>0</v>
      </c>
      <c r="P658" s="75">
        <f t="shared" si="176"/>
        <v>0</v>
      </c>
      <c r="Q658" s="80">
        <f t="shared" si="175"/>
        <v>0</v>
      </c>
    </row>
    <row r="659" spans="3:17" hidden="1">
      <c r="C659" s="58">
        <f t="shared" si="173"/>
        <v>0</v>
      </c>
      <c r="D659" s="58">
        <f t="shared" si="173"/>
        <v>0</v>
      </c>
      <c r="E659" s="75">
        <f t="shared" si="176"/>
        <v>0</v>
      </c>
      <c r="F659" s="75">
        <f t="shared" si="176"/>
        <v>0</v>
      </c>
      <c r="G659" s="75">
        <f t="shared" si="176"/>
        <v>0</v>
      </c>
      <c r="H659" s="75">
        <f t="shared" si="176"/>
        <v>0</v>
      </c>
      <c r="I659" s="75">
        <f t="shared" si="176"/>
        <v>0</v>
      </c>
      <c r="J659" s="75">
        <f t="shared" si="176"/>
        <v>0</v>
      </c>
      <c r="K659" s="75">
        <f t="shared" si="176"/>
        <v>0</v>
      </c>
      <c r="L659" s="75">
        <f t="shared" si="176"/>
        <v>0</v>
      </c>
      <c r="M659" s="75">
        <f t="shared" si="176"/>
        <v>0</v>
      </c>
      <c r="N659" s="75">
        <f t="shared" si="176"/>
        <v>0</v>
      </c>
      <c r="O659" s="75">
        <f t="shared" si="176"/>
        <v>0</v>
      </c>
      <c r="P659" s="75">
        <f t="shared" si="176"/>
        <v>0</v>
      </c>
      <c r="Q659" s="80">
        <f t="shared" si="175"/>
        <v>0</v>
      </c>
    </row>
    <row r="660" spans="3:17" hidden="1">
      <c r="C660" s="49" t="str">
        <f t="shared" si="173"/>
        <v>TRACTAMENTS</v>
      </c>
      <c r="D660" s="49" t="str">
        <f t="shared" si="173"/>
        <v>Tractament Bacillus + retenol +purí ortiga amb tractor i braços</v>
      </c>
      <c r="E660" s="76">
        <f t="shared" si="176"/>
        <v>0</v>
      </c>
      <c r="F660" s="76">
        <f t="shared" si="176"/>
        <v>0</v>
      </c>
      <c r="G660" s="76">
        <f t="shared" si="176"/>
        <v>0</v>
      </c>
      <c r="H660" s="76">
        <f t="shared" si="176"/>
        <v>0</v>
      </c>
      <c r="I660" s="76">
        <f t="shared" si="176"/>
        <v>0</v>
      </c>
      <c r="J660" s="76">
        <f t="shared" si="176"/>
        <v>0</v>
      </c>
      <c r="K660" s="76">
        <f t="shared" si="176"/>
        <v>0</v>
      </c>
      <c r="L660" s="76">
        <f t="shared" si="176"/>
        <v>0</v>
      </c>
      <c r="M660" s="76">
        <f t="shared" si="176"/>
        <v>0</v>
      </c>
      <c r="N660" s="76">
        <f t="shared" si="176"/>
        <v>0</v>
      </c>
      <c r="O660" s="76">
        <f t="shared" si="176"/>
        <v>0</v>
      </c>
      <c r="P660" s="76">
        <f t="shared" si="176"/>
        <v>0</v>
      </c>
      <c r="Q660" s="80">
        <f t="shared" si="175"/>
        <v>0</v>
      </c>
    </row>
    <row r="661" spans="3:17" hidden="1">
      <c r="C661" s="49">
        <f t="shared" ref="C661:D675" si="177">+C28</f>
        <v>0</v>
      </c>
      <c r="D661" s="49" t="str">
        <f t="shared" si="177"/>
        <v>Tractament Bacillus + retenol +purí ortiga amb bota i 2 persones</v>
      </c>
      <c r="E661" s="76">
        <f t="shared" si="176"/>
        <v>0</v>
      </c>
      <c r="F661" s="76">
        <f t="shared" si="176"/>
        <v>0</v>
      </c>
      <c r="G661" s="76">
        <f t="shared" si="176"/>
        <v>0</v>
      </c>
      <c r="H661" s="76">
        <f t="shared" si="176"/>
        <v>0</v>
      </c>
      <c r="I661" s="76">
        <f t="shared" si="176"/>
        <v>0</v>
      </c>
      <c r="J661" s="76">
        <f t="shared" si="176"/>
        <v>0</v>
      </c>
      <c r="K661" s="76">
        <f t="shared" si="176"/>
        <v>0</v>
      </c>
      <c r="L661" s="76">
        <f t="shared" si="176"/>
        <v>0</v>
      </c>
      <c r="M661" s="76">
        <f t="shared" si="176"/>
        <v>0</v>
      </c>
      <c r="N661" s="76">
        <f t="shared" si="176"/>
        <v>0</v>
      </c>
      <c r="O661" s="76">
        <f t="shared" si="176"/>
        <v>0</v>
      </c>
      <c r="P661" s="76">
        <f t="shared" si="176"/>
        <v>0</v>
      </c>
      <c r="Q661" s="80">
        <f t="shared" si="175"/>
        <v>0</v>
      </c>
    </row>
    <row r="662" spans="3:17" hidden="1">
      <c r="C662" s="49">
        <f t="shared" si="177"/>
        <v>0</v>
      </c>
      <c r="D662" s="49" t="str">
        <f t="shared" si="177"/>
        <v>Tractament Llimacs (Ferramol)</v>
      </c>
      <c r="E662" s="76">
        <f t="shared" si="176"/>
        <v>0</v>
      </c>
      <c r="F662" s="76">
        <f t="shared" si="176"/>
        <v>0</v>
      </c>
      <c r="G662" s="76">
        <f t="shared" si="176"/>
        <v>0</v>
      </c>
      <c r="H662" s="76">
        <f t="shared" si="176"/>
        <v>0</v>
      </c>
      <c r="I662" s="76">
        <f t="shared" si="176"/>
        <v>0</v>
      </c>
      <c r="J662" s="76">
        <f t="shared" si="176"/>
        <v>0</v>
      </c>
      <c r="K662" s="76">
        <f t="shared" si="176"/>
        <v>0</v>
      </c>
      <c r="L662" s="76">
        <f t="shared" si="176"/>
        <v>0</v>
      </c>
      <c r="M662" s="76">
        <f t="shared" si="176"/>
        <v>0</v>
      </c>
      <c r="N662" s="76">
        <f t="shared" si="176"/>
        <v>0</v>
      </c>
      <c r="O662" s="76">
        <f t="shared" si="176"/>
        <v>0</v>
      </c>
      <c r="P662" s="76">
        <f t="shared" si="176"/>
        <v>0</v>
      </c>
      <c r="Q662" s="80">
        <f t="shared" si="175"/>
        <v>0</v>
      </c>
    </row>
    <row r="663" spans="3:17" hidden="1">
      <c r="C663" s="49">
        <f t="shared" si="177"/>
        <v>0</v>
      </c>
      <c r="D663" s="49">
        <f t="shared" si="177"/>
        <v>0</v>
      </c>
      <c r="E663" s="76">
        <f t="shared" si="176"/>
        <v>0</v>
      </c>
      <c r="F663" s="76">
        <f t="shared" si="176"/>
        <v>0</v>
      </c>
      <c r="G663" s="76">
        <f t="shared" si="176"/>
        <v>0</v>
      </c>
      <c r="H663" s="76">
        <f t="shared" si="176"/>
        <v>0</v>
      </c>
      <c r="I663" s="76">
        <f t="shared" si="176"/>
        <v>0</v>
      </c>
      <c r="J663" s="76">
        <f t="shared" si="176"/>
        <v>0</v>
      </c>
      <c r="K663" s="76">
        <f t="shared" si="176"/>
        <v>0</v>
      </c>
      <c r="L663" s="76">
        <f t="shared" si="176"/>
        <v>0</v>
      </c>
      <c r="M663" s="76">
        <f t="shared" si="176"/>
        <v>0</v>
      </c>
      <c r="N663" s="76">
        <f t="shared" si="176"/>
        <v>0</v>
      </c>
      <c r="O663" s="76">
        <f t="shared" si="176"/>
        <v>0</v>
      </c>
      <c r="P663" s="76">
        <f t="shared" si="176"/>
        <v>0</v>
      </c>
      <c r="Q663" s="80">
        <f t="shared" si="175"/>
        <v>0</v>
      </c>
    </row>
    <row r="664" spans="3:17" hidden="1">
      <c r="C664" s="49">
        <f t="shared" si="177"/>
        <v>0</v>
      </c>
      <c r="D664" s="49">
        <f t="shared" si="177"/>
        <v>0</v>
      </c>
      <c r="E664" s="76">
        <f t="shared" si="176"/>
        <v>0</v>
      </c>
      <c r="F664" s="76">
        <f t="shared" si="176"/>
        <v>0</v>
      </c>
      <c r="G664" s="76">
        <f t="shared" si="176"/>
        <v>0</v>
      </c>
      <c r="H664" s="76">
        <f t="shared" si="176"/>
        <v>0</v>
      </c>
      <c r="I664" s="76">
        <f t="shared" si="176"/>
        <v>0</v>
      </c>
      <c r="J664" s="76">
        <f t="shared" si="176"/>
        <v>0</v>
      </c>
      <c r="K664" s="76">
        <f t="shared" si="176"/>
        <v>0</v>
      </c>
      <c r="L664" s="76">
        <f t="shared" si="176"/>
        <v>0</v>
      </c>
      <c r="M664" s="76">
        <f t="shared" si="176"/>
        <v>0</v>
      </c>
      <c r="N664" s="76">
        <f t="shared" si="176"/>
        <v>0</v>
      </c>
      <c r="O664" s="76">
        <f t="shared" si="176"/>
        <v>0</v>
      </c>
      <c r="P664" s="76">
        <f t="shared" si="176"/>
        <v>0</v>
      </c>
      <c r="Q664" s="80">
        <f t="shared" si="175"/>
        <v>0</v>
      </c>
    </row>
    <row r="665" spans="3:17" hidden="1">
      <c r="C665" s="60" t="str">
        <f t="shared" si="177"/>
        <v>DESHERBAT</v>
      </c>
      <c r="D665" s="60" t="str">
        <f t="shared" si="177"/>
        <v>Desherbat amb motocultor</v>
      </c>
      <c r="E665" s="77">
        <f t="shared" si="176"/>
        <v>0</v>
      </c>
      <c r="F665" s="77">
        <f t="shared" si="176"/>
        <v>0</v>
      </c>
      <c r="G665" s="77">
        <f t="shared" si="176"/>
        <v>0</v>
      </c>
      <c r="H665" s="77">
        <f t="shared" si="176"/>
        <v>0</v>
      </c>
      <c r="I665" s="77">
        <f t="shared" si="176"/>
        <v>0</v>
      </c>
      <c r="J665" s="77">
        <f t="shared" si="176"/>
        <v>0</v>
      </c>
      <c r="K665" s="77">
        <f t="shared" si="176"/>
        <v>0</v>
      </c>
      <c r="L665" s="77">
        <f t="shared" si="176"/>
        <v>0</v>
      </c>
      <c r="M665" s="77">
        <f t="shared" si="176"/>
        <v>0</v>
      </c>
      <c r="N665" s="77">
        <f t="shared" si="176"/>
        <v>0</v>
      </c>
      <c r="O665" s="77">
        <f t="shared" si="176"/>
        <v>0</v>
      </c>
      <c r="P665" s="77">
        <f t="shared" si="176"/>
        <v>0</v>
      </c>
      <c r="Q665" s="80">
        <f t="shared" si="175"/>
        <v>0</v>
      </c>
    </row>
    <row r="666" spans="3:17" hidden="1">
      <c r="C666" s="60">
        <f t="shared" si="177"/>
        <v>0</v>
      </c>
      <c r="D666" s="60" t="str">
        <f t="shared" si="177"/>
        <v>Desherbat manual 6,5h/1.000  m2</v>
      </c>
      <c r="E666" s="77">
        <f t="shared" si="176"/>
        <v>0</v>
      </c>
      <c r="F666" s="77">
        <f t="shared" si="176"/>
        <v>0</v>
      </c>
      <c r="G666" s="77">
        <f t="shared" si="176"/>
        <v>0</v>
      </c>
      <c r="H666" s="77">
        <f t="shared" si="176"/>
        <v>0</v>
      </c>
      <c r="I666" s="77">
        <f t="shared" si="176"/>
        <v>0</v>
      </c>
      <c r="J666" s="77">
        <f t="shared" si="176"/>
        <v>0</v>
      </c>
      <c r="K666" s="77">
        <f t="shared" si="176"/>
        <v>0</v>
      </c>
      <c r="L666" s="77">
        <f t="shared" si="176"/>
        <v>0</v>
      </c>
      <c r="M666" s="77">
        <f t="shared" si="176"/>
        <v>0</v>
      </c>
      <c r="N666" s="77">
        <f t="shared" si="176"/>
        <v>0</v>
      </c>
      <c r="O666" s="77">
        <f t="shared" si="176"/>
        <v>0</v>
      </c>
      <c r="P666" s="77">
        <f t="shared" si="176"/>
        <v>0</v>
      </c>
      <c r="Q666" s="80">
        <f t="shared" si="175"/>
        <v>0</v>
      </c>
    </row>
    <row r="667" spans="3:17" hidden="1">
      <c r="C667" s="60">
        <f t="shared" si="177"/>
        <v>0</v>
      </c>
      <c r="D667" s="60">
        <f t="shared" si="177"/>
        <v>0</v>
      </c>
      <c r="E667" s="77">
        <f t="shared" si="176"/>
        <v>0</v>
      </c>
      <c r="F667" s="77">
        <f t="shared" si="176"/>
        <v>0</v>
      </c>
      <c r="G667" s="77">
        <f t="shared" si="176"/>
        <v>0</v>
      </c>
      <c r="H667" s="77">
        <f t="shared" si="176"/>
        <v>0</v>
      </c>
      <c r="I667" s="77">
        <f t="shared" si="176"/>
        <v>0</v>
      </c>
      <c r="J667" s="77">
        <f t="shared" si="176"/>
        <v>0</v>
      </c>
      <c r="K667" s="77">
        <f t="shared" si="176"/>
        <v>0</v>
      </c>
      <c r="L667" s="77">
        <f t="shared" si="176"/>
        <v>0</v>
      </c>
      <c r="M667" s="77">
        <f t="shared" si="176"/>
        <v>0</v>
      </c>
      <c r="N667" s="77">
        <f t="shared" si="176"/>
        <v>0</v>
      </c>
      <c r="O667" s="77">
        <f t="shared" si="176"/>
        <v>0</v>
      </c>
      <c r="P667" s="77">
        <f t="shared" si="176"/>
        <v>0</v>
      </c>
      <c r="Q667" s="80">
        <f t="shared" si="175"/>
        <v>0</v>
      </c>
    </row>
    <row r="668" spans="3:17" hidden="1">
      <c r="C668" s="60">
        <f t="shared" si="177"/>
        <v>0</v>
      </c>
      <c r="D668" s="60">
        <f t="shared" si="177"/>
        <v>0</v>
      </c>
      <c r="E668" s="77">
        <f t="shared" si="176"/>
        <v>0</v>
      </c>
      <c r="F668" s="77">
        <f t="shared" si="176"/>
        <v>0</v>
      </c>
      <c r="G668" s="77">
        <f t="shared" si="176"/>
        <v>0</v>
      </c>
      <c r="H668" s="77">
        <f t="shared" si="176"/>
        <v>0</v>
      </c>
      <c r="I668" s="77">
        <f t="shared" si="176"/>
        <v>0</v>
      </c>
      <c r="J668" s="77">
        <f t="shared" si="176"/>
        <v>0</v>
      </c>
      <c r="K668" s="77">
        <f t="shared" si="176"/>
        <v>0</v>
      </c>
      <c r="L668" s="77">
        <f t="shared" si="176"/>
        <v>0</v>
      </c>
      <c r="M668" s="77">
        <f t="shared" si="176"/>
        <v>0</v>
      </c>
      <c r="N668" s="77">
        <f t="shared" si="176"/>
        <v>0</v>
      </c>
      <c r="O668" s="77">
        <f t="shared" si="176"/>
        <v>0</v>
      </c>
      <c r="P668" s="77">
        <f t="shared" si="176"/>
        <v>0</v>
      </c>
      <c r="Q668" s="80">
        <f t="shared" si="175"/>
        <v>0</v>
      </c>
    </row>
    <row r="669" spans="3:17" hidden="1">
      <c r="C669" s="62" t="str">
        <f t="shared" si="177"/>
        <v>ALTRES OPERACIONS ESPECÍFIQUES</v>
      </c>
      <c r="D669" s="62" t="str">
        <f t="shared" si="177"/>
        <v>Renda de la terra</v>
      </c>
      <c r="E669" s="78">
        <f t="shared" si="176"/>
        <v>0</v>
      </c>
      <c r="F669" s="78">
        <f t="shared" si="176"/>
        <v>0</v>
      </c>
      <c r="G669" s="78">
        <f t="shared" si="176"/>
        <v>0</v>
      </c>
      <c r="H669" s="78">
        <f t="shared" si="176"/>
        <v>0</v>
      </c>
      <c r="I669" s="78">
        <f t="shared" si="176"/>
        <v>0</v>
      </c>
      <c r="J669" s="78">
        <f t="shared" si="176"/>
        <v>0</v>
      </c>
      <c r="K669" s="78">
        <f t="shared" si="176"/>
        <v>0</v>
      </c>
      <c r="L669" s="78">
        <f t="shared" si="176"/>
        <v>0</v>
      </c>
      <c r="M669" s="78">
        <f t="shared" si="176"/>
        <v>0</v>
      </c>
      <c r="N669" s="78">
        <f t="shared" si="176"/>
        <v>0</v>
      </c>
      <c r="O669" s="78">
        <f t="shared" si="176"/>
        <v>0</v>
      </c>
      <c r="P669" s="78">
        <f t="shared" si="176"/>
        <v>0</v>
      </c>
      <c r="Q669" s="80">
        <f t="shared" si="175"/>
        <v>0</v>
      </c>
    </row>
    <row r="670" spans="3:17" hidden="1">
      <c r="C670" s="62">
        <f t="shared" si="177"/>
        <v>0</v>
      </c>
      <c r="D670" s="62">
        <f t="shared" si="177"/>
        <v>0</v>
      </c>
      <c r="E670" s="78">
        <f t="shared" si="176"/>
        <v>0</v>
      </c>
      <c r="F670" s="78">
        <f t="shared" si="176"/>
        <v>0</v>
      </c>
      <c r="G670" s="78">
        <f t="shared" si="176"/>
        <v>0</v>
      </c>
      <c r="H670" s="78">
        <f t="shared" si="176"/>
        <v>0</v>
      </c>
      <c r="I670" s="78">
        <f t="shared" si="176"/>
        <v>0</v>
      </c>
      <c r="J670" s="78">
        <f t="shared" si="176"/>
        <v>0</v>
      </c>
      <c r="K670" s="78">
        <f t="shared" si="176"/>
        <v>0</v>
      </c>
      <c r="L670" s="78">
        <f t="shared" si="176"/>
        <v>0</v>
      </c>
      <c r="M670" s="78">
        <f t="shared" si="176"/>
        <v>0</v>
      </c>
      <c r="N670" s="78">
        <f t="shared" si="176"/>
        <v>0</v>
      </c>
      <c r="O670" s="78">
        <f t="shared" si="176"/>
        <v>0</v>
      </c>
      <c r="P670" s="78">
        <f t="shared" si="176"/>
        <v>0</v>
      </c>
      <c r="Q670" s="80">
        <f t="shared" si="175"/>
        <v>0</v>
      </c>
    </row>
    <row r="671" spans="3:17" hidden="1">
      <c r="C671" s="62">
        <f t="shared" si="177"/>
        <v>0</v>
      </c>
      <c r="D671" s="62">
        <f t="shared" si="177"/>
        <v>0</v>
      </c>
      <c r="E671" s="78">
        <f t="shared" si="176"/>
        <v>0</v>
      </c>
      <c r="F671" s="78">
        <f t="shared" si="176"/>
        <v>0</v>
      </c>
      <c r="G671" s="78">
        <f t="shared" si="176"/>
        <v>0</v>
      </c>
      <c r="H671" s="78">
        <f t="shared" si="176"/>
        <v>0</v>
      </c>
      <c r="I671" s="78">
        <f t="shared" si="176"/>
        <v>0</v>
      </c>
      <c r="J671" s="78">
        <f t="shared" si="176"/>
        <v>0</v>
      </c>
      <c r="K671" s="78">
        <f t="shared" si="176"/>
        <v>0</v>
      </c>
      <c r="L671" s="78">
        <f t="shared" si="176"/>
        <v>0</v>
      </c>
      <c r="M671" s="78">
        <f t="shared" si="176"/>
        <v>0</v>
      </c>
      <c r="N671" s="78">
        <f t="shared" si="176"/>
        <v>0</v>
      </c>
      <c r="O671" s="78">
        <f t="shared" si="176"/>
        <v>0</v>
      </c>
      <c r="P671" s="78">
        <f t="shared" si="176"/>
        <v>0</v>
      </c>
      <c r="Q671" s="80">
        <f t="shared" si="175"/>
        <v>0</v>
      </c>
    </row>
    <row r="672" spans="3:17" hidden="1">
      <c r="C672" s="62">
        <f t="shared" si="177"/>
        <v>0</v>
      </c>
      <c r="D672" s="62">
        <f t="shared" si="177"/>
        <v>0</v>
      </c>
      <c r="E672" s="78">
        <f t="shared" si="176"/>
        <v>0</v>
      </c>
      <c r="F672" s="78">
        <f t="shared" si="176"/>
        <v>0</v>
      </c>
      <c r="G672" s="78">
        <f t="shared" si="176"/>
        <v>0</v>
      </c>
      <c r="H672" s="78">
        <f t="shared" si="176"/>
        <v>0</v>
      </c>
      <c r="I672" s="78">
        <f t="shared" si="176"/>
        <v>0</v>
      </c>
      <c r="J672" s="78">
        <f t="shared" si="176"/>
        <v>0</v>
      </c>
      <c r="K672" s="78">
        <f t="shared" si="176"/>
        <v>0</v>
      </c>
      <c r="L672" s="78">
        <f t="shared" si="176"/>
        <v>0</v>
      </c>
      <c r="M672" s="78">
        <f t="shared" si="176"/>
        <v>0</v>
      </c>
      <c r="N672" s="78">
        <f t="shared" si="176"/>
        <v>0</v>
      </c>
      <c r="O672" s="78">
        <f t="shared" si="176"/>
        <v>0</v>
      </c>
      <c r="P672" s="78">
        <f t="shared" si="176"/>
        <v>0</v>
      </c>
      <c r="Q672" s="80">
        <f t="shared" si="175"/>
        <v>0</v>
      </c>
    </row>
    <row r="673" spans="3:55" hidden="1">
      <c r="C673" s="62">
        <f t="shared" si="177"/>
        <v>0</v>
      </c>
      <c r="D673" s="62">
        <f t="shared" si="177"/>
        <v>0</v>
      </c>
      <c r="E673" s="78">
        <f t="shared" ref="E673:P675" si="178">E40*VLOOKUP($D673,$D$286:$AV$389,4,FALSE)+E40*VLOOKUP(CONCATENATE("Preparació per ",LOWER($D673)),$D$286:$AV$389,4,FALSE)+E40*VLOOKUP($D673,$D$286:$AV$389,6,FALSE)+E40*VLOOKUP(CONCATENATE("Preparació per ",LOWER($D673)),$D$286:$AV$389,6,FALSE)</f>
        <v>0</v>
      </c>
      <c r="F673" s="78">
        <f t="shared" si="178"/>
        <v>0</v>
      </c>
      <c r="G673" s="78">
        <f t="shared" si="178"/>
        <v>0</v>
      </c>
      <c r="H673" s="78">
        <f t="shared" si="178"/>
        <v>0</v>
      </c>
      <c r="I673" s="78">
        <f t="shared" si="178"/>
        <v>0</v>
      </c>
      <c r="J673" s="78">
        <f t="shared" si="178"/>
        <v>0</v>
      </c>
      <c r="K673" s="78">
        <f t="shared" si="178"/>
        <v>0</v>
      </c>
      <c r="L673" s="78">
        <f t="shared" si="178"/>
        <v>0</v>
      </c>
      <c r="M673" s="78">
        <f t="shared" si="178"/>
        <v>0</v>
      </c>
      <c r="N673" s="78">
        <f t="shared" si="178"/>
        <v>0</v>
      </c>
      <c r="O673" s="78">
        <f t="shared" si="178"/>
        <v>0</v>
      </c>
      <c r="P673" s="78">
        <f t="shared" si="178"/>
        <v>0</v>
      </c>
      <c r="Q673" s="80">
        <f t="shared" si="175"/>
        <v>0</v>
      </c>
    </row>
    <row r="674" spans="3:55" hidden="1">
      <c r="C674" s="55" t="str">
        <f t="shared" si="177"/>
        <v>RECOL.LECCIÓ</v>
      </c>
      <c r="D674" s="55" t="str">
        <f t="shared" si="177"/>
        <v>Recol.lecció bledes</v>
      </c>
      <c r="E674" s="79">
        <f t="shared" si="178"/>
        <v>0</v>
      </c>
      <c r="F674" s="79">
        <f t="shared" si="178"/>
        <v>0</v>
      </c>
      <c r="G674" s="79">
        <f t="shared" si="178"/>
        <v>0</v>
      </c>
      <c r="H674" s="79">
        <f t="shared" si="178"/>
        <v>0</v>
      </c>
      <c r="I674" s="79">
        <f t="shared" si="178"/>
        <v>0</v>
      </c>
      <c r="J674" s="79">
        <f t="shared" si="178"/>
        <v>0</v>
      </c>
      <c r="K674" s="79">
        <f t="shared" si="178"/>
        <v>0</v>
      </c>
      <c r="L674" s="79">
        <f t="shared" si="178"/>
        <v>0</v>
      </c>
      <c r="M674" s="79">
        <f t="shared" si="178"/>
        <v>0</v>
      </c>
      <c r="N674" s="79">
        <f t="shared" si="178"/>
        <v>0</v>
      </c>
      <c r="O674" s="79">
        <f t="shared" si="178"/>
        <v>0</v>
      </c>
      <c r="P674" s="79">
        <f t="shared" si="178"/>
        <v>0</v>
      </c>
      <c r="Q674" s="80">
        <f t="shared" si="175"/>
        <v>0</v>
      </c>
    </row>
    <row r="675" spans="3:55" hidden="1">
      <c r="C675" s="55">
        <f t="shared" si="177"/>
        <v>0</v>
      </c>
      <c r="D675" s="55">
        <f t="shared" si="177"/>
        <v>0</v>
      </c>
      <c r="E675" s="79">
        <f t="shared" si="178"/>
        <v>0</v>
      </c>
      <c r="F675" s="79">
        <f t="shared" si="178"/>
        <v>0</v>
      </c>
      <c r="G675" s="79">
        <f t="shared" si="178"/>
        <v>0</v>
      </c>
      <c r="H675" s="79">
        <f t="shared" si="178"/>
        <v>0</v>
      </c>
      <c r="I675" s="79">
        <f t="shared" si="178"/>
        <v>0</v>
      </c>
      <c r="J675" s="79">
        <f t="shared" si="178"/>
        <v>0</v>
      </c>
      <c r="K675" s="79">
        <f t="shared" si="178"/>
        <v>0</v>
      </c>
      <c r="L675" s="79">
        <f t="shared" si="178"/>
        <v>0</v>
      </c>
      <c r="M675" s="79">
        <f t="shared" si="178"/>
        <v>0</v>
      </c>
      <c r="N675" s="79">
        <f t="shared" si="178"/>
        <v>0</v>
      </c>
      <c r="O675" s="79">
        <f t="shared" si="178"/>
        <v>0</v>
      </c>
      <c r="P675" s="79">
        <f t="shared" si="178"/>
        <v>0</v>
      </c>
      <c r="Q675" s="80">
        <f t="shared" si="175"/>
        <v>0</v>
      </c>
    </row>
    <row r="676" spans="3:55" hidden="1">
      <c r="E676" s="80">
        <f>SUM(E641:E675)</f>
        <v>0</v>
      </c>
      <c r="F676" s="80">
        <f t="shared" ref="F676:P676" si="179">SUM(F641:F675)</f>
        <v>0</v>
      </c>
      <c r="G676" s="80">
        <f t="shared" si="179"/>
        <v>0</v>
      </c>
      <c r="H676" s="80">
        <f t="shared" si="179"/>
        <v>0</v>
      </c>
      <c r="I676" s="80">
        <f t="shared" si="179"/>
        <v>0</v>
      </c>
      <c r="J676" s="80">
        <f t="shared" si="179"/>
        <v>0</v>
      </c>
      <c r="K676" s="80">
        <f t="shared" si="179"/>
        <v>0</v>
      </c>
      <c r="L676" s="80">
        <f t="shared" si="179"/>
        <v>0</v>
      </c>
      <c r="M676" s="80">
        <f t="shared" si="179"/>
        <v>0</v>
      </c>
      <c r="N676" s="80">
        <f t="shared" si="179"/>
        <v>0</v>
      </c>
      <c r="O676" s="80">
        <f t="shared" si="179"/>
        <v>0</v>
      </c>
      <c r="P676" s="80">
        <f t="shared" si="179"/>
        <v>0</v>
      </c>
      <c r="Q676" s="5"/>
    </row>
    <row r="677" spans="3:55" hidden="1"/>
    <row r="678" spans="3:55" hidden="1"/>
    <row r="679" spans="3:55" hidden="1"/>
    <row r="680" spans="3:55" hidden="1"/>
    <row r="681" spans="3:55" hidden="1">
      <c r="D681" t="str">
        <f>CONCATENATE("Requeriments pel cultiu: ",E3)</f>
        <v>Requeriments pel cultiu: Bledes</v>
      </c>
      <c r="F681">
        <v>3</v>
      </c>
      <c r="G681">
        <v>4</v>
      </c>
      <c r="H681">
        <v>5</v>
      </c>
      <c r="I681">
        <v>6</v>
      </c>
      <c r="J681">
        <v>7</v>
      </c>
      <c r="K681">
        <v>8</v>
      </c>
      <c r="L681">
        <v>9</v>
      </c>
      <c r="M681">
        <v>10</v>
      </c>
      <c r="N681">
        <v>11</v>
      </c>
      <c r="O681">
        <v>12</v>
      </c>
      <c r="P681">
        <v>13</v>
      </c>
      <c r="Q681">
        <v>14</v>
      </c>
      <c r="R681">
        <v>15</v>
      </c>
      <c r="S681">
        <v>16</v>
      </c>
      <c r="T681">
        <v>17</v>
      </c>
      <c r="U681">
        <v>18</v>
      </c>
      <c r="V681">
        <v>19</v>
      </c>
      <c r="W681">
        <v>20</v>
      </c>
      <c r="X681">
        <v>21</v>
      </c>
      <c r="Y681">
        <v>22</v>
      </c>
      <c r="Z681">
        <v>23</v>
      </c>
      <c r="AA681">
        <v>24</v>
      </c>
      <c r="AB681">
        <v>25</v>
      </c>
      <c r="AC681">
        <v>26</v>
      </c>
      <c r="AD681">
        <v>27</v>
      </c>
      <c r="AE681">
        <v>28</v>
      </c>
      <c r="AF681">
        <v>29</v>
      </c>
      <c r="AG681">
        <v>30</v>
      </c>
      <c r="AH681">
        <v>31</v>
      </c>
      <c r="AI681">
        <v>32</v>
      </c>
      <c r="AJ681">
        <v>33</v>
      </c>
      <c r="AK681">
        <v>34</v>
      </c>
      <c r="AL681">
        <v>35</v>
      </c>
      <c r="AM681">
        <v>36</v>
      </c>
      <c r="AN681">
        <v>37</v>
      </c>
      <c r="AO681">
        <v>38</v>
      </c>
      <c r="AP681">
        <v>39</v>
      </c>
      <c r="AQ681">
        <v>40</v>
      </c>
      <c r="AR681">
        <v>41</v>
      </c>
      <c r="AS681">
        <v>42</v>
      </c>
      <c r="AT681">
        <v>43</v>
      </c>
      <c r="AU681">
        <v>44</v>
      </c>
      <c r="AV681">
        <v>45</v>
      </c>
      <c r="AW681">
        <v>46</v>
      </c>
      <c r="AX681">
        <v>47</v>
      </c>
      <c r="AY681">
        <v>48</v>
      </c>
      <c r="AZ681">
        <v>49</v>
      </c>
      <c r="BA681">
        <v>50</v>
      </c>
      <c r="BB681">
        <v>51</v>
      </c>
      <c r="BC681">
        <v>52</v>
      </c>
    </row>
    <row r="682" spans="3:55" ht="38.25" hidden="1" customHeight="1">
      <c r="F682" s="83" t="str">
        <f t="shared" ref="F682:BC682" si="180">+F285</f>
        <v>Persona no qualificada (h)</v>
      </c>
      <c r="G682" s="83" t="str">
        <f t="shared" si="180"/>
        <v>Tractor incloent tractorista (h)</v>
      </c>
      <c r="H682" s="83" t="str">
        <f t="shared" si="180"/>
        <v>Motocultor (h)</v>
      </c>
      <c r="I682" s="83" t="str">
        <f t="shared" si="180"/>
        <v>Persona qualificada (h)</v>
      </c>
      <c r="J682" s="83" t="str">
        <f t="shared" si="180"/>
        <v>Subsolador (h)</v>
      </c>
      <c r="K682" s="83" t="str">
        <f t="shared" si="180"/>
        <v>Fresadora (h)</v>
      </c>
      <c r="L682" s="83" t="str">
        <f t="shared" si="180"/>
        <v>Discos (h)</v>
      </c>
      <c r="M682" s="83" t="str">
        <f t="shared" si="180"/>
        <v>Estripadora (h)</v>
      </c>
      <c r="N682" s="83" t="str">
        <f t="shared" si="180"/>
        <v>Remolc (h)</v>
      </c>
      <c r="O682" s="83" t="str">
        <f t="shared" si="180"/>
        <v>Pala (h)</v>
      </c>
      <c r="P682" s="83" t="str">
        <f t="shared" si="180"/>
        <v>Compost (kg)</v>
      </c>
      <c r="Q682" s="83" t="str">
        <f t="shared" si="180"/>
        <v>Solcador de 3 solcs (h)</v>
      </c>
      <c r="R682" s="83" t="str">
        <f t="shared" si="180"/>
        <v>Planter col (u)</v>
      </c>
      <c r="S682" s="83" t="str">
        <f t="shared" si="180"/>
        <v>Ceballots calçots (kg)</v>
      </c>
      <c r="T682" s="83" t="str">
        <f t="shared" si="180"/>
        <v>Planter enciam (u)</v>
      </c>
      <c r="U682" s="83" t="str">
        <f t="shared" si="180"/>
        <v>Planter bleda (u)</v>
      </c>
      <c r="V682" s="83" t="str">
        <f t="shared" si="180"/>
        <v>Planter tomàquet (u)</v>
      </c>
      <c r="W682" s="83" t="str">
        <f t="shared" si="180"/>
        <v>Planter carbassa (u)</v>
      </c>
      <c r="X682" s="83" t="str">
        <f t="shared" si="180"/>
        <v>Llavor carbassa (u)</v>
      </c>
      <c r="Y682" s="83" t="str">
        <f t="shared" si="180"/>
        <v>Plantador (h)</v>
      </c>
      <c r="Z682" s="83" t="str">
        <f t="shared" si="180"/>
        <v>Furgoneta (h)</v>
      </c>
      <c r="AA682" s="83" t="str">
        <f t="shared" si="180"/>
        <v>Bicicleta de sembrar (h)</v>
      </c>
      <c r="AB682" s="83" t="str">
        <f t="shared" si="180"/>
        <v xml:space="preserve">cinta de reg (m) </v>
      </c>
      <c r="AC682" s="83" t="str">
        <f t="shared" si="180"/>
        <v>reg aspersió: tub,… (m)</v>
      </c>
      <c r="AD682" s="83" t="str">
        <f t="shared" si="180"/>
        <v>reg (L)</v>
      </c>
      <c r="AE682" s="83" t="str">
        <f t="shared" si="180"/>
        <v>Braços tractor (h)</v>
      </c>
      <c r="AF682" s="83" t="str">
        <f t="shared" si="180"/>
        <v>Bota (h)</v>
      </c>
      <c r="AG682" s="83" t="str">
        <f t="shared" si="180"/>
        <v>Bacillus thuringiensis (kg)</v>
      </c>
      <c r="AH682" s="83" t="str">
        <f t="shared" si="180"/>
        <v>Retenol (L)</v>
      </c>
      <c r="AI682" s="83" t="str">
        <f t="shared" si="180"/>
        <v>Purí d'ortiga (L)</v>
      </c>
      <c r="AJ682" s="83" t="str">
        <f t="shared" si="180"/>
        <v>Hidròxid de coure (kg)</v>
      </c>
      <c r="AK682" s="83" t="str">
        <f t="shared" si="180"/>
        <v>Ferramol per llimacs (kg)</v>
      </c>
      <c r="AL682" s="83" t="str">
        <f t="shared" si="180"/>
        <v>Sofre (kg)</v>
      </c>
      <c r="AM682" s="83" t="str">
        <f t="shared" si="180"/>
        <v>Oli de nim (L)</v>
      </c>
      <c r="AN682" s="83" t="str">
        <f t="shared" si="180"/>
        <v>Tallant (h)</v>
      </c>
      <c r="AO682" s="83" t="str">
        <f t="shared" si="180"/>
        <v>Plàstic (m2)</v>
      </c>
      <c r="AP682" s="83" t="str">
        <f t="shared" si="180"/>
        <v>Canyes (u)</v>
      </c>
      <c r="AQ682" s="83" t="str">
        <f t="shared" si="180"/>
        <v>Cost mensual terreny (m2)</v>
      </c>
      <c r="AR682" s="83" t="str">
        <f t="shared" si="180"/>
        <v>Caixes (u)</v>
      </c>
      <c r="AS682" s="83">
        <f t="shared" si="180"/>
        <v>0</v>
      </c>
      <c r="AT682" s="83" t="str">
        <f t="shared" si="180"/>
        <v>Collita (kg)</v>
      </c>
      <c r="AU682" s="83" t="str">
        <f t="shared" si="180"/>
        <v>Collita (u)</v>
      </c>
      <c r="AV682" s="83" t="str">
        <f t="shared" si="180"/>
        <v xml:space="preserve">Collita col (u) </v>
      </c>
      <c r="AW682" s="83" t="str">
        <f t="shared" si="180"/>
        <v>Collita bròcoli (kg)</v>
      </c>
      <c r="AX682" s="83" t="str">
        <f t="shared" si="180"/>
        <v xml:space="preserve">Collita calçot (u) </v>
      </c>
      <c r="AY682" s="83" t="str">
        <f t="shared" si="180"/>
        <v xml:space="preserve">Collita enciam (u) </v>
      </c>
      <c r="AZ682" s="83" t="str">
        <f t="shared" si="180"/>
        <v xml:space="preserve">Collita bledes a manats (u) </v>
      </c>
      <c r="BA682" s="83" t="str">
        <f t="shared" si="180"/>
        <v>Collita bledes (kg)</v>
      </c>
      <c r="BB682" s="83" t="str">
        <f t="shared" si="180"/>
        <v>Collita tomàquet (kg)</v>
      </c>
      <c r="BC682" s="83" t="str">
        <f t="shared" si="180"/>
        <v>Collita carbassa (kg)</v>
      </c>
    </row>
    <row r="683" spans="3:55" hidden="1">
      <c r="C683" s="51" t="str">
        <f t="shared" ref="C683:D702" si="181">+C8</f>
        <v>PREPARACIÓ DEL SÒL</v>
      </c>
      <c r="D683" s="51" t="str">
        <f t="shared" si="181"/>
        <v>Desbrossat amb discos</v>
      </c>
      <c r="E683" s="72"/>
      <c r="F683" s="86">
        <f t="shared" ref="F683:BC688" si="182">$Q8*VLOOKUP($D683,$D$286:$BC$389,F$681,FALSE)+$Q8*VLOOKUP(CONCATENATE("Preparació per ",LOWER($D683)),$D$286:$BC$389,F$681,FALSE)</f>
        <v>0</v>
      </c>
      <c r="G683" s="86">
        <f t="shared" si="182"/>
        <v>0</v>
      </c>
      <c r="H683" s="86">
        <f t="shared" si="182"/>
        <v>0</v>
      </c>
      <c r="I683" s="86">
        <f t="shared" si="182"/>
        <v>0</v>
      </c>
      <c r="J683" s="86">
        <f t="shared" si="182"/>
        <v>0</v>
      </c>
      <c r="K683" s="86">
        <f t="shared" si="182"/>
        <v>0</v>
      </c>
      <c r="L683" s="86">
        <f t="shared" si="182"/>
        <v>0</v>
      </c>
      <c r="M683" s="86">
        <f t="shared" si="182"/>
        <v>0</v>
      </c>
      <c r="N683" s="86">
        <f t="shared" si="182"/>
        <v>0</v>
      </c>
      <c r="O683" s="86">
        <f t="shared" si="182"/>
        <v>0</v>
      </c>
      <c r="P683" s="86">
        <f t="shared" si="182"/>
        <v>0</v>
      </c>
      <c r="Q683" s="86">
        <f t="shared" si="182"/>
        <v>0</v>
      </c>
      <c r="R683" s="86">
        <f t="shared" si="182"/>
        <v>0</v>
      </c>
      <c r="S683" s="86">
        <f t="shared" si="182"/>
        <v>0</v>
      </c>
      <c r="T683" s="86">
        <f t="shared" si="182"/>
        <v>0</v>
      </c>
      <c r="U683" s="86">
        <f t="shared" si="182"/>
        <v>0</v>
      </c>
      <c r="V683" s="86">
        <f t="shared" si="182"/>
        <v>0</v>
      </c>
      <c r="W683" s="86">
        <f t="shared" si="182"/>
        <v>0</v>
      </c>
      <c r="X683" s="86">
        <f t="shared" si="182"/>
        <v>0</v>
      </c>
      <c r="Y683" s="86">
        <f t="shared" si="182"/>
        <v>0</v>
      </c>
      <c r="Z683" s="86">
        <f t="shared" si="182"/>
        <v>0</v>
      </c>
      <c r="AA683" s="86">
        <f t="shared" si="182"/>
        <v>0</v>
      </c>
      <c r="AB683" s="86">
        <f t="shared" si="182"/>
        <v>0</v>
      </c>
      <c r="AC683" s="86">
        <f t="shared" si="182"/>
        <v>0</v>
      </c>
      <c r="AD683" s="86">
        <f t="shared" si="182"/>
        <v>0</v>
      </c>
      <c r="AE683" s="86">
        <f t="shared" si="182"/>
        <v>0</v>
      </c>
      <c r="AF683" s="86">
        <f t="shared" si="182"/>
        <v>0</v>
      </c>
      <c r="AG683" s="86">
        <f t="shared" si="182"/>
        <v>0</v>
      </c>
      <c r="AH683" s="86">
        <f t="shared" si="182"/>
        <v>0</v>
      </c>
      <c r="AI683" s="86">
        <f t="shared" si="182"/>
        <v>0</v>
      </c>
      <c r="AJ683" s="86">
        <f t="shared" si="182"/>
        <v>0</v>
      </c>
      <c r="AK683" s="86">
        <f t="shared" si="182"/>
        <v>0</v>
      </c>
      <c r="AL683" s="86">
        <f t="shared" si="182"/>
        <v>0</v>
      </c>
      <c r="AM683" s="86">
        <f t="shared" si="182"/>
        <v>0</v>
      </c>
      <c r="AN683" s="86">
        <f t="shared" si="182"/>
        <v>0</v>
      </c>
      <c r="AO683" s="86">
        <f t="shared" si="182"/>
        <v>0</v>
      </c>
      <c r="AP683" s="86">
        <f t="shared" si="182"/>
        <v>0</v>
      </c>
      <c r="AQ683" s="86">
        <f t="shared" si="182"/>
        <v>0</v>
      </c>
      <c r="AR683" s="86">
        <f t="shared" si="182"/>
        <v>0</v>
      </c>
      <c r="AS683" s="86">
        <f t="shared" si="182"/>
        <v>0</v>
      </c>
      <c r="AT683" s="86">
        <f t="shared" si="182"/>
        <v>0</v>
      </c>
      <c r="AU683" s="86">
        <f t="shared" si="182"/>
        <v>0</v>
      </c>
      <c r="AV683" s="86">
        <f t="shared" si="182"/>
        <v>0</v>
      </c>
      <c r="AW683" s="86">
        <f t="shared" si="182"/>
        <v>0</v>
      </c>
      <c r="AX683" s="86">
        <f t="shared" si="182"/>
        <v>0</v>
      </c>
      <c r="AY683" s="86">
        <f t="shared" si="182"/>
        <v>0</v>
      </c>
      <c r="AZ683" s="86">
        <f t="shared" si="182"/>
        <v>0</v>
      </c>
      <c r="BA683" s="86">
        <f t="shared" si="182"/>
        <v>0</v>
      </c>
      <c r="BB683" s="86">
        <f t="shared" si="182"/>
        <v>0</v>
      </c>
      <c r="BC683" s="86">
        <f t="shared" si="182"/>
        <v>0</v>
      </c>
    </row>
    <row r="684" spans="3:55" hidden="1">
      <c r="C684" s="51">
        <f t="shared" si="181"/>
        <v>0</v>
      </c>
      <c r="D684" s="51" t="str">
        <f t="shared" si="181"/>
        <v>Subsolat</v>
      </c>
      <c r="E684" s="72"/>
      <c r="F684" s="86">
        <f t="shared" si="182"/>
        <v>0</v>
      </c>
      <c r="G684" s="86">
        <f t="shared" si="182"/>
        <v>0</v>
      </c>
      <c r="H684" s="86">
        <f t="shared" si="182"/>
        <v>0</v>
      </c>
      <c r="I684" s="86">
        <f t="shared" si="182"/>
        <v>0</v>
      </c>
      <c r="J684" s="86">
        <f t="shared" si="182"/>
        <v>0</v>
      </c>
      <c r="K684" s="86">
        <f t="shared" si="182"/>
        <v>0</v>
      </c>
      <c r="L684" s="86">
        <f t="shared" si="182"/>
        <v>0</v>
      </c>
      <c r="M684" s="86">
        <f t="shared" si="182"/>
        <v>0</v>
      </c>
      <c r="N684" s="86">
        <f t="shared" si="182"/>
        <v>0</v>
      </c>
      <c r="O684" s="86">
        <f t="shared" si="182"/>
        <v>0</v>
      </c>
      <c r="P684" s="86">
        <f t="shared" si="182"/>
        <v>0</v>
      </c>
      <c r="Q684" s="86">
        <f t="shared" si="182"/>
        <v>0</v>
      </c>
      <c r="R684" s="86">
        <f t="shared" si="182"/>
        <v>0</v>
      </c>
      <c r="S684" s="86">
        <f t="shared" si="182"/>
        <v>0</v>
      </c>
      <c r="T684" s="86">
        <f t="shared" si="182"/>
        <v>0</v>
      </c>
      <c r="U684" s="86">
        <f t="shared" si="182"/>
        <v>0</v>
      </c>
      <c r="V684" s="86">
        <f t="shared" si="182"/>
        <v>0</v>
      </c>
      <c r="W684" s="86">
        <f t="shared" si="182"/>
        <v>0</v>
      </c>
      <c r="X684" s="86">
        <f t="shared" si="182"/>
        <v>0</v>
      </c>
      <c r="Y684" s="86">
        <f t="shared" si="182"/>
        <v>0</v>
      </c>
      <c r="Z684" s="86">
        <f t="shared" si="182"/>
        <v>0</v>
      </c>
      <c r="AA684" s="86">
        <f t="shared" si="182"/>
        <v>0</v>
      </c>
      <c r="AB684" s="86">
        <f t="shared" si="182"/>
        <v>0</v>
      </c>
      <c r="AC684" s="86">
        <f t="shared" si="182"/>
        <v>0</v>
      </c>
      <c r="AD684" s="86">
        <f t="shared" si="182"/>
        <v>0</v>
      </c>
      <c r="AE684" s="86">
        <f t="shared" si="182"/>
        <v>0</v>
      </c>
      <c r="AF684" s="86">
        <f t="shared" si="182"/>
        <v>0</v>
      </c>
      <c r="AG684" s="86">
        <f t="shared" si="182"/>
        <v>0</v>
      </c>
      <c r="AH684" s="86">
        <f t="shared" si="182"/>
        <v>0</v>
      </c>
      <c r="AI684" s="86">
        <f t="shared" si="182"/>
        <v>0</v>
      </c>
      <c r="AJ684" s="86">
        <f t="shared" si="182"/>
        <v>0</v>
      </c>
      <c r="AK684" s="86">
        <f t="shared" si="182"/>
        <v>0</v>
      </c>
      <c r="AL684" s="86">
        <f t="shared" si="182"/>
        <v>0</v>
      </c>
      <c r="AM684" s="86">
        <f t="shared" si="182"/>
        <v>0</v>
      </c>
      <c r="AN684" s="86">
        <f t="shared" si="182"/>
        <v>0</v>
      </c>
      <c r="AO684" s="86">
        <f t="shared" si="182"/>
        <v>0</v>
      </c>
      <c r="AP684" s="86">
        <f t="shared" si="182"/>
        <v>0</v>
      </c>
      <c r="AQ684" s="86">
        <f t="shared" si="182"/>
        <v>0</v>
      </c>
      <c r="AR684" s="86">
        <f t="shared" si="182"/>
        <v>0</v>
      </c>
      <c r="AS684" s="86">
        <f t="shared" si="182"/>
        <v>0</v>
      </c>
      <c r="AT684" s="86">
        <f t="shared" si="182"/>
        <v>0</v>
      </c>
      <c r="AU684" s="86">
        <f t="shared" si="182"/>
        <v>0</v>
      </c>
      <c r="AV684" s="86">
        <f t="shared" si="182"/>
        <v>0</v>
      </c>
      <c r="AW684" s="86">
        <f t="shared" si="182"/>
        <v>0</v>
      </c>
      <c r="AX684" s="86">
        <f t="shared" si="182"/>
        <v>0</v>
      </c>
      <c r="AY684" s="86">
        <f t="shared" si="182"/>
        <v>0</v>
      </c>
      <c r="AZ684" s="86">
        <f t="shared" si="182"/>
        <v>0</v>
      </c>
      <c r="BA684" s="86">
        <f t="shared" si="182"/>
        <v>0</v>
      </c>
      <c r="BB684" s="86">
        <f t="shared" si="182"/>
        <v>0</v>
      </c>
      <c r="BC684" s="86">
        <f t="shared" si="182"/>
        <v>0</v>
      </c>
    </row>
    <row r="685" spans="3:55" hidden="1">
      <c r="C685" s="51">
        <f t="shared" si="181"/>
        <v>0</v>
      </c>
      <c r="D685" s="51" t="str">
        <f t="shared" si="181"/>
        <v>Estripat</v>
      </c>
      <c r="E685" s="72"/>
      <c r="F685" s="86">
        <f t="shared" si="182"/>
        <v>0</v>
      </c>
      <c r="G685" s="86">
        <f t="shared" si="182"/>
        <v>0</v>
      </c>
      <c r="H685" s="86">
        <f t="shared" si="182"/>
        <v>0</v>
      </c>
      <c r="I685" s="86">
        <f t="shared" si="182"/>
        <v>0</v>
      </c>
      <c r="J685" s="86">
        <f t="shared" si="182"/>
        <v>0</v>
      </c>
      <c r="K685" s="86">
        <f t="shared" si="182"/>
        <v>0</v>
      </c>
      <c r="L685" s="86">
        <f t="shared" si="182"/>
        <v>0</v>
      </c>
      <c r="M685" s="86">
        <f t="shared" si="182"/>
        <v>0</v>
      </c>
      <c r="N685" s="86">
        <f t="shared" si="182"/>
        <v>0</v>
      </c>
      <c r="O685" s="86">
        <f t="shared" si="182"/>
        <v>0</v>
      </c>
      <c r="P685" s="86">
        <f t="shared" si="182"/>
        <v>0</v>
      </c>
      <c r="Q685" s="86">
        <f t="shared" si="182"/>
        <v>0</v>
      </c>
      <c r="R685" s="86">
        <f t="shared" si="182"/>
        <v>0</v>
      </c>
      <c r="S685" s="86">
        <f t="shared" si="182"/>
        <v>0</v>
      </c>
      <c r="T685" s="86">
        <f t="shared" si="182"/>
        <v>0</v>
      </c>
      <c r="U685" s="86">
        <f t="shared" si="182"/>
        <v>0</v>
      </c>
      <c r="V685" s="86">
        <f t="shared" si="182"/>
        <v>0</v>
      </c>
      <c r="W685" s="86">
        <f t="shared" si="182"/>
        <v>0</v>
      </c>
      <c r="X685" s="86">
        <f t="shared" si="182"/>
        <v>0</v>
      </c>
      <c r="Y685" s="86">
        <f t="shared" si="182"/>
        <v>0</v>
      </c>
      <c r="Z685" s="86">
        <f t="shared" si="182"/>
        <v>0</v>
      </c>
      <c r="AA685" s="86">
        <f t="shared" si="182"/>
        <v>0</v>
      </c>
      <c r="AB685" s="86">
        <f t="shared" si="182"/>
        <v>0</v>
      </c>
      <c r="AC685" s="86">
        <f t="shared" si="182"/>
        <v>0</v>
      </c>
      <c r="AD685" s="86">
        <f t="shared" si="182"/>
        <v>0</v>
      </c>
      <c r="AE685" s="86">
        <f t="shared" si="182"/>
        <v>0</v>
      </c>
      <c r="AF685" s="86">
        <f t="shared" si="182"/>
        <v>0</v>
      </c>
      <c r="AG685" s="86">
        <f t="shared" si="182"/>
        <v>0</v>
      </c>
      <c r="AH685" s="86">
        <f t="shared" si="182"/>
        <v>0</v>
      </c>
      <c r="AI685" s="86">
        <f t="shared" si="182"/>
        <v>0</v>
      </c>
      <c r="AJ685" s="86">
        <f t="shared" si="182"/>
        <v>0</v>
      </c>
      <c r="AK685" s="86">
        <f t="shared" si="182"/>
        <v>0</v>
      </c>
      <c r="AL685" s="86">
        <f t="shared" si="182"/>
        <v>0</v>
      </c>
      <c r="AM685" s="86">
        <f t="shared" si="182"/>
        <v>0</v>
      </c>
      <c r="AN685" s="86">
        <f t="shared" si="182"/>
        <v>0</v>
      </c>
      <c r="AO685" s="86">
        <f t="shared" si="182"/>
        <v>0</v>
      </c>
      <c r="AP685" s="86">
        <f t="shared" si="182"/>
        <v>0</v>
      </c>
      <c r="AQ685" s="86">
        <f t="shared" si="182"/>
        <v>0</v>
      </c>
      <c r="AR685" s="86">
        <f t="shared" si="182"/>
        <v>0</v>
      </c>
      <c r="AS685" s="86">
        <f t="shared" si="182"/>
        <v>0</v>
      </c>
      <c r="AT685" s="86">
        <f t="shared" si="182"/>
        <v>0</v>
      </c>
      <c r="AU685" s="86">
        <f t="shared" si="182"/>
        <v>0</v>
      </c>
      <c r="AV685" s="86">
        <f t="shared" si="182"/>
        <v>0</v>
      </c>
      <c r="AW685" s="86">
        <f t="shared" si="182"/>
        <v>0</v>
      </c>
      <c r="AX685" s="86">
        <f t="shared" si="182"/>
        <v>0</v>
      </c>
      <c r="AY685" s="86">
        <f t="shared" si="182"/>
        <v>0</v>
      </c>
      <c r="AZ685" s="86">
        <f t="shared" si="182"/>
        <v>0</v>
      </c>
      <c r="BA685" s="86">
        <f t="shared" si="182"/>
        <v>0</v>
      </c>
      <c r="BB685" s="86">
        <f t="shared" si="182"/>
        <v>0</v>
      </c>
      <c r="BC685" s="86">
        <f t="shared" si="182"/>
        <v>0</v>
      </c>
    </row>
    <row r="686" spans="3:55" hidden="1">
      <c r="C686" s="51">
        <f t="shared" si="181"/>
        <v>0</v>
      </c>
      <c r="D686" s="51" t="str">
        <f t="shared" si="181"/>
        <v>Fresat</v>
      </c>
      <c r="E686" s="72"/>
      <c r="F686" s="86">
        <f t="shared" si="182"/>
        <v>0</v>
      </c>
      <c r="G686" s="86">
        <f t="shared" si="182"/>
        <v>0</v>
      </c>
      <c r="H686" s="86">
        <f t="shared" si="182"/>
        <v>0</v>
      </c>
      <c r="I686" s="86">
        <f t="shared" si="182"/>
        <v>0</v>
      </c>
      <c r="J686" s="86">
        <f t="shared" si="182"/>
        <v>0</v>
      </c>
      <c r="K686" s="86">
        <f t="shared" si="182"/>
        <v>0</v>
      </c>
      <c r="L686" s="86">
        <f t="shared" si="182"/>
        <v>0</v>
      </c>
      <c r="M686" s="86">
        <f t="shared" si="182"/>
        <v>0</v>
      </c>
      <c r="N686" s="86">
        <f t="shared" si="182"/>
        <v>0</v>
      </c>
      <c r="O686" s="86">
        <f t="shared" si="182"/>
        <v>0</v>
      </c>
      <c r="P686" s="86">
        <f t="shared" si="182"/>
        <v>0</v>
      </c>
      <c r="Q686" s="86">
        <f t="shared" si="182"/>
        <v>0</v>
      </c>
      <c r="R686" s="86">
        <f t="shared" si="182"/>
        <v>0</v>
      </c>
      <c r="S686" s="86">
        <f t="shared" si="182"/>
        <v>0</v>
      </c>
      <c r="T686" s="86">
        <f t="shared" si="182"/>
        <v>0</v>
      </c>
      <c r="U686" s="86">
        <f t="shared" si="182"/>
        <v>0</v>
      </c>
      <c r="V686" s="86">
        <f t="shared" si="182"/>
        <v>0</v>
      </c>
      <c r="W686" s="86">
        <f t="shared" si="182"/>
        <v>0</v>
      </c>
      <c r="X686" s="86">
        <f t="shared" si="182"/>
        <v>0</v>
      </c>
      <c r="Y686" s="86">
        <f t="shared" si="182"/>
        <v>0</v>
      </c>
      <c r="Z686" s="86">
        <f t="shared" si="182"/>
        <v>0</v>
      </c>
      <c r="AA686" s="86">
        <f t="shared" si="182"/>
        <v>0</v>
      </c>
      <c r="AB686" s="86">
        <f t="shared" si="182"/>
        <v>0</v>
      </c>
      <c r="AC686" s="86">
        <f t="shared" si="182"/>
        <v>0</v>
      </c>
      <c r="AD686" s="86">
        <f t="shared" si="182"/>
        <v>0</v>
      </c>
      <c r="AE686" s="86">
        <f t="shared" si="182"/>
        <v>0</v>
      </c>
      <c r="AF686" s="86">
        <f t="shared" si="182"/>
        <v>0</v>
      </c>
      <c r="AG686" s="86">
        <f t="shared" si="182"/>
        <v>0</v>
      </c>
      <c r="AH686" s="86">
        <f t="shared" si="182"/>
        <v>0</v>
      </c>
      <c r="AI686" s="86">
        <f t="shared" si="182"/>
        <v>0</v>
      </c>
      <c r="AJ686" s="86">
        <f t="shared" si="182"/>
        <v>0</v>
      </c>
      <c r="AK686" s="86">
        <f t="shared" si="182"/>
        <v>0</v>
      </c>
      <c r="AL686" s="86">
        <f t="shared" si="182"/>
        <v>0</v>
      </c>
      <c r="AM686" s="86">
        <f t="shared" si="182"/>
        <v>0</v>
      </c>
      <c r="AN686" s="86">
        <f t="shared" si="182"/>
        <v>0</v>
      </c>
      <c r="AO686" s="86">
        <f t="shared" si="182"/>
        <v>0</v>
      </c>
      <c r="AP686" s="86">
        <f t="shared" si="182"/>
        <v>0</v>
      </c>
      <c r="AQ686" s="86">
        <f t="shared" si="182"/>
        <v>0</v>
      </c>
      <c r="AR686" s="86">
        <f t="shared" si="182"/>
        <v>0</v>
      </c>
      <c r="AS686" s="86">
        <f t="shared" si="182"/>
        <v>0</v>
      </c>
      <c r="AT686" s="86">
        <f t="shared" si="182"/>
        <v>0</v>
      </c>
      <c r="AU686" s="86">
        <f t="shared" si="182"/>
        <v>0</v>
      </c>
      <c r="AV686" s="86">
        <f t="shared" si="182"/>
        <v>0</v>
      </c>
      <c r="AW686" s="86">
        <f t="shared" si="182"/>
        <v>0</v>
      </c>
      <c r="AX686" s="86">
        <f t="shared" si="182"/>
        <v>0</v>
      </c>
      <c r="AY686" s="86">
        <f t="shared" si="182"/>
        <v>0</v>
      </c>
      <c r="AZ686" s="86">
        <f t="shared" si="182"/>
        <v>0</v>
      </c>
      <c r="BA686" s="86">
        <f t="shared" si="182"/>
        <v>0</v>
      </c>
      <c r="BB686" s="86">
        <f t="shared" si="182"/>
        <v>0</v>
      </c>
      <c r="BC686" s="86">
        <f t="shared" si="182"/>
        <v>0</v>
      </c>
    </row>
    <row r="687" spans="3:55" hidden="1">
      <c r="C687" s="51">
        <f t="shared" si="181"/>
        <v>0</v>
      </c>
      <c r="D687" s="51">
        <f t="shared" si="181"/>
        <v>0</v>
      </c>
      <c r="E687" s="72"/>
      <c r="F687" s="86">
        <f t="shared" si="182"/>
        <v>0</v>
      </c>
      <c r="G687" s="86">
        <f t="shared" si="182"/>
        <v>0</v>
      </c>
      <c r="H687" s="86">
        <f t="shared" si="182"/>
        <v>0</v>
      </c>
      <c r="I687" s="86">
        <f t="shared" si="182"/>
        <v>0</v>
      </c>
      <c r="J687" s="86">
        <f t="shared" si="182"/>
        <v>0</v>
      </c>
      <c r="K687" s="86">
        <f t="shared" si="182"/>
        <v>0</v>
      </c>
      <c r="L687" s="86">
        <f t="shared" si="182"/>
        <v>0</v>
      </c>
      <c r="M687" s="86">
        <f t="shared" si="182"/>
        <v>0</v>
      </c>
      <c r="N687" s="86">
        <f t="shared" si="182"/>
        <v>0</v>
      </c>
      <c r="O687" s="86">
        <f t="shared" si="182"/>
        <v>0</v>
      </c>
      <c r="P687" s="86">
        <f t="shared" si="182"/>
        <v>0</v>
      </c>
      <c r="Q687" s="86">
        <f t="shared" si="182"/>
        <v>0</v>
      </c>
      <c r="R687" s="86">
        <f t="shared" si="182"/>
        <v>0</v>
      </c>
      <c r="S687" s="86">
        <f t="shared" si="182"/>
        <v>0</v>
      </c>
      <c r="T687" s="86">
        <f t="shared" si="182"/>
        <v>0</v>
      </c>
      <c r="U687" s="86">
        <f t="shared" si="182"/>
        <v>0</v>
      </c>
      <c r="V687" s="86">
        <f t="shared" si="182"/>
        <v>0</v>
      </c>
      <c r="W687" s="86">
        <f t="shared" si="182"/>
        <v>0</v>
      </c>
      <c r="X687" s="86">
        <f t="shared" si="182"/>
        <v>0</v>
      </c>
      <c r="Y687" s="86">
        <f t="shared" si="182"/>
        <v>0</v>
      </c>
      <c r="Z687" s="86">
        <f t="shared" si="182"/>
        <v>0</v>
      </c>
      <c r="AA687" s="86">
        <f t="shared" si="182"/>
        <v>0</v>
      </c>
      <c r="AB687" s="86">
        <f t="shared" si="182"/>
        <v>0</v>
      </c>
      <c r="AC687" s="86">
        <f t="shared" si="182"/>
        <v>0</v>
      </c>
      <c r="AD687" s="86">
        <f t="shared" si="182"/>
        <v>0</v>
      </c>
      <c r="AE687" s="86">
        <f t="shared" si="182"/>
        <v>0</v>
      </c>
      <c r="AF687" s="86">
        <f t="shared" si="182"/>
        <v>0</v>
      </c>
      <c r="AG687" s="86">
        <f t="shared" si="182"/>
        <v>0</v>
      </c>
      <c r="AH687" s="86">
        <f t="shared" si="182"/>
        <v>0</v>
      </c>
      <c r="AI687" s="86">
        <f t="shared" si="182"/>
        <v>0</v>
      </c>
      <c r="AJ687" s="86">
        <f t="shared" si="182"/>
        <v>0</v>
      </c>
      <c r="AK687" s="86">
        <f t="shared" si="182"/>
        <v>0</v>
      </c>
      <c r="AL687" s="86">
        <f t="shared" si="182"/>
        <v>0</v>
      </c>
      <c r="AM687" s="86">
        <f t="shared" si="182"/>
        <v>0</v>
      </c>
      <c r="AN687" s="86">
        <f t="shared" si="182"/>
        <v>0</v>
      </c>
      <c r="AO687" s="86">
        <f t="shared" si="182"/>
        <v>0</v>
      </c>
      <c r="AP687" s="86">
        <f t="shared" si="182"/>
        <v>0</v>
      </c>
      <c r="AQ687" s="86">
        <f t="shared" si="182"/>
        <v>0</v>
      </c>
      <c r="AR687" s="86">
        <f t="shared" si="182"/>
        <v>0</v>
      </c>
      <c r="AS687" s="86">
        <f t="shared" si="182"/>
        <v>0</v>
      </c>
      <c r="AT687" s="86">
        <f t="shared" si="182"/>
        <v>0</v>
      </c>
      <c r="AU687" s="86">
        <f t="shared" si="182"/>
        <v>0</v>
      </c>
      <c r="AV687" s="86">
        <f t="shared" si="182"/>
        <v>0</v>
      </c>
      <c r="AW687" s="86">
        <f t="shared" si="182"/>
        <v>0</v>
      </c>
      <c r="AX687" s="86">
        <f t="shared" si="182"/>
        <v>0</v>
      </c>
      <c r="AY687" s="86">
        <f t="shared" si="182"/>
        <v>0</v>
      </c>
      <c r="AZ687" s="86">
        <f t="shared" si="182"/>
        <v>0</v>
      </c>
      <c r="BA687" s="86">
        <f t="shared" si="182"/>
        <v>0</v>
      </c>
      <c r="BB687" s="86">
        <f t="shared" si="182"/>
        <v>0</v>
      </c>
      <c r="BC687" s="86">
        <f t="shared" si="182"/>
        <v>0</v>
      </c>
    </row>
    <row r="688" spans="3:55" hidden="1">
      <c r="C688" s="51">
        <f t="shared" si="181"/>
        <v>0</v>
      </c>
      <c r="D688" s="51">
        <f t="shared" si="181"/>
        <v>0</v>
      </c>
      <c r="E688" s="72"/>
      <c r="F688" s="86">
        <f t="shared" si="182"/>
        <v>0</v>
      </c>
      <c r="G688" s="86">
        <f t="shared" si="182"/>
        <v>0</v>
      </c>
      <c r="H688" s="86">
        <f t="shared" si="182"/>
        <v>0</v>
      </c>
      <c r="I688" s="86">
        <f t="shared" si="182"/>
        <v>0</v>
      </c>
      <c r="J688" s="86">
        <f t="shared" si="182"/>
        <v>0</v>
      </c>
      <c r="K688" s="86">
        <f t="shared" ref="K688:BC700" si="183">$Q13*VLOOKUP($D688,$D$286:$BC$389,K$681,FALSE)+$Q13*VLOOKUP(CONCATENATE("Preparació per ",LOWER($D688)),$D$286:$BC$389,K$681,FALSE)</f>
        <v>0</v>
      </c>
      <c r="L688" s="86">
        <f t="shared" si="183"/>
        <v>0</v>
      </c>
      <c r="M688" s="86">
        <f t="shared" si="183"/>
        <v>0</v>
      </c>
      <c r="N688" s="86">
        <f t="shared" si="183"/>
        <v>0</v>
      </c>
      <c r="O688" s="86">
        <f t="shared" si="183"/>
        <v>0</v>
      </c>
      <c r="P688" s="86">
        <f t="shared" si="183"/>
        <v>0</v>
      </c>
      <c r="Q688" s="86">
        <f t="shared" si="183"/>
        <v>0</v>
      </c>
      <c r="R688" s="86">
        <f t="shared" si="183"/>
        <v>0</v>
      </c>
      <c r="S688" s="86">
        <f t="shared" si="183"/>
        <v>0</v>
      </c>
      <c r="T688" s="86">
        <f t="shared" si="183"/>
        <v>0</v>
      </c>
      <c r="U688" s="86">
        <f t="shared" si="183"/>
        <v>0</v>
      </c>
      <c r="V688" s="86">
        <f t="shared" si="183"/>
        <v>0</v>
      </c>
      <c r="W688" s="86">
        <f t="shared" si="183"/>
        <v>0</v>
      </c>
      <c r="X688" s="86">
        <f t="shared" si="183"/>
        <v>0</v>
      </c>
      <c r="Y688" s="86">
        <f t="shared" si="183"/>
        <v>0</v>
      </c>
      <c r="Z688" s="86">
        <f t="shared" si="183"/>
        <v>0</v>
      </c>
      <c r="AA688" s="86">
        <f t="shared" si="183"/>
        <v>0</v>
      </c>
      <c r="AB688" s="86">
        <f t="shared" si="183"/>
        <v>0</v>
      </c>
      <c r="AC688" s="86">
        <f t="shared" si="183"/>
        <v>0</v>
      </c>
      <c r="AD688" s="86">
        <f t="shared" si="183"/>
        <v>0</v>
      </c>
      <c r="AE688" s="86">
        <f t="shared" si="183"/>
        <v>0</v>
      </c>
      <c r="AF688" s="86">
        <f t="shared" si="183"/>
        <v>0</v>
      </c>
      <c r="AG688" s="86">
        <f t="shared" si="183"/>
        <v>0</v>
      </c>
      <c r="AH688" s="86">
        <f t="shared" si="183"/>
        <v>0</v>
      </c>
      <c r="AI688" s="86">
        <f t="shared" si="183"/>
        <v>0</v>
      </c>
      <c r="AJ688" s="86">
        <f t="shared" si="183"/>
        <v>0</v>
      </c>
      <c r="AK688" s="86">
        <f t="shared" si="183"/>
        <v>0</v>
      </c>
      <c r="AL688" s="86">
        <f t="shared" si="183"/>
        <v>0</v>
      </c>
      <c r="AM688" s="86">
        <f t="shared" si="183"/>
        <v>0</v>
      </c>
      <c r="AN688" s="86">
        <f t="shared" si="183"/>
        <v>0</v>
      </c>
      <c r="AO688" s="86">
        <f t="shared" si="183"/>
        <v>0</v>
      </c>
      <c r="AP688" s="86">
        <f t="shared" si="183"/>
        <v>0</v>
      </c>
      <c r="AQ688" s="86">
        <f t="shared" si="183"/>
        <v>0</v>
      </c>
      <c r="AR688" s="86">
        <f t="shared" si="183"/>
        <v>0</v>
      </c>
      <c r="AS688" s="86">
        <f t="shared" si="183"/>
        <v>0</v>
      </c>
      <c r="AT688" s="86">
        <f t="shared" si="183"/>
        <v>0</v>
      </c>
      <c r="AU688" s="86">
        <f t="shared" si="183"/>
        <v>0</v>
      </c>
      <c r="AV688" s="86">
        <f t="shared" si="183"/>
        <v>0</v>
      </c>
      <c r="AW688" s="86">
        <f t="shared" si="183"/>
        <v>0</v>
      </c>
      <c r="AX688" s="86">
        <f t="shared" si="183"/>
        <v>0</v>
      </c>
      <c r="AY688" s="86">
        <f t="shared" si="183"/>
        <v>0</v>
      </c>
      <c r="AZ688" s="86">
        <f t="shared" si="183"/>
        <v>0</v>
      </c>
      <c r="BA688" s="86">
        <f t="shared" si="183"/>
        <v>0</v>
      </c>
      <c r="BB688" s="86">
        <f t="shared" si="183"/>
        <v>0</v>
      </c>
      <c r="BC688" s="86">
        <f t="shared" si="183"/>
        <v>0</v>
      </c>
    </row>
    <row r="689" spans="3:55" hidden="1">
      <c r="C689" s="51">
        <f t="shared" si="181"/>
        <v>0</v>
      </c>
      <c r="D689" s="51">
        <f t="shared" si="181"/>
        <v>0</v>
      </c>
      <c r="E689" s="72"/>
      <c r="F689" s="86">
        <f t="shared" ref="F689:AK696" si="184">$Q14*VLOOKUP($D689,$D$286:$BC$389,F$681,FALSE)+$Q14*VLOOKUP(CONCATENATE("Preparació per ",LOWER($D689)),$D$286:$BC$389,F$681,FALSE)</f>
        <v>0</v>
      </c>
      <c r="G689" s="86">
        <f t="shared" si="184"/>
        <v>0</v>
      </c>
      <c r="H689" s="86">
        <f t="shared" si="184"/>
        <v>0</v>
      </c>
      <c r="I689" s="86">
        <f t="shared" si="184"/>
        <v>0</v>
      </c>
      <c r="J689" s="86">
        <f t="shared" si="184"/>
        <v>0</v>
      </c>
      <c r="K689" s="86">
        <f t="shared" si="184"/>
        <v>0</v>
      </c>
      <c r="L689" s="86">
        <f t="shared" si="184"/>
        <v>0</v>
      </c>
      <c r="M689" s="86">
        <f t="shared" si="184"/>
        <v>0</v>
      </c>
      <c r="N689" s="86">
        <f t="shared" si="184"/>
        <v>0</v>
      </c>
      <c r="O689" s="86">
        <f t="shared" si="184"/>
        <v>0</v>
      </c>
      <c r="P689" s="86">
        <f t="shared" si="184"/>
        <v>0</v>
      </c>
      <c r="Q689" s="86">
        <f t="shared" si="184"/>
        <v>0</v>
      </c>
      <c r="R689" s="86">
        <f t="shared" si="184"/>
        <v>0</v>
      </c>
      <c r="S689" s="86">
        <f t="shared" si="184"/>
        <v>0</v>
      </c>
      <c r="T689" s="86">
        <f t="shared" si="184"/>
        <v>0</v>
      </c>
      <c r="U689" s="86">
        <f t="shared" si="184"/>
        <v>0</v>
      </c>
      <c r="V689" s="86">
        <f t="shared" si="184"/>
        <v>0</v>
      </c>
      <c r="W689" s="86">
        <f t="shared" si="184"/>
        <v>0</v>
      </c>
      <c r="X689" s="86">
        <f t="shared" si="184"/>
        <v>0</v>
      </c>
      <c r="Y689" s="86">
        <f t="shared" si="184"/>
        <v>0</v>
      </c>
      <c r="Z689" s="86">
        <f t="shared" si="184"/>
        <v>0</v>
      </c>
      <c r="AA689" s="86">
        <f t="shared" si="184"/>
        <v>0</v>
      </c>
      <c r="AB689" s="86">
        <f t="shared" si="184"/>
        <v>0</v>
      </c>
      <c r="AC689" s="86">
        <f t="shared" si="184"/>
        <v>0</v>
      </c>
      <c r="AD689" s="86">
        <f t="shared" si="184"/>
        <v>0</v>
      </c>
      <c r="AE689" s="86">
        <f t="shared" si="184"/>
        <v>0</v>
      </c>
      <c r="AF689" s="86">
        <f t="shared" si="184"/>
        <v>0</v>
      </c>
      <c r="AG689" s="86">
        <f t="shared" si="184"/>
        <v>0</v>
      </c>
      <c r="AH689" s="86">
        <f t="shared" si="184"/>
        <v>0</v>
      </c>
      <c r="AI689" s="86">
        <f t="shared" si="184"/>
        <v>0</v>
      </c>
      <c r="AJ689" s="86">
        <f t="shared" si="184"/>
        <v>0</v>
      </c>
      <c r="AK689" s="86">
        <f t="shared" si="184"/>
        <v>0</v>
      </c>
      <c r="AL689" s="86">
        <f t="shared" si="183"/>
        <v>0</v>
      </c>
      <c r="AM689" s="86">
        <f t="shared" si="183"/>
        <v>0</v>
      </c>
      <c r="AN689" s="86">
        <f t="shared" si="183"/>
        <v>0</v>
      </c>
      <c r="AO689" s="86">
        <f t="shared" si="183"/>
        <v>0</v>
      </c>
      <c r="AP689" s="86">
        <f t="shared" si="183"/>
        <v>0</v>
      </c>
      <c r="AQ689" s="86">
        <f t="shared" si="183"/>
        <v>0</v>
      </c>
      <c r="AR689" s="86">
        <f t="shared" si="183"/>
        <v>0</v>
      </c>
      <c r="AS689" s="86">
        <f t="shared" si="183"/>
        <v>0</v>
      </c>
      <c r="AT689" s="86">
        <f t="shared" si="183"/>
        <v>0</v>
      </c>
      <c r="AU689" s="86">
        <f t="shared" si="183"/>
        <v>0</v>
      </c>
      <c r="AV689" s="86">
        <f t="shared" si="183"/>
        <v>0</v>
      </c>
      <c r="AW689" s="86">
        <f t="shared" si="183"/>
        <v>0</v>
      </c>
      <c r="AX689" s="86">
        <f t="shared" si="183"/>
        <v>0</v>
      </c>
      <c r="AY689" s="86">
        <f t="shared" si="183"/>
        <v>0</v>
      </c>
      <c r="AZ689" s="86">
        <f t="shared" si="183"/>
        <v>0</v>
      </c>
      <c r="BA689" s="86">
        <f t="shared" si="183"/>
        <v>0</v>
      </c>
      <c r="BB689" s="86">
        <f t="shared" si="183"/>
        <v>0</v>
      </c>
      <c r="BC689" s="86">
        <f t="shared" si="183"/>
        <v>0</v>
      </c>
    </row>
    <row r="690" spans="3:55" hidden="1">
      <c r="C690" s="53" t="str">
        <f t="shared" si="181"/>
        <v>ADOBAT</v>
      </c>
      <c r="D690" s="53" t="str">
        <f t="shared" si="181"/>
        <v>Aplicació de compost (60 t/ha)</v>
      </c>
      <c r="E690" s="73"/>
      <c r="F690" s="87">
        <f t="shared" si="184"/>
        <v>0</v>
      </c>
      <c r="G690" s="87">
        <f t="shared" si="184"/>
        <v>0</v>
      </c>
      <c r="H690" s="87">
        <f t="shared" si="184"/>
        <v>0</v>
      </c>
      <c r="I690" s="87">
        <f t="shared" si="184"/>
        <v>0</v>
      </c>
      <c r="J690" s="87">
        <f t="shared" si="184"/>
        <v>0</v>
      </c>
      <c r="K690" s="87">
        <f t="shared" si="184"/>
        <v>0</v>
      </c>
      <c r="L690" s="87">
        <f t="shared" si="184"/>
        <v>0</v>
      </c>
      <c r="M690" s="87">
        <f t="shared" si="184"/>
        <v>0</v>
      </c>
      <c r="N690" s="87">
        <f t="shared" si="184"/>
        <v>0</v>
      </c>
      <c r="O690" s="87">
        <f t="shared" si="184"/>
        <v>0</v>
      </c>
      <c r="P690" s="87">
        <f t="shared" si="184"/>
        <v>0</v>
      </c>
      <c r="Q690" s="87">
        <f t="shared" si="184"/>
        <v>0</v>
      </c>
      <c r="R690" s="87">
        <f t="shared" si="184"/>
        <v>0</v>
      </c>
      <c r="S690" s="87">
        <f t="shared" si="184"/>
        <v>0</v>
      </c>
      <c r="T690" s="87">
        <f t="shared" si="184"/>
        <v>0</v>
      </c>
      <c r="U690" s="87">
        <f t="shared" si="184"/>
        <v>0</v>
      </c>
      <c r="V690" s="87">
        <f t="shared" si="184"/>
        <v>0</v>
      </c>
      <c r="W690" s="87">
        <f t="shared" si="184"/>
        <v>0</v>
      </c>
      <c r="X690" s="87">
        <f t="shared" si="184"/>
        <v>0</v>
      </c>
      <c r="Y690" s="87">
        <f t="shared" si="184"/>
        <v>0</v>
      </c>
      <c r="Z690" s="87">
        <f t="shared" si="184"/>
        <v>0</v>
      </c>
      <c r="AA690" s="87">
        <f t="shared" si="184"/>
        <v>0</v>
      </c>
      <c r="AB690" s="87">
        <f t="shared" si="184"/>
        <v>0</v>
      </c>
      <c r="AC690" s="87">
        <f t="shared" si="184"/>
        <v>0</v>
      </c>
      <c r="AD690" s="87">
        <f t="shared" si="184"/>
        <v>0</v>
      </c>
      <c r="AE690" s="87">
        <f t="shared" si="184"/>
        <v>0</v>
      </c>
      <c r="AF690" s="87">
        <f t="shared" si="184"/>
        <v>0</v>
      </c>
      <c r="AG690" s="87">
        <f t="shared" si="184"/>
        <v>0</v>
      </c>
      <c r="AH690" s="87">
        <f t="shared" si="184"/>
        <v>0</v>
      </c>
      <c r="AI690" s="87">
        <f t="shared" si="184"/>
        <v>0</v>
      </c>
      <c r="AJ690" s="87">
        <f t="shared" si="184"/>
        <v>0</v>
      </c>
      <c r="AK690" s="87">
        <f t="shared" si="184"/>
        <v>0</v>
      </c>
      <c r="AL690" s="87">
        <f t="shared" si="183"/>
        <v>0</v>
      </c>
      <c r="AM690" s="87">
        <f t="shared" si="183"/>
        <v>0</v>
      </c>
      <c r="AN690" s="87">
        <f t="shared" si="183"/>
        <v>0</v>
      </c>
      <c r="AO690" s="87">
        <f t="shared" si="183"/>
        <v>0</v>
      </c>
      <c r="AP690" s="87">
        <f t="shared" si="183"/>
        <v>0</v>
      </c>
      <c r="AQ690" s="87">
        <f t="shared" si="183"/>
        <v>0</v>
      </c>
      <c r="AR690" s="87">
        <f t="shared" si="183"/>
        <v>0</v>
      </c>
      <c r="AS690" s="87">
        <f t="shared" si="183"/>
        <v>0</v>
      </c>
      <c r="AT690" s="87">
        <f t="shared" si="183"/>
        <v>0</v>
      </c>
      <c r="AU690" s="87">
        <f t="shared" si="183"/>
        <v>0</v>
      </c>
      <c r="AV690" s="87">
        <f t="shared" si="183"/>
        <v>0</v>
      </c>
      <c r="AW690" s="87">
        <f t="shared" si="183"/>
        <v>0</v>
      </c>
      <c r="AX690" s="87">
        <f t="shared" si="183"/>
        <v>0</v>
      </c>
      <c r="AY690" s="87">
        <f t="shared" si="183"/>
        <v>0</v>
      </c>
      <c r="AZ690" s="87">
        <f t="shared" si="183"/>
        <v>0</v>
      </c>
      <c r="BA690" s="87">
        <f t="shared" si="183"/>
        <v>0</v>
      </c>
      <c r="BB690" s="87">
        <f t="shared" si="183"/>
        <v>0</v>
      </c>
      <c r="BC690" s="87">
        <f t="shared" si="183"/>
        <v>0</v>
      </c>
    </row>
    <row r="691" spans="3:55" hidden="1">
      <c r="C691" s="53">
        <f t="shared" si="181"/>
        <v>0</v>
      </c>
      <c r="D691" s="53">
        <f t="shared" si="181"/>
        <v>0</v>
      </c>
      <c r="E691" s="73"/>
      <c r="F691" s="87">
        <f t="shared" si="184"/>
        <v>0</v>
      </c>
      <c r="G691" s="87">
        <f t="shared" si="184"/>
        <v>0</v>
      </c>
      <c r="H691" s="87">
        <f t="shared" si="184"/>
        <v>0</v>
      </c>
      <c r="I691" s="87">
        <f t="shared" si="184"/>
        <v>0</v>
      </c>
      <c r="J691" s="87">
        <f t="shared" si="184"/>
        <v>0</v>
      </c>
      <c r="K691" s="87">
        <f t="shared" si="184"/>
        <v>0</v>
      </c>
      <c r="L691" s="87">
        <f t="shared" si="184"/>
        <v>0</v>
      </c>
      <c r="M691" s="87">
        <f t="shared" si="184"/>
        <v>0</v>
      </c>
      <c r="N691" s="87">
        <f t="shared" si="184"/>
        <v>0</v>
      </c>
      <c r="O691" s="87">
        <f t="shared" si="184"/>
        <v>0</v>
      </c>
      <c r="P691" s="87">
        <f t="shared" si="184"/>
        <v>0</v>
      </c>
      <c r="Q691" s="87">
        <f t="shared" si="184"/>
        <v>0</v>
      </c>
      <c r="R691" s="87">
        <f t="shared" si="184"/>
        <v>0</v>
      </c>
      <c r="S691" s="87">
        <f t="shared" si="184"/>
        <v>0</v>
      </c>
      <c r="T691" s="87">
        <f t="shared" si="184"/>
        <v>0</v>
      </c>
      <c r="U691" s="87">
        <f t="shared" si="184"/>
        <v>0</v>
      </c>
      <c r="V691" s="87">
        <f t="shared" si="184"/>
        <v>0</v>
      </c>
      <c r="W691" s="87">
        <f t="shared" si="184"/>
        <v>0</v>
      </c>
      <c r="X691" s="87">
        <f t="shared" si="184"/>
        <v>0</v>
      </c>
      <c r="Y691" s="87">
        <f t="shared" si="184"/>
        <v>0</v>
      </c>
      <c r="Z691" s="87">
        <f t="shared" si="184"/>
        <v>0</v>
      </c>
      <c r="AA691" s="87">
        <f t="shared" si="184"/>
        <v>0</v>
      </c>
      <c r="AB691" s="87">
        <f t="shared" si="184"/>
        <v>0</v>
      </c>
      <c r="AC691" s="87">
        <f t="shared" si="184"/>
        <v>0</v>
      </c>
      <c r="AD691" s="87">
        <f t="shared" si="184"/>
        <v>0</v>
      </c>
      <c r="AE691" s="87">
        <f t="shared" si="184"/>
        <v>0</v>
      </c>
      <c r="AF691" s="87">
        <f t="shared" si="184"/>
        <v>0</v>
      </c>
      <c r="AG691" s="87">
        <f t="shared" si="184"/>
        <v>0</v>
      </c>
      <c r="AH691" s="87">
        <f t="shared" si="184"/>
        <v>0</v>
      </c>
      <c r="AI691" s="87">
        <f t="shared" si="184"/>
        <v>0</v>
      </c>
      <c r="AJ691" s="87">
        <f t="shared" si="184"/>
        <v>0</v>
      </c>
      <c r="AK691" s="87">
        <f t="shared" si="184"/>
        <v>0</v>
      </c>
      <c r="AL691" s="87">
        <f t="shared" si="183"/>
        <v>0</v>
      </c>
      <c r="AM691" s="87">
        <f t="shared" si="183"/>
        <v>0</v>
      </c>
      <c r="AN691" s="87">
        <f t="shared" si="183"/>
        <v>0</v>
      </c>
      <c r="AO691" s="87">
        <f t="shared" si="183"/>
        <v>0</v>
      </c>
      <c r="AP691" s="87">
        <f t="shared" si="183"/>
        <v>0</v>
      </c>
      <c r="AQ691" s="87">
        <f t="shared" si="183"/>
        <v>0</v>
      </c>
      <c r="AR691" s="87">
        <f t="shared" si="183"/>
        <v>0</v>
      </c>
      <c r="AS691" s="87">
        <f t="shared" si="183"/>
        <v>0</v>
      </c>
      <c r="AT691" s="87">
        <f t="shared" si="183"/>
        <v>0</v>
      </c>
      <c r="AU691" s="87">
        <f t="shared" si="183"/>
        <v>0</v>
      </c>
      <c r="AV691" s="87">
        <f t="shared" si="183"/>
        <v>0</v>
      </c>
      <c r="AW691" s="87">
        <f t="shared" si="183"/>
        <v>0</v>
      </c>
      <c r="AX691" s="87">
        <f t="shared" si="183"/>
        <v>0</v>
      </c>
      <c r="AY691" s="87">
        <f t="shared" si="183"/>
        <v>0</v>
      </c>
      <c r="AZ691" s="87">
        <f t="shared" si="183"/>
        <v>0</v>
      </c>
      <c r="BA691" s="87">
        <f t="shared" si="183"/>
        <v>0</v>
      </c>
      <c r="BB691" s="87">
        <f t="shared" si="183"/>
        <v>0</v>
      </c>
      <c r="BC691" s="87">
        <f t="shared" si="183"/>
        <v>0</v>
      </c>
    </row>
    <row r="692" spans="3:55" hidden="1">
      <c r="C692" s="53">
        <f t="shared" si="181"/>
        <v>0</v>
      </c>
      <c r="D692" s="53">
        <f t="shared" si="181"/>
        <v>0</v>
      </c>
      <c r="E692" s="73"/>
      <c r="F692" s="87">
        <f t="shared" si="184"/>
        <v>0</v>
      </c>
      <c r="G692" s="87">
        <f t="shared" si="184"/>
        <v>0</v>
      </c>
      <c r="H692" s="87">
        <f t="shared" si="184"/>
        <v>0</v>
      </c>
      <c r="I692" s="87">
        <f t="shared" si="184"/>
        <v>0</v>
      </c>
      <c r="J692" s="87">
        <f t="shared" si="184"/>
        <v>0</v>
      </c>
      <c r="K692" s="87">
        <f t="shared" si="184"/>
        <v>0</v>
      </c>
      <c r="L692" s="87">
        <f t="shared" si="184"/>
        <v>0</v>
      </c>
      <c r="M692" s="87">
        <f t="shared" si="184"/>
        <v>0</v>
      </c>
      <c r="N692" s="87">
        <f t="shared" si="184"/>
        <v>0</v>
      </c>
      <c r="O692" s="87">
        <f t="shared" si="184"/>
        <v>0</v>
      </c>
      <c r="P692" s="87">
        <f t="shared" si="184"/>
        <v>0</v>
      </c>
      <c r="Q692" s="87">
        <f t="shared" si="184"/>
        <v>0</v>
      </c>
      <c r="R692" s="87">
        <f t="shared" si="184"/>
        <v>0</v>
      </c>
      <c r="S692" s="87">
        <f t="shared" si="184"/>
        <v>0</v>
      </c>
      <c r="T692" s="87">
        <f t="shared" si="184"/>
        <v>0</v>
      </c>
      <c r="U692" s="87">
        <f t="shared" si="184"/>
        <v>0</v>
      </c>
      <c r="V692" s="87">
        <f t="shared" si="184"/>
        <v>0</v>
      </c>
      <c r="W692" s="87">
        <f t="shared" si="184"/>
        <v>0</v>
      </c>
      <c r="X692" s="87">
        <f t="shared" si="184"/>
        <v>0</v>
      </c>
      <c r="Y692" s="87">
        <f t="shared" si="184"/>
        <v>0</v>
      </c>
      <c r="Z692" s="87">
        <f t="shared" si="184"/>
        <v>0</v>
      </c>
      <c r="AA692" s="87">
        <f t="shared" si="184"/>
        <v>0</v>
      </c>
      <c r="AB692" s="87">
        <f t="shared" si="184"/>
        <v>0</v>
      </c>
      <c r="AC692" s="87">
        <f t="shared" si="184"/>
        <v>0</v>
      </c>
      <c r="AD692" s="87">
        <f t="shared" si="184"/>
        <v>0</v>
      </c>
      <c r="AE692" s="87">
        <f t="shared" si="184"/>
        <v>0</v>
      </c>
      <c r="AF692" s="87">
        <f t="shared" si="184"/>
        <v>0</v>
      </c>
      <c r="AG692" s="87">
        <f t="shared" si="184"/>
        <v>0</v>
      </c>
      <c r="AH692" s="87">
        <f t="shared" si="184"/>
        <v>0</v>
      </c>
      <c r="AI692" s="87">
        <f t="shared" si="184"/>
        <v>0</v>
      </c>
      <c r="AJ692" s="87">
        <f t="shared" si="184"/>
        <v>0</v>
      </c>
      <c r="AK692" s="87">
        <f t="shared" si="184"/>
        <v>0</v>
      </c>
      <c r="AL692" s="87">
        <f t="shared" si="183"/>
        <v>0</v>
      </c>
      <c r="AM692" s="87">
        <f t="shared" si="183"/>
        <v>0</v>
      </c>
      <c r="AN692" s="87">
        <f t="shared" si="183"/>
        <v>0</v>
      </c>
      <c r="AO692" s="87">
        <f t="shared" si="183"/>
        <v>0</v>
      </c>
      <c r="AP692" s="87">
        <f t="shared" si="183"/>
        <v>0</v>
      </c>
      <c r="AQ692" s="87">
        <f t="shared" si="183"/>
        <v>0</v>
      </c>
      <c r="AR692" s="87">
        <f t="shared" si="183"/>
        <v>0</v>
      </c>
      <c r="AS692" s="87">
        <f t="shared" si="183"/>
        <v>0</v>
      </c>
      <c r="AT692" s="87">
        <f t="shared" si="183"/>
        <v>0</v>
      </c>
      <c r="AU692" s="87">
        <f t="shared" si="183"/>
        <v>0</v>
      </c>
      <c r="AV692" s="87">
        <f t="shared" si="183"/>
        <v>0</v>
      </c>
      <c r="AW692" s="87">
        <f t="shared" si="183"/>
        <v>0</v>
      </c>
      <c r="AX692" s="87">
        <f t="shared" si="183"/>
        <v>0</v>
      </c>
      <c r="AY692" s="87">
        <f t="shared" si="183"/>
        <v>0</v>
      </c>
      <c r="AZ692" s="87">
        <f t="shared" si="183"/>
        <v>0</v>
      </c>
      <c r="BA692" s="87">
        <f t="shared" si="183"/>
        <v>0</v>
      </c>
      <c r="BB692" s="87">
        <f t="shared" si="183"/>
        <v>0</v>
      </c>
      <c r="BC692" s="87">
        <f t="shared" si="183"/>
        <v>0</v>
      </c>
    </row>
    <row r="693" spans="3:55" hidden="1">
      <c r="C693" s="53">
        <f t="shared" si="181"/>
        <v>0</v>
      </c>
      <c r="D693" s="53">
        <f t="shared" si="181"/>
        <v>0</v>
      </c>
      <c r="E693" s="73"/>
      <c r="F693" s="87">
        <f t="shared" si="184"/>
        <v>0</v>
      </c>
      <c r="G693" s="87">
        <f t="shared" si="184"/>
        <v>0</v>
      </c>
      <c r="H693" s="87">
        <f t="shared" si="184"/>
        <v>0</v>
      </c>
      <c r="I693" s="87">
        <f t="shared" si="184"/>
        <v>0</v>
      </c>
      <c r="J693" s="87">
        <f t="shared" si="184"/>
        <v>0</v>
      </c>
      <c r="K693" s="87">
        <f t="shared" si="184"/>
        <v>0</v>
      </c>
      <c r="L693" s="87">
        <f t="shared" si="184"/>
        <v>0</v>
      </c>
      <c r="M693" s="87">
        <f t="shared" si="184"/>
        <v>0</v>
      </c>
      <c r="N693" s="87">
        <f t="shared" si="184"/>
        <v>0</v>
      </c>
      <c r="O693" s="87">
        <f t="shared" si="184"/>
        <v>0</v>
      </c>
      <c r="P693" s="87">
        <f t="shared" si="184"/>
        <v>0</v>
      </c>
      <c r="Q693" s="87">
        <f t="shared" si="184"/>
        <v>0</v>
      </c>
      <c r="R693" s="87">
        <f t="shared" si="184"/>
        <v>0</v>
      </c>
      <c r="S693" s="87">
        <f t="shared" si="184"/>
        <v>0</v>
      </c>
      <c r="T693" s="87">
        <f t="shared" si="184"/>
        <v>0</v>
      </c>
      <c r="U693" s="87">
        <f t="shared" si="184"/>
        <v>0</v>
      </c>
      <c r="V693" s="87">
        <f t="shared" si="184"/>
        <v>0</v>
      </c>
      <c r="W693" s="87">
        <f t="shared" si="184"/>
        <v>0</v>
      </c>
      <c r="X693" s="87">
        <f t="shared" si="184"/>
        <v>0</v>
      </c>
      <c r="Y693" s="87">
        <f t="shared" si="184"/>
        <v>0</v>
      </c>
      <c r="Z693" s="87">
        <f t="shared" si="184"/>
        <v>0</v>
      </c>
      <c r="AA693" s="87">
        <f t="shared" si="184"/>
        <v>0</v>
      </c>
      <c r="AB693" s="87">
        <f t="shared" si="184"/>
        <v>0</v>
      </c>
      <c r="AC693" s="87">
        <f t="shared" si="184"/>
        <v>0</v>
      </c>
      <c r="AD693" s="87">
        <f t="shared" si="184"/>
        <v>0</v>
      </c>
      <c r="AE693" s="87">
        <f t="shared" si="184"/>
        <v>0</v>
      </c>
      <c r="AF693" s="87">
        <f t="shared" si="184"/>
        <v>0</v>
      </c>
      <c r="AG693" s="87">
        <f t="shared" si="184"/>
        <v>0</v>
      </c>
      <c r="AH693" s="87">
        <f t="shared" si="184"/>
        <v>0</v>
      </c>
      <c r="AI693" s="87">
        <f t="shared" si="184"/>
        <v>0</v>
      </c>
      <c r="AJ693" s="87">
        <f t="shared" si="184"/>
        <v>0</v>
      </c>
      <c r="AK693" s="87">
        <f t="shared" si="184"/>
        <v>0</v>
      </c>
      <c r="AL693" s="87">
        <f t="shared" si="183"/>
        <v>0</v>
      </c>
      <c r="AM693" s="87">
        <f t="shared" si="183"/>
        <v>0</v>
      </c>
      <c r="AN693" s="87">
        <f t="shared" si="183"/>
        <v>0</v>
      </c>
      <c r="AO693" s="87">
        <f t="shared" si="183"/>
        <v>0</v>
      </c>
      <c r="AP693" s="87">
        <f t="shared" si="183"/>
        <v>0</v>
      </c>
      <c r="AQ693" s="87">
        <f t="shared" si="183"/>
        <v>0</v>
      </c>
      <c r="AR693" s="87">
        <f t="shared" si="183"/>
        <v>0</v>
      </c>
      <c r="AS693" s="87">
        <f t="shared" si="183"/>
        <v>0</v>
      </c>
      <c r="AT693" s="87">
        <f t="shared" si="183"/>
        <v>0</v>
      </c>
      <c r="AU693" s="87">
        <f t="shared" si="183"/>
        <v>0</v>
      </c>
      <c r="AV693" s="87">
        <f t="shared" si="183"/>
        <v>0</v>
      </c>
      <c r="AW693" s="87">
        <f t="shared" si="183"/>
        <v>0</v>
      </c>
      <c r="AX693" s="87">
        <f t="shared" si="183"/>
        <v>0</v>
      </c>
      <c r="AY693" s="87">
        <f t="shared" si="183"/>
        <v>0</v>
      </c>
      <c r="AZ693" s="87">
        <f t="shared" si="183"/>
        <v>0</v>
      </c>
      <c r="BA693" s="87">
        <f t="shared" si="183"/>
        <v>0</v>
      </c>
      <c r="BB693" s="87">
        <f t="shared" si="183"/>
        <v>0</v>
      </c>
      <c r="BC693" s="87">
        <f t="shared" si="183"/>
        <v>0</v>
      </c>
    </row>
    <row r="694" spans="3:55" hidden="1">
      <c r="C694" s="56" t="str">
        <f t="shared" si="181"/>
        <v>PLANTACIÓ</v>
      </c>
      <c r="D694" s="56" t="str">
        <f t="shared" si="181"/>
        <v>Plantació manual bleda</v>
      </c>
      <c r="E694" s="74"/>
      <c r="F694" s="88">
        <f t="shared" si="184"/>
        <v>0</v>
      </c>
      <c r="G694" s="88">
        <f t="shared" si="184"/>
        <v>0</v>
      </c>
      <c r="H694" s="88">
        <f t="shared" si="184"/>
        <v>0</v>
      </c>
      <c r="I694" s="88">
        <f t="shared" si="184"/>
        <v>0</v>
      </c>
      <c r="J694" s="88">
        <f t="shared" si="184"/>
        <v>0</v>
      </c>
      <c r="K694" s="88">
        <f t="shared" si="184"/>
        <v>0</v>
      </c>
      <c r="L694" s="88">
        <f t="shared" si="184"/>
        <v>0</v>
      </c>
      <c r="M694" s="88">
        <f t="shared" si="184"/>
        <v>0</v>
      </c>
      <c r="N694" s="88">
        <f t="shared" si="184"/>
        <v>0</v>
      </c>
      <c r="O694" s="88">
        <f t="shared" si="184"/>
        <v>0</v>
      </c>
      <c r="P694" s="88">
        <f t="shared" si="184"/>
        <v>0</v>
      </c>
      <c r="Q694" s="88">
        <f t="shared" si="184"/>
        <v>0</v>
      </c>
      <c r="R694" s="88">
        <f t="shared" si="184"/>
        <v>0</v>
      </c>
      <c r="S694" s="88">
        <f t="shared" si="184"/>
        <v>0</v>
      </c>
      <c r="T694" s="88">
        <f t="shared" si="184"/>
        <v>0</v>
      </c>
      <c r="U694" s="88">
        <f t="shared" si="184"/>
        <v>0</v>
      </c>
      <c r="V694" s="88">
        <f t="shared" si="184"/>
        <v>0</v>
      </c>
      <c r="W694" s="88">
        <f t="shared" si="184"/>
        <v>0</v>
      </c>
      <c r="X694" s="88">
        <f t="shared" si="184"/>
        <v>0</v>
      </c>
      <c r="Y694" s="88">
        <f t="shared" si="184"/>
        <v>0</v>
      </c>
      <c r="Z694" s="88">
        <f t="shared" si="184"/>
        <v>0</v>
      </c>
      <c r="AA694" s="88">
        <f t="shared" si="184"/>
        <v>0</v>
      </c>
      <c r="AB694" s="88">
        <f t="shared" si="184"/>
        <v>0</v>
      </c>
      <c r="AC694" s="88">
        <f t="shared" si="184"/>
        <v>0</v>
      </c>
      <c r="AD694" s="88">
        <f t="shared" si="184"/>
        <v>0</v>
      </c>
      <c r="AE694" s="88">
        <f t="shared" si="184"/>
        <v>0</v>
      </c>
      <c r="AF694" s="88">
        <f t="shared" si="184"/>
        <v>0</v>
      </c>
      <c r="AG694" s="88">
        <f t="shared" si="184"/>
        <v>0</v>
      </c>
      <c r="AH694" s="88">
        <f t="shared" si="184"/>
        <v>0</v>
      </c>
      <c r="AI694" s="88">
        <f t="shared" si="184"/>
        <v>0</v>
      </c>
      <c r="AJ694" s="88">
        <f t="shared" si="184"/>
        <v>0</v>
      </c>
      <c r="AK694" s="88">
        <f t="shared" si="184"/>
        <v>0</v>
      </c>
      <c r="AL694" s="88">
        <f t="shared" si="183"/>
        <v>0</v>
      </c>
      <c r="AM694" s="88">
        <f t="shared" si="183"/>
        <v>0</v>
      </c>
      <c r="AN694" s="88">
        <f t="shared" si="183"/>
        <v>0</v>
      </c>
      <c r="AO694" s="88">
        <f t="shared" si="183"/>
        <v>0</v>
      </c>
      <c r="AP694" s="88">
        <f t="shared" si="183"/>
        <v>0</v>
      </c>
      <c r="AQ694" s="88">
        <f t="shared" si="183"/>
        <v>0</v>
      </c>
      <c r="AR694" s="88">
        <f t="shared" si="183"/>
        <v>0</v>
      </c>
      <c r="AS694" s="88">
        <f t="shared" si="183"/>
        <v>0</v>
      </c>
      <c r="AT694" s="88">
        <f t="shared" si="183"/>
        <v>0</v>
      </c>
      <c r="AU694" s="88">
        <f t="shared" si="183"/>
        <v>0</v>
      </c>
      <c r="AV694" s="88">
        <f t="shared" si="183"/>
        <v>0</v>
      </c>
      <c r="AW694" s="88">
        <f t="shared" si="183"/>
        <v>0</v>
      </c>
      <c r="AX694" s="88">
        <f t="shared" si="183"/>
        <v>0</v>
      </c>
      <c r="AY694" s="88">
        <f t="shared" si="183"/>
        <v>0</v>
      </c>
      <c r="AZ694" s="88">
        <f t="shared" si="183"/>
        <v>0</v>
      </c>
      <c r="BA694" s="88">
        <f t="shared" si="183"/>
        <v>0</v>
      </c>
      <c r="BB694" s="88">
        <f t="shared" si="183"/>
        <v>0</v>
      </c>
      <c r="BC694" s="88">
        <f t="shared" si="183"/>
        <v>0</v>
      </c>
    </row>
    <row r="695" spans="3:55" hidden="1">
      <c r="C695" s="56">
        <f t="shared" si="181"/>
        <v>0</v>
      </c>
      <c r="D695" s="56">
        <f t="shared" si="181"/>
        <v>0</v>
      </c>
      <c r="E695" s="74"/>
      <c r="F695" s="88">
        <f t="shared" si="184"/>
        <v>0</v>
      </c>
      <c r="G695" s="88">
        <f t="shared" si="184"/>
        <v>0</v>
      </c>
      <c r="H695" s="88">
        <f t="shared" si="184"/>
        <v>0</v>
      </c>
      <c r="I695" s="88">
        <f t="shared" si="184"/>
        <v>0</v>
      </c>
      <c r="J695" s="88">
        <f t="shared" si="184"/>
        <v>0</v>
      </c>
      <c r="K695" s="88">
        <f t="shared" si="184"/>
        <v>0</v>
      </c>
      <c r="L695" s="88">
        <f t="shared" si="184"/>
        <v>0</v>
      </c>
      <c r="M695" s="88">
        <f t="shared" si="184"/>
        <v>0</v>
      </c>
      <c r="N695" s="88">
        <f t="shared" si="184"/>
        <v>0</v>
      </c>
      <c r="O695" s="88">
        <f t="shared" si="184"/>
        <v>0</v>
      </c>
      <c r="P695" s="88">
        <f t="shared" si="184"/>
        <v>0</v>
      </c>
      <c r="Q695" s="88">
        <f t="shared" si="184"/>
        <v>0</v>
      </c>
      <c r="R695" s="88">
        <f t="shared" si="184"/>
        <v>0</v>
      </c>
      <c r="S695" s="88">
        <f t="shared" si="184"/>
        <v>0</v>
      </c>
      <c r="T695" s="88">
        <f t="shared" si="184"/>
        <v>0</v>
      </c>
      <c r="U695" s="88">
        <f t="shared" si="184"/>
        <v>0</v>
      </c>
      <c r="V695" s="88">
        <f t="shared" si="184"/>
        <v>0</v>
      </c>
      <c r="W695" s="88">
        <f t="shared" si="184"/>
        <v>0</v>
      </c>
      <c r="X695" s="88">
        <f t="shared" si="184"/>
        <v>0</v>
      </c>
      <c r="Y695" s="88">
        <f t="shared" si="184"/>
        <v>0</v>
      </c>
      <c r="Z695" s="88">
        <f t="shared" si="184"/>
        <v>0</v>
      </c>
      <c r="AA695" s="88">
        <f t="shared" si="184"/>
        <v>0</v>
      </c>
      <c r="AB695" s="88">
        <f t="shared" si="184"/>
        <v>0</v>
      </c>
      <c r="AC695" s="88">
        <f t="shared" si="184"/>
        <v>0</v>
      </c>
      <c r="AD695" s="88">
        <f t="shared" si="184"/>
        <v>0</v>
      </c>
      <c r="AE695" s="88">
        <f t="shared" si="184"/>
        <v>0</v>
      </c>
      <c r="AF695" s="88">
        <f t="shared" si="184"/>
        <v>0</v>
      </c>
      <c r="AG695" s="88">
        <f t="shared" si="184"/>
        <v>0</v>
      </c>
      <c r="AH695" s="88">
        <f t="shared" si="184"/>
        <v>0</v>
      </c>
      <c r="AI695" s="88">
        <f t="shared" si="184"/>
        <v>0</v>
      </c>
      <c r="AJ695" s="88">
        <f t="shared" si="184"/>
        <v>0</v>
      </c>
      <c r="AK695" s="88">
        <f t="shared" si="184"/>
        <v>0</v>
      </c>
      <c r="AL695" s="88">
        <f t="shared" si="183"/>
        <v>0</v>
      </c>
      <c r="AM695" s="88">
        <f t="shared" si="183"/>
        <v>0</v>
      </c>
      <c r="AN695" s="88">
        <f t="shared" si="183"/>
        <v>0</v>
      </c>
      <c r="AO695" s="88">
        <f t="shared" si="183"/>
        <v>0</v>
      </c>
      <c r="AP695" s="88">
        <f t="shared" si="183"/>
        <v>0</v>
      </c>
      <c r="AQ695" s="88">
        <f t="shared" si="183"/>
        <v>0</v>
      </c>
      <c r="AR695" s="88">
        <f t="shared" si="183"/>
        <v>0</v>
      </c>
      <c r="AS695" s="88">
        <f t="shared" si="183"/>
        <v>0</v>
      </c>
      <c r="AT695" s="88">
        <f t="shared" si="183"/>
        <v>0</v>
      </c>
      <c r="AU695" s="88">
        <f t="shared" si="183"/>
        <v>0</v>
      </c>
      <c r="AV695" s="88">
        <f t="shared" si="183"/>
        <v>0</v>
      </c>
      <c r="AW695" s="88">
        <f t="shared" si="183"/>
        <v>0</v>
      </c>
      <c r="AX695" s="88">
        <f t="shared" si="183"/>
        <v>0</v>
      </c>
      <c r="AY695" s="88">
        <f t="shared" si="183"/>
        <v>0</v>
      </c>
      <c r="AZ695" s="88">
        <f t="shared" si="183"/>
        <v>0</v>
      </c>
      <c r="BA695" s="88">
        <f t="shared" si="183"/>
        <v>0</v>
      </c>
      <c r="BB695" s="88">
        <f t="shared" si="183"/>
        <v>0</v>
      </c>
      <c r="BC695" s="88">
        <f t="shared" si="183"/>
        <v>0</v>
      </c>
    </row>
    <row r="696" spans="3:55" hidden="1">
      <c r="C696" s="56">
        <f t="shared" si="181"/>
        <v>0</v>
      </c>
      <c r="D696" s="56">
        <f t="shared" si="181"/>
        <v>0</v>
      </c>
      <c r="E696" s="74"/>
      <c r="F696" s="88">
        <f t="shared" si="184"/>
        <v>0</v>
      </c>
      <c r="G696" s="88">
        <f t="shared" si="184"/>
        <v>0</v>
      </c>
      <c r="H696" s="88">
        <f t="shared" si="184"/>
        <v>0</v>
      </c>
      <c r="I696" s="88">
        <f t="shared" si="184"/>
        <v>0</v>
      </c>
      <c r="J696" s="88">
        <f t="shared" si="184"/>
        <v>0</v>
      </c>
      <c r="K696" s="88">
        <f t="shared" si="184"/>
        <v>0</v>
      </c>
      <c r="L696" s="88">
        <f t="shared" si="184"/>
        <v>0</v>
      </c>
      <c r="M696" s="88">
        <f t="shared" si="184"/>
        <v>0</v>
      </c>
      <c r="N696" s="88">
        <f t="shared" si="184"/>
        <v>0</v>
      </c>
      <c r="O696" s="88">
        <f t="shared" si="184"/>
        <v>0</v>
      </c>
      <c r="P696" s="88">
        <f t="shared" si="184"/>
        <v>0</v>
      </c>
      <c r="Q696" s="88">
        <f t="shared" si="184"/>
        <v>0</v>
      </c>
      <c r="R696" s="88">
        <f t="shared" si="184"/>
        <v>0</v>
      </c>
      <c r="S696" s="88">
        <f t="shared" si="184"/>
        <v>0</v>
      </c>
      <c r="T696" s="88">
        <f t="shared" si="184"/>
        <v>0</v>
      </c>
      <c r="U696" s="88">
        <f t="shared" si="184"/>
        <v>0</v>
      </c>
      <c r="V696" s="88">
        <f t="shared" si="184"/>
        <v>0</v>
      </c>
      <c r="W696" s="88">
        <f t="shared" si="184"/>
        <v>0</v>
      </c>
      <c r="X696" s="88">
        <f t="shared" si="184"/>
        <v>0</v>
      </c>
      <c r="Y696" s="88">
        <f t="shared" si="184"/>
        <v>0</v>
      </c>
      <c r="Z696" s="88">
        <f t="shared" si="184"/>
        <v>0</v>
      </c>
      <c r="AA696" s="88">
        <f t="shared" si="184"/>
        <v>0</v>
      </c>
      <c r="AB696" s="88">
        <f t="shared" si="184"/>
        <v>0</v>
      </c>
      <c r="AC696" s="88">
        <f t="shared" si="184"/>
        <v>0</v>
      </c>
      <c r="AD696" s="88">
        <f t="shared" si="184"/>
        <v>0</v>
      </c>
      <c r="AE696" s="88">
        <f t="shared" si="184"/>
        <v>0</v>
      </c>
      <c r="AF696" s="88">
        <f t="shared" si="184"/>
        <v>0</v>
      </c>
      <c r="AG696" s="88">
        <f t="shared" si="184"/>
        <v>0</v>
      </c>
      <c r="AH696" s="88">
        <f t="shared" si="184"/>
        <v>0</v>
      </c>
      <c r="AI696" s="88">
        <f t="shared" si="184"/>
        <v>0</v>
      </c>
      <c r="AJ696" s="88">
        <f t="shared" si="184"/>
        <v>0</v>
      </c>
      <c r="AK696" s="88">
        <f t="shared" ref="AK696" si="185">$Q21*VLOOKUP($D696,$D$286:$BC$389,AK$681,FALSE)+$Q21*VLOOKUP(CONCATENATE("Preparació per ",LOWER($D696)),$D$286:$BC$389,AK$681,FALSE)</f>
        <v>0</v>
      </c>
      <c r="AL696" s="88">
        <f t="shared" si="183"/>
        <v>0</v>
      </c>
      <c r="AM696" s="88">
        <f t="shared" si="183"/>
        <v>0</v>
      </c>
      <c r="AN696" s="88">
        <f t="shared" si="183"/>
        <v>0</v>
      </c>
      <c r="AO696" s="88">
        <f t="shared" si="183"/>
        <v>0</v>
      </c>
      <c r="AP696" s="88">
        <f t="shared" si="183"/>
        <v>0</v>
      </c>
      <c r="AQ696" s="88">
        <f t="shared" si="183"/>
        <v>0</v>
      </c>
      <c r="AR696" s="88">
        <f t="shared" si="183"/>
        <v>0</v>
      </c>
      <c r="AS696" s="88">
        <f t="shared" si="183"/>
        <v>0</v>
      </c>
      <c r="AT696" s="88">
        <f t="shared" si="183"/>
        <v>0</v>
      </c>
      <c r="AU696" s="88">
        <f t="shared" si="183"/>
        <v>0</v>
      </c>
      <c r="AV696" s="88">
        <f t="shared" si="183"/>
        <v>0</v>
      </c>
      <c r="AW696" s="88">
        <f t="shared" si="183"/>
        <v>0</v>
      </c>
      <c r="AX696" s="88">
        <f t="shared" si="183"/>
        <v>0</v>
      </c>
      <c r="AY696" s="88">
        <f t="shared" si="183"/>
        <v>0</v>
      </c>
      <c r="AZ696" s="88">
        <f t="shared" si="183"/>
        <v>0</v>
      </c>
      <c r="BA696" s="88">
        <f t="shared" si="183"/>
        <v>0</v>
      </c>
      <c r="BB696" s="88">
        <f t="shared" si="183"/>
        <v>0</v>
      </c>
      <c r="BC696" s="88">
        <f t="shared" si="183"/>
        <v>0</v>
      </c>
    </row>
    <row r="697" spans="3:55" hidden="1">
      <c r="C697" s="56">
        <f t="shared" si="181"/>
        <v>0</v>
      </c>
      <c r="D697" s="56">
        <f t="shared" si="181"/>
        <v>0</v>
      </c>
      <c r="E697" s="74"/>
      <c r="F697" s="88">
        <f t="shared" ref="F697:AK704" si="186">$Q22*VLOOKUP($D697,$D$286:$BC$389,F$681,FALSE)+$Q22*VLOOKUP(CONCATENATE("Preparació per ",LOWER($D697)),$D$286:$BC$389,F$681,FALSE)</f>
        <v>0</v>
      </c>
      <c r="G697" s="88">
        <f t="shared" si="186"/>
        <v>0</v>
      </c>
      <c r="H697" s="88">
        <f t="shared" si="186"/>
        <v>0</v>
      </c>
      <c r="I697" s="88">
        <f t="shared" si="186"/>
        <v>0</v>
      </c>
      <c r="J697" s="88">
        <f t="shared" si="186"/>
        <v>0</v>
      </c>
      <c r="K697" s="88">
        <f t="shared" si="186"/>
        <v>0</v>
      </c>
      <c r="L697" s="88">
        <f t="shared" si="186"/>
        <v>0</v>
      </c>
      <c r="M697" s="88">
        <f t="shared" si="186"/>
        <v>0</v>
      </c>
      <c r="N697" s="88">
        <f t="shared" si="186"/>
        <v>0</v>
      </c>
      <c r="O697" s="88">
        <f t="shared" si="186"/>
        <v>0</v>
      </c>
      <c r="P697" s="88">
        <f t="shared" si="186"/>
        <v>0</v>
      </c>
      <c r="Q697" s="88">
        <f t="shared" si="186"/>
        <v>0</v>
      </c>
      <c r="R697" s="88">
        <f t="shared" si="186"/>
        <v>0</v>
      </c>
      <c r="S697" s="88">
        <f t="shared" si="186"/>
        <v>0</v>
      </c>
      <c r="T697" s="88">
        <f t="shared" si="186"/>
        <v>0</v>
      </c>
      <c r="U697" s="88">
        <f t="shared" si="186"/>
        <v>0</v>
      </c>
      <c r="V697" s="88">
        <f t="shared" si="186"/>
        <v>0</v>
      </c>
      <c r="W697" s="88">
        <f t="shared" si="186"/>
        <v>0</v>
      </c>
      <c r="X697" s="88">
        <f t="shared" si="186"/>
        <v>0</v>
      </c>
      <c r="Y697" s="88">
        <f t="shared" si="186"/>
        <v>0</v>
      </c>
      <c r="Z697" s="88">
        <f t="shared" si="186"/>
        <v>0</v>
      </c>
      <c r="AA697" s="88">
        <f t="shared" si="186"/>
        <v>0</v>
      </c>
      <c r="AB697" s="88">
        <f t="shared" si="186"/>
        <v>0</v>
      </c>
      <c r="AC697" s="88">
        <f t="shared" si="186"/>
        <v>0</v>
      </c>
      <c r="AD697" s="88">
        <f t="shared" si="186"/>
        <v>0</v>
      </c>
      <c r="AE697" s="88">
        <f t="shared" si="186"/>
        <v>0</v>
      </c>
      <c r="AF697" s="88">
        <f t="shared" si="186"/>
        <v>0</v>
      </c>
      <c r="AG697" s="88">
        <f t="shared" si="186"/>
        <v>0</v>
      </c>
      <c r="AH697" s="88">
        <f t="shared" si="186"/>
        <v>0</v>
      </c>
      <c r="AI697" s="88">
        <f t="shared" si="186"/>
        <v>0</v>
      </c>
      <c r="AJ697" s="88">
        <f t="shared" si="186"/>
        <v>0</v>
      </c>
      <c r="AK697" s="88">
        <f t="shared" si="186"/>
        <v>0</v>
      </c>
      <c r="AL697" s="88">
        <f t="shared" si="183"/>
        <v>0</v>
      </c>
      <c r="AM697" s="88">
        <f t="shared" si="183"/>
        <v>0</v>
      </c>
      <c r="AN697" s="88">
        <f t="shared" si="183"/>
        <v>0</v>
      </c>
      <c r="AO697" s="88">
        <f t="shared" si="183"/>
        <v>0</v>
      </c>
      <c r="AP697" s="88">
        <f t="shared" si="183"/>
        <v>0</v>
      </c>
      <c r="AQ697" s="88">
        <f t="shared" si="183"/>
        <v>0</v>
      </c>
      <c r="AR697" s="88">
        <f t="shared" si="183"/>
        <v>0</v>
      </c>
      <c r="AS697" s="88">
        <f t="shared" si="183"/>
        <v>0</v>
      </c>
      <c r="AT697" s="88">
        <f t="shared" si="183"/>
        <v>0</v>
      </c>
      <c r="AU697" s="88">
        <f t="shared" si="183"/>
        <v>0</v>
      </c>
      <c r="AV697" s="88">
        <f t="shared" si="183"/>
        <v>0</v>
      </c>
      <c r="AW697" s="88">
        <f t="shared" si="183"/>
        <v>0</v>
      </c>
      <c r="AX697" s="88">
        <f t="shared" si="183"/>
        <v>0</v>
      </c>
      <c r="AY697" s="88">
        <f t="shared" si="183"/>
        <v>0</v>
      </c>
      <c r="AZ697" s="88">
        <f t="shared" si="183"/>
        <v>0</v>
      </c>
      <c r="BA697" s="88">
        <f t="shared" si="183"/>
        <v>0</v>
      </c>
      <c r="BB697" s="88">
        <f t="shared" si="183"/>
        <v>0</v>
      </c>
      <c r="BC697" s="88">
        <f t="shared" si="183"/>
        <v>0</v>
      </c>
    </row>
    <row r="698" spans="3:55" hidden="1">
      <c r="C698" s="58" t="str">
        <f t="shared" si="181"/>
        <v>REG</v>
      </c>
      <c r="D698" s="58" t="str">
        <f t="shared" si="181"/>
        <v>Instal.lació sistema de reg amb cinta (1,6 m per m2)</v>
      </c>
      <c r="E698" s="75"/>
      <c r="F698" s="89">
        <f t="shared" si="186"/>
        <v>0</v>
      </c>
      <c r="G698" s="89">
        <f t="shared" si="186"/>
        <v>0</v>
      </c>
      <c r="H698" s="89">
        <f t="shared" si="186"/>
        <v>0</v>
      </c>
      <c r="I698" s="89">
        <f t="shared" si="186"/>
        <v>0</v>
      </c>
      <c r="J698" s="89">
        <f t="shared" si="186"/>
        <v>0</v>
      </c>
      <c r="K698" s="89">
        <f t="shared" si="186"/>
        <v>0</v>
      </c>
      <c r="L698" s="89">
        <f t="shared" si="186"/>
        <v>0</v>
      </c>
      <c r="M698" s="89">
        <f t="shared" si="186"/>
        <v>0</v>
      </c>
      <c r="N698" s="89">
        <f t="shared" si="186"/>
        <v>0</v>
      </c>
      <c r="O698" s="89">
        <f t="shared" si="186"/>
        <v>0</v>
      </c>
      <c r="P698" s="89">
        <f t="shared" si="186"/>
        <v>0</v>
      </c>
      <c r="Q698" s="89">
        <f t="shared" si="186"/>
        <v>0</v>
      </c>
      <c r="R698" s="89">
        <f t="shared" si="186"/>
        <v>0</v>
      </c>
      <c r="S698" s="89">
        <f t="shared" si="186"/>
        <v>0</v>
      </c>
      <c r="T698" s="89">
        <f t="shared" si="186"/>
        <v>0</v>
      </c>
      <c r="U698" s="89">
        <f t="shared" si="186"/>
        <v>0</v>
      </c>
      <c r="V698" s="89">
        <f t="shared" si="186"/>
        <v>0</v>
      </c>
      <c r="W698" s="89">
        <f t="shared" si="186"/>
        <v>0</v>
      </c>
      <c r="X698" s="89">
        <f t="shared" si="186"/>
        <v>0</v>
      </c>
      <c r="Y698" s="89">
        <f t="shared" si="186"/>
        <v>0</v>
      </c>
      <c r="Z698" s="89">
        <f t="shared" si="186"/>
        <v>0</v>
      </c>
      <c r="AA698" s="89">
        <f t="shared" si="186"/>
        <v>0</v>
      </c>
      <c r="AB698" s="89">
        <f t="shared" si="186"/>
        <v>0</v>
      </c>
      <c r="AC698" s="89">
        <f t="shared" si="186"/>
        <v>0</v>
      </c>
      <c r="AD698" s="89">
        <f t="shared" si="186"/>
        <v>0</v>
      </c>
      <c r="AE698" s="89">
        <f t="shared" si="186"/>
        <v>0</v>
      </c>
      <c r="AF698" s="89">
        <f t="shared" si="186"/>
        <v>0</v>
      </c>
      <c r="AG698" s="89">
        <f t="shared" si="186"/>
        <v>0</v>
      </c>
      <c r="AH698" s="89">
        <f t="shared" si="186"/>
        <v>0</v>
      </c>
      <c r="AI698" s="89">
        <f t="shared" si="186"/>
        <v>0</v>
      </c>
      <c r="AJ698" s="89">
        <f t="shared" si="186"/>
        <v>0</v>
      </c>
      <c r="AK698" s="89">
        <f t="shared" si="186"/>
        <v>0</v>
      </c>
      <c r="AL698" s="89">
        <f t="shared" si="183"/>
        <v>0</v>
      </c>
      <c r="AM698" s="89">
        <f t="shared" si="183"/>
        <v>0</v>
      </c>
      <c r="AN698" s="89">
        <f t="shared" si="183"/>
        <v>0</v>
      </c>
      <c r="AO698" s="89">
        <f t="shared" si="183"/>
        <v>0</v>
      </c>
      <c r="AP698" s="89">
        <f t="shared" si="183"/>
        <v>0</v>
      </c>
      <c r="AQ698" s="89">
        <f t="shared" si="183"/>
        <v>0</v>
      </c>
      <c r="AR698" s="89">
        <f t="shared" si="183"/>
        <v>0</v>
      </c>
      <c r="AS698" s="89">
        <f t="shared" si="183"/>
        <v>0</v>
      </c>
      <c r="AT698" s="89">
        <f t="shared" si="183"/>
        <v>0</v>
      </c>
      <c r="AU698" s="89">
        <f t="shared" si="183"/>
        <v>0</v>
      </c>
      <c r="AV698" s="89">
        <f t="shared" si="183"/>
        <v>0</v>
      </c>
      <c r="AW698" s="89">
        <f t="shared" si="183"/>
        <v>0</v>
      </c>
      <c r="AX698" s="89">
        <f t="shared" si="183"/>
        <v>0</v>
      </c>
      <c r="AY698" s="89">
        <f t="shared" si="183"/>
        <v>0</v>
      </c>
      <c r="AZ698" s="89">
        <f t="shared" si="183"/>
        <v>0</v>
      </c>
      <c r="BA698" s="89">
        <f t="shared" si="183"/>
        <v>0</v>
      </c>
      <c r="BB698" s="89">
        <f t="shared" si="183"/>
        <v>0</v>
      </c>
      <c r="BC698" s="89">
        <f t="shared" si="183"/>
        <v>0</v>
      </c>
    </row>
    <row r="699" spans="3:55" hidden="1">
      <c r="C699" s="58">
        <f t="shared" si="181"/>
        <v>0</v>
      </c>
      <c r="D699" s="58" t="str">
        <f t="shared" si="181"/>
        <v>Reg (L/m2)</v>
      </c>
      <c r="E699" s="75"/>
      <c r="F699" s="89">
        <f t="shared" si="186"/>
        <v>0</v>
      </c>
      <c r="G699" s="89">
        <f t="shared" si="186"/>
        <v>0</v>
      </c>
      <c r="H699" s="89">
        <f t="shared" si="186"/>
        <v>0</v>
      </c>
      <c r="I699" s="89">
        <f t="shared" si="186"/>
        <v>0</v>
      </c>
      <c r="J699" s="89">
        <f t="shared" si="186"/>
        <v>0</v>
      </c>
      <c r="K699" s="89">
        <f t="shared" si="186"/>
        <v>0</v>
      </c>
      <c r="L699" s="89">
        <f t="shared" si="186"/>
        <v>0</v>
      </c>
      <c r="M699" s="89">
        <f t="shared" si="186"/>
        <v>0</v>
      </c>
      <c r="N699" s="89">
        <f t="shared" si="186"/>
        <v>0</v>
      </c>
      <c r="O699" s="89">
        <f t="shared" si="186"/>
        <v>0</v>
      </c>
      <c r="P699" s="89">
        <f t="shared" si="186"/>
        <v>0</v>
      </c>
      <c r="Q699" s="89">
        <f t="shared" si="186"/>
        <v>0</v>
      </c>
      <c r="R699" s="89">
        <f t="shared" si="186"/>
        <v>0</v>
      </c>
      <c r="S699" s="89">
        <f t="shared" si="186"/>
        <v>0</v>
      </c>
      <c r="T699" s="89">
        <f t="shared" si="186"/>
        <v>0</v>
      </c>
      <c r="U699" s="89">
        <f t="shared" si="186"/>
        <v>0</v>
      </c>
      <c r="V699" s="89">
        <f t="shared" si="186"/>
        <v>0</v>
      </c>
      <c r="W699" s="89">
        <f t="shared" si="186"/>
        <v>0</v>
      </c>
      <c r="X699" s="89">
        <f t="shared" si="186"/>
        <v>0</v>
      </c>
      <c r="Y699" s="89">
        <f t="shared" si="186"/>
        <v>0</v>
      </c>
      <c r="Z699" s="89">
        <f t="shared" si="186"/>
        <v>0</v>
      </c>
      <c r="AA699" s="89">
        <f t="shared" si="186"/>
        <v>0</v>
      </c>
      <c r="AB699" s="89">
        <f t="shared" si="186"/>
        <v>0</v>
      </c>
      <c r="AC699" s="89">
        <f t="shared" si="186"/>
        <v>0</v>
      </c>
      <c r="AD699" s="89">
        <f t="shared" si="186"/>
        <v>0</v>
      </c>
      <c r="AE699" s="89">
        <f t="shared" si="186"/>
        <v>0</v>
      </c>
      <c r="AF699" s="89">
        <f t="shared" si="186"/>
        <v>0</v>
      </c>
      <c r="AG699" s="89">
        <f t="shared" si="186"/>
        <v>0</v>
      </c>
      <c r="AH699" s="89">
        <f t="shared" si="186"/>
        <v>0</v>
      </c>
      <c r="AI699" s="89">
        <f t="shared" si="186"/>
        <v>0</v>
      </c>
      <c r="AJ699" s="89">
        <f t="shared" si="186"/>
        <v>0</v>
      </c>
      <c r="AK699" s="89">
        <f t="shared" si="186"/>
        <v>0</v>
      </c>
      <c r="AL699" s="89">
        <f t="shared" si="183"/>
        <v>0</v>
      </c>
      <c r="AM699" s="89">
        <f t="shared" si="183"/>
        <v>0</v>
      </c>
      <c r="AN699" s="89">
        <f t="shared" si="183"/>
        <v>0</v>
      </c>
      <c r="AO699" s="89">
        <f t="shared" si="183"/>
        <v>0</v>
      </c>
      <c r="AP699" s="89">
        <f t="shared" si="183"/>
        <v>0</v>
      </c>
      <c r="AQ699" s="89">
        <f t="shared" si="183"/>
        <v>0</v>
      </c>
      <c r="AR699" s="89">
        <f t="shared" si="183"/>
        <v>0</v>
      </c>
      <c r="AS699" s="89">
        <f t="shared" si="183"/>
        <v>0</v>
      </c>
      <c r="AT699" s="89">
        <f t="shared" si="183"/>
        <v>0</v>
      </c>
      <c r="AU699" s="89">
        <f t="shared" si="183"/>
        <v>0</v>
      </c>
      <c r="AV699" s="89">
        <f t="shared" si="183"/>
        <v>0</v>
      </c>
      <c r="AW699" s="89">
        <f t="shared" si="183"/>
        <v>0</v>
      </c>
      <c r="AX699" s="89">
        <f t="shared" si="183"/>
        <v>0</v>
      </c>
      <c r="AY699" s="89">
        <f t="shared" si="183"/>
        <v>0</v>
      </c>
      <c r="AZ699" s="89">
        <f t="shared" si="183"/>
        <v>0</v>
      </c>
      <c r="BA699" s="89">
        <f t="shared" si="183"/>
        <v>0</v>
      </c>
      <c r="BB699" s="89">
        <f t="shared" si="183"/>
        <v>0</v>
      </c>
      <c r="BC699" s="89">
        <f t="shared" si="183"/>
        <v>0</v>
      </c>
    </row>
    <row r="700" spans="3:55" hidden="1">
      <c r="C700" s="58">
        <f t="shared" si="181"/>
        <v>0</v>
      </c>
      <c r="D700" s="58" t="str">
        <f t="shared" si="181"/>
        <v>Desinstal.lació sistema de reg amb cinta</v>
      </c>
      <c r="E700" s="75"/>
      <c r="F700" s="89">
        <f t="shared" si="186"/>
        <v>0</v>
      </c>
      <c r="G700" s="89">
        <f t="shared" si="186"/>
        <v>0</v>
      </c>
      <c r="H700" s="89">
        <f t="shared" si="186"/>
        <v>0</v>
      </c>
      <c r="I700" s="89">
        <f t="shared" si="186"/>
        <v>0</v>
      </c>
      <c r="J700" s="89">
        <f t="shared" si="186"/>
        <v>0</v>
      </c>
      <c r="K700" s="89">
        <f t="shared" si="186"/>
        <v>0</v>
      </c>
      <c r="L700" s="89">
        <f t="shared" si="186"/>
        <v>0</v>
      </c>
      <c r="M700" s="89">
        <f t="shared" si="186"/>
        <v>0</v>
      </c>
      <c r="N700" s="89">
        <f t="shared" si="186"/>
        <v>0</v>
      </c>
      <c r="O700" s="89">
        <f t="shared" si="186"/>
        <v>0</v>
      </c>
      <c r="P700" s="89">
        <f t="shared" si="186"/>
        <v>0</v>
      </c>
      <c r="Q700" s="89">
        <f t="shared" si="186"/>
        <v>0</v>
      </c>
      <c r="R700" s="89">
        <f t="shared" si="186"/>
        <v>0</v>
      </c>
      <c r="S700" s="89">
        <f t="shared" si="186"/>
        <v>0</v>
      </c>
      <c r="T700" s="89">
        <f t="shared" si="186"/>
        <v>0</v>
      </c>
      <c r="U700" s="89">
        <f t="shared" si="186"/>
        <v>0</v>
      </c>
      <c r="V700" s="89">
        <f t="shared" si="186"/>
        <v>0</v>
      </c>
      <c r="W700" s="89">
        <f t="shared" si="186"/>
        <v>0</v>
      </c>
      <c r="X700" s="89">
        <f t="shared" si="186"/>
        <v>0</v>
      </c>
      <c r="Y700" s="89">
        <f t="shared" si="186"/>
        <v>0</v>
      </c>
      <c r="Z700" s="89">
        <f t="shared" si="186"/>
        <v>0</v>
      </c>
      <c r="AA700" s="89">
        <f t="shared" si="186"/>
        <v>0</v>
      </c>
      <c r="AB700" s="89">
        <f t="shared" si="186"/>
        <v>0</v>
      </c>
      <c r="AC700" s="89">
        <f t="shared" si="186"/>
        <v>0</v>
      </c>
      <c r="AD700" s="89">
        <f t="shared" si="186"/>
        <v>0</v>
      </c>
      <c r="AE700" s="89">
        <f t="shared" si="186"/>
        <v>0</v>
      </c>
      <c r="AF700" s="89">
        <f t="shared" si="186"/>
        <v>0</v>
      </c>
      <c r="AG700" s="89">
        <f t="shared" si="186"/>
        <v>0</v>
      </c>
      <c r="AH700" s="89">
        <f t="shared" si="186"/>
        <v>0</v>
      </c>
      <c r="AI700" s="89">
        <f t="shared" si="186"/>
        <v>0</v>
      </c>
      <c r="AJ700" s="89">
        <f t="shared" si="186"/>
        <v>0</v>
      </c>
      <c r="AK700" s="89">
        <f t="shared" si="186"/>
        <v>0</v>
      </c>
      <c r="AL700" s="89">
        <f t="shared" si="183"/>
        <v>0</v>
      </c>
      <c r="AM700" s="89">
        <f t="shared" si="183"/>
        <v>0</v>
      </c>
      <c r="AN700" s="89">
        <f t="shared" si="183"/>
        <v>0</v>
      </c>
      <c r="AO700" s="89">
        <f t="shared" si="183"/>
        <v>0</v>
      </c>
      <c r="AP700" s="89">
        <f t="shared" si="183"/>
        <v>0</v>
      </c>
      <c r="AQ700" s="89">
        <f t="shared" si="183"/>
        <v>0</v>
      </c>
      <c r="AR700" s="89">
        <f t="shared" si="183"/>
        <v>0</v>
      </c>
      <c r="AS700" s="89">
        <f t="shared" si="183"/>
        <v>0</v>
      </c>
      <c r="AT700" s="89">
        <f t="shared" si="183"/>
        <v>0</v>
      </c>
      <c r="AU700" s="89">
        <f t="shared" si="183"/>
        <v>0</v>
      </c>
      <c r="AV700" s="89">
        <f t="shared" si="183"/>
        <v>0</v>
      </c>
      <c r="AW700" s="89">
        <f t="shared" si="183"/>
        <v>0</v>
      </c>
      <c r="AX700" s="89">
        <f t="shared" ref="AX700:BC700" si="187">$Q25*VLOOKUP($D700,$D$286:$BC$389,AX$681,FALSE)+$Q25*VLOOKUP(CONCATENATE("Preparació per ",LOWER($D700)),$D$286:$BC$389,AX$681,FALSE)</f>
        <v>0</v>
      </c>
      <c r="AY700" s="89">
        <f t="shared" si="187"/>
        <v>0</v>
      </c>
      <c r="AZ700" s="89">
        <f t="shared" si="187"/>
        <v>0</v>
      </c>
      <c r="BA700" s="89">
        <f t="shared" si="187"/>
        <v>0</v>
      </c>
      <c r="BB700" s="89">
        <f t="shared" si="187"/>
        <v>0</v>
      </c>
      <c r="BC700" s="89">
        <f t="shared" si="187"/>
        <v>0</v>
      </c>
    </row>
    <row r="701" spans="3:55" hidden="1">
      <c r="C701" s="58">
        <f t="shared" si="181"/>
        <v>0</v>
      </c>
      <c r="D701" s="58">
        <f t="shared" si="181"/>
        <v>0</v>
      </c>
      <c r="E701" s="75"/>
      <c r="F701" s="89">
        <f t="shared" si="186"/>
        <v>0</v>
      </c>
      <c r="G701" s="89">
        <f t="shared" si="186"/>
        <v>0</v>
      </c>
      <c r="H701" s="89">
        <f t="shared" si="186"/>
        <v>0</v>
      </c>
      <c r="I701" s="89">
        <f t="shared" si="186"/>
        <v>0</v>
      </c>
      <c r="J701" s="89">
        <f t="shared" si="186"/>
        <v>0</v>
      </c>
      <c r="K701" s="89">
        <f t="shared" si="186"/>
        <v>0</v>
      </c>
      <c r="L701" s="89">
        <f t="shared" si="186"/>
        <v>0</v>
      </c>
      <c r="M701" s="89">
        <f t="shared" si="186"/>
        <v>0</v>
      </c>
      <c r="N701" s="89">
        <f t="shared" si="186"/>
        <v>0</v>
      </c>
      <c r="O701" s="89">
        <f t="shared" si="186"/>
        <v>0</v>
      </c>
      <c r="P701" s="89">
        <f t="shared" si="186"/>
        <v>0</v>
      </c>
      <c r="Q701" s="89">
        <f t="shared" si="186"/>
        <v>0</v>
      </c>
      <c r="R701" s="89">
        <f t="shared" si="186"/>
        <v>0</v>
      </c>
      <c r="S701" s="89">
        <f t="shared" si="186"/>
        <v>0</v>
      </c>
      <c r="T701" s="89">
        <f t="shared" si="186"/>
        <v>0</v>
      </c>
      <c r="U701" s="89">
        <f t="shared" si="186"/>
        <v>0</v>
      </c>
      <c r="V701" s="89">
        <f t="shared" si="186"/>
        <v>0</v>
      </c>
      <c r="W701" s="89">
        <f t="shared" si="186"/>
        <v>0</v>
      </c>
      <c r="X701" s="89">
        <f t="shared" si="186"/>
        <v>0</v>
      </c>
      <c r="Y701" s="89">
        <f t="shared" si="186"/>
        <v>0</v>
      </c>
      <c r="Z701" s="89">
        <f t="shared" si="186"/>
        <v>0</v>
      </c>
      <c r="AA701" s="89">
        <f t="shared" si="186"/>
        <v>0</v>
      </c>
      <c r="AB701" s="89">
        <f t="shared" si="186"/>
        <v>0</v>
      </c>
      <c r="AC701" s="89">
        <f t="shared" si="186"/>
        <v>0</v>
      </c>
      <c r="AD701" s="89">
        <f t="shared" si="186"/>
        <v>0</v>
      </c>
      <c r="AE701" s="89">
        <f t="shared" si="186"/>
        <v>0</v>
      </c>
      <c r="AF701" s="89">
        <f t="shared" si="186"/>
        <v>0</v>
      </c>
      <c r="AG701" s="89">
        <f t="shared" si="186"/>
        <v>0</v>
      </c>
      <c r="AH701" s="89">
        <f t="shared" si="186"/>
        <v>0</v>
      </c>
      <c r="AI701" s="89">
        <f t="shared" si="186"/>
        <v>0</v>
      </c>
      <c r="AJ701" s="89">
        <f t="shared" si="186"/>
        <v>0</v>
      </c>
      <c r="AK701" s="89">
        <f t="shared" si="186"/>
        <v>0</v>
      </c>
      <c r="AL701" s="89">
        <f t="shared" ref="AL701:BC715" si="188">$Q26*VLOOKUP($D701,$D$286:$BC$389,AL$681,FALSE)+$Q26*VLOOKUP(CONCATENATE("Preparació per ",LOWER($D701)),$D$286:$BC$389,AL$681,FALSE)</f>
        <v>0</v>
      </c>
      <c r="AM701" s="89">
        <f t="shared" si="188"/>
        <v>0</v>
      </c>
      <c r="AN701" s="89">
        <f t="shared" si="188"/>
        <v>0</v>
      </c>
      <c r="AO701" s="89">
        <f t="shared" si="188"/>
        <v>0</v>
      </c>
      <c r="AP701" s="89">
        <f t="shared" si="188"/>
        <v>0</v>
      </c>
      <c r="AQ701" s="89">
        <f t="shared" si="188"/>
        <v>0</v>
      </c>
      <c r="AR701" s="89">
        <f t="shared" si="188"/>
        <v>0</v>
      </c>
      <c r="AS701" s="89">
        <f t="shared" si="188"/>
        <v>0</v>
      </c>
      <c r="AT701" s="89">
        <f t="shared" si="188"/>
        <v>0</v>
      </c>
      <c r="AU701" s="89">
        <f t="shared" si="188"/>
        <v>0</v>
      </c>
      <c r="AV701" s="89">
        <f t="shared" si="188"/>
        <v>0</v>
      </c>
      <c r="AW701" s="89">
        <f t="shared" si="188"/>
        <v>0</v>
      </c>
      <c r="AX701" s="89">
        <f t="shared" si="188"/>
        <v>0</v>
      </c>
      <c r="AY701" s="89">
        <f t="shared" si="188"/>
        <v>0</v>
      </c>
      <c r="AZ701" s="89">
        <f t="shared" si="188"/>
        <v>0</v>
      </c>
      <c r="BA701" s="89">
        <f t="shared" si="188"/>
        <v>0</v>
      </c>
      <c r="BB701" s="89">
        <f t="shared" si="188"/>
        <v>0</v>
      </c>
      <c r="BC701" s="89">
        <f t="shared" si="188"/>
        <v>0</v>
      </c>
    </row>
    <row r="702" spans="3:55" hidden="1">
      <c r="C702" s="49" t="str">
        <f t="shared" si="181"/>
        <v>TRACTAMENTS</v>
      </c>
      <c r="D702" s="49" t="str">
        <f t="shared" si="181"/>
        <v>Tractament Bacillus + retenol +purí ortiga amb tractor i braços</v>
      </c>
      <c r="E702" s="76"/>
      <c r="F702" s="90">
        <f t="shared" si="186"/>
        <v>0</v>
      </c>
      <c r="G702" s="90">
        <f t="shared" si="186"/>
        <v>0</v>
      </c>
      <c r="H702" s="90">
        <f t="shared" si="186"/>
        <v>0</v>
      </c>
      <c r="I702" s="90">
        <f t="shared" si="186"/>
        <v>0</v>
      </c>
      <c r="J702" s="90">
        <f t="shared" si="186"/>
        <v>0</v>
      </c>
      <c r="K702" s="90">
        <f t="shared" si="186"/>
        <v>0</v>
      </c>
      <c r="L702" s="90">
        <f t="shared" si="186"/>
        <v>0</v>
      </c>
      <c r="M702" s="90">
        <f t="shared" si="186"/>
        <v>0</v>
      </c>
      <c r="N702" s="90">
        <f t="shared" si="186"/>
        <v>0</v>
      </c>
      <c r="O702" s="90">
        <f t="shared" si="186"/>
        <v>0</v>
      </c>
      <c r="P702" s="90">
        <f t="shared" si="186"/>
        <v>0</v>
      </c>
      <c r="Q702" s="90">
        <f t="shared" si="186"/>
        <v>0</v>
      </c>
      <c r="R702" s="90">
        <f t="shared" si="186"/>
        <v>0</v>
      </c>
      <c r="S702" s="90">
        <f t="shared" si="186"/>
        <v>0</v>
      </c>
      <c r="T702" s="90">
        <f t="shared" si="186"/>
        <v>0</v>
      </c>
      <c r="U702" s="90">
        <f t="shared" si="186"/>
        <v>0</v>
      </c>
      <c r="V702" s="90">
        <f t="shared" si="186"/>
        <v>0</v>
      </c>
      <c r="W702" s="90">
        <f t="shared" si="186"/>
        <v>0</v>
      </c>
      <c r="X702" s="90">
        <f t="shared" si="186"/>
        <v>0</v>
      </c>
      <c r="Y702" s="90">
        <f t="shared" si="186"/>
        <v>0</v>
      </c>
      <c r="Z702" s="90">
        <f t="shared" si="186"/>
        <v>0</v>
      </c>
      <c r="AA702" s="90">
        <f t="shared" si="186"/>
        <v>0</v>
      </c>
      <c r="AB702" s="90">
        <f t="shared" si="186"/>
        <v>0</v>
      </c>
      <c r="AC702" s="90">
        <f t="shared" si="186"/>
        <v>0</v>
      </c>
      <c r="AD702" s="90">
        <f t="shared" si="186"/>
        <v>0</v>
      </c>
      <c r="AE702" s="90">
        <f t="shared" si="186"/>
        <v>0</v>
      </c>
      <c r="AF702" s="90">
        <f t="shared" si="186"/>
        <v>0</v>
      </c>
      <c r="AG702" s="90">
        <f t="shared" si="186"/>
        <v>0</v>
      </c>
      <c r="AH702" s="90">
        <f t="shared" si="186"/>
        <v>0</v>
      </c>
      <c r="AI702" s="90">
        <f t="shared" si="186"/>
        <v>0</v>
      </c>
      <c r="AJ702" s="90">
        <f t="shared" si="186"/>
        <v>0</v>
      </c>
      <c r="AK702" s="90">
        <f t="shared" si="186"/>
        <v>0</v>
      </c>
      <c r="AL702" s="90">
        <f t="shared" si="188"/>
        <v>0</v>
      </c>
      <c r="AM702" s="90">
        <f t="shared" si="188"/>
        <v>0</v>
      </c>
      <c r="AN702" s="90">
        <f t="shared" si="188"/>
        <v>0</v>
      </c>
      <c r="AO702" s="90">
        <f t="shared" si="188"/>
        <v>0</v>
      </c>
      <c r="AP702" s="90">
        <f t="shared" si="188"/>
        <v>0</v>
      </c>
      <c r="AQ702" s="90">
        <f t="shared" si="188"/>
        <v>0</v>
      </c>
      <c r="AR702" s="90">
        <f t="shared" si="188"/>
        <v>0</v>
      </c>
      <c r="AS702" s="90">
        <f t="shared" si="188"/>
        <v>0</v>
      </c>
      <c r="AT702" s="90">
        <f t="shared" si="188"/>
        <v>0</v>
      </c>
      <c r="AU702" s="90">
        <f t="shared" si="188"/>
        <v>0</v>
      </c>
      <c r="AV702" s="90">
        <f t="shared" si="188"/>
        <v>0</v>
      </c>
      <c r="AW702" s="90">
        <f t="shared" si="188"/>
        <v>0</v>
      </c>
      <c r="AX702" s="90">
        <f t="shared" si="188"/>
        <v>0</v>
      </c>
      <c r="AY702" s="90">
        <f t="shared" si="188"/>
        <v>0</v>
      </c>
      <c r="AZ702" s="90">
        <f t="shared" si="188"/>
        <v>0</v>
      </c>
      <c r="BA702" s="90">
        <f t="shared" si="188"/>
        <v>0</v>
      </c>
      <c r="BB702" s="90">
        <f t="shared" si="188"/>
        <v>0</v>
      </c>
      <c r="BC702" s="90">
        <f t="shared" si="188"/>
        <v>0</v>
      </c>
    </row>
    <row r="703" spans="3:55" hidden="1">
      <c r="C703" s="49">
        <f t="shared" ref="C703:D717" si="189">+C28</f>
        <v>0</v>
      </c>
      <c r="D703" s="49" t="str">
        <f t="shared" si="189"/>
        <v>Tractament Bacillus + retenol +purí ortiga amb bota i 2 persones</v>
      </c>
      <c r="E703" s="76"/>
      <c r="F703" s="90">
        <f t="shared" si="186"/>
        <v>0</v>
      </c>
      <c r="G703" s="90">
        <f t="shared" si="186"/>
        <v>0</v>
      </c>
      <c r="H703" s="90">
        <f t="shared" si="186"/>
        <v>0</v>
      </c>
      <c r="I703" s="90">
        <f t="shared" si="186"/>
        <v>0</v>
      </c>
      <c r="J703" s="90">
        <f t="shared" si="186"/>
        <v>0</v>
      </c>
      <c r="K703" s="90">
        <f t="shared" si="186"/>
        <v>0</v>
      </c>
      <c r="L703" s="90">
        <f t="shared" si="186"/>
        <v>0</v>
      </c>
      <c r="M703" s="90">
        <f t="shared" si="186"/>
        <v>0</v>
      </c>
      <c r="N703" s="90">
        <f t="shared" si="186"/>
        <v>0</v>
      </c>
      <c r="O703" s="90">
        <f t="shared" si="186"/>
        <v>0</v>
      </c>
      <c r="P703" s="90">
        <f t="shared" si="186"/>
        <v>0</v>
      </c>
      <c r="Q703" s="90">
        <f t="shared" si="186"/>
        <v>0</v>
      </c>
      <c r="R703" s="90">
        <f t="shared" si="186"/>
        <v>0</v>
      </c>
      <c r="S703" s="90">
        <f t="shared" si="186"/>
        <v>0</v>
      </c>
      <c r="T703" s="90">
        <f t="shared" si="186"/>
        <v>0</v>
      </c>
      <c r="U703" s="90">
        <f t="shared" si="186"/>
        <v>0</v>
      </c>
      <c r="V703" s="90">
        <f t="shared" si="186"/>
        <v>0</v>
      </c>
      <c r="W703" s="90">
        <f t="shared" si="186"/>
        <v>0</v>
      </c>
      <c r="X703" s="90">
        <f t="shared" si="186"/>
        <v>0</v>
      </c>
      <c r="Y703" s="90">
        <f t="shared" si="186"/>
        <v>0</v>
      </c>
      <c r="Z703" s="90">
        <f t="shared" si="186"/>
        <v>0</v>
      </c>
      <c r="AA703" s="90">
        <f t="shared" si="186"/>
        <v>0</v>
      </c>
      <c r="AB703" s="90">
        <f t="shared" si="186"/>
        <v>0</v>
      </c>
      <c r="AC703" s="90">
        <f t="shared" si="186"/>
        <v>0</v>
      </c>
      <c r="AD703" s="90">
        <f t="shared" si="186"/>
        <v>0</v>
      </c>
      <c r="AE703" s="90">
        <f t="shared" si="186"/>
        <v>0</v>
      </c>
      <c r="AF703" s="90">
        <f t="shared" si="186"/>
        <v>0</v>
      </c>
      <c r="AG703" s="90">
        <f t="shared" si="186"/>
        <v>0</v>
      </c>
      <c r="AH703" s="90">
        <f t="shared" si="186"/>
        <v>0</v>
      </c>
      <c r="AI703" s="90">
        <f t="shared" si="186"/>
        <v>0</v>
      </c>
      <c r="AJ703" s="90">
        <f t="shared" si="186"/>
        <v>0</v>
      </c>
      <c r="AK703" s="90">
        <f t="shared" si="186"/>
        <v>0</v>
      </c>
      <c r="AL703" s="90">
        <f t="shared" si="188"/>
        <v>0</v>
      </c>
      <c r="AM703" s="90">
        <f t="shared" si="188"/>
        <v>0</v>
      </c>
      <c r="AN703" s="90">
        <f t="shared" si="188"/>
        <v>0</v>
      </c>
      <c r="AO703" s="90">
        <f t="shared" si="188"/>
        <v>0</v>
      </c>
      <c r="AP703" s="90">
        <f t="shared" si="188"/>
        <v>0</v>
      </c>
      <c r="AQ703" s="90">
        <f t="shared" si="188"/>
        <v>0</v>
      </c>
      <c r="AR703" s="90">
        <f t="shared" si="188"/>
        <v>0</v>
      </c>
      <c r="AS703" s="90">
        <f t="shared" si="188"/>
        <v>0</v>
      </c>
      <c r="AT703" s="90">
        <f t="shared" si="188"/>
        <v>0</v>
      </c>
      <c r="AU703" s="90">
        <f t="shared" si="188"/>
        <v>0</v>
      </c>
      <c r="AV703" s="90">
        <f t="shared" si="188"/>
        <v>0</v>
      </c>
      <c r="AW703" s="90">
        <f t="shared" si="188"/>
        <v>0</v>
      </c>
      <c r="AX703" s="90">
        <f t="shared" si="188"/>
        <v>0</v>
      </c>
      <c r="AY703" s="90">
        <f t="shared" si="188"/>
        <v>0</v>
      </c>
      <c r="AZ703" s="90">
        <f t="shared" si="188"/>
        <v>0</v>
      </c>
      <c r="BA703" s="90">
        <f t="shared" si="188"/>
        <v>0</v>
      </c>
      <c r="BB703" s="90">
        <f t="shared" si="188"/>
        <v>0</v>
      </c>
      <c r="BC703" s="90">
        <f t="shared" si="188"/>
        <v>0</v>
      </c>
    </row>
    <row r="704" spans="3:55" hidden="1">
      <c r="C704" s="49">
        <f t="shared" si="189"/>
        <v>0</v>
      </c>
      <c r="D704" s="49" t="str">
        <f t="shared" si="189"/>
        <v>Tractament Llimacs (Ferramol)</v>
      </c>
      <c r="E704" s="76"/>
      <c r="F704" s="90">
        <f t="shared" si="186"/>
        <v>0</v>
      </c>
      <c r="G704" s="90">
        <f t="shared" si="186"/>
        <v>0</v>
      </c>
      <c r="H704" s="90">
        <f t="shared" si="186"/>
        <v>0</v>
      </c>
      <c r="I704" s="90">
        <f t="shared" si="186"/>
        <v>0</v>
      </c>
      <c r="J704" s="90">
        <f t="shared" si="186"/>
        <v>0</v>
      </c>
      <c r="K704" s="90">
        <f t="shared" si="186"/>
        <v>0</v>
      </c>
      <c r="L704" s="90">
        <f t="shared" si="186"/>
        <v>0</v>
      </c>
      <c r="M704" s="90">
        <f t="shared" si="186"/>
        <v>0</v>
      </c>
      <c r="N704" s="90">
        <f t="shared" si="186"/>
        <v>0</v>
      </c>
      <c r="O704" s="90">
        <f t="shared" si="186"/>
        <v>0</v>
      </c>
      <c r="P704" s="90">
        <f t="shared" si="186"/>
        <v>0</v>
      </c>
      <c r="Q704" s="90">
        <f t="shared" si="186"/>
        <v>0</v>
      </c>
      <c r="R704" s="90">
        <f t="shared" si="186"/>
        <v>0</v>
      </c>
      <c r="S704" s="90">
        <f t="shared" si="186"/>
        <v>0</v>
      </c>
      <c r="T704" s="90">
        <f t="shared" si="186"/>
        <v>0</v>
      </c>
      <c r="U704" s="90">
        <f t="shared" si="186"/>
        <v>0</v>
      </c>
      <c r="V704" s="90">
        <f t="shared" si="186"/>
        <v>0</v>
      </c>
      <c r="W704" s="90">
        <f t="shared" si="186"/>
        <v>0</v>
      </c>
      <c r="X704" s="90">
        <f t="shared" si="186"/>
        <v>0</v>
      </c>
      <c r="Y704" s="90">
        <f t="shared" si="186"/>
        <v>0</v>
      </c>
      <c r="Z704" s="90">
        <f t="shared" si="186"/>
        <v>0</v>
      </c>
      <c r="AA704" s="90">
        <f t="shared" si="186"/>
        <v>0</v>
      </c>
      <c r="AB704" s="90">
        <f t="shared" si="186"/>
        <v>0</v>
      </c>
      <c r="AC704" s="90">
        <f t="shared" si="186"/>
        <v>0</v>
      </c>
      <c r="AD704" s="90">
        <f t="shared" si="186"/>
        <v>0</v>
      </c>
      <c r="AE704" s="90">
        <f t="shared" si="186"/>
        <v>0</v>
      </c>
      <c r="AF704" s="90">
        <f t="shared" si="186"/>
        <v>0</v>
      </c>
      <c r="AG704" s="90">
        <f t="shared" si="186"/>
        <v>0</v>
      </c>
      <c r="AH704" s="90">
        <f t="shared" si="186"/>
        <v>0</v>
      </c>
      <c r="AI704" s="90">
        <f t="shared" si="186"/>
        <v>0</v>
      </c>
      <c r="AJ704" s="90">
        <f t="shared" si="186"/>
        <v>0</v>
      </c>
      <c r="AK704" s="90">
        <f t="shared" ref="AK704" si="190">$Q29*VLOOKUP($D704,$D$286:$BC$389,AK$681,FALSE)+$Q29*VLOOKUP(CONCATENATE("Preparació per ",LOWER($D704)),$D$286:$BC$389,AK$681,FALSE)</f>
        <v>0</v>
      </c>
      <c r="AL704" s="90">
        <f t="shared" si="188"/>
        <v>0</v>
      </c>
      <c r="AM704" s="90">
        <f t="shared" si="188"/>
        <v>0</v>
      </c>
      <c r="AN704" s="90">
        <f t="shared" si="188"/>
        <v>0</v>
      </c>
      <c r="AO704" s="90">
        <f t="shared" si="188"/>
        <v>0</v>
      </c>
      <c r="AP704" s="90">
        <f t="shared" si="188"/>
        <v>0</v>
      </c>
      <c r="AQ704" s="90">
        <f t="shared" si="188"/>
        <v>0</v>
      </c>
      <c r="AR704" s="90">
        <f t="shared" si="188"/>
        <v>0</v>
      </c>
      <c r="AS704" s="90">
        <f t="shared" si="188"/>
        <v>0</v>
      </c>
      <c r="AT704" s="90">
        <f t="shared" si="188"/>
        <v>0</v>
      </c>
      <c r="AU704" s="90">
        <f t="shared" si="188"/>
        <v>0</v>
      </c>
      <c r="AV704" s="90">
        <f t="shared" si="188"/>
        <v>0</v>
      </c>
      <c r="AW704" s="90">
        <f t="shared" si="188"/>
        <v>0</v>
      </c>
      <c r="AX704" s="90">
        <f t="shared" si="188"/>
        <v>0</v>
      </c>
      <c r="AY704" s="90">
        <f t="shared" si="188"/>
        <v>0</v>
      </c>
      <c r="AZ704" s="90">
        <f t="shared" si="188"/>
        <v>0</v>
      </c>
      <c r="BA704" s="90">
        <f t="shared" si="188"/>
        <v>0</v>
      </c>
      <c r="BB704" s="90">
        <f t="shared" si="188"/>
        <v>0</v>
      </c>
      <c r="BC704" s="90">
        <f t="shared" si="188"/>
        <v>0</v>
      </c>
    </row>
    <row r="705" spans="3:55" hidden="1">
      <c r="C705" s="49">
        <f t="shared" si="189"/>
        <v>0</v>
      </c>
      <c r="D705" s="49">
        <f t="shared" si="189"/>
        <v>0</v>
      </c>
      <c r="E705" s="76"/>
      <c r="F705" s="90">
        <f t="shared" ref="F705:AK712" si="191">$Q30*VLOOKUP($D705,$D$286:$BC$389,F$681,FALSE)+$Q30*VLOOKUP(CONCATENATE("Preparació per ",LOWER($D705)),$D$286:$BC$389,F$681,FALSE)</f>
        <v>0</v>
      </c>
      <c r="G705" s="90">
        <f t="shared" si="191"/>
        <v>0</v>
      </c>
      <c r="H705" s="90">
        <f t="shared" si="191"/>
        <v>0</v>
      </c>
      <c r="I705" s="90">
        <f t="shared" si="191"/>
        <v>0</v>
      </c>
      <c r="J705" s="90">
        <f t="shared" si="191"/>
        <v>0</v>
      </c>
      <c r="K705" s="90">
        <f t="shared" si="191"/>
        <v>0</v>
      </c>
      <c r="L705" s="90">
        <f t="shared" si="191"/>
        <v>0</v>
      </c>
      <c r="M705" s="90">
        <f t="shared" si="191"/>
        <v>0</v>
      </c>
      <c r="N705" s="90">
        <f t="shared" si="191"/>
        <v>0</v>
      </c>
      <c r="O705" s="90">
        <f t="shared" si="191"/>
        <v>0</v>
      </c>
      <c r="P705" s="90">
        <f t="shared" si="191"/>
        <v>0</v>
      </c>
      <c r="Q705" s="90">
        <f t="shared" si="191"/>
        <v>0</v>
      </c>
      <c r="R705" s="90">
        <f t="shared" si="191"/>
        <v>0</v>
      </c>
      <c r="S705" s="90">
        <f t="shared" si="191"/>
        <v>0</v>
      </c>
      <c r="T705" s="90">
        <f t="shared" si="191"/>
        <v>0</v>
      </c>
      <c r="U705" s="90">
        <f t="shared" si="191"/>
        <v>0</v>
      </c>
      <c r="V705" s="90">
        <f t="shared" si="191"/>
        <v>0</v>
      </c>
      <c r="W705" s="90">
        <f t="shared" si="191"/>
        <v>0</v>
      </c>
      <c r="X705" s="90">
        <f t="shared" si="191"/>
        <v>0</v>
      </c>
      <c r="Y705" s="90">
        <f t="shared" si="191"/>
        <v>0</v>
      </c>
      <c r="Z705" s="90">
        <f t="shared" si="191"/>
        <v>0</v>
      </c>
      <c r="AA705" s="90">
        <f t="shared" si="191"/>
        <v>0</v>
      </c>
      <c r="AB705" s="90">
        <f t="shared" si="191"/>
        <v>0</v>
      </c>
      <c r="AC705" s="90">
        <f t="shared" si="191"/>
        <v>0</v>
      </c>
      <c r="AD705" s="90">
        <f t="shared" si="191"/>
        <v>0</v>
      </c>
      <c r="AE705" s="90">
        <f t="shared" si="191"/>
        <v>0</v>
      </c>
      <c r="AF705" s="90">
        <f t="shared" si="191"/>
        <v>0</v>
      </c>
      <c r="AG705" s="90">
        <f t="shared" si="191"/>
        <v>0</v>
      </c>
      <c r="AH705" s="90">
        <f t="shared" si="191"/>
        <v>0</v>
      </c>
      <c r="AI705" s="90">
        <f t="shared" si="191"/>
        <v>0</v>
      </c>
      <c r="AJ705" s="90">
        <f t="shared" si="191"/>
        <v>0</v>
      </c>
      <c r="AK705" s="90">
        <f t="shared" si="191"/>
        <v>0</v>
      </c>
      <c r="AL705" s="90">
        <f t="shared" si="188"/>
        <v>0</v>
      </c>
      <c r="AM705" s="90">
        <f t="shared" si="188"/>
        <v>0</v>
      </c>
      <c r="AN705" s="90">
        <f t="shared" si="188"/>
        <v>0</v>
      </c>
      <c r="AO705" s="90">
        <f t="shared" si="188"/>
        <v>0</v>
      </c>
      <c r="AP705" s="90">
        <f t="shared" si="188"/>
        <v>0</v>
      </c>
      <c r="AQ705" s="90">
        <f t="shared" si="188"/>
        <v>0</v>
      </c>
      <c r="AR705" s="90">
        <f t="shared" si="188"/>
        <v>0</v>
      </c>
      <c r="AS705" s="90">
        <f t="shared" si="188"/>
        <v>0</v>
      </c>
      <c r="AT705" s="90">
        <f t="shared" si="188"/>
        <v>0</v>
      </c>
      <c r="AU705" s="90">
        <f t="shared" si="188"/>
        <v>0</v>
      </c>
      <c r="AV705" s="90">
        <f t="shared" si="188"/>
        <v>0</v>
      </c>
      <c r="AW705" s="90">
        <f t="shared" si="188"/>
        <v>0</v>
      </c>
      <c r="AX705" s="90">
        <f t="shared" si="188"/>
        <v>0</v>
      </c>
      <c r="AY705" s="90">
        <f t="shared" si="188"/>
        <v>0</v>
      </c>
      <c r="AZ705" s="90">
        <f t="shared" si="188"/>
        <v>0</v>
      </c>
      <c r="BA705" s="90">
        <f t="shared" si="188"/>
        <v>0</v>
      </c>
      <c r="BB705" s="90">
        <f t="shared" si="188"/>
        <v>0</v>
      </c>
      <c r="BC705" s="90">
        <f t="shared" si="188"/>
        <v>0</v>
      </c>
    </row>
    <row r="706" spans="3:55" hidden="1">
      <c r="C706" s="49">
        <f t="shared" si="189"/>
        <v>0</v>
      </c>
      <c r="D706" s="49">
        <f t="shared" si="189"/>
        <v>0</v>
      </c>
      <c r="E706" s="76"/>
      <c r="F706" s="90">
        <f t="shared" si="191"/>
        <v>0</v>
      </c>
      <c r="G706" s="90">
        <f t="shared" si="191"/>
        <v>0</v>
      </c>
      <c r="H706" s="90">
        <f t="shared" si="191"/>
        <v>0</v>
      </c>
      <c r="I706" s="90">
        <f t="shared" si="191"/>
        <v>0</v>
      </c>
      <c r="J706" s="90">
        <f t="shared" si="191"/>
        <v>0</v>
      </c>
      <c r="K706" s="90">
        <f t="shared" si="191"/>
        <v>0</v>
      </c>
      <c r="L706" s="90">
        <f t="shared" si="191"/>
        <v>0</v>
      </c>
      <c r="M706" s="90">
        <f t="shared" si="191"/>
        <v>0</v>
      </c>
      <c r="N706" s="90">
        <f t="shared" si="191"/>
        <v>0</v>
      </c>
      <c r="O706" s="90">
        <f t="shared" si="191"/>
        <v>0</v>
      </c>
      <c r="P706" s="90">
        <f t="shared" si="191"/>
        <v>0</v>
      </c>
      <c r="Q706" s="90">
        <f t="shared" si="191"/>
        <v>0</v>
      </c>
      <c r="R706" s="90">
        <f t="shared" si="191"/>
        <v>0</v>
      </c>
      <c r="S706" s="90">
        <f t="shared" si="191"/>
        <v>0</v>
      </c>
      <c r="T706" s="90">
        <f t="shared" si="191"/>
        <v>0</v>
      </c>
      <c r="U706" s="90">
        <f t="shared" si="191"/>
        <v>0</v>
      </c>
      <c r="V706" s="90">
        <f t="shared" si="191"/>
        <v>0</v>
      </c>
      <c r="W706" s="90">
        <f t="shared" si="191"/>
        <v>0</v>
      </c>
      <c r="X706" s="90">
        <f t="shared" si="191"/>
        <v>0</v>
      </c>
      <c r="Y706" s="90">
        <f t="shared" si="191"/>
        <v>0</v>
      </c>
      <c r="Z706" s="90">
        <f t="shared" si="191"/>
        <v>0</v>
      </c>
      <c r="AA706" s="90">
        <f t="shared" si="191"/>
        <v>0</v>
      </c>
      <c r="AB706" s="90">
        <f t="shared" si="191"/>
        <v>0</v>
      </c>
      <c r="AC706" s="90">
        <f t="shared" si="191"/>
        <v>0</v>
      </c>
      <c r="AD706" s="90">
        <f t="shared" si="191"/>
        <v>0</v>
      </c>
      <c r="AE706" s="90">
        <f t="shared" si="191"/>
        <v>0</v>
      </c>
      <c r="AF706" s="90">
        <f t="shared" si="191"/>
        <v>0</v>
      </c>
      <c r="AG706" s="90">
        <f t="shared" si="191"/>
        <v>0</v>
      </c>
      <c r="AH706" s="90">
        <f t="shared" si="191"/>
        <v>0</v>
      </c>
      <c r="AI706" s="90">
        <f t="shared" si="191"/>
        <v>0</v>
      </c>
      <c r="AJ706" s="90">
        <f t="shared" si="191"/>
        <v>0</v>
      </c>
      <c r="AK706" s="90">
        <f t="shared" si="191"/>
        <v>0</v>
      </c>
      <c r="AL706" s="90">
        <f t="shared" si="188"/>
        <v>0</v>
      </c>
      <c r="AM706" s="90">
        <f t="shared" si="188"/>
        <v>0</v>
      </c>
      <c r="AN706" s="90">
        <f t="shared" si="188"/>
        <v>0</v>
      </c>
      <c r="AO706" s="90">
        <f t="shared" si="188"/>
        <v>0</v>
      </c>
      <c r="AP706" s="90">
        <f t="shared" si="188"/>
        <v>0</v>
      </c>
      <c r="AQ706" s="90">
        <f t="shared" si="188"/>
        <v>0</v>
      </c>
      <c r="AR706" s="90">
        <f t="shared" si="188"/>
        <v>0</v>
      </c>
      <c r="AS706" s="90">
        <f t="shared" si="188"/>
        <v>0</v>
      </c>
      <c r="AT706" s="90">
        <f t="shared" si="188"/>
        <v>0</v>
      </c>
      <c r="AU706" s="90">
        <f t="shared" si="188"/>
        <v>0</v>
      </c>
      <c r="AV706" s="90">
        <f t="shared" si="188"/>
        <v>0</v>
      </c>
      <c r="AW706" s="90">
        <f t="shared" si="188"/>
        <v>0</v>
      </c>
      <c r="AX706" s="90">
        <f t="shared" si="188"/>
        <v>0</v>
      </c>
      <c r="AY706" s="90">
        <f t="shared" si="188"/>
        <v>0</v>
      </c>
      <c r="AZ706" s="90">
        <f t="shared" si="188"/>
        <v>0</v>
      </c>
      <c r="BA706" s="90">
        <f t="shared" si="188"/>
        <v>0</v>
      </c>
      <c r="BB706" s="90">
        <f t="shared" si="188"/>
        <v>0</v>
      </c>
      <c r="BC706" s="90">
        <f t="shared" si="188"/>
        <v>0</v>
      </c>
    </row>
    <row r="707" spans="3:55" hidden="1">
      <c r="C707" s="60" t="str">
        <f t="shared" si="189"/>
        <v>DESHERBAT</v>
      </c>
      <c r="D707" s="60" t="str">
        <f t="shared" si="189"/>
        <v>Desherbat amb motocultor</v>
      </c>
      <c r="E707" s="77"/>
      <c r="F707" s="91">
        <f t="shared" si="191"/>
        <v>0</v>
      </c>
      <c r="G707" s="91">
        <f t="shared" si="191"/>
        <v>0</v>
      </c>
      <c r="H707" s="91">
        <f t="shared" si="191"/>
        <v>0</v>
      </c>
      <c r="I707" s="91">
        <f t="shared" si="191"/>
        <v>0</v>
      </c>
      <c r="J707" s="91">
        <f t="shared" si="191"/>
        <v>0</v>
      </c>
      <c r="K707" s="91">
        <f t="shared" si="191"/>
        <v>0</v>
      </c>
      <c r="L707" s="91">
        <f t="shared" si="191"/>
        <v>0</v>
      </c>
      <c r="M707" s="91">
        <f t="shared" si="191"/>
        <v>0</v>
      </c>
      <c r="N707" s="91">
        <f t="shared" si="191"/>
        <v>0</v>
      </c>
      <c r="O707" s="91">
        <f t="shared" si="191"/>
        <v>0</v>
      </c>
      <c r="P707" s="91">
        <f t="shared" si="191"/>
        <v>0</v>
      </c>
      <c r="Q707" s="91">
        <f t="shared" si="191"/>
        <v>0</v>
      </c>
      <c r="R707" s="91">
        <f t="shared" si="191"/>
        <v>0</v>
      </c>
      <c r="S707" s="91">
        <f t="shared" si="191"/>
        <v>0</v>
      </c>
      <c r="T707" s="91">
        <f t="shared" si="191"/>
        <v>0</v>
      </c>
      <c r="U707" s="91">
        <f t="shared" si="191"/>
        <v>0</v>
      </c>
      <c r="V707" s="91">
        <f t="shared" si="191"/>
        <v>0</v>
      </c>
      <c r="W707" s="91">
        <f t="shared" si="191"/>
        <v>0</v>
      </c>
      <c r="X707" s="91">
        <f t="shared" si="191"/>
        <v>0</v>
      </c>
      <c r="Y707" s="91">
        <f t="shared" si="191"/>
        <v>0</v>
      </c>
      <c r="Z707" s="91">
        <f t="shared" si="191"/>
        <v>0</v>
      </c>
      <c r="AA707" s="91">
        <f t="shared" si="191"/>
        <v>0</v>
      </c>
      <c r="AB707" s="91">
        <f t="shared" si="191"/>
        <v>0</v>
      </c>
      <c r="AC707" s="91">
        <f t="shared" si="191"/>
        <v>0</v>
      </c>
      <c r="AD707" s="91">
        <f t="shared" si="191"/>
        <v>0</v>
      </c>
      <c r="AE707" s="91">
        <f t="shared" si="191"/>
        <v>0</v>
      </c>
      <c r="AF707" s="91">
        <f t="shared" si="191"/>
        <v>0</v>
      </c>
      <c r="AG707" s="91">
        <f t="shared" si="191"/>
        <v>0</v>
      </c>
      <c r="AH707" s="91">
        <f t="shared" si="191"/>
        <v>0</v>
      </c>
      <c r="AI707" s="91">
        <f t="shared" si="191"/>
        <v>0</v>
      </c>
      <c r="AJ707" s="91">
        <f t="shared" si="191"/>
        <v>0</v>
      </c>
      <c r="AK707" s="91">
        <f t="shared" si="191"/>
        <v>0</v>
      </c>
      <c r="AL707" s="91">
        <f t="shared" si="188"/>
        <v>0</v>
      </c>
      <c r="AM707" s="91">
        <f t="shared" si="188"/>
        <v>0</v>
      </c>
      <c r="AN707" s="91">
        <f t="shared" si="188"/>
        <v>0</v>
      </c>
      <c r="AO707" s="91">
        <f t="shared" si="188"/>
        <v>0</v>
      </c>
      <c r="AP707" s="91">
        <f t="shared" si="188"/>
        <v>0</v>
      </c>
      <c r="AQ707" s="91">
        <f t="shared" si="188"/>
        <v>0</v>
      </c>
      <c r="AR707" s="91">
        <f t="shared" si="188"/>
        <v>0</v>
      </c>
      <c r="AS707" s="91">
        <f t="shared" si="188"/>
        <v>0</v>
      </c>
      <c r="AT707" s="91">
        <f t="shared" si="188"/>
        <v>0</v>
      </c>
      <c r="AU707" s="91">
        <f t="shared" si="188"/>
        <v>0</v>
      </c>
      <c r="AV707" s="91">
        <f t="shared" si="188"/>
        <v>0</v>
      </c>
      <c r="AW707" s="91">
        <f t="shared" si="188"/>
        <v>0</v>
      </c>
      <c r="AX707" s="91">
        <f t="shared" si="188"/>
        <v>0</v>
      </c>
      <c r="AY707" s="91">
        <f t="shared" si="188"/>
        <v>0</v>
      </c>
      <c r="AZ707" s="91">
        <f t="shared" si="188"/>
        <v>0</v>
      </c>
      <c r="BA707" s="91">
        <f t="shared" si="188"/>
        <v>0</v>
      </c>
      <c r="BB707" s="91">
        <f t="shared" si="188"/>
        <v>0</v>
      </c>
      <c r="BC707" s="91">
        <f t="shared" si="188"/>
        <v>0</v>
      </c>
    </row>
    <row r="708" spans="3:55" hidden="1">
      <c r="C708" s="60">
        <f t="shared" si="189"/>
        <v>0</v>
      </c>
      <c r="D708" s="60" t="str">
        <f t="shared" si="189"/>
        <v>Desherbat manual 6,5h/1.000  m2</v>
      </c>
      <c r="E708" s="77"/>
      <c r="F708" s="91">
        <f t="shared" si="191"/>
        <v>0</v>
      </c>
      <c r="G708" s="91">
        <f t="shared" si="191"/>
        <v>0</v>
      </c>
      <c r="H708" s="91">
        <f t="shared" si="191"/>
        <v>0</v>
      </c>
      <c r="I708" s="91">
        <f t="shared" si="191"/>
        <v>0</v>
      </c>
      <c r="J708" s="91">
        <f t="shared" si="191"/>
        <v>0</v>
      </c>
      <c r="K708" s="91">
        <f t="shared" si="191"/>
        <v>0</v>
      </c>
      <c r="L708" s="91">
        <f t="shared" si="191"/>
        <v>0</v>
      </c>
      <c r="M708" s="91">
        <f t="shared" si="191"/>
        <v>0</v>
      </c>
      <c r="N708" s="91">
        <f t="shared" si="191"/>
        <v>0</v>
      </c>
      <c r="O708" s="91">
        <f t="shared" si="191"/>
        <v>0</v>
      </c>
      <c r="P708" s="91">
        <f t="shared" si="191"/>
        <v>0</v>
      </c>
      <c r="Q708" s="91">
        <f t="shared" si="191"/>
        <v>0</v>
      </c>
      <c r="R708" s="91">
        <f t="shared" si="191"/>
        <v>0</v>
      </c>
      <c r="S708" s="91">
        <f t="shared" si="191"/>
        <v>0</v>
      </c>
      <c r="T708" s="91">
        <f t="shared" si="191"/>
        <v>0</v>
      </c>
      <c r="U708" s="91">
        <f t="shared" si="191"/>
        <v>0</v>
      </c>
      <c r="V708" s="91">
        <f t="shared" si="191"/>
        <v>0</v>
      </c>
      <c r="W708" s="91">
        <f t="shared" si="191"/>
        <v>0</v>
      </c>
      <c r="X708" s="91">
        <f t="shared" si="191"/>
        <v>0</v>
      </c>
      <c r="Y708" s="91">
        <f t="shared" si="191"/>
        <v>0</v>
      </c>
      <c r="Z708" s="91">
        <f t="shared" si="191"/>
        <v>0</v>
      </c>
      <c r="AA708" s="91">
        <f t="shared" si="191"/>
        <v>0</v>
      </c>
      <c r="AB708" s="91">
        <f t="shared" si="191"/>
        <v>0</v>
      </c>
      <c r="AC708" s="91">
        <f t="shared" si="191"/>
        <v>0</v>
      </c>
      <c r="AD708" s="91">
        <f t="shared" si="191"/>
        <v>0</v>
      </c>
      <c r="AE708" s="91">
        <f t="shared" si="191"/>
        <v>0</v>
      </c>
      <c r="AF708" s="91">
        <f t="shared" si="191"/>
        <v>0</v>
      </c>
      <c r="AG708" s="91">
        <f t="shared" si="191"/>
        <v>0</v>
      </c>
      <c r="AH708" s="91">
        <f t="shared" si="191"/>
        <v>0</v>
      </c>
      <c r="AI708" s="91">
        <f t="shared" si="191"/>
        <v>0</v>
      </c>
      <c r="AJ708" s="91">
        <f t="shared" si="191"/>
        <v>0</v>
      </c>
      <c r="AK708" s="91">
        <f t="shared" si="191"/>
        <v>0</v>
      </c>
      <c r="AL708" s="91">
        <f t="shared" si="188"/>
        <v>0</v>
      </c>
      <c r="AM708" s="91">
        <f t="shared" si="188"/>
        <v>0</v>
      </c>
      <c r="AN708" s="91">
        <f t="shared" si="188"/>
        <v>0</v>
      </c>
      <c r="AO708" s="91">
        <f t="shared" si="188"/>
        <v>0</v>
      </c>
      <c r="AP708" s="91">
        <f t="shared" si="188"/>
        <v>0</v>
      </c>
      <c r="AQ708" s="91">
        <f t="shared" si="188"/>
        <v>0</v>
      </c>
      <c r="AR708" s="91">
        <f t="shared" si="188"/>
        <v>0</v>
      </c>
      <c r="AS708" s="91">
        <f t="shared" si="188"/>
        <v>0</v>
      </c>
      <c r="AT708" s="91">
        <f t="shared" si="188"/>
        <v>0</v>
      </c>
      <c r="AU708" s="91">
        <f t="shared" si="188"/>
        <v>0</v>
      </c>
      <c r="AV708" s="91">
        <f t="shared" si="188"/>
        <v>0</v>
      </c>
      <c r="AW708" s="91">
        <f t="shared" si="188"/>
        <v>0</v>
      </c>
      <c r="AX708" s="91">
        <f t="shared" si="188"/>
        <v>0</v>
      </c>
      <c r="AY708" s="91">
        <f t="shared" si="188"/>
        <v>0</v>
      </c>
      <c r="AZ708" s="91">
        <f t="shared" si="188"/>
        <v>0</v>
      </c>
      <c r="BA708" s="91">
        <f t="shared" si="188"/>
        <v>0</v>
      </c>
      <c r="BB708" s="91">
        <f t="shared" si="188"/>
        <v>0</v>
      </c>
      <c r="BC708" s="91">
        <f t="shared" si="188"/>
        <v>0</v>
      </c>
    </row>
    <row r="709" spans="3:55" hidden="1">
      <c r="C709" s="60">
        <f t="shared" si="189"/>
        <v>0</v>
      </c>
      <c r="D709" s="60">
        <f t="shared" si="189"/>
        <v>0</v>
      </c>
      <c r="E709" s="77"/>
      <c r="F709" s="91">
        <f t="shared" si="191"/>
        <v>0</v>
      </c>
      <c r="G709" s="91">
        <f t="shared" si="191"/>
        <v>0</v>
      </c>
      <c r="H709" s="91">
        <f t="shared" si="191"/>
        <v>0</v>
      </c>
      <c r="I709" s="91">
        <f t="shared" si="191"/>
        <v>0</v>
      </c>
      <c r="J709" s="91">
        <f t="shared" si="191"/>
        <v>0</v>
      </c>
      <c r="K709" s="91">
        <f t="shared" si="191"/>
        <v>0</v>
      </c>
      <c r="L709" s="91">
        <f t="shared" si="191"/>
        <v>0</v>
      </c>
      <c r="M709" s="91">
        <f t="shared" si="191"/>
        <v>0</v>
      </c>
      <c r="N709" s="91">
        <f t="shared" si="191"/>
        <v>0</v>
      </c>
      <c r="O709" s="91">
        <f t="shared" si="191"/>
        <v>0</v>
      </c>
      <c r="P709" s="91">
        <f t="shared" si="191"/>
        <v>0</v>
      </c>
      <c r="Q709" s="91">
        <f t="shared" si="191"/>
        <v>0</v>
      </c>
      <c r="R709" s="91">
        <f t="shared" si="191"/>
        <v>0</v>
      </c>
      <c r="S709" s="91">
        <f t="shared" si="191"/>
        <v>0</v>
      </c>
      <c r="T709" s="91">
        <f t="shared" si="191"/>
        <v>0</v>
      </c>
      <c r="U709" s="91">
        <f t="shared" si="191"/>
        <v>0</v>
      </c>
      <c r="V709" s="91">
        <f t="shared" si="191"/>
        <v>0</v>
      </c>
      <c r="W709" s="91">
        <f t="shared" si="191"/>
        <v>0</v>
      </c>
      <c r="X709" s="91">
        <f t="shared" si="191"/>
        <v>0</v>
      </c>
      <c r="Y709" s="91">
        <f t="shared" si="191"/>
        <v>0</v>
      </c>
      <c r="Z709" s="91">
        <f t="shared" si="191"/>
        <v>0</v>
      </c>
      <c r="AA709" s="91">
        <f t="shared" si="191"/>
        <v>0</v>
      </c>
      <c r="AB709" s="91">
        <f t="shared" si="191"/>
        <v>0</v>
      </c>
      <c r="AC709" s="91">
        <f t="shared" si="191"/>
        <v>0</v>
      </c>
      <c r="AD709" s="91">
        <f t="shared" si="191"/>
        <v>0</v>
      </c>
      <c r="AE709" s="91">
        <f t="shared" si="191"/>
        <v>0</v>
      </c>
      <c r="AF709" s="91">
        <f t="shared" si="191"/>
        <v>0</v>
      </c>
      <c r="AG709" s="91">
        <f t="shared" si="191"/>
        <v>0</v>
      </c>
      <c r="AH709" s="91">
        <f t="shared" si="191"/>
        <v>0</v>
      </c>
      <c r="AI709" s="91">
        <f t="shared" si="191"/>
        <v>0</v>
      </c>
      <c r="AJ709" s="91">
        <f t="shared" si="191"/>
        <v>0</v>
      </c>
      <c r="AK709" s="91">
        <f t="shared" si="191"/>
        <v>0</v>
      </c>
      <c r="AL709" s="91">
        <f t="shared" si="188"/>
        <v>0</v>
      </c>
      <c r="AM709" s="91">
        <f t="shared" si="188"/>
        <v>0</v>
      </c>
      <c r="AN709" s="91">
        <f t="shared" si="188"/>
        <v>0</v>
      </c>
      <c r="AO709" s="91">
        <f t="shared" si="188"/>
        <v>0</v>
      </c>
      <c r="AP709" s="91">
        <f t="shared" si="188"/>
        <v>0</v>
      </c>
      <c r="AQ709" s="91">
        <f t="shared" si="188"/>
        <v>0</v>
      </c>
      <c r="AR709" s="91">
        <f t="shared" si="188"/>
        <v>0</v>
      </c>
      <c r="AS709" s="91">
        <f t="shared" si="188"/>
        <v>0</v>
      </c>
      <c r="AT709" s="91">
        <f t="shared" si="188"/>
        <v>0</v>
      </c>
      <c r="AU709" s="91">
        <f t="shared" si="188"/>
        <v>0</v>
      </c>
      <c r="AV709" s="91">
        <f t="shared" si="188"/>
        <v>0</v>
      </c>
      <c r="AW709" s="91">
        <f t="shared" si="188"/>
        <v>0</v>
      </c>
      <c r="AX709" s="91">
        <f t="shared" si="188"/>
        <v>0</v>
      </c>
      <c r="AY709" s="91">
        <f t="shared" si="188"/>
        <v>0</v>
      </c>
      <c r="AZ709" s="91">
        <f t="shared" si="188"/>
        <v>0</v>
      </c>
      <c r="BA709" s="91">
        <f t="shared" si="188"/>
        <v>0</v>
      </c>
      <c r="BB709" s="91">
        <f t="shared" si="188"/>
        <v>0</v>
      </c>
      <c r="BC709" s="91">
        <f t="shared" si="188"/>
        <v>0</v>
      </c>
    </row>
    <row r="710" spans="3:55" hidden="1">
      <c r="C710" s="60">
        <f t="shared" si="189"/>
        <v>0</v>
      </c>
      <c r="D710" s="60">
        <f t="shared" si="189"/>
        <v>0</v>
      </c>
      <c r="E710" s="77"/>
      <c r="F710" s="91">
        <f t="shared" si="191"/>
        <v>0</v>
      </c>
      <c r="G710" s="91">
        <f t="shared" si="191"/>
        <v>0</v>
      </c>
      <c r="H710" s="91">
        <f t="shared" si="191"/>
        <v>0</v>
      </c>
      <c r="I710" s="91">
        <f t="shared" si="191"/>
        <v>0</v>
      </c>
      <c r="J710" s="91">
        <f t="shared" si="191"/>
        <v>0</v>
      </c>
      <c r="K710" s="91">
        <f t="shared" si="191"/>
        <v>0</v>
      </c>
      <c r="L710" s="91">
        <f t="shared" si="191"/>
        <v>0</v>
      </c>
      <c r="M710" s="91">
        <f t="shared" si="191"/>
        <v>0</v>
      </c>
      <c r="N710" s="91">
        <f t="shared" si="191"/>
        <v>0</v>
      </c>
      <c r="O710" s="91">
        <f t="shared" si="191"/>
        <v>0</v>
      </c>
      <c r="P710" s="91">
        <f t="shared" si="191"/>
        <v>0</v>
      </c>
      <c r="Q710" s="91">
        <f t="shared" si="191"/>
        <v>0</v>
      </c>
      <c r="R710" s="91">
        <f t="shared" si="191"/>
        <v>0</v>
      </c>
      <c r="S710" s="91">
        <f t="shared" si="191"/>
        <v>0</v>
      </c>
      <c r="T710" s="91">
        <f t="shared" si="191"/>
        <v>0</v>
      </c>
      <c r="U710" s="91">
        <f t="shared" si="191"/>
        <v>0</v>
      </c>
      <c r="V710" s="91">
        <f t="shared" si="191"/>
        <v>0</v>
      </c>
      <c r="W710" s="91">
        <f t="shared" si="191"/>
        <v>0</v>
      </c>
      <c r="X710" s="91">
        <f t="shared" si="191"/>
        <v>0</v>
      </c>
      <c r="Y710" s="91">
        <f t="shared" si="191"/>
        <v>0</v>
      </c>
      <c r="Z710" s="91">
        <f t="shared" si="191"/>
        <v>0</v>
      </c>
      <c r="AA710" s="91">
        <f t="shared" si="191"/>
        <v>0</v>
      </c>
      <c r="AB710" s="91">
        <f t="shared" si="191"/>
        <v>0</v>
      </c>
      <c r="AC710" s="91">
        <f t="shared" si="191"/>
        <v>0</v>
      </c>
      <c r="AD710" s="91">
        <f t="shared" si="191"/>
        <v>0</v>
      </c>
      <c r="AE710" s="91">
        <f t="shared" si="191"/>
        <v>0</v>
      </c>
      <c r="AF710" s="91">
        <f t="shared" si="191"/>
        <v>0</v>
      </c>
      <c r="AG710" s="91">
        <f t="shared" si="191"/>
        <v>0</v>
      </c>
      <c r="AH710" s="91">
        <f t="shared" si="191"/>
        <v>0</v>
      </c>
      <c r="AI710" s="91">
        <f t="shared" si="191"/>
        <v>0</v>
      </c>
      <c r="AJ710" s="91">
        <f t="shared" si="191"/>
        <v>0</v>
      </c>
      <c r="AK710" s="91">
        <f t="shared" si="191"/>
        <v>0</v>
      </c>
      <c r="AL710" s="91">
        <f t="shared" si="188"/>
        <v>0</v>
      </c>
      <c r="AM710" s="91">
        <f t="shared" si="188"/>
        <v>0</v>
      </c>
      <c r="AN710" s="91">
        <f t="shared" si="188"/>
        <v>0</v>
      </c>
      <c r="AO710" s="91">
        <f t="shared" si="188"/>
        <v>0</v>
      </c>
      <c r="AP710" s="91">
        <f t="shared" si="188"/>
        <v>0</v>
      </c>
      <c r="AQ710" s="91">
        <f t="shared" si="188"/>
        <v>0</v>
      </c>
      <c r="AR710" s="91">
        <f t="shared" si="188"/>
        <v>0</v>
      </c>
      <c r="AS710" s="91">
        <f t="shared" si="188"/>
        <v>0</v>
      </c>
      <c r="AT710" s="91">
        <f t="shared" si="188"/>
        <v>0</v>
      </c>
      <c r="AU710" s="91">
        <f t="shared" si="188"/>
        <v>0</v>
      </c>
      <c r="AV710" s="91">
        <f t="shared" si="188"/>
        <v>0</v>
      </c>
      <c r="AW710" s="91">
        <f t="shared" si="188"/>
        <v>0</v>
      </c>
      <c r="AX710" s="91">
        <f t="shared" si="188"/>
        <v>0</v>
      </c>
      <c r="AY710" s="91">
        <f t="shared" si="188"/>
        <v>0</v>
      </c>
      <c r="AZ710" s="91">
        <f t="shared" si="188"/>
        <v>0</v>
      </c>
      <c r="BA710" s="91">
        <f t="shared" si="188"/>
        <v>0</v>
      </c>
      <c r="BB710" s="91">
        <f t="shared" si="188"/>
        <v>0</v>
      </c>
      <c r="BC710" s="91">
        <f t="shared" si="188"/>
        <v>0</v>
      </c>
    </row>
    <row r="711" spans="3:55" hidden="1">
      <c r="C711" s="62" t="str">
        <f t="shared" si="189"/>
        <v>ALTRES OPERACIONS ESPECÍFIQUES</v>
      </c>
      <c r="D711" s="62" t="str">
        <f t="shared" si="189"/>
        <v>Renda de la terra</v>
      </c>
      <c r="E711" s="78"/>
      <c r="F711" s="92">
        <f t="shared" si="191"/>
        <v>0</v>
      </c>
      <c r="G711" s="92">
        <f t="shared" si="191"/>
        <v>0</v>
      </c>
      <c r="H711" s="92">
        <f t="shared" si="191"/>
        <v>0</v>
      </c>
      <c r="I711" s="92">
        <f t="shared" si="191"/>
        <v>0</v>
      </c>
      <c r="J711" s="92">
        <f t="shared" si="191"/>
        <v>0</v>
      </c>
      <c r="K711" s="92">
        <f t="shared" si="191"/>
        <v>0</v>
      </c>
      <c r="L711" s="92">
        <f t="shared" si="191"/>
        <v>0</v>
      </c>
      <c r="M711" s="92">
        <f t="shared" si="191"/>
        <v>0</v>
      </c>
      <c r="N711" s="92">
        <f t="shared" si="191"/>
        <v>0</v>
      </c>
      <c r="O711" s="92">
        <f t="shared" si="191"/>
        <v>0</v>
      </c>
      <c r="P711" s="92">
        <f t="shared" si="191"/>
        <v>0</v>
      </c>
      <c r="Q711" s="92">
        <f t="shared" si="191"/>
        <v>0</v>
      </c>
      <c r="R711" s="92">
        <f t="shared" si="191"/>
        <v>0</v>
      </c>
      <c r="S711" s="92">
        <f t="shared" si="191"/>
        <v>0</v>
      </c>
      <c r="T711" s="92">
        <f t="shared" si="191"/>
        <v>0</v>
      </c>
      <c r="U711" s="92">
        <f t="shared" si="191"/>
        <v>0</v>
      </c>
      <c r="V711" s="92">
        <f t="shared" si="191"/>
        <v>0</v>
      </c>
      <c r="W711" s="92">
        <f t="shared" si="191"/>
        <v>0</v>
      </c>
      <c r="X711" s="92">
        <f t="shared" si="191"/>
        <v>0</v>
      </c>
      <c r="Y711" s="92">
        <f t="shared" si="191"/>
        <v>0</v>
      </c>
      <c r="Z711" s="92">
        <f t="shared" si="191"/>
        <v>0</v>
      </c>
      <c r="AA711" s="92">
        <f t="shared" si="191"/>
        <v>0</v>
      </c>
      <c r="AB711" s="92">
        <f t="shared" si="191"/>
        <v>0</v>
      </c>
      <c r="AC711" s="92">
        <f t="shared" si="191"/>
        <v>0</v>
      </c>
      <c r="AD711" s="92">
        <f t="shared" si="191"/>
        <v>0</v>
      </c>
      <c r="AE711" s="92">
        <f t="shared" si="191"/>
        <v>0</v>
      </c>
      <c r="AF711" s="92">
        <f t="shared" si="191"/>
        <v>0</v>
      </c>
      <c r="AG711" s="92">
        <f t="shared" si="191"/>
        <v>0</v>
      </c>
      <c r="AH711" s="92">
        <f t="shared" si="191"/>
        <v>0</v>
      </c>
      <c r="AI711" s="92">
        <f t="shared" si="191"/>
        <v>0</v>
      </c>
      <c r="AJ711" s="92">
        <f t="shared" si="191"/>
        <v>0</v>
      </c>
      <c r="AK711" s="92">
        <f t="shared" si="191"/>
        <v>0</v>
      </c>
      <c r="AL711" s="92">
        <f t="shared" si="188"/>
        <v>0</v>
      </c>
      <c r="AM711" s="92">
        <f t="shared" si="188"/>
        <v>0</v>
      </c>
      <c r="AN711" s="92">
        <f t="shared" si="188"/>
        <v>0</v>
      </c>
      <c r="AO711" s="92">
        <f t="shared" si="188"/>
        <v>0</v>
      </c>
      <c r="AP711" s="92">
        <f t="shared" si="188"/>
        <v>0</v>
      </c>
      <c r="AQ711" s="92">
        <f t="shared" si="188"/>
        <v>0</v>
      </c>
      <c r="AR711" s="92">
        <f t="shared" si="188"/>
        <v>0</v>
      </c>
      <c r="AS711" s="92">
        <f t="shared" si="188"/>
        <v>0</v>
      </c>
      <c r="AT711" s="92">
        <f t="shared" si="188"/>
        <v>0</v>
      </c>
      <c r="AU711" s="92">
        <f t="shared" si="188"/>
        <v>0</v>
      </c>
      <c r="AV711" s="92">
        <f t="shared" si="188"/>
        <v>0</v>
      </c>
      <c r="AW711" s="92">
        <f t="shared" si="188"/>
        <v>0</v>
      </c>
      <c r="AX711" s="92">
        <f t="shared" si="188"/>
        <v>0</v>
      </c>
      <c r="AY711" s="92">
        <f t="shared" si="188"/>
        <v>0</v>
      </c>
      <c r="AZ711" s="92">
        <f t="shared" si="188"/>
        <v>0</v>
      </c>
      <c r="BA711" s="92">
        <f t="shared" si="188"/>
        <v>0</v>
      </c>
      <c r="BB711" s="92">
        <f t="shared" si="188"/>
        <v>0</v>
      </c>
      <c r="BC711" s="92">
        <f t="shared" si="188"/>
        <v>0</v>
      </c>
    </row>
    <row r="712" spans="3:55" hidden="1">
      <c r="C712" s="62">
        <f t="shared" si="189"/>
        <v>0</v>
      </c>
      <c r="D712" s="62">
        <f t="shared" si="189"/>
        <v>0</v>
      </c>
      <c r="E712" s="78"/>
      <c r="F712" s="92">
        <f t="shared" si="191"/>
        <v>0</v>
      </c>
      <c r="G712" s="92">
        <f t="shared" si="191"/>
        <v>0</v>
      </c>
      <c r="H712" s="92">
        <f t="shared" si="191"/>
        <v>0</v>
      </c>
      <c r="I712" s="92">
        <f t="shared" si="191"/>
        <v>0</v>
      </c>
      <c r="J712" s="92">
        <f t="shared" si="191"/>
        <v>0</v>
      </c>
      <c r="K712" s="92">
        <f t="shared" si="191"/>
        <v>0</v>
      </c>
      <c r="L712" s="92">
        <f t="shared" si="191"/>
        <v>0</v>
      </c>
      <c r="M712" s="92">
        <f t="shared" si="191"/>
        <v>0</v>
      </c>
      <c r="N712" s="92">
        <f t="shared" si="191"/>
        <v>0</v>
      </c>
      <c r="O712" s="92">
        <f t="shared" si="191"/>
        <v>0</v>
      </c>
      <c r="P712" s="92">
        <f t="shared" si="191"/>
        <v>0</v>
      </c>
      <c r="Q712" s="92">
        <f t="shared" si="191"/>
        <v>0</v>
      </c>
      <c r="R712" s="92">
        <f t="shared" si="191"/>
        <v>0</v>
      </c>
      <c r="S712" s="92">
        <f t="shared" si="191"/>
        <v>0</v>
      </c>
      <c r="T712" s="92">
        <f t="shared" si="191"/>
        <v>0</v>
      </c>
      <c r="U712" s="92">
        <f t="shared" si="191"/>
        <v>0</v>
      </c>
      <c r="V712" s="92">
        <f t="shared" si="191"/>
        <v>0</v>
      </c>
      <c r="W712" s="92">
        <f t="shared" si="191"/>
        <v>0</v>
      </c>
      <c r="X712" s="92">
        <f t="shared" si="191"/>
        <v>0</v>
      </c>
      <c r="Y712" s="92">
        <f t="shared" si="191"/>
        <v>0</v>
      </c>
      <c r="Z712" s="92">
        <f t="shared" si="191"/>
        <v>0</v>
      </c>
      <c r="AA712" s="92">
        <f t="shared" si="191"/>
        <v>0</v>
      </c>
      <c r="AB712" s="92">
        <f t="shared" si="191"/>
        <v>0</v>
      </c>
      <c r="AC712" s="92">
        <f t="shared" si="191"/>
        <v>0</v>
      </c>
      <c r="AD712" s="92">
        <f t="shared" si="191"/>
        <v>0</v>
      </c>
      <c r="AE712" s="92">
        <f t="shared" si="191"/>
        <v>0</v>
      </c>
      <c r="AF712" s="92">
        <f t="shared" si="191"/>
        <v>0</v>
      </c>
      <c r="AG712" s="92">
        <f t="shared" si="191"/>
        <v>0</v>
      </c>
      <c r="AH712" s="92">
        <f t="shared" si="191"/>
        <v>0</v>
      </c>
      <c r="AI712" s="92">
        <f t="shared" si="191"/>
        <v>0</v>
      </c>
      <c r="AJ712" s="92">
        <f t="shared" si="191"/>
        <v>0</v>
      </c>
      <c r="AK712" s="92">
        <f t="shared" ref="AK712" si="192">$Q37*VLOOKUP($D712,$D$286:$BC$389,AK$681,FALSE)+$Q37*VLOOKUP(CONCATENATE("Preparació per ",LOWER($D712)),$D$286:$BC$389,AK$681,FALSE)</f>
        <v>0</v>
      </c>
      <c r="AL712" s="92">
        <f t="shared" si="188"/>
        <v>0</v>
      </c>
      <c r="AM712" s="92">
        <f t="shared" si="188"/>
        <v>0</v>
      </c>
      <c r="AN712" s="92">
        <f t="shared" si="188"/>
        <v>0</v>
      </c>
      <c r="AO712" s="92">
        <f t="shared" si="188"/>
        <v>0</v>
      </c>
      <c r="AP712" s="92">
        <f t="shared" si="188"/>
        <v>0</v>
      </c>
      <c r="AQ712" s="92">
        <f t="shared" si="188"/>
        <v>0</v>
      </c>
      <c r="AR712" s="92">
        <f t="shared" si="188"/>
        <v>0</v>
      </c>
      <c r="AS712" s="92">
        <f t="shared" si="188"/>
        <v>0</v>
      </c>
      <c r="AT712" s="92">
        <f t="shared" si="188"/>
        <v>0</v>
      </c>
      <c r="AU712" s="92">
        <f t="shared" si="188"/>
        <v>0</v>
      </c>
      <c r="AV712" s="92">
        <f t="shared" si="188"/>
        <v>0</v>
      </c>
      <c r="AW712" s="92">
        <f t="shared" si="188"/>
        <v>0</v>
      </c>
      <c r="AX712" s="92">
        <f t="shared" si="188"/>
        <v>0</v>
      </c>
      <c r="AY712" s="92">
        <f t="shared" si="188"/>
        <v>0</v>
      </c>
      <c r="AZ712" s="92">
        <f t="shared" si="188"/>
        <v>0</v>
      </c>
      <c r="BA712" s="92">
        <f t="shared" si="188"/>
        <v>0</v>
      </c>
      <c r="BB712" s="92">
        <f t="shared" si="188"/>
        <v>0</v>
      </c>
      <c r="BC712" s="92">
        <f t="shared" si="188"/>
        <v>0</v>
      </c>
    </row>
    <row r="713" spans="3:55" hidden="1">
      <c r="C713" s="62">
        <f t="shared" si="189"/>
        <v>0</v>
      </c>
      <c r="D713" s="62">
        <f t="shared" si="189"/>
        <v>0</v>
      </c>
      <c r="E713" s="78"/>
      <c r="F713" s="92">
        <f t="shared" ref="F713:AK717" si="193">$Q38*VLOOKUP($D713,$D$286:$BC$389,F$681,FALSE)+$Q38*VLOOKUP(CONCATENATE("Preparació per ",LOWER($D713)),$D$286:$BC$389,F$681,FALSE)</f>
        <v>0</v>
      </c>
      <c r="G713" s="92">
        <f t="shared" si="193"/>
        <v>0</v>
      </c>
      <c r="H713" s="92">
        <f t="shared" si="193"/>
        <v>0</v>
      </c>
      <c r="I713" s="92">
        <f t="shared" si="193"/>
        <v>0</v>
      </c>
      <c r="J713" s="92">
        <f t="shared" si="193"/>
        <v>0</v>
      </c>
      <c r="K713" s="92">
        <f t="shared" si="193"/>
        <v>0</v>
      </c>
      <c r="L713" s="92">
        <f t="shared" si="193"/>
        <v>0</v>
      </c>
      <c r="M713" s="92">
        <f t="shared" si="193"/>
        <v>0</v>
      </c>
      <c r="N713" s="92">
        <f t="shared" si="193"/>
        <v>0</v>
      </c>
      <c r="O713" s="92">
        <f t="shared" si="193"/>
        <v>0</v>
      </c>
      <c r="P713" s="92">
        <f t="shared" si="193"/>
        <v>0</v>
      </c>
      <c r="Q713" s="92">
        <f t="shared" si="193"/>
        <v>0</v>
      </c>
      <c r="R713" s="92">
        <f t="shared" si="193"/>
        <v>0</v>
      </c>
      <c r="S713" s="92">
        <f t="shared" si="193"/>
        <v>0</v>
      </c>
      <c r="T713" s="92">
        <f t="shared" si="193"/>
        <v>0</v>
      </c>
      <c r="U713" s="92">
        <f t="shared" si="193"/>
        <v>0</v>
      </c>
      <c r="V713" s="92">
        <f t="shared" si="193"/>
        <v>0</v>
      </c>
      <c r="W713" s="92">
        <f t="shared" si="193"/>
        <v>0</v>
      </c>
      <c r="X713" s="92">
        <f t="shared" si="193"/>
        <v>0</v>
      </c>
      <c r="Y713" s="92">
        <f t="shared" si="193"/>
        <v>0</v>
      </c>
      <c r="Z713" s="92">
        <f t="shared" si="193"/>
        <v>0</v>
      </c>
      <c r="AA713" s="92">
        <f t="shared" si="193"/>
        <v>0</v>
      </c>
      <c r="AB713" s="92">
        <f t="shared" si="193"/>
        <v>0</v>
      </c>
      <c r="AC713" s="92">
        <f t="shared" si="193"/>
        <v>0</v>
      </c>
      <c r="AD713" s="92">
        <f t="shared" si="193"/>
        <v>0</v>
      </c>
      <c r="AE713" s="92">
        <f t="shared" si="193"/>
        <v>0</v>
      </c>
      <c r="AF713" s="92">
        <f t="shared" si="193"/>
        <v>0</v>
      </c>
      <c r="AG713" s="92">
        <f t="shared" si="193"/>
        <v>0</v>
      </c>
      <c r="AH713" s="92">
        <f t="shared" si="193"/>
        <v>0</v>
      </c>
      <c r="AI713" s="92">
        <f t="shared" si="193"/>
        <v>0</v>
      </c>
      <c r="AJ713" s="92">
        <f t="shared" si="193"/>
        <v>0</v>
      </c>
      <c r="AK713" s="92">
        <f t="shared" si="193"/>
        <v>0</v>
      </c>
      <c r="AL713" s="92">
        <f t="shared" si="188"/>
        <v>0</v>
      </c>
      <c r="AM713" s="92">
        <f t="shared" si="188"/>
        <v>0</v>
      </c>
      <c r="AN713" s="92">
        <f t="shared" si="188"/>
        <v>0</v>
      </c>
      <c r="AO713" s="92">
        <f t="shared" si="188"/>
        <v>0</v>
      </c>
      <c r="AP713" s="92">
        <f t="shared" si="188"/>
        <v>0</v>
      </c>
      <c r="AQ713" s="92">
        <f t="shared" si="188"/>
        <v>0</v>
      </c>
      <c r="AR713" s="92">
        <f t="shared" si="188"/>
        <v>0</v>
      </c>
      <c r="AS713" s="92">
        <f t="shared" si="188"/>
        <v>0</v>
      </c>
      <c r="AT713" s="92">
        <f t="shared" si="188"/>
        <v>0</v>
      </c>
      <c r="AU713" s="92">
        <f t="shared" si="188"/>
        <v>0</v>
      </c>
      <c r="AV713" s="92">
        <f t="shared" si="188"/>
        <v>0</v>
      </c>
      <c r="AW713" s="92">
        <f t="shared" si="188"/>
        <v>0</v>
      </c>
      <c r="AX713" s="92">
        <f t="shared" si="188"/>
        <v>0</v>
      </c>
      <c r="AY713" s="92">
        <f t="shared" si="188"/>
        <v>0</v>
      </c>
      <c r="AZ713" s="92">
        <f t="shared" si="188"/>
        <v>0</v>
      </c>
      <c r="BA713" s="92">
        <f t="shared" si="188"/>
        <v>0</v>
      </c>
      <c r="BB713" s="92">
        <f t="shared" si="188"/>
        <v>0</v>
      </c>
      <c r="BC713" s="92">
        <f t="shared" si="188"/>
        <v>0</v>
      </c>
    </row>
    <row r="714" spans="3:55" hidden="1">
      <c r="C714" s="62">
        <f t="shared" si="189"/>
        <v>0</v>
      </c>
      <c r="D714" s="62">
        <f t="shared" si="189"/>
        <v>0</v>
      </c>
      <c r="E714" s="78"/>
      <c r="F714" s="92">
        <f t="shared" si="193"/>
        <v>0</v>
      </c>
      <c r="G714" s="92">
        <f t="shared" si="193"/>
        <v>0</v>
      </c>
      <c r="H714" s="92">
        <f t="shared" si="193"/>
        <v>0</v>
      </c>
      <c r="I714" s="92">
        <f t="shared" si="193"/>
        <v>0</v>
      </c>
      <c r="J714" s="92">
        <f t="shared" si="193"/>
        <v>0</v>
      </c>
      <c r="K714" s="92">
        <f t="shared" si="193"/>
        <v>0</v>
      </c>
      <c r="L714" s="92">
        <f t="shared" si="193"/>
        <v>0</v>
      </c>
      <c r="M714" s="92">
        <f t="shared" si="193"/>
        <v>0</v>
      </c>
      <c r="N714" s="92">
        <f t="shared" si="193"/>
        <v>0</v>
      </c>
      <c r="O714" s="92">
        <f t="shared" si="193"/>
        <v>0</v>
      </c>
      <c r="P714" s="92">
        <f t="shared" si="193"/>
        <v>0</v>
      </c>
      <c r="Q714" s="92">
        <f t="shared" si="193"/>
        <v>0</v>
      </c>
      <c r="R714" s="92">
        <f t="shared" si="193"/>
        <v>0</v>
      </c>
      <c r="S714" s="92">
        <f t="shared" si="193"/>
        <v>0</v>
      </c>
      <c r="T714" s="92">
        <f t="shared" si="193"/>
        <v>0</v>
      </c>
      <c r="U714" s="92">
        <f t="shared" si="193"/>
        <v>0</v>
      </c>
      <c r="V714" s="92">
        <f t="shared" si="193"/>
        <v>0</v>
      </c>
      <c r="W714" s="92">
        <f t="shared" si="193"/>
        <v>0</v>
      </c>
      <c r="X714" s="92">
        <f t="shared" si="193"/>
        <v>0</v>
      </c>
      <c r="Y714" s="92">
        <f t="shared" si="193"/>
        <v>0</v>
      </c>
      <c r="Z714" s="92">
        <f t="shared" si="193"/>
        <v>0</v>
      </c>
      <c r="AA714" s="92">
        <f t="shared" si="193"/>
        <v>0</v>
      </c>
      <c r="AB714" s="92">
        <f t="shared" si="193"/>
        <v>0</v>
      </c>
      <c r="AC714" s="92">
        <f t="shared" si="193"/>
        <v>0</v>
      </c>
      <c r="AD714" s="92">
        <f t="shared" si="193"/>
        <v>0</v>
      </c>
      <c r="AE714" s="92">
        <f t="shared" si="193"/>
        <v>0</v>
      </c>
      <c r="AF714" s="92">
        <f t="shared" si="193"/>
        <v>0</v>
      </c>
      <c r="AG714" s="92">
        <f t="shared" si="193"/>
        <v>0</v>
      </c>
      <c r="AH714" s="92">
        <f t="shared" si="193"/>
        <v>0</v>
      </c>
      <c r="AI714" s="92">
        <f t="shared" si="193"/>
        <v>0</v>
      </c>
      <c r="AJ714" s="92">
        <f t="shared" si="193"/>
        <v>0</v>
      </c>
      <c r="AK714" s="92">
        <f t="shared" si="193"/>
        <v>0</v>
      </c>
      <c r="AL714" s="92">
        <f t="shared" si="188"/>
        <v>0</v>
      </c>
      <c r="AM714" s="92">
        <f t="shared" si="188"/>
        <v>0</v>
      </c>
      <c r="AN714" s="92">
        <f t="shared" si="188"/>
        <v>0</v>
      </c>
      <c r="AO714" s="92">
        <f t="shared" si="188"/>
        <v>0</v>
      </c>
      <c r="AP714" s="92">
        <f t="shared" si="188"/>
        <v>0</v>
      </c>
      <c r="AQ714" s="92">
        <f t="shared" si="188"/>
        <v>0</v>
      </c>
      <c r="AR714" s="92">
        <f t="shared" si="188"/>
        <v>0</v>
      </c>
      <c r="AS714" s="92">
        <f t="shared" si="188"/>
        <v>0</v>
      </c>
      <c r="AT714" s="92">
        <f t="shared" si="188"/>
        <v>0</v>
      </c>
      <c r="AU714" s="92">
        <f t="shared" si="188"/>
        <v>0</v>
      </c>
      <c r="AV714" s="92">
        <f t="shared" si="188"/>
        <v>0</v>
      </c>
      <c r="AW714" s="92">
        <f t="shared" si="188"/>
        <v>0</v>
      </c>
      <c r="AX714" s="92">
        <f t="shared" si="188"/>
        <v>0</v>
      </c>
      <c r="AY714" s="92">
        <f t="shared" si="188"/>
        <v>0</v>
      </c>
      <c r="AZ714" s="92">
        <f t="shared" si="188"/>
        <v>0</v>
      </c>
      <c r="BA714" s="92">
        <f t="shared" si="188"/>
        <v>0</v>
      </c>
      <c r="BB714" s="92">
        <f t="shared" si="188"/>
        <v>0</v>
      </c>
      <c r="BC714" s="92">
        <f t="shared" si="188"/>
        <v>0</v>
      </c>
    </row>
    <row r="715" spans="3:55" hidden="1">
      <c r="C715" s="62">
        <f t="shared" si="189"/>
        <v>0</v>
      </c>
      <c r="D715" s="62">
        <f t="shared" si="189"/>
        <v>0</v>
      </c>
      <c r="E715" s="78"/>
      <c r="F715" s="92">
        <f t="shared" si="193"/>
        <v>0</v>
      </c>
      <c r="G715" s="92">
        <f t="shared" si="193"/>
        <v>0</v>
      </c>
      <c r="H715" s="92">
        <f t="shared" si="193"/>
        <v>0</v>
      </c>
      <c r="I715" s="92">
        <f t="shared" si="193"/>
        <v>0</v>
      </c>
      <c r="J715" s="92">
        <f t="shared" si="193"/>
        <v>0</v>
      </c>
      <c r="K715" s="92">
        <f t="shared" si="193"/>
        <v>0</v>
      </c>
      <c r="L715" s="92">
        <f t="shared" si="193"/>
        <v>0</v>
      </c>
      <c r="M715" s="92">
        <f t="shared" si="193"/>
        <v>0</v>
      </c>
      <c r="N715" s="92">
        <f t="shared" si="193"/>
        <v>0</v>
      </c>
      <c r="O715" s="92">
        <f t="shared" si="193"/>
        <v>0</v>
      </c>
      <c r="P715" s="92">
        <f t="shared" si="193"/>
        <v>0</v>
      </c>
      <c r="Q715" s="92">
        <f t="shared" si="193"/>
        <v>0</v>
      </c>
      <c r="R715" s="92">
        <f t="shared" si="193"/>
        <v>0</v>
      </c>
      <c r="S715" s="92">
        <f t="shared" si="193"/>
        <v>0</v>
      </c>
      <c r="T715" s="92">
        <f t="shared" si="193"/>
        <v>0</v>
      </c>
      <c r="U715" s="92">
        <f t="shared" si="193"/>
        <v>0</v>
      </c>
      <c r="V715" s="92">
        <f t="shared" si="193"/>
        <v>0</v>
      </c>
      <c r="W715" s="92">
        <f t="shared" si="193"/>
        <v>0</v>
      </c>
      <c r="X715" s="92">
        <f t="shared" si="193"/>
        <v>0</v>
      </c>
      <c r="Y715" s="92">
        <f t="shared" si="193"/>
        <v>0</v>
      </c>
      <c r="Z715" s="92">
        <f t="shared" si="193"/>
        <v>0</v>
      </c>
      <c r="AA715" s="92">
        <f t="shared" si="193"/>
        <v>0</v>
      </c>
      <c r="AB715" s="92">
        <f t="shared" si="193"/>
        <v>0</v>
      </c>
      <c r="AC715" s="92">
        <f t="shared" si="193"/>
        <v>0</v>
      </c>
      <c r="AD715" s="92">
        <f t="shared" si="193"/>
        <v>0</v>
      </c>
      <c r="AE715" s="92">
        <f t="shared" si="193"/>
        <v>0</v>
      </c>
      <c r="AF715" s="92">
        <f t="shared" si="193"/>
        <v>0</v>
      </c>
      <c r="AG715" s="92">
        <f t="shared" si="193"/>
        <v>0</v>
      </c>
      <c r="AH715" s="92">
        <f t="shared" si="193"/>
        <v>0</v>
      </c>
      <c r="AI715" s="92">
        <f t="shared" si="193"/>
        <v>0</v>
      </c>
      <c r="AJ715" s="92">
        <f t="shared" si="193"/>
        <v>0</v>
      </c>
      <c r="AK715" s="92">
        <f t="shared" si="193"/>
        <v>0</v>
      </c>
      <c r="AL715" s="92">
        <f t="shared" si="188"/>
        <v>0</v>
      </c>
      <c r="AM715" s="92">
        <f t="shared" si="188"/>
        <v>0</v>
      </c>
      <c r="AN715" s="92">
        <f t="shared" si="188"/>
        <v>0</v>
      </c>
      <c r="AO715" s="92">
        <f t="shared" ref="AO715:BC715" si="194">$Q40*VLOOKUP($D715,$D$286:$BC$389,AO$681,FALSE)+$Q40*VLOOKUP(CONCATENATE("Preparació per ",LOWER($D715)),$D$286:$BC$389,AO$681,FALSE)</f>
        <v>0</v>
      </c>
      <c r="AP715" s="92">
        <f t="shared" si="194"/>
        <v>0</v>
      </c>
      <c r="AQ715" s="92">
        <f t="shared" si="194"/>
        <v>0</v>
      </c>
      <c r="AR715" s="92">
        <f t="shared" si="194"/>
        <v>0</v>
      </c>
      <c r="AS715" s="92">
        <f t="shared" si="194"/>
        <v>0</v>
      </c>
      <c r="AT715" s="92">
        <f t="shared" si="194"/>
        <v>0</v>
      </c>
      <c r="AU715" s="92">
        <f t="shared" si="194"/>
        <v>0</v>
      </c>
      <c r="AV715" s="92">
        <f t="shared" si="194"/>
        <v>0</v>
      </c>
      <c r="AW715" s="92">
        <f t="shared" si="194"/>
        <v>0</v>
      </c>
      <c r="AX715" s="92">
        <f t="shared" si="194"/>
        <v>0</v>
      </c>
      <c r="AY715" s="92">
        <f t="shared" si="194"/>
        <v>0</v>
      </c>
      <c r="AZ715" s="92">
        <f t="shared" si="194"/>
        <v>0</v>
      </c>
      <c r="BA715" s="92">
        <f t="shared" si="194"/>
        <v>0</v>
      </c>
      <c r="BB715" s="92">
        <f t="shared" si="194"/>
        <v>0</v>
      </c>
      <c r="BC715" s="92">
        <f t="shared" si="194"/>
        <v>0</v>
      </c>
    </row>
    <row r="716" spans="3:55" hidden="1">
      <c r="C716" s="55" t="str">
        <f t="shared" si="189"/>
        <v>RECOL.LECCIÓ</v>
      </c>
      <c r="D716" s="55" t="str">
        <f t="shared" si="189"/>
        <v>Recol.lecció bledes</v>
      </c>
      <c r="E716" s="79"/>
      <c r="F716" s="93">
        <f t="shared" si="193"/>
        <v>0</v>
      </c>
      <c r="G716" s="93">
        <f t="shared" si="193"/>
        <v>0</v>
      </c>
      <c r="H716" s="93">
        <f t="shared" si="193"/>
        <v>0</v>
      </c>
      <c r="I716" s="93">
        <f t="shared" si="193"/>
        <v>0</v>
      </c>
      <c r="J716" s="93">
        <f t="shared" si="193"/>
        <v>0</v>
      </c>
      <c r="K716" s="93">
        <f t="shared" si="193"/>
        <v>0</v>
      </c>
      <c r="L716" s="93">
        <f t="shared" si="193"/>
        <v>0</v>
      </c>
      <c r="M716" s="93">
        <f t="shared" si="193"/>
        <v>0</v>
      </c>
      <c r="N716" s="93">
        <f t="shared" si="193"/>
        <v>0</v>
      </c>
      <c r="O716" s="93">
        <f t="shared" si="193"/>
        <v>0</v>
      </c>
      <c r="P716" s="93">
        <f t="shared" si="193"/>
        <v>0</v>
      </c>
      <c r="Q716" s="93">
        <f t="shared" si="193"/>
        <v>0</v>
      </c>
      <c r="R716" s="93">
        <f t="shared" si="193"/>
        <v>0</v>
      </c>
      <c r="S716" s="93">
        <f t="shared" si="193"/>
        <v>0</v>
      </c>
      <c r="T716" s="93">
        <f t="shared" si="193"/>
        <v>0</v>
      </c>
      <c r="U716" s="93">
        <f t="shared" si="193"/>
        <v>0</v>
      </c>
      <c r="V716" s="93">
        <f t="shared" si="193"/>
        <v>0</v>
      </c>
      <c r="W716" s="93">
        <f t="shared" si="193"/>
        <v>0</v>
      </c>
      <c r="X716" s="93">
        <f t="shared" si="193"/>
        <v>0</v>
      </c>
      <c r="Y716" s="93">
        <f t="shared" si="193"/>
        <v>0</v>
      </c>
      <c r="Z716" s="93">
        <f t="shared" si="193"/>
        <v>0</v>
      </c>
      <c r="AA716" s="93">
        <f t="shared" si="193"/>
        <v>0</v>
      </c>
      <c r="AB716" s="93">
        <f t="shared" si="193"/>
        <v>0</v>
      </c>
      <c r="AC716" s="93">
        <f t="shared" si="193"/>
        <v>0</v>
      </c>
      <c r="AD716" s="93">
        <f t="shared" si="193"/>
        <v>0</v>
      </c>
      <c r="AE716" s="93">
        <f t="shared" si="193"/>
        <v>0</v>
      </c>
      <c r="AF716" s="93">
        <f t="shared" si="193"/>
        <v>0</v>
      </c>
      <c r="AG716" s="93">
        <f t="shared" si="193"/>
        <v>0</v>
      </c>
      <c r="AH716" s="93">
        <f t="shared" si="193"/>
        <v>0</v>
      </c>
      <c r="AI716" s="93">
        <f t="shared" si="193"/>
        <v>0</v>
      </c>
      <c r="AJ716" s="93">
        <f t="shared" si="193"/>
        <v>0</v>
      </c>
      <c r="AK716" s="93">
        <f t="shared" si="193"/>
        <v>0</v>
      </c>
      <c r="AL716" s="93">
        <f t="shared" ref="AL716:BC717" si="195">$Q41*VLOOKUP($D716,$D$286:$BC$389,AL$681,FALSE)+$Q41*VLOOKUP(CONCATENATE("Preparació per ",LOWER($D716)),$D$286:$BC$389,AL$681,FALSE)</f>
        <v>0</v>
      </c>
      <c r="AM716" s="93">
        <f t="shared" si="195"/>
        <v>0</v>
      </c>
      <c r="AN716" s="93">
        <f t="shared" si="195"/>
        <v>0</v>
      </c>
      <c r="AO716" s="93">
        <f t="shared" si="195"/>
        <v>0</v>
      </c>
      <c r="AP716" s="93">
        <f t="shared" si="195"/>
        <v>0</v>
      </c>
      <c r="AQ716" s="93">
        <f t="shared" si="195"/>
        <v>0</v>
      </c>
      <c r="AR716" s="93">
        <f t="shared" si="195"/>
        <v>0</v>
      </c>
      <c r="AS716" s="93">
        <f t="shared" si="195"/>
        <v>0</v>
      </c>
      <c r="AT716" s="93">
        <f t="shared" si="195"/>
        <v>0</v>
      </c>
      <c r="AU716" s="93">
        <f t="shared" si="195"/>
        <v>0</v>
      </c>
      <c r="AV716" s="93">
        <f t="shared" si="195"/>
        <v>0</v>
      </c>
      <c r="AW716" s="93">
        <f t="shared" si="195"/>
        <v>0</v>
      </c>
      <c r="AX716" s="93">
        <f t="shared" si="195"/>
        <v>0</v>
      </c>
      <c r="AY716" s="93">
        <f t="shared" si="195"/>
        <v>0</v>
      </c>
      <c r="AZ716" s="93">
        <f t="shared" si="195"/>
        <v>0</v>
      </c>
      <c r="BA716" s="93">
        <f t="shared" si="195"/>
        <v>0</v>
      </c>
      <c r="BB716" s="93">
        <f t="shared" si="195"/>
        <v>0</v>
      </c>
      <c r="BC716" s="93">
        <f t="shared" si="195"/>
        <v>0</v>
      </c>
    </row>
    <row r="717" spans="3:55" hidden="1">
      <c r="C717" s="55">
        <f t="shared" si="189"/>
        <v>0</v>
      </c>
      <c r="D717" s="55">
        <f t="shared" si="189"/>
        <v>0</v>
      </c>
      <c r="E717" s="79"/>
      <c r="F717" s="93">
        <f t="shared" si="193"/>
        <v>0</v>
      </c>
      <c r="G717" s="93">
        <f t="shared" si="193"/>
        <v>0</v>
      </c>
      <c r="H717" s="93">
        <f t="shared" si="193"/>
        <v>0</v>
      </c>
      <c r="I717" s="93">
        <f t="shared" si="193"/>
        <v>0</v>
      </c>
      <c r="J717" s="93">
        <f t="shared" si="193"/>
        <v>0</v>
      </c>
      <c r="K717" s="93">
        <f t="shared" si="193"/>
        <v>0</v>
      </c>
      <c r="L717" s="93">
        <f t="shared" si="193"/>
        <v>0</v>
      </c>
      <c r="M717" s="93">
        <f t="shared" si="193"/>
        <v>0</v>
      </c>
      <c r="N717" s="93">
        <f t="shared" si="193"/>
        <v>0</v>
      </c>
      <c r="O717" s="93">
        <f t="shared" si="193"/>
        <v>0</v>
      </c>
      <c r="P717" s="93">
        <f t="shared" si="193"/>
        <v>0</v>
      </c>
      <c r="Q717" s="93">
        <f t="shared" si="193"/>
        <v>0</v>
      </c>
      <c r="R717" s="93">
        <f t="shared" si="193"/>
        <v>0</v>
      </c>
      <c r="S717" s="93">
        <f t="shared" si="193"/>
        <v>0</v>
      </c>
      <c r="T717" s="93">
        <f t="shared" si="193"/>
        <v>0</v>
      </c>
      <c r="U717" s="93">
        <f t="shared" si="193"/>
        <v>0</v>
      </c>
      <c r="V717" s="93">
        <f t="shared" si="193"/>
        <v>0</v>
      </c>
      <c r="W717" s="93">
        <f t="shared" si="193"/>
        <v>0</v>
      </c>
      <c r="X717" s="93">
        <f t="shared" si="193"/>
        <v>0</v>
      </c>
      <c r="Y717" s="93">
        <f t="shared" si="193"/>
        <v>0</v>
      </c>
      <c r="Z717" s="93">
        <f t="shared" si="193"/>
        <v>0</v>
      </c>
      <c r="AA717" s="93">
        <f t="shared" si="193"/>
        <v>0</v>
      </c>
      <c r="AB717" s="93">
        <f t="shared" si="193"/>
        <v>0</v>
      </c>
      <c r="AC717" s="93">
        <f t="shared" si="193"/>
        <v>0</v>
      </c>
      <c r="AD717" s="93">
        <f t="shared" si="193"/>
        <v>0</v>
      </c>
      <c r="AE717" s="93">
        <f t="shared" si="193"/>
        <v>0</v>
      </c>
      <c r="AF717" s="93">
        <f t="shared" si="193"/>
        <v>0</v>
      </c>
      <c r="AG717" s="93">
        <f t="shared" si="193"/>
        <v>0</v>
      </c>
      <c r="AH717" s="93">
        <f t="shared" si="193"/>
        <v>0</v>
      </c>
      <c r="AI717" s="93">
        <f t="shared" si="193"/>
        <v>0</v>
      </c>
      <c r="AJ717" s="93">
        <f t="shared" si="193"/>
        <v>0</v>
      </c>
      <c r="AK717" s="93">
        <f t="shared" si="193"/>
        <v>0</v>
      </c>
      <c r="AL717" s="93">
        <f t="shared" si="195"/>
        <v>0</v>
      </c>
      <c r="AM717" s="93">
        <f t="shared" si="195"/>
        <v>0</v>
      </c>
      <c r="AN717" s="93">
        <f t="shared" si="195"/>
        <v>0</v>
      </c>
      <c r="AO717" s="93">
        <f t="shared" si="195"/>
        <v>0</v>
      </c>
      <c r="AP717" s="93">
        <f t="shared" si="195"/>
        <v>0</v>
      </c>
      <c r="AQ717" s="93">
        <f t="shared" si="195"/>
        <v>0</v>
      </c>
      <c r="AR717" s="93">
        <f t="shared" si="195"/>
        <v>0</v>
      </c>
      <c r="AS717" s="93">
        <f t="shared" si="195"/>
        <v>0</v>
      </c>
      <c r="AT717" s="93">
        <f t="shared" si="195"/>
        <v>0</v>
      </c>
      <c r="AU717" s="93">
        <f t="shared" si="195"/>
        <v>0</v>
      </c>
      <c r="AV717" s="93">
        <f t="shared" si="195"/>
        <v>0</v>
      </c>
      <c r="AW717" s="93">
        <f t="shared" si="195"/>
        <v>0</v>
      </c>
      <c r="AX717" s="93">
        <f t="shared" si="195"/>
        <v>0</v>
      </c>
      <c r="AY717" s="93">
        <f t="shared" si="195"/>
        <v>0</v>
      </c>
      <c r="AZ717" s="93">
        <f t="shared" si="195"/>
        <v>0</v>
      </c>
      <c r="BA717" s="93">
        <f t="shared" si="195"/>
        <v>0</v>
      </c>
      <c r="BB717" s="93">
        <f t="shared" si="195"/>
        <v>0</v>
      </c>
      <c r="BC717" s="93">
        <f t="shared" si="195"/>
        <v>0</v>
      </c>
    </row>
    <row r="718" spans="3:55" hidden="1">
      <c r="E718" s="84">
        <f>SUM(E683:E717)</f>
        <v>0</v>
      </c>
      <c r="F718" s="84">
        <f t="shared" ref="F718:BC718" si="196">SUM(F683:F717)</f>
        <v>0</v>
      </c>
      <c r="G718" s="84">
        <f t="shared" si="196"/>
        <v>0</v>
      </c>
      <c r="H718" s="84">
        <f t="shared" si="196"/>
        <v>0</v>
      </c>
      <c r="I718" s="84">
        <f t="shared" si="196"/>
        <v>0</v>
      </c>
      <c r="J718" s="84">
        <f t="shared" si="196"/>
        <v>0</v>
      </c>
      <c r="K718" s="84">
        <f t="shared" si="196"/>
        <v>0</v>
      </c>
      <c r="L718" s="84">
        <f t="shared" si="196"/>
        <v>0</v>
      </c>
      <c r="M718" s="84">
        <f t="shared" si="196"/>
        <v>0</v>
      </c>
      <c r="N718" s="84">
        <f t="shared" si="196"/>
        <v>0</v>
      </c>
      <c r="O718" s="84">
        <f t="shared" si="196"/>
        <v>0</v>
      </c>
      <c r="P718" s="84">
        <f t="shared" si="196"/>
        <v>0</v>
      </c>
      <c r="Q718" s="84">
        <f t="shared" si="196"/>
        <v>0</v>
      </c>
      <c r="R718" s="84">
        <f t="shared" si="196"/>
        <v>0</v>
      </c>
      <c r="S718" s="84">
        <f t="shared" si="196"/>
        <v>0</v>
      </c>
      <c r="T718" s="84">
        <f t="shared" si="196"/>
        <v>0</v>
      </c>
      <c r="U718" s="84">
        <f t="shared" si="196"/>
        <v>0</v>
      </c>
      <c r="V718" s="84">
        <f t="shared" si="196"/>
        <v>0</v>
      </c>
      <c r="W718" s="84">
        <f t="shared" si="196"/>
        <v>0</v>
      </c>
      <c r="X718" s="84">
        <f t="shared" si="196"/>
        <v>0</v>
      </c>
      <c r="Y718" s="84">
        <f t="shared" si="196"/>
        <v>0</v>
      </c>
      <c r="Z718" s="84">
        <f t="shared" si="196"/>
        <v>0</v>
      </c>
      <c r="AA718" s="84">
        <f t="shared" si="196"/>
        <v>0</v>
      </c>
      <c r="AB718" s="84">
        <f t="shared" si="196"/>
        <v>0</v>
      </c>
      <c r="AC718" s="84">
        <f t="shared" si="196"/>
        <v>0</v>
      </c>
      <c r="AD718" s="84">
        <f t="shared" si="196"/>
        <v>0</v>
      </c>
      <c r="AE718" s="84">
        <f t="shared" si="196"/>
        <v>0</v>
      </c>
      <c r="AF718" s="84">
        <f t="shared" si="196"/>
        <v>0</v>
      </c>
      <c r="AG718" s="84">
        <f t="shared" si="196"/>
        <v>0</v>
      </c>
      <c r="AH718" s="84">
        <f t="shared" si="196"/>
        <v>0</v>
      </c>
      <c r="AI718" s="84">
        <f t="shared" si="196"/>
        <v>0</v>
      </c>
      <c r="AJ718" s="84">
        <f t="shared" si="196"/>
        <v>0</v>
      </c>
      <c r="AK718" s="84">
        <f t="shared" si="196"/>
        <v>0</v>
      </c>
      <c r="AL718" s="84">
        <f t="shared" si="196"/>
        <v>0</v>
      </c>
      <c r="AM718" s="84">
        <f t="shared" si="196"/>
        <v>0</v>
      </c>
      <c r="AN718" s="84">
        <f t="shared" si="196"/>
        <v>0</v>
      </c>
      <c r="AO718" s="84">
        <f t="shared" si="196"/>
        <v>0</v>
      </c>
      <c r="AP718" s="84">
        <f t="shared" si="196"/>
        <v>0</v>
      </c>
      <c r="AQ718" s="84">
        <f t="shared" si="196"/>
        <v>0</v>
      </c>
      <c r="AR718" s="84">
        <f t="shared" si="196"/>
        <v>0</v>
      </c>
      <c r="AS718" s="84">
        <f t="shared" si="196"/>
        <v>0</v>
      </c>
      <c r="AT718" s="84">
        <f t="shared" si="196"/>
        <v>0</v>
      </c>
      <c r="AU718" s="84">
        <f t="shared" si="196"/>
        <v>0</v>
      </c>
      <c r="AV718" s="84">
        <f t="shared" si="196"/>
        <v>0</v>
      </c>
      <c r="AW718" s="84">
        <f t="shared" si="196"/>
        <v>0</v>
      </c>
      <c r="AX718" s="84">
        <f t="shared" si="196"/>
        <v>0</v>
      </c>
      <c r="AY718" s="84">
        <f t="shared" si="196"/>
        <v>0</v>
      </c>
      <c r="AZ718" s="84">
        <f t="shared" si="196"/>
        <v>0</v>
      </c>
      <c r="BA718" s="84">
        <f t="shared" si="196"/>
        <v>0</v>
      </c>
      <c r="BB718" s="84">
        <f t="shared" si="196"/>
        <v>0</v>
      </c>
      <c r="BC718" s="84">
        <f t="shared" si="196"/>
        <v>0</v>
      </c>
    </row>
    <row r="719" spans="3:55" hidden="1">
      <c r="F719" s="5">
        <f t="shared" ref="F719:BC719" si="197">+F718*F49</f>
        <v>0</v>
      </c>
      <c r="G719" s="5">
        <f t="shared" si="197"/>
        <v>0</v>
      </c>
      <c r="H719" s="5">
        <f t="shared" si="197"/>
        <v>0</v>
      </c>
      <c r="I719" s="5">
        <f t="shared" si="197"/>
        <v>0</v>
      </c>
      <c r="J719" s="5">
        <f t="shared" si="197"/>
        <v>0</v>
      </c>
      <c r="K719" s="5">
        <f t="shared" si="197"/>
        <v>0</v>
      </c>
      <c r="L719" s="5">
        <f t="shared" si="197"/>
        <v>0</v>
      </c>
      <c r="M719" s="5">
        <f t="shared" si="197"/>
        <v>0</v>
      </c>
      <c r="N719" s="5">
        <f t="shared" si="197"/>
        <v>0</v>
      </c>
      <c r="O719" s="5">
        <f t="shared" si="197"/>
        <v>0</v>
      </c>
      <c r="P719" s="5">
        <f t="shared" si="197"/>
        <v>0</v>
      </c>
      <c r="Q719" s="5">
        <f t="shared" si="197"/>
        <v>0</v>
      </c>
      <c r="R719" s="5">
        <f t="shared" si="197"/>
        <v>0</v>
      </c>
      <c r="S719" s="5">
        <f t="shared" si="197"/>
        <v>0</v>
      </c>
      <c r="T719" s="5">
        <f t="shared" si="197"/>
        <v>0</v>
      </c>
      <c r="U719" s="5">
        <f t="shared" si="197"/>
        <v>0</v>
      </c>
      <c r="V719" s="5">
        <f t="shared" si="197"/>
        <v>0</v>
      </c>
      <c r="W719" s="5">
        <f t="shared" si="197"/>
        <v>0</v>
      </c>
      <c r="X719" s="5">
        <f t="shared" si="197"/>
        <v>0</v>
      </c>
      <c r="Y719" s="5">
        <f t="shared" si="197"/>
        <v>0</v>
      </c>
      <c r="Z719" s="5">
        <f t="shared" si="197"/>
        <v>0</v>
      </c>
      <c r="AA719" s="5">
        <f t="shared" si="197"/>
        <v>0</v>
      </c>
      <c r="AB719" s="5">
        <f t="shared" si="197"/>
        <v>0</v>
      </c>
      <c r="AC719" s="5">
        <f t="shared" si="197"/>
        <v>0</v>
      </c>
      <c r="AD719" s="5">
        <f t="shared" si="197"/>
        <v>0</v>
      </c>
      <c r="AE719" s="5">
        <f t="shared" si="197"/>
        <v>0</v>
      </c>
      <c r="AF719" s="5">
        <f t="shared" si="197"/>
        <v>0</v>
      </c>
      <c r="AG719" s="5">
        <f t="shared" si="197"/>
        <v>0</v>
      </c>
      <c r="AH719" s="5">
        <f t="shared" si="197"/>
        <v>0</v>
      </c>
      <c r="AI719" s="5">
        <f t="shared" si="197"/>
        <v>0</v>
      </c>
      <c r="AJ719" s="5">
        <f t="shared" si="197"/>
        <v>0</v>
      </c>
      <c r="AK719" s="5">
        <f t="shared" si="197"/>
        <v>0</v>
      </c>
      <c r="AL719" s="5">
        <f t="shared" si="197"/>
        <v>0</v>
      </c>
      <c r="AM719" s="5">
        <f t="shared" si="197"/>
        <v>0</v>
      </c>
      <c r="AN719" s="5">
        <f t="shared" si="197"/>
        <v>0</v>
      </c>
      <c r="AO719" s="5">
        <f t="shared" si="197"/>
        <v>0</v>
      </c>
      <c r="AP719" s="5">
        <f t="shared" si="197"/>
        <v>0</v>
      </c>
      <c r="AQ719" s="5">
        <f t="shared" si="197"/>
        <v>0</v>
      </c>
      <c r="AR719" s="5">
        <f t="shared" si="197"/>
        <v>0</v>
      </c>
      <c r="AS719" s="5">
        <f t="shared" si="197"/>
        <v>0</v>
      </c>
      <c r="AT719" s="5">
        <f t="shared" si="197"/>
        <v>0</v>
      </c>
      <c r="AU719" s="5">
        <f t="shared" si="197"/>
        <v>0</v>
      </c>
      <c r="AV719" s="5">
        <f t="shared" si="197"/>
        <v>0</v>
      </c>
      <c r="AW719" s="5">
        <f t="shared" si="197"/>
        <v>0</v>
      </c>
      <c r="AX719" s="5">
        <f t="shared" si="197"/>
        <v>0</v>
      </c>
      <c r="AY719" s="5">
        <f t="shared" si="197"/>
        <v>0</v>
      </c>
      <c r="AZ719" s="5">
        <f t="shared" si="197"/>
        <v>0</v>
      </c>
      <c r="BA719" s="5">
        <f t="shared" si="197"/>
        <v>0</v>
      </c>
      <c r="BB719" s="5">
        <f t="shared" si="197"/>
        <v>0</v>
      </c>
      <c r="BC719" s="5">
        <f t="shared" si="197"/>
        <v>0</v>
      </c>
    </row>
    <row r="720" spans="3:55" hidden="1"/>
    <row r="721" spans="3:4" ht="12" hidden="1" customHeight="1"/>
    <row r="722" spans="3:4" ht="12" customHeight="1"/>
    <row r="724" spans="3:4" ht="13.5" thickBot="1"/>
    <row r="725" spans="3:4" ht="27.95" customHeight="1" thickTop="1" thickBot="1">
      <c r="C725" s="181" t="s">
        <v>213</v>
      </c>
      <c r="D725" s="174" t="str">
        <f>HYPERLINK("#Resultats!c5","Torna a resultats")</f>
        <v>Torna a resultats</v>
      </c>
    </row>
    <row r="726" spans="3:4" ht="13.5" thickTop="1"/>
    <row r="755" spans="3:4" ht="12" customHeight="1"/>
    <row r="756" spans="3:4" ht="12" customHeight="1"/>
    <row r="761" spans="3:4" ht="12" customHeight="1"/>
    <row r="764" spans="3:4" ht="13.5" thickBot="1"/>
    <row r="765" spans="3:4" ht="27.95" customHeight="1" thickTop="1" thickBot="1">
      <c r="C765" s="175" t="s">
        <v>213</v>
      </c>
      <c r="D765" s="174" t="str">
        <f>HYPERLINK("#Resultats!c5","Torna a resultats")</f>
        <v>Torna a resultats</v>
      </c>
    </row>
    <row r="766" spans="3:4" ht="13.5" thickTop="1"/>
    <row r="798" ht="12" customHeight="1"/>
    <row r="802" spans="3:4" ht="12" customHeight="1"/>
    <row r="804" spans="3:4" ht="13.5" thickBot="1"/>
    <row r="805" spans="3:4" ht="27.95" customHeight="1" thickTop="1" thickBot="1">
      <c r="C805" s="181" t="s">
        <v>213</v>
      </c>
      <c r="D805" s="174" t="str">
        <f>HYPERLINK("#Resultats!c5","Torna a resultats")</f>
        <v>Torna a resultats</v>
      </c>
    </row>
    <row r="806" spans="3:4" ht="13.5" thickTop="1"/>
    <row r="843" spans="3:4" ht="12" customHeight="1"/>
    <row r="844" spans="3:4" ht="13.5" thickBot="1"/>
    <row r="845" spans="3:4" ht="27.95" customHeight="1" thickTop="1" thickBot="1">
      <c r="C845" s="181" t="s">
        <v>213</v>
      </c>
      <c r="D845" s="174" t="str">
        <f>HYPERLINK("#Resultats!c5","Torna a resultats")</f>
        <v>Torna a resultats</v>
      </c>
    </row>
    <row r="846" spans="3:4" ht="13.5" thickTop="1"/>
    <row r="853" ht="12" customHeight="1"/>
    <row r="884" spans="3:4" ht="12" customHeight="1" thickBot="1"/>
    <row r="885" spans="3:4" ht="27.95" customHeight="1" thickTop="1" thickBot="1">
      <c r="C885" s="181" t="s">
        <v>213</v>
      </c>
      <c r="D885" s="174" t="str">
        <f>HYPERLINK("#Resultats!c5","Torna a resultats")</f>
        <v>Torna a resultats</v>
      </c>
    </row>
    <row r="886" spans="3:4" ht="13.5" thickTop="1"/>
    <row r="907" ht="12" customHeight="1"/>
    <row r="930" spans="3:17" ht="15">
      <c r="D930" s="131" t="str">
        <f>CONCATENATE($E$3,". Distribució de costos entre els requeriments. ","Cost total: ",TEXT(Q933,"#.##0,00 €"))</f>
        <v>Bledes. Distribució de costos entre els requeriments. Cost total: 0,00 €</v>
      </c>
      <c r="E930" s="131"/>
      <c r="F930" s="131"/>
      <c r="G930" s="131"/>
      <c r="H930" s="131"/>
      <c r="I930" s="131"/>
      <c r="J930" s="131"/>
      <c r="K930" s="131"/>
      <c r="L930" s="131"/>
      <c r="M930" s="131"/>
      <c r="N930" s="131"/>
      <c r="O930" s="131"/>
      <c r="P930" s="131"/>
      <c r="Q930" s="131"/>
    </row>
    <row r="931" spans="3:17" ht="15">
      <c r="D931" s="131" t="str">
        <f>+D681</f>
        <v>Requeriments pel cultiu: Bledes</v>
      </c>
      <c r="E931" s="131">
        <f>+E681</f>
        <v>0</v>
      </c>
      <c r="F931" s="131"/>
      <c r="G931" s="131"/>
      <c r="H931" s="131"/>
      <c r="I931" s="131"/>
      <c r="J931" s="131"/>
      <c r="K931" s="131"/>
      <c r="L931" s="131"/>
      <c r="M931" s="131"/>
      <c r="N931" s="131"/>
      <c r="O931" s="131"/>
      <c r="P931" s="131"/>
      <c r="Q931" s="131"/>
    </row>
    <row r="932" spans="3:17" ht="15">
      <c r="D932" s="131">
        <f>+D682</f>
        <v>0</v>
      </c>
      <c r="E932" s="131">
        <f>+E682</f>
        <v>0</v>
      </c>
      <c r="F932" s="131" t="s">
        <v>163</v>
      </c>
      <c r="G932" s="131" t="s">
        <v>164</v>
      </c>
      <c r="H932" s="131" t="s">
        <v>173</v>
      </c>
      <c r="I932" s="131" t="s">
        <v>165</v>
      </c>
      <c r="J932" s="131" t="s">
        <v>166</v>
      </c>
      <c r="K932" s="131" t="s">
        <v>167</v>
      </c>
      <c r="L932" s="131" t="s">
        <v>168</v>
      </c>
      <c r="M932" s="131" t="s">
        <v>169</v>
      </c>
      <c r="N932" s="131" t="s">
        <v>170</v>
      </c>
      <c r="O932" s="131" t="s">
        <v>171</v>
      </c>
      <c r="P932" s="131" t="s">
        <v>172</v>
      </c>
      <c r="Q932" s="131"/>
    </row>
    <row r="933" spans="3:17" ht="15">
      <c r="D933" s="131"/>
      <c r="E933" s="131"/>
      <c r="F933" s="179">
        <f>F719+G718*I49+I719</f>
        <v>0</v>
      </c>
      <c r="G933" s="179">
        <f>+G718*(G49-I49)+Z719</f>
        <v>0</v>
      </c>
      <c r="H933" s="179">
        <f>+P719</f>
        <v>0</v>
      </c>
      <c r="I933" s="179">
        <f>SUM(R719:X719)</f>
        <v>0</v>
      </c>
      <c r="J933" s="179">
        <f>+AB719+AC719</f>
        <v>0</v>
      </c>
      <c r="K933" s="179">
        <f>+AD719</f>
        <v>0</v>
      </c>
      <c r="L933" s="179">
        <f>SUM(AG719:AM719)</f>
        <v>0</v>
      </c>
      <c r="M933" s="179">
        <f>+AO719</f>
        <v>0</v>
      </c>
      <c r="N933" s="179">
        <f>+AP719</f>
        <v>0</v>
      </c>
      <c r="O933" s="179">
        <f>+AQ719</f>
        <v>0</v>
      </c>
      <c r="P933" s="179">
        <f>+AR719</f>
        <v>0</v>
      </c>
      <c r="Q933" s="179">
        <f>SUM(F933:P933)</f>
        <v>0</v>
      </c>
    </row>
    <row r="934" spans="3:17" ht="15">
      <c r="D934" s="131" t="e">
        <f>CONCATENATE($E$3,". Distribució de costos entre els requeriments. ","Cost unitari: ",ROUND(Q933/IF($AT$716&gt;0,$AT$716,$AU$716),2)," €/",IF($AT$716&gt;0,"kg","u"))</f>
        <v>#DIV/0!</v>
      </c>
      <c r="E934" s="131"/>
      <c r="F934" s="179" t="e">
        <f>+F933/IF($AT$716&gt;0,$AT$716,$AU$716)</f>
        <v>#DIV/0!</v>
      </c>
      <c r="G934" s="179" t="e">
        <f t="shared" ref="G934:P934" si="198">+G933/IF($AT$716&gt;0,$AT$716,$AU$716)</f>
        <v>#DIV/0!</v>
      </c>
      <c r="H934" s="179" t="e">
        <f t="shared" si="198"/>
        <v>#DIV/0!</v>
      </c>
      <c r="I934" s="179" t="e">
        <f t="shared" si="198"/>
        <v>#DIV/0!</v>
      </c>
      <c r="J934" s="179" t="e">
        <f t="shared" si="198"/>
        <v>#DIV/0!</v>
      </c>
      <c r="K934" s="179" t="e">
        <f t="shared" si="198"/>
        <v>#DIV/0!</v>
      </c>
      <c r="L934" s="179" t="e">
        <f t="shared" si="198"/>
        <v>#DIV/0!</v>
      </c>
      <c r="M934" s="179" t="e">
        <f t="shared" si="198"/>
        <v>#DIV/0!</v>
      </c>
      <c r="N934" s="179" t="e">
        <f t="shared" si="198"/>
        <v>#DIV/0!</v>
      </c>
      <c r="O934" s="179" t="e">
        <f t="shared" si="198"/>
        <v>#DIV/0!</v>
      </c>
      <c r="P934" s="179" t="e">
        <f t="shared" si="198"/>
        <v>#DIV/0!</v>
      </c>
      <c r="Q934" s="179" t="e">
        <f>SUM(F934:P934)</f>
        <v>#DIV/0!</v>
      </c>
    </row>
    <row r="939" spans="3:17" ht="12" customHeight="1" thickBot="1"/>
    <row r="940" spans="3:17" ht="27.95" customHeight="1" thickTop="1" thickBot="1">
      <c r="C940" s="181" t="s">
        <v>213</v>
      </c>
      <c r="D940" s="174" t="str">
        <f>HYPERLINK("#Resultats!c5","Torna a resultats")</f>
        <v>Torna a resultats</v>
      </c>
    </row>
    <row r="941" spans="3:17" ht="13.5" thickTop="1"/>
    <row r="960" ht="12" customHeight="1"/>
    <row r="979" spans="3:4" ht="13.5" thickBot="1"/>
    <row r="980" spans="3:4" ht="27.95" customHeight="1" thickTop="1" thickBot="1">
      <c r="C980" s="181" t="s">
        <v>213</v>
      </c>
      <c r="D980" s="174" t="str">
        <f>HYPERLINK("#Resultats!c5","Torna a resultats")</f>
        <v>Torna a resultats</v>
      </c>
    </row>
    <row r="981" spans="3:4" ht="13.5" thickTop="1"/>
    <row r="982" spans="3:4" ht="12" customHeight="1"/>
    <row r="1019" spans="3:4" ht="13.5" thickBot="1"/>
    <row r="1020" spans="3:4" ht="27.95" customHeight="1" thickTop="1" thickBot="1">
      <c r="C1020" s="181" t="s">
        <v>213</v>
      </c>
      <c r="D1020" s="174" t="str">
        <f>HYPERLINK("#Resultats!c5","Torna a resultats")</f>
        <v>Torna a resultats</v>
      </c>
    </row>
    <row r="1021" spans="3:4" ht="13.5" thickTop="1"/>
  </sheetData>
  <sheetProtection algorithmName="SHA-512" hashValue="N4CygTi/AfY0YLePT8+eqZwMWS3cJ4sszypXvp66j2vQsHTH2ZovLQmYRMgQdSoSgForUpJWP3oEZpNAe0SXcQ==" saltValue="xaK4JUUpshEpSbgGp2Jpng==" spinCount="100000" sheet="1" objects="1" scenarios="1"/>
  <autoFilter ref="A50:AW147" xr:uid="{00000000-0009-0000-0000-000007000000}"/>
  <dataValidations count="12">
    <dataValidation type="decimal" allowBlank="1" showInputMessage="1" showErrorMessage="1" sqref="E37:P42" xr:uid="{00000000-0002-0000-0700-000000000000}">
      <formula1>0</formula1>
      <formula2>100</formula2>
    </dataValidation>
    <dataValidation type="list" allowBlank="1" showInputMessage="1" showErrorMessage="1" sqref="E3" xr:uid="{00000000-0002-0000-0700-000001000000}">
      <formula1>$T$4:$T$10</formula1>
    </dataValidation>
    <dataValidation type="list" allowBlank="1" showInputMessage="1" showErrorMessage="1" sqref="D546" xr:uid="{00000000-0002-0000-0700-000002000000}">
      <formula1>$F$171:$BC$171</formula1>
    </dataValidation>
    <dataValidation type="whole" allowBlank="1" showInputMessage="1" showErrorMessage="1" sqref="E43:P46 E8:P36" xr:uid="{00000000-0002-0000-0700-000003000000}">
      <formula1>0</formula1>
      <formula2>100</formula2>
    </dataValidation>
    <dataValidation type="list" allowBlank="1" showInputMessage="1" showErrorMessage="1" sqref="D41:D43" xr:uid="{00000000-0002-0000-0700-000004000000}">
      <formula1>$D$94:$D$101</formula1>
    </dataValidation>
    <dataValidation type="list" allowBlank="1" showInputMessage="1" showErrorMessage="1" sqref="D27:D31" xr:uid="{00000000-0002-0000-0700-000005000000}">
      <formula1>$D$76:$D$82</formula1>
    </dataValidation>
    <dataValidation type="list" allowBlank="1" showInputMessage="1" showErrorMessage="1" sqref="D23:D26" xr:uid="{00000000-0002-0000-0700-000006000000}">
      <formula1>$D$70:$D$75</formula1>
    </dataValidation>
    <dataValidation type="list" allowBlank="1" showInputMessage="1" showErrorMessage="1" sqref="D19:D22" xr:uid="{00000000-0002-0000-0700-000007000000}">
      <formula1>$D$61:$D$69</formula1>
    </dataValidation>
    <dataValidation type="list" allowBlank="1" showInputMessage="1" showErrorMessage="1" sqref="D8:D14" xr:uid="{00000000-0002-0000-0700-000008000000}">
      <formula1>$D$51:$D$56</formula1>
    </dataValidation>
    <dataValidation type="list" allowBlank="1" showInputMessage="1" showErrorMessage="1" sqref="D15:D18" xr:uid="{00000000-0002-0000-0700-000009000000}">
      <formula1>$D$57:$D$60</formula1>
    </dataValidation>
    <dataValidation type="list" allowBlank="1" showInputMessage="1" showErrorMessage="1" sqref="D32:D35" xr:uid="{00000000-0002-0000-0700-00000A000000}">
      <formula1>$D$83:$D$90</formula1>
    </dataValidation>
    <dataValidation type="list" allowBlank="1" showInputMessage="1" showErrorMessage="1" sqref="D36:D40" xr:uid="{00000000-0002-0000-0700-00000B000000}">
      <formula1>$D$91:$D$93</formula1>
    </dataValidation>
  </dataValidations>
  <printOptions horizontalCentered="1" gridLinesSet="0"/>
  <pageMargins left="0.78740157480314965" right="0.78740157480314965" top="0.98425196850393704" bottom="0.98425196850393704" header="0.51181102362204722" footer="0.51181102362204722"/>
  <headerFooter alignWithMargins="0"/>
  <drawing r:id="rId1"/>
  <legacyDrawing r:id="rId2"/>
  <extLst>
    <ext xmlns:mx="http://schemas.microsoft.com/office/mac/excel/2008/main" uri="{64002731-A6B0-56B0-2670-7721B7C09600}">
      <mx:PLV Mode="0" OnePage="0" WScale="0"/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Hoja9">
    <tabColor theme="5"/>
    <pageSetUpPr fitToPage="1"/>
  </sheetPr>
  <dimension ref="A1:BS1021"/>
  <sheetViews>
    <sheetView showGridLines="0" showZeros="0" zoomScale="80" zoomScaleNormal="80" zoomScalePageLayoutView="80" workbookViewId="0">
      <selection activeCell="A170" sqref="A45:XFD170"/>
    </sheetView>
  </sheetViews>
  <sheetFormatPr defaultColWidth="11.42578125" defaultRowHeight="12.75"/>
  <cols>
    <col min="1" max="2" width="11.7109375" customWidth="1"/>
    <col min="3" max="3" width="21.42578125" customWidth="1"/>
    <col min="4" max="4" width="55.140625" customWidth="1"/>
    <col min="5" max="5" width="16.7109375" bestFit="1" customWidth="1"/>
    <col min="6" max="48" width="12.7109375" customWidth="1"/>
  </cols>
  <sheetData>
    <row r="1" spans="3:34">
      <c r="D1" s="1"/>
      <c r="E1" s="1"/>
      <c r="F1" s="1"/>
    </row>
    <row r="3" spans="3:34" ht="27" customHeight="1">
      <c r="C3" s="181" t="s">
        <v>223</v>
      </c>
      <c r="D3" s="263" t="s">
        <v>0</v>
      </c>
      <c r="E3" s="262" t="s">
        <v>143</v>
      </c>
      <c r="T3" t="s">
        <v>139</v>
      </c>
      <c r="AG3" s="3"/>
    </row>
    <row r="4" spans="3:34" s="302" customFormat="1" ht="27.75" customHeight="1">
      <c r="D4" s="302" t="s">
        <v>116</v>
      </c>
      <c r="E4" s="303">
        <f>+Entrada!AE8</f>
        <v>0</v>
      </c>
      <c r="F4" s="304" t="s">
        <v>224</v>
      </c>
      <c r="T4" s="302" t="s">
        <v>140</v>
      </c>
      <c r="AE4" s="305"/>
      <c r="AF4" s="305"/>
    </row>
    <row r="5" spans="3:34" s="302" customFormat="1" ht="27" customHeight="1">
      <c r="D5" s="306" t="s">
        <v>1</v>
      </c>
      <c r="F5" s="306"/>
      <c r="G5" s="306"/>
      <c r="T5" s="302" t="s">
        <v>134</v>
      </c>
    </row>
    <row r="6" spans="3:34">
      <c r="T6" t="s">
        <v>138</v>
      </c>
      <c r="AH6" s="2"/>
    </row>
    <row r="7" spans="3:34">
      <c r="E7" t="s">
        <v>2</v>
      </c>
      <c r="F7" t="s">
        <v>3</v>
      </c>
      <c r="G7" t="s">
        <v>4</v>
      </c>
      <c r="H7" t="s">
        <v>5</v>
      </c>
      <c r="I7" t="s">
        <v>6</v>
      </c>
      <c r="J7" t="s">
        <v>7</v>
      </c>
      <c r="K7" t="s">
        <v>8</v>
      </c>
      <c r="L7" t="s">
        <v>9</v>
      </c>
      <c r="M7" t="s">
        <v>10</v>
      </c>
      <c r="N7" t="s">
        <v>11</v>
      </c>
      <c r="O7" t="s">
        <v>12</v>
      </c>
      <c r="P7" t="s">
        <v>13</v>
      </c>
      <c r="T7" t="s">
        <v>142</v>
      </c>
    </row>
    <row r="8" spans="3:34">
      <c r="C8" s="51" t="s">
        <v>20</v>
      </c>
      <c r="D8" s="51" t="s">
        <v>33</v>
      </c>
      <c r="E8" s="52"/>
      <c r="F8" s="52"/>
      <c r="G8" s="52"/>
      <c r="H8" s="52">
        <v>1</v>
      </c>
      <c r="I8" s="52"/>
      <c r="J8" s="52"/>
      <c r="K8" s="52"/>
      <c r="L8" s="52"/>
      <c r="M8" s="52"/>
      <c r="N8" s="52"/>
      <c r="O8" s="52"/>
      <c r="P8" s="52"/>
      <c r="Q8" s="95">
        <f>SUM(E8:P8)</f>
        <v>1</v>
      </c>
      <c r="T8" t="s">
        <v>27</v>
      </c>
    </row>
    <row r="9" spans="3:34">
      <c r="C9" s="51"/>
      <c r="D9" s="51" t="s">
        <v>17</v>
      </c>
      <c r="E9" s="52"/>
      <c r="F9" s="52"/>
      <c r="G9" s="52"/>
      <c r="H9" s="52">
        <v>1</v>
      </c>
      <c r="I9" s="52"/>
      <c r="J9" s="52"/>
      <c r="K9" s="52"/>
      <c r="L9" s="52"/>
      <c r="M9" s="52"/>
      <c r="N9" s="52"/>
      <c r="O9" s="52"/>
      <c r="P9" s="52"/>
      <c r="Q9" s="95">
        <f t="shared" ref="Q9:Q42" si="0">SUM(E9:P9)</f>
        <v>1</v>
      </c>
      <c r="T9" t="s">
        <v>141</v>
      </c>
    </row>
    <row r="10" spans="3:34">
      <c r="C10" s="51"/>
      <c r="D10" s="51" t="s">
        <v>32</v>
      </c>
      <c r="E10" s="52"/>
      <c r="F10" s="52"/>
      <c r="G10" s="52"/>
      <c r="H10" s="52"/>
      <c r="I10" s="52"/>
      <c r="J10" s="52"/>
      <c r="K10" s="52"/>
      <c r="L10" s="52"/>
      <c r="M10" s="52">
        <v>1</v>
      </c>
      <c r="N10" s="52"/>
      <c r="O10" s="52"/>
      <c r="P10" s="52"/>
      <c r="Q10" s="95">
        <f t="shared" si="0"/>
        <v>1</v>
      </c>
      <c r="T10" t="s">
        <v>143</v>
      </c>
    </row>
    <row r="11" spans="3:34">
      <c r="C11" s="51"/>
      <c r="D11" s="51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95">
        <f t="shared" si="0"/>
        <v>0</v>
      </c>
    </row>
    <row r="12" spans="3:34">
      <c r="C12" s="51"/>
      <c r="D12" s="51"/>
      <c r="E12" s="52"/>
      <c r="F12" s="52"/>
      <c r="G12" s="52"/>
      <c r="H12" s="52"/>
      <c r="I12" s="52"/>
      <c r="J12" s="52"/>
      <c r="K12" s="52"/>
      <c r="L12" s="52"/>
      <c r="M12" s="52"/>
      <c r="N12" s="52"/>
      <c r="O12" s="52"/>
      <c r="P12" s="52"/>
      <c r="Q12" s="95">
        <f t="shared" si="0"/>
        <v>0</v>
      </c>
    </row>
    <row r="13" spans="3:34">
      <c r="C13" s="51"/>
      <c r="D13" s="51"/>
      <c r="E13" s="52"/>
      <c r="F13" s="52"/>
      <c r="G13" s="52"/>
      <c r="H13" s="52"/>
      <c r="I13" s="52"/>
      <c r="J13" s="52"/>
      <c r="K13" s="52"/>
      <c r="L13" s="52"/>
      <c r="M13" s="52"/>
      <c r="N13" s="52"/>
      <c r="O13" s="52"/>
      <c r="P13" s="52"/>
      <c r="Q13" s="95">
        <f t="shared" si="0"/>
        <v>0</v>
      </c>
    </row>
    <row r="14" spans="3:34">
      <c r="C14" s="51"/>
      <c r="D14" s="51"/>
      <c r="E14" s="52"/>
      <c r="F14" s="52"/>
      <c r="G14" s="52"/>
      <c r="H14" s="52"/>
      <c r="I14" s="52"/>
      <c r="J14" s="52"/>
      <c r="K14" s="52"/>
      <c r="L14" s="52"/>
      <c r="M14" s="52"/>
      <c r="N14" s="52"/>
      <c r="O14" s="52"/>
      <c r="P14" s="52"/>
      <c r="Q14" s="95">
        <f t="shared" si="0"/>
        <v>0</v>
      </c>
    </row>
    <row r="15" spans="3:34">
      <c r="C15" s="53" t="s">
        <v>21</v>
      </c>
      <c r="D15" s="53" t="s">
        <v>85</v>
      </c>
      <c r="E15" s="54"/>
      <c r="F15" s="54"/>
      <c r="G15" s="54"/>
      <c r="H15" s="54">
        <v>1</v>
      </c>
      <c r="I15" s="54"/>
      <c r="J15" s="54"/>
      <c r="K15" s="54"/>
      <c r="L15" s="54"/>
      <c r="M15" s="54"/>
      <c r="N15" s="54"/>
      <c r="O15" s="54"/>
      <c r="P15" s="54"/>
      <c r="Q15" s="95">
        <f t="shared" si="0"/>
        <v>1</v>
      </c>
    </row>
    <row r="16" spans="3:34">
      <c r="C16" s="53"/>
      <c r="D16" s="53"/>
      <c r="E16" s="54"/>
      <c r="F16" s="54"/>
      <c r="G16" s="54"/>
      <c r="H16" s="54"/>
      <c r="I16" s="54"/>
      <c r="J16" s="54"/>
      <c r="K16" s="54"/>
      <c r="L16" s="54"/>
      <c r="M16" s="54"/>
      <c r="N16" s="54"/>
      <c r="O16" s="54"/>
      <c r="P16" s="54"/>
      <c r="Q16" s="95">
        <f t="shared" si="0"/>
        <v>0</v>
      </c>
    </row>
    <row r="17" spans="3:17">
      <c r="C17" s="53"/>
      <c r="D17" s="53"/>
      <c r="E17" s="54"/>
      <c r="F17" s="54"/>
      <c r="G17" s="54"/>
      <c r="H17" s="54"/>
      <c r="I17" s="54"/>
      <c r="J17" s="54"/>
      <c r="K17" s="54"/>
      <c r="L17" s="54"/>
      <c r="M17" s="54"/>
      <c r="N17" s="54"/>
      <c r="O17" s="54"/>
      <c r="P17" s="54"/>
      <c r="Q17" s="95">
        <f t="shared" si="0"/>
        <v>0</v>
      </c>
    </row>
    <row r="18" spans="3:17">
      <c r="C18" s="53"/>
      <c r="D18" s="53"/>
      <c r="E18" s="54"/>
      <c r="F18" s="54"/>
      <c r="G18" s="54"/>
      <c r="H18" s="54"/>
      <c r="I18" s="54"/>
      <c r="J18" s="54"/>
      <c r="K18" s="54"/>
      <c r="L18" s="54"/>
      <c r="M18" s="54"/>
      <c r="N18" s="54"/>
      <c r="O18" s="54"/>
      <c r="P18" s="54"/>
      <c r="Q18" s="95">
        <f t="shared" si="0"/>
        <v>0</v>
      </c>
    </row>
    <row r="19" spans="3:17">
      <c r="C19" s="56" t="s">
        <v>23</v>
      </c>
      <c r="D19" s="56" t="s">
        <v>86</v>
      </c>
      <c r="E19" s="57"/>
      <c r="F19" s="57"/>
      <c r="G19" s="57"/>
      <c r="H19" s="57">
        <v>1</v>
      </c>
      <c r="I19" s="57"/>
      <c r="J19" s="57"/>
      <c r="K19" s="57"/>
      <c r="L19" s="57"/>
      <c r="M19" s="57"/>
      <c r="N19" s="57"/>
      <c r="O19" s="57"/>
      <c r="P19" s="57"/>
      <c r="Q19" s="95">
        <f t="shared" si="0"/>
        <v>1</v>
      </c>
    </row>
    <row r="20" spans="3:17">
      <c r="C20" s="56"/>
      <c r="D20" s="56"/>
      <c r="E20" s="57"/>
      <c r="F20" s="57"/>
      <c r="G20" s="57"/>
      <c r="H20" s="57"/>
      <c r="I20" s="57"/>
      <c r="J20" s="57"/>
      <c r="K20" s="57"/>
      <c r="L20" s="57"/>
      <c r="M20" s="57"/>
      <c r="N20" s="57"/>
      <c r="O20" s="57"/>
      <c r="P20" s="57"/>
      <c r="Q20" s="95">
        <f t="shared" si="0"/>
        <v>0</v>
      </c>
    </row>
    <row r="21" spans="3:17">
      <c r="C21" s="56"/>
      <c r="D21" s="56"/>
      <c r="E21" s="57"/>
      <c r="F21" s="57"/>
      <c r="G21" s="57"/>
      <c r="H21" s="57"/>
      <c r="I21" s="57"/>
      <c r="J21" s="57"/>
      <c r="K21" s="57"/>
      <c r="L21" s="57"/>
      <c r="M21" s="57"/>
      <c r="N21" s="57"/>
      <c r="O21" s="57"/>
      <c r="P21" s="57"/>
      <c r="Q21" s="95">
        <f t="shared" si="0"/>
        <v>0</v>
      </c>
    </row>
    <row r="22" spans="3:17">
      <c r="C22" s="56"/>
      <c r="D22" s="56"/>
      <c r="E22" s="57"/>
      <c r="F22" s="57"/>
      <c r="G22" s="57"/>
      <c r="H22" s="57"/>
      <c r="I22" s="57"/>
      <c r="J22" s="57"/>
      <c r="K22" s="57"/>
      <c r="L22" s="57"/>
      <c r="M22" s="57"/>
      <c r="N22" s="57"/>
      <c r="O22" s="57"/>
      <c r="P22" s="57"/>
      <c r="Q22" s="95">
        <f t="shared" si="0"/>
        <v>0</v>
      </c>
    </row>
    <row r="23" spans="3:17" ht="14.25">
      <c r="C23" s="58" t="s">
        <v>24</v>
      </c>
      <c r="D23" s="96" t="s">
        <v>123</v>
      </c>
      <c r="E23" s="59"/>
      <c r="F23" s="59"/>
      <c r="G23" s="59"/>
      <c r="H23" s="59">
        <v>1</v>
      </c>
      <c r="I23" s="59"/>
      <c r="J23" s="59"/>
      <c r="K23" s="59"/>
      <c r="L23" s="59"/>
      <c r="M23" s="59"/>
      <c r="N23" s="59"/>
      <c r="O23" s="59"/>
      <c r="P23" s="59"/>
      <c r="Q23" s="95">
        <f t="shared" si="0"/>
        <v>1</v>
      </c>
    </row>
    <row r="24" spans="3:17" ht="14.25">
      <c r="C24" s="58"/>
      <c r="D24" s="96" t="s">
        <v>121</v>
      </c>
      <c r="E24" s="59"/>
      <c r="F24" s="59"/>
      <c r="G24" s="59"/>
      <c r="H24" s="59">
        <v>10</v>
      </c>
      <c r="I24" s="59">
        <v>15</v>
      </c>
      <c r="J24" s="59">
        <v>30</v>
      </c>
      <c r="K24" s="59">
        <v>31</v>
      </c>
      <c r="L24" s="59">
        <v>31</v>
      </c>
      <c r="M24" s="59">
        <v>15</v>
      </c>
      <c r="N24" s="59"/>
      <c r="O24" s="59"/>
      <c r="P24" s="59"/>
      <c r="Q24" s="95">
        <f t="shared" si="0"/>
        <v>132</v>
      </c>
    </row>
    <row r="25" spans="3:17">
      <c r="C25" s="58"/>
      <c r="D25" s="58" t="s">
        <v>68</v>
      </c>
      <c r="E25" s="59"/>
      <c r="F25" s="59"/>
      <c r="G25" s="59"/>
      <c r="H25" s="59"/>
      <c r="I25" s="59"/>
      <c r="J25" s="59"/>
      <c r="K25" s="59"/>
      <c r="L25" s="59"/>
      <c r="M25" s="59">
        <v>1</v>
      </c>
      <c r="N25" s="59"/>
      <c r="O25" s="59"/>
      <c r="P25" s="59"/>
      <c r="Q25" s="95">
        <f t="shared" si="0"/>
        <v>1</v>
      </c>
    </row>
    <row r="26" spans="3:17">
      <c r="C26" s="58"/>
      <c r="D26" s="58"/>
      <c r="E26" s="59"/>
      <c r="F26" s="59"/>
      <c r="G26" s="59"/>
      <c r="H26" s="59"/>
      <c r="I26" s="59"/>
      <c r="J26" s="59"/>
      <c r="K26" s="59"/>
      <c r="L26" s="59"/>
      <c r="M26" s="59"/>
      <c r="N26" s="59"/>
      <c r="O26" s="59"/>
      <c r="P26" s="59"/>
      <c r="Q26" s="95">
        <f t="shared" si="0"/>
        <v>0</v>
      </c>
    </row>
    <row r="27" spans="3:17">
      <c r="C27" s="49" t="s">
        <v>22</v>
      </c>
      <c r="D27" s="49" t="s">
        <v>93</v>
      </c>
      <c r="E27" s="50"/>
      <c r="F27" s="50"/>
      <c r="G27" s="50"/>
      <c r="H27" s="50"/>
      <c r="I27" s="50">
        <v>1</v>
      </c>
      <c r="J27" s="50">
        <v>1</v>
      </c>
      <c r="K27" s="50">
        <v>1</v>
      </c>
      <c r="L27" s="50">
        <v>1</v>
      </c>
      <c r="M27" s="50"/>
      <c r="N27" s="50"/>
      <c r="O27" s="50"/>
      <c r="P27" s="50"/>
      <c r="Q27" s="95">
        <f t="shared" si="0"/>
        <v>4</v>
      </c>
    </row>
    <row r="28" spans="3:17">
      <c r="C28" s="49"/>
      <c r="D28" s="49" t="s">
        <v>95</v>
      </c>
      <c r="E28" s="50"/>
      <c r="F28" s="50"/>
      <c r="G28" s="50"/>
      <c r="H28" s="50"/>
      <c r="I28" s="50">
        <v>1</v>
      </c>
      <c r="J28" s="50">
        <v>1</v>
      </c>
      <c r="K28" s="50">
        <v>1</v>
      </c>
      <c r="L28" s="50">
        <v>1</v>
      </c>
      <c r="M28" s="50"/>
      <c r="N28" s="50"/>
      <c r="O28" s="50"/>
      <c r="P28" s="50"/>
      <c r="Q28" s="95">
        <f t="shared" si="0"/>
        <v>4</v>
      </c>
    </row>
    <row r="29" spans="3:17">
      <c r="C29" s="49"/>
      <c r="D29" s="49"/>
      <c r="E29" s="50"/>
      <c r="F29" s="50"/>
      <c r="G29" s="50"/>
      <c r="H29" s="50"/>
      <c r="I29" s="50"/>
      <c r="J29" s="50"/>
      <c r="K29" s="50"/>
      <c r="L29" s="50"/>
      <c r="M29" s="50"/>
      <c r="N29" s="50"/>
      <c r="O29" s="50"/>
      <c r="P29" s="50"/>
      <c r="Q29" s="95">
        <f t="shared" si="0"/>
        <v>0</v>
      </c>
    </row>
    <row r="30" spans="3:17">
      <c r="C30" s="49"/>
      <c r="D30" s="49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95">
        <f t="shared" si="0"/>
        <v>0</v>
      </c>
    </row>
    <row r="31" spans="3:17">
      <c r="C31" s="49"/>
      <c r="D31" s="49"/>
      <c r="E31" s="50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95">
        <f t="shared" si="0"/>
        <v>0</v>
      </c>
    </row>
    <row r="32" spans="3:17">
      <c r="C32" s="60" t="s">
        <v>30</v>
      </c>
      <c r="D32" s="60" t="s">
        <v>88</v>
      </c>
      <c r="E32" s="61"/>
      <c r="F32" s="61"/>
      <c r="G32" s="61"/>
      <c r="H32" s="61">
        <v>1</v>
      </c>
      <c r="I32" s="61"/>
      <c r="J32" s="61"/>
      <c r="K32" s="61"/>
      <c r="L32" s="61"/>
      <c r="M32" s="61"/>
      <c r="N32" s="61"/>
      <c r="O32" s="61"/>
      <c r="P32" s="61"/>
      <c r="Q32" s="95">
        <f t="shared" si="0"/>
        <v>1</v>
      </c>
    </row>
    <row r="33" spans="3:55">
      <c r="C33" s="60"/>
      <c r="D33" s="97" t="s">
        <v>96</v>
      </c>
      <c r="E33" s="61"/>
      <c r="F33" s="61"/>
      <c r="G33" s="61"/>
      <c r="H33" s="61"/>
      <c r="I33" s="61">
        <v>1</v>
      </c>
      <c r="J33" s="61"/>
      <c r="K33" s="61"/>
      <c r="L33" s="61"/>
      <c r="M33" s="61"/>
      <c r="N33" s="61"/>
      <c r="O33" s="61"/>
      <c r="P33" s="61"/>
      <c r="Q33" s="95">
        <f t="shared" si="0"/>
        <v>1</v>
      </c>
    </row>
    <row r="34" spans="3:55">
      <c r="C34" s="60"/>
      <c r="D34" s="60"/>
      <c r="E34" s="61"/>
      <c r="F34" s="61"/>
      <c r="G34" s="61"/>
      <c r="H34" s="61"/>
      <c r="I34" s="61"/>
      <c r="J34" s="61"/>
      <c r="K34" s="61"/>
      <c r="L34" s="61"/>
      <c r="M34" s="61"/>
      <c r="N34" s="61"/>
      <c r="O34" s="61"/>
      <c r="P34" s="61"/>
      <c r="Q34" s="95">
        <f t="shared" si="0"/>
        <v>0</v>
      </c>
    </row>
    <row r="35" spans="3:55">
      <c r="C35" s="60"/>
      <c r="D35" s="60"/>
      <c r="E35" s="61"/>
      <c r="F35" s="61"/>
      <c r="G35" s="61"/>
      <c r="H35" s="61"/>
      <c r="I35" s="61"/>
      <c r="J35" s="61"/>
      <c r="K35" s="61"/>
      <c r="L35" s="61"/>
      <c r="M35" s="61"/>
      <c r="N35" s="61"/>
      <c r="O35" s="61"/>
      <c r="P35" s="61"/>
      <c r="Q35" s="95">
        <f t="shared" si="0"/>
        <v>0</v>
      </c>
    </row>
    <row r="36" spans="3:55">
      <c r="C36" s="62" t="s">
        <v>26</v>
      </c>
      <c r="D36" s="62" t="s">
        <v>132</v>
      </c>
      <c r="E36" s="63"/>
      <c r="F36" s="63"/>
      <c r="G36" s="63"/>
      <c r="H36" s="63">
        <v>1</v>
      </c>
      <c r="I36" s="63">
        <v>1</v>
      </c>
      <c r="J36" s="63">
        <v>1</v>
      </c>
      <c r="K36" s="63">
        <v>1</v>
      </c>
      <c r="L36" s="63">
        <v>1</v>
      </c>
      <c r="M36" s="63">
        <v>1</v>
      </c>
      <c r="N36" s="63"/>
      <c r="O36" s="63"/>
      <c r="P36" s="63"/>
      <c r="Q36" s="95">
        <f t="shared" si="0"/>
        <v>6</v>
      </c>
    </row>
    <row r="37" spans="3:55">
      <c r="C37" s="62"/>
      <c r="D37" s="62" t="s">
        <v>104</v>
      </c>
      <c r="E37" s="112"/>
      <c r="F37" s="112"/>
      <c r="G37" s="112"/>
      <c r="H37" s="112"/>
      <c r="I37" s="112">
        <v>0.2</v>
      </c>
      <c r="J37" s="112">
        <v>0.3</v>
      </c>
      <c r="K37" s="112">
        <v>0.4</v>
      </c>
      <c r="L37" s="112">
        <v>0.1</v>
      </c>
      <c r="M37" s="112"/>
      <c r="N37" s="112"/>
      <c r="O37" s="112"/>
      <c r="P37" s="112"/>
      <c r="Q37" s="95">
        <f t="shared" si="0"/>
        <v>1</v>
      </c>
    </row>
    <row r="38" spans="3:55">
      <c r="C38" s="62"/>
      <c r="D38" s="62" t="s">
        <v>62</v>
      </c>
      <c r="E38" s="112"/>
      <c r="F38" s="112"/>
      <c r="G38" s="112"/>
      <c r="H38" s="112"/>
      <c r="I38" s="112">
        <v>1</v>
      </c>
      <c r="J38" s="112"/>
      <c r="K38" s="112"/>
      <c r="L38" s="112"/>
      <c r="M38" s="112"/>
      <c r="N38" s="112"/>
      <c r="O38" s="112"/>
      <c r="P38" s="112"/>
      <c r="Q38" s="95">
        <f t="shared" si="0"/>
        <v>1</v>
      </c>
    </row>
    <row r="39" spans="3:55">
      <c r="C39" s="62"/>
      <c r="D39" s="62"/>
      <c r="E39" s="112"/>
      <c r="F39" s="112"/>
      <c r="G39" s="112"/>
      <c r="H39" s="112"/>
      <c r="I39" s="112"/>
      <c r="J39" s="112"/>
      <c r="K39" s="112"/>
      <c r="L39" s="112"/>
      <c r="M39" s="112"/>
      <c r="N39" s="112"/>
      <c r="O39" s="112"/>
      <c r="P39" s="112"/>
      <c r="Q39" s="95">
        <f t="shared" si="0"/>
        <v>0</v>
      </c>
    </row>
    <row r="40" spans="3:55">
      <c r="C40" s="62"/>
      <c r="D40" s="62"/>
      <c r="E40" s="112"/>
      <c r="F40" s="112"/>
      <c r="G40" s="112"/>
      <c r="H40" s="112"/>
      <c r="I40" s="112"/>
      <c r="J40" s="112"/>
      <c r="K40" s="112"/>
      <c r="L40" s="112"/>
      <c r="M40" s="112"/>
      <c r="N40" s="112"/>
      <c r="O40" s="112"/>
      <c r="P40" s="112"/>
      <c r="Q40" s="95">
        <f t="shared" si="0"/>
        <v>0</v>
      </c>
    </row>
    <row r="41" spans="3:55">
      <c r="C41" s="55" t="s">
        <v>25</v>
      </c>
      <c r="D41" s="55" t="s">
        <v>146</v>
      </c>
      <c r="E41" s="110"/>
      <c r="F41" s="110"/>
      <c r="G41" s="110"/>
      <c r="H41" s="110"/>
      <c r="I41" s="110"/>
      <c r="J41" s="110"/>
      <c r="K41" s="110">
        <v>0.3</v>
      </c>
      <c r="L41" s="110">
        <v>0.5</v>
      </c>
      <c r="M41" s="110">
        <v>0.2</v>
      </c>
      <c r="N41" s="110"/>
      <c r="O41" s="110"/>
      <c r="P41" s="110"/>
      <c r="Q41" s="95">
        <f t="shared" si="0"/>
        <v>1</v>
      </c>
    </row>
    <row r="42" spans="3:55">
      <c r="C42" s="55"/>
      <c r="D42" s="55"/>
      <c r="E42" s="110"/>
      <c r="F42" s="110"/>
      <c r="G42" s="110"/>
      <c r="H42" s="110"/>
      <c r="I42" s="110"/>
      <c r="J42" s="110"/>
      <c r="K42" s="110"/>
      <c r="L42" s="110"/>
      <c r="M42" s="110"/>
      <c r="N42" s="110"/>
      <c r="O42" s="110"/>
      <c r="P42" s="110"/>
      <c r="Q42" s="95">
        <f t="shared" si="0"/>
        <v>0</v>
      </c>
    </row>
    <row r="43" spans="3:55"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</row>
    <row r="44" spans="3:55"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</row>
    <row r="45" spans="3:55" hidden="1"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</row>
    <row r="46" spans="3:55" ht="18.75" hidden="1">
      <c r="D46" s="264" t="s">
        <v>112</v>
      </c>
      <c r="E46" s="47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</row>
    <row r="47" spans="3:55" hidden="1"/>
    <row r="48" spans="3:55" hidden="1">
      <c r="AV48" s="48"/>
      <c r="AW48" s="48"/>
      <c r="AX48" s="48"/>
      <c r="AY48" s="48"/>
      <c r="AZ48" s="48"/>
      <c r="BA48" s="48"/>
      <c r="BB48" s="48"/>
      <c r="BC48" s="48"/>
    </row>
    <row r="49" spans="1:71" s="261" customFormat="1" ht="27" hidden="1" customHeight="1">
      <c r="A49" s="261">
        <f>+'Cu1'!A49</f>
        <v>0</v>
      </c>
      <c r="B49" s="290">
        <f>+'Cu1'!B49</f>
        <v>0</v>
      </c>
      <c r="C49" s="290">
        <f>+'Cu1'!C49</f>
        <v>0</v>
      </c>
      <c r="D49" s="261" t="str">
        <f>+'Cu1'!D49</f>
        <v>Cost Unitari</v>
      </c>
      <c r="E49" s="261">
        <f>+'Cu1'!E49</f>
        <v>0</v>
      </c>
      <c r="F49" s="291">
        <f>+'Cu1'!F49</f>
        <v>0</v>
      </c>
      <c r="G49" s="291">
        <f>+'Cu1'!G49</f>
        <v>28</v>
      </c>
      <c r="H49" s="291">
        <f>+'Cu1'!H49</f>
        <v>0</v>
      </c>
      <c r="I49" s="291">
        <f>+'Cu1'!I49</f>
        <v>3</v>
      </c>
      <c r="J49" s="261">
        <f>+'Cu1'!J49</f>
        <v>0</v>
      </c>
      <c r="K49" s="261">
        <f>+'Cu1'!K49</f>
        <v>0</v>
      </c>
      <c r="L49" s="261">
        <f>+'Cu1'!L49</f>
        <v>0</v>
      </c>
      <c r="M49" s="261">
        <f>+'Cu1'!M49</f>
        <v>0</v>
      </c>
      <c r="N49" s="261">
        <f>+'Cu1'!N49</f>
        <v>0</v>
      </c>
      <c r="O49" s="261">
        <f>+'Cu1'!O49</f>
        <v>0</v>
      </c>
      <c r="P49" s="292">
        <f>+'Cu1'!P49</f>
        <v>9.4117647058823521E-3</v>
      </c>
      <c r="Q49" s="261">
        <f>+'Cu1'!Q49</f>
        <v>0</v>
      </c>
      <c r="R49" s="293">
        <f>+'Cu1'!R49</f>
        <v>7.0000000000000007E-2</v>
      </c>
      <c r="S49" s="292">
        <f>+'Cu1'!S49</f>
        <v>0.75</v>
      </c>
      <c r="T49" s="293">
        <f>+'Cu1'!T49</f>
        <v>7.0000000000000007E-2</v>
      </c>
      <c r="U49" s="293">
        <f>+'Cu1'!U49</f>
        <v>0.04</v>
      </c>
      <c r="V49" s="267">
        <f>+'Cu1'!V49</f>
        <v>0.37</v>
      </c>
      <c r="W49" s="267">
        <f>+'Cu1'!W49</f>
        <v>0.13</v>
      </c>
      <c r="X49" s="293">
        <f>+'Cu1'!X49</f>
        <v>0.08</v>
      </c>
      <c r="Y49" s="261">
        <f>+'Cu1'!Y49</f>
        <v>0</v>
      </c>
      <c r="Z49" s="294">
        <f>+'Cu1'!Z49</f>
        <v>5</v>
      </c>
      <c r="AA49" s="261">
        <f>+'Cu1'!AA49</f>
        <v>0</v>
      </c>
      <c r="AB49" s="295">
        <f>+'Cu1'!AB49</f>
        <v>3.9E-2</v>
      </c>
      <c r="AC49" s="295">
        <f>+'Cu1'!AC49</f>
        <v>0.8</v>
      </c>
      <c r="AD49" s="296">
        <f>+'Cu1'!AD49</f>
        <v>3.0000000000000001E-5</v>
      </c>
      <c r="AE49" s="261">
        <f>+'Cu1'!AE49</f>
        <v>0</v>
      </c>
      <c r="AF49" s="261">
        <f>+'Cu1'!AF49</f>
        <v>0</v>
      </c>
      <c r="AG49" s="297">
        <f>+'Cu1'!AG49</f>
        <v>30.666666666666664</v>
      </c>
      <c r="AH49" s="298">
        <f>+'Cu1'!AH49</f>
        <v>14.285714285714285</v>
      </c>
      <c r="AI49" s="298">
        <f>+'Cu1'!AI49</f>
        <v>10</v>
      </c>
      <c r="AJ49" s="297">
        <f>+'Cu1'!AJ49</f>
        <v>8.1999999999999993</v>
      </c>
      <c r="AK49" s="297">
        <f>+'Cu1'!AK49</f>
        <v>8.15</v>
      </c>
      <c r="AL49" s="297">
        <f>+'Cu1'!AL49</f>
        <v>0.96</v>
      </c>
      <c r="AM49" s="299">
        <f>+'Cu1'!AM49</f>
        <v>15</v>
      </c>
      <c r="AN49" s="261">
        <f>+'Cu1'!AN49</f>
        <v>0</v>
      </c>
      <c r="AO49" s="300">
        <f>+'Cu1'!AO49</f>
        <v>0.13</v>
      </c>
      <c r="AP49" s="293">
        <f>+'Cu1'!AP49</f>
        <v>0.1</v>
      </c>
      <c r="AQ49" s="301">
        <f>+'Cu1'!AQ49</f>
        <v>2.0833333333333332E-2</v>
      </c>
      <c r="AR49" s="267">
        <f>+'Cu1'!AR49</f>
        <v>0.5</v>
      </c>
      <c r="AS49" s="267">
        <f>+'Cu1'!AS49</f>
        <v>0</v>
      </c>
      <c r="AT49" s="301">
        <f>+'Cu1'!AT49</f>
        <v>2.2000000000000002</v>
      </c>
      <c r="AU49" s="301">
        <f>+'Cu1'!AU49</f>
        <v>2.2000000000000002</v>
      </c>
      <c r="AV49" s="301">
        <f>+'Cu1'!AV49</f>
        <v>0</v>
      </c>
      <c r="AW49" s="301">
        <f>+'Cu1'!AW49</f>
        <v>0</v>
      </c>
      <c r="AX49" s="301">
        <f>+'Cu1'!AX49</f>
        <v>0</v>
      </c>
      <c r="AY49" s="301">
        <f>+'Cu1'!AY49</f>
        <v>0</v>
      </c>
      <c r="AZ49" s="301">
        <f>+'Cu1'!AZ49</f>
        <v>2.2000000000000002</v>
      </c>
      <c r="BA49" s="301">
        <f>+'Cu1'!BA49</f>
        <v>0</v>
      </c>
      <c r="BB49" s="301">
        <f>+'Cu1'!BB49</f>
        <v>0</v>
      </c>
      <c r="BC49" s="301">
        <f>+'Cu1'!BC49</f>
        <v>0</v>
      </c>
      <c r="BD49" s="261">
        <f>+'Cu1'!BD49</f>
        <v>0</v>
      </c>
      <c r="BE49" s="261">
        <f>+'Cu1'!BE49</f>
        <v>0</v>
      </c>
      <c r="BF49" s="261">
        <f>+'Cu1'!BF49</f>
        <v>0</v>
      </c>
      <c r="BG49" s="261">
        <f>+'Cu1'!BG49</f>
        <v>0</v>
      </c>
    </row>
    <row r="50" spans="1:71" ht="38.25" hidden="1">
      <c r="A50">
        <f>+'Cu1'!A50</f>
        <v>0</v>
      </c>
      <c r="B50" s="3" t="str">
        <f>+'Cu1'!B50</f>
        <v>Núm. Operació</v>
      </c>
      <c r="C50" s="3" t="str">
        <f>+'Cu1'!C50</f>
        <v>Tipus operació</v>
      </c>
      <c r="D50" t="str">
        <f>+'Cu1'!D50</f>
        <v>Llista d'operacions</v>
      </c>
      <c r="E50" t="str">
        <f>+'Cu1'!E50</f>
        <v>Quantificat per</v>
      </c>
      <c r="F50" s="6" t="str">
        <f>+'Cu1'!F50</f>
        <v>Persona no qualificada (h)</v>
      </c>
      <c r="G50" s="6" t="str">
        <f>+'Cu1'!G50</f>
        <v>Tractor incloent tractorista (h)</v>
      </c>
      <c r="H50" s="6" t="str">
        <f>+'Cu1'!H50</f>
        <v>Motocultor (h)</v>
      </c>
      <c r="I50" s="6" t="str">
        <f>+'Cu1'!I50</f>
        <v>Persona qualificada (h)</v>
      </c>
      <c r="J50" s="6" t="str">
        <f>+'Cu1'!J50</f>
        <v>Subsolador (h)</v>
      </c>
      <c r="K50" s="6" t="str">
        <f>+'Cu1'!K50</f>
        <v>Fresadora (h)</v>
      </c>
      <c r="L50" s="6" t="str">
        <f>+'Cu1'!L50</f>
        <v>Discos (h)</v>
      </c>
      <c r="M50" s="6" t="str">
        <f>+'Cu1'!M50</f>
        <v>Estripadora (h)</v>
      </c>
      <c r="N50" s="6" t="str">
        <f>+'Cu1'!N50</f>
        <v>Remolc (h)</v>
      </c>
      <c r="O50" s="6" t="str">
        <f>+'Cu1'!O50</f>
        <v>Pala (h)</v>
      </c>
      <c r="P50" s="6" t="str">
        <f>+'Cu1'!P50</f>
        <v>Compost (kg)</v>
      </c>
      <c r="Q50" s="6" t="str">
        <f>+'Cu1'!Q50</f>
        <v>Solcador de 3 solcs (h)</v>
      </c>
      <c r="R50" s="6" t="str">
        <f>+'Cu1'!R50</f>
        <v>Planter col (u)</v>
      </c>
      <c r="S50" s="6" t="str">
        <f>+'Cu1'!S50</f>
        <v>Ceballots calçots (kg)</v>
      </c>
      <c r="T50" s="6" t="str">
        <f>+'Cu1'!T50</f>
        <v>Planter enciam (u)</v>
      </c>
      <c r="U50" s="6" t="str">
        <f>+'Cu1'!U50</f>
        <v>Planter bleda (u)</v>
      </c>
      <c r="V50" s="6" t="str">
        <f>+'Cu1'!V50</f>
        <v>Planter tomàquet (u)</v>
      </c>
      <c r="W50" s="6" t="str">
        <f>+'Cu1'!W50</f>
        <v>Planter carbassa (u)</v>
      </c>
      <c r="X50" s="6" t="str">
        <f>+'Cu1'!X50</f>
        <v>Llavor carbassa (u)</v>
      </c>
      <c r="Y50" s="6" t="str">
        <f>+'Cu1'!Y50</f>
        <v>Plantador (h)</v>
      </c>
      <c r="Z50" s="6" t="str">
        <f>+'Cu1'!Z50</f>
        <v>Furgoneta (h)</v>
      </c>
      <c r="AA50" s="6" t="str">
        <f>+'Cu1'!AA50</f>
        <v>Bicicleta de sembrar (h)</v>
      </c>
      <c r="AB50" s="6" t="str">
        <f>+'Cu1'!AB50</f>
        <v xml:space="preserve">cinta de reg (m) </v>
      </c>
      <c r="AC50" s="6" t="str">
        <f>+'Cu1'!AC50</f>
        <v>reg aspersió: tub,… (m)</v>
      </c>
      <c r="AD50" s="6" t="str">
        <f>+'Cu1'!AD50</f>
        <v>reg (L)</v>
      </c>
      <c r="AE50" s="6" t="str">
        <f>+'Cu1'!AE50</f>
        <v>Braços tractor (h)</v>
      </c>
      <c r="AF50" s="6" t="str">
        <f>+'Cu1'!AF50</f>
        <v>Bota (h)</v>
      </c>
      <c r="AG50" s="6" t="str">
        <f>+'Cu1'!AG50</f>
        <v>Bacillus thuringiensis (kg)</v>
      </c>
      <c r="AH50" s="6" t="str">
        <f>+'Cu1'!AH50</f>
        <v>Retenol (L)</v>
      </c>
      <c r="AI50" s="6" t="str">
        <f>+'Cu1'!AI50</f>
        <v>Purí d'ortiga (L)</v>
      </c>
      <c r="AJ50" s="6" t="str">
        <f>+'Cu1'!AJ50</f>
        <v>Hidròxid de coure (kg)</v>
      </c>
      <c r="AK50" s="6" t="str">
        <f>+'Cu1'!AK50</f>
        <v>Ferramol per llimacs (kg)</v>
      </c>
      <c r="AL50" s="6" t="str">
        <f>+'Cu1'!AL50</f>
        <v>Sofre (kg)</v>
      </c>
      <c r="AM50" s="6" t="str">
        <f>+'Cu1'!AM50</f>
        <v>Oli de nim (L)</v>
      </c>
      <c r="AN50" s="6" t="str">
        <f>+'Cu1'!AN50</f>
        <v>Tallant (h)</v>
      </c>
      <c r="AO50" s="6" t="str">
        <f>+'Cu1'!AO50</f>
        <v>Plàstic (m2)</v>
      </c>
      <c r="AP50" s="6" t="str">
        <f>+'Cu1'!AP50</f>
        <v>Canyes (u)</v>
      </c>
      <c r="AQ50" s="6" t="str">
        <f>+'Cu1'!AQ50</f>
        <v>Cost mensual terreny (m2)</v>
      </c>
      <c r="AR50" s="6" t="str">
        <f>+'Cu1'!AR50</f>
        <v>Caixes (u)</v>
      </c>
      <c r="AS50" s="6">
        <f>+'Cu1'!AS50</f>
        <v>0</v>
      </c>
      <c r="AT50" t="str">
        <f>+'Cu1'!AT50</f>
        <v>Collita (kg)</v>
      </c>
      <c r="AU50" t="str">
        <f>+'Cu1'!AU50</f>
        <v>Collita (u)</v>
      </c>
      <c r="AV50" s="6" t="str">
        <f>+'Cu1'!AV50</f>
        <v xml:space="preserve">Collita col (u) </v>
      </c>
      <c r="AW50" s="6" t="str">
        <f>+'Cu1'!AW50</f>
        <v>Collita bròcoli (kg)</v>
      </c>
      <c r="AX50" s="6" t="str">
        <f>+'Cu1'!AX50</f>
        <v xml:space="preserve">Collita calçot (u) </v>
      </c>
      <c r="AY50" s="6" t="str">
        <f>+'Cu1'!AY50</f>
        <v xml:space="preserve">Collita enciam (u) </v>
      </c>
      <c r="AZ50" s="6" t="str">
        <f>+'Cu1'!AZ50</f>
        <v xml:space="preserve">Collita bledes a manats (u) </v>
      </c>
      <c r="BA50" s="6" t="str">
        <f>+'Cu1'!BA50</f>
        <v>Collita bledes (kg)</v>
      </c>
      <c r="BB50" s="6" t="str">
        <f>+'Cu1'!BB50</f>
        <v>Collita tomàquet (kg)</v>
      </c>
      <c r="BC50" s="6" t="str">
        <f>+'Cu1'!BC50</f>
        <v>Collita carbassa (kg)</v>
      </c>
      <c r="BD50" s="6">
        <f>+'Cu1'!BD50</f>
        <v>0</v>
      </c>
      <c r="BE50" s="6">
        <f>+'Cu1'!BE50</f>
        <v>0</v>
      </c>
      <c r="BF50" s="6">
        <f>+'Cu1'!BF50</f>
        <v>0</v>
      </c>
      <c r="BG50" s="6">
        <f>+'Cu1'!BG50</f>
        <v>0</v>
      </c>
      <c r="BH50" s="6"/>
      <c r="BI50" s="6"/>
      <c r="BJ50" s="6"/>
      <c r="BK50" s="6"/>
      <c r="BL50" s="6"/>
      <c r="BM50" s="6"/>
      <c r="BN50" s="6"/>
      <c r="BO50" s="6"/>
      <c r="BP50" s="6"/>
      <c r="BQ50" s="6"/>
      <c r="BR50" s="6"/>
      <c r="BS50" s="6"/>
    </row>
    <row r="51" spans="1:71" hidden="1">
      <c r="A51" s="13">
        <f>+'Cu1'!A51</f>
        <v>1</v>
      </c>
      <c r="B51" s="13">
        <f>+'Cu1'!B51</f>
        <v>110</v>
      </c>
      <c r="C51" s="13" t="str">
        <f>+'Cu1'!C51</f>
        <v>PREPARACIÓ DEL SÒL</v>
      </c>
      <c r="D51" s="13" t="str">
        <f>+'Cu1'!D51</f>
        <v>Desbrossat amb discos</v>
      </c>
      <c r="E51" s="14">
        <f>+'Cu1'!E51</f>
        <v>2500</v>
      </c>
      <c r="F51" s="15">
        <f>+'Cu1'!F51</f>
        <v>0</v>
      </c>
      <c r="G51" s="15">
        <f>+'Cu1'!G51</f>
        <v>0.75</v>
      </c>
      <c r="H51" s="15">
        <f>+'Cu1'!H51</f>
        <v>0</v>
      </c>
      <c r="I51" s="15">
        <f>+'Cu1'!I51</f>
        <v>0</v>
      </c>
      <c r="J51" s="15">
        <f>+'Cu1'!J51</f>
        <v>0</v>
      </c>
      <c r="K51" s="15">
        <f>+'Cu1'!K51</f>
        <v>0</v>
      </c>
      <c r="L51" s="15">
        <f>+'Cu1'!L51</f>
        <v>0.75</v>
      </c>
      <c r="M51" s="15">
        <f>+'Cu1'!M51</f>
        <v>0</v>
      </c>
      <c r="N51" s="15">
        <f>+'Cu1'!N51</f>
        <v>0</v>
      </c>
      <c r="O51" s="15">
        <f>+'Cu1'!O51</f>
        <v>0</v>
      </c>
      <c r="P51" s="17">
        <f>+'Cu1'!P51</f>
        <v>0</v>
      </c>
      <c r="Q51" s="15">
        <f>+'Cu1'!Q51</f>
        <v>0</v>
      </c>
      <c r="R51" s="13">
        <f>+'Cu1'!R51</f>
        <v>0</v>
      </c>
      <c r="S51" s="13">
        <f>+'Cu1'!S51</f>
        <v>0</v>
      </c>
      <c r="T51" s="13">
        <f>+'Cu1'!T51</f>
        <v>0</v>
      </c>
      <c r="U51" s="13">
        <f>+'Cu1'!U51</f>
        <v>0</v>
      </c>
      <c r="V51" s="13">
        <f>+'Cu1'!V51</f>
        <v>0</v>
      </c>
      <c r="W51" s="13">
        <f>+'Cu1'!W51</f>
        <v>0</v>
      </c>
      <c r="X51" s="13">
        <f>+'Cu1'!X51</f>
        <v>0</v>
      </c>
      <c r="Y51" s="13">
        <f>+'Cu1'!Y51</f>
        <v>0</v>
      </c>
      <c r="Z51" s="15">
        <f>+'Cu1'!Z51</f>
        <v>0</v>
      </c>
      <c r="AA51" s="15">
        <f>+'Cu1'!AA51</f>
        <v>0</v>
      </c>
      <c r="AB51" s="13">
        <f>+'Cu1'!AB51</f>
        <v>0</v>
      </c>
      <c r="AC51" s="13">
        <f>+'Cu1'!AC51</f>
        <v>0</v>
      </c>
      <c r="AD51" s="13">
        <f>+'Cu1'!AD51</f>
        <v>0</v>
      </c>
      <c r="AE51" s="15">
        <f>+'Cu1'!AE51</f>
        <v>0</v>
      </c>
      <c r="AF51" s="15">
        <f>+'Cu1'!AF51</f>
        <v>0</v>
      </c>
      <c r="AG51" s="13">
        <f>+'Cu1'!AG51</f>
        <v>0</v>
      </c>
      <c r="AH51" s="13">
        <f>+'Cu1'!AH51</f>
        <v>0</v>
      </c>
      <c r="AI51" s="13">
        <f>+'Cu1'!AI51</f>
        <v>0</v>
      </c>
      <c r="AJ51" s="13">
        <f>+'Cu1'!AJ51</f>
        <v>0</v>
      </c>
      <c r="AK51" s="13">
        <f>+'Cu1'!AK51</f>
        <v>0</v>
      </c>
      <c r="AL51" s="13">
        <f>+'Cu1'!AL51</f>
        <v>0</v>
      </c>
      <c r="AM51" s="13">
        <f>+'Cu1'!AM51</f>
        <v>0</v>
      </c>
      <c r="AN51" s="13">
        <f>+'Cu1'!AN51</f>
        <v>0</v>
      </c>
      <c r="AO51" s="13">
        <f>+'Cu1'!AO51</f>
        <v>0</v>
      </c>
      <c r="AP51" s="13">
        <f>+'Cu1'!AP51</f>
        <v>0</v>
      </c>
      <c r="AQ51" s="13">
        <f>+'Cu1'!AQ51</f>
        <v>0</v>
      </c>
      <c r="AR51" s="13">
        <f>+'Cu1'!AR51</f>
        <v>0</v>
      </c>
      <c r="AS51" s="13">
        <f>+'Cu1'!AS51</f>
        <v>0</v>
      </c>
      <c r="AT51" s="13">
        <f>+'Cu1'!AT51</f>
        <v>0</v>
      </c>
      <c r="AU51" s="13">
        <f>+'Cu1'!AU51</f>
        <v>0</v>
      </c>
      <c r="AV51">
        <f>+'Cu1'!AV51</f>
        <v>0</v>
      </c>
      <c r="AW51">
        <f>+'Cu1'!AW51</f>
        <v>0</v>
      </c>
      <c r="AX51">
        <f>+'Cu1'!AX51</f>
        <v>0</v>
      </c>
      <c r="AY51">
        <f>+'Cu1'!AY51</f>
        <v>0</v>
      </c>
      <c r="AZ51">
        <f>+'Cu1'!AZ51</f>
        <v>0</v>
      </c>
      <c r="BA51">
        <f>+'Cu1'!BA51</f>
        <v>0</v>
      </c>
      <c r="BB51">
        <f>+'Cu1'!BB51</f>
        <v>0</v>
      </c>
      <c r="BC51">
        <f>+'Cu1'!BC51</f>
        <v>0</v>
      </c>
      <c r="BD51">
        <f>+'Cu1'!BD51</f>
        <v>0</v>
      </c>
      <c r="BE51">
        <f>+'Cu1'!BE51</f>
        <v>0</v>
      </c>
      <c r="BF51">
        <f>+'Cu1'!BF51</f>
        <v>0</v>
      </c>
      <c r="BG51">
        <f>+'Cu1'!BG51</f>
        <v>0</v>
      </c>
    </row>
    <row r="52" spans="1:71" hidden="1">
      <c r="A52" s="10">
        <f>+'Cu1'!A52</f>
        <v>2</v>
      </c>
      <c r="B52" s="10">
        <f>+'Cu1'!B52</f>
        <v>120</v>
      </c>
      <c r="C52" s="10" t="str">
        <f>+'Cu1'!C52</f>
        <v>PREPARACIÓ DEL SÒL</v>
      </c>
      <c r="D52" s="10" t="str">
        <f>+'Cu1'!D52</f>
        <v>Desbrossat amb desbrossadora</v>
      </c>
      <c r="E52" s="11">
        <f>+'Cu1'!E52</f>
        <v>2500</v>
      </c>
      <c r="F52" s="12">
        <f>+'Cu1'!F52</f>
        <v>0</v>
      </c>
      <c r="G52" s="12">
        <f>+'Cu1'!G52</f>
        <v>0.75</v>
      </c>
      <c r="H52" s="12">
        <f>+'Cu1'!H52</f>
        <v>0</v>
      </c>
      <c r="I52" s="12">
        <f>+'Cu1'!I52</f>
        <v>0</v>
      </c>
      <c r="J52" s="12">
        <f>+'Cu1'!J52</f>
        <v>0</v>
      </c>
      <c r="K52" s="12">
        <f>+'Cu1'!K52</f>
        <v>0.75</v>
      </c>
      <c r="L52" s="12">
        <f>+'Cu1'!L52</f>
        <v>0</v>
      </c>
      <c r="M52" s="12">
        <f>+'Cu1'!M52</f>
        <v>0</v>
      </c>
      <c r="N52" s="12">
        <f>+'Cu1'!N52</f>
        <v>0</v>
      </c>
      <c r="O52" s="12">
        <f>+'Cu1'!O52</f>
        <v>0</v>
      </c>
      <c r="P52" s="18">
        <f>+'Cu1'!P52</f>
        <v>0</v>
      </c>
      <c r="Q52" s="12">
        <f>+'Cu1'!Q52</f>
        <v>0</v>
      </c>
      <c r="R52" s="10">
        <f>+'Cu1'!R52</f>
        <v>0</v>
      </c>
      <c r="S52" s="10">
        <f>+'Cu1'!S52</f>
        <v>0</v>
      </c>
      <c r="T52" s="10">
        <f>+'Cu1'!T52</f>
        <v>0</v>
      </c>
      <c r="U52" s="10">
        <f>+'Cu1'!U52</f>
        <v>0</v>
      </c>
      <c r="V52" s="10">
        <f>+'Cu1'!V52</f>
        <v>0</v>
      </c>
      <c r="W52" s="10">
        <f>+'Cu1'!W52</f>
        <v>0</v>
      </c>
      <c r="X52" s="10">
        <f>+'Cu1'!X52</f>
        <v>0</v>
      </c>
      <c r="Y52" s="10">
        <f>+'Cu1'!Y52</f>
        <v>0</v>
      </c>
      <c r="Z52" s="12">
        <f>+'Cu1'!Z52</f>
        <v>0</v>
      </c>
      <c r="AA52" s="12">
        <f>+'Cu1'!AA52</f>
        <v>0</v>
      </c>
      <c r="AB52" s="10">
        <f>+'Cu1'!AB52</f>
        <v>0</v>
      </c>
      <c r="AC52" s="10">
        <f>+'Cu1'!AC52</f>
        <v>0</v>
      </c>
      <c r="AD52" s="10">
        <f>+'Cu1'!AD52</f>
        <v>0</v>
      </c>
      <c r="AE52" s="12">
        <f>+'Cu1'!AE52</f>
        <v>0</v>
      </c>
      <c r="AF52" s="12">
        <f>+'Cu1'!AF52</f>
        <v>0</v>
      </c>
      <c r="AG52" s="10">
        <f>+'Cu1'!AG52</f>
        <v>0</v>
      </c>
      <c r="AH52" s="10">
        <f>+'Cu1'!AH52</f>
        <v>0</v>
      </c>
      <c r="AI52" s="10">
        <f>+'Cu1'!AI52</f>
        <v>0</v>
      </c>
      <c r="AJ52" s="10">
        <f>+'Cu1'!AJ52</f>
        <v>0</v>
      </c>
      <c r="AK52" s="10">
        <f>+'Cu1'!AK52</f>
        <v>0</v>
      </c>
      <c r="AL52" s="10">
        <f>+'Cu1'!AL52</f>
        <v>0</v>
      </c>
      <c r="AM52" s="10">
        <f>+'Cu1'!AM52</f>
        <v>0</v>
      </c>
      <c r="AN52" s="10">
        <f>+'Cu1'!AN52</f>
        <v>0</v>
      </c>
      <c r="AO52" s="10">
        <f>+'Cu1'!AO52</f>
        <v>0</v>
      </c>
      <c r="AP52" s="10">
        <f>+'Cu1'!AP52</f>
        <v>0</v>
      </c>
      <c r="AQ52" s="10">
        <f>+'Cu1'!AQ52</f>
        <v>0</v>
      </c>
      <c r="AR52" s="10">
        <f>+'Cu1'!AR52</f>
        <v>0</v>
      </c>
      <c r="AS52" s="10">
        <f>+'Cu1'!AS52</f>
        <v>0</v>
      </c>
      <c r="AT52" s="10">
        <f>+'Cu1'!AT52</f>
        <v>0</v>
      </c>
      <c r="AU52" s="10">
        <f>+'Cu1'!AU52</f>
        <v>0</v>
      </c>
      <c r="AV52">
        <f>+'Cu1'!AV52</f>
        <v>0</v>
      </c>
      <c r="AW52">
        <f>+'Cu1'!AW52</f>
        <v>0</v>
      </c>
      <c r="AX52">
        <f>+'Cu1'!AX52</f>
        <v>0</v>
      </c>
      <c r="AY52">
        <f>+'Cu1'!AY52</f>
        <v>0</v>
      </c>
      <c r="AZ52">
        <f>+'Cu1'!AZ52</f>
        <v>0</v>
      </c>
      <c r="BA52">
        <f>+'Cu1'!BA52</f>
        <v>0</v>
      </c>
      <c r="BB52">
        <f>+'Cu1'!BB52</f>
        <v>0</v>
      </c>
      <c r="BC52">
        <f>+'Cu1'!BC52</f>
        <v>0</v>
      </c>
      <c r="BD52">
        <f>+'Cu1'!BD52</f>
        <v>0</v>
      </c>
      <c r="BE52">
        <f>+'Cu1'!BE52</f>
        <v>0</v>
      </c>
      <c r="BF52">
        <f>+'Cu1'!BF52</f>
        <v>0</v>
      </c>
      <c r="BG52">
        <f>+'Cu1'!BG52</f>
        <v>0</v>
      </c>
    </row>
    <row r="53" spans="1:71" hidden="1">
      <c r="A53" s="33">
        <f>+'Cu1'!A53</f>
        <v>3</v>
      </c>
      <c r="B53" s="33">
        <f>+'Cu1'!B53</f>
        <v>130</v>
      </c>
      <c r="C53" s="7" t="str">
        <f>+'Cu1'!C53</f>
        <v>PREPARACIÓ DEL SÒL</v>
      </c>
      <c r="D53" s="7" t="str">
        <f>+'Cu1'!D53</f>
        <v>Subsolat</v>
      </c>
      <c r="E53" s="8">
        <f>+'Cu1'!E53</f>
        <v>2500</v>
      </c>
      <c r="F53" s="9">
        <f>+'Cu1'!F53</f>
        <v>0</v>
      </c>
      <c r="G53" s="9">
        <f>+'Cu1'!G53</f>
        <v>2</v>
      </c>
      <c r="H53" s="9">
        <f>+'Cu1'!H53</f>
        <v>0</v>
      </c>
      <c r="I53" s="9">
        <f>+'Cu1'!I53</f>
        <v>0</v>
      </c>
      <c r="J53" s="9">
        <f>+'Cu1'!J53</f>
        <v>2</v>
      </c>
      <c r="K53" s="9">
        <f>+'Cu1'!K53</f>
        <v>0</v>
      </c>
      <c r="L53" s="9">
        <f>+'Cu1'!L53</f>
        <v>0</v>
      </c>
      <c r="M53" s="9">
        <f>+'Cu1'!M53</f>
        <v>0</v>
      </c>
      <c r="N53" s="9">
        <f>+'Cu1'!N53</f>
        <v>0</v>
      </c>
      <c r="O53" s="9">
        <f>+'Cu1'!O53</f>
        <v>0</v>
      </c>
      <c r="P53" s="19">
        <f>+'Cu1'!P53</f>
        <v>0</v>
      </c>
      <c r="Q53" s="9">
        <f>+'Cu1'!Q53</f>
        <v>0</v>
      </c>
      <c r="R53" s="7">
        <f>+'Cu1'!R53</f>
        <v>0</v>
      </c>
      <c r="S53" s="7">
        <f>+'Cu1'!S53</f>
        <v>0</v>
      </c>
      <c r="T53" s="7">
        <f>+'Cu1'!T53</f>
        <v>0</v>
      </c>
      <c r="U53" s="7">
        <f>+'Cu1'!U53</f>
        <v>0</v>
      </c>
      <c r="V53" s="7">
        <f>+'Cu1'!V53</f>
        <v>0</v>
      </c>
      <c r="W53" s="7">
        <f>+'Cu1'!W53</f>
        <v>0</v>
      </c>
      <c r="X53" s="7">
        <f>+'Cu1'!X53</f>
        <v>0</v>
      </c>
      <c r="Y53" s="7">
        <f>+'Cu1'!Y53</f>
        <v>0</v>
      </c>
      <c r="Z53" s="9">
        <f>+'Cu1'!Z53</f>
        <v>0</v>
      </c>
      <c r="AA53" s="9">
        <f>+'Cu1'!AA53</f>
        <v>0</v>
      </c>
      <c r="AB53" s="7">
        <f>+'Cu1'!AB53</f>
        <v>0</v>
      </c>
      <c r="AC53" s="7">
        <f>+'Cu1'!AC53</f>
        <v>0</v>
      </c>
      <c r="AD53" s="7">
        <f>+'Cu1'!AD53</f>
        <v>0</v>
      </c>
      <c r="AE53" s="9">
        <f>+'Cu1'!AE53</f>
        <v>0</v>
      </c>
      <c r="AF53" s="9">
        <f>+'Cu1'!AF53</f>
        <v>0</v>
      </c>
      <c r="AG53" s="7">
        <f>+'Cu1'!AG53</f>
        <v>0</v>
      </c>
      <c r="AH53" s="7">
        <f>+'Cu1'!AH53</f>
        <v>0</v>
      </c>
      <c r="AI53" s="7">
        <f>+'Cu1'!AI53</f>
        <v>0</v>
      </c>
      <c r="AJ53" s="7">
        <f>+'Cu1'!AJ53</f>
        <v>0</v>
      </c>
      <c r="AK53" s="7">
        <f>+'Cu1'!AK53</f>
        <v>0</v>
      </c>
      <c r="AL53" s="7">
        <f>+'Cu1'!AL53</f>
        <v>0</v>
      </c>
      <c r="AM53" s="7">
        <f>+'Cu1'!AM53</f>
        <v>0</v>
      </c>
      <c r="AN53" s="7">
        <f>+'Cu1'!AN53</f>
        <v>0</v>
      </c>
      <c r="AO53" s="7">
        <f>+'Cu1'!AO53</f>
        <v>0</v>
      </c>
      <c r="AP53" s="7">
        <f>+'Cu1'!AP53</f>
        <v>0</v>
      </c>
      <c r="AQ53" s="7">
        <f>+'Cu1'!AQ53</f>
        <v>0</v>
      </c>
      <c r="AR53" s="7">
        <f>+'Cu1'!AR53</f>
        <v>0</v>
      </c>
      <c r="AS53" s="7">
        <f>+'Cu1'!AS53</f>
        <v>0</v>
      </c>
      <c r="AT53" s="7">
        <f>+'Cu1'!AT53</f>
        <v>0</v>
      </c>
      <c r="AU53" s="7">
        <f>+'Cu1'!AU53</f>
        <v>0</v>
      </c>
      <c r="AV53">
        <f>+'Cu1'!AV53</f>
        <v>0</v>
      </c>
      <c r="AW53">
        <f>+'Cu1'!AW53</f>
        <v>0</v>
      </c>
      <c r="AX53">
        <f>+'Cu1'!AX53</f>
        <v>0</v>
      </c>
      <c r="AY53">
        <f>+'Cu1'!AY53</f>
        <v>0</v>
      </c>
      <c r="AZ53">
        <f>+'Cu1'!AZ53</f>
        <v>0</v>
      </c>
      <c r="BA53">
        <f>+'Cu1'!BA53</f>
        <v>0</v>
      </c>
      <c r="BB53">
        <f>+'Cu1'!BB53</f>
        <v>0</v>
      </c>
      <c r="BC53">
        <f>+'Cu1'!BC53</f>
        <v>0</v>
      </c>
      <c r="BD53">
        <f>+'Cu1'!BD53</f>
        <v>0</v>
      </c>
      <c r="BE53">
        <f>+'Cu1'!BE53</f>
        <v>0</v>
      </c>
      <c r="BF53">
        <f>+'Cu1'!BF53</f>
        <v>0</v>
      </c>
      <c r="BG53">
        <f>+'Cu1'!BG53</f>
        <v>0</v>
      </c>
    </row>
    <row r="54" spans="1:71" hidden="1">
      <c r="A54" s="34">
        <f>+'Cu1'!A54</f>
        <v>4</v>
      </c>
      <c r="B54" s="34">
        <f>+'Cu1'!B54</f>
        <v>140</v>
      </c>
      <c r="C54" s="10" t="str">
        <f>+'Cu1'!C54</f>
        <v>PREPARACIÓ DEL SÒL</v>
      </c>
      <c r="D54" s="10" t="str">
        <f>+'Cu1'!D54</f>
        <v>Alçat</v>
      </c>
      <c r="E54" s="11">
        <f>+'Cu1'!E54</f>
        <v>2500</v>
      </c>
      <c r="F54" s="12">
        <f>+'Cu1'!F54</f>
        <v>0</v>
      </c>
      <c r="G54" s="12">
        <f>+'Cu1'!G54</f>
        <v>0</v>
      </c>
      <c r="H54" s="12">
        <f>+'Cu1'!H54</f>
        <v>0</v>
      </c>
      <c r="I54" s="12">
        <f>+'Cu1'!I54</f>
        <v>0</v>
      </c>
      <c r="J54" s="12">
        <f>+'Cu1'!J54</f>
        <v>0</v>
      </c>
      <c r="K54" s="12">
        <f>+'Cu1'!K54</f>
        <v>0</v>
      </c>
      <c r="L54" s="12">
        <f>+'Cu1'!L54</f>
        <v>0</v>
      </c>
      <c r="M54" s="12">
        <f>+'Cu1'!M54</f>
        <v>0</v>
      </c>
      <c r="N54" s="12">
        <f>+'Cu1'!N54</f>
        <v>0</v>
      </c>
      <c r="O54" s="12">
        <f>+'Cu1'!O54</f>
        <v>0</v>
      </c>
      <c r="P54" s="18">
        <f>+'Cu1'!P54</f>
        <v>0</v>
      </c>
      <c r="Q54" s="12">
        <f>+'Cu1'!Q54</f>
        <v>0</v>
      </c>
      <c r="R54" s="10">
        <f>+'Cu1'!R54</f>
        <v>0</v>
      </c>
      <c r="S54" s="10">
        <f>+'Cu1'!S54</f>
        <v>0</v>
      </c>
      <c r="T54" s="10">
        <f>+'Cu1'!T54</f>
        <v>0</v>
      </c>
      <c r="U54" s="10">
        <f>+'Cu1'!U54</f>
        <v>0</v>
      </c>
      <c r="V54" s="10">
        <f>+'Cu1'!V54</f>
        <v>0</v>
      </c>
      <c r="W54" s="10">
        <f>+'Cu1'!W54</f>
        <v>0</v>
      </c>
      <c r="X54" s="10">
        <f>+'Cu1'!X54</f>
        <v>0</v>
      </c>
      <c r="Y54" s="10">
        <f>+'Cu1'!Y54</f>
        <v>0</v>
      </c>
      <c r="Z54" s="12">
        <f>+'Cu1'!Z54</f>
        <v>0</v>
      </c>
      <c r="AA54" s="12">
        <f>+'Cu1'!AA54</f>
        <v>0</v>
      </c>
      <c r="AB54" s="10">
        <f>+'Cu1'!AB54</f>
        <v>0</v>
      </c>
      <c r="AC54" s="10">
        <f>+'Cu1'!AC54</f>
        <v>0</v>
      </c>
      <c r="AD54" s="10">
        <f>+'Cu1'!AD54</f>
        <v>0</v>
      </c>
      <c r="AE54" s="12">
        <f>+'Cu1'!AE54</f>
        <v>0</v>
      </c>
      <c r="AF54" s="12">
        <f>+'Cu1'!AF54</f>
        <v>0</v>
      </c>
      <c r="AG54" s="10">
        <f>+'Cu1'!AG54</f>
        <v>0</v>
      </c>
      <c r="AH54" s="10">
        <f>+'Cu1'!AH54</f>
        <v>0</v>
      </c>
      <c r="AI54" s="10">
        <f>+'Cu1'!AI54</f>
        <v>0</v>
      </c>
      <c r="AJ54" s="10">
        <f>+'Cu1'!AJ54</f>
        <v>0</v>
      </c>
      <c r="AK54" s="10">
        <f>+'Cu1'!AK54</f>
        <v>0</v>
      </c>
      <c r="AL54" s="10">
        <f>+'Cu1'!AL54</f>
        <v>0</v>
      </c>
      <c r="AM54" s="10">
        <f>+'Cu1'!AM54</f>
        <v>0</v>
      </c>
      <c r="AN54" s="10">
        <f>+'Cu1'!AN54</f>
        <v>0</v>
      </c>
      <c r="AO54" s="10">
        <f>+'Cu1'!AO54</f>
        <v>0</v>
      </c>
      <c r="AP54" s="10">
        <f>+'Cu1'!AP54</f>
        <v>0</v>
      </c>
      <c r="AQ54" s="10">
        <f>+'Cu1'!AQ54</f>
        <v>0</v>
      </c>
      <c r="AR54" s="10">
        <f>+'Cu1'!AR54</f>
        <v>0</v>
      </c>
      <c r="AS54" s="10">
        <f>+'Cu1'!AS54</f>
        <v>0</v>
      </c>
      <c r="AT54" s="10">
        <f>+'Cu1'!AT54</f>
        <v>0</v>
      </c>
      <c r="AU54" s="10">
        <f>+'Cu1'!AU54</f>
        <v>0</v>
      </c>
      <c r="AV54">
        <f>+'Cu1'!AV54</f>
        <v>0</v>
      </c>
      <c r="AW54">
        <f>+'Cu1'!AW54</f>
        <v>0</v>
      </c>
      <c r="AX54">
        <f>+'Cu1'!AX54</f>
        <v>0</v>
      </c>
      <c r="AY54">
        <f>+'Cu1'!AY54</f>
        <v>0</v>
      </c>
      <c r="AZ54">
        <f>+'Cu1'!AZ54</f>
        <v>0</v>
      </c>
      <c r="BA54">
        <f>+'Cu1'!BA54</f>
        <v>0</v>
      </c>
      <c r="BB54">
        <f>+'Cu1'!BB54</f>
        <v>0</v>
      </c>
      <c r="BC54">
        <f>+'Cu1'!BC54</f>
        <v>0</v>
      </c>
      <c r="BD54">
        <f>+'Cu1'!BD54</f>
        <v>0</v>
      </c>
      <c r="BE54">
        <f>+'Cu1'!BE54</f>
        <v>0</v>
      </c>
      <c r="BF54">
        <f>+'Cu1'!BF54</f>
        <v>0</v>
      </c>
      <c r="BG54">
        <f>+'Cu1'!BG54</f>
        <v>0</v>
      </c>
    </row>
    <row r="55" spans="1:71" hidden="1">
      <c r="A55" s="33">
        <f>+'Cu1'!A55</f>
        <v>5</v>
      </c>
      <c r="B55" s="33">
        <f>+'Cu1'!B55</f>
        <v>150</v>
      </c>
      <c r="C55" s="7" t="str">
        <f>+'Cu1'!C55</f>
        <v>PREPARACIÓ DEL SÒL</v>
      </c>
      <c r="D55" s="7" t="str">
        <f>+'Cu1'!D55</f>
        <v>Estripat</v>
      </c>
      <c r="E55" s="8">
        <f>+'Cu1'!E55</f>
        <v>2500</v>
      </c>
      <c r="F55" s="9">
        <f>+'Cu1'!F55</f>
        <v>0</v>
      </c>
      <c r="G55" s="9">
        <f>+'Cu1'!G55</f>
        <v>0.75</v>
      </c>
      <c r="H55" s="9">
        <f>+'Cu1'!H55</f>
        <v>0</v>
      </c>
      <c r="I55" s="9">
        <f>+'Cu1'!I55</f>
        <v>0</v>
      </c>
      <c r="J55" s="9">
        <f>+'Cu1'!J55</f>
        <v>0</v>
      </c>
      <c r="K55" s="9">
        <f>+'Cu1'!K55</f>
        <v>0</v>
      </c>
      <c r="L55" s="9">
        <f>+'Cu1'!L55</f>
        <v>0</v>
      </c>
      <c r="M55" s="9">
        <f>+'Cu1'!M55</f>
        <v>0.75</v>
      </c>
      <c r="N55" s="9">
        <f>+'Cu1'!N55</f>
        <v>0</v>
      </c>
      <c r="O55" s="9">
        <f>+'Cu1'!O55</f>
        <v>0</v>
      </c>
      <c r="P55" s="19">
        <f>+'Cu1'!P55</f>
        <v>0</v>
      </c>
      <c r="Q55" s="9">
        <f>+'Cu1'!Q55</f>
        <v>0</v>
      </c>
      <c r="R55" s="7">
        <f>+'Cu1'!R55</f>
        <v>0</v>
      </c>
      <c r="S55" s="7">
        <f>+'Cu1'!S55</f>
        <v>0</v>
      </c>
      <c r="T55" s="7">
        <f>+'Cu1'!T55</f>
        <v>0</v>
      </c>
      <c r="U55" s="7">
        <f>+'Cu1'!U55</f>
        <v>0</v>
      </c>
      <c r="V55" s="7">
        <f>+'Cu1'!V55</f>
        <v>0</v>
      </c>
      <c r="W55" s="7">
        <f>+'Cu1'!W55</f>
        <v>0</v>
      </c>
      <c r="X55" s="7">
        <f>+'Cu1'!X55</f>
        <v>0</v>
      </c>
      <c r="Y55" s="7">
        <f>+'Cu1'!Y55</f>
        <v>0</v>
      </c>
      <c r="Z55" s="9">
        <f>+'Cu1'!Z55</f>
        <v>0</v>
      </c>
      <c r="AA55" s="9">
        <f>+'Cu1'!AA55</f>
        <v>0</v>
      </c>
      <c r="AB55" s="7">
        <f>+'Cu1'!AB55</f>
        <v>0</v>
      </c>
      <c r="AC55" s="7">
        <f>+'Cu1'!AC55</f>
        <v>0</v>
      </c>
      <c r="AD55" s="7">
        <f>+'Cu1'!AD55</f>
        <v>0</v>
      </c>
      <c r="AE55" s="9">
        <f>+'Cu1'!AE55</f>
        <v>0</v>
      </c>
      <c r="AF55" s="9">
        <f>+'Cu1'!AF55</f>
        <v>0</v>
      </c>
      <c r="AG55" s="7">
        <f>+'Cu1'!AG55</f>
        <v>0</v>
      </c>
      <c r="AH55" s="7">
        <f>+'Cu1'!AH55</f>
        <v>0</v>
      </c>
      <c r="AI55" s="7">
        <f>+'Cu1'!AI55</f>
        <v>0</v>
      </c>
      <c r="AJ55" s="7">
        <f>+'Cu1'!AJ55</f>
        <v>0</v>
      </c>
      <c r="AK55" s="7">
        <f>+'Cu1'!AK55</f>
        <v>0</v>
      </c>
      <c r="AL55" s="7">
        <f>+'Cu1'!AL55</f>
        <v>0</v>
      </c>
      <c r="AM55" s="7">
        <f>+'Cu1'!AM55</f>
        <v>0</v>
      </c>
      <c r="AN55" s="7">
        <f>+'Cu1'!AN55</f>
        <v>0</v>
      </c>
      <c r="AO55" s="7">
        <f>+'Cu1'!AO55</f>
        <v>0</v>
      </c>
      <c r="AP55" s="7">
        <f>+'Cu1'!AP55</f>
        <v>0</v>
      </c>
      <c r="AQ55" s="7">
        <f>+'Cu1'!AQ55</f>
        <v>0</v>
      </c>
      <c r="AR55" s="7">
        <f>+'Cu1'!AR55</f>
        <v>0</v>
      </c>
      <c r="AS55" s="7">
        <f>+'Cu1'!AS55</f>
        <v>0</v>
      </c>
      <c r="AT55" s="7">
        <f>+'Cu1'!AT55</f>
        <v>0</v>
      </c>
      <c r="AU55" s="7">
        <f>+'Cu1'!AU55</f>
        <v>0</v>
      </c>
      <c r="AV55">
        <f>+'Cu1'!AV55</f>
        <v>0</v>
      </c>
      <c r="AW55">
        <f>+'Cu1'!AW55</f>
        <v>0</v>
      </c>
      <c r="AX55">
        <f>+'Cu1'!AX55</f>
        <v>0</v>
      </c>
      <c r="AY55">
        <f>+'Cu1'!AY55</f>
        <v>0</v>
      </c>
      <c r="AZ55">
        <f>+'Cu1'!AZ55</f>
        <v>0</v>
      </c>
      <c r="BA55">
        <f>+'Cu1'!BA55</f>
        <v>0</v>
      </c>
      <c r="BB55">
        <f>+'Cu1'!BB55</f>
        <v>0</v>
      </c>
      <c r="BC55">
        <f>+'Cu1'!BC55</f>
        <v>0</v>
      </c>
      <c r="BD55">
        <f>+'Cu1'!BD55</f>
        <v>0</v>
      </c>
      <c r="BE55">
        <f>+'Cu1'!BE55</f>
        <v>0</v>
      </c>
      <c r="BF55">
        <f>+'Cu1'!BF55</f>
        <v>0</v>
      </c>
      <c r="BG55">
        <f>+'Cu1'!BG55</f>
        <v>0</v>
      </c>
    </row>
    <row r="56" spans="1:71" hidden="1">
      <c r="A56" s="34">
        <f>+'Cu1'!A56</f>
        <v>6</v>
      </c>
      <c r="B56" s="34">
        <f>+'Cu1'!B56</f>
        <v>160</v>
      </c>
      <c r="C56" s="10" t="str">
        <f>+'Cu1'!C56</f>
        <v>PREPARACIÓ DEL SÒL</v>
      </c>
      <c r="D56" s="10" t="str">
        <f>+'Cu1'!D56</f>
        <v>Fresat</v>
      </c>
      <c r="E56" s="11">
        <f>+'Cu1'!E56</f>
        <v>2500</v>
      </c>
      <c r="F56" s="12">
        <f>+'Cu1'!F56</f>
        <v>0</v>
      </c>
      <c r="G56" s="12">
        <f>+'Cu1'!G56</f>
        <v>1.5</v>
      </c>
      <c r="H56" s="12">
        <f>+'Cu1'!H56</f>
        <v>0</v>
      </c>
      <c r="I56" s="12">
        <f>+'Cu1'!I56</f>
        <v>0</v>
      </c>
      <c r="J56" s="12">
        <f>+'Cu1'!J56</f>
        <v>0</v>
      </c>
      <c r="K56" s="12">
        <f>+'Cu1'!K56</f>
        <v>1.5</v>
      </c>
      <c r="L56" s="12">
        <f>+'Cu1'!L56</f>
        <v>0</v>
      </c>
      <c r="M56" s="12">
        <f>+'Cu1'!M56</f>
        <v>0</v>
      </c>
      <c r="N56" s="12">
        <f>+'Cu1'!N56</f>
        <v>0</v>
      </c>
      <c r="O56" s="12">
        <f>+'Cu1'!O56</f>
        <v>0</v>
      </c>
      <c r="P56" s="18">
        <f>+'Cu1'!P56</f>
        <v>0</v>
      </c>
      <c r="Q56" s="12">
        <f>+'Cu1'!Q56</f>
        <v>0</v>
      </c>
      <c r="R56" s="10">
        <f>+'Cu1'!R56</f>
        <v>0</v>
      </c>
      <c r="S56" s="10">
        <f>+'Cu1'!S56</f>
        <v>0</v>
      </c>
      <c r="T56" s="10">
        <f>+'Cu1'!T56</f>
        <v>0</v>
      </c>
      <c r="U56" s="10">
        <f>+'Cu1'!U56</f>
        <v>0</v>
      </c>
      <c r="V56" s="10">
        <f>+'Cu1'!V56</f>
        <v>0</v>
      </c>
      <c r="W56" s="10">
        <f>+'Cu1'!W56</f>
        <v>0</v>
      </c>
      <c r="X56" s="10">
        <f>+'Cu1'!X56</f>
        <v>0</v>
      </c>
      <c r="Y56" s="10">
        <f>+'Cu1'!Y56</f>
        <v>0</v>
      </c>
      <c r="Z56" s="12">
        <f>+'Cu1'!Z56</f>
        <v>0</v>
      </c>
      <c r="AA56" s="12">
        <f>+'Cu1'!AA56</f>
        <v>0</v>
      </c>
      <c r="AB56" s="10">
        <f>+'Cu1'!AB56</f>
        <v>0</v>
      </c>
      <c r="AC56" s="10">
        <f>+'Cu1'!AC56</f>
        <v>0</v>
      </c>
      <c r="AD56" s="10">
        <f>+'Cu1'!AD56</f>
        <v>0</v>
      </c>
      <c r="AE56" s="12">
        <f>+'Cu1'!AE56</f>
        <v>0</v>
      </c>
      <c r="AF56" s="12">
        <f>+'Cu1'!AF56</f>
        <v>0</v>
      </c>
      <c r="AG56" s="10">
        <f>+'Cu1'!AG56</f>
        <v>0</v>
      </c>
      <c r="AH56" s="10">
        <f>+'Cu1'!AH56</f>
        <v>0</v>
      </c>
      <c r="AI56" s="10">
        <f>+'Cu1'!AI56</f>
        <v>0</v>
      </c>
      <c r="AJ56" s="10">
        <f>+'Cu1'!AJ56</f>
        <v>0</v>
      </c>
      <c r="AK56" s="10">
        <f>+'Cu1'!AK56</f>
        <v>0</v>
      </c>
      <c r="AL56" s="10">
        <f>+'Cu1'!AL56</f>
        <v>0</v>
      </c>
      <c r="AM56" s="10">
        <f>+'Cu1'!AM56</f>
        <v>0</v>
      </c>
      <c r="AN56" s="10">
        <f>+'Cu1'!AN56</f>
        <v>0</v>
      </c>
      <c r="AO56" s="10">
        <f>+'Cu1'!AO56</f>
        <v>0</v>
      </c>
      <c r="AP56" s="10">
        <f>+'Cu1'!AP56</f>
        <v>0</v>
      </c>
      <c r="AQ56" s="10">
        <f>+'Cu1'!AQ56</f>
        <v>0</v>
      </c>
      <c r="AR56" s="10">
        <f>+'Cu1'!AR56</f>
        <v>0</v>
      </c>
      <c r="AS56" s="10">
        <f>+'Cu1'!AS56</f>
        <v>0</v>
      </c>
      <c r="AT56" s="10">
        <f>+'Cu1'!AT56</f>
        <v>0</v>
      </c>
      <c r="AU56" s="10">
        <f>+'Cu1'!AU56</f>
        <v>0</v>
      </c>
      <c r="AV56">
        <f>+'Cu1'!AV56</f>
        <v>0</v>
      </c>
      <c r="AW56">
        <f>+'Cu1'!AW56</f>
        <v>0</v>
      </c>
      <c r="AX56">
        <f>+'Cu1'!AX56</f>
        <v>0</v>
      </c>
      <c r="AY56">
        <f>+'Cu1'!AY56</f>
        <v>0</v>
      </c>
      <c r="AZ56">
        <f>+'Cu1'!AZ56</f>
        <v>0</v>
      </c>
      <c r="BA56">
        <f>+'Cu1'!BA56</f>
        <v>0</v>
      </c>
      <c r="BB56">
        <f>+'Cu1'!BB56</f>
        <v>0</v>
      </c>
      <c r="BC56">
        <f>+'Cu1'!BC56</f>
        <v>0</v>
      </c>
      <c r="BD56">
        <f>+'Cu1'!BD56</f>
        <v>0</v>
      </c>
      <c r="BE56">
        <f>+'Cu1'!BE56</f>
        <v>0</v>
      </c>
      <c r="BF56">
        <f>+'Cu1'!BF56</f>
        <v>0</v>
      </c>
      <c r="BG56">
        <f>+'Cu1'!BG56</f>
        <v>0</v>
      </c>
    </row>
    <row r="57" spans="1:71" hidden="1">
      <c r="A57" s="33">
        <f>+'Cu1'!A57</f>
        <v>7</v>
      </c>
      <c r="B57" s="33">
        <f>+'Cu1'!B57</f>
        <v>210</v>
      </c>
      <c r="C57" s="7" t="str">
        <f>+'Cu1'!C57</f>
        <v>ADOBAT</v>
      </c>
      <c r="D57" s="7" t="str">
        <f>+'Cu1'!D57</f>
        <v>Aplicació de compost (36 t/ha)</v>
      </c>
      <c r="E57" s="8">
        <f>+'Cu1'!E57</f>
        <v>2500</v>
      </c>
      <c r="F57" s="9">
        <f>+'Cu1'!F57</f>
        <v>0</v>
      </c>
      <c r="G57" s="9">
        <f>+'Cu1'!G57</f>
        <v>1.5</v>
      </c>
      <c r="H57" s="9">
        <f>+'Cu1'!H57</f>
        <v>0</v>
      </c>
      <c r="I57" s="9">
        <f>+'Cu1'!I57</f>
        <v>0</v>
      </c>
      <c r="J57" s="9">
        <f>+'Cu1'!J57</f>
        <v>0</v>
      </c>
      <c r="K57" s="9">
        <f>+'Cu1'!K57</f>
        <v>0</v>
      </c>
      <c r="L57" s="9">
        <f>+'Cu1'!L57</f>
        <v>0</v>
      </c>
      <c r="M57" s="9">
        <f>+'Cu1'!M57</f>
        <v>0</v>
      </c>
      <c r="N57" s="9">
        <f>+'Cu1'!N57</f>
        <v>1.5</v>
      </c>
      <c r="O57" s="9">
        <f>+'Cu1'!O57</f>
        <v>1.5</v>
      </c>
      <c r="P57" s="19">
        <f>+'Cu1'!P57</f>
        <v>9000</v>
      </c>
      <c r="Q57" s="9">
        <f>+'Cu1'!Q57</f>
        <v>0</v>
      </c>
      <c r="R57" s="7">
        <f>+'Cu1'!R57</f>
        <v>0</v>
      </c>
      <c r="S57" s="7">
        <f>+'Cu1'!S57</f>
        <v>0</v>
      </c>
      <c r="T57" s="7">
        <f>+'Cu1'!T57</f>
        <v>0</v>
      </c>
      <c r="U57" s="7">
        <f>+'Cu1'!U57</f>
        <v>0</v>
      </c>
      <c r="V57" s="7">
        <f>+'Cu1'!V57</f>
        <v>0</v>
      </c>
      <c r="W57" s="7">
        <f>+'Cu1'!W57</f>
        <v>0</v>
      </c>
      <c r="X57" s="7">
        <f>+'Cu1'!X57</f>
        <v>0</v>
      </c>
      <c r="Y57" s="7">
        <f>+'Cu1'!Y57</f>
        <v>0</v>
      </c>
      <c r="Z57" s="9">
        <f>+'Cu1'!Z57</f>
        <v>0</v>
      </c>
      <c r="AA57" s="9">
        <f>+'Cu1'!AA57</f>
        <v>0</v>
      </c>
      <c r="AB57" s="7">
        <f>+'Cu1'!AB57</f>
        <v>0</v>
      </c>
      <c r="AC57" s="7">
        <f>+'Cu1'!AC57</f>
        <v>0</v>
      </c>
      <c r="AD57" s="7">
        <f>+'Cu1'!AD57</f>
        <v>0</v>
      </c>
      <c r="AE57" s="9">
        <f>+'Cu1'!AE57</f>
        <v>0</v>
      </c>
      <c r="AF57" s="9">
        <f>+'Cu1'!AF57</f>
        <v>0</v>
      </c>
      <c r="AG57" s="7">
        <f>+'Cu1'!AG57</f>
        <v>0</v>
      </c>
      <c r="AH57" s="7">
        <f>+'Cu1'!AH57</f>
        <v>0</v>
      </c>
      <c r="AI57" s="7">
        <f>+'Cu1'!AI57</f>
        <v>0</v>
      </c>
      <c r="AJ57" s="7">
        <f>+'Cu1'!AJ57</f>
        <v>0</v>
      </c>
      <c r="AK57" s="7">
        <f>+'Cu1'!AK57</f>
        <v>0</v>
      </c>
      <c r="AL57" s="7">
        <f>+'Cu1'!AL57</f>
        <v>0</v>
      </c>
      <c r="AM57" s="7">
        <f>+'Cu1'!AM57</f>
        <v>0</v>
      </c>
      <c r="AN57" s="7">
        <f>+'Cu1'!AN57</f>
        <v>0</v>
      </c>
      <c r="AO57" s="7">
        <f>+'Cu1'!AO57</f>
        <v>0</v>
      </c>
      <c r="AP57" s="7">
        <f>+'Cu1'!AP57</f>
        <v>0</v>
      </c>
      <c r="AQ57" s="7">
        <f>+'Cu1'!AQ57</f>
        <v>0</v>
      </c>
      <c r="AR57" s="7">
        <f>+'Cu1'!AR57</f>
        <v>0</v>
      </c>
      <c r="AS57" s="7">
        <f>+'Cu1'!AS57</f>
        <v>0</v>
      </c>
      <c r="AT57" s="7">
        <f>+'Cu1'!AT57</f>
        <v>0</v>
      </c>
      <c r="AU57" s="7">
        <f>+'Cu1'!AU57</f>
        <v>0</v>
      </c>
      <c r="AV57">
        <f>+'Cu1'!AV57</f>
        <v>0</v>
      </c>
      <c r="AW57">
        <f>+'Cu1'!AW57</f>
        <v>0</v>
      </c>
      <c r="AX57">
        <f>+'Cu1'!AX57</f>
        <v>0</v>
      </c>
      <c r="AY57">
        <f>+'Cu1'!AY57</f>
        <v>0</v>
      </c>
      <c r="AZ57">
        <f>+'Cu1'!AZ57</f>
        <v>0</v>
      </c>
      <c r="BA57">
        <f>+'Cu1'!BA57</f>
        <v>0</v>
      </c>
      <c r="BB57">
        <f>+'Cu1'!BB57</f>
        <v>0</v>
      </c>
      <c r="BC57">
        <f>+'Cu1'!BC57</f>
        <v>0</v>
      </c>
      <c r="BD57">
        <f>+'Cu1'!BD57</f>
        <v>0</v>
      </c>
      <c r="BE57">
        <f>+'Cu1'!BE57</f>
        <v>0</v>
      </c>
      <c r="BF57">
        <f>+'Cu1'!BF57</f>
        <v>0</v>
      </c>
      <c r="BG57">
        <f>+'Cu1'!BG57</f>
        <v>0</v>
      </c>
    </row>
    <row r="58" spans="1:71" hidden="1">
      <c r="A58" s="36">
        <f>+'Cu1'!A58</f>
        <v>8</v>
      </c>
      <c r="B58" s="36">
        <f>+'Cu1'!B58</f>
        <v>220</v>
      </c>
      <c r="C58" s="29" t="str">
        <f>+'Cu1'!C58</f>
        <v>ADOBAT</v>
      </c>
      <c r="D58" s="29" t="str">
        <f>+'Cu1'!D58</f>
        <v>Aplicació de compost (60 t/ha)</v>
      </c>
      <c r="E58" s="37">
        <f>+'Cu1'!E58</f>
        <v>2500</v>
      </c>
      <c r="F58" s="28">
        <f>+'Cu1'!F58</f>
        <v>0</v>
      </c>
      <c r="G58" s="28">
        <f>+'Cu1'!G58</f>
        <v>2.5</v>
      </c>
      <c r="H58" s="28">
        <f>+'Cu1'!H58</f>
        <v>0</v>
      </c>
      <c r="I58" s="28">
        <f>+'Cu1'!I58</f>
        <v>0</v>
      </c>
      <c r="J58" s="28">
        <f>+'Cu1'!J58</f>
        <v>0</v>
      </c>
      <c r="K58" s="28">
        <f>+'Cu1'!K58</f>
        <v>0</v>
      </c>
      <c r="L58" s="28">
        <f>+'Cu1'!L58</f>
        <v>0</v>
      </c>
      <c r="M58" s="28">
        <f>+'Cu1'!M58</f>
        <v>0</v>
      </c>
      <c r="N58" s="28">
        <f>+'Cu1'!N58</f>
        <v>2.5</v>
      </c>
      <c r="O58" s="28">
        <f>+'Cu1'!O58</f>
        <v>2.5</v>
      </c>
      <c r="P58" s="30">
        <f>+'Cu1'!P58</f>
        <v>15000</v>
      </c>
      <c r="Q58" s="28">
        <f>+'Cu1'!Q58</f>
        <v>0</v>
      </c>
      <c r="R58" s="29">
        <f>+'Cu1'!R58</f>
        <v>0</v>
      </c>
      <c r="S58" s="29">
        <f>+'Cu1'!S58</f>
        <v>0</v>
      </c>
      <c r="T58" s="29">
        <f>+'Cu1'!T58</f>
        <v>0</v>
      </c>
      <c r="U58" s="29">
        <f>+'Cu1'!U58</f>
        <v>0</v>
      </c>
      <c r="V58" s="29">
        <f>+'Cu1'!V58</f>
        <v>0</v>
      </c>
      <c r="W58" s="29">
        <f>+'Cu1'!W58</f>
        <v>0</v>
      </c>
      <c r="X58" s="29">
        <f>+'Cu1'!X58</f>
        <v>0</v>
      </c>
      <c r="Y58" s="29">
        <f>+'Cu1'!Y58</f>
        <v>0</v>
      </c>
      <c r="Z58" s="28">
        <f>+'Cu1'!Z58</f>
        <v>0</v>
      </c>
      <c r="AA58" s="28">
        <f>+'Cu1'!AA58</f>
        <v>0</v>
      </c>
      <c r="AB58" s="29">
        <f>+'Cu1'!AB58</f>
        <v>0</v>
      </c>
      <c r="AC58" s="29">
        <f>+'Cu1'!AC58</f>
        <v>0</v>
      </c>
      <c r="AD58" s="29">
        <f>+'Cu1'!AD58</f>
        <v>0</v>
      </c>
      <c r="AE58" s="28">
        <f>+'Cu1'!AE58</f>
        <v>0</v>
      </c>
      <c r="AF58" s="28">
        <f>+'Cu1'!AF58</f>
        <v>0</v>
      </c>
      <c r="AG58" s="29">
        <f>+'Cu1'!AG58</f>
        <v>0</v>
      </c>
      <c r="AH58" s="29">
        <f>+'Cu1'!AH58</f>
        <v>0</v>
      </c>
      <c r="AI58" s="29">
        <f>+'Cu1'!AI58</f>
        <v>0</v>
      </c>
      <c r="AJ58" s="29">
        <f>+'Cu1'!AJ58</f>
        <v>0</v>
      </c>
      <c r="AK58" s="29">
        <f>+'Cu1'!AK58</f>
        <v>0</v>
      </c>
      <c r="AL58" s="29">
        <f>+'Cu1'!AL58</f>
        <v>0</v>
      </c>
      <c r="AM58" s="29">
        <f>+'Cu1'!AM58</f>
        <v>0</v>
      </c>
      <c r="AN58" s="29">
        <f>+'Cu1'!AN58</f>
        <v>0</v>
      </c>
      <c r="AO58" s="29">
        <f>+'Cu1'!AO58</f>
        <v>0</v>
      </c>
      <c r="AP58" s="29">
        <f>+'Cu1'!AP58</f>
        <v>0</v>
      </c>
      <c r="AQ58" s="29">
        <f>+'Cu1'!AQ58</f>
        <v>0</v>
      </c>
      <c r="AR58" s="29">
        <f>+'Cu1'!AR58</f>
        <v>0</v>
      </c>
      <c r="AS58" s="29">
        <f>+'Cu1'!AS58</f>
        <v>0</v>
      </c>
      <c r="AT58" s="29">
        <f>+'Cu1'!AT58</f>
        <v>0</v>
      </c>
      <c r="AU58" s="29">
        <f>+'Cu1'!AU58</f>
        <v>0</v>
      </c>
      <c r="AV58">
        <f>+'Cu1'!AV58</f>
        <v>0</v>
      </c>
      <c r="AW58">
        <f>+'Cu1'!AW58</f>
        <v>0</v>
      </c>
      <c r="AX58">
        <f>+'Cu1'!AX58</f>
        <v>0</v>
      </c>
      <c r="AY58">
        <f>+'Cu1'!AY58</f>
        <v>0</v>
      </c>
      <c r="AZ58">
        <f>+'Cu1'!AZ58</f>
        <v>0</v>
      </c>
      <c r="BA58">
        <f>+'Cu1'!BA58</f>
        <v>0</v>
      </c>
      <c r="BB58">
        <f>+'Cu1'!BB58</f>
        <v>0</v>
      </c>
      <c r="BC58">
        <f>+'Cu1'!BC58</f>
        <v>0</v>
      </c>
      <c r="BD58">
        <f>+'Cu1'!BD58</f>
        <v>0</v>
      </c>
      <c r="BE58">
        <f>+'Cu1'!BE58</f>
        <v>0</v>
      </c>
      <c r="BF58">
        <f>+'Cu1'!BF58</f>
        <v>0</v>
      </c>
      <c r="BG58">
        <f>+'Cu1'!BG58</f>
        <v>0</v>
      </c>
    </row>
    <row r="59" spans="1:71" hidden="1">
      <c r="A59" s="35">
        <f>+'Cu1'!A59</f>
        <v>9</v>
      </c>
      <c r="B59" s="35">
        <f>+'Cu1'!B59</f>
        <v>230</v>
      </c>
      <c r="C59" s="23" t="str">
        <f>+'Cu1'!C59</f>
        <v>ADOBAT</v>
      </c>
      <c r="D59" s="23" t="str">
        <f>+'Cu1'!D59</f>
        <v>Aplicació d'adob orgànic</v>
      </c>
      <c r="E59" s="21">
        <f>+'Cu1'!E59</f>
        <v>2500</v>
      </c>
      <c r="F59" s="22">
        <f>+'Cu1'!F59</f>
        <v>0</v>
      </c>
      <c r="G59" s="22">
        <f>+'Cu1'!G59</f>
        <v>0</v>
      </c>
      <c r="H59" s="22">
        <f>+'Cu1'!H59</f>
        <v>0</v>
      </c>
      <c r="I59" s="22">
        <f>+'Cu1'!I59</f>
        <v>0</v>
      </c>
      <c r="J59" s="22">
        <f>+'Cu1'!J59</f>
        <v>0</v>
      </c>
      <c r="K59" s="22">
        <f>+'Cu1'!K59</f>
        <v>0</v>
      </c>
      <c r="L59" s="22">
        <f>+'Cu1'!L59</f>
        <v>0</v>
      </c>
      <c r="M59" s="22">
        <f>+'Cu1'!M59</f>
        <v>0</v>
      </c>
      <c r="N59" s="22">
        <f>+'Cu1'!N59</f>
        <v>0</v>
      </c>
      <c r="O59" s="22">
        <f>+'Cu1'!O59</f>
        <v>0</v>
      </c>
      <c r="P59" s="24">
        <f>+'Cu1'!P59</f>
        <v>0</v>
      </c>
      <c r="Q59" s="22">
        <f>+'Cu1'!Q59</f>
        <v>0</v>
      </c>
      <c r="R59" s="23">
        <f>+'Cu1'!R59</f>
        <v>0</v>
      </c>
      <c r="S59" s="23">
        <f>+'Cu1'!S59</f>
        <v>0</v>
      </c>
      <c r="T59" s="23">
        <f>+'Cu1'!T59</f>
        <v>0</v>
      </c>
      <c r="U59" s="23">
        <f>+'Cu1'!U59</f>
        <v>0</v>
      </c>
      <c r="V59" s="23">
        <f>+'Cu1'!V59</f>
        <v>0</v>
      </c>
      <c r="W59" s="23">
        <f>+'Cu1'!W59</f>
        <v>0</v>
      </c>
      <c r="X59" s="23">
        <f>+'Cu1'!X59</f>
        <v>0</v>
      </c>
      <c r="Y59" s="23">
        <f>+'Cu1'!Y59</f>
        <v>0</v>
      </c>
      <c r="Z59" s="22">
        <f>+'Cu1'!Z59</f>
        <v>0</v>
      </c>
      <c r="AA59" s="22">
        <f>+'Cu1'!AA59</f>
        <v>0</v>
      </c>
      <c r="AB59" s="23">
        <f>+'Cu1'!AB59</f>
        <v>0</v>
      </c>
      <c r="AC59" s="23">
        <f>+'Cu1'!AC59</f>
        <v>0</v>
      </c>
      <c r="AD59" s="23">
        <f>+'Cu1'!AD59</f>
        <v>0</v>
      </c>
      <c r="AE59" s="22">
        <f>+'Cu1'!AE59</f>
        <v>0</v>
      </c>
      <c r="AF59" s="22">
        <f>+'Cu1'!AF59</f>
        <v>0</v>
      </c>
      <c r="AG59" s="23">
        <f>+'Cu1'!AG59</f>
        <v>0</v>
      </c>
      <c r="AH59" s="23">
        <f>+'Cu1'!AH59</f>
        <v>0</v>
      </c>
      <c r="AI59" s="23">
        <f>+'Cu1'!AI59</f>
        <v>0</v>
      </c>
      <c r="AJ59" s="23">
        <f>+'Cu1'!AJ59</f>
        <v>0</v>
      </c>
      <c r="AK59" s="23">
        <f>+'Cu1'!AK59</f>
        <v>0</v>
      </c>
      <c r="AL59" s="23">
        <f>+'Cu1'!AL59</f>
        <v>0</v>
      </c>
      <c r="AM59" s="23">
        <f>+'Cu1'!AM59</f>
        <v>0</v>
      </c>
      <c r="AN59" s="23">
        <f>+'Cu1'!AN59</f>
        <v>0</v>
      </c>
      <c r="AO59" s="23">
        <f>+'Cu1'!AO59</f>
        <v>0</v>
      </c>
      <c r="AP59" s="23">
        <f>+'Cu1'!AP59</f>
        <v>0</v>
      </c>
      <c r="AQ59" s="23">
        <f>+'Cu1'!AQ59</f>
        <v>0</v>
      </c>
      <c r="AR59" s="23">
        <f>+'Cu1'!AR59</f>
        <v>0</v>
      </c>
      <c r="AS59" s="23">
        <f>+'Cu1'!AS59</f>
        <v>0</v>
      </c>
      <c r="AT59" s="23">
        <f>+'Cu1'!AT59</f>
        <v>0</v>
      </c>
      <c r="AU59" s="23">
        <f>+'Cu1'!AU59</f>
        <v>0</v>
      </c>
      <c r="AV59">
        <f>+'Cu1'!AV59</f>
        <v>0</v>
      </c>
      <c r="AW59">
        <f>+'Cu1'!AW59</f>
        <v>0</v>
      </c>
      <c r="AX59">
        <f>+'Cu1'!AX59</f>
        <v>0</v>
      </c>
      <c r="AY59">
        <f>+'Cu1'!AY59</f>
        <v>0</v>
      </c>
      <c r="AZ59">
        <f>+'Cu1'!AZ59</f>
        <v>0</v>
      </c>
      <c r="BA59">
        <f>+'Cu1'!BA59</f>
        <v>0</v>
      </c>
      <c r="BB59">
        <f>+'Cu1'!BB59</f>
        <v>0</v>
      </c>
      <c r="BC59">
        <f>+'Cu1'!BC59</f>
        <v>0</v>
      </c>
      <c r="BD59">
        <f>+'Cu1'!BD59</f>
        <v>0</v>
      </c>
      <c r="BE59">
        <f>+'Cu1'!BE59</f>
        <v>0</v>
      </c>
      <c r="BF59">
        <f>+'Cu1'!BF59</f>
        <v>0</v>
      </c>
      <c r="BG59">
        <f>+'Cu1'!BG59</f>
        <v>0</v>
      </c>
    </row>
    <row r="60" spans="1:71" hidden="1">
      <c r="A60" s="36">
        <f>+'Cu1'!A60</f>
        <v>10</v>
      </c>
      <c r="B60" s="36">
        <f>+'Cu1'!B60</f>
        <v>240</v>
      </c>
      <c r="C60" s="29" t="str">
        <f>+'Cu1'!C60</f>
        <v>ADOBAT</v>
      </c>
      <c r="D60" s="29" t="str">
        <f>+'Cu1'!D60</f>
        <v>Aplicació potassi</v>
      </c>
      <c r="E60" s="37">
        <f>+'Cu1'!E60</f>
        <v>2500</v>
      </c>
      <c r="F60" s="28">
        <f>+'Cu1'!F60</f>
        <v>0</v>
      </c>
      <c r="G60" s="28">
        <f>+'Cu1'!G60</f>
        <v>0</v>
      </c>
      <c r="H60" s="28">
        <f>+'Cu1'!H60</f>
        <v>0</v>
      </c>
      <c r="I60" s="28">
        <f>+'Cu1'!I60</f>
        <v>0</v>
      </c>
      <c r="J60" s="28">
        <f>+'Cu1'!J60</f>
        <v>0</v>
      </c>
      <c r="K60" s="28">
        <f>+'Cu1'!K60</f>
        <v>0</v>
      </c>
      <c r="L60" s="28">
        <f>+'Cu1'!L60</f>
        <v>0</v>
      </c>
      <c r="M60" s="28">
        <f>+'Cu1'!M60</f>
        <v>0</v>
      </c>
      <c r="N60" s="28">
        <f>+'Cu1'!N60</f>
        <v>0</v>
      </c>
      <c r="O60" s="28">
        <f>+'Cu1'!O60</f>
        <v>0</v>
      </c>
      <c r="P60" s="30">
        <f>+'Cu1'!P60</f>
        <v>0</v>
      </c>
      <c r="Q60" s="28">
        <f>+'Cu1'!Q60</f>
        <v>0</v>
      </c>
      <c r="R60" s="29">
        <f>+'Cu1'!R60</f>
        <v>0</v>
      </c>
      <c r="S60" s="29">
        <f>+'Cu1'!S60</f>
        <v>0</v>
      </c>
      <c r="T60" s="29">
        <f>+'Cu1'!T60</f>
        <v>0</v>
      </c>
      <c r="U60" s="29">
        <f>+'Cu1'!U60</f>
        <v>0</v>
      </c>
      <c r="V60" s="29">
        <f>+'Cu1'!V60</f>
        <v>0</v>
      </c>
      <c r="W60" s="29">
        <f>+'Cu1'!W60</f>
        <v>0</v>
      </c>
      <c r="X60" s="29">
        <f>+'Cu1'!X60</f>
        <v>0</v>
      </c>
      <c r="Y60" s="29">
        <f>+'Cu1'!Y60</f>
        <v>0</v>
      </c>
      <c r="Z60" s="28">
        <f>+'Cu1'!Z60</f>
        <v>0</v>
      </c>
      <c r="AA60" s="28">
        <f>+'Cu1'!AA60</f>
        <v>0</v>
      </c>
      <c r="AB60" s="29">
        <f>+'Cu1'!AB60</f>
        <v>0</v>
      </c>
      <c r="AC60" s="29">
        <f>+'Cu1'!AC60</f>
        <v>0</v>
      </c>
      <c r="AD60" s="29">
        <f>+'Cu1'!AD60</f>
        <v>0</v>
      </c>
      <c r="AE60" s="28">
        <f>+'Cu1'!AE60</f>
        <v>0</v>
      </c>
      <c r="AF60" s="28">
        <f>+'Cu1'!AF60</f>
        <v>0</v>
      </c>
      <c r="AG60" s="29">
        <f>+'Cu1'!AG60</f>
        <v>0</v>
      </c>
      <c r="AH60" s="29">
        <f>+'Cu1'!AH60</f>
        <v>0</v>
      </c>
      <c r="AI60" s="29">
        <f>+'Cu1'!AI60</f>
        <v>0</v>
      </c>
      <c r="AJ60" s="29">
        <f>+'Cu1'!AJ60</f>
        <v>0</v>
      </c>
      <c r="AK60" s="29">
        <f>+'Cu1'!AK60</f>
        <v>0</v>
      </c>
      <c r="AL60" s="29">
        <f>+'Cu1'!AL60</f>
        <v>0</v>
      </c>
      <c r="AM60" s="29">
        <f>+'Cu1'!AM60</f>
        <v>0</v>
      </c>
      <c r="AN60" s="29">
        <f>+'Cu1'!AN60</f>
        <v>0</v>
      </c>
      <c r="AO60" s="29">
        <f>+'Cu1'!AO60</f>
        <v>0</v>
      </c>
      <c r="AP60" s="29">
        <f>+'Cu1'!AP60</f>
        <v>0</v>
      </c>
      <c r="AQ60" s="29">
        <f>+'Cu1'!AQ60</f>
        <v>0</v>
      </c>
      <c r="AR60" s="29">
        <f>+'Cu1'!AR60</f>
        <v>0</v>
      </c>
      <c r="AS60" s="29">
        <f>+'Cu1'!AS60</f>
        <v>0</v>
      </c>
      <c r="AT60" s="29">
        <f>+'Cu1'!AT60</f>
        <v>0</v>
      </c>
      <c r="AU60" s="29">
        <f>+'Cu1'!AU60</f>
        <v>0</v>
      </c>
      <c r="AV60">
        <f>+'Cu1'!AV60</f>
        <v>0</v>
      </c>
      <c r="AW60">
        <f>+'Cu1'!AW60</f>
        <v>0</v>
      </c>
      <c r="AX60">
        <f>+'Cu1'!AX60</f>
        <v>0</v>
      </c>
      <c r="AY60">
        <f>+'Cu1'!AY60</f>
        <v>0</v>
      </c>
      <c r="AZ60">
        <f>+'Cu1'!AZ60</f>
        <v>0</v>
      </c>
      <c r="BA60">
        <f>+'Cu1'!BA60</f>
        <v>0</v>
      </c>
      <c r="BB60">
        <f>+'Cu1'!BB60</f>
        <v>0</v>
      </c>
      <c r="BC60">
        <f>+'Cu1'!BC60</f>
        <v>0</v>
      </c>
      <c r="BD60">
        <f>+'Cu1'!BD60</f>
        <v>0</v>
      </c>
      <c r="BE60">
        <f>+'Cu1'!BE60</f>
        <v>0</v>
      </c>
      <c r="BF60">
        <f>+'Cu1'!BF60</f>
        <v>0</v>
      </c>
      <c r="BG60">
        <f>+'Cu1'!BG60</f>
        <v>0</v>
      </c>
    </row>
    <row r="61" spans="1:71" hidden="1">
      <c r="A61" s="35">
        <f>+'Cu1'!A61</f>
        <v>11</v>
      </c>
      <c r="B61" s="35">
        <f>+'Cu1'!B61</f>
        <v>310</v>
      </c>
      <c r="C61" s="23" t="str">
        <f>+'Cu1'!C61</f>
        <v>PLANTACIÓ</v>
      </c>
      <c r="D61" s="23" t="str">
        <f>+'Cu1'!D61</f>
        <v>Solcar</v>
      </c>
      <c r="E61" s="21">
        <f>+'Cu1'!E61</f>
        <v>2500</v>
      </c>
      <c r="F61" s="22">
        <f>+'Cu1'!F61</f>
        <v>0</v>
      </c>
      <c r="G61" s="22">
        <f>+'Cu1'!G61</f>
        <v>0.66666666666666663</v>
      </c>
      <c r="H61" s="22">
        <f>+'Cu1'!H61</f>
        <v>0</v>
      </c>
      <c r="I61" s="22">
        <f>+'Cu1'!I61</f>
        <v>0</v>
      </c>
      <c r="J61" s="22">
        <f>+'Cu1'!J61</f>
        <v>0</v>
      </c>
      <c r="K61" s="22">
        <f>+'Cu1'!K61</f>
        <v>0</v>
      </c>
      <c r="L61" s="22">
        <f>+'Cu1'!L61</f>
        <v>0</v>
      </c>
      <c r="M61" s="22">
        <f>+'Cu1'!M61</f>
        <v>0</v>
      </c>
      <c r="N61" s="22">
        <f>+'Cu1'!N61</f>
        <v>0</v>
      </c>
      <c r="O61" s="23">
        <f>+'Cu1'!O61</f>
        <v>0</v>
      </c>
      <c r="P61" s="24">
        <f>+'Cu1'!P61</f>
        <v>0</v>
      </c>
      <c r="Q61" s="22">
        <f>+'Cu1'!Q61</f>
        <v>0</v>
      </c>
      <c r="R61" s="23">
        <f>+'Cu1'!R61</f>
        <v>0</v>
      </c>
      <c r="S61" s="23">
        <f>+'Cu1'!S61</f>
        <v>0</v>
      </c>
      <c r="T61" s="23">
        <f>+'Cu1'!T61</f>
        <v>0</v>
      </c>
      <c r="U61" s="23">
        <f>+'Cu1'!U61</f>
        <v>0</v>
      </c>
      <c r="V61" s="23">
        <f>+'Cu1'!V61</f>
        <v>0</v>
      </c>
      <c r="W61" s="23">
        <f>+'Cu1'!W61</f>
        <v>0</v>
      </c>
      <c r="X61" s="23">
        <f>+'Cu1'!X61</f>
        <v>0</v>
      </c>
      <c r="Y61" s="23">
        <f>+'Cu1'!Y61</f>
        <v>0</v>
      </c>
      <c r="Z61" s="22">
        <f>+'Cu1'!Z61</f>
        <v>0</v>
      </c>
      <c r="AA61" s="22">
        <f>+'Cu1'!AA61</f>
        <v>0</v>
      </c>
      <c r="AB61" s="23">
        <f>+'Cu1'!AB61</f>
        <v>0</v>
      </c>
      <c r="AC61" s="23">
        <f>+'Cu1'!AC61</f>
        <v>0</v>
      </c>
      <c r="AD61" s="23">
        <f>+'Cu1'!AD61</f>
        <v>0</v>
      </c>
      <c r="AE61" s="22">
        <f>+'Cu1'!AE61</f>
        <v>0</v>
      </c>
      <c r="AF61" s="22">
        <f>+'Cu1'!AF61</f>
        <v>0</v>
      </c>
      <c r="AG61" s="23">
        <f>+'Cu1'!AG61</f>
        <v>0</v>
      </c>
      <c r="AH61" s="23">
        <f>+'Cu1'!AH61</f>
        <v>0</v>
      </c>
      <c r="AI61" s="23">
        <f>+'Cu1'!AI61</f>
        <v>0</v>
      </c>
      <c r="AJ61" s="23">
        <f>+'Cu1'!AJ61</f>
        <v>0</v>
      </c>
      <c r="AK61" s="23">
        <f>+'Cu1'!AK61</f>
        <v>0</v>
      </c>
      <c r="AL61" s="23">
        <f>+'Cu1'!AL61</f>
        <v>0</v>
      </c>
      <c r="AM61" s="23">
        <f>+'Cu1'!AM61</f>
        <v>0</v>
      </c>
      <c r="AN61" s="23">
        <f>+'Cu1'!AN61</f>
        <v>0</v>
      </c>
      <c r="AO61" s="23">
        <f>+'Cu1'!AO61</f>
        <v>0</v>
      </c>
      <c r="AP61" s="23">
        <f>+'Cu1'!AP61</f>
        <v>0</v>
      </c>
      <c r="AQ61" s="23">
        <f>+'Cu1'!AQ61</f>
        <v>0</v>
      </c>
      <c r="AR61" s="23">
        <f>+'Cu1'!AR61</f>
        <v>0</v>
      </c>
      <c r="AS61" s="23">
        <f>+'Cu1'!AS61</f>
        <v>0</v>
      </c>
      <c r="AT61" s="23">
        <f>+'Cu1'!AT61</f>
        <v>0</v>
      </c>
      <c r="AU61" s="23">
        <f>+'Cu1'!AU61</f>
        <v>0</v>
      </c>
      <c r="AV61">
        <f>+'Cu1'!AV61</f>
        <v>0</v>
      </c>
      <c r="AW61">
        <f>+'Cu1'!AW61</f>
        <v>0</v>
      </c>
      <c r="AX61">
        <f>+'Cu1'!AX61</f>
        <v>0</v>
      </c>
      <c r="AY61">
        <f>+'Cu1'!AY61</f>
        <v>0</v>
      </c>
      <c r="AZ61">
        <f>+'Cu1'!AZ61</f>
        <v>0</v>
      </c>
      <c r="BA61">
        <f>+'Cu1'!BA61</f>
        <v>0</v>
      </c>
      <c r="BB61">
        <f>+'Cu1'!BB61</f>
        <v>0</v>
      </c>
      <c r="BC61">
        <f>+'Cu1'!BC61</f>
        <v>0</v>
      </c>
      <c r="BD61">
        <f>+'Cu1'!BD61</f>
        <v>0</v>
      </c>
      <c r="BE61">
        <f>+'Cu1'!BE61</f>
        <v>0</v>
      </c>
      <c r="BF61">
        <f>+'Cu1'!BF61</f>
        <v>0</v>
      </c>
      <c r="BG61">
        <f>+'Cu1'!BG61</f>
        <v>0</v>
      </c>
    </row>
    <row r="62" spans="1:71" hidden="1">
      <c r="A62" s="36">
        <f>+'Cu1'!A62</f>
        <v>12</v>
      </c>
      <c r="B62" s="36">
        <f>+'Cu1'!B62</f>
        <v>320</v>
      </c>
      <c r="C62" s="29" t="str">
        <f>+'Cu1'!C62</f>
        <v>PLANTACIÓ</v>
      </c>
      <c r="D62" s="29" t="str">
        <f>+'Cu1'!D62</f>
        <v>Marcat</v>
      </c>
      <c r="E62" s="37">
        <f>+'Cu1'!E62</f>
        <v>2500</v>
      </c>
      <c r="F62" s="28">
        <f>+'Cu1'!F62</f>
        <v>0</v>
      </c>
      <c r="G62" s="28">
        <f>+'Cu1'!G62</f>
        <v>0</v>
      </c>
      <c r="H62" s="28">
        <f>+'Cu1'!H62</f>
        <v>0</v>
      </c>
      <c r="I62" s="28">
        <f>+'Cu1'!I62</f>
        <v>0</v>
      </c>
      <c r="J62" s="28">
        <f>+'Cu1'!J62</f>
        <v>0</v>
      </c>
      <c r="K62" s="28">
        <f>+'Cu1'!K62</f>
        <v>0</v>
      </c>
      <c r="L62" s="28">
        <f>+'Cu1'!L62</f>
        <v>0</v>
      </c>
      <c r="M62" s="28">
        <f>+'Cu1'!M62</f>
        <v>0</v>
      </c>
      <c r="N62" s="28">
        <f>+'Cu1'!N62</f>
        <v>0</v>
      </c>
      <c r="O62" s="29">
        <f>+'Cu1'!O62</f>
        <v>0</v>
      </c>
      <c r="P62" s="30">
        <f>+'Cu1'!P62</f>
        <v>0</v>
      </c>
      <c r="Q62" s="28">
        <f>+'Cu1'!Q62</f>
        <v>0</v>
      </c>
      <c r="R62" s="29">
        <f>+'Cu1'!R62</f>
        <v>0</v>
      </c>
      <c r="S62" s="29">
        <f>+'Cu1'!S62</f>
        <v>0</v>
      </c>
      <c r="T62" s="29">
        <f>+'Cu1'!T62</f>
        <v>0</v>
      </c>
      <c r="U62" s="29">
        <f>+'Cu1'!U62</f>
        <v>0</v>
      </c>
      <c r="V62" s="29">
        <f>+'Cu1'!V62</f>
        <v>0</v>
      </c>
      <c r="W62" s="29">
        <f>+'Cu1'!W62</f>
        <v>0</v>
      </c>
      <c r="X62" s="29">
        <f>+'Cu1'!X62</f>
        <v>0</v>
      </c>
      <c r="Y62" s="29">
        <f>+'Cu1'!Y62</f>
        <v>0</v>
      </c>
      <c r="Z62" s="28">
        <f>+'Cu1'!Z62</f>
        <v>0</v>
      </c>
      <c r="AA62" s="28">
        <f>+'Cu1'!AA62</f>
        <v>0</v>
      </c>
      <c r="AB62" s="29">
        <f>+'Cu1'!AB62</f>
        <v>0</v>
      </c>
      <c r="AC62" s="29">
        <f>+'Cu1'!AC62</f>
        <v>0</v>
      </c>
      <c r="AD62" s="29">
        <f>+'Cu1'!AD62</f>
        <v>0</v>
      </c>
      <c r="AE62" s="28">
        <f>+'Cu1'!AE62</f>
        <v>0</v>
      </c>
      <c r="AF62" s="28">
        <f>+'Cu1'!AF62</f>
        <v>0</v>
      </c>
      <c r="AG62" s="29">
        <f>+'Cu1'!AG62</f>
        <v>0</v>
      </c>
      <c r="AH62" s="29">
        <f>+'Cu1'!AH62</f>
        <v>0</v>
      </c>
      <c r="AI62" s="29">
        <f>+'Cu1'!AI62</f>
        <v>0</v>
      </c>
      <c r="AJ62" s="29">
        <f>+'Cu1'!AJ62</f>
        <v>0</v>
      </c>
      <c r="AK62" s="29">
        <f>+'Cu1'!AK62</f>
        <v>0</v>
      </c>
      <c r="AL62" s="29">
        <f>+'Cu1'!AL62</f>
        <v>0</v>
      </c>
      <c r="AM62" s="29">
        <f>+'Cu1'!AM62</f>
        <v>0</v>
      </c>
      <c r="AN62" s="29">
        <f>+'Cu1'!AN62</f>
        <v>0</v>
      </c>
      <c r="AO62" s="29">
        <f>+'Cu1'!AO62</f>
        <v>0</v>
      </c>
      <c r="AP62" s="29">
        <f>+'Cu1'!AP62</f>
        <v>0</v>
      </c>
      <c r="AQ62" s="29">
        <f>+'Cu1'!AQ62</f>
        <v>0</v>
      </c>
      <c r="AR62" s="29">
        <f>+'Cu1'!AR62</f>
        <v>0</v>
      </c>
      <c r="AS62" s="29">
        <f>+'Cu1'!AS62</f>
        <v>0</v>
      </c>
      <c r="AT62" s="29">
        <f>+'Cu1'!AT62</f>
        <v>0</v>
      </c>
      <c r="AU62" s="29">
        <f>+'Cu1'!AU62</f>
        <v>0</v>
      </c>
      <c r="AV62">
        <f>+'Cu1'!AV62</f>
        <v>0</v>
      </c>
      <c r="AW62">
        <f>+'Cu1'!AW62</f>
        <v>0</v>
      </c>
      <c r="AX62">
        <f>+'Cu1'!AX62</f>
        <v>0</v>
      </c>
      <c r="AY62">
        <f>+'Cu1'!AY62</f>
        <v>0</v>
      </c>
      <c r="AZ62">
        <f>+'Cu1'!AZ62</f>
        <v>0</v>
      </c>
      <c r="BA62">
        <f>+'Cu1'!BA62</f>
        <v>0</v>
      </c>
      <c r="BB62">
        <f>+'Cu1'!BB62</f>
        <v>0</v>
      </c>
      <c r="BC62">
        <f>+'Cu1'!BC62</f>
        <v>0</v>
      </c>
      <c r="BD62">
        <f>+'Cu1'!BD62</f>
        <v>0</v>
      </c>
      <c r="BE62">
        <f>+'Cu1'!BE62</f>
        <v>0</v>
      </c>
      <c r="BF62">
        <f>+'Cu1'!BF62</f>
        <v>0</v>
      </c>
      <c r="BG62">
        <f>+'Cu1'!BG62</f>
        <v>0</v>
      </c>
    </row>
    <row r="63" spans="1:71" hidden="1">
      <c r="A63" s="35">
        <f>+'Cu1'!A63</f>
        <v>13</v>
      </c>
      <c r="B63" s="35">
        <f>+'Cu1'!B63</f>
        <v>330</v>
      </c>
      <c r="C63" s="23" t="str">
        <f>+'Cu1'!C63</f>
        <v>PLANTACIÓ</v>
      </c>
      <c r="D63" s="23" t="str">
        <f>+'Cu1'!D63</f>
        <v>Plantació manual col o bròcoli</v>
      </c>
      <c r="E63" s="21">
        <f>+'Cu1'!E63</f>
        <v>2500</v>
      </c>
      <c r="F63" s="22">
        <f>+'Cu1'!F63</f>
        <v>6.25</v>
      </c>
      <c r="G63" s="22">
        <f>+'Cu1'!G63</f>
        <v>0</v>
      </c>
      <c r="H63" s="22">
        <f>+'Cu1'!H63</f>
        <v>0</v>
      </c>
      <c r="I63" s="22">
        <f>+'Cu1'!I63</f>
        <v>0</v>
      </c>
      <c r="J63" s="22">
        <f>+'Cu1'!J63</f>
        <v>0</v>
      </c>
      <c r="K63" s="22">
        <f>+'Cu1'!K63</f>
        <v>0</v>
      </c>
      <c r="L63" s="22">
        <f>+'Cu1'!L63</f>
        <v>0</v>
      </c>
      <c r="M63" s="22">
        <f>+'Cu1'!M63</f>
        <v>0</v>
      </c>
      <c r="N63" s="22">
        <f>+'Cu1'!N63</f>
        <v>0</v>
      </c>
      <c r="O63" s="23">
        <f>+'Cu1'!O63</f>
        <v>0</v>
      </c>
      <c r="P63" s="24">
        <f>+'Cu1'!P63</f>
        <v>0</v>
      </c>
      <c r="Q63" s="22">
        <f>+'Cu1'!Q63</f>
        <v>0</v>
      </c>
      <c r="R63" s="25">
        <f>+'Cu1'!R63</f>
        <v>5000</v>
      </c>
      <c r="S63" s="25">
        <f>+'Cu1'!S63</f>
        <v>0</v>
      </c>
      <c r="T63" s="25">
        <f>+'Cu1'!T63</f>
        <v>0</v>
      </c>
      <c r="U63" s="25">
        <f>+'Cu1'!U63</f>
        <v>0</v>
      </c>
      <c r="V63" s="25">
        <f>+'Cu1'!V63</f>
        <v>0</v>
      </c>
      <c r="W63" s="25">
        <f>+'Cu1'!W63</f>
        <v>0</v>
      </c>
      <c r="X63" s="25">
        <f>+'Cu1'!X63</f>
        <v>0</v>
      </c>
      <c r="Y63" s="22">
        <f>+'Cu1'!Y63</f>
        <v>6.25</v>
      </c>
      <c r="Z63" s="22">
        <f>+'Cu1'!Z63</f>
        <v>1</v>
      </c>
      <c r="AA63" s="22">
        <f>+'Cu1'!AA63</f>
        <v>0</v>
      </c>
      <c r="AB63" s="23">
        <f>+'Cu1'!AB63</f>
        <v>0</v>
      </c>
      <c r="AC63" s="23">
        <f>+'Cu1'!AC63</f>
        <v>0</v>
      </c>
      <c r="AD63" s="23">
        <f>+'Cu1'!AD63</f>
        <v>0</v>
      </c>
      <c r="AE63" s="22">
        <f>+'Cu1'!AE63</f>
        <v>0</v>
      </c>
      <c r="AF63" s="22">
        <f>+'Cu1'!AF63</f>
        <v>0</v>
      </c>
      <c r="AG63" s="23">
        <f>+'Cu1'!AG63</f>
        <v>0</v>
      </c>
      <c r="AH63" s="23">
        <f>+'Cu1'!AH63</f>
        <v>0</v>
      </c>
      <c r="AI63" s="23">
        <f>+'Cu1'!AI63</f>
        <v>0</v>
      </c>
      <c r="AJ63" s="23">
        <f>+'Cu1'!AJ63</f>
        <v>0</v>
      </c>
      <c r="AK63" s="23">
        <f>+'Cu1'!AK63</f>
        <v>0</v>
      </c>
      <c r="AL63" s="23">
        <f>+'Cu1'!AL63</f>
        <v>0</v>
      </c>
      <c r="AM63" s="23">
        <f>+'Cu1'!AM63</f>
        <v>0</v>
      </c>
      <c r="AN63" s="23">
        <f>+'Cu1'!AN63</f>
        <v>0</v>
      </c>
      <c r="AO63" s="23">
        <f>+'Cu1'!AO63</f>
        <v>0</v>
      </c>
      <c r="AP63" s="23">
        <f>+'Cu1'!AP63</f>
        <v>0</v>
      </c>
      <c r="AQ63" s="23">
        <f>+'Cu1'!AQ63</f>
        <v>0</v>
      </c>
      <c r="AR63" s="23">
        <f>+'Cu1'!AR63</f>
        <v>0</v>
      </c>
      <c r="AS63" s="23">
        <f>+'Cu1'!AS63</f>
        <v>0</v>
      </c>
      <c r="AT63" s="23">
        <f>+'Cu1'!AT63</f>
        <v>0</v>
      </c>
      <c r="AU63" s="23">
        <f>+'Cu1'!AU63</f>
        <v>0</v>
      </c>
      <c r="AV63">
        <f>+'Cu1'!AV63</f>
        <v>0</v>
      </c>
      <c r="AW63">
        <f>+'Cu1'!AW63</f>
        <v>0</v>
      </c>
      <c r="AX63">
        <f>+'Cu1'!AX63</f>
        <v>0</v>
      </c>
      <c r="AY63">
        <f>+'Cu1'!AY63</f>
        <v>0</v>
      </c>
      <c r="AZ63">
        <f>+'Cu1'!AZ63</f>
        <v>0</v>
      </c>
      <c r="BA63">
        <f>+'Cu1'!BA63</f>
        <v>0</v>
      </c>
      <c r="BB63">
        <f>+'Cu1'!BB63</f>
        <v>0</v>
      </c>
      <c r="BC63">
        <f>+'Cu1'!BC63</f>
        <v>0</v>
      </c>
      <c r="BD63">
        <f>+'Cu1'!BD63</f>
        <v>0</v>
      </c>
      <c r="BE63">
        <f>+'Cu1'!BE63</f>
        <v>0</v>
      </c>
      <c r="BF63">
        <f>+'Cu1'!BF63</f>
        <v>0</v>
      </c>
      <c r="BG63">
        <f>+'Cu1'!BG63</f>
        <v>0</v>
      </c>
    </row>
    <row r="64" spans="1:71" hidden="1">
      <c r="A64" s="36">
        <f>+'Cu1'!A64</f>
        <v>14</v>
      </c>
      <c r="B64" s="36">
        <f>+'Cu1'!B64</f>
        <v>340</v>
      </c>
      <c r="C64" s="29" t="str">
        <f>+'Cu1'!C64</f>
        <v>PLANTACIÓ</v>
      </c>
      <c r="D64" s="29" t="str">
        <f>+'Cu1'!D64</f>
        <v>Plantació manual calçots</v>
      </c>
      <c r="E64" s="37">
        <f>+'Cu1'!E64</f>
        <v>2500</v>
      </c>
      <c r="F64" s="28">
        <f>+'Cu1'!F64</f>
        <v>26.25</v>
      </c>
      <c r="G64" s="28">
        <f>+'Cu1'!G64</f>
        <v>0</v>
      </c>
      <c r="H64" s="28">
        <f>+'Cu1'!H64</f>
        <v>0</v>
      </c>
      <c r="I64" s="28">
        <f>+'Cu1'!I64</f>
        <v>0</v>
      </c>
      <c r="J64" s="28">
        <f>+'Cu1'!J64</f>
        <v>0</v>
      </c>
      <c r="K64" s="28">
        <f>+'Cu1'!K64</f>
        <v>0</v>
      </c>
      <c r="L64" s="28">
        <f>+'Cu1'!L64</f>
        <v>0</v>
      </c>
      <c r="M64" s="28">
        <f>+'Cu1'!M64</f>
        <v>0</v>
      </c>
      <c r="N64" s="28">
        <f>+'Cu1'!N64</f>
        <v>0</v>
      </c>
      <c r="O64" s="29">
        <f>+'Cu1'!O64</f>
        <v>0</v>
      </c>
      <c r="P64" s="30">
        <f>+'Cu1'!P64</f>
        <v>0</v>
      </c>
      <c r="Q64" s="28">
        <f>+'Cu1'!Q64</f>
        <v>0</v>
      </c>
      <c r="R64" s="20">
        <f>+'Cu1'!R64</f>
        <v>0</v>
      </c>
      <c r="S64" s="30">
        <f>+'Cu1'!S64</f>
        <v>1500</v>
      </c>
      <c r="T64" s="30">
        <f>+'Cu1'!T64</f>
        <v>0</v>
      </c>
      <c r="U64" s="30">
        <f>+'Cu1'!U64</f>
        <v>0</v>
      </c>
      <c r="V64" s="30">
        <f>+'Cu1'!V64</f>
        <v>0</v>
      </c>
      <c r="W64" s="30">
        <f>+'Cu1'!W64</f>
        <v>0</v>
      </c>
      <c r="X64" s="30">
        <f>+'Cu1'!X64</f>
        <v>0</v>
      </c>
      <c r="Y64" s="28">
        <f>+'Cu1'!Y64</f>
        <v>0</v>
      </c>
      <c r="Z64" s="28">
        <f>+'Cu1'!Z64</f>
        <v>1</v>
      </c>
      <c r="AA64" s="28">
        <f>+'Cu1'!AA64</f>
        <v>0</v>
      </c>
      <c r="AB64" s="29">
        <f>+'Cu1'!AB64</f>
        <v>0</v>
      </c>
      <c r="AC64" s="29">
        <f>+'Cu1'!AC64</f>
        <v>0</v>
      </c>
      <c r="AD64" s="29">
        <f>+'Cu1'!AD64</f>
        <v>0</v>
      </c>
      <c r="AE64" s="28">
        <f>+'Cu1'!AE64</f>
        <v>0</v>
      </c>
      <c r="AF64" s="28">
        <f>+'Cu1'!AF64</f>
        <v>0</v>
      </c>
      <c r="AG64" s="29">
        <f>+'Cu1'!AG64</f>
        <v>0</v>
      </c>
      <c r="AH64" s="29">
        <f>+'Cu1'!AH64</f>
        <v>0</v>
      </c>
      <c r="AI64" s="29">
        <f>+'Cu1'!AI64</f>
        <v>0</v>
      </c>
      <c r="AJ64" s="29">
        <f>+'Cu1'!AJ64</f>
        <v>0</v>
      </c>
      <c r="AK64" s="29">
        <f>+'Cu1'!AK64</f>
        <v>0</v>
      </c>
      <c r="AL64" s="29">
        <f>+'Cu1'!AL64</f>
        <v>0</v>
      </c>
      <c r="AM64" s="29">
        <f>+'Cu1'!AM64</f>
        <v>0</v>
      </c>
      <c r="AN64" s="29">
        <f>+'Cu1'!AN64</f>
        <v>0</v>
      </c>
      <c r="AO64" s="29">
        <f>+'Cu1'!AO64</f>
        <v>0</v>
      </c>
      <c r="AP64" s="29">
        <f>+'Cu1'!AP64</f>
        <v>0</v>
      </c>
      <c r="AQ64" s="29">
        <f>+'Cu1'!AQ64</f>
        <v>0</v>
      </c>
      <c r="AR64" s="29">
        <f>+'Cu1'!AR64</f>
        <v>0</v>
      </c>
      <c r="AS64" s="29">
        <f>+'Cu1'!AS64</f>
        <v>0</v>
      </c>
      <c r="AT64" s="29">
        <f>+'Cu1'!AT64</f>
        <v>0</v>
      </c>
      <c r="AU64" s="29">
        <f>+'Cu1'!AU64</f>
        <v>0</v>
      </c>
      <c r="AV64">
        <f>+'Cu1'!AV64</f>
        <v>0</v>
      </c>
      <c r="AW64">
        <f>+'Cu1'!AW64</f>
        <v>0</v>
      </c>
      <c r="AX64">
        <f>+'Cu1'!AX64</f>
        <v>0</v>
      </c>
      <c r="AY64">
        <f>+'Cu1'!AY64</f>
        <v>0</v>
      </c>
      <c r="AZ64">
        <f>+'Cu1'!AZ64</f>
        <v>0</v>
      </c>
      <c r="BA64">
        <f>+'Cu1'!BA64</f>
        <v>0</v>
      </c>
      <c r="BB64">
        <f>+'Cu1'!BB64</f>
        <v>0</v>
      </c>
      <c r="BC64">
        <f>+'Cu1'!BC64</f>
        <v>0</v>
      </c>
      <c r="BD64">
        <f>+'Cu1'!BD64</f>
        <v>0</v>
      </c>
      <c r="BE64">
        <f>+'Cu1'!BE64</f>
        <v>0</v>
      </c>
      <c r="BF64">
        <f>+'Cu1'!BF64</f>
        <v>0</v>
      </c>
      <c r="BG64">
        <f>+'Cu1'!BG64</f>
        <v>0</v>
      </c>
    </row>
    <row r="65" spans="1:59" hidden="1">
      <c r="A65" s="35">
        <f>+'Cu1'!A65</f>
        <v>15</v>
      </c>
      <c r="B65" s="35">
        <f>+'Cu1'!B65</f>
        <v>350</v>
      </c>
      <c r="C65" s="23" t="str">
        <f>+'Cu1'!C65</f>
        <v>PLANTACIÓ</v>
      </c>
      <c r="D65" s="23" t="str">
        <f>+'Cu1'!D65</f>
        <v>Plantació manual enciam</v>
      </c>
      <c r="E65" s="21">
        <f>+'Cu1'!E65</f>
        <v>2500</v>
      </c>
      <c r="F65" s="22">
        <f>+'Cu1'!F65</f>
        <v>12.5</v>
      </c>
      <c r="G65" s="22">
        <f>+'Cu1'!G65</f>
        <v>0</v>
      </c>
      <c r="H65" s="22">
        <f>+'Cu1'!H65</f>
        <v>0</v>
      </c>
      <c r="I65" s="22">
        <f>+'Cu1'!I65</f>
        <v>0</v>
      </c>
      <c r="J65" s="22">
        <f>+'Cu1'!J65</f>
        <v>0</v>
      </c>
      <c r="K65" s="22">
        <f>+'Cu1'!K65</f>
        <v>0</v>
      </c>
      <c r="L65" s="22">
        <f>+'Cu1'!L65</f>
        <v>0</v>
      </c>
      <c r="M65" s="22">
        <f>+'Cu1'!M65</f>
        <v>0</v>
      </c>
      <c r="N65" s="22">
        <f>+'Cu1'!N65</f>
        <v>0</v>
      </c>
      <c r="O65" s="23">
        <f>+'Cu1'!O65</f>
        <v>0</v>
      </c>
      <c r="P65" s="24">
        <f>+'Cu1'!P65</f>
        <v>0</v>
      </c>
      <c r="Q65" s="22">
        <f>+'Cu1'!Q65</f>
        <v>0</v>
      </c>
      <c r="R65" s="25">
        <f>+'Cu1'!R65</f>
        <v>0</v>
      </c>
      <c r="S65" s="24">
        <f>+'Cu1'!S65</f>
        <v>0</v>
      </c>
      <c r="T65" s="25">
        <f>+'Cu1'!T65</f>
        <v>10000</v>
      </c>
      <c r="U65" s="24">
        <f>+'Cu1'!U65</f>
        <v>0</v>
      </c>
      <c r="V65" s="24">
        <f>+'Cu1'!V65</f>
        <v>0</v>
      </c>
      <c r="W65" s="24">
        <f>+'Cu1'!W65</f>
        <v>0</v>
      </c>
      <c r="X65" s="24">
        <f>+'Cu1'!X65</f>
        <v>0</v>
      </c>
      <c r="Y65" s="22">
        <f>+'Cu1'!Y65</f>
        <v>12.5</v>
      </c>
      <c r="Z65" s="22">
        <f>+'Cu1'!Z65</f>
        <v>1</v>
      </c>
      <c r="AA65" s="22">
        <f>+'Cu1'!AA65</f>
        <v>0</v>
      </c>
      <c r="AB65" s="23">
        <f>+'Cu1'!AB65</f>
        <v>0</v>
      </c>
      <c r="AC65" s="23">
        <f>+'Cu1'!AC65</f>
        <v>0</v>
      </c>
      <c r="AD65" s="23">
        <f>+'Cu1'!AD65</f>
        <v>0</v>
      </c>
      <c r="AE65" s="22">
        <f>+'Cu1'!AE65</f>
        <v>0</v>
      </c>
      <c r="AF65" s="22">
        <f>+'Cu1'!AF65</f>
        <v>0</v>
      </c>
      <c r="AG65" s="23">
        <f>+'Cu1'!AG65</f>
        <v>0</v>
      </c>
      <c r="AH65" s="23">
        <f>+'Cu1'!AH65</f>
        <v>0</v>
      </c>
      <c r="AI65" s="23">
        <f>+'Cu1'!AI65</f>
        <v>0</v>
      </c>
      <c r="AJ65" s="23">
        <f>+'Cu1'!AJ65</f>
        <v>0</v>
      </c>
      <c r="AK65" s="23">
        <f>+'Cu1'!AK65</f>
        <v>0</v>
      </c>
      <c r="AL65" s="23">
        <f>+'Cu1'!AL65</f>
        <v>0</v>
      </c>
      <c r="AM65" s="23">
        <f>+'Cu1'!AM65</f>
        <v>0</v>
      </c>
      <c r="AN65" s="23">
        <f>+'Cu1'!AN65</f>
        <v>0</v>
      </c>
      <c r="AO65" s="23">
        <f>+'Cu1'!AO65</f>
        <v>0</v>
      </c>
      <c r="AP65" s="23">
        <f>+'Cu1'!AP65</f>
        <v>0</v>
      </c>
      <c r="AQ65" s="23">
        <f>+'Cu1'!AQ65</f>
        <v>0</v>
      </c>
      <c r="AR65" s="23">
        <f>+'Cu1'!AR65</f>
        <v>0</v>
      </c>
      <c r="AS65" s="23">
        <f>+'Cu1'!AS65</f>
        <v>0</v>
      </c>
      <c r="AT65" s="23">
        <f>+'Cu1'!AT65</f>
        <v>0</v>
      </c>
      <c r="AU65" s="23">
        <f>+'Cu1'!AU65</f>
        <v>0</v>
      </c>
      <c r="AV65">
        <f>+'Cu1'!AV65</f>
        <v>0</v>
      </c>
      <c r="AW65">
        <f>+'Cu1'!AW65</f>
        <v>0</v>
      </c>
      <c r="AX65">
        <f>+'Cu1'!AX65</f>
        <v>0</v>
      </c>
      <c r="AY65">
        <f>+'Cu1'!AY65</f>
        <v>0</v>
      </c>
      <c r="AZ65">
        <f>+'Cu1'!AZ65</f>
        <v>0</v>
      </c>
      <c r="BA65">
        <f>+'Cu1'!BA65</f>
        <v>0</v>
      </c>
      <c r="BB65">
        <f>+'Cu1'!BB65</f>
        <v>0</v>
      </c>
      <c r="BC65">
        <f>+'Cu1'!BC65</f>
        <v>0</v>
      </c>
      <c r="BD65">
        <f>+'Cu1'!BD65</f>
        <v>0</v>
      </c>
      <c r="BE65">
        <f>+'Cu1'!BE65</f>
        <v>0</v>
      </c>
      <c r="BF65">
        <f>+'Cu1'!BF65</f>
        <v>0</v>
      </c>
      <c r="BG65">
        <f>+'Cu1'!BG65</f>
        <v>0</v>
      </c>
    </row>
    <row r="66" spans="1:59" hidden="1">
      <c r="A66" s="36">
        <f>+'Cu1'!A66</f>
        <v>17</v>
      </c>
      <c r="B66" s="36">
        <f>+'Cu1'!B66</f>
        <v>360</v>
      </c>
      <c r="C66" s="29" t="str">
        <f>+'Cu1'!C66</f>
        <v>PLANTACIÓ</v>
      </c>
      <c r="D66" s="29" t="str">
        <f>+'Cu1'!D66</f>
        <v>Plantació manual bleda</v>
      </c>
      <c r="E66" s="37">
        <f>+'Cu1'!E66</f>
        <v>2500</v>
      </c>
      <c r="F66" s="28">
        <f>+'Cu1'!F66</f>
        <v>12.5</v>
      </c>
      <c r="G66" s="28">
        <f>+'Cu1'!G66</f>
        <v>0</v>
      </c>
      <c r="H66" s="28">
        <f>+'Cu1'!H66</f>
        <v>0</v>
      </c>
      <c r="I66" s="28">
        <f>+'Cu1'!I66</f>
        <v>0</v>
      </c>
      <c r="J66" s="28">
        <f>+'Cu1'!J66</f>
        <v>0</v>
      </c>
      <c r="K66" s="28">
        <f>+'Cu1'!K66</f>
        <v>0</v>
      </c>
      <c r="L66" s="28">
        <f>+'Cu1'!L66</f>
        <v>0</v>
      </c>
      <c r="M66" s="28">
        <f>+'Cu1'!M66</f>
        <v>0</v>
      </c>
      <c r="N66" s="28">
        <f>+'Cu1'!N66</f>
        <v>0</v>
      </c>
      <c r="O66" s="29">
        <f>+'Cu1'!O66</f>
        <v>0</v>
      </c>
      <c r="P66" s="30">
        <f>+'Cu1'!P66</f>
        <v>0</v>
      </c>
      <c r="Q66" s="28">
        <f>+'Cu1'!Q66</f>
        <v>0</v>
      </c>
      <c r="R66" s="20">
        <f>+'Cu1'!R66</f>
        <v>0</v>
      </c>
      <c r="S66" s="30">
        <f>+'Cu1'!S66</f>
        <v>0</v>
      </c>
      <c r="T66" s="20">
        <f>+'Cu1'!T66</f>
        <v>0</v>
      </c>
      <c r="U66" s="20">
        <f>+'Cu1'!U66</f>
        <v>10000</v>
      </c>
      <c r="V66" s="20">
        <f>+'Cu1'!V66</f>
        <v>0</v>
      </c>
      <c r="W66" s="20">
        <f>+'Cu1'!W66</f>
        <v>0</v>
      </c>
      <c r="X66" s="20">
        <f>+'Cu1'!X66</f>
        <v>0</v>
      </c>
      <c r="Y66" s="28">
        <f>+'Cu1'!Y66</f>
        <v>12.5</v>
      </c>
      <c r="Z66" s="28">
        <f>+'Cu1'!Z66</f>
        <v>1</v>
      </c>
      <c r="AA66" s="28">
        <f>+'Cu1'!AA66</f>
        <v>0</v>
      </c>
      <c r="AB66" s="29">
        <f>+'Cu1'!AB66</f>
        <v>0</v>
      </c>
      <c r="AC66" s="29">
        <f>+'Cu1'!AC66</f>
        <v>0</v>
      </c>
      <c r="AD66" s="29">
        <f>+'Cu1'!AD66</f>
        <v>0</v>
      </c>
      <c r="AE66" s="28">
        <f>+'Cu1'!AE66</f>
        <v>0</v>
      </c>
      <c r="AF66" s="28">
        <f>+'Cu1'!AF66</f>
        <v>0</v>
      </c>
      <c r="AG66" s="29">
        <f>+'Cu1'!AG66</f>
        <v>0</v>
      </c>
      <c r="AH66" s="29">
        <f>+'Cu1'!AH66</f>
        <v>0</v>
      </c>
      <c r="AI66" s="29">
        <f>+'Cu1'!AI66</f>
        <v>0</v>
      </c>
      <c r="AJ66" s="29">
        <f>+'Cu1'!AJ66</f>
        <v>0</v>
      </c>
      <c r="AK66" s="29">
        <f>+'Cu1'!AK66</f>
        <v>0</v>
      </c>
      <c r="AL66" s="29">
        <f>+'Cu1'!AL66</f>
        <v>0</v>
      </c>
      <c r="AM66" s="29">
        <f>+'Cu1'!AM66</f>
        <v>0</v>
      </c>
      <c r="AN66" s="29">
        <f>+'Cu1'!AN66</f>
        <v>0</v>
      </c>
      <c r="AO66" s="29">
        <f>+'Cu1'!AO66</f>
        <v>0</v>
      </c>
      <c r="AP66" s="29">
        <f>+'Cu1'!AP66</f>
        <v>0</v>
      </c>
      <c r="AQ66" s="29">
        <f>+'Cu1'!AQ66</f>
        <v>0</v>
      </c>
      <c r="AR66" s="29">
        <f>+'Cu1'!AR66</f>
        <v>0</v>
      </c>
      <c r="AS66" s="29">
        <f>+'Cu1'!AS66</f>
        <v>0</v>
      </c>
      <c r="AT66" s="29">
        <f>+'Cu1'!AT66</f>
        <v>0</v>
      </c>
      <c r="AU66" s="29">
        <f>+'Cu1'!AU66</f>
        <v>0</v>
      </c>
      <c r="AV66">
        <f>+'Cu1'!AV66</f>
        <v>0</v>
      </c>
      <c r="AW66">
        <f>+'Cu1'!AW66</f>
        <v>0</v>
      </c>
      <c r="AX66">
        <f>+'Cu1'!AX66</f>
        <v>0</v>
      </c>
      <c r="AY66">
        <f>+'Cu1'!AY66</f>
        <v>0</v>
      </c>
      <c r="AZ66">
        <f>+'Cu1'!AZ66</f>
        <v>0</v>
      </c>
      <c r="BA66">
        <f>+'Cu1'!BA66</f>
        <v>0</v>
      </c>
      <c r="BB66">
        <f>+'Cu1'!BB66</f>
        <v>0</v>
      </c>
      <c r="BC66">
        <f>+'Cu1'!BC66</f>
        <v>0</v>
      </c>
      <c r="BD66">
        <f>+'Cu1'!BD66</f>
        <v>0</v>
      </c>
      <c r="BE66">
        <f>+'Cu1'!BE66</f>
        <v>0</v>
      </c>
      <c r="BF66">
        <f>+'Cu1'!BF66</f>
        <v>0</v>
      </c>
      <c r="BG66">
        <f>+'Cu1'!BG66</f>
        <v>0</v>
      </c>
    </row>
    <row r="67" spans="1:59" hidden="1">
      <c r="A67" s="33">
        <f>+'Cu1'!A67</f>
        <v>18</v>
      </c>
      <c r="B67" s="35">
        <f>+'Cu1'!B67</f>
        <v>370</v>
      </c>
      <c r="C67" s="23" t="str">
        <f>+'Cu1'!C67</f>
        <v>PLANTACIÓ</v>
      </c>
      <c r="D67" s="23" t="str">
        <f>+'Cu1'!D67</f>
        <v>Plantació manual tomàquet</v>
      </c>
      <c r="E67" s="21">
        <f>+'Cu1'!E67</f>
        <v>2500</v>
      </c>
      <c r="F67" s="22">
        <f>+'Cu1'!F67</f>
        <v>6.51</v>
      </c>
      <c r="G67" s="22">
        <f>+'Cu1'!G67</f>
        <v>0</v>
      </c>
      <c r="H67" s="22">
        <f>+'Cu1'!H67</f>
        <v>0</v>
      </c>
      <c r="I67" s="22">
        <f>+'Cu1'!I67</f>
        <v>0</v>
      </c>
      <c r="J67" s="22">
        <f>+'Cu1'!J67</f>
        <v>0</v>
      </c>
      <c r="K67" s="22">
        <f>+'Cu1'!K67</f>
        <v>0</v>
      </c>
      <c r="L67" s="22">
        <f>+'Cu1'!L67</f>
        <v>0</v>
      </c>
      <c r="M67" s="22">
        <f>+'Cu1'!M67</f>
        <v>0</v>
      </c>
      <c r="N67" s="22">
        <f>+'Cu1'!N67</f>
        <v>0</v>
      </c>
      <c r="O67" s="23">
        <f>+'Cu1'!O67</f>
        <v>0</v>
      </c>
      <c r="P67" s="24">
        <f>+'Cu1'!P67</f>
        <v>0</v>
      </c>
      <c r="Q67" s="22">
        <f>+'Cu1'!Q67</f>
        <v>0</v>
      </c>
      <c r="R67" s="25">
        <f>+'Cu1'!R67</f>
        <v>0</v>
      </c>
      <c r="S67" s="24">
        <f>+'Cu1'!S67</f>
        <v>0</v>
      </c>
      <c r="T67" s="25">
        <f>+'Cu1'!T67</f>
        <v>0</v>
      </c>
      <c r="U67" s="24">
        <f>+'Cu1'!U67</f>
        <v>0</v>
      </c>
      <c r="V67" s="25">
        <f>+'Cu1'!V67</f>
        <v>5208</v>
      </c>
      <c r="W67" s="25">
        <f>+'Cu1'!W67</f>
        <v>0</v>
      </c>
      <c r="X67" s="25">
        <f>+'Cu1'!X67</f>
        <v>0</v>
      </c>
      <c r="Y67" s="22">
        <f>+'Cu1'!Y67</f>
        <v>6.51</v>
      </c>
      <c r="Z67" s="22">
        <f>+'Cu1'!Z67</f>
        <v>1</v>
      </c>
      <c r="AA67" s="22">
        <f>+'Cu1'!AA67</f>
        <v>0</v>
      </c>
      <c r="AB67" s="23">
        <f>+'Cu1'!AB67</f>
        <v>0</v>
      </c>
      <c r="AC67" s="23">
        <f>+'Cu1'!AC67</f>
        <v>0</v>
      </c>
      <c r="AD67" s="23">
        <f>+'Cu1'!AD67</f>
        <v>0</v>
      </c>
      <c r="AE67" s="22">
        <f>+'Cu1'!AE67</f>
        <v>0</v>
      </c>
      <c r="AF67" s="22">
        <f>+'Cu1'!AF67</f>
        <v>0</v>
      </c>
      <c r="AG67" s="23">
        <f>+'Cu1'!AG67</f>
        <v>0</v>
      </c>
      <c r="AH67" s="23">
        <f>+'Cu1'!AH67</f>
        <v>0</v>
      </c>
      <c r="AI67" s="23">
        <f>+'Cu1'!AI67</f>
        <v>0</v>
      </c>
      <c r="AJ67" s="23">
        <f>+'Cu1'!AJ67</f>
        <v>0</v>
      </c>
      <c r="AK67" s="23">
        <f>+'Cu1'!AK67</f>
        <v>0</v>
      </c>
      <c r="AL67" s="23">
        <f>+'Cu1'!AL67</f>
        <v>0</v>
      </c>
      <c r="AM67" s="23">
        <f>+'Cu1'!AM67</f>
        <v>0</v>
      </c>
      <c r="AN67" s="23">
        <f>+'Cu1'!AN67</f>
        <v>0</v>
      </c>
      <c r="AO67" s="23">
        <f>+'Cu1'!AO67</f>
        <v>0</v>
      </c>
      <c r="AP67" s="23">
        <f>+'Cu1'!AP67</f>
        <v>0</v>
      </c>
      <c r="AQ67" s="23">
        <f>+'Cu1'!AQ67</f>
        <v>0</v>
      </c>
      <c r="AR67" s="23">
        <f>+'Cu1'!AR67</f>
        <v>0</v>
      </c>
      <c r="AS67" s="23">
        <f>+'Cu1'!AS67</f>
        <v>0</v>
      </c>
      <c r="AT67" s="23">
        <f>+'Cu1'!AT67</f>
        <v>0</v>
      </c>
      <c r="AU67" s="23">
        <f>+'Cu1'!AU67</f>
        <v>0</v>
      </c>
      <c r="AV67">
        <f>+'Cu1'!AV67</f>
        <v>0</v>
      </c>
      <c r="AW67">
        <f>+'Cu1'!AW67</f>
        <v>0</v>
      </c>
      <c r="AX67">
        <f>+'Cu1'!AX67</f>
        <v>0</v>
      </c>
      <c r="AY67">
        <f>+'Cu1'!AY67</f>
        <v>0</v>
      </c>
      <c r="AZ67">
        <f>+'Cu1'!AZ67</f>
        <v>0</v>
      </c>
      <c r="BA67">
        <f>+'Cu1'!BA67</f>
        <v>0</v>
      </c>
      <c r="BB67">
        <f>+'Cu1'!BB67</f>
        <v>0</v>
      </c>
      <c r="BC67">
        <f>+'Cu1'!BC67</f>
        <v>0</v>
      </c>
      <c r="BD67">
        <f>+'Cu1'!BD67</f>
        <v>0</v>
      </c>
      <c r="BE67">
        <f>+'Cu1'!BE67</f>
        <v>0</v>
      </c>
      <c r="BF67">
        <f>+'Cu1'!BF67</f>
        <v>0</v>
      </c>
      <c r="BG67">
        <f>+'Cu1'!BG67</f>
        <v>0</v>
      </c>
    </row>
    <row r="68" spans="1:59" s="40" customFormat="1" hidden="1">
      <c r="A68" s="36">
        <f>+'Cu1'!A68</f>
        <v>19</v>
      </c>
      <c r="B68" s="36">
        <f>+'Cu1'!B68</f>
        <v>380</v>
      </c>
      <c r="C68" s="29" t="str">
        <f>+'Cu1'!C68</f>
        <v>PLANTACIÓ</v>
      </c>
      <c r="D68" s="29" t="str">
        <f>+'Cu1'!D68</f>
        <v>Plantació manual carbassa</v>
      </c>
      <c r="E68" s="37">
        <f>+'Cu1'!E68</f>
        <v>2500</v>
      </c>
      <c r="F68" s="28">
        <f>+'Cu1'!F68</f>
        <v>3.125</v>
      </c>
      <c r="G68" s="28">
        <f>+'Cu1'!G68</f>
        <v>0</v>
      </c>
      <c r="H68" s="28">
        <f>+'Cu1'!H68</f>
        <v>0</v>
      </c>
      <c r="I68" s="28">
        <f>+'Cu1'!I68</f>
        <v>0</v>
      </c>
      <c r="J68" s="28">
        <f>+'Cu1'!J68</f>
        <v>0</v>
      </c>
      <c r="K68" s="28">
        <f>+'Cu1'!K68</f>
        <v>0</v>
      </c>
      <c r="L68" s="28">
        <f>+'Cu1'!L68</f>
        <v>0</v>
      </c>
      <c r="M68" s="28">
        <f>+'Cu1'!M68</f>
        <v>0</v>
      </c>
      <c r="N68" s="28">
        <f>+'Cu1'!N68</f>
        <v>0</v>
      </c>
      <c r="O68" s="29">
        <f>+'Cu1'!O68</f>
        <v>0</v>
      </c>
      <c r="P68" s="30">
        <f>+'Cu1'!P68</f>
        <v>0</v>
      </c>
      <c r="Q68" s="28">
        <f>+'Cu1'!Q68</f>
        <v>0</v>
      </c>
      <c r="R68" s="20">
        <f>+'Cu1'!R68</f>
        <v>0</v>
      </c>
      <c r="S68" s="30">
        <f>+'Cu1'!S68</f>
        <v>0</v>
      </c>
      <c r="T68" s="20">
        <f>+'Cu1'!T68</f>
        <v>0</v>
      </c>
      <c r="U68" s="30">
        <f>+'Cu1'!U68</f>
        <v>0</v>
      </c>
      <c r="V68" s="20">
        <f>+'Cu1'!V68</f>
        <v>0</v>
      </c>
      <c r="W68" s="20">
        <f>+'Cu1'!W68</f>
        <v>2500</v>
      </c>
      <c r="X68" s="20">
        <f>+'Cu1'!X68</f>
        <v>0</v>
      </c>
      <c r="Y68" s="28">
        <f>+'Cu1'!Y68</f>
        <v>3.125</v>
      </c>
      <c r="Z68" s="28">
        <f>+'Cu1'!Z68</f>
        <v>1</v>
      </c>
      <c r="AA68" s="28">
        <f>+'Cu1'!AA68</f>
        <v>0</v>
      </c>
      <c r="AB68" s="29">
        <f>+'Cu1'!AB68</f>
        <v>0</v>
      </c>
      <c r="AC68" s="29">
        <f>+'Cu1'!AC68</f>
        <v>0</v>
      </c>
      <c r="AD68" s="29">
        <f>+'Cu1'!AD68</f>
        <v>0</v>
      </c>
      <c r="AE68" s="28">
        <f>+'Cu1'!AE68</f>
        <v>0</v>
      </c>
      <c r="AF68" s="28">
        <f>+'Cu1'!AF68</f>
        <v>0</v>
      </c>
      <c r="AG68" s="29">
        <f>+'Cu1'!AG68</f>
        <v>0</v>
      </c>
      <c r="AH68" s="29">
        <f>+'Cu1'!AH68</f>
        <v>0</v>
      </c>
      <c r="AI68" s="29">
        <f>+'Cu1'!AI68</f>
        <v>0</v>
      </c>
      <c r="AJ68" s="29">
        <f>+'Cu1'!AJ68</f>
        <v>0</v>
      </c>
      <c r="AK68" s="29">
        <f>+'Cu1'!AK68</f>
        <v>0</v>
      </c>
      <c r="AL68" s="29">
        <f>+'Cu1'!AL68</f>
        <v>0</v>
      </c>
      <c r="AM68" s="29">
        <f>+'Cu1'!AM68</f>
        <v>0</v>
      </c>
      <c r="AN68" s="29">
        <f>+'Cu1'!AN68</f>
        <v>0</v>
      </c>
      <c r="AO68" s="29">
        <f>+'Cu1'!AO68</f>
        <v>0</v>
      </c>
      <c r="AP68" s="29">
        <f>+'Cu1'!AP68</f>
        <v>0</v>
      </c>
      <c r="AQ68" s="29">
        <f>+'Cu1'!AQ68</f>
        <v>0</v>
      </c>
      <c r="AR68" s="29">
        <f>+'Cu1'!AR68</f>
        <v>0</v>
      </c>
      <c r="AS68" s="29">
        <f>+'Cu1'!AS68</f>
        <v>0</v>
      </c>
      <c r="AT68" s="29">
        <f>+'Cu1'!AT68</f>
        <v>0</v>
      </c>
      <c r="AU68" s="29">
        <f>+'Cu1'!AU68</f>
        <v>0</v>
      </c>
      <c r="AV68" s="40">
        <f>+'Cu1'!AV68</f>
        <v>0</v>
      </c>
      <c r="AW68" s="40">
        <f>+'Cu1'!AW68</f>
        <v>0</v>
      </c>
      <c r="AX68" s="40">
        <f>+'Cu1'!AX68</f>
        <v>0</v>
      </c>
      <c r="AY68" s="40">
        <f>+'Cu1'!AY68</f>
        <v>0</v>
      </c>
      <c r="AZ68" s="40">
        <f>+'Cu1'!AZ68</f>
        <v>0</v>
      </c>
      <c r="BA68" s="40">
        <f>+'Cu1'!BA68</f>
        <v>0</v>
      </c>
      <c r="BB68" s="40">
        <f>+'Cu1'!BB68</f>
        <v>0</v>
      </c>
      <c r="BC68" s="40">
        <f>+'Cu1'!BC68</f>
        <v>0</v>
      </c>
      <c r="BD68" s="40">
        <f>+'Cu1'!BD68</f>
        <v>0</v>
      </c>
      <c r="BE68" s="40">
        <f>+'Cu1'!BE68</f>
        <v>0</v>
      </c>
      <c r="BF68" s="40">
        <f>+'Cu1'!BF68</f>
        <v>0</v>
      </c>
      <c r="BG68" s="40">
        <f>+'Cu1'!BG68</f>
        <v>0</v>
      </c>
    </row>
    <row r="69" spans="1:59" hidden="1">
      <c r="A69" s="36">
        <f>+'Cu1'!A69</f>
        <v>20</v>
      </c>
      <c r="B69" s="35">
        <f>+'Cu1'!B69</f>
        <v>390</v>
      </c>
      <c r="C69" s="23" t="str">
        <f>+'Cu1'!C69</f>
        <v>PLANTACIÓ</v>
      </c>
      <c r="D69" s="23" t="str">
        <f>+'Cu1'!D69</f>
        <v>Sembra manual carbassa</v>
      </c>
      <c r="E69" s="21">
        <f>+'Cu1'!E69</f>
        <v>2500</v>
      </c>
      <c r="F69" s="22">
        <f>+'Cu1'!F69</f>
        <v>2</v>
      </c>
      <c r="G69" s="22">
        <f>+'Cu1'!G69</f>
        <v>0</v>
      </c>
      <c r="H69" s="22">
        <f>+'Cu1'!H69</f>
        <v>0</v>
      </c>
      <c r="I69" s="22">
        <f>+'Cu1'!I69</f>
        <v>0</v>
      </c>
      <c r="J69" s="22">
        <f>+'Cu1'!J69</f>
        <v>0</v>
      </c>
      <c r="K69" s="22">
        <f>+'Cu1'!K69</f>
        <v>0</v>
      </c>
      <c r="L69" s="22">
        <f>+'Cu1'!L69</f>
        <v>0</v>
      </c>
      <c r="M69" s="22">
        <f>+'Cu1'!M69</f>
        <v>0</v>
      </c>
      <c r="N69" s="22">
        <f>+'Cu1'!N69</f>
        <v>0</v>
      </c>
      <c r="O69" s="23">
        <f>+'Cu1'!O69</f>
        <v>0</v>
      </c>
      <c r="P69" s="24">
        <f>+'Cu1'!P69</f>
        <v>0</v>
      </c>
      <c r="Q69" s="22">
        <f>+'Cu1'!Q69</f>
        <v>0</v>
      </c>
      <c r="R69" s="25">
        <f>+'Cu1'!R69</f>
        <v>0</v>
      </c>
      <c r="S69" s="24">
        <f>+'Cu1'!S69</f>
        <v>0</v>
      </c>
      <c r="T69" s="25">
        <f>+'Cu1'!T69</f>
        <v>0</v>
      </c>
      <c r="U69" s="24">
        <f>+'Cu1'!U69</f>
        <v>0</v>
      </c>
      <c r="V69" s="25">
        <f>+'Cu1'!V69</f>
        <v>0</v>
      </c>
      <c r="W69" s="25">
        <f>+'Cu1'!W69</f>
        <v>0</v>
      </c>
      <c r="X69" s="25">
        <f>+'Cu1'!X69</f>
        <v>7500</v>
      </c>
      <c r="Y69" s="22">
        <f>+'Cu1'!Y69</f>
        <v>2</v>
      </c>
      <c r="Z69" s="22">
        <f>+'Cu1'!Z69</f>
        <v>1</v>
      </c>
      <c r="AA69" s="22">
        <f>+'Cu1'!AA69</f>
        <v>0</v>
      </c>
      <c r="AB69" s="23">
        <f>+'Cu1'!AB69</f>
        <v>0</v>
      </c>
      <c r="AC69" s="23">
        <f>+'Cu1'!AC69</f>
        <v>0</v>
      </c>
      <c r="AD69" s="23">
        <f>+'Cu1'!AD69</f>
        <v>0</v>
      </c>
      <c r="AE69" s="22">
        <f>+'Cu1'!AE69</f>
        <v>0</v>
      </c>
      <c r="AF69" s="22">
        <f>+'Cu1'!AF69</f>
        <v>0</v>
      </c>
      <c r="AG69" s="23">
        <f>+'Cu1'!AG69</f>
        <v>0</v>
      </c>
      <c r="AH69" s="23">
        <f>+'Cu1'!AH69</f>
        <v>0</v>
      </c>
      <c r="AI69" s="23">
        <f>+'Cu1'!AI69</f>
        <v>0</v>
      </c>
      <c r="AJ69" s="23">
        <f>+'Cu1'!AJ69</f>
        <v>0</v>
      </c>
      <c r="AK69" s="23">
        <f>+'Cu1'!AK69</f>
        <v>0</v>
      </c>
      <c r="AL69" s="23">
        <f>+'Cu1'!AL69</f>
        <v>0</v>
      </c>
      <c r="AM69" s="23">
        <f>+'Cu1'!AM69</f>
        <v>0</v>
      </c>
      <c r="AN69" s="23">
        <f>+'Cu1'!AN69</f>
        <v>0</v>
      </c>
      <c r="AO69" s="23">
        <f>+'Cu1'!AO69</f>
        <v>0</v>
      </c>
      <c r="AP69" s="23">
        <f>+'Cu1'!AP69</f>
        <v>0</v>
      </c>
      <c r="AQ69" s="23">
        <f>+'Cu1'!AQ69</f>
        <v>0</v>
      </c>
      <c r="AR69" s="23">
        <f>+'Cu1'!AR69</f>
        <v>0</v>
      </c>
      <c r="AS69" s="23">
        <f>+'Cu1'!AS69</f>
        <v>0</v>
      </c>
      <c r="AT69" s="23">
        <f>+'Cu1'!AT69</f>
        <v>0</v>
      </c>
      <c r="AU69" s="23">
        <f>+'Cu1'!AU69</f>
        <v>0</v>
      </c>
      <c r="AV69">
        <f>+'Cu1'!AV69</f>
        <v>0</v>
      </c>
      <c r="AW69">
        <f>+'Cu1'!AW69</f>
        <v>0</v>
      </c>
      <c r="AX69">
        <f>+'Cu1'!AX69</f>
        <v>0</v>
      </c>
      <c r="AY69">
        <f>+'Cu1'!AY69</f>
        <v>0</v>
      </c>
      <c r="AZ69">
        <f>+'Cu1'!AZ69</f>
        <v>0</v>
      </c>
      <c r="BA69">
        <f>+'Cu1'!BA69</f>
        <v>0</v>
      </c>
      <c r="BB69">
        <f>+'Cu1'!BB69</f>
        <v>0</v>
      </c>
      <c r="BC69">
        <f>+'Cu1'!BC69</f>
        <v>0</v>
      </c>
      <c r="BD69">
        <f>+'Cu1'!BD69</f>
        <v>0</v>
      </c>
      <c r="BE69">
        <f>+'Cu1'!BE69</f>
        <v>0</v>
      </c>
      <c r="BF69">
        <f>+'Cu1'!BF69</f>
        <v>0</v>
      </c>
      <c r="BG69">
        <f>+'Cu1'!BG69</f>
        <v>0</v>
      </c>
    </row>
    <row r="70" spans="1:59" hidden="1">
      <c r="A70" s="36">
        <f>+'Cu1'!A70</f>
        <v>21</v>
      </c>
      <c r="B70" s="36">
        <f>+'Cu1'!B70</f>
        <v>410</v>
      </c>
      <c r="C70" s="29" t="str">
        <f>+'Cu1'!C70</f>
        <v>REG</v>
      </c>
      <c r="D70" s="29" t="str">
        <f>+'Cu1'!D70</f>
        <v>Instal.lació sistema de reg amb cinta (1 m per m2)</v>
      </c>
      <c r="E70" s="37">
        <f>+'Cu1'!E70</f>
        <v>2500</v>
      </c>
      <c r="F70" s="28">
        <f>+'Cu1'!F70</f>
        <v>0</v>
      </c>
      <c r="G70" s="28">
        <f>+'Cu1'!G70</f>
        <v>0</v>
      </c>
      <c r="H70" s="28">
        <f>+'Cu1'!H70</f>
        <v>0</v>
      </c>
      <c r="I70" s="28">
        <f>+'Cu1'!I70</f>
        <v>1.5</v>
      </c>
      <c r="J70" s="28">
        <f>+'Cu1'!J70</f>
        <v>0</v>
      </c>
      <c r="K70" s="28">
        <f>+'Cu1'!K70</f>
        <v>0</v>
      </c>
      <c r="L70" s="28">
        <f>+'Cu1'!L70</f>
        <v>0</v>
      </c>
      <c r="M70" s="28">
        <f>+'Cu1'!M70</f>
        <v>0</v>
      </c>
      <c r="N70" s="28">
        <f>+'Cu1'!N70</f>
        <v>0</v>
      </c>
      <c r="O70" s="29">
        <f>+'Cu1'!O70</f>
        <v>0</v>
      </c>
      <c r="P70" s="30">
        <f>+'Cu1'!P70</f>
        <v>0</v>
      </c>
      <c r="Q70" s="28">
        <f>+'Cu1'!Q70</f>
        <v>0</v>
      </c>
      <c r="R70" s="29">
        <f>+'Cu1'!R70</f>
        <v>0</v>
      </c>
      <c r="S70" s="29">
        <f>+'Cu1'!S70</f>
        <v>0</v>
      </c>
      <c r="T70" s="29">
        <f>+'Cu1'!T70</f>
        <v>0</v>
      </c>
      <c r="U70" s="29">
        <f>+'Cu1'!U70</f>
        <v>0</v>
      </c>
      <c r="V70" s="29">
        <f>+'Cu1'!V70</f>
        <v>0</v>
      </c>
      <c r="W70" s="29">
        <f>+'Cu1'!W70</f>
        <v>0</v>
      </c>
      <c r="X70" s="29">
        <f>+'Cu1'!X70</f>
        <v>0</v>
      </c>
      <c r="Y70" s="29">
        <f>+'Cu1'!Y70</f>
        <v>0</v>
      </c>
      <c r="Z70" s="28">
        <f>+'Cu1'!Z70</f>
        <v>1.5</v>
      </c>
      <c r="AA70" s="28">
        <f>+'Cu1'!AA70</f>
        <v>0</v>
      </c>
      <c r="AB70" s="38">
        <f>+'Cu1'!AB70</f>
        <v>2500</v>
      </c>
      <c r="AC70" s="38">
        <f>+'Cu1'!AC70</f>
        <v>0</v>
      </c>
      <c r="AD70" s="38">
        <f>+'Cu1'!AD70</f>
        <v>0</v>
      </c>
      <c r="AE70" s="28">
        <f>+'Cu1'!AE70</f>
        <v>0</v>
      </c>
      <c r="AF70" s="28">
        <f>+'Cu1'!AF70</f>
        <v>0</v>
      </c>
      <c r="AG70" s="29">
        <f>+'Cu1'!AG70</f>
        <v>0</v>
      </c>
      <c r="AH70" s="29">
        <f>+'Cu1'!AH70</f>
        <v>0</v>
      </c>
      <c r="AI70" s="29">
        <f>+'Cu1'!AI70</f>
        <v>0</v>
      </c>
      <c r="AJ70" s="29">
        <f>+'Cu1'!AJ70</f>
        <v>0</v>
      </c>
      <c r="AK70" s="29">
        <f>+'Cu1'!AK70</f>
        <v>0</v>
      </c>
      <c r="AL70" s="29">
        <f>+'Cu1'!AL70</f>
        <v>0</v>
      </c>
      <c r="AM70" s="29">
        <f>+'Cu1'!AM70</f>
        <v>0</v>
      </c>
      <c r="AN70" s="29">
        <f>+'Cu1'!AN70</f>
        <v>0</v>
      </c>
      <c r="AO70" s="29">
        <f>+'Cu1'!AO70</f>
        <v>0</v>
      </c>
      <c r="AP70" s="29">
        <f>+'Cu1'!AP70</f>
        <v>0</v>
      </c>
      <c r="AQ70" s="29">
        <f>+'Cu1'!AQ70</f>
        <v>0</v>
      </c>
      <c r="AR70" s="29">
        <f>+'Cu1'!AR70</f>
        <v>0</v>
      </c>
      <c r="AS70" s="29">
        <f>+'Cu1'!AS70</f>
        <v>0</v>
      </c>
      <c r="AT70" s="29">
        <f>+'Cu1'!AT70</f>
        <v>0</v>
      </c>
      <c r="AU70" s="29">
        <f>+'Cu1'!AU70</f>
        <v>0</v>
      </c>
      <c r="AV70">
        <f>+'Cu1'!AV70</f>
        <v>0</v>
      </c>
      <c r="AW70">
        <f>+'Cu1'!AW70</f>
        <v>0</v>
      </c>
      <c r="AX70">
        <f>+'Cu1'!AX70</f>
        <v>0</v>
      </c>
      <c r="AY70">
        <f>+'Cu1'!AY70</f>
        <v>0</v>
      </c>
      <c r="AZ70">
        <f>+'Cu1'!AZ70</f>
        <v>0</v>
      </c>
      <c r="BA70">
        <f>+'Cu1'!BA70</f>
        <v>0</v>
      </c>
      <c r="BB70">
        <f>+'Cu1'!BB70</f>
        <v>0</v>
      </c>
      <c r="BC70">
        <f>+'Cu1'!BC70</f>
        <v>0</v>
      </c>
      <c r="BD70">
        <f>+'Cu1'!BD70</f>
        <v>0</v>
      </c>
      <c r="BE70">
        <f>+'Cu1'!BE70</f>
        <v>0</v>
      </c>
      <c r="BF70">
        <f>+'Cu1'!BF70</f>
        <v>0</v>
      </c>
      <c r="BG70">
        <f>+'Cu1'!BG70</f>
        <v>0</v>
      </c>
    </row>
    <row r="71" spans="1:59" hidden="1">
      <c r="A71" s="36">
        <f>+'Cu1'!A71</f>
        <v>22</v>
      </c>
      <c r="B71" s="33">
        <f>+'Cu1'!B71</f>
        <v>420</v>
      </c>
      <c r="C71" s="7" t="str">
        <f>+'Cu1'!C71</f>
        <v>REG</v>
      </c>
      <c r="D71" s="7" t="str">
        <f>+'Cu1'!D71</f>
        <v>Instal.lació sistema de reg amb cinta (1,6 m per m2)</v>
      </c>
      <c r="E71" s="8">
        <f>+'Cu1'!E71</f>
        <v>2500</v>
      </c>
      <c r="F71" s="9">
        <f>+'Cu1'!F71</f>
        <v>0</v>
      </c>
      <c r="G71" s="9">
        <f>+'Cu1'!G71</f>
        <v>0</v>
      </c>
      <c r="H71" s="9">
        <f>+'Cu1'!H71</f>
        <v>0</v>
      </c>
      <c r="I71" s="9">
        <f>+'Cu1'!I71</f>
        <v>2.4000000000000004</v>
      </c>
      <c r="J71" s="9">
        <f>+'Cu1'!J71</f>
        <v>0</v>
      </c>
      <c r="K71" s="9">
        <f>+'Cu1'!K71</f>
        <v>0</v>
      </c>
      <c r="L71" s="9">
        <f>+'Cu1'!L71</f>
        <v>0</v>
      </c>
      <c r="M71" s="9">
        <f>+'Cu1'!M71</f>
        <v>0</v>
      </c>
      <c r="N71" s="9">
        <f>+'Cu1'!N71</f>
        <v>0</v>
      </c>
      <c r="O71" s="7">
        <f>+'Cu1'!O71</f>
        <v>0</v>
      </c>
      <c r="P71" s="19">
        <f>+'Cu1'!P71</f>
        <v>0</v>
      </c>
      <c r="Q71" s="9">
        <f>+'Cu1'!Q71</f>
        <v>0</v>
      </c>
      <c r="R71" s="7">
        <f>+'Cu1'!R71</f>
        <v>0</v>
      </c>
      <c r="S71" s="7">
        <f>+'Cu1'!S71</f>
        <v>0</v>
      </c>
      <c r="T71" s="7">
        <f>+'Cu1'!T71</f>
        <v>0</v>
      </c>
      <c r="U71" s="7">
        <f>+'Cu1'!U71</f>
        <v>0</v>
      </c>
      <c r="V71" s="7">
        <f>+'Cu1'!V71</f>
        <v>0</v>
      </c>
      <c r="W71" s="7">
        <f>+'Cu1'!W71</f>
        <v>0</v>
      </c>
      <c r="X71" s="7">
        <f>+'Cu1'!X71</f>
        <v>0</v>
      </c>
      <c r="Y71" s="7">
        <f>+'Cu1'!Y71</f>
        <v>0</v>
      </c>
      <c r="Z71" s="9">
        <f>+'Cu1'!Z71</f>
        <v>2.4000000000000004</v>
      </c>
      <c r="AA71" s="9">
        <f>+'Cu1'!AA71</f>
        <v>0</v>
      </c>
      <c r="AB71" s="16">
        <f>+'Cu1'!AB71</f>
        <v>4000</v>
      </c>
      <c r="AC71" s="16">
        <f>+'Cu1'!AC71</f>
        <v>0</v>
      </c>
      <c r="AD71" s="16">
        <f>+'Cu1'!AD71</f>
        <v>0</v>
      </c>
      <c r="AE71" s="9">
        <f>+'Cu1'!AE71</f>
        <v>0</v>
      </c>
      <c r="AF71" s="9">
        <f>+'Cu1'!AF71</f>
        <v>0</v>
      </c>
      <c r="AG71" s="7">
        <f>+'Cu1'!AG71</f>
        <v>0</v>
      </c>
      <c r="AH71" s="7">
        <f>+'Cu1'!AH71</f>
        <v>0</v>
      </c>
      <c r="AI71" s="7">
        <f>+'Cu1'!AI71</f>
        <v>0</v>
      </c>
      <c r="AJ71" s="7">
        <f>+'Cu1'!AJ71</f>
        <v>0</v>
      </c>
      <c r="AK71" s="7">
        <f>+'Cu1'!AK71</f>
        <v>0</v>
      </c>
      <c r="AL71" s="7">
        <f>+'Cu1'!AL71</f>
        <v>0</v>
      </c>
      <c r="AM71" s="7">
        <f>+'Cu1'!AM71</f>
        <v>0</v>
      </c>
      <c r="AN71" s="7">
        <f>+'Cu1'!AN71</f>
        <v>0</v>
      </c>
      <c r="AO71" s="7">
        <f>+'Cu1'!AO71</f>
        <v>0</v>
      </c>
      <c r="AP71" s="7">
        <f>+'Cu1'!AP71</f>
        <v>0</v>
      </c>
      <c r="AQ71" s="7">
        <f>+'Cu1'!AQ71</f>
        <v>0</v>
      </c>
      <c r="AR71" s="7">
        <f>+'Cu1'!AR71</f>
        <v>0</v>
      </c>
      <c r="AS71" s="7">
        <f>+'Cu1'!AS71</f>
        <v>0</v>
      </c>
      <c r="AT71" s="7">
        <f>+'Cu1'!AT71</f>
        <v>0</v>
      </c>
      <c r="AU71" s="7">
        <f>+'Cu1'!AU71</f>
        <v>0</v>
      </c>
      <c r="AV71">
        <f>+'Cu1'!AV71</f>
        <v>0</v>
      </c>
      <c r="AW71">
        <f>+'Cu1'!AW71</f>
        <v>0</v>
      </c>
      <c r="AX71">
        <f>+'Cu1'!AX71</f>
        <v>0</v>
      </c>
      <c r="AY71">
        <f>+'Cu1'!AY71</f>
        <v>0</v>
      </c>
      <c r="AZ71">
        <f>+'Cu1'!AZ71</f>
        <v>0</v>
      </c>
      <c r="BA71">
        <f>+'Cu1'!BA71</f>
        <v>0</v>
      </c>
      <c r="BB71">
        <f>+'Cu1'!BB71</f>
        <v>0</v>
      </c>
      <c r="BC71">
        <f>+'Cu1'!BC71</f>
        <v>0</v>
      </c>
      <c r="BD71">
        <f>+'Cu1'!BD71</f>
        <v>0</v>
      </c>
      <c r="BE71">
        <f>+'Cu1'!BE71</f>
        <v>0</v>
      </c>
      <c r="BF71">
        <f>+'Cu1'!BF71</f>
        <v>0</v>
      </c>
      <c r="BG71">
        <f>+'Cu1'!BG71</f>
        <v>0</v>
      </c>
    </row>
    <row r="72" spans="1:59" s="40" customFormat="1" hidden="1">
      <c r="A72" s="36">
        <f>+'Cu1'!A72</f>
        <v>23</v>
      </c>
      <c r="B72" s="36">
        <f>+'Cu1'!B72</f>
        <v>430</v>
      </c>
      <c r="C72" s="29" t="str">
        <f>+'Cu1'!C72</f>
        <v>REG</v>
      </c>
      <c r="D72" s="29" t="str">
        <f>+'Cu1'!D72</f>
        <v>Instal.lació sistema de reg aspersió</v>
      </c>
      <c r="E72" s="37">
        <f>+'Cu1'!E72</f>
        <v>2500</v>
      </c>
      <c r="F72" s="28">
        <f>+'Cu1'!F72</f>
        <v>3</v>
      </c>
      <c r="G72" s="28">
        <f>+'Cu1'!G72</f>
        <v>3</v>
      </c>
      <c r="H72" s="28">
        <f>+'Cu1'!H72</f>
        <v>0</v>
      </c>
      <c r="I72" s="28">
        <f>+'Cu1'!I72</f>
        <v>0</v>
      </c>
      <c r="J72" s="28">
        <f>+'Cu1'!J72</f>
        <v>0</v>
      </c>
      <c r="K72" s="28">
        <f>+'Cu1'!K72</f>
        <v>0</v>
      </c>
      <c r="L72" s="28">
        <f>+'Cu1'!L72</f>
        <v>0</v>
      </c>
      <c r="M72" s="28">
        <f>+'Cu1'!M72</f>
        <v>0</v>
      </c>
      <c r="N72" s="28">
        <f>+'Cu1'!N72</f>
        <v>3</v>
      </c>
      <c r="O72" s="29">
        <f>+'Cu1'!O72</f>
        <v>0</v>
      </c>
      <c r="P72" s="30">
        <f>+'Cu1'!P72</f>
        <v>0</v>
      </c>
      <c r="Q72" s="28">
        <f>+'Cu1'!Q72</f>
        <v>0</v>
      </c>
      <c r="R72" s="29">
        <f>+'Cu1'!R72</f>
        <v>0</v>
      </c>
      <c r="S72" s="29">
        <f>+'Cu1'!S72</f>
        <v>0</v>
      </c>
      <c r="T72" s="29">
        <f>+'Cu1'!T72</f>
        <v>0</v>
      </c>
      <c r="U72" s="29">
        <f>+'Cu1'!U72</f>
        <v>0</v>
      </c>
      <c r="V72" s="29">
        <f>+'Cu1'!V72</f>
        <v>0</v>
      </c>
      <c r="W72" s="29">
        <f>+'Cu1'!W72</f>
        <v>0</v>
      </c>
      <c r="X72" s="29">
        <f>+'Cu1'!X72</f>
        <v>0</v>
      </c>
      <c r="Y72" s="29">
        <f>+'Cu1'!Y72</f>
        <v>0</v>
      </c>
      <c r="Z72" s="28">
        <f>+'Cu1'!Z72</f>
        <v>0</v>
      </c>
      <c r="AA72" s="28">
        <f>+'Cu1'!AA72</f>
        <v>0</v>
      </c>
      <c r="AB72" s="38">
        <f>+'Cu1'!AB72</f>
        <v>0</v>
      </c>
      <c r="AC72" s="38">
        <f>+'Cu1'!AC72</f>
        <v>370</v>
      </c>
      <c r="AD72" s="38">
        <f>+'Cu1'!AD72</f>
        <v>0</v>
      </c>
      <c r="AE72" s="28">
        <f>+'Cu1'!AE72</f>
        <v>0</v>
      </c>
      <c r="AF72" s="28">
        <f>+'Cu1'!AF72</f>
        <v>0</v>
      </c>
      <c r="AG72" s="29">
        <f>+'Cu1'!AG72</f>
        <v>0</v>
      </c>
      <c r="AH72" s="29">
        <f>+'Cu1'!AH72</f>
        <v>0</v>
      </c>
      <c r="AI72" s="29">
        <f>+'Cu1'!AI72</f>
        <v>0</v>
      </c>
      <c r="AJ72" s="29">
        <f>+'Cu1'!AJ72</f>
        <v>0</v>
      </c>
      <c r="AK72" s="29">
        <f>+'Cu1'!AK72</f>
        <v>0</v>
      </c>
      <c r="AL72" s="29">
        <f>+'Cu1'!AL72</f>
        <v>0</v>
      </c>
      <c r="AM72" s="29">
        <f>+'Cu1'!AM72</f>
        <v>0</v>
      </c>
      <c r="AN72" s="29">
        <f>+'Cu1'!AN72</f>
        <v>0</v>
      </c>
      <c r="AO72" s="29">
        <f>+'Cu1'!AO72</f>
        <v>0</v>
      </c>
      <c r="AP72" s="29">
        <f>+'Cu1'!AP72</f>
        <v>0</v>
      </c>
      <c r="AQ72" s="29">
        <f>+'Cu1'!AQ72</f>
        <v>0</v>
      </c>
      <c r="AR72" s="29">
        <f>+'Cu1'!AR72</f>
        <v>0</v>
      </c>
      <c r="AS72" s="29">
        <f>+'Cu1'!AS72</f>
        <v>0</v>
      </c>
      <c r="AT72" s="29">
        <f>+'Cu1'!AT72</f>
        <v>0</v>
      </c>
      <c r="AU72" s="29">
        <f>+'Cu1'!AU72</f>
        <v>0</v>
      </c>
      <c r="AV72" s="40">
        <f>+'Cu1'!AV72</f>
        <v>0</v>
      </c>
      <c r="AW72" s="40">
        <f>+'Cu1'!AW72</f>
        <v>0</v>
      </c>
      <c r="AX72" s="40">
        <f>+'Cu1'!AX72</f>
        <v>0</v>
      </c>
      <c r="AY72" s="40">
        <f>+'Cu1'!AY72</f>
        <v>0</v>
      </c>
      <c r="AZ72" s="40">
        <f>+'Cu1'!AZ72</f>
        <v>0</v>
      </c>
      <c r="BA72" s="40">
        <f>+'Cu1'!BA72</f>
        <v>0</v>
      </c>
      <c r="BB72" s="40">
        <f>+'Cu1'!BB72</f>
        <v>0</v>
      </c>
      <c r="BC72" s="40">
        <f>+'Cu1'!BC72</f>
        <v>0</v>
      </c>
      <c r="BD72" s="40">
        <f>+'Cu1'!BD72</f>
        <v>0</v>
      </c>
      <c r="BE72" s="40">
        <f>+'Cu1'!BE72</f>
        <v>0</v>
      </c>
      <c r="BF72" s="40">
        <f>+'Cu1'!BF72</f>
        <v>0</v>
      </c>
      <c r="BG72" s="40">
        <f>+'Cu1'!BG72</f>
        <v>0</v>
      </c>
    </row>
    <row r="73" spans="1:59" s="39" customFormat="1" hidden="1">
      <c r="A73" s="36">
        <f>+'Cu1'!A73</f>
        <v>24</v>
      </c>
      <c r="B73" s="35">
        <f>+'Cu1'!B73</f>
        <v>440</v>
      </c>
      <c r="C73" s="23" t="str">
        <f>+'Cu1'!C73</f>
        <v>REG</v>
      </c>
      <c r="D73" s="23" t="str">
        <f>+'Cu1'!D73</f>
        <v>Reg (L/m2)</v>
      </c>
      <c r="E73" s="8">
        <f>+'Cu1'!E73</f>
        <v>2500</v>
      </c>
      <c r="F73" s="22">
        <f>+'Cu1'!F73</f>
        <v>0</v>
      </c>
      <c r="G73" s="22">
        <f>+'Cu1'!G73</f>
        <v>0</v>
      </c>
      <c r="H73" s="22">
        <f>+'Cu1'!H73</f>
        <v>0</v>
      </c>
      <c r="I73" s="22">
        <f>+'Cu1'!I73</f>
        <v>0</v>
      </c>
      <c r="J73" s="22">
        <f>+'Cu1'!J73</f>
        <v>0</v>
      </c>
      <c r="K73" s="22">
        <f>+'Cu1'!K73</f>
        <v>0</v>
      </c>
      <c r="L73" s="22">
        <f>+'Cu1'!L73</f>
        <v>0</v>
      </c>
      <c r="M73" s="22">
        <f>+'Cu1'!M73</f>
        <v>0</v>
      </c>
      <c r="N73" s="22">
        <f>+'Cu1'!N73</f>
        <v>0</v>
      </c>
      <c r="O73" s="23">
        <f>+'Cu1'!O73</f>
        <v>0</v>
      </c>
      <c r="P73" s="24">
        <f>+'Cu1'!P73</f>
        <v>0</v>
      </c>
      <c r="Q73" s="22">
        <f>+'Cu1'!Q73</f>
        <v>0</v>
      </c>
      <c r="R73" s="23">
        <f>+'Cu1'!R73</f>
        <v>0</v>
      </c>
      <c r="S73" s="23">
        <f>+'Cu1'!S73</f>
        <v>0</v>
      </c>
      <c r="T73" s="23">
        <f>+'Cu1'!T73</f>
        <v>0</v>
      </c>
      <c r="U73" s="23">
        <f>+'Cu1'!U73</f>
        <v>0</v>
      </c>
      <c r="V73" s="23">
        <f>+'Cu1'!V73</f>
        <v>0</v>
      </c>
      <c r="W73" s="23">
        <f>+'Cu1'!W73</f>
        <v>0</v>
      </c>
      <c r="X73" s="23">
        <f>+'Cu1'!X73</f>
        <v>0</v>
      </c>
      <c r="Y73" s="23">
        <f>+'Cu1'!Y73</f>
        <v>0</v>
      </c>
      <c r="Z73" s="22">
        <f>+'Cu1'!Z73</f>
        <v>0</v>
      </c>
      <c r="AA73" s="22">
        <f>+'Cu1'!AA73</f>
        <v>0</v>
      </c>
      <c r="AB73" s="23">
        <f>+'Cu1'!AB73</f>
        <v>0</v>
      </c>
      <c r="AC73" s="23">
        <f>+'Cu1'!AC73</f>
        <v>0</v>
      </c>
      <c r="AD73" s="94">
        <f>+'Cu1'!AD73</f>
        <v>2500</v>
      </c>
      <c r="AE73" s="22">
        <f>+'Cu1'!AE73</f>
        <v>0</v>
      </c>
      <c r="AF73" s="22">
        <f>+'Cu1'!AF73</f>
        <v>0</v>
      </c>
      <c r="AG73" s="23">
        <f>+'Cu1'!AG73</f>
        <v>0</v>
      </c>
      <c r="AH73" s="23">
        <f>+'Cu1'!AH73</f>
        <v>0</v>
      </c>
      <c r="AI73" s="23">
        <f>+'Cu1'!AI73</f>
        <v>0</v>
      </c>
      <c r="AJ73" s="23">
        <f>+'Cu1'!AJ73</f>
        <v>0</v>
      </c>
      <c r="AK73" s="23">
        <f>+'Cu1'!AK73</f>
        <v>0</v>
      </c>
      <c r="AL73" s="23">
        <f>+'Cu1'!AL73</f>
        <v>0</v>
      </c>
      <c r="AM73" s="23">
        <f>+'Cu1'!AM73</f>
        <v>0</v>
      </c>
      <c r="AN73" s="23">
        <f>+'Cu1'!AN73</f>
        <v>0</v>
      </c>
      <c r="AO73" s="23">
        <f>+'Cu1'!AO73</f>
        <v>0</v>
      </c>
      <c r="AP73" s="23">
        <f>+'Cu1'!AP73</f>
        <v>0</v>
      </c>
      <c r="AQ73" s="23">
        <f>+'Cu1'!AQ73</f>
        <v>0</v>
      </c>
      <c r="AR73" s="23">
        <f>+'Cu1'!AR73</f>
        <v>0</v>
      </c>
      <c r="AS73" s="23">
        <f>+'Cu1'!AS73</f>
        <v>0</v>
      </c>
      <c r="AT73" s="23">
        <f>+'Cu1'!AT73</f>
        <v>0</v>
      </c>
      <c r="AU73" s="23">
        <f>+'Cu1'!AU73</f>
        <v>0</v>
      </c>
      <c r="AV73" s="39">
        <f>+'Cu1'!AV73</f>
        <v>0</v>
      </c>
      <c r="AW73" s="39">
        <f>+'Cu1'!AW73</f>
        <v>0</v>
      </c>
      <c r="AX73" s="39">
        <f>+'Cu1'!AX73</f>
        <v>0</v>
      </c>
      <c r="AY73" s="39">
        <f>+'Cu1'!AY73</f>
        <v>0</v>
      </c>
      <c r="AZ73" s="39">
        <f>+'Cu1'!AZ73</f>
        <v>0</v>
      </c>
      <c r="BA73" s="39">
        <f>+'Cu1'!BA73</f>
        <v>0</v>
      </c>
      <c r="BB73" s="39">
        <f>+'Cu1'!BB73</f>
        <v>0</v>
      </c>
      <c r="BC73" s="39">
        <f>+'Cu1'!BC73</f>
        <v>0</v>
      </c>
      <c r="BD73" s="39">
        <f>+'Cu1'!BD73</f>
        <v>0</v>
      </c>
      <c r="BE73" s="39">
        <f>+'Cu1'!BE73</f>
        <v>0</v>
      </c>
      <c r="BF73" s="39">
        <f>+'Cu1'!BF73</f>
        <v>0</v>
      </c>
      <c r="BG73" s="39">
        <f>+'Cu1'!BG73</f>
        <v>0</v>
      </c>
    </row>
    <row r="74" spans="1:59" s="40" customFormat="1" hidden="1">
      <c r="A74" s="36">
        <f>+'Cu1'!A74</f>
        <v>25</v>
      </c>
      <c r="B74" s="36">
        <f>+'Cu1'!B74</f>
        <v>450</v>
      </c>
      <c r="C74" s="29" t="str">
        <f>+'Cu1'!C74</f>
        <v>REG</v>
      </c>
      <c r="D74" s="29" t="str">
        <f>+'Cu1'!D74</f>
        <v>posada en funcionament i parada</v>
      </c>
      <c r="E74" s="37">
        <f>+'Cu1'!E74</f>
        <v>2500</v>
      </c>
      <c r="F74" s="28">
        <f>+'Cu1'!F74</f>
        <v>0</v>
      </c>
      <c r="G74" s="28">
        <f>+'Cu1'!G74</f>
        <v>0</v>
      </c>
      <c r="H74" s="28">
        <f>+'Cu1'!H74</f>
        <v>0</v>
      </c>
      <c r="I74" s="28">
        <f>+'Cu1'!I74</f>
        <v>0</v>
      </c>
      <c r="J74" s="28">
        <f>+'Cu1'!J74</f>
        <v>0</v>
      </c>
      <c r="K74" s="28">
        <f>+'Cu1'!K74</f>
        <v>0</v>
      </c>
      <c r="L74" s="28">
        <f>+'Cu1'!L74</f>
        <v>0</v>
      </c>
      <c r="M74" s="28">
        <f>+'Cu1'!M74</f>
        <v>0</v>
      </c>
      <c r="N74" s="28">
        <f>+'Cu1'!N74</f>
        <v>0</v>
      </c>
      <c r="O74" s="29">
        <f>+'Cu1'!O74</f>
        <v>0</v>
      </c>
      <c r="P74" s="30">
        <f>+'Cu1'!P74</f>
        <v>0</v>
      </c>
      <c r="Q74" s="28">
        <f>+'Cu1'!Q74</f>
        <v>0</v>
      </c>
      <c r="R74" s="29">
        <f>+'Cu1'!R74</f>
        <v>0</v>
      </c>
      <c r="S74" s="29">
        <f>+'Cu1'!S74</f>
        <v>0</v>
      </c>
      <c r="T74" s="29">
        <f>+'Cu1'!T74</f>
        <v>0</v>
      </c>
      <c r="U74" s="29">
        <f>+'Cu1'!U74</f>
        <v>0</v>
      </c>
      <c r="V74" s="29">
        <f>+'Cu1'!V74</f>
        <v>0</v>
      </c>
      <c r="W74" s="29">
        <f>+'Cu1'!W74</f>
        <v>0</v>
      </c>
      <c r="X74" s="29">
        <f>+'Cu1'!X74</f>
        <v>0</v>
      </c>
      <c r="Y74" s="29">
        <f>+'Cu1'!Y74</f>
        <v>0</v>
      </c>
      <c r="Z74" s="28">
        <f>+'Cu1'!Z74</f>
        <v>0</v>
      </c>
      <c r="AA74" s="28">
        <f>+'Cu1'!AA74</f>
        <v>0</v>
      </c>
      <c r="AB74" s="29">
        <f>+'Cu1'!AB74</f>
        <v>0</v>
      </c>
      <c r="AC74" s="29">
        <f>+'Cu1'!AC74</f>
        <v>0</v>
      </c>
      <c r="AD74" s="29">
        <f>+'Cu1'!AD74</f>
        <v>0</v>
      </c>
      <c r="AE74" s="28">
        <f>+'Cu1'!AE74</f>
        <v>0</v>
      </c>
      <c r="AF74" s="28">
        <f>+'Cu1'!AF74</f>
        <v>0</v>
      </c>
      <c r="AG74" s="29">
        <f>+'Cu1'!AG74</f>
        <v>0</v>
      </c>
      <c r="AH74" s="29">
        <f>+'Cu1'!AH74</f>
        <v>0</v>
      </c>
      <c r="AI74" s="29">
        <f>+'Cu1'!AI74</f>
        <v>0</v>
      </c>
      <c r="AJ74" s="29">
        <f>+'Cu1'!AJ74</f>
        <v>0</v>
      </c>
      <c r="AK74" s="29">
        <f>+'Cu1'!AK74</f>
        <v>0</v>
      </c>
      <c r="AL74" s="29">
        <f>+'Cu1'!AL74</f>
        <v>0</v>
      </c>
      <c r="AM74" s="29">
        <f>+'Cu1'!AM74</f>
        <v>0</v>
      </c>
      <c r="AN74" s="29">
        <f>+'Cu1'!AN74</f>
        <v>0</v>
      </c>
      <c r="AO74" s="29">
        <f>+'Cu1'!AO74</f>
        <v>0</v>
      </c>
      <c r="AP74" s="29">
        <f>+'Cu1'!AP74</f>
        <v>0</v>
      </c>
      <c r="AQ74" s="29">
        <f>+'Cu1'!AQ74</f>
        <v>0</v>
      </c>
      <c r="AR74" s="29">
        <f>+'Cu1'!AR74</f>
        <v>0</v>
      </c>
      <c r="AS74" s="29">
        <f>+'Cu1'!AS74</f>
        <v>0</v>
      </c>
      <c r="AT74" s="29">
        <f>+'Cu1'!AT74</f>
        <v>0</v>
      </c>
      <c r="AU74" s="29">
        <f>+'Cu1'!AU74</f>
        <v>0</v>
      </c>
      <c r="AV74" s="40">
        <f>+'Cu1'!AV74</f>
        <v>0</v>
      </c>
      <c r="AW74" s="40">
        <f>+'Cu1'!AW74</f>
        <v>0</v>
      </c>
      <c r="AX74" s="40">
        <f>+'Cu1'!AX74</f>
        <v>0</v>
      </c>
      <c r="AY74" s="40">
        <f>+'Cu1'!AY74</f>
        <v>0</v>
      </c>
      <c r="AZ74" s="40">
        <f>+'Cu1'!AZ74</f>
        <v>0</v>
      </c>
      <c r="BA74" s="40">
        <f>+'Cu1'!BA74</f>
        <v>0</v>
      </c>
      <c r="BB74" s="40">
        <f>+'Cu1'!BB74</f>
        <v>0</v>
      </c>
      <c r="BC74" s="40">
        <f>+'Cu1'!BC74</f>
        <v>0</v>
      </c>
      <c r="BD74" s="40">
        <f>+'Cu1'!BD74</f>
        <v>0</v>
      </c>
      <c r="BE74" s="40">
        <f>+'Cu1'!BE74</f>
        <v>0</v>
      </c>
      <c r="BF74" s="40">
        <f>+'Cu1'!BF74</f>
        <v>0</v>
      </c>
      <c r="BG74" s="40">
        <f>+'Cu1'!BG74</f>
        <v>0</v>
      </c>
    </row>
    <row r="75" spans="1:59" s="39" customFormat="1" hidden="1">
      <c r="A75" s="36">
        <f>+'Cu1'!A75</f>
        <v>26</v>
      </c>
      <c r="B75" s="35">
        <f>+'Cu1'!B75</f>
        <v>460</v>
      </c>
      <c r="C75" s="23" t="str">
        <f>+'Cu1'!C75</f>
        <v>REG</v>
      </c>
      <c r="D75" s="23" t="str">
        <f>+'Cu1'!D75</f>
        <v>Desinstal.lació sistema de reg amb cinta</v>
      </c>
      <c r="E75" s="21">
        <f>+'Cu1'!E75</f>
        <v>2500</v>
      </c>
      <c r="F75" s="22">
        <f>+'Cu1'!F75</f>
        <v>0</v>
      </c>
      <c r="G75" s="22">
        <f>+'Cu1'!G75</f>
        <v>0</v>
      </c>
      <c r="H75" s="22">
        <f>+'Cu1'!H75</f>
        <v>0</v>
      </c>
      <c r="I75" s="22">
        <f>+'Cu1'!I75</f>
        <v>1.5</v>
      </c>
      <c r="J75" s="22">
        <f>+'Cu1'!J75</f>
        <v>0</v>
      </c>
      <c r="K75" s="22">
        <f>+'Cu1'!K75</f>
        <v>0</v>
      </c>
      <c r="L75" s="22">
        <f>+'Cu1'!L75</f>
        <v>0</v>
      </c>
      <c r="M75" s="22">
        <f>+'Cu1'!M75</f>
        <v>0</v>
      </c>
      <c r="N75" s="22">
        <f>+'Cu1'!N75</f>
        <v>0</v>
      </c>
      <c r="O75" s="23">
        <f>+'Cu1'!O75</f>
        <v>0</v>
      </c>
      <c r="P75" s="24">
        <f>+'Cu1'!P75</f>
        <v>0</v>
      </c>
      <c r="Q75" s="22">
        <f>+'Cu1'!Q75</f>
        <v>0</v>
      </c>
      <c r="R75" s="23">
        <f>+'Cu1'!R75</f>
        <v>0</v>
      </c>
      <c r="S75" s="23">
        <f>+'Cu1'!S75</f>
        <v>0</v>
      </c>
      <c r="T75" s="23">
        <f>+'Cu1'!T75</f>
        <v>0</v>
      </c>
      <c r="U75" s="23">
        <f>+'Cu1'!U75</f>
        <v>0</v>
      </c>
      <c r="V75" s="23">
        <f>+'Cu1'!V75</f>
        <v>0</v>
      </c>
      <c r="W75" s="23">
        <f>+'Cu1'!W75</f>
        <v>0</v>
      </c>
      <c r="X75" s="23">
        <f>+'Cu1'!X75</f>
        <v>0</v>
      </c>
      <c r="Y75" s="23">
        <f>+'Cu1'!Y75</f>
        <v>0</v>
      </c>
      <c r="Z75" s="22">
        <f>+'Cu1'!Z75</f>
        <v>1.5</v>
      </c>
      <c r="AA75" s="22">
        <f>+'Cu1'!AA75</f>
        <v>0</v>
      </c>
      <c r="AB75" s="23">
        <f>+'Cu1'!AB75</f>
        <v>0</v>
      </c>
      <c r="AC75" s="23">
        <f>+'Cu1'!AC75</f>
        <v>0</v>
      </c>
      <c r="AD75" s="23">
        <f>+'Cu1'!AD75</f>
        <v>0</v>
      </c>
      <c r="AE75" s="22">
        <f>+'Cu1'!AE75</f>
        <v>0</v>
      </c>
      <c r="AF75" s="22">
        <f>+'Cu1'!AF75</f>
        <v>0</v>
      </c>
      <c r="AG75" s="23">
        <f>+'Cu1'!AG75</f>
        <v>0</v>
      </c>
      <c r="AH75" s="23">
        <f>+'Cu1'!AH75</f>
        <v>0</v>
      </c>
      <c r="AI75" s="23">
        <f>+'Cu1'!AI75</f>
        <v>0</v>
      </c>
      <c r="AJ75" s="23">
        <f>+'Cu1'!AJ75</f>
        <v>0</v>
      </c>
      <c r="AK75" s="23">
        <f>+'Cu1'!AK75</f>
        <v>0</v>
      </c>
      <c r="AL75" s="23">
        <f>+'Cu1'!AL75</f>
        <v>0</v>
      </c>
      <c r="AM75" s="23">
        <f>+'Cu1'!AM75</f>
        <v>0</v>
      </c>
      <c r="AN75" s="23">
        <f>+'Cu1'!AN75</f>
        <v>0</v>
      </c>
      <c r="AO75" s="23">
        <f>+'Cu1'!AO75</f>
        <v>0</v>
      </c>
      <c r="AP75" s="23">
        <f>+'Cu1'!AP75</f>
        <v>0</v>
      </c>
      <c r="AQ75" s="23">
        <f>+'Cu1'!AQ75</f>
        <v>0</v>
      </c>
      <c r="AR75" s="23">
        <f>+'Cu1'!AR75</f>
        <v>0</v>
      </c>
      <c r="AS75" s="23">
        <f>+'Cu1'!AS75</f>
        <v>0</v>
      </c>
      <c r="AT75" s="23">
        <f>+'Cu1'!AT75</f>
        <v>0</v>
      </c>
      <c r="AU75" s="23">
        <f>+'Cu1'!AU75</f>
        <v>0</v>
      </c>
      <c r="AV75" s="39">
        <f>+'Cu1'!AV75</f>
        <v>0</v>
      </c>
      <c r="AW75" s="39">
        <f>+'Cu1'!AW75</f>
        <v>0</v>
      </c>
      <c r="AX75" s="39">
        <f>+'Cu1'!AX75</f>
        <v>0</v>
      </c>
      <c r="AY75" s="39">
        <f>+'Cu1'!AY75</f>
        <v>0</v>
      </c>
      <c r="AZ75" s="39">
        <f>+'Cu1'!AZ75</f>
        <v>0</v>
      </c>
      <c r="BA75" s="39">
        <f>+'Cu1'!BA75</f>
        <v>0</v>
      </c>
      <c r="BB75" s="39">
        <f>+'Cu1'!BB75</f>
        <v>0</v>
      </c>
      <c r="BC75" s="39">
        <f>+'Cu1'!BC75</f>
        <v>0</v>
      </c>
      <c r="BD75" s="39">
        <f>+'Cu1'!BD75</f>
        <v>0</v>
      </c>
      <c r="BE75" s="39">
        <f>+'Cu1'!BE75</f>
        <v>0</v>
      </c>
      <c r="BF75" s="39">
        <f>+'Cu1'!BF75</f>
        <v>0</v>
      </c>
      <c r="BG75" s="39">
        <f>+'Cu1'!BG75</f>
        <v>0</v>
      </c>
    </row>
    <row r="76" spans="1:59" s="40" customFormat="1" hidden="1">
      <c r="A76" s="36">
        <f>+'Cu1'!A76</f>
        <v>27</v>
      </c>
      <c r="B76" s="36">
        <f>+'Cu1'!B76</f>
        <v>510</v>
      </c>
      <c r="C76" s="29" t="str">
        <f>+'Cu1'!C76</f>
        <v>TRACTAMENTS</v>
      </c>
      <c r="D76" s="29" t="str">
        <f>+'Cu1'!D76</f>
        <v>Tractament Bacillus + retenol +purí ortiga amb tractor i braços</v>
      </c>
      <c r="E76" s="37">
        <f>+'Cu1'!E76</f>
        <v>2500</v>
      </c>
      <c r="F76" s="28">
        <f>+'Cu1'!F76</f>
        <v>0</v>
      </c>
      <c r="G76" s="28">
        <f>+'Cu1'!G76</f>
        <v>0.625</v>
      </c>
      <c r="H76" s="28">
        <f>+'Cu1'!H76</f>
        <v>0</v>
      </c>
      <c r="I76" s="28">
        <f>+'Cu1'!I76</f>
        <v>0</v>
      </c>
      <c r="J76" s="28">
        <f>+'Cu1'!J76</f>
        <v>0</v>
      </c>
      <c r="K76" s="28">
        <f>+'Cu1'!K76</f>
        <v>0</v>
      </c>
      <c r="L76" s="28">
        <f>+'Cu1'!L76</f>
        <v>0</v>
      </c>
      <c r="M76" s="28">
        <f>+'Cu1'!M76</f>
        <v>0</v>
      </c>
      <c r="N76" s="28">
        <f>+'Cu1'!N76</f>
        <v>0</v>
      </c>
      <c r="O76" s="29">
        <f>+'Cu1'!O76</f>
        <v>0</v>
      </c>
      <c r="P76" s="30">
        <f>+'Cu1'!P76</f>
        <v>0</v>
      </c>
      <c r="Q76" s="28">
        <f>+'Cu1'!Q76</f>
        <v>0</v>
      </c>
      <c r="R76" s="29">
        <f>+'Cu1'!R76</f>
        <v>0</v>
      </c>
      <c r="S76" s="29">
        <f>+'Cu1'!S76</f>
        <v>0</v>
      </c>
      <c r="T76" s="29">
        <f>+'Cu1'!T76</f>
        <v>0</v>
      </c>
      <c r="U76" s="29">
        <f>+'Cu1'!U76</f>
        <v>0</v>
      </c>
      <c r="V76" s="29">
        <f>+'Cu1'!V76</f>
        <v>0</v>
      </c>
      <c r="W76" s="29">
        <f>+'Cu1'!W76</f>
        <v>0</v>
      </c>
      <c r="X76" s="29">
        <f>+'Cu1'!X76</f>
        <v>0</v>
      </c>
      <c r="Y76" s="29">
        <f>+'Cu1'!Y76</f>
        <v>0</v>
      </c>
      <c r="Z76" s="28">
        <f>+'Cu1'!Z76</f>
        <v>0</v>
      </c>
      <c r="AA76" s="28">
        <f>+'Cu1'!AA76</f>
        <v>0</v>
      </c>
      <c r="AB76" s="29">
        <f>+'Cu1'!AB76</f>
        <v>0</v>
      </c>
      <c r="AC76" s="29">
        <f>+'Cu1'!AC76</f>
        <v>0</v>
      </c>
      <c r="AD76" s="29">
        <f>+'Cu1'!AD76</f>
        <v>0</v>
      </c>
      <c r="AE76" s="28">
        <f>+'Cu1'!AE76</f>
        <v>0</v>
      </c>
      <c r="AF76" s="28">
        <f>+'Cu1'!AF76</f>
        <v>0</v>
      </c>
      <c r="AG76" s="31">
        <f>+'Cu1'!AG76</f>
        <v>0.375</v>
      </c>
      <c r="AH76" s="32">
        <f>+'Cu1'!AH76</f>
        <v>0.17500000000000002</v>
      </c>
      <c r="AI76" s="32">
        <f>+'Cu1'!AI76</f>
        <v>5</v>
      </c>
      <c r="AJ76" s="29">
        <f>+'Cu1'!AJ76</f>
        <v>0</v>
      </c>
      <c r="AK76" s="29">
        <f>+'Cu1'!AK76</f>
        <v>0</v>
      </c>
      <c r="AL76" s="29">
        <f>+'Cu1'!AL76</f>
        <v>0</v>
      </c>
      <c r="AM76" s="29">
        <f>+'Cu1'!AM76</f>
        <v>0</v>
      </c>
      <c r="AN76" s="29">
        <f>+'Cu1'!AN76</f>
        <v>0</v>
      </c>
      <c r="AO76" s="29">
        <f>+'Cu1'!AO76</f>
        <v>0</v>
      </c>
      <c r="AP76" s="29">
        <f>+'Cu1'!AP76</f>
        <v>0</v>
      </c>
      <c r="AQ76" s="29">
        <f>+'Cu1'!AQ76</f>
        <v>0</v>
      </c>
      <c r="AR76" s="29">
        <f>+'Cu1'!AR76</f>
        <v>0</v>
      </c>
      <c r="AS76" s="29">
        <f>+'Cu1'!AS76</f>
        <v>0</v>
      </c>
      <c r="AT76" s="29">
        <f>+'Cu1'!AT76</f>
        <v>0</v>
      </c>
      <c r="AU76" s="29">
        <f>+'Cu1'!AU76</f>
        <v>0</v>
      </c>
      <c r="AV76" s="40">
        <f>+'Cu1'!AV76</f>
        <v>0</v>
      </c>
      <c r="AW76" s="40">
        <f>+'Cu1'!AW76</f>
        <v>0</v>
      </c>
      <c r="AX76" s="40">
        <f>+'Cu1'!AX76</f>
        <v>0</v>
      </c>
      <c r="AY76" s="40">
        <f>+'Cu1'!AY76</f>
        <v>0</v>
      </c>
      <c r="AZ76" s="40">
        <f>+'Cu1'!AZ76</f>
        <v>0</v>
      </c>
      <c r="BA76" s="40">
        <f>+'Cu1'!BA76</f>
        <v>0</v>
      </c>
      <c r="BB76" s="40">
        <f>+'Cu1'!BB76</f>
        <v>0</v>
      </c>
      <c r="BC76" s="40">
        <f>+'Cu1'!BC76</f>
        <v>0</v>
      </c>
      <c r="BD76" s="40">
        <f>+'Cu1'!BD76</f>
        <v>0</v>
      </c>
      <c r="BE76" s="40">
        <f>+'Cu1'!BE76</f>
        <v>0</v>
      </c>
      <c r="BF76" s="40">
        <f>+'Cu1'!BF76</f>
        <v>0</v>
      </c>
      <c r="BG76" s="40">
        <f>+'Cu1'!BG76</f>
        <v>0</v>
      </c>
    </row>
    <row r="77" spans="1:59" s="39" customFormat="1" hidden="1">
      <c r="A77" s="36">
        <f>+'Cu1'!A77</f>
        <v>28</v>
      </c>
      <c r="B77" s="35">
        <f>+'Cu1'!B77</f>
        <v>520</v>
      </c>
      <c r="C77" s="23" t="str">
        <f>+'Cu1'!C77</f>
        <v>TRACTAMENTS</v>
      </c>
      <c r="D77" s="23" t="str">
        <f>+'Cu1'!D77</f>
        <v>Tractament Bacillus + retenol +purí ortiga amb bota i 2 persones</v>
      </c>
      <c r="E77" s="21">
        <f>+'Cu1'!E77</f>
        <v>2500</v>
      </c>
      <c r="F77" s="22">
        <f>+'Cu1'!F77</f>
        <v>1.6666666666666674</v>
      </c>
      <c r="G77" s="22">
        <f>+'Cu1'!G77</f>
        <v>1.6666666666666674</v>
      </c>
      <c r="H77" s="22">
        <f>+'Cu1'!H77</f>
        <v>0</v>
      </c>
      <c r="I77" s="22">
        <f>+'Cu1'!I77</f>
        <v>0</v>
      </c>
      <c r="J77" s="22">
        <f>+'Cu1'!J77</f>
        <v>0</v>
      </c>
      <c r="K77" s="22">
        <f>+'Cu1'!K77</f>
        <v>0</v>
      </c>
      <c r="L77" s="22">
        <f>+'Cu1'!L77</f>
        <v>0</v>
      </c>
      <c r="M77" s="22">
        <f>+'Cu1'!M77</f>
        <v>0</v>
      </c>
      <c r="N77" s="22">
        <f>+'Cu1'!N77</f>
        <v>0</v>
      </c>
      <c r="O77" s="23">
        <f>+'Cu1'!O77</f>
        <v>0</v>
      </c>
      <c r="P77" s="24">
        <f>+'Cu1'!P77</f>
        <v>0</v>
      </c>
      <c r="Q77" s="22">
        <f>+'Cu1'!Q77</f>
        <v>0</v>
      </c>
      <c r="R77" s="23">
        <f>+'Cu1'!R77</f>
        <v>0</v>
      </c>
      <c r="S77" s="23">
        <f>+'Cu1'!S77</f>
        <v>0</v>
      </c>
      <c r="T77" s="23">
        <f>+'Cu1'!T77</f>
        <v>0</v>
      </c>
      <c r="U77" s="23">
        <f>+'Cu1'!U77</f>
        <v>0</v>
      </c>
      <c r="V77" s="23">
        <f>+'Cu1'!V77</f>
        <v>0</v>
      </c>
      <c r="W77" s="23">
        <f>+'Cu1'!W77</f>
        <v>0</v>
      </c>
      <c r="X77" s="23">
        <f>+'Cu1'!X77</f>
        <v>0</v>
      </c>
      <c r="Y77" s="23">
        <f>+'Cu1'!Y77</f>
        <v>0</v>
      </c>
      <c r="Z77" s="22">
        <f>+'Cu1'!Z77</f>
        <v>0</v>
      </c>
      <c r="AA77" s="22">
        <f>+'Cu1'!AA77</f>
        <v>0</v>
      </c>
      <c r="AB77" s="23">
        <f>+'Cu1'!AB77</f>
        <v>0</v>
      </c>
      <c r="AC77" s="23">
        <f>+'Cu1'!AC77</f>
        <v>0</v>
      </c>
      <c r="AD77" s="23">
        <f>+'Cu1'!AD77</f>
        <v>0</v>
      </c>
      <c r="AE77" s="22">
        <f>+'Cu1'!AE77</f>
        <v>0</v>
      </c>
      <c r="AF77" s="22">
        <f>+'Cu1'!AF77</f>
        <v>0</v>
      </c>
      <c r="AG77" s="27">
        <f>+'Cu1'!AG77</f>
        <v>0.44999999999999996</v>
      </c>
      <c r="AH77" s="26">
        <f>+'Cu1'!AH77</f>
        <v>0.21000000000000002</v>
      </c>
      <c r="AI77" s="26">
        <f>+'Cu1'!AI77</f>
        <v>6</v>
      </c>
      <c r="AJ77" s="23">
        <f>+'Cu1'!AJ77</f>
        <v>0</v>
      </c>
      <c r="AK77" s="23">
        <f>+'Cu1'!AK77</f>
        <v>0</v>
      </c>
      <c r="AL77" s="23">
        <f>+'Cu1'!AL77</f>
        <v>0</v>
      </c>
      <c r="AM77" s="23">
        <f>+'Cu1'!AM77</f>
        <v>0</v>
      </c>
      <c r="AN77" s="23">
        <f>+'Cu1'!AN77</f>
        <v>0</v>
      </c>
      <c r="AO77" s="23">
        <f>+'Cu1'!AO77</f>
        <v>0</v>
      </c>
      <c r="AP77" s="23">
        <f>+'Cu1'!AP77</f>
        <v>0</v>
      </c>
      <c r="AQ77" s="23">
        <f>+'Cu1'!AQ77</f>
        <v>0</v>
      </c>
      <c r="AR77" s="23">
        <f>+'Cu1'!AR77</f>
        <v>0</v>
      </c>
      <c r="AS77" s="23">
        <f>+'Cu1'!AS77</f>
        <v>0</v>
      </c>
      <c r="AT77" s="23">
        <f>+'Cu1'!AT77</f>
        <v>0</v>
      </c>
      <c r="AU77" s="23">
        <f>+'Cu1'!AU77</f>
        <v>0</v>
      </c>
      <c r="AV77" s="39">
        <f>+'Cu1'!AV77</f>
        <v>0</v>
      </c>
      <c r="AW77" s="39">
        <f>+'Cu1'!AW77</f>
        <v>0</v>
      </c>
      <c r="AX77" s="39">
        <f>+'Cu1'!AX77</f>
        <v>0</v>
      </c>
      <c r="AY77" s="39">
        <f>+'Cu1'!AY77</f>
        <v>0</v>
      </c>
      <c r="AZ77" s="39">
        <f>+'Cu1'!AZ77</f>
        <v>0</v>
      </c>
      <c r="BA77" s="39">
        <f>+'Cu1'!BA77</f>
        <v>0</v>
      </c>
      <c r="BB77" s="39">
        <f>+'Cu1'!BB77</f>
        <v>0</v>
      </c>
      <c r="BC77" s="39">
        <f>+'Cu1'!BC77</f>
        <v>0</v>
      </c>
      <c r="BD77" s="39">
        <f>+'Cu1'!BD77</f>
        <v>0</v>
      </c>
      <c r="BE77" s="39">
        <f>+'Cu1'!BE77</f>
        <v>0</v>
      </c>
      <c r="BF77" s="39">
        <f>+'Cu1'!BF77</f>
        <v>0</v>
      </c>
      <c r="BG77" s="39">
        <f>+'Cu1'!BG77</f>
        <v>0</v>
      </c>
    </row>
    <row r="78" spans="1:59" s="40" customFormat="1" hidden="1">
      <c r="A78" s="36">
        <f>+'Cu1'!A78</f>
        <v>29</v>
      </c>
      <c r="B78" s="36">
        <f>+'Cu1'!B78</f>
        <v>530</v>
      </c>
      <c r="C78" s="29" t="str">
        <f>+'Cu1'!C78</f>
        <v>TRACTAMENTS</v>
      </c>
      <c r="D78" s="29" t="str">
        <f>+'Cu1'!D78</f>
        <v>Tractament coure + retenol + purí</v>
      </c>
      <c r="E78" s="37">
        <f>+'Cu1'!E78</f>
        <v>2500</v>
      </c>
      <c r="F78" s="28">
        <f>+'Cu1'!F78</f>
        <v>0</v>
      </c>
      <c r="G78" s="28">
        <f>+'Cu1'!G78</f>
        <v>0.625</v>
      </c>
      <c r="H78" s="28">
        <f>+'Cu1'!H78</f>
        <v>0</v>
      </c>
      <c r="I78" s="28">
        <f>+'Cu1'!I78</f>
        <v>0</v>
      </c>
      <c r="J78" s="28">
        <f>+'Cu1'!J78</f>
        <v>0</v>
      </c>
      <c r="K78" s="28">
        <f>+'Cu1'!K78</f>
        <v>0</v>
      </c>
      <c r="L78" s="28">
        <f>+'Cu1'!L78</f>
        <v>0</v>
      </c>
      <c r="M78" s="28">
        <f>+'Cu1'!M78</f>
        <v>0</v>
      </c>
      <c r="N78" s="28">
        <f>+'Cu1'!N78</f>
        <v>0</v>
      </c>
      <c r="O78" s="29">
        <f>+'Cu1'!O78</f>
        <v>0</v>
      </c>
      <c r="P78" s="30">
        <f>+'Cu1'!P78</f>
        <v>0</v>
      </c>
      <c r="Q78" s="28">
        <f>+'Cu1'!Q78</f>
        <v>0</v>
      </c>
      <c r="R78" s="29">
        <f>+'Cu1'!R78</f>
        <v>0</v>
      </c>
      <c r="S78" s="29">
        <f>+'Cu1'!S78</f>
        <v>0</v>
      </c>
      <c r="T78" s="29">
        <f>+'Cu1'!T78</f>
        <v>0</v>
      </c>
      <c r="U78" s="29">
        <f>+'Cu1'!U78</f>
        <v>0</v>
      </c>
      <c r="V78" s="29">
        <f>+'Cu1'!V78</f>
        <v>0</v>
      </c>
      <c r="W78" s="29">
        <f>+'Cu1'!W78</f>
        <v>0</v>
      </c>
      <c r="X78" s="29">
        <f>+'Cu1'!X78</f>
        <v>0</v>
      </c>
      <c r="Y78" s="29">
        <f>+'Cu1'!Y78</f>
        <v>0</v>
      </c>
      <c r="Z78" s="28">
        <f>+'Cu1'!Z78</f>
        <v>0</v>
      </c>
      <c r="AA78" s="28">
        <f>+'Cu1'!AA78</f>
        <v>0</v>
      </c>
      <c r="AB78" s="29">
        <f>+'Cu1'!AB78</f>
        <v>0</v>
      </c>
      <c r="AC78" s="29">
        <f>+'Cu1'!AC78</f>
        <v>0</v>
      </c>
      <c r="AD78" s="29">
        <f>+'Cu1'!AD78</f>
        <v>0</v>
      </c>
      <c r="AE78" s="28">
        <f>+'Cu1'!AE78</f>
        <v>0.625</v>
      </c>
      <c r="AF78" s="28">
        <f>+'Cu1'!AF78</f>
        <v>0.625</v>
      </c>
      <c r="AG78" s="29">
        <f>+'Cu1'!AG78</f>
        <v>0</v>
      </c>
      <c r="AH78" s="32">
        <f>+'Cu1'!AH78</f>
        <v>0.17500000000000002</v>
      </c>
      <c r="AI78" s="32">
        <f>+'Cu1'!AI78</f>
        <v>5</v>
      </c>
      <c r="AJ78" s="31">
        <f>+'Cu1'!AJ78</f>
        <v>1.25</v>
      </c>
      <c r="AK78" s="29">
        <f>+'Cu1'!AK78</f>
        <v>0</v>
      </c>
      <c r="AL78" s="29">
        <f>+'Cu1'!AL78</f>
        <v>0</v>
      </c>
      <c r="AM78" s="29">
        <f>+'Cu1'!AM78</f>
        <v>0</v>
      </c>
      <c r="AN78" s="29">
        <f>+'Cu1'!AN78</f>
        <v>0</v>
      </c>
      <c r="AO78" s="29">
        <f>+'Cu1'!AO78</f>
        <v>0</v>
      </c>
      <c r="AP78" s="29">
        <f>+'Cu1'!AP78</f>
        <v>0</v>
      </c>
      <c r="AQ78" s="29">
        <f>+'Cu1'!AQ78</f>
        <v>0</v>
      </c>
      <c r="AR78" s="29">
        <f>+'Cu1'!AR78</f>
        <v>0</v>
      </c>
      <c r="AS78" s="29">
        <f>+'Cu1'!AS78</f>
        <v>0</v>
      </c>
      <c r="AT78" s="29">
        <f>+'Cu1'!AT78</f>
        <v>0</v>
      </c>
      <c r="AU78" s="29">
        <f>+'Cu1'!AU78</f>
        <v>0</v>
      </c>
      <c r="AV78" s="40">
        <f>+'Cu1'!AV78</f>
        <v>0</v>
      </c>
      <c r="AW78" s="40">
        <f>+'Cu1'!AW78</f>
        <v>0</v>
      </c>
      <c r="AX78" s="40">
        <f>+'Cu1'!AX78</f>
        <v>0</v>
      </c>
      <c r="AY78" s="40">
        <f>+'Cu1'!AY78</f>
        <v>0</v>
      </c>
      <c r="AZ78" s="40">
        <f>+'Cu1'!AZ78</f>
        <v>0</v>
      </c>
      <c r="BA78" s="40">
        <f>+'Cu1'!BA78</f>
        <v>0</v>
      </c>
      <c r="BB78" s="40">
        <f>+'Cu1'!BB78</f>
        <v>0</v>
      </c>
      <c r="BC78" s="40">
        <f>+'Cu1'!BC78</f>
        <v>0</v>
      </c>
      <c r="BD78" s="40">
        <f>+'Cu1'!BD78</f>
        <v>0</v>
      </c>
      <c r="BE78" s="40">
        <f>+'Cu1'!BE78</f>
        <v>0</v>
      </c>
      <c r="BF78" s="40">
        <f>+'Cu1'!BF78</f>
        <v>0</v>
      </c>
      <c r="BG78" s="40">
        <f>+'Cu1'!BG78</f>
        <v>0</v>
      </c>
    </row>
    <row r="79" spans="1:59" s="39" customFormat="1" hidden="1">
      <c r="A79" s="36">
        <f>+'Cu1'!A79</f>
        <v>30</v>
      </c>
      <c r="B79" s="35">
        <f>+'Cu1'!B79</f>
        <v>540</v>
      </c>
      <c r="C79" s="23" t="str">
        <f>+'Cu1'!C79</f>
        <v>TRACTAMENTS</v>
      </c>
      <c r="D79" s="23" t="str">
        <f>+'Cu1'!D79</f>
        <v>Tractament Llimacs (Ferramol)</v>
      </c>
      <c r="E79" s="21">
        <f>+'Cu1'!E79</f>
        <v>2500</v>
      </c>
      <c r="F79" s="22">
        <f>+'Cu1'!F79</f>
        <v>0</v>
      </c>
      <c r="G79" s="22">
        <f>+'Cu1'!G79</f>
        <v>0</v>
      </c>
      <c r="H79" s="22">
        <f>+'Cu1'!H79</f>
        <v>0</v>
      </c>
      <c r="I79" s="22">
        <f>+'Cu1'!I79</f>
        <v>1.6666666666666665</v>
      </c>
      <c r="J79" s="22">
        <f>+'Cu1'!J79</f>
        <v>0</v>
      </c>
      <c r="K79" s="22">
        <f>+'Cu1'!K79</f>
        <v>0</v>
      </c>
      <c r="L79" s="22">
        <f>+'Cu1'!L79</f>
        <v>0</v>
      </c>
      <c r="M79" s="22">
        <f>+'Cu1'!M79</f>
        <v>0</v>
      </c>
      <c r="N79" s="22">
        <f>+'Cu1'!N79</f>
        <v>0</v>
      </c>
      <c r="O79" s="23">
        <f>+'Cu1'!O79</f>
        <v>0</v>
      </c>
      <c r="P79" s="24">
        <f>+'Cu1'!P79</f>
        <v>0</v>
      </c>
      <c r="Q79" s="22">
        <f>+'Cu1'!Q79</f>
        <v>0</v>
      </c>
      <c r="R79" s="23">
        <f>+'Cu1'!R79</f>
        <v>0</v>
      </c>
      <c r="S79" s="23">
        <f>+'Cu1'!S79</f>
        <v>0</v>
      </c>
      <c r="T79" s="23">
        <f>+'Cu1'!T79</f>
        <v>0</v>
      </c>
      <c r="U79" s="23">
        <f>+'Cu1'!U79</f>
        <v>0</v>
      </c>
      <c r="V79" s="23">
        <f>+'Cu1'!V79</f>
        <v>0</v>
      </c>
      <c r="W79" s="23">
        <f>+'Cu1'!W79</f>
        <v>0</v>
      </c>
      <c r="X79" s="23">
        <f>+'Cu1'!X79</f>
        <v>0</v>
      </c>
      <c r="Y79" s="23">
        <f>+'Cu1'!Y79</f>
        <v>0</v>
      </c>
      <c r="Z79" s="22">
        <f>+'Cu1'!Z79</f>
        <v>0</v>
      </c>
      <c r="AA79" s="22">
        <f>+'Cu1'!AA79</f>
        <v>1.6666666666666665</v>
      </c>
      <c r="AB79" s="23">
        <f>+'Cu1'!AB79</f>
        <v>0</v>
      </c>
      <c r="AC79" s="23">
        <f>+'Cu1'!AC79</f>
        <v>0</v>
      </c>
      <c r="AD79" s="23">
        <f>+'Cu1'!AD79</f>
        <v>0</v>
      </c>
      <c r="AE79" s="22">
        <f>+'Cu1'!AE79</f>
        <v>0</v>
      </c>
      <c r="AF79" s="22">
        <f>+'Cu1'!AF79</f>
        <v>0</v>
      </c>
      <c r="AG79" s="23">
        <f>+'Cu1'!AG79</f>
        <v>0</v>
      </c>
      <c r="AH79" s="23">
        <f>+'Cu1'!AH79</f>
        <v>0</v>
      </c>
      <c r="AI79" s="23">
        <f>+'Cu1'!AI79</f>
        <v>0</v>
      </c>
      <c r="AJ79" s="23">
        <f>+'Cu1'!AJ79</f>
        <v>0</v>
      </c>
      <c r="AK79" s="44">
        <f>+'Cu1'!AK79</f>
        <v>5</v>
      </c>
      <c r="AL79" s="44">
        <f>+'Cu1'!AL79</f>
        <v>0</v>
      </c>
      <c r="AM79" s="44">
        <f>+'Cu1'!AM79</f>
        <v>0</v>
      </c>
      <c r="AN79" s="23">
        <f>+'Cu1'!AN79</f>
        <v>0</v>
      </c>
      <c r="AO79" s="23">
        <f>+'Cu1'!AO79</f>
        <v>0</v>
      </c>
      <c r="AP79" s="23">
        <f>+'Cu1'!AP79</f>
        <v>0</v>
      </c>
      <c r="AQ79" s="23">
        <f>+'Cu1'!AQ79</f>
        <v>0</v>
      </c>
      <c r="AR79" s="23">
        <f>+'Cu1'!AR79</f>
        <v>0</v>
      </c>
      <c r="AS79" s="23">
        <f>+'Cu1'!AS79</f>
        <v>0</v>
      </c>
      <c r="AT79" s="23">
        <f>+'Cu1'!AT79</f>
        <v>0</v>
      </c>
      <c r="AU79" s="23">
        <f>+'Cu1'!AU79</f>
        <v>0</v>
      </c>
      <c r="AV79" s="39">
        <f>+'Cu1'!AV79</f>
        <v>0</v>
      </c>
      <c r="AW79" s="39">
        <f>+'Cu1'!AW79</f>
        <v>0</v>
      </c>
      <c r="AX79" s="39">
        <f>+'Cu1'!AX79</f>
        <v>0</v>
      </c>
      <c r="AY79" s="39">
        <f>+'Cu1'!AY79</f>
        <v>0</v>
      </c>
      <c r="AZ79" s="39">
        <f>+'Cu1'!AZ79</f>
        <v>0</v>
      </c>
      <c r="BA79" s="39">
        <f>+'Cu1'!BA79</f>
        <v>0</v>
      </c>
      <c r="BB79" s="39">
        <f>+'Cu1'!BB79</f>
        <v>0</v>
      </c>
      <c r="BC79" s="39">
        <f>+'Cu1'!BC79</f>
        <v>0</v>
      </c>
      <c r="BD79" s="39">
        <f>+'Cu1'!BD79</f>
        <v>0</v>
      </c>
      <c r="BE79" s="39">
        <f>+'Cu1'!BE79</f>
        <v>0</v>
      </c>
      <c r="BF79" s="39">
        <f>+'Cu1'!BF79</f>
        <v>0</v>
      </c>
      <c r="BG79" s="39">
        <f>+'Cu1'!BG79</f>
        <v>0</v>
      </c>
    </row>
    <row r="80" spans="1:59" s="40" customFormat="1" hidden="1">
      <c r="A80" s="36">
        <f>+'Cu1'!A80</f>
        <v>31</v>
      </c>
      <c r="B80" s="36">
        <f>+'Cu1'!B80</f>
        <v>550</v>
      </c>
      <c r="C80" s="29" t="str">
        <f>+'Cu1'!C80</f>
        <v>TRACTAMENTS</v>
      </c>
      <c r="D80" s="29" t="str">
        <f>+'Cu1'!D80</f>
        <v>Tractament Bacillus + sofre amb bota i 2 persones</v>
      </c>
      <c r="E80" s="37">
        <f>+'Cu1'!E80</f>
        <v>2500</v>
      </c>
      <c r="F80" s="28">
        <f>+'Cu1'!F80</f>
        <v>1.6666666666666674</v>
      </c>
      <c r="G80" s="28">
        <f>+'Cu1'!G80</f>
        <v>1.6666666666666674</v>
      </c>
      <c r="H80" s="28">
        <f>+'Cu1'!H80</f>
        <v>0</v>
      </c>
      <c r="I80" s="28">
        <f>+'Cu1'!I80</f>
        <v>0</v>
      </c>
      <c r="J80" s="28">
        <f>+'Cu1'!J80</f>
        <v>0</v>
      </c>
      <c r="K80" s="28">
        <f>+'Cu1'!K80</f>
        <v>0</v>
      </c>
      <c r="L80" s="28">
        <f>+'Cu1'!L80</f>
        <v>0</v>
      </c>
      <c r="M80" s="28">
        <f>+'Cu1'!M80</f>
        <v>0</v>
      </c>
      <c r="N80" s="28">
        <f>+'Cu1'!N80</f>
        <v>0</v>
      </c>
      <c r="O80" s="29">
        <f>+'Cu1'!O80</f>
        <v>0</v>
      </c>
      <c r="P80" s="30">
        <f>+'Cu1'!P80</f>
        <v>0</v>
      </c>
      <c r="Q80" s="28">
        <f>+'Cu1'!Q80</f>
        <v>0</v>
      </c>
      <c r="R80" s="29">
        <f>+'Cu1'!R80</f>
        <v>0</v>
      </c>
      <c r="S80" s="29">
        <f>+'Cu1'!S80</f>
        <v>0</v>
      </c>
      <c r="T80" s="29">
        <f>+'Cu1'!T80</f>
        <v>0</v>
      </c>
      <c r="U80" s="29">
        <f>+'Cu1'!U80</f>
        <v>0</v>
      </c>
      <c r="V80" s="29">
        <f>+'Cu1'!V80</f>
        <v>0</v>
      </c>
      <c r="W80" s="29">
        <f>+'Cu1'!W80</f>
        <v>0</v>
      </c>
      <c r="X80" s="29">
        <f>+'Cu1'!X80</f>
        <v>0</v>
      </c>
      <c r="Y80" s="29">
        <f>+'Cu1'!Y80</f>
        <v>0</v>
      </c>
      <c r="Z80" s="28">
        <f>+'Cu1'!Z80</f>
        <v>0</v>
      </c>
      <c r="AA80" s="28">
        <f>+'Cu1'!AA80</f>
        <v>0</v>
      </c>
      <c r="AB80" s="29">
        <f>+'Cu1'!AB80</f>
        <v>0</v>
      </c>
      <c r="AC80" s="29">
        <f>+'Cu1'!AC80</f>
        <v>0</v>
      </c>
      <c r="AD80" s="29">
        <f>+'Cu1'!AD80</f>
        <v>0</v>
      </c>
      <c r="AE80" s="28">
        <f>+'Cu1'!AE80</f>
        <v>0</v>
      </c>
      <c r="AF80" s="28">
        <f>+'Cu1'!AF80</f>
        <v>0</v>
      </c>
      <c r="AG80" s="31">
        <f>+'Cu1'!AG80</f>
        <v>0.44999999999999996</v>
      </c>
      <c r="AH80" s="29">
        <f>+'Cu1'!AH80</f>
        <v>0</v>
      </c>
      <c r="AI80" s="29">
        <f>+'Cu1'!AI80</f>
        <v>0</v>
      </c>
      <c r="AJ80" s="29">
        <f>+'Cu1'!AJ80</f>
        <v>0</v>
      </c>
      <c r="AK80" s="45">
        <f>+'Cu1'!AK80</f>
        <v>0</v>
      </c>
      <c r="AL80" s="31">
        <f>+'Cu1'!AL80</f>
        <v>0.15</v>
      </c>
      <c r="AM80" s="31">
        <f>+'Cu1'!AM80</f>
        <v>0</v>
      </c>
      <c r="AN80" s="29">
        <f>+'Cu1'!AN80</f>
        <v>0</v>
      </c>
      <c r="AO80" s="29">
        <f>+'Cu1'!AO80</f>
        <v>0</v>
      </c>
      <c r="AP80" s="29">
        <f>+'Cu1'!AP80</f>
        <v>0</v>
      </c>
      <c r="AQ80" s="29">
        <f>+'Cu1'!AQ80</f>
        <v>0</v>
      </c>
      <c r="AR80" s="29">
        <f>+'Cu1'!AR80</f>
        <v>0</v>
      </c>
      <c r="AS80" s="29">
        <f>+'Cu1'!AS80</f>
        <v>0</v>
      </c>
      <c r="AT80" s="29">
        <f>+'Cu1'!AT80</f>
        <v>0</v>
      </c>
      <c r="AU80" s="29">
        <f>+'Cu1'!AU80</f>
        <v>0</v>
      </c>
      <c r="AV80" s="40">
        <f>+'Cu1'!AV80</f>
        <v>0</v>
      </c>
      <c r="AW80" s="40">
        <f>+'Cu1'!AW80</f>
        <v>0</v>
      </c>
      <c r="AX80" s="40">
        <f>+'Cu1'!AX80</f>
        <v>0</v>
      </c>
      <c r="AY80" s="40">
        <f>+'Cu1'!AY80</f>
        <v>0</v>
      </c>
      <c r="AZ80" s="40">
        <f>+'Cu1'!AZ80</f>
        <v>0</v>
      </c>
      <c r="BA80" s="40">
        <f>+'Cu1'!BA80</f>
        <v>0</v>
      </c>
      <c r="BB80" s="40">
        <f>+'Cu1'!BB80</f>
        <v>0</v>
      </c>
      <c r="BC80" s="40">
        <f>+'Cu1'!BC80</f>
        <v>0</v>
      </c>
      <c r="BD80" s="40">
        <f>+'Cu1'!BD80</f>
        <v>0</v>
      </c>
      <c r="BE80" s="40">
        <f>+'Cu1'!BE80</f>
        <v>0</v>
      </c>
      <c r="BF80" s="40">
        <f>+'Cu1'!BF80</f>
        <v>0</v>
      </c>
      <c r="BG80" s="40">
        <f>+'Cu1'!BG80</f>
        <v>0</v>
      </c>
    </row>
    <row r="81" spans="1:59" s="39" customFormat="1" hidden="1">
      <c r="A81" s="36">
        <f>+'Cu1'!A81</f>
        <v>32</v>
      </c>
      <c r="B81" s="35">
        <f>+'Cu1'!B81</f>
        <v>560</v>
      </c>
      <c r="C81" s="23" t="str">
        <f>+'Cu1'!C81</f>
        <v>TRACTAMENTS</v>
      </c>
      <c r="D81" s="23" t="str">
        <f>+'Cu1'!D81</f>
        <v>Tractament Nim + sofre amb bota i 2 persones</v>
      </c>
      <c r="E81" s="21">
        <f>+'Cu1'!E81</f>
        <v>2500</v>
      </c>
      <c r="F81" s="22">
        <f>+'Cu1'!F81</f>
        <v>1.6666666666666674</v>
      </c>
      <c r="G81" s="22">
        <f>+'Cu1'!G81</f>
        <v>1.6666666666666674</v>
      </c>
      <c r="H81" s="22">
        <f>+'Cu1'!H81</f>
        <v>0</v>
      </c>
      <c r="I81" s="22">
        <f>+'Cu1'!I81</f>
        <v>0</v>
      </c>
      <c r="J81" s="22">
        <f>+'Cu1'!J81</f>
        <v>0</v>
      </c>
      <c r="K81" s="22">
        <f>+'Cu1'!K81</f>
        <v>0</v>
      </c>
      <c r="L81" s="22">
        <f>+'Cu1'!L81</f>
        <v>0</v>
      </c>
      <c r="M81" s="22">
        <f>+'Cu1'!M81</f>
        <v>0</v>
      </c>
      <c r="N81" s="22">
        <f>+'Cu1'!N81</f>
        <v>0</v>
      </c>
      <c r="O81" s="23">
        <f>+'Cu1'!O81</f>
        <v>0</v>
      </c>
      <c r="P81" s="24">
        <f>+'Cu1'!P81</f>
        <v>0</v>
      </c>
      <c r="Q81" s="22">
        <f>+'Cu1'!Q81</f>
        <v>0</v>
      </c>
      <c r="R81" s="23">
        <f>+'Cu1'!R81</f>
        <v>0</v>
      </c>
      <c r="S81" s="23">
        <f>+'Cu1'!S81</f>
        <v>0</v>
      </c>
      <c r="T81" s="23">
        <f>+'Cu1'!T81</f>
        <v>0</v>
      </c>
      <c r="U81" s="23">
        <f>+'Cu1'!U81</f>
        <v>0</v>
      </c>
      <c r="V81" s="23">
        <f>+'Cu1'!V81</f>
        <v>0</v>
      </c>
      <c r="W81" s="23">
        <f>+'Cu1'!W81</f>
        <v>0</v>
      </c>
      <c r="X81" s="23">
        <f>+'Cu1'!X81</f>
        <v>0</v>
      </c>
      <c r="Y81" s="23">
        <f>+'Cu1'!Y81</f>
        <v>0</v>
      </c>
      <c r="Z81" s="22">
        <f>+'Cu1'!Z81</f>
        <v>0</v>
      </c>
      <c r="AA81" s="22">
        <f>+'Cu1'!AA81</f>
        <v>0</v>
      </c>
      <c r="AB81" s="23">
        <f>+'Cu1'!AB81</f>
        <v>0</v>
      </c>
      <c r="AC81" s="23">
        <f>+'Cu1'!AC81</f>
        <v>0</v>
      </c>
      <c r="AD81" s="23">
        <f>+'Cu1'!AD81</f>
        <v>0</v>
      </c>
      <c r="AE81" s="22">
        <f>+'Cu1'!AE81</f>
        <v>0</v>
      </c>
      <c r="AF81" s="22">
        <f>+'Cu1'!AF81</f>
        <v>0</v>
      </c>
      <c r="AG81" s="27">
        <f>+'Cu1'!AG81</f>
        <v>0</v>
      </c>
      <c r="AH81" s="23">
        <f>+'Cu1'!AH81</f>
        <v>0</v>
      </c>
      <c r="AI81" s="23">
        <f>+'Cu1'!AI81</f>
        <v>0</v>
      </c>
      <c r="AJ81" s="23">
        <f>+'Cu1'!AJ81</f>
        <v>0</v>
      </c>
      <c r="AK81" s="44">
        <f>+'Cu1'!AK81</f>
        <v>0</v>
      </c>
      <c r="AL81" s="27">
        <f>+'Cu1'!AL81</f>
        <v>0.15</v>
      </c>
      <c r="AM81" s="26">
        <f>+'Cu1'!AM81</f>
        <v>0.44999999999999996</v>
      </c>
      <c r="AN81" s="23">
        <f>+'Cu1'!AN81</f>
        <v>0</v>
      </c>
      <c r="AO81" s="23">
        <f>+'Cu1'!AO81</f>
        <v>0</v>
      </c>
      <c r="AP81" s="23">
        <f>+'Cu1'!AP81</f>
        <v>0</v>
      </c>
      <c r="AQ81" s="23">
        <f>+'Cu1'!AQ81</f>
        <v>0</v>
      </c>
      <c r="AR81" s="23">
        <f>+'Cu1'!AR81</f>
        <v>0</v>
      </c>
      <c r="AS81" s="23">
        <f>+'Cu1'!AS81</f>
        <v>0</v>
      </c>
      <c r="AT81" s="23">
        <f>+'Cu1'!AT81</f>
        <v>0</v>
      </c>
      <c r="AU81" s="23">
        <f>+'Cu1'!AU81</f>
        <v>0</v>
      </c>
      <c r="AV81" s="39">
        <f>+'Cu1'!AV81</f>
        <v>0</v>
      </c>
      <c r="AW81" s="39">
        <f>+'Cu1'!AW81</f>
        <v>0</v>
      </c>
      <c r="AX81" s="39">
        <f>+'Cu1'!AX81</f>
        <v>0</v>
      </c>
      <c r="AY81" s="39">
        <f>+'Cu1'!AY81</f>
        <v>0</v>
      </c>
      <c r="AZ81" s="39">
        <f>+'Cu1'!AZ81</f>
        <v>0</v>
      </c>
      <c r="BA81" s="39">
        <f>+'Cu1'!BA81</f>
        <v>0</v>
      </c>
      <c r="BB81" s="39">
        <f>+'Cu1'!BB81</f>
        <v>0</v>
      </c>
      <c r="BC81" s="39">
        <f>+'Cu1'!BC81</f>
        <v>0</v>
      </c>
      <c r="BD81" s="39">
        <f>+'Cu1'!BD81</f>
        <v>0</v>
      </c>
      <c r="BE81" s="39">
        <f>+'Cu1'!BE81</f>
        <v>0</v>
      </c>
      <c r="BF81" s="39">
        <f>+'Cu1'!BF81</f>
        <v>0</v>
      </c>
      <c r="BG81" s="39">
        <f>+'Cu1'!BG81</f>
        <v>0</v>
      </c>
    </row>
    <row r="82" spans="1:59" s="40" customFormat="1" hidden="1">
      <c r="A82" s="36">
        <f>+'Cu1'!A82</f>
        <v>33</v>
      </c>
      <c r="B82" s="36">
        <f>+'Cu1'!B82</f>
        <v>570</v>
      </c>
      <c r="C82" s="29" t="str">
        <f>+'Cu1'!C82</f>
        <v>TRACTAMENTS</v>
      </c>
      <c r="D82" s="29" t="str">
        <f>+'Cu1'!D82</f>
        <v>Tractament sofre amb bota i 2 persones</v>
      </c>
      <c r="E82" s="37">
        <f>+'Cu1'!E82</f>
        <v>2500</v>
      </c>
      <c r="F82" s="28">
        <f>+'Cu1'!F82</f>
        <v>1.6666666666666674</v>
      </c>
      <c r="G82" s="28">
        <f>+'Cu1'!G82</f>
        <v>1.6666666666666674</v>
      </c>
      <c r="H82" s="28">
        <f>+'Cu1'!H82</f>
        <v>0</v>
      </c>
      <c r="I82" s="28">
        <f>+'Cu1'!I82</f>
        <v>0</v>
      </c>
      <c r="J82" s="28">
        <f>+'Cu1'!J82</f>
        <v>0</v>
      </c>
      <c r="K82" s="28">
        <f>+'Cu1'!K82</f>
        <v>0</v>
      </c>
      <c r="L82" s="28">
        <f>+'Cu1'!L82</f>
        <v>0</v>
      </c>
      <c r="M82" s="28">
        <f>+'Cu1'!M82</f>
        <v>0</v>
      </c>
      <c r="N82" s="28">
        <f>+'Cu1'!N82</f>
        <v>0</v>
      </c>
      <c r="O82" s="29">
        <f>+'Cu1'!O82</f>
        <v>0</v>
      </c>
      <c r="P82" s="30">
        <f>+'Cu1'!P82</f>
        <v>0</v>
      </c>
      <c r="Q82" s="28">
        <f>+'Cu1'!Q82</f>
        <v>0</v>
      </c>
      <c r="R82" s="29">
        <f>+'Cu1'!R82</f>
        <v>0</v>
      </c>
      <c r="S82" s="29">
        <f>+'Cu1'!S82</f>
        <v>0</v>
      </c>
      <c r="T82" s="29">
        <f>+'Cu1'!T82</f>
        <v>0</v>
      </c>
      <c r="U82" s="29">
        <f>+'Cu1'!U82</f>
        <v>0</v>
      </c>
      <c r="V82" s="29">
        <f>+'Cu1'!V82</f>
        <v>0</v>
      </c>
      <c r="W82" s="29">
        <f>+'Cu1'!W82</f>
        <v>0</v>
      </c>
      <c r="X82" s="29">
        <f>+'Cu1'!X82</f>
        <v>0</v>
      </c>
      <c r="Y82" s="29">
        <f>+'Cu1'!Y82</f>
        <v>0</v>
      </c>
      <c r="Z82" s="28">
        <f>+'Cu1'!Z82</f>
        <v>0</v>
      </c>
      <c r="AA82" s="28">
        <f>+'Cu1'!AA82</f>
        <v>0</v>
      </c>
      <c r="AB82" s="29">
        <f>+'Cu1'!AB82</f>
        <v>0</v>
      </c>
      <c r="AC82" s="29">
        <f>+'Cu1'!AC82</f>
        <v>0</v>
      </c>
      <c r="AD82" s="29">
        <f>+'Cu1'!AD82</f>
        <v>0</v>
      </c>
      <c r="AE82" s="28">
        <f>+'Cu1'!AE82</f>
        <v>0</v>
      </c>
      <c r="AF82" s="28">
        <f>+'Cu1'!AF82</f>
        <v>0</v>
      </c>
      <c r="AG82" s="31">
        <f>+'Cu1'!AG82</f>
        <v>0</v>
      </c>
      <c r="AH82" s="29">
        <f>+'Cu1'!AH82</f>
        <v>0</v>
      </c>
      <c r="AI82" s="29">
        <f>+'Cu1'!AI82</f>
        <v>0</v>
      </c>
      <c r="AJ82" s="29">
        <f>+'Cu1'!AJ82</f>
        <v>0</v>
      </c>
      <c r="AK82" s="45">
        <f>+'Cu1'!AK82</f>
        <v>0</v>
      </c>
      <c r="AL82" s="31">
        <f>+'Cu1'!AL82</f>
        <v>0.12</v>
      </c>
      <c r="AM82" s="32">
        <f>+'Cu1'!AM82</f>
        <v>0</v>
      </c>
      <c r="AN82" s="29">
        <f>+'Cu1'!AN82</f>
        <v>0</v>
      </c>
      <c r="AO82" s="29">
        <f>+'Cu1'!AO82</f>
        <v>0</v>
      </c>
      <c r="AP82" s="29">
        <f>+'Cu1'!AP82</f>
        <v>0</v>
      </c>
      <c r="AQ82" s="29">
        <f>+'Cu1'!AQ82</f>
        <v>0</v>
      </c>
      <c r="AR82" s="29">
        <f>+'Cu1'!AR82</f>
        <v>0</v>
      </c>
      <c r="AS82" s="29">
        <f>+'Cu1'!AS82</f>
        <v>0</v>
      </c>
      <c r="AT82" s="29">
        <f>+'Cu1'!AT82</f>
        <v>0</v>
      </c>
      <c r="AU82" s="29">
        <f>+'Cu1'!AU82</f>
        <v>0</v>
      </c>
      <c r="AV82" s="40">
        <f>+'Cu1'!AV82</f>
        <v>0</v>
      </c>
      <c r="AW82" s="40">
        <f>+'Cu1'!AW82</f>
        <v>0</v>
      </c>
      <c r="AX82" s="40">
        <f>+'Cu1'!AX82</f>
        <v>0</v>
      </c>
      <c r="AY82" s="40">
        <f>+'Cu1'!AY82</f>
        <v>0</v>
      </c>
      <c r="AZ82" s="40">
        <f>+'Cu1'!AZ82</f>
        <v>0</v>
      </c>
      <c r="BA82" s="40">
        <f>+'Cu1'!BA82</f>
        <v>0</v>
      </c>
      <c r="BB82" s="40">
        <f>+'Cu1'!BB82</f>
        <v>0</v>
      </c>
      <c r="BC82" s="40">
        <f>+'Cu1'!BC82</f>
        <v>0</v>
      </c>
      <c r="BD82" s="40">
        <f>+'Cu1'!BD82</f>
        <v>0</v>
      </c>
      <c r="BE82" s="40">
        <f>+'Cu1'!BE82</f>
        <v>0</v>
      </c>
      <c r="BF82" s="40">
        <f>+'Cu1'!BF82</f>
        <v>0</v>
      </c>
      <c r="BG82" s="40">
        <f>+'Cu1'!BG82</f>
        <v>0</v>
      </c>
    </row>
    <row r="83" spans="1:59" s="39" customFormat="1" hidden="1">
      <c r="A83" s="36">
        <f>+'Cu1'!A83</f>
        <v>34</v>
      </c>
      <c r="B83" s="35">
        <f>+'Cu1'!B83</f>
        <v>610</v>
      </c>
      <c r="C83" s="23" t="str">
        <f>+'Cu1'!C83</f>
        <v>DESHERBAT</v>
      </c>
      <c r="D83" s="23" t="str">
        <f>+'Cu1'!D83</f>
        <v>Desherbat amb tractor</v>
      </c>
      <c r="E83" s="21">
        <f>+'Cu1'!E83</f>
        <v>2500</v>
      </c>
      <c r="F83" s="22">
        <f>+'Cu1'!F83</f>
        <v>0</v>
      </c>
      <c r="G83" s="22">
        <f>+'Cu1'!G83</f>
        <v>1</v>
      </c>
      <c r="H83" s="22">
        <f>+'Cu1'!H83</f>
        <v>0</v>
      </c>
      <c r="I83" s="22">
        <f>+'Cu1'!I83</f>
        <v>0</v>
      </c>
      <c r="J83" s="22">
        <f>+'Cu1'!J83</f>
        <v>0</v>
      </c>
      <c r="K83" s="22">
        <f>+'Cu1'!K83</f>
        <v>0</v>
      </c>
      <c r="L83" s="22">
        <f>+'Cu1'!L83</f>
        <v>0</v>
      </c>
      <c r="M83" s="22">
        <f>+'Cu1'!M83</f>
        <v>0</v>
      </c>
      <c r="N83" s="22">
        <f>+'Cu1'!N83</f>
        <v>0</v>
      </c>
      <c r="O83" s="23">
        <f>+'Cu1'!O83</f>
        <v>0</v>
      </c>
      <c r="P83" s="24">
        <f>+'Cu1'!P83</f>
        <v>0</v>
      </c>
      <c r="Q83" s="22">
        <f>+'Cu1'!Q83</f>
        <v>0</v>
      </c>
      <c r="R83" s="23">
        <f>+'Cu1'!R83</f>
        <v>0</v>
      </c>
      <c r="S83" s="23">
        <f>+'Cu1'!S83</f>
        <v>0</v>
      </c>
      <c r="T83" s="23">
        <f>+'Cu1'!T83</f>
        <v>0</v>
      </c>
      <c r="U83" s="23">
        <f>+'Cu1'!U83</f>
        <v>0</v>
      </c>
      <c r="V83" s="23">
        <f>+'Cu1'!V83</f>
        <v>0</v>
      </c>
      <c r="W83" s="23">
        <f>+'Cu1'!W83</f>
        <v>0</v>
      </c>
      <c r="X83" s="23">
        <f>+'Cu1'!X83</f>
        <v>0</v>
      </c>
      <c r="Y83" s="23">
        <f>+'Cu1'!Y83</f>
        <v>0</v>
      </c>
      <c r="Z83" s="22">
        <f>+'Cu1'!Z83</f>
        <v>0</v>
      </c>
      <c r="AA83" s="22">
        <f>+'Cu1'!AA83</f>
        <v>0</v>
      </c>
      <c r="AB83" s="23">
        <f>+'Cu1'!AB83</f>
        <v>0</v>
      </c>
      <c r="AC83" s="23">
        <f>+'Cu1'!AC83</f>
        <v>0</v>
      </c>
      <c r="AD83" s="23">
        <f>+'Cu1'!AD83</f>
        <v>0</v>
      </c>
      <c r="AE83" s="22">
        <f>+'Cu1'!AE83</f>
        <v>0</v>
      </c>
      <c r="AF83" s="22">
        <f>+'Cu1'!AF83</f>
        <v>0</v>
      </c>
      <c r="AG83" s="23">
        <f>+'Cu1'!AG83</f>
        <v>0</v>
      </c>
      <c r="AH83" s="23">
        <f>+'Cu1'!AH83</f>
        <v>0</v>
      </c>
      <c r="AI83" s="23">
        <f>+'Cu1'!AI83</f>
        <v>0</v>
      </c>
      <c r="AJ83" s="23">
        <f>+'Cu1'!AJ83</f>
        <v>0</v>
      </c>
      <c r="AK83" s="23">
        <f>+'Cu1'!AK83</f>
        <v>0</v>
      </c>
      <c r="AL83" s="23">
        <f>+'Cu1'!AL83</f>
        <v>0</v>
      </c>
      <c r="AM83" s="23">
        <f>+'Cu1'!AM83</f>
        <v>0</v>
      </c>
      <c r="AN83" s="22">
        <f>+'Cu1'!AN83</f>
        <v>1</v>
      </c>
      <c r="AO83" s="22">
        <f>+'Cu1'!AO83</f>
        <v>0</v>
      </c>
      <c r="AP83" s="23">
        <f>+'Cu1'!AP83</f>
        <v>0</v>
      </c>
      <c r="AQ83" s="23">
        <f>+'Cu1'!AQ83</f>
        <v>0</v>
      </c>
      <c r="AR83" s="23">
        <f>+'Cu1'!AR83</f>
        <v>0</v>
      </c>
      <c r="AS83" s="23">
        <f>+'Cu1'!AS83</f>
        <v>0</v>
      </c>
      <c r="AT83" s="23">
        <f>+'Cu1'!AT83</f>
        <v>0</v>
      </c>
      <c r="AU83" s="23">
        <f>+'Cu1'!AU83</f>
        <v>0</v>
      </c>
      <c r="AV83" s="39">
        <f>+'Cu1'!AV83</f>
        <v>0</v>
      </c>
      <c r="AW83" s="39">
        <f>+'Cu1'!AW83</f>
        <v>0</v>
      </c>
      <c r="AX83" s="39">
        <f>+'Cu1'!AX83</f>
        <v>0</v>
      </c>
      <c r="AY83" s="39">
        <f>+'Cu1'!AY83</f>
        <v>0</v>
      </c>
      <c r="AZ83" s="39">
        <f>+'Cu1'!AZ83</f>
        <v>0</v>
      </c>
      <c r="BA83" s="39">
        <f>+'Cu1'!BA83</f>
        <v>0</v>
      </c>
      <c r="BB83" s="39">
        <f>+'Cu1'!BB83</f>
        <v>0</v>
      </c>
      <c r="BC83" s="39">
        <f>+'Cu1'!BC83</f>
        <v>0</v>
      </c>
      <c r="BD83" s="39">
        <f>+'Cu1'!BD83</f>
        <v>0</v>
      </c>
      <c r="BE83" s="39">
        <f>+'Cu1'!BE83</f>
        <v>0</v>
      </c>
      <c r="BF83" s="39">
        <f>+'Cu1'!BF83</f>
        <v>0</v>
      </c>
      <c r="BG83" s="39">
        <f>+'Cu1'!BG83</f>
        <v>0</v>
      </c>
    </row>
    <row r="84" spans="1:59" s="40" customFormat="1" hidden="1">
      <c r="A84" s="36">
        <f>+'Cu1'!A84</f>
        <v>35</v>
      </c>
      <c r="B84" s="36">
        <f>+'Cu1'!B84</f>
        <v>620</v>
      </c>
      <c r="C84" s="29" t="str">
        <f>+'Cu1'!C84</f>
        <v>DESHERBAT</v>
      </c>
      <c r="D84" s="29" t="str">
        <f>+'Cu1'!D84</f>
        <v>Desherbat amb motocultor</v>
      </c>
      <c r="E84" s="37">
        <f>+'Cu1'!E84</f>
        <v>2500</v>
      </c>
      <c r="F84" s="28">
        <f>+'Cu1'!F84</f>
        <v>2</v>
      </c>
      <c r="G84" s="28">
        <f>+'Cu1'!G84</f>
        <v>0</v>
      </c>
      <c r="H84" s="28">
        <f>+'Cu1'!H84</f>
        <v>2</v>
      </c>
      <c r="I84" s="28">
        <f>+'Cu1'!I84</f>
        <v>0</v>
      </c>
      <c r="J84" s="28">
        <f>+'Cu1'!J84</f>
        <v>0</v>
      </c>
      <c r="K84" s="28">
        <f>+'Cu1'!K84</f>
        <v>0</v>
      </c>
      <c r="L84" s="28">
        <f>+'Cu1'!L84</f>
        <v>0</v>
      </c>
      <c r="M84" s="28">
        <f>+'Cu1'!M84</f>
        <v>0</v>
      </c>
      <c r="N84" s="28">
        <f>+'Cu1'!N84</f>
        <v>0</v>
      </c>
      <c r="O84" s="29">
        <f>+'Cu1'!O84</f>
        <v>0</v>
      </c>
      <c r="P84" s="30">
        <f>+'Cu1'!P84</f>
        <v>0</v>
      </c>
      <c r="Q84" s="28">
        <f>+'Cu1'!Q84</f>
        <v>0</v>
      </c>
      <c r="R84" s="29">
        <f>+'Cu1'!R84</f>
        <v>0</v>
      </c>
      <c r="S84" s="29">
        <f>+'Cu1'!S84</f>
        <v>0</v>
      </c>
      <c r="T84" s="29">
        <f>+'Cu1'!T84</f>
        <v>0</v>
      </c>
      <c r="U84" s="29">
        <f>+'Cu1'!U84</f>
        <v>0</v>
      </c>
      <c r="V84" s="29">
        <f>+'Cu1'!V84</f>
        <v>0</v>
      </c>
      <c r="W84" s="29">
        <f>+'Cu1'!W84</f>
        <v>0</v>
      </c>
      <c r="X84" s="29">
        <f>+'Cu1'!X84</f>
        <v>0</v>
      </c>
      <c r="Y84" s="29">
        <f>+'Cu1'!Y84</f>
        <v>0</v>
      </c>
      <c r="Z84" s="28">
        <f>+'Cu1'!Z84</f>
        <v>0</v>
      </c>
      <c r="AA84" s="28">
        <f>+'Cu1'!AA84</f>
        <v>0</v>
      </c>
      <c r="AB84" s="29">
        <f>+'Cu1'!AB84</f>
        <v>0</v>
      </c>
      <c r="AC84" s="29">
        <f>+'Cu1'!AC84</f>
        <v>0</v>
      </c>
      <c r="AD84" s="29">
        <f>+'Cu1'!AD84</f>
        <v>0</v>
      </c>
      <c r="AE84" s="28">
        <f>+'Cu1'!AE84</f>
        <v>0</v>
      </c>
      <c r="AF84" s="28">
        <f>+'Cu1'!AF84</f>
        <v>0</v>
      </c>
      <c r="AG84" s="29">
        <f>+'Cu1'!AG84</f>
        <v>0</v>
      </c>
      <c r="AH84" s="29">
        <f>+'Cu1'!AH84</f>
        <v>0</v>
      </c>
      <c r="AI84" s="29">
        <f>+'Cu1'!AI84</f>
        <v>0</v>
      </c>
      <c r="AJ84" s="29">
        <f>+'Cu1'!AJ84</f>
        <v>0</v>
      </c>
      <c r="AK84" s="29">
        <f>+'Cu1'!AK84</f>
        <v>0</v>
      </c>
      <c r="AL84" s="29">
        <f>+'Cu1'!AL84</f>
        <v>0</v>
      </c>
      <c r="AM84" s="29">
        <f>+'Cu1'!AM84</f>
        <v>0</v>
      </c>
      <c r="AN84" s="28">
        <f>+'Cu1'!AN84</f>
        <v>0</v>
      </c>
      <c r="AO84" s="28">
        <f>+'Cu1'!AO84</f>
        <v>0</v>
      </c>
      <c r="AP84" s="29">
        <f>+'Cu1'!AP84</f>
        <v>0</v>
      </c>
      <c r="AQ84" s="29">
        <f>+'Cu1'!AQ84</f>
        <v>0</v>
      </c>
      <c r="AR84" s="29">
        <f>+'Cu1'!AR84</f>
        <v>0</v>
      </c>
      <c r="AS84" s="29">
        <f>+'Cu1'!AS84</f>
        <v>0</v>
      </c>
      <c r="AT84" s="29">
        <f>+'Cu1'!AT84</f>
        <v>0</v>
      </c>
      <c r="AU84" s="29">
        <f>+'Cu1'!AU84</f>
        <v>0</v>
      </c>
      <c r="AV84" s="40">
        <f>+'Cu1'!AV84</f>
        <v>0</v>
      </c>
      <c r="AW84" s="40">
        <f>+'Cu1'!AW84</f>
        <v>0</v>
      </c>
      <c r="AX84" s="40">
        <f>+'Cu1'!AX84</f>
        <v>0</v>
      </c>
      <c r="AY84" s="40">
        <f>+'Cu1'!AY84</f>
        <v>0</v>
      </c>
      <c r="AZ84" s="40">
        <f>+'Cu1'!AZ84</f>
        <v>0</v>
      </c>
      <c r="BA84" s="40">
        <f>+'Cu1'!BA84</f>
        <v>0</v>
      </c>
      <c r="BB84" s="40">
        <f>+'Cu1'!BB84</f>
        <v>0</v>
      </c>
      <c r="BC84" s="40">
        <f>+'Cu1'!BC84</f>
        <v>0</v>
      </c>
      <c r="BD84" s="40">
        <f>+'Cu1'!BD84</f>
        <v>0</v>
      </c>
      <c r="BE84" s="40">
        <f>+'Cu1'!BE84</f>
        <v>0</v>
      </c>
      <c r="BF84" s="40">
        <f>+'Cu1'!BF84</f>
        <v>0</v>
      </c>
      <c r="BG84" s="40">
        <f>+'Cu1'!BG84</f>
        <v>0</v>
      </c>
    </row>
    <row r="85" spans="1:59" s="39" customFormat="1" hidden="1">
      <c r="A85" s="36">
        <f>+'Cu1'!A85</f>
        <v>36</v>
      </c>
      <c r="B85" s="35">
        <f>+'Cu1'!B85</f>
        <v>630</v>
      </c>
      <c r="C85" s="23" t="str">
        <f>+'Cu1'!C85</f>
        <v>DESHERBAT</v>
      </c>
      <c r="D85" s="23" t="str">
        <f>+'Cu1'!D85</f>
        <v>Desherbat amb motocultor (només part sense plàstic)</v>
      </c>
      <c r="E85" s="21">
        <f>+'Cu1'!E85</f>
        <v>2500</v>
      </c>
      <c r="F85" s="22">
        <f>+'Cu1'!F85</f>
        <v>1</v>
      </c>
      <c r="G85" s="22">
        <f>+'Cu1'!G85</f>
        <v>0</v>
      </c>
      <c r="H85" s="22">
        <f>+'Cu1'!H85</f>
        <v>1</v>
      </c>
      <c r="I85" s="22">
        <f>+'Cu1'!I85</f>
        <v>0</v>
      </c>
      <c r="J85" s="22">
        <f>+'Cu1'!J85</f>
        <v>0</v>
      </c>
      <c r="K85" s="22">
        <f>+'Cu1'!K85</f>
        <v>0</v>
      </c>
      <c r="L85" s="22">
        <f>+'Cu1'!L85</f>
        <v>0</v>
      </c>
      <c r="M85" s="22">
        <f>+'Cu1'!M85</f>
        <v>0</v>
      </c>
      <c r="N85" s="22">
        <f>+'Cu1'!N85</f>
        <v>0</v>
      </c>
      <c r="O85" s="23">
        <f>+'Cu1'!O85</f>
        <v>0</v>
      </c>
      <c r="P85" s="24">
        <f>+'Cu1'!P85</f>
        <v>0</v>
      </c>
      <c r="Q85" s="22">
        <f>+'Cu1'!Q85</f>
        <v>0</v>
      </c>
      <c r="R85" s="23">
        <f>+'Cu1'!R85</f>
        <v>0</v>
      </c>
      <c r="S85" s="23">
        <f>+'Cu1'!S85</f>
        <v>0</v>
      </c>
      <c r="T85" s="23">
        <f>+'Cu1'!T85</f>
        <v>0</v>
      </c>
      <c r="U85" s="23">
        <f>+'Cu1'!U85</f>
        <v>0</v>
      </c>
      <c r="V85" s="23">
        <f>+'Cu1'!V85</f>
        <v>0</v>
      </c>
      <c r="W85" s="23">
        <f>+'Cu1'!W85</f>
        <v>0</v>
      </c>
      <c r="X85" s="23">
        <f>+'Cu1'!X85</f>
        <v>0</v>
      </c>
      <c r="Y85" s="23">
        <f>+'Cu1'!Y85</f>
        <v>0</v>
      </c>
      <c r="Z85" s="22">
        <f>+'Cu1'!Z85</f>
        <v>0</v>
      </c>
      <c r="AA85" s="22">
        <f>+'Cu1'!AA85</f>
        <v>0</v>
      </c>
      <c r="AB85" s="23">
        <f>+'Cu1'!AB85</f>
        <v>0</v>
      </c>
      <c r="AC85" s="23">
        <f>+'Cu1'!AC85</f>
        <v>0</v>
      </c>
      <c r="AD85" s="23">
        <f>+'Cu1'!AD85</f>
        <v>0</v>
      </c>
      <c r="AE85" s="22">
        <f>+'Cu1'!AE85</f>
        <v>0</v>
      </c>
      <c r="AF85" s="22">
        <f>+'Cu1'!AF85</f>
        <v>0</v>
      </c>
      <c r="AG85" s="23">
        <f>+'Cu1'!AG85</f>
        <v>0</v>
      </c>
      <c r="AH85" s="23">
        <f>+'Cu1'!AH85</f>
        <v>0</v>
      </c>
      <c r="AI85" s="23">
        <f>+'Cu1'!AI85</f>
        <v>0</v>
      </c>
      <c r="AJ85" s="23">
        <f>+'Cu1'!AJ85</f>
        <v>0</v>
      </c>
      <c r="AK85" s="23">
        <f>+'Cu1'!AK85</f>
        <v>0</v>
      </c>
      <c r="AL85" s="23">
        <f>+'Cu1'!AL85</f>
        <v>0</v>
      </c>
      <c r="AM85" s="23">
        <f>+'Cu1'!AM85</f>
        <v>0</v>
      </c>
      <c r="AN85" s="22">
        <f>+'Cu1'!AN85</f>
        <v>0</v>
      </c>
      <c r="AO85" s="22">
        <f>+'Cu1'!AO85</f>
        <v>0</v>
      </c>
      <c r="AP85" s="23">
        <f>+'Cu1'!AP85</f>
        <v>0</v>
      </c>
      <c r="AQ85" s="23">
        <f>+'Cu1'!AQ85</f>
        <v>0</v>
      </c>
      <c r="AR85" s="23">
        <f>+'Cu1'!AR85</f>
        <v>0</v>
      </c>
      <c r="AS85" s="23">
        <f>+'Cu1'!AS85</f>
        <v>0</v>
      </c>
      <c r="AT85" s="23">
        <f>+'Cu1'!AT85</f>
        <v>0</v>
      </c>
      <c r="AU85" s="23">
        <f>+'Cu1'!AU85</f>
        <v>0</v>
      </c>
      <c r="AV85" s="39">
        <f>+'Cu1'!AV85</f>
        <v>0</v>
      </c>
      <c r="AW85" s="39">
        <f>+'Cu1'!AW85</f>
        <v>0</v>
      </c>
      <c r="AX85" s="39">
        <f>+'Cu1'!AX85</f>
        <v>0</v>
      </c>
      <c r="AY85" s="39">
        <f>+'Cu1'!AY85</f>
        <v>0</v>
      </c>
      <c r="AZ85" s="39">
        <f>+'Cu1'!AZ85</f>
        <v>0</v>
      </c>
      <c r="BA85" s="39">
        <f>+'Cu1'!BA85</f>
        <v>0</v>
      </c>
      <c r="BB85" s="39">
        <f>+'Cu1'!BB85</f>
        <v>0</v>
      </c>
      <c r="BC85" s="39">
        <f>+'Cu1'!BC85</f>
        <v>0</v>
      </c>
      <c r="BD85" s="39">
        <f>+'Cu1'!BD85</f>
        <v>0</v>
      </c>
      <c r="BE85" s="39">
        <f>+'Cu1'!BE85</f>
        <v>0</v>
      </c>
      <c r="BF85" s="39">
        <f>+'Cu1'!BF85</f>
        <v>0</v>
      </c>
      <c r="BG85" s="39">
        <f>+'Cu1'!BG85</f>
        <v>0</v>
      </c>
    </row>
    <row r="86" spans="1:59" s="40" customFormat="1" hidden="1">
      <c r="A86" s="36">
        <f>+'Cu1'!A86</f>
        <v>37</v>
      </c>
      <c r="B86" s="36">
        <f>+'Cu1'!B86</f>
        <v>640</v>
      </c>
      <c r="C86" s="29" t="str">
        <f>+'Cu1'!C86</f>
        <v>DESHERBAT</v>
      </c>
      <c r="D86" s="29" t="str">
        <f>+'Cu1'!D86</f>
        <v>Desherbat manual 2,5h/1.000 m2</v>
      </c>
      <c r="E86" s="37">
        <f>+'Cu1'!E86</f>
        <v>2500</v>
      </c>
      <c r="F86" s="28">
        <f>+'Cu1'!F86</f>
        <v>6.25</v>
      </c>
      <c r="G86" s="28">
        <f>+'Cu1'!G86</f>
        <v>0</v>
      </c>
      <c r="H86" s="28">
        <f>+'Cu1'!H86</f>
        <v>0</v>
      </c>
      <c r="I86" s="28">
        <f>+'Cu1'!I86</f>
        <v>0</v>
      </c>
      <c r="J86" s="28">
        <f>+'Cu1'!J86</f>
        <v>0</v>
      </c>
      <c r="K86" s="28">
        <f>+'Cu1'!K86</f>
        <v>0</v>
      </c>
      <c r="L86" s="28">
        <f>+'Cu1'!L86</f>
        <v>0</v>
      </c>
      <c r="M86" s="28">
        <f>+'Cu1'!M86</f>
        <v>0</v>
      </c>
      <c r="N86" s="28">
        <f>+'Cu1'!N86</f>
        <v>0</v>
      </c>
      <c r="O86" s="29">
        <f>+'Cu1'!O86</f>
        <v>0</v>
      </c>
      <c r="P86" s="30">
        <f>+'Cu1'!P86</f>
        <v>0</v>
      </c>
      <c r="Q86" s="28">
        <f>+'Cu1'!Q86</f>
        <v>0</v>
      </c>
      <c r="R86" s="29">
        <f>+'Cu1'!R86</f>
        <v>0</v>
      </c>
      <c r="S86" s="29">
        <f>+'Cu1'!S86</f>
        <v>0</v>
      </c>
      <c r="T86" s="29">
        <f>+'Cu1'!T86</f>
        <v>0</v>
      </c>
      <c r="U86" s="29">
        <f>+'Cu1'!U86</f>
        <v>0</v>
      </c>
      <c r="V86" s="29">
        <f>+'Cu1'!V86</f>
        <v>0</v>
      </c>
      <c r="W86" s="29">
        <f>+'Cu1'!W86</f>
        <v>0</v>
      </c>
      <c r="X86" s="29">
        <f>+'Cu1'!X86</f>
        <v>0</v>
      </c>
      <c r="Y86" s="29">
        <f>+'Cu1'!Y86</f>
        <v>0</v>
      </c>
      <c r="Z86" s="28">
        <f>+'Cu1'!Z86</f>
        <v>0</v>
      </c>
      <c r="AA86" s="28">
        <f>+'Cu1'!AA86</f>
        <v>0</v>
      </c>
      <c r="AB86" s="29">
        <f>+'Cu1'!AB86</f>
        <v>0</v>
      </c>
      <c r="AC86" s="29">
        <f>+'Cu1'!AC86</f>
        <v>0</v>
      </c>
      <c r="AD86" s="29">
        <f>+'Cu1'!AD86</f>
        <v>0</v>
      </c>
      <c r="AE86" s="28">
        <f>+'Cu1'!AE86</f>
        <v>0</v>
      </c>
      <c r="AF86" s="28">
        <f>+'Cu1'!AF86</f>
        <v>0</v>
      </c>
      <c r="AG86" s="29">
        <f>+'Cu1'!AG86</f>
        <v>0</v>
      </c>
      <c r="AH86" s="29">
        <f>+'Cu1'!AH86</f>
        <v>0</v>
      </c>
      <c r="AI86" s="29">
        <f>+'Cu1'!AI86</f>
        <v>0</v>
      </c>
      <c r="AJ86" s="29">
        <f>+'Cu1'!AJ86</f>
        <v>0</v>
      </c>
      <c r="AK86" s="29">
        <f>+'Cu1'!AK86</f>
        <v>0</v>
      </c>
      <c r="AL86" s="29">
        <f>+'Cu1'!AL86</f>
        <v>0</v>
      </c>
      <c r="AM86" s="29">
        <f>+'Cu1'!AM86</f>
        <v>0</v>
      </c>
      <c r="AN86" s="29">
        <f>+'Cu1'!AN86</f>
        <v>0</v>
      </c>
      <c r="AO86" s="29">
        <f>+'Cu1'!AO86</f>
        <v>0</v>
      </c>
      <c r="AP86" s="29">
        <f>+'Cu1'!AP86</f>
        <v>0</v>
      </c>
      <c r="AQ86" s="29">
        <f>+'Cu1'!AQ86</f>
        <v>0</v>
      </c>
      <c r="AR86" s="29">
        <f>+'Cu1'!AR86</f>
        <v>0</v>
      </c>
      <c r="AS86" s="29">
        <f>+'Cu1'!AS86</f>
        <v>0</v>
      </c>
      <c r="AT86" s="29">
        <f>+'Cu1'!AT86</f>
        <v>0</v>
      </c>
      <c r="AU86" s="29">
        <f>+'Cu1'!AU86</f>
        <v>0</v>
      </c>
      <c r="AV86" s="40">
        <f>+'Cu1'!AV86</f>
        <v>0</v>
      </c>
      <c r="AW86" s="40">
        <f>+'Cu1'!AW86</f>
        <v>0</v>
      </c>
      <c r="AX86" s="40">
        <f>+'Cu1'!AX86</f>
        <v>0</v>
      </c>
      <c r="AY86" s="40">
        <f>+'Cu1'!AY86</f>
        <v>0</v>
      </c>
      <c r="AZ86" s="40">
        <f>+'Cu1'!AZ86</f>
        <v>0</v>
      </c>
      <c r="BA86" s="40">
        <f>+'Cu1'!BA86</f>
        <v>0</v>
      </c>
      <c r="BB86" s="40">
        <f>+'Cu1'!BB86</f>
        <v>0</v>
      </c>
      <c r="BC86" s="40">
        <f>+'Cu1'!BC86</f>
        <v>0</v>
      </c>
      <c r="BD86" s="40">
        <f>+'Cu1'!BD86</f>
        <v>0</v>
      </c>
      <c r="BE86" s="40">
        <f>+'Cu1'!BE86</f>
        <v>0</v>
      </c>
      <c r="BF86" s="40">
        <f>+'Cu1'!BF86</f>
        <v>0</v>
      </c>
      <c r="BG86" s="40">
        <f>+'Cu1'!BG86</f>
        <v>0</v>
      </c>
    </row>
    <row r="87" spans="1:59" s="39" customFormat="1" hidden="1">
      <c r="A87" s="36">
        <f>+'Cu1'!A87</f>
        <v>38</v>
      </c>
      <c r="B87" s="35">
        <f>+'Cu1'!B87</f>
        <v>650</v>
      </c>
      <c r="C87" s="23" t="str">
        <f>+'Cu1'!C87</f>
        <v>DESHERBAT</v>
      </c>
      <c r="D87" s="23" t="str">
        <f>+'Cu1'!D87</f>
        <v>Desherbat manual 5h/1.000  m2</v>
      </c>
      <c r="E87" s="21">
        <f>+'Cu1'!E87</f>
        <v>2500</v>
      </c>
      <c r="F87" s="22">
        <f>+'Cu1'!F87</f>
        <v>12.5</v>
      </c>
      <c r="G87" s="22">
        <f>+'Cu1'!G87</f>
        <v>0</v>
      </c>
      <c r="H87" s="22">
        <f>+'Cu1'!H87</f>
        <v>0</v>
      </c>
      <c r="I87" s="22">
        <f>+'Cu1'!I87</f>
        <v>0</v>
      </c>
      <c r="J87" s="22">
        <f>+'Cu1'!J87</f>
        <v>0</v>
      </c>
      <c r="K87" s="22">
        <f>+'Cu1'!K87</f>
        <v>0</v>
      </c>
      <c r="L87" s="22">
        <f>+'Cu1'!L87</f>
        <v>0</v>
      </c>
      <c r="M87" s="22">
        <f>+'Cu1'!M87</f>
        <v>0</v>
      </c>
      <c r="N87" s="22">
        <f>+'Cu1'!N87</f>
        <v>0</v>
      </c>
      <c r="O87" s="23">
        <f>+'Cu1'!O87</f>
        <v>0</v>
      </c>
      <c r="P87" s="24">
        <f>+'Cu1'!P87</f>
        <v>0</v>
      </c>
      <c r="Q87" s="22">
        <f>+'Cu1'!Q87</f>
        <v>0</v>
      </c>
      <c r="R87" s="23">
        <f>+'Cu1'!R87</f>
        <v>0</v>
      </c>
      <c r="S87" s="23">
        <f>+'Cu1'!S87</f>
        <v>0</v>
      </c>
      <c r="T87" s="23">
        <f>+'Cu1'!T87</f>
        <v>0</v>
      </c>
      <c r="U87" s="23">
        <f>+'Cu1'!U87</f>
        <v>0</v>
      </c>
      <c r="V87" s="23">
        <f>+'Cu1'!V87</f>
        <v>0</v>
      </c>
      <c r="W87" s="23">
        <f>+'Cu1'!W87</f>
        <v>0</v>
      </c>
      <c r="X87" s="23">
        <f>+'Cu1'!X87</f>
        <v>0</v>
      </c>
      <c r="Y87" s="23">
        <f>+'Cu1'!Y87</f>
        <v>0</v>
      </c>
      <c r="Z87" s="22">
        <f>+'Cu1'!Z87</f>
        <v>0</v>
      </c>
      <c r="AA87" s="22">
        <f>+'Cu1'!AA87</f>
        <v>0</v>
      </c>
      <c r="AB87" s="23">
        <f>+'Cu1'!AB87</f>
        <v>0</v>
      </c>
      <c r="AC87" s="23">
        <f>+'Cu1'!AC87</f>
        <v>0</v>
      </c>
      <c r="AD87" s="23">
        <f>+'Cu1'!AD87</f>
        <v>0</v>
      </c>
      <c r="AE87" s="22">
        <f>+'Cu1'!AE87</f>
        <v>0</v>
      </c>
      <c r="AF87" s="22">
        <f>+'Cu1'!AF87</f>
        <v>0</v>
      </c>
      <c r="AG87" s="23">
        <f>+'Cu1'!AG87</f>
        <v>0</v>
      </c>
      <c r="AH87" s="23">
        <f>+'Cu1'!AH87</f>
        <v>0</v>
      </c>
      <c r="AI87" s="23">
        <f>+'Cu1'!AI87</f>
        <v>0</v>
      </c>
      <c r="AJ87" s="23">
        <f>+'Cu1'!AJ87</f>
        <v>0</v>
      </c>
      <c r="AK87" s="23">
        <f>+'Cu1'!AK87</f>
        <v>0</v>
      </c>
      <c r="AL87" s="23">
        <f>+'Cu1'!AL87</f>
        <v>0</v>
      </c>
      <c r="AM87" s="23">
        <f>+'Cu1'!AM87</f>
        <v>0</v>
      </c>
      <c r="AN87" s="23">
        <f>+'Cu1'!AN87</f>
        <v>0</v>
      </c>
      <c r="AO87" s="23">
        <f>+'Cu1'!AO87</f>
        <v>0</v>
      </c>
      <c r="AP87" s="23">
        <f>+'Cu1'!AP87</f>
        <v>0</v>
      </c>
      <c r="AQ87" s="23">
        <f>+'Cu1'!AQ87</f>
        <v>0</v>
      </c>
      <c r="AR87" s="23">
        <f>+'Cu1'!AR87</f>
        <v>0</v>
      </c>
      <c r="AS87" s="23">
        <f>+'Cu1'!AS87</f>
        <v>0</v>
      </c>
      <c r="AT87" s="23">
        <f>+'Cu1'!AT87</f>
        <v>0</v>
      </c>
      <c r="AU87" s="23">
        <f>+'Cu1'!AU87</f>
        <v>0</v>
      </c>
      <c r="AV87" s="39">
        <f>+'Cu1'!AV87</f>
        <v>0</v>
      </c>
      <c r="AW87" s="39">
        <f>+'Cu1'!AW87</f>
        <v>0</v>
      </c>
      <c r="AX87" s="39">
        <f>+'Cu1'!AX87</f>
        <v>0</v>
      </c>
      <c r="AY87" s="39">
        <f>+'Cu1'!AY87</f>
        <v>0</v>
      </c>
      <c r="AZ87" s="39">
        <f>+'Cu1'!AZ87</f>
        <v>0</v>
      </c>
      <c r="BA87" s="39">
        <f>+'Cu1'!BA87</f>
        <v>0</v>
      </c>
      <c r="BB87" s="39">
        <f>+'Cu1'!BB87</f>
        <v>0</v>
      </c>
      <c r="BC87" s="39">
        <f>+'Cu1'!BC87</f>
        <v>0</v>
      </c>
      <c r="BD87" s="39">
        <f>+'Cu1'!BD87</f>
        <v>0</v>
      </c>
      <c r="BE87" s="39">
        <f>+'Cu1'!BE87</f>
        <v>0</v>
      </c>
      <c r="BF87" s="39">
        <f>+'Cu1'!BF87</f>
        <v>0</v>
      </c>
      <c r="BG87" s="39">
        <f>+'Cu1'!BG87</f>
        <v>0</v>
      </c>
    </row>
    <row r="88" spans="1:59" s="40" customFormat="1" hidden="1">
      <c r="A88" s="36">
        <f>+'Cu1'!A88</f>
        <v>39</v>
      </c>
      <c r="B88" s="36">
        <f>+'Cu1'!B88</f>
        <v>660</v>
      </c>
      <c r="C88" s="29" t="str">
        <f>+'Cu1'!C88</f>
        <v>DESHERBAT</v>
      </c>
      <c r="D88" s="29" t="str">
        <f>+'Cu1'!D88</f>
        <v>Desherbat manual 6,5h/1.000  m2</v>
      </c>
      <c r="E88" s="37">
        <f>+'Cu1'!E88</f>
        <v>2500</v>
      </c>
      <c r="F88" s="28">
        <f>+'Cu1'!F88</f>
        <v>16.25</v>
      </c>
      <c r="G88" s="28">
        <f>+'Cu1'!G88</f>
        <v>0</v>
      </c>
      <c r="H88" s="28">
        <f>+'Cu1'!H88</f>
        <v>0</v>
      </c>
      <c r="I88" s="28">
        <f>+'Cu1'!I88</f>
        <v>0</v>
      </c>
      <c r="J88" s="28">
        <f>+'Cu1'!J88</f>
        <v>0</v>
      </c>
      <c r="K88" s="28">
        <f>+'Cu1'!K88</f>
        <v>0</v>
      </c>
      <c r="L88" s="28">
        <f>+'Cu1'!L88</f>
        <v>0</v>
      </c>
      <c r="M88" s="28">
        <f>+'Cu1'!M88</f>
        <v>0</v>
      </c>
      <c r="N88" s="28">
        <f>+'Cu1'!N88</f>
        <v>0</v>
      </c>
      <c r="O88" s="29">
        <f>+'Cu1'!O88</f>
        <v>0</v>
      </c>
      <c r="P88" s="30">
        <f>+'Cu1'!P88</f>
        <v>0</v>
      </c>
      <c r="Q88" s="28">
        <f>+'Cu1'!Q88</f>
        <v>0</v>
      </c>
      <c r="R88" s="29">
        <f>+'Cu1'!R88</f>
        <v>0</v>
      </c>
      <c r="S88" s="29">
        <f>+'Cu1'!S88</f>
        <v>0</v>
      </c>
      <c r="T88" s="29">
        <f>+'Cu1'!T88</f>
        <v>0</v>
      </c>
      <c r="U88" s="29">
        <f>+'Cu1'!U88</f>
        <v>0</v>
      </c>
      <c r="V88" s="29">
        <f>+'Cu1'!V88</f>
        <v>0</v>
      </c>
      <c r="W88" s="29">
        <f>+'Cu1'!W88</f>
        <v>0</v>
      </c>
      <c r="X88" s="29">
        <f>+'Cu1'!X88</f>
        <v>0</v>
      </c>
      <c r="Y88" s="29">
        <f>+'Cu1'!Y88</f>
        <v>0</v>
      </c>
      <c r="Z88" s="28">
        <f>+'Cu1'!Z88</f>
        <v>0</v>
      </c>
      <c r="AA88" s="28">
        <f>+'Cu1'!AA88</f>
        <v>0</v>
      </c>
      <c r="AB88" s="29">
        <f>+'Cu1'!AB88</f>
        <v>0</v>
      </c>
      <c r="AC88" s="29">
        <f>+'Cu1'!AC88</f>
        <v>0</v>
      </c>
      <c r="AD88" s="29">
        <f>+'Cu1'!AD88</f>
        <v>0</v>
      </c>
      <c r="AE88" s="28">
        <f>+'Cu1'!AE88</f>
        <v>0</v>
      </c>
      <c r="AF88" s="28">
        <f>+'Cu1'!AF88</f>
        <v>0</v>
      </c>
      <c r="AG88" s="29">
        <f>+'Cu1'!AG88</f>
        <v>0</v>
      </c>
      <c r="AH88" s="29">
        <f>+'Cu1'!AH88</f>
        <v>0</v>
      </c>
      <c r="AI88" s="29">
        <f>+'Cu1'!AI88</f>
        <v>0</v>
      </c>
      <c r="AJ88" s="29">
        <f>+'Cu1'!AJ88</f>
        <v>0</v>
      </c>
      <c r="AK88" s="29">
        <f>+'Cu1'!AK88</f>
        <v>0</v>
      </c>
      <c r="AL88" s="29">
        <f>+'Cu1'!AL88</f>
        <v>0</v>
      </c>
      <c r="AM88" s="29">
        <f>+'Cu1'!AM88</f>
        <v>0</v>
      </c>
      <c r="AN88" s="29">
        <f>+'Cu1'!AN88</f>
        <v>0</v>
      </c>
      <c r="AO88" s="29">
        <f>+'Cu1'!AO88</f>
        <v>0</v>
      </c>
      <c r="AP88" s="29">
        <f>+'Cu1'!AP88</f>
        <v>0</v>
      </c>
      <c r="AQ88" s="29">
        <f>+'Cu1'!AQ88</f>
        <v>0</v>
      </c>
      <c r="AR88" s="29">
        <f>+'Cu1'!AR88</f>
        <v>0</v>
      </c>
      <c r="AS88" s="29">
        <f>+'Cu1'!AS88</f>
        <v>0</v>
      </c>
      <c r="AT88" s="29">
        <f>+'Cu1'!AT88</f>
        <v>0</v>
      </c>
      <c r="AU88" s="29">
        <f>+'Cu1'!AU88</f>
        <v>0</v>
      </c>
      <c r="AV88" s="40">
        <f>+'Cu1'!AV88</f>
        <v>0</v>
      </c>
      <c r="AW88" s="40">
        <f>+'Cu1'!AW88</f>
        <v>0</v>
      </c>
      <c r="AX88" s="40">
        <f>+'Cu1'!AX88</f>
        <v>0</v>
      </c>
      <c r="AY88" s="40">
        <f>+'Cu1'!AY88</f>
        <v>0</v>
      </c>
      <c r="AZ88" s="40">
        <f>+'Cu1'!AZ88</f>
        <v>0</v>
      </c>
      <c r="BA88" s="40">
        <f>+'Cu1'!BA88</f>
        <v>0</v>
      </c>
      <c r="BB88" s="40">
        <f>+'Cu1'!BB88</f>
        <v>0</v>
      </c>
      <c r="BC88" s="40">
        <f>+'Cu1'!BC88</f>
        <v>0</v>
      </c>
      <c r="BD88" s="40">
        <f>+'Cu1'!BD88</f>
        <v>0</v>
      </c>
      <c r="BE88" s="40">
        <f>+'Cu1'!BE88</f>
        <v>0</v>
      </c>
      <c r="BF88" s="40">
        <f>+'Cu1'!BF88</f>
        <v>0</v>
      </c>
      <c r="BG88" s="40">
        <f>+'Cu1'!BG88</f>
        <v>0</v>
      </c>
    </row>
    <row r="89" spans="1:59" s="39" customFormat="1" hidden="1">
      <c r="A89" s="36">
        <f>+'Cu1'!A89</f>
        <v>40</v>
      </c>
      <c r="B89" s="35">
        <f>+'Cu1'!B89</f>
        <v>670</v>
      </c>
      <c r="C89" s="23" t="str">
        <f>+'Cu1'!C89</f>
        <v>DESHERBAT</v>
      </c>
      <c r="D89" s="23" t="str">
        <f>+'Cu1'!D89</f>
        <v>Calçar-desherbar</v>
      </c>
      <c r="E89" s="21">
        <f>+'Cu1'!E89</f>
        <v>2500</v>
      </c>
      <c r="F89" s="22">
        <f>+'Cu1'!F89</f>
        <v>0</v>
      </c>
      <c r="G89" s="22">
        <f>+'Cu1'!G89</f>
        <v>0.66666666666666663</v>
      </c>
      <c r="H89" s="22">
        <f>+'Cu1'!H89</f>
        <v>0</v>
      </c>
      <c r="I89" s="22">
        <f>+'Cu1'!I89</f>
        <v>0</v>
      </c>
      <c r="J89" s="22">
        <f>+'Cu1'!J89</f>
        <v>0</v>
      </c>
      <c r="K89" s="22">
        <f>+'Cu1'!K89</f>
        <v>0</v>
      </c>
      <c r="L89" s="22">
        <f>+'Cu1'!L89</f>
        <v>0</v>
      </c>
      <c r="M89" s="22">
        <f>+'Cu1'!M89</f>
        <v>0</v>
      </c>
      <c r="N89" s="22">
        <f>+'Cu1'!N89</f>
        <v>0</v>
      </c>
      <c r="O89" s="23">
        <f>+'Cu1'!O89</f>
        <v>0</v>
      </c>
      <c r="P89" s="24">
        <f>+'Cu1'!P89</f>
        <v>0</v>
      </c>
      <c r="Q89" s="22">
        <f>+'Cu1'!Q89</f>
        <v>0</v>
      </c>
      <c r="R89" s="23">
        <f>+'Cu1'!R89</f>
        <v>0</v>
      </c>
      <c r="S89" s="23">
        <f>+'Cu1'!S89</f>
        <v>0</v>
      </c>
      <c r="T89" s="23">
        <f>+'Cu1'!T89</f>
        <v>0</v>
      </c>
      <c r="U89" s="23">
        <f>+'Cu1'!U89</f>
        <v>0</v>
      </c>
      <c r="V89" s="23">
        <f>+'Cu1'!V89</f>
        <v>0</v>
      </c>
      <c r="W89" s="23">
        <f>+'Cu1'!W89</f>
        <v>0</v>
      </c>
      <c r="X89" s="23">
        <f>+'Cu1'!X89</f>
        <v>0</v>
      </c>
      <c r="Y89" s="23">
        <f>+'Cu1'!Y89</f>
        <v>0</v>
      </c>
      <c r="Z89" s="22">
        <f>+'Cu1'!Z89</f>
        <v>0</v>
      </c>
      <c r="AA89" s="22">
        <f>+'Cu1'!AA89</f>
        <v>0</v>
      </c>
      <c r="AB89" s="23">
        <f>+'Cu1'!AB89</f>
        <v>0</v>
      </c>
      <c r="AC89" s="23">
        <f>+'Cu1'!AC89</f>
        <v>0</v>
      </c>
      <c r="AD89" s="23">
        <f>+'Cu1'!AD89</f>
        <v>0</v>
      </c>
      <c r="AE89" s="22">
        <f>+'Cu1'!AE89</f>
        <v>0</v>
      </c>
      <c r="AF89" s="22">
        <f>+'Cu1'!AF89</f>
        <v>0</v>
      </c>
      <c r="AG89" s="23">
        <f>+'Cu1'!AG89</f>
        <v>0</v>
      </c>
      <c r="AH89" s="23">
        <f>+'Cu1'!AH89</f>
        <v>0</v>
      </c>
      <c r="AI89" s="23">
        <f>+'Cu1'!AI89</f>
        <v>0</v>
      </c>
      <c r="AJ89" s="23">
        <f>+'Cu1'!AJ89</f>
        <v>0</v>
      </c>
      <c r="AK89" s="23">
        <f>+'Cu1'!AK89</f>
        <v>0</v>
      </c>
      <c r="AL89" s="23">
        <f>+'Cu1'!AL89</f>
        <v>0</v>
      </c>
      <c r="AM89" s="23">
        <f>+'Cu1'!AM89</f>
        <v>0</v>
      </c>
      <c r="AN89" s="23">
        <f>+'Cu1'!AN89</f>
        <v>0</v>
      </c>
      <c r="AO89" s="23">
        <f>+'Cu1'!AO89</f>
        <v>0</v>
      </c>
      <c r="AP89" s="23">
        <f>+'Cu1'!AP89</f>
        <v>0</v>
      </c>
      <c r="AQ89" s="23">
        <f>+'Cu1'!AQ89</f>
        <v>0</v>
      </c>
      <c r="AR89" s="23">
        <f>+'Cu1'!AR89</f>
        <v>0</v>
      </c>
      <c r="AS89" s="23">
        <f>+'Cu1'!AS89</f>
        <v>0</v>
      </c>
      <c r="AT89" s="23">
        <f>+'Cu1'!AT89</f>
        <v>0</v>
      </c>
      <c r="AU89" s="23">
        <f>+'Cu1'!AU89</f>
        <v>0</v>
      </c>
      <c r="AV89" s="39">
        <f>+'Cu1'!AV89</f>
        <v>0</v>
      </c>
      <c r="AW89" s="39">
        <f>+'Cu1'!AW89</f>
        <v>0</v>
      </c>
      <c r="AX89" s="39">
        <f>+'Cu1'!AX89</f>
        <v>0</v>
      </c>
      <c r="AY89" s="39">
        <f>+'Cu1'!AY89</f>
        <v>0</v>
      </c>
      <c r="AZ89" s="39">
        <f>+'Cu1'!AZ89</f>
        <v>0</v>
      </c>
      <c r="BA89" s="39">
        <f>+'Cu1'!BA89</f>
        <v>0</v>
      </c>
      <c r="BB89" s="39">
        <f>+'Cu1'!BB89</f>
        <v>0</v>
      </c>
      <c r="BC89" s="39">
        <f>+'Cu1'!BC89</f>
        <v>0</v>
      </c>
      <c r="BD89" s="39">
        <f>+'Cu1'!BD89</f>
        <v>0</v>
      </c>
      <c r="BE89" s="39">
        <f>+'Cu1'!BE89</f>
        <v>0</v>
      </c>
      <c r="BF89" s="39">
        <f>+'Cu1'!BF89</f>
        <v>0</v>
      </c>
      <c r="BG89" s="39">
        <f>+'Cu1'!BG89</f>
        <v>0</v>
      </c>
    </row>
    <row r="90" spans="1:59" s="40" customFormat="1" hidden="1">
      <c r="A90" s="36">
        <f>+'Cu1'!A90</f>
        <v>41</v>
      </c>
      <c r="B90" s="36">
        <f>+'Cu1'!B90</f>
        <v>680</v>
      </c>
      <c r="C90" s="29" t="str">
        <f>+'Cu1'!C90</f>
        <v>DESHERBAT</v>
      </c>
      <c r="D90" s="29" t="str">
        <f>+'Cu1'!D90</f>
        <v>Col·locar plàstic a mà</v>
      </c>
      <c r="E90" s="37">
        <f>+'Cu1'!E90</f>
        <v>2500</v>
      </c>
      <c r="F90" s="28">
        <f>+'Cu1'!F90</f>
        <v>25.176233635448135</v>
      </c>
      <c r="G90" s="28">
        <f>+'Cu1'!G90</f>
        <v>0</v>
      </c>
      <c r="H90" s="28">
        <f>+'Cu1'!H90</f>
        <v>0</v>
      </c>
      <c r="I90" s="28">
        <f>+'Cu1'!I90</f>
        <v>0</v>
      </c>
      <c r="J90" s="28">
        <f>+'Cu1'!J90</f>
        <v>0</v>
      </c>
      <c r="K90" s="28">
        <f>+'Cu1'!K90</f>
        <v>0</v>
      </c>
      <c r="L90" s="28">
        <f>+'Cu1'!L90</f>
        <v>0</v>
      </c>
      <c r="M90" s="28">
        <f>+'Cu1'!M90</f>
        <v>0</v>
      </c>
      <c r="N90" s="28">
        <f>+'Cu1'!N90</f>
        <v>0</v>
      </c>
      <c r="O90" s="29">
        <f>+'Cu1'!O90</f>
        <v>0</v>
      </c>
      <c r="P90" s="30">
        <f>+'Cu1'!P90</f>
        <v>0</v>
      </c>
      <c r="Q90" s="28">
        <f>+'Cu1'!Q90</f>
        <v>0</v>
      </c>
      <c r="R90" s="29">
        <f>+'Cu1'!R90</f>
        <v>0</v>
      </c>
      <c r="S90" s="29">
        <f>+'Cu1'!S90</f>
        <v>0</v>
      </c>
      <c r="T90" s="29">
        <f>+'Cu1'!T90</f>
        <v>0</v>
      </c>
      <c r="U90" s="29">
        <f>+'Cu1'!U90</f>
        <v>0</v>
      </c>
      <c r="V90" s="29">
        <f>+'Cu1'!V90</f>
        <v>0</v>
      </c>
      <c r="W90" s="29">
        <f>+'Cu1'!W90</f>
        <v>0</v>
      </c>
      <c r="X90" s="29">
        <f>+'Cu1'!X90</f>
        <v>0</v>
      </c>
      <c r="Y90" s="29">
        <f>+'Cu1'!Y90</f>
        <v>0</v>
      </c>
      <c r="Z90" s="28">
        <f>+'Cu1'!Z90</f>
        <v>1</v>
      </c>
      <c r="AA90" s="28">
        <f>+'Cu1'!AA90</f>
        <v>0</v>
      </c>
      <c r="AB90" s="29">
        <f>+'Cu1'!AB90</f>
        <v>0</v>
      </c>
      <c r="AC90" s="29">
        <f>+'Cu1'!AC90</f>
        <v>0</v>
      </c>
      <c r="AD90" s="29">
        <f>+'Cu1'!AD90</f>
        <v>0</v>
      </c>
      <c r="AE90" s="28">
        <f>+'Cu1'!AE90</f>
        <v>0</v>
      </c>
      <c r="AF90" s="28">
        <f>+'Cu1'!AF90</f>
        <v>0</v>
      </c>
      <c r="AG90" s="29">
        <f>+'Cu1'!AG90</f>
        <v>0</v>
      </c>
      <c r="AH90" s="29">
        <f>+'Cu1'!AH90</f>
        <v>0</v>
      </c>
      <c r="AI90" s="29">
        <f>+'Cu1'!AI90</f>
        <v>0</v>
      </c>
      <c r="AJ90" s="29">
        <f>+'Cu1'!AJ90</f>
        <v>0</v>
      </c>
      <c r="AK90" s="29">
        <f>+'Cu1'!AK90</f>
        <v>0</v>
      </c>
      <c r="AL90" s="29">
        <f>+'Cu1'!AL90</f>
        <v>0</v>
      </c>
      <c r="AM90" s="29">
        <f>+'Cu1'!AM90</f>
        <v>0</v>
      </c>
      <c r="AN90" s="29">
        <f>+'Cu1'!AN90</f>
        <v>0</v>
      </c>
      <c r="AO90" s="46">
        <f>+'Cu1'!AO90</f>
        <v>1666.6666666666665</v>
      </c>
      <c r="AP90" s="29">
        <f>+'Cu1'!AP90</f>
        <v>0</v>
      </c>
      <c r="AQ90" s="29">
        <f>+'Cu1'!AQ90</f>
        <v>0</v>
      </c>
      <c r="AR90" s="29">
        <f>+'Cu1'!AR90</f>
        <v>0</v>
      </c>
      <c r="AS90" s="29">
        <f>+'Cu1'!AS90</f>
        <v>0</v>
      </c>
      <c r="AT90" s="29">
        <f>+'Cu1'!AT90</f>
        <v>0</v>
      </c>
      <c r="AU90" s="29">
        <f>+'Cu1'!AU90</f>
        <v>0</v>
      </c>
      <c r="AV90" s="40">
        <f>+'Cu1'!AV90</f>
        <v>0</v>
      </c>
      <c r="AW90" s="40">
        <f>+'Cu1'!AW90</f>
        <v>0</v>
      </c>
      <c r="AX90" s="40">
        <f>+'Cu1'!AX90</f>
        <v>0</v>
      </c>
      <c r="AY90" s="40">
        <f>+'Cu1'!AY90</f>
        <v>0</v>
      </c>
      <c r="AZ90" s="40">
        <f>+'Cu1'!AZ90</f>
        <v>0</v>
      </c>
      <c r="BA90" s="40">
        <f>+'Cu1'!BA90</f>
        <v>0</v>
      </c>
      <c r="BB90" s="40">
        <f>+'Cu1'!BB90</f>
        <v>0</v>
      </c>
      <c r="BC90" s="40">
        <f>+'Cu1'!BC90</f>
        <v>0</v>
      </c>
      <c r="BD90" s="40">
        <f>+'Cu1'!BD90</f>
        <v>0</v>
      </c>
      <c r="BE90" s="40">
        <f>+'Cu1'!BE90</f>
        <v>0</v>
      </c>
      <c r="BF90" s="40">
        <f>+'Cu1'!BF90</f>
        <v>0</v>
      </c>
      <c r="BG90" s="40">
        <f>+'Cu1'!BG90</f>
        <v>0</v>
      </c>
    </row>
    <row r="91" spans="1:59" s="39" customFormat="1" hidden="1">
      <c r="A91" s="36">
        <f>+'Cu1'!A91</f>
        <v>42</v>
      </c>
      <c r="B91" s="35">
        <f>+'Cu1'!B91</f>
        <v>710</v>
      </c>
      <c r="C91" s="23" t="str">
        <f>+'Cu1'!C91</f>
        <v xml:space="preserve">ALTRES OPERACIONS </v>
      </c>
      <c r="D91" s="23" t="str">
        <f>+'Cu1'!D91</f>
        <v>Clavar i lligar canyes manual</v>
      </c>
      <c r="E91" s="21">
        <f>+'Cu1'!E91</f>
        <v>2500</v>
      </c>
      <c r="F91" s="22">
        <f>+'Cu1'!F91</f>
        <v>41.664000000000001</v>
      </c>
      <c r="G91" s="22">
        <f>+'Cu1'!G91</f>
        <v>1</v>
      </c>
      <c r="H91" s="22">
        <f>+'Cu1'!H91</f>
        <v>0</v>
      </c>
      <c r="I91" s="22">
        <f>+'Cu1'!I91</f>
        <v>0</v>
      </c>
      <c r="J91" s="22">
        <f>+'Cu1'!J91</f>
        <v>0</v>
      </c>
      <c r="K91" s="22">
        <f>+'Cu1'!K91</f>
        <v>0</v>
      </c>
      <c r="L91" s="22">
        <f>+'Cu1'!L91</f>
        <v>0</v>
      </c>
      <c r="M91" s="22">
        <f>+'Cu1'!M91</f>
        <v>0</v>
      </c>
      <c r="N91" s="22">
        <f>+'Cu1'!N91</f>
        <v>1</v>
      </c>
      <c r="O91" s="23">
        <f>+'Cu1'!O91</f>
        <v>0</v>
      </c>
      <c r="P91" s="24">
        <f>+'Cu1'!P91</f>
        <v>0</v>
      </c>
      <c r="Q91" s="22">
        <f>+'Cu1'!Q91</f>
        <v>0</v>
      </c>
      <c r="R91" s="23">
        <f>+'Cu1'!R91</f>
        <v>0</v>
      </c>
      <c r="S91" s="23">
        <f>+'Cu1'!S91</f>
        <v>0</v>
      </c>
      <c r="T91" s="23">
        <f>+'Cu1'!T91</f>
        <v>0</v>
      </c>
      <c r="U91" s="23">
        <f>+'Cu1'!U91</f>
        <v>0</v>
      </c>
      <c r="V91" s="23">
        <f>+'Cu1'!V91</f>
        <v>0</v>
      </c>
      <c r="W91" s="23">
        <f>+'Cu1'!W91</f>
        <v>0</v>
      </c>
      <c r="X91" s="23">
        <f>+'Cu1'!X91</f>
        <v>0</v>
      </c>
      <c r="Y91" s="23">
        <f>+'Cu1'!Y91</f>
        <v>0</v>
      </c>
      <c r="Z91" s="22">
        <f>+'Cu1'!Z91</f>
        <v>0</v>
      </c>
      <c r="AA91" s="22">
        <f>+'Cu1'!AA91</f>
        <v>0</v>
      </c>
      <c r="AB91" s="23">
        <f>+'Cu1'!AB91</f>
        <v>0</v>
      </c>
      <c r="AC91" s="23">
        <f>+'Cu1'!AC91</f>
        <v>0</v>
      </c>
      <c r="AD91" s="23">
        <f>+'Cu1'!AD91</f>
        <v>0</v>
      </c>
      <c r="AE91" s="22">
        <f>+'Cu1'!AE91</f>
        <v>0</v>
      </c>
      <c r="AF91" s="22">
        <f>+'Cu1'!AF91</f>
        <v>0</v>
      </c>
      <c r="AG91" s="23">
        <f>+'Cu1'!AG91</f>
        <v>0</v>
      </c>
      <c r="AH91" s="23">
        <f>+'Cu1'!AH91</f>
        <v>0</v>
      </c>
      <c r="AI91" s="23">
        <f>+'Cu1'!AI91</f>
        <v>0</v>
      </c>
      <c r="AJ91" s="23">
        <f>+'Cu1'!AJ91</f>
        <v>0</v>
      </c>
      <c r="AK91" s="23">
        <f>+'Cu1'!AK91</f>
        <v>0</v>
      </c>
      <c r="AL91" s="23">
        <f>+'Cu1'!AL91</f>
        <v>0</v>
      </c>
      <c r="AM91" s="23">
        <f>+'Cu1'!AM91</f>
        <v>0</v>
      </c>
      <c r="AN91" s="23">
        <f>+'Cu1'!AN91</f>
        <v>0</v>
      </c>
      <c r="AO91" s="23">
        <f>+'Cu1'!AO91</f>
        <v>0</v>
      </c>
      <c r="AP91" s="25">
        <f>+'Cu1'!AP91</f>
        <v>5208</v>
      </c>
      <c r="AQ91" s="25">
        <f>+'Cu1'!AQ91</f>
        <v>0</v>
      </c>
      <c r="AR91" s="23">
        <f>+'Cu1'!AR91</f>
        <v>0</v>
      </c>
      <c r="AS91" s="23">
        <f>+'Cu1'!AS91</f>
        <v>0</v>
      </c>
      <c r="AT91" s="23">
        <f>+'Cu1'!AT91</f>
        <v>0</v>
      </c>
      <c r="AU91" s="23">
        <f>+'Cu1'!AU91</f>
        <v>0</v>
      </c>
      <c r="AV91" s="39">
        <f>+'Cu1'!AV91</f>
        <v>0</v>
      </c>
      <c r="AW91" s="39">
        <f>+'Cu1'!AW91</f>
        <v>0</v>
      </c>
      <c r="AX91" s="39">
        <f>+'Cu1'!AX91</f>
        <v>0</v>
      </c>
      <c r="AY91" s="39">
        <f>+'Cu1'!AY91</f>
        <v>0</v>
      </c>
      <c r="AZ91" s="39">
        <f>+'Cu1'!AZ91</f>
        <v>0</v>
      </c>
      <c r="BA91" s="39">
        <f>+'Cu1'!BA91</f>
        <v>0</v>
      </c>
      <c r="BB91" s="39">
        <f>+'Cu1'!BB91</f>
        <v>0</v>
      </c>
      <c r="BC91" s="39">
        <f>+'Cu1'!BC91</f>
        <v>0</v>
      </c>
      <c r="BD91" s="39">
        <f>+'Cu1'!BD91</f>
        <v>0</v>
      </c>
      <c r="BE91" s="39">
        <f>+'Cu1'!BE91</f>
        <v>0</v>
      </c>
      <c r="BF91" s="39">
        <f>+'Cu1'!BF91</f>
        <v>0</v>
      </c>
      <c r="BG91" s="39">
        <f>+'Cu1'!BG91</f>
        <v>0</v>
      </c>
    </row>
    <row r="92" spans="1:59" s="40" customFormat="1" hidden="1">
      <c r="A92" s="36">
        <f>+'Cu1'!A92</f>
        <v>43</v>
      </c>
      <c r="B92" s="36">
        <f>+'Cu1'!B92</f>
        <v>720</v>
      </c>
      <c r="C92" s="29" t="str">
        <f>+'Cu1'!C92</f>
        <v xml:space="preserve">ALTRES OPERACIONS </v>
      </c>
      <c r="D92" s="29" t="str">
        <f>+'Cu1'!D92</f>
        <v>Esporgar i lligar tomaqueres</v>
      </c>
      <c r="E92" s="37">
        <f>+'Cu1'!E92</f>
        <v>2500</v>
      </c>
      <c r="F92" s="28">
        <f>+'Cu1'!F92</f>
        <v>1475.5999999999983</v>
      </c>
      <c r="G92" s="28">
        <f>+'Cu1'!G92</f>
        <v>0</v>
      </c>
      <c r="H92" s="28">
        <f>+'Cu1'!H92</f>
        <v>0</v>
      </c>
      <c r="I92" s="28">
        <f>+'Cu1'!I92</f>
        <v>0</v>
      </c>
      <c r="J92" s="28">
        <f>+'Cu1'!J92</f>
        <v>0</v>
      </c>
      <c r="K92" s="28">
        <f>+'Cu1'!K92</f>
        <v>0</v>
      </c>
      <c r="L92" s="28">
        <f>+'Cu1'!L92</f>
        <v>0</v>
      </c>
      <c r="M92" s="28">
        <f>+'Cu1'!M92</f>
        <v>0</v>
      </c>
      <c r="N92" s="28">
        <f>+'Cu1'!N92</f>
        <v>0</v>
      </c>
      <c r="O92" s="29">
        <f>+'Cu1'!O92</f>
        <v>0</v>
      </c>
      <c r="P92" s="30">
        <f>+'Cu1'!P92</f>
        <v>0</v>
      </c>
      <c r="Q92" s="28">
        <f>+'Cu1'!Q92</f>
        <v>0</v>
      </c>
      <c r="R92" s="29">
        <f>+'Cu1'!R92</f>
        <v>0</v>
      </c>
      <c r="S92" s="29">
        <f>+'Cu1'!S92</f>
        <v>0</v>
      </c>
      <c r="T92" s="29">
        <f>+'Cu1'!T92</f>
        <v>0</v>
      </c>
      <c r="U92" s="29">
        <f>+'Cu1'!U92</f>
        <v>0</v>
      </c>
      <c r="V92" s="29">
        <f>+'Cu1'!V92</f>
        <v>0</v>
      </c>
      <c r="W92" s="29">
        <f>+'Cu1'!W92</f>
        <v>0</v>
      </c>
      <c r="X92" s="29">
        <f>+'Cu1'!X92</f>
        <v>0</v>
      </c>
      <c r="Y92" s="29">
        <f>+'Cu1'!Y92</f>
        <v>0</v>
      </c>
      <c r="Z92" s="28">
        <f>+'Cu1'!Z92</f>
        <v>0</v>
      </c>
      <c r="AA92" s="28">
        <f>+'Cu1'!AA92</f>
        <v>0</v>
      </c>
      <c r="AB92" s="29">
        <f>+'Cu1'!AB92</f>
        <v>0</v>
      </c>
      <c r="AC92" s="29">
        <f>+'Cu1'!AC92</f>
        <v>0</v>
      </c>
      <c r="AD92" s="29">
        <f>+'Cu1'!AD92</f>
        <v>0</v>
      </c>
      <c r="AE92" s="28">
        <f>+'Cu1'!AE92</f>
        <v>0</v>
      </c>
      <c r="AF92" s="28">
        <f>+'Cu1'!AF92</f>
        <v>0</v>
      </c>
      <c r="AG92" s="29">
        <f>+'Cu1'!AG92</f>
        <v>0</v>
      </c>
      <c r="AH92" s="29">
        <f>+'Cu1'!AH92</f>
        <v>0</v>
      </c>
      <c r="AI92" s="29">
        <f>+'Cu1'!AI92</f>
        <v>0</v>
      </c>
      <c r="AJ92" s="29">
        <f>+'Cu1'!AJ92</f>
        <v>0</v>
      </c>
      <c r="AK92" s="29">
        <f>+'Cu1'!AK92</f>
        <v>0</v>
      </c>
      <c r="AL92" s="29">
        <f>+'Cu1'!AL92</f>
        <v>0</v>
      </c>
      <c r="AM92" s="29">
        <f>+'Cu1'!AM92</f>
        <v>0</v>
      </c>
      <c r="AN92" s="29">
        <f>+'Cu1'!AN92</f>
        <v>0</v>
      </c>
      <c r="AO92" s="29">
        <f>+'Cu1'!AO92</f>
        <v>0</v>
      </c>
      <c r="AP92" s="29">
        <f>+'Cu1'!AP92</f>
        <v>0</v>
      </c>
      <c r="AQ92" s="29">
        <f>+'Cu1'!AQ92</f>
        <v>0</v>
      </c>
      <c r="AR92" s="29">
        <f>+'Cu1'!AR92</f>
        <v>0</v>
      </c>
      <c r="AS92" s="29">
        <f>+'Cu1'!AS92</f>
        <v>0</v>
      </c>
      <c r="AT92" s="29">
        <f>+'Cu1'!AT92</f>
        <v>0</v>
      </c>
      <c r="AU92" s="29">
        <f>+'Cu1'!AU92</f>
        <v>0</v>
      </c>
      <c r="AV92" s="40">
        <f>+'Cu1'!AV92</f>
        <v>0</v>
      </c>
      <c r="AW92" s="40">
        <f>+'Cu1'!AW92</f>
        <v>0</v>
      </c>
      <c r="AX92" s="40">
        <f>+'Cu1'!AX92</f>
        <v>0</v>
      </c>
      <c r="AY92" s="40">
        <f>+'Cu1'!AY92</f>
        <v>0</v>
      </c>
      <c r="AZ92" s="40">
        <f>+'Cu1'!AZ92</f>
        <v>0</v>
      </c>
      <c r="BA92" s="40">
        <f>+'Cu1'!BA92</f>
        <v>0</v>
      </c>
      <c r="BB92" s="40">
        <f>+'Cu1'!BB92</f>
        <v>0</v>
      </c>
      <c r="BC92" s="40">
        <f>+'Cu1'!BC92</f>
        <v>0</v>
      </c>
      <c r="BD92" s="40">
        <f>+'Cu1'!BD92</f>
        <v>0</v>
      </c>
      <c r="BE92" s="40">
        <f>+'Cu1'!BE92</f>
        <v>0</v>
      </c>
      <c r="BF92" s="40">
        <f>+'Cu1'!BF92</f>
        <v>0</v>
      </c>
      <c r="BG92" s="40">
        <f>+'Cu1'!BG92</f>
        <v>0</v>
      </c>
    </row>
    <row r="93" spans="1:59" s="39" customFormat="1" hidden="1">
      <c r="A93" s="36">
        <f>+'Cu1'!A93</f>
        <v>44</v>
      </c>
      <c r="B93" s="35">
        <f>+'Cu1'!B93</f>
        <v>730</v>
      </c>
      <c r="C93" s="23" t="str">
        <f>+'Cu1'!C93</f>
        <v xml:space="preserve">ALTRES OPERACIONS </v>
      </c>
      <c r="D93" s="23" t="str">
        <f>+'Cu1'!D93</f>
        <v>Renda de la terra</v>
      </c>
      <c r="E93" s="21">
        <f>+'Cu1'!E93</f>
        <v>2500</v>
      </c>
      <c r="F93" s="22">
        <f>+'Cu1'!F93</f>
        <v>0</v>
      </c>
      <c r="G93" s="22">
        <f>+'Cu1'!G93</f>
        <v>0</v>
      </c>
      <c r="H93" s="22">
        <f>+'Cu1'!H93</f>
        <v>0</v>
      </c>
      <c r="I93" s="22">
        <f>+'Cu1'!I93</f>
        <v>0</v>
      </c>
      <c r="J93" s="22">
        <f>+'Cu1'!J93</f>
        <v>0</v>
      </c>
      <c r="K93" s="22">
        <f>+'Cu1'!K93</f>
        <v>0</v>
      </c>
      <c r="L93" s="22">
        <f>+'Cu1'!L93</f>
        <v>0</v>
      </c>
      <c r="M93" s="22">
        <f>+'Cu1'!M93</f>
        <v>0</v>
      </c>
      <c r="N93" s="22">
        <f>+'Cu1'!N93</f>
        <v>0</v>
      </c>
      <c r="O93" s="23">
        <f>+'Cu1'!O93</f>
        <v>0</v>
      </c>
      <c r="P93" s="24">
        <f>+'Cu1'!P93</f>
        <v>0</v>
      </c>
      <c r="Q93" s="22">
        <f>+'Cu1'!Q93</f>
        <v>0</v>
      </c>
      <c r="R93" s="23">
        <f>+'Cu1'!R93</f>
        <v>0</v>
      </c>
      <c r="S93" s="23">
        <f>+'Cu1'!S93</f>
        <v>0</v>
      </c>
      <c r="T93" s="23">
        <f>+'Cu1'!T93</f>
        <v>0</v>
      </c>
      <c r="U93" s="23">
        <f>+'Cu1'!U93</f>
        <v>0</v>
      </c>
      <c r="V93" s="23">
        <f>+'Cu1'!V93</f>
        <v>0</v>
      </c>
      <c r="W93" s="23">
        <f>+'Cu1'!W93</f>
        <v>0</v>
      </c>
      <c r="X93" s="23">
        <f>+'Cu1'!X93</f>
        <v>0</v>
      </c>
      <c r="Y93" s="23">
        <f>+'Cu1'!Y93</f>
        <v>0</v>
      </c>
      <c r="Z93" s="22">
        <f>+'Cu1'!Z93</f>
        <v>0</v>
      </c>
      <c r="AA93" s="22">
        <f>+'Cu1'!AA93</f>
        <v>0</v>
      </c>
      <c r="AB93" s="23">
        <f>+'Cu1'!AB93</f>
        <v>0</v>
      </c>
      <c r="AC93" s="23">
        <f>+'Cu1'!AC93</f>
        <v>0</v>
      </c>
      <c r="AD93" s="23">
        <f>+'Cu1'!AD93</f>
        <v>0</v>
      </c>
      <c r="AE93" s="22">
        <f>+'Cu1'!AE93</f>
        <v>0</v>
      </c>
      <c r="AF93" s="22">
        <f>+'Cu1'!AF93</f>
        <v>0</v>
      </c>
      <c r="AG93" s="23">
        <f>+'Cu1'!AG93</f>
        <v>0</v>
      </c>
      <c r="AH93" s="23">
        <f>+'Cu1'!AH93</f>
        <v>0</v>
      </c>
      <c r="AI93" s="23">
        <f>+'Cu1'!AI93</f>
        <v>0</v>
      </c>
      <c r="AJ93" s="23">
        <f>+'Cu1'!AJ93</f>
        <v>0</v>
      </c>
      <c r="AK93" s="23">
        <f>+'Cu1'!AK93</f>
        <v>0</v>
      </c>
      <c r="AL93" s="23">
        <f>+'Cu1'!AL93</f>
        <v>0</v>
      </c>
      <c r="AM93" s="23">
        <f>+'Cu1'!AM93</f>
        <v>0</v>
      </c>
      <c r="AN93" s="23">
        <f>+'Cu1'!AN93</f>
        <v>0</v>
      </c>
      <c r="AO93" s="23">
        <f>+'Cu1'!AO93</f>
        <v>0</v>
      </c>
      <c r="AP93" s="23">
        <f>+'Cu1'!AP93</f>
        <v>0</v>
      </c>
      <c r="AQ93" s="21">
        <f>+'Cu1'!AQ93</f>
        <v>2500</v>
      </c>
      <c r="AR93" s="23">
        <f>+'Cu1'!AR93</f>
        <v>0</v>
      </c>
      <c r="AS93" s="23">
        <f>+'Cu1'!AS93</f>
        <v>0</v>
      </c>
      <c r="AT93" s="23">
        <f>+'Cu1'!AT93</f>
        <v>0</v>
      </c>
      <c r="AU93" s="23">
        <f>+'Cu1'!AU93</f>
        <v>0</v>
      </c>
      <c r="AV93" s="39">
        <f>+'Cu1'!AV93</f>
        <v>0</v>
      </c>
      <c r="AW93" s="39">
        <f>+'Cu1'!AW93</f>
        <v>0</v>
      </c>
      <c r="AX93" s="39">
        <f>+'Cu1'!AX93</f>
        <v>0</v>
      </c>
      <c r="AY93" s="39">
        <f>+'Cu1'!AY93</f>
        <v>0</v>
      </c>
      <c r="AZ93" s="39">
        <f>+'Cu1'!AZ93</f>
        <v>0</v>
      </c>
      <c r="BA93" s="39">
        <f>+'Cu1'!BA93</f>
        <v>0</v>
      </c>
      <c r="BB93" s="39">
        <f>+'Cu1'!BB93</f>
        <v>0</v>
      </c>
      <c r="BC93" s="39">
        <f>+'Cu1'!BC93</f>
        <v>0</v>
      </c>
      <c r="BD93" s="39">
        <f>+'Cu1'!BD93</f>
        <v>0</v>
      </c>
      <c r="BE93" s="39">
        <f>+'Cu1'!BE93</f>
        <v>0</v>
      </c>
      <c r="BF93" s="39">
        <f>+'Cu1'!BF93</f>
        <v>0</v>
      </c>
      <c r="BG93" s="39">
        <f>+'Cu1'!BG93</f>
        <v>0</v>
      </c>
    </row>
    <row r="94" spans="1:59" s="40" customFormat="1" hidden="1">
      <c r="A94" s="36">
        <f>+'Cu1'!A94</f>
        <v>45</v>
      </c>
      <c r="B94" s="36">
        <f>+'Cu1'!B94</f>
        <v>810</v>
      </c>
      <c r="C94" s="29" t="str">
        <f>+'Cu1'!C94</f>
        <v>RECOL.LECCIÓ</v>
      </c>
      <c r="D94" s="29" t="str">
        <f>+'Cu1'!D94</f>
        <v>Recol.lecció col</v>
      </c>
      <c r="E94" s="37">
        <f>+'Cu1'!E94</f>
        <v>2500</v>
      </c>
      <c r="F94" s="28">
        <f>+'Cu1'!F94</f>
        <v>163.888888888889</v>
      </c>
      <c r="G94" s="28">
        <f>+'Cu1'!G94</f>
        <v>10.243055555555562</v>
      </c>
      <c r="H94" s="28">
        <f>+'Cu1'!H94</f>
        <v>0</v>
      </c>
      <c r="I94" s="28">
        <f>+'Cu1'!I94</f>
        <v>0</v>
      </c>
      <c r="J94" s="28">
        <f>+'Cu1'!J94</f>
        <v>0</v>
      </c>
      <c r="K94" s="28">
        <f>+'Cu1'!K94</f>
        <v>0</v>
      </c>
      <c r="L94" s="28">
        <f>+'Cu1'!L94</f>
        <v>0</v>
      </c>
      <c r="M94" s="28">
        <f>+'Cu1'!M94</f>
        <v>0</v>
      </c>
      <c r="N94" s="28">
        <f>+'Cu1'!N94</f>
        <v>163.888888888889</v>
      </c>
      <c r="O94" s="29">
        <f>+'Cu1'!O94</f>
        <v>0</v>
      </c>
      <c r="P94" s="30">
        <f>+'Cu1'!P94</f>
        <v>0</v>
      </c>
      <c r="Q94" s="28">
        <f>+'Cu1'!Q94</f>
        <v>0</v>
      </c>
      <c r="R94" s="29">
        <f>+'Cu1'!R94</f>
        <v>0</v>
      </c>
      <c r="S94" s="29">
        <f>+'Cu1'!S94</f>
        <v>0</v>
      </c>
      <c r="T94" s="29">
        <f>+'Cu1'!T94</f>
        <v>0</v>
      </c>
      <c r="U94" s="29">
        <f>+'Cu1'!U94</f>
        <v>0</v>
      </c>
      <c r="V94" s="29">
        <f>+'Cu1'!V94</f>
        <v>0</v>
      </c>
      <c r="W94" s="29">
        <f>+'Cu1'!W94</f>
        <v>0</v>
      </c>
      <c r="X94" s="29">
        <f>+'Cu1'!X94</f>
        <v>0</v>
      </c>
      <c r="Y94" s="29">
        <f>+'Cu1'!Y94</f>
        <v>0</v>
      </c>
      <c r="Z94" s="28">
        <f>+'Cu1'!Z94</f>
        <v>0</v>
      </c>
      <c r="AA94" s="28">
        <f>+'Cu1'!AA94</f>
        <v>0</v>
      </c>
      <c r="AB94" s="29">
        <f>+'Cu1'!AB94</f>
        <v>0</v>
      </c>
      <c r="AC94" s="29">
        <f>+'Cu1'!AC94</f>
        <v>0</v>
      </c>
      <c r="AD94" s="29">
        <f>+'Cu1'!AD94</f>
        <v>0</v>
      </c>
      <c r="AE94" s="28">
        <f>+'Cu1'!AE94</f>
        <v>0</v>
      </c>
      <c r="AF94" s="28">
        <f>+'Cu1'!AF94</f>
        <v>0</v>
      </c>
      <c r="AG94" s="29">
        <f>+'Cu1'!AG94</f>
        <v>0</v>
      </c>
      <c r="AH94" s="29">
        <f>+'Cu1'!AH94</f>
        <v>0</v>
      </c>
      <c r="AI94" s="29">
        <f>+'Cu1'!AI94</f>
        <v>0</v>
      </c>
      <c r="AJ94" s="29">
        <f>+'Cu1'!AJ94</f>
        <v>0</v>
      </c>
      <c r="AK94" s="29">
        <f>+'Cu1'!AK94</f>
        <v>0</v>
      </c>
      <c r="AL94" s="29">
        <f>+'Cu1'!AL94</f>
        <v>0</v>
      </c>
      <c r="AM94" s="29">
        <f>+'Cu1'!AM94</f>
        <v>0</v>
      </c>
      <c r="AN94" s="29">
        <f>+'Cu1'!AN94</f>
        <v>0</v>
      </c>
      <c r="AO94" s="29">
        <f>+'Cu1'!AO94</f>
        <v>0</v>
      </c>
      <c r="AP94" s="29">
        <f>+'Cu1'!AP94</f>
        <v>0</v>
      </c>
      <c r="AQ94" s="29">
        <f>+'Cu1'!AQ94</f>
        <v>0</v>
      </c>
      <c r="AR94" s="20">
        <f>+'Cu1'!AR94</f>
        <v>0</v>
      </c>
      <c r="AS94" s="20">
        <f>+'Cu1'!AS94</f>
        <v>0</v>
      </c>
      <c r="AT94" s="29">
        <f>+'Cu1'!AT94</f>
        <v>0</v>
      </c>
      <c r="AU94" s="20">
        <f>+'Cu1'!AU94</f>
        <v>0</v>
      </c>
      <c r="AV94" s="20">
        <f>+'Cu1'!AV94</f>
        <v>0</v>
      </c>
      <c r="AW94" s="40">
        <f>+'Cu1'!AW94</f>
        <v>0</v>
      </c>
      <c r="AX94" s="40">
        <f>+'Cu1'!AX94</f>
        <v>0</v>
      </c>
      <c r="AY94" s="40">
        <f>+'Cu1'!AY94</f>
        <v>0</v>
      </c>
      <c r="AZ94" s="40">
        <f>+'Cu1'!AZ94</f>
        <v>0</v>
      </c>
      <c r="BA94" s="40">
        <f>+'Cu1'!BA94</f>
        <v>0</v>
      </c>
      <c r="BB94" s="40">
        <f>+'Cu1'!BB94</f>
        <v>0</v>
      </c>
      <c r="BC94" s="40">
        <f>+'Cu1'!BC94</f>
        <v>0</v>
      </c>
      <c r="BD94" s="40">
        <f>+'Cu1'!BD94</f>
        <v>0</v>
      </c>
      <c r="BE94" s="40">
        <f>+'Cu1'!BE94</f>
        <v>0</v>
      </c>
      <c r="BF94" s="40">
        <f>+'Cu1'!BF94</f>
        <v>0</v>
      </c>
      <c r="BG94" s="40">
        <f>+'Cu1'!BG94</f>
        <v>0</v>
      </c>
    </row>
    <row r="95" spans="1:59" s="39" customFormat="1" hidden="1">
      <c r="A95" s="36">
        <f>+'Cu1'!A95</f>
        <v>46</v>
      </c>
      <c r="B95" s="35">
        <f>+'Cu1'!B95</f>
        <v>820</v>
      </c>
      <c r="C95" s="22" t="str">
        <f>+'Cu1'!C95</f>
        <v>RECOL.LECCIÓ</v>
      </c>
      <c r="D95" s="22" t="str">
        <f>+'Cu1'!D95</f>
        <v>Recol.lecció bròcoli</v>
      </c>
      <c r="E95" s="21">
        <f>+'Cu1'!E95</f>
        <v>2500</v>
      </c>
      <c r="F95" s="22">
        <f>+'Cu1'!F95</f>
        <v>0</v>
      </c>
      <c r="G95" s="22">
        <f>+'Cu1'!G95</f>
        <v>0</v>
      </c>
      <c r="H95" s="22">
        <f>+'Cu1'!H95</f>
        <v>0</v>
      </c>
      <c r="I95" s="22">
        <f>+'Cu1'!I95</f>
        <v>0</v>
      </c>
      <c r="J95" s="22">
        <f>+'Cu1'!J95</f>
        <v>0</v>
      </c>
      <c r="K95" s="22">
        <f>+'Cu1'!K95</f>
        <v>0</v>
      </c>
      <c r="L95" s="22">
        <f>+'Cu1'!L95</f>
        <v>0</v>
      </c>
      <c r="M95" s="22">
        <f>+'Cu1'!M95</f>
        <v>0</v>
      </c>
      <c r="N95" s="22">
        <f>+'Cu1'!N95</f>
        <v>0</v>
      </c>
      <c r="O95" s="23">
        <f>+'Cu1'!O95</f>
        <v>0</v>
      </c>
      <c r="P95" s="24">
        <f>+'Cu1'!P95</f>
        <v>0</v>
      </c>
      <c r="Q95" s="22">
        <f>+'Cu1'!Q95</f>
        <v>0</v>
      </c>
      <c r="R95" s="23">
        <f>+'Cu1'!R95</f>
        <v>0</v>
      </c>
      <c r="S95" s="23">
        <f>+'Cu1'!S95</f>
        <v>0</v>
      </c>
      <c r="T95" s="23">
        <f>+'Cu1'!T95</f>
        <v>0</v>
      </c>
      <c r="U95" s="23">
        <f>+'Cu1'!U95</f>
        <v>0</v>
      </c>
      <c r="V95" s="23">
        <f>+'Cu1'!V95</f>
        <v>0</v>
      </c>
      <c r="W95" s="23">
        <f>+'Cu1'!W95</f>
        <v>0</v>
      </c>
      <c r="X95" s="23">
        <f>+'Cu1'!X95</f>
        <v>0</v>
      </c>
      <c r="Y95" s="23">
        <f>+'Cu1'!Y95</f>
        <v>0</v>
      </c>
      <c r="Z95" s="22">
        <f>+'Cu1'!Z95</f>
        <v>0</v>
      </c>
      <c r="AA95" s="22">
        <f>+'Cu1'!AA95</f>
        <v>0</v>
      </c>
      <c r="AB95" s="23">
        <f>+'Cu1'!AB95</f>
        <v>0</v>
      </c>
      <c r="AC95" s="23">
        <f>+'Cu1'!AC95</f>
        <v>0</v>
      </c>
      <c r="AD95" s="23">
        <f>+'Cu1'!AD95</f>
        <v>0</v>
      </c>
      <c r="AE95" s="22">
        <f>+'Cu1'!AE95</f>
        <v>0</v>
      </c>
      <c r="AF95" s="22">
        <f>+'Cu1'!AF95</f>
        <v>0</v>
      </c>
      <c r="AG95" s="23">
        <f>+'Cu1'!AG95</f>
        <v>0</v>
      </c>
      <c r="AH95" s="23">
        <f>+'Cu1'!AH95</f>
        <v>0</v>
      </c>
      <c r="AI95" s="23">
        <f>+'Cu1'!AI95</f>
        <v>0</v>
      </c>
      <c r="AJ95" s="23">
        <f>+'Cu1'!AJ95</f>
        <v>0</v>
      </c>
      <c r="AK95" s="23">
        <f>+'Cu1'!AK95</f>
        <v>0</v>
      </c>
      <c r="AL95" s="23">
        <f>+'Cu1'!AL95</f>
        <v>0</v>
      </c>
      <c r="AM95" s="23">
        <f>+'Cu1'!AM95</f>
        <v>0</v>
      </c>
      <c r="AN95" s="23">
        <f>+'Cu1'!AN95</f>
        <v>0</v>
      </c>
      <c r="AO95" s="23">
        <f>+'Cu1'!AO95</f>
        <v>0</v>
      </c>
      <c r="AP95" s="23">
        <f>+'Cu1'!AP95</f>
        <v>0</v>
      </c>
      <c r="AQ95" s="23">
        <f>+'Cu1'!AQ95</f>
        <v>0</v>
      </c>
      <c r="AR95" s="25">
        <f>+'Cu1'!AR95</f>
        <v>0</v>
      </c>
      <c r="AS95" s="25">
        <f>+'Cu1'!AS95</f>
        <v>0</v>
      </c>
      <c r="AT95" s="24">
        <f>+'Cu1'!AT95</f>
        <v>0</v>
      </c>
      <c r="AU95" s="23">
        <f>+'Cu1'!AU95</f>
        <v>0</v>
      </c>
      <c r="AV95" s="39">
        <f>+'Cu1'!AV95</f>
        <v>0</v>
      </c>
      <c r="AW95" s="24">
        <f>+'Cu1'!AW95</f>
        <v>0</v>
      </c>
      <c r="AX95" s="39">
        <f>+'Cu1'!AX95</f>
        <v>0</v>
      </c>
      <c r="AY95" s="39">
        <f>+'Cu1'!AY95</f>
        <v>0</v>
      </c>
      <c r="AZ95" s="39">
        <f>+'Cu1'!AZ95</f>
        <v>0</v>
      </c>
      <c r="BA95" s="39">
        <f>+'Cu1'!BA95</f>
        <v>0</v>
      </c>
      <c r="BB95" s="39">
        <f>+'Cu1'!BB95</f>
        <v>0</v>
      </c>
      <c r="BC95" s="39">
        <f>+'Cu1'!BC95</f>
        <v>0</v>
      </c>
      <c r="BD95" s="39">
        <f>+'Cu1'!BD95</f>
        <v>0</v>
      </c>
      <c r="BE95" s="39">
        <f>+'Cu1'!BE95</f>
        <v>0</v>
      </c>
      <c r="BF95" s="39">
        <f>+'Cu1'!BF95</f>
        <v>0</v>
      </c>
      <c r="BG95" s="39">
        <f>+'Cu1'!BG95</f>
        <v>0</v>
      </c>
    </row>
    <row r="96" spans="1:59" s="40" customFormat="1" hidden="1">
      <c r="A96" s="36">
        <f>+'Cu1'!A96</f>
        <v>47</v>
      </c>
      <c r="B96" s="36">
        <f>+'Cu1'!B96</f>
        <v>830</v>
      </c>
      <c r="C96" s="29" t="str">
        <f>+'Cu1'!C96</f>
        <v>RECOL.LECCIÓ</v>
      </c>
      <c r="D96" s="29" t="str">
        <f>+'Cu1'!D96</f>
        <v>Recol.lecció calçot</v>
      </c>
      <c r="E96" s="37">
        <f>+'Cu1'!E96</f>
        <v>2500</v>
      </c>
      <c r="F96" s="28">
        <f>+'Cu1'!F96</f>
        <v>0</v>
      </c>
      <c r="G96" s="28">
        <f>+'Cu1'!G96</f>
        <v>0</v>
      </c>
      <c r="H96" s="28">
        <f>+'Cu1'!H96</f>
        <v>0</v>
      </c>
      <c r="I96" s="28">
        <f>+'Cu1'!I96</f>
        <v>0</v>
      </c>
      <c r="J96" s="28">
        <f>+'Cu1'!J96</f>
        <v>0</v>
      </c>
      <c r="K96" s="28">
        <f>+'Cu1'!K96</f>
        <v>0</v>
      </c>
      <c r="L96" s="28">
        <f>+'Cu1'!L96</f>
        <v>0</v>
      </c>
      <c r="M96" s="28">
        <f>+'Cu1'!M96</f>
        <v>0</v>
      </c>
      <c r="N96" s="28">
        <f>+'Cu1'!N96</f>
        <v>0</v>
      </c>
      <c r="O96" s="29">
        <f>+'Cu1'!O96</f>
        <v>0</v>
      </c>
      <c r="P96" s="30">
        <f>+'Cu1'!P96</f>
        <v>0</v>
      </c>
      <c r="Q96" s="28">
        <f>+'Cu1'!Q96</f>
        <v>0</v>
      </c>
      <c r="R96" s="29">
        <f>+'Cu1'!R96</f>
        <v>0</v>
      </c>
      <c r="S96" s="29">
        <f>+'Cu1'!S96</f>
        <v>0</v>
      </c>
      <c r="T96" s="29">
        <f>+'Cu1'!T96</f>
        <v>0</v>
      </c>
      <c r="U96" s="29">
        <f>+'Cu1'!U96</f>
        <v>0</v>
      </c>
      <c r="V96" s="29">
        <f>+'Cu1'!V96</f>
        <v>0</v>
      </c>
      <c r="W96" s="29">
        <f>+'Cu1'!W96</f>
        <v>0</v>
      </c>
      <c r="X96" s="29">
        <f>+'Cu1'!X96</f>
        <v>0</v>
      </c>
      <c r="Y96" s="29">
        <f>+'Cu1'!Y96</f>
        <v>0</v>
      </c>
      <c r="Z96" s="28">
        <f>+'Cu1'!Z96</f>
        <v>0</v>
      </c>
      <c r="AA96" s="28">
        <f>+'Cu1'!AA96</f>
        <v>0</v>
      </c>
      <c r="AB96" s="29">
        <f>+'Cu1'!AB96</f>
        <v>0</v>
      </c>
      <c r="AC96" s="29">
        <f>+'Cu1'!AC96</f>
        <v>0</v>
      </c>
      <c r="AD96" s="29">
        <f>+'Cu1'!AD96</f>
        <v>0</v>
      </c>
      <c r="AE96" s="28">
        <f>+'Cu1'!AE96</f>
        <v>0</v>
      </c>
      <c r="AF96" s="28">
        <f>+'Cu1'!AF96</f>
        <v>0</v>
      </c>
      <c r="AG96" s="29">
        <f>+'Cu1'!AG96</f>
        <v>0</v>
      </c>
      <c r="AH96" s="29">
        <f>+'Cu1'!AH96</f>
        <v>0</v>
      </c>
      <c r="AI96" s="29">
        <f>+'Cu1'!AI96</f>
        <v>0</v>
      </c>
      <c r="AJ96" s="29">
        <f>+'Cu1'!AJ96</f>
        <v>0</v>
      </c>
      <c r="AK96" s="29">
        <f>+'Cu1'!AK96</f>
        <v>0</v>
      </c>
      <c r="AL96" s="29">
        <f>+'Cu1'!AL96</f>
        <v>0</v>
      </c>
      <c r="AM96" s="29">
        <f>+'Cu1'!AM96</f>
        <v>0</v>
      </c>
      <c r="AN96" s="29">
        <f>+'Cu1'!AN96</f>
        <v>0</v>
      </c>
      <c r="AO96" s="29">
        <f>+'Cu1'!AO96</f>
        <v>0</v>
      </c>
      <c r="AP96" s="29">
        <f>+'Cu1'!AP96</f>
        <v>0</v>
      </c>
      <c r="AQ96" s="29">
        <f>+'Cu1'!AQ96</f>
        <v>0</v>
      </c>
      <c r="AR96" s="20">
        <f>+'Cu1'!AR96</f>
        <v>0</v>
      </c>
      <c r="AS96" s="20">
        <f>+'Cu1'!AS96</f>
        <v>0</v>
      </c>
      <c r="AT96" s="29">
        <f>+'Cu1'!AT96</f>
        <v>0</v>
      </c>
      <c r="AU96" s="20">
        <f>+'Cu1'!AU96</f>
        <v>0</v>
      </c>
      <c r="AV96" s="40">
        <f>+'Cu1'!AV96</f>
        <v>0</v>
      </c>
      <c r="AW96" s="40">
        <f>+'Cu1'!AW96</f>
        <v>0</v>
      </c>
      <c r="AX96" s="20">
        <f>+'Cu1'!AX96</f>
        <v>0</v>
      </c>
      <c r="AY96" s="40">
        <f>+'Cu1'!AY96</f>
        <v>0</v>
      </c>
      <c r="AZ96" s="40">
        <f>+'Cu1'!AZ96</f>
        <v>0</v>
      </c>
      <c r="BA96" s="40">
        <f>+'Cu1'!BA96</f>
        <v>0</v>
      </c>
      <c r="BB96" s="40">
        <f>+'Cu1'!BB96</f>
        <v>0</v>
      </c>
      <c r="BC96" s="40">
        <f>+'Cu1'!BC96</f>
        <v>0</v>
      </c>
      <c r="BD96" s="40">
        <f>+'Cu1'!BD96</f>
        <v>0</v>
      </c>
      <c r="BE96" s="40">
        <f>+'Cu1'!BE96</f>
        <v>0</v>
      </c>
      <c r="BF96" s="40">
        <f>+'Cu1'!BF96</f>
        <v>0</v>
      </c>
      <c r="BG96" s="40">
        <f>+'Cu1'!BG96</f>
        <v>0</v>
      </c>
    </row>
    <row r="97" spans="1:59" s="39" customFormat="1" hidden="1">
      <c r="A97" s="36">
        <f>+'Cu1'!A97</f>
        <v>48</v>
      </c>
      <c r="B97" s="35">
        <f>+'Cu1'!B97</f>
        <v>840</v>
      </c>
      <c r="C97" s="23" t="str">
        <f>+'Cu1'!C97</f>
        <v>RECOL.LECCIÓ</v>
      </c>
      <c r="D97" s="23" t="str">
        <f>+'Cu1'!D97</f>
        <v>Recol.lecció enciam</v>
      </c>
      <c r="E97" s="21">
        <f>+'Cu1'!E97</f>
        <v>2500</v>
      </c>
      <c r="F97" s="22">
        <f>+'Cu1'!F97</f>
        <v>0</v>
      </c>
      <c r="G97" s="22">
        <f>+'Cu1'!G97</f>
        <v>0</v>
      </c>
      <c r="H97" s="22">
        <f>+'Cu1'!H97</f>
        <v>0</v>
      </c>
      <c r="I97" s="22">
        <f>+'Cu1'!I97</f>
        <v>0</v>
      </c>
      <c r="J97" s="22">
        <f>+'Cu1'!J97</f>
        <v>0</v>
      </c>
      <c r="K97" s="22">
        <f>+'Cu1'!K97</f>
        <v>0</v>
      </c>
      <c r="L97" s="22">
        <f>+'Cu1'!L97</f>
        <v>0</v>
      </c>
      <c r="M97" s="22">
        <f>+'Cu1'!M97</f>
        <v>0</v>
      </c>
      <c r="N97" s="22">
        <f>+'Cu1'!N97</f>
        <v>0</v>
      </c>
      <c r="O97" s="23">
        <f>+'Cu1'!O97</f>
        <v>0</v>
      </c>
      <c r="P97" s="24">
        <f>+'Cu1'!P97</f>
        <v>0</v>
      </c>
      <c r="Q97" s="22">
        <f>+'Cu1'!Q97</f>
        <v>0</v>
      </c>
      <c r="R97" s="23">
        <f>+'Cu1'!R97</f>
        <v>0</v>
      </c>
      <c r="S97" s="23">
        <f>+'Cu1'!S97</f>
        <v>0</v>
      </c>
      <c r="T97" s="23">
        <f>+'Cu1'!T97</f>
        <v>0</v>
      </c>
      <c r="U97" s="23">
        <f>+'Cu1'!U97</f>
        <v>0</v>
      </c>
      <c r="V97" s="23">
        <f>+'Cu1'!V97</f>
        <v>0</v>
      </c>
      <c r="W97" s="23">
        <f>+'Cu1'!W97</f>
        <v>0</v>
      </c>
      <c r="X97" s="23">
        <f>+'Cu1'!X97</f>
        <v>0</v>
      </c>
      <c r="Y97" s="23">
        <f>+'Cu1'!Y97</f>
        <v>0</v>
      </c>
      <c r="Z97" s="22">
        <f>+'Cu1'!Z97</f>
        <v>0</v>
      </c>
      <c r="AA97" s="22">
        <f>+'Cu1'!AA97</f>
        <v>0</v>
      </c>
      <c r="AB97" s="23">
        <f>+'Cu1'!AB97</f>
        <v>0</v>
      </c>
      <c r="AC97" s="23">
        <f>+'Cu1'!AC97</f>
        <v>0</v>
      </c>
      <c r="AD97" s="23">
        <f>+'Cu1'!AD97</f>
        <v>0</v>
      </c>
      <c r="AE97" s="22">
        <f>+'Cu1'!AE97</f>
        <v>0</v>
      </c>
      <c r="AF97" s="22">
        <f>+'Cu1'!AF97</f>
        <v>0</v>
      </c>
      <c r="AG97" s="23">
        <f>+'Cu1'!AG97</f>
        <v>0</v>
      </c>
      <c r="AH97" s="23">
        <f>+'Cu1'!AH97</f>
        <v>0</v>
      </c>
      <c r="AI97" s="23">
        <f>+'Cu1'!AI97</f>
        <v>0</v>
      </c>
      <c r="AJ97" s="23">
        <f>+'Cu1'!AJ97</f>
        <v>0</v>
      </c>
      <c r="AK97" s="23">
        <f>+'Cu1'!AK97</f>
        <v>0</v>
      </c>
      <c r="AL97" s="23">
        <f>+'Cu1'!AL97</f>
        <v>0</v>
      </c>
      <c r="AM97" s="23">
        <f>+'Cu1'!AM97</f>
        <v>0</v>
      </c>
      <c r="AN97" s="23">
        <f>+'Cu1'!AN97</f>
        <v>0</v>
      </c>
      <c r="AO97" s="23">
        <f>+'Cu1'!AO97</f>
        <v>0</v>
      </c>
      <c r="AP97" s="23">
        <f>+'Cu1'!AP97</f>
        <v>0</v>
      </c>
      <c r="AQ97" s="23">
        <f>+'Cu1'!AQ97</f>
        <v>0</v>
      </c>
      <c r="AR97" s="25">
        <f>+'Cu1'!AR97</f>
        <v>0</v>
      </c>
      <c r="AS97" s="25">
        <f>+'Cu1'!AS97</f>
        <v>0</v>
      </c>
      <c r="AT97" s="23">
        <f>+'Cu1'!AT97</f>
        <v>0</v>
      </c>
      <c r="AU97" s="25">
        <f>+'Cu1'!AU97</f>
        <v>0</v>
      </c>
      <c r="AV97" s="39">
        <f>+'Cu1'!AV97</f>
        <v>0</v>
      </c>
      <c r="AW97" s="39">
        <f>+'Cu1'!AW97</f>
        <v>0</v>
      </c>
      <c r="AX97" s="39">
        <f>+'Cu1'!AX97</f>
        <v>0</v>
      </c>
      <c r="AY97" s="25">
        <f>+'Cu1'!AY97</f>
        <v>0</v>
      </c>
      <c r="AZ97" s="39">
        <f>+'Cu1'!AZ97</f>
        <v>0</v>
      </c>
      <c r="BA97" s="39">
        <f>+'Cu1'!BA97</f>
        <v>0</v>
      </c>
      <c r="BB97" s="39">
        <f>+'Cu1'!BB97</f>
        <v>0</v>
      </c>
      <c r="BC97" s="39">
        <f>+'Cu1'!BC97</f>
        <v>0</v>
      </c>
      <c r="BD97" s="39">
        <f>+'Cu1'!BD97</f>
        <v>0</v>
      </c>
      <c r="BE97" s="39">
        <f>+'Cu1'!BE97</f>
        <v>0</v>
      </c>
      <c r="BF97" s="39">
        <f>+'Cu1'!BF97</f>
        <v>0</v>
      </c>
      <c r="BG97" s="39">
        <f>+'Cu1'!BG97</f>
        <v>0</v>
      </c>
    </row>
    <row r="98" spans="1:59" s="40" customFormat="1" hidden="1">
      <c r="A98" s="36">
        <f>+'Cu1'!A98</f>
        <v>49</v>
      </c>
      <c r="B98" s="36">
        <f>+'Cu1'!B98</f>
        <v>850</v>
      </c>
      <c r="C98" s="29" t="str">
        <f>+'Cu1'!C98</f>
        <v>RECOL.LECCIÓ</v>
      </c>
      <c r="D98" s="29" t="str">
        <f>+'Cu1'!D98</f>
        <v>Recol.lecció bledes a manats</v>
      </c>
      <c r="E98" s="37">
        <f>+'Cu1'!E98</f>
        <v>2500</v>
      </c>
      <c r="F98" s="28">
        <f>+'Cu1'!F98</f>
        <v>237.37373737373738</v>
      </c>
      <c r="G98" s="28">
        <f>+'Cu1'!G98</f>
        <v>0</v>
      </c>
      <c r="H98" s="28">
        <f>+'Cu1'!H98</f>
        <v>0</v>
      </c>
      <c r="I98" s="28">
        <f>+'Cu1'!I98</f>
        <v>0</v>
      </c>
      <c r="J98" s="28">
        <f>+'Cu1'!J98</f>
        <v>0</v>
      </c>
      <c r="K98" s="28">
        <f>+'Cu1'!K98</f>
        <v>0</v>
      </c>
      <c r="L98" s="28">
        <f>+'Cu1'!L98</f>
        <v>0</v>
      </c>
      <c r="M98" s="28">
        <f>+'Cu1'!M98</f>
        <v>0</v>
      </c>
      <c r="N98" s="28">
        <f>+'Cu1'!N98</f>
        <v>0</v>
      </c>
      <c r="O98" s="29">
        <f>+'Cu1'!O98</f>
        <v>0</v>
      </c>
      <c r="P98" s="30">
        <f>+'Cu1'!P98</f>
        <v>0</v>
      </c>
      <c r="Q98" s="28">
        <f>+'Cu1'!Q98</f>
        <v>0</v>
      </c>
      <c r="R98" s="29">
        <f>+'Cu1'!R98</f>
        <v>0</v>
      </c>
      <c r="S98" s="29">
        <f>+'Cu1'!S98</f>
        <v>0</v>
      </c>
      <c r="T98" s="29">
        <f>+'Cu1'!T98</f>
        <v>0</v>
      </c>
      <c r="U98" s="29">
        <f>+'Cu1'!U98</f>
        <v>0</v>
      </c>
      <c r="V98" s="29">
        <f>+'Cu1'!V98</f>
        <v>0</v>
      </c>
      <c r="W98" s="29">
        <f>+'Cu1'!W98</f>
        <v>0</v>
      </c>
      <c r="X98" s="29">
        <f>+'Cu1'!X98</f>
        <v>0</v>
      </c>
      <c r="Y98" s="29">
        <f>+'Cu1'!Y98</f>
        <v>0</v>
      </c>
      <c r="Z98" s="28">
        <f>+'Cu1'!Z98</f>
        <v>0</v>
      </c>
      <c r="AA98" s="28">
        <f>+'Cu1'!AA98</f>
        <v>0</v>
      </c>
      <c r="AB98" s="29">
        <f>+'Cu1'!AB98</f>
        <v>0</v>
      </c>
      <c r="AC98" s="29">
        <f>+'Cu1'!AC98</f>
        <v>0</v>
      </c>
      <c r="AD98" s="29">
        <f>+'Cu1'!AD98</f>
        <v>0</v>
      </c>
      <c r="AE98" s="28">
        <f>+'Cu1'!AE98</f>
        <v>0</v>
      </c>
      <c r="AF98" s="28">
        <f>+'Cu1'!AF98</f>
        <v>0</v>
      </c>
      <c r="AG98" s="29">
        <f>+'Cu1'!AG98</f>
        <v>0</v>
      </c>
      <c r="AH98" s="29">
        <f>+'Cu1'!AH98</f>
        <v>0</v>
      </c>
      <c r="AI98" s="29">
        <f>+'Cu1'!AI98</f>
        <v>0</v>
      </c>
      <c r="AJ98" s="29">
        <f>+'Cu1'!AJ98</f>
        <v>0</v>
      </c>
      <c r="AK98" s="29">
        <f>+'Cu1'!AK98</f>
        <v>0</v>
      </c>
      <c r="AL98" s="29">
        <f>+'Cu1'!AL98</f>
        <v>0</v>
      </c>
      <c r="AM98" s="29">
        <f>+'Cu1'!AM98</f>
        <v>0</v>
      </c>
      <c r="AN98" s="29">
        <f>+'Cu1'!AN98</f>
        <v>0</v>
      </c>
      <c r="AO98" s="29">
        <f>+'Cu1'!AO98</f>
        <v>0</v>
      </c>
      <c r="AP98" s="29">
        <f>+'Cu1'!AP98</f>
        <v>0</v>
      </c>
      <c r="AQ98" s="29">
        <f>+'Cu1'!AQ98</f>
        <v>0</v>
      </c>
      <c r="AR98" s="20">
        <f>+'Cu1'!AR98</f>
        <v>783.33333333333337</v>
      </c>
      <c r="AS98" s="20">
        <f>+'Cu1'!AS98</f>
        <v>0</v>
      </c>
      <c r="AT98" s="29">
        <f>+'Cu1'!AT98</f>
        <v>0</v>
      </c>
      <c r="AU98" s="20">
        <f>+'Cu1'!AU98</f>
        <v>7833.3333333333339</v>
      </c>
      <c r="AV98" s="40">
        <f>+'Cu1'!AV98</f>
        <v>0</v>
      </c>
      <c r="AW98" s="40">
        <f>+'Cu1'!AW98</f>
        <v>0</v>
      </c>
      <c r="AX98" s="40">
        <f>+'Cu1'!AX98</f>
        <v>0</v>
      </c>
      <c r="AY98" s="40">
        <f>+'Cu1'!AY98</f>
        <v>0</v>
      </c>
      <c r="AZ98" s="20">
        <f>+'Cu1'!AZ98</f>
        <v>7833.3333333333339</v>
      </c>
      <c r="BA98" s="40">
        <f>+'Cu1'!BA98</f>
        <v>0</v>
      </c>
      <c r="BB98" s="40">
        <f>+'Cu1'!BB98</f>
        <v>0</v>
      </c>
      <c r="BC98" s="40">
        <f>+'Cu1'!BC98</f>
        <v>0</v>
      </c>
      <c r="BD98" s="40">
        <f>+'Cu1'!BD98</f>
        <v>0</v>
      </c>
      <c r="BE98" s="40">
        <f>+'Cu1'!BE98</f>
        <v>0</v>
      </c>
      <c r="BF98" s="40">
        <f>+'Cu1'!BF98</f>
        <v>0</v>
      </c>
      <c r="BG98" s="40">
        <f>+'Cu1'!BG98</f>
        <v>0</v>
      </c>
    </row>
    <row r="99" spans="1:59" s="39" customFormat="1" hidden="1">
      <c r="A99" s="36">
        <f>+'Cu1'!A99</f>
        <v>50</v>
      </c>
      <c r="B99" s="35">
        <f>+'Cu1'!B99</f>
        <v>860</v>
      </c>
      <c r="C99" s="23" t="str">
        <f>+'Cu1'!C99</f>
        <v>RECOL.LECCIÓ</v>
      </c>
      <c r="D99" s="23" t="str">
        <f>+'Cu1'!D99</f>
        <v>Recol.lecció bledes</v>
      </c>
      <c r="E99" s="21">
        <f>+'Cu1'!E99</f>
        <v>2500</v>
      </c>
      <c r="F99" s="22">
        <f>+'Cu1'!F99</f>
        <v>0</v>
      </c>
      <c r="G99" s="22">
        <f>+'Cu1'!G99</f>
        <v>0</v>
      </c>
      <c r="H99" s="22">
        <f>+'Cu1'!H99</f>
        <v>0</v>
      </c>
      <c r="I99" s="22">
        <f>+'Cu1'!I99</f>
        <v>0</v>
      </c>
      <c r="J99" s="22">
        <f>+'Cu1'!J99</f>
        <v>0</v>
      </c>
      <c r="K99" s="22">
        <f>+'Cu1'!K99</f>
        <v>0</v>
      </c>
      <c r="L99" s="22">
        <f>+'Cu1'!L99</f>
        <v>0</v>
      </c>
      <c r="M99" s="22">
        <f>+'Cu1'!M99</f>
        <v>0</v>
      </c>
      <c r="N99" s="22">
        <f>+'Cu1'!N99</f>
        <v>0</v>
      </c>
      <c r="O99" s="23">
        <f>+'Cu1'!O99</f>
        <v>0</v>
      </c>
      <c r="P99" s="24">
        <f>+'Cu1'!P99</f>
        <v>0</v>
      </c>
      <c r="Q99" s="22">
        <f>+'Cu1'!Q99</f>
        <v>0</v>
      </c>
      <c r="R99" s="23">
        <f>+'Cu1'!R99</f>
        <v>0</v>
      </c>
      <c r="S99" s="23">
        <f>+'Cu1'!S99</f>
        <v>0</v>
      </c>
      <c r="T99" s="23">
        <f>+'Cu1'!T99</f>
        <v>0</v>
      </c>
      <c r="U99" s="23">
        <f>+'Cu1'!U99</f>
        <v>0</v>
      </c>
      <c r="V99" s="23">
        <f>+'Cu1'!V99</f>
        <v>0</v>
      </c>
      <c r="W99" s="23">
        <f>+'Cu1'!W99</f>
        <v>0</v>
      </c>
      <c r="X99" s="23">
        <f>+'Cu1'!X99</f>
        <v>0</v>
      </c>
      <c r="Y99" s="23">
        <f>+'Cu1'!Y99</f>
        <v>0</v>
      </c>
      <c r="Z99" s="22">
        <f>+'Cu1'!Z99</f>
        <v>0</v>
      </c>
      <c r="AA99" s="22">
        <f>+'Cu1'!AA99</f>
        <v>0</v>
      </c>
      <c r="AB99" s="23">
        <f>+'Cu1'!AB99</f>
        <v>0</v>
      </c>
      <c r="AC99" s="23">
        <f>+'Cu1'!AC99</f>
        <v>0</v>
      </c>
      <c r="AD99" s="23">
        <f>+'Cu1'!AD99</f>
        <v>0</v>
      </c>
      <c r="AE99" s="22">
        <f>+'Cu1'!AE99</f>
        <v>0</v>
      </c>
      <c r="AF99" s="22">
        <f>+'Cu1'!AF99</f>
        <v>0</v>
      </c>
      <c r="AG99" s="23">
        <f>+'Cu1'!AG99</f>
        <v>0</v>
      </c>
      <c r="AH99" s="23">
        <f>+'Cu1'!AH99</f>
        <v>0</v>
      </c>
      <c r="AI99" s="23">
        <f>+'Cu1'!AI99</f>
        <v>0</v>
      </c>
      <c r="AJ99" s="23">
        <f>+'Cu1'!AJ99</f>
        <v>0</v>
      </c>
      <c r="AK99" s="23">
        <f>+'Cu1'!AK99</f>
        <v>0</v>
      </c>
      <c r="AL99" s="23">
        <f>+'Cu1'!AL99</f>
        <v>0</v>
      </c>
      <c r="AM99" s="23">
        <f>+'Cu1'!AM99</f>
        <v>0</v>
      </c>
      <c r="AN99" s="23">
        <f>+'Cu1'!AN99</f>
        <v>0</v>
      </c>
      <c r="AO99" s="23">
        <f>+'Cu1'!AO99</f>
        <v>0</v>
      </c>
      <c r="AP99" s="23">
        <f>+'Cu1'!AP99</f>
        <v>0</v>
      </c>
      <c r="AQ99" s="23">
        <f>+'Cu1'!AQ99</f>
        <v>0</v>
      </c>
      <c r="AR99" s="25">
        <f>+'Cu1'!AR99</f>
        <v>0</v>
      </c>
      <c r="AS99" s="25">
        <f>+'Cu1'!AS99</f>
        <v>0</v>
      </c>
      <c r="AT99" s="24">
        <f>+'Cu1'!AT99</f>
        <v>0</v>
      </c>
      <c r="AU99" s="39">
        <f>+'Cu1'!AU99</f>
        <v>0</v>
      </c>
      <c r="AV99" s="39">
        <f>+'Cu1'!AV99</f>
        <v>0</v>
      </c>
      <c r="AW99" s="39">
        <f>+'Cu1'!AW99</f>
        <v>0</v>
      </c>
      <c r="AX99" s="39">
        <f>+'Cu1'!AX99</f>
        <v>0</v>
      </c>
      <c r="AY99" s="39">
        <f>+'Cu1'!AY99</f>
        <v>0</v>
      </c>
      <c r="AZ99" s="39">
        <f>+'Cu1'!AZ99</f>
        <v>0</v>
      </c>
      <c r="BA99" s="24">
        <f>+'Cu1'!BA99</f>
        <v>0</v>
      </c>
      <c r="BB99" s="39">
        <f>+'Cu1'!BB99</f>
        <v>0</v>
      </c>
      <c r="BC99" s="39">
        <f>+'Cu1'!BC99</f>
        <v>0</v>
      </c>
      <c r="BD99" s="39">
        <f>+'Cu1'!BD99</f>
        <v>0</v>
      </c>
      <c r="BE99" s="39">
        <f>+'Cu1'!BE99</f>
        <v>0</v>
      </c>
      <c r="BF99" s="39">
        <f>+'Cu1'!BF99</f>
        <v>0</v>
      </c>
      <c r="BG99" s="39">
        <f>+'Cu1'!BG99</f>
        <v>0</v>
      </c>
    </row>
    <row r="100" spans="1:59" s="40" customFormat="1" hidden="1">
      <c r="A100" s="36">
        <f>+'Cu1'!A100</f>
        <v>51</v>
      </c>
      <c r="B100" s="36">
        <f>+'Cu1'!B100</f>
        <v>870</v>
      </c>
      <c r="C100" s="29" t="str">
        <f>+'Cu1'!C100</f>
        <v>RECOL.LECCIÓ</v>
      </c>
      <c r="D100" s="29" t="str">
        <f>+'Cu1'!D100</f>
        <v>Recol.lecció tomàquet</v>
      </c>
      <c r="E100" s="37">
        <f>+'Cu1'!E100</f>
        <v>2500</v>
      </c>
      <c r="F100" s="28">
        <f>+'Cu1'!F100</f>
        <v>0</v>
      </c>
      <c r="G100" s="28">
        <f>+'Cu1'!G100</f>
        <v>0</v>
      </c>
      <c r="H100" s="28">
        <f>+'Cu1'!H100</f>
        <v>0</v>
      </c>
      <c r="I100" s="28">
        <f>+'Cu1'!I100</f>
        <v>0</v>
      </c>
      <c r="J100" s="28">
        <f>+'Cu1'!J100</f>
        <v>0</v>
      </c>
      <c r="K100" s="28">
        <f>+'Cu1'!K100</f>
        <v>0</v>
      </c>
      <c r="L100" s="28">
        <f>+'Cu1'!L100</f>
        <v>0</v>
      </c>
      <c r="M100" s="28">
        <f>+'Cu1'!M100</f>
        <v>0</v>
      </c>
      <c r="N100" s="28">
        <f>+'Cu1'!N100</f>
        <v>0</v>
      </c>
      <c r="O100" s="29">
        <f>+'Cu1'!O100</f>
        <v>0</v>
      </c>
      <c r="P100" s="30">
        <f>+'Cu1'!P100</f>
        <v>0</v>
      </c>
      <c r="Q100" s="28">
        <f>+'Cu1'!Q100</f>
        <v>0</v>
      </c>
      <c r="R100" s="29">
        <f>+'Cu1'!R100</f>
        <v>0</v>
      </c>
      <c r="S100" s="29">
        <f>+'Cu1'!S100</f>
        <v>0</v>
      </c>
      <c r="T100" s="29">
        <f>+'Cu1'!T100</f>
        <v>0</v>
      </c>
      <c r="U100" s="29">
        <f>+'Cu1'!U100</f>
        <v>0</v>
      </c>
      <c r="V100" s="29">
        <f>+'Cu1'!V100</f>
        <v>0</v>
      </c>
      <c r="W100" s="29">
        <f>+'Cu1'!W100</f>
        <v>0</v>
      </c>
      <c r="X100" s="29">
        <f>+'Cu1'!X100</f>
        <v>0</v>
      </c>
      <c r="Y100" s="29">
        <f>+'Cu1'!Y100</f>
        <v>0</v>
      </c>
      <c r="Z100" s="28">
        <f>+'Cu1'!Z100</f>
        <v>0</v>
      </c>
      <c r="AA100" s="28">
        <f>+'Cu1'!AA100</f>
        <v>0</v>
      </c>
      <c r="AB100" s="29">
        <f>+'Cu1'!AB100</f>
        <v>0</v>
      </c>
      <c r="AC100" s="29">
        <f>+'Cu1'!AC100</f>
        <v>0</v>
      </c>
      <c r="AD100" s="29">
        <f>+'Cu1'!AD100</f>
        <v>0</v>
      </c>
      <c r="AE100" s="28">
        <f>+'Cu1'!AE100</f>
        <v>0</v>
      </c>
      <c r="AF100" s="28">
        <f>+'Cu1'!AF100</f>
        <v>0</v>
      </c>
      <c r="AG100" s="29">
        <f>+'Cu1'!AG100</f>
        <v>0</v>
      </c>
      <c r="AH100" s="29">
        <f>+'Cu1'!AH100</f>
        <v>0</v>
      </c>
      <c r="AI100" s="29">
        <f>+'Cu1'!AI100</f>
        <v>0</v>
      </c>
      <c r="AJ100" s="29">
        <f>+'Cu1'!AJ100</f>
        <v>0</v>
      </c>
      <c r="AK100" s="29">
        <f>+'Cu1'!AK100</f>
        <v>0</v>
      </c>
      <c r="AL100" s="29">
        <f>+'Cu1'!AL100</f>
        <v>0</v>
      </c>
      <c r="AM100" s="29">
        <f>+'Cu1'!AM100</f>
        <v>0</v>
      </c>
      <c r="AN100" s="29">
        <f>+'Cu1'!AN100</f>
        <v>0</v>
      </c>
      <c r="AO100" s="29">
        <f>+'Cu1'!AO100</f>
        <v>0</v>
      </c>
      <c r="AP100" s="29">
        <f>+'Cu1'!AP100</f>
        <v>0</v>
      </c>
      <c r="AQ100" s="29">
        <f>+'Cu1'!AQ100</f>
        <v>0</v>
      </c>
      <c r="AR100" s="20">
        <f>+'Cu1'!AR100</f>
        <v>0</v>
      </c>
      <c r="AS100" s="20">
        <f>+'Cu1'!AS100</f>
        <v>0</v>
      </c>
      <c r="AT100" s="30">
        <f>+'Cu1'!AT100</f>
        <v>0</v>
      </c>
      <c r="AU100" s="40">
        <f>+'Cu1'!AU100</f>
        <v>0</v>
      </c>
      <c r="AV100" s="40">
        <f>+'Cu1'!AV100</f>
        <v>0</v>
      </c>
      <c r="AW100" s="40">
        <f>+'Cu1'!AW100</f>
        <v>0</v>
      </c>
      <c r="AX100" s="40">
        <f>+'Cu1'!AX100</f>
        <v>0</v>
      </c>
      <c r="AY100" s="40">
        <f>+'Cu1'!AY100</f>
        <v>0</v>
      </c>
      <c r="AZ100" s="40">
        <f>+'Cu1'!AZ100</f>
        <v>0</v>
      </c>
      <c r="BA100" s="40">
        <f>+'Cu1'!BA100</f>
        <v>0</v>
      </c>
      <c r="BB100" s="30">
        <f>+'Cu1'!BB100</f>
        <v>0</v>
      </c>
      <c r="BC100" s="40">
        <f>+'Cu1'!BC100</f>
        <v>0</v>
      </c>
      <c r="BD100" s="40">
        <f>+'Cu1'!BD100</f>
        <v>0</v>
      </c>
      <c r="BE100" s="40">
        <f>+'Cu1'!BE100</f>
        <v>0</v>
      </c>
      <c r="BF100" s="40">
        <f>+'Cu1'!BF100</f>
        <v>0</v>
      </c>
      <c r="BG100" s="40">
        <f>+'Cu1'!BG100</f>
        <v>0</v>
      </c>
    </row>
    <row r="101" spans="1:59" s="39" customFormat="1" hidden="1">
      <c r="A101" s="36">
        <f>+'Cu1'!A101</f>
        <v>52</v>
      </c>
      <c r="B101" s="35">
        <f>+'Cu1'!B101</f>
        <v>880</v>
      </c>
      <c r="C101" s="23" t="str">
        <f>+'Cu1'!C101</f>
        <v>RECOL.LECCIÓ</v>
      </c>
      <c r="D101" s="23" t="str">
        <f>+'Cu1'!D101</f>
        <v>Recol.lecció carbassa</v>
      </c>
      <c r="E101" s="21">
        <f>+'Cu1'!E101</f>
        <v>2500</v>
      </c>
      <c r="F101" s="22">
        <f>+'Cu1'!F101</f>
        <v>0</v>
      </c>
      <c r="G101" s="22">
        <f>+'Cu1'!G101</f>
        <v>0</v>
      </c>
      <c r="H101" s="22">
        <f>+'Cu1'!H101</f>
        <v>0</v>
      </c>
      <c r="I101" s="22">
        <f>+'Cu1'!I101</f>
        <v>0</v>
      </c>
      <c r="J101" s="22">
        <f>+'Cu1'!J101</f>
        <v>0</v>
      </c>
      <c r="K101" s="22">
        <f>+'Cu1'!K101</f>
        <v>0</v>
      </c>
      <c r="L101" s="22">
        <f>+'Cu1'!L101</f>
        <v>0</v>
      </c>
      <c r="M101" s="22">
        <f>+'Cu1'!M101</f>
        <v>0</v>
      </c>
      <c r="N101" s="22">
        <f>+'Cu1'!N101</f>
        <v>0</v>
      </c>
      <c r="O101" s="23">
        <f>+'Cu1'!O101</f>
        <v>0</v>
      </c>
      <c r="P101" s="24">
        <f>+'Cu1'!P101</f>
        <v>0</v>
      </c>
      <c r="Q101" s="22">
        <f>+'Cu1'!Q101</f>
        <v>0</v>
      </c>
      <c r="R101" s="23">
        <f>+'Cu1'!R101</f>
        <v>0</v>
      </c>
      <c r="S101" s="23">
        <f>+'Cu1'!S101</f>
        <v>0</v>
      </c>
      <c r="T101" s="23">
        <f>+'Cu1'!T101</f>
        <v>0</v>
      </c>
      <c r="U101" s="23">
        <f>+'Cu1'!U101</f>
        <v>0</v>
      </c>
      <c r="V101" s="23">
        <f>+'Cu1'!V101</f>
        <v>0</v>
      </c>
      <c r="W101" s="23">
        <f>+'Cu1'!W101</f>
        <v>0</v>
      </c>
      <c r="X101" s="23">
        <f>+'Cu1'!X101</f>
        <v>0</v>
      </c>
      <c r="Y101" s="23">
        <f>+'Cu1'!Y101</f>
        <v>0</v>
      </c>
      <c r="Z101" s="22">
        <f>+'Cu1'!Z101</f>
        <v>0</v>
      </c>
      <c r="AA101" s="22">
        <f>+'Cu1'!AA101</f>
        <v>0</v>
      </c>
      <c r="AB101" s="23">
        <f>+'Cu1'!AB101</f>
        <v>0</v>
      </c>
      <c r="AC101" s="23">
        <f>+'Cu1'!AC101</f>
        <v>0</v>
      </c>
      <c r="AD101" s="23">
        <f>+'Cu1'!AD101</f>
        <v>0</v>
      </c>
      <c r="AE101" s="22">
        <f>+'Cu1'!AE101</f>
        <v>0</v>
      </c>
      <c r="AF101" s="22">
        <f>+'Cu1'!AF101</f>
        <v>0</v>
      </c>
      <c r="AG101" s="23">
        <f>+'Cu1'!AG101</f>
        <v>0</v>
      </c>
      <c r="AH101" s="23">
        <f>+'Cu1'!AH101</f>
        <v>0</v>
      </c>
      <c r="AI101" s="23">
        <f>+'Cu1'!AI101</f>
        <v>0</v>
      </c>
      <c r="AJ101" s="23">
        <f>+'Cu1'!AJ101</f>
        <v>0</v>
      </c>
      <c r="AK101" s="23">
        <f>+'Cu1'!AK101</f>
        <v>0</v>
      </c>
      <c r="AL101" s="23">
        <f>+'Cu1'!AL101</f>
        <v>0</v>
      </c>
      <c r="AM101" s="23">
        <f>+'Cu1'!AM101</f>
        <v>0</v>
      </c>
      <c r="AN101" s="23">
        <f>+'Cu1'!AN101</f>
        <v>0</v>
      </c>
      <c r="AO101" s="23">
        <f>+'Cu1'!AO101</f>
        <v>0</v>
      </c>
      <c r="AP101" s="23">
        <f>+'Cu1'!AP101</f>
        <v>0</v>
      </c>
      <c r="AQ101" s="23">
        <f>+'Cu1'!AQ101</f>
        <v>0</v>
      </c>
      <c r="AR101" s="25">
        <f>+'Cu1'!AR101</f>
        <v>0</v>
      </c>
      <c r="AS101" s="25">
        <f>+'Cu1'!AS101</f>
        <v>0</v>
      </c>
      <c r="AT101" s="24">
        <f>+'Cu1'!AT101</f>
        <v>0</v>
      </c>
      <c r="AU101" s="39">
        <f>+'Cu1'!AU101</f>
        <v>0</v>
      </c>
      <c r="AV101" s="39">
        <f>+'Cu1'!AV101</f>
        <v>0</v>
      </c>
      <c r="AW101" s="39">
        <f>+'Cu1'!AW101</f>
        <v>0</v>
      </c>
      <c r="AX101" s="39">
        <f>+'Cu1'!AX101</f>
        <v>0</v>
      </c>
      <c r="AY101" s="39">
        <f>+'Cu1'!AY101</f>
        <v>0</v>
      </c>
      <c r="AZ101" s="39">
        <f>+'Cu1'!AZ101</f>
        <v>0</v>
      </c>
      <c r="BA101" s="39">
        <f>+'Cu1'!BA101</f>
        <v>0</v>
      </c>
      <c r="BB101" s="39">
        <f>+'Cu1'!BB101</f>
        <v>0</v>
      </c>
      <c r="BC101" s="24">
        <f>+'Cu1'!BC101</f>
        <v>0</v>
      </c>
      <c r="BD101" s="39">
        <f>+'Cu1'!BD101</f>
        <v>0</v>
      </c>
      <c r="BE101" s="39">
        <f>+'Cu1'!BE101</f>
        <v>0</v>
      </c>
      <c r="BF101" s="39">
        <f>+'Cu1'!BF101</f>
        <v>0</v>
      </c>
      <c r="BG101" s="39">
        <f>+'Cu1'!BG101</f>
        <v>0</v>
      </c>
    </row>
    <row r="102" spans="1:59" s="40" customFormat="1" hidden="1">
      <c r="A102" s="36">
        <f>+'Cu1'!A102</f>
        <v>53</v>
      </c>
      <c r="B102" s="36">
        <f>+'Cu1'!B102</f>
        <v>115</v>
      </c>
      <c r="C102" s="29" t="str">
        <f>+'Cu1'!C102</f>
        <v>PREPARACIÓ DEL SÒL</v>
      </c>
      <c r="D102" s="29" t="str">
        <f>+'Cu1'!D102</f>
        <v>Preparació per desbrossat amb discos</v>
      </c>
      <c r="E102" s="37">
        <f>+'Cu1'!E102</f>
        <v>2500</v>
      </c>
      <c r="F102" s="28">
        <f>+'Cu1'!F102</f>
        <v>0</v>
      </c>
      <c r="G102" s="28">
        <f>+'Cu1'!G102</f>
        <v>0.5</v>
      </c>
      <c r="H102" s="28">
        <f>+'Cu1'!H102</f>
        <v>0</v>
      </c>
      <c r="I102" s="28">
        <f>+'Cu1'!I102</f>
        <v>0</v>
      </c>
      <c r="J102" s="28">
        <f>+'Cu1'!J102</f>
        <v>0</v>
      </c>
      <c r="K102" s="28">
        <f>+'Cu1'!K102</f>
        <v>0</v>
      </c>
      <c r="L102" s="28">
        <f>+'Cu1'!L102</f>
        <v>0.5</v>
      </c>
      <c r="M102" s="28">
        <f>+'Cu1'!M102</f>
        <v>0</v>
      </c>
      <c r="N102" s="28">
        <f>+'Cu1'!N102</f>
        <v>0</v>
      </c>
      <c r="O102" s="29">
        <f>+'Cu1'!O102</f>
        <v>0</v>
      </c>
      <c r="P102" s="30">
        <f>+'Cu1'!P102</f>
        <v>0</v>
      </c>
      <c r="Q102" s="28">
        <f>+'Cu1'!Q102</f>
        <v>0</v>
      </c>
      <c r="R102" s="29">
        <f>+'Cu1'!R102</f>
        <v>0</v>
      </c>
      <c r="S102" s="29">
        <f>+'Cu1'!S102</f>
        <v>0</v>
      </c>
      <c r="T102" s="29">
        <f>+'Cu1'!T102</f>
        <v>0</v>
      </c>
      <c r="U102" s="29">
        <f>+'Cu1'!U102</f>
        <v>0</v>
      </c>
      <c r="V102" s="29">
        <f>+'Cu1'!V102</f>
        <v>0</v>
      </c>
      <c r="W102" s="29">
        <f>+'Cu1'!W102</f>
        <v>0</v>
      </c>
      <c r="X102" s="29">
        <f>+'Cu1'!X102</f>
        <v>0</v>
      </c>
      <c r="Y102" s="29">
        <f>+'Cu1'!Y102</f>
        <v>0</v>
      </c>
      <c r="Z102" s="28">
        <f>+'Cu1'!Z102</f>
        <v>0</v>
      </c>
      <c r="AA102" s="28">
        <f>+'Cu1'!AA102</f>
        <v>0</v>
      </c>
      <c r="AB102" s="29">
        <f>+'Cu1'!AB102</f>
        <v>0</v>
      </c>
      <c r="AC102" s="29">
        <f>+'Cu1'!AC102</f>
        <v>0</v>
      </c>
      <c r="AD102" s="29">
        <f>+'Cu1'!AD102</f>
        <v>0</v>
      </c>
      <c r="AE102" s="28">
        <f>+'Cu1'!AE102</f>
        <v>0</v>
      </c>
      <c r="AF102" s="28">
        <f>+'Cu1'!AF102</f>
        <v>0</v>
      </c>
      <c r="AG102" s="29">
        <f>+'Cu1'!AG102</f>
        <v>0</v>
      </c>
      <c r="AH102" s="29">
        <f>+'Cu1'!AH102</f>
        <v>0</v>
      </c>
      <c r="AI102" s="29">
        <f>+'Cu1'!AI102</f>
        <v>0</v>
      </c>
      <c r="AJ102" s="29">
        <f>+'Cu1'!AJ102</f>
        <v>0</v>
      </c>
      <c r="AK102" s="29">
        <f>+'Cu1'!AK102</f>
        <v>0</v>
      </c>
      <c r="AL102" s="29">
        <f>+'Cu1'!AL102</f>
        <v>0</v>
      </c>
      <c r="AM102" s="29">
        <f>+'Cu1'!AM102</f>
        <v>0</v>
      </c>
      <c r="AN102" s="29">
        <f>+'Cu1'!AN102</f>
        <v>0</v>
      </c>
      <c r="AO102" s="29">
        <f>+'Cu1'!AO102</f>
        <v>0</v>
      </c>
      <c r="AP102" s="29">
        <f>+'Cu1'!AP102</f>
        <v>0</v>
      </c>
      <c r="AQ102" s="29">
        <f>+'Cu1'!AQ102</f>
        <v>0</v>
      </c>
      <c r="AR102" s="29">
        <f>+'Cu1'!AR102</f>
        <v>0</v>
      </c>
      <c r="AS102" s="29">
        <f>+'Cu1'!AS102</f>
        <v>0</v>
      </c>
      <c r="AT102" s="29">
        <f>+'Cu1'!AT102</f>
        <v>0</v>
      </c>
      <c r="AU102" s="40">
        <f>+'Cu1'!AU102</f>
        <v>0</v>
      </c>
      <c r="AV102" s="40">
        <f>+'Cu1'!AV102</f>
        <v>0</v>
      </c>
      <c r="AW102" s="40">
        <f>+'Cu1'!AW102</f>
        <v>0</v>
      </c>
      <c r="AX102" s="40">
        <f>+'Cu1'!AX102</f>
        <v>0</v>
      </c>
      <c r="AY102" s="40">
        <f>+'Cu1'!AY102</f>
        <v>0</v>
      </c>
      <c r="AZ102" s="40">
        <f>+'Cu1'!AZ102</f>
        <v>0</v>
      </c>
      <c r="BA102" s="40">
        <f>+'Cu1'!BA102</f>
        <v>0</v>
      </c>
      <c r="BB102" s="40">
        <f>+'Cu1'!BB102</f>
        <v>0</v>
      </c>
      <c r="BC102" s="40">
        <f>+'Cu1'!BC102</f>
        <v>0</v>
      </c>
      <c r="BD102" s="40">
        <f>+'Cu1'!BD102</f>
        <v>0</v>
      </c>
      <c r="BE102" s="40">
        <f>+'Cu1'!BE102</f>
        <v>0</v>
      </c>
      <c r="BF102" s="40">
        <f>+'Cu1'!BF102</f>
        <v>0</v>
      </c>
      <c r="BG102" s="40">
        <f>+'Cu1'!BG102</f>
        <v>0</v>
      </c>
    </row>
    <row r="103" spans="1:59" s="39" customFormat="1" hidden="1">
      <c r="A103" s="36">
        <f>+'Cu1'!A103</f>
        <v>54</v>
      </c>
      <c r="B103" s="35">
        <f>+'Cu1'!B103</f>
        <v>125</v>
      </c>
      <c r="C103" s="23" t="str">
        <f>+'Cu1'!C103</f>
        <v>PREPARACIÓ DEL SÒL</v>
      </c>
      <c r="D103" s="23" t="str">
        <f>+'Cu1'!D103</f>
        <v>Preparació per desbrossat amb desbrossadora</v>
      </c>
      <c r="E103" s="21">
        <f>+'Cu1'!E103</f>
        <v>2500</v>
      </c>
      <c r="F103" s="22">
        <f>+'Cu1'!F103</f>
        <v>0</v>
      </c>
      <c r="G103" s="22">
        <f>+'Cu1'!G103</f>
        <v>0.5</v>
      </c>
      <c r="H103" s="22">
        <f>+'Cu1'!H103</f>
        <v>0</v>
      </c>
      <c r="I103" s="22">
        <f>+'Cu1'!I103</f>
        <v>0</v>
      </c>
      <c r="J103" s="22">
        <f>+'Cu1'!J103</f>
        <v>0</v>
      </c>
      <c r="K103" s="22">
        <f>+'Cu1'!K103</f>
        <v>0.5</v>
      </c>
      <c r="L103" s="22">
        <f>+'Cu1'!L103</f>
        <v>0</v>
      </c>
      <c r="M103" s="22">
        <f>+'Cu1'!M103</f>
        <v>0</v>
      </c>
      <c r="N103" s="22">
        <f>+'Cu1'!N103</f>
        <v>0</v>
      </c>
      <c r="O103" s="23">
        <f>+'Cu1'!O103</f>
        <v>0</v>
      </c>
      <c r="P103" s="24">
        <f>+'Cu1'!P103</f>
        <v>0</v>
      </c>
      <c r="Q103" s="22">
        <f>+'Cu1'!Q103</f>
        <v>0</v>
      </c>
      <c r="R103" s="23">
        <f>+'Cu1'!R103</f>
        <v>0</v>
      </c>
      <c r="S103" s="23">
        <f>+'Cu1'!S103</f>
        <v>0</v>
      </c>
      <c r="T103" s="23">
        <f>+'Cu1'!T103</f>
        <v>0</v>
      </c>
      <c r="U103" s="23">
        <f>+'Cu1'!U103</f>
        <v>0</v>
      </c>
      <c r="V103" s="23">
        <f>+'Cu1'!V103</f>
        <v>0</v>
      </c>
      <c r="W103" s="23">
        <f>+'Cu1'!W103</f>
        <v>0</v>
      </c>
      <c r="X103" s="23">
        <f>+'Cu1'!X103</f>
        <v>0</v>
      </c>
      <c r="Y103" s="23">
        <f>+'Cu1'!Y103</f>
        <v>0</v>
      </c>
      <c r="Z103" s="22">
        <f>+'Cu1'!Z103</f>
        <v>0</v>
      </c>
      <c r="AA103" s="22">
        <f>+'Cu1'!AA103</f>
        <v>0</v>
      </c>
      <c r="AB103" s="23">
        <f>+'Cu1'!AB103</f>
        <v>0</v>
      </c>
      <c r="AC103" s="23">
        <f>+'Cu1'!AC103</f>
        <v>0</v>
      </c>
      <c r="AD103" s="23">
        <f>+'Cu1'!AD103</f>
        <v>0</v>
      </c>
      <c r="AE103" s="22">
        <f>+'Cu1'!AE103</f>
        <v>0</v>
      </c>
      <c r="AF103" s="22">
        <f>+'Cu1'!AF103</f>
        <v>0</v>
      </c>
      <c r="AG103" s="23">
        <f>+'Cu1'!AG103</f>
        <v>0</v>
      </c>
      <c r="AH103" s="23">
        <f>+'Cu1'!AH103</f>
        <v>0</v>
      </c>
      <c r="AI103" s="23">
        <f>+'Cu1'!AI103</f>
        <v>0</v>
      </c>
      <c r="AJ103" s="23">
        <f>+'Cu1'!AJ103</f>
        <v>0</v>
      </c>
      <c r="AK103" s="23">
        <f>+'Cu1'!AK103</f>
        <v>0</v>
      </c>
      <c r="AL103" s="23">
        <f>+'Cu1'!AL103</f>
        <v>0</v>
      </c>
      <c r="AM103" s="23">
        <f>+'Cu1'!AM103</f>
        <v>0</v>
      </c>
      <c r="AN103" s="23">
        <f>+'Cu1'!AN103</f>
        <v>0</v>
      </c>
      <c r="AO103" s="23">
        <f>+'Cu1'!AO103</f>
        <v>0</v>
      </c>
      <c r="AP103" s="23">
        <f>+'Cu1'!AP103</f>
        <v>0</v>
      </c>
      <c r="AQ103" s="23">
        <f>+'Cu1'!AQ103</f>
        <v>0</v>
      </c>
      <c r="AR103" s="23">
        <f>+'Cu1'!AR103</f>
        <v>0</v>
      </c>
      <c r="AS103" s="23">
        <f>+'Cu1'!AS103</f>
        <v>0</v>
      </c>
      <c r="AT103" s="23">
        <f>+'Cu1'!AT103</f>
        <v>0</v>
      </c>
      <c r="AU103" s="39">
        <f>+'Cu1'!AU103</f>
        <v>0</v>
      </c>
      <c r="AV103" s="39">
        <f>+'Cu1'!AV103</f>
        <v>0</v>
      </c>
      <c r="AW103" s="39">
        <f>+'Cu1'!AW103</f>
        <v>0</v>
      </c>
      <c r="AX103" s="39">
        <f>+'Cu1'!AX103</f>
        <v>0</v>
      </c>
      <c r="AY103" s="39">
        <f>+'Cu1'!AY103</f>
        <v>0</v>
      </c>
      <c r="AZ103" s="39">
        <f>+'Cu1'!AZ103</f>
        <v>0</v>
      </c>
      <c r="BA103" s="39">
        <f>+'Cu1'!BA103</f>
        <v>0</v>
      </c>
      <c r="BB103" s="39">
        <f>+'Cu1'!BB103</f>
        <v>0</v>
      </c>
      <c r="BC103" s="39">
        <f>+'Cu1'!BC103</f>
        <v>0</v>
      </c>
      <c r="BD103" s="39">
        <f>+'Cu1'!BD103</f>
        <v>0</v>
      </c>
      <c r="BE103" s="39">
        <f>+'Cu1'!BE103</f>
        <v>0</v>
      </c>
      <c r="BF103" s="39">
        <f>+'Cu1'!BF103</f>
        <v>0</v>
      </c>
      <c r="BG103" s="39">
        <f>+'Cu1'!BG103</f>
        <v>0</v>
      </c>
    </row>
    <row r="104" spans="1:59" s="40" customFormat="1" hidden="1">
      <c r="A104" s="36">
        <f>+'Cu1'!A104</f>
        <v>55</v>
      </c>
      <c r="B104" s="36">
        <f>+'Cu1'!B104</f>
        <v>135</v>
      </c>
      <c r="C104" s="29" t="str">
        <f>+'Cu1'!C104</f>
        <v>PREPARACIÓ DEL SÒL</v>
      </c>
      <c r="D104" s="29" t="str">
        <f>+'Cu1'!D104</f>
        <v>Preparació per subsolat</v>
      </c>
      <c r="E104" s="37">
        <f>+'Cu1'!E104</f>
        <v>2500</v>
      </c>
      <c r="F104" s="28">
        <f>+'Cu1'!F104</f>
        <v>0</v>
      </c>
      <c r="G104" s="28">
        <f>+'Cu1'!G104</f>
        <v>0.5</v>
      </c>
      <c r="H104" s="28">
        <f>+'Cu1'!H104</f>
        <v>0</v>
      </c>
      <c r="I104" s="28">
        <f>+'Cu1'!I104</f>
        <v>0</v>
      </c>
      <c r="J104" s="28">
        <f>+'Cu1'!J104</f>
        <v>0.5</v>
      </c>
      <c r="K104" s="28">
        <f>+'Cu1'!K104</f>
        <v>0</v>
      </c>
      <c r="L104" s="28">
        <f>+'Cu1'!L104</f>
        <v>0</v>
      </c>
      <c r="M104" s="28">
        <f>+'Cu1'!M104</f>
        <v>0</v>
      </c>
      <c r="N104" s="28">
        <f>+'Cu1'!N104</f>
        <v>0</v>
      </c>
      <c r="O104" s="29">
        <f>+'Cu1'!O104</f>
        <v>0</v>
      </c>
      <c r="P104" s="30">
        <f>+'Cu1'!P104</f>
        <v>0</v>
      </c>
      <c r="Q104" s="28">
        <f>+'Cu1'!Q104</f>
        <v>0</v>
      </c>
      <c r="R104" s="29">
        <f>+'Cu1'!R104</f>
        <v>0</v>
      </c>
      <c r="S104" s="29">
        <f>+'Cu1'!S104</f>
        <v>0</v>
      </c>
      <c r="T104" s="29">
        <f>+'Cu1'!T104</f>
        <v>0</v>
      </c>
      <c r="U104" s="29">
        <f>+'Cu1'!U104</f>
        <v>0</v>
      </c>
      <c r="V104" s="29">
        <f>+'Cu1'!V104</f>
        <v>0</v>
      </c>
      <c r="W104" s="29">
        <f>+'Cu1'!W104</f>
        <v>0</v>
      </c>
      <c r="X104" s="29">
        <f>+'Cu1'!X104</f>
        <v>0</v>
      </c>
      <c r="Y104" s="29">
        <f>+'Cu1'!Y104</f>
        <v>0</v>
      </c>
      <c r="Z104" s="28">
        <f>+'Cu1'!Z104</f>
        <v>0</v>
      </c>
      <c r="AA104" s="28">
        <f>+'Cu1'!AA104</f>
        <v>0</v>
      </c>
      <c r="AB104" s="29">
        <f>+'Cu1'!AB104</f>
        <v>0</v>
      </c>
      <c r="AC104" s="29">
        <f>+'Cu1'!AC104</f>
        <v>0</v>
      </c>
      <c r="AD104" s="29">
        <f>+'Cu1'!AD104</f>
        <v>0</v>
      </c>
      <c r="AE104" s="28">
        <f>+'Cu1'!AE104</f>
        <v>0</v>
      </c>
      <c r="AF104" s="28">
        <f>+'Cu1'!AF104</f>
        <v>0</v>
      </c>
      <c r="AG104" s="29">
        <f>+'Cu1'!AG104</f>
        <v>0</v>
      </c>
      <c r="AH104" s="29">
        <f>+'Cu1'!AH104</f>
        <v>0</v>
      </c>
      <c r="AI104" s="29">
        <f>+'Cu1'!AI104</f>
        <v>0</v>
      </c>
      <c r="AJ104" s="29">
        <f>+'Cu1'!AJ104</f>
        <v>0</v>
      </c>
      <c r="AK104" s="29">
        <f>+'Cu1'!AK104</f>
        <v>0</v>
      </c>
      <c r="AL104" s="29">
        <f>+'Cu1'!AL104</f>
        <v>0</v>
      </c>
      <c r="AM104" s="29">
        <f>+'Cu1'!AM104</f>
        <v>0</v>
      </c>
      <c r="AN104" s="29">
        <f>+'Cu1'!AN104</f>
        <v>0</v>
      </c>
      <c r="AO104" s="29">
        <f>+'Cu1'!AO104</f>
        <v>0</v>
      </c>
      <c r="AP104" s="29">
        <f>+'Cu1'!AP104</f>
        <v>0</v>
      </c>
      <c r="AQ104" s="29">
        <f>+'Cu1'!AQ104</f>
        <v>0</v>
      </c>
      <c r="AR104" s="29">
        <f>+'Cu1'!AR104</f>
        <v>0</v>
      </c>
      <c r="AS104" s="29">
        <f>+'Cu1'!AS104</f>
        <v>0</v>
      </c>
      <c r="AT104" s="29">
        <f>+'Cu1'!AT104</f>
        <v>0</v>
      </c>
      <c r="AU104" s="40">
        <f>+'Cu1'!AU104</f>
        <v>0</v>
      </c>
      <c r="AV104" s="40">
        <f>+'Cu1'!AV104</f>
        <v>0</v>
      </c>
      <c r="AW104" s="40">
        <f>+'Cu1'!AW104</f>
        <v>0</v>
      </c>
      <c r="AX104" s="40">
        <f>+'Cu1'!AX104</f>
        <v>0</v>
      </c>
      <c r="AY104" s="40">
        <f>+'Cu1'!AY104</f>
        <v>0</v>
      </c>
      <c r="AZ104" s="40">
        <f>+'Cu1'!AZ104</f>
        <v>0</v>
      </c>
      <c r="BA104" s="40">
        <f>+'Cu1'!BA104</f>
        <v>0</v>
      </c>
      <c r="BB104" s="40">
        <f>+'Cu1'!BB104</f>
        <v>0</v>
      </c>
      <c r="BC104" s="40">
        <f>+'Cu1'!BC104</f>
        <v>0</v>
      </c>
      <c r="BD104" s="40">
        <f>+'Cu1'!BD104</f>
        <v>0</v>
      </c>
      <c r="BE104" s="40">
        <f>+'Cu1'!BE104</f>
        <v>0</v>
      </c>
      <c r="BF104" s="40">
        <f>+'Cu1'!BF104</f>
        <v>0</v>
      </c>
      <c r="BG104" s="40">
        <f>+'Cu1'!BG104</f>
        <v>0</v>
      </c>
    </row>
    <row r="105" spans="1:59" s="39" customFormat="1" hidden="1">
      <c r="A105" s="36">
        <f>+'Cu1'!A105</f>
        <v>56</v>
      </c>
      <c r="B105" s="35">
        <f>+'Cu1'!B105</f>
        <v>145</v>
      </c>
      <c r="C105" s="23" t="str">
        <f>+'Cu1'!C105</f>
        <v>PREPARACIÓ DEL SÒL</v>
      </c>
      <c r="D105" s="23" t="str">
        <f>+'Cu1'!D105</f>
        <v>Preparació per alçat</v>
      </c>
      <c r="E105" s="21">
        <f>+'Cu1'!E105</f>
        <v>2500</v>
      </c>
      <c r="F105" s="22">
        <f>+'Cu1'!F105</f>
        <v>0</v>
      </c>
      <c r="G105" s="22">
        <f>+'Cu1'!G105</f>
        <v>0</v>
      </c>
      <c r="H105" s="22">
        <f>+'Cu1'!H105</f>
        <v>0</v>
      </c>
      <c r="I105" s="22">
        <f>+'Cu1'!I105</f>
        <v>0</v>
      </c>
      <c r="J105" s="22">
        <f>+'Cu1'!J105</f>
        <v>0</v>
      </c>
      <c r="K105" s="22">
        <f>+'Cu1'!K105</f>
        <v>0</v>
      </c>
      <c r="L105" s="22">
        <f>+'Cu1'!L105</f>
        <v>0</v>
      </c>
      <c r="M105" s="22">
        <f>+'Cu1'!M105</f>
        <v>0</v>
      </c>
      <c r="N105" s="22">
        <f>+'Cu1'!N105</f>
        <v>0</v>
      </c>
      <c r="O105" s="23">
        <f>+'Cu1'!O105</f>
        <v>0</v>
      </c>
      <c r="P105" s="24">
        <f>+'Cu1'!P105</f>
        <v>0</v>
      </c>
      <c r="Q105" s="22">
        <f>+'Cu1'!Q105</f>
        <v>0</v>
      </c>
      <c r="R105" s="23">
        <f>+'Cu1'!R105</f>
        <v>0</v>
      </c>
      <c r="S105" s="23">
        <f>+'Cu1'!S105</f>
        <v>0</v>
      </c>
      <c r="T105" s="23">
        <f>+'Cu1'!T105</f>
        <v>0</v>
      </c>
      <c r="U105" s="23">
        <f>+'Cu1'!U105</f>
        <v>0</v>
      </c>
      <c r="V105" s="23">
        <f>+'Cu1'!V105</f>
        <v>0</v>
      </c>
      <c r="W105" s="23">
        <f>+'Cu1'!W105</f>
        <v>0</v>
      </c>
      <c r="X105" s="23">
        <f>+'Cu1'!X105</f>
        <v>0</v>
      </c>
      <c r="Y105" s="23">
        <f>+'Cu1'!Y105</f>
        <v>0</v>
      </c>
      <c r="Z105" s="22">
        <f>+'Cu1'!Z105</f>
        <v>0</v>
      </c>
      <c r="AA105" s="22">
        <f>+'Cu1'!AA105</f>
        <v>0</v>
      </c>
      <c r="AB105" s="23">
        <f>+'Cu1'!AB105</f>
        <v>0</v>
      </c>
      <c r="AC105" s="23">
        <f>+'Cu1'!AC105</f>
        <v>0</v>
      </c>
      <c r="AD105" s="23">
        <f>+'Cu1'!AD105</f>
        <v>0</v>
      </c>
      <c r="AE105" s="22">
        <f>+'Cu1'!AE105</f>
        <v>0</v>
      </c>
      <c r="AF105" s="22">
        <f>+'Cu1'!AF105</f>
        <v>0</v>
      </c>
      <c r="AG105" s="23">
        <f>+'Cu1'!AG105</f>
        <v>0</v>
      </c>
      <c r="AH105" s="23">
        <f>+'Cu1'!AH105</f>
        <v>0</v>
      </c>
      <c r="AI105" s="23">
        <f>+'Cu1'!AI105</f>
        <v>0</v>
      </c>
      <c r="AJ105" s="23">
        <f>+'Cu1'!AJ105</f>
        <v>0</v>
      </c>
      <c r="AK105" s="23">
        <f>+'Cu1'!AK105</f>
        <v>0</v>
      </c>
      <c r="AL105" s="23">
        <f>+'Cu1'!AL105</f>
        <v>0</v>
      </c>
      <c r="AM105" s="23">
        <f>+'Cu1'!AM105</f>
        <v>0</v>
      </c>
      <c r="AN105" s="23">
        <f>+'Cu1'!AN105</f>
        <v>0</v>
      </c>
      <c r="AO105" s="23">
        <f>+'Cu1'!AO105</f>
        <v>0</v>
      </c>
      <c r="AP105" s="23">
        <f>+'Cu1'!AP105</f>
        <v>0</v>
      </c>
      <c r="AQ105" s="23">
        <f>+'Cu1'!AQ105</f>
        <v>0</v>
      </c>
      <c r="AR105" s="23">
        <f>+'Cu1'!AR105</f>
        <v>0</v>
      </c>
      <c r="AS105" s="23">
        <f>+'Cu1'!AS105</f>
        <v>0</v>
      </c>
      <c r="AT105" s="23">
        <f>+'Cu1'!AT105</f>
        <v>0</v>
      </c>
      <c r="AU105" s="39">
        <f>+'Cu1'!AU105</f>
        <v>0</v>
      </c>
      <c r="AV105" s="39">
        <f>+'Cu1'!AV105</f>
        <v>0</v>
      </c>
      <c r="AW105" s="39">
        <f>+'Cu1'!AW105</f>
        <v>0</v>
      </c>
      <c r="AX105" s="39">
        <f>+'Cu1'!AX105</f>
        <v>0</v>
      </c>
      <c r="AY105" s="39">
        <f>+'Cu1'!AY105</f>
        <v>0</v>
      </c>
      <c r="AZ105" s="39">
        <f>+'Cu1'!AZ105</f>
        <v>0</v>
      </c>
      <c r="BA105" s="39">
        <f>+'Cu1'!BA105</f>
        <v>0</v>
      </c>
      <c r="BB105" s="39">
        <f>+'Cu1'!BB105</f>
        <v>0</v>
      </c>
      <c r="BC105" s="39">
        <f>+'Cu1'!BC105</f>
        <v>0</v>
      </c>
      <c r="BD105" s="39">
        <f>+'Cu1'!BD105</f>
        <v>0</v>
      </c>
      <c r="BE105" s="39">
        <f>+'Cu1'!BE105</f>
        <v>0</v>
      </c>
      <c r="BF105" s="39">
        <f>+'Cu1'!BF105</f>
        <v>0</v>
      </c>
      <c r="BG105" s="39">
        <f>+'Cu1'!BG105</f>
        <v>0</v>
      </c>
    </row>
    <row r="106" spans="1:59" s="40" customFormat="1" hidden="1">
      <c r="A106" s="36">
        <f>+'Cu1'!A106</f>
        <v>57</v>
      </c>
      <c r="B106" s="36">
        <f>+'Cu1'!B106</f>
        <v>155</v>
      </c>
      <c r="C106" s="29" t="str">
        <f>+'Cu1'!C106</f>
        <v>PREPARACIÓ DEL SÒL</v>
      </c>
      <c r="D106" s="29" t="str">
        <f>+'Cu1'!D106</f>
        <v>Preparació per estripat</v>
      </c>
      <c r="E106" s="37">
        <f>+'Cu1'!E106</f>
        <v>2500</v>
      </c>
      <c r="F106" s="28">
        <f>+'Cu1'!F106</f>
        <v>0</v>
      </c>
      <c r="G106" s="28">
        <f>+'Cu1'!G106</f>
        <v>0.5</v>
      </c>
      <c r="H106" s="28">
        <f>+'Cu1'!H106</f>
        <v>0</v>
      </c>
      <c r="I106" s="28">
        <f>+'Cu1'!I106</f>
        <v>0</v>
      </c>
      <c r="J106" s="28">
        <f>+'Cu1'!J106</f>
        <v>0</v>
      </c>
      <c r="K106" s="28">
        <f>+'Cu1'!K106</f>
        <v>0</v>
      </c>
      <c r="L106" s="28">
        <f>+'Cu1'!L106</f>
        <v>0</v>
      </c>
      <c r="M106" s="28">
        <f>+'Cu1'!M106</f>
        <v>0.5</v>
      </c>
      <c r="N106" s="28">
        <f>+'Cu1'!N106</f>
        <v>0</v>
      </c>
      <c r="O106" s="29">
        <f>+'Cu1'!O106</f>
        <v>0</v>
      </c>
      <c r="P106" s="30">
        <f>+'Cu1'!P106</f>
        <v>0</v>
      </c>
      <c r="Q106" s="28">
        <f>+'Cu1'!Q106</f>
        <v>0</v>
      </c>
      <c r="R106" s="29">
        <f>+'Cu1'!R106</f>
        <v>0</v>
      </c>
      <c r="S106" s="29">
        <f>+'Cu1'!S106</f>
        <v>0</v>
      </c>
      <c r="T106" s="29">
        <f>+'Cu1'!T106</f>
        <v>0</v>
      </c>
      <c r="U106" s="29">
        <f>+'Cu1'!U106</f>
        <v>0</v>
      </c>
      <c r="V106" s="29">
        <f>+'Cu1'!V106</f>
        <v>0</v>
      </c>
      <c r="W106" s="29">
        <f>+'Cu1'!W106</f>
        <v>0</v>
      </c>
      <c r="X106" s="29">
        <f>+'Cu1'!X106</f>
        <v>0</v>
      </c>
      <c r="Y106" s="29">
        <f>+'Cu1'!Y106</f>
        <v>0</v>
      </c>
      <c r="Z106" s="28">
        <f>+'Cu1'!Z106</f>
        <v>0</v>
      </c>
      <c r="AA106" s="28">
        <f>+'Cu1'!AA106</f>
        <v>0</v>
      </c>
      <c r="AB106" s="29">
        <f>+'Cu1'!AB106</f>
        <v>0</v>
      </c>
      <c r="AC106" s="29">
        <f>+'Cu1'!AC106</f>
        <v>0</v>
      </c>
      <c r="AD106" s="29">
        <f>+'Cu1'!AD106</f>
        <v>0</v>
      </c>
      <c r="AE106" s="28">
        <f>+'Cu1'!AE106</f>
        <v>0</v>
      </c>
      <c r="AF106" s="28">
        <f>+'Cu1'!AF106</f>
        <v>0</v>
      </c>
      <c r="AG106" s="29">
        <f>+'Cu1'!AG106</f>
        <v>0</v>
      </c>
      <c r="AH106" s="29">
        <f>+'Cu1'!AH106</f>
        <v>0</v>
      </c>
      <c r="AI106" s="29">
        <f>+'Cu1'!AI106</f>
        <v>0</v>
      </c>
      <c r="AJ106" s="29">
        <f>+'Cu1'!AJ106</f>
        <v>0</v>
      </c>
      <c r="AK106" s="29">
        <f>+'Cu1'!AK106</f>
        <v>0</v>
      </c>
      <c r="AL106" s="29">
        <f>+'Cu1'!AL106</f>
        <v>0</v>
      </c>
      <c r="AM106" s="29">
        <f>+'Cu1'!AM106</f>
        <v>0</v>
      </c>
      <c r="AN106" s="29">
        <f>+'Cu1'!AN106</f>
        <v>0</v>
      </c>
      <c r="AO106" s="29">
        <f>+'Cu1'!AO106</f>
        <v>0</v>
      </c>
      <c r="AP106" s="29">
        <f>+'Cu1'!AP106</f>
        <v>0</v>
      </c>
      <c r="AQ106" s="29">
        <f>+'Cu1'!AQ106</f>
        <v>0</v>
      </c>
      <c r="AR106" s="29">
        <f>+'Cu1'!AR106</f>
        <v>0</v>
      </c>
      <c r="AS106" s="29">
        <f>+'Cu1'!AS106</f>
        <v>0</v>
      </c>
      <c r="AT106" s="29">
        <f>+'Cu1'!AT106</f>
        <v>0</v>
      </c>
      <c r="AU106" s="40">
        <f>+'Cu1'!AU106</f>
        <v>0</v>
      </c>
      <c r="AV106" s="40">
        <f>+'Cu1'!AV106</f>
        <v>0</v>
      </c>
      <c r="AW106" s="40">
        <f>+'Cu1'!AW106</f>
        <v>0</v>
      </c>
      <c r="AX106" s="40">
        <f>+'Cu1'!AX106</f>
        <v>0</v>
      </c>
      <c r="AY106" s="40">
        <f>+'Cu1'!AY106</f>
        <v>0</v>
      </c>
      <c r="AZ106" s="40">
        <f>+'Cu1'!AZ106</f>
        <v>0</v>
      </c>
      <c r="BA106" s="40">
        <f>+'Cu1'!BA106</f>
        <v>0</v>
      </c>
      <c r="BB106" s="40">
        <f>+'Cu1'!BB106</f>
        <v>0</v>
      </c>
      <c r="BC106" s="40">
        <f>+'Cu1'!BC106</f>
        <v>0</v>
      </c>
      <c r="BD106" s="40">
        <f>+'Cu1'!BD106</f>
        <v>0</v>
      </c>
      <c r="BE106" s="40">
        <f>+'Cu1'!BE106</f>
        <v>0</v>
      </c>
      <c r="BF106" s="40">
        <f>+'Cu1'!BF106</f>
        <v>0</v>
      </c>
      <c r="BG106" s="40">
        <f>+'Cu1'!BG106</f>
        <v>0</v>
      </c>
    </row>
    <row r="107" spans="1:59" s="39" customFormat="1" hidden="1">
      <c r="A107" s="36">
        <f>+'Cu1'!A107</f>
        <v>58</v>
      </c>
      <c r="B107" s="35">
        <f>+'Cu1'!B107</f>
        <v>165</v>
      </c>
      <c r="C107" s="23" t="str">
        <f>+'Cu1'!C107</f>
        <v>PREPARACIÓ DEL SÒL</v>
      </c>
      <c r="D107" s="23" t="str">
        <f>+'Cu1'!D107</f>
        <v>Preparació per fresat</v>
      </c>
      <c r="E107" s="21">
        <f>+'Cu1'!E107</f>
        <v>2500</v>
      </c>
      <c r="F107" s="22">
        <f>+'Cu1'!F107</f>
        <v>0</v>
      </c>
      <c r="G107" s="22">
        <f>+'Cu1'!G107</f>
        <v>0.5</v>
      </c>
      <c r="H107" s="22">
        <f>+'Cu1'!H107</f>
        <v>0</v>
      </c>
      <c r="I107" s="22">
        <f>+'Cu1'!I107</f>
        <v>0</v>
      </c>
      <c r="J107" s="22">
        <f>+'Cu1'!J107</f>
        <v>0</v>
      </c>
      <c r="K107" s="22">
        <f>+'Cu1'!K107</f>
        <v>0.5</v>
      </c>
      <c r="L107" s="22">
        <f>+'Cu1'!L107</f>
        <v>0</v>
      </c>
      <c r="M107" s="22">
        <f>+'Cu1'!M107</f>
        <v>0</v>
      </c>
      <c r="N107" s="22">
        <f>+'Cu1'!N107</f>
        <v>0</v>
      </c>
      <c r="O107" s="23">
        <f>+'Cu1'!O107</f>
        <v>0</v>
      </c>
      <c r="P107" s="24">
        <f>+'Cu1'!P107</f>
        <v>0</v>
      </c>
      <c r="Q107" s="22">
        <f>+'Cu1'!Q107</f>
        <v>0</v>
      </c>
      <c r="R107" s="23">
        <f>+'Cu1'!R107</f>
        <v>0</v>
      </c>
      <c r="S107" s="23">
        <f>+'Cu1'!S107</f>
        <v>0</v>
      </c>
      <c r="T107" s="23">
        <f>+'Cu1'!T107</f>
        <v>0</v>
      </c>
      <c r="U107" s="23">
        <f>+'Cu1'!U107</f>
        <v>0</v>
      </c>
      <c r="V107" s="23">
        <f>+'Cu1'!V107</f>
        <v>0</v>
      </c>
      <c r="W107" s="23">
        <f>+'Cu1'!W107</f>
        <v>0</v>
      </c>
      <c r="X107" s="23">
        <f>+'Cu1'!X107</f>
        <v>0</v>
      </c>
      <c r="Y107" s="23">
        <f>+'Cu1'!Y107</f>
        <v>0</v>
      </c>
      <c r="Z107" s="22">
        <f>+'Cu1'!Z107</f>
        <v>0</v>
      </c>
      <c r="AA107" s="22">
        <f>+'Cu1'!AA107</f>
        <v>0</v>
      </c>
      <c r="AB107" s="23">
        <f>+'Cu1'!AB107</f>
        <v>0</v>
      </c>
      <c r="AC107" s="23">
        <f>+'Cu1'!AC107</f>
        <v>0</v>
      </c>
      <c r="AD107" s="23">
        <f>+'Cu1'!AD107</f>
        <v>0</v>
      </c>
      <c r="AE107" s="22">
        <f>+'Cu1'!AE107</f>
        <v>0</v>
      </c>
      <c r="AF107" s="22">
        <f>+'Cu1'!AF107</f>
        <v>0</v>
      </c>
      <c r="AG107" s="23">
        <f>+'Cu1'!AG107</f>
        <v>0</v>
      </c>
      <c r="AH107" s="23">
        <f>+'Cu1'!AH107</f>
        <v>0</v>
      </c>
      <c r="AI107" s="23">
        <f>+'Cu1'!AI107</f>
        <v>0</v>
      </c>
      <c r="AJ107" s="23">
        <f>+'Cu1'!AJ107</f>
        <v>0</v>
      </c>
      <c r="AK107" s="23">
        <f>+'Cu1'!AK107</f>
        <v>0</v>
      </c>
      <c r="AL107" s="23">
        <f>+'Cu1'!AL107</f>
        <v>0</v>
      </c>
      <c r="AM107" s="23">
        <f>+'Cu1'!AM107</f>
        <v>0</v>
      </c>
      <c r="AN107" s="23">
        <f>+'Cu1'!AN107</f>
        <v>0</v>
      </c>
      <c r="AO107" s="23">
        <f>+'Cu1'!AO107</f>
        <v>0</v>
      </c>
      <c r="AP107" s="23">
        <f>+'Cu1'!AP107</f>
        <v>0</v>
      </c>
      <c r="AQ107" s="23">
        <f>+'Cu1'!AQ107</f>
        <v>0</v>
      </c>
      <c r="AR107" s="23">
        <f>+'Cu1'!AR107</f>
        <v>0</v>
      </c>
      <c r="AS107" s="23">
        <f>+'Cu1'!AS107</f>
        <v>0</v>
      </c>
      <c r="AT107" s="23">
        <f>+'Cu1'!AT107</f>
        <v>0</v>
      </c>
      <c r="AU107" s="39">
        <f>+'Cu1'!AU107</f>
        <v>0</v>
      </c>
      <c r="AV107" s="39">
        <f>+'Cu1'!AV107</f>
        <v>0</v>
      </c>
      <c r="AW107" s="39">
        <f>+'Cu1'!AW107</f>
        <v>0</v>
      </c>
      <c r="AX107" s="39">
        <f>+'Cu1'!AX107</f>
        <v>0</v>
      </c>
      <c r="AY107" s="39">
        <f>+'Cu1'!AY107</f>
        <v>0</v>
      </c>
      <c r="AZ107" s="39">
        <f>+'Cu1'!AZ107</f>
        <v>0</v>
      </c>
      <c r="BA107" s="39">
        <f>+'Cu1'!BA107</f>
        <v>0</v>
      </c>
      <c r="BB107" s="39">
        <f>+'Cu1'!BB107</f>
        <v>0</v>
      </c>
      <c r="BC107" s="39">
        <f>+'Cu1'!BC107</f>
        <v>0</v>
      </c>
      <c r="BD107" s="39">
        <f>+'Cu1'!BD107</f>
        <v>0</v>
      </c>
      <c r="BE107" s="39">
        <f>+'Cu1'!BE107</f>
        <v>0</v>
      </c>
      <c r="BF107" s="39">
        <f>+'Cu1'!BF107</f>
        <v>0</v>
      </c>
      <c r="BG107" s="39">
        <f>+'Cu1'!BG107</f>
        <v>0</v>
      </c>
    </row>
    <row r="108" spans="1:59" s="40" customFormat="1" hidden="1">
      <c r="A108" s="36">
        <f>+'Cu1'!A108</f>
        <v>59</v>
      </c>
      <c r="B108" s="36">
        <f>+'Cu1'!B108</f>
        <v>215</v>
      </c>
      <c r="C108" s="29" t="str">
        <f>+'Cu1'!C108</f>
        <v>ADOBAT</v>
      </c>
      <c r="D108" s="29" t="str">
        <f>+'Cu1'!D108</f>
        <v>Preparació per aplicació de compost (36 t/ha)</v>
      </c>
      <c r="E108" s="37">
        <f>+'Cu1'!E108</f>
        <v>2500</v>
      </c>
      <c r="F108" s="28">
        <f>+'Cu1'!F108</f>
        <v>0</v>
      </c>
      <c r="G108" s="28">
        <f>+'Cu1'!G108</f>
        <v>0.5</v>
      </c>
      <c r="H108" s="28">
        <f>+'Cu1'!H108</f>
        <v>0</v>
      </c>
      <c r="I108" s="28">
        <f>+'Cu1'!I108</f>
        <v>0</v>
      </c>
      <c r="J108" s="28">
        <f>+'Cu1'!J108</f>
        <v>0</v>
      </c>
      <c r="K108" s="28">
        <f>+'Cu1'!K108</f>
        <v>0</v>
      </c>
      <c r="L108" s="28">
        <f>+'Cu1'!L108</f>
        <v>0</v>
      </c>
      <c r="M108" s="28">
        <f>+'Cu1'!M108</f>
        <v>0</v>
      </c>
      <c r="N108" s="28">
        <f>+'Cu1'!N108</f>
        <v>0.5</v>
      </c>
      <c r="O108" s="28">
        <f>+'Cu1'!O108</f>
        <v>0.5</v>
      </c>
      <c r="P108" s="30">
        <f>+'Cu1'!P108</f>
        <v>0</v>
      </c>
      <c r="Q108" s="28">
        <f>+'Cu1'!Q108</f>
        <v>0</v>
      </c>
      <c r="R108" s="29">
        <f>+'Cu1'!R108</f>
        <v>0</v>
      </c>
      <c r="S108" s="29">
        <f>+'Cu1'!S108</f>
        <v>0</v>
      </c>
      <c r="T108" s="29">
        <f>+'Cu1'!T108</f>
        <v>0</v>
      </c>
      <c r="U108" s="29">
        <f>+'Cu1'!U108</f>
        <v>0</v>
      </c>
      <c r="V108" s="29">
        <f>+'Cu1'!V108</f>
        <v>0</v>
      </c>
      <c r="W108" s="29">
        <f>+'Cu1'!W108</f>
        <v>0</v>
      </c>
      <c r="X108" s="29">
        <f>+'Cu1'!X108</f>
        <v>0</v>
      </c>
      <c r="Y108" s="29">
        <f>+'Cu1'!Y108</f>
        <v>0</v>
      </c>
      <c r="Z108" s="28">
        <f>+'Cu1'!Z108</f>
        <v>0</v>
      </c>
      <c r="AA108" s="28">
        <f>+'Cu1'!AA108</f>
        <v>0</v>
      </c>
      <c r="AB108" s="29">
        <f>+'Cu1'!AB108</f>
        <v>0</v>
      </c>
      <c r="AC108" s="29">
        <f>+'Cu1'!AC108</f>
        <v>0</v>
      </c>
      <c r="AD108" s="29">
        <f>+'Cu1'!AD108</f>
        <v>0</v>
      </c>
      <c r="AE108" s="28">
        <f>+'Cu1'!AE108</f>
        <v>0</v>
      </c>
      <c r="AF108" s="28">
        <f>+'Cu1'!AF108</f>
        <v>0</v>
      </c>
      <c r="AG108" s="29">
        <f>+'Cu1'!AG108</f>
        <v>0</v>
      </c>
      <c r="AH108" s="29">
        <f>+'Cu1'!AH108</f>
        <v>0</v>
      </c>
      <c r="AI108" s="29">
        <f>+'Cu1'!AI108</f>
        <v>0</v>
      </c>
      <c r="AJ108" s="29">
        <f>+'Cu1'!AJ108</f>
        <v>0</v>
      </c>
      <c r="AK108" s="29">
        <f>+'Cu1'!AK108</f>
        <v>0</v>
      </c>
      <c r="AL108" s="29">
        <f>+'Cu1'!AL108</f>
        <v>0</v>
      </c>
      <c r="AM108" s="29">
        <f>+'Cu1'!AM108</f>
        <v>0</v>
      </c>
      <c r="AN108" s="29">
        <f>+'Cu1'!AN108</f>
        <v>0</v>
      </c>
      <c r="AO108" s="29">
        <f>+'Cu1'!AO108</f>
        <v>0</v>
      </c>
      <c r="AP108" s="29">
        <f>+'Cu1'!AP108</f>
        <v>0</v>
      </c>
      <c r="AQ108" s="29">
        <f>+'Cu1'!AQ108</f>
        <v>0</v>
      </c>
      <c r="AR108" s="29">
        <f>+'Cu1'!AR108</f>
        <v>0</v>
      </c>
      <c r="AS108" s="29">
        <f>+'Cu1'!AS108</f>
        <v>0</v>
      </c>
      <c r="AT108" s="29">
        <f>+'Cu1'!AT108</f>
        <v>0</v>
      </c>
      <c r="AU108" s="40">
        <f>+'Cu1'!AU108</f>
        <v>0</v>
      </c>
      <c r="AV108" s="40">
        <f>+'Cu1'!AV108</f>
        <v>0</v>
      </c>
      <c r="AW108" s="40">
        <f>+'Cu1'!AW108</f>
        <v>0</v>
      </c>
      <c r="AX108" s="40">
        <f>+'Cu1'!AX108</f>
        <v>0</v>
      </c>
      <c r="AY108" s="40">
        <f>+'Cu1'!AY108</f>
        <v>0</v>
      </c>
      <c r="AZ108" s="40">
        <f>+'Cu1'!AZ108</f>
        <v>0</v>
      </c>
      <c r="BA108" s="40">
        <f>+'Cu1'!BA108</f>
        <v>0</v>
      </c>
      <c r="BB108" s="40">
        <f>+'Cu1'!BB108</f>
        <v>0</v>
      </c>
      <c r="BC108" s="40">
        <f>+'Cu1'!BC108</f>
        <v>0</v>
      </c>
      <c r="BD108" s="40">
        <f>+'Cu1'!BD108</f>
        <v>0</v>
      </c>
      <c r="BE108" s="40">
        <f>+'Cu1'!BE108</f>
        <v>0</v>
      </c>
      <c r="BF108" s="40">
        <f>+'Cu1'!BF108</f>
        <v>0</v>
      </c>
      <c r="BG108" s="40">
        <f>+'Cu1'!BG108</f>
        <v>0</v>
      </c>
    </row>
    <row r="109" spans="1:59" s="39" customFormat="1" hidden="1">
      <c r="A109" s="36">
        <f>+'Cu1'!A109</f>
        <v>60</v>
      </c>
      <c r="B109" s="35">
        <f>+'Cu1'!B109</f>
        <v>225</v>
      </c>
      <c r="C109" s="23" t="str">
        <f>+'Cu1'!C109</f>
        <v>ADOBAT</v>
      </c>
      <c r="D109" s="23" t="str">
        <f>+'Cu1'!D109</f>
        <v>Preparació per aplicació de compost (60 t/ha)</v>
      </c>
      <c r="E109" s="21">
        <f>+'Cu1'!E109</f>
        <v>2500</v>
      </c>
      <c r="F109" s="22">
        <f>+'Cu1'!F109</f>
        <v>0</v>
      </c>
      <c r="G109" s="22">
        <f>+'Cu1'!G109</f>
        <v>0.5</v>
      </c>
      <c r="H109" s="22">
        <f>+'Cu1'!H109</f>
        <v>0</v>
      </c>
      <c r="I109" s="22">
        <f>+'Cu1'!I109</f>
        <v>0</v>
      </c>
      <c r="J109" s="22">
        <f>+'Cu1'!J109</f>
        <v>0</v>
      </c>
      <c r="K109" s="22">
        <f>+'Cu1'!K109</f>
        <v>0</v>
      </c>
      <c r="L109" s="22">
        <f>+'Cu1'!L109</f>
        <v>0</v>
      </c>
      <c r="M109" s="22">
        <f>+'Cu1'!M109</f>
        <v>0</v>
      </c>
      <c r="N109" s="22">
        <f>+'Cu1'!N109</f>
        <v>0.5</v>
      </c>
      <c r="O109" s="22">
        <f>+'Cu1'!O109</f>
        <v>0.5</v>
      </c>
      <c r="P109" s="24">
        <f>+'Cu1'!P109</f>
        <v>0</v>
      </c>
      <c r="Q109" s="22">
        <f>+'Cu1'!Q109</f>
        <v>0</v>
      </c>
      <c r="R109" s="23">
        <f>+'Cu1'!R109</f>
        <v>0</v>
      </c>
      <c r="S109" s="23">
        <f>+'Cu1'!S109</f>
        <v>0</v>
      </c>
      <c r="T109" s="23">
        <f>+'Cu1'!T109</f>
        <v>0</v>
      </c>
      <c r="U109" s="23">
        <f>+'Cu1'!U109</f>
        <v>0</v>
      </c>
      <c r="V109" s="23">
        <f>+'Cu1'!V109</f>
        <v>0</v>
      </c>
      <c r="W109" s="23">
        <f>+'Cu1'!W109</f>
        <v>0</v>
      </c>
      <c r="X109" s="23">
        <f>+'Cu1'!X109</f>
        <v>0</v>
      </c>
      <c r="Y109" s="23">
        <f>+'Cu1'!Y109</f>
        <v>0</v>
      </c>
      <c r="Z109" s="22">
        <f>+'Cu1'!Z109</f>
        <v>0</v>
      </c>
      <c r="AA109" s="22">
        <f>+'Cu1'!AA109</f>
        <v>0</v>
      </c>
      <c r="AB109" s="23">
        <f>+'Cu1'!AB109</f>
        <v>0</v>
      </c>
      <c r="AC109" s="23">
        <f>+'Cu1'!AC109</f>
        <v>0</v>
      </c>
      <c r="AD109" s="23">
        <f>+'Cu1'!AD109</f>
        <v>0</v>
      </c>
      <c r="AE109" s="22">
        <f>+'Cu1'!AE109</f>
        <v>0</v>
      </c>
      <c r="AF109" s="22">
        <f>+'Cu1'!AF109</f>
        <v>0</v>
      </c>
      <c r="AG109" s="23">
        <f>+'Cu1'!AG109</f>
        <v>0</v>
      </c>
      <c r="AH109" s="23">
        <f>+'Cu1'!AH109</f>
        <v>0</v>
      </c>
      <c r="AI109" s="23">
        <f>+'Cu1'!AI109</f>
        <v>0</v>
      </c>
      <c r="AJ109" s="23">
        <f>+'Cu1'!AJ109</f>
        <v>0</v>
      </c>
      <c r="AK109" s="23">
        <f>+'Cu1'!AK109</f>
        <v>0</v>
      </c>
      <c r="AL109" s="23">
        <f>+'Cu1'!AL109</f>
        <v>0</v>
      </c>
      <c r="AM109" s="23">
        <f>+'Cu1'!AM109</f>
        <v>0</v>
      </c>
      <c r="AN109" s="23">
        <f>+'Cu1'!AN109</f>
        <v>0</v>
      </c>
      <c r="AO109" s="23">
        <f>+'Cu1'!AO109</f>
        <v>0</v>
      </c>
      <c r="AP109" s="23">
        <f>+'Cu1'!AP109</f>
        <v>0</v>
      </c>
      <c r="AQ109" s="23">
        <f>+'Cu1'!AQ109</f>
        <v>0</v>
      </c>
      <c r="AR109" s="23">
        <f>+'Cu1'!AR109</f>
        <v>0</v>
      </c>
      <c r="AS109" s="23">
        <f>+'Cu1'!AS109</f>
        <v>0</v>
      </c>
      <c r="AT109" s="23">
        <f>+'Cu1'!AT109</f>
        <v>0</v>
      </c>
      <c r="AU109" s="39">
        <f>+'Cu1'!AU109</f>
        <v>0</v>
      </c>
      <c r="AV109" s="39">
        <f>+'Cu1'!AV109</f>
        <v>0</v>
      </c>
      <c r="AW109" s="39">
        <f>+'Cu1'!AW109</f>
        <v>0</v>
      </c>
      <c r="AX109" s="39">
        <f>+'Cu1'!AX109</f>
        <v>0</v>
      </c>
      <c r="AY109" s="39">
        <f>+'Cu1'!AY109</f>
        <v>0</v>
      </c>
      <c r="AZ109" s="39">
        <f>+'Cu1'!AZ109</f>
        <v>0</v>
      </c>
      <c r="BA109" s="39">
        <f>+'Cu1'!BA109</f>
        <v>0</v>
      </c>
      <c r="BB109" s="39">
        <f>+'Cu1'!BB109</f>
        <v>0</v>
      </c>
      <c r="BC109" s="39">
        <f>+'Cu1'!BC109</f>
        <v>0</v>
      </c>
      <c r="BD109" s="39">
        <f>+'Cu1'!BD109</f>
        <v>0</v>
      </c>
      <c r="BE109" s="39">
        <f>+'Cu1'!BE109</f>
        <v>0</v>
      </c>
      <c r="BF109" s="39">
        <f>+'Cu1'!BF109</f>
        <v>0</v>
      </c>
      <c r="BG109" s="39">
        <f>+'Cu1'!BG109</f>
        <v>0</v>
      </c>
    </row>
    <row r="110" spans="1:59" s="40" customFormat="1" hidden="1">
      <c r="A110" s="36">
        <f>+'Cu1'!A110</f>
        <v>61</v>
      </c>
      <c r="B110" s="36">
        <f>+'Cu1'!B110</f>
        <v>235</v>
      </c>
      <c r="C110" s="29" t="str">
        <f>+'Cu1'!C110</f>
        <v>ADOBAT</v>
      </c>
      <c r="D110" s="29" t="str">
        <f>+'Cu1'!D110</f>
        <v>Preparació per aplicació d'adob orgànic</v>
      </c>
      <c r="E110" s="37">
        <f>+'Cu1'!E110</f>
        <v>2500</v>
      </c>
      <c r="F110" s="28">
        <f>+'Cu1'!F110</f>
        <v>0</v>
      </c>
      <c r="G110" s="28">
        <f>+'Cu1'!G110</f>
        <v>0</v>
      </c>
      <c r="H110" s="28">
        <f>+'Cu1'!H110</f>
        <v>0</v>
      </c>
      <c r="I110" s="28">
        <f>+'Cu1'!I110</f>
        <v>0</v>
      </c>
      <c r="J110" s="28">
        <f>+'Cu1'!J110</f>
        <v>0</v>
      </c>
      <c r="K110" s="28">
        <f>+'Cu1'!K110</f>
        <v>0</v>
      </c>
      <c r="L110" s="28">
        <f>+'Cu1'!L110</f>
        <v>0</v>
      </c>
      <c r="M110" s="28">
        <f>+'Cu1'!M110</f>
        <v>0</v>
      </c>
      <c r="N110" s="28">
        <f>+'Cu1'!N110</f>
        <v>0</v>
      </c>
      <c r="O110" s="29">
        <f>+'Cu1'!O110</f>
        <v>0</v>
      </c>
      <c r="P110" s="30">
        <f>+'Cu1'!P110</f>
        <v>0</v>
      </c>
      <c r="Q110" s="28">
        <f>+'Cu1'!Q110</f>
        <v>0</v>
      </c>
      <c r="R110" s="29">
        <f>+'Cu1'!R110</f>
        <v>0</v>
      </c>
      <c r="S110" s="29">
        <f>+'Cu1'!S110</f>
        <v>0</v>
      </c>
      <c r="T110" s="29">
        <f>+'Cu1'!T110</f>
        <v>0</v>
      </c>
      <c r="U110" s="29">
        <f>+'Cu1'!U110</f>
        <v>0</v>
      </c>
      <c r="V110" s="29">
        <f>+'Cu1'!V110</f>
        <v>0</v>
      </c>
      <c r="W110" s="29">
        <f>+'Cu1'!W110</f>
        <v>0</v>
      </c>
      <c r="X110" s="29">
        <f>+'Cu1'!X110</f>
        <v>0</v>
      </c>
      <c r="Y110" s="29">
        <f>+'Cu1'!Y110</f>
        <v>0</v>
      </c>
      <c r="Z110" s="28">
        <f>+'Cu1'!Z110</f>
        <v>0</v>
      </c>
      <c r="AA110" s="28">
        <f>+'Cu1'!AA110</f>
        <v>0</v>
      </c>
      <c r="AB110" s="29">
        <f>+'Cu1'!AB110</f>
        <v>0</v>
      </c>
      <c r="AC110" s="29">
        <f>+'Cu1'!AC110</f>
        <v>0</v>
      </c>
      <c r="AD110" s="29">
        <f>+'Cu1'!AD110</f>
        <v>0</v>
      </c>
      <c r="AE110" s="28">
        <f>+'Cu1'!AE110</f>
        <v>0</v>
      </c>
      <c r="AF110" s="28">
        <f>+'Cu1'!AF110</f>
        <v>0</v>
      </c>
      <c r="AG110" s="29">
        <f>+'Cu1'!AG110</f>
        <v>0</v>
      </c>
      <c r="AH110" s="29">
        <f>+'Cu1'!AH110</f>
        <v>0</v>
      </c>
      <c r="AI110" s="29">
        <f>+'Cu1'!AI110</f>
        <v>0</v>
      </c>
      <c r="AJ110" s="29">
        <f>+'Cu1'!AJ110</f>
        <v>0</v>
      </c>
      <c r="AK110" s="29">
        <f>+'Cu1'!AK110</f>
        <v>0</v>
      </c>
      <c r="AL110" s="29">
        <f>+'Cu1'!AL110</f>
        <v>0</v>
      </c>
      <c r="AM110" s="29">
        <f>+'Cu1'!AM110</f>
        <v>0</v>
      </c>
      <c r="AN110" s="29">
        <f>+'Cu1'!AN110</f>
        <v>0</v>
      </c>
      <c r="AO110" s="29">
        <f>+'Cu1'!AO110</f>
        <v>0</v>
      </c>
      <c r="AP110" s="29">
        <f>+'Cu1'!AP110</f>
        <v>0</v>
      </c>
      <c r="AQ110" s="29">
        <f>+'Cu1'!AQ110</f>
        <v>0</v>
      </c>
      <c r="AR110" s="29">
        <f>+'Cu1'!AR110</f>
        <v>0</v>
      </c>
      <c r="AS110" s="29">
        <f>+'Cu1'!AS110</f>
        <v>0</v>
      </c>
      <c r="AT110" s="29">
        <f>+'Cu1'!AT110</f>
        <v>0</v>
      </c>
      <c r="AU110" s="40">
        <f>+'Cu1'!AU110</f>
        <v>0</v>
      </c>
      <c r="AV110" s="40">
        <f>+'Cu1'!AV110</f>
        <v>0</v>
      </c>
      <c r="AW110" s="40">
        <f>+'Cu1'!AW110</f>
        <v>0</v>
      </c>
      <c r="AX110" s="40">
        <f>+'Cu1'!AX110</f>
        <v>0</v>
      </c>
      <c r="AY110" s="40">
        <f>+'Cu1'!AY110</f>
        <v>0</v>
      </c>
      <c r="AZ110" s="40">
        <f>+'Cu1'!AZ110</f>
        <v>0</v>
      </c>
      <c r="BA110" s="40">
        <f>+'Cu1'!BA110</f>
        <v>0</v>
      </c>
      <c r="BB110" s="40">
        <f>+'Cu1'!BB110</f>
        <v>0</v>
      </c>
      <c r="BC110" s="40">
        <f>+'Cu1'!BC110</f>
        <v>0</v>
      </c>
      <c r="BD110" s="40">
        <f>+'Cu1'!BD110</f>
        <v>0</v>
      </c>
      <c r="BE110" s="40">
        <f>+'Cu1'!BE110</f>
        <v>0</v>
      </c>
      <c r="BF110" s="40">
        <f>+'Cu1'!BF110</f>
        <v>0</v>
      </c>
      <c r="BG110" s="40">
        <f>+'Cu1'!BG110</f>
        <v>0</v>
      </c>
    </row>
    <row r="111" spans="1:59" s="39" customFormat="1" hidden="1">
      <c r="A111" s="36">
        <f>+'Cu1'!A111</f>
        <v>62</v>
      </c>
      <c r="B111" s="35">
        <f>+'Cu1'!B111</f>
        <v>245</v>
      </c>
      <c r="C111" s="23" t="str">
        <f>+'Cu1'!C111</f>
        <v>ADOBAT</v>
      </c>
      <c r="D111" s="23" t="str">
        <f>+'Cu1'!D111</f>
        <v>Preparació per aplicació potassi</v>
      </c>
      <c r="E111" s="21">
        <f>+'Cu1'!E111</f>
        <v>2500</v>
      </c>
      <c r="F111" s="22">
        <f>+'Cu1'!F111</f>
        <v>0</v>
      </c>
      <c r="G111" s="22">
        <f>+'Cu1'!G111</f>
        <v>0</v>
      </c>
      <c r="H111" s="22">
        <f>+'Cu1'!H111</f>
        <v>0</v>
      </c>
      <c r="I111" s="22">
        <f>+'Cu1'!I111</f>
        <v>0</v>
      </c>
      <c r="J111" s="22">
        <f>+'Cu1'!J111</f>
        <v>0</v>
      </c>
      <c r="K111" s="22">
        <f>+'Cu1'!K111</f>
        <v>0</v>
      </c>
      <c r="L111" s="22">
        <f>+'Cu1'!L111</f>
        <v>0</v>
      </c>
      <c r="M111" s="22">
        <f>+'Cu1'!M111</f>
        <v>0</v>
      </c>
      <c r="N111" s="22">
        <f>+'Cu1'!N111</f>
        <v>0</v>
      </c>
      <c r="O111" s="23">
        <f>+'Cu1'!O111</f>
        <v>0</v>
      </c>
      <c r="P111" s="24">
        <f>+'Cu1'!P111</f>
        <v>0</v>
      </c>
      <c r="Q111" s="22">
        <f>+'Cu1'!Q111</f>
        <v>0</v>
      </c>
      <c r="R111" s="23">
        <f>+'Cu1'!R111</f>
        <v>0</v>
      </c>
      <c r="S111" s="23">
        <f>+'Cu1'!S111</f>
        <v>0</v>
      </c>
      <c r="T111" s="23">
        <f>+'Cu1'!T111</f>
        <v>0</v>
      </c>
      <c r="U111" s="23">
        <f>+'Cu1'!U111</f>
        <v>0</v>
      </c>
      <c r="V111" s="23">
        <f>+'Cu1'!V111</f>
        <v>0</v>
      </c>
      <c r="W111" s="23">
        <f>+'Cu1'!W111</f>
        <v>0</v>
      </c>
      <c r="X111" s="23">
        <f>+'Cu1'!X111</f>
        <v>0</v>
      </c>
      <c r="Y111" s="23">
        <f>+'Cu1'!Y111</f>
        <v>0</v>
      </c>
      <c r="Z111" s="22">
        <f>+'Cu1'!Z111</f>
        <v>0</v>
      </c>
      <c r="AA111" s="22">
        <f>+'Cu1'!AA111</f>
        <v>0</v>
      </c>
      <c r="AB111" s="23">
        <f>+'Cu1'!AB111</f>
        <v>0</v>
      </c>
      <c r="AC111" s="23">
        <f>+'Cu1'!AC111</f>
        <v>0</v>
      </c>
      <c r="AD111" s="23">
        <f>+'Cu1'!AD111</f>
        <v>0</v>
      </c>
      <c r="AE111" s="22">
        <f>+'Cu1'!AE111</f>
        <v>0</v>
      </c>
      <c r="AF111" s="22">
        <f>+'Cu1'!AF111</f>
        <v>0</v>
      </c>
      <c r="AG111" s="23">
        <f>+'Cu1'!AG111</f>
        <v>0</v>
      </c>
      <c r="AH111" s="23">
        <f>+'Cu1'!AH111</f>
        <v>0</v>
      </c>
      <c r="AI111" s="23">
        <f>+'Cu1'!AI111</f>
        <v>0</v>
      </c>
      <c r="AJ111" s="23">
        <f>+'Cu1'!AJ111</f>
        <v>0</v>
      </c>
      <c r="AK111" s="23">
        <f>+'Cu1'!AK111</f>
        <v>0</v>
      </c>
      <c r="AL111" s="23">
        <f>+'Cu1'!AL111</f>
        <v>0</v>
      </c>
      <c r="AM111" s="23">
        <f>+'Cu1'!AM111</f>
        <v>0</v>
      </c>
      <c r="AN111" s="23">
        <f>+'Cu1'!AN111</f>
        <v>0</v>
      </c>
      <c r="AO111" s="23">
        <f>+'Cu1'!AO111</f>
        <v>0</v>
      </c>
      <c r="AP111" s="23">
        <f>+'Cu1'!AP111</f>
        <v>0</v>
      </c>
      <c r="AQ111" s="23">
        <f>+'Cu1'!AQ111</f>
        <v>0</v>
      </c>
      <c r="AR111" s="23">
        <f>+'Cu1'!AR111</f>
        <v>0</v>
      </c>
      <c r="AS111" s="23">
        <f>+'Cu1'!AS111</f>
        <v>0</v>
      </c>
      <c r="AT111" s="23">
        <f>+'Cu1'!AT111</f>
        <v>0</v>
      </c>
      <c r="AU111" s="39">
        <f>+'Cu1'!AU111</f>
        <v>0</v>
      </c>
      <c r="AV111" s="39">
        <f>+'Cu1'!AV111</f>
        <v>0</v>
      </c>
      <c r="AW111" s="39">
        <f>+'Cu1'!AW111</f>
        <v>0</v>
      </c>
      <c r="AX111" s="39">
        <f>+'Cu1'!AX111</f>
        <v>0</v>
      </c>
      <c r="AY111" s="39">
        <f>+'Cu1'!AY111</f>
        <v>0</v>
      </c>
      <c r="AZ111" s="39">
        <f>+'Cu1'!AZ111</f>
        <v>0</v>
      </c>
      <c r="BA111" s="39">
        <f>+'Cu1'!BA111</f>
        <v>0</v>
      </c>
      <c r="BB111" s="39">
        <f>+'Cu1'!BB111</f>
        <v>0</v>
      </c>
      <c r="BC111" s="39">
        <f>+'Cu1'!BC111</f>
        <v>0</v>
      </c>
      <c r="BD111" s="39">
        <f>+'Cu1'!BD111</f>
        <v>0</v>
      </c>
      <c r="BE111" s="39">
        <f>+'Cu1'!BE111</f>
        <v>0</v>
      </c>
      <c r="BF111" s="39">
        <f>+'Cu1'!BF111</f>
        <v>0</v>
      </c>
      <c r="BG111" s="39">
        <f>+'Cu1'!BG111</f>
        <v>0</v>
      </c>
    </row>
    <row r="112" spans="1:59" s="40" customFormat="1" hidden="1">
      <c r="A112" s="36">
        <f>+'Cu1'!A112</f>
        <v>63</v>
      </c>
      <c r="B112" s="36">
        <f>+'Cu1'!B112</f>
        <v>315</v>
      </c>
      <c r="C112" s="29" t="str">
        <f>+'Cu1'!C112</f>
        <v>PLANTACIÓ</v>
      </c>
      <c r="D112" s="29" t="str">
        <f>+'Cu1'!D112</f>
        <v>Preparació per solcar</v>
      </c>
      <c r="E112" s="37">
        <f>+'Cu1'!E112</f>
        <v>2500</v>
      </c>
      <c r="F112" s="28">
        <f>+'Cu1'!F112</f>
        <v>0</v>
      </c>
      <c r="G112" s="28">
        <f>+'Cu1'!G112</f>
        <v>0.5</v>
      </c>
      <c r="H112" s="28">
        <f>+'Cu1'!H112</f>
        <v>0</v>
      </c>
      <c r="I112" s="28">
        <f>+'Cu1'!I112</f>
        <v>0</v>
      </c>
      <c r="J112" s="28">
        <f>+'Cu1'!J112</f>
        <v>0</v>
      </c>
      <c r="K112" s="28">
        <f>+'Cu1'!K112</f>
        <v>0</v>
      </c>
      <c r="L112" s="28">
        <f>+'Cu1'!L112</f>
        <v>0</v>
      </c>
      <c r="M112" s="28">
        <f>+'Cu1'!M112</f>
        <v>0</v>
      </c>
      <c r="N112" s="28">
        <f>+'Cu1'!N112</f>
        <v>0</v>
      </c>
      <c r="O112" s="29">
        <f>+'Cu1'!O112</f>
        <v>0</v>
      </c>
      <c r="P112" s="30">
        <f>+'Cu1'!P112</f>
        <v>0</v>
      </c>
      <c r="Q112" s="28">
        <f>+'Cu1'!Q112</f>
        <v>0.5</v>
      </c>
      <c r="R112" s="29">
        <f>+'Cu1'!R112</f>
        <v>0</v>
      </c>
      <c r="S112" s="29">
        <f>+'Cu1'!S112</f>
        <v>0</v>
      </c>
      <c r="T112" s="29">
        <f>+'Cu1'!T112</f>
        <v>0</v>
      </c>
      <c r="U112" s="29">
        <f>+'Cu1'!U112</f>
        <v>0</v>
      </c>
      <c r="V112" s="29">
        <f>+'Cu1'!V112</f>
        <v>0</v>
      </c>
      <c r="W112" s="29">
        <f>+'Cu1'!W112</f>
        <v>0</v>
      </c>
      <c r="X112" s="29">
        <f>+'Cu1'!X112</f>
        <v>0</v>
      </c>
      <c r="Y112" s="29">
        <f>+'Cu1'!Y112</f>
        <v>0</v>
      </c>
      <c r="Z112" s="28">
        <f>+'Cu1'!Z112</f>
        <v>0</v>
      </c>
      <c r="AA112" s="28">
        <f>+'Cu1'!AA112</f>
        <v>0</v>
      </c>
      <c r="AB112" s="29">
        <f>+'Cu1'!AB112</f>
        <v>0</v>
      </c>
      <c r="AC112" s="29">
        <f>+'Cu1'!AC112</f>
        <v>0</v>
      </c>
      <c r="AD112" s="29">
        <f>+'Cu1'!AD112</f>
        <v>0</v>
      </c>
      <c r="AE112" s="28">
        <f>+'Cu1'!AE112</f>
        <v>0</v>
      </c>
      <c r="AF112" s="28">
        <f>+'Cu1'!AF112</f>
        <v>0</v>
      </c>
      <c r="AG112" s="29">
        <f>+'Cu1'!AG112</f>
        <v>0</v>
      </c>
      <c r="AH112" s="29">
        <f>+'Cu1'!AH112</f>
        <v>0</v>
      </c>
      <c r="AI112" s="29">
        <f>+'Cu1'!AI112</f>
        <v>0</v>
      </c>
      <c r="AJ112" s="29">
        <f>+'Cu1'!AJ112</f>
        <v>0</v>
      </c>
      <c r="AK112" s="29">
        <f>+'Cu1'!AK112</f>
        <v>0</v>
      </c>
      <c r="AL112" s="29">
        <f>+'Cu1'!AL112</f>
        <v>0</v>
      </c>
      <c r="AM112" s="29">
        <f>+'Cu1'!AM112</f>
        <v>0</v>
      </c>
      <c r="AN112" s="29">
        <f>+'Cu1'!AN112</f>
        <v>0</v>
      </c>
      <c r="AO112" s="29">
        <f>+'Cu1'!AO112</f>
        <v>0</v>
      </c>
      <c r="AP112" s="29">
        <f>+'Cu1'!AP112</f>
        <v>0</v>
      </c>
      <c r="AQ112" s="29">
        <f>+'Cu1'!AQ112</f>
        <v>0</v>
      </c>
      <c r="AR112" s="29">
        <f>+'Cu1'!AR112</f>
        <v>0</v>
      </c>
      <c r="AS112" s="29">
        <f>+'Cu1'!AS112</f>
        <v>0</v>
      </c>
      <c r="AT112" s="29">
        <f>+'Cu1'!AT112</f>
        <v>0</v>
      </c>
      <c r="AU112" s="40">
        <f>+'Cu1'!AU112</f>
        <v>0</v>
      </c>
      <c r="AV112" s="40">
        <f>+'Cu1'!AV112</f>
        <v>0</v>
      </c>
      <c r="AW112" s="40">
        <f>+'Cu1'!AW112</f>
        <v>0</v>
      </c>
      <c r="AX112" s="40">
        <f>+'Cu1'!AX112</f>
        <v>0</v>
      </c>
      <c r="AY112" s="40">
        <f>+'Cu1'!AY112</f>
        <v>0</v>
      </c>
      <c r="AZ112" s="40">
        <f>+'Cu1'!AZ112</f>
        <v>0</v>
      </c>
      <c r="BA112" s="40">
        <f>+'Cu1'!BA112</f>
        <v>0</v>
      </c>
      <c r="BB112" s="40">
        <f>+'Cu1'!BB112</f>
        <v>0</v>
      </c>
      <c r="BC112" s="40">
        <f>+'Cu1'!BC112</f>
        <v>0</v>
      </c>
      <c r="BD112" s="40">
        <f>+'Cu1'!BD112</f>
        <v>0</v>
      </c>
      <c r="BE112" s="40">
        <f>+'Cu1'!BE112</f>
        <v>0</v>
      </c>
      <c r="BF112" s="40">
        <f>+'Cu1'!BF112</f>
        <v>0</v>
      </c>
      <c r="BG112" s="40">
        <f>+'Cu1'!BG112</f>
        <v>0</v>
      </c>
    </row>
    <row r="113" spans="1:59" s="39" customFormat="1" hidden="1">
      <c r="A113" s="36">
        <f>+'Cu1'!A113</f>
        <v>64</v>
      </c>
      <c r="B113" s="35">
        <f>+'Cu1'!B113</f>
        <v>325</v>
      </c>
      <c r="C113" s="23" t="str">
        <f>+'Cu1'!C113</f>
        <v>PLANTACIÓ</v>
      </c>
      <c r="D113" s="23" t="str">
        <f>+'Cu1'!D113</f>
        <v>Preparació per marcat</v>
      </c>
      <c r="E113" s="21">
        <f>+'Cu1'!E113</f>
        <v>2500</v>
      </c>
      <c r="F113" s="22">
        <f>+'Cu1'!F113</f>
        <v>0</v>
      </c>
      <c r="G113" s="22">
        <f>+'Cu1'!G113</f>
        <v>0</v>
      </c>
      <c r="H113" s="22">
        <f>+'Cu1'!H113</f>
        <v>0</v>
      </c>
      <c r="I113" s="22">
        <f>+'Cu1'!I113</f>
        <v>0</v>
      </c>
      <c r="J113" s="22">
        <f>+'Cu1'!J113</f>
        <v>0</v>
      </c>
      <c r="K113" s="22">
        <f>+'Cu1'!K113</f>
        <v>0</v>
      </c>
      <c r="L113" s="22">
        <f>+'Cu1'!L113</f>
        <v>0</v>
      </c>
      <c r="M113" s="22">
        <f>+'Cu1'!M113</f>
        <v>0</v>
      </c>
      <c r="N113" s="22">
        <f>+'Cu1'!N113</f>
        <v>0</v>
      </c>
      <c r="O113" s="23">
        <f>+'Cu1'!O113</f>
        <v>0</v>
      </c>
      <c r="P113" s="24">
        <f>+'Cu1'!P113</f>
        <v>0</v>
      </c>
      <c r="Q113" s="22">
        <f>+'Cu1'!Q113</f>
        <v>0</v>
      </c>
      <c r="R113" s="23">
        <f>+'Cu1'!R113</f>
        <v>0</v>
      </c>
      <c r="S113" s="23">
        <f>+'Cu1'!S113</f>
        <v>0</v>
      </c>
      <c r="T113" s="23">
        <f>+'Cu1'!T113</f>
        <v>0</v>
      </c>
      <c r="U113" s="23">
        <f>+'Cu1'!U113</f>
        <v>0</v>
      </c>
      <c r="V113" s="23">
        <f>+'Cu1'!V113</f>
        <v>0</v>
      </c>
      <c r="W113" s="23">
        <f>+'Cu1'!W113</f>
        <v>0</v>
      </c>
      <c r="X113" s="23">
        <f>+'Cu1'!X113</f>
        <v>0</v>
      </c>
      <c r="Y113" s="23">
        <f>+'Cu1'!Y113</f>
        <v>0</v>
      </c>
      <c r="Z113" s="22">
        <f>+'Cu1'!Z113</f>
        <v>0</v>
      </c>
      <c r="AA113" s="22">
        <f>+'Cu1'!AA113</f>
        <v>0</v>
      </c>
      <c r="AB113" s="23">
        <f>+'Cu1'!AB113</f>
        <v>0</v>
      </c>
      <c r="AC113" s="23">
        <f>+'Cu1'!AC113</f>
        <v>0</v>
      </c>
      <c r="AD113" s="23">
        <f>+'Cu1'!AD113</f>
        <v>0</v>
      </c>
      <c r="AE113" s="22">
        <f>+'Cu1'!AE113</f>
        <v>0</v>
      </c>
      <c r="AF113" s="22">
        <f>+'Cu1'!AF113</f>
        <v>0</v>
      </c>
      <c r="AG113" s="23">
        <f>+'Cu1'!AG113</f>
        <v>0</v>
      </c>
      <c r="AH113" s="23">
        <f>+'Cu1'!AH113</f>
        <v>0</v>
      </c>
      <c r="AI113" s="23">
        <f>+'Cu1'!AI113</f>
        <v>0</v>
      </c>
      <c r="AJ113" s="23">
        <f>+'Cu1'!AJ113</f>
        <v>0</v>
      </c>
      <c r="AK113" s="23">
        <f>+'Cu1'!AK113</f>
        <v>0</v>
      </c>
      <c r="AL113" s="23">
        <f>+'Cu1'!AL113</f>
        <v>0</v>
      </c>
      <c r="AM113" s="23">
        <f>+'Cu1'!AM113</f>
        <v>0</v>
      </c>
      <c r="AN113" s="23">
        <f>+'Cu1'!AN113</f>
        <v>0</v>
      </c>
      <c r="AO113" s="23">
        <f>+'Cu1'!AO113</f>
        <v>0</v>
      </c>
      <c r="AP113" s="23">
        <f>+'Cu1'!AP113</f>
        <v>0</v>
      </c>
      <c r="AQ113" s="23">
        <f>+'Cu1'!AQ113</f>
        <v>0</v>
      </c>
      <c r="AR113" s="23">
        <f>+'Cu1'!AR113</f>
        <v>0</v>
      </c>
      <c r="AS113" s="23">
        <f>+'Cu1'!AS113</f>
        <v>0</v>
      </c>
      <c r="AT113" s="23">
        <f>+'Cu1'!AT113</f>
        <v>0</v>
      </c>
      <c r="AU113" s="39">
        <f>+'Cu1'!AU113</f>
        <v>0</v>
      </c>
      <c r="AV113" s="39">
        <f>+'Cu1'!AV113</f>
        <v>0</v>
      </c>
      <c r="AW113" s="39">
        <f>+'Cu1'!AW113</f>
        <v>0</v>
      </c>
      <c r="AX113" s="39">
        <f>+'Cu1'!AX113</f>
        <v>0</v>
      </c>
      <c r="AY113" s="39">
        <f>+'Cu1'!AY113</f>
        <v>0</v>
      </c>
      <c r="AZ113" s="39">
        <f>+'Cu1'!AZ113</f>
        <v>0</v>
      </c>
      <c r="BA113" s="39">
        <f>+'Cu1'!BA113</f>
        <v>0</v>
      </c>
      <c r="BB113" s="39">
        <f>+'Cu1'!BB113</f>
        <v>0</v>
      </c>
      <c r="BC113" s="39">
        <f>+'Cu1'!BC113</f>
        <v>0</v>
      </c>
      <c r="BD113" s="39">
        <f>+'Cu1'!BD113</f>
        <v>0</v>
      </c>
      <c r="BE113" s="39">
        <f>+'Cu1'!BE113</f>
        <v>0</v>
      </c>
      <c r="BF113" s="39">
        <f>+'Cu1'!BF113</f>
        <v>0</v>
      </c>
      <c r="BG113" s="39">
        <f>+'Cu1'!BG113</f>
        <v>0</v>
      </c>
    </row>
    <row r="114" spans="1:59" s="40" customFormat="1" hidden="1">
      <c r="A114" s="36">
        <f>+'Cu1'!A114</f>
        <v>65</v>
      </c>
      <c r="B114" s="36">
        <f>+'Cu1'!B114</f>
        <v>335</v>
      </c>
      <c r="C114" s="29" t="str">
        <f>+'Cu1'!C114</f>
        <v>PLANTACIÓ</v>
      </c>
      <c r="D114" s="29" t="str">
        <f>+'Cu1'!D114</f>
        <v>Preparació per plantació manual col o bròcoli</v>
      </c>
      <c r="E114" s="37">
        <f>+'Cu1'!E114</f>
        <v>2500</v>
      </c>
      <c r="F114" s="28">
        <f>+'Cu1'!F114</f>
        <v>0</v>
      </c>
      <c r="G114" s="28">
        <f>+'Cu1'!G114</f>
        <v>0</v>
      </c>
      <c r="H114" s="28">
        <f>+'Cu1'!H114</f>
        <v>0</v>
      </c>
      <c r="I114" s="28">
        <f>+'Cu1'!I114</f>
        <v>2</v>
      </c>
      <c r="J114" s="28">
        <f>+'Cu1'!J114</f>
        <v>0</v>
      </c>
      <c r="K114" s="28">
        <f>+'Cu1'!K114</f>
        <v>0</v>
      </c>
      <c r="L114" s="28">
        <f>+'Cu1'!L114</f>
        <v>0</v>
      </c>
      <c r="M114" s="28">
        <f>+'Cu1'!M114</f>
        <v>0</v>
      </c>
      <c r="N114" s="28">
        <f>+'Cu1'!N114</f>
        <v>0</v>
      </c>
      <c r="O114" s="29">
        <f>+'Cu1'!O114</f>
        <v>0</v>
      </c>
      <c r="P114" s="30">
        <f>+'Cu1'!P114</f>
        <v>0</v>
      </c>
      <c r="Q114" s="28">
        <f>+'Cu1'!Q114</f>
        <v>0</v>
      </c>
      <c r="R114" s="29">
        <f>+'Cu1'!R114</f>
        <v>0</v>
      </c>
      <c r="S114" s="29">
        <f>+'Cu1'!S114</f>
        <v>0</v>
      </c>
      <c r="T114" s="29">
        <f>+'Cu1'!T114</f>
        <v>0</v>
      </c>
      <c r="U114" s="29">
        <f>+'Cu1'!U114</f>
        <v>0</v>
      </c>
      <c r="V114" s="29">
        <f>+'Cu1'!V114</f>
        <v>0</v>
      </c>
      <c r="W114" s="29">
        <f>+'Cu1'!W114</f>
        <v>0</v>
      </c>
      <c r="X114" s="29">
        <f>+'Cu1'!X114</f>
        <v>0</v>
      </c>
      <c r="Y114" s="29">
        <f>+'Cu1'!Y114</f>
        <v>0</v>
      </c>
      <c r="Z114" s="28">
        <f>+'Cu1'!Z114</f>
        <v>2</v>
      </c>
      <c r="AA114" s="28">
        <f>+'Cu1'!AA114</f>
        <v>0</v>
      </c>
      <c r="AB114" s="29">
        <f>+'Cu1'!AB114</f>
        <v>0</v>
      </c>
      <c r="AC114" s="29">
        <f>+'Cu1'!AC114</f>
        <v>0</v>
      </c>
      <c r="AD114" s="29">
        <f>+'Cu1'!AD114</f>
        <v>0</v>
      </c>
      <c r="AE114" s="28">
        <f>+'Cu1'!AE114</f>
        <v>0</v>
      </c>
      <c r="AF114" s="28">
        <f>+'Cu1'!AF114</f>
        <v>0</v>
      </c>
      <c r="AG114" s="29">
        <f>+'Cu1'!AG114</f>
        <v>0</v>
      </c>
      <c r="AH114" s="29">
        <f>+'Cu1'!AH114</f>
        <v>0</v>
      </c>
      <c r="AI114" s="29">
        <f>+'Cu1'!AI114</f>
        <v>0</v>
      </c>
      <c r="AJ114" s="29">
        <f>+'Cu1'!AJ114</f>
        <v>0</v>
      </c>
      <c r="AK114" s="29">
        <f>+'Cu1'!AK114</f>
        <v>0</v>
      </c>
      <c r="AL114" s="29">
        <f>+'Cu1'!AL114</f>
        <v>0</v>
      </c>
      <c r="AM114" s="29">
        <f>+'Cu1'!AM114</f>
        <v>0</v>
      </c>
      <c r="AN114" s="29">
        <f>+'Cu1'!AN114</f>
        <v>0</v>
      </c>
      <c r="AO114" s="29">
        <f>+'Cu1'!AO114</f>
        <v>0</v>
      </c>
      <c r="AP114" s="29">
        <f>+'Cu1'!AP114</f>
        <v>0</v>
      </c>
      <c r="AQ114" s="29">
        <f>+'Cu1'!AQ114</f>
        <v>0</v>
      </c>
      <c r="AR114" s="29">
        <f>+'Cu1'!AR114</f>
        <v>0</v>
      </c>
      <c r="AS114" s="29">
        <f>+'Cu1'!AS114</f>
        <v>0</v>
      </c>
      <c r="AT114" s="29">
        <f>+'Cu1'!AT114</f>
        <v>0</v>
      </c>
      <c r="AU114" s="40">
        <f>+'Cu1'!AU114</f>
        <v>0</v>
      </c>
      <c r="AV114" s="40">
        <f>+'Cu1'!AV114</f>
        <v>0</v>
      </c>
      <c r="AW114" s="40">
        <f>+'Cu1'!AW114</f>
        <v>0</v>
      </c>
      <c r="AX114" s="40">
        <f>+'Cu1'!AX114</f>
        <v>0</v>
      </c>
      <c r="AY114" s="40">
        <f>+'Cu1'!AY114</f>
        <v>0</v>
      </c>
      <c r="AZ114" s="40">
        <f>+'Cu1'!AZ114</f>
        <v>0</v>
      </c>
      <c r="BA114" s="40">
        <f>+'Cu1'!BA114</f>
        <v>0</v>
      </c>
      <c r="BB114" s="40">
        <f>+'Cu1'!BB114</f>
        <v>0</v>
      </c>
      <c r="BC114" s="40">
        <f>+'Cu1'!BC114</f>
        <v>0</v>
      </c>
      <c r="BD114" s="40">
        <f>+'Cu1'!BD114</f>
        <v>0</v>
      </c>
      <c r="BE114" s="40">
        <f>+'Cu1'!BE114</f>
        <v>0</v>
      </c>
      <c r="BF114" s="40">
        <f>+'Cu1'!BF114</f>
        <v>0</v>
      </c>
      <c r="BG114" s="40">
        <f>+'Cu1'!BG114</f>
        <v>0</v>
      </c>
    </row>
    <row r="115" spans="1:59" s="39" customFormat="1" hidden="1">
      <c r="A115" s="36">
        <f>+'Cu1'!A115</f>
        <v>66</v>
      </c>
      <c r="B115" s="35">
        <f>+'Cu1'!B115</f>
        <v>345</v>
      </c>
      <c r="C115" s="23" t="str">
        <f>+'Cu1'!C115</f>
        <v>PLANTACIÓ</v>
      </c>
      <c r="D115" s="23" t="str">
        <f>+'Cu1'!D115</f>
        <v>Preparació per plantació manual calçots</v>
      </c>
      <c r="E115" s="21">
        <f>+'Cu1'!E115</f>
        <v>2500</v>
      </c>
      <c r="F115" s="22">
        <f>+'Cu1'!F115</f>
        <v>0</v>
      </c>
      <c r="G115" s="22">
        <f>+'Cu1'!G115</f>
        <v>0.5</v>
      </c>
      <c r="H115" s="22">
        <f>+'Cu1'!H115</f>
        <v>0</v>
      </c>
      <c r="I115" s="22">
        <f>+'Cu1'!I115</f>
        <v>0</v>
      </c>
      <c r="J115" s="22">
        <f>+'Cu1'!J115</f>
        <v>0</v>
      </c>
      <c r="K115" s="22">
        <f>+'Cu1'!K115</f>
        <v>0</v>
      </c>
      <c r="L115" s="22">
        <f>+'Cu1'!L115</f>
        <v>0</v>
      </c>
      <c r="M115" s="22">
        <f>+'Cu1'!M115</f>
        <v>0</v>
      </c>
      <c r="N115" s="22">
        <f>+'Cu1'!N115</f>
        <v>0.5</v>
      </c>
      <c r="O115" s="23">
        <f>+'Cu1'!O115</f>
        <v>0</v>
      </c>
      <c r="P115" s="24">
        <f>+'Cu1'!P115</f>
        <v>0</v>
      </c>
      <c r="Q115" s="22">
        <f>+'Cu1'!Q115</f>
        <v>0</v>
      </c>
      <c r="R115" s="23">
        <f>+'Cu1'!R115</f>
        <v>0</v>
      </c>
      <c r="S115" s="23">
        <f>+'Cu1'!S115</f>
        <v>0</v>
      </c>
      <c r="T115" s="23">
        <f>+'Cu1'!T115</f>
        <v>0</v>
      </c>
      <c r="U115" s="23">
        <f>+'Cu1'!U115</f>
        <v>0</v>
      </c>
      <c r="V115" s="23">
        <f>+'Cu1'!V115</f>
        <v>0</v>
      </c>
      <c r="W115" s="23">
        <f>+'Cu1'!W115</f>
        <v>0</v>
      </c>
      <c r="X115" s="23">
        <f>+'Cu1'!X115</f>
        <v>0</v>
      </c>
      <c r="Y115" s="23">
        <f>+'Cu1'!Y115</f>
        <v>0</v>
      </c>
      <c r="Z115" s="22">
        <f>+'Cu1'!Z115</f>
        <v>0</v>
      </c>
      <c r="AA115" s="22">
        <f>+'Cu1'!AA115</f>
        <v>0</v>
      </c>
      <c r="AB115" s="23">
        <f>+'Cu1'!AB115</f>
        <v>0</v>
      </c>
      <c r="AC115" s="23">
        <f>+'Cu1'!AC115</f>
        <v>0</v>
      </c>
      <c r="AD115" s="23">
        <f>+'Cu1'!AD115</f>
        <v>0</v>
      </c>
      <c r="AE115" s="22">
        <f>+'Cu1'!AE115</f>
        <v>0</v>
      </c>
      <c r="AF115" s="22">
        <f>+'Cu1'!AF115</f>
        <v>0</v>
      </c>
      <c r="AG115" s="23">
        <f>+'Cu1'!AG115</f>
        <v>0</v>
      </c>
      <c r="AH115" s="23">
        <f>+'Cu1'!AH115</f>
        <v>0</v>
      </c>
      <c r="AI115" s="23">
        <f>+'Cu1'!AI115</f>
        <v>0</v>
      </c>
      <c r="AJ115" s="23">
        <f>+'Cu1'!AJ115</f>
        <v>0</v>
      </c>
      <c r="AK115" s="23">
        <f>+'Cu1'!AK115</f>
        <v>0</v>
      </c>
      <c r="AL115" s="23">
        <f>+'Cu1'!AL115</f>
        <v>0</v>
      </c>
      <c r="AM115" s="23">
        <f>+'Cu1'!AM115</f>
        <v>0</v>
      </c>
      <c r="AN115" s="23">
        <f>+'Cu1'!AN115</f>
        <v>0</v>
      </c>
      <c r="AO115" s="23">
        <f>+'Cu1'!AO115</f>
        <v>0</v>
      </c>
      <c r="AP115" s="23">
        <f>+'Cu1'!AP115</f>
        <v>0</v>
      </c>
      <c r="AQ115" s="23">
        <f>+'Cu1'!AQ115</f>
        <v>0</v>
      </c>
      <c r="AR115" s="23">
        <f>+'Cu1'!AR115</f>
        <v>0</v>
      </c>
      <c r="AS115" s="23">
        <f>+'Cu1'!AS115</f>
        <v>0</v>
      </c>
      <c r="AT115" s="23">
        <f>+'Cu1'!AT115</f>
        <v>0</v>
      </c>
      <c r="AU115" s="39">
        <f>+'Cu1'!AU115</f>
        <v>0</v>
      </c>
      <c r="AV115" s="39">
        <f>+'Cu1'!AV115</f>
        <v>0</v>
      </c>
      <c r="AW115" s="39">
        <f>+'Cu1'!AW115</f>
        <v>0</v>
      </c>
      <c r="AX115" s="39">
        <f>+'Cu1'!AX115</f>
        <v>0</v>
      </c>
      <c r="AY115" s="39">
        <f>+'Cu1'!AY115</f>
        <v>0</v>
      </c>
      <c r="AZ115" s="39">
        <f>+'Cu1'!AZ115</f>
        <v>0</v>
      </c>
      <c r="BA115" s="39">
        <f>+'Cu1'!BA115</f>
        <v>0</v>
      </c>
      <c r="BB115" s="39">
        <f>+'Cu1'!BB115</f>
        <v>0</v>
      </c>
      <c r="BC115" s="39">
        <f>+'Cu1'!BC115</f>
        <v>0</v>
      </c>
      <c r="BD115" s="39">
        <f>+'Cu1'!BD115</f>
        <v>0</v>
      </c>
      <c r="BE115" s="39">
        <f>+'Cu1'!BE115</f>
        <v>0</v>
      </c>
      <c r="BF115" s="39">
        <f>+'Cu1'!BF115</f>
        <v>0</v>
      </c>
      <c r="BG115" s="39">
        <f>+'Cu1'!BG115</f>
        <v>0</v>
      </c>
    </row>
    <row r="116" spans="1:59" s="40" customFormat="1" hidden="1">
      <c r="A116" s="36">
        <f>+'Cu1'!A116</f>
        <v>67</v>
      </c>
      <c r="B116" s="36">
        <f>+'Cu1'!B116</f>
        <v>355</v>
      </c>
      <c r="C116" s="29" t="str">
        <f>+'Cu1'!C116</f>
        <v>PLANTACIÓ</v>
      </c>
      <c r="D116" s="29" t="str">
        <f>+'Cu1'!D116</f>
        <v>Preparació per plantació manual enciam</v>
      </c>
      <c r="E116" s="37">
        <f>+'Cu1'!E116</f>
        <v>2500</v>
      </c>
      <c r="F116" s="28">
        <f>+'Cu1'!F116</f>
        <v>0</v>
      </c>
      <c r="G116" s="28">
        <f>+'Cu1'!G116</f>
        <v>0</v>
      </c>
      <c r="H116" s="28">
        <f>+'Cu1'!H116</f>
        <v>0</v>
      </c>
      <c r="I116" s="28">
        <f>+'Cu1'!I116</f>
        <v>2</v>
      </c>
      <c r="J116" s="28">
        <f>+'Cu1'!J116</f>
        <v>0</v>
      </c>
      <c r="K116" s="28">
        <f>+'Cu1'!K116</f>
        <v>0</v>
      </c>
      <c r="L116" s="28">
        <f>+'Cu1'!L116</f>
        <v>0</v>
      </c>
      <c r="M116" s="28">
        <f>+'Cu1'!M116</f>
        <v>0</v>
      </c>
      <c r="N116" s="28">
        <f>+'Cu1'!N116</f>
        <v>0</v>
      </c>
      <c r="O116" s="29">
        <f>+'Cu1'!O116</f>
        <v>0</v>
      </c>
      <c r="P116" s="30">
        <f>+'Cu1'!P116</f>
        <v>0</v>
      </c>
      <c r="Q116" s="28">
        <f>+'Cu1'!Q116</f>
        <v>0</v>
      </c>
      <c r="R116" s="29">
        <f>+'Cu1'!R116</f>
        <v>0</v>
      </c>
      <c r="S116" s="29">
        <f>+'Cu1'!S116</f>
        <v>0</v>
      </c>
      <c r="T116" s="29">
        <f>+'Cu1'!T116</f>
        <v>0</v>
      </c>
      <c r="U116" s="29">
        <f>+'Cu1'!U116</f>
        <v>0</v>
      </c>
      <c r="V116" s="29">
        <f>+'Cu1'!V116</f>
        <v>0</v>
      </c>
      <c r="W116" s="29">
        <f>+'Cu1'!W116</f>
        <v>0</v>
      </c>
      <c r="X116" s="29">
        <f>+'Cu1'!X116</f>
        <v>0</v>
      </c>
      <c r="Y116" s="29">
        <f>+'Cu1'!Y116</f>
        <v>0</v>
      </c>
      <c r="Z116" s="28">
        <f>+'Cu1'!Z116</f>
        <v>2</v>
      </c>
      <c r="AA116" s="28">
        <f>+'Cu1'!AA116</f>
        <v>0</v>
      </c>
      <c r="AB116" s="29">
        <f>+'Cu1'!AB116</f>
        <v>0</v>
      </c>
      <c r="AC116" s="29">
        <f>+'Cu1'!AC116</f>
        <v>0</v>
      </c>
      <c r="AD116" s="29">
        <f>+'Cu1'!AD116</f>
        <v>0</v>
      </c>
      <c r="AE116" s="28">
        <f>+'Cu1'!AE116</f>
        <v>0</v>
      </c>
      <c r="AF116" s="28">
        <f>+'Cu1'!AF116</f>
        <v>0</v>
      </c>
      <c r="AG116" s="29">
        <f>+'Cu1'!AG116</f>
        <v>0</v>
      </c>
      <c r="AH116" s="29">
        <f>+'Cu1'!AH116</f>
        <v>0</v>
      </c>
      <c r="AI116" s="29">
        <f>+'Cu1'!AI116</f>
        <v>0</v>
      </c>
      <c r="AJ116" s="29">
        <f>+'Cu1'!AJ116</f>
        <v>0</v>
      </c>
      <c r="AK116" s="29">
        <f>+'Cu1'!AK116</f>
        <v>0</v>
      </c>
      <c r="AL116" s="29">
        <f>+'Cu1'!AL116</f>
        <v>0</v>
      </c>
      <c r="AM116" s="29">
        <f>+'Cu1'!AM116</f>
        <v>0</v>
      </c>
      <c r="AN116" s="29">
        <f>+'Cu1'!AN116</f>
        <v>0</v>
      </c>
      <c r="AO116" s="29">
        <f>+'Cu1'!AO116</f>
        <v>0</v>
      </c>
      <c r="AP116" s="29">
        <f>+'Cu1'!AP116</f>
        <v>0</v>
      </c>
      <c r="AQ116" s="29">
        <f>+'Cu1'!AQ116</f>
        <v>0</v>
      </c>
      <c r="AR116" s="29">
        <f>+'Cu1'!AR116</f>
        <v>0</v>
      </c>
      <c r="AS116" s="29">
        <f>+'Cu1'!AS116</f>
        <v>0</v>
      </c>
      <c r="AT116" s="29">
        <f>+'Cu1'!AT116</f>
        <v>0</v>
      </c>
      <c r="AU116" s="40">
        <f>+'Cu1'!AU116</f>
        <v>0</v>
      </c>
      <c r="AV116" s="40">
        <f>+'Cu1'!AV116</f>
        <v>0</v>
      </c>
      <c r="AW116" s="40">
        <f>+'Cu1'!AW116</f>
        <v>0</v>
      </c>
      <c r="AX116" s="40">
        <f>+'Cu1'!AX116</f>
        <v>0</v>
      </c>
      <c r="AY116" s="40">
        <f>+'Cu1'!AY116</f>
        <v>0</v>
      </c>
      <c r="AZ116" s="40">
        <f>+'Cu1'!AZ116</f>
        <v>0</v>
      </c>
      <c r="BA116" s="40">
        <f>+'Cu1'!BA116</f>
        <v>0</v>
      </c>
      <c r="BB116" s="40">
        <f>+'Cu1'!BB116</f>
        <v>0</v>
      </c>
      <c r="BC116" s="40">
        <f>+'Cu1'!BC116</f>
        <v>0</v>
      </c>
      <c r="BD116" s="40">
        <f>+'Cu1'!BD116</f>
        <v>0</v>
      </c>
      <c r="BE116" s="40">
        <f>+'Cu1'!BE116</f>
        <v>0</v>
      </c>
      <c r="BF116" s="40">
        <f>+'Cu1'!BF116</f>
        <v>0</v>
      </c>
      <c r="BG116" s="40">
        <f>+'Cu1'!BG116</f>
        <v>0</v>
      </c>
    </row>
    <row r="117" spans="1:59" s="39" customFormat="1" hidden="1">
      <c r="A117" s="36">
        <f>+'Cu1'!A117</f>
        <v>68</v>
      </c>
      <c r="B117" s="35">
        <f>+'Cu1'!B117</f>
        <v>365</v>
      </c>
      <c r="C117" s="23" t="str">
        <f>+'Cu1'!C117</f>
        <v>PLANTACIÓ</v>
      </c>
      <c r="D117" s="23" t="str">
        <f>+'Cu1'!D117</f>
        <v>Preparació per plantació manual bleda</v>
      </c>
      <c r="E117" s="21">
        <f>+'Cu1'!E117</f>
        <v>2500</v>
      </c>
      <c r="F117" s="22">
        <f>+'Cu1'!F117</f>
        <v>0</v>
      </c>
      <c r="G117" s="22">
        <f>+'Cu1'!G117</f>
        <v>0</v>
      </c>
      <c r="H117" s="22">
        <f>+'Cu1'!H117</f>
        <v>0</v>
      </c>
      <c r="I117" s="22">
        <f>+'Cu1'!I117</f>
        <v>2</v>
      </c>
      <c r="J117" s="22">
        <f>+'Cu1'!J117</f>
        <v>0</v>
      </c>
      <c r="K117" s="22">
        <f>+'Cu1'!K117</f>
        <v>0</v>
      </c>
      <c r="L117" s="22">
        <f>+'Cu1'!L117</f>
        <v>0</v>
      </c>
      <c r="M117" s="22">
        <f>+'Cu1'!M117</f>
        <v>0</v>
      </c>
      <c r="N117" s="22">
        <f>+'Cu1'!N117</f>
        <v>0</v>
      </c>
      <c r="O117" s="23">
        <f>+'Cu1'!O117</f>
        <v>0</v>
      </c>
      <c r="P117" s="24">
        <f>+'Cu1'!P117</f>
        <v>0</v>
      </c>
      <c r="Q117" s="22">
        <f>+'Cu1'!Q117</f>
        <v>0</v>
      </c>
      <c r="R117" s="23">
        <f>+'Cu1'!R117</f>
        <v>0</v>
      </c>
      <c r="S117" s="23">
        <f>+'Cu1'!S117</f>
        <v>0</v>
      </c>
      <c r="T117" s="23">
        <f>+'Cu1'!T117</f>
        <v>0</v>
      </c>
      <c r="U117" s="23">
        <f>+'Cu1'!U117</f>
        <v>0</v>
      </c>
      <c r="V117" s="23">
        <f>+'Cu1'!V117</f>
        <v>0</v>
      </c>
      <c r="W117" s="23">
        <f>+'Cu1'!W117</f>
        <v>0</v>
      </c>
      <c r="X117" s="23">
        <f>+'Cu1'!X117</f>
        <v>0</v>
      </c>
      <c r="Y117" s="23">
        <f>+'Cu1'!Y117</f>
        <v>0</v>
      </c>
      <c r="Z117" s="22">
        <f>+'Cu1'!Z117</f>
        <v>2</v>
      </c>
      <c r="AA117" s="22">
        <f>+'Cu1'!AA117</f>
        <v>0</v>
      </c>
      <c r="AB117" s="23">
        <f>+'Cu1'!AB117</f>
        <v>0</v>
      </c>
      <c r="AC117" s="23">
        <f>+'Cu1'!AC117</f>
        <v>0</v>
      </c>
      <c r="AD117" s="23">
        <f>+'Cu1'!AD117</f>
        <v>0</v>
      </c>
      <c r="AE117" s="22">
        <f>+'Cu1'!AE117</f>
        <v>0</v>
      </c>
      <c r="AF117" s="22">
        <f>+'Cu1'!AF117</f>
        <v>0</v>
      </c>
      <c r="AG117" s="23">
        <f>+'Cu1'!AG117</f>
        <v>0</v>
      </c>
      <c r="AH117" s="23">
        <f>+'Cu1'!AH117</f>
        <v>0</v>
      </c>
      <c r="AI117" s="23">
        <f>+'Cu1'!AI117</f>
        <v>0</v>
      </c>
      <c r="AJ117" s="23">
        <f>+'Cu1'!AJ117</f>
        <v>0</v>
      </c>
      <c r="AK117" s="23">
        <f>+'Cu1'!AK117</f>
        <v>0</v>
      </c>
      <c r="AL117" s="23">
        <f>+'Cu1'!AL117</f>
        <v>0</v>
      </c>
      <c r="AM117" s="23">
        <f>+'Cu1'!AM117</f>
        <v>0</v>
      </c>
      <c r="AN117" s="23">
        <f>+'Cu1'!AN117</f>
        <v>0</v>
      </c>
      <c r="AO117" s="23">
        <f>+'Cu1'!AO117</f>
        <v>0</v>
      </c>
      <c r="AP117" s="23">
        <f>+'Cu1'!AP117</f>
        <v>0</v>
      </c>
      <c r="AQ117" s="23">
        <f>+'Cu1'!AQ117</f>
        <v>0</v>
      </c>
      <c r="AR117" s="23">
        <f>+'Cu1'!AR117</f>
        <v>0</v>
      </c>
      <c r="AS117" s="23">
        <f>+'Cu1'!AS117</f>
        <v>0</v>
      </c>
      <c r="AT117" s="23">
        <f>+'Cu1'!AT117</f>
        <v>0</v>
      </c>
      <c r="AU117" s="39">
        <f>+'Cu1'!AU117</f>
        <v>0</v>
      </c>
      <c r="AV117" s="39">
        <f>+'Cu1'!AV117</f>
        <v>0</v>
      </c>
      <c r="AW117" s="39">
        <f>+'Cu1'!AW117</f>
        <v>0</v>
      </c>
      <c r="AX117" s="39">
        <f>+'Cu1'!AX117</f>
        <v>0</v>
      </c>
      <c r="AY117" s="39">
        <f>+'Cu1'!AY117</f>
        <v>0</v>
      </c>
      <c r="AZ117" s="39">
        <f>+'Cu1'!AZ117</f>
        <v>0</v>
      </c>
      <c r="BA117" s="39">
        <f>+'Cu1'!BA117</f>
        <v>0</v>
      </c>
      <c r="BB117" s="39">
        <f>+'Cu1'!BB117</f>
        <v>0</v>
      </c>
      <c r="BC117" s="39">
        <f>+'Cu1'!BC117</f>
        <v>0</v>
      </c>
      <c r="BD117" s="39">
        <f>+'Cu1'!BD117</f>
        <v>0</v>
      </c>
      <c r="BE117" s="39">
        <f>+'Cu1'!BE117</f>
        <v>0</v>
      </c>
      <c r="BF117" s="39">
        <f>+'Cu1'!BF117</f>
        <v>0</v>
      </c>
      <c r="BG117" s="39">
        <f>+'Cu1'!BG117</f>
        <v>0</v>
      </c>
    </row>
    <row r="118" spans="1:59" s="40" customFormat="1" hidden="1">
      <c r="A118" s="36">
        <f>+'Cu1'!A118</f>
        <v>69</v>
      </c>
      <c r="B118" s="36">
        <f>+'Cu1'!B118</f>
        <v>375</v>
      </c>
      <c r="C118" s="29" t="str">
        <f>+'Cu1'!C118</f>
        <v>PLANTACIÓ</v>
      </c>
      <c r="D118" s="29" t="str">
        <f>+'Cu1'!D118</f>
        <v>Preparació per plantació manual tomàquet</v>
      </c>
      <c r="E118" s="37">
        <f>+'Cu1'!E118</f>
        <v>2500</v>
      </c>
      <c r="F118" s="28">
        <f>+'Cu1'!F118</f>
        <v>0</v>
      </c>
      <c r="G118" s="28">
        <f>+'Cu1'!G118</f>
        <v>0</v>
      </c>
      <c r="H118" s="28">
        <f>+'Cu1'!H118</f>
        <v>0</v>
      </c>
      <c r="I118" s="28">
        <f>+'Cu1'!I118</f>
        <v>2</v>
      </c>
      <c r="J118" s="28">
        <f>+'Cu1'!J118</f>
        <v>0</v>
      </c>
      <c r="K118" s="28">
        <f>+'Cu1'!K118</f>
        <v>0</v>
      </c>
      <c r="L118" s="28">
        <f>+'Cu1'!L118</f>
        <v>0</v>
      </c>
      <c r="M118" s="28">
        <f>+'Cu1'!M118</f>
        <v>0</v>
      </c>
      <c r="N118" s="28">
        <f>+'Cu1'!N118</f>
        <v>0</v>
      </c>
      <c r="O118" s="29">
        <f>+'Cu1'!O118</f>
        <v>0</v>
      </c>
      <c r="P118" s="30">
        <f>+'Cu1'!P118</f>
        <v>0</v>
      </c>
      <c r="Q118" s="28">
        <f>+'Cu1'!Q118</f>
        <v>0</v>
      </c>
      <c r="R118" s="29">
        <f>+'Cu1'!R118</f>
        <v>0</v>
      </c>
      <c r="S118" s="29">
        <f>+'Cu1'!S118</f>
        <v>0</v>
      </c>
      <c r="T118" s="29">
        <f>+'Cu1'!T118</f>
        <v>0</v>
      </c>
      <c r="U118" s="29">
        <f>+'Cu1'!U118</f>
        <v>0</v>
      </c>
      <c r="V118" s="29">
        <f>+'Cu1'!V118</f>
        <v>0</v>
      </c>
      <c r="W118" s="29">
        <f>+'Cu1'!W118</f>
        <v>0</v>
      </c>
      <c r="X118" s="29">
        <f>+'Cu1'!X118</f>
        <v>0</v>
      </c>
      <c r="Y118" s="29">
        <f>+'Cu1'!Y118</f>
        <v>0</v>
      </c>
      <c r="Z118" s="28">
        <f>+'Cu1'!Z118</f>
        <v>2</v>
      </c>
      <c r="AA118" s="28">
        <f>+'Cu1'!AA118</f>
        <v>0</v>
      </c>
      <c r="AB118" s="29">
        <f>+'Cu1'!AB118</f>
        <v>0</v>
      </c>
      <c r="AC118" s="29">
        <f>+'Cu1'!AC118</f>
        <v>0</v>
      </c>
      <c r="AD118" s="29">
        <f>+'Cu1'!AD118</f>
        <v>0</v>
      </c>
      <c r="AE118" s="28">
        <f>+'Cu1'!AE118</f>
        <v>0</v>
      </c>
      <c r="AF118" s="28">
        <f>+'Cu1'!AF118</f>
        <v>0</v>
      </c>
      <c r="AG118" s="29">
        <f>+'Cu1'!AG118</f>
        <v>0</v>
      </c>
      <c r="AH118" s="29">
        <f>+'Cu1'!AH118</f>
        <v>0</v>
      </c>
      <c r="AI118" s="29">
        <f>+'Cu1'!AI118</f>
        <v>0</v>
      </c>
      <c r="AJ118" s="29">
        <f>+'Cu1'!AJ118</f>
        <v>0</v>
      </c>
      <c r="AK118" s="29">
        <f>+'Cu1'!AK118</f>
        <v>0</v>
      </c>
      <c r="AL118" s="29">
        <f>+'Cu1'!AL118</f>
        <v>0</v>
      </c>
      <c r="AM118" s="29">
        <f>+'Cu1'!AM118</f>
        <v>0</v>
      </c>
      <c r="AN118" s="29">
        <f>+'Cu1'!AN118</f>
        <v>0</v>
      </c>
      <c r="AO118" s="29">
        <f>+'Cu1'!AO118</f>
        <v>0</v>
      </c>
      <c r="AP118" s="29">
        <f>+'Cu1'!AP118</f>
        <v>0</v>
      </c>
      <c r="AQ118" s="29">
        <f>+'Cu1'!AQ118</f>
        <v>0</v>
      </c>
      <c r="AR118" s="29">
        <f>+'Cu1'!AR118</f>
        <v>0</v>
      </c>
      <c r="AS118" s="29">
        <f>+'Cu1'!AS118</f>
        <v>0</v>
      </c>
      <c r="AT118" s="29">
        <f>+'Cu1'!AT118</f>
        <v>0</v>
      </c>
      <c r="AU118" s="40">
        <f>+'Cu1'!AU118</f>
        <v>0</v>
      </c>
      <c r="AV118" s="40">
        <f>+'Cu1'!AV118</f>
        <v>0</v>
      </c>
      <c r="AW118" s="40">
        <f>+'Cu1'!AW118</f>
        <v>0</v>
      </c>
      <c r="AX118" s="40">
        <f>+'Cu1'!AX118</f>
        <v>0</v>
      </c>
      <c r="AY118" s="40">
        <f>+'Cu1'!AY118</f>
        <v>0</v>
      </c>
      <c r="AZ118" s="40">
        <f>+'Cu1'!AZ118</f>
        <v>0</v>
      </c>
      <c r="BA118" s="40">
        <f>+'Cu1'!BA118</f>
        <v>0</v>
      </c>
      <c r="BB118" s="40">
        <f>+'Cu1'!BB118</f>
        <v>0</v>
      </c>
      <c r="BC118" s="40">
        <f>+'Cu1'!BC118</f>
        <v>0</v>
      </c>
      <c r="BD118" s="40">
        <f>+'Cu1'!BD118</f>
        <v>0</v>
      </c>
      <c r="BE118" s="40">
        <f>+'Cu1'!BE118</f>
        <v>0</v>
      </c>
      <c r="BF118" s="40">
        <f>+'Cu1'!BF118</f>
        <v>0</v>
      </c>
      <c r="BG118" s="40">
        <f>+'Cu1'!BG118</f>
        <v>0</v>
      </c>
    </row>
    <row r="119" spans="1:59" s="39" customFormat="1" hidden="1">
      <c r="A119" s="36">
        <f>+'Cu1'!A119</f>
        <v>70</v>
      </c>
      <c r="B119" s="35">
        <f>+'Cu1'!B119</f>
        <v>385</v>
      </c>
      <c r="C119" s="23" t="str">
        <f>+'Cu1'!C119</f>
        <v>PLANTACIÓ</v>
      </c>
      <c r="D119" s="23" t="str">
        <f>+'Cu1'!D119</f>
        <v>Preparació per plantació manual carbassa</v>
      </c>
      <c r="E119" s="21">
        <f>+'Cu1'!E119</f>
        <v>2500</v>
      </c>
      <c r="F119" s="22">
        <f>+'Cu1'!F119</f>
        <v>0</v>
      </c>
      <c r="G119" s="22">
        <f>+'Cu1'!G119</f>
        <v>0</v>
      </c>
      <c r="H119" s="22">
        <f>+'Cu1'!H119</f>
        <v>0</v>
      </c>
      <c r="I119" s="22">
        <f>+'Cu1'!I119</f>
        <v>2</v>
      </c>
      <c r="J119" s="22">
        <f>+'Cu1'!J119</f>
        <v>0</v>
      </c>
      <c r="K119" s="22">
        <f>+'Cu1'!K119</f>
        <v>0</v>
      </c>
      <c r="L119" s="22">
        <f>+'Cu1'!L119</f>
        <v>0</v>
      </c>
      <c r="M119" s="22">
        <f>+'Cu1'!M119</f>
        <v>0</v>
      </c>
      <c r="N119" s="22">
        <f>+'Cu1'!N119</f>
        <v>0</v>
      </c>
      <c r="O119" s="23">
        <f>+'Cu1'!O119</f>
        <v>0</v>
      </c>
      <c r="P119" s="24">
        <f>+'Cu1'!P119</f>
        <v>0</v>
      </c>
      <c r="Q119" s="22">
        <f>+'Cu1'!Q119</f>
        <v>0</v>
      </c>
      <c r="R119" s="23">
        <f>+'Cu1'!R119</f>
        <v>0</v>
      </c>
      <c r="S119" s="23">
        <f>+'Cu1'!S119</f>
        <v>0</v>
      </c>
      <c r="T119" s="23">
        <f>+'Cu1'!T119</f>
        <v>0</v>
      </c>
      <c r="U119" s="23">
        <f>+'Cu1'!U119</f>
        <v>0</v>
      </c>
      <c r="V119" s="23">
        <f>+'Cu1'!V119</f>
        <v>0</v>
      </c>
      <c r="W119" s="23">
        <f>+'Cu1'!W119</f>
        <v>0</v>
      </c>
      <c r="X119" s="23">
        <f>+'Cu1'!X119</f>
        <v>0</v>
      </c>
      <c r="Y119" s="23">
        <f>+'Cu1'!Y119</f>
        <v>0</v>
      </c>
      <c r="Z119" s="22">
        <f>+'Cu1'!Z119</f>
        <v>2</v>
      </c>
      <c r="AA119" s="22">
        <f>+'Cu1'!AA119</f>
        <v>0</v>
      </c>
      <c r="AB119" s="23">
        <f>+'Cu1'!AB119</f>
        <v>0</v>
      </c>
      <c r="AC119" s="23">
        <f>+'Cu1'!AC119</f>
        <v>0</v>
      </c>
      <c r="AD119" s="23">
        <f>+'Cu1'!AD119</f>
        <v>0</v>
      </c>
      <c r="AE119" s="22">
        <f>+'Cu1'!AE119</f>
        <v>0</v>
      </c>
      <c r="AF119" s="22">
        <f>+'Cu1'!AF119</f>
        <v>0</v>
      </c>
      <c r="AG119" s="23">
        <f>+'Cu1'!AG119</f>
        <v>0</v>
      </c>
      <c r="AH119" s="23">
        <f>+'Cu1'!AH119</f>
        <v>0</v>
      </c>
      <c r="AI119" s="23">
        <f>+'Cu1'!AI119</f>
        <v>0</v>
      </c>
      <c r="AJ119" s="23">
        <f>+'Cu1'!AJ119</f>
        <v>0</v>
      </c>
      <c r="AK119" s="23">
        <f>+'Cu1'!AK119</f>
        <v>0</v>
      </c>
      <c r="AL119" s="23">
        <f>+'Cu1'!AL119</f>
        <v>0</v>
      </c>
      <c r="AM119" s="23">
        <f>+'Cu1'!AM119</f>
        <v>0</v>
      </c>
      <c r="AN119" s="23">
        <f>+'Cu1'!AN119</f>
        <v>0</v>
      </c>
      <c r="AO119" s="23">
        <f>+'Cu1'!AO119</f>
        <v>0</v>
      </c>
      <c r="AP119" s="23">
        <f>+'Cu1'!AP119</f>
        <v>0</v>
      </c>
      <c r="AQ119" s="23">
        <f>+'Cu1'!AQ119</f>
        <v>0</v>
      </c>
      <c r="AR119" s="23">
        <f>+'Cu1'!AR119</f>
        <v>0</v>
      </c>
      <c r="AS119" s="23">
        <f>+'Cu1'!AS119</f>
        <v>0</v>
      </c>
      <c r="AT119" s="23">
        <f>+'Cu1'!AT119</f>
        <v>0</v>
      </c>
      <c r="AU119" s="39">
        <f>+'Cu1'!AU119</f>
        <v>0</v>
      </c>
      <c r="AV119" s="39">
        <f>+'Cu1'!AV119</f>
        <v>0</v>
      </c>
      <c r="AW119" s="39">
        <f>+'Cu1'!AW119</f>
        <v>0</v>
      </c>
      <c r="AX119" s="39">
        <f>+'Cu1'!AX119</f>
        <v>0</v>
      </c>
      <c r="AY119" s="39">
        <f>+'Cu1'!AY119</f>
        <v>0</v>
      </c>
      <c r="AZ119" s="39">
        <f>+'Cu1'!AZ119</f>
        <v>0</v>
      </c>
      <c r="BA119" s="39">
        <f>+'Cu1'!BA119</f>
        <v>0</v>
      </c>
      <c r="BB119" s="39">
        <f>+'Cu1'!BB119</f>
        <v>0</v>
      </c>
      <c r="BC119" s="39">
        <f>+'Cu1'!BC119</f>
        <v>0</v>
      </c>
      <c r="BD119" s="39">
        <f>+'Cu1'!BD119</f>
        <v>0</v>
      </c>
      <c r="BE119" s="39">
        <f>+'Cu1'!BE119</f>
        <v>0</v>
      </c>
      <c r="BF119" s="39">
        <f>+'Cu1'!BF119</f>
        <v>0</v>
      </c>
      <c r="BG119" s="39">
        <f>+'Cu1'!BG119</f>
        <v>0</v>
      </c>
    </row>
    <row r="120" spans="1:59" s="40" customFormat="1" hidden="1">
      <c r="A120" s="36">
        <f>+'Cu1'!A120</f>
        <v>71</v>
      </c>
      <c r="B120" s="36">
        <f>+'Cu1'!B120</f>
        <v>395</v>
      </c>
      <c r="C120" s="29" t="str">
        <f>+'Cu1'!C120</f>
        <v>PLANTACIÓ</v>
      </c>
      <c r="D120" s="29" t="str">
        <f>+'Cu1'!D120</f>
        <v>Preparació per sembra manual carbassa</v>
      </c>
      <c r="E120" s="37">
        <f>+'Cu1'!E120</f>
        <v>2500</v>
      </c>
      <c r="F120" s="28">
        <f>+'Cu1'!F120</f>
        <v>0</v>
      </c>
      <c r="G120" s="28">
        <f>+'Cu1'!G120</f>
        <v>0</v>
      </c>
      <c r="H120" s="28">
        <f>+'Cu1'!H120</f>
        <v>0</v>
      </c>
      <c r="I120" s="28">
        <f>+'Cu1'!I120</f>
        <v>2</v>
      </c>
      <c r="J120" s="28">
        <f>+'Cu1'!J120</f>
        <v>0</v>
      </c>
      <c r="K120" s="28">
        <f>+'Cu1'!K120</f>
        <v>0</v>
      </c>
      <c r="L120" s="28">
        <f>+'Cu1'!L120</f>
        <v>0</v>
      </c>
      <c r="M120" s="28">
        <f>+'Cu1'!M120</f>
        <v>0</v>
      </c>
      <c r="N120" s="28">
        <f>+'Cu1'!N120</f>
        <v>0</v>
      </c>
      <c r="O120" s="29">
        <f>+'Cu1'!O120</f>
        <v>0</v>
      </c>
      <c r="P120" s="30">
        <f>+'Cu1'!P120</f>
        <v>0</v>
      </c>
      <c r="Q120" s="28">
        <f>+'Cu1'!Q120</f>
        <v>0</v>
      </c>
      <c r="R120" s="29">
        <f>+'Cu1'!R120</f>
        <v>0</v>
      </c>
      <c r="S120" s="29">
        <f>+'Cu1'!S120</f>
        <v>0</v>
      </c>
      <c r="T120" s="29">
        <f>+'Cu1'!T120</f>
        <v>0</v>
      </c>
      <c r="U120" s="29">
        <f>+'Cu1'!U120</f>
        <v>0</v>
      </c>
      <c r="V120" s="29">
        <f>+'Cu1'!V120</f>
        <v>0</v>
      </c>
      <c r="W120" s="29">
        <f>+'Cu1'!W120</f>
        <v>0</v>
      </c>
      <c r="X120" s="29">
        <f>+'Cu1'!X120</f>
        <v>0</v>
      </c>
      <c r="Y120" s="29">
        <f>+'Cu1'!Y120</f>
        <v>0</v>
      </c>
      <c r="Z120" s="28">
        <f>+'Cu1'!Z120</f>
        <v>2</v>
      </c>
      <c r="AA120" s="28">
        <f>+'Cu1'!AA120</f>
        <v>0</v>
      </c>
      <c r="AB120" s="29">
        <f>+'Cu1'!AB120</f>
        <v>0</v>
      </c>
      <c r="AC120" s="29">
        <f>+'Cu1'!AC120</f>
        <v>0</v>
      </c>
      <c r="AD120" s="29">
        <f>+'Cu1'!AD120</f>
        <v>0</v>
      </c>
      <c r="AE120" s="28">
        <f>+'Cu1'!AE120</f>
        <v>0</v>
      </c>
      <c r="AF120" s="28">
        <f>+'Cu1'!AF120</f>
        <v>0</v>
      </c>
      <c r="AG120" s="29">
        <f>+'Cu1'!AG120</f>
        <v>0</v>
      </c>
      <c r="AH120" s="29">
        <f>+'Cu1'!AH120</f>
        <v>0</v>
      </c>
      <c r="AI120" s="29">
        <f>+'Cu1'!AI120</f>
        <v>0</v>
      </c>
      <c r="AJ120" s="29">
        <f>+'Cu1'!AJ120</f>
        <v>0</v>
      </c>
      <c r="AK120" s="29">
        <f>+'Cu1'!AK120</f>
        <v>0</v>
      </c>
      <c r="AL120" s="29">
        <f>+'Cu1'!AL120</f>
        <v>0</v>
      </c>
      <c r="AM120" s="29">
        <f>+'Cu1'!AM120</f>
        <v>0</v>
      </c>
      <c r="AN120" s="29">
        <f>+'Cu1'!AN120</f>
        <v>0</v>
      </c>
      <c r="AO120" s="29">
        <f>+'Cu1'!AO120</f>
        <v>0</v>
      </c>
      <c r="AP120" s="29">
        <f>+'Cu1'!AP120</f>
        <v>0</v>
      </c>
      <c r="AQ120" s="29">
        <f>+'Cu1'!AQ120</f>
        <v>0</v>
      </c>
      <c r="AR120" s="29">
        <f>+'Cu1'!AR120</f>
        <v>0</v>
      </c>
      <c r="AS120" s="29">
        <f>+'Cu1'!AS120</f>
        <v>0</v>
      </c>
      <c r="AT120" s="29">
        <f>+'Cu1'!AT120</f>
        <v>0</v>
      </c>
      <c r="AU120" s="40">
        <f>+'Cu1'!AU120</f>
        <v>0</v>
      </c>
      <c r="AV120" s="40">
        <f>+'Cu1'!AV120</f>
        <v>0</v>
      </c>
      <c r="AW120" s="40">
        <f>+'Cu1'!AW120</f>
        <v>0</v>
      </c>
      <c r="AX120" s="40">
        <f>+'Cu1'!AX120</f>
        <v>0</v>
      </c>
      <c r="AY120" s="40">
        <f>+'Cu1'!AY120</f>
        <v>0</v>
      </c>
      <c r="AZ120" s="40">
        <f>+'Cu1'!AZ120</f>
        <v>0</v>
      </c>
      <c r="BA120" s="40">
        <f>+'Cu1'!BA120</f>
        <v>0</v>
      </c>
      <c r="BB120" s="40">
        <f>+'Cu1'!BB120</f>
        <v>0</v>
      </c>
      <c r="BC120" s="40">
        <f>+'Cu1'!BC120</f>
        <v>0</v>
      </c>
      <c r="BD120" s="40">
        <f>+'Cu1'!BD120</f>
        <v>0</v>
      </c>
      <c r="BE120" s="40">
        <f>+'Cu1'!BE120</f>
        <v>0</v>
      </c>
      <c r="BF120" s="40">
        <f>+'Cu1'!BF120</f>
        <v>0</v>
      </c>
      <c r="BG120" s="40">
        <f>+'Cu1'!BG120</f>
        <v>0</v>
      </c>
    </row>
    <row r="121" spans="1:59" s="39" customFormat="1" hidden="1">
      <c r="A121" s="36">
        <f>+'Cu1'!A121</f>
        <v>72</v>
      </c>
      <c r="B121" s="35">
        <f>+'Cu1'!B121</f>
        <v>415</v>
      </c>
      <c r="C121" s="23" t="str">
        <f>+'Cu1'!C121</f>
        <v>REG</v>
      </c>
      <c r="D121" s="23" t="str">
        <f>+'Cu1'!D121</f>
        <v>Preparació per instal.lació sistema de reg amb cinta (1 m per m2)</v>
      </c>
      <c r="E121" s="21">
        <f>+'Cu1'!E121</f>
        <v>2500</v>
      </c>
      <c r="F121" s="22">
        <f>+'Cu1'!F121</f>
        <v>0</v>
      </c>
      <c r="G121" s="22">
        <f>+'Cu1'!G121</f>
        <v>0</v>
      </c>
      <c r="H121" s="22">
        <f>+'Cu1'!H121</f>
        <v>0</v>
      </c>
      <c r="I121" s="22">
        <f>+'Cu1'!I121</f>
        <v>0.16666666666666666</v>
      </c>
      <c r="J121" s="22">
        <f>+'Cu1'!J121</f>
        <v>0</v>
      </c>
      <c r="K121" s="22">
        <f>+'Cu1'!K121</f>
        <v>0</v>
      </c>
      <c r="L121" s="22">
        <f>+'Cu1'!L121</f>
        <v>0</v>
      </c>
      <c r="M121" s="22">
        <f>+'Cu1'!M121</f>
        <v>0</v>
      </c>
      <c r="N121" s="22">
        <f>+'Cu1'!N121</f>
        <v>0</v>
      </c>
      <c r="O121" s="23">
        <f>+'Cu1'!O121</f>
        <v>0</v>
      </c>
      <c r="P121" s="24">
        <f>+'Cu1'!P121</f>
        <v>0</v>
      </c>
      <c r="Q121" s="22">
        <f>+'Cu1'!Q121</f>
        <v>0</v>
      </c>
      <c r="R121" s="23">
        <f>+'Cu1'!R121</f>
        <v>0</v>
      </c>
      <c r="S121" s="23">
        <f>+'Cu1'!S121</f>
        <v>0</v>
      </c>
      <c r="T121" s="23">
        <f>+'Cu1'!T121</f>
        <v>0</v>
      </c>
      <c r="U121" s="23">
        <f>+'Cu1'!U121</f>
        <v>0</v>
      </c>
      <c r="V121" s="23">
        <f>+'Cu1'!V121</f>
        <v>0</v>
      </c>
      <c r="W121" s="23">
        <f>+'Cu1'!W121</f>
        <v>0</v>
      </c>
      <c r="X121" s="23">
        <f>+'Cu1'!X121</f>
        <v>0</v>
      </c>
      <c r="Y121" s="23">
        <f>+'Cu1'!Y121</f>
        <v>0</v>
      </c>
      <c r="Z121" s="22">
        <f>+'Cu1'!Z121</f>
        <v>0.16666666666666666</v>
      </c>
      <c r="AA121" s="22">
        <f>+'Cu1'!AA121</f>
        <v>0</v>
      </c>
      <c r="AB121" s="23">
        <f>+'Cu1'!AB121</f>
        <v>0</v>
      </c>
      <c r="AC121" s="23">
        <f>+'Cu1'!AC121</f>
        <v>0</v>
      </c>
      <c r="AD121" s="23">
        <f>+'Cu1'!AD121</f>
        <v>0</v>
      </c>
      <c r="AE121" s="22">
        <f>+'Cu1'!AE121</f>
        <v>0</v>
      </c>
      <c r="AF121" s="22">
        <f>+'Cu1'!AF121</f>
        <v>0</v>
      </c>
      <c r="AG121" s="23">
        <f>+'Cu1'!AG121</f>
        <v>0</v>
      </c>
      <c r="AH121" s="23">
        <f>+'Cu1'!AH121</f>
        <v>0</v>
      </c>
      <c r="AI121" s="23">
        <f>+'Cu1'!AI121</f>
        <v>0</v>
      </c>
      <c r="AJ121" s="23">
        <f>+'Cu1'!AJ121</f>
        <v>0</v>
      </c>
      <c r="AK121" s="23">
        <f>+'Cu1'!AK121</f>
        <v>0</v>
      </c>
      <c r="AL121" s="23">
        <f>+'Cu1'!AL121</f>
        <v>0</v>
      </c>
      <c r="AM121" s="23">
        <f>+'Cu1'!AM121</f>
        <v>0</v>
      </c>
      <c r="AN121" s="23">
        <f>+'Cu1'!AN121</f>
        <v>0</v>
      </c>
      <c r="AO121" s="23">
        <f>+'Cu1'!AO121</f>
        <v>0</v>
      </c>
      <c r="AP121" s="23">
        <f>+'Cu1'!AP121</f>
        <v>0</v>
      </c>
      <c r="AQ121" s="23">
        <f>+'Cu1'!AQ121</f>
        <v>0</v>
      </c>
      <c r="AR121" s="23">
        <f>+'Cu1'!AR121</f>
        <v>0</v>
      </c>
      <c r="AS121" s="23">
        <f>+'Cu1'!AS121</f>
        <v>0</v>
      </c>
      <c r="AT121" s="23">
        <f>+'Cu1'!AT121</f>
        <v>0</v>
      </c>
      <c r="AU121" s="39">
        <f>+'Cu1'!AU121</f>
        <v>0</v>
      </c>
      <c r="AV121" s="39">
        <f>+'Cu1'!AV121</f>
        <v>0</v>
      </c>
      <c r="AW121" s="39">
        <f>+'Cu1'!AW121</f>
        <v>0</v>
      </c>
      <c r="AX121" s="39">
        <f>+'Cu1'!AX121</f>
        <v>0</v>
      </c>
      <c r="AY121" s="39">
        <f>+'Cu1'!AY121</f>
        <v>0</v>
      </c>
      <c r="AZ121" s="39">
        <f>+'Cu1'!AZ121</f>
        <v>0</v>
      </c>
      <c r="BA121" s="39">
        <f>+'Cu1'!BA121</f>
        <v>0</v>
      </c>
      <c r="BB121" s="39">
        <f>+'Cu1'!BB121</f>
        <v>0</v>
      </c>
      <c r="BC121" s="39">
        <f>+'Cu1'!BC121</f>
        <v>0</v>
      </c>
      <c r="BD121" s="39">
        <f>+'Cu1'!BD121</f>
        <v>0</v>
      </c>
      <c r="BE121" s="39">
        <f>+'Cu1'!BE121</f>
        <v>0</v>
      </c>
      <c r="BF121" s="39">
        <f>+'Cu1'!BF121</f>
        <v>0</v>
      </c>
      <c r="BG121" s="39">
        <f>+'Cu1'!BG121</f>
        <v>0</v>
      </c>
    </row>
    <row r="122" spans="1:59" s="40" customFormat="1" hidden="1">
      <c r="A122" s="36">
        <f>+'Cu1'!A122</f>
        <v>73</v>
      </c>
      <c r="B122" s="36">
        <f>+'Cu1'!B122</f>
        <v>425</v>
      </c>
      <c r="C122" s="29" t="str">
        <f>+'Cu1'!C122</f>
        <v>REG</v>
      </c>
      <c r="D122" s="29" t="str">
        <f>+'Cu1'!D122</f>
        <v>Preparació per instal.lació sistema de reg amb cinta (1,6 m per m2)</v>
      </c>
      <c r="E122" s="37">
        <f>+'Cu1'!E122</f>
        <v>2500</v>
      </c>
      <c r="F122" s="28">
        <f>+'Cu1'!F122</f>
        <v>0</v>
      </c>
      <c r="G122" s="28">
        <f>+'Cu1'!G122</f>
        <v>0</v>
      </c>
      <c r="H122" s="28">
        <f>+'Cu1'!H122</f>
        <v>0</v>
      </c>
      <c r="I122" s="28">
        <f>+'Cu1'!I122</f>
        <v>0.16666666666666666</v>
      </c>
      <c r="J122" s="28">
        <f>+'Cu1'!J122</f>
        <v>0</v>
      </c>
      <c r="K122" s="28">
        <f>+'Cu1'!K122</f>
        <v>0</v>
      </c>
      <c r="L122" s="28">
        <f>+'Cu1'!L122</f>
        <v>0</v>
      </c>
      <c r="M122" s="28">
        <f>+'Cu1'!M122</f>
        <v>0</v>
      </c>
      <c r="N122" s="28">
        <f>+'Cu1'!N122</f>
        <v>0</v>
      </c>
      <c r="O122" s="29">
        <f>+'Cu1'!O122</f>
        <v>0</v>
      </c>
      <c r="P122" s="30">
        <f>+'Cu1'!P122</f>
        <v>0</v>
      </c>
      <c r="Q122" s="28">
        <f>+'Cu1'!Q122</f>
        <v>0</v>
      </c>
      <c r="R122" s="29">
        <f>+'Cu1'!R122</f>
        <v>0</v>
      </c>
      <c r="S122" s="29">
        <f>+'Cu1'!S122</f>
        <v>0</v>
      </c>
      <c r="T122" s="29">
        <f>+'Cu1'!T122</f>
        <v>0</v>
      </c>
      <c r="U122" s="29">
        <f>+'Cu1'!U122</f>
        <v>0</v>
      </c>
      <c r="V122" s="29">
        <f>+'Cu1'!V122</f>
        <v>0</v>
      </c>
      <c r="W122" s="29">
        <f>+'Cu1'!W122</f>
        <v>0</v>
      </c>
      <c r="X122" s="29">
        <f>+'Cu1'!X122</f>
        <v>0</v>
      </c>
      <c r="Y122" s="29">
        <f>+'Cu1'!Y122</f>
        <v>0</v>
      </c>
      <c r="Z122" s="28">
        <f>+'Cu1'!Z122</f>
        <v>0</v>
      </c>
      <c r="AA122" s="28">
        <f>+'Cu1'!AA122</f>
        <v>0</v>
      </c>
      <c r="AB122" s="29">
        <f>+'Cu1'!AB122</f>
        <v>0</v>
      </c>
      <c r="AC122" s="29">
        <f>+'Cu1'!AC122</f>
        <v>0</v>
      </c>
      <c r="AD122" s="29">
        <f>+'Cu1'!AD122</f>
        <v>0</v>
      </c>
      <c r="AE122" s="28">
        <f>+'Cu1'!AE122</f>
        <v>0</v>
      </c>
      <c r="AF122" s="28">
        <f>+'Cu1'!AF122</f>
        <v>0</v>
      </c>
      <c r="AG122" s="29">
        <f>+'Cu1'!AG122</f>
        <v>0</v>
      </c>
      <c r="AH122" s="29">
        <f>+'Cu1'!AH122</f>
        <v>0</v>
      </c>
      <c r="AI122" s="29">
        <f>+'Cu1'!AI122</f>
        <v>0</v>
      </c>
      <c r="AJ122" s="29">
        <f>+'Cu1'!AJ122</f>
        <v>0</v>
      </c>
      <c r="AK122" s="29">
        <f>+'Cu1'!AK122</f>
        <v>0</v>
      </c>
      <c r="AL122" s="29">
        <f>+'Cu1'!AL122</f>
        <v>0</v>
      </c>
      <c r="AM122" s="29">
        <f>+'Cu1'!AM122</f>
        <v>0</v>
      </c>
      <c r="AN122" s="29">
        <f>+'Cu1'!AN122</f>
        <v>0</v>
      </c>
      <c r="AO122" s="29">
        <f>+'Cu1'!AO122</f>
        <v>0</v>
      </c>
      <c r="AP122" s="29">
        <f>+'Cu1'!AP122</f>
        <v>0</v>
      </c>
      <c r="AQ122" s="29">
        <f>+'Cu1'!AQ122</f>
        <v>0</v>
      </c>
      <c r="AR122" s="29">
        <f>+'Cu1'!AR122</f>
        <v>0</v>
      </c>
      <c r="AS122" s="29">
        <f>+'Cu1'!AS122</f>
        <v>0</v>
      </c>
      <c r="AT122" s="29">
        <f>+'Cu1'!AT122</f>
        <v>0</v>
      </c>
      <c r="AU122" s="40">
        <f>+'Cu1'!AU122</f>
        <v>0</v>
      </c>
      <c r="AV122" s="40">
        <f>+'Cu1'!AV122</f>
        <v>0</v>
      </c>
      <c r="AW122" s="40">
        <f>+'Cu1'!AW122</f>
        <v>0</v>
      </c>
      <c r="AX122" s="40">
        <f>+'Cu1'!AX122</f>
        <v>0</v>
      </c>
      <c r="AY122" s="40">
        <f>+'Cu1'!AY122</f>
        <v>0</v>
      </c>
      <c r="AZ122" s="40">
        <f>+'Cu1'!AZ122</f>
        <v>0</v>
      </c>
      <c r="BA122" s="40">
        <f>+'Cu1'!BA122</f>
        <v>0</v>
      </c>
      <c r="BB122" s="40">
        <f>+'Cu1'!BB122</f>
        <v>0</v>
      </c>
      <c r="BC122" s="40">
        <f>+'Cu1'!BC122</f>
        <v>0</v>
      </c>
      <c r="BD122" s="40">
        <f>+'Cu1'!BD122</f>
        <v>0</v>
      </c>
      <c r="BE122" s="40">
        <f>+'Cu1'!BE122</f>
        <v>0</v>
      </c>
      <c r="BF122" s="40">
        <f>+'Cu1'!BF122</f>
        <v>0</v>
      </c>
      <c r="BG122" s="40">
        <f>+'Cu1'!BG122</f>
        <v>0</v>
      </c>
    </row>
    <row r="123" spans="1:59" hidden="1">
      <c r="A123" s="36">
        <f>+'Cu1'!A123</f>
        <v>74</v>
      </c>
      <c r="B123" s="33">
        <f>+'Cu1'!B123</f>
        <v>435</v>
      </c>
      <c r="C123" s="7" t="str">
        <f>+'Cu1'!C123</f>
        <v>REG</v>
      </c>
      <c r="D123" s="7" t="str">
        <f>+'Cu1'!D123</f>
        <v>Preparació per instal.lació sistema de reg aspersió</v>
      </c>
      <c r="E123" s="8">
        <f>+'Cu1'!E123</f>
        <v>2500</v>
      </c>
      <c r="F123" s="9">
        <f>+'Cu1'!F123</f>
        <v>0</v>
      </c>
      <c r="G123" s="9">
        <f>+'Cu1'!G123</f>
        <v>0</v>
      </c>
      <c r="H123" s="9">
        <f>+'Cu1'!H123</f>
        <v>0</v>
      </c>
      <c r="I123" s="9">
        <f>+'Cu1'!I123</f>
        <v>0.16666666666666666</v>
      </c>
      <c r="J123" s="9">
        <f>+'Cu1'!J123</f>
        <v>0</v>
      </c>
      <c r="K123" s="9">
        <f>+'Cu1'!K123</f>
        <v>0</v>
      </c>
      <c r="L123" s="9">
        <f>+'Cu1'!L123</f>
        <v>0</v>
      </c>
      <c r="M123" s="9">
        <f>+'Cu1'!M123</f>
        <v>0</v>
      </c>
      <c r="N123" s="9">
        <f>+'Cu1'!N123</f>
        <v>0</v>
      </c>
      <c r="O123" s="7">
        <f>+'Cu1'!O123</f>
        <v>0</v>
      </c>
      <c r="P123" s="19">
        <f>+'Cu1'!P123</f>
        <v>0</v>
      </c>
      <c r="Q123" s="9">
        <f>+'Cu1'!Q123</f>
        <v>0</v>
      </c>
      <c r="R123" s="7">
        <f>+'Cu1'!R123</f>
        <v>0</v>
      </c>
      <c r="S123" s="7">
        <f>+'Cu1'!S123</f>
        <v>0</v>
      </c>
      <c r="T123" s="7">
        <f>+'Cu1'!T123</f>
        <v>0</v>
      </c>
      <c r="U123" s="7">
        <f>+'Cu1'!U123</f>
        <v>0</v>
      </c>
      <c r="V123" s="7">
        <f>+'Cu1'!V123</f>
        <v>0</v>
      </c>
      <c r="W123" s="7">
        <f>+'Cu1'!W123</f>
        <v>0</v>
      </c>
      <c r="X123" s="7">
        <f>+'Cu1'!X123</f>
        <v>0</v>
      </c>
      <c r="Y123" s="7">
        <f>+'Cu1'!Y123</f>
        <v>0</v>
      </c>
      <c r="Z123" s="9">
        <f>+'Cu1'!Z123</f>
        <v>0</v>
      </c>
      <c r="AA123" s="9">
        <f>+'Cu1'!AA123</f>
        <v>0</v>
      </c>
      <c r="AB123" s="7">
        <f>+'Cu1'!AB123</f>
        <v>0</v>
      </c>
      <c r="AC123" s="7">
        <f>+'Cu1'!AC123</f>
        <v>0</v>
      </c>
      <c r="AD123" s="7">
        <f>+'Cu1'!AD123</f>
        <v>0</v>
      </c>
      <c r="AE123" s="9">
        <f>+'Cu1'!AE123</f>
        <v>0</v>
      </c>
      <c r="AF123" s="9">
        <f>+'Cu1'!AF123</f>
        <v>0</v>
      </c>
      <c r="AG123" s="7">
        <f>+'Cu1'!AG123</f>
        <v>0</v>
      </c>
      <c r="AH123" s="7">
        <f>+'Cu1'!AH123</f>
        <v>0</v>
      </c>
      <c r="AI123" s="7">
        <f>+'Cu1'!AI123</f>
        <v>0</v>
      </c>
      <c r="AJ123" s="7">
        <f>+'Cu1'!AJ123</f>
        <v>0</v>
      </c>
      <c r="AK123" s="7">
        <f>+'Cu1'!AK123</f>
        <v>0</v>
      </c>
      <c r="AL123" s="7">
        <f>+'Cu1'!AL123</f>
        <v>0</v>
      </c>
      <c r="AM123" s="7">
        <f>+'Cu1'!AM123</f>
        <v>0</v>
      </c>
      <c r="AN123" s="7">
        <f>+'Cu1'!AN123</f>
        <v>0</v>
      </c>
      <c r="AO123" s="7">
        <f>+'Cu1'!AO123</f>
        <v>0</v>
      </c>
      <c r="AP123" s="7">
        <f>+'Cu1'!AP123</f>
        <v>0</v>
      </c>
      <c r="AQ123" s="7">
        <f>+'Cu1'!AQ123</f>
        <v>0</v>
      </c>
      <c r="AR123" s="7">
        <f>+'Cu1'!AR123</f>
        <v>0</v>
      </c>
      <c r="AS123" s="7">
        <f>+'Cu1'!AS123</f>
        <v>0</v>
      </c>
      <c r="AT123" s="7">
        <f>+'Cu1'!AT123</f>
        <v>0</v>
      </c>
      <c r="AU123" s="39">
        <f>+'Cu1'!AU123</f>
        <v>0</v>
      </c>
      <c r="AV123">
        <f>+'Cu1'!AV123</f>
        <v>0</v>
      </c>
      <c r="AW123">
        <f>+'Cu1'!AW123</f>
        <v>0</v>
      </c>
      <c r="AX123">
        <f>+'Cu1'!AX123</f>
        <v>0</v>
      </c>
      <c r="AY123">
        <f>+'Cu1'!AY123</f>
        <v>0</v>
      </c>
      <c r="AZ123">
        <f>+'Cu1'!AZ123</f>
        <v>0</v>
      </c>
      <c r="BA123">
        <f>+'Cu1'!BA123</f>
        <v>0</v>
      </c>
      <c r="BB123">
        <f>+'Cu1'!BB123</f>
        <v>0</v>
      </c>
      <c r="BC123">
        <f>+'Cu1'!BC123</f>
        <v>0</v>
      </c>
      <c r="BD123">
        <f>+'Cu1'!BD123</f>
        <v>0</v>
      </c>
      <c r="BE123">
        <f>+'Cu1'!BE123</f>
        <v>0</v>
      </c>
      <c r="BF123">
        <f>+'Cu1'!BF123</f>
        <v>0</v>
      </c>
      <c r="BG123">
        <f>+'Cu1'!BG123</f>
        <v>0</v>
      </c>
    </row>
    <row r="124" spans="1:59" hidden="1">
      <c r="A124" s="36">
        <f>+'Cu1'!A124</f>
        <v>75</v>
      </c>
      <c r="B124" s="34">
        <f>+'Cu1'!B124</f>
        <v>445</v>
      </c>
      <c r="C124" s="10" t="str">
        <f>+'Cu1'!C124</f>
        <v>REG</v>
      </c>
      <c r="D124" s="10" t="str">
        <f>+'Cu1'!D124</f>
        <v>Preparació per reg (l/m2)</v>
      </c>
      <c r="E124" s="37">
        <f>+'Cu1'!E124</f>
        <v>2500</v>
      </c>
      <c r="F124" s="12">
        <f>+'Cu1'!F124</f>
        <v>0</v>
      </c>
      <c r="G124" s="12">
        <f>+'Cu1'!G124</f>
        <v>0</v>
      </c>
      <c r="H124" s="12">
        <f>+'Cu1'!H124</f>
        <v>0</v>
      </c>
      <c r="I124" s="12">
        <f>+'Cu1'!I124</f>
        <v>0</v>
      </c>
      <c r="J124" s="12">
        <f>+'Cu1'!J124</f>
        <v>0</v>
      </c>
      <c r="K124" s="12">
        <f>+'Cu1'!K124</f>
        <v>0</v>
      </c>
      <c r="L124" s="12">
        <f>+'Cu1'!L124</f>
        <v>0</v>
      </c>
      <c r="M124" s="12">
        <f>+'Cu1'!M124</f>
        <v>0</v>
      </c>
      <c r="N124" s="12">
        <f>+'Cu1'!N124</f>
        <v>0</v>
      </c>
      <c r="O124" s="10">
        <f>+'Cu1'!O124</f>
        <v>0</v>
      </c>
      <c r="P124" s="18">
        <f>+'Cu1'!P124</f>
        <v>0</v>
      </c>
      <c r="Q124" s="12">
        <f>+'Cu1'!Q124</f>
        <v>0</v>
      </c>
      <c r="R124" s="10">
        <f>+'Cu1'!R124</f>
        <v>0</v>
      </c>
      <c r="S124" s="10">
        <f>+'Cu1'!S124</f>
        <v>0</v>
      </c>
      <c r="T124" s="10">
        <f>+'Cu1'!T124</f>
        <v>0</v>
      </c>
      <c r="U124" s="10">
        <f>+'Cu1'!U124</f>
        <v>0</v>
      </c>
      <c r="V124" s="10">
        <f>+'Cu1'!V124</f>
        <v>0</v>
      </c>
      <c r="W124" s="10">
        <f>+'Cu1'!W124</f>
        <v>0</v>
      </c>
      <c r="X124" s="10">
        <f>+'Cu1'!X124</f>
        <v>0</v>
      </c>
      <c r="Y124" s="10">
        <f>+'Cu1'!Y124</f>
        <v>0</v>
      </c>
      <c r="Z124" s="12">
        <f>+'Cu1'!Z124</f>
        <v>0</v>
      </c>
      <c r="AA124" s="12">
        <f>+'Cu1'!AA124</f>
        <v>0</v>
      </c>
      <c r="AB124" s="10">
        <f>+'Cu1'!AB124</f>
        <v>0</v>
      </c>
      <c r="AC124" s="10">
        <f>+'Cu1'!AC124</f>
        <v>0</v>
      </c>
      <c r="AD124" s="10">
        <f>+'Cu1'!AD124</f>
        <v>0</v>
      </c>
      <c r="AE124" s="12">
        <f>+'Cu1'!AE124</f>
        <v>0</v>
      </c>
      <c r="AF124" s="12">
        <f>+'Cu1'!AF124</f>
        <v>0</v>
      </c>
      <c r="AG124" s="10">
        <f>+'Cu1'!AG124</f>
        <v>0</v>
      </c>
      <c r="AH124" s="10">
        <f>+'Cu1'!AH124</f>
        <v>0</v>
      </c>
      <c r="AI124" s="10">
        <f>+'Cu1'!AI124</f>
        <v>0</v>
      </c>
      <c r="AJ124" s="10">
        <f>+'Cu1'!AJ124</f>
        <v>0</v>
      </c>
      <c r="AK124" s="10">
        <f>+'Cu1'!AK124</f>
        <v>0</v>
      </c>
      <c r="AL124" s="10">
        <f>+'Cu1'!AL124</f>
        <v>0</v>
      </c>
      <c r="AM124" s="10">
        <f>+'Cu1'!AM124</f>
        <v>0</v>
      </c>
      <c r="AN124" s="10">
        <f>+'Cu1'!AN124</f>
        <v>0</v>
      </c>
      <c r="AO124" s="10">
        <f>+'Cu1'!AO124</f>
        <v>0</v>
      </c>
      <c r="AP124" s="10">
        <f>+'Cu1'!AP124</f>
        <v>0</v>
      </c>
      <c r="AQ124" s="10">
        <f>+'Cu1'!AQ124</f>
        <v>0</v>
      </c>
      <c r="AR124" s="10">
        <f>+'Cu1'!AR124</f>
        <v>0</v>
      </c>
      <c r="AS124" s="10">
        <f>+'Cu1'!AS124</f>
        <v>0</v>
      </c>
      <c r="AT124" s="10">
        <f>+'Cu1'!AT124</f>
        <v>0</v>
      </c>
      <c r="AU124">
        <f>+'Cu1'!AU124</f>
        <v>0</v>
      </c>
      <c r="AV124">
        <f>+'Cu1'!AV124</f>
        <v>0</v>
      </c>
      <c r="AW124">
        <f>+'Cu1'!AW124</f>
        <v>0</v>
      </c>
      <c r="AX124">
        <f>+'Cu1'!AX124</f>
        <v>0</v>
      </c>
      <c r="AY124">
        <f>+'Cu1'!AY124</f>
        <v>0</v>
      </c>
      <c r="AZ124">
        <f>+'Cu1'!AZ124</f>
        <v>0</v>
      </c>
      <c r="BA124">
        <f>+'Cu1'!BA124</f>
        <v>0</v>
      </c>
      <c r="BB124">
        <f>+'Cu1'!BB124</f>
        <v>0</v>
      </c>
      <c r="BC124">
        <f>+'Cu1'!BC124</f>
        <v>0</v>
      </c>
      <c r="BD124">
        <f>+'Cu1'!BD124</f>
        <v>0</v>
      </c>
      <c r="BE124">
        <f>+'Cu1'!BE124</f>
        <v>0</v>
      </c>
      <c r="BF124">
        <f>+'Cu1'!BF124</f>
        <v>0</v>
      </c>
      <c r="BG124">
        <f>+'Cu1'!BG124</f>
        <v>0</v>
      </c>
    </row>
    <row r="125" spans="1:59" hidden="1">
      <c r="A125" s="36">
        <f>+'Cu1'!A125</f>
        <v>76</v>
      </c>
      <c r="B125" s="33">
        <f>+'Cu1'!B125</f>
        <v>455</v>
      </c>
      <c r="C125" s="7" t="str">
        <f>+'Cu1'!C125</f>
        <v>REG</v>
      </c>
      <c r="D125" s="7" t="str">
        <f>+'Cu1'!D125</f>
        <v>Preparació per posada en funcionament i parada</v>
      </c>
      <c r="E125" s="21">
        <f>+'Cu1'!E125</f>
        <v>2500</v>
      </c>
      <c r="F125" s="9">
        <f>+'Cu1'!F125</f>
        <v>0</v>
      </c>
      <c r="G125" s="9">
        <f>+'Cu1'!G125</f>
        <v>0</v>
      </c>
      <c r="H125" s="9">
        <f>+'Cu1'!H125</f>
        <v>0</v>
      </c>
      <c r="I125" s="9">
        <f>+'Cu1'!I125</f>
        <v>0</v>
      </c>
      <c r="J125" s="9">
        <f>+'Cu1'!J125</f>
        <v>0</v>
      </c>
      <c r="K125" s="9">
        <f>+'Cu1'!K125</f>
        <v>0</v>
      </c>
      <c r="L125" s="9">
        <f>+'Cu1'!L125</f>
        <v>0</v>
      </c>
      <c r="M125" s="9">
        <f>+'Cu1'!M125</f>
        <v>0</v>
      </c>
      <c r="N125" s="9">
        <f>+'Cu1'!N125</f>
        <v>0</v>
      </c>
      <c r="O125" s="7">
        <f>+'Cu1'!O125</f>
        <v>0</v>
      </c>
      <c r="P125" s="19">
        <f>+'Cu1'!P125</f>
        <v>0</v>
      </c>
      <c r="Q125" s="9">
        <f>+'Cu1'!Q125</f>
        <v>0</v>
      </c>
      <c r="R125" s="7">
        <f>+'Cu1'!R125</f>
        <v>0</v>
      </c>
      <c r="S125" s="7">
        <f>+'Cu1'!S125</f>
        <v>0</v>
      </c>
      <c r="T125" s="7">
        <f>+'Cu1'!T125</f>
        <v>0</v>
      </c>
      <c r="U125" s="7">
        <f>+'Cu1'!U125</f>
        <v>0</v>
      </c>
      <c r="V125" s="7">
        <f>+'Cu1'!V125</f>
        <v>0</v>
      </c>
      <c r="W125" s="7">
        <f>+'Cu1'!W125</f>
        <v>0</v>
      </c>
      <c r="X125" s="7">
        <f>+'Cu1'!X125</f>
        <v>0</v>
      </c>
      <c r="Y125" s="7">
        <f>+'Cu1'!Y125</f>
        <v>0</v>
      </c>
      <c r="Z125" s="9">
        <f>+'Cu1'!Z125</f>
        <v>0</v>
      </c>
      <c r="AA125" s="9">
        <f>+'Cu1'!AA125</f>
        <v>0</v>
      </c>
      <c r="AB125" s="7">
        <f>+'Cu1'!AB125</f>
        <v>0</v>
      </c>
      <c r="AC125" s="7">
        <f>+'Cu1'!AC125</f>
        <v>0</v>
      </c>
      <c r="AD125" s="7">
        <f>+'Cu1'!AD125</f>
        <v>0</v>
      </c>
      <c r="AE125" s="9">
        <f>+'Cu1'!AE125</f>
        <v>0</v>
      </c>
      <c r="AF125" s="9">
        <f>+'Cu1'!AF125</f>
        <v>0</v>
      </c>
      <c r="AG125" s="7">
        <f>+'Cu1'!AG125</f>
        <v>0</v>
      </c>
      <c r="AH125" s="7">
        <f>+'Cu1'!AH125</f>
        <v>0</v>
      </c>
      <c r="AI125" s="7">
        <f>+'Cu1'!AI125</f>
        <v>0</v>
      </c>
      <c r="AJ125" s="7">
        <f>+'Cu1'!AJ125</f>
        <v>0</v>
      </c>
      <c r="AK125" s="7">
        <f>+'Cu1'!AK125</f>
        <v>0</v>
      </c>
      <c r="AL125" s="7">
        <f>+'Cu1'!AL125</f>
        <v>0</v>
      </c>
      <c r="AM125" s="7">
        <f>+'Cu1'!AM125</f>
        <v>0</v>
      </c>
      <c r="AN125" s="7">
        <f>+'Cu1'!AN125</f>
        <v>0</v>
      </c>
      <c r="AO125" s="7">
        <f>+'Cu1'!AO125</f>
        <v>0</v>
      </c>
      <c r="AP125" s="7">
        <f>+'Cu1'!AP125</f>
        <v>0</v>
      </c>
      <c r="AQ125" s="7">
        <f>+'Cu1'!AQ125</f>
        <v>0</v>
      </c>
      <c r="AR125" s="7">
        <f>+'Cu1'!AR125</f>
        <v>0</v>
      </c>
      <c r="AS125" s="7">
        <f>+'Cu1'!AS125</f>
        <v>0</v>
      </c>
      <c r="AT125" s="7">
        <f>+'Cu1'!AT125</f>
        <v>0</v>
      </c>
      <c r="AU125" s="39">
        <f>+'Cu1'!AU125</f>
        <v>0</v>
      </c>
      <c r="AV125">
        <f>+'Cu1'!AV125</f>
        <v>0</v>
      </c>
      <c r="AW125">
        <f>+'Cu1'!AW125</f>
        <v>0</v>
      </c>
      <c r="AX125">
        <f>+'Cu1'!AX125</f>
        <v>0</v>
      </c>
      <c r="AY125">
        <f>+'Cu1'!AY125</f>
        <v>0</v>
      </c>
      <c r="AZ125">
        <f>+'Cu1'!AZ125</f>
        <v>0</v>
      </c>
      <c r="BA125">
        <f>+'Cu1'!BA125</f>
        <v>0</v>
      </c>
      <c r="BB125">
        <f>+'Cu1'!BB125</f>
        <v>0</v>
      </c>
      <c r="BC125">
        <f>+'Cu1'!BC125</f>
        <v>0</v>
      </c>
      <c r="BD125">
        <f>+'Cu1'!BD125</f>
        <v>0</v>
      </c>
      <c r="BE125">
        <f>+'Cu1'!BE125</f>
        <v>0</v>
      </c>
      <c r="BF125">
        <f>+'Cu1'!BF125</f>
        <v>0</v>
      </c>
      <c r="BG125">
        <f>+'Cu1'!BG125</f>
        <v>0</v>
      </c>
    </row>
    <row r="126" spans="1:59" hidden="1">
      <c r="A126" s="36">
        <f>+'Cu1'!A126</f>
        <v>77</v>
      </c>
      <c r="B126" s="34">
        <f>+'Cu1'!B126</f>
        <v>465</v>
      </c>
      <c r="C126" s="10" t="str">
        <f>+'Cu1'!C126</f>
        <v>REG</v>
      </c>
      <c r="D126" s="10" t="str">
        <f>+'Cu1'!D126</f>
        <v>Preparació per desinstal.lació sistema de reg amb cinta</v>
      </c>
      <c r="E126" s="11">
        <f>+'Cu1'!E126</f>
        <v>2500</v>
      </c>
      <c r="F126" s="12">
        <f>+'Cu1'!F126</f>
        <v>0</v>
      </c>
      <c r="G126" s="12">
        <f>+'Cu1'!G126</f>
        <v>0</v>
      </c>
      <c r="H126" s="12">
        <f>+'Cu1'!H126</f>
        <v>0</v>
      </c>
      <c r="I126" s="12">
        <f>+'Cu1'!I126</f>
        <v>0</v>
      </c>
      <c r="J126" s="12">
        <f>+'Cu1'!J126</f>
        <v>0</v>
      </c>
      <c r="K126" s="12">
        <f>+'Cu1'!K126</f>
        <v>0</v>
      </c>
      <c r="L126" s="12">
        <f>+'Cu1'!L126</f>
        <v>0</v>
      </c>
      <c r="M126" s="12">
        <f>+'Cu1'!M126</f>
        <v>0</v>
      </c>
      <c r="N126" s="12">
        <f>+'Cu1'!N126</f>
        <v>0</v>
      </c>
      <c r="O126" s="10">
        <f>+'Cu1'!O126</f>
        <v>0</v>
      </c>
      <c r="P126" s="18">
        <f>+'Cu1'!P126</f>
        <v>0</v>
      </c>
      <c r="Q126" s="12">
        <f>+'Cu1'!Q126</f>
        <v>0</v>
      </c>
      <c r="R126" s="10">
        <f>+'Cu1'!R126</f>
        <v>0</v>
      </c>
      <c r="S126" s="10">
        <f>+'Cu1'!S126</f>
        <v>0</v>
      </c>
      <c r="T126" s="10">
        <f>+'Cu1'!T126</f>
        <v>0</v>
      </c>
      <c r="U126" s="10">
        <f>+'Cu1'!U126</f>
        <v>0</v>
      </c>
      <c r="V126" s="10">
        <f>+'Cu1'!V126</f>
        <v>0</v>
      </c>
      <c r="W126" s="10">
        <f>+'Cu1'!W126</f>
        <v>0</v>
      </c>
      <c r="X126" s="10">
        <f>+'Cu1'!X126</f>
        <v>0</v>
      </c>
      <c r="Y126" s="10">
        <f>+'Cu1'!Y126</f>
        <v>0</v>
      </c>
      <c r="Z126" s="12">
        <f>+'Cu1'!Z126</f>
        <v>0</v>
      </c>
      <c r="AA126" s="12">
        <f>+'Cu1'!AA126</f>
        <v>0</v>
      </c>
      <c r="AB126" s="10">
        <f>+'Cu1'!AB126</f>
        <v>0</v>
      </c>
      <c r="AC126" s="10">
        <f>+'Cu1'!AC126</f>
        <v>0</v>
      </c>
      <c r="AD126" s="10">
        <f>+'Cu1'!AD126</f>
        <v>0</v>
      </c>
      <c r="AE126" s="12">
        <f>+'Cu1'!AE126</f>
        <v>0</v>
      </c>
      <c r="AF126" s="12">
        <f>+'Cu1'!AF126</f>
        <v>0</v>
      </c>
      <c r="AG126" s="10">
        <f>+'Cu1'!AG126</f>
        <v>0</v>
      </c>
      <c r="AH126" s="10">
        <f>+'Cu1'!AH126</f>
        <v>0</v>
      </c>
      <c r="AI126" s="10">
        <f>+'Cu1'!AI126</f>
        <v>0</v>
      </c>
      <c r="AJ126" s="10">
        <f>+'Cu1'!AJ126</f>
        <v>0</v>
      </c>
      <c r="AK126" s="10">
        <f>+'Cu1'!AK126</f>
        <v>0</v>
      </c>
      <c r="AL126" s="10">
        <f>+'Cu1'!AL126</f>
        <v>0</v>
      </c>
      <c r="AM126" s="10">
        <f>+'Cu1'!AM126</f>
        <v>0</v>
      </c>
      <c r="AN126" s="10">
        <f>+'Cu1'!AN126</f>
        <v>0</v>
      </c>
      <c r="AO126" s="10">
        <f>+'Cu1'!AO126</f>
        <v>0</v>
      </c>
      <c r="AP126" s="10">
        <f>+'Cu1'!AP126</f>
        <v>0</v>
      </c>
      <c r="AQ126" s="10">
        <f>+'Cu1'!AQ126</f>
        <v>0</v>
      </c>
      <c r="AR126" s="10">
        <f>+'Cu1'!AR126</f>
        <v>0</v>
      </c>
      <c r="AS126" s="10">
        <f>+'Cu1'!AS126</f>
        <v>0</v>
      </c>
      <c r="AT126" s="10">
        <f>+'Cu1'!AT126</f>
        <v>0</v>
      </c>
      <c r="AU126">
        <f>+'Cu1'!AU126</f>
        <v>0</v>
      </c>
      <c r="AV126">
        <f>+'Cu1'!AV126</f>
        <v>0</v>
      </c>
      <c r="AW126">
        <f>+'Cu1'!AW126</f>
        <v>0</v>
      </c>
      <c r="AX126">
        <f>+'Cu1'!AX126</f>
        <v>0</v>
      </c>
      <c r="AY126">
        <f>+'Cu1'!AY126</f>
        <v>0</v>
      </c>
      <c r="AZ126">
        <f>+'Cu1'!AZ126</f>
        <v>0</v>
      </c>
      <c r="BA126">
        <f>+'Cu1'!BA126</f>
        <v>0</v>
      </c>
      <c r="BB126">
        <f>+'Cu1'!BB126</f>
        <v>0</v>
      </c>
      <c r="BC126">
        <f>+'Cu1'!BC126</f>
        <v>0</v>
      </c>
      <c r="BD126">
        <f>+'Cu1'!BD126</f>
        <v>0</v>
      </c>
      <c r="BE126">
        <f>+'Cu1'!BE126</f>
        <v>0</v>
      </c>
      <c r="BF126">
        <f>+'Cu1'!BF126</f>
        <v>0</v>
      </c>
      <c r="BG126">
        <f>+'Cu1'!BG126</f>
        <v>0</v>
      </c>
    </row>
    <row r="127" spans="1:59" hidden="1">
      <c r="A127" s="36">
        <f>+'Cu1'!A127</f>
        <v>78</v>
      </c>
      <c r="B127" s="33">
        <f>+'Cu1'!B127</f>
        <v>515</v>
      </c>
      <c r="C127" s="7" t="str">
        <f>+'Cu1'!C127</f>
        <v>TRACTAMENTS</v>
      </c>
      <c r="D127" s="7" t="str">
        <f>+'Cu1'!D127</f>
        <v>Preparació per tractament bacillus + retenol +purí ortiga amb tractor i braços</v>
      </c>
      <c r="E127" s="21">
        <f>+'Cu1'!E127</f>
        <v>2500</v>
      </c>
      <c r="F127" s="9">
        <f>+'Cu1'!F127</f>
        <v>0</v>
      </c>
      <c r="G127" s="9">
        <f>+'Cu1'!G127</f>
        <v>1</v>
      </c>
      <c r="H127" s="9">
        <f>+'Cu1'!H127</f>
        <v>0</v>
      </c>
      <c r="I127" s="9">
        <f>+'Cu1'!I127</f>
        <v>0</v>
      </c>
      <c r="J127" s="9">
        <f>+'Cu1'!J127</f>
        <v>0</v>
      </c>
      <c r="K127" s="9">
        <f>+'Cu1'!K127</f>
        <v>0</v>
      </c>
      <c r="L127" s="9">
        <f>+'Cu1'!L127</f>
        <v>0</v>
      </c>
      <c r="M127" s="9">
        <f>+'Cu1'!M127</f>
        <v>0</v>
      </c>
      <c r="N127" s="9">
        <f>+'Cu1'!N127</f>
        <v>0</v>
      </c>
      <c r="O127" s="7">
        <f>+'Cu1'!O127</f>
        <v>0</v>
      </c>
      <c r="P127" s="19">
        <f>+'Cu1'!P127</f>
        <v>0</v>
      </c>
      <c r="Q127" s="9">
        <f>+'Cu1'!Q127</f>
        <v>0</v>
      </c>
      <c r="R127" s="7">
        <f>+'Cu1'!R127</f>
        <v>0</v>
      </c>
      <c r="S127" s="7">
        <f>+'Cu1'!S127</f>
        <v>0</v>
      </c>
      <c r="T127" s="7">
        <f>+'Cu1'!T127</f>
        <v>0</v>
      </c>
      <c r="U127" s="7">
        <f>+'Cu1'!U127</f>
        <v>0</v>
      </c>
      <c r="V127" s="7">
        <f>+'Cu1'!V127</f>
        <v>0</v>
      </c>
      <c r="W127" s="7">
        <f>+'Cu1'!W127</f>
        <v>0</v>
      </c>
      <c r="X127" s="7">
        <f>+'Cu1'!X127</f>
        <v>0</v>
      </c>
      <c r="Y127" s="7">
        <f>+'Cu1'!Y127</f>
        <v>0</v>
      </c>
      <c r="Z127" s="9">
        <f>+'Cu1'!Z127</f>
        <v>0</v>
      </c>
      <c r="AA127" s="9">
        <f>+'Cu1'!AA127</f>
        <v>0</v>
      </c>
      <c r="AB127" s="7">
        <f>+'Cu1'!AB127</f>
        <v>0</v>
      </c>
      <c r="AC127" s="7">
        <f>+'Cu1'!AC127</f>
        <v>0</v>
      </c>
      <c r="AD127" s="7">
        <f>+'Cu1'!AD127</f>
        <v>0</v>
      </c>
      <c r="AE127" s="9">
        <f>+'Cu1'!AE127</f>
        <v>1</v>
      </c>
      <c r="AF127" s="9">
        <f>+'Cu1'!AF127</f>
        <v>1</v>
      </c>
      <c r="AG127" s="7">
        <f>+'Cu1'!AG127</f>
        <v>0</v>
      </c>
      <c r="AH127" s="7">
        <f>+'Cu1'!AH127</f>
        <v>0</v>
      </c>
      <c r="AI127" s="7">
        <f>+'Cu1'!AI127</f>
        <v>0</v>
      </c>
      <c r="AJ127" s="7">
        <f>+'Cu1'!AJ127</f>
        <v>0</v>
      </c>
      <c r="AK127" s="7">
        <f>+'Cu1'!AK127</f>
        <v>0</v>
      </c>
      <c r="AL127" s="7">
        <f>+'Cu1'!AL127</f>
        <v>0</v>
      </c>
      <c r="AM127" s="7">
        <f>+'Cu1'!AM127</f>
        <v>0</v>
      </c>
      <c r="AN127" s="7">
        <f>+'Cu1'!AN127</f>
        <v>0</v>
      </c>
      <c r="AO127" s="7">
        <f>+'Cu1'!AO127</f>
        <v>0</v>
      </c>
      <c r="AP127" s="7">
        <f>+'Cu1'!AP127</f>
        <v>0</v>
      </c>
      <c r="AQ127" s="7">
        <f>+'Cu1'!AQ127</f>
        <v>0</v>
      </c>
      <c r="AR127" s="7">
        <f>+'Cu1'!AR127</f>
        <v>0</v>
      </c>
      <c r="AS127" s="7">
        <f>+'Cu1'!AS127</f>
        <v>0</v>
      </c>
      <c r="AT127" s="7">
        <f>+'Cu1'!AT127</f>
        <v>0</v>
      </c>
      <c r="AU127" s="39">
        <f>+'Cu1'!AU127</f>
        <v>0</v>
      </c>
      <c r="AV127">
        <f>+'Cu1'!AV127</f>
        <v>0</v>
      </c>
      <c r="AW127">
        <f>+'Cu1'!AW127</f>
        <v>0</v>
      </c>
      <c r="AX127">
        <f>+'Cu1'!AX127</f>
        <v>0</v>
      </c>
      <c r="AY127">
        <f>+'Cu1'!AY127</f>
        <v>0</v>
      </c>
      <c r="AZ127">
        <f>+'Cu1'!AZ127</f>
        <v>0</v>
      </c>
      <c r="BA127">
        <f>+'Cu1'!BA127</f>
        <v>0</v>
      </c>
      <c r="BB127">
        <f>+'Cu1'!BB127</f>
        <v>0</v>
      </c>
      <c r="BC127">
        <f>+'Cu1'!BC127</f>
        <v>0</v>
      </c>
      <c r="BD127">
        <f>+'Cu1'!BD127</f>
        <v>0</v>
      </c>
      <c r="BE127">
        <f>+'Cu1'!BE127</f>
        <v>0</v>
      </c>
      <c r="BF127">
        <f>+'Cu1'!BF127</f>
        <v>0</v>
      </c>
      <c r="BG127">
        <f>+'Cu1'!BG127</f>
        <v>0</v>
      </c>
    </row>
    <row r="128" spans="1:59" hidden="1">
      <c r="A128" s="36">
        <f>+'Cu1'!A128</f>
        <v>79</v>
      </c>
      <c r="B128" s="34">
        <f>+'Cu1'!B128</f>
        <v>525</v>
      </c>
      <c r="C128" s="10" t="str">
        <f>+'Cu1'!C128</f>
        <v>TRACTAMENTS</v>
      </c>
      <c r="D128" s="10" t="str">
        <f>+'Cu1'!D128</f>
        <v>Preparació per tractament bacillus + retenol +purí ortiga amb bota i 2 persones</v>
      </c>
      <c r="E128" s="11">
        <f>+'Cu1'!E128</f>
        <v>2500</v>
      </c>
      <c r="F128" s="28">
        <f>+'Cu1'!F128</f>
        <v>0</v>
      </c>
      <c r="G128" s="28">
        <f>+'Cu1'!G128</f>
        <v>0.5</v>
      </c>
      <c r="H128" s="28">
        <f>+'Cu1'!H128</f>
        <v>0</v>
      </c>
      <c r="I128" s="28">
        <f>+'Cu1'!I128</f>
        <v>0</v>
      </c>
      <c r="J128" s="28">
        <f>+'Cu1'!J128</f>
        <v>0</v>
      </c>
      <c r="K128" s="28">
        <f>+'Cu1'!K128</f>
        <v>0</v>
      </c>
      <c r="L128" s="28">
        <f>+'Cu1'!L128</f>
        <v>0</v>
      </c>
      <c r="M128" s="28">
        <f>+'Cu1'!M128</f>
        <v>0</v>
      </c>
      <c r="N128" s="28">
        <f>+'Cu1'!N128</f>
        <v>0</v>
      </c>
      <c r="O128" s="29">
        <f>+'Cu1'!O128</f>
        <v>0</v>
      </c>
      <c r="P128" s="30">
        <f>+'Cu1'!P128</f>
        <v>0</v>
      </c>
      <c r="Q128" s="28">
        <f>+'Cu1'!Q128</f>
        <v>0</v>
      </c>
      <c r="R128" s="29">
        <f>+'Cu1'!R128</f>
        <v>0</v>
      </c>
      <c r="S128" s="29">
        <f>+'Cu1'!S128</f>
        <v>0</v>
      </c>
      <c r="T128" s="29">
        <f>+'Cu1'!T128</f>
        <v>0</v>
      </c>
      <c r="U128" s="29">
        <f>+'Cu1'!U128</f>
        <v>0</v>
      </c>
      <c r="V128" s="29">
        <f>+'Cu1'!V128</f>
        <v>0</v>
      </c>
      <c r="W128" s="29">
        <f>+'Cu1'!W128</f>
        <v>0</v>
      </c>
      <c r="X128" s="29">
        <f>+'Cu1'!X128</f>
        <v>0</v>
      </c>
      <c r="Y128" s="29">
        <f>+'Cu1'!Y128</f>
        <v>0</v>
      </c>
      <c r="Z128" s="28">
        <f>+'Cu1'!Z128</f>
        <v>0</v>
      </c>
      <c r="AA128" s="28">
        <f>+'Cu1'!AA128</f>
        <v>0</v>
      </c>
      <c r="AB128" s="29">
        <f>+'Cu1'!AB128</f>
        <v>0</v>
      </c>
      <c r="AC128" s="29">
        <f>+'Cu1'!AC128</f>
        <v>0</v>
      </c>
      <c r="AD128" s="29">
        <f>+'Cu1'!AD128</f>
        <v>0</v>
      </c>
      <c r="AE128" s="28">
        <f>+'Cu1'!AE128</f>
        <v>0</v>
      </c>
      <c r="AF128" s="28">
        <f>+'Cu1'!AF128</f>
        <v>0.5</v>
      </c>
      <c r="AG128" s="29">
        <f>+'Cu1'!AG128</f>
        <v>0</v>
      </c>
      <c r="AH128" s="29">
        <f>+'Cu1'!AH128</f>
        <v>0</v>
      </c>
      <c r="AI128" s="29">
        <f>+'Cu1'!AI128</f>
        <v>0</v>
      </c>
      <c r="AJ128" s="29">
        <f>+'Cu1'!AJ128</f>
        <v>0</v>
      </c>
      <c r="AK128" s="29">
        <f>+'Cu1'!AK128</f>
        <v>0</v>
      </c>
      <c r="AL128" s="29">
        <f>+'Cu1'!AL128</f>
        <v>0</v>
      </c>
      <c r="AM128" s="29">
        <f>+'Cu1'!AM128</f>
        <v>0</v>
      </c>
      <c r="AN128" s="29">
        <f>+'Cu1'!AN128</f>
        <v>0</v>
      </c>
      <c r="AO128" s="29">
        <f>+'Cu1'!AO128</f>
        <v>0</v>
      </c>
      <c r="AP128" s="29">
        <f>+'Cu1'!AP128</f>
        <v>0</v>
      </c>
      <c r="AQ128" s="29">
        <f>+'Cu1'!AQ128</f>
        <v>0</v>
      </c>
      <c r="AR128" s="29">
        <f>+'Cu1'!AR128</f>
        <v>0</v>
      </c>
      <c r="AS128" s="29">
        <f>+'Cu1'!AS128</f>
        <v>0</v>
      </c>
      <c r="AT128" s="29">
        <f>+'Cu1'!AT128</f>
        <v>0</v>
      </c>
      <c r="AU128">
        <f>+'Cu1'!AU128</f>
        <v>0</v>
      </c>
      <c r="AV128">
        <f>+'Cu1'!AV128</f>
        <v>0</v>
      </c>
      <c r="AW128">
        <f>+'Cu1'!AW128</f>
        <v>0</v>
      </c>
      <c r="AX128">
        <f>+'Cu1'!AX128</f>
        <v>0</v>
      </c>
      <c r="AY128">
        <f>+'Cu1'!AY128</f>
        <v>0</v>
      </c>
      <c r="AZ128">
        <f>+'Cu1'!AZ128</f>
        <v>0</v>
      </c>
      <c r="BA128">
        <f>+'Cu1'!BA128</f>
        <v>0</v>
      </c>
      <c r="BB128">
        <f>+'Cu1'!BB128</f>
        <v>0</v>
      </c>
      <c r="BC128">
        <f>+'Cu1'!BC128</f>
        <v>0</v>
      </c>
      <c r="BD128">
        <f>+'Cu1'!BD128</f>
        <v>0</v>
      </c>
      <c r="BE128">
        <f>+'Cu1'!BE128</f>
        <v>0</v>
      </c>
      <c r="BF128">
        <f>+'Cu1'!BF128</f>
        <v>0</v>
      </c>
      <c r="BG128">
        <f>+'Cu1'!BG128</f>
        <v>0</v>
      </c>
    </row>
    <row r="129" spans="1:65" hidden="1">
      <c r="A129" s="36">
        <f>+'Cu1'!A129</f>
        <v>80</v>
      </c>
      <c r="B129" s="33">
        <f>+'Cu1'!B129</f>
        <v>535</v>
      </c>
      <c r="C129" s="7" t="str">
        <f>+'Cu1'!C129</f>
        <v>TRACTAMENTS</v>
      </c>
      <c r="D129" s="7" t="str">
        <f>+'Cu1'!D129</f>
        <v>Preparació per tractament coure + retenol + purí</v>
      </c>
      <c r="E129" s="21">
        <f>+'Cu1'!E129</f>
        <v>2500</v>
      </c>
      <c r="F129" s="22">
        <f>+'Cu1'!F129</f>
        <v>0</v>
      </c>
      <c r="G129" s="22">
        <f>+'Cu1'!G129</f>
        <v>0.5</v>
      </c>
      <c r="H129" s="22">
        <f>+'Cu1'!H129</f>
        <v>0</v>
      </c>
      <c r="I129" s="22">
        <f>+'Cu1'!I129</f>
        <v>0</v>
      </c>
      <c r="J129" s="22">
        <f>+'Cu1'!J129</f>
        <v>0</v>
      </c>
      <c r="K129" s="22">
        <f>+'Cu1'!K129</f>
        <v>0</v>
      </c>
      <c r="L129" s="22">
        <f>+'Cu1'!L129</f>
        <v>0</v>
      </c>
      <c r="M129" s="22">
        <f>+'Cu1'!M129</f>
        <v>0</v>
      </c>
      <c r="N129" s="22">
        <f>+'Cu1'!N129</f>
        <v>0</v>
      </c>
      <c r="O129" s="23">
        <f>+'Cu1'!O129</f>
        <v>0</v>
      </c>
      <c r="P129" s="24">
        <f>+'Cu1'!P129</f>
        <v>0</v>
      </c>
      <c r="Q129" s="22">
        <f>+'Cu1'!Q129</f>
        <v>0</v>
      </c>
      <c r="R129" s="23">
        <f>+'Cu1'!R129</f>
        <v>0</v>
      </c>
      <c r="S129" s="23">
        <f>+'Cu1'!S129</f>
        <v>0</v>
      </c>
      <c r="T129" s="23">
        <f>+'Cu1'!T129</f>
        <v>0</v>
      </c>
      <c r="U129" s="23">
        <f>+'Cu1'!U129</f>
        <v>0</v>
      </c>
      <c r="V129" s="23">
        <f>+'Cu1'!V129</f>
        <v>0</v>
      </c>
      <c r="W129" s="23">
        <f>+'Cu1'!W129</f>
        <v>0</v>
      </c>
      <c r="X129" s="23">
        <f>+'Cu1'!X129</f>
        <v>0</v>
      </c>
      <c r="Y129" s="23">
        <f>+'Cu1'!Y129</f>
        <v>0</v>
      </c>
      <c r="Z129" s="22">
        <f>+'Cu1'!Z129</f>
        <v>0</v>
      </c>
      <c r="AA129" s="22">
        <f>+'Cu1'!AA129</f>
        <v>0</v>
      </c>
      <c r="AB129" s="23">
        <f>+'Cu1'!AB129</f>
        <v>0</v>
      </c>
      <c r="AC129" s="23">
        <f>+'Cu1'!AC129</f>
        <v>0</v>
      </c>
      <c r="AD129" s="23">
        <f>+'Cu1'!AD129</f>
        <v>0</v>
      </c>
      <c r="AE129" s="22">
        <f>+'Cu1'!AE129</f>
        <v>0.5</v>
      </c>
      <c r="AF129" s="22">
        <f>+'Cu1'!AF129</f>
        <v>0.5</v>
      </c>
      <c r="AG129" s="23">
        <f>+'Cu1'!AG129</f>
        <v>0</v>
      </c>
      <c r="AH129" s="23">
        <f>+'Cu1'!AH129</f>
        <v>0</v>
      </c>
      <c r="AI129" s="23">
        <f>+'Cu1'!AI129</f>
        <v>0</v>
      </c>
      <c r="AJ129" s="23">
        <f>+'Cu1'!AJ129</f>
        <v>0</v>
      </c>
      <c r="AK129" s="23">
        <f>+'Cu1'!AK129</f>
        <v>0</v>
      </c>
      <c r="AL129" s="23">
        <f>+'Cu1'!AL129</f>
        <v>0</v>
      </c>
      <c r="AM129" s="23">
        <f>+'Cu1'!AM129</f>
        <v>0</v>
      </c>
      <c r="AN129" s="23">
        <f>+'Cu1'!AN129</f>
        <v>0</v>
      </c>
      <c r="AO129" s="23">
        <f>+'Cu1'!AO129</f>
        <v>0</v>
      </c>
      <c r="AP129" s="23">
        <f>+'Cu1'!AP129</f>
        <v>0</v>
      </c>
      <c r="AQ129" s="23">
        <f>+'Cu1'!AQ129</f>
        <v>0</v>
      </c>
      <c r="AR129" s="23">
        <f>+'Cu1'!AR129</f>
        <v>0</v>
      </c>
      <c r="AS129" s="23">
        <f>+'Cu1'!AS129</f>
        <v>0</v>
      </c>
      <c r="AT129" s="23">
        <f>+'Cu1'!AT129</f>
        <v>0</v>
      </c>
      <c r="AU129" s="39">
        <f>+'Cu1'!AU129</f>
        <v>0</v>
      </c>
      <c r="AV129">
        <f>+'Cu1'!AV129</f>
        <v>0</v>
      </c>
      <c r="AW129">
        <f>+'Cu1'!AW129</f>
        <v>0</v>
      </c>
      <c r="AX129">
        <f>+'Cu1'!AX129</f>
        <v>0</v>
      </c>
      <c r="AY129">
        <f>+'Cu1'!AY129</f>
        <v>0</v>
      </c>
      <c r="AZ129">
        <f>+'Cu1'!AZ129</f>
        <v>0</v>
      </c>
      <c r="BA129">
        <f>+'Cu1'!BA129</f>
        <v>0</v>
      </c>
      <c r="BB129">
        <f>+'Cu1'!BB129</f>
        <v>0</v>
      </c>
      <c r="BC129">
        <f>+'Cu1'!BC129</f>
        <v>0</v>
      </c>
      <c r="BD129">
        <f>+'Cu1'!BD129</f>
        <v>0</v>
      </c>
      <c r="BE129">
        <f>+'Cu1'!BE129</f>
        <v>0</v>
      </c>
      <c r="BF129">
        <f>+'Cu1'!BF129</f>
        <v>0</v>
      </c>
      <c r="BG129">
        <f>+'Cu1'!BG129</f>
        <v>0</v>
      </c>
    </row>
    <row r="130" spans="1:65" hidden="1">
      <c r="A130" s="36">
        <f>+'Cu1'!A130</f>
        <v>81</v>
      </c>
      <c r="B130" s="34">
        <f>+'Cu1'!B130</f>
        <v>545</v>
      </c>
      <c r="C130" s="10" t="str">
        <f>+'Cu1'!C130</f>
        <v>TRACTAMENTS</v>
      </c>
      <c r="D130" s="10" t="str">
        <f>+'Cu1'!D130</f>
        <v>Preparació per tractament llimacs (ferramol)</v>
      </c>
      <c r="E130" s="11">
        <f>+'Cu1'!E130</f>
        <v>2500</v>
      </c>
      <c r="F130" s="12">
        <f>+'Cu1'!F130</f>
        <v>0</v>
      </c>
      <c r="G130" s="12">
        <f>+'Cu1'!G130</f>
        <v>0</v>
      </c>
      <c r="H130" s="12">
        <f>+'Cu1'!H130</f>
        <v>0</v>
      </c>
      <c r="I130" s="12">
        <f>+'Cu1'!I130</f>
        <v>0.25</v>
      </c>
      <c r="J130" s="12">
        <f>+'Cu1'!J130</f>
        <v>0</v>
      </c>
      <c r="K130" s="12">
        <f>+'Cu1'!K130</f>
        <v>0</v>
      </c>
      <c r="L130" s="12">
        <f>+'Cu1'!L130</f>
        <v>0</v>
      </c>
      <c r="M130" s="12">
        <f>+'Cu1'!M130</f>
        <v>0</v>
      </c>
      <c r="N130" s="12">
        <f>+'Cu1'!N130</f>
        <v>0</v>
      </c>
      <c r="O130" s="10">
        <f>+'Cu1'!O130</f>
        <v>0</v>
      </c>
      <c r="P130" s="18">
        <f>+'Cu1'!P130</f>
        <v>0</v>
      </c>
      <c r="Q130" s="12">
        <f>+'Cu1'!Q130</f>
        <v>0</v>
      </c>
      <c r="R130" s="10">
        <f>+'Cu1'!R130</f>
        <v>0</v>
      </c>
      <c r="S130" s="10">
        <f>+'Cu1'!S130</f>
        <v>0</v>
      </c>
      <c r="T130" s="10">
        <f>+'Cu1'!T130</f>
        <v>0</v>
      </c>
      <c r="U130" s="10">
        <f>+'Cu1'!U130</f>
        <v>0</v>
      </c>
      <c r="V130" s="10">
        <f>+'Cu1'!V130</f>
        <v>0</v>
      </c>
      <c r="W130" s="10">
        <f>+'Cu1'!W130</f>
        <v>0</v>
      </c>
      <c r="X130" s="10">
        <f>+'Cu1'!X130</f>
        <v>0</v>
      </c>
      <c r="Y130" s="10">
        <f>+'Cu1'!Y130</f>
        <v>0</v>
      </c>
      <c r="Z130" s="12">
        <f>+'Cu1'!Z130</f>
        <v>0</v>
      </c>
      <c r="AA130" s="12">
        <f>+'Cu1'!AA130</f>
        <v>0.25</v>
      </c>
      <c r="AB130" s="10">
        <f>+'Cu1'!AB130</f>
        <v>0</v>
      </c>
      <c r="AC130" s="10">
        <f>+'Cu1'!AC130</f>
        <v>0</v>
      </c>
      <c r="AD130" s="10">
        <f>+'Cu1'!AD130</f>
        <v>0</v>
      </c>
      <c r="AE130" s="12">
        <f>+'Cu1'!AE130</f>
        <v>0</v>
      </c>
      <c r="AF130" s="12">
        <f>+'Cu1'!AF130</f>
        <v>0</v>
      </c>
      <c r="AG130" s="10">
        <f>+'Cu1'!AG130</f>
        <v>0</v>
      </c>
      <c r="AH130" s="10">
        <f>+'Cu1'!AH130</f>
        <v>0</v>
      </c>
      <c r="AI130" s="10">
        <f>+'Cu1'!AI130</f>
        <v>0</v>
      </c>
      <c r="AJ130" s="10">
        <f>+'Cu1'!AJ130</f>
        <v>0</v>
      </c>
      <c r="AK130" s="10">
        <f>+'Cu1'!AK130</f>
        <v>0</v>
      </c>
      <c r="AL130" s="10">
        <f>+'Cu1'!AL130</f>
        <v>0</v>
      </c>
      <c r="AM130" s="10">
        <f>+'Cu1'!AM130</f>
        <v>0</v>
      </c>
      <c r="AN130" s="10">
        <f>+'Cu1'!AN130</f>
        <v>0</v>
      </c>
      <c r="AO130" s="10">
        <f>+'Cu1'!AO130</f>
        <v>0</v>
      </c>
      <c r="AP130" s="10">
        <f>+'Cu1'!AP130</f>
        <v>0</v>
      </c>
      <c r="AQ130" s="10">
        <f>+'Cu1'!AQ130</f>
        <v>0</v>
      </c>
      <c r="AR130" s="10">
        <f>+'Cu1'!AR130</f>
        <v>0</v>
      </c>
      <c r="AS130" s="10">
        <f>+'Cu1'!AS130</f>
        <v>0</v>
      </c>
      <c r="AT130" s="10">
        <f>+'Cu1'!AT130</f>
        <v>0</v>
      </c>
      <c r="AU130">
        <f>+'Cu1'!AU130</f>
        <v>0</v>
      </c>
      <c r="AV130">
        <f>+'Cu1'!AV130</f>
        <v>0</v>
      </c>
      <c r="AW130">
        <f>+'Cu1'!AW130</f>
        <v>0</v>
      </c>
      <c r="AX130">
        <f>+'Cu1'!AX130</f>
        <v>0</v>
      </c>
      <c r="AY130">
        <f>+'Cu1'!AY130</f>
        <v>0</v>
      </c>
      <c r="AZ130">
        <f>+'Cu1'!AZ130</f>
        <v>0</v>
      </c>
      <c r="BA130">
        <f>+'Cu1'!BA130</f>
        <v>0</v>
      </c>
      <c r="BB130">
        <f>+'Cu1'!BB130</f>
        <v>0</v>
      </c>
      <c r="BC130">
        <f>+'Cu1'!BC130</f>
        <v>0</v>
      </c>
      <c r="BD130">
        <f>+'Cu1'!BD130</f>
        <v>0</v>
      </c>
      <c r="BE130">
        <f>+'Cu1'!BE130</f>
        <v>0</v>
      </c>
      <c r="BF130">
        <f>+'Cu1'!BF130</f>
        <v>0</v>
      </c>
      <c r="BG130">
        <f>+'Cu1'!BG130</f>
        <v>0</v>
      </c>
    </row>
    <row r="131" spans="1:65" hidden="1">
      <c r="A131" s="36">
        <f>+'Cu1'!A131</f>
        <v>82</v>
      </c>
      <c r="B131" s="35">
        <f>+'Cu1'!B131</f>
        <v>555</v>
      </c>
      <c r="C131" s="23" t="str">
        <f>+'Cu1'!C131</f>
        <v>TRACTAMENTS</v>
      </c>
      <c r="D131" s="23" t="str">
        <f>+'Cu1'!D131</f>
        <v>Preparació per tractament bacillus + sofre amb bota i 2 persones</v>
      </c>
      <c r="E131" s="21">
        <f>+'Cu1'!E131</f>
        <v>2500</v>
      </c>
      <c r="F131" s="22">
        <f>+'Cu1'!F131</f>
        <v>0</v>
      </c>
      <c r="G131" s="22">
        <f>+'Cu1'!G131</f>
        <v>0.5</v>
      </c>
      <c r="H131" s="22">
        <f>+'Cu1'!H131</f>
        <v>0</v>
      </c>
      <c r="I131" s="22">
        <f>+'Cu1'!I131</f>
        <v>0</v>
      </c>
      <c r="J131" s="22">
        <f>+'Cu1'!J131</f>
        <v>0</v>
      </c>
      <c r="K131" s="22">
        <f>+'Cu1'!K131</f>
        <v>0</v>
      </c>
      <c r="L131" s="22">
        <f>+'Cu1'!L131</f>
        <v>0</v>
      </c>
      <c r="M131" s="22">
        <f>+'Cu1'!M131</f>
        <v>0</v>
      </c>
      <c r="N131" s="22">
        <f>+'Cu1'!N131</f>
        <v>0</v>
      </c>
      <c r="O131" s="23">
        <f>+'Cu1'!O131</f>
        <v>0</v>
      </c>
      <c r="P131" s="24">
        <f>+'Cu1'!P131</f>
        <v>0</v>
      </c>
      <c r="Q131" s="22">
        <f>+'Cu1'!Q131</f>
        <v>0</v>
      </c>
      <c r="R131" s="23">
        <f>+'Cu1'!R131</f>
        <v>0</v>
      </c>
      <c r="S131" s="23">
        <f>+'Cu1'!S131</f>
        <v>0</v>
      </c>
      <c r="T131" s="23">
        <f>+'Cu1'!T131</f>
        <v>0</v>
      </c>
      <c r="U131" s="23">
        <f>+'Cu1'!U131</f>
        <v>0</v>
      </c>
      <c r="V131" s="23">
        <f>+'Cu1'!V131</f>
        <v>0</v>
      </c>
      <c r="W131" s="23">
        <f>+'Cu1'!W131</f>
        <v>0</v>
      </c>
      <c r="X131" s="23">
        <f>+'Cu1'!X131</f>
        <v>0</v>
      </c>
      <c r="Y131" s="23">
        <f>+'Cu1'!Y131</f>
        <v>0</v>
      </c>
      <c r="Z131" s="22">
        <f>+'Cu1'!Z131</f>
        <v>0</v>
      </c>
      <c r="AA131" s="22">
        <f>+'Cu1'!AA131</f>
        <v>0</v>
      </c>
      <c r="AB131" s="23">
        <f>+'Cu1'!AB131</f>
        <v>0</v>
      </c>
      <c r="AC131" s="23">
        <f>+'Cu1'!AC131</f>
        <v>0</v>
      </c>
      <c r="AD131" s="23">
        <f>+'Cu1'!AD131</f>
        <v>0</v>
      </c>
      <c r="AE131" s="22">
        <f>+'Cu1'!AE131</f>
        <v>0</v>
      </c>
      <c r="AF131" s="22">
        <f>+'Cu1'!AF131</f>
        <v>0.5</v>
      </c>
      <c r="AG131" s="23">
        <f>+'Cu1'!AG131</f>
        <v>0</v>
      </c>
      <c r="AH131" s="23">
        <f>+'Cu1'!AH131</f>
        <v>0</v>
      </c>
      <c r="AI131" s="23">
        <f>+'Cu1'!AI131</f>
        <v>0</v>
      </c>
      <c r="AJ131" s="23">
        <f>+'Cu1'!AJ131</f>
        <v>0</v>
      </c>
      <c r="AK131" s="23">
        <f>+'Cu1'!AK131</f>
        <v>0</v>
      </c>
      <c r="AL131" s="23">
        <f>+'Cu1'!AL131</f>
        <v>0</v>
      </c>
      <c r="AM131" s="23">
        <f>+'Cu1'!AM131</f>
        <v>0</v>
      </c>
      <c r="AN131" s="23">
        <f>+'Cu1'!AN131</f>
        <v>0</v>
      </c>
      <c r="AO131" s="23">
        <f>+'Cu1'!AO131</f>
        <v>0</v>
      </c>
      <c r="AP131" s="23">
        <f>+'Cu1'!AP131</f>
        <v>0</v>
      </c>
      <c r="AQ131" s="23">
        <f>+'Cu1'!AQ131</f>
        <v>0</v>
      </c>
      <c r="AR131" s="23">
        <f>+'Cu1'!AR131</f>
        <v>0</v>
      </c>
      <c r="AS131" s="23">
        <f>+'Cu1'!AS131</f>
        <v>0</v>
      </c>
      <c r="AT131" s="23">
        <f>+'Cu1'!AT131</f>
        <v>0</v>
      </c>
      <c r="AU131" s="39">
        <f>+'Cu1'!AU131</f>
        <v>0</v>
      </c>
      <c r="AV131">
        <f>+'Cu1'!AV131</f>
        <v>0</v>
      </c>
      <c r="AW131">
        <f>+'Cu1'!AW131</f>
        <v>0</v>
      </c>
      <c r="AX131">
        <f>+'Cu1'!AX131</f>
        <v>0</v>
      </c>
      <c r="AY131">
        <f>+'Cu1'!AY131</f>
        <v>0</v>
      </c>
      <c r="AZ131">
        <f>+'Cu1'!AZ131</f>
        <v>0</v>
      </c>
      <c r="BA131">
        <f>+'Cu1'!BA131</f>
        <v>0</v>
      </c>
      <c r="BB131">
        <f>+'Cu1'!BB131</f>
        <v>0</v>
      </c>
      <c r="BC131">
        <f>+'Cu1'!BC131</f>
        <v>0</v>
      </c>
      <c r="BD131">
        <f>+'Cu1'!BD131</f>
        <v>0</v>
      </c>
      <c r="BE131">
        <f>+'Cu1'!BE131</f>
        <v>0</v>
      </c>
      <c r="BF131">
        <f>+'Cu1'!BF131</f>
        <v>0</v>
      </c>
      <c r="BG131">
        <f>+'Cu1'!BG131</f>
        <v>0</v>
      </c>
    </row>
    <row r="132" spans="1:65" hidden="1">
      <c r="A132" s="36">
        <f>+'Cu1'!A132</f>
        <v>83</v>
      </c>
      <c r="B132" s="34">
        <f>+'Cu1'!B132</f>
        <v>565</v>
      </c>
      <c r="C132" s="10" t="str">
        <f>+'Cu1'!C132</f>
        <v>TRACTAMENTS</v>
      </c>
      <c r="D132" s="10" t="str">
        <f>+'Cu1'!D132</f>
        <v>Preparació per tractament nim + sofre amb bota i 2 persones</v>
      </c>
      <c r="E132" s="11">
        <f>+'Cu1'!E132</f>
        <v>2500</v>
      </c>
      <c r="F132" s="12">
        <f>+'Cu1'!F132</f>
        <v>0</v>
      </c>
      <c r="G132" s="28">
        <f>+'Cu1'!G132</f>
        <v>0.5</v>
      </c>
      <c r="H132" s="12">
        <f>+'Cu1'!H132</f>
        <v>0</v>
      </c>
      <c r="I132" s="12">
        <f>+'Cu1'!I132</f>
        <v>0</v>
      </c>
      <c r="J132" s="12">
        <f>+'Cu1'!J132</f>
        <v>0</v>
      </c>
      <c r="K132" s="12">
        <f>+'Cu1'!K132</f>
        <v>0</v>
      </c>
      <c r="L132" s="12">
        <f>+'Cu1'!L132</f>
        <v>0</v>
      </c>
      <c r="M132" s="12">
        <f>+'Cu1'!M132</f>
        <v>0</v>
      </c>
      <c r="N132" s="12">
        <f>+'Cu1'!N132</f>
        <v>0</v>
      </c>
      <c r="O132" s="10">
        <f>+'Cu1'!O132</f>
        <v>0</v>
      </c>
      <c r="P132" s="18">
        <f>+'Cu1'!P132</f>
        <v>0</v>
      </c>
      <c r="Q132" s="12">
        <f>+'Cu1'!Q132</f>
        <v>0</v>
      </c>
      <c r="R132" s="10">
        <f>+'Cu1'!R132</f>
        <v>0</v>
      </c>
      <c r="S132" s="10">
        <f>+'Cu1'!S132</f>
        <v>0</v>
      </c>
      <c r="T132" s="10">
        <f>+'Cu1'!T132</f>
        <v>0</v>
      </c>
      <c r="U132" s="10">
        <f>+'Cu1'!U132</f>
        <v>0</v>
      </c>
      <c r="V132" s="10">
        <f>+'Cu1'!V132</f>
        <v>0</v>
      </c>
      <c r="W132" s="10">
        <f>+'Cu1'!W132</f>
        <v>0</v>
      </c>
      <c r="X132" s="10">
        <f>+'Cu1'!X132</f>
        <v>0</v>
      </c>
      <c r="Y132" s="10">
        <f>+'Cu1'!Y132</f>
        <v>0</v>
      </c>
      <c r="Z132" s="12">
        <f>+'Cu1'!Z132</f>
        <v>0</v>
      </c>
      <c r="AA132" s="12">
        <f>+'Cu1'!AA132</f>
        <v>0</v>
      </c>
      <c r="AB132" s="10">
        <f>+'Cu1'!AB132</f>
        <v>0</v>
      </c>
      <c r="AC132" s="10">
        <f>+'Cu1'!AC132</f>
        <v>0</v>
      </c>
      <c r="AD132" s="10">
        <f>+'Cu1'!AD132</f>
        <v>0</v>
      </c>
      <c r="AE132" s="12">
        <f>+'Cu1'!AE132</f>
        <v>0</v>
      </c>
      <c r="AF132" s="12">
        <f>+'Cu1'!AF132</f>
        <v>0.5</v>
      </c>
      <c r="AG132" s="10">
        <f>+'Cu1'!AG132</f>
        <v>0</v>
      </c>
      <c r="AH132" s="10">
        <f>+'Cu1'!AH132</f>
        <v>0</v>
      </c>
      <c r="AI132" s="10">
        <f>+'Cu1'!AI132</f>
        <v>0</v>
      </c>
      <c r="AJ132" s="10">
        <f>+'Cu1'!AJ132</f>
        <v>0</v>
      </c>
      <c r="AK132" s="10">
        <f>+'Cu1'!AK132</f>
        <v>0</v>
      </c>
      <c r="AL132" s="10">
        <f>+'Cu1'!AL132</f>
        <v>0</v>
      </c>
      <c r="AM132" s="10">
        <f>+'Cu1'!AM132</f>
        <v>0</v>
      </c>
      <c r="AN132" s="10">
        <f>+'Cu1'!AN132</f>
        <v>0</v>
      </c>
      <c r="AO132" s="10">
        <f>+'Cu1'!AO132</f>
        <v>0</v>
      </c>
      <c r="AP132" s="10">
        <f>+'Cu1'!AP132</f>
        <v>0</v>
      </c>
      <c r="AQ132" s="10">
        <f>+'Cu1'!AQ132</f>
        <v>0</v>
      </c>
      <c r="AR132" s="10">
        <f>+'Cu1'!AR132</f>
        <v>0</v>
      </c>
      <c r="AS132" s="10">
        <f>+'Cu1'!AS132</f>
        <v>0</v>
      </c>
      <c r="AT132" s="10">
        <f>+'Cu1'!AT132</f>
        <v>0</v>
      </c>
      <c r="AU132">
        <f>+'Cu1'!AU132</f>
        <v>0</v>
      </c>
      <c r="AV132">
        <f>+'Cu1'!AV132</f>
        <v>0</v>
      </c>
      <c r="AW132">
        <f>+'Cu1'!AW132</f>
        <v>0</v>
      </c>
      <c r="AX132">
        <f>+'Cu1'!AX132</f>
        <v>0</v>
      </c>
      <c r="AY132">
        <f>+'Cu1'!AY132</f>
        <v>0</v>
      </c>
      <c r="AZ132">
        <f>+'Cu1'!AZ132</f>
        <v>0</v>
      </c>
      <c r="BA132">
        <f>+'Cu1'!BA132</f>
        <v>0</v>
      </c>
      <c r="BB132">
        <f>+'Cu1'!BB132</f>
        <v>0</v>
      </c>
      <c r="BC132">
        <f>+'Cu1'!BC132</f>
        <v>0</v>
      </c>
      <c r="BD132">
        <f>+'Cu1'!BD132</f>
        <v>0</v>
      </c>
      <c r="BE132">
        <f>+'Cu1'!BE132</f>
        <v>0</v>
      </c>
      <c r="BF132">
        <f>+'Cu1'!BF132</f>
        <v>0</v>
      </c>
      <c r="BG132">
        <f>+'Cu1'!BG132</f>
        <v>0</v>
      </c>
    </row>
    <row r="133" spans="1:65" hidden="1">
      <c r="A133" s="36">
        <f>+'Cu1'!A133</f>
        <v>84</v>
      </c>
      <c r="B133" s="35">
        <f>+'Cu1'!B133</f>
        <v>575</v>
      </c>
      <c r="C133" s="23" t="str">
        <f>+'Cu1'!C133</f>
        <v>TRACTAMENTS</v>
      </c>
      <c r="D133" s="23" t="str">
        <f>+'Cu1'!D133</f>
        <v>Preparació per tractament sofre amb bota i 2 persones</v>
      </c>
      <c r="E133" s="21">
        <f>+'Cu1'!E133</f>
        <v>2500</v>
      </c>
      <c r="F133" s="22">
        <f>+'Cu1'!F133</f>
        <v>0</v>
      </c>
      <c r="G133" s="22">
        <f>+'Cu1'!G133</f>
        <v>0.5</v>
      </c>
      <c r="H133" s="22">
        <f>+'Cu1'!H133</f>
        <v>0</v>
      </c>
      <c r="I133" s="22">
        <f>+'Cu1'!I133</f>
        <v>0</v>
      </c>
      <c r="J133" s="22">
        <f>+'Cu1'!J133</f>
        <v>0</v>
      </c>
      <c r="K133" s="22">
        <f>+'Cu1'!K133</f>
        <v>0</v>
      </c>
      <c r="L133" s="22">
        <f>+'Cu1'!L133</f>
        <v>0</v>
      </c>
      <c r="M133" s="22">
        <f>+'Cu1'!M133</f>
        <v>0</v>
      </c>
      <c r="N133" s="22">
        <f>+'Cu1'!N133</f>
        <v>0</v>
      </c>
      <c r="O133" s="23">
        <f>+'Cu1'!O133</f>
        <v>0</v>
      </c>
      <c r="P133" s="24">
        <f>+'Cu1'!P133</f>
        <v>0</v>
      </c>
      <c r="Q133" s="22">
        <f>+'Cu1'!Q133</f>
        <v>0</v>
      </c>
      <c r="R133" s="23">
        <f>+'Cu1'!R133</f>
        <v>0</v>
      </c>
      <c r="S133" s="23">
        <f>+'Cu1'!S133</f>
        <v>0</v>
      </c>
      <c r="T133" s="23">
        <f>+'Cu1'!T133</f>
        <v>0</v>
      </c>
      <c r="U133" s="23">
        <f>+'Cu1'!U133</f>
        <v>0</v>
      </c>
      <c r="V133" s="23">
        <f>+'Cu1'!V133</f>
        <v>0</v>
      </c>
      <c r="W133" s="23">
        <f>+'Cu1'!W133</f>
        <v>0</v>
      </c>
      <c r="X133" s="23">
        <f>+'Cu1'!X133</f>
        <v>0</v>
      </c>
      <c r="Y133" s="23">
        <f>+'Cu1'!Y133</f>
        <v>0</v>
      </c>
      <c r="Z133" s="22">
        <f>+'Cu1'!Z133</f>
        <v>0</v>
      </c>
      <c r="AA133" s="22">
        <f>+'Cu1'!AA133</f>
        <v>0</v>
      </c>
      <c r="AB133" s="23">
        <f>+'Cu1'!AB133</f>
        <v>0</v>
      </c>
      <c r="AC133" s="23">
        <f>+'Cu1'!AC133</f>
        <v>0</v>
      </c>
      <c r="AD133" s="23">
        <f>+'Cu1'!AD133</f>
        <v>0</v>
      </c>
      <c r="AE133" s="22">
        <f>+'Cu1'!AE133</f>
        <v>0</v>
      </c>
      <c r="AF133" s="22">
        <f>+'Cu1'!AF133</f>
        <v>0.5</v>
      </c>
      <c r="AG133" s="23">
        <f>+'Cu1'!AG133</f>
        <v>0</v>
      </c>
      <c r="AH133" s="23">
        <f>+'Cu1'!AH133</f>
        <v>0</v>
      </c>
      <c r="AI133" s="23">
        <f>+'Cu1'!AI133</f>
        <v>0</v>
      </c>
      <c r="AJ133" s="23">
        <f>+'Cu1'!AJ133</f>
        <v>0</v>
      </c>
      <c r="AK133" s="23">
        <f>+'Cu1'!AK133</f>
        <v>0</v>
      </c>
      <c r="AL133" s="23">
        <f>+'Cu1'!AL133</f>
        <v>0</v>
      </c>
      <c r="AM133" s="23">
        <f>+'Cu1'!AM133</f>
        <v>0</v>
      </c>
      <c r="AN133" s="23">
        <f>+'Cu1'!AN133</f>
        <v>0</v>
      </c>
      <c r="AO133" s="23">
        <f>+'Cu1'!AO133</f>
        <v>0</v>
      </c>
      <c r="AP133" s="23">
        <f>+'Cu1'!AP133</f>
        <v>0</v>
      </c>
      <c r="AQ133" s="23">
        <f>+'Cu1'!AQ133</f>
        <v>0</v>
      </c>
      <c r="AR133" s="23">
        <f>+'Cu1'!AR133</f>
        <v>0</v>
      </c>
      <c r="AS133" s="23">
        <f>+'Cu1'!AS133</f>
        <v>0</v>
      </c>
      <c r="AT133" s="23">
        <f>+'Cu1'!AT133</f>
        <v>0</v>
      </c>
      <c r="AU133" s="39">
        <f>+'Cu1'!AU133</f>
        <v>0</v>
      </c>
      <c r="AV133">
        <f>+'Cu1'!AV133</f>
        <v>0</v>
      </c>
      <c r="AW133">
        <f>+'Cu1'!AW133</f>
        <v>0</v>
      </c>
      <c r="AX133">
        <f>+'Cu1'!AX133</f>
        <v>0</v>
      </c>
      <c r="AY133">
        <f>+'Cu1'!AY133</f>
        <v>0</v>
      </c>
      <c r="AZ133">
        <f>+'Cu1'!AZ133</f>
        <v>0</v>
      </c>
      <c r="BA133">
        <f>+'Cu1'!BA133</f>
        <v>0</v>
      </c>
      <c r="BB133">
        <f>+'Cu1'!BB133</f>
        <v>0</v>
      </c>
      <c r="BC133">
        <f>+'Cu1'!BC133</f>
        <v>0</v>
      </c>
      <c r="BD133">
        <f>+'Cu1'!BD133</f>
        <v>0</v>
      </c>
      <c r="BE133">
        <f>+'Cu1'!BE133</f>
        <v>0</v>
      </c>
      <c r="BF133">
        <f>+'Cu1'!BF133</f>
        <v>0</v>
      </c>
      <c r="BG133">
        <f>+'Cu1'!BG133</f>
        <v>0</v>
      </c>
    </row>
    <row r="134" spans="1:65" hidden="1">
      <c r="A134" s="36">
        <f>+'Cu1'!A134</f>
        <v>85</v>
      </c>
      <c r="B134" s="36">
        <f>+'Cu1'!B134</f>
        <v>615</v>
      </c>
      <c r="C134" s="29" t="str">
        <f>+'Cu1'!C134</f>
        <v>DESHERBAT</v>
      </c>
      <c r="D134" s="29" t="str">
        <f>+'Cu1'!D134</f>
        <v>Preparació per desherbat amb tractor</v>
      </c>
      <c r="E134" s="37">
        <f>+'Cu1'!E134</f>
        <v>2500</v>
      </c>
      <c r="F134" s="28">
        <f>+'Cu1'!F134</f>
        <v>0</v>
      </c>
      <c r="G134" s="28">
        <f>+'Cu1'!G134</f>
        <v>0.5</v>
      </c>
      <c r="H134" s="28">
        <f>+'Cu1'!H134</f>
        <v>0</v>
      </c>
      <c r="I134" s="28">
        <f>+'Cu1'!I134</f>
        <v>0</v>
      </c>
      <c r="J134" s="28">
        <f>+'Cu1'!J134</f>
        <v>0</v>
      </c>
      <c r="K134" s="28">
        <f>+'Cu1'!K134</f>
        <v>0</v>
      </c>
      <c r="L134" s="28">
        <f>+'Cu1'!L134</f>
        <v>0</v>
      </c>
      <c r="M134" s="28">
        <f>+'Cu1'!M134</f>
        <v>0</v>
      </c>
      <c r="N134" s="28">
        <f>+'Cu1'!N134</f>
        <v>0</v>
      </c>
      <c r="O134" s="29">
        <f>+'Cu1'!O134</f>
        <v>0</v>
      </c>
      <c r="P134" s="30">
        <f>+'Cu1'!P134</f>
        <v>0</v>
      </c>
      <c r="Q134" s="28">
        <f>+'Cu1'!Q134</f>
        <v>0</v>
      </c>
      <c r="R134" s="29">
        <f>+'Cu1'!R134</f>
        <v>0</v>
      </c>
      <c r="S134" s="29">
        <f>+'Cu1'!S134</f>
        <v>0</v>
      </c>
      <c r="T134" s="29">
        <f>+'Cu1'!T134</f>
        <v>0</v>
      </c>
      <c r="U134" s="29">
        <f>+'Cu1'!U134</f>
        <v>0</v>
      </c>
      <c r="V134" s="29">
        <f>+'Cu1'!V134</f>
        <v>0</v>
      </c>
      <c r="W134" s="29">
        <f>+'Cu1'!W134</f>
        <v>0</v>
      </c>
      <c r="X134" s="29">
        <f>+'Cu1'!X134</f>
        <v>0</v>
      </c>
      <c r="Y134" s="29">
        <f>+'Cu1'!Y134</f>
        <v>0</v>
      </c>
      <c r="Z134" s="28">
        <f>+'Cu1'!Z134</f>
        <v>0</v>
      </c>
      <c r="AA134" s="28">
        <f>+'Cu1'!AA134</f>
        <v>0</v>
      </c>
      <c r="AB134" s="29">
        <f>+'Cu1'!AB134</f>
        <v>0</v>
      </c>
      <c r="AC134" s="29">
        <f>+'Cu1'!AC134</f>
        <v>0</v>
      </c>
      <c r="AD134" s="29">
        <f>+'Cu1'!AD134</f>
        <v>0</v>
      </c>
      <c r="AE134" s="28">
        <f>+'Cu1'!AE134</f>
        <v>0</v>
      </c>
      <c r="AF134" s="28">
        <f>+'Cu1'!AF134</f>
        <v>0</v>
      </c>
      <c r="AG134" s="29">
        <f>+'Cu1'!AG134</f>
        <v>0</v>
      </c>
      <c r="AH134" s="29">
        <f>+'Cu1'!AH134</f>
        <v>0</v>
      </c>
      <c r="AI134" s="29">
        <f>+'Cu1'!AI134</f>
        <v>0</v>
      </c>
      <c r="AJ134" s="29">
        <f>+'Cu1'!AJ134</f>
        <v>0</v>
      </c>
      <c r="AK134" s="29">
        <f>+'Cu1'!AK134</f>
        <v>0</v>
      </c>
      <c r="AL134" s="29">
        <f>+'Cu1'!AL134</f>
        <v>0</v>
      </c>
      <c r="AM134" s="29">
        <f>+'Cu1'!AM134</f>
        <v>0</v>
      </c>
      <c r="AN134" s="29">
        <f>+'Cu1'!AN134</f>
        <v>0</v>
      </c>
      <c r="AO134" s="29">
        <f>+'Cu1'!AO134</f>
        <v>0</v>
      </c>
      <c r="AP134" s="29">
        <f>+'Cu1'!AP134</f>
        <v>0</v>
      </c>
      <c r="AQ134" s="29">
        <f>+'Cu1'!AQ134</f>
        <v>0</v>
      </c>
      <c r="AR134" s="29">
        <f>+'Cu1'!AR134</f>
        <v>0</v>
      </c>
      <c r="AS134" s="29">
        <f>+'Cu1'!AS134</f>
        <v>0</v>
      </c>
      <c r="AT134" s="29">
        <f>+'Cu1'!AT134</f>
        <v>0</v>
      </c>
      <c r="AU134" s="40">
        <f>+'Cu1'!AU134</f>
        <v>0</v>
      </c>
      <c r="AV134">
        <f>+'Cu1'!AV134</f>
        <v>0</v>
      </c>
      <c r="AW134">
        <f>+'Cu1'!AW134</f>
        <v>0</v>
      </c>
      <c r="AX134">
        <f>+'Cu1'!AX134</f>
        <v>0</v>
      </c>
      <c r="AY134">
        <f>+'Cu1'!AY134</f>
        <v>0</v>
      </c>
      <c r="AZ134">
        <f>+'Cu1'!AZ134</f>
        <v>0</v>
      </c>
      <c r="BA134">
        <f>+'Cu1'!BA134</f>
        <v>0</v>
      </c>
      <c r="BB134">
        <f>+'Cu1'!BB134</f>
        <v>0</v>
      </c>
      <c r="BC134">
        <f>+'Cu1'!BC134</f>
        <v>0</v>
      </c>
      <c r="BD134">
        <f>+'Cu1'!BD134</f>
        <v>0</v>
      </c>
      <c r="BE134">
        <f>+'Cu1'!BE134</f>
        <v>0</v>
      </c>
      <c r="BF134">
        <f>+'Cu1'!BF134</f>
        <v>0</v>
      </c>
      <c r="BG134">
        <f>+'Cu1'!BG134</f>
        <v>0</v>
      </c>
    </row>
    <row r="135" spans="1:65" hidden="1">
      <c r="A135" s="36">
        <f>+'Cu1'!A135</f>
        <v>86</v>
      </c>
      <c r="B135" s="35">
        <f>+'Cu1'!B135</f>
        <v>625</v>
      </c>
      <c r="C135" s="23" t="str">
        <f>+'Cu1'!C135</f>
        <v>DESHERBAT</v>
      </c>
      <c r="D135" s="23" t="str">
        <f>+'Cu1'!D135</f>
        <v>Preparació per desherbat amb motocultor</v>
      </c>
      <c r="E135" s="21">
        <f>+'Cu1'!E135</f>
        <v>2500</v>
      </c>
      <c r="F135" s="22">
        <f>+'Cu1'!F135</f>
        <v>0</v>
      </c>
      <c r="G135" s="22">
        <f>+'Cu1'!G135</f>
        <v>0.25</v>
      </c>
      <c r="H135" s="22">
        <f>+'Cu1'!H135</f>
        <v>0</v>
      </c>
      <c r="I135" s="22">
        <f>+'Cu1'!I135</f>
        <v>0</v>
      </c>
      <c r="J135" s="22">
        <f>+'Cu1'!J135</f>
        <v>0</v>
      </c>
      <c r="K135" s="22">
        <f>+'Cu1'!K135</f>
        <v>0</v>
      </c>
      <c r="L135" s="22">
        <f>+'Cu1'!L135</f>
        <v>0</v>
      </c>
      <c r="M135" s="22">
        <f>+'Cu1'!M135</f>
        <v>0</v>
      </c>
      <c r="N135" s="22">
        <f>+'Cu1'!N135</f>
        <v>0</v>
      </c>
      <c r="O135" s="23">
        <f>+'Cu1'!O135</f>
        <v>0</v>
      </c>
      <c r="P135" s="24">
        <f>+'Cu1'!P135</f>
        <v>0</v>
      </c>
      <c r="Q135" s="22">
        <f>+'Cu1'!Q135</f>
        <v>0</v>
      </c>
      <c r="R135" s="23">
        <f>+'Cu1'!R135</f>
        <v>0</v>
      </c>
      <c r="S135" s="23">
        <f>+'Cu1'!S135</f>
        <v>0</v>
      </c>
      <c r="T135" s="23">
        <f>+'Cu1'!T135</f>
        <v>0</v>
      </c>
      <c r="U135" s="23">
        <f>+'Cu1'!U135</f>
        <v>0</v>
      </c>
      <c r="V135" s="23">
        <f>+'Cu1'!V135</f>
        <v>0</v>
      </c>
      <c r="W135" s="23">
        <f>+'Cu1'!W135</f>
        <v>0</v>
      </c>
      <c r="X135" s="23">
        <f>+'Cu1'!X135</f>
        <v>0</v>
      </c>
      <c r="Y135" s="23">
        <f>+'Cu1'!Y135</f>
        <v>0</v>
      </c>
      <c r="Z135" s="22">
        <f>+'Cu1'!Z135</f>
        <v>0</v>
      </c>
      <c r="AA135" s="22">
        <f>+'Cu1'!AA135</f>
        <v>0</v>
      </c>
      <c r="AB135" s="23">
        <f>+'Cu1'!AB135</f>
        <v>0</v>
      </c>
      <c r="AC135" s="23">
        <f>+'Cu1'!AC135</f>
        <v>0</v>
      </c>
      <c r="AD135" s="23">
        <f>+'Cu1'!AD135</f>
        <v>0</v>
      </c>
      <c r="AE135" s="22">
        <f>+'Cu1'!AE135</f>
        <v>0</v>
      </c>
      <c r="AF135" s="22">
        <f>+'Cu1'!AF135</f>
        <v>0</v>
      </c>
      <c r="AG135" s="23">
        <f>+'Cu1'!AG135</f>
        <v>0</v>
      </c>
      <c r="AH135" s="23">
        <f>+'Cu1'!AH135</f>
        <v>0</v>
      </c>
      <c r="AI135" s="23">
        <f>+'Cu1'!AI135</f>
        <v>0</v>
      </c>
      <c r="AJ135" s="23">
        <f>+'Cu1'!AJ135</f>
        <v>0</v>
      </c>
      <c r="AK135" s="23">
        <f>+'Cu1'!AK135</f>
        <v>0</v>
      </c>
      <c r="AL135" s="23">
        <f>+'Cu1'!AL135</f>
        <v>0</v>
      </c>
      <c r="AM135" s="23">
        <f>+'Cu1'!AM135</f>
        <v>0</v>
      </c>
      <c r="AN135" s="23">
        <f>+'Cu1'!AN135</f>
        <v>0</v>
      </c>
      <c r="AO135" s="23">
        <f>+'Cu1'!AO135</f>
        <v>0</v>
      </c>
      <c r="AP135" s="23">
        <f>+'Cu1'!AP135</f>
        <v>0</v>
      </c>
      <c r="AQ135" s="23">
        <f>+'Cu1'!AQ135</f>
        <v>0</v>
      </c>
      <c r="AR135" s="23">
        <f>+'Cu1'!AR135</f>
        <v>0</v>
      </c>
      <c r="AS135" s="23">
        <f>+'Cu1'!AS135</f>
        <v>0</v>
      </c>
      <c r="AT135" s="23">
        <f>+'Cu1'!AT135</f>
        <v>0</v>
      </c>
      <c r="AU135" s="39">
        <f>+'Cu1'!AU135</f>
        <v>0</v>
      </c>
      <c r="AV135">
        <f>+'Cu1'!AV135</f>
        <v>0</v>
      </c>
      <c r="AW135">
        <f>+'Cu1'!AW135</f>
        <v>0</v>
      </c>
      <c r="AX135" s="40">
        <f>+'Cu1'!AX135</f>
        <v>0</v>
      </c>
      <c r="AY135">
        <f>+'Cu1'!AY135</f>
        <v>0</v>
      </c>
      <c r="AZ135">
        <f>+'Cu1'!AZ135</f>
        <v>0</v>
      </c>
      <c r="BA135">
        <f>+'Cu1'!BA135</f>
        <v>0</v>
      </c>
      <c r="BB135">
        <f>+'Cu1'!BB135</f>
        <v>0</v>
      </c>
      <c r="BC135">
        <f>+'Cu1'!BC135</f>
        <v>0</v>
      </c>
      <c r="BD135">
        <f>+'Cu1'!BD135</f>
        <v>0</v>
      </c>
      <c r="BE135">
        <f>+'Cu1'!BE135</f>
        <v>0</v>
      </c>
      <c r="BF135">
        <f>+'Cu1'!BF135</f>
        <v>0</v>
      </c>
      <c r="BG135">
        <f>+'Cu1'!BG135</f>
        <v>0</v>
      </c>
    </row>
    <row r="136" spans="1:65" hidden="1">
      <c r="A136" s="36">
        <f>+'Cu1'!A136</f>
        <v>87</v>
      </c>
      <c r="B136" s="36">
        <f>+'Cu1'!B136</f>
        <v>635</v>
      </c>
      <c r="C136" s="29" t="str">
        <f>+'Cu1'!C136</f>
        <v>DESHERBAT</v>
      </c>
      <c r="D136" s="29" t="str">
        <f>+'Cu1'!D136</f>
        <v>Preparació per desherbat amb motocultor (només part sense plàstic)</v>
      </c>
      <c r="E136" s="37">
        <f>+'Cu1'!E136</f>
        <v>2500</v>
      </c>
      <c r="F136" s="28">
        <f>+'Cu1'!F136</f>
        <v>0</v>
      </c>
      <c r="G136" s="28">
        <f>+'Cu1'!G136</f>
        <v>0.25</v>
      </c>
      <c r="H136" s="28">
        <f>+'Cu1'!H136</f>
        <v>0</v>
      </c>
      <c r="I136" s="28">
        <f>+'Cu1'!I136</f>
        <v>0</v>
      </c>
      <c r="J136" s="28">
        <f>+'Cu1'!J136</f>
        <v>0</v>
      </c>
      <c r="K136" s="28">
        <f>+'Cu1'!K136</f>
        <v>0</v>
      </c>
      <c r="L136" s="28">
        <f>+'Cu1'!L136</f>
        <v>0</v>
      </c>
      <c r="M136" s="28">
        <f>+'Cu1'!M136</f>
        <v>0</v>
      </c>
      <c r="N136" s="28">
        <f>+'Cu1'!N136</f>
        <v>0</v>
      </c>
      <c r="O136" s="29">
        <f>+'Cu1'!O136</f>
        <v>0</v>
      </c>
      <c r="P136" s="30">
        <f>+'Cu1'!P136</f>
        <v>0</v>
      </c>
      <c r="Q136" s="28">
        <f>+'Cu1'!Q136</f>
        <v>0</v>
      </c>
      <c r="R136" s="29">
        <f>+'Cu1'!R136</f>
        <v>0</v>
      </c>
      <c r="S136" s="29">
        <f>+'Cu1'!S136</f>
        <v>0</v>
      </c>
      <c r="T136" s="29">
        <f>+'Cu1'!T136</f>
        <v>0</v>
      </c>
      <c r="U136" s="29">
        <f>+'Cu1'!U136</f>
        <v>0</v>
      </c>
      <c r="V136" s="29">
        <f>+'Cu1'!V136</f>
        <v>0</v>
      </c>
      <c r="W136" s="29">
        <f>+'Cu1'!W136</f>
        <v>0</v>
      </c>
      <c r="X136" s="29">
        <f>+'Cu1'!X136</f>
        <v>0</v>
      </c>
      <c r="Y136" s="29">
        <f>+'Cu1'!Y136</f>
        <v>0</v>
      </c>
      <c r="Z136" s="28">
        <f>+'Cu1'!Z136</f>
        <v>0</v>
      </c>
      <c r="AA136" s="28">
        <f>+'Cu1'!AA136</f>
        <v>0</v>
      </c>
      <c r="AB136" s="29">
        <f>+'Cu1'!AB136</f>
        <v>0</v>
      </c>
      <c r="AC136" s="29">
        <f>+'Cu1'!AC136</f>
        <v>0</v>
      </c>
      <c r="AD136" s="29">
        <f>+'Cu1'!AD136</f>
        <v>0</v>
      </c>
      <c r="AE136" s="28">
        <f>+'Cu1'!AE136</f>
        <v>0</v>
      </c>
      <c r="AF136" s="28">
        <f>+'Cu1'!AF136</f>
        <v>0</v>
      </c>
      <c r="AG136" s="29">
        <f>+'Cu1'!AG136</f>
        <v>0</v>
      </c>
      <c r="AH136" s="29">
        <f>+'Cu1'!AH136</f>
        <v>0</v>
      </c>
      <c r="AI136" s="29">
        <f>+'Cu1'!AI136</f>
        <v>0</v>
      </c>
      <c r="AJ136" s="29">
        <f>+'Cu1'!AJ136</f>
        <v>0</v>
      </c>
      <c r="AK136" s="29">
        <f>+'Cu1'!AK136</f>
        <v>0</v>
      </c>
      <c r="AL136" s="29">
        <f>+'Cu1'!AL136</f>
        <v>0</v>
      </c>
      <c r="AM136" s="29">
        <f>+'Cu1'!AM136</f>
        <v>0</v>
      </c>
      <c r="AN136" s="29">
        <f>+'Cu1'!AN136</f>
        <v>0</v>
      </c>
      <c r="AO136" s="29">
        <f>+'Cu1'!AO136</f>
        <v>0</v>
      </c>
      <c r="AP136" s="29">
        <f>+'Cu1'!AP136</f>
        <v>0</v>
      </c>
      <c r="AQ136" s="29">
        <f>+'Cu1'!AQ136</f>
        <v>0</v>
      </c>
      <c r="AR136" s="29">
        <f>+'Cu1'!AR136</f>
        <v>0</v>
      </c>
      <c r="AS136" s="29">
        <f>+'Cu1'!AS136</f>
        <v>0</v>
      </c>
      <c r="AT136" s="29">
        <f>+'Cu1'!AT136</f>
        <v>0</v>
      </c>
      <c r="AU136" s="40">
        <f>+'Cu1'!AU136</f>
        <v>0</v>
      </c>
      <c r="AV136">
        <f>+'Cu1'!AV136</f>
        <v>0</v>
      </c>
      <c r="AW136">
        <f>+'Cu1'!AW136</f>
        <v>0</v>
      </c>
      <c r="AX136" s="40">
        <f>+'Cu1'!AX136</f>
        <v>0</v>
      </c>
      <c r="AY136">
        <f>+'Cu1'!AY136</f>
        <v>0</v>
      </c>
      <c r="AZ136">
        <f>+'Cu1'!AZ136</f>
        <v>0</v>
      </c>
      <c r="BA136">
        <f>+'Cu1'!BA136</f>
        <v>0</v>
      </c>
      <c r="BB136">
        <f>+'Cu1'!BB136</f>
        <v>0</v>
      </c>
      <c r="BC136">
        <f>+'Cu1'!BC136</f>
        <v>0</v>
      </c>
      <c r="BD136">
        <f>+'Cu1'!BD136</f>
        <v>0</v>
      </c>
      <c r="BE136">
        <f>+'Cu1'!BE136</f>
        <v>0</v>
      </c>
      <c r="BF136">
        <f>+'Cu1'!BF136</f>
        <v>0</v>
      </c>
      <c r="BG136">
        <f>+'Cu1'!BG136</f>
        <v>0</v>
      </c>
    </row>
    <row r="137" spans="1:65" hidden="1">
      <c r="A137" s="36">
        <f>+'Cu1'!A137</f>
        <v>88</v>
      </c>
      <c r="B137" s="35">
        <f>+'Cu1'!B137</f>
        <v>645</v>
      </c>
      <c r="C137" s="23" t="str">
        <f>+'Cu1'!C137</f>
        <v>DESHERBAT</v>
      </c>
      <c r="D137" s="23" t="str">
        <f>+'Cu1'!D137</f>
        <v>Preparació per desherbat manual 2,5h/1.000 m2</v>
      </c>
      <c r="E137" s="21">
        <f>+'Cu1'!E137</f>
        <v>2500</v>
      </c>
      <c r="F137" s="22">
        <f>+'Cu1'!F137</f>
        <v>0</v>
      </c>
      <c r="G137" s="22">
        <f>+'Cu1'!G137</f>
        <v>0</v>
      </c>
      <c r="H137" s="22">
        <f>+'Cu1'!H137</f>
        <v>0</v>
      </c>
      <c r="I137" s="22">
        <f>+'Cu1'!I137</f>
        <v>0</v>
      </c>
      <c r="J137" s="22">
        <f>+'Cu1'!J137</f>
        <v>0</v>
      </c>
      <c r="K137" s="22">
        <f>+'Cu1'!K137</f>
        <v>0</v>
      </c>
      <c r="L137" s="22">
        <f>+'Cu1'!L137</f>
        <v>0</v>
      </c>
      <c r="M137" s="22">
        <f>+'Cu1'!M137</f>
        <v>0</v>
      </c>
      <c r="N137" s="22">
        <f>+'Cu1'!N137</f>
        <v>0</v>
      </c>
      <c r="O137" s="23">
        <f>+'Cu1'!O137</f>
        <v>0</v>
      </c>
      <c r="P137" s="24">
        <f>+'Cu1'!P137</f>
        <v>0</v>
      </c>
      <c r="Q137" s="22">
        <f>+'Cu1'!Q137</f>
        <v>0</v>
      </c>
      <c r="R137" s="23">
        <f>+'Cu1'!R137</f>
        <v>0</v>
      </c>
      <c r="S137" s="23">
        <f>+'Cu1'!S137</f>
        <v>0</v>
      </c>
      <c r="T137" s="23">
        <f>+'Cu1'!T137</f>
        <v>0</v>
      </c>
      <c r="U137" s="23">
        <f>+'Cu1'!U137</f>
        <v>0</v>
      </c>
      <c r="V137" s="23">
        <f>+'Cu1'!V137</f>
        <v>0</v>
      </c>
      <c r="W137" s="23">
        <f>+'Cu1'!W137</f>
        <v>0</v>
      </c>
      <c r="X137" s="23">
        <f>+'Cu1'!X137</f>
        <v>0</v>
      </c>
      <c r="Y137" s="23">
        <f>+'Cu1'!Y137</f>
        <v>0</v>
      </c>
      <c r="Z137" s="22">
        <f>+'Cu1'!Z137</f>
        <v>0</v>
      </c>
      <c r="AA137" s="22">
        <f>+'Cu1'!AA137</f>
        <v>0</v>
      </c>
      <c r="AB137" s="23">
        <f>+'Cu1'!AB137</f>
        <v>0</v>
      </c>
      <c r="AC137" s="23">
        <f>+'Cu1'!AC137</f>
        <v>0</v>
      </c>
      <c r="AD137" s="23">
        <f>+'Cu1'!AD137</f>
        <v>0</v>
      </c>
      <c r="AE137" s="22">
        <f>+'Cu1'!AE137</f>
        <v>0</v>
      </c>
      <c r="AF137" s="22">
        <f>+'Cu1'!AF137</f>
        <v>0</v>
      </c>
      <c r="AG137" s="23">
        <f>+'Cu1'!AG137</f>
        <v>0</v>
      </c>
      <c r="AH137" s="23">
        <f>+'Cu1'!AH137</f>
        <v>0</v>
      </c>
      <c r="AI137" s="23">
        <f>+'Cu1'!AI137</f>
        <v>0</v>
      </c>
      <c r="AJ137" s="23">
        <f>+'Cu1'!AJ137</f>
        <v>0</v>
      </c>
      <c r="AK137" s="23">
        <f>+'Cu1'!AK137</f>
        <v>0</v>
      </c>
      <c r="AL137" s="23">
        <f>+'Cu1'!AL137</f>
        <v>0</v>
      </c>
      <c r="AM137" s="23">
        <f>+'Cu1'!AM137</f>
        <v>0</v>
      </c>
      <c r="AN137" s="23">
        <f>+'Cu1'!AN137</f>
        <v>0</v>
      </c>
      <c r="AO137" s="23">
        <f>+'Cu1'!AO137</f>
        <v>0</v>
      </c>
      <c r="AP137" s="23">
        <f>+'Cu1'!AP137</f>
        <v>0</v>
      </c>
      <c r="AQ137" s="23">
        <f>+'Cu1'!AQ137</f>
        <v>0</v>
      </c>
      <c r="AR137" s="23">
        <f>+'Cu1'!AR137</f>
        <v>0</v>
      </c>
      <c r="AS137" s="23">
        <f>+'Cu1'!AS137</f>
        <v>0</v>
      </c>
      <c r="AT137" s="23">
        <f>+'Cu1'!AT137</f>
        <v>0</v>
      </c>
      <c r="AU137" s="39">
        <f>+'Cu1'!AU137</f>
        <v>0</v>
      </c>
      <c r="AV137">
        <f>+'Cu1'!AV137</f>
        <v>0</v>
      </c>
      <c r="AW137">
        <f>+'Cu1'!AW137</f>
        <v>0</v>
      </c>
      <c r="AX137" s="40">
        <f>+'Cu1'!AX137</f>
        <v>0</v>
      </c>
      <c r="AY137">
        <f>+'Cu1'!AY137</f>
        <v>0</v>
      </c>
      <c r="AZ137">
        <f>+'Cu1'!AZ137</f>
        <v>0</v>
      </c>
      <c r="BA137">
        <f>+'Cu1'!BA137</f>
        <v>0</v>
      </c>
      <c r="BB137">
        <f>+'Cu1'!BB137</f>
        <v>0</v>
      </c>
      <c r="BC137">
        <f>+'Cu1'!BC137</f>
        <v>0</v>
      </c>
      <c r="BD137">
        <f>+'Cu1'!BD137</f>
        <v>0</v>
      </c>
      <c r="BE137">
        <f>+'Cu1'!BE137</f>
        <v>0</v>
      </c>
      <c r="BF137">
        <f>+'Cu1'!BF137</f>
        <v>0</v>
      </c>
      <c r="BG137">
        <f>+'Cu1'!BG137</f>
        <v>0</v>
      </c>
    </row>
    <row r="138" spans="1:65" hidden="1">
      <c r="A138" s="36">
        <f>+'Cu1'!A138</f>
        <v>89</v>
      </c>
      <c r="B138" s="36">
        <f>+'Cu1'!B138</f>
        <v>655</v>
      </c>
      <c r="C138" s="29" t="str">
        <f>+'Cu1'!C138</f>
        <v>DESHERBAT</v>
      </c>
      <c r="D138" s="29" t="str">
        <f>+'Cu1'!D138</f>
        <v>Preparació per desherbat manual 5h/1.000  m2</v>
      </c>
      <c r="E138" s="37">
        <f>+'Cu1'!E138</f>
        <v>2500</v>
      </c>
      <c r="F138" s="28">
        <f>+'Cu1'!F138</f>
        <v>0</v>
      </c>
      <c r="G138" s="28">
        <f>+'Cu1'!G138</f>
        <v>0</v>
      </c>
      <c r="H138" s="28">
        <f>+'Cu1'!H138</f>
        <v>0</v>
      </c>
      <c r="I138" s="28">
        <f>+'Cu1'!I138</f>
        <v>0</v>
      </c>
      <c r="J138" s="28">
        <f>+'Cu1'!J138</f>
        <v>0</v>
      </c>
      <c r="K138" s="28">
        <f>+'Cu1'!K138</f>
        <v>0</v>
      </c>
      <c r="L138" s="28">
        <f>+'Cu1'!L138</f>
        <v>0</v>
      </c>
      <c r="M138" s="28">
        <f>+'Cu1'!M138</f>
        <v>0</v>
      </c>
      <c r="N138" s="28">
        <f>+'Cu1'!N138</f>
        <v>0</v>
      </c>
      <c r="O138" s="29">
        <f>+'Cu1'!O138</f>
        <v>0</v>
      </c>
      <c r="P138" s="30">
        <f>+'Cu1'!P138</f>
        <v>0</v>
      </c>
      <c r="Q138" s="28">
        <f>+'Cu1'!Q138</f>
        <v>0</v>
      </c>
      <c r="R138" s="29">
        <f>+'Cu1'!R138</f>
        <v>0</v>
      </c>
      <c r="S138" s="29">
        <f>+'Cu1'!S138</f>
        <v>0</v>
      </c>
      <c r="T138" s="29">
        <f>+'Cu1'!T138</f>
        <v>0</v>
      </c>
      <c r="U138" s="29">
        <f>+'Cu1'!U138</f>
        <v>0</v>
      </c>
      <c r="V138" s="29">
        <f>+'Cu1'!V138</f>
        <v>0</v>
      </c>
      <c r="W138" s="29">
        <f>+'Cu1'!W138</f>
        <v>0</v>
      </c>
      <c r="X138" s="29">
        <f>+'Cu1'!X138</f>
        <v>0</v>
      </c>
      <c r="Y138" s="29">
        <f>+'Cu1'!Y138</f>
        <v>0</v>
      </c>
      <c r="Z138" s="28">
        <f>+'Cu1'!Z138</f>
        <v>0</v>
      </c>
      <c r="AA138" s="28">
        <f>+'Cu1'!AA138</f>
        <v>0</v>
      </c>
      <c r="AB138" s="29">
        <f>+'Cu1'!AB138</f>
        <v>0</v>
      </c>
      <c r="AC138" s="29">
        <f>+'Cu1'!AC138</f>
        <v>0</v>
      </c>
      <c r="AD138" s="29">
        <f>+'Cu1'!AD138</f>
        <v>0</v>
      </c>
      <c r="AE138" s="28">
        <f>+'Cu1'!AE138</f>
        <v>0</v>
      </c>
      <c r="AF138" s="28">
        <f>+'Cu1'!AF138</f>
        <v>0</v>
      </c>
      <c r="AG138" s="29">
        <f>+'Cu1'!AG138</f>
        <v>0</v>
      </c>
      <c r="AH138" s="29">
        <f>+'Cu1'!AH138</f>
        <v>0</v>
      </c>
      <c r="AI138" s="29">
        <f>+'Cu1'!AI138</f>
        <v>0</v>
      </c>
      <c r="AJ138" s="29">
        <f>+'Cu1'!AJ138</f>
        <v>0</v>
      </c>
      <c r="AK138" s="29">
        <f>+'Cu1'!AK138</f>
        <v>0</v>
      </c>
      <c r="AL138" s="29">
        <f>+'Cu1'!AL138</f>
        <v>0</v>
      </c>
      <c r="AM138" s="29">
        <f>+'Cu1'!AM138</f>
        <v>0</v>
      </c>
      <c r="AN138" s="29">
        <f>+'Cu1'!AN138</f>
        <v>0</v>
      </c>
      <c r="AO138" s="29">
        <f>+'Cu1'!AO138</f>
        <v>0</v>
      </c>
      <c r="AP138" s="29">
        <f>+'Cu1'!AP138</f>
        <v>0</v>
      </c>
      <c r="AQ138" s="29">
        <f>+'Cu1'!AQ138</f>
        <v>0</v>
      </c>
      <c r="AR138" s="29">
        <f>+'Cu1'!AR138</f>
        <v>0</v>
      </c>
      <c r="AS138" s="29">
        <f>+'Cu1'!AS138</f>
        <v>0</v>
      </c>
      <c r="AT138" s="29">
        <f>+'Cu1'!AT138</f>
        <v>0</v>
      </c>
      <c r="AU138" s="40">
        <f>+'Cu1'!AU138</f>
        <v>0</v>
      </c>
      <c r="AV138">
        <f>+'Cu1'!AV138</f>
        <v>0</v>
      </c>
      <c r="AW138">
        <f>+'Cu1'!AW138</f>
        <v>0</v>
      </c>
      <c r="AX138">
        <f>+'Cu1'!AX138</f>
        <v>0</v>
      </c>
      <c r="AY138">
        <f>+'Cu1'!AY138</f>
        <v>0</v>
      </c>
      <c r="AZ138">
        <f>+'Cu1'!AZ138</f>
        <v>0</v>
      </c>
      <c r="BA138">
        <f>+'Cu1'!BA138</f>
        <v>0</v>
      </c>
      <c r="BB138">
        <f>+'Cu1'!BB138</f>
        <v>0</v>
      </c>
      <c r="BC138">
        <f>+'Cu1'!BC138</f>
        <v>0</v>
      </c>
      <c r="BD138">
        <f>+'Cu1'!BD138</f>
        <v>0</v>
      </c>
      <c r="BE138">
        <f>+'Cu1'!BE138</f>
        <v>0</v>
      </c>
      <c r="BF138">
        <f>+'Cu1'!BF138</f>
        <v>0</v>
      </c>
      <c r="BG138">
        <f>+'Cu1'!BG138</f>
        <v>0</v>
      </c>
    </row>
    <row r="139" spans="1:65" hidden="1">
      <c r="A139" s="36">
        <f>+'Cu1'!A139</f>
        <v>90</v>
      </c>
      <c r="B139" s="35">
        <f>+'Cu1'!B139</f>
        <v>665</v>
      </c>
      <c r="C139" s="23" t="str">
        <f>+'Cu1'!C139</f>
        <v>DESHERBAT</v>
      </c>
      <c r="D139" s="23" t="str">
        <f>+'Cu1'!D139</f>
        <v>Preparació per desherbat manual 6,5h/1.000  m2</v>
      </c>
      <c r="E139" s="21">
        <f>+'Cu1'!E139</f>
        <v>2500</v>
      </c>
      <c r="F139" s="22">
        <f>+'Cu1'!F139</f>
        <v>0</v>
      </c>
      <c r="G139" s="22">
        <f>+'Cu1'!G139</f>
        <v>0</v>
      </c>
      <c r="H139" s="22">
        <f>+'Cu1'!H139</f>
        <v>0</v>
      </c>
      <c r="I139" s="22">
        <f>+'Cu1'!I139</f>
        <v>0</v>
      </c>
      <c r="J139" s="22">
        <f>+'Cu1'!J139</f>
        <v>0</v>
      </c>
      <c r="K139" s="22">
        <f>+'Cu1'!K139</f>
        <v>0</v>
      </c>
      <c r="L139" s="22">
        <f>+'Cu1'!L139</f>
        <v>0</v>
      </c>
      <c r="M139" s="22">
        <f>+'Cu1'!M139</f>
        <v>0</v>
      </c>
      <c r="N139" s="22">
        <f>+'Cu1'!N139</f>
        <v>0</v>
      </c>
      <c r="O139" s="23">
        <f>+'Cu1'!O139</f>
        <v>0</v>
      </c>
      <c r="P139" s="24">
        <f>+'Cu1'!P139</f>
        <v>0</v>
      </c>
      <c r="Q139" s="22">
        <f>+'Cu1'!Q139</f>
        <v>0</v>
      </c>
      <c r="R139" s="23">
        <f>+'Cu1'!R139</f>
        <v>0</v>
      </c>
      <c r="S139" s="23">
        <f>+'Cu1'!S139</f>
        <v>0</v>
      </c>
      <c r="T139" s="23">
        <f>+'Cu1'!T139</f>
        <v>0</v>
      </c>
      <c r="U139" s="23">
        <f>+'Cu1'!U139</f>
        <v>0</v>
      </c>
      <c r="V139" s="23">
        <f>+'Cu1'!V139</f>
        <v>0</v>
      </c>
      <c r="W139" s="23">
        <f>+'Cu1'!W139</f>
        <v>0</v>
      </c>
      <c r="X139" s="23">
        <f>+'Cu1'!X139</f>
        <v>0</v>
      </c>
      <c r="Y139" s="23">
        <f>+'Cu1'!Y139</f>
        <v>0</v>
      </c>
      <c r="Z139" s="22">
        <f>+'Cu1'!Z139</f>
        <v>0</v>
      </c>
      <c r="AA139" s="22">
        <f>+'Cu1'!AA139</f>
        <v>0</v>
      </c>
      <c r="AB139" s="23">
        <f>+'Cu1'!AB139</f>
        <v>0</v>
      </c>
      <c r="AC139" s="23">
        <f>+'Cu1'!AC139</f>
        <v>0</v>
      </c>
      <c r="AD139" s="23">
        <f>+'Cu1'!AD139</f>
        <v>0</v>
      </c>
      <c r="AE139" s="22">
        <f>+'Cu1'!AE139</f>
        <v>0</v>
      </c>
      <c r="AF139" s="22">
        <f>+'Cu1'!AF139</f>
        <v>0</v>
      </c>
      <c r="AG139" s="23">
        <f>+'Cu1'!AG139</f>
        <v>0</v>
      </c>
      <c r="AH139" s="23">
        <f>+'Cu1'!AH139</f>
        <v>0</v>
      </c>
      <c r="AI139" s="23">
        <f>+'Cu1'!AI139</f>
        <v>0</v>
      </c>
      <c r="AJ139" s="23">
        <f>+'Cu1'!AJ139</f>
        <v>0</v>
      </c>
      <c r="AK139" s="23">
        <f>+'Cu1'!AK139</f>
        <v>0</v>
      </c>
      <c r="AL139" s="23">
        <f>+'Cu1'!AL139</f>
        <v>0</v>
      </c>
      <c r="AM139" s="23">
        <f>+'Cu1'!AM139</f>
        <v>0</v>
      </c>
      <c r="AN139" s="23">
        <f>+'Cu1'!AN139</f>
        <v>0</v>
      </c>
      <c r="AO139" s="23">
        <f>+'Cu1'!AO139</f>
        <v>0</v>
      </c>
      <c r="AP139" s="23">
        <f>+'Cu1'!AP139</f>
        <v>0</v>
      </c>
      <c r="AQ139" s="23">
        <f>+'Cu1'!AQ139</f>
        <v>0</v>
      </c>
      <c r="AR139" s="23">
        <f>+'Cu1'!AR139</f>
        <v>0</v>
      </c>
      <c r="AS139" s="23">
        <f>+'Cu1'!AS139</f>
        <v>0</v>
      </c>
      <c r="AT139" s="23">
        <f>+'Cu1'!AT139</f>
        <v>0</v>
      </c>
      <c r="AU139" s="39">
        <f>+'Cu1'!AU139</f>
        <v>0</v>
      </c>
      <c r="AV139">
        <f>+'Cu1'!AV139</f>
        <v>0</v>
      </c>
      <c r="AW139">
        <f>+'Cu1'!AW139</f>
        <v>0</v>
      </c>
      <c r="AX139">
        <f>+'Cu1'!AX139</f>
        <v>0</v>
      </c>
      <c r="AY139">
        <f>+'Cu1'!AY139</f>
        <v>0</v>
      </c>
      <c r="AZ139">
        <f>+'Cu1'!AZ139</f>
        <v>0</v>
      </c>
      <c r="BA139">
        <f>+'Cu1'!BA139</f>
        <v>0</v>
      </c>
      <c r="BB139">
        <f>+'Cu1'!BB139</f>
        <v>0</v>
      </c>
      <c r="BC139">
        <f>+'Cu1'!BC139</f>
        <v>0</v>
      </c>
      <c r="BD139">
        <f>+'Cu1'!BD139</f>
        <v>0</v>
      </c>
      <c r="BE139">
        <f>+'Cu1'!BE139</f>
        <v>0</v>
      </c>
      <c r="BF139">
        <f>+'Cu1'!BF139</f>
        <v>0</v>
      </c>
      <c r="BG139">
        <f>+'Cu1'!BG139</f>
        <v>0</v>
      </c>
    </row>
    <row r="140" spans="1:65" hidden="1">
      <c r="A140" s="36">
        <f>+'Cu1'!A140</f>
        <v>91</v>
      </c>
      <c r="B140" s="36">
        <f>+'Cu1'!B140</f>
        <v>675</v>
      </c>
      <c r="C140" s="29" t="str">
        <f>+'Cu1'!C140</f>
        <v>DESHERBAT</v>
      </c>
      <c r="D140" s="29" t="str">
        <f>+'Cu1'!D140</f>
        <v>Preparació per calçar-desherbar</v>
      </c>
      <c r="E140" s="37">
        <f>+'Cu1'!E140</f>
        <v>2500</v>
      </c>
      <c r="F140" s="28">
        <f>+'Cu1'!F140</f>
        <v>0</v>
      </c>
      <c r="G140" s="28">
        <f>+'Cu1'!G140</f>
        <v>0.5</v>
      </c>
      <c r="H140" s="28">
        <f>+'Cu1'!H140</f>
        <v>0</v>
      </c>
      <c r="I140" s="28">
        <f>+'Cu1'!I140</f>
        <v>0</v>
      </c>
      <c r="J140" s="28">
        <f>+'Cu1'!J140</f>
        <v>0</v>
      </c>
      <c r="K140" s="28">
        <f>+'Cu1'!K140</f>
        <v>0</v>
      </c>
      <c r="L140" s="28">
        <f>+'Cu1'!L140</f>
        <v>0</v>
      </c>
      <c r="M140" s="28">
        <f>+'Cu1'!M140</f>
        <v>0</v>
      </c>
      <c r="N140" s="28">
        <f>+'Cu1'!N140</f>
        <v>0</v>
      </c>
      <c r="O140" s="29">
        <f>+'Cu1'!O140</f>
        <v>0</v>
      </c>
      <c r="P140" s="30">
        <f>+'Cu1'!P140</f>
        <v>0</v>
      </c>
      <c r="Q140" s="28">
        <f>+'Cu1'!Q140</f>
        <v>0.5</v>
      </c>
      <c r="R140" s="29">
        <f>+'Cu1'!R140</f>
        <v>0</v>
      </c>
      <c r="S140" s="29">
        <f>+'Cu1'!S140</f>
        <v>0</v>
      </c>
      <c r="T140" s="29">
        <f>+'Cu1'!T140</f>
        <v>0</v>
      </c>
      <c r="U140" s="29">
        <f>+'Cu1'!U140</f>
        <v>0</v>
      </c>
      <c r="V140" s="29">
        <f>+'Cu1'!V140</f>
        <v>0</v>
      </c>
      <c r="W140" s="29">
        <f>+'Cu1'!W140</f>
        <v>0</v>
      </c>
      <c r="X140" s="29">
        <f>+'Cu1'!X140</f>
        <v>0</v>
      </c>
      <c r="Y140" s="29">
        <f>+'Cu1'!Y140</f>
        <v>0</v>
      </c>
      <c r="Z140" s="28">
        <f>+'Cu1'!Z140</f>
        <v>0</v>
      </c>
      <c r="AA140" s="28">
        <f>+'Cu1'!AA140</f>
        <v>0</v>
      </c>
      <c r="AB140" s="29">
        <f>+'Cu1'!AB140</f>
        <v>0</v>
      </c>
      <c r="AC140" s="29">
        <f>+'Cu1'!AC140</f>
        <v>0</v>
      </c>
      <c r="AD140" s="29">
        <f>+'Cu1'!AD140</f>
        <v>0</v>
      </c>
      <c r="AE140" s="28">
        <f>+'Cu1'!AE140</f>
        <v>0</v>
      </c>
      <c r="AF140" s="28">
        <f>+'Cu1'!AF140</f>
        <v>0</v>
      </c>
      <c r="AG140" s="29">
        <f>+'Cu1'!AG140</f>
        <v>0</v>
      </c>
      <c r="AH140" s="29">
        <f>+'Cu1'!AH140</f>
        <v>0</v>
      </c>
      <c r="AI140" s="29">
        <f>+'Cu1'!AI140</f>
        <v>0</v>
      </c>
      <c r="AJ140" s="29">
        <f>+'Cu1'!AJ140</f>
        <v>0</v>
      </c>
      <c r="AK140" s="29">
        <f>+'Cu1'!AK140</f>
        <v>0</v>
      </c>
      <c r="AL140" s="29">
        <f>+'Cu1'!AL140</f>
        <v>0</v>
      </c>
      <c r="AM140" s="29">
        <f>+'Cu1'!AM140</f>
        <v>0</v>
      </c>
      <c r="AN140" s="29">
        <f>+'Cu1'!AN140</f>
        <v>0</v>
      </c>
      <c r="AO140" s="29">
        <f>+'Cu1'!AO140</f>
        <v>0</v>
      </c>
      <c r="AP140" s="29">
        <f>+'Cu1'!AP140</f>
        <v>0</v>
      </c>
      <c r="AQ140" s="29">
        <f>+'Cu1'!AQ140</f>
        <v>0</v>
      </c>
      <c r="AR140" s="29">
        <f>+'Cu1'!AR140</f>
        <v>0</v>
      </c>
      <c r="AS140" s="29">
        <f>+'Cu1'!AS140</f>
        <v>0</v>
      </c>
      <c r="AT140" s="29">
        <f>+'Cu1'!AT140</f>
        <v>0</v>
      </c>
      <c r="AU140" s="40">
        <f>+'Cu1'!AU140</f>
        <v>0</v>
      </c>
      <c r="AV140">
        <f>+'Cu1'!AV140</f>
        <v>0</v>
      </c>
      <c r="AW140">
        <f>+'Cu1'!AW140</f>
        <v>0</v>
      </c>
      <c r="AX140">
        <f>+'Cu1'!AX140</f>
        <v>0</v>
      </c>
      <c r="AY140">
        <f>+'Cu1'!AY140</f>
        <v>0</v>
      </c>
      <c r="AZ140">
        <f>+'Cu1'!AZ140</f>
        <v>0</v>
      </c>
      <c r="BA140">
        <f>+'Cu1'!BA140</f>
        <v>0</v>
      </c>
      <c r="BB140">
        <f>+'Cu1'!BB140</f>
        <v>0</v>
      </c>
      <c r="BC140">
        <f>+'Cu1'!BC140</f>
        <v>0</v>
      </c>
      <c r="BD140">
        <f>+'Cu1'!BD140</f>
        <v>0</v>
      </c>
      <c r="BE140">
        <f>+'Cu1'!BE140</f>
        <v>0</v>
      </c>
      <c r="BF140">
        <f>+'Cu1'!BF140</f>
        <v>0</v>
      </c>
      <c r="BG140">
        <f>+'Cu1'!BG140</f>
        <v>0</v>
      </c>
    </row>
    <row r="141" spans="1:65" hidden="1">
      <c r="A141" s="36">
        <f>+'Cu1'!A141</f>
        <v>92</v>
      </c>
      <c r="B141" s="35">
        <f>+'Cu1'!B141</f>
        <v>685</v>
      </c>
      <c r="C141" s="23" t="str">
        <f>+'Cu1'!C141</f>
        <v>DESHERBAT</v>
      </c>
      <c r="D141" s="23" t="str">
        <f>+'Cu1'!D141</f>
        <v>Preparació per col·locar plàstic a mà</v>
      </c>
      <c r="E141" s="21">
        <f>+'Cu1'!E141</f>
        <v>2500</v>
      </c>
      <c r="F141" s="22">
        <f>+'Cu1'!F141</f>
        <v>0</v>
      </c>
      <c r="G141" s="22">
        <f>+'Cu1'!G141</f>
        <v>0</v>
      </c>
      <c r="H141" s="22">
        <f>+'Cu1'!H141</f>
        <v>0</v>
      </c>
      <c r="I141" s="22">
        <f>+'Cu1'!I141</f>
        <v>0</v>
      </c>
      <c r="J141" s="22">
        <f>+'Cu1'!J141</f>
        <v>0</v>
      </c>
      <c r="K141" s="22">
        <f>+'Cu1'!K141</f>
        <v>0</v>
      </c>
      <c r="L141" s="22">
        <f>+'Cu1'!L141</f>
        <v>0</v>
      </c>
      <c r="M141" s="22">
        <f>+'Cu1'!M141</f>
        <v>0</v>
      </c>
      <c r="N141" s="22">
        <f>+'Cu1'!N141</f>
        <v>0</v>
      </c>
      <c r="O141" s="23">
        <f>+'Cu1'!O141</f>
        <v>0</v>
      </c>
      <c r="P141" s="24">
        <f>+'Cu1'!P141</f>
        <v>0</v>
      </c>
      <c r="Q141" s="22">
        <f>+'Cu1'!Q141</f>
        <v>0</v>
      </c>
      <c r="R141" s="23">
        <f>+'Cu1'!R141</f>
        <v>0</v>
      </c>
      <c r="S141" s="23">
        <f>+'Cu1'!S141</f>
        <v>0</v>
      </c>
      <c r="T141" s="23">
        <f>+'Cu1'!T141</f>
        <v>0</v>
      </c>
      <c r="U141" s="23">
        <f>+'Cu1'!U141</f>
        <v>0</v>
      </c>
      <c r="V141" s="23">
        <f>+'Cu1'!V141</f>
        <v>0</v>
      </c>
      <c r="W141" s="23">
        <f>+'Cu1'!W141</f>
        <v>0</v>
      </c>
      <c r="X141" s="23">
        <f>+'Cu1'!X141</f>
        <v>0</v>
      </c>
      <c r="Y141" s="23">
        <f>+'Cu1'!Y141</f>
        <v>0</v>
      </c>
      <c r="Z141" s="22">
        <f>+'Cu1'!Z141</f>
        <v>0</v>
      </c>
      <c r="AA141" s="22">
        <f>+'Cu1'!AA141</f>
        <v>0</v>
      </c>
      <c r="AB141" s="23">
        <f>+'Cu1'!AB141</f>
        <v>0</v>
      </c>
      <c r="AC141" s="23">
        <f>+'Cu1'!AC141</f>
        <v>0</v>
      </c>
      <c r="AD141" s="23">
        <f>+'Cu1'!AD141</f>
        <v>0</v>
      </c>
      <c r="AE141" s="22">
        <f>+'Cu1'!AE141</f>
        <v>0</v>
      </c>
      <c r="AF141" s="22">
        <f>+'Cu1'!AF141</f>
        <v>0</v>
      </c>
      <c r="AG141" s="23">
        <f>+'Cu1'!AG141</f>
        <v>0</v>
      </c>
      <c r="AH141" s="23">
        <f>+'Cu1'!AH141</f>
        <v>0</v>
      </c>
      <c r="AI141" s="23">
        <f>+'Cu1'!AI141</f>
        <v>0</v>
      </c>
      <c r="AJ141" s="23">
        <f>+'Cu1'!AJ141</f>
        <v>0</v>
      </c>
      <c r="AK141" s="23">
        <f>+'Cu1'!AK141</f>
        <v>0</v>
      </c>
      <c r="AL141" s="23">
        <f>+'Cu1'!AL141</f>
        <v>0</v>
      </c>
      <c r="AM141" s="23">
        <f>+'Cu1'!AM141</f>
        <v>0</v>
      </c>
      <c r="AN141" s="23">
        <f>+'Cu1'!AN141</f>
        <v>0</v>
      </c>
      <c r="AO141" s="23">
        <f>+'Cu1'!AO141</f>
        <v>0</v>
      </c>
      <c r="AP141" s="23">
        <f>+'Cu1'!AP141</f>
        <v>0</v>
      </c>
      <c r="AQ141" s="23">
        <f>+'Cu1'!AQ141</f>
        <v>0</v>
      </c>
      <c r="AR141" s="23">
        <f>+'Cu1'!AR141</f>
        <v>0</v>
      </c>
      <c r="AS141" s="23">
        <f>+'Cu1'!AS141</f>
        <v>0</v>
      </c>
      <c r="AT141" s="23">
        <f>+'Cu1'!AT141</f>
        <v>0</v>
      </c>
      <c r="AU141" s="39">
        <f>+'Cu1'!AU141</f>
        <v>0</v>
      </c>
      <c r="AV141">
        <f>+'Cu1'!AV141</f>
        <v>0</v>
      </c>
      <c r="AW141">
        <f>+'Cu1'!AW141</f>
        <v>0</v>
      </c>
      <c r="AX141">
        <f>+'Cu1'!AX141</f>
        <v>0</v>
      </c>
      <c r="AY141">
        <f>+'Cu1'!AY141</f>
        <v>0</v>
      </c>
      <c r="AZ141">
        <f>+'Cu1'!AZ141</f>
        <v>0</v>
      </c>
      <c r="BA141">
        <f>+'Cu1'!BA141</f>
        <v>0</v>
      </c>
      <c r="BB141">
        <f>+'Cu1'!BB141</f>
        <v>0</v>
      </c>
      <c r="BC141">
        <f>+'Cu1'!BC141</f>
        <v>0</v>
      </c>
      <c r="BD141">
        <f>+'Cu1'!BD141</f>
        <v>0</v>
      </c>
      <c r="BE141">
        <f>+'Cu1'!BE141</f>
        <v>0</v>
      </c>
      <c r="BF141">
        <f>+'Cu1'!BF141</f>
        <v>0</v>
      </c>
      <c r="BG141">
        <f>+'Cu1'!BG141</f>
        <v>0</v>
      </c>
    </row>
    <row r="142" spans="1:65" hidden="1">
      <c r="A142" s="36">
        <f>+'Cu1'!A142</f>
        <v>93</v>
      </c>
      <c r="B142" s="36">
        <f>+'Cu1'!B142</f>
        <v>715</v>
      </c>
      <c r="C142" s="29" t="str">
        <f>+'Cu1'!C142</f>
        <v xml:space="preserve">ALTRES OPERACIONS </v>
      </c>
      <c r="D142" s="29" t="str">
        <f>+'Cu1'!D142</f>
        <v>Preparació per clavar i lligar canyes manual</v>
      </c>
      <c r="E142" s="37">
        <f>+'Cu1'!E142</f>
        <v>2500</v>
      </c>
      <c r="F142" s="28">
        <f>+'Cu1'!F142</f>
        <v>0</v>
      </c>
      <c r="G142" s="28">
        <f>+'Cu1'!G142</f>
        <v>0</v>
      </c>
      <c r="H142" s="28">
        <f>+'Cu1'!H142</f>
        <v>0</v>
      </c>
      <c r="I142" s="28">
        <f>+'Cu1'!I142</f>
        <v>0</v>
      </c>
      <c r="J142" s="28">
        <f>+'Cu1'!J142</f>
        <v>0</v>
      </c>
      <c r="K142" s="28">
        <f>+'Cu1'!K142</f>
        <v>0</v>
      </c>
      <c r="L142" s="28">
        <f>+'Cu1'!L142</f>
        <v>0</v>
      </c>
      <c r="M142" s="28">
        <f>+'Cu1'!M142</f>
        <v>0</v>
      </c>
      <c r="N142" s="28">
        <f>+'Cu1'!N142</f>
        <v>0</v>
      </c>
      <c r="O142" s="29">
        <f>+'Cu1'!O142</f>
        <v>0</v>
      </c>
      <c r="P142" s="30">
        <f>+'Cu1'!P142</f>
        <v>0</v>
      </c>
      <c r="Q142" s="28">
        <f>+'Cu1'!Q142</f>
        <v>0</v>
      </c>
      <c r="R142" s="29">
        <f>+'Cu1'!R142</f>
        <v>0</v>
      </c>
      <c r="S142" s="29">
        <f>+'Cu1'!S142</f>
        <v>0</v>
      </c>
      <c r="T142" s="29">
        <f>+'Cu1'!T142</f>
        <v>0</v>
      </c>
      <c r="U142" s="29">
        <f>+'Cu1'!U142</f>
        <v>0</v>
      </c>
      <c r="V142" s="29">
        <f>+'Cu1'!V142</f>
        <v>0</v>
      </c>
      <c r="W142" s="29">
        <f>+'Cu1'!W142</f>
        <v>0</v>
      </c>
      <c r="X142" s="29">
        <f>+'Cu1'!X142</f>
        <v>0</v>
      </c>
      <c r="Y142" s="29">
        <f>+'Cu1'!Y142</f>
        <v>0</v>
      </c>
      <c r="Z142" s="28">
        <f>+'Cu1'!Z142</f>
        <v>0</v>
      </c>
      <c r="AA142" s="28">
        <f>+'Cu1'!AA142</f>
        <v>0</v>
      </c>
      <c r="AB142" s="29">
        <f>+'Cu1'!AB142</f>
        <v>0</v>
      </c>
      <c r="AC142" s="29">
        <f>+'Cu1'!AC142</f>
        <v>0</v>
      </c>
      <c r="AD142" s="29">
        <f>+'Cu1'!AD142</f>
        <v>0</v>
      </c>
      <c r="AE142" s="28">
        <f>+'Cu1'!AE142</f>
        <v>0</v>
      </c>
      <c r="AF142" s="28">
        <f>+'Cu1'!AF142</f>
        <v>0</v>
      </c>
      <c r="AG142" s="29">
        <f>+'Cu1'!AG142</f>
        <v>0</v>
      </c>
      <c r="AH142" s="29">
        <f>+'Cu1'!AH142</f>
        <v>0</v>
      </c>
      <c r="AI142" s="29">
        <f>+'Cu1'!AI142</f>
        <v>0</v>
      </c>
      <c r="AJ142" s="29">
        <f>+'Cu1'!AJ142</f>
        <v>0</v>
      </c>
      <c r="AK142" s="29">
        <f>+'Cu1'!AK142</f>
        <v>0</v>
      </c>
      <c r="AL142" s="29">
        <f>+'Cu1'!AL142</f>
        <v>0</v>
      </c>
      <c r="AM142" s="29">
        <f>+'Cu1'!AM142</f>
        <v>0</v>
      </c>
      <c r="AN142" s="29">
        <f>+'Cu1'!AN142</f>
        <v>0</v>
      </c>
      <c r="AO142" s="29">
        <f>+'Cu1'!AO142</f>
        <v>0</v>
      </c>
      <c r="AP142" s="29">
        <f>+'Cu1'!AP142</f>
        <v>0</v>
      </c>
      <c r="AQ142" s="29">
        <f>+'Cu1'!AQ142</f>
        <v>0</v>
      </c>
      <c r="AR142" s="29">
        <f>+'Cu1'!AR142</f>
        <v>0</v>
      </c>
      <c r="AS142" s="29">
        <f>+'Cu1'!AS142</f>
        <v>0</v>
      </c>
      <c r="AT142" s="29">
        <f>+'Cu1'!AT142</f>
        <v>0</v>
      </c>
      <c r="AU142" s="40">
        <f>+'Cu1'!AU142</f>
        <v>0</v>
      </c>
      <c r="AV142">
        <f>+'Cu1'!AV142</f>
        <v>0</v>
      </c>
      <c r="AW142">
        <f>+'Cu1'!AW142</f>
        <v>0</v>
      </c>
      <c r="AX142" s="40">
        <f>+'Cu1'!AX142</f>
        <v>0</v>
      </c>
      <c r="AY142" s="40">
        <f>+'Cu1'!AY142</f>
        <v>0</v>
      </c>
      <c r="AZ142" s="40">
        <f>+'Cu1'!AZ142</f>
        <v>0</v>
      </c>
      <c r="BA142" s="40">
        <f>+'Cu1'!BA142</f>
        <v>0</v>
      </c>
      <c r="BB142" s="40">
        <f>+'Cu1'!BB142</f>
        <v>0</v>
      </c>
      <c r="BC142" s="40">
        <f>+'Cu1'!BC142</f>
        <v>0</v>
      </c>
      <c r="BD142" s="40">
        <f>+'Cu1'!BD142</f>
        <v>0</v>
      </c>
      <c r="BE142" s="40">
        <f>+'Cu1'!BE142</f>
        <v>0</v>
      </c>
      <c r="BF142" s="40">
        <f>+'Cu1'!BF142</f>
        <v>0</v>
      </c>
      <c r="BG142" s="40">
        <f>+'Cu1'!BG142</f>
        <v>0</v>
      </c>
      <c r="BH142" s="40"/>
      <c r="BI142" s="40"/>
      <c r="BJ142" s="40"/>
      <c r="BK142" s="40"/>
      <c r="BL142" s="40"/>
      <c r="BM142" s="40"/>
    </row>
    <row r="143" spans="1:65" hidden="1">
      <c r="A143" s="36">
        <f>+'Cu1'!A143</f>
        <v>94</v>
      </c>
      <c r="B143" s="35">
        <f>+'Cu1'!B143</f>
        <v>725</v>
      </c>
      <c r="C143" s="23" t="str">
        <f>+'Cu1'!C143</f>
        <v xml:space="preserve">ALTRES OPERACIONS </v>
      </c>
      <c r="D143" s="23" t="str">
        <f>+'Cu1'!D143</f>
        <v>Preparació per esporgar i lligar tomaqueres</v>
      </c>
      <c r="E143" s="21">
        <f>+'Cu1'!E143</f>
        <v>2500</v>
      </c>
      <c r="F143" s="22">
        <f>+'Cu1'!F143</f>
        <v>0</v>
      </c>
      <c r="G143" s="22">
        <f>+'Cu1'!G143</f>
        <v>0</v>
      </c>
      <c r="H143" s="22">
        <f>+'Cu1'!H143</f>
        <v>0</v>
      </c>
      <c r="I143" s="22">
        <f>+'Cu1'!I143</f>
        <v>0</v>
      </c>
      <c r="J143" s="22">
        <f>+'Cu1'!J143</f>
        <v>0</v>
      </c>
      <c r="K143" s="22">
        <f>+'Cu1'!K143</f>
        <v>0</v>
      </c>
      <c r="L143" s="22">
        <f>+'Cu1'!L143</f>
        <v>0</v>
      </c>
      <c r="M143" s="22">
        <f>+'Cu1'!M143</f>
        <v>0</v>
      </c>
      <c r="N143" s="22">
        <f>+'Cu1'!N143</f>
        <v>0</v>
      </c>
      <c r="O143" s="23">
        <f>+'Cu1'!O143</f>
        <v>0</v>
      </c>
      <c r="P143" s="24">
        <f>+'Cu1'!P143</f>
        <v>0</v>
      </c>
      <c r="Q143" s="22">
        <f>+'Cu1'!Q143</f>
        <v>0</v>
      </c>
      <c r="R143" s="23">
        <f>+'Cu1'!R143</f>
        <v>0</v>
      </c>
      <c r="S143" s="23">
        <f>+'Cu1'!S143</f>
        <v>0</v>
      </c>
      <c r="T143" s="23">
        <f>+'Cu1'!T143</f>
        <v>0</v>
      </c>
      <c r="U143" s="23">
        <f>+'Cu1'!U143</f>
        <v>0</v>
      </c>
      <c r="V143" s="23">
        <f>+'Cu1'!V143</f>
        <v>0</v>
      </c>
      <c r="W143" s="23">
        <f>+'Cu1'!W143</f>
        <v>0</v>
      </c>
      <c r="X143" s="23">
        <f>+'Cu1'!X143</f>
        <v>0</v>
      </c>
      <c r="Y143" s="23">
        <f>+'Cu1'!Y143</f>
        <v>0</v>
      </c>
      <c r="Z143" s="22">
        <f>+'Cu1'!Z143</f>
        <v>0</v>
      </c>
      <c r="AA143" s="22">
        <f>+'Cu1'!AA143</f>
        <v>0</v>
      </c>
      <c r="AB143" s="23">
        <f>+'Cu1'!AB143</f>
        <v>0</v>
      </c>
      <c r="AC143" s="23">
        <f>+'Cu1'!AC143</f>
        <v>0</v>
      </c>
      <c r="AD143" s="23">
        <f>+'Cu1'!AD143</f>
        <v>0</v>
      </c>
      <c r="AE143" s="22">
        <f>+'Cu1'!AE143</f>
        <v>0</v>
      </c>
      <c r="AF143" s="22">
        <f>+'Cu1'!AF143</f>
        <v>0</v>
      </c>
      <c r="AG143" s="23">
        <f>+'Cu1'!AG143</f>
        <v>0</v>
      </c>
      <c r="AH143" s="23">
        <f>+'Cu1'!AH143</f>
        <v>0</v>
      </c>
      <c r="AI143" s="23">
        <f>+'Cu1'!AI143</f>
        <v>0</v>
      </c>
      <c r="AJ143" s="23">
        <f>+'Cu1'!AJ143</f>
        <v>0</v>
      </c>
      <c r="AK143" s="23">
        <f>+'Cu1'!AK143</f>
        <v>0</v>
      </c>
      <c r="AL143" s="23">
        <f>+'Cu1'!AL143</f>
        <v>0</v>
      </c>
      <c r="AM143" s="23">
        <f>+'Cu1'!AM143</f>
        <v>0</v>
      </c>
      <c r="AN143" s="23">
        <f>+'Cu1'!AN143</f>
        <v>0</v>
      </c>
      <c r="AO143" s="23">
        <f>+'Cu1'!AO143</f>
        <v>0</v>
      </c>
      <c r="AP143" s="23">
        <f>+'Cu1'!AP143</f>
        <v>0</v>
      </c>
      <c r="AQ143" s="23">
        <f>+'Cu1'!AQ143</f>
        <v>0</v>
      </c>
      <c r="AR143" s="23">
        <f>+'Cu1'!AR143</f>
        <v>0</v>
      </c>
      <c r="AS143" s="23">
        <f>+'Cu1'!AS143</f>
        <v>0</v>
      </c>
      <c r="AT143" s="23">
        <f>+'Cu1'!AT143</f>
        <v>0</v>
      </c>
      <c r="AU143" s="39">
        <f>+'Cu1'!AU143</f>
        <v>0</v>
      </c>
      <c r="AV143">
        <f>+'Cu1'!AV143</f>
        <v>0</v>
      </c>
      <c r="AW143">
        <f>+'Cu1'!AW143</f>
        <v>0</v>
      </c>
      <c r="AX143" s="40">
        <f>+'Cu1'!AX143</f>
        <v>0</v>
      </c>
      <c r="AY143" s="40">
        <f>+'Cu1'!AY143</f>
        <v>0</v>
      </c>
      <c r="AZ143" s="40">
        <f>+'Cu1'!AZ143</f>
        <v>0</v>
      </c>
      <c r="BA143" s="40">
        <f>+'Cu1'!BA143</f>
        <v>0</v>
      </c>
      <c r="BB143" s="40">
        <f>+'Cu1'!BB143</f>
        <v>0</v>
      </c>
      <c r="BC143" s="40">
        <f>+'Cu1'!BC143</f>
        <v>0</v>
      </c>
      <c r="BD143" s="40">
        <f>+'Cu1'!BD143</f>
        <v>0</v>
      </c>
      <c r="BE143" s="40">
        <f>+'Cu1'!BE143</f>
        <v>0</v>
      </c>
      <c r="BF143" s="40">
        <f>+'Cu1'!BF143</f>
        <v>0</v>
      </c>
      <c r="BG143" s="40">
        <f>+'Cu1'!BG143</f>
        <v>0</v>
      </c>
      <c r="BH143" s="40"/>
      <c r="BI143" s="40"/>
      <c r="BJ143" s="40"/>
      <c r="BK143" s="40"/>
      <c r="BL143" s="40"/>
      <c r="BM143" s="40"/>
    </row>
    <row r="144" spans="1:65" hidden="1">
      <c r="A144" s="36">
        <f>+'Cu1'!A144</f>
        <v>95</v>
      </c>
      <c r="B144" s="36">
        <f>+'Cu1'!B144</f>
        <v>735</v>
      </c>
      <c r="C144" s="29" t="str">
        <f>+'Cu1'!C144</f>
        <v xml:space="preserve">ALTRES OPERACIONS </v>
      </c>
      <c r="D144" s="29" t="str">
        <f>+'Cu1'!D144</f>
        <v>Preparació per renda de la terra</v>
      </c>
      <c r="E144" s="37">
        <f>+'Cu1'!E144</f>
        <v>2500</v>
      </c>
      <c r="F144" s="28">
        <f>+'Cu1'!F144</f>
        <v>0</v>
      </c>
      <c r="G144" s="28">
        <f>+'Cu1'!G144</f>
        <v>0</v>
      </c>
      <c r="H144" s="28">
        <f>+'Cu1'!H144</f>
        <v>0</v>
      </c>
      <c r="I144" s="28">
        <f>+'Cu1'!I144</f>
        <v>0</v>
      </c>
      <c r="J144" s="28">
        <f>+'Cu1'!J144</f>
        <v>0</v>
      </c>
      <c r="K144" s="28">
        <f>+'Cu1'!K144</f>
        <v>0</v>
      </c>
      <c r="L144" s="28">
        <f>+'Cu1'!L144</f>
        <v>0</v>
      </c>
      <c r="M144" s="28">
        <f>+'Cu1'!M144</f>
        <v>0</v>
      </c>
      <c r="N144" s="28">
        <f>+'Cu1'!N144</f>
        <v>0</v>
      </c>
      <c r="O144" s="29">
        <f>+'Cu1'!O144</f>
        <v>0</v>
      </c>
      <c r="P144" s="30">
        <f>+'Cu1'!P144</f>
        <v>0</v>
      </c>
      <c r="Q144" s="28">
        <f>+'Cu1'!Q144</f>
        <v>0</v>
      </c>
      <c r="R144" s="29">
        <f>+'Cu1'!R144</f>
        <v>0</v>
      </c>
      <c r="S144" s="29">
        <f>+'Cu1'!S144</f>
        <v>0</v>
      </c>
      <c r="T144" s="29">
        <f>+'Cu1'!T144</f>
        <v>0</v>
      </c>
      <c r="U144" s="29">
        <f>+'Cu1'!U144</f>
        <v>0</v>
      </c>
      <c r="V144" s="29">
        <f>+'Cu1'!V144</f>
        <v>0</v>
      </c>
      <c r="W144" s="29">
        <f>+'Cu1'!W144</f>
        <v>0</v>
      </c>
      <c r="X144" s="29">
        <f>+'Cu1'!X144</f>
        <v>0</v>
      </c>
      <c r="Y144" s="29">
        <f>+'Cu1'!Y144</f>
        <v>0</v>
      </c>
      <c r="Z144" s="28">
        <f>+'Cu1'!Z144</f>
        <v>0</v>
      </c>
      <c r="AA144" s="28">
        <f>+'Cu1'!AA144</f>
        <v>0</v>
      </c>
      <c r="AB144" s="29">
        <f>+'Cu1'!AB144</f>
        <v>0</v>
      </c>
      <c r="AC144" s="29">
        <f>+'Cu1'!AC144</f>
        <v>0</v>
      </c>
      <c r="AD144" s="29">
        <f>+'Cu1'!AD144</f>
        <v>0</v>
      </c>
      <c r="AE144" s="28">
        <f>+'Cu1'!AE144</f>
        <v>0</v>
      </c>
      <c r="AF144" s="28">
        <f>+'Cu1'!AF144</f>
        <v>0</v>
      </c>
      <c r="AG144" s="29">
        <f>+'Cu1'!AG144</f>
        <v>0</v>
      </c>
      <c r="AH144" s="29">
        <f>+'Cu1'!AH144</f>
        <v>0</v>
      </c>
      <c r="AI144" s="29">
        <f>+'Cu1'!AI144</f>
        <v>0</v>
      </c>
      <c r="AJ144" s="29">
        <f>+'Cu1'!AJ144</f>
        <v>0</v>
      </c>
      <c r="AK144" s="29">
        <f>+'Cu1'!AK144</f>
        <v>0</v>
      </c>
      <c r="AL144" s="29">
        <f>+'Cu1'!AL144</f>
        <v>0</v>
      </c>
      <c r="AM144" s="29">
        <f>+'Cu1'!AM144</f>
        <v>0</v>
      </c>
      <c r="AN144" s="29">
        <f>+'Cu1'!AN144</f>
        <v>0</v>
      </c>
      <c r="AO144" s="29">
        <f>+'Cu1'!AO144</f>
        <v>0</v>
      </c>
      <c r="AP144" s="29">
        <f>+'Cu1'!AP144</f>
        <v>0</v>
      </c>
      <c r="AQ144" s="29">
        <f>+'Cu1'!AQ144</f>
        <v>0</v>
      </c>
      <c r="AR144" s="29">
        <f>+'Cu1'!AR144</f>
        <v>0</v>
      </c>
      <c r="AS144" s="29">
        <f>+'Cu1'!AS144</f>
        <v>0</v>
      </c>
      <c r="AT144" s="29">
        <f>+'Cu1'!AT144</f>
        <v>0</v>
      </c>
      <c r="AU144" s="40">
        <f>+'Cu1'!AU144</f>
        <v>0</v>
      </c>
      <c r="AV144">
        <f>+'Cu1'!AV144</f>
        <v>0</v>
      </c>
      <c r="AW144">
        <f>+'Cu1'!AW144</f>
        <v>0</v>
      </c>
      <c r="AX144" s="40">
        <f>+'Cu1'!AX144</f>
        <v>0</v>
      </c>
      <c r="AY144" s="40">
        <f>+'Cu1'!AY144</f>
        <v>0</v>
      </c>
      <c r="AZ144" s="40">
        <f>+'Cu1'!AZ144</f>
        <v>0</v>
      </c>
      <c r="BA144" s="40">
        <f>+'Cu1'!BA144</f>
        <v>0</v>
      </c>
      <c r="BB144" s="40">
        <f>+'Cu1'!BB144</f>
        <v>0</v>
      </c>
      <c r="BC144" s="40">
        <f>+'Cu1'!BC144</f>
        <v>0</v>
      </c>
      <c r="BD144" s="40">
        <f>+'Cu1'!BD144</f>
        <v>0</v>
      </c>
      <c r="BE144" s="40">
        <f>+'Cu1'!BE144</f>
        <v>0</v>
      </c>
      <c r="BF144" s="40">
        <f>+'Cu1'!BF144</f>
        <v>0</v>
      </c>
      <c r="BG144" s="40">
        <f>+'Cu1'!BG144</f>
        <v>0</v>
      </c>
      <c r="BH144" s="40"/>
      <c r="BI144" s="40"/>
      <c r="BJ144" s="40"/>
      <c r="BK144" s="40"/>
      <c r="BL144" s="40"/>
      <c r="BM144" s="40"/>
    </row>
    <row r="145" spans="1:65" hidden="1">
      <c r="A145" s="36">
        <f>+'Cu1'!A145</f>
        <v>96</v>
      </c>
      <c r="B145" s="35">
        <f>+'Cu1'!B145</f>
        <v>815</v>
      </c>
      <c r="C145" s="23" t="str">
        <f>+'Cu1'!C145</f>
        <v>RECOL.LECCIÓ</v>
      </c>
      <c r="D145" s="23" t="str">
        <f>+'Cu1'!D145</f>
        <v>Preparació per recol.lecció col</v>
      </c>
      <c r="E145" s="21">
        <f>+'Cu1'!E145</f>
        <v>2500</v>
      </c>
      <c r="F145" s="22">
        <f>+'Cu1'!F145</f>
        <v>0</v>
      </c>
      <c r="G145" s="22">
        <f>+'Cu1'!G145</f>
        <v>0</v>
      </c>
      <c r="H145" s="22">
        <f>+'Cu1'!H145</f>
        <v>0</v>
      </c>
      <c r="I145" s="22">
        <f>+'Cu1'!I145</f>
        <v>0</v>
      </c>
      <c r="J145" s="22">
        <f>+'Cu1'!J145</f>
        <v>0</v>
      </c>
      <c r="K145" s="22">
        <f>+'Cu1'!K145</f>
        <v>0</v>
      </c>
      <c r="L145" s="22">
        <f>+'Cu1'!L145</f>
        <v>0</v>
      </c>
      <c r="M145" s="22">
        <f>+'Cu1'!M145</f>
        <v>0</v>
      </c>
      <c r="N145" s="22">
        <f>+'Cu1'!N145</f>
        <v>0</v>
      </c>
      <c r="O145" s="23">
        <f>+'Cu1'!O145</f>
        <v>0</v>
      </c>
      <c r="P145" s="24">
        <f>+'Cu1'!P145</f>
        <v>0</v>
      </c>
      <c r="Q145" s="22">
        <f>+'Cu1'!Q145</f>
        <v>0</v>
      </c>
      <c r="R145" s="23">
        <f>+'Cu1'!R145</f>
        <v>0</v>
      </c>
      <c r="S145" s="23">
        <f>+'Cu1'!S145</f>
        <v>0</v>
      </c>
      <c r="T145" s="23">
        <f>+'Cu1'!T145</f>
        <v>0</v>
      </c>
      <c r="U145" s="23">
        <f>+'Cu1'!U145</f>
        <v>0</v>
      </c>
      <c r="V145" s="23">
        <f>+'Cu1'!V145</f>
        <v>0</v>
      </c>
      <c r="W145" s="23">
        <f>+'Cu1'!W145</f>
        <v>0</v>
      </c>
      <c r="X145" s="23">
        <f>+'Cu1'!X145</f>
        <v>0</v>
      </c>
      <c r="Y145" s="23">
        <f>+'Cu1'!Y145</f>
        <v>0</v>
      </c>
      <c r="Z145" s="22">
        <f>+'Cu1'!Z145</f>
        <v>0</v>
      </c>
      <c r="AA145" s="22">
        <f>+'Cu1'!AA145</f>
        <v>0</v>
      </c>
      <c r="AB145" s="23">
        <f>+'Cu1'!AB145</f>
        <v>0</v>
      </c>
      <c r="AC145" s="23">
        <f>+'Cu1'!AC145</f>
        <v>0</v>
      </c>
      <c r="AD145" s="23">
        <f>+'Cu1'!AD145</f>
        <v>0</v>
      </c>
      <c r="AE145" s="22">
        <f>+'Cu1'!AE145</f>
        <v>0</v>
      </c>
      <c r="AF145" s="22">
        <f>+'Cu1'!AF145</f>
        <v>0</v>
      </c>
      <c r="AG145" s="23">
        <f>+'Cu1'!AG145</f>
        <v>0</v>
      </c>
      <c r="AH145" s="23">
        <f>+'Cu1'!AH145</f>
        <v>0</v>
      </c>
      <c r="AI145" s="23">
        <f>+'Cu1'!AI145</f>
        <v>0</v>
      </c>
      <c r="AJ145" s="23">
        <f>+'Cu1'!AJ145</f>
        <v>0</v>
      </c>
      <c r="AK145" s="23">
        <f>+'Cu1'!AK145</f>
        <v>0</v>
      </c>
      <c r="AL145" s="23">
        <f>+'Cu1'!AL145</f>
        <v>0</v>
      </c>
      <c r="AM145" s="23">
        <f>+'Cu1'!AM145</f>
        <v>0</v>
      </c>
      <c r="AN145" s="23">
        <f>+'Cu1'!AN145</f>
        <v>0</v>
      </c>
      <c r="AO145" s="23">
        <f>+'Cu1'!AO145</f>
        <v>0</v>
      </c>
      <c r="AP145" s="23">
        <f>+'Cu1'!AP145</f>
        <v>0</v>
      </c>
      <c r="AQ145" s="23">
        <f>+'Cu1'!AQ145</f>
        <v>0</v>
      </c>
      <c r="AR145" s="23">
        <f>+'Cu1'!AR145</f>
        <v>0</v>
      </c>
      <c r="AS145" s="23">
        <f>+'Cu1'!AS145</f>
        <v>0</v>
      </c>
      <c r="AT145" s="23">
        <f>+'Cu1'!AT145</f>
        <v>0</v>
      </c>
      <c r="AU145" s="39">
        <f>+'Cu1'!AU145</f>
        <v>0</v>
      </c>
      <c r="AV145">
        <f>+'Cu1'!AV145</f>
        <v>0</v>
      </c>
      <c r="AW145">
        <f>+'Cu1'!AW145</f>
        <v>0</v>
      </c>
      <c r="AX145" s="40">
        <f>+'Cu1'!AX145</f>
        <v>0</v>
      </c>
      <c r="AY145" s="40">
        <f>+'Cu1'!AY145</f>
        <v>0</v>
      </c>
      <c r="AZ145" s="40">
        <f>+'Cu1'!AZ145</f>
        <v>0</v>
      </c>
      <c r="BA145" s="40">
        <f>+'Cu1'!BA145</f>
        <v>0</v>
      </c>
      <c r="BB145" s="40">
        <f>+'Cu1'!BB145</f>
        <v>0</v>
      </c>
      <c r="BC145" s="40">
        <f>+'Cu1'!BC145</f>
        <v>0</v>
      </c>
      <c r="BD145" s="40">
        <f>+'Cu1'!BD145</f>
        <v>0</v>
      </c>
      <c r="BE145" s="40">
        <f>+'Cu1'!BE145</f>
        <v>0</v>
      </c>
      <c r="BF145" s="40">
        <f>+'Cu1'!BF145</f>
        <v>0</v>
      </c>
      <c r="BG145" s="40">
        <f>+'Cu1'!BG145</f>
        <v>0</v>
      </c>
      <c r="BH145" s="40"/>
      <c r="BI145" s="40"/>
      <c r="BJ145" s="40"/>
      <c r="BK145" s="40"/>
      <c r="BL145" s="40"/>
      <c r="BM145" s="40"/>
    </row>
    <row r="146" spans="1:65" hidden="1">
      <c r="A146" s="36">
        <f>+'Cu1'!A146</f>
        <v>97</v>
      </c>
      <c r="B146" s="36">
        <f>+'Cu1'!B146</f>
        <v>825</v>
      </c>
      <c r="C146" s="29" t="str">
        <f>+'Cu1'!C146</f>
        <v>RECOL.LECCIÓ</v>
      </c>
      <c r="D146" s="29" t="str">
        <f>+'Cu1'!D146</f>
        <v>Preparació per recol.lecció bròcoli</v>
      </c>
      <c r="E146" s="37">
        <f>+'Cu1'!E146</f>
        <v>2500</v>
      </c>
      <c r="F146" s="29">
        <f>+'Cu1'!F146</f>
        <v>0</v>
      </c>
      <c r="G146" s="29">
        <f>+'Cu1'!G146</f>
        <v>0</v>
      </c>
      <c r="H146" s="29">
        <f>+'Cu1'!H146</f>
        <v>0</v>
      </c>
      <c r="I146" s="29">
        <f>+'Cu1'!I146</f>
        <v>0</v>
      </c>
      <c r="J146" s="29">
        <f>+'Cu1'!J146</f>
        <v>0</v>
      </c>
      <c r="K146" s="29">
        <f>+'Cu1'!K146</f>
        <v>0</v>
      </c>
      <c r="L146" s="29">
        <f>+'Cu1'!L146</f>
        <v>0</v>
      </c>
      <c r="M146" s="29">
        <f>+'Cu1'!M146</f>
        <v>0</v>
      </c>
      <c r="N146" s="29">
        <f>+'Cu1'!N146</f>
        <v>0</v>
      </c>
      <c r="O146" s="29">
        <f>+'Cu1'!O146</f>
        <v>0</v>
      </c>
      <c r="P146" s="30">
        <f>+'Cu1'!P146</f>
        <v>0</v>
      </c>
      <c r="Q146" s="28">
        <f>+'Cu1'!Q146</f>
        <v>0</v>
      </c>
      <c r="R146" s="29">
        <f>+'Cu1'!R146</f>
        <v>0</v>
      </c>
      <c r="S146" s="29">
        <f>+'Cu1'!S146</f>
        <v>0</v>
      </c>
      <c r="T146" s="29">
        <f>+'Cu1'!T146</f>
        <v>0</v>
      </c>
      <c r="U146" s="29">
        <f>+'Cu1'!U146</f>
        <v>0</v>
      </c>
      <c r="V146" s="29">
        <f>+'Cu1'!V146</f>
        <v>0</v>
      </c>
      <c r="W146" s="29">
        <f>+'Cu1'!W146</f>
        <v>0</v>
      </c>
      <c r="X146" s="29">
        <f>+'Cu1'!X146</f>
        <v>0</v>
      </c>
      <c r="Y146" s="29">
        <f>+'Cu1'!Y146</f>
        <v>0</v>
      </c>
      <c r="Z146" s="28">
        <f>+'Cu1'!Z146</f>
        <v>0</v>
      </c>
      <c r="AA146" s="28">
        <f>+'Cu1'!AA146</f>
        <v>0</v>
      </c>
      <c r="AB146" s="29">
        <f>+'Cu1'!AB146</f>
        <v>0</v>
      </c>
      <c r="AC146" s="29">
        <f>+'Cu1'!AC146</f>
        <v>0</v>
      </c>
      <c r="AD146" s="29">
        <f>+'Cu1'!AD146</f>
        <v>0</v>
      </c>
      <c r="AE146" s="28">
        <f>+'Cu1'!AE146</f>
        <v>0</v>
      </c>
      <c r="AF146" s="28">
        <f>+'Cu1'!AF146</f>
        <v>0</v>
      </c>
      <c r="AG146" s="29">
        <f>+'Cu1'!AG146</f>
        <v>0</v>
      </c>
      <c r="AH146" s="29">
        <f>+'Cu1'!AH146</f>
        <v>0</v>
      </c>
      <c r="AI146" s="29">
        <f>+'Cu1'!AI146</f>
        <v>0</v>
      </c>
      <c r="AJ146" s="29">
        <f>+'Cu1'!AJ146</f>
        <v>0</v>
      </c>
      <c r="AK146" s="29">
        <f>+'Cu1'!AK146</f>
        <v>0</v>
      </c>
      <c r="AL146" s="29">
        <f>+'Cu1'!AL146</f>
        <v>0</v>
      </c>
      <c r="AM146" s="29">
        <f>+'Cu1'!AM146</f>
        <v>0</v>
      </c>
      <c r="AN146" s="29">
        <f>+'Cu1'!AN146</f>
        <v>0</v>
      </c>
      <c r="AO146" s="29">
        <f>+'Cu1'!AO146</f>
        <v>0</v>
      </c>
      <c r="AP146" s="29">
        <f>+'Cu1'!AP146</f>
        <v>0</v>
      </c>
      <c r="AQ146" s="29">
        <f>+'Cu1'!AQ146</f>
        <v>0</v>
      </c>
      <c r="AR146" s="29">
        <f>+'Cu1'!AR146</f>
        <v>0</v>
      </c>
      <c r="AS146" s="29">
        <f>+'Cu1'!AS146</f>
        <v>0</v>
      </c>
      <c r="AT146" s="29">
        <f>+'Cu1'!AT146</f>
        <v>0</v>
      </c>
      <c r="AU146" s="40">
        <f>+'Cu1'!AU146</f>
        <v>0</v>
      </c>
      <c r="AV146">
        <f>+'Cu1'!AV146</f>
        <v>0</v>
      </c>
      <c r="AW146">
        <f>+'Cu1'!AW146</f>
        <v>0</v>
      </c>
      <c r="AX146" s="40">
        <f>+'Cu1'!AX146</f>
        <v>0</v>
      </c>
      <c r="AY146" s="40">
        <f>+'Cu1'!AY146</f>
        <v>0</v>
      </c>
      <c r="AZ146" s="40">
        <f>+'Cu1'!AZ146</f>
        <v>0</v>
      </c>
      <c r="BA146" s="40">
        <f>+'Cu1'!BA146</f>
        <v>0</v>
      </c>
      <c r="BB146" s="40">
        <f>+'Cu1'!BB146</f>
        <v>0</v>
      </c>
      <c r="BC146" s="40">
        <f>+'Cu1'!BC146</f>
        <v>0</v>
      </c>
      <c r="BD146" s="40">
        <f>+'Cu1'!BD146</f>
        <v>0</v>
      </c>
      <c r="BE146" s="40">
        <f>+'Cu1'!BE146</f>
        <v>0</v>
      </c>
      <c r="BF146" s="40">
        <f>+'Cu1'!BF146</f>
        <v>0</v>
      </c>
      <c r="BG146" s="40">
        <f>+'Cu1'!BG146</f>
        <v>0</v>
      </c>
      <c r="BH146" s="40"/>
      <c r="BI146" s="40"/>
      <c r="BJ146" s="40"/>
      <c r="BK146" s="40"/>
      <c r="BL146" s="40"/>
      <c r="BM146" s="40"/>
    </row>
    <row r="147" spans="1:65" hidden="1">
      <c r="A147" s="36">
        <f>+'Cu1'!A147</f>
        <v>98</v>
      </c>
      <c r="B147" s="35">
        <f>+'Cu1'!B147</f>
        <v>835</v>
      </c>
      <c r="C147" s="23" t="str">
        <f>+'Cu1'!C147</f>
        <v>RECOL.LECCIÓ</v>
      </c>
      <c r="D147" s="23" t="str">
        <f>+'Cu1'!D147</f>
        <v>Preparació per recol.lecció calçot</v>
      </c>
      <c r="E147" s="21">
        <f>+'Cu1'!E147</f>
        <v>2500</v>
      </c>
      <c r="F147" s="23">
        <f>+'Cu1'!F147</f>
        <v>0</v>
      </c>
      <c r="G147" s="23">
        <f>+'Cu1'!G147</f>
        <v>0</v>
      </c>
      <c r="H147" s="23">
        <f>+'Cu1'!H147</f>
        <v>0</v>
      </c>
      <c r="I147" s="23">
        <f>+'Cu1'!I147</f>
        <v>0</v>
      </c>
      <c r="J147" s="23">
        <f>+'Cu1'!J147</f>
        <v>0</v>
      </c>
      <c r="K147" s="23">
        <f>+'Cu1'!K147</f>
        <v>0</v>
      </c>
      <c r="L147" s="23">
        <f>+'Cu1'!L147</f>
        <v>0</v>
      </c>
      <c r="M147" s="23">
        <f>+'Cu1'!M147</f>
        <v>0</v>
      </c>
      <c r="N147" s="23">
        <f>+'Cu1'!N147</f>
        <v>0</v>
      </c>
      <c r="O147" s="23">
        <f>+'Cu1'!O147</f>
        <v>0</v>
      </c>
      <c r="P147" s="24">
        <f>+'Cu1'!P147</f>
        <v>0</v>
      </c>
      <c r="Q147" s="22">
        <f>+'Cu1'!Q147</f>
        <v>0</v>
      </c>
      <c r="R147" s="23">
        <f>+'Cu1'!R147</f>
        <v>0</v>
      </c>
      <c r="S147" s="23">
        <f>+'Cu1'!S147</f>
        <v>0</v>
      </c>
      <c r="T147" s="23">
        <f>+'Cu1'!T147</f>
        <v>0</v>
      </c>
      <c r="U147" s="23">
        <f>+'Cu1'!U147</f>
        <v>0</v>
      </c>
      <c r="V147" s="23">
        <f>+'Cu1'!V147</f>
        <v>0</v>
      </c>
      <c r="W147" s="23">
        <f>+'Cu1'!W147</f>
        <v>0</v>
      </c>
      <c r="X147" s="23">
        <f>+'Cu1'!X147</f>
        <v>0</v>
      </c>
      <c r="Y147" s="23">
        <f>+'Cu1'!Y147</f>
        <v>0</v>
      </c>
      <c r="Z147" s="22">
        <f>+'Cu1'!Z147</f>
        <v>0</v>
      </c>
      <c r="AA147" s="22">
        <f>+'Cu1'!AA147</f>
        <v>0</v>
      </c>
      <c r="AB147" s="23">
        <f>+'Cu1'!AB147</f>
        <v>0</v>
      </c>
      <c r="AC147" s="23">
        <f>+'Cu1'!AC147</f>
        <v>0</v>
      </c>
      <c r="AD147" s="23">
        <f>+'Cu1'!AD147</f>
        <v>0</v>
      </c>
      <c r="AE147" s="22">
        <f>+'Cu1'!AE147</f>
        <v>0</v>
      </c>
      <c r="AF147" s="22">
        <f>+'Cu1'!AF147</f>
        <v>0</v>
      </c>
      <c r="AG147" s="23">
        <f>+'Cu1'!AG147</f>
        <v>0</v>
      </c>
      <c r="AH147" s="23">
        <f>+'Cu1'!AH147</f>
        <v>0</v>
      </c>
      <c r="AI147" s="23">
        <f>+'Cu1'!AI147</f>
        <v>0</v>
      </c>
      <c r="AJ147" s="23">
        <f>+'Cu1'!AJ147</f>
        <v>0</v>
      </c>
      <c r="AK147" s="23">
        <f>+'Cu1'!AK147</f>
        <v>0</v>
      </c>
      <c r="AL147" s="23">
        <f>+'Cu1'!AL147</f>
        <v>0</v>
      </c>
      <c r="AM147" s="23">
        <f>+'Cu1'!AM147</f>
        <v>0</v>
      </c>
      <c r="AN147" s="23">
        <f>+'Cu1'!AN147</f>
        <v>0</v>
      </c>
      <c r="AO147" s="23">
        <f>+'Cu1'!AO147</f>
        <v>0</v>
      </c>
      <c r="AP147" s="23">
        <f>+'Cu1'!AP147</f>
        <v>0</v>
      </c>
      <c r="AQ147" s="23">
        <f>+'Cu1'!AQ147</f>
        <v>0</v>
      </c>
      <c r="AR147" s="23">
        <f>+'Cu1'!AR147</f>
        <v>0</v>
      </c>
      <c r="AS147" s="23">
        <f>+'Cu1'!AS147</f>
        <v>0</v>
      </c>
      <c r="AT147" s="23">
        <f>+'Cu1'!AT147</f>
        <v>0</v>
      </c>
      <c r="AU147" s="39">
        <f>+'Cu1'!AU147</f>
        <v>0</v>
      </c>
      <c r="AV147">
        <f>+'Cu1'!AV147</f>
        <v>0</v>
      </c>
      <c r="AW147">
        <f>+'Cu1'!AW147</f>
        <v>0</v>
      </c>
      <c r="AX147" s="40">
        <f>+'Cu1'!AX147</f>
        <v>0</v>
      </c>
      <c r="AY147" s="40">
        <f>+'Cu1'!AY147</f>
        <v>0</v>
      </c>
      <c r="AZ147" s="40">
        <f>+'Cu1'!AZ147</f>
        <v>0</v>
      </c>
      <c r="BA147" s="40">
        <f>+'Cu1'!BA147</f>
        <v>0</v>
      </c>
      <c r="BB147" s="40">
        <f>+'Cu1'!BB147</f>
        <v>0</v>
      </c>
      <c r="BC147" s="40">
        <f>+'Cu1'!BC147</f>
        <v>0</v>
      </c>
      <c r="BD147" s="40">
        <f>+'Cu1'!BD147</f>
        <v>0</v>
      </c>
      <c r="BE147" s="40">
        <f>+'Cu1'!BE147</f>
        <v>0</v>
      </c>
      <c r="BF147" s="40">
        <f>+'Cu1'!BF147</f>
        <v>0</v>
      </c>
      <c r="BG147" s="40">
        <f>+'Cu1'!BG147</f>
        <v>0</v>
      </c>
      <c r="BH147" s="40"/>
      <c r="BI147" s="40"/>
      <c r="BJ147" s="40"/>
      <c r="BK147" s="40"/>
      <c r="BL147" s="40"/>
      <c r="BM147" s="40"/>
    </row>
    <row r="148" spans="1:65" hidden="1">
      <c r="A148" s="36">
        <f>+'Cu1'!A148</f>
        <v>99</v>
      </c>
      <c r="B148" s="36">
        <f>+'Cu1'!B148</f>
        <v>845</v>
      </c>
      <c r="C148" s="29" t="str">
        <f>+'Cu1'!C148</f>
        <v>RECOL.LECCIÓ</v>
      </c>
      <c r="D148" s="29" t="str">
        <f>+'Cu1'!D148</f>
        <v>Preparació per recol.lecció enciam</v>
      </c>
      <c r="E148" s="37">
        <f>+'Cu1'!E148</f>
        <v>2500</v>
      </c>
      <c r="F148" s="29">
        <f>+'Cu1'!F148</f>
        <v>0</v>
      </c>
      <c r="G148" s="29">
        <f>+'Cu1'!G148</f>
        <v>0</v>
      </c>
      <c r="H148" s="29">
        <f>+'Cu1'!H148</f>
        <v>0</v>
      </c>
      <c r="I148" s="29">
        <f>+'Cu1'!I148</f>
        <v>0</v>
      </c>
      <c r="J148" s="29">
        <f>+'Cu1'!J148</f>
        <v>0</v>
      </c>
      <c r="K148" s="29">
        <f>+'Cu1'!K148</f>
        <v>0</v>
      </c>
      <c r="L148" s="29">
        <f>+'Cu1'!L148</f>
        <v>0</v>
      </c>
      <c r="M148" s="29">
        <f>+'Cu1'!M148</f>
        <v>0</v>
      </c>
      <c r="N148" s="29">
        <f>+'Cu1'!N148</f>
        <v>0</v>
      </c>
      <c r="O148" s="29">
        <f>+'Cu1'!O148</f>
        <v>0</v>
      </c>
      <c r="P148" s="29">
        <f>+'Cu1'!P148</f>
        <v>0</v>
      </c>
      <c r="Q148" s="29">
        <f>+'Cu1'!Q148</f>
        <v>0</v>
      </c>
      <c r="R148" s="30">
        <f>+'Cu1'!R148</f>
        <v>0</v>
      </c>
      <c r="S148" s="28">
        <f>+'Cu1'!S148</f>
        <v>0</v>
      </c>
      <c r="T148" s="29">
        <f>+'Cu1'!T148</f>
        <v>0</v>
      </c>
      <c r="U148" s="29">
        <f>+'Cu1'!U148</f>
        <v>0</v>
      </c>
      <c r="V148" s="29">
        <f>+'Cu1'!V148</f>
        <v>0</v>
      </c>
      <c r="W148" s="29">
        <f>+'Cu1'!W148</f>
        <v>0</v>
      </c>
      <c r="X148" s="29">
        <f>+'Cu1'!X148</f>
        <v>0</v>
      </c>
      <c r="Y148" s="29">
        <f>+'Cu1'!Y148</f>
        <v>0</v>
      </c>
      <c r="Z148" s="29">
        <f>+'Cu1'!Z148</f>
        <v>0</v>
      </c>
      <c r="AA148" s="29">
        <f>+'Cu1'!AA148</f>
        <v>0</v>
      </c>
      <c r="AB148" s="28">
        <f>+'Cu1'!AB148</f>
        <v>0</v>
      </c>
      <c r="AC148" s="28">
        <f>+'Cu1'!AC148</f>
        <v>0</v>
      </c>
      <c r="AD148" s="28">
        <f>+'Cu1'!AD148</f>
        <v>0</v>
      </c>
      <c r="AE148" s="29">
        <f>+'Cu1'!AE148</f>
        <v>0</v>
      </c>
      <c r="AF148" s="29">
        <f>+'Cu1'!AF148</f>
        <v>0</v>
      </c>
      <c r="AG148" s="28">
        <f>+'Cu1'!AG148</f>
        <v>0</v>
      </c>
      <c r="AH148" s="28">
        <f>+'Cu1'!AH148</f>
        <v>0</v>
      </c>
      <c r="AI148" s="29">
        <f>+'Cu1'!AI148</f>
        <v>0</v>
      </c>
      <c r="AJ148" s="29">
        <f>+'Cu1'!AJ148</f>
        <v>0</v>
      </c>
      <c r="AK148" s="29">
        <f>+'Cu1'!AK148</f>
        <v>0</v>
      </c>
      <c r="AL148" s="29">
        <f>+'Cu1'!AL148</f>
        <v>0</v>
      </c>
      <c r="AM148" s="29">
        <f>+'Cu1'!AM148</f>
        <v>0</v>
      </c>
      <c r="AN148" s="29">
        <f>+'Cu1'!AN148</f>
        <v>0</v>
      </c>
      <c r="AO148" s="29">
        <f>+'Cu1'!AO148</f>
        <v>0</v>
      </c>
      <c r="AP148" s="29">
        <f>+'Cu1'!AP148</f>
        <v>0</v>
      </c>
      <c r="AQ148" s="29">
        <f>+'Cu1'!AQ148</f>
        <v>0</v>
      </c>
      <c r="AR148" s="29">
        <f>+'Cu1'!AR148</f>
        <v>0</v>
      </c>
      <c r="AS148" s="29">
        <f>+'Cu1'!AS148</f>
        <v>0</v>
      </c>
      <c r="AT148" s="29">
        <f>+'Cu1'!AT148</f>
        <v>0</v>
      </c>
      <c r="AU148" s="29">
        <f>+'Cu1'!AU148</f>
        <v>0</v>
      </c>
      <c r="AV148" s="29">
        <f>+'Cu1'!AV148</f>
        <v>0</v>
      </c>
      <c r="AW148" s="40">
        <f>+'Cu1'!AW148</f>
        <v>0</v>
      </c>
      <c r="AX148" s="40">
        <f>+'Cu1'!AX148</f>
        <v>0</v>
      </c>
      <c r="AY148" s="40">
        <f>+'Cu1'!AY148</f>
        <v>0</v>
      </c>
      <c r="AZ148" s="40">
        <f>+'Cu1'!AZ148</f>
        <v>0</v>
      </c>
      <c r="BA148" s="40">
        <f>+'Cu1'!BA148</f>
        <v>0</v>
      </c>
      <c r="BB148" s="40">
        <f>+'Cu1'!BB148</f>
        <v>0</v>
      </c>
      <c r="BC148" s="40">
        <f>+'Cu1'!BC148</f>
        <v>0</v>
      </c>
      <c r="BD148" s="40">
        <f>+'Cu1'!BD148</f>
        <v>0</v>
      </c>
      <c r="BE148" s="40">
        <f>+'Cu1'!BE148</f>
        <v>0</v>
      </c>
      <c r="BF148" s="40">
        <f>+'Cu1'!BF148</f>
        <v>0</v>
      </c>
      <c r="BG148" s="40">
        <f>+'Cu1'!BG148</f>
        <v>0</v>
      </c>
      <c r="BH148" s="40"/>
      <c r="BI148" s="40"/>
      <c r="BJ148" s="40"/>
      <c r="BK148" s="40"/>
      <c r="BL148" s="40"/>
      <c r="BM148" s="40"/>
    </row>
    <row r="149" spans="1:65" s="39" customFormat="1" hidden="1">
      <c r="A149" s="35">
        <f>+'Cu1'!A149</f>
        <v>100</v>
      </c>
      <c r="B149" s="35">
        <f>+'Cu1'!B149</f>
        <v>855</v>
      </c>
      <c r="C149" s="23" t="str">
        <f>+'Cu1'!C149</f>
        <v>RECOL.LECCIÓ</v>
      </c>
      <c r="D149" s="23" t="str">
        <f>+'Cu1'!D149</f>
        <v>Preparació per recol.lecció bledes a manats</v>
      </c>
      <c r="E149" s="21">
        <f>+'Cu1'!E149</f>
        <v>2500</v>
      </c>
      <c r="F149" s="23">
        <f>+'Cu1'!F149</f>
        <v>0</v>
      </c>
      <c r="G149" s="23">
        <f>+'Cu1'!G149</f>
        <v>0</v>
      </c>
      <c r="H149" s="23">
        <f>+'Cu1'!H149</f>
        <v>0</v>
      </c>
      <c r="I149" s="23">
        <f>+'Cu1'!I149</f>
        <v>0</v>
      </c>
      <c r="J149" s="23">
        <f>+'Cu1'!J149</f>
        <v>0</v>
      </c>
      <c r="K149" s="23">
        <f>+'Cu1'!K149</f>
        <v>0</v>
      </c>
      <c r="L149" s="23">
        <f>+'Cu1'!L149</f>
        <v>0</v>
      </c>
      <c r="M149" s="23">
        <f>+'Cu1'!M149</f>
        <v>0</v>
      </c>
      <c r="N149" s="23">
        <f>+'Cu1'!N149</f>
        <v>0</v>
      </c>
      <c r="O149" s="23">
        <f>+'Cu1'!O149</f>
        <v>0</v>
      </c>
      <c r="P149" s="23">
        <f>+'Cu1'!P149</f>
        <v>0</v>
      </c>
      <c r="Q149" s="23">
        <f>+'Cu1'!Q149</f>
        <v>0</v>
      </c>
      <c r="R149" s="24">
        <f>+'Cu1'!R149</f>
        <v>0</v>
      </c>
      <c r="S149" s="22">
        <f>+'Cu1'!S149</f>
        <v>0</v>
      </c>
      <c r="T149" s="23">
        <f>+'Cu1'!T149</f>
        <v>0</v>
      </c>
      <c r="U149" s="23">
        <f>+'Cu1'!U149</f>
        <v>0</v>
      </c>
      <c r="V149" s="23">
        <f>+'Cu1'!V149</f>
        <v>0</v>
      </c>
      <c r="W149" s="23">
        <f>+'Cu1'!W149</f>
        <v>0</v>
      </c>
      <c r="X149" s="23">
        <f>+'Cu1'!X149</f>
        <v>0</v>
      </c>
      <c r="Y149" s="23">
        <f>+'Cu1'!Y149</f>
        <v>0</v>
      </c>
      <c r="Z149" s="23">
        <f>+'Cu1'!Z149</f>
        <v>0</v>
      </c>
      <c r="AA149" s="23">
        <f>+'Cu1'!AA149</f>
        <v>0</v>
      </c>
      <c r="AB149" s="22">
        <f>+'Cu1'!AB149</f>
        <v>0</v>
      </c>
      <c r="AC149" s="22">
        <f>+'Cu1'!AC149</f>
        <v>0</v>
      </c>
      <c r="AD149" s="22">
        <f>+'Cu1'!AD149</f>
        <v>0</v>
      </c>
      <c r="AE149" s="23">
        <f>+'Cu1'!AE149</f>
        <v>0</v>
      </c>
      <c r="AF149" s="23">
        <f>+'Cu1'!AF149</f>
        <v>0</v>
      </c>
      <c r="AG149" s="22">
        <f>+'Cu1'!AG149</f>
        <v>0</v>
      </c>
      <c r="AH149" s="22">
        <f>+'Cu1'!AH149</f>
        <v>0</v>
      </c>
      <c r="AI149" s="23">
        <f>+'Cu1'!AI149</f>
        <v>0</v>
      </c>
      <c r="AJ149" s="23">
        <f>+'Cu1'!AJ149</f>
        <v>0</v>
      </c>
      <c r="AK149" s="23">
        <f>+'Cu1'!AK149</f>
        <v>0</v>
      </c>
      <c r="AL149" s="23">
        <f>+'Cu1'!AL149</f>
        <v>0</v>
      </c>
      <c r="AM149" s="23">
        <f>+'Cu1'!AM149</f>
        <v>0</v>
      </c>
      <c r="AN149" s="23">
        <f>+'Cu1'!AN149</f>
        <v>0</v>
      </c>
      <c r="AO149" s="23">
        <f>+'Cu1'!AO149</f>
        <v>0</v>
      </c>
      <c r="AP149" s="23">
        <f>+'Cu1'!AP149</f>
        <v>0</v>
      </c>
      <c r="AQ149" s="23">
        <f>+'Cu1'!AQ149</f>
        <v>0</v>
      </c>
      <c r="AR149" s="23">
        <f>+'Cu1'!AR149</f>
        <v>0</v>
      </c>
      <c r="AS149" s="23">
        <f>+'Cu1'!AS149</f>
        <v>0</v>
      </c>
      <c r="AT149" s="23">
        <f>+'Cu1'!AT149</f>
        <v>0</v>
      </c>
      <c r="AU149" s="23">
        <f>+'Cu1'!AU149</f>
        <v>0</v>
      </c>
      <c r="AV149" s="23">
        <f>+'Cu1'!AV149</f>
        <v>0</v>
      </c>
      <c r="AW149" s="39">
        <f>+'Cu1'!AW149</f>
        <v>0</v>
      </c>
      <c r="AX149" s="39">
        <f>+'Cu1'!AX149</f>
        <v>0</v>
      </c>
      <c r="AY149" s="39">
        <f>+'Cu1'!AY149</f>
        <v>0</v>
      </c>
      <c r="AZ149" s="39">
        <f>+'Cu1'!AZ149</f>
        <v>0</v>
      </c>
      <c r="BA149" s="39">
        <f>+'Cu1'!BA149</f>
        <v>0</v>
      </c>
      <c r="BB149" s="39">
        <f>+'Cu1'!BB149</f>
        <v>0</v>
      </c>
      <c r="BC149" s="39">
        <f>+'Cu1'!BC149</f>
        <v>0</v>
      </c>
      <c r="BD149" s="39">
        <f>+'Cu1'!BD149</f>
        <v>0</v>
      </c>
      <c r="BE149" s="39">
        <f>+'Cu1'!BE149</f>
        <v>0</v>
      </c>
      <c r="BF149" s="39">
        <f>+'Cu1'!BF149</f>
        <v>0</v>
      </c>
      <c r="BG149" s="39">
        <f>+'Cu1'!BG149</f>
        <v>0</v>
      </c>
    </row>
    <row r="150" spans="1:65" hidden="1">
      <c r="A150" s="36">
        <f>+'Cu1'!A150</f>
        <v>101</v>
      </c>
      <c r="B150" s="36">
        <f>+'Cu1'!B150</f>
        <v>865</v>
      </c>
      <c r="C150" s="29" t="str">
        <f>+'Cu1'!C150</f>
        <v>RECOL.LECCIÓ</v>
      </c>
      <c r="D150" s="29" t="str">
        <f>+'Cu1'!D150</f>
        <v>Preparació per recol.lecció bledes</v>
      </c>
      <c r="E150" s="37">
        <f>+'Cu1'!E150</f>
        <v>2500</v>
      </c>
      <c r="F150" s="29">
        <f>+'Cu1'!F150</f>
        <v>0</v>
      </c>
      <c r="G150" s="29">
        <f>+'Cu1'!G150</f>
        <v>0</v>
      </c>
      <c r="H150" s="29">
        <f>+'Cu1'!H150</f>
        <v>0</v>
      </c>
      <c r="I150" s="29">
        <f>+'Cu1'!I150</f>
        <v>0</v>
      </c>
      <c r="J150" s="29">
        <f>+'Cu1'!J150</f>
        <v>0</v>
      </c>
      <c r="K150" s="29">
        <f>+'Cu1'!K150</f>
        <v>0</v>
      </c>
      <c r="L150" s="29">
        <f>+'Cu1'!L150</f>
        <v>0</v>
      </c>
      <c r="M150" s="29">
        <f>+'Cu1'!M150</f>
        <v>0</v>
      </c>
      <c r="N150" s="29">
        <f>+'Cu1'!N150</f>
        <v>0</v>
      </c>
      <c r="O150" s="29">
        <f>+'Cu1'!O150</f>
        <v>0</v>
      </c>
      <c r="P150" s="29">
        <f>+'Cu1'!P150</f>
        <v>0</v>
      </c>
      <c r="Q150" s="29">
        <f>+'Cu1'!Q150</f>
        <v>0</v>
      </c>
      <c r="R150" s="30">
        <f>+'Cu1'!R150</f>
        <v>0</v>
      </c>
      <c r="S150" s="28">
        <f>+'Cu1'!S150</f>
        <v>0</v>
      </c>
      <c r="T150" s="29">
        <f>+'Cu1'!T150</f>
        <v>0</v>
      </c>
      <c r="U150" s="29">
        <f>+'Cu1'!U150</f>
        <v>0</v>
      </c>
      <c r="V150" s="29">
        <f>+'Cu1'!V150</f>
        <v>0</v>
      </c>
      <c r="W150" s="29">
        <f>+'Cu1'!W150</f>
        <v>0</v>
      </c>
      <c r="X150" s="29">
        <f>+'Cu1'!X150</f>
        <v>0</v>
      </c>
      <c r="Y150" s="29">
        <f>+'Cu1'!Y150</f>
        <v>0</v>
      </c>
      <c r="Z150" s="29">
        <f>+'Cu1'!Z150</f>
        <v>0</v>
      </c>
      <c r="AA150" s="29">
        <f>+'Cu1'!AA150</f>
        <v>0</v>
      </c>
      <c r="AB150" s="28">
        <f>+'Cu1'!AB150</f>
        <v>0</v>
      </c>
      <c r="AC150" s="28">
        <f>+'Cu1'!AC150</f>
        <v>0</v>
      </c>
      <c r="AD150" s="28">
        <f>+'Cu1'!AD150</f>
        <v>0</v>
      </c>
      <c r="AE150" s="29">
        <f>+'Cu1'!AE150</f>
        <v>0</v>
      </c>
      <c r="AF150" s="29">
        <f>+'Cu1'!AF150</f>
        <v>0</v>
      </c>
      <c r="AG150" s="28">
        <f>+'Cu1'!AG150</f>
        <v>0</v>
      </c>
      <c r="AH150" s="28">
        <f>+'Cu1'!AH150</f>
        <v>0</v>
      </c>
      <c r="AI150" s="29">
        <f>+'Cu1'!AI150</f>
        <v>0</v>
      </c>
      <c r="AJ150" s="29">
        <f>+'Cu1'!AJ150</f>
        <v>0</v>
      </c>
      <c r="AK150" s="29">
        <f>+'Cu1'!AK150</f>
        <v>0</v>
      </c>
      <c r="AL150" s="29">
        <f>+'Cu1'!AL150</f>
        <v>0</v>
      </c>
      <c r="AM150" s="29">
        <f>+'Cu1'!AM150</f>
        <v>0</v>
      </c>
      <c r="AN150" s="29">
        <f>+'Cu1'!AN150</f>
        <v>0</v>
      </c>
      <c r="AO150" s="29">
        <f>+'Cu1'!AO150</f>
        <v>0</v>
      </c>
      <c r="AP150" s="29">
        <f>+'Cu1'!AP150</f>
        <v>0</v>
      </c>
      <c r="AQ150" s="29">
        <f>+'Cu1'!AQ150</f>
        <v>0</v>
      </c>
      <c r="AR150" s="29">
        <f>+'Cu1'!AR150</f>
        <v>0</v>
      </c>
      <c r="AS150" s="29">
        <f>+'Cu1'!AS150</f>
        <v>0</v>
      </c>
      <c r="AT150" s="29">
        <f>+'Cu1'!AT150</f>
        <v>0</v>
      </c>
      <c r="AU150" s="29">
        <f>+'Cu1'!AU150</f>
        <v>0</v>
      </c>
      <c r="AV150" s="29">
        <f>+'Cu1'!AV150</f>
        <v>0</v>
      </c>
      <c r="AW150" s="40">
        <f>+'Cu1'!AW150</f>
        <v>0</v>
      </c>
      <c r="AX150" s="40">
        <f>+'Cu1'!AX150</f>
        <v>0</v>
      </c>
      <c r="AY150" s="40">
        <f>+'Cu1'!AY150</f>
        <v>0</v>
      </c>
      <c r="AZ150" s="40">
        <f>+'Cu1'!AZ150</f>
        <v>0</v>
      </c>
      <c r="BA150" s="40">
        <f>+'Cu1'!BA150</f>
        <v>0</v>
      </c>
      <c r="BB150" s="40">
        <f>+'Cu1'!BB150</f>
        <v>0</v>
      </c>
      <c r="BC150" s="40">
        <f>+'Cu1'!BC150</f>
        <v>0</v>
      </c>
      <c r="BD150" s="40">
        <f>+'Cu1'!BD150</f>
        <v>0</v>
      </c>
      <c r="BE150" s="40">
        <f>+'Cu1'!BE150</f>
        <v>0</v>
      </c>
      <c r="BF150" s="40">
        <f>+'Cu1'!BF150</f>
        <v>0</v>
      </c>
      <c r="BG150" s="40">
        <f>+'Cu1'!BG150</f>
        <v>0</v>
      </c>
      <c r="BH150" s="40"/>
      <c r="BI150" s="40"/>
      <c r="BJ150" s="40"/>
      <c r="BK150" s="40"/>
      <c r="BL150" s="40"/>
      <c r="BM150" s="40"/>
    </row>
    <row r="151" spans="1:65" s="39" customFormat="1" hidden="1">
      <c r="A151" s="35">
        <f>+'Cu1'!A151</f>
        <v>102</v>
      </c>
      <c r="B151" s="35">
        <f>+'Cu1'!B151</f>
        <v>875</v>
      </c>
      <c r="C151" s="23" t="str">
        <f>+'Cu1'!C151</f>
        <v>RECOL.LECCIÓ</v>
      </c>
      <c r="D151" s="23" t="str">
        <f>+'Cu1'!D151</f>
        <v>Preparació per recol.lecció tomàquet</v>
      </c>
      <c r="E151" s="21">
        <f>+'Cu1'!E151</f>
        <v>2500</v>
      </c>
      <c r="F151" s="23">
        <f>+'Cu1'!F151</f>
        <v>0</v>
      </c>
      <c r="G151" s="23">
        <f>+'Cu1'!G151</f>
        <v>0</v>
      </c>
      <c r="H151" s="23">
        <f>+'Cu1'!H151</f>
        <v>0</v>
      </c>
      <c r="I151" s="23">
        <f>+'Cu1'!I151</f>
        <v>0</v>
      </c>
      <c r="J151" s="23">
        <f>+'Cu1'!J151</f>
        <v>0</v>
      </c>
      <c r="K151" s="23">
        <f>+'Cu1'!K151</f>
        <v>0</v>
      </c>
      <c r="L151" s="23">
        <f>+'Cu1'!L151</f>
        <v>0</v>
      </c>
      <c r="M151" s="23">
        <f>+'Cu1'!M151</f>
        <v>0</v>
      </c>
      <c r="N151" s="23">
        <f>+'Cu1'!N151</f>
        <v>0</v>
      </c>
      <c r="O151" s="23">
        <f>+'Cu1'!O151</f>
        <v>0</v>
      </c>
      <c r="P151" s="23">
        <f>+'Cu1'!P151</f>
        <v>0</v>
      </c>
      <c r="Q151" s="23">
        <f>+'Cu1'!Q151</f>
        <v>0</v>
      </c>
      <c r="R151" s="24">
        <f>+'Cu1'!R151</f>
        <v>0</v>
      </c>
      <c r="S151" s="22">
        <f>+'Cu1'!S151</f>
        <v>0</v>
      </c>
      <c r="T151" s="23">
        <f>+'Cu1'!T151</f>
        <v>0</v>
      </c>
      <c r="U151" s="23">
        <f>+'Cu1'!U151</f>
        <v>0</v>
      </c>
      <c r="V151" s="23">
        <f>+'Cu1'!V151</f>
        <v>0</v>
      </c>
      <c r="W151" s="23">
        <f>+'Cu1'!W151</f>
        <v>0</v>
      </c>
      <c r="X151" s="23">
        <f>+'Cu1'!X151</f>
        <v>0</v>
      </c>
      <c r="Y151" s="23">
        <f>+'Cu1'!Y151</f>
        <v>0</v>
      </c>
      <c r="Z151" s="23">
        <f>+'Cu1'!Z151</f>
        <v>0</v>
      </c>
      <c r="AA151" s="23">
        <f>+'Cu1'!AA151</f>
        <v>0</v>
      </c>
      <c r="AB151" s="22">
        <f>+'Cu1'!AB151</f>
        <v>0</v>
      </c>
      <c r="AC151" s="22">
        <f>+'Cu1'!AC151</f>
        <v>0</v>
      </c>
      <c r="AD151" s="22">
        <f>+'Cu1'!AD151</f>
        <v>0</v>
      </c>
      <c r="AE151" s="23">
        <f>+'Cu1'!AE151</f>
        <v>0</v>
      </c>
      <c r="AF151" s="23">
        <f>+'Cu1'!AF151</f>
        <v>0</v>
      </c>
      <c r="AG151" s="22">
        <f>+'Cu1'!AG151</f>
        <v>0</v>
      </c>
      <c r="AH151" s="22">
        <f>+'Cu1'!AH151</f>
        <v>0</v>
      </c>
      <c r="AI151" s="23">
        <f>+'Cu1'!AI151</f>
        <v>0</v>
      </c>
      <c r="AJ151" s="23">
        <f>+'Cu1'!AJ151</f>
        <v>0</v>
      </c>
      <c r="AK151" s="23">
        <f>+'Cu1'!AK151</f>
        <v>0</v>
      </c>
      <c r="AL151" s="23">
        <f>+'Cu1'!AL151</f>
        <v>0</v>
      </c>
      <c r="AM151" s="23">
        <f>+'Cu1'!AM151</f>
        <v>0</v>
      </c>
      <c r="AN151" s="23">
        <f>+'Cu1'!AN151</f>
        <v>0</v>
      </c>
      <c r="AO151" s="23">
        <f>+'Cu1'!AO151</f>
        <v>0</v>
      </c>
      <c r="AP151" s="23">
        <f>+'Cu1'!AP151</f>
        <v>0</v>
      </c>
      <c r="AQ151" s="23">
        <f>+'Cu1'!AQ151</f>
        <v>0</v>
      </c>
      <c r="AR151" s="23">
        <f>+'Cu1'!AR151</f>
        <v>0</v>
      </c>
      <c r="AS151" s="23">
        <f>+'Cu1'!AS151</f>
        <v>0</v>
      </c>
      <c r="AT151" s="23">
        <f>+'Cu1'!AT151</f>
        <v>0</v>
      </c>
      <c r="AU151" s="23">
        <f>+'Cu1'!AU151</f>
        <v>0</v>
      </c>
      <c r="AV151" s="23">
        <f>+'Cu1'!AV151</f>
        <v>0</v>
      </c>
      <c r="AW151" s="39">
        <f>+'Cu1'!AW151</f>
        <v>0</v>
      </c>
      <c r="AX151" s="39">
        <f>+'Cu1'!AX151</f>
        <v>0</v>
      </c>
      <c r="AY151" s="39">
        <f>+'Cu1'!AY151</f>
        <v>0</v>
      </c>
      <c r="AZ151" s="39">
        <f>+'Cu1'!AZ151</f>
        <v>0</v>
      </c>
      <c r="BA151" s="39">
        <f>+'Cu1'!BA151</f>
        <v>0</v>
      </c>
      <c r="BB151" s="39">
        <f>+'Cu1'!BB151</f>
        <v>0</v>
      </c>
      <c r="BC151" s="39">
        <f>+'Cu1'!BC151</f>
        <v>0</v>
      </c>
      <c r="BD151" s="39">
        <f>+'Cu1'!BD151</f>
        <v>0</v>
      </c>
      <c r="BE151" s="39">
        <f>+'Cu1'!BE151</f>
        <v>0</v>
      </c>
      <c r="BF151" s="39">
        <f>+'Cu1'!BF151</f>
        <v>0</v>
      </c>
      <c r="BG151" s="39">
        <f>+'Cu1'!BG151</f>
        <v>0</v>
      </c>
    </row>
    <row r="152" spans="1:65" hidden="1">
      <c r="A152" s="36">
        <f>+'Cu1'!A152</f>
        <v>103</v>
      </c>
      <c r="B152" s="36">
        <f>+'Cu1'!B152</f>
        <v>885</v>
      </c>
      <c r="C152" s="29" t="str">
        <f>+'Cu1'!C152</f>
        <v>RECOL.LECCIÓ</v>
      </c>
      <c r="D152" s="29" t="str">
        <f>+'Cu1'!D152</f>
        <v>Preparació per recol.lecció carbassa</v>
      </c>
      <c r="E152" s="37">
        <f>+'Cu1'!E152</f>
        <v>2500</v>
      </c>
      <c r="F152" s="29">
        <f>+'Cu1'!F152</f>
        <v>0</v>
      </c>
      <c r="G152" s="29">
        <f>+'Cu1'!G152</f>
        <v>0</v>
      </c>
      <c r="H152" s="29">
        <f>+'Cu1'!H152</f>
        <v>0</v>
      </c>
      <c r="I152" s="29">
        <f>+'Cu1'!I152</f>
        <v>0</v>
      </c>
      <c r="J152" s="29">
        <f>+'Cu1'!J152</f>
        <v>0</v>
      </c>
      <c r="K152" s="29">
        <f>+'Cu1'!K152</f>
        <v>0</v>
      </c>
      <c r="L152" s="29">
        <f>+'Cu1'!L152</f>
        <v>0</v>
      </c>
      <c r="M152" s="29">
        <f>+'Cu1'!M152</f>
        <v>0</v>
      </c>
      <c r="N152" s="29">
        <f>+'Cu1'!N152</f>
        <v>0</v>
      </c>
      <c r="O152" s="29">
        <f>+'Cu1'!O152</f>
        <v>0</v>
      </c>
      <c r="P152" s="29">
        <f>+'Cu1'!P152</f>
        <v>0</v>
      </c>
      <c r="Q152" s="29">
        <f>+'Cu1'!Q152</f>
        <v>0</v>
      </c>
      <c r="R152" s="30">
        <f>+'Cu1'!R152</f>
        <v>0</v>
      </c>
      <c r="S152" s="28">
        <f>+'Cu1'!S152</f>
        <v>0</v>
      </c>
      <c r="T152" s="29">
        <f>+'Cu1'!T152</f>
        <v>0</v>
      </c>
      <c r="U152" s="29">
        <f>+'Cu1'!U152</f>
        <v>0</v>
      </c>
      <c r="V152" s="29">
        <f>+'Cu1'!V152</f>
        <v>0</v>
      </c>
      <c r="W152" s="29">
        <f>+'Cu1'!W152</f>
        <v>0</v>
      </c>
      <c r="X152" s="29">
        <f>+'Cu1'!X152</f>
        <v>0</v>
      </c>
      <c r="Y152" s="29">
        <f>+'Cu1'!Y152</f>
        <v>0</v>
      </c>
      <c r="Z152" s="29">
        <f>+'Cu1'!Z152</f>
        <v>0</v>
      </c>
      <c r="AA152" s="29">
        <f>+'Cu1'!AA152</f>
        <v>0</v>
      </c>
      <c r="AB152" s="28">
        <f>+'Cu1'!AB152</f>
        <v>0</v>
      </c>
      <c r="AC152" s="28">
        <f>+'Cu1'!AC152</f>
        <v>0</v>
      </c>
      <c r="AD152" s="28">
        <f>+'Cu1'!AD152</f>
        <v>0</v>
      </c>
      <c r="AE152" s="29">
        <f>+'Cu1'!AE152</f>
        <v>0</v>
      </c>
      <c r="AF152" s="29">
        <f>+'Cu1'!AF152</f>
        <v>0</v>
      </c>
      <c r="AG152" s="28">
        <f>+'Cu1'!AG152</f>
        <v>0</v>
      </c>
      <c r="AH152" s="28">
        <f>+'Cu1'!AH152</f>
        <v>0</v>
      </c>
      <c r="AI152" s="29">
        <f>+'Cu1'!AI152</f>
        <v>0</v>
      </c>
      <c r="AJ152" s="29">
        <f>+'Cu1'!AJ152</f>
        <v>0</v>
      </c>
      <c r="AK152" s="29">
        <f>+'Cu1'!AK152</f>
        <v>0</v>
      </c>
      <c r="AL152" s="29">
        <f>+'Cu1'!AL152</f>
        <v>0</v>
      </c>
      <c r="AM152" s="29">
        <f>+'Cu1'!AM152</f>
        <v>0</v>
      </c>
      <c r="AN152" s="29">
        <f>+'Cu1'!AN152</f>
        <v>0</v>
      </c>
      <c r="AO152" s="29">
        <f>+'Cu1'!AO152</f>
        <v>0</v>
      </c>
      <c r="AP152" s="29">
        <f>+'Cu1'!AP152</f>
        <v>0</v>
      </c>
      <c r="AQ152" s="29">
        <f>+'Cu1'!AQ152</f>
        <v>0</v>
      </c>
      <c r="AR152" s="29">
        <f>+'Cu1'!AR152</f>
        <v>0</v>
      </c>
      <c r="AS152" s="29">
        <f>+'Cu1'!AS152</f>
        <v>0</v>
      </c>
      <c r="AT152" s="29">
        <f>+'Cu1'!AT152</f>
        <v>0</v>
      </c>
      <c r="AU152" s="29">
        <f>+'Cu1'!AU152</f>
        <v>0</v>
      </c>
      <c r="AV152" s="29">
        <f>+'Cu1'!AV152</f>
        <v>0</v>
      </c>
      <c r="AW152" s="40">
        <f>+'Cu1'!AW152</f>
        <v>0</v>
      </c>
      <c r="AX152" s="40">
        <f>+'Cu1'!AX152</f>
        <v>0</v>
      </c>
      <c r="AY152" s="40">
        <f>+'Cu1'!AY152</f>
        <v>0</v>
      </c>
      <c r="AZ152" s="40">
        <f>+'Cu1'!AZ152</f>
        <v>0</v>
      </c>
      <c r="BA152" s="40">
        <f>+'Cu1'!BA152</f>
        <v>0</v>
      </c>
      <c r="BB152" s="40">
        <f>+'Cu1'!BB152</f>
        <v>0</v>
      </c>
      <c r="BC152" s="40">
        <f>+'Cu1'!BC152</f>
        <v>0</v>
      </c>
      <c r="BD152" s="40">
        <f>+'Cu1'!BD152</f>
        <v>0</v>
      </c>
      <c r="BE152" s="40">
        <f>+'Cu1'!BE152</f>
        <v>0</v>
      </c>
      <c r="BF152" s="40">
        <f>+'Cu1'!BF152</f>
        <v>0</v>
      </c>
      <c r="BG152" s="40">
        <f>+'Cu1'!BG152</f>
        <v>0</v>
      </c>
      <c r="BH152" s="40"/>
      <c r="BI152" s="40"/>
      <c r="BJ152" s="40"/>
      <c r="BK152" s="40"/>
      <c r="BL152" s="40"/>
      <c r="BM152" s="40"/>
    </row>
    <row r="153" spans="1:65" hidden="1">
      <c r="A153" s="36">
        <f>+'Cu1'!A153</f>
        <v>104</v>
      </c>
      <c r="B153" s="36">
        <f>+'Cu1'!B153</f>
        <v>0</v>
      </c>
      <c r="C153" s="29">
        <f>+'Cu1'!C153</f>
        <v>0</v>
      </c>
      <c r="D153" s="29">
        <f>+'Cu1'!D153</f>
        <v>0</v>
      </c>
      <c r="E153" s="29">
        <f>+'Cu1'!E153</f>
        <v>0</v>
      </c>
      <c r="F153" s="29">
        <f>+'Cu1'!F153</f>
        <v>0</v>
      </c>
      <c r="G153" s="29">
        <f>+'Cu1'!G153</f>
        <v>0</v>
      </c>
      <c r="H153" s="29">
        <f>+'Cu1'!H153</f>
        <v>0</v>
      </c>
      <c r="I153" s="29">
        <f>+'Cu1'!I153</f>
        <v>0</v>
      </c>
      <c r="J153" s="29">
        <f>+'Cu1'!J153</f>
        <v>0</v>
      </c>
      <c r="K153" s="29">
        <f>+'Cu1'!K153</f>
        <v>0</v>
      </c>
      <c r="L153" s="29">
        <f>+'Cu1'!L153</f>
        <v>0</v>
      </c>
      <c r="M153" s="29">
        <f>+'Cu1'!M153</f>
        <v>0</v>
      </c>
      <c r="N153" s="29">
        <f>+'Cu1'!N153</f>
        <v>0</v>
      </c>
      <c r="O153" s="29">
        <f>+'Cu1'!O153</f>
        <v>0</v>
      </c>
      <c r="P153" s="29">
        <f>+'Cu1'!P153</f>
        <v>0</v>
      </c>
      <c r="Q153" s="29">
        <f>+'Cu1'!Q153</f>
        <v>0</v>
      </c>
      <c r="R153" s="30">
        <f>+'Cu1'!R153</f>
        <v>0</v>
      </c>
      <c r="S153" s="28">
        <f>+'Cu1'!S153</f>
        <v>0</v>
      </c>
      <c r="T153" s="29">
        <f>+'Cu1'!T153</f>
        <v>0</v>
      </c>
      <c r="U153" s="29">
        <f>+'Cu1'!U153</f>
        <v>0</v>
      </c>
      <c r="V153" s="29">
        <f>+'Cu1'!V153</f>
        <v>0</v>
      </c>
      <c r="W153" s="29">
        <f>+'Cu1'!W153</f>
        <v>0</v>
      </c>
      <c r="X153" s="29">
        <f>+'Cu1'!X153</f>
        <v>0</v>
      </c>
      <c r="Y153" s="29">
        <f>+'Cu1'!Y153</f>
        <v>0</v>
      </c>
      <c r="Z153" s="29">
        <f>+'Cu1'!Z153</f>
        <v>0</v>
      </c>
      <c r="AA153" s="29">
        <f>+'Cu1'!AA153</f>
        <v>0</v>
      </c>
      <c r="AB153" s="28">
        <f>+'Cu1'!AB153</f>
        <v>0</v>
      </c>
      <c r="AC153" s="28">
        <f>+'Cu1'!AC153</f>
        <v>0</v>
      </c>
      <c r="AD153" s="28">
        <f>+'Cu1'!AD153</f>
        <v>0</v>
      </c>
      <c r="AE153" s="29">
        <f>+'Cu1'!AE153</f>
        <v>0</v>
      </c>
      <c r="AF153" s="29">
        <f>+'Cu1'!AF153</f>
        <v>0</v>
      </c>
      <c r="AG153" s="28">
        <f>+'Cu1'!AG153</f>
        <v>0</v>
      </c>
      <c r="AH153" s="28">
        <f>+'Cu1'!AH153</f>
        <v>0</v>
      </c>
      <c r="AI153" s="29">
        <f>+'Cu1'!AI153</f>
        <v>0</v>
      </c>
      <c r="AJ153" s="29">
        <f>+'Cu1'!AJ153</f>
        <v>0</v>
      </c>
      <c r="AK153" s="29">
        <f>+'Cu1'!AK153</f>
        <v>0</v>
      </c>
      <c r="AL153" s="29">
        <f>+'Cu1'!AL153</f>
        <v>0</v>
      </c>
      <c r="AM153" s="29">
        <f>+'Cu1'!AM153</f>
        <v>0</v>
      </c>
      <c r="AN153" s="29">
        <f>+'Cu1'!AN153</f>
        <v>0</v>
      </c>
      <c r="AO153" s="29">
        <f>+'Cu1'!AO153</f>
        <v>0</v>
      </c>
      <c r="AP153" s="29">
        <f>+'Cu1'!AP153</f>
        <v>0</v>
      </c>
      <c r="AQ153" s="29">
        <f>+'Cu1'!AQ153</f>
        <v>0</v>
      </c>
      <c r="AR153" s="29">
        <f>+'Cu1'!AR153</f>
        <v>0</v>
      </c>
      <c r="AS153" s="29">
        <f>+'Cu1'!AS153</f>
        <v>0</v>
      </c>
      <c r="AT153" s="29">
        <f>+'Cu1'!AT153</f>
        <v>0</v>
      </c>
      <c r="AU153" s="29">
        <f>+'Cu1'!AU153</f>
        <v>0</v>
      </c>
      <c r="AV153" s="29">
        <f>+'Cu1'!AV153</f>
        <v>0</v>
      </c>
      <c r="AW153" s="40">
        <f>+'Cu1'!AW153</f>
        <v>0</v>
      </c>
      <c r="AX153" s="40">
        <f>+'Cu1'!AX153</f>
        <v>0</v>
      </c>
      <c r="AY153" s="40">
        <f>+'Cu1'!AY153</f>
        <v>0</v>
      </c>
      <c r="AZ153" s="40">
        <f>+'Cu1'!AZ153</f>
        <v>0</v>
      </c>
      <c r="BA153" s="40">
        <f>+'Cu1'!BA153</f>
        <v>0</v>
      </c>
      <c r="BB153" s="40">
        <f>+'Cu1'!BB153</f>
        <v>0</v>
      </c>
      <c r="BC153" s="40">
        <f>+'Cu1'!BC153</f>
        <v>0</v>
      </c>
      <c r="BD153" s="40">
        <f>+'Cu1'!BD153</f>
        <v>0</v>
      </c>
      <c r="BE153" s="40">
        <f>+'Cu1'!BE153</f>
        <v>0</v>
      </c>
      <c r="BF153" s="40">
        <f>+'Cu1'!BF153</f>
        <v>0</v>
      </c>
      <c r="BG153" s="40">
        <f>+'Cu1'!BG153</f>
        <v>0</v>
      </c>
      <c r="BH153" s="40"/>
      <c r="BI153" s="40"/>
      <c r="BJ153" s="40"/>
      <c r="BK153" s="40"/>
      <c r="BL153" s="40"/>
      <c r="BM153" s="40"/>
    </row>
    <row r="154" spans="1:65" hidden="1">
      <c r="A154" s="36">
        <f>+'Cu1'!A154</f>
        <v>105</v>
      </c>
      <c r="B154" s="36">
        <f>+'Cu1'!B154</f>
        <v>0</v>
      </c>
      <c r="C154" s="29">
        <f>+'Cu1'!C154</f>
        <v>0</v>
      </c>
      <c r="D154" s="29">
        <f>+'Cu1'!D154</f>
        <v>0</v>
      </c>
      <c r="E154" s="29">
        <f>+'Cu1'!E154</f>
        <v>0</v>
      </c>
      <c r="F154" s="29">
        <f>+'Cu1'!F154</f>
        <v>0</v>
      </c>
      <c r="G154" s="29">
        <f>+'Cu1'!G154</f>
        <v>0</v>
      </c>
      <c r="H154" s="29">
        <f>+'Cu1'!H154</f>
        <v>0</v>
      </c>
      <c r="I154" s="29">
        <f>+'Cu1'!I154</f>
        <v>0</v>
      </c>
      <c r="J154" s="29">
        <f>+'Cu1'!J154</f>
        <v>0</v>
      </c>
      <c r="K154" s="29">
        <f>+'Cu1'!K154</f>
        <v>0</v>
      </c>
      <c r="L154" s="29">
        <f>+'Cu1'!L154</f>
        <v>0</v>
      </c>
      <c r="M154" s="29">
        <f>+'Cu1'!M154</f>
        <v>0</v>
      </c>
      <c r="N154" s="29">
        <f>+'Cu1'!N154</f>
        <v>0</v>
      </c>
      <c r="O154" s="29">
        <f>+'Cu1'!O154</f>
        <v>0</v>
      </c>
      <c r="P154" s="29">
        <f>+'Cu1'!P154</f>
        <v>0</v>
      </c>
      <c r="Q154" s="29">
        <f>+'Cu1'!Q154</f>
        <v>0</v>
      </c>
      <c r="R154" s="30">
        <f>+'Cu1'!R154</f>
        <v>0</v>
      </c>
      <c r="S154" s="28">
        <f>+'Cu1'!S154</f>
        <v>0</v>
      </c>
      <c r="T154" s="29">
        <f>+'Cu1'!T154</f>
        <v>0</v>
      </c>
      <c r="U154" s="29">
        <f>+'Cu1'!U154</f>
        <v>0</v>
      </c>
      <c r="V154" s="29">
        <f>+'Cu1'!V154</f>
        <v>0</v>
      </c>
      <c r="W154" s="29">
        <f>+'Cu1'!W154</f>
        <v>0</v>
      </c>
      <c r="X154" s="29">
        <f>+'Cu1'!X154</f>
        <v>0</v>
      </c>
      <c r="Y154" s="29">
        <f>+'Cu1'!Y154</f>
        <v>0</v>
      </c>
      <c r="Z154" s="29">
        <f>+'Cu1'!Z154</f>
        <v>0</v>
      </c>
      <c r="AA154" s="29">
        <f>+'Cu1'!AA154</f>
        <v>0</v>
      </c>
      <c r="AB154" s="28">
        <f>+'Cu1'!AB154</f>
        <v>0</v>
      </c>
      <c r="AC154" s="28">
        <f>+'Cu1'!AC154</f>
        <v>0</v>
      </c>
      <c r="AD154" s="28">
        <f>+'Cu1'!AD154</f>
        <v>0</v>
      </c>
      <c r="AE154" s="29">
        <f>+'Cu1'!AE154</f>
        <v>0</v>
      </c>
      <c r="AF154" s="29">
        <f>+'Cu1'!AF154</f>
        <v>0</v>
      </c>
      <c r="AG154" s="28">
        <f>+'Cu1'!AG154</f>
        <v>0</v>
      </c>
      <c r="AH154" s="28">
        <f>+'Cu1'!AH154</f>
        <v>0</v>
      </c>
      <c r="AI154" s="29">
        <f>+'Cu1'!AI154</f>
        <v>0</v>
      </c>
      <c r="AJ154" s="29">
        <f>+'Cu1'!AJ154</f>
        <v>0</v>
      </c>
      <c r="AK154" s="29">
        <f>+'Cu1'!AK154</f>
        <v>0</v>
      </c>
      <c r="AL154" s="29">
        <f>+'Cu1'!AL154</f>
        <v>0</v>
      </c>
      <c r="AM154" s="29">
        <f>+'Cu1'!AM154</f>
        <v>0</v>
      </c>
      <c r="AN154" s="29">
        <f>+'Cu1'!AN154</f>
        <v>0</v>
      </c>
      <c r="AO154" s="29">
        <f>+'Cu1'!AO154</f>
        <v>0</v>
      </c>
      <c r="AP154" s="29">
        <f>+'Cu1'!AP154</f>
        <v>0</v>
      </c>
      <c r="AQ154" s="29">
        <f>+'Cu1'!AQ154</f>
        <v>0</v>
      </c>
      <c r="AR154" s="29">
        <f>+'Cu1'!AR154</f>
        <v>0</v>
      </c>
      <c r="AS154" s="29">
        <f>+'Cu1'!AS154</f>
        <v>0</v>
      </c>
      <c r="AT154" s="29">
        <f>+'Cu1'!AT154</f>
        <v>0</v>
      </c>
      <c r="AU154" s="29">
        <f>+'Cu1'!AU154</f>
        <v>0</v>
      </c>
      <c r="AV154" s="29">
        <f>+'Cu1'!AV154</f>
        <v>0</v>
      </c>
      <c r="AW154" s="40">
        <f>+'Cu1'!AW154</f>
        <v>0</v>
      </c>
      <c r="AX154" s="40">
        <f>+'Cu1'!AX154</f>
        <v>0</v>
      </c>
      <c r="AY154" s="40">
        <f>+'Cu1'!AY154</f>
        <v>0</v>
      </c>
      <c r="AZ154" s="40">
        <f>+'Cu1'!AZ154</f>
        <v>0</v>
      </c>
      <c r="BA154" s="40">
        <f>+'Cu1'!BA154</f>
        <v>0</v>
      </c>
      <c r="BB154" s="40">
        <f>+'Cu1'!BB154</f>
        <v>0</v>
      </c>
      <c r="BC154" s="40">
        <f>+'Cu1'!BC154</f>
        <v>0</v>
      </c>
      <c r="BD154" s="40">
        <f>+'Cu1'!BD154</f>
        <v>0</v>
      </c>
      <c r="BE154" s="40">
        <f>+'Cu1'!BE154</f>
        <v>0</v>
      </c>
      <c r="BF154" s="40">
        <f>+'Cu1'!BF154</f>
        <v>0</v>
      </c>
      <c r="BG154" s="40">
        <f>+'Cu1'!BG154</f>
        <v>0</v>
      </c>
      <c r="BH154" s="40"/>
      <c r="BI154" s="40"/>
      <c r="BJ154" s="40"/>
      <c r="BK154" s="40"/>
      <c r="BL154" s="40"/>
      <c r="BM154" s="40"/>
    </row>
    <row r="155" spans="1:65" hidden="1">
      <c r="A155" s="36">
        <f>+'Cu1'!A155</f>
        <v>106</v>
      </c>
      <c r="B155" s="36">
        <f>+'Cu1'!B155</f>
        <v>0</v>
      </c>
      <c r="C155" s="29">
        <f>+'Cu1'!C155</f>
        <v>0</v>
      </c>
      <c r="D155" s="29">
        <f>+'Cu1'!D155</f>
        <v>0</v>
      </c>
      <c r="E155" s="29">
        <f>+'Cu1'!E155</f>
        <v>0</v>
      </c>
      <c r="F155" s="29">
        <f>+'Cu1'!F155</f>
        <v>0</v>
      </c>
      <c r="G155" s="29">
        <f>+'Cu1'!G155</f>
        <v>0</v>
      </c>
      <c r="H155" s="29">
        <f>+'Cu1'!H155</f>
        <v>0</v>
      </c>
      <c r="I155" s="29">
        <f>+'Cu1'!I155</f>
        <v>0</v>
      </c>
      <c r="J155" s="29">
        <f>+'Cu1'!J155</f>
        <v>0</v>
      </c>
      <c r="K155" s="29">
        <f>+'Cu1'!K155</f>
        <v>0</v>
      </c>
      <c r="L155" s="29">
        <f>+'Cu1'!L155</f>
        <v>0</v>
      </c>
      <c r="M155" s="29">
        <f>+'Cu1'!M155</f>
        <v>0</v>
      </c>
      <c r="N155" s="29">
        <f>+'Cu1'!N155</f>
        <v>0</v>
      </c>
      <c r="O155" s="29">
        <f>+'Cu1'!O155</f>
        <v>0</v>
      </c>
      <c r="P155" s="29">
        <f>+'Cu1'!P155</f>
        <v>0</v>
      </c>
      <c r="Q155" s="29">
        <f>+'Cu1'!Q155</f>
        <v>0</v>
      </c>
      <c r="R155" s="30">
        <f>+'Cu1'!R155</f>
        <v>0</v>
      </c>
      <c r="S155" s="28">
        <f>+'Cu1'!S155</f>
        <v>0</v>
      </c>
      <c r="T155" s="29">
        <f>+'Cu1'!T155</f>
        <v>0</v>
      </c>
      <c r="U155" s="29">
        <f>+'Cu1'!U155</f>
        <v>0</v>
      </c>
      <c r="V155" s="29">
        <f>+'Cu1'!V155</f>
        <v>0</v>
      </c>
      <c r="W155" s="29">
        <f>+'Cu1'!W155</f>
        <v>0</v>
      </c>
      <c r="X155" s="29">
        <f>+'Cu1'!X155</f>
        <v>0</v>
      </c>
      <c r="Y155" s="29">
        <f>+'Cu1'!Y155</f>
        <v>0</v>
      </c>
      <c r="Z155" s="29">
        <f>+'Cu1'!Z155</f>
        <v>0</v>
      </c>
      <c r="AA155" s="29">
        <f>+'Cu1'!AA155</f>
        <v>0</v>
      </c>
      <c r="AB155" s="28">
        <f>+'Cu1'!AB155</f>
        <v>0</v>
      </c>
      <c r="AC155" s="28">
        <f>+'Cu1'!AC155</f>
        <v>0</v>
      </c>
      <c r="AD155" s="28">
        <f>+'Cu1'!AD155</f>
        <v>0</v>
      </c>
      <c r="AE155" s="29">
        <f>+'Cu1'!AE155</f>
        <v>0</v>
      </c>
      <c r="AF155" s="29">
        <f>+'Cu1'!AF155</f>
        <v>0</v>
      </c>
      <c r="AG155" s="28">
        <f>+'Cu1'!AG155</f>
        <v>0</v>
      </c>
      <c r="AH155" s="28">
        <f>+'Cu1'!AH155</f>
        <v>0</v>
      </c>
      <c r="AI155" s="29">
        <f>+'Cu1'!AI155</f>
        <v>0</v>
      </c>
      <c r="AJ155" s="29">
        <f>+'Cu1'!AJ155</f>
        <v>0</v>
      </c>
      <c r="AK155" s="29">
        <f>+'Cu1'!AK155</f>
        <v>0</v>
      </c>
      <c r="AL155" s="29">
        <f>+'Cu1'!AL155</f>
        <v>0</v>
      </c>
      <c r="AM155" s="29">
        <f>+'Cu1'!AM155</f>
        <v>0</v>
      </c>
      <c r="AN155" s="29">
        <f>+'Cu1'!AN155</f>
        <v>0</v>
      </c>
      <c r="AO155" s="29">
        <f>+'Cu1'!AO155</f>
        <v>0</v>
      </c>
      <c r="AP155" s="29">
        <f>+'Cu1'!AP155</f>
        <v>0</v>
      </c>
      <c r="AQ155" s="29">
        <f>+'Cu1'!AQ155</f>
        <v>0</v>
      </c>
      <c r="AR155" s="29">
        <f>+'Cu1'!AR155</f>
        <v>0</v>
      </c>
      <c r="AS155" s="29">
        <f>+'Cu1'!AS155</f>
        <v>0</v>
      </c>
      <c r="AT155" s="29">
        <f>+'Cu1'!AT155</f>
        <v>0</v>
      </c>
      <c r="AU155" s="29">
        <f>+'Cu1'!AU155</f>
        <v>0</v>
      </c>
      <c r="AV155" s="29">
        <f>+'Cu1'!AV155</f>
        <v>0</v>
      </c>
      <c r="AW155" s="40">
        <f>+'Cu1'!AW155</f>
        <v>0</v>
      </c>
      <c r="AX155" s="40">
        <f>+'Cu1'!AX155</f>
        <v>0</v>
      </c>
      <c r="AY155" s="40">
        <f>+'Cu1'!AY155</f>
        <v>0</v>
      </c>
      <c r="AZ155" s="40">
        <f>+'Cu1'!AZ155</f>
        <v>0</v>
      </c>
      <c r="BA155" s="40">
        <f>+'Cu1'!BA155</f>
        <v>0</v>
      </c>
      <c r="BB155" s="40">
        <f>+'Cu1'!BB155</f>
        <v>0</v>
      </c>
      <c r="BC155" s="40">
        <f>+'Cu1'!BC155</f>
        <v>0</v>
      </c>
      <c r="BD155" s="40">
        <f>+'Cu1'!BD155</f>
        <v>0</v>
      </c>
      <c r="BE155" s="40">
        <f>+'Cu1'!BE155</f>
        <v>0</v>
      </c>
      <c r="BF155" s="40">
        <f>+'Cu1'!BF155</f>
        <v>0</v>
      </c>
      <c r="BG155" s="40">
        <f>+'Cu1'!BG155</f>
        <v>0</v>
      </c>
      <c r="BH155" s="40"/>
      <c r="BI155" s="40"/>
      <c r="BJ155" s="40"/>
      <c r="BK155" s="40"/>
      <c r="BL155" s="40"/>
      <c r="BM155" s="40"/>
    </row>
    <row r="156" spans="1:65" hidden="1">
      <c r="A156" s="36">
        <f>+'Cu1'!A156</f>
        <v>107</v>
      </c>
      <c r="B156" s="36">
        <f>+'Cu1'!B156</f>
        <v>0</v>
      </c>
      <c r="C156" s="29">
        <f>+'Cu1'!C156</f>
        <v>0</v>
      </c>
      <c r="D156" s="29">
        <f>+'Cu1'!D156</f>
        <v>0</v>
      </c>
      <c r="E156" s="29">
        <f>+'Cu1'!E156</f>
        <v>0</v>
      </c>
      <c r="F156" s="29">
        <f>+'Cu1'!F156</f>
        <v>0</v>
      </c>
      <c r="G156" s="29">
        <f>+'Cu1'!G156</f>
        <v>0</v>
      </c>
      <c r="H156" s="29">
        <f>+'Cu1'!H156</f>
        <v>0</v>
      </c>
      <c r="I156" s="29">
        <f>+'Cu1'!I156</f>
        <v>0</v>
      </c>
      <c r="J156" s="29">
        <f>+'Cu1'!J156</f>
        <v>0</v>
      </c>
      <c r="K156" s="29">
        <f>+'Cu1'!K156</f>
        <v>0</v>
      </c>
      <c r="L156" s="29">
        <f>+'Cu1'!L156</f>
        <v>0</v>
      </c>
      <c r="M156" s="29">
        <f>+'Cu1'!M156</f>
        <v>0</v>
      </c>
      <c r="N156" s="29">
        <f>+'Cu1'!N156</f>
        <v>0</v>
      </c>
      <c r="O156" s="29">
        <f>+'Cu1'!O156</f>
        <v>0</v>
      </c>
      <c r="P156" s="29">
        <f>+'Cu1'!P156</f>
        <v>0</v>
      </c>
      <c r="Q156" s="29">
        <f>+'Cu1'!Q156</f>
        <v>0</v>
      </c>
      <c r="R156" s="30">
        <f>+'Cu1'!R156</f>
        <v>0</v>
      </c>
      <c r="S156" s="28">
        <f>+'Cu1'!S156</f>
        <v>0</v>
      </c>
      <c r="T156" s="29">
        <f>+'Cu1'!T156</f>
        <v>0</v>
      </c>
      <c r="U156" s="29">
        <f>+'Cu1'!U156</f>
        <v>0</v>
      </c>
      <c r="V156" s="29">
        <f>+'Cu1'!V156</f>
        <v>0</v>
      </c>
      <c r="W156" s="29">
        <f>+'Cu1'!W156</f>
        <v>0</v>
      </c>
      <c r="X156" s="29">
        <f>+'Cu1'!X156</f>
        <v>0</v>
      </c>
      <c r="Y156" s="29">
        <f>+'Cu1'!Y156</f>
        <v>0</v>
      </c>
      <c r="Z156" s="29">
        <f>+'Cu1'!Z156</f>
        <v>0</v>
      </c>
      <c r="AA156" s="29">
        <f>+'Cu1'!AA156</f>
        <v>0</v>
      </c>
      <c r="AB156" s="28">
        <f>+'Cu1'!AB156</f>
        <v>0</v>
      </c>
      <c r="AC156" s="28">
        <f>+'Cu1'!AC156</f>
        <v>0</v>
      </c>
      <c r="AD156" s="28">
        <f>+'Cu1'!AD156</f>
        <v>0</v>
      </c>
      <c r="AE156" s="29">
        <f>+'Cu1'!AE156</f>
        <v>0</v>
      </c>
      <c r="AF156" s="29">
        <f>+'Cu1'!AF156</f>
        <v>0</v>
      </c>
      <c r="AG156" s="28">
        <f>+'Cu1'!AG156</f>
        <v>0</v>
      </c>
      <c r="AH156" s="28">
        <f>+'Cu1'!AH156</f>
        <v>0</v>
      </c>
      <c r="AI156" s="29">
        <f>+'Cu1'!AI156</f>
        <v>0</v>
      </c>
      <c r="AJ156" s="29">
        <f>+'Cu1'!AJ156</f>
        <v>0</v>
      </c>
      <c r="AK156" s="29">
        <f>+'Cu1'!AK156</f>
        <v>0</v>
      </c>
      <c r="AL156" s="29">
        <f>+'Cu1'!AL156</f>
        <v>0</v>
      </c>
      <c r="AM156" s="29">
        <f>+'Cu1'!AM156</f>
        <v>0</v>
      </c>
      <c r="AN156" s="29">
        <f>+'Cu1'!AN156</f>
        <v>0</v>
      </c>
      <c r="AO156" s="29">
        <f>+'Cu1'!AO156</f>
        <v>0</v>
      </c>
      <c r="AP156" s="29">
        <f>+'Cu1'!AP156</f>
        <v>0</v>
      </c>
      <c r="AQ156" s="29">
        <f>+'Cu1'!AQ156</f>
        <v>0</v>
      </c>
      <c r="AR156" s="29">
        <f>+'Cu1'!AR156</f>
        <v>0</v>
      </c>
      <c r="AS156" s="29">
        <f>+'Cu1'!AS156</f>
        <v>0</v>
      </c>
      <c r="AT156" s="29">
        <f>+'Cu1'!AT156</f>
        <v>0</v>
      </c>
      <c r="AU156" s="29">
        <f>+'Cu1'!AU156</f>
        <v>0</v>
      </c>
      <c r="AV156" s="29">
        <f>+'Cu1'!AV156</f>
        <v>0</v>
      </c>
      <c r="AW156" s="40">
        <f>+'Cu1'!AW156</f>
        <v>0</v>
      </c>
      <c r="AX156" s="40">
        <f>+'Cu1'!AX156</f>
        <v>0</v>
      </c>
      <c r="AY156" s="40">
        <f>+'Cu1'!AY156</f>
        <v>0</v>
      </c>
      <c r="AZ156" s="40">
        <f>+'Cu1'!AZ156</f>
        <v>0</v>
      </c>
      <c r="BA156" s="40">
        <f>+'Cu1'!BA156</f>
        <v>0</v>
      </c>
      <c r="BB156" s="40">
        <f>+'Cu1'!BB156</f>
        <v>0</v>
      </c>
      <c r="BC156" s="40">
        <f>+'Cu1'!BC156</f>
        <v>0</v>
      </c>
      <c r="BD156" s="40">
        <f>+'Cu1'!BD156</f>
        <v>0</v>
      </c>
      <c r="BE156" s="40">
        <f>+'Cu1'!BE156</f>
        <v>0</v>
      </c>
      <c r="BF156" s="40">
        <f>+'Cu1'!BF156</f>
        <v>0</v>
      </c>
      <c r="BG156" s="40">
        <f>+'Cu1'!BG156</f>
        <v>0</v>
      </c>
      <c r="BH156" s="40"/>
      <c r="BI156" s="40"/>
      <c r="BJ156" s="40"/>
      <c r="BK156" s="40"/>
      <c r="BL156" s="40"/>
      <c r="BM156" s="40"/>
    </row>
    <row r="157" spans="1:65" hidden="1">
      <c r="A157" s="36">
        <f>+'Cu1'!A157</f>
        <v>108</v>
      </c>
      <c r="B157" s="36">
        <f>+'Cu1'!B157</f>
        <v>0</v>
      </c>
      <c r="C157" s="29">
        <f>+'Cu1'!C157</f>
        <v>0</v>
      </c>
      <c r="D157" s="29">
        <f>+'Cu1'!D157</f>
        <v>0</v>
      </c>
      <c r="E157" s="29">
        <f>+'Cu1'!E157</f>
        <v>0</v>
      </c>
      <c r="F157" s="29">
        <f>+'Cu1'!F157</f>
        <v>0</v>
      </c>
      <c r="G157" s="29">
        <f>+'Cu1'!G157</f>
        <v>0</v>
      </c>
      <c r="H157" s="29">
        <f>+'Cu1'!H157</f>
        <v>0</v>
      </c>
      <c r="I157" s="29">
        <f>+'Cu1'!I157</f>
        <v>0</v>
      </c>
      <c r="J157" s="29">
        <f>+'Cu1'!J157</f>
        <v>0</v>
      </c>
      <c r="K157" s="29">
        <f>+'Cu1'!K157</f>
        <v>0</v>
      </c>
      <c r="L157" s="29">
        <f>+'Cu1'!L157</f>
        <v>0</v>
      </c>
      <c r="M157" s="29">
        <f>+'Cu1'!M157</f>
        <v>0</v>
      </c>
      <c r="N157" s="29">
        <f>+'Cu1'!N157</f>
        <v>0</v>
      </c>
      <c r="O157" s="29">
        <f>+'Cu1'!O157</f>
        <v>0</v>
      </c>
      <c r="P157" s="29">
        <f>+'Cu1'!P157</f>
        <v>0</v>
      </c>
      <c r="Q157" s="29">
        <f>+'Cu1'!Q157</f>
        <v>0</v>
      </c>
      <c r="R157" s="30">
        <f>+'Cu1'!R157</f>
        <v>0</v>
      </c>
      <c r="S157" s="28">
        <f>+'Cu1'!S157</f>
        <v>0</v>
      </c>
      <c r="T157" s="29">
        <f>+'Cu1'!T157</f>
        <v>0</v>
      </c>
      <c r="U157" s="29">
        <f>+'Cu1'!U157</f>
        <v>0</v>
      </c>
      <c r="V157" s="29">
        <f>+'Cu1'!V157</f>
        <v>0</v>
      </c>
      <c r="W157" s="29">
        <f>+'Cu1'!W157</f>
        <v>0</v>
      </c>
      <c r="X157" s="29">
        <f>+'Cu1'!X157</f>
        <v>0</v>
      </c>
      <c r="Y157" s="29">
        <f>+'Cu1'!Y157</f>
        <v>0</v>
      </c>
      <c r="Z157" s="29">
        <f>+'Cu1'!Z157</f>
        <v>0</v>
      </c>
      <c r="AA157" s="29">
        <f>+'Cu1'!AA157</f>
        <v>0</v>
      </c>
      <c r="AB157" s="28">
        <f>+'Cu1'!AB157</f>
        <v>0</v>
      </c>
      <c r="AC157" s="28">
        <f>+'Cu1'!AC157</f>
        <v>0</v>
      </c>
      <c r="AD157" s="28">
        <f>+'Cu1'!AD157</f>
        <v>0</v>
      </c>
      <c r="AE157" s="29">
        <f>+'Cu1'!AE157</f>
        <v>0</v>
      </c>
      <c r="AF157" s="29">
        <f>+'Cu1'!AF157</f>
        <v>0</v>
      </c>
      <c r="AG157" s="28">
        <f>+'Cu1'!AG157</f>
        <v>0</v>
      </c>
      <c r="AH157" s="28">
        <f>+'Cu1'!AH157</f>
        <v>0</v>
      </c>
      <c r="AI157" s="29">
        <f>+'Cu1'!AI157</f>
        <v>0</v>
      </c>
      <c r="AJ157" s="29">
        <f>+'Cu1'!AJ157</f>
        <v>0</v>
      </c>
      <c r="AK157" s="29">
        <f>+'Cu1'!AK157</f>
        <v>0</v>
      </c>
      <c r="AL157" s="29">
        <f>+'Cu1'!AL157</f>
        <v>0</v>
      </c>
      <c r="AM157" s="29">
        <f>+'Cu1'!AM157</f>
        <v>0</v>
      </c>
      <c r="AN157" s="29">
        <f>+'Cu1'!AN157</f>
        <v>0</v>
      </c>
      <c r="AO157" s="29">
        <f>+'Cu1'!AO157</f>
        <v>0</v>
      </c>
      <c r="AP157" s="29">
        <f>+'Cu1'!AP157</f>
        <v>0</v>
      </c>
      <c r="AQ157" s="29">
        <f>+'Cu1'!AQ157</f>
        <v>0</v>
      </c>
      <c r="AR157" s="29">
        <f>+'Cu1'!AR157</f>
        <v>0</v>
      </c>
      <c r="AS157" s="29">
        <f>+'Cu1'!AS157</f>
        <v>0</v>
      </c>
      <c r="AT157" s="29">
        <f>+'Cu1'!AT157</f>
        <v>0</v>
      </c>
      <c r="AU157" s="29">
        <f>+'Cu1'!AU157</f>
        <v>0</v>
      </c>
      <c r="AV157" s="29">
        <f>+'Cu1'!AV157</f>
        <v>0</v>
      </c>
      <c r="AW157" s="40">
        <f>+'Cu1'!AW157</f>
        <v>0</v>
      </c>
      <c r="AX157" s="40">
        <f>+'Cu1'!AX157</f>
        <v>0</v>
      </c>
      <c r="AY157" s="40">
        <f>+'Cu1'!AY157</f>
        <v>0</v>
      </c>
      <c r="AZ157" s="40">
        <f>+'Cu1'!AZ157</f>
        <v>0</v>
      </c>
      <c r="BA157" s="40">
        <f>+'Cu1'!BA157</f>
        <v>0</v>
      </c>
      <c r="BB157" s="40">
        <f>+'Cu1'!BB157</f>
        <v>0</v>
      </c>
      <c r="BC157" s="40">
        <f>+'Cu1'!BC157</f>
        <v>0</v>
      </c>
      <c r="BD157" s="40">
        <f>+'Cu1'!BD157</f>
        <v>0</v>
      </c>
      <c r="BE157" s="40">
        <f>+'Cu1'!BE157</f>
        <v>0</v>
      </c>
      <c r="BF157" s="40">
        <f>+'Cu1'!BF157</f>
        <v>0</v>
      </c>
      <c r="BG157" s="40">
        <f>+'Cu1'!BG157</f>
        <v>0</v>
      </c>
      <c r="BH157" s="40"/>
      <c r="BI157" s="40"/>
      <c r="BJ157" s="40"/>
      <c r="BK157" s="40"/>
      <c r="BL157" s="40"/>
      <c r="BM157" s="40"/>
    </row>
    <row r="158" spans="1:65" hidden="1">
      <c r="A158" s="36">
        <f>+'Cu1'!A158</f>
        <v>109</v>
      </c>
      <c r="B158" s="36">
        <f>+'Cu1'!B158</f>
        <v>0</v>
      </c>
      <c r="C158" s="29">
        <f>+'Cu1'!C158</f>
        <v>0</v>
      </c>
      <c r="D158" s="29" t="str">
        <f>+'Cu1'!D158</f>
        <v>Preparació per 0</v>
      </c>
      <c r="E158" s="29">
        <f>+'Cu1'!E158</f>
        <v>0</v>
      </c>
      <c r="F158" s="29">
        <f>+'Cu1'!F158</f>
        <v>0</v>
      </c>
      <c r="G158" s="29">
        <f>+'Cu1'!G158</f>
        <v>0</v>
      </c>
      <c r="H158" s="29">
        <f>+'Cu1'!H158</f>
        <v>0</v>
      </c>
      <c r="I158" s="29">
        <f>+'Cu1'!I158</f>
        <v>0</v>
      </c>
      <c r="J158" s="29">
        <f>+'Cu1'!J158</f>
        <v>0</v>
      </c>
      <c r="K158" s="29">
        <f>+'Cu1'!K158</f>
        <v>0</v>
      </c>
      <c r="L158" s="29">
        <f>+'Cu1'!L158</f>
        <v>0</v>
      </c>
      <c r="M158" s="29">
        <f>+'Cu1'!M158</f>
        <v>0</v>
      </c>
      <c r="N158" s="29">
        <f>+'Cu1'!N158</f>
        <v>0</v>
      </c>
      <c r="O158" s="29">
        <f>+'Cu1'!O158</f>
        <v>0</v>
      </c>
      <c r="P158" s="29">
        <f>+'Cu1'!P158</f>
        <v>0</v>
      </c>
      <c r="Q158" s="29">
        <f>+'Cu1'!Q158</f>
        <v>0</v>
      </c>
      <c r="R158" s="30">
        <f>+'Cu1'!R158</f>
        <v>0</v>
      </c>
      <c r="S158" s="28">
        <f>+'Cu1'!S158</f>
        <v>0</v>
      </c>
      <c r="T158" s="29">
        <f>+'Cu1'!T158</f>
        <v>0</v>
      </c>
      <c r="U158" s="29">
        <f>+'Cu1'!U158</f>
        <v>0</v>
      </c>
      <c r="V158" s="29">
        <f>+'Cu1'!V158</f>
        <v>0</v>
      </c>
      <c r="W158" s="29">
        <f>+'Cu1'!W158</f>
        <v>0</v>
      </c>
      <c r="X158" s="29">
        <f>+'Cu1'!X158</f>
        <v>0</v>
      </c>
      <c r="Y158" s="29">
        <f>+'Cu1'!Y158</f>
        <v>0</v>
      </c>
      <c r="Z158" s="29">
        <f>+'Cu1'!Z158</f>
        <v>0</v>
      </c>
      <c r="AA158" s="29">
        <f>+'Cu1'!AA158</f>
        <v>0</v>
      </c>
      <c r="AB158" s="28">
        <f>+'Cu1'!AB158</f>
        <v>0</v>
      </c>
      <c r="AC158" s="28">
        <f>+'Cu1'!AC158</f>
        <v>0</v>
      </c>
      <c r="AD158" s="28">
        <f>+'Cu1'!AD158</f>
        <v>0</v>
      </c>
      <c r="AE158" s="29">
        <f>+'Cu1'!AE158</f>
        <v>0</v>
      </c>
      <c r="AF158" s="29">
        <f>+'Cu1'!AF158</f>
        <v>0</v>
      </c>
      <c r="AG158" s="28">
        <f>+'Cu1'!AG158</f>
        <v>0</v>
      </c>
      <c r="AH158" s="28">
        <f>+'Cu1'!AH158</f>
        <v>0</v>
      </c>
      <c r="AI158" s="29">
        <f>+'Cu1'!AI158</f>
        <v>0</v>
      </c>
      <c r="AJ158" s="29">
        <f>+'Cu1'!AJ158</f>
        <v>0</v>
      </c>
      <c r="AK158" s="29">
        <f>+'Cu1'!AK158</f>
        <v>0</v>
      </c>
      <c r="AL158" s="29">
        <f>+'Cu1'!AL158</f>
        <v>0</v>
      </c>
      <c r="AM158" s="29">
        <f>+'Cu1'!AM158</f>
        <v>0</v>
      </c>
      <c r="AN158" s="29">
        <f>+'Cu1'!AN158</f>
        <v>0</v>
      </c>
      <c r="AO158" s="29">
        <f>+'Cu1'!AO158</f>
        <v>0</v>
      </c>
      <c r="AP158" s="29">
        <f>+'Cu1'!AP158</f>
        <v>0</v>
      </c>
      <c r="AQ158" s="29">
        <f>+'Cu1'!AQ158</f>
        <v>0</v>
      </c>
      <c r="AR158" s="29">
        <f>+'Cu1'!AR158</f>
        <v>0</v>
      </c>
      <c r="AS158" s="29">
        <f>+'Cu1'!AS158</f>
        <v>0</v>
      </c>
      <c r="AT158" s="29">
        <f>+'Cu1'!AT158</f>
        <v>0</v>
      </c>
      <c r="AU158" s="29">
        <f>+'Cu1'!AU158</f>
        <v>0</v>
      </c>
      <c r="AV158" s="29">
        <f>+'Cu1'!AV158</f>
        <v>0</v>
      </c>
      <c r="AW158" s="40">
        <f>+'Cu1'!AW158</f>
        <v>0</v>
      </c>
      <c r="AX158" s="40">
        <f>+'Cu1'!AX158</f>
        <v>0</v>
      </c>
      <c r="AY158" s="40">
        <f>+'Cu1'!AY158</f>
        <v>0</v>
      </c>
      <c r="AZ158" s="40">
        <f>+'Cu1'!AZ158</f>
        <v>0</v>
      </c>
      <c r="BA158" s="40">
        <f>+'Cu1'!BA158</f>
        <v>0</v>
      </c>
      <c r="BB158" s="40">
        <f>+'Cu1'!BB158</f>
        <v>0</v>
      </c>
      <c r="BC158" s="40">
        <f>+'Cu1'!BC158</f>
        <v>0</v>
      </c>
      <c r="BD158" s="40">
        <f>+'Cu1'!BD158</f>
        <v>0</v>
      </c>
      <c r="BE158" s="40">
        <f>+'Cu1'!BE158</f>
        <v>0</v>
      </c>
      <c r="BF158" s="40">
        <f>+'Cu1'!BF158</f>
        <v>0</v>
      </c>
      <c r="BG158" s="40">
        <f>+'Cu1'!BG158</f>
        <v>0</v>
      </c>
      <c r="BH158" s="40"/>
      <c r="BI158" s="40"/>
      <c r="BJ158" s="40"/>
      <c r="BK158" s="40"/>
      <c r="BL158" s="40"/>
      <c r="BM158" s="40"/>
    </row>
    <row r="159" spans="1:65" hidden="1">
      <c r="A159" s="36">
        <f>+'Cu1'!A159</f>
        <v>110</v>
      </c>
      <c r="B159" s="36">
        <f>+'Cu1'!B159</f>
        <v>0</v>
      </c>
      <c r="C159" s="29">
        <f>+'Cu1'!C159</f>
        <v>0</v>
      </c>
      <c r="D159" s="29">
        <f>+'Cu1'!D159</f>
        <v>0</v>
      </c>
      <c r="E159" s="29">
        <f>+'Cu1'!E159</f>
        <v>1</v>
      </c>
      <c r="F159" s="29">
        <f>+'Cu1'!F159</f>
        <v>0</v>
      </c>
      <c r="G159" s="29">
        <f>+'Cu1'!G159</f>
        <v>0</v>
      </c>
      <c r="H159" s="29">
        <f>+'Cu1'!H159</f>
        <v>0</v>
      </c>
      <c r="I159" s="29">
        <f>+'Cu1'!I159</f>
        <v>0</v>
      </c>
      <c r="J159" s="29">
        <f>+'Cu1'!J159</f>
        <v>0</v>
      </c>
      <c r="K159" s="29">
        <f>+'Cu1'!K159</f>
        <v>0</v>
      </c>
      <c r="L159" s="29">
        <f>+'Cu1'!L159</f>
        <v>0</v>
      </c>
      <c r="M159" s="29">
        <f>+'Cu1'!M159</f>
        <v>0</v>
      </c>
      <c r="N159" s="29">
        <f>+'Cu1'!N159</f>
        <v>0</v>
      </c>
      <c r="O159" s="29">
        <f>+'Cu1'!O159</f>
        <v>0</v>
      </c>
      <c r="P159" s="29">
        <f>+'Cu1'!P159</f>
        <v>0</v>
      </c>
      <c r="Q159" s="29">
        <f>+'Cu1'!Q159</f>
        <v>0</v>
      </c>
      <c r="R159" s="30">
        <f>+'Cu1'!R159</f>
        <v>0</v>
      </c>
      <c r="S159" s="28">
        <f>+'Cu1'!S159</f>
        <v>0</v>
      </c>
      <c r="T159" s="29">
        <f>+'Cu1'!T159</f>
        <v>0</v>
      </c>
      <c r="U159" s="29">
        <f>+'Cu1'!U159</f>
        <v>0</v>
      </c>
      <c r="V159" s="29">
        <f>+'Cu1'!V159</f>
        <v>0</v>
      </c>
      <c r="W159" s="29">
        <f>+'Cu1'!W159</f>
        <v>0</v>
      </c>
      <c r="X159" s="29">
        <f>+'Cu1'!X159</f>
        <v>0</v>
      </c>
      <c r="Y159" s="29">
        <f>+'Cu1'!Y159</f>
        <v>0</v>
      </c>
      <c r="Z159" s="29">
        <f>+'Cu1'!Z159</f>
        <v>0</v>
      </c>
      <c r="AA159" s="29">
        <f>+'Cu1'!AA159</f>
        <v>0</v>
      </c>
      <c r="AB159" s="28">
        <f>+'Cu1'!AB159</f>
        <v>0</v>
      </c>
      <c r="AC159" s="28">
        <f>+'Cu1'!AC159</f>
        <v>0</v>
      </c>
      <c r="AD159" s="28">
        <f>+'Cu1'!AD159</f>
        <v>0</v>
      </c>
      <c r="AE159" s="29">
        <f>+'Cu1'!AE159</f>
        <v>0</v>
      </c>
      <c r="AF159" s="29">
        <f>+'Cu1'!AF159</f>
        <v>0</v>
      </c>
      <c r="AG159" s="28">
        <f>+'Cu1'!AG159</f>
        <v>0</v>
      </c>
      <c r="AH159" s="28">
        <f>+'Cu1'!AH159</f>
        <v>0</v>
      </c>
      <c r="AI159" s="29">
        <f>+'Cu1'!AI159</f>
        <v>0</v>
      </c>
      <c r="AJ159" s="29">
        <f>+'Cu1'!AJ159</f>
        <v>0</v>
      </c>
      <c r="AK159" s="29">
        <f>+'Cu1'!AK159</f>
        <v>0</v>
      </c>
      <c r="AL159" s="29">
        <f>+'Cu1'!AL159</f>
        <v>0</v>
      </c>
      <c r="AM159" s="29">
        <f>+'Cu1'!AM159</f>
        <v>0</v>
      </c>
      <c r="AN159" s="29">
        <f>+'Cu1'!AN159</f>
        <v>0</v>
      </c>
      <c r="AO159" s="29">
        <f>+'Cu1'!AO159</f>
        <v>0</v>
      </c>
      <c r="AP159" s="29">
        <f>+'Cu1'!AP159</f>
        <v>0</v>
      </c>
      <c r="AQ159" s="29">
        <f>+'Cu1'!AQ159</f>
        <v>0</v>
      </c>
      <c r="AR159" s="29">
        <f>+'Cu1'!AR159</f>
        <v>0</v>
      </c>
      <c r="AS159" s="29">
        <f>+'Cu1'!AS159</f>
        <v>0</v>
      </c>
      <c r="AT159" s="29">
        <f>+'Cu1'!AT159</f>
        <v>0</v>
      </c>
      <c r="AU159" s="29">
        <f>+'Cu1'!AU159</f>
        <v>0</v>
      </c>
      <c r="AV159" s="29">
        <f>+'Cu1'!AV159</f>
        <v>0</v>
      </c>
      <c r="AW159" s="40">
        <f>+'Cu1'!AW159</f>
        <v>0</v>
      </c>
      <c r="AX159" s="40">
        <f>+'Cu1'!AX159</f>
        <v>0</v>
      </c>
      <c r="AY159" s="40">
        <f>+'Cu1'!AY159</f>
        <v>0</v>
      </c>
      <c r="AZ159" s="40">
        <f>+'Cu1'!AZ159</f>
        <v>0</v>
      </c>
      <c r="BA159" s="40">
        <f>+'Cu1'!BA159</f>
        <v>0</v>
      </c>
      <c r="BB159" s="40">
        <f>+'Cu1'!BB159</f>
        <v>0</v>
      </c>
      <c r="BC159" s="40">
        <f>+'Cu1'!BC159</f>
        <v>0</v>
      </c>
      <c r="BD159" s="40">
        <f>+'Cu1'!BD159</f>
        <v>0</v>
      </c>
      <c r="BE159" s="40">
        <f>+'Cu1'!BE159</f>
        <v>0</v>
      </c>
      <c r="BF159" s="40">
        <f>+'Cu1'!BF159</f>
        <v>0</v>
      </c>
      <c r="BG159" s="40">
        <f>+'Cu1'!BG159</f>
        <v>0</v>
      </c>
      <c r="BH159" s="40"/>
      <c r="BI159" s="40"/>
      <c r="BJ159" s="40"/>
      <c r="BK159" s="40"/>
      <c r="BL159" s="40"/>
      <c r="BM159" s="40"/>
    </row>
    <row r="160" spans="1:65" hidden="1">
      <c r="A160" s="34">
        <f>+'Cu1'!A160</f>
        <v>0</v>
      </c>
      <c r="B160" s="36">
        <f>+'Cu1'!B160</f>
        <v>0</v>
      </c>
      <c r="C160" s="29">
        <f>+'Cu1'!C160</f>
        <v>0</v>
      </c>
      <c r="D160" s="29" t="str">
        <f>+'Cu1'!D160</f>
        <v xml:space="preserve"> </v>
      </c>
      <c r="E160" s="29">
        <f>+'Cu1'!E160</f>
        <v>0</v>
      </c>
      <c r="F160" s="29">
        <f>+'Cu1'!F160</f>
        <v>0</v>
      </c>
      <c r="G160" s="29">
        <f>+'Cu1'!G160</f>
        <v>0</v>
      </c>
      <c r="H160" s="29">
        <f>+'Cu1'!H160</f>
        <v>0</v>
      </c>
      <c r="I160" s="29">
        <f>+'Cu1'!I160</f>
        <v>0</v>
      </c>
      <c r="J160" s="29">
        <f>+'Cu1'!J160</f>
        <v>0</v>
      </c>
      <c r="K160" s="29">
        <f>+'Cu1'!K160</f>
        <v>0</v>
      </c>
      <c r="L160" s="29">
        <f>+'Cu1'!L160</f>
        <v>0</v>
      </c>
      <c r="M160" s="29">
        <f>+'Cu1'!M160</f>
        <v>0</v>
      </c>
      <c r="N160" s="29">
        <f>+'Cu1'!N160</f>
        <v>0</v>
      </c>
      <c r="O160" s="29">
        <f>+'Cu1'!O160</f>
        <v>0</v>
      </c>
      <c r="P160" s="29">
        <f>+'Cu1'!P160</f>
        <v>0</v>
      </c>
      <c r="Q160" s="29">
        <f>+'Cu1'!Q160</f>
        <v>0</v>
      </c>
      <c r="R160" s="30">
        <f>+'Cu1'!R160</f>
        <v>0</v>
      </c>
      <c r="S160" s="28">
        <f>+'Cu1'!S160</f>
        <v>0</v>
      </c>
      <c r="T160" s="29">
        <f>+'Cu1'!T160</f>
        <v>0</v>
      </c>
      <c r="U160" s="29">
        <f>+'Cu1'!U160</f>
        <v>0</v>
      </c>
      <c r="V160" s="29">
        <f>+'Cu1'!V160</f>
        <v>0</v>
      </c>
      <c r="W160" s="29">
        <f>+'Cu1'!W160</f>
        <v>0</v>
      </c>
      <c r="X160" s="29">
        <f>+'Cu1'!X160</f>
        <v>0</v>
      </c>
      <c r="Y160" s="29">
        <f>+'Cu1'!Y160</f>
        <v>0</v>
      </c>
      <c r="Z160" s="29">
        <f>+'Cu1'!Z160</f>
        <v>0</v>
      </c>
      <c r="AA160" s="29">
        <f>+'Cu1'!AA160</f>
        <v>0</v>
      </c>
      <c r="AB160" s="28">
        <f>+'Cu1'!AB160</f>
        <v>0</v>
      </c>
      <c r="AC160" s="28">
        <f>+'Cu1'!AC160</f>
        <v>0</v>
      </c>
      <c r="AD160" s="28">
        <f>+'Cu1'!AD160</f>
        <v>0</v>
      </c>
      <c r="AE160" s="29">
        <f>+'Cu1'!AE160</f>
        <v>0</v>
      </c>
      <c r="AF160" s="29">
        <f>+'Cu1'!AF160</f>
        <v>0</v>
      </c>
      <c r="AG160" s="28">
        <f>+'Cu1'!AG160</f>
        <v>0</v>
      </c>
      <c r="AH160" s="28">
        <f>+'Cu1'!AH160</f>
        <v>0</v>
      </c>
      <c r="AI160" s="29">
        <f>+'Cu1'!AI160</f>
        <v>0</v>
      </c>
      <c r="AJ160" s="29">
        <f>+'Cu1'!AJ160</f>
        <v>0</v>
      </c>
      <c r="AK160" s="29">
        <f>+'Cu1'!AK160</f>
        <v>0</v>
      </c>
      <c r="AL160" s="29">
        <f>+'Cu1'!AL160</f>
        <v>0</v>
      </c>
      <c r="AM160" s="29">
        <f>+'Cu1'!AM160</f>
        <v>0</v>
      </c>
      <c r="AN160" s="29">
        <f>+'Cu1'!AN160</f>
        <v>0</v>
      </c>
      <c r="AO160" s="29">
        <f>+'Cu1'!AO160</f>
        <v>0</v>
      </c>
      <c r="AP160" s="29">
        <f>+'Cu1'!AP160</f>
        <v>0</v>
      </c>
      <c r="AQ160" s="29">
        <f>+'Cu1'!AQ160</f>
        <v>0</v>
      </c>
      <c r="AR160" s="29">
        <f>+'Cu1'!AR160</f>
        <v>0</v>
      </c>
      <c r="AS160" s="29">
        <f>+'Cu1'!AS160</f>
        <v>0</v>
      </c>
      <c r="AT160" s="29">
        <f>+'Cu1'!AT160</f>
        <v>0</v>
      </c>
      <c r="AU160" s="29">
        <f>+'Cu1'!AU160</f>
        <v>0</v>
      </c>
      <c r="AV160" s="29">
        <f>+'Cu1'!AV160</f>
        <v>0</v>
      </c>
      <c r="AW160" s="40">
        <f>+'Cu1'!AW160</f>
        <v>0</v>
      </c>
      <c r="AX160" s="40">
        <f>+'Cu1'!AX160</f>
        <v>0</v>
      </c>
      <c r="AY160" s="40">
        <f>+'Cu1'!AY160</f>
        <v>0</v>
      </c>
      <c r="AZ160" s="40">
        <f>+'Cu1'!AZ160</f>
        <v>0</v>
      </c>
      <c r="BA160" s="40">
        <f>+'Cu1'!BA160</f>
        <v>0</v>
      </c>
      <c r="BB160" s="40">
        <f>+'Cu1'!BB160</f>
        <v>0</v>
      </c>
      <c r="BC160" s="40">
        <f>+'Cu1'!BC160</f>
        <v>0</v>
      </c>
      <c r="BD160" s="40">
        <f>+'Cu1'!BD160</f>
        <v>0</v>
      </c>
      <c r="BE160" s="40">
        <f>+'Cu1'!BE160</f>
        <v>0</v>
      </c>
      <c r="BF160" s="40">
        <f>+'Cu1'!BF160</f>
        <v>0</v>
      </c>
      <c r="BG160" s="40">
        <f>+'Cu1'!BG160</f>
        <v>0</v>
      </c>
      <c r="BH160" s="40"/>
      <c r="BI160" s="40"/>
      <c r="BJ160" s="40"/>
      <c r="BK160" s="40"/>
      <c r="BL160" s="40"/>
      <c r="BM160" s="40"/>
    </row>
    <row r="161" spans="1:65" hidden="1">
      <c r="A161" s="33">
        <f>+'Cu1'!A161</f>
        <v>0</v>
      </c>
      <c r="B161" s="36">
        <f>+'Cu1'!B161</f>
        <v>0</v>
      </c>
      <c r="C161" s="29">
        <f>+'Cu1'!C161</f>
        <v>0</v>
      </c>
      <c r="D161" s="29">
        <f>+'Cu1'!D161</f>
        <v>0</v>
      </c>
      <c r="E161" s="29">
        <f>+'Cu1'!E161</f>
        <v>0</v>
      </c>
      <c r="F161" s="29">
        <f>+'Cu1'!F161</f>
        <v>0</v>
      </c>
      <c r="G161" s="29">
        <f>+'Cu1'!G161</f>
        <v>0</v>
      </c>
      <c r="H161" s="29">
        <f>+'Cu1'!H161</f>
        <v>0</v>
      </c>
      <c r="I161" s="29">
        <f>+'Cu1'!I161</f>
        <v>0</v>
      </c>
      <c r="J161" s="29">
        <f>+'Cu1'!J161</f>
        <v>0</v>
      </c>
      <c r="K161" s="29">
        <f>+'Cu1'!K161</f>
        <v>0</v>
      </c>
      <c r="L161" s="29">
        <f>+'Cu1'!L161</f>
        <v>0</v>
      </c>
      <c r="M161" s="29">
        <f>+'Cu1'!M161</f>
        <v>0</v>
      </c>
      <c r="N161" s="29">
        <f>+'Cu1'!N161</f>
        <v>0</v>
      </c>
      <c r="O161" s="29">
        <f>+'Cu1'!O161</f>
        <v>0</v>
      </c>
      <c r="P161" s="29">
        <f>+'Cu1'!P161</f>
        <v>0</v>
      </c>
      <c r="Q161" s="29">
        <f>+'Cu1'!Q161</f>
        <v>0</v>
      </c>
      <c r="R161" s="30">
        <f>+'Cu1'!R161</f>
        <v>0</v>
      </c>
      <c r="S161" s="28">
        <f>+'Cu1'!S161</f>
        <v>0</v>
      </c>
      <c r="T161" s="29">
        <f>+'Cu1'!T161</f>
        <v>0</v>
      </c>
      <c r="U161" s="29">
        <f>+'Cu1'!U161</f>
        <v>0</v>
      </c>
      <c r="V161" s="29">
        <f>+'Cu1'!V161</f>
        <v>0</v>
      </c>
      <c r="W161" s="29">
        <f>+'Cu1'!W161</f>
        <v>0</v>
      </c>
      <c r="X161" s="29">
        <f>+'Cu1'!X161</f>
        <v>0</v>
      </c>
      <c r="Y161" s="29">
        <f>+'Cu1'!Y161</f>
        <v>0</v>
      </c>
      <c r="Z161" s="29">
        <f>+'Cu1'!Z161</f>
        <v>0</v>
      </c>
      <c r="AA161" s="29">
        <f>+'Cu1'!AA161</f>
        <v>0</v>
      </c>
      <c r="AB161" s="28">
        <f>+'Cu1'!AB161</f>
        <v>0</v>
      </c>
      <c r="AC161" s="28">
        <f>+'Cu1'!AC161</f>
        <v>0</v>
      </c>
      <c r="AD161" s="28">
        <f>+'Cu1'!AD161</f>
        <v>0</v>
      </c>
      <c r="AE161" s="29">
        <f>+'Cu1'!AE161</f>
        <v>0</v>
      </c>
      <c r="AF161" s="29">
        <f>+'Cu1'!AF161</f>
        <v>0</v>
      </c>
      <c r="AG161" s="28">
        <f>+'Cu1'!AG161</f>
        <v>0</v>
      </c>
      <c r="AH161" s="28">
        <f>+'Cu1'!AH161</f>
        <v>0</v>
      </c>
      <c r="AI161" s="29">
        <f>+'Cu1'!AI161</f>
        <v>0</v>
      </c>
      <c r="AJ161" s="29">
        <f>+'Cu1'!AJ161</f>
        <v>0</v>
      </c>
      <c r="AK161" s="29">
        <f>+'Cu1'!AK161</f>
        <v>0</v>
      </c>
      <c r="AL161" s="29">
        <f>+'Cu1'!AL161</f>
        <v>0</v>
      </c>
      <c r="AM161" s="29">
        <f>+'Cu1'!AM161</f>
        <v>0</v>
      </c>
      <c r="AN161" s="29">
        <f>+'Cu1'!AN161</f>
        <v>0</v>
      </c>
      <c r="AO161" s="29">
        <f>+'Cu1'!AO161</f>
        <v>0</v>
      </c>
      <c r="AP161" s="29">
        <f>+'Cu1'!AP161</f>
        <v>0</v>
      </c>
      <c r="AQ161" s="29">
        <f>+'Cu1'!AQ161</f>
        <v>0</v>
      </c>
      <c r="AR161" s="29">
        <f>+'Cu1'!AR161</f>
        <v>0</v>
      </c>
      <c r="AS161" s="29">
        <f>+'Cu1'!AS161</f>
        <v>0</v>
      </c>
      <c r="AT161" s="29">
        <f>+'Cu1'!AT161</f>
        <v>0</v>
      </c>
      <c r="AU161" s="29">
        <f>+'Cu1'!AU161</f>
        <v>0</v>
      </c>
      <c r="AV161" s="29">
        <f>+'Cu1'!AV161</f>
        <v>0</v>
      </c>
      <c r="AW161" s="40">
        <f>+'Cu1'!AW161</f>
        <v>0</v>
      </c>
      <c r="AX161" s="40">
        <f>+'Cu1'!AX161</f>
        <v>0</v>
      </c>
      <c r="AY161" s="40">
        <f>+'Cu1'!AY161</f>
        <v>0</v>
      </c>
      <c r="AZ161" s="40">
        <f>+'Cu1'!AZ161</f>
        <v>0</v>
      </c>
      <c r="BA161" s="40">
        <f>+'Cu1'!BA161</f>
        <v>0</v>
      </c>
      <c r="BB161" s="40">
        <f>+'Cu1'!BB161</f>
        <v>0</v>
      </c>
      <c r="BC161" s="40">
        <f>+'Cu1'!BC161</f>
        <v>0</v>
      </c>
      <c r="BD161" s="40">
        <f>+'Cu1'!BD161</f>
        <v>0</v>
      </c>
      <c r="BE161" s="40">
        <f>+'Cu1'!BE161</f>
        <v>0</v>
      </c>
      <c r="BF161" s="40">
        <f>+'Cu1'!BF161</f>
        <v>0</v>
      </c>
      <c r="BG161" s="40">
        <f>+'Cu1'!BG161</f>
        <v>0</v>
      </c>
      <c r="BH161" s="40"/>
      <c r="BI161" s="40"/>
      <c r="BJ161" s="40"/>
      <c r="BK161" s="40"/>
      <c r="BL161" s="40"/>
      <c r="BM161" s="40"/>
    </row>
    <row r="162" spans="1:65" hidden="1">
      <c r="A162" s="34">
        <f>+'Cu1'!A162</f>
        <v>0</v>
      </c>
      <c r="B162" s="36">
        <f>+'Cu1'!B162</f>
        <v>0</v>
      </c>
      <c r="C162" s="29">
        <f>+'Cu1'!C162</f>
        <v>0</v>
      </c>
      <c r="D162" s="29">
        <f>+'Cu1'!D162</f>
        <v>0</v>
      </c>
      <c r="E162" s="29">
        <f>+'Cu1'!E162</f>
        <v>0</v>
      </c>
      <c r="F162" s="29">
        <f>+'Cu1'!F162</f>
        <v>0</v>
      </c>
      <c r="G162" s="29">
        <f>+'Cu1'!G162</f>
        <v>0</v>
      </c>
      <c r="H162" s="29">
        <f>+'Cu1'!H162</f>
        <v>0</v>
      </c>
      <c r="I162" s="29">
        <f>+'Cu1'!I162</f>
        <v>0</v>
      </c>
      <c r="J162" s="29">
        <f>+'Cu1'!J162</f>
        <v>0</v>
      </c>
      <c r="K162" s="29">
        <f>+'Cu1'!K162</f>
        <v>0</v>
      </c>
      <c r="L162" s="29">
        <f>+'Cu1'!L162</f>
        <v>0</v>
      </c>
      <c r="M162" s="29">
        <f>+'Cu1'!M162</f>
        <v>0</v>
      </c>
      <c r="N162" s="29">
        <f>+'Cu1'!N162</f>
        <v>0</v>
      </c>
      <c r="O162" s="29">
        <f>+'Cu1'!O162</f>
        <v>0</v>
      </c>
      <c r="P162" s="29">
        <f>+'Cu1'!P162</f>
        <v>0</v>
      </c>
      <c r="Q162" s="29">
        <f>+'Cu1'!Q162</f>
        <v>0</v>
      </c>
      <c r="R162" s="30">
        <f>+'Cu1'!R162</f>
        <v>0</v>
      </c>
      <c r="S162" s="28">
        <f>+'Cu1'!S162</f>
        <v>0</v>
      </c>
      <c r="T162" s="29">
        <f>+'Cu1'!T162</f>
        <v>0</v>
      </c>
      <c r="U162" s="29">
        <f>+'Cu1'!U162</f>
        <v>0</v>
      </c>
      <c r="V162" s="29">
        <f>+'Cu1'!V162</f>
        <v>0</v>
      </c>
      <c r="W162" s="29">
        <f>+'Cu1'!W162</f>
        <v>0</v>
      </c>
      <c r="X162" s="29">
        <f>+'Cu1'!X162</f>
        <v>0</v>
      </c>
      <c r="Y162" s="29">
        <f>+'Cu1'!Y162</f>
        <v>0</v>
      </c>
      <c r="Z162" s="29">
        <f>+'Cu1'!Z162</f>
        <v>0</v>
      </c>
      <c r="AA162" s="29">
        <f>+'Cu1'!AA162</f>
        <v>0</v>
      </c>
      <c r="AB162" s="28">
        <f>+'Cu1'!AB162</f>
        <v>0</v>
      </c>
      <c r="AC162" s="28">
        <f>+'Cu1'!AC162</f>
        <v>0</v>
      </c>
      <c r="AD162" s="28">
        <f>+'Cu1'!AD162</f>
        <v>0</v>
      </c>
      <c r="AE162" s="29">
        <f>+'Cu1'!AE162</f>
        <v>0</v>
      </c>
      <c r="AF162" s="29">
        <f>+'Cu1'!AF162</f>
        <v>0</v>
      </c>
      <c r="AG162" s="28">
        <f>+'Cu1'!AG162</f>
        <v>0</v>
      </c>
      <c r="AH162" s="28">
        <f>+'Cu1'!AH162</f>
        <v>0</v>
      </c>
      <c r="AI162" s="29">
        <f>+'Cu1'!AI162</f>
        <v>0</v>
      </c>
      <c r="AJ162" s="29">
        <f>+'Cu1'!AJ162</f>
        <v>0</v>
      </c>
      <c r="AK162" s="29">
        <f>+'Cu1'!AK162</f>
        <v>0</v>
      </c>
      <c r="AL162" s="29">
        <f>+'Cu1'!AL162</f>
        <v>0</v>
      </c>
      <c r="AM162" s="29">
        <f>+'Cu1'!AM162</f>
        <v>0</v>
      </c>
      <c r="AN162" s="29">
        <f>+'Cu1'!AN162</f>
        <v>0</v>
      </c>
      <c r="AO162" s="29">
        <f>+'Cu1'!AO162</f>
        <v>0</v>
      </c>
      <c r="AP162" s="29">
        <f>+'Cu1'!AP162</f>
        <v>0</v>
      </c>
      <c r="AQ162" s="29">
        <f>+'Cu1'!AQ162</f>
        <v>0</v>
      </c>
      <c r="AR162" s="29">
        <f>+'Cu1'!AR162</f>
        <v>0</v>
      </c>
      <c r="AS162" s="29">
        <f>+'Cu1'!AS162</f>
        <v>0</v>
      </c>
      <c r="AT162" s="29">
        <f>+'Cu1'!AT162</f>
        <v>0</v>
      </c>
      <c r="AU162" s="29">
        <f>+'Cu1'!AU162</f>
        <v>0</v>
      </c>
      <c r="AV162" s="29">
        <f>+'Cu1'!AV162</f>
        <v>0</v>
      </c>
      <c r="AW162" s="40">
        <f>+'Cu1'!AW162</f>
        <v>0</v>
      </c>
      <c r="AX162" s="40">
        <f>+'Cu1'!AX162</f>
        <v>0</v>
      </c>
      <c r="AY162" s="40">
        <f>+'Cu1'!AY162</f>
        <v>0</v>
      </c>
      <c r="AZ162" s="40">
        <f>+'Cu1'!AZ162</f>
        <v>0</v>
      </c>
      <c r="BA162" s="40">
        <f>+'Cu1'!BA162</f>
        <v>0</v>
      </c>
      <c r="BB162" s="40">
        <f>+'Cu1'!BB162</f>
        <v>0</v>
      </c>
      <c r="BC162" s="40">
        <f>+'Cu1'!BC162</f>
        <v>0</v>
      </c>
      <c r="BD162" s="40">
        <f>+'Cu1'!BD162</f>
        <v>0</v>
      </c>
      <c r="BE162" s="40">
        <f>+'Cu1'!BE162</f>
        <v>0</v>
      </c>
      <c r="BF162" s="40">
        <f>+'Cu1'!BF162</f>
        <v>0</v>
      </c>
      <c r="BG162" s="40">
        <f>+'Cu1'!BG162</f>
        <v>0</v>
      </c>
      <c r="BH162" s="40"/>
      <c r="BI162" s="40"/>
      <c r="BJ162" s="40"/>
      <c r="BK162" s="40"/>
      <c r="BL162" s="40"/>
      <c r="BM162" s="40"/>
    </row>
    <row r="163" spans="1:65" hidden="1">
      <c r="A163" s="33">
        <f>+'Cu1'!A163</f>
        <v>0</v>
      </c>
      <c r="B163" s="36">
        <f>+'Cu1'!B163</f>
        <v>0</v>
      </c>
      <c r="C163" s="29">
        <f>+'Cu1'!C163</f>
        <v>0</v>
      </c>
      <c r="D163" s="29">
        <f>+'Cu1'!D163</f>
        <v>0</v>
      </c>
      <c r="E163" s="29">
        <f>+'Cu1'!E163</f>
        <v>0</v>
      </c>
      <c r="F163" s="29">
        <f>+'Cu1'!F163</f>
        <v>0</v>
      </c>
      <c r="G163" s="29">
        <f>+'Cu1'!G163</f>
        <v>0</v>
      </c>
      <c r="H163" s="29">
        <f>+'Cu1'!H163</f>
        <v>0</v>
      </c>
      <c r="I163" s="29">
        <f>+'Cu1'!I163</f>
        <v>0</v>
      </c>
      <c r="J163" s="29">
        <f>+'Cu1'!J163</f>
        <v>0</v>
      </c>
      <c r="K163" s="29">
        <f>+'Cu1'!K163</f>
        <v>0</v>
      </c>
      <c r="L163" s="29">
        <f>+'Cu1'!L163</f>
        <v>0</v>
      </c>
      <c r="M163" s="29">
        <f>+'Cu1'!M163</f>
        <v>0</v>
      </c>
      <c r="N163" s="29">
        <f>+'Cu1'!N163</f>
        <v>0</v>
      </c>
      <c r="O163" s="29">
        <f>+'Cu1'!O163</f>
        <v>0</v>
      </c>
      <c r="P163" s="29">
        <f>+'Cu1'!P163</f>
        <v>0</v>
      </c>
      <c r="Q163" s="29">
        <f>+'Cu1'!Q163</f>
        <v>0</v>
      </c>
      <c r="R163" s="30">
        <f>+'Cu1'!R163</f>
        <v>0</v>
      </c>
      <c r="S163" s="28">
        <f>+'Cu1'!S163</f>
        <v>0</v>
      </c>
      <c r="T163" s="29">
        <f>+'Cu1'!T163</f>
        <v>0</v>
      </c>
      <c r="U163" s="29">
        <f>+'Cu1'!U163</f>
        <v>0</v>
      </c>
      <c r="V163" s="29">
        <f>+'Cu1'!V163</f>
        <v>0</v>
      </c>
      <c r="W163" s="29">
        <f>+'Cu1'!W163</f>
        <v>0</v>
      </c>
      <c r="X163" s="29">
        <f>+'Cu1'!X163</f>
        <v>0</v>
      </c>
      <c r="Y163" s="29">
        <f>+'Cu1'!Y163</f>
        <v>0</v>
      </c>
      <c r="Z163" s="29">
        <f>+'Cu1'!Z163</f>
        <v>0</v>
      </c>
      <c r="AA163" s="29">
        <f>+'Cu1'!AA163</f>
        <v>0</v>
      </c>
      <c r="AB163" s="28">
        <f>+'Cu1'!AB163</f>
        <v>0</v>
      </c>
      <c r="AC163" s="28">
        <f>+'Cu1'!AC163</f>
        <v>0</v>
      </c>
      <c r="AD163" s="28">
        <f>+'Cu1'!AD163</f>
        <v>0</v>
      </c>
      <c r="AE163" s="29">
        <f>+'Cu1'!AE163</f>
        <v>0</v>
      </c>
      <c r="AF163" s="29">
        <f>+'Cu1'!AF163</f>
        <v>0</v>
      </c>
      <c r="AG163" s="28">
        <f>+'Cu1'!AG163</f>
        <v>0</v>
      </c>
      <c r="AH163" s="28">
        <f>+'Cu1'!AH163</f>
        <v>0</v>
      </c>
      <c r="AI163" s="29">
        <f>+'Cu1'!AI163</f>
        <v>0</v>
      </c>
      <c r="AJ163" s="29">
        <f>+'Cu1'!AJ163</f>
        <v>0</v>
      </c>
      <c r="AK163" s="29">
        <f>+'Cu1'!AK163</f>
        <v>0</v>
      </c>
      <c r="AL163" s="29">
        <f>+'Cu1'!AL163</f>
        <v>0</v>
      </c>
      <c r="AM163" s="29">
        <f>+'Cu1'!AM163</f>
        <v>0</v>
      </c>
      <c r="AN163" s="29">
        <f>+'Cu1'!AN163</f>
        <v>0</v>
      </c>
      <c r="AO163" s="29">
        <f>+'Cu1'!AO163</f>
        <v>0</v>
      </c>
      <c r="AP163" s="29">
        <f>+'Cu1'!AP163</f>
        <v>0</v>
      </c>
      <c r="AQ163" s="29">
        <f>+'Cu1'!AQ163</f>
        <v>0</v>
      </c>
      <c r="AR163" s="29">
        <f>+'Cu1'!AR163</f>
        <v>0</v>
      </c>
      <c r="AS163" s="29">
        <f>+'Cu1'!AS163</f>
        <v>0</v>
      </c>
      <c r="AT163" s="29">
        <f>+'Cu1'!AT163</f>
        <v>0</v>
      </c>
      <c r="AU163" s="29">
        <f>+'Cu1'!AU163</f>
        <v>0</v>
      </c>
      <c r="AV163" s="29">
        <f>+'Cu1'!AV163</f>
        <v>0</v>
      </c>
      <c r="AW163" s="40">
        <f>+'Cu1'!AW163</f>
        <v>0</v>
      </c>
      <c r="AX163" s="40">
        <f>+'Cu1'!AX163</f>
        <v>0</v>
      </c>
      <c r="AY163" s="40">
        <f>+'Cu1'!AY163</f>
        <v>0</v>
      </c>
      <c r="AZ163" s="40">
        <f>+'Cu1'!AZ163</f>
        <v>0</v>
      </c>
      <c r="BA163" s="40">
        <f>+'Cu1'!BA163</f>
        <v>0</v>
      </c>
      <c r="BB163" s="40">
        <f>+'Cu1'!BB163</f>
        <v>0</v>
      </c>
      <c r="BC163" s="40">
        <f>+'Cu1'!BC163</f>
        <v>0</v>
      </c>
      <c r="BD163" s="40">
        <f>+'Cu1'!BD163</f>
        <v>0</v>
      </c>
      <c r="BE163" s="40">
        <f>+'Cu1'!BE163</f>
        <v>0</v>
      </c>
      <c r="BF163" s="40">
        <f>+'Cu1'!BF163</f>
        <v>0</v>
      </c>
      <c r="BG163" s="40">
        <f>+'Cu1'!BG163</f>
        <v>0</v>
      </c>
      <c r="BH163" s="40"/>
      <c r="BI163" s="40"/>
      <c r="BJ163" s="40"/>
      <c r="BK163" s="40"/>
      <c r="BL163" s="40"/>
      <c r="BM163" s="40"/>
    </row>
    <row r="164" spans="1:65" hidden="1">
      <c r="A164" s="34">
        <f>+'Cu1'!A164</f>
        <v>0</v>
      </c>
      <c r="B164" s="36">
        <f>+'Cu1'!B164</f>
        <v>0</v>
      </c>
      <c r="C164" s="29">
        <f>+'Cu1'!C164</f>
        <v>0</v>
      </c>
      <c r="D164" s="29">
        <f>+'Cu1'!D164</f>
        <v>0</v>
      </c>
      <c r="E164" s="29">
        <f>+'Cu1'!E164</f>
        <v>0</v>
      </c>
      <c r="F164" s="29">
        <f>+'Cu1'!F164</f>
        <v>0</v>
      </c>
      <c r="G164" s="29">
        <f>+'Cu1'!G164</f>
        <v>0</v>
      </c>
      <c r="H164" s="29">
        <f>+'Cu1'!H164</f>
        <v>0</v>
      </c>
      <c r="I164" s="29">
        <f>+'Cu1'!I164</f>
        <v>0</v>
      </c>
      <c r="J164" s="29">
        <f>+'Cu1'!J164</f>
        <v>0</v>
      </c>
      <c r="K164" s="29">
        <f>+'Cu1'!K164</f>
        <v>0</v>
      </c>
      <c r="L164" s="29">
        <f>+'Cu1'!L164</f>
        <v>0</v>
      </c>
      <c r="M164" s="29">
        <f>+'Cu1'!M164</f>
        <v>0</v>
      </c>
      <c r="N164" s="29">
        <f>+'Cu1'!N164</f>
        <v>0</v>
      </c>
      <c r="O164" s="29">
        <f>+'Cu1'!O164</f>
        <v>0</v>
      </c>
      <c r="P164" s="29">
        <f>+'Cu1'!P164</f>
        <v>0</v>
      </c>
      <c r="Q164" s="29">
        <f>+'Cu1'!Q164</f>
        <v>0</v>
      </c>
      <c r="R164" s="30">
        <f>+'Cu1'!R164</f>
        <v>0</v>
      </c>
      <c r="S164" s="28">
        <f>+'Cu1'!S164</f>
        <v>0</v>
      </c>
      <c r="T164" s="29">
        <f>+'Cu1'!T164</f>
        <v>0</v>
      </c>
      <c r="U164" s="29">
        <f>+'Cu1'!U164</f>
        <v>0</v>
      </c>
      <c r="V164" s="29">
        <f>+'Cu1'!V164</f>
        <v>0</v>
      </c>
      <c r="W164" s="29">
        <f>+'Cu1'!W164</f>
        <v>0</v>
      </c>
      <c r="X164" s="29">
        <f>+'Cu1'!X164</f>
        <v>0</v>
      </c>
      <c r="Y164" s="29">
        <f>+'Cu1'!Y164</f>
        <v>0</v>
      </c>
      <c r="Z164" s="29">
        <f>+'Cu1'!Z164</f>
        <v>0</v>
      </c>
      <c r="AA164" s="29">
        <f>+'Cu1'!AA164</f>
        <v>0</v>
      </c>
      <c r="AB164" s="28">
        <f>+'Cu1'!AB164</f>
        <v>0</v>
      </c>
      <c r="AC164" s="28">
        <f>+'Cu1'!AC164</f>
        <v>0</v>
      </c>
      <c r="AD164" s="28">
        <f>+'Cu1'!AD164</f>
        <v>0</v>
      </c>
      <c r="AE164" s="29">
        <f>+'Cu1'!AE164</f>
        <v>0</v>
      </c>
      <c r="AF164" s="29">
        <f>+'Cu1'!AF164</f>
        <v>0</v>
      </c>
      <c r="AG164" s="28">
        <f>+'Cu1'!AG164</f>
        <v>0</v>
      </c>
      <c r="AH164" s="28">
        <f>+'Cu1'!AH164</f>
        <v>0</v>
      </c>
      <c r="AI164" s="29">
        <f>+'Cu1'!AI164</f>
        <v>0</v>
      </c>
      <c r="AJ164" s="29">
        <f>+'Cu1'!AJ164</f>
        <v>0</v>
      </c>
      <c r="AK164" s="29">
        <f>+'Cu1'!AK164</f>
        <v>0</v>
      </c>
      <c r="AL164" s="29">
        <f>+'Cu1'!AL164</f>
        <v>0</v>
      </c>
      <c r="AM164" s="29">
        <f>+'Cu1'!AM164</f>
        <v>0</v>
      </c>
      <c r="AN164" s="29">
        <f>+'Cu1'!AN164</f>
        <v>0</v>
      </c>
      <c r="AO164" s="29">
        <f>+'Cu1'!AO164</f>
        <v>0</v>
      </c>
      <c r="AP164" s="29">
        <f>+'Cu1'!AP164</f>
        <v>0</v>
      </c>
      <c r="AQ164" s="29">
        <f>+'Cu1'!AQ164</f>
        <v>0</v>
      </c>
      <c r="AR164" s="29">
        <f>+'Cu1'!AR164</f>
        <v>0</v>
      </c>
      <c r="AS164" s="29">
        <f>+'Cu1'!AS164</f>
        <v>0</v>
      </c>
      <c r="AT164" s="29">
        <f>+'Cu1'!AT164</f>
        <v>0</v>
      </c>
      <c r="AU164" s="29">
        <f>+'Cu1'!AU164</f>
        <v>0</v>
      </c>
      <c r="AV164" s="29">
        <f>+'Cu1'!AV164</f>
        <v>0</v>
      </c>
      <c r="AW164" s="40">
        <f>+'Cu1'!AW164</f>
        <v>0</v>
      </c>
      <c r="AX164" s="40">
        <f>+'Cu1'!AX164</f>
        <v>0</v>
      </c>
      <c r="AY164" s="40">
        <f>+'Cu1'!AY164</f>
        <v>0</v>
      </c>
      <c r="AZ164" s="40">
        <f>+'Cu1'!AZ164</f>
        <v>0</v>
      </c>
      <c r="BA164" s="40">
        <f>+'Cu1'!BA164</f>
        <v>0</v>
      </c>
      <c r="BB164" s="40">
        <f>+'Cu1'!BB164</f>
        <v>0</v>
      </c>
      <c r="BC164" s="40">
        <f>+'Cu1'!BC164</f>
        <v>0</v>
      </c>
      <c r="BD164" s="40">
        <f>+'Cu1'!BD164</f>
        <v>0</v>
      </c>
      <c r="BE164" s="40">
        <f>+'Cu1'!BE164</f>
        <v>0</v>
      </c>
      <c r="BF164" s="40">
        <f>+'Cu1'!BF164</f>
        <v>0</v>
      </c>
      <c r="BG164" s="40">
        <f>+'Cu1'!BG164</f>
        <v>0</v>
      </c>
      <c r="BH164" s="40"/>
      <c r="BI164" s="40"/>
      <c r="BJ164" s="40"/>
      <c r="BK164" s="40"/>
      <c r="BL164" s="40"/>
      <c r="BM164" s="40"/>
    </row>
    <row r="165" spans="1:65" hidden="1">
      <c r="A165" s="33">
        <f>+'Cu1'!A165</f>
        <v>0</v>
      </c>
      <c r="B165" s="36">
        <f>+'Cu1'!B165</f>
        <v>0</v>
      </c>
      <c r="C165" s="29">
        <f>+'Cu1'!C165</f>
        <v>0</v>
      </c>
      <c r="D165" s="29">
        <f>+'Cu1'!D165</f>
        <v>0</v>
      </c>
      <c r="E165" s="29">
        <f>+'Cu1'!E165</f>
        <v>0</v>
      </c>
      <c r="F165" s="29">
        <f>+'Cu1'!F165</f>
        <v>0</v>
      </c>
      <c r="G165" s="29">
        <f>+'Cu1'!G165</f>
        <v>0</v>
      </c>
      <c r="H165" s="29">
        <f>+'Cu1'!H165</f>
        <v>0</v>
      </c>
      <c r="I165" s="29">
        <f>+'Cu1'!I165</f>
        <v>0</v>
      </c>
      <c r="J165" s="29">
        <f>+'Cu1'!J165</f>
        <v>0</v>
      </c>
      <c r="K165" s="29">
        <f>+'Cu1'!K165</f>
        <v>0</v>
      </c>
      <c r="L165" s="29">
        <f>+'Cu1'!L165</f>
        <v>0</v>
      </c>
      <c r="M165" s="29">
        <f>+'Cu1'!M165</f>
        <v>0</v>
      </c>
      <c r="N165" s="29">
        <f>+'Cu1'!N165</f>
        <v>0</v>
      </c>
      <c r="O165" s="29">
        <f>+'Cu1'!O165</f>
        <v>0</v>
      </c>
      <c r="P165" s="29">
        <f>+'Cu1'!P165</f>
        <v>0</v>
      </c>
      <c r="Q165" s="29">
        <f>+'Cu1'!Q165</f>
        <v>0</v>
      </c>
      <c r="R165" s="30">
        <f>+'Cu1'!R165</f>
        <v>0</v>
      </c>
      <c r="S165" s="28">
        <f>+'Cu1'!S165</f>
        <v>0</v>
      </c>
      <c r="T165" s="29">
        <f>+'Cu1'!T165</f>
        <v>0</v>
      </c>
      <c r="U165" s="29">
        <f>+'Cu1'!U165</f>
        <v>0</v>
      </c>
      <c r="V165" s="29">
        <f>+'Cu1'!V165</f>
        <v>0</v>
      </c>
      <c r="W165" s="29">
        <f>+'Cu1'!W165</f>
        <v>0</v>
      </c>
      <c r="X165" s="29">
        <f>+'Cu1'!X165</f>
        <v>0</v>
      </c>
      <c r="Y165" s="29">
        <f>+'Cu1'!Y165</f>
        <v>0</v>
      </c>
      <c r="Z165" s="29">
        <f>+'Cu1'!Z165</f>
        <v>0</v>
      </c>
      <c r="AA165" s="29">
        <f>+'Cu1'!AA165</f>
        <v>0</v>
      </c>
      <c r="AB165" s="28">
        <f>+'Cu1'!AB165</f>
        <v>0</v>
      </c>
      <c r="AC165" s="28">
        <f>+'Cu1'!AC165</f>
        <v>0</v>
      </c>
      <c r="AD165" s="28">
        <f>+'Cu1'!AD165</f>
        <v>0</v>
      </c>
      <c r="AE165" s="29">
        <f>+'Cu1'!AE165</f>
        <v>0</v>
      </c>
      <c r="AF165" s="29">
        <f>+'Cu1'!AF165</f>
        <v>0</v>
      </c>
      <c r="AG165" s="28">
        <f>+'Cu1'!AG165</f>
        <v>0</v>
      </c>
      <c r="AH165" s="28">
        <f>+'Cu1'!AH165</f>
        <v>0</v>
      </c>
      <c r="AI165" s="29">
        <f>+'Cu1'!AI165</f>
        <v>0</v>
      </c>
      <c r="AJ165" s="29">
        <f>+'Cu1'!AJ165</f>
        <v>0</v>
      </c>
      <c r="AK165" s="29">
        <f>+'Cu1'!AK165</f>
        <v>0</v>
      </c>
      <c r="AL165" s="29">
        <f>+'Cu1'!AL165</f>
        <v>0</v>
      </c>
      <c r="AM165" s="29">
        <f>+'Cu1'!AM165</f>
        <v>0</v>
      </c>
      <c r="AN165" s="29">
        <f>+'Cu1'!AN165</f>
        <v>0</v>
      </c>
      <c r="AO165" s="29">
        <f>+'Cu1'!AO165</f>
        <v>0</v>
      </c>
      <c r="AP165" s="29">
        <f>+'Cu1'!AP165</f>
        <v>0</v>
      </c>
      <c r="AQ165" s="29">
        <f>+'Cu1'!AQ165</f>
        <v>0</v>
      </c>
      <c r="AR165" s="29">
        <f>+'Cu1'!AR165</f>
        <v>0</v>
      </c>
      <c r="AS165" s="29">
        <f>+'Cu1'!AS165</f>
        <v>0</v>
      </c>
      <c r="AT165" s="29">
        <f>+'Cu1'!AT165</f>
        <v>0</v>
      </c>
      <c r="AU165" s="29">
        <f>+'Cu1'!AU165</f>
        <v>0</v>
      </c>
      <c r="AV165" s="29">
        <f>+'Cu1'!AV165</f>
        <v>0</v>
      </c>
      <c r="AW165" s="40">
        <f>+'Cu1'!AW165</f>
        <v>0</v>
      </c>
      <c r="AX165" s="40">
        <f>+'Cu1'!AX165</f>
        <v>0</v>
      </c>
      <c r="AY165" s="40">
        <f>+'Cu1'!AY165</f>
        <v>0</v>
      </c>
      <c r="AZ165" s="40">
        <f>+'Cu1'!AZ165</f>
        <v>0</v>
      </c>
      <c r="BA165" s="40">
        <f>+'Cu1'!BA165</f>
        <v>0</v>
      </c>
      <c r="BB165" s="40">
        <f>+'Cu1'!BB165</f>
        <v>0</v>
      </c>
      <c r="BC165" s="40">
        <f>+'Cu1'!BC165</f>
        <v>0</v>
      </c>
      <c r="BD165" s="40">
        <f>+'Cu1'!BD165</f>
        <v>0</v>
      </c>
      <c r="BE165" s="40">
        <f>+'Cu1'!BE165</f>
        <v>0</v>
      </c>
      <c r="BF165" s="40">
        <f>+'Cu1'!BF165</f>
        <v>0</v>
      </c>
      <c r="BG165" s="40">
        <f>+'Cu1'!BG165</f>
        <v>0</v>
      </c>
      <c r="BH165" s="40"/>
      <c r="BI165" s="40"/>
      <c r="BJ165" s="40"/>
      <c r="BK165" s="40"/>
      <c r="BL165" s="40"/>
      <c r="BM165" s="40"/>
    </row>
    <row r="166" spans="1:65" hidden="1">
      <c r="A166" s="34">
        <f>+'Cu1'!A166</f>
        <v>0</v>
      </c>
      <c r="B166" s="36">
        <f>+'Cu1'!B166</f>
        <v>0</v>
      </c>
      <c r="C166" s="29">
        <f>+'Cu1'!C166</f>
        <v>0</v>
      </c>
      <c r="D166" s="29">
        <f>+'Cu1'!D166</f>
        <v>0</v>
      </c>
      <c r="E166" s="29">
        <f>+'Cu1'!E166</f>
        <v>0</v>
      </c>
      <c r="F166" s="29">
        <f>+'Cu1'!F166</f>
        <v>0</v>
      </c>
      <c r="G166" s="29">
        <f>+'Cu1'!G166</f>
        <v>15</v>
      </c>
      <c r="H166" s="29">
        <f>+'Cu1'!H166</f>
        <v>0</v>
      </c>
      <c r="I166" s="29">
        <f>+'Cu1'!I166</f>
        <v>0</v>
      </c>
      <c r="J166" s="29">
        <f>+'Cu1'!J166</f>
        <v>0</v>
      </c>
      <c r="K166" s="29">
        <f>+'Cu1'!K166</f>
        <v>0</v>
      </c>
      <c r="L166" s="29">
        <f>+'Cu1'!L166</f>
        <v>0</v>
      </c>
      <c r="M166" s="29">
        <f>+'Cu1'!M166</f>
        <v>0</v>
      </c>
      <c r="N166" s="29">
        <f>+'Cu1'!N166</f>
        <v>0</v>
      </c>
      <c r="O166" s="29">
        <f>+'Cu1'!O166</f>
        <v>0</v>
      </c>
      <c r="P166" s="29">
        <f>+'Cu1'!P166</f>
        <v>0</v>
      </c>
      <c r="Q166" s="29">
        <f>+'Cu1'!Q166</f>
        <v>0</v>
      </c>
      <c r="R166" s="30">
        <f>+'Cu1'!R166</f>
        <v>0</v>
      </c>
      <c r="S166" s="28">
        <f>+'Cu1'!S166</f>
        <v>0</v>
      </c>
      <c r="T166" s="29">
        <f>+'Cu1'!T166</f>
        <v>0</v>
      </c>
      <c r="U166" s="29">
        <f>+'Cu1'!U166</f>
        <v>0</v>
      </c>
      <c r="V166" s="29">
        <f>+'Cu1'!V166</f>
        <v>0</v>
      </c>
      <c r="W166" s="29">
        <f>+'Cu1'!W166</f>
        <v>0</v>
      </c>
      <c r="X166" s="29">
        <f>+'Cu1'!X166</f>
        <v>0</v>
      </c>
      <c r="Y166" s="29">
        <f>+'Cu1'!Y166</f>
        <v>0</v>
      </c>
      <c r="Z166" s="29">
        <f>+'Cu1'!Z166</f>
        <v>0</v>
      </c>
      <c r="AA166" s="29">
        <f>+'Cu1'!AA166</f>
        <v>0</v>
      </c>
      <c r="AB166" s="28">
        <f>+'Cu1'!AB166</f>
        <v>0</v>
      </c>
      <c r="AC166" s="28">
        <f>+'Cu1'!AC166</f>
        <v>0</v>
      </c>
      <c r="AD166" s="28">
        <f>+'Cu1'!AD166</f>
        <v>0</v>
      </c>
      <c r="AE166" s="29">
        <f>+'Cu1'!AE166</f>
        <v>0</v>
      </c>
      <c r="AF166" s="29">
        <f>+'Cu1'!AF166</f>
        <v>0</v>
      </c>
      <c r="AG166" s="28">
        <f>+'Cu1'!AG166</f>
        <v>0</v>
      </c>
      <c r="AH166" s="28">
        <f>+'Cu1'!AH166</f>
        <v>0</v>
      </c>
      <c r="AI166" s="29">
        <f>+'Cu1'!AI166</f>
        <v>0</v>
      </c>
      <c r="AJ166" s="29">
        <f>+'Cu1'!AJ166</f>
        <v>0</v>
      </c>
      <c r="AK166" s="29">
        <f>+'Cu1'!AK166</f>
        <v>0</v>
      </c>
      <c r="AL166" s="29">
        <f>+'Cu1'!AL166</f>
        <v>0</v>
      </c>
      <c r="AM166" s="29">
        <f>+'Cu1'!AM166</f>
        <v>0</v>
      </c>
      <c r="AN166" s="29">
        <f>+'Cu1'!AN166</f>
        <v>0</v>
      </c>
      <c r="AO166" s="29">
        <f>+'Cu1'!AO166</f>
        <v>0</v>
      </c>
      <c r="AP166" s="29">
        <f>+'Cu1'!AP166</f>
        <v>0</v>
      </c>
      <c r="AQ166" s="29">
        <f>+'Cu1'!AQ166</f>
        <v>0</v>
      </c>
      <c r="AR166" s="29">
        <f>+'Cu1'!AR166</f>
        <v>0</v>
      </c>
      <c r="AS166" s="29">
        <f>+'Cu1'!AS166</f>
        <v>0</v>
      </c>
      <c r="AT166" s="29">
        <f>+'Cu1'!AT166</f>
        <v>0</v>
      </c>
      <c r="AU166" s="29">
        <f>+'Cu1'!AU166</f>
        <v>0</v>
      </c>
      <c r="AV166" s="29">
        <f>+'Cu1'!AV166</f>
        <v>0</v>
      </c>
      <c r="AW166" s="40">
        <f>+'Cu1'!AW166</f>
        <v>0</v>
      </c>
      <c r="AX166" s="40">
        <f>+'Cu1'!AX166</f>
        <v>0</v>
      </c>
      <c r="AY166" s="40">
        <f>+'Cu1'!AY166</f>
        <v>0</v>
      </c>
      <c r="AZ166" s="40">
        <f>+'Cu1'!AZ166</f>
        <v>0</v>
      </c>
      <c r="BA166" s="40">
        <f>+'Cu1'!BA166</f>
        <v>0</v>
      </c>
      <c r="BB166" s="40">
        <f>+'Cu1'!BB166</f>
        <v>0</v>
      </c>
      <c r="BC166" s="40">
        <f>+'Cu1'!BC166</f>
        <v>0</v>
      </c>
      <c r="BD166" s="40">
        <f>+'Cu1'!BD166</f>
        <v>0</v>
      </c>
      <c r="BE166" s="40">
        <f>+'Cu1'!BE166</f>
        <v>0</v>
      </c>
      <c r="BF166" s="40">
        <f>+'Cu1'!BF166</f>
        <v>0</v>
      </c>
      <c r="BG166" s="40">
        <f>+'Cu1'!BG166</f>
        <v>0</v>
      </c>
      <c r="BH166" s="40"/>
      <c r="BI166" s="40"/>
      <c r="BJ166" s="40"/>
      <c r="BK166" s="40"/>
      <c r="BL166" s="40"/>
      <c r="BM166" s="40"/>
    </row>
    <row r="167" spans="1:65" hidden="1">
      <c r="A167" s="33">
        <f>+'Cu1'!A167</f>
        <v>0</v>
      </c>
      <c r="B167" s="36">
        <f>+'Cu1'!B167</f>
        <v>0</v>
      </c>
      <c r="C167" s="29">
        <f>+'Cu1'!C167</f>
        <v>0</v>
      </c>
      <c r="D167" s="29">
        <f>+'Cu1'!D167</f>
        <v>0</v>
      </c>
      <c r="E167" s="29">
        <f>+'Cu1'!E167</f>
        <v>0</v>
      </c>
      <c r="F167" s="29">
        <f>+'Cu1'!F167</f>
        <v>0</v>
      </c>
      <c r="G167" s="29">
        <f>+'Cu1'!G167</f>
        <v>0</v>
      </c>
      <c r="H167" s="29">
        <f>+'Cu1'!H167</f>
        <v>0</v>
      </c>
      <c r="I167" s="29">
        <f>+'Cu1'!I167</f>
        <v>0</v>
      </c>
      <c r="J167" s="29">
        <f>+'Cu1'!J167</f>
        <v>0</v>
      </c>
      <c r="K167" s="29">
        <f>+'Cu1'!K167</f>
        <v>0</v>
      </c>
      <c r="L167" s="29">
        <f>+'Cu1'!L167</f>
        <v>0</v>
      </c>
      <c r="M167" s="29">
        <f>+'Cu1'!M167</f>
        <v>0</v>
      </c>
      <c r="N167" s="29">
        <f>+'Cu1'!N167</f>
        <v>0</v>
      </c>
      <c r="O167" s="29">
        <f>+'Cu1'!O167</f>
        <v>0</v>
      </c>
      <c r="P167" s="29">
        <f>+'Cu1'!P167</f>
        <v>0</v>
      </c>
      <c r="Q167" s="29">
        <f>+'Cu1'!Q167</f>
        <v>0</v>
      </c>
      <c r="R167" s="30">
        <f>+'Cu1'!R167</f>
        <v>0</v>
      </c>
      <c r="S167" s="28">
        <f>+'Cu1'!S167</f>
        <v>0</v>
      </c>
      <c r="T167" s="29">
        <f>+'Cu1'!T167</f>
        <v>0</v>
      </c>
      <c r="U167" s="29">
        <f>+'Cu1'!U167</f>
        <v>0</v>
      </c>
      <c r="V167" s="29">
        <f>+'Cu1'!V167</f>
        <v>0</v>
      </c>
      <c r="W167" s="29">
        <f>+'Cu1'!W167</f>
        <v>0</v>
      </c>
      <c r="X167" s="29">
        <f>+'Cu1'!X167</f>
        <v>0</v>
      </c>
      <c r="Y167" s="29">
        <f>+'Cu1'!Y167</f>
        <v>0</v>
      </c>
      <c r="Z167" s="29">
        <f>+'Cu1'!Z167</f>
        <v>0</v>
      </c>
      <c r="AA167" s="29">
        <f>+'Cu1'!AA167</f>
        <v>0</v>
      </c>
      <c r="AB167" s="28">
        <f>+'Cu1'!AB167</f>
        <v>0</v>
      </c>
      <c r="AC167" s="28">
        <f>+'Cu1'!AC167</f>
        <v>0</v>
      </c>
      <c r="AD167" s="28">
        <f>+'Cu1'!AD167</f>
        <v>0</v>
      </c>
      <c r="AE167" s="29">
        <f>+'Cu1'!AE167</f>
        <v>0</v>
      </c>
      <c r="AF167" s="29">
        <f>+'Cu1'!AF167</f>
        <v>0</v>
      </c>
      <c r="AG167" s="28">
        <f>+'Cu1'!AG167</f>
        <v>0</v>
      </c>
      <c r="AH167" s="28">
        <f>+'Cu1'!AH167</f>
        <v>0</v>
      </c>
      <c r="AI167" s="29">
        <f>+'Cu1'!AI167</f>
        <v>0</v>
      </c>
      <c r="AJ167" s="29">
        <f>+'Cu1'!AJ167</f>
        <v>0</v>
      </c>
      <c r="AK167" s="29">
        <f>+'Cu1'!AK167</f>
        <v>0</v>
      </c>
      <c r="AL167" s="29">
        <f>+'Cu1'!AL167</f>
        <v>0</v>
      </c>
      <c r="AM167" s="29">
        <f>+'Cu1'!AM167</f>
        <v>0</v>
      </c>
      <c r="AN167" s="29">
        <f>+'Cu1'!AN167</f>
        <v>0</v>
      </c>
      <c r="AO167" s="29">
        <f>+'Cu1'!AO167</f>
        <v>0</v>
      </c>
      <c r="AP167" s="29">
        <f>+'Cu1'!AP167</f>
        <v>0</v>
      </c>
      <c r="AQ167" s="29">
        <f>+'Cu1'!AQ167</f>
        <v>0</v>
      </c>
      <c r="AR167" s="29">
        <f>+'Cu1'!AR167</f>
        <v>0</v>
      </c>
      <c r="AS167" s="29">
        <f>+'Cu1'!AS167</f>
        <v>0</v>
      </c>
      <c r="AT167" s="29">
        <f>+'Cu1'!AT167</f>
        <v>0</v>
      </c>
      <c r="AU167" s="29">
        <f>+'Cu1'!AU167</f>
        <v>0</v>
      </c>
      <c r="AV167" s="29">
        <f>+'Cu1'!AV167</f>
        <v>0</v>
      </c>
      <c r="AW167" s="40">
        <f>+'Cu1'!AW167</f>
        <v>0</v>
      </c>
      <c r="AX167" s="40">
        <f>+'Cu1'!AX167</f>
        <v>0</v>
      </c>
      <c r="AY167" s="40">
        <f>+'Cu1'!AY167</f>
        <v>0</v>
      </c>
      <c r="AZ167" s="40">
        <f>+'Cu1'!AZ167</f>
        <v>0</v>
      </c>
      <c r="BA167" s="40">
        <f>+'Cu1'!BA167</f>
        <v>0</v>
      </c>
      <c r="BB167" s="40">
        <f>+'Cu1'!BB167</f>
        <v>0</v>
      </c>
      <c r="BC167" s="40">
        <f>+'Cu1'!BC167</f>
        <v>0</v>
      </c>
      <c r="BD167" s="40">
        <f>+'Cu1'!BD167</f>
        <v>0</v>
      </c>
      <c r="BE167" s="40">
        <f>+'Cu1'!BE167</f>
        <v>0</v>
      </c>
      <c r="BF167" s="40">
        <f>+'Cu1'!BF167</f>
        <v>0</v>
      </c>
      <c r="BG167" s="40">
        <f>+'Cu1'!BG167</f>
        <v>0</v>
      </c>
      <c r="BH167" s="40"/>
      <c r="BI167" s="40"/>
      <c r="BJ167" s="40"/>
      <c r="BK167" s="40"/>
      <c r="BL167" s="40"/>
      <c r="BM167" s="40"/>
    </row>
    <row r="168" spans="1:65" hidden="1">
      <c r="A168" s="34">
        <f>+'Cu1'!A168</f>
        <v>0</v>
      </c>
      <c r="B168" s="36">
        <f>+'Cu1'!B168</f>
        <v>0</v>
      </c>
      <c r="C168" s="29">
        <f>+'Cu1'!C168</f>
        <v>0</v>
      </c>
      <c r="D168" s="29">
        <f>+'Cu1'!D168</f>
        <v>0</v>
      </c>
      <c r="E168" s="29">
        <f>+'Cu1'!E168</f>
        <v>0</v>
      </c>
      <c r="F168" s="29">
        <f>+'Cu1'!F168</f>
        <v>0</v>
      </c>
      <c r="G168" s="29">
        <f>+'Cu1'!G168</f>
        <v>0</v>
      </c>
      <c r="H168" s="29">
        <f>+'Cu1'!H168</f>
        <v>0</v>
      </c>
      <c r="I168" s="29">
        <f>+'Cu1'!I168</f>
        <v>0</v>
      </c>
      <c r="J168" s="29">
        <f>+'Cu1'!J168</f>
        <v>0</v>
      </c>
      <c r="K168" s="29">
        <f>+'Cu1'!K168</f>
        <v>0</v>
      </c>
      <c r="L168" s="29">
        <f>+'Cu1'!L168</f>
        <v>0</v>
      </c>
      <c r="M168" s="29">
        <f>+'Cu1'!M168</f>
        <v>0</v>
      </c>
      <c r="N168" s="29">
        <f>+'Cu1'!N168</f>
        <v>0</v>
      </c>
      <c r="O168" s="29">
        <f>+'Cu1'!O168</f>
        <v>0</v>
      </c>
      <c r="P168" s="29">
        <f>+'Cu1'!P168</f>
        <v>0</v>
      </c>
      <c r="Q168" s="29">
        <f>+'Cu1'!Q168</f>
        <v>0</v>
      </c>
      <c r="R168" s="30">
        <f>+'Cu1'!R168</f>
        <v>0</v>
      </c>
      <c r="S168" s="28">
        <f>+'Cu1'!S168</f>
        <v>0</v>
      </c>
      <c r="T168" s="29">
        <f>+'Cu1'!T168</f>
        <v>0</v>
      </c>
      <c r="U168" s="29">
        <f>+'Cu1'!U168</f>
        <v>0</v>
      </c>
      <c r="V168" s="29">
        <f>+'Cu1'!V168</f>
        <v>0</v>
      </c>
      <c r="W168" s="29">
        <f>+'Cu1'!W168</f>
        <v>0</v>
      </c>
      <c r="X168" s="29">
        <f>+'Cu1'!X168</f>
        <v>0</v>
      </c>
      <c r="Y168" s="29">
        <f>+'Cu1'!Y168</f>
        <v>0</v>
      </c>
      <c r="Z168" s="29">
        <f>+'Cu1'!Z168</f>
        <v>0</v>
      </c>
      <c r="AA168" s="29">
        <f>+'Cu1'!AA168</f>
        <v>0</v>
      </c>
      <c r="AB168" s="28">
        <f>+'Cu1'!AB168</f>
        <v>0</v>
      </c>
      <c r="AC168" s="28">
        <f>+'Cu1'!AC168</f>
        <v>0</v>
      </c>
      <c r="AD168" s="28">
        <f>+'Cu1'!AD168</f>
        <v>0</v>
      </c>
      <c r="AE168" s="29">
        <f>+'Cu1'!AE168</f>
        <v>0</v>
      </c>
      <c r="AF168" s="29">
        <f>+'Cu1'!AF168</f>
        <v>0</v>
      </c>
      <c r="AG168" s="28">
        <f>+'Cu1'!AG168</f>
        <v>0</v>
      </c>
      <c r="AH168" s="28">
        <f>+'Cu1'!AH168</f>
        <v>0</v>
      </c>
      <c r="AI168" s="29">
        <f>+'Cu1'!AI168</f>
        <v>0</v>
      </c>
      <c r="AJ168" s="29">
        <f>+'Cu1'!AJ168</f>
        <v>0</v>
      </c>
      <c r="AK168" s="29">
        <f>+'Cu1'!AK168</f>
        <v>0</v>
      </c>
      <c r="AL168" s="29">
        <f>+'Cu1'!AL168</f>
        <v>0</v>
      </c>
      <c r="AM168" s="29">
        <f>+'Cu1'!AM168</f>
        <v>0</v>
      </c>
      <c r="AN168" s="29">
        <f>+'Cu1'!AN168</f>
        <v>0</v>
      </c>
      <c r="AO168" s="29">
        <f>+'Cu1'!AO168</f>
        <v>0</v>
      </c>
      <c r="AP168" s="29">
        <f>+'Cu1'!AP168</f>
        <v>0</v>
      </c>
      <c r="AQ168" s="29">
        <f>+'Cu1'!AQ168</f>
        <v>0</v>
      </c>
      <c r="AR168" s="29">
        <f>+'Cu1'!AR168</f>
        <v>0</v>
      </c>
      <c r="AS168" s="29">
        <f>+'Cu1'!AS168</f>
        <v>0</v>
      </c>
      <c r="AT168" s="29">
        <f>+'Cu1'!AT168</f>
        <v>0</v>
      </c>
      <c r="AU168" s="29">
        <f>+'Cu1'!AU168</f>
        <v>0</v>
      </c>
      <c r="AV168" s="29">
        <f>+'Cu1'!AV168</f>
        <v>0</v>
      </c>
      <c r="AW168" s="40">
        <f>+'Cu1'!AW168</f>
        <v>0</v>
      </c>
      <c r="AX168" s="40">
        <f>+'Cu1'!AX168</f>
        <v>0</v>
      </c>
      <c r="AY168" s="40">
        <f>+'Cu1'!AY168</f>
        <v>0</v>
      </c>
      <c r="AZ168" s="40">
        <f>+'Cu1'!AZ168</f>
        <v>0</v>
      </c>
      <c r="BA168" s="40">
        <f>+'Cu1'!BA168</f>
        <v>0</v>
      </c>
      <c r="BB168" s="40">
        <f>+'Cu1'!BB168</f>
        <v>0</v>
      </c>
      <c r="BC168" s="40">
        <f>+'Cu1'!BC168</f>
        <v>0</v>
      </c>
      <c r="BD168" s="40">
        <f>+'Cu1'!BD168</f>
        <v>0</v>
      </c>
      <c r="BE168" s="40">
        <f>+'Cu1'!BE168</f>
        <v>0</v>
      </c>
      <c r="BF168" s="40">
        <f>+'Cu1'!BF168</f>
        <v>0</v>
      </c>
      <c r="BG168" s="40">
        <f>+'Cu1'!BG168</f>
        <v>0</v>
      </c>
      <c r="BH168" s="40"/>
      <c r="BI168" s="40"/>
      <c r="BJ168" s="40"/>
      <c r="BK168" s="40"/>
      <c r="BL168" s="40"/>
      <c r="BM168" s="40"/>
    </row>
    <row r="169" spans="1:65" hidden="1">
      <c r="A169" s="33">
        <f>+'Cu1'!A169</f>
        <v>0</v>
      </c>
      <c r="B169" s="36">
        <f>+'Cu1'!B169</f>
        <v>0</v>
      </c>
      <c r="C169" s="29">
        <f>+'Cu1'!C169</f>
        <v>0</v>
      </c>
      <c r="D169" s="29">
        <f>+'Cu1'!D169</f>
        <v>0</v>
      </c>
      <c r="E169" s="29">
        <f>+'Cu1'!E169</f>
        <v>0</v>
      </c>
      <c r="F169" s="29">
        <f>+'Cu1'!F169</f>
        <v>0</v>
      </c>
      <c r="G169" s="29">
        <f>+'Cu1'!G169</f>
        <v>0</v>
      </c>
      <c r="H169" s="29">
        <f>+'Cu1'!H169</f>
        <v>0</v>
      </c>
      <c r="I169" s="29">
        <f>+'Cu1'!I169</f>
        <v>0</v>
      </c>
      <c r="J169" s="29">
        <f>+'Cu1'!J169</f>
        <v>0</v>
      </c>
      <c r="K169" s="29">
        <f>+'Cu1'!K169</f>
        <v>0</v>
      </c>
      <c r="L169" s="29">
        <f>+'Cu1'!L169</f>
        <v>0</v>
      </c>
      <c r="M169" s="29">
        <f>+'Cu1'!M169</f>
        <v>0</v>
      </c>
      <c r="N169" s="29">
        <f>+'Cu1'!N169</f>
        <v>0</v>
      </c>
      <c r="O169" s="29">
        <f>+'Cu1'!O169</f>
        <v>0</v>
      </c>
      <c r="P169" s="29">
        <f>+'Cu1'!P169</f>
        <v>0</v>
      </c>
      <c r="Q169" s="29">
        <f>+'Cu1'!Q169</f>
        <v>0</v>
      </c>
      <c r="R169" s="30">
        <f>+'Cu1'!R169</f>
        <v>0</v>
      </c>
      <c r="S169" s="28">
        <f>+'Cu1'!S169</f>
        <v>0</v>
      </c>
      <c r="T169" s="29">
        <f>+'Cu1'!T169</f>
        <v>0</v>
      </c>
      <c r="U169" s="29">
        <f>+'Cu1'!U169</f>
        <v>0</v>
      </c>
      <c r="V169" s="29">
        <f>+'Cu1'!V169</f>
        <v>0</v>
      </c>
      <c r="W169" s="29">
        <f>+'Cu1'!W169</f>
        <v>0</v>
      </c>
      <c r="X169" s="29">
        <f>+'Cu1'!X169</f>
        <v>0</v>
      </c>
      <c r="Y169" s="29">
        <f>+'Cu1'!Y169</f>
        <v>0</v>
      </c>
      <c r="Z169" s="29">
        <f>+'Cu1'!Z169</f>
        <v>0</v>
      </c>
      <c r="AA169" s="29">
        <f>+'Cu1'!AA169</f>
        <v>0</v>
      </c>
      <c r="AB169" s="28">
        <f>+'Cu1'!AB169</f>
        <v>0</v>
      </c>
      <c r="AC169" s="28">
        <f>+'Cu1'!AC169</f>
        <v>0</v>
      </c>
      <c r="AD169" s="28">
        <f>+'Cu1'!AD169</f>
        <v>0</v>
      </c>
      <c r="AE169" s="29">
        <f>+'Cu1'!AE169</f>
        <v>0</v>
      </c>
      <c r="AF169" s="29">
        <f>+'Cu1'!AF169</f>
        <v>0</v>
      </c>
      <c r="AG169" s="28">
        <f>+'Cu1'!AG169</f>
        <v>0</v>
      </c>
      <c r="AH169" s="28">
        <f>+'Cu1'!AH169</f>
        <v>0</v>
      </c>
      <c r="AI169" s="29">
        <f>+'Cu1'!AI169</f>
        <v>0</v>
      </c>
      <c r="AJ169" s="29">
        <f>+'Cu1'!AJ169</f>
        <v>0</v>
      </c>
      <c r="AK169" s="29">
        <f>+'Cu1'!AK169</f>
        <v>0</v>
      </c>
      <c r="AL169" s="29">
        <f>+'Cu1'!AL169</f>
        <v>0</v>
      </c>
      <c r="AM169" s="29">
        <f>+'Cu1'!AM169</f>
        <v>0</v>
      </c>
      <c r="AN169" s="29">
        <f>+'Cu1'!AN169</f>
        <v>0</v>
      </c>
      <c r="AO169" s="29">
        <f>+'Cu1'!AO169</f>
        <v>0</v>
      </c>
      <c r="AP169" s="29">
        <f>+'Cu1'!AP169</f>
        <v>0</v>
      </c>
      <c r="AQ169" s="29">
        <f>+'Cu1'!AQ169</f>
        <v>0</v>
      </c>
      <c r="AR169" s="29">
        <f>+'Cu1'!AR169</f>
        <v>0</v>
      </c>
      <c r="AS169" s="29">
        <f>+'Cu1'!AS169</f>
        <v>0</v>
      </c>
      <c r="AT169" s="29">
        <f>+'Cu1'!AT169</f>
        <v>0</v>
      </c>
      <c r="AU169" s="29">
        <f>+'Cu1'!AU169</f>
        <v>0</v>
      </c>
      <c r="AV169" s="29">
        <f>+'Cu1'!AV169</f>
        <v>0</v>
      </c>
      <c r="AW169" s="40">
        <f>+'Cu1'!AW169</f>
        <v>0</v>
      </c>
      <c r="AX169" s="40">
        <f>+'Cu1'!AX169</f>
        <v>0</v>
      </c>
      <c r="AY169" s="40">
        <f>+'Cu1'!AY169</f>
        <v>0</v>
      </c>
      <c r="AZ169" s="40">
        <f>+'Cu1'!AZ169</f>
        <v>0</v>
      </c>
      <c r="BA169" s="40">
        <f>+'Cu1'!BA169</f>
        <v>0</v>
      </c>
      <c r="BB169" s="40">
        <f>+'Cu1'!BB169</f>
        <v>0</v>
      </c>
      <c r="BC169" s="40">
        <f>+'Cu1'!BC169</f>
        <v>0</v>
      </c>
      <c r="BD169" s="40">
        <f>+'Cu1'!BD169</f>
        <v>0</v>
      </c>
      <c r="BE169" s="40">
        <f>+'Cu1'!BE169</f>
        <v>0</v>
      </c>
      <c r="BF169" s="40">
        <f>+'Cu1'!BF169</f>
        <v>0</v>
      </c>
      <c r="BG169" s="40">
        <f>+'Cu1'!BG169</f>
        <v>0</v>
      </c>
      <c r="BH169" s="40"/>
      <c r="BI169" s="40"/>
      <c r="BJ169" s="40"/>
      <c r="BK169" s="40"/>
      <c r="BL169" s="40"/>
      <c r="BM169" s="40"/>
    </row>
    <row r="170" spans="1:65" hidden="1">
      <c r="A170" s="34"/>
      <c r="B170" s="36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1"/>
      <c r="N170" s="41"/>
      <c r="O170" s="41"/>
      <c r="P170" s="41"/>
      <c r="Q170" s="41"/>
      <c r="R170" s="42"/>
      <c r="S170" s="43"/>
      <c r="T170" s="41"/>
      <c r="U170" s="41"/>
      <c r="V170" s="41"/>
      <c r="W170" s="41"/>
      <c r="X170" s="41"/>
      <c r="Y170" s="41"/>
      <c r="Z170" s="41"/>
      <c r="AA170" s="41"/>
      <c r="AB170" s="43"/>
      <c r="AC170" s="43"/>
      <c r="AD170" s="43"/>
      <c r="AE170" s="41"/>
      <c r="AF170" s="41"/>
      <c r="AG170" s="43"/>
      <c r="AH170" s="43"/>
      <c r="AI170" s="41"/>
      <c r="AJ170" s="41"/>
      <c r="AK170" s="41"/>
      <c r="AL170" s="41"/>
      <c r="AM170" s="41"/>
      <c r="AN170" s="41"/>
      <c r="AO170" s="41"/>
      <c r="AP170" s="41"/>
      <c r="AQ170" s="41"/>
      <c r="AR170" s="41"/>
      <c r="AS170" s="41"/>
      <c r="AT170" s="41"/>
      <c r="AU170" s="41"/>
      <c r="AV170" s="41"/>
      <c r="AW170" s="98"/>
      <c r="AX170" s="98"/>
      <c r="AY170" s="98"/>
      <c r="AZ170" s="98"/>
      <c r="BA170" s="98"/>
      <c r="BB170" s="98"/>
      <c r="BC170" s="98"/>
      <c r="BD170" s="40"/>
      <c r="BE170" s="40"/>
      <c r="BF170" s="40"/>
      <c r="BG170" s="40"/>
      <c r="BH170" s="40"/>
      <c r="BI170" s="40"/>
      <c r="BJ170" s="40"/>
      <c r="BK170" s="40"/>
      <c r="BL170" s="40"/>
      <c r="BM170" s="40"/>
    </row>
    <row r="171" spans="1:65" hidden="1">
      <c r="B171" s="40"/>
      <c r="C171" s="40"/>
      <c r="D171" s="40"/>
      <c r="E171" s="40"/>
      <c r="F171" s="85" t="str">
        <f>+F175</f>
        <v>Persona no qualificada (h)</v>
      </c>
      <c r="G171" s="85" t="str">
        <f t="shared" ref="G171:AU171" si="1">+G175</f>
        <v>Tractor incloent tractorista (h)</v>
      </c>
      <c r="H171" s="85" t="str">
        <f t="shared" si="1"/>
        <v>Motocultor (h)</v>
      </c>
      <c r="I171" s="85" t="str">
        <f t="shared" si="1"/>
        <v>Persona qualificada (h)</v>
      </c>
      <c r="J171" s="85" t="str">
        <f t="shared" si="1"/>
        <v>Subsolador (h)</v>
      </c>
      <c r="K171" s="85" t="str">
        <f t="shared" si="1"/>
        <v>Fresadora (h)</v>
      </c>
      <c r="L171" s="85" t="str">
        <f t="shared" si="1"/>
        <v>Discos (h)</v>
      </c>
      <c r="M171" s="85" t="str">
        <f t="shared" si="1"/>
        <v>Estripadora (h)</v>
      </c>
      <c r="N171" s="85" t="str">
        <f t="shared" si="1"/>
        <v>Remolc (h)</v>
      </c>
      <c r="O171" s="85" t="str">
        <f t="shared" si="1"/>
        <v>Pala (h)</v>
      </c>
      <c r="P171" s="85" t="str">
        <f t="shared" si="1"/>
        <v>Compost (kg)</v>
      </c>
      <c r="Q171" s="85" t="str">
        <f t="shared" si="1"/>
        <v>Solcador de 3 solcs (h)</v>
      </c>
      <c r="R171" s="85" t="str">
        <f t="shared" si="1"/>
        <v>Planter col (u)</v>
      </c>
      <c r="S171" s="85" t="str">
        <f t="shared" si="1"/>
        <v>Ceballots calçots (kg)</v>
      </c>
      <c r="T171" s="85" t="str">
        <f t="shared" si="1"/>
        <v>Planter enciam (u)</v>
      </c>
      <c r="U171" s="85" t="str">
        <f t="shared" si="1"/>
        <v>Planter bleda (u)</v>
      </c>
      <c r="V171" s="85" t="str">
        <f t="shared" si="1"/>
        <v>Planter tomàquet (u)</v>
      </c>
      <c r="W171" s="85" t="str">
        <f t="shared" si="1"/>
        <v>Planter carbassa (u)</v>
      </c>
      <c r="X171" s="85" t="str">
        <f t="shared" si="1"/>
        <v>Llavor carbassa (u)</v>
      </c>
      <c r="Y171" s="85" t="str">
        <f t="shared" si="1"/>
        <v>Plantador (h)</v>
      </c>
      <c r="Z171" s="85" t="str">
        <f t="shared" si="1"/>
        <v>Furgoneta (h)</v>
      </c>
      <c r="AA171" s="85" t="str">
        <f t="shared" si="1"/>
        <v>Bicicleta de sembrar (h)</v>
      </c>
      <c r="AB171" s="85" t="str">
        <f t="shared" si="1"/>
        <v xml:space="preserve">cinta de reg (m) </v>
      </c>
      <c r="AC171" s="85" t="str">
        <f t="shared" si="1"/>
        <v>reg aspersió: tub,… (m)</v>
      </c>
      <c r="AD171" s="85" t="str">
        <f t="shared" si="1"/>
        <v>reg (L)</v>
      </c>
      <c r="AE171" s="85" t="str">
        <f t="shared" si="1"/>
        <v>Braços tractor (h)</v>
      </c>
      <c r="AF171" s="85" t="str">
        <f t="shared" si="1"/>
        <v>Bota (h)</v>
      </c>
      <c r="AG171" s="85" t="str">
        <f t="shared" si="1"/>
        <v>Bacillus thuringiensis (kg)</v>
      </c>
      <c r="AH171" s="85" t="str">
        <f t="shared" si="1"/>
        <v>Retenol (L)</v>
      </c>
      <c r="AI171" s="85" t="str">
        <f t="shared" si="1"/>
        <v>Purí d'ortiga (L)</v>
      </c>
      <c r="AJ171" s="85" t="str">
        <f t="shared" si="1"/>
        <v>Hidròxid de coure (kg)</v>
      </c>
      <c r="AK171" s="85" t="str">
        <f t="shared" si="1"/>
        <v>Ferramol per llimacs (kg)</v>
      </c>
      <c r="AL171" s="85" t="str">
        <f t="shared" si="1"/>
        <v>Sofre (kg)</v>
      </c>
      <c r="AM171" s="85" t="str">
        <f t="shared" si="1"/>
        <v>Oli de nim (L)</v>
      </c>
      <c r="AN171" s="85" t="str">
        <f t="shared" si="1"/>
        <v>Tallant (h)</v>
      </c>
      <c r="AO171" s="85" t="str">
        <f t="shared" si="1"/>
        <v>Plàstic (m2)</v>
      </c>
      <c r="AP171" s="85" t="str">
        <f t="shared" si="1"/>
        <v>Canyes (u)</v>
      </c>
      <c r="AQ171" s="85"/>
      <c r="AR171" s="85" t="str">
        <f t="shared" si="1"/>
        <v>Caixes (u)</v>
      </c>
      <c r="AS171" s="85" t="str">
        <f t="shared" si="1"/>
        <v>TOTAL OPERACIÓ</v>
      </c>
      <c r="AT171" s="85" t="str">
        <f t="shared" si="1"/>
        <v>Collita (kg)</v>
      </c>
      <c r="AU171" s="85" t="str">
        <f t="shared" si="1"/>
        <v>Collita (u)</v>
      </c>
      <c r="AV171" s="98" t="str">
        <f>MID(AV175,1,FIND("(",AV175)-2)</f>
        <v>Collita col</v>
      </c>
      <c r="AW171" s="98" t="str">
        <f t="shared" ref="AW171:BC171" si="2">MID(AW175,1,FIND("(",AW175)-2)</f>
        <v>Collita bròcoli</v>
      </c>
      <c r="AX171" s="98" t="str">
        <f t="shared" si="2"/>
        <v>Collita calçot</v>
      </c>
      <c r="AY171" s="98" t="str">
        <f t="shared" si="2"/>
        <v>Collita enciam</v>
      </c>
      <c r="AZ171" s="98" t="str">
        <f t="shared" si="2"/>
        <v>Collita bledes a manats</v>
      </c>
      <c r="BA171" s="98" t="str">
        <f t="shared" si="2"/>
        <v>Collita bledes</v>
      </c>
      <c r="BB171" s="98" t="str">
        <f t="shared" si="2"/>
        <v>Collita tomàquet</v>
      </c>
      <c r="BC171" s="98" t="str">
        <f t="shared" si="2"/>
        <v>Collita carbassa</v>
      </c>
      <c r="BD171" s="40"/>
      <c r="BE171" s="40"/>
      <c r="BF171" s="40"/>
      <c r="BG171" s="40"/>
      <c r="BH171" s="40"/>
      <c r="BI171" s="40"/>
      <c r="BJ171" s="40"/>
      <c r="BK171" s="40"/>
      <c r="BL171" s="40"/>
      <c r="BM171" s="40"/>
    </row>
    <row r="172" spans="1:65" hidden="1">
      <c r="D172">
        <v>1</v>
      </c>
      <c r="E172">
        <v>2</v>
      </c>
      <c r="F172">
        <v>3</v>
      </c>
      <c r="G172">
        <v>4</v>
      </c>
      <c r="H172">
        <v>5</v>
      </c>
      <c r="I172">
        <v>6</v>
      </c>
      <c r="J172">
        <v>7</v>
      </c>
      <c r="K172">
        <v>8</v>
      </c>
      <c r="L172">
        <v>9</v>
      </c>
      <c r="M172">
        <v>10</v>
      </c>
      <c r="N172">
        <v>11</v>
      </c>
      <c r="O172">
        <v>12</v>
      </c>
      <c r="P172">
        <v>13</v>
      </c>
      <c r="Q172">
        <v>14</v>
      </c>
      <c r="R172">
        <v>15</v>
      </c>
      <c r="S172">
        <v>16</v>
      </c>
      <c r="T172">
        <v>17</v>
      </c>
      <c r="U172">
        <v>18</v>
      </c>
      <c r="V172">
        <v>19</v>
      </c>
      <c r="W172">
        <v>20</v>
      </c>
      <c r="X172">
        <v>21</v>
      </c>
      <c r="Y172">
        <v>22</v>
      </c>
      <c r="Z172">
        <v>23</v>
      </c>
      <c r="AA172">
        <v>24</v>
      </c>
      <c r="AB172">
        <v>25</v>
      </c>
      <c r="AC172">
        <v>26</v>
      </c>
      <c r="AD172">
        <v>27</v>
      </c>
      <c r="AE172">
        <v>28</v>
      </c>
      <c r="AF172">
        <v>29</v>
      </c>
      <c r="AG172">
        <v>30</v>
      </c>
      <c r="AH172">
        <v>31</v>
      </c>
      <c r="AI172">
        <v>32</v>
      </c>
      <c r="AJ172">
        <v>33</v>
      </c>
      <c r="AK172">
        <v>34</v>
      </c>
      <c r="AL172">
        <v>35</v>
      </c>
      <c r="AM172">
        <v>36</v>
      </c>
      <c r="AN172">
        <v>37</v>
      </c>
      <c r="AO172">
        <v>38</v>
      </c>
      <c r="AP172">
        <v>39</v>
      </c>
      <c r="AQ172">
        <v>40</v>
      </c>
      <c r="AR172">
        <v>41</v>
      </c>
      <c r="AS172">
        <v>42</v>
      </c>
      <c r="AT172">
        <v>43</v>
      </c>
      <c r="AU172">
        <v>44</v>
      </c>
      <c r="AV172">
        <v>45</v>
      </c>
      <c r="AW172">
        <v>46</v>
      </c>
      <c r="AX172">
        <v>47</v>
      </c>
      <c r="AY172">
        <v>48</v>
      </c>
      <c r="AZ172">
        <v>49</v>
      </c>
      <c r="BA172">
        <v>50</v>
      </c>
      <c r="BB172">
        <v>51</v>
      </c>
      <c r="BC172">
        <v>52</v>
      </c>
    </row>
    <row r="173" spans="1:65" hidden="1">
      <c r="AV173">
        <f>+AV49</f>
        <v>0</v>
      </c>
      <c r="AW173">
        <f t="shared" ref="AW173:BC173" si="3">+AW49</f>
        <v>0</v>
      </c>
      <c r="AX173">
        <f t="shared" si="3"/>
        <v>0</v>
      </c>
      <c r="AY173">
        <f t="shared" si="3"/>
        <v>0</v>
      </c>
      <c r="AZ173">
        <f t="shared" si="3"/>
        <v>2.2000000000000002</v>
      </c>
      <c r="BA173">
        <f t="shared" si="3"/>
        <v>0</v>
      </c>
      <c r="BB173">
        <f t="shared" si="3"/>
        <v>0</v>
      </c>
      <c r="BC173">
        <f t="shared" si="3"/>
        <v>0</v>
      </c>
    </row>
    <row r="174" spans="1:65" hidden="1"/>
    <row r="175" spans="1:65" ht="38.25" hidden="1">
      <c r="D175" s="3" t="s">
        <v>117</v>
      </c>
      <c r="F175" s="4" t="str">
        <f>+F50</f>
        <v>Persona no qualificada (h)</v>
      </c>
      <c r="G175" s="4" t="str">
        <f t="shared" ref="G175:BC175" si="4">+G50</f>
        <v>Tractor incloent tractorista (h)</v>
      </c>
      <c r="H175" s="4" t="str">
        <f t="shared" si="4"/>
        <v>Motocultor (h)</v>
      </c>
      <c r="I175" s="4" t="str">
        <f t="shared" si="4"/>
        <v>Persona qualificada (h)</v>
      </c>
      <c r="J175" s="4" t="str">
        <f t="shared" si="4"/>
        <v>Subsolador (h)</v>
      </c>
      <c r="K175" s="4" t="str">
        <f t="shared" si="4"/>
        <v>Fresadora (h)</v>
      </c>
      <c r="L175" s="4" t="str">
        <f t="shared" si="4"/>
        <v>Discos (h)</v>
      </c>
      <c r="M175" s="4" t="str">
        <f t="shared" si="4"/>
        <v>Estripadora (h)</v>
      </c>
      <c r="N175" s="4" t="str">
        <f t="shared" si="4"/>
        <v>Remolc (h)</v>
      </c>
      <c r="O175" s="4" t="str">
        <f t="shared" si="4"/>
        <v>Pala (h)</v>
      </c>
      <c r="P175" s="4" t="str">
        <f t="shared" si="4"/>
        <v>Compost (kg)</v>
      </c>
      <c r="Q175" s="4" t="str">
        <f t="shared" si="4"/>
        <v>Solcador de 3 solcs (h)</v>
      </c>
      <c r="R175" s="4" t="str">
        <f t="shared" si="4"/>
        <v>Planter col (u)</v>
      </c>
      <c r="S175" s="4" t="str">
        <f t="shared" si="4"/>
        <v>Ceballots calçots (kg)</v>
      </c>
      <c r="T175" s="4" t="str">
        <f t="shared" si="4"/>
        <v>Planter enciam (u)</v>
      </c>
      <c r="U175" s="4" t="str">
        <f t="shared" si="4"/>
        <v>Planter bleda (u)</v>
      </c>
      <c r="V175" s="4" t="str">
        <f t="shared" si="4"/>
        <v>Planter tomàquet (u)</v>
      </c>
      <c r="W175" s="4" t="str">
        <f t="shared" si="4"/>
        <v>Planter carbassa (u)</v>
      </c>
      <c r="X175" s="4" t="str">
        <f t="shared" si="4"/>
        <v>Llavor carbassa (u)</v>
      </c>
      <c r="Y175" s="4" t="str">
        <f t="shared" si="4"/>
        <v>Plantador (h)</v>
      </c>
      <c r="Z175" s="4" t="str">
        <f t="shared" si="4"/>
        <v>Furgoneta (h)</v>
      </c>
      <c r="AA175" s="4" t="str">
        <f t="shared" si="4"/>
        <v>Bicicleta de sembrar (h)</v>
      </c>
      <c r="AB175" s="4" t="str">
        <f t="shared" si="4"/>
        <v xml:space="preserve">cinta de reg (m) </v>
      </c>
      <c r="AC175" s="4" t="str">
        <f t="shared" si="4"/>
        <v>reg aspersió: tub,… (m)</v>
      </c>
      <c r="AD175" s="4" t="str">
        <f t="shared" si="4"/>
        <v>reg (L)</v>
      </c>
      <c r="AE175" s="4" t="str">
        <f t="shared" si="4"/>
        <v>Braços tractor (h)</v>
      </c>
      <c r="AF175" s="4" t="str">
        <f t="shared" si="4"/>
        <v>Bota (h)</v>
      </c>
      <c r="AG175" s="4" t="str">
        <f t="shared" si="4"/>
        <v>Bacillus thuringiensis (kg)</v>
      </c>
      <c r="AH175" s="4" t="str">
        <f t="shared" si="4"/>
        <v>Retenol (L)</v>
      </c>
      <c r="AI175" s="4" t="str">
        <f t="shared" si="4"/>
        <v>Purí d'ortiga (L)</v>
      </c>
      <c r="AJ175" s="4" t="str">
        <f t="shared" si="4"/>
        <v>Hidròxid de coure (kg)</v>
      </c>
      <c r="AK175" s="4" t="str">
        <f t="shared" si="4"/>
        <v>Ferramol per llimacs (kg)</v>
      </c>
      <c r="AL175" s="4" t="str">
        <f t="shared" si="4"/>
        <v>Sofre (kg)</v>
      </c>
      <c r="AM175" s="4" t="str">
        <f t="shared" si="4"/>
        <v>Oli de nim (L)</v>
      </c>
      <c r="AN175" s="4" t="str">
        <f t="shared" si="4"/>
        <v>Tallant (h)</v>
      </c>
      <c r="AO175" s="4" t="str">
        <f t="shared" si="4"/>
        <v>Plàstic (m2)</v>
      </c>
      <c r="AP175" s="4" t="str">
        <f t="shared" si="4"/>
        <v>Canyes (u)</v>
      </c>
      <c r="AQ175" s="4" t="str">
        <f t="shared" si="4"/>
        <v>Cost mensual terreny (m2)</v>
      </c>
      <c r="AR175" s="4" t="str">
        <f t="shared" si="4"/>
        <v>Caixes (u)</v>
      </c>
      <c r="AS175" s="6" t="s">
        <v>114</v>
      </c>
      <c r="AT175" s="4" t="str">
        <f t="shared" si="4"/>
        <v>Collita (kg)</v>
      </c>
      <c r="AU175" s="4" t="str">
        <f t="shared" si="4"/>
        <v>Collita (u)</v>
      </c>
      <c r="AV175" s="4" t="str">
        <f t="shared" si="4"/>
        <v xml:space="preserve">Collita col (u) </v>
      </c>
      <c r="AW175" s="4" t="str">
        <f t="shared" si="4"/>
        <v>Collita bròcoli (kg)</v>
      </c>
      <c r="AX175" s="4" t="str">
        <f t="shared" si="4"/>
        <v xml:space="preserve">Collita calçot (u) </v>
      </c>
      <c r="AY175" s="4" t="str">
        <f t="shared" si="4"/>
        <v xml:space="preserve">Collita enciam (u) </v>
      </c>
      <c r="AZ175" s="4" t="str">
        <f t="shared" si="4"/>
        <v xml:space="preserve">Collita bledes a manats (u) </v>
      </c>
      <c r="BA175" s="4" t="str">
        <f t="shared" si="4"/>
        <v>Collita bledes (kg)</v>
      </c>
      <c r="BB175" s="4" t="str">
        <f t="shared" si="4"/>
        <v>Collita tomàquet (kg)</v>
      </c>
      <c r="BC175" s="4" t="str">
        <f t="shared" si="4"/>
        <v>Collita carbassa (kg)</v>
      </c>
      <c r="BD175" s="4"/>
      <c r="BE175" s="4"/>
      <c r="BF175" s="4"/>
      <c r="BG175" s="4"/>
      <c r="BH175" s="4"/>
      <c r="BI175" s="4"/>
      <c r="BJ175" s="4"/>
      <c r="BK175" s="4"/>
    </row>
    <row r="176" spans="1:65" hidden="1">
      <c r="B176">
        <f>+B51</f>
        <v>110</v>
      </c>
      <c r="C176" t="str">
        <f t="shared" ref="C176:D176" si="5">+C51</f>
        <v>PREPARACIÓ DEL SÒL</v>
      </c>
      <c r="D176" t="str">
        <f t="shared" si="5"/>
        <v>Desbrossat amb discos</v>
      </c>
      <c r="E176" s="82">
        <f>+E51</f>
        <v>2500</v>
      </c>
      <c r="F176" s="5">
        <f>+F51*F$49*$E$4/$E176</f>
        <v>0</v>
      </c>
      <c r="G176" s="5">
        <f t="shared" ref="G176:AR176" si="6">+G51*G$49*$E$4/$E176</f>
        <v>0</v>
      </c>
      <c r="H176" s="5">
        <f t="shared" si="6"/>
        <v>0</v>
      </c>
      <c r="I176" s="5">
        <f t="shared" si="6"/>
        <v>0</v>
      </c>
      <c r="J176" s="5">
        <f t="shared" si="6"/>
        <v>0</v>
      </c>
      <c r="K176" s="5">
        <f t="shared" si="6"/>
        <v>0</v>
      </c>
      <c r="L176" s="5">
        <f t="shared" si="6"/>
        <v>0</v>
      </c>
      <c r="M176" s="5">
        <f t="shared" si="6"/>
        <v>0</v>
      </c>
      <c r="N176" s="5">
        <f t="shared" si="6"/>
        <v>0</v>
      </c>
      <c r="O176" s="5">
        <f t="shared" si="6"/>
        <v>0</v>
      </c>
      <c r="P176" s="5">
        <f t="shared" si="6"/>
        <v>0</v>
      </c>
      <c r="Q176" s="5">
        <f t="shared" si="6"/>
        <v>0</v>
      </c>
      <c r="R176" s="5">
        <f t="shared" si="6"/>
        <v>0</v>
      </c>
      <c r="S176" s="5">
        <f t="shared" si="6"/>
        <v>0</v>
      </c>
      <c r="T176" s="5">
        <f t="shared" si="6"/>
        <v>0</v>
      </c>
      <c r="U176" s="5">
        <f t="shared" si="6"/>
        <v>0</v>
      </c>
      <c r="V176" s="5">
        <f t="shared" si="6"/>
        <v>0</v>
      </c>
      <c r="W176" s="5">
        <f t="shared" si="6"/>
        <v>0</v>
      </c>
      <c r="X176" s="5">
        <f t="shared" si="6"/>
        <v>0</v>
      </c>
      <c r="Y176" s="5">
        <f t="shared" si="6"/>
        <v>0</v>
      </c>
      <c r="Z176" s="5">
        <f t="shared" si="6"/>
        <v>0</v>
      </c>
      <c r="AA176" s="5">
        <f t="shared" si="6"/>
        <v>0</v>
      </c>
      <c r="AB176" s="5">
        <f t="shared" si="6"/>
        <v>0</v>
      </c>
      <c r="AC176" s="5">
        <f t="shared" si="6"/>
        <v>0</v>
      </c>
      <c r="AD176" s="5">
        <f t="shared" si="6"/>
        <v>0</v>
      </c>
      <c r="AE176" s="5">
        <f t="shared" si="6"/>
        <v>0</v>
      </c>
      <c r="AF176" s="5">
        <f t="shared" si="6"/>
        <v>0</v>
      </c>
      <c r="AG176" s="5">
        <f t="shared" si="6"/>
        <v>0</v>
      </c>
      <c r="AH176" s="5">
        <f t="shared" si="6"/>
        <v>0</v>
      </c>
      <c r="AI176" s="5">
        <f t="shared" si="6"/>
        <v>0</v>
      </c>
      <c r="AJ176" s="5">
        <f t="shared" si="6"/>
        <v>0</v>
      </c>
      <c r="AK176" s="5">
        <f t="shared" si="6"/>
        <v>0</v>
      </c>
      <c r="AL176" s="5">
        <f t="shared" si="6"/>
        <v>0</v>
      </c>
      <c r="AM176" s="5">
        <f t="shared" si="6"/>
        <v>0</v>
      </c>
      <c r="AN176" s="5">
        <f t="shared" si="6"/>
        <v>0</v>
      </c>
      <c r="AO176" s="5">
        <f t="shared" si="6"/>
        <v>0</v>
      </c>
      <c r="AP176" s="5">
        <f t="shared" si="6"/>
        <v>0</v>
      </c>
      <c r="AQ176" s="5">
        <f t="shared" si="6"/>
        <v>0</v>
      </c>
      <c r="AR176" s="5">
        <f t="shared" si="6"/>
        <v>0</v>
      </c>
      <c r="AS176" s="5">
        <f>SUM(F176:AR176)</f>
        <v>0</v>
      </c>
      <c r="AT176" s="5">
        <f t="shared" ref="AT176:BC191" si="7">+AT51*AT$49*$E$4/$E176</f>
        <v>0</v>
      </c>
      <c r="AU176" s="5">
        <f t="shared" si="7"/>
        <v>0</v>
      </c>
      <c r="AV176" s="5">
        <f t="shared" si="7"/>
        <v>0</v>
      </c>
      <c r="AW176" s="5">
        <f t="shared" si="7"/>
        <v>0</v>
      </c>
      <c r="AX176" s="5">
        <f t="shared" si="7"/>
        <v>0</v>
      </c>
      <c r="AY176" s="5">
        <f t="shared" si="7"/>
        <v>0</v>
      </c>
      <c r="AZ176" s="5">
        <f t="shared" si="7"/>
        <v>0</v>
      </c>
      <c r="BA176" s="5">
        <f t="shared" si="7"/>
        <v>0</v>
      </c>
      <c r="BB176" s="5">
        <f t="shared" si="7"/>
        <v>0</v>
      </c>
      <c r="BC176" s="5">
        <f t="shared" si="7"/>
        <v>0</v>
      </c>
      <c r="BD176" s="5"/>
      <c r="BE176" s="5"/>
      <c r="BF176" s="5"/>
      <c r="BG176" s="5"/>
      <c r="BH176" s="5"/>
      <c r="BI176" s="5"/>
      <c r="BJ176" s="5"/>
    </row>
    <row r="177" spans="2:62" hidden="1">
      <c r="B177">
        <f t="shared" ref="B177:E192" si="8">+B52</f>
        <v>120</v>
      </c>
      <c r="C177" t="str">
        <f t="shared" si="8"/>
        <v>PREPARACIÓ DEL SÒL</v>
      </c>
      <c r="D177" t="str">
        <f t="shared" si="8"/>
        <v>Desbrossat amb desbrossadora</v>
      </c>
      <c r="E177" s="82">
        <f t="shared" si="8"/>
        <v>2500</v>
      </c>
      <c r="F177" s="5">
        <f t="shared" ref="F177:AR183" si="9">+F52*F$49*$E$4/$E177</f>
        <v>0</v>
      </c>
      <c r="G177" s="5">
        <f t="shared" si="9"/>
        <v>0</v>
      </c>
      <c r="H177" s="5">
        <f t="shared" si="9"/>
        <v>0</v>
      </c>
      <c r="I177" s="5">
        <f t="shared" si="9"/>
        <v>0</v>
      </c>
      <c r="J177" s="5">
        <f t="shared" si="9"/>
        <v>0</v>
      </c>
      <c r="K177" s="5">
        <f t="shared" si="9"/>
        <v>0</v>
      </c>
      <c r="L177" s="5">
        <f t="shared" si="9"/>
        <v>0</v>
      </c>
      <c r="M177" s="5">
        <f t="shared" si="9"/>
        <v>0</v>
      </c>
      <c r="N177" s="5">
        <f t="shared" si="9"/>
        <v>0</v>
      </c>
      <c r="O177" s="5">
        <f t="shared" si="9"/>
        <v>0</v>
      </c>
      <c r="P177" s="5">
        <f t="shared" si="9"/>
        <v>0</v>
      </c>
      <c r="Q177" s="5">
        <f t="shared" si="9"/>
        <v>0</v>
      </c>
      <c r="R177" s="5">
        <f t="shared" si="9"/>
        <v>0</v>
      </c>
      <c r="S177" s="5">
        <f t="shared" si="9"/>
        <v>0</v>
      </c>
      <c r="T177" s="5">
        <f t="shared" si="9"/>
        <v>0</v>
      </c>
      <c r="U177" s="5">
        <f t="shared" si="9"/>
        <v>0</v>
      </c>
      <c r="V177" s="5">
        <f t="shared" si="9"/>
        <v>0</v>
      </c>
      <c r="W177" s="5">
        <f t="shared" si="9"/>
        <v>0</v>
      </c>
      <c r="X177" s="5">
        <f t="shared" si="9"/>
        <v>0</v>
      </c>
      <c r="Y177" s="5">
        <f t="shared" si="9"/>
        <v>0</v>
      </c>
      <c r="Z177" s="5">
        <f t="shared" si="9"/>
        <v>0</v>
      </c>
      <c r="AA177" s="5">
        <f t="shared" si="9"/>
        <v>0</v>
      </c>
      <c r="AB177" s="5">
        <f t="shared" si="9"/>
        <v>0</v>
      </c>
      <c r="AC177" s="5">
        <f t="shared" si="9"/>
        <v>0</v>
      </c>
      <c r="AD177" s="5">
        <f t="shared" si="9"/>
        <v>0</v>
      </c>
      <c r="AE177" s="5">
        <f t="shared" si="9"/>
        <v>0</v>
      </c>
      <c r="AF177" s="5">
        <f t="shared" si="9"/>
        <v>0</v>
      </c>
      <c r="AG177" s="5">
        <f t="shared" si="9"/>
        <v>0</v>
      </c>
      <c r="AH177" s="5">
        <f t="shared" si="9"/>
        <v>0</v>
      </c>
      <c r="AI177" s="5">
        <f t="shared" si="9"/>
        <v>0</v>
      </c>
      <c r="AJ177" s="5">
        <f t="shared" si="9"/>
        <v>0</v>
      </c>
      <c r="AK177" s="5">
        <f t="shared" si="9"/>
        <v>0</v>
      </c>
      <c r="AL177" s="5">
        <f t="shared" si="9"/>
        <v>0</v>
      </c>
      <c r="AM177" s="5">
        <f t="shared" si="9"/>
        <v>0</v>
      </c>
      <c r="AN177" s="5">
        <f t="shared" si="9"/>
        <v>0</v>
      </c>
      <c r="AO177" s="5">
        <f t="shared" si="9"/>
        <v>0</v>
      </c>
      <c r="AP177" s="5">
        <f t="shared" si="9"/>
        <v>0</v>
      </c>
      <c r="AQ177" s="5">
        <f t="shared" si="9"/>
        <v>0</v>
      </c>
      <c r="AR177" s="5">
        <f t="shared" si="9"/>
        <v>0</v>
      </c>
      <c r="AS177" s="5">
        <f t="shared" ref="AS177:AS240" si="10">SUM(F177:AR177)</f>
        <v>0</v>
      </c>
      <c r="AT177" s="5">
        <f t="shared" si="7"/>
        <v>0</v>
      </c>
      <c r="AU177" s="5">
        <f t="shared" si="7"/>
        <v>0</v>
      </c>
      <c r="AV177" s="5">
        <f t="shared" si="7"/>
        <v>0</v>
      </c>
      <c r="AW177" s="5">
        <f t="shared" si="7"/>
        <v>0</v>
      </c>
      <c r="AX177" s="5">
        <f t="shared" si="7"/>
        <v>0</v>
      </c>
      <c r="AY177" s="5">
        <f t="shared" si="7"/>
        <v>0</v>
      </c>
      <c r="AZ177" s="5">
        <f t="shared" si="7"/>
        <v>0</v>
      </c>
      <c r="BA177" s="5">
        <f t="shared" si="7"/>
        <v>0</v>
      </c>
      <c r="BB177" s="5">
        <f t="shared" si="7"/>
        <v>0</v>
      </c>
      <c r="BC177" s="5">
        <f t="shared" si="7"/>
        <v>0</v>
      </c>
      <c r="BD177" s="5"/>
      <c r="BE177" s="5"/>
      <c r="BF177" s="5"/>
      <c r="BG177" s="5"/>
      <c r="BH177" s="5"/>
      <c r="BI177" s="5"/>
      <c r="BJ177" s="5"/>
    </row>
    <row r="178" spans="2:62" hidden="1">
      <c r="B178">
        <f t="shared" si="8"/>
        <v>130</v>
      </c>
      <c r="C178" t="str">
        <f t="shared" si="8"/>
        <v>PREPARACIÓ DEL SÒL</v>
      </c>
      <c r="D178" t="str">
        <f t="shared" si="8"/>
        <v>Subsolat</v>
      </c>
      <c r="E178" s="82">
        <f t="shared" si="8"/>
        <v>2500</v>
      </c>
      <c r="F178" s="5">
        <f t="shared" si="9"/>
        <v>0</v>
      </c>
      <c r="G178" s="5">
        <f t="shared" si="9"/>
        <v>0</v>
      </c>
      <c r="H178" s="5">
        <f t="shared" si="9"/>
        <v>0</v>
      </c>
      <c r="I178" s="5">
        <f t="shared" si="9"/>
        <v>0</v>
      </c>
      <c r="J178" s="5">
        <f t="shared" si="9"/>
        <v>0</v>
      </c>
      <c r="K178" s="5">
        <f t="shared" si="9"/>
        <v>0</v>
      </c>
      <c r="L178" s="5">
        <f t="shared" si="9"/>
        <v>0</v>
      </c>
      <c r="M178" s="5">
        <f t="shared" si="9"/>
        <v>0</v>
      </c>
      <c r="N178" s="5">
        <f t="shared" si="9"/>
        <v>0</v>
      </c>
      <c r="O178" s="5">
        <f t="shared" si="9"/>
        <v>0</v>
      </c>
      <c r="P178" s="5">
        <f t="shared" si="9"/>
        <v>0</v>
      </c>
      <c r="Q178" s="5">
        <f t="shared" si="9"/>
        <v>0</v>
      </c>
      <c r="R178" s="5">
        <f t="shared" si="9"/>
        <v>0</v>
      </c>
      <c r="S178" s="5">
        <f t="shared" si="9"/>
        <v>0</v>
      </c>
      <c r="T178" s="5">
        <f t="shared" si="9"/>
        <v>0</v>
      </c>
      <c r="U178" s="5">
        <f t="shared" si="9"/>
        <v>0</v>
      </c>
      <c r="V178" s="5">
        <f t="shared" si="9"/>
        <v>0</v>
      </c>
      <c r="W178" s="5">
        <f t="shared" si="9"/>
        <v>0</v>
      </c>
      <c r="X178" s="5">
        <f t="shared" si="9"/>
        <v>0</v>
      </c>
      <c r="Y178" s="5">
        <f t="shared" si="9"/>
        <v>0</v>
      </c>
      <c r="Z178" s="5">
        <f t="shared" si="9"/>
        <v>0</v>
      </c>
      <c r="AA178" s="5">
        <f t="shared" si="9"/>
        <v>0</v>
      </c>
      <c r="AB178" s="5">
        <f t="shared" si="9"/>
        <v>0</v>
      </c>
      <c r="AC178" s="5">
        <f t="shared" si="9"/>
        <v>0</v>
      </c>
      <c r="AD178" s="5">
        <f t="shared" si="9"/>
        <v>0</v>
      </c>
      <c r="AE178" s="5">
        <f t="shared" si="9"/>
        <v>0</v>
      </c>
      <c r="AF178" s="5">
        <f t="shared" si="9"/>
        <v>0</v>
      </c>
      <c r="AG178" s="5">
        <f t="shared" si="9"/>
        <v>0</v>
      </c>
      <c r="AH178" s="5">
        <f t="shared" si="9"/>
        <v>0</v>
      </c>
      <c r="AI178" s="5">
        <f t="shared" si="9"/>
        <v>0</v>
      </c>
      <c r="AJ178" s="5">
        <f t="shared" si="9"/>
        <v>0</v>
      </c>
      <c r="AK178" s="5">
        <f t="shared" si="9"/>
        <v>0</v>
      </c>
      <c r="AL178" s="5">
        <f t="shared" si="9"/>
        <v>0</v>
      </c>
      <c r="AM178" s="5">
        <f t="shared" si="9"/>
        <v>0</v>
      </c>
      <c r="AN178" s="5">
        <f t="shared" si="9"/>
        <v>0</v>
      </c>
      <c r="AO178" s="5">
        <f t="shared" si="9"/>
        <v>0</v>
      </c>
      <c r="AP178" s="5">
        <f t="shared" si="9"/>
        <v>0</v>
      </c>
      <c r="AQ178" s="5">
        <f t="shared" si="9"/>
        <v>0</v>
      </c>
      <c r="AR178" s="5">
        <f t="shared" si="9"/>
        <v>0</v>
      </c>
      <c r="AS178" s="5">
        <f t="shared" si="10"/>
        <v>0</v>
      </c>
      <c r="AT178" s="5">
        <f t="shared" si="7"/>
        <v>0</v>
      </c>
      <c r="AU178" s="5">
        <f t="shared" si="7"/>
        <v>0</v>
      </c>
      <c r="AV178" s="5">
        <f t="shared" si="7"/>
        <v>0</v>
      </c>
      <c r="AW178" s="5">
        <f t="shared" si="7"/>
        <v>0</v>
      </c>
      <c r="AX178" s="5">
        <f t="shared" si="7"/>
        <v>0</v>
      </c>
      <c r="AY178" s="5">
        <f t="shared" si="7"/>
        <v>0</v>
      </c>
      <c r="AZ178" s="5">
        <f t="shared" si="7"/>
        <v>0</v>
      </c>
      <c r="BA178" s="5">
        <f t="shared" si="7"/>
        <v>0</v>
      </c>
      <c r="BB178" s="5">
        <f t="shared" si="7"/>
        <v>0</v>
      </c>
      <c r="BC178" s="5">
        <f t="shared" si="7"/>
        <v>0</v>
      </c>
      <c r="BD178" s="5"/>
      <c r="BE178" s="5"/>
      <c r="BF178" s="5"/>
      <c r="BG178" s="5"/>
      <c r="BH178" s="5"/>
      <c r="BI178" s="5"/>
      <c r="BJ178" s="5"/>
    </row>
    <row r="179" spans="2:62" hidden="1">
      <c r="B179">
        <f t="shared" si="8"/>
        <v>140</v>
      </c>
      <c r="C179" t="str">
        <f t="shared" si="8"/>
        <v>PREPARACIÓ DEL SÒL</v>
      </c>
      <c r="D179" t="str">
        <f t="shared" si="8"/>
        <v>Alçat</v>
      </c>
      <c r="E179" s="82">
        <f t="shared" si="8"/>
        <v>2500</v>
      </c>
      <c r="F179" s="5">
        <f t="shared" si="9"/>
        <v>0</v>
      </c>
      <c r="G179" s="5">
        <f t="shared" si="9"/>
        <v>0</v>
      </c>
      <c r="H179" s="5">
        <f t="shared" si="9"/>
        <v>0</v>
      </c>
      <c r="I179" s="5">
        <f t="shared" si="9"/>
        <v>0</v>
      </c>
      <c r="J179" s="5">
        <f t="shared" si="9"/>
        <v>0</v>
      </c>
      <c r="K179" s="5">
        <f t="shared" si="9"/>
        <v>0</v>
      </c>
      <c r="L179" s="5">
        <f t="shared" si="9"/>
        <v>0</v>
      </c>
      <c r="M179" s="5">
        <f t="shared" si="9"/>
        <v>0</v>
      </c>
      <c r="N179" s="5">
        <f t="shared" si="9"/>
        <v>0</v>
      </c>
      <c r="O179" s="5">
        <f t="shared" si="9"/>
        <v>0</v>
      </c>
      <c r="P179" s="5">
        <f t="shared" si="9"/>
        <v>0</v>
      </c>
      <c r="Q179" s="5">
        <f t="shared" si="9"/>
        <v>0</v>
      </c>
      <c r="R179" s="5">
        <f t="shared" si="9"/>
        <v>0</v>
      </c>
      <c r="S179" s="5">
        <f t="shared" si="9"/>
        <v>0</v>
      </c>
      <c r="T179" s="5">
        <f t="shared" si="9"/>
        <v>0</v>
      </c>
      <c r="U179" s="5">
        <f t="shared" si="9"/>
        <v>0</v>
      </c>
      <c r="V179" s="5">
        <f t="shared" si="9"/>
        <v>0</v>
      </c>
      <c r="W179" s="5">
        <f t="shared" si="9"/>
        <v>0</v>
      </c>
      <c r="X179" s="5">
        <f t="shared" si="9"/>
        <v>0</v>
      </c>
      <c r="Y179" s="5">
        <f t="shared" si="9"/>
        <v>0</v>
      </c>
      <c r="Z179" s="5">
        <f t="shared" si="9"/>
        <v>0</v>
      </c>
      <c r="AA179" s="5">
        <f t="shared" si="9"/>
        <v>0</v>
      </c>
      <c r="AB179" s="5">
        <f t="shared" si="9"/>
        <v>0</v>
      </c>
      <c r="AC179" s="5">
        <f t="shared" si="9"/>
        <v>0</v>
      </c>
      <c r="AD179" s="5">
        <f t="shared" si="9"/>
        <v>0</v>
      </c>
      <c r="AE179" s="5">
        <f t="shared" si="9"/>
        <v>0</v>
      </c>
      <c r="AF179" s="5">
        <f t="shared" si="9"/>
        <v>0</v>
      </c>
      <c r="AG179" s="5">
        <f t="shared" si="9"/>
        <v>0</v>
      </c>
      <c r="AH179" s="5">
        <f t="shared" si="9"/>
        <v>0</v>
      </c>
      <c r="AI179" s="5">
        <f t="shared" si="9"/>
        <v>0</v>
      </c>
      <c r="AJ179" s="5">
        <f t="shared" si="9"/>
        <v>0</v>
      </c>
      <c r="AK179" s="5">
        <f t="shared" si="9"/>
        <v>0</v>
      </c>
      <c r="AL179" s="5">
        <f t="shared" si="9"/>
        <v>0</v>
      </c>
      <c r="AM179" s="5">
        <f t="shared" si="9"/>
        <v>0</v>
      </c>
      <c r="AN179" s="5">
        <f t="shared" si="9"/>
        <v>0</v>
      </c>
      <c r="AO179" s="5">
        <f t="shared" si="9"/>
        <v>0</v>
      </c>
      <c r="AP179" s="5">
        <f t="shared" si="9"/>
        <v>0</v>
      </c>
      <c r="AQ179" s="5">
        <f t="shared" si="9"/>
        <v>0</v>
      </c>
      <c r="AR179" s="5">
        <f t="shared" si="9"/>
        <v>0</v>
      </c>
      <c r="AS179" s="5">
        <f t="shared" si="10"/>
        <v>0</v>
      </c>
      <c r="AT179" s="5">
        <f t="shared" si="7"/>
        <v>0</v>
      </c>
      <c r="AU179" s="5">
        <f t="shared" si="7"/>
        <v>0</v>
      </c>
      <c r="AV179" s="5">
        <f t="shared" si="7"/>
        <v>0</v>
      </c>
      <c r="AW179" s="5">
        <f t="shared" si="7"/>
        <v>0</v>
      </c>
      <c r="AX179" s="5">
        <f t="shared" si="7"/>
        <v>0</v>
      </c>
      <c r="AY179" s="5">
        <f t="shared" si="7"/>
        <v>0</v>
      </c>
      <c r="AZ179" s="5">
        <f t="shared" si="7"/>
        <v>0</v>
      </c>
      <c r="BA179" s="5">
        <f t="shared" si="7"/>
        <v>0</v>
      </c>
      <c r="BB179" s="5">
        <f t="shared" si="7"/>
        <v>0</v>
      </c>
      <c r="BC179" s="5">
        <f t="shared" si="7"/>
        <v>0</v>
      </c>
      <c r="BD179" s="5"/>
      <c r="BE179" s="5"/>
      <c r="BF179" s="5"/>
      <c r="BG179" s="5"/>
      <c r="BH179" s="5"/>
      <c r="BI179" s="5"/>
      <c r="BJ179" s="5"/>
    </row>
    <row r="180" spans="2:62" hidden="1">
      <c r="B180">
        <f t="shared" si="8"/>
        <v>150</v>
      </c>
      <c r="C180" t="str">
        <f t="shared" si="8"/>
        <v>PREPARACIÓ DEL SÒL</v>
      </c>
      <c r="D180" t="str">
        <f t="shared" si="8"/>
        <v>Estripat</v>
      </c>
      <c r="E180" s="82">
        <f t="shared" si="8"/>
        <v>2500</v>
      </c>
      <c r="F180" s="5">
        <f t="shared" si="9"/>
        <v>0</v>
      </c>
      <c r="G180" s="5">
        <f t="shared" si="9"/>
        <v>0</v>
      </c>
      <c r="H180" s="5">
        <f t="shared" si="9"/>
        <v>0</v>
      </c>
      <c r="I180" s="5">
        <f t="shared" si="9"/>
        <v>0</v>
      </c>
      <c r="J180" s="5">
        <f t="shared" si="9"/>
        <v>0</v>
      </c>
      <c r="K180" s="5">
        <f t="shared" si="9"/>
        <v>0</v>
      </c>
      <c r="L180" s="5">
        <f t="shared" si="9"/>
        <v>0</v>
      </c>
      <c r="M180" s="5">
        <f t="shared" si="9"/>
        <v>0</v>
      </c>
      <c r="N180" s="5">
        <f t="shared" si="9"/>
        <v>0</v>
      </c>
      <c r="O180" s="5">
        <f t="shared" si="9"/>
        <v>0</v>
      </c>
      <c r="P180" s="5">
        <f t="shared" si="9"/>
        <v>0</v>
      </c>
      <c r="Q180" s="5">
        <f t="shared" si="9"/>
        <v>0</v>
      </c>
      <c r="R180" s="5">
        <f t="shared" si="9"/>
        <v>0</v>
      </c>
      <c r="S180" s="5">
        <f t="shared" si="9"/>
        <v>0</v>
      </c>
      <c r="T180" s="5">
        <f t="shared" si="9"/>
        <v>0</v>
      </c>
      <c r="U180" s="5">
        <f t="shared" si="9"/>
        <v>0</v>
      </c>
      <c r="V180" s="5">
        <f t="shared" si="9"/>
        <v>0</v>
      </c>
      <c r="W180" s="5">
        <f t="shared" si="9"/>
        <v>0</v>
      </c>
      <c r="X180" s="5">
        <f t="shared" si="9"/>
        <v>0</v>
      </c>
      <c r="Y180" s="5">
        <f t="shared" si="9"/>
        <v>0</v>
      </c>
      <c r="Z180" s="5">
        <f t="shared" si="9"/>
        <v>0</v>
      </c>
      <c r="AA180" s="5">
        <f t="shared" si="9"/>
        <v>0</v>
      </c>
      <c r="AB180" s="5">
        <f t="shared" si="9"/>
        <v>0</v>
      </c>
      <c r="AC180" s="5">
        <f t="shared" si="9"/>
        <v>0</v>
      </c>
      <c r="AD180" s="5">
        <f t="shared" si="9"/>
        <v>0</v>
      </c>
      <c r="AE180" s="5">
        <f t="shared" si="9"/>
        <v>0</v>
      </c>
      <c r="AF180" s="5">
        <f t="shared" si="9"/>
        <v>0</v>
      </c>
      <c r="AG180" s="5">
        <f t="shared" si="9"/>
        <v>0</v>
      </c>
      <c r="AH180" s="5">
        <f t="shared" si="9"/>
        <v>0</v>
      </c>
      <c r="AI180" s="5">
        <f t="shared" si="9"/>
        <v>0</v>
      </c>
      <c r="AJ180" s="5">
        <f t="shared" si="9"/>
        <v>0</v>
      </c>
      <c r="AK180" s="5">
        <f t="shared" si="9"/>
        <v>0</v>
      </c>
      <c r="AL180" s="5">
        <f t="shared" si="9"/>
        <v>0</v>
      </c>
      <c r="AM180" s="5">
        <f t="shared" si="9"/>
        <v>0</v>
      </c>
      <c r="AN180" s="5">
        <f t="shared" si="9"/>
        <v>0</v>
      </c>
      <c r="AO180" s="5">
        <f t="shared" si="9"/>
        <v>0</v>
      </c>
      <c r="AP180" s="5">
        <f t="shared" si="9"/>
        <v>0</v>
      </c>
      <c r="AQ180" s="5">
        <f t="shared" si="9"/>
        <v>0</v>
      </c>
      <c r="AR180" s="5">
        <f t="shared" si="9"/>
        <v>0</v>
      </c>
      <c r="AS180" s="5">
        <f t="shared" si="10"/>
        <v>0</v>
      </c>
      <c r="AT180" s="5">
        <f t="shared" si="7"/>
        <v>0</v>
      </c>
      <c r="AU180" s="5">
        <f t="shared" si="7"/>
        <v>0</v>
      </c>
      <c r="AV180" s="5">
        <f t="shared" si="7"/>
        <v>0</v>
      </c>
      <c r="AW180" s="5">
        <f t="shared" si="7"/>
        <v>0</v>
      </c>
      <c r="AX180" s="5">
        <f t="shared" si="7"/>
        <v>0</v>
      </c>
      <c r="AY180" s="5">
        <f t="shared" si="7"/>
        <v>0</v>
      </c>
      <c r="AZ180" s="5">
        <f t="shared" si="7"/>
        <v>0</v>
      </c>
      <c r="BA180" s="5">
        <f t="shared" si="7"/>
        <v>0</v>
      </c>
      <c r="BB180" s="5">
        <f t="shared" si="7"/>
        <v>0</v>
      </c>
      <c r="BC180" s="5">
        <f t="shared" si="7"/>
        <v>0</v>
      </c>
      <c r="BD180" s="5"/>
      <c r="BE180" s="5"/>
      <c r="BF180" s="5"/>
      <c r="BG180" s="5"/>
      <c r="BH180" s="5"/>
      <c r="BI180" s="5"/>
      <c r="BJ180" s="5"/>
    </row>
    <row r="181" spans="2:62" hidden="1">
      <c r="B181">
        <f t="shared" si="8"/>
        <v>160</v>
      </c>
      <c r="C181" t="str">
        <f t="shared" si="8"/>
        <v>PREPARACIÓ DEL SÒL</v>
      </c>
      <c r="D181" t="str">
        <f t="shared" si="8"/>
        <v>Fresat</v>
      </c>
      <c r="E181" s="82">
        <f t="shared" si="8"/>
        <v>2500</v>
      </c>
      <c r="F181" s="5">
        <f t="shared" si="9"/>
        <v>0</v>
      </c>
      <c r="G181" s="5">
        <f t="shared" si="9"/>
        <v>0</v>
      </c>
      <c r="H181" s="5">
        <f t="shared" si="9"/>
        <v>0</v>
      </c>
      <c r="I181" s="5">
        <f t="shared" si="9"/>
        <v>0</v>
      </c>
      <c r="J181" s="5">
        <f t="shared" si="9"/>
        <v>0</v>
      </c>
      <c r="K181" s="5">
        <f t="shared" si="9"/>
        <v>0</v>
      </c>
      <c r="L181" s="5">
        <f t="shared" si="9"/>
        <v>0</v>
      </c>
      <c r="M181" s="5">
        <f t="shared" si="9"/>
        <v>0</v>
      </c>
      <c r="N181" s="5">
        <f t="shared" si="9"/>
        <v>0</v>
      </c>
      <c r="O181" s="5">
        <f t="shared" si="9"/>
        <v>0</v>
      </c>
      <c r="P181" s="5">
        <f t="shared" si="9"/>
        <v>0</v>
      </c>
      <c r="Q181" s="5">
        <f t="shared" si="9"/>
        <v>0</v>
      </c>
      <c r="R181" s="5">
        <f t="shared" si="9"/>
        <v>0</v>
      </c>
      <c r="S181" s="5">
        <f t="shared" si="9"/>
        <v>0</v>
      </c>
      <c r="T181" s="5">
        <f t="shared" si="9"/>
        <v>0</v>
      </c>
      <c r="U181" s="5">
        <f t="shared" si="9"/>
        <v>0</v>
      </c>
      <c r="V181" s="5">
        <f t="shared" si="9"/>
        <v>0</v>
      </c>
      <c r="W181" s="5">
        <f t="shared" si="9"/>
        <v>0</v>
      </c>
      <c r="X181" s="5">
        <f t="shared" si="9"/>
        <v>0</v>
      </c>
      <c r="Y181" s="5">
        <f t="shared" si="9"/>
        <v>0</v>
      </c>
      <c r="Z181" s="5">
        <f t="shared" si="9"/>
        <v>0</v>
      </c>
      <c r="AA181" s="5">
        <f t="shared" si="9"/>
        <v>0</v>
      </c>
      <c r="AB181" s="5">
        <f t="shared" si="9"/>
        <v>0</v>
      </c>
      <c r="AC181" s="5">
        <f t="shared" si="9"/>
        <v>0</v>
      </c>
      <c r="AD181" s="5">
        <f t="shared" si="9"/>
        <v>0</v>
      </c>
      <c r="AE181" s="5">
        <f t="shared" si="9"/>
        <v>0</v>
      </c>
      <c r="AF181" s="5">
        <f t="shared" si="9"/>
        <v>0</v>
      </c>
      <c r="AG181" s="5">
        <f t="shared" si="9"/>
        <v>0</v>
      </c>
      <c r="AH181" s="5">
        <f t="shared" si="9"/>
        <v>0</v>
      </c>
      <c r="AI181" s="5">
        <f t="shared" si="9"/>
        <v>0</v>
      </c>
      <c r="AJ181" s="5">
        <f t="shared" si="9"/>
        <v>0</v>
      </c>
      <c r="AK181" s="5">
        <f t="shared" si="9"/>
        <v>0</v>
      </c>
      <c r="AL181" s="5">
        <f t="shared" si="9"/>
        <v>0</v>
      </c>
      <c r="AM181" s="5">
        <f t="shared" si="9"/>
        <v>0</v>
      </c>
      <c r="AN181" s="5">
        <f t="shared" si="9"/>
        <v>0</v>
      </c>
      <c r="AO181" s="5">
        <f t="shared" si="9"/>
        <v>0</v>
      </c>
      <c r="AP181" s="5">
        <f t="shared" si="9"/>
        <v>0</v>
      </c>
      <c r="AQ181" s="5">
        <f t="shared" si="9"/>
        <v>0</v>
      </c>
      <c r="AR181" s="5">
        <f t="shared" si="9"/>
        <v>0</v>
      </c>
      <c r="AS181" s="5">
        <f t="shared" si="10"/>
        <v>0</v>
      </c>
      <c r="AT181" s="5">
        <f t="shared" si="7"/>
        <v>0</v>
      </c>
      <c r="AU181" s="5">
        <f t="shared" si="7"/>
        <v>0</v>
      </c>
      <c r="AV181" s="5">
        <f t="shared" si="7"/>
        <v>0</v>
      </c>
      <c r="AW181" s="5">
        <f t="shared" si="7"/>
        <v>0</v>
      </c>
      <c r="AX181" s="5">
        <f t="shared" si="7"/>
        <v>0</v>
      </c>
      <c r="AY181" s="5">
        <f t="shared" si="7"/>
        <v>0</v>
      </c>
      <c r="AZ181" s="5">
        <f t="shared" si="7"/>
        <v>0</v>
      </c>
      <c r="BA181" s="5">
        <f t="shared" si="7"/>
        <v>0</v>
      </c>
      <c r="BB181" s="5">
        <f t="shared" si="7"/>
        <v>0</v>
      </c>
      <c r="BC181" s="5">
        <f t="shared" si="7"/>
        <v>0</v>
      </c>
      <c r="BD181" s="5"/>
      <c r="BE181" s="5"/>
      <c r="BF181" s="5"/>
      <c r="BG181" s="5"/>
      <c r="BH181" s="5"/>
      <c r="BI181" s="5"/>
      <c r="BJ181" s="5"/>
    </row>
    <row r="182" spans="2:62" hidden="1">
      <c r="B182">
        <f t="shared" si="8"/>
        <v>210</v>
      </c>
      <c r="C182" t="str">
        <f t="shared" si="8"/>
        <v>ADOBAT</v>
      </c>
      <c r="D182" t="str">
        <f t="shared" si="8"/>
        <v>Aplicació de compost (36 t/ha)</v>
      </c>
      <c r="E182" s="82">
        <f t="shared" si="8"/>
        <v>2500</v>
      </c>
      <c r="F182" s="5">
        <f t="shared" si="9"/>
        <v>0</v>
      </c>
      <c r="G182" s="5">
        <f t="shared" si="9"/>
        <v>0</v>
      </c>
      <c r="H182" s="5">
        <f t="shared" si="9"/>
        <v>0</v>
      </c>
      <c r="I182" s="5">
        <f t="shared" si="9"/>
        <v>0</v>
      </c>
      <c r="J182" s="5">
        <f t="shared" si="9"/>
        <v>0</v>
      </c>
      <c r="K182" s="5">
        <f t="shared" si="9"/>
        <v>0</v>
      </c>
      <c r="L182" s="5">
        <f t="shared" si="9"/>
        <v>0</v>
      </c>
      <c r="M182" s="5">
        <f t="shared" si="9"/>
        <v>0</v>
      </c>
      <c r="N182" s="5">
        <f t="shared" si="9"/>
        <v>0</v>
      </c>
      <c r="O182" s="5">
        <f t="shared" si="9"/>
        <v>0</v>
      </c>
      <c r="P182" s="5">
        <f t="shared" si="9"/>
        <v>0</v>
      </c>
      <c r="Q182" s="5">
        <f t="shared" si="9"/>
        <v>0</v>
      </c>
      <c r="R182" s="5">
        <f t="shared" si="9"/>
        <v>0</v>
      </c>
      <c r="S182" s="5">
        <f t="shared" si="9"/>
        <v>0</v>
      </c>
      <c r="T182" s="5">
        <f t="shared" si="9"/>
        <v>0</v>
      </c>
      <c r="U182" s="5">
        <f t="shared" si="9"/>
        <v>0</v>
      </c>
      <c r="V182" s="5">
        <f t="shared" si="9"/>
        <v>0</v>
      </c>
      <c r="W182" s="5">
        <f t="shared" si="9"/>
        <v>0</v>
      </c>
      <c r="X182" s="5">
        <f t="shared" si="9"/>
        <v>0</v>
      </c>
      <c r="Y182" s="5">
        <f t="shared" si="9"/>
        <v>0</v>
      </c>
      <c r="Z182" s="5">
        <f t="shared" si="9"/>
        <v>0</v>
      </c>
      <c r="AA182" s="5">
        <f t="shared" si="9"/>
        <v>0</v>
      </c>
      <c r="AB182" s="5">
        <f t="shared" si="9"/>
        <v>0</v>
      </c>
      <c r="AC182" s="5">
        <f t="shared" si="9"/>
        <v>0</v>
      </c>
      <c r="AD182" s="5">
        <f t="shared" si="9"/>
        <v>0</v>
      </c>
      <c r="AE182" s="5">
        <f t="shared" si="9"/>
        <v>0</v>
      </c>
      <c r="AF182" s="5">
        <f t="shared" si="9"/>
        <v>0</v>
      </c>
      <c r="AG182" s="5">
        <f t="shared" si="9"/>
        <v>0</v>
      </c>
      <c r="AH182" s="5">
        <f t="shared" si="9"/>
        <v>0</v>
      </c>
      <c r="AI182" s="5">
        <f t="shared" si="9"/>
        <v>0</v>
      </c>
      <c r="AJ182" s="5">
        <f t="shared" si="9"/>
        <v>0</v>
      </c>
      <c r="AK182" s="5">
        <f t="shared" si="9"/>
        <v>0</v>
      </c>
      <c r="AL182" s="5">
        <f t="shared" si="9"/>
        <v>0</v>
      </c>
      <c r="AM182" s="5">
        <f t="shared" si="9"/>
        <v>0</v>
      </c>
      <c r="AN182" s="5">
        <f t="shared" si="9"/>
        <v>0</v>
      </c>
      <c r="AO182" s="5">
        <f t="shared" si="9"/>
        <v>0</v>
      </c>
      <c r="AP182" s="5">
        <f t="shared" si="9"/>
        <v>0</v>
      </c>
      <c r="AQ182" s="5">
        <f t="shared" si="9"/>
        <v>0</v>
      </c>
      <c r="AR182" s="5">
        <f t="shared" si="9"/>
        <v>0</v>
      </c>
      <c r="AS182" s="5">
        <f t="shared" si="10"/>
        <v>0</v>
      </c>
      <c r="AT182" s="5">
        <f t="shared" si="7"/>
        <v>0</v>
      </c>
      <c r="AU182" s="5">
        <f t="shared" si="7"/>
        <v>0</v>
      </c>
      <c r="AV182" s="5">
        <f t="shared" si="7"/>
        <v>0</v>
      </c>
      <c r="AW182" s="5">
        <f t="shared" si="7"/>
        <v>0</v>
      </c>
      <c r="AX182" s="5">
        <f t="shared" si="7"/>
        <v>0</v>
      </c>
      <c r="AY182" s="5">
        <f t="shared" si="7"/>
        <v>0</v>
      </c>
      <c r="AZ182" s="5">
        <f t="shared" si="7"/>
        <v>0</v>
      </c>
      <c r="BA182" s="5">
        <f t="shared" si="7"/>
        <v>0</v>
      </c>
      <c r="BB182" s="5">
        <f t="shared" si="7"/>
        <v>0</v>
      </c>
      <c r="BC182" s="5">
        <f t="shared" si="7"/>
        <v>0</v>
      </c>
      <c r="BD182" s="5"/>
      <c r="BE182" s="5"/>
      <c r="BF182" s="5"/>
      <c r="BG182" s="5"/>
      <c r="BH182" s="5"/>
      <c r="BI182" s="5"/>
      <c r="BJ182" s="5"/>
    </row>
    <row r="183" spans="2:62" hidden="1">
      <c r="B183">
        <f t="shared" si="8"/>
        <v>220</v>
      </c>
      <c r="C183" t="str">
        <f t="shared" si="8"/>
        <v>ADOBAT</v>
      </c>
      <c r="D183" t="str">
        <f t="shared" si="8"/>
        <v>Aplicació de compost (60 t/ha)</v>
      </c>
      <c r="E183" s="82">
        <f t="shared" si="8"/>
        <v>2500</v>
      </c>
      <c r="F183" s="5">
        <f t="shared" si="9"/>
        <v>0</v>
      </c>
      <c r="G183" s="5">
        <f t="shared" si="9"/>
        <v>0</v>
      </c>
      <c r="H183" s="5">
        <f t="shared" si="9"/>
        <v>0</v>
      </c>
      <c r="I183" s="5">
        <f t="shared" si="9"/>
        <v>0</v>
      </c>
      <c r="J183" s="5">
        <f t="shared" si="9"/>
        <v>0</v>
      </c>
      <c r="K183" s="5">
        <f t="shared" si="9"/>
        <v>0</v>
      </c>
      <c r="L183" s="5">
        <f t="shared" si="9"/>
        <v>0</v>
      </c>
      <c r="M183" s="5">
        <f t="shared" si="9"/>
        <v>0</v>
      </c>
      <c r="N183" s="5">
        <f t="shared" si="9"/>
        <v>0</v>
      </c>
      <c r="O183" s="5">
        <f t="shared" si="9"/>
        <v>0</v>
      </c>
      <c r="P183" s="5">
        <f t="shared" si="9"/>
        <v>0</v>
      </c>
      <c r="Q183" s="5">
        <f t="shared" si="9"/>
        <v>0</v>
      </c>
      <c r="R183" s="5">
        <f t="shared" si="9"/>
        <v>0</v>
      </c>
      <c r="S183" s="5">
        <f t="shared" si="9"/>
        <v>0</v>
      </c>
      <c r="T183" s="5">
        <f t="shared" si="9"/>
        <v>0</v>
      </c>
      <c r="U183" s="5">
        <f t="shared" si="9"/>
        <v>0</v>
      </c>
      <c r="V183" s="5">
        <f t="shared" si="9"/>
        <v>0</v>
      </c>
      <c r="W183" s="5">
        <f t="shared" si="9"/>
        <v>0</v>
      </c>
      <c r="X183" s="5">
        <f t="shared" si="9"/>
        <v>0</v>
      </c>
      <c r="Y183" s="5">
        <f t="shared" si="9"/>
        <v>0</v>
      </c>
      <c r="Z183" s="5">
        <f t="shared" si="9"/>
        <v>0</v>
      </c>
      <c r="AA183" s="5">
        <f t="shared" ref="AA183:AR183" si="11">+AA58*AA$49*$E$4/$E183</f>
        <v>0</v>
      </c>
      <c r="AB183" s="5">
        <f t="shared" si="11"/>
        <v>0</v>
      </c>
      <c r="AC183" s="5">
        <f t="shared" si="11"/>
        <v>0</v>
      </c>
      <c r="AD183" s="5">
        <f t="shared" si="11"/>
        <v>0</v>
      </c>
      <c r="AE183" s="5">
        <f t="shared" si="11"/>
        <v>0</v>
      </c>
      <c r="AF183" s="5">
        <f t="shared" si="11"/>
        <v>0</v>
      </c>
      <c r="AG183" s="5">
        <f t="shared" si="11"/>
        <v>0</v>
      </c>
      <c r="AH183" s="5">
        <f t="shared" si="11"/>
        <v>0</v>
      </c>
      <c r="AI183" s="5">
        <f t="shared" si="11"/>
        <v>0</v>
      </c>
      <c r="AJ183" s="5">
        <f t="shared" si="11"/>
        <v>0</v>
      </c>
      <c r="AK183" s="5">
        <f t="shared" si="11"/>
        <v>0</v>
      </c>
      <c r="AL183" s="5">
        <f t="shared" si="11"/>
        <v>0</v>
      </c>
      <c r="AM183" s="5">
        <f t="shared" si="11"/>
        <v>0</v>
      </c>
      <c r="AN183" s="5">
        <f t="shared" si="11"/>
        <v>0</v>
      </c>
      <c r="AO183" s="5">
        <f t="shared" si="11"/>
        <v>0</v>
      </c>
      <c r="AP183" s="5">
        <f t="shared" si="11"/>
        <v>0</v>
      </c>
      <c r="AQ183" s="5">
        <f t="shared" si="11"/>
        <v>0</v>
      </c>
      <c r="AR183" s="5">
        <f t="shared" si="11"/>
        <v>0</v>
      </c>
      <c r="AS183" s="5">
        <f t="shared" si="10"/>
        <v>0</v>
      </c>
      <c r="AT183" s="5">
        <f t="shared" si="7"/>
        <v>0</v>
      </c>
      <c r="AU183" s="5">
        <f t="shared" si="7"/>
        <v>0</v>
      </c>
      <c r="AV183" s="5">
        <f t="shared" si="7"/>
        <v>0</v>
      </c>
      <c r="AW183" s="5">
        <f t="shared" si="7"/>
        <v>0</v>
      </c>
      <c r="AX183" s="5">
        <f t="shared" si="7"/>
        <v>0</v>
      </c>
      <c r="AY183" s="5">
        <f t="shared" si="7"/>
        <v>0</v>
      </c>
      <c r="AZ183" s="5">
        <f t="shared" si="7"/>
        <v>0</v>
      </c>
      <c r="BA183" s="5">
        <f t="shared" si="7"/>
        <v>0</v>
      </c>
      <c r="BB183" s="5">
        <f t="shared" si="7"/>
        <v>0</v>
      </c>
      <c r="BC183" s="5">
        <f t="shared" si="7"/>
        <v>0</v>
      </c>
      <c r="BD183" s="5"/>
      <c r="BE183" s="5"/>
      <c r="BF183" s="5"/>
      <c r="BG183" s="5"/>
      <c r="BH183" s="5"/>
      <c r="BI183" s="5"/>
      <c r="BJ183" s="5"/>
    </row>
    <row r="184" spans="2:62" hidden="1">
      <c r="B184">
        <f t="shared" si="8"/>
        <v>230</v>
      </c>
      <c r="C184" t="str">
        <f t="shared" si="8"/>
        <v>ADOBAT</v>
      </c>
      <c r="D184" t="str">
        <f t="shared" si="8"/>
        <v>Aplicació d'adob orgànic</v>
      </c>
      <c r="E184" s="82">
        <f t="shared" si="8"/>
        <v>2500</v>
      </c>
      <c r="F184" s="5">
        <f t="shared" ref="F184:AR190" si="12">+F59*F$49*$E$4/$E184</f>
        <v>0</v>
      </c>
      <c r="G184" s="5">
        <f t="shared" si="12"/>
        <v>0</v>
      </c>
      <c r="H184" s="5">
        <f t="shared" si="12"/>
        <v>0</v>
      </c>
      <c r="I184" s="5">
        <f t="shared" si="12"/>
        <v>0</v>
      </c>
      <c r="J184" s="5">
        <f t="shared" si="12"/>
        <v>0</v>
      </c>
      <c r="K184" s="5">
        <f t="shared" si="12"/>
        <v>0</v>
      </c>
      <c r="L184" s="5">
        <f t="shared" si="12"/>
        <v>0</v>
      </c>
      <c r="M184" s="5">
        <f t="shared" si="12"/>
        <v>0</v>
      </c>
      <c r="N184" s="5">
        <f t="shared" si="12"/>
        <v>0</v>
      </c>
      <c r="O184" s="5">
        <f t="shared" si="12"/>
        <v>0</v>
      </c>
      <c r="P184" s="5">
        <f t="shared" si="12"/>
        <v>0</v>
      </c>
      <c r="Q184" s="5">
        <f t="shared" si="12"/>
        <v>0</v>
      </c>
      <c r="R184" s="5">
        <f t="shared" si="12"/>
        <v>0</v>
      </c>
      <c r="S184" s="5">
        <f t="shared" si="12"/>
        <v>0</v>
      </c>
      <c r="T184" s="5">
        <f t="shared" si="12"/>
        <v>0</v>
      </c>
      <c r="U184" s="5">
        <f t="shared" si="12"/>
        <v>0</v>
      </c>
      <c r="V184" s="5">
        <f t="shared" si="12"/>
        <v>0</v>
      </c>
      <c r="W184" s="5">
        <f t="shared" si="12"/>
        <v>0</v>
      </c>
      <c r="X184" s="5">
        <f t="shared" si="12"/>
        <v>0</v>
      </c>
      <c r="Y184" s="5">
        <f t="shared" si="12"/>
        <v>0</v>
      </c>
      <c r="Z184" s="5">
        <f t="shared" si="12"/>
        <v>0</v>
      </c>
      <c r="AA184" s="5">
        <f t="shared" si="12"/>
        <v>0</v>
      </c>
      <c r="AB184" s="5">
        <f t="shared" si="12"/>
        <v>0</v>
      </c>
      <c r="AC184" s="5">
        <f t="shared" si="12"/>
        <v>0</v>
      </c>
      <c r="AD184" s="5">
        <f t="shared" si="12"/>
        <v>0</v>
      </c>
      <c r="AE184" s="5">
        <f t="shared" si="12"/>
        <v>0</v>
      </c>
      <c r="AF184" s="5">
        <f t="shared" si="12"/>
        <v>0</v>
      </c>
      <c r="AG184" s="5">
        <f t="shared" si="12"/>
        <v>0</v>
      </c>
      <c r="AH184" s="5">
        <f t="shared" si="12"/>
        <v>0</v>
      </c>
      <c r="AI184" s="5">
        <f t="shared" si="12"/>
        <v>0</v>
      </c>
      <c r="AJ184" s="5">
        <f t="shared" si="12"/>
        <v>0</v>
      </c>
      <c r="AK184" s="5">
        <f t="shared" si="12"/>
        <v>0</v>
      </c>
      <c r="AL184" s="5">
        <f t="shared" si="12"/>
        <v>0</v>
      </c>
      <c r="AM184" s="5">
        <f t="shared" si="12"/>
        <v>0</v>
      </c>
      <c r="AN184" s="5">
        <f t="shared" si="12"/>
        <v>0</v>
      </c>
      <c r="AO184" s="5">
        <f t="shared" si="12"/>
        <v>0</v>
      </c>
      <c r="AP184" s="5">
        <f t="shared" si="12"/>
        <v>0</v>
      </c>
      <c r="AQ184" s="5">
        <f t="shared" si="12"/>
        <v>0</v>
      </c>
      <c r="AR184" s="5">
        <f t="shared" si="12"/>
        <v>0</v>
      </c>
      <c r="AS184" s="5">
        <f t="shared" si="10"/>
        <v>0</v>
      </c>
      <c r="AT184" s="5">
        <f t="shared" si="7"/>
        <v>0</v>
      </c>
      <c r="AU184" s="5">
        <f t="shared" si="7"/>
        <v>0</v>
      </c>
      <c r="AV184" s="5">
        <f t="shared" si="7"/>
        <v>0</v>
      </c>
      <c r="AW184" s="5">
        <f t="shared" si="7"/>
        <v>0</v>
      </c>
      <c r="AX184" s="5">
        <f t="shared" si="7"/>
        <v>0</v>
      </c>
      <c r="AY184" s="5">
        <f t="shared" si="7"/>
        <v>0</v>
      </c>
      <c r="AZ184" s="5">
        <f t="shared" si="7"/>
        <v>0</v>
      </c>
      <c r="BA184" s="5">
        <f t="shared" si="7"/>
        <v>0</v>
      </c>
      <c r="BB184" s="5">
        <f t="shared" si="7"/>
        <v>0</v>
      </c>
      <c r="BC184" s="5">
        <f t="shared" si="7"/>
        <v>0</v>
      </c>
      <c r="BD184" s="5"/>
      <c r="BE184" s="5"/>
      <c r="BF184" s="5"/>
      <c r="BG184" s="5"/>
      <c r="BH184" s="5"/>
      <c r="BI184" s="5"/>
      <c r="BJ184" s="5"/>
    </row>
    <row r="185" spans="2:62" hidden="1">
      <c r="B185">
        <f t="shared" si="8"/>
        <v>240</v>
      </c>
      <c r="C185" t="str">
        <f t="shared" si="8"/>
        <v>ADOBAT</v>
      </c>
      <c r="D185" t="str">
        <f t="shared" si="8"/>
        <v>Aplicació potassi</v>
      </c>
      <c r="E185" s="82">
        <f t="shared" si="8"/>
        <v>2500</v>
      </c>
      <c r="F185" s="5">
        <f t="shared" si="12"/>
        <v>0</v>
      </c>
      <c r="G185" s="5">
        <f t="shared" si="12"/>
        <v>0</v>
      </c>
      <c r="H185" s="5">
        <f t="shared" si="12"/>
        <v>0</v>
      </c>
      <c r="I185" s="5">
        <f t="shared" si="12"/>
        <v>0</v>
      </c>
      <c r="J185" s="5">
        <f t="shared" si="12"/>
        <v>0</v>
      </c>
      <c r="K185" s="5">
        <f t="shared" si="12"/>
        <v>0</v>
      </c>
      <c r="L185" s="5">
        <f t="shared" si="12"/>
        <v>0</v>
      </c>
      <c r="M185" s="5">
        <f t="shared" si="12"/>
        <v>0</v>
      </c>
      <c r="N185" s="5">
        <f t="shared" si="12"/>
        <v>0</v>
      </c>
      <c r="O185" s="5">
        <f t="shared" si="12"/>
        <v>0</v>
      </c>
      <c r="P185" s="5">
        <f t="shared" si="12"/>
        <v>0</v>
      </c>
      <c r="Q185" s="5">
        <f t="shared" si="12"/>
        <v>0</v>
      </c>
      <c r="R185" s="5">
        <f t="shared" si="12"/>
        <v>0</v>
      </c>
      <c r="S185" s="5">
        <f t="shared" si="12"/>
        <v>0</v>
      </c>
      <c r="T185" s="5">
        <f t="shared" si="12"/>
        <v>0</v>
      </c>
      <c r="U185" s="5">
        <f t="shared" si="12"/>
        <v>0</v>
      </c>
      <c r="V185" s="5">
        <f t="shared" si="12"/>
        <v>0</v>
      </c>
      <c r="W185" s="5">
        <f t="shared" si="12"/>
        <v>0</v>
      </c>
      <c r="X185" s="5">
        <f t="shared" si="12"/>
        <v>0</v>
      </c>
      <c r="Y185" s="5">
        <f t="shared" si="12"/>
        <v>0</v>
      </c>
      <c r="Z185" s="5">
        <f t="shared" si="12"/>
        <v>0</v>
      </c>
      <c r="AA185" s="5">
        <f t="shared" si="12"/>
        <v>0</v>
      </c>
      <c r="AB185" s="5">
        <f t="shared" si="12"/>
        <v>0</v>
      </c>
      <c r="AC185" s="5">
        <f t="shared" si="12"/>
        <v>0</v>
      </c>
      <c r="AD185" s="5">
        <f t="shared" si="12"/>
        <v>0</v>
      </c>
      <c r="AE185" s="5">
        <f t="shared" si="12"/>
        <v>0</v>
      </c>
      <c r="AF185" s="5">
        <f t="shared" si="12"/>
        <v>0</v>
      </c>
      <c r="AG185" s="5">
        <f t="shared" si="12"/>
        <v>0</v>
      </c>
      <c r="AH185" s="5">
        <f t="shared" si="12"/>
        <v>0</v>
      </c>
      <c r="AI185" s="5">
        <f t="shared" si="12"/>
        <v>0</v>
      </c>
      <c r="AJ185" s="5">
        <f t="shared" si="12"/>
        <v>0</v>
      </c>
      <c r="AK185" s="5">
        <f t="shared" si="12"/>
        <v>0</v>
      </c>
      <c r="AL185" s="5">
        <f t="shared" si="12"/>
        <v>0</v>
      </c>
      <c r="AM185" s="5">
        <f t="shared" si="12"/>
        <v>0</v>
      </c>
      <c r="AN185" s="5">
        <f t="shared" si="12"/>
        <v>0</v>
      </c>
      <c r="AO185" s="5">
        <f t="shared" si="12"/>
        <v>0</v>
      </c>
      <c r="AP185" s="5">
        <f t="shared" si="12"/>
        <v>0</v>
      </c>
      <c r="AQ185" s="5">
        <f t="shared" si="12"/>
        <v>0</v>
      </c>
      <c r="AR185" s="5">
        <f t="shared" si="12"/>
        <v>0</v>
      </c>
      <c r="AS185" s="5">
        <f t="shared" si="10"/>
        <v>0</v>
      </c>
      <c r="AT185" s="5">
        <f t="shared" si="7"/>
        <v>0</v>
      </c>
      <c r="AU185" s="5">
        <f t="shared" si="7"/>
        <v>0</v>
      </c>
      <c r="AV185" s="5">
        <f t="shared" si="7"/>
        <v>0</v>
      </c>
      <c r="AW185" s="5">
        <f t="shared" si="7"/>
        <v>0</v>
      </c>
      <c r="AX185" s="5">
        <f t="shared" si="7"/>
        <v>0</v>
      </c>
      <c r="AY185" s="5">
        <f t="shared" si="7"/>
        <v>0</v>
      </c>
      <c r="AZ185" s="5">
        <f t="shared" si="7"/>
        <v>0</v>
      </c>
      <c r="BA185" s="5">
        <f t="shared" si="7"/>
        <v>0</v>
      </c>
      <c r="BB185" s="5">
        <f t="shared" si="7"/>
        <v>0</v>
      </c>
      <c r="BC185" s="5">
        <f t="shared" si="7"/>
        <v>0</v>
      </c>
      <c r="BD185" s="5"/>
      <c r="BE185" s="5"/>
      <c r="BF185" s="5"/>
      <c r="BG185" s="5"/>
      <c r="BH185" s="5"/>
      <c r="BI185" s="5"/>
      <c r="BJ185" s="5"/>
    </row>
    <row r="186" spans="2:62" hidden="1">
      <c r="B186">
        <f t="shared" si="8"/>
        <v>310</v>
      </c>
      <c r="C186" t="str">
        <f t="shared" si="8"/>
        <v>PLANTACIÓ</v>
      </c>
      <c r="D186" t="str">
        <f t="shared" si="8"/>
        <v>Solcar</v>
      </c>
      <c r="E186" s="82">
        <f t="shared" si="8"/>
        <v>2500</v>
      </c>
      <c r="F186" s="5">
        <f t="shared" si="12"/>
        <v>0</v>
      </c>
      <c r="G186" s="5">
        <f t="shared" si="12"/>
        <v>0</v>
      </c>
      <c r="H186" s="5">
        <f t="shared" si="12"/>
        <v>0</v>
      </c>
      <c r="I186" s="5">
        <f t="shared" si="12"/>
        <v>0</v>
      </c>
      <c r="J186" s="5">
        <f t="shared" si="12"/>
        <v>0</v>
      </c>
      <c r="K186" s="5">
        <f t="shared" si="12"/>
        <v>0</v>
      </c>
      <c r="L186" s="5">
        <f t="shared" si="12"/>
        <v>0</v>
      </c>
      <c r="M186" s="5">
        <f t="shared" si="12"/>
        <v>0</v>
      </c>
      <c r="N186" s="5">
        <f t="shared" si="12"/>
        <v>0</v>
      </c>
      <c r="O186" s="5">
        <f t="shared" si="12"/>
        <v>0</v>
      </c>
      <c r="P186" s="5">
        <f t="shared" si="12"/>
        <v>0</v>
      </c>
      <c r="Q186" s="5">
        <f t="shared" si="12"/>
        <v>0</v>
      </c>
      <c r="R186" s="5">
        <f t="shared" si="12"/>
        <v>0</v>
      </c>
      <c r="S186" s="5">
        <f t="shared" si="12"/>
        <v>0</v>
      </c>
      <c r="T186" s="5">
        <f t="shared" si="12"/>
        <v>0</v>
      </c>
      <c r="U186" s="5">
        <f t="shared" si="12"/>
        <v>0</v>
      </c>
      <c r="V186" s="5">
        <f t="shared" si="12"/>
        <v>0</v>
      </c>
      <c r="W186" s="5">
        <f t="shared" si="12"/>
        <v>0</v>
      </c>
      <c r="X186" s="5">
        <f t="shared" si="12"/>
        <v>0</v>
      </c>
      <c r="Y186" s="5">
        <f t="shared" si="12"/>
        <v>0</v>
      </c>
      <c r="Z186" s="5">
        <f t="shared" si="12"/>
        <v>0</v>
      </c>
      <c r="AA186" s="5">
        <f t="shared" si="12"/>
        <v>0</v>
      </c>
      <c r="AB186" s="5">
        <f t="shared" si="12"/>
        <v>0</v>
      </c>
      <c r="AC186" s="5">
        <f t="shared" si="12"/>
        <v>0</v>
      </c>
      <c r="AD186" s="5">
        <f t="shared" si="12"/>
        <v>0</v>
      </c>
      <c r="AE186" s="5">
        <f t="shared" si="12"/>
        <v>0</v>
      </c>
      <c r="AF186" s="5">
        <f t="shared" si="12"/>
        <v>0</v>
      </c>
      <c r="AG186" s="5">
        <f t="shared" si="12"/>
        <v>0</v>
      </c>
      <c r="AH186" s="5">
        <f t="shared" si="12"/>
        <v>0</v>
      </c>
      <c r="AI186" s="5">
        <f t="shared" si="12"/>
        <v>0</v>
      </c>
      <c r="AJ186" s="5">
        <f t="shared" si="12"/>
        <v>0</v>
      </c>
      <c r="AK186" s="5">
        <f t="shared" si="12"/>
        <v>0</v>
      </c>
      <c r="AL186" s="5">
        <f t="shared" si="12"/>
        <v>0</v>
      </c>
      <c r="AM186" s="5">
        <f t="shared" si="12"/>
        <v>0</v>
      </c>
      <c r="AN186" s="5">
        <f t="shared" si="12"/>
        <v>0</v>
      </c>
      <c r="AO186" s="5">
        <f t="shared" si="12"/>
        <v>0</v>
      </c>
      <c r="AP186" s="5">
        <f t="shared" si="12"/>
        <v>0</v>
      </c>
      <c r="AQ186" s="5">
        <f t="shared" si="12"/>
        <v>0</v>
      </c>
      <c r="AR186" s="5">
        <f t="shared" si="12"/>
        <v>0</v>
      </c>
      <c r="AS186" s="5">
        <f t="shared" si="10"/>
        <v>0</v>
      </c>
      <c r="AT186" s="5">
        <f t="shared" si="7"/>
        <v>0</v>
      </c>
      <c r="AU186" s="5">
        <f t="shared" si="7"/>
        <v>0</v>
      </c>
      <c r="AV186" s="5">
        <f t="shared" si="7"/>
        <v>0</v>
      </c>
      <c r="AW186" s="5">
        <f t="shared" si="7"/>
        <v>0</v>
      </c>
      <c r="AX186" s="5">
        <f t="shared" si="7"/>
        <v>0</v>
      </c>
      <c r="AY186" s="5">
        <f t="shared" si="7"/>
        <v>0</v>
      </c>
      <c r="AZ186" s="5">
        <f t="shared" si="7"/>
        <v>0</v>
      </c>
      <c r="BA186" s="5">
        <f t="shared" si="7"/>
        <v>0</v>
      </c>
      <c r="BB186" s="5">
        <f t="shared" si="7"/>
        <v>0</v>
      </c>
      <c r="BC186" s="5">
        <f t="shared" si="7"/>
        <v>0</v>
      </c>
      <c r="BD186" s="5"/>
      <c r="BE186" s="5"/>
      <c r="BF186" s="5"/>
      <c r="BG186" s="5"/>
      <c r="BH186" s="5"/>
      <c r="BI186" s="5"/>
      <c r="BJ186" s="5"/>
    </row>
    <row r="187" spans="2:62" hidden="1">
      <c r="B187">
        <f t="shared" si="8"/>
        <v>320</v>
      </c>
      <c r="C187" t="str">
        <f t="shared" si="8"/>
        <v>PLANTACIÓ</v>
      </c>
      <c r="D187" t="str">
        <f t="shared" si="8"/>
        <v>Marcat</v>
      </c>
      <c r="E187" s="82">
        <f t="shared" si="8"/>
        <v>2500</v>
      </c>
      <c r="F187" s="5">
        <f t="shared" si="12"/>
        <v>0</v>
      </c>
      <c r="G187" s="5">
        <f t="shared" si="12"/>
        <v>0</v>
      </c>
      <c r="H187" s="5">
        <f t="shared" si="12"/>
        <v>0</v>
      </c>
      <c r="I187" s="5">
        <f t="shared" si="12"/>
        <v>0</v>
      </c>
      <c r="J187" s="5">
        <f t="shared" si="12"/>
        <v>0</v>
      </c>
      <c r="K187" s="5">
        <f t="shared" si="12"/>
        <v>0</v>
      </c>
      <c r="L187" s="5">
        <f t="shared" si="12"/>
        <v>0</v>
      </c>
      <c r="M187" s="5">
        <f t="shared" si="12"/>
        <v>0</v>
      </c>
      <c r="N187" s="5">
        <f t="shared" si="12"/>
        <v>0</v>
      </c>
      <c r="O187" s="5">
        <f t="shared" si="12"/>
        <v>0</v>
      </c>
      <c r="P187" s="5">
        <f t="shared" si="12"/>
        <v>0</v>
      </c>
      <c r="Q187" s="5">
        <f t="shared" si="12"/>
        <v>0</v>
      </c>
      <c r="R187" s="5">
        <f t="shared" si="12"/>
        <v>0</v>
      </c>
      <c r="S187" s="5">
        <f t="shared" si="12"/>
        <v>0</v>
      </c>
      <c r="T187" s="5">
        <f t="shared" si="12"/>
        <v>0</v>
      </c>
      <c r="U187" s="5">
        <f t="shared" si="12"/>
        <v>0</v>
      </c>
      <c r="V187" s="5">
        <f t="shared" si="12"/>
        <v>0</v>
      </c>
      <c r="W187" s="5">
        <f t="shared" si="12"/>
        <v>0</v>
      </c>
      <c r="X187" s="5">
        <f t="shared" si="12"/>
        <v>0</v>
      </c>
      <c r="Y187" s="5">
        <f t="shared" si="12"/>
        <v>0</v>
      </c>
      <c r="Z187" s="5">
        <f t="shared" si="12"/>
        <v>0</v>
      </c>
      <c r="AA187" s="5">
        <f t="shared" si="12"/>
        <v>0</v>
      </c>
      <c r="AB187" s="5">
        <f t="shared" si="12"/>
        <v>0</v>
      </c>
      <c r="AC187" s="5">
        <f t="shared" si="12"/>
        <v>0</v>
      </c>
      <c r="AD187" s="5">
        <f t="shared" si="12"/>
        <v>0</v>
      </c>
      <c r="AE187" s="5">
        <f t="shared" si="12"/>
        <v>0</v>
      </c>
      <c r="AF187" s="5">
        <f t="shared" si="12"/>
        <v>0</v>
      </c>
      <c r="AG187" s="5">
        <f t="shared" si="12"/>
        <v>0</v>
      </c>
      <c r="AH187" s="5">
        <f t="shared" si="12"/>
        <v>0</v>
      </c>
      <c r="AI187" s="5">
        <f t="shared" si="12"/>
        <v>0</v>
      </c>
      <c r="AJ187" s="5">
        <f t="shared" si="12"/>
        <v>0</v>
      </c>
      <c r="AK187" s="5">
        <f t="shared" si="12"/>
        <v>0</v>
      </c>
      <c r="AL187" s="5">
        <f t="shared" si="12"/>
        <v>0</v>
      </c>
      <c r="AM187" s="5">
        <f t="shared" si="12"/>
        <v>0</v>
      </c>
      <c r="AN187" s="5">
        <f t="shared" si="12"/>
        <v>0</v>
      </c>
      <c r="AO187" s="5">
        <f t="shared" si="12"/>
        <v>0</v>
      </c>
      <c r="AP187" s="5">
        <f t="shared" si="12"/>
        <v>0</v>
      </c>
      <c r="AQ187" s="5">
        <f t="shared" si="12"/>
        <v>0</v>
      </c>
      <c r="AR187" s="5">
        <f t="shared" si="12"/>
        <v>0</v>
      </c>
      <c r="AS187" s="5">
        <f t="shared" si="10"/>
        <v>0</v>
      </c>
      <c r="AT187" s="5">
        <f t="shared" si="7"/>
        <v>0</v>
      </c>
      <c r="AU187" s="5">
        <f t="shared" si="7"/>
        <v>0</v>
      </c>
      <c r="AV187" s="5">
        <f t="shared" si="7"/>
        <v>0</v>
      </c>
      <c r="AW187" s="5">
        <f t="shared" si="7"/>
        <v>0</v>
      </c>
      <c r="AX187" s="5">
        <f t="shared" si="7"/>
        <v>0</v>
      </c>
      <c r="AY187" s="5">
        <f t="shared" si="7"/>
        <v>0</v>
      </c>
      <c r="AZ187" s="5">
        <f t="shared" si="7"/>
        <v>0</v>
      </c>
      <c r="BA187" s="5">
        <f t="shared" si="7"/>
        <v>0</v>
      </c>
      <c r="BB187" s="5">
        <f t="shared" si="7"/>
        <v>0</v>
      </c>
      <c r="BC187" s="5">
        <f t="shared" si="7"/>
        <v>0</v>
      </c>
      <c r="BD187" s="5"/>
      <c r="BE187" s="5"/>
      <c r="BF187" s="5"/>
      <c r="BG187" s="5"/>
      <c r="BH187" s="5"/>
      <c r="BI187" s="5"/>
      <c r="BJ187" s="5"/>
    </row>
    <row r="188" spans="2:62" hidden="1">
      <c r="B188">
        <f t="shared" si="8"/>
        <v>330</v>
      </c>
      <c r="C188" t="str">
        <f t="shared" si="8"/>
        <v>PLANTACIÓ</v>
      </c>
      <c r="D188" t="str">
        <f t="shared" si="8"/>
        <v>Plantació manual col o bròcoli</v>
      </c>
      <c r="E188" s="82">
        <f t="shared" si="8"/>
        <v>2500</v>
      </c>
      <c r="F188" s="5">
        <f t="shared" si="12"/>
        <v>0</v>
      </c>
      <c r="G188" s="5">
        <f t="shared" si="12"/>
        <v>0</v>
      </c>
      <c r="H188" s="5">
        <f t="shared" si="12"/>
        <v>0</v>
      </c>
      <c r="I188" s="5">
        <f t="shared" si="12"/>
        <v>0</v>
      </c>
      <c r="J188" s="5">
        <f t="shared" si="12"/>
        <v>0</v>
      </c>
      <c r="K188" s="5">
        <f t="shared" si="12"/>
        <v>0</v>
      </c>
      <c r="L188" s="5">
        <f t="shared" si="12"/>
        <v>0</v>
      </c>
      <c r="M188" s="5">
        <f t="shared" si="12"/>
        <v>0</v>
      </c>
      <c r="N188" s="5">
        <f t="shared" si="12"/>
        <v>0</v>
      </c>
      <c r="O188" s="5">
        <f t="shared" si="12"/>
        <v>0</v>
      </c>
      <c r="P188" s="5">
        <f t="shared" si="12"/>
        <v>0</v>
      </c>
      <c r="Q188" s="5">
        <f t="shared" si="12"/>
        <v>0</v>
      </c>
      <c r="R188" s="5">
        <f t="shared" si="12"/>
        <v>0</v>
      </c>
      <c r="S188" s="5">
        <f t="shared" si="12"/>
        <v>0</v>
      </c>
      <c r="T188" s="5">
        <f t="shared" si="12"/>
        <v>0</v>
      </c>
      <c r="U188" s="5">
        <f t="shared" si="12"/>
        <v>0</v>
      </c>
      <c r="V188" s="5">
        <f t="shared" si="12"/>
        <v>0</v>
      </c>
      <c r="W188" s="5">
        <f t="shared" si="12"/>
        <v>0</v>
      </c>
      <c r="X188" s="5">
        <f t="shared" si="12"/>
        <v>0</v>
      </c>
      <c r="Y188" s="5">
        <f t="shared" si="12"/>
        <v>0</v>
      </c>
      <c r="Z188" s="5">
        <f t="shared" si="12"/>
        <v>0</v>
      </c>
      <c r="AA188" s="5">
        <f t="shared" si="12"/>
        <v>0</v>
      </c>
      <c r="AB188" s="5">
        <f t="shared" si="12"/>
        <v>0</v>
      </c>
      <c r="AC188" s="5">
        <f t="shared" si="12"/>
        <v>0</v>
      </c>
      <c r="AD188" s="5">
        <f t="shared" si="12"/>
        <v>0</v>
      </c>
      <c r="AE188" s="5">
        <f t="shared" si="12"/>
        <v>0</v>
      </c>
      <c r="AF188" s="5">
        <f t="shared" si="12"/>
        <v>0</v>
      </c>
      <c r="AG188" s="5">
        <f t="shared" si="12"/>
        <v>0</v>
      </c>
      <c r="AH188" s="5">
        <f t="shared" si="12"/>
        <v>0</v>
      </c>
      <c r="AI188" s="5">
        <f t="shared" si="12"/>
        <v>0</v>
      </c>
      <c r="AJ188" s="5">
        <f t="shared" si="12"/>
        <v>0</v>
      </c>
      <c r="AK188" s="5">
        <f t="shared" si="12"/>
        <v>0</v>
      </c>
      <c r="AL188" s="5">
        <f t="shared" si="12"/>
        <v>0</v>
      </c>
      <c r="AM188" s="5">
        <f t="shared" si="12"/>
        <v>0</v>
      </c>
      <c r="AN188" s="5">
        <f t="shared" si="12"/>
        <v>0</v>
      </c>
      <c r="AO188" s="5">
        <f t="shared" si="12"/>
        <v>0</v>
      </c>
      <c r="AP188" s="5">
        <f t="shared" si="12"/>
        <v>0</v>
      </c>
      <c r="AQ188" s="5">
        <f t="shared" si="12"/>
        <v>0</v>
      </c>
      <c r="AR188" s="5">
        <f t="shared" si="12"/>
        <v>0</v>
      </c>
      <c r="AS188" s="5">
        <f t="shared" si="10"/>
        <v>0</v>
      </c>
      <c r="AT188" s="5">
        <f t="shared" si="7"/>
        <v>0</v>
      </c>
      <c r="AU188" s="5">
        <f t="shared" si="7"/>
        <v>0</v>
      </c>
      <c r="AV188" s="5">
        <f t="shared" si="7"/>
        <v>0</v>
      </c>
      <c r="AW188" s="5">
        <f t="shared" si="7"/>
        <v>0</v>
      </c>
      <c r="AX188" s="5">
        <f t="shared" si="7"/>
        <v>0</v>
      </c>
      <c r="AY188" s="5">
        <f t="shared" si="7"/>
        <v>0</v>
      </c>
      <c r="AZ188" s="5">
        <f t="shared" si="7"/>
        <v>0</v>
      </c>
      <c r="BA188" s="5">
        <f t="shared" si="7"/>
        <v>0</v>
      </c>
      <c r="BB188" s="5">
        <f t="shared" si="7"/>
        <v>0</v>
      </c>
      <c r="BC188" s="5">
        <f t="shared" si="7"/>
        <v>0</v>
      </c>
      <c r="BD188" s="5"/>
      <c r="BE188" s="5"/>
      <c r="BF188" s="5"/>
      <c r="BG188" s="5"/>
      <c r="BH188" s="5"/>
      <c r="BI188" s="5"/>
      <c r="BJ188" s="5"/>
    </row>
    <row r="189" spans="2:62" hidden="1">
      <c r="B189">
        <f t="shared" si="8"/>
        <v>340</v>
      </c>
      <c r="C189" t="str">
        <f t="shared" si="8"/>
        <v>PLANTACIÓ</v>
      </c>
      <c r="D189" t="str">
        <f t="shared" si="8"/>
        <v>Plantació manual calçots</v>
      </c>
      <c r="E189" s="82">
        <f t="shared" si="8"/>
        <v>2500</v>
      </c>
      <c r="F189" s="5">
        <f t="shared" si="12"/>
        <v>0</v>
      </c>
      <c r="G189" s="5">
        <f t="shared" si="12"/>
        <v>0</v>
      </c>
      <c r="H189" s="5">
        <f t="shared" si="12"/>
        <v>0</v>
      </c>
      <c r="I189" s="5">
        <f t="shared" si="12"/>
        <v>0</v>
      </c>
      <c r="J189" s="5">
        <f t="shared" si="12"/>
        <v>0</v>
      </c>
      <c r="K189" s="5">
        <f t="shared" si="12"/>
        <v>0</v>
      </c>
      <c r="L189" s="5">
        <f t="shared" si="12"/>
        <v>0</v>
      </c>
      <c r="M189" s="5">
        <f t="shared" si="12"/>
        <v>0</v>
      </c>
      <c r="N189" s="5">
        <f t="shared" si="12"/>
        <v>0</v>
      </c>
      <c r="O189" s="5">
        <f t="shared" si="12"/>
        <v>0</v>
      </c>
      <c r="P189" s="5">
        <f t="shared" si="12"/>
        <v>0</v>
      </c>
      <c r="Q189" s="5">
        <f t="shared" si="12"/>
        <v>0</v>
      </c>
      <c r="R189" s="5">
        <f t="shared" si="12"/>
        <v>0</v>
      </c>
      <c r="S189" s="5">
        <f t="shared" si="12"/>
        <v>0</v>
      </c>
      <c r="T189" s="5">
        <f t="shared" si="12"/>
        <v>0</v>
      </c>
      <c r="U189" s="5">
        <f t="shared" si="12"/>
        <v>0</v>
      </c>
      <c r="V189" s="5">
        <f t="shared" si="12"/>
        <v>0</v>
      </c>
      <c r="W189" s="5">
        <f t="shared" si="12"/>
        <v>0</v>
      </c>
      <c r="X189" s="5">
        <f t="shared" si="12"/>
        <v>0</v>
      </c>
      <c r="Y189" s="5">
        <f t="shared" si="12"/>
        <v>0</v>
      </c>
      <c r="Z189" s="5">
        <f t="shared" si="12"/>
        <v>0</v>
      </c>
      <c r="AA189" s="5">
        <f t="shared" si="12"/>
        <v>0</v>
      </c>
      <c r="AB189" s="5">
        <f t="shared" si="12"/>
        <v>0</v>
      </c>
      <c r="AC189" s="5">
        <f t="shared" si="12"/>
        <v>0</v>
      </c>
      <c r="AD189" s="5">
        <f t="shared" si="12"/>
        <v>0</v>
      </c>
      <c r="AE189" s="5">
        <f t="shared" si="12"/>
        <v>0</v>
      </c>
      <c r="AF189" s="5">
        <f t="shared" si="12"/>
        <v>0</v>
      </c>
      <c r="AG189" s="5">
        <f t="shared" si="12"/>
        <v>0</v>
      </c>
      <c r="AH189" s="5">
        <f t="shared" si="12"/>
        <v>0</v>
      </c>
      <c r="AI189" s="5">
        <f t="shared" si="12"/>
        <v>0</v>
      </c>
      <c r="AJ189" s="5">
        <f t="shared" si="12"/>
        <v>0</v>
      </c>
      <c r="AK189" s="5">
        <f t="shared" si="12"/>
        <v>0</v>
      </c>
      <c r="AL189" s="5">
        <f t="shared" si="12"/>
        <v>0</v>
      </c>
      <c r="AM189" s="5">
        <f t="shared" si="12"/>
        <v>0</v>
      </c>
      <c r="AN189" s="5">
        <f t="shared" si="12"/>
        <v>0</v>
      </c>
      <c r="AO189" s="5">
        <f t="shared" si="12"/>
        <v>0</v>
      </c>
      <c r="AP189" s="5">
        <f t="shared" si="12"/>
        <v>0</v>
      </c>
      <c r="AQ189" s="5">
        <f t="shared" si="12"/>
        <v>0</v>
      </c>
      <c r="AR189" s="5">
        <f t="shared" si="12"/>
        <v>0</v>
      </c>
      <c r="AS189" s="5">
        <f t="shared" si="10"/>
        <v>0</v>
      </c>
      <c r="AT189" s="5">
        <f t="shared" si="7"/>
        <v>0</v>
      </c>
      <c r="AU189" s="5">
        <f t="shared" si="7"/>
        <v>0</v>
      </c>
      <c r="AV189" s="5">
        <f t="shared" si="7"/>
        <v>0</v>
      </c>
      <c r="AW189" s="5">
        <f t="shared" si="7"/>
        <v>0</v>
      </c>
      <c r="AX189" s="5">
        <f t="shared" si="7"/>
        <v>0</v>
      </c>
      <c r="AY189" s="5">
        <f t="shared" si="7"/>
        <v>0</v>
      </c>
      <c r="AZ189" s="5">
        <f t="shared" si="7"/>
        <v>0</v>
      </c>
      <c r="BA189" s="5">
        <f t="shared" si="7"/>
        <v>0</v>
      </c>
      <c r="BB189" s="5">
        <f t="shared" si="7"/>
        <v>0</v>
      </c>
      <c r="BC189" s="5">
        <f t="shared" si="7"/>
        <v>0</v>
      </c>
      <c r="BD189" s="5"/>
      <c r="BE189" s="5"/>
      <c r="BF189" s="5"/>
      <c r="BG189" s="5"/>
      <c r="BH189" s="5"/>
      <c r="BI189" s="5"/>
      <c r="BJ189" s="5"/>
    </row>
    <row r="190" spans="2:62" hidden="1">
      <c r="B190">
        <f t="shared" si="8"/>
        <v>350</v>
      </c>
      <c r="C190" t="str">
        <f t="shared" si="8"/>
        <v>PLANTACIÓ</v>
      </c>
      <c r="D190" t="str">
        <f t="shared" si="8"/>
        <v>Plantació manual enciam</v>
      </c>
      <c r="E190" s="82">
        <f t="shared" si="8"/>
        <v>2500</v>
      </c>
      <c r="F190" s="5">
        <f t="shared" si="12"/>
        <v>0</v>
      </c>
      <c r="G190" s="5">
        <f t="shared" si="12"/>
        <v>0</v>
      </c>
      <c r="H190" s="5">
        <f t="shared" si="12"/>
        <v>0</v>
      </c>
      <c r="I190" s="5">
        <f t="shared" si="12"/>
        <v>0</v>
      </c>
      <c r="J190" s="5">
        <f t="shared" si="12"/>
        <v>0</v>
      </c>
      <c r="K190" s="5">
        <f t="shared" si="12"/>
        <v>0</v>
      </c>
      <c r="L190" s="5">
        <f t="shared" si="12"/>
        <v>0</v>
      </c>
      <c r="M190" s="5">
        <f t="shared" si="12"/>
        <v>0</v>
      </c>
      <c r="N190" s="5">
        <f t="shared" si="12"/>
        <v>0</v>
      </c>
      <c r="O190" s="5">
        <f t="shared" si="12"/>
        <v>0</v>
      </c>
      <c r="P190" s="5">
        <f t="shared" si="12"/>
        <v>0</v>
      </c>
      <c r="Q190" s="5">
        <f t="shared" si="12"/>
        <v>0</v>
      </c>
      <c r="R190" s="5">
        <f t="shared" si="12"/>
        <v>0</v>
      </c>
      <c r="S190" s="5">
        <f t="shared" si="12"/>
        <v>0</v>
      </c>
      <c r="T190" s="5">
        <f t="shared" si="12"/>
        <v>0</v>
      </c>
      <c r="U190" s="5">
        <f t="shared" si="12"/>
        <v>0</v>
      </c>
      <c r="V190" s="5">
        <f t="shared" si="12"/>
        <v>0</v>
      </c>
      <c r="W190" s="5">
        <f t="shared" si="12"/>
        <v>0</v>
      </c>
      <c r="X190" s="5">
        <f t="shared" si="12"/>
        <v>0</v>
      </c>
      <c r="Y190" s="5">
        <f t="shared" si="12"/>
        <v>0</v>
      </c>
      <c r="Z190" s="5">
        <f t="shared" si="12"/>
        <v>0</v>
      </c>
      <c r="AA190" s="5">
        <f t="shared" ref="AA190:AR190" si="13">+AA65*AA$49*$E$4/$E190</f>
        <v>0</v>
      </c>
      <c r="AB190" s="5">
        <f t="shared" si="13"/>
        <v>0</v>
      </c>
      <c r="AC190" s="5">
        <f t="shared" si="13"/>
        <v>0</v>
      </c>
      <c r="AD190" s="5">
        <f t="shared" si="13"/>
        <v>0</v>
      </c>
      <c r="AE190" s="5">
        <f t="shared" si="13"/>
        <v>0</v>
      </c>
      <c r="AF190" s="5">
        <f t="shared" si="13"/>
        <v>0</v>
      </c>
      <c r="AG190" s="5">
        <f t="shared" si="13"/>
        <v>0</v>
      </c>
      <c r="AH190" s="5">
        <f t="shared" si="13"/>
        <v>0</v>
      </c>
      <c r="AI190" s="5">
        <f t="shared" si="13"/>
        <v>0</v>
      </c>
      <c r="AJ190" s="5">
        <f t="shared" si="13"/>
        <v>0</v>
      </c>
      <c r="AK190" s="5">
        <f t="shared" si="13"/>
        <v>0</v>
      </c>
      <c r="AL190" s="5">
        <f t="shared" si="13"/>
        <v>0</v>
      </c>
      <c r="AM190" s="5">
        <f t="shared" si="13"/>
        <v>0</v>
      </c>
      <c r="AN190" s="5">
        <f t="shared" si="13"/>
        <v>0</v>
      </c>
      <c r="AO190" s="5">
        <f t="shared" si="13"/>
        <v>0</v>
      </c>
      <c r="AP190" s="5">
        <f t="shared" si="13"/>
        <v>0</v>
      </c>
      <c r="AQ190" s="5">
        <f t="shared" si="13"/>
        <v>0</v>
      </c>
      <c r="AR190" s="5">
        <f t="shared" si="13"/>
        <v>0</v>
      </c>
      <c r="AS190" s="5">
        <f t="shared" si="10"/>
        <v>0</v>
      </c>
      <c r="AT190" s="5">
        <f t="shared" si="7"/>
        <v>0</v>
      </c>
      <c r="AU190" s="5">
        <f t="shared" si="7"/>
        <v>0</v>
      </c>
      <c r="AV190" s="5">
        <f t="shared" si="7"/>
        <v>0</v>
      </c>
      <c r="AW190" s="5">
        <f t="shared" si="7"/>
        <v>0</v>
      </c>
      <c r="AX190" s="5">
        <f t="shared" si="7"/>
        <v>0</v>
      </c>
      <c r="AY190" s="5">
        <f t="shared" si="7"/>
        <v>0</v>
      </c>
      <c r="AZ190" s="5">
        <f t="shared" si="7"/>
        <v>0</v>
      </c>
      <c r="BA190" s="5">
        <f t="shared" si="7"/>
        <v>0</v>
      </c>
      <c r="BB190" s="5">
        <f t="shared" si="7"/>
        <v>0</v>
      </c>
      <c r="BC190" s="5">
        <f t="shared" si="7"/>
        <v>0</v>
      </c>
      <c r="BD190" s="5"/>
      <c r="BE190" s="5"/>
      <c r="BF190" s="5"/>
      <c r="BG190" s="5"/>
      <c r="BH190" s="5"/>
      <c r="BI190" s="5"/>
      <c r="BJ190" s="5"/>
    </row>
    <row r="191" spans="2:62" hidden="1">
      <c r="B191">
        <f t="shared" si="8"/>
        <v>360</v>
      </c>
      <c r="C191" t="str">
        <f t="shared" si="8"/>
        <v>PLANTACIÓ</v>
      </c>
      <c r="D191" t="str">
        <f t="shared" si="8"/>
        <v>Plantació manual bleda</v>
      </c>
      <c r="E191" s="82">
        <f t="shared" si="8"/>
        <v>2500</v>
      </c>
      <c r="F191" s="5">
        <f t="shared" ref="F191:AR197" si="14">+F66*F$49*$E$4/$E191</f>
        <v>0</v>
      </c>
      <c r="G191" s="5">
        <f t="shared" si="14"/>
        <v>0</v>
      </c>
      <c r="H191" s="5">
        <f t="shared" si="14"/>
        <v>0</v>
      </c>
      <c r="I191" s="5">
        <f t="shared" si="14"/>
        <v>0</v>
      </c>
      <c r="J191" s="5">
        <f t="shared" si="14"/>
        <v>0</v>
      </c>
      <c r="K191" s="5">
        <f t="shared" si="14"/>
        <v>0</v>
      </c>
      <c r="L191" s="5">
        <f t="shared" si="14"/>
        <v>0</v>
      </c>
      <c r="M191" s="5">
        <f t="shared" si="14"/>
        <v>0</v>
      </c>
      <c r="N191" s="5">
        <f t="shared" si="14"/>
        <v>0</v>
      </c>
      <c r="O191" s="5">
        <f t="shared" si="14"/>
        <v>0</v>
      </c>
      <c r="P191" s="5">
        <f t="shared" si="14"/>
        <v>0</v>
      </c>
      <c r="Q191" s="5">
        <f t="shared" si="14"/>
        <v>0</v>
      </c>
      <c r="R191" s="5">
        <f t="shared" si="14"/>
        <v>0</v>
      </c>
      <c r="S191" s="5">
        <f t="shared" si="14"/>
        <v>0</v>
      </c>
      <c r="T191" s="5">
        <f t="shared" si="14"/>
        <v>0</v>
      </c>
      <c r="U191" s="5">
        <f t="shared" si="14"/>
        <v>0</v>
      </c>
      <c r="V191" s="5">
        <f t="shared" si="14"/>
        <v>0</v>
      </c>
      <c r="W191" s="5">
        <f t="shared" si="14"/>
        <v>0</v>
      </c>
      <c r="X191" s="5">
        <f t="shared" si="14"/>
        <v>0</v>
      </c>
      <c r="Y191" s="5">
        <f t="shared" si="14"/>
        <v>0</v>
      </c>
      <c r="Z191" s="5">
        <f t="shared" si="14"/>
        <v>0</v>
      </c>
      <c r="AA191" s="5">
        <f t="shared" si="14"/>
        <v>0</v>
      </c>
      <c r="AB191" s="5">
        <f t="shared" si="14"/>
        <v>0</v>
      </c>
      <c r="AC191" s="5">
        <f t="shared" si="14"/>
        <v>0</v>
      </c>
      <c r="AD191" s="5">
        <f t="shared" si="14"/>
        <v>0</v>
      </c>
      <c r="AE191" s="5">
        <f t="shared" si="14"/>
        <v>0</v>
      </c>
      <c r="AF191" s="5">
        <f t="shared" si="14"/>
        <v>0</v>
      </c>
      <c r="AG191" s="5">
        <f t="shared" si="14"/>
        <v>0</v>
      </c>
      <c r="AH191" s="5">
        <f t="shared" si="14"/>
        <v>0</v>
      </c>
      <c r="AI191" s="5">
        <f t="shared" si="14"/>
        <v>0</v>
      </c>
      <c r="AJ191" s="5">
        <f t="shared" si="14"/>
        <v>0</v>
      </c>
      <c r="AK191" s="5">
        <f t="shared" si="14"/>
        <v>0</v>
      </c>
      <c r="AL191" s="5">
        <f t="shared" si="14"/>
        <v>0</v>
      </c>
      <c r="AM191" s="5">
        <f t="shared" si="14"/>
        <v>0</v>
      </c>
      <c r="AN191" s="5">
        <f t="shared" si="14"/>
        <v>0</v>
      </c>
      <c r="AO191" s="5">
        <f t="shared" si="14"/>
        <v>0</v>
      </c>
      <c r="AP191" s="5">
        <f t="shared" si="14"/>
        <v>0</v>
      </c>
      <c r="AQ191" s="5">
        <f t="shared" si="14"/>
        <v>0</v>
      </c>
      <c r="AR191" s="5">
        <f t="shared" si="14"/>
        <v>0</v>
      </c>
      <c r="AS191" s="5">
        <f t="shared" si="10"/>
        <v>0</v>
      </c>
      <c r="AT191" s="5">
        <f t="shared" si="7"/>
        <v>0</v>
      </c>
      <c r="AU191" s="5">
        <f t="shared" si="7"/>
        <v>0</v>
      </c>
      <c r="AV191" s="5">
        <f t="shared" si="7"/>
        <v>0</v>
      </c>
      <c r="AW191" s="5">
        <f t="shared" si="7"/>
        <v>0</v>
      </c>
      <c r="AX191" s="5">
        <f t="shared" si="7"/>
        <v>0</v>
      </c>
      <c r="AY191" s="5">
        <f t="shared" si="7"/>
        <v>0</v>
      </c>
      <c r="AZ191" s="5">
        <f t="shared" si="7"/>
        <v>0</v>
      </c>
      <c r="BA191" s="5">
        <f t="shared" si="7"/>
        <v>0</v>
      </c>
      <c r="BB191" s="5">
        <f t="shared" si="7"/>
        <v>0</v>
      </c>
      <c r="BC191" s="5">
        <f t="shared" si="7"/>
        <v>0</v>
      </c>
      <c r="BD191" s="5"/>
      <c r="BE191" s="5"/>
      <c r="BF191" s="5"/>
      <c r="BG191" s="5"/>
      <c r="BH191" s="5"/>
      <c r="BI191" s="5"/>
      <c r="BJ191" s="5"/>
    </row>
    <row r="192" spans="2:62" hidden="1">
      <c r="B192">
        <f t="shared" si="8"/>
        <v>370</v>
      </c>
      <c r="C192" t="str">
        <f t="shared" si="8"/>
        <v>PLANTACIÓ</v>
      </c>
      <c r="D192" t="str">
        <f t="shared" si="8"/>
        <v>Plantació manual tomàquet</v>
      </c>
      <c r="E192" s="82">
        <f t="shared" si="8"/>
        <v>2500</v>
      </c>
      <c r="F192" s="5">
        <f t="shared" si="14"/>
        <v>0</v>
      </c>
      <c r="G192" s="5">
        <f t="shared" si="14"/>
        <v>0</v>
      </c>
      <c r="H192" s="5">
        <f t="shared" si="14"/>
        <v>0</v>
      </c>
      <c r="I192" s="5">
        <f t="shared" si="14"/>
        <v>0</v>
      </c>
      <c r="J192" s="5">
        <f t="shared" si="14"/>
        <v>0</v>
      </c>
      <c r="K192" s="5">
        <f t="shared" si="14"/>
        <v>0</v>
      </c>
      <c r="L192" s="5">
        <f t="shared" si="14"/>
        <v>0</v>
      </c>
      <c r="M192" s="5">
        <f t="shared" si="14"/>
        <v>0</v>
      </c>
      <c r="N192" s="5">
        <f t="shared" si="14"/>
        <v>0</v>
      </c>
      <c r="O192" s="5">
        <f t="shared" si="14"/>
        <v>0</v>
      </c>
      <c r="P192" s="5">
        <f t="shared" si="14"/>
        <v>0</v>
      </c>
      <c r="Q192" s="5">
        <f t="shared" si="14"/>
        <v>0</v>
      </c>
      <c r="R192" s="5">
        <f t="shared" si="14"/>
        <v>0</v>
      </c>
      <c r="S192" s="5">
        <f t="shared" si="14"/>
        <v>0</v>
      </c>
      <c r="T192" s="5">
        <f t="shared" si="14"/>
        <v>0</v>
      </c>
      <c r="U192" s="5">
        <f t="shared" si="14"/>
        <v>0</v>
      </c>
      <c r="V192" s="5">
        <f t="shared" si="14"/>
        <v>0</v>
      </c>
      <c r="W192" s="5">
        <f t="shared" si="14"/>
        <v>0</v>
      </c>
      <c r="X192" s="5">
        <f t="shared" si="14"/>
        <v>0</v>
      </c>
      <c r="Y192" s="5">
        <f t="shared" si="14"/>
        <v>0</v>
      </c>
      <c r="Z192" s="5">
        <f t="shared" si="14"/>
        <v>0</v>
      </c>
      <c r="AA192" s="5">
        <f t="shared" si="14"/>
        <v>0</v>
      </c>
      <c r="AB192" s="5">
        <f t="shared" si="14"/>
        <v>0</v>
      </c>
      <c r="AC192" s="5">
        <f t="shared" si="14"/>
        <v>0</v>
      </c>
      <c r="AD192" s="5">
        <f t="shared" si="14"/>
        <v>0</v>
      </c>
      <c r="AE192" s="5">
        <f t="shared" si="14"/>
        <v>0</v>
      </c>
      <c r="AF192" s="5">
        <f t="shared" si="14"/>
        <v>0</v>
      </c>
      <c r="AG192" s="5">
        <f t="shared" si="14"/>
        <v>0</v>
      </c>
      <c r="AH192" s="5">
        <f t="shared" si="14"/>
        <v>0</v>
      </c>
      <c r="AI192" s="5">
        <f t="shared" si="14"/>
        <v>0</v>
      </c>
      <c r="AJ192" s="5">
        <f t="shared" si="14"/>
        <v>0</v>
      </c>
      <c r="AK192" s="5">
        <f t="shared" si="14"/>
        <v>0</v>
      </c>
      <c r="AL192" s="5">
        <f t="shared" si="14"/>
        <v>0</v>
      </c>
      <c r="AM192" s="5">
        <f t="shared" si="14"/>
        <v>0</v>
      </c>
      <c r="AN192" s="5">
        <f t="shared" si="14"/>
        <v>0</v>
      </c>
      <c r="AO192" s="5">
        <f t="shared" si="14"/>
        <v>0</v>
      </c>
      <c r="AP192" s="5">
        <f t="shared" si="14"/>
        <v>0</v>
      </c>
      <c r="AQ192" s="5">
        <f t="shared" si="14"/>
        <v>0</v>
      </c>
      <c r="AR192" s="5">
        <f t="shared" si="14"/>
        <v>0</v>
      </c>
      <c r="AS192" s="5">
        <f t="shared" si="10"/>
        <v>0</v>
      </c>
      <c r="AT192" s="5">
        <f t="shared" ref="AT192:BC207" si="15">+AT67*AT$49*$E$4/$E192</f>
        <v>0</v>
      </c>
      <c r="AU192" s="5">
        <f t="shared" si="15"/>
        <v>0</v>
      </c>
      <c r="AV192" s="5">
        <f t="shared" si="15"/>
        <v>0</v>
      </c>
      <c r="AW192" s="5">
        <f t="shared" si="15"/>
        <v>0</v>
      </c>
      <c r="AX192" s="5">
        <f t="shared" si="15"/>
        <v>0</v>
      </c>
      <c r="AY192" s="5">
        <f t="shared" si="15"/>
        <v>0</v>
      </c>
      <c r="AZ192" s="5">
        <f t="shared" si="15"/>
        <v>0</v>
      </c>
      <c r="BA192" s="5">
        <f t="shared" si="15"/>
        <v>0</v>
      </c>
      <c r="BB192" s="5">
        <f t="shared" si="15"/>
        <v>0</v>
      </c>
      <c r="BC192" s="5">
        <f t="shared" si="15"/>
        <v>0</v>
      </c>
      <c r="BD192" s="5"/>
      <c r="BE192" s="5"/>
      <c r="BF192" s="5"/>
      <c r="BG192" s="5"/>
      <c r="BH192" s="5"/>
      <c r="BI192" s="5"/>
      <c r="BJ192" s="5"/>
    </row>
    <row r="193" spans="2:62" hidden="1">
      <c r="B193">
        <f t="shared" ref="B193:E208" si="16">+B68</f>
        <v>380</v>
      </c>
      <c r="C193" t="str">
        <f t="shared" si="16"/>
        <v>PLANTACIÓ</v>
      </c>
      <c r="D193" t="str">
        <f t="shared" si="16"/>
        <v>Plantació manual carbassa</v>
      </c>
      <c r="E193" s="82">
        <f t="shared" si="16"/>
        <v>2500</v>
      </c>
      <c r="F193" s="5">
        <f t="shared" si="14"/>
        <v>0</v>
      </c>
      <c r="G193" s="5">
        <f t="shared" si="14"/>
        <v>0</v>
      </c>
      <c r="H193" s="5">
        <f t="shared" si="14"/>
        <v>0</v>
      </c>
      <c r="I193" s="5">
        <f t="shared" si="14"/>
        <v>0</v>
      </c>
      <c r="J193" s="5">
        <f t="shared" si="14"/>
        <v>0</v>
      </c>
      <c r="K193" s="5">
        <f t="shared" si="14"/>
        <v>0</v>
      </c>
      <c r="L193" s="5">
        <f t="shared" si="14"/>
        <v>0</v>
      </c>
      <c r="M193" s="5">
        <f t="shared" si="14"/>
        <v>0</v>
      </c>
      <c r="N193" s="5">
        <f t="shared" si="14"/>
        <v>0</v>
      </c>
      <c r="O193" s="5">
        <f t="shared" si="14"/>
        <v>0</v>
      </c>
      <c r="P193" s="5">
        <f t="shared" si="14"/>
        <v>0</v>
      </c>
      <c r="Q193" s="5">
        <f t="shared" si="14"/>
        <v>0</v>
      </c>
      <c r="R193" s="5">
        <f t="shared" si="14"/>
        <v>0</v>
      </c>
      <c r="S193" s="5">
        <f t="shared" si="14"/>
        <v>0</v>
      </c>
      <c r="T193" s="5">
        <f t="shared" si="14"/>
        <v>0</v>
      </c>
      <c r="U193" s="5">
        <f t="shared" si="14"/>
        <v>0</v>
      </c>
      <c r="V193" s="5">
        <f t="shared" si="14"/>
        <v>0</v>
      </c>
      <c r="W193" s="5">
        <f t="shared" si="14"/>
        <v>0</v>
      </c>
      <c r="X193" s="5">
        <f t="shared" si="14"/>
        <v>0</v>
      </c>
      <c r="Y193" s="5">
        <f t="shared" si="14"/>
        <v>0</v>
      </c>
      <c r="Z193" s="5">
        <f t="shared" si="14"/>
        <v>0</v>
      </c>
      <c r="AA193" s="5">
        <f t="shared" si="14"/>
        <v>0</v>
      </c>
      <c r="AB193" s="5">
        <f t="shared" si="14"/>
        <v>0</v>
      </c>
      <c r="AC193" s="5">
        <f t="shared" si="14"/>
        <v>0</v>
      </c>
      <c r="AD193" s="5">
        <f t="shared" si="14"/>
        <v>0</v>
      </c>
      <c r="AE193" s="5">
        <f t="shared" si="14"/>
        <v>0</v>
      </c>
      <c r="AF193" s="5">
        <f t="shared" si="14"/>
        <v>0</v>
      </c>
      <c r="AG193" s="5">
        <f t="shared" si="14"/>
        <v>0</v>
      </c>
      <c r="AH193" s="5">
        <f t="shared" si="14"/>
        <v>0</v>
      </c>
      <c r="AI193" s="5">
        <f t="shared" si="14"/>
        <v>0</v>
      </c>
      <c r="AJ193" s="5">
        <f t="shared" si="14"/>
        <v>0</v>
      </c>
      <c r="AK193" s="5">
        <f t="shared" si="14"/>
        <v>0</v>
      </c>
      <c r="AL193" s="5">
        <f t="shared" si="14"/>
        <v>0</v>
      </c>
      <c r="AM193" s="5">
        <f t="shared" si="14"/>
        <v>0</v>
      </c>
      <c r="AN193" s="5">
        <f t="shared" si="14"/>
        <v>0</v>
      </c>
      <c r="AO193" s="5">
        <f t="shared" si="14"/>
        <v>0</v>
      </c>
      <c r="AP193" s="5">
        <f t="shared" si="14"/>
        <v>0</v>
      </c>
      <c r="AQ193" s="5">
        <f t="shared" si="14"/>
        <v>0</v>
      </c>
      <c r="AR193" s="5">
        <f t="shared" si="14"/>
        <v>0</v>
      </c>
      <c r="AS193" s="5">
        <f t="shared" si="10"/>
        <v>0</v>
      </c>
      <c r="AT193" s="5">
        <f t="shared" si="15"/>
        <v>0</v>
      </c>
      <c r="AU193" s="5">
        <f t="shared" si="15"/>
        <v>0</v>
      </c>
      <c r="AV193" s="5">
        <f t="shared" si="15"/>
        <v>0</v>
      </c>
      <c r="AW193" s="5">
        <f t="shared" si="15"/>
        <v>0</v>
      </c>
      <c r="AX193" s="5">
        <f t="shared" si="15"/>
        <v>0</v>
      </c>
      <c r="AY193" s="5">
        <f t="shared" si="15"/>
        <v>0</v>
      </c>
      <c r="AZ193" s="5">
        <f t="shared" si="15"/>
        <v>0</v>
      </c>
      <c r="BA193" s="5">
        <f t="shared" si="15"/>
        <v>0</v>
      </c>
      <c r="BB193" s="5">
        <f t="shared" si="15"/>
        <v>0</v>
      </c>
      <c r="BC193" s="5">
        <f t="shared" si="15"/>
        <v>0</v>
      </c>
      <c r="BD193" s="5"/>
      <c r="BE193" s="5"/>
      <c r="BF193" s="5"/>
      <c r="BG193" s="5"/>
      <c r="BH193" s="5"/>
      <c r="BI193" s="5"/>
      <c r="BJ193" s="5"/>
    </row>
    <row r="194" spans="2:62" hidden="1">
      <c r="B194">
        <f t="shared" si="16"/>
        <v>390</v>
      </c>
      <c r="C194" t="str">
        <f t="shared" si="16"/>
        <v>PLANTACIÓ</v>
      </c>
      <c r="D194" t="str">
        <f t="shared" si="16"/>
        <v>Sembra manual carbassa</v>
      </c>
      <c r="E194" s="82">
        <f t="shared" si="16"/>
        <v>2500</v>
      </c>
      <c r="F194" s="5">
        <f t="shared" si="14"/>
        <v>0</v>
      </c>
      <c r="G194" s="5">
        <f t="shared" si="14"/>
        <v>0</v>
      </c>
      <c r="H194" s="5">
        <f t="shared" si="14"/>
        <v>0</v>
      </c>
      <c r="I194" s="5">
        <f t="shared" si="14"/>
        <v>0</v>
      </c>
      <c r="J194" s="5">
        <f t="shared" si="14"/>
        <v>0</v>
      </c>
      <c r="K194" s="5">
        <f t="shared" si="14"/>
        <v>0</v>
      </c>
      <c r="L194" s="5">
        <f t="shared" si="14"/>
        <v>0</v>
      </c>
      <c r="M194" s="5">
        <f t="shared" si="14"/>
        <v>0</v>
      </c>
      <c r="N194" s="5">
        <f t="shared" si="14"/>
        <v>0</v>
      </c>
      <c r="O194" s="5">
        <f t="shared" si="14"/>
        <v>0</v>
      </c>
      <c r="P194" s="5">
        <f t="shared" si="14"/>
        <v>0</v>
      </c>
      <c r="Q194" s="5">
        <f t="shared" si="14"/>
        <v>0</v>
      </c>
      <c r="R194" s="5">
        <f t="shared" si="14"/>
        <v>0</v>
      </c>
      <c r="S194" s="5">
        <f t="shared" si="14"/>
        <v>0</v>
      </c>
      <c r="T194" s="5">
        <f t="shared" si="14"/>
        <v>0</v>
      </c>
      <c r="U194" s="5">
        <f t="shared" si="14"/>
        <v>0</v>
      </c>
      <c r="V194" s="5">
        <f t="shared" si="14"/>
        <v>0</v>
      </c>
      <c r="W194" s="5">
        <f t="shared" si="14"/>
        <v>0</v>
      </c>
      <c r="X194" s="5">
        <f t="shared" si="14"/>
        <v>0</v>
      </c>
      <c r="Y194" s="5">
        <f t="shared" si="14"/>
        <v>0</v>
      </c>
      <c r="Z194" s="5">
        <f t="shared" si="14"/>
        <v>0</v>
      </c>
      <c r="AA194" s="5">
        <f t="shared" si="14"/>
        <v>0</v>
      </c>
      <c r="AB194" s="5">
        <f t="shared" si="14"/>
        <v>0</v>
      </c>
      <c r="AC194" s="5">
        <f t="shared" si="14"/>
        <v>0</v>
      </c>
      <c r="AD194" s="5">
        <f t="shared" si="14"/>
        <v>0</v>
      </c>
      <c r="AE194" s="5">
        <f t="shared" si="14"/>
        <v>0</v>
      </c>
      <c r="AF194" s="5">
        <f t="shared" si="14"/>
        <v>0</v>
      </c>
      <c r="AG194" s="5">
        <f t="shared" si="14"/>
        <v>0</v>
      </c>
      <c r="AH194" s="5">
        <f t="shared" si="14"/>
        <v>0</v>
      </c>
      <c r="AI194" s="5">
        <f t="shared" si="14"/>
        <v>0</v>
      </c>
      <c r="AJ194" s="5">
        <f t="shared" si="14"/>
        <v>0</v>
      </c>
      <c r="AK194" s="5">
        <f t="shared" si="14"/>
        <v>0</v>
      </c>
      <c r="AL194" s="5">
        <f t="shared" si="14"/>
        <v>0</v>
      </c>
      <c r="AM194" s="5">
        <f t="shared" si="14"/>
        <v>0</v>
      </c>
      <c r="AN194" s="5">
        <f t="shared" si="14"/>
        <v>0</v>
      </c>
      <c r="AO194" s="5">
        <f t="shared" si="14"/>
        <v>0</v>
      </c>
      <c r="AP194" s="5">
        <f t="shared" si="14"/>
        <v>0</v>
      </c>
      <c r="AQ194" s="5">
        <f t="shared" si="14"/>
        <v>0</v>
      </c>
      <c r="AR194" s="5">
        <f t="shared" si="14"/>
        <v>0</v>
      </c>
      <c r="AS194" s="5">
        <f t="shared" si="10"/>
        <v>0</v>
      </c>
      <c r="AT194" s="5">
        <f t="shared" si="15"/>
        <v>0</v>
      </c>
      <c r="AU194" s="5">
        <f t="shared" si="15"/>
        <v>0</v>
      </c>
      <c r="AV194" s="5">
        <f t="shared" si="15"/>
        <v>0</v>
      </c>
      <c r="AW194" s="5">
        <f t="shared" si="15"/>
        <v>0</v>
      </c>
      <c r="AX194" s="5">
        <f t="shared" si="15"/>
        <v>0</v>
      </c>
      <c r="AY194" s="5">
        <f t="shared" si="15"/>
        <v>0</v>
      </c>
      <c r="AZ194" s="5">
        <f t="shared" si="15"/>
        <v>0</v>
      </c>
      <c r="BA194" s="5">
        <f t="shared" si="15"/>
        <v>0</v>
      </c>
      <c r="BB194" s="5">
        <f t="shared" si="15"/>
        <v>0</v>
      </c>
      <c r="BC194" s="5">
        <f t="shared" si="15"/>
        <v>0</v>
      </c>
      <c r="BD194" s="5"/>
      <c r="BE194" s="5"/>
      <c r="BF194" s="5"/>
      <c r="BG194" s="5"/>
      <c r="BH194" s="5"/>
      <c r="BI194" s="5"/>
      <c r="BJ194" s="5"/>
    </row>
    <row r="195" spans="2:62" hidden="1">
      <c r="B195">
        <f t="shared" si="16"/>
        <v>410</v>
      </c>
      <c r="C195" t="str">
        <f t="shared" si="16"/>
        <v>REG</v>
      </c>
      <c r="D195" t="str">
        <f t="shared" si="16"/>
        <v>Instal.lació sistema de reg amb cinta (1 m per m2)</v>
      </c>
      <c r="E195" s="82">
        <f t="shared" si="16"/>
        <v>2500</v>
      </c>
      <c r="F195" s="5">
        <f t="shared" si="14"/>
        <v>0</v>
      </c>
      <c r="G195" s="5">
        <f t="shared" si="14"/>
        <v>0</v>
      </c>
      <c r="H195" s="5">
        <f t="shared" si="14"/>
        <v>0</v>
      </c>
      <c r="I195" s="5">
        <f t="shared" si="14"/>
        <v>0</v>
      </c>
      <c r="J195" s="5">
        <f t="shared" si="14"/>
        <v>0</v>
      </c>
      <c r="K195" s="5">
        <f t="shared" si="14"/>
        <v>0</v>
      </c>
      <c r="L195" s="5">
        <f t="shared" si="14"/>
        <v>0</v>
      </c>
      <c r="M195" s="5">
        <f t="shared" si="14"/>
        <v>0</v>
      </c>
      <c r="N195" s="5">
        <f t="shared" si="14"/>
        <v>0</v>
      </c>
      <c r="O195" s="5">
        <f t="shared" si="14"/>
        <v>0</v>
      </c>
      <c r="P195" s="5">
        <f t="shared" si="14"/>
        <v>0</v>
      </c>
      <c r="Q195" s="5">
        <f t="shared" si="14"/>
        <v>0</v>
      </c>
      <c r="R195" s="5">
        <f t="shared" si="14"/>
        <v>0</v>
      </c>
      <c r="S195" s="5">
        <f t="shared" si="14"/>
        <v>0</v>
      </c>
      <c r="T195" s="5">
        <f t="shared" si="14"/>
        <v>0</v>
      </c>
      <c r="U195" s="5">
        <f t="shared" si="14"/>
        <v>0</v>
      </c>
      <c r="V195" s="5">
        <f t="shared" si="14"/>
        <v>0</v>
      </c>
      <c r="W195" s="5">
        <f t="shared" si="14"/>
        <v>0</v>
      </c>
      <c r="X195" s="5">
        <f t="shared" si="14"/>
        <v>0</v>
      </c>
      <c r="Y195" s="5">
        <f t="shared" si="14"/>
        <v>0</v>
      </c>
      <c r="Z195" s="5">
        <f t="shared" si="14"/>
        <v>0</v>
      </c>
      <c r="AA195" s="5">
        <f t="shared" si="14"/>
        <v>0</v>
      </c>
      <c r="AB195" s="5">
        <f t="shared" si="14"/>
        <v>0</v>
      </c>
      <c r="AC195" s="5">
        <f t="shared" si="14"/>
        <v>0</v>
      </c>
      <c r="AD195" s="5">
        <f t="shared" si="14"/>
        <v>0</v>
      </c>
      <c r="AE195" s="5">
        <f t="shared" si="14"/>
        <v>0</v>
      </c>
      <c r="AF195" s="5">
        <f t="shared" si="14"/>
        <v>0</v>
      </c>
      <c r="AG195" s="5">
        <f t="shared" si="14"/>
        <v>0</v>
      </c>
      <c r="AH195" s="5">
        <f t="shared" si="14"/>
        <v>0</v>
      </c>
      <c r="AI195" s="5">
        <f t="shared" si="14"/>
        <v>0</v>
      </c>
      <c r="AJ195" s="5">
        <f t="shared" si="14"/>
        <v>0</v>
      </c>
      <c r="AK195" s="5">
        <f t="shared" si="14"/>
        <v>0</v>
      </c>
      <c r="AL195" s="5">
        <f t="shared" si="14"/>
        <v>0</v>
      </c>
      <c r="AM195" s="5">
        <f t="shared" si="14"/>
        <v>0</v>
      </c>
      <c r="AN195" s="5">
        <f t="shared" si="14"/>
        <v>0</v>
      </c>
      <c r="AO195" s="5">
        <f t="shared" si="14"/>
        <v>0</v>
      </c>
      <c r="AP195" s="5">
        <f t="shared" si="14"/>
        <v>0</v>
      </c>
      <c r="AQ195" s="5">
        <f t="shared" si="14"/>
        <v>0</v>
      </c>
      <c r="AR195" s="5">
        <f t="shared" si="14"/>
        <v>0</v>
      </c>
      <c r="AS195" s="5">
        <f t="shared" si="10"/>
        <v>0</v>
      </c>
      <c r="AT195" s="5">
        <f t="shared" si="15"/>
        <v>0</v>
      </c>
      <c r="AU195" s="5">
        <f t="shared" si="15"/>
        <v>0</v>
      </c>
      <c r="AV195" s="5">
        <f t="shared" si="15"/>
        <v>0</v>
      </c>
      <c r="AW195" s="5">
        <f t="shared" si="15"/>
        <v>0</v>
      </c>
      <c r="AX195" s="5">
        <f t="shared" si="15"/>
        <v>0</v>
      </c>
      <c r="AY195" s="5">
        <f t="shared" si="15"/>
        <v>0</v>
      </c>
      <c r="AZ195" s="5">
        <f t="shared" si="15"/>
        <v>0</v>
      </c>
      <c r="BA195" s="5">
        <f t="shared" si="15"/>
        <v>0</v>
      </c>
      <c r="BB195" s="5">
        <f t="shared" si="15"/>
        <v>0</v>
      </c>
      <c r="BC195" s="5">
        <f t="shared" si="15"/>
        <v>0</v>
      </c>
      <c r="BD195" s="5"/>
      <c r="BE195" s="5"/>
      <c r="BF195" s="5"/>
      <c r="BG195" s="5"/>
      <c r="BH195" s="5"/>
      <c r="BI195" s="5"/>
      <c r="BJ195" s="5"/>
    </row>
    <row r="196" spans="2:62" hidden="1">
      <c r="B196">
        <f t="shared" si="16"/>
        <v>420</v>
      </c>
      <c r="C196" t="str">
        <f t="shared" si="16"/>
        <v>REG</v>
      </c>
      <c r="D196" t="str">
        <f t="shared" si="16"/>
        <v>Instal.lació sistema de reg amb cinta (1,6 m per m2)</v>
      </c>
      <c r="E196" s="82">
        <f t="shared" si="16"/>
        <v>2500</v>
      </c>
      <c r="F196" s="5">
        <f t="shared" si="14"/>
        <v>0</v>
      </c>
      <c r="G196" s="5">
        <f t="shared" si="14"/>
        <v>0</v>
      </c>
      <c r="H196" s="5">
        <f t="shared" si="14"/>
        <v>0</v>
      </c>
      <c r="I196" s="5">
        <f t="shared" si="14"/>
        <v>0</v>
      </c>
      <c r="J196" s="5">
        <f t="shared" si="14"/>
        <v>0</v>
      </c>
      <c r="K196" s="5">
        <f t="shared" si="14"/>
        <v>0</v>
      </c>
      <c r="L196" s="5">
        <f t="shared" si="14"/>
        <v>0</v>
      </c>
      <c r="M196" s="5">
        <f t="shared" si="14"/>
        <v>0</v>
      </c>
      <c r="N196" s="5">
        <f t="shared" si="14"/>
        <v>0</v>
      </c>
      <c r="O196" s="5">
        <f t="shared" si="14"/>
        <v>0</v>
      </c>
      <c r="P196" s="5">
        <f t="shared" si="14"/>
        <v>0</v>
      </c>
      <c r="Q196" s="5">
        <f t="shared" si="14"/>
        <v>0</v>
      </c>
      <c r="R196" s="5">
        <f t="shared" si="14"/>
        <v>0</v>
      </c>
      <c r="S196" s="5">
        <f t="shared" si="14"/>
        <v>0</v>
      </c>
      <c r="T196" s="5">
        <f t="shared" si="14"/>
        <v>0</v>
      </c>
      <c r="U196" s="5">
        <f t="shared" si="14"/>
        <v>0</v>
      </c>
      <c r="V196" s="5">
        <f t="shared" si="14"/>
        <v>0</v>
      </c>
      <c r="W196" s="5">
        <f t="shared" si="14"/>
        <v>0</v>
      </c>
      <c r="X196" s="5">
        <f t="shared" si="14"/>
        <v>0</v>
      </c>
      <c r="Y196" s="5">
        <f t="shared" si="14"/>
        <v>0</v>
      </c>
      <c r="Z196" s="5">
        <f t="shared" si="14"/>
        <v>0</v>
      </c>
      <c r="AA196" s="5">
        <f t="shared" si="14"/>
        <v>0</v>
      </c>
      <c r="AB196" s="5">
        <f t="shared" si="14"/>
        <v>0</v>
      </c>
      <c r="AC196" s="5">
        <f t="shared" si="14"/>
        <v>0</v>
      </c>
      <c r="AD196" s="5">
        <f t="shared" si="14"/>
        <v>0</v>
      </c>
      <c r="AE196" s="5">
        <f t="shared" si="14"/>
        <v>0</v>
      </c>
      <c r="AF196" s="5">
        <f t="shared" si="14"/>
        <v>0</v>
      </c>
      <c r="AG196" s="5">
        <f t="shared" si="14"/>
        <v>0</v>
      </c>
      <c r="AH196" s="5">
        <f t="shared" si="14"/>
        <v>0</v>
      </c>
      <c r="AI196" s="5">
        <f t="shared" si="14"/>
        <v>0</v>
      </c>
      <c r="AJ196" s="5">
        <f t="shared" si="14"/>
        <v>0</v>
      </c>
      <c r="AK196" s="5">
        <f t="shared" si="14"/>
        <v>0</v>
      </c>
      <c r="AL196" s="5">
        <f t="shared" si="14"/>
        <v>0</v>
      </c>
      <c r="AM196" s="5">
        <f t="shared" si="14"/>
        <v>0</v>
      </c>
      <c r="AN196" s="5">
        <f t="shared" si="14"/>
        <v>0</v>
      </c>
      <c r="AO196" s="5">
        <f t="shared" si="14"/>
        <v>0</v>
      </c>
      <c r="AP196" s="5">
        <f t="shared" si="14"/>
        <v>0</v>
      </c>
      <c r="AQ196" s="5">
        <f t="shared" si="14"/>
        <v>0</v>
      </c>
      <c r="AR196" s="5">
        <f t="shared" si="14"/>
        <v>0</v>
      </c>
      <c r="AS196" s="5">
        <f t="shared" si="10"/>
        <v>0</v>
      </c>
      <c r="AT196" s="5">
        <f t="shared" si="15"/>
        <v>0</v>
      </c>
      <c r="AU196" s="5">
        <f t="shared" si="15"/>
        <v>0</v>
      </c>
      <c r="AV196" s="5">
        <f t="shared" si="15"/>
        <v>0</v>
      </c>
      <c r="AW196" s="5">
        <f t="shared" si="15"/>
        <v>0</v>
      </c>
      <c r="AX196" s="5">
        <f t="shared" si="15"/>
        <v>0</v>
      </c>
      <c r="AY196" s="5">
        <f t="shared" si="15"/>
        <v>0</v>
      </c>
      <c r="AZ196" s="5">
        <f t="shared" si="15"/>
        <v>0</v>
      </c>
      <c r="BA196" s="5">
        <f t="shared" si="15"/>
        <v>0</v>
      </c>
      <c r="BB196" s="5">
        <f t="shared" si="15"/>
        <v>0</v>
      </c>
      <c r="BC196" s="5">
        <f t="shared" si="15"/>
        <v>0</v>
      </c>
      <c r="BD196" s="5"/>
      <c r="BE196" s="5"/>
      <c r="BF196" s="5"/>
      <c r="BG196" s="5"/>
      <c r="BH196" s="5"/>
      <c r="BI196" s="5"/>
      <c r="BJ196" s="5"/>
    </row>
    <row r="197" spans="2:62" hidden="1">
      <c r="B197">
        <f t="shared" si="16"/>
        <v>430</v>
      </c>
      <c r="C197" t="str">
        <f t="shared" si="16"/>
        <v>REG</v>
      </c>
      <c r="D197" t="str">
        <f t="shared" si="16"/>
        <v>Instal.lació sistema de reg aspersió</v>
      </c>
      <c r="E197" s="82">
        <f t="shared" si="16"/>
        <v>2500</v>
      </c>
      <c r="F197" s="5">
        <f t="shared" si="14"/>
        <v>0</v>
      </c>
      <c r="G197" s="5">
        <f t="shared" si="14"/>
        <v>0</v>
      </c>
      <c r="H197" s="5">
        <f t="shared" si="14"/>
        <v>0</v>
      </c>
      <c r="I197" s="5">
        <f t="shared" si="14"/>
        <v>0</v>
      </c>
      <c r="J197" s="5">
        <f t="shared" si="14"/>
        <v>0</v>
      </c>
      <c r="K197" s="5">
        <f t="shared" si="14"/>
        <v>0</v>
      </c>
      <c r="L197" s="5">
        <f t="shared" si="14"/>
        <v>0</v>
      </c>
      <c r="M197" s="5">
        <f t="shared" si="14"/>
        <v>0</v>
      </c>
      <c r="N197" s="5">
        <f t="shared" si="14"/>
        <v>0</v>
      </c>
      <c r="O197" s="5">
        <f t="shared" si="14"/>
        <v>0</v>
      </c>
      <c r="P197" s="5">
        <f t="shared" si="14"/>
        <v>0</v>
      </c>
      <c r="Q197" s="5">
        <f t="shared" si="14"/>
        <v>0</v>
      </c>
      <c r="R197" s="5">
        <f t="shared" si="14"/>
        <v>0</v>
      </c>
      <c r="S197" s="5">
        <f t="shared" si="14"/>
        <v>0</v>
      </c>
      <c r="T197" s="5">
        <f t="shared" si="14"/>
        <v>0</v>
      </c>
      <c r="U197" s="5">
        <f t="shared" si="14"/>
        <v>0</v>
      </c>
      <c r="V197" s="5">
        <f t="shared" si="14"/>
        <v>0</v>
      </c>
      <c r="W197" s="5">
        <f t="shared" si="14"/>
        <v>0</v>
      </c>
      <c r="X197" s="5">
        <f t="shared" si="14"/>
        <v>0</v>
      </c>
      <c r="Y197" s="5">
        <f t="shared" si="14"/>
        <v>0</v>
      </c>
      <c r="Z197" s="5">
        <f t="shared" si="14"/>
        <v>0</v>
      </c>
      <c r="AA197" s="5">
        <f t="shared" ref="AA197:AR197" si="17">+AA72*AA$49*$E$4/$E197</f>
        <v>0</v>
      </c>
      <c r="AB197" s="5">
        <f t="shared" si="17"/>
        <v>0</v>
      </c>
      <c r="AC197" s="5">
        <f t="shared" si="17"/>
        <v>0</v>
      </c>
      <c r="AD197" s="5">
        <f t="shared" si="17"/>
        <v>0</v>
      </c>
      <c r="AE197" s="5">
        <f t="shared" si="17"/>
        <v>0</v>
      </c>
      <c r="AF197" s="5">
        <f t="shared" si="17"/>
        <v>0</v>
      </c>
      <c r="AG197" s="5">
        <f t="shared" si="17"/>
        <v>0</v>
      </c>
      <c r="AH197" s="5">
        <f t="shared" si="17"/>
        <v>0</v>
      </c>
      <c r="AI197" s="5">
        <f t="shared" si="17"/>
        <v>0</v>
      </c>
      <c r="AJ197" s="5">
        <f t="shared" si="17"/>
        <v>0</v>
      </c>
      <c r="AK197" s="5">
        <f t="shared" si="17"/>
        <v>0</v>
      </c>
      <c r="AL197" s="5">
        <f t="shared" si="17"/>
        <v>0</v>
      </c>
      <c r="AM197" s="5">
        <f t="shared" si="17"/>
        <v>0</v>
      </c>
      <c r="AN197" s="5">
        <f t="shared" si="17"/>
        <v>0</v>
      </c>
      <c r="AO197" s="5">
        <f t="shared" si="17"/>
        <v>0</v>
      </c>
      <c r="AP197" s="5">
        <f t="shared" si="17"/>
        <v>0</v>
      </c>
      <c r="AQ197" s="5">
        <f t="shared" si="17"/>
        <v>0</v>
      </c>
      <c r="AR197" s="5">
        <f t="shared" si="17"/>
        <v>0</v>
      </c>
      <c r="AS197" s="5">
        <f t="shared" si="10"/>
        <v>0</v>
      </c>
      <c r="AT197" s="5">
        <f t="shared" si="15"/>
        <v>0</v>
      </c>
      <c r="AU197" s="5">
        <f t="shared" si="15"/>
        <v>0</v>
      </c>
      <c r="AV197" s="5">
        <f t="shared" si="15"/>
        <v>0</v>
      </c>
      <c r="AW197" s="5">
        <f t="shared" si="15"/>
        <v>0</v>
      </c>
      <c r="AX197" s="5">
        <f t="shared" si="15"/>
        <v>0</v>
      </c>
      <c r="AY197" s="5">
        <f t="shared" si="15"/>
        <v>0</v>
      </c>
      <c r="AZ197" s="5">
        <f t="shared" si="15"/>
        <v>0</v>
      </c>
      <c r="BA197" s="5">
        <f t="shared" si="15"/>
        <v>0</v>
      </c>
      <c r="BB197" s="5">
        <f t="shared" si="15"/>
        <v>0</v>
      </c>
      <c r="BC197" s="5">
        <f t="shared" si="15"/>
        <v>0</v>
      </c>
      <c r="BD197" s="5"/>
      <c r="BE197" s="5"/>
      <c r="BF197" s="5"/>
      <c r="BG197" s="5"/>
      <c r="BH197" s="5"/>
      <c r="BI197" s="5"/>
      <c r="BJ197" s="5"/>
    </row>
    <row r="198" spans="2:62" hidden="1">
      <c r="B198">
        <f t="shared" si="16"/>
        <v>440</v>
      </c>
      <c r="C198" t="str">
        <f t="shared" si="16"/>
        <v>REG</v>
      </c>
      <c r="D198" t="str">
        <f t="shared" si="16"/>
        <v>Reg (L/m2)</v>
      </c>
      <c r="E198" s="82">
        <f t="shared" si="16"/>
        <v>2500</v>
      </c>
      <c r="F198" s="5">
        <f t="shared" ref="F198:AR204" si="18">+F73*F$49*$E$4/$E198</f>
        <v>0</v>
      </c>
      <c r="G198" s="5">
        <f t="shared" si="18"/>
        <v>0</v>
      </c>
      <c r="H198" s="5">
        <f t="shared" si="18"/>
        <v>0</v>
      </c>
      <c r="I198" s="5">
        <f t="shared" si="18"/>
        <v>0</v>
      </c>
      <c r="J198" s="5">
        <f t="shared" si="18"/>
        <v>0</v>
      </c>
      <c r="K198" s="5">
        <f t="shared" si="18"/>
        <v>0</v>
      </c>
      <c r="L198" s="5">
        <f t="shared" si="18"/>
        <v>0</v>
      </c>
      <c r="M198" s="5">
        <f t="shared" si="18"/>
        <v>0</v>
      </c>
      <c r="N198" s="5">
        <f t="shared" si="18"/>
        <v>0</v>
      </c>
      <c r="O198" s="5">
        <f t="shared" si="18"/>
        <v>0</v>
      </c>
      <c r="P198" s="5">
        <f t="shared" si="18"/>
        <v>0</v>
      </c>
      <c r="Q198" s="5">
        <f t="shared" si="18"/>
        <v>0</v>
      </c>
      <c r="R198" s="5">
        <f t="shared" si="18"/>
        <v>0</v>
      </c>
      <c r="S198" s="5">
        <f t="shared" si="18"/>
        <v>0</v>
      </c>
      <c r="T198" s="5">
        <f t="shared" si="18"/>
        <v>0</v>
      </c>
      <c r="U198" s="5">
        <f t="shared" si="18"/>
        <v>0</v>
      </c>
      <c r="V198" s="5">
        <f t="shared" si="18"/>
        <v>0</v>
      </c>
      <c r="W198" s="5">
        <f t="shared" si="18"/>
        <v>0</v>
      </c>
      <c r="X198" s="5">
        <f t="shared" si="18"/>
        <v>0</v>
      </c>
      <c r="Y198" s="5">
        <f t="shared" si="18"/>
        <v>0</v>
      </c>
      <c r="Z198" s="5">
        <f t="shared" si="18"/>
        <v>0</v>
      </c>
      <c r="AA198" s="5">
        <f t="shared" si="18"/>
        <v>0</v>
      </c>
      <c r="AB198" s="5">
        <f t="shared" si="18"/>
        <v>0</v>
      </c>
      <c r="AC198" s="5">
        <f t="shared" si="18"/>
        <v>0</v>
      </c>
      <c r="AD198" s="5">
        <f t="shared" si="18"/>
        <v>0</v>
      </c>
      <c r="AE198" s="5">
        <f t="shared" si="18"/>
        <v>0</v>
      </c>
      <c r="AF198" s="5">
        <f t="shared" si="18"/>
        <v>0</v>
      </c>
      <c r="AG198" s="5">
        <f t="shared" si="18"/>
        <v>0</v>
      </c>
      <c r="AH198" s="5">
        <f t="shared" si="18"/>
        <v>0</v>
      </c>
      <c r="AI198" s="5">
        <f t="shared" si="18"/>
        <v>0</v>
      </c>
      <c r="AJ198" s="5">
        <f t="shared" si="18"/>
        <v>0</v>
      </c>
      <c r="AK198" s="5">
        <f t="shared" si="18"/>
        <v>0</v>
      </c>
      <c r="AL198" s="5">
        <f t="shared" si="18"/>
        <v>0</v>
      </c>
      <c r="AM198" s="5">
        <f t="shared" si="18"/>
        <v>0</v>
      </c>
      <c r="AN198" s="5">
        <f t="shared" si="18"/>
        <v>0</v>
      </c>
      <c r="AO198" s="5">
        <f t="shared" si="18"/>
        <v>0</v>
      </c>
      <c r="AP198" s="5">
        <f t="shared" si="18"/>
        <v>0</v>
      </c>
      <c r="AQ198" s="5">
        <f t="shared" si="18"/>
        <v>0</v>
      </c>
      <c r="AR198" s="5">
        <f t="shared" si="18"/>
        <v>0</v>
      </c>
      <c r="AS198" s="5">
        <f t="shared" si="10"/>
        <v>0</v>
      </c>
      <c r="AT198" s="5">
        <f t="shared" si="15"/>
        <v>0</v>
      </c>
      <c r="AU198" s="5">
        <f t="shared" si="15"/>
        <v>0</v>
      </c>
      <c r="AV198" s="5">
        <f t="shared" si="15"/>
        <v>0</v>
      </c>
      <c r="AW198" s="5">
        <f t="shared" si="15"/>
        <v>0</v>
      </c>
      <c r="AX198" s="5">
        <f t="shared" si="15"/>
        <v>0</v>
      </c>
      <c r="AY198" s="5">
        <f t="shared" si="15"/>
        <v>0</v>
      </c>
      <c r="AZ198" s="5">
        <f t="shared" si="15"/>
        <v>0</v>
      </c>
      <c r="BA198" s="5">
        <f t="shared" si="15"/>
        <v>0</v>
      </c>
      <c r="BB198" s="5">
        <f t="shared" si="15"/>
        <v>0</v>
      </c>
      <c r="BC198" s="5">
        <f t="shared" si="15"/>
        <v>0</v>
      </c>
      <c r="BD198" s="5"/>
      <c r="BE198" s="5"/>
      <c r="BF198" s="5"/>
      <c r="BG198" s="5"/>
      <c r="BH198" s="5"/>
      <c r="BI198" s="5"/>
      <c r="BJ198" s="5"/>
    </row>
    <row r="199" spans="2:62" hidden="1">
      <c r="B199">
        <f t="shared" si="16"/>
        <v>450</v>
      </c>
      <c r="C199" t="str">
        <f t="shared" si="16"/>
        <v>REG</v>
      </c>
      <c r="D199" t="str">
        <f t="shared" si="16"/>
        <v>posada en funcionament i parada</v>
      </c>
      <c r="E199" s="82">
        <f t="shared" si="16"/>
        <v>2500</v>
      </c>
      <c r="F199" s="5">
        <f t="shared" si="18"/>
        <v>0</v>
      </c>
      <c r="G199" s="5">
        <f t="shared" si="18"/>
        <v>0</v>
      </c>
      <c r="H199" s="5">
        <f t="shared" si="18"/>
        <v>0</v>
      </c>
      <c r="I199" s="5">
        <f t="shared" si="18"/>
        <v>0</v>
      </c>
      <c r="J199" s="5">
        <f t="shared" si="18"/>
        <v>0</v>
      </c>
      <c r="K199" s="5">
        <f t="shared" si="18"/>
        <v>0</v>
      </c>
      <c r="L199" s="5">
        <f t="shared" si="18"/>
        <v>0</v>
      </c>
      <c r="M199" s="5">
        <f t="shared" si="18"/>
        <v>0</v>
      </c>
      <c r="N199" s="5">
        <f t="shared" si="18"/>
        <v>0</v>
      </c>
      <c r="O199" s="5">
        <f t="shared" si="18"/>
        <v>0</v>
      </c>
      <c r="P199" s="5">
        <f t="shared" si="18"/>
        <v>0</v>
      </c>
      <c r="Q199" s="5">
        <f t="shared" si="18"/>
        <v>0</v>
      </c>
      <c r="R199" s="5">
        <f t="shared" si="18"/>
        <v>0</v>
      </c>
      <c r="S199" s="5">
        <f t="shared" si="18"/>
        <v>0</v>
      </c>
      <c r="T199" s="5">
        <f t="shared" si="18"/>
        <v>0</v>
      </c>
      <c r="U199" s="5">
        <f t="shared" si="18"/>
        <v>0</v>
      </c>
      <c r="V199" s="5">
        <f t="shared" si="18"/>
        <v>0</v>
      </c>
      <c r="W199" s="5">
        <f t="shared" si="18"/>
        <v>0</v>
      </c>
      <c r="X199" s="5">
        <f t="shared" si="18"/>
        <v>0</v>
      </c>
      <c r="Y199" s="5">
        <f t="shared" si="18"/>
        <v>0</v>
      </c>
      <c r="Z199" s="5">
        <f t="shared" si="18"/>
        <v>0</v>
      </c>
      <c r="AA199" s="5">
        <f t="shared" si="18"/>
        <v>0</v>
      </c>
      <c r="AB199" s="5">
        <f t="shared" si="18"/>
        <v>0</v>
      </c>
      <c r="AC199" s="5">
        <f t="shared" si="18"/>
        <v>0</v>
      </c>
      <c r="AD199" s="5">
        <f t="shared" si="18"/>
        <v>0</v>
      </c>
      <c r="AE199" s="5">
        <f t="shared" si="18"/>
        <v>0</v>
      </c>
      <c r="AF199" s="5">
        <f t="shared" si="18"/>
        <v>0</v>
      </c>
      <c r="AG199" s="5">
        <f t="shared" si="18"/>
        <v>0</v>
      </c>
      <c r="AH199" s="5">
        <f t="shared" si="18"/>
        <v>0</v>
      </c>
      <c r="AI199" s="5">
        <f t="shared" si="18"/>
        <v>0</v>
      </c>
      <c r="AJ199" s="5">
        <f t="shared" si="18"/>
        <v>0</v>
      </c>
      <c r="AK199" s="5">
        <f t="shared" si="18"/>
        <v>0</v>
      </c>
      <c r="AL199" s="5">
        <f t="shared" si="18"/>
        <v>0</v>
      </c>
      <c r="AM199" s="5">
        <f t="shared" si="18"/>
        <v>0</v>
      </c>
      <c r="AN199" s="5">
        <f t="shared" si="18"/>
        <v>0</v>
      </c>
      <c r="AO199" s="5">
        <f t="shared" si="18"/>
        <v>0</v>
      </c>
      <c r="AP199" s="5">
        <f t="shared" si="18"/>
        <v>0</v>
      </c>
      <c r="AQ199" s="5">
        <f t="shared" si="18"/>
        <v>0</v>
      </c>
      <c r="AR199" s="5">
        <f t="shared" si="18"/>
        <v>0</v>
      </c>
      <c r="AS199" s="5">
        <f t="shared" si="10"/>
        <v>0</v>
      </c>
      <c r="AT199" s="5">
        <f t="shared" si="15"/>
        <v>0</v>
      </c>
      <c r="AU199" s="5">
        <f t="shared" si="15"/>
        <v>0</v>
      </c>
      <c r="AV199" s="5">
        <f t="shared" si="15"/>
        <v>0</v>
      </c>
      <c r="AW199" s="5">
        <f t="shared" si="15"/>
        <v>0</v>
      </c>
      <c r="AX199" s="5">
        <f t="shared" si="15"/>
        <v>0</v>
      </c>
      <c r="AY199" s="5">
        <f t="shared" si="15"/>
        <v>0</v>
      </c>
      <c r="AZ199" s="5">
        <f t="shared" si="15"/>
        <v>0</v>
      </c>
      <c r="BA199" s="5">
        <f t="shared" si="15"/>
        <v>0</v>
      </c>
      <c r="BB199" s="5">
        <f t="shared" si="15"/>
        <v>0</v>
      </c>
      <c r="BC199" s="5">
        <f t="shared" si="15"/>
        <v>0</v>
      </c>
      <c r="BD199" s="5"/>
      <c r="BE199" s="5"/>
      <c r="BF199" s="5"/>
      <c r="BG199" s="5"/>
      <c r="BH199" s="5"/>
      <c r="BI199" s="5"/>
      <c r="BJ199" s="5"/>
    </row>
    <row r="200" spans="2:62" hidden="1">
      <c r="B200">
        <f t="shared" si="16"/>
        <v>460</v>
      </c>
      <c r="C200" t="str">
        <f t="shared" si="16"/>
        <v>REG</v>
      </c>
      <c r="D200" t="str">
        <f t="shared" si="16"/>
        <v>Desinstal.lació sistema de reg amb cinta</v>
      </c>
      <c r="E200" s="82">
        <f t="shared" si="16"/>
        <v>2500</v>
      </c>
      <c r="F200" s="5">
        <f t="shared" si="18"/>
        <v>0</v>
      </c>
      <c r="G200" s="5">
        <f t="shared" si="18"/>
        <v>0</v>
      </c>
      <c r="H200" s="5">
        <f t="shared" si="18"/>
        <v>0</v>
      </c>
      <c r="I200" s="5">
        <f t="shared" si="18"/>
        <v>0</v>
      </c>
      <c r="J200" s="5">
        <f t="shared" si="18"/>
        <v>0</v>
      </c>
      <c r="K200" s="5">
        <f t="shared" si="18"/>
        <v>0</v>
      </c>
      <c r="L200" s="5">
        <f t="shared" si="18"/>
        <v>0</v>
      </c>
      <c r="M200" s="5">
        <f t="shared" si="18"/>
        <v>0</v>
      </c>
      <c r="N200" s="5">
        <f t="shared" si="18"/>
        <v>0</v>
      </c>
      <c r="O200" s="5">
        <f t="shared" si="18"/>
        <v>0</v>
      </c>
      <c r="P200" s="5">
        <f t="shared" si="18"/>
        <v>0</v>
      </c>
      <c r="Q200" s="5">
        <f t="shared" si="18"/>
        <v>0</v>
      </c>
      <c r="R200" s="5">
        <f t="shared" si="18"/>
        <v>0</v>
      </c>
      <c r="S200" s="5">
        <f t="shared" si="18"/>
        <v>0</v>
      </c>
      <c r="T200" s="5">
        <f t="shared" si="18"/>
        <v>0</v>
      </c>
      <c r="U200" s="5">
        <f t="shared" si="18"/>
        <v>0</v>
      </c>
      <c r="V200" s="5">
        <f t="shared" si="18"/>
        <v>0</v>
      </c>
      <c r="W200" s="5">
        <f t="shared" si="18"/>
        <v>0</v>
      </c>
      <c r="X200" s="5">
        <f t="shared" si="18"/>
        <v>0</v>
      </c>
      <c r="Y200" s="5">
        <f t="shared" si="18"/>
        <v>0</v>
      </c>
      <c r="Z200" s="5">
        <f t="shared" si="18"/>
        <v>0</v>
      </c>
      <c r="AA200" s="5">
        <f t="shared" si="18"/>
        <v>0</v>
      </c>
      <c r="AB200" s="5">
        <f t="shared" si="18"/>
        <v>0</v>
      </c>
      <c r="AC200" s="5">
        <f t="shared" si="18"/>
        <v>0</v>
      </c>
      <c r="AD200" s="5">
        <f t="shared" si="18"/>
        <v>0</v>
      </c>
      <c r="AE200" s="5">
        <f t="shared" si="18"/>
        <v>0</v>
      </c>
      <c r="AF200" s="5">
        <f t="shared" si="18"/>
        <v>0</v>
      </c>
      <c r="AG200" s="5">
        <f t="shared" si="18"/>
        <v>0</v>
      </c>
      <c r="AH200" s="5">
        <f t="shared" si="18"/>
        <v>0</v>
      </c>
      <c r="AI200" s="5">
        <f t="shared" si="18"/>
        <v>0</v>
      </c>
      <c r="AJ200" s="5">
        <f t="shared" si="18"/>
        <v>0</v>
      </c>
      <c r="AK200" s="5">
        <f t="shared" si="18"/>
        <v>0</v>
      </c>
      <c r="AL200" s="5">
        <f t="shared" si="18"/>
        <v>0</v>
      </c>
      <c r="AM200" s="5">
        <f t="shared" si="18"/>
        <v>0</v>
      </c>
      <c r="AN200" s="5">
        <f t="shared" si="18"/>
        <v>0</v>
      </c>
      <c r="AO200" s="5">
        <f t="shared" si="18"/>
        <v>0</v>
      </c>
      <c r="AP200" s="5">
        <f t="shared" si="18"/>
        <v>0</v>
      </c>
      <c r="AQ200" s="5">
        <f t="shared" si="18"/>
        <v>0</v>
      </c>
      <c r="AR200" s="5">
        <f t="shared" si="18"/>
        <v>0</v>
      </c>
      <c r="AS200" s="5">
        <f t="shared" si="10"/>
        <v>0</v>
      </c>
      <c r="AT200" s="5">
        <f t="shared" si="15"/>
        <v>0</v>
      </c>
      <c r="AU200" s="5">
        <f t="shared" si="15"/>
        <v>0</v>
      </c>
      <c r="AV200" s="5">
        <f t="shared" si="15"/>
        <v>0</v>
      </c>
      <c r="AW200" s="5">
        <f t="shared" si="15"/>
        <v>0</v>
      </c>
      <c r="AX200" s="5">
        <f t="shared" si="15"/>
        <v>0</v>
      </c>
      <c r="AY200" s="5">
        <f t="shared" si="15"/>
        <v>0</v>
      </c>
      <c r="AZ200" s="5">
        <f t="shared" si="15"/>
        <v>0</v>
      </c>
      <c r="BA200" s="5">
        <f t="shared" si="15"/>
        <v>0</v>
      </c>
      <c r="BB200" s="5">
        <f t="shared" si="15"/>
        <v>0</v>
      </c>
      <c r="BC200" s="5">
        <f t="shared" si="15"/>
        <v>0</v>
      </c>
      <c r="BD200" s="5"/>
      <c r="BE200" s="5"/>
      <c r="BF200" s="5"/>
      <c r="BG200" s="5"/>
      <c r="BH200" s="5"/>
      <c r="BI200" s="5"/>
      <c r="BJ200" s="5"/>
    </row>
    <row r="201" spans="2:62" hidden="1">
      <c r="B201">
        <f t="shared" si="16"/>
        <v>510</v>
      </c>
      <c r="C201" t="str">
        <f t="shared" si="16"/>
        <v>TRACTAMENTS</v>
      </c>
      <c r="D201" t="str">
        <f t="shared" si="16"/>
        <v>Tractament Bacillus + retenol +purí ortiga amb tractor i braços</v>
      </c>
      <c r="E201" s="82">
        <f t="shared" si="16"/>
        <v>2500</v>
      </c>
      <c r="F201" s="5">
        <f t="shared" si="18"/>
        <v>0</v>
      </c>
      <c r="G201" s="5">
        <f t="shared" si="18"/>
        <v>0</v>
      </c>
      <c r="H201" s="5">
        <f t="shared" si="18"/>
        <v>0</v>
      </c>
      <c r="I201" s="5">
        <f t="shared" si="18"/>
        <v>0</v>
      </c>
      <c r="J201" s="5">
        <f t="shared" si="18"/>
        <v>0</v>
      </c>
      <c r="K201" s="5">
        <f t="shared" si="18"/>
        <v>0</v>
      </c>
      <c r="L201" s="5">
        <f t="shared" si="18"/>
        <v>0</v>
      </c>
      <c r="M201" s="5">
        <f t="shared" si="18"/>
        <v>0</v>
      </c>
      <c r="N201" s="5">
        <f t="shared" si="18"/>
        <v>0</v>
      </c>
      <c r="O201" s="5">
        <f t="shared" si="18"/>
        <v>0</v>
      </c>
      <c r="P201" s="5">
        <f t="shared" si="18"/>
        <v>0</v>
      </c>
      <c r="Q201" s="5">
        <f t="shared" si="18"/>
        <v>0</v>
      </c>
      <c r="R201" s="5">
        <f t="shared" si="18"/>
        <v>0</v>
      </c>
      <c r="S201" s="5">
        <f t="shared" si="18"/>
        <v>0</v>
      </c>
      <c r="T201" s="5">
        <f t="shared" si="18"/>
        <v>0</v>
      </c>
      <c r="U201" s="5">
        <f t="shared" si="18"/>
        <v>0</v>
      </c>
      <c r="V201" s="5">
        <f t="shared" si="18"/>
        <v>0</v>
      </c>
      <c r="W201" s="5">
        <f t="shared" si="18"/>
        <v>0</v>
      </c>
      <c r="X201" s="5">
        <f t="shared" si="18"/>
        <v>0</v>
      </c>
      <c r="Y201" s="5">
        <f t="shared" si="18"/>
        <v>0</v>
      </c>
      <c r="Z201" s="5">
        <f t="shared" si="18"/>
        <v>0</v>
      </c>
      <c r="AA201" s="5">
        <f t="shared" si="18"/>
        <v>0</v>
      </c>
      <c r="AB201" s="5">
        <f t="shared" si="18"/>
        <v>0</v>
      </c>
      <c r="AC201" s="5">
        <f t="shared" si="18"/>
        <v>0</v>
      </c>
      <c r="AD201" s="5">
        <f t="shared" si="18"/>
        <v>0</v>
      </c>
      <c r="AE201" s="5">
        <f t="shared" si="18"/>
        <v>0</v>
      </c>
      <c r="AF201" s="5">
        <f t="shared" si="18"/>
        <v>0</v>
      </c>
      <c r="AG201" s="5">
        <f t="shared" si="18"/>
        <v>0</v>
      </c>
      <c r="AH201" s="5">
        <f t="shared" si="18"/>
        <v>0</v>
      </c>
      <c r="AI201" s="5">
        <f t="shared" si="18"/>
        <v>0</v>
      </c>
      <c r="AJ201" s="5">
        <f t="shared" si="18"/>
        <v>0</v>
      </c>
      <c r="AK201" s="5">
        <f t="shared" si="18"/>
        <v>0</v>
      </c>
      <c r="AL201" s="5">
        <f t="shared" si="18"/>
        <v>0</v>
      </c>
      <c r="AM201" s="5">
        <f t="shared" si="18"/>
        <v>0</v>
      </c>
      <c r="AN201" s="5">
        <f t="shared" si="18"/>
        <v>0</v>
      </c>
      <c r="AO201" s="5">
        <f t="shared" si="18"/>
        <v>0</v>
      </c>
      <c r="AP201" s="5">
        <f t="shared" si="18"/>
        <v>0</v>
      </c>
      <c r="AQ201" s="5">
        <f t="shared" si="18"/>
        <v>0</v>
      </c>
      <c r="AR201" s="5">
        <f t="shared" si="18"/>
        <v>0</v>
      </c>
      <c r="AS201" s="5">
        <f t="shared" si="10"/>
        <v>0</v>
      </c>
      <c r="AT201" s="5">
        <f t="shared" si="15"/>
        <v>0</v>
      </c>
      <c r="AU201" s="5">
        <f t="shared" si="15"/>
        <v>0</v>
      </c>
      <c r="AV201" s="5">
        <f t="shared" si="15"/>
        <v>0</v>
      </c>
      <c r="AW201" s="5">
        <f t="shared" si="15"/>
        <v>0</v>
      </c>
      <c r="AX201" s="5">
        <f t="shared" si="15"/>
        <v>0</v>
      </c>
      <c r="AY201" s="5">
        <f t="shared" si="15"/>
        <v>0</v>
      </c>
      <c r="AZ201" s="5">
        <f t="shared" si="15"/>
        <v>0</v>
      </c>
      <c r="BA201" s="5">
        <f t="shared" si="15"/>
        <v>0</v>
      </c>
      <c r="BB201" s="5">
        <f t="shared" si="15"/>
        <v>0</v>
      </c>
      <c r="BC201" s="5">
        <f t="shared" si="15"/>
        <v>0</v>
      </c>
      <c r="BD201" s="5"/>
      <c r="BE201" s="5"/>
      <c r="BF201" s="5"/>
      <c r="BG201" s="5"/>
      <c r="BH201" s="5"/>
      <c r="BI201" s="5"/>
      <c r="BJ201" s="5"/>
    </row>
    <row r="202" spans="2:62" hidden="1">
      <c r="B202">
        <f t="shared" si="16"/>
        <v>520</v>
      </c>
      <c r="C202" t="str">
        <f t="shared" si="16"/>
        <v>TRACTAMENTS</v>
      </c>
      <c r="D202" t="str">
        <f t="shared" si="16"/>
        <v>Tractament Bacillus + retenol +purí ortiga amb bota i 2 persones</v>
      </c>
      <c r="E202" s="82">
        <f t="shared" si="16"/>
        <v>2500</v>
      </c>
      <c r="F202" s="5">
        <f t="shared" si="18"/>
        <v>0</v>
      </c>
      <c r="G202" s="5">
        <f t="shared" si="18"/>
        <v>0</v>
      </c>
      <c r="H202" s="5">
        <f t="shared" si="18"/>
        <v>0</v>
      </c>
      <c r="I202" s="5">
        <f t="shared" si="18"/>
        <v>0</v>
      </c>
      <c r="J202" s="5">
        <f t="shared" si="18"/>
        <v>0</v>
      </c>
      <c r="K202" s="5">
        <f t="shared" si="18"/>
        <v>0</v>
      </c>
      <c r="L202" s="5">
        <f t="shared" si="18"/>
        <v>0</v>
      </c>
      <c r="M202" s="5">
        <f t="shared" si="18"/>
        <v>0</v>
      </c>
      <c r="N202" s="5">
        <f t="shared" si="18"/>
        <v>0</v>
      </c>
      <c r="O202" s="5">
        <f t="shared" si="18"/>
        <v>0</v>
      </c>
      <c r="P202" s="5">
        <f t="shared" si="18"/>
        <v>0</v>
      </c>
      <c r="Q202" s="5">
        <f t="shared" si="18"/>
        <v>0</v>
      </c>
      <c r="R202" s="5">
        <f t="shared" si="18"/>
        <v>0</v>
      </c>
      <c r="S202" s="5">
        <f t="shared" si="18"/>
        <v>0</v>
      </c>
      <c r="T202" s="5">
        <f t="shared" si="18"/>
        <v>0</v>
      </c>
      <c r="U202" s="5">
        <f t="shared" si="18"/>
        <v>0</v>
      </c>
      <c r="V202" s="5">
        <f t="shared" si="18"/>
        <v>0</v>
      </c>
      <c r="W202" s="5">
        <f t="shared" si="18"/>
        <v>0</v>
      </c>
      <c r="X202" s="5">
        <f t="shared" si="18"/>
        <v>0</v>
      </c>
      <c r="Y202" s="5">
        <f t="shared" si="18"/>
        <v>0</v>
      </c>
      <c r="Z202" s="5">
        <f t="shared" si="18"/>
        <v>0</v>
      </c>
      <c r="AA202" s="5">
        <f t="shared" si="18"/>
        <v>0</v>
      </c>
      <c r="AB202" s="5">
        <f t="shared" si="18"/>
        <v>0</v>
      </c>
      <c r="AC202" s="5">
        <f t="shared" si="18"/>
        <v>0</v>
      </c>
      <c r="AD202" s="5">
        <f t="shared" si="18"/>
        <v>0</v>
      </c>
      <c r="AE202" s="5">
        <f t="shared" si="18"/>
        <v>0</v>
      </c>
      <c r="AF202" s="5">
        <f t="shared" si="18"/>
        <v>0</v>
      </c>
      <c r="AG202" s="5">
        <f t="shared" si="18"/>
        <v>0</v>
      </c>
      <c r="AH202" s="5">
        <f t="shared" si="18"/>
        <v>0</v>
      </c>
      <c r="AI202" s="5">
        <f t="shared" si="18"/>
        <v>0</v>
      </c>
      <c r="AJ202" s="5">
        <f t="shared" si="18"/>
        <v>0</v>
      </c>
      <c r="AK202" s="5">
        <f t="shared" si="18"/>
        <v>0</v>
      </c>
      <c r="AL202" s="5">
        <f t="shared" si="18"/>
        <v>0</v>
      </c>
      <c r="AM202" s="5">
        <f t="shared" si="18"/>
        <v>0</v>
      </c>
      <c r="AN202" s="5">
        <f t="shared" si="18"/>
        <v>0</v>
      </c>
      <c r="AO202" s="5">
        <f t="shared" si="18"/>
        <v>0</v>
      </c>
      <c r="AP202" s="5">
        <f t="shared" si="18"/>
        <v>0</v>
      </c>
      <c r="AQ202" s="5">
        <f t="shared" si="18"/>
        <v>0</v>
      </c>
      <c r="AR202" s="5">
        <f t="shared" si="18"/>
        <v>0</v>
      </c>
      <c r="AS202" s="5">
        <f t="shared" si="10"/>
        <v>0</v>
      </c>
      <c r="AT202" s="5">
        <f t="shared" si="15"/>
        <v>0</v>
      </c>
      <c r="AU202" s="5">
        <f t="shared" si="15"/>
        <v>0</v>
      </c>
      <c r="AV202" s="5">
        <f t="shared" si="15"/>
        <v>0</v>
      </c>
      <c r="AW202" s="5">
        <f t="shared" si="15"/>
        <v>0</v>
      </c>
      <c r="AX202" s="5">
        <f t="shared" si="15"/>
        <v>0</v>
      </c>
      <c r="AY202" s="5">
        <f t="shared" si="15"/>
        <v>0</v>
      </c>
      <c r="AZ202" s="5">
        <f t="shared" si="15"/>
        <v>0</v>
      </c>
      <c r="BA202" s="5">
        <f t="shared" si="15"/>
        <v>0</v>
      </c>
      <c r="BB202" s="5">
        <f t="shared" si="15"/>
        <v>0</v>
      </c>
      <c r="BC202" s="5">
        <f t="shared" si="15"/>
        <v>0</v>
      </c>
      <c r="BD202" s="5"/>
      <c r="BE202" s="5"/>
      <c r="BF202" s="5"/>
      <c r="BG202" s="5"/>
      <c r="BH202" s="5"/>
      <c r="BI202" s="5"/>
      <c r="BJ202" s="5"/>
    </row>
    <row r="203" spans="2:62" hidden="1">
      <c r="B203">
        <f t="shared" si="16"/>
        <v>530</v>
      </c>
      <c r="C203" t="str">
        <f t="shared" si="16"/>
        <v>TRACTAMENTS</v>
      </c>
      <c r="D203" t="str">
        <f t="shared" si="16"/>
        <v>Tractament coure + retenol + purí</v>
      </c>
      <c r="E203" s="82">
        <f t="shared" si="16"/>
        <v>2500</v>
      </c>
      <c r="F203" s="5">
        <f t="shared" si="18"/>
        <v>0</v>
      </c>
      <c r="G203" s="5">
        <f t="shared" si="18"/>
        <v>0</v>
      </c>
      <c r="H203" s="5">
        <f t="shared" si="18"/>
        <v>0</v>
      </c>
      <c r="I203" s="5">
        <f t="shared" si="18"/>
        <v>0</v>
      </c>
      <c r="J203" s="5">
        <f t="shared" si="18"/>
        <v>0</v>
      </c>
      <c r="K203" s="5">
        <f t="shared" si="18"/>
        <v>0</v>
      </c>
      <c r="L203" s="5">
        <f t="shared" si="18"/>
        <v>0</v>
      </c>
      <c r="M203" s="5">
        <f t="shared" si="18"/>
        <v>0</v>
      </c>
      <c r="N203" s="5">
        <f t="shared" si="18"/>
        <v>0</v>
      </c>
      <c r="O203" s="5">
        <f t="shared" si="18"/>
        <v>0</v>
      </c>
      <c r="P203" s="5">
        <f t="shared" si="18"/>
        <v>0</v>
      </c>
      <c r="Q203" s="5">
        <f t="shared" si="18"/>
        <v>0</v>
      </c>
      <c r="R203" s="5">
        <f t="shared" si="18"/>
        <v>0</v>
      </c>
      <c r="S203" s="5">
        <f t="shared" si="18"/>
        <v>0</v>
      </c>
      <c r="T203" s="5">
        <f t="shared" si="18"/>
        <v>0</v>
      </c>
      <c r="U203" s="5">
        <f t="shared" si="18"/>
        <v>0</v>
      </c>
      <c r="V203" s="5">
        <f t="shared" si="18"/>
        <v>0</v>
      </c>
      <c r="W203" s="5">
        <f t="shared" si="18"/>
        <v>0</v>
      </c>
      <c r="X203" s="5">
        <f t="shared" si="18"/>
        <v>0</v>
      </c>
      <c r="Y203" s="5">
        <f t="shared" si="18"/>
        <v>0</v>
      </c>
      <c r="Z203" s="5">
        <f t="shared" si="18"/>
        <v>0</v>
      </c>
      <c r="AA203" s="5">
        <f t="shared" si="18"/>
        <v>0</v>
      </c>
      <c r="AB203" s="5">
        <f t="shared" si="18"/>
        <v>0</v>
      </c>
      <c r="AC203" s="5">
        <f t="shared" si="18"/>
        <v>0</v>
      </c>
      <c r="AD203" s="5">
        <f t="shared" si="18"/>
        <v>0</v>
      </c>
      <c r="AE203" s="5">
        <f t="shared" si="18"/>
        <v>0</v>
      </c>
      <c r="AF203" s="5">
        <f t="shared" si="18"/>
        <v>0</v>
      </c>
      <c r="AG203" s="5">
        <f t="shared" si="18"/>
        <v>0</v>
      </c>
      <c r="AH203" s="5">
        <f t="shared" si="18"/>
        <v>0</v>
      </c>
      <c r="AI203" s="5">
        <f t="shared" si="18"/>
        <v>0</v>
      </c>
      <c r="AJ203" s="5">
        <f t="shared" si="18"/>
        <v>0</v>
      </c>
      <c r="AK203" s="5">
        <f t="shared" si="18"/>
        <v>0</v>
      </c>
      <c r="AL203" s="5">
        <f t="shared" si="18"/>
        <v>0</v>
      </c>
      <c r="AM203" s="5">
        <f t="shared" si="18"/>
        <v>0</v>
      </c>
      <c r="AN203" s="5">
        <f t="shared" si="18"/>
        <v>0</v>
      </c>
      <c r="AO203" s="5">
        <f t="shared" si="18"/>
        <v>0</v>
      </c>
      <c r="AP203" s="5">
        <f t="shared" si="18"/>
        <v>0</v>
      </c>
      <c r="AQ203" s="5">
        <f t="shared" si="18"/>
        <v>0</v>
      </c>
      <c r="AR203" s="5">
        <f t="shared" si="18"/>
        <v>0</v>
      </c>
      <c r="AS203" s="5">
        <f t="shared" si="10"/>
        <v>0</v>
      </c>
      <c r="AT203" s="5">
        <f t="shared" si="15"/>
        <v>0</v>
      </c>
      <c r="AU203" s="5">
        <f t="shared" si="15"/>
        <v>0</v>
      </c>
      <c r="AV203" s="5">
        <f t="shared" si="15"/>
        <v>0</v>
      </c>
      <c r="AW203" s="5">
        <f t="shared" si="15"/>
        <v>0</v>
      </c>
      <c r="AX203" s="5">
        <f t="shared" si="15"/>
        <v>0</v>
      </c>
      <c r="AY203" s="5">
        <f t="shared" si="15"/>
        <v>0</v>
      </c>
      <c r="AZ203" s="5">
        <f t="shared" si="15"/>
        <v>0</v>
      </c>
      <c r="BA203" s="5">
        <f t="shared" si="15"/>
        <v>0</v>
      </c>
      <c r="BB203" s="5">
        <f t="shared" si="15"/>
        <v>0</v>
      </c>
      <c r="BC203" s="5">
        <f t="shared" si="15"/>
        <v>0</v>
      </c>
      <c r="BD203" s="5"/>
      <c r="BE203" s="5"/>
      <c r="BF203" s="5"/>
      <c r="BG203" s="5"/>
      <c r="BH203" s="5"/>
      <c r="BI203" s="5"/>
      <c r="BJ203" s="5"/>
    </row>
    <row r="204" spans="2:62" hidden="1">
      <c r="B204">
        <f t="shared" si="16"/>
        <v>540</v>
      </c>
      <c r="C204" t="str">
        <f t="shared" si="16"/>
        <v>TRACTAMENTS</v>
      </c>
      <c r="D204" t="str">
        <f t="shared" si="16"/>
        <v>Tractament Llimacs (Ferramol)</v>
      </c>
      <c r="E204" s="82">
        <f t="shared" si="16"/>
        <v>2500</v>
      </c>
      <c r="F204" s="5">
        <f t="shared" si="18"/>
        <v>0</v>
      </c>
      <c r="G204" s="5">
        <f t="shared" si="18"/>
        <v>0</v>
      </c>
      <c r="H204" s="5">
        <f t="shared" si="18"/>
        <v>0</v>
      </c>
      <c r="I204" s="5">
        <f t="shared" si="18"/>
        <v>0</v>
      </c>
      <c r="J204" s="5">
        <f t="shared" si="18"/>
        <v>0</v>
      </c>
      <c r="K204" s="5">
        <f t="shared" si="18"/>
        <v>0</v>
      </c>
      <c r="L204" s="5">
        <f t="shared" si="18"/>
        <v>0</v>
      </c>
      <c r="M204" s="5">
        <f t="shared" si="18"/>
        <v>0</v>
      </c>
      <c r="N204" s="5">
        <f t="shared" si="18"/>
        <v>0</v>
      </c>
      <c r="O204" s="5">
        <f t="shared" si="18"/>
        <v>0</v>
      </c>
      <c r="P204" s="5">
        <f t="shared" si="18"/>
        <v>0</v>
      </c>
      <c r="Q204" s="5">
        <f t="shared" si="18"/>
        <v>0</v>
      </c>
      <c r="R204" s="5">
        <f t="shared" si="18"/>
        <v>0</v>
      </c>
      <c r="S204" s="5">
        <f t="shared" si="18"/>
        <v>0</v>
      </c>
      <c r="T204" s="5">
        <f t="shared" si="18"/>
        <v>0</v>
      </c>
      <c r="U204" s="5">
        <f t="shared" si="18"/>
        <v>0</v>
      </c>
      <c r="V204" s="5">
        <f t="shared" si="18"/>
        <v>0</v>
      </c>
      <c r="W204" s="5">
        <f t="shared" si="18"/>
        <v>0</v>
      </c>
      <c r="X204" s="5">
        <f t="shared" si="18"/>
        <v>0</v>
      </c>
      <c r="Y204" s="5">
        <f t="shared" si="18"/>
        <v>0</v>
      </c>
      <c r="Z204" s="5">
        <f t="shared" si="18"/>
        <v>0</v>
      </c>
      <c r="AA204" s="5">
        <f t="shared" ref="AA204:AR204" si="19">+AA79*AA$49*$E$4/$E204</f>
        <v>0</v>
      </c>
      <c r="AB204" s="5">
        <f t="shared" si="19"/>
        <v>0</v>
      </c>
      <c r="AC204" s="5">
        <f t="shared" si="19"/>
        <v>0</v>
      </c>
      <c r="AD204" s="5">
        <f t="shared" si="19"/>
        <v>0</v>
      </c>
      <c r="AE204" s="5">
        <f t="shared" si="19"/>
        <v>0</v>
      </c>
      <c r="AF204" s="5">
        <f t="shared" si="19"/>
        <v>0</v>
      </c>
      <c r="AG204" s="5">
        <f t="shared" si="19"/>
        <v>0</v>
      </c>
      <c r="AH204" s="5">
        <f t="shared" si="19"/>
        <v>0</v>
      </c>
      <c r="AI204" s="5">
        <f t="shared" si="19"/>
        <v>0</v>
      </c>
      <c r="AJ204" s="5">
        <f t="shared" si="19"/>
        <v>0</v>
      </c>
      <c r="AK204" s="5">
        <f t="shared" si="19"/>
        <v>0</v>
      </c>
      <c r="AL204" s="5">
        <f t="shared" si="19"/>
        <v>0</v>
      </c>
      <c r="AM204" s="5">
        <f t="shared" si="19"/>
        <v>0</v>
      </c>
      <c r="AN204" s="5">
        <f t="shared" si="19"/>
        <v>0</v>
      </c>
      <c r="AO204" s="5">
        <f t="shared" si="19"/>
        <v>0</v>
      </c>
      <c r="AP204" s="5">
        <f t="shared" si="19"/>
        <v>0</v>
      </c>
      <c r="AQ204" s="5">
        <f t="shared" si="19"/>
        <v>0</v>
      </c>
      <c r="AR204" s="5">
        <f t="shared" si="19"/>
        <v>0</v>
      </c>
      <c r="AS204" s="5">
        <f t="shared" si="10"/>
        <v>0</v>
      </c>
      <c r="AT204" s="5">
        <f t="shared" si="15"/>
        <v>0</v>
      </c>
      <c r="AU204" s="5">
        <f t="shared" si="15"/>
        <v>0</v>
      </c>
      <c r="AV204" s="5">
        <f t="shared" si="15"/>
        <v>0</v>
      </c>
      <c r="AW204" s="5">
        <f t="shared" si="15"/>
        <v>0</v>
      </c>
      <c r="AX204" s="5">
        <f t="shared" si="15"/>
        <v>0</v>
      </c>
      <c r="AY204" s="5">
        <f t="shared" si="15"/>
        <v>0</v>
      </c>
      <c r="AZ204" s="5">
        <f t="shared" si="15"/>
        <v>0</v>
      </c>
      <c r="BA204" s="5">
        <f t="shared" si="15"/>
        <v>0</v>
      </c>
      <c r="BB204" s="5">
        <f t="shared" si="15"/>
        <v>0</v>
      </c>
      <c r="BC204" s="5">
        <f t="shared" si="15"/>
        <v>0</v>
      </c>
      <c r="BD204" s="5"/>
      <c r="BE204" s="5"/>
      <c r="BF204" s="5"/>
      <c r="BG204" s="5"/>
      <c r="BH204" s="5"/>
      <c r="BI204" s="5"/>
      <c r="BJ204" s="5"/>
    </row>
    <row r="205" spans="2:62" hidden="1">
      <c r="B205">
        <f t="shared" si="16"/>
        <v>550</v>
      </c>
      <c r="C205" t="str">
        <f t="shared" si="16"/>
        <v>TRACTAMENTS</v>
      </c>
      <c r="D205" t="str">
        <f t="shared" si="16"/>
        <v>Tractament Bacillus + sofre amb bota i 2 persones</v>
      </c>
      <c r="E205" s="82">
        <f t="shared" si="16"/>
        <v>2500</v>
      </c>
      <c r="F205" s="5">
        <f t="shared" ref="F205:AR211" si="20">+F80*F$49*$E$4/$E205</f>
        <v>0</v>
      </c>
      <c r="G205" s="5">
        <f t="shared" si="20"/>
        <v>0</v>
      </c>
      <c r="H205" s="5">
        <f t="shared" si="20"/>
        <v>0</v>
      </c>
      <c r="I205" s="5">
        <f t="shared" si="20"/>
        <v>0</v>
      </c>
      <c r="J205" s="5">
        <f t="shared" si="20"/>
        <v>0</v>
      </c>
      <c r="K205" s="5">
        <f t="shared" si="20"/>
        <v>0</v>
      </c>
      <c r="L205" s="5">
        <f t="shared" si="20"/>
        <v>0</v>
      </c>
      <c r="M205" s="5">
        <f t="shared" si="20"/>
        <v>0</v>
      </c>
      <c r="N205" s="5">
        <f t="shared" si="20"/>
        <v>0</v>
      </c>
      <c r="O205" s="5">
        <f t="shared" si="20"/>
        <v>0</v>
      </c>
      <c r="P205" s="5">
        <f t="shared" si="20"/>
        <v>0</v>
      </c>
      <c r="Q205" s="5">
        <f t="shared" si="20"/>
        <v>0</v>
      </c>
      <c r="R205" s="5">
        <f t="shared" si="20"/>
        <v>0</v>
      </c>
      <c r="S205" s="5">
        <f t="shared" si="20"/>
        <v>0</v>
      </c>
      <c r="T205" s="5">
        <f t="shared" si="20"/>
        <v>0</v>
      </c>
      <c r="U205" s="5">
        <f t="shared" si="20"/>
        <v>0</v>
      </c>
      <c r="V205" s="5">
        <f t="shared" si="20"/>
        <v>0</v>
      </c>
      <c r="W205" s="5">
        <f t="shared" si="20"/>
        <v>0</v>
      </c>
      <c r="X205" s="5">
        <f t="shared" si="20"/>
        <v>0</v>
      </c>
      <c r="Y205" s="5">
        <f t="shared" si="20"/>
        <v>0</v>
      </c>
      <c r="Z205" s="5">
        <f t="shared" si="20"/>
        <v>0</v>
      </c>
      <c r="AA205" s="5">
        <f t="shared" si="20"/>
        <v>0</v>
      </c>
      <c r="AB205" s="5">
        <f t="shared" si="20"/>
        <v>0</v>
      </c>
      <c r="AC205" s="5">
        <f t="shared" si="20"/>
        <v>0</v>
      </c>
      <c r="AD205" s="5">
        <f t="shared" si="20"/>
        <v>0</v>
      </c>
      <c r="AE205" s="5">
        <f t="shared" si="20"/>
        <v>0</v>
      </c>
      <c r="AF205" s="5">
        <f t="shared" si="20"/>
        <v>0</v>
      </c>
      <c r="AG205" s="5">
        <f t="shared" si="20"/>
        <v>0</v>
      </c>
      <c r="AH205" s="5">
        <f t="shared" si="20"/>
        <v>0</v>
      </c>
      <c r="AI205" s="5">
        <f t="shared" si="20"/>
        <v>0</v>
      </c>
      <c r="AJ205" s="5">
        <f t="shared" si="20"/>
        <v>0</v>
      </c>
      <c r="AK205" s="5">
        <f t="shared" si="20"/>
        <v>0</v>
      </c>
      <c r="AL205" s="5">
        <f t="shared" si="20"/>
        <v>0</v>
      </c>
      <c r="AM205" s="5">
        <f t="shared" si="20"/>
        <v>0</v>
      </c>
      <c r="AN205" s="5">
        <f t="shared" si="20"/>
        <v>0</v>
      </c>
      <c r="AO205" s="5">
        <f t="shared" si="20"/>
        <v>0</v>
      </c>
      <c r="AP205" s="5">
        <f t="shared" si="20"/>
        <v>0</v>
      </c>
      <c r="AQ205" s="5">
        <f t="shared" si="20"/>
        <v>0</v>
      </c>
      <c r="AR205" s="5">
        <f t="shared" si="20"/>
        <v>0</v>
      </c>
      <c r="AS205" s="5">
        <f t="shared" si="10"/>
        <v>0</v>
      </c>
      <c r="AT205" s="5">
        <f t="shared" si="15"/>
        <v>0</v>
      </c>
      <c r="AU205" s="5">
        <f t="shared" si="15"/>
        <v>0</v>
      </c>
      <c r="AV205" s="5">
        <f t="shared" si="15"/>
        <v>0</v>
      </c>
      <c r="AW205" s="5">
        <f t="shared" si="15"/>
        <v>0</v>
      </c>
      <c r="AX205" s="5">
        <f t="shared" si="15"/>
        <v>0</v>
      </c>
      <c r="AY205" s="5">
        <f t="shared" si="15"/>
        <v>0</v>
      </c>
      <c r="AZ205" s="5">
        <f t="shared" si="15"/>
        <v>0</v>
      </c>
      <c r="BA205" s="5">
        <f t="shared" si="15"/>
        <v>0</v>
      </c>
      <c r="BB205" s="5">
        <f t="shared" si="15"/>
        <v>0</v>
      </c>
      <c r="BC205" s="5">
        <f t="shared" si="15"/>
        <v>0</v>
      </c>
      <c r="BD205" s="5"/>
      <c r="BE205" s="5"/>
      <c r="BF205" s="5"/>
      <c r="BG205" s="5"/>
      <c r="BH205" s="5"/>
      <c r="BI205" s="5"/>
      <c r="BJ205" s="5"/>
    </row>
    <row r="206" spans="2:62" hidden="1">
      <c r="B206">
        <f t="shared" si="16"/>
        <v>560</v>
      </c>
      <c r="C206" t="str">
        <f t="shared" si="16"/>
        <v>TRACTAMENTS</v>
      </c>
      <c r="D206" t="str">
        <f t="shared" si="16"/>
        <v>Tractament Nim + sofre amb bota i 2 persones</v>
      </c>
      <c r="E206" s="82">
        <f t="shared" si="16"/>
        <v>2500</v>
      </c>
      <c r="F206" s="5">
        <f t="shared" si="20"/>
        <v>0</v>
      </c>
      <c r="G206" s="5">
        <f t="shared" si="20"/>
        <v>0</v>
      </c>
      <c r="H206" s="5">
        <f t="shared" si="20"/>
        <v>0</v>
      </c>
      <c r="I206" s="5">
        <f t="shared" si="20"/>
        <v>0</v>
      </c>
      <c r="J206" s="5">
        <f t="shared" si="20"/>
        <v>0</v>
      </c>
      <c r="K206" s="5">
        <f t="shared" si="20"/>
        <v>0</v>
      </c>
      <c r="L206" s="5">
        <f t="shared" si="20"/>
        <v>0</v>
      </c>
      <c r="M206" s="5">
        <f t="shared" si="20"/>
        <v>0</v>
      </c>
      <c r="N206" s="5">
        <f t="shared" si="20"/>
        <v>0</v>
      </c>
      <c r="O206" s="5">
        <f t="shared" si="20"/>
        <v>0</v>
      </c>
      <c r="P206" s="5">
        <f t="shared" si="20"/>
        <v>0</v>
      </c>
      <c r="Q206" s="5">
        <f t="shared" si="20"/>
        <v>0</v>
      </c>
      <c r="R206" s="5">
        <f t="shared" si="20"/>
        <v>0</v>
      </c>
      <c r="S206" s="5">
        <f t="shared" si="20"/>
        <v>0</v>
      </c>
      <c r="T206" s="5">
        <f t="shared" si="20"/>
        <v>0</v>
      </c>
      <c r="U206" s="5">
        <f t="shared" si="20"/>
        <v>0</v>
      </c>
      <c r="V206" s="5">
        <f t="shared" si="20"/>
        <v>0</v>
      </c>
      <c r="W206" s="5">
        <f t="shared" si="20"/>
        <v>0</v>
      </c>
      <c r="X206" s="5">
        <f t="shared" si="20"/>
        <v>0</v>
      </c>
      <c r="Y206" s="5">
        <f t="shared" si="20"/>
        <v>0</v>
      </c>
      <c r="Z206" s="5">
        <f t="shared" si="20"/>
        <v>0</v>
      </c>
      <c r="AA206" s="5">
        <f t="shared" si="20"/>
        <v>0</v>
      </c>
      <c r="AB206" s="5">
        <f t="shared" si="20"/>
        <v>0</v>
      </c>
      <c r="AC206" s="5">
        <f t="shared" si="20"/>
        <v>0</v>
      </c>
      <c r="AD206" s="5">
        <f t="shared" si="20"/>
        <v>0</v>
      </c>
      <c r="AE206" s="5">
        <f t="shared" si="20"/>
        <v>0</v>
      </c>
      <c r="AF206" s="5">
        <f t="shared" si="20"/>
        <v>0</v>
      </c>
      <c r="AG206" s="5">
        <f t="shared" si="20"/>
        <v>0</v>
      </c>
      <c r="AH206" s="5">
        <f t="shared" si="20"/>
        <v>0</v>
      </c>
      <c r="AI206" s="5">
        <f t="shared" si="20"/>
        <v>0</v>
      </c>
      <c r="AJ206" s="5">
        <f t="shared" si="20"/>
        <v>0</v>
      </c>
      <c r="AK206" s="5">
        <f t="shared" si="20"/>
        <v>0</v>
      </c>
      <c r="AL206" s="5">
        <f t="shared" si="20"/>
        <v>0</v>
      </c>
      <c r="AM206" s="5">
        <f t="shared" si="20"/>
        <v>0</v>
      </c>
      <c r="AN206" s="5">
        <f t="shared" si="20"/>
        <v>0</v>
      </c>
      <c r="AO206" s="5">
        <f t="shared" si="20"/>
        <v>0</v>
      </c>
      <c r="AP206" s="5">
        <f t="shared" si="20"/>
        <v>0</v>
      </c>
      <c r="AQ206" s="5">
        <f t="shared" si="20"/>
        <v>0</v>
      </c>
      <c r="AR206" s="5">
        <f t="shared" si="20"/>
        <v>0</v>
      </c>
      <c r="AS206" s="5">
        <f t="shared" si="10"/>
        <v>0</v>
      </c>
      <c r="AT206" s="5">
        <f t="shared" si="15"/>
        <v>0</v>
      </c>
      <c r="AU206" s="5">
        <f t="shared" si="15"/>
        <v>0</v>
      </c>
      <c r="AV206" s="5">
        <f t="shared" si="15"/>
        <v>0</v>
      </c>
      <c r="AW206" s="5">
        <f t="shared" si="15"/>
        <v>0</v>
      </c>
      <c r="AX206" s="5">
        <f t="shared" si="15"/>
        <v>0</v>
      </c>
      <c r="AY206" s="5">
        <f t="shared" si="15"/>
        <v>0</v>
      </c>
      <c r="AZ206" s="5">
        <f t="shared" si="15"/>
        <v>0</v>
      </c>
      <c r="BA206" s="5">
        <f t="shared" si="15"/>
        <v>0</v>
      </c>
      <c r="BB206" s="5">
        <f t="shared" si="15"/>
        <v>0</v>
      </c>
      <c r="BC206" s="5">
        <f t="shared" si="15"/>
        <v>0</v>
      </c>
      <c r="BD206" s="5"/>
      <c r="BE206" s="5"/>
      <c r="BF206" s="5"/>
      <c r="BG206" s="5"/>
      <c r="BH206" s="5"/>
      <c r="BI206" s="5"/>
      <c r="BJ206" s="5"/>
    </row>
    <row r="207" spans="2:62" hidden="1">
      <c r="B207">
        <f t="shared" si="16"/>
        <v>570</v>
      </c>
      <c r="C207" t="str">
        <f t="shared" si="16"/>
        <v>TRACTAMENTS</v>
      </c>
      <c r="D207" t="str">
        <f t="shared" si="16"/>
        <v>Tractament sofre amb bota i 2 persones</v>
      </c>
      <c r="E207" s="82">
        <f t="shared" si="16"/>
        <v>2500</v>
      </c>
      <c r="F207" s="5">
        <f t="shared" si="20"/>
        <v>0</v>
      </c>
      <c r="G207" s="5">
        <f t="shared" si="20"/>
        <v>0</v>
      </c>
      <c r="H207" s="5">
        <f t="shared" si="20"/>
        <v>0</v>
      </c>
      <c r="I207" s="5">
        <f t="shared" si="20"/>
        <v>0</v>
      </c>
      <c r="J207" s="5">
        <f t="shared" si="20"/>
        <v>0</v>
      </c>
      <c r="K207" s="5">
        <f t="shared" si="20"/>
        <v>0</v>
      </c>
      <c r="L207" s="5">
        <f t="shared" si="20"/>
        <v>0</v>
      </c>
      <c r="M207" s="5">
        <f t="shared" si="20"/>
        <v>0</v>
      </c>
      <c r="N207" s="5">
        <f t="shared" si="20"/>
        <v>0</v>
      </c>
      <c r="O207" s="5">
        <f t="shared" si="20"/>
        <v>0</v>
      </c>
      <c r="P207" s="5">
        <f t="shared" si="20"/>
        <v>0</v>
      </c>
      <c r="Q207" s="5">
        <f t="shared" si="20"/>
        <v>0</v>
      </c>
      <c r="R207" s="5">
        <f t="shared" si="20"/>
        <v>0</v>
      </c>
      <c r="S207" s="5">
        <f t="shared" si="20"/>
        <v>0</v>
      </c>
      <c r="T207" s="5">
        <f t="shared" si="20"/>
        <v>0</v>
      </c>
      <c r="U207" s="5">
        <f t="shared" si="20"/>
        <v>0</v>
      </c>
      <c r="V207" s="5">
        <f t="shared" si="20"/>
        <v>0</v>
      </c>
      <c r="W207" s="5">
        <f t="shared" si="20"/>
        <v>0</v>
      </c>
      <c r="X207" s="5">
        <f t="shared" si="20"/>
        <v>0</v>
      </c>
      <c r="Y207" s="5">
        <f t="shared" si="20"/>
        <v>0</v>
      </c>
      <c r="Z207" s="5">
        <f t="shared" si="20"/>
        <v>0</v>
      </c>
      <c r="AA207" s="5">
        <f t="shared" si="20"/>
        <v>0</v>
      </c>
      <c r="AB207" s="5">
        <f t="shared" si="20"/>
        <v>0</v>
      </c>
      <c r="AC207" s="5">
        <f t="shared" si="20"/>
        <v>0</v>
      </c>
      <c r="AD207" s="5">
        <f t="shared" si="20"/>
        <v>0</v>
      </c>
      <c r="AE207" s="5">
        <f t="shared" si="20"/>
        <v>0</v>
      </c>
      <c r="AF207" s="5">
        <f t="shared" si="20"/>
        <v>0</v>
      </c>
      <c r="AG207" s="5">
        <f t="shared" si="20"/>
        <v>0</v>
      </c>
      <c r="AH207" s="5">
        <f t="shared" si="20"/>
        <v>0</v>
      </c>
      <c r="AI207" s="5">
        <f t="shared" si="20"/>
        <v>0</v>
      </c>
      <c r="AJ207" s="5">
        <f t="shared" si="20"/>
        <v>0</v>
      </c>
      <c r="AK207" s="5">
        <f t="shared" si="20"/>
        <v>0</v>
      </c>
      <c r="AL207" s="5">
        <f t="shared" si="20"/>
        <v>0</v>
      </c>
      <c r="AM207" s="5">
        <f t="shared" si="20"/>
        <v>0</v>
      </c>
      <c r="AN207" s="5">
        <f t="shared" si="20"/>
        <v>0</v>
      </c>
      <c r="AO207" s="5">
        <f t="shared" si="20"/>
        <v>0</v>
      </c>
      <c r="AP207" s="5">
        <f t="shared" si="20"/>
        <v>0</v>
      </c>
      <c r="AQ207" s="5">
        <f t="shared" si="20"/>
        <v>0</v>
      </c>
      <c r="AR207" s="5">
        <f t="shared" si="20"/>
        <v>0</v>
      </c>
      <c r="AS207" s="5">
        <f t="shared" si="10"/>
        <v>0</v>
      </c>
      <c r="AT207" s="5">
        <f t="shared" si="15"/>
        <v>0</v>
      </c>
      <c r="AU207" s="5">
        <f t="shared" si="15"/>
        <v>0</v>
      </c>
      <c r="AV207" s="5">
        <f t="shared" si="15"/>
        <v>0</v>
      </c>
      <c r="AW207" s="5">
        <f t="shared" si="15"/>
        <v>0</v>
      </c>
      <c r="AX207" s="5">
        <f t="shared" si="15"/>
        <v>0</v>
      </c>
      <c r="AY207" s="5">
        <f t="shared" si="15"/>
        <v>0</v>
      </c>
      <c r="AZ207" s="5">
        <f t="shared" si="15"/>
        <v>0</v>
      </c>
      <c r="BA207" s="5">
        <f t="shared" si="15"/>
        <v>0</v>
      </c>
      <c r="BB207" s="5">
        <f t="shared" si="15"/>
        <v>0</v>
      </c>
      <c r="BC207" s="5">
        <f t="shared" si="15"/>
        <v>0</v>
      </c>
      <c r="BD207" s="5"/>
      <c r="BE207" s="5"/>
      <c r="BF207" s="5"/>
      <c r="BG207" s="5"/>
      <c r="BH207" s="5"/>
      <c r="BI207" s="5"/>
      <c r="BJ207" s="5"/>
    </row>
    <row r="208" spans="2:62" hidden="1">
      <c r="B208">
        <f t="shared" si="16"/>
        <v>610</v>
      </c>
      <c r="C208" t="str">
        <f t="shared" si="16"/>
        <v>DESHERBAT</v>
      </c>
      <c r="D208" t="str">
        <f t="shared" si="16"/>
        <v>Desherbat amb tractor</v>
      </c>
      <c r="E208" s="82">
        <f t="shared" si="16"/>
        <v>2500</v>
      </c>
      <c r="F208" s="5">
        <f t="shared" si="20"/>
        <v>0</v>
      </c>
      <c r="G208" s="5">
        <f t="shared" si="20"/>
        <v>0</v>
      </c>
      <c r="H208" s="5">
        <f t="shared" si="20"/>
        <v>0</v>
      </c>
      <c r="I208" s="5">
        <f t="shared" si="20"/>
        <v>0</v>
      </c>
      <c r="J208" s="5">
        <f t="shared" si="20"/>
        <v>0</v>
      </c>
      <c r="K208" s="5">
        <f t="shared" si="20"/>
        <v>0</v>
      </c>
      <c r="L208" s="5">
        <f t="shared" si="20"/>
        <v>0</v>
      </c>
      <c r="M208" s="5">
        <f t="shared" si="20"/>
        <v>0</v>
      </c>
      <c r="N208" s="5">
        <f t="shared" si="20"/>
        <v>0</v>
      </c>
      <c r="O208" s="5">
        <f t="shared" si="20"/>
        <v>0</v>
      </c>
      <c r="P208" s="5">
        <f t="shared" si="20"/>
        <v>0</v>
      </c>
      <c r="Q208" s="5">
        <f t="shared" si="20"/>
        <v>0</v>
      </c>
      <c r="R208" s="5">
        <f t="shared" si="20"/>
        <v>0</v>
      </c>
      <c r="S208" s="5">
        <f t="shared" si="20"/>
        <v>0</v>
      </c>
      <c r="T208" s="5">
        <f t="shared" si="20"/>
        <v>0</v>
      </c>
      <c r="U208" s="5">
        <f t="shared" si="20"/>
        <v>0</v>
      </c>
      <c r="V208" s="5">
        <f t="shared" si="20"/>
        <v>0</v>
      </c>
      <c r="W208" s="5">
        <f t="shared" si="20"/>
        <v>0</v>
      </c>
      <c r="X208" s="5">
        <f t="shared" si="20"/>
        <v>0</v>
      </c>
      <c r="Y208" s="5">
        <f t="shared" si="20"/>
        <v>0</v>
      </c>
      <c r="Z208" s="5">
        <f t="shared" si="20"/>
        <v>0</v>
      </c>
      <c r="AA208" s="5">
        <f t="shared" si="20"/>
        <v>0</v>
      </c>
      <c r="AB208" s="5">
        <f t="shared" si="20"/>
        <v>0</v>
      </c>
      <c r="AC208" s="5">
        <f t="shared" si="20"/>
        <v>0</v>
      </c>
      <c r="AD208" s="5">
        <f t="shared" si="20"/>
        <v>0</v>
      </c>
      <c r="AE208" s="5">
        <f t="shared" si="20"/>
        <v>0</v>
      </c>
      <c r="AF208" s="5">
        <f t="shared" si="20"/>
        <v>0</v>
      </c>
      <c r="AG208" s="5">
        <f t="shared" si="20"/>
        <v>0</v>
      </c>
      <c r="AH208" s="5">
        <f t="shared" si="20"/>
        <v>0</v>
      </c>
      <c r="AI208" s="5">
        <f t="shared" si="20"/>
        <v>0</v>
      </c>
      <c r="AJ208" s="5">
        <f t="shared" si="20"/>
        <v>0</v>
      </c>
      <c r="AK208" s="5">
        <f t="shared" si="20"/>
        <v>0</v>
      </c>
      <c r="AL208" s="5">
        <f t="shared" si="20"/>
        <v>0</v>
      </c>
      <c r="AM208" s="5">
        <f t="shared" si="20"/>
        <v>0</v>
      </c>
      <c r="AN208" s="5">
        <f t="shared" si="20"/>
        <v>0</v>
      </c>
      <c r="AO208" s="5">
        <f t="shared" si="20"/>
        <v>0</v>
      </c>
      <c r="AP208" s="5">
        <f t="shared" si="20"/>
        <v>0</v>
      </c>
      <c r="AQ208" s="5">
        <f t="shared" si="20"/>
        <v>0</v>
      </c>
      <c r="AR208" s="5">
        <f t="shared" si="20"/>
        <v>0</v>
      </c>
      <c r="AS208" s="5">
        <f t="shared" si="10"/>
        <v>0</v>
      </c>
      <c r="AT208" s="5">
        <f t="shared" ref="AT208:BC223" si="21">+AT83*AT$49*$E$4/$E208</f>
        <v>0</v>
      </c>
      <c r="AU208" s="5">
        <f t="shared" si="21"/>
        <v>0</v>
      </c>
      <c r="AV208" s="5">
        <f t="shared" si="21"/>
        <v>0</v>
      </c>
      <c r="AW208" s="5">
        <f t="shared" si="21"/>
        <v>0</v>
      </c>
      <c r="AX208" s="5">
        <f t="shared" si="21"/>
        <v>0</v>
      </c>
      <c r="AY208" s="5">
        <f t="shared" si="21"/>
        <v>0</v>
      </c>
      <c r="AZ208" s="5">
        <f t="shared" si="21"/>
        <v>0</v>
      </c>
      <c r="BA208" s="5">
        <f t="shared" si="21"/>
        <v>0</v>
      </c>
      <c r="BB208" s="5">
        <f t="shared" si="21"/>
        <v>0</v>
      </c>
      <c r="BC208" s="5">
        <f t="shared" si="21"/>
        <v>0</v>
      </c>
      <c r="BD208" s="5"/>
      <c r="BE208" s="5"/>
      <c r="BF208" s="5"/>
      <c r="BG208" s="5"/>
      <c r="BH208" s="5"/>
      <c r="BI208" s="5"/>
      <c r="BJ208" s="5"/>
    </row>
    <row r="209" spans="2:62" hidden="1">
      <c r="B209">
        <f t="shared" ref="B209:E224" si="22">+B84</f>
        <v>620</v>
      </c>
      <c r="C209" t="str">
        <f t="shared" si="22"/>
        <v>DESHERBAT</v>
      </c>
      <c r="D209" t="str">
        <f t="shared" si="22"/>
        <v>Desherbat amb motocultor</v>
      </c>
      <c r="E209" s="82">
        <f t="shared" si="22"/>
        <v>2500</v>
      </c>
      <c r="F209" s="5">
        <f t="shared" si="20"/>
        <v>0</v>
      </c>
      <c r="G209" s="5">
        <f t="shared" si="20"/>
        <v>0</v>
      </c>
      <c r="H209" s="5">
        <f t="shared" si="20"/>
        <v>0</v>
      </c>
      <c r="I209" s="5">
        <f t="shared" si="20"/>
        <v>0</v>
      </c>
      <c r="J209" s="5">
        <f t="shared" si="20"/>
        <v>0</v>
      </c>
      <c r="K209" s="5">
        <f t="shared" si="20"/>
        <v>0</v>
      </c>
      <c r="L209" s="5">
        <f t="shared" si="20"/>
        <v>0</v>
      </c>
      <c r="M209" s="5">
        <f t="shared" si="20"/>
        <v>0</v>
      </c>
      <c r="N209" s="5">
        <f t="shared" si="20"/>
        <v>0</v>
      </c>
      <c r="O209" s="5">
        <f t="shared" si="20"/>
        <v>0</v>
      </c>
      <c r="P209" s="5">
        <f t="shared" si="20"/>
        <v>0</v>
      </c>
      <c r="Q209" s="5">
        <f t="shared" si="20"/>
        <v>0</v>
      </c>
      <c r="R209" s="5">
        <f t="shared" si="20"/>
        <v>0</v>
      </c>
      <c r="S209" s="5">
        <f t="shared" si="20"/>
        <v>0</v>
      </c>
      <c r="T209" s="5">
        <f t="shared" si="20"/>
        <v>0</v>
      </c>
      <c r="U209" s="5">
        <f t="shared" si="20"/>
        <v>0</v>
      </c>
      <c r="V209" s="5">
        <f t="shared" si="20"/>
        <v>0</v>
      </c>
      <c r="W209" s="5">
        <f t="shared" si="20"/>
        <v>0</v>
      </c>
      <c r="X209" s="5">
        <f t="shared" si="20"/>
        <v>0</v>
      </c>
      <c r="Y209" s="5">
        <f t="shared" si="20"/>
        <v>0</v>
      </c>
      <c r="Z209" s="5">
        <f t="shared" si="20"/>
        <v>0</v>
      </c>
      <c r="AA209" s="5">
        <f t="shared" si="20"/>
        <v>0</v>
      </c>
      <c r="AB209" s="5">
        <f t="shared" si="20"/>
        <v>0</v>
      </c>
      <c r="AC209" s="5">
        <f t="shared" si="20"/>
        <v>0</v>
      </c>
      <c r="AD209" s="5">
        <f t="shared" si="20"/>
        <v>0</v>
      </c>
      <c r="AE209" s="5">
        <f t="shared" si="20"/>
        <v>0</v>
      </c>
      <c r="AF209" s="5">
        <f t="shared" si="20"/>
        <v>0</v>
      </c>
      <c r="AG209" s="5">
        <f t="shared" si="20"/>
        <v>0</v>
      </c>
      <c r="AH209" s="5">
        <f t="shared" si="20"/>
        <v>0</v>
      </c>
      <c r="AI209" s="5">
        <f t="shared" si="20"/>
        <v>0</v>
      </c>
      <c r="AJ209" s="5">
        <f t="shared" si="20"/>
        <v>0</v>
      </c>
      <c r="AK209" s="5">
        <f t="shared" si="20"/>
        <v>0</v>
      </c>
      <c r="AL209" s="5">
        <f t="shared" si="20"/>
        <v>0</v>
      </c>
      <c r="AM209" s="5">
        <f t="shared" si="20"/>
        <v>0</v>
      </c>
      <c r="AN209" s="5">
        <f t="shared" si="20"/>
        <v>0</v>
      </c>
      <c r="AO209" s="5">
        <f t="shared" si="20"/>
        <v>0</v>
      </c>
      <c r="AP209" s="5">
        <f t="shared" si="20"/>
        <v>0</v>
      </c>
      <c r="AQ209" s="5">
        <f t="shared" si="20"/>
        <v>0</v>
      </c>
      <c r="AR209" s="5">
        <f t="shared" si="20"/>
        <v>0</v>
      </c>
      <c r="AS209" s="5">
        <f t="shared" si="10"/>
        <v>0</v>
      </c>
      <c r="AT209" s="5">
        <f t="shared" si="21"/>
        <v>0</v>
      </c>
      <c r="AU209" s="5">
        <f t="shared" si="21"/>
        <v>0</v>
      </c>
      <c r="AV209" s="5">
        <f t="shared" si="21"/>
        <v>0</v>
      </c>
      <c r="AW209" s="5">
        <f t="shared" si="21"/>
        <v>0</v>
      </c>
      <c r="AX209" s="5">
        <f t="shared" si="21"/>
        <v>0</v>
      </c>
      <c r="AY209" s="5">
        <f t="shared" si="21"/>
        <v>0</v>
      </c>
      <c r="AZ209" s="5">
        <f t="shared" si="21"/>
        <v>0</v>
      </c>
      <c r="BA209" s="5">
        <f t="shared" si="21"/>
        <v>0</v>
      </c>
      <c r="BB209" s="5">
        <f t="shared" si="21"/>
        <v>0</v>
      </c>
      <c r="BC209" s="5">
        <f t="shared" si="21"/>
        <v>0</v>
      </c>
      <c r="BD209" s="5"/>
      <c r="BE209" s="5"/>
      <c r="BF209" s="5"/>
      <c r="BG209" s="5"/>
      <c r="BH209" s="5"/>
      <c r="BI209" s="5"/>
      <c r="BJ209" s="5"/>
    </row>
    <row r="210" spans="2:62" hidden="1">
      <c r="B210">
        <f t="shared" si="22"/>
        <v>630</v>
      </c>
      <c r="C210" t="str">
        <f t="shared" si="22"/>
        <v>DESHERBAT</v>
      </c>
      <c r="D210" t="str">
        <f t="shared" si="22"/>
        <v>Desherbat amb motocultor (només part sense plàstic)</v>
      </c>
      <c r="E210" s="82">
        <f t="shared" si="22"/>
        <v>2500</v>
      </c>
      <c r="F210" s="5">
        <f t="shared" si="20"/>
        <v>0</v>
      </c>
      <c r="G210" s="5">
        <f t="shared" si="20"/>
        <v>0</v>
      </c>
      <c r="H210" s="5">
        <f t="shared" si="20"/>
        <v>0</v>
      </c>
      <c r="I210" s="5">
        <f t="shared" si="20"/>
        <v>0</v>
      </c>
      <c r="J210" s="5">
        <f t="shared" si="20"/>
        <v>0</v>
      </c>
      <c r="K210" s="5">
        <f t="shared" si="20"/>
        <v>0</v>
      </c>
      <c r="L210" s="5">
        <f t="shared" si="20"/>
        <v>0</v>
      </c>
      <c r="M210" s="5">
        <f t="shared" si="20"/>
        <v>0</v>
      </c>
      <c r="N210" s="5">
        <f t="shared" si="20"/>
        <v>0</v>
      </c>
      <c r="O210" s="5">
        <f t="shared" si="20"/>
        <v>0</v>
      </c>
      <c r="P210" s="5">
        <f t="shared" si="20"/>
        <v>0</v>
      </c>
      <c r="Q210" s="5">
        <f t="shared" si="20"/>
        <v>0</v>
      </c>
      <c r="R210" s="5">
        <f t="shared" si="20"/>
        <v>0</v>
      </c>
      <c r="S210" s="5">
        <f t="shared" si="20"/>
        <v>0</v>
      </c>
      <c r="T210" s="5">
        <f t="shared" si="20"/>
        <v>0</v>
      </c>
      <c r="U210" s="5">
        <f t="shared" si="20"/>
        <v>0</v>
      </c>
      <c r="V210" s="5">
        <f t="shared" si="20"/>
        <v>0</v>
      </c>
      <c r="W210" s="5">
        <f t="shared" si="20"/>
        <v>0</v>
      </c>
      <c r="X210" s="5">
        <f t="shared" si="20"/>
        <v>0</v>
      </c>
      <c r="Y210" s="5">
        <f t="shared" si="20"/>
        <v>0</v>
      </c>
      <c r="Z210" s="5">
        <f t="shared" si="20"/>
        <v>0</v>
      </c>
      <c r="AA210" s="5">
        <f t="shared" si="20"/>
        <v>0</v>
      </c>
      <c r="AB210" s="5">
        <f t="shared" si="20"/>
        <v>0</v>
      </c>
      <c r="AC210" s="5">
        <f t="shared" si="20"/>
        <v>0</v>
      </c>
      <c r="AD210" s="5">
        <f t="shared" si="20"/>
        <v>0</v>
      </c>
      <c r="AE210" s="5">
        <f t="shared" si="20"/>
        <v>0</v>
      </c>
      <c r="AF210" s="5">
        <f t="shared" si="20"/>
        <v>0</v>
      </c>
      <c r="AG210" s="5">
        <f t="shared" si="20"/>
        <v>0</v>
      </c>
      <c r="AH210" s="5">
        <f t="shared" si="20"/>
        <v>0</v>
      </c>
      <c r="AI210" s="5">
        <f t="shared" si="20"/>
        <v>0</v>
      </c>
      <c r="AJ210" s="5">
        <f t="shared" si="20"/>
        <v>0</v>
      </c>
      <c r="AK210" s="5">
        <f t="shared" si="20"/>
        <v>0</v>
      </c>
      <c r="AL210" s="5">
        <f t="shared" si="20"/>
        <v>0</v>
      </c>
      <c r="AM210" s="5">
        <f t="shared" si="20"/>
        <v>0</v>
      </c>
      <c r="AN210" s="5">
        <f t="shared" si="20"/>
        <v>0</v>
      </c>
      <c r="AO210" s="5">
        <f t="shared" si="20"/>
        <v>0</v>
      </c>
      <c r="AP210" s="5">
        <f t="shared" si="20"/>
        <v>0</v>
      </c>
      <c r="AQ210" s="5">
        <f t="shared" si="20"/>
        <v>0</v>
      </c>
      <c r="AR210" s="5">
        <f t="shared" si="20"/>
        <v>0</v>
      </c>
      <c r="AS210" s="5">
        <f t="shared" si="10"/>
        <v>0</v>
      </c>
      <c r="AT210" s="5">
        <f t="shared" si="21"/>
        <v>0</v>
      </c>
      <c r="AU210" s="5">
        <f t="shared" si="21"/>
        <v>0</v>
      </c>
      <c r="AV210" s="5">
        <f t="shared" si="21"/>
        <v>0</v>
      </c>
      <c r="AW210" s="5">
        <f t="shared" si="21"/>
        <v>0</v>
      </c>
      <c r="AX210" s="5">
        <f t="shared" si="21"/>
        <v>0</v>
      </c>
      <c r="AY210" s="5">
        <f t="shared" si="21"/>
        <v>0</v>
      </c>
      <c r="AZ210" s="5">
        <f t="shared" si="21"/>
        <v>0</v>
      </c>
      <c r="BA210" s="5">
        <f t="shared" si="21"/>
        <v>0</v>
      </c>
      <c r="BB210" s="5">
        <f t="shared" si="21"/>
        <v>0</v>
      </c>
      <c r="BC210" s="5">
        <f t="shared" si="21"/>
        <v>0</v>
      </c>
      <c r="BD210" s="5"/>
      <c r="BE210" s="5"/>
      <c r="BF210" s="5"/>
      <c r="BG210" s="5"/>
      <c r="BH210" s="5"/>
      <c r="BI210" s="5"/>
      <c r="BJ210" s="5"/>
    </row>
    <row r="211" spans="2:62" hidden="1">
      <c r="B211">
        <f t="shared" si="22"/>
        <v>640</v>
      </c>
      <c r="C211" t="str">
        <f t="shared" si="22"/>
        <v>DESHERBAT</v>
      </c>
      <c r="D211" t="str">
        <f t="shared" si="22"/>
        <v>Desherbat manual 2,5h/1.000 m2</v>
      </c>
      <c r="E211" s="82">
        <f t="shared" si="22"/>
        <v>2500</v>
      </c>
      <c r="F211" s="5">
        <f t="shared" si="20"/>
        <v>0</v>
      </c>
      <c r="G211" s="5">
        <f t="shared" si="20"/>
        <v>0</v>
      </c>
      <c r="H211" s="5">
        <f t="shared" si="20"/>
        <v>0</v>
      </c>
      <c r="I211" s="5">
        <f t="shared" si="20"/>
        <v>0</v>
      </c>
      <c r="J211" s="5">
        <f t="shared" si="20"/>
        <v>0</v>
      </c>
      <c r="K211" s="5">
        <f t="shared" si="20"/>
        <v>0</v>
      </c>
      <c r="L211" s="5">
        <f t="shared" si="20"/>
        <v>0</v>
      </c>
      <c r="M211" s="5">
        <f t="shared" si="20"/>
        <v>0</v>
      </c>
      <c r="N211" s="5">
        <f t="shared" si="20"/>
        <v>0</v>
      </c>
      <c r="O211" s="5">
        <f t="shared" si="20"/>
        <v>0</v>
      </c>
      <c r="P211" s="5">
        <f t="shared" si="20"/>
        <v>0</v>
      </c>
      <c r="Q211" s="5">
        <f t="shared" si="20"/>
        <v>0</v>
      </c>
      <c r="R211" s="5">
        <f t="shared" si="20"/>
        <v>0</v>
      </c>
      <c r="S211" s="5">
        <f t="shared" si="20"/>
        <v>0</v>
      </c>
      <c r="T211" s="5">
        <f t="shared" si="20"/>
        <v>0</v>
      </c>
      <c r="U211" s="5">
        <f t="shared" si="20"/>
        <v>0</v>
      </c>
      <c r="V211" s="5">
        <f t="shared" si="20"/>
        <v>0</v>
      </c>
      <c r="W211" s="5">
        <f t="shared" si="20"/>
        <v>0</v>
      </c>
      <c r="X211" s="5">
        <f t="shared" si="20"/>
        <v>0</v>
      </c>
      <c r="Y211" s="5">
        <f t="shared" si="20"/>
        <v>0</v>
      </c>
      <c r="Z211" s="5">
        <f t="shared" si="20"/>
        <v>0</v>
      </c>
      <c r="AA211" s="5">
        <f t="shared" ref="AA211:AR211" si="23">+AA86*AA$49*$E$4/$E211</f>
        <v>0</v>
      </c>
      <c r="AB211" s="5">
        <f t="shared" si="23"/>
        <v>0</v>
      </c>
      <c r="AC211" s="5">
        <f t="shared" si="23"/>
        <v>0</v>
      </c>
      <c r="AD211" s="5">
        <f t="shared" si="23"/>
        <v>0</v>
      </c>
      <c r="AE211" s="5">
        <f t="shared" si="23"/>
        <v>0</v>
      </c>
      <c r="AF211" s="5">
        <f t="shared" si="23"/>
        <v>0</v>
      </c>
      <c r="AG211" s="5">
        <f t="shared" si="23"/>
        <v>0</v>
      </c>
      <c r="AH211" s="5">
        <f t="shared" si="23"/>
        <v>0</v>
      </c>
      <c r="AI211" s="5">
        <f t="shared" si="23"/>
        <v>0</v>
      </c>
      <c r="AJ211" s="5">
        <f t="shared" si="23"/>
        <v>0</v>
      </c>
      <c r="AK211" s="5">
        <f t="shared" si="23"/>
        <v>0</v>
      </c>
      <c r="AL211" s="5">
        <f t="shared" si="23"/>
        <v>0</v>
      </c>
      <c r="AM211" s="5">
        <f t="shared" si="23"/>
        <v>0</v>
      </c>
      <c r="AN211" s="5">
        <f t="shared" si="23"/>
        <v>0</v>
      </c>
      <c r="AO211" s="5">
        <f t="shared" si="23"/>
        <v>0</v>
      </c>
      <c r="AP211" s="5">
        <f t="shared" si="23"/>
        <v>0</v>
      </c>
      <c r="AQ211" s="5">
        <f t="shared" si="23"/>
        <v>0</v>
      </c>
      <c r="AR211" s="5">
        <f t="shared" si="23"/>
        <v>0</v>
      </c>
      <c r="AS211" s="5">
        <f t="shared" si="10"/>
        <v>0</v>
      </c>
      <c r="AT211" s="5">
        <f t="shared" si="21"/>
        <v>0</v>
      </c>
      <c r="AU211" s="5">
        <f t="shared" si="21"/>
        <v>0</v>
      </c>
      <c r="AV211" s="5">
        <f t="shared" si="21"/>
        <v>0</v>
      </c>
      <c r="AW211" s="5">
        <f t="shared" si="21"/>
        <v>0</v>
      </c>
      <c r="AX211" s="5">
        <f t="shared" si="21"/>
        <v>0</v>
      </c>
      <c r="AY211" s="5">
        <f t="shared" si="21"/>
        <v>0</v>
      </c>
      <c r="AZ211" s="5">
        <f t="shared" si="21"/>
        <v>0</v>
      </c>
      <c r="BA211" s="5">
        <f t="shared" si="21"/>
        <v>0</v>
      </c>
      <c r="BB211" s="5">
        <f t="shared" si="21"/>
        <v>0</v>
      </c>
      <c r="BC211" s="5">
        <f t="shared" si="21"/>
        <v>0</v>
      </c>
      <c r="BD211" s="5"/>
      <c r="BE211" s="5"/>
      <c r="BF211" s="5"/>
      <c r="BG211" s="5"/>
      <c r="BH211" s="5"/>
      <c r="BI211" s="5"/>
      <c r="BJ211" s="5"/>
    </row>
    <row r="212" spans="2:62" hidden="1">
      <c r="B212">
        <f t="shared" si="22"/>
        <v>650</v>
      </c>
      <c r="C212" t="str">
        <f t="shared" si="22"/>
        <v>DESHERBAT</v>
      </c>
      <c r="D212" t="str">
        <f t="shared" si="22"/>
        <v>Desherbat manual 5h/1.000  m2</v>
      </c>
      <c r="E212" s="82">
        <f t="shared" si="22"/>
        <v>2500</v>
      </c>
      <c r="F212" s="5">
        <f t="shared" ref="F212:AR218" si="24">+F87*F$49*$E$4/$E212</f>
        <v>0</v>
      </c>
      <c r="G212" s="5">
        <f t="shared" si="24"/>
        <v>0</v>
      </c>
      <c r="H212" s="5">
        <f t="shared" si="24"/>
        <v>0</v>
      </c>
      <c r="I212" s="5">
        <f t="shared" si="24"/>
        <v>0</v>
      </c>
      <c r="J212" s="5">
        <f t="shared" si="24"/>
        <v>0</v>
      </c>
      <c r="K212" s="5">
        <f t="shared" si="24"/>
        <v>0</v>
      </c>
      <c r="L212" s="5">
        <f t="shared" si="24"/>
        <v>0</v>
      </c>
      <c r="M212" s="5">
        <f t="shared" si="24"/>
        <v>0</v>
      </c>
      <c r="N212" s="5">
        <f t="shared" si="24"/>
        <v>0</v>
      </c>
      <c r="O212" s="5">
        <f t="shared" si="24"/>
        <v>0</v>
      </c>
      <c r="P212" s="5">
        <f t="shared" si="24"/>
        <v>0</v>
      </c>
      <c r="Q212" s="5">
        <f t="shared" si="24"/>
        <v>0</v>
      </c>
      <c r="R212" s="5">
        <f t="shared" si="24"/>
        <v>0</v>
      </c>
      <c r="S212" s="5">
        <f t="shared" si="24"/>
        <v>0</v>
      </c>
      <c r="T212" s="5">
        <f t="shared" si="24"/>
        <v>0</v>
      </c>
      <c r="U212" s="5">
        <f t="shared" si="24"/>
        <v>0</v>
      </c>
      <c r="V212" s="5">
        <f t="shared" si="24"/>
        <v>0</v>
      </c>
      <c r="W212" s="5">
        <f t="shared" si="24"/>
        <v>0</v>
      </c>
      <c r="X212" s="5">
        <f t="shared" si="24"/>
        <v>0</v>
      </c>
      <c r="Y212" s="5">
        <f t="shared" si="24"/>
        <v>0</v>
      </c>
      <c r="Z212" s="5">
        <f t="shared" si="24"/>
        <v>0</v>
      </c>
      <c r="AA212" s="5">
        <f t="shared" si="24"/>
        <v>0</v>
      </c>
      <c r="AB212" s="5">
        <f t="shared" si="24"/>
        <v>0</v>
      </c>
      <c r="AC212" s="5">
        <f t="shared" si="24"/>
        <v>0</v>
      </c>
      <c r="AD212" s="5">
        <f t="shared" si="24"/>
        <v>0</v>
      </c>
      <c r="AE212" s="5">
        <f t="shared" si="24"/>
        <v>0</v>
      </c>
      <c r="AF212" s="5">
        <f t="shared" si="24"/>
        <v>0</v>
      </c>
      <c r="AG212" s="5">
        <f t="shared" si="24"/>
        <v>0</v>
      </c>
      <c r="AH212" s="5">
        <f t="shared" si="24"/>
        <v>0</v>
      </c>
      <c r="AI212" s="5">
        <f t="shared" si="24"/>
        <v>0</v>
      </c>
      <c r="AJ212" s="5">
        <f t="shared" si="24"/>
        <v>0</v>
      </c>
      <c r="AK212" s="5">
        <f t="shared" si="24"/>
        <v>0</v>
      </c>
      <c r="AL212" s="5">
        <f t="shared" si="24"/>
        <v>0</v>
      </c>
      <c r="AM212" s="5">
        <f t="shared" si="24"/>
        <v>0</v>
      </c>
      <c r="AN212" s="5">
        <f t="shared" si="24"/>
        <v>0</v>
      </c>
      <c r="AO212" s="5">
        <f t="shared" si="24"/>
        <v>0</v>
      </c>
      <c r="AP212" s="5">
        <f t="shared" si="24"/>
        <v>0</v>
      </c>
      <c r="AQ212" s="5">
        <f t="shared" si="24"/>
        <v>0</v>
      </c>
      <c r="AR212" s="5">
        <f t="shared" si="24"/>
        <v>0</v>
      </c>
      <c r="AS212" s="5">
        <f t="shared" si="10"/>
        <v>0</v>
      </c>
      <c r="AT212" s="5">
        <f t="shared" si="21"/>
        <v>0</v>
      </c>
      <c r="AU212" s="5">
        <f t="shared" si="21"/>
        <v>0</v>
      </c>
      <c r="AV212" s="5">
        <f t="shared" si="21"/>
        <v>0</v>
      </c>
      <c r="AW212" s="5">
        <f t="shared" si="21"/>
        <v>0</v>
      </c>
      <c r="AX212" s="5">
        <f t="shared" si="21"/>
        <v>0</v>
      </c>
      <c r="AY212" s="5">
        <f t="shared" si="21"/>
        <v>0</v>
      </c>
      <c r="AZ212" s="5">
        <f t="shared" si="21"/>
        <v>0</v>
      </c>
      <c r="BA212" s="5">
        <f t="shared" si="21"/>
        <v>0</v>
      </c>
      <c r="BB212" s="5">
        <f t="shared" si="21"/>
        <v>0</v>
      </c>
      <c r="BC212" s="5">
        <f t="shared" si="21"/>
        <v>0</v>
      </c>
      <c r="BD212" s="5"/>
      <c r="BE212" s="5"/>
      <c r="BF212" s="5"/>
      <c r="BG212" s="5"/>
      <c r="BH212" s="5"/>
      <c r="BI212" s="5"/>
      <c r="BJ212" s="5"/>
    </row>
    <row r="213" spans="2:62" hidden="1">
      <c r="B213">
        <f t="shared" si="22"/>
        <v>660</v>
      </c>
      <c r="C213" t="str">
        <f t="shared" si="22"/>
        <v>DESHERBAT</v>
      </c>
      <c r="D213" t="str">
        <f t="shared" si="22"/>
        <v>Desherbat manual 6,5h/1.000  m2</v>
      </c>
      <c r="E213" s="82">
        <f t="shared" si="22"/>
        <v>2500</v>
      </c>
      <c r="F213" s="5">
        <f t="shared" si="24"/>
        <v>0</v>
      </c>
      <c r="G213" s="5">
        <f t="shared" si="24"/>
        <v>0</v>
      </c>
      <c r="H213" s="5">
        <f t="shared" si="24"/>
        <v>0</v>
      </c>
      <c r="I213" s="5">
        <f t="shared" si="24"/>
        <v>0</v>
      </c>
      <c r="J213" s="5">
        <f t="shared" si="24"/>
        <v>0</v>
      </c>
      <c r="K213" s="5">
        <f t="shared" si="24"/>
        <v>0</v>
      </c>
      <c r="L213" s="5">
        <f t="shared" si="24"/>
        <v>0</v>
      </c>
      <c r="M213" s="5">
        <f t="shared" si="24"/>
        <v>0</v>
      </c>
      <c r="N213" s="5">
        <f t="shared" si="24"/>
        <v>0</v>
      </c>
      <c r="O213" s="5">
        <f t="shared" si="24"/>
        <v>0</v>
      </c>
      <c r="P213" s="5">
        <f t="shared" si="24"/>
        <v>0</v>
      </c>
      <c r="Q213" s="5">
        <f t="shared" si="24"/>
        <v>0</v>
      </c>
      <c r="R213" s="5">
        <f t="shared" si="24"/>
        <v>0</v>
      </c>
      <c r="S213" s="5">
        <f t="shared" si="24"/>
        <v>0</v>
      </c>
      <c r="T213" s="5">
        <f t="shared" si="24"/>
        <v>0</v>
      </c>
      <c r="U213" s="5">
        <f t="shared" si="24"/>
        <v>0</v>
      </c>
      <c r="V213" s="5">
        <f t="shared" si="24"/>
        <v>0</v>
      </c>
      <c r="W213" s="5">
        <f t="shared" si="24"/>
        <v>0</v>
      </c>
      <c r="X213" s="5">
        <f t="shared" si="24"/>
        <v>0</v>
      </c>
      <c r="Y213" s="5">
        <f t="shared" si="24"/>
        <v>0</v>
      </c>
      <c r="Z213" s="5">
        <f t="shared" si="24"/>
        <v>0</v>
      </c>
      <c r="AA213" s="5">
        <f t="shared" si="24"/>
        <v>0</v>
      </c>
      <c r="AB213" s="5">
        <f t="shared" si="24"/>
        <v>0</v>
      </c>
      <c r="AC213" s="5">
        <f t="shared" si="24"/>
        <v>0</v>
      </c>
      <c r="AD213" s="5">
        <f t="shared" si="24"/>
        <v>0</v>
      </c>
      <c r="AE213" s="5">
        <f t="shared" si="24"/>
        <v>0</v>
      </c>
      <c r="AF213" s="5">
        <f t="shared" si="24"/>
        <v>0</v>
      </c>
      <c r="AG213" s="5">
        <f t="shared" si="24"/>
        <v>0</v>
      </c>
      <c r="AH213" s="5">
        <f t="shared" si="24"/>
        <v>0</v>
      </c>
      <c r="AI213" s="5">
        <f t="shared" si="24"/>
        <v>0</v>
      </c>
      <c r="AJ213" s="5">
        <f t="shared" si="24"/>
        <v>0</v>
      </c>
      <c r="AK213" s="5">
        <f t="shared" si="24"/>
        <v>0</v>
      </c>
      <c r="AL213" s="5">
        <f t="shared" si="24"/>
        <v>0</v>
      </c>
      <c r="AM213" s="5">
        <f t="shared" si="24"/>
        <v>0</v>
      </c>
      <c r="AN213" s="5">
        <f t="shared" si="24"/>
        <v>0</v>
      </c>
      <c r="AO213" s="5">
        <f t="shared" si="24"/>
        <v>0</v>
      </c>
      <c r="AP213" s="5">
        <f t="shared" si="24"/>
        <v>0</v>
      </c>
      <c r="AQ213" s="5">
        <f t="shared" si="24"/>
        <v>0</v>
      </c>
      <c r="AR213" s="5">
        <f t="shared" si="24"/>
        <v>0</v>
      </c>
      <c r="AS213" s="5">
        <f t="shared" si="10"/>
        <v>0</v>
      </c>
      <c r="AT213" s="5">
        <f t="shared" si="21"/>
        <v>0</v>
      </c>
      <c r="AU213" s="5">
        <f t="shared" si="21"/>
        <v>0</v>
      </c>
      <c r="AV213" s="5">
        <f t="shared" si="21"/>
        <v>0</v>
      </c>
      <c r="AW213" s="5">
        <f t="shared" si="21"/>
        <v>0</v>
      </c>
      <c r="AX213" s="5">
        <f t="shared" si="21"/>
        <v>0</v>
      </c>
      <c r="AY213" s="5">
        <f t="shared" si="21"/>
        <v>0</v>
      </c>
      <c r="AZ213" s="5">
        <f t="shared" si="21"/>
        <v>0</v>
      </c>
      <c r="BA213" s="5">
        <f t="shared" si="21"/>
        <v>0</v>
      </c>
      <c r="BB213" s="5">
        <f t="shared" si="21"/>
        <v>0</v>
      </c>
      <c r="BC213" s="5">
        <f t="shared" si="21"/>
        <v>0</v>
      </c>
      <c r="BD213" s="5"/>
      <c r="BE213" s="5"/>
      <c r="BF213" s="5"/>
      <c r="BG213" s="5"/>
      <c r="BH213" s="5"/>
      <c r="BI213" s="5"/>
      <c r="BJ213" s="5"/>
    </row>
    <row r="214" spans="2:62" hidden="1">
      <c r="B214">
        <f t="shared" si="22"/>
        <v>670</v>
      </c>
      <c r="C214" t="str">
        <f t="shared" si="22"/>
        <v>DESHERBAT</v>
      </c>
      <c r="D214" t="str">
        <f t="shared" si="22"/>
        <v>Calçar-desherbar</v>
      </c>
      <c r="E214" s="82">
        <f t="shared" si="22"/>
        <v>2500</v>
      </c>
      <c r="F214" s="5">
        <f t="shared" si="24"/>
        <v>0</v>
      </c>
      <c r="G214" s="5">
        <f t="shared" si="24"/>
        <v>0</v>
      </c>
      <c r="H214" s="5">
        <f t="shared" si="24"/>
        <v>0</v>
      </c>
      <c r="I214" s="5">
        <f t="shared" si="24"/>
        <v>0</v>
      </c>
      <c r="J214" s="5">
        <f t="shared" si="24"/>
        <v>0</v>
      </c>
      <c r="K214" s="5">
        <f t="shared" si="24"/>
        <v>0</v>
      </c>
      <c r="L214" s="5">
        <f t="shared" si="24"/>
        <v>0</v>
      </c>
      <c r="M214" s="5">
        <f t="shared" si="24"/>
        <v>0</v>
      </c>
      <c r="N214" s="5">
        <f t="shared" si="24"/>
        <v>0</v>
      </c>
      <c r="O214" s="5">
        <f t="shared" si="24"/>
        <v>0</v>
      </c>
      <c r="P214" s="5">
        <f t="shared" si="24"/>
        <v>0</v>
      </c>
      <c r="Q214" s="5">
        <f t="shared" si="24"/>
        <v>0</v>
      </c>
      <c r="R214" s="5">
        <f t="shared" si="24"/>
        <v>0</v>
      </c>
      <c r="S214" s="5">
        <f t="shared" si="24"/>
        <v>0</v>
      </c>
      <c r="T214" s="5">
        <f t="shared" si="24"/>
        <v>0</v>
      </c>
      <c r="U214" s="5">
        <f t="shared" si="24"/>
        <v>0</v>
      </c>
      <c r="V214" s="5">
        <f t="shared" si="24"/>
        <v>0</v>
      </c>
      <c r="W214" s="5">
        <f t="shared" si="24"/>
        <v>0</v>
      </c>
      <c r="X214" s="5">
        <f t="shared" si="24"/>
        <v>0</v>
      </c>
      <c r="Y214" s="5">
        <f t="shared" si="24"/>
        <v>0</v>
      </c>
      <c r="Z214" s="5">
        <f t="shared" si="24"/>
        <v>0</v>
      </c>
      <c r="AA214" s="5">
        <f t="shared" si="24"/>
        <v>0</v>
      </c>
      <c r="AB214" s="5">
        <f t="shared" si="24"/>
        <v>0</v>
      </c>
      <c r="AC214" s="5">
        <f t="shared" si="24"/>
        <v>0</v>
      </c>
      <c r="AD214" s="5">
        <f t="shared" si="24"/>
        <v>0</v>
      </c>
      <c r="AE214" s="5">
        <f t="shared" si="24"/>
        <v>0</v>
      </c>
      <c r="AF214" s="5">
        <f t="shared" si="24"/>
        <v>0</v>
      </c>
      <c r="AG214" s="5">
        <f t="shared" si="24"/>
        <v>0</v>
      </c>
      <c r="AH214" s="5">
        <f t="shared" si="24"/>
        <v>0</v>
      </c>
      <c r="AI214" s="5">
        <f t="shared" si="24"/>
        <v>0</v>
      </c>
      <c r="AJ214" s="5">
        <f t="shared" si="24"/>
        <v>0</v>
      </c>
      <c r="AK214" s="5">
        <f t="shared" si="24"/>
        <v>0</v>
      </c>
      <c r="AL214" s="5">
        <f t="shared" si="24"/>
        <v>0</v>
      </c>
      <c r="AM214" s="5">
        <f t="shared" si="24"/>
        <v>0</v>
      </c>
      <c r="AN214" s="5">
        <f t="shared" si="24"/>
        <v>0</v>
      </c>
      <c r="AO214" s="5">
        <f t="shared" si="24"/>
        <v>0</v>
      </c>
      <c r="AP214" s="5">
        <f t="shared" si="24"/>
        <v>0</v>
      </c>
      <c r="AQ214" s="5">
        <f t="shared" si="24"/>
        <v>0</v>
      </c>
      <c r="AR214" s="5">
        <f t="shared" si="24"/>
        <v>0</v>
      </c>
      <c r="AS214" s="5">
        <f t="shared" si="10"/>
        <v>0</v>
      </c>
      <c r="AT214" s="5">
        <f t="shared" si="21"/>
        <v>0</v>
      </c>
      <c r="AU214" s="5">
        <f t="shared" si="21"/>
        <v>0</v>
      </c>
      <c r="AV214" s="5">
        <f t="shared" si="21"/>
        <v>0</v>
      </c>
      <c r="AW214" s="5">
        <f t="shared" si="21"/>
        <v>0</v>
      </c>
      <c r="AX214" s="5">
        <f t="shared" si="21"/>
        <v>0</v>
      </c>
      <c r="AY214" s="5">
        <f t="shared" si="21"/>
        <v>0</v>
      </c>
      <c r="AZ214" s="5">
        <f t="shared" si="21"/>
        <v>0</v>
      </c>
      <c r="BA214" s="5">
        <f t="shared" si="21"/>
        <v>0</v>
      </c>
      <c r="BB214" s="5">
        <f t="shared" si="21"/>
        <v>0</v>
      </c>
      <c r="BC214" s="5">
        <f t="shared" si="21"/>
        <v>0</v>
      </c>
      <c r="BD214" s="5"/>
      <c r="BE214" s="5"/>
      <c r="BF214" s="5"/>
      <c r="BG214" s="5"/>
      <c r="BH214" s="5"/>
      <c r="BI214" s="5"/>
      <c r="BJ214" s="5"/>
    </row>
    <row r="215" spans="2:62" hidden="1">
      <c r="B215">
        <f t="shared" si="22"/>
        <v>680</v>
      </c>
      <c r="C215" t="str">
        <f t="shared" si="22"/>
        <v>DESHERBAT</v>
      </c>
      <c r="D215" t="str">
        <f t="shared" si="22"/>
        <v>Col·locar plàstic a mà</v>
      </c>
      <c r="E215" s="82">
        <f t="shared" si="22"/>
        <v>2500</v>
      </c>
      <c r="F215" s="5">
        <f t="shared" si="24"/>
        <v>0</v>
      </c>
      <c r="G215" s="5">
        <f t="shared" si="24"/>
        <v>0</v>
      </c>
      <c r="H215" s="5">
        <f t="shared" si="24"/>
        <v>0</v>
      </c>
      <c r="I215" s="5">
        <f t="shared" si="24"/>
        <v>0</v>
      </c>
      <c r="J215" s="5">
        <f t="shared" si="24"/>
        <v>0</v>
      </c>
      <c r="K215" s="5">
        <f t="shared" si="24"/>
        <v>0</v>
      </c>
      <c r="L215" s="5">
        <f t="shared" si="24"/>
        <v>0</v>
      </c>
      <c r="M215" s="5">
        <f t="shared" si="24"/>
        <v>0</v>
      </c>
      <c r="N215" s="5">
        <f t="shared" si="24"/>
        <v>0</v>
      </c>
      <c r="O215" s="5">
        <f t="shared" si="24"/>
        <v>0</v>
      </c>
      <c r="P215" s="5">
        <f t="shared" si="24"/>
        <v>0</v>
      </c>
      <c r="Q215" s="5">
        <f t="shared" si="24"/>
        <v>0</v>
      </c>
      <c r="R215" s="5">
        <f t="shared" si="24"/>
        <v>0</v>
      </c>
      <c r="S215" s="5">
        <f t="shared" si="24"/>
        <v>0</v>
      </c>
      <c r="T215" s="5">
        <f t="shared" si="24"/>
        <v>0</v>
      </c>
      <c r="U215" s="5">
        <f t="shared" si="24"/>
        <v>0</v>
      </c>
      <c r="V215" s="5">
        <f t="shared" si="24"/>
        <v>0</v>
      </c>
      <c r="W215" s="5">
        <f t="shared" si="24"/>
        <v>0</v>
      </c>
      <c r="X215" s="5">
        <f t="shared" si="24"/>
        <v>0</v>
      </c>
      <c r="Y215" s="5">
        <f t="shared" si="24"/>
        <v>0</v>
      </c>
      <c r="Z215" s="5">
        <f t="shared" si="24"/>
        <v>0</v>
      </c>
      <c r="AA215" s="5">
        <f t="shared" si="24"/>
        <v>0</v>
      </c>
      <c r="AB215" s="5">
        <f t="shared" si="24"/>
        <v>0</v>
      </c>
      <c r="AC215" s="5">
        <f t="shared" si="24"/>
        <v>0</v>
      </c>
      <c r="AD215" s="5">
        <f t="shared" si="24"/>
        <v>0</v>
      </c>
      <c r="AE215" s="5">
        <f t="shared" si="24"/>
        <v>0</v>
      </c>
      <c r="AF215" s="5">
        <f t="shared" si="24"/>
        <v>0</v>
      </c>
      <c r="AG215" s="5">
        <f t="shared" si="24"/>
        <v>0</v>
      </c>
      <c r="AH215" s="5">
        <f t="shared" si="24"/>
        <v>0</v>
      </c>
      <c r="AI215" s="5">
        <f t="shared" si="24"/>
        <v>0</v>
      </c>
      <c r="AJ215" s="5">
        <f t="shared" si="24"/>
        <v>0</v>
      </c>
      <c r="AK215" s="5">
        <f t="shared" si="24"/>
        <v>0</v>
      </c>
      <c r="AL215" s="5">
        <f t="shared" si="24"/>
        <v>0</v>
      </c>
      <c r="AM215" s="5">
        <f t="shared" si="24"/>
        <v>0</v>
      </c>
      <c r="AN215" s="5">
        <f t="shared" si="24"/>
        <v>0</v>
      </c>
      <c r="AO215" s="5">
        <f t="shared" si="24"/>
        <v>0</v>
      </c>
      <c r="AP215" s="5">
        <f t="shared" si="24"/>
        <v>0</v>
      </c>
      <c r="AQ215" s="5">
        <f t="shared" si="24"/>
        <v>0</v>
      </c>
      <c r="AR215" s="5">
        <f t="shared" si="24"/>
        <v>0</v>
      </c>
      <c r="AS215" s="5">
        <f t="shared" si="10"/>
        <v>0</v>
      </c>
      <c r="AT215" s="5">
        <f t="shared" si="21"/>
        <v>0</v>
      </c>
      <c r="AU215" s="5">
        <f t="shared" si="21"/>
        <v>0</v>
      </c>
      <c r="AV215" s="5">
        <f t="shared" si="21"/>
        <v>0</v>
      </c>
      <c r="AW215" s="5">
        <f t="shared" si="21"/>
        <v>0</v>
      </c>
      <c r="AX215" s="5">
        <f t="shared" si="21"/>
        <v>0</v>
      </c>
      <c r="AY215" s="5">
        <f t="shared" si="21"/>
        <v>0</v>
      </c>
      <c r="AZ215" s="5">
        <f t="shared" si="21"/>
        <v>0</v>
      </c>
      <c r="BA215" s="5">
        <f t="shared" si="21"/>
        <v>0</v>
      </c>
      <c r="BB215" s="5">
        <f t="shared" si="21"/>
        <v>0</v>
      </c>
      <c r="BC215" s="5">
        <f t="shared" si="21"/>
        <v>0</v>
      </c>
      <c r="BD215" s="5"/>
      <c r="BE215" s="5"/>
      <c r="BF215" s="5"/>
      <c r="BG215" s="5"/>
      <c r="BH215" s="5"/>
      <c r="BI215" s="5"/>
      <c r="BJ215" s="5"/>
    </row>
    <row r="216" spans="2:62" hidden="1">
      <c r="B216">
        <f t="shared" si="22"/>
        <v>710</v>
      </c>
      <c r="C216" t="str">
        <f t="shared" si="22"/>
        <v xml:space="preserve">ALTRES OPERACIONS </v>
      </c>
      <c r="D216" t="str">
        <f t="shared" si="22"/>
        <v>Clavar i lligar canyes manual</v>
      </c>
      <c r="E216" s="82">
        <f t="shared" si="22"/>
        <v>2500</v>
      </c>
      <c r="F216" s="5">
        <f t="shared" si="24"/>
        <v>0</v>
      </c>
      <c r="G216" s="5">
        <f t="shared" si="24"/>
        <v>0</v>
      </c>
      <c r="H216" s="5">
        <f t="shared" si="24"/>
        <v>0</v>
      </c>
      <c r="I216" s="5">
        <f t="shared" si="24"/>
        <v>0</v>
      </c>
      <c r="J216" s="5">
        <f t="shared" si="24"/>
        <v>0</v>
      </c>
      <c r="K216" s="5">
        <f t="shared" si="24"/>
        <v>0</v>
      </c>
      <c r="L216" s="5">
        <f t="shared" si="24"/>
        <v>0</v>
      </c>
      <c r="M216" s="5">
        <f t="shared" si="24"/>
        <v>0</v>
      </c>
      <c r="N216" s="5">
        <f t="shared" si="24"/>
        <v>0</v>
      </c>
      <c r="O216" s="5">
        <f t="shared" si="24"/>
        <v>0</v>
      </c>
      <c r="P216" s="5">
        <f t="shared" si="24"/>
        <v>0</v>
      </c>
      <c r="Q216" s="5">
        <f t="shared" si="24"/>
        <v>0</v>
      </c>
      <c r="R216" s="5">
        <f t="shared" si="24"/>
        <v>0</v>
      </c>
      <c r="S216" s="5">
        <f t="shared" si="24"/>
        <v>0</v>
      </c>
      <c r="T216" s="5">
        <f t="shared" si="24"/>
        <v>0</v>
      </c>
      <c r="U216" s="5">
        <f t="shared" si="24"/>
        <v>0</v>
      </c>
      <c r="V216" s="5">
        <f t="shared" si="24"/>
        <v>0</v>
      </c>
      <c r="W216" s="5">
        <f t="shared" si="24"/>
        <v>0</v>
      </c>
      <c r="X216" s="5">
        <f t="shared" si="24"/>
        <v>0</v>
      </c>
      <c r="Y216" s="5">
        <f t="shared" si="24"/>
        <v>0</v>
      </c>
      <c r="Z216" s="5">
        <f t="shared" si="24"/>
        <v>0</v>
      </c>
      <c r="AA216" s="5">
        <f t="shared" si="24"/>
        <v>0</v>
      </c>
      <c r="AB216" s="5">
        <f t="shared" si="24"/>
        <v>0</v>
      </c>
      <c r="AC216" s="5">
        <f t="shared" si="24"/>
        <v>0</v>
      </c>
      <c r="AD216" s="5">
        <f t="shared" si="24"/>
        <v>0</v>
      </c>
      <c r="AE216" s="5">
        <f t="shared" si="24"/>
        <v>0</v>
      </c>
      <c r="AF216" s="5">
        <f t="shared" si="24"/>
        <v>0</v>
      </c>
      <c r="AG216" s="5">
        <f t="shared" si="24"/>
        <v>0</v>
      </c>
      <c r="AH216" s="5">
        <f t="shared" si="24"/>
        <v>0</v>
      </c>
      <c r="AI216" s="5">
        <f t="shared" si="24"/>
        <v>0</v>
      </c>
      <c r="AJ216" s="5">
        <f t="shared" si="24"/>
        <v>0</v>
      </c>
      <c r="AK216" s="5">
        <f t="shared" si="24"/>
        <v>0</v>
      </c>
      <c r="AL216" s="5">
        <f t="shared" si="24"/>
        <v>0</v>
      </c>
      <c r="AM216" s="5">
        <f t="shared" si="24"/>
        <v>0</v>
      </c>
      <c r="AN216" s="5">
        <f t="shared" si="24"/>
        <v>0</v>
      </c>
      <c r="AO216" s="5">
        <f t="shared" si="24"/>
        <v>0</v>
      </c>
      <c r="AP216" s="5">
        <f t="shared" si="24"/>
        <v>0</v>
      </c>
      <c r="AQ216" s="5">
        <f t="shared" si="24"/>
        <v>0</v>
      </c>
      <c r="AR216" s="5">
        <f t="shared" si="24"/>
        <v>0</v>
      </c>
      <c r="AS216" s="5">
        <f t="shared" si="10"/>
        <v>0</v>
      </c>
      <c r="AT216" s="5">
        <f t="shared" si="21"/>
        <v>0</v>
      </c>
      <c r="AU216" s="5">
        <f t="shared" si="21"/>
        <v>0</v>
      </c>
      <c r="AV216" s="5">
        <f t="shared" si="21"/>
        <v>0</v>
      </c>
      <c r="AW216" s="5">
        <f t="shared" si="21"/>
        <v>0</v>
      </c>
      <c r="AX216" s="5">
        <f t="shared" si="21"/>
        <v>0</v>
      </c>
      <c r="AY216" s="5">
        <f t="shared" si="21"/>
        <v>0</v>
      </c>
      <c r="AZ216" s="5">
        <f t="shared" si="21"/>
        <v>0</v>
      </c>
      <c r="BA216" s="5">
        <f t="shared" si="21"/>
        <v>0</v>
      </c>
      <c r="BB216" s="5">
        <f t="shared" si="21"/>
        <v>0</v>
      </c>
      <c r="BC216" s="5">
        <f t="shared" si="21"/>
        <v>0</v>
      </c>
      <c r="BD216" s="5"/>
      <c r="BE216" s="5"/>
      <c r="BF216" s="5"/>
      <c r="BG216" s="5"/>
      <c r="BH216" s="5"/>
      <c r="BI216" s="5"/>
      <c r="BJ216" s="5"/>
    </row>
    <row r="217" spans="2:62" hidden="1">
      <c r="B217">
        <f t="shared" si="22"/>
        <v>720</v>
      </c>
      <c r="C217" t="str">
        <f t="shared" si="22"/>
        <v xml:space="preserve">ALTRES OPERACIONS </v>
      </c>
      <c r="D217" t="str">
        <f t="shared" si="22"/>
        <v>Esporgar i lligar tomaqueres</v>
      </c>
      <c r="E217" s="82">
        <f t="shared" si="22"/>
        <v>2500</v>
      </c>
      <c r="F217" s="5">
        <f t="shared" si="24"/>
        <v>0</v>
      </c>
      <c r="G217" s="5">
        <f t="shared" si="24"/>
        <v>0</v>
      </c>
      <c r="H217" s="5">
        <f t="shared" si="24"/>
        <v>0</v>
      </c>
      <c r="I217" s="5">
        <f t="shared" si="24"/>
        <v>0</v>
      </c>
      <c r="J217" s="5">
        <f t="shared" si="24"/>
        <v>0</v>
      </c>
      <c r="K217" s="5">
        <f t="shared" si="24"/>
        <v>0</v>
      </c>
      <c r="L217" s="5">
        <f t="shared" si="24"/>
        <v>0</v>
      </c>
      <c r="M217" s="5">
        <f t="shared" si="24"/>
        <v>0</v>
      </c>
      <c r="N217" s="5">
        <f t="shared" si="24"/>
        <v>0</v>
      </c>
      <c r="O217" s="5">
        <f t="shared" si="24"/>
        <v>0</v>
      </c>
      <c r="P217" s="5">
        <f t="shared" si="24"/>
        <v>0</v>
      </c>
      <c r="Q217" s="5">
        <f t="shared" si="24"/>
        <v>0</v>
      </c>
      <c r="R217" s="5">
        <f t="shared" si="24"/>
        <v>0</v>
      </c>
      <c r="S217" s="5">
        <f t="shared" si="24"/>
        <v>0</v>
      </c>
      <c r="T217" s="5">
        <f t="shared" si="24"/>
        <v>0</v>
      </c>
      <c r="U217" s="5">
        <f t="shared" si="24"/>
        <v>0</v>
      </c>
      <c r="V217" s="5">
        <f t="shared" si="24"/>
        <v>0</v>
      </c>
      <c r="W217" s="5">
        <f t="shared" si="24"/>
        <v>0</v>
      </c>
      <c r="X217" s="5">
        <f t="shared" si="24"/>
        <v>0</v>
      </c>
      <c r="Y217" s="5">
        <f t="shared" si="24"/>
        <v>0</v>
      </c>
      <c r="Z217" s="5">
        <f t="shared" si="24"/>
        <v>0</v>
      </c>
      <c r="AA217" s="5">
        <f t="shared" si="24"/>
        <v>0</v>
      </c>
      <c r="AB217" s="5">
        <f t="shared" si="24"/>
        <v>0</v>
      </c>
      <c r="AC217" s="5">
        <f t="shared" si="24"/>
        <v>0</v>
      </c>
      <c r="AD217" s="5">
        <f t="shared" si="24"/>
        <v>0</v>
      </c>
      <c r="AE217" s="5">
        <f t="shared" si="24"/>
        <v>0</v>
      </c>
      <c r="AF217" s="5">
        <f t="shared" si="24"/>
        <v>0</v>
      </c>
      <c r="AG217" s="5">
        <f t="shared" si="24"/>
        <v>0</v>
      </c>
      <c r="AH217" s="5">
        <f t="shared" si="24"/>
        <v>0</v>
      </c>
      <c r="AI217" s="5">
        <f t="shared" si="24"/>
        <v>0</v>
      </c>
      <c r="AJ217" s="5">
        <f t="shared" si="24"/>
        <v>0</v>
      </c>
      <c r="AK217" s="5">
        <f t="shared" si="24"/>
        <v>0</v>
      </c>
      <c r="AL217" s="5">
        <f t="shared" si="24"/>
        <v>0</v>
      </c>
      <c r="AM217" s="5">
        <f t="shared" si="24"/>
        <v>0</v>
      </c>
      <c r="AN217" s="5">
        <f t="shared" si="24"/>
        <v>0</v>
      </c>
      <c r="AO217" s="5">
        <f t="shared" si="24"/>
        <v>0</v>
      </c>
      <c r="AP217" s="5">
        <f t="shared" si="24"/>
        <v>0</v>
      </c>
      <c r="AQ217" s="5">
        <f t="shared" si="24"/>
        <v>0</v>
      </c>
      <c r="AR217" s="5">
        <f t="shared" si="24"/>
        <v>0</v>
      </c>
      <c r="AS217" s="5">
        <f t="shared" si="10"/>
        <v>0</v>
      </c>
      <c r="AT217" s="5">
        <f t="shared" si="21"/>
        <v>0</v>
      </c>
      <c r="AU217" s="5">
        <f t="shared" si="21"/>
        <v>0</v>
      </c>
      <c r="AV217" s="5">
        <f t="shared" si="21"/>
        <v>0</v>
      </c>
      <c r="AW217" s="5">
        <f t="shared" si="21"/>
        <v>0</v>
      </c>
      <c r="AX217" s="5">
        <f t="shared" si="21"/>
        <v>0</v>
      </c>
      <c r="AY217" s="5">
        <f t="shared" si="21"/>
        <v>0</v>
      </c>
      <c r="AZ217" s="5">
        <f t="shared" si="21"/>
        <v>0</v>
      </c>
      <c r="BA217" s="5">
        <f t="shared" si="21"/>
        <v>0</v>
      </c>
      <c r="BB217" s="5">
        <f t="shared" si="21"/>
        <v>0</v>
      </c>
      <c r="BC217" s="5">
        <f t="shared" si="21"/>
        <v>0</v>
      </c>
      <c r="BD217" s="5"/>
      <c r="BE217" s="5"/>
      <c r="BF217" s="5"/>
      <c r="BG217" s="5"/>
      <c r="BH217" s="5"/>
      <c r="BI217" s="5"/>
      <c r="BJ217" s="5"/>
    </row>
    <row r="218" spans="2:62" hidden="1">
      <c r="B218">
        <f t="shared" si="22"/>
        <v>730</v>
      </c>
      <c r="C218" t="str">
        <f t="shared" si="22"/>
        <v xml:space="preserve">ALTRES OPERACIONS </v>
      </c>
      <c r="D218" t="str">
        <f t="shared" si="22"/>
        <v>Renda de la terra</v>
      </c>
      <c r="E218" s="82">
        <f t="shared" si="22"/>
        <v>2500</v>
      </c>
      <c r="F218" s="5">
        <f t="shared" si="24"/>
        <v>0</v>
      </c>
      <c r="G218" s="5">
        <f t="shared" si="24"/>
        <v>0</v>
      </c>
      <c r="H218" s="5">
        <f t="shared" si="24"/>
        <v>0</v>
      </c>
      <c r="I218" s="5">
        <f t="shared" si="24"/>
        <v>0</v>
      </c>
      <c r="J218" s="5">
        <f t="shared" si="24"/>
        <v>0</v>
      </c>
      <c r="K218" s="5">
        <f t="shared" si="24"/>
        <v>0</v>
      </c>
      <c r="L218" s="5">
        <f t="shared" si="24"/>
        <v>0</v>
      </c>
      <c r="M218" s="5">
        <f t="shared" si="24"/>
        <v>0</v>
      </c>
      <c r="N218" s="5">
        <f t="shared" si="24"/>
        <v>0</v>
      </c>
      <c r="O218" s="5">
        <f t="shared" si="24"/>
        <v>0</v>
      </c>
      <c r="P218" s="5">
        <f t="shared" si="24"/>
        <v>0</v>
      </c>
      <c r="Q218" s="5">
        <f t="shared" si="24"/>
        <v>0</v>
      </c>
      <c r="R218" s="5">
        <f t="shared" si="24"/>
        <v>0</v>
      </c>
      <c r="S218" s="5">
        <f t="shared" si="24"/>
        <v>0</v>
      </c>
      <c r="T218" s="5">
        <f t="shared" si="24"/>
        <v>0</v>
      </c>
      <c r="U218" s="5">
        <f t="shared" si="24"/>
        <v>0</v>
      </c>
      <c r="V218" s="5">
        <f t="shared" si="24"/>
        <v>0</v>
      </c>
      <c r="W218" s="5">
        <f t="shared" si="24"/>
        <v>0</v>
      </c>
      <c r="X218" s="5">
        <f t="shared" si="24"/>
        <v>0</v>
      </c>
      <c r="Y218" s="5">
        <f t="shared" si="24"/>
        <v>0</v>
      </c>
      <c r="Z218" s="5">
        <f t="shared" si="24"/>
        <v>0</v>
      </c>
      <c r="AA218" s="5">
        <f t="shared" ref="AA218:AR218" si="25">+AA93*AA$49*$E$4/$E218</f>
        <v>0</v>
      </c>
      <c r="AB218" s="5">
        <f t="shared" si="25"/>
        <v>0</v>
      </c>
      <c r="AC218" s="5">
        <f t="shared" si="25"/>
        <v>0</v>
      </c>
      <c r="AD218" s="5">
        <f t="shared" si="25"/>
        <v>0</v>
      </c>
      <c r="AE218" s="5">
        <f t="shared" si="25"/>
        <v>0</v>
      </c>
      <c r="AF218" s="5">
        <f t="shared" si="25"/>
        <v>0</v>
      </c>
      <c r="AG218" s="5">
        <f t="shared" si="25"/>
        <v>0</v>
      </c>
      <c r="AH218" s="5">
        <f t="shared" si="25"/>
        <v>0</v>
      </c>
      <c r="AI218" s="5">
        <f t="shared" si="25"/>
        <v>0</v>
      </c>
      <c r="AJ218" s="5">
        <f t="shared" si="25"/>
        <v>0</v>
      </c>
      <c r="AK218" s="5">
        <f t="shared" si="25"/>
        <v>0</v>
      </c>
      <c r="AL218" s="5">
        <f t="shared" si="25"/>
        <v>0</v>
      </c>
      <c r="AM218" s="5">
        <f t="shared" si="25"/>
        <v>0</v>
      </c>
      <c r="AN218" s="5">
        <f t="shared" si="25"/>
        <v>0</v>
      </c>
      <c r="AO218" s="5">
        <f t="shared" si="25"/>
        <v>0</v>
      </c>
      <c r="AP218" s="5">
        <f t="shared" si="25"/>
        <v>0</v>
      </c>
      <c r="AQ218" s="5">
        <f t="shared" si="25"/>
        <v>0</v>
      </c>
      <c r="AR218" s="5">
        <f t="shared" si="25"/>
        <v>0</v>
      </c>
      <c r="AS218" s="5">
        <f t="shared" si="10"/>
        <v>0</v>
      </c>
      <c r="AT218" s="5">
        <f t="shared" si="21"/>
        <v>0</v>
      </c>
      <c r="AU218" s="5">
        <f t="shared" si="21"/>
        <v>0</v>
      </c>
      <c r="AV218" s="5">
        <f t="shared" si="21"/>
        <v>0</v>
      </c>
      <c r="AW218" s="5">
        <f t="shared" si="21"/>
        <v>0</v>
      </c>
      <c r="AX218" s="5">
        <f t="shared" si="21"/>
        <v>0</v>
      </c>
      <c r="AY218" s="5">
        <f t="shared" si="21"/>
        <v>0</v>
      </c>
      <c r="AZ218" s="5">
        <f t="shared" si="21"/>
        <v>0</v>
      </c>
      <c r="BA218" s="5">
        <f t="shared" si="21"/>
        <v>0</v>
      </c>
      <c r="BB218" s="5">
        <f t="shared" si="21"/>
        <v>0</v>
      </c>
      <c r="BC218" s="5">
        <f t="shared" si="21"/>
        <v>0</v>
      </c>
      <c r="BD218" s="5"/>
      <c r="BE218" s="5"/>
      <c r="BF218" s="5"/>
      <c r="BG218" s="5"/>
      <c r="BH218" s="5"/>
      <c r="BI218" s="5"/>
      <c r="BJ218" s="5"/>
    </row>
    <row r="219" spans="2:62" hidden="1">
      <c r="B219">
        <f t="shared" si="22"/>
        <v>810</v>
      </c>
      <c r="C219" t="str">
        <f t="shared" si="22"/>
        <v>RECOL.LECCIÓ</v>
      </c>
      <c r="D219" t="str">
        <f t="shared" si="22"/>
        <v>Recol.lecció col</v>
      </c>
      <c r="E219" s="82">
        <f t="shared" si="22"/>
        <v>2500</v>
      </c>
      <c r="F219" s="5">
        <f t="shared" ref="F219:AR225" si="26">+F94*F$49*$E$4/$E219</f>
        <v>0</v>
      </c>
      <c r="G219" s="5">
        <f t="shared" si="26"/>
        <v>0</v>
      </c>
      <c r="H219" s="5">
        <f t="shared" si="26"/>
        <v>0</v>
      </c>
      <c r="I219" s="5">
        <f t="shared" si="26"/>
        <v>0</v>
      </c>
      <c r="J219" s="5">
        <f t="shared" si="26"/>
        <v>0</v>
      </c>
      <c r="K219" s="5">
        <f t="shared" si="26"/>
        <v>0</v>
      </c>
      <c r="L219" s="5">
        <f t="shared" si="26"/>
        <v>0</v>
      </c>
      <c r="M219" s="5">
        <f t="shared" si="26"/>
        <v>0</v>
      </c>
      <c r="N219" s="5">
        <f t="shared" si="26"/>
        <v>0</v>
      </c>
      <c r="O219" s="5">
        <f t="shared" si="26"/>
        <v>0</v>
      </c>
      <c r="P219" s="5">
        <f t="shared" si="26"/>
        <v>0</v>
      </c>
      <c r="Q219" s="5">
        <f t="shared" si="26"/>
        <v>0</v>
      </c>
      <c r="R219" s="5">
        <f t="shared" si="26"/>
        <v>0</v>
      </c>
      <c r="S219" s="5">
        <f t="shared" si="26"/>
        <v>0</v>
      </c>
      <c r="T219" s="5">
        <f t="shared" si="26"/>
        <v>0</v>
      </c>
      <c r="U219" s="5">
        <f t="shared" si="26"/>
        <v>0</v>
      </c>
      <c r="V219" s="5">
        <f t="shared" si="26"/>
        <v>0</v>
      </c>
      <c r="W219" s="5">
        <f t="shared" si="26"/>
        <v>0</v>
      </c>
      <c r="X219" s="5">
        <f t="shared" si="26"/>
        <v>0</v>
      </c>
      <c r="Y219" s="5">
        <f t="shared" si="26"/>
        <v>0</v>
      </c>
      <c r="Z219" s="5">
        <f t="shared" si="26"/>
        <v>0</v>
      </c>
      <c r="AA219" s="5">
        <f t="shared" si="26"/>
        <v>0</v>
      </c>
      <c r="AB219" s="5">
        <f t="shared" si="26"/>
        <v>0</v>
      </c>
      <c r="AC219" s="5">
        <f t="shared" si="26"/>
        <v>0</v>
      </c>
      <c r="AD219" s="5">
        <f t="shared" si="26"/>
        <v>0</v>
      </c>
      <c r="AE219" s="5">
        <f t="shared" si="26"/>
        <v>0</v>
      </c>
      <c r="AF219" s="5">
        <f t="shared" si="26"/>
        <v>0</v>
      </c>
      <c r="AG219" s="5">
        <f t="shared" si="26"/>
        <v>0</v>
      </c>
      <c r="AH219" s="5">
        <f t="shared" si="26"/>
        <v>0</v>
      </c>
      <c r="AI219" s="5">
        <f t="shared" si="26"/>
        <v>0</v>
      </c>
      <c r="AJ219" s="5">
        <f t="shared" si="26"/>
        <v>0</v>
      </c>
      <c r="AK219" s="5">
        <f t="shared" si="26"/>
        <v>0</v>
      </c>
      <c r="AL219" s="5">
        <f t="shared" si="26"/>
        <v>0</v>
      </c>
      <c r="AM219" s="5">
        <f t="shared" si="26"/>
        <v>0</v>
      </c>
      <c r="AN219" s="5">
        <f t="shared" si="26"/>
        <v>0</v>
      </c>
      <c r="AO219" s="5">
        <f t="shared" si="26"/>
        <v>0</v>
      </c>
      <c r="AP219" s="5">
        <f t="shared" si="26"/>
        <v>0</v>
      </c>
      <c r="AQ219" s="5">
        <f t="shared" si="26"/>
        <v>0</v>
      </c>
      <c r="AR219" s="5">
        <f t="shared" si="26"/>
        <v>0</v>
      </c>
      <c r="AS219" s="5">
        <f t="shared" si="10"/>
        <v>0</v>
      </c>
      <c r="AT219" s="5">
        <f t="shared" si="21"/>
        <v>0</v>
      </c>
      <c r="AU219" s="5">
        <f t="shared" si="21"/>
        <v>0</v>
      </c>
      <c r="AV219" s="5">
        <f t="shared" si="21"/>
        <v>0</v>
      </c>
      <c r="AW219" s="5">
        <f t="shared" si="21"/>
        <v>0</v>
      </c>
      <c r="AX219" s="5">
        <f t="shared" si="21"/>
        <v>0</v>
      </c>
      <c r="AY219" s="5">
        <f t="shared" si="21"/>
        <v>0</v>
      </c>
      <c r="AZ219" s="5">
        <f t="shared" si="21"/>
        <v>0</v>
      </c>
      <c r="BA219" s="5">
        <f t="shared" si="21"/>
        <v>0</v>
      </c>
      <c r="BB219" s="5">
        <f t="shared" si="21"/>
        <v>0</v>
      </c>
      <c r="BC219" s="5">
        <f t="shared" si="21"/>
        <v>0</v>
      </c>
      <c r="BD219" s="5"/>
      <c r="BE219" s="5"/>
      <c r="BF219" s="5"/>
      <c r="BG219" s="5"/>
      <c r="BH219" s="5"/>
      <c r="BI219" s="5"/>
      <c r="BJ219" s="5"/>
    </row>
    <row r="220" spans="2:62" hidden="1">
      <c r="B220">
        <f t="shared" si="22"/>
        <v>820</v>
      </c>
      <c r="C220" t="str">
        <f t="shared" si="22"/>
        <v>RECOL.LECCIÓ</v>
      </c>
      <c r="D220" t="str">
        <f t="shared" si="22"/>
        <v>Recol.lecció bròcoli</v>
      </c>
      <c r="E220" s="82">
        <f t="shared" si="22"/>
        <v>2500</v>
      </c>
      <c r="F220" s="5">
        <f t="shared" si="26"/>
        <v>0</v>
      </c>
      <c r="G220" s="5">
        <f t="shared" si="26"/>
        <v>0</v>
      </c>
      <c r="H220" s="5">
        <f t="shared" si="26"/>
        <v>0</v>
      </c>
      <c r="I220" s="5">
        <f t="shared" si="26"/>
        <v>0</v>
      </c>
      <c r="J220" s="5">
        <f t="shared" si="26"/>
        <v>0</v>
      </c>
      <c r="K220" s="5">
        <f t="shared" si="26"/>
        <v>0</v>
      </c>
      <c r="L220" s="5">
        <f t="shared" si="26"/>
        <v>0</v>
      </c>
      <c r="M220" s="5">
        <f t="shared" si="26"/>
        <v>0</v>
      </c>
      <c r="N220" s="5">
        <f t="shared" si="26"/>
        <v>0</v>
      </c>
      <c r="O220" s="5">
        <f t="shared" si="26"/>
        <v>0</v>
      </c>
      <c r="P220" s="5">
        <f t="shared" si="26"/>
        <v>0</v>
      </c>
      <c r="Q220" s="5">
        <f t="shared" si="26"/>
        <v>0</v>
      </c>
      <c r="R220" s="5">
        <f t="shared" si="26"/>
        <v>0</v>
      </c>
      <c r="S220" s="5">
        <f t="shared" si="26"/>
        <v>0</v>
      </c>
      <c r="T220" s="5">
        <f t="shared" si="26"/>
        <v>0</v>
      </c>
      <c r="U220" s="5">
        <f t="shared" si="26"/>
        <v>0</v>
      </c>
      <c r="V220" s="5">
        <f t="shared" si="26"/>
        <v>0</v>
      </c>
      <c r="W220" s="5">
        <f t="shared" si="26"/>
        <v>0</v>
      </c>
      <c r="X220" s="5">
        <f t="shared" si="26"/>
        <v>0</v>
      </c>
      <c r="Y220" s="5">
        <f t="shared" si="26"/>
        <v>0</v>
      </c>
      <c r="Z220" s="5">
        <f t="shared" si="26"/>
        <v>0</v>
      </c>
      <c r="AA220" s="5">
        <f t="shared" si="26"/>
        <v>0</v>
      </c>
      <c r="AB220" s="5">
        <f t="shared" si="26"/>
        <v>0</v>
      </c>
      <c r="AC220" s="5">
        <f t="shared" si="26"/>
        <v>0</v>
      </c>
      <c r="AD220" s="5">
        <f t="shared" si="26"/>
        <v>0</v>
      </c>
      <c r="AE220" s="5">
        <f t="shared" si="26"/>
        <v>0</v>
      </c>
      <c r="AF220" s="5">
        <f t="shared" si="26"/>
        <v>0</v>
      </c>
      <c r="AG220" s="5">
        <f t="shared" si="26"/>
        <v>0</v>
      </c>
      <c r="AH220" s="5">
        <f t="shared" si="26"/>
        <v>0</v>
      </c>
      <c r="AI220" s="5">
        <f t="shared" si="26"/>
        <v>0</v>
      </c>
      <c r="AJ220" s="5">
        <f t="shared" si="26"/>
        <v>0</v>
      </c>
      <c r="AK220" s="5">
        <f t="shared" si="26"/>
        <v>0</v>
      </c>
      <c r="AL220" s="5">
        <f t="shared" si="26"/>
        <v>0</v>
      </c>
      <c r="AM220" s="5">
        <f t="shared" si="26"/>
        <v>0</v>
      </c>
      <c r="AN220" s="5">
        <f t="shared" si="26"/>
        <v>0</v>
      </c>
      <c r="AO220" s="5">
        <f t="shared" si="26"/>
        <v>0</v>
      </c>
      <c r="AP220" s="5">
        <f t="shared" si="26"/>
        <v>0</v>
      </c>
      <c r="AQ220" s="5">
        <f t="shared" si="26"/>
        <v>0</v>
      </c>
      <c r="AR220" s="5">
        <f t="shared" si="26"/>
        <v>0</v>
      </c>
      <c r="AS220" s="5">
        <f t="shared" si="10"/>
        <v>0</v>
      </c>
      <c r="AT220" s="5">
        <f t="shared" si="21"/>
        <v>0</v>
      </c>
      <c r="AU220" s="5">
        <f t="shared" si="21"/>
        <v>0</v>
      </c>
      <c r="AV220" s="5">
        <f t="shared" si="21"/>
        <v>0</v>
      </c>
      <c r="AW220" s="5">
        <f t="shared" si="21"/>
        <v>0</v>
      </c>
      <c r="AX220" s="5">
        <f t="shared" si="21"/>
        <v>0</v>
      </c>
      <c r="AY220" s="5">
        <f t="shared" si="21"/>
        <v>0</v>
      </c>
      <c r="AZ220" s="5">
        <f t="shared" si="21"/>
        <v>0</v>
      </c>
      <c r="BA220" s="5">
        <f t="shared" si="21"/>
        <v>0</v>
      </c>
      <c r="BB220" s="5">
        <f t="shared" si="21"/>
        <v>0</v>
      </c>
      <c r="BC220" s="5">
        <f t="shared" si="21"/>
        <v>0</v>
      </c>
      <c r="BD220" s="5"/>
      <c r="BE220" s="5"/>
      <c r="BF220" s="5"/>
      <c r="BG220" s="5"/>
      <c r="BH220" s="5"/>
      <c r="BI220" s="5"/>
      <c r="BJ220" s="5"/>
    </row>
    <row r="221" spans="2:62" hidden="1">
      <c r="B221">
        <f t="shared" si="22"/>
        <v>830</v>
      </c>
      <c r="C221" t="str">
        <f t="shared" si="22"/>
        <v>RECOL.LECCIÓ</v>
      </c>
      <c r="D221" t="str">
        <f t="shared" si="22"/>
        <v>Recol.lecció calçot</v>
      </c>
      <c r="E221" s="82">
        <f t="shared" si="22"/>
        <v>2500</v>
      </c>
      <c r="F221" s="5">
        <f t="shared" si="26"/>
        <v>0</v>
      </c>
      <c r="G221" s="5">
        <f t="shared" si="26"/>
        <v>0</v>
      </c>
      <c r="H221" s="5">
        <f t="shared" si="26"/>
        <v>0</v>
      </c>
      <c r="I221" s="5">
        <f t="shared" si="26"/>
        <v>0</v>
      </c>
      <c r="J221" s="5">
        <f t="shared" si="26"/>
        <v>0</v>
      </c>
      <c r="K221" s="5">
        <f t="shared" si="26"/>
        <v>0</v>
      </c>
      <c r="L221" s="5">
        <f t="shared" si="26"/>
        <v>0</v>
      </c>
      <c r="M221" s="5">
        <f t="shared" si="26"/>
        <v>0</v>
      </c>
      <c r="N221" s="5">
        <f t="shared" si="26"/>
        <v>0</v>
      </c>
      <c r="O221" s="5">
        <f t="shared" si="26"/>
        <v>0</v>
      </c>
      <c r="P221" s="5">
        <f t="shared" si="26"/>
        <v>0</v>
      </c>
      <c r="Q221" s="5">
        <f t="shared" si="26"/>
        <v>0</v>
      </c>
      <c r="R221" s="5">
        <f t="shared" si="26"/>
        <v>0</v>
      </c>
      <c r="S221" s="5">
        <f t="shared" si="26"/>
        <v>0</v>
      </c>
      <c r="T221" s="5">
        <f t="shared" si="26"/>
        <v>0</v>
      </c>
      <c r="U221" s="5">
        <f t="shared" si="26"/>
        <v>0</v>
      </c>
      <c r="V221" s="5">
        <f t="shared" si="26"/>
        <v>0</v>
      </c>
      <c r="W221" s="5">
        <f t="shared" si="26"/>
        <v>0</v>
      </c>
      <c r="X221" s="5">
        <f t="shared" si="26"/>
        <v>0</v>
      </c>
      <c r="Y221" s="5">
        <f t="shared" si="26"/>
        <v>0</v>
      </c>
      <c r="Z221" s="5">
        <f t="shared" si="26"/>
        <v>0</v>
      </c>
      <c r="AA221" s="5">
        <f t="shared" si="26"/>
        <v>0</v>
      </c>
      <c r="AB221" s="5">
        <f t="shared" si="26"/>
        <v>0</v>
      </c>
      <c r="AC221" s="5">
        <f t="shared" si="26"/>
        <v>0</v>
      </c>
      <c r="AD221" s="5">
        <f t="shared" si="26"/>
        <v>0</v>
      </c>
      <c r="AE221" s="5">
        <f t="shared" si="26"/>
        <v>0</v>
      </c>
      <c r="AF221" s="5">
        <f t="shared" si="26"/>
        <v>0</v>
      </c>
      <c r="AG221" s="5">
        <f t="shared" si="26"/>
        <v>0</v>
      </c>
      <c r="AH221" s="5">
        <f t="shared" si="26"/>
        <v>0</v>
      </c>
      <c r="AI221" s="5">
        <f t="shared" si="26"/>
        <v>0</v>
      </c>
      <c r="AJ221" s="5">
        <f t="shared" si="26"/>
        <v>0</v>
      </c>
      <c r="AK221" s="5">
        <f t="shared" si="26"/>
        <v>0</v>
      </c>
      <c r="AL221" s="5">
        <f t="shared" si="26"/>
        <v>0</v>
      </c>
      <c r="AM221" s="5">
        <f t="shared" si="26"/>
        <v>0</v>
      </c>
      <c r="AN221" s="5">
        <f t="shared" si="26"/>
        <v>0</v>
      </c>
      <c r="AO221" s="5">
        <f t="shared" si="26"/>
        <v>0</v>
      </c>
      <c r="AP221" s="5">
        <f t="shared" si="26"/>
        <v>0</v>
      </c>
      <c r="AQ221" s="5">
        <f t="shared" si="26"/>
        <v>0</v>
      </c>
      <c r="AR221" s="5">
        <f t="shared" si="26"/>
        <v>0</v>
      </c>
      <c r="AS221" s="5">
        <f t="shared" si="10"/>
        <v>0</v>
      </c>
      <c r="AT221" s="5">
        <f t="shared" si="21"/>
        <v>0</v>
      </c>
      <c r="AU221" s="5">
        <f t="shared" si="21"/>
        <v>0</v>
      </c>
      <c r="AV221" s="5">
        <f t="shared" si="21"/>
        <v>0</v>
      </c>
      <c r="AW221" s="5">
        <f t="shared" si="21"/>
        <v>0</v>
      </c>
      <c r="AX221" s="5">
        <f t="shared" si="21"/>
        <v>0</v>
      </c>
      <c r="AY221" s="5">
        <f t="shared" si="21"/>
        <v>0</v>
      </c>
      <c r="AZ221" s="5">
        <f t="shared" si="21"/>
        <v>0</v>
      </c>
      <c r="BA221" s="5">
        <f t="shared" si="21"/>
        <v>0</v>
      </c>
      <c r="BB221" s="5">
        <f t="shared" si="21"/>
        <v>0</v>
      </c>
      <c r="BC221" s="5">
        <f t="shared" si="21"/>
        <v>0</v>
      </c>
      <c r="BD221" s="5"/>
      <c r="BE221" s="5"/>
      <c r="BF221" s="5"/>
      <c r="BG221" s="5"/>
      <c r="BH221" s="5"/>
      <c r="BI221" s="5"/>
      <c r="BJ221" s="5"/>
    </row>
    <row r="222" spans="2:62" hidden="1">
      <c r="B222">
        <f t="shared" si="22"/>
        <v>840</v>
      </c>
      <c r="C222" t="str">
        <f t="shared" si="22"/>
        <v>RECOL.LECCIÓ</v>
      </c>
      <c r="D222" t="str">
        <f t="shared" si="22"/>
        <v>Recol.lecció enciam</v>
      </c>
      <c r="E222" s="82">
        <f t="shared" si="22"/>
        <v>2500</v>
      </c>
      <c r="F222" s="5">
        <f t="shared" si="26"/>
        <v>0</v>
      </c>
      <c r="G222" s="5">
        <f t="shared" si="26"/>
        <v>0</v>
      </c>
      <c r="H222" s="5">
        <f t="shared" si="26"/>
        <v>0</v>
      </c>
      <c r="I222" s="5">
        <f t="shared" si="26"/>
        <v>0</v>
      </c>
      <c r="J222" s="5">
        <f t="shared" si="26"/>
        <v>0</v>
      </c>
      <c r="K222" s="5">
        <f t="shared" si="26"/>
        <v>0</v>
      </c>
      <c r="L222" s="5">
        <f t="shared" si="26"/>
        <v>0</v>
      </c>
      <c r="M222" s="5">
        <f t="shared" si="26"/>
        <v>0</v>
      </c>
      <c r="N222" s="5">
        <f t="shared" si="26"/>
        <v>0</v>
      </c>
      <c r="O222" s="5">
        <f t="shared" si="26"/>
        <v>0</v>
      </c>
      <c r="P222" s="5">
        <f t="shared" si="26"/>
        <v>0</v>
      </c>
      <c r="Q222" s="5">
        <f t="shared" si="26"/>
        <v>0</v>
      </c>
      <c r="R222" s="5">
        <f t="shared" si="26"/>
        <v>0</v>
      </c>
      <c r="S222" s="5">
        <f t="shared" si="26"/>
        <v>0</v>
      </c>
      <c r="T222" s="5">
        <f t="shared" si="26"/>
        <v>0</v>
      </c>
      <c r="U222" s="5">
        <f t="shared" si="26"/>
        <v>0</v>
      </c>
      <c r="V222" s="5">
        <f t="shared" si="26"/>
        <v>0</v>
      </c>
      <c r="W222" s="5">
        <f t="shared" si="26"/>
        <v>0</v>
      </c>
      <c r="X222" s="5">
        <f t="shared" si="26"/>
        <v>0</v>
      </c>
      <c r="Y222" s="5">
        <f t="shared" si="26"/>
        <v>0</v>
      </c>
      <c r="Z222" s="5">
        <f t="shared" si="26"/>
        <v>0</v>
      </c>
      <c r="AA222" s="5">
        <f t="shared" si="26"/>
        <v>0</v>
      </c>
      <c r="AB222" s="5">
        <f t="shared" si="26"/>
        <v>0</v>
      </c>
      <c r="AC222" s="5">
        <f t="shared" si="26"/>
        <v>0</v>
      </c>
      <c r="AD222" s="5">
        <f t="shared" si="26"/>
        <v>0</v>
      </c>
      <c r="AE222" s="5">
        <f t="shared" si="26"/>
        <v>0</v>
      </c>
      <c r="AF222" s="5">
        <f t="shared" si="26"/>
        <v>0</v>
      </c>
      <c r="AG222" s="5">
        <f t="shared" si="26"/>
        <v>0</v>
      </c>
      <c r="AH222" s="5">
        <f t="shared" si="26"/>
        <v>0</v>
      </c>
      <c r="AI222" s="5">
        <f t="shared" si="26"/>
        <v>0</v>
      </c>
      <c r="AJ222" s="5">
        <f t="shared" si="26"/>
        <v>0</v>
      </c>
      <c r="AK222" s="5">
        <f t="shared" si="26"/>
        <v>0</v>
      </c>
      <c r="AL222" s="5">
        <f t="shared" si="26"/>
        <v>0</v>
      </c>
      <c r="AM222" s="5">
        <f t="shared" si="26"/>
        <v>0</v>
      </c>
      <c r="AN222" s="5">
        <f t="shared" si="26"/>
        <v>0</v>
      </c>
      <c r="AO222" s="5">
        <f t="shared" si="26"/>
        <v>0</v>
      </c>
      <c r="AP222" s="5">
        <f t="shared" si="26"/>
        <v>0</v>
      </c>
      <c r="AQ222" s="5">
        <f t="shared" si="26"/>
        <v>0</v>
      </c>
      <c r="AR222" s="5">
        <f t="shared" si="26"/>
        <v>0</v>
      </c>
      <c r="AS222" s="5">
        <f t="shared" si="10"/>
        <v>0</v>
      </c>
      <c r="AT222" s="5">
        <f t="shared" si="21"/>
        <v>0</v>
      </c>
      <c r="AU222" s="5">
        <f t="shared" si="21"/>
        <v>0</v>
      </c>
      <c r="AV222" s="5">
        <f t="shared" si="21"/>
        <v>0</v>
      </c>
      <c r="AW222" s="5">
        <f t="shared" si="21"/>
        <v>0</v>
      </c>
      <c r="AX222" s="5">
        <f t="shared" si="21"/>
        <v>0</v>
      </c>
      <c r="AY222" s="5">
        <f t="shared" si="21"/>
        <v>0</v>
      </c>
      <c r="AZ222" s="5">
        <f t="shared" si="21"/>
        <v>0</v>
      </c>
      <c r="BA222" s="5">
        <f t="shared" si="21"/>
        <v>0</v>
      </c>
      <c r="BB222" s="5">
        <f t="shared" si="21"/>
        <v>0</v>
      </c>
      <c r="BC222" s="5">
        <f t="shared" si="21"/>
        <v>0</v>
      </c>
      <c r="BD222" s="5"/>
      <c r="BE222" s="5"/>
      <c r="BF222" s="5"/>
      <c r="BG222" s="5"/>
      <c r="BH222" s="5"/>
      <c r="BI222" s="5"/>
      <c r="BJ222" s="5"/>
    </row>
    <row r="223" spans="2:62" hidden="1">
      <c r="B223">
        <f t="shared" si="22"/>
        <v>850</v>
      </c>
      <c r="C223" t="str">
        <f t="shared" si="22"/>
        <v>RECOL.LECCIÓ</v>
      </c>
      <c r="D223" t="str">
        <f t="shared" si="22"/>
        <v>Recol.lecció bledes a manats</v>
      </c>
      <c r="E223" s="82">
        <f t="shared" si="22"/>
        <v>2500</v>
      </c>
      <c r="F223" s="5">
        <f t="shared" si="26"/>
        <v>0</v>
      </c>
      <c r="G223" s="5">
        <f t="shared" si="26"/>
        <v>0</v>
      </c>
      <c r="H223" s="5">
        <f t="shared" si="26"/>
        <v>0</v>
      </c>
      <c r="I223" s="5">
        <f t="shared" si="26"/>
        <v>0</v>
      </c>
      <c r="J223" s="5">
        <f t="shared" si="26"/>
        <v>0</v>
      </c>
      <c r="K223" s="5">
        <f t="shared" si="26"/>
        <v>0</v>
      </c>
      <c r="L223" s="5">
        <f t="shared" si="26"/>
        <v>0</v>
      </c>
      <c r="M223" s="5">
        <f t="shared" si="26"/>
        <v>0</v>
      </c>
      <c r="N223" s="5">
        <f t="shared" si="26"/>
        <v>0</v>
      </c>
      <c r="O223" s="5">
        <f t="shared" si="26"/>
        <v>0</v>
      </c>
      <c r="P223" s="5">
        <f t="shared" si="26"/>
        <v>0</v>
      </c>
      <c r="Q223" s="5">
        <f t="shared" si="26"/>
        <v>0</v>
      </c>
      <c r="R223" s="5">
        <f t="shared" si="26"/>
        <v>0</v>
      </c>
      <c r="S223" s="5">
        <f t="shared" si="26"/>
        <v>0</v>
      </c>
      <c r="T223" s="5">
        <f t="shared" si="26"/>
        <v>0</v>
      </c>
      <c r="U223" s="5">
        <f t="shared" si="26"/>
        <v>0</v>
      </c>
      <c r="V223" s="5">
        <f t="shared" si="26"/>
        <v>0</v>
      </c>
      <c r="W223" s="5">
        <f t="shared" si="26"/>
        <v>0</v>
      </c>
      <c r="X223" s="5">
        <f t="shared" si="26"/>
        <v>0</v>
      </c>
      <c r="Y223" s="5">
        <f t="shared" si="26"/>
        <v>0</v>
      </c>
      <c r="Z223" s="5">
        <f t="shared" si="26"/>
        <v>0</v>
      </c>
      <c r="AA223" s="5">
        <f t="shared" si="26"/>
        <v>0</v>
      </c>
      <c r="AB223" s="5">
        <f t="shared" si="26"/>
        <v>0</v>
      </c>
      <c r="AC223" s="5">
        <f t="shared" si="26"/>
        <v>0</v>
      </c>
      <c r="AD223" s="5">
        <f t="shared" si="26"/>
        <v>0</v>
      </c>
      <c r="AE223" s="5">
        <f t="shared" si="26"/>
        <v>0</v>
      </c>
      <c r="AF223" s="5">
        <f t="shared" si="26"/>
        <v>0</v>
      </c>
      <c r="AG223" s="5">
        <f t="shared" si="26"/>
        <v>0</v>
      </c>
      <c r="AH223" s="5">
        <f t="shared" si="26"/>
        <v>0</v>
      </c>
      <c r="AI223" s="5">
        <f t="shared" si="26"/>
        <v>0</v>
      </c>
      <c r="AJ223" s="5">
        <f t="shared" si="26"/>
        <v>0</v>
      </c>
      <c r="AK223" s="5">
        <f t="shared" si="26"/>
        <v>0</v>
      </c>
      <c r="AL223" s="5">
        <f t="shared" si="26"/>
        <v>0</v>
      </c>
      <c r="AM223" s="5">
        <f t="shared" si="26"/>
        <v>0</v>
      </c>
      <c r="AN223" s="5">
        <f t="shared" si="26"/>
        <v>0</v>
      </c>
      <c r="AO223" s="5">
        <f t="shared" si="26"/>
        <v>0</v>
      </c>
      <c r="AP223" s="5">
        <f t="shared" si="26"/>
        <v>0</v>
      </c>
      <c r="AQ223" s="5">
        <f t="shared" si="26"/>
        <v>0</v>
      </c>
      <c r="AR223" s="5">
        <f t="shared" si="26"/>
        <v>0</v>
      </c>
      <c r="AS223" s="5">
        <f t="shared" si="10"/>
        <v>0</v>
      </c>
      <c r="AT223" s="5">
        <f t="shared" si="21"/>
        <v>0</v>
      </c>
      <c r="AU223" s="5">
        <f t="shared" si="21"/>
        <v>0</v>
      </c>
      <c r="AV223" s="5">
        <f t="shared" si="21"/>
        <v>0</v>
      </c>
      <c r="AW223" s="5">
        <f t="shared" si="21"/>
        <v>0</v>
      </c>
      <c r="AX223" s="5">
        <f t="shared" si="21"/>
        <v>0</v>
      </c>
      <c r="AY223" s="5">
        <f t="shared" si="21"/>
        <v>0</v>
      </c>
      <c r="AZ223" s="5">
        <f t="shared" si="21"/>
        <v>0</v>
      </c>
      <c r="BA223" s="5">
        <f t="shared" si="21"/>
        <v>0</v>
      </c>
      <c r="BB223" s="5">
        <f t="shared" si="21"/>
        <v>0</v>
      </c>
      <c r="BC223" s="5">
        <f t="shared" si="21"/>
        <v>0</v>
      </c>
      <c r="BD223" s="5"/>
      <c r="BE223" s="5"/>
      <c r="BF223" s="5"/>
      <c r="BG223" s="5"/>
      <c r="BH223" s="5"/>
      <c r="BI223" s="5"/>
      <c r="BJ223" s="5"/>
    </row>
    <row r="224" spans="2:62" hidden="1">
      <c r="B224">
        <f t="shared" si="22"/>
        <v>860</v>
      </c>
      <c r="C224" t="str">
        <f t="shared" si="22"/>
        <v>RECOL.LECCIÓ</v>
      </c>
      <c r="D224" t="str">
        <f t="shared" si="22"/>
        <v>Recol.lecció bledes</v>
      </c>
      <c r="E224" s="82">
        <f t="shared" si="22"/>
        <v>2500</v>
      </c>
      <c r="F224" s="5">
        <f t="shared" si="26"/>
        <v>0</v>
      </c>
      <c r="G224" s="5">
        <f t="shared" si="26"/>
        <v>0</v>
      </c>
      <c r="H224" s="5">
        <f t="shared" si="26"/>
        <v>0</v>
      </c>
      <c r="I224" s="5">
        <f t="shared" si="26"/>
        <v>0</v>
      </c>
      <c r="J224" s="5">
        <f t="shared" si="26"/>
        <v>0</v>
      </c>
      <c r="K224" s="5">
        <f t="shared" si="26"/>
        <v>0</v>
      </c>
      <c r="L224" s="5">
        <f t="shared" si="26"/>
        <v>0</v>
      </c>
      <c r="M224" s="5">
        <f t="shared" si="26"/>
        <v>0</v>
      </c>
      <c r="N224" s="5">
        <f t="shared" si="26"/>
        <v>0</v>
      </c>
      <c r="O224" s="5">
        <f t="shared" si="26"/>
        <v>0</v>
      </c>
      <c r="P224" s="5">
        <f t="shared" si="26"/>
        <v>0</v>
      </c>
      <c r="Q224" s="5">
        <f t="shared" si="26"/>
        <v>0</v>
      </c>
      <c r="R224" s="5">
        <f t="shared" si="26"/>
        <v>0</v>
      </c>
      <c r="S224" s="5">
        <f t="shared" si="26"/>
        <v>0</v>
      </c>
      <c r="T224" s="5">
        <f t="shared" si="26"/>
        <v>0</v>
      </c>
      <c r="U224" s="5">
        <f t="shared" si="26"/>
        <v>0</v>
      </c>
      <c r="V224" s="5">
        <f t="shared" si="26"/>
        <v>0</v>
      </c>
      <c r="W224" s="5">
        <f t="shared" si="26"/>
        <v>0</v>
      </c>
      <c r="X224" s="5">
        <f t="shared" si="26"/>
        <v>0</v>
      </c>
      <c r="Y224" s="5">
        <f t="shared" si="26"/>
        <v>0</v>
      </c>
      <c r="Z224" s="5">
        <f t="shared" si="26"/>
        <v>0</v>
      </c>
      <c r="AA224" s="5">
        <f t="shared" si="26"/>
        <v>0</v>
      </c>
      <c r="AB224" s="5">
        <f t="shared" si="26"/>
        <v>0</v>
      </c>
      <c r="AC224" s="5">
        <f t="shared" si="26"/>
        <v>0</v>
      </c>
      <c r="AD224" s="5">
        <f t="shared" si="26"/>
        <v>0</v>
      </c>
      <c r="AE224" s="5">
        <f t="shared" si="26"/>
        <v>0</v>
      </c>
      <c r="AF224" s="5">
        <f t="shared" si="26"/>
        <v>0</v>
      </c>
      <c r="AG224" s="5">
        <f t="shared" si="26"/>
        <v>0</v>
      </c>
      <c r="AH224" s="5">
        <f t="shared" si="26"/>
        <v>0</v>
      </c>
      <c r="AI224" s="5">
        <f t="shared" si="26"/>
        <v>0</v>
      </c>
      <c r="AJ224" s="5">
        <f t="shared" si="26"/>
        <v>0</v>
      </c>
      <c r="AK224" s="5">
        <f t="shared" si="26"/>
        <v>0</v>
      </c>
      <c r="AL224" s="5">
        <f t="shared" si="26"/>
        <v>0</v>
      </c>
      <c r="AM224" s="5">
        <f t="shared" si="26"/>
        <v>0</v>
      </c>
      <c r="AN224" s="5">
        <f t="shared" si="26"/>
        <v>0</v>
      </c>
      <c r="AO224" s="5">
        <f t="shared" si="26"/>
        <v>0</v>
      </c>
      <c r="AP224" s="5">
        <f t="shared" si="26"/>
        <v>0</v>
      </c>
      <c r="AQ224" s="5">
        <f t="shared" si="26"/>
        <v>0</v>
      </c>
      <c r="AR224" s="5">
        <f t="shared" si="26"/>
        <v>0</v>
      </c>
      <c r="AS224" s="5">
        <f t="shared" si="10"/>
        <v>0</v>
      </c>
      <c r="AT224" s="5">
        <f t="shared" ref="AT224:BC226" si="27">+AT99*AT$49*$E$4/$E224</f>
        <v>0</v>
      </c>
      <c r="AU224" s="5">
        <f t="shared" si="27"/>
        <v>0</v>
      </c>
      <c r="AV224" s="5">
        <f t="shared" si="27"/>
        <v>0</v>
      </c>
      <c r="AW224" s="5">
        <f t="shared" si="27"/>
        <v>0</v>
      </c>
      <c r="AX224" s="5">
        <f t="shared" si="27"/>
        <v>0</v>
      </c>
      <c r="AY224" s="5">
        <f t="shared" si="27"/>
        <v>0</v>
      </c>
      <c r="AZ224" s="5">
        <f t="shared" si="27"/>
        <v>0</v>
      </c>
      <c r="BA224" s="5">
        <f t="shared" si="27"/>
        <v>0</v>
      </c>
      <c r="BB224" s="5">
        <f t="shared" si="27"/>
        <v>0</v>
      </c>
      <c r="BC224" s="5">
        <f t="shared" si="27"/>
        <v>0</v>
      </c>
      <c r="BD224" s="5"/>
      <c r="BE224" s="5"/>
      <c r="BF224" s="5"/>
      <c r="BG224" s="5"/>
      <c r="BH224" s="5"/>
      <c r="BI224" s="5"/>
      <c r="BJ224" s="5"/>
    </row>
    <row r="225" spans="2:62" hidden="1">
      <c r="B225">
        <f t="shared" ref="B225:E240" si="28">+B100</f>
        <v>870</v>
      </c>
      <c r="C225" t="str">
        <f t="shared" si="28"/>
        <v>RECOL.LECCIÓ</v>
      </c>
      <c r="D225" t="str">
        <f t="shared" si="28"/>
        <v>Recol.lecció tomàquet</v>
      </c>
      <c r="E225" s="82">
        <f t="shared" si="28"/>
        <v>2500</v>
      </c>
      <c r="F225" s="5">
        <f t="shared" si="26"/>
        <v>0</v>
      </c>
      <c r="G225" s="5">
        <f t="shared" si="26"/>
        <v>0</v>
      </c>
      <c r="H225" s="5">
        <f t="shared" si="26"/>
        <v>0</v>
      </c>
      <c r="I225" s="5">
        <f t="shared" si="26"/>
        <v>0</v>
      </c>
      <c r="J225" s="5">
        <f t="shared" si="26"/>
        <v>0</v>
      </c>
      <c r="K225" s="5">
        <f t="shared" si="26"/>
        <v>0</v>
      </c>
      <c r="L225" s="5">
        <f t="shared" si="26"/>
        <v>0</v>
      </c>
      <c r="M225" s="5">
        <f t="shared" si="26"/>
        <v>0</v>
      </c>
      <c r="N225" s="5">
        <f t="shared" si="26"/>
        <v>0</v>
      </c>
      <c r="O225" s="5">
        <f t="shared" si="26"/>
        <v>0</v>
      </c>
      <c r="P225" s="5">
        <f t="shared" si="26"/>
        <v>0</v>
      </c>
      <c r="Q225" s="5">
        <f t="shared" si="26"/>
        <v>0</v>
      </c>
      <c r="R225" s="5">
        <f t="shared" si="26"/>
        <v>0</v>
      </c>
      <c r="S225" s="5">
        <f t="shared" si="26"/>
        <v>0</v>
      </c>
      <c r="T225" s="5">
        <f t="shared" si="26"/>
        <v>0</v>
      </c>
      <c r="U225" s="5">
        <f t="shared" si="26"/>
        <v>0</v>
      </c>
      <c r="V225" s="5">
        <f t="shared" si="26"/>
        <v>0</v>
      </c>
      <c r="W225" s="5">
        <f t="shared" si="26"/>
        <v>0</v>
      </c>
      <c r="X225" s="5">
        <f t="shared" si="26"/>
        <v>0</v>
      </c>
      <c r="Y225" s="5">
        <f t="shared" si="26"/>
        <v>0</v>
      </c>
      <c r="Z225" s="5">
        <f t="shared" si="26"/>
        <v>0</v>
      </c>
      <c r="AA225" s="5">
        <f t="shared" ref="AA225:AR225" si="29">+AA100*AA$49*$E$4/$E225</f>
        <v>0</v>
      </c>
      <c r="AB225" s="5">
        <f t="shared" si="29"/>
        <v>0</v>
      </c>
      <c r="AC225" s="5">
        <f t="shared" si="29"/>
        <v>0</v>
      </c>
      <c r="AD225" s="5">
        <f t="shared" si="29"/>
        <v>0</v>
      </c>
      <c r="AE225" s="5">
        <f t="shared" si="29"/>
        <v>0</v>
      </c>
      <c r="AF225" s="5">
        <f t="shared" si="29"/>
        <v>0</v>
      </c>
      <c r="AG225" s="5">
        <f t="shared" si="29"/>
        <v>0</v>
      </c>
      <c r="AH225" s="5">
        <f t="shared" si="29"/>
        <v>0</v>
      </c>
      <c r="AI225" s="5">
        <f t="shared" si="29"/>
        <v>0</v>
      </c>
      <c r="AJ225" s="5">
        <f t="shared" si="29"/>
        <v>0</v>
      </c>
      <c r="AK225" s="5">
        <f t="shared" si="29"/>
        <v>0</v>
      </c>
      <c r="AL225" s="5">
        <f t="shared" si="29"/>
        <v>0</v>
      </c>
      <c r="AM225" s="5">
        <f t="shared" si="29"/>
        <v>0</v>
      </c>
      <c r="AN225" s="5">
        <f t="shared" si="29"/>
        <v>0</v>
      </c>
      <c r="AO225" s="5">
        <f t="shared" si="29"/>
        <v>0</v>
      </c>
      <c r="AP225" s="5">
        <f t="shared" si="29"/>
        <v>0</v>
      </c>
      <c r="AQ225" s="5">
        <f t="shared" si="29"/>
        <v>0</v>
      </c>
      <c r="AR225" s="5">
        <f t="shared" si="29"/>
        <v>0</v>
      </c>
      <c r="AS225" s="5">
        <f t="shared" si="10"/>
        <v>0</v>
      </c>
      <c r="AT225" s="5">
        <f t="shared" si="27"/>
        <v>0</v>
      </c>
      <c r="AU225" s="5">
        <f t="shared" si="27"/>
        <v>0</v>
      </c>
      <c r="AV225" s="5">
        <f t="shared" si="27"/>
        <v>0</v>
      </c>
      <c r="AW225" s="5">
        <f t="shared" si="27"/>
        <v>0</v>
      </c>
      <c r="AX225" s="5">
        <f t="shared" si="27"/>
        <v>0</v>
      </c>
      <c r="AY225" s="5">
        <f t="shared" si="27"/>
        <v>0</v>
      </c>
      <c r="AZ225" s="5">
        <f t="shared" si="27"/>
        <v>0</v>
      </c>
      <c r="BA225" s="5">
        <f t="shared" si="27"/>
        <v>0</v>
      </c>
      <c r="BB225" s="5">
        <f t="shared" si="27"/>
        <v>0</v>
      </c>
      <c r="BC225" s="5">
        <f t="shared" si="27"/>
        <v>0</v>
      </c>
      <c r="BD225" s="5"/>
      <c r="BE225" s="5"/>
      <c r="BF225" s="5"/>
      <c r="BG225" s="5"/>
      <c r="BH225" s="5"/>
      <c r="BI225" s="5"/>
      <c r="BJ225" s="5"/>
    </row>
    <row r="226" spans="2:62" hidden="1">
      <c r="B226">
        <f t="shared" si="28"/>
        <v>880</v>
      </c>
      <c r="C226" t="str">
        <f t="shared" si="28"/>
        <v>RECOL.LECCIÓ</v>
      </c>
      <c r="D226" t="str">
        <f t="shared" si="28"/>
        <v>Recol.lecció carbassa</v>
      </c>
      <c r="E226" s="82">
        <f t="shared" si="28"/>
        <v>2500</v>
      </c>
      <c r="F226" s="5">
        <f t="shared" ref="F226:AR226" si="30">+F101*F$49*$E$4/$E226</f>
        <v>0</v>
      </c>
      <c r="G226" s="5">
        <f t="shared" si="30"/>
        <v>0</v>
      </c>
      <c r="H226" s="5">
        <f t="shared" si="30"/>
        <v>0</v>
      </c>
      <c r="I226" s="5">
        <f t="shared" si="30"/>
        <v>0</v>
      </c>
      <c r="J226" s="5">
        <f t="shared" si="30"/>
        <v>0</v>
      </c>
      <c r="K226" s="5">
        <f t="shared" si="30"/>
        <v>0</v>
      </c>
      <c r="L226" s="5">
        <f t="shared" si="30"/>
        <v>0</v>
      </c>
      <c r="M226" s="5">
        <f t="shared" si="30"/>
        <v>0</v>
      </c>
      <c r="N226" s="5">
        <f t="shared" si="30"/>
        <v>0</v>
      </c>
      <c r="O226" s="5">
        <f t="shared" si="30"/>
        <v>0</v>
      </c>
      <c r="P226" s="5">
        <f t="shared" si="30"/>
        <v>0</v>
      </c>
      <c r="Q226" s="5">
        <f t="shared" si="30"/>
        <v>0</v>
      </c>
      <c r="R226" s="5">
        <f t="shared" si="30"/>
        <v>0</v>
      </c>
      <c r="S226" s="5">
        <f t="shared" si="30"/>
        <v>0</v>
      </c>
      <c r="T226" s="5">
        <f t="shared" si="30"/>
        <v>0</v>
      </c>
      <c r="U226" s="5">
        <f t="shared" si="30"/>
        <v>0</v>
      </c>
      <c r="V226" s="5">
        <f t="shared" si="30"/>
        <v>0</v>
      </c>
      <c r="W226" s="5">
        <f t="shared" si="30"/>
        <v>0</v>
      </c>
      <c r="X226" s="5">
        <f t="shared" si="30"/>
        <v>0</v>
      </c>
      <c r="Y226" s="5">
        <f t="shared" si="30"/>
        <v>0</v>
      </c>
      <c r="Z226" s="5">
        <f t="shared" si="30"/>
        <v>0</v>
      </c>
      <c r="AA226" s="5">
        <f t="shared" si="30"/>
        <v>0</v>
      </c>
      <c r="AB226" s="5">
        <f t="shared" si="30"/>
        <v>0</v>
      </c>
      <c r="AC226" s="5">
        <f t="shared" si="30"/>
        <v>0</v>
      </c>
      <c r="AD226" s="5">
        <f t="shared" si="30"/>
        <v>0</v>
      </c>
      <c r="AE226" s="5">
        <f t="shared" si="30"/>
        <v>0</v>
      </c>
      <c r="AF226" s="5">
        <f t="shared" si="30"/>
        <v>0</v>
      </c>
      <c r="AG226" s="5">
        <f t="shared" si="30"/>
        <v>0</v>
      </c>
      <c r="AH226" s="5">
        <f t="shared" si="30"/>
        <v>0</v>
      </c>
      <c r="AI226" s="5">
        <f t="shared" si="30"/>
        <v>0</v>
      </c>
      <c r="AJ226" s="5">
        <f t="shared" si="30"/>
        <v>0</v>
      </c>
      <c r="AK226" s="5">
        <f t="shared" si="30"/>
        <v>0</v>
      </c>
      <c r="AL226" s="5">
        <f t="shared" si="30"/>
        <v>0</v>
      </c>
      <c r="AM226" s="5">
        <f t="shared" si="30"/>
        <v>0</v>
      </c>
      <c r="AN226" s="5">
        <f t="shared" si="30"/>
        <v>0</v>
      </c>
      <c r="AO226" s="5">
        <f t="shared" si="30"/>
        <v>0</v>
      </c>
      <c r="AP226" s="5">
        <f t="shared" si="30"/>
        <v>0</v>
      </c>
      <c r="AQ226" s="5">
        <f t="shared" si="30"/>
        <v>0</v>
      </c>
      <c r="AR226" s="5">
        <f t="shared" si="30"/>
        <v>0</v>
      </c>
      <c r="AS226" s="5">
        <f t="shared" si="10"/>
        <v>0</v>
      </c>
      <c r="AT226" s="5">
        <f t="shared" si="27"/>
        <v>0</v>
      </c>
      <c r="AU226" s="5">
        <f t="shared" si="27"/>
        <v>0</v>
      </c>
      <c r="AV226" s="5">
        <f t="shared" si="27"/>
        <v>0</v>
      </c>
      <c r="AW226" s="5">
        <f t="shared" si="27"/>
        <v>0</v>
      </c>
      <c r="AX226" s="5">
        <f t="shared" si="27"/>
        <v>0</v>
      </c>
      <c r="AY226" s="5">
        <f t="shared" si="27"/>
        <v>0</v>
      </c>
      <c r="AZ226" s="5">
        <f t="shared" si="27"/>
        <v>0</v>
      </c>
      <c r="BA226" s="5">
        <f t="shared" si="27"/>
        <v>0</v>
      </c>
      <c r="BB226" s="5">
        <f t="shared" si="27"/>
        <v>0</v>
      </c>
      <c r="BC226" s="5">
        <f t="shared" si="27"/>
        <v>0</v>
      </c>
      <c r="BD226" s="5"/>
      <c r="BE226" s="5"/>
      <c r="BF226" s="5"/>
      <c r="BG226" s="5"/>
      <c r="BH226" s="5"/>
      <c r="BI226" s="5"/>
      <c r="BJ226" s="5"/>
    </row>
    <row r="227" spans="2:62" hidden="1">
      <c r="B227">
        <f t="shared" si="28"/>
        <v>115</v>
      </c>
      <c r="C227" t="str">
        <f t="shared" si="28"/>
        <v>PREPARACIÓ DEL SÒL</v>
      </c>
      <c r="D227" t="str">
        <f t="shared" si="28"/>
        <v>Preparació per desbrossat amb discos</v>
      </c>
      <c r="E227" s="82">
        <f t="shared" si="28"/>
        <v>2500</v>
      </c>
      <c r="F227" s="5">
        <f>IF($E$4&lt;$E227,$E$4/$E227*F102*F$49,F102*F$49)</f>
        <v>0</v>
      </c>
      <c r="G227" s="5">
        <f t="shared" ref="G227:AR227" si="31">IF($E$4&lt;$E227,$E$4/$E227*G102*G$49,G102*G$49)</f>
        <v>0</v>
      </c>
      <c r="H227" s="5">
        <f t="shared" si="31"/>
        <v>0</v>
      </c>
      <c r="I227" s="5">
        <f t="shared" si="31"/>
        <v>0</v>
      </c>
      <c r="J227" s="5">
        <f t="shared" si="31"/>
        <v>0</v>
      </c>
      <c r="K227" s="5">
        <f t="shared" si="31"/>
        <v>0</v>
      </c>
      <c r="L227" s="5">
        <f t="shared" si="31"/>
        <v>0</v>
      </c>
      <c r="M227" s="5">
        <f t="shared" si="31"/>
        <v>0</v>
      </c>
      <c r="N227" s="5">
        <f t="shared" si="31"/>
        <v>0</v>
      </c>
      <c r="O227" s="5">
        <f t="shared" si="31"/>
        <v>0</v>
      </c>
      <c r="P227" s="5">
        <f t="shared" si="31"/>
        <v>0</v>
      </c>
      <c r="Q227" s="5">
        <f t="shared" si="31"/>
        <v>0</v>
      </c>
      <c r="R227" s="5">
        <f t="shared" si="31"/>
        <v>0</v>
      </c>
      <c r="S227" s="5">
        <f t="shared" si="31"/>
        <v>0</v>
      </c>
      <c r="T227" s="5">
        <f t="shared" si="31"/>
        <v>0</v>
      </c>
      <c r="U227" s="5">
        <f t="shared" si="31"/>
        <v>0</v>
      </c>
      <c r="V227" s="5">
        <f t="shared" si="31"/>
        <v>0</v>
      </c>
      <c r="W227" s="5">
        <f t="shared" si="31"/>
        <v>0</v>
      </c>
      <c r="X227" s="5">
        <f t="shared" si="31"/>
        <v>0</v>
      </c>
      <c r="Y227" s="5">
        <f t="shared" si="31"/>
        <v>0</v>
      </c>
      <c r="Z227" s="5">
        <f t="shared" si="31"/>
        <v>0</v>
      </c>
      <c r="AA227" s="5">
        <f t="shared" si="31"/>
        <v>0</v>
      </c>
      <c r="AB227" s="5">
        <f t="shared" si="31"/>
        <v>0</v>
      </c>
      <c r="AC227" s="5">
        <f t="shared" si="31"/>
        <v>0</v>
      </c>
      <c r="AD227" s="5">
        <f t="shared" si="31"/>
        <v>0</v>
      </c>
      <c r="AE227" s="5">
        <f t="shared" si="31"/>
        <v>0</v>
      </c>
      <c r="AF227" s="5">
        <f t="shared" si="31"/>
        <v>0</v>
      </c>
      <c r="AG227" s="5">
        <f t="shared" si="31"/>
        <v>0</v>
      </c>
      <c r="AH227" s="5">
        <f t="shared" si="31"/>
        <v>0</v>
      </c>
      <c r="AI227" s="5">
        <f t="shared" si="31"/>
        <v>0</v>
      </c>
      <c r="AJ227" s="5">
        <f t="shared" si="31"/>
        <v>0</v>
      </c>
      <c r="AK227" s="5">
        <f t="shared" si="31"/>
        <v>0</v>
      </c>
      <c r="AL227" s="5">
        <f t="shared" si="31"/>
        <v>0</v>
      </c>
      <c r="AM227" s="5">
        <f t="shared" si="31"/>
        <v>0</v>
      </c>
      <c r="AN227" s="5">
        <f t="shared" si="31"/>
        <v>0</v>
      </c>
      <c r="AO227" s="5">
        <f t="shared" si="31"/>
        <v>0</v>
      </c>
      <c r="AP227" s="5">
        <f t="shared" si="31"/>
        <v>0</v>
      </c>
      <c r="AQ227" s="5">
        <f t="shared" si="31"/>
        <v>0</v>
      </c>
      <c r="AR227" s="5">
        <f t="shared" si="31"/>
        <v>0</v>
      </c>
      <c r="AS227" s="5">
        <f t="shared" si="10"/>
        <v>0</v>
      </c>
      <c r="AT227" s="5">
        <f t="shared" ref="AT227:BC242" si="32">IF($E$4&lt;$E227,$E$4/$E227*AT102*AT$49,AT102*AT$49)</f>
        <v>0</v>
      </c>
      <c r="AU227" s="5">
        <f t="shared" si="32"/>
        <v>0</v>
      </c>
      <c r="AV227" s="5">
        <f t="shared" si="32"/>
        <v>0</v>
      </c>
      <c r="AW227" s="5">
        <f t="shared" si="32"/>
        <v>0</v>
      </c>
      <c r="AX227" s="5">
        <f t="shared" si="32"/>
        <v>0</v>
      </c>
      <c r="AY227" s="5">
        <f t="shared" si="32"/>
        <v>0</v>
      </c>
      <c r="AZ227" s="5">
        <f t="shared" si="32"/>
        <v>0</v>
      </c>
      <c r="BA227" s="5">
        <f t="shared" si="32"/>
        <v>0</v>
      </c>
      <c r="BB227" s="5">
        <f t="shared" si="32"/>
        <v>0</v>
      </c>
      <c r="BC227" s="5">
        <f t="shared" si="32"/>
        <v>0</v>
      </c>
      <c r="BD227" s="5"/>
      <c r="BE227" s="5"/>
      <c r="BF227" s="5"/>
      <c r="BG227" s="5"/>
      <c r="BH227" s="5"/>
      <c r="BI227" s="5"/>
      <c r="BJ227" s="5"/>
    </row>
    <row r="228" spans="2:62" hidden="1">
      <c r="B228">
        <f t="shared" si="28"/>
        <v>125</v>
      </c>
      <c r="C228" t="str">
        <f t="shared" si="28"/>
        <v>PREPARACIÓ DEL SÒL</v>
      </c>
      <c r="D228" t="str">
        <f t="shared" si="28"/>
        <v>Preparació per desbrossat amb desbrossadora</v>
      </c>
      <c r="E228" s="82">
        <f t="shared" si="28"/>
        <v>2500</v>
      </c>
      <c r="F228" s="5">
        <f t="shared" ref="F228:AR234" si="33">IF($E$4&lt;$E228,$E$4/$E228*F103*F$49,F103*F$49)</f>
        <v>0</v>
      </c>
      <c r="G228" s="5">
        <f t="shared" si="33"/>
        <v>0</v>
      </c>
      <c r="H228" s="5">
        <f t="shared" si="33"/>
        <v>0</v>
      </c>
      <c r="I228" s="5">
        <f t="shared" si="33"/>
        <v>0</v>
      </c>
      <c r="J228" s="5">
        <f t="shared" si="33"/>
        <v>0</v>
      </c>
      <c r="K228" s="5">
        <f t="shared" si="33"/>
        <v>0</v>
      </c>
      <c r="L228" s="5">
        <f t="shared" si="33"/>
        <v>0</v>
      </c>
      <c r="M228" s="5">
        <f t="shared" si="33"/>
        <v>0</v>
      </c>
      <c r="N228" s="5">
        <f t="shared" si="33"/>
        <v>0</v>
      </c>
      <c r="O228" s="5">
        <f t="shared" si="33"/>
        <v>0</v>
      </c>
      <c r="P228" s="5">
        <f t="shared" si="33"/>
        <v>0</v>
      </c>
      <c r="Q228" s="5">
        <f t="shared" si="33"/>
        <v>0</v>
      </c>
      <c r="R228" s="5">
        <f t="shared" si="33"/>
        <v>0</v>
      </c>
      <c r="S228" s="5">
        <f t="shared" si="33"/>
        <v>0</v>
      </c>
      <c r="T228" s="5">
        <f t="shared" si="33"/>
        <v>0</v>
      </c>
      <c r="U228" s="5">
        <f t="shared" si="33"/>
        <v>0</v>
      </c>
      <c r="V228" s="5">
        <f t="shared" si="33"/>
        <v>0</v>
      </c>
      <c r="W228" s="5">
        <f t="shared" si="33"/>
        <v>0</v>
      </c>
      <c r="X228" s="5">
        <f t="shared" si="33"/>
        <v>0</v>
      </c>
      <c r="Y228" s="5">
        <f t="shared" si="33"/>
        <v>0</v>
      </c>
      <c r="Z228" s="5">
        <f t="shared" si="33"/>
        <v>0</v>
      </c>
      <c r="AA228" s="5">
        <f t="shared" si="33"/>
        <v>0</v>
      </c>
      <c r="AB228" s="5">
        <f t="shared" si="33"/>
        <v>0</v>
      </c>
      <c r="AC228" s="5">
        <f t="shared" si="33"/>
        <v>0</v>
      </c>
      <c r="AD228" s="5">
        <f t="shared" si="33"/>
        <v>0</v>
      </c>
      <c r="AE228" s="5">
        <f t="shared" si="33"/>
        <v>0</v>
      </c>
      <c r="AF228" s="5">
        <f t="shared" si="33"/>
        <v>0</v>
      </c>
      <c r="AG228" s="5">
        <f t="shared" si="33"/>
        <v>0</v>
      </c>
      <c r="AH228" s="5">
        <f t="shared" si="33"/>
        <v>0</v>
      </c>
      <c r="AI228" s="5">
        <f t="shared" si="33"/>
        <v>0</v>
      </c>
      <c r="AJ228" s="5">
        <f t="shared" si="33"/>
        <v>0</v>
      </c>
      <c r="AK228" s="5">
        <f t="shared" si="33"/>
        <v>0</v>
      </c>
      <c r="AL228" s="5">
        <f t="shared" si="33"/>
        <v>0</v>
      </c>
      <c r="AM228" s="5">
        <f t="shared" si="33"/>
        <v>0</v>
      </c>
      <c r="AN228" s="5">
        <f t="shared" si="33"/>
        <v>0</v>
      </c>
      <c r="AO228" s="5">
        <f t="shared" si="33"/>
        <v>0</v>
      </c>
      <c r="AP228" s="5">
        <f t="shared" si="33"/>
        <v>0</v>
      </c>
      <c r="AQ228" s="5">
        <f t="shared" si="33"/>
        <v>0</v>
      </c>
      <c r="AR228" s="5">
        <f t="shared" si="33"/>
        <v>0</v>
      </c>
      <c r="AS228" s="5">
        <f t="shared" si="10"/>
        <v>0</v>
      </c>
      <c r="AT228" s="5">
        <f t="shared" si="32"/>
        <v>0</v>
      </c>
      <c r="AU228" s="5">
        <f t="shared" si="32"/>
        <v>0</v>
      </c>
      <c r="AV228" s="5">
        <f t="shared" si="32"/>
        <v>0</v>
      </c>
      <c r="AW228" s="5">
        <f t="shared" si="32"/>
        <v>0</v>
      </c>
      <c r="AX228" s="5">
        <f t="shared" si="32"/>
        <v>0</v>
      </c>
      <c r="AY228" s="5">
        <f t="shared" si="32"/>
        <v>0</v>
      </c>
      <c r="AZ228" s="5">
        <f t="shared" si="32"/>
        <v>0</v>
      </c>
      <c r="BA228" s="5">
        <f t="shared" si="32"/>
        <v>0</v>
      </c>
      <c r="BB228" s="5">
        <f t="shared" si="32"/>
        <v>0</v>
      </c>
      <c r="BC228" s="5">
        <f t="shared" si="32"/>
        <v>0</v>
      </c>
      <c r="BD228" s="5"/>
      <c r="BE228" s="5"/>
      <c r="BF228" s="5"/>
      <c r="BG228" s="5"/>
      <c r="BH228" s="5"/>
      <c r="BI228" s="5"/>
      <c r="BJ228" s="5"/>
    </row>
    <row r="229" spans="2:62" hidden="1">
      <c r="B229">
        <f t="shared" si="28"/>
        <v>135</v>
      </c>
      <c r="C229" t="str">
        <f t="shared" si="28"/>
        <v>PREPARACIÓ DEL SÒL</v>
      </c>
      <c r="D229" t="str">
        <f t="shared" si="28"/>
        <v>Preparació per subsolat</v>
      </c>
      <c r="E229" s="82">
        <f t="shared" si="28"/>
        <v>2500</v>
      </c>
      <c r="F229" s="5">
        <f t="shared" si="33"/>
        <v>0</v>
      </c>
      <c r="G229" s="5">
        <f t="shared" si="33"/>
        <v>0</v>
      </c>
      <c r="H229" s="5">
        <f t="shared" si="33"/>
        <v>0</v>
      </c>
      <c r="I229" s="5">
        <f t="shared" si="33"/>
        <v>0</v>
      </c>
      <c r="J229" s="5">
        <f t="shared" si="33"/>
        <v>0</v>
      </c>
      <c r="K229" s="5">
        <f t="shared" si="33"/>
        <v>0</v>
      </c>
      <c r="L229" s="5">
        <f t="shared" si="33"/>
        <v>0</v>
      </c>
      <c r="M229" s="5">
        <f t="shared" si="33"/>
        <v>0</v>
      </c>
      <c r="N229" s="5">
        <f t="shared" si="33"/>
        <v>0</v>
      </c>
      <c r="O229" s="5">
        <f t="shared" si="33"/>
        <v>0</v>
      </c>
      <c r="P229" s="5">
        <f t="shared" si="33"/>
        <v>0</v>
      </c>
      <c r="Q229" s="5">
        <f t="shared" si="33"/>
        <v>0</v>
      </c>
      <c r="R229" s="5">
        <f t="shared" si="33"/>
        <v>0</v>
      </c>
      <c r="S229" s="5">
        <f t="shared" si="33"/>
        <v>0</v>
      </c>
      <c r="T229" s="5">
        <f t="shared" si="33"/>
        <v>0</v>
      </c>
      <c r="U229" s="5">
        <f t="shared" si="33"/>
        <v>0</v>
      </c>
      <c r="V229" s="5">
        <f t="shared" si="33"/>
        <v>0</v>
      </c>
      <c r="W229" s="5">
        <f t="shared" si="33"/>
        <v>0</v>
      </c>
      <c r="X229" s="5">
        <f t="shared" si="33"/>
        <v>0</v>
      </c>
      <c r="Y229" s="5">
        <f t="shared" si="33"/>
        <v>0</v>
      </c>
      <c r="Z229" s="5">
        <f t="shared" si="33"/>
        <v>0</v>
      </c>
      <c r="AA229" s="5">
        <f t="shared" si="33"/>
        <v>0</v>
      </c>
      <c r="AB229" s="5">
        <f t="shared" si="33"/>
        <v>0</v>
      </c>
      <c r="AC229" s="5">
        <f t="shared" si="33"/>
        <v>0</v>
      </c>
      <c r="AD229" s="5">
        <f t="shared" si="33"/>
        <v>0</v>
      </c>
      <c r="AE229" s="5">
        <f t="shared" si="33"/>
        <v>0</v>
      </c>
      <c r="AF229" s="5">
        <f t="shared" si="33"/>
        <v>0</v>
      </c>
      <c r="AG229" s="5">
        <f t="shared" si="33"/>
        <v>0</v>
      </c>
      <c r="AH229" s="5">
        <f t="shared" si="33"/>
        <v>0</v>
      </c>
      <c r="AI229" s="5">
        <f t="shared" si="33"/>
        <v>0</v>
      </c>
      <c r="AJ229" s="5">
        <f t="shared" si="33"/>
        <v>0</v>
      </c>
      <c r="AK229" s="5">
        <f t="shared" si="33"/>
        <v>0</v>
      </c>
      <c r="AL229" s="5">
        <f t="shared" si="33"/>
        <v>0</v>
      </c>
      <c r="AM229" s="5">
        <f t="shared" si="33"/>
        <v>0</v>
      </c>
      <c r="AN229" s="5">
        <f t="shared" si="33"/>
        <v>0</v>
      </c>
      <c r="AO229" s="5">
        <f t="shared" si="33"/>
        <v>0</v>
      </c>
      <c r="AP229" s="5">
        <f t="shared" si="33"/>
        <v>0</v>
      </c>
      <c r="AQ229" s="5">
        <f t="shared" si="33"/>
        <v>0</v>
      </c>
      <c r="AR229" s="5">
        <f t="shared" si="33"/>
        <v>0</v>
      </c>
      <c r="AS229" s="5">
        <f t="shared" si="10"/>
        <v>0</v>
      </c>
      <c r="AT229" s="5">
        <f t="shared" si="32"/>
        <v>0</v>
      </c>
      <c r="AU229" s="5">
        <f t="shared" si="32"/>
        <v>0</v>
      </c>
      <c r="AV229" s="5">
        <f t="shared" si="32"/>
        <v>0</v>
      </c>
      <c r="AW229" s="5">
        <f t="shared" si="32"/>
        <v>0</v>
      </c>
      <c r="AX229" s="5">
        <f t="shared" si="32"/>
        <v>0</v>
      </c>
      <c r="AY229" s="5">
        <f t="shared" si="32"/>
        <v>0</v>
      </c>
      <c r="AZ229" s="5">
        <f t="shared" si="32"/>
        <v>0</v>
      </c>
      <c r="BA229" s="5">
        <f t="shared" si="32"/>
        <v>0</v>
      </c>
      <c r="BB229" s="5">
        <f t="shared" si="32"/>
        <v>0</v>
      </c>
      <c r="BC229" s="5">
        <f t="shared" si="32"/>
        <v>0</v>
      </c>
      <c r="BD229" s="5"/>
      <c r="BE229" s="5"/>
      <c r="BF229" s="5"/>
      <c r="BG229" s="5"/>
      <c r="BH229" s="5"/>
      <c r="BI229" s="5"/>
      <c r="BJ229" s="5"/>
    </row>
    <row r="230" spans="2:62" hidden="1">
      <c r="B230">
        <f t="shared" si="28"/>
        <v>145</v>
      </c>
      <c r="C230" t="str">
        <f t="shared" si="28"/>
        <v>PREPARACIÓ DEL SÒL</v>
      </c>
      <c r="D230" t="str">
        <f t="shared" si="28"/>
        <v>Preparació per alçat</v>
      </c>
      <c r="E230" s="82">
        <f t="shared" si="28"/>
        <v>2500</v>
      </c>
      <c r="F230" s="5">
        <f t="shared" si="33"/>
        <v>0</v>
      </c>
      <c r="G230" s="5">
        <f t="shared" si="33"/>
        <v>0</v>
      </c>
      <c r="H230" s="5">
        <f t="shared" si="33"/>
        <v>0</v>
      </c>
      <c r="I230" s="5">
        <f t="shared" si="33"/>
        <v>0</v>
      </c>
      <c r="J230" s="5">
        <f t="shared" si="33"/>
        <v>0</v>
      </c>
      <c r="K230" s="5">
        <f t="shared" si="33"/>
        <v>0</v>
      </c>
      <c r="L230" s="5">
        <f t="shared" si="33"/>
        <v>0</v>
      </c>
      <c r="M230" s="5">
        <f t="shared" si="33"/>
        <v>0</v>
      </c>
      <c r="N230" s="5">
        <f t="shared" si="33"/>
        <v>0</v>
      </c>
      <c r="O230" s="5">
        <f t="shared" si="33"/>
        <v>0</v>
      </c>
      <c r="P230" s="5">
        <f t="shared" si="33"/>
        <v>0</v>
      </c>
      <c r="Q230" s="5">
        <f t="shared" si="33"/>
        <v>0</v>
      </c>
      <c r="R230" s="5">
        <f t="shared" si="33"/>
        <v>0</v>
      </c>
      <c r="S230" s="5">
        <f t="shared" si="33"/>
        <v>0</v>
      </c>
      <c r="T230" s="5">
        <f t="shared" si="33"/>
        <v>0</v>
      </c>
      <c r="U230" s="5">
        <f t="shared" si="33"/>
        <v>0</v>
      </c>
      <c r="V230" s="5">
        <f t="shared" si="33"/>
        <v>0</v>
      </c>
      <c r="W230" s="5">
        <f t="shared" si="33"/>
        <v>0</v>
      </c>
      <c r="X230" s="5">
        <f t="shared" si="33"/>
        <v>0</v>
      </c>
      <c r="Y230" s="5">
        <f t="shared" si="33"/>
        <v>0</v>
      </c>
      <c r="Z230" s="5">
        <f t="shared" si="33"/>
        <v>0</v>
      </c>
      <c r="AA230" s="5">
        <f t="shared" si="33"/>
        <v>0</v>
      </c>
      <c r="AB230" s="5">
        <f t="shared" si="33"/>
        <v>0</v>
      </c>
      <c r="AC230" s="5">
        <f t="shared" si="33"/>
        <v>0</v>
      </c>
      <c r="AD230" s="5">
        <f t="shared" si="33"/>
        <v>0</v>
      </c>
      <c r="AE230" s="5">
        <f t="shared" si="33"/>
        <v>0</v>
      </c>
      <c r="AF230" s="5">
        <f t="shared" si="33"/>
        <v>0</v>
      </c>
      <c r="AG230" s="5">
        <f t="shared" si="33"/>
        <v>0</v>
      </c>
      <c r="AH230" s="5">
        <f t="shared" si="33"/>
        <v>0</v>
      </c>
      <c r="AI230" s="5">
        <f t="shared" si="33"/>
        <v>0</v>
      </c>
      <c r="AJ230" s="5">
        <f t="shared" si="33"/>
        <v>0</v>
      </c>
      <c r="AK230" s="5">
        <f t="shared" si="33"/>
        <v>0</v>
      </c>
      <c r="AL230" s="5">
        <f t="shared" si="33"/>
        <v>0</v>
      </c>
      <c r="AM230" s="5">
        <f t="shared" si="33"/>
        <v>0</v>
      </c>
      <c r="AN230" s="5">
        <f t="shared" si="33"/>
        <v>0</v>
      </c>
      <c r="AO230" s="5">
        <f t="shared" si="33"/>
        <v>0</v>
      </c>
      <c r="AP230" s="5">
        <f t="shared" si="33"/>
        <v>0</v>
      </c>
      <c r="AQ230" s="5">
        <f t="shared" si="33"/>
        <v>0</v>
      </c>
      <c r="AR230" s="5">
        <f t="shared" si="33"/>
        <v>0</v>
      </c>
      <c r="AS230" s="5">
        <f t="shared" si="10"/>
        <v>0</v>
      </c>
      <c r="AT230" s="5">
        <f t="shared" si="32"/>
        <v>0</v>
      </c>
      <c r="AU230" s="5">
        <f t="shared" si="32"/>
        <v>0</v>
      </c>
      <c r="AV230" s="5">
        <f t="shared" si="32"/>
        <v>0</v>
      </c>
      <c r="AW230" s="5">
        <f t="shared" si="32"/>
        <v>0</v>
      </c>
      <c r="AX230" s="5">
        <f t="shared" si="32"/>
        <v>0</v>
      </c>
      <c r="AY230" s="5">
        <f t="shared" si="32"/>
        <v>0</v>
      </c>
      <c r="AZ230" s="5">
        <f t="shared" si="32"/>
        <v>0</v>
      </c>
      <c r="BA230" s="5">
        <f t="shared" si="32"/>
        <v>0</v>
      </c>
      <c r="BB230" s="5">
        <f t="shared" si="32"/>
        <v>0</v>
      </c>
      <c r="BC230" s="5">
        <f t="shared" si="32"/>
        <v>0</v>
      </c>
      <c r="BD230" s="5"/>
      <c r="BE230" s="5"/>
      <c r="BF230" s="5"/>
      <c r="BG230" s="5"/>
      <c r="BH230" s="5"/>
      <c r="BI230" s="5"/>
      <c r="BJ230" s="5"/>
    </row>
    <row r="231" spans="2:62" hidden="1">
      <c r="B231">
        <f t="shared" si="28"/>
        <v>155</v>
      </c>
      <c r="C231" t="str">
        <f t="shared" si="28"/>
        <v>PREPARACIÓ DEL SÒL</v>
      </c>
      <c r="D231" t="str">
        <f t="shared" si="28"/>
        <v>Preparació per estripat</v>
      </c>
      <c r="E231" s="82">
        <f t="shared" si="28"/>
        <v>2500</v>
      </c>
      <c r="F231" s="5">
        <f t="shared" si="33"/>
        <v>0</v>
      </c>
      <c r="G231" s="5">
        <f t="shared" si="33"/>
        <v>0</v>
      </c>
      <c r="H231" s="5">
        <f t="shared" si="33"/>
        <v>0</v>
      </c>
      <c r="I231" s="5">
        <f t="shared" si="33"/>
        <v>0</v>
      </c>
      <c r="J231" s="5">
        <f t="shared" si="33"/>
        <v>0</v>
      </c>
      <c r="K231" s="5">
        <f t="shared" si="33"/>
        <v>0</v>
      </c>
      <c r="L231" s="5">
        <f t="shared" si="33"/>
        <v>0</v>
      </c>
      <c r="M231" s="5">
        <f t="shared" si="33"/>
        <v>0</v>
      </c>
      <c r="N231" s="5">
        <f t="shared" si="33"/>
        <v>0</v>
      </c>
      <c r="O231" s="5">
        <f t="shared" si="33"/>
        <v>0</v>
      </c>
      <c r="P231" s="5">
        <f t="shared" si="33"/>
        <v>0</v>
      </c>
      <c r="Q231" s="5">
        <f t="shared" si="33"/>
        <v>0</v>
      </c>
      <c r="R231" s="5">
        <f t="shared" si="33"/>
        <v>0</v>
      </c>
      <c r="S231" s="5">
        <f t="shared" si="33"/>
        <v>0</v>
      </c>
      <c r="T231" s="5">
        <f t="shared" si="33"/>
        <v>0</v>
      </c>
      <c r="U231" s="5">
        <f t="shared" si="33"/>
        <v>0</v>
      </c>
      <c r="V231" s="5">
        <f t="shared" si="33"/>
        <v>0</v>
      </c>
      <c r="W231" s="5">
        <f t="shared" si="33"/>
        <v>0</v>
      </c>
      <c r="X231" s="5">
        <f t="shared" si="33"/>
        <v>0</v>
      </c>
      <c r="Y231" s="5">
        <f t="shared" si="33"/>
        <v>0</v>
      </c>
      <c r="Z231" s="5">
        <f t="shared" si="33"/>
        <v>0</v>
      </c>
      <c r="AA231" s="5">
        <f t="shared" si="33"/>
        <v>0</v>
      </c>
      <c r="AB231" s="5">
        <f t="shared" si="33"/>
        <v>0</v>
      </c>
      <c r="AC231" s="5">
        <f t="shared" si="33"/>
        <v>0</v>
      </c>
      <c r="AD231" s="5">
        <f t="shared" si="33"/>
        <v>0</v>
      </c>
      <c r="AE231" s="5">
        <f t="shared" si="33"/>
        <v>0</v>
      </c>
      <c r="AF231" s="5">
        <f t="shared" si="33"/>
        <v>0</v>
      </c>
      <c r="AG231" s="5">
        <f t="shared" si="33"/>
        <v>0</v>
      </c>
      <c r="AH231" s="5">
        <f t="shared" si="33"/>
        <v>0</v>
      </c>
      <c r="AI231" s="5">
        <f t="shared" si="33"/>
        <v>0</v>
      </c>
      <c r="AJ231" s="5">
        <f t="shared" si="33"/>
        <v>0</v>
      </c>
      <c r="AK231" s="5">
        <f t="shared" si="33"/>
        <v>0</v>
      </c>
      <c r="AL231" s="5">
        <f t="shared" si="33"/>
        <v>0</v>
      </c>
      <c r="AM231" s="5">
        <f t="shared" si="33"/>
        <v>0</v>
      </c>
      <c r="AN231" s="5">
        <f t="shared" si="33"/>
        <v>0</v>
      </c>
      <c r="AO231" s="5">
        <f t="shared" si="33"/>
        <v>0</v>
      </c>
      <c r="AP231" s="5">
        <f t="shared" si="33"/>
        <v>0</v>
      </c>
      <c r="AQ231" s="5">
        <f t="shared" si="33"/>
        <v>0</v>
      </c>
      <c r="AR231" s="5">
        <f t="shared" si="33"/>
        <v>0</v>
      </c>
      <c r="AS231" s="5">
        <f t="shared" si="10"/>
        <v>0</v>
      </c>
      <c r="AT231" s="5">
        <f t="shared" si="32"/>
        <v>0</v>
      </c>
      <c r="AU231" s="5">
        <f t="shared" si="32"/>
        <v>0</v>
      </c>
      <c r="AV231" s="5">
        <f t="shared" si="32"/>
        <v>0</v>
      </c>
      <c r="AW231" s="5">
        <f t="shared" si="32"/>
        <v>0</v>
      </c>
      <c r="AX231" s="5">
        <f t="shared" si="32"/>
        <v>0</v>
      </c>
      <c r="AY231" s="5">
        <f t="shared" si="32"/>
        <v>0</v>
      </c>
      <c r="AZ231" s="5">
        <f t="shared" si="32"/>
        <v>0</v>
      </c>
      <c r="BA231" s="5">
        <f t="shared" si="32"/>
        <v>0</v>
      </c>
      <c r="BB231" s="5">
        <f t="shared" si="32"/>
        <v>0</v>
      </c>
      <c r="BC231" s="5">
        <f t="shared" si="32"/>
        <v>0</v>
      </c>
      <c r="BD231" s="5"/>
      <c r="BE231" s="5"/>
      <c r="BF231" s="5"/>
      <c r="BG231" s="5"/>
      <c r="BH231" s="5"/>
      <c r="BI231" s="5"/>
      <c r="BJ231" s="5"/>
    </row>
    <row r="232" spans="2:62" hidden="1">
      <c r="B232">
        <f t="shared" si="28"/>
        <v>165</v>
      </c>
      <c r="C232" t="str">
        <f t="shared" si="28"/>
        <v>PREPARACIÓ DEL SÒL</v>
      </c>
      <c r="D232" t="str">
        <f t="shared" si="28"/>
        <v>Preparació per fresat</v>
      </c>
      <c r="E232" s="82">
        <f t="shared" si="28"/>
        <v>2500</v>
      </c>
      <c r="F232" s="5">
        <f t="shared" si="33"/>
        <v>0</v>
      </c>
      <c r="G232" s="5">
        <f t="shared" si="33"/>
        <v>0</v>
      </c>
      <c r="H232" s="5">
        <f t="shared" si="33"/>
        <v>0</v>
      </c>
      <c r="I232" s="5">
        <f t="shared" si="33"/>
        <v>0</v>
      </c>
      <c r="J232" s="5">
        <f t="shared" si="33"/>
        <v>0</v>
      </c>
      <c r="K232" s="5">
        <f t="shared" si="33"/>
        <v>0</v>
      </c>
      <c r="L232" s="5">
        <f t="shared" si="33"/>
        <v>0</v>
      </c>
      <c r="M232" s="5">
        <f t="shared" si="33"/>
        <v>0</v>
      </c>
      <c r="N232" s="5">
        <f t="shared" si="33"/>
        <v>0</v>
      </c>
      <c r="O232" s="5">
        <f t="shared" si="33"/>
        <v>0</v>
      </c>
      <c r="P232" s="5">
        <f t="shared" si="33"/>
        <v>0</v>
      </c>
      <c r="Q232" s="5">
        <f t="shared" si="33"/>
        <v>0</v>
      </c>
      <c r="R232" s="5">
        <f t="shared" si="33"/>
        <v>0</v>
      </c>
      <c r="S232" s="5">
        <f t="shared" si="33"/>
        <v>0</v>
      </c>
      <c r="T232" s="5">
        <f t="shared" si="33"/>
        <v>0</v>
      </c>
      <c r="U232" s="5">
        <f t="shared" si="33"/>
        <v>0</v>
      </c>
      <c r="V232" s="5">
        <f t="shared" si="33"/>
        <v>0</v>
      </c>
      <c r="W232" s="5">
        <f t="shared" si="33"/>
        <v>0</v>
      </c>
      <c r="X232" s="5">
        <f t="shared" si="33"/>
        <v>0</v>
      </c>
      <c r="Y232" s="5">
        <f t="shared" si="33"/>
        <v>0</v>
      </c>
      <c r="Z232" s="5">
        <f t="shared" si="33"/>
        <v>0</v>
      </c>
      <c r="AA232" s="5">
        <f t="shared" si="33"/>
        <v>0</v>
      </c>
      <c r="AB232" s="5">
        <f t="shared" si="33"/>
        <v>0</v>
      </c>
      <c r="AC232" s="5">
        <f t="shared" si="33"/>
        <v>0</v>
      </c>
      <c r="AD232" s="5">
        <f t="shared" si="33"/>
        <v>0</v>
      </c>
      <c r="AE232" s="5">
        <f t="shared" si="33"/>
        <v>0</v>
      </c>
      <c r="AF232" s="5">
        <f t="shared" si="33"/>
        <v>0</v>
      </c>
      <c r="AG232" s="5">
        <f t="shared" si="33"/>
        <v>0</v>
      </c>
      <c r="AH232" s="5">
        <f t="shared" si="33"/>
        <v>0</v>
      </c>
      <c r="AI232" s="5">
        <f t="shared" si="33"/>
        <v>0</v>
      </c>
      <c r="AJ232" s="5">
        <f t="shared" si="33"/>
        <v>0</v>
      </c>
      <c r="AK232" s="5">
        <f t="shared" si="33"/>
        <v>0</v>
      </c>
      <c r="AL232" s="5">
        <f t="shared" si="33"/>
        <v>0</v>
      </c>
      <c r="AM232" s="5">
        <f t="shared" si="33"/>
        <v>0</v>
      </c>
      <c r="AN232" s="5">
        <f t="shared" si="33"/>
        <v>0</v>
      </c>
      <c r="AO232" s="5">
        <f t="shared" si="33"/>
        <v>0</v>
      </c>
      <c r="AP232" s="5">
        <f t="shared" si="33"/>
        <v>0</v>
      </c>
      <c r="AQ232" s="5">
        <f t="shared" si="33"/>
        <v>0</v>
      </c>
      <c r="AR232" s="5">
        <f t="shared" si="33"/>
        <v>0</v>
      </c>
      <c r="AS232" s="5">
        <f t="shared" si="10"/>
        <v>0</v>
      </c>
      <c r="AT232" s="5">
        <f t="shared" si="32"/>
        <v>0</v>
      </c>
      <c r="AU232" s="5">
        <f t="shared" si="32"/>
        <v>0</v>
      </c>
      <c r="AV232" s="5">
        <f t="shared" si="32"/>
        <v>0</v>
      </c>
      <c r="AW232" s="5">
        <f t="shared" si="32"/>
        <v>0</v>
      </c>
      <c r="AX232" s="5">
        <f t="shared" si="32"/>
        <v>0</v>
      </c>
      <c r="AY232" s="5">
        <f t="shared" si="32"/>
        <v>0</v>
      </c>
      <c r="AZ232" s="5">
        <f t="shared" si="32"/>
        <v>0</v>
      </c>
      <c r="BA232" s="5">
        <f t="shared" si="32"/>
        <v>0</v>
      </c>
      <c r="BB232" s="5">
        <f t="shared" si="32"/>
        <v>0</v>
      </c>
      <c r="BC232" s="5">
        <f t="shared" si="32"/>
        <v>0</v>
      </c>
      <c r="BD232" s="5"/>
      <c r="BE232" s="5"/>
      <c r="BF232" s="5"/>
      <c r="BG232" s="5"/>
      <c r="BH232" s="5"/>
      <c r="BI232" s="5"/>
      <c r="BJ232" s="5"/>
    </row>
    <row r="233" spans="2:62" hidden="1">
      <c r="B233">
        <f t="shared" si="28"/>
        <v>215</v>
      </c>
      <c r="C233" t="str">
        <f t="shared" si="28"/>
        <v>ADOBAT</v>
      </c>
      <c r="D233" t="str">
        <f t="shared" si="28"/>
        <v>Preparació per aplicació de compost (36 t/ha)</v>
      </c>
      <c r="E233" s="82">
        <f t="shared" si="28"/>
        <v>2500</v>
      </c>
      <c r="F233" s="5">
        <f t="shared" si="33"/>
        <v>0</v>
      </c>
      <c r="G233" s="5">
        <f t="shared" si="33"/>
        <v>0</v>
      </c>
      <c r="H233" s="5">
        <f t="shared" si="33"/>
        <v>0</v>
      </c>
      <c r="I233" s="5">
        <f t="shared" si="33"/>
        <v>0</v>
      </c>
      <c r="J233" s="5">
        <f t="shared" si="33"/>
        <v>0</v>
      </c>
      <c r="K233" s="5">
        <f t="shared" si="33"/>
        <v>0</v>
      </c>
      <c r="L233" s="5">
        <f t="shared" si="33"/>
        <v>0</v>
      </c>
      <c r="M233" s="5">
        <f t="shared" si="33"/>
        <v>0</v>
      </c>
      <c r="N233" s="5">
        <f t="shared" si="33"/>
        <v>0</v>
      </c>
      <c r="O233" s="5">
        <f t="shared" si="33"/>
        <v>0</v>
      </c>
      <c r="P233" s="5">
        <f t="shared" si="33"/>
        <v>0</v>
      </c>
      <c r="Q233" s="5">
        <f t="shared" si="33"/>
        <v>0</v>
      </c>
      <c r="R233" s="5">
        <f t="shared" si="33"/>
        <v>0</v>
      </c>
      <c r="S233" s="5">
        <f t="shared" si="33"/>
        <v>0</v>
      </c>
      <c r="T233" s="5">
        <f t="shared" si="33"/>
        <v>0</v>
      </c>
      <c r="U233" s="5">
        <f t="shared" si="33"/>
        <v>0</v>
      </c>
      <c r="V233" s="5">
        <f t="shared" si="33"/>
        <v>0</v>
      </c>
      <c r="W233" s="5">
        <f t="shared" si="33"/>
        <v>0</v>
      </c>
      <c r="X233" s="5">
        <f t="shared" si="33"/>
        <v>0</v>
      </c>
      <c r="Y233" s="5">
        <f t="shared" si="33"/>
        <v>0</v>
      </c>
      <c r="Z233" s="5">
        <f t="shared" si="33"/>
        <v>0</v>
      </c>
      <c r="AA233" s="5">
        <f t="shared" si="33"/>
        <v>0</v>
      </c>
      <c r="AB233" s="5">
        <f t="shared" si="33"/>
        <v>0</v>
      </c>
      <c r="AC233" s="5">
        <f t="shared" si="33"/>
        <v>0</v>
      </c>
      <c r="AD233" s="5">
        <f t="shared" si="33"/>
        <v>0</v>
      </c>
      <c r="AE233" s="5">
        <f t="shared" si="33"/>
        <v>0</v>
      </c>
      <c r="AF233" s="5">
        <f t="shared" si="33"/>
        <v>0</v>
      </c>
      <c r="AG233" s="5">
        <f t="shared" si="33"/>
        <v>0</v>
      </c>
      <c r="AH233" s="5">
        <f t="shared" si="33"/>
        <v>0</v>
      </c>
      <c r="AI233" s="5">
        <f t="shared" si="33"/>
        <v>0</v>
      </c>
      <c r="AJ233" s="5">
        <f t="shared" si="33"/>
        <v>0</v>
      </c>
      <c r="AK233" s="5">
        <f t="shared" si="33"/>
        <v>0</v>
      </c>
      <c r="AL233" s="5">
        <f t="shared" si="33"/>
        <v>0</v>
      </c>
      <c r="AM233" s="5">
        <f t="shared" si="33"/>
        <v>0</v>
      </c>
      <c r="AN233" s="5">
        <f t="shared" si="33"/>
        <v>0</v>
      </c>
      <c r="AO233" s="5">
        <f t="shared" si="33"/>
        <v>0</v>
      </c>
      <c r="AP233" s="5">
        <f t="shared" si="33"/>
        <v>0</v>
      </c>
      <c r="AQ233" s="5">
        <f t="shared" si="33"/>
        <v>0</v>
      </c>
      <c r="AR233" s="5">
        <f t="shared" si="33"/>
        <v>0</v>
      </c>
      <c r="AS233" s="5">
        <f t="shared" si="10"/>
        <v>0</v>
      </c>
      <c r="AT233" s="5">
        <f t="shared" si="32"/>
        <v>0</v>
      </c>
      <c r="AU233" s="5">
        <f t="shared" si="32"/>
        <v>0</v>
      </c>
      <c r="AV233" s="5">
        <f t="shared" si="32"/>
        <v>0</v>
      </c>
      <c r="AW233" s="5">
        <f t="shared" si="32"/>
        <v>0</v>
      </c>
      <c r="AX233" s="5">
        <f t="shared" si="32"/>
        <v>0</v>
      </c>
      <c r="AY233" s="5">
        <f t="shared" si="32"/>
        <v>0</v>
      </c>
      <c r="AZ233" s="5">
        <f t="shared" si="32"/>
        <v>0</v>
      </c>
      <c r="BA233" s="5">
        <f t="shared" si="32"/>
        <v>0</v>
      </c>
      <c r="BB233" s="5">
        <f t="shared" si="32"/>
        <v>0</v>
      </c>
      <c r="BC233" s="5">
        <f t="shared" si="32"/>
        <v>0</v>
      </c>
      <c r="BD233" s="5"/>
      <c r="BE233" s="5"/>
      <c r="BF233" s="5"/>
      <c r="BG233" s="5"/>
      <c r="BH233" s="5"/>
      <c r="BI233" s="5"/>
      <c r="BJ233" s="5"/>
    </row>
    <row r="234" spans="2:62" hidden="1">
      <c r="B234">
        <f t="shared" si="28"/>
        <v>225</v>
      </c>
      <c r="C234" t="str">
        <f t="shared" si="28"/>
        <v>ADOBAT</v>
      </c>
      <c r="D234" t="str">
        <f t="shared" si="28"/>
        <v>Preparació per aplicació de compost (60 t/ha)</v>
      </c>
      <c r="E234" s="82">
        <f t="shared" si="28"/>
        <v>2500</v>
      </c>
      <c r="F234" s="5">
        <f t="shared" si="33"/>
        <v>0</v>
      </c>
      <c r="G234" s="5">
        <f t="shared" si="33"/>
        <v>0</v>
      </c>
      <c r="H234" s="5">
        <f t="shared" si="33"/>
        <v>0</v>
      </c>
      <c r="I234" s="5">
        <f t="shared" si="33"/>
        <v>0</v>
      </c>
      <c r="J234" s="5">
        <f t="shared" si="33"/>
        <v>0</v>
      </c>
      <c r="K234" s="5">
        <f t="shared" si="33"/>
        <v>0</v>
      </c>
      <c r="L234" s="5">
        <f t="shared" si="33"/>
        <v>0</v>
      </c>
      <c r="M234" s="5">
        <f t="shared" si="33"/>
        <v>0</v>
      </c>
      <c r="N234" s="5">
        <f t="shared" si="33"/>
        <v>0</v>
      </c>
      <c r="O234" s="5">
        <f t="shared" si="33"/>
        <v>0</v>
      </c>
      <c r="P234" s="5">
        <f t="shared" si="33"/>
        <v>0</v>
      </c>
      <c r="Q234" s="5">
        <f t="shared" si="33"/>
        <v>0</v>
      </c>
      <c r="R234" s="5">
        <f t="shared" si="33"/>
        <v>0</v>
      </c>
      <c r="S234" s="5">
        <f t="shared" si="33"/>
        <v>0</v>
      </c>
      <c r="T234" s="5">
        <f t="shared" si="33"/>
        <v>0</v>
      </c>
      <c r="U234" s="5">
        <f t="shared" si="33"/>
        <v>0</v>
      </c>
      <c r="V234" s="5">
        <f t="shared" si="33"/>
        <v>0</v>
      </c>
      <c r="W234" s="5">
        <f t="shared" si="33"/>
        <v>0</v>
      </c>
      <c r="X234" s="5">
        <f t="shared" si="33"/>
        <v>0</v>
      </c>
      <c r="Y234" s="5">
        <f t="shared" si="33"/>
        <v>0</v>
      </c>
      <c r="Z234" s="5">
        <f t="shared" si="33"/>
        <v>0</v>
      </c>
      <c r="AA234" s="5">
        <f t="shared" ref="AA234:AR234" si="34">IF($E$4&lt;$E234,$E$4/$E234*AA109*AA$49,AA109*AA$49)</f>
        <v>0</v>
      </c>
      <c r="AB234" s="5">
        <f t="shared" si="34"/>
        <v>0</v>
      </c>
      <c r="AC234" s="5">
        <f t="shared" si="34"/>
        <v>0</v>
      </c>
      <c r="AD234" s="5">
        <f t="shared" si="34"/>
        <v>0</v>
      </c>
      <c r="AE234" s="5">
        <f t="shared" si="34"/>
        <v>0</v>
      </c>
      <c r="AF234" s="5">
        <f t="shared" si="34"/>
        <v>0</v>
      </c>
      <c r="AG234" s="5">
        <f t="shared" si="34"/>
        <v>0</v>
      </c>
      <c r="AH234" s="5">
        <f t="shared" si="34"/>
        <v>0</v>
      </c>
      <c r="AI234" s="5">
        <f t="shared" si="34"/>
        <v>0</v>
      </c>
      <c r="AJ234" s="5">
        <f t="shared" si="34"/>
        <v>0</v>
      </c>
      <c r="AK234" s="5">
        <f t="shared" si="34"/>
        <v>0</v>
      </c>
      <c r="AL234" s="5">
        <f t="shared" si="34"/>
        <v>0</v>
      </c>
      <c r="AM234" s="5">
        <f t="shared" si="34"/>
        <v>0</v>
      </c>
      <c r="AN234" s="5">
        <f t="shared" si="34"/>
        <v>0</v>
      </c>
      <c r="AO234" s="5">
        <f t="shared" si="34"/>
        <v>0</v>
      </c>
      <c r="AP234" s="5">
        <f t="shared" si="34"/>
        <v>0</v>
      </c>
      <c r="AQ234" s="5">
        <f t="shared" si="34"/>
        <v>0</v>
      </c>
      <c r="AR234" s="5">
        <f t="shared" si="34"/>
        <v>0</v>
      </c>
      <c r="AS234" s="5">
        <f t="shared" si="10"/>
        <v>0</v>
      </c>
      <c r="AT234" s="5">
        <f t="shared" si="32"/>
        <v>0</v>
      </c>
      <c r="AU234" s="5">
        <f t="shared" si="32"/>
        <v>0</v>
      </c>
      <c r="AV234" s="5">
        <f t="shared" si="32"/>
        <v>0</v>
      </c>
      <c r="AW234" s="5">
        <f t="shared" si="32"/>
        <v>0</v>
      </c>
      <c r="AX234" s="5">
        <f t="shared" si="32"/>
        <v>0</v>
      </c>
      <c r="AY234" s="5">
        <f t="shared" si="32"/>
        <v>0</v>
      </c>
      <c r="AZ234" s="5">
        <f t="shared" si="32"/>
        <v>0</v>
      </c>
      <c r="BA234" s="5">
        <f t="shared" si="32"/>
        <v>0</v>
      </c>
      <c r="BB234" s="5">
        <f t="shared" si="32"/>
        <v>0</v>
      </c>
      <c r="BC234" s="5">
        <f t="shared" si="32"/>
        <v>0</v>
      </c>
      <c r="BD234" s="5"/>
      <c r="BE234" s="5"/>
      <c r="BF234" s="5"/>
      <c r="BG234" s="5"/>
      <c r="BH234" s="5"/>
      <c r="BI234" s="5"/>
      <c r="BJ234" s="5"/>
    </row>
    <row r="235" spans="2:62" hidden="1">
      <c r="B235">
        <f t="shared" si="28"/>
        <v>235</v>
      </c>
      <c r="C235" t="str">
        <f t="shared" si="28"/>
        <v>ADOBAT</v>
      </c>
      <c r="D235" t="str">
        <f t="shared" si="28"/>
        <v>Preparació per aplicació d'adob orgànic</v>
      </c>
      <c r="E235" s="82">
        <f t="shared" si="28"/>
        <v>2500</v>
      </c>
      <c r="F235" s="5">
        <f t="shared" ref="F235:AR241" si="35">IF($E$4&lt;$E235,$E$4/$E235*F110*F$49,F110*F$49)</f>
        <v>0</v>
      </c>
      <c r="G235" s="5">
        <f t="shared" si="35"/>
        <v>0</v>
      </c>
      <c r="H235" s="5">
        <f t="shared" si="35"/>
        <v>0</v>
      </c>
      <c r="I235" s="5">
        <f t="shared" si="35"/>
        <v>0</v>
      </c>
      <c r="J235" s="5">
        <f t="shared" si="35"/>
        <v>0</v>
      </c>
      <c r="K235" s="5">
        <f t="shared" si="35"/>
        <v>0</v>
      </c>
      <c r="L235" s="5">
        <f t="shared" si="35"/>
        <v>0</v>
      </c>
      <c r="M235" s="5">
        <f t="shared" si="35"/>
        <v>0</v>
      </c>
      <c r="N235" s="5">
        <f t="shared" si="35"/>
        <v>0</v>
      </c>
      <c r="O235" s="5">
        <f t="shared" si="35"/>
        <v>0</v>
      </c>
      <c r="P235" s="5">
        <f t="shared" si="35"/>
        <v>0</v>
      </c>
      <c r="Q235" s="5">
        <f t="shared" si="35"/>
        <v>0</v>
      </c>
      <c r="R235" s="5">
        <f t="shared" si="35"/>
        <v>0</v>
      </c>
      <c r="S235" s="5">
        <f t="shared" si="35"/>
        <v>0</v>
      </c>
      <c r="T235" s="5">
        <f t="shared" si="35"/>
        <v>0</v>
      </c>
      <c r="U235" s="5">
        <f t="shared" si="35"/>
        <v>0</v>
      </c>
      <c r="V235" s="5">
        <f t="shared" si="35"/>
        <v>0</v>
      </c>
      <c r="W235" s="5">
        <f t="shared" si="35"/>
        <v>0</v>
      </c>
      <c r="X235" s="5">
        <f t="shared" si="35"/>
        <v>0</v>
      </c>
      <c r="Y235" s="5">
        <f t="shared" si="35"/>
        <v>0</v>
      </c>
      <c r="Z235" s="5">
        <f t="shared" si="35"/>
        <v>0</v>
      </c>
      <c r="AA235" s="5">
        <f t="shared" si="35"/>
        <v>0</v>
      </c>
      <c r="AB235" s="5">
        <f t="shared" si="35"/>
        <v>0</v>
      </c>
      <c r="AC235" s="5">
        <f t="shared" si="35"/>
        <v>0</v>
      </c>
      <c r="AD235" s="5">
        <f t="shared" si="35"/>
        <v>0</v>
      </c>
      <c r="AE235" s="5">
        <f t="shared" si="35"/>
        <v>0</v>
      </c>
      <c r="AF235" s="5">
        <f t="shared" si="35"/>
        <v>0</v>
      </c>
      <c r="AG235" s="5">
        <f t="shared" si="35"/>
        <v>0</v>
      </c>
      <c r="AH235" s="5">
        <f t="shared" si="35"/>
        <v>0</v>
      </c>
      <c r="AI235" s="5">
        <f t="shared" si="35"/>
        <v>0</v>
      </c>
      <c r="AJ235" s="5">
        <f t="shared" si="35"/>
        <v>0</v>
      </c>
      <c r="AK235" s="5">
        <f t="shared" si="35"/>
        <v>0</v>
      </c>
      <c r="AL235" s="5">
        <f t="shared" si="35"/>
        <v>0</v>
      </c>
      <c r="AM235" s="5">
        <f t="shared" si="35"/>
        <v>0</v>
      </c>
      <c r="AN235" s="5">
        <f t="shared" si="35"/>
        <v>0</v>
      </c>
      <c r="AO235" s="5">
        <f t="shared" si="35"/>
        <v>0</v>
      </c>
      <c r="AP235" s="5">
        <f t="shared" si="35"/>
        <v>0</v>
      </c>
      <c r="AQ235" s="5">
        <f t="shared" si="35"/>
        <v>0</v>
      </c>
      <c r="AR235" s="5">
        <f t="shared" si="35"/>
        <v>0</v>
      </c>
      <c r="AS235" s="5">
        <f t="shared" si="10"/>
        <v>0</v>
      </c>
      <c r="AT235" s="5">
        <f t="shared" si="32"/>
        <v>0</v>
      </c>
      <c r="AU235" s="5">
        <f t="shared" si="32"/>
        <v>0</v>
      </c>
      <c r="AV235" s="5">
        <f t="shared" si="32"/>
        <v>0</v>
      </c>
      <c r="AW235" s="5">
        <f t="shared" si="32"/>
        <v>0</v>
      </c>
      <c r="AX235" s="5">
        <f t="shared" si="32"/>
        <v>0</v>
      </c>
      <c r="AY235" s="5">
        <f t="shared" si="32"/>
        <v>0</v>
      </c>
      <c r="AZ235" s="5">
        <f t="shared" si="32"/>
        <v>0</v>
      </c>
      <c r="BA235" s="5">
        <f t="shared" si="32"/>
        <v>0</v>
      </c>
      <c r="BB235" s="5">
        <f t="shared" si="32"/>
        <v>0</v>
      </c>
      <c r="BC235" s="5">
        <f t="shared" si="32"/>
        <v>0</v>
      </c>
      <c r="BD235" s="5"/>
      <c r="BE235" s="5"/>
      <c r="BF235" s="5"/>
      <c r="BG235" s="5"/>
      <c r="BH235" s="5"/>
      <c r="BI235" s="5"/>
      <c r="BJ235" s="5"/>
    </row>
    <row r="236" spans="2:62" hidden="1">
      <c r="B236">
        <f t="shared" si="28"/>
        <v>245</v>
      </c>
      <c r="C236" t="str">
        <f t="shared" si="28"/>
        <v>ADOBAT</v>
      </c>
      <c r="D236" t="str">
        <f t="shared" si="28"/>
        <v>Preparació per aplicació potassi</v>
      </c>
      <c r="E236" s="82">
        <f t="shared" si="28"/>
        <v>2500</v>
      </c>
      <c r="F236" s="5">
        <f t="shared" si="35"/>
        <v>0</v>
      </c>
      <c r="G236" s="5">
        <f t="shared" si="35"/>
        <v>0</v>
      </c>
      <c r="H236" s="5">
        <f t="shared" si="35"/>
        <v>0</v>
      </c>
      <c r="I236" s="5">
        <f t="shared" si="35"/>
        <v>0</v>
      </c>
      <c r="J236" s="5">
        <f t="shared" si="35"/>
        <v>0</v>
      </c>
      <c r="K236" s="5">
        <f t="shared" si="35"/>
        <v>0</v>
      </c>
      <c r="L236" s="5">
        <f t="shared" si="35"/>
        <v>0</v>
      </c>
      <c r="M236" s="5">
        <f t="shared" si="35"/>
        <v>0</v>
      </c>
      <c r="N236" s="5">
        <f t="shared" si="35"/>
        <v>0</v>
      </c>
      <c r="O236" s="5">
        <f t="shared" si="35"/>
        <v>0</v>
      </c>
      <c r="P236" s="5">
        <f t="shared" si="35"/>
        <v>0</v>
      </c>
      <c r="Q236" s="5">
        <f t="shared" si="35"/>
        <v>0</v>
      </c>
      <c r="R236" s="5">
        <f t="shared" si="35"/>
        <v>0</v>
      </c>
      <c r="S236" s="5">
        <f t="shared" si="35"/>
        <v>0</v>
      </c>
      <c r="T236" s="5">
        <f t="shared" si="35"/>
        <v>0</v>
      </c>
      <c r="U236" s="5">
        <f t="shared" si="35"/>
        <v>0</v>
      </c>
      <c r="V236" s="5">
        <f t="shared" si="35"/>
        <v>0</v>
      </c>
      <c r="W236" s="5">
        <f t="shared" si="35"/>
        <v>0</v>
      </c>
      <c r="X236" s="5">
        <f t="shared" si="35"/>
        <v>0</v>
      </c>
      <c r="Y236" s="5">
        <f t="shared" si="35"/>
        <v>0</v>
      </c>
      <c r="Z236" s="5">
        <f t="shared" si="35"/>
        <v>0</v>
      </c>
      <c r="AA236" s="5">
        <f t="shared" si="35"/>
        <v>0</v>
      </c>
      <c r="AB236" s="5">
        <f t="shared" si="35"/>
        <v>0</v>
      </c>
      <c r="AC236" s="5">
        <f t="shared" si="35"/>
        <v>0</v>
      </c>
      <c r="AD236" s="5">
        <f t="shared" si="35"/>
        <v>0</v>
      </c>
      <c r="AE236" s="5">
        <f t="shared" si="35"/>
        <v>0</v>
      </c>
      <c r="AF236" s="5">
        <f t="shared" si="35"/>
        <v>0</v>
      </c>
      <c r="AG236" s="5">
        <f t="shared" si="35"/>
        <v>0</v>
      </c>
      <c r="AH236" s="5">
        <f t="shared" si="35"/>
        <v>0</v>
      </c>
      <c r="AI236" s="5">
        <f t="shared" si="35"/>
        <v>0</v>
      </c>
      <c r="AJ236" s="5">
        <f t="shared" si="35"/>
        <v>0</v>
      </c>
      <c r="AK236" s="5">
        <f t="shared" si="35"/>
        <v>0</v>
      </c>
      <c r="AL236" s="5">
        <f t="shared" si="35"/>
        <v>0</v>
      </c>
      <c r="AM236" s="5">
        <f t="shared" si="35"/>
        <v>0</v>
      </c>
      <c r="AN236" s="5">
        <f t="shared" si="35"/>
        <v>0</v>
      </c>
      <c r="AO236" s="5">
        <f t="shared" si="35"/>
        <v>0</v>
      </c>
      <c r="AP236" s="5">
        <f t="shared" si="35"/>
        <v>0</v>
      </c>
      <c r="AQ236" s="5">
        <f t="shared" si="35"/>
        <v>0</v>
      </c>
      <c r="AR236" s="5">
        <f t="shared" si="35"/>
        <v>0</v>
      </c>
      <c r="AS236" s="5">
        <f t="shared" si="10"/>
        <v>0</v>
      </c>
      <c r="AT236" s="5">
        <f t="shared" si="32"/>
        <v>0</v>
      </c>
      <c r="AU236" s="5">
        <f t="shared" si="32"/>
        <v>0</v>
      </c>
      <c r="AV236" s="5">
        <f t="shared" si="32"/>
        <v>0</v>
      </c>
      <c r="AW236" s="5">
        <f t="shared" si="32"/>
        <v>0</v>
      </c>
      <c r="AX236" s="5">
        <f t="shared" si="32"/>
        <v>0</v>
      </c>
      <c r="AY236" s="5">
        <f t="shared" si="32"/>
        <v>0</v>
      </c>
      <c r="AZ236" s="5">
        <f t="shared" si="32"/>
        <v>0</v>
      </c>
      <c r="BA236" s="5">
        <f t="shared" si="32"/>
        <v>0</v>
      </c>
      <c r="BB236" s="5">
        <f t="shared" si="32"/>
        <v>0</v>
      </c>
      <c r="BC236" s="5">
        <f t="shared" si="32"/>
        <v>0</v>
      </c>
      <c r="BD236" s="5"/>
      <c r="BE236" s="5"/>
      <c r="BF236" s="5"/>
      <c r="BG236" s="5"/>
      <c r="BH236" s="5"/>
      <c r="BI236" s="5"/>
      <c r="BJ236" s="5"/>
    </row>
    <row r="237" spans="2:62" hidden="1">
      <c r="B237">
        <f t="shared" si="28"/>
        <v>315</v>
      </c>
      <c r="C237" t="str">
        <f t="shared" si="28"/>
        <v>PLANTACIÓ</v>
      </c>
      <c r="D237" t="str">
        <f t="shared" si="28"/>
        <v>Preparació per solcar</v>
      </c>
      <c r="E237" s="82">
        <f t="shared" si="28"/>
        <v>2500</v>
      </c>
      <c r="F237" s="5">
        <f t="shared" si="35"/>
        <v>0</v>
      </c>
      <c r="G237" s="5">
        <f t="shared" si="35"/>
        <v>0</v>
      </c>
      <c r="H237" s="5">
        <f t="shared" si="35"/>
        <v>0</v>
      </c>
      <c r="I237" s="5">
        <f t="shared" si="35"/>
        <v>0</v>
      </c>
      <c r="J237" s="5">
        <f t="shared" si="35"/>
        <v>0</v>
      </c>
      <c r="K237" s="5">
        <f t="shared" si="35"/>
        <v>0</v>
      </c>
      <c r="L237" s="5">
        <f t="shared" si="35"/>
        <v>0</v>
      </c>
      <c r="M237" s="5">
        <f t="shared" si="35"/>
        <v>0</v>
      </c>
      <c r="N237" s="5">
        <f t="shared" si="35"/>
        <v>0</v>
      </c>
      <c r="O237" s="5">
        <f t="shared" si="35"/>
        <v>0</v>
      </c>
      <c r="P237" s="5">
        <f t="shared" si="35"/>
        <v>0</v>
      </c>
      <c r="Q237" s="5">
        <f t="shared" si="35"/>
        <v>0</v>
      </c>
      <c r="R237" s="5">
        <f t="shared" si="35"/>
        <v>0</v>
      </c>
      <c r="S237" s="5">
        <f t="shared" si="35"/>
        <v>0</v>
      </c>
      <c r="T237" s="5">
        <f t="shared" si="35"/>
        <v>0</v>
      </c>
      <c r="U237" s="5">
        <f t="shared" si="35"/>
        <v>0</v>
      </c>
      <c r="V237" s="5">
        <f t="shared" si="35"/>
        <v>0</v>
      </c>
      <c r="W237" s="5">
        <f t="shared" si="35"/>
        <v>0</v>
      </c>
      <c r="X237" s="5">
        <f t="shared" si="35"/>
        <v>0</v>
      </c>
      <c r="Y237" s="5">
        <f t="shared" si="35"/>
        <v>0</v>
      </c>
      <c r="Z237" s="5">
        <f t="shared" si="35"/>
        <v>0</v>
      </c>
      <c r="AA237" s="5">
        <f t="shared" si="35"/>
        <v>0</v>
      </c>
      <c r="AB237" s="5">
        <f t="shared" si="35"/>
        <v>0</v>
      </c>
      <c r="AC237" s="5">
        <f t="shared" si="35"/>
        <v>0</v>
      </c>
      <c r="AD237" s="5">
        <f t="shared" si="35"/>
        <v>0</v>
      </c>
      <c r="AE237" s="5">
        <f t="shared" si="35"/>
        <v>0</v>
      </c>
      <c r="AF237" s="5">
        <f t="shared" si="35"/>
        <v>0</v>
      </c>
      <c r="AG237" s="5">
        <f t="shared" si="35"/>
        <v>0</v>
      </c>
      <c r="AH237" s="5">
        <f t="shared" si="35"/>
        <v>0</v>
      </c>
      <c r="AI237" s="5">
        <f t="shared" si="35"/>
        <v>0</v>
      </c>
      <c r="AJ237" s="5">
        <f t="shared" si="35"/>
        <v>0</v>
      </c>
      <c r="AK237" s="5">
        <f t="shared" si="35"/>
        <v>0</v>
      </c>
      <c r="AL237" s="5">
        <f t="shared" si="35"/>
        <v>0</v>
      </c>
      <c r="AM237" s="5">
        <f t="shared" si="35"/>
        <v>0</v>
      </c>
      <c r="AN237" s="5">
        <f t="shared" si="35"/>
        <v>0</v>
      </c>
      <c r="AO237" s="5">
        <f t="shared" si="35"/>
        <v>0</v>
      </c>
      <c r="AP237" s="5">
        <f t="shared" si="35"/>
        <v>0</v>
      </c>
      <c r="AQ237" s="5">
        <f t="shared" si="35"/>
        <v>0</v>
      </c>
      <c r="AR237" s="5">
        <f t="shared" si="35"/>
        <v>0</v>
      </c>
      <c r="AS237" s="5">
        <f t="shared" si="10"/>
        <v>0</v>
      </c>
      <c r="AT237" s="5">
        <f t="shared" si="32"/>
        <v>0</v>
      </c>
      <c r="AU237" s="5">
        <f t="shared" si="32"/>
        <v>0</v>
      </c>
      <c r="AV237" s="5">
        <f t="shared" si="32"/>
        <v>0</v>
      </c>
      <c r="AW237" s="5">
        <f t="shared" si="32"/>
        <v>0</v>
      </c>
      <c r="AX237" s="5">
        <f t="shared" si="32"/>
        <v>0</v>
      </c>
      <c r="AY237" s="5">
        <f t="shared" si="32"/>
        <v>0</v>
      </c>
      <c r="AZ237" s="5">
        <f t="shared" si="32"/>
        <v>0</v>
      </c>
      <c r="BA237" s="5">
        <f t="shared" si="32"/>
        <v>0</v>
      </c>
      <c r="BB237" s="5">
        <f t="shared" si="32"/>
        <v>0</v>
      </c>
      <c r="BC237" s="5">
        <f t="shared" si="32"/>
        <v>0</v>
      </c>
      <c r="BD237" s="5"/>
      <c r="BE237" s="5"/>
      <c r="BF237" s="5"/>
      <c r="BG237" s="5"/>
      <c r="BH237" s="5"/>
      <c r="BI237" s="5"/>
      <c r="BJ237" s="5"/>
    </row>
    <row r="238" spans="2:62" hidden="1">
      <c r="B238">
        <f t="shared" si="28"/>
        <v>325</v>
      </c>
      <c r="C238" t="str">
        <f t="shared" si="28"/>
        <v>PLANTACIÓ</v>
      </c>
      <c r="D238" t="str">
        <f t="shared" si="28"/>
        <v>Preparació per marcat</v>
      </c>
      <c r="E238" s="82">
        <f t="shared" si="28"/>
        <v>2500</v>
      </c>
      <c r="F238" s="5">
        <f t="shared" si="35"/>
        <v>0</v>
      </c>
      <c r="G238" s="5">
        <f t="shared" si="35"/>
        <v>0</v>
      </c>
      <c r="H238" s="5">
        <f t="shared" si="35"/>
        <v>0</v>
      </c>
      <c r="I238" s="5">
        <f t="shared" si="35"/>
        <v>0</v>
      </c>
      <c r="J238" s="5">
        <f t="shared" si="35"/>
        <v>0</v>
      </c>
      <c r="K238" s="5">
        <f t="shared" si="35"/>
        <v>0</v>
      </c>
      <c r="L238" s="5">
        <f t="shared" si="35"/>
        <v>0</v>
      </c>
      <c r="M238" s="5">
        <f t="shared" si="35"/>
        <v>0</v>
      </c>
      <c r="N238" s="5">
        <f t="shared" si="35"/>
        <v>0</v>
      </c>
      <c r="O238" s="5">
        <f t="shared" si="35"/>
        <v>0</v>
      </c>
      <c r="P238" s="5">
        <f t="shared" si="35"/>
        <v>0</v>
      </c>
      <c r="Q238" s="5">
        <f t="shared" si="35"/>
        <v>0</v>
      </c>
      <c r="R238" s="5">
        <f t="shared" si="35"/>
        <v>0</v>
      </c>
      <c r="S238" s="5">
        <f t="shared" si="35"/>
        <v>0</v>
      </c>
      <c r="T238" s="5">
        <f t="shared" si="35"/>
        <v>0</v>
      </c>
      <c r="U238" s="5">
        <f t="shared" si="35"/>
        <v>0</v>
      </c>
      <c r="V238" s="5">
        <f t="shared" si="35"/>
        <v>0</v>
      </c>
      <c r="W238" s="5">
        <f t="shared" si="35"/>
        <v>0</v>
      </c>
      <c r="X238" s="5">
        <f t="shared" si="35"/>
        <v>0</v>
      </c>
      <c r="Y238" s="5">
        <f t="shared" si="35"/>
        <v>0</v>
      </c>
      <c r="Z238" s="5">
        <f t="shared" si="35"/>
        <v>0</v>
      </c>
      <c r="AA238" s="5">
        <f t="shared" si="35"/>
        <v>0</v>
      </c>
      <c r="AB238" s="5">
        <f t="shared" si="35"/>
        <v>0</v>
      </c>
      <c r="AC238" s="5">
        <f t="shared" si="35"/>
        <v>0</v>
      </c>
      <c r="AD238" s="5">
        <f t="shared" si="35"/>
        <v>0</v>
      </c>
      <c r="AE238" s="5">
        <f t="shared" si="35"/>
        <v>0</v>
      </c>
      <c r="AF238" s="5">
        <f t="shared" si="35"/>
        <v>0</v>
      </c>
      <c r="AG238" s="5">
        <f t="shared" si="35"/>
        <v>0</v>
      </c>
      <c r="AH238" s="5">
        <f t="shared" si="35"/>
        <v>0</v>
      </c>
      <c r="AI238" s="5">
        <f t="shared" si="35"/>
        <v>0</v>
      </c>
      <c r="AJ238" s="5">
        <f t="shared" si="35"/>
        <v>0</v>
      </c>
      <c r="AK238" s="5">
        <f t="shared" si="35"/>
        <v>0</v>
      </c>
      <c r="AL238" s="5">
        <f t="shared" si="35"/>
        <v>0</v>
      </c>
      <c r="AM238" s="5">
        <f t="shared" si="35"/>
        <v>0</v>
      </c>
      <c r="AN238" s="5">
        <f t="shared" si="35"/>
        <v>0</v>
      </c>
      <c r="AO238" s="5">
        <f t="shared" si="35"/>
        <v>0</v>
      </c>
      <c r="AP238" s="5">
        <f t="shared" si="35"/>
        <v>0</v>
      </c>
      <c r="AQ238" s="5">
        <f t="shared" si="35"/>
        <v>0</v>
      </c>
      <c r="AR238" s="5">
        <f t="shared" si="35"/>
        <v>0</v>
      </c>
      <c r="AS238" s="5">
        <f t="shared" si="10"/>
        <v>0</v>
      </c>
      <c r="AT238" s="5">
        <f t="shared" si="32"/>
        <v>0</v>
      </c>
      <c r="AU238" s="5">
        <f t="shared" si="32"/>
        <v>0</v>
      </c>
      <c r="AV238" s="5">
        <f t="shared" si="32"/>
        <v>0</v>
      </c>
      <c r="AW238" s="5">
        <f t="shared" si="32"/>
        <v>0</v>
      </c>
      <c r="AX238" s="5">
        <f t="shared" si="32"/>
        <v>0</v>
      </c>
      <c r="AY238" s="5">
        <f t="shared" si="32"/>
        <v>0</v>
      </c>
      <c r="AZ238" s="5">
        <f t="shared" si="32"/>
        <v>0</v>
      </c>
      <c r="BA238" s="5">
        <f t="shared" si="32"/>
        <v>0</v>
      </c>
      <c r="BB238" s="5">
        <f t="shared" si="32"/>
        <v>0</v>
      </c>
      <c r="BC238" s="5">
        <f t="shared" si="32"/>
        <v>0</v>
      </c>
      <c r="BD238" s="5"/>
      <c r="BE238" s="5"/>
      <c r="BF238" s="5"/>
      <c r="BG238" s="5"/>
      <c r="BH238" s="5"/>
      <c r="BI238" s="5"/>
      <c r="BJ238" s="5"/>
    </row>
    <row r="239" spans="2:62" hidden="1">
      <c r="B239">
        <f t="shared" si="28"/>
        <v>335</v>
      </c>
      <c r="C239" t="str">
        <f t="shared" si="28"/>
        <v>PLANTACIÓ</v>
      </c>
      <c r="D239" t="str">
        <f t="shared" si="28"/>
        <v>Preparació per plantació manual col o bròcoli</v>
      </c>
      <c r="E239" s="82">
        <f t="shared" si="28"/>
        <v>2500</v>
      </c>
      <c r="F239" s="5">
        <f t="shared" si="35"/>
        <v>0</v>
      </c>
      <c r="G239" s="5">
        <f t="shared" si="35"/>
        <v>0</v>
      </c>
      <c r="H239" s="5">
        <f t="shared" si="35"/>
        <v>0</v>
      </c>
      <c r="I239" s="5">
        <f t="shared" si="35"/>
        <v>0</v>
      </c>
      <c r="J239" s="5">
        <f t="shared" si="35"/>
        <v>0</v>
      </c>
      <c r="K239" s="5">
        <f t="shared" si="35"/>
        <v>0</v>
      </c>
      <c r="L239" s="5">
        <f t="shared" si="35"/>
        <v>0</v>
      </c>
      <c r="M239" s="5">
        <f t="shared" si="35"/>
        <v>0</v>
      </c>
      <c r="N239" s="5">
        <f t="shared" si="35"/>
        <v>0</v>
      </c>
      <c r="O239" s="5">
        <f t="shared" si="35"/>
        <v>0</v>
      </c>
      <c r="P239" s="5">
        <f t="shared" si="35"/>
        <v>0</v>
      </c>
      <c r="Q239" s="5">
        <f t="shared" si="35"/>
        <v>0</v>
      </c>
      <c r="R239" s="5">
        <f t="shared" si="35"/>
        <v>0</v>
      </c>
      <c r="S239" s="5">
        <f t="shared" si="35"/>
        <v>0</v>
      </c>
      <c r="T239" s="5">
        <f t="shared" si="35"/>
        <v>0</v>
      </c>
      <c r="U239" s="5">
        <f t="shared" si="35"/>
        <v>0</v>
      </c>
      <c r="V239" s="5">
        <f t="shared" si="35"/>
        <v>0</v>
      </c>
      <c r="W239" s="5">
        <f t="shared" si="35"/>
        <v>0</v>
      </c>
      <c r="X239" s="5">
        <f t="shared" si="35"/>
        <v>0</v>
      </c>
      <c r="Y239" s="5">
        <f t="shared" si="35"/>
        <v>0</v>
      </c>
      <c r="Z239" s="5">
        <f t="shared" si="35"/>
        <v>0</v>
      </c>
      <c r="AA239" s="5">
        <f t="shared" si="35"/>
        <v>0</v>
      </c>
      <c r="AB239" s="5">
        <f t="shared" si="35"/>
        <v>0</v>
      </c>
      <c r="AC239" s="5">
        <f t="shared" si="35"/>
        <v>0</v>
      </c>
      <c r="AD239" s="5">
        <f t="shared" si="35"/>
        <v>0</v>
      </c>
      <c r="AE239" s="5">
        <f t="shared" si="35"/>
        <v>0</v>
      </c>
      <c r="AF239" s="5">
        <f t="shared" si="35"/>
        <v>0</v>
      </c>
      <c r="AG239" s="5">
        <f t="shared" si="35"/>
        <v>0</v>
      </c>
      <c r="AH239" s="5">
        <f t="shared" si="35"/>
        <v>0</v>
      </c>
      <c r="AI239" s="5">
        <f t="shared" si="35"/>
        <v>0</v>
      </c>
      <c r="AJ239" s="5">
        <f t="shared" si="35"/>
        <v>0</v>
      </c>
      <c r="AK239" s="5">
        <f t="shared" si="35"/>
        <v>0</v>
      </c>
      <c r="AL239" s="5">
        <f t="shared" si="35"/>
        <v>0</v>
      </c>
      <c r="AM239" s="5">
        <f t="shared" si="35"/>
        <v>0</v>
      </c>
      <c r="AN239" s="5">
        <f t="shared" si="35"/>
        <v>0</v>
      </c>
      <c r="AO239" s="5">
        <f t="shared" si="35"/>
        <v>0</v>
      </c>
      <c r="AP239" s="5">
        <f t="shared" si="35"/>
        <v>0</v>
      </c>
      <c r="AQ239" s="5">
        <f t="shared" si="35"/>
        <v>0</v>
      </c>
      <c r="AR239" s="5">
        <f t="shared" si="35"/>
        <v>0</v>
      </c>
      <c r="AS239" s="5">
        <f t="shared" si="10"/>
        <v>0</v>
      </c>
      <c r="AT239" s="5">
        <f t="shared" si="32"/>
        <v>0</v>
      </c>
      <c r="AU239" s="5">
        <f t="shared" si="32"/>
        <v>0</v>
      </c>
      <c r="AV239" s="5">
        <f t="shared" si="32"/>
        <v>0</v>
      </c>
      <c r="AW239" s="5">
        <f t="shared" si="32"/>
        <v>0</v>
      </c>
      <c r="AX239" s="5">
        <f t="shared" si="32"/>
        <v>0</v>
      </c>
      <c r="AY239" s="5">
        <f t="shared" si="32"/>
        <v>0</v>
      </c>
      <c r="AZ239" s="5">
        <f t="shared" si="32"/>
        <v>0</v>
      </c>
      <c r="BA239" s="5">
        <f t="shared" si="32"/>
        <v>0</v>
      </c>
      <c r="BB239" s="5">
        <f t="shared" si="32"/>
        <v>0</v>
      </c>
      <c r="BC239" s="5">
        <f t="shared" si="32"/>
        <v>0</v>
      </c>
      <c r="BD239" s="5"/>
      <c r="BE239" s="5"/>
      <c r="BF239" s="5"/>
      <c r="BG239" s="5"/>
      <c r="BH239" s="5"/>
      <c r="BI239" s="5"/>
      <c r="BJ239" s="5"/>
    </row>
    <row r="240" spans="2:62" hidden="1">
      <c r="B240">
        <f t="shared" si="28"/>
        <v>345</v>
      </c>
      <c r="C240" t="str">
        <f t="shared" si="28"/>
        <v>PLANTACIÓ</v>
      </c>
      <c r="D240" t="str">
        <f t="shared" si="28"/>
        <v>Preparació per plantació manual calçots</v>
      </c>
      <c r="E240" s="82">
        <f t="shared" si="28"/>
        <v>2500</v>
      </c>
      <c r="F240" s="5">
        <f t="shared" si="35"/>
        <v>0</v>
      </c>
      <c r="G240" s="5">
        <f t="shared" si="35"/>
        <v>0</v>
      </c>
      <c r="H240" s="5">
        <f t="shared" si="35"/>
        <v>0</v>
      </c>
      <c r="I240" s="5">
        <f t="shared" si="35"/>
        <v>0</v>
      </c>
      <c r="J240" s="5">
        <f t="shared" si="35"/>
        <v>0</v>
      </c>
      <c r="K240" s="5">
        <f t="shared" si="35"/>
        <v>0</v>
      </c>
      <c r="L240" s="5">
        <f t="shared" si="35"/>
        <v>0</v>
      </c>
      <c r="M240" s="5">
        <f t="shared" si="35"/>
        <v>0</v>
      </c>
      <c r="N240" s="5">
        <f t="shared" si="35"/>
        <v>0</v>
      </c>
      <c r="O240" s="5">
        <f t="shared" si="35"/>
        <v>0</v>
      </c>
      <c r="P240" s="5">
        <f t="shared" si="35"/>
        <v>0</v>
      </c>
      <c r="Q240" s="5">
        <f t="shared" si="35"/>
        <v>0</v>
      </c>
      <c r="R240" s="5">
        <f t="shared" si="35"/>
        <v>0</v>
      </c>
      <c r="S240" s="5">
        <f t="shared" si="35"/>
        <v>0</v>
      </c>
      <c r="T240" s="5">
        <f t="shared" si="35"/>
        <v>0</v>
      </c>
      <c r="U240" s="5">
        <f t="shared" si="35"/>
        <v>0</v>
      </c>
      <c r="V240" s="5">
        <f t="shared" si="35"/>
        <v>0</v>
      </c>
      <c r="W240" s="5">
        <f t="shared" si="35"/>
        <v>0</v>
      </c>
      <c r="X240" s="5">
        <f t="shared" si="35"/>
        <v>0</v>
      </c>
      <c r="Y240" s="5">
        <f t="shared" si="35"/>
        <v>0</v>
      </c>
      <c r="Z240" s="5">
        <f t="shared" si="35"/>
        <v>0</v>
      </c>
      <c r="AA240" s="5">
        <f t="shared" si="35"/>
        <v>0</v>
      </c>
      <c r="AB240" s="5">
        <f t="shared" si="35"/>
        <v>0</v>
      </c>
      <c r="AC240" s="5">
        <f t="shared" si="35"/>
        <v>0</v>
      </c>
      <c r="AD240" s="5">
        <f t="shared" si="35"/>
        <v>0</v>
      </c>
      <c r="AE240" s="5">
        <f t="shared" si="35"/>
        <v>0</v>
      </c>
      <c r="AF240" s="5">
        <f t="shared" si="35"/>
        <v>0</v>
      </c>
      <c r="AG240" s="5">
        <f t="shared" si="35"/>
        <v>0</v>
      </c>
      <c r="AH240" s="5">
        <f t="shared" si="35"/>
        <v>0</v>
      </c>
      <c r="AI240" s="5">
        <f t="shared" si="35"/>
        <v>0</v>
      </c>
      <c r="AJ240" s="5">
        <f t="shared" si="35"/>
        <v>0</v>
      </c>
      <c r="AK240" s="5">
        <f t="shared" si="35"/>
        <v>0</v>
      </c>
      <c r="AL240" s="5">
        <f t="shared" si="35"/>
        <v>0</v>
      </c>
      <c r="AM240" s="5">
        <f t="shared" si="35"/>
        <v>0</v>
      </c>
      <c r="AN240" s="5">
        <f t="shared" si="35"/>
        <v>0</v>
      </c>
      <c r="AO240" s="5">
        <f t="shared" si="35"/>
        <v>0</v>
      </c>
      <c r="AP240" s="5">
        <f t="shared" si="35"/>
        <v>0</v>
      </c>
      <c r="AQ240" s="5">
        <f t="shared" si="35"/>
        <v>0</v>
      </c>
      <c r="AR240" s="5">
        <f t="shared" si="35"/>
        <v>0</v>
      </c>
      <c r="AS240" s="5">
        <f t="shared" si="10"/>
        <v>0</v>
      </c>
      <c r="AT240" s="5">
        <f t="shared" si="32"/>
        <v>0</v>
      </c>
      <c r="AU240" s="5">
        <f t="shared" si="32"/>
        <v>0</v>
      </c>
      <c r="AV240" s="5">
        <f t="shared" si="32"/>
        <v>0</v>
      </c>
      <c r="AW240" s="5">
        <f t="shared" si="32"/>
        <v>0</v>
      </c>
      <c r="AX240" s="5">
        <f t="shared" si="32"/>
        <v>0</v>
      </c>
      <c r="AY240" s="5">
        <f t="shared" si="32"/>
        <v>0</v>
      </c>
      <c r="AZ240" s="5">
        <f t="shared" si="32"/>
        <v>0</v>
      </c>
      <c r="BA240" s="5">
        <f t="shared" si="32"/>
        <v>0</v>
      </c>
      <c r="BB240" s="5">
        <f t="shared" si="32"/>
        <v>0</v>
      </c>
      <c r="BC240" s="5">
        <f t="shared" si="32"/>
        <v>0</v>
      </c>
      <c r="BD240" s="5"/>
      <c r="BE240" s="5"/>
      <c r="BF240" s="5"/>
      <c r="BG240" s="5"/>
      <c r="BH240" s="5"/>
      <c r="BI240" s="5"/>
      <c r="BJ240" s="5"/>
    </row>
    <row r="241" spans="2:62" hidden="1">
      <c r="B241">
        <f t="shared" ref="B241:E256" si="36">+B116</f>
        <v>355</v>
      </c>
      <c r="C241" t="str">
        <f t="shared" si="36"/>
        <v>PLANTACIÓ</v>
      </c>
      <c r="D241" t="str">
        <f t="shared" si="36"/>
        <v>Preparació per plantació manual enciam</v>
      </c>
      <c r="E241" s="82">
        <f t="shared" si="36"/>
        <v>2500</v>
      </c>
      <c r="F241" s="5">
        <f t="shared" si="35"/>
        <v>0</v>
      </c>
      <c r="G241" s="5">
        <f t="shared" si="35"/>
        <v>0</v>
      </c>
      <c r="H241" s="5">
        <f t="shared" si="35"/>
        <v>0</v>
      </c>
      <c r="I241" s="5">
        <f t="shared" si="35"/>
        <v>0</v>
      </c>
      <c r="J241" s="5">
        <f t="shared" si="35"/>
        <v>0</v>
      </c>
      <c r="K241" s="5">
        <f t="shared" si="35"/>
        <v>0</v>
      </c>
      <c r="L241" s="5">
        <f t="shared" si="35"/>
        <v>0</v>
      </c>
      <c r="M241" s="5">
        <f t="shared" si="35"/>
        <v>0</v>
      </c>
      <c r="N241" s="5">
        <f t="shared" si="35"/>
        <v>0</v>
      </c>
      <c r="O241" s="5">
        <f t="shared" si="35"/>
        <v>0</v>
      </c>
      <c r="P241" s="5">
        <f t="shared" si="35"/>
        <v>0</v>
      </c>
      <c r="Q241" s="5">
        <f t="shared" si="35"/>
        <v>0</v>
      </c>
      <c r="R241" s="5">
        <f t="shared" si="35"/>
        <v>0</v>
      </c>
      <c r="S241" s="5">
        <f t="shared" si="35"/>
        <v>0</v>
      </c>
      <c r="T241" s="5">
        <f t="shared" si="35"/>
        <v>0</v>
      </c>
      <c r="U241" s="5">
        <f t="shared" si="35"/>
        <v>0</v>
      </c>
      <c r="V241" s="5">
        <f t="shared" si="35"/>
        <v>0</v>
      </c>
      <c r="W241" s="5">
        <f t="shared" si="35"/>
        <v>0</v>
      </c>
      <c r="X241" s="5">
        <f t="shared" si="35"/>
        <v>0</v>
      </c>
      <c r="Y241" s="5">
        <f t="shared" si="35"/>
        <v>0</v>
      </c>
      <c r="Z241" s="5">
        <f t="shared" si="35"/>
        <v>0</v>
      </c>
      <c r="AA241" s="5">
        <f t="shared" ref="AA241:AR241" si="37">IF($E$4&lt;$E241,$E$4/$E241*AA116*AA$49,AA116*AA$49)</f>
        <v>0</v>
      </c>
      <c r="AB241" s="5">
        <f t="shared" si="37"/>
        <v>0</v>
      </c>
      <c r="AC241" s="5">
        <f t="shared" si="37"/>
        <v>0</v>
      </c>
      <c r="AD241" s="5">
        <f t="shared" si="37"/>
        <v>0</v>
      </c>
      <c r="AE241" s="5">
        <f t="shared" si="37"/>
        <v>0</v>
      </c>
      <c r="AF241" s="5">
        <f t="shared" si="37"/>
        <v>0</v>
      </c>
      <c r="AG241" s="5">
        <f t="shared" si="37"/>
        <v>0</v>
      </c>
      <c r="AH241" s="5">
        <f t="shared" si="37"/>
        <v>0</v>
      </c>
      <c r="AI241" s="5">
        <f t="shared" si="37"/>
        <v>0</v>
      </c>
      <c r="AJ241" s="5">
        <f t="shared" si="37"/>
        <v>0</v>
      </c>
      <c r="AK241" s="5">
        <f t="shared" si="37"/>
        <v>0</v>
      </c>
      <c r="AL241" s="5">
        <f t="shared" si="37"/>
        <v>0</v>
      </c>
      <c r="AM241" s="5">
        <f t="shared" si="37"/>
        <v>0</v>
      </c>
      <c r="AN241" s="5">
        <f t="shared" si="37"/>
        <v>0</v>
      </c>
      <c r="AO241" s="5">
        <f t="shared" si="37"/>
        <v>0</v>
      </c>
      <c r="AP241" s="5">
        <f t="shared" si="37"/>
        <v>0</v>
      </c>
      <c r="AQ241" s="5">
        <f t="shared" si="37"/>
        <v>0</v>
      </c>
      <c r="AR241" s="5">
        <f t="shared" si="37"/>
        <v>0</v>
      </c>
      <c r="AS241" s="5">
        <f t="shared" ref="AS241:AS275" si="38">SUM(F241:AR241)</f>
        <v>0</v>
      </c>
      <c r="AT241" s="5">
        <f t="shared" si="32"/>
        <v>0</v>
      </c>
      <c r="AU241" s="5">
        <f t="shared" si="32"/>
        <v>0</v>
      </c>
      <c r="AV241" s="5">
        <f t="shared" si="32"/>
        <v>0</v>
      </c>
      <c r="AW241" s="5">
        <f t="shared" si="32"/>
        <v>0</v>
      </c>
      <c r="AX241" s="5">
        <f t="shared" si="32"/>
        <v>0</v>
      </c>
      <c r="AY241" s="5">
        <f t="shared" si="32"/>
        <v>0</v>
      </c>
      <c r="AZ241" s="5">
        <f t="shared" si="32"/>
        <v>0</v>
      </c>
      <c r="BA241" s="5">
        <f t="shared" si="32"/>
        <v>0</v>
      </c>
      <c r="BB241" s="5">
        <f t="shared" si="32"/>
        <v>0</v>
      </c>
      <c r="BC241" s="5">
        <f t="shared" si="32"/>
        <v>0</v>
      </c>
      <c r="BD241" s="5"/>
      <c r="BE241" s="5"/>
      <c r="BF241" s="5"/>
      <c r="BG241" s="5"/>
      <c r="BH241" s="5"/>
      <c r="BI241" s="5"/>
      <c r="BJ241" s="5"/>
    </row>
    <row r="242" spans="2:62" hidden="1">
      <c r="B242">
        <f t="shared" si="36"/>
        <v>365</v>
      </c>
      <c r="C242" t="str">
        <f t="shared" si="36"/>
        <v>PLANTACIÓ</v>
      </c>
      <c r="D242" t="str">
        <f t="shared" si="36"/>
        <v>Preparació per plantació manual bleda</v>
      </c>
      <c r="E242" s="82">
        <f t="shared" si="36"/>
        <v>2500</v>
      </c>
      <c r="F242" s="5">
        <f t="shared" ref="F242:AR248" si="39">IF($E$4&lt;$E242,$E$4/$E242*F117*F$49,F117*F$49)</f>
        <v>0</v>
      </c>
      <c r="G242" s="5">
        <f t="shared" si="39"/>
        <v>0</v>
      </c>
      <c r="H242" s="5">
        <f t="shared" si="39"/>
        <v>0</v>
      </c>
      <c r="I242" s="5">
        <f t="shared" si="39"/>
        <v>0</v>
      </c>
      <c r="J242" s="5">
        <f t="shared" si="39"/>
        <v>0</v>
      </c>
      <c r="K242" s="5">
        <f t="shared" si="39"/>
        <v>0</v>
      </c>
      <c r="L242" s="5">
        <f t="shared" si="39"/>
        <v>0</v>
      </c>
      <c r="M242" s="5">
        <f t="shared" si="39"/>
        <v>0</v>
      </c>
      <c r="N242" s="5">
        <f t="shared" si="39"/>
        <v>0</v>
      </c>
      <c r="O242" s="5">
        <f t="shared" si="39"/>
        <v>0</v>
      </c>
      <c r="P242" s="5">
        <f t="shared" si="39"/>
        <v>0</v>
      </c>
      <c r="Q242" s="5">
        <f t="shared" si="39"/>
        <v>0</v>
      </c>
      <c r="R242" s="5">
        <f t="shared" si="39"/>
        <v>0</v>
      </c>
      <c r="S242" s="5">
        <f t="shared" si="39"/>
        <v>0</v>
      </c>
      <c r="T242" s="5">
        <f t="shared" si="39"/>
        <v>0</v>
      </c>
      <c r="U242" s="5">
        <f t="shared" si="39"/>
        <v>0</v>
      </c>
      <c r="V242" s="5">
        <f t="shared" si="39"/>
        <v>0</v>
      </c>
      <c r="W242" s="5">
        <f t="shared" si="39"/>
        <v>0</v>
      </c>
      <c r="X242" s="5">
        <f t="shared" si="39"/>
        <v>0</v>
      </c>
      <c r="Y242" s="5">
        <f t="shared" si="39"/>
        <v>0</v>
      </c>
      <c r="Z242" s="5">
        <f t="shared" si="39"/>
        <v>0</v>
      </c>
      <c r="AA242" s="5">
        <f t="shared" si="39"/>
        <v>0</v>
      </c>
      <c r="AB242" s="5">
        <f t="shared" si="39"/>
        <v>0</v>
      </c>
      <c r="AC242" s="5">
        <f t="shared" si="39"/>
        <v>0</v>
      </c>
      <c r="AD242" s="5">
        <f t="shared" si="39"/>
        <v>0</v>
      </c>
      <c r="AE242" s="5">
        <f t="shared" si="39"/>
        <v>0</v>
      </c>
      <c r="AF242" s="5">
        <f t="shared" si="39"/>
        <v>0</v>
      </c>
      <c r="AG242" s="5">
        <f t="shared" si="39"/>
        <v>0</v>
      </c>
      <c r="AH242" s="5">
        <f t="shared" si="39"/>
        <v>0</v>
      </c>
      <c r="AI242" s="5">
        <f t="shared" si="39"/>
        <v>0</v>
      </c>
      <c r="AJ242" s="5">
        <f t="shared" si="39"/>
        <v>0</v>
      </c>
      <c r="AK242" s="5">
        <f t="shared" si="39"/>
        <v>0</v>
      </c>
      <c r="AL242" s="5">
        <f t="shared" si="39"/>
        <v>0</v>
      </c>
      <c r="AM242" s="5">
        <f t="shared" si="39"/>
        <v>0</v>
      </c>
      <c r="AN242" s="5">
        <f t="shared" si="39"/>
        <v>0</v>
      </c>
      <c r="AO242" s="5">
        <f t="shared" si="39"/>
        <v>0</v>
      </c>
      <c r="AP242" s="5">
        <f t="shared" si="39"/>
        <v>0</v>
      </c>
      <c r="AQ242" s="5">
        <f t="shared" si="39"/>
        <v>0</v>
      </c>
      <c r="AR242" s="5">
        <f t="shared" si="39"/>
        <v>0</v>
      </c>
      <c r="AS242" s="5">
        <f t="shared" si="38"/>
        <v>0</v>
      </c>
      <c r="AT242" s="5">
        <f t="shared" si="32"/>
        <v>0</v>
      </c>
      <c r="AU242" s="5">
        <f t="shared" si="32"/>
        <v>0</v>
      </c>
      <c r="AV242" s="5">
        <f t="shared" si="32"/>
        <v>0</v>
      </c>
      <c r="AW242" s="5">
        <f t="shared" si="32"/>
        <v>0</v>
      </c>
      <c r="AX242" s="5">
        <f t="shared" si="32"/>
        <v>0</v>
      </c>
      <c r="AY242" s="5">
        <f t="shared" si="32"/>
        <v>0</v>
      </c>
      <c r="AZ242" s="5">
        <f t="shared" si="32"/>
        <v>0</v>
      </c>
      <c r="BA242" s="5">
        <f t="shared" si="32"/>
        <v>0</v>
      </c>
      <c r="BB242" s="5">
        <f t="shared" si="32"/>
        <v>0</v>
      </c>
      <c r="BC242" s="5">
        <f t="shared" si="32"/>
        <v>0</v>
      </c>
      <c r="BD242" s="5"/>
      <c r="BE242" s="5"/>
      <c r="BF242" s="5"/>
      <c r="BG242" s="5"/>
      <c r="BH242" s="5"/>
      <c r="BI242" s="5"/>
      <c r="BJ242" s="5"/>
    </row>
    <row r="243" spans="2:62" hidden="1">
      <c r="B243">
        <f t="shared" si="36"/>
        <v>375</v>
      </c>
      <c r="C243" t="str">
        <f t="shared" si="36"/>
        <v>PLANTACIÓ</v>
      </c>
      <c r="D243" t="str">
        <f t="shared" si="36"/>
        <v>Preparació per plantació manual tomàquet</v>
      </c>
      <c r="E243" s="82">
        <f t="shared" si="36"/>
        <v>2500</v>
      </c>
      <c r="F243" s="5">
        <f t="shared" si="39"/>
        <v>0</v>
      </c>
      <c r="G243" s="5">
        <f t="shared" si="39"/>
        <v>0</v>
      </c>
      <c r="H243" s="5">
        <f t="shared" si="39"/>
        <v>0</v>
      </c>
      <c r="I243" s="5">
        <f t="shared" si="39"/>
        <v>0</v>
      </c>
      <c r="J243" s="5">
        <f t="shared" si="39"/>
        <v>0</v>
      </c>
      <c r="K243" s="5">
        <f t="shared" si="39"/>
        <v>0</v>
      </c>
      <c r="L243" s="5">
        <f t="shared" si="39"/>
        <v>0</v>
      </c>
      <c r="M243" s="5">
        <f t="shared" si="39"/>
        <v>0</v>
      </c>
      <c r="N243" s="5">
        <f t="shared" si="39"/>
        <v>0</v>
      </c>
      <c r="O243" s="5">
        <f t="shared" si="39"/>
        <v>0</v>
      </c>
      <c r="P243" s="5">
        <f t="shared" si="39"/>
        <v>0</v>
      </c>
      <c r="Q243" s="5">
        <f t="shared" si="39"/>
        <v>0</v>
      </c>
      <c r="R243" s="5">
        <f t="shared" si="39"/>
        <v>0</v>
      </c>
      <c r="S243" s="5">
        <f t="shared" si="39"/>
        <v>0</v>
      </c>
      <c r="T243" s="5">
        <f t="shared" si="39"/>
        <v>0</v>
      </c>
      <c r="U243" s="5">
        <f t="shared" si="39"/>
        <v>0</v>
      </c>
      <c r="V243" s="5">
        <f t="shared" si="39"/>
        <v>0</v>
      </c>
      <c r="W243" s="5">
        <f t="shared" si="39"/>
        <v>0</v>
      </c>
      <c r="X243" s="5">
        <f t="shared" si="39"/>
        <v>0</v>
      </c>
      <c r="Y243" s="5">
        <f t="shared" si="39"/>
        <v>0</v>
      </c>
      <c r="Z243" s="5">
        <f t="shared" si="39"/>
        <v>0</v>
      </c>
      <c r="AA243" s="5">
        <f t="shared" si="39"/>
        <v>0</v>
      </c>
      <c r="AB243" s="5">
        <f t="shared" si="39"/>
        <v>0</v>
      </c>
      <c r="AC243" s="5">
        <f t="shared" si="39"/>
        <v>0</v>
      </c>
      <c r="AD243" s="5">
        <f t="shared" si="39"/>
        <v>0</v>
      </c>
      <c r="AE243" s="5">
        <f t="shared" si="39"/>
        <v>0</v>
      </c>
      <c r="AF243" s="5">
        <f t="shared" si="39"/>
        <v>0</v>
      </c>
      <c r="AG243" s="5">
        <f t="shared" si="39"/>
        <v>0</v>
      </c>
      <c r="AH243" s="5">
        <f t="shared" si="39"/>
        <v>0</v>
      </c>
      <c r="AI243" s="5">
        <f t="shared" si="39"/>
        <v>0</v>
      </c>
      <c r="AJ243" s="5">
        <f t="shared" si="39"/>
        <v>0</v>
      </c>
      <c r="AK243" s="5">
        <f t="shared" si="39"/>
        <v>0</v>
      </c>
      <c r="AL243" s="5">
        <f t="shared" si="39"/>
        <v>0</v>
      </c>
      <c r="AM243" s="5">
        <f t="shared" si="39"/>
        <v>0</v>
      </c>
      <c r="AN243" s="5">
        <f t="shared" si="39"/>
        <v>0</v>
      </c>
      <c r="AO243" s="5">
        <f t="shared" si="39"/>
        <v>0</v>
      </c>
      <c r="AP243" s="5">
        <f t="shared" si="39"/>
        <v>0</v>
      </c>
      <c r="AQ243" s="5">
        <f t="shared" si="39"/>
        <v>0</v>
      </c>
      <c r="AR243" s="5">
        <f t="shared" si="39"/>
        <v>0</v>
      </c>
      <c r="AS243" s="5">
        <f t="shared" si="38"/>
        <v>0</v>
      </c>
      <c r="AT243" s="5">
        <f t="shared" ref="AT243:BC258" si="40">IF($E$4&lt;$E243,$E$4/$E243*AT118*AT$49,AT118*AT$49)</f>
        <v>0</v>
      </c>
      <c r="AU243" s="5">
        <f t="shared" si="40"/>
        <v>0</v>
      </c>
      <c r="AV243" s="5">
        <f t="shared" si="40"/>
        <v>0</v>
      </c>
      <c r="AW243" s="5">
        <f t="shared" si="40"/>
        <v>0</v>
      </c>
      <c r="AX243" s="5">
        <f t="shared" si="40"/>
        <v>0</v>
      </c>
      <c r="AY243" s="5">
        <f t="shared" si="40"/>
        <v>0</v>
      </c>
      <c r="AZ243" s="5">
        <f t="shared" si="40"/>
        <v>0</v>
      </c>
      <c r="BA243" s="5">
        <f t="shared" si="40"/>
        <v>0</v>
      </c>
      <c r="BB243" s="5">
        <f t="shared" si="40"/>
        <v>0</v>
      </c>
      <c r="BC243" s="5">
        <f t="shared" si="40"/>
        <v>0</v>
      </c>
      <c r="BD243" s="5"/>
      <c r="BE243" s="5"/>
      <c r="BF243" s="5"/>
      <c r="BG243" s="5"/>
      <c r="BH243" s="5"/>
      <c r="BI243" s="5"/>
      <c r="BJ243" s="5"/>
    </row>
    <row r="244" spans="2:62" hidden="1">
      <c r="B244">
        <f t="shared" si="36"/>
        <v>385</v>
      </c>
      <c r="C244" t="str">
        <f t="shared" si="36"/>
        <v>PLANTACIÓ</v>
      </c>
      <c r="D244" t="str">
        <f t="shared" si="36"/>
        <v>Preparació per plantació manual carbassa</v>
      </c>
      <c r="E244" s="82">
        <f t="shared" si="36"/>
        <v>2500</v>
      </c>
      <c r="F244" s="5">
        <f t="shared" si="39"/>
        <v>0</v>
      </c>
      <c r="G244" s="5">
        <f t="shared" si="39"/>
        <v>0</v>
      </c>
      <c r="H244" s="5">
        <f t="shared" si="39"/>
        <v>0</v>
      </c>
      <c r="I244" s="5">
        <f t="shared" si="39"/>
        <v>0</v>
      </c>
      <c r="J244" s="5">
        <f t="shared" si="39"/>
        <v>0</v>
      </c>
      <c r="K244" s="5">
        <f t="shared" si="39"/>
        <v>0</v>
      </c>
      <c r="L244" s="5">
        <f t="shared" si="39"/>
        <v>0</v>
      </c>
      <c r="M244" s="5">
        <f t="shared" si="39"/>
        <v>0</v>
      </c>
      <c r="N244" s="5">
        <f t="shared" si="39"/>
        <v>0</v>
      </c>
      <c r="O244" s="5">
        <f t="shared" si="39"/>
        <v>0</v>
      </c>
      <c r="P244" s="5">
        <f t="shared" si="39"/>
        <v>0</v>
      </c>
      <c r="Q244" s="5">
        <f t="shared" si="39"/>
        <v>0</v>
      </c>
      <c r="R244" s="5">
        <f t="shared" si="39"/>
        <v>0</v>
      </c>
      <c r="S244" s="5">
        <f t="shared" si="39"/>
        <v>0</v>
      </c>
      <c r="T244" s="5">
        <f t="shared" si="39"/>
        <v>0</v>
      </c>
      <c r="U244" s="5">
        <f t="shared" si="39"/>
        <v>0</v>
      </c>
      <c r="V244" s="5">
        <f t="shared" si="39"/>
        <v>0</v>
      </c>
      <c r="W244" s="5">
        <f t="shared" si="39"/>
        <v>0</v>
      </c>
      <c r="X244" s="5">
        <f t="shared" si="39"/>
        <v>0</v>
      </c>
      <c r="Y244" s="5">
        <f t="shared" si="39"/>
        <v>0</v>
      </c>
      <c r="Z244" s="5">
        <f t="shared" si="39"/>
        <v>0</v>
      </c>
      <c r="AA244" s="5">
        <f t="shared" si="39"/>
        <v>0</v>
      </c>
      <c r="AB244" s="5">
        <f t="shared" si="39"/>
        <v>0</v>
      </c>
      <c r="AC244" s="5">
        <f t="shared" si="39"/>
        <v>0</v>
      </c>
      <c r="AD244" s="5">
        <f t="shared" si="39"/>
        <v>0</v>
      </c>
      <c r="AE244" s="5">
        <f t="shared" si="39"/>
        <v>0</v>
      </c>
      <c r="AF244" s="5">
        <f t="shared" si="39"/>
        <v>0</v>
      </c>
      <c r="AG244" s="5">
        <f t="shared" si="39"/>
        <v>0</v>
      </c>
      <c r="AH244" s="5">
        <f t="shared" si="39"/>
        <v>0</v>
      </c>
      <c r="AI244" s="5">
        <f t="shared" si="39"/>
        <v>0</v>
      </c>
      <c r="AJ244" s="5">
        <f t="shared" si="39"/>
        <v>0</v>
      </c>
      <c r="AK244" s="5">
        <f t="shared" si="39"/>
        <v>0</v>
      </c>
      <c r="AL244" s="5">
        <f t="shared" si="39"/>
        <v>0</v>
      </c>
      <c r="AM244" s="5">
        <f t="shared" si="39"/>
        <v>0</v>
      </c>
      <c r="AN244" s="5">
        <f t="shared" si="39"/>
        <v>0</v>
      </c>
      <c r="AO244" s="5">
        <f t="shared" si="39"/>
        <v>0</v>
      </c>
      <c r="AP244" s="5">
        <f t="shared" si="39"/>
        <v>0</v>
      </c>
      <c r="AQ244" s="5">
        <f t="shared" si="39"/>
        <v>0</v>
      </c>
      <c r="AR244" s="5">
        <f t="shared" si="39"/>
        <v>0</v>
      </c>
      <c r="AS244" s="5">
        <f t="shared" si="38"/>
        <v>0</v>
      </c>
      <c r="AT244" s="5">
        <f t="shared" si="40"/>
        <v>0</v>
      </c>
      <c r="AU244" s="5">
        <f t="shared" si="40"/>
        <v>0</v>
      </c>
      <c r="AV244" s="5">
        <f t="shared" si="40"/>
        <v>0</v>
      </c>
      <c r="AW244" s="5">
        <f t="shared" si="40"/>
        <v>0</v>
      </c>
      <c r="AX244" s="5">
        <f t="shared" si="40"/>
        <v>0</v>
      </c>
      <c r="AY244" s="5">
        <f t="shared" si="40"/>
        <v>0</v>
      </c>
      <c r="AZ244" s="5">
        <f t="shared" si="40"/>
        <v>0</v>
      </c>
      <c r="BA244" s="5">
        <f t="shared" si="40"/>
        <v>0</v>
      </c>
      <c r="BB244" s="5">
        <f t="shared" si="40"/>
        <v>0</v>
      </c>
      <c r="BC244" s="5">
        <f t="shared" si="40"/>
        <v>0</v>
      </c>
      <c r="BD244" s="5"/>
      <c r="BE244" s="5"/>
      <c r="BF244" s="5"/>
      <c r="BG244" s="5"/>
      <c r="BH244" s="5"/>
      <c r="BI244" s="5"/>
      <c r="BJ244" s="5"/>
    </row>
    <row r="245" spans="2:62" hidden="1">
      <c r="B245">
        <f t="shared" si="36"/>
        <v>395</v>
      </c>
      <c r="C245" t="str">
        <f t="shared" si="36"/>
        <v>PLANTACIÓ</v>
      </c>
      <c r="D245" t="str">
        <f t="shared" si="36"/>
        <v>Preparació per sembra manual carbassa</v>
      </c>
      <c r="E245" s="82">
        <f t="shared" si="36"/>
        <v>2500</v>
      </c>
      <c r="F245" s="5">
        <f t="shared" si="39"/>
        <v>0</v>
      </c>
      <c r="G245" s="5">
        <f t="shared" si="39"/>
        <v>0</v>
      </c>
      <c r="H245" s="5">
        <f t="shared" si="39"/>
        <v>0</v>
      </c>
      <c r="I245" s="5">
        <f t="shared" si="39"/>
        <v>0</v>
      </c>
      <c r="J245" s="5">
        <f t="shared" si="39"/>
        <v>0</v>
      </c>
      <c r="K245" s="5">
        <f t="shared" si="39"/>
        <v>0</v>
      </c>
      <c r="L245" s="5">
        <f t="shared" si="39"/>
        <v>0</v>
      </c>
      <c r="M245" s="5">
        <f t="shared" si="39"/>
        <v>0</v>
      </c>
      <c r="N245" s="5">
        <f t="shared" si="39"/>
        <v>0</v>
      </c>
      <c r="O245" s="5">
        <f t="shared" si="39"/>
        <v>0</v>
      </c>
      <c r="P245" s="5">
        <f t="shared" si="39"/>
        <v>0</v>
      </c>
      <c r="Q245" s="5">
        <f t="shared" si="39"/>
        <v>0</v>
      </c>
      <c r="R245" s="5">
        <f t="shared" si="39"/>
        <v>0</v>
      </c>
      <c r="S245" s="5">
        <f t="shared" si="39"/>
        <v>0</v>
      </c>
      <c r="T245" s="5">
        <f t="shared" si="39"/>
        <v>0</v>
      </c>
      <c r="U245" s="5">
        <f t="shared" si="39"/>
        <v>0</v>
      </c>
      <c r="V245" s="5">
        <f t="shared" si="39"/>
        <v>0</v>
      </c>
      <c r="W245" s="5">
        <f t="shared" si="39"/>
        <v>0</v>
      </c>
      <c r="X245" s="5">
        <f t="shared" si="39"/>
        <v>0</v>
      </c>
      <c r="Y245" s="5">
        <f t="shared" si="39"/>
        <v>0</v>
      </c>
      <c r="Z245" s="5">
        <f t="shared" si="39"/>
        <v>0</v>
      </c>
      <c r="AA245" s="5">
        <f t="shared" si="39"/>
        <v>0</v>
      </c>
      <c r="AB245" s="5">
        <f t="shared" si="39"/>
        <v>0</v>
      </c>
      <c r="AC245" s="5">
        <f t="shared" si="39"/>
        <v>0</v>
      </c>
      <c r="AD245" s="5">
        <f t="shared" si="39"/>
        <v>0</v>
      </c>
      <c r="AE245" s="5">
        <f t="shared" si="39"/>
        <v>0</v>
      </c>
      <c r="AF245" s="5">
        <f t="shared" si="39"/>
        <v>0</v>
      </c>
      <c r="AG245" s="5">
        <f t="shared" si="39"/>
        <v>0</v>
      </c>
      <c r="AH245" s="5">
        <f t="shared" si="39"/>
        <v>0</v>
      </c>
      <c r="AI245" s="5">
        <f t="shared" si="39"/>
        <v>0</v>
      </c>
      <c r="AJ245" s="5">
        <f t="shared" si="39"/>
        <v>0</v>
      </c>
      <c r="AK245" s="5">
        <f t="shared" si="39"/>
        <v>0</v>
      </c>
      <c r="AL245" s="5">
        <f t="shared" si="39"/>
        <v>0</v>
      </c>
      <c r="AM245" s="5">
        <f t="shared" si="39"/>
        <v>0</v>
      </c>
      <c r="AN245" s="5">
        <f t="shared" si="39"/>
        <v>0</v>
      </c>
      <c r="AO245" s="5">
        <f t="shared" si="39"/>
        <v>0</v>
      </c>
      <c r="AP245" s="5">
        <f t="shared" si="39"/>
        <v>0</v>
      </c>
      <c r="AQ245" s="5">
        <f t="shared" si="39"/>
        <v>0</v>
      </c>
      <c r="AR245" s="5">
        <f t="shared" si="39"/>
        <v>0</v>
      </c>
      <c r="AS245" s="5">
        <f t="shared" si="38"/>
        <v>0</v>
      </c>
      <c r="AT245" s="5">
        <f t="shared" si="40"/>
        <v>0</v>
      </c>
      <c r="AU245" s="5">
        <f t="shared" si="40"/>
        <v>0</v>
      </c>
      <c r="AV245" s="5">
        <f t="shared" si="40"/>
        <v>0</v>
      </c>
      <c r="AW245" s="5">
        <f t="shared" si="40"/>
        <v>0</v>
      </c>
      <c r="AX245" s="5">
        <f t="shared" si="40"/>
        <v>0</v>
      </c>
      <c r="AY245" s="5">
        <f t="shared" si="40"/>
        <v>0</v>
      </c>
      <c r="AZ245" s="5">
        <f t="shared" si="40"/>
        <v>0</v>
      </c>
      <c r="BA245" s="5">
        <f t="shared" si="40"/>
        <v>0</v>
      </c>
      <c r="BB245" s="5">
        <f t="shared" si="40"/>
        <v>0</v>
      </c>
      <c r="BC245" s="5">
        <f t="shared" si="40"/>
        <v>0</v>
      </c>
      <c r="BD245" s="5"/>
      <c r="BE245" s="5"/>
      <c r="BF245" s="5"/>
      <c r="BG245" s="5"/>
      <c r="BH245" s="5"/>
      <c r="BI245" s="5"/>
      <c r="BJ245" s="5"/>
    </row>
    <row r="246" spans="2:62" hidden="1">
      <c r="B246">
        <f t="shared" si="36"/>
        <v>415</v>
      </c>
      <c r="C246" t="str">
        <f t="shared" si="36"/>
        <v>REG</v>
      </c>
      <c r="D246" t="str">
        <f t="shared" si="36"/>
        <v>Preparació per instal.lació sistema de reg amb cinta (1 m per m2)</v>
      </c>
      <c r="E246" s="82">
        <f t="shared" si="36"/>
        <v>2500</v>
      </c>
      <c r="F246" s="5">
        <f t="shared" si="39"/>
        <v>0</v>
      </c>
      <c r="G246" s="5">
        <f t="shared" si="39"/>
        <v>0</v>
      </c>
      <c r="H246" s="5">
        <f t="shared" si="39"/>
        <v>0</v>
      </c>
      <c r="I246" s="5">
        <f t="shared" si="39"/>
        <v>0</v>
      </c>
      <c r="J246" s="5">
        <f t="shared" si="39"/>
        <v>0</v>
      </c>
      <c r="K246" s="5">
        <f t="shared" si="39"/>
        <v>0</v>
      </c>
      <c r="L246" s="5">
        <f t="shared" si="39"/>
        <v>0</v>
      </c>
      <c r="M246" s="5">
        <f t="shared" si="39"/>
        <v>0</v>
      </c>
      <c r="N246" s="5">
        <f t="shared" si="39"/>
        <v>0</v>
      </c>
      <c r="O246" s="5">
        <f t="shared" si="39"/>
        <v>0</v>
      </c>
      <c r="P246" s="5">
        <f t="shared" si="39"/>
        <v>0</v>
      </c>
      <c r="Q246" s="5">
        <f t="shared" si="39"/>
        <v>0</v>
      </c>
      <c r="R246" s="5">
        <f t="shared" si="39"/>
        <v>0</v>
      </c>
      <c r="S246" s="5">
        <f t="shared" si="39"/>
        <v>0</v>
      </c>
      <c r="T246" s="5">
        <f t="shared" si="39"/>
        <v>0</v>
      </c>
      <c r="U246" s="5">
        <f t="shared" si="39"/>
        <v>0</v>
      </c>
      <c r="V246" s="5">
        <f t="shared" si="39"/>
        <v>0</v>
      </c>
      <c r="W246" s="5">
        <f t="shared" si="39"/>
        <v>0</v>
      </c>
      <c r="X246" s="5">
        <f t="shared" si="39"/>
        <v>0</v>
      </c>
      <c r="Y246" s="5">
        <f t="shared" si="39"/>
        <v>0</v>
      </c>
      <c r="Z246" s="5">
        <f t="shared" si="39"/>
        <v>0</v>
      </c>
      <c r="AA246" s="5">
        <f t="shared" si="39"/>
        <v>0</v>
      </c>
      <c r="AB246" s="5">
        <f t="shared" si="39"/>
        <v>0</v>
      </c>
      <c r="AC246" s="5">
        <f t="shared" si="39"/>
        <v>0</v>
      </c>
      <c r="AD246" s="5">
        <f t="shared" si="39"/>
        <v>0</v>
      </c>
      <c r="AE246" s="5">
        <f t="shared" si="39"/>
        <v>0</v>
      </c>
      <c r="AF246" s="5">
        <f t="shared" si="39"/>
        <v>0</v>
      </c>
      <c r="AG246" s="5">
        <f t="shared" si="39"/>
        <v>0</v>
      </c>
      <c r="AH246" s="5">
        <f t="shared" si="39"/>
        <v>0</v>
      </c>
      <c r="AI246" s="5">
        <f t="shared" si="39"/>
        <v>0</v>
      </c>
      <c r="AJ246" s="5">
        <f t="shared" si="39"/>
        <v>0</v>
      </c>
      <c r="AK246" s="5">
        <f t="shared" si="39"/>
        <v>0</v>
      </c>
      <c r="AL246" s="5">
        <f t="shared" si="39"/>
        <v>0</v>
      </c>
      <c r="AM246" s="5">
        <f t="shared" si="39"/>
        <v>0</v>
      </c>
      <c r="AN246" s="5">
        <f t="shared" si="39"/>
        <v>0</v>
      </c>
      <c r="AO246" s="5">
        <f t="shared" si="39"/>
        <v>0</v>
      </c>
      <c r="AP246" s="5">
        <f t="shared" si="39"/>
        <v>0</v>
      </c>
      <c r="AQ246" s="5">
        <f t="shared" si="39"/>
        <v>0</v>
      </c>
      <c r="AR246" s="5">
        <f t="shared" si="39"/>
        <v>0</v>
      </c>
      <c r="AS246" s="5">
        <f t="shared" si="38"/>
        <v>0</v>
      </c>
      <c r="AT246" s="5">
        <f t="shared" si="40"/>
        <v>0</v>
      </c>
      <c r="AU246" s="5">
        <f t="shared" si="40"/>
        <v>0</v>
      </c>
      <c r="AV246" s="5">
        <f t="shared" si="40"/>
        <v>0</v>
      </c>
      <c r="AW246" s="5">
        <f t="shared" si="40"/>
        <v>0</v>
      </c>
      <c r="AX246" s="5">
        <f t="shared" si="40"/>
        <v>0</v>
      </c>
      <c r="AY246" s="5">
        <f t="shared" si="40"/>
        <v>0</v>
      </c>
      <c r="AZ246" s="5">
        <f t="shared" si="40"/>
        <v>0</v>
      </c>
      <c r="BA246" s="5">
        <f t="shared" si="40"/>
        <v>0</v>
      </c>
      <c r="BB246" s="5">
        <f t="shared" si="40"/>
        <v>0</v>
      </c>
      <c r="BC246" s="5">
        <f t="shared" si="40"/>
        <v>0</v>
      </c>
      <c r="BD246" s="5"/>
      <c r="BE246" s="5"/>
      <c r="BF246" s="5"/>
      <c r="BG246" s="5"/>
      <c r="BH246" s="5"/>
      <c r="BI246" s="5"/>
      <c r="BJ246" s="5"/>
    </row>
    <row r="247" spans="2:62" hidden="1">
      <c r="B247">
        <f t="shared" si="36"/>
        <v>425</v>
      </c>
      <c r="C247" t="str">
        <f t="shared" si="36"/>
        <v>REG</v>
      </c>
      <c r="D247" t="str">
        <f t="shared" si="36"/>
        <v>Preparació per instal.lació sistema de reg amb cinta (1,6 m per m2)</v>
      </c>
      <c r="E247" s="82">
        <f t="shared" si="36"/>
        <v>2500</v>
      </c>
      <c r="F247" s="5">
        <f t="shared" si="39"/>
        <v>0</v>
      </c>
      <c r="G247" s="5">
        <f t="shared" si="39"/>
        <v>0</v>
      </c>
      <c r="H247" s="5">
        <f t="shared" si="39"/>
        <v>0</v>
      </c>
      <c r="I247" s="5">
        <f t="shared" si="39"/>
        <v>0</v>
      </c>
      <c r="J247" s="5">
        <f t="shared" si="39"/>
        <v>0</v>
      </c>
      <c r="K247" s="5">
        <f t="shared" si="39"/>
        <v>0</v>
      </c>
      <c r="L247" s="5">
        <f t="shared" si="39"/>
        <v>0</v>
      </c>
      <c r="M247" s="5">
        <f t="shared" si="39"/>
        <v>0</v>
      </c>
      <c r="N247" s="5">
        <f t="shared" si="39"/>
        <v>0</v>
      </c>
      <c r="O247" s="5">
        <f t="shared" si="39"/>
        <v>0</v>
      </c>
      <c r="P247" s="5">
        <f t="shared" si="39"/>
        <v>0</v>
      </c>
      <c r="Q247" s="5">
        <f t="shared" si="39"/>
        <v>0</v>
      </c>
      <c r="R247" s="5">
        <f t="shared" si="39"/>
        <v>0</v>
      </c>
      <c r="S247" s="5">
        <f t="shared" si="39"/>
        <v>0</v>
      </c>
      <c r="T247" s="5">
        <f t="shared" si="39"/>
        <v>0</v>
      </c>
      <c r="U247" s="5">
        <f t="shared" si="39"/>
        <v>0</v>
      </c>
      <c r="V247" s="5">
        <f t="shared" si="39"/>
        <v>0</v>
      </c>
      <c r="W247" s="5">
        <f t="shared" si="39"/>
        <v>0</v>
      </c>
      <c r="X247" s="5">
        <f t="shared" si="39"/>
        <v>0</v>
      </c>
      <c r="Y247" s="5">
        <f t="shared" si="39"/>
        <v>0</v>
      </c>
      <c r="Z247" s="5">
        <f t="shared" si="39"/>
        <v>0</v>
      </c>
      <c r="AA247" s="5">
        <f t="shared" si="39"/>
        <v>0</v>
      </c>
      <c r="AB247" s="5">
        <f t="shared" si="39"/>
        <v>0</v>
      </c>
      <c r="AC247" s="5">
        <f t="shared" si="39"/>
        <v>0</v>
      </c>
      <c r="AD247" s="5">
        <f t="shared" si="39"/>
        <v>0</v>
      </c>
      <c r="AE247" s="5">
        <f t="shared" si="39"/>
        <v>0</v>
      </c>
      <c r="AF247" s="5">
        <f t="shared" si="39"/>
        <v>0</v>
      </c>
      <c r="AG247" s="5">
        <f t="shared" si="39"/>
        <v>0</v>
      </c>
      <c r="AH247" s="5">
        <f t="shared" si="39"/>
        <v>0</v>
      </c>
      <c r="AI247" s="5">
        <f t="shared" si="39"/>
        <v>0</v>
      </c>
      <c r="AJ247" s="5">
        <f t="shared" si="39"/>
        <v>0</v>
      </c>
      <c r="AK247" s="5">
        <f t="shared" si="39"/>
        <v>0</v>
      </c>
      <c r="AL247" s="5">
        <f t="shared" si="39"/>
        <v>0</v>
      </c>
      <c r="AM247" s="5">
        <f t="shared" si="39"/>
        <v>0</v>
      </c>
      <c r="AN247" s="5">
        <f t="shared" si="39"/>
        <v>0</v>
      </c>
      <c r="AO247" s="5">
        <f t="shared" si="39"/>
        <v>0</v>
      </c>
      <c r="AP247" s="5">
        <f t="shared" si="39"/>
        <v>0</v>
      </c>
      <c r="AQ247" s="5">
        <f t="shared" si="39"/>
        <v>0</v>
      </c>
      <c r="AR247" s="5">
        <f t="shared" si="39"/>
        <v>0</v>
      </c>
      <c r="AS247" s="5">
        <f t="shared" si="38"/>
        <v>0</v>
      </c>
      <c r="AT247" s="5">
        <f t="shared" si="40"/>
        <v>0</v>
      </c>
      <c r="AU247" s="5">
        <f t="shared" si="40"/>
        <v>0</v>
      </c>
      <c r="AV247" s="5">
        <f t="shared" si="40"/>
        <v>0</v>
      </c>
      <c r="AW247" s="5">
        <f t="shared" si="40"/>
        <v>0</v>
      </c>
      <c r="AX247" s="5">
        <f t="shared" si="40"/>
        <v>0</v>
      </c>
      <c r="AY247" s="5">
        <f t="shared" si="40"/>
        <v>0</v>
      </c>
      <c r="AZ247" s="5">
        <f t="shared" si="40"/>
        <v>0</v>
      </c>
      <c r="BA247" s="5">
        <f t="shared" si="40"/>
        <v>0</v>
      </c>
      <c r="BB247" s="5">
        <f t="shared" si="40"/>
        <v>0</v>
      </c>
      <c r="BC247" s="5">
        <f t="shared" si="40"/>
        <v>0</v>
      </c>
      <c r="BD247" s="5"/>
      <c r="BE247" s="5"/>
      <c r="BF247" s="5"/>
      <c r="BG247" s="5"/>
      <c r="BH247" s="5"/>
      <c r="BI247" s="5"/>
      <c r="BJ247" s="5"/>
    </row>
    <row r="248" spans="2:62" hidden="1">
      <c r="B248">
        <f t="shared" si="36"/>
        <v>435</v>
      </c>
      <c r="C248" t="str">
        <f t="shared" si="36"/>
        <v>REG</v>
      </c>
      <c r="D248" t="str">
        <f t="shared" si="36"/>
        <v>Preparació per instal.lació sistema de reg aspersió</v>
      </c>
      <c r="E248" s="82">
        <f t="shared" si="36"/>
        <v>2500</v>
      </c>
      <c r="F248" s="5">
        <f t="shared" si="39"/>
        <v>0</v>
      </c>
      <c r="G248" s="5">
        <f t="shared" si="39"/>
        <v>0</v>
      </c>
      <c r="H248" s="5">
        <f t="shared" si="39"/>
        <v>0</v>
      </c>
      <c r="I248" s="5">
        <f t="shared" si="39"/>
        <v>0</v>
      </c>
      <c r="J248" s="5">
        <f t="shared" si="39"/>
        <v>0</v>
      </c>
      <c r="K248" s="5">
        <f t="shared" si="39"/>
        <v>0</v>
      </c>
      <c r="L248" s="5">
        <f t="shared" si="39"/>
        <v>0</v>
      </c>
      <c r="M248" s="5">
        <f t="shared" si="39"/>
        <v>0</v>
      </c>
      <c r="N248" s="5">
        <f t="shared" si="39"/>
        <v>0</v>
      </c>
      <c r="O248" s="5">
        <f t="shared" si="39"/>
        <v>0</v>
      </c>
      <c r="P248" s="5">
        <f t="shared" si="39"/>
        <v>0</v>
      </c>
      <c r="Q248" s="5">
        <f t="shared" si="39"/>
        <v>0</v>
      </c>
      <c r="R248" s="5">
        <f t="shared" si="39"/>
        <v>0</v>
      </c>
      <c r="S248" s="5">
        <f t="shared" si="39"/>
        <v>0</v>
      </c>
      <c r="T248" s="5">
        <f t="shared" si="39"/>
        <v>0</v>
      </c>
      <c r="U248" s="5">
        <f t="shared" si="39"/>
        <v>0</v>
      </c>
      <c r="V248" s="5">
        <f t="shared" si="39"/>
        <v>0</v>
      </c>
      <c r="W248" s="5">
        <f t="shared" si="39"/>
        <v>0</v>
      </c>
      <c r="X248" s="5">
        <f t="shared" si="39"/>
        <v>0</v>
      </c>
      <c r="Y248" s="5">
        <f t="shared" si="39"/>
        <v>0</v>
      </c>
      <c r="Z248" s="5">
        <f t="shared" si="39"/>
        <v>0</v>
      </c>
      <c r="AA248" s="5">
        <f t="shared" ref="AA248:AR248" si="41">IF($E$4&lt;$E248,$E$4/$E248*AA123*AA$49,AA123*AA$49)</f>
        <v>0</v>
      </c>
      <c r="AB248" s="5">
        <f t="shared" si="41"/>
        <v>0</v>
      </c>
      <c r="AC248" s="5">
        <f t="shared" si="41"/>
        <v>0</v>
      </c>
      <c r="AD248" s="5">
        <f t="shared" si="41"/>
        <v>0</v>
      </c>
      <c r="AE248" s="5">
        <f t="shared" si="41"/>
        <v>0</v>
      </c>
      <c r="AF248" s="5">
        <f t="shared" si="41"/>
        <v>0</v>
      </c>
      <c r="AG248" s="5">
        <f t="shared" si="41"/>
        <v>0</v>
      </c>
      <c r="AH248" s="5">
        <f t="shared" si="41"/>
        <v>0</v>
      </c>
      <c r="AI248" s="5">
        <f t="shared" si="41"/>
        <v>0</v>
      </c>
      <c r="AJ248" s="5">
        <f t="shared" si="41"/>
        <v>0</v>
      </c>
      <c r="AK248" s="5">
        <f t="shared" si="41"/>
        <v>0</v>
      </c>
      <c r="AL248" s="5">
        <f t="shared" si="41"/>
        <v>0</v>
      </c>
      <c r="AM248" s="5">
        <f t="shared" si="41"/>
        <v>0</v>
      </c>
      <c r="AN248" s="5">
        <f t="shared" si="41"/>
        <v>0</v>
      </c>
      <c r="AO248" s="5">
        <f t="shared" si="41"/>
        <v>0</v>
      </c>
      <c r="AP248" s="5">
        <f t="shared" si="41"/>
        <v>0</v>
      </c>
      <c r="AQ248" s="5">
        <f t="shared" si="41"/>
        <v>0</v>
      </c>
      <c r="AR248" s="5">
        <f t="shared" si="41"/>
        <v>0</v>
      </c>
      <c r="AS248" s="5">
        <f t="shared" si="38"/>
        <v>0</v>
      </c>
      <c r="AT248" s="5">
        <f t="shared" si="40"/>
        <v>0</v>
      </c>
      <c r="AU248" s="5">
        <f t="shared" si="40"/>
        <v>0</v>
      </c>
      <c r="AV248" s="5">
        <f t="shared" si="40"/>
        <v>0</v>
      </c>
      <c r="AW248" s="5">
        <f t="shared" si="40"/>
        <v>0</v>
      </c>
      <c r="AX248" s="5">
        <f t="shared" si="40"/>
        <v>0</v>
      </c>
      <c r="AY248" s="5">
        <f t="shared" si="40"/>
        <v>0</v>
      </c>
      <c r="AZ248" s="5">
        <f t="shared" si="40"/>
        <v>0</v>
      </c>
      <c r="BA248" s="5">
        <f t="shared" si="40"/>
        <v>0</v>
      </c>
      <c r="BB248" s="5">
        <f t="shared" si="40"/>
        <v>0</v>
      </c>
      <c r="BC248" s="5">
        <f t="shared" si="40"/>
        <v>0</v>
      </c>
      <c r="BD248" s="5"/>
      <c r="BE248" s="5"/>
      <c r="BF248" s="5"/>
      <c r="BG248" s="5"/>
      <c r="BH248" s="5"/>
      <c r="BI248" s="5"/>
      <c r="BJ248" s="5"/>
    </row>
    <row r="249" spans="2:62" hidden="1">
      <c r="B249">
        <f t="shared" si="36"/>
        <v>445</v>
      </c>
      <c r="C249" t="str">
        <f t="shared" si="36"/>
        <v>REG</v>
      </c>
      <c r="D249" t="str">
        <f t="shared" si="36"/>
        <v>Preparació per reg (l/m2)</v>
      </c>
      <c r="E249" s="82">
        <f t="shared" si="36"/>
        <v>2500</v>
      </c>
      <c r="F249" s="5">
        <f t="shared" ref="F249:AR255" si="42">IF($E$4&lt;$E249,$E$4/$E249*F124*F$49,F124*F$49)</f>
        <v>0</v>
      </c>
      <c r="G249" s="5">
        <f t="shared" si="42"/>
        <v>0</v>
      </c>
      <c r="H249" s="5">
        <f t="shared" si="42"/>
        <v>0</v>
      </c>
      <c r="I249" s="5">
        <f t="shared" si="42"/>
        <v>0</v>
      </c>
      <c r="J249" s="5">
        <f t="shared" si="42"/>
        <v>0</v>
      </c>
      <c r="K249" s="5">
        <f t="shared" si="42"/>
        <v>0</v>
      </c>
      <c r="L249" s="5">
        <f t="shared" si="42"/>
        <v>0</v>
      </c>
      <c r="M249" s="5">
        <f t="shared" si="42"/>
        <v>0</v>
      </c>
      <c r="N249" s="5">
        <f t="shared" si="42"/>
        <v>0</v>
      </c>
      <c r="O249" s="5">
        <f t="shared" si="42"/>
        <v>0</v>
      </c>
      <c r="P249" s="5">
        <f t="shared" si="42"/>
        <v>0</v>
      </c>
      <c r="Q249" s="5">
        <f t="shared" si="42"/>
        <v>0</v>
      </c>
      <c r="R249" s="5">
        <f t="shared" si="42"/>
        <v>0</v>
      </c>
      <c r="S249" s="5">
        <f t="shared" si="42"/>
        <v>0</v>
      </c>
      <c r="T249" s="5">
        <f t="shared" si="42"/>
        <v>0</v>
      </c>
      <c r="U249" s="5">
        <f t="shared" si="42"/>
        <v>0</v>
      </c>
      <c r="V249" s="5">
        <f t="shared" si="42"/>
        <v>0</v>
      </c>
      <c r="W249" s="5">
        <f t="shared" si="42"/>
        <v>0</v>
      </c>
      <c r="X249" s="5">
        <f t="shared" si="42"/>
        <v>0</v>
      </c>
      <c r="Y249" s="5">
        <f t="shared" si="42"/>
        <v>0</v>
      </c>
      <c r="Z249" s="5">
        <f t="shared" si="42"/>
        <v>0</v>
      </c>
      <c r="AA249" s="5">
        <f t="shared" si="42"/>
        <v>0</v>
      </c>
      <c r="AB249" s="5">
        <f t="shared" si="42"/>
        <v>0</v>
      </c>
      <c r="AC249" s="5">
        <f t="shared" si="42"/>
        <v>0</v>
      </c>
      <c r="AD249" s="5">
        <f t="shared" si="42"/>
        <v>0</v>
      </c>
      <c r="AE249" s="5">
        <f t="shared" si="42"/>
        <v>0</v>
      </c>
      <c r="AF249" s="5">
        <f t="shared" si="42"/>
        <v>0</v>
      </c>
      <c r="AG249" s="5">
        <f t="shared" si="42"/>
        <v>0</v>
      </c>
      <c r="AH249" s="5">
        <f t="shared" si="42"/>
        <v>0</v>
      </c>
      <c r="AI249" s="5">
        <f t="shared" si="42"/>
        <v>0</v>
      </c>
      <c r="AJ249" s="5">
        <f t="shared" si="42"/>
        <v>0</v>
      </c>
      <c r="AK249" s="5">
        <f t="shared" si="42"/>
        <v>0</v>
      </c>
      <c r="AL249" s="5">
        <f t="shared" si="42"/>
        <v>0</v>
      </c>
      <c r="AM249" s="5">
        <f t="shared" si="42"/>
        <v>0</v>
      </c>
      <c r="AN249" s="5">
        <f t="shared" si="42"/>
        <v>0</v>
      </c>
      <c r="AO249" s="5">
        <f t="shared" si="42"/>
        <v>0</v>
      </c>
      <c r="AP249" s="5">
        <f t="shared" si="42"/>
        <v>0</v>
      </c>
      <c r="AQ249" s="5">
        <f t="shared" si="42"/>
        <v>0</v>
      </c>
      <c r="AR249" s="5">
        <f t="shared" si="42"/>
        <v>0</v>
      </c>
      <c r="AS249" s="5">
        <f t="shared" si="38"/>
        <v>0</v>
      </c>
      <c r="AT249" s="5">
        <f t="shared" si="40"/>
        <v>0</v>
      </c>
      <c r="AU249" s="5">
        <f t="shared" si="40"/>
        <v>0</v>
      </c>
      <c r="AV249" s="5">
        <f t="shared" si="40"/>
        <v>0</v>
      </c>
      <c r="AW249" s="5">
        <f t="shared" si="40"/>
        <v>0</v>
      </c>
      <c r="AX249" s="5">
        <f t="shared" si="40"/>
        <v>0</v>
      </c>
      <c r="AY249" s="5">
        <f t="shared" si="40"/>
        <v>0</v>
      </c>
      <c r="AZ249" s="5">
        <f t="shared" si="40"/>
        <v>0</v>
      </c>
      <c r="BA249" s="5">
        <f t="shared" si="40"/>
        <v>0</v>
      </c>
      <c r="BB249" s="5">
        <f t="shared" si="40"/>
        <v>0</v>
      </c>
      <c r="BC249" s="5">
        <f t="shared" si="40"/>
        <v>0</v>
      </c>
      <c r="BD249" s="5"/>
      <c r="BE249" s="5"/>
      <c r="BF249" s="5"/>
      <c r="BG249" s="5"/>
      <c r="BH249" s="5"/>
      <c r="BI249" s="5"/>
      <c r="BJ249" s="5"/>
    </row>
    <row r="250" spans="2:62" hidden="1">
      <c r="B250">
        <f t="shared" si="36"/>
        <v>455</v>
      </c>
      <c r="C250" t="str">
        <f t="shared" si="36"/>
        <v>REG</v>
      </c>
      <c r="D250" t="str">
        <f t="shared" si="36"/>
        <v>Preparació per posada en funcionament i parada</v>
      </c>
      <c r="E250" s="82">
        <f t="shared" si="36"/>
        <v>2500</v>
      </c>
      <c r="F250" s="5">
        <f t="shared" si="42"/>
        <v>0</v>
      </c>
      <c r="G250" s="5">
        <f t="shared" si="42"/>
        <v>0</v>
      </c>
      <c r="H250" s="5">
        <f t="shared" si="42"/>
        <v>0</v>
      </c>
      <c r="I250" s="5">
        <f t="shared" si="42"/>
        <v>0</v>
      </c>
      <c r="J250" s="5">
        <f t="shared" si="42"/>
        <v>0</v>
      </c>
      <c r="K250" s="5">
        <f t="shared" si="42"/>
        <v>0</v>
      </c>
      <c r="L250" s="5">
        <f t="shared" si="42"/>
        <v>0</v>
      </c>
      <c r="M250" s="5">
        <f t="shared" si="42"/>
        <v>0</v>
      </c>
      <c r="N250" s="5">
        <f t="shared" si="42"/>
        <v>0</v>
      </c>
      <c r="O250" s="5">
        <f t="shared" si="42"/>
        <v>0</v>
      </c>
      <c r="P250" s="5">
        <f t="shared" si="42"/>
        <v>0</v>
      </c>
      <c r="Q250" s="5">
        <f t="shared" si="42"/>
        <v>0</v>
      </c>
      <c r="R250" s="5">
        <f t="shared" si="42"/>
        <v>0</v>
      </c>
      <c r="S250" s="5">
        <f t="shared" si="42"/>
        <v>0</v>
      </c>
      <c r="T250" s="5">
        <f t="shared" si="42"/>
        <v>0</v>
      </c>
      <c r="U250" s="5">
        <f t="shared" si="42"/>
        <v>0</v>
      </c>
      <c r="V250" s="5">
        <f t="shared" si="42"/>
        <v>0</v>
      </c>
      <c r="W250" s="5">
        <f t="shared" si="42"/>
        <v>0</v>
      </c>
      <c r="X250" s="5">
        <f t="shared" si="42"/>
        <v>0</v>
      </c>
      <c r="Y250" s="5">
        <f t="shared" si="42"/>
        <v>0</v>
      </c>
      <c r="Z250" s="5">
        <f t="shared" si="42"/>
        <v>0</v>
      </c>
      <c r="AA250" s="5">
        <f t="shared" si="42"/>
        <v>0</v>
      </c>
      <c r="AB250" s="5">
        <f t="shared" si="42"/>
        <v>0</v>
      </c>
      <c r="AC250" s="5">
        <f t="shared" si="42"/>
        <v>0</v>
      </c>
      <c r="AD250" s="5">
        <f t="shared" si="42"/>
        <v>0</v>
      </c>
      <c r="AE250" s="5">
        <f t="shared" si="42"/>
        <v>0</v>
      </c>
      <c r="AF250" s="5">
        <f t="shared" si="42"/>
        <v>0</v>
      </c>
      <c r="AG250" s="5">
        <f t="shared" si="42"/>
        <v>0</v>
      </c>
      <c r="AH250" s="5">
        <f t="shared" si="42"/>
        <v>0</v>
      </c>
      <c r="AI250" s="5">
        <f t="shared" si="42"/>
        <v>0</v>
      </c>
      <c r="AJ250" s="5">
        <f t="shared" si="42"/>
        <v>0</v>
      </c>
      <c r="AK250" s="5">
        <f t="shared" si="42"/>
        <v>0</v>
      </c>
      <c r="AL250" s="5">
        <f t="shared" si="42"/>
        <v>0</v>
      </c>
      <c r="AM250" s="5">
        <f t="shared" si="42"/>
        <v>0</v>
      </c>
      <c r="AN250" s="5">
        <f t="shared" si="42"/>
        <v>0</v>
      </c>
      <c r="AO250" s="5">
        <f t="shared" si="42"/>
        <v>0</v>
      </c>
      <c r="AP250" s="5">
        <f t="shared" si="42"/>
        <v>0</v>
      </c>
      <c r="AQ250" s="5">
        <f t="shared" si="42"/>
        <v>0</v>
      </c>
      <c r="AR250" s="5">
        <f t="shared" si="42"/>
        <v>0</v>
      </c>
      <c r="AS250" s="5">
        <f t="shared" si="38"/>
        <v>0</v>
      </c>
      <c r="AT250" s="5">
        <f t="shared" si="40"/>
        <v>0</v>
      </c>
      <c r="AU250" s="5">
        <f t="shared" si="40"/>
        <v>0</v>
      </c>
      <c r="AV250" s="5">
        <f t="shared" si="40"/>
        <v>0</v>
      </c>
      <c r="AW250" s="5">
        <f t="shared" si="40"/>
        <v>0</v>
      </c>
      <c r="AX250" s="5">
        <f t="shared" si="40"/>
        <v>0</v>
      </c>
      <c r="AY250" s="5">
        <f t="shared" si="40"/>
        <v>0</v>
      </c>
      <c r="AZ250" s="5">
        <f t="shared" si="40"/>
        <v>0</v>
      </c>
      <c r="BA250" s="5">
        <f t="shared" si="40"/>
        <v>0</v>
      </c>
      <c r="BB250" s="5">
        <f t="shared" si="40"/>
        <v>0</v>
      </c>
      <c r="BC250" s="5">
        <f t="shared" si="40"/>
        <v>0</v>
      </c>
      <c r="BD250" s="5"/>
      <c r="BE250" s="5"/>
      <c r="BF250" s="5"/>
      <c r="BG250" s="5"/>
      <c r="BH250" s="5"/>
      <c r="BI250" s="5"/>
      <c r="BJ250" s="5"/>
    </row>
    <row r="251" spans="2:62" hidden="1">
      <c r="B251">
        <f t="shared" si="36"/>
        <v>465</v>
      </c>
      <c r="C251" t="str">
        <f t="shared" si="36"/>
        <v>REG</v>
      </c>
      <c r="D251" t="str">
        <f t="shared" si="36"/>
        <v>Preparació per desinstal.lació sistema de reg amb cinta</v>
      </c>
      <c r="E251" s="82">
        <f t="shared" si="36"/>
        <v>2500</v>
      </c>
      <c r="F251" s="5">
        <f t="shared" si="42"/>
        <v>0</v>
      </c>
      <c r="G251" s="5">
        <f t="shared" si="42"/>
        <v>0</v>
      </c>
      <c r="H251" s="5">
        <f t="shared" si="42"/>
        <v>0</v>
      </c>
      <c r="I251" s="5">
        <f t="shared" si="42"/>
        <v>0</v>
      </c>
      <c r="J251" s="5">
        <f t="shared" si="42"/>
        <v>0</v>
      </c>
      <c r="K251" s="5">
        <f t="shared" si="42"/>
        <v>0</v>
      </c>
      <c r="L251" s="5">
        <f t="shared" si="42"/>
        <v>0</v>
      </c>
      <c r="M251" s="5">
        <f t="shared" si="42"/>
        <v>0</v>
      </c>
      <c r="N251" s="5">
        <f t="shared" si="42"/>
        <v>0</v>
      </c>
      <c r="O251" s="5">
        <f t="shared" si="42"/>
        <v>0</v>
      </c>
      <c r="P251" s="5">
        <f t="shared" si="42"/>
        <v>0</v>
      </c>
      <c r="Q251" s="5">
        <f t="shared" si="42"/>
        <v>0</v>
      </c>
      <c r="R251" s="5">
        <f t="shared" si="42"/>
        <v>0</v>
      </c>
      <c r="S251" s="5">
        <f t="shared" si="42"/>
        <v>0</v>
      </c>
      <c r="T251" s="5">
        <f t="shared" si="42"/>
        <v>0</v>
      </c>
      <c r="U251" s="5">
        <f t="shared" si="42"/>
        <v>0</v>
      </c>
      <c r="V251" s="5">
        <f t="shared" si="42"/>
        <v>0</v>
      </c>
      <c r="W251" s="5">
        <f t="shared" si="42"/>
        <v>0</v>
      </c>
      <c r="X251" s="5">
        <f t="shared" si="42"/>
        <v>0</v>
      </c>
      <c r="Y251" s="5">
        <f t="shared" si="42"/>
        <v>0</v>
      </c>
      <c r="Z251" s="5">
        <f t="shared" si="42"/>
        <v>0</v>
      </c>
      <c r="AA251" s="5">
        <f t="shared" si="42"/>
        <v>0</v>
      </c>
      <c r="AB251" s="5">
        <f t="shared" si="42"/>
        <v>0</v>
      </c>
      <c r="AC251" s="5">
        <f t="shared" si="42"/>
        <v>0</v>
      </c>
      <c r="AD251" s="5">
        <f t="shared" si="42"/>
        <v>0</v>
      </c>
      <c r="AE251" s="5">
        <f t="shared" si="42"/>
        <v>0</v>
      </c>
      <c r="AF251" s="5">
        <f t="shared" si="42"/>
        <v>0</v>
      </c>
      <c r="AG251" s="5">
        <f t="shared" si="42"/>
        <v>0</v>
      </c>
      <c r="AH251" s="5">
        <f t="shared" si="42"/>
        <v>0</v>
      </c>
      <c r="AI251" s="5">
        <f t="shared" si="42"/>
        <v>0</v>
      </c>
      <c r="AJ251" s="5">
        <f t="shared" si="42"/>
        <v>0</v>
      </c>
      <c r="AK251" s="5">
        <f t="shared" si="42"/>
        <v>0</v>
      </c>
      <c r="AL251" s="5">
        <f t="shared" si="42"/>
        <v>0</v>
      </c>
      <c r="AM251" s="5">
        <f t="shared" si="42"/>
        <v>0</v>
      </c>
      <c r="AN251" s="5">
        <f t="shared" si="42"/>
        <v>0</v>
      </c>
      <c r="AO251" s="5">
        <f t="shared" si="42"/>
        <v>0</v>
      </c>
      <c r="AP251" s="5">
        <f t="shared" si="42"/>
        <v>0</v>
      </c>
      <c r="AQ251" s="5">
        <f t="shared" si="42"/>
        <v>0</v>
      </c>
      <c r="AR251" s="5">
        <f t="shared" si="42"/>
        <v>0</v>
      </c>
      <c r="AS251" s="5">
        <f t="shared" si="38"/>
        <v>0</v>
      </c>
      <c r="AT251" s="5">
        <f t="shared" si="40"/>
        <v>0</v>
      </c>
      <c r="AU251" s="5">
        <f t="shared" si="40"/>
        <v>0</v>
      </c>
      <c r="AV251" s="5">
        <f t="shared" si="40"/>
        <v>0</v>
      </c>
      <c r="AW251" s="5">
        <f t="shared" si="40"/>
        <v>0</v>
      </c>
      <c r="AX251" s="5">
        <f t="shared" si="40"/>
        <v>0</v>
      </c>
      <c r="AY251" s="5">
        <f t="shared" si="40"/>
        <v>0</v>
      </c>
      <c r="AZ251" s="5">
        <f t="shared" si="40"/>
        <v>0</v>
      </c>
      <c r="BA251" s="5">
        <f t="shared" si="40"/>
        <v>0</v>
      </c>
      <c r="BB251" s="5">
        <f t="shared" si="40"/>
        <v>0</v>
      </c>
      <c r="BC251" s="5">
        <f t="shared" si="40"/>
        <v>0</v>
      </c>
      <c r="BD251" s="5"/>
      <c r="BE251" s="5"/>
      <c r="BF251" s="5"/>
      <c r="BG251" s="5"/>
      <c r="BH251" s="5"/>
      <c r="BI251" s="5"/>
      <c r="BJ251" s="5"/>
    </row>
    <row r="252" spans="2:62" hidden="1">
      <c r="B252">
        <f t="shared" si="36"/>
        <v>515</v>
      </c>
      <c r="C252" t="str">
        <f t="shared" si="36"/>
        <v>TRACTAMENTS</v>
      </c>
      <c r="D252" t="str">
        <f t="shared" si="36"/>
        <v>Preparació per tractament bacillus + retenol +purí ortiga amb tractor i braços</v>
      </c>
      <c r="E252" s="82">
        <f t="shared" si="36"/>
        <v>2500</v>
      </c>
      <c r="F252" s="5">
        <f t="shared" si="42"/>
        <v>0</v>
      </c>
      <c r="G252" s="5">
        <f t="shared" si="42"/>
        <v>0</v>
      </c>
      <c r="H252" s="5">
        <f t="shared" si="42"/>
        <v>0</v>
      </c>
      <c r="I252" s="5">
        <f t="shared" si="42"/>
        <v>0</v>
      </c>
      <c r="J252" s="5">
        <f t="shared" si="42"/>
        <v>0</v>
      </c>
      <c r="K252" s="5">
        <f t="shared" si="42"/>
        <v>0</v>
      </c>
      <c r="L252" s="5">
        <f t="shared" si="42"/>
        <v>0</v>
      </c>
      <c r="M252" s="5">
        <f t="shared" si="42"/>
        <v>0</v>
      </c>
      <c r="N252" s="5">
        <f t="shared" si="42"/>
        <v>0</v>
      </c>
      <c r="O252" s="5">
        <f t="shared" si="42"/>
        <v>0</v>
      </c>
      <c r="P252" s="5">
        <f t="shared" si="42"/>
        <v>0</v>
      </c>
      <c r="Q252" s="5">
        <f t="shared" si="42"/>
        <v>0</v>
      </c>
      <c r="R252" s="5">
        <f t="shared" si="42"/>
        <v>0</v>
      </c>
      <c r="S252" s="5">
        <f t="shared" si="42"/>
        <v>0</v>
      </c>
      <c r="T252" s="5">
        <f t="shared" si="42"/>
        <v>0</v>
      </c>
      <c r="U252" s="5">
        <f t="shared" si="42"/>
        <v>0</v>
      </c>
      <c r="V252" s="5">
        <f t="shared" si="42"/>
        <v>0</v>
      </c>
      <c r="W252" s="5">
        <f t="shared" si="42"/>
        <v>0</v>
      </c>
      <c r="X252" s="5">
        <f t="shared" si="42"/>
        <v>0</v>
      </c>
      <c r="Y252" s="5">
        <f t="shared" si="42"/>
        <v>0</v>
      </c>
      <c r="Z252" s="5">
        <f t="shared" si="42"/>
        <v>0</v>
      </c>
      <c r="AA252" s="5">
        <f t="shared" si="42"/>
        <v>0</v>
      </c>
      <c r="AB252" s="5">
        <f t="shared" si="42"/>
        <v>0</v>
      </c>
      <c r="AC252" s="5">
        <f t="shared" si="42"/>
        <v>0</v>
      </c>
      <c r="AD252" s="5">
        <f t="shared" si="42"/>
        <v>0</v>
      </c>
      <c r="AE252" s="5">
        <f t="shared" si="42"/>
        <v>0</v>
      </c>
      <c r="AF252" s="5">
        <f t="shared" si="42"/>
        <v>0</v>
      </c>
      <c r="AG252" s="5">
        <f t="shared" si="42"/>
        <v>0</v>
      </c>
      <c r="AH252" s="5">
        <f t="shared" si="42"/>
        <v>0</v>
      </c>
      <c r="AI252" s="5">
        <f t="shared" si="42"/>
        <v>0</v>
      </c>
      <c r="AJ252" s="5">
        <f t="shared" si="42"/>
        <v>0</v>
      </c>
      <c r="AK252" s="5">
        <f t="shared" si="42"/>
        <v>0</v>
      </c>
      <c r="AL252" s="5">
        <f t="shared" si="42"/>
        <v>0</v>
      </c>
      <c r="AM252" s="5">
        <f t="shared" si="42"/>
        <v>0</v>
      </c>
      <c r="AN252" s="5">
        <f t="shared" si="42"/>
        <v>0</v>
      </c>
      <c r="AO252" s="5">
        <f t="shared" si="42"/>
        <v>0</v>
      </c>
      <c r="AP252" s="5">
        <f t="shared" si="42"/>
        <v>0</v>
      </c>
      <c r="AQ252" s="5">
        <f t="shared" si="42"/>
        <v>0</v>
      </c>
      <c r="AR252" s="5">
        <f t="shared" si="42"/>
        <v>0</v>
      </c>
      <c r="AS252" s="5">
        <f t="shared" si="38"/>
        <v>0</v>
      </c>
      <c r="AT252" s="5">
        <f t="shared" si="40"/>
        <v>0</v>
      </c>
      <c r="AU252" s="5">
        <f t="shared" si="40"/>
        <v>0</v>
      </c>
      <c r="AV252" s="5">
        <f t="shared" si="40"/>
        <v>0</v>
      </c>
      <c r="AW252" s="5">
        <f t="shared" si="40"/>
        <v>0</v>
      </c>
      <c r="AX252" s="5">
        <f t="shared" si="40"/>
        <v>0</v>
      </c>
      <c r="AY252" s="5">
        <f t="shared" si="40"/>
        <v>0</v>
      </c>
      <c r="AZ252" s="5">
        <f t="shared" si="40"/>
        <v>0</v>
      </c>
      <c r="BA252" s="5">
        <f t="shared" si="40"/>
        <v>0</v>
      </c>
      <c r="BB252" s="5">
        <f t="shared" si="40"/>
        <v>0</v>
      </c>
      <c r="BC252" s="5">
        <f t="shared" si="40"/>
        <v>0</v>
      </c>
      <c r="BD252" s="5"/>
      <c r="BE252" s="5"/>
      <c r="BF252" s="5"/>
      <c r="BG252" s="5"/>
      <c r="BH252" s="5"/>
      <c r="BI252" s="5"/>
      <c r="BJ252" s="5"/>
    </row>
    <row r="253" spans="2:62" hidden="1">
      <c r="B253">
        <f t="shared" si="36"/>
        <v>525</v>
      </c>
      <c r="C253" t="str">
        <f t="shared" si="36"/>
        <v>TRACTAMENTS</v>
      </c>
      <c r="D253" t="str">
        <f t="shared" si="36"/>
        <v>Preparació per tractament bacillus + retenol +purí ortiga amb bota i 2 persones</v>
      </c>
      <c r="E253" s="82">
        <f t="shared" si="36"/>
        <v>2500</v>
      </c>
      <c r="F253" s="5">
        <f t="shared" si="42"/>
        <v>0</v>
      </c>
      <c r="G253" s="5">
        <f t="shared" si="42"/>
        <v>0</v>
      </c>
      <c r="H253" s="5">
        <f t="shared" si="42"/>
        <v>0</v>
      </c>
      <c r="I253" s="5">
        <f t="shared" si="42"/>
        <v>0</v>
      </c>
      <c r="J253" s="5">
        <f t="shared" si="42"/>
        <v>0</v>
      </c>
      <c r="K253" s="5">
        <f t="shared" si="42"/>
        <v>0</v>
      </c>
      <c r="L253" s="5">
        <f t="shared" si="42"/>
        <v>0</v>
      </c>
      <c r="M253" s="5">
        <f t="shared" si="42"/>
        <v>0</v>
      </c>
      <c r="N253" s="5">
        <f t="shared" si="42"/>
        <v>0</v>
      </c>
      <c r="O253" s="5">
        <f t="shared" si="42"/>
        <v>0</v>
      </c>
      <c r="P253" s="5">
        <f t="shared" si="42"/>
        <v>0</v>
      </c>
      <c r="Q253" s="5">
        <f t="shared" si="42"/>
        <v>0</v>
      </c>
      <c r="R253" s="5">
        <f t="shared" si="42"/>
        <v>0</v>
      </c>
      <c r="S253" s="5">
        <f t="shared" si="42"/>
        <v>0</v>
      </c>
      <c r="T253" s="5">
        <f t="shared" si="42"/>
        <v>0</v>
      </c>
      <c r="U253" s="5">
        <f t="shared" si="42"/>
        <v>0</v>
      </c>
      <c r="V253" s="5">
        <f t="shared" si="42"/>
        <v>0</v>
      </c>
      <c r="W253" s="5">
        <f t="shared" si="42"/>
        <v>0</v>
      </c>
      <c r="X253" s="5">
        <f t="shared" si="42"/>
        <v>0</v>
      </c>
      <c r="Y253" s="5">
        <f t="shared" si="42"/>
        <v>0</v>
      </c>
      <c r="Z253" s="5">
        <f t="shared" si="42"/>
        <v>0</v>
      </c>
      <c r="AA253" s="5">
        <f t="shared" si="42"/>
        <v>0</v>
      </c>
      <c r="AB253" s="5">
        <f t="shared" si="42"/>
        <v>0</v>
      </c>
      <c r="AC253" s="5">
        <f t="shared" si="42"/>
        <v>0</v>
      </c>
      <c r="AD253" s="5">
        <f t="shared" si="42"/>
        <v>0</v>
      </c>
      <c r="AE253" s="5">
        <f t="shared" si="42"/>
        <v>0</v>
      </c>
      <c r="AF253" s="5">
        <f t="shared" si="42"/>
        <v>0</v>
      </c>
      <c r="AG253" s="5">
        <f t="shared" si="42"/>
        <v>0</v>
      </c>
      <c r="AH253" s="5">
        <f t="shared" si="42"/>
        <v>0</v>
      </c>
      <c r="AI253" s="5">
        <f t="shared" si="42"/>
        <v>0</v>
      </c>
      <c r="AJ253" s="5">
        <f t="shared" si="42"/>
        <v>0</v>
      </c>
      <c r="AK253" s="5">
        <f t="shared" si="42"/>
        <v>0</v>
      </c>
      <c r="AL253" s="5">
        <f t="shared" si="42"/>
        <v>0</v>
      </c>
      <c r="AM253" s="5">
        <f t="shared" si="42"/>
        <v>0</v>
      </c>
      <c r="AN253" s="5">
        <f t="shared" si="42"/>
        <v>0</v>
      </c>
      <c r="AO253" s="5">
        <f t="shared" si="42"/>
        <v>0</v>
      </c>
      <c r="AP253" s="5">
        <f t="shared" si="42"/>
        <v>0</v>
      </c>
      <c r="AQ253" s="5">
        <f t="shared" si="42"/>
        <v>0</v>
      </c>
      <c r="AR253" s="5">
        <f t="shared" si="42"/>
        <v>0</v>
      </c>
      <c r="AS253" s="5">
        <f t="shared" si="38"/>
        <v>0</v>
      </c>
      <c r="AT253" s="5">
        <f t="shared" si="40"/>
        <v>0</v>
      </c>
      <c r="AU253" s="5">
        <f t="shared" si="40"/>
        <v>0</v>
      </c>
      <c r="AV253" s="5">
        <f t="shared" si="40"/>
        <v>0</v>
      </c>
      <c r="AW253" s="5">
        <f t="shared" si="40"/>
        <v>0</v>
      </c>
      <c r="AX253" s="5">
        <f t="shared" si="40"/>
        <v>0</v>
      </c>
      <c r="AY253" s="5">
        <f t="shared" si="40"/>
        <v>0</v>
      </c>
      <c r="AZ253" s="5">
        <f t="shared" si="40"/>
        <v>0</v>
      </c>
      <c r="BA253" s="5">
        <f t="shared" si="40"/>
        <v>0</v>
      </c>
      <c r="BB253" s="5">
        <f t="shared" si="40"/>
        <v>0</v>
      </c>
      <c r="BC253" s="5">
        <f t="shared" si="40"/>
        <v>0</v>
      </c>
      <c r="BD253" s="5"/>
      <c r="BE253" s="5"/>
      <c r="BF253" s="5"/>
      <c r="BG253" s="5"/>
      <c r="BH253" s="5"/>
      <c r="BI253" s="5"/>
      <c r="BJ253" s="5"/>
    </row>
    <row r="254" spans="2:62" hidden="1">
      <c r="B254">
        <f t="shared" si="36"/>
        <v>535</v>
      </c>
      <c r="C254" t="str">
        <f t="shared" si="36"/>
        <v>TRACTAMENTS</v>
      </c>
      <c r="D254" t="str">
        <f t="shared" si="36"/>
        <v>Preparació per tractament coure + retenol + purí</v>
      </c>
      <c r="E254" s="82">
        <f t="shared" si="36"/>
        <v>2500</v>
      </c>
      <c r="F254" s="5">
        <f t="shared" si="42"/>
        <v>0</v>
      </c>
      <c r="G254" s="5">
        <f t="shared" si="42"/>
        <v>0</v>
      </c>
      <c r="H254" s="5">
        <f t="shared" si="42"/>
        <v>0</v>
      </c>
      <c r="I254" s="5">
        <f t="shared" si="42"/>
        <v>0</v>
      </c>
      <c r="J254" s="5">
        <f t="shared" si="42"/>
        <v>0</v>
      </c>
      <c r="K254" s="5">
        <f t="shared" si="42"/>
        <v>0</v>
      </c>
      <c r="L254" s="5">
        <f t="shared" si="42"/>
        <v>0</v>
      </c>
      <c r="M254" s="5">
        <f t="shared" si="42"/>
        <v>0</v>
      </c>
      <c r="N254" s="5">
        <f t="shared" si="42"/>
        <v>0</v>
      </c>
      <c r="O254" s="5">
        <f t="shared" si="42"/>
        <v>0</v>
      </c>
      <c r="P254" s="5">
        <f t="shared" si="42"/>
        <v>0</v>
      </c>
      <c r="Q254" s="5">
        <f t="shared" si="42"/>
        <v>0</v>
      </c>
      <c r="R254" s="5">
        <f t="shared" si="42"/>
        <v>0</v>
      </c>
      <c r="S254" s="5">
        <f t="shared" si="42"/>
        <v>0</v>
      </c>
      <c r="T254" s="5">
        <f t="shared" si="42"/>
        <v>0</v>
      </c>
      <c r="U254" s="5">
        <f t="shared" si="42"/>
        <v>0</v>
      </c>
      <c r="V254" s="5">
        <f t="shared" si="42"/>
        <v>0</v>
      </c>
      <c r="W254" s="5">
        <f t="shared" si="42"/>
        <v>0</v>
      </c>
      <c r="X254" s="5">
        <f t="shared" si="42"/>
        <v>0</v>
      </c>
      <c r="Y254" s="5">
        <f t="shared" si="42"/>
        <v>0</v>
      </c>
      <c r="Z254" s="5">
        <f t="shared" si="42"/>
        <v>0</v>
      </c>
      <c r="AA254" s="5">
        <f t="shared" si="42"/>
        <v>0</v>
      </c>
      <c r="AB254" s="5">
        <f t="shared" si="42"/>
        <v>0</v>
      </c>
      <c r="AC254" s="5">
        <f t="shared" si="42"/>
        <v>0</v>
      </c>
      <c r="AD254" s="5">
        <f t="shared" si="42"/>
        <v>0</v>
      </c>
      <c r="AE254" s="5">
        <f t="shared" si="42"/>
        <v>0</v>
      </c>
      <c r="AF254" s="5">
        <f t="shared" si="42"/>
        <v>0</v>
      </c>
      <c r="AG254" s="5">
        <f t="shared" si="42"/>
        <v>0</v>
      </c>
      <c r="AH254" s="5">
        <f t="shared" si="42"/>
        <v>0</v>
      </c>
      <c r="AI254" s="5">
        <f t="shared" si="42"/>
        <v>0</v>
      </c>
      <c r="AJ254" s="5">
        <f t="shared" si="42"/>
        <v>0</v>
      </c>
      <c r="AK254" s="5">
        <f t="shared" si="42"/>
        <v>0</v>
      </c>
      <c r="AL254" s="5">
        <f t="shared" si="42"/>
        <v>0</v>
      </c>
      <c r="AM254" s="5">
        <f t="shared" si="42"/>
        <v>0</v>
      </c>
      <c r="AN254" s="5">
        <f t="shared" si="42"/>
        <v>0</v>
      </c>
      <c r="AO254" s="5">
        <f t="shared" si="42"/>
        <v>0</v>
      </c>
      <c r="AP254" s="5">
        <f t="shared" si="42"/>
        <v>0</v>
      </c>
      <c r="AQ254" s="5">
        <f t="shared" si="42"/>
        <v>0</v>
      </c>
      <c r="AR254" s="5">
        <f t="shared" si="42"/>
        <v>0</v>
      </c>
      <c r="AS254" s="5">
        <f t="shared" si="38"/>
        <v>0</v>
      </c>
      <c r="AT254" s="5">
        <f t="shared" si="40"/>
        <v>0</v>
      </c>
      <c r="AU254" s="5">
        <f t="shared" si="40"/>
        <v>0</v>
      </c>
      <c r="AV254" s="5">
        <f t="shared" si="40"/>
        <v>0</v>
      </c>
      <c r="AW254" s="5">
        <f t="shared" si="40"/>
        <v>0</v>
      </c>
      <c r="AX254" s="5">
        <f t="shared" si="40"/>
        <v>0</v>
      </c>
      <c r="AY254" s="5">
        <f t="shared" si="40"/>
        <v>0</v>
      </c>
      <c r="AZ254" s="5">
        <f t="shared" si="40"/>
        <v>0</v>
      </c>
      <c r="BA254" s="5">
        <f t="shared" si="40"/>
        <v>0</v>
      </c>
      <c r="BB254" s="5">
        <f t="shared" si="40"/>
        <v>0</v>
      </c>
      <c r="BC254" s="5">
        <f t="shared" si="40"/>
        <v>0</v>
      </c>
      <c r="BD254" s="5"/>
      <c r="BE254" s="5"/>
      <c r="BF254" s="5"/>
      <c r="BG254" s="5"/>
      <c r="BH254" s="5"/>
      <c r="BI254" s="5"/>
      <c r="BJ254" s="5"/>
    </row>
    <row r="255" spans="2:62" hidden="1">
      <c r="B255">
        <f t="shared" si="36"/>
        <v>545</v>
      </c>
      <c r="C255" t="str">
        <f t="shared" si="36"/>
        <v>TRACTAMENTS</v>
      </c>
      <c r="D255" t="str">
        <f t="shared" si="36"/>
        <v>Preparació per tractament llimacs (ferramol)</v>
      </c>
      <c r="E255" s="82">
        <f t="shared" si="36"/>
        <v>2500</v>
      </c>
      <c r="F255" s="5">
        <f t="shared" si="42"/>
        <v>0</v>
      </c>
      <c r="G255" s="5">
        <f t="shared" si="42"/>
        <v>0</v>
      </c>
      <c r="H255" s="5">
        <f t="shared" si="42"/>
        <v>0</v>
      </c>
      <c r="I255" s="5">
        <f t="shared" si="42"/>
        <v>0</v>
      </c>
      <c r="J255" s="5">
        <f t="shared" si="42"/>
        <v>0</v>
      </c>
      <c r="K255" s="5">
        <f t="shared" si="42"/>
        <v>0</v>
      </c>
      <c r="L255" s="5">
        <f t="shared" si="42"/>
        <v>0</v>
      </c>
      <c r="M255" s="5">
        <f t="shared" si="42"/>
        <v>0</v>
      </c>
      <c r="N255" s="5">
        <f t="shared" si="42"/>
        <v>0</v>
      </c>
      <c r="O255" s="5">
        <f t="shared" si="42"/>
        <v>0</v>
      </c>
      <c r="P255" s="5">
        <f t="shared" si="42"/>
        <v>0</v>
      </c>
      <c r="Q255" s="5">
        <f t="shared" si="42"/>
        <v>0</v>
      </c>
      <c r="R255" s="5">
        <f t="shared" si="42"/>
        <v>0</v>
      </c>
      <c r="S255" s="5">
        <f t="shared" si="42"/>
        <v>0</v>
      </c>
      <c r="T255" s="5">
        <f t="shared" si="42"/>
        <v>0</v>
      </c>
      <c r="U255" s="5">
        <f t="shared" si="42"/>
        <v>0</v>
      </c>
      <c r="V255" s="5">
        <f t="shared" si="42"/>
        <v>0</v>
      </c>
      <c r="W255" s="5">
        <f t="shared" si="42"/>
        <v>0</v>
      </c>
      <c r="X255" s="5">
        <f t="shared" si="42"/>
        <v>0</v>
      </c>
      <c r="Y255" s="5">
        <f t="shared" si="42"/>
        <v>0</v>
      </c>
      <c r="Z255" s="5">
        <f t="shared" si="42"/>
        <v>0</v>
      </c>
      <c r="AA255" s="5">
        <f t="shared" ref="AA255:AR255" si="43">IF($E$4&lt;$E255,$E$4/$E255*AA130*AA$49,AA130*AA$49)</f>
        <v>0</v>
      </c>
      <c r="AB255" s="5">
        <f t="shared" si="43"/>
        <v>0</v>
      </c>
      <c r="AC255" s="5">
        <f t="shared" si="43"/>
        <v>0</v>
      </c>
      <c r="AD255" s="5">
        <f t="shared" si="43"/>
        <v>0</v>
      </c>
      <c r="AE255" s="5">
        <f t="shared" si="43"/>
        <v>0</v>
      </c>
      <c r="AF255" s="5">
        <f t="shared" si="43"/>
        <v>0</v>
      </c>
      <c r="AG255" s="5">
        <f t="shared" si="43"/>
        <v>0</v>
      </c>
      <c r="AH255" s="5">
        <f t="shared" si="43"/>
        <v>0</v>
      </c>
      <c r="AI255" s="5">
        <f t="shared" si="43"/>
        <v>0</v>
      </c>
      <c r="AJ255" s="5">
        <f t="shared" si="43"/>
        <v>0</v>
      </c>
      <c r="AK255" s="5">
        <f t="shared" si="43"/>
        <v>0</v>
      </c>
      <c r="AL255" s="5">
        <f t="shared" si="43"/>
        <v>0</v>
      </c>
      <c r="AM255" s="5">
        <f t="shared" si="43"/>
        <v>0</v>
      </c>
      <c r="AN255" s="5">
        <f t="shared" si="43"/>
        <v>0</v>
      </c>
      <c r="AO255" s="5">
        <f t="shared" si="43"/>
        <v>0</v>
      </c>
      <c r="AP255" s="5">
        <f t="shared" si="43"/>
        <v>0</v>
      </c>
      <c r="AQ255" s="5">
        <f t="shared" si="43"/>
        <v>0</v>
      </c>
      <c r="AR255" s="5">
        <f t="shared" si="43"/>
        <v>0</v>
      </c>
      <c r="AS255" s="5">
        <f t="shared" si="38"/>
        <v>0</v>
      </c>
      <c r="AT255" s="5">
        <f t="shared" si="40"/>
        <v>0</v>
      </c>
      <c r="AU255" s="5">
        <f t="shared" si="40"/>
        <v>0</v>
      </c>
      <c r="AV255" s="5">
        <f t="shared" si="40"/>
        <v>0</v>
      </c>
      <c r="AW255" s="5">
        <f t="shared" si="40"/>
        <v>0</v>
      </c>
      <c r="AX255" s="5">
        <f t="shared" si="40"/>
        <v>0</v>
      </c>
      <c r="AY255" s="5">
        <f t="shared" si="40"/>
        <v>0</v>
      </c>
      <c r="AZ255" s="5">
        <f t="shared" si="40"/>
        <v>0</v>
      </c>
      <c r="BA255" s="5">
        <f t="shared" si="40"/>
        <v>0</v>
      </c>
      <c r="BB255" s="5">
        <f t="shared" si="40"/>
        <v>0</v>
      </c>
      <c r="BC255" s="5">
        <f t="shared" si="40"/>
        <v>0</v>
      </c>
      <c r="BD255" s="5"/>
      <c r="BE255" s="5"/>
      <c r="BF255" s="5"/>
      <c r="BG255" s="5"/>
      <c r="BH255" s="5"/>
      <c r="BI255" s="5"/>
      <c r="BJ255" s="5"/>
    </row>
    <row r="256" spans="2:62" hidden="1">
      <c r="B256">
        <f t="shared" si="36"/>
        <v>555</v>
      </c>
      <c r="C256" t="str">
        <f t="shared" si="36"/>
        <v>TRACTAMENTS</v>
      </c>
      <c r="D256" t="str">
        <f t="shared" si="36"/>
        <v>Preparació per tractament bacillus + sofre amb bota i 2 persones</v>
      </c>
      <c r="E256" s="82">
        <f t="shared" si="36"/>
        <v>2500</v>
      </c>
      <c r="F256" s="5">
        <f t="shared" ref="F256:AR262" si="44">IF($E$4&lt;$E256,$E$4/$E256*F131*F$49,F131*F$49)</f>
        <v>0</v>
      </c>
      <c r="G256" s="5">
        <f t="shared" si="44"/>
        <v>0</v>
      </c>
      <c r="H256" s="5">
        <f t="shared" si="44"/>
        <v>0</v>
      </c>
      <c r="I256" s="5">
        <f t="shared" si="44"/>
        <v>0</v>
      </c>
      <c r="J256" s="5">
        <f t="shared" si="44"/>
        <v>0</v>
      </c>
      <c r="K256" s="5">
        <f t="shared" si="44"/>
        <v>0</v>
      </c>
      <c r="L256" s="5">
        <f t="shared" si="44"/>
        <v>0</v>
      </c>
      <c r="M256" s="5">
        <f t="shared" si="44"/>
        <v>0</v>
      </c>
      <c r="N256" s="5">
        <f t="shared" si="44"/>
        <v>0</v>
      </c>
      <c r="O256" s="5">
        <f t="shared" si="44"/>
        <v>0</v>
      </c>
      <c r="P256" s="5">
        <f t="shared" si="44"/>
        <v>0</v>
      </c>
      <c r="Q256" s="5">
        <f t="shared" si="44"/>
        <v>0</v>
      </c>
      <c r="R256" s="5">
        <f t="shared" si="44"/>
        <v>0</v>
      </c>
      <c r="S256" s="5">
        <f t="shared" si="44"/>
        <v>0</v>
      </c>
      <c r="T256" s="5">
        <f t="shared" si="44"/>
        <v>0</v>
      </c>
      <c r="U256" s="5">
        <f t="shared" si="44"/>
        <v>0</v>
      </c>
      <c r="V256" s="5">
        <f t="shared" si="44"/>
        <v>0</v>
      </c>
      <c r="W256" s="5">
        <f t="shared" si="44"/>
        <v>0</v>
      </c>
      <c r="X256" s="5">
        <f t="shared" si="44"/>
        <v>0</v>
      </c>
      <c r="Y256" s="5">
        <f t="shared" si="44"/>
        <v>0</v>
      </c>
      <c r="Z256" s="5">
        <f t="shared" si="44"/>
        <v>0</v>
      </c>
      <c r="AA256" s="5">
        <f t="shared" si="44"/>
        <v>0</v>
      </c>
      <c r="AB256" s="5">
        <f t="shared" si="44"/>
        <v>0</v>
      </c>
      <c r="AC256" s="5">
        <f t="shared" si="44"/>
        <v>0</v>
      </c>
      <c r="AD256" s="5">
        <f t="shared" si="44"/>
        <v>0</v>
      </c>
      <c r="AE256" s="5">
        <f t="shared" si="44"/>
        <v>0</v>
      </c>
      <c r="AF256" s="5">
        <f t="shared" si="44"/>
        <v>0</v>
      </c>
      <c r="AG256" s="5">
        <f t="shared" si="44"/>
        <v>0</v>
      </c>
      <c r="AH256" s="5">
        <f t="shared" si="44"/>
        <v>0</v>
      </c>
      <c r="AI256" s="5">
        <f t="shared" si="44"/>
        <v>0</v>
      </c>
      <c r="AJ256" s="5">
        <f t="shared" si="44"/>
        <v>0</v>
      </c>
      <c r="AK256" s="5">
        <f t="shared" si="44"/>
        <v>0</v>
      </c>
      <c r="AL256" s="5">
        <f t="shared" si="44"/>
        <v>0</v>
      </c>
      <c r="AM256" s="5">
        <f t="shared" si="44"/>
        <v>0</v>
      </c>
      <c r="AN256" s="5">
        <f t="shared" si="44"/>
        <v>0</v>
      </c>
      <c r="AO256" s="5">
        <f t="shared" si="44"/>
        <v>0</v>
      </c>
      <c r="AP256" s="5">
        <f t="shared" si="44"/>
        <v>0</v>
      </c>
      <c r="AQ256" s="5">
        <f t="shared" si="44"/>
        <v>0</v>
      </c>
      <c r="AR256" s="5">
        <f t="shared" si="44"/>
        <v>0</v>
      </c>
      <c r="AS256" s="5">
        <f t="shared" si="38"/>
        <v>0</v>
      </c>
      <c r="AT256" s="5">
        <f t="shared" si="40"/>
        <v>0</v>
      </c>
      <c r="AU256" s="5">
        <f t="shared" si="40"/>
        <v>0</v>
      </c>
      <c r="AV256" s="5">
        <f t="shared" si="40"/>
        <v>0</v>
      </c>
      <c r="AW256" s="5">
        <f t="shared" si="40"/>
        <v>0</v>
      </c>
      <c r="AX256" s="5">
        <f t="shared" si="40"/>
        <v>0</v>
      </c>
      <c r="AY256" s="5">
        <f t="shared" si="40"/>
        <v>0</v>
      </c>
      <c r="AZ256" s="5">
        <f t="shared" si="40"/>
        <v>0</v>
      </c>
      <c r="BA256" s="5">
        <f t="shared" si="40"/>
        <v>0</v>
      </c>
      <c r="BB256" s="5">
        <f t="shared" si="40"/>
        <v>0</v>
      </c>
      <c r="BC256" s="5">
        <f t="shared" si="40"/>
        <v>0</v>
      </c>
      <c r="BD256" s="5"/>
      <c r="BE256" s="5"/>
      <c r="BF256" s="5"/>
      <c r="BG256" s="5"/>
      <c r="BH256" s="5"/>
      <c r="BI256" s="5"/>
      <c r="BJ256" s="5"/>
    </row>
    <row r="257" spans="2:62" hidden="1">
      <c r="B257">
        <f t="shared" ref="B257:E272" si="45">+B132</f>
        <v>565</v>
      </c>
      <c r="C257" t="str">
        <f t="shared" si="45"/>
        <v>TRACTAMENTS</v>
      </c>
      <c r="D257" t="str">
        <f t="shared" si="45"/>
        <v>Preparació per tractament nim + sofre amb bota i 2 persones</v>
      </c>
      <c r="E257" s="82">
        <f t="shared" si="45"/>
        <v>2500</v>
      </c>
      <c r="F257" s="5">
        <f t="shared" si="44"/>
        <v>0</v>
      </c>
      <c r="G257" s="5">
        <f t="shared" si="44"/>
        <v>0</v>
      </c>
      <c r="H257" s="5">
        <f t="shared" si="44"/>
        <v>0</v>
      </c>
      <c r="I257" s="5">
        <f t="shared" si="44"/>
        <v>0</v>
      </c>
      <c r="J257" s="5">
        <f t="shared" si="44"/>
        <v>0</v>
      </c>
      <c r="K257" s="5">
        <f t="shared" si="44"/>
        <v>0</v>
      </c>
      <c r="L257" s="5">
        <f t="shared" si="44"/>
        <v>0</v>
      </c>
      <c r="M257" s="5">
        <f t="shared" si="44"/>
        <v>0</v>
      </c>
      <c r="N257" s="5">
        <f t="shared" si="44"/>
        <v>0</v>
      </c>
      <c r="O257" s="5">
        <f t="shared" si="44"/>
        <v>0</v>
      </c>
      <c r="P257" s="5">
        <f t="shared" si="44"/>
        <v>0</v>
      </c>
      <c r="Q257" s="5">
        <f t="shared" si="44"/>
        <v>0</v>
      </c>
      <c r="R257" s="5">
        <f t="shared" si="44"/>
        <v>0</v>
      </c>
      <c r="S257" s="5">
        <f t="shared" si="44"/>
        <v>0</v>
      </c>
      <c r="T257" s="5">
        <f t="shared" si="44"/>
        <v>0</v>
      </c>
      <c r="U257" s="5">
        <f t="shared" si="44"/>
        <v>0</v>
      </c>
      <c r="V257" s="5">
        <f t="shared" si="44"/>
        <v>0</v>
      </c>
      <c r="W257" s="5">
        <f t="shared" si="44"/>
        <v>0</v>
      </c>
      <c r="X257" s="5">
        <f t="shared" si="44"/>
        <v>0</v>
      </c>
      <c r="Y257" s="5">
        <f t="shared" si="44"/>
        <v>0</v>
      </c>
      <c r="Z257" s="5">
        <f t="shared" si="44"/>
        <v>0</v>
      </c>
      <c r="AA257" s="5">
        <f t="shared" si="44"/>
        <v>0</v>
      </c>
      <c r="AB257" s="5">
        <f t="shared" si="44"/>
        <v>0</v>
      </c>
      <c r="AC257" s="5">
        <f t="shared" si="44"/>
        <v>0</v>
      </c>
      <c r="AD257" s="5">
        <f t="shared" si="44"/>
        <v>0</v>
      </c>
      <c r="AE257" s="5">
        <f t="shared" si="44"/>
        <v>0</v>
      </c>
      <c r="AF257" s="5">
        <f t="shared" si="44"/>
        <v>0</v>
      </c>
      <c r="AG257" s="5">
        <f t="shared" si="44"/>
        <v>0</v>
      </c>
      <c r="AH257" s="5">
        <f t="shared" si="44"/>
        <v>0</v>
      </c>
      <c r="AI257" s="5">
        <f t="shared" si="44"/>
        <v>0</v>
      </c>
      <c r="AJ257" s="5">
        <f t="shared" si="44"/>
        <v>0</v>
      </c>
      <c r="AK257" s="5">
        <f t="shared" si="44"/>
        <v>0</v>
      </c>
      <c r="AL257" s="5">
        <f t="shared" si="44"/>
        <v>0</v>
      </c>
      <c r="AM257" s="5">
        <f t="shared" si="44"/>
        <v>0</v>
      </c>
      <c r="AN257" s="5">
        <f t="shared" si="44"/>
        <v>0</v>
      </c>
      <c r="AO257" s="5">
        <f t="shared" si="44"/>
        <v>0</v>
      </c>
      <c r="AP257" s="5">
        <f t="shared" si="44"/>
        <v>0</v>
      </c>
      <c r="AQ257" s="5">
        <f t="shared" si="44"/>
        <v>0</v>
      </c>
      <c r="AR257" s="5">
        <f t="shared" si="44"/>
        <v>0</v>
      </c>
      <c r="AS257" s="5">
        <f t="shared" si="38"/>
        <v>0</v>
      </c>
      <c r="AT257" s="5">
        <f t="shared" si="40"/>
        <v>0</v>
      </c>
      <c r="AU257" s="5">
        <f t="shared" si="40"/>
        <v>0</v>
      </c>
      <c r="AV257" s="5">
        <f t="shared" si="40"/>
        <v>0</v>
      </c>
      <c r="AW257" s="5">
        <f t="shared" si="40"/>
        <v>0</v>
      </c>
      <c r="AX257" s="5">
        <f t="shared" si="40"/>
        <v>0</v>
      </c>
      <c r="AY257" s="5">
        <f t="shared" si="40"/>
        <v>0</v>
      </c>
      <c r="AZ257" s="5">
        <f t="shared" si="40"/>
        <v>0</v>
      </c>
      <c r="BA257" s="5">
        <f t="shared" si="40"/>
        <v>0</v>
      </c>
      <c r="BB257" s="5">
        <f t="shared" si="40"/>
        <v>0</v>
      </c>
      <c r="BC257" s="5">
        <f t="shared" si="40"/>
        <v>0</v>
      </c>
      <c r="BD257" s="5"/>
      <c r="BE257" s="5"/>
      <c r="BF257" s="5"/>
      <c r="BG257" s="5"/>
      <c r="BH257" s="5"/>
      <c r="BI257" s="5"/>
      <c r="BJ257" s="5"/>
    </row>
    <row r="258" spans="2:62" hidden="1">
      <c r="B258">
        <f t="shared" si="45"/>
        <v>575</v>
      </c>
      <c r="C258" t="str">
        <f t="shared" si="45"/>
        <v>TRACTAMENTS</v>
      </c>
      <c r="D258" t="str">
        <f t="shared" si="45"/>
        <v>Preparació per tractament sofre amb bota i 2 persones</v>
      </c>
      <c r="E258" s="82">
        <f t="shared" si="45"/>
        <v>2500</v>
      </c>
      <c r="F258" s="5">
        <f t="shared" si="44"/>
        <v>0</v>
      </c>
      <c r="G258" s="5">
        <f t="shared" si="44"/>
        <v>0</v>
      </c>
      <c r="H258" s="5">
        <f t="shared" si="44"/>
        <v>0</v>
      </c>
      <c r="I258" s="5">
        <f t="shared" si="44"/>
        <v>0</v>
      </c>
      <c r="J258" s="5">
        <f t="shared" si="44"/>
        <v>0</v>
      </c>
      <c r="K258" s="5">
        <f t="shared" si="44"/>
        <v>0</v>
      </c>
      <c r="L258" s="5">
        <f t="shared" si="44"/>
        <v>0</v>
      </c>
      <c r="M258" s="5">
        <f t="shared" si="44"/>
        <v>0</v>
      </c>
      <c r="N258" s="5">
        <f t="shared" si="44"/>
        <v>0</v>
      </c>
      <c r="O258" s="5">
        <f t="shared" si="44"/>
        <v>0</v>
      </c>
      <c r="P258" s="5">
        <f t="shared" si="44"/>
        <v>0</v>
      </c>
      <c r="Q258" s="5">
        <f t="shared" si="44"/>
        <v>0</v>
      </c>
      <c r="R258" s="5">
        <f t="shared" si="44"/>
        <v>0</v>
      </c>
      <c r="S258" s="5">
        <f t="shared" si="44"/>
        <v>0</v>
      </c>
      <c r="T258" s="5">
        <f t="shared" si="44"/>
        <v>0</v>
      </c>
      <c r="U258" s="5">
        <f t="shared" si="44"/>
        <v>0</v>
      </c>
      <c r="V258" s="5">
        <f t="shared" si="44"/>
        <v>0</v>
      </c>
      <c r="W258" s="5">
        <f t="shared" si="44"/>
        <v>0</v>
      </c>
      <c r="X258" s="5">
        <f t="shared" si="44"/>
        <v>0</v>
      </c>
      <c r="Y258" s="5">
        <f t="shared" si="44"/>
        <v>0</v>
      </c>
      <c r="Z258" s="5">
        <f t="shared" si="44"/>
        <v>0</v>
      </c>
      <c r="AA258" s="5">
        <f t="shared" si="44"/>
        <v>0</v>
      </c>
      <c r="AB258" s="5">
        <f t="shared" si="44"/>
        <v>0</v>
      </c>
      <c r="AC258" s="5">
        <f t="shared" si="44"/>
        <v>0</v>
      </c>
      <c r="AD258" s="5">
        <f t="shared" si="44"/>
        <v>0</v>
      </c>
      <c r="AE258" s="5">
        <f t="shared" si="44"/>
        <v>0</v>
      </c>
      <c r="AF258" s="5">
        <f t="shared" si="44"/>
        <v>0</v>
      </c>
      <c r="AG258" s="5">
        <f t="shared" si="44"/>
        <v>0</v>
      </c>
      <c r="AH258" s="5">
        <f t="shared" si="44"/>
        <v>0</v>
      </c>
      <c r="AI258" s="5">
        <f t="shared" si="44"/>
        <v>0</v>
      </c>
      <c r="AJ258" s="5">
        <f t="shared" si="44"/>
        <v>0</v>
      </c>
      <c r="AK258" s="5">
        <f t="shared" si="44"/>
        <v>0</v>
      </c>
      <c r="AL258" s="5">
        <f t="shared" si="44"/>
        <v>0</v>
      </c>
      <c r="AM258" s="5">
        <f t="shared" si="44"/>
        <v>0</v>
      </c>
      <c r="AN258" s="5">
        <f t="shared" si="44"/>
        <v>0</v>
      </c>
      <c r="AO258" s="5">
        <f t="shared" si="44"/>
        <v>0</v>
      </c>
      <c r="AP258" s="5">
        <f t="shared" si="44"/>
        <v>0</v>
      </c>
      <c r="AQ258" s="5">
        <f t="shared" si="44"/>
        <v>0</v>
      </c>
      <c r="AR258" s="5">
        <f t="shared" si="44"/>
        <v>0</v>
      </c>
      <c r="AS258" s="5">
        <f t="shared" si="38"/>
        <v>0</v>
      </c>
      <c r="AT258" s="5">
        <f t="shared" si="40"/>
        <v>0</v>
      </c>
      <c r="AU258" s="5">
        <f t="shared" si="40"/>
        <v>0</v>
      </c>
      <c r="AV258" s="5">
        <f t="shared" si="40"/>
        <v>0</v>
      </c>
      <c r="AW258" s="5">
        <f t="shared" si="40"/>
        <v>0</v>
      </c>
      <c r="AX258" s="5">
        <f t="shared" si="40"/>
        <v>0</v>
      </c>
      <c r="AY258" s="5">
        <f t="shared" si="40"/>
        <v>0</v>
      </c>
      <c r="AZ258" s="5">
        <f t="shared" si="40"/>
        <v>0</v>
      </c>
      <c r="BA258" s="5">
        <f t="shared" si="40"/>
        <v>0</v>
      </c>
      <c r="BB258" s="5">
        <f t="shared" si="40"/>
        <v>0</v>
      </c>
      <c r="BC258" s="5">
        <f t="shared" si="40"/>
        <v>0</v>
      </c>
      <c r="BD258" s="5"/>
      <c r="BE258" s="5"/>
      <c r="BF258" s="5"/>
      <c r="BG258" s="5"/>
      <c r="BH258" s="5"/>
      <c r="BI258" s="5"/>
      <c r="BJ258" s="5"/>
    </row>
    <row r="259" spans="2:62" hidden="1">
      <c r="B259">
        <f t="shared" si="45"/>
        <v>615</v>
      </c>
      <c r="C259" t="str">
        <f t="shared" si="45"/>
        <v>DESHERBAT</v>
      </c>
      <c r="D259" t="str">
        <f t="shared" si="45"/>
        <v>Preparació per desherbat amb tractor</v>
      </c>
      <c r="E259" s="82">
        <f t="shared" si="45"/>
        <v>2500</v>
      </c>
      <c r="F259" s="5">
        <f t="shared" si="44"/>
        <v>0</v>
      </c>
      <c r="G259" s="5">
        <f t="shared" si="44"/>
        <v>0</v>
      </c>
      <c r="H259" s="5">
        <f t="shared" si="44"/>
        <v>0</v>
      </c>
      <c r="I259" s="5">
        <f t="shared" si="44"/>
        <v>0</v>
      </c>
      <c r="J259" s="5">
        <f t="shared" si="44"/>
        <v>0</v>
      </c>
      <c r="K259" s="5">
        <f t="shared" si="44"/>
        <v>0</v>
      </c>
      <c r="L259" s="5">
        <f t="shared" si="44"/>
        <v>0</v>
      </c>
      <c r="M259" s="5">
        <f t="shared" si="44"/>
        <v>0</v>
      </c>
      <c r="N259" s="5">
        <f t="shared" si="44"/>
        <v>0</v>
      </c>
      <c r="O259" s="5">
        <f t="shared" si="44"/>
        <v>0</v>
      </c>
      <c r="P259" s="5">
        <f t="shared" si="44"/>
        <v>0</v>
      </c>
      <c r="Q259" s="5">
        <f t="shared" si="44"/>
        <v>0</v>
      </c>
      <c r="R259" s="5">
        <f t="shared" si="44"/>
        <v>0</v>
      </c>
      <c r="S259" s="5">
        <f t="shared" si="44"/>
        <v>0</v>
      </c>
      <c r="T259" s="5">
        <f t="shared" si="44"/>
        <v>0</v>
      </c>
      <c r="U259" s="5">
        <f t="shared" si="44"/>
        <v>0</v>
      </c>
      <c r="V259" s="5">
        <f t="shared" si="44"/>
        <v>0</v>
      </c>
      <c r="W259" s="5">
        <f t="shared" si="44"/>
        <v>0</v>
      </c>
      <c r="X259" s="5">
        <f t="shared" si="44"/>
        <v>0</v>
      </c>
      <c r="Y259" s="5">
        <f t="shared" si="44"/>
        <v>0</v>
      </c>
      <c r="Z259" s="5">
        <f t="shared" si="44"/>
        <v>0</v>
      </c>
      <c r="AA259" s="5">
        <f t="shared" si="44"/>
        <v>0</v>
      </c>
      <c r="AB259" s="5">
        <f t="shared" si="44"/>
        <v>0</v>
      </c>
      <c r="AC259" s="5">
        <f t="shared" si="44"/>
        <v>0</v>
      </c>
      <c r="AD259" s="5">
        <f t="shared" si="44"/>
        <v>0</v>
      </c>
      <c r="AE259" s="5">
        <f t="shared" si="44"/>
        <v>0</v>
      </c>
      <c r="AF259" s="5">
        <f t="shared" si="44"/>
        <v>0</v>
      </c>
      <c r="AG259" s="5">
        <f t="shared" si="44"/>
        <v>0</v>
      </c>
      <c r="AH259" s="5">
        <f t="shared" si="44"/>
        <v>0</v>
      </c>
      <c r="AI259" s="5">
        <f t="shared" si="44"/>
        <v>0</v>
      </c>
      <c r="AJ259" s="5">
        <f t="shared" si="44"/>
        <v>0</v>
      </c>
      <c r="AK259" s="5">
        <f t="shared" si="44"/>
        <v>0</v>
      </c>
      <c r="AL259" s="5">
        <f t="shared" si="44"/>
        <v>0</v>
      </c>
      <c r="AM259" s="5">
        <f t="shared" si="44"/>
        <v>0</v>
      </c>
      <c r="AN259" s="5">
        <f t="shared" si="44"/>
        <v>0</v>
      </c>
      <c r="AO259" s="5">
        <f t="shared" si="44"/>
        <v>0</v>
      </c>
      <c r="AP259" s="5">
        <f t="shared" si="44"/>
        <v>0</v>
      </c>
      <c r="AQ259" s="5">
        <f t="shared" si="44"/>
        <v>0</v>
      </c>
      <c r="AR259" s="5">
        <f t="shared" si="44"/>
        <v>0</v>
      </c>
      <c r="AS259" s="5">
        <f t="shared" si="38"/>
        <v>0</v>
      </c>
      <c r="AT259" s="5">
        <f t="shared" ref="AT259:BC274" si="46">IF($E$4&lt;$E259,$E$4/$E259*AT134*AT$49,AT134*AT$49)</f>
        <v>0</v>
      </c>
      <c r="AU259" s="5">
        <f t="shared" si="46"/>
        <v>0</v>
      </c>
      <c r="AV259" s="5">
        <f t="shared" si="46"/>
        <v>0</v>
      </c>
      <c r="AW259" s="5">
        <f t="shared" si="46"/>
        <v>0</v>
      </c>
      <c r="AX259" s="5">
        <f t="shared" si="46"/>
        <v>0</v>
      </c>
      <c r="AY259" s="5">
        <f t="shared" si="46"/>
        <v>0</v>
      </c>
      <c r="AZ259" s="5">
        <f t="shared" si="46"/>
        <v>0</v>
      </c>
      <c r="BA259" s="5">
        <f t="shared" si="46"/>
        <v>0</v>
      </c>
      <c r="BB259" s="5">
        <f t="shared" si="46"/>
        <v>0</v>
      </c>
      <c r="BC259" s="5">
        <f t="shared" si="46"/>
        <v>0</v>
      </c>
      <c r="BD259" s="5"/>
      <c r="BE259" s="5"/>
      <c r="BF259" s="5"/>
      <c r="BG259" s="5"/>
      <c r="BH259" s="5"/>
      <c r="BI259" s="5"/>
      <c r="BJ259" s="5"/>
    </row>
    <row r="260" spans="2:62" hidden="1">
      <c r="B260">
        <f t="shared" si="45"/>
        <v>625</v>
      </c>
      <c r="C260" t="str">
        <f t="shared" si="45"/>
        <v>DESHERBAT</v>
      </c>
      <c r="D260" t="str">
        <f t="shared" si="45"/>
        <v>Preparació per desherbat amb motocultor</v>
      </c>
      <c r="E260" s="82">
        <f t="shared" si="45"/>
        <v>2500</v>
      </c>
      <c r="F260" s="5">
        <f t="shared" si="44"/>
        <v>0</v>
      </c>
      <c r="G260" s="5">
        <f t="shared" si="44"/>
        <v>0</v>
      </c>
      <c r="H260" s="5">
        <f t="shared" si="44"/>
        <v>0</v>
      </c>
      <c r="I260" s="5">
        <f t="shared" si="44"/>
        <v>0</v>
      </c>
      <c r="J260" s="5">
        <f t="shared" si="44"/>
        <v>0</v>
      </c>
      <c r="K260" s="5">
        <f t="shared" si="44"/>
        <v>0</v>
      </c>
      <c r="L260" s="5">
        <f t="shared" si="44"/>
        <v>0</v>
      </c>
      <c r="M260" s="5">
        <f t="shared" si="44"/>
        <v>0</v>
      </c>
      <c r="N260" s="5">
        <f t="shared" si="44"/>
        <v>0</v>
      </c>
      <c r="O260" s="5">
        <f t="shared" si="44"/>
        <v>0</v>
      </c>
      <c r="P260" s="5">
        <f t="shared" si="44"/>
        <v>0</v>
      </c>
      <c r="Q260" s="5">
        <f t="shared" si="44"/>
        <v>0</v>
      </c>
      <c r="R260" s="5">
        <f t="shared" si="44"/>
        <v>0</v>
      </c>
      <c r="S260" s="5">
        <f t="shared" si="44"/>
        <v>0</v>
      </c>
      <c r="T260" s="5">
        <f t="shared" si="44"/>
        <v>0</v>
      </c>
      <c r="U260" s="5">
        <f t="shared" si="44"/>
        <v>0</v>
      </c>
      <c r="V260" s="5">
        <f t="shared" si="44"/>
        <v>0</v>
      </c>
      <c r="W260" s="5">
        <f t="shared" si="44"/>
        <v>0</v>
      </c>
      <c r="X260" s="5">
        <f t="shared" si="44"/>
        <v>0</v>
      </c>
      <c r="Y260" s="5">
        <f t="shared" si="44"/>
        <v>0</v>
      </c>
      <c r="Z260" s="5">
        <f t="shared" si="44"/>
        <v>0</v>
      </c>
      <c r="AA260" s="5">
        <f t="shared" si="44"/>
        <v>0</v>
      </c>
      <c r="AB260" s="5">
        <f t="shared" si="44"/>
        <v>0</v>
      </c>
      <c r="AC260" s="5">
        <f t="shared" si="44"/>
        <v>0</v>
      </c>
      <c r="AD260" s="5">
        <f t="shared" si="44"/>
        <v>0</v>
      </c>
      <c r="AE260" s="5">
        <f t="shared" si="44"/>
        <v>0</v>
      </c>
      <c r="AF260" s="5">
        <f t="shared" si="44"/>
        <v>0</v>
      </c>
      <c r="AG260" s="5">
        <f t="shared" si="44"/>
        <v>0</v>
      </c>
      <c r="AH260" s="5">
        <f t="shared" si="44"/>
        <v>0</v>
      </c>
      <c r="AI260" s="5">
        <f t="shared" si="44"/>
        <v>0</v>
      </c>
      <c r="AJ260" s="5">
        <f t="shared" si="44"/>
        <v>0</v>
      </c>
      <c r="AK260" s="5">
        <f t="shared" si="44"/>
        <v>0</v>
      </c>
      <c r="AL260" s="5">
        <f t="shared" si="44"/>
        <v>0</v>
      </c>
      <c r="AM260" s="5">
        <f t="shared" si="44"/>
        <v>0</v>
      </c>
      <c r="AN260" s="5">
        <f t="shared" si="44"/>
        <v>0</v>
      </c>
      <c r="AO260" s="5">
        <f t="shared" si="44"/>
        <v>0</v>
      </c>
      <c r="AP260" s="5">
        <f t="shared" si="44"/>
        <v>0</v>
      </c>
      <c r="AQ260" s="5">
        <f t="shared" si="44"/>
        <v>0</v>
      </c>
      <c r="AR260" s="5">
        <f t="shared" si="44"/>
        <v>0</v>
      </c>
      <c r="AS260" s="5">
        <f t="shared" si="38"/>
        <v>0</v>
      </c>
      <c r="AT260" s="5">
        <f t="shared" si="46"/>
        <v>0</v>
      </c>
      <c r="AU260" s="5">
        <f t="shared" si="46"/>
        <v>0</v>
      </c>
      <c r="AV260" s="5">
        <f t="shared" si="46"/>
        <v>0</v>
      </c>
      <c r="AW260" s="5">
        <f t="shared" si="46"/>
        <v>0</v>
      </c>
      <c r="AX260" s="5">
        <f t="shared" si="46"/>
        <v>0</v>
      </c>
      <c r="AY260" s="5">
        <f t="shared" si="46"/>
        <v>0</v>
      </c>
      <c r="AZ260" s="5">
        <f t="shared" si="46"/>
        <v>0</v>
      </c>
      <c r="BA260" s="5">
        <f t="shared" si="46"/>
        <v>0</v>
      </c>
      <c r="BB260" s="5">
        <f t="shared" si="46"/>
        <v>0</v>
      </c>
      <c r="BC260" s="5">
        <f t="shared" si="46"/>
        <v>0</v>
      </c>
      <c r="BD260" s="5"/>
      <c r="BE260" s="5"/>
      <c r="BF260" s="5"/>
      <c r="BG260" s="5"/>
      <c r="BH260" s="5"/>
      <c r="BI260" s="5"/>
      <c r="BJ260" s="5"/>
    </row>
    <row r="261" spans="2:62" hidden="1">
      <c r="B261">
        <f t="shared" si="45"/>
        <v>635</v>
      </c>
      <c r="C261" t="str">
        <f t="shared" si="45"/>
        <v>DESHERBAT</v>
      </c>
      <c r="D261" t="str">
        <f t="shared" si="45"/>
        <v>Preparació per desherbat amb motocultor (només part sense plàstic)</v>
      </c>
      <c r="E261" s="82">
        <f t="shared" si="45"/>
        <v>2500</v>
      </c>
      <c r="F261" s="5">
        <f t="shared" si="44"/>
        <v>0</v>
      </c>
      <c r="G261" s="5">
        <f t="shared" si="44"/>
        <v>0</v>
      </c>
      <c r="H261" s="5">
        <f t="shared" si="44"/>
        <v>0</v>
      </c>
      <c r="I261" s="5">
        <f t="shared" si="44"/>
        <v>0</v>
      </c>
      <c r="J261" s="5">
        <f t="shared" si="44"/>
        <v>0</v>
      </c>
      <c r="K261" s="5">
        <f t="shared" si="44"/>
        <v>0</v>
      </c>
      <c r="L261" s="5">
        <f t="shared" si="44"/>
        <v>0</v>
      </c>
      <c r="M261" s="5">
        <f t="shared" si="44"/>
        <v>0</v>
      </c>
      <c r="N261" s="5">
        <f t="shared" si="44"/>
        <v>0</v>
      </c>
      <c r="O261" s="5">
        <f t="shared" si="44"/>
        <v>0</v>
      </c>
      <c r="P261" s="5">
        <f t="shared" si="44"/>
        <v>0</v>
      </c>
      <c r="Q261" s="5">
        <f t="shared" si="44"/>
        <v>0</v>
      </c>
      <c r="R261" s="5">
        <f t="shared" si="44"/>
        <v>0</v>
      </c>
      <c r="S261" s="5">
        <f t="shared" si="44"/>
        <v>0</v>
      </c>
      <c r="T261" s="5">
        <f t="shared" si="44"/>
        <v>0</v>
      </c>
      <c r="U261" s="5">
        <f t="shared" si="44"/>
        <v>0</v>
      </c>
      <c r="V261" s="5">
        <f t="shared" si="44"/>
        <v>0</v>
      </c>
      <c r="W261" s="5">
        <f t="shared" si="44"/>
        <v>0</v>
      </c>
      <c r="X261" s="5">
        <f t="shared" si="44"/>
        <v>0</v>
      </c>
      <c r="Y261" s="5">
        <f t="shared" si="44"/>
        <v>0</v>
      </c>
      <c r="Z261" s="5">
        <f t="shared" si="44"/>
        <v>0</v>
      </c>
      <c r="AA261" s="5">
        <f t="shared" si="44"/>
        <v>0</v>
      </c>
      <c r="AB261" s="5">
        <f t="shared" si="44"/>
        <v>0</v>
      </c>
      <c r="AC261" s="5">
        <f t="shared" si="44"/>
        <v>0</v>
      </c>
      <c r="AD261" s="5">
        <f t="shared" si="44"/>
        <v>0</v>
      </c>
      <c r="AE261" s="5">
        <f t="shared" si="44"/>
        <v>0</v>
      </c>
      <c r="AF261" s="5">
        <f t="shared" si="44"/>
        <v>0</v>
      </c>
      <c r="AG261" s="5">
        <f t="shared" si="44"/>
        <v>0</v>
      </c>
      <c r="AH261" s="5">
        <f t="shared" si="44"/>
        <v>0</v>
      </c>
      <c r="AI261" s="5">
        <f t="shared" si="44"/>
        <v>0</v>
      </c>
      <c r="AJ261" s="5">
        <f t="shared" si="44"/>
        <v>0</v>
      </c>
      <c r="AK261" s="5">
        <f t="shared" si="44"/>
        <v>0</v>
      </c>
      <c r="AL261" s="5">
        <f t="shared" si="44"/>
        <v>0</v>
      </c>
      <c r="AM261" s="5">
        <f t="shared" si="44"/>
        <v>0</v>
      </c>
      <c r="AN261" s="5">
        <f t="shared" si="44"/>
        <v>0</v>
      </c>
      <c r="AO261" s="5">
        <f t="shared" si="44"/>
        <v>0</v>
      </c>
      <c r="AP261" s="5">
        <f t="shared" si="44"/>
        <v>0</v>
      </c>
      <c r="AQ261" s="5">
        <f t="shared" si="44"/>
        <v>0</v>
      </c>
      <c r="AR261" s="5">
        <f t="shared" si="44"/>
        <v>0</v>
      </c>
      <c r="AS261" s="5">
        <f t="shared" si="38"/>
        <v>0</v>
      </c>
      <c r="AT261" s="5">
        <f t="shared" si="46"/>
        <v>0</v>
      </c>
      <c r="AU261" s="5">
        <f t="shared" si="46"/>
        <v>0</v>
      </c>
      <c r="AV261" s="5">
        <f t="shared" si="46"/>
        <v>0</v>
      </c>
      <c r="AW261" s="5">
        <f t="shared" si="46"/>
        <v>0</v>
      </c>
      <c r="AX261" s="5">
        <f t="shared" si="46"/>
        <v>0</v>
      </c>
      <c r="AY261" s="5">
        <f t="shared" si="46"/>
        <v>0</v>
      </c>
      <c r="AZ261" s="5">
        <f t="shared" si="46"/>
        <v>0</v>
      </c>
      <c r="BA261" s="5">
        <f t="shared" si="46"/>
        <v>0</v>
      </c>
      <c r="BB261" s="5">
        <f t="shared" si="46"/>
        <v>0</v>
      </c>
      <c r="BC261" s="5">
        <f t="shared" si="46"/>
        <v>0</v>
      </c>
      <c r="BD261" s="5"/>
      <c r="BE261" s="5"/>
      <c r="BF261" s="5"/>
      <c r="BG261" s="5"/>
      <c r="BH261" s="5"/>
      <c r="BI261" s="5"/>
      <c r="BJ261" s="5"/>
    </row>
    <row r="262" spans="2:62" hidden="1">
      <c r="B262">
        <f t="shared" si="45"/>
        <v>645</v>
      </c>
      <c r="C262" t="str">
        <f t="shared" si="45"/>
        <v>DESHERBAT</v>
      </c>
      <c r="D262" t="str">
        <f t="shared" si="45"/>
        <v>Preparació per desherbat manual 2,5h/1.000 m2</v>
      </c>
      <c r="E262" s="82">
        <f t="shared" si="45"/>
        <v>2500</v>
      </c>
      <c r="F262" s="5">
        <f t="shared" si="44"/>
        <v>0</v>
      </c>
      <c r="G262" s="5">
        <f t="shared" si="44"/>
        <v>0</v>
      </c>
      <c r="H262" s="5">
        <f t="shared" si="44"/>
        <v>0</v>
      </c>
      <c r="I262" s="5">
        <f t="shared" si="44"/>
        <v>0</v>
      </c>
      <c r="J262" s="5">
        <f t="shared" si="44"/>
        <v>0</v>
      </c>
      <c r="K262" s="5">
        <f t="shared" si="44"/>
        <v>0</v>
      </c>
      <c r="L262" s="5">
        <f t="shared" si="44"/>
        <v>0</v>
      </c>
      <c r="M262" s="5">
        <f t="shared" si="44"/>
        <v>0</v>
      </c>
      <c r="N262" s="5">
        <f t="shared" si="44"/>
        <v>0</v>
      </c>
      <c r="O262" s="5">
        <f t="shared" si="44"/>
        <v>0</v>
      </c>
      <c r="P262" s="5">
        <f t="shared" si="44"/>
        <v>0</v>
      </c>
      <c r="Q262" s="5">
        <f t="shared" si="44"/>
        <v>0</v>
      </c>
      <c r="R262" s="5">
        <f t="shared" si="44"/>
        <v>0</v>
      </c>
      <c r="S262" s="5">
        <f t="shared" si="44"/>
        <v>0</v>
      </c>
      <c r="T262" s="5">
        <f t="shared" si="44"/>
        <v>0</v>
      </c>
      <c r="U262" s="5">
        <f t="shared" si="44"/>
        <v>0</v>
      </c>
      <c r="V262" s="5">
        <f t="shared" si="44"/>
        <v>0</v>
      </c>
      <c r="W262" s="5">
        <f t="shared" si="44"/>
        <v>0</v>
      </c>
      <c r="X262" s="5">
        <f t="shared" si="44"/>
        <v>0</v>
      </c>
      <c r="Y262" s="5">
        <f t="shared" si="44"/>
        <v>0</v>
      </c>
      <c r="Z262" s="5">
        <f t="shared" si="44"/>
        <v>0</v>
      </c>
      <c r="AA262" s="5">
        <f t="shared" ref="AA262:AR262" si="47">IF($E$4&lt;$E262,$E$4/$E262*AA137*AA$49,AA137*AA$49)</f>
        <v>0</v>
      </c>
      <c r="AB262" s="5">
        <f t="shared" si="47"/>
        <v>0</v>
      </c>
      <c r="AC262" s="5">
        <f t="shared" si="47"/>
        <v>0</v>
      </c>
      <c r="AD262" s="5">
        <f t="shared" si="47"/>
        <v>0</v>
      </c>
      <c r="AE262" s="5">
        <f t="shared" si="47"/>
        <v>0</v>
      </c>
      <c r="AF262" s="5">
        <f t="shared" si="47"/>
        <v>0</v>
      </c>
      <c r="AG262" s="5">
        <f t="shared" si="47"/>
        <v>0</v>
      </c>
      <c r="AH262" s="5">
        <f t="shared" si="47"/>
        <v>0</v>
      </c>
      <c r="AI262" s="5">
        <f t="shared" si="47"/>
        <v>0</v>
      </c>
      <c r="AJ262" s="5">
        <f t="shared" si="47"/>
        <v>0</v>
      </c>
      <c r="AK262" s="5">
        <f t="shared" si="47"/>
        <v>0</v>
      </c>
      <c r="AL262" s="5">
        <f t="shared" si="47"/>
        <v>0</v>
      </c>
      <c r="AM262" s="5">
        <f t="shared" si="47"/>
        <v>0</v>
      </c>
      <c r="AN262" s="5">
        <f t="shared" si="47"/>
        <v>0</v>
      </c>
      <c r="AO262" s="5">
        <f t="shared" si="47"/>
        <v>0</v>
      </c>
      <c r="AP262" s="5">
        <f t="shared" si="47"/>
        <v>0</v>
      </c>
      <c r="AQ262" s="5">
        <f t="shared" si="47"/>
        <v>0</v>
      </c>
      <c r="AR262" s="5">
        <f t="shared" si="47"/>
        <v>0</v>
      </c>
      <c r="AS262" s="5">
        <f t="shared" si="38"/>
        <v>0</v>
      </c>
      <c r="AT262" s="5">
        <f t="shared" si="46"/>
        <v>0</v>
      </c>
      <c r="AU262" s="5">
        <f t="shared" si="46"/>
        <v>0</v>
      </c>
      <c r="AV262" s="5">
        <f t="shared" si="46"/>
        <v>0</v>
      </c>
      <c r="AW262" s="5">
        <f t="shared" si="46"/>
        <v>0</v>
      </c>
      <c r="AX262" s="5">
        <f t="shared" si="46"/>
        <v>0</v>
      </c>
      <c r="AY262" s="5">
        <f t="shared" si="46"/>
        <v>0</v>
      </c>
      <c r="AZ262" s="5">
        <f t="shared" si="46"/>
        <v>0</v>
      </c>
      <c r="BA262" s="5">
        <f t="shared" si="46"/>
        <v>0</v>
      </c>
      <c r="BB262" s="5">
        <f t="shared" si="46"/>
        <v>0</v>
      </c>
      <c r="BC262" s="5">
        <f t="shared" si="46"/>
        <v>0</v>
      </c>
      <c r="BD262" s="5"/>
      <c r="BE262" s="5"/>
      <c r="BF262" s="5"/>
      <c r="BG262" s="5"/>
      <c r="BH262" s="5"/>
      <c r="BI262" s="5"/>
      <c r="BJ262" s="5"/>
    </row>
    <row r="263" spans="2:62" hidden="1">
      <c r="B263">
        <f t="shared" si="45"/>
        <v>655</v>
      </c>
      <c r="C263" t="str">
        <f t="shared" si="45"/>
        <v>DESHERBAT</v>
      </c>
      <c r="D263" t="str">
        <f t="shared" si="45"/>
        <v>Preparació per desherbat manual 5h/1.000  m2</v>
      </c>
      <c r="E263" s="82">
        <f t="shared" si="45"/>
        <v>2500</v>
      </c>
      <c r="F263" s="5">
        <f t="shared" ref="F263:AR269" si="48">IF($E$4&lt;$E263,$E$4/$E263*F138*F$49,F138*F$49)</f>
        <v>0</v>
      </c>
      <c r="G263" s="5">
        <f t="shared" si="48"/>
        <v>0</v>
      </c>
      <c r="H263" s="5">
        <f t="shared" si="48"/>
        <v>0</v>
      </c>
      <c r="I263" s="5">
        <f t="shared" si="48"/>
        <v>0</v>
      </c>
      <c r="J263" s="5">
        <f t="shared" si="48"/>
        <v>0</v>
      </c>
      <c r="K263" s="5">
        <f t="shared" si="48"/>
        <v>0</v>
      </c>
      <c r="L263" s="5">
        <f t="shared" si="48"/>
        <v>0</v>
      </c>
      <c r="M263" s="5">
        <f t="shared" si="48"/>
        <v>0</v>
      </c>
      <c r="N263" s="5">
        <f t="shared" si="48"/>
        <v>0</v>
      </c>
      <c r="O263" s="5">
        <f t="shared" si="48"/>
        <v>0</v>
      </c>
      <c r="P263" s="5">
        <f t="shared" si="48"/>
        <v>0</v>
      </c>
      <c r="Q263" s="5">
        <f t="shared" si="48"/>
        <v>0</v>
      </c>
      <c r="R263" s="5">
        <f t="shared" si="48"/>
        <v>0</v>
      </c>
      <c r="S263" s="5">
        <f t="shared" si="48"/>
        <v>0</v>
      </c>
      <c r="T263" s="5">
        <f t="shared" si="48"/>
        <v>0</v>
      </c>
      <c r="U263" s="5">
        <f t="shared" si="48"/>
        <v>0</v>
      </c>
      <c r="V263" s="5">
        <f t="shared" si="48"/>
        <v>0</v>
      </c>
      <c r="W263" s="5">
        <f t="shared" si="48"/>
        <v>0</v>
      </c>
      <c r="X263" s="5">
        <f t="shared" si="48"/>
        <v>0</v>
      </c>
      <c r="Y263" s="5">
        <f t="shared" si="48"/>
        <v>0</v>
      </c>
      <c r="Z263" s="5">
        <f t="shared" si="48"/>
        <v>0</v>
      </c>
      <c r="AA263" s="5">
        <f t="shared" si="48"/>
        <v>0</v>
      </c>
      <c r="AB263" s="5">
        <f t="shared" si="48"/>
        <v>0</v>
      </c>
      <c r="AC263" s="5">
        <f t="shared" si="48"/>
        <v>0</v>
      </c>
      <c r="AD263" s="5">
        <f t="shared" si="48"/>
        <v>0</v>
      </c>
      <c r="AE263" s="5">
        <f t="shared" si="48"/>
        <v>0</v>
      </c>
      <c r="AF263" s="5">
        <f t="shared" si="48"/>
        <v>0</v>
      </c>
      <c r="AG263" s="5">
        <f t="shared" si="48"/>
        <v>0</v>
      </c>
      <c r="AH263" s="5">
        <f t="shared" si="48"/>
        <v>0</v>
      </c>
      <c r="AI263" s="5">
        <f t="shared" si="48"/>
        <v>0</v>
      </c>
      <c r="AJ263" s="5">
        <f t="shared" si="48"/>
        <v>0</v>
      </c>
      <c r="AK263" s="5">
        <f t="shared" si="48"/>
        <v>0</v>
      </c>
      <c r="AL263" s="5">
        <f t="shared" si="48"/>
        <v>0</v>
      </c>
      <c r="AM263" s="5">
        <f t="shared" si="48"/>
        <v>0</v>
      </c>
      <c r="AN263" s="5">
        <f t="shared" si="48"/>
        <v>0</v>
      </c>
      <c r="AO263" s="5">
        <f t="shared" si="48"/>
        <v>0</v>
      </c>
      <c r="AP263" s="5">
        <f t="shared" si="48"/>
        <v>0</v>
      </c>
      <c r="AQ263" s="5">
        <f t="shared" si="48"/>
        <v>0</v>
      </c>
      <c r="AR263" s="5">
        <f t="shared" si="48"/>
        <v>0</v>
      </c>
      <c r="AS263" s="5">
        <f t="shared" si="38"/>
        <v>0</v>
      </c>
      <c r="AT263" s="5">
        <f t="shared" si="46"/>
        <v>0</v>
      </c>
      <c r="AU263" s="5">
        <f t="shared" si="46"/>
        <v>0</v>
      </c>
      <c r="AV263" s="5">
        <f t="shared" si="46"/>
        <v>0</v>
      </c>
      <c r="AW263" s="5">
        <f t="shared" si="46"/>
        <v>0</v>
      </c>
      <c r="AX263" s="5">
        <f t="shared" si="46"/>
        <v>0</v>
      </c>
      <c r="AY263" s="5">
        <f t="shared" si="46"/>
        <v>0</v>
      </c>
      <c r="AZ263" s="5">
        <f t="shared" si="46"/>
        <v>0</v>
      </c>
      <c r="BA263" s="5">
        <f t="shared" si="46"/>
        <v>0</v>
      </c>
      <c r="BB263" s="5">
        <f t="shared" si="46"/>
        <v>0</v>
      </c>
      <c r="BC263" s="5">
        <f t="shared" si="46"/>
        <v>0</v>
      </c>
      <c r="BD263" s="5"/>
      <c r="BE263" s="5"/>
      <c r="BF263" s="5"/>
      <c r="BG263" s="5"/>
      <c r="BH263" s="5"/>
      <c r="BI263" s="5"/>
      <c r="BJ263" s="5"/>
    </row>
    <row r="264" spans="2:62" hidden="1">
      <c r="B264">
        <f t="shared" si="45"/>
        <v>665</v>
      </c>
      <c r="C264" t="str">
        <f t="shared" si="45"/>
        <v>DESHERBAT</v>
      </c>
      <c r="D264" t="str">
        <f t="shared" si="45"/>
        <v>Preparació per desherbat manual 6,5h/1.000  m2</v>
      </c>
      <c r="E264" s="82">
        <f t="shared" si="45"/>
        <v>2500</v>
      </c>
      <c r="F264" s="5">
        <f t="shared" si="48"/>
        <v>0</v>
      </c>
      <c r="G264" s="5">
        <f t="shared" si="48"/>
        <v>0</v>
      </c>
      <c r="H264" s="5">
        <f t="shared" si="48"/>
        <v>0</v>
      </c>
      <c r="I264" s="5">
        <f t="shared" si="48"/>
        <v>0</v>
      </c>
      <c r="J264" s="5">
        <f t="shared" si="48"/>
        <v>0</v>
      </c>
      <c r="K264" s="5">
        <f t="shared" si="48"/>
        <v>0</v>
      </c>
      <c r="L264" s="5">
        <f t="shared" si="48"/>
        <v>0</v>
      </c>
      <c r="M264" s="5">
        <f t="shared" si="48"/>
        <v>0</v>
      </c>
      <c r="N264" s="5">
        <f t="shared" si="48"/>
        <v>0</v>
      </c>
      <c r="O264" s="5">
        <f t="shared" si="48"/>
        <v>0</v>
      </c>
      <c r="P264" s="5">
        <f t="shared" si="48"/>
        <v>0</v>
      </c>
      <c r="Q264" s="5">
        <f t="shared" si="48"/>
        <v>0</v>
      </c>
      <c r="R264" s="5">
        <f t="shared" si="48"/>
        <v>0</v>
      </c>
      <c r="S264" s="5">
        <f t="shared" si="48"/>
        <v>0</v>
      </c>
      <c r="T264" s="5">
        <f t="shared" si="48"/>
        <v>0</v>
      </c>
      <c r="U264" s="5">
        <f t="shared" si="48"/>
        <v>0</v>
      </c>
      <c r="V264" s="5">
        <f t="shared" si="48"/>
        <v>0</v>
      </c>
      <c r="W264" s="5">
        <f t="shared" si="48"/>
        <v>0</v>
      </c>
      <c r="X264" s="5">
        <f t="shared" si="48"/>
        <v>0</v>
      </c>
      <c r="Y264" s="5">
        <f t="shared" si="48"/>
        <v>0</v>
      </c>
      <c r="Z264" s="5">
        <f t="shared" si="48"/>
        <v>0</v>
      </c>
      <c r="AA264" s="5">
        <f t="shared" si="48"/>
        <v>0</v>
      </c>
      <c r="AB264" s="5">
        <f t="shared" si="48"/>
        <v>0</v>
      </c>
      <c r="AC264" s="5">
        <f t="shared" si="48"/>
        <v>0</v>
      </c>
      <c r="AD264" s="5">
        <f t="shared" si="48"/>
        <v>0</v>
      </c>
      <c r="AE264" s="5">
        <f t="shared" si="48"/>
        <v>0</v>
      </c>
      <c r="AF264" s="5">
        <f t="shared" si="48"/>
        <v>0</v>
      </c>
      <c r="AG264" s="5">
        <f t="shared" si="48"/>
        <v>0</v>
      </c>
      <c r="AH264" s="5">
        <f t="shared" si="48"/>
        <v>0</v>
      </c>
      <c r="AI264" s="5">
        <f t="shared" si="48"/>
        <v>0</v>
      </c>
      <c r="AJ264" s="5">
        <f t="shared" si="48"/>
        <v>0</v>
      </c>
      <c r="AK264" s="5">
        <f t="shared" si="48"/>
        <v>0</v>
      </c>
      <c r="AL264" s="5">
        <f t="shared" si="48"/>
        <v>0</v>
      </c>
      <c r="AM264" s="5">
        <f t="shared" si="48"/>
        <v>0</v>
      </c>
      <c r="AN264" s="5">
        <f t="shared" si="48"/>
        <v>0</v>
      </c>
      <c r="AO264" s="5">
        <f t="shared" si="48"/>
        <v>0</v>
      </c>
      <c r="AP264" s="5">
        <f t="shared" si="48"/>
        <v>0</v>
      </c>
      <c r="AQ264" s="5">
        <f t="shared" si="48"/>
        <v>0</v>
      </c>
      <c r="AR264" s="5">
        <f t="shared" si="48"/>
        <v>0</v>
      </c>
      <c r="AS264" s="5">
        <f t="shared" si="38"/>
        <v>0</v>
      </c>
      <c r="AT264" s="5">
        <f t="shared" si="46"/>
        <v>0</v>
      </c>
      <c r="AU264" s="5">
        <f t="shared" si="46"/>
        <v>0</v>
      </c>
      <c r="AV264" s="5">
        <f t="shared" si="46"/>
        <v>0</v>
      </c>
      <c r="AW264" s="5">
        <f t="shared" si="46"/>
        <v>0</v>
      </c>
      <c r="AX264" s="5">
        <f t="shared" si="46"/>
        <v>0</v>
      </c>
      <c r="AY264" s="5">
        <f t="shared" si="46"/>
        <v>0</v>
      </c>
      <c r="AZ264" s="5">
        <f t="shared" si="46"/>
        <v>0</v>
      </c>
      <c r="BA264" s="5">
        <f t="shared" si="46"/>
        <v>0</v>
      </c>
      <c r="BB264" s="5">
        <f t="shared" si="46"/>
        <v>0</v>
      </c>
      <c r="BC264" s="5">
        <f t="shared" si="46"/>
        <v>0</v>
      </c>
      <c r="BD264" s="5"/>
      <c r="BE264" s="5"/>
      <c r="BF264" s="5"/>
      <c r="BG264" s="5"/>
      <c r="BH264" s="5"/>
      <c r="BI264" s="5"/>
      <c r="BJ264" s="5"/>
    </row>
    <row r="265" spans="2:62" hidden="1">
      <c r="B265">
        <f t="shared" si="45"/>
        <v>675</v>
      </c>
      <c r="C265" t="str">
        <f t="shared" si="45"/>
        <v>DESHERBAT</v>
      </c>
      <c r="D265" t="str">
        <f t="shared" si="45"/>
        <v>Preparació per calçar-desherbar</v>
      </c>
      <c r="E265" s="82">
        <f t="shared" si="45"/>
        <v>2500</v>
      </c>
      <c r="F265" s="5">
        <f t="shared" si="48"/>
        <v>0</v>
      </c>
      <c r="G265" s="5">
        <f t="shared" si="48"/>
        <v>0</v>
      </c>
      <c r="H265" s="5">
        <f t="shared" si="48"/>
        <v>0</v>
      </c>
      <c r="I265" s="5">
        <f t="shared" si="48"/>
        <v>0</v>
      </c>
      <c r="J265" s="5">
        <f t="shared" si="48"/>
        <v>0</v>
      </c>
      <c r="K265" s="5">
        <f t="shared" si="48"/>
        <v>0</v>
      </c>
      <c r="L265" s="5">
        <f t="shared" si="48"/>
        <v>0</v>
      </c>
      <c r="M265" s="5">
        <f t="shared" si="48"/>
        <v>0</v>
      </c>
      <c r="N265" s="5">
        <f t="shared" si="48"/>
        <v>0</v>
      </c>
      <c r="O265" s="5">
        <f t="shared" si="48"/>
        <v>0</v>
      </c>
      <c r="P265" s="5">
        <f t="shared" si="48"/>
        <v>0</v>
      </c>
      <c r="Q265" s="5">
        <f t="shared" si="48"/>
        <v>0</v>
      </c>
      <c r="R265" s="5">
        <f t="shared" si="48"/>
        <v>0</v>
      </c>
      <c r="S265" s="5">
        <f t="shared" si="48"/>
        <v>0</v>
      </c>
      <c r="T265" s="5">
        <f t="shared" si="48"/>
        <v>0</v>
      </c>
      <c r="U265" s="5">
        <f t="shared" si="48"/>
        <v>0</v>
      </c>
      <c r="V265" s="5">
        <f t="shared" si="48"/>
        <v>0</v>
      </c>
      <c r="W265" s="5">
        <f t="shared" si="48"/>
        <v>0</v>
      </c>
      <c r="X265" s="5">
        <f t="shared" si="48"/>
        <v>0</v>
      </c>
      <c r="Y265" s="5">
        <f t="shared" si="48"/>
        <v>0</v>
      </c>
      <c r="Z265" s="5">
        <f t="shared" si="48"/>
        <v>0</v>
      </c>
      <c r="AA265" s="5">
        <f t="shared" si="48"/>
        <v>0</v>
      </c>
      <c r="AB265" s="5">
        <f t="shared" si="48"/>
        <v>0</v>
      </c>
      <c r="AC265" s="5">
        <f t="shared" si="48"/>
        <v>0</v>
      </c>
      <c r="AD265" s="5">
        <f t="shared" si="48"/>
        <v>0</v>
      </c>
      <c r="AE265" s="5">
        <f t="shared" si="48"/>
        <v>0</v>
      </c>
      <c r="AF265" s="5">
        <f t="shared" si="48"/>
        <v>0</v>
      </c>
      <c r="AG265" s="5">
        <f t="shared" si="48"/>
        <v>0</v>
      </c>
      <c r="AH265" s="5">
        <f t="shared" si="48"/>
        <v>0</v>
      </c>
      <c r="AI265" s="5">
        <f t="shared" si="48"/>
        <v>0</v>
      </c>
      <c r="AJ265" s="5">
        <f t="shared" si="48"/>
        <v>0</v>
      </c>
      <c r="AK265" s="5">
        <f t="shared" si="48"/>
        <v>0</v>
      </c>
      <c r="AL265" s="5">
        <f t="shared" si="48"/>
        <v>0</v>
      </c>
      <c r="AM265" s="5">
        <f t="shared" si="48"/>
        <v>0</v>
      </c>
      <c r="AN265" s="5">
        <f t="shared" si="48"/>
        <v>0</v>
      </c>
      <c r="AO265" s="5">
        <f t="shared" si="48"/>
        <v>0</v>
      </c>
      <c r="AP265" s="5">
        <f t="shared" si="48"/>
        <v>0</v>
      </c>
      <c r="AQ265" s="5">
        <f t="shared" si="48"/>
        <v>0</v>
      </c>
      <c r="AR265" s="5">
        <f t="shared" si="48"/>
        <v>0</v>
      </c>
      <c r="AS265" s="5">
        <f t="shared" si="38"/>
        <v>0</v>
      </c>
      <c r="AT265" s="5">
        <f t="shared" si="46"/>
        <v>0</v>
      </c>
      <c r="AU265" s="5">
        <f t="shared" si="46"/>
        <v>0</v>
      </c>
      <c r="AV265" s="5">
        <f t="shared" si="46"/>
        <v>0</v>
      </c>
      <c r="AW265" s="5">
        <f t="shared" si="46"/>
        <v>0</v>
      </c>
      <c r="AX265" s="5">
        <f t="shared" si="46"/>
        <v>0</v>
      </c>
      <c r="AY265" s="5">
        <f t="shared" si="46"/>
        <v>0</v>
      </c>
      <c r="AZ265" s="5">
        <f t="shared" si="46"/>
        <v>0</v>
      </c>
      <c r="BA265" s="5">
        <f t="shared" si="46"/>
        <v>0</v>
      </c>
      <c r="BB265" s="5">
        <f t="shared" si="46"/>
        <v>0</v>
      </c>
      <c r="BC265" s="5">
        <f t="shared" si="46"/>
        <v>0</v>
      </c>
      <c r="BD265" s="5"/>
      <c r="BE265" s="5"/>
      <c r="BF265" s="5"/>
      <c r="BG265" s="5"/>
      <c r="BH265" s="5"/>
      <c r="BI265" s="5"/>
      <c r="BJ265" s="5"/>
    </row>
    <row r="266" spans="2:62" hidden="1">
      <c r="B266">
        <f t="shared" si="45"/>
        <v>685</v>
      </c>
      <c r="C266" t="str">
        <f t="shared" si="45"/>
        <v>DESHERBAT</v>
      </c>
      <c r="D266" t="str">
        <f t="shared" si="45"/>
        <v>Preparació per col·locar plàstic a mà</v>
      </c>
      <c r="E266" s="82">
        <f t="shared" si="45"/>
        <v>2500</v>
      </c>
      <c r="F266" s="5">
        <f t="shared" si="48"/>
        <v>0</v>
      </c>
      <c r="G266" s="5">
        <f t="shared" si="48"/>
        <v>0</v>
      </c>
      <c r="H266" s="5">
        <f t="shared" si="48"/>
        <v>0</v>
      </c>
      <c r="I266" s="5">
        <f t="shared" si="48"/>
        <v>0</v>
      </c>
      <c r="J266" s="5">
        <f t="shared" si="48"/>
        <v>0</v>
      </c>
      <c r="K266" s="5">
        <f t="shared" si="48"/>
        <v>0</v>
      </c>
      <c r="L266" s="5">
        <f t="shared" si="48"/>
        <v>0</v>
      </c>
      <c r="M266" s="5">
        <f t="shared" si="48"/>
        <v>0</v>
      </c>
      <c r="N266" s="5">
        <f t="shared" si="48"/>
        <v>0</v>
      </c>
      <c r="O266" s="5">
        <f t="shared" si="48"/>
        <v>0</v>
      </c>
      <c r="P266" s="5">
        <f t="shared" si="48"/>
        <v>0</v>
      </c>
      <c r="Q266" s="5">
        <f t="shared" si="48"/>
        <v>0</v>
      </c>
      <c r="R266" s="5">
        <f t="shared" si="48"/>
        <v>0</v>
      </c>
      <c r="S266" s="5">
        <f t="shared" si="48"/>
        <v>0</v>
      </c>
      <c r="T266" s="5">
        <f t="shared" si="48"/>
        <v>0</v>
      </c>
      <c r="U266" s="5">
        <f t="shared" si="48"/>
        <v>0</v>
      </c>
      <c r="V266" s="5">
        <f t="shared" si="48"/>
        <v>0</v>
      </c>
      <c r="W266" s="5">
        <f t="shared" si="48"/>
        <v>0</v>
      </c>
      <c r="X266" s="5">
        <f t="shared" si="48"/>
        <v>0</v>
      </c>
      <c r="Y266" s="5">
        <f t="shared" si="48"/>
        <v>0</v>
      </c>
      <c r="Z266" s="5">
        <f t="shared" si="48"/>
        <v>0</v>
      </c>
      <c r="AA266" s="5">
        <f t="shared" si="48"/>
        <v>0</v>
      </c>
      <c r="AB266" s="5">
        <f t="shared" si="48"/>
        <v>0</v>
      </c>
      <c r="AC266" s="5">
        <f t="shared" si="48"/>
        <v>0</v>
      </c>
      <c r="AD266" s="5">
        <f t="shared" si="48"/>
        <v>0</v>
      </c>
      <c r="AE266" s="5">
        <f t="shared" si="48"/>
        <v>0</v>
      </c>
      <c r="AF266" s="5">
        <f t="shared" si="48"/>
        <v>0</v>
      </c>
      <c r="AG266" s="5">
        <f t="shared" si="48"/>
        <v>0</v>
      </c>
      <c r="AH266" s="5">
        <f t="shared" si="48"/>
        <v>0</v>
      </c>
      <c r="AI266" s="5">
        <f t="shared" si="48"/>
        <v>0</v>
      </c>
      <c r="AJ266" s="5">
        <f t="shared" si="48"/>
        <v>0</v>
      </c>
      <c r="AK266" s="5">
        <f t="shared" si="48"/>
        <v>0</v>
      </c>
      <c r="AL266" s="5">
        <f t="shared" si="48"/>
        <v>0</v>
      </c>
      <c r="AM266" s="5">
        <f t="shared" si="48"/>
        <v>0</v>
      </c>
      <c r="AN266" s="5">
        <f t="shared" si="48"/>
        <v>0</v>
      </c>
      <c r="AO266" s="5">
        <f t="shared" si="48"/>
        <v>0</v>
      </c>
      <c r="AP266" s="5">
        <f t="shared" si="48"/>
        <v>0</v>
      </c>
      <c r="AQ266" s="5">
        <f t="shared" si="48"/>
        <v>0</v>
      </c>
      <c r="AR266" s="5">
        <f t="shared" si="48"/>
        <v>0</v>
      </c>
      <c r="AS266" s="5">
        <f t="shared" si="38"/>
        <v>0</v>
      </c>
      <c r="AT266" s="5">
        <f t="shared" si="46"/>
        <v>0</v>
      </c>
      <c r="AU266" s="5">
        <f t="shared" si="46"/>
        <v>0</v>
      </c>
      <c r="AV266" s="5">
        <f t="shared" si="46"/>
        <v>0</v>
      </c>
      <c r="AW266" s="5">
        <f t="shared" si="46"/>
        <v>0</v>
      </c>
      <c r="AX266" s="5">
        <f t="shared" si="46"/>
        <v>0</v>
      </c>
      <c r="AY266" s="5">
        <f t="shared" si="46"/>
        <v>0</v>
      </c>
      <c r="AZ266" s="5">
        <f t="shared" si="46"/>
        <v>0</v>
      </c>
      <c r="BA266" s="5">
        <f t="shared" si="46"/>
        <v>0</v>
      </c>
      <c r="BB266" s="5">
        <f t="shared" si="46"/>
        <v>0</v>
      </c>
      <c r="BC266" s="5">
        <f t="shared" si="46"/>
        <v>0</v>
      </c>
      <c r="BD266" s="5"/>
      <c r="BE266" s="5"/>
      <c r="BF266" s="5"/>
      <c r="BG266" s="5"/>
      <c r="BH266" s="5"/>
      <c r="BI266" s="5"/>
      <c r="BJ266" s="5"/>
    </row>
    <row r="267" spans="2:62" hidden="1">
      <c r="B267">
        <f t="shared" si="45"/>
        <v>715</v>
      </c>
      <c r="C267" t="str">
        <f t="shared" si="45"/>
        <v xml:space="preserve">ALTRES OPERACIONS </v>
      </c>
      <c r="D267" t="str">
        <f t="shared" si="45"/>
        <v>Preparació per clavar i lligar canyes manual</v>
      </c>
      <c r="E267" s="82">
        <f t="shared" si="45"/>
        <v>2500</v>
      </c>
      <c r="F267" s="5">
        <f t="shared" si="48"/>
        <v>0</v>
      </c>
      <c r="G267" s="5">
        <f t="shared" si="48"/>
        <v>0</v>
      </c>
      <c r="H267" s="5">
        <f t="shared" si="48"/>
        <v>0</v>
      </c>
      <c r="I267" s="5">
        <f t="shared" si="48"/>
        <v>0</v>
      </c>
      <c r="J267" s="5">
        <f t="shared" si="48"/>
        <v>0</v>
      </c>
      <c r="K267" s="5">
        <f t="shared" si="48"/>
        <v>0</v>
      </c>
      <c r="L267" s="5">
        <f t="shared" si="48"/>
        <v>0</v>
      </c>
      <c r="M267" s="5">
        <f t="shared" si="48"/>
        <v>0</v>
      </c>
      <c r="N267" s="5">
        <f t="shared" si="48"/>
        <v>0</v>
      </c>
      <c r="O267" s="5">
        <f t="shared" si="48"/>
        <v>0</v>
      </c>
      <c r="P267" s="5">
        <f t="shared" si="48"/>
        <v>0</v>
      </c>
      <c r="Q267" s="5">
        <f t="shared" si="48"/>
        <v>0</v>
      </c>
      <c r="R267" s="5">
        <f t="shared" si="48"/>
        <v>0</v>
      </c>
      <c r="S267" s="5">
        <f t="shared" si="48"/>
        <v>0</v>
      </c>
      <c r="T267" s="5">
        <f t="shared" si="48"/>
        <v>0</v>
      </c>
      <c r="U267" s="5">
        <f t="shared" si="48"/>
        <v>0</v>
      </c>
      <c r="V267" s="5">
        <f t="shared" si="48"/>
        <v>0</v>
      </c>
      <c r="W267" s="5">
        <f t="shared" si="48"/>
        <v>0</v>
      </c>
      <c r="X267" s="5">
        <f t="shared" si="48"/>
        <v>0</v>
      </c>
      <c r="Y267" s="5">
        <f t="shared" si="48"/>
        <v>0</v>
      </c>
      <c r="Z267" s="5">
        <f t="shared" si="48"/>
        <v>0</v>
      </c>
      <c r="AA267" s="5">
        <f t="shared" si="48"/>
        <v>0</v>
      </c>
      <c r="AB267" s="5">
        <f t="shared" si="48"/>
        <v>0</v>
      </c>
      <c r="AC267" s="5">
        <f t="shared" si="48"/>
        <v>0</v>
      </c>
      <c r="AD267" s="5">
        <f t="shared" si="48"/>
        <v>0</v>
      </c>
      <c r="AE267" s="5">
        <f t="shared" si="48"/>
        <v>0</v>
      </c>
      <c r="AF267" s="5">
        <f t="shared" si="48"/>
        <v>0</v>
      </c>
      <c r="AG267" s="5">
        <f t="shared" si="48"/>
        <v>0</v>
      </c>
      <c r="AH267" s="5">
        <f t="shared" si="48"/>
        <v>0</v>
      </c>
      <c r="AI267" s="5">
        <f t="shared" si="48"/>
        <v>0</v>
      </c>
      <c r="AJ267" s="5">
        <f t="shared" si="48"/>
        <v>0</v>
      </c>
      <c r="AK267" s="5">
        <f t="shared" si="48"/>
        <v>0</v>
      </c>
      <c r="AL267" s="5">
        <f t="shared" si="48"/>
        <v>0</v>
      </c>
      <c r="AM267" s="5">
        <f t="shared" si="48"/>
        <v>0</v>
      </c>
      <c r="AN267" s="5">
        <f t="shared" si="48"/>
        <v>0</v>
      </c>
      <c r="AO267" s="5">
        <f t="shared" si="48"/>
        <v>0</v>
      </c>
      <c r="AP267" s="5">
        <f t="shared" si="48"/>
        <v>0</v>
      </c>
      <c r="AQ267" s="5">
        <f t="shared" si="48"/>
        <v>0</v>
      </c>
      <c r="AR267" s="5">
        <f t="shared" si="48"/>
        <v>0</v>
      </c>
      <c r="AS267" s="5">
        <f t="shared" si="38"/>
        <v>0</v>
      </c>
      <c r="AT267" s="5">
        <f t="shared" si="46"/>
        <v>0</v>
      </c>
      <c r="AU267" s="5">
        <f t="shared" si="46"/>
        <v>0</v>
      </c>
      <c r="AV267" s="5">
        <f t="shared" si="46"/>
        <v>0</v>
      </c>
      <c r="AW267" s="5">
        <f t="shared" si="46"/>
        <v>0</v>
      </c>
      <c r="AX267" s="5">
        <f t="shared" si="46"/>
        <v>0</v>
      </c>
      <c r="AY267" s="5">
        <f t="shared" si="46"/>
        <v>0</v>
      </c>
      <c r="AZ267" s="5">
        <f t="shared" si="46"/>
        <v>0</v>
      </c>
      <c r="BA267" s="5">
        <f t="shared" si="46"/>
        <v>0</v>
      </c>
      <c r="BB267" s="5">
        <f t="shared" si="46"/>
        <v>0</v>
      </c>
      <c r="BC267" s="5">
        <f t="shared" si="46"/>
        <v>0</v>
      </c>
      <c r="BD267" s="5"/>
      <c r="BE267" s="5"/>
      <c r="BF267" s="5"/>
      <c r="BG267" s="5"/>
      <c r="BH267" s="5"/>
      <c r="BI267" s="5"/>
      <c r="BJ267" s="5"/>
    </row>
    <row r="268" spans="2:62" hidden="1">
      <c r="B268">
        <f t="shared" si="45"/>
        <v>725</v>
      </c>
      <c r="C268" t="str">
        <f t="shared" si="45"/>
        <v xml:space="preserve">ALTRES OPERACIONS </v>
      </c>
      <c r="D268" t="str">
        <f t="shared" si="45"/>
        <v>Preparació per esporgar i lligar tomaqueres</v>
      </c>
      <c r="E268" s="82">
        <f t="shared" si="45"/>
        <v>2500</v>
      </c>
      <c r="F268" s="5">
        <f t="shared" si="48"/>
        <v>0</v>
      </c>
      <c r="G268" s="5">
        <f t="shared" si="48"/>
        <v>0</v>
      </c>
      <c r="H268" s="5">
        <f t="shared" si="48"/>
        <v>0</v>
      </c>
      <c r="I268" s="5">
        <f t="shared" si="48"/>
        <v>0</v>
      </c>
      <c r="J268" s="5">
        <f t="shared" si="48"/>
        <v>0</v>
      </c>
      <c r="K268" s="5">
        <f t="shared" si="48"/>
        <v>0</v>
      </c>
      <c r="L268" s="5">
        <f t="shared" si="48"/>
        <v>0</v>
      </c>
      <c r="M268" s="5">
        <f t="shared" si="48"/>
        <v>0</v>
      </c>
      <c r="N268" s="5">
        <f t="shared" si="48"/>
        <v>0</v>
      </c>
      <c r="O268" s="5">
        <f t="shared" si="48"/>
        <v>0</v>
      </c>
      <c r="P268" s="5">
        <f t="shared" si="48"/>
        <v>0</v>
      </c>
      <c r="Q268" s="5">
        <f t="shared" si="48"/>
        <v>0</v>
      </c>
      <c r="R268" s="5">
        <f t="shared" si="48"/>
        <v>0</v>
      </c>
      <c r="S268" s="5">
        <f t="shared" si="48"/>
        <v>0</v>
      </c>
      <c r="T268" s="5">
        <f t="shared" si="48"/>
        <v>0</v>
      </c>
      <c r="U268" s="5">
        <f t="shared" si="48"/>
        <v>0</v>
      </c>
      <c r="V268" s="5">
        <f t="shared" si="48"/>
        <v>0</v>
      </c>
      <c r="W268" s="5">
        <f t="shared" si="48"/>
        <v>0</v>
      </c>
      <c r="X268" s="5">
        <f t="shared" si="48"/>
        <v>0</v>
      </c>
      <c r="Y268" s="5">
        <f t="shared" si="48"/>
        <v>0</v>
      </c>
      <c r="Z268" s="5">
        <f t="shared" si="48"/>
        <v>0</v>
      </c>
      <c r="AA268" s="5">
        <f t="shared" si="48"/>
        <v>0</v>
      </c>
      <c r="AB268" s="5">
        <f t="shared" si="48"/>
        <v>0</v>
      </c>
      <c r="AC268" s="5">
        <f t="shared" si="48"/>
        <v>0</v>
      </c>
      <c r="AD268" s="5">
        <f t="shared" si="48"/>
        <v>0</v>
      </c>
      <c r="AE268" s="5">
        <f t="shared" si="48"/>
        <v>0</v>
      </c>
      <c r="AF268" s="5">
        <f t="shared" si="48"/>
        <v>0</v>
      </c>
      <c r="AG268" s="5">
        <f t="shared" si="48"/>
        <v>0</v>
      </c>
      <c r="AH268" s="5">
        <f t="shared" si="48"/>
        <v>0</v>
      </c>
      <c r="AI268" s="5">
        <f t="shared" si="48"/>
        <v>0</v>
      </c>
      <c r="AJ268" s="5">
        <f t="shared" si="48"/>
        <v>0</v>
      </c>
      <c r="AK268" s="5">
        <f t="shared" si="48"/>
        <v>0</v>
      </c>
      <c r="AL268" s="5">
        <f t="shared" si="48"/>
        <v>0</v>
      </c>
      <c r="AM268" s="5">
        <f t="shared" si="48"/>
        <v>0</v>
      </c>
      <c r="AN268" s="5">
        <f t="shared" si="48"/>
        <v>0</v>
      </c>
      <c r="AO268" s="5">
        <f t="shared" si="48"/>
        <v>0</v>
      </c>
      <c r="AP268" s="5">
        <f t="shared" si="48"/>
        <v>0</v>
      </c>
      <c r="AQ268" s="5">
        <f t="shared" si="48"/>
        <v>0</v>
      </c>
      <c r="AR268" s="5">
        <f t="shared" si="48"/>
        <v>0</v>
      </c>
      <c r="AS268" s="5">
        <f t="shared" si="38"/>
        <v>0</v>
      </c>
      <c r="AT268" s="5">
        <f t="shared" si="46"/>
        <v>0</v>
      </c>
      <c r="AU268" s="5">
        <f t="shared" si="46"/>
        <v>0</v>
      </c>
      <c r="AV268" s="5">
        <f t="shared" si="46"/>
        <v>0</v>
      </c>
      <c r="AW268" s="5">
        <f t="shared" si="46"/>
        <v>0</v>
      </c>
      <c r="AX268" s="5">
        <f t="shared" si="46"/>
        <v>0</v>
      </c>
      <c r="AY268" s="5">
        <f t="shared" si="46"/>
        <v>0</v>
      </c>
      <c r="AZ268" s="5">
        <f t="shared" si="46"/>
        <v>0</v>
      </c>
      <c r="BA268" s="5">
        <f t="shared" si="46"/>
        <v>0</v>
      </c>
      <c r="BB268" s="5">
        <f t="shared" si="46"/>
        <v>0</v>
      </c>
      <c r="BC268" s="5">
        <f t="shared" si="46"/>
        <v>0</v>
      </c>
      <c r="BD268" s="5"/>
      <c r="BE268" s="5"/>
      <c r="BF268" s="5"/>
      <c r="BG268" s="5"/>
      <c r="BH268" s="5"/>
      <c r="BI268" s="5"/>
      <c r="BJ268" s="5"/>
    </row>
    <row r="269" spans="2:62" hidden="1">
      <c r="B269">
        <f t="shared" si="45"/>
        <v>735</v>
      </c>
      <c r="C269" t="str">
        <f t="shared" si="45"/>
        <v xml:space="preserve">ALTRES OPERACIONS </v>
      </c>
      <c r="D269" t="str">
        <f t="shared" si="45"/>
        <v>Preparació per renda de la terra</v>
      </c>
      <c r="E269" s="82">
        <f t="shared" si="45"/>
        <v>2500</v>
      </c>
      <c r="F269" s="5">
        <f t="shared" si="48"/>
        <v>0</v>
      </c>
      <c r="G269" s="5">
        <f t="shared" si="48"/>
        <v>0</v>
      </c>
      <c r="H269" s="5">
        <f t="shared" si="48"/>
        <v>0</v>
      </c>
      <c r="I269" s="5">
        <f t="shared" si="48"/>
        <v>0</v>
      </c>
      <c r="J269" s="5">
        <f t="shared" si="48"/>
        <v>0</v>
      </c>
      <c r="K269" s="5">
        <f t="shared" si="48"/>
        <v>0</v>
      </c>
      <c r="L269" s="5">
        <f t="shared" si="48"/>
        <v>0</v>
      </c>
      <c r="M269" s="5">
        <f t="shared" si="48"/>
        <v>0</v>
      </c>
      <c r="N269" s="5">
        <f t="shared" si="48"/>
        <v>0</v>
      </c>
      <c r="O269" s="5">
        <f t="shared" si="48"/>
        <v>0</v>
      </c>
      <c r="P269" s="5">
        <f t="shared" si="48"/>
        <v>0</v>
      </c>
      <c r="Q269" s="5">
        <f t="shared" si="48"/>
        <v>0</v>
      </c>
      <c r="R269" s="5">
        <f t="shared" si="48"/>
        <v>0</v>
      </c>
      <c r="S269" s="5">
        <f t="shared" si="48"/>
        <v>0</v>
      </c>
      <c r="T269" s="5">
        <f t="shared" si="48"/>
        <v>0</v>
      </c>
      <c r="U269" s="5">
        <f t="shared" si="48"/>
        <v>0</v>
      </c>
      <c r="V269" s="5">
        <f t="shared" si="48"/>
        <v>0</v>
      </c>
      <c r="W269" s="5">
        <f t="shared" si="48"/>
        <v>0</v>
      </c>
      <c r="X269" s="5">
        <f t="shared" si="48"/>
        <v>0</v>
      </c>
      <c r="Y269" s="5">
        <f t="shared" si="48"/>
        <v>0</v>
      </c>
      <c r="Z269" s="5">
        <f t="shared" si="48"/>
        <v>0</v>
      </c>
      <c r="AA269" s="5">
        <f t="shared" ref="AA269:AR269" si="49">IF($E$4&lt;$E269,$E$4/$E269*AA144*AA$49,AA144*AA$49)</f>
        <v>0</v>
      </c>
      <c r="AB269" s="5">
        <f t="shared" si="49"/>
        <v>0</v>
      </c>
      <c r="AC269" s="5">
        <f t="shared" si="49"/>
        <v>0</v>
      </c>
      <c r="AD269" s="5">
        <f t="shared" si="49"/>
        <v>0</v>
      </c>
      <c r="AE269" s="5">
        <f t="shared" si="49"/>
        <v>0</v>
      </c>
      <c r="AF269" s="5">
        <f t="shared" si="49"/>
        <v>0</v>
      </c>
      <c r="AG269" s="5">
        <f t="shared" si="49"/>
        <v>0</v>
      </c>
      <c r="AH269" s="5">
        <f t="shared" si="49"/>
        <v>0</v>
      </c>
      <c r="AI269" s="5">
        <f t="shared" si="49"/>
        <v>0</v>
      </c>
      <c r="AJ269" s="5">
        <f t="shared" si="49"/>
        <v>0</v>
      </c>
      <c r="AK269" s="5">
        <f t="shared" si="49"/>
        <v>0</v>
      </c>
      <c r="AL269" s="5">
        <f t="shared" si="49"/>
        <v>0</v>
      </c>
      <c r="AM269" s="5">
        <f t="shared" si="49"/>
        <v>0</v>
      </c>
      <c r="AN269" s="5">
        <f t="shared" si="49"/>
        <v>0</v>
      </c>
      <c r="AO269" s="5">
        <f t="shared" si="49"/>
        <v>0</v>
      </c>
      <c r="AP269" s="5">
        <f t="shared" si="49"/>
        <v>0</v>
      </c>
      <c r="AQ269" s="5">
        <f t="shared" si="49"/>
        <v>0</v>
      </c>
      <c r="AR269" s="5">
        <f t="shared" si="49"/>
        <v>0</v>
      </c>
      <c r="AS269" s="5">
        <f t="shared" si="38"/>
        <v>0</v>
      </c>
      <c r="AT269" s="5">
        <f t="shared" si="46"/>
        <v>0</v>
      </c>
      <c r="AU269" s="5">
        <f t="shared" si="46"/>
        <v>0</v>
      </c>
      <c r="AV269" s="5">
        <f t="shared" si="46"/>
        <v>0</v>
      </c>
      <c r="AW269" s="5">
        <f t="shared" si="46"/>
        <v>0</v>
      </c>
      <c r="AX269" s="5">
        <f t="shared" si="46"/>
        <v>0</v>
      </c>
      <c r="AY269" s="5">
        <f t="shared" si="46"/>
        <v>0</v>
      </c>
      <c r="AZ269" s="5">
        <f t="shared" si="46"/>
        <v>0</v>
      </c>
      <c r="BA269" s="5">
        <f t="shared" si="46"/>
        <v>0</v>
      </c>
      <c r="BB269" s="5">
        <f t="shared" si="46"/>
        <v>0</v>
      </c>
      <c r="BC269" s="5">
        <f t="shared" si="46"/>
        <v>0</v>
      </c>
      <c r="BD269" s="5"/>
      <c r="BE269" s="5"/>
      <c r="BF269" s="5"/>
      <c r="BG269" s="5"/>
      <c r="BH269" s="5"/>
      <c r="BI269" s="5"/>
      <c r="BJ269" s="5"/>
    </row>
    <row r="270" spans="2:62" hidden="1">
      <c r="B270">
        <f t="shared" si="45"/>
        <v>815</v>
      </c>
      <c r="C270" t="str">
        <f t="shared" si="45"/>
        <v>RECOL.LECCIÓ</v>
      </c>
      <c r="D270" t="str">
        <f t="shared" si="45"/>
        <v>Preparació per recol.lecció col</v>
      </c>
      <c r="E270" s="82">
        <f t="shared" si="45"/>
        <v>2500</v>
      </c>
      <c r="F270" s="5">
        <f t="shared" ref="F270:AR275" si="50">IF($E$4&lt;$E270,$E$4/$E270*F145*F$49,F145*F$49)</f>
        <v>0</v>
      </c>
      <c r="G270" s="5">
        <f t="shared" si="50"/>
        <v>0</v>
      </c>
      <c r="H270" s="5">
        <f t="shared" si="50"/>
        <v>0</v>
      </c>
      <c r="I270" s="5">
        <f t="shared" si="50"/>
        <v>0</v>
      </c>
      <c r="J270" s="5">
        <f t="shared" si="50"/>
        <v>0</v>
      </c>
      <c r="K270" s="5">
        <f t="shared" si="50"/>
        <v>0</v>
      </c>
      <c r="L270" s="5">
        <f t="shared" si="50"/>
        <v>0</v>
      </c>
      <c r="M270" s="5">
        <f t="shared" si="50"/>
        <v>0</v>
      </c>
      <c r="N270" s="5">
        <f t="shared" si="50"/>
        <v>0</v>
      </c>
      <c r="O270" s="5">
        <f t="shared" si="50"/>
        <v>0</v>
      </c>
      <c r="P270" s="5">
        <f t="shared" si="50"/>
        <v>0</v>
      </c>
      <c r="Q270" s="5">
        <f t="shared" si="50"/>
        <v>0</v>
      </c>
      <c r="R270" s="5">
        <f t="shared" si="50"/>
        <v>0</v>
      </c>
      <c r="S270" s="5">
        <f t="shared" si="50"/>
        <v>0</v>
      </c>
      <c r="T270" s="5">
        <f t="shared" si="50"/>
        <v>0</v>
      </c>
      <c r="U270" s="5">
        <f t="shared" si="50"/>
        <v>0</v>
      </c>
      <c r="V270" s="5">
        <f t="shared" si="50"/>
        <v>0</v>
      </c>
      <c r="W270" s="5">
        <f t="shared" si="50"/>
        <v>0</v>
      </c>
      <c r="X270" s="5">
        <f t="shared" si="50"/>
        <v>0</v>
      </c>
      <c r="Y270" s="5">
        <f t="shared" si="50"/>
        <v>0</v>
      </c>
      <c r="Z270" s="5">
        <f t="shared" si="50"/>
        <v>0</v>
      </c>
      <c r="AA270" s="5">
        <f t="shared" si="50"/>
        <v>0</v>
      </c>
      <c r="AB270" s="5">
        <f t="shared" si="50"/>
        <v>0</v>
      </c>
      <c r="AC270" s="5">
        <f t="shared" si="50"/>
        <v>0</v>
      </c>
      <c r="AD270" s="5">
        <f t="shared" si="50"/>
        <v>0</v>
      </c>
      <c r="AE270" s="5">
        <f t="shared" si="50"/>
        <v>0</v>
      </c>
      <c r="AF270" s="5">
        <f t="shared" si="50"/>
        <v>0</v>
      </c>
      <c r="AG270" s="5">
        <f t="shared" si="50"/>
        <v>0</v>
      </c>
      <c r="AH270" s="5">
        <f t="shared" si="50"/>
        <v>0</v>
      </c>
      <c r="AI270" s="5">
        <f t="shared" si="50"/>
        <v>0</v>
      </c>
      <c r="AJ270" s="5">
        <f t="shared" si="50"/>
        <v>0</v>
      </c>
      <c r="AK270" s="5">
        <f t="shared" si="50"/>
        <v>0</v>
      </c>
      <c r="AL270" s="5">
        <f t="shared" si="50"/>
        <v>0</v>
      </c>
      <c r="AM270" s="5">
        <f t="shared" si="50"/>
        <v>0</v>
      </c>
      <c r="AN270" s="5">
        <f t="shared" si="50"/>
        <v>0</v>
      </c>
      <c r="AO270" s="5">
        <f t="shared" si="50"/>
        <v>0</v>
      </c>
      <c r="AP270" s="5">
        <f t="shared" si="50"/>
        <v>0</v>
      </c>
      <c r="AQ270" s="5">
        <f t="shared" si="50"/>
        <v>0</v>
      </c>
      <c r="AR270" s="5">
        <f t="shared" si="50"/>
        <v>0</v>
      </c>
      <c r="AS270" s="5">
        <f t="shared" si="38"/>
        <v>0</v>
      </c>
      <c r="AT270" s="5">
        <f t="shared" si="46"/>
        <v>0</v>
      </c>
      <c r="AU270" s="5">
        <f t="shared" si="46"/>
        <v>0</v>
      </c>
      <c r="AV270" s="5">
        <f t="shared" si="46"/>
        <v>0</v>
      </c>
      <c r="AW270" s="5">
        <f t="shared" si="46"/>
        <v>0</v>
      </c>
      <c r="AX270" s="5">
        <f t="shared" si="46"/>
        <v>0</v>
      </c>
      <c r="AY270" s="5">
        <f t="shared" si="46"/>
        <v>0</v>
      </c>
      <c r="AZ270" s="5">
        <f t="shared" si="46"/>
        <v>0</v>
      </c>
      <c r="BA270" s="5">
        <f t="shared" si="46"/>
        <v>0</v>
      </c>
      <c r="BB270" s="5">
        <f t="shared" si="46"/>
        <v>0</v>
      </c>
      <c r="BC270" s="5">
        <f t="shared" si="46"/>
        <v>0</v>
      </c>
      <c r="BD270" s="5"/>
      <c r="BE270" s="5"/>
      <c r="BF270" s="5"/>
      <c r="BG270" s="5"/>
      <c r="BH270" s="5"/>
      <c r="BI270" s="5"/>
      <c r="BJ270" s="5"/>
    </row>
    <row r="271" spans="2:62" hidden="1">
      <c r="B271">
        <f t="shared" si="45"/>
        <v>825</v>
      </c>
      <c r="C271" t="str">
        <f t="shared" si="45"/>
        <v>RECOL.LECCIÓ</v>
      </c>
      <c r="D271" t="str">
        <f t="shared" si="45"/>
        <v>Preparació per recol.lecció bròcoli</v>
      </c>
      <c r="E271" s="82">
        <f t="shared" si="45"/>
        <v>2500</v>
      </c>
      <c r="F271" s="5">
        <f t="shared" si="50"/>
        <v>0</v>
      </c>
      <c r="G271" s="5">
        <f t="shared" si="50"/>
        <v>0</v>
      </c>
      <c r="H271" s="5">
        <f t="shared" si="50"/>
        <v>0</v>
      </c>
      <c r="I271" s="5">
        <f t="shared" si="50"/>
        <v>0</v>
      </c>
      <c r="J271" s="5">
        <f t="shared" si="50"/>
        <v>0</v>
      </c>
      <c r="K271" s="5">
        <f t="shared" si="50"/>
        <v>0</v>
      </c>
      <c r="L271" s="5">
        <f t="shared" si="50"/>
        <v>0</v>
      </c>
      <c r="M271" s="5">
        <f t="shared" si="50"/>
        <v>0</v>
      </c>
      <c r="N271" s="5">
        <f t="shared" si="50"/>
        <v>0</v>
      </c>
      <c r="O271" s="5">
        <f t="shared" si="50"/>
        <v>0</v>
      </c>
      <c r="P271" s="5">
        <f t="shared" si="50"/>
        <v>0</v>
      </c>
      <c r="Q271" s="5">
        <f t="shared" si="50"/>
        <v>0</v>
      </c>
      <c r="R271" s="5">
        <f t="shared" si="50"/>
        <v>0</v>
      </c>
      <c r="S271" s="5">
        <f t="shared" si="50"/>
        <v>0</v>
      </c>
      <c r="T271" s="5">
        <f t="shared" si="50"/>
        <v>0</v>
      </c>
      <c r="U271" s="5">
        <f t="shared" si="50"/>
        <v>0</v>
      </c>
      <c r="V271" s="5">
        <f t="shared" si="50"/>
        <v>0</v>
      </c>
      <c r="W271" s="5">
        <f t="shared" si="50"/>
        <v>0</v>
      </c>
      <c r="X271" s="5">
        <f t="shared" si="50"/>
        <v>0</v>
      </c>
      <c r="Y271" s="5">
        <f t="shared" si="50"/>
        <v>0</v>
      </c>
      <c r="Z271" s="5">
        <f t="shared" si="50"/>
        <v>0</v>
      </c>
      <c r="AA271" s="5">
        <f t="shared" si="50"/>
        <v>0</v>
      </c>
      <c r="AB271" s="5">
        <f t="shared" si="50"/>
        <v>0</v>
      </c>
      <c r="AC271" s="5">
        <f t="shared" si="50"/>
        <v>0</v>
      </c>
      <c r="AD271" s="5">
        <f t="shared" si="50"/>
        <v>0</v>
      </c>
      <c r="AE271" s="5">
        <f t="shared" si="50"/>
        <v>0</v>
      </c>
      <c r="AF271" s="5">
        <f t="shared" si="50"/>
        <v>0</v>
      </c>
      <c r="AG271" s="5">
        <f t="shared" si="50"/>
        <v>0</v>
      </c>
      <c r="AH271" s="5">
        <f t="shared" si="50"/>
        <v>0</v>
      </c>
      <c r="AI271" s="5">
        <f t="shared" si="50"/>
        <v>0</v>
      </c>
      <c r="AJ271" s="5">
        <f t="shared" si="50"/>
        <v>0</v>
      </c>
      <c r="AK271" s="5">
        <f t="shared" si="50"/>
        <v>0</v>
      </c>
      <c r="AL271" s="5">
        <f t="shared" si="50"/>
        <v>0</v>
      </c>
      <c r="AM271" s="5">
        <f t="shared" si="50"/>
        <v>0</v>
      </c>
      <c r="AN271" s="5">
        <f t="shared" si="50"/>
        <v>0</v>
      </c>
      <c r="AO271" s="5">
        <f t="shared" si="50"/>
        <v>0</v>
      </c>
      <c r="AP271" s="5">
        <f t="shared" si="50"/>
        <v>0</v>
      </c>
      <c r="AQ271" s="5">
        <f t="shared" si="50"/>
        <v>0</v>
      </c>
      <c r="AR271" s="5">
        <f t="shared" si="50"/>
        <v>0</v>
      </c>
      <c r="AS271" s="5">
        <f t="shared" si="38"/>
        <v>0</v>
      </c>
      <c r="AT271" s="5">
        <f t="shared" si="46"/>
        <v>0</v>
      </c>
      <c r="AU271" s="5">
        <f t="shared" si="46"/>
        <v>0</v>
      </c>
      <c r="AV271" s="5">
        <f t="shared" si="46"/>
        <v>0</v>
      </c>
      <c r="AW271" s="5">
        <f t="shared" si="46"/>
        <v>0</v>
      </c>
      <c r="AX271" s="5">
        <f t="shared" si="46"/>
        <v>0</v>
      </c>
      <c r="AY271" s="5">
        <f t="shared" si="46"/>
        <v>0</v>
      </c>
      <c r="AZ271" s="5">
        <f t="shared" si="46"/>
        <v>0</v>
      </c>
      <c r="BA271" s="5">
        <f t="shared" si="46"/>
        <v>0</v>
      </c>
      <c r="BB271" s="5">
        <f t="shared" si="46"/>
        <v>0</v>
      </c>
      <c r="BC271" s="5">
        <f t="shared" si="46"/>
        <v>0</v>
      </c>
      <c r="BD271" s="5"/>
      <c r="BE271" s="5"/>
      <c r="BF271" s="5"/>
      <c r="BG271" s="5"/>
      <c r="BH271" s="5"/>
      <c r="BI271" s="5"/>
      <c r="BJ271" s="5"/>
    </row>
    <row r="272" spans="2:62" hidden="1">
      <c r="B272">
        <f t="shared" si="45"/>
        <v>835</v>
      </c>
      <c r="C272" t="str">
        <f t="shared" si="45"/>
        <v>RECOL.LECCIÓ</v>
      </c>
      <c r="D272" t="str">
        <f t="shared" si="45"/>
        <v>Preparació per recol.lecció calçot</v>
      </c>
      <c r="E272" s="82">
        <f t="shared" si="45"/>
        <v>2500</v>
      </c>
      <c r="F272" s="5">
        <f t="shared" si="50"/>
        <v>0</v>
      </c>
      <c r="G272" s="5">
        <f t="shared" si="50"/>
        <v>0</v>
      </c>
      <c r="H272" s="5">
        <f t="shared" si="50"/>
        <v>0</v>
      </c>
      <c r="I272" s="5">
        <f t="shared" si="50"/>
        <v>0</v>
      </c>
      <c r="J272" s="5">
        <f t="shared" si="50"/>
        <v>0</v>
      </c>
      <c r="K272" s="5">
        <f t="shared" si="50"/>
        <v>0</v>
      </c>
      <c r="L272" s="5">
        <f t="shared" si="50"/>
        <v>0</v>
      </c>
      <c r="M272" s="5">
        <f t="shared" si="50"/>
        <v>0</v>
      </c>
      <c r="N272" s="5">
        <f t="shared" si="50"/>
        <v>0</v>
      </c>
      <c r="O272" s="5">
        <f t="shared" si="50"/>
        <v>0</v>
      </c>
      <c r="P272" s="5">
        <f t="shared" si="50"/>
        <v>0</v>
      </c>
      <c r="Q272" s="5">
        <f t="shared" si="50"/>
        <v>0</v>
      </c>
      <c r="R272" s="5">
        <f t="shared" si="50"/>
        <v>0</v>
      </c>
      <c r="S272" s="5">
        <f t="shared" si="50"/>
        <v>0</v>
      </c>
      <c r="T272" s="5">
        <f t="shared" si="50"/>
        <v>0</v>
      </c>
      <c r="U272" s="5">
        <f t="shared" si="50"/>
        <v>0</v>
      </c>
      <c r="V272" s="5">
        <f t="shared" si="50"/>
        <v>0</v>
      </c>
      <c r="W272" s="5">
        <f t="shared" si="50"/>
        <v>0</v>
      </c>
      <c r="X272" s="5">
        <f t="shared" si="50"/>
        <v>0</v>
      </c>
      <c r="Y272" s="5">
        <f t="shared" si="50"/>
        <v>0</v>
      </c>
      <c r="Z272" s="5">
        <f t="shared" si="50"/>
        <v>0</v>
      </c>
      <c r="AA272" s="5">
        <f t="shared" si="50"/>
        <v>0</v>
      </c>
      <c r="AB272" s="5">
        <f t="shared" si="50"/>
        <v>0</v>
      </c>
      <c r="AC272" s="5">
        <f t="shared" si="50"/>
        <v>0</v>
      </c>
      <c r="AD272" s="5">
        <f t="shared" si="50"/>
        <v>0</v>
      </c>
      <c r="AE272" s="5">
        <f t="shared" si="50"/>
        <v>0</v>
      </c>
      <c r="AF272" s="5">
        <f t="shared" si="50"/>
        <v>0</v>
      </c>
      <c r="AG272" s="5">
        <f t="shared" si="50"/>
        <v>0</v>
      </c>
      <c r="AH272" s="5">
        <f t="shared" si="50"/>
        <v>0</v>
      </c>
      <c r="AI272" s="5">
        <f t="shared" si="50"/>
        <v>0</v>
      </c>
      <c r="AJ272" s="5">
        <f t="shared" si="50"/>
        <v>0</v>
      </c>
      <c r="AK272" s="5">
        <f t="shared" si="50"/>
        <v>0</v>
      </c>
      <c r="AL272" s="5">
        <f t="shared" si="50"/>
        <v>0</v>
      </c>
      <c r="AM272" s="5">
        <f t="shared" si="50"/>
        <v>0</v>
      </c>
      <c r="AN272" s="5">
        <f t="shared" si="50"/>
        <v>0</v>
      </c>
      <c r="AO272" s="5">
        <f t="shared" si="50"/>
        <v>0</v>
      </c>
      <c r="AP272" s="5">
        <f t="shared" si="50"/>
        <v>0</v>
      </c>
      <c r="AQ272" s="5">
        <f t="shared" si="50"/>
        <v>0</v>
      </c>
      <c r="AR272" s="5">
        <f t="shared" si="50"/>
        <v>0</v>
      </c>
      <c r="AS272" s="5">
        <f t="shared" si="38"/>
        <v>0</v>
      </c>
      <c r="AT272" s="5">
        <f t="shared" si="46"/>
        <v>0</v>
      </c>
      <c r="AU272" s="5">
        <f t="shared" si="46"/>
        <v>0</v>
      </c>
      <c r="AV272" s="5">
        <f t="shared" si="46"/>
        <v>0</v>
      </c>
      <c r="AW272" s="5">
        <f t="shared" si="46"/>
        <v>0</v>
      </c>
      <c r="AX272" s="5">
        <f t="shared" si="46"/>
        <v>0</v>
      </c>
      <c r="AY272" s="5">
        <f t="shared" si="46"/>
        <v>0</v>
      </c>
      <c r="AZ272" s="5">
        <f t="shared" si="46"/>
        <v>0</v>
      </c>
      <c r="BA272" s="5">
        <f t="shared" si="46"/>
        <v>0</v>
      </c>
      <c r="BB272" s="5">
        <f t="shared" si="46"/>
        <v>0</v>
      </c>
      <c r="BC272" s="5">
        <f t="shared" si="46"/>
        <v>0</v>
      </c>
      <c r="BD272" s="5"/>
      <c r="BE272" s="5"/>
      <c r="BF272" s="5"/>
      <c r="BG272" s="5"/>
      <c r="BH272" s="5"/>
      <c r="BI272" s="5"/>
      <c r="BJ272" s="5"/>
    </row>
    <row r="273" spans="2:66" hidden="1">
      <c r="B273">
        <f t="shared" ref="B273:E277" si="51">+B148</f>
        <v>845</v>
      </c>
      <c r="C273" t="str">
        <f t="shared" si="51"/>
        <v>RECOL.LECCIÓ</v>
      </c>
      <c r="D273" t="str">
        <f t="shared" si="51"/>
        <v>Preparació per recol.lecció enciam</v>
      </c>
      <c r="E273" s="82">
        <f t="shared" si="51"/>
        <v>2500</v>
      </c>
      <c r="F273" s="5">
        <f t="shared" si="50"/>
        <v>0</v>
      </c>
      <c r="G273" s="5">
        <f t="shared" si="50"/>
        <v>0</v>
      </c>
      <c r="H273" s="5">
        <f t="shared" si="50"/>
        <v>0</v>
      </c>
      <c r="I273" s="5">
        <f t="shared" si="50"/>
        <v>0</v>
      </c>
      <c r="J273" s="5">
        <f t="shared" si="50"/>
        <v>0</v>
      </c>
      <c r="K273" s="5">
        <f t="shared" si="50"/>
        <v>0</v>
      </c>
      <c r="L273" s="5">
        <f t="shared" si="50"/>
        <v>0</v>
      </c>
      <c r="M273" s="5">
        <f t="shared" si="50"/>
        <v>0</v>
      </c>
      <c r="N273" s="5">
        <f t="shared" si="50"/>
        <v>0</v>
      </c>
      <c r="O273" s="5">
        <f t="shared" si="50"/>
        <v>0</v>
      </c>
      <c r="P273" s="5">
        <f t="shared" si="50"/>
        <v>0</v>
      </c>
      <c r="Q273" s="5">
        <f t="shared" si="50"/>
        <v>0</v>
      </c>
      <c r="R273" s="5">
        <f t="shared" si="50"/>
        <v>0</v>
      </c>
      <c r="S273" s="5">
        <f t="shared" si="50"/>
        <v>0</v>
      </c>
      <c r="T273" s="5">
        <f t="shared" si="50"/>
        <v>0</v>
      </c>
      <c r="U273" s="5">
        <f t="shared" si="50"/>
        <v>0</v>
      </c>
      <c r="V273" s="5">
        <f t="shared" si="50"/>
        <v>0</v>
      </c>
      <c r="W273" s="5">
        <f t="shared" si="50"/>
        <v>0</v>
      </c>
      <c r="X273" s="5">
        <f t="shared" si="50"/>
        <v>0</v>
      </c>
      <c r="Y273" s="5">
        <f t="shared" si="50"/>
        <v>0</v>
      </c>
      <c r="Z273" s="5">
        <f t="shared" si="50"/>
        <v>0</v>
      </c>
      <c r="AA273" s="5">
        <f t="shared" si="50"/>
        <v>0</v>
      </c>
      <c r="AB273" s="5">
        <f t="shared" si="50"/>
        <v>0</v>
      </c>
      <c r="AC273" s="5">
        <f t="shared" si="50"/>
        <v>0</v>
      </c>
      <c r="AD273" s="5">
        <f t="shared" si="50"/>
        <v>0</v>
      </c>
      <c r="AE273" s="5">
        <f t="shared" si="50"/>
        <v>0</v>
      </c>
      <c r="AF273" s="5">
        <f t="shared" si="50"/>
        <v>0</v>
      </c>
      <c r="AG273" s="5">
        <f t="shared" si="50"/>
        <v>0</v>
      </c>
      <c r="AH273" s="5">
        <f t="shared" si="50"/>
        <v>0</v>
      </c>
      <c r="AI273" s="5">
        <f t="shared" si="50"/>
        <v>0</v>
      </c>
      <c r="AJ273" s="5">
        <f t="shared" si="50"/>
        <v>0</v>
      </c>
      <c r="AK273" s="5">
        <f t="shared" si="50"/>
        <v>0</v>
      </c>
      <c r="AL273" s="5">
        <f t="shared" si="50"/>
        <v>0</v>
      </c>
      <c r="AM273" s="5">
        <f t="shared" si="50"/>
        <v>0</v>
      </c>
      <c r="AN273" s="5">
        <f t="shared" si="50"/>
        <v>0</v>
      </c>
      <c r="AO273" s="5">
        <f t="shared" si="50"/>
        <v>0</v>
      </c>
      <c r="AP273" s="5">
        <f t="shared" si="50"/>
        <v>0</v>
      </c>
      <c r="AQ273" s="5">
        <f t="shared" si="50"/>
        <v>0</v>
      </c>
      <c r="AR273" s="5">
        <f t="shared" si="50"/>
        <v>0</v>
      </c>
      <c r="AS273" s="5">
        <f t="shared" si="38"/>
        <v>0</v>
      </c>
      <c r="AT273" s="5">
        <f t="shared" si="46"/>
        <v>0</v>
      </c>
      <c r="AU273" s="5">
        <f t="shared" si="46"/>
        <v>0</v>
      </c>
      <c r="AV273" s="5">
        <f t="shared" si="46"/>
        <v>0</v>
      </c>
      <c r="AW273" s="5">
        <f t="shared" si="46"/>
        <v>0</v>
      </c>
      <c r="AX273" s="5">
        <f t="shared" si="46"/>
        <v>0</v>
      </c>
      <c r="AY273" s="5">
        <f t="shared" si="46"/>
        <v>0</v>
      </c>
      <c r="AZ273" s="5">
        <f t="shared" si="46"/>
        <v>0</v>
      </c>
      <c r="BA273" s="5">
        <f t="shared" si="46"/>
        <v>0</v>
      </c>
      <c r="BB273" s="5">
        <f t="shared" si="46"/>
        <v>0</v>
      </c>
      <c r="BC273" s="5">
        <f t="shared" si="46"/>
        <v>0</v>
      </c>
      <c r="BD273" s="5"/>
      <c r="BE273" s="5"/>
      <c r="BF273" s="5"/>
      <c r="BG273" s="5"/>
      <c r="BH273" s="5"/>
      <c r="BI273" s="5"/>
      <c r="BJ273" s="5"/>
    </row>
    <row r="274" spans="2:66" hidden="1">
      <c r="B274">
        <f t="shared" si="51"/>
        <v>855</v>
      </c>
      <c r="C274" t="str">
        <f t="shared" si="51"/>
        <v>RECOL.LECCIÓ</v>
      </c>
      <c r="D274" t="str">
        <f t="shared" si="51"/>
        <v>Preparació per recol.lecció bledes a manats</v>
      </c>
      <c r="E274" s="82">
        <f t="shared" si="51"/>
        <v>2500</v>
      </c>
      <c r="F274" s="5">
        <f t="shared" si="50"/>
        <v>0</v>
      </c>
      <c r="G274" s="5">
        <f t="shared" si="50"/>
        <v>0</v>
      </c>
      <c r="H274" s="5">
        <f t="shared" si="50"/>
        <v>0</v>
      </c>
      <c r="I274" s="5">
        <f t="shared" si="50"/>
        <v>0</v>
      </c>
      <c r="J274" s="5">
        <f t="shared" si="50"/>
        <v>0</v>
      </c>
      <c r="K274" s="5">
        <f t="shared" si="50"/>
        <v>0</v>
      </c>
      <c r="L274" s="5">
        <f t="shared" si="50"/>
        <v>0</v>
      </c>
      <c r="M274" s="5">
        <f t="shared" si="50"/>
        <v>0</v>
      </c>
      <c r="N274" s="5">
        <f t="shared" si="50"/>
        <v>0</v>
      </c>
      <c r="O274" s="5">
        <f t="shared" si="50"/>
        <v>0</v>
      </c>
      <c r="P274" s="5">
        <f t="shared" si="50"/>
        <v>0</v>
      </c>
      <c r="Q274" s="5">
        <f t="shared" si="50"/>
        <v>0</v>
      </c>
      <c r="R274" s="5">
        <f t="shared" si="50"/>
        <v>0</v>
      </c>
      <c r="S274" s="5">
        <f t="shared" si="50"/>
        <v>0</v>
      </c>
      <c r="T274" s="5">
        <f t="shared" si="50"/>
        <v>0</v>
      </c>
      <c r="U274" s="5">
        <f t="shared" si="50"/>
        <v>0</v>
      </c>
      <c r="V274" s="5">
        <f t="shared" si="50"/>
        <v>0</v>
      </c>
      <c r="W274" s="5">
        <f t="shared" si="50"/>
        <v>0</v>
      </c>
      <c r="X274" s="5">
        <f t="shared" si="50"/>
        <v>0</v>
      </c>
      <c r="Y274" s="5">
        <f t="shared" si="50"/>
        <v>0</v>
      </c>
      <c r="Z274" s="5">
        <f t="shared" si="50"/>
        <v>0</v>
      </c>
      <c r="AA274" s="5">
        <f t="shared" si="50"/>
        <v>0</v>
      </c>
      <c r="AB274" s="5">
        <f t="shared" si="50"/>
        <v>0</v>
      </c>
      <c r="AC274" s="5">
        <f t="shared" si="50"/>
        <v>0</v>
      </c>
      <c r="AD274" s="5">
        <f t="shared" si="50"/>
        <v>0</v>
      </c>
      <c r="AE274" s="5">
        <f t="shared" si="50"/>
        <v>0</v>
      </c>
      <c r="AF274" s="5">
        <f t="shared" si="50"/>
        <v>0</v>
      </c>
      <c r="AG274" s="5">
        <f t="shared" si="50"/>
        <v>0</v>
      </c>
      <c r="AH274" s="5">
        <f t="shared" si="50"/>
        <v>0</v>
      </c>
      <c r="AI274" s="5">
        <f t="shared" si="50"/>
        <v>0</v>
      </c>
      <c r="AJ274" s="5">
        <f t="shared" si="50"/>
        <v>0</v>
      </c>
      <c r="AK274" s="5">
        <f t="shared" si="50"/>
        <v>0</v>
      </c>
      <c r="AL274" s="5">
        <f t="shared" si="50"/>
        <v>0</v>
      </c>
      <c r="AM274" s="5">
        <f t="shared" si="50"/>
        <v>0</v>
      </c>
      <c r="AN274" s="5">
        <f t="shared" si="50"/>
        <v>0</v>
      </c>
      <c r="AO274" s="5">
        <f t="shared" si="50"/>
        <v>0</v>
      </c>
      <c r="AP274" s="5">
        <f t="shared" si="50"/>
        <v>0</v>
      </c>
      <c r="AQ274" s="5">
        <f t="shared" si="50"/>
        <v>0</v>
      </c>
      <c r="AR274" s="5">
        <f t="shared" si="50"/>
        <v>0</v>
      </c>
      <c r="AS274" s="5">
        <f t="shared" si="38"/>
        <v>0</v>
      </c>
      <c r="AT274" s="5">
        <f t="shared" si="46"/>
        <v>0</v>
      </c>
      <c r="AU274" s="5">
        <f t="shared" si="46"/>
        <v>0</v>
      </c>
      <c r="AV274" s="5">
        <f t="shared" si="46"/>
        <v>0</v>
      </c>
      <c r="AW274" s="5">
        <f t="shared" si="46"/>
        <v>0</v>
      </c>
      <c r="AX274" s="5">
        <f t="shared" si="46"/>
        <v>0</v>
      </c>
      <c r="AY274" s="5">
        <f t="shared" si="46"/>
        <v>0</v>
      </c>
      <c r="AZ274" s="5">
        <f t="shared" si="46"/>
        <v>0</v>
      </c>
      <c r="BA274" s="5">
        <f t="shared" si="46"/>
        <v>0</v>
      </c>
      <c r="BB274" s="5">
        <f t="shared" si="46"/>
        <v>0</v>
      </c>
      <c r="BC274" s="5">
        <f t="shared" si="46"/>
        <v>0</v>
      </c>
      <c r="BD274" s="5"/>
      <c r="BE274" s="5"/>
      <c r="BF274" s="5"/>
      <c r="BG274" s="5"/>
      <c r="BH274" s="5"/>
      <c r="BI274" s="5"/>
      <c r="BJ274" s="5"/>
    </row>
    <row r="275" spans="2:66" hidden="1">
      <c r="B275">
        <f t="shared" ref="B275:D277" si="52">+B150</f>
        <v>865</v>
      </c>
      <c r="C275" t="str">
        <f t="shared" si="52"/>
        <v>RECOL.LECCIÓ</v>
      </c>
      <c r="D275" t="str">
        <f t="shared" si="52"/>
        <v>Preparació per recol.lecció bledes</v>
      </c>
      <c r="E275" s="82">
        <f t="shared" si="51"/>
        <v>2500</v>
      </c>
      <c r="F275" s="5">
        <f t="shared" si="50"/>
        <v>0</v>
      </c>
      <c r="G275" s="5">
        <f t="shared" si="50"/>
        <v>0</v>
      </c>
      <c r="H275" s="5">
        <f t="shared" si="50"/>
        <v>0</v>
      </c>
      <c r="I275" s="5">
        <f t="shared" si="50"/>
        <v>0</v>
      </c>
      <c r="J275" s="5">
        <f t="shared" si="50"/>
        <v>0</v>
      </c>
      <c r="K275" s="5">
        <f t="shared" si="50"/>
        <v>0</v>
      </c>
      <c r="L275" s="5">
        <f t="shared" si="50"/>
        <v>0</v>
      </c>
      <c r="M275" s="5">
        <f t="shared" si="50"/>
        <v>0</v>
      </c>
      <c r="N275" s="5">
        <f t="shared" si="50"/>
        <v>0</v>
      </c>
      <c r="O275" s="5">
        <f t="shared" si="50"/>
        <v>0</v>
      </c>
      <c r="P275" s="5">
        <f t="shared" si="50"/>
        <v>0</v>
      </c>
      <c r="Q275" s="5">
        <f t="shared" si="50"/>
        <v>0</v>
      </c>
      <c r="R275" s="5">
        <f t="shared" si="50"/>
        <v>0</v>
      </c>
      <c r="S275" s="5">
        <f t="shared" si="50"/>
        <v>0</v>
      </c>
      <c r="T275" s="5">
        <f t="shared" si="50"/>
        <v>0</v>
      </c>
      <c r="U275" s="5">
        <f t="shared" si="50"/>
        <v>0</v>
      </c>
      <c r="V275" s="5">
        <f t="shared" si="50"/>
        <v>0</v>
      </c>
      <c r="W275" s="5">
        <f t="shared" si="50"/>
        <v>0</v>
      </c>
      <c r="X275" s="5">
        <f t="shared" si="50"/>
        <v>0</v>
      </c>
      <c r="Y275" s="5">
        <f t="shared" si="50"/>
        <v>0</v>
      </c>
      <c r="Z275" s="5">
        <f t="shared" si="50"/>
        <v>0</v>
      </c>
      <c r="AA275" s="5">
        <f t="shared" si="50"/>
        <v>0</v>
      </c>
      <c r="AB275" s="5">
        <f t="shared" si="50"/>
        <v>0</v>
      </c>
      <c r="AC275" s="5">
        <f t="shared" si="50"/>
        <v>0</v>
      </c>
      <c r="AD275" s="5">
        <f t="shared" si="50"/>
        <v>0</v>
      </c>
      <c r="AE275" s="5">
        <f t="shared" si="50"/>
        <v>0</v>
      </c>
      <c r="AF275" s="5">
        <f t="shared" si="50"/>
        <v>0</v>
      </c>
      <c r="AG275" s="5">
        <f t="shared" si="50"/>
        <v>0</v>
      </c>
      <c r="AH275" s="5">
        <f t="shared" si="50"/>
        <v>0</v>
      </c>
      <c r="AI275" s="5">
        <f t="shared" si="50"/>
        <v>0</v>
      </c>
      <c r="AJ275" s="5">
        <f t="shared" si="50"/>
        <v>0</v>
      </c>
      <c r="AK275" s="5">
        <f t="shared" si="50"/>
        <v>0</v>
      </c>
      <c r="AL275" s="5">
        <f t="shared" si="50"/>
        <v>0</v>
      </c>
      <c r="AM275" s="5">
        <f t="shared" si="50"/>
        <v>0</v>
      </c>
      <c r="AN275" s="5">
        <f t="shared" si="50"/>
        <v>0</v>
      </c>
      <c r="AO275" s="5">
        <f t="shared" si="50"/>
        <v>0</v>
      </c>
      <c r="AP275" s="5">
        <f t="shared" si="50"/>
        <v>0</v>
      </c>
      <c r="AQ275" s="5">
        <f t="shared" si="50"/>
        <v>0</v>
      </c>
      <c r="AR275" s="5">
        <f t="shared" si="50"/>
        <v>0</v>
      </c>
      <c r="AS275" s="5">
        <f t="shared" si="38"/>
        <v>0</v>
      </c>
      <c r="AT275" s="5">
        <f t="shared" ref="AT275:BC277" si="53">IF($E$4&lt;$E275,$E$4/$E275*AT150*AT$49,AT150*AT$49)</f>
        <v>0</v>
      </c>
      <c r="AU275" s="5">
        <f t="shared" si="53"/>
        <v>0</v>
      </c>
      <c r="AV275" s="5">
        <f t="shared" si="53"/>
        <v>0</v>
      </c>
      <c r="AW275" s="5">
        <f t="shared" si="53"/>
        <v>0</v>
      </c>
      <c r="AX275" s="5">
        <f t="shared" si="53"/>
        <v>0</v>
      </c>
      <c r="AY275" s="5">
        <f t="shared" si="53"/>
        <v>0</v>
      </c>
      <c r="AZ275" s="5">
        <f t="shared" si="53"/>
        <v>0</v>
      </c>
      <c r="BA275" s="5">
        <f t="shared" si="53"/>
        <v>0</v>
      </c>
      <c r="BB275" s="5">
        <f t="shared" si="53"/>
        <v>0</v>
      </c>
      <c r="BC275" s="5">
        <f t="shared" si="53"/>
        <v>0</v>
      </c>
      <c r="BD275" s="5"/>
      <c r="BE275" s="5"/>
      <c r="BF275" s="5"/>
      <c r="BG275" s="5"/>
      <c r="BH275" s="5"/>
      <c r="BI275" s="5"/>
      <c r="BJ275" s="5"/>
    </row>
    <row r="276" spans="2:66" hidden="1">
      <c r="B276">
        <f t="shared" si="52"/>
        <v>875</v>
      </c>
      <c r="C276" t="str">
        <f t="shared" si="52"/>
        <v>RECOL.LECCIÓ</v>
      </c>
      <c r="D276" t="str">
        <f t="shared" si="52"/>
        <v>Preparació per recol.lecció tomàquet</v>
      </c>
      <c r="E276" s="82">
        <f t="shared" si="51"/>
        <v>2500</v>
      </c>
      <c r="F276" s="5">
        <f t="shared" ref="F276:AR277" si="54">IF($E$4&lt;$E276,$E$4/$E276*F151*F$49,F151*F$49)</f>
        <v>0</v>
      </c>
      <c r="G276" s="5">
        <f t="shared" si="54"/>
        <v>0</v>
      </c>
      <c r="H276" s="5">
        <f t="shared" si="54"/>
        <v>0</v>
      </c>
      <c r="I276" s="5">
        <f t="shared" si="54"/>
        <v>0</v>
      </c>
      <c r="J276" s="5">
        <f t="shared" si="54"/>
        <v>0</v>
      </c>
      <c r="K276" s="5">
        <f t="shared" si="54"/>
        <v>0</v>
      </c>
      <c r="L276" s="5">
        <f t="shared" si="54"/>
        <v>0</v>
      </c>
      <c r="M276" s="5">
        <f t="shared" si="54"/>
        <v>0</v>
      </c>
      <c r="N276" s="5">
        <f t="shared" si="54"/>
        <v>0</v>
      </c>
      <c r="O276" s="5">
        <f t="shared" si="54"/>
        <v>0</v>
      </c>
      <c r="P276" s="5">
        <f t="shared" si="54"/>
        <v>0</v>
      </c>
      <c r="Q276" s="5">
        <f t="shared" si="54"/>
        <v>0</v>
      </c>
      <c r="R276" s="5">
        <f t="shared" si="54"/>
        <v>0</v>
      </c>
      <c r="S276" s="5">
        <f t="shared" si="54"/>
        <v>0</v>
      </c>
      <c r="T276" s="5">
        <f t="shared" si="54"/>
        <v>0</v>
      </c>
      <c r="U276" s="5">
        <f t="shared" si="54"/>
        <v>0</v>
      </c>
      <c r="V276" s="5">
        <f t="shared" si="54"/>
        <v>0</v>
      </c>
      <c r="W276" s="5">
        <f t="shared" si="54"/>
        <v>0</v>
      </c>
      <c r="X276" s="5">
        <f t="shared" si="54"/>
        <v>0</v>
      </c>
      <c r="Y276" s="5">
        <f t="shared" si="54"/>
        <v>0</v>
      </c>
      <c r="Z276" s="5">
        <f t="shared" si="54"/>
        <v>0</v>
      </c>
      <c r="AA276" s="5">
        <f t="shared" si="54"/>
        <v>0</v>
      </c>
      <c r="AB276" s="5">
        <f t="shared" si="54"/>
        <v>0</v>
      </c>
      <c r="AC276" s="5">
        <f t="shared" si="54"/>
        <v>0</v>
      </c>
      <c r="AD276" s="5">
        <f t="shared" si="54"/>
        <v>0</v>
      </c>
      <c r="AE276" s="5">
        <f t="shared" si="54"/>
        <v>0</v>
      </c>
      <c r="AF276" s="5">
        <f t="shared" si="54"/>
        <v>0</v>
      </c>
      <c r="AG276" s="5">
        <f t="shared" si="54"/>
        <v>0</v>
      </c>
      <c r="AH276" s="5">
        <f t="shared" si="54"/>
        <v>0</v>
      </c>
      <c r="AI276" s="5">
        <f t="shared" si="54"/>
        <v>0</v>
      </c>
      <c r="AJ276" s="5">
        <f t="shared" si="54"/>
        <v>0</v>
      </c>
      <c r="AK276" s="5">
        <f t="shared" si="54"/>
        <v>0</v>
      </c>
      <c r="AL276" s="5">
        <f t="shared" si="54"/>
        <v>0</v>
      </c>
      <c r="AM276" s="5">
        <f t="shared" si="54"/>
        <v>0</v>
      </c>
      <c r="AN276" s="5">
        <f t="shared" si="54"/>
        <v>0</v>
      </c>
      <c r="AO276" s="5">
        <f t="shared" si="54"/>
        <v>0</v>
      </c>
      <c r="AP276" s="5">
        <f t="shared" si="54"/>
        <v>0</v>
      </c>
      <c r="AQ276" s="5">
        <f t="shared" si="54"/>
        <v>0</v>
      </c>
      <c r="AR276" s="5">
        <f t="shared" si="54"/>
        <v>0</v>
      </c>
      <c r="AS276" s="5">
        <f t="shared" ref="AS276" si="55">SUM(F276:AR276)</f>
        <v>0</v>
      </c>
      <c r="AT276" s="5">
        <f t="shared" si="53"/>
        <v>0</v>
      </c>
      <c r="AU276" s="5">
        <f t="shared" si="53"/>
        <v>0</v>
      </c>
      <c r="AV276" s="5">
        <f t="shared" si="53"/>
        <v>0</v>
      </c>
      <c r="AW276" s="5">
        <f t="shared" si="53"/>
        <v>0</v>
      </c>
      <c r="AX276" s="5">
        <f t="shared" si="53"/>
        <v>0</v>
      </c>
      <c r="AY276" s="5">
        <f t="shared" si="53"/>
        <v>0</v>
      </c>
      <c r="AZ276" s="5">
        <f t="shared" si="53"/>
        <v>0</v>
      </c>
      <c r="BA276" s="5">
        <f t="shared" si="53"/>
        <v>0</v>
      </c>
      <c r="BB276" s="5">
        <f t="shared" si="53"/>
        <v>0</v>
      </c>
      <c r="BC276" s="5">
        <f t="shared" si="53"/>
        <v>0</v>
      </c>
      <c r="BD276" s="5"/>
      <c r="BE276" s="5"/>
      <c r="BF276" s="5"/>
      <c r="BG276" s="5"/>
      <c r="BH276" s="5"/>
      <c r="BI276" s="5"/>
      <c r="BJ276" s="5"/>
    </row>
    <row r="277" spans="2:66" hidden="1">
      <c r="B277">
        <f t="shared" si="52"/>
        <v>885</v>
      </c>
      <c r="C277" t="str">
        <f t="shared" si="52"/>
        <v>RECOL.LECCIÓ</v>
      </c>
      <c r="D277" t="str">
        <f t="shared" si="52"/>
        <v>Preparació per recol.lecció carbassa</v>
      </c>
      <c r="E277" s="82">
        <f t="shared" si="51"/>
        <v>2500</v>
      </c>
      <c r="F277" s="5">
        <f t="shared" si="54"/>
        <v>0</v>
      </c>
      <c r="G277" s="5">
        <f t="shared" si="54"/>
        <v>0</v>
      </c>
      <c r="H277" s="5">
        <f t="shared" si="54"/>
        <v>0</v>
      </c>
      <c r="I277" s="5">
        <f t="shared" si="54"/>
        <v>0</v>
      </c>
      <c r="J277" s="5">
        <f t="shared" si="54"/>
        <v>0</v>
      </c>
      <c r="K277" s="5">
        <f t="shared" si="54"/>
        <v>0</v>
      </c>
      <c r="L277" s="5">
        <f t="shared" si="54"/>
        <v>0</v>
      </c>
      <c r="M277" s="5">
        <f t="shared" si="54"/>
        <v>0</v>
      </c>
      <c r="N277" s="5">
        <f t="shared" si="54"/>
        <v>0</v>
      </c>
      <c r="O277" s="5">
        <f t="shared" si="54"/>
        <v>0</v>
      </c>
      <c r="P277" s="5">
        <f t="shared" si="54"/>
        <v>0</v>
      </c>
      <c r="Q277" s="5">
        <f t="shared" si="54"/>
        <v>0</v>
      </c>
      <c r="R277" s="5">
        <f t="shared" si="54"/>
        <v>0</v>
      </c>
      <c r="S277" s="5">
        <f t="shared" si="54"/>
        <v>0</v>
      </c>
      <c r="T277" s="5">
        <f t="shared" si="54"/>
        <v>0</v>
      </c>
      <c r="U277" s="5">
        <f t="shared" si="54"/>
        <v>0</v>
      </c>
      <c r="V277" s="5">
        <f t="shared" si="54"/>
        <v>0</v>
      </c>
      <c r="W277" s="5">
        <f t="shared" si="54"/>
        <v>0</v>
      </c>
      <c r="X277" s="5">
        <f t="shared" si="54"/>
        <v>0</v>
      </c>
      <c r="Y277" s="5">
        <f t="shared" si="54"/>
        <v>0</v>
      </c>
      <c r="Z277" s="5">
        <f t="shared" si="54"/>
        <v>0</v>
      </c>
      <c r="AA277" s="5">
        <f t="shared" si="54"/>
        <v>0</v>
      </c>
      <c r="AB277" s="5">
        <f t="shared" si="54"/>
        <v>0</v>
      </c>
      <c r="AC277" s="5">
        <f t="shared" si="54"/>
        <v>0</v>
      </c>
      <c r="AD277" s="5">
        <f t="shared" si="54"/>
        <v>0</v>
      </c>
      <c r="AE277" s="5">
        <f t="shared" si="54"/>
        <v>0</v>
      </c>
      <c r="AF277" s="5">
        <f t="shared" si="54"/>
        <v>0</v>
      </c>
      <c r="AG277" s="5">
        <f t="shared" si="54"/>
        <v>0</v>
      </c>
      <c r="AH277" s="5">
        <f t="shared" si="54"/>
        <v>0</v>
      </c>
      <c r="AI277" s="5">
        <f t="shared" si="54"/>
        <v>0</v>
      </c>
      <c r="AJ277" s="5">
        <f t="shared" si="54"/>
        <v>0</v>
      </c>
      <c r="AK277" s="5">
        <f t="shared" si="54"/>
        <v>0</v>
      </c>
      <c r="AL277" s="5">
        <f t="shared" si="54"/>
        <v>0</v>
      </c>
      <c r="AM277" s="5">
        <f t="shared" si="54"/>
        <v>0</v>
      </c>
      <c r="AN277" s="5">
        <f t="shared" si="54"/>
        <v>0</v>
      </c>
      <c r="AO277" s="5">
        <f t="shared" si="54"/>
        <v>0</v>
      </c>
      <c r="AP277" s="5">
        <f t="shared" si="54"/>
        <v>0</v>
      </c>
      <c r="AQ277" s="5">
        <f t="shared" si="54"/>
        <v>0</v>
      </c>
      <c r="AR277" s="5">
        <f t="shared" si="54"/>
        <v>0</v>
      </c>
      <c r="AS277" s="5">
        <f t="shared" ref="AS277" si="56">SUM(F277:AR277)</f>
        <v>0</v>
      </c>
      <c r="AT277" s="5">
        <f t="shared" si="53"/>
        <v>0</v>
      </c>
      <c r="AU277" s="5">
        <f t="shared" si="53"/>
        <v>0</v>
      </c>
      <c r="AV277" s="5">
        <f t="shared" si="53"/>
        <v>0</v>
      </c>
      <c r="AW277" s="5">
        <f t="shared" si="53"/>
        <v>0</v>
      </c>
      <c r="AX277" s="5">
        <f t="shared" si="53"/>
        <v>0</v>
      </c>
      <c r="AY277" s="5">
        <f t="shared" si="53"/>
        <v>0</v>
      </c>
      <c r="AZ277" s="5">
        <f t="shared" si="53"/>
        <v>0</v>
      </c>
      <c r="BA277" s="5">
        <f t="shared" si="53"/>
        <v>0</v>
      </c>
      <c r="BB277" s="5">
        <f t="shared" si="53"/>
        <v>0</v>
      </c>
      <c r="BC277" s="5">
        <f t="shared" si="53"/>
        <v>0</v>
      </c>
      <c r="BD277" s="5"/>
      <c r="BE277" s="5"/>
      <c r="BF277" s="5"/>
      <c r="BG277" s="5"/>
      <c r="BH277" s="5"/>
      <c r="BI277" s="5"/>
      <c r="BJ277" s="5"/>
    </row>
    <row r="278" spans="2:66" hidden="1"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  <c r="BA278" s="5"/>
      <c r="BB278" s="5"/>
      <c r="BC278" s="5"/>
      <c r="BD278" s="5"/>
      <c r="BE278" s="5"/>
      <c r="BF278" s="5"/>
      <c r="BG278" s="5"/>
      <c r="BH278" s="5"/>
      <c r="BI278" s="5"/>
      <c r="BJ278" s="5"/>
    </row>
    <row r="279" spans="2:66" hidden="1"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  <c r="BA279" s="5"/>
      <c r="BB279" s="5"/>
      <c r="BC279" s="5"/>
      <c r="BD279" s="5"/>
      <c r="BE279" s="5"/>
      <c r="BF279" s="5"/>
      <c r="BG279" s="5"/>
      <c r="BH279" s="5"/>
      <c r="BI279" s="5"/>
      <c r="BJ279" s="5"/>
    </row>
    <row r="280" spans="2:66" hidden="1">
      <c r="D280" s="3">
        <v>0</v>
      </c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  <c r="BA280" s="5"/>
      <c r="BB280" s="5"/>
      <c r="BC280" s="5"/>
      <c r="BD280" s="5"/>
      <c r="BE280" s="5"/>
      <c r="BF280" s="5"/>
      <c r="BG280" s="5"/>
      <c r="BH280" s="5"/>
      <c r="BI280" s="5"/>
      <c r="BJ280" s="5"/>
    </row>
    <row r="281" spans="2:66" hidden="1"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  <c r="BA281" s="5"/>
      <c r="BB281" s="5"/>
      <c r="BC281" s="5"/>
      <c r="BD281" s="5"/>
      <c r="BE281" s="5"/>
      <c r="BF281" s="5"/>
      <c r="BG281" s="5"/>
      <c r="BH281" s="5"/>
      <c r="BI281" s="5"/>
      <c r="BJ281" s="5"/>
    </row>
    <row r="282" spans="2:66" hidden="1"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  <c r="BA282" s="5"/>
      <c r="BB282" s="5"/>
      <c r="BC282" s="5"/>
      <c r="BD282" s="5"/>
      <c r="BE282" s="5"/>
      <c r="BF282" s="5"/>
      <c r="BG282" s="5"/>
      <c r="BH282" s="5"/>
      <c r="BI282" s="5"/>
      <c r="BJ282" s="5"/>
    </row>
    <row r="283" spans="2:66" hidden="1"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  <c r="BA283" s="5"/>
      <c r="BB283" s="5"/>
      <c r="BC283" s="5"/>
      <c r="BD283" s="5"/>
      <c r="BE283" s="5"/>
      <c r="BF283" s="5"/>
      <c r="BG283" s="5"/>
      <c r="BH283" s="5"/>
      <c r="BI283" s="5"/>
      <c r="BJ283" s="5"/>
    </row>
    <row r="284" spans="2:66" hidden="1"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  <c r="BA284" s="5"/>
      <c r="BB284" s="5"/>
      <c r="BC284" s="5"/>
      <c r="BD284" s="5"/>
      <c r="BE284" s="5"/>
      <c r="BF284" s="5"/>
      <c r="BG284" s="5"/>
      <c r="BH284" s="5"/>
      <c r="BI284" s="5"/>
      <c r="BJ284" s="5"/>
    </row>
    <row r="285" spans="2:66" ht="38.25" hidden="1">
      <c r="D285" s="3" t="s">
        <v>118</v>
      </c>
      <c r="F285" s="83" t="str">
        <f t="shared" ref="F285:BC285" si="57">+F50</f>
        <v>Persona no qualificada (h)</v>
      </c>
      <c r="G285" s="83" t="str">
        <f t="shared" si="57"/>
        <v>Tractor incloent tractorista (h)</v>
      </c>
      <c r="H285" s="83" t="str">
        <f t="shared" si="57"/>
        <v>Motocultor (h)</v>
      </c>
      <c r="I285" s="83" t="str">
        <f t="shared" si="57"/>
        <v>Persona qualificada (h)</v>
      </c>
      <c r="J285" s="83" t="str">
        <f t="shared" si="57"/>
        <v>Subsolador (h)</v>
      </c>
      <c r="K285" s="83" t="str">
        <f t="shared" si="57"/>
        <v>Fresadora (h)</v>
      </c>
      <c r="L285" s="83" t="str">
        <f t="shared" si="57"/>
        <v>Discos (h)</v>
      </c>
      <c r="M285" s="83" t="str">
        <f t="shared" si="57"/>
        <v>Estripadora (h)</v>
      </c>
      <c r="N285" s="83" t="str">
        <f t="shared" si="57"/>
        <v>Remolc (h)</v>
      </c>
      <c r="O285" s="83" t="str">
        <f t="shared" si="57"/>
        <v>Pala (h)</v>
      </c>
      <c r="P285" s="83" t="str">
        <f t="shared" si="57"/>
        <v>Compost (kg)</v>
      </c>
      <c r="Q285" s="83" t="str">
        <f t="shared" si="57"/>
        <v>Solcador de 3 solcs (h)</v>
      </c>
      <c r="R285" s="83" t="str">
        <f t="shared" si="57"/>
        <v>Planter col (u)</v>
      </c>
      <c r="S285" s="83" t="str">
        <f t="shared" si="57"/>
        <v>Ceballots calçots (kg)</v>
      </c>
      <c r="T285" s="83" t="str">
        <f t="shared" si="57"/>
        <v>Planter enciam (u)</v>
      </c>
      <c r="U285" s="83" t="str">
        <f t="shared" si="57"/>
        <v>Planter bleda (u)</v>
      </c>
      <c r="V285" s="83" t="str">
        <f t="shared" si="57"/>
        <v>Planter tomàquet (u)</v>
      </c>
      <c r="W285" s="83" t="str">
        <f t="shared" si="57"/>
        <v>Planter carbassa (u)</v>
      </c>
      <c r="X285" s="83" t="str">
        <f t="shared" si="57"/>
        <v>Llavor carbassa (u)</v>
      </c>
      <c r="Y285" s="83" t="str">
        <f t="shared" si="57"/>
        <v>Plantador (h)</v>
      </c>
      <c r="Z285" s="83" t="str">
        <f t="shared" si="57"/>
        <v>Furgoneta (h)</v>
      </c>
      <c r="AA285" s="83" t="str">
        <f t="shared" si="57"/>
        <v>Bicicleta de sembrar (h)</v>
      </c>
      <c r="AB285" s="83" t="str">
        <f t="shared" si="57"/>
        <v xml:space="preserve">cinta de reg (m) </v>
      </c>
      <c r="AC285" s="83" t="str">
        <f t="shared" si="57"/>
        <v>reg aspersió: tub,… (m)</v>
      </c>
      <c r="AD285" s="83" t="str">
        <f t="shared" si="57"/>
        <v>reg (L)</v>
      </c>
      <c r="AE285" s="83" t="str">
        <f t="shared" si="57"/>
        <v>Braços tractor (h)</v>
      </c>
      <c r="AF285" s="83" t="str">
        <f t="shared" si="57"/>
        <v>Bota (h)</v>
      </c>
      <c r="AG285" s="83" t="str">
        <f t="shared" si="57"/>
        <v>Bacillus thuringiensis (kg)</v>
      </c>
      <c r="AH285" s="83" t="str">
        <f t="shared" si="57"/>
        <v>Retenol (L)</v>
      </c>
      <c r="AI285" s="83" t="str">
        <f t="shared" si="57"/>
        <v>Purí d'ortiga (L)</v>
      </c>
      <c r="AJ285" s="83" t="str">
        <f t="shared" si="57"/>
        <v>Hidròxid de coure (kg)</v>
      </c>
      <c r="AK285" s="83" t="str">
        <f t="shared" si="57"/>
        <v>Ferramol per llimacs (kg)</v>
      </c>
      <c r="AL285" s="83" t="str">
        <f t="shared" si="57"/>
        <v>Sofre (kg)</v>
      </c>
      <c r="AM285" s="83" t="str">
        <f t="shared" si="57"/>
        <v>Oli de nim (L)</v>
      </c>
      <c r="AN285" s="83" t="str">
        <f t="shared" si="57"/>
        <v>Tallant (h)</v>
      </c>
      <c r="AO285" s="83" t="str">
        <f t="shared" si="57"/>
        <v>Plàstic (m2)</v>
      </c>
      <c r="AP285" s="83" t="str">
        <f t="shared" si="57"/>
        <v>Canyes (u)</v>
      </c>
      <c r="AQ285" s="83" t="str">
        <f t="shared" si="57"/>
        <v>Cost mensual terreny (m2)</v>
      </c>
      <c r="AR285" s="83" t="str">
        <f t="shared" si="57"/>
        <v>Caixes (u)</v>
      </c>
      <c r="AS285" s="83">
        <f t="shared" si="57"/>
        <v>0</v>
      </c>
      <c r="AT285" s="83" t="str">
        <f t="shared" si="57"/>
        <v>Collita (kg)</v>
      </c>
      <c r="AU285" s="83" t="str">
        <f t="shared" si="57"/>
        <v>Collita (u)</v>
      </c>
      <c r="AV285" s="83" t="str">
        <f t="shared" si="57"/>
        <v xml:space="preserve">Collita col (u) </v>
      </c>
      <c r="AW285" s="83" t="str">
        <f t="shared" si="57"/>
        <v>Collita bròcoli (kg)</v>
      </c>
      <c r="AX285" s="83" t="str">
        <f t="shared" si="57"/>
        <v xml:space="preserve">Collita calçot (u) </v>
      </c>
      <c r="AY285" s="83" t="str">
        <f t="shared" si="57"/>
        <v xml:space="preserve">Collita enciam (u) </v>
      </c>
      <c r="AZ285" s="83" t="str">
        <f t="shared" si="57"/>
        <v xml:space="preserve">Collita bledes a manats (u) </v>
      </c>
      <c r="BA285" s="83" t="str">
        <f t="shared" si="57"/>
        <v>Collita bledes (kg)</v>
      </c>
      <c r="BB285" s="83" t="str">
        <f t="shared" si="57"/>
        <v>Collita tomàquet (kg)</v>
      </c>
      <c r="BC285" s="83" t="str">
        <f t="shared" si="57"/>
        <v>Collita carbassa (kg)</v>
      </c>
      <c r="BD285" s="83"/>
      <c r="BE285" s="83"/>
      <c r="BF285" s="83"/>
      <c r="BG285" s="83"/>
      <c r="BH285" s="83"/>
      <c r="BI285" s="83"/>
      <c r="BJ285" s="83"/>
      <c r="BK285" s="83"/>
      <c r="BL285" s="83"/>
      <c r="BM285" s="83"/>
      <c r="BN285" s="83"/>
    </row>
    <row r="286" spans="2:66" hidden="1">
      <c r="B286">
        <f>+B51</f>
        <v>110</v>
      </c>
      <c r="C286" t="str">
        <f t="shared" ref="C286:E286" si="58">+C51</f>
        <v>PREPARACIÓ DEL SÒL</v>
      </c>
      <c r="D286" t="str">
        <f t="shared" si="58"/>
        <v>Desbrossat amb discos</v>
      </c>
      <c r="E286" s="82">
        <f t="shared" si="58"/>
        <v>2500</v>
      </c>
      <c r="F286" s="84">
        <f>+F51*$E$4/$E286</f>
        <v>0</v>
      </c>
      <c r="G286" s="84">
        <f t="shared" ref="G286:AR301" si="59">+G51*$E$4/$E286</f>
        <v>0</v>
      </c>
      <c r="H286" s="84">
        <f t="shared" si="59"/>
        <v>0</v>
      </c>
      <c r="I286" s="84">
        <f t="shared" si="59"/>
        <v>0</v>
      </c>
      <c r="J286" s="84">
        <f t="shared" si="59"/>
        <v>0</v>
      </c>
      <c r="K286" s="84">
        <f t="shared" si="59"/>
        <v>0</v>
      </c>
      <c r="L286" s="84">
        <f t="shared" si="59"/>
        <v>0</v>
      </c>
      <c r="M286" s="84">
        <f t="shared" si="59"/>
        <v>0</v>
      </c>
      <c r="N286" s="84">
        <f t="shared" si="59"/>
        <v>0</v>
      </c>
      <c r="O286" s="84">
        <f t="shared" si="59"/>
        <v>0</v>
      </c>
      <c r="P286" s="84">
        <f t="shared" si="59"/>
        <v>0</v>
      </c>
      <c r="Q286" s="84">
        <f t="shared" si="59"/>
        <v>0</v>
      </c>
      <c r="R286" s="84">
        <f t="shared" si="59"/>
        <v>0</v>
      </c>
      <c r="S286" s="84">
        <f t="shared" si="59"/>
        <v>0</v>
      </c>
      <c r="T286" s="84">
        <f t="shared" si="59"/>
        <v>0</v>
      </c>
      <c r="U286" s="84">
        <f t="shared" si="59"/>
        <v>0</v>
      </c>
      <c r="V286" s="84">
        <f t="shared" si="59"/>
        <v>0</v>
      </c>
      <c r="W286" s="84">
        <f t="shared" si="59"/>
        <v>0</v>
      </c>
      <c r="X286" s="84">
        <f t="shared" si="59"/>
        <v>0</v>
      </c>
      <c r="Y286" s="84">
        <f t="shared" si="59"/>
        <v>0</v>
      </c>
      <c r="Z286" s="84">
        <f t="shared" si="59"/>
        <v>0</v>
      </c>
      <c r="AA286" s="84">
        <f t="shared" si="59"/>
        <v>0</v>
      </c>
      <c r="AB286" s="84">
        <f t="shared" si="59"/>
        <v>0</v>
      </c>
      <c r="AC286" s="84">
        <f t="shared" si="59"/>
        <v>0</v>
      </c>
      <c r="AD286" s="84">
        <f t="shared" si="59"/>
        <v>0</v>
      </c>
      <c r="AE286" s="84">
        <f t="shared" si="59"/>
        <v>0</v>
      </c>
      <c r="AF286" s="84">
        <f t="shared" si="59"/>
        <v>0</v>
      </c>
      <c r="AG286" s="84">
        <f t="shared" si="59"/>
        <v>0</v>
      </c>
      <c r="AH286" s="84">
        <f t="shared" si="59"/>
        <v>0</v>
      </c>
      <c r="AI286" s="84">
        <f t="shared" si="59"/>
        <v>0</v>
      </c>
      <c r="AJ286" s="84">
        <f t="shared" si="59"/>
        <v>0</v>
      </c>
      <c r="AK286" s="84">
        <f t="shared" si="59"/>
        <v>0</v>
      </c>
      <c r="AL286" s="84">
        <f t="shared" si="59"/>
        <v>0</v>
      </c>
      <c r="AM286" s="84">
        <f t="shared" si="59"/>
        <v>0</v>
      </c>
      <c r="AN286" s="84">
        <f t="shared" si="59"/>
        <v>0</v>
      </c>
      <c r="AO286" s="84">
        <f t="shared" si="59"/>
        <v>0</v>
      </c>
      <c r="AP286" s="84">
        <f t="shared" si="59"/>
        <v>0</v>
      </c>
      <c r="AQ286" s="84">
        <f t="shared" si="59"/>
        <v>0</v>
      </c>
      <c r="AR286" s="84">
        <f t="shared" si="59"/>
        <v>0</v>
      </c>
      <c r="AS286" s="5"/>
      <c r="AT286" s="84">
        <f t="shared" ref="AT286:BC301" si="60">+AT51*$E$4/$E286</f>
        <v>0</v>
      </c>
      <c r="AU286" s="84">
        <f t="shared" si="60"/>
        <v>0</v>
      </c>
      <c r="AV286" s="84">
        <f t="shared" si="60"/>
        <v>0</v>
      </c>
      <c r="AW286" s="84">
        <f t="shared" si="60"/>
        <v>0</v>
      </c>
      <c r="AX286" s="84">
        <f t="shared" si="60"/>
        <v>0</v>
      </c>
      <c r="AY286" s="84">
        <f t="shared" si="60"/>
        <v>0</v>
      </c>
      <c r="AZ286" s="84">
        <f t="shared" si="60"/>
        <v>0</v>
      </c>
      <c r="BA286" s="84">
        <f t="shared" si="60"/>
        <v>0</v>
      </c>
      <c r="BB286" s="84">
        <f t="shared" si="60"/>
        <v>0</v>
      </c>
      <c r="BC286" s="84">
        <f t="shared" si="60"/>
        <v>0</v>
      </c>
      <c r="BD286" s="5"/>
      <c r="BE286" s="5"/>
      <c r="BF286" s="5"/>
      <c r="BG286" s="5"/>
      <c r="BH286" s="5"/>
      <c r="BI286" s="5"/>
      <c r="BJ286" s="5"/>
    </row>
    <row r="287" spans="2:66" hidden="1">
      <c r="B287">
        <f t="shared" ref="B287:E302" si="61">+B52</f>
        <v>120</v>
      </c>
      <c r="C287" t="str">
        <f t="shared" si="61"/>
        <v>PREPARACIÓ DEL SÒL</v>
      </c>
      <c r="D287" t="str">
        <f t="shared" si="61"/>
        <v>Desbrossat amb desbrossadora</v>
      </c>
      <c r="E287" s="82">
        <f t="shared" si="61"/>
        <v>2500</v>
      </c>
      <c r="F287" s="84">
        <f t="shared" ref="F287:AR293" si="62">+F52*$E$4/$E287</f>
        <v>0</v>
      </c>
      <c r="G287" s="84">
        <f t="shared" si="62"/>
        <v>0</v>
      </c>
      <c r="H287" s="84">
        <f t="shared" si="62"/>
        <v>0</v>
      </c>
      <c r="I287" s="84">
        <f t="shared" si="62"/>
        <v>0</v>
      </c>
      <c r="J287" s="84">
        <f t="shared" si="62"/>
        <v>0</v>
      </c>
      <c r="K287" s="84">
        <f t="shared" si="62"/>
        <v>0</v>
      </c>
      <c r="L287" s="84">
        <f t="shared" si="62"/>
        <v>0</v>
      </c>
      <c r="M287" s="84">
        <f t="shared" si="62"/>
        <v>0</v>
      </c>
      <c r="N287" s="84">
        <f t="shared" si="62"/>
        <v>0</v>
      </c>
      <c r="O287" s="84">
        <f t="shared" si="62"/>
        <v>0</v>
      </c>
      <c r="P287" s="84">
        <f t="shared" si="62"/>
        <v>0</v>
      </c>
      <c r="Q287" s="84">
        <f t="shared" si="62"/>
        <v>0</v>
      </c>
      <c r="R287" s="84">
        <f t="shared" si="62"/>
        <v>0</v>
      </c>
      <c r="S287" s="84">
        <f t="shared" si="62"/>
        <v>0</v>
      </c>
      <c r="T287" s="84">
        <f t="shared" si="62"/>
        <v>0</v>
      </c>
      <c r="U287" s="84">
        <f t="shared" si="62"/>
        <v>0</v>
      </c>
      <c r="V287" s="84">
        <f t="shared" si="62"/>
        <v>0</v>
      </c>
      <c r="W287" s="84">
        <f t="shared" si="62"/>
        <v>0</v>
      </c>
      <c r="X287" s="84">
        <f t="shared" si="62"/>
        <v>0</v>
      </c>
      <c r="Y287" s="84">
        <f t="shared" si="62"/>
        <v>0</v>
      </c>
      <c r="Z287" s="84">
        <f t="shared" si="62"/>
        <v>0</v>
      </c>
      <c r="AA287" s="84">
        <f t="shared" si="62"/>
        <v>0</v>
      </c>
      <c r="AB287" s="84">
        <f t="shared" si="62"/>
        <v>0</v>
      </c>
      <c r="AC287" s="84">
        <f t="shared" si="62"/>
        <v>0</v>
      </c>
      <c r="AD287" s="84">
        <f t="shared" si="62"/>
        <v>0</v>
      </c>
      <c r="AE287" s="84">
        <f t="shared" si="62"/>
        <v>0</v>
      </c>
      <c r="AF287" s="84">
        <f t="shared" si="62"/>
        <v>0</v>
      </c>
      <c r="AG287" s="84">
        <f t="shared" si="62"/>
        <v>0</v>
      </c>
      <c r="AH287" s="84">
        <f t="shared" si="62"/>
        <v>0</v>
      </c>
      <c r="AI287" s="84">
        <f t="shared" si="62"/>
        <v>0</v>
      </c>
      <c r="AJ287" s="84">
        <f t="shared" si="62"/>
        <v>0</v>
      </c>
      <c r="AK287" s="84">
        <f t="shared" si="62"/>
        <v>0</v>
      </c>
      <c r="AL287" s="84">
        <f t="shared" si="62"/>
        <v>0</v>
      </c>
      <c r="AM287" s="84">
        <f t="shared" si="62"/>
        <v>0</v>
      </c>
      <c r="AN287" s="84">
        <f t="shared" si="62"/>
        <v>0</v>
      </c>
      <c r="AO287" s="84">
        <f t="shared" si="62"/>
        <v>0</v>
      </c>
      <c r="AP287" s="84">
        <f t="shared" si="62"/>
        <v>0</v>
      </c>
      <c r="AQ287" s="84">
        <f t="shared" si="59"/>
        <v>0</v>
      </c>
      <c r="AR287" s="84">
        <f t="shared" si="62"/>
        <v>0</v>
      </c>
      <c r="AS287" s="5"/>
      <c r="AT287" s="84">
        <f t="shared" si="60"/>
        <v>0</v>
      </c>
      <c r="AU287" s="84">
        <f t="shared" si="60"/>
        <v>0</v>
      </c>
      <c r="AV287" s="84">
        <f t="shared" si="60"/>
        <v>0</v>
      </c>
      <c r="AW287" s="84">
        <f t="shared" si="60"/>
        <v>0</v>
      </c>
      <c r="AX287" s="84">
        <f t="shared" si="60"/>
        <v>0</v>
      </c>
      <c r="AY287" s="84">
        <f t="shared" si="60"/>
        <v>0</v>
      </c>
      <c r="AZ287" s="84">
        <f t="shared" si="60"/>
        <v>0</v>
      </c>
      <c r="BA287" s="84">
        <f t="shared" si="60"/>
        <v>0</v>
      </c>
      <c r="BB287" s="84">
        <f t="shared" si="60"/>
        <v>0</v>
      </c>
      <c r="BC287" s="84">
        <f t="shared" si="60"/>
        <v>0</v>
      </c>
      <c r="BD287" s="5"/>
      <c r="BE287" s="5"/>
      <c r="BF287" s="5"/>
      <c r="BG287" s="5"/>
      <c r="BH287" s="5"/>
      <c r="BI287" s="5"/>
      <c r="BJ287" s="5"/>
    </row>
    <row r="288" spans="2:66" hidden="1">
      <c r="B288">
        <f t="shared" si="61"/>
        <v>130</v>
      </c>
      <c r="C288" t="str">
        <f t="shared" si="61"/>
        <v>PREPARACIÓ DEL SÒL</v>
      </c>
      <c r="D288" t="str">
        <f t="shared" si="61"/>
        <v>Subsolat</v>
      </c>
      <c r="E288" s="82">
        <f t="shared" si="61"/>
        <v>2500</v>
      </c>
      <c r="F288" s="84">
        <f t="shared" si="62"/>
        <v>0</v>
      </c>
      <c r="G288" s="84">
        <f t="shared" si="62"/>
        <v>0</v>
      </c>
      <c r="H288" s="84">
        <f t="shared" si="62"/>
        <v>0</v>
      </c>
      <c r="I288" s="84">
        <f t="shared" si="62"/>
        <v>0</v>
      </c>
      <c r="J288" s="84">
        <f t="shared" si="62"/>
        <v>0</v>
      </c>
      <c r="K288" s="84">
        <f t="shared" si="62"/>
        <v>0</v>
      </c>
      <c r="L288" s="84">
        <f t="shared" si="62"/>
        <v>0</v>
      </c>
      <c r="M288" s="84">
        <f t="shared" si="62"/>
        <v>0</v>
      </c>
      <c r="N288" s="84">
        <f t="shared" si="62"/>
        <v>0</v>
      </c>
      <c r="O288" s="84">
        <f t="shared" si="62"/>
        <v>0</v>
      </c>
      <c r="P288" s="84">
        <f t="shared" si="62"/>
        <v>0</v>
      </c>
      <c r="Q288" s="84">
        <f t="shared" si="62"/>
        <v>0</v>
      </c>
      <c r="R288" s="84">
        <f t="shared" si="62"/>
        <v>0</v>
      </c>
      <c r="S288" s="84">
        <f t="shared" si="62"/>
        <v>0</v>
      </c>
      <c r="T288" s="84">
        <f t="shared" si="62"/>
        <v>0</v>
      </c>
      <c r="U288" s="84">
        <f t="shared" si="62"/>
        <v>0</v>
      </c>
      <c r="V288" s="84">
        <f t="shared" si="62"/>
        <v>0</v>
      </c>
      <c r="W288" s="84">
        <f t="shared" si="62"/>
        <v>0</v>
      </c>
      <c r="X288" s="84">
        <f t="shared" si="62"/>
        <v>0</v>
      </c>
      <c r="Y288" s="84">
        <f t="shared" si="62"/>
        <v>0</v>
      </c>
      <c r="Z288" s="84">
        <f t="shared" si="62"/>
        <v>0</v>
      </c>
      <c r="AA288" s="84">
        <f t="shared" si="62"/>
        <v>0</v>
      </c>
      <c r="AB288" s="84">
        <f t="shared" si="62"/>
        <v>0</v>
      </c>
      <c r="AC288" s="84">
        <f t="shared" si="62"/>
        <v>0</v>
      </c>
      <c r="AD288" s="84">
        <f t="shared" si="62"/>
        <v>0</v>
      </c>
      <c r="AE288" s="84">
        <f t="shared" si="62"/>
        <v>0</v>
      </c>
      <c r="AF288" s="84">
        <f t="shared" si="62"/>
        <v>0</v>
      </c>
      <c r="AG288" s="84">
        <f t="shared" si="62"/>
        <v>0</v>
      </c>
      <c r="AH288" s="84">
        <f t="shared" si="62"/>
        <v>0</v>
      </c>
      <c r="AI288" s="84">
        <f t="shared" si="62"/>
        <v>0</v>
      </c>
      <c r="AJ288" s="84">
        <f t="shared" si="62"/>
        <v>0</v>
      </c>
      <c r="AK288" s="84">
        <f t="shared" si="62"/>
        <v>0</v>
      </c>
      <c r="AL288" s="84">
        <f t="shared" si="62"/>
        <v>0</v>
      </c>
      <c r="AM288" s="84">
        <f t="shared" si="62"/>
        <v>0</v>
      </c>
      <c r="AN288" s="84">
        <f t="shared" si="62"/>
        <v>0</v>
      </c>
      <c r="AO288" s="84">
        <f t="shared" si="62"/>
        <v>0</v>
      </c>
      <c r="AP288" s="84">
        <f t="shared" si="62"/>
        <v>0</v>
      </c>
      <c r="AQ288" s="84">
        <f t="shared" si="59"/>
        <v>0</v>
      </c>
      <c r="AR288" s="84">
        <f t="shared" si="62"/>
        <v>0</v>
      </c>
      <c r="AS288" s="5"/>
      <c r="AT288" s="84">
        <f t="shared" si="60"/>
        <v>0</v>
      </c>
      <c r="AU288" s="84">
        <f t="shared" si="60"/>
        <v>0</v>
      </c>
      <c r="AV288" s="84">
        <f t="shared" si="60"/>
        <v>0</v>
      </c>
      <c r="AW288" s="84">
        <f t="shared" si="60"/>
        <v>0</v>
      </c>
      <c r="AX288" s="84">
        <f t="shared" si="60"/>
        <v>0</v>
      </c>
      <c r="AY288" s="84">
        <f t="shared" si="60"/>
        <v>0</v>
      </c>
      <c r="AZ288" s="84">
        <f t="shared" si="60"/>
        <v>0</v>
      </c>
      <c r="BA288" s="84">
        <f t="shared" si="60"/>
        <v>0</v>
      </c>
      <c r="BB288" s="84">
        <f t="shared" si="60"/>
        <v>0</v>
      </c>
      <c r="BC288" s="84">
        <f t="shared" si="60"/>
        <v>0</v>
      </c>
      <c r="BD288" s="5"/>
      <c r="BE288" s="5"/>
      <c r="BF288" s="5"/>
      <c r="BG288" s="5"/>
      <c r="BH288" s="5"/>
      <c r="BI288" s="5"/>
      <c r="BJ288" s="5"/>
    </row>
    <row r="289" spans="2:62" hidden="1">
      <c r="B289">
        <f t="shared" si="61"/>
        <v>140</v>
      </c>
      <c r="C289" t="str">
        <f t="shared" si="61"/>
        <v>PREPARACIÓ DEL SÒL</v>
      </c>
      <c r="D289" t="str">
        <f t="shared" si="61"/>
        <v>Alçat</v>
      </c>
      <c r="E289" s="82">
        <f t="shared" si="61"/>
        <v>2500</v>
      </c>
      <c r="F289" s="84">
        <f t="shared" si="62"/>
        <v>0</v>
      </c>
      <c r="G289" s="84">
        <f t="shared" si="62"/>
        <v>0</v>
      </c>
      <c r="H289" s="84">
        <f t="shared" si="62"/>
        <v>0</v>
      </c>
      <c r="I289" s="84">
        <f t="shared" si="62"/>
        <v>0</v>
      </c>
      <c r="J289" s="84">
        <f t="shared" si="62"/>
        <v>0</v>
      </c>
      <c r="K289" s="84">
        <f t="shared" si="62"/>
        <v>0</v>
      </c>
      <c r="L289" s="84">
        <f t="shared" si="62"/>
        <v>0</v>
      </c>
      <c r="M289" s="84">
        <f t="shared" si="62"/>
        <v>0</v>
      </c>
      <c r="N289" s="84">
        <f t="shared" si="62"/>
        <v>0</v>
      </c>
      <c r="O289" s="84">
        <f t="shared" si="62"/>
        <v>0</v>
      </c>
      <c r="P289" s="84">
        <f t="shared" si="62"/>
        <v>0</v>
      </c>
      <c r="Q289" s="84">
        <f t="shared" si="62"/>
        <v>0</v>
      </c>
      <c r="R289" s="84">
        <f t="shared" si="62"/>
        <v>0</v>
      </c>
      <c r="S289" s="84">
        <f t="shared" si="62"/>
        <v>0</v>
      </c>
      <c r="T289" s="84">
        <f t="shared" si="62"/>
        <v>0</v>
      </c>
      <c r="U289" s="84">
        <f t="shared" si="62"/>
        <v>0</v>
      </c>
      <c r="V289" s="84">
        <f t="shared" si="62"/>
        <v>0</v>
      </c>
      <c r="W289" s="84">
        <f t="shared" si="62"/>
        <v>0</v>
      </c>
      <c r="X289" s="84">
        <f t="shared" si="62"/>
        <v>0</v>
      </c>
      <c r="Y289" s="84">
        <f t="shared" si="62"/>
        <v>0</v>
      </c>
      <c r="Z289" s="84">
        <f t="shared" si="62"/>
        <v>0</v>
      </c>
      <c r="AA289" s="84">
        <f t="shared" si="62"/>
        <v>0</v>
      </c>
      <c r="AB289" s="84">
        <f t="shared" si="62"/>
        <v>0</v>
      </c>
      <c r="AC289" s="84">
        <f t="shared" si="62"/>
        <v>0</v>
      </c>
      <c r="AD289" s="84">
        <f t="shared" si="62"/>
        <v>0</v>
      </c>
      <c r="AE289" s="84">
        <f t="shared" si="62"/>
        <v>0</v>
      </c>
      <c r="AF289" s="84">
        <f t="shared" si="62"/>
        <v>0</v>
      </c>
      <c r="AG289" s="84">
        <f t="shared" si="62"/>
        <v>0</v>
      </c>
      <c r="AH289" s="84">
        <f t="shared" si="62"/>
        <v>0</v>
      </c>
      <c r="AI289" s="84">
        <f t="shared" si="62"/>
        <v>0</v>
      </c>
      <c r="AJ289" s="84">
        <f t="shared" si="62"/>
        <v>0</v>
      </c>
      <c r="AK289" s="84">
        <f t="shared" si="62"/>
        <v>0</v>
      </c>
      <c r="AL289" s="84">
        <f t="shared" si="62"/>
        <v>0</v>
      </c>
      <c r="AM289" s="84">
        <f t="shared" si="62"/>
        <v>0</v>
      </c>
      <c r="AN289" s="84">
        <f t="shared" si="62"/>
        <v>0</v>
      </c>
      <c r="AO289" s="84">
        <f t="shared" si="62"/>
        <v>0</v>
      </c>
      <c r="AP289" s="84">
        <f t="shared" si="62"/>
        <v>0</v>
      </c>
      <c r="AQ289" s="84">
        <f t="shared" si="59"/>
        <v>0</v>
      </c>
      <c r="AR289" s="84">
        <f t="shared" si="62"/>
        <v>0</v>
      </c>
      <c r="AS289" s="5"/>
      <c r="AT289" s="84">
        <f t="shared" si="60"/>
        <v>0</v>
      </c>
      <c r="AU289" s="84">
        <f t="shared" si="60"/>
        <v>0</v>
      </c>
      <c r="AV289" s="84">
        <f t="shared" si="60"/>
        <v>0</v>
      </c>
      <c r="AW289" s="84">
        <f t="shared" si="60"/>
        <v>0</v>
      </c>
      <c r="AX289" s="84">
        <f t="shared" si="60"/>
        <v>0</v>
      </c>
      <c r="AY289" s="84">
        <f t="shared" si="60"/>
        <v>0</v>
      </c>
      <c r="AZ289" s="84">
        <f t="shared" si="60"/>
        <v>0</v>
      </c>
      <c r="BA289" s="84">
        <f t="shared" si="60"/>
        <v>0</v>
      </c>
      <c r="BB289" s="84">
        <f t="shared" si="60"/>
        <v>0</v>
      </c>
      <c r="BC289" s="84">
        <f t="shared" si="60"/>
        <v>0</v>
      </c>
      <c r="BD289" s="5"/>
      <c r="BE289" s="5"/>
      <c r="BF289" s="5"/>
      <c r="BG289" s="5"/>
      <c r="BH289" s="5"/>
      <c r="BI289" s="5"/>
      <c r="BJ289" s="5"/>
    </row>
    <row r="290" spans="2:62" hidden="1">
      <c r="B290">
        <f t="shared" si="61"/>
        <v>150</v>
      </c>
      <c r="C290" t="str">
        <f t="shared" si="61"/>
        <v>PREPARACIÓ DEL SÒL</v>
      </c>
      <c r="D290" t="str">
        <f t="shared" si="61"/>
        <v>Estripat</v>
      </c>
      <c r="E290" s="82">
        <f t="shared" si="61"/>
        <v>2500</v>
      </c>
      <c r="F290" s="84">
        <f t="shared" si="62"/>
        <v>0</v>
      </c>
      <c r="G290" s="84">
        <f t="shared" si="62"/>
        <v>0</v>
      </c>
      <c r="H290" s="84">
        <f t="shared" si="62"/>
        <v>0</v>
      </c>
      <c r="I290" s="84">
        <f t="shared" si="62"/>
        <v>0</v>
      </c>
      <c r="J290" s="84">
        <f t="shared" si="62"/>
        <v>0</v>
      </c>
      <c r="K290" s="84">
        <f t="shared" si="62"/>
        <v>0</v>
      </c>
      <c r="L290" s="84">
        <f t="shared" si="62"/>
        <v>0</v>
      </c>
      <c r="M290" s="84">
        <f t="shared" si="62"/>
        <v>0</v>
      </c>
      <c r="N290" s="84">
        <f t="shared" si="62"/>
        <v>0</v>
      </c>
      <c r="O290" s="84">
        <f t="shared" si="62"/>
        <v>0</v>
      </c>
      <c r="P290" s="84">
        <f t="shared" si="62"/>
        <v>0</v>
      </c>
      <c r="Q290" s="84">
        <f t="shared" si="62"/>
        <v>0</v>
      </c>
      <c r="R290" s="84">
        <f t="shared" si="62"/>
        <v>0</v>
      </c>
      <c r="S290" s="84">
        <f t="shared" si="62"/>
        <v>0</v>
      </c>
      <c r="T290" s="84">
        <f t="shared" si="62"/>
        <v>0</v>
      </c>
      <c r="U290" s="84">
        <f t="shared" si="62"/>
        <v>0</v>
      </c>
      <c r="V290" s="84">
        <f t="shared" si="62"/>
        <v>0</v>
      </c>
      <c r="W290" s="84">
        <f t="shared" si="62"/>
        <v>0</v>
      </c>
      <c r="X290" s="84">
        <f t="shared" si="62"/>
        <v>0</v>
      </c>
      <c r="Y290" s="84">
        <f t="shared" si="62"/>
        <v>0</v>
      </c>
      <c r="Z290" s="84">
        <f t="shared" si="62"/>
        <v>0</v>
      </c>
      <c r="AA290" s="84">
        <f t="shared" si="62"/>
        <v>0</v>
      </c>
      <c r="AB290" s="84">
        <f t="shared" si="62"/>
        <v>0</v>
      </c>
      <c r="AC290" s="84">
        <f t="shared" si="62"/>
        <v>0</v>
      </c>
      <c r="AD290" s="84">
        <f t="shared" si="62"/>
        <v>0</v>
      </c>
      <c r="AE290" s="84">
        <f t="shared" si="62"/>
        <v>0</v>
      </c>
      <c r="AF290" s="84">
        <f t="shared" si="62"/>
        <v>0</v>
      </c>
      <c r="AG290" s="84">
        <f t="shared" si="62"/>
        <v>0</v>
      </c>
      <c r="AH290" s="84">
        <f t="shared" si="62"/>
        <v>0</v>
      </c>
      <c r="AI290" s="84">
        <f t="shared" si="62"/>
        <v>0</v>
      </c>
      <c r="AJ290" s="84">
        <f t="shared" si="62"/>
        <v>0</v>
      </c>
      <c r="AK290" s="84">
        <f t="shared" si="62"/>
        <v>0</v>
      </c>
      <c r="AL290" s="84">
        <f t="shared" si="62"/>
        <v>0</v>
      </c>
      <c r="AM290" s="84">
        <f t="shared" si="62"/>
        <v>0</v>
      </c>
      <c r="AN290" s="84">
        <f t="shared" si="62"/>
        <v>0</v>
      </c>
      <c r="AO290" s="84">
        <f t="shared" si="62"/>
        <v>0</v>
      </c>
      <c r="AP290" s="84">
        <f t="shared" si="62"/>
        <v>0</v>
      </c>
      <c r="AQ290" s="84">
        <f t="shared" si="59"/>
        <v>0</v>
      </c>
      <c r="AR290" s="84">
        <f t="shared" si="62"/>
        <v>0</v>
      </c>
      <c r="AS290" s="5"/>
      <c r="AT290" s="84">
        <f t="shared" si="60"/>
        <v>0</v>
      </c>
      <c r="AU290" s="84">
        <f t="shared" si="60"/>
        <v>0</v>
      </c>
      <c r="AV290" s="84">
        <f t="shared" si="60"/>
        <v>0</v>
      </c>
      <c r="AW290" s="84">
        <f t="shared" si="60"/>
        <v>0</v>
      </c>
      <c r="AX290" s="84">
        <f t="shared" si="60"/>
        <v>0</v>
      </c>
      <c r="AY290" s="84">
        <f t="shared" si="60"/>
        <v>0</v>
      </c>
      <c r="AZ290" s="84">
        <f t="shared" si="60"/>
        <v>0</v>
      </c>
      <c r="BA290" s="84">
        <f t="shared" si="60"/>
        <v>0</v>
      </c>
      <c r="BB290" s="84">
        <f t="shared" si="60"/>
        <v>0</v>
      </c>
      <c r="BC290" s="84">
        <f t="shared" si="60"/>
        <v>0</v>
      </c>
      <c r="BD290" s="5"/>
      <c r="BE290" s="5"/>
      <c r="BF290" s="5"/>
      <c r="BG290" s="5"/>
      <c r="BH290" s="5"/>
      <c r="BI290" s="5"/>
      <c r="BJ290" s="5"/>
    </row>
    <row r="291" spans="2:62" hidden="1">
      <c r="B291">
        <f t="shared" si="61"/>
        <v>160</v>
      </c>
      <c r="C291" t="str">
        <f t="shared" si="61"/>
        <v>PREPARACIÓ DEL SÒL</v>
      </c>
      <c r="D291" t="str">
        <f t="shared" si="61"/>
        <v>Fresat</v>
      </c>
      <c r="E291" s="82">
        <f t="shared" si="61"/>
        <v>2500</v>
      </c>
      <c r="F291" s="84">
        <f t="shared" si="62"/>
        <v>0</v>
      </c>
      <c r="G291" s="84">
        <f t="shared" si="62"/>
        <v>0</v>
      </c>
      <c r="H291" s="84">
        <f t="shared" si="62"/>
        <v>0</v>
      </c>
      <c r="I291" s="84">
        <f t="shared" si="62"/>
        <v>0</v>
      </c>
      <c r="J291" s="84">
        <f t="shared" si="62"/>
        <v>0</v>
      </c>
      <c r="K291" s="84">
        <f t="shared" si="62"/>
        <v>0</v>
      </c>
      <c r="L291" s="84">
        <f t="shared" si="62"/>
        <v>0</v>
      </c>
      <c r="M291" s="84">
        <f t="shared" si="62"/>
        <v>0</v>
      </c>
      <c r="N291" s="84">
        <f t="shared" si="62"/>
        <v>0</v>
      </c>
      <c r="O291" s="84">
        <f t="shared" si="62"/>
        <v>0</v>
      </c>
      <c r="P291" s="84">
        <f t="shared" si="62"/>
        <v>0</v>
      </c>
      <c r="Q291" s="84">
        <f t="shared" si="62"/>
        <v>0</v>
      </c>
      <c r="R291" s="84">
        <f t="shared" si="62"/>
        <v>0</v>
      </c>
      <c r="S291" s="84">
        <f t="shared" si="62"/>
        <v>0</v>
      </c>
      <c r="T291" s="84">
        <f t="shared" si="62"/>
        <v>0</v>
      </c>
      <c r="U291" s="84">
        <f t="shared" si="62"/>
        <v>0</v>
      </c>
      <c r="V291" s="84">
        <f t="shared" si="62"/>
        <v>0</v>
      </c>
      <c r="W291" s="84">
        <f t="shared" si="62"/>
        <v>0</v>
      </c>
      <c r="X291" s="84">
        <f t="shared" si="62"/>
        <v>0</v>
      </c>
      <c r="Y291" s="84">
        <f t="shared" si="62"/>
        <v>0</v>
      </c>
      <c r="Z291" s="84">
        <f t="shared" si="62"/>
        <v>0</v>
      </c>
      <c r="AA291" s="84">
        <f t="shared" si="62"/>
        <v>0</v>
      </c>
      <c r="AB291" s="84">
        <f t="shared" si="62"/>
        <v>0</v>
      </c>
      <c r="AC291" s="84">
        <f t="shared" si="62"/>
        <v>0</v>
      </c>
      <c r="AD291" s="84">
        <f t="shared" si="62"/>
        <v>0</v>
      </c>
      <c r="AE291" s="84">
        <f t="shared" si="62"/>
        <v>0</v>
      </c>
      <c r="AF291" s="84">
        <f t="shared" si="62"/>
        <v>0</v>
      </c>
      <c r="AG291" s="84">
        <f t="shared" si="62"/>
        <v>0</v>
      </c>
      <c r="AH291" s="84">
        <f t="shared" si="62"/>
        <v>0</v>
      </c>
      <c r="AI291" s="84">
        <f t="shared" si="62"/>
        <v>0</v>
      </c>
      <c r="AJ291" s="84">
        <f t="shared" si="62"/>
        <v>0</v>
      </c>
      <c r="AK291" s="84">
        <f t="shared" si="62"/>
        <v>0</v>
      </c>
      <c r="AL291" s="84">
        <f t="shared" si="62"/>
        <v>0</v>
      </c>
      <c r="AM291" s="84">
        <f t="shared" si="62"/>
        <v>0</v>
      </c>
      <c r="AN291" s="84">
        <f t="shared" si="62"/>
        <v>0</v>
      </c>
      <c r="AO291" s="84">
        <f t="shared" si="62"/>
        <v>0</v>
      </c>
      <c r="AP291" s="84">
        <f t="shared" si="62"/>
        <v>0</v>
      </c>
      <c r="AQ291" s="84">
        <f t="shared" si="59"/>
        <v>0</v>
      </c>
      <c r="AR291" s="84">
        <f t="shared" si="62"/>
        <v>0</v>
      </c>
      <c r="AS291" s="5"/>
      <c r="AT291" s="84">
        <f t="shared" si="60"/>
        <v>0</v>
      </c>
      <c r="AU291" s="84">
        <f t="shared" si="60"/>
        <v>0</v>
      </c>
      <c r="AV291" s="84">
        <f t="shared" si="60"/>
        <v>0</v>
      </c>
      <c r="AW291" s="84">
        <f t="shared" si="60"/>
        <v>0</v>
      </c>
      <c r="AX291" s="84">
        <f t="shared" si="60"/>
        <v>0</v>
      </c>
      <c r="AY291" s="84">
        <f t="shared" si="60"/>
        <v>0</v>
      </c>
      <c r="AZ291" s="84">
        <f t="shared" si="60"/>
        <v>0</v>
      </c>
      <c r="BA291" s="84">
        <f t="shared" si="60"/>
        <v>0</v>
      </c>
      <c r="BB291" s="84">
        <f t="shared" si="60"/>
        <v>0</v>
      </c>
      <c r="BC291" s="84">
        <f t="shared" si="60"/>
        <v>0</v>
      </c>
      <c r="BD291" s="5"/>
      <c r="BE291" s="5"/>
      <c r="BF291" s="5"/>
      <c r="BG291" s="5"/>
      <c r="BH291" s="5"/>
      <c r="BI291" s="5"/>
      <c r="BJ291" s="5"/>
    </row>
    <row r="292" spans="2:62" hidden="1">
      <c r="B292">
        <f t="shared" si="61"/>
        <v>210</v>
      </c>
      <c r="C292" t="str">
        <f t="shared" si="61"/>
        <v>ADOBAT</v>
      </c>
      <c r="D292" t="str">
        <f t="shared" si="61"/>
        <v>Aplicació de compost (36 t/ha)</v>
      </c>
      <c r="E292" s="82">
        <f t="shared" si="61"/>
        <v>2500</v>
      </c>
      <c r="F292" s="84">
        <f t="shared" si="62"/>
        <v>0</v>
      </c>
      <c r="G292" s="84">
        <f t="shared" si="62"/>
        <v>0</v>
      </c>
      <c r="H292" s="84">
        <f t="shared" si="62"/>
        <v>0</v>
      </c>
      <c r="I292" s="84">
        <f t="shared" si="62"/>
        <v>0</v>
      </c>
      <c r="J292" s="84">
        <f t="shared" si="62"/>
        <v>0</v>
      </c>
      <c r="K292" s="84">
        <f t="shared" si="62"/>
        <v>0</v>
      </c>
      <c r="L292" s="84">
        <f t="shared" si="62"/>
        <v>0</v>
      </c>
      <c r="M292" s="84">
        <f t="shared" si="62"/>
        <v>0</v>
      </c>
      <c r="N292" s="84">
        <f t="shared" si="62"/>
        <v>0</v>
      </c>
      <c r="O292" s="84">
        <f t="shared" si="62"/>
        <v>0</v>
      </c>
      <c r="P292" s="84">
        <f t="shared" si="62"/>
        <v>0</v>
      </c>
      <c r="Q292" s="84">
        <f t="shared" si="62"/>
        <v>0</v>
      </c>
      <c r="R292" s="84">
        <f t="shared" si="62"/>
        <v>0</v>
      </c>
      <c r="S292" s="84">
        <f t="shared" si="62"/>
        <v>0</v>
      </c>
      <c r="T292" s="84">
        <f t="shared" si="62"/>
        <v>0</v>
      </c>
      <c r="U292" s="84">
        <f t="shared" si="62"/>
        <v>0</v>
      </c>
      <c r="V292" s="84">
        <f t="shared" si="62"/>
        <v>0</v>
      </c>
      <c r="W292" s="84">
        <f t="shared" si="62"/>
        <v>0</v>
      </c>
      <c r="X292" s="84">
        <f t="shared" si="62"/>
        <v>0</v>
      </c>
      <c r="Y292" s="84">
        <f t="shared" si="62"/>
        <v>0</v>
      </c>
      <c r="Z292" s="84">
        <f t="shared" si="62"/>
        <v>0</v>
      </c>
      <c r="AA292" s="84">
        <f t="shared" si="62"/>
        <v>0</v>
      </c>
      <c r="AB292" s="84">
        <f t="shared" si="62"/>
        <v>0</v>
      </c>
      <c r="AC292" s="84">
        <f t="shared" si="62"/>
        <v>0</v>
      </c>
      <c r="AD292" s="84">
        <f t="shared" si="62"/>
        <v>0</v>
      </c>
      <c r="AE292" s="84">
        <f t="shared" si="62"/>
        <v>0</v>
      </c>
      <c r="AF292" s="84">
        <f t="shared" si="62"/>
        <v>0</v>
      </c>
      <c r="AG292" s="84">
        <f t="shared" si="62"/>
        <v>0</v>
      </c>
      <c r="AH292" s="84">
        <f t="shared" si="62"/>
        <v>0</v>
      </c>
      <c r="AI292" s="84">
        <f t="shared" si="62"/>
        <v>0</v>
      </c>
      <c r="AJ292" s="84">
        <f t="shared" si="62"/>
        <v>0</v>
      </c>
      <c r="AK292" s="84">
        <f t="shared" si="62"/>
        <v>0</v>
      </c>
      <c r="AL292" s="84">
        <f t="shared" si="62"/>
        <v>0</v>
      </c>
      <c r="AM292" s="84">
        <f t="shared" si="62"/>
        <v>0</v>
      </c>
      <c r="AN292" s="84">
        <f t="shared" si="62"/>
        <v>0</v>
      </c>
      <c r="AO292" s="84">
        <f t="shared" si="62"/>
        <v>0</v>
      </c>
      <c r="AP292" s="84">
        <f t="shared" si="62"/>
        <v>0</v>
      </c>
      <c r="AQ292" s="84">
        <f t="shared" si="59"/>
        <v>0</v>
      </c>
      <c r="AR292" s="84">
        <f t="shared" si="62"/>
        <v>0</v>
      </c>
      <c r="AS292" s="5"/>
      <c r="AT292" s="84">
        <f t="shared" si="60"/>
        <v>0</v>
      </c>
      <c r="AU292" s="84">
        <f t="shared" si="60"/>
        <v>0</v>
      </c>
      <c r="AV292" s="84">
        <f t="shared" si="60"/>
        <v>0</v>
      </c>
      <c r="AW292" s="84">
        <f t="shared" si="60"/>
        <v>0</v>
      </c>
      <c r="AX292" s="84">
        <f t="shared" si="60"/>
        <v>0</v>
      </c>
      <c r="AY292" s="84">
        <f t="shared" si="60"/>
        <v>0</v>
      </c>
      <c r="AZ292" s="84">
        <f t="shared" si="60"/>
        <v>0</v>
      </c>
      <c r="BA292" s="84">
        <f t="shared" si="60"/>
        <v>0</v>
      </c>
      <c r="BB292" s="84">
        <f t="shared" si="60"/>
        <v>0</v>
      </c>
      <c r="BC292" s="84">
        <f t="shared" si="60"/>
        <v>0</v>
      </c>
      <c r="BD292" s="5"/>
      <c r="BE292" s="5"/>
      <c r="BF292" s="5"/>
      <c r="BG292" s="5"/>
      <c r="BH292" s="5"/>
      <c r="BI292" s="5"/>
      <c r="BJ292" s="5"/>
    </row>
    <row r="293" spans="2:62" hidden="1">
      <c r="B293">
        <f t="shared" si="61"/>
        <v>220</v>
      </c>
      <c r="C293" t="str">
        <f t="shared" si="61"/>
        <v>ADOBAT</v>
      </c>
      <c r="D293" t="str">
        <f t="shared" si="61"/>
        <v>Aplicació de compost (60 t/ha)</v>
      </c>
      <c r="E293" s="82">
        <f t="shared" si="61"/>
        <v>2500</v>
      </c>
      <c r="F293" s="84">
        <f t="shared" si="62"/>
        <v>0</v>
      </c>
      <c r="G293" s="84">
        <f t="shared" si="62"/>
        <v>0</v>
      </c>
      <c r="H293" s="84">
        <f t="shared" si="62"/>
        <v>0</v>
      </c>
      <c r="I293" s="84">
        <f t="shared" si="62"/>
        <v>0</v>
      </c>
      <c r="J293" s="84">
        <f t="shared" si="62"/>
        <v>0</v>
      </c>
      <c r="K293" s="84">
        <f t="shared" si="62"/>
        <v>0</v>
      </c>
      <c r="L293" s="84">
        <f t="shared" si="62"/>
        <v>0</v>
      </c>
      <c r="M293" s="84">
        <f t="shared" si="62"/>
        <v>0</v>
      </c>
      <c r="N293" s="84">
        <f t="shared" si="62"/>
        <v>0</v>
      </c>
      <c r="O293" s="84">
        <f t="shared" si="62"/>
        <v>0</v>
      </c>
      <c r="P293" s="84">
        <f t="shared" si="62"/>
        <v>0</v>
      </c>
      <c r="Q293" s="84">
        <f t="shared" si="62"/>
        <v>0</v>
      </c>
      <c r="R293" s="84">
        <f t="shared" si="62"/>
        <v>0</v>
      </c>
      <c r="S293" s="84">
        <f t="shared" si="62"/>
        <v>0</v>
      </c>
      <c r="T293" s="84">
        <f t="shared" si="62"/>
        <v>0</v>
      </c>
      <c r="U293" s="84">
        <f t="shared" si="62"/>
        <v>0</v>
      </c>
      <c r="V293" s="84">
        <f t="shared" si="62"/>
        <v>0</v>
      </c>
      <c r="W293" s="84">
        <f t="shared" si="62"/>
        <v>0</v>
      </c>
      <c r="X293" s="84">
        <f t="shared" si="62"/>
        <v>0</v>
      </c>
      <c r="Y293" s="84">
        <f t="shared" si="62"/>
        <v>0</v>
      </c>
      <c r="Z293" s="84">
        <f t="shared" si="62"/>
        <v>0</v>
      </c>
      <c r="AA293" s="84">
        <f t="shared" si="62"/>
        <v>0</v>
      </c>
      <c r="AB293" s="84">
        <f t="shared" si="62"/>
        <v>0</v>
      </c>
      <c r="AC293" s="84">
        <f t="shared" si="62"/>
        <v>0</v>
      </c>
      <c r="AD293" s="84">
        <f t="shared" si="62"/>
        <v>0</v>
      </c>
      <c r="AE293" s="84">
        <f t="shared" si="62"/>
        <v>0</v>
      </c>
      <c r="AF293" s="84">
        <f t="shared" si="62"/>
        <v>0</v>
      </c>
      <c r="AG293" s="84">
        <f t="shared" ref="AG293:AR293" si="63">+AG58*$E$4/$E293</f>
        <v>0</v>
      </c>
      <c r="AH293" s="84">
        <f t="shared" si="63"/>
        <v>0</v>
      </c>
      <c r="AI293" s="84">
        <f t="shared" si="63"/>
        <v>0</v>
      </c>
      <c r="AJ293" s="84">
        <f t="shared" si="63"/>
        <v>0</v>
      </c>
      <c r="AK293" s="84">
        <f t="shared" si="63"/>
        <v>0</v>
      </c>
      <c r="AL293" s="84">
        <f t="shared" si="63"/>
        <v>0</v>
      </c>
      <c r="AM293" s="84">
        <f t="shared" si="63"/>
        <v>0</v>
      </c>
      <c r="AN293" s="84">
        <f t="shared" si="63"/>
        <v>0</v>
      </c>
      <c r="AO293" s="84">
        <f t="shared" si="63"/>
        <v>0</v>
      </c>
      <c r="AP293" s="84">
        <f t="shared" si="63"/>
        <v>0</v>
      </c>
      <c r="AQ293" s="84">
        <f t="shared" si="59"/>
        <v>0</v>
      </c>
      <c r="AR293" s="84">
        <f t="shared" si="63"/>
        <v>0</v>
      </c>
      <c r="AS293" s="5"/>
      <c r="AT293" s="84">
        <f t="shared" si="60"/>
        <v>0</v>
      </c>
      <c r="AU293" s="84">
        <f t="shared" si="60"/>
        <v>0</v>
      </c>
      <c r="AV293" s="84">
        <f t="shared" si="60"/>
        <v>0</v>
      </c>
      <c r="AW293" s="84">
        <f t="shared" si="60"/>
        <v>0</v>
      </c>
      <c r="AX293" s="84">
        <f t="shared" si="60"/>
        <v>0</v>
      </c>
      <c r="AY293" s="84">
        <f t="shared" si="60"/>
        <v>0</v>
      </c>
      <c r="AZ293" s="84">
        <f t="shared" si="60"/>
        <v>0</v>
      </c>
      <c r="BA293" s="84">
        <f t="shared" si="60"/>
        <v>0</v>
      </c>
      <c r="BB293" s="84">
        <f t="shared" si="60"/>
        <v>0</v>
      </c>
      <c r="BC293" s="84">
        <f t="shared" si="60"/>
        <v>0</v>
      </c>
      <c r="BD293" s="5"/>
      <c r="BE293" s="5"/>
      <c r="BF293" s="5"/>
      <c r="BG293" s="5"/>
      <c r="BH293" s="5"/>
      <c r="BI293" s="5"/>
      <c r="BJ293" s="5"/>
    </row>
    <row r="294" spans="2:62" hidden="1">
      <c r="B294">
        <f t="shared" si="61"/>
        <v>230</v>
      </c>
      <c r="C294" t="str">
        <f t="shared" si="61"/>
        <v>ADOBAT</v>
      </c>
      <c r="D294" t="str">
        <f t="shared" si="61"/>
        <v>Aplicació d'adob orgànic</v>
      </c>
      <c r="E294" s="82">
        <f t="shared" si="61"/>
        <v>2500</v>
      </c>
      <c r="F294" s="84">
        <f t="shared" ref="F294:AR300" si="64">+F59*$E$4/$E294</f>
        <v>0</v>
      </c>
      <c r="G294" s="84">
        <f t="shared" si="64"/>
        <v>0</v>
      </c>
      <c r="H294" s="84">
        <f t="shared" si="64"/>
        <v>0</v>
      </c>
      <c r="I294" s="84">
        <f t="shared" si="64"/>
        <v>0</v>
      </c>
      <c r="J294" s="84">
        <f t="shared" si="64"/>
        <v>0</v>
      </c>
      <c r="K294" s="84">
        <f t="shared" si="64"/>
        <v>0</v>
      </c>
      <c r="L294" s="84">
        <f t="shared" si="64"/>
        <v>0</v>
      </c>
      <c r="M294" s="84">
        <f t="shared" si="64"/>
        <v>0</v>
      </c>
      <c r="N294" s="84">
        <f t="shared" si="64"/>
        <v>0</v>
      </c>
      <c r="O294" s="84">
        <f t="shared" si="64"/>
        <v>0</v>
      </c>
      <c r="P294" s="84">
        <f t="shared" si="64"/>
        <v>0</v>
      </c>
      <c r="Q294" s="84">
        <f t="shared" si="64"/>
        <v>0</v>
      </c>
      <c r="R294" s="84">
        <f t="shared" si="64"/>
        <v>0</v>
      </c>
      <c r="S294" s="84">
        <f t="shared" si="64"/>
        <v>0</v>
      </c>
      <c r="T294" s="84">
        <f t="shared" si="64"/>
        <v>0</v>
      </c>
      <c r="U294" s="84">
        <f t="shared" si="64"/>
        <v>0</v>
      </c>
      <c r="V294" s="84">
        <f t="shared" si="64"/>
        <v>0</v>
      </c>
      <c r="W294" s="84">
        <f t="shared" si="64"/>
        <v>0</v>
      </c>
      <c r="X294" s="84">
        <f t="shared" si="64"/>
        <v>0</v>
      </c>
      <c r="Y294" s="84">
        <f t="shared" si="64"/>
        <v>0</v>
      </c>
      <c r="Z294" s="84">
        <f t="shared" si="64"/>
        <v>0</v>
      </c>
      <c r="AA294" s="84">
        <f t="shared" si="64"/>
        <v>0</v>
      </c>
      <c r="AB294" s="84">
        <f t="shared" si="64"/>
        <v>0</v>
      </c>
      <c r="AC294" s="84">
        <f t="shared" si="64"/>
        <v>0</v>
      </c>
      <c r="AD294" s="84">
        <f t="shared" si="64"/>
        <v>0</v>
      </c>
      <c r="AE294" s="84">
        <f t="shared" si="64"/>
        <v>0</v>
      </c>
      <c r="AF294" s="84">
        <f t="shared" si="64"/>
        <v>0</v>
      </c>
      <c r="AG294" s="84">
        <f t="shared" si="64"/>
        <v>0</v>
      </c>
      <c r="AH294" s="84">
        <f t="shared" si="64"/>
        <v>0</v>
      </c>
      <c r="AI294" s="84">
        <f t="shared" si="64"/>
        <v>0</v>
      </c>
      <c r="AJ294" s="84">
        <f t="shared" si="64"/>
        <v>0</v>
      </c>
      <c r="AK294" s="84">
        <f t="shared" si="64"/>
        <v>0</v>
      </c>
      <c r="AL294" s="84">
        <f t="shared" si="64"/>
        <v>0</v>
      </c>
      <c r="AM294" s="84">
        <f t="shared" si="64"/>
        <v>0</v>
      </c>
      <c r="AN294" s="84">
        <f t="shared" si="64"/>
        <v>0</v>
      </c>
      <c r="AO294" s="84">
        <f t="shared" si="64"/>
        <v>0</v>
      </c>
      <c r="AP294" s="84">
        <f t="shared" si="64"/>
        <v>0</v>
      </c>
      <c r="AQ294" s="84">
        <f t="shared" si="59"/>
        <v>0</v>
      </c>
      <c r="AR294" s="84">
        <f t="shared" si="64"/>
        <v>0</v>
      </c>
      <c r="AS294" s="5"/>
      <c r="AT294" s="84">
        <f t="shared" si="60"/>
        <v>0</v>
      </c>
      <c r="AU294" s="84">
        <f t="shared" si="60"/>
        <v>0</v>
      </c>
      <c r="AV294" s="84">
        <f t="shared" si="60"/>
        <v>0</v>
      </c>
      <c r="AW294" s="84">
        <f t="shared" si="60"/>
        <v>0</v>
      </c>
      <c r="AX294" s="84">
        <f t="shared" si="60"/>
        <v>0</v>
      </c>
      <c r="AY294" s="84">
        <f t="shared" si="60"/>
        <v>0</v>
      </c>
      <c r="AZ294" s="84">
        <f t="shared" si="60"/>
        <v>0</v>
      </c>
      <c r="BA294" s="84">
        <f t="shared" si="60"/>
        <v>0</v>
      </c>
      <c r="BB294" s="84">
        <f t="shared" si="60"/>
        <v>0</v>
      </c>
      <c r="BC294" s="84">
        <f t="shared" si="60"/>
        <v>0</v>
      </c>
      <c r="BD294" s="5"/>
      <c r="BE294" s="5"/>
      <c r="BF294" s="5"/>
      <c r="BG294" s="5"/>
      <c r="BH294" s="5"/>
      <c r="BI294" s="5"/>
      <c r="BJ294" s="5"/>
    </row>
    <row r="295" spans="2:62" hidden="1">
      <c r="B295">
        <f t="shared" si="61"/>
        <v>240</v>
      </c>
      <c r="C295" t="str">
        <f t="shared" si="61"/>
        <v>ADOBAT</v>
      </c>
      <c r="D295" t="str">
        <f t="shared" si="61"/>
        <v>Aplicació potassi</v>
      </c>
      <c r="E295" s="82">
        <f t="shared" si="61"/>
        <v>2500</v>
      </c>
      <c r="F295" s="84">
        <f t="shared" si="64"/>
        <v>0</v>
      </c>
      <c r="G295" s="84">
        <f t="shared" si="64"/>
        <v>0</v>
      </c>
      <c r="H295" s="84">
        <f t="shared" si="64"/>
        <v>0</v>
      </c>
      <c r="I295" s="84">
        <f t="shared" si="64"/>
        <v>0</v>
      </c>
      <c r="J295" s="84">
        <f t="shared" si="64"/>
        <v>0</v>
      </c>
      <c r="K295" s="84">
        <f t="shared" si="64"/>
        <v>0</v>
      </c>
      <c r="L295" s="84">
        <f t="shared" si="64"/>
        <v>0</v>
      </c>
      <c r="M295" s="84">
        <f t="shared" si="64"/>
        <v>0</v>
      </c>
      <c r="N295" s="84">
        <f t="shared" si="64"/>
        <v>0</v>
      </c>
      <c r="O295" s="84">
        <f t="shared" si="64"/>
        <v>0</v>
      </c>
      <c r="P295" s="84">
        <f t="shared" si="64"/>
        <v>0</v>
      </c>
      <c r="Q295" s="84">
        <f t="shared" si="64"/>
        <v>0</v>
      </c>
      <c r="R295" s="84">
        <f t="shared" si="64"/>
        <v>0</v>
      </c>
      <c r="S295" s="84">
        <f t="shared" si="64"/>
        <v>0</v>
      </c>
      <c r="T295" s="84">
        <f t="shared" si="64"/>
        <v>0</v>
      </c>
      <c r="U295" s="84">
        <f t="shared" si="64"/>
        <v>0</v>
      </c>
      <c r="V295" s="84">
        <f t="shared" si="64"/>
        <v>0</v>
      </c>
      <c r="W295" s="84">
        <f t="shared" si="64"/>
        <v>0</v>
      </c>
      <c r="X295" s="84">
        <f t="shared" si="64"/>
        <v>0</v>
      </c>
      <c r="Y295" s="84">
        <f t="shared" si="64"/>
        <v>0</v>
      </c>
      <c r="Z295" s="84">
        <f t="shared" si="64"/>
        <v>0</v>
      </c>
      <c r="AA295" s="84">
        <f t="shared" si="64"/>
        <v>0</v>
      </c>
      <c r="AB295" s="84">
        <f t="shared" si="64"/>
        <v>0</v>
      </c>
      <c r="AC295" s="84">
        <f t="shared" si="64"/>
        <v>0</v>
      </c>
      <c r="AD295" s="84">
        <f t="shared" si="64"/>
        <v>0</v>
      </c>
      <c r="AE295" s="84">
        <f t="shared" si="64"/>
        <v>0</v>
      </c>
      <c r="AF295" s="84">
        <f t="shared" si="64"/>
        <v>0</v>
      </c>
      <c r="AG295" s="84">
        <f t="shared" si="64"/>
        <v>0</v>
      </c>
      <c r="AH295" s="84">
        <f t="shared" si="64"/>
        <v>0</v>
      </c>
      <c r="AI295" s="84">
        <f t="shared" si="64"/>
        <v>0</v>
      </c>
      <c r="AJ295" s="84">
        <f t="shared" si="64"/>
        <v>0</v>
      </c>
      <c r="AK295" s="84">
        <f t="shared" si="64"/>
        <v>0</v>
      </c>
      <c r="AL295" s="84">
        <f t="shared" si="64"/>
        <v>0</v>
      </c>
      <c r="AM295" s="84">
        <f t="shared" si="64"/>
        <v>0</v>
      </c>
      <c r="AN295" s="84">
        <f t="shared" si="64"/>
        <v>0</v>
      </c>
      <c r="AO295" s="84">
        <f t="shared" si="64"/>
        <v>0</v>
      </c>
      <c r="AP295" s="84">
        <f t="shared" si="64"/>
        <v>0</v>
      </c>
      <c r="AQ295" s="84">
        <f t="shared" si="59"/>
        <v>0</v>
      </c>
      <c r="AR295" s="84">
        <f t="shared" si="64"/>
        <v>0</v>
      </c>
      <c r="AS295" s="5"/>
      <c r="AT295" s="84">
        <f t="shared" si="60"/>
        <v>0</v>
      </c>
      <c r="AU295" s="84">
        <f t="shared" si="60"/>
        <v>0</v>
      </c>
      <c r="AV295" s="84">
        <f t="shared" si="60"/>
        <v>0</v>
      </c>
      <c r="AW295" s="84">
        <f t="shared" si="60"/>
        <v>0</v>
      </c>
      <c r="AX295" s="84">
        <f t="shared" si="60"/>
        <v>0</v>
      </c>
      <c r="AY295" s="84">
        <f t="shared" si="60"/>
        <v>0</v>
      </c>
      <c r="AZ295" s="84">
        <f t="shared" si="60"/>
        <v>0</v>
      </c>
      <c r="BA295" s="84">
        <f t="shared" si="60"/>
        <v>0</v>
      </c>
      <c r="BB295" s="84">
        <f t="shared" si="60"/>
        <v>0</v>
      </c>
      <c r="BC295" s="84">
        <f t="shared" si="60"/>
        <v>0</v>
      </c>
      <c r="BD295" s="5"/>
      <c r="BE295" s="5"/>
      <c r="BF295" s="5"/>
      <c r="BG295" s="5"/>
      <c r="BH295" s="5"/>
      <c r="BI295" s="5"/>
      <c r="BJ295" s="5"/>
    </row>
    <row r="296" spans="2:62" hidden="1">
      <c r="B296">
        <f t="shared" si="61"/>
        <v>310</v>
      </c>
      <c r="C296" t="str">
        <f t="shared" si="61"/>
        <v>PLANTACIÓ</v>
      </c>
      <c r="D296" t="str">
        <f t="shared" si="61"/>
        <v>Solcar</v>
      </c>
      <c r="E296" s="82">
        <f t="shared" si="61"/>
        <v>2500</v>
      </c>
      <c r="F296" s="84">
        <f t="shared" si="64"/>
        <v>0</v>
      </c>
      <c r="G296" s="84">
        <f t="shared" si="64"/>
        <v>0</v>
      </c>
      <c r="H296" s="84">
        <f t="shared" si="64"/>
        <v>0</v>
      </c>
      <c r="I296" s="84">
        <f t="shared" si="64"/>
        <v>0</v>
      </c>
      <c r="J296" s="84">
        <f t="shared" si="64"/>
        <v>0</v>
      </c>
      <c r="K296" s="84">
        <f t="shared" si="64"/>
        <v>0</v>
      </c>
      <c r="L296" s="84">
        <f t="shared" si="64"/>
        <v>0</v>
      </c>
      <c r="M296" s="84">
        <f t="shared" si="64"/>
        <v>0</v>
      </c>
      <c r="N296" s="84">
        <f t="shared" si="64"/>
        <v>0</v>
      </c>
      <c r="O296" s="84">
        <f t="shared" si="64"/>
        <v>0</v>
      </c>
      <c r="P296" s="84">
        <f t="shared" si="64"/>
        <v>0</v>
      </c>
      <c r="Q296" s="84">
        <f t="shared" si="64"/>
        <v>0</v>
      </c>
      <c r="R296" s="84">
        <f t="shared" si="64"/>
        <v>0</v>
      </c>
      <c r="S296" s="84">
        <f t="shared" si="64"/>
        <v>0</v>
      </c>
      <c r="T296" s="84">
        <f t="shared" si="64"/>
        <v>0</v>
      </c>
      <c r="U296" s="84">
        <f t="shared" si="64"/>
        <v>0</v>
      </c>
      <c r="V296" s="84">
        <f t="shared" si="64"/>
        <v>0</v>
      </c>
      <c r="W296" s="84">
        <f t="shared" si="64"/>
        <v>0</v>
      </c>
      <c r="X296" s="84">
        <f t="shared" si="64"/>
        <v>0</v>
      </c>
      <c r="Y296" s="84">
        <f t="shared" si="64"/>
        <v>0</v>
      </c>
      <c r="Z296" s="84">
        <f t="shared" si="64"/>
        <v>0</v>
      </c>
      <c r="AA296" s="84">
        <f t="shared" si="64"/>
        <v>0</v>
      </c>
      <c r="AB296" s="84">
        <f t="shared" si="64"/>
        <v>0</v>
      </c>
      <c r="AC296" s="84">
        <f t="shared" si="64"/>
        <v>0</v>
      </c>
      <c r="AD296" s="84">
        <f t="shared" si="64"/>
        <v>0</v>
      </c>
      <c r="AE296" s="84">
        <f t="shared" si="64"/>
        <v>0</v>
      </c>
      <c r="AF296" s="84">
        <f t="shared" si="64"/>
        <v>0</v>
      </c>
      <c r="AG296" s="84">
        <f t="shared" si="64"/>
        <v>0</v>
      </c>
      <c r="AH296" s="84">
        <f t="shared" si="64"/>
        <v>0</v>
      </c>
      <c r="AI296" s="84">
        <f t="shared" si="64"/>
        <v>0</v>
      </c>
      <c r="AJ296" s="84">
        <f t="shared" si="64"/>
        <v>0</v>
      </c>
      <c r="AK296" s="84">
        <f t="shared" si="64"/>
        <v>0</v>
      </c>
      <c r="AL296" s="84">
        <f t="shared" si="64"/>
        <v>0</v>
      </c>
      <c r="AM296" s="84">
        <f t="shared" si="64"/>
        <v>0</v>
      </c>
      <c r="AN296" s="84">
        <f t="shared" si="64"/>
        <v>0</v>
      </c>
      <c r="AO296" s="84">
        <f t="shared" si="64"/>
        <v>0</v>
      </c>
      <c r="AP296" s="84">
        <f t="shared" si="64"/>
        <v>0</v>
      </c>
      <c r="AQ296" s="84">
        <f t="shared" si="59"/>
        <v>0</v>
      </c>
      <c r="AR296" s="84">
        <f t="shared" si="64"/>
        <v>0</v>
      </c>
      <c r="AS296" s="5"/>
      <c r="AT296" s="84">
        <f t="shared" si="60"/>
        <v>0</v>
      </c>
      <c r="AU296" s="84">
        <f t="shared" si="60"/>
        <v>0</v>
      </c>
      <c r="AV296" s="84">
        <f t="shared" si="60"/>
        <v>0</v>
      </c>
      <c r="AW296" s="84">
        <f t="shared" si="60"/>
        <v>0</v>
      </c>
      <c r="AX296" s="84">
        <f t="shared" si="60"/>
        <v>0</v>
      </c>
      <c r="AY296" s="84">
        <f t="shared" si="60"/>
        <v>0</v>
      </c>
      <c r="AZ296" s="84">
        <f t="shared" si="60"/>
        <v>0</v>
      </c>
      <c r="BA296" s="84">
        <f t="shared" si="60"/>
        <v>0</v>
      </c>
      <c r="BB296" s="84">
        <f t="shared" si="60"/>
        <v>0</v>
      </c>
      <c r="BC296" s="84">
        <f t="shared" si="60"/>
        <v>0</v>
      </c>
      <c r="BD296" s="5"/>
      <c r="BE296" s="5"/>
      <c r="BF296" s="5"/>
      <c r="BG296" s="5"/>
      <c r="BH296" s="5"/>
      <c r="BI296" s="5"/>
      <c r="BJ296" s="5"/>
    </row>
    <row r="297" spans="2:62" hidden="1">
      <c r="B297">
        <f t="shared" si="61"/>
        <v>320</v>
      </c>
      <c r="C297" t="str">
        <f t="shared" si="61"/>
        <v>PLANTACIÓ</v>
      </c>
      <c r="D297" t="str">
        <f t="shared" si="61"/>
        <v>Marcat</v>
      </c>
      <c r="E297" s="82">
        <f t="shared" si="61"/>
        <v>2500</v>
      </c>
      <c r="F297" s="84">
        <f t="shared" si="64"/>
        <v>0</v>
      </c>
      <c r="G297" s="84">
        <f t="shared" si="64"/>
        <v>0</v>
      </c>
      <c r="H297" s="84">
        <f t="shared" si="64"/>
        <v>0</v>
      </c>
      <c r="I297" s="84">
        <f t="shared" si="64"/>
        <v>0</v>
      </c>
      <c r="J297" s="84">
        <f t="shared" si="64"/>
        <v>0</v>
      </c>
      <c r="K297" s="84">
        <f t="shared" si="64"/>
        <v>0</v>
      </c>
      <c r="L297" s="84">
        <f t="shared" si="64"/>
        <v>0</v>
      </c>
      <c r="M297" s="84">
        <f t="shared" si="64"/>
        <v>0</v>
      </c>
      <c r="N297" s="84">
        <f t="shared" si="64"/>
        <v>0</v>
      </c>
      <c r="O297" s="84">
        <f t="shared" si="64"/>
        <v>0</v>
      </c>
      <c r="P297" s="84">
        <f t="shared" si="64"/>
        <v>0</v>
      </c>
      <c r="Q297" s="84">
        <f t="shared" si="64"/>
        <v>0</v>
      </c>
      <c r="R297" s="84">
        <f t="shared" si="64"/>
        <v>0</v>
      </c>
      <c r="S297" s="84">
        <f t="shared" si="64"/>
        <v>0</v>
      </c>
      <c r="T297" s="84">
        <f t="shared" si="64"/>
        <v>0</v>
      </c>
      <c r="U297" s="84">
        <f t="shared" si="64"/>
        <v>0</v>
      </c>
      <c r="V297" s="84">
        <f t="shared" si="64"/>
        <v>0</v>
      </c>
      <c r="W297" s="84">
        <f t="shared" si="64"/>
        <v>0</v>
      </c>
      <c r="X297" s="84">
        <f t="shared" si="64"/>
        <v>0</v>
      </c>
      <c r="Y297" s="84">
        <f t="shared" si="64"/>
        <v>0</v>
      </c>
      <c r="Z297" s="84">
        <f t="shared" si="64"/>
        <v>0</v>
      </c>
      <c r="AA297" s="84">
        <f t="shared" si="64"/>
        <v>0</v>
      </c>
      <c r="AB297" s="84">
        <f t="shared" si="64"/>
        <v>0</v>
      </c>
      <c r="AC297" s="84">
        <f t="shared" si="64"/>
        <v>0</v>
      </c>
      <c r="AD297" s="84">
        <f t="shared" si="64"/>
        <v>0</v>
      </c>
      <c r="AE297" s="84">
        <f t="shared" si="64"/>
        <v>0</v>
      </c>
      <c r="AF297" s="84">
        <f t="shared" si="64"/>
        <v>0</v>
      </c>
      <c r="AG297" s="84">
        <f t="shared" si="64"/>
        <v>0</v>
      </c>
      <c r="AH297" s="84">
        <f t="shared" si="64"/>
        <v>0</v>
      </c>
      <c r="AI297" s="84">
        <f t="shared" si="64"/>
        <v>0</v>
      </c>
      <c r="AJ297" s="84">
        <f t="shared" si="64"/>
        <v>0</v>
      </c>
      <c r="AK297" s="84">
        <f t="shared" si="64"/>
        <v>0</v>
      </c>
      <c r="AL297" s="84">
        <f t="shared" si="64"/>
        <v>0</v>
      </c>
      <c r="AM297" s="84">
        <f t="shared" si="64"/>
        <v>0</v>
      </c>
      <c r="AN297" s="84">
        <f t="shared" si="64"/>
        <v>0</v>
      </c>
      <c r="AO297" s="84">
        <f t="shared" si="64"/>
        <v>0</v>
      </c>
      <c r="AP297" s="84">
        <f t="shared" si="64"/>
        <v>0</v>
      </c>
      <c r="AQ297" s="84">
        <f t="shared" si="59"/>
        <v>0</v>
      </c>
      <c r="AR297" s="84">
        <f t="shared" si="64"/>
        <v>0</v>
      </c>
      <c r="AS297" s="5"/>
      <c r="AT297" s="84">
        <f t="shared" si="60"/>
        <v>0</v>
      </c>
      <c r="AU297" s="84">
        <f t="shared" si="60"/>
        <v>0</v>
      </c>
      <c r="AV297" s="84">
        <f t="shared" si="60"/>
        <v>0</v>
      </c>
      <c r="AW297" s="84">
        <f t="shared" si="60"/>
        <v>0</v>
      </c>
      <c r="AX297" s="84">
        <f t="shared" si="60"/>
        <v>0</v>
      </c>
      <c r="AY297" s="84">
        <f t="shared" si="60"/>
        <v>0</v>
      </c>
      <c r="AZ297" s="84">
        <f t="shared" si="60"/>
        <v>0</v>
      </c>
      <c r="BA297" s="84">
        <f t="shared" si="60"/>
        <v>0</v>
      </c>
      <c r="BB297" s="84">
        <f t="shared" si="60"/>
        <v>0</v>
      </c>
      <c r="BC297" s="84">
        <f t="shared" si="60"/>
        <v>0</v>
      </c>
      <c r="BD297" s="5"/>
      <c r="BE297" s="5"/>
      <c r="BF297" s="5"/>
      <c r="BG297" s="5"/>
      <c r="BH297" s="5"/>
      <c r="BI297" s="5"/>
      <c r="BJ297" s="5"/>
    </row>
    <row r="298" spans="2:62" hidden="1">
      <c r="B298">
        <f t="shared" si="61"/>
        <v>330</v>
      </c>
      <c r="C298" t="str">
        <f t="shared" si="61"/>
        <v>PLANTACIÓ</v>
      </c>
      <c r="D298" t="str">
        <f t="shared" si="61"/>
        <v>Plantació manual col o bròcoli</v>
      </c>
      <c r="E298" s="82">
        <f t="shared" si="61"/>
        <v>2500</v>
      </c>
      <c r="F298" s="84">
        <f t="shared" si="64"/>
        <v>0</v>
      </c>
      <c r="G298" s="84">
        <f t="shared" si="64"/>
        <v>0</v>
      </c>
      <c r="H298" s="84">
        <f t="shared" si="64"/>
        <v>0</v>
      </c>
      <c r="I298" s="84">
        <f t="shared" si="64"/>
        <v>0</v>
      </c>
      <c r="J298" s="84">
        <f t="shared" si="64"/>
        <v>0</v>
      </c>
      <c r="K298" s="84">
        <f t="shared" si="64"/>
        <v>0</v>
      </c>
      <c r="L298" s="84">
        <f t="shared" si="64"/>
        <v>0</v>
      </c>
      <c r="M298" s="84">
        <f t="shared" si="64"/>
        <v>0</v>
      </c>
      <c r="N298" s="84">
        <f t="shared" si="64"/>
        <v>0</v>
      </c>
      <c r="O298" s="84">
        <f t="shared" si="64"/>
        <v>0</v>
      </c>
      <c r="P298" s="84">
        <f t="shared" si="64"/>
        <v>0</v>
      </c>
      <c r="Q298" s="84">
        <f t="shared" si="64"/>
        <v>0</v>
      </c>
      <c r="R298" s="84">
        <f t="shared" si="64"/>
        <v>0</v>
      </c>
      <c r="S298" s="84">
        <f t="shared" si="64"/>
        <v>0</v>
      </c>
      <c r="T298" s="84">
        <f t="shared" si="64"/>
        <v>0</v>
      </c>
      <c r="U298" s="84">
        <f t="shared" si="64"/>
        <v>0</v>
      </c>
      <c r="V298" s="84">
        <f t="shared" si="64"/>
        <v>0</v>
      </c>
      <c r="W298" s="84">
        <f t="shared" si="64"/>
        <v>0</v>
      </c>
      <c r="X298" s="84">
        <f t="shared" si="64"/>
        <v>0</v>
      </c>
      <c r="Y298" s="84">
        <f t="shared" si="64"/>
        <v>0</v>
      </c>
      <c r="Z298" s="84">
        <f t="shared" si="64"/>
        <v>0</v>
      </c>
      <c r="AA298" s="84">
        <f t="shared" si="64"/>
        <v>0</v>
      </c>
      <c r="AB298" s="84">
        <f t="shared" si="64"/>
        <v>0</v>
      </c>
      <c r="AC298" s="84">
        <f t="shared" si="64"/>
        <v>0</v>
      </c>
      <c r="AD298" s="84">
        <f t="shared" si="64"/>
        <v>0</v>
      </c>
      <c r="AE298" s="84">
        <f t="shared" si="64"/>
        <v>0</v>
      </c>
      <c r="AF298" s="84">
        <f t="shared" si="64"/>
        <v>0</v>
      </c>
      <c r="AG298" s="84">
        <f t="shared" si="64"/>
        <v>0</v>
      </c>
      <c r="AH298" s="84">
        <f t="shared" si="64"/>
        <v>0</v>
      </c>
      <c r="AI298" s="84">
        <f t="shared" si="64"/>
        <v>0</v>
      </c>
      <c r="AJ298" s="84">
        <f t="shared" si="64"/>
        <v>0</v>
      </c>
      <c r="AK298" s="84">
        <f t="shared" si="64"/>
        <v>0</v>
      </c>
      <c r="AL298" s="84">
        <f t="shared" si="64"/>
        <v>0</v>
      </c>
      <c r="AM298" s="84">
        <f t="shared" si="64"/>
        <v>0</v>
      </c>
      <c r="AN298" s="84">
        <f t="shared" si="64"/>
        <v>0</v>
      </c>
      <c r="AO298" s="84">
        <f t="shared" si="64"/>
        <v>0</v>
      </c>
      <c r="AP298" s="84">
        <f t="shared" si="64"/>
        <v>0</v>
      </c>
      <c r="AQ298" s="84">
        <f t="shared" si="59"/>
        <v>0</v>
      </c>
      <c r="AR298" s="84">
        <f t="shared" si="64"/>
        <v>0</v>
      </c>
      <c r="AS298" s="5"/>
      <c r="AT298" s="84">
        <f t="shared" si="60"/>
        <v>0</v>
      </c>
      <c r="AU298" s="84">
        <f t="shared" si="60"/>
        <v>0</v>
      </c>
      <c r="AV298" s="84">
        <f t="shared" si="60"/>
        <v>0</v>
      </c>
      <c r="AW298" s="84">
        <f t="shared" si="60"/>
        <v>0</v>
      </c>
      <c r="AX298" s="84">
        <f t="shared" si="60"/>
        <v>0</v>
      </c>
      <c r="AY298" s="84">
        <f t="shared" si="60"/>
        <v>0</v>
      </c>
      <c r="AZ298" s="84">
        <f t="shared" si="60"/>
        <v>0</v>
      </c>
      <c r="BA298" s="84">
        <f t="shared" si="60"/>
        <v>0</v>
      </c>
      <c r="BB298" s="84">
        <f t="shared" si="60"/>
        <v>0</v>
      </c>
      <c r="BC298" s="84">
        <f t="shared" si="60"/>
        <v>0</v>
      </c>
      <c r="BD298" s="5"/>
      <c r="BE298" s="5"/>
      <c r="BF298" s="5"/>
      <c r="BG298" s="5"/>
      <c r="BH298" s="5"/>
      <c r="BI298" s="5"/>
      <c r="BJ298" s="5"/>
    </row>
    <row r="299" spans="2:62" hidden="1">
      <c r="B299">
        <f t="shared" si="61"/>
        <v>340</v>
      </c>
      <c r="C299" t="str">
        <f t="shared" si="61"/>
        <v>PLANTACIÓ</v>
      </c>
      <c r="D299" t="str">
        <f t="shared" si="61"/>
        <v>Plantació manual calçots</v>
      </c>
      <c r="E299" s="82">
        <f t="shared" si="61"/>
        <v>2500</v>
      </c>
      <c r="F299" s="84">
        <f t="shared" si="64"/>
        <v>0</v>
      </c>
      <c r="G299" s="84">
        <f t="shared" si="64"/>
        <v>0</v>
      </c>
      <c r="H299" s="84">
        <f t="shared" si="64"/>
        <v>0</v>
      </c>
      <c r="I299" s="84">
        <f t="shared" si="64"/>
        <v>0</v>
      </c>
      <c r="J299" s="84">
        <f t="shared" si="64"/>
        <v>0</v>
      </c>
      <c r="K299" s="84">
        <f t="shared" si="64"/>
        <v>0</v>
      </c>
      <c r="L299" s="84">
        <f t="shared" si="64"/>
        <v>0</v>
      </c>
      <c r="M299" s="84">
        <f t="shared" si="64"/>
        <v>0</v>
      </c>
      <c r="N299" s="84">
        <f t="shared" si="64"/>
        <v>0</v>
      </c>
      <c r="O299" s="84">
        <f t="shared" si="64"/>
        <v>0</v>
      </c>
      <c r="P299" s="84">
        <f t="shared" si="64"/>
        <v>0</v>
      </c>
      <c r="Q299" s="84">
        <f t="shared" si="64"/>
        <v>0</v>
      </c>
      <c r="R299" s="84">
        <f t="shared" si="64"/>
        <v>0</v>
      </c>
      <c r="S299" s="84">
        <f t="shared" si="64"/>
        <v>0</v>
      </c>
      <c r="T299" s="84">
        <f t="shared" si="64"/>
        <v>0</v>
      </c>
      <c r="U299" s="84">
        <f t="shared" si="64"/>
        <v>0</v>
      </c>
      <c r="V299" s="84">
        <f t="shared" si="64"/>
        <v>0</v>
      </c>
      <c r="W299" s="84">
        <f t="shared" si="64"/>
        <v>0</v>
      </c>
      <c r="X299" s="84">
        <f t="shared" si="64"/>
        <v>0</v>
      </c>
      <c r="Y299" s="84">
        <f t="shared" si="64"/>
        <v>0</v>
      </c>
      <c r="Z299" s="84">
        <f t="shared" si="64"/>
        <v>0</v>
      </c>
      <c r="AA299" s="84">
        <f t="shared" si="64"/>
        <v>0</v>
      </c>
      <c r="AB299" s="84">
        <f t="shared" si="64"/>
        <v>0</v>
      </c>
      <c r="AC299" s="84">
        <f t="shared" si="64"/>
        <v>0</v>
      </c>
      <c r="AD299" s="84">
        <f t="shared" si="64"/>
        <v>0</v>
      </c>
      <c r="AE299" s="84">
        <f t="shared" si="64"/>
        <v>0</v>
      </c>
      <c r="AF299" s="84">
        <f t="shared" si="64"/>
        <v>0</v>
      </c>
      <c r="AG299" s="84">
        <f t="shared" si="64"/>
        <v>0</v>
      </c>
      <c r="AH299" s="84">
        <f t="shared" si="64"/>
        <v>0</v>
      </c>
      <c r="AI299" s="84">
        <f t="shared" si="64"/>
        <v>0</v>
      </c>
      <c r="AJ299" s="84">
        <f t="shared" si="64"/>
        <v>0</v>
      </c>
      <c r="AK299" s="84">
        <f t="shared" si="64"/>
        <v>0</v>
      </c>
      <c r="AL299" s="84">
        <f t="shared" si="64"/>
        <v>0</v>
      </c>
      <c r="AM299" s="84">
        <f t="shared" si="64"/>
        <v>0</v>
      </c>
      <c r="AN299" s="84">
        <f t="shared" si="64"/>
        <v>0</v>
      </c>
      <c r="AO299" s="84">
        <f t="shared" si="64"/>
        <v>0</v>
      </c>
      <c r="AP299" s="84">
        <f t="shared" si="64"/>
        <v>0</v>
      </c>
      <c r="AQ299" s="84">
        <f t="shared" si="59"/>
        <v>0</v>
      </c>
      <c r="AR299" s="84">
        <f t="shared" si="64"/>
        <v>0</v>
      </c>
      <c r="AS299" s="5"/>
      <c r="AT299" s="84">
        <f t="shared" si="60"/>
        <v>0</v>
      </c>
      <c r="AU299" s="84">
        <f t="shared" si="60"/>
        <v>0</v>
      </c>
      <c r="AV299" s="84">
        <f t="shared" si="60"/>
        <v>0</v>
      </c>
      <c r="AW299" s="84">
        <f t="shared" si="60"/>
        <v>0</v>
      </c>
      <c r="AX299" s="84">
        <f t="shared" si="60"/>
        <v>0</v>
      </c>
      <c r="AY299" s="84">
        <f t="shared" si="60"/>
        <v>0</v>
      </c>
      <c r="AZ299" s="84">
        <f t="shared" si="60"/>
        <v>0</v>
      </c>
      <c r="BA299" s="84">
        <f t="shared" si="60"/>
        <v>0</v>
      </c>
      <c r="BB299" s="84">
        <f t="shared" si="60"/>
        <v>0</v>
      </c>
      <c r="BC299" s="84">
        <f t="shared" si="60"/>
        <v>0</v>
      </c>
      <c r="BD299" s="5"/>
      <c r="BE299" s="5"/>
      <c r="BF299" s="5"/>
      <c r="BG299" s="5"/>
      <c r="BH299" s="5"/>
      <c r="BI299" s="5"/>
      <c r="BJ299" s="5"/>
    </row>
    <row r="300" spans="2:62" hidden="1">
      <c r="B300">
        <f t="shared" si="61"/>
        <v>350</v>
      </c>
      <c r="C300" t="str">
        <f t="shared" si="61"/>
        <v>PLANTACIÓ</v>
      </c>
      <c r="D300" t="str">
        <f t="shared" si="61"/>
        <v>Plantació manual enciam</v>
      </c>
      <c r="E300" s="82">
        <f t="shared" si="61"/>
        <v>2500</v>
      </c>
      <c r="F300" s="84">
        <f t="shared" si="64"/>
        <v>0</v>
      </c>
      <c r="G300" s="84">
        <f t="shared" si="64"/>
        <v>0</v>
      </c>
      <c r="H300" s="84">
        <f t="shared" si="64"/>
        <v>0</v>
      </c>
      <c r="I300" s="84">
        <f t="shared" si="64"/>
        <v>0</v>
      </c>
      <c r="J300" s="84">
        <f t="shared" si="64"/>
        <v>0</v>
      </c>
      <c r="K300" s="84">
        <f t="shared" si="64"/>
        <v>0</v>
      </c>
      <c r="L300" s="84">
        <f t="shared" si="64"/>
        <v>0</v>
      </c>
      <c r="M300" s="84">
        <f t="shared" si="64"/>
        <v>0</v>
      </c>
      <c r="N300" s="84">
        <f t="shared" si="64"/>
        <v>0</v>
      </c>
      <c r="O300" s="84">
        <f t="shared" si="64"/>
        <v>0</v>
      </c>
      <c r="P300" s="84">
        <f t="shared" si="64"/>
        <v>0</v>
      </c>
      <c r="Q300" s="84">
        <f t="shared" si="64"/>
        <v>0</v>
      </c>
      <c r="R300" s="84">
        <f t="shared" si="64"/>
        <v>0</v>
      </c>
      <c r="S300" s="84">
        <f t="shared" si="64"/>
        <v>0</v>
      </c>
      <c r="T300" s="84">
        <f t="shared" si="64"/>
        <v>0</v>
      </c>
      <c r="U300" s="84">
        <f t="shared" si="64"/>
        <v>0</v>
      </c>
      <c r="V300" s="84">
        <f t="shared" si="64"/>
        <v>0</v>
      </c>
      <c r="W300" s="84">
        <f t="shared" si="64"/>
        <v>0</v>
      </c>
      <c r="X300" s="84">
        <f t="shared" si="64"/>
        <v>0</v>
      </c>
      <c r="Y300" s="84">
        <f t="shared" si="64"/>
        <v>0</v>
      </c>
      <c r="Z300" s="84">
        <f t="shared" si="64"/>
        <v>0</v>
      </c>
      <c r="AA300" s="84">
        <f t="shared" si="64"/>
        <v>0</v>
      </c>
      <c r="AB300" s="84">
        <f t="shared" si="64"/>
        <v>0</v>
      </c>
      <c r="AC300" s="84">
        <f t="shared" si="64"/>
        <v>0</v>
      </c>
      <c r="AD300" s="84">
        <f t="shared" si="64"/>
        <v>0</v>
      </c>
      <c r="AE300" s="84">
        <f t="shared" si="64"/>
        <v>0</v>
      </c>
      <c r="AF300" s="84">
        <f t="shared" si="64"/>
        <v>0</v>
      </c>
      <c r="AG300" s="84">
        <f t="shared" ref="AG300:AR300" si="65">+AG65*$E$4/$E300</f>
        <v>0</v>
      </c>
      <c r="AH300" s="84">
        <f t="shared" si="65"/>
        <v>0</v>
      </c>
      <c r="AI300" s="84">
        <f t="shared" si="65"/>
        <v>0</v>
      </c>
      <c r="AJ300" s="84">
        <f t="shared" si="65"/>
        <v>0</v>
      </c>
      <c r="AK300" s="84">
        <f t="shared" si="65"/>
        <v>0</v>
      </c>
      <c r="AL300" s="84">
        <f t="shared" si="65"/>
        <v>0</v>
      </c>
      <c r="AM300" s="84">
        <f t="shared" si="65"/>
        <v>0</v>
      </c>
      <c r="AN300" s="84">
        <f t="shared" si="65"/>
        <v>0</v>
      </c>
      <c r="AO300" s="84">
        <f t="shared" si="65"/>
        <v>0</v>
      </c>
      <c r="AP300" s="84">
        <f t="shared" si="65"/>
        <v>0</v>
      </c>
      <c r="AQ300" s="84">
        <f t="shared" si="59"/>
        <v>0</v>
      </c>
      <c r="AR300" s="84">
        <f t="shared" si="65"/>
        <v>0</v>
      </c>
      <c r="AS300" s="5"/>
      <c r="AT300" s="84">
        <f t="shared" si="60"/>
        <v>0</v>
      </c>
      <c r="AU300" s="84">
        <f t="shared" si="60"/>
        <v>0</v>
      </c>
      <c r="AV300" s="84">
        <f t="shared" si="60"/>
        <v>0</v>
      </c>
      <c r="AW300" s="84">
        <f t="shared" si="60"/>
        <v>0</v>
      </c>
      <c r="AX300" s="84">
        <f t="shared" si="60"/>
        <v>0</v>
      </c>
      <c r="AY300" s="84">
        <f t="shared" si="60"/>
        <v>0</v>
      </c>
      <c r="AZ300" s="84">
        <f t="shared" si="60"/>
        <v>0</v>
      </c>
      <c r="BA300" s="84">
        <f t="shared" si="60"/>
        <v>0</v>
      </c>
      <c r="BB300" s="84">
        <f t="shared" si="60"/>
        <v>0</v>
      </c>
      <c r="BC300" s="84">
        <f t="shared" si="60"/>
        <v>0</v>
      </c>
      <c r="BD300" s="5"/>
      <c r="BE300" s="5"/>
      <c r="BF300" s="5"/>
      <c r="BG300" s="5"/>
      <c r="BH300" s="5"/>
      <c r="BI300" s="5"/>
      <c r="BJ300" s="5"/>
    </row>
    <row r="301" spans="2:62" hidden="1">
      <c r="B301">
        <f t="shared" si="61"/>
        <v>360</v>
      </c>
      <c r="C301" t="str">
        <f t="shared" si="61"/>
        <v>PLANTACIÓ</v>
      </c>
      <c r="D301" t="str">
        <f t="shared" si="61"/>
        <v>Plantació manual bleda</v>
      </c>
      <c r="E301" s="82">
        <f t="shared" si="61"/>
        <v>2500</v>
      </c>
      <c r="F301" s="84">
        <f t="shared" ref="F301:AR307" si="66">+F66*$E$4/$E301</f>
        <v>0</v>
      </c>
      <c r="G301" s="84">
        <f t="shared" si="66"/>
        <v>0</v>
      </c>
      <c r="H301" s="84">
        <f t="shared" si="66"/>
        <v>0</v>
      </c>
      <c r="I301" s="84">
        <f t="shared" si="66"/>
        <v>0</v>
      </c>
      <c r="J301" s="84">
        <f t="shared" si="66"/>
        <v>0</v>
      </c>
      <c r="K301" s="84">
        <f t="shared" si="66"/>
        <v>0</v>
      </c>
      <c r="L301" s="84">
        <f t="shared" si="66"/>
        <v>0</v>
      </c>
      <c r="M301" s="84">
        <f t="shared" si="66"/>
        <v>0</v>
      </c>
      <c r="N301" s="84">
        <f t="shared" si="66"/>
        <v>0</v>
      </c>
      <c r="O301" s="84">
        <f t="shared" si="66"/>
        <v>0</v>
      </c>
      <c r="P301" s="84">
        <f t="shared" si="66"/>
        <v>0</v>
      </c>
      <c r="Q301" s="84">
        <f t="shared" si="66"/>
        <v>0</v>
      </c>
      <c r="R301" s="84">
        <f t="shared" si="66"/>
        <v>0</v>
      </c>
      <c r="S301" s="84">
        <f t="shared" si="66"/>
        <v>0</v>
      </c>
      <c r="T301" s="84">
        <f t="shared" si="66"/>
        <v>0</v>
      </c>
      <c r="U301" s="84">
        <f t="shared" si="66"/>
        <v>0</v>
      </c>
      <c r="V301" s="84">
        <f t="shared" si="66"/>
        <v>0</v>
      </c>
      <c r="W301" s="84">
        <f t="shared" si="66"/>
        <v>0</v>
      </c>
      <c r="X301" s="84">
        <f t="shared" si="66"/>
        <v>0</v>
      </c>
      <c r="Y301" s="84">
        <f t="shared" si="66"/>
        <v>0</v>
      </c>
      <c r="Z301" s="84">
        <f t="shared" si="66"/>
        <v>0</v>
      </c>
      <c r="AA301" s="84">
        <f t="shared" si="66"/>
        <v>0</v>
      </c>
      <c r="AB301" s="84">
        <f t="shared" si="66"/>
        <v>0</v>
      </c>
      <c r="AC301" s="84">
        <f t="shared" si="66"/>
        <v>0</v>
      </c>
      <c r="AD301" s="84">
        <f t="shared" si="66"/>
        <v>0</v>
      </c>
      <c r="AE301" s="84">
        <f t="shared" si="66"/>
        <v>0</v>
      </c>
      <c r="AF301" s="84">
        <f t="shared" si="66"/>
        <v>0</v>
      </c>
      <c r="AG301" s="84">
        <f t="shared" si="66"/>
        <v>0</v>
      </c>
      <c r="AH301" s="84">
        <f t="shared" si="66"/>
        <v>0</v>
      </c>
      <c r="AI301" s="84">
        <f t="shared" si="66"/>
        <v>0</v>
      </c>
      <c r="AJ301" s="84">
        <f t="shared" si="66"/>
        <v>0</v>
      </c>
      <c r="AK301" s="84">
        <f t="shared" si="66"/>
        <v>0</v>
      </c>
      <c r="AL301" s="84">
        <f t="shared" si="66"/>
        <v>0</v>
      </c>
      <c r="AM301" s="84">
        <f t="shared" si="66"/>
        <v>0</v>
      </c>
      <c r="AN301" s="84">
        <f t="shared" si="66"/>
        <v>0</v>
      </c>
      <c r="AO301" s="84">
        <f t="shared" si="66"/>
        <v>0</v>
      </c>
      <c r="AP301" s="84">
        <f t="shared" si="66"/>
        <v>0</v>
      </c>
      <c r="AQ301" s="84">
        <f t="shared" si="59"/>
        <v>0</v>
      </c>
      <c r="AR301" s="84">
        <f t="shared" si="66"/>
        <v>0</v>
      </c>
      <c r="AS301" s="5"/>
      <c r="AT301" s="84">
        <f t="shared" si="60"/>
        <v>0</v>
      </c>
      <c r="AU301" s="84">
        <f t="shared" si="60"/>
        <v>0</v>
      </c>
      <c r="AV301" s="84">
        <f t="shared" si="60"/>
        <v>0</v>
      </c>
      <c r="AW301" s="84">
        <f t="shared" si="60"/>
        <v>0</v>
      </c>
      <c r="AX301" s="84">
        <f t="shared" si="60"/>
        <v>0</v>
      </c>
      <c r="AY301" s="84">
        <f t="shared" si="60"/>
        <v>0</v>
      </c>
      <c r="AZ301" s="84">
        <f t="shared" si="60"/>
        <v>0</v>
      </c>
      <c r="BA301" s="84">
        <f t="shared" si="60"/>
        <v>0</v>
      </c>
      <c r="BB301" s="84">
        <f t="shared" si="60"/>
        <v>0</v>
      </c>
      <c r="BC301" s="84">
        <f t="shared" si="60"/>
        <v>0</v>
      </c>
      <c r="BD301" s="5"/>
      <c r="BE301" s="5"/>
      <c r="BF301" s="5"/>
      <c r="BG301" s="5"/>
      <c r="BH301" s="5"/>
      <c r="BI301" s="5"/>
      <c r="BJ301" s="5"/>
    </row>
    <row r="302" spans="2:62" hidden="1">
      <c r="B302">
        <f t="shared" si="61"/>
        <v>370</v>
      </c>
      <c r="C302" t="str">
        <f t="shared" si="61"/>
        <v>PLANTACIÓ</v>
      </c>
      <c r="D302" t="str">
        <f t="shared" si="61"/>
        <v>Plantació manual tomàquet</v>
      </c>
      <c r="E302" s="82">
        <f t="shared" si="61"/>
        <v>2500</v>
      </c>
      <c r="F302" s="84">
        <f t="shared" si="66"/>
        <v>0</v>
      </c>
      <c r="G302" s="84">
        <f t="shared" si="66"/>
        <v>0</v>
      </c>
      <c r="H302" s="84">
        <f t="shared" si="66"/>
        <v>0</v>
      </c>
      <c r="I302" s="84">
        <f t="shared" si="66"/>
        <v>0</v>
      </c>
      <c r="J302" s="84">
        <f t="shared" si="66"/>
        <v>0</v>
      </c>
      <c r="K302" s="84">
        <f t="shared" si="66"/>
        <v>0</v>
      </c>
      <c r="L302" s="84">
        <f t="shared" si="66"/>
        <v>0</v>
      </c>
      <c r="M302" s="84">
        <f t="shared" si="66"/>
        <v>0</v>
      </c>
      <c r="N302" s="84">
        <f t="shared" si="66"/>
        <v>0</v>
      </c>
      <c r="O302" s="84">
        <f t="shared" si="66"/>
        <v>0</v>
      </c>
      <c r="P302" s="84">
        <f t="shared" si="66"/>
        <v>0</v>
      </c>
      <c r="Q302" s="84">
        <f t="shared" si="66"/>
        <v>0</v>
      </c>
      <c r="R302" s="84">
        <f t="shared" si="66"/>
        <v>0</v>
      </c>
      <c r="S302" s="84">
        <f t="shared" si="66"/>
        <v>0</v>
      </c>
      <c r="T302" s="84">
        <f t="shared" si="66"/>
        <v>0</v>
      </c>
      <c r="U302" s="84">
        <f t="shared" si="66"/>
        <v>0</v>
      </c>
      <c r="V302" s="84">
        <f t="shared" si="66"/>
        <v>0</v>
      </c>
      <c r="W302" s="84">
        <f t="shared" si="66"/>
        <v>0</v>
      </c>
      <c r="X302" s="84">
        <f t="shared" si="66"/>
        <v>0</v>
      </c>
      <c r="Y302" s="84">
        <f t="shared" si="66"/>
        <v>0</v>
      </c>
      <c r="Z302" s="84">
        <f t="shared" si="66"/>
        <v>0</v>
      </c>
      <c r="AA302" s="84">
        <f t="shared" si="66"/>
        <v>0</v>
      </c>
      <c r="AB302" s="84">
        <f t="shared" si="66"/>
        <v>0</v>
      </c>
      <c r="AC302" s="84">
        <f t="shared" si="66"/>
        <v>0</v>
      </c>
      <c r="AD302" s="84">
        <f t="shared" si="66"/>
        <v>0</v>
      </c>
      <c r="AE302" s="84">
        <f t="shared" si="66"/>
        <v>0</v>
      </c>
      <c r="AF302" s="84">
        <f t="shared" si="66"/>
        <v>0</v>
      </c>
      <c r="AG302" s="84">
        <f t="shared" si="66"/>
        <v>0</v>
      </c>
      <c r="AH302" s="84">
        <f t="shared" si="66"/>
        <v>0</v>
      </c>
      <c r="AI302" s="84">
        <f t="shared" si="66"/>
        <v>0</v>
      </c>
      <c r="AJ302" s="84">
        <f t="shared" si="66"/>
        <v>0</v>
      </c>
      <c r="AK302" s="84">
        <f t="shared" si="66"/>
        <v>0</v>
      </c>
      <c r="AL302" s="84">
        <f t="shared" si="66"/>
        <v>0</v>
      </c>
      <c r="AM302" s="84">
        <f t="shared" si="66"/>
        <v>0</v>
      </c>
      <c r="AN302" s="84">
        <f t="shared" si="66"/>
        <v>0</v>
      </c>
      <c r="AO302" s="84">
        <f t="shared" si="66"/>
        <v>0</v>
      </c>
      <c r="AP302" s="84">
        <f t="shared" si="66"/>
        <v>0</v>
      </c>
      <c r="AQ302" s="84">
        <f t="shared" si="66"/>
        <v>0</v>
      </c>
      <c r="AR302" s="84">
        <f t="shared" si="66"/>
        <v>0</v>
      </c>
      <c r="AS302" s="5"/>
      <c r="AT302" s="84">
        <f t="shared" ref="AT302:BC317" si="67">+AT67*$E$4/$E302</f>
        <v>0</v>
      </c>
      <c r="AU302" s="84">
        <f t="shared" si="67"/>
        <v>0</v>
      </c>
      <c r="AV302" s="84">
        <f t="shared" si="67"/>
        <v>0</v>
      </c>
      <c r="AW302" s="84">
        <f t="shared" si="67"/>
        <v>0</v>
      </c>
      <c r="AX302" s="84">
        <f t="shared" si="67"/>
        <v>0</v>
      </c>
      <c r="AY302" s="84">
        <f t="shared" si="67"/>
        <v>0</v>
      </c>
      <c r="AZ302" s="84">
        <f t="shared" si="67"/>
        <v>0</v>
      </c>
      <c r="BA302" s="84">
        <f t="shared" si="67"/>
        <v>0</v>
      </c>
      <c r="BB302" s="84">
        <f t="shared" si="67"/>
        <v>0</v>
      </c>
      <c r="BC302" s="84">
        <f t="shared" si="67"/>
        <v>0</v>
      </c>
      <c r="BD302" s="5"/>
      <c r="BE302" s="5"/>
      <c r="BF302" s="5"/>
      <c r="BG302" s="5"/>
      <c r="BH302" s="5"/>
      <c r="BI302" s="5"/>
      <c r="BJ302" s="5"/>
    </row>
    <row r="303" spans="2:62" hidden="1">
      <c r="B303">
        <f t="shared" ref="B303:E318" si="68">+B68</f>
        <v>380</v>
      </c>
      <c r="C303" t="str">
        <f t="shared" si="68"/>
        <v>PLANTACIÓ</v>
      </c>
      <c r="D303" t="str">
        <f t="shared" si="68"/>
        <v>Plantació manual carbassa</v>
      </c>
      <c r="E303" s="82">
        <f t="shared" si="68"/>
        <v>2500</v>
      </c>
      <c r="F303" s="84">
        <f t="shared" si="66"/>
        <v>0</v>
      </c>
      <c r="G303" s="84">
        <f t="shared" si="66"/>
        <v>0</v>
      </c>
      <c r="H303" s="84">
        <f t="shared" si="66"/>
        <v>0</v>
      </c>
      <c r="I303" s="84">
        <f t="shared" si="66"/>
        <v>0</v>
      </c>
      <c r="J303" s="84">
        <f t="shared" si="66"/>
        <v>0</v>
      </c>
      <c r="K303" s="84">
        <f t="shared" si="66"/>
        <v>0</v>
      </c>
      <c r="L303" s="84">
        <f t="shared" si="66"/>
        <v>0</v>
      </c>
      <c r="M303" s="84">
        <f t="shared" si="66"/>
        <v>0</v>
      </c>
      <c r="N303" s="84">
        <f t="shared" si="66"/>
        <v>0</v>
      </c>
      <c r="O303" s="84">
        <f t="shared" si="66"/>
        <v>0</v>
      </c>
      <c r="P303" s="84">
        <f t="shared" si="66"/>
        <v>0</v>
      </c>
      <c r="Q303" s="84">
        <f t="shared" si="66"/>
        <v>0</v>
      </c>
      <c r="R303" s="84">
        <f t="shared" si="66"/>
        <v>0</v>
      </c>
      <c r="S303" s="84">
        <f t="shared" si="66"/>
        <v>0</v>
      </c>
      <c r="T303" s="84">
        <f t="shared" si="66"/>
        <v>0</v>
      </c>
      <c r="U303" s="84">
        <f t="shared" si="66"/>
        <v>0</v>
      </c>
      <c r="V303" s="84">
        <f t="shared" si="66"/>
        <v>0</v>
      </c>
      <c r="W303" s="84">
        <f t="shared" si="66"/>
        <v>0</v>
      </c>
      <c r="X303" s="84">
        <f t="shared" si="66"/>
        <v>0</v>
      </c>
      <c r="Y303" s="84">
        <f t="shared" si="66"/>
        <v>0</v>
      </c>
      <c r="Z303" s="84">
        <f t="shared" si="66"/>
        <v>0</v>
      </c>
      <c r="AA303" s="84">
        <f t="shared" si="66"/>
        <v>0</v>
      </c>
      <c r="AB303" s="84">
        <f t="shared" si="66"/>
        <v>0</v>
      </c>
      <c r="AC303" s="84">
        <f t="shared" si="66"/>
        <v>0</v>
      </c>
      <c r="AD303" s="84">
        <f t="shared" si="66"/>
        <v>0</v>
      </c>
      <c r="AE303" s="84">
        <f t="shared" si="66"/>
        <v>0</v>
      </c>
      <c r="AF303" s="84">
        <f t="shared" si="66"/>
        <v>0</v>
      </c>
      <c r="AG303" s="84">
        <f t="shared" si="66"/>
        <v>0</v>
      </c>
      <c r="AH303" s="84">
        <f t="shared" si="66"/>
        <v>0</v>
      </c>
      <c r="AI303" s="84">
        <f t="shared" si="66"/>
        <v>0</v>
      </c>
      <c r="AJ303" s="84">
        <f t="shared" si="66"/>
        <v>0</v>
      </c>
      <c r="AK303" s="84">
        <f t="shared" si="66"/>
        <v>0</v>
      </c>
      <c r="AL303" s="84">
        <f t="shared" si="66"/>
        <v>0</v>
      </c>
      <c r="AM303" s="84">
        <f t="shared" si="66"/>
        <v>0</v>
      </c>
      <c r="AN303" s="84">
        <f t="shared" si="66"/>
        <v>0</v>
      </c>
      <c r="AO303" s="84">
        <f t="shared" si="66"/>
        <v>0</v>
      </c>
      <c r="AP303" s="84">
        <f t="shared" si="66"/>
        <v>0</v>
      </c>
      <c r="AQ303" s="84">
        <f t="shared" si="66"/>
        <v>0</v>
      </c>
      <c r="AR303" s="84">
        <f t="shared" si="66"/>
        <v>0</v>
      </c>
      <c r="AS303" s="5"/>
      <c r="AT303" s="84">
        <f t="shared" si="67"/>
        <v>0</v>
      </c>
      <c r="AU303" s="84">
        <f t="shared" si="67"/>
        <v>0</v>
      </c>
      <c r="AV303" s="84">
        <f t="shared" si="67"/>
        <v>0</v>
      </c>
      <c r="AW303" s="84">
        <f t="shared" si="67"/>
        <v>0</v>
      </c>
      <c r="AX303" s="84">
        <f t="shared" si="67"/>
        <v>0</v>
      </c>
      <c r="AY303" s="84">
        <f t="shared" si="67"/>
        <v>0</v>
      </c>
      <c r="AZ303" s="84">
        <f t="shared" si="67"/>
        <v>0</v>
      </c>
      <c r="BA303" s="84">
        <f t="shared" si="67"/>
        <v>0</v>
      </c>
      <c r="BB303" s="84">
        <f t="shared" si="67"/>
        <v>0</v>
      </c>
      <c r="BC303" s="84">
        <f t="shared" si="67"/>
        <v>0</v>
      </c>
      <c r="BD303" s="5"/>
      <c r="BE303" s="5"/>
      <c r="BF303" s="5"/>
      <c r="BG303" s="5"/>
      <c r="BH303" s="5"/>
      <c r="BI303" s="5"/>
      <c r="BJ303" s="5"/>
    </row>
    <row r="304" spans="2:62" hidden="1">
      <c r="B304">
        <f t="shared" si="68"/>
        <v>390</v>
      </c>
      <c r="C304" t="str">
        <f t="shared" si="68"/>
        <v>PLANTACIÓ</v>
      </c>
      <c r="D304" t="str">
        <f t="shared" si="68"/>
        <v>Sembra manual carbassa</v>
      </c>
      <c r="E304" s="82">
        <f t="shared" si="68"/>
        <v>2500</v>
      </c>
      <c r="F304" s="84">
        <f t="shared" si="66"/>
        <v>0</v>
      </c>
      <c r="G304" s="84">
        <f t="shared" si="66"/>
        <v>0</v>
      </c>
      <c r="H304" s="84">
        <f t="shared" si="66"/>
        <v>0</v>
      </c>
      <c r="I304" s="84">
        <f t="shared" si="66"/>
        <v>0</v>
      </c>
      <c r="J304" s="84">
        <f t="shared" si="66"/>
        <v>0</v>
      </c>
      <c r="K304" s="84">
        <f t="shared" si="66"/>
        <v>0</v>
      </c>
      <c r="L304" s="84">
        <f t="shared" si="66"/>
        <v>0</v>
      </c>
      <c r="M304" s="84">
        <f t="shared" si="66"/>
        <v>0</v>
      </c>
      <c r="N304" s="84">
        <f t="shared" si="66"/>
        <v>0</v>
      </c>
      <c r="O304" s="84">
        <f t="shared" si="66"/>
        <v>0</v>
      </c>
      <c r="P304" s="84">
        <f t="shared" si="66"/>
        <v>0</v>
      </c>
      <c r="Q304" s="84">
        <f t="shared" si="66"/>
        <v>0</v>
      </c>
      <c r="R304" s="84">
        <f t="shared" si="66"/>
        <v>0</v>
      </c>
      <c r="S304" s="84">
        <f t="shared" si="66"/>
        <v>0</v>
      </c>
      <c r="T304" s="84">
        <f t="shared" si="66"/>
        <v>0</v>
      </c>
      <c r="U304" s="84">
        <f t="shared" si="66"/>
        <v>0</v>
      </c>
      <c r="V304" s="84">
        <f t="shared" si="66"/>
        <v>0</v>
      </c>
      <c r="W304" s="84">
        <f t="shared" si="66"/>
        <v>0</v>
      </c>
      <c r="X304" s="84">
        <f t="shared" si="66"/>
        <v>0</v>
      </c>
      <c r="Y304" s="84">
        <f t="shared" si="66"/>
        <v>0</v>
      </c>
      <c r="Z304" s="84">
        <f t="shared" si="66"/>
        <v>0</v>
      </c>
      <c r="AA304" s="84">
        <f t="shared" si="66"/>
        <v>0</v>
      </c>
      <c r="AB304" s="84">
        <f t="shared" si="66"/>
        <v>0</v>
      </c>
      <c r="AC304" s="84">
        <f t="shared" si="66"/>
        <v>0</v>
      </c>
      <c r="AD304" s="84">
        <f t="shared" si="66"/>
        <v>0</v>
      </c>
      <c r="AE304" s="84">
        <f t="shared" si="66"/>
        <v>0</v>
      </c>
      <c r="AF304" s="84">
        <f t="shared" si="66"/>
        <v>0</v>
      </c>
      <c r="AG304" s="84">
        <f t="shared" si="66"/>
        <v>0</v>
      </c>
      <c r="AH304" s="84">
        <f t="shared" si="66"/>
        <v>0</v>
      </c>
      <c r="AI304" s="84">
        <f t="shared" si="66"/>
        <v>0</v>
      </c>
      <c r="AJ304" s="84">
        <f t="shared" si="66"/>
        <v>0</v>
      </c>
      <c r="AK304" s="84">
        <f t="shared" si="66"/>
        <v>0</v>
      </c>
      <c r="AL304" s="84">
        <f t="shared" si="66"/>
        <v>0</v>
      </c>
      <c r="AM304" s="84">
        <f t="shared" si="66"/>
        <v>0</v>
      </c>
      <c r="AN304" s="84">
        <f t="shared" si="66"/>
        <v>0</v>
      </c>
      <c r="AO304" s="84">
        <f t="shared" si="66"/>
        <v>0</v>
      </c>
      <c r="AP304" s="84">
        <f t="shared" si="66"/>
        <v>0</v>
      </c>
      <c r="AQ304" s="84">
        <f t="shared" si="66"/>
        <v>0</v>
      </c>
      <c r="AR304" s="84">
        <f t="shared" si="66"/>
        <v>0</v>
      </c>
      <c r="AS304" s="5"/>
      <c r="AT304" s="84">
        <f t="shared" si="67"/>
        <v>0</v>
      </c>
      <c r="AU304" s="84">
        <f t="shared" si="67"/>
        <v>0</v>
      </c>
      <c r="AV304" s="84">
        <f t="shared" si="67"/>
        <v>0</v>
      </c>
      <c r="AW304" s="84">
        <f t="shared" si="67"/>
        <v>0</v>
      </c>
      <c r="AX304" s="84">
        <f t="shared" si="67"/>
        <v>0</v>
      </c>
      <c r="AY304" s="84">
        <f t="shared" si="67"/>
        <v>0</v>
      </c>
      <c r="AZ304" s="84">
        <f t="shared" si="67"/>
        <v>0</v>
      </c>
      <c r="BA304" s="84">
        <f t="shared" si="67"/>
        <v>0</v>
      </c>
      <c r="BB304" s="84">
        <f t="shared" si="67"/>
        <v>0</v>
      </c>
      <c r="BC304" s="84">
        <f t="shared" si="67"/>
        <v>0</v>
      </c>
      <c r="BD304" s="5"/>
      <c r="BE304" s="5"/>
      <c r="BF304" s="5"/>
      <c r="BG304" s="5"/>
      <c r="BH304" s="5"/>
      <c r="BI304" s="5"/>
      <c r="BJ304" s="5"/>
    </row>
    <row r="305" spans="2:62" hidden="1">
      <c r="B305">
        <f t="shared" si="68"/>
        <v>410</v>
      </c>
      <c r="C305" t="str">
        <f t="shared" si="68"/>
        <v>REG</v>
      </c>
      <c r="D305" t="str">
        <f t="shared" si="68"/>
        <v>Instal.lació sistema de reg amb cinta (1 m per m2)</v>
      </c>
      <c r="E305" s="82">
        <f t="shared" si="68"/>
        <v>2500</v>
      </c>
      <c r="F305" s="84">
        <f t="shared" si="66"/>
        <v>0</v>
      </c>
      <c r="G305" s="84">
        <f t="shared" si="66"/>
        <v>0</v>
      </c>
      <c r="H305" s="84">
        <f t="shared" si="66"/>
        <v>0</v>
      </c>
      <c r="I305" s="84">
        <f t="shared" si="66"/>
        <v>0</v>
      </c>
      <c r="J305" s="84">
        <f t="shared" si="66"/>
        <v>0</v>
      </c>
      <c r="K305" s="84">
        <f t="shared" si="66"/>
        <v>0</v>
      </c>
      <c r="L305" s="84">
        <f t="shared" si="66"/>
        <v>0</v>
      </c>
      <c r="M305" s="84">
        <f t="shared" si="66"/>
        <v>0</v>
      </c>
      <c r="N305" s="84">
        <f t="shared" si="66"/>
        <v>0</v>
      </c>
      <c r="O305" s="84">
        <f t="shared" si="66"/>
        <v>0</v>
      </c>
      <c r="P305" s="84">
        <f t="shared" si="66"/>
        <v>0</v>
      </c>
      <c r="Q305" s="84">
        <f t="shared" si="66"/>
        <v>0</v>
      </c>
      <c r="R305" s="84">
        <f t="shared" si="66"/>
        <v>0</v>
      </c>
      <c r="S305" s="84">
        <f t="shared" si="66"/>
        <v>0</v>
      </c>
      <c r="T305" s="84">
        <f t="shared" si="66"/>
        <v>0</v>
      </c>
      <c r="U305" s="84">
        <f t="shared" si="66"/>
        <v>0</v>
      </c>
      <c r="V305" s="84">
        <f t="shared" si="66"/>
        <v>0</v>
      </c>
      <c r="W305" s="84">
        <f t="shared" si="66"/>
        <v>0</v>
      </c>
      <c r="X305" s="84">
        <f t="shared" si="66"/>
        <v>0</v>
      </c>
      <c r="Y305" s="84">
        <f t="shared" si="66"/>
        <v>0</v>
      </c>
      <c r="Z305" s="84">
        <f t="shared" si="66"/>
        <v>0</v>
      </c>
      <c r="AA305" s="84">
        <f t="shared" si="66"/>
        <v>0</v>
      </c>
      <c r="AB305" s="84">
        <f t="shared" si="66"/>
        <v>0</v>
      </c>
      <c r="AC305" s="84">
        <f t="shared" si="66"/>
        <v>0</v>
      </c>
      <c r="AD305" s="84">
        <f t="shared" si="66"/>
        <v>0</v>
      </c>
      <c r="AE305" s="84">
        <f t="shared" si="66"/>
        <v>0</v>
      </c>
      <c r="AF305" s="84">
        <f t="shared" si="66"/>
        <v>0</v>
      </c>
      <c r="AG305" s="84">
        <f t="shared" si="66"/>
        <v>0</v>
      </c>
      <c r="AH305" s="84">
        <f t="shared" si="66"/>
        <v>0</v>
      </c>
      <c r="AI305" s="84">
        <f t="shared" si="66"/>
        <v>0</v>
      </c>
      <c r="AJ305" s="84">
        <f t="shared" si="66"/>
        <v>0</v>
      </c>
      <c r="AK305" s="84">
        <f t="shared" si="66"/>
        <v>0</v>
      </c>
      <c r="AL305" s="84">
        <f t="shared" si="66"/>
        <v>0</v>
      </c>
      <c r="AM305" s="84">
        <f t="shared" si="66"/>
        <v>0</v>
      </c>
      <c r="AN305" s="84">
        <f t="shared" si="66"/>
        <v>0</v>
      </c>
      <c r="AO305" s="84">
        <f t="shared" si="66"/>
        <v>0</v>
      </c>
      <c r="AP305" s="84">
        <f t="shared" si="66"/>
        <v>0</v>
      </c>
      <c r="AQ305" s="84">
        <f t="shared" si="66"/>
        <v>0</v>
      </c>
      <c r="AR305" s="84">
        <f t="shared" si="66"/>
        <v>0</v>
      </c>
      <c r="AS305" s="5"/>
      <c r="AT305" s="84">
        <f t="shared" si="67"/>
        <v>0</v>
      </c>
      <c r="AU305" s="84">
        <f t="shared" si="67"/>
        <v>0</v>
      </c>
      <c r="AV305" s="84">
        <f t="shared" si="67"/>
        <v>0</v>
      </c>
      <c r="AW305" s="84">
        <f t="shared" si="67"/>
        <v>0</v>
      </c>
      <c r="AX305" s="84">
        <f t="shared" si="67"/>
        <v>0</v>
      </c>
      <c r="AY305" s="84">
        <f t="shared" si="67"/>
        <v>0</v>
      </c>
      <c r="AZ305" s="84">
        <f t="shared" si="67"/>
        <v>0</v>
      </c>
      <c r="BA305" s="84">
        <f t="shared" si="67"/>
        <v>0</v>
      </c>
      <c r="BB305" s="84">
        <f t="shared" si="67"/>
        <v>0</v>
      </c>
      <c r="BC305" s="84">
        <f t="shared" si="67"/>
        <v>0</v>
      </c>
      <c r="BD305" s="5"/>
      <c r="BE305" s="5"/>
      <c r="BF305" s="5"/>
      <c r="BG305" s="5"/>
      <c r="BH305" s="5"/>
      <c r="BI305" s="5"/>
      <c r="BJ305" s="5"/>
    </row>
    <row r="306" spans="2:62" hidden="1">
      <c r="B306">
        <f t="shared" si="68"/>
        <v>420</v>
      </c>
      <c r="C306" t="str">
        <f t="shared" si="68"/>
        <v>REG</v>
      </c>
      <c r="D306" t="str">
        <f t="shared" si="68"/>
        <v>Instal.lació sistema de reg amb cinta (1,6 m per m2)</v>
      </c>
      <c r="E306" s="82">
        <f t="shared" si="68"/>
        <v>2500</v>
      </c>
      <c r="F306" s="84">
        <f t="shared" si="66"/>
        <v>0</v>
      </c>
      <c r="G306" s="84">
        <f t="shared" si="66"/>
        <v>0</v>
      </c>
      <c r="H306" s="84">
        <f t="shared" si="66"/>
        <v>0</v>
      </c>
      <c r="I306" s="84">
        <f t="shared" si="66"/>
        <v>0</v>
      </c>
      <c r="J306" s="84">
        <f t="shared" si="66"/>
        <v>0</v>
      </c>
      <c r="K306" s="84">
        <f t="shared" si="66"/>
        <v>0</v>
      </c>
      <c r="L306" s="84">
        <f t="shared" si="66"/>
        <v>0</v>
      </c>
      <c r="M306" s="84">
        <f t="shared" si="66"/>
        <v>0</v>
      </c>
      <c r="N306" s="84">
        <f t="shared" si="66"/>
        <v>0</v>
      </c>
      <c r="O306" s="84">
        <f t="shared" si="66"/>
        <v>0</v>
      </c>
      <c r="P306" s="84">
        <f t="shared" si="66"/>
        <v>0</v>
      </c>
      <c r="Q306" s="84">
        <f t="shared" si="66"/>
        <v>0</v>
      </c>
      <c r="R306" s="84">
        <f t="shared" si="66"/>
        <v>0</v>
      </c>
      <c r="S306" s="84">
        <f t="shared" si="66"/>
        <v>0</v>
      </c>
      <c r="T306" s="84">
        <f t="shared" si="66"/>
        <v>0</v>
      </c>
      <c r="U306" s="84">
        <f t="shared" si="66"/>
        <v>0</v>
      </c>
      <c r="V306" s="84">
        <f t="shared" si="66"/>
        <v>0</v>
      </c>
      <c r="W306" s="84">
        <f t="shared" si="66"/>
        <v>0</v>
      </c>
      <c r="X306" s="84">
        <f t="shared" si="66"/>
        <v>0</v>
      </c>
      <c r="Y306" s="84">
        <f t="shared" si="66"/>
        <v>0</v>
      </c>
      <c r="Z306" s="84">
        <f t="shared" si="66"/>
        <v>0</v>
      </c>
      <c r="AA306" s="84">
        <f t="shared" si="66"/>
        <v>0</v>
      </c>
      <c r="AB306" s="84">
        <f t="shared" si="66"/>
        <v>0</v>
      </c>
      <c r="AC306" s="84">
        <f t="shared" si="66"/>
        <v>0</v>
      </c>
      <c r="AD306" s="84">
        <f t="shared" si="66"/>
        <v>0</v>
      </c>
      <c r="AE306" s="84">
        <f t="shared" si="66"/>
        <v>0</v>
      </c>
      <c r="AF306" s="84">
        <f t="shared" si="66"/>
        <v>0</v>
      </c>
      <c r="AG306" s="84">
        <f t="shared" si="66"/>
        <v>0</v>
      </c>
      <c r="AH306" s="84">
        <f t="shared" si="66"/>
        <v>0</v>
      </c>
      <c r="AI306" s="84">
        <f t="shared" si="66"/>
        <v>0</v>
      </c>
      <c r="AJ306" s="84">
        <f t="shared" si="66"/>
        <v>0</v>
      </c>
      <c r="AK306" s="84">
        <f t="shared" si="66"/>
        <v>0</v>
      </c>
      <c r="AL306" s="84">
        <f t="shared" si="66"/>
        <v>0</v>
      </c>
      <c r="AM306" s="84">
        <f t="shared" si="66"/>
        <v>0</v>
      </c>
      <c r="AN306" s="84">
        <f t="shared" si="66"/>
        <v>0</v>
      </c>
      <c r="AO306" s="84">
        <f t="shared" si="66"/>
        <v>0</v>
      </c>
      <c r="AP306" s="84">
        <f t="shared" si="66"/>
        <v>0</v>
      </c>
      <c r="AQ306" s="84">
        <f t="shared" si="66"/>
        <v>0</v>
      </c>
      <c r="AR306" s="84">
        <f t="shared" si="66"/>
        <v>0</v>
      </c>
      <c r="AS306" s="5"/>
      <c r="AT306" s="84">
        <f t="shared" si="67"/>
        <v>0</v>
      </c>
      <c r="AU306" s="84">
        <f t="shared" si="67"/>
        <v>0</v>
      </c>
      <c r="AV306" s="84">
        <f t="shared" si="67"/>
        <v>0</v>
      </c>
      <c r="AW306" s="84">
        <f t="shared" si="67"/>
        <v>0</v>
      </c>
      <c r="AX306" s="84">
        <f t="shared" si="67"/>
        <v>0</v>
      </c>
      <c r="AY306" s="84">
        <f t="shared" si="67"/>
        <v>0</v>
      </c>
      <c r="AZ306" s="84">
        <f t="shared" si="67"/>
        <v>0</v>
      </c>
      <c r="BA306" s="84">
        <f t="shared" si="67"/>
        <v>0</v>
      </c>
      <c r="BB306" s="84">
        <f t="shared" si="67"/>
        <v>0</v>
      </c>
      <c r="BC306" s="84">
        <f t="shared" si="67"/>
        <v>0</v>
      </c>
      <c r="BD306" s="5"/>
      <c r="BE306" s="5"/>
      <c r="BF306" s="5"/>
      <c r="BG306" s="5"/>
      <c r="BH306" s="5"/>
      <c r="BI306" s="5"/>
      <c r="BJ306" s="5"/>
    </row>
    <row r="307" spans="2:62" hidden="1">
      <c r="B307">
        <f t="shared" si="68"/>
        <v>430</v>
      </c>
      <c r="C307" t="str">
        <f t="shared" si="68"/>
        <v>REG</v>
      </c>
      <c r="D307" t="str">
        <f t="shared" si="68"/>
        <v>Instal.lació sistema de reg aspersió</v>
      </c>
      <c r="E307" s="82">
        <f t="shared" si="68"/>
        <v>2500</v>
      </c>
      <c r="F307" s="84">
        <f t="shared" si="66"/>
        <v>0</v>
      </c>
      <c r="G307" s="84">
        <f t="shared" si="66"/>
        <v>0</v>
      </c>
      <c r="H307" s="84">
        <f t="shared" si="66"/>
        <v>0</v>
      </c>
      <c r="I307" s="84">
        <f t="shared" si="66"/>
        <v>0</v>
      </c>
      <c r="J307" s="84">
        <f t="shared" si="66"/>
        <v>0</v>
      </c>
      <c r="K307" s="84">
        <f t="shared" si="66"/>
        <v>0</v>
      </c>
      <c r="L307" s="84">
        <f t="shared" si="66"/>
        <v>0</v>
      </c>
      <c r="M307" s="84">
        <f t="shared" si="66"/>
        <v>0</v>
      </c>
      <c r="N307" s="84">
        <f t="shared" si="66"/>
        <v>0</v>
      </c>
      <c r="O307" s="84">
        <f t="shared" si="66"/>
        <v>0</v>
      </c>
      <c r="P307" s="84">
        <f t="shared" si="66"/>
        <v>0</v>
      </c>
      <c r="Q307" s="84">
        <f t="shared" si="66"/>
        <v>0</v>
      </c>
      <c r="R307" s="84">
        <f t="shared" si="66"/>
        <v>0</v>
      </c>
      <c r="S307" s="84">
        <f t="shared" si="66"/>
        <v>0</v>
      </c>
      <c r="T307" s="84">
        <f t="shared" si="66"/>
        <v>0</v>
      </c>
      <c r="U307" s="84">
        <f t="shared" si="66"/>
        <v>0</v>
      </c>
      <c r="V307" s="84">
        <f t="shared" si="66"/>
        <v>0</v>
      </c>
      <c r="W307" s="84">
        <f t="shared" si="66"/>
        <v>0</v>
      </c>
      <c r="X307" s="84">
        <f t="shared" si="66"/>
        <v>0</v>
      </c>
      <c r="Y307" s="84">
        <f t="shared" si="66"/>
        <v>0</v>
      </c>
      <c r="Z307" s="84">
        <f t="shared" si="66"/>
        <v>0</v>
      </c>
      <c r="AA307" s="84">
        <f t="shared" si="66"/>
        <v>0</v>
      </c>
      <c r="AB307" s="84">
        <f t="shared" ref="AB307:AR322" si="69">+AB72*$E$4/$E307</f>
        <v>0</v>
      </c>
      <c r="AC307" s="84">
        <f t="shared" si="69"/>
        <v>0</v>
      </c>
      <c r="AD307" s="84">
        <f t="shared" si="69"/>
        <v>0</v>
      </c>
      <c r="AE307" s="84">
        <f t="shared" si="69"/>
        <v>0</v>
      </c>
      <c r="AF307" s="84">
        <f t="shared" si="69"/>
        <v>0</v>
      </c>
      <c r="AG307" s="84">
        <f t="shared" si="69"/>
        <v>0</v>
      </c>
      <c r="AH307" s="84">
        <f t="shared" si="69"/>
        <v>0</v>
      </c>
      <c r="AI307" s="84">
        <f t="shared" si="69"/>
        <v>0</v>
      </c>
      <c r="AJ307" s="84">
        <f t="shared" si="69"/>
        <v>0</v>
      </c>
      <c r="AK307" s="84">
        <f t="shared" si="69"/>
        <v>0</v>
      </c>
      <c r="AL307" s="84">
        <f t="shared" si="69"/>
        <v>0</v>
      </c>
      <c r="AM307" s="84">
        <f t="shared" si="69"/>
        <v>0</v>
      </c>
      <c r="AN307" s="84">
        <f t="shared" si="69"/>
        <v>0</v>
      </c>
      <c r="AO307" s="84">
        <f t="shared" si="69"/>
        <v>0</v>
      </c>
      <c r="AP307" s="84">
        <f t="shared" si="69"/>
        <v>0</v>
      </c>
      <c r="AQ307" s="84">
        <f t="shared" si="69"/>
        <v>0</v>
      </c>
      <c r="AR307" s="84">
        <f t="shared" si="69"/>
        <v>0</v>
      </c>
      <c r="AS307" s="5"/>
      <c r="AT307" s="84">
        <f t="shared" si="67"/>
        <v>0</v>
      </c>
      <c r="AU307" s="84">
        <f t="shared" si="67"/>
        <v>0</v>
      </c>
      <c r="AV307" s="84">
        <f t="shared" si="67"/>
        <v>0</v>
      </c>
      <c r="AW307" s="84">
        <f t="shared" si="67"/>
        <v>0</v>
      </c>
      <c r="AX307" s="84">
        <f t="shared" si="67"/>
        <v>0</v>
      </c>
      <c r="AY307" s="84">
        <f t="shared" si="67"/>
        <v>0</v>
      </c>
      <c r="AZ307" s="84">
        <f t="shared" si="67"/>
        <v>0</v>
      </c>
      <c r="BA307" s="84">
        <f t="shared" si="67"/>
        <v>0</v>
      </c>
      <c r="BB307" s="84">
        <f t="shared" si="67"/>
        <v>0</v>
      </c>
      <c r="BC307" s="84">
        <f t="shared" si="67"/>
        <v>0</v>
      </c>
      <c r="BD307" s="5"/>
      <c r="BE307" s="5"/>
      <c r="BF307" s="5"/>
      <c r="BG307" s="5"/>
      <c r="BH307" s="5"/>
      <c r="BI307" s="5"/>
      <c r="BJ307" s="5"/>
    </row>
    <row r="308" spans="2:62" hidden="1">
      <c r="B308">
        <f t="shared" si="68"/>
        <v>440</v>
      </c>
      <c r="C308" t="str">
        <f t="shared" si="68"/>
        <v>REG</v>
      </c>
      <c r="D308" t="str">
        <f t="shared" si="68"/>
        <v>Reg (L/m2)</v>
      </c>
      <c r="E308" s="82">
        <f t="shared" si="68"/>
        <v>2500</v>
      </c>
      <c r="F308" s="84">
        <f t="shared" ref="F308:AR314" si="70">+F73*$E$4/$E308</f>
        <v>0</v>
      </c>
      <c r="G308" s="84">
        <f t="shared" si="70"/>
        <v>0</v>
      </c>
      <c r="H308" s="84">
        <f t="shared" si="70"/>
        <v>0</v>
      </c>
      <c r="I308" s="84">
        <f t="shared" si="70"/>
        <v>0</v>
      </c>
      <c r="J308" s="84">
        <f t="shared" si="70"/>
        <v>0</v>
      </c>
      <c r="K308" s="84">
        <f t="shared" si="70"/>
        <v>0</v>
      </c>
      <c r="L308" s="84">
        <f t="shared" si="70"/>
        <v>0</v>
      </c>
      <c r="M308" s="84">
        <f t="shared" si="70"/>
        <v>0</v>
      </c>
      <c r="N308" s="84">
        <f t="shared" si="70"/>
        <v>0</v>
      </c>
      <c r="O308" s="84">
        <f t="shared" si="70"/>
        <v>0</v>
      </c>
      <c r="P308" s="84">
        <f t="shared" si="70"/>
        <v>0</v>
      </c>
      <c r="Q308" s="84">
        <f t="shared" si="70"/>
        <v>0</v>
      </c>
      <c r="R308" s="84">
        <f t="shared" si="70"/>
        <v>0</v>
      </c>
      <c r="S308" s="84">
        <f t="shared" si="70"/>
        <v>0</v>
      </c>
      <c r="T308" s="84">
        <f t="shared" si="70"/>
        <v>0</v>
      </c>
      <c r="U308" s="84">
        <f t="shared" si="70"/>
        <v>0</v>
      </c>
      <c r="V308" s="84">
        <f t="shared" si="70"/>
        <v>0</v>
      </c>
      <c r="W308" s="84">
        <f t="shared" si="70"/>
        <v>0</v>
      </c>
      <c r="X308" s="84">
        <f t="shared" si="70"/>
        <v>0</v>
      </c>
      <c r="Y308" s="84">
        <f t="shared" si="70"/>
        <v>0</v>
      </c>
      <c r="Z308" s="84">
        <f t="shared" si="70"/>
        <v>0</v>
      </c>
      <c r="AA308" s="84">
        <f t="shared" si="70"/>
        <v>0</v>
      </c>
      <c r="AB308" s="84">
        <f t="shared" si="70"/>
        <v>0</v>
      </c>
      <c r="AC308" s="84">
        <f t="shared" si="70"/>
        <v>0</v>
      </c>
      <c r="AD308" s="84">
        <f t="shared" si="70"/>
        <v>0</v>
      </c>
      <c r="AE308" s="84">
        <f t="shared" si="70"/>
        <v>0</v>
      </c>
      <c r="AF308" s="84">
        <f t="shared" si="70"/>
        <v>0</v>
      </c>
      <c r="AG308" s="84">
        <f t="shared" si="70"/>
        <v>0</v>
      </c>
      <c r="AH308" s="84">
        <f t="shared" si="70"/>
        <v>0</v>
      </c>
      <c r="AI308" s="84">
        <f t="shared" si="70"/>
        <v>0</v>
      </c>
      <c r="AJ308" s="84">
        <f t="shared" si="70"/>
        <v>0</v>
      </c>
      <c r="AK308" s="84">
        <f t="shared" si="70"/>
        <v>0</v>
      </c>
      <c r="AL308" s="84">
        <f t="shared" si="70"/>
        <v>0</v>
      </c>
      <c r="AM308" s="84">
        <f t="shared" si="70"/>
        <v>0</v>
      </c>
      <c r="AN308" s="84">
        <f t="shared" si="70"/>
        <v>0</v>
      </c>
      <c r="AO308" s="84">
        <f t="shared" si="70"/>
        <v>0</v>
      </c>
      <c r="AP308" s="84">
        <f t="shared" si="70"/>
        <v>0</v>
      </c>
      <c r="AQ308" s="84">
        <f t="shared" si="69"/>
        <v>0</v>
      </c>
      <c r="AR308" s="84">
        <f t="shared" si="70"/>
        <v>0</v>
      </c>
      <c r="AS308" s="5"/>
      <c r="AT308" s="84">
        <f t="shared" si="67"/>
        <v>0</v>
      </c>
      <c r="AU308" s="84">
        <f t="shared" si="67"/>
        <v>0</v>
      </c>
      <c r="AV308" s="84">
        <f t="shared" si="67"/>
        <v>0</v>
      </c>
      <c r="AW308" s="84">
        <f t="shared" si="67"/>
        <v>0</v>
      </c>
      <c r="AX308" s="84">
        <f t="shared" si="67"/>
        <v>0</v>
      </c>
      <c r="AY308" s="84">
        <f t="shared" si="67"/>
        <v>0</v>
      </c>
      <c r="AZ308" s="84">
        <f t="shared" si="67"/>
        <v>0</v>
      </c>
      <c r="BA308" s="84">
        <f t="shared" si="67"/>
        <v>0</v>
      </c>
      <c r="BB308" s="84">
        <f t="shared" si="67"/>
        <v>0</v>
      </c>
      <c r="BC308" s="84">
        <f t="shared" si="67"/>
        <v>0</v>
      </c>
      <c r="BD308" s="5"/>
      <c r="BE308" s="5"/>
      <c r="BF308" s="5"/>
      <c r="BG308" s="5"/>
      <c r="BH308" s="5"/>
      <c r="BI308" s="5"/>
      <c r="BJ308" s="5"/>
    </row>
    <row r="309" spans="2:62" hidden="1">
      <c r="B309">
        <f t="shared" si="68"/>
        <v>450</v>
      </c>
      <c r="C309" t="str">
        <f t="shared" si="68"/>
        <v>REG</v>
      </c>
      <c r="D309" t="str">
        <f t="shared" si="68"/>
        <v>posada en funcionament i parada</v>
      </c>
      <c r="E309" s="82">
        <f t="shared" si="68"/>
        <v>2500</v>
      </c>
      <c r="F309" s="84">
        <f t="shared" si="70"/>
        <v>0</v>
      </c>
      <c r="G309" s="84">
        <f t="shared" si="70"/>
        <v>0</v>
      </c>
      <c r="H309" s="84">
        <f t="shared" si="70"/>
        <v>0</v>
      </c>
      <c r="I309" s="84">
        <f t="shared" si="70"/>
        <v>0</v>
      </c>
      <c r="J309" s="84">
        <f t="shared" si="70"/>
        <v>0</v>
      </c>
      <c r="K309" s="84">
        <f t="shared" si="70"/>
        <v>0</v>
      </c>
      <c r="L309" s="84">
        <f t="shared" si="70"/>
        <v>0</v>
      </c>
      <c r="M309" s="84">
        <f t="shared" si="70"/>
        <v>0</v>
      </c>
      <c r="N309" s="84">
        <f t="shared" si="70"/>
        <v>0</v>
      </c>
      <c r="O309" s="84">
        <f t="shared" si="70"/>
        <v>0</v>
      </c>
      <c r="P309" s="84">
        <f t="shared" si="70"/>
        <v>0</v>
      </c>
      <c r="Q309" s="84">
        <f t="shared" si="70"/>
        <v>0</v>
      </c>
      <c r="R309" s="84">
        <f t="shared" si="70"/>
        <v>0</v>
      </c>
      <c r="S309" s="84">
        <f t="shared" si="70"/>
        <v>0</v>
      </c>
      <c r="T309" s="84">
        <f t="shared" si="70"/>
        <v>0</v>
      </c>
      <c r="U309" s="84">
        <f t="shared" si="70"/>
        <v>0</v>
      </c>
      <c r="V309" s="84">
        <f t="shared" si="70"/>
        <v>0</v>
      </c>
      <c r="W309" s="84">
        <f t="shared" si="70"/>
        <v>0</v>
      </c>
      <c r="X309" s="84">
        <f t="shared" si="70"/>
        <v>0</v>
      </c>
      <c r="Y309" s="84">
        <f t="shared" si="70"/>
        <v>0</v>
      </c>
      <c r="Z309" s="84">
        <f t="shared" si="70"/>
        <v>0</v>
      </c>
      <c r="AA309" s="84">
        <f t="shared" si="70"/>
        <v>0</v>
      </c>
      <c r="AB309" s="84">
        <f t="shared" si="70"/>
        <v>0</v>
      </c>
      <c r="AC309" s="84">
        <f t="shared" si="70"/>
        <v>0</v>
      </c>
      <c r="AD309" s="84">
        <f t="shared" si="70"/>
        <v>0</v>
      </c>
      <c r="AE309" s="84">
        <f t="shared" si="70"/>
        <v>0</v>
      </c>
      <c r="AF309" s="84">
        <f t="shared" si="70"/>
        <v>0</v>
      </c>
      <c r="AG309" s="84">
        <f t="shared" si="70"/>
        <v>0</v>
      </c>
      <c r="AH309" s="84">
        <f t="shared" si="70"/>
        <v>0</v>
      </c>
      <c r="AI309" s="84">
        <f t="shared" si="70"/>
        <v>0</v>
      </c>
      <c r="AJ309" s="84">
        <f t="shared" si="70"/>
        <v>0</v>
      </c>
      <c r="AK309" s="84">
        <f t="shared" si="70"/>
        <v>0</v>
      </c>
      <c r="AL309" s="84">
        <f t="shared" si="70"/>
        <v>0</v>
      </c>
      <c r="AM309" s="84">
        <f t="shared" si="70"/>
        <v>0</v>
      </c>
      <c r="AN309" s="84">
        <f t="shared" si="70"/>
        <v>0</v>
      </c>
      <c r="AO309" s="84">
        <f t="shared" si="70"/>
        <v>0</v>
      </c>
      <c r="AP309" s="84">
        <f t="shared" si="70"/>
        <v>0</v>
      </c>
      <c r="AQ309" s="84">
        <f t="shared" si="69"/>
        <v>0</v>
      </c>
      <c r="AR309" s="84">
        <f t="shared" si="70"/>
        <v>0</v>
      </c>
      <c r="AS309" s="5"/>
      <c r="AT309" s="84">
        <f t="shared" si="67"/>
        <v>0</v>
      </c>
      <c r="AU309" s="84">
        <f t="shared" si="67"/>
        <v>0</v>
      </c>
      <c r="AV309" s="84">
        <f t="shared" si="67"/>
        <v>0</v>
      </c>
      <c r="AW309" s="84">
        <f t="shared" si="67"/>
        <v>0</v>
      </c>
      <c r="AX309" s="84">
        <f t="shared" si="67"/>
        <v>0</v>
      </c>
      <c r="AY309" s="84">
        <f t="shared" si="67"/>
        <v>0</v>
      </c>
      <c r="AZ309" s="84">
        <f t="shared" si="67"/>
        <v>0</v>
      </c>
      <c r="BA309" s="84">
        <f t="shared" si="67"/>
        <v>0</v>
      </c>
      <c r="BB309" s="84">
        <f t="shared" si="67"/>
        <v>0</v>
      </c>
      <c r="BC309" s="84">
        <f t="shared" si="67"/>
        <v>0</v>
      </c>
      <c r="BD309" s="5"/>
      <c r="BE309" s="5"/>
      <c r="BF309" s="5"/>
      <c r="BG309" s="5"/>
      <c r="BH309" s="5"/>
      <c r="BI309" s="5"/>
      <c r="BJ309" s="5"/>
    </row>
    <row r="310" spans="2:62" hidden="1">
      <c r="B310">
        <f t="shared" si="68"/>
        <v>460</v>
      </c>
      <c r="C310" t="str">
        <f t="shared" si="68"/>
        <v>REG</v>
      </c>
      <c r="D310" t="str">
        <f t="shared" si="68"/>
        <v>Desinstal.lació sistema de reg amb cinta</v>
      </c>
      <c r="E310" s="82">
        <f t="shared" si="68"/>
        <v>2500</v>
      </c>
      <c r="F310" s="84">
        <f t="shared" si="70"/>
        <v>0</v>
      </c>
      <c r="G310" s="84">
        <f t="shared" si="70"/>
        <v>0</v>
      </c>
      <c r="H310" s="84">
        <f t="shared" si="70"/>
        <v>0</v>
      </c>
      <c r="I310" s="84">
        <f t="shared" si="70"/>
        <v>0</v>
      </c>
      <c r="J310" s="84">
        <f t="shared" si="70"/>
        <v>0</v>
      </c>
      <c r="K310" s="84">
        <f t="shared" si="70"/>
        <v>0</v>
      </c>
      <c r="L310" s="84">
        <f t="shared" si="70"/>
        <v>0</v>
      </c>
      <c r="M310" s="84">
        <f t="shared" si="70"/>
        <v>0</v>
      </c>
      <c r="N310" s="84">
        <f t="shared" si="70"/>
        <v>0</v>
      </c>
      <c r="O310" s="84">
        <f t="shared" si="70"/>
        <v>0</v>
      </c>
      <c r="P310" s="84">
        <f t="shared" si="70"/>
        <v>0</v>
      </c>
      <c r="Q310" s="84">
        <f t="shared" si="70"/>
        <v>0</v>
      </c>
      <c r="R310" s="84">
        <f t="shared" si="70"/>
        <v>0</v>
      </c>
      <c r="S310" s="84">
        <f t="shared" si="70"/>
        <v>0</v>
      </c>
      <c r="T310" s="84">
        <f t="shared" si="70"/>
        <v>0</v>
      </c>
      <c r="U310" s="84">
        <f t="shared" si="70"/>
        <v>0</v>
      </c>
      <c r="V310" s="84">
        <f t="shared" si="70"/>
        <v>0</v>
      </c>
      <c r="W310" s="84">
        <f t="shared" si="70"/>
        <v>0</v>
      </c>
      <c r="X310" s="84">
        <f t="shared" si="70"/>
        <v>0</v>
      </c>
      <c r="Y310" s="84">
        <f t="shared" si="70"/>
        <v>0</v>
      </c>
      <c r="Z310" s="84">
        <f t="shared" si="70"/>
        <v>0</v>
      </c>
      <c r="AA310" s="84">
        <f t="shared" si="70"/>
        <v>0</v>
      </c>
      <c r="AB310" s="84">
        <f t="shared" si="70"/>
        <v>0</v>
      </c>
      <c r="AC310" s="84">
        <f t="shared" si="70"/>
        <v>0</v>
      </c>
      <c r="AD310" s="84">
        <f t="shared" si="70"/>
        <v>0</v>
      </c>
      <c r="AE310" s="84">
        <f t="shared" si="70"/>
        <v>0</v>
      </c>
      <c r="AF310" s="84">
        <f t="shared" si="70"/>
        <v>0</v>
      </c>
      <c r="AG310" s="84">
        <f t="shared" si="70"/>
        <v>0</v>
      </c>
      <c r="AH310" s="84">
        <f t="shared" si="70"/>
        <v>0</v>
      </c>
      <c r="AI310" s="84">
        <f t="shared" si="70"/>
        <v>0</v>
      </c>
      <c r="AJ310" s="84">
        <f t="shared" si="70"/>
        <v>0</v>
      </c>
      <c r="AK310" s="84">
        <f t="shared" si="70"/>
        <v>0</v>
      </c>
      <c r="AL310" s="84">
        <f t="shared" si="70"/>
        <v>0</v>
      </c>
      <c r="AM310" s="84">
        <f t="shared" si="70"/>
        <v>0</v>
      </c>
      <c r="AN310" s="84">
        <f t="shared" si="70"/>
        <v>0</v>
      </c>
      <c r="AO310" s="84">
        <f t="shared" si="70"/>
        <v>0</v>
      </c>
      <c r="AP310" s="84">
        <f t="shared" si="70"/>
        <v>0</v>
      </c>
      <c r="AQ310" s="84">
        <f t="shared" si="69"/>
        <v>0</v>
      </c>
      <c r="AR310" s="84">
        <f t="shared" si="70"/>
        <v>0</v>
      </c>
      <c r="AS310" s="5"/>
      <c r="AT310" s="84">
        <f t="shared" si="67"/>
        <v>0</v>
      </c>
      <c r="AU310" s="84">
        <f t="shared" si="67"/>
        <v>0</v>
      </c>
      <c r="AV310" s="84">
        <f t="shared" si="67"/>
        <v>0</v>
      </c>
      <c r="AW310" s="84">
        <f t="shared" si="67"/>
        <v>0</v>
      </c>
      <c r="AX310" s="84">
        <f t="shared" si="67"/>
        <v>0</v>
      </c>
      <c r="AY310" s="84">
        <f t="shared" si="67"/>
        <v>0</v>
      </c>
      <c r="AZ310" s="84">
        <f t="shared" si="67"/>
        <v>0</v>
      </c>
      <c r="BA310" s="84">
        <f t="shared" si="67"/>
        <v>0</v>
      </c>
      <c r="BB310" s="84">
        <f t="shared" si="67"/>
        <v>0</v>
      </c>
      <c r="BC310" s="84">
        <f t="shared" si="67"/>
        <v>0</v>
      </c>
      <c r="BD310" s="5"/>
      <c r="BE310" s="5"/>
      <c r="BF310" s="5"/>
      <c r="BG310" s="5"/>
      <c r="BH310" s="5"/>
      <c r="BI310" s="5"/>
      <c r="BJ310" s="5"/>
    </row>
    <row r="311" spans="2:62" hidden="1">
      <c r="B311">
        <f t="shared" si="68"/>
        <v>510</v>
      </c>
      <c r="C311" t="str">
        <f t="shared" si="68"/>
        <v>TRACTAMENTS</v>
      </c>
      <c r="D311" t="str">
        <f t="shared" si="68"/>
        <v>Tractament Bacillus + retenol +purí ortiga amb tractor i braços</v>
      </c>
      <c r="E311" s="82">
        <f t="shared" si="68"/>
        <v>2500</v>
      </c>
      <c r="F311" s="84">
        <f t="shared" si="70"/>
        <v>0</v>
      </c>
      <c r="G311" s="84">
        <f t="shared" si="70"/>
        <v>0</v>
      </c>
      <c r="H311" s="84">
        <f t="shared" si="70"/>
        <v>0</v>
      </c>
      <c r="I311" s="84">
        <f t="shared" si="70"/>
        <v>0</v>
      </c>
      <c r="J311" s="84">
        <f t="shared" si="70"/>
        <v>0</v>
      </c>
      <c r="K311" s="84">
        <f t="shared" si="70"/>
        <v>0</v>
      </c>
      <c r="L311" s="84">
        <f t="shared" si="70"/>
        <v>0</v>
      </c>
      <c r="M311" s="84">
        <f t="shared" si="70"/>
        <v>0</v>
      </c>
      <c r="N311" s="84">
        <f t="shared" si="70"/>
        <v>0</v>
      </c>
      <c r="O311" s="84">
        <f t="shared" si="70"/>
        <v>0</v>
      </c>
      <c r="P311" s="84">
        <f t="shared" si="70"/>
        <v>0</v>
      </c>
      <c r="Q311" s="84">
        <f t="shared" si="70"/>
        <v>0</v>
      </c>
      <c r="R311" s="84">
        <f t="shared" si="70"/>
        <v>0</v>
      </c>
      <c r="S311" s="84">
        <f t="shared" si="70"/>
        <v>0</v>
      </c>
      <c r="T311" s="84">
        <f t="shared" si="70"/>
        <v>0</v>
      </c>
      <c r="U311" s="84">
        <f t="shared" si="70"/>
        <v>0</v>
      </c>
      <c r="V311" s="84">
        <f t="shared" si="70"/>
        <v>0</v>
      </c>
      <c r="W311" s="84">
        <f t="shared" si="70"/>
        <v>0</v>
      </c>
      <c r="X311" s="84">
        <f t="shared" si="70"/>
        <v>0</v>
      </c>
      <c r="Y311" s="84">
        <f t="shared" si="70"/>
        <v>0</v>
      </c>
      <c r="Z311" s="84">
        <f t="shared" si="70"/>
        <v>0</v>
      </c>
      <c r="AA311" s="84">
        <f t="shared" si="70"/>
        <v>0</v>
      </c>
      <c r="AB311" s="84">
        <f t="shared" si="70"/>
        <v>0</v>
      </c>
      <c r="AC311" s="84">
        <f t="shared" si="70"/>
        <v>0</v>
      </c>
      <c r="AD311" s="84">
        <f t="shared" si="70"/>
        <v>0</v>
      </c>
      <c r="AE311" s="84">
        <f t="shared" si="70"/>
        <v>0</v>
      </c>
      <c r="AF311" s="84">
        <f t="shared" si="70"/>
        <v>0</v>
      </c>
      <c r="AG311" s="84">
        <f t="shared" si="70"/>
        <v>0</v>
      </c>
      <c r="AH311" s="84">
        <f t="shared" si="70"/>
        <v>0</v>
      </c>
      <c r="AI311" s="84">
        <f t="shared" si="70"/>
        <v>0</v>
      </c>
      <c r="AJ311" s="84">
        <f t="shared" si="70"/>
        <v>0</v>
      </c>
      <c r="AK311" s="84">
        <f t="shared" si="70"/>
        <v>0</v>
      </c>
      <c r="AL311" s="84">
        <f t="shared" si="70"/>
        <v>0</v>
      </c>
      <c r="AM311" s="84">
        <f t="shared" si="70"/>
        <v>0</v>
      </c>
      <c r="AN311" s="84">
        <f t="shared" si="70"/>
        <v>0</v>
      </c>
      <c r="AO311" s="84">
        <f t="shared" si="70"/>
        <v>0</v>
      </c>
      <c r="AP311" s="84">
        <f t="shared" si="70"/>
        <v>0</v>
      </c>
      <c r="AQ311" s="84">
        <f t="shared" si="69"/>
        <v>0</v>
      </c>
      <c r="AR311" s="84">
        <f t="shared" si="70"/>
        <v>0</v>
      </c>
      <c r="AS311" s="5"/>
      <c r="AT311" s="84">
        <f t="shared" si="67"/>
        <v>0</v>
      </c>
      <c r="AU311" s="84">
        <f t="shared" si="67"/>
        <v>0</v>
      </c>
      <c r="AV311" s="84">
        <f t="shared" si="67"/>
        <v>0</v>
      </c>
      <c r="AW311" s="84">
        <f t="shared" si="67"/>
        <v>0</v>
      </c>
      <c r="AX311" s="84">
        <f t="shared" si="67"/>
        <v>0</v>
      </c>
      <c r="AY311" s="84">
        <f t="shared" si="67"/>
        <v>0</v>
      </c>
      <c r="AZ311" s="84">
        <f t="shared" si="67"/>
        <v>0</v>
      </c>
      <c r="BA311" s="84">
        <f t="shared" si="67"/>
        <v>0</v>
      </c>
      <c r="BB311" s="84">
        <f t="shared" si="67"/>
        <v>0</v>
      </c>
      <c r="BC311" s="84">
        <f t="shared" si="67"/>
        <v>0</v>
      </c>
      <c r="BD311" s="5"/>
      <c r="BE311" s="5"/>
      <c r="BF311" s="5"/>
      <c r="BG311" s="5"/>
      <c r="BH311" s="5"/>
      <c r="BI311" s="5"/>
      <c r="BJ311" s="5"/>
    </row>
    <row r="312" spans="2:62" hidden="1">
      <c r="B312">
        <f t="shared" si="68"/>
        <v>520</v>
      </c>
      <c r="C312" t="str">
        <f t="shared" si="68"/>
        <v>TRACTAMENTS</v>
      </c>
      <c r="D312" t="str">
        <f t="shared" si="68"/>
        <v>Tractament Bacillus + retenol +purí ortiga amb bota i 2 persones</v>
      </c>
      <c r="E312" s="82">
        <f t="shared" si="68"/>
        <v>2500</v>
      </c>
      <c r="F312" s="84">
        <f t="shared" si="70"/>
        <v>0</v>
      </c>
      <c r="G312" s="84">
        <f t="shared" si="70"/>
        <v>0</v>
      </c>
      <c r="H312" s="84">
        <f t="shared" si="70"/>
        <v>0</v>
      </c>
      <c r="I312" s="84">
        <f t="shared" si="70"/>
        <v>0</v>
      </c>
      <c r="J312" s="84">
        <f t="shared" si="70"/>
        <v>0</v>
      </c>
      <c r="K312" s="84">
        <f t="shared" si="70"/>
        <v>0</v>
      </c>
      <c r="L312" s="84">
        <f t="shared" si="70"/>
        <v>0</v>
      </c>
      <c r="M312" s="84">
        <f t="shared" si="70"/>
        <v>0</v>
      </c>
      <c r="N312" s="84">
        <f t="shared" si="70"/>
        <v>0</v>
      </c>
      <c r="O312" s="84">
        <f t="shared" si="70"/>
        <v>0</v>
      </c>
      <c r="P312" s="84">
        <f t="shared" si="70"/>
        <v>0</v>
      </c>
      <c r="Q312" s="84">
        <f t="shared" si="70"/>
        <v>0</v>
      </c>
      <c r="R312" s="84">
        <f t="shared" si="70"/>
        <v>0</v>
      </c>
      <c r="S312" s="84">
        <f t="shared" si="70"/>
        <v>0</v>
      </c>
      <c r="T312" s="84">
        <f t="shared" si="70"/>
        <v>0</v>
      </c>
      <c r="U312" s="84">
        <f t="shared" si="70"/>
        <v>0</v>
      </c>
      <c r="V312" s="84">
        <f t="shared" si="70"/>
        <v>0</v>
      </c>
      <c r="W312" s="84">
        <f t="shared" si="70"/>
        <v>0</v>
      </c>
      <c r="X312" s="84">
        <f t="shared" si="70"/>
        <v>0</v>
      </c>
      <c r="Y312" s="84">
        <f t="shared" si="70"/>
        <v>0</v>
      </c>
      <c r="Z312" s="84">
        <f t="shared" si="70"/>
        <v>0</v>
      </c>
      <c r="AA312" s="84">
        <f t="shared" si="70"/>
        <v>0</v>
      </c>
      <c r="AB312" s="84">
        <f t="shared" si="70"/>
        <v>0</v>
      </c>
      <c r="AC312" s="84">
        <f t="shared" si="70"/>
        <v>0</v>
      </c>
      <c r="AD312" s="84">
        <f t="shared" si="70"/>
        <v>0</v>
      </c>
      <c r="AE312" s="84">
        <f t="shared" si="70"/>
        <v>0</v>
      </c>
      <c r="AF312" s="84">
        <f t="shared" si="70"/>
        <v>0</v>
      </c>
      <c r="AG312" s="84">
        <f t="shared" si="70"/>
        <v>0</v>
      </c>
      <c r="AH312" s="84">
        <f t="shared" si="70"/>
        <v>0</v>
      </c>
      <c r="AI312" s="84">
        <f t="shared" si="70"/>
        <v>0</v>
      </c>
      <c r="AJ312" s="84">
        <f t="shared" si="70"/>
        <v>0</v>
      </c>
      <c r="AK312" s="84">
        <f t="shared" si="70"/>
        <v>0</v>
      </c>
      <c r="AL312" s="84">
        <f t="shared" si="70"/>
        <v>0</v>
      </c>
      <c r="AM312" s="84">
        <f t="shared" si="70"/>
        <v>0</v>
      </c>
      <c r="AN312" s="84">
        <f t="shared" si="70"/>
        <v>0</v>
      </c>
      <c r="AO312" s="84">
        <f t="shared" si="70"/>
        <v>0</v>
      </c>
      <c r="AP312" s="84">
        <f t="shared" si="70"/>
        <v>0</v>
      </c>
      <c r="AQ312" s="84">
        <f t="shared" si="69"/>
        <v>0</v>
      </c>
      <c r="AR312" s="84">
        <f t="shared" si="70"/>
        <v>0</v>
      </c>
      <c r="AS312" s="5"/>
      <c r="AT312" s="84">
        <f t="shared" si="67"/>
        <v>0</v>
      </c>
      <c r="AU312" s="84">
        <f t="shared" si="67"/>
        <v>0</v>
      </c>
      <c r="AV312" s="84">
        <f t="shared" si="67"/>
        <v>0</v>
      </c>
      <c r="AW312" s="84">
        <f t="shared" si="67"/>
        <v>0</v>
      </c>
      <c r="AX312" s="84">
        <f t="shared" si="67"/>
        <v>0</v>
      </c>
      <c r="AY312" s="84">
        <f t="shared" si="67"/>
        <v>0</v>
      </c>
      <c r="AZ312" s="84">
        <f t="shared" si="67"/>
        <v>0</v>
      </c>
      <c r="BA312" s="84">
        <f t="shared" si="67"/>
        <v>0</v>
      </c>
      <c r="BB312" s="84">
        <f t="shared" si="67"/>
        <v>0</v>
      </c>
      <c r="BC312" s="84">
        <f t="shared" si="67"/>
        <v>0</v>
      </c>
      <c r="BD312" s="5"/>
      <c r="BE312" s="5"/>
      <c r="BF312" s="5"/>
      <c r="BG312" s="5"/>
      <c r="BH312" s="5"/>
      <c r="BI312" s="5"/>
      <c r="BJ312" s="5"/>
    </row>
    <row r="313" spans="2:62" hidden="1">
      <c r="B313">
        <f t="shared" si="68"/>
        <v>530</v>
      </c>
      <c r="C313" t="str">
        <f t="shared" si="68"/>
        <v>TRACTAMENTS</v>
      </c>
      <c r="D313" t="str">
        <f t="shared" si="68"/>
        <v>Tractament coure + retenol + purí</v>
      </c>
      <c r="E313" s="82">
        <f t="shared" si="68"/>
        <v>2500</v>
      </c>
      <c r="F313" s="84">
        <f t="shared" si="70"/>
        <v>0</v>
      </c>
      <c r="G313" s="84">
        <f t="shared" si="70"/>
        <v>0</v>
      </c>
      <c r="H313" s="84">
        <f t="shared" si="70"/>
        <v>0</v>
      </c>
      <c r="I313" s="84">
        <f t="shared" si="70"/>
        <v>0</v>
      </c>
      <c r="J313" s="84">
        <f t="shared" si="70"/>
        <v>0</v>
      </c>
      <c r="K313" s="84">
        <f t="shared" si="70"/>
        <v>0</v>
      </c>
      <c r="L313" s="84">
        <f t="shared" si="70"/>
        <v>0</v>
      </c>
      <c r="M313" s="84">
        <f t="shared" si="70"/>
        <v>0</v>
      </c>
      <c r="N313" s="84">
        <f t="shared" si="70"/>
        <v>0</v>
      </c>
      <c r="O313" s="84">
        <f t="shared" si="70"/>
        <v>0</v>
      </c>
      <c r="P313" s="84">
        <f t="shared" si="70"/>
        <v>0</v>
      </c>
      <c r="Q313" s="84">
        <f t="shared" si="70"/>
        <v>0</v>
      </c>
      <c r="R313" s="84">
        <f t="shared" si="70"/>
        <v>0</v>
      </c>
      <c r="S313" s="84">
        <f t="shared" si="70"/>
        <v>0</v>
      </c>
      <c r="T313" s="84">
        <f t="shared" si="70"/>
        <v>0</v>
      </c>
      <c r="U313" s="84">
        <f t="shared" si="70"/>
        <v>0</v>
      </c>
      <c r="V313" s="84">
        <f t="shared" si="70"/>
        <v>0</v>
      </c>
      <c r="W313" s="84">
        <f t="shared" si="70"/>
        <v>0</v>
      </c>
      <c r="X313" s="84">
        <f t="shared" si="70"/>
        <v>0</v>
      </c>
      <c r="Y313" s="84">
        <f t="shared" si="70"/>
        <v>0</v>
      </c>
      <c r="Z313" s="84">
        <f t="shared" si="70"/>
        <v>0</v>
      </c>
      <c r="AA313" s="84">
        <f t="shared" si="70"/>
        <v>0</v>
      </c>
      <c r="AB313" s="84">
        <f t="shared" si="70"/>
        <v>0</v>
      </c>
      <c r="AC313" s="84">
        <f t="shared" si="70"/>
        <v>0</v>
      </c>
      <c r="AD313" s="84">
        <f t="shared" si="70"/>
        <v>0</v>
      </c>
      <c r="AE313" s="84">
        <f t="shared" si="70"/>
        <v>0</v>
      </c>
      <c r="AF313" s="84">
        <f t="shared" si="70"/>
        <v>0</v>
      </c>
      <c r="AG313" s="84">
        <f t="shared" si="70"/>
        <v>0</v>
      </c>
      <c r="AH313" s="84">
        <f t="shared" si="70"/>
        <v>0</v>
      </c>
      <c r="AI313" s="84">
        <f t="shared" si="70"/>
        <v>0</v>
      </c>
      <c r="AJ313" s="84">
        <f t="shared" si="70"/>
        <v>0</v>
      </c>
      <c r="AK313" s="84">
        <f t="shared" si="70"/>
        <v>0</v>
      </c>
      <c r="AL313" s="84">
        <f t="shared" si="70"/>
        <v>0</v>
      </c>
      <c r="AM313" s="84">
        <f t="shared" si="70"/>
        <v>0</v>
      </c>
      <c r="AN313" s="84">
        <f t="shared" si="70"/>
        <v>0</v>
      </c>
      <c r="AO313" s="84">
        <f t="shared" si="70"/>
        <v>0</v>
      </c>
      <c r="AP313" s="84">
        <f t="shared" si="70"/>
        <v>0</v>
      </c>
      <c r="AQ313" s="84">
        <f t="shared" si="69"/>
        <v>0</v>
      </c>
      <c r="AR313" s="84">
        <f t="shared" si="70"/>
        <v>0</v>
      </c>
      <c r="AS313" s="5"/>
      <c r="AT313" s="84">
        <f t="shared" si="67"/>
        <v>0</v>
      </c>
      <c r="AU313" s="84">
        <f t="shared" si="67"/>
        <v>0</v>
      </c>
      <c r="AV313" s="84">
        <f t="shared" si="67"/>
        <v>0</v>
      </c>
      <c r="AW313" s="84">
        <f t="shared" si="67"/>
        <v>0</v>
      </c>
      <c r="AX313" s="84">
        <f t="shared" si="67"/>
        <v>0</v>
      </c>
      <c r="AY313" s="84">
        <f t="shared" si="67"/>
        <v>0</v>
      </c>
      <c r="AZ313" s="84">
        <f t="shared" si="67"/>
        <v>0</v>
      </c>
      <c r="BA313" s="84">
        <f t="shared" si="67"/>
        <v>0</v>
      </c>
      <c r="BB313" s="84">
        <f t="shared" si="67"/>
        <v>0</v>
      </c>
      <c r="BC313" s="84">
        <f t="shared" si="67"/>
        <v>0</v>
      </c>
      <c r="BD313" s="5"/>
      <c r="BE313" s="5"/>
      <c r="BF313" s="5"/>
      <c r="BG313" s="5"/>
      <c r="BH313" s="5"/>
      <c r="BI313" s="5"/>
      <c r="BJ313" s="5"/>
    </row>
    <row r="314" spans="2:62" hidden="1">
      <c r="B314">
        <f t="shared" si="68"/>
        <v>540</v>
      </c>
      <c r="C314" t="str">
        <f t="shared" si="68"/>
        <v>TRACTAMENTS</v>
      </c>
      <c r="D314" t="str">
        <f t="shared" si="68"/>
        <v>Tractament Llimacs (Ferramol)</v>
      </c>
      <c r="E314" s="82">
        <f t="shared" si="68"/>
        <v>2500</v>
      </c>
      <c r="F314" s="84">
        <f t="shared" si="70"/>
        <v>0</v>
      </c>
      <c r="G314" s="84">
        <f t="shared" si="70"/>
        <v>0</v>
      </c>
      <c r="H314" s="84">
        <f t="shared" si="70"/>
        <v>0</v>
      </c>
      <c r="I314" s="84">
        <f t="shared" si="70"/>
        <v>0</v>
      </c>
      <c r="J314" s="84">
        <f t="shared" si="70"/>
        <v>0</v>
      </c>
      <c r="K314" s="84">
        <f t="shared" si="70"/>
        <v>0</v>
      </c>
      <c r="L314" s="84">
        <f t="shared" si="70"/>
        <v>0</v>
      </c>
      <c r="M314" s="84">
        <f t="shared" si="70"/>
        <v>0</v>
      </c>
      <c r="N314" s="84">
        <f t="shared" si="70"/>
        <v>0</v>
      </c>
      <c r="O314" s="84">
        <f t="shared" si="70"/>
        <v>0</v>
      </c>
      <c r="P314" s="84">
        <f t="shared" si="70"/>
        <v>0</v>
      </c>
      <c r="Q314" s="84">
        <f t="shared" si="70"/>
        <v>0</v>
      </c>
      <c r="R314" s="84">
        <f t="shared" si="70"/>
        <v>0</v>
      </c>
      <c r="S314" s="84">
        <f t="shared" si="70"/>
        <v>0</v>
      </c>
      <c r="T314" s="84">
        <f t="shared" si="70"/>
        <v>0</v>
      </c>
      <c r="U314" s="84">
        <f t="shared" si="70"/>
        <v>0</v>
      </c>
      <c r="V314" s="84">
        <f t="shared" si="70"/>
        <v>0</v>
      </c>
      <c r="W314" s="84">
        <f t="shared" si="70"/>
        <v>0</v>
      </c>
      <c r="X314" s="84">
        <f t="shared" si="70"/>
        <v>0</v>
      </c>
      <c r="Y314" s="84">
        <f t="shared" si="70"/>
        <v>0</v>
      </c>
      <c r="Z314" s="84">
        <f t="shared" si="70"/>
        <v>0</v>
      </c>
      <c r="AA314" s="84">
        <f t="shared" si="70"/>
        <v>0</v>
      </c>
      <c r="AB314" s="84">
        <f t="shared" si="70"/>
        <v>0</v>
      </c>
      <c r="AC314" s="84">
        <f t="shared" si="70"/>
        <v>0</v>
      </c>
      <c r="AD314" s="84">
        <f t="shared" si="70"/>
        <v>0</v>
      </c>
      <c r="AE314" s="84">
        <f t="shared" si="70"/>
        <v>0</v>
      </c>
      <c r="AF314" s="84">
        <f t="shared" si="70"/>
        <v>0</v>
      </c>
      <c r="AG314" s="84">
        <f t="shared" ref="AG314:AR314" si="71">+AG79*$E$4/$E314</f>
        <v>0</v>
      </c>
      <c r="AH314" s="84">
        <f t="shared" si="71"/>
        <v>0</v>
      </c>
      <c r="AI314" s="84">
        <f t="shared" si="71"/>
        <v>0</v>
      </c>
      <c r="AJ314" s="84">
        <f t="shared" si="71"/>
        <v>0</v>
      </c>
      <c r="AK314" s="84">
        <f t="shared" si="71"/>
        <v>0</v>
      </c>
      <c r="AL314" s="84">
        <f t="shared" si="71"/>
        <v>0</v>
      </c>
      <c r="AM314" s="84">
        <f t="shared" si="71"/>
        <v>0</v>
      </c>
      <c r="AN314" s="84">
        <f t="shared" si="71"/>
        <v>0</v>
      </c>
      <c r="AO314" s="84">
        <f t="shared" si="71"/>
        <v>0</v>
      </c>
      <c r="AP314" s="84">
        <f t="shared" si="71"/>
        <v>0</v>
      </c>
      <c r="AQ314" s="84">
        <f t="shared" si="69"/>
        <v>0</v>
      </c>
      <c r="AR314" s="84">
        <f t="shared" si="71"/>
        <v>0</v>
      </c>
      <c r="AS314" s="5"/>
      <c r="AT314" s="84">
        <f t="shared" si="67"/>
        <v>0</v>
      </c>
      <c r="AU314" s="84">
        <f t="shared" si="67"/>
        <v>0</v>
      </c>
      <c r="AV314" s="84">
        <f t="shared" si="67"/>
        <v>0</v>
      </c>
      <c r="AW314" s="84">
        <f t="shared" si="67"/>
        <v>0</v>
      </c>
      <c r="AX314" s="84">
        <f t="shared" si="67"/>
        <v>0</v>
      </c>
      <c r="AY314" s="84">
        <f t="shared" si="67"/>
        <v>0</v>
      </c>
      <c r="AZ314" s="84">
        <f t="shared" si="67"/>
        <v>0</v>
      </c>
      <c r="BA314" s="84">
        <f t="shared" si="67"/>
        <v>0</v>
      </c>
      <c r="BB314" s="84">
        <f t="shared" si="67"/>
        <v>0</v>
      </c>
      <c r="BC314" s="84">
        <f t="shared" si="67"/>
        <v>0</v>
      </c>
      <c r="BD314" s="5"/>
      <c r="BE314" s="5"/>
      <c r="BF314" s="5"/>
      <c r="BG314" s="5"/>
      <c r="BH314" s="5"/>
      <c r="BI314" s="5"/>
      <c r="BJ314" s="5"/>
    </row>
    <row r="315" spans="2:62" hidden="1">
      <c r="B315">
        <f t="shared" si="68"/>
        <v>550</v>
      </c>
      <c r="C315" t="str">
        <f t="shared" si="68"/>
        <v>TRACTAMENTS</v>
      </c>
      <c r="D315" t="str">
        <f t="shared" si="68"/>
        <v>Tractament Bacillus + sofre amb bota i 2 persones</v>
      </c>
      <c r="E315" s="82">
        <f t="shared" si="68"/>
        <v>2500</v>
      </c>
      <c r="F315" s="84">
        <f t="shared" ref="F315:AR321" si="72">+F80*$E$4/$E315</f>
        <v>0</v>
      </c>
      <c r="G315" s="84">
        <f t="shared" si="72"/>
        <v>0</v>
      </c>
      <c r="H315" s="84">
        <f t="shared" si="72"/>
        <v>0</v>
      </c>
      <c r="I315" s="84">
        <f t="shared" si="72"/>
        <v>0</v>
      </c>
      <c r="J315" s="84">
        <f t="shared" si="72"/>
        <v>0</v>
      </c>
      <c r="K315" s="84">
        <f t="shared" si="72"/>
        <v>0</v>
      </c>
      <c r="L315" s="84">
        <f t="shared" si="72"/>
        <v>0</v>
      </c>
      <c r="M315" s="84">
        <f t="shared" si="72"/>
        <v>0</v>
      </c>
      <c r="N315" s="84">
        <f t="shared" si="72"/>
        <v>0</v>
      </c>
      <c r="O315" s="84">
        <f t="shared" si="72"/>
        <v>0</v>
      </c>
      <c r="P315" s="84">
        <f t="shared" si="72"/>
        <v>0</v>
      </c>
      <c r="Q315" s="84">
        <f t="shared" si="72"/>
        <v>0</v>
      </c>
      <c r="R315" s="84">
        <f t="shared" si="72"/>
        <v>0</v>
      </c>
      <c r="S315" s="84">
        <f t="shared" si="72"/>
        <v>0</v>
      </c>
      <c r="T315" s="84">
        <f t="shared" si="72"/>
        <v>0</v>
      </c>
      <c r="U315" s="84">
        <f t="shared" si="72"/>
        <v>0</v>
      </c>
      <c r="V315" s="84">
        <f t="shared" si="72"/>
        <v>0</v>
      </c>
      <c r="W315" s="84">
        <f t="shared" si="72"/>
        <v>0</v>
      </c>
      <c r="X315" s="84">
        <f t="shared" si="72"/>
        <v>0</v>
      </c>
      <c r="Y315" s="84">
        <f t="shared" si="72"/>
        <v>0</v>
      </c>
      <c r="Z315" s="84">
        <f t="shared" si="72"/>
        <v>0</v>
      </c>
      <c r="AA315" s="84">
        <f t="shared" si="72"/>
        <v>0</v>
      </c>
      <c r="AB315" s="84">
        <f t="shared" si="72"/>
        <v>0</v>
      </c>
      <c r="AC315" s="84">
        <f t="shared" si="72"/>
        <v>0</v>
      </c>
      <c r="AD315" s="84">
        <f t="shared" si="72"/>
        <v>0</v>
      </c>
      <c r="AE315" s="84">
        <f t="shared" si="72"/>
        <v>0</v>
      </c>
      <c r="AF315" s="84">
        <f t="shared" si="72"/>
        <v>0</v>
      </c>
      <c r="AG315" s="84">
        <f t="shared" si="72"/>
        <v>0</v>
      </c>
      <c r="AH315" s="84">
        <f t="shared" si="72"/>
        <v>0</v>
      </c>
      <c r="AI315" s="84">
        <f t="shared" si="72"/>
        <v>0</v>
      </c>
      <c r="AJ315" s="84">
        <f t="shared" si="72"/>
        <v>0</v>
      </c>
      <c r="AK315" s="84">
        <f t="shared" si="72"/>
        <v>0</v>
      </c>
      <c r="AL315" s="84">
        <f t="shared" si="72"/>
        <v>0</v>
      </c>
      <c r="AM315" s="84">
        <f t="shared" si="72"/>
        <v>0</v>
      </c>
      <c r="AN315" s="84">
        <f t="shared" si="72"/>
        <v>0</v>
      </c>
      <c r="AO315" s="84">
        <f t="shared" si="72"/>
        <v>0</v>
      </c>
      <c r="AP315" s="84">
        <f t="shared" si="72"/>
        <v>0</v>
      </c>
      <c r="AQ315" s="84">
        <f t="shared" si="69"/>
        <v>0</v>
      </c>
      <c r="AR315" s="84">
        <f t="shared" si="72"/>
        <v>0</v>
      </c>
      <c r="AS315" s="5"/>
      <c r="AT315" s="84">
        <f t="shared" si="67"/>
        <v>0</v>
      </c>
      <c r="AU315" s="84">
        <f t="shared" si="67"/>
        <v>0</v>
      </c>
      <c r="AV315" s="84">
        <f t="shared" si="67"/>
        <v>0</v>
      </c>
      <c r="AW315" s="84">
        <f t="shared" si="67"/>
        <v>0</v>
      </c>
      <c r="AX315" s="84">
        <f t="shared" si="67"/>
        <v>0</v>
      </c>
      <c r="AY315" s="84">
        <f t="shared" si="67"/>
        <v>0</v>
      </c>
      <c r="AZ315" s="84">
        <f t="shared" si="67"/>
        <v>0</v>
      </c>
      <c r="BA315" s="84">
        <f t="shared" si="67"/>
        <v>0</v>
      </c>
      <c r="BB315" s="84">
        <f t="shared" si="67"/>
        <v>0</v>
      </c>
      <c r="BC315" s="84">
        <f t="shared" si="67"/>
        <v>0</v>
      </c>
      <c r="BD315" s="5"/>
      <c r="BE315" s="5"/>
      <c r="BF315" s="5"/>
      <c r="BG315" s="5"/>
      <c r="BH315" s="5"/>
      <c r="BI315" s="5"/>
      <c r="BJ315" s="5"/>
    </row>
    <row r="316" spans="2:62" hidden="1">
      <c r="B316">
        <f t="shared" si="68"/>
        <v>560</v>
      </c>
      <c r="C316" t="str">
        <f t="shared" si="68"/>
        <v>TRACTAMENTS</v>
      </c>
      <c r="D316" t="str">
        <f t="shared" si="68"/>
        <v>Tractament Nim + sofre amb bota i 2 persones</v>
      </c>
      <c r="E316" s="82">
        <f t="shared" si="68"/>
        <v>2500</v>
      </c>
      <c r="F316" s="84">
        <f t="shared" si="72"/>
        <v>0</v>
      </c>
      <c r="G316" s="84">
        <f t="shared" si="72"/>
        <v>0</v>
      </c>
      <c r="H316" s="84">
        <f t="shared" si="72"/>
        <v>0</v>
      </c>
      <c r="I316" s="84">
        <f t="shared" si="72"/>
        <v>0</v>
      </c>
      <c r="J316" s="84">
        <f t="shared" si="72"/>
        <v>0</v>
      </c>
      <c r="K316" s="84">
        <f t="shared" si="72"/>
        <v>0</v>
      </c>
      <c r="L316" s="84">
        <f t="shared" si="72"/>
        <v>0</v>
      </c>
      <c r="M316" s="84">
        <f t="shared" si="72"/>
        <v>0</v>
      </c>
      <c r="N316" s="84">
        <f t="shared" si="72"/>
        <v>0</v>
      </c>
      <c r="O316" s="84">
        <f t="shared" si="72"/>
        <v>0</v>
      </c>
      <c r="P316" s="84">
        <f t="shared" si="72"/>
        <v>0</v>
      </c>
      <c r="Q316" s="84">
        <f t="shared" si="72"/>
        <v>0</v>
      </c>
      <c r="R316" s="84">
        <f t="shared" si="72"/>
        <v>0</v>
      </c>
      <c r="S316" s="84">
        <f t="shared" si="72"/>
        <v>0</v>
      </c>
      <c r="T316" s="84">
        <f t="shared" si="72"/>
        <v>0</v>
      </c>
      <c r="U316" s="84">
        <f t="shared" si="72"/>
        <v>0</v>
      </c>
      <c r="V316" s="84">
        <f t="shared" si="72"/>
        <v>0</v>
      </c>
      <c r="W316" s="84">
        <f t="shared" si="72"/>
        <v>0</v>
      </c>
      <c r="X316" s="84">
        <f t="shared" si="72"/>
        <v>0</v>
      </c>
      <c r="Y316" s="84">
        <f t="shared" si="72"/>
        <v>0</v>
      </c>
      <c r="Z316" s="84">
        <f t="shared" si="72"/>
        <v>0</v>
      </c>
      <c r="AA316" s="84">
        <f t="shared" si="72"/>
        <v>0</v>
      </c>
      <c r="AB316" s="84">
        <f t="shared" si="72"/>
        <v>0</v>
      </c>
      <c r="AC316" s="84">
        <f t="shared" si="72"/>
        <v>0</v>
      </c>
      <c r="AD316" s="84">
        <f t="shared" si="72"/>
        <v>0</v>
      </c>
      <c r="AE316" s="84">
        <f t="shared" si="72"/>
        <v>0</v>
      </c>
      <c r="AF316" s="84">
        <f t="shared" si="72"/>
        <v>0</v>
      </c>
      <c r="AG316" s="84">
        <f t="shared" si="72"/>
        <v>0</v>
      </c>
      <c r="AH316" s="84">
        <f t="shared" si="72"/>
        <v>0</v>
      </c>
      <c r="AI316" s="84">
        <f t="shared" si="72"/>
        <v>0</v>
      </c>
      <c r="AJ316" s="84">
        <f t="shared" si="72"/>
        <v>0</v>
      </c>
      <c r="AK316" s="84">
        <f t="shared" si="72"/>
        <v>0</v>
      </c>
      <c r="AL316" s="84">
        <f t="shared" si="72"/>
        <v>0</v>
      </c>
      <c r="AM316" s="84">
        <f t="shared" si="72"/>
        <v>0</v>
      </c>
      <c r="AN316" s="84">
        <f t="shared" si="72"/>
        <v>0</v>
      </c>
      <c r="AO316" s="84">
        <f t="shared" si="72"/>
        <v>0</v>
      </c>
      <c r="AP316" s="84">
        <f t="shared" si="72"/>
        <v>0</v>
      </c>
      <c r="AQ316" s="84">
        <f t="shared" si="69"/>
        <v>0</v>
      </c>
      <c r="AR316" s="84">
        <f t="shared" si="72"/>
        <v>0</v>
      </c>
      <c r="AS316" s="5"/>
      <c r="AT316" s="84">
        <f t="shared" si="67"/>
        <v>0</v>
      </c>
      <c r="AU316" s="84">
        <f t="shared" si="67"/>
        <v>0</v>
      </c>
      <c r="AV316" s="84">
        <f t="shared" si="67"/>
        <v>0</v>
      </c>
      <c r="AW316" s="84">
        <f t="shared" si="67"/>
        <v>0</v>
      </c>
      <c r="AX316" s="84">
        <f t="shared" si="67"/>
        <v>0</v>
      </c>
      <c r="AY316" s="84">
        <f t="shared" si="67"/>
        <v>0</v>
      </c>
      <c r="AZ316" s="84">
        <f t="shared" si="67"/>
        <v>0</v>
      </c>
      <c r="BA316" s="84">
        <f t="shared" si="67"/>
        <v>0</v>
      </c>
      <c r="BB316" s="84">
        <f t="shared" si="67"/>
        <v>0</v>
      </c>
      <c r="BC316" s="84">
        <f t="shared" si="67"/>
        <v>0</v>
      </c>
      <c r="BD316" s="5"/>
      <c r="BE316" s="5"/>
      <c r="BF316" s="5"/>
      <c r="BG316" s="5"/>
      <c r="BH316" s="5"/>
      <c r="BI316" s="5"/>
      <c r="BJ316" s="5"/>
    </row>
    <row r="317" spans="2:62" hidden="1">
      <c r="B317">
        <f t="shared" si="68"/>
        <v>570</v>
      </c>
      <c r="C317" t="str">
        <f t="shared" si="68"/>
        <v>TRACTAMENTS</v>
      </c>
      <c r="D317" t="str">
        <f t="shared" si="68"/>
        <v>Tractament sofre amb bota i 2 persones</v>
      </c>
      <c r="E317" s="82">
        <f t="shared" si="68"/>
        <v>2500</v>
      </c>
      <c r="F317" s="84">
        <f t="shared" si="72"/>
        <v>0</v>
      </c>
      <c r="G317" s="84">
        <f t="shared" si="72"/>
        <v>0</v>
      </c>
      <c r="H317" s="84">
        <f t="shared" si="72"/>
        <v>0</v>
      </c>
      <c r="I317" s="84">
        <f t="shared" si="72"/>
        <v>0</v>
      </c>
      <c r="J317" s="84">
        <f t="shared" si="72"/>
        <v>0</v>
      </c>
      <c r="K317" s="84">
        <f t="shared" si="72"/>
        <v>0</v>
      </c>
      <c r="L317" s="84">
        <f t="shared" si="72"/>
        <v>0</v>
      </c>
      <c r="M317" s="84">
        <f t="shared" si="72"/>
        <v>0</v>
      </c>
      <c r="N317" s="84">
        <f t="shared" si="72"/>
        <v>0</v>
      </c>
      <c r="O317" s="84">
        <f t="shared" si="72"/>
        <v>0</v>
      </c>
      <c r="P317" s="84">
        <f t="shared" si="72"/>
        <v>0</v>
      </c>
      <c r="Q317" s="84">
        <f t="shared" si="72"/>
        <v>0</v>
      </c>
      <c r="R317" s="84">
        <f t="shared" si="72"/>
        <v>0</v>
      </c>
      <c r="S317" s="84">
        <f t="shared" si="72"/>
        <v>0</v>
      </c>
      <c r="T317" s="84">
        <f t="shared" si="72"/>
        <v>0</v>
      </c>
      <c r="U317" s="84">
        <f t="shared" si="72"/>
        <v>0</v>
      </c>
      <c r="V317" s="84">
        <f t="shared" si="72"/>
        <v>0</v>
      </c>
      <c r="W317" s="84">
        <f t="shared" si="72"/>
        <v>0</v>
      </c>
      <c r="X317" s="84">
        <f t="shared" si="72"/>
        <v>0</v>
      </c>
      <c r="Y317" s="84">
        <f t="shared" si="72"/>
        <v>0</v>
      </c>
      <c r="Z317" s="84">
        <f t="shared" si="72"/>
        <v>0</v>
      </c>
      <c r="AA317" s="84">
        <f t="shared" si="72"/>
        <v>0</v>
      </c>
      <c r="AB317" s="84">
        <f t="shared" si="72"/>
        <v>0</v>
      </c>
      <c r="AC317" s="84">
        <f t="shared" si="72"/>
        <v>0</v>
      </c>
      <c r="AD317" s="84">
        <f t="shared" si="72"/>
        <v>0</v>
      </c>
      <c r="AE317" s="84">
        <f t="shared" si="72"/>
        <v>0</v>
      </c>
      <c r="AF317" s="84">
        <f t="shared" si="72"/>
        <v>0</v>
      </c>
      <c r="AG317" s="84">
        <f t="shared" si="72"/>
        <v>0</v>
      </c>
      <c r="AH317" s="84">
        <f t="shared" si="72"/>
        <v>0</v>
      </c>
      <c r="AI317" s="84">
        <f t="shared" si="72"/>
        <v>0</v>
      </c>
      <c r="AJ317" s="84">
        <f t="shared" si="72"/>
        <v>0</v>
      </c>
      <c r="AK317" s="84">
        <f t="shared" si="72"/>
        <v>0</v>
      </c>
      <c r="AL317" s="84">
        <f t="shared" si="72"/>
        <v>0</v>
      </c>
      <c r="AM317" s="84">
        <f t="shared" si="72"/>
        <v>0</v>
      </c>
      <c r="AN317" s="84">
        <f t="shared" si="72"/>
        <v>0</v>
      </c>
      <c r="AO317" s="84">
        <f t="shared" si="72"/>
        <v>0</v>
      </c>
      <c r="AP317" s="84">
        <f t="shared" si="72"/>
        <v>0</v>
      </c>
      <c r="AQ317" s="84">
        <f t="shared" si="69"/>
        <v>0</v>
      </c>
      <c r="AR317" s="84">
        <f t="shared" si="72"/>
        <v>0</v>
      </c>
      <c r="AS317" s="5"/>
      <c r="AT317" s="84">
        <f t="shared" si="67"/>
        <v>0</v>
      </c>
      <c r="AU317" s="84">
        <f t="shared" si="67"/>
        <v>0</v>
      </c>
      <c r="AV317" s="84">
        <f t="shared" si="67"/>
        <v>0</v>
      </c>
      <c r="AW317" s="84">
        <f t="shared" si="67"/>
        <v>0</v>
      </c>
      <c r="AX317" s="84">
        <f t="shared" si="67"/>
        <v>0</v>
      </c>
      <c r="AY317" s="84">
        <f t="shared" si="67"/>
        <v>0</v>
      </c>
      <c r="AZ317" s="84">
        <f t="shared" si="67"/>
        <v>0</v>
      </c>
      <c r="BA317" s="84">
        <f t="shared" si="67"/>
        <v>0</v>
      </c>
      <c r="BB317" s="84">
        <f t="shared" si="67"/>
        <v>0</v>
      </c>
      <c r="BC317" s="84">
        <f t="shared" si="67"/>
        <v>0</v>
      </c>
      <c r="BD317" s="5"/>
      <c r="BE317" s="5"/>
      <c r="BF317" s="5"/>
      <c r="BG317" s="5"/>
      <c r="BH317" s="5"/>
      <c r="BI317" s="5"/>
      <c r="BJ317" s="5"/>
    </row>
    <row r="318" spans="2:62" hidden="1">
      <c r="B318">
        <f t="shared" si="68"/>
        <v>610</v>
      </c>
      <c r="C318" t="str">
        <f t="shared" si="68"/>
        <v>DESHERBAT</v>
      </c>
      <c r="D318" t="str">
        <f t="shared" si="68"/>
        <v>Desherbat amb tractor</v>
      </c>
      <c r="E318" s="82">
        <f t="shared" si="68"/>
        <v>2500</v>
      </c>
      <c r="F318" s="84">
        <f t="shared" si="72"/>
        <v>0</v>
      </c>
      <c r="G318" s="84">
        <f t="shared" si="72"/>
        <v>0</v>
      </c>
      <c r="H318" s="84">
        <f t="shared" si="72"/>
        <v>0</v>
      </c>
      <c r="I318" s="84">
        <f t="shared" si="72"/>
        <v>0</v>
      </c>
      <c r="J318" s="84">
        <f t="shared" si="72"/>
        <v>0</v>
      </c>
      <c r="K318" s="84">
        <f t="shared" si="72"/>
        <v>0</v>
      </c>
      <c r="L318" s="84">
        <f t="shared" si="72"/>
        <v>0</v>
      </c>
      <c r="M318" s="84">
        <f t="shared" si="72"/>
        <v>0</v>
      </c>
      <c r="N318" s="84">
        <f t="shared" si="72"/>
        <v>0</v>
      </c>
      <c r="O318" s="84">
        <f t="shared" si="72"/>
        <v>0</v>
      </c>
      <c r="P318" s="84">
        <f t="shared" si="72"/>
        <v>0</v>
      </c>
      <c r="Q318" s="84">
        <f t="shared" si="72"/>
        <v>0</v>
      </c>
      <c r="R318" s="84">
        <f t="shared" si="72"/>
        <v>0</v>
      </c>
      <c r="S318" s="84">
        <f t="shared" si="72"/>
        <v>0</v>
      </c>
      <c r="T318" s="84">
        <f t="shared" si="72"/>
        <v>0</v>
      </c>
      <c r="U318" s="84">
        <f t="shared" si="72"/>
        <v>0</v>
      </c>
      <c r="V318" s="84">
        <f t="shared" si="72"/>
        <v>0</v>
      </c>
      <c r="W318" s="84">
        <f t="shared" si="72"/>
        <v>0</v>
      </c>
      <c r="X318" s="84">
        <f t="shared" si="72"/>
        <v>0</v>
      </c>
      <c r="Y318" s="84">
        <f t="shared" si="72"/>
        <v>0</v>
      </c>
      <c r="Z318" s="84">
        <f t="shared" si="72"/>
        <v>0</v>
      </c>
      <c r="AA318" s="84">
        <f t="shared" si="72"/>
        <v>0</v>
      </c>
      <c r="AB318" s="84">
        <f t="shared" si="72"/>
        <v>0</v>
      </c>
      <c r="AC318" s="84">
        <f t="shared" si="72"/>
        <v>0</v>
      </c>
      <c r="AD318" s="84">
        <f t="shared" si="72"/>
        <v>0</v>
      </c>
      <c r="AE318" s="84">
        <f t="shared" si="72"/>
        <v>0</v>
      </c>
      <c r="AF318" s="84">
        <f t="shared" si="72"/>
        <v>0</v>
      </c>
      <c r="AG318" s="84">
        <f t="shared" si="72"/>
        <v>0</v>
      </c>
      <c r="AH318" s="84">
        <f t="shared" si="72"/>
        <v>0</v>
      </c>
      <c r="AI318" s="84">
        <f t="shared" si="72"/>
        <v>0</v>
      </c>
      <c r="AJ318" s="84">
        <f t="shared" si="72"/>
        <v>0</v>
      </c>
      <c r="AK318" s="84">
        <f t="shared" si="72"/>
        <v>0</v>
      </c>
      <c r="AL318" s="84">
        <f t="shared" si="72"/>
        <v>0</v>
      </c>
      <c r="AM318" s="84">
        <f t="shared" si="72"/>
        <v>0</v>
      </c>
      <c r="AN318" s="84">
        <f t="shared" si="72"/>
        <v>0</v>
      </c>
      <c r="AO318" s="84">
        <f t="shared" si="72"/>
        <v>0</v>
      </c>
      <c r="AP318" s="84">
        <f t="shared" si="72"/>
        <v>0</v>
      </c>
      <c r="AQ318" s="84">
        <f t="shared" si="69"/>
        <v>0</v>
      </c>
      <c r="AR318" s="84">
        <f t="shared" si="72"/>
        <v>0</v>
      </c>
      <c r="AS318" s="5"/>
      <c r="AT318" s="84">
        <f t="shared" ref="AT318:BC333" si="73">+AT83*$E$4/$E318</f>
        <v>0</v>
      </c>
      <c r="AU318" s="84">
        <f t="shared" si="73"/>
        <v>0</v>
      </c>
      <c r="AV318" s="84">
        <f t="shared" si="73"/>
        <v>0</v>
      </c>
      <c r="AW318" s="84">
        <f t="shared" si="73"/>
        <v>0</v>
      </c>
      <c r="AX318" s="84">
        <f t="shared" si="73"/>
        <v>0</v>
      </c>
      <c r="AY318" s="84">
        <f t="shared" si="73"/>
        <v>0</v>
      </c>
      <c r="AZ318" s="84">
        <f t="shared" si="73"/>
        <v>0</v>
      </c>
      <c r="BA318" s="84">
        <f t="shared" si="73"/>
        <v>0</v>
      </c>
      <c r="BB318" s="84">
        <f t="shared" si="73"/>
        <v>0</v>
      </c>
      <c r="BC318" s="84">
        <f t="shared" si="73"/>
        <v>0</v>
      </c>
      <c r="BD318" s="5"/>
      <c r="BE318" s="5"/>
      <c r="BF318" s="5"/>
      <c r="BG318" s="5"/>
      <c r="BH318" s="5"/>
      <c r="BI318" s="5"/>
      <c r="BJ318" s="5"/>
    </row>
    <row r="319" spans="2:62" hidden="1">
      <c r="B319">
        <f t="shared" ref="B319:E334" si="74">+B84</f>
        <v>620</v>
      </c>
      <c r="C319" t="str">
        <f t="shared" si="74"/>
        <v>DESHERBAT</v>
      </c>
      <c r="D319" t="str">
        <f t="shared" si="74"/>
        <v>Desherbat amb motocultor</v>
      </c>
      <c r="E319" s="82">
        <f t="shared" si="74"/>
        <v>2500</v>
      </c>
      <c r="F319" s="84">
        <f t="shared" si="72"/>
        <v>0</v>
      </c>
      <c r="G319" s="84">
        <f t="shared" si="72"/>
        <v>0</v>
      </c>
      <c r="H319" s="84">
        <f t="shared" si="72"/>
        <v>0</v>
      </c>
      <c r="I319" s="84">
        <f t="shared" si="72"/>
        <v>0</v>
      </c>
      <c r="J319" s="84">
        <f t="shared" si="72"/>
        <v>0</v>
      </c>
      <c r="K319" s="84">
        <f t="shared" si="72"/>
        <v>0</v>
      </c>
      <c r="L319" s="84">
        <f t="shared" si="72"/>
        <v>0</v>
      </c>
      <c r="M319" s="84">
        <f t="shared" si="72"/>
        <v>0</v>
      </c>
      <c r="N319" s="84">
        <f t="shared" si="72"/>
        <v>0</v>
      </c>
      <c r="O319" s="84">
        <f t="shared" si="72"/>
        <v>0</v>
      </c>
      <c r="P319" s="84">
        <f t="shared" si="72"/>
        <v>0</v>
      </c>
      <c r="Q319" s="84">
        <f t="shared" si="72"/>
        <v>0</v>
      </c>
      <c r="R319" s="84">
        <f t="shared" si="72"/>
        <v>0</v>
      </c>
      <c r="S319" s="84">
        <f t="shared" si="72"/>
        <v>0</v>
      </c>
      <c r="T319" s="84">
        <f t="shared" si="72"/>
        <v>0</v>
      </c>
      <c r="U319" s="84">
        <f t="shared" si="72"/>
        <v>0</v>
      </c>
      <c r="V319" s="84">
        <f t="shared" si="72"/>
        <v>0</v>
      </c>
      <c r="W319" s="84">
        <f t="shared" si="72"/>
        <v>0</v>
      </c>
      <c r="X319" s="84">
        <f t="shared" si="72"/>
        <v>0</v>
      </c>
      <c r="Y319" s="84">
        <f t="shared" si="72"/>
        <v>0</v>
      </c>
      <c r="Z319" s="84">
        <f t="shared" si="72"/>
        <v>0</v>
      </c>
      <c r="AA319" s="84">
        <f t="shared" si="72"/>
        <v>0</v>
      </c>
      <c r="AB319" s="84">
        <f t="shared" si="72"/>
        <v>0</v>
      </c>
      <c r="AC319" s="84">
        <f t="shared" si="72"/>
        <v>0</v>
      </c>
      <c r="AD319" s="84">
        <f t="shared" si="72"/>
        <v>0</v>
      </c>
      <c r="AE319" s="84">
        <f t="shared" si="72"/>
        <v>0</v>
      </c>
      <c r="AF319" s="84">
        <f t="shared" si="72"/>
        <v>0</v>
      </c>
      <c r="AG319" s="84">
        <f t="shared" si="72"/>
        <v>0</v>
      </c>
      <c r="AH319" s="84">
        <f t="shared" si="72"/>
        <v>0</v>
      </c>
      <c r="AI319" s="84">
        <f t="shared" si="72"/>
        <v>0</v>
      </c>
      <c r="AJ319" s="84">
        <f t="shared" si="72"/>
        <v>0</v>
      </c>
      <c r="AK319" s="84">
        <f t="shared" si="72"/>
        <v>0</v>
      </c>
      <c r="AL319" s="84">
        <f t="shared" si="72"/>
        <v>0</v>
      </c>
      <c r="AM319" s="84">
        <f t="shared" si="72"/>
        <v>0</v>
      </c>
      <c r="AN319" s="84">
        <f t="shared" si="72"/>
        <v>0</v>
      </c>
      <c r="AO319" s="84">
        <f t="shared" si="72"/>
        <v>0</v>
      </c>
      <c r="AP319" s="84">
        <f t="shared" si="72"/>
        <v>0</v>
      </c>
      <c r="AQ319" s="84">
        <f t="shared" si="69"/>
        <v>0</v>
      </c>
      <c r="AR319" s="84">
        <f t="shared" si="72"/>
        <v>0</v>
      </c>
      <c r="AS319" s="5"/>
      <c r="AT319" s="84">
        <f t="shared" si="73"/>
        <v>0</v>
      </c>
      <c r="AU319" s="84">
        <f t="shared" si="73"/>
        <v>0</v>
      </c>
      <c r="AV319" s="84">
        <f t="shared" si="73"/>
        <v>0</v>
      </c>
      <c r="AW319" s="84">
        <f t="shared" si="73"/>
        <v>0</v>
      </c>
      <c r="AX319" s="84">
        <f t="shared" si="73"/>
        <v>0</v>
      </c>
      <c r="AY319" s="84">
        <f t="shared" si="73"/>
        <v>0</v>
      </c>
      <c r="AZ319" s="84">
        <f t="shared" si="73"/>
        <v>0</v>
      </c>
      <c r="BA319" s="84">
        <f t="shared" si="73"/>
        <v>0</v>
      </c>
      <c r="BB319" s="84">
        <f t="shared" si="73"/>
        <v>0</v>
      </c>
      <c r="BC319" s="84">
        <f t="shared" si="73"/>
        <v>0</v>
      </c>
      <c r="BD319" s="5"/>
      <c r="BE319" s="5"/>
      <c r="BF319" s="5"/>
      <c r="BG319" s="5"/>
      <c r="BH319" s="5"/>
      <c r="BI319" s="5"/>
      <c r="BJ319" s="5"/>
    </row>
    <row r="320" spans="2:62" hidden="1">
      <c r="B320">
        <f t="shared" si="74"/>
        <v>630</v>
      </c>
      <c r="C320" t="str">
        <f t="shared" si="74"/>
        <v>DESHERBAT</v>
      </c>
      <c r="D320" t="str">
        <f t="shared" si="74"/>
        <v>Desherbat amb motocultor (només part sense plàstic)</v>
      </c>
      <c r="E320" s="82">
        <f t="shared" si="74"/>
        <v>2500</v>
      </c>
      <c r="F320" s="84">
        <f t="shared" si="72"/>
        <v>0</v>
      </c>
      <c r="G320" s="84">
        <f t="shared" si="72"/>
        <v>0</v>
      </c>
      <c r="H320" s="84">
        <f t="shared" si="72"/>
        <v>0</v>
      </c>
      <c r="I320" s="84">
        <f t="shared" si="72"/>
        <v>0</v>
      </c>
      <c r="J320" s="84">
        <f t="shared" si="72"/>
        <v>0</v>
      </c>
      <c r="K320" s="84">
        <f t="shared" si="72"/>
        <v>0</v>
      </c>
      <c r="L320" s="84">
        <f t="shared" si="72"/>
        <v>0</v>
      </c>
      <c r="M320" s="84">
        <f t="shared" si="72"/>
        <v>0</v>
      </c>
      <c r="N320" s="84">
        <f t="shared" si="72"/>
        <v>0</v>
      </c>
      <c r="O320" s="84">
        <f t="shared" si="72"/>
        <v>0</v>
      </c>
      <c r="P320" s="84">
        <f t="shared" si="72"/>
        <v>0</v>
      </c>
      <c r="Q320" s="84">
        <f t="shared" si="72"/>
        <v>0</v>
      </c>
      <c r="R320" s="84">
        <f t="shared" si="72"/>
        <v>0</v>
      </c>
      <c r="S320" s="84">
        <f t="shared" si="72"/>
        <v>0</v>
      </c>
      <c r="T320" s="84">
        <f t="shared" si="72"/>
        <v>0</v>
      </c>
      <c r="U320" s="84">
        <f t="shared" si="72"/>
        <v>0</v>
      </c>
      <c r="V320" s="84">
        <f t="shared" si="72"/>
        <v>0</v>
      </c>
      <c r="W320" s="84">
        <f t="shared" si="72"/>
        <v>0</v>
      </c>
      <c r="X320" s="84">
        <f t="shared" si="72"/>
        <v>0</v>
      </c>
      <c r="Y320" s="84">
        <f t="shared" si="72"/>
        <v>0</v>
      </c>
      <c r="Z320" s="84">
        <f t="shared" si="72"/>
        <v>0</v>
      </c>
      <c r="AA320" s="84">
        <f t="shared" si="72"/>
        <v>0</v>
      </c>
      <c r="AB320" s="84">
        <f t="shared" si="72"/>
        <v>0</v>
      </c>
      <c r="AC320" s="84">
        <f t="shared" si="72"/>
        <v>0</v>
      </c>
      <c r="AD320" s="84">
        <f t="shared" si="72"/>
        <v>0</v>
      </c>
      <c r="AE320" s="84">
        <f t="shared" si="72"/>
        <v>0</v>
      </c>
      <c r="AF320" s="84">
        <f t="shared" si="72"/>
        <v>0</v>
      </c>
      <c r="AG320" s="84">
        <f t="shared" si="72"/>
        <v>0</v>
      </c>
      <c r="AH320" s="84">
        <f t="shared" si="72"/>
        <v>0</v>
      </c>
      <c r="AI320" s="84">
        <f t="shared" si="72"/>
        <v>0</v>
      </c>
      <c r="AJ320" s="84">
        <f t="shared" si="72"/>
        <v>0</v>
      </c>
      <c r="AK320" s="84">
        <f t="shared" si="72"/>
        <v>0</v>
      </c>
      <c r="AL320" s="84">
        <f t="shared" si="72"/>
        <v>0</v>
      </c>
      <c r="AM320" s="84">
        <f t="shared" si="72"/>
        <v>0</v>
      </c>
      <c r="AN320" s="84">
        <f t="shared" si="72"/>
        <v>0</v>
      </c>
      <c r="AO320" s="84">
        <f t="shared" si="72"/>
        <v>0</v>
      </c>
      <c r="AP320" s="84">
        <f t="shared" si="72"/>
        <v>0</v>
      </c>
      <c r="AQ320" s="84">
        <f t="shared" si="69"/>
        <v>0</v>
      </c>
      <c r="AR320" s="84">
        <f t="shared" si="72"/>
        <v>0</v>
      </c>
      <c r="AS320" s="5"/>
      <c r="AT320" s="84">
        <f t="shared" si="73"/>
        <v>0</v>
      </c>
      <c r="AU320" s="84">
        <f t="shared" si="73"/>
        <v>0</v>
      </c>
      <c r="AV320" s="84">
        <f t="shared" si="73"/>
        <v>0</v>
      </c>
      <c r="AW320" s="84">
        <f t="shared" si="73"/>
        <v>0</v>
      </c>
      <c r="AX320" s="84">
        <f t="shared" si="73"/>
        <v>0</v>
      </c>
      <c r="AY320" s="84">
        <f t="shared" si="73"/>
        <v>0</v>
      </c>
      <c r="AZ320" s="84">
        <f t="shared" si="73"/>
        <v>0</v>
      </c>
      <c r="BA320" s="84">
        <f t="shared" si="73"/>
        <v>0</v>
      </c>
      <c r="BB320" s="84">
        <f t="shared" si="73"/>
        <v>0</v>
      </c>
      <c r="BC320" s="84">
        <f t="shared" si="73"/>
        <v>0</v>
      </c>
      <c r="BD320" s="5"/>
      <c r="BE320" s="5"/>
      <c r="BF320" s="5"/>
      <c r="BG320" s="5"/>
      <c r="BH320" s="5"/>
      <c r="BI320" s="5"/>
      <c r="BJ320" s="5"/>
    </row>
    <row r="321" spans="2:62" hidden="1">
      <c r="B321">
        <f t="shared" si="74"/>
        <v>640</v>
      </c>
      <c r="C321" t="str">
        <f t="shared" si="74"/>
        <v>DESHERBAT</v>
      </c>
      <c r="D321" t="str">
        <f t="shared" si="74"/>
        <v>Desherbat manual 2,5h/1.000 m2</v>
      </c>
      <c r="E321" s="82">
        <f t="shared" si="74"/>
        <v>2500</v>
      </c>
      <c r="F321" s="84">
        <f t="shared" si="72"/>
        <v>0</v>
      </c>
      <c r="G321" s="84">
        <f t="shared" si="72"/>
        <v>0</v>
      </c>
      <c r="H321" s="84">
        <f t="shared" si="72"/>
        <v>0</v>
      </c>
      <c r="I321" s="84">
        <f t="shared" si="72"/>
        <v>0</v>
      </c>
      <c r="J321" s="84">
        <f t="shared" si="72"/>
        <v>0</v>
      </c>
      <c r="K321" s="84">
        <f t="shared" si="72"/>
        <v>0</v>
      </c>
      <c r="L321" s="84">
        <f t="shared" si="72"/>
        <v>0</v>
      </c>
      <c r="M321" s="84">
        <f t="shared" si="72"/>
        <v>0</v>
      </c>
      <c r="N321" s="84">
        <f t="shared" si="72"/>
        <v>0</v>
      </c>
      <c r="O321" s="84">
        <f t="shared" si="72"/>
        <v>0</v>
      </c>
      <c r="P321" s="84">
        <f t="shared" si="72"/>
        <v>0</v>
      </c>
      <c r="Q321" s="84">
        <f t="shared" si="72"/>
        <v>0</v>
      </c>
      <c r="R321" s="84">
        <f t="shared" si="72"/>
        <v>0</v>
      </c>
      <c r="S321" s="84">
        <f t="shared" si="72"/>
        <v>0</v>
      </c>
      <c r="T321" s="84">
        <f t="shared" si="72"/>
        <v>0</v>
      </c>
      <c r="U321" s="84">
        <f t="shared" si="72"/>
        <v>0</v>
      </c>
      <c r="V321" s="84">
        <f t="shared" si="72"/>
        <v>0</v>
      </c>
      <c r="W321" s="84">
        <f t="shared" si="72"/>
        <v>0</v>
      </c>
      <c r="X321" s="84">
        <f t="shared" si="72"/>
        <v>0</v>
      </c>
      <c r="Y321" s="84">
        <f t="shared" si="72"/>
        <v>0</v>
      </c>
      <c r="Z321" s="84">
        <f t="shared" si="72"/>
        <v>0</v>
      </c>
      <c r="AA321" s="84">
        <f t="shared" si="72"/>
        <v>0</v>
      </c>
      <c r="AB321" s="84">
        <f t="shared" si="72"/>
        <v>0</v>
      </c>
      <c r="AC321" s="84">
        <f t="shared" si="72"/>
        <v>0</v>
      </c>
      <c r="AD321" s="84">
        <f t="shared" si="72"/>
        <v>0</v>
      </c>
      <c r="AE321" s="84">
        <f t="shared" si="72"/>
        <v>0</v>
      </c>
      <c r="AF321" s="84">
        <f t="shared" si="72"/>
        <v>0</v>
      </c>
      <c r="AG321" s="84">
        <f t="shared" ref="AG321:AR321" si="75">+AG86*$E$4/$E321</f>
        <v>0</v>
      </c>
      <c r="AH321" s="84">
        <f t="shared" si="75"/>
        <v>0</v>
      </c>
      <c r="AI321" s="84">
        <f t="shared" si="75"/>
        <v>0</v>
      </c>
      <c r="AJ321" s="84">
        <f t="shared" si="75"/>
        <v>0</v>
      </c>
      <c r="AK321" s="84">
        <f t="shared" si="75"/>
        <v>0</v>
      </c>
      <c r="AL321" s="84">
        <f t="shared" si="75"/>
        <v>0</v>
      </c>
      <c r="AM321" s="84">
        <f t="shared" si="75"/>
        <v>0</v>
      </c>
      <c r="AN321" s="84">
        <f t="shared" si="75"/>
        <v>0</v>
      </c>
      <c r="AO321" s="84">
        <f t="shared" si="75"/>
        <v>0</v>
      </c>
      <c r="AP321" s="84">
        <f t="shared" si="75"/>
        <v>0</v>
      </c>
      <c r="AQ321" s="84">
        <f t="shared" si="69"/>
        <v>0</v>
      </c>
      <c r="AR321" s="84">
        <f t="shared" si="75"/>
        <v>0</v>
      </c>
      <c r="AS321" s="5"/>
      <c r="AT321" s="84">
        <f t="shared" si="73"/>
        <v>0</v>
      </c>
      <c r="AU321" s="84">
        <f t="shared" si="73"/>
        <v>0</v>
      </c>
      <c r="AV321" s="84">
        <f t="shared" si="73"/>
        <v>0</v>
      </c>
      <c r="AW321" s="84">
        <f t="shared" si="73"/>
        <v>0</v>
      </c>
      <c r="AX321" s="84">
        <f t="shared" si="73"/>
        <v>0</v>
      </c>
      <c r="AY321" s="84">
        <f t="shared" si="73"/>
        <v>0</v>
      </c>
      <c r="AZ321" s="84">
        <f t="shared" si="73"/>
        <v>0</v>
      </c>
      <c r="BA321" s="84">
        <f t="shared" si="73"/>
        <v>0</v>
      </c>
      <c r="BB321" s="84">
        <f t="shared" si="73"/>
        <v>0</v>
      </c>
      <c r="BC321" s="84">
        <f t="shared" si="73"/>
        <v>0</v>
      </c>
      <c r="BD321" s="5"/>
      <c r="BE321" s="5"/>
      <c r="BF321" s="5"/>
      <c r="BG321" s="5"/>
      <c r="BH321" s="5"/>
      <c r="BI321" s="5"/>
      <c r="BJ321" s="5"/>
    </row>
    <row r="322" spans="2:62" hidden="1">
      <c r="B322">
        <f t="shared" si="74"/>
        <v>650</v>
      </c>
      <c r="C322" t="str">
        <f t="shared" si="74"/>
        <v>DESHERBAT</v>
      </c>
      <c r="D322" t="str">
        <f t="shared" si="74"/>
        <v>Desherbat manual 5h/1.000  m2</v>
      </c>
      <c r="E322" s="82">
        <f t="shared" si="74"/>
        <v>2500</v>
      </c>
      <c r="F322" s="84">
        <f t="shared" ref="F322:AR328" si="76">+F87*$E$4/$E322</f>
        <v>0</v>
      </c>
      <c r="G322" s="84">
        <f t="shared" si="76"/>
        <v>0</v>
      </c>
      <c r="H322" s="84">
        <f t="shared" si="76"/>
        <v>0</v>
      </c>
      <c r="I322" s="84">
        <f t="shared" si="76"/>
        <v>0</v>
      </c>
      <c r="J322" s="84">
        <f t="shared" si="76"/>
        <v>0</v>
      </c>
      <c r="K322" s="84">
        <f t="shared" si="76"/>
        <v>0</v>
      </c>
      <c r="L322" s="84">
        <f t="shared" si="76"/>
        <v>0</v>
      </c>
      <c r="M322" s="84">
        <f t="shared" si="76"/>
        <v>0</v>
      </c>
      <c r="N322" s="84">
        <f t="shared" si="76"/>
        <v>0</v>
      </c>
      <c r="O322" s="84">
        <f t="shared" si="76"/>
        <v>0</v>
      </c>
      <c r="P322" s="84">
        <f t="shared" si="76"/>
        <v>0</v>
      </c>
      <c r="Q322" s="84">
        <f t="shared" si="76"/>
        <v>0</v>
      </c>
      <c r="R322" s="84">
        <f t="shared" si="76"/>
        <v>0</v>
      </c>
      <c r="S322" s="84">
        <f t="shared" si="76"/>
        <v>0</v>
      </c>
      <c r="T322" s="84">
        <f t="shared" si="76"/>
        <v>0</v>
      </c>
      <c r="U322" s="84">
        <f t="shared" si="76"/>
        <v>0</v>
      </c>
      <c r="V322" s="84">
        <f t="shared" si="76"/>
        <v>0</v>
      </c>
      <c r="W322" s="84">
        <f t="shared" si="76"/>
        <v>0</v>
      </c>
      <c r="X322" s="84">
        <f t="shared" si="76"/>
        <v>0</v>
      </c>
      <c r="Y322" s="84">
        <f t="shared" si="76"/>
        <v>0</v>
      </c>
      <c r="Z322" s="84">
        <f t="shared" si="76"/>
        <v>0</v>
      </c>
      <c r="AA322" s="84">
        <f t="shared" si="76"/>
        <v>0</v>
      </c>
      <c r="AB322" s="84">
        <f t="shared" si="76"/>
        <v>0</v>
      </c>
      <c r="AC322" s="84">
        <f t="shared" si="76"/>
        <v>0</v>
      </c>
      <c r="AD322" s="84">
        <f t="shared" si="76"/>
        <v>0</v>
      </c>
      <c r="AE322" s="84">
        <f t="shared" si="76"/>
        <v>0</v>
      </c>
      <c r="AF322" s="84">
        <f t="shared" si="76"/>
        <v>0</v>
      </c>
      <c r="AG322" s="84">
        <f t="shared" si="76"/>
        <v>0</v>
      </c>
      <c r="AH322" s="84">
        <f t="shared" si="76"/>
        <v>0</v>
      </c>
      <c r="AI322" s="84">
        <f t="shared" si="76"/>
        <v>0</v>
      </c>
      <c r="AJ322" s="84">
        <f t="shared" si="76"/>
        <v>0</v>
      </c>
      <c r="AK322" s="84">
        <f t="shared" si="76"/>
        <v>0</v>
      </c>
      <c r="AL322" s="84">
        <f t="shared" si="76"/>
        <v>0</v>
      </c>
      <c r="AM322" s="84">
        <f t="shared" si="76"/>
        <v>0</v>
      </c>
      <c r="AN322" s="84">
        <f t="shared" si="76"/>
        <v>0</v>
      </c>
      <c r="AO322" s="84">
        <f t="shared" si="76"/>
        <v>0</v>
      </c>
      <c r="AP322" s="84">
        <f t="shared" si="76"/>
        <v>0</v>
      </c>
      <c r="AQ322" s="84">
        <f t="shared" si="69"/>
        <v>0</v>
      </c>
      <c r="AR322" s="84">
        <f t="shared" si="76"/>
        <v>0</v>
      </c>
      <c r="AS322" s="5"/>
      <c r="AT322" s="84">
        <f t="shared" si="73"/>
        <v>0</v>
      </c>
      <c r="AU322" s="84">
        <f t="shared" si="73"/>
        <v>0</v>
      </c>
      <c r="AV322" s="84">
        <f t="shared" si="73"/>
        <v>0</v>
      </c>
      <c r="AW322" s="84">
        <f t="shared" si="73"/>
        <v>0</v>
      </c>
      <c r="AX322" s="84">
        <f t="shared" si="73"/>
        <v>0</v>
      </c>
      <c r="AY322" s="84">
        <f t="shared" si="73"/>
        <v>0</v>
      </c>
      <c r="AZ322" s="84">
        <f t="shared" si="73"/>
        <v>0</v>
      </c>
      <c r="BA322" s="84">
        <f t="shared" si="73"/>
        <v>0</v>
      </c>
      <c r="BB322" s="84">
        <f t="shared" si="73"/>
        <v>0</v>
      </c>
      <c r="BC322" s="84">
        <f t="shared" si="73"/>
        <v>0</v>
      </c>
      <c r="BD322" s="5"/>
      <c r="BE322" s="5"/>
      <c r="BF322" s="5"/>
      <c r="BG322" s="5"/>
      <c r="BH322" s="5"/>
      <c r="BI322" s="5"/>
      <c r="BJ322" s="5"/>
    </row>
    <row r="323" spans="2:62" hidden="1">
      <c r="B323">
        <f t="shared" si="74"/>
        <v>660</v>
      </c>
      <c r="C323" t="str">
        <f t="shared" si="74"/>
        <v>DESHERBAT</v>
      </c>
      <c r="D323" t="str">
        <f t="shared" si="74"/>
        <v>Desherbat manual 6,5h/1.000  m2</v>
      </c>
      <c r="E323" s="82">
        <f t="shared" si="74"/>
        <v>2500</v>
      </c>
      <c r="F323" s="84">
        <f t="shared" si="76"/>
        <v>0</v>
      </c>
      <c r="G323" s="84">
        <f t="shared" si="76"/>
        <v>0</v>
      </c>
      <c r="H323" s="84">
        <f t="shared" si="76"/>
        <v>0</v>
      </c>
      <c r="I323" s="84">
        <f t="shared" si="76"/>
        <v>0</v>
      </c>
      <c r="J323" s="84">
        <f t="shared" si="76"/>
        <v>0</v>
      </c>
      <c r="K323" s="84">
        <f t="shared" si="76"/>
        <v>0</v>
      </c>
      <c r="L323" s="84">
        <f t="shared" si="76"/>
        <v>0</v>
      </c>
      <c r="M323" s="84">
        <f t="shared" si="76"/>
        <v>0</v>
      </c>
      <c r="N323" s="84">
        <f t="shared" si="76"/>
        <v>0</v>
      </c>
      <c r="O323" s="84">
        <f t="shared" si="76"/>
        <v>0</v>
      </c>
      <c r="P323" s="84">
        <f t="shared" si="76"/>
        <v>0</v>
      </c>
      <c r="Q323" s="84">
        <f t="shared" si="76"/>
        <v>0</v>
      </c>
      <c r="R323" s="84">
        <f t="shared" si="76"/>
        <v>0</v>
      </c>
      <c r="S323" s="84">
        <f t="shared" si="76"/>
        <v>0</v>
      </c>
      <c r="T323" s="84">
        <f t="shared" si="76"/>
        <v>0</v>
      </c>
      <c r="U323" s="84">
        <f t="shared" si="76"/>
        <v>0</v>
      </c>
      <c r="V323" s="84">
        <f t="shared" si="76"/>
        <v>0</v>
      </c>
      <c r="W323" s="84">
        <f t="shared" si="76"/>
        <v>0</v>
      </c>
      <c r="X323" s="84">
        <f t="shared" si="76"/>
        <v>0</v>
      </c>
      <c r="Y323" s="84">
        <f t="shared" si="76"/>
        <v>0</v>
      </c>
      <c r="Z323" s="84">
        <f t="shared" si="76"/>
        <v>0</v>
      </c>
      <c r="AA323" s="84">
        <f t="shared" si="76"/>
        <v>0</v>
      </c>
      <c r="AB323" s="84">
        <f t="shared" si="76"/>
        <v>0</v>
      </c>
      <c r="AC323" s="84">
        <f t="shared" si="76"/>
        <v>0</v>
      </c>
      <c r="AD323" s="84">
        <f t="shared" si="76"/>
        <v>0</v>
      </c>
      <c r="AE323" s="84">
        <f t="shared" si="76"/>
        <v>0</v>
      </c>
      <c r="AF323" s="84">
        <f t="shared" si="76"/>
        <v>0</v>
      </c>
      <c r="AG323" s="84">
        <f t="shared" si="76"/>
        <v>0</v>
      </c>
      <c r="AH323" s="84">
        <f t="shared" si="76"/>
        <v>0</v>
      </c>
      <c r="AI323" s="84">
        <f t="shared" si="76"/>
        <v>0</v>
      </c>
      <c r="AJ323" s="84">
        <f t="shared" si="76"/>
        <v>0</v>
      </c>
      <c r="AK323" s="84">
        <f t="shared" si="76"/>
        <v>0</v>
      </c>
      <c r="AL323" s="84">
        <f t="shared" si="76"/>
        <v>0</v>
      </c>
      <c r="AM323" s="84">
        <f t="shared" si="76"/>
        <v>0</v>
      </c>
      <c r="AN323" s="84">
        <f t="shared" si="76"/>
        <v>0</v>
      </c>
      <c r="AO323" s="84">
        <f t="shared" si="76"/>
        <v>0</v>
      </c>
      <c r="AP323" s="84">
        <f t="shared" si="76"/>
        <v>0</v>
      </c>
      <c r="AQ323" s="84">
        <f t="shared" si="76"/>
        <v>0</v>
      </c>
      <c r="AR323" s="84">
        <f t="shared" si="76"/>
        <v>0</v>
      </c>
      <c r="AS323" s="5"/>
      <c r="AT323" s="84">
        <f t="shared" si="73"/>
        <v>0</v>
      </c>
      <c r="AU323" s="84">
        <f t="shared" si="73"/>
        <v>0</v>
      </c>
      <c r="AV323" s="84">
        <f t="shared" si="73"/>
        <v>0</v>
      </c>
      <c r="AW323" s="84">
        <f t="shared" si="73"/>
        <v>0</v>
      </c>
      <c r="AX323" s="84">
        <f t="shared" si="73"/>
        <v>0</v>
      </c>
      <c r="AY323" s="84">
        <f t="shared" si="73"/>
        <v>0</v>
      </c>
      <c r="AZ323" s="84">
        <f t="shared" si="73"/>
        <v>0</v>
      </c>
      <c r="BA323" s="84">
        <f t="shared" si="73"/>
        <v>0</v>
      </c>
      <c r="BB323" s="84">
        <f t="shared" si="73"/>
        <v>0</v>
      </c>
      <c r="BC323" s="84">
        <f t="shared" si="73"/>
        <v>0</v>
      </c>
      <c r="BD323" s="5"/>
      <c r="BE323" s="5"/>
      <c r="BF323" s="5"/>
      <c r="BG323" s="5"/>
      <c r="BH323" s="5"/>
      <c r="BI323" s="5"/>
      <c r="BJ323" s="5"/>
    </row>
    <row r="324" spans="2:62" hidden="1">
      <c r="B324">
        <f t="shared" si="74"/>
        <v>670</v>
      </c>
      <c r="C324" t="str">
        <f t="shared" si="74"/>
        <v>DESHERBAT</v>
      </c>
      <c r="D324" t="str">
        <f t="shared" si="74"/>
        <v>Calçar-desherbar</v>
      </c>
      <c r="E324" s="82">
        <f t="shared" si="74"/>
        <v>2500</v>
      </c>
      <c r="F324" s="84">
        <f t="shared" si="76"/>
        <v>0</v>
      </c>
      <c r="G324" s="84">
        <f t="shared" si="76"/>
        <v>0</v>
      </c>
      <c r="H324" s="84">
        <f t="shared" si="76"/>
        <v>0</v>
      </c>
      <c r="I324" s="84">
        <f t="shared" si="76"/>
        <v>0</v>
      </c>
      <c r="J324" s="84">
        <f t="shared" si="76"/>
        <v>0</v>
      </c>
      <c r="K324" s="84">
        <f t="shared" si="76"/>
        <v>0</v>
      </c>
      <c r="L324" s="84">
        <f t="shared" si="76"/>
        <v>0</v>
      </c>
      <c r="M324" s="84">
        <f t="shared" si="76"/>
        <v>0</v>
      </c>
      <c r="N324" s="84">
        <f t="shared" si="76"/>
        <v>0</v>
      </c>
      <c r="O324" s="84">
        <f t="shared" si="76"/>
        <v>0</v>
      </c>
      <c r="P324" s="84">
        <f t="shared" si="76"/>
        <v>0</v>
      </c>
      <c r="Q324" s="84">
        <f t="shared" si="76"/>
        <v>0</v>
      </c>
      <c r="R324" s="84">
        <f t="shared" si="76"/>
        <v>0</v>
      </c>
      <c r="S324" s="84">
        <f t="shared" si="76"/>
        <v>0</v>
      </c>
      <c r="T324" s="84">
        <f t="shared" si="76"/>
        <v>0</v>
      </c>
      <c r="U324" s="84">
        <f t="shared" si="76"/>
        <v>0</v>
      </c>
      <c r="V324" s="84">
        <f t="shared" si="76"/>
        <v>0</v>
      </c>
      <c r="W324" s="84">
        <f t="shared" si="76"/>
        <v>0</v>
      </c>
      <c r="X324" s="84">
        <f t="shared" si="76"/>
        <v>0</v>
      </c>
      <c r="Y324" s="84">
        <f t="shared" si="76"/>
        <v>0</v>
      </c>
      <c r="Z324" s="84">
        <f t="shared" si="76"/>
        <v>0</v>
      </c>
      <c r="AA324" s="84">
        <f t="shared" si="76"/>
        <v>0</v>
      </c>
      <c r="AB324" s="84">
        <f t="shared" si="76"/>
        <v>0</v>
      </c>
      <c r="AC324" s="84">
        <f t="shared" si="76"/>
        <v>0</v>
      </c>
      <c r="AD324" s="84">
        <f t="shared" si="76"/>
        <v>0</v>
      </c>
      <c r="AE324" s="84">
        <f t="shared" si="76"/>
        <v>0</v>
      </c>
      <c r="AF324" s="84">
        <f t="shared" si="76"/>
        <v>0</v>
      </c>
      <c r="AG324" s="84">
        <f t="shared" si="76"/>
        <v>0</v>
      </c>
      <c r="AH324" s="84">
        <f t="shared" si="76"/>
        <v>0</v>
      </c>
      <c r="AI324" s="84">
        <f t="shared" si="76"/>
        <v>0</v>
      </c>
      <c r="AJ324" s="84">
        <f t="shared" si="76"/>
        <v>0</v>
      </c>
      <c r="AK324" s="84">
        <f t="shared" si="76"/>
        <v>0</v>
      </c>
      <c r="AL324" s="84">
        <f t="shared" si="76"/>
        <v>0</v>
      </c>
      <c r="AM324" s="84">
        <f t="shared" si="76"/>
        <v>0</v>
      </c>
      <c r="AN324" s="84">
        <f t="shared" si="76"/>
        <v>0</v>
      </c>
      <c r="AO324" s="84">
        <f t="shared" si="76"/>
        <v>0</v>
      </c>
      <c r="AP324" s="84">
        <f t="shared" si="76"/>
        <v>0</v>
      </c>
      <c r="AQ324" s="84">
        <f t="shared" si="76"/>
        <v>0</v>
      </c>
      <c r="AR324" s="84">
        <f t="shared" si="76"/>
        <v>0</v>
      </c>
      <c r="AS324" s="5"/>
      <c r="AT324" s="84">
        <f t="shared" si="73"/>
        <v>0</v>
      </c>
      <c r="AU324" s="84">
        <f t="shared" si="73"/>
        <v>0</v>
      </c>
      <c r="AV324" s="84">
        <f t="shared" si="73"/>
        <v>0</v>
      </c>
      <c r="AW324" s="84">
        <f t="shared" si="73"/>
        <v>0</v>
      </c>
      <c r="AX324" s="84">
        <f t="shared" si="73"/>
        <v>0</v>
      </c>
      <c r="AY324" s="84">
        <f t="shared" si="73"/>
        <v>0</v>
      </c>
      <c r="AZ324" s="84">
        <f t="shared" si="73"/>
        <v>0</v>
      </c>
      <c r="BA324" s="84">
        <f t="shared" si="73"/>
        <v>0</v>
      </c>
      <c r="BB324" s="84">
        <f t="shared" si="73"/>
        <v>0</v>
      </c>
      <c r="BC324" s="84">
        <f t="shared" si="73"/>
        <v>0</v>
      </c>
      <c r="BD324" s="5"/>
      <c r="BE324" s="5"/>
      <c r="BF324" s="5"/>
      <c r="BG324" s="5"/>
      <c r="BH324" s="5"/>
      <c r="BI324" s="5"/>
      <c r="BJ324" s="5"/>
    </row>
    <row r="325" spans="2:62" hidden="1">
      <c r="B325">
        <f t="shared" si="74"/>
        <v>680</v>
      </c>
      <c r="C325" t="str">
        <f t="shared" si="74"/>
        <v>DESHERBAT</v>
      </c>
      <c r="D325" t="str">
        <f t="shared" si="74"/>
        <v>Col·locar plàstic a mà</v>
      </c>
      <c r="E325" s="82">
        <f t="shared" si="74"/>
        <v>2500</v>
      </c>
      <c r="F325" s="84">
        <f t="shared" si="76"/>
        <v>0</v>
      </c>
      <c r="G325" s="84">
        <f t="shared" si="76"/>
        <v>0</v>
      </c>
      <c r="H325" s="84">
        <f t="shared" si="76"/>
        <v>0</v>
      </c>
      <c r="I325" s="84">
        <f t="shared" si="76"/>
        <v>0</v>
      </c>
      <c r="J325" s="84">
        <f t="shared" si="76"/>
        <v>0</v>
      </c>
      <c r="K325" s="84">
        <f t="shared" si="76"/>
        <v>0</v>
      </c>
      <c r="L325" s="84">
        <f t="shared" si="76"/>
        <v>0</v>
      </c>
      <c r="M325" s="84">
        <f t="shared" si="76"/>
        <v>0</v>
      </c>
      <c r="N325" s="84">
        <f t="shared" si="76"/>
        <v>0</v>
      </c>
      <c r="O325" s="84">
        <f t="shared" si="76"/>
        <v>0</v>
      </c>
      <c r="P325" s="84">
        <f t="shared" si="76"/>
        <v>0</v>
      </c>
      <c r="Q325" s="84">
        <f t="shared" si="76"/>
        <v>0</v>
      </c>
      <c r="R325" s="84">
        <f t="shared" si="76"/>
        <v>0</v>
      </c>
      <c r="S325" s="84">
        <f t="shared" si="76"/>
        <v>0</v>
      </c>
      <c r="T325" s="84">
        <f t="shared" si="76"/>
        <v>0</v>
      </c>
      <c r="U325" s="84">
        <f t="shared" si="76"/>
        <v>0</v>
      </c>
      <c r="V325" s="84">
        <f t="shared" si="76"/>
        <v>0</v>
      </c>
      <c r="W325" s="84">
        <f t="shared" si="76"/>
        <v>0</v>
      </c>
      <c r="X325" s="84">
        <f t="shared" si="76"/>
        <v>0</v>
      </c>
      <c r="Y325" s="84">
        <f t="shared" si="76"/>
        <v>0</v>
      </c>
      <c r="Z325" s="84">
        <f t="shared" si="76"/>
        <v>0</v>
      </c>
      <c r="AA325" s="84">
        <f t="shared" si="76"/>
        <v>0</v>
      </c>
      <c r="AB325" s="84">
        <f t="shared" si="76"/>
        <v>0</v>
      </c>
      <c r="AC325" s="84">
        <f t="shared" si="76"/>
        <v>0</v>
      </c>
      <c r="AD325" s="84">
        <f t="shared" si="76"/>
        <v>0</v>
      </c>
      <c r="AE325" s="84">
        <f t="shared" si="76"/>
        <v>0</v>
      </c>
      <c r="AF325" s="84">
        <f t="shared" si="76"/>
        <v>0</v>
      </c>
      <c r="AG325" s="84">
        <f t="shared" si="76"/>
        <v>0</v>
      </c>
      <c r="AH325" s="84">
        <f t="shared" si="76"/>
        <v>0</v>
      </c>
      <c r="AI325" s="84">
        <f t="shared" si="76"/>
        <v>0</v>
      </c>
      <c r="AJ325" s="84">
        <f t="shared" si="76"/>
        <v>0</v>
      </c>
      <c r="AK325" s="84">
        <f t="shared" si="76"/>
        <v>0</v>
      </c>
      <c r="AL325" s="84">
        <f t="shared" si="76"/>
        <v>0</v>
      </c>
      <c r="AM325" s="84">
        <f t="shared" si="76"/>
        <v>0</v>
      </c>
      <c r="AN325" s="84">
        <f t="shared" si="76"/>
        <v>0</v>
      </c>
      <c r="AO325" s="84">
        <f t="shared" si="76"/>
        <v>0</v>
      </c>
      <c r="AP325" s="84">
        <f t="shared" si="76"/>
        <v>0</v>
      </c>
      <c r="AQ325" s="84">
        <f t="shared" si="76"/>
        <v>0</v>
      </c>
      <c r="AR325" s="84">
        <f t="shared" si="76"/>
        <v>0</v>
      </c>
      <c r="AS325" s="5"/>
      <c r="AT325" s="84">
        <f t="shared" si="73"/>
        <v>0</v>
      </c>
      <c r="AU325" s="84">
        <f t="shared" si="73"/>
        <v>0</v>
      </c>
      <c r="AV325" s="84">
        <f t="shared" si="73"/>
        <v>0</v>
      </c>
      <c r="AW325" s="84">
        <f t="shared" si="73"/>
        <v>0</v>
      </c>
      <c r="AX325" s="84">
        <f t="shared" si="73"/>
        <v>0</v>
      </c>
      <c r="AY325" s="84">
        <f t="shared" si="73"/>
        <v>0</v>
      </c>
      <c r="AZ325" s="84">
        <f t="shared" si="73"/>
        <v>0</v>
      </c>
      <c r="BA325" s="84">
        <f t="shared" si="73"/>
        <v>0</v>
      </c>
      <c r="BB325" s="84">
        <f t="shared" si="73"/>
        <v>0</v>
      </c>
      <c r="BC325" s="84">
        <f t="shared" si="73"/>
        <v>0</v>
      </c>
      <c r="BD325" s="5"/>
      <c r="BE325" s="5"/>
      <c r="BF325" s="5"/>
      <c r="BG325" s="5"/>
      <c r="BH325" s="5"/>
      <c r="BI325" s="5"/>
      <c r="BJ325" s="5"/>
    </row>
    <row r="326" spans="2:62" hidden="1">
      <c r="B326">
        <f t="shared" si="74"/>
        <v>710</v>
      </c>
      <c r="C326" t="str">
        <f t="shared" si="74"/>
        <v xml:space="preserve">ALTRES OPERACIONS </v>
      </c>
      <c r="D326" t="str">
        <f t="shared" si="74"/>
        <v>Clavar i lligar canyes manual</v>
      </c>
      <c r="E326" s="82">
        <f t="shared" si="74"/>
        <v>2500</v>
      </c>
      <c r="F326" s="84">
        <f t="shared" si="76"/>
        <v>0</v>
      </c>
      <c r="G326" s="84">
        <f t="shared" si="76"/>
        <v>0</v>
      </c>
      <c r="H326" s="84">
        <f t="shared" si="76"/>
        <v>0</v>
      </c>
      <c r="I326" s="84">
        <f t="shared" si="76"/>
        <v>0</v>
      </c>
      <c r="J326" s="84">
        <f t="shared" si="76"/>
        <v>0</v>
      </c>
      <c r="K326" s="84">
        <f t="shared" si="76"/>
        <v>0</v>
      </c>
      <c r="L326" s="84">
        <f t="shared" si="76"/>
        <v>0</v>
      </c>
      <c r="M326" s="84">
        <f t="shared" si="76"/>
        <v>0</v>
      </c>
      <c r="N326" s="84">
        <f t="shared" si="76"/>
        <v>0</v>
      </c>
      <c r="O326" s="84">
        <f t="shared" si="76"/>
        <v>0</v>
      </c>
      <c r="P326" s="84">
        <f t="shared" si="76"/>
        <v>0</v>
      </c>
      <c r="Q326" s="84">
        <f t="shared" si="76"/>
        <v>0</v>
      </c>
      <c r="R326" s="84">
        <f t="shared" si="76"/>
        <v>0</v>
      </c>
      <c r="S326" s="84">
        <f t="shared" si="76"/>
        <v>0</v>
      </c>
      <c r="T326" s="84">
        <f t="shared" si="76"/>
        <v>0</v>
      </c>
      <c r="U326" s="84">
        <f t="shared" si="76"/>
        <v>0</v>
      </c>
      <c r="V326" s="84">
        <f t="shared" si="76"/>
        <v>0</v>
      </c>
      <c r="W326" s="84">
        <f t="shared" si="76"/>
        <v>0</v>
      </c>
      <c r="X326" s="84">
        <f t="shared" si="76"/>
        <v>0</v>
      </c>
      <c r="Y326" s="84">
        <f t="shared" si="76"/>
        <v>0</v>
      </c>
      <c r="Z326" s="84">
        <f t="shared" si="76"/>
        <v>0</v>
      </c>
      <c r="AA326" s="84">
        <f t="shared" si="76"/>
        <v>0</v>
      </c>
      <c r="AB326" s="84">
        <f t="shared" si="76"/>
        <v>0</v>
      </c>
      <c r="AC326" s="84">
        <f t="shared" si="76"/>
        <v>0</v>
      </c>
      <c r="AD326" s="84">
        <f t="shared" si="76"/>
        <v>0</v>
      </c>
      <c r="AE326" s="84">
        <f t="shared" si="76"/>
        <v>0</v>
      </c>
      <c r="AF326" s="84">
        <f t="shared" si="76"/>
        <v>0</v>
      </c>
      <c r="AG326" s="84">
        <f t="shared" si="76"/>
        <v>0</v>
      </c>
      <c r="AH326" s="84">
        <f t="shared" si="76"/>
        <v>0</v>
      </c>
      <c r="AI326" s="84">
        <f t="shared" si="76"/>
        <v>0</v>
      </c>
      <c r="AJ326" s="84">
        <f t="shared" si="76"/>
        <v>0</v>
      </c>
      <c r="AK326" s="84">
        <f t="shared" si="76"/>
        <v>0</v>
      </c>
      <c r="AL326" s="84">
        <f t="shared" si="76"/>
        <v>0</v>
      </c>
      <c r="AM326" s="84">
        <f t="shared" si="76"/>
        <v>0</v>
      </c>
      <c r="AN326" s="84">
        <f t="shared" si="76"/>
        <v>0</v>
      </c>
      <c r="AO326" s="84">
        <f t="shared" si="76"/>
        <v>0</v>
      </c>
      <c r="AP326" s="84">
        <f t="shared" si="76"/>
        <v>0</v>
      </c>
      <c r="AQ326" s="84">
        <f t="shared" si="76"/>
        <v>0</v>
      </c>
      <c r="AR326" s="84">
        <f t="shared" si="76"/>
        <v>0</v>
      </c>
      <c r="AS326" s="5"/>
      <c r="AT326" s="84">
        <f t="shared" si="73"/>
        <v>0</v>
      </c>
      <c r="AU326" s="84">
        <f t="shared" si="73"/>
        <v>0</v>
      </c>
      <c r="AV326" s="84">
        <f t="shared" si="73"/>
        <v>0</v>
      </c>
      <c r="AW326" s="84">
        <f t="shared" si="73"/>
        <v>0</v>
      </c>
      <c r="AX326" s="84">
        <f t="shared" si="73"/>
        <v>0</v>
      </c>
      <c r="AY326" s="84">
        <f t="shared" si="73"/>
        <v>0</v>
      </c>
      <c r="AZ326" s="84">
        <f t="shared" si="73"/>
        <v>0</v>
      </c>
      <c r="BA326" s="84">
        <f t="shared" si="73"/>
        <v>0</v>
      </c>
      <c r="BB326" s="84">
        <f t="shared" si="73"/>
        <v>0</v>
      </c>
      <c r="BC326" s="84">
        <f t="shared" si="73"/>
        <v>0</v>
      </c>
      <c r="BD326" s="5"/>
      <c r="BE326" s="5"/>
      <c r="BF326" s="5"/>
      <c r="BG326" s="5"/>
      <c r="BH326" s="5"/>
      <c r="BI326" s="5"/>
      <c r="BJ326" s="5"/>
    </row>
    <row r="327" spans="2:62" hidden="1">
      <c r="B327">
        <f t="shared" si="74"/>
        <v>720</v>
      </c>
      <c r="C327" t="str">
        <f t="shared" si="74"/>
        <v xml:space="preserve">ALTRES OPERACIONS </v>
      </c>
      <c r="D327" t="str">
        <f t="shared" si="74"/>
        <v>Esporgar i lligar tomaqueres</v>
      </c>
      <c r="E327" s="82">
        <f t="shared" si="74"/>
        <v>2500</v>
      </c>
      <c r="F327" s="84">
        <f t="shared" si="76"/>
        <v>0</v>
      </c>
      <c r="G327" s="84">
        <f t="shared" si="76"/>
        <v>0</v>
      </c>
      <c r="H327" s="84">
        <f t="shared" si="76"/>
        <v>0</v>
      </c>
      <c r="I327" s="84">
        <f t="shared" si="76"/>
        <v>0</v>
      </c>
      <c r="J327" s="84">
        <f t="shared" si="76"/>
        <v>0</v>
      </c>
      <c r="K327" s="84">
        <f t="shared" si="76"/>
        <v>0</v>
      </c>
      <c r="L327" s="84">
        <f t="shared" si="76"/>
        <v>0</v>
      </c>
      <c r="M327" s="84">
        <f t="shared" si="76"/>
        <v>0</v>
      </c>
      <c r="N327" s="84">
        <f t="shared" si="76"/>
        <v>0</v>
      </c>
      <c r="O327" s="84">
        <f t="shared" si="76"/>
        <v>0</v>
      </c>
      <c r="P327" s="84">
        <f t="shared" si="76"/>
        <v>0</v>
      </c>
      <c r="Q327" s="84">
        <f t="shared" si="76"/>
        <v>0</v>
      </c>
      <c r="R327" s="84">
        <f t="shared" si="76"/>
        <v>0</v>
      </c>
      <c r="S327" s="84">
        <f t="shared" si="76"/>
        <v>0</v>
      </c>
      <c r="T327" s="84">
        <f t="shared" si="76"/>
        <v>0</v>
      </c>
      <c r="U327" s="84">
        <f t="shared" si="76"/>
        <v>0</v>
      </c>
      <c r="V327" s="84">
        <f t="shared" si="76"/>
        <v>0</v>
      </c>
      <c r="W327" s="84">
        <f t="shared" si="76"/>
        <v>0</v>
      </c>
      <c r="X327" s="84">
        <f t="shared" si="76"/>
        <v>0</v>
      </c>
      <c r="Y327" s="84">
        <f t="shared" si="76"/>
        <v>0</v>
      </c>
      <c r="Z327" s="84">
        <f t="shared" si="76"/>
        <v>0</v>
      </c>
      <c r="AA327" s="84">
        <f t="shared" si="76"/>
        <v>0</v>
      </c>
      <c r="AB327" s="84">
        <f t="shared" si="76"/>
        <v>0</v>
      </c>
      <c r="AC327" s="84">
        <f t="shared" si="76"/>
        <v>0</v>
      </c>
      <c r="AD327" s="84">
        <f t="shared" si="76"/>
        <v>0</v>
      </c>
      <c r="AE327" s="84">
        <f t="shared" si="76"/>
        <v>0</v>
      </c>
      <c r="AF327" s="84">
        <f t="shared" si="76"/>
        <v>0</v>
      </c>
      <c r="AG327" s="84">
        <f t="shared" si="76"/>
        <v>0</v>
      </c>
      <c r="AH327" s="84">
        <f t="shared" si="76"/>
        <v>0</v>
      </c>
      <c r="AI327" s="84">
        <f t="shared" si="76"/>
        <v>0</v>
      </c>
      <c r="AJ327" s="84">
        <f t="shared" si="76"/>
        <v>0</v>
      </c>
      <c r="AK327" s="84">
        <f t="shared" si="76"/>
        <v>0</v>
      </c>
      <c r="AL327" s="84">
        <f t="shared" si="76"/>
        <v>0</v>
      </c>
      <c r="AM327" s="84">
        <f t="shared" si="76"/>
        <v>0</v>
      </c>
      <c r="AN327" s="84">
        <f t="shared" si="76"/>
        <v>0</v>
      </c>
      <c r="AO327" s="84">
        <f t="shared" si="76"/>
        <v>0</v>
      </c>
      <c r="AP327" s="84">
        <f t="shared" si="76"/>
        <v>0</v>
      </c>
      <c r="AQ327" s="84">
        <f t="shared" si="76"/>
        <v>0</v>
      </c>
      <c r="AR327" s="84">
        <f t="shared" si="76"/>
        <v>0</v>
      </c>
      <c r="AS327" s="5"/>
      <c r="AT327" s="84">
        <f t="shared" si="73"/>
        <v>0</v>
      </c>
      <c r="AU327" s="84">
        <f t="shared" si="73"/>
        <v>0</v>
      </c>
      <c r="AV327" s="84">
        <f t="shared" si="73"/>
        <v>0</v>
      </c>
      <c r="AW327" s="84">
        <f t="shared" si="73"/>
        <v>0</v>
      </c>
      <c r="AX327" s="84">
        <f t="shared" si="73"/>
        <v>0</v>
      </c>
      <c r="AY327" s="84">
        <f t="shared" si="73"/>
        <v>0</v>
      </c>
      <c r="AZ327" s="84">
        <f t="shared" si="73"/>
        <v>0</v>
      </c>
      <c r="BA327" s="84">
        <f t="shared" si="73"/>
        <v>0</v>
      </c>
      <c r="BB327" s="84">
        <f t="shared" si="73"/>
        <v>0</v>
      </c>
      <c r="BC327" s="84">
        <f t="shared" si="73"/>
        <v>0</v>
      </c>
      <c r="BD327" s="5"/>
      <c r="BE327" s="5"/>
      <c r="BF327" s="5"/>
      <c r="BG327" s="5"/>
      <c r="BH327" s="5"/>
      <c r="BI327" s="5"/>
      <c r="BJ327" s="5"/>
    </row>
    <row r="328" spans="2:62" hidden="1">
      <c r="B328">
        <f t="shared" si="74"/>
        <v>730</v>
      </c>
      <c r="C328" t="str">
        <f t="shared" si="74"/>
        <v xml:space="preserve">ALTRES OPERACIONS </v>
      </c>
      <c r="D328" t="str">
        <f t="shared" si="74"/>
        <v>Renda de la terra</v>
      </c>
      <c r="E328" s="82">
        <f t="shared" si="74"/>
        <v>2500</v>
      </c>
      <c r="F328" s="84">
        <f t="shared" si="76"/>
        <v>0</v>
      </c>
      <c r="G328" s="84">
        <f t="shared" si="76"/>
        <v>0</v>
      </c>
      <c r="H328" s="84">
        <f t="shared" si="76"/>
        <v>0</v>
      </c>
      <c r="I328" s="84">
        <f t="shared" si="76"/>
        <v>0</v>
      </c>
      <c r="J328" s="84">
        <f t="shared" si="76"/>
        <v>0</v>
      </c>
      <c r="K328" s="84">
        <f t="shared" si="76"/>
        <v>0</v>
      </c>
      <c r="L328" s="84">
        <f t="shared" si="76"/>
        <v>0</v>
      </c>
      <c r="M328" s="84">
        <f t="shared" si="76"/>
        <v>0</v>
      </c>
      <c r="N328" s="84">
        <f t="shared" si="76"/>
        <v>0</v>
      </c>
      <c r="O328" s="84">
        <f t="shared" si="76"/>
        <v>0</v>
      </c>
      <c r="P328" s="84">
        <f t="shared" si="76"/>
        <v>0</v>
      </c>
      <c r="Q328" s="84">
        <f t="shared" si="76"/>
        <v>0</v>
      </c>
      <c r="R328" s="84">
        <f t="shared" si="76"/>
        <v>0</v>
      </c>
      <c r="S328" s="84">
        <f t="shared" si="76"/>
        <v>0</v>
      </c>
      <c r="T328" s="84">
        <f t="shared" si="76"/>
        <v>0</v>
      </c>
      <c r="U328" s="84">
        <f t="shared" si="76"/>
        <v>0</v>
      </c>
      <c r="V328" s="84">
        <f t="shared" si="76"/>
        <v>0</v>
      </c>
      <c r="W328" s="84">
        <f t="shared" si="76"/>
        <v>0</v>
      </c>
      <c r="X328" s="84">
        <f t="shared" si="76"/>
        <v>0</v>
      </c>
      <c r="Y328" s="84">
        <f t="shared" si="76"/>
        <v>0</v>
      </c>
      <c r="Z328" s="84">
        <f t="shared" si="76"/>
        <v>0</v>
      </c>
      <c r="AA328" s="84">
        <f t="shared" si="76"/>
        <v>0</v>
      </c>
      <c r="AB328" s="84">
        <f t="shared" ref="AB328:AR336" si="77">+AB93*$E$4/$E328</f>
        <v>0</v>
      </c>
      <c r="AC328" s="84">
        <f t="shared" si="77"/>
        <v>0</v>
      </c>
      <c r="AD328" s="84">
        <f t="shared" si="77"/>
        <v>0</v>
      </c>
      <c r="AE328" s="84">
        <f t="shared" si="77"/>
        <v>0</v>
      </c>
      <c r="AF328" s="84">
        <f t="shared" si="77"/>
        <v>0</v>
      </c>
      <c r="AG328" s="84">
        <f t="shared" si="77"/>
        <v>0</v>
      </c>
      <c r="AH328" s="84">
        <f t="shared" si="77"/>
        <v>0</v>
      </c>
      <c r="AI328" s="84">
        <f t="shared" si="77"/>
        <v>0</v>
      </c>
      <c r="AJ328" s="84">
        <f t="shared" si="77"/>
        <v>0</v>
      </c>
      <c r="AK328" s="84">
        <f t="shared" si="77"/>
        <v>0</v>
      </c>
      <c r="AL328" s="84">
        <f t="shared" si="77"/>
        <v>0</v>
      </c>
      <c r="AM328" s="84">
        <f t="shared" si="77"/>
        <v>0</v>
      </c>
      <c r="AN328" s="84">
        <f t="shared" si="77"/>
        <v>0</v>
      </c>
      <c r="AO328" s="84">
        <f t="shared" si="77"/>
        <v>0</v>
      </c>
      <c r="AP328" s="84">
        <f t="shared" si="77"/>
        <v>0</v>
      </c>
      <c r="AQ328" s="84">
        <f t="shared" si="77"/>
        <v>0</v>
      </c>
      <c r="AR328" s="84">
        <f t="shared" si="77"/>
        <v>0</v>
      </c>
      <c r="AS328" s="5"/>
      <c r="AT328" s="84">
        <f t="shared" si="73"/>
        <v>0</v>
      </c>
      <c r="AU328" s="84">
        <f t="shared" si="73"/>
        <v>0</v>
      </c>
      <c r="AV328" s="84">
        <f t="shared" si="73"/>
        <v>0</v>
      </c>
      <c r="AW328" s="84">
        <f t="shared" si="73"/>
        <v>0</v>
      </c>
      <c r="AX328" s="84">
        <f t="shared" si="73"/>
        <v>0</v>
      </c>
      <c r="AY328" s="84">
        <f t="shared" si="73"/>
        <v>0</v>
      </c>
      <c r="AZ328" s="84">
        <f t="shared" si="73"/>
        <v>0</v>
      </c>
      <c r="BA328" s="84">
        <f t="shared" si="73"/>
        <v>0</v>
      </c>
      <c r="BB328" s="84">
        <f t="shared" si="73"/>
        <v>0</v>
      </c>
      <c r="BC328" s="84">
        <f t="shared" si="73"/>
        <v>0</v>
      </c>
      <c r="BD328" s="5"/>
      <c r="BE328" s="5"/>
      <c r="BF328" s="5"/>
      <c r="BG328" s="5"/>
      <c r="BH328" s="5"/>
      <c r="BI328" s="5"/>
      <c r="BJ328" s="5"/>
    </row>
    <row r="329" spans="2:62" hidden="1">
      <c r="B329">
        <f t="shared" si="74"/>
        <v>810</v>
      </c>
      <c r="C329" t="str">
        <f t="shared" si="74"/>
        <v>RECOL.LECCIÓ</v>
      </c>
      <c r="D329" t="str">
        <f t="shared" si="74"/>
        <v>Recol.lecció col</v>
      </c>
      <c r="E329" s="82">
        <f t="shared" si="74"/>
        <v>2500</v>
      </c>
      <c r="F329" s="84">
        <f t="shared" ref="F329:AR335" si="78">+F94*$E$4/$E329</f>
        <v>0</v>
      </c>
      <c r="G329" s="84">
        <f t="shared" si="78"/>
        <v>0</v>
      </c>
      <c r="H329" s="84">
        <f t="shared" si="78"/>
        <v>0</v>
      </c>
      <c r="I329" s="84">
        <f t="shared" si="78"/>
        <v>0</v>
      </c>
      <c r="J329" s="84">
        <f t="shared" si="78"/>
        <v>0</v>
      </c>
      <c r="K329" s="84">
        <f t="shared" si="78"/>
        <v>0</v>
      </c>
      <c r="L329" s="84">
        <f t="shared" si="78"/>
        <v>0</v>
      </c>
      <c r="M329" s="84">
        <f t="shared" si="78"/>
        <v>0</v>
      </c>
      <c r="N329" s="84">
        <f t="shared" si="78"/>
        <v>0</v>
      </c>
      <c r="O329" s="84">
        <f t="shared" si="78"/>
        <v>0</v>
      </c>
      <c r="P329" s="84">
        <f t="shared" si="78"/>
        <v>0</v>
      </c>
      <c r="Q329" s="84">
        <f t="shared" si="78"/>
        <v>0</v>
      </c>
      <c r="R329" s="84">
        <f t="shared" si="78"/>
        <v>0</v>
      </c>
      <c r="S329" s="84">
        <f t="shared" si="78"/>
        <v>0</v>
      </c>
      <c r="T329" s="84">
        <f t="shared" si="78"/>
        <v>0</v>
      </c>
      <c r="U329" s="84">
        <f t="shared" si="78"/>
        <v>0</v>
      </c>
      <c r="V329" s="84">
        <f t="shared" si="78"/>
        <v>0</v>
      </c>
      <c r="W329" s="84">
        <f t="shared" si="78"/>
        <v>0</v>
      </c>
      <c r="X329" s="84">
        <f t="shared" si="78"/>
        <v>0</v>
      </c>
      <c r="Y329" s="84">
        <f t="shared" si="78"/>
        <v>0</v>
      </c>
      <c r="Z329" s="84">
        <f t="shared" si="78"/>
        <v>0</v>
      </c>
      <c r="AA329" s="84">
        <f t="shared" si="78"/>
        <v>0</v>
      </c>
      <c r="AB329" s="84">
        <f t="shared" si="78"/>
        <v>0</v>
      </c>
      <c r="AC329" s="84">
        <f t="shared" si="78"/>
        <v>0</v>
      </c>
      <c r="AD329" s="84">
        <f t="shared" si="78"/>
        <v>0</v>
      </c>
      <c r="AE329" s="84">
        <f t="shared" si="78"/>
        <v>0</v>
      </c>
      <c r="AF329" s="84">
        <f t="shared" si="78"/>
        <v>0</v>
      </c>
      <c r="AG329" s="84">
        <f t="shared" si="78"/>
        <v>0</v>
      </c>
      <c r="AH329" s="84">
        <f t="shared" si="78"/>
        <v>0</v>
      </c>
      <c r="AI329" s="84">
        <f t="shared" si="78"/>
        <v>0</v>
      </c>
      <c r="AJ329" s="84">
        <f t="shared" si="78"/>
        <v>0</v>
      </c>
      <c r="AK329" s="84">
        <f t="shared" si="78"/>
        <v>0</v>
      </c>
      <c r="AL329" s="84">
        <f t="shared" si="78"/>
        <v>0</v>
      </c>
      <c r="AM329" s="84">
        <f t="shared" si="78"/>
        <v>0</v>
      </c>
      <c r="AN329" s="84">
        <f t="shared" si="78"/>
        <v>0</v>
      </c>
      <c r="AO329" s="84">
        <f t="shared" si="78"/>
        <v>0</v>
      </c>
      <c r="AP329" s="84">
        <f t="shared" si="78"/>
        <v>0</v>
      </c>
      <c r="AQ329" s="84">
        <f t="shared" si="77"/>
        <v>0</v>
      </c>
      <c r="AR329" s="84">
        <f t="shared" si="78"/>
        <v>0</v>
      </c>
      <c r="AS329" s="5"/>
      <c r="AT329" s="84">
        <f t="shared" si="73"/>
        <v>0</v>
      </c>
      <c r="AU329" s="84">
        <f t="shared" si="73"/>
        <v>0</v>
      </c>
      <c r="AV329" s="84">
        <f t="shared" si="73"/>
        <v>0</v>
      </c>
      <c r="AW329" s="84">
        <f t="shared" si="73"/>
        <v>0</v>
      </c>
      <c r="AX329" s="84">
        <f t="shared" si="73"/>
        <v>0</v>
      </c>
      <c r="AY329" s="84">
        <f t="shared" si="73"/>
        <v>0</v>
      </c>
      <c r="AZ329" s="84">
        <f t="shared" si="73"/>
        <v>0</v>
      </c>
      <c r="BA329" s="84">
        <f t="shared" si="73"/>
        <v>0</v>
      </c>
      <c r="BB329" s="84">
        <f t="shared" si="73"/>
        <v>0</v>
      </c>
      <c r="BC329" s="84">
        <f t="shared" si="73"/>
        <v>0</v>
      </c>
      <c r="BD329" s="5"/>
      <c r="BE329" s="5"/>
      <c r="BF329" s="5"/>
      <c r="BG329" s="5"/>
      <c r="BH329" s="5"/>
      <c r="BI329" s="5"/>
      <c r="BJ329" s="5"/>
    </row>
    <row r="330" spans="2:62" hidden="1">
      <c r="B330">
        <f t="shared" si="74"/>
        <v>820</v>
      </c>
      <c r="C330" t="str">
        <f t="shared" si="74"/>
        <v>RECOL.LECCIÓ</v>
      </c>
      <c r="D330" t="str">
        <f t="shared" si="74"/>
        <v>Recol.lecció bròcoli</v>
      </c>
      <c r="E330" s="82">
        <f t="shared" si="74"/>
        <v>2500</v>
      </c>
      <c r="F330" s="84">
        <f t="shared" si="78"/>
        <v>0</v>
      </c>
      <c r="G330" s="84">
        <f t="shared" si="78"/>
        <v>0</v>
      </c>
      <c r="H330" s="84">
        <f t="shared" si="78"/>
        <v>0</v>
      </c>
      <c r="I330" s="84">
        <f t="shared" si="78"/>
        <v>0</v>
      </c>
      <c r="J330" s="84">
        <f t="shared" si="78"/>
        <v>0</v>
      </c>
      <c r="K330" s="84">
        <f t="shared" si="78"/>
        <v>0</v>
      </c>
      <c r="L330" s="84">
        <f t="shared" si="78"/>
        <v>0</v>
      </c>
      <c r="M330" s="84">
        <f t="shared" si="78"/>
        <v>0</v>
      </c>
      <c r="N330" s="84">
        <f t="shared" si="78"/>
        <v>0</v>
      </c>
      <c r="O330" s="84">
        <f t="shared" si="78"/>
        <v>0</v>
      </c>
      <c r="P330" s="84">
        <f t="shared" si="78"/>
        <v>0</v>
      </c>
      <c r="Q330" s="84">
        <f t="shared" si="78"/>
        <v>0</v>
      </c>
      <c r="R330" s="84">
        <f t="shared" si="78"/>
        <v>0</v>
      </c>
      <c r="S330" s="84">
        <f t="shared" si="78"/>
        <v>0</v>
      </c>
      <c r="T330" s="84">
        <f t="shared" si="78"/>
        <v>0</v>
      </c>
      <c r="U330" s="84">
        <f t="shared" si="78"/>
        <v>0</v>
      </c>
      <c r="V330" s="84">
        <f t="shared" si="78"/>
        <v>0</v>
      </c>
      <c r="W330" s="84">
        <f t="shared" si="78"/>
        <v>0</v>
      </c>
      <c r="X330" s="84">
        <f t="shared" si="78"/>
        <v>0</v>
      </c>
      <c r="Y330" s="84">
        <f t="shared" si="78"/>
        <v>0</v>
      </c>
      <c r="Z330" s="84">
        <f t="shared" si="78"/>
        <v>0</v>
      </c>
      <c r="AA330" s="84">
        <f t="shared" si="78"/>
        <v>0</v>
      </c>
      <c r="AB330" s="84">
        <f t="shared" si="78"/>
        <v>0</v>
      </c>
      <c r="AC330" s="84">
        <f t="shared" si="78"/>
        <v>0</v>
      </c>
      <c r="AD330" s="84">
        <f t="shared" si="78"/>
        <v>0</v>
      </c>
      <c r="AE330" s="84">
        <f t="shared" si="78"/>
        <v>0</v>
      </c>
      <c r="AF330" s="84">
        <f t="shared" si="78"/>
        <v>0</v>
      </c>
      <c r="AG330" s="84">
        <f t="shared" si="78"/>
        <v>0</v>
      </c>
      <c r="AH330" s="84">
        <f t="shared" si="78"/>
        <v>0</v>
      </c>
      <c r="AI330" s="84">
        <f t="shared" si="78"/>
        <v>0</v>
      </c>
      <c r="AJ330" s="84">
        <f t="shared" si="78"/>
        <v>0</v>
      </c>
      <c r="AK330" s="84">
        <f t="shared" si="78"/>
        <v>0</v>
      </c>
      <c r="AL330" s="84">
        <f t="shared" si="78"/>
        <v>0</v>
      </c>
      <c r="AM330" s="84">
        <f t="shared" si="78"/>
        <v>0</v>
      </c>
      <c r="AN330" s="84">
        <f t="shared" si="78"/>
        <v>0</v>
      </c>
      <c r="AO330" s="84">
        <f t="shared" si="78"/>
        <v>0</v>
      </c>
      <c r="AP330" s="84">
        <f t="shared" si="78"/>
        <v>0</v>
      </c>
      <c r="AQ330" s="84">
        <f t="shared" si="77"/>
        <v>0</v>
      </c>
      <c r="AR330" s="84">
        <f t="shared" si="78"/>
        <v>0</v>
      </c>
      <c r="AS330" s="5"/>
      <c r="AT330" s="84">
        <f t="shared" si="73"/>
        <v>0</v>
      </c>
      <c r="AU330" s="84">
        <f t="shared" si="73"/>
        <v>0</v>
      </c>
      <c r="AV330" s="84">
        <f t="shared" si="73"/>
        <v>0</v>
      </c>
      <c r="AW330" s="84">
        <f t="shared" si="73"/>
        <v>0</v>
      </c>
      <c r="AX330" s="84">
        <f t="shared" si="73"/>
        <v>0</v>
      </c>
      <c r="AY330" s="84">
        <f t="shared" si="73"/>
        <v>0</v>
      </c>
      <c r="AZ330" s="84">
        <f t="shared" si="73"/>
        <v>0</v>
      </c>
      <c r="BA330" s="84">
        <f t="shared" si="73"/>
        <v>0</v>
      </c>
      <c r="BB330" s="84">
        <f t="shared" si="73"/>
        <v>0</v>
      </c>
      <c r="BC330" s="84">
        <f t="shared" si="73"/>
        <v>0</v>
      </c>
      <c r="BD330" s="5"/>
      <c r="BE330" s="5"/>
      <c r="BF330" s="5"/>
      <c r="BG330" s="5"/>
      <c r="BH330" s="5"/>
      <c r="BI330" s="5"/>
      <c r="BJ330" s="5"/>
    </row>
    <row r="331" spans="2:62" hidden="1">
      <c r="B331">
        <f t="shared" si="74"/>
        <v>830</v>
      </c>
      <c r="C331" t="str">
        <f t="shared" si="74"/>
        <v>RECOL.LECCIÓ</v>
      </c>
      <c r="D331" t="str">
        <f t="shared" si="74"/>
        <v>Recol.lecció calçot</v>
      </c>
      <c r="E331" s="82">
        <f t="shared" si="74"/>
        <v>2500</v>
      </c>
      <c r="F331" s="84">
        <f t="shared" si="78"/>
        <v>0</v>
      </c>
      <c r="G331" s="84">
        <f t="shared" si="78"/>
        <v>0</v>
      </c>
      <c r="H331" s="84">
        <f t="shared" si="78"/>
        <v>0</v>
      </c>
      <c r="I331" s="84">
        <f t="shared" si="78"/>
        <v>0</v>
      </c>
      <c r="J331" s="84">
        <f t="shared" si="78"/>
        <v>0</v>
      </c>
      <c r="K331" s="84">
        <f t="shared" si="78"/>
        <v>0</v>
      </c>
      <c r="L331" s="84">
        <f t="shared" si="78"/>
        <v>0</v>
      </c>
      <c r="M331" s="84">
        <f t="shared" si="78"/>
        <v>0</v>
      </c>
      <c r="N331" s="84">
        <f t="shared" si="78"/>
        <v>0</v>
      </c>
      <c r="O331" s="84">
        <f t="shared" si="78"/>
        <v>0</v>
      </c>
      <c r="P331" s="84">
        <f t="shared" si="78"/>
        <v>0</v>
      </c>
      <c r="Q331" s="84">
        <f t="shared" si="78"/>
        <v>0</v>
      </c>
      <c r="R331" s="84">
        <f t="shared" si="78"/>
        <v>0</v>
      </c>
      <c r="S331" s="84">
        <f t="shared" si="78"/>
        <v>0</v>
      </c>
      <c r="T331" s="84">
        <f t="shared" si="78"/>
        <v>0</v>
      </c>
      <c r="U331" s="84">
        <f t="shared" si="78"/>
        <v>0</v>
      </c>
      <c r="V331" s="84">
        <f t="shared" si="78"/>
        <v>0</v>
      </c>
      <c r="W331" s="84">
        <f t="shared" si="78"/>
        <v>0</v>
      </c>
      <c r="X331" s="84">
        <f t="shared" si="78"/>
        <v>0</v>
      </c>
      <c r="Y331" s="84">
        <f t="shared" si="78"/>
        <v>0</v>
      </c>
      <c r="Z331" s="84">
        <f t="shared" si="78"/>
        <v>0</v>
      </c>
      <c r="AA331" s="84">
        <f t="shared" si="78"/>
        <v>0</v>
      </c>
      <c r="AB331" s="84">
        <f t="shared" si="78"/>
        <v>0</v>
      </c>
      <c r="AC331" s="84">
        <f t="shared" si="78"/>
        <v>0</v>
      </c>
      <c r="AD331" s="84">
        <f t="shared" si="78"/>
        <v>0</v>
      </c>
      <c r="AE331" s="84">
        <f t="shared" si="78"/>
        <v>0</v>
      </c>
      <c r="AF331" s="84">
        <f t="shared" si="78"/>
        <v>0</v>
      </c>
      <c r="AG331" s="84">
        <f t="shared" si="78"/>
        <v>0</v>
      </c>
      <c r="AH331" s="84">
        <f t="shared" si="78"/>
        <v>0</v>
      </c>
      <c r="AI331" s="84">
        <f t="shared" si="78"/>
        <v>0</v>
      </c>
      <c r="AJ331" s="84">
        <f t="shared" si="78"/>
        <v>0</v>
      </c>
      <c r="AK331" s="84">
        <f t="shared" si="78"/>
        <v>0</v>
      </c>
      <c r="AL331" s="84">
        <f t="shared" si="78"/>
        <v>0</v>
      </c>
      <c r="AM331" s="84">
        <f t="shared" si="78"/>
        <v>0</v>
      </c>
      <c r="AN331" s="84">
        <f t="shared" si="78"/>
        <v>0</v>
      </c>
      <c r="AO331" s="84">
        <f t="shared" si="78"/>
        <v>0</v>
      </c>
      <c r="AP331" s="84">
        <f t="shared" si="78"/>
        <v>0</v>
      </c>
      <c r="AQ331" s="84">
        <f t="shared" si="77"/>
        <v>0</v>
      </c>
      <c r="AR331" s="84">
        <f t="shared" si="78"/>
        <v>0</v>
      </c>
      <c r="AS331" s="5"/>
      <c r="AT331" s="84">
        <f t="shared" si="73"/>
        <v>0</v>
      </c>
      <c r="AU331" s="84">
        <f t="shared" si="73"/>
        <v>0</v>
      </c>
      <c r="AV331" s="84">
        <f t="shared" si="73"/>
        <v>0</v>
      </c>
      <c r="AW331" s="84">
        <f t="shared" si="73"/>
        <v>0</v>
      </c>
      <c r="AX331" s="84">
        <f t="shared" si="73"/>
        <v>0</v>
      </c>
      <c r="AY331" s="84">
        <f t="shared" si="73"/>
        <v>0</v>
      </c>
      <c r="AZ331" s="84">
        <f t="shared" si="73"/>
        <v>0</v>
      </c>
      <c r="BA331" s="84">
        <f t="shared" si="73"/>
        <v>0</v>
      </c>
      <c r="BB331" s="84">
        <f t="shared" si="73"/>
        <v>0</v>
      </c>
      <c r="BC331" s="84">
        <f t="shared" si="73"/>
        <v>0</v>
      </c>
      <c r="BD331" s="5"/>
      <c r="BE331" s="5"/>
      <c r="BF331" s="5"/>
      <c r="BG331" s="5"/>
      <c r="BH331" s="5"/>
      <c r="BI331" s="5"/>
      <c r="BJ331" s="5"/>
    </row>
    <row r="332" spans="2:62" hidden="1">
      <c r="B332">
        <f t="shared" si="74"/>
        <v>840</v>
      </c>
      <c r="C332" t="str">
        <f t="shared" si="74"/>
        <v>RECOL.LECCIÓ</v>
      </c>
      <c r="D332" t="str">
        <f t="shared" si="74"/>
        <v>Recol.lecció enciam</v>
      </c>
      <c r="E332" s="82">
        <f t="shared" si="74"/>
        <v>2500</v>
      </c>
      <c r="F332" s="84">
        <f t="shared" si="78"/>
        <v>0</v>
      </c>
      <c r="G332" s="84">
        <f t="shared" si="78"/>
        <v>0</v>
      </c>
      <c r="H332" s="84">
        <f t="shared" si="78"/>
        <v>0</v>
      </c>
      <c r="I332" s="84">
        <f t="shared" si="78"/>
        <v>0</v>
      </c>
      <c r="J332" s="84">
        <f t="shared" si="78"/>
        <v>0</v>
      </c>
      <c r="K332" s="84">
        <f t="shared" si="78"/>
        <v>0</v>
      </c>
      <c r="L332" s="84">
        <f t="shared" si="78"/>
        <v>0</v>
      </c>
      <c r="M332" s="84">
        <f t="shared" si="78"/>
        <v>0</v>
      </c>
      <c r="N332" s="84">
        <f t="shared" si="78"/>
        <v>0</v>
      </c>
      <c r="O332" s="84">
        <f t="shared" si="78"/>
        <v>0</v>
      </c>
      <c r="P332" s="84">
        <f t="shared" si="78"/>
        <v>0</v>
      </c>
      <c r="Q332" s="84">
        <f t="shared" si="78"/>
        <v>0</v>
      </c>
      <c r="R332" s="84">
        <f t="shared" si="78"/>
        <v>0</v>
      </c>
      <c r="S332" s="84">
        <f t="shared" si="78"/>
        <v>0</v>
      </c>
      <c r="T332" s="84">
        <f t="shared" si="78"/>
        <v>0</v>
      </c>
      <c r="U332" s="84">
        <f t="shared" si="78"/>
        <v>0</v>
      </c>
      <c r="V332" s="84">
        <f t="shared" si="78"/>
        <v>0</v>
      </c>
      <c r="W332" s="84">
        <f t="shared" si="78"/>
        <v>0</v>
      </c>
      <c r="X332" s="84">
        <f t="shared" si="78"/>
        <v>0</v>
      </c>
      <c r="Y332" s="84">
        <f t="shared" si="78"/>
        <v>0</v>
      </c>
      <c r="Z332" s="84">
        <f t="shared" si="78"/>
        <v>0</v>
      </c>
      <c r="AA332" s="84">
        <f t="shared" si="78"/>
        <v>0</v>
      </c>
      <c r="AB332" s="84">
        <f t="shared" si="78"/>
        <v>0</v>
      </c>
      <c r="AC332" s="84">
        <f t="shared" si="78"/>
        <v>0</v>
      </c>
      <c r="AD332" s="84">
        <f t="shared" si="78"/>
        <v>0</v>
      </c>
      <c r="AE332" s="84">
        <f t="shared" si="78"/>
        <v>0</v>
      </c>
      <c r="AF332" s="84">
        <f t="shared" si="78"/>
        <v>0</v>
      </c>
      <c r="AG332" s="84">
        <f t="shared" si="78"/>
        <v>0</v>
      </c>
      <c r="AH332" s="84">
        <f t="shared" si="78"/>
        <v>0</v>
      </c>
      <c r="AI332" s="84">
        <f t="shared" si="78"/>
        <v>0</v>
      </c>
      <c r="AJ332" s="84">
        <f t="shared" si="78"/>
        <v>0</v>
      </c>
      <c r="AK332" s="84">
        <f t="shared" si="78"/>
        <v>0</v>
      </c>
      <c r="AL332" s="84">
        <f t="shared" si="78"/>
        <v>0</v>
      </c>
      <c r="AM332" s="84">
        <f t="shared" si="78"/>
        <v>0</v>
      </c>
      <c r="AN332" s="84">
        <f t="shared" si="78"/>
        <v>0</v>
      </c>
      <c r="AO332" s="84">
        <f t="shared" si="78"/>
        <v>0</v>
      </c>
      <c r="AP332" s="84">
        <f t="shared" si="78"/>
        <v>0</v>
      </c>
      <c r="AQ332" s="84">
        <f t="shared" si="77"/>
        <v>0</v>
      </c>
      <c r="AR332" s="84">
        <f t="shared" si="78"/>
        <v>0</v>
      </c>
      <c r="AS332" s="5"/>
      <c r="AT332" s="84">
        <f t="shared" si="73"/>
        <v>0</v>
      </c>
      <c r="AU332" s="84">
        <f t="shared" si="73"/>
        <v>0</v>
      </c>
      <c r="AV332" s="84">
        <f t="shared" si="73"/>
        <v>0</v>
      </c>
      <c r="AW332" s="84">
        <f t="shared" si="73"/>
        <v>0</v>
      </c>
      <c r="AX332" s="84">
        <f t="shared" si="73"/>
        <v>0</v>
      </c>
      <c r="AY332" s="84">
        <f t="shared" si="73"/>
        <v>0</v>
      </c>
      <c r="AZ332" s="84">
        <f t="shared" si="73"/>
        <v>0</v>
      </c>
      <c r="BA332" s="84">
        <f t="shared" si="73"/>
        <v>0</v>
      </c>
      <c r="BB332" s="84">
        <f t="shared" si="73"/>
        <v>0</v>
      </c>
      <c r="BC332" s="84">
        <f t="shared" si="73"/>
        <v>0</v>
      </c>
      <c r="BD332" s="5"/>
      <c r="BE332" s="5"/>
      <c r="BF332" s="5"/>
      <c r="BG332" s="5"/>
      <c r="BH332" s="5"/>
      <c r="BI332" s="5"/>
      <c r="BJ332" s="5"/>
    </row>
    <row r="333" spans="2:62" hidden="1">
      <c r="B333">
        <f t="shared" si="74"/>
        <v>850</v>
      </c>
      <c r="C333" t="str">
        <f t="shared" si="74"/>
        <v>RECOL.LECCIÓ</v>
      </c>
      <c r="D333" t="str">
        <f t="shared" si="74"/>
        <v>Recol.lecció bledes a manats</v>
      </c>
      <c r="E333" s="82">
        <f t="shared" si="74"/>
        <v>2500</v>
      </c>
      <c r="F333" s="84">
        <f t="shared" si="78"/>
        <v>0</v>
      </c>
      <c r="G333" s="84">
        <f t="shared" si="78"/>
        <v>0</v>
      </c>
      <c r="H333" s="84">
        <f t="shared" si="78"/>
        <v>0</v>
      </c>
      <c r="I333" s="84">
        <f t="shared" si="78"/>
        <v>0</v>
      </c>
      <c r="J333" s="84">
        <f t="shared" si="78"/>
        <v>0</v>
      </c>
      <c r="K333" s="84">
        <f t="shared" si="78"/>
        <v>0</v>
      </c>
      <c r="L333" s="84">
        <f t="shared" si="78"/>
        <v>0</v>
      </c>
      <c r="M333" s="84">
        <f t="shared" si="78"/>
        <v>0</v>
      </c>
      <c r="N333" s="84">
        <f t="shared" si="78"/>
        <v>0</v>
      </c>
      <c r="O333" s="84">
        <f t="shared" si="78"/>
        <v>0</v>
      </c>
      <c r="P333" s="84">
        <f t="shared" si="78"/>
        <v>0</v>
      </c>
      <c r="Q333" s="84">
        <f t="shared" si="78"/>
        <v>0</v>
      </c>
      <c r="R333" s="84">
        <f t="shared" si="78"/>
        <v>0</v>
      </c>
      <c r="S333" s="84">
        <f t="shared" si="78"/>
        <v>0</v>
      </c>
      <c r="T333" s="84">
        <f t="shared" si="78"/>
        <v>0</v>
      </c>
      <c r="U333" s="84">
        <f t="shared" si="78"/>
        <v>0</v>
      </c>
      <c r="V333" s="84">
        <f t="shared" si="78"/>
        <v>0</v>
      </c>
      <c r="W333" s="84">
        <f t="shared" si="78"/>
        <v>0</v>
      </c>
      <c r="X333" s="84">
        <f t="shared" si="78"/>
        <v>0</v>
      </c>
      <c r="Y333" s="84">
        <f t="shared" si="78"/>
        <v>0</v>
      </c>
      <c r="Z333" s="84">
        <f t="shared" si="78"/>
        <v>0</v>
      </c>
      <c r="AA333" s="84">
        <f t="shared" si="78"/>
        <v>0</v>
      </c>
      <c r="AB333" s="84">
        <f t="shared" si="78"/>
        <v>0</v>
      </c>
      <c r="AC333" s="84">
        <f t="shared" si="78"/>
        <v>0</v>
      </c>
      <c r="AD333" s="84">
        <f t="shared" si="78"/>
        <v>0</v>
      </c>
      <c r="AE333" s="84">
        <f t="shared" si="78"/>
        <v>0</v>
      </c>
      <c r="AF333" s="84">
        <f t="shared" si="78"/>
        <v>0</v>
      </c>
      <c r="AG333" s="84">
        <f t="shared" si="78"/>
        <v>0</v>
      </c>
      <c r="AH333" s="84">
        <f t="shared" si="78"/>
        <v>0</v>
      </c>
      <c r="AI333" s="84">
        <f t="shared" si="78"/>
        <v>0</v>
      </c>
      <c r="AJ333" s="84">
        <f t="shared" si="78"/>
        <v>0</v>
      </c>
      <c r="AK333" s="84">
        <f t="shared" si="78"/>
        <v>0</v>
      </c>
      <c r="AL333" s="84">
        <f t="shared" si="78"/>
        <v>0</v>
      </c>
      <c r="AM333" s="84">
        <f t="shared" si="78"/>
        <v>0</v>
      </c>
      <c r="AN333" s="84">
        <f t="shared" si="78"/>
        <v>0</v>
      </c>
      <c r="AO333" s="84">
        <f t="shared" si="78"/>
        <v>0</v>
      </c>
      <c r="AP333" s="84">
        <f t="shared" si="78"/>
        <v>0</v>
      </c>
      <c r="AQ333" s="84">
        <f t="shared" si="77"/>
        <v>0</v>
      </c>
      <c r="AR333" s="84">
        <f t="shared" si="78"/>
        <v>0</v>
      </c>
      <c r="AS333" s="5"/>
      <c r="AT333" s="84">
        <f t="shared" si="73"/>
        <v>0</v>
      </c>
      <c r="AU333" s="84">
        <f t="shared" si="73"/>
        <v>0</v>
      </c>
      <c r="AV333" s="84">
        <f t="shared" si="73"/>
        <v>0</v>
      </c>
      <c r="AW333" s="84">
        <f t="shared" si="73"/>
        <v>0</v>
      </c>
      <c r="AX333" s="84">
        <f t="shared" si="73"/>
        <v>0</v>
      </c>
      <c r="AY333" s="84">
        <f t="shared" si="73"/>
        <v>0</v>
      </c>
      <c r="AZ333" s="84">
        <f t="shared" si="73"/>
        <v>0</v>
      </c>
      <c r="BA333" s="84">
        <f t="shared" si="73"/>
        <v>0</v>
      </c>
      <c r="BB333" s="84">
        <f t="shared" si="73"/>
        <v>0</v>
      </c>
      <c r="BC333" s="84">
        <f t="shared" si="73"/>
        <v>0</v>
      </c>
      <c r="BD333" s="5"/>
      <c r="BE333" s="5"/>
      <c r="BF333" s="5"/>
      <c r="BG333" s="5"/>
      <c r="BH333" s="5"/>
      <c r="BI333" s="5"/>
      <c r="BJ333" s="5"/>
    </row>
    <row r="334" spans="2:62" hidden="1">
      <c r="B334">
        <f t="shared" si="74"/>
        <v>860</v>
      </c>
      <c r="C334" t="str">
        <f t="shared" si="74"/>
        <v>RECOL.LECCIÓ</v>
      </c>
      <c r="D334" t="str">
        <f t="shared" si="74"/>
        <v>Recol.lecció bledes</v>
      </c>
      <c r="E334" s="82">
        <f t="shared" si="74"/>
        <v>2500</v>
      </c>
      <c r="F334" s="84">
        <f t="shared" si="78"/>
        <v>0</v>
      </c>
      <c r="G334" s="84">
        <f t="shared" si="78"/>
        <v>0</v>
      </c>
      <c r="H334" s="84">
        <f t="shared" si="78"/>
        <v>0</v>
      </c>
      <c r="I334" s="84">
        <f t="shared" si="78"/>
        <v>0</v>
      </c>
      <c r="J334" s="84">
        <f t="shared" si="78"/>
        <v>0</v>
      </c>
      <c r="K334" s="84">
        <f t="shared" si="78"/>
        <v>0</v>
      </c>
      <c r="L334" s="84">
        <f t="shared" si="78"/>
        <v>0</v>
      </c>
      <c r="M334" s="84">
        <f t="shared" si="78"/>
        <v>0</v>
      </c>
      <c r="N334" s="84">
        <f t="shared" si="78"/>
        <v>0</v>
      </c>
      <c r="O334" s="84">
        <f t="shared" si="78"/>
        <v>0</v>
      </c>
      <c r="P334" s="84">
        <f t="shared" si="78"/>
        <v>0</v>
      </c>
      <c r="Q334" s="84">
        <f t="shared" si="78"/>
        <v>0</v>
      </c>
      <c r="R334" s="84">
        <f t="shared" si="78"/>
        <v>0</v>
      </c>
      <c r="S334" s="84">
        <f t="shared" si="78"/>
        <v>0</v>
      </c>
      <c r="T334" s="84">
        <f t="shared" si="78"/>
        <v>0</v>
      </c>
      <c r="U334" s="84">
        <f t="shared" si="78"/>
        <v>0</v>
      </c>
      <c r="V334" s="84">
        <f t="shared" si="78"/>
        <v>0</v>
      </c>
      <c r="W334" s="84">
        <f t="shared" si="78"/>
        <v>0</v>
      </c>
      <c r="X334" s="84">
        <f t="shared" si="78"/>
        <v>0</v>
      </c>
      <c r="Y334" s="84">
        <f t="shared" si="78"/>
        <v>0</v>
      </c>
      <c r="Z334" s="84">
        <f t="shared" si="78"/>
        <v>0</v>
      </c>
      <c r="AA334" s="84">
        <f t="shared" si="78"/>
        <v>0</v>
      </c>
      <c r="AB334" s="84">
        <f t="shared" si="78"/>
        <v>0</v>
      </c>
      <c r="AC334" s="84">
        <f t="shared" si="78"/>
        <v>0</v>
      </c>
      <c r="AD334" s="84">
        <f t="shared" si="78"/>
        <v>0</v>
      </c>
      <c r="AE334" s="84">
        <f t="shared" si="78"/>
        <v>0</v>
      </c>
      <c r="AF334" s="84">
        <f t="shared" si="78"/>
        <v>0</v>
      </c>
      <c r="AG334" s="84">
        <f t="shared" si="78"/>
        <v>0</v>
      </c>
      <c r="AH334" s="84">
        <f t="shared" si="78"/>
        <v>0</v>
      </c>
      <c r="AI334" s="84">
        <f t="shared" si="78"/>
        <v>0</v>
      </c>
      <c r="AJ334" s="84">
        <f t="shared" si="78"/>
        <v>0</v>
      </c>
      <c r="AK334" s="84">
        <f t="shared" si="78"/>
        <v>0</v>
      </c>
      <c r="AL334" s="84">
        <f t="shared" si="78"/>
        <v>0</v>
      </c>
      <c r="AM334" s="84">
        <f t="shared" si="78"/>
        <v>0</v>
      </c>
      <c r="AN334" s="84">
        <f t="shared" si="78"/>
        <v>0</v>
      </c>
      <c r="AO334" s="84">
        <f t="shared" si="78"/>
        <v>0</v>
      </c>
      <c r="AP334" s="84">
        <f t="shared" si="78"/>
        <v>0</v>
      </c>
      <c r="AQ334" s="84">
        <f t="shared" si="77"/>
        <v>0</v>
      </c>
      <c r="AR334" s="84">
        <f t="shared" si="78"/>
        <v>0</v>
      </c>
      <c r="AS334" s="5"/>
      <c r="AT334" s="84">
        <f t="shared" ref="AT334:BC336" si="79">+AT99*$E$4/$E334</f>
        <v>0</v>
      </c>
      <c r="AU334" s="84">
        <f t="shared" si="79"/>
        <v>0</v>
      </c>
      <c r="AV334" s="84">
        <f t="shared" si="79"/>
        <v>0</v>
      </c>
      <c r="AW334" s="84">
        <f t="shared" si="79"/>
        <v>0</v>
      </c>
      <c r="AX334" s="84">
        <f t="shared" si="79"/>
        <v>0</v>
      </c>
      <c r="AY334" s="84">
        <f t="shared" si="79"/>
        <v>0</v>
      </c>
      <c r="AZ334" s="84">
        <f t="shared" si="79"/>
        <v>0</v>
      </c>
      <c r="BA334" s="84">
        <f t="shared" si="79"/>
        <v>0</v>
      </c>
      <c r="BB334" s="84">
        <f t="shared" si="79"/>
        <v>0</v>
      </c>
      <c r="BC334" s="84">
        <f t="shared" si="79"/>
        <v>0</v>
      </c>
      <c r="BD334" s="5"/>
      <c r="BE334" s="5"/>
      <c r="BF334" s="5"/>
      <c r="BG334" s="5"/>
      <c r="BH334" s="5"/>
      <c r="BI334" s="5"/>
      <c r="BJ334" s="5"/>
    </row>
    <row r="335" spans="2:62" hidden="1">
      <c r="B335">
        <f t="shared" ref="B335:E350" si="80">+B100</f>
        <v>870</v>
      </c>
      <c r="C335" t="str">
        <f t="shared" si="80"/>
        <v>RECOL.LECCIÓ</v>
      </c>
      <c r="D335" t="str">
        <f t="shared" si="80"/>
        <v>Recol.lecció tomàquet</v>
      </c>
      <c r="E335" s="82">
        <f t="shared" si="80"/>
        <v>2500</v>
      </c>
      <c r="F335" s="84">
        <f t="shared" si="78"/>
        <v>0</v>
      </c>
      <c r="G335" s="84">
        <f t="shared" si="78"/>
        <v>0</v>
      </c>
      <c r="H335" s="84">
        <f t="shared" si="78"/>
        <v>0</v>
      </c>
      <c r="I335" s="84">
        <f t="shared" si="78"/>
        <v>0</v>
      </c>
      <c r="J335" s="84">
        <f t="shared" si="78"/>
        <v>0</v>
      </c>
      <c r="K335" s="84">
        <f t="shared" si="78"/>
        <v>0</v>
      </c>
      <c r="L335" s="84">
        <f t="shared" si="78"/>
        <v>0</v>
      </c>
      <c r="M335" s="84">
        <f t="shared" si="78"/>
        <v>0</v>
      </c>
      <c r="N335" s="84">
        <f t="shared" si="78"/>
        <v>0</v>
      </c>
      <c r="O335" s="84">
        <f t="shared" si="78"/>
        <v>0</v>
      </c>
      <c r="P335" s="84">
        <f t="shared" si="78"/>
        <v>0</v>
      </c>
      <c r="Q335" s="84">
        <f t="shared" si="78"/>
        <v>0</v>
      </c>
      <c r="R335" s="84">
        <f t="shared" si="78"/>
        <v>0</v>
      </c>
      <c r="S335" s="84">
        <f t="shared" si="78"/>
        <v>0</v>
      </c>
      <c r="T335" s="84">
        <f t="shared" si="78"/>
        <v>0</v>
      </c>
      <c r="U335" s="84">
        <f t="shared" si="78"/>
        <v>0</v>
      </c>
      <c r="V335" s="84">
        <f t="shared" si="78"/>
        <v>0</v>
      </c>
      <c r="W335" s="84">
        <f t="shared" si="78"/>
        <v>0</v>
      </c>
      <c r="X335" s="84">
        <f t="shared" si="78"/>
        <v>0</v>
      </c>
      <c r="Y335" s="84">
        <f t="shared" si="78"/>
        <v>0</v>
      </c>
      <c r="Z335" s="84">
        <f t="shared" si="78"/>
        <v>0</v>
      </c>
      <c r="AA335" s="84">
        <f t="shared" si="78"/>
        <v>0</v>
      </c>
      <c r="AB335" s="84">
        <f t="shared" si="78"/>
        <v>0</v>
      </c>
      <c r="AC335" s="84">
        <f t="shared" si="78"/>
        <v>0</v>
      </c>
      <c r="AD335" s="84">
        <f t="shared" si="78"/>
        <v>0</v>
      </c>
      <c r="AE335" s="84">
        <f t="shared" si="78"/>
        <v>0</v>
      </c>
      <c r="AF335" s="84">
        <f t="shared" si="78"/>
        <v>0</v>
      </c>
      <c r="AG335" s="84">
        <f t="shared" ref="AG335:AR335" si="81">+AG100*$E$4/$E335</f>
        <v>0</v>
      </c>
      <c r="AH335" s="84">
        <f t="shared" si="81"/>
        <v>0</v>
      </c>
      <c r="AI335" s="84">
        <f t="shared" si="81"/>
        <v>0</v>
      </c>
      <c r="AJ335" s="84">
        <f t="shared" si="81"/>
        <v>0</v>
      </c>
      <c r="AK335" s="84">
        <f t="shared" si="81"/>
        <v>0</v>
      </c>
      <c r="AL335" s="84">
        <f t="shared" si="81"/>
        <v>0</v>
      </c>
      <c r="AM335" s="84">
        <f t="shared" si="81"/>
        <v>0</v>
      </c>
      <c r="AN335" s="84">
        <f t="shared" si="81"/>
        <v>0</v>
      </c>
      <c r="AO335" s="84">
        <f t="shared" si="81"/>
        <v>0</v>
      </c>
      <c r="AP335" s="84">
        <f t="shared" si="81"/>
        <v>0</v>
      </c>
      <c r="AQ335" s="84">
        <f t="shared" si="77"/>
        <v>0</v>
      </c>
      <c r="AR335" s="84">
        <f t="shared" si="81"/>
        <v>0</v>
      </c>
      <c r="AS335" s="5"/>
      <c r="AT335" s="84">
        <f t="shared" si="79"/>
        <v>0</v>
      </c>
      <c r="AU335" s="84">
        <f t="shared" si="79"/>
        <v>0</v>
      </c>
      <c r="AV335" s="84">
        <f t="shared" si="79"/>
        <v>0</v>
      </c>
      <c r="AW335" s="84">
        <f t="shared" si="79"/>
        <v>0</v>
      </c>
      <c r="AX335" s="84">
        <f t="shared" si="79"/>
        <v>0</v>
      </c>
      <c r="AY335" s="84">
        <f t="shared" si="79"/>
        <v>0</v>
      </c>
      <c r="AZ335" s="84">
        <f t="shared" si="79"/>
        <v>0</v>
      </c>
      <c r="BA335" s="84">
        <f t="shared" si="79"/>
        <v>0</v>
      </c>
      <c r="BB335" s="84">
        <f t="shared" si="79"/>
        <v>0</v>
      </c>
      <c r="BC335" s="84">
        <f t="shared" si="79"/>
        <v>0</v>
      </c>
      <c r="BD335" s="5"/>
      <c r="BE335" s="5"/>
      <c r="BF335" s="5"/>
      <c r="BG335" s="5"/>
      <c r="BH335" s="5"/>
      <c r="BI335" s="5"/>
      <c r="BJ335" s="5"/>
    </row>
    <row r="336" spans="2:62" hidden="1">
      <c r="B336">
        <f t="shared" si="80"/>
        <v>880</v>
      </c>
      <c r="C336" t="str">
        <f t="shared" si="80"/>
        <v>RECOL.LECCIÓ</v>
      </c>
      <c r="D336" t="str">
        <f t="shared" si="80"/>
        <v>Recol.lecció carbassa</v>
      </c>
      <c r="E336" s="82">
        <f t="shared" si="80"/>
        <v>2500</v>
      </c>
      <c r="F336" s="84">
        <f t="shared" ref="F336:AR336" si="82">+F101*$E$4/$E336</f>
        <v>0</v>
      </c>
      <c r="G336" s="84">
        <f t="shared" si="82"/>
        <v>0</v>
      </c>
      <c r="H336" s="84">
        <f t="shared" si="82"/>
        <v>0</v>
      </c>
      <c r="I336" s="84">
        <f t="shared" si="82"/>
        <v>0</v>
      </c>
      <c r="J336" s="84">
        <f t="shared" si="82"/>
        <v>0</v>
      </c>
      <c r="K336" s="84">
        <f t="shared" si="82"/>
        <v>0</v>
      </c>
      <c r="L336" s="84">
        <f t="shared" si="82"/>
        <v>0</v>
      </c>
      <c r="M336" s="84">
        <f t="shared" si="82"/>
        <v>0</v>
      </c>
      <c r="N336" s="84">
        <f t="shared" si="82"/>
        <v>0</v>
      </c>
      <c r="O336" s="84">
        <f t="shared" si="82"/>
        <v>0</v>
      </c>
      <c r="P336" s="84">
        <f t="shared" si="82"/>
        <v>0</v>
      </c>
      <c r="Q336" s="84">
        <f t="shared" si="82"/>
        <v>0</v>
      </c>
      <c r="R336" s="84">
        <f t="shared" si="82"/>
        <v>0</v>
      </c>
      <c r="S336" s="84">
        <f t="shared" si="82"/>
        <v>0</v>
      </c>
      <c r="T336" s="84">
        <f t="shared" si="82"/>
        <v>0</v>
      </c>
      <c r="U336" s="84">
        <f t="shared" si="82"/>
        <v>0</v>
      </c>
      <c r="V336" s="84">
        <f t="shared" si="82"/>
        <v>0</v>
      </c>
      <c r="W336" s="84">
        <f t="shared" si="82"/>
        <v>0</v>
      </c>
      <c r="X336" s="84">
        <f t="shared" si="82"/>
        <v>0</v>
      </c>
      <c r="Y336" s="84">
        <f t="shared" si="82"/>
        <v>0</v>
      </c>
      <c r="Z336" s="84">
        <f t="shared" si="82"/>
        <v>0</v>
      </c>
      <c r="AA336" s="84">
        <f t="shared" si="82"/>
        <v>0</v>
      </c>
      <c r="AB336" s="84">
        <f t="shared" si="82"/>
        <v>0</v>
      </c>
      <c r="AC336" s="84">
        <f t="shared" si="82"/>
        <v>0</v>
      </c>
      <c r="AD336" s="84">
        <f t="shared" si="82"/>
        <v>0</v>
      </c>
      <c r="AE336" s="84">
        <f t="shared" si="82"/>
        <v>0</v>
      </c>
      <c r="AF336" s="84">
        <f t="shared" si="82"/>
        <v>0</v>
      </c>
      <c r="AG336" s="84">
        <f t="shared" si="82"/>
        <v>0</v>
      </c>
      <c r="AH336" s="84">
        <f t="shared" si="82"/>
        <v>0</v>
      </c>
      <c r="AI336" s="84">
        <f t="shared" si="82"/>
        <v>0</v>
      </c>
      <c r="AJ336" s="84">
        <f t="shared" si="82"/>
        <v>0</v>
      </c>
      <c r="AK336" s="84">
        <f t="shared" si="82"/>
        <v>0</v>
      </c>
      <c r="AL336" s="84">
        <f t="shared" si="82"/>
        <v>0</v>
      </c>
      <c r="AM336" s="84">
        <f t="shared" si="82"/>
        <v>0</v>
      </c>
      <c r="AN336" s="84">
        <f t="shared" si="82"/>
        <v>0</v>
      </c>
      <c r="AO336" s="84">
        <f t="shared" si="82"/>
        <v>0</v>
      </c>
      <c r="AP336" s="84">
        <f t="shared" si="82"/>
        <v>0</v>
      </c>
      <c r="AQ336" s="84">
        <f t="shared" si="77"/>
        <v>0</v>
      </c>
      <c r="AR336" s="84">
        <f t="shared" si="82"/>
        <v>0</v>
      </c>
      <c r="AS336" s="5"/>
      <c r="AT336" s="84">
        <f t="shared" si="79"/>
        <v>0</v>
      </c>
      <c r="AU336" s="84">
        <f t="shared" si="79"/>
        <v>0</v>
      </c>
      <c r="AV336" s="84">
        <f t="shared" si="79"/>
        <v>0</v>
      </c>
      <c r="AW336" s="84">
        <f t="shared" si="79"/>
        <v>0</v>
      </c>
      <c r="AX336" s="84">
        <f t="shared" si="79"/>
        <v>0</v>
      </c>
      <c r="AY336" s="84">
        <f t="shared" si="79"/>
        <v>0</v>
      </c>
      <c r="AZ336" s="84">
        <f t="shared" si="79"/>
        <v>0</v>
      </c>
      <c r="BA336" s="84">
        <f t="shared" si="79"/>
        <v>0</v>
      </c>
      <c r="BB336" s="84">
        <f t="shared" si="79"/>
        <v>0</v>
      </c>
      <c r="BC336" s="84">
        <f t="shared" si="79"/>
        <v>0</v>
      </c>
      <c r="BD336" s="5"/>
      <c r="BE336" s="5"/>
      <c r="BF336" s="5"/>
      <c r="BG336" s="5"/>
      <c r="BH336" s="5"/>
      <c r="BI336" s="5"/>
      <c r="BJ336" s="5"/>
    </row>
    <row r="337" spans="2:62" hidden="1">
      <c r="B337">
        <f t="shared" si="80"/>
        <v>115</v>
      </c>
      <c r="C337" t="str">
        <f t="shared" si="80"/>
        <v>PREPARACIÓ DEL SÒL</v>
      </c>
      <c r="D337" t="str">
        <f t="shared" si="80"/>
        <v>Preparació per desbrossat amb discos</v>
      </c>
      <c r="E337" s="82">
        <f t="shared" si="80"/>
        <v>2500</v>
      </c>
      <c r="F337" s="84">
        <f>IF($E$4&lt;$E337,$E$4/$E337*F102,F102)</f>
        <v>0</v>
      </c>
      <c r="G337" s="84">
        <f t="shared" ref="G337:AR352" si="83">IF($E$4&lt;$E337,$E$4/$E337*G102,G102)</f>
        <v>0</v>
      </c>
      <c r="H337" s="84">
        <f t="shared" si="83"/>
        <v>0</v>
      </c>
      <c r="I337" s="84">
        <f t="shared" si="83"/>
        <v>0</v>
      </c>
      <c r="J337" s="84">
        <f t="shared" si="83"/>
        <v>0</v>
      </c>
      <c r="K337" s="84">
        <f t="shared" si="83"/>
        <v>0</v>
      </c>
      <c r="L337" s="84">
        <f t="shared" si="83"/>
        <v>0</v>
      </c>
      <c r="M337" s="84">
        <f t="shared" si="83"/>
        <v>0</v>
      </c>
      <c r="N337" s="84">
        <f t="shared" si="83"/>
        <v>0</v>
      </c>
      <c r="O337" s="84">
        <f t="shared" si="83"/>
        <v>0</v>
      </c>
      <c r="P337" s="84">
        <f t="shared" si="83"/>
        <v>0</v>
      </c>
      <c r="Q337" s="84">
        <f t="shared" si="83"/>
        <v>0</v>
      </c>
      <c r="R337" s="84">
        <f t="shared" si="83"/>
        <v>0</v>
      </c>
      <c r="S337" s="84">
        <f t="shared" si="83"/>
        <v>0</v>
      </c>
      <c r="T337" s="84">
        <f t="shared" si="83"/>
        <v>0</v>
      </c>
      <c r="U337" s="84">
        <f t="shared" si="83"/>
        <v>0</v>
      </c>
      <c r="V337" s="84">
        <f t="shared" si="83"/>
        <v>0</v>
      </c>
      <c r="W337" s="84">
        <f t="shared" si="83"/>
        <v>0</v>
      </c>
      <c r="X337" s="84">
        <f t="shared" si="83"/>
        <v>0</v>
      </c>
      <c r="Y337" s="84">
        <f t="shared" si="83"/>
        <v>0</v>
      </c>
      <c r="Z337" s="84">
        <f t="shared" si="83"/>
        <v>0</v>
      </c>
      <c r="AA337" s="84">
        <f t="shared" si="83"/>
        <v>0</v>
      </c>
      <c r="AB337" s="84">
        <f t="shared" si="83"/>
        <v>0</v>
      </c>
      <c r="AC337" s="84">
        <f t="shared" si="83"/>
        <v>0</v>
      </c>
      <c r="AD337" s="84">
        <f t="shared" si="83"/>
        <v>0</v>
      </c>
      <c r="AE337" s="84">
        <f t="shared" si="83"/>
        <v>0</v>
      </c>
      <c r="AF337" s="84">
        <f t="shared" si="83"/>
        <v>0</v>
      </c>
      <c r="AG337" s="84">
        <f t="shared" si="83"/>
        <v>0</v>
      </c>
      <c r="AH337" s="84">
        <f t="shared" si="83"/>
        <v>0</v>
      </c>
      <c r="AI337" s="84">
        <f t="shared" si="83"/>
        <v>0</v>
      </c>
      <c r="AJ337" s="84">
        <f t="shared" si="83"/>
        <v>0</v>
      </c>
      <c r="AK337" s="84">
        <f t="shared" si="83"/>
        <v>0</v>
      </c>
      <c r="AL337" s="84">
        <f t="shared" si="83"/>
        <v>0</v>
      </c>
      <c r="AM337" s="84">
        <f t="shared" si="83"/>
        <v>0</v>
      </c>
      <c r="AN337" s="84">
        <f t="shared" si="83"/>
        <v>0</v>
      </c>
      <c r="AO337" s="84">
        <f t="shared" si="83"/>
        <v>0</v>
      </c>
      <c r="AP337" s="84">
        <f t="shared" si="83"/>
        <v>0</v>
      </c>
      <c r="AQ337" s="84">
        <f t="shared" si="83"/>
        <v>0</v>
      </c>
      <c r="AR337" s="84">
        <f t="shared" si="83"/>
        <v>0</v>
      </c>
      <c r="AS337" s="5"/>
      <c r="AT337" s="84">
        <f t="shared" ref="AT337:BC352" si="84">IF($E$4&lt;$E337,$E$4/$E337*AT102,AT102)</f>
        <v>0</v>
      </c>
      <c r="AU337" s="84">
        <f t="shared" si="84"/>
        <v>0</v>
      </c>
      <c r="AV337" s="84">
        <f t="shared" si="84"/>
        <v>0</v>
      </c>
      <c r="AW337" s="84">
        <f t="shared" si="84"/>
        <v>0</v>
      </c>
      <c r="AX337" s="84">
        <f t="shared" si="84"/>
        <v>0</v>
      </c>
      <c r="AY337" s="84">
        <f t="shared" si="84"/>
        <v>0</v>
      </c>
      <c r="AZ337" s="84">
        <f t="shared" si="84"/>
        <v>0</v>
      </c>
      <c r="BA337" s="84">
        <f t="shared" si="84"/>
        <v>0</v>
      </c>
      <c r="BB337" s="84">
        <f t="shared" si="84"/>
        <v>0</v>
      </c>
      <c r="BC337" s="84">
        <f t="shared" si="84"/>
        <v>0</v>
      </c>
      <c r="BD337" s="5"/>
      <c r="BE337" s="5"/>
      <c r="BF337" s="5"/>
      <c r="BG337" s="5"/>
      <c r="BH337" s="5"/>
      <c r="BI337" s="5"/>
      <c r="BJ337" s="5"/>
    </row>
    <row r="338" spans="2:62" hidden="1">
      <c r="B338">
        <f t="shared" si="80"/>
        <v>125</v>
      </c>
      <c r="C338" t="str">
        <f t="shared" si="80"/>
        <v>PREPARACIÓ DEL SÒL</v>
      </c>
      <c r="D338" t="str">
        <f t="shared" si="80"/>
        <v>Preparació per desbrossat amb desbrossadora</v>
      </c>
      <c r="E338" s="82">
        <f t="shared" si="80"/>
        <v>2500</v>
      </c>
      <c r="F338" s="84">
        <f t="shared" ref="F338:AR344" si="85">IF($E$4&lt;$E338,$E$4/$E338*F103,F103)</f>
        <v>0</v>
      </c>
      <c r="G338" s="84">
        <f t="shared" si="85"/>
        <v>0</v>
      </c>
      <c r="H338" s="84">
        <f t="shared" si="85"/>
        <v>0</v>
      </c>
      <c r="I338" s="84">
        <f t="shared" si="85"/>
        <v>0</v>
      </c>
      <c r="J338" s="84">
        <f t="shared" si="85"/>
        <v>0</v>
      </c>
      <c r="K338" s="84">
        <f t="shared" si="85"/>
        <v>0</v>
      </c>
      <c r="L338" s="84">
        <f t="shared" si="85"/>
        <v>0</v>
      </c>
      <c r="M338" s="84">
        <f t="shared" si="85"/>
        <v>0</v>
      </c>
      <c r="N338" s="84">
        <f t="shared" si="85"/>
        <v>0</v>
      </c>
      <c r="O338" s="84">
        <f t="shared" si="85"/>
        <v>0</v>
      </c>
      <c r="P338" s="84">
        <f t="shared" si="85"/>
        <v>0</v>
      </c>
      <c r="Q338" s="84">
        <f t="shared" si="85"/>
        <v>0</v>
      </c>
      <c r="R338" s="84">
        <f t="shared" si="85"/>
        <v>0</v>
      </c>
      <c r="S338" s="84">
        <f t="shared" si="85"/>
        <v>0</v>
      </c>
      <c r="T338" s="84">
        <f t="shared" si="85"/>
        <v>0</v>
      </c>
      <c r="U338" s="84">
        <f t="shared" si="85"/>
        <v>0</v>
      </c>
      <c r="V338" s="84">
        <f t="shared" si="85"/>
        <v>0</v>
      </c>
      <c r="W338" s="84">
        <f t="shared" si="85"/>
        <v>0</v>
      </c>
      <c r="X338" s="84">
        <f t="shared" si="85"/>
        <v>0</v>
      </c>
      <c r="Y338" s="84">
        <f t="shared" si="85"/>
        <v>0</v>
      </c>
      <c r="Z338" s="84">
        <f t="shared" si="85"/>
        <v>0</v>
      </c>
      <c r="AA338" s="84">
        <f t="shared" si="85"/>
        <v>0</v>
      </c>
      <c r="AB338" s="84">
        <f t="shared" si="85"/>
        <v>0</v>
      </c>
      <c r="AC338" s="84">
        <f t="shared" si="85"/>
        <v>0</v>
      </c>
      <c r="AD338" s="84">
        <f t="shared" si="85"/>
        <v>0</v>
      </c>
      <c r="AE338" s="84">
        <f t="shared" si="85"/>
        <v>0</v>
      </c>
      <c r="AF338" s="84">
        <f t="shared" si="85"/>
        <v>0</v>
      </c>
      <c r="AG338" s="84">
        <f t="shared" si="85"/>
        <v>0</v>
      </c>
      <c r="AH338" s="84">
        <f t="shared" si="85"/>
        <v>0</v>
      </c>
      <c r="AI338" s="84">
        <f t="shared" si="85"/>
        <v>0</v>
      </c>
      <c r="AJ338" s="84">
        <f t="shared" si="85"/>
        <v>0</v>
      </c>
      <c r="AK338" s="84">
        <f t="shared" si="85"/>
        <v>0</v>
      </c>
      <c r="AL338" s="84">
        <f t="shared" si="85"/>
        <v>0</v>
      </c>
      <c r="AM338" s="84">
        <f t="shared" si="85"/>
        <v>0</v>
      </c>
      <c r="AN338" s="84">
        <f t="shared" si="85"/>
        <v>0</v>
      </c>
      <c r="AO338" s="84">
        <f t="shared" si="85"/>
        <v>0</v>
      </c>
      <c r="AP338" s="84">
        <f t="shared" si="85"/>
        <v>0</v>
      </c>
      <c r="AQ338" s="84">
        <f t="shared" si="83"/>
        <v>0</v>
      </c>
      <c r="AR338" s="84">
        <f t="shared" si="85"/>
        <v>0</v>
      </c>
      <c r="AS338" s="5"/>
      <c r="AT338" s="84">
        <f t="shared" si="84"/>
        <v>0</v>
      </c>
      <c r="AU338" s="84">
        <f t="shared" si="84"/>
        <v>0</v>
      </c>
      <c r="AV338" s="84">
        <f t="shared" si="84"/>
        <v>0</v>
      </c>
      <c r="AW338" s="84">
        <f t="shared" si="84"/>
        <v>0</v>
      </c>
      <c r="AX338" s="84">
        <f t="shared" si="84"/>
        <v>0</v>
      </c>
      <c r="AY338" s="84">
        <f t="shared" si="84"/>
        <v>0</v>
      </c>
      <c r="AZ338" s="84">
        <f t="shared" si="84"/>
        <v>0</v>
      </c>
      <c r="BA338" s="84">
        <f t="shared" si="84"/>
        <v>0</v>
      </c>
      <c r="BB338" s="84">
        <f t="shared" si="84"/>
        <v>0</v>
      </c>
      <c r="BC338" s="84">
        <f t="shared" si="84"/>
        <v>0</v>
      </c>
      <c r="BD338" s="5"/>
      <c r="BE338" s="5"/>
      <c r="BF338" s="5"/>
      <c r="BG338" s="5"/>
      <c r="BH338" s="5"/>
      <c r="BI338" s="5"/>
      <c r="BJ338" s="5"/>
    </row>
    <row r="339" spans="2:62" hidden="1">
      <c r="B339">
        <f t="shared" si="80"/>
        <v>135</v>
      </c>
      <c r="C339" t="str">
        <f t="shared" si="80"/>
        <v>PREPARACIÓ DEL SÒL</v>
      </c>
      <c r="D339" t="str">
        <f t="shared" si="80"/>
        <v>Preparació per subsolat</v>
      </c>
      <c r="E339" s="82">
        <f t="shared" si="80"/>
        <v>2500</v>
      </c>
      <c r="F339" s="84">
        <f t="shared" si="85"/>
        <v>0</v>
      </c>
      <c r="G339" s="84">
        <f t="shared" si="85"/>
        <v>0</v>
      </c>
      <c r="H339" s="84">
        <f t="shared" si="85"/>
        <v>0</v>
      </c>
      <c r="I339" s="84">
        <f t="shared" si="85"/>
        <v>0</v>
      </c>
      <c r="J339" s="84">
        <f t="shared" si="85"/>
        <v>0</v>
      </c>
      <c r="K339" s="84">
        <f t="shared" si="85"/>
        <v>0</v>
      </c>
      <c r="L339" s="84">
        <f t="shared" si="85"/>
        <v>0</v>
      </c>
      <c r="M339" s="84">
        <f t="shared" si="85"/>
        <v>0</v>
      </c>
      <c r="N339" s="84">
        <f t="shared" si="85"/>
        <v>0</v>
      </c>
      <c r="O339" s="84">
        <f t="shared" si="85"/>
        <v>0</v>
      </c>
      <c r="P339" s="84">
        <f t="shared" si="85"/>
        <v>0</v>
      </c>
      <c r="Q339" s="84">
        <f t="shared" si="85"/>
        <v>0</v>
      </c>
      <c r="R339" s="84">
        <f t="shared" si="85"/>
        <v>0</v>
      </c>
      <c r="S339" s="84">
        <f t="shared" si="85"/>
        <v>0</v>
      </c>
      <c r="T339" s="84">
        <f t="shared" si="85"/>
        <v>0</v>
      </c>
      <c r="U339" s="84">
        <f t="shared" si="85"/>
        <v>0</v>
      </c>
      <c r="V339" s="84">
        <f t="shared" si="85"/>
        <v>0</v>
      </c>
      <c r="W339" s="84">
        <f t="shared" si="85"/>
        <v>0</v>
      </c>
      <c r="X339" s="84">
        <f t="shared" si="85"/>
        <v>0</v>
      </c>
      <c r="Y339" s="84">
        <f t="shared" si="85"/>
        <v>0</v>
      </c>
      <c r="Z339" s="84">
        <f t="shared" si="85"/>
        <v>0</v>
      </c>
      <c r="AA339" s="84">
        <f t="shared" si="85"/>
        <v>0</v>
      </c>
      <c r="AB339" s="84">
        <f t="shared" si="85"/>
        <v>0</v>
      </c>
      <c r="AC339" s="84">
        <f t="shared" si="85"/>
        <v>0</v>
      </c>
      <c r="AD339" s="84">
        <f t="shared" si="85"/>
        <v>0</v>
      </c>
      <c r="AE339" s="84">
        <f t="shared" si="85"/>
        <v>0</v>
      </c>
      <c r="AF339" s="84">
        <f t="shared" si="85"/>
        <v>0</v>
      </c>
      <c r="AG339" s="84">
        <f t="shared" si="85"/>
        <v>0</v>
      </c>
      <c r="AH339" s="84">
        <f t="shared" si="85"/>
        <v>0</v>
      </c>
      <c r="AI339" s="84">
        <f t="shared" si="85"/>
        <v>0</v>
      </c>
      <c r="AJ339" s="84">
        <f t="shared" si="85"/>
        <v>0</v>
      </c>
      <c r="AK339" s="84">
        <f t="shared" si="85"/>
        <v>0</v>
      </c>
      <c r="AL339" s="84">
        <f t="shared" si="85"/>
        <v>0</v>
      </c>
      <c r="AM339" s="84">
        <f t="shared" si="85"/>
        <v>0</v>
      </c>
      <c r="AN339" s="84">
        <f t="shared" si="85"/>
        <v>0</v>
      </c>
      <c r="AO339" s="84">
        <f t="shared" si="85"/>
        <v>0</v>
      </c>
      <c r="AP339" s="84">
        <f t="shared" si="85"/>
        <v>0</v>
      </c>
      <c r="AQ339" s="84">
        <f t="shared" si="83"/>
        <v>0</v>
      </c>
      <c r="AR339" s="84">
        <f t="shared" si="85"/>
        <v>0</v>
      </c>
      <c r="AS339" s="5"/>
      <c r="AT339" s="84">
        <f t="shared" si="84"/>
        <v>0</v>
      </c>
      <c r="AU339" s="84">
        <f t="shared" si="84"/>
        <v>0</v>
      </c>
      <c r="AV339" s="84">
        <f t="shared" si="84"/>
        <v>0</v>
      </c>
      <c r="AW339" s="84">
        <f t="shared" si="84"/>
        <v>0</v>
      </c>
      <c r="AX339" s="84">
        <f t="shared" si="84"/>
        <v>0</v>
      </c>
      <c r="AY339" s="84">
        <f t="shared" si="84"/>
        <v>0</v>
      </c>
      <c r="AZ339" s="84">
        <f t="shared" si="84"/>
        <v>0</v>
      </c>
      <c r="BA339" s="84">
        <f t="shared" si="84"/>
        <v>0</v>
      </c>
      <c r="BB339" s="84">
        <f t="shared" si="84"/>
        <v>0</v>
      </c>
      <c r="BC339" s="84">
        <f t="shared" si="84"/>
        <v>0</v>
      </c>
      <c r="BD339" s="5"/>
      <c r="BE339" s="5"/>
      <c r="BF339" s="5"/>
      <c r="BG339" s="5"/>
      <c r="BH339" s="5"/>
      <c r="BI339" s="5"/>
      <c r="BJ339" s="5"/>
    </row>
    <row r="340" spans="2:62" hidden="1">
      <c r="B340">
        <f t="shared" si="80"/>
        <v>145</v>
      </c>
      <c r="C340" t="str">
        <f t="shared" si="80"/>
        <v>PREPARACIÓ DEL SÒL</v>
      </c>
      <c r="D340" t="str">
        <f t="shared" si="80"/>
        <v>Preparació per alçat</v>
      </c>
      <c r="E340" s="82">
        <f t="shared" si="80"/>
        <v>2500</v>
      </c>
      <c r="F340" s="84">
        <f t="shared" si="85"/>
        <v>0</v>
      </c>
      <c r="G340" s="84">
        <f t="shared" si="85"/>
        <v>0</v>
      </c>
      <c r="H340" s="84">
        <f t="shared" si="85"/>
        <v>0</v>
      </c>
      <c r="I340" s="84">
        <f t="shared" si="85"/>
        <v>0</v>
      </c>
      <c r="J340" s="84">
        <f t="shared" si="85"/>
        <v>0</v>
      </c>
      <c r="K340" s="84">
        <f t="shared" si="85"/>
        <v>0</v>
      </c>
      <c r="L340" s="84">
        <f t="shared" si="85"/>
        <v>0</v>
      </c>
      <c r="M340" s="84">
        <f t="shared" si="85"/>
        <v>0</v>
      </c>
      <c r="N340" s="84">
        <f t="shared" si="85"/>
        <v>0</v>
      </c>
      <c r="O340" s="84">
        <f t="shared" si="85"/>
        <v>0</v>
      </c>
      <c r="P340" s="84">
        <f t="shared" si="85"/>
        <v>0</v>
      </c>
      <c r="Q340" s="84">
        <f t="shared" si="85"/>
        <v>0</v>
      </c>
      <c r="R340" s="84">
        <f t="shared" si="85"/>
        <v>0</v>
      </c>
      <c r="S340" s="84">
        <f t="shared" si="85"/>
        <v>0</v>
      </c>
      <c r="T340" s="84">
        <f t="shared" si="85"/>
        <v>0</v>
      </c>
      <c r="U340" s="84">
        <f t="shared" si="85"/>
        <v>0</v>
      </c>
      <c r="V340" s="84">
        <f t="shared" si="85"/>
        <v>0</v>
      </c>
      <c r="W340" s="84">
        <f t="shared" si="85"/>
        <v>0</v>
      </c>
      <c r="X340" s="84">
        <f t="shared" si="85"/>
        <v>0</v>
      </c>
      <c r="Y340" s="84">
        <f t="shared" si="85"/>
        <v>0</v>
      </c>
      <c r="Z340" s="84">
        <f t="shared" si="85"/>
        <v>0</v>
      </c>
      <c r="AA340" s="84">
        <f t="shared" si="85"/>
        <v>0</v>
      </c>
      <c r="AB340" s="84">
        <f t="shared" si="85"/>
        <v>0</v>
      </c>
      <c r="AC340" s="84">
        <f t="shared" si="85"/>
        <v>0</v>
      </c>
      <c r="AD340" s="84">
        <f t="shared" si="85"/>
        <v>0</v>
      </c>
      <c r="AE340" s="84">
        <f t="shared" si="85"/>
        <v>0</v>
      </c>
      <c r="AF340" s="84">
        <f t="shared" si="85"/>
        <v>0</v>
      </c>
      <c r="AG340" s="84">
        <f t="shared" si="85"/>
        <v>0</v>
      </c>
      <c r="AH340" s="84">
        <f t="shared" si="85"/>
        <v>0</v>
      </c>
      <c r="AI340" s="84">
        <f t="shared" si="85"/>
        <v>0</v>
      </c>
      <c r="AJ340" s="84">
        <f t="shared" si="85"/>
        <v>0</v>
      </c>
      <c r="AK340" s="84">
        <f t="shared" si="85"/>
        <v>0</v>
      </c>
      <c r="AL340" s="84">
        <f t="shared" si="85"/>
        <v>0</v>
      </c>
      <c r="AM340" s="84">
        <f t="shared" si="85"/>
        <v>0</v>
      </c>
      <c r="AN340" s="84">
        <f t="shared" si="85"/>
        <v>0</v>
      </c>
      <c r="AO340" s="84">
        <f t="shared" si="85"/>
        <v>0</v>
      </c>
      <c r="AP340" s="84">
        <f t="shared" si="85"/>
        <v>0</v>
      </c>
      <c r="AQ340" s="84">
        <f t="shared" si="83"/>
        <v>0</v>
      </c>
      <c r="AR340" s="84">
        <f t="shared" si="85"/>
        <v>0</v>
      </c>
      <c r="AS340" s="5"/>
      <c r="AT340" s="84">
        <f t="shared" si="84"/>
        <v>0</v>
      </c>
      <c r="AU340" s="84">
        <f t="shared" si="84"/>
        <v>0</v>
      </c>
      <c r="AV340" s="84">
        <f t="shared" si="84"/>
        <v>0</v>
      </c>
      <c r="AW340" s="84">
        <f t="shared" si="84"/>
        <v>0</v>
      </c>
      <c r="AX340" s="84">
        <f t="shared" si="84"/>
        <v>0</v>
      </c>
      <c r="AY340" s="84">
        <f t="shared" si="84"/>
        <v>0</v>
      </c>
      <c r="AZ340" s="84">
        <f t="shared" si="84"/>
        <v>0</v>
      </c>
      <c r="BA340" s="84">
        <f t="shared" si="84"/>
        <v>0</v>
      </c>
      <c r="BB340" s="84">
        <f t="shared" si="84"/>
        <v>0</v>
      </c>
      <c r="BC340" s="84">
        <f t="shared" si="84"/>
        <v>0</v>
      </c>
      <c r="BD340" s="5"/>
      <c r="BE340" s="5"/>
      <c r="BF340" s="5"/>
      <c r="BG340" s="5"/>
      <c r="BH340" s="5"/>
      <c r="BI340" s="5"/>
      <c r="BJ340" s="5"/>
    </row>
    <row r="341" spans="2:62" hidden="1">
      <c r="B341">
        <f t="shared" si="80"/>
        <v>155</v>
      </c>
      <c r="C341" t="str">
        <f t="shared" si="80"/>
        <v>PREPARACIÓ DEL SÒL</v>
      </c>
      <c r="D341" t="str">
        <f t="shared" si="80"/>
        <v>Preparació per estripat</v>
      </c>
      <c r="E341" s="82">
        <f t="shared" si="80"/>
        <v>2500</v>
      </c>
      <c r="F341" s="84">
        <f t="shared" si="85"/>
        <v>0</v>
      </c>
      <c r="G341" s="84">
        <f t="shared" si="85"/>
        <v>0</v>
      </c>
      <c r="H341" s="84">
        <f t="shared" si="85"/>
        <v>0</v>
      </c>
      <c r="I341" s="84">
        <f t="shared" si="85"/>
        <v>0</v>
      </c>
      <c r="J341" s="84">
        <f t="shared" si="85"/>
        <v>0</v>
      </c>
      <c r="K341" s="84">
        <f t="shared" si="85"/>
        <v>0</v>
      </c>
      <c r="L341" s="84">
        <f t="shared" si="85"/>
        <v>0</v>
      </c>
      <c r="M341" s="84">
        <f t="shared" si="85"/>
        <v>0</v>
      </c>
      <c r="N341" s="84">
        <f t="shared" si="85"/>
        <v>0</v>
      </c>
      <c r="O341" s="84">
        <f t="shared" si="85"/>
        <v>0</v>
      </c>
      <c r="P341" s="84">
        <f t="shared" si="85"/>
        <v>0</v>
      </c>
      <c r="Q341" s="84">
        <f t="shared" si="85"/>
        <v>0</v>
      </c>
      <c r="R341" s="84">
        <f t="shared" si="85"/>
        <v>0</v>
      </c>
      <c r="S341" s="84">
        <f t="shared" si="85"/>
        <v>0</v>
      </c>
      <c r="T341" s="84">
        <f t="shared" si="85"/>
        <v>0</v>
      </c>
      <c r="U341" s="84">
        <f t="shared" si="85"/>
        <v>0</v>
      </c>
      <c r="V341" s="84">
        <f t="shared" si="85"/>
        <v>0</v>
      </c>
      <c r="W341" s="84">
        <f t="shared" si="85"/>
        <v>0</v>
      </c>
      <c r="X341" s="84">
        <f t="shared" si="85"/>
        <v>0</v>
      </c>
      <c r="Y341" s="84">
        <f t="shared" si="85"/>
        <v>0</v>
      </c>
      <c r="Z341" s="84">
        <f t="shared" si="85"/>
        <v>0</v>
      </c>
      <c r="AA341" s="84">
        <f t="shared" si="85"/>
        <v>0</v>
      </c>
      <c r="AB341" s="84">
        <f t="shared" si="85"/>
        <v>0</v>
      </c>
      <c r="AC341" s="84">
        <f t="shared" si="85"/>
        <v>0</v>
      </c>
      <c r="AD341" s="84">
        <f t="shared" si="85"/>
        <v>0</v>
      </c>
      <c r="AE341" s="84">
        <f t="shared" si="85"/>
        <v>0</v>
      </c>
      <c r="AF341" s="84">
        <f t="shared" si="85"/>
        <v>0</v>
      </c>
      <c r="AG341" s="84">
        <f t="shared" si="85"/>
        <v>0</v>
      </c>
      <c r="AH341" s="84">
        <f t="shared" si="85"/>
        <v>0</v>
      </c>
      <c r="AI341" s="84">
        <f t="shared" si="85"/>
        <v>0</v>
      </c>
      <c r="AJ341" s="84">
        <f t="shared" si="85"/>
        <v>0</v>
      </c>
      <c r="AK341" s="84">
        <f t="shared" si="85"/>
        <v>0</v>
      </c>
      <c r="AL341" s="84">
        <f t="shared" si="85"/>
        <v>0</v>
      </c>
      <c r="AM341" s="84">
        <f t="shared" si="85"/>
        <v>0</v>
      </c>
      <c r="AN341" s="84">
        <f t="shared" si="85"/>
        <v>0</v>
      </c>
      <c r="AO341" s="84">
        <f t="shared" si="85"/>
        <v>0</v>
      </c>
      <c r="AP341" s="84">
        <f t="shared" si="85"/>
        <v>0</v>
      </c>
      <c r="AQ341" s="84">
        <f t="shared" si="83"/>
        <v>0</v>
      </c>
      <c r="AR341" s="84">
        <f t="shared" si="85"/>
        <v>0</v>
      </c>
      <c r="AS341" s="5"/>
      <c r="AT341" s="84">
        <f t="shared" si="84"/>
        <v>0</v>
      </c>
      <c r="AU341" s="84">
        <f t="shared" si="84"/>
        <v>0</v>
      </c>
      <c r="AV341" s="84">
        <f t="shared" si="84"/>
        <v>0</v>
      </c>
      <c r="AW341" s="84">
        <f t="shared" si="84"/>
        <v>0</v>
      </c>
      <c r="AX341" s="84">
        <f t="shared" si="84"/>
        <v>0</v>
      </c>
      <c r="AY341" s="84">
        <f t="shared" si="84"/>
        <v>0</v>
      </c>
      <c r="AZ341" s="84">
        <f t="shared" si="84"/>
        <v>0</v>
      </c>
      <c r="BA341" s="84">
        <f t="shared" si="84"/>
        <v>0</v>
      </c>
      <c r="BB341" s="84">
        <f t="shared" si="84"/>
        <v>0</v>
      </c>
      <c r="BC341" s="84">
        <f t="shared" si="84"/>
        <v>0</v>
      </c>
      <c r="BD341" s="5"/>
      <c r="BE341" s="5"/>
      <c r="BF341" s="5"/>
      <c r="BG341" s="5"/>
      <c r="BH341" s="5"/>
      <c r="BI341" s="5"/>
      <c r="BJ341" s="5"/>
    </row>
    <row r="342" spans="2:62" hidden="1">
      <c r="B342">
        <f t="shared" si="80"/>
        <v>165</v>
      </c>
      <c r="C342" t="str">
        <f t="shared" si="80"/>
        <v>PREPARACIÓ DEL SÒL</v>
      </c>
      <c r="D342" t="str">
        <f t="shared" si="80"/>
        <v>Preparació per fresat</v>
      </c>
      <c r="E342" s="82">
        <f t="shared" si="80"/>
        <v>2500</v>
      </c>
      <c r="F342" s="84">
        <f t="shared" si="85"/>
        <v>0</v>
      </c>
      <c r="G342" s="84">
        <f t="shared" si="85"/>
        <v>0</v>
      </c>
      <c r="H342" s="84">
        <f t="shared" si="85"/>
        <v>0</v>
      </c>
      <c r="I342" s="84">
        <f t="shared" si="85"/>
        <v>0</v>
      </c>
      <c r="J342" s="84">
        <f t="shared" si="85"/>
        <v>0</v>
      </c>
      <c r="K342" s="84">
        <f t="shared" si="85"/>
        <v>0</v>
      </c>
      <c r="L342" s="84">
        <f t="shared" si="85"/>
        <v>0</v>
      </c>
      <c r="M342" s="84">
        <f t="shared" si="85"/>
        <v>0</v>
      </c>
      <c r="N342" s="84">
        <f t="shared" si="85"/>
        <v>0</v>
      </c>
      <c r="O342" s="84">
        <f t="shared" si="85"/>
        <v>0</v>
      </c>
      <c r="P342" s="84">
        <f t="shared" si="85"/>
        <v>0</v>
      </c>
      <c r="Q342" s="84">
        <f t="shared" si="85"/>
        <v>0</v>
      </c>
      <c r="R342" s="84">
        <f t="shared" si="85"/>
        <v>0</v>
      </c>
      <c r="S342" s="84">
        <f t="shared" si="85"/>
        <v>0</v>
      </c>
      <c r="T342" s="84">
        <f t="shared" si="85"/>
        <v>0</v>
      </c>
      <c r="U342" s="84">
        <f t="shared" si="85"/>
        <v>0</v>
      </c>
      <c r="V342" s="84">
        <f t="shared" si="85"/>
        <v>0</v>
      </c>
      <c r="W342" s="84">
        <f t="shared" si="85"/>
        <v>0</v>
      </c>
      <c r="X342" s="84">
        <f t="shared" si="85"/>
        <v>0</v>
      </c>
      <c r="Y342" s="84">
        <f t="shared" si="85"/>
        <v>0</v>
      </c>
      <c r="Z342" s="84">
        <f t="shared" si="85"/>
        <v>0</v>
      </c>
      <c r="AA342" s="84">
        <f t="shared" si="85"/>
        <v>0</v>
      </c>
      <c r="AB342" s="84">
        <f t="shared" si="85"/>
        <v>0</v>
      </c>
      <c r="AC342" s="84">
        <f t="shared" si="85"/>
        <v>0</v>
      </c>
      <c r="AD342" s="84">
        <f t="shared" si="85"/>
        <v>0</v>
      </c>
      <c r="AE342" s="84">
        <f t="shared" si="85"/>
        <v>0</v>
      </c>
      <c r="AF342" s="84">
        <f t="shared" si="85"/>
        <v>0</v>
      </c>
      <c r="AG342" s="84">
        <f t="shared" si="85"/>
        <v>0</v>
      </c>
      <c r="AH342" s="84">
        <f t="shared" si="85"/>
        <v>0</v>
      </c>
      <c r="AI342" s="84">
        <f t="shared" si="85"/>
        <v>0</v>
      </c>
      <c r="AJ342" s="84">
        <f t="shared" si="85"/>
        <v>0</v>
      </c>
      <c r="AK342" s="84">
        <f t="shared" si="85"/>
        <v>0</v>
      </c>
      <c r="AL342" s="84">
        <f t="shared" si="85"/>
        <v>0</v>
      </c>
      <c r="AM342" s="84">
        <f t="shared" si="85"/>
        <v>0</v>
      </c>
      <c r="AN342" s="84">
        <f t="shared" si="85"/>
        <v>0</v>
      </c>
      <c r="AO342" s="84">
        <f t="shared" si="85"/>
        <v>0</v>
      </c>
      <c r="AP342" s="84">
        <f t="shared" si="85"/>
        <v>0</v>
      </c>
      <c r="AQ342" s="84">
        <f t="shared" si="83"/>
        <v>0</v>
      </c>
      <c r="AR342" s="84">
        <f t="shared" si="85"/>
        <v>0</v>
      </c>
      <c r="AS342" s="5"/>
      <c r="AT342" s="84">
        <f t="shared" si="84"/>
        <v>0</v>
      </c>
      <c r="AU342" s="84">
        <f t="shared" si="84"/>
        <v>0</v>
      </c>
      <c r="AV342" s="84">
        <f t="shared" si="84"/>
        <v>0</v>
      </c>
      <c r="AW342" s="84">
        <f t="shared" si="84"/>
        <v>0</v>
      </c>
      <c r="AX342" s="84">
        <f t="shared" si="84"/>
        <v>0</v>
      </c>
      <c r="AY342" s="84">
        <f t="shared" si="84"/>
        <v>0</v>
      </c>
      <c r="AZ342" s="84">
        <f t="shared" si="84"/>
        <v>0</v>
      </c>
      <c r="BA342" s="84">
        <f t="shared" si="84"/>
        <v>0</v>
      </c>
      <c r="BB342" s="84">
        <f t="shared" si="84"/>
        <v>0</v>
      </c>
      <c r="BC342" s="84">
        <f t="shared" si="84"/>
        <v>0</v>
      </c>
      <c r="BD342" s="5"/>
      <c r="BE342" s="5"/>
      <c r="BF342" s="5"/>
      <c r="BG342" s="5"/>
      <c r="BH342" s="5"/>
      <c r="BI342" s="5"/>
      <c r="BJ342" s="5"/>
    </row>
    <row r="343" spans="2:62" hidden="1">
      <c r="B343">
        <f t="shared" si="80"/>
        <v>215</v>
      </c>
      <c r="C343" t="str">
        <f t="shared" si="80"/>
        <v>ADOBAT</v>
      </c>
      <c r="D343" t="str">
        <f t="shared" si="80"/>
        <v>Preparació per aplicació de compost (36 t/ha)</v>
      </c>
      <c r="E343" s="82">
        <f t="shared" si="80"/>
        <v>2500</v>
      </c>
      <c r="F343" s="84">
        <f t="shared" si="85"/>
        <v>0</v>
      </c>
      <c r="G343" s="84">
        <f t="shared" si="85"/>
        <v>0</v>
      </c>
      <c r="H343" s="84">
        <f t="shared" si="85"/>
        <v>0</v>
      </c>
      <c r="I343" s="84">
        <f t="shared" si="85"/>
        <v>0</v>
      </c>
      <c r="J343" s="84">
        <f t="shared" si="85"/>
        <v>0</v>
      </c>
      <c r="K343" s="84">
        <f t="shared" si="85"/>
        <v>0</v>
      </c>
      <c r="L343" s="84">
        <f t="shared" si="85"/>
        <v>0</v>
      </c>
      <c r="M343" s="84">
        <f t="shared" si="85"/>
        <v>0</v>
      </c>
      <c r="N343" s="84">
        <f t="shared" si="85"/>
        <v>0</v>
      </c>
      <c r="O343" s="84">
        <f t="shared" si="85"/>
        <v>0</v>
      </c>
      <c r="P343" s="84">
        <f t="shared" si="85"/>
        <v>0</v>
      </c>
      <c r="Q343" s="84">
        <f t="shared" si="85"/>
        <v>0</v>
      </c>
      <c r="R343" s="84">
        <f t="shared" si="85"/>
        <v>0</v>
      </c>
      <c r="S343" s="84">
        <f t="shared" si="85"/>
        <v>0</v>
      </c>
      <c r="T343" s="84">
        <f t="shared" si="85"/>
        <v>0</v>
      </c>
      <c r="U343" s="84">
        <f t="shared" si="85"/>
        <v>0</v>
      </c>
      <c r="V343" s="84">
        <f t="shared" si="85"/>
        <v>0</v>
      </c>
      <c r="W343" s="84">
        <f t="shared" si="85"/>
        <v>0</v>
      </c>
      <c r="X343" s="84">
        <f t="shared" si="85"/>
        <v>0</v>
      </c>
      <c r="Y343" s="84">
        <f t="shared" si="85"/>
        <v>0</v>
      </c>
      <c r="Z343" s="84">
        <f t="shared" si="85"/>
        <v>0</v>
      </c>
      <c r="AA343" s="84">
        <f t="shared" si="85"/>
        <v>0</v>
      </c>
      <c r="AB343" s="84">
        <f t="shared" si="85"/>
        <v>0</v>
      </c>
      <c r="AC343" s="84">
        <f t="shared" si="85"/>
        <v>0</v>
      </c>
      <c r="AD343" s="84">
        <f t="shared" si="85"/>
        <v>0</v>
      </c>
      <c r="AE343" s="84">
        <f t="shared" si="85"/>
        <v>0</v>
      </c>
      <c r="AF343" s="84">
        <f t="shared" si="85"/>
        <v>0</v>
      </c>
      <c r="AG343" s="84">
        <f t="shared" si="85"/>
        <v>0</v>
      </c>
      <c r="AH343" s="84">
        <f t="shared" si="85"/>
        <v>0</v>
      </c>
      <c r="AI343" s="84">
        <f t="shared" si="85"/>
        <v>0</v>
      </c>
      <c r="AJ343" s="84">
        <f t="shared" si="85"/>
        <v>0</v>
      </c>
      <c r="AK343" s="84">
        <f t="shared" si="85"/>
        <v>0</v>
      </c>
      <c r="AL343" s="84">
        <f t="shared" si="85"/>
        <v>0</v>
      </c>
      <c r="AM343" s="84">
        <f t="shared" si="85"/>
        <v>0</v>
      </c>
      <c r="AN343" s="84">
        <f t="shared" si="85"/>
        <v>0</v>
      </c>
      <c r="AO343" s="84">
        <f t="shared" si="85"/>
        <v>0</v>
      </c>
      <c r="AP343" s="84">
        <f t="shared" si="85"/>
        <v>0</v>
      </c>
      <c r="AQ343" s="84">
        <f t="shared" si="83"/>
        <v>0</v>
      </c>
      <c r="AR343" s="84">
        <f t="shared" si="85"/>
        <v>0</v>
      </c>
      <c r="AS343" s="5"/>
      <c r="AT343" s="84">
        <f t="shared" si="84"/>
        <v>0</v>
      </c>
      <c r="AU343" s="84">
        <f t="shared" si="84"/>
        <v>0</v>
      </c>
      <c r="AV343" s="84">
        <f t="shared" si="84"/>
        <v>0</v>
      </c>
      <c r="AW343" s="84">
        <f t="shared" si="84"/>
        <v>0</v>
      </c>
      <c r="AX343" s="84">
        <f t="shared" si="84"/>
        <v>0</v>
      </c>
      <c r="AY343" s="84">
        <f t="shared" si="84"/>
        <v>0</v>
      </c>
      <c r="AZ343" s="84">
        <f t="shared" si="84"/>
        <v>0</v>
      </c>
      <c r="BA343" s="84">
        <f t="shared" si="84"/>
        <v>0</v>
      </c>
      <c r="BB343" s="84">
        <f t="shared" si="84"/>
        <v>0</v>
      </c>
      <c r="BC343" s="84">
        <f t="shared" si="84"/>
        <v>0</v>
      </c>
      <c r="BD343" s="5"/>
      <c r="BE343" s="5"/>
      <c r="BF343" s="5"/>
      <c r="BG343" s="5"/>
      <c r="BH343" s="5"/>
      <c r="BI343" s="5"/>
      <c r="BJ343" s="5"/>
    </row>
    <row r="344" spans="2:62" hidden="1">
      <c r="B344">
        <f t="shared" si="80"/>
        <v>225</v>
      </c>
      <c r="C344" t="str">
        <f t="shared" si="80"/>
        <v>ADOBAT</v>
      </c>
      <c r="D344" t="str">
        <f t="shared" si="80"/>
        <v>Preparació per aplicació de compost (60 t/ha)</v>
      </c>
      <c r="E344" s="82">
        <f t="shared" si="80"/>
        <v>2500</v>
      </c>
      <c r="F344" s="84">
        <f t="shared" si="85"/>
        <v>0</v>
      </c>
      <c r="G344" s="84">
        <f t="shared" si="85"/>
        <v>0</v>
      </c>
      <c r="H344" s="84">
        <f t="shared" si="85"/>
        <v>0</v>
      </c>
      <c r="I344" s="84">
        <f t="shared" si="85"/>
        <v>0</v>
      </c>
      <c r="J344" s="84">
        <f t="shared" si="85"/>
        <v>0</v>
      </c>
      <c r="K344" s="84">
        <f t="shared" si="85"/>
        <v>0</v>
      </c>
      <c r="L344" s="84">
        <f t="shared" si="85"/>
        <v>0</v>
      </c>
      <c r="M344" s="84">
        <f t="shared" si="85"/>
        <v>0</v>
      </c>
      <c r="N344" s="84">
        <f t="shared" si="85"/>
        <v>0</v>
      </c>
      <c r="O344" s="84">
        <f t="shared" si="85"/>
        <v>0</v>
      </c>
      <c r="P344" s="84">
        <f t="shared" si="85"/>
        <v>0</v>
      </c>
      <c r="Q344" s="84">
        <f t="shared" si="85"/>
        <v>0</v>
      </c>
      <c r="R344" s="84">
        <f t="shared" si="85"/>
        <v>0</v>
      </c>
      <c r="S344" s="84">
        <f t="shared" si="85"/>
        <v>0</v>
      </c>
      <c r="T344" s="84">
        <f t="shared" si="85"/>
        <v>0</v>
      </c>
      <c r="U344" s="84">
        <f t="shared" si="85"/>
        <v>0</v>
      </c>
      <c r="V344" s="84">
        <f t="shared" si="85"/>
        <v>0</v>
      </c>
      <c r="W344" s="84">
        <f t="shared" si="85"/>
        <v>0</v>
      </c>
      <c r="X344" s="84">
        <f t="shared" si="85"/>
        <v>0</v>
      </c>
      <c r="Y344" s="84">
        <f t="shared" si="85"/>
        <v>0</v>
      </c>
      <c r="Z344" s="84">
        <f t="shared" si="85"/>
        <v>0</v>
      </c>
      <c r="AA344" s="84">
        <f t="shared" si="85"/>
        <v>0</v>
      </c>
      <c r="AB344" s="84">
        <f t="shared" si="85"/>
        <v>0</v>
      </c>
      <c r="AC344" s="84">
        <f t="shared" si="85"/>
        <v>0</v>
      </c>
      <c r="AD344" s="84">
        <f t="shared" si="85"/>
        <v>0</v>
      </c>
      <c r="AE344" s="84">
        <f t="shared" si="85"/>
        <v>0</v>
      </c>
      <c r="AF344" s="84">
        <f t="shared" si="85"/>
        <v>0</v>
      </c>
      <c r="AG344" s="84">
        <f t="shared" ref="AG344:AR344" si="86">IF($E$4&lt;$E344,$E$4/$E344*AG109,AG109)</f>
        <v>0</v>
      </c>
      <c r="AH344" s="84">
        <f t="shared" si="86"/>
        <v>0</v>
      </c>
      <c r="AI344" s="84">
        <f t="shared" si="86"/>
        <v>0</v>
      </c>
      <c r="AJ344" s="84">
        <f t="shared" si="86"/>
        <v>0</v>
      </c>
      <c r="AK344" s="84">
        <f t="shared" si="86"/>
        <v>0</v>
      </c>
      <c r="AL344" s="84">
        <f t="shared" si="86"/>
        <v>0</v>
      </c>
      <c r="AM344" s="84">
        <f t="shared" si="86"/>
        <v>0</v>
      </c>
      <c r="AN344" s="84">
        <f t="shared" si="86"/>
        <v>0</v>
      </c>
      <c r="AO344" s="84">
        <f t="shared" si="86"/>
        <v>0</v>
      </c>
      <c r="AP344" s="84">
        <f t="shared" si="86"/>
        <v>0</v>
      </c>
      <c r="AQ344" s="84">
        <f t="shared" si="83"/>
        <v>0</v>
      </c>
      <c r="AR344" s="84">
        <f t="shared" si="86"/>
        <v>0</v>
      </c>
      <c r="AS344" s="5"/>
      <c r="AT344" s="84">
        <f t="shared" si="84"/>
        <v>0</v>
      </c>
      <c r="AU344" s="84">
        <f t="shared" si="84"/>
        <v>0</v>
      </c>
      <c r="AV344" s="84">
        <f t="shared" si="84"/>
        <v>0</v>
      </c>
      <c r="AW344" s="84">
        <f t="shared" si="84"/>
        <v>0</v>
      </c>
      <c r="AX344" s="84">
        <f t="shared" si="84"/>
        <v>0</v>
      </c>
      <c r="AY344" s="84">
        <f t="shared" si="84"/>
        <v>0</v>
      </c>
      <c r="AZ344" s="84">
        <f t="shared" si="84"/>
        <v>0</v>
      </c>
      <c r="BA344" s="84">
        <f t="shared" si="84"/>
        <v>0</v>
      </c>
      <c r="BB344" s="84">
        <f t="shared" si="84"/>
        <v>0</v>
      </c>
      <c r="BC344" s="84">
        <f t="shared" si="84"/>
        <v>0</v>
      </c>
      <c r="BD344" s="5"/>
      <c r="BE344" s="5"/>
      <c r="BF344" s="5"/>
      <c r="BG344" s="5"/>
      <c r="BH344" s="5"/>
      <c r="BI344" s="5"/>
      <c r="BJ344" s="5"/>
    </row>
    <row r="345" spans="2:62" hidden="1">
      <c r="B345">
        <f t="shared" si="80"/>
        <v>235</v>
      </c>
      <c r="C345" t="str">
        <f t="shared" si="80"/>
        <v>ADOBAT</v>
      </c>
      <c r="D345" t="str">
        <f t="shared" si="80"/>
        <v>Preparació per aplicació d'adob orgànic</v>
      </c>
      <c r="E345" s="82">
        <f t="shared" si="80"/>
        <v>2500</v>
      </c>
      <c r="F345" s="84">
        <f t="shared" ref="F345:AR351" si="87">IF($E$4&lt;$E345,$E$4/$E345*F110,F110)</f>
        <v>0</v>
      </c>
      <c r="G345" s="84">
        <f t="shared" si="87"/>
        <v>0</v>
      </c>
      <c r="H345" s="84">
        <f t="shared" si="87"/>
        <v>0</v>
      </c>
      <c r="I345" s="84">
        <f t="shared" si="87"/>
        <v>0</v>
      </c>
      <c r="J345" s="84">
        <f t="shared" si="87"/>
        <v>0</v>
      </c>
      <c r="K345" s="84">
        <f t="shared" si="87"/>
        <v>0</v>
      </c>
      <c r="L345" s="84">
        <f t="shared" si="87"/>
        <v>0</v>
      </c>
      <c r="M345" s="84">
        <f t="shared" si="87"/>
        <v>0</v>
      </c>
      <c r="N345" s="84">
        <f t="shared" si="87"/>
        <v>0</v>
      </c>
      <c r="O345" s="84">
        <f t="shared" si="87"/>
        <v>0</v>
      </c>
      <c r="P345" s="84">
        <f t="shared" si="87"/>
        <v>0</v>
      </c>
      <c r="Q345" s="84">
        <f t="shared" si="87"/>
        <v>0</v>
      </c>
      <c r="R345" s="84">
        <f t="shared" si="87"/>
        <v>0</v>
      </c>
      <c r="S345" s="84">
        <f t="shared" si="87"/>
        <v>0</v>
      </c>
      <c r="T345" s="84">
        <f t="shared" si="87"/>
        <v>0</v>
      </c>
      <c r="U345" s="84">
        <f t="shared" si="87"/>
        <v>0</v>
      </c>
      <c r="V345" s="84">
        <f t="shared" si="87"/>
        <v>0</v>
      </c>
      <c r="W345" s="84">
        <f t="shared" si="87"/>
        <v>0</v>
      </c>
      <c r="X345" s="84">
        <f t="shared" si="87"/>
        <v>0</v>
      </c>
      <c r="Y345" s="84">
        <f t="shared" si="87"/>
        <v>0</v>
      </c>
      <c r="Z345" s="84">
        <f t="shared" si="87"/>
        <v>0</v>
      </c>
      <c r="AA345" s="84">
        <f t="shared" si="87"/>
        <v>0</v>
      </c>
      <c r="AB345" s="84">
        <f t="shared" si="87"/>
        <v>0</v>
      </c>
      <c r="AC345" s="84">
        <f t="shared" si="87"/>
        <v>0</v>
      </c>
      <c r="AD345" s="84">
        <f t="shared" si="87"/>
        <v>0</v>
      </c>
      <c r="AE345" s="84">
        <f t="shared" si="87"/>
        <v>0</v>
      </c>
      <c r="AF345" s="84">
        <f t="shared" si="87"/>
        <v>0</v>
      </c>
      <c r="AG345" s="84">
        <f t="shared" si="87"/>
        <v>0</v>
      </c>
      <c r="AH345" s="84">
        <f t="shared" si="87"/>
        <v>0</v>
      </c>
      <c r="AI345" s="84">
        <f t="shared" si="87"/>
        <v>0</v>
      </c>
      <c r="AJ345" s="84">
        <f t="shared" si="87"/>
        <v>0</v>
      </c>
      <c r="AK345" s="84">
        <f t="shared" si="87"/>
        <v>0</v>
      </c>
      <c r="AL345" s="84">
        <f t="shared" si="87"/>
        <v>0</v>
      </c>
      <c r="AM345" s="84">
        <f t="shared" si="87"/>
        <v>0</v>
      </c>
      <c r="AN345" s="84">
        <f t="shared" si="87"/>
        <v>0</v>
      </c>
      <c r="AO345" s="84">
        <f t="shared" si="87"/>
        <v>0</v>
      </c>
      <c r="AP345" s="84">
        <f t="shared" si="87"/>
        <v>0</v>
      </c>
      <c r="AQ345" s="84">
        <f t="shared" si="83"/>
        <v>0</v>
      </c>
      <c r="AR345" s="84">
        <f t="shared" si="87"/>
        <v>0</v>
      </c>
      <c r="AS345" s="5"/>
      <c r="AT345" s="84">
        <f t="shared" si="84"/>
        <v>0</v>
      </c>
      <c r="AU345" s="84">
        <f t="shared" si="84"/>
        <v>0</v>
      </c>
      <c r="AV345" s="84">
        <f t="shared" si="84"/>
        <v>0</v>
      </c>
      <c r="AW345" s="84">
        <f t="shared" si="84"/>
        <v>0</v>
      </c>
      <c r="AX345" s="84">
        <f t="shared" si="84"/>
        <v>0</v>
      </c>
      <c r="AY345" s="84">
        <f t="shared" si="84"/>
        <v>0</v>
      </c>
      <c r="AZ345" s="84">
        <f t="shared" si="84"/>
        <v>0</v>
      </c>
      <c r="BA345" s="84">
        <f t="shared" si="84"/>
        <v>0</v>
      </c>
      <c r="BB345" s="84">
        <f t="shared" si="84"/>
        <v>0</v>
      </c>
      <c r="BC345" s="84">
        <f t="shared" si="84"/>
        <v>0</v>
      </c>
      <c r="BD345" s="5"/>
      <c r="BE345" s="5"/>
      <c r="BF345" s="5"/>
      <c r="BG345" s="5"/>
      <c r="BH345" s="5"/>
      <c r="BI345" s="5"/>
      <c r="BJ345" s="5"/>
    </row>
    <row r="346" spans="2:62" hidden="1">
      <c r="B346">
        <f t="shared" si="80"/>
        <v>245</v>
      </c>
      <c r="C346" t="str">
        <f t="shared" si="80"/>
        <v>ADOBAT</v>
      </c>
      <c r="D346" t="str">
        <f t="shared" si="80"/>
        <v>Preparació per aplicació potassi</v>
      </c>
      <c r="E346" s="82">
        <f t="shared" si="80"/>
        <v>2500</v>
      </c>
      <c r="F346" s="84">
        <f t="shared" si="87"/>
        <v>0</v>
      </c>
      <c r="G346" s="84">
        <f t="shared" si="87"/>
        <v>0</v>
      </c>
      <c r="H346" s="84">
        <f t="shared" si="87"/>
        <v>0</v>
      </c>
      <c r="I346" s="84">
        <f t="shared" si="87"/>
        <v>0</v>
      </c>
      <c r="J346" s="84">
        <f t="shared" si="87"/>
        <v>0</v>
      </c>
      <c r="K346" s="84">
        <f t="shared" si="87"/>
        <v>0</v>
      </c>
      <c r="L346" s="84">
        <f t="shared" si="87"/>
        <v>0</v>
      </c>
      <c r="M346" s="84">
        <f t="shared" si="87"/>
        <v>0</v>
      </c>
      <c r="N346" s="84">
        <f t="shared" si="87"/>
        <v>0</v>
      </c>
      <c r="O346" s="84">
        <f t="shared" si="87"/>
        <v>0</v>
      </c>
      <c r="P346" s="84">
        <f t="shared" si="87"/>
        <v>0</v>
      </c>
      <c r="Q346" s="84">
        <f t="shared" si="87"/>
        <v>0</v>
      </c>
      <c r="R346" s="84">
        <f t="shared" si="87"/>
        <v>0</v>
      </c>
      <c r="S346" s="84">
        <f t="shared" si="87"/>
        <v>0</v>
      </c>
      <c r="T346" s="84">
        <f t="shared" si="87"/>
        <v>0</v>
      </c>
      <c r="U346" s="84">
        <f t="shared" si="87"/>
        <v>0</v>
      </c>
      <c r="V346" s="84">
        <f t="shared" si="87"/>
        <v>0</v>
      </c>
      <c r="W346" s="84">
        <f t="shared" si="87"/>
        <v>0</v>
      </c>
      <c r="X346" s="84">
        <f t="shared" si="87"/>
        <v>0</v>
      </c>
      <c r="Y346" s="84">
        <f t="shared" si="87"/>
        <v>0</v>
      </c>
      <c r="Z346" s="84">
        <f t="shared" si="87"/>
        <v>0</v>
      </c>
      <c r="AA346" s="84">
        <f t="shared" si="87"/>
        <v>0</v>
      </c>
      <c r="AB346" s="84">
        <f t="shared" si="87"/>
        <v>0</v>
      </c>
      <c r="AC346" s="84">
        <f t="shared" si="87"/>
        <v>0</v>
      </c>
      <c r="AD346" s="84">
        <f t="shared" si="87"/>
        <v>0</v>
      </c>
      <c r="AE346" s="84">
        <f t="shared" si="87"/>
        <v>0</v>
      </c>
      <c r="AF346" s="84">
        <f t="shared" si="87"/>
        <v>0</v>
      </c>
      <c r="AG346" s="84">
        <f t="shared" si="87"/>
        <v>0</v>
      </c>
      <c r="AH346" s="84">
        <f t="shared" si="87"/>
        <v>0</v>
      </c>
      <c r="AI346" s="84">
        <f t="shared" si="87"/>
        <v>0</v>
      </c>
      <c r="AJ346" s="84">
        <f t="shared" si="87"/>
        <v>0</v>
      </c>
      <c r="AK346" s="84">
        <f t="shared" si="87"/>
        <v>0</v>
      </c>
      <c r="AL346" s="84">
        <f t="shared" si="87"/>
        <v>0</v>
      </c>
      <c r="AM346" s="84">
        <f t="shared" si="87"/>
        <v>0</v>
      </c>
      <c r="AN346" s="84">
        <f t="shared" si="87"/>
        <v>0</v>
      </c>
      <c r="AO346" s="84">
        <f t="shared" si="87"/>
        <v>0</v>
      </c>
      <c r="AP346" s="84">
        <f t="shared" si="87"/>
        <v>0</v>
      </c>
      <c r="AQ346" s="84">
        <f t="shared" si="83"/>
        <v>0</v>
      </c>
      <c r="AR346" s="84">
        <f t="shared" si="87"/>
        <v>0</v>
      </c>
      <c r="AS346" s="5"/>
      <c r="AT346" s="84">
        <f t="shared" si="84"/>
        <v>0</v>
      </c>
      <c r="AU346" s="84">
        <f t="shared" si="84"/>
        <v>0</v>
      </c>
      <c r="AV346" s="84">
        <f t="shared" si="84"/>
        <v>0</v>
      </c>
      <c r="AW346" s="84">
        <f t="shared" si="84"/>
        <v>0</v>
      </c>
      <c r="AX346" s="84">
        <f t="shared" si="84"/>
        <v>0</v>
      </c>
      <c r="AY346" s="84">
        <f t="shared" si="84"/>
        <v>0</v>
      </c>
      <c r="AZ346" s="84">
        <f t="shared" si="84"/>
        <v>0</v>
      </c>
      <c r="BA346" s="84">
        <f t="shared" si="84"/>
        <v>0</v>
      </c>
      <c r="BB346" s="84">
        <f t="shared" si="84"/>
        <v>0</v>
      </c>
      <c r="BC346" s="84">
        <f t="shared" si="84"/>
        <v>0</v>
      </c>
      <c r="BD346" s="5"/>
      <c r="BE346" s="5"/>
      <c r="BF346" s="5"/>
      <c r="BG346" s="5"/>
      <c r="BH346" s="5"/>
      <c r="BI346" s="5"/>
      <c r="BJ346" s="5"/>
    </row>
    <row r="347" spans="2:62" hidden="1">
      <c r="B347">
        <f t="shared" si="80"/>
        <v>315</v>
      </c>
      <c r="C347" t="str">
        <f t="shared" si="80"/>
        <v>PLANTACIÓ</v>
      </c>
      <c r="D347" t="str">
        <f t="shared" si="80"/>
        <v>Preparació per solcar</v>
      </c>
      <c r="E347" s="82">
        <f t="shared" si="80"/>
        <v>2500</v>
      </c>
      <c r="F347" s="84">
        <f t="shared" si="87"/>
        <v>0</v>
      </c>
      <c r="G347" s="84">
        <f t="shared" si="87"/>
        <v>0</v>
      </c>
      <c r="H347" s="84">
        <f t="shared" si="87"/>
        <v>0</v>
      </c>
      <c r="I347" s="84">
        <f t="shared" si="87"/>
        <v>0</v>
      </c>
      <c r="J347" s="84">
        <f t="shared" si="87"/>
        <v>0</v>
      </c>
      <c r="K347" s="84">
        <f t="shared" si="87"/>
        <v>0</v>
      </c>
      <c r="L347" s="84">
        <f t="shared" si="87"/>
        <v>0</v>
      </c>
      <c r="M347" s="84">
        <f t="shared" si="87"/>
        <v>0</v>
      </c>
      <c r="N347" s="84">
        <f t="shared" si="87"/>
        <v>0</v>
      </c>
      <c r="O347" s="84">
        <f t="shared" si="87"/>
        <v>0</v>
      </c>
      <c r="P347" s="84">
        <f t="shared" si="87"/>
        <v>0</v>
      </c>
      <c r="Q347" s="84">
        <f t="shared" si="87"/>
        <v>0</v>
      </c>
      <c r="R347" s="84">
        <f t="shared" si="87"/>
        <v>0</v>
      </c>
      <c r="S347" s="84">
        <f t="shared" si="87"/>
        <v>0</v>
      </c>
      <c r="T347" s="84">
        <f t="shared" si="87"/>
        <v>0</v>
      </c>
      <c r="U347" s="84">
        <f t="shared" si="87"/>
        <v>0</v>
      </c>
      <c r="V347" s="84">
        <f t="shared" si="87"/>
        <v>0</v>
      </c>
      <c r="W347" s="84">
        <f t="shared" si="87"/>
        <v>0</v>
      </c>
      <c r="X347" s="84">
        <f t="shared" si="87"/>
        <v>0</v>
      </c>
      <c r="Y347" s="84">
        <f t="shared" si="87"/>
        <v>0</v>
      </c>
      <c r="Z347" s="84">
        <f t="shared" si="87"/>
        <v>0</v>
      </c>
      <c r="AA347" s="84">
        <f t="shared" si="87"/>
        <v>0</v>
      </c>
      <c r="AB347" s="84">
        <f t="shared" si="87"/>
        <v>0</v>
      </c>
      <c r="AC347" s="84">
        <f t="shared" si="87"/>
        <v>0</v>
      </c>
      <c r="AD347" s="84">
        <f t="shared" si="87"/>
        <v>0</v>
      </c>
      <c r="AE347" s="84">
        <f t="shared" si="87"/>
        <v>0</v>
      </c>
      <c r="AF347" s="84">
        <f t="shared" si="87"/>
        <v>0</v>
      </c>
      <c r="AG347" s="84">
        <f t="shared" si="87"/>
        <v>0</v>
      </c>
      <c r="AH347" s="84">
        <f t="shared" si="87"/>
        <v>0</v>
      </c>
      <c r="AI347" s="84">
        <f t="shared" si="87"/>
        <v>0</v>
      </c>
      <c r="AJ347" s="84">
        <f t="shared" si="87"/>
        <v>0</v>
      </c>
      <c r="AK347" s="84">
        <f t="shared" si="87"/>
        <v>0</v>
      </c>
      <c r="AL347" s="84">
        <f t="shared" si="87"/>
        <v>0</v>
      </c>
      <c r="AM347" s="84">
        <f t="shared" si="87"/>
        <v>0</v>
      </c>
      <c r="AN347" s="84">
        <f t="shared" si="87"/>
        <v>0</v>
      </c>
      <c r="AO347" s="84">
        <f t="shared" si="87"/>
        <v>0</v>
      </c>
      <c r="AP347" s="84">
        <f t="shared" si="87"/>
        <v>0</v>
      </c>
      <c r="AQ347" s="84">
        <f t="shared" si="83"/>
        <v>0</v>
      </c>
      <c r="AR347" s="84">
        <f t="shared" si="87"/>
        <v>0</v>
      </c>
      <c r="AS347" s="5"/>
      <c r="AT347" s="84">
        <f t="shared" si="84"/>
        <v>0</v>
      </c>
      <c r="AU347" s="84">
        <f t="shared" si="84"/>
        <v>0</v>
      </c>
      <c r="AV347" s="84">
        <f t="shared" si="84"/>
        <v>0</v>
      </c>
      <c r="AW347" s="84">
        <f t="shared" si="84"/>
        <v>0</v>
      </c>
      <c r="AX347" s="84">
        <f t="shared" si="84"/>
        <v>0</v>
      </c>
      <c r="AY347" s="84">
        <f t="shared" si="84"/>
        <v>0</v>
      </c>
      <c r="AZ347" s="84">
        <f t="shared" si="84"/>
        <v>0</v>
      </c>
      <c r="BA347" s="84">
        <f t="shared" si="84"/>
        <v>0</v>
      </c>
      <c r="BB347" s="84">
        <f t="shared" si="84"/>
        <v>0</v>
      </c>
      <c r="BC347" s="84">
        <f t="shared" si="84"/>
        <v>0</v>
      </c>
      <c r="BD347" s="5"/>
      <c r="BE347" s="5"/>
      <c r="BF347" s="5"/>
      <c r="BG347" s="5"/>
      <c r="BH347" s="5"/>
      <c r="BI347" s="5"/>
      <c r="BJ347" s="5"/>
    </row>
    <row r="348" spans="2:62" hidden="1">
      <c r="B348">
        <f t="shared" si="80"/>
        <v>325</v>
      </c>
      <c r="C348" t="str">
        <f t="shared" si="80"/>
        <v>PLANTACIÓ</v>
      </c>
      <c r="D348" t="str">
        <f t="shared" si="80"/>
        <v>Preparació per marcat</v>
      </c>
      <c r="E348" s="82">
        <f t="shared" si="80"/>
        <v>2500</v>
      </c>
      <c r="F348" s="84">
        <f t="shared" si="87"/>
        <v>0</v>
      </c>
      <c r="G348" s="84">
        <f t="shared" si="87"/>
        <v>0</v>
      </c>
      <c r="H348" s="84">
        <f t="shared" si="87"/>
        <v>0</v>
      </c>
      <c r="I348" s="84">
        <f t="shared" si="87"/>
        <v>0</v>
      </c>
      <c r="J348" s="84">
        <f t="shared" si="87"/>
        <v>0</v>
      </c>
      <c r="K348" s="84">
        <f t="shared" si="87"/>
        <v>0</v>
      </c>
      <c r="L348" s="84">
        <f t="shared" si="87"/>
        <v>0</v>
      </c>
      <c r="M348" s="84">
        <f t="shared" si="87"/>
        <v>0</v>
      </c>
      <c r="N348" s="84">
        <f t="shared" si="87"/>
        <v>0</v>
      </c>
      <c r="O348" s="84">
        <f t="shared" si="87"/>
        <v>0</v>
      </c>
      <c r="P348" s="84">
        <f t="shared" si="87"/>
        <v>0</v>
      </c>
      <c r="Q348" s="84">
        <f t="shared" si="87"/>
        <v>0</v>
      </c>
      <c r="R348" s="84">
        <f t="shared" si="87"/>
        <v>0</v>
      </c>
      <c r="S348" s="84">
        <f t="shared" si="87"/>
        <v>0</v>
      </c>
      <c r="T348" s="84">
        <f t="shared" si="87"/>
        <v>0</v>
      </c>
      <c r="U348" s="84">
        <f t="shared" si="87"/>
        <v>0</v>
      </c>
      <c r="V348" s="84">
        <f t="shared" si="87"/>
        <v>0</v>
      </c>
      <c r="W348" s="84">
        <f t="shared" si="87"/>
        <v>0</v>
      </c>
      <c r="X348" s="84">
        <f t="shared" si="87"/>
        <v>0</v>
      </c>
      <c r="Y348" s="84">
        <f t="shared" si="87"/>
        <v>0</v>
      </c>
      <c r="Z348" s="84">
        <f t="shared" si="87"/>
        <v>0</v>
      </c>
      <c r="AA348" s="84">
        <f t="shared" si="87"/>
        <v>0</v>
      </c>
      <c r="AB348" s="84">
        <f t="shared" si="87"/>
        <v>0</v>
      </c>
      <c r="AC348" s="84">
        <f t="shared" si="87"/>
        <v>0</v>
      </c>
      <c r="AD348" s="84">
        <f t="shared" si="87"/>
        <v>0</v>
      </c>
      <c r="AE348" s="84">
        <f t="shared" si="87"/>
        <v>0</v>
      </c>
      <c r="AF348" s="84">
        <f t="shared" si="87"/>
        <v>0</v>
      </c>
      <c r="AG348" s="84">
        <f t="shared" si="87"/>
        <v>0</v>
      </c>
      <c r="AH348" s="84">
        <f t="shared" si="87"/>
        <v>0</v>
      </c>
      <c r="AI348" s="84">
        <f t="shared" si="87"/>
        <v>0</v>
      </c>
      <c r="AJ348" s="84">
        <f t="shared" si="87"/>
        <v>0</v>
      </c>
      <c r="AK348" s="84">
        <f t="shared" si="87"/>
        <v>0</v>
      </c>
      <c r="AL348" s="84">
        <f t="shared" si="87"/>
        <v>0</v>
      </c>
      <c r="AM348" s="84">
        <f t="shared" si="87"/>
        <v>0</v>
      </c>
      <c r="AN348" s="84">
        <f t="shared" si="87"/>
        <v>0</v>
      </c>
      <c r="AO348" s="84">
        <f t="shared" si="87"/>
        <v>0</v>
      </c>
      <c r="AP348" s="84">
        <f t="shared" si="87"/>
        <v>0</v>
      </c>
      <c r="AQ348" s="84">
        <f t="shared" si="83"/>
        <v>0</v>
      </c>
      <c r="AR348" s="84">
        <f t="shared" si="87"/>
        <v>0</v>
      </c>
      <c r="AS348" s="5"/>
      <c r="AT348" s="84">
        <f t="shared" si="84"/>
        <v>0</v>
      </c>
      <c r="AU348" s="84">
        <f t="shared" si="84"/>
        <v>0</v>
      </c>
      <c r="AV348" s="84">
        <f t="shared" si="84"/>
        <v>0</v>
      </c>
      <c r="AW348" s="84">
        <f t="shared" si="84"/>
        <v>0</v>
      </c>
      <c r="AX348" s="84">
        <f t="shared" si="84"/>
        <v>0</v>
      </c>
      <c r="AY348" s="84">
        <f t="shared" si="84"/>
        <v>0</v>
      </c>
      <c r="AZ348" s="84">
        <f t="shared" si="84"/>
        <v>0</v>
      </c>
      <c r="BA348" s="84">
        <f t="shared" si="84"/>
        <v>0</v>
      </c>
      <c r="BB348" s="84">
        <f t="shared" si="84"/>
        <v>0</v>
      </c>
      <c r="BC348" s="84">
        <f t="shared" si="84"/>
        <v>0</v>
      </c>
      <c r="BD348" s="5"/>
      <c r="BE348" s="5"/>
      <c r="BF348" s="5"/>
      <c r="BG348" s="5"/>
      <c r="BH348" s="5"/>
      <c r="BI348" s="5"/>
      <c r="BJ348" s="5"/>
    </row>
    <row r="349" spans="2:62" hidden="1">
      <c r="B349">
        <f t="shared" si="80"/>
        <v>335</v>
      </c>
      <c r="C349" t="str">
        <f t="shared" si="80"/>
        <v>PLANTACIÓ</v>
      </c>
      <c r="D349" t="str">
        <f t="shared" si="80"/>
        <v>Preparació per plantació manual col o bròcoli</v>
      </c>
      <c r="E349" s="82">
        <f t="shared" si="80"/>
        <v>2500</v>
      </c>
      <c r="F349" s="84">
        <f t="shared" si="87"/>
        <v>0</v>
      </c>
      <c r="G349" s="84">
        <f t="shared" si="87"/>
        <v>0</v>
      </c>
      <c r="H349" s="84">
        <f t="shared" si="87"/>
        <v>0</v>
      </c>
      <c r="I349" s="84">
        <f t="shared" si="87"/>
        <v>0</v>
      </c>
      <c r="J349" s="84">
        <f t="shared" si="87"/>
        <v>0</v>
      </c>
      <c r="K349" s="84">
        <f t="shared" si="87"/>
        <v>0</v>
      </c>
      <c r="L349" s="84">
        <f t="shared" si="87"/>
        <v>0</v>
      </c>
      <c r="M349" s="84">
        <f t="shared" si="87"/>
        <v>0</v>
      </c>
      <c r="N349" s="84">
        <f t="shared" si="87"/>
        <v>0</v>
      </c>
      <c r="O349" s="84">
        <f t="shared" si="87"/>
        <v>0</v>
      </c>
      <c r="P349" s="84">
        <f t="shared" si="87"/>
        <v>0</v>
      </c>
      <c r="Q349" s="84">
        <f t="shared" si="87"/>
        <v>0</v>
      </c>
      <c r="R349" s="84">
        <f t="shared" si="87"/>
        <v>0</v>
      </c>
      <c r="S349" s="84">
        <f t="shared" si="87"/>
        <v>0</v>
      </c>
      <c r="T349" s="84">
        <f t="shared" si="87"/>
        <v>0</v>
      </c>
      <c r="U349" s="84">
        <f t="shared" si="87"/>
        <v>0</v>
      </c>
      <c r="V349" s="84">
        <f t="shared" si="87"/>
        <v>0</v>
      </c>
      <c r="W349" s="84">
        <f t="shared" si="87"/>
        <v>0</v>
      </c>
      <c r="X349" s="84">
        <f t="shared" si="87"/>
        <v>0</v>
      </c>
      <c r="Y349" s="84">
        <f t="shared" si="87"/>
        <v>0</v>
      </c>
      <c r="Z349" s="84">
        <f t="shared" si="87"/>
        <v>0</v>
      </c>
      <c r="AA349" s="84">
        <f t="shared" si="87"/>
        <v>0</v>
      </c>
      <c r="AB349" s="84">
        <f t="shared" si="87"/>
        <v>0</v>
      </c>
      <c r="AC349" s="84">
        <f t="shared" si="87"/>
        <v>0</v>
      </c>
      <c r="AD349" s="84">
        <f t="shared" si="87"/>
        <v>0</v>
      </c>
      <c r="AE349" s="84">
        <f t="shared" si="87"/>
        <v>0</v>
      </c>
      <c r="AF349" s="84">
        <f t="shared" si="87"/>
        <v>0</v>
      </c>
      <c r="AG349" s="84">
        <f t="shared" si="87"/>
        <v>0</v>
      </c>
      <c r="AH349" s="84">
        <f t="shared" si="87"/>
        <v>0</v>
      </c>
      <c r="AI349" s="84">
        <f t="shared" si="87"/>
        <v>0</v>
      </c>
      <c r="AJ349" s="84">
        <f t="shared" si="87"/>
        <v>0</v>
      </c>
      <c r="AK349" s="84">
        <f t="shared" si="87"/>
        <v>0</v>
      </c>
      <c r="AL349" s="84">
        <f t="shared" si="87"/>
        <v>0</v>
      </c>
      <c r="AM349" s="84">
        <f t="shared" si="87"/>
        <v>0</v>
      </c>
      <c r="AN349" s="84">
        <f t="shared" si="87"/>
        <v>0</v>
      </c>
      <c r="AO349" s="84">
        <f t="shared" si="87"/>
        <v>0</v>
      </c>
      <c r="AP349" s="84">
        <f t="shared" si="87"/>
        <v>0</v>
      </c>
      <c r="AQ349" s="84">
        <f t="shared" si="83"/>
        <v>0</v>
      </c>
      <c r="AR349" s="84">
        <f t="shared" si="87"/>
        <v>0</v>
      </c>
      <c r="AS349" s="5"/>
      <c r="AT349" s="84">
        <f t="shared" si="84"/>
        <v>0</v>
      </c>
      <c r="AU349" s="84">
        <f t="shared" si="84"/>
        <v>0</v>
      </c>
      <c r="AV349" s="84">
        <f t="shared" si="84"/>
        <v>0</v>
      </c>
      <c r="AW349" s="84">
        <f t="shared" si="84"/>
        <v>0</v>
      </c>
      <c r="AX349" s="84">
        <f t="shared" si="84"/>
        <v>0</v>
      </c>
      <c r="AY349" s="84">
        <f t="shared" si="84"/>
        <v>0</v>
      </c>
      <c r="AZ349" s="84">
        <f t="shared" si="84"/>
        <v>0</v>
      </c>
      <c r="BA349" s="84">
        <f t="shared" si="84"/>
        <v>0</v>
      </c>
      <c r="BB349" s="84">
        <f t="shared" si="84"/>
        <v>0</v>
      </c>
      <c r="BC349" s="84">
        <f t="shared" si="84"/>
        <v>0</v>
      </c>
      <c r="BD349" s="5"/>
      <c r="BE349" s="5"/>
      <c r="BF349" s="5"/>
      <c r="BG349" s="5"/>
      <c r="BH349" s="5"/>
      <c r="BI349" s="5"/>
      <c r="BJ349" s="5"/>
    </row>
    <row r="350" spans="2:62" hidden="1">
      <c r="B350">
        <f t="shared" si="80"/>
        <v>345</v>
      </c>
      <c r="C350" t="str">
        <f t="shared" si="80"/>
        <v>PLANTACIÓ</v>
      </c>
      <c r="D350" t="str">
        <f t="shared" si="80"/>
        <v>Preparació per plantació manual calçots</v>
      </c>
      <c r="E350" s="82">
        <f t="shared" si="80"/>
        <v>2500</v>
      </c>
      <c r="F350" s="84">
        <f t="shared" si="87"/>
        <v>0</v>
      </c>
      <c r="G350" s="84">
        <f t="shared" si="87"/>
        <v>0</v>
      </c>
      <c r="H350" s="84">
        <f t="shared" si="87"/>
        <v>0</v>
      </c>
      <c r="I350" s="84">
        <f t="shared" si="87"/>
        <v>0</v>
      </c>
      <c r="J350" s="84">
        <f t="shared" si="87"/>
        <v>0</v>
      </c>
      <c r="K350" s="84">
        <f t="shared" si="87"/>
        <v>0</v>
      </c>
      <c r="L350" s="84">
        <f t="shared" si="87"/>
        <v>0</v>
      </c>
      <c r="M350" s="84">
        <f t="shared" si="87"/>
        <v>0</v>
      </c>
      <c r="N350" s="84">
        <f t="shared" si="87"/>
        <v>0</v>
      </c>
      <c r="O350" s="84">
        <f t="shared" si="87"/>
        <v>0</v>
      </c>
      <c r="P350" s="84">
        <f t="shared" si="87"/>
        <v>0</v>
      </c>
      <c r="Q350" s="84">
        <f t="shared" si="87"/>
        <v>0</v>
      </c>
      <c r="R350" s="84">
        <f t="shared" si="87"/>
        <v>0</v>
      </c>
      <c r="S350" s="84">
        <f t="shared" si="87"/>
        <v>0</v>
      </c>
      <c r="T350" s="84">
        <f t="shared" si="87"/>
        <v>0</v>
      </c>
      <c r="U350" s="84">
        <f t="shared" si="87"/>
        <v>0</v>
      </c>
      <c r="V350" s="84">
        <f t="shared" si="87"/>
        <v>0</v>
      </c>
      <c r="W350" s="84">
        <f t="shared" si="87"/>
        <v>0</v>
      </c>
      <c r="X350" s="84">
        <f t="shared" si="87"/>
        <v>0</v>
      </c>
      <c r="Y350" s="84">
        <f t="shared" si="87"/>
        <v>0</v>
      </c>
      <c r="Z350" s="84">
        <f t="shared" si="87"/>
        <v>0</v>
      </c>
      <c r="AA350" s="84">
        <f t="shared" si="87"/>
        <v>0</v>
      </c>
      <c r="AB350" s="84">
        <f t="shared" si="87"/>
        <v>0</v>
      </c>
      <c r="AC350" s="84">
        <f t="shared" si="87"/>
        <v>0</v>
      </c>
      <c r="AD350" s="84">
        <f t="shared" si="87"/>
        <v>0</v>
      </c>
      <c r="AE350" s="84">
        <f t="shared" si="87"/>
        <v>0</v>
      </c>
      <c r="AF350" s="84">
        <f t="shared" si="87"/>
        <v>0</v>
      </c>
      <c r="AG350" s="84">
        <f t="shared" si="87"/>
        <v>0</v>
      </c>
      <c r="AH350" s="84">
        <f t="shared" si="87"/>
        <v>0</v>
      </c>
      <c r="AI350" s="84">
        <f t="shared" si="87"/>
        <v>0</v>
      </c>
      <c r="AJ350" s="84">
        <f t="shared" si="87"/>
        <v>0</v>
      </c>
      <c r="AK350" s="84">
        <f t="shared" si="87"/>
        <v>0</v>
      </c>
      <c r="AL350" s="84">
        <f t="shared" si="87"/>
        <v>0</v>
      </c>
      <c r="AM350" s="84">
        <f t="shared" si="87"/>
        <v>0</v>
      </c>
      <c r="AN350" s="84">
        <f t="shared" si="87"/>
        <v>0</v>
      </c>
      <c r="AO350" s="84">
        <f t="shared" si="87"/>
        <v>0</v>
      </c>
      <c r="AP350" s="84">
        <f t="shared" si="87"/>
        <v>0</v>
      </c>
      <c r="AQ350" s="84">
        <f t="shared" si="83"/>
        <v>0</v>
      </c>
      <c r="AR350" s="84">
        <f t="shared" si="87"/>
        <v>0</v>
      </c>
      <c r="AS350" s="5"/>
      <c r="AT350" s="84">
        <f t="shared" si="84"/>
        <v>0</v>
      </c>
      <c r="AU350" s="84">
        <f t="shared" si="84"/>
        <v>0</v>
      </c>
      <c r="AV350" s="84">
        <f t="shared" si="84"/>
        <v>0</v>
      </c>
      <c r="AW350" s="84">
        <f t="shared" si="84"/>
        <v>0</v>
      </c>
      <c r="AX350" s="84">
        <f t="shared" si="84"/>
        <v>0</v>
      </c>
      <c r="AY350" s="84">
        <f t="shared" si="84"/>
        <v>0</v>
      </c>
      <c r="AZ350" s="84">
        <f t="shared" si="84"/>
        <v>0</v>
      </c>
      <c r="BA350" s="84">
        <f t="shared" si="84"/>
        <v>0</v>
      </c>
      <c r="BB350" s="84">
        <f t="shared" si="84"/>
        <v>0</v>
      </c>
      <c r="BC350" s="84">
        <f t="shared" si="84"/>
        <v>0</v>
      </c>
      <c r="BD350" s="5"/>
      <c r="BE350" s="5"/>
      <c r="BF350" s="5"/>
      <c r="BG350" s="5"/>
      <c r="BH350" s="5"/>
      <c r="BI350" s="5"/>
      <c r="BJ350" s="5"/>
    </row>
    <row r="351" spans="2:62" hidden="1">
      <c r="B351">
        <f t="shared" ref="B351:E366" si="88">+B116</f>
        <v>355</v>
      </c>
      <c r="C351" t="str">
        <f t="shared" si="88"/>
        <v>PLANTACIÓ</v>
      </c>
      <c r="D351" t="str">
        <f t="shared" si="88"/>
        <v>Preparació per plantació manual enciam</v>
      </c>
      <c r="E351" s="82">
        <f t="shared" si="88"/>
        <v>2500</v>
      </c>
      <c r="F351" s="84">
        <f t="shared" si="87"/>
        <v>0</v>
      </c>
      <c r="G351" s="84">
        <f t="shared" si="87"/>
        <v>0</v>
      </c>
      <c r="H351" s="84">
        <f t="shared" si="87"/>
        <v>0</v>
      </c>
      <c r="I351" s="84">
        <f t="shared" si="87"/>
        <v>0</v>
      </c>
      <c r="J351" s="84">
        <f t="shared" si="87"/>
        <v>0</v>
      </c>
      <c r="K351" s="84">
        <f t="shared" si="87"/>
        <v>0</v>
      </c>
      <c r="L351" s="84">
        <f t="shared" si="87"/>
        <v>0</v>
      </c>
      <c r="M351" s="84">
        <f t="shared" si="87"/>
        <v>0</v>
      </c>
      <c r="N351" s="84">
        <f t="shared" si="87"/>
        <v>0</v>
      </c>
      <c r="O351" s="84">
        <f t="shared" si="87"/>
        <v>0</v>
      </c>
      <c r="P351" s="84">
        <f t="shared" si="87"/>
        <v>0</v>
      </c>
      <c r="Q351" s="84">
        <f t="shared" si="87"/>
        <v>0</v>
      </c>
      <c r="R351" s="84">
        <f t="shared" si="87"/>
        <v>0</v>
      </c>
      <c r="S351" s="84">
        <f t="shared" si="87"/>
        <v>0</v>
      </c>
      <c r="T351" s="84">
        <f t="shared" si="87"/>
        <v>0</v>
      </c>
      <c r="U351" s="84">
        <f t="shared" si="87"/>
        <v>0</v>
      </c>
      <c r="V351" s="84">
        <f t="shared" si="87"/>
        <v>0</v>
      </c>
      <c r="W351" s="84">
        <f t="shared" si="87"/>
        <v>0</v>
      </c>
      <c r="X351" s="84">
        <f t="shared" si="87"/>
        <v>0</v>
      </c>
      <c r="Y351" s="84">
        <f t="shared" si="87"/>
        <v>0</v>
      </c>
      <c r="Z351" s="84">
        <f t="shared" si="87"/>
        <v>0</v>
      </c>
      <c r="AA351" s="84">
        <f t="shared" si="87"/>
        <v>0</v>
      </c>
      <c r="AB351" s="84">
        <f t="shared" si="87"/>
        <v>0</v>
      </c>
      <c r="AC351" s="84">
        <f t="shared" si="87"/>
        <v>0</v>
      </c>
      <c r="AD351" s="84">
        <f t="shared" si="87"/>
        <v>0</v>
      </c>
      <c r="AE351" s="84">
        <f t="shared" si="87"/>
        <v>0</v>
      </c>
      <c r="AF351" s="84">
        <f t="shared" si="87"/>
        <v>0</v>
      </c>
      <c r="AG351" s="84">
        <f t="shared" ref="AG351:AR351" si="89">IF($E$4&lt;$E351,$E$4/$E351*AG116,AG116)</f>
        <v>0</v>
      </c>
      <c r="AH351" s="84">
        <f t="shared" si="89"/>
        <v>0</v>
      </c>
      <c r="AI351" s="84">
        <f t="shared" si="89"/>
        <v>0</v>
      </c>
      <c r="AJ351" s="84">
        <f t="shared" si="89"/>
        <v>0</v>
      </c>
      <c r="AK351" s="84">
        <f t="shared" si="89"/>
        <v>0</v>
      </c>
      <c r="AL351" s="84">
        <f t="shared" si="89"/>
        <v>0</v>
      </c>
      <c r="AM351" s="84">
        <f t="shared" si="89"/>
        <v>0</v>
      </c>
      <c r="AN351" s="84">
        <f t="shared" si="89"/>
        <v>0</v>
      </c>
      <c r="AO351" s="84">
        <f t="shared" si="89"/>
        <v>0</v>
      </c>
      <c r="AP351" s="84">
        <f t="shared" si="89"/>
        <v>0</v>
      </c>
      <c r="AQ351" s="84">
        <f t="shared" si="83"/>
        <v>0</v>
      </c>
      <c r="AR351" s="84">
        <f t="shared" si="89"/>
        <v>0</v>
      </c>
      <c r="AS351" s="5"/>
      <c r="AT351" s="84">
        <f t="shared" si="84"/>
        <v>0</v>
      </c>
      <c r="AU351" s="84">
        <f t="shared" si="84"/>
        <v>0</v>
      </c>
      <c r="AV351" s="84">
        <f t="shared" si="84"/>
        <v>0</v>
      </c>
      <c r="AW351" s="84">
        <f t="shared" si="84"/>
        <v>0</v>
      </c>
      <c r="AX351" s="84">
        <f t="shared" si="84"/>
        <v>0</v>
      </c>
      <c r="AY351" s="84">
        <f t="shared" si="84"/>
        <v>0</v>
      </c>
      <c r="AZ351" s="84">
        <f t="shared" si="84"/>
        <v>0</v>
      </c>
      <c r="BA351" s="84">
        <f t="shared" si="84"/>
        <v>0</v>
      </c>
      <c r="BB351" s="84">
        <f t="shared" si="84"/>
        <v>0</v>
      </c>
      <c r="BC351" s="84">
        <f t="shared" si="84"/>
        <v>0</v>
      </c>
      <c r="BD351" s="5"/>
      <c r="BE351" s="5"/>
      <c r="BF351" s="5"/>
      <c r="BG351" s="5"/>
      <c r="BH351" s="5"/>
      <c r="BI351" s="5"/>
      <c r="BJ351" s="5"/>
    </row>
    <row r="352" spans="2:62" hidden="1">
      <c r="B352">
        <f t="shared" si="88"/>
        <v>365</v>
      </c>
      <c r="C352" t="str">
        <f t="shared" si="88"/>
        <v>PLANTACIÓ</v>
      </c>
      <c r="D352" t="str">
        <f t="shared" si="88"/>
        <v>Preparació per plantació manual bleda</v>
      </c>
      <c r="E352" s="82">
        <f t="shared" si="88"/>
        <v>2500</v>
      </c>
      <c r="F352" s="84">
        <f t="shared" ref="F352:AR358" si="90">IF($E$4&lt;$E352,$E$4/$E352*F117,F117)</f>
        <v>0</v>
      </c>
      <c r="G352" s="84">
        <f t="shared" si="90"/>
        <v>0</v>
      </c>
      <c r="H352" s="84">
        <f t="shared" si="90"/>
        <v>0</v>
      </c>
      <c r="I352" s="84">
        <f t="shared" si="90"/>
        <v>0</v>
      </c>
      <c r="J352" s="84">
        <f t="shared" si="90"/>
        <v>0</v>
      </c>
      <c r="K352" s="84">
        <f t="shared" si="90"/>
        <v>0</v>
      </c>
      <c r="L352" s="84">
        <f t="shared" si="90"/>
        <v>0</v>
      </c>
      <c r="M352" s="84">
        <f t="shared" si="90"/>
        <v>0</v>
      </c>
      <c r="N352" s="84">
        <f t="shared" si="90"/>
        <v>0</v>
      </c>
      <c r="O352" s="84">
        <f t="shared" si="90"/>
        <v>0</v>
      </c>
      <c r="P352" s="84">
        <f t="shared" si="90"/>
        <v>0</v>
      </c>
      <c r="Q352" s="84">
        <f t="shared" si="90"/>
        <v>0</v>
      </c>
      <c r="R352" s="84">
        <f t="shared" si="90"/>
        <v>0</v>
      </c>
      <c r="S352" s="84">
        <f t="shared" si="90"/>
        <v>0</v>
      </c>
      <c r="T352" s="84">
        <f t="shared" si="90"/>
        <v>0</v>
      </c>
      <c r="U352" s="84">
        <f t="shared" si="90"/>
        <v>0</v>
      </c>
      <c r="V352" s="84">
        <f t="shared" si="90"/>
        <v>0</v>
      </c>
      <c r="W352" s="84">
        <f t="shared" si="90"/>
        <v>0</v>
      </c>
      <c r="X352" s="84">
        <f t="shared" si="90"/>
        <v>0</v>
      </c>
      <c r="Y352" s="84">
        <f t="shared" si="90"/>
        <v>0</v>
      </c>
      <c r="Z352" s="84">
        <f t="shared" si="90"/>
        <v>0</v>
      </c>
      <c r="AA352" s="84">
        <f t="shared" si="90"/>
        <v>0</v>
      </c>
      <c r="AB352" s="84">
        <f t="shared" si="90"/>
        <v>0</v>
      </c>
      <c r="AC352" s="84">
        <f t="shared" si="90"/>
        <v>0</v>
      </c>
      <c r="AD352" s="84">
        <f t="shared" si="90"/>
        <v>0</v>
      </c>
      <c r="AE352" s="84">
        <f t="shared" si="90"/>
        <v>0</v>
      </c>
      <c r="AF352" s="84">
        <f t="shared" si="90"/>
        <v>0</v>
      </c>
      <c r="AG352" s="84">
        <f t="shared" si="90"/>
        <v>0</v>
      </c>
      <c r="AH352" s="84">
        <f t="shared" si="90"/>
        <v>0</v>
      </c>
      <c r="AI352" s="84">
        <f t="shared" si="90"/>
        <v>0</v>
      </c>
      <c r="AJ352" s="84">
        <f t="shared" si="90"/>
        <v>0</v>
      </c>
      <c r="AK352" s="84">
        <f t="shared" si="90"/>
        <v>0</v>
      </c>
      <c r="AL352" s="84">
        <f t="shared" si="90"/>
        <v>0</v>
      </c>
      <c r="AM352" s="84">
        <f t="shared" si="90"/>
        <v>0</v>
      </c>
      <c r="AN352" s="84">
        <f t="shared" si="90"/>
        <v>0</v>
      </c>
      <c r="AO352" s="84">
        <f t="shared" si="90"/>
        <v>0</v>
      </c>
      <c r="AP352" s="84">
        <f t="shared" si="90"/>
        <v>0</v>
      </c>
      <c r="AQ352" s="84">
        <f t="shared" si="83"/>
        <v>0</v>
      </c>
      <c r="AR352" s="84">
        <f t="shared" si="90"/>
        <v>0</v>
      </c>
      <c r="AS352" s="5"/>
      <c r="AT352" s="84">
        <f t="shared" si="84"/>
        <v>0</v>
      </c>
      <c r="AU352" s="84">
        <f t="shared" si="84"/>
        <v>0</v>
      </c>
      <c r="AV352" s="84">
        <f t="shared" si="84"/>
        <v>0</v>
      </c>
      <c r="AW352" s="84">
        <f t="shared" si="84"/>
        <v>0</v>
      </c>
      <c r="AX352" s="84">
        <f t="shared" si="84"/>
        <v>0</v>
      </c>
      <c r="AY352" s="84">
        <f t="shared" si="84"/>
        <v>0</v>
      </c>
      <c r="AZ352" s="84">
        <f t="shared" si="84"/>
        <v>0</v>
      </c>
      <c r="BA352" s="84">
        <f t="shared" si="84"/>
        <v>0</v>
      </c>
      <c r="BB352" s="84">
        <f t="shared" si="84"/>
        <v>0</v>
      </c>
      <c r="BC352" s="84">
        <f t="shared" si="84"/>
        <v>0</v>
      </c>
      <c r="BD352" s="5"/>
      <c r="BE352" s="5"/>
      <c r="BF352" s="5"/>
      <c r="BG352" s="5"/>
      <c r="BH352" s="5"/>
      <c r="BI352" s="5"/>
      <c r="BJ352" s="5"/>
    </row>
    <row r="353" spans="2:62" hidden="1">
      <c r="B353">
        <f t="shared" si="88"/>
        <v>375</v>
      </c>
      <c r="C353" t="str">
        <f t="shared" si="88"/>
        <v>PLANTACIÓ</v>
      </c>
      <c r="D353" t="str">
        <f t="shared" si="88"/>
        <v>Preparació per plantació manual tomàquet</v>
      </c>
      <c r="E353" s="82">
        <f t="shared" si="88"/>
        <v>2500</v>
      </c>
      <c r="F353" s="84">
        <f t="shared" si="90"/>
        <v>0</v>
      </c>
      <c r="G353" s="84">
        <f t="shared" si="90"/>
        <v>0</v>
      </c>
      <c r="H353" s="84">
        <f t="shared" si="90"/>
        <v>0</v>
      </c>
      <c r="I353" s="84">
        <f t="shared" si="90"/>
        <v>0</v>
      </c>
      <c r="J353" s="84">
        <f t="shared" si="90"/>
        <v>0</v>
      </c>
      <c r="K353" s="84">
        <f t="shared" si="90"/>
        <v>0</v>
      </c>
      <c r="L353" s="84">
        <f t="shared" si="90"/>
        <v>0</v>
      </c>
      <c r="M353" s="84">
        <f t="shared" si="90"/>
        <v>0</v>
      </c>
      <c r="N353" s="84">
        <f t="shared" si="90"/>
        <v>0</v>
      </c>
      <c r="O353" s="84">
        <f t="shared" si="90"/>
        <v>0</v>
      </c>
      <c r="P353" s="84">
        <f t="shared" si="90"/>
        <v>0</v>
      </c>
      <c r="Q353" s="84">
        <f t="shared" si="90"/>
        <v>0</v>
      </c>
      <c r="R353" s="84">
        <f t="shared" si="90"/>
        <v>0</v>
      </c>
      <c r="S353" s="84">
        <f t="shared" si="90"/>
        <v>0</v>
      </c>
      <c r="T353" s="84">
        <f t="shared" si="90"/>
        <v>0</v>
      </c>
      <c r="U353" s="84">
        <f t="shared" si="90"/>
        <v>0</v>
      </c>
      <c r="V353" s="84">
        <f t="shared" si="90"/>
        <v>0</v>
      </c>
      <c r="W353" s="84">
        <f t="shared" si="90"/>
        <v>0</v>
      </c>
      <c r="X353" s="84">
        <f t="shared" si="90"/>
        <v>0</v>
      </c>
      <c r="Y353" s="84">
        <f t="shared" si="90"/>
        <v>0</v>
      </c>
      <c r="Z353" s="84">
        <f t="shared" si="90"/>
        <v>0</v>
      </c>
      <c r="AA353" s="84">
        <f t="shared" si="90"/>
        <v>0</v>
      </c>
      <c r="AB353" s="84">
        <f t="shared" si="90"/>
        <v>0</v>
      </c>
      <c r="AC353" s="84">
        <f t="shared" si="90"/>
        <v>0</v>
      </c>
      <c r="AD353" s="84">
        <f t="shared" si="90"/>
        <v>0</v>
      </c>
      <c r="AE353" s="84">
        <f t="shared" si="90"/>
        <v>0</v>
      </c>
      <c r="AF353" s="84">
        <f t="shared" si="90"/>
        <v>0</v>
      </c>
      <c r="AG353" s="84">
        <f t="shared" si="90"/>
        <v>0</v>
      </c>
      <c r="AH353" s="84">
        <f t="shared" si="90"/>
        <v>0</v>
      </c>
      <c r="AI353" s="84">
        <f t="shared" si="90"/>
        <v>0</v>
      </c>
      <c r="AJ353" s="84">
        <f t="shared" si="90"/>
        <v>0</v>
      </c>
      <c r="AK353" s="84">
        <f t="shared" si="90"/>
        <v>0</v>
      </c>
      <c r="AL353" s="84">
        <f t="shared" si="90"/>
        <v>0</v>
      </c>
      <c r="AM353" s="84">
        <f t="shared" si="90"/>
        <v>0</v>
      </c>
      <c r="AN353" s="84">
        <f t="shared" si="90"/>
        <v>0</v>
      </c>
      <c r="AO353" s="84">
        <f t="shared" si="90"/>
        <v>0</v>
      </c>
      <c r="AP353" s="84">
        <f t="shared" si="90"/>
        <v>0</v>
      </c>
      <c r="AQ353" s="84">
        <f t="shared" si="90"/>
        <v>0</v>
      </c>
      <c r="AR353" s="84">
        <f t="shared" si="90"/>
        <v>0</v>
      </c>
      <c r="AS353" s="5"/>
      <c r="AT353" s="84">
        <f t="shared" ref="AT353:BC368" si="91">IF($E$4&lt;$E353,$E$4/$E353*AT118,AT118)</f>
        <v>0</v>
      </c>
      <c r="AU353" s="84">
        <f t="shared" si="91"/>
        <v>0</v>
      </c>
      <c r="AV353" s="84">
        <f t="shared" si="91"/>
        <v>0</v>
      </c>
      <c r="AW353" s="84">
        <f t="shared" si="91"/>
        <v>0</v>
      </c>
      <c r="AX353" s="84">
        <f t="shared" si="91"/>
        <v>0</v>
      </c>
      <c r="AY353" s="84">
        <f t="shared" si="91"/>
        <v>0</v>
      </c>
      <c r="AZ353" s="84">
        <f t="shared" si="91"/>
        <v>0</v>
      </c>
      <c r="BA353" s="84">
        <f t="shared" si="91"/>
        <v>0</v>
      </c>
      <c r="BB353" s="84">
        <f t="shared" si="91"/>
        <v>0</v>
      </c>
      <c r="BC353" s="84">
        <f t="shared" si="91"/>
        <v>0</v>
      </c>
      <c r="BD353" s="5"/>
      <c r="BE353" s="5"/>
      <c r="BF353" s="5"/>
      <c r="BG353" s="5"/>
      <c r="BH353" s="5"/>
      <c r="BI353" s="5"/>
      <c r="BJ353" s="5"/>
    </row>
    <row r="354" spans="2:62" hidden="1">
      <c r="B354">
        <f t="shared" si="88"/>
        <v>385</v>
      </c>
      <c r="C354" t="str">
        <f t="shared" si="88"/>
        <v>PLANTACIÓ</v>
      </c>
      <c r="D354" t="str">
        <f t="shared" si="88"/>
        <v>Preparació per plantació manual carbassa</v>
      </c>
      <c r="E354" s="82">
        <f t="shared" si="88"/>
        <v>2500</v>
      </c>
      <c r="F354" s="84">
        <f t="shared" si="90"/>
        <v>0</v>
      </c>
      <c r="G354" s="84">
        <f t="shared" si="90"/>
        <v>0</v>
      </c>
      <c r="H354" s="84">
        <f t="shared" si="90"/>
        <v>0</v>
      </c>
      <c r="I354" s="84">
        <f t="shared" si="90"/>
        <v>0</v>
      </c>
      <c r="J354" s="84">
        <f t="shared" si="90"/>
        <v>0</v>
      </c>
      <c r="K354" s="84">
        <f t="shared" si="90"/>
        <v>0</v>
      </c>
      <c r="L354" s="84">
        <f t="shared" si="90"/>
        <v>0</v>
      </c>
      <c r="M354" s="84">
        <f t="shared" si="90"/>
        <v>0</v>
      </c>
      <c r="N354" s="84">
        <f t="shared" si="90"/>
        <v>0</v>
      </c>
      <c r="O354" s="84">
        <f t="shared" si="90"/>
        <v>0</v>
      </c>
      <c r="P354" s="84">
        <f t="shared" si="90"/>
        <v>0</v>
      </c>
      <c r="Q354" s="84">
        <f t="shared" si="90"/>
        <v>0</v>
      </c>
      <c r="R354" s="84">
        <f t="shared" si="90"/>
        <v>0</v>
      </c>
      <c r="S354" s="84">
        <f t="shared" si="90"/>
        <v>0</v>
      </c>
      <c r="T354" s="84">
        <f t="shared" si="90"/>
        <v>0</v>
      </c>
      <c r="U354" s="84">
        <f t="shared" si="90"/>
        <v>0</v>
      </c>
      <c r="V354" s="84">
        <f t="shared" si="90"/>
        <v>0</v>
      </c>
      <c r="W354" s="84">
        <f t="shared" si="90"/>
        <v>0</v>
      </c>
      <c r="X354" s="84">
        <f t="shared" si="90"/>
        <v>0</v>
      </c>
      <c r="Y354" s="84">
        <f t="shared" si="90"/>
        <v>0</v>
      </c>
      <c r="Z354" s="84">
        <f t="shared" si="90"/>
        <v>0</v>
      </c>
      <c r="AA354" s="84">
        <f t="shared" si="90"/>
        <v>0</v>
      </c>
      <c r="AB354" s="84">
        <f t="shared" si="90"/>
        <v>0</v>
      </c>
      <c r="AC354" s="84">
        <f t="shared" si="90"/>
        <v>0</v>
      </c>
      <c r="AD354" s="84">
        <f t="shared" si="90"/>
        <v>0</v>
      </c>
      <c r="AE354" s="84">
        <f t="shared" si="90"/>
        <v>0</v>
      </c>
      <c r="AF354" s="84">
        <f t="shared" si="90"/>
        <v>0</v>
      </c>
      <c r="AG354" s="84">
        <f t="shared" si="90"/>
        <v>0</v>
      </c>
      <c r="AH354" s="84">
        <f t="shared" si="90"/>
        <v>0</v>
      </c>
      <c r="AI354" s="84">
        <f t="shared" si="90"/>
        <v>0</v>
      </c>
      <c r="AJ354" s="84">
        <f t="shared" si="90"/>
        <v>0</v>
      </c>
      <c r="AK354" s="84">
        <f t="shared" si="90"/>
        <v>0</v>
      </c>
      <c r="AL354" s="84">
        <f t="shared" si="90"/>
        <v>0</v>
      </c>
      <c r="AM354" s="84">
        <f t="shared" si="90"/>
        <v>0</v>
      </c>
      <c r="AN354" s="84">
        <f t="shared" si="90"/>
        <v>0</v>
      </c>
      <c r="AO354" s="84">
        <f t="shared" si="90"/>
        <v>0</v>
      </c>
      <c r="AP354" s="84">
        <f t="shared" si="90"/>
        <v>0</v>
      </c>
      <c r="AQ354" s="84">
        <f t="shared" si="90"/>
        <v>0</v>
      </c>
      <c r="AR354" s="84">
        <f t="shared" si="90"/>
        <v>0</v>
      </c>
      <c r="AS354" s="5"/>
      <c r="AT354" s="84">
        <f t="shared" si="91"/>
        <v>0</v>
      </c>
      <c r="AU354" s="84">
        <f t="shared" si="91"/>
        <v>0</v>
      </c>
      <c r="AV354" s="84">
        <f t="shared" si="91"/>
        <v>0</v>
      </c>
      <c r="AW354" s="84">
        <f t="shared" si="91"/>
        <v>0</v>
      </c>
      <c r="AX354" s="84">
        <f t="shared" si="91"/>
        <v>0</v>
      </c>
      <c r="AY354" s="84">
        <f t="shared" si="91"/>
        <v>0</v>
      </c>
      <c r="AZ354" s="84">
        <f t="shared" si="91"/>
        <v>0</v>
      </c>
      <c r="BA354" s="84">
        <f t="shared" si="91"/>
        <v>0</v>
      </c>
      <c r="BB354" s="84">
        <f t="shared" si="91"/>
        <v>0</v>
      </c>
      <c r="BC354" s="84">
        <f t="shared" si="91"/>
        <v>0</v>
      </c>
      <c r="BD354" s="5"/>
      <c r="BE354" s="5"/>
      <c r="BF354" s="5"/>
      <c r="BG354" s="5"/>
      <c r="BH354" s="5"/>
      <c r="BI354" s="5"/>
      <c r="BJ354" s="5"/>
    </row>
    <row r="355" spans="2:62" hidden="1">
      <c r="B355">
        <f t="shared" si="88"/>
        <v>395</v>
      </c>
      <c r="C355" t="str">
        <f t="shared" si="88"/>
        <v>PLANTACIÓ</v>
      </c>
      <c r="D355" t="str">
        <f t="shared" si="88"/>
        <v>Preparació per sembra manual carbassa</v>
      </c>
      <c r="E355" s="82">
        <f t="shared" si="88"/>
        <v>2500</v>
      </c>
      <c r="F355" s="84">
        <f t="shared" si="90"/>
        <v>0</v>
      </c>
      <c r="G355" s="84">
        <f t="shared" si="90"/>
        <v>0</v>
      </c>
      <c r="H355" s="84">
        <f t="shared" si="90"/>
        <v>0</v>
      </c>
      <c r="I355" s="84">
        <f t="shared" si="90"/>
        <v>0</v>
      </c>
      <c r="J355" s="84">
        <f t="shared" si="90"/>
        <v>0</v>
      </c>
      <c r="K355" s="84">
        <f t="shared" si="90"/>
        <v>0</v>
      </c>
      <c r="L355" s="84">
        <f t="shared" si="90"/>
        <v>0</v>
      </c>
      <c r="M355" s="84">
        <f t="shared" si="90"/>
        <v>0</v>
      </c>
      <c r="N355" s="84">
        <f t="shared" si="90"/>
        <v>0</v>
      </c>
      <c r="O355" s="84">
        <f t="shared" si="90"/>
        <v>0</v>
      </c>
      <c r="P355" s="84">
        <f t="shared" si="90"/>
        <v>0</v>
      </c>
      <c r="Q355" s="84">
        <f t="shared" si="90"/>
        <v>0</v>
      </c>
      <c r="R355" s="84">
        <f t="shared" si="90"/>
        <v>0</v>
      </c>
      <c r="S355" s="84">
        <f t="shared" si="90"/>
        <v>0</v>
      </c>
      <c r="T355" s="84">
        <f t="shared" si="90"/>
        <v>0</v>
      </c>
      <c r="U355" s="84">
        <f t="shared" si="90"/>
        <v>0</v>
      </c>
      <c r="V355" s="84">
        <f t="shared" si="90"/>
        <v>0</v>
      </c>
      <c r="W355" s="84">
        <f t="shared" si="90"/>
        <v>0</v>
      </c>
      <c r="X355" s="84">
        <f t="shared" si="90"/>
        <v>0</v>
      </c>
      <c r="Y355" s="84">
        <f t="shared" si="90"/>
        <v>0</v>
      </c>
      <c r="Z355" s="84">
        <f t="shared" si="90"/>
        <v>0</v>
      </c>
      <c r="AA355" s="84">
        <f t="shared" si="90"/>
        <v>0</v>
      </c>
      <c r="AB355" s="84">
        <f t="shared" si="90"/>
        <v>0</v>
      </c>
      <c r="AC355" s="84">
        <f t="shared" si="90"/>
        <v>0</v>
      </c>
      <c r="AD355" s="84">
        <f t="shared" si="90"/>
        <v>0</v>
      </c>
      <c r="AE355" s="84">
        <f t="shared" si="90"/>
        <v>0</v>
      </c>
      <c r="AF355" s="84">
        <f t="shared" si="90"/>
        <v>0</v>
      </c>
      <c r="AG355" s="84">
        <f t="shared" si="90"/>
        <v>0</v>
      </c>
      <c r="AH355" s="84">
        <f t="shared" si="90"/>
        <v>0</v>
      </c>
      <c r="AI355" s="84">
        <f t="shared" si="90"/>
        <v>0</v>
      </c>
      <c r="AJ355" s="84">
        <f t="shared" si="90"/>
        <v>0</v>
      </c>
      <c r="AK355" s="84">
        <f t="shared" si="90"/>
        <v>0</v>
      </c>
      <c r="AL355" s="84">
        <f t="shared" si="90"/>
        <v>0</v>
      </c>
      <c r="AM355" s="84">
        <f t="shared" si="90"/>
        <v>0</v>
      </c>
      <c r="AN355" s="84">
        <f t="shared" si="90"/>
        <v>0</v>
      </c>
      <c r="AO355" s="84">
        <f t="shared" si="90"/>
        <v>0</v>
      </c>
      <c r="AP355" s="84">
        <f t="shared" si="90"/>
        <v>0</v>
      </c>
      <c r="AQ355" s="84">
        <f t="shared" si="90"/>
        <v>0</v>
      </c>
      <c r="AR355" s="84">
        <f t="shared" si="90"/>
        <v>0</v>
      </c>
      <c r="AS355" s="5"/>
      <c r="AT355" s="84">
        <f t="shared" si="91"/>
        <v>0</v>
      </c>
      <c r="AU355" s="84">
        <f t="shared" si="91"/>
        <v>0</v>
      </c>
      <c r="AV355" s="84">
        <f t="shared" si="91"/>
        <v>0</v>
      </c>
      <c r="AW355" s="84">
        <f t="shared" si="91"/>
        <v>0</v>
      </c>
      <c r="AX355" s="84">
        <f t="shared" si="91"/>
        <v>0</v>
      </c>
      <c r="AY355" s="84">
        <f t="shared" si="91"/>
        <v>0</v>
      </c>
      <c r="AZ355" s="84">
        <f t="shared" si="91"/>
        <v>0</v>
      </c>
      <c r="BA355" s="84">
        <f t="shared" si="91"/>
        <v>0</v>
      </c>
      <c r="BB355" s="84">
        <f t="shared" si="91"/>
        <v>0</v>
      </c>
      <c r="BC355" s="84">
        <f t="shared" si="91"/>
        <v>0</v>
      </c>
      <c r="BD355" s="5"/>
      <c r="BE355" s="5"/>
      <c r="BF355" s="5"/>
      <c r="BG355" s="5"/>
      <c r="BH355" s="5"/>
      <c r="BI355" s="5"/>
      <c r="BJ355" s="5"/>
    </row>
    <row r="356" spans="2:62" hidden="1">
      <c r="B356">
        <f t="shared" si="88"/>
        <v>415</v>
      </c>
      <c r="C356" t="str">
        <f t="shared" si="88"/>
        <v>REG</v>
      </c>
      <c r="D356" t="str">
        <f t="shared" si="88"/>
        <v>Preparació per instal.lació sistema de reg amb cinta (1 m per m2)</v>
      </c>
      <c r="E356" s="82">
        <f t="shared" si="88"/>
        <v>2500</v>
      </c>
      <c r="F356" s="84">
        <f t="shared" si="90"/>
        <v>0</v>
      </c>
      <c r="G356" s="84">
        <f t="shared" si="90"/>
        <v>0</v>
      </c>
      <c r="H356" s="84">
        <f t="shared" si="90"/>
        <v>0</v>
      </c>
      <c r="I356" s="84">
        <f t="shared" si="90"/>
        <v>0</v>
      </c>
      <c r="J356" s="84">
        <f t="shared" si="90"/>
        <v>0</v>
      </c>
      <c r="K356" s="84">
        <f t="shared" si="90"/>
        <v>0</v>
      </c>
      <c r="L356" s="84">
        <f t="shared" si="90"/>
        <v>0</v>
      </c>
      <c r="M356" s="84">
        <f t="shared" si="90"/>
        <v>0</v>
      </c>
      <c r="N356" s="84">
        <f t="shared" si="90"/>
        <v>0</v>
      </c>
      <c r="O356" s="84">
        <f t="shared" si="90"/>
        <v>0</v>
      </c>
      <c r="P356" s="84">
        <f t="shared" si="90"/>
        <v>0</v>
      </c>
      <c r="Q356" s="84">
        <f t="shared" si="90"/>
        <v>0</v>
      </c>
      <c r="R356" s="84">
        <f t="shared" si="90"/>
        <v>0</v>
      </c>
      <c r="S356" s="84">
        <f t="shared" si="90"/>
        <v>0</v>
      </c>
      <c r="T356" s="84">
        <f t="shared" si="90"/>
        <v>0</v>
      </c>
      <c r="U356" s="84">
        <f t="shared" si="90"/>
        <v>0</v>
      </c>
      <c r="V356" s="84">
        <f t="shared" si="90"/>
        <v>0</v>
      </c>
      <c r="W356" s="84">
        <f t="shared" si="90"/>
        <v>0</v>
      </c>
      <c r="X356" s="84">
        <f t="shared" si="90"/>
        <v>0</v>
      </c>
      <c r="Y356" s="84">
        <f t="shared" si="90"/>
        <v>0</v>
      </c>
      <c r="Z356" s="84">
        <f t="shared" si="90"/>
        <v>0</v>
      </c>
      <c r="AA356" s="84">
        <f t="shared" si="90"/>
        <v>0</v>
      </c>
      <c r="AB356" s="84">
        <f t="shared" si="90"/>
        <v>0</v>
      </c>
      <c r="AC356" s="84">
        <f t="shared" si="90"/>
        <v>0</v>
      </c>
      <c r="AD356" s="84">
        <f t="shared" si="90"/>
        <v>0</v>
      </c>
      <c r="AE356" s="84">
        <f t="shared" si="90"/>
        <v>0</v>
      </c>
      <c r="AF356" s="84">
        <f t="shared" si="90"/>
        <v>0</v>
      </c>
      <c r="AG356" s="84">
        <f t="shared" si="90"/>
        <v>0</v>
      </c>
      <c r="AH356" s="84">
        <f t="shared" si="90"/>
        <v>0</v>
      </c>
      <c r="AI356" s="84">
        <f t="shared" si="90"/>
        <v>0</v>
      </c>
      <c r="AJ356" s="84">
        <f t="shared" si="90"/>
        <v>0</v>
      </c>
      <c r="AK356" s="84">
        <f t="shared" si="90"/>
        <v>0</v>
      </c>
      <c r="AL356" s="84">
        <f t="shared" si="90"/>
        <v>0</v>
      </c>
      <c r="AM356" s="84">
        <f t="shared" si="90"/>
        <v>0</v>
      </c>
      <c r="AN356" s="84">
        <f t="shared" si="90"/>
        <v>0</v>
      </c>
      <c r="AO356" s="84">
        <f t="shared" si="90"/>
        <v>0</v>
      </c>
      <c r="AP356" s="84">
        <f t="shared" si="90"/>
        <v>0</v>
      </c>
      <c r="AQ356" s="84">
        <f t="shared" si="90"/>
        <v>0</v>
      </c>
      <c r="AR356" s="84">
        <f t="shared" si="90"/>
        <v>0</v>
      </c>
      <c r="AS356" s="5"/>
      <c r="AT356" s="84">
        <f t="shared" si="91"/>
        <v>0</v>
      </c>
      <c r="AU356" s="84">
        <f t="shared" si="91"/>
        <v>0</v>
      </c>
      <c r="AV356" s="84">
        <f t="shared" si="91"/>
        <v>0</v>
      </c>
      <c r="AW356" s="84">
        <f t="shared" si="91"/>
        <v>0</v>
      </c>
      <c r="AX356" s="84">
        <f t="shared" si="91"/>
        <v>0</v>
      </c>
      <c r="AY356" s="84">
        <f t="shared" si="91"/>
        <v>0</v>
      </c>
      <c r="AZ356" s="84">
        <f t="shared" si="91"/>
        <v>0</v>
      </c>
      <c r="BA356" s="84">
        <f t="shared" si="91"/>
        <v>0</v>
      </c>
      <c r="BB356" s="84">
        <f t="shared" si="91"/>
        <v>0</v>
      </c>
      <c r="BC356" s="84">
        <f t="shared" si="91"/>
        <v>0</v>
      </c>
      <c r="BD356" s="5"/>
      <c r="BE356" s="5"/>
      <c r="BF356" s="5"/>
      <c r="BG356" s="5"/>
      <c r="BH356" s="5"/>
      <c r="BI356" s="5"/>
      <c r="BJ356" s="5"/>
    </row>
    <row r="357" spans="2:62" hidden="1">
      <c r="B357">
        <f t="shared" si="88"/>
        <v>425</v>
      </c>
      <c r="C357" t="str">
        <f t="shared" si="88"/>
        <v>REG</v>
      </c>
      <c r="D357" t="str">
        <f t="shared" si="88"/>
        <v>Preparació per instal.lació sistema de reg amb cinta (1,6 m per m2)</v>
      </c>
      <c r="E357" s="82">
        <f t="shared" si="88"/>
        <v>2500</v>
      </c>
      <c r="F357" s="84">
        <f t="shared" si="90"/>
        <v>0</v>
      </c>
      <c r="G357" s="84">
        <f t="shared" si="90"/>
        <v>0</v>
      </c>
      <c r="H357" s="84">
        <f t="shared" si="90"/>
        <v>0</v>
      </c>
      <c r="I357" s="84">
        <f t="shared" si="90"/>
        <v>0</v>
      </c>
      <c r="J357" s="84">
        <f t="shared" si="90"/>
        <v>0</v>
      </c>
      <c r="K357" s="84">
        <f t="shared" si="90"/>
        <v>0</v>
      </c>
      <c r="L357" s="84">
        <f t="shared" si="90"/>
        <v>0</v>
      </c>
      <c r="M357" s="84">
        <f t="shared" si="90"/>
        <v>0</v>
      </c>
      <c r="N357" s="84">
        <f t="shared" si="90"/>
        <v>0</v>
      </c>
      <c r="O357" s="84">
        <f t="shared" si="90"/>
        <v>0</v>
      </c>
      <c r="P357" s="84">
        <f t="shared" si="90"/>
        <v>0</v>
      </c>
      <c r="Q357" s="84">
        <f t="shared" si="90"/>
        <v>0</v>
      </c>
      <c r="R357" s="84">
        <f t="shared" si="90"/>
        <v>0</v>
      </c>
      <c r="S357" s="84">
        <f t="shared" si="90"/>
        <v>0</v>
      </c>
      <c r="T357" s="84">
        <f t="shared" si="90"/>
        <v>0</v>
      </c>
      <c r="U357" s="84">
        <f t="shared" si="90"/>
        <v>0</v>
      </c>
      <c r="V357" s="84">
        <f t="shared" si="90"/>
        <v>0</v>
      </c>
      <c r="W357" s="84">
        <f t="shared" si="90"/>
        <v>0</v>
      </c>
      <c r="X357" s="84">
        <f t="shared" si="90"/>
        <v>0</v>
      </c>
      <c r="Y357" s="84">
        <f t="shared" si="90"/>
        <v>0</v>
      </c>
      <c r="Z357" s="84">
        <f t="shared" si="90"/>
        <v>0</v>
      </c>
      <c r="AA357" s="84">
        <f t="shared" si="90"/>
        <v>0</v>
      </c>
      <c r="AB357" s="84">
        <f t="shared" si="90"/>
        <v>0</v>
      </c>
      <c r="AC357" s="84">
        <f t="shared" si="90"/>
        <v>0</v>
      </c>
      <c r="AD357" s="84">
        <f t="shared" si="90"/>
        <v>0</v>
      </c>
      <c r="AE357" s="84">
        <f t="shared" si="90"/>
        <v>0</v>
      </c>
      <c r="AF357" s="84">
        <f t="shared" si="90"/>
        <v>0</v>
      </c>
      <c r="AG357" s="84">
        <f t="shared" si="90"/>
        <v>0</v>
      </c>
      <c r="AH357" s="84">
        <f t="shared" si="90"/>
        <v>0</v>
      </c>
      <c r="AI357" s="84">
        <f t="shared" si="90"/>
        <v>0</v>
      </c>
      <c r="AJ357" s="84">
        <f t="shared" si="90"/>
        <v>0</v>
      </c>
      <c r="AK357" s="84">
        <f t="shared" si="90"/>
        <v>0</v>
      </c>
      <c r="AL357" s="84">
        <f t="shared" si="90"/>
        <v>0</v>
      </c>
      <c r="AM357" s="84">
        <f t="shared" si="90"/>
        <v>0</v>
      </c>
      <c r="AN357" s="84">
        <f t="shared" si="90"/>
        <v>0</v>
      </c>
      <c r="AO357" s="84">
        <f t="shared" si="90"/>
        <v>0</v>
      </c>
      <c r="AP357" s="84">
        <f t="shared" si="90"/>
        <v>0</v>
      </c>
      <c r="AQ357" s="84">
        <f t="shared" si="90"/>
        <v>0</v>
      </c>
      <c r="AR357" s="84">
        <f t="shared" si="90"/>
        <v>0</v>
      </c>
      <c r="AS357" s="5"/>
      <c r="AT357" s="84">
        <f t="shared" si="91"/>
        <v>0</v>
      </c>
      <c r="AU357" s="84">
        <f t="shared" si="91"/>
        <v>0</v>
      </c>
      <c r="AV357" s="84">
        <f t="shared" si="91"/>
        <v>0</v>
      </c>
      <c r="AW357" s="84">
        <f t="shared" si="91"/>
        <v>0</v>
      </c>
      <c r="AX357" s="84">
        <f t="shared" si="91"/>
        <v>0</v>
      </c>
      <c r="AY357" s="84">
        <f t="shared" si="91"/>
        <v>0</v>
      </c>
      <c r="AZ357" s="84">
        <f t="shared" si="91"/>
        <v>0</v>
      </c>
      <c r="BA357" s="84">
        <f t="shared" si="91"/>
        <v>0</v>
      </c>
      <c r="BB357" s="84">
        <f t="shared" si="91"/>
        <v>0</v>
      </c>
      <c r="BC357" s="84">
        <f t="shared" si="91"/>
        <v>0</v>
      </c>
      <c r="BD357" s="5"/>
      <c r="BE357" s="5"/>
      <c r="BF357" s="5"/>
      <c r="BG357" s="5"/>
      <c r="BH357" s="5"/>
      <c r="BI357" s="5"/>
      <c r="BJ357" s="5"/>
    </row>
    <row r="358" spans="2:62" hidden="1">
      <c r="B358">
        <f t="shared" si="88"/>
        <v>435</v>
      </c>
      <c r="C358" t="str">
        <f t="shared" si="88"/>
        <v>REG</v>
      </c>
      <c r="D358" t="str">
        <f t="shared" si="88"/>
        <v>Preparació per instal.lació sistema de reg aspersió</v>
      </c>
      <c r="E358" s="82">
        <f t="shared" si="88"/>
        <v>2500</v>
      </c>
      <c r="F358" s="84">
        <f t="shared" si="90"/>
        <v>0</v>
      </c>
      <c r="G358" s="84">
        <f t="shared" si="90"/>
        <v>0</v>
      </c>
      <c r="H358" s="84">
        <f t="shared" si="90"/>
        <v>0</v>
      </c>
      <c r="I358" s="84">
        <f t="shared" si="90"/>
        <v>0</v>
      </c>
      <c r="J358" s="84">
        <f t="shared" si="90"/>
        <v>0</v>
      </c>
      <c r="K358" s="84">
        <f t="shared" si="90"/>
        <v>0</v>
      </c>
      <c r="L358" s="84">
        <f t="shared" si="90"/>
        <v>0</v>
      </c>
      <c r="M358" s="84">
        <f t="shared" si="90"/>
        <v>0</v>
      </c>
      <c r="N358" s="84">
        <f t="shared" si="90"/>
        <v>0</v>
      </c>
      <c r="O358" s="84">
        <f t="shared" si="90"/>
        <v>0</v>
      </c>
      <c r="P358" s="84">
        <f t="shared" si="90"/>
        <v>0</v>
      </c>
      <c r="Q358" s="84">
        <f t="shared" si="90"/>
        <v>0</v>
      </c>
      <c r="R358" s="84">
        <f t="shared" si="90"/>
        <v>0</v>
      </c>
      <c r="S358" s="84">
        <f t="shared" si="90"/>
        <v>0</v>
      </c>
      <c r="T358" s="84">
        <f t="shared" si="90"/>
        <v>0</v>
      </c>
      <c r="U358" s="84">
        <f t="shared" si="90"/>
        <v>0</v>
      </c>
      <c r="V358" s="84">
        <f t="shared" si="90"/>
        <v>0</v>
      </c>
      <c r="W358" s="84">
        <f t="shared" si="90"/>
        <v>0</v>
      </c>
      <c r="X358" s="84">
        <f t="shared" si="90"/>
        <v>0</v>
      </c>
      <c r="Y358" s="84">
        <f t="shared" si="90"/>
        <v>0</v>
      </c>
      <c r="Z358" s="84">
        <f t="shared" si="90"/>
        <v>0</v>
      </c>
      <c r="AA358" s="84">
        <f t="shared" si="90"/>
        <v>0</v>
      </c>
      <c r="AB358" s="84">
        <f t="shared" ref="AB358:AR373" si="92">IF($E$4&lt;$E358,$E$4/$E358*AB123,AB123)</f>
        <v>0</v>
      </c>
      <c r="AC358" s="84">
        <f t="shared" si="92"/>
        <v>0</v>
      </c>
      <c r="AD358" s="84">
        <f t="shared" si="92"/>
        <v>0</v>
      </c>
      <c r="AE358" s="84">
        <f t="shared" si="92"/>
        <v>0</v>
      </c>
      <c r="AF358" s="84">
        <f t="shared" si="92"/>
        <v>0</v>
      </c>
      <c r="AG358" s="84">
        <f t="shared" si="92"/>
        <v>0</v>
      </c>
      <c r="AH358" s="84">
        <f t="shared" si="92"/>
        <v>0</v>
      </c>
      <c r="AI358" s="84">
        <f t="shared" si="92"/>
        <v>0</v>
      </c>
      <c r="AJ358" s="84">
        <f t="shared" si="92"/>
        <v>0</v>
      </c>
      <c r="AK358" s="84">
        <f t="shared" si="92"/>
        <v>0</v>
      </c>
      <c r="AL358" s="84">
        <f t="shared" si="92"/>
        <v>0</v>
      </c>
      <c r="AM358" s="84">
        <f t="shared" si="92"/>
        <v>0</v>
      </c>
      <c r="AN358" s="84">
        <f t="shared" si="92"/>
        <v>0</v>
      </c>
      <c r="AO358" s="84">
        <f t="shared" si="92"/>
        <v>0</v>
      </c>
      <c r="AP358" s="84">
        <f t="shared" si="92"/>
        <v>0</v>
      </c>
      <c r="AQ358" s="84">
        <f t="shared" si="92"/>
        <v>0</v>
      </c>
      <c r="AR358" s="84">
        <f t="shared" si="92"/>
        <v>0</v>
      </c>
      <c r="AS358" s="5"/>
      <c r="AT358" s="84">
        <f t="shared" si="91"/>
        <v>0</v>
      </c>
      <c r="AU358" s="84">
        <f t="shared" si="91"/>
        <v>0</v>
      </c>
      <c r="AV358" s="84">
        <f t="shared" si="91"/>
        <v>0</v>
      </c>
      <c r="AW358" s="84">
        <f t="shared" si="91"/>
        <v>0</v>
      </c>
      <c r="AX358" s="84">
        <f t="shared" si="91"/>
        <v>0</v>
      </c>
      <c r="AY358" s="84">
        <f t="shared" si="91"/>
        <v>0</v>
      </c>
      <c r="AZ358" s="84">
        <f t="shared" si="91"/>
        <v>0</v>
      </c>
      <c r="BA358" s="84">
        <f t="shared" si="91"/>
        <v>0</v>
      </c>
      <c r="BB358" s="84">
        <f t="shared" si="91"/>
        <v>0</v>
      </c>
      <c r="BC358" s="84">
        <f t="shared" si="91"/>
        <v>0</v>
      </c>
      <c r="BD358" s="5"/>
      <c r="BE358" s="5"/>
      <c r="BF358" s="5"/>
      <c r="BG358" s="5"/>
      <c r="BH358" s="5"/>
      <c r="BI358" s="5"/>
      <c r="BJ358" s="5"/>
    </row>
    <row r="359" spans="2:62" hidden="1">
      <c r="B359">
        <f t="shared" si="88"/>
        <v>445</v>
      </c>
      <c r="C359" t="str">
        <f t="shared" si="88"/>
        <v>REG</v>
      </c>
      <c r="D359" t="str">
        <f t="shared" si="88"/>
        <v>Preparació per reg (l/m2)</v>
      </c>
      <c r="E359" s="82">
        <f t="shared" si="88"/>
        <v>2500</v>
      </c>
      <c r="F359" s="84">
        <f t="shared" ref="F359:AR365" si="93">IF($E$4&lt;$E359,$E$4/$E359*F124,F124)</f>
        <v>0</v>
      </c>
      <c r="G359" s="84">
        <f t="shared" si="93"/>
        <v>0</v>
      </c>
      <c r="H359" s="84">
        <f t="shared" si="93"/>
        <v>0</v>
      </c>
      <c r="I359" s="84">
        <f t="shared" si="93"/>
        <v>0</v>
      </c>
      <c r="J359" s="84">
        <f t="shared" si="93"/>
        <v>0</v>
      </c>
      <c r="K359" s="84">
        <f t="shared" si="93"/>
        <v>0</v>
      </c>
      <c r="L359" s="84">
        <f t="shared" si="93"/>
        <v>0</v>
      </c>
      <c r="M359" s="84">
        <f t="shared" si="93"/>
        <v>0</v>
      </c>
      <c r="N359" s="84">
        <f t="shared" si="93"/>
        <v>0</v>
      </c>
      <c r="O359" s="84">
        <f t="shared" si="93"/>
        <v>0</v>
      </c>
      <c r="P359" s="84">
        <f t="shared" si="93"/>
        <v>0</v>
      </c>
      <c r="Q359" s="84">
        <f t="shared" si="93"/>
        <v>0</v>
      </c>
      <c r="R359" s="84">
        <f t="shared" si="93"/>
        <v>0</v>
      </c>
      <c r="S359" s="84">
        <f t="shared" si="93"/>
        <v>0</v>
      </c>
      <c r="T359" s="84">
        <f t="shared" si="93"/>
        <v>0</v>
      </c>
      <c r="U359" s="84">
        <f t="shared" si="93"/>
        <v>0</v>
      </c>
      <c r="V359" s="84">
        <f t="shared" si="93"/>
        <v>0</v>
      </c>
      <c r="W359" s="84">
        <f t="shared" si="93"/>
        <v>0</v>
      </c>
      <c r="X359" s="84">
        <f t="shared" si="93"/>
        <v>0</v>
      </c>
      <c r="Y359" s="84">
        <f t="shared" si="93"/>
        <v>0</v>
      </c>
      <c r="Z359" s="84">
        <f t="shared" si="93"/>
        <v>0</v>
      </c>
      <c r="AA359" s="84">
        <f t="shared" si="93"/>
        <v>0</v>
      </c>
      <c r="AB359" s="84">
        <f t="shared" si="93"/>
        <v>0</v>
      </c>
      <c r="AC359" s="84">
        <f t="shared" si="93"/>
        <v>0</v>
      </c>
      <c r="AD359" s="84">
        <f t="shared" si="93"/>
        <v>0</v>
      </c>
      <c r="AE359" s="84">
        <f t="shared" si="93"/>
        <v>0</v>
      </c>
      <c r="AF359" s="84">
        <f t="shared" si="93"/>
        <v>0</v>
      </c>
      <c r="AG359" s="84">
        <f t="shared" si="93"/>
        <v>0</v>
      </c>
      <c r="AH359" s="84">
        <f t="shared" si="93"/>
        <v>0</v>
      </c>
      <c r="AI359" s="84">
        <f t="shared" si="93"/>
        <v>0</v>
      </c>
      <c r="AJ359" s="84">
        <f t="shared" si="93"/>
        <v>0</v>
      </c>
      <c r="AK359" s="84">
        <f t="shared" si="93"/>
        <v>0</v>
      </c>
      <c r="AL359" s="84">
        <f t="shared" si="93"/>
        <v>0</v>
      </c>
      <c r="AM359" s="84">
        <f t="shared" si="93"/>
        <v>0</v>
      </c>
      <c r="AN359" s="84">
        <f t="shared" si="93"/>
        <v>0</v>
      </c>
      <c r="AO359" s="84">
        <f t="shared" si="93"/>
        <v>0</v>
      </c>
      <c r="AP359" s="84">
        <f t="shared" si="93"/>
        <v>0</v>
      </c>
      <c r="AQ359" s="84">
        <f t="shared" si="92"/>
        <v>0</v>
      </c>
      <c r="AR359" s="84">
        <f t="shared" si="93"/>
        <v>0</v>
      </c>
      <c r="AS359" s="5"/>
      <c r="AT359" s="84">
        <f t="shared" si="91"/>
        <v>0</v>
      </c>
      <c r="AU359" s="84">
        <f t="shared" si="91"/>
        <v>0</v>
      </c>
      <c r="AV359" s="84">
        <f t="shared" si="91"/>
        <v>0</v>
      </c>
      <c r="AW359" s="84">
        <f t="shared" si="91"/>
        <v>0</v>
      </c>
      <c r="AX359" s="84">
        <f t="shared" si="91"/>
        <v>0</v>
      </c>
      <c r="AY359" s="84">
        <f t="shared" si="91"/>
        <v>0</v>
      </c>
      <c r="AZ359" s="84">
        <f t="shared" si="91"/>
        <v>0</v>
      </c>
      <c r="BA359" s="84">
        <f t="shared" si="91"/>
        <v>0</v>
      </c>
      <c r="BB359" s="84">
        <f t="shared" si="91"/>
        <v>0</v>
      </c>
      <c r="BC359" s="84">
        <f t="shared" si="91"/>
        <v>0</v>
      </c>
      <c r="BD359" s="5"/>
      <c r="BE359" s="5"/>
      <c r="BF359" s="5"/>
      <c r="BG359" s="5"/>
      <c r="BH359" s="5"/>
      <c r="BI359" s="5"/>
      <c r="BJ359" s="5"/>
    </row>
    <row r="360" spans="2:62" hidden="1">
      <c r="B360">
        <f t="shared" si="88"/>
        <v>455</v>
      </c>
      <c r="C360" t="str">
        <f t="shared" si="88"/>
        <v>REG</v>
      </c>
      <c r="D360" t="str">
        <f t="shared" si="88"/>
        <v>Preparació per posada en funcionament i parada</v>
      </c>
      <c r="E360" s="82">
        <f t="shared" si="88"/>
        <v>2500</v>
      </c>
      <c r="F360" s="84">
        <f t="shared" si="93"/>
        <v>0</v>
      </c>
      <c r="G360" s="84">
        <f t="shared" si="93"/>
        <v>0</v>
      </c>
      <c r="H360" s="84">
        <f t="shared" si="93"/>
        <v>0</v>
      </c>
      <c r="I360" s="84">
        <f t="shared" si="93"/>
        <v>0</v>
      </c>
      <c r="J360" s="84">
        <f t="shared" si="93"/>
        <v>0</v>
      </c>
      <c r="K360" s="84">
        <f t="shared" si="93"/>
        <v>0</v>
      </c>
      <c r="L360" s="84">
        <f t="shared" si="93"/>
        <v>0</v>
      </c>
      <c r="M360" s="84">
        <f t="shared" si="93"/>
        <v>0</v>
      </c>
      <c r="N360" s="84">
        <f t="shared" si="93"/>
        <v>0</v>
      </c>
      <c r="O360" s="84">
        <f t="shared" si="93"/>
        <v>0</v>
      </c>
      <c r="P360" s="84">
        <f t="shared" si="93"/>
        <v>0</v>
      </c>
      <c r="Q360" s="84">
        <f t="shared" si="93"/>
        <v>0</v>
      </c>
      <c r="R360" s="84">
        <f t="shared" si="93"/>
        <v>0</v>
      </c>
      <c r="S360" s="84">
        <f t="shared" si="93"/>
        <v>0</v>
      </c>
      <c r="T360" s="84">
        <f t="shared" si="93"/>
        <v>0</v>
      </c>
      <c r="U360" s="84">
        <f t="shared" si="93"/>
        <v>0</v>
      </c>
      <c r="V360" s="84">
        <f t="shared" si="93"/>
        <v>0</v>
      </c>
      <c r="W360" s="84">
        <f t="shared" si="93"/>
        <v>0</v>
      </c>
      <c r="X360" s="84">
        <f t="shared" si="93"/>
        <v>0</v>
      </c>
      <c r="Y360" s="84">
        <f t="shared" si="93"/>
        <v>0</v>
      </c>
      <c r="Z360" s="84">
        <f t="shared" si="93"/>
        <v>0</v>
      </c>
      <c r="AA360" s="84">
        <f t="shared" si="93"/>
        <v>0</v>
      </c>
      <c r="AB360" s="84">
        <f t="shared" si="93"/>
        <v>0</v>
      </c>
      <c r="AC360" s="84">
        <f t="shared" si="93"/>
        <v>0</v>
      </c>
      <c r="AD360" s="84">
        <f t="shared" si="93"/>
        <v>0</v>
      </c>
      <c r="AE360" s="84">
        <f t="shared" si="93"/>
        <v>0</v>
      </c>
      <c r="AF360" s="84">
        <f t="shared" si="93"/>
        <v>0</v>
      </c>
      <c r="AG360" s="84">
        <f t="shared" si="93"/>
        <v>0</v>
      </c>
      <c r="AH360" s="84">
        <f t="shared" si="93"/>
        <v>0</v>
      </c>
      <c r="AI360" s="84">
        <f t="shared" si="93"/>
        <v>0</v>
      </c>
      <c r="AJ360" s="84">
        <f t="shared" si="93"/>
        <v>0</v>
      </c>
      <c r="AK360" s="84">
        <f t="shared" si="93"/>
        <v>0</v>
      </c>
      <c r="AL360" s="84">
        <f t="shared" si="93"/>
        <v>0</v>
      </c>
      <c r="AM360" s="84">
        <f t="shared" si="93"/>
        <v>0</v>
      </c>
      <c r="AN360" s="84">
        <f t="shared" si="93"/>
        <v>0</v>
      </c>
      <c r="AO360" s="84">
        <f t="shared" si="93"/>
        <v>0</v>
      </c>
      <c r="AP360" s="84">
        <f t="shared" si="93"/>
        <v>0</v>
      </c>
      <c r="AQ360" s="84">
        <f t="shared" si="92"/>
        <v>0</v>
      </c>
      <c r="AR360" s="84">
        <f t="shared" si="93"/>
        <v>0</v>
      </c>
      <c r="AS360" s="5"/>
      <c r="AT360" s="84">
        <f t="shared" si="91"/>
        <v>0</v>
      </c>
      <c r="AU360" s="84">
        <f t="shared" si="91"/>
        <v>0</v>
      </c>
      <c r="AV360" s="84">
        <f t="shared" si="91"/>
        <v>0</v>
      </c>
      <c r="AW360" s="84">
        <f t="shared" si="91"/>
        <v>0</v>
      </c>
      <c r="AX360" s="84">
        <f t="shared" si="91"/>
        <v>0</v>
      </c>
      <c r="AY360" s="84">
        <f t="shared" si="91"/>
        <v>0</v>
      </c>
      <c r="AZ360" s="84">
        <f t="shared" si="91"/>
        <v>0</v>
      </c>
      <c r="BA360" s="84">
        <f t="shared" si="91"/>
        <v>0</v>
      </c>
      <c r="BB360" s="84">
        <f t="shared" si="91"/>
        <v>0</v>
      </c>
      <c r="BC360" s="84">
        <f t="shared" si="91"/>
        <v>0</v>
      </c>
      <c r="BD360" s="5"/>
      <c r="BE360" s="5"/>
      <c r="BF360" s="5"/>
      <c r="BG360" s="5"/>
      <c r="BH360" s="5"/>
      <c r="BI360" s="5"/>
      <c r="BJ360" s="5"/>
    </row>
    <row r="361" spans="2:62" hidden="1">
      <c r="B361">
        <f t="shared" si="88"/>
        <v>465</v>
      </c>
      <c r="C361" t="str">
        <f t="shared" si="88"/>
        <v>REG</v>
      </c>
      <c r="D361" t="str">
        <f t="shared" si="88"/>
        <v>Preparació per desinstal.lació sistema de reg amb cinta</v>
      </c>
      <c r="E361" s="82">
        <f t="shared" si="88"/>
        <v>2500</v>
      </c>
      <c r="F361" s="84">
        <f t="shared" si="93"/>
        <v>0</v>
      </c>
      <c r="G361" s="84">
        <f t="shared" si="93"/>
        <v>0</v>
      </c>
      <c r="H361" s="84">
        <f t="shared" si="93"/>
        <v>0</v>
      </c>
      <c r="I361" s="84">
        <f t="shared" si="93"/>
        <v>0</v>
      </c>
      <c r="J361" s="84">
        <f t="shared" si="93"/>
        <v>0</v>
      </c>
      <c r="K361" s="84">
        <f t="shared" si="93"/>
        <v>0</v>
      </c>
      <c r="L361" s="84">
        <f t="shared" si="93"/>
        <v>0</v>
      </c>
      <c r="M361" s="84">
        <f t="shared" si="93"/>
        <v>0</v>
      </c>
      <c r="N361" s="84">
        <f t="shared" si="93"/>
        <v>0</v>
      </c>
      <c r="O361" s="84">
        <f t="shared" si="93"/>
        <v>0</v>
      </c>
      <c r="P361" s="84">
        <f t="shared" si="93"/>
        <v>0</v>
      </c>
      <c r="Q361" s="84">
        <f t="shared" si="93"/>
        <v>0</v>
      </c>
      <c r="R361" s="84">
        <f t="shared" si="93"/>
        <v>0</v>
      </c>
      <c r="S361" s="84">
        <f t="shared" si="93"/>
        <v>0</v>
      </c>
      <c r="T361" s="84">
        <f t="shared" si="93"/>
        <v>0</v>
      </c>
      <c r="U361" s="84">
        <f t="shared" si="93"/>
        <v>0</v>
      </c>
      <c r="V361" s="84">
        <f t="shared" si="93"/>
        <v>0</v>
      </c>
      <c r="W361" s="84">
        <f t="shared" si="93"/>
        <v>0</v>
      </c>
      <c r="X361" s="84">
        <f t="shared" si="93"/>
        <v>0</v>
      </c>
      <c r="Y361" s="84">
        <f t="shared" si="93"/>
        <v>0</v>
      </c>
      <c r="Z361" s="84">
        <f t="shared" si="93"/>
        <v>0</v>
      </c>
      <c r="AA361" s="84">
        <f t="shared" si="93"/>
        <v>0</v>
      </c>
      <c r="AB361" s="84">
        <f t="shared" si="93"/>
        <v>0</v>
      </c>
      <c r="AC361" s="84">
        <f t="shared" si="93"/>
        <v>0</v>
      </c>
      <c r="AD361" s="84">
        <f t="shared" si="93"/>
        <v>0</v>
      </c>
      <c r="AE361" s="84">
        <f t="shared" si="93"/>
        <v>0</v>
      </c>
      <c r="AF361" s="84">
        <f t="shared" si="93"/>
        <v>0</v>
      </c>
      <c r="AG361" s="84">
        <f t="shared" si="93"/>
        <v>0</v>
      </c>
      <c r="AH361" s="84">
        <f t="shared" si="93"/>
        <v>0</v>
      </c>
      <c r="AI361" s="84">
        <f t="shared" si="93"/>
        <v>0</v>
      </c>
      <c r="AJ361" s="84">
        <f t="shared" si="93"/>
        <v>0</v>
      </c>
      <c r="AK361" s="84">
        <f t="shared" si="93"/>
        <v>0</v>
      </c>
      <c r="AL361" s="84">
        <f t="shared" si="93"/>
        <v>0</v>
      </c>
      <c r="AM361" s="84">
        <f t="shared" si="93"/>
        <v>0</v>
      </c>
      <c r="AN361" s="84">
        <f t="shared" si="93"/>
        <v>0</v>
      </c>
      <c r="AO361" s="84">
        <f t="shared" si="93"/>
        <v>0</v>
      </c>
      <c r="AP361" s="84">
        <f t="shared" si="93"/>
        <v>0</v>
      </c>
      <c r="AQ361" s="84">
        <f t="shared" si="92"/>
        <v>0</v>
      </c>
      <c r="AR361" s="84">
        <f t="shared" si="93"/>
        <v>0</v>
      </c>
      <c r="AS361" s="5"/>
      <c r="AT361" s="84">
        <f t="shared" si="91"/>
        <v>0</v>
      </c>
      <c r="AU361" s="84">
        <f t="shared" si="91"/>
        <v>0</v>
      </c>
      <c r="AV361" s="84">
        <f t="shared" si="91"/>
        <v>0</v>
      </c>
      <c r="AW361" s="84">
        <f t="shared" si="91"/>
        <v>0</v>
      </c>
      <c r="AX361" s="84">
        <f t="shared" si="91"/>
        <v>0</v>
      </c>
      <c r="AY361" s="84">
        <f t="shared" si="91"/>
        <v>0</v>
      </c>
      <c r="AZ361" s="84">
        <f t="shared" si="91"/>
        <v>0</v>
      </c>
      <c r="BA361" s="84">
        <f t="shared" si="91"/>
        <v>0</v>
      </c>
      <c r="BB361" s="84">
        <f t="shared" si="91"/>
        <v>0</v>
      </c>
      <c r="BC361" s="84">
        <f t="shared" si="91"/>
        <v>0</v>
      </c>
      <c r="BD361" s="5"/>
      <c r="BE361" s="5"/>
      <c r="BF361" s="5"/>
      <c r="BG361" s="5"/>
      <c r="BH361" s="5"/>
      <c r="BI361" s="5"/>
      <c r="BJ361" s="5"/>
    </row>
    <row r="362" spans="2:62" hidden="1">
      <c r="B362">
        <f t="shared" si="88"/>
        <v>515</v>
      </c>
      <c r="C362" t="str">
        <f t="shared" si="88"/>
        <v>TRACTAMENTS</v>
      </c>
      <c r="D362" t="str">
        <f t="shared" si="88"/>
        <v>Preparació per tractament bacillus + retenol +purí ortiga amb tractor i braços</v>
      </c>
      <c r="E362" s="82">
        <f t="shared" si="88"/>
        <v>2500</v>
      </c>
      <c r="F362" s="84">
        <f t="shared" si="93"/>
        <v>0</v>
      </c>
      <c r="G362" s="84">
        <f t="shared" si="93"/>
        <v>0</v>
      </c>
      <c r="H362" s="84">
        <f t="shared" si="93"/>
        <v>0</v>
      </c>
      <c r="I362" s="84">
        <f t="shared" si="93"/>
        <v>0</v>
      </c>
      <c r="J362" s="84">
        <f t="shared" si="93"/>
        <v>0</v>
      </c>
      <c r="K362" s="84">
        <f t="shared" si="93"/>
        <v>0</v>
      </c>
      <c r="L362" s="84">
        <f t="shared" si="93"/>
        <v>0</v>
      </c>
      <c r="M362" s="84">
        <f t="shared" si="93"/>
        <v>0</v>
      </c>
      <c r="N362" s="84">
        <f t="shared" si="93"/>
        <v>0</v>
      </c>
      <c r="O362" s="84">
        <f t="shared" si="93"/>
        <v>0</v>
      </c>
      <c r="P362" s="84">
        <f t="shared" si="93"/>
        <v>0</v>
      </c>
      <c r="Q362" s="84">
        <f t="shared" si="93"/>
        <v>0</v>
      </c>
      <c r="R362" s="84">
        <f t="shared" si="93"/>
        <v>0</v>
      </c>
      <c r="S362" s="84">
        <f t="shared" si="93"/>
        <v>0</v>
      </c>
      <c r="T362" s="84">
        <f t="shared" si="93"/>
        <v>0</v>
      </c>
      <c r="U362" s="84">
        <f t="shared" si="93"/>
        <v>0</v>
      </c>
      <c r="V362" s="84">
        <f t="shared" si="93"/>
        <v>0</v>
      </c>
      <c r="W362" s="84">
        <f t="shared" si="93"/>
        <v>0</v>
      </c>
      <c r="X362" s="84">
        <f t="shared" si="93"/>
        <v>0</v>
      </c>
      <c r="Y362" s="84">
        <f t="shared" si="93"/>
        <v>0</v>
      </c>
      <c r="Z362" s="84">
        <f t="shared" si="93"/>
        <v>0</v>
      </c>
      <c r="AA362" s="84">
        <f t="shared" si="93"/>
        <v>0</v>
      </c>
      <c r="AB362" s="84">
        <f t="shared" si="93"/>
        <v>0</v>
      </c>
      <c r="AC362" s="84">
        <f t="shared" si="93"/>
        <v>0</v>
      </c>
      <c r="AD362" s="84">
        <f t="shared" si="93"/>
        <v>0</v>
      </c>
      <c r="AE362" s="84">
        <f t="shared" si="93"/>
        <v>0</v>
      </c>
      <c r="AF362" s="84">
        <f t="shared" si="93"/>
        <v>0</v>
      </c>
      <c r="AG362" s="84">
        <f t="shared" si="93"/>
        <v>0</v>
      </c>
      <c r="AH362" s="84">
        <f t="shared" si="93"/>
        <v>0</v>
      </c>
      <c r="AI362" s="84">
        <f t="shared" si="93"/>
        <v>0</v>
      </c>
      <c r="AJ362" s="84">
        <f t="shared" si="93"/>
        <v>0</v>
      </c>
      <c r="AK362" s="84">
        <f t="shared" si="93"/>
        <v>0</v>
      </c>
      <c r="AL362" s="84">
        <f t="shared" si="93"/>
        <v>0</v>
      </c>
      <c r="AM362" s="84">
        <f t="shared" si="93"/>
        <v>0</v>
      </c>
      <c r="AN362" s="84">
        <f t="shared" si="93"/>
        <v>0</v>
      </c>
      <c r="AO362" s="84">
        <f t="shared" si="93"/>
        <v>0</v>
      </c>
      <c r="AP362" s="84">
        <f t="shared" si="93"/>
        <v>0</v>
      </c>
      <c r="AQ362" s="84">
        <f t="shared" si="92"/>
        <v>0</v>
      </c>
      <c r="AR362" s="84">
        <f t="shared" si="93"/>
        <v>0</v>
      </c>
      <c r="AS362" s="5"/>
      <c r="AT362" s="84">
        <f t="shared" si="91"/>
        <v>0</v>
      </c>
      <c r="AU362" s="84">
        <f t="shared" si="91"/>
        <v>0</v>
      </c>
      <c r="AV362" s="84">
        <f t="shared" si="91"/>
        <v>0</v>
      </c>
      <c r="AW362" s="84">
        <f t="shared" si="91"/>
        <v>0</v>
      </c>
      <c r="AX362" s="84">
        <f t="shared" si="91"/>
        <v>0</v>
      </c>
      <c r="AY362" s="84">
        <f t="shared" si="91"/>
        <v>0</v>
      </c>
      <c r="AZ362" s="84">
        <f t="shared" si="91"/>
        <v>0</v>
      </c>
      <c r="BA362" s="84">
        <f t="shared" si="91"/>
        <v>0</v>
      </c>
      <c r="BB362" s="84">
        <f t="shared" si="91"/>
        <v>0</v>
      </c>
      <c r="BC362" s="84">
        <f t="shared" si="91"/>
        <v>0</v>
      </c>
      <c r="BD362" s="5"/>
      <c r="BE362" s="5"/>
      <c r="BF362" s="5"/>
      <c r="BG362" s="5"/>
      <c r="BH362" s="5"/>
      <c r="BI362" s="5"/>
      <c r="BJ362" s="5"/>
    </row>
    <row r="363" spans="2:62" hidden="1">
      <c r="B363">
        <f t="shared" si="88"/>
        <v>525</v>
      </c>
      <c r="C363" t="str">
        <f t="shared" si="88"/>
        <v>TRACTAMENTS</v>
      </c>
      <c r="D363" t="str">
        <f t="shared" si="88"/>
        <v>Preparació per tractament bacillus + retenol +purí ortiga amb bota i 2 persones</v>
      </c>
      <c r="E363" s="82">
        <f t="shared" si="88"/>
        <v>2500</v>
      </c>
      <c r="F363" s="84">
        <f t="shared" si="93"/>
        <v>0</v>
      </c>
      <c r="G363" s="84">
        <f t="shared" si="93"/>
        <v>0</v>
      </c>
      <c r="H363" s="84">
        <f t="shared" si="93"/>
        <v>0</v>
      </c>
      <c r="I363" s="84">
        <f t="shared" si="93"/>
        <v>0</v>
      </c>
      <c r="J363" s="84">
        <f t="shared" si="93"/>
        <v>0</v>
      </c>
      <c r="K363" s="84">
        <f t="shared" si="93"/>
        <v>0</v>
      </c>
      <c r="L363" s="84">
        <f t="shared" si="93"/>
        <v>0</v>
      </c>
      <c r="M363" s="84">
        <f t="shared" si="93"/>
        <v>0</v>
      </c>
      <c r="N363" s="84">
        <f t="shared" si="93"/>
        <v>0</v>
      </c>
      <c r="O363" s="84">
        <f t="shared" si="93"/>
        <v>0</v>
      </c>
      <c r="P363" s="84">
        <f t="shared" si="93"/>
        <v>0</v>
      </c>
      <c r="Q363" s="84">
        <f t="shared" si="93"/>
        <v>0</v>
      </c>
      <c r="R363" s="84">
        <f t="shared" si="93"/>
        <v>0</v>
      </c>
      <c r="S363" s="84">
        <f t="shared" si="93"/>
        <v>0</v>
      </c>
      <c r="T363" s="84">
        <f t="shared" si="93"/>
        <v>0</v>
      </c>
      <c r="U363" s="84">
        <f t="shared" si="93"/>
        <v>0</v>
      </c>
      <c r="V363" s="84">
        <f t="shared" si="93"/>
        <v>0</v>
      </c>
      <c r="W363" s="84">
        <f t="shared" si="93"/>
        <v>0</v>
      </c>
      <c r="X363" s="84">
        <f t="shared" si="93"/>
        <v>0</v>
      </c>
      <c r="Y363" s="84">
        <f t="shared" si="93"/>
        <v>0</v>
      </c>
      <c r="Z363" s="84">
        <f t="shared" si="93"/>
        <v>0</v>
      </c>
      <c r="AA363" s="84">
        <f t="shared" si="93"/>
        <v>0</v>
      </c>
      <c r="AB363" s="84">
        <f t="shared" si="93"/>
        <v>0</v>
      </c>
      <c r="AC363" s="84">
        <f t="shared" si="93"/>
        <v>0</v>
      </c>
      <c r="AD363" s="84">
        <f t="shared" si="93"/>
        <v>0</v>
      </c>
      <c r="AE363" s="84">
        <f t="shared" si="93"/>
        <v>0</v>
      </c>
      <c r="AF363" s="84">
        <f t="shared" si="93"/>
        <v>0</v>
      </c>
      <c r="AG363" s="84">
        <f t="shared" si="93"/>
        <v>0</v>
      </c>
      <c r="AH363" s="84">
        <f t="shared" si="93"/>
        <v>0</v>
      </c>
      <c r="AI363" s="84">
        <f t="shared" si="93"/>
        <v>0</v>
      </c>
      <c r="AJ363" s="84">
        <f t="shared" si="93"/>
        <v>0</v>
      </c>
      <c r="AK363" s="84">
        <f t="shared" si="93"/>
        <v>0</v>
      </c>
      <c r="AL363" s="84">
        <f t="shared" si="93"/>
        <v>0</v>
      </c>
      <c r="AM363" s="84">
        <f t="shared" si="93"/>
        <v>0</v>
      </c>
      <c r="AN363" s="84">
        <f t="shared" si="93"/>
        <v>0</v>
      </c>
      <c r="AO363" s="84">
        <f t="shared" si="93"/>
        <v>0</v>
      </c>
      <c r="AP363" s="84">
        <f t="shared" si="93"/>
        <v>0</v>
      </c>
      <c r="AQ363" s="84">
        <f t="shared" si="92"/>
        <v>0</v>
      </c>
      <c r="AR363" s="84">
        <f t="shared" si="93"/>
        <v>0</v>
      </c>
      <c r="AS363" s="5"/>
      <c r="AT363" s="84">
        <f t="shared" si="91"/>
        <v>0</v>
      </c>
      <c r="AU363" s="84">
        <f t="shared" si="91"/>
        <v>0</v>
      </c>
      <c r="AV363" s="84">
        <f t="shared" si="91"/>
        <v>0</v>
      </c>
      <c r="AW363" s="84">
        <f t="shared" si="91"/>
        <v>0</v>
      </c>
      <c r="AX363" s="84">
        <f t="shared" si="91"/>
        <v>0</v>
      </c>
      <c r="AY363" s="84">
        <f t="shared" si="91"/>
        <v>0</v>
      </c>
      <c r="AZ363" s="84">
        <f t="shared" si="91"/>
        <v>0</v>
      </c>
      <c r="BA363" s="84">
        <f t="shared" si="91"/>
        <v>0</v>
      </c>
      <c r="BB363" s="84">
        <f t="shared" si="91"/>
        <v>0</v>
      </c>
      <c r="BC363" s="84">
        <f t="shared" si="91"/>
        <v>0</v>
      </c>
      <c r="BD363" s="5"/>
      <c r="BE363" s="5"/>
      <c r="BF363" s="5"/>
      <c r="BG363" s="5"/>
      <c r="BH363" s="5"/>
      <c r="BI363" s="5"/>
      <c r="BJ363" s="5"/>
    </row>
    <row r="364" spans="2:62" hidden="1">
      <c r="B364">
        <f t="shared" si="88"/>
        <v>535</v>
      </c>
      <c r="C364" t="str">
        <f t="shared" si="88"/>
        <v>TRACTAMENTS</v>
      </c>
      <c r="D364" t="str">
        <f t="shared" si="88"/>
        <v>Preparació per tractament coure + retenol + purí</v>
      </c>
      <c r="E364" s="82">
        <f t="shared" si="88"/>
        <v>2500</v>
      </c>
      <c r="F364" s="84">
        <f t="shared" si="93"/>
        <v>0</v>
      </c>
      <c r="G364" s="84">
        <f t="shared" si="93"/>
        <v>0</v>
      </c>
      <c r="H364" s="84">
        <f t="shared" si="93"/>
        <v>0</v>
      </c>
      <c r="I364" s="84">
        <f t="shared" si="93"/>
        <v>0</v>
      </c>
      <c r="J364" s="84">
        <f t="shared" si="93"/>
        <v>0</v>
      </c>
      <c r="K364" s="84">
        <f t="shared" si="93"/>
        <v>0</v>
      </c>
      <c r="L364" s="84">
        <f t="shared" si="93"/>
        <v>0</v>
      </c>
      <c r="M364" s="84">
        <f t="shared" si="93"/>
        <v>0</v>
      </c>
      <c r="N364" s="84">
        <f t="shared" si="93"/>
        <v>0</v>
      </c>
      <c r="O364" s="84">
        <f t="shared" si="93"/>
        <v>0</v>
      </c>
      <c r="P364" s="84">
        <f t="shared" si="93"/>
        <v>0</v>
      </c>
      <c r="Q364" s="84">
        <f t="shared" si="93"/>
        <v>0</v>
      </c>
      <c r="R364" s="84">
        <f t="shared" si="93"/>
        <v>0</v>
      </c>
      <c r="S364" s="84">
        <f t="shared" si="93"/>
        <v>0</v>
      </c>
      <c r="T364" s="84">
        <f t="shared" si="93"/>
        <v>0</v>
      </c>
      <c r="U364" s="84">
        <f t="shared" si="93"/>
        <v>0</v>
      </c>
      <c r="V364" s="84">
        <f t="shared" si="93"/>
        <v>0</v>
      </c>
      <c r="W364" s="84">
        <f t="shared" si="93"/>
        <v>0</v>
      </c>
      <c r="X364" s="84">
        <f t="shared" si="93"/>
        <v>0</v>
      </c>
      <c r="Y364" s="84">
        <f t="shared" si="93"/>
        <v>0</v>
      </c>
      <c r="Z364" s="84">
        <f t="shared" si="93"/>
        <v>0</v>
      </c>
      <c r="AA364" s="84">
        <f t="shared" si="93"/>
        <v>0</v>
      </c>
      <c r="AB364" s="84">
        <f t="shared" si="93"/>
        <v>0</v>
      </c>
      <c r="AC364" s="84">
        <f t="shared" si="93"/>
        <v>0</v>
      </c>
      <c r="AD364" s="84">
        <f t="shared" si="93"/>
        <v>0</v>
      </c>
      <c r="AE364" s="84">
        <f t="shared" si="93"/>
        <v>0</v>
      </c>
      <c r="AF364" s="84">
        <f t="shared" si="93"/>
        <v>0</v>
      </c>
      <c r="AG364" s="84">
        <f t="shared" si="93"/>
        <v>0</v>
      </c>
      <c r="AH364" s="84">
        <f t="shared" si="93"/>
        <v>0</v>
      </c>
      <c r="AI364" s="84">
        <f t="shared" si="93"/>
        <v>0</v>
      </c>
      <c r="AJ364" s="84">
        <f t="shared" si="93"/>
        <v>0</v>
      </c>
      <c r="AK364" s="84">
        <f t="shared" si="93"/>
        <v>0</v>
      </c>
      <c r="AL364" s="84">
        <f t="shared" si="93"/>
        <v>0</v>
      </c>
      <c r="AM364" s="84">
        <f t="shared" si="93"/>
        <v>0</v>
      </c>
      <c r="AN364" s="84">
        <f t="shared" si="93"/>
        <v>0</v>
      </c>
      <c r="AO364" s="84">
        <f t="shared" si="93"/>
        <v>0</v>
      </c>
      <c r="AP364" s="84">
        <f t="shared" si="93"/>
        <v>0</v>
      </c>
      <c r="AQ364" s="84">
        <f t="shared" si="92"/>
        <v>0</v>
      </c>
      <c r="AR364" s="84">
        <f t="shared" si="93"/>
        <v>0</v>
      </c>
      <c r="AS364" s="5"/>
      <c r="AT364" s="84">
        <f t="shared" si="91"/>
        <v>0</v>
      </c>
      <c r="AU364" s="84">
        <f t="shared" si="91"/>
        <v>0</v>
      </c>
      <c r="AV364" s="84">
        <f t="shared" si="91"/>
        <v>0</v>
      </c>
      <c r="AW364" s="84">
        <f t="shared" si="91"/>
        <v>0</v>
      </c>
      <c r="AX364" s="84">
        <f t="shared" si="91"/>
        <v>0</v>
      </c>
      <c r="AY364" s="84">
        <f t="shared" si="91"/>
        <v>0</v>
      </c>
      <c r="AZ364" s="84">
        <f t="shared" si="91"/>
        <v>0</v>
      </c>
      <c r="BA364" s="84">
        <f t="shared" si="91"/>
        <v>0</v>
      </c>
      <c r="BB364" s="84">
        <f t="shared" si="91"/>
        <v>0</v>
      </c>
      <c r="BC364" s="84">
        <f t="shared" si="91"/>
        <v>0</v>
      </c>
      <c r="BD364" s="5"/>
      <c r="BE364" s="5"/>
      <c r="BF364" s="5"/>
      <c r="BG364" s="5"/>
      <c r="BH364" s="5"/>
      <c r="BI364" s="5"/>
      <c r="BJ364" s="5"/>
    </row>
    <row r="365" spans="2:62" hidden="1">
      <c r="B365">
        <f t="shared" si="88"/>
        <v>545</v>
      </c>
      <c r="C365" t="str">
        <f t="shared" si="88"/>
        <v>TRACTAMENTS</v>
      </c>
      <c r="D365" t="str">
        <f t="shared" si="88"/>
        <v>Preparació per tractament llimacs (ferramol)</v>
      </c>
      <c r="E365" s="82">
        <f t="shared" si="88"/>
        <v>2500</v>
      </c>
      <c r="F365" s="84">
        <f t="shared" si="93"/>
        <v>0</v>
      </c>
      <c r="G365" s="84">
        <f t="shared" si="93"/>
        <v>0</v>
      </c>
      <c r="H365" s="84">
        <f t="shared" si="93"/>
        <v>0</v>
      </c>
      <c r="I365" s="84">
        <f t="shared" si="93"/>
        <v>0</v>
      </c>
      <c r="J365" s="84">
        <f t="shared" si="93"/>
        <v>0</v>
      </c>
      <c r="K365" s="84">
        <f t="shared" si="93"/>
        <v>0</v>
      </c>
      <c r="L365" s="84">
        <f t="shared" si="93"/>
        <v>0</v>
      </c>
      <c r="M365" s="84">
        <f t="shared" si="93"/>
        <v>0</v>
      </c>
      <c r="N365" s="84">
        <f t="shared" si="93"/>
        <v>0</v>
      </c>
      <c r="O365" s="84">
        <f t="shared" si="93"/>
        <v>0</v>
      </c>
      <c r="P365" s="84">
        <f t="shared" si="93"/>
        <v>0</v>
      </c>
      <c r="Q365" s="84">
        <f t="shared" si="93"/>
        <v>0</v>
      </c>
      <c r="R365" s="84">
        <f t="shared" si="93"/>
        <v>0</v>
      </c>
      <c r="S365" s="84">
        <f t="shared" si="93"/>
        <v>0</v>
      </c>
      <c r="T365" s="84">
        <f t="shared" si="93"/>
        <v>0</v>
      </c>
      <c r="U365" s="84">
        <f t="shared" si="93"/>
        <v>0</v>
      </c>
      <c r="V365" s="84">
        <f t="shared" si="93"/>
        <v>0</v>
      </c>
      <c r="W365" s="84">
        <f t="shared" si="93"/>
        <v>0</v>
      </c>
      <c r="X365" s="84">
        <f t="shared" si="93"/>
        <v>0</v>
      </c>
      <c r="Y365" s="84">
        <f t="shared" si="93"/>
        <v>0</v>
      </c>
      <c r="Z365" s="84">
        <f t="shared" si="93"/>
        <v>0</v>
      </c>
      <c r="AA365" s="84">
        <f t="shared" si="93"/>
        <v>0</v>
      </c>
      <c r="AB365" s="84">
        <f t="shared" si="93"/>
        <v>0</v>
      </c>
      <c r="AC365" s="84">
        <f t="shared" si="93"/>
        <v>0</v>
      </c>
      <c r="AD365" s="84">
        <f t="shared" si="93"/>
        <v>0</v>
      </c>
      <c r="AE365" s="84">
        <f t="shared" si="93"/>
        <v>0</v>
      </c>
      <c r="AF365" s="84">
        <f t="shared" si="93"/>
        <v>0</v>
      </c>
      <c r="AG365" s="84">
        <f t="shared" ref="AG365:AR365" si="94">IF($E$4&lt;$E365,$E$4/$E365*AG130,AG130)</f>
        <v>0</v>
      </c>
      <c r="AH365" s="84">
        <f t="shared" si="94"/>
        <v>0</v>
      </c>
      <c r="AI365" s="84">
        <f t="shared" si="94"/>
        <v>0</v>
      </c>
      <c r="AJ365" s="84">
        <f t="shared" si="94"/>
        <v>0</v>
      </c>
      <c r="AK365" s="84">
        <f t="shared" si="94"/>
        <v>0</v>
      </c>
      <c r="AL365" s="84">
        <f t="shared" si="94"/>
        <v>0</v>
      </c>
      <c r="AM365" s="84">
        <f t="shared" si="94"/>
        <v>0</v>
      </c>
      <c r="AN365" s="84">
        <f t="shared" si="94"/>
        <v>0</v>
      </c>
      <c r="AO365" s="84">
        <f t="shared" si="94"/>
        <v>0</v>
      </c>
      <c r="AP365" s="84">
        <f t="shared" si="94"/>
        <v>0</v>
      </c>
      <c r="AQ365" s="84">
        <f t="shared" si="92"/>
        <v>0</v>
      </c>
      <c r="AR365" s="84">
        <f t="shared" si="94"/>
        <v>0</v>
      </c>
      <c r="AS365" s="5"/>
      <c r="AT365" s="84">
        <f t="shared" si="91"/>
        <v>0</v>
      </c>
      <c r="AU365" s="84">
        <f t="shared" si="91"/>
        <v>0</v>
      </c>
      <c r="AV365" s="84">
        <f t="shared" si="91"/>
        <v>0</v>
      </c>
      <c r="AW365" s="84">
        <f t="shared" si="91"/>
        <v>0</v>
      </c>
      <c r="AX365" s="84">
        <f t="shared" si="91"/>
        <v>0</v>
      </c>
      <c r="AY365" s="84">
        <f t="shared" si="91"/>
        <v>0</v>
      </c>
      <c r="AZ365" s="84">
        <f t="shared" si="91"/>
        <v>0</v>
      </c>
      <c r="BA365" s="84">
        <f t="shared" si="91"/>
        <v>0</v>
      </c>
      <c r="BB365" s="84">
        <f t="shared" si="91"/>
        <v>0</v>
      </c>
      <c r="BC365" s="84">
        <f t="shared" si="91"/>
        <v>0</v>
      </c>
      <c r="BD365" s="5"/>
      <c r="BE365" s="5"/>
      <c r="BF365" s="5"/>
      <c r="BG365" s="5"/>
      <c r="BH365" s="5"/>
      <c r="BI365" s="5"/>
      <c r="BJ365" s="5"/>
    </row>
    <row r="366" spans="2:62" hidden="1">
      <c r="B366">
        <f t="shared" si="88"/>
        <v>555</v>
      </c>
      <c r="C366" t="str">
        <f t="shared" si="88"/>
        <v>TRACTAMENTS</v>
      </c>
      <c r="D366" t="str">
        <f t="shared" si="88"/>
        <v>Preparació per tractament bacillus + sofre amb bota i 2 persones</v>
      </c>
      <c r="E366" s="82">
        <f t="shared" si="88"/>
        <v>2500</v>
      </c>
      <c r="F366" s="84">
        <f t="shared" ref="F366:AR372" si="95">IF($E$4&lt;$E366,$E$4/$E366*F131,F131)</f>
        <v>0</v>
      </c>
      <c r="G366" s="84">
        <f t="shared" si="95"/>
        <v>0</v>
      </c>
      <c r="H366" s="84">
        <f t="shared" si="95"/>
        <v>0</v>
      </c>
      <c r="I366" s="84">
        <f t="shared" si="95"/>
        <v>0</v>
      </c>
      <c r="J366" s="84">
        <f t="shared" si="95"/>
        <v>0</v>
      </c>
      <c r="K366" s="84">
        <f t="shared" si="95"/>
        <v>0</v>
      </c>
      <c r="L366" s="84">
        <f t="shared" si="95"/>
        <v>0</v>
      </c>
      <c r="M366" s="84">
        <f t="shared" si="95"/>
        <v>0</v>
      </c>
      <c r="N366" s="84">
        <f t="shared" si="95"/>
        <v>0</v>
      </c>
      <c r="O366" s="84">
        <f t="shared" si="95"/>
        <v>0</v>
      </c>
      <c r="P366" s="84">
        <f t="shared" si="95"/>
        <v>0</v>
      </c>
      <c r="Q366" s="84">
        <f t="shared" si="95"/>
        <v>0</v>
      </c>
      <c r="R366" s="84">
        <f t="shared" si="95"/>
        <v>0</v>
      </c>
      <c r="S366" s="84">
        <f t="shared" si="95"/>
        <v>0</v>
      </c>
      <c r="T366" s="84">
        <f t="shared" si="95"/>
        <v>0</v>
      </c>
      <c r="U366" s="84">
        <f t="shared" si="95"/>
        <v>0</v>
      </c>
      <c r="V366" s="84">
        <f t="shared" si="95"/>
        <v>0</v>
      </c>
      <c r="W366" s="84">
        <f t="shared" si="95"/>
        <v>0</v>
      </c>
      <c r="X366" s="84">
        <f t="shared" si="95"/>
        <v>0</v>
      </c>
      <c r="Y366" s="84">
        <f t="shared" si="95"/>
        <v>0</v>
      </c>
      <c r="Z366" s="84">
        <f t="shared" si="95"/>
        <v>0</v>
      </c>
      <c r="AA366" s="84">
        <f t="shared" si="95"/>
        <v>0</v>
      </c>
      <c r="AB366" s="84">
        <f t="shared" si="95"/>
        <v>0</v>
      </c>
      <c r="AC366" s="84">
        <f t="shared" si="95"/>
        <v>0</v>
      </c>
      <c r="AD366" s="84">
        <f t="shared" si="95"/>
        <v>0</v>
      </c>
      <c r="AE366" s="84">
        <f t="shared" si="95"/>
        <v>0</v>
      </c>
      <c r="AF366" s="84">
        <f t="shared" si="95"/>
        <v>0</v>
      </c>
      <c r="AG366" s="84">
        <f t="shared" si="95"/>
        <v>0</v>
      </c>
      <c r="AH366" s="84">
        <f t="shared" si="95"/>
        <v>0</v>
      </c>
      <c r="AI366" s="84">
        <f t="shared" si="95"/>
        <v>0</v>
      </c>
      <c r="AJ366" s="84">
        <f t="shared" si="95"/>
        <v>0</v>
      </c>
      <c r="AK366" s="84">
        <f t="shared" si="95"/>
        <v>0</v>
      </c>
      <c r="AL366" s="84">
        <f t="shared" si="95"/>
        <v>0</v>
      </c>
      <c r="AM366" s="84">
        <f t="shared" si="95"/>
        <v>0</v>
      </c>
      <c r="AN366" s="84">
        <f t="shared" si="95"/>
        <v>0</v>
      </c>
      <c r="AO366" s="84">
        <f t="shared" si="95"/>
        <v>0</v>
      </c>
      <c r="AP366" s="84">
        <f t="shared" si="95"/>
        <v>0</v>
      </c>
      <c r="AQ366" s="84">
        <f t="shared" si="92"/>
        <v>0</v>
      </c>
      <c r="AR366" s="84">
        <f t="shared" si="95"/>
        <v>0</v>
      </c>
      <c r="AS366" s="5"/>
      <c r="AT366" s="84">
        <f t="shared" si="91"/>
        <v>0</v>
      </c>
      <c r="AU366" s="84">
        <f t="shared" si="91"/>
        <v>0</v>
      </c>
      <c r="AV366" s="84">
        <f t="shared" si="91"/>
        <v>0</v>
      </c>
      <c r="AW366" s="84">
        <f t="shared" si="91"/>
        <v>0</v>
      </c>
      <c r="AX366" s="84">
        <f t="shared" si="91"/>
        <v>0</v>
      </c>
      <c r="AY366" s="84">
        <f t="shared" si="91"/>
        <v>0</v>
      </c>
      <c r="AZ366" s="84">
        <f t="shared" si="91"/>
        <v>0</v>
      </c>
      <c r="BA366" s="84">
        <f t="shared" si="91"/>
        <v>0</v>
      </c>
      <c r="BB366" s="84">
        <f t="shared" si="91"/>
        <v>0</v>
      </c>
      <c r="BC366" s="84">
        <f t="shared" si="91"/>
        <v>0</v>
      </c>
      <c r="BD366" s="5"/>
      <c r="BE366" s="5"/>
      <c r="BF366" s="5"/>
      <c r="BG366" s="5"/>
      <c r="BH366" s="5"/>
      <c r="BI366" s="5"/>
      <c r="BJ366" s="5"/>
    </row>
    <row r="367" spans="2:62" hidden="1">
      <c r="B367">
        <f t="shared" ref="B367:E382" si="96">+B132</f>
        <v>565</v>
      </c>
      <c r="C367" t="str">
        <f t="shared" si="96"/>
        <v>TRACTAMENTS</v>
      </c>
      <c r="D367" t="str">
        <f t="shared" si="96"/>
        <v>Preparació per tractament nim + sofre amb bota i 2 persones</v>
      </c>
      <c r="E367" s="82">
        <f t="shared" si="96"/>
        <v>2500</v>
      </c>
      <c r="F367" s="84">
        <f t="shared" si="95"/>
        <v>0</v>
      </c>
      <c r="G367" s="84">
        <f t="shared" si="95"/>
        <v>0</v>
      </c>
      <c r="H367" s="84">
        <f t="shared" si="95"/>
        <v>0</v>
      </c>
      <c r="I367" s="84">
        <f t="shared" si="95"/>
        <v>0</v>
      </c>
      <c r="J367" s="84">
        <f t="shared" si="95"/>
        <v>0</v>
      </c>
      <c r="K367" s="84">
        <f t="shared" si="95"/>
        <v>0</v>
      </c>
      <c r="L367" s="84">
        <f t="shared" si="95"/>
        <v>0</v>
      </c>
      <c r="M367" s="84">
        <f t="shared" si="95"/>
        <v>0</v>
      </c>
      <c r="N367" s="84">
        <f t="shared" si="95"/>
        <v>0</v>
      </c>
      <c r="O367" s="84">
        <f t="shared" si="95"/>
        <v>0</v>
      </c>
      <c r="P367" s="84">
        <f t="shared" si="95"/>
        <v>0</v>
      </c>
      <c r="Q367" s="84">
        <f t="shared" si="95"/>
        <v>0</v>
      </c>
      <c r="R367" s="84">
        <f t="shared" si="95"/>
        <v>0</v>
      </c>
      <c r="S367" s="84">
        <f t="shared" si="95"/>
        <v>0</v>
      </c>
      <c r="T367" s="84">
        <f t="shared" si="95"/>
        <v>0</v>
      </c>
      <c r="U367" s="84">
        <f t="shared" si="95"/>
        <v>0</v>
      </c>
      <c r="V367" s="84">
        <f t="shared" si="95"/>
        <v>0</v>
      </c>
      <c r="W367" s="84">
        <f t="shared" si="95"/>
        <v>0</v>
      </c>
      <c r="X367" s="84">
        <f t="shared" si="95"/>
        <v>0</v>
      </c>
      <c r="Y367" s="84">
        <f t="shared" si="95"/>
        <v>0</v>
      </c>
      <c r="Z367" s="84">
        <f t="shared" si="95"/>
        <v>0</v>
      </c>
      <c r="AA367" s="84">
        <f t="shared" si="95"/>
        <v>0</v>
      </c>
      <c r="AB367" s="84">
        <f t="shared" si="95"/>
        <v>0</v>
      </c>
      <c r="AC367" s="84">
        <f t="shared" si="95"/>
        <v>0</v>
      </c>
      <c r="AD367" s="84">
        <f t="shared" si="95"/>
        <v>0</v>
      </c>
      <c r="AE367" s="84">
        <f t="shared" si="95"/>
        <v>0</v>
      </c>
      <c r="AF367" s="84">
        <f t="shared" si="95"/>
        <v>0</v>
      </c>
      <c r="AG367" s="84">
        <f t="shared" si="95"/>
        <v>0</v>
      </c>
      <c r="AH367" s="84">
        <f t="shared" si="95"/>
        <v>0</v>
      </c>
      <c r="AI367" s="84">
        <f t="shared" si="95"/>
        <v>0</v>
      </c>
      <c r="AJ367" s="84">
        <f t="shared" si="95"/>
        <v>0</v>
      </c>
      <c r="AK367" s="84">
        <f t="shared" si="95"/>
        <v>0</v>
      </c>
      <c r="AL367" s="84">
        <f t="shared" si="95"/>
        <v>0</v>
      </c>
      <c r="AM367" s="84">
        <f t="shared" si="95"/>
        <v>0</v>
      </c>
      <c r="AN367" s="84">
        <f t="shared" si="95"/>
        <v>0</v>
      </c>
      <c r="AO367" s="84">
        <f t="shared" si="95"/>
        <v>0</v>
      </c>
      <c r="AP367" s="84">
        <f t="shared" si="95"/>
        <v>0</v>
      </c>
      <c r="AQ367" s="84">
        <f t="shared" si="92"/>
        <v>0</v>
      </c>
      <c r="AR367" s="84">
        <f t="shared" si="95"/>
        <v>0</v>
      </c>
      <c r="AS367" s="5"/>
      <c r="AT367" s="84">
        <f t="shared" si="91"/>
        <v>0</v>
      </c>
      <c r="AU367" s="84">
        <f t="shared" si="91"/>
        <v>0</v>
      </c>
      <c r="AV367" s="84">
        <f t="shared" si="91"/>
        <v>0</v>
      </c>
      <c r="AW367" s="84">
        <f t="shared" si="91"/>
        <v>0</v>
      </c>
      <c r="AX367" s="84">
        <f t="shared" si="91"/>
        <v>0</v>
      </c>
      <c r="AY367" s="84">
        <f t="shared" si="91"/>
        <v>0</v>
      </c>
      <c r="AZ367" s="84">
        <f t="shared" si="91"/>
        <v>0</v>
      </c>
      <c r="BA367" s="84">
        <f t="shared" si="91"/>
        <v>0</v>
      </c>
      <c r="BB367" s="84">
        <f t="shared" si="91"/>
        <v>0</v>
      </c>
      <c r="BC367" s="84">
        <f t="shared" si="91"/>
        <v>0</v>
      </c>
      <c r="BD367" s="5"/>
      <c r="BE367" s="5"/>
      <c r="BF367" s="5"/>
      <c r="BG367" s="5"/>
      <c r="BH367" s="5"/>
      <c r="BI367" s="5"/>
      <c r="BJ367" s="5"/>
    </row>
    <row r="368" spans="2:62" hidden="1">
      <c r="B368">
        <f t="shared" si="96"/>
        <v>575</v>
      </c>
      <c r="C368" t="str">
        <f t="shared" si="96"/>
        <v>TRACTAMENTS</v>
      </c>
      <c r="D368" t="str">
        <f t="shared" si="96"/>
        <v>Preparació per tractament sofre amb bota i 2 persones</v>
      </c>
      <c r="E368" s="82">
        <f t="shared" si="96"/>
        <v>2500</v>
      </c>
      <c r="F368" s="84">
        <f t="shared" si="95"/>
        <v>0</v>
      </c>
      <c r="G368" s="84">
        <f t="shared" si="95"/>
        <v>0</v>
      </c>
      <c r="H368" s="84">
        <f t="shared" si="95"/>
        <v>0</v>
      </c>
      <c r="I368" s="84">
        <f t="shared" si="95"/>
        <v>0</v>
      </c>
      <c r="J368" s="84">
        <f t="shared" si="95"/>
        <v>0</v>
      </c>
      <c r="K368" s="84">
        <f t="shared" si="95"/>
        <v>0</v>
      </c>
      <c r="L368" s="84">
        <f t="shared" si="95"/>
        <v>0</v>
      </c>
      <c r="M368" s="84">
        <f t="shared" si="95"/>
        <v>0</v>
      </c>
      <c r="N368" s="84">
        <f t="shared" si="95"/>
        <v>0</v>
      </c>
      <c r="O368" s="84">
        <f t="shared" si="95"/>
        <v>0</v>
      </c>
      <c r="P368" s="84">
        <f t="shared" si="95"/>
        <v>0</v>
      </c>
      <c r="Q368" s="84">
        <f t="shared" si="95"/>
        <v>0</v>
      </c>
      <c r="R368" s="84">
        <f t="shared" si="95"/>
        <v>0</v>
      </c>
      <c r="S368" s="84">
        <f t="shared" si="95"/>
        <v>0</v>
      </c>
      <c r="T368" s="84">
        <f t="shared" si="95"/>
        <v>0</v>
      </c>
      <c r="U368" s="84">
        <f t="shared" si="95"/>
        <v>0</v>
      </c>
      <c r="V368" s="84">
        <f t="shared" si="95"/>
        <v>0</v>
      </c>
      <c r="W368" s="84">
        <f t="shared" si="95"/>
        <v>0</v>
      </c>
      <c r="X368" s="84">
        <f t="shared" si="95"/>
        <v>0</v>
      </c>
      <c r="Y368" s="84">
        <f t="shared" si="95"/>
        <v>0</v>
      </c>
      <c r="Z368" s="84">
        <f t="shared" si="95"/>
        <v>0</v>
      </c>
      <c r="AA368" s="84">
        <f t="shared" si="95"/>
        <v>0</v>
      </c>
      <c r="AB368" s="84">
        <f t="shared" si="95"/>
        <v>0</v>
      </c>
      <c r="AC368" s="84">
        <f t="shared" si="95"/>
        <v>0</v>
      </c>
      <c r="AD368" s="84">
        <f t="shared" si="95"/>
        <v>0</v>
      </c>
      <c r="AE368" s="84">
        <f t="shared" si="95"/>
        <v>0</v>
      </c>
      <c r="AF368" s="84">
        <f t="shared" si="95"/>
        <v>0</v>
      </c>
      <c r="AG368" s="84">
        <f t="shared" si="95"/>
        <v>0</v>
      </c>
      <c r="AH368" s="84">
        <f t="shared" si="95"/>
        <v>0</v>
      </c>
      <c r="AI368" s="84">
        <f t="shared" si="95"/>
        <v>0</v>
      </c>
      <c r="AJ368" s="84">
        <f t="shared" si="95"/>
        <v>0</v>
      </c>
      <c r="AK368" s="84">
        <f t="shared" si="95"/>
        <v>0</v>
      </c>
      <c r="AL368" s="84">
        <f t="shared" si="95"/>
        <v>0</v>
      </c>
      <c r="AM368" s="84">
        <f t="shared" si="95"/>
        <v>0</v>
      </c>
      <c r="AN368" s="84">
        <f t="shared" si="95"/>
        <v>0</v>
      </c>
      <c r="AO368" s="84">
        <f t="shared" si="95"/>
        <v>0</v>
      </c>
      <c r="AP368" s="84">
        <f t="shared" si="95"/>
        <v>0</v>
      </c>
      <c r="AQ368" s="84">
        <f t="shared" si="92"/>
        <v>0</v>
      </c>
      <c r="AR368" s="84">
        <f t="shared" si="95"/>
        <v>0</v>
      </c>
      <c r="AS368" s="5"/>
      <c r="AT368" s="84">
        <f t="shared" si="91"/>
        <v>0</v>
      </c>
      <c r="AU368" s="84">
        <f t="shared" si="91"/>
        <v>0</v>
      </c>
      <c r="AV368" s="84">
        <f t="shared" si="91"/>
        <v>0</v>
      </c>
      <c r="AW368" s="84">
        <f t="shared" si="91"/>
        <v>0</v>
      </c>
      <c r="AX368" s="84">
        <f t="shared" si="91"/>
        <v>0</v>
      </c>
      <c r="AY368" s="84">
        <f t="shared" si="91"/>
        <v>0</v>
      </c>
      <c r="AZ368" s="84">
        <f t="shared" si="91"/>
        <v>0</v>
      </c>
      <c r="BA368" s="84">
        <f t="shared" si="91"/>
        <v>0</v>
      </c>
      <c r="BB368" s="84">
        <f t="shared" si="91"/>
        <v>0</v>
      </c>
      <c r="BC368" s="84">
        <f t="shared" si="91"/>
        <v>0</v>
      </c>
      <c r="BD368" s="5"/>
      <c r="BE368" s="5"/>
      <c r="BF368" s="5"/>
      <c r="BG368" s="5"/>
      <c r="BH368" s="5"/>
      <c r="BI368" s="5"/>
      <c r="BJ368" s="5"/>
    </row>
    <row r="369" spans="2:62" hidden="1">
      <c r="B369">
        <f t="shared" si="96"/>
        <v>615</v>
      </c>
      <c r="C369" t="str">
        <f t="shared" si="96"/>
        <v>DESHERBAT</v>
      </c>
      <c r="D369" t="str">
        <f t="shared" si="96"/>
        <v>Preparació per desherbat amb tractor</v>
      </c>
      <c r="E369" s="82">
        <f t="shared" si="96"/>
        <v>2500</v>
      </c>
      <c r="F369" s="84">
        <f t="shared" si="95"/>
        <v>0</v>
      </c>
      <c r="G369" s="84">
        <f t="shared" si="95"/>
        <v>0</v>
      </c>
      <c r="H369" s="84">
        <f t="shared" si="95"/>
        <v>0</v>
      </c>
      <c r="I369" s="84">
        <f t="shared" si="95"/>
        <v>0</v>
      </c>
      <c r="J369" s="84">
        <f t="shared" si="95"/>
        <v>0</v>
      </c>
      <c r="K369" s="84">
        <f t="shared" si="95"/>
        <v>0</v>
      </c>
      <c r="L369" s="84">
        <f t="shared" si="95"/>
        <v>0</v>
      </c>
      <c r="M369" s="84">
        <f t="shared" si="95"/>
        <v>0</v>
      </c>
      <c r="N369" s="84">
        <f t="shared" si="95"/>
        <v>0</v>
      </c>
      <c r="O369" s="84">
        <f t="shared" si="95"/>
        <v>0</v>
      </c>
      <c r="P369" s="84">
        <f t="shared" si="95"/>
        <v>0</v>
      </c>
      <c r="Q369" s="84">
        <f t="shared" si="95"/>
        <v>0</v>
      </c>
      <c r="R369" s="84">
        <f t="shared" si="95"/>
        <v>0</v>
      </c>
      <c r="S369" s="84">
        <f t="shared" si="95"/>
        <v>0</v>
      </c>
      <c r="T369" s="84">
        <f t="shared" si="95"/>
        <v>0</v>
      </c>
      <c r="U369" s="84">
        <f t="shared" si="95"/>
        <v>0</v>
      </c>
      <c r="V369" s="84">
        <f t="shared" si="95"/>
        <v>0</v>
      </c>
      <c r="W369" s="84">
        <f t="shared" si="95"/>
        <v>0</v>
      </c>
      <c r="X369" s="84">
        <f t="shared" si="95"/>
        <v>0</v>
      </c>
      <c r="Y369" s="84">
        <f t="shared" si="95"/>
        <v>0</v>
      </c>
      <c r="Z369" s="84">
        <f t="shared" si="95"/>
        <v>0</v>
      </c>
      <c r="AA369" s="84">
        <f t="shared" si="95"/>
        <v>0</v>
      </c>
      <c r="AB369" s="84">
        <f t="shared" si="95"/>
        <v>0</v>
      </c>
      <c r="AC369" s="84">
        <f t="shared" si="95"/>
        <v>0</v>
      </c>
      <c r="AD369" s="84">
        <f t="shared" si="95"/>
        <v>0</v>
      </c>
      <c r="AE369" s="84">
        <f t="shared" si="95"/>
        <v>0</v>
      </c>
      <c r="AF369" s="84">
        <f t="shared" si="95"/>
        <v>0</v>
      </c>
      <c r="AG369" s="84">
        <f t="shared" si="95"/>
        <v>0</v>
      </c>
      <c r="AH369" s="84">
        <f t="shared" si="95"/>
        <v>0</v>
      </c>
      <c r="AI369" s="84">
        <f t="shared" si="95"/>
        <v>0</v>
      </c>
      <c r="AJ369" s="84">
        <f t="shared" si="95"/>
        <v>0</v>
      </c>
      <c r="AK369" s="84">
        <f t="shared" si="95"/>
        <v>0</v>
      </c>
      <c r="AL369" s="84">
        <f t="shared" si="95"/>
        <v>0</v>
      </c>
      <c r="AM369" s="84">
        <f t="shared" si="95"/>
        <v>0</v>
      </c>
      <c r="AN369" s="84">
        <f t="shared" si="95"/>
        <v>0</v>
      </c>
      <c r="AO369" s="84">
        <f t="shared" si="95"/>
        <v>0</v>
      </c>
      <c r="AP369" s="84">
        <f t="shared" si="95"/>
        <v>0</v>
      </c>
      <c r="AQ369" s="84">
        <f t="shared" si="92"/>
        <v>0</v>
      </c>
      <c r="AR369" s="84">
        <f t="shared" si="95"/>
        <v>0</v>
      </c>
      <c r="AS369" s="5"/>
      <c r="AT369" s="84">
        <f t="shared" ref="AT369:BC384" si="97">IF($E$4&lt;$E369,$E$4/$E369*AT134,AT134)</f>
        <v>0</v>
      </c>
      <c r="AU369" s="84">
        <f t="shared" si="97"/>
        <v>0</v>
      </c>
      <c r="AV369" s="84">
        <f t="shared" si="97"/>
        <v>0</v>
      </c>
      <c r="AW369" s="84">
        <f t="shared" si="97"/>
        <v>0</v>
      </c>
      <c r="AX369" s="84">
        <f t="shared" si="97"/>
        <v>0</v>
      </c>
      <c r="AY369" s="84">
        <f t="shared" si="97"/>
        <v>0</v>
      </c>
      <c r="AZ369" s="84">
        <f t="shared" si="97"/>
        <v>0</v>
      </c>
      <c r="BA369" s="84">
        <f t="shared" si="97"/>
        <v>0</v>
      </c>
      <c r="BB369" s="84">
        <f t="shared" si="97"/>
        <v>0</v>
      </c>
      <c r="BC369" s="84">
        <f t="shared" si="97"/>
        <v>0</v>
      </c>
      <c r="BD369" s="5"/>
      <c r="BE369" s="5"/>
      <c r="BF369" s="5"/>
      <c r="BG369" s="5"/>
      <c r="BH369" s="5"/>
      <c r="BI369" s="5"/>
      <c r="BJ369" s="5"/>
    </row>
    <row r="370" spans="2:62" hidden="1">
      <c r="B370">
        <f t="shared" si="96"/>
        <v>625</v>
      </c>
      <c r="C370" t="str">
        <f t="shared" si="96"/>
        <v>DESHERBAT</v>
      </c>
      <c r="D370" t="str">
        <f t="shared" si="96"/>
        <v>Preparació per desherbat amb motocultor</v>
      </c>
      <c r="E370" s="82">
        <f t="shared" si="96"/>
        <v>2500</v>
      </c>
      <c r="F370" s="84">
        <f t="shared" si="95"/>
        <v>0</v>
      </c>
      <c r="G370" s="84">
        <f t="shared" si="95"/>
        <v>0</v>
      </c>
      <c r="H370" s="84">
        <f t="shared" si="95"/>
        <v>0</v>
      </c>
      <c r="I370" s="84">
        <f t="shared" si="95"/>
        <v>0</v>
      </c>
      <c r="J370" s="84">
        <f t="shared" si="95"/>
        <v>0</v>
      </c>
      <c r="K370" s="84">
        <f t="shared" si="95"/>
        <v>0</v>
      </c>
      <c r="L370" s="84">
        <f t="shared" si="95"/>
        <v>0</v>
      </c>
      <c r="M370" s="84">
        <f t="shared" si="95"/>
        <v>0</v>
      </c>
      <c r="N370" s="84">
        <f t="shared" si="95"/>
        <v>0</v>
      </c>
      <c r="O370" s="84">
        <f t="shared" si="95"/>
        <v>0</v>
      </c>
      <c r="P370" s="84">
        <f t="shared" si="95"/>
        <v>0</v>
      </c>
      <c r="Q370" s="84">
        <f t="shared" si="95"/>
        <v>0</v>
      </c>
      <c r="R370" s="84">
        <f t="shared" si="95"/>
        <v>0</v>
      </c>
      <c r="S370" s="84">
        <f t="shared" si="95"/>
        <v>0</v>
      </c>
      <c r="T370" s="84">
        <f t="shared" si="95"/>
        <v>0</v>
      </c>
      <c r="U370" s="84">
        <f t="shared" si="95"/>
        <v>0</v>
      </c>
      <c r="V370" s="84">
        <f t="shared" si="95"/>
        <v>0</v>
      </c>
      <c r="W370" s="84">
        <f t="shared" si="95"/>
        <v>0</v>
      </c>
      <c r="X370" s="84">
        <f t="shared" si="95"/>
        <v>0</v>
      </c>
      <c r="Y370" s="84">
        <f t="shared" si="95"/>
        <v>0</v>
      </c>
      <c r="Z370" s="84">
        <f t="shared" si="95"/>
        <v>0</v>
      </c>
      <c r="AA370" s="84">
        <f t="shared" si="95"/>
        <v>0</v>
      </c>
      <c r="AB370" s="84">
        <f t="shared" si="95"/>
        <v>0</v>
      </c>
      <c r="AC370" s="84">
        <f t="shared" si="95"/>
        <v>0</v>
      </c>
      <c r="AD370" s="84">
        <f t="shared" si="95"/>
        <v>0</v>
      </c>
      <c r="AE370" s="84">
        <f t="shared" si="95"/>
        <v>0</v>
      </c>
      <c r="AF370" s="84">
        <f t="shared" si="95"/>
        <v>0</v>
      </c>
      <c r="AG370" s="84">
        <f t="shared" si="95"/>
        <v>0</v>
      </c>
      <c r="AH370" s="84">
        <f t="shared" si="95"/>
        <v>0</v>
      </c>
      <c r="AI370" s="84">
        <f t="shared" si="95"/>
        <v>0</v>
      </c>
      <c r="AJ370" s="84">
        <f t="shared" si="95"/>
        <v>0</v>
      </c>
      <c r="AK370" s="84">
        <f t="shared" si="95"/>
        <v>0</v>
      </c>
      <c r="AL370" s="84">
        <f t="shared" si="95"/>
        <v>0</v>
      </c>
      <c r="AM370" s="84">
        <f t="shared" si="95"/>
        <v>0</v>
      </c>
      <c r="AN370" s="84">
        <f t="shared" si="95"/>
        <v>0</v>
      </c>
      <c r="AO370" s="84">
        <f t="shared" si="95"/>
        <v>0</v>
      </c>
      <c r="AP370" s="84">
        <f t="shared" si="95"/>
        <v>0</v>
      </c>
      <c r="AQ370" s="84">
        <f t="shared" si="92"/>
        <v>0</v>
      </c>
      <c r="AR370" s="84">
        <f t="shared" si="95"/>
        <v>0</v>
      </c>
      <c r="AS370" s="5"/>
      <c r="AT370" s="84">
        <f t="shared" si="97"/>
        <v>0</v>
      </c>
      <c r="AU370" s="84">
        <f t="shared" si="97"/>
        <v>0</v>
      </c>
      <c r="AV370" s="84">
        <f t="shared" si="97"/>
        <v>0</v>
      </c>
      <c r="AW370" s="84">
        <f t="shared" si="97"/>
        <v>0</v>
      </c>
      <c r="AX370" s="84">
        <f t="shared" si="97"/>
        <v>0</v>
      </c>
      <c r="AY370" s="84">
        <f t="shared" si="97"/>
        <v>0</v>
      </c>
      <c r="AZ370" s="84">
        <f t="shared" si="97"/>
        <v>0</v>
      </c>
      <c r="BA370" s="84">
        <f t="shared" si="97"/>
        <v>0</v>
      </c>
      <c r="BB370" s="84">
        <f t="shared" si="97"/>
        <v>0</v>
      </c>
      <c r="BC370" s="84">
        <f t="shared" si="97"/>
        <v>0</v>
      </c>
      <c r="BD370" s="5"/>
      <c r="BE370" s="5"/>
      <c r="BF370" s="5"/>
      <c r="BG370" s="5"/>
      <c r="BH370" s="5"/>
      <c r="BI370" s="5"/>
      <c r="BJ370" s="5"/>
    </row>
    <row r="371" spans="2:62" hidden="1">
      <c r="B371">
        <f t="shared" si="96"/>
        <v>635</v>
      </c>
      <c r="C371" t="str">
        <f t="shared" si="96"/>
        <v>DESHERBAT</v>
      </c>
      <c r="D371" t="str">
        <f t="shared" si="96"/>
        <v>Preparació per desherbat amb motocultor (només part sense plàstic)</v>
      </c>
      <c r="E371" s="82">
        <f t="shared" si="96"/>
        <v>2500</v>
      </c>
      <c r="F371" s="84">
        <f t="shared" si="95"/>
        <v>0</v>
      </c>
      <c r="G371" s="84">
        <f t="shared" si="95"/>
        <v>0</v>
      </c>
      <c r="H371" s="84">
        <f t="shared" si="95"/>
        <v>0</v>
      </c>
      <c r="I371" s="84">
        <f t="shared" si="95"/>
        <v>0</v>
      </c>
      <c r="J371" s="84">
        <f t="shared" si="95"/>
        <v>0</v>
      </c>
      <c r="K371" s="84">
        <f t="shared" si="95"/>
        <v>0</v>
      </c>
      <c r="L371" s="84">
        <f t="shared" si="95"/>
        <v>0</v>
      </c>
      <c r="M371" s="84">
        <f t="shared" si="95"/>
        <v>0</v>
      </c>
      <c r="N371" s="84">
        <f t="shared" si="95"/>
        <v>0</v>
      </c>
      <c r="O371" s="84">
        <f t="shared" si="95"/>
        <v>0</v>
      </c>
      <c r="P371" s="84">
        <f t="shared" si="95"/>
        <v>0</v>
      </c>
      <c r="Q371" s="84">
        <f t="shared" si="95"/>
        <v>0</v>
      </c>
      <c r="R371" s="84">
        <f t="shared" si="95"/>
        <v>0</v>
      </c>
      <c r="S371" s="84">
        <f t="shared" si="95"/>
        <v>0</v>
      </c>
      <c r="T371" s="84">
        <f t="shared" si="95"/>
        <v>0</v>
      </c>
      <c r="U371" s="84">
        <f t="shared" si="95"/>
        <v>0</v>
      </c>
      <c r="V371" s="84">
        <f t="shared" si="95"/>
        <v>0</v>
      </c>
      <c r="W371" s="84">
        <f t="shared" si="95"/>
        <v>0</v>
      </c>
      <c r="X371" s="84">
        <f t="shared" si="95"/>
        <v>0</v>
      </c>
      <c r="Y371" s="84">
        <f t="shared" si="95"/>
        <v>0</v>
      </c>
      <c r="Z371" s="84">
        <f t="shared" si="95"/>
        <v>0</v>
      </c>
      <c r="AA371" s="84">
        <f t="shared" si="95"/>
        <v>0</v>
      </c>
      <c r="AB371" s="84">
        <f t="shared" si="95"/>
        <v>0</v>
      </c>
      <c r="AC371" s="84">
        <f t="shared" si="95"/>
        <v>0</v>
      </c>
      <c r="AD371" s="84">
        <f t="shared" si="95"/>
        <v>0</v>
      </c>
      <c r="AE371" s="84">
        <f t="shared" si="95"/>
        <v>0</v>
      </c>
      <c r="AF371" s="84">
        <f t="shared" si="95"/>
        <v>0</v>
      </c>
      <c r="AG371" s="84">
        <f t="shared" si="95"/>
        <v>0</v>
      </c>
      <c r="AH371" s="84">
        <f t="shared" si="95"/>
        <v>0</v>
      </c>
      <c r="AI371" s="84">
        <f t="shared" si="95"/>
        <v>0</v>
      </c>
      <c r="AJ371" s="84">
        <f t="shared" si="95"/>
        <v>0</v>
      </c>
      <c r="AK371" s="84">
        <f t="shared" si="95"/>
        <v>0</v>
      </c>
      <c r="AL371" s="84">
        <f t="shared" si="95"/>
        <v>0</v>
      </c>
      <c r="AM371" s="84">
        <f t="shared" si="95"/>
        <v>0</v>
      </c>
      <c r="AN371" s="84">
        <f t="shared" si="95"/>
        <v>0</v>
      </c>
      <c r="AO371" s="84">
        <f t="shared" si="95"/>
        <v>0</v>
      </c>
      <c r="AP371" s="84">
        <f t="shared" si="95"/>
        <v>0</v>
      </c>
      <c r="AQ371" s="84">
        <f t="shared" si="92"/>
        <v>0</v>
      </c>
      <c r="AR371" s="84">
        <f t="shared" si="95"/>
        <v>0</v>
      </c>
      <c r="AS371" s="5"/>
      <c r="AT371" s="84">
        <f t="shared" si="97"/>
        <v>0</v>
      </c>
      <c r="AU371" s="84">
        <f t="shared" si="97"/>
        <v>0</v>
      </c>
      <c r="AV371" s="84">
        <f t="shared" si="97"/>
        <v>0</v>
      </c>
      <c r="AW371" s="84">
        <f t="shared" si="97"/>
        <v>0</v>
      </c>
      <c r="AX371" s="84">
        <f t="shared" si="97"/>
        <v>0</v>
      </c>
      <c r="AY371" s="84">
        <f t="shared" si="97"/>
        <v>0</v>
      </c>
      <c r="AZ371" s="84">
        <f t="shared" si="97"/>
        <v>0</v>
      </c>
      <c r="BA371" s="84">
        <f t="shared" si="97"/>
        <v>0</v>
      </c>
      <c r="BB371" s="84">
        <f t="shared" si="97"/>
        <v>0</v>
      </c>
      <c r="BC371" s="84">
        <f t="shared" si="97"/>
        <v>0</v>
      </c>
      <c r="BD371" s="5"/>
      <c r="BE371" s="5"/>
      <c r="BF371" s="5"/>
      <c r="BG371" s="5"/>
      <c r="BH371" s="5"/>
      <c r="BI371" s="5"/>
      <c r="BJ371" s="5"/>
    </row>
    <row r="372" spans="2:62" hidden="1">
      <c r="B372">
        <f t="shared" si="96"/>
        <v>645</v>
      </c>
      <c r="C372" t="str">
        <f t="shared" si="96"/>
        <v>DESHERBAT</v>
      </c>
      <c r="D372" t="str">
        <f t="shared" si="96"/>
        <v>Preparació per desherbat manual 2,5h/1.000 m2</v>
      </c>
      <c r="E372" s="82">
        <f t="shared" si="96"/>
        <v>2500</v>
      </c>
      <c r="F372" s="84">
        <f t="shared" si="95"/>
        <v>0</v>
      </c>
      <c r="G372" s="84">
        <f t="shared" si="95"/>
        <v>0</v>
      </c>
      <c r="H372" s="84">
        <f t="shared" si="95"/>
        <v>0</v>
      </c>
      <c r="I372" s="84">
        <f t="shared" si="95"/>
        <v>0</v>
      </c>
      <c r="J372" s="84">
        <f t="shared" si="95"/>
        <v>0</v>
      </c>
      <c r="K372" s="84">
        <f t="shared" si="95"/>
        <v>0</v>
      </c>
      <c r="L372" s="84">
        <f t="shared" si="95"/>
        <v>0</v>
      </c>
      <c r="M372" s="84">
        <f t="shared" si="95"/>
        <v>0</v>
      </c>
      <c r="N372" s="84">
        <f t="shared" si="95"/>
        <v>0</v>
      </c>
      <c r="O372" s="84">
        <f t="shared" si="95"/>
        <v>0</v>
      </c>
      <c r="P372" s="84">
        <f t="shared" si="95"/>
        <v>0</v>
      </c>
      <c r="Q372" s="84">
        <f t="shared" si="95"/>
        <v>0</v>
      </c>
      <c r="R372" s="84">
        <f t="shared" si="95"/>
        <v>0</v>
      </c>
      <c r="S372" s="84">
        <f t="shared" si="95"/>
        <v>0</v>
      </c>
      <c r="T372" s="84">
        <f t="shared" si="95"/>
        <v>0</v>
      </c>
      <c r="U372" s="84">
        <f t="shared" si="95"/>
        <v>0</v>
      </c>
      <c r="V372" s="84">
        <f t="shared" si="95"/>
        <v>0</v>
      </c>
      <c r="W372" s="84">
        <f t="shared" si="95"/>
        <v>0</v>
      </c>
      <c r="X372" s="84">
        <f t="shared" si="95"/>
        <v>0</v>
      </c>
      <c r="Y372" s="84">
        <f t="shared" si="95"/>
        <v>0</v>
      </c>
      <c r="Z372" s="84">
        <f t="shared" si="95"/>
        <v>0</v>
      </c>
      <c r="AA372" s="84">
        <f t="shared" si="95"/>
        <v>0</v>
      </c>
      <c r="AB372" s="84">
        <f t="shared" si="95"/>
        <v>0</v>
      </c>
      <c r="AC372" s="84">
        <f t="shared" si="95"/>
        <v>0</v>
      </c>
      <c r="AD372" s="84">
        <f t="shared" si="95"/>
        <v>0</v>
      </c>
      <c r="AE372" s="84">
        <f t="shared" si="95"/>
        <v>0</v>
      </c>
      <c r="AF372" s="84">
        <f t="shared" si="95"/>
        <v>0</v>
      </c>
      <c r="AG372" s="84">
        <f t="shared" ref="AG372:AR372" si="98">IF($E$4&lt;$E372,$E$4/$E372*AG137,AG137)</f>
        <v>0</v>
      </c>
      <c r="AH372" s="84">
        <f t="shared" si="98"/>
        <v>0</v>
      </c>
      <c r="AI372" s="84">
        <f t="shared" si="98"/>
        <v>0</v>
      </c>
      <c r="AJ372" s="84">
        <f t="shared" si="98"/>
        <v>0</v>
      </c>
      <c r="AK372" s="84">
        <f t="shared" si="98"/>
        <v>0</v>
      </c>
      <c r="AL372" s="84">
        <f t="shared" si="98"/>
        <v>0</v>
      </c>
      <c r="AM372" s="84">
        <f t="shared" si="98"/>
        <v>0</v>
      </c>
      <c r="AN372" s="84">
        <f t="shared" si="98"/>
        <v>0</v>
      </c>
      <c r="AO372" s="84">
        <f t="shared" si="98"/>
        <v>0</v>
      </c>
      <c r="AP372" s="84">
        <f t="shared" si="98"/>
        <v>0</v>
      </c>
      <c r="AQ372" s="84">
        <f t="shared" si="92"/>
        <v>0</v>
      </c>
      <c r="AR372" s="84">
        <f t="shared" si="98"/>
        <v>0</v>
      </c>
      <c r="AS372" s="5"/>
      <c r="AT372" s="84">
        <f t="shared" si="97"/>
        <v>0</v>
      </c>
      <c r="AU372" s="84">
        <f t="shared" si="97"/>
        <v>0</v>
      </c>
      <c r="AV372" s="84">
        <f t="shared" si="97"/>
        <v>0</v>
      </c>
      <c r="AW372" s="84">
        <f t="shared" si="97"/>
        <v>0</v>
      </c>
      <c r="AX372" s="84">
        <f t="shared" si="97"/>
        <v>0</v>
      </c>
      <c r="AY372" s="84">
        <f t="shared" si="97"/>
        <v>0</v>
      </c>
      <c r="AZ372" s="84">
        <f t="shared" si="97"/>
        <v>0</v>
      </c>
      <c r="BA372" s="84">
        <f t="shared" si="97"/>
        <v>0</v>
      </c>
      <c r="BB372" s="84">
        <f t="shared" si="97"/>
        <v>0</v>
      </c>
      <c r="BC372" s="84">
        <f t="shared" si="97"/>
        <v>0</v>
      </c>
      <c r="BD372" s="5"/>
      <c r="BE372" s="5"/>
      <c r="BF372" s="5"/>
      <c r="BG372" s="5"/>
      <c r="BH372" s="5"/>
      <c r="BI372" s="5"/>
      <c r="BJ372" s="5"/>
    </row>
    <row r="373" spans="2:62" hidden="1">
      <c r="B373">
        <f t="shared" si="96"/>
        <v>655</v>
      </c>
      <c r="C373" t="str">
        <f t="shared" si="96"/>
        <v>DESHERBAT</v>
      </c>
      <c r="D373" t="str">
        <f t="shared" si="96"/>
        <v>Preparació per desherbat manual 5h/1.000  m2</v>
      </c>
      <c r="E373" s="82">
        <f t="shared" si="96"/>
        <v>2500</v>
      </c>
      <c r="F373" s="84">
        <f t="shared" ref="F373:AR379" si="99">IF($E$4&lt;$E373,$E$4/$E373*F138,F138)</f>
        <v>0</v>
      </c>
      <c r="G373" s="84">
        <f t="shared" si="99"/>
        <v>0</v>
      </c>
      <c r="H373" s="84">
        <f t="shared" si="99"/>
        <v>0</v>
      </c>
      <c r="I373" s="84">
        <f t="shared" si="99"/>
        <v>0</v>
      </c>
      <c r="J373" s="84">
        <f t="shared" si="99"/>
        <v>0</v>
      </c>
      <c r="K373" s="84">
        <f t="shared" si="99"/>
        <v>0</v>
      </c>
      <c r="L373" s="84">
        <f t="shared" si="99"/>
        <v>0</v>
      </c>
      <c r="M373" s="84">
        <f t="shared" si="99"/>
        <v>0</v>
      </c>
      <c r="N373" s="84">
        <f t="shared" si="99"/>
        <v>0</v>
      </c>
      <c r="O373" s="84">
        <f t="shared" si="99"/>
        <v>0</v>
      </c>
      <c r="P373" s="84">
        <f t="shared" si="99"/>
        <v>0</v>
      </c>
      <c r="Q373" s="84">
        <f t="shared" si="99"/>
        <v>0</v>
      </c>
      <c r="R373" s="84">
        <f t="shared" si="99"/>
        <v>0</v>
      </c>
      <c r="S373" s="84">
        <f t="shared" si="99"/>
        <v>0</v>
      </c>
      <c r="T373" s="84">
        <f t="shared" si="99"/>
        <v>0</v>
      </c>
      <c r="U373" s="84">
        <f t="shared" si="99"/>
        <v>0</v>
      </c>
      <c r="V373" s="84">
        <f t="shared" si="99"/>
        <v>0</v>
      </c>
      <c r="W373" s="84">
        <f t="shared" si="99"/>
        <v>0</v>
      </c>
      <c r="X373" s="84">
        <f t="shared" si="99"/>
        <v>0</v>
      </c>
      <c r="Y373" s="84">
        <f t="shared" si="99"/>
        <v>0</v>
      </c>
      <c r="Z373" s="84">
        <f t="shared" si="99"/>
        <v>0</v>
      </c>
      <c r="AA373" s="84">
        <f t="shared" si="99"/>
        <v>0</v>
      </c>
      <c r="AB373" s="84">
        <f t="shared" si="99"/>
        <v>0</v>
      </c>
      <c r="AC373" s="84">
        <f t="shared" si="99"/>
        <v>0</v>
      </c>
      <c r="AD373" s="84">
        <f t="shared" si="99"/>
        <v>0</v>
      </c>
      <c r="AE373" s="84">
        <f t="shared" si="99"/>
        <v>0</v>
      </c>
      <c r="AF373" s="84">
        <f t="shared" si="99"/>
        <v>0</v>
      </c>
      <c r="AG373" s="84">
        <f t="shared" si="99"/>
        <v>0</v>
      </c>
      <c r="AH373" s="84">
        <f t="shared" si="99"/>
        <v>0</v>
      </c>
      <c r="AI373" s="84">
        <f t="shared" si="99"/>
        <v>0</v>
      </c>
      <c r="AJ373" s="84">
        <f t="shared" si="99"/>
        <v>0</v>
      </c>
      <c r="AK373" s="84">
        <f t="shared" si="99"/>
        <v>0</v>
      </c>
      <c r="AL373" s="84">
        <f t="shared" si="99"/>
        <v>0</v>
      </c>
      <c r="AM373" s="84">
        <f t="shared" si="99"/>
        <v>0</v>
      </c>
      <c r="AN373" s="84">
        <f t="shared" si="99"/>
        <v>0</v>
      </c>
      <c r="AO373" s="84">
        <f t="shared" si="99"/>
        <v>0</v>
      </c>
      <c r="AP373" s="84">
        <f t="shared" si="99"/>
        <v>0</v>
      </c>
      <c r="AQ373" s="84">
        <f t="shared" si="92"/>
        <v>0</v>
      </c>
      <c r="AR373" s="84">
        <f t="shared" si="99"/>
        <v>0</v>
      </c>
      <c r="AS373" s="5"/>
      <c r="AT373" s="84">
        <f t="shared" si="97"/>
        <v>0</v>
      </c>
      <c r="AU373" s="84">
        <f t="shared" si="97"/>
        <v>0</v>
      </c>
      <c r="AV373" s="84">
        <f t="shared" si="97"/>
        <v>0</v>
      </c>
      <c r="AW373" s="84">
        <f t="shared" si="97"/>
        <v>0</v>
      </c>
      <c r="AX373" s="84">
        <f t="shared" si="97"/>
        <v>0</v>
      </c>
      <c r="AY373" s="84">
        <f t="shared" si="97"/>
        <v>0</v>
      </c>
      <c r="AZ373" s="84">
        <f t="shared" si="97"/>
        <v>0</v>
      </c>
      <c r="BA373" s="84">
        <f t="shared" si="97"/>
        <v>0</v>
      </c>
      <c r="BB373" s="84">
        <f t="shared" si="97"/>
        <v>0</v>
      </c>
      <c r="BC373" s="84">
        <f t="shared" si="97"/>
        <v>0</v>
      </c>
      <c r="BD373" s="5"/>
      <c r="BE373" s="5"/>
      <c r="BF373" s="5"/>
      <c r="BG373" s="5"/>
      <c r="BH373" s="5"/>
      <c r="BI373" s="5"/>
      <c r="BJ373" s="5"/>
    </row>
    <row r="374" spans="2:62" hidden="1">
      <c r="B374">
        <f t="shared" si="96"/>
        <v>665</v>
      </c>
      <c r="C374" t="str">
        <f t="shared" si="96"/>
        <v>DESHERBAT</v>
      </c>
      <c r="D374" t="str">
        <f t="shared" si="96"/>
        <v>Preparació per desherbat manual 6,5h/1.000  m2</v>
      </c>
      <c r="E374" s="82">
        <f t="shared" si="96"/>
        <v>2500</v>
      </c>
      <c r="F374" s="84">
        <f t="shared" si="99"/>
        <v>0</v>
      </c>
      <c r="G374" s="84">
        <f t="shared" si="99"/>
        <v>0</v>
      </c>
      <c r="H374" s="84">
        <f t="shared" si="99"/>
        <v>0</v>
      </c>
      <c r="I374" s="84">
        <f t="shared" si="99"/>
        <v>0</v>
      </c>
      <c r="J374" s="84">
        <f t="shared" si="99"/>
        <v>0</v>
      </c>
      <c r="K374" s="84">
        <f t="shared" si="99"/>
        <v>0</v>
      </c>
      <c r="L374" s="84">
        <f t="shared" si="99"/>
        <v>0</v>
      </c>
      <c r="M374" s="84">
        <f t="shared" si="99"/>
        <v>0</v>
      </c>
      <c r="N374" s="84">
        <f t="shared" si="99"/>
        <v>0</v>
      </c>
      <c r="O374" s="84">
        <f t="shared" si="99"/>
        <v>0</v>
      </c>
      <c r="P374" s="84">
        <f t="shared" si="99"/>
        <v>0</v>
      </c>
      <c r="Q374" s="84">
        <f t="shared" si="99"/>
        <v>0</v>
      </c>
      <c r="R374" s="84">
        <f t="shared" si="99"/>
        <v>0</v>
      </c>
      <c r="S374" s="84">
        <f t="shared" si="99"/>
        <v>0</v>
      </c>
      <c r="T374" s="84">
        <f t="shared" si="99"/>
        <v>0</v>
      </c>
      <c r="U374" s="84">
        <f t="shared" si="99"/>
        <v>0</v>
      </c>
      <c r="V374" s="84">
        <f t="shared" si="99"/>
        <v>0</v>
      </c>
      <c r="W374" s="84">
        <f t="shared" si="99"/>
        <v>0</v>
      </c>
      <c r="X374" s="84">
        <f t="shared" si="99"/>
        <v>0</v>
      </c>
      <c r="Y374" s="84">
        <f t="shared" si="99"/>
        <v>0</v>
      </c>
      <c r="Z374" s="84">
        <f t="shared" si="99"/>
        <v>0</v>
      </c>
      <c r="AA374" s="84">
        <f t="shared" si="99"/>
        <v>0</v>
      </c>
      <c r="AB374" s="84">
        <f t="shared" si="99"/>
        <v>0</v>
      </c>
      <c r="AC374" s="84">
        <f t="shared" si="99"/>
        <v>0</v>
      </c>
      <c r="AD374" s="84">
        <f t="shared" si="99"/>
        <v>0</v>
      </c>
      <c r="AE374" s="84">
        <f t="shared" si="99"/>
        <v>0</v>
      </c>
      <c r="AF374" s="84">
        <f t="shared" si="99"/>
        <v>0</v>
      </c>
      <c r="AG374" s="84">
        <f t="shared" si="99"/>
        <v>0</v>
      </c>
      <c r="AH374" s="84">
        <f t="shared" si="99"/>
        <v>0</v>
      </c>
      <c r="AI374" s="84">
        <f t="shared" si="99"/>
        <v>0</v>
      </c>
      <c r="AJ374" s="84">
        <f t="shared" si="99"/>
        <v>0</v>
      </c>
      <c r="AK374" s="84">
        <f t="shared" si="99"/>
        <v>0</v>
      </c>
      <c r="AL374" s="84">
        <f t="shared" si="99"/>
        <v>0</v>
      </c>
      <c r="AM374" s="84">
        <f t="shared" si="99"/>
        <v>0</v>
      </c>
      <c r="AN374" s="84">
        <f t="shared" si="99"/>
        <v>0</v>
      </c>
      <c r="AO374" s="84">
        <f t="shared" si="99"/>
        <v>0</v>
      </c>
      <c r="AP374" s="84">
        <f t="shared" si="99"/>
        <v>0</v>
      </c>
      <c r="AQ374" s="84">
        <f t="shared" si="99"/>
        <v>0</v>
      </c>
      <c r="AR374" s="84">
        <f t="shared" si="99"/>
        <v>0</v>
      </c>
      <c r="AS374" s="5"/>
      <c r="AT374" s="84">
        <f t="shared" si="97"/>
        <v>0</v>
      </c>
      <c r="AU374" s="84">
        <f t="shared" si="97"/>
        <v>0</v>
      </c>
      <c r="AV374" s="84">
        <f t="shared" si="97"/>
        <v>0</v>
      </c>
      <c r="AW374" s="84">
        <f t="shared" si="97"/>
        <v>0</v>
      </c>
      <c r="AX374" s="84">
        <f t="shared" si="97"/>
        <v>0</v>
      </c>
      <c r="AY374" s="84">
        <f t="shared" si="97"/>
        <v>0</v>
      </c>
      <c r="AZ374" s="84">
        <f t="shared" si="97"/>
        <v>0</v>
      </c>
      <c r="BA374" s="84">
        <f t="shared" si="97"/>
        <v>0</v>
      </c>
      <c r="BB374" s="84">
        <f t="shared" si="97"/>
        <v>0</v>
      </c>
      <c r="BC374" s="84">
        <f t="shared" si="97"/>
        <v>0</v>
      </c>
      <c r="BD374" s="5"/>
      <c r="BE374" s="5"/>
      <c r="BF374" s="5"/>
      <c r="BG374" s="5"/>
      <c r="BH374" s="5"/>
      <c r="BI374" s="5"/>
      <c r="BJ374" s="5"/>
    </row>
    <row r="375" spans="2:62" hidden="1">
      <c r="B375">
        <f t="shared" si="96"/>
        <v>675</v>
      </c>
      <c r="C375" t="str">
        <f t="shared" si="96"/>
        <v>DESHERBAT</v>
      </c>
      <c r="D375" t="str">
        <f t="shared" si="96"/>
        <v>Preparació per calçar-desherbar</v>
      </c>
      <c r="E375" s="82">
        <f t="shared" si="96"/>
        <v>2500</v>
      </c>
      <c r="F375" s="84">
        <f t="shared" si="99"/>
        <v>0</v>
      </c>
      <c r="G375" s="84">
        <f t="shared" si="99"/>
        <v>0</v>
      </c>
      <c r="H375" s="84">
        <f t="shared" si="99"/>
        <v>0</v>
      </c>
      <c r="I375" s="84">
        <f t="shared" si="99"/>
        <v>0</v>
      </c>
      <c r="J375" s="84">
        <f t="shared" si="99"/>
        <v>0</v>
      </c>
      <c r="K375" s="84">
        <f t="shared" si="99"/>
        <v>0</v>
      </c>
      <c r="L375" s="84">
        <f t="shared" si="99"/>
        <v>0</v>
      </c>
      <c r="M375" s="84">
        <f t="shared" si="99"/>
        <v>0</v>
      </c>
      <c r="N375" s="84">
        <f t="shared" si="99"/>
        <v>0</v>
      </c>
      <c r="O375" s="84">
        <f t="shared" si="99"/>
        <v>0</v>
      </c>
      <c r="P375" s="84">
        <f t="shared" si="99"/>
        <v>0</v>
      </c>
      <c r="Q375" s="84">
        <f t="shared" si="99"/>
        <v>0</v>
      </c>
      <c r="R375" s="84">
        <f t="shared" si="99"/>
        <v>0</v>
      </c>
      <c r="S375" s="84">
        <f t="shared" si="99"/>
        <v>0</v>
      </c>
      <c r="T375" s="84">
        <f t="shared" si="99"/>
        <v>0</v>
      </c>
      <c r="U375" s="84">
        <f t="shared" si="99"/>
        <v>0</v>
      </c>
      <c r="V375" s="84">
        <f t="shared" si="99"/>
        <v>0</v>
      </c>
      <c r="W375" s="84">
        <f t="shared" si="99"/>
        <v>0</v>
      </c>
      <c r="X375" s="84">
        <f t="shared" si="99"/>
        <v>0</v>
      </c>
      <c r="Y375" s="84">
        <f t="shared" si="99"/>
        <v>0</v>
      </c>
      <c r="Z375" s="84">
        <f t="shared" si="99"/>
        <v>0</v>
      </c>
      <c r="AA375" s="84">
        <f t="shared" si="99"/>
        <v>0</v>
      </c>
      <c r="AB375" s="84">
        <f t="shared" si="99"/>
        <v>0</v>
      </c>
      <c r="AC375" s="84">
        <f t="shared" si="99"/>
        <v>0</v>
      </c>
      <c r="AD375" s="84">
        <f t="shared" si="99"/>
        <v>0</v>
      </c>
      <c r="AE375" s="84">
        <f t="shared" si="99"/>
        <v>0</v>
      </c>
      <c r="AF375" s="84">
        <f t="shared" si="99"/>
        <v>0</v>
      </c>
      <c r="AG375" s="84">
        <f t="shared" si="99"/>
        <v>0</v>
      </c>
      <c r="AH375" s="84">
        <f t="shared" si="99"/>
        <v>0</v>
      </c>
      <c r="AI375" s="84">
        <f t="shared" si="99"/>
        <v>0</v>
      </c>
      <c r="AJ375" s="84">
        <f t="shared" si="99"/>
        <v>0</v>
      </c>
      <c r="AK375" s="84">
        <f t="shared" si="99"/>
        <v>0</v>
      </c>
      <c r="AL375" s="84">
        <f t="shared" si="99"/>
        <v>0</v>
      </c>
      <c r="AM375" s="84">
        <f t="shared" si="99"/>
        <v>0</v>
      </c>
      <c r="AN375" s="84">
        <f t="shared" si="99"/>
        <v>0</v>
      </c>
      <c r="AO375" s="84">
        <f t="shared" si="99"/>
        <v>0</v>
      </c>
      <c r="AP375" s="84">
        <f t="shared" si="99"/>
        <v>0</v>
      </c>
      <c r="AQ375" s="84">
        <f t="shared" si="99"/>
        <v>0</v>
      </c>
      <c r="AR375" s="84">
        <f t="shared" si="99"/>
        <v>0</v>
      </c>
      <c r="AS375" s="5"/>
      <c r="AT375" s="84">
        <f t="shared" si="97"/>
        <v>0</v>
      </c>
      <c r="AU375" s="84">
        <f t="shared" si="97"/>
        <v>0</v>
      </c>
      <c r="AV375" s="84">
        <f t="shared" si="97"/>
        <v>0</v>
      </c>
      <c r="AW375" s="84">
        <f t="shared" si="97"/>
        <v>0</v>
      </c>
      <c r="AX375" s="84">
        <f t="shared" si="97"/>
        <v>0</v>
      </c>
      <c r="AY375" s="84">
        <f t="shared" si="97"/>
        <v>0</v>
      </c>
      <c r="AZ375" s="84">
        <f t="shared" si="97"/>
        <v>0</v>
      </c>
      <c r="BA375" s="84">
        <f t="shared" si="97"/>
        <v>0</v>
      </c>
      <c r="BB375" s="84">
        <f t="shared" si="97"/>
        <v>0</v>
      </c>
      <c r="BC375" s="84">
        <f t="shared" si="97"/>
        <v>0</v>
      </c>
      <c r="BD375" s="5"/>
      <c r="BE375" s="5"/>
      <c r="BF375" s="5"/>
      <c r="BG375" s="5"/>
      <c r="BH375" s="5"/>
      <c r="BI375" s="5"/>
      <c r="BJ375" s="5"/>
    </row>
    <row r="376" spans="2:62" hidden="1">
      <c r="B376">
        <f t="shared" si="96"/>
        <v>685</v>
      </c>
      <c r="C376" t="str">
        <f t="shared" si="96"/>
        <v>DESHERBAT</v>
      </c>
      <c r="D376" t="str">
        <f t="shared" si="96"/>
        <v>Preparació per col·locar plàstic a mà</v>
      </c>
      <c r="E376" s="82">
        <f t="shared" si="96"/>
        <v>2500</v>
      </c>
      <c r="F376" s="84">
        <f t="shared" si="99"/>
        <v>0</v>
      </c>
      <c r="G376" s="84">
        <f t="shared" si="99"/>
        <v>0</v>
      </c>
      <c r="H376" s="84">
        <f t="shared" si="99"/>
        <v>0</v>
      </c>
      <c r="I376" s="84">
        <f t="shared" si="99"/>
        <v>0</v>
      </c>
      <c r="J376" s="84">
        <f t="shared" si="99"/>
        <v>0</v>
      </c>
      <c r="K376" s="84">
        <f t="shared" si="99"/>
        <v>0</v>
      </c>
      <c r="L376" s="84">
        <f t="shared" si="99"/>
        <v>0</v>
      </c>
      <c r="M376" s="84">
        <f t="shared" si="99"/>
        <v>0</v>
      </c>
      <c r="N376" s="84">
        <f t="shared" si="99"/>
        <v>0</v>
      </c>
      <c r="O376" s="84">
        <f t="shared" si="99"/>
        <v>0</v>
      </c>
      <c r="P376" s="84">
        <f t="shared" si="99"/>
        <v>0</v>
      </c>
      <c r="Q376" s="84">
        <f t="shared" si="99"/>
        <v>0</v>
      </c>
      <c r="R376" s="84">
        <f t="shared" si="99"/>
        <v>0</v>
      </c>
      <c r="S376" s="84">
        <f t="shared" si="99"/>
        <v>0</v>
      </c>
      <c r="T376" s="84">
        <f t="shared" si="99"/>
        <v>0</v>
      </c>
      <c r="U376" s="84">
        <f t="shared" si="99"/>
        <v>0</v>
      </c>
      <c r="V376" s="84">
        <f t="shared" si="99"/>
        <v>0</v>
      </c>
      <c r="W376" s="84">
        <f t="shared" si="99"/>
        <v>0</v>
      </c>
      <c r="X376" s="84">
        <f t="shared" si="99"/>
        <v>0</v>
      </c>
      <c r="Y376" s="84">
        <f t="shared" si="99"/>
        <v>0</v>
      </c>
      <c r="Z376" s="84">
        <f t="shared" si="99"/>
        <v>0</v>
      </c>
      <c r="AA376" s="84">
        <f t="shared" si="99"/>
        <v>0</v>
      </c>
      <c r="AB376" s="84">
        <f t="shared" si="99"/>
        <v>0</v>
      </c>
      <c r="AC376" s="84">
        <f t="shared" si="99"/>
        <v>0</v>
      </c>
      <c r="AD376" s="84">
        <f t="shared" si="99"/>
        <v>0</v>
      </c>
      <c r="AE376" s="84">
        <f t="shared" si="99"/>
        <v>0</v>
      </c>
      <c r="AF376" s="84">
        <f t="shared" si="99"/>
        <v>0</v>
      </c>
      <c r="AG376" s="84">
        <f t="shared" si="99"/>
        <v>0</v>
      </c>
      <c r="AH376" s="84">
        <f t="shared" si="99"/>
        <v>0</v>
      </c>
      <c r="AI376" s="84">
        <f t="shared" si="99"/>
        <v>0</v>
      </c>
      <c r="AJ376" s="84">
        <f t="shared" si="99"/>
        <v>0</v>
      </c>
      <c r="AK376" s="84">
        <f t="shared" si="99"/>
        <v>0</v>
      </c>
      <c r="AL376" s="84">
        <f t="shared" si="99"/>
        <v>0</v>
      </c>
      <c r="AM376" s="84">
        <f t="shared" si="99"/>
        <v>0</v>
      </c>
      <c r="AN376" s="84">
        <f t="shared" si="99"/>
        <v>0</v>
      </c>
      <c r="AO376" s="84">
        <f t="shared" si="99"/>
        <v>0</v>
      </c>
      <c r="AP376" s="84">
        <f t="shared" si="99"/>
        <v>0</v>
      </c>
      <c r="AQ376" s="84">
        <f t="shared" si="99"/>
        <v>0</v>
      </c>
      <c r="AR376" s="84">
        <f t="shared" si="99"/>
        <v>0</v>
      </c>
      <c r="AS376" s="5"/>
      <c r="AT376" s="84">
        <f t="shared" si="97"/>
        <v>0</v>
      </c>
      <c r="AU376" s="84">
        <f t="shared" si="97"/>
        <v>0</v>
      </c>
      <c r="AV376" s="84">
        <f t="shared" si="97"/>
        <v>0</v>
      </c>
      <c r="AW376" s="84">
        <f t="shared" si="97"/>
        <v>0</v>
      </c>
      <c r="AX376" s="84">
        <f t="shared" si="97"/>
        <v>0</v>
      </c>
      <c r="AY376" s="84">
        <f t="shared" si="97"/>
        <v>0</v>
      </c>
      <c r="AZ376" s="84">
        <f t="shared" si="97"/>
        <v>0</v>
      </c>
      <c r="BA376" s="84">
        <f t="shared" si="97"/>
        <v>0</v>
      </c>
      <c r="BB376" s="84">
        <f t="shared" si="97"/>
        <v>0</v>
      </c>
      <c r="BC376" s="84">
        <f t="shared" si="97"/>
        <v>0</v>
      </c>
      <c r="BD376" s="5"/>
      <c r="BE376" s="5"/>
      <c r="BF376" s="5"/>
      <c r="BG376" s="5"/>
      <c r="BH376" s="5"/>
      <c r="BI376" s="5"/>
      <c r="BJ376" s="5"/>
    </row>
    <row r="377" spans="2:62" hidden="1">
      <c r="B377">
        <f t="shared" si="96"/>
        <v>715</v>
      </c>
      <c r="C377" t="str">
        <f t="shared" si="96"/>
        <v xml:space="preserve">ALTRES OPERACIONS </v>
      </c>
      <c r="D377" t="str">
        <f t="shared" si="96"/>
        <v>Preparació per clavar i lligar canyes manual</v>
      </c>
      <c r="E377" s="82">
        <f t="shared" si="96"/>
        <v>2500</v>
      </c>
      <c r="F377" s="84">
        <f t="shared" si="99"/>
        <v>0</v>
      </c>
      <c r="G377" s="84">
        <f t="shared" si="99"/>
        <v>0</v>
      </c>
      <c r="H377" s="84">
        <f t="shared" si="99"/>
        <v>0</v>
      </c>
      <c r="I377" s="84">
        <f t="shared" si="99"/>
        <v>0</v>
      </c>
      <c r="J377" s="84">
        <f t="shared" si="99"/>
        <v>0</v>
      </c>
      <c r="K377" s="84">
        <f t="shared" si="99"/>
        <v>0</v>
      </c>
      <c r="L377" s="84">
        <f t="shared" si="99"/>
        <v>0</v>
      </c>
      <c r="M377" s="84">
        <f t="shared" si="99"/>
        <v>0</v>
      </c>
      <c r="N377" s="84">
        <f t="shared" si="99"/>
        <v>0</v>
      </c>
      <c r="O377" s="84">
        <f t="shared" si="99"/>
        <v>0</v>
      </c>
      <c r="P377" s="84">
        <f t="shared" si="99"/>
        <v>0</v>
      </c>
      <c r="Q377" s="84">
        <f t="shared" si="99"/>
        <v>0</v>
      </c>
      <c r="R377" s="84">
        <f t="shared" si="99"/>
        <v>0</v>
      </c>
      <c r="S377" s="84">
        <f t="shared" si="99"/>
        <v>0</v>
      </c>
      <c r="T377" s="84">
        <f t="shared" si="99"/>
        <v>0</v>
      </c>
      <c r="U377" s="84">
        <f t="shared" si="99"/>
        <v>0</v>
      </c>
      <c r="V377" s="84">
        <f t="shared" si="99"/>
        <v>0</v>
      </c>
      <c r="W377" s="84">
        <f t="shared" si="99"/>
        <v>0</v>
      </c>
      <c r="X377" s="84">
        <f t="shared" si="99"/>
        <v>0</v>
      </c>
      <c r="Y377" s="84">
        <f t="shared" si="99"/>
        <v>0</v>
      </c>
      <c r="Z377" s="84">
        <f t="shared" si="99"/>
        <v>0</v>
      </c>
      <c r="AA377" s="84">
        <f t="shared" si="99"/>
        <v>0</v>
      </c>
      <c r="AB377" s="84">
        <f t="shared" si="99"/>
        <v>0</v>
      </c>
      <c r="AC377" s="84">
        <f t="shared" si="99"/>
        <v>0</v>
      </c>
      <c r="AD377" s="84">
        <f t="shared" si="99"/>
        <v>0</v>
      </c>
      <c r="AE377" s="84">
        <f t="shared" si="99"/>
        <v>0</v>
      </c>
      <c r="AF377" s="84">
        <f t="shared" si="99"/>
        <v>0</v>
      </c>
      <c r="AG377" s="84">
        <f t="shared" si="99"/>
        <v>0</v>
      </c>
      <c r="AH377" s="84">
        <f t="shared" si="99"/>
        <v>0</v>
      </c>
      <c r="AI377" s="84">
        <f t="shared" si="99"/>
        <v>0</v>
      </c>
      <c r="AJ377" s="84">
        <f t="shared" si="99"/>
        <v>0</v>
      </c>
      <c r="AK377" s="84">
        <f t="shared" si="99"/>
        <v>0</v>
      </c>
      <c r="AL377" s="84">
        <f t="shared" si="99"/>
        <v>0</v>
      </c>
      <c r="AM377" s="84">
        <f t="shared" si="99"/>
        <v>0</v>
      </c>
      <c r="AN377" s="84">
        <f t="shared" si="99"/>
        <v>0</v>
      </c>
      <c r="AO377" s="84">
        <f t="shared" si="99"/>
        <v>0</v>
      </c>
      <c r="AP377" s="84">
        <f t="shared" si="99"/>
        <v>0</v>
      </c>
      <c r="AQ377" s="84">
        <f t="shared" si="99"/>
        <v>0</v>
      </c>
      <c r="AR377" s="84">
        <f t="shared" si="99"/>
        <v>0</v>
      </c>
      <c r="AS377" s="5"/>
      <c r="AT377" s="84">
        <f t="shared" si="97"/>
        <v>0</v>
      </c>
      <c r="AU377" s="84">
        <f t="shared" si="97"/>
        <v>0</v>
      </c>
      <c r="AV377" s="84">
        <f t="shared" si="97"/>
        <v>0</v>
      </c>
      <c r="AW377" s="84">
        <f t="shared" si="97"/>
        <v>0</v>
      </c>
      <c r="AX377" s="84">
        <f t="shared" si="97"/>
        <v>0</v>
      </c>
      <c r="AY377" s="84">
        <f t="shared" si="97"/>
        <v>0</v>
      </c>
      <c r="AZ377" s="84">
        <f t="shared" si="97"/>
        <v>0</v>
      </c>
      <c r="BA377" s="84">
        <f t="shared" si="97"/>
        <v>0</v>
      </c>
      <c r="BB377" s="84">
        <f t="shared" si="97"/>
        <v>0</v>
      </c>
      <c r="BC377" s="84">
        <f t="shared" si="97"/>
        <v>0</v>
      </c>
      <c r="BD377" s="5"/>
      <c r="BE377" s="5"/>
      <c r="BF377" s="5"/>
      <c r="BG377" s="5"/>
      <c r="BH377" s="5"/>
      <c r="BI377" s="5"/>
      <c r="BJ377" s="5"/>
    </row>
    <row r="378" spans="2:62" hidden="1">
      <c r="B378">
        <f t="shared" si="96"/>
        <v>725</v>
      </c>
      <c r="C378" t="str">
        <f t="shared" si="96"/>
        <v xml:space="preserve">ALTRES OPERACIONS </v>
      </c>
      <c r="D378" t="str">
        <f t="shared" si="96"/>
        <v>Preparació per esporgar i lligar tomaqueres</v>
      </c>
      <c r="E378" s="82">
        <f t="shared" si="96"/>
        <v>2500</v>
      </c>
      <c r="F378" s="84">
        <f t="shared" si="99"/>
        <v>0</v>
      </c>
      <c r="G378" s="84">
        <f t="shared" si="99"/>
        <v>0</v>
      </c>
      <c r="H378" s="84">
        <f t="shared" si="99"/>
        <v>0</v>
      </c>
      <c r="I378" s="84">
        <f t="shared" si="99"/>
        <v>0</v>
      </c>
      <c r="J378" s="84">
        <f t="shared" si="99"/>
        <v>0</v>
      </c>
      <c r="K378" s="84">
        <f t="shared" si="99"/>
        <v>0</v>
      </c>
      <c r="L378" s="84">
        <f t="shared" si="99"/>
        <v>0</v>
      </c>
      <c r="M378" s="84">
        <f t="shared" si="99"/>
        <v>0</v>
      </c>
      <c r="N378" s="84">
        <f t="shared" si="99"/>
        <v>0</v>
      </c>
      <c r="O378" s="84">
        <f t="shared" si="99"/>
        <v>0</v>
      </c>
      <c r="P378" s="84">
        <f t="shared" si="99"/>
        <v>0</v>
      </c>
      <c r="Q378" s="84">
        <f t="shared" si="99"/>
        <v>0</v>
      </c>
      <c r="R378" s="84">
        <f t="shared" si="99"/>
        <v>0</v>
      </c>
      <c r="S378" s="84">
        <f t="shared" si="99"/>
        <v>0</v>
      </c>
      <c r="T378" s="84">
        <f t="shared" si="99"/>
        <v>0</v>
      </c>
      <c r="U378" s="84">
        <f t="shared" si="99"/>
        <v>0</v>
      </c>
      <c r="V378" s="84">
        <f t="shared" si="99"/>
        <v>0</v>
      </c>
      <c r="W378" s="84">
        <f t="shared" si="99"/>
        <v>0</v>
      </c>
      <c r="X378" s="84">
        <f t="shared" si="99"/>
        <v>0</v>
      </c>
      <c r="Y378" s="84">
        <f t="shared" si="99"/>
        <v>0</v>
      </c>
      <c r="Z378" s="84">
        <f t="shared" si="99"/>
        <v>0</v>
      </c>
      <c r="AA378" s="84">
        <f t="shared" si="99"/>
        <v>0</v>
      </c>
      <c r="AB378" s="84">
        <f t="shared" si="99"/>
        <v>0</v>
      </c>
      <c r="AC378" s="84">
        <f t="shared" si="99"/>
        <v>0</v>
      </c>
      <c r="AD378" s="84">
        <f t="shared" si="99"/>
        <v>0</v>
      </c>
      <c r="AE378" s="84">
        <f t="shared" si="99"/>
        <v>0</v>
      </c>
      <c r="AF378" s="84">
        <f t="shared" si="99"/>
        <v>0</v>
      </c>
      <c r="AG378" s="84">
        <f t="shared" si="99"/>
        <v>0</v>
      </c>
      <c r="AH378" s="84">
        <f t="shared" si="99"/>
        <v>0</v>
      </c>
      <c r="AI378" s="84">
        <f t="shared" si="99"/>
        <v>0</v>
      </c>
      <c r="AJ378" s="84">
        <f t="shared" si="99"/>
        <v>0</v>
      </c>
      <c r="AK378" s="84">
        <f t="shared" si="99"/>
        <v>0</v>
      </c>
      <c r="AL378" s="84">
        <f t="shared" si="99"/>
        <v>0</v>
      </c>
      <c r="AM378" s="84">
        <f t="shared" si="99"/>
        <v>0</v>
      </c>
      <c r="AN378" s="84">
        <f t="shared" si="99"/>
        <v>0</v>
      </c>
      <c r="AO378" s="84">
        <f t="shared" si="99"/>
        <v>0</v>
      </c>
      <c r="AP378" s="84">
        <f t="shared" si="99"/>
        <v>0</v>
      </c>
      <c r="AQ378" s="84">
        <f t="shared" si="99"/>
        <v>0</v>
      </c>
      <c r="AR378" s="84">
        <f t="shared" si="99"/>
        <v>0</v>
      </c>
      <c r="AS378" s="5"/>
      <c r="AT378" s="84">
        <f t="shared" si="97"/>
        <v>0</v>
      </c>
      <c r="AU378" s="84">
        <f t="shared" si="97"/>
        <v>0</v>
      </c>
      <c r="AV378" s="84">
        <f t="shared" si="97"/>
        <v>0</v>
      </c>
      <c r="AW378" s="84">
        <f t="shared" si="97"/>
        <v>0</v>
      </c>
      <c r="AX378" s="84">
        <f t="shared" si="97"/>
        <v>0</v>
      </c>
      <c r="AY378" s="84">
        <f t="shared" si="97"/>
        <v>0</v>
      </c>
      <c r="AZ378" s="84">
        <f t="shared" si="97"/>
        <v>0</v>
      </c>
      <c r="BA378" s="84">
        <f t="shared" si="97"/>
        <v>0</v>
      </c>
      <c r="BB378" s="84">
        <f t="shared" si="97"/>
        <v>0</v>
      </c>
      <c r="BC378" s="84">
        <f t="shared" si="97"/>
        <v>0</v>
      </c>
      <c r="BD378" s="5"/>
      <c r="BE378" s="5"/>
      <c r="BF378" s="5"/>
      <c r="BG378" s="5"/>
      <c r="BH378" s="5"/>
      <c r="BI378" s="5"/>
      <c r="BJ378" s="5"/>
    </row>
    <row r="379" spans="2:62" hidden="1">
      <c r="B379">
        <f t="shared" si="96"/>
        <v>735</v>
      </c>
      <c r="C379" t="str">
        <f t="shared" si="96"/>
        <v xml:space="preserve">ALTRES OPERACIONS </v>
      </c>
      <c r="D379" t="str">
        <f t="shared" si="96"/>
        <v>Preparació per renda de la terra</v>
      </c>
      <c r="E379" s="82">
        <f t="shared" si="96"/>
        <v>2500</v>
      </c>
      <c r="F379" s="84">
        <f t="shared" si="99"/>
        <v>0</v>
      </c>
      <c r="G379" s="84">
        <f t="shared" si="99"/>
        <v>0</v>
      </c>
      <c r="H379" s="84">
        <f t="shared" si="99"/>
        <v>0</v>
      </c>
      <c r="I379" s="84">
        <f t="shared" si="99"/>
        <v>0</v>
      </c>
      <c r="J379" s="84">
        <f t="shared" si="99"/>
        <v>0</v>
      </c>
      <c r="K379" s="84">
        <f t="shared" si="99"/>
        <v>0</v>
      </c>
      <c r="L379" s="84">
        <f t="shared" si="99"/>
        <v>0</v>
      </c>
      <c r="M379" s="84">
        <f t="shared" si="99"/>
        <v>0</v>
      </c>
      <c r="N379" s="84">
        <f t="shared" si="99"/>
        <v>0</v>
      </c>
      <c r="O379" s="84">
        <f t="shared" si="99"/>
        <v>0</v>
      </c>
      <c r="P379" s="84">
        <f t="shared" si="99"/>
        <v>0</v>
      </c>
      <c r="Q379" s="84">
        <f t="shared" si="99"/>
        <v>0</v>
      </c>
      <c r="R379" s="84">
        <f t="shared" si="99"/>
        <v>0</v>
      </c>
      <c r="S379" s="84">
        <f t="shared" si="99"/>
        <v>0</v>
      </c>
      <c r="T379" s="84">
        <f t="shared" si="99"/>
        <v>0</v>
      </c>
      <c r="U379" s="84">
        <f t="shared" si="99"/>
        <v>0</v>
      </c>
      <c r="V379" s="84">
        <f t="shared" si="99"/>
        <v>0</v>
      </c>
      <c r="W379" s="84">
        <f t="shared" si="99"/>
        <v>0</v>
      </c>
      <c r="X379" s="84">
        <f t="shared" si="99"/>
        <v>0</v>
      </c>
      <c r="Y379" s="84">
        <f t="shared" si="99"/>
        <v>0</v>
      </c>
      <c r="Z379" s="84">
        <f t="shared" si="99"/>
        <v>0</v>
      </c>
      <c r="AA379" s="84">
        <f t="shared" si="99"/>
        <v>0</v>
      </c>
      <c r="AB379" s="84">
        <f t="shared" ref="AB379:AR387" si="100">IF($E$4&lt;$E379,$E$4/$E379*AB144,AB144)</f>
        <v>0</v>
      </c>
      <c r="AC379" s="84">
        <f t="shared" si="100"/>
        <v>0</v>
      </c>
      <c r="AD379" s="84">
        <f t="shared" si="100"/>
        <v>0</v>
      </c>
      <c r="AE379" s="84">
        <f t="shared" si="100"/>
        <v>0</v>
      </c>
      <c r="AF379" s="84">
        <f t="shared" si="100"/>
        <v>0</v>
      </c>
      <c r="AG379" s="84">
        <f t="shared" si="100"/>
        <v>0</v>
      </c>
      <c r="AH379" s="84">
        <f t="shared" si="100"/>
        <v>0</v>
      </c>
      <c r="AI379" s="84">
        <f t="shared" si="100"/>
        <v>0</v>
      </c>
      <c r="AJ379" s="84">
        <f t="shared" si="100"/>
        <v>0</v>
      </c>
      <c r="AK379" s="84">
        <f t="shared" si="100"/>
        <v>0</v>
      </c>
      <c r="AL379" s="84">
        <f t="shared" si="100"/>
        <v>0</v>
      </c>
      <c r="AM379" s="84">
        <f t="shared" si="100"/>
        <v>0</v>
      </c>
      <c r="AN379" s="84">
        <f t="shared" si="100"/>
        <v>0</v>
      </c>
      <c r="AO379" s="84">
        <f t="shared" si="100"/>
        <v>0</v>
      </c>
      <c r="AP379" s="84">
        <f t="shared" si="100"/>
        <v>0</v>
      </c>
      <c r="AQ379" s="84">
        <f t="shared" si="100"/>
        <v>0</v>
      </c>
      <c r="AR379" s="84">
        <f t="shared" si="100"/>
        <v>0</v>
      </c>
      <c r="AS379" s="5"/>
      <c r="AT379" s="84">
        <f t="shared" si="97"/>
        <v>0</v>
      </c>
      <c r="AU379" s="84">
        <f t="shared" si="97"/>
        <v>0</v>
      </c>
      <c r="AV379" s="84">
        <f t="shared" si="97"/>
        <v>0</v>
      </c>
      <c r="AW379" s="84">
        <f t="shared" si="97"/>
        <v>0</v>
      </c>
      <c r="AX379" s="84">
        <f t="shared" si="97"/>
        <v>0</v>
      </c>
      <c r="AY379" s="84">
        <f t="shared" si="97"/>
        <v>0</v>
      </c>
      <c r="AZ379" s="84">
        <f t="shared" si="97"/>
        <v>0</v>
      </c>
      <c r="BA379" s="84">
        <f t="shared" si="97"/>
        <v>0</v>
      </c>
      <c r="BB379" s="84">
        <f t="shared" si="97"/>
        <v>0</v>
      </c>
      <c r="BC379" s="84">
        <f t="shared" si="97"/>
        <v>0</v>
      </c>
      <c r="BD379" s="5"/>
      <c r="BE379" s="5"/>
      <c r="BF379" s="5"/>
      <c r="BG379" s="5"/>
      <c r="BH379" s="5"/>
      <c r="BI379" s="5"/>
      <c r="BJ379" s="5"/>
    </row>
    <row r="380" spans="2:62" hidden="1">
      <c r="B380">
        <f t="shared" si="96"/>
        <v>815</v>
      </c>
      <c r="C380" t="str">
        <f t="shared" si="96"/>
        <v>RECOL.LECCIÓ</v>
      </c>
      <c r="D380" t="str">
        <f t="shared" si="96"/>
        <v>Preparació per recol.lecció col</v>
      </c>
      <c r="E380" s="82">
        <f t="shared" si="96"/>
        <v>2500</v>
      </c>
      <c r="F380" s="84">
        <f t="shared" ref="F380:AR386" si="101">IF($E$4&lt;$E380,$E$4/$E380*F145,F145)</f>
        <v>0</v>
      </c>
      <c r="G380" s="84">
        <f t="shared" si="101"/>
        <v>0</v>
      </c>
      <c r="H380" s="84">
        <f t="shared" si="101"/>
        <v>0</v>
      </c>
      <c r="I380" s="84">
        <f t="shared" si="101"/>
        <v>0</v>
      </c>
      <c r="J380" s="84">
        <f t="shared" si="101"/>
        <v>0</v>
      </c>
      <c r="K380" s="84">
        <f t="shared" si="101"/>
        <v>0</v>
      </c>
      <c r="L380" s="84">
        <f t="shared" si="101"/>
        <v>0</v>
      </c>
      <c r="M380" s="84">
        <f t="shared" si="101"/>
        <v>0</v>
      </c>
      <c r="N380" s="84">
        <f t="shared" si="101"/>
        <v>0</v>
      </c>
      <c r="O380" s="84">
        <f t="shared" si="101"/>
        <v>0</v>
      </c>
      <c r="P380" s="84">
        <f t="shared" si="101"/>
        <v>0</v>
      </c>
      <c r="Q380" s="84">
        <f t="shared" si="101"/>
        <v>0</v>
      </c>
      <c r="R380" s="84">
        <f t="shared" si="101"/>
        <v>0</v>
      </c>
      <c r="S380" s="84">
        <f t="shared" si="101"/>
        <v>0</v>
      </c>
      <c r="T380" s="84">
        <f t="shared" si="101"/>
        <v>0</v>
      </c>
      <c r="U380" s="84">
        <f t="shared" si="101"/>
        <v>0</v>
      </c>
      <c r="V380" s="84">
        <f t="shared" si="101"/>
        <v>0</v>
      </c>
      <c r="W380" s="84">
        <f t="shared" si="101"/>
        <v>0</v>
      </c>
      <c r="X380" s="84">
        <f t="shared" si="101"/>
        <v>0</v>
      </c>
      <c r="Y380" s="84">
        <f t="shared" si="101"/>
        <v>0</v>
      </c>
      <c r="Z380" s="84">
        <f t="shared" si="101"/>
        <v>0</v>
      </c>
      <c r="AA380" s="84">
        <f t="shared" si="101"/>
        <v>0</v>
      </c>
      <c r="AB380" s="84">
        <f t="shared" si="101"/>
        <v>0</v>
      </c>
      <c r="AC380" s="84">
        <f t="shared" si="101"/>
        <v>0</v>
      </c>
      <c r="AD380" s="84">
        <f t="shared" si="101"/>
        <v>0</v>
      </c>
      <c r="AE380" s="84">
        <f t="shared" si="101"/>
        <v>0</v>
      </c>
      <c r="AF380" s="84">
        <f t="shared" si="101"/>
        <v>0</v>
      </c>
      <c r="AG380" s="84">
        <f t="shared" si="101"/>
        <v>0</v>
      </c>
      <c r="AH380" s="84">
        <f t="shared" si="101"/>
        <v>0</v>
      </c>
      <c r="AI380" s="84">
        <f t="shared" si="101"/>
        <v>0</v>
      </c>
      <c r="AJ380" s="84">
        <f t="shared" si="101"/>
        <v>0</v>
      </c>
      <c r="AK380" s="84">
        <f t="shared" si="101"/>
        <v>0</v>
      </c>
      <c r="AL380" s="84">
        <f t="shared" si="101"/>
        <v>0</v>
      </c>
      <c r="AM380" s="84">
        <f t="shared" si="101"/>
        <v>0</v>
      </c>
      <c r="AN380" s="84">
        <f t="shared" si="101"/>
        <v>0</v>
      </c>
      <c r="AO380" s="84">
        <f t="shared" si="101"/>
        <v>0</v>
      </c>
      <c r="AP380" s="84">
        <f t="shared" si="101"/>
        <v>0</v>
      </c>
      <c r="AQ380" s="84">
        <f t="shared" si="100"/>
        <v>0</v>
      </c>
      <c r="AR380" s="84">
        <f t="shared" si="101"/>
        <v>0</v>
      </c>
      <c r="AS380" s="5"/>
      <c r="AT380" s="84">
        <f t="shared" si="97"/>
        <v>0</v>
      </c>
      <c r="AU380" s="84">
        <f t="shared" si="97"/>
        <v>0</v>
      </c>
      <c r="AV380" s="84">
        <f t="shared" si="97"/>
        <v>0</v>
      </c>
      <c r="AW380" s="84">
        <f t="shared" si="97"/>
        <v>0</v>
      </c>
      <c r="AX380" s="84">
        <f t="shared" si="97"/>
        <v>0</v>
      </c>
      <c r="AY380" s="84">
        <f t="shared" si="97"/>
        <v>0</v>
      </c>
      <c r="AZ380" s="84">
        <f t="shared" si="97"/>
        <v>0</v>
      </c>
      <c r="BA380" s="84">
        <f t="shared" si="97"/>
        <v>0</v>
      </c>
      <c r="BB380" s="84">
        <f t="shared" si="97"/>
        <v>0</v>
      </c>
      <c r="BC380" s="84">
        <f t="shared" si="97"/>
        <v>0</v>
      </c>
      <c r="BD380" s="5"/>
      <c r="BE380" s="5"/>
      <c r="BF380" s="5"/>
      <c r="BG380" s="5"/>
      <c r="BH380" s="5"/>
      <c r="BI380" s="5"/>
      <c r="BJ380" s="5"/>
    </row>
    <row r="381" spans="2:62" hidden="1">
      <c r="B381">
        <f t="shared" si="96"/>
        <v>825</v>
      </c>
      <c r="C381" t="str">
        <f t="shared" si="96"/>
        <v>RECOL.LECCIÓ</v>
      </c>
      <c r="D381" t="str">
        <f t="shared" si="96"/>
        <v>Preparació per recol.lecció bròcoli</v>
      </c>
      <c r="E381" s="82">
        <f t="shared" si="96"/>
        <v>2500</v>
      </c>
      <c r="F381" s="84">
        <f t="shared" si="101"/>
        <v>0</v>
      </c>
      <c r="G381" s="84">
        <f t="shared" si="101"/>
        <v>0</v>
      </c>
      <c r="H381" s="84">
        <f t="shared" si="101"/>
        <v>0</v>
      </c>
      <c r="I381" s="84">
        <f t="shared" si="101"/>
        <v>0</v>
      </c>
      <c r="J381" s="84">
        <f t="shared" si="101"/>
        <v>0</v>
      </c>
      <c r="K381" s="84">
        <f t="shared" si="101"/>
        <v>0</v>
      </c>
      <c r="L381" s="84">
        <f t="shared" si="101"/>
        <v>0</v>
      </c>
      <c r="M381" s="84">
        <f t="shared" si="101"/>
        <v>0</v>
      </c>
      <c r="N381" s="84">
        <f t="shared" si="101"/>
        <v>0</v>
      </c>
      <c r="O381" s="84">
        <f t="shared" si="101"/>
        <v>0</v>
      </c>
      <c r="P381" s="84">
        <f t="shared" si="101"/>
        <v>0</v>
      </c>
      <c r="Q381" s="84">
        <f t="shared" si="101"/>
        <v>0</v>
      </c>
      <c r="R381" s="84">
        <f t="shared" si="101"/>
        <v>0</v>
      </c>
      <c r="S381" s="84">
        <f t="shared" si="101"/>
        <v>0</v>
      </c>
      <c r="T381" s="84">
        <f t="shared" si="101"/>
        <v>0</v>
      </c>
      <c r="U381" s="84">
        <f t="shared" si="101"/>
        <v>0</v>
      </c>
      <c r="V381" s="84">
        <f t="shared" si="101"/>
        <v>0</v>
      </c>
      <c r="W381" s="84">
        <f t="shared" si="101"/>
        <v>0</v>
      </c>
      <c r="X381" s="84">
        <f t="shared" si="101"/>
        <v>0</v>
      </c>
      <c r="Y381" s="84">
        <f t="shared" si="101"/>
        <v>0</v>
      </c>
      <c r="Z381" s="84">
        <f t="shared" si="101"/>
        <v>0</v>
      </c>
      <c r="AA381" s="84">
        <f t="shared" si="101"/>
        <v>0</v>
      </c>
      <c r="AB381" s="84">
        <f t="shared" si="101"/>
        <v>0</v>
      </c>
      <c r="AC381" s="84">
        <f t="shared" si="101"/>
        <v>0</v>
      </c>
      <c r="AD381" s="84">
        <f t="shared" si="101"/>
        <v>0</v>
      </c>
      <c r="AE381" s="84">
        <f t="shared" si="101"/>
        <v>0</v>
      </c>
      <c r="AF381" s="84">
        <f t="shared" si="101"/>
        <v>0</v>
      </c>
      <c r="AG381" s="84">
        <f t="shared" si="101"/>
        <v>0</v>
      </c>
      <c r="AH381" s="84">
        <f t="shared" si="101"/>
        <v>0</v>
      </c>
      <c r="AI381" s="84">
        <f t="shared" si="101"/>
        <v>0</v>
      </c>
      <c r="AJ381" s="84">
        <f t="shared" si="101"/>
        <v>0</v>
      </c>
      <c r="AK381" s="84">
        <f t="shared" si="101"/>
        <v>0</v>
      </c>
      <c r="AL381" s="84">
        <f t="shared" si="101"/>
        <v>0</v>
      </c>
      <c r="AM381" s="84">
        <f t="shared" si="101"/>
        <v>0</v>
      </c>
      <c r="AN381" s="84">
        <f t="shared" si="101"/>
        <v>0</v>
      </c>
      <c r="AO381" s="84">
        <f t="shared" si="101"/>
        <v>0</v>
      </c>
      <c r="AP381" s="84">
        <f t="shared" si="101"/>
        <v>0</v>
      </c>
      <c r="AQ381" s="84">
        <f t="shared" si="100"/>
        <v>0</v>
      </c>
      <c r="AR381" s="84">
        <f t="shared" si="101"/>
        <v>0</v>
      </c>
      <c r="AS381" s="5"/>
      <c r="AT381" s="84">
        <f t="shared" si="97"/>
        <v>0</v>
      </c>
      <c r="AU381" s="84">
        <f t="shared" si="97"/>
        <v>0</v>
      </c>
      <c r="AV381" s="84">
        <f t="shared" si="97"/>
        <v>0</v>
      </c>
      <c r="AW381" s="84">
        <f t="shared" si="97"/>
        <v>0</v>
      </c>
      <c r="AX381" s="84">
        <f t="shared" si="97"/>
        <v>0</v>
      </c>
      <c r="AY381" s="84">
        <f t="shared" si="97"/>
        <v>0</v>
      </c>
      <c r="AZ381" s="84">
        <f t="shared" si="97"/>
        <v>0</v>
      </c>
      <c r="BA381" s="84">
        <f t="shared" si="97"/>
        <v>0</v>
      </c>
      <c r="BB381" s="84">
        <f t="shared" si="97"/>
        <v>0</v>
      </c>
      <c r="BC381" s="84">
        <f t="shared" si="97"/>
        <v>0</v>
      </c>
      <c r="BD381" s="5"/>
      <c r="BE381" s="5"/>
      <c r="BF381" s="5"/>
      <c r="BG381" s="5"/>
      <c r="BH381" s="5"/>
      <c r="BI381" s="5"/>
      <c r="BJ381" s="5"/>
    </row>
    <row r="382" spans="2:62" hidden="1">
      <c r="B382">
        <f t="shared" si="96"/>
        <v>835</v>
      </c>
      <c r="C382" t="str">
        <f t="shared" si="96"/>
        <v>RECOL.LECCIÓ</v>
      </c>
      <c r="D382" t="str">
        <f t="shared" si="96"/>
        <v>Preparació per recol.lecció calçot</v>
      </c>
      <c r="E382" s="82">
        <f t="shared" si="96"/>
        <v>2500</v>
      </c>
      <c r="F382" s="84">
        <f t="shared" si="101"/>
        <v>0</v>
      </c>
      <c r="G382" s="84">
        <f t="shared" si="101"/>
        <v>0</v>
      </c>
      <c r="H382" s="84">
        <f t="shared" si="101"/>
        <v>0</v>
      </c>
      <c r="I382" s="84">
        <f t="shared" si="101"/>
        <v>0</v>
      </c>
      <c r="J382" s="84">
        <f t="shared" si="101"/>
        <v>0</v>
      </c>
      <c r="K382" s="84">
        <f t="shared" si="101"/>
        <v>0</v>
      </c>
      <c r="L382" s="84">
        <f t="shared" si="101"/>
        <v>0</v>
      </c>
      <c r="M382" s="84">
        <f t="shared" si="101"/>
        <v>0</v>
      </c>
      <c r="N382" s="84">
        <f t="shared" si="101"/>
        <v>0</v>
      </c>
      <c r="O382" s="84">
        <f t="shared" si="101"/>
        <v>0</v>
      </c>
      <c r="P382" s="84">
        <f t="shared" si="101"/>
        <v>0</v>
      </c>
      <c r="Q382" s="84">
        <f t="shared" si="101"/>
        <v>0</v>
      </c>
      <c r="R382" s="84">
        <f t="shared" si="101"/>
        <v>0</v>
      </c>
      <c r="S382" s="84">
        <f t="shared" si="101"/>
        <v>0</v>
      </c>
      <c r="T382" s="84">
        <f t="shared" si="101"/>
        <v>0</v>
      </c>
      <c r="U382" s="84">
        <f t="shared" si="101"/>
        <v>0</v>
      </c>
      <c r="V382" s="84">
        <f t="shared" si="101"/>
        <v>0</v>
      </c>
      <c r="W382" s="84">
        <f t="shared" si="101"/>
        <v>0</v>
      </c>
      <c r="X382" s="84">
        <f t="shared" si="101"/>
        <v>0</v>
      </c>
      <c r="Y382" s="84">
        <f t="shared" si="101"/>
        <v>0</v>
      </c>
      <c r="Z382" s="84">
        <f t="shared" si="101"/>
        <v>0</v>
      </c>
      <c r="AA382" s="84">
        <f t="shared" si="101"/>
        <v>0</v>
      </c>
      <c r="AB382" s="84">
        <f t="shared" si="101"/>
        <v>0</v>
      </c>
      <c r="AC382" s="84">
        <f t="shared" si="101"/>
        <v>0</v>
      </c>
      <c r="AD382" s="84">
        <f t="shared" si="101"/>
        <v>0</v>
      </c>
      <c r="AE382" s="84">
        <f t="shared" si="101"/>
        <v>0</v>
      </c>
      <c r="AF382" s="84">
        <f t="shared" si="101"/>
        <v>0</v>
      </c>
      <c r="AG382" s="84">
        <f t="shared" si="101"/>
        <v>0</v>
      </c>
      <c r="AH382" s="84">
        <f t="shared" si="101"/>
        <v>0</v>
      </c>
      <c r="AI382" s="84">
        <f t="shared" si="101"/>
        <v>0</v>
      </c>
      <c r="AJ382" s="84">
        <f t="shared" si="101"/>
        <v>0</v>
      </c>
      <c r="AK382" s="84">
        <f t="shared" si="101"/>
        <v>0</v>
      </c>
      <c r="AL382" s="84">
        <f t="shared" si="101"/>
        <v>0</v>
      </c>
      <c r="AM382" s="84">
        <f t="shared" si="101"/>
        <v>0</v>
      </c>
      <c r="AN382" s="84">
        <f t="shared" si="101"/>
        <v>0</v>
      </c>
      <c r="AO382" s="84">
        <f t="shared" si="101"/>
        <v>0</v>
      </c>
      <c r="AP382" s="84">
        <f t="shared" si="101"/>
        <v>0</v>
      </c>
      <c r="AQ382" s="84">
        <f t="shared" si="100"/>
        <v>0</v>
      </c>
      <c r="AR382" s="84">
        <f t="shared" si="101"/>
        <v>0</v>
      </c>
      <c r="AS382" s="5"/>
      <c r="AT382" s="84">
        <f t="shared" si="97"/>
        <v>0</v>
      </c>
      <c r="AU382" s="84">
        <f t="shared" si="97"/>
        <v>0</v>
      </c>
      <c r="AV382" s="84">
        <f t="shared" si="97"/>
        <v>0</v>
      </c>
      <c r="AW382" s="84">
        <f t="shared" si="97"/>
        <v>0</v>
      </c>
      <c r="AX382" s="84">
        <f t="shared" si="97"/>
        <v>0</v>
      </c>
      <c r="AY382" s="84">
        <f t="shared" si="97"/>
        <v>0</v>
      </c>
      <c r="AZ382" s="84">
        <f t="shared" si="97"/>
        <v>0</v>
      </c>
      <c r="BA382" s="84">
        <f t="shared" si="97"/>
        <v>0</v>
      </c>
      <c r="BB382" s="84">
        <f t="shared" si="97"/>
        <v>0</v>
      </c>
      <c r="BC382" s="84">
        <f t="shared" si="97"/>
        <v>0</v>
      </c>
      <c r="BD382" s="5"/>
      <c r="BE382" s="5"/>
      <c r="BF382" s="5"/>
      <c r="BG382" s="5"/>
      <c r="BH382" s="5"/>
      <c r="BI382" s="5"/>
      <c r="BJ382" s="5"/>
    </row>
    <row r="383" spans="2:62" hidden="1">
      <c r="B383">
        <f t="shared" ref="B383:E387" si="102">+B148</f>
        <v>845</v>
      </c>
      <c r="C383" t="str">
        <f t="shared" si="102"/>
        <v>RECOL.LECCIÓ</v>
      </c>
      <c r="D383" t="str">
        <f t="shared" si="102"/>
        <v>Preparació per recol.lecció enciam</v>
      </c>
      <c r="E383" s="82">
        <f t="shared" si="102"/>
        <v>2500</v>
      </c>
      <c r="F383" s="84">
        <f t="shared" si="101"/>
        <v>0</v>
      </c>
      <c r="G383" s="84">
        <f t="shared" si="101"/>
        <v>0</v>
      </c>
      <c r="H383" s="84">
        <f t="shared" si="101"/>
        <v>0</v>
      </c>
      <c r="I383" s="84">
        <f t="shared" si="101"/>
        <v>0</v>
      </c>
      <c r="J383" s="84">
        <f t="shared" si="101"/>
        <v>0</v>
      </c>
      <c r="K383" s="84">
        <f t="shared" si="101"/>
        <v>0</v>
      </c>
      <c r="L383" s="84">
        <f t="shared" si="101"/>
        <v>0</v>
      </c>
      <c r="M383" s="84">
        <f t="shared" si="101"/>
        <v>0</v>
      </c>
      <c r="N383" s="84">
        <f t="shared" si="101"/>
        <v>0</v>
      </c>
      <c r="O383" s="84">
        <f t="shared" si="101"/>
        <v>0</v>
      </c>
      <c r="P383" s="84">
        <f t="shared" si="101"/>
        <v>0</v>
      </c>
      <c r="Q383" s="84">
        <f t="shared" si="101"/>
        <v>0</v>
      </c>
      <c r="R383" s="84">
        <f t="shared" si="101"/>
        <v>0</v>
      </c>
      <c r="S383" s="84">
        <f t="shared" si="101"/>
        <v>0</v>
      </c>
      <c r="T383" s="84">
        <f t="shared" si="101"/>
        <v>0</v>
      </c>
      <c r="U383" s="84">
        <f t="shared" si="101"/>
        <v>0</v>
      </c>
      <c r="V383" s="84">
        <f t="shared" si="101"/>
        <v>0</v>
      </c>
      <c r="W383" s="84">
        <f t="shared" si="101"/>
        <v>0</v>
      </c>
      <c r="X383" s="84">
        <f t="shared" si="101"/>
        <v>0</v>
      </c>
      <c r="Y383" s="84">
        <f t="shared" si="101"/>
        <v>0</v>
      </c>
      <c r="Z383" s="84">
        <f t="shared" si="101"/>
        <v>0</v>
      </c>
      <c r="AA383" s="84">
        <f t="shared" si="101"/>
        <v>0</v>
      </c>
      <c r="AB383" s="84">
        <f t="shared" si="101"/>
        <v>0</v>
      </c>
      <c r="AC383" s="84">
        <f t="shared" si="101"/>
        <v>0</v>
      </c>
      <c r="AD383" s="84">
        <f t="shared" si="101"/>
        <v>0</v>
      </c>
      <c r="AE383" s="84">
        <f t="shared" si="101"/>
        <v>0</v>
      </c>
      <c r="AF383" s="84">
        <f t="shared" si="101"/>
        <v>0</v>
      </c>
      <c r="AG383" s="84">
        <f t="shared" si="101"/>
        <v>0</v>
      </c>
      <c r="AH383" s="84">
        <f t="shared" si="101"/>
        <v>0</v>
      </c>
      <c r="AI383" s="84">
        <f t="shared" si="101"/>
        <v>0</v>
      </c>
      <c r="AJ383" s="84">
        <f t="shared" si="101"/>
        <v>0</v>
      </c>
      <c r="AK383" s="84">
        <f t="shared" si="101"/>
        <v>0</v>
      </c>
      <c r="AL383" s="84">
        <f t="shared" si="101"/>
        <v>0</v>
      </c>
      <c r="AM383" s="84">
        <f t="shared" si="101"/>
        <v>0</v>
      </c>
      <c r="AN383" s="84">
        <f t="shared" si="101"/>
        <v>0</v>
      </c>
      <c r="AO383" s="84">
        <f t="shared" si="101"/>
        <v>0</v>
      </c>
      <c r="AP383" s="84">
        <f t="shared" si="101"/>
        <v>0</v>
      </c>
      <c r="AQ383" s="84">
        <f t="shared" si="100"/>
        <v>0</v>
      </c>
      <c r="AR383" s="84">
        <f t="shared" si="101"/>
        <v>0</v>
      </c>
      <c r="AS383" s="5"/>
      <c r="AT383" s="84">
        <f t="shared" si="97"/>
        <v>0</v>
      </c>
      <c r="AU383" s="84">
        <f t="shared" si="97"/>
        <v>0</v>
      </c>
      <c r="AV383" s="84">
        <f t="shared" si="97"/>
        <v>0</v>
      </c>
      <c r="AW383" s="84">
        <f t="shared" si="97"/>
        <v>0</v>
      </c>
      <c r="AX383" s="84">
        <f t="shared" si="97"/>
        <v>0</v>
      </c>
      <c r="AY383" s="84">
        <f t="shared" si="97"/>
        <v>0</v>
      </c>
      <c r="AZ383" s="84">
        <f t="shared" si="97"/>
        <v>0</v>
      </c>
      <c r="BA383" s="84">
        <f t="shared" si="97"/>
        <v>0</v>
      </c>
      <c r="BB383" s="84">
        <f t="shared" si="97"/>
        <v>0</v>
      </c>
      <c r="BC383" s="84">
        <f t="shared" si="97"/>
        <v>0</v>
      </c>
      <c r="BD383" s="5"/>
      <c r="BE383" s="5"/>
      <c r="BF383" s="5"/>
      <c r="BG383" s="5"/>
      <c r="BH383" s="5"/>
      <c r="BI383" s="5"/>
      <c r="BJ383" s="5"/>
    </row>
    <row r="384" spans="2:62" hidden="1">
      <c r="B384">
        <f t="shared" si="102"/>
        <v>855</v>
      </c>
      <c r="C384" t="str">
        <f t="shared" si="102"/>
        <v>RECOL.LECCIÓ</v>
      </c>
      <c r="D384" t="str">
        <f t="shared" si="102"/>
        <v>Preparació per recol.lecció bledes a manats</v>
      </c>
      <c r="E384" s="82">
        <f t="shared" si="102"/>
        <v>2500</v>
      </c>
      <c r="F384" s="84">
        <f t="shared" si="101"/>
        <v>0</v>
      </c>
      <c r="G384" s="84">
        <f t="shared" si="101"/>
        <v>0</v>
      </c>
      <c r="H384" s="84">
        <f t="shared" si="101"/>
        <v>0</v>
      </c>
      <c r="I384" s="84">
        <f t="shared" si="101"/>
        <v>0</v>
      </c>
      <c r="J384" s="84">
        <f t="shared" si="101"/>
        <v>0</v>
      </c>
      <c r="K384" s="84">
        <f t="shared" si="101"/>
        <v>0</v>
      </c>
      <c r="L384" s="84">
        <f t="shared" si="101"/>
        <v>0</v>
      </c>
      <c r="M384" s="84">
        <f t="shared" si="101"/>
        <v>0</v>
      </c>
      <c r="N384" s="84">
        <f t="shared" si="101"/>
        <v>0</v>
      </c>
      <c r="O384" s="84">
        <f t="shared" si="101"/>
        <v>0</v>
      </c>
      <c r="P384" s="84">
        <f t="shared" si="101"/>
        <v>0</v>
      </c>
      <c r="Q384" s="84">
        <f t="shared" si="101"/>
        <v>0</v>
      </c>
      <c r="R384" s="84">
        <f t="shared" si="101"/>
        <v>0</v>
      </c>
      <c r="S384" s="84">
        <f t="shared" si="101"/>
        <v>0</v>
      </c>
      <c r="T384" s="84">
        <f t="shared" si="101"/>
        <v>0</v>
      </c>
      <c r="U384" s="84">
        <f t="shared" si="101"/>
        <v>0</v>
      </c>
      <c r="V384" s="84">
        <f t="shared" si="101"/>
        <v>0</v>
      </c>
      <c r="W384" s="84">
        <f t="shared" si="101"/>
        <v>0</v>
      </c>
      <c r="X384" s="84">
        <f t="shared" si="101"/>
        <v>0</v>
      </c>
      <c r="Y384" s="84">
        <f t="shared" si="101"/>
        <v>0</v>
      </c>
      <c r="Z384" s="84">
        <f t="shared" si="101"/>
        <v>0</v>
      </c>
      <c r="AA384" s="84">
        <f t="shared" si="101"/>
        <v>0</v>
      </c>
      <c r="AB384" s="84">
        <f t="shared" si="101"/>
        <v>0</v>
      </c>
      <c r="AC384" s="84">
        <f t="shared" si="101"/>
        <v>0</v>
      </c>
      <c r="AD384" s="84">
        <f t="shared" si="101"/>
        <v>0</v>
      </c>
      <c r="AE384" s="84">
        <f t="shared" si="101"/>
        <v>0</v>
      </c>
      <c r="AF384" s="84">
        <f t="shared" si="101"/>
        <v>0</v>
      </c>
      <c r="AG384" s="84">
        <f t="shared" si="101"/>
        <v>0</v>
      </c>
      <c r="AH384" s="84">
        <f t="shared" si="101"/>
        <v>0</v>
      </c>
      <c r="AI384" s="84">
        <f t="shared" si="101"/>
        <v>0</v>
      </c>
      <c r="AJ384" s="84">
        <f t="shared" si="101"/>
        <v>0</v>
      </c>
      <c r="AK384" s="84">
        <f t="shared" si="101"/>
        <v>0</v>
      </c>
      <c r="AL384" s="84">
        <f t="shared" si="101"/>
        <v>0</v>
      </c>
      <c r="AM384" s="84">
        <f t="shared" si="101"/>
        <v>0</v>
      </c>
      <c r="AN384" s="84">
        <f t="shared" si="101"/>
        <v>0</v>
      </c>
      <c r="AO384" s="84">
        <f t="shared" si="101"/>
        <v>0</v>
      </c>
      <c r="AP384" s="84">
        <f t="shared" si="101"/>
        <v>0</v>
      </c>
      <c r="AQ384" s="84">
        <f t="shared" si="100"/>
        <v>0</v>
      </c>
      <c r="AR384" s="84">
        <f t="shared" si="101"/>
        <v>0</v>
      </c>
      <c r="AS384" s="5"/>
      <c r="AT384" s="84">
        <f t="shared" si="97"/>
        <v>0</v>
      </c>
      <c r="AU384" s="84">
        <f t="shared" si="97"/>
        <v>0</v>
      </c>
      <c r="AV384" s="84">
        <f t="shared" si="97"/>
        <v>0</v>
      </c>
      <c r="AW384" s="84">
        <f t="shared" si="97"/>
        <v>0</v>
      </c>
      <c r="AX384" s="84">
        <f t="shared" si="97"/>
        <v>0</v>
      </c>
      <c r="AY384" s="84">
        <f t="shared" si="97"/>
        <v>0</v>
      </c>
      <c r="AZ384" s="84">
        <f t="shared" si="97"/>
        <v>0</v>
      </c>
      <c r="BA384" s="84">
        <f t="shared" si="97"/>
        <v>0</v>
      </c>
      <c r="BB384" s="84">
        <f t="shared" si="97"/>
        <v>0</v>
      </c>
      <c r="BC384" s="84">
        <f t="shared" si="97"/>
        <v>0</v>
      </c>
      <c r="BD384" s="5"/>
      <c r="BE384" s="5"/>
      <c r="BF384" s="5"/>
      <c r="BG384" s="5"/>
      <c r="BH384" s="5"/>
      <c r="BI384" s="5"/>
      <c r="BJ384" s="5"/>
    </row>
    <row r="385" spans="2:62" hidden="1">
      <c r="B385">
        <f t="shared" si="102"/>
        <v>865</v>
      </c>
      <c r="C385" t="str">
        <f t="shared" si="102"/>
        <v>RECOL.LECCIÓ</v>
      </c>
      <c r="D385" t="str">
        <f t="shared" si="102"/>
        <v>Preparació per recol.lecció bledes</v>
      </c>
      <c r="E385" s="82">
        <f t="shared" si="102"/>
        <v>2500</v>
      </c>
      <c r="F385" s="84">
        <f t="shared" si="101"/>
        <v>0</v>
      </c>
      <c r="G385" s="84">
        <f t="shared" si="101"/>
        <v>0</v>
      </c>
      <c r="H385" s="84">
        <f t="shared" si="101"/>
        <v>0</v>
      </c>
      <c r="I385" s="84">
        <f t="shared" si="101"/>
        <v>0</v>
      </c>
      <c r="J385" s="84">
        <f t="shared" si="101"/>
        <v>0</v>
      </c>
      <c r="K385" s="84">
        <f t="shared" si="101"/>
        <v>0</v>
      </c>
      <c r="L385" s="84">
        <f t="shared" si="101"/>
        <v>0</v>
      </c>
      <c r="M385" s="84">
        <f t="shared" si="101"/>
        <v>0</v>
      </c>
      <c r="N385" s="84">
        <f t="shared" si="101"/>
        <v>0</v>
      </c>
      <c r="O385" s="84">
        <f t="shared" si="101"/>
        <v>0</v>
      </c>
      <c r="P385" s="84">
        <f t="shared" si="101"/>
        <v>0</v>
      </c>
      <c r="Q385" s="84">
        <f t="shared" si="101"/>
        <v>0</v>
      </c>
      <c r="R385" s="84">
        <f t="shared" si="101"/>
        <v>0</v>
      </c>
      <c r="S385" s="84">
        <f t="shared" si="101"/>
        <v>0</v>
      </c>
      <c r="T385" s="84">
        <f t="shared" si="101"/>
        <v>0</v>
      </c>
      <c r="U385" s="84">
        <f t="shared" si="101"/>
        <v>0</v>
      </c>
      <c r="V385" s="84">
        <f t="shared" si="101"/>
        <v>0</v>
      </c>
      <c r="W385" s="84">
        <f t="shared" si="101"/>
        <v>0</v>
      </c>
      <c r="X385" s="84">
        <f t="shared" si="101"/>
        <v>0</v>
      </c>
      <c r="Y385" s="84">
        <f t="shared" si="101"/>
        <v>0</v>
      </c>
      <c r="Z385" s="84">
        <f t="shared" si="101"/>
        <v>0</v>
      </c>
      <c r="AA385" s="84">
        <f t="shared" si="101"/>
        <v>0</v>
      </c>
      <c r="AB385" s="84">
        <f t="shared" si="101"/>
        <v>0</v>
      </c>
      <c r="AC385" s="84">
        <f t="shared" si="101"/>
        <v>0</v>
      </c>
      <c r="AD385" s="84">
        <f t="shared" si="101"/>
        <v>0</v>
      </c>
      <c r="AE385" s="84">
        <f t="shared" si="101"/>
        <v>0</v>
      </c>
      <c r="AF385" s="84">
        <f t="shared" si="101"/>
        <v>0</v>
      </c>
      <c r="AG385" s="84">
        <f t="shared" si="101"/>
        <v>0</v>
      </c>
      <c r="AH385" s="84">
        <f t="shared" si="101"/>
        <v>0</v>
      </c>
      <c r="AI385" s="84">
        <f t="shared" si="101"/>
        <v>0</v>
      </c>
      <c r="AJ385" s="84">
        <f t="shared" si="101"/>
        <v>0</v>
      </c>
      <c r="AK385" s="84">
        <f t="shared" si="101"/>
        <v>0</v>
      </c>
      <c r="AL385" s="84">
        <f t="shared" si="101"/>
        <v>0</v>
      </c>
      <c r="AM385" s="84">
        <f t="shared" si="101"/>
        <v>0</v>
      </c>
      <c r="AN385" s="84">
        <f t="shared" si="101"/>
        <v>0</v>
      </c>
      <c r="AO385" s="84">
        <f t="shared" si="101"/>
        <v>0</v>
      </c>
      <c r="AP385" s="84">
        <f t="shared" si="101"/>
        <v>0</v>
      </c>
      <c r="AQ385" s="84">
        <f t="shared" si="100"/>
        <v>0</v>
      </c>
      <c r="AR385" s="84">
        <f t="shared" si="101"/>
        <v>0</v>
      </c>
      <c r="AS385" s="5"/>
      <c r="AT385" s="84">
        <f t="shared" ref="AT385:BC387" si="103">IF($E$4&lt;$E385,$E$4/$E385*AT150,AT150)</f>
        <v>0</v>
      </c>
      <c r="AU385" s="84">
        <f t="shared" si="103"/>
        <v>0</v>
      </c>
      <c r="AV385" s="84">
        <f t="shared" si="103"/>
        <v>0</v>
      </c>
      <c r="AW385" s="84">
        <f t="shared" si="103"/>
        <v>0</v>
      </c>
      <c r="AX385" s="84">
        <f t="shared" si="103"/>
        <v>0</v>
      </c>
      <c r="AY385" s="84">
        <f t="shared" si="103"/>
        <v>0</v>
      </c>
      <c r="AZ385" s="84">
        <f t="shared" si="103"/>
        <v>0</v>
      </c>
      <c r="BA385" s="84">
        <f t="shared" si="103"/>
        <v>0</v>
      </c>
      <c r="BB385" s="84">
        <f t="shared" si="103"/>
        <v>0</v>
      </c>
      <c r="BC385" s="84">
        <f t="shared" si="103"/>
        <v>0</v>
      </c>
      <c r="BD385" s="5"/>
      <c r="BE385" s="5"/>
      <c r="BF385" s="5"/>
      <c r="BG385" s="5"/>
      <c r="BH385" s="5"/>
      <c r="BI385" s="5"/>
      <c r="BJ385" s="5"/>
    </row>
    <row r="386" spans="2:62" hidden="1">
      <c r="B386">
        <f t="shared" si="102"/>
        <v>875</v>
      </c>
      <c r="C386" t="str">
        <f t="shared" si="102"/>
        <v>RECOL.LECCIÓ</v>
      </c>
      <c r="D386" t="str">
        <f t="shared" si="102"/>
        <v>Preparació per recol.lecció tomàquet</v>
      </c>
      <c r="E386" s="82">
        <f t="shared" si="102"/>
        <v>2500</v>
      </c>
      <c r="F386" s="84">
        <f t="shared" si="101"/>
        <v>0</v>
      </c>
      <c r="G386" s="84">
        <f t="shared" si="101"/>
        <v>0</v>
      </c>
      <c r="H386" s="84">
        <f t="shared" si="101"/>
        <v>0</v>
      </c>
      <c r="I386" s="84">
        <f t="shared" si="101"/>
        <v>0</v>
      </c>
      <c r="J386" s="84">
        <f t="shared" si="101"/>
        <v>0</v>
      </c>
      <c r="K386" s="84">
        <f t="shared" si="101"/>
        <v>0</v>
      </c>
      <c r="L386" s="84">
        <f t="shared" si="101"/>
        <v>0</v>
      </c>
      <c r="M386" s="84">
        <f t="shared" si="101"/>
        <v>0</v>
      </c>
      <c r="N386" s="84">
        <f t="shared" si="101"/>
        <v>0</v>
      </c>
      <c r="O386" s="84">
        <f t="shared" si="101"/>
        <v>0</v>
      </c>
      <c r="P386" s="84">
        <f t="shared" si="101"/>
        <v>0</v>
      </c>
      <c r="Q386" s="84">
        <f t="shared" si="101"/>
        <v>0</v>
      </c>
      <c r="R386" s="84">
        <f t="shared" si="101"/>
        <v>0</v>
      </c>
      <c r="S386" s="84">
        <f t="shared" si="101"/>
        <v>0</v>
      </c>
      <c r="T386" s="84">
        <f t="shared" si="101"/>
        <v>0</v>
      </c>
      <c r="U386" s="84">
        <f t="shared" si="101"/>
        <v>0</v>
      </c>
      <c r="V386" s="84">
        <f t="shared" si="101"/>
        <v>0</v>
      </c>
      <c r="W386" s="84">
        <f t="shared" si="101"/>
        <v>0</v>
      </c>
      <c r="X386" s="84">
        <f t="shared" si="101"/>
        <v>0</v>
      </c>
      <c r="Y386" s="84">
        <f t="shared" si="101"/>
        <v>0</v>
      </c>
      <c r="Z386" s="84">
        <f t="shared" si="101"/>
        <v>0</v>
      </c>
      <c r="AA386" s="84">
        <f t="shared" si="101"/>
        <v>0</v>
      </c>
      <c r="AB386" s="84">
        <f t="shared" si="101"/>
        <v>0</v>
      </c>
      <c r="AC386" s="84">
        <f t="shared" si="101"/>
        <v>0</v>
      </c>
      <c r="AD386" s="84">
        <f t="shared" si="101"/>
        <v>0</v>
      </c>
      <c r="AE386" s="84">
        <f t="shared" si="101"/>
        <v>0</v>
      </c>
      <c r="AF386" s="84">
        <f t="shared" si="101"/>
        <v>0</v>
      </c>
      <c r="AG386" s="84">
        <f t="shared" ref="AG386:AR386" si="104">IF($E$4&lt;$E386,$E$4/$E386*AG151,AG151)</f>
        <v>0</v>
      </c>
      <c r="AH386" s="84">
        <f t="shared" si="104"/>
        <v>0</v>
      </c>
      <c r="AI386" s="84">
        <f t="shared" si="104"/>
        <v>0</v>
      </c>
      <c r="AJ386" s="84">
        <f t="shared" si="104"/>
        <v>0</v>
      </c>
      <c r="AK386" s="84">
        <f t="shared" si="104"/>
        <v>0</v>
      </c>
      <c r="AL386" s="84">
        <f t="shared" si="104"/>
        <v>0</v>
      </c>
      <c r="AM386" s="84">
        <f t="shared" si="104"/>
        <v>0</v>
      </c>
      <c r="AN386" s="84">
        <f t="shared" si="104"/>
        <v>0</v>
      </c>
      <c r="AO386" s="84">
        <f t="shared" si="104"/>
        <v>0</v>
      </c>
      <c r="AP386" s="84">
        <f t="shared" si="104"/>
        <v>0</v>
      </c>
      <c r="AQ386" s="84">
        <f t="shared" si="100"/>
        <v>0</v>
      </c>
      <c r="AR386" s="84">
        <f t="shared" si="104"/>
        <v>0</v>
      </c>
      <c r="AS386" s="5"/>
      <c r="AT386" s="84">
        <f t="shared" si="103"/>
        <v>0</v>
      </c>
      <c r="AU386" s="84">
        <f t="shared" si="103"/>
        <v>0</v>
      </c>
      <c r="AV386" s="84">
        <f t="shared" si="103"/>
        <v>0</v>
      </c>
      <c r="AW386" s="84">
        <f t="shared" si="103"/>
        <v>0</v>
      </c>
      <c r="AX386" s="84">
        <f t="shared" si="103"/>
        <v>0</v>
      </c>
      <c r="AY386" s="84">
        <f t="shared" si="103"/>
        <v>0</v>
      </c>
      <c r="AZ386" s="84">
        <f t="shared" si="103"/>
        <v>0</v>
      </c>
      <c r="BA386" s="84">
        <f t="shared" si="103"/>
        <v>0</v>
      </c>
      <c r="BB386" s="84">
        <f t="shared" si="103"/>
        <v>0</v>
      </c>
      <c r="BC386" s="84">
        <f t="shared" si="103"/>
        <v>0</v>
      </c>
      <c r="BD386" s="5"/>
      <c r="BE386" s="5"/>
      <c r="BF386" s="5"/>
      <c r="BG386" s="5"/>
      <c r="BH386" s="5"/>
      <c r="BI386" s="5"/>
      <c r="BJ386" s="5"/>
    </row>
    <row r="387" spans="2:62" hidden="1">
      <c r="B387">
        <f t="shared" si="102"/>
        <v>885</v>
      </c>
      <c r="C387" t="str">
        <f t="shared" si="102"/>
        <v>RECOL.LECCIÓ</v>
      </c>
      <c r="D387" t="str">
        <f t="shared" si="102"/>
        <v>Preparació per recol.lecció carbassa</v>
      </c>
      <c r="E387" s="82">
        <f t="shared" si="102"/>
        <v>2500</v>
      </c>
      <c r="F387" s="84">
        <f t="shared" ref="F387:AR387" si="105">IF($E$4&lt;$E387,$E$4/$E387*F152,F152)</f>
        <v>0</v>
      </c>
      <c r="G387" s="84">
        <f t="shared" si="105"/>
        <v>0</v>
      </c>
      <c r="H387" s="84">
        <f t="shared" si="105"/>
        <v>0</v>
      </c>
      <c r="I387" s="84">
        <f t="shared" si="105"/>
        <v>0</v>
      </c>
      <c r="J387" s="84">
        <f t="shared" si="105"/>
        <v>0</v>
      </c>
      <c r="K387" s="84">
        <f t="shared" si="105"/>
        <v>0</v>
      </c>
      <c r="L387" s="84">
        <f t="shared" si="105"/>
        <v>0</v>
      </c>
      <c r="M387" s="84">
        <f t="shared" si="105"/>
        <v>0</v>
      </c>
      <c r="N387" s="84">
        <f t="shared" si="105"/>
        <v>0</v>
      </c>
      <c r="O387" s="84">
        <f t="shared" si="105"/>
        <v>0</v>
      </c>
      <c r="P387" s="84">
        <f t="shared" si="105"/>
        <v>0</v>
      </c>
      <c r="Q387" s="84">
        <f t="shared" si="105"/>
        <v>0</v>
      </c>
      <c r="R387" s="84">
        <f t="shared" si="105"/>
        <v>0</v>
      </c>
      <c r="S387" s="84">
        <f t="shared" si="105"/>
        <v>0</v>
      </c>
      <c r="T387" s="84">
        <f t="shared" si="105"/>
        <v>0</v>
      </c>
      <c r="U387" s="84">
        <f t="shared" si="105"/>
        <v>0</v>
      </c>
      <c r="V387" s="84">
        <f t="shared" si="105"/>
        <v>0</v>
      </c>
      <c r="W387" s="84">
        <f t="shared" si="105"/>
        <v>0</v>
      </c>
      <c r="X387" s="84">
        <f t="shared" si="105"/>
        <v>0</v>
      </c>
      <c r="Y387" s="84">
        <f t="shared" si="105"/>
        <v>0</v>
      </c>
      <c r="Z387" s="84">
        <f t="shared" si="105"/>
        <v>0</v>
      </c>
      <c r="AA387" s="84">
        <f t="shared" si="105"/>
        <v>0</v>
      </c>
      <c r="AB387" s="84">
        <f t="shared" si="105"/>
        <v>0</v>
      </c>
      <c r="AC387" s="84">
        <f t="shared" si="105"/>
        <v>0</v>
      </c>
      <c r="AD387" s="84">
        <f t="shared" si="105"/>
        <v>0</v>
      </c>
      <c r="AE387" s="84">
        <f t="shared" si="105"/>
        <v>0</v>
      </c>
      <c r="AF387" s="84">
        <f t="shared" si="105"/>
        <v>0</v>
      </c>
      <c r="AG387" s="84">
        <f t="shared" si="105"/>
        <v>0</v>
      </c>
      <c r="AH387" s="84">
        <f t="shared" si="105"/>
        <v>0</v>
      </c>
      <c r="AI387" s="84">
        <f t="shared" si="105"/>
        <v>0</v>
      </c>
      <c r="AJ387" s="84">
        <f t="shared" si="105"/>
        <v>0</v>
      </c>
      <c r="AK387" s="84">
        <f t="shared" si="105"/>
        <v>0</v>
      </c>
      <c r="AL387" s="84">
        <f t="shared" si="105"/>
        <v>0</v>
      </c>
      <c r="AM387" s="84">
        <f t="shared" si="105"/>
        <v>0</v>
      </c>
      <c r="AN387" s="84">
        <f t="shared" si="105"/>
        <v>0</v>
      </c>
      <c r="AO387" s="84">
        <f t="shared" si="105"/>
        <v>0</v>
      </c>
      <c r="AP387" s="84">
        <f t="shared" si="105"/>
        <v>0</v>
      </c>
      <c r="AQ387" s="84">
        <f t="shared" si="100"/>
        <v>0</v>
      </c>
      <c r="AR387" s="84">
        <f t="shared" si="105"/>
        <v>0</v>
      </c>
      <c r="AS387" s="5"/>
      <c r="AT387" s="84">
        <f t="shared" si="103"/>
        <v>0</v>
      </c>
      <c r="AU387" s="84">
        <f t="shared" si="103"/>
        <v>0</v>
      </c>
      <c r="AV387" s="84">
        <f t="shared" si="103"/>
        <v>0</v>
      </c>
      <c r="AW387" s="84">
        <f t="shared" si="103"/>
        <v>0</v>
      </c>
      <c r="AX387" s="84">
        <f t="shared" si="103"/>
        <v>0</v>
      </c>
      <c r="AY387" s="84">
        <f t="shared" si="103"/>
        <v>0</v>
      </c>
      <c r="AZ387" s="84">
        <f t="shared" si="103"/>
        <v>0</v>
      </c>
      <c r="BA387" s="84">
        <f t="shared" si="103"/>
        <v>0</v>
      </c>
      <c r="BB387" s="84">
        <f t="shared" si="103"/>
        <v>0</v>
      </c>
      <c r="BC387" s="84">
        <f t="shared" si="103"/>
        <v>0</v>
      </c>
      <c r="BD387" s="5"/>
      <c r="BE387" s="5"/>
      <c r="BF387" s="5"/>
      <c r="BG387" s="5"/>
      <c r="BH387" s="5"/>
      <c r="BI387" s="5"/>
      <c r="BJ387" s="5"/>
    </row>
    <row r="388" spans="2:62" hidden="1">
      <c r="D388" s="85" t="s">
        <v>115</v>
      </c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  <c r="AA388" s="5"/>
      <c r="AB388" s="5"/>
      <c r="AC388" s="5"/>
      <c r="AD388" s="5"/>
      <c r="AE388" s="5"/>
      <c r="AF388" s="5"/>
      <c r="AG388" s="5"/>
      <c r="AH388" s="5"/>
      <c r="AI388" s="5"/>
      <c r="AJ388" s="5"/>
      <c r="AK388" s="5"/>
      <c r="AL388" s="5"/>
      <c r="AM388" s="5"/>
      <c r="AN388" s="5"/>
      <c r="AO388" s="5"/>
      <c r="AP388" s="5"/>
      <c r="AQ388" s="5"/>
      <c r="AR388" s="5"/>
      <c r="AS388" s="5"/>
      <c r="AT388" s="5"/>
      <c r="AU388" s="5"/>
      <c r="AV388" s="5"/>
      <c r="AW388" s="5"/>
      <c r="AX388" s="5"/>
      <c r="AY388" s="5"/>
      <c r="AZ388" s="5"/>
      <c r="BA388" s="5"/>
      <c r="BB388" s="5"/>
      <c r="BC388" s="5"/>
      <c r="BD388" s="5"/>
      <c r="BE388" s="5"/>
      <c r="BF388" s="5"/>
      <c r="BG388" s="5"/>
      <c r="BH388" s="5"/>
      <c r="BI388" s="5"/>
      <c r="BJ388" s="5"/>
    </row>
    <row r="389" spans="2:62" hidden="1">
      <c r="D389" s="29">
        <v>0</v>
      </c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  <c r="AA389" s="5"/>
      <c r="AB389" s="5"/>
      <c r="AC389" s="5"/>
      <c r="AD389" s="5"/>
      <c r="AE389" s="5"/>
      <c r="AF389" s="5"/>
      <c r="AG389" s="5"/>
      <c r="AH389" s="5"/>
      <c r="AI389" s="5"/>
      <c r="AJ389" s="5"/>
      <c r="AK389" s="5"/>
      <c r="AL389" s="5"/>
      <c r="AM389" s="5"/>
      <c r="AN389" s="5"/>
      <c r="AO389" s="5"/>
      <c r="AP389" s="5"/>
      <c r="AQ389" s="5"/>
      <c r="AR389" s="5"/>
      <c r="AS389" s="5"/>
      <c r="AT389" s="5"/>
      <c r="AU389" s="5"/>
      <c r="AV389" s="5"/>
      <c r="AW389" s="5"/>
      <c r="AX389" s="5"/>
      <c r="AY389" s="5"/>
      <c r="AZ389" s="5"/>
      <c r="BA389" s="5"/>
      <c r="BB389" s="5"/>
      <c r="BC389" s="5"/>
      <c r="BD389" s="5"/>
      <c r="BE389" s="5"/>
      <c r="BF389" s="5"/>
      <c r="BG389" s="5"/>
      <c r="BH389" s="5"/>
      <c r="BI389" s="5"/>
      <c r="BJ389" s="5"/>
    </row>
    <row r="390" spans="2:62" hidden="1"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  <c r="AA390" s="5"/>
      <c r="AB390" s="5"/>
      <c r="AC390" s="5"/>
      <c r="AD390" s="5"/>
      <c r="AE390" s="5"/>
      <c r="AF390" s="5"/>
      <c r="AG390" s="5"/>
      <c r="AH390" s="5"/>
      <c r="AI390" s="5"/>
      <c r="AJ390" s="5"/>
      <c r="AK390" s="5"/>
      <c r="AL390" s="5"/>
      <c r="AM390" s="5"/>
      <c r="AN390" s="5"/>
      <c r="AO390" s="5"/>
      <c r="AP390" s="5"/>
      <c r="AQ390" s="5"/>
      <c r="AR390" s="5"/>
      <c r="AS390" s="5"/>
      <c r="AT390" s="5"/>
      <c r="AU390" s="5"/>
      <c r="AV390" s="5"/>
      <c r="AW390" s="5"/>
      <c r="AX390" s="5"/>
      <c r="AY390" s="5"/>
      <c r="AZ390" s="5"/>
      <c r="BA390" s="5"/>
      <c r="BB390" s="5"/>
      <c r="BC390" s="5"/>
      <c r="BD390" s="5"/>
      <c r="BE390" s="5"/>
      <c r="BF390" s="5"/>
      <c r="BG390" s="5"/>
      <c r="BH390" s="5"/>
      <c r="BI390" s="5"/>
      <c r="BJ390" s="5"/>
    </row>
    <row r="391" spans="2:62" hidden="1"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  <c r="AA391" s="5"/>
      <c r="AB391" s="5"/>
      <c r="AC391" s="5"/>
      <c r="AD391" s="5"/>
      <c r="AE391" s="5"/>
      <c r="AF391" s="5"/>
      <c r="AG391" s="5"/>
      <c r="AH391" s="5"/>
      <c r="AI391" s="5"/>
      <c r="AJ391" s="5"/>
      <c r="AK391" s="5"/>
      <c r="AL391" s="5"/>
      <c r="AM391" s="5"/>
      <c r="AN391" s="5"/>
      <c r="AO391" s="5"/>
      <c r="AP391" s="5"/>
      <c r="AQ391" s="5"/>
      <c r="AR391" s="5"/>
      <c r="AS391" s="5"/>
      <c r="AT391" s="5"/>
      <c r="AU391" s="5"/>
      <c r="AV391" s="5"/>
      <c r="AW391" s="5"/>
      <c r="AX391" s="5"/>
      <c r="AY391" s="5"/>
      <c r="AZ391" s="5"/>
      <c r="BA391" s="5"/>
      <c r="BB391" s="5"/>
      <c r="BC391" s="5"/>
      <c r="BD391" s="5"/>
      <c r="BE391" s="5"/>
      <c r="BF391" s="5"/>
      <c r="BG391" s="5"/>
      <c r="BH391" s="5"/>
      <c r="BI391" s="5"/>
      <c r="BJ391" s="5"/>
    </row>
    <row r="392" spans="2:62" hidden="1">
      <c r="D392" s="3" t="str">
        <f>CONCATENATE("Calendari de costos de les operacions (preparació inclosa): ",E3)</f>
        <v>Calendari de costos de les operacions (preparació inclosa): Tomàquet</v>
      </c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  <c r="AA392" s="5"/>
      <c r="AB392" s="5"/>
      <c r="AC392" s="5"/>
      <c r="AD392" s="5"/>
      <c r="AE392" s="5"/>
      <c r="AF392" s="5"/>
      <c r="AG392" s="5"/>
      <c r="AH392" s="5"/>
      <c r="AI392" s="5"/>
      <c r="AJ392" s="5"/>
      <c r="AK392" s="5"/>
      <c r="AL392" s="5"/>
      <c r="AM392" s="5"/>
      <c r="AN392" s="5"/>
      <c r="AO392" s="5"/>
      <c r="AP392" s="5"/>
      <c r="AQ392" s="5"/>
      <c r="AR392" s="5"/>
      <c r="AS392" s="5"/>
      <c r="AT392" s="5"/>
      <c r="AU392" s="5"/>
      <c r="AV392" s="5"/>
      <c r="AW392" s="5"/>
      <c r="AX392" s="5"/>
      <c r="AY392" s="5"/>
      <c r="AZ392" s="5"/>
      <c r="BA392" s="5"/>
      <c r="BB392" s="5"/>
      <c r="BC392" s="5"/>
      <c r="BD392" s="5"/>
      <c r="BE392" s="5"/>
      <c r="BF392" s="5"/>
      <c r="BG392" s="5"/>
      <c r="BH392" s="5"/>
      <c r="BI392" s="5"/>
      <c r="BJ392" s="5"/>
    </row>
    <row r="393" spans="2:62" hidden="1">
      <c r="D393" s="1"/>
      <c r="F393" s="1"/>
      <c r="G393" s="1"/>
      <c r="Q393" s="5"/>
      <c r="R393" s="5"/>
      <c r="S393" s="5"/>
      <c r="T393" s="5"/>
      <c r="U393" s="5"/>
      <c r="V393" s="5"/>
      <c r="W393" s="5"/>
      <c r="X393" s="5"/>
      <c r="Y393" s="5"/>
      <c r="Z393" s="5"/>
      <c r="AA393" s="5"/>
      <c r="AB393" s="5"/>
      <c r="AC393" s="5"/>
      <c r="AD393" s="5"/>
      <c r="AE393" s="5"/>
      <c r="AF393" s="5"/>
      <c r="AG393" s="5"/>
      <c r="AH393" s="5"/>
      <c r="AI393" s="5"/>
      <c r="AJ393" s="5"/>
      <c r="AK393" s="5"/>
      <c r="AL393" s="5"/>
      <c r="AM393" s="5"/>
      <c r="AN393" s="5"/>
      <c r="AO393" s="5"/>
      <c r="AP393" s="5"/>
      <c r="AQ393" s="5"/>
      <c r="AR393" s="5"/>
      <c r="AS393" s="5"/>
      <c r="AT393" s="5"/>
      <c r="AU393" s="5"/>
      <c r="AV393" s="5"/>
      <c r="AW393" s="5"/>
      <c r="AX393" s="5"/>
      <c r="AY393" s="5"/>
      <c r="AZ393" s="5"/>
      <c r="BA393" s="5"/>
      <c r="BB393" s="5"/>
      <c r="BC393" s="5"/>
      <c r="BD393" s="5"/>
      <c r="BE393" s="5"/>
      <c r="BF393" s="5"/>
      <c r="BG393" s="5"/>
      <c r="BH393" s="5"/>
      <c r="BI393" s="5"/>
      <c r="BJ393" s="5"/>
    </row>
    <row r="394" spans="2:62" hidden="1">
      <c r="Q394" s="5"/>
      <c r="R394" s="5"/>
      <c r="S394" s="5"/>
      <c r="T394" s="5"/>
      <c r="U394" s="5"/>
      <c r="V394" s="5"/>
      <c r="W394" s="5"/>
      <c r="X394" s="5"/>
      <c r="Y394" s="5"/>
      <c r="Z394" s="5"/>
      <c r="AA394" s="5"/>
      <c r="AB394" s="5"/>
      <c r="AC394" s="5"/>
      <c r="AD394" s="5"/>
      <c r="AE394" s="5"/>
      <c r="AF394" s="5"/>
      <c r="AG394" s="5"/>
      <c r="AH394" s="5"/>
      <c r="AI394" s="5"/>
      <c r="AJ394" s="5"/>
      <c r="AK394" s="5"/>
      <c r="AL394" s="5"/>
      <c r="AM394" s="5"/>
      <c r="AN394" s="5"/>
      <c r="AO394" s="5"/>
      <c r="AP394" s="5"/>
      <c r="AQ394" s="5"/>
      <c r="AR394" s="5"/>
      <c r="AS394" s="5"/>
      <c r="AT394" s="5"/>
      <c r="AU394" s="5"/>
      <c r="AV394" s="5"/>
      <c r="AW394" s="5"/>
      <c r="AX394" s="5"/>
      <c r="AY394" s="5"/>
      <c r="AZ394" s="5"/>
      <c r="BA394" s="5"/>
      <c r="BB394" s="5"/>
      <c r="BC394" s="5"/>
      <c r="BD394" s="5"/>
      <c r="BE394" s="5"/>
      <c r="BF394" s="5"/>
      <c r="BG394" s="5"/>
      <c r="BH394" s="5"/>
      <c r="BI394" s="5"/>
      <c r="BJ394" s="5"/>
    </row>
    <row r="395" spans="2:62" hidden="1">
      <c r="E395" t="str">
        <f t="shared" ref="E395:P395" si="106">+E7</f>
        <v xml:space="preserve">gener </v>
      </c>
      <c r="F395" t="str">
        <f t="shared" si="106"/>
        <v>febrer</v>
      </c>
      <c r="G395" t="str">
        <f t="shared" si="106"/>
        <v xml:space="preserve">març </v>
      </c>
      <c r="H395" t="str">
        <f t="shared" si="106"/>
        <v>abril</v>
      </c>
      <c r="I395" t="str">
        <f t="shared" si="106"/>
        <v>maig</v>
      </c>
      <c r="J395" t="str">
        <f t="shared" si="106"/>
        <v>juny</v>
      </c>
      <c r="K395" t="str">
        <f t="shared" si="106"/>
        <v>juliol</v>
      </c>
      <c r="L395" t="str">
        <f t="shared" si="106"/>
        <v>agost</v>
      </c>
      <c r="M395" t="str">
        <f t="shared" si="106"/>
        <v>setembre</v>
      </c>
      <c r="N395" t="str">
        <f t="shared" si="106"/>
        <v>octubre</v>
      </c>
      <c r="O395" t="str">
        <f t="shared" si="106"/>
        <v>novembre</v>
      </c>
      <c r="P395" t="str">
        <f t="shared" si="106"/>
        <v>desembre</v>
      </c>
      <c r="Q395" s="5"/>
      <c r="R395" s="5"/>
      <c r="S395" s="5"/>
      <c r="T395" s="5"/>
      <c r="U395" s="5"/>
      <c r="V395" s="5"/>
      <c r="W395" s="5"/>
      <c r="X395" s="5"/>
      <c r="Y395" s="5"/>
      <c r="Z395" s="5"/>
      <c r="AA395" s="5"/>
      <c r="AB395" s="5"/>
      <c r="AC395" s="5"/>
      <c r="AD395" s="5"/>
      <c r="AE395" s="5"/>
      <c r="AF395" s="5"/>
      <c r="AG395" s="5"/>
      <c r="AH395" s="5"/>
      <c r="AI395" s="5"/>
      <c r="AJ395" s="5"/>
      <c r="AK395" s="5"/>
      <c r="AL395" s="5"/>
      <c r="AM395" s="5"/>
      <c r="AN395" s="5"/>
      <c r="AO395" s="5"/>
      <c r="AP395" s="5"/>
      <c r="AQ395" s="5"/>
      <c r="AR395" s="5"/>
      <c r="AS395" s="5"/>
      <c r="AT395" s="5"/>
      <c r="AU395" s="5"/>
      <c r="AV395" s="5"/>
      <c r="AW395" s="5"/>
      <c r="AX395" s="5"/>
      <c r="AY395" s="5"/>
      <c r="AZ395" s="5"/>
      <c r="BA395" s="5"/>
      <c r="BB395" s="5"/>
      <c r="BC395" s="5"/>
      <c r="BD395" s="5"/>
      <c r="BE395" s="5"/>
      <c r="BF395" s="5"/>
      <c r="BG395" s="5"/>
      <c r="BH395" s="5"/>
      <c r="BI395" s="5"/>
      <c r="BJ395" s="5"/>
    </row>
    <row r="396" spans="2:62" hidden="1">
      <c r="C396" s="51" t="str">
        <f t="shared" ref="C396:D411" si="107">+C8</f>
        <v>PREPARACIÓ DEL SÒL</v>
      </c>
      <c r="D396" s="51" t="str">
        <f t="shared" si="107"/>
        <v>Estripat</v>
      </c>
      <c r="E396" s="64">
        <f>+E438+E481</f>
        <v>0</v>
      </c>
      <c r="F396" s="64">
        <f t="shared" ref="F396:P396" si="108">+F438+F481</f>
        <v>0</v>
      </c>
      <c r="G396" s="64">
        <f t="shared" si="108"/>
        <v>0</v>
      </c>
      <c r="H396" s="64">
        <f t="shared" si="108"/>
        <v>0</v>
      </c>
      <c r="I396" s="64">
        <f t="shared" si="108"/>
        <v>0</v>
      </c>
      <c r="J396" s="64">
        <f t="shared" si="108"/>
        <v>0</v>
      </c>
      <c r="K396" s="64">
        <f t="shared" si="108"/>
        <v>0</v>
      </c>
      <c r="L396" s="64">
        <f t="shared" si="108"/>
        <v>0</v>
      </c>
      <c r="M396" s="64">
        <f t="shared" si="108"/>
        <v>0</v>
      </c>
      <c r="N396" s="64">
        <f t="shared" si="108"/>
        <v>0</v>
      </c>
      <c r="O396" s="64">
        <f t="shared" si="108"/>
        <v>0</v>
      </c>
      <c r="P396" s="64">
        <f t="shared" si="108"/>
        <v>0</v>
      </c>
      <c r="Q396" s="5">
        <f>SUM(E396:P396)</f>
        <v>0</v>
      </c>
      <c r="R396" s="5"/>
      <c r="S396" s="5"/>
      <c r="T396" s="5"/>
      <c r="U396" s="5"/>
      <c r="V396" s="5"/>
      <c r="W396" s="5"/>
      <c r="X396" s="5"/>
      <c r="Y396" s="5"/>
      <c r="Z396" s="5"/>
      <c r="AA396" s="5"/>
      <c r="AB396" s="5"/>
      <c r="AC396" s="5"/>
      <c r="AD396" s="5"/>
      <c r="AE396" s="5"/>
      <c r="AF396" s="5"/>
      <c r="AG396" s="5"/>
      <c r="AH396" s="5"/>
      <c r="AI396" s="5"/>
      <c r="AJ396" s="5"/>
      <c r="AK396" s="5"/>
      <c r="AL396" s="5"/>
      <c r="AM396" s="5"/>
      <c r="AN396" s="5"/>
      <c r="AO396" s="5"/>
      <c r="AP396" s="5"/>
      <c r="AQ396" s="5"/>
      <c r="AR396" s="5"/>
      <c r="AS396" s="5"/>
      <c r="AT396" s="5"/>
      <c r="AU396" s="5"/>
      <c r="AV396" s="5"/>
      <c r="AW396" s="5"/>
      <c r="AX396" s="5"/>
      <c r="AY396" s="5"/>
      <c r="AZ396" s="5"/>
      <c r="BA396" s="5"/>
      <c r="BB396" s="5"/>
      <c r="BC396" s="5"/>
      <c r="BD396" s="5"/>
      <c r="BE396" s="5"/>
      <c r="BF396" s="5"/>
      <c r="BG396" s="5"/>
      <c r="BH396" s="5"/>
      <c r="BI396" s="5"/>
      <c r="BJ396" s="5"/>
    </row>
    <row r="397" spans="2:62" hidden="1">
      <c r="C397" s="51">
        <f t="shared" si="107"/>
        <v>0</v>
      </c>
      <c r="D397" s="51" t="str">
        <f t="shared" si="107"/>
        <v>Fresat</v>
      </c>
      <c r="E397" s="64">
        <f t="shared" ref="E397:P412" si="109">+E439+E482</f>
        <v>0</v>
      </c>
      <c r="F397" s="64">
        <f t="shared" si="109"/>
        <v>0</v>
      </c>
      <c r="G397" s="64">
        <f t="shared" si="109"/>
        <v>0</v>
      </c>
      <c r="H397" s="64">
        <f t="shared" si="109"/>
        <v>0</v>
      </c>
      <c r="I397" s="64">
        <f t="shared" si="109"/>
        <v>0</v>
      </c>
      <c r="J397" s="64">
        <f t="shared" si="109"/>
        <v>0</v>
      </c>
      <c r="K397" s="64">
        <f t="shared" si="109"/>
        <v>0</v>
      </c>
      <c r="L397" s="64">
        <f t="shared" si="109"/>
        <v>0</v>
      </c>
      <c r="M397" s="64">
        <f t="shared" si="109"/>
        <v>0</v>
      </c>
      <c r="N397" s="64">
        <f t="shared" si="109"/>
        <v>0</v>
      </c>
      <c r="O397" s="64">
        <f t="shared" si="109"/>
        <v>0</v>
      </c>
      <c r="P397" s="64">
        <f t="shared" si="109"/>
        <v>0</v>
      </c>
      <c r="Q397" s="5">
        <f t="shared" ref="Q397:Q430" si="110">SUM(E397:P397)</f>
        <v>0</v>
      </c>
      <c r="R397" s="5"/>
      <c r="S397" s="5"/>
      <c r="T397" s="5"/>
      <c r="U397" s="5"/>
      <c r="V397" s="5"/>
      <c r="W397" s="5"/>
      <c r="X397" s="5"/>
      <c r="Y397" s="5"/>
      <c r="Z397" s="5"/>
      <c r="AA397" s="5"/>
      <c r="AB397" s="5"/>
      <c r="AC397" s="5"/>
      <c r="AD397" s="5"/>
      <c r="AE397" s="5"/>
      <c r="AF397" s="5"/>
      <c r="AG397" s="5"/>
      <c r="AH397" s="5"/>
      <c r="AI397" s="5"/>
      <c r="AJ397" s="5"/>
      <c r="AK397" s="5"/>
      <c r="AL397" s="5"/>
      <c r="AM397" s="5"/>
      <c r="AN397" s="5"/>
      <c r="AO397" s="5"/>
      <c r="AP397" s="5"/>
      <c r="AQ397" s="5"/>
      <c r="AR397" s="5"/>
      <c r="AS397" s="5"/>
      <c r="AT397" s="5"/>
      <c r="AU397" s="5"/>
      <c r="AV397" s="5"/>
      <c r="AW397" s="5"/>
      <c r="AX397" s="5"/>
      <c r="AY397" s="5"/>
      <c r="AZ397" s="5"/>
      <c r="BA397" s="5"/>
      <c r="BB397" s="5"/>
      <c r="BC397" s="5"/>
      <c r="BD397" s="5"/>
      <c r="BE397" s="5"/>
      <c r="BF397" s="5"/>
      <c r="BG397" s="5"/>
      <c r="BH397" s="5"/>
      <c r="BI397" s="5"/>
      <c r="BJ397" s="5"/>
    </row>
    <row r="398" spans="2:62" hidden="1">
      <c r="C398" s="51">
        <f t="shared" si="107"/>
        <v>0</v>
      </c>
      <c r="D398" s="51" t="str">
        <f t="shared" si="107"/>
        <v>Desbrossat amb desbrossadora</v>
      </c>
      <c r="E398" s="64">
        <f t="shared" si="109"/>
        <v>0</v>
      </c>
      <c r="F398" s="64">
        <f t="shared" si="109"/>
        <v>0</v>
      </c>
      <c r="G398" s="64">
        <f t="shared" si="109"/>
        <v>0</v>
      </c>
      <c r="H398" s="64">
        <f t="shared" si="109"/>
        <v>0</v>
      </c>
      <c r="I398" s="64">
        <f t="shared" si="109"/>
        <v>0</v>
      </c>
      <c r="J398" s="64">
        <f t="shared" si="109"/>
        <v>0</v>
      </c>
      <c r="K398" s="64">
        <f t="shared" si="109"/>
        <v>0</v>
      </c>
      <c r="L398" s="64">
        <f t="shared" si="109"/>
        <v>0</v>
      </c>
      <c r="M398" s="64">
        <f t="shared" si="109"/>
        <v>0</v>
      </c>
      <c r="N398" s="64">
        <f t="shared" si="109"/>
        <v>0</v>
      </c>
      <c r="O398" s="64">
        <f t="shared" si="109"/>
        <v>0</v>
      </c>
      <c r="P398" s="64">
        <f t="shared" si="109"/>
        <v>0</v>
      </c>
      <c r="Q398" s="5">
        <f t="shared" si="110"/>
        <v>0</v>
      </c>
      <c r="R398" s="5"/>
      <c r="S398" s="5"/>
      <c r="T398" s="5"/>
      <c r="U398" s="5"/>
      <c r="V398" s="5"/>
      <c r="W398" s="5"/>
      <c r="X398" s="5"/>
      <c r="Y398" s="5"/>
      <c r="Z398" s="5"/>
      <c r="AA398" s="5"/>
      <c r="AB398" s="5"/>
      <c r="AC398" s="5"/>
      <c r="AD398" s="5"/>
      <c r="AE398" s="5"/>
      <c r="AF398" s="5"/>
      <c r="AG398" s="5"/>
      <c r="AH398" s="5"/>
      <c r="AI398" s="5"/>
      <c r="AJ398" s="5"/>
      <c r="AK398" s="5"/>
      <c r="AL398" s="5"/>
      <c r="AM398" s="5"/>
      <c r="AN398" s="5"/>
      <c r="AO398" s="5"/>
      <c r="AP398" s="5"/>
      <c r="AQ398" s="5"/>
      <c r="AR398" s="5"/>
      <c r="AS398" s="5"/>
      <c r="AT398" s="5"/>
      <c r="AU398" s="5"/>
      <c r="AV398" s="5"/>
      <c r="AW398" s="5"/>
      <c r="AX398" s="5"/>
      <c r="AY398" s="5"/>
      <c r="AZ398" s="5"/>
      <c r="BA398" s="5"/>
      <c r="BB398" s="5"/>
      <c r="BC398" s="5"/>
      <c r="BD398" s="5"/>
      <c r="BE398" s="5"/>
      <c r="BF398" s="5"/>
      <c r="BG398" s="5"/>
      <c r="BH398" s="5"/>
      <c r="BI398" s="5"/>
      <c r="BJ398" s="5"/>
    </row>
    <row r="399" spans="2:62" hidden="1">
      <c r="C399" s="51">
        <f t="shared" si="107"/>
        <v>0</v>
      </c>
      <c r="D399" s="51">
        <f t="shared" si="107"/>
        <v>0</v>
      </c>
      <c r="E399" s="64">
        <f t="shared" si="109"/>
        <v>0</v>
      </c>
      <c r="F399" s="64">
        <f t="shared" si="109"/>
        <v>0</v>
      </c>
      <c r="G399" s="64">
        <f t="shared" si="109"/>
        <v>0</v>
      </c>
      <c r="H399" s="64">
        <f t="shared" si="109"/>
        <v>0</v>
      </c>
      <c r="I399" s="64">
        <f t="shared" si="109"/>
        <v>0</v>
      </c>
      <c r="J399" s="64">
        <f t="shared" si="109"/>
        <v>0</v>
      </c>
      <c r="K399" s="64">
        <f t="shared" si="109"/>
        <v>0</v>
      </c>
      <c r="L399" s="64">
        <f t="shared" si="109"/>
        <v>0</v>
      </c>
      <c r="M399" s="64">
        <f t="shared" si="109"/>
        <v>0</v>
      </c>
      <c r="N399" s="64">
        <f t="shared" si="109"/>
        <v>0</v>
      </c>
      <c r="O399" s="64">
        <f t="shared" si="109"/>
        <v>0</v>
      </c>
      <c r="P399" s="64">
        <f t="shared" si="109"/>
        <v>0</v>
      </c>
      <c r="Q399" s="5">
        <f t="shared" si="110"/>
        <v>0</v>
      </c>
      <c r="R399" s="5"/>
      <c r="S399" s="5"/>
      <c r="T399" s="5"/>
      <c r="U399" s="5"/>
      <c r="V399" s="5"/>
      <c r="W399" s="5"/>
      <c r="X399" s="5"/>
      <c r="Y399" s="5"/>
      <c r="Z399" s="5"/>
      <c r="AA399" s="5"/>
      <c r="AB399" s="5"/>
      <c r="AC399" s="5"/>
      <c r="AD399" s="5"/>
      <c r="AE399" s="5"/>
      <c r="AF399" s="5"/>
      <c r="AG399" s="5"/>
      <c r="AH399" s="5"/>
      <c r="AI399" s="5"/>
      <c r="AJ399" s="5"/>
      <c r="AK399" s="5"/>
      <c r="AL399" s="5"/>
      <c r="AM399" s="5"/>
      <c r="AN399" s="5"/>
      <c r="AO399" s="5"/>
      <c r="AP399" s="5"/>
      <c r="AQ399" s="5"/>
      <c r="AR399" s="5"/>
      <c r="AS399" s="5"/>
      <c r="AT399" s="5"/>
      <c r="AU399" s="5"/>
      <c r="AV399" s="5"/>
      <c r="AW399" s="5"/>
      <c r="AX399" s="5"/>
      <c r="AY399" s="5"/>
      <c r="AZ399" s="5"/>
      <c r="BA399" s="5"/>
      <c r="BB399" s="5"/>
      <c r="BC399" s="5"/>
      <c r="BD399" s="5"/>
      <c r="BE399" s="5"/>
      <c r="BF399" s="5"/>
      <c r="BG399" s="5"/>
      <c r="BH399" s="5"/>
      <c r="BI399" s="5"/>
      <c r="BJ399" s="5"/>
    </row>
    <row r="400" spans="2:62" hidden="1">
      <c r="C400" s="51">
        <f t="shared" si="107"/>
        <v>0</v>
      </c>
      <c r="D400" s="51">
        <f t="shared" si="107"/>
        <v>0</v>
      </c>
      <c r="E400" s="64">
        <f t="shared" si="109"/>
        <v>0</v>
      </c>
      <c r="F400" s="64">
        <f t="shared" si="109"/>
        <v>0</v>
      </c>
      <c r="G400" s="64">
        <f t="shared" si="109"/>
        <v>0</v>
      </c>
      <c r="H400" s="64">
        <f t="shared" si="109"/>
        <v>0</v>
      </c>
      <c r="I400" s="64">
        <f t="shared" si="109"/>
        <v>0</v>
      </c>
      <c r="J400" s="64">
        <f t="shared" si="109"/>
        <v>0</v>
      </c>
      <c r="K400" s="64">
        <f t="shared" si="109"/>
        <v>0</v>
      </c>
      <c r="L400" s="64">
        <f t="shared" si="109"/>
        <v>0</v>
      </c>
      <c r="M400" s="64">
        <f t="shared" si="109"/>
        <v>0</v>
      </c>
      <c r="N400" s="64">
        <f t="shared" si="109"/>
        <v>0</v>
      </c>
      <c r="O400" s="64">
        <f t="shared" si="109"/>
        <v>0</v>
      </c>
      <c r="P400" s="64">
        <f t="shared" si="109"/>
        <v>0</v>
      </c>
      <c r="Q400" s="5">
        <f t="shared" si="110"/>
        <v>0</v>
      </c>
      <c r="R400" s="5"/>
      <c r="S400" s="5"/>
      <c r="T400" s="5"/>
      <c r="U400" s="5"/>
      <c r="V400" s="5"/>
      <c r="W400" s="5"/>
      <c r="X400" s="5"/>
      <c r="Y400" s="5"/>
      <c r="Z400" s="5"/>
      <c r="AA400" s="5"/>
      <c r="AB400" s="5"/>
      <c r="AC400" s="5"/>
      <c r="AD400" s="5"/>
      <c r="AE400" s="5"/>
      <c r="AF400" s="5"/>
      <c r="AG400" s="5"/>
      <c r="AH400" s="5"/>
      <c r="AI400" s="5"/>
      <c r="AJ400" s="5"/>
      <c r="AK400" s="5"/>
      <c r="AL400" s="5"/>
      <c r="AM400" s="5"/>
      <c r="AN400" s="5"/>
      <c r="AO400" s="5"/>
      <c r="AP400" s="5"/>
      <c r="AQ400" s="5"/>
      <c r="AR400" s="5"/>
      <c r="AS400" s="5"/>
      <c r="AT400" s="5"/>
      <c r="AU400" s="5"/>
      <c r="AV400" s="5"/>
      <c r="AW400" s="5"/>
      <c r="AX400" s="5"/>
      <c r="AY400" s="5"/>
      <c r="AZ400" s="5"/>
      <c r="BA400" s="5"/>
      <c r="BB400" s="5"/>
      <c r="BC400" s="5"/>
      <c r="BD400" s="5"/>
      <c r="BE400" s="5"/>
      <c r="BF400" s="5"/>
      <c r="BG400" s="5"/>
      <c r="BH400" s="5"/>
      <c r="BI400" s="5"/>
      <c r="BJ400" s="5"/>
    </row>
    <row r="401" spans="3:62" hidden="1">
      <c r="C401" s="51">
        <f t="shared" si="107"/>
        <v>0</v>
      </c>
      <c r="D401" s="51">
        <f t="shared" si="107"/>
        <v>0</v>
      </c>
      <c r="E401" s="64">
        <f t="shared" si="109"/>
        <v>0</v>
      </c>
      <c r="F401" s="64">
        <f t="shared" si="109"/>
        <v>0</v>
      </c>
      <c r="G401" s="64">
        <f t="shared" si="109"/>
        <v>0</v>
      </c>
      <c r="H401" s="64">
        <f t="shared" si="109"/>
        <v>0</v>
      </c>
      <c r="I401" s="64">
        <f t="shared" si="109"/>
        <v>0</v>
      </c>
      <c r="J401" s="64">
        <f t="shared" si="109"/>
        <v>0</v>
      </c>
      <c r="K401" s="64">
        <f t="shared" si="109"/>
        <v>0</v>
      </c>
      <c r="L401" s="64">
        <f t="shared" si="109"/>
        <v>0</v>
      </c>
      <c r="M401" s="64">
        <f t="shared" si="109"/>
        <v>0</v>
      </c>
      <c r="N401" s="64">
        <f t="shared" si="109"/>
        <v>0</v>
      </c>
      <c r="O401" s="64">
        <f t="shared" si="109"/>
        <v>0</v>
      </c>
      <c r="P401" s="64">
        <f t="shared" si="109"/>
        <v>0</v>
      </c>
      <c r="Q401" s="5">
        <f t="shared" si="110"/>
        <v>0</v>
      </c>
      <c r="R401" s="5"/>
      <c r="S401" s="5"/>
      <c r="T401" s="5"/>
      <c r="U401" s="5"/>
      <c r="V401" s="5"/>
      <c r="W401" s="5"/>
      <c r="X401" s="5"/>
      <c r="Y401" s="5"/>
      <c r="Z401" s="5"/>
      <c r="AA401" s="5"/>
      <c r="AB401" s="5"/>
      <c r="AC401" s="5"/>
      <c r="AD401" s="5"/>
      <c r="AE401" s="5"/>
      <c r="AF401" s="5"/>
      <c r="AG401" s="5"/>
      <c r="AH401" s="5"/>
      <c r="AI401" s="5"/>
      <c r="AJ401" s="5"/>
      <c r="AK401" s="5"/>
      <c r="AL401" s="5"/>
      <c r="AM401" s="5"/>
      <c r="AN401" s="5"/>
      <c r="AO401" s="5"/>
      <c r="AP401" s="5"/>
      <c r="AQ401" s="5"/>
      <c r="AR401" s="5"/>
      <c r="AS401" s="5"/>
      <c r="AT401" s="5"/>
      <c r="AU401" s="5"/>
      <c r="AV401" s="5"/>
      <c r="AW401" s="5"/>
      <c r="AX401" s="5"/>
      <c r="AY401" s="5"/>
      <c r="AZ401" s="5"/>
      <c r="BA401" s="5"/>
      <c r="BB401" s="5"/>
      <c r="BC401" s="5"/>
      <c r="BD401" s="5"/>
      <c r="BE401" s="5"/>
      <c r="BF401" s="5"/>
      <c r="BG401" s="5"/>
      <c r="BH401" s="5"/>
      <c r="BI401" s="5"/>
      <c r="BJ401" s="5"/>
    </row>
    <row r="402" spans="3:62" hidden="1">
      <c r="C402" s="51">
        <f t="shared" si="107"/>
        <v>0</v>
      </c>
      <c r="D402" s="51">
        <f t="shared" si="107"/>
        <v>0</v>
      </c>
      <c r="E402" s="64">
        <f t="shared" si="109"/>
        <v>0</v>
      </c>
      <c r="F402" s="64">
        <f t="shared" si="109"/>
        <v>0</v>
      </c>
      <c r="G402" s="64">
        <f t="shared" si="109"/>
        <v>0</v>
      </c>
      <c r="H402" s="64">
        <f t="shared" si="109"/>
        <v>0</v>
      </c>
      <c r="I402" s="64">
        <f t="shared" si="109"/>
        <v>0</v>
      </c>
      <c r="J402" s="64">
        <f t="shared" si="109"/>
        <v>0</v>
      </c>
      <c r="K402" s="64">
        <f t="shared" si="109"/>
        <v>0</v>
      </c>
      <c r="L402" s="64">
        <f t="shared" si="109"/>
        <v>0</v>
      </c>
      <c r="M402" s="64">
        <f t="shared" si="109"/>
        <v>0</v>
      </c>
      <c r="N402" s="64">
        <f t="shared" si="109"/>
        <v>0</v>
      </c>
      <c r="O402" s="64">
        <f t="shared" si="109"/>
        <v>0</v>
      </c>
      <c r="P402" s="64">
        <f t="shared" si="109"/>
        <v>0</v>
      </c>
      <c r="Q402" s="5">
        <f t="shared" si="110"/>
        <v>0</v>
      </c>
      <c r="R402" s="5"/>
      <c r="S402" s="5"/>
      <c r="T402" s="5"/>
      <c r="U402" s="5"/>
      <c r="V402" s="5"/>
      <c r="W402" s="5"/>
      <c r="X402" s="5"/>
      <c r="Y402" s="5"/>
      <c r="Z402" s="5"/>
      <c r="AA402" s="5"/>
      <c r="AB402" s="5"/>
      <c r="AC402" s="5"/>
      <c r="AD402" s="5"/>
      <c r="AE402" s="5"/>
      <c r="AF402" s="5"/>
      <c r="AG402" s="5"/>
      <c r="AH402" s="5"/>
      <c r="AI402" s="5"/>
      <c r="AJ402" s="5"/>
      <c r="AK402" s="5"/>
      <c r="AL402" s="5"/>
      <c r="AM402" s="5"/>
      <c r="AN402" s="5"/>
      <c r="AO402" s="5"/>
      <c r="AP402" s="5"/>
      <c r="AQ402" s="5"/>
      <c r="AR402" s="5"/>
      <c r="AS402" s="5"/>
      <c r="AT402" s="5"/>
      <c r="AU402" s="5"/>
      <c r="AV402" s="5"/>
      <c r="AW402" s="5"/>
      <c r="AX402" s="5"/>
      <c r="AY402" s="5"/>
      <c r="AZ402" s="5"/>
      <c r="BA402" s="5"/>
      <c r="BB402" s="5"/>
      <c r="BC402" s="5"/>
      <c r="BD402" s="5"/>
      <c r="BE402" s="5"/>
      <c r="BF402" s="5"/>
      <c r="BG402" s="5"/>
      <c r="BH402" s="5"/>
      <c r="BI402" s="5"/>
      <c r="BJ402" s="5"/>
    </row>
    <row r="403" spans="3:62" hidden="1">
      <c r="C403" s="53" t="str">
        <f t="shared" si="107"/>
        <v>ADOBAT</v>
      </c>
      <c r="D403" s="53" t="str">
        <f t="shared" si="107"/>
        <v>Aplicació de compost (60 t/ha)</v>
      </c>
      <c r="E403" s="65">
        <f t="shared" si="109"/>
        <v>0</v>
      </c>
      <c r="F403" s="65">
        <f t="shared" si="109"/>
        <v>0</v>
      </c>
      <c r="G403" s="65">
        <f t="shared" si="109"/>
        <v>0</v>
      </c>
      <c r="H403" s="65">
        <f t="shared" si="109"/>
        <v>0</v>
      </c>
      <c r="I403" s="65">
        <f t="shared" si="109"/>
        <v>0</v>
      </c>
      <c r="J403" s="65">
        <f t="shared" si="109"/>
        <v>0</v>
      </c>
      <c r="K403" s="65">
        <f t="shared" si="109"/>
        <v>0</v>
      </c>
      <c r="L403" s="65">
        <f t="shared" si="109"/>
        <v>0</v>
      </c>
      <c r="M403" s="65">
        <f t="shared" si="109"/>
        <v>0</v>
      </c>
      <c r="N403" s="65">
        <f t="shared" si="109"/>
        <v>0</v>
      </c>
      <c r="O403" s="65">
        <f t="shared" si="109"/>
        <v>0</v>
      </c>
      <c r="P403" s="65">
        <f t="shared" si="109"/>
        <v>0</v>
      </c>
      <c r="Q403" s="5">
        <f t="shared" si="110"/>
        <v>0</v>
      </c>
      <c r="R403" s="5"/>
      <c r="S403" s="5"/>
      <c r="T403" s="5"/>
      <c r="U403" s="5"/>
      <c r="V403" s="5"/>
      <c r="W403" s="5"/>
      <c r="X403" s="5"/>
      <c r="Y403" s="5"/>
      <c r="Z403" s="5"/>
      <c r="AA403" s="5"/>
      <c r="AB403" s="5"/>
      <c r="AC403" s="5"/>
      <c r="AD403" s="5"/>
      <c r="AE403" s="5"/>
      <c r="AF403" s="5"/>
      <c r="AG403" s="5"/>
      <c r="AH403" s="5"/>
      <c r="AI403" s="5"/>
      <c r="AJ403" s="5"/>
      <c r="AK403" s="5"/>
      <c r="AL403" s="5"/>
      <c r="AM403" s="5"/>
      <c r="AN403" s="5"/>
      <c r="AO403" s="5"/>
      <c r="AP403" s="5"/>
      <c r="AQ403" s="5"/>
      <c r="AR403" s="5"/>
      <c r="AS403" s="5"/>
      <c r="AT403" s="5"/>
      <c r="AU403" s="5"/>
      <c r="AV403" s="5"/>
      <c r="AW403" s="5"/>
      <c r="AX403" s="5"/>
      <c r="AY403" s="5"/>
      <c r="AZ403" s="5"/>
      <c r="BA403" s="5"/>
      <c r="BB403" s="5"/>
      <c r="BC403" s="5"/>
      <c r="BD403" s="5"/>
      <c r="BE403" s="5"/>
      <c r="BF403" s="5"/>
      <c r="BG403" s="5"/>
      <c r="BH403" s="5"/>
      <c r="BI403" s="5"/>
      <c r="BJ403" s="5"/>
    </row>
    <row r="404" spans="3:62" hidden="1">
      <c r="C404" s="53">
        <f t="shared" si="107"/>
        <v>0</v>
      </c>
      <c r="D404" s="53">
        <f t="shared" si="107"/>
        <v>0</v>
      </c>
      <c r="E404" s="65">
        <f t="shared" si="109"/>
        <v>0</v>
      </c>
      <c r="F404" s="65">
        <f t="shared" si="109"/>
        <v>0</v>
      </c>
      <c r="G404" s="65">
        <f t="shared" si="109"/>
        <v>0</v>
      </c>
      <c r="H404" s="65">
        <f t="shared" si="109"/>
        <v>0</v>
      </c>
      <c r="I404" s="65">
        <f t="shared" si="109"/>
        <v>0</v>
      </c>
      <c r="J404" s="65">
        <f t="shared" si="109"/>
        <v>0</v>
      </c>
      <c r="K404" s="65">
        <f t="shared" si="109"/>
        <v>0</v>
      </c>
      <c r="L404" s="65">
        <f t="shared" si="109"/>
        <v>0</v>
      </c>
      <c r="M404" s="65">
        <f t="shared" si="109"/>
        <v>0</v>
      </c>
      <c r="N404" s="65">
        <f t="shared" si="109"/>
        <v>0</v>
      </c>
      <c r="O404" s="65">
        <f t="shared" si="109"/>
        <v>0</v>
      </c>
      <c r="P404" s="65">
        <f t="shared" si="109"/>
        <v>0</v>
      </c>
      <c r="Q404" s="5">
        <f t="shared" si="110"/>
        <v>0</v>
      </c>
      <c r="R404" s="5"/>
      <c r="S404" s="5"/>
      <c r="T404" s="5"/>
      <c r="U404" s="5"/>
      <c r="V404" s="5"/>
      <c r="W404" s="5"/>
      <c r="X404" s="5"/>
      <c r="Y404" s="5"/>
      <c r="Z404" s="5"/>
      <c r="AA404" s="5"/>
      <c r="AB404" s="5"/>
      <c r="AC404" s="5"/>
      <c r="AD404" s="5"/>
      <c r="AE404" s="5"/>
      <c r="AF404" s="5"/>
      <c r="AG404" s="5"/>
      <c r="AH404" s="5"/>
      <c r="AI404" s="5"/>
      <c r="AJ404" s="5"/>
      <c r="AK404" s="5"/>
      <c r="AL404" s="5"/>
      <c r="AM404" s="5"/>
      <c r="AN404" s="5"/>
      <c r="AO404" s="5"/>
      <c r="AP404" s="5"/>
      <c r="AQ404" s="5"/>
      <c r="AR404" s="5"/>
      <c r="AS404" s="5"/>
      <c r="AT404" s="5"/>
      <c r="AU404" s="5"/>
      <c r="AV404" s="5"/>
      <c r="AW404" s="5"/>
      <c r="AX404" s="5"/>
      <c r="AY404" s="5"/>
      <c r="AZ404" s="5"/>
      <c r="BA404" s="5"/>
      <c r="BB404" s="5"/>
      <c r="BC404" s="5"/>
      <c r="BD404" s="5"/>
      <c r="BE404" s="5"/>
      <c r="BF404" s="5"/>
      <c r="BG404" s="5"/>
      <c r="BH404" s="5"/>
      <c r="BI404" s="5"/>
      <c r="BJ404" s="5"/>
    </row>
    <row r="405" spans="3:62" hidden="1">
      <c r="C405" s="53">
        <f t="shared" si="107"/>
        <v>0</v>
      </c>
      <c r="D405" s="53">
        <f t="shared" si="107"/>
        <v>0</v>
      </c>
      <c r="E405" s="65">
        <f t="shared" si="109"/>
        <v>0</v>
      </c>
      <c r="F405" s="65">
        <f t="shared" si="109"/>
        <v>0</v>
      </c>
      <c r="G405" s="65">
        <f t="shared" si="109"/>
        <v>0</v>
      </c>
      <c r="H405" s="65">
        <f t="shared" si="109"/>
        <v>0</v>
      </c>
      <c r="I405" s="65">
        <f t="shared" si="109"/>
        <v>0</v>
      </c>
      <c r="J405" s="65">
        <f t="shared" si="109"/>
        <v>0</v>
      </c>
      <c r="K405" s="65">
        <f t="shared" si="109"/>
        <v>0</v>
      </c>
      <c r="L405" s="65">
        <f t="shared" si="109"/>
        <v>0</v>
      </c>
      <c r="M405" s="65">
        <f t="shared" si="109"/>
        <v>0</v>
      </c>
      <c r="N405" s="65">
        <f t="shared" si="109"/>
        <v>0</v>
      </c>
      <c r="O405" s="65">
        <f t="shared" si="109"/>
        <v>0</v>
      </c>
      <c r="P405" s="65">
        <f t="shared" si="109"/>
        <v>0</v>
      </c>
      <c r="Q405" s="5">
        <f t="shared" si="110"/>
        <v>0</v>
      </c>
      <c r="R405" s="5"/>
      <c r="S405" s="5"/>
      <c r="T405" s="5"/>
      <c r="U405" s="5"/>
      <c r="V405" s="5"/>
      <c r="W405" s="5"/>
      <c r="X405" s="5"/>
      <c r="Y405" s="5"/>
      <c r="Z405" s="5"/>
      <c r="AA405" s="5"/>
      <c r="AB405" s="5"/>
      <c r="AC405" s="5"/>
      <c r="AD405" s="5"/>
      <c r="AE405" s="5"/>
      <c r="AF405" s="5"/>
      <c r="AG405" s="5"/>
      <c r="AH405" s="5"/>
      <c r="AI405" s="5"/>
      <c r="AJ405" s="5"/>
      <c r="AK405" s="5"/>
      <c r="AL405" s="5"/>
      <c r="AM405" s="5"/>
      <c r="AN405" s="5"/>
      <c r="AO405" s="5"/>
      <c r="AP405" s="5"/>
      <c r="AQ405" s="5"/>
      <c r="AR405" s="5"/>
      <c r="AS405" s="5"/>
      <c r="AT405" s="5"/>
      <c r="AU405" s="5"/>
      <c r="AV405" s="5"/>
      <c r="AW405" s="5"/>
      <c r="AX405" s="5"/>
      <c r="AY405" s="5"/>
      <c r="AZ405" s="5"/>
      <c r="BA405" s="5"/>
      <c r="BB405" s="5"/>
      <c r="BC405" s="5"/>
      <c r="BD405" s="5"/>
      <c r="BE405" s="5"/>
      <c r="BF405" s="5"/>
      <c r="BG405" s="5"/>
      <c r="BH405" s="5"/>
      <c r="BI405" s="5"/>
      <c r="BJ405" s="5"/>
    </row>
    <row r="406" spans="3:62" hidden="1">
      <c r="C406" s="53">
        <f t="shared" si="107"/>
        <v>0</v>
      </c>
      <c r="D406" s="53">
        <f t="shared" si="107"/>
        <v>0</v>
      </c>
      <c r="E406" s="65">
        <f t="shared" si="109"/>
        <v>0</v>
      </c>
      <c r="F406" s="65">
        <f t="shared" si="109"/>
        <v>0</v>
      </c>
      <c r="G406" s="65">
        <f t="shared" si="109"/>
        <v>0</v>
      </c>
      <c r="H406" s="65">
        <f t="shared" si="109"/>
        <v>0</v>
      </c>
      <c r="I406" s="65">
        <f t="shared" si="109"/>
        <v>0</v>
      </c>
      <c r="J406" s="65">
        <f t="shared" si="109"/>
        <v>0</v>
      </c>
      <c r="K406" s="65">
        <f t="shared" si="109"/>
        <v>0</v>
      </c>
      <c r="L406" s="65">
        <f t="shared" si="109"/>
        <v>0</v>
      </c>
      <c r="M406" s="65">
        <f t="shared" si="109"/>
        <v>0</v>
      </c>
      <c r="N406" s="65">
        <f t="shared" si="109"/>
        <v>0</v>
      </c>
      <c r="O406" s="65">
        <f t="shared" si="109"/>
        <v>0</v>
      </c>
      <c r="P406" s="65">
        <f t="shared" si="109"/>
        <v>0</v>
      </c>
      <c r="Q406" s="5">
        <f t="shared" si="110"/>
        <v>0</v>
      </c>
      <c r="R406" s="5"/>
      <c r="S406" s="5"/>
      <c r="T406" s="5"/>
      <c r="U406" s="5"/>
      <c r="V406" s="5"/>
      <c r="W406" s="5"/>
      <c r="X406" s="5"/>
      <c r="Y406" s="5"/>
      <c r="Z406" s="5"/>
      <c r="AA406" s="5"/>
      <c r="AB406" s="5"/>
      <c r="AC406" s="5"/>
      <c r="AD406" s="5"/>
      <c r="AE406" s="5"/>
      <c r="AF406" s="5"/>
      <c r="AG406" s="5"/>
      <c r="AH406" s="5"/>
      <c r="AI406" s="5"/>
      <c r="AJ406" s="5"/>
      <c r="AK406" s="5"/>
      <c r="AL406" s="5"/>
      <c r="AM406" s="5"/>
      <c r="AN406" s="5"/>
      <c r="AO406" s="5"/>
      <c r="AP406" s="5"/>
      <c r="AQ406" s="5"/>
      <c r="AR406" s="5"/>
      <c r="AS406" s="5"/>
      <c r="AT406" s="5"/>
      <c r="AU406" s="5"/>
      <c r="AV406" s="5"/>
      <c r="AW406" s="5"/>
      <c r="AX406" s="5"/>
      <c r="AY406" s="5"/>
      <c r="AZ406" s="5"/>
      <c r="BA406" s="5"/>
      <c r="BB406" s="5"/>
      <c r="BC406" s="5"/>
      <c r="BD406" s="5"/>
      <c r="BE406" s="5"/>
      <c r="BF406" s="5"/>
      <c r="BG406" s="5"/>
      <c r="BH406" s="5"/>
      <c r="BI406" s="5"/>
      <c r="BJ406" s="5"/>
    </row>
    <row r="407" spans="3:62" hidden="1">
      <c r="C407" s="56" t="str">
        <f t="shared" si="107"/>
        <v>PLANTACIÓ</v>
      </c>
      <c r="D407" s="56" t="str">
        <f t="shared" si="107"/>
        <v>Plantació manual tomàquet</v>
      </c>
      <c r="E407" s="66">
        <f t="shared" si="109"/>
        <v>0</v>
      </c>
      <c r="F407" s="66">
        <f t="shared" si="109"/>
        <v>0</v>
      </c>
      <c r="G407" s="66">
        <f t="shared" si="109"/>
        <v>0</v>
      </c>
      <c r="H407" s="66">
        <f t="shared" si="109"/>
        <v>0</v>
      </c>
      <c r="I407" s="66">
        <f t="shared" si="109"/>
        <v>0</v>
      </c>
      <c r="J407" s="66">
        <f t="shared" si="109"/>
        <v>0</v>
      </c>
      <c r="K407" s="66">
        <f t="shared" si="109"/>
        <v>0</v>
      </c>
      <c r="L407" s="66">
        <f t="shared" si="109"/>
        <v>0</v>
      </c>
      <c r="M407" s="66">
        <f t="shared" si="109"/>
        <v>0</v>
      </c>
      <c r="N407" s="66">
        <f t="shared" si="109"/>
        <v>0</v>
      </c>
      <c r="O407" s="66">
        <f t="shared" si="109"/>
        <v>0</v>
      </c>
      <c r="P407" s="66">
        <f t="shared" si="109"/>
        <v>0</v>
      </c>
      <c r="Q407" s="5">
        <f t="shared" si="110"/>
        <v>0</v>
      </c>
      <c r="R407" s="5"/>
      <c r="S407" s="5"/>
      <c r="T407" s="5"/>
      <c r="U407" s="5"/>
      <c r="V407" s="5"/>
      <c r="W407" s="5"/>
      <c r="X407" s="5"/>
      <c r="Y407" s="5"/>
      <c r="Z407" s="5"/>
      <c r="AA407" s="5"/>
      <c r="AB407" s="5"/>
      <c r="AC407" s="5"/>
      <c r="AD407" s="5"/>
      <c r="AE407" s="5"/>
      <c r="AF407" s="5"/>
      <c r="AG407" s="5"/>
      <c r="AH407" s="5"/>
      <c r="AI407" s="5"/>
      <c r="AJ407" s="5"/>
      <c r="AK407" s="5"/>
      <c r="AL407" s="5"/>
      <c r="AM407" s="5"/>
      <c r="AN407" s="5"/>
      <c r="AO407" s="5"/>
      <c r="AP407" s="5"/>
      <c r="AQ407" s="5"/>
      <c r="AR407" s="5"/>
      <c r="AS407" s="5"/>
      <c r="AT407" s="5"/>
      <c r="AU407" s="5"/>
      <c r="AV407" s="5"/>
      <c r="AW407" s="5"/>
      <c r="AX407" s="5"/>
      <c r="AY407" s="5"/>
      <c r="AZ407" s="5"/>
      <c r="BA407" s="5"/>
      <c r="BB407" s="5"/>
      <c r="BC407" s="5"/>
      <c r="BD407" s="5"/>
      <c r="BE407" s="5"/>
      <c r="BF407" s="5"/>
      <c r="BG407" s="5"/>
      <c r="BH407" s="5"/>
      <c r="BI407" s="5"/>
      <c r="BJ407" s="5"/>
    </row>
    <row r="408" spans="3:62" hidden="1">
      <c r="C408" s="56">
        <f t="shared" si="107"/>
        <v>0</v>
      </c>
      <c r="D408" s="56">
        <f t="shared" si="107"/>
        <v>0</v>
      </c>
      <c r="E408" s="66">
        <f t="shared" si="109"/>
        <v>0</v>
      </c>
      <c r="F408" s="66">
        <f t="shared" si="109"/>
        <v>0</v>
      </c>
      <c r="G408" s="66">
        <f t="shared" si="109"/>
        <v>0</v>
      </c>
      <c r="H408" s="66">
        <f t="shared" si="109"/>
        <v>0</v>
      </c>
      <c r="I408" s="66">
        <f t="shared" si="109"/>
        <v>0</v>
      </c>
      <c r="J408" s="66">
        <f t="shared" si="109"/>
        <v>0</v>
      </c>
      <c r="K408" s="66">
        <f t="shared" si="109"/>
        <v>0</v>
      </c>
      <c r="L408" s="66">
        <f t="shared" si="109"/>
        <v>0</v>
      </c>
      <c r="M408" s="66">
        <f t="shared" si="109"/>
        <v>0</v>
      </c>
      <c r="N408" s="66">
        <f t="shared" si="109"/>
        <v>0</v>
      </c>
      <c r="O408" s="66">
        <f t="shared" si="109"/>
        <v>0</v>
      </c>
      <c r="P408" s="66">
        <f t="shared" si="109"/>
        <v>0</v>
      </c>
      <c r="Q408" s="5">
        <f t="shared" si="110"/>
        <v>0</v>
      </c>
      <c r="R408" s="5"/>
      <c r="S408" s="5"/>
      <c r="T408" s="5"/>
      <c r="U408" s="5"/>
      <c r="V408" s="5"/>
      <c r="W408" s="5"/>
      <c r="X408" s="5"/>
      <c r="Y408" s="5"/>
      <c r="Z408" s="5"/>
      <c r="AA408" s="5"/>
      <c r="AB408" s="5"/>
      <c r="AC408" s="5"/>
      <c r="AD408" s="5"/>
      <c r="AE408" s="5"/>
      <c r="AF408" s="5"/>
      <c r="AG408" s="5"/>
      <c r="AH408" s="5"/>
      <c r="AI408" s="5"/>
      <c r="AJ408" s="5"/>
      <c r="AK408" s="5"/>
      <c r="AL408" s="5"/>
      <c r="AM408" s="5"/>
      <c r="AN408" s="5"/>
      <c r="AO408" s="5"/>
      <c r="AP408" s="5"/>
      <c r="AQ408" s="5"/>
      <c r="AR408" s="5"/>
      <c r="AS408" s="5"/>
      <c r="AT408" s="5"/>
      <c r="AU408" s="5"/>
      <c r="AV408" s="5"/>
      <c r="AW408" s="5"/>
      <c r="AX408" s="5"/>
      <c r="AY408" s="5"/>
      <c r="AZ408" s="5"/>
      <c r="BA408" s="5"/>
      <c r="BB408" s="5"/>
      <c r="BC408" s="5"/>
      <c r="BD408" s="5"/>
      <c r="BE408" s="5"/>
      <c r="BF408" s="5"/>
      <c r="BG408" s="5"/>
      <c r="BH408" s="5"/>
      <c r="BI408" s="5"/>
      <c r="BJ408" s="5"/>
    </row>
    <row r="409" spans="3:62" hidden="1">
      <c r="C409" s="56">
        <f t="shared" si="107"/>
        <v>0</v>
      </c>
      <c r="D409" s="56">
        <f t="shared" si="107"/>
        <v>0</v>
      </c>
      <c r="E409" s="66">
        <f t="shared" si="109"/>
        <v>0</v>
      </c>
      <c r="F409" s="66">
        <f t="shared" si="109"/>
        <v>0</v>
      </c>
      <c r="G409" s="66">
        <f t="shared" si="109"/>
        <v>0</v>
      </c>
      <c r="H409" s="66">
        <f t="shared" si="109"/>
        <v>0</v>
      </c>
      <c r="I409" s="66">
        <f t="shared" si="109"/>
        <v>0</v>
      </c>
      <c r="J409" s="66">
        <f t="shared" si="109"/>
        <v>0</v>
      </c>
      <c r="K409" s="66">
        <f t="shared" si="109"/>
        <v>0</v>
      </c>
      <c r="L409" s="66">
        <f t="shared" si="109"/>
        <v>0</v>
      </c>
      <c r="M409" s="66">
        <f t="shared" si="109"/>
        <v>0</v>
      </c>
      <c r="N409" s="66">
        <f t="shared" si="109"/>
        <v>0</v>
      </c>
      <c r="O409" s="66">
        <f t="shared" si="109"/>
        <v>0</v>
      </c>
      <c r="P409" s="66">
        <f t="shared" si="109"/>
        <v>0</v>
      </c>
      <c r="Q409" s="5">
        <f t="shared" si="110"/>
        <v>0</v>
      </c>
      <c r="R409" s="5"/>
      <c r="S409" s="5"/>
      <c r="T409" s="5"/>
      <c r="U409" s="5"/>
      <c r="V409" s="5"/>
      <c r="W409" s="5"/>
      <c r="X409" s="5"/>
      <c r="Y409" s="5"/>
      <c r="Z409" s="5"/>
      <c r="AA409" s="5"/>
      <c r="AB409" s="5"/>
      <c r="AC409" s="5"/>
      <c r="AD409" s="5"/>
      <c r="AE409" s="5"/>
      <c r="AF409" s="5"/>
      <c r="AG409" s="5"/>
      <c r="AH409" s="5"/>
      <c r="AI409" s="5"/>
      <c r="AJ409" s="5"/>
      <c r="AK409" s="5"/>
      <c r="AL409" s="5"/>
      <c r="AM409" s="5"/>
      <c r="AN409" s="5"/>
      <c r="AO409" s="5"/>
      <c r="AP409" s="5"/>
      <c r="AQ409" s="5"/>
      <c r="AR409" s="5"/>
      <c r="AS409" s="5"/>
      <c r="AT409" s="5"/>
      <c r="AU409" s="5"/>
      <c r="AV409" s="5"/>
      <c r="AW409" s="5"/>
      <c r="AX409" s="5"/>
      <c r="AY409" s="5"/>
      <c r="AZ409" s="5"/>
      <c r="BA409" s="5"/>
      <c r="BB409" s="5"/>
      <c r="BC409" s="5"/>
      <c r="BD409" s="5"/>
      <c r="BE409" s="5"/>
      <c r="BF409" s="5"/>
      <c r="BG409" s="5"/>
      <c r="BH409" s="5"/>
      <c r="BI409" s="5"/>
      <c r="BJ409" s="5"/>
    </row>
    <row r="410" spans="3:62" hidden="1">
      <c r="C410" s="56">
        <f t="shared" si="107"/>
        <v>0</v>
      </c>
      <c r="D410" s="56">
        <f t="shared" si="107"/>
        <v>0</v>
      </c>
      <c r="E410" s="66">
        <f t="shared" si="109"/>
        <v>0</v>
      </c>
      <c r="F410" s="66">
        <f t="shared" si="109"/>
        <v>0</v>
      </c>
      <c r="G410" s="66">
        <f t="shared" si="109"/>
        <v>0</v>
      </c>
      <c r="H410" s="66">
        <f t="shared" si="109"/>
        <v>0</v>
      </c>
      <c r="I410" s="66">
        <f t="shared" si="109"/>
        <v>0</v>
      </c>
      <c r="J410" s="66">
        <f t="shared" si="109"/>
        <v>0</v>
      </c>
      <c r="K410" s="66">
        <f t="shared" si="109"/>
        <v>0</v>
      </c>
      <c r="L410" s="66">
        <f t="shared" si="109"/>
        <v>0</v>
      </c>
      <c r="M410" s="66">
        <f t="shared" si="109"/>
        <v>0</v>
      </c>
      <c r="N410" s="66">
        <f t="shared" si="109"/>
        <v>0</v>
      </c>
      <c r="O410" s="66">
        <f t="shared" si="109"/>
        <v>0</v>
      </c>
      <c r="P410" s="66">
        <f t="shared" si="109"/>
        <v>0</v>
      </c>
      <c r="Q410" s="5">
        <f t="shared" si="110"/>
        <v>0</v>
      </c>
      <c r="R410" s="5"/>
      <c r="S410" s="5"/>
      <c r="T410" s="5"/>
      <c r="U410" s="5"/>
      <c r="V410" s="5"/>
      <c r="W410" s="5"/>
      <c r="X410" s="5"/>
      <c r="Y410" s="5"/>
      <c r="Z410" s="5"/>
      <c r="AA410" s="5"/>
      <c r="AB410" s="5"/>
      <c r="AC410" s="5"/>
      <c r="AD410" s="5"/>
      <c r="AE410" s="5"/>
      <c r="AF410" s="5"/>
      <c r="AG410" s="5"/>
      <c r="AH410" s="5"/>
      <c r="AI410" s="5"/>
      <c r="AJ410" s="5"/>
      <c r="AK410" s="5"/>
      <c r="AL410" s="5"/>
      <c r="AM410" s="5"/>
      <c r="AN410" s="5"/>
      <c r="AO410" s="5"/>
      <c r="AP410" s="5"/>
      <c r="AQ410" s="5"/>
      <c r="AR410" s="5"/>
      <c r="AS410" s="5"/>
      <c r="AT410" s="5"/>
      <c r="AU410" s="5"/>
      <c r="AV410" s="5"/>
      <c r="AW410" s="5"/>
      <c r="AX410" s="5"/>
      <c r="AY410" s="5"/>
      <c r="AZ410" s="5"/>
      <c r="BA410" s="5"/>
      <c r="BB410" s="5"/>
      <c r="BC410" s="5"/>
      <c r="BD410" s="5"/>
      <c r="BE410" s="5"/>
      <c r="BF410" s="5"/>
      <c r="BG410" s="5"/>
      <c r="BH410" s="5"/>
      <c r="BI410" s="5"/>
      <c r="BJ410" s="5"/>
    </row>
    <row r="411" spans="3:62" hidden="1">
      <c r="C411" s="58" t="str">
        <f t="shared" si="107"/>
        <v>REG</v>
      </c>
      <c r="D411" s="58" t="str">
        <f t="shared" si="107"/>
        <v>Instal.lació sistema de reg amb cinta (1 m per m2)</v>
      </c>
      <c r="E411" s="67">
        <f t="shared" si="109"/>
        <v>0</v>
      </c>
      <c r="F411" s="67">
        <f t="shared" si="109"/>
        <v>0</v>
      </c>
      <c r="G411" s="67">
        <f t="shared" si="109"/>
        <v>0</v>
      </c>
      <c r="H411" s="67">
        <f t="shared" si="109"/>
        <v>0</v>
      </c>
      <c r="I411" s="67">
        <f t="shared" si="109"/>
        <v>0</v>
      </c>
      <c r="J411" s="67">
        <f t="shared" si="109"/>
        <v>0</v>
      </c>
      <c r="K411" s="67">
        <f t="shared" si="109"/>
        <v>0</v>
      </c>
      <c r="L411" s="67">
        <f t="shared" si="109"/>
        <v>0</v>
      </c>
      <c r="M411" s="67">
        <f t="shared" si="109"/>
        <v>0</v>
      </c>
      <c r="N411" s="67">
        <f t="shared" si="109"/>
        <v>0</v>
      </c>
      <c r="O411" s="67">
        <f t="shared" si="109"/>
        <v>0</v>
      </c>
      <c r="P411" s="67">
        <f t="shared" si="109"/>
        <v>0</v>
      </c>
      <c r="Q411" s="5">
        <f t="shared" si="110"/>
        <v>0</v>
      </c>
      <c r="R411" s="5"/>
      <c r="S411" s="5"/>
      <c r="T411" s="5"/>
      <c r="U411" s="5"/>
      <c r="V411" s="5"/>
      <c r="W411" s="5"/>
      <c r="X411" s="5"/>
      <c r="Y411" s="5"/>
      <c r="Z411" s="5"/>
      <c r="AA411" s="5"/>
      <c r="AB411" s="5"/>
      <c r="AC411" s="5"/>
      <c r="AD411" s="5"/>
      <c r="AE411" s="5"/>
      <c r="AF411" s="5"/>
      <c r="AG411" s="5"/>
      <c r="AH411" s="5"/>
      <c r="AI411" s="5"/>
      <c r="AJ411" s="5"/>
      <c r="AK411" s="5"/>
      <c r="AL411" s="5"/>
      <c r="AM411" s="5"/>
      <c r="AN411" s="5"/>
      <c r="AO411" s="5"/>
      <c r="AP411" s="5"/>
      <c r="AQ411" s="5"/>
      <c r="AR411" s="5"/>
      <c r="AS411" s="5"/>
      <c r="AT411" s="5"/>
      <c r="AU411" s="5"/>
      <c r="AV411" s="5"/>
      <c r="AW411" s="5"/>
      <c r="AX411" s="5"/>
      <c r="AY411" s="5"/>
      <c r="AZ411" s="5"/>
      <c r="BA411" s="5"/>
      <c r="BB411" s="5"/>
      <c r="BC411" s="5"/>
      <c r="BD411" s="5"/>
      <c r="BE411" s="5"/>
      <c r="BF411" s="5"/>
      <c r="BG411" s="5"/>
      <c r="BH411" s="5"/>
      <c r="BI411" s="5"/>
      <c r="BJ411" s="5"/>
    </row>
    <row r="412" spans="3:62" hidden="1">
      <c r="C412" s="58">
        <f t="shared" ref="C412:D427" si="111">+C24</f>
        <v>0</v>
      </c>
      <c r="D412" s="58" t="str">
        <f t="shared" si="111"/>
        <v>Reg (L/m2)</v>
      </c>
      <c r="E412" s="67">
        <f t="shared" si="109"/>
        <v>0</v>
      </c>
      <c r="F412" s="67">
        <f t="shared" si="109"/>
        <v>0</v>
      </c>
      <c r="G412" s="67">
        <f t="shared" si="109"/>
        <v>0</v>
      </c>
      <c r="H412" s="67">
        <f t="shared" si="109"/>
        <v>0</v>
      </c>
      <c r="I412" s="67">
        <f t="shared" si="109"/>
        <v>0</v>
      </c>
      <c r="J412" s="67">
        <f t="shared" si="109"/>
        <v>0</v>
      </c>
      <c r="K412" s="67">
        <f t="shared" si="109"/>
        <v>0</v>
      </c>
      <c r="L412" s="67">
        <f t="shared" si="109"/>
        <v>0</v>
      </c>
      <c r="M412" s="67">
        <f t="shared" si="109"/>
        <v>0</v>
      </c>
      <c r="N412" s="67">
        <f t="shared" si="109"/>
        <v>0</v>
      </c>
      <c r="O412" s="67">
        <f t="shared" si="109"/>
        <v>0</v>
      </c>
      <c r="P412" s="67">
        <f t="shared" si="109"/>
        <v>0</v>
      </c>
      <c r="Q412" s="5">
        <f t="shared" si="110"/>
        <v>0</v>
      </c>
      <c r="R412" s="5"/>
      <c r="S412" s="5"/>
      <c r="T412" s="5"/>
      <c r="U412" s="5"/>
      <c r="V412" s="5"/>
      <c r="W412" s="5"/>
      <c r="X412" s="5"/>
      <c r="Y412" s="5"/>
      <c r="Z412" s="5"/>
      <c r="AA412" s="5"/>
      <c r="AB412" s="5"/>
      <c r="AC412" s="5"/>
      <c r="AD412" s="5"/>
      <c r="AE412" s="5"/>
      <c r="AF412" s="5"/>
      <c r="AG412" s="5"/>
      <c r="AH412" s="5"/>
      <c r="AI412" s="5"/>
      <c r="AJ412" s="5"/>
      <c r="AK412" s="5"/>
      <c r="AL412" s="5"/>
      <c r="AM412" s="5"/>
      <c r="AN412" s="5"/>
      <c r="AO412" s="5"/>
      <c r="AP412" s="5"/>
      <c r="AQ412" s="5"/>
      <c r="AR412" s="5"/>
      <c r="AS412" s="5"/>
      <c r="AT412" s="5"/>
      <c r="AU412" s="5"/>
      <c r="AV412" s="5"/>
      <c r="AW412" s="5"/>
      <c r="AX412" s="5"/>
      <c r="AY412" s="5"/>
      <c r="AZ412" s="5"/>
      <c r="BA412" s="5"/>
      <c r="BB412" s="5"/>
      <c r="BC412" s="5"/>
      <c r="BD412" s="5"/>
      <c r="BE412" s="5"/>
      <c r="BF412" s="5"/>
      <c r="BG412" s="5"/>
      <c r="BH412" s="5"/>
      <c r="BI412" s="5"/>
      <c r="BJ412" s="5"/>
    </row>
    <row r="413" spans="3:62" hidden="1">
      <c r="C413" s="58">
        <f t="shared" si="111"/>
        <v>0</v>
      </c>
      <c r="D413" s="58" t="str">
        <f t="shared" si="111"/>
        <v>Desinstal.lació sistema de reg amb cinta</v>
      </c>
      <c r="E413" s="67">
        <f t="shared" ref="E413:P428" si="112">+E455+E498</f>
        <v>0</v>
      </c>
      <c r="F413" s="67">
        <f t="shared" si="112"/>
        <v>0</v>
      </c>
      <c r="G413" s="67">
        <f t="shared" si="112"/>
        <v>0</v>
      </c>
      <c r="H413" s="67">
        <f t="shared" si="112"/>
        <v>0</v>
      </c>
      <c r="I413" s="67">
        <f t="shared" si="112"/>
        <v>0</v>
      </c>
      <c r="J413" s="67">
        <f t="shared" si="112"/>
        <v>0</v>
      </c>
      <c r="K413" s="67">
        <f t="shared" si="112"/>
        <v>0</v>
      </c>
      <c r="L413" s="67">
        <f t="shared" si="112"/>
        <v>0</v>
      </c>
      <c r="M413" s="67">
        <f t="shared" si="112"/>
        <v>0</v>
      </c>
      <c r="N413" s="67">
        <f t="shared" si="112"/>
        <v>0</v>
      </c>
      <c r="O413" s="67">
        <f t="shared" si="112"/>
        <v>0</v>
      </c>
      <c r="P413" s="67">
        <f t="shared" si="112"/>
        <v>0</v>
      </c>
      <c r="Q413" s="5">
        <f t="shared" si="110"/>
        <v>0</v>
      </c>
      <c r="R413" s="5"/>
      <c r="S413" s="5"/>
      <c r="T413" s="5"/>
      <c r="U413" s="5"/>
      <c r="V413" s="5"/>
      <c r="W413" s="5"/>
      <c r="X413" s="5"/>
      <c r="Y413" s="5"/>
      <c r="Z413" s="5"/>
      <c r="AA413" s="5"/>
      <c r="AB413" s="5"/>
      <c r="AC413" s="5"/>
      <c r="AD413" s="5"/>
      <c r="AE413" s="5"/>
      <c r="AF413" s="5"/>
      <c r="AG413" s="5"/>
      <c r="AH413" s="5"/>
      <c r="AI413" s="5"/>
      <c r="AJ413" s="5"/>
      <c r="AK413" s="5"/>
      <c r="AL413" s="5"/>
      <c r="AM413" s="5"/>
      <c r="AN413" s="5"/>
      <c r="AO413" s="5"/>
      <c r="AP413" s="5"/>
      <c r="AQ413" s="5"/>
      <c r="AR413" s="5"/>
      <c r="AS413" s="5"/>
      <c r="AT413" s="5"/>
      <c r="AU413" s="5"/>
      <c r="AV413" s="5"/>
      <c r="AW413" s="5"/>
      <c r="AX413" s="5"/>
      <c r="AY413" s="5"/>
      <c r="AZ413" s="5"/>
      <c r="BA413" s="5"/>
      <c r="BB413" s="5"/>
      <c r="BC413" s="5"/>
      <c r="BD413" s="5"/>
      <c r="BE413" s="5"/>
      <c r="BF413" s="5"/>
      <c r="BG413" s="5"/>
      <c r="BH413" s="5"/>
      <c r="BI413" s="5"/>
      <c r="BJ413" s="5"/>
    </row>
    <row r="414" spans="3:62" hidden="1">
      <c r="C414" s="58">
        <f t="shared" si="111"/>
        <v>0</v>
      </c>
      <c r="D414" s="58">
        <f t="shared" si="111"/>
        <v>0</v>
      </c>
      <c r="E414" s="67">
        <f t="shared" si="112"/>
        <v>0</v>
      </c>
      <c r="F414" s="67">
        <f t="shared" si="112"/>
        <v>0</v>
      </c>
      <c r="G414" s="67">
        <f t="shared" si="112"/>
        <v>0</v>
      </c>
      <c r="H414" s="67">
        <f t="shared" si="112"/>
        <v>0</v>
      </c>
      <c r="I414" s="67">
        <f t="shared" si="112"/>
        <v>0</v>
      </c>
      <c r="J414" s="67">
        <f t="shared" si="112"/>
        <v>0</v>
      </c>
      <c r="K414" s="67">
        <f t="shared" si="112"/>
        <v>0</v>
      </c>
      <c r="L414" s="67">
        <f t="shared" si="112"/>
        <v>0</v>
      </c>
      <c r="M414" s="67">
        <f t="shared" si="112"/>
        <v>0</v>
      </c>
      <c r="N414" s="67">
        <f t="shared" si="112"/>
        <v>0</v>
      </c>
      <c r="O414" s="67">
        <f t="shared" si="112"/>
        <v>0</v>
      </c>
      <c r="P414" s="67">
        <f t="shared" si="112"/>
        <v>0</v>
      </c>
      <c r="Q414" s="5">
        <f t="shared" si="110"/>
        <v>0</v>
      </c>
      <c r="R414" s="5"/>
      <c r="S414" s="5"/>
      <c r="T414" s="5"/>
      <c r="U414" s="5"/>
      <c r="V414" s="5"/>
      <c r="W414" s="5"/>
      <c r="X414" s="5"/>
      <c r="Y414" s="5"/>
      <c r="Z414" s="5"/>
      <c r="AA414" s="5"/>
      <c r="AB414" s="5"/>
      <c r="AC414" s="5"/>
      <c r="AD414" s="5"/>
      <c r="AE414" s="5"/>
      <c r="AF414" s="5"/>
      <c r="AG414" s="5"/>
      <c r="AH414" s="5"/>
      <c r="AI414" s="5"/>
      <c r="AJ414" s="5"/>
      <c r="AK414" s="5"/>
      <c r="AL414" s="5"/>
      <c r="AM414" s="5"/>
      <c r="AN414" s="5"/>
      <c r="AO414" s="5"/>
      <c r="AP414" s="5"/>
      <c r="AQ414" s="5"/>
      <c r="AR414" s="5"/>
      <c r="AS414" s="5"/>
      <c r="AT414" s="5"/>
      <c r="AU414" s="5"/>
      <c r="AV414" s="5"/>
      <c r="AW414" s="5"/>
      <c r="AX414" s="5"/>
      <c r="AY414" s="5"/>
      <c r="AZ414" s="5"/>
      <c r="BA414" s="5"/>
      <c r="BB414" s="5"/>
      <c r="BC414" s="5"/>
      <c r="BD414" s="5"/>
      <c r="BE414" s="5"/>
      <c r="BF414" s="5"/>
      <c r="BG414" s="5"/>
      <c r="BH414" s="5"/>
      <c r="BI414" s="5"/>
      <c r="BJ414" s="5"/>
    </row>
    <row r="415" spans="3:62" hidden="1">
      <c r="C415" s="49" t="str">
        <f t="shared" si="111"/>
        <v>TRACTAMENTS</v>
      </c>
      <c r="D415" s="49" t="str">
        <f t="shared" si="111"/>
        <v>Tractament Bacillus + sofre amb bota i 2 persones</v>
      </c>
      <c r="E415" s="68">
        <f t="shared" si="112"/>
        <v>0</v>
      </c>
      <c r="F415" s="68">
        <f t="shared" si="112"/>
        <v>0</v>
      </c>
      <c r="G415" s="68">
        <f t="shared" si="112"/>
        <v>0</v>
      </c>
      <c r="H415" s="68">
        <f t="shared" si="112"/>
        <v>0</v>
      </c>
      <c r="I415" s="68">
        <f t="shared" si="112"/>
        <v>0</v>
      </c>
      <c r="J415" s="68">
        <f t="shared" si="112"/>
        <v>0</v>
      </c>
      <c r="K415" s="68">
        <f t="shared" si="112"/>
        <v>0</v>
      </c>
      <c r="L415" s="68">
        <f t="shared" si="112"/>
        <v>0</v>
      </c>
      <c r="M415" s="68">
        <f t="shared" si="112"/>
        <v>0</v>
      </c>
      <c r="N415" s="68">
        <f t="shared" si="112"/>
        <v>0</v>
      </c>
      <c r="O415" s="68">
        <f t="shared" si="112"/>
        <v>0</v>
      </c>
      <c r="P415" s="68">
        <f t="shared" si="112"/>
        <v>0</v>
      </c>
      <c r="Q415" s="5">
        <f t="shared" si="110"/>
        <v>0</v>
      </c>
      <c r="R415" s="5"/>
      <c r="S415" s="5"/>
      <c r="T415" s="5"/>
      <c r="U415" s="5"/>
      <c r="V415" s="5"/>
      <c r="W415" s="5"/>
      <c r="X415" s="5"/>
      <c r="Y415" s="5"/>
      <c r="Z415" s="5"/>
      <c r="AA415" s="5"/>
      <c r="AB415" s="5"/>
      <c r="AC415" s="5"/>
      <c r="AD415" s="5"/>
      <c r="AE415" s="5"/>
      <c r="AF415" s="5"/>
      <c r="AG415" s="5"/>
      <c r="AH415" s="5"/>
      <c r="AI415" s="5"/>
      <c r="AJ415" s="5"/>
      <c r="AK415" s="5"/>
      <c r="AL415" s="5"/>
      <c r="AM415" s="5"/>
      <c r="AN415" s="5"/>
      <c r="AO415" s="5"/>
      <c r="AP415" s="5"/>
      <c r="AQ415" s="5"/>
      <c r="AR415" s="5"/>
      <c r="AS415" s="5"/>
      <c r="AT415" s="5"/>
      <c r="AU415" s="5"/>
      <c r="AV415" s="5"/>
      <c r="AW415" s="5"/>
      <c r="AX415" s="5"/>
      <c r="AY415" s="5"/>
      <c r="AZ415" s="5"/>
      <c r="BA415" s="5"/>
      <c r="BB415" s="5"/>
      <c r="BC415" s="5"/>
      <c r="BD415" s="5"/>
      <c r="BE415" s="5"/>
      <c r="BF415" s="5"/>
      <c r="BG415" s="5"/>
      <c r="BH415" s="5"/>
      <c r="BI415" s="5"/>
      <c r="BJ415" s="5"/>
    </row>
    <row r="416" spans="3:62" hidden="1">
      <c r="C416" s="49">
        <f t="shared" si="111"/>
        <v>0</v>
      </c>
      <c r="D416" s="49" t="str">
        <f t="shared" si="111"/>
        <v>Tractament Nim + sofre amb bota i 2 persones</v>
      </c>
      <c r="E416" s="68">
        <f t="shared" si="112"/>
        <v>0</v>
      </c>
      <c r="F416" s="68">
        <f t="shared" si="112"/>
        <v>0</v>
      </c>
      <c r="G416" s="68">
        <f t="shared" si="112"/>
        <v>0</v>
      </c>
      <c r="H416" s="68">
        <f t="shared" si="112"/>
        <v>0</v>
      </c>
      <c r="I416" s="68">
        <f t="shared" si="112"/>
        <v>0</v>
      </c>
      <c r="J416" s="68">
        <f t="shared" si="112"/>
        <v>0</v>
      </c>
      <c r="K416" s="68">
        <f t="shared" si="112"/>
        <v>0</v>
      </c>
      <c r="L416" s="68">
        <f t="shared" si="112"/>
        <v>0</v>
      </c>
      <c r="M416" s="68">
        <f t="shared" si="112"/>
        <v>0</v>
      </c>
      <c r="N416" s="68">
        <f t="shared" si="112"/>
        <v>0</v>
      </c>
      <c r="O416" s="68">
        <f t="shared" si="112"/>
        <v>0</v>
      </c>
      <c r="P416" s="68">
        <f t="shared" si="112"/>
        <v>0</v>
      </c>
      <c r="Q416" s="5">
        <f t="shared" si="110"/>
        <v>0</v>
      </c>
      <c r="R416" s="5"/>
      <c r="S416" s="5"/>
      <c r="T416" s="5"/>
      <c r="U416" s="5"/>
      <c r="V416" s="5"/>
      <c r="W416" s="5"/>
      <c r="X416" s="5"/>
      <c r="Y416" s="5"/>
      <c r="Z416" s="5"/>
      <c r="AA416" s="5"/>
      <c r="AB416" s="5"/>
      <c r="AC416" s="5"/>
      <c r="AD416" s="5"/>
      <c r="AE416" s="5"/>
      <c r="AF416" s="5"/>
      <c r="AG416" s="5"/>
      <c r="AH416" s="5"/>
      <c r="AI416" s="5"/>
      <c r="AJ416" s="5"/>
      <c r="AK416" s="5"/>
      <c r="AL416" s="5"/>
      <c r="AM416" s="5"/>
      <c r="AN416" s="5"/>
      <c r="AO416" s="5"/>
      <c r="AP416" s="5"/>
      <c r="AQ416" s="5"/>
      <c r="AR416" s="5"/>
      <c r="AS416" s="5"/>
      <c r="AT416" s="5"/>
      <c r="AU416" s="5"/>
      <c r="AV416" s="5"/>
      <c r="AW416" s="5"/>
      <c r="AX416" s="5"/>
      <c r="AY416" s="5"/>
      <c r="AZ416" s="5"/>
      <c r="BA416" s="5"/>
      <c r="BB416" s="5"/>
      <c r="BC416" s="5"/>
      <c r="BD416" s="5"/>
      <c r="BE416" s="5"/>
      <c r="BF416" s="5"/>
      <c r="BG416" s="5"/>
      <c r="BH416" s="5"/>
      <c r="BI416" s="5"/>
      <c r="BJ416" s="5"/>
    </row>
    <row r="417" spans="2:62" hidden="1">
      <c r="C417" s="49">
        <f t="shared" si="111"/>
        <v>0</v>
      </c>
      <c r="D417" s="49">
        <f t="shared" si="111"/>
        <v>0</v>
      </c>
      <c r="E417" s="68">
        <f t="shared" si="112"/>
        <v>0</v>
      </c>
      <c r="F417" s="68">
        <f t="shared" si="112"/>
        <v>0</v>
      </c>
      <c r="G417" s="68">
        <f t="shared" si="112"/>
        <v>0</v>
      </c>
      <c r="H417" s="68">
        <f t="shared" si="112"/>
        <v>0</v>
      </c>
      <c r="I417" s="68">
        <f t="shared" si="112"/>
        <v>0</v>
      </c>
      <c r="J417" s="68">
        <f t="shared" si="112"/>
        <v>0</v>
      </c>
      <c r="K417" s="68">
        <f t="shared" si="112"/>
        <v>0</v>
      </c>
      <c r="L417" s="68">
        <f t="shared" si="112"/>
        <v>0</v>
      </c>
      <c r="M417" s="68">
        <f t="shared" si="112"/>
        <v>0</v>
      </c>
      <c r="N417" s="68">
        <f t="shared" si="112"/>
        <v>0</v>
      </c>
      <c r="O417" s="68">
        <f t="shared" si="112"/>
        <v>0</v>
      </c>
      <c r="P417" s="68">
        <f t="shared" si="112"/>
        <v>0</v>
      </c>
      <c r="Q417" s="5">
        <f t="shared" si="110"/>
        <v>0</v>
      </c>
      <c r="R417" s="5"/>
      <c r="S417" s="5"/>
      <c r="T417" s="5"/>
      <c r="U417" s="5"/>
      <c r="V417" s="5"/>
      <c r="W417" s="5"/>
      <c r="X417" s="5"/>
      <c r="Y417" s="5"/>
      <c r="Z417" s="5"/>
      <c r="AA417" s="5"/>
      <c r="AB417" s="5"/>
      <c r="AC417" s="5"/>
      <c r="AD417" s="5"/>
      <c r="AE417" s="5"/>
      <c r="AF417" s="5"/>
      <c r="AG417" s="5"/>
      <c r="AH417" s="5"/>
      <c r="AI417" s="5"/>
      <c r="AJ417" s="5"/>
      <c r="AK417" s="5"/>
      <c r="AL417" s="5"/>
      <c r="AM417" s="5"/>
      <c r="AN417" s="5"/>
      <c r="AO417" s="5"/>
      <c r="AP417" s="5"/>
      <c r="AQ417" s="5"/>
      <c r="AR417" s="5"/>
      <c r="AS417" s="5"/>
      <c r="AT417" s="5"/>
      <c r="AU417" s="5"/>
      <c r="AV417" s="5"/>
      <c r="AW417" s="5"/>
      <c r="AX417" s="5"/>
      <c r="AY417" s="5"/>
      <c r="AZ417" s="5"/>
      <c r="BA417" s="5"/>
      <c r="BB417" s="5"/>
      <c r="BC417" s="5"/>
      <c r="BD417" s="5"/>
      <c r="BE417" s="5"/>
      <c r="BF417" s="5"/>
      <c r="BG417" s="5"/>
      <c r="BH417" s="5"/>
      <c r="BI417" s="5"/>
      <c r="BJ417" s="5"/>
    </row>
    <row r="418" spans="2:62" hidden="1">
      <c r="C418" s="49">
        <f t="shared" si="111"/>
        <v>0</v>
      </c>
      <c r="D418" s="49">
        <f t="shared" si="111"/>
        <v>0</v>
      </c>
      <c r="E418" s="68">
        <f t="shared" si="112"/>
        <v>0</v>
      </c>
      <c r="F418" s="68">
        <f t="shared" si="112"/>
        <v>0</v>
      </c>
      <c r="G418" s="68">
        <f t="shared" si="112"/>
        <v>0</v>
      </c>
      <c r="H418" s="68">
        <f t="shared" si="112"/>
        <v>0</v>
      </c>
      <c r="I418" s="68">
        <f t="shared" si="112"/>
        <v>0</v>
      </c>
      <c r="J418" s="68">
        <f t="shared" si="112"/>
        <v>0</v>
      </c>
      <c r="K418" s="68">
        <f t="shared" si="112"/>
        <v>0</v>
      </c>
      <c r="L418" s="68">
        <f t="shared" si="112"/>
        <v>0</v>
      </c>
      <c r="M418" s="68">
        <f t="shared" si="112"/>
        <v>0</v>
      </c>
      <c r="N418" s="68">
        <f t="shared" si="112"/>
        <v>0</v>
      </c>
      <c r="O418" s="68">
        <f t="shared" si="112"/>
        <v>0</v>
      </c>
      <c r="P418" s="68">
        <f t="shared" si="112"/>
        <v>0</v>
      </c>
      <c r="Q418" s="5">
        <f t="shared" si="110"/>
        <v>0</v>
      </c>
      <c r="R418" s="5"/>
      <c r="S418" s="5"/>
      <c r="T418" s="5"/>
      <c r="U418" s="5"/>
      <c r="V418" s="5"/>
      <c r="W418" s="5"/>
      <c r="X418" s="5"/>
      <c r="Y418" s="5"/>
      <c r="Z418" s="5"/>
      <c r="AA418" s="5"/>
      <c r="AB418" s="5"/>
      <c r="AC418" s="5"/>
      <c r="AD418" s="5"/>
      <c r="AE418" s="5"/>
      <c r="AF418" s="5"/>
      <c r="AG418" s="5"/>
      <c r="AH418" s="5"/>
      <c r="AI418" s="5"/>
      <c r="AJ418" s="5"/>
      <c r="AK418" s="5"/>
      <c r="AL418" s="5"/>
      <c r="AM418" s="5"/>
      <c r="AN418" s="5"/>
      <c r="AO418" s="5"/>
      <c r="AP418" s="5"/>
      <c r="AQ418" s="5"/>
      <c r="AR418" s="5"/>
      <c r="AS418" s="5"/>
      <c r="AT418" s="5"/>
      <c r="AU418" s="5"/>
      <c r="AV418" s="5"/>
      <c r="AW418" s="5"/>
      <c r="AX418" s="5"/>
      <c r="AY418" s="5"/>
      <c r="AZ418" s="5"/>
      <c r="BA418" s="5"/>
      <c r="BB418" s="5"/>
      <c r="BC418" s="5"/>
      <c r="BD418" s="5"/>
      <c r="BE418" s="5"/>
      <c r="BF418" s="5"/>
      <c r="BG418" s="5"/>
      <c r="BH418" s="5"/>
      <c r="BI418" s="5"/>
      <c r="BJ418" s="5"/>
    </row>
    <row r="419" spans="2:62" hidden="1">
      <c r="C419" s="49">
        <f t="shared" si="111"/>
        <v>0</v>
      </c>
      <c r="D419" s="49">
        <f t="shared" si="111"/>
        <v>0</v>
      </c>
      <c r="E419" s="68">
        <f t="shared" si="112"/>
        <v>0</v>
      </c>
      <c r="F419" s="68">
        <f t="shared" si="112"/>
        <v>0</v>
      </c>
      <c r="G419" s="68">
        <f t="shared" si="112"/>
        <v>0</v>
      </c>
      <c r="H419" s="68">
        <f t="shared" si="112"/>
        <v>0</v>
      </c>
      <c r="I419" s="68">
        <f t="shared" si="112"/>
        <v>0</v>
      </c>
      <c r="J419" s="68">
        <f t="shared" si="112"/>
        <v>0</v>
      </c>
      <c r="K419" s="68">
        <f t="shared" si="112"/>
        <v>0</v>
      </c>
      <c r="L419" s="68">
        <f t="shared" si="112"/>
        <v>0</v>
      </c>
      <c r="M419" s="68">
        <f t="shared" si="112"/>
        <v>0</v>
      </c>
      <c r="N419" s="68">
        <f t="shared" si="112"/>
        <v>0</v>
      </c>
      <c r="O419" s="68">
        <f t="shared" si="112"/>
        <v>0</v>
      </c>
      <c r="P419" s="68">
        <f t="shared" si="112"/>
        <v>0</v>
      </c>
      <c r="Q419" s="5">
        <f t="shared" si="110"/>
        <v>0</v>
      </c>
      <c r="R419" s="5"/>
      <c r="S419" s="5"/>
      <c r="T419" s="5"/>
      <c r="U419" s="5"/>
      <c r="V419" s="5"/>
      <c r="W419" s="5"/>
      <c r="X419" s="5"/>
      <c r="Y419" s="5"/>
      <c r="Z419" s="5"/>
      <c r="AA419" s="5"/>
      <c r="AB419" s="5"/>
      <c r="AC419" s="5"/>
      <c r="AD419" s="5"/>
      <c r="AE419" s="5"/>
      <c r="AF419" s="5"/>
      <c r="AG419" s="5"/>
      <c r="AH419" s="5"/>
      <c r="AI419" s="5"/>
      <c r="AJ419" s="5"/>
      <c r="AK419" s="5"/>
      <c r="AL419" s="5"/>
      <c r="AM419" s="5"/>
      <c r="AN419" s="5"/>
      <c r="AO419" s="5"/>
      <c r="AP419" s="5"/>
      <c r="AQ419" s="5"/>
      <c r="AR419" s="5"/>
      <c r="AS419" s="5"/>
      <c r="AT419" s="5"/>
      <c r="AU419" s="5"/>
      <c r="AV419" s="5"/>
      <c r="AW419" s="5"/>
      <c r="AX419" s="5"/>
      <c r="AY419" s="5"/>
      <c r="AZ419" s="5"/>
      <c r="BA419" s="5"/>
      <c r="BB419" s="5"/>
      <c r="BC419" s="5"/>
      <c r="BD419" s="5"/>
      <c r="BE419" s="5"/>
      <c r="BF419" s="5"/>
      <c r="BG419" s="5"/>
      <c r="BH419" s="5"/>
      <c r="BI419" s="5"/>
      <c r="BJ419" s="5"/>
    </row>
    <row r="420" spans="2:62" hidden="1">
      <c r="C420" s="60" t="str">
        <f t="shared" si="111"/>
        <v>DESHERBAT</v>
      </c>
      <c r="D420" s="60" t="str">
        <f t="shared" si="111"/>
        <v>Col·locar plàstic a mà</v>
      </c>
      <c r="E420" s="69">
        <f t="shared" si="112"/>
        <v>0</v>
      </c>
      <c r="F420" s="69">
        <f t="shared" si="112"/>
        <v>0</v>
      </c>
      <c r="G420" s="69">
        <f t="shared" si="112"/>
        <v>0</v>
      </c>
      <c r="H420" s="69">
        <f t="shared" si="112"/>
        <v>0</v>
      </c>
      <c r="I420" s="69">
        <f t="shared" si="112"/>
        <v>0</v>
      </c>
      <c r="J420" s="69">
        <f t="shared" si="112"/>
        <v>0</v>
      </c>
      <c r="K420" s="69">
        <f t="shared" si="112"/>
        <v>0</v>
      </c>
      <c r="L420" s="69">
        <f t="shared" si="112"/>
        <v>0</v>
      </c>
      <c r="M420" s="69">
        <f t="shared" si="112"/>
        <v>0</v>
      </c>
      <c r="N420" s="69">
        <f t="shared" si="112"/>
        <v>0</v>
      </c>
      <c r="O420" s="69">
        <f t="shared" si="112"/>
        <v>0</v>
      </c>
      <c r="P420" s="69">
        <f t="shared" si="112"/>
        <v>0</v>
      </c>
      <c r="Q420" s="5">
        <f t="shared" si="110"/>
        <v>0</v>
      </c>
      <c r="R420" s="5"/>
      <c r="S420" s="5"/>
      <c r="T420" s="5"/>
      <c r="U420" s="5"/>
      <c r="V420" s="5"/>
      <c r="W420" s="5"/>
      <c r="X420" s="5"/>
      <c r="Y420" s="5"/>
      <c r="Z420" s="5"/>
      <c r="AA420" s="5"/>
      <c r="AB420" s="5"/>
      <c r="AC420" s="5"/>
      <c r="AD420" s="5"/>
      <c r="AE420" s="5"/>
      <c r="AF420" s="5"/>
      <c r="AG420" s="5"/>
      <c r="AH420" s="5"/>
      <c r="AI420" s="5"/>
      <c r="AJ420" s="5"/>
      <c r="AK420" s="5"/>
      <c r="AL420" s="5"/>
      <c r="AM420" s="5"/>
      <c r="AN420" s="5"/>
      <c r="AO420" s="5"/>
      <c r="AP420" s="5"/>
      <c r="AQ420" s="5"/>
      <c r="AR420" s="5"/>
      <c r="AS420" s="5"/>
      <c r="AT420" s="5"/>
      <c r="AU420" s="5"/>
      <c r="AV420" s="5"/>
      <c r="AW420" s="5"/>
      <c r="AX420" s="5"/>
      <c r="AY420" s="5"/>
      <c r="AZ420" s="5"/>
      <c r="BA420" s="5"/>
      <c r="BB420" s="5"/>
      <c r="BC420" s="5"/>
      <c r="BD420" s="5"/>
      <c r="BE420" s="5"/>
      <c r="BF420" s="5"/>
      <c r="BG420" s="5"/>
      <c r="BH420" s="5"/>
      <c r="BI420" s="5"/>
      <c r="BJ420" s="5"/>
    </row>
    <row r="421" spans="2:62" hidden="1">
      <c r="C421" s="60">
        <f t="shared" si="111"/>
        <v>0</v>
      </c>
      <c r="D421" s="60" t="str">
        <f t="shared" si="111"/>
        <v>Desherbat amb motocultor (només part sense plàstic)</v>
      </c>
      <c r="E421" s="69">
        <f t="shared" si="112"/>
        <v>0</v>
      </c>
      <c r="F421" s="69">
        <f t="shared" si="112"/>
        <v>0</v>
      </c>
      <c r="G421" s="69">
        <f t="shared" si="112"/>
        <v>0</v>
      </c>
      <c r="H421" s="69">
        <f t="shared" si="112"/>
        <v>0</v>
      </c>
      <c r="I421" s="69">
        <f t="shared" si="112"/>
        <v>0</v>
      </c>
      <c r="J421" s="69">
        <f t="shared" si="112"/>
        <v>0</v>
      </c>
      <c r="K421" s="69">
        <f t="shared" si="112"/>
        <v>0</v>
      </c>
      <c r="L421" s="69">
        <f t="shared" si="112"/>
        <v>0</v>
      </c>
      <c r="M421" s="69">
        <f t="shared" si="112"/>
        <v>0</v>
      </c>
      <c r="N421" s="69">
        <f t="shared" si="112"/>
        <v>0</v>
      </c>
      <c r="O421" s="69">
        <f t="shared" si="112"/>
        <v>0</v>
      </c>
      <c r="P421" s="69">
        <f t="shared" si="112"/>
        <v>0</v>
      </c>
      <c r="Q421" s="5">
        <f t="shared" si="110"/>
        <v>0</v>
      </c>
      <c r="R421" s="5"/>
      <c r="S421" s="5"/>
      <c r="T421" s="5"/>
      <c r="U421" s="5"/>
      <c r="V421" s="5"/>
      <c r="W421" s="5"/>
      <c r="X421" s="5"/>
      <c r="Y421" s="5"/>
      <c r="Z421" s="5"/>
      <c r="AA421" s="5"/>
      <c r="AB421" s="5"/>
      <c r="AC421" s="5"/>
      <c r="AD421" s="5"/>
      <c r="AE421" s="5"/>
      <c r="AF421" s="5"/>
      <c r="AG421" s="5"/>
      <c r="AH421" s="5"/>
      <c r="AI421" s="5"/>
      <c r="AJ421" s="5"/>
      <c r="AK421" s="5"/>
      <c r="AL421" s="5"/>
      <c r="AM421" s="5"/>
      <c r="AN421" s="5"/>
      <c r="AO421" s="5"/>
      <c r="AP421" s="5"/>
      <c r="AQ421" s="5"/>
      <c r="AR421" s="5"/>
      <c r="AS421" s="5"/>
      <c r="AT421" s="5"/>
      <c r="AU421" s="5"/>
      <c r="AV421" s="5"/>
      <c r="AW421" s="5"/>
      <c r="AX421" s="5"/>
      <c r="AY421" s="5"/>
      <c r="AZ421" s="5"/>
      <c r="BA421" s="5"/>
      <c r="BB421" s="5"/>
      <c r="BC421" s="5"/>
      <c r="BD421" s="5"/>
      <c r="BE421" s="5"/>
      <c r="BF421" s="5"/>
      <c r="BG421" s="5"/>
      <c r="BH421" s="5"/>
      <c r="BI421" s="5"/>
      <c r="BJ421" s="5"/>
    </row>
    <row r="422" spans="2:62" hidden="1">
      <c r="C422" s="60">
        <f t="shared" si="111"/>
        <v>0</v>
      </c>
      <c r="D422" s="60">
        <f t="shared" si="111"/>
        <v>0</v>
      </c>
      <c r="E422" s="69">
        <f t="shared" si="112"/>
        <v>0</v>
      </c>
      <c r="F422" s="69">
        <f t="shared" si="112"/>
        <v>0</v>
      </c>
      <c r="G422" s="69">
        <f t="shared" si="112"/>
        <v>0</v>
      </c>
      <c r="H422" s="69">
        <f t="shared" si="112"/>
        <v>0</v>
      </c>
      <c r="I422" s="69">
        <f t="shared" si="112"/>
        <v>0</v>
      </c>
      <c r="J422" s="69">
        <f t="shared" si="112"/>
        <v>0</v>
      </c>
      <c r="K422" s="69">
        <f t="shared" si="112"/>
        <v>0</v>
      </c>
      <c r="L422" s="69">
        <f t="shared" si="112"/>
        <v>0</v>
      </c>
      <c r="M422" s="69">
        <f t="shared" si="112"/>
        <v>0</v>
      </c>
      <c r="N422" s="69">
        <f t="shared" si="112"/>
        <v>0</v>
      </c>
      <c r="O422" s="69">
        <f t="shared" si="112"/>
        <v>0</v>
      </c>
      <c r="P422" s="69">
        <f t="shared" si="112"/>
        <v>0</v>
      </c>
      <c r="Q422" s="5">
        <f t="shared" si="110"/>
        <v>0</v>
      </c>
      <c r="R422" s="5"/>
      <c r="S422" s="5"/>
      <c r="T422" s="5"/>
      <c r="U422" s="5"/>
      <c r="V422" s="5"/>
      <c r="W422" s="5"/>
      <c r="X422" s="5"/>
      <c r="Y422" s="5"/>
      <c r="Z422" s="5"/>
      <c r="AA422" s="5"/>
      <c r="AB422" s="5"/>
      <c r="AC422" s="5"/>
      <c r="AD422" s="5"/>
      <c r="AE422" s="5"/>
      <c r="AF422" s="5"/>
      <c r="AG422" s="5"/>
      <c r="AH422" s="5"/>
      <c r="AI422" s="5"/>
      <c r="AJ422" s="5"/>
      <c r="AK422" s="5"/>
      <c r="AL422" s="5"/>
      <c r="AM422" s="5"/>
      <c r="AN422" s="5"/>
      <c r="AO422" s="5"/>
      <c r="AP422" s="5"/>
      <c r="AQ422" s="5"/>
      <c r="AR422" s="5"/>
      <c r="AS422" s="5"/>
      <c r="AT422" s="5"/>
      <c r="AU422" s="5"/>
      <c r="AV422" s="5"/>
      <c r="AW422" s="5"/>
      <c r="AX422" s="5"/>
      <c r="AY422" s="5"/>
      <c r="AZ422" s="5"/>
      <c r="BA422" s="5"/>
      <c r="BB422" s="5"/>
      <c r="BC422" s="5"/>
      <c r="BD422" s="5"/>
      <c r="BE422" s="5"/>
      <c r="BF422" s="5"/>
      <c r="BG422" s="5"/>
      <c r="BH422" s="5"/>
      <c r="BI422" s="5"/>
      <c r="BJ422" s="5"/>
    </row>
    <row r="423" spans="2:62" hidden="1">
      <c r="C423" s="60">
        <f t="shared" si="111"/>
        <v>0</v>
      </c>
      <c r="D423" s="60">
        <f t="shared" si="111"/>
        <v>0</v>
      </c>
      <c r="E423" s="69">
        <f t="shared" si="112"/>
        <v>0</v>
      </c>
      <c r="F423" s="69">
        <f t="shared" si="112"/>
        <v>0</v>
      </c>
      <c r="G423" s="69">
        <f t="shared" si="112"/>
        <v>0</v>
      </c>
      <c r="H423" s="69">
        <f t="shared" si="112"/>
        <v>0</v>
      </c>
      <c r="I423" s="69">
        <f t="shared" si="112"/>
        <v>0</v>
      </c>
      <c r="J423" s="69">
        <f t="shared" si="112"/>
        <v>0</v>
      </c>
      <c r="K423" s="69">
        <f t="shared" si="112"/>
        <v>0</v>
      </c>
      <c r="L423" s="69">
        <f t="shared" si="112"/>
        <v>0</v>
      </c>
      <c r="M423" s="69">
        <f t="shared" si="112"/>
        <v>0</v>
      </c>
      <c r="N423" s="69">
        <f t="shared" si="112"/>
        <v>0</v>
      </c>
      <c r="O423" s="69">
        <f t="shared" si="112"/>
        <v>0</v>
      </c>
      <c r="P423" s="69">
        <f t="shared" si="112"/>
        <v>0</v>
      </c>
      <c r="Q423" s="5">
        <f t="shared" si="110"/>
        <v>0</v>
      </c>
      <c r="R423" s="5"/>
      <c r="S423" s="5"/>
      <c r="T423" s="5"/>
      <c r="U423" s="5"/>
      <c r="V423" s="5"/>
      <c r="W423" s="5"/>
      <c r="X423" s="5"/>
      <c r="Y423" s="5"/>
      <c r="Z423" s="5"/>
      <c r="AA423" s="5"/>
      <c r="AB423" s="5"/>
      <c r="AC423" s="5"/>
      <c r="AD423" s="5"/>
      <c r="AE423" s="5"/>
      <c r="AF423" s="5"/>
      <c r="AG423" s="5"/>
      <c r="AH423" s="5"/>
      <c r="AI423" s="5"/>
      <c r="AJ423" s="5"/>
      <c r="AK423" s="5"/>
      <c r="AL423" s="5"/>
      <c r="AM423" s="5"/>
      <c r="AN423" s="5"/>
      <c r="AO423" s="5"/>
      <c r="AP423" s="5"/>
      <c r="AQ423" s="5"/>
      <c r="AR423" s="5"/>
      <c r="AS423" s="5"/>
      <c r="AT423" s="5"/>
      <c r="AU423" s="5"/>
      <c r="AV423" s="5"/>
      <c r="AW423" s="5"/>
      <c r="AX423" s="5"/>
      <c r="AY423" s="5"/>
      <c r="AZ423" s="5"/>
      <c r="BA423" s="5"/>
      <c r="BB423" s="5"/>
      <c r="BC423" s="5"/>
      <c r="BD423" s="5"/>
      <c r="BE423" s="5"/>
      <c r="BF423" s="5"/>
      <c r="BG423" s="5"/>
      <c r="BH423" s="5"/>
      <c r="BI423" s="5"/>
      <c r="BJ423" s="5"/>
    </row>
    <row r="424" spans="2:62" hidden="1">
      <c r="C424" s="62" t="str">
        <f t="shared" si="111"/>
        <v>ALTRES OPERACIONS ESPECÍFIQUES</v>
      </c>
      <c r="D424" s="62" t="str">
        <f t="shared" si="111"/>
        <v>Renda de la terra</v>
      </c>
      <c r="E424" s="70">
        <f t="shared" si="112"/>
        <v>0</v>
      </c>
      <c r="F424" s="70">
        <f t="shared" si="112"/>
        <v>0</v>
      </c>
      <c r="G424" s="70">
        <f t="shared" si="112"/>
        <v>0</v>
      </c>
      <c r="H424" s="70">
        <f t="shared" si="112"/>
        <v>0</v>
      </c>
      <c r="I424" s="70">
        <f t="shared" si="112"/>
        <v>0</v>
      </c>
      <c r="J424" s="70">
        <f t="shared" si="112"/>
        <v>0</v>
      </c>
      <c r="K424" s="70">
        <f t="shared" si="112"/>
        <v>0</v>
      </c>
      <c r="L424" s="70">
        <f t="shared" si="112"/>
        <v>0</v>
      </c>
      <c r="M424" s="70">
        <f t="shared" si="112"/>
        <v>0</v>
      </c>
      <c r="N424" s="70">
        <f t="shared" si="112"/>
        <v>0</v>
      </c>
      <c r="O424" s="70">
        <f t="shared" si="112"/>
        <v>0</v>
      </c>
      <c r="P424" s="70">
        <f t="shared" si="112"/>
        <v>0</v>
      </c>
      <c r="Q424" s="5">
        <f t="shared" si="110"/>
        <v>0</v>
      </c>
      <c r="R424" s="5"/>
      <c r="S424" s="5"/>
      <c r="T424" s="5"/>
      <c r="U424" s="5"/>
      <c r="V424" s="5"/>
      <c r="W424" s="5"/>
      <c r="X424" s="5"/>
      <c r="Y424" s="5"/>
      <c r="Z424" s="5"/>
      <c r="AA424" s="5"/>
      <c r="AB424" s="5"/>
      <c r="AC424" s="5"/>
      <c r="AD424" s="5"/>
      <c r="AE424" s="5"/>
      <c r="AF424" s="5"/>
      <c r="AG424" s="5"/>
      <c r="AH424" s="5"/>
      <c r="AI424" s="5"/>
      <c r="AJ424" s="5"/>
      <c r="AK424" s="5"/>
      <c r="AL424" s="5"/>
      <c r="AM424" s="5"/>
      <c r="AN424" s="5"/>
      <c r="AO424" s="5"/>
      <c r="AP424" s="5"/>
      <c r="AQ424" s="5"/>
      <c r="AR424" s="5"/>
      <c r="AS424" s="5"/>
      <c r="AT424" s="5"/>
      <c r="AU424" s="5"/>
      <c r="AV424" s="5"/>
      <c r="AW424" s="5"/>
      <c r="AX424" s="5"/>
      <c r="AY424" s="5"/>
      <c r="AZ424" s="5"/>
      <c r="BA424" s="5"/>
      <c r="BB424" s="5"/>
      <c r="BC424" s="5"/>
      <c r="BD424" s="5"/>
      <c r="BE424" s="5"/>
      <c r="BF424" s="5"/>
      <c r="BG424" s="5"/>
      <c r="BH424" s="5"/>
      <c r="BI424" s="5"/>
      <c r="BJ424" s="5"/>
    </row>
    <row r="425" spans="2:62" hidden="1">
      <c r="C425" s="62">
        <f t="shared" si="111"/>
        <v>0</v>
      </c>
      <c r="D425" s="62" t="str">
        <f t="shared" si="111"/>
        <v>Esporgar i lligar tomaqueres</v>
      </c>
      <c r="E425" s="70">
        <f t="shared" si="112"/>
        <v>0</v>
      </c>
      <c r="F425" s="70">
        <f t="shared" si="112"/>
        <v>0</v>
      </c>
      <c r="G425" s="70">
        <f t="shared" si="112"/>
        <v>0</v>
      </c>
      <c r="H425" s="70">
        <f t="shared" si="112"/>
        <v>0</v>
      </c>
      <c r="I425" s="70">
        <f t="shared" si="112"/>
        <v>0</v>
      </c>
      <c r="J425" s="70">
        <f t="shared" si="112"/>
        <v>0</v>
      </c>
      <c r="K425" s="70">
        <f t="shared" si="112"/>
        <v>0</v>
      </c>
      <c r="L425" s="70">
        <f t="shared" si="112"/>
        <v>0</v>
      </c>
      <c r="M425" s="70">
        <f t="shared" si="112"/>
        <v>0</v>
      </c>
      <c r="N425" s="70">
        <f t="shared" si="112"/>
        <v>0</v>
      </c>
      <c r="O425" s="70">
        <f t="shared" si="112"/>
        <v>0</v>
      </c>
      <c r="P425" s="70">
        <f t="shared" si="112"/>
        <v>0</v>
      </c>
      <c r="Q425" s="5">
        <f t="shared" si="110"/>
        <v>0</v>
      </c>
      <c r="R425" s="5"/>
      <c r="S425" s="5"/>
      <c r="T425" s="5"/>
      <c r="U425" s="5"/>
      <c r="V425" s="5"/>
      <c r="W425" s="5"/>
      <c r="X425" s="5"/>
      <c r="Y425" s="5"/>
      <c r="Z425" s="5"/>
      <c r="AA425" s="5"/>
      <c r="AB425" s="5"/>
      <c r="AC425" s="5"/>
      <c r="AD425" s="5"/>
      <c r="AE425" s="5"/>
      <c r="AF425" s="5"/>
      <c r="AG425" s="5"/>
      <c r="AH425" s="5"/>
      <c r="AI425" s="5"/>
      <c r="AJ425" s="5"/>
      <c r="AK425" s="5"/>
      <c r="AL425" s="5"/>
      <c r="AM425" s="5"/>
      <c r="AN425" s="5"/>
      <c r="AO425" s="5"/>
      <c r="AP425" s="5"/>
      <c r="AQ425" s="5"/>
      <c r="AR425" s="5"/>
      <c r="AS425" s="5"/>
      <c r="AT425" s="5"/>
      <c r="AU425" s="5"/>
      <c r="AV425" s="5"/>
      <c r="AW425" s="5"/>
      <c r="AX425" s="5"/>
      <c r="AY425" s="5"/>
      <c r="AZ425" s="5"/>
      <c r="BA425" s="5"/>
      <c r="BB425" s="5"/>
      <c r="BC425" s="5"/>
      <c r="BD425" s="5"/>
      <c r="BE425" s="5"/>
      <c r="BF425" s="5"/>
      <c r="BG425" s="5"/>
      <c r="BH425" s="5"/>
      <c r="BI425" s="5"/>
      <c r="BJ425" s="5"/>
    </row>
    <row r="426" spans="2:62" hidden="1">
      <c r="C426" s="62">
        <f t="shared" si="111"/>
        <v>0</v>
      </c>
      <c r="D426" s="62" t="str">
        <f t="shared" si="111"/>
        <v>Clavar i lligar canyes manual</v>
      </c>
      <c r="E426" s="70">
        <f t="shared" si="112"/>
        <v>0</v>
      </c>
      <c r="F426" s="70">
        <f t="shared" si="112"/>
        <v>0</v>
      </c>
      <c r="G426" s="70">
        <f t="shared" si="112"/>
        <v>0</v>
      </c>
      <c r="H426" s="70">
        <f t="shared" si="112"/>
        <v>0</v>
      </c>
      <c r="I426" s="70">
        <f t="shared" si="112"/>
        <v>0</v>
      </c>
      <c r="J426" s="70">
        <f t="shared" si="112"/>
        <v>0</v>
      </c>
      <c r="K426" s="70">
        <f t="shared" si="112"/>
        <v>0</v>
      </c>
      <c r="L426" s="70">
        <f t="shared" si="112"/>
        <v>0</v>
      </c>
      <c r="M426" s="70">
        <f t="shared" si="112"/>
        <v>0</v>
      </c>
      <c r="N426" s="70">
        <f t="shared" si="112"/>
        <v>0</v>
      </c>
      <c r="O426" s="70">
        <f t="shared" si="112"/>
        <v>0</v>
      </c>
      <c r="P426" s="70">
        <f t="shared" si="112"/>
        <v>0</v>
      </c>
      <c r="Q426" s="5">
        <f t="shared" si="110"/>
        <v>0</v>
      </c>
      <c r="R426" s="5"/>
      <c r="S426" s="5"/>
      <c r="T426" s="5"/>
      <c r="U426" s="5"/>
      <c r="V426" s="5"/>
      <c r="W426" s="5"/>
      <c r="X426" s="5"/>
      <c r="Y426" s="5"/>
      <c r="Z426" s="5"/>
      <c r="AA426" s="5"/>
      <c r="AB426" s="5"/>
      <c r="AC426" s="5"/>
      <c r="AD426" s="5"/>
      <c r="AE426" s="5"/>
      <c r="AF426" s="5"/>
      <c r="AG426" s="5"/>
      <c r="AH426" s="5"/>
      <c r="AI426" s="5"/>
      <c r="AJ426" s="5"/>
      <c r="AK426" s="5"/>
      <c r="AL426" s="5"/>
      <c r="AM426" s="5"/>
      <c r="AN426" s="5"/>
      <c r="AO426" s="5"/>
      <c r="AP426" s="5"/>
      <c r="AQ426" s="5"/>
      <c r="AR426" s="5"/>
      <c r="AS426" s="5"/>
      <c r="AT426" s="5"/>
      <c r="AU426" s="5"/>
      <c r="AV426" s="5"/>
      <c r="AW426" s="5"/>
      <c r="AX426" s="5"/>
      <c r="AY426" s="5"/>
      <c r="AZ426" s="5"/>
      <c r="BA426" s="5"/>
      <c r="BB426" s="5"/>
      <c r="BC426" s="5"/>
      <c r="BD426" s="5"/>
      <c r="BE426" s="5"/>
      <c r="BF426" s="5"/>
      <c r="BG426" s="5"/>
      <c r="BH426" s="5"/>
      <c r="BI426" s="5"/>
      <c r="BJ426" s="5"/>
    </row>
    <row r="427" spans="2:62" hidden="1">
      <c r="C427" s="62">
        <f t="shared" si="111"/>
        <v>0</v>
      </c>
      <c r="D427" s="62">
        <f t="shared" si="111"/>
        <v>0</v>
      </c>
      <c r="E427" s="70">
        <f t="shared" si="112"/>
        <v>0</v>
      </c>
      <c r="F427" s="70">
        <f t="shared" si="112"/>
        <v>0</v>
      </c>
      <c r="G427" s="70">
        <f t="shared" si="112"/>
        <v>0</v>
      </c>
      <c r="H427" s="70">
        <f t="shared" si="112"/>
        <v>0</v>
      </c>
      <c r="I427" s="70">
        <f t="shared" si="112"/>
        <v>0</v>
      </c>
      <c r="J427" s="70">
        <f t="shared" si="112"/>
        <v>0</v>
      </c>
      <c r="K427" s="70">
        <f t="shared" si="112"/>
        <v>0</v>
      </c>
      <c r="L427" s="70">
        <f t="shared" si="112"/>
        <v>0</v>
      </c>
      <c r="M427" s="70">
        <f t="shared" si="112"/>
        <v>0</v>
      </c>
      <c r="N427" s="70">
        <f t="shared" si="112"/>
        <v>0</v>
      </c>
      <c r="O427" s="70">
        <f t="shared" si="112"/>
        <v>0</v>
      </c>
      <c r="P427" s="70">
        <f t="shared" si="112"/>
        <v>0</v>
      </c>
      <c r="Q427" s="5">
        <f t="shared" si="110"/>
        <v>0</v>
      </c>
      <c r="R427" s="5"/>
      <c r="S427" s="5"/>
      <c r="T427" s="5"/>
      <c r="U427" s="5"/>
      <c r="V427" s="5"/>
      <c r="W427" s="5"/>
      <c r="X427" s="5"/>
      <c r="Y427" s="5"/>
      <c r="Z427" s="5"/>
      <c r="AA427" s="5"/>
      <c r="AB427" s="5"/>
      <c r="AC427" s="5"/>
      <c r="AD427" s="5"/>
      <c r="AE427" s="5"/>
      <c r="AF427" s="5"/>
      <c r="AG427" s="5"/>
      <c r="AH427" s="5"/>
      <c r="AI427" s="5"/>
      <c r="AJ427" s="5"/>
      <c r="AK427" s="5"/>
      <c r="AL427" s="5"/>
      <c r="AM427" s="5"/>
      <c r="AN427" s="5"/>
      <c r="AO427" s="5"/>
      <c r="AP427" s="5"/>
      <c r="AQ427" s="5"/>
      <c r="AR427" s="5"/>
      <c r="AS427" s="5"/>
      <c r="AT427" s="5"/>
      <c r="AU427" s="5"/>
      <c r="AV427" s="5"/>
      <c r="AW427" s="5"/>
      <c r="AX427" s="5"/>
      <c r="AY427" s="5"/>
      <c r="AZ427" s="5"/>
      <c r="BA427" s="5"/>
      <c r="BB427" s="5"/>
      <c r="BC427" s="5"/>
      <c r="BD427" s="5"/>
      <c r="BE427" s="5"/>
      <c r="BF427" s="5"/>
      <c r="BG427" s="5"/>
      <c r="BH427" s="5"/>
      <c r="BI427" s="5"/>
      <c r="BJ427" s="5"/>
    </row>
    <row r="428" spans="2:62" hidden="1">
      <c r="C428" s="62">
        <f t="shared" ref="C428:D430" si="113">+C40</f>
        <v>0</v>
      </c>
      <c r="D428" s="62">
        <f t="shared" si="113"/>
        <v>0</v>
      </c>
      <c r="E428" s="70">
        <f t="shared" si="112"/>
        <v>0</v>
      </c>
      <c r="F428" s="70">
        <f t="shared" si="112"/>
        <v>0</v>
      </c>
      <c r="G428" s="70">
        <f t="shared" si="112"/>
        <v>0</v>
      </c>
      <c r="H428" s="70">
        <f t="shared" si="112"/>
        <v>0</v>
      </c>
      <c r="I428" s="70">
        <f t="shared" si="112"/>
        <v>0</v>
      </c>
      <c r="J428" s="70">
        <f t="shared" si="112"/>
        <v>0</v>
      </c>
      <c r="K428" s="70">
        <f t="shared" si="112"/>
        <v>0</v>
      </c>
      <c r="L428" s="70">
        <f t="shared" si="112"/>
        <v>0</v>
      </c>
      <c r="M428" s="70">
        <f t="shared" si="112"/>
        <v>0</v>
      </c>
      <c r="N428" s="70">
        <f t="shared" si="112"/>
        <v>0</v>
      </c>
      <c r="O428" s="70">
        <f t="shared" si="112"/>
        <v>0</v>
      </c>
      <c r="P428" s="70">
        <f t="shared" si="112"/>
        <v>0</v>
      </c>
      <c r="Q428" s="5">
        <f t="shared" si="110"/>
        <v>0</v>
      </c>
      <c r="R428" s="5"/>
      <c r="S428" s="5"/>
      <c r="T428" s="5"/>
      <c r="U428" s="5"/>
      <c r="V428" s="5"/>
      <c r="W428" s="5"/>
      <c r="X428" s="5"/>
      <c r="Y428" s="5"/>
      <c r="Z428" s="5"/>
      <c r="AA428" s="5"/>
      <c r="AB428" s="5"/>
      <c r="AC428" s="5"/>
      <c r="AD428" s="5"/>
      <c r="AE428" s="5"/>
      <c r="AF428" s="5"/>
      <c r="AG428" s="5"/>
      <c r="AH428" s="5"/>
      <c r="AI428" s="5"/>
      <c r="AJ428" s="5"/>
      <c r="AK428" s="5"/>
      <c r="AL428" s="5"/>
      <c r="AM428" s="5"/>
      <c r="AN428" s="5"/>
      <c r="AO428" s="5"/>
      <c r="AP428" s="5"/>
      <c r="AQ428" s="5"/>
      <c r="AR428" s="5"/>
      <c r="AS428" s="5"/>
      <c r="AT428" s="5"/>
      <c r="AU428" s="5"/>
      <c r="AV428" s="5"/>
      <c r="AW428" s="5"/>
      <c r="AX428" s="5"/>
      <c r="AY428" s="5"/>
      <c r="AZ428" s="5"/>
      <c r="BA428" s="5"/>
      <c r="BB428" s="5"/>
      <c r="BC428" s="5"/>
      <c r="BD428" s="5"/>
      <c r="BE428" s="5"/>
      <c r="BF428" s="5"/>
      <c r="BG428" s="5"/>
      <c r="BH428" s="5"/>
      <c r="BI428" s="5"/>
      <c r="BJ428" s="5"/>
    </row>
    <row r="429" spans="2:62" hidden="1">
      <c r="C429" s="55" t="str">
        <f t="shared" si="113"/>
        <v>RECOL.LECCIÓ</v>
      </c>
      <c r="D429" s="55" t="str">
        <f t="shared" si="113"/>
        <v>Recol.lecció tomàquet</v>
      </c>
      <c r="E429" s="71">
        <f t="shared" ref="E429:P430" si="114">+E471+E514</f>
        <v>0</v>
      </c>
      <c r="F429" s="71">
        <f t="shared" si="114"/>
        <v>0</v>
      </c>
      <c r="G429" s="71">
        <f t="shared" si="114"/>
        <v>0</v>
      </c>
      <c r="H429" s="71">
        <f t="shared" si="114"/>
        <v>0</v>
      </c>
      <c r="I429" s="71">
        <f t="shared" si="114"/>
        <v>0</v>
      </c>
      <c r="J429" s="71">
        <f t="shared" si="114"/>
        <v>0</v>
      </c>
      <c r="K429" s="71">
        <f t="shared" si="114"/>
        <v>0</v>
      </c>
      <c r="L429" s="71">
        <f t="shared" si="114"/>
        <v>0</v>
      </c>
      <c r="M429" s="71">
        <f t="shared" si="114"/>
        <v>0</v>
      </c>
      <c r="N429" s="71">
        <f t="shared" si="114"/>
        <v>0</v>
      </c>
      <c r="O429" s="71">
        <f t="shared" si="114"/>
        <v>0</v>
      </c>
      <c r="P429" s="71">
        <f t="shared" si="114"/>
        <v>0</v>
      </c>
      <c r="Q429" s="5">
        <f t="shared" si="110"/>
        <v>0</v>
      </c>
      <c r="R429" s="5"/>
      <c r="S429" s="5"/>
      <c r="T429" s="5"/>
      <c r="U429" s="5"/>
      <c r="V429" s="5"/>
      <c r="W429" s="5"/>
      <c r="X429" s="5"/>
      <c r="Y429" s="5"/>
      <c r="Z429" s="5"/>
      <c r="AA429" s="5"/>
      <c r="AB429" s="5"/>
      <c r="AC429" s="5"/>
      <c r="AD429" s="5"/>
      <c r="AE429" s="5"/>
      <c r="AF429" s="5"/>
      <c r="AG429" s="5"/>
      <c r="AH429" s="5"/>
      <c r="AI429" s="5"/>
      <c r="AJ429" s="5"/>
      <c r="AK429" s="5"/>
      <c r="AL429" s="5"/>
      <c r="AM429" s="5"/>
      <c r="AN429" s="5"/>
      <c r="AO429" s="5"/>
      <c r="AP429" s="5"/>
      <c r="AQ429" s="5"/>
      <c r="AR429" s="5"/>
      <c r="AS429" s="5"/>
      <c r="AT429" s="5"/>
      <c r="AU429" s="5"/>
      <c r="AV429" s="5"/>
      <c r="AW429" s="5"/>
      <c r="AX429" s="5"/>
      <c r="AY429" s="5"/>
      <c r="AZ429" s="5"/>
      <c r="BA429" s="5"/>
      <c r="BB429" s="5"/>
      <c r="BC429" s="5"/>
      <c r="BD429" s="5"/>
      <c r="BE429" s="5"/>
      <c r="BF429" s="5"/>
      <c r="BG429" s="5"/>
      <c r="BH429" s="5"/>
      <c r="BI429" s="5"/>
      <c r="BJ429" s="5"/>
    </row>
    <row r="430" spans="2:62" hidden="1">
      <c r="C430" s="55">
        <f t="shared" si="113"/>
        <v>0</v>
      </c>
      <c r="D430" s="55">
        <f t="shared" si="113"/>
        <v>0</v>
      </c>
      <c r="E430" s="71">
        <f t="shared" si="114"/>
        <v>0</v>
      </c>
      <c r="F430" s="71">
        <f t="shared" si="114"/>
        <v>0</v>
      </c>
      <c r="G430" s="71">
        <f t="shared" si="114"/>
        <v>0</v>
      </c>
      <c r="H430" s="71">
        <f t="shared" si="114"/>
        <v>0</v>
      </c>
      <c r="I430" s="71">
        <f t="shared" si="114"/>
        <v>0</v>
      </c>
      <c r="J430" s="71">
        <f t="shared" si="114"/>
        <v>0</v>
      </c>
      <c r="K430" s="71">
        <f t="shared" si="114"/>
        <v>0</v>
      </c>
      <c r="L430" s="71">
        <f t="shared" si="114"/>
        <v>0</v>
      </c>
      <c r="M430" s="71">
        <f t="shared" si="114"/>
        <v>0</v>
      </c>
      <c r="N430" s="71">
        <f t="shared" si="114"/>
        <v>0</v>
      </c>
      <c r="O430" s="71">
        <f t="shared" si="114"/>
        <v>0</v>
      </c>
      <c r="P430" s="71">
        <f t="shared" si="114"/>
        <v>0</v>
      </c>
      <c r="Q430" s="5">
        <f t="shared" si="110"/>
        <v>0</v>
      </c>
      <c r="R430" s="5"/>
      <c r="S430" s="5"/>
      <c r="T430" s="5"/>
      <c r="U430" s="5"/>
      <c r="V430" s="5"/>
      <c r="W430" s="5"/>
      <c r="X430" s="5"/>
      <c r="Y430" s="5"/>
      <c r="Z430" s="5"/>
      <c r="AA430" s="5"/>
      <c r="AB430" s="5"/>
      <c r="AC430" s="5"/>
      <c r="AD430" s="5"/>
      <c r="AE430" s="5"/>
      <c r="AF430" s="5"/>
      <c r="AG430" s="5"/>
      <c r="AH430" s="5"/>
      <c r="AI430" s="5"/>
      <c r="AJ430" s="5"/>
      <c r="AK430" s="5"/>
      <c r="AL430" s="5"/>
      <c r="AM430" s="5"/>
      <c r="AN430" s="5"/>
      <c r="AO430" s="5"/>
      <c r="AP430" s="5"/>
      <c r="AQ430" s="5"/>
      <c r="AR430" s="5"/>
      <c r="AS430" s="5"/>
      <c r="AT430" s="5"/>
      <c r="AU430" s="5"/>
      <c r="AV430" s="5"/>
      <c r="AW430" s="5"/>
      <c r="AX430" s="5"/>
      <c r="AY430" s="5"/>
      <c r="AZ430" s="5"/>
      <c r="BA430" s="5"/>
      <c r="BB430" s="5"/>
      <c r="BC430" s="5"/>
      <c r="BD430" s="5"/>
      <c r="BE430" s="5"/>
      <c r="BF430" s="5"/>
      <c r="BG430" s="5"/>
      <c r="BH430" s="5"/>
      <c r="BI430" s="5"/>
      <c r="BJ430" s="5"/>
    </row>
    <row r="431" spans="2:62" hidden="1">
      <c r="B431">
        <f>+B151</f>
        <v>875</v>
      </c>
      <c r="E431" s="5">
        <f>SUM(E396:E430)</f>
        <v>0</v>
      </c>
      <c r="F431" s="5">
        <f t="shared" ref="F431:P431" si="115">SUM(F396:F430)</f>
        <v>0</v>
      </c>
      <c r="G431" s="5">
        <f t="shared" si="115"/>
        <v>0</v>
      </c>
      <c r="H431" s="5">
        <f t="shared" si="115"/>
        <v>0</v>
      </c>
      <c r="I431" s="5">
        <f t="shared" si="115"/>
        <v>0</v>
      </c>
      <c r="J431" s="5">
        <f t="shared" si="115"/>
        <v>0</v>
      </c>
      <c r="K431" s="5">
        <f t="shared" si="115"/>
        <v>0</v>
      </c>
      <c r="L431" s="5">
        <f t="shared" si="115"/>
        <v>0</v>
      </c>
      <c r="M431" s="5">
        <f t="shared" si="115"/>
        <v>0</v>
      </c>
      <c r="N431" s="5">
        <f t="shared" si="115"/>
        <v>0</v>
      </c>
      <c r="O431" s="5">
        <f t="shared" si="115"/>
        <v>0</v>
      </c>
      <c r="P431" s="5">
        <f t="shared" si="115"/>
        <v>0</v>
      </c>
      <c r="Q431" s="5"/>
      <c r="R431" s="5">
        <f t="shared" ref="R431:AR433" si="116">+R151*R$49</f>
        <v>0</v>
      </c>
      <c r="S431" s="5">
        <f t="shared" si="116"/>
        <v>0</v>
      </c>
      <c r="T431" s="5">
        <f t="shared" si="116"/>
        <v>0</v>
      </c>
      <c r="U431" s="5">
        <f t="shared" si="116"/>
        <v>0</v>
      </c>
      <c r="V431" s="5">
        <f t="shared" si="116"/>
        <v>0</v>
      </c>
      <c r="W431" s="5">
        <f t="shared" si="116"/>
        <v>0</v>
      </c>
      <c r="X431" s="5">
        <f t="shared" si="116"/>
        <v>0</v>
      </c>
      <c r="Y431" s="5">
        <f t="shared" si="116"/>
        <v>0</v>
      </c>
      <c r="Z431" s="5">
        <f t="shared" si="116"/>
        <v>0</v>
      </c>
      <c r="AA431" s="5">
        <f t="shared" si="116"/>
        <v>0</v>
      </c>
      <c r="AB431" s="5">
        <f t="shared" si="116"/>
        <v>0</v>
      </c>
      <c r="AC431" s="5">
        <f t="shared" si="116"/>
        <v>0</v>
      </c>
      <c r="AD431" s="5">
        <f t="shared" si="116"/>
        <v>0</v>
      </c>
      <c r="AE431" s="5">
        <f t="shared" si="116"/>
        <v>0</v>
      </c>
      <c r="AF431" s="5">
        <f t="shared" si="116"/>
        <v>0</v>
      </c>
      <c r="AG431" s="5">
        <f t="shared" si="116"/>
        <v>0</v>
      </c>
      <c r="AH431" s="5">
        <f t="shared" si="116"/>
        <v>0</v>
      </c>
      <c r="AI431" s="5">
        <f t="shared" si="116"/>
        <v>0</v>
      </c>
      <c r="AJ431" s="5">
        <f t="shared" si="116"/>
        <v>0</v>
      </c>
      <c r="AK431" s="5">
        <f t="shared" si="116"/>
        <v>0</v>
      </c>
      <c r="AL431" s="5">
        <f t="shared" si="116"/>
        <v>0</v>
      </c>
      <c r="AM431" s="5">
        <f t="shared" si="116"/>
        <v>0</v>
      </c>
      <c r="AN431" s="5">
        <f t="shared" si="116"/>
        <v>0</v>
      </c>
      <c r="AO431" s="5">
        <f t="shared" si="116"/>
        <v>0</v>
      </c>
      <c r="AP431" s="5">
        <f t="shared" si="116"/>
        <v>0</v>
      </c>
      <c r="AQ431" s="5"/>
      <c r="AR431" s="5">
        <f t="shared" si="116"/>
        <v>0</v>
      </c>
      <c r="AS431" s="5">
        <f t="shared" ref="AS431:AS433" si="117">SUM(F431:AR431)</f>
        <v>0</v>
      </c>
      <c r="AT431" s="5">
        <f t="shared" ref="AT431:AU433" si="118">+AT151*AT$49</f>
        <v>0</v>
      </c>
      <c r="AU431" s="5">
        <f t="shared" si="118"/>
        <v>0</v>
      </c>
      <c r="AV431" s="5"/>
      <c r="AW431" s="5"/>
      <c r="AX431" s="5"/>
      <c r="AY431" s="5"/>
      <c r="AZ431" s="5"/>
      <c r="BA431" s="5"/>
      <c r="BB431" s="5"/>
      <c r="BC431" s="5"/>
      <c r="BD431" s="5"/>
      <c r="BE431" s="5"/>
      <c r="BF431" s="5"/>
      <c r="BG431" s="5"/>
      <c r="BH431" s="5"/>
      <c r="BI431" s="5"/>
      <c r="BJ431" s="5"/>
    </row>
    <row r="432" spans="2:62" hidden="1">
      <c r="B432">
        <f>+B152</f>
        <v>885</v>
      </c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>
        <f t="shared" si="116"/>
        <v>0</v>
      </c>
      <c r="S432" s="5">
        <f t="shared" si="116"/>
        <v>0</v>
      </c>
      <c r="T432" s="5">
        <f t="shared" si="116"/>
        <v>0</v>
      </c>
      <c r="U432" s="5">
        <f t="shared" si="116"/>
        <v>0</v>
      </c>
      <c r="V432" s="5">
        <f t="shared" si="116"/>
        <v>0</v>
      </c>
      <c r="W432" s="5">
        <f t="shared" si="116"/>
        <v>0</v>
      </c>
      <c r="X432" s="5">
        <f t="shared" si="116"/>
        <v>0</v>
      </c>
      <c r="Y432" s="5">
        <f t="shared" si="116"/>
        <v>0</v>
      </c>
      <c r="Z432" s="5">
        <f t="shared" si="116"/>
        <v>0</v>
      </c>
      <c r="AA432" s="5">
        <f t="shared" si="116"/>
        <v>0</v>
      </c>
      <c r="AB432" s="5">
        <f t="shared" si="116"/>
        <v>0</v>
      </c>
      <c r="AC432" s="5">
        <f t="shared" si="116"/>
        <v>0</v>
      </c>
      <c r="AD432" s="5">
        <f t="shared" si="116"/>
        <v>0</v>
      </c>
      <c r="AE432" s="5">
        <f t="shared" si="116"/>
        <v>0</v>
      </c>
      <c r="AF432" s="5">
        <f t="shared" si="116"/>
        <v>0</v>
      </c>
      <c r="AG432" s="5">
        <f t="shared" si="116"/>
        <v>0</v>
      </c>
      <c r="AH432" s="5">
        <f t="shared" si="116"/>
        <v>0</v>
      </c>
      <c r="AI432" s="5">
        <f t="shared" si="116"/>
        <v>0</v>
      </c>
      <c r="AJ432" s="5">
        <f t="shared" si="116"/>
        <v>0</v>
      </c>
      <c r="AK432" s="5">
        <f t="shared" si="116"/>
        <v>0</v>
      </c>
      <c r="AL432" s="5">
        <f t="shared" si="116"/>
        <v>0</v>
      </c>
      <c r="AM432" s="5">
        <f t="shared" si="116"/>
        <v>0</v>
      </c>
      <c r="AN432" s="5">
        <f t="shared" si="116"/>
        <v>0</v>
      </c>
      <c r="AO432" s="5">
        <f t="shared" si="116"/>
        <v>0</v>
      </c>
      <c r="AP432" s="5">
        <f t="shared" si="116"/>
        <v>0</v>
      </c>
      <c r="AQ432" s="5"/>
      <c r="AR432" s="5">
        <f t="shared" si="116"/>
        <v>0</v>
      </c>
      <c r="AS432" s="5">
        <f t="shared" si="117"/>
        <v>0</v>
      </c>
      <c r="AT432" s="5">
        <f t="shared" si="118"/>
        <v>0</v>
      </c>
      <c r="AU432" s="5">
        <f t="shared" si="118"/>
        <v>0</v>
      </c>
      <c r="AV432" s="5"/>
      <c r="AW432" s="5"/>
      <c r="AX432" s="5"/>
      <c r="AY432" s="5"/>
      <c r="AZ432" s="5"/>
      <c r="BA432" s="5"/>
      <c r="BB432" s="5"/>
      <c r="BC432" s="5"/>
      <c r="BD432" s="5"/>
      <c r="BE432" s="5"/>
      <c r="BF432" s="5"/>
      <c r="BG432" s="5"/>
      <c r="BH432" s="5"/>
      <c r="BI432" s="5"/>
      <c r="BJ432" s="5"/>
    </row>
    <row r="433" spans="2:62" hidden="1">
      <c r="B433">
        <f>+B153</f>
        <v>0</v>
      </c>
      <c r="C433">
        <f>+C153</f>
        <v>0</v>
      </c>
      <c r="D433">
        <f>+D153</f>
        <v>0</v>
      </c>
      <c r="F433" s="5">
        <f t="shared" ref="F433:Q433" si="119">+F153*F$49</f>
        <v>0</v>
      </c>
      <c r="G433" s="5">
        <f t="shared" si="119"/>
        <v>0</v>
      </c>
      <c r="H433" s="5">
        <f t="shared" si="119"/>
        <v>0</v>
      </c>
      <c r="I433" s="5">
        <f t="shared" si="119"/>
        <v>0</v>
      </c>
      <c r="J433" s="5">
        <f t="shared" si="119"/>
        <v>0</v>
      </c>
      <c r="K433" s="5">
        <f t="shared" si="119"/>
        <v>0</v>
      </c>
      <c r="L433" s="5">
        <f t="shared" si="119"/>
        <v>0</v>
      </c>
      <c r="M433" s="5">
        <f t="shared" si="119"/>
        <v>0</v>
      </c>
      <c r="N433" s="5">
        <f t="shared" si="119"/>
        <v>0</v>
      </c>
      <c r="O433" s="5">
        <f t="shared" si="119"/>
        <v>0</v>
      </c>
      <c r="P433" s="5">
        <f t="shared" si="119"/>
        <v>0</v>
      </c>
      <c r="Q433" s="5">
        <f t="shared" si="119"/>
        <v>0</v>
      </c>
      <c r="R433" s="5">
        <f t="shared" si="116"/>
        <v>0</v>
      </c>
      <c r="S433" s="5">
        <f t="shared" si="116"/>
        <v>0</v>
      </c>
      <c r="T433" s="5">
        <f t="shared" si="116"/>
        <v>0</v>
      </c>
      <c r="U433" s="5">
        <f t="shared" si="116"/>
        <v>0</v>
      </c>
      <c r="V433" s="5">
        <f t="shared" si="116"/>
        <v>0</v>
      </c>
      <c r="W433" s="5">
        <f t="shared" si="116"/>
        <v>0</v>
      </c>
      <c r="X433" s="5">
        <f t="shared" si="116"/>
        <v>0</v>
      </c>
      <c r="Y433" s="5">
        <f t="shared" si="116"/>
        <v>0</v>
      </c>
      <c r="Z433" s="5">
        <f t="shared" si="116"/>
        <v>0</v>
      </c>
      <c r="AA433" s="5">
        <f t="shared" si="116"/>
        <v>0</v>
      </c>
      <c r="AB433" s="5">
        <f t="shared" si="116"/>
        <v>0</v>
      </c>
      <c r="AC433" s="5">
        <f t="shared" si="116"/>
        <v>0</v>
      </c>
      <c r="AD433" s="5">
        <f t="shared" si="116"/>
        <v>0</v>
      </c>
      <c r="AE433" s="5">
        <f t="shared" si="116"/>
        <v>0</v>
      </c>
      <c r="AF433" s="5">
        <f t="shared" si="116"/>
        <v>0</v>
      </c>
      <c r="AG433" s="5">
        <f t="shared" si="116"/>
        <v>0</v>
      </c>
      <c r="AH433" s="5">
        <f t="shared" si="116"/>
        <v>0</v>
      </c>
      <c r="AI433" s="5">
        <f t="shared" si="116"/>
        <v>0</v>
      </c>
      <c r="AJ433" s="5">
        <f t="shared" si="116"/>
        <v>0</v>
      </c>
      <c r="AK433" s="5">
        <f t="shared" si="116"/>
        <v>0</v>
      </c>
      <c r="AL433" s="5">
        <f t="shared" si="116"/>
        <v>0</v>
      </c>
      <c r="AM433" s="5">
        <f t="shared" si="116"/>
        <v>0</v>
      </c>
      <c r="AN433" s="5">
        <f t="shared" si="116"/>
        <v>0</v>
      </c>
      <c r="AO433" s="5">
        <f t="shared" si="116"/>
        <v>0</v>
      </c>
      <c r="AP433" s="5">
        <f t="shared" si="116"/>
        <v>0</v>
      </c>
      <c r="AQ433" s="5"/>
      <c r="AR433" s="5">
        <f t="shared" si="116"/>
        <v>0</v>
      </c>
      <c r="AS433" s="5">
        <f t="shared" si="117"/>
        <v>0</v>
      </c>
      <c r="AT433" s="5">
        <f t="shared" si="118"/>
        <v>0</v>
      </c>
      <c r="AU433" s="5">
        <f t="shared" si="118"/>
        <v>0</v>
      </c>
      <c r="AV433" s="5"/>
      <c r="AW433" s="5"/>
      <c r="AX433" s="5"/>
      <c r="AY433" s="5"/>
      <c r="AZ433" s="5"/>
      <c r="BA433" s="5"/>
      <c r="BB433" s="5"/>
      <c r="BC433" s="5"/>
      <c r="BD433" s="5"/>
      <c r="BE433" s="5"/>
      <c r="BF433" s="5"/>
      <c r="BG433" s="5"/>
      <c r="BH433" s="5"/>
      <c r="BI433" s="5"/>
      <c r="BJ433" s="5"/>
    </row>
    <row r="434" spans="2:62" hidden="1">
      <c r="D434" s="3" t="str">
        <f>CONCATENATE("Calendari de costos de les operacions (sense preparació): ",E3)</f>
        <v>Calendari de costos de les operacions (sense preparació): Tomàquet</v>
      </c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  <c r="AA434" s="5"/>
      <c r="AB434" s="5"/>
      <c r="AC434" s="5"/>
      <c r="AD434" s="5"/>
      <c r="AE434" s="5"/>
      <c r="AF434" s="5"/>
      <c r="AG434" s="5"/>
      <c r="AH434" s="5"/>
      <c r="AI434" s="5"/>
      <c r="AJ434" s="5"/>
      <c r="AK434" s="5"/>
      <c r="AL434" s="5"/>
      <c r="AM434" s="5"/>
      <c r="AN434" s="5"/>
      <c r="AO434" s="5"/>
      <c r="AP434" s="5"/>
      <c r="AQ434" s="5"/>
      <c r="AR434" s="5"/>
      <c r="AS434" s="5"/>
      <c r="AT434" s="5"/>
      <c r="AU434" s="5"/>
      <c r="AV434" s="5"/>
      <c r="AW434" s="5"/>
      <c r="AX434" s="5"/>
      <c r="AY434" s="5"/>
      <c r="AZ434" s="5"/>
      <c r="BA434" s="5"/>
      <c r="BB434" s="5"/>
      <c r="BC434" s="5"/>
      <c r="BD434" s="5"/>
      <c r="BE434" s="5"/>
      <c r="BF434" s="5"/>
      <c r="BG434" s="5"/>
      <c r="BH434" s="5"/>
      <c r="BI434" s="5"/>
      <c r="BJ434" s="5"/>
    </row>
    <row r="435" spans="2:62" hidden="1">
      <c r="D435" s="1"/>
      <c r="F435" s="1"/>
      <c r="G435" s="1"/>
      <c r="Q435" s="5"/>
      <c r="R435" s="5"/>
      <c r="S435" s="5"/>
      <c r="T435" s="5"/>
      <c r="U435" s="5"/>
      <c r="V435" s="5"/>
      <c r="W435" s="5"/>
      <c r="X435" s="5"/>
      <c r="Y435" s="5"/>
      <c r="Z435" s="5"/>
      <c r="AA435" s="5"/>
      <c r="AB435" s="5"/>
      <c r="AC435" s="5"/>
      <c r="AD435" s="5"/>
      <c r="AE435" s="5"/>
      <c r="AF435" s="5"/>
      <c r="AG435" s="5"/>
      <c r="AH435" s="5"/>
      <c r="AI435" s="5"/>
      <c r="AJ435" s="5"/>
      <c r="AK435" s="5"/>
      <c r="AL435" s="5"/>
      <c r="AM435" s="5"/>
      <c r="AN435" s="5"/>
      <c r="AO435" s="5"/>
      <c r="AP435" s="5"/>
      <c r="AQ435" s="5"/>
      <c r="AR435" s="5"/>
      <c r="AS435" s="5"/>
      <c r="AT435" s="5"/>
      <c r="AU435" s="5"/>
      <c r="AV435" s="5"/>
      <c r="AW435" s="5"/>
      <c r="AX435" s="5"/>
      <c r="AY435" s="5"/>
      <c r="AZ435" s="5"/>
      <c r="BA435" s="5"/>
      <c r="BB435" s="5"/>
      <c r="BC435" s="5"/>
      <c r="BD435" s="5"/>
      <c r="BE435" s="5"/>
      <c r="BF435" s="5"/>
      <c r="BG435" s="5"/>
      <c r="BH435" s="5"/>
      <c r="BI435" s="5"/>
      <c r="BJ435" s="5"/>
    </row>
    <row r="436" spans="2:62" hidden="1">
      <c r="Q436" s="5"/>
      <c r="R436" s="5"/>
      <c r="S436" s="5"/>
      <c r="T436" s="5"/>
      <c r="U436" s="5"/>
      <c r="V436" s="5"/>
      <c r="W436" s="5"/>
      <c r="X436" s="5"/>
      <c r="Y436" s="5"/>
      <c r="Z436" s="5"/>
      <c r="AA436" s="5"/>
      <c r="AB436" s="5"/>
      <c r="AC436" s="5"/>
      <c r="AD436" s="5"/>
      <c r="AE436" s="5"/>
      <c r="AF436" s="5"/>
      <c r="AG436" s="5"/>
      <c r="AH436" s="5"/>
      <c r="AI436" s="5"/>
      <c r="AJ436" s="5"/>
      <c r="AK436" s="5"/>
      <c r="AL436" s="5"/>
      <c r="AM436" s="5"/>
      <c r="AN436" s="5"/>
      <c r="AO436" s="5"/>
      <c r="AP436" s="5"/>
      <c r="AQ436" s="5"/>
      <c r="AR436" s="5"/>
      <c r="AS436" s="5"/>
      <c r="AT436" s="5"/>
      <c r="AU436" s="5"/>
      <c r="AV436" s="5"/>
      <c r="AW436" s="5"/>
      <c r="AX436" s="5"/>
      <c r="AY436" s="5"/>
      <c r="AZ436" s="5"/>
      <c r="BA436" s="5"/>
      <c r="BB436" s="5"/>
      <c r="BC436" s="5"/>
      <c r="BD436" s="5"/>
      <c r="BE436" s="5"/>
      <c r="BF436" s="5"/>
      <c r="BG436" s="5"/>
      <c r="BH436" s="5"/>
      <c r="BI436" s="5"/>
      <c r="BJ436" s="5"/>
    </row>
    <row r="437" spans="2:62" hidden="1">
      <c r="E437" t="str">
        <f t="shared" ref="E437:P437" si="120">+E7</f>
        <v xml:space="preserve">gener </v>
      </c>
      <c r="F437" t="str">
        <f t="shared" si="120"/>
        <v>febrer</v>
      </c>
      <c r="G437" t="str">
        <f t="shared" si="120"/>
        <v xml:space="preserve">març </v>
      </c>
      <c r="H437" t="str">
        <f t="shared" si="120"/>
        <v>abril</v>
      </c>
      <c r="I437" t="str">
        <f t="shared" si="120"/>
        <v>maig</v>
      </c>
      <c r="J437" t="str">
        <f t="shared" si="120"/>
        <v>juny</v>
      </c>
      <c r="K437" t="str">
        <f t="shared" si="120"/>
        <v>juliol</v>
      </c>
      <c r="L437" t="str">
        <f t="shared" si="120"/>
        <v>agost</v>
      </c>
      <c r="M437" t="str">
        <f t="shared" si="120"/>
        <v>setembre</v>
      </c>
      <c r="N437" t="str">
        <f t="shared" si="120"/>
        <v>octubre</v>
      </c>
      <c r="O437" t="str">
        <f t="shared" si="120"/>
        <v>novembre</v>
      </c>
      <c r="P437" t="str">
        <f t="shared" si="120"/>
        <v>desembre</v>
      </c>
      <c r="Q437" s="5"/>
      <c r="R437" s="5"/>
      <c r="S437" s="5"/>
      <c r="T437" s="5"/>
      <c r="U437" s="5"/>
      <c r="V437" s="5"/>
      <c r="W437" s="5"/>
      <c r="X437" s="5"/>
      <c r="Y437" s="5"/>
      <c r="Z437" s="5"/>
      <c r="AA437" s="5"/>
      <c r="AB437" s="5"/>
      <c r="AC437" s="5"/>
      <c r="AD437" s="5"/>
      <c r="AE437" s="5"/>
      <c r="AF437" s="5"/>
      <c r="AG437" s="5"/>
      <c r="AH437" s="5"/>
      <c r="AI437" s="5"/>
      <c r="AJ437" s="5"/>
      <c r="AK437" s="5"/>
      <c r="AL437" s="5"/>
      <c r="AM437" s="5"/>
      <c r="AN437" s="5"/>
      <c r="AO437" s="5"/>
      <c r="AP437" s="5"/>
      <c r="AQ437" s="5"/>
      <c r="AR437" s="5"/>
      <c r="AS437" s="5"/>
      <c r="AT437" s="5"/>
      <c r="AU437" s="5"/>
      <c r="AV437" s="5"/>
      <c r="AW437" s="5"/>
      <c r="AX437" s="5"/>
      <c r="AY437" s="5"/>
      <c r="AZ437" s="5"/>
      <c r="BA437" s="5"/>
      <c r="BB437" s="5"/>
      <c r="BC437" s="5"/>
      <c r="BD437" s="5"/>
      <c r="BE437" s="5"/>
      <c r="BF437" s="5"/>
      <c r="BG437" s="5"/>
      <c r="BH437" s="5"/>
      <c r="BI437" s="5"/>
      <c r="BJ437" s="5"/>
    </row>
    <row r="438" spans="2:62" hidden="1">
      <c r="C438" s="51" t="str">
        <f t="shared" ref="C438:D453" si="121">+C8</f>
        <v>PREPARACIÓ DEL SÒL</v>
      </c>
      <c r="D438" s="51" t="str">
        <f t="shared" si="121"/>
        <v>Estripat</v>
      </c>
      <c r="E438" s="64">
        <f>+E8*VLOOKUP($D438,$D$176:$AV$280,42,FALSE)</f>
        <v>0</v>
      </c>
      <c r="F438" s="64">
        <f t="shared" ref="F438:P438" si="122">+F8*VLOOKUP($D438,$D$176:$AV$280,42,FALSE)</f>
        <v>0</v>
      </c>
      <c r="G438" s="64">
        <f t="shared" si="122"/>
        <v>0</v>
      </c>
      <c r="H438" s="64">
        <f t="shared" si="122"/>
        <v>0</v>
      </c>
      <c r="I438" s="64">
        <f t="shared" si="122"/>
        <v>0</v>
      </c>
      <c r="J438" s="64">
        <f t="shared" si="122"/>
        <v>0</v>
      </c>
      <c r="K438" s="64">
        <f t="shared" si="122"/>
        <v>0</v>
      </c>
      <c r="L438" s="64">
        <f t="shared" si="122"/>
        <v>0</v>
      </c>
      <c r="M438" s="64">
        <f t="shared" si="122"/>
        <v>0</v>
      </c>
      <c r="N438" s="64">
        <f t="shared" si="122"/>
        <v>0</v>
      </c>
      <c r="O438" s="64">
        <f t="shared" si="122"/>
        <v>0</v>
      </c>
      <c r="P438" s="64">
        <f t="shared" si="122"/>
        <v>0</v>
      </c>
      <c r="Q438" s="5">
        <f>SUM(E438:P438)</f>
        <v>0</v>
      </c>
      <c r="R438" s="5"/>
      <c r="S438" s="5"/>
      <c r="T438" s="5"/>
      <c r="U438" s="5"/>
      <c r="V438" s="5"/>
      <c r="W438" s="5"/>
      <c r="X438" s="5"/>
      <c r="Y438" s="5"/>
      <c r="Z438" s="5"/>
      <c r="AA438" s="5"/>
      <c r="AB438" s="5"/>
      <c r="AC438" s="5"/>
      <c r="AD438" s="5"/>
      <c r="AE438" s="5"/>
      <c r="AF438" s="5"/>
      <c r="AG438" s="5"/>
      <c r="AH438" s="5"/>
      <c r="AI438" s="5"/>
      <c r="AJ438" s="5"/>
      <c r="AK438" s="5"/>
      <c r="AL438" s="5"/>
      <c r="AM438" s="5"/>
      <c r="AN438" s="5"/>
      <c r="AO438" s="5"/>
      <c r="AP438" s="5"/>
      <c r="AQ438" s="5"/>
      <c r="AR438" s="5"/>
      <c r="AS438" s="5"/>
      <c r="AT438" s="5"/>
      <c r="AU438" s="5"/>
      <c r="AV438" s="5"/>
      <c r="AW438" s="5"/>
      <c r="AX438" s="5"/>
      <c r="AY438" s="5"/>
      <c r="AZ438" s="5"/>
      <c r="BA438" s="5"/>
      <c r="BB438" s="5"/>
      <c r="BC438" s="5"/>
      <c r="BD438" s="5"/>
      <c r="BE438" s="5"/>
      <c r="BF438" s="5"/>
      <c r="BG438" s="5"/>
      <c r="BH438" s="5"/>
      <c r="BI438" s="5"/>
      <c r="BJ438" s="5"/>
    </row>
    <row r="439" spans="2:62" hidden="1">
      <c r="C439" s="51">
        <f t="shared" si="121"/>
        <v>0</v>
      </c>
      <c r="D439" s="51" t="str">
        <f t="shared" si="121"/>
        <v>Fresat</v>
      </c>
      <c r="E439" s="64">
        <f t="shared" ref="E439:P454" si="123">+E9*VLOOKUP($D439,$D$176:$AV$280,42,FALSE)</f>
        <v>0</v>
      </c>
      <c r="F439" s="64">
        <f t="shared" si="123"/>
        <v>0</v>
      </c>
      <c r="G439" s="64">
        <f t="shared" si="123"/>
        <v>0</v>
      </c>
      <c r="H439" s="64">
        <f t="shared" si="123"/>
        <v>0</v>
      </c>
      <c r="I439" s="64">
        <f t="shared" si="123"/>
        <v>0</v>
      </c>
      <c r="J439" s="64">
        <f t="shared" si="123"/>
        <v>0</v>
      </c>
      <c r="K439" s="64">
        <f t="shared" si="123"/>
        <v>0</v>
      </c>
      <c r="L439" s="64">
        <f t="shared" si="123"/>
        <v>0</v>
      </c>
      <c r="M439" s="64">
        <f t="shared" si="123"/>
        <v>0</v>
      </c>
      <c r="N439" s="64">
        <f t="shared" si="123"/>
        <v>0</v>
      </c>
      <c r="O439" s="64">
        <f t="shared" si="123"/>
        <v>0</v>
      </c>
      <c r="P439" s="64">
        <f t="shared" si="123"/>
        <v>0</v>
      </c>
      <c r="Q439" s="5">
        <f t="shared" ref="Q439:Q472" si="124">SUM(E439:P439)</f>
        <v>0</v>
      </c>
      <c r="R439" s="5"/>
      <c r="S439" s="5"/>
      <c r="T439" s="5"/>
      <c r="U439" s="5"/>
      <c r="V439" s="5"/>
      <c r="W439" s="5"/>
      <c r="X439" s="5"/>
      <c r="Y439" s="5"/>
      <c r="Z439" s="5"/>
      <c r="AA439" s="5"/>
      <c r="AB439" s="5"/>
      <c r="AC439" s="5"/>
      <c r="AD439" s="5"/>
      <c r="AE439" s="5"/>
      <c r="AF439" s="5"/>
      <c r="AG439" s="5"/>
      <c r="AH439" s="5"/>
      <c r="AI439" s="5"/>
      <c r="AJ439" s="5"/>
      <c r="AK439" s="5"/>
      <c r="AL439" s="5"/>
      <c r="AM439" s="5"/>
      <c r="AN439" s="5"/>
      <c r="AO439" s="5"/>
      <c r="AP439" s="5"/>
      <c r="AQ439" s="5"/>
      <c r="AR439" s="5"/>
      <c r="AS439" s="5"/>
      <c r="AT439" s="5"/>
      <c r="AU439" s="5"/>
      <c r="AV439" s="5"/>
      <c r="AW439" s="5"/>
      <c r="AX439" s="5"/>
      <c r="AY439" s="5"/>
      <c r="AZ439" s="5"/>
      <c r="BA439" s="5"/>
      <c r="BB439" s="5"/>
      <c r="BC439" s="5"/>
      <c r="BD439" s="5"/>
      <c r="BE439" s="5"/>
      <c r="BF439" s="5"/>
      <c r="BG439" s="5"/>
      <c r="BH439" s="5"/>
      <c r="BI439" s="5"/>
      <c r="BJ439" s="5"/>
    </row>
    <row r="440" spans="2:62" hidden="1">
      <c r="C440" s="51">
        <f t="shared" si="121"/>
        <v>0</v>
      </c>
      <c r="D440" s="51" t="str">
        <f t="shared" si="121"/>
        <v>Desbrossat amb desbrossadora</v>
      </c>
      <c r="E440" s="64">
        <f t="shared" si="123"/>
        <v>0</v>
      </c>
      <c r="F440" s="64">
        <f t="shared" si="123"/>
        <v>0</v>
      </c>
      <c r="G440" s="64">
        <f t="shared" si="123"/>
        <v>0</v>
      </c>
      <c r="H440" s="64">
        <f t="shared" si="123"/>
        <v>0</v>
      </c>
      <c r="I440" s="64">
        <f t="shared" si="123"/>
        <v>0</v>
      </c>
      <c r="J440" s="64">
        <f t="shared" si="123"/>
        <v>0</v>
      </c>
      <c r="K440" s="64">
        <f t="shared" si="123"/>
        <v>0</v>
      </c>
      <c r="L440" s="64">
        <f t="shared" si="123"/>
        <v>0</v>
      </c>
      <c r="M440" s="64">
        <f t="shared" si="123"/>
        <v>0</v>
      </c>
      <c r="N440" s="64">
        <f t="shared" si="123"/>
        <v>0</v>
      </c>
      <c r="O440" s="64">
        <f t="shared" si="123"/>
        <v>0</v>
      </c>
      <c r="P440" s="64">
        <f t="shared" si="123"/>
        <v>0</v>
      </c>
      <c r="Q440" s="5">
        <f t="shared" si="124"/>
        <v>0</v>
      </c>
      <c r="R440" s="5"/>
      <c r="S440" s="5"/>
      <c r="T440" s="5"/>
      <c r="U440" s="5"/>
      <c r="V440" s="5"/>
      <c r="W440" s="5"/>
      <c r="X440" s="5"/>
      <c r="Y440" s="5"/>
      <c r="Z440" s="5"/>
      <c r="AA440" s="5"/>
      <c r="AB440" s="5"/>
      <c r="AC440" s="5"/>
      <c r="AD440" s="5"/>
      <c r="AE440" s="5"/>
      <c r="AF440" s="5"/>
      <c r="AG440" s="5"/>
      <c r="AH440" s="5"/>
      <c r="AI440" s="5"/>
      <c r="AJ440" s="5"/>
      <c r="AK440" s="5"/>
      <c r="AL440" s="5"/>
      <c r="AM440" s="5"/>
      <c r="AN440" s="5"/>
      <c r="AO440" s="5"/>
      <c r="AP440" s="5"/>
      <c r="AQ440" s="5"/>
      <c r="AR440" s="5"/>
      <c r="AS440" s="5"/>
      <c r="AT440" s="5"/>
      <c r="AU440" s="5"/>
      <c r="AV440" s="5"/>
      <c r="AW440" s="5"/>
      <c r="AX440" s="5"/>
      <c r="AY440" s="5"/>
      <c r="AZ440" s="5"/>
      <c r="BA440" s="5"/>
      <c r="BB440" s="5"/>
      <c r="BC440" s="5"/>
      <c r="BD440" s="5"/>
      <c r="BE440" s="5"/>
      <c r="BF440" s="5"/>
      <c r="BG440" s="5"/>
      <c r="BH440" s="5"/>
      <c r="BI440" s="5"/>
      <c r="BJ440" s="5"/>
    </row>
    <row r="441" spans="2:62" hidden="1">
      <c r="C441" s="51">
        <f t="shared" si="121"/>
        <v>0</v>
      </c>
      <c r="D441" s="51">
        <f t="shared" si="121"/>
        <v>0</v>
      </c>
      <c r="E441" s="64">
        <f t="shared" si="123"/>
        <v>0</v>
      </c>
      <c r="F441" s="64">
        <f t="shared" si="123"/>
        <v>0</v>
      </c>
      <c r="G441" s="64">
        <f t="shared" si="123"/>
        <v>0</v>
      </c>
      <c r="H441" s="64">
        <f t="shared" si="123"/>
        <v>0</v>
      </c>
      <c r="I441" s="64">
        <f t="shared" si="123"/>
        <v>0</v>
      </c>
      <c r="J441" s="64">
        <f t="shared" si="123"/>
        <v>0</v>
      </c>
      <c r="K441" s="64">
        <f t="shared" si="123"/>
        <v>0</v>
      </c>
      <c r="L441" s="64">
        <f t="shared" si="123"/>
        <v>0</v>
      </c>
      <c r="M441" s="64">
        <f t="shared" si="123"/>
        <v>0</v>
      </c>
      <c r="N441" s="64">
        <f t="shared" si="123"/>
        <v>0</v>
      </c>
      <c r="O441" s="64">
        <f t="shared" si="123"/>
        <v>0</v>
      </c>
      <c r="P441" s="64">
        <f t="shared" si="123"/>
        <v>0</v>
      </c>
      <c r="Q441" s="5">
        <f t="shared" si="124"/>
        <v>0</v>
      </c>
      <c r="R441" s="5"/>
      <c r="S441" s="5"/>
      <c r="T441" s="5"/>
      <c r="U441" s="5"/>
      <c r="V441" s="5"/>
      <c r="W441" s="5"/>
      <c r="X441" s="5"/>
      <c r="Y441" s="5"/>
      <c r="Z441" s="5"/>
      <c r="AA441" s="5"/>
      <c r="AB441" s="5"/>
      <c r="AC441" s="5"/>
      <c r="AD441" s="5"/>
      <c r="AE441" s="5"/>
      <c r="AF441" s="5"/>
      <c r="AG441" s="5"/>
      <c r="AH441" s="5"/>
      <c r="AI441" s="5"/>
      <c r="AJ441" s="5"/>
      <c r="AK441" s="5"/>
      <c r="AL441" s="5"/>
      <c r="AM441" s="5"/>
      <c r="AN441" s="5"/>
      <c r="AO441" s="5"/>
      <c r="AP441" s="5"/>
      <c r="AQ441" s="5"/>
      <c r="AR441" s="5"/>
      <c r="AS441" s="5"/>
      <c r="AT441" s="5"/>
      <c r="AU441" s="5"/>
      <c r="AV441" s="5"/>
      <c r="AW441" s="5"/>
      <c r="AX441" s="5"/>
      <c r="AY441" s="5"/>
      <c r="AZ441" s="5"/>
      <c r="BA441" s="5"/>
      <c r="BB441" s="5"/>
      <c r="BC441" s="5"/>
      <c r="BD441" s="5"/>
      <c r="BE441" s="5"/>
      <c r="BF441" s="5"/>
      <c r="BG441" s="5"/>
      <c r="BH441" s="5"/>
      <c r="BI441" s="5"/>
      <c r="BJ441" s="5"/>
    </row>
    <row r="442" spans="2:62" hidden="1">
      <c r="C442" s="51">
        <f t="shared" si="121"/>
        <v>0</v>
      </c>
      <c r="D442" s="51">
        <f t="shared" si="121"/>
        <v>0</v>
      </c>
      <c r="E442" s="64">
        <f t="shared" si="123"/>
        <v>0</v>
      </c>
      <c r="F442" s="64">
        <f t="shared" si="123"/>
        <v>0</v>
      </c>
      <c r="G442" s="64">
        <f t="shared" si="123"/>
        <v>0</v>
      </c>
      <c r="H442" s="64">
        <f t="shared" si="123"/>
        <v>0</v>
      </c>
      <c r="I442" s="64">
        <f t="shared" si="123"/>
        <v>0</v>
      </c>
      <c r="J442" s="64">
        <f t="shared" si="123"/>
        <v>0</v>
      </c>
      <c r="K442" s="64">
        <f t="shared" si="123"/>
        <v>0</v>
      </c>
      <c r="L442" s="64">
        <f t="shared" si="123"/>
        <v>0</v>
      </c>
      <c r="M442" s="64">
        <f t="shared" si="123"/>
        <v>0</v>
      </c>
      <c r="N442" s="64">
        <f t="shared" si="123"/>
        <v>0</v>
      </c>
      <c r="O442" s="64">
        <f t="shared" si="123"/>
        <v>0</v>
      </c>
      <c r="P442" s="64">
        <f t="shared" si="123"/>
        <v>0</v>
      </c>
      <c r="Q442" s="5">
        <f t="shared" si="124"/>
        <v>0</v>
      </c>
      <c r="R442" s="5"/>
      <c r="S442" s="5"/>
      <c r="T442" s="5"/>
      <c r="U442" s="5"/>
      <c r="V442" s="5"/>
      <c r="W442" s="5"/>
      <c r="X442" s="5"/>
      <c r="Y442" s="5"/>
      <c r="Z442" s="5"/>
      <c r="AA442" s="5"/>
      <c r="AB442" s="5"/>
      <c r="AC442" s="5"/>
      <c r="AD442" s="5"/>
      <c r="AE442" s="5"/>
      <c r="AF442" s="5"/>
      <c r="AG442" s="5"/>
      <c r="AH442" s="5"/>
      <c r="AI442" s="5"/>
      <c r="AJ442" s="5"/>
      <c r="AK442" s="5"/>
      <c r="AL442" s="5"/>
      <c r="AM442" s="5"/>
      <c r="AN442" s="5"/>
      <c r="AO442" s="5"/>
      <c r="AP442" s="5"/>
      <c r="AQ442" s="5"/>
      <c r="AR442" s="5"/>
      <c r="AS442" s="5"/>
      <c r="AT442" s="5"/>
      <c r="AU442" s="5"/>
      <c r="AV442" s="5"/>
      <c r="AW442" s="5"/>
      <c r="AX442" s="5"/>
      <c r="AY442" s="5"/>
      <c r="AZ442" s="5"/>
      <c r="BA442" s="5"/>
      <c r="BB442" s="5"/>
      <c r="BC442" s="5"/>
      <c r="BD442" s="5"/>
      <c r="BE442" s="5"/>
      <c r="BF442" s="5"/>
      <c r="BG442" s="5"/>
      <c r="BH442" s="5"/>
      <c r="BI442" s="5"/>
      <c r="BJ442" s="5"/>
    </row>
    <row r="443" spans="2:62" hidden="1">
      <c r="C443" s="51">
        <f t="shared" si="121"/>
        <v>0</v>
      </c>
      <c r="D443" s="51">
        <f t="shared" si="121"/>
        <v>0</v>
      </c>
      <c r="E443" s="64">
        <f t="shared" si="123"/>
        <v>0</v>
      </c>
      <c r="F443" s="64">
        <f t="shared" si="123"/>
        <v>0</v>
      </c>
      <c r="G443" s="64">
        <f t="shared" si="123"/>
        <v>0</v>
      </c>
      <c r="H443" s="64">
        <f t="shared" si="123"/>
        <v>0</v>
      </c>
      <c r="I443" s="64">
        <f t="shared" si="123"/>
        <v>0</v>
      </c>
      <c r="J443" s="64">
        <f t="shared" si="123"/>
        <v>0</v>
      </c>
      <c r="K443" s="64">
        <f t="shared" si="123"/>
        <v>0</v>
      </c>
      <c r="L443" s="64">
        <f t="shared" si="123"/>
        <v>0</v>
      </c>
      <c r="M443" s="64">
        <f t="shared" si="123"/>
        <v>0</v>
      </c>
      <c r="N443" s="64">
        <f t="shared" si="123"/>
        <v>0</v>
      </c>
      <c r="O443" s="64">
        <f t="shared" si="123"/>
        <v>0</v>
      </c>
      <c r="P443" s="64">
        <f t="shared" si="123"/>
        <v>0</v>
      </c>
      <c r="Q443" s="5">
        <f t="shared" si="124"/>
        <v>0</v>
      </c>
      <c r="R443" s="5"/>
      <c r="S443" s="5"/>
      <c r="T443" s="5"/>
      <c r="U443" s="5"/>
      <c r="V443" s="5"/>
      <c r="W443" s="5"/>
      <c r="X443" s="5"/>
      <c r="Y443" s="5"/>
      <c r="Z443" s="5"/>
      <c r="AA443" s="5"/>
      <c r="AB443" s="5"/>
      <c r="AC443" s="5"/>
      <c r="AD443" s="5"/>
      <c r="AE443" s="5"/>
      <c r="AF443" s="5"/>
      <c r="AG443" s="5"/>
      <c r="AH443" s="5"/>
      <c r="AI443" s="5"/>
      <c r="AJ443" s="5"/>
      <c r="AK443" s="5"/>
      <c r="AL443" s="5"/>
      <c r="AM443" s="5"/>
      <c r="AN443" s="5"/>
      <c r="AO443" s="5"/>
      <c r="AP443" s="5"/>
      <c r="AQ443" s="5"/>
      <c r="AR443" s="5"/>
      <c r="AS443" s="5"/>
      <c r="AT443" s="5"/>
      <c r="AU443" s="5"/>
      <c r="AV443" s="5"/>
      <c r="AW443" s="5"/>
      <c r="AX443" s="5"/>
      <c r="AY443" s="5"/>
      <c r="AZ443" s="5"/>
      <c r="BA443" s="5"/>
      <c r="BB443" s="5"/>
      <c r="BC443" s="5"/>
      <c r="BD443" s="5"/>
      <c r="BE443" s="5"/>
      <c r="BF443" s="5"/>
      <c r="BG443" s="5"/>
      <c r="BH443" s="5"/>
      <c r="BI443" s="5"/>
      <c r="BJ443" s="5"/>
    </row>
    <row r="444" spans="2:62" hidden="1">
      <c r="C444" s="51">
        <f t="shared" si="121"/>
        <v>0</v>
      </c>
      <c r="D444" s="51">
        <f t="shared" si="121"/>
        <v>0</v>
      </c>
      <c r="E444" s="64">
        <f t="shared" si="123"/>
        <v>0</v>
      </c>
      <c r="F444" s="64">
        <f t="shared" si="123"/>
        <v>0</v>
      </c>
      <c r="G444" s="64">
        <f t="shared" si="123"/>
        <v>0</v>
      </c>
      <c r="H444" s="64">
        <f t="shared" si="123"/>
        <v>0</v>
      </c>
      <c r="I444" s="64">
        <f t="shared" si="123"/>
        <v>0</v>
      </c>
      <c r="J444" s="64">
        <f t="shared" si="123"/>
        <v>0</v>
      </c>
      <c r="K444" s="64">
        <f t="shared" si="123"/>
        <v>0</v>
      </c>
      <c r="L444" s="64">
        <f t="shared" si="123"/>
        <v>0</v>
      </c>
      <c r="M444" s="64">
        <f t="shared" si="123"/>
        <v>0</v>
      </c>
      <c r="N444" s="64">
        <f t="shared" si="123"/>
        <v>0</v>
      </c>
      <c r="O444" s="64">
        <f t="shared" si="123"/>
        <v>0</v>
      </c>
      <c r="P444" s="64">
        <f t="shared" si="123"/>
        <v>0</v>
      </c>
      <c r="Q444" s="5">
        <f t="shared" si="124"/>
        <v>0</v>
      </c>
      <c r="R444" s="5"/>
      <c r="S444" s="5"/>
      <c r="T444" s="5"/>
      <c r="U444" s="5"/>
      <c r="V444" s="5"/>
      <c r="W444" s="5"/>
      <c r="X444" s="5"/>
      <c r="Y444" s="5"/>
      <c r="Z444" s="5"/>
      <c r="AA444" s="5"/>
      <c r="AB444" s="5"/>
      <c r="AC444" s="5"/>
      <c r="AD444" s="5"/>
      <c r="AE444" s="5"/>
      <c r="AF444" s="5"/>
      <c r="AG444" s="5"/>
      <c r="AH444" s="5"/>
      <c r="AI444" s="5"/>
      <c r="AJ444" s="5"/>
      <c r="AK444" s="5"/>
      <c r="AL444" s="5"/>
      <c r="AM444" s="5"/>
      <c r="AN444" s="5"/>
      <c r="AO444" s="5"/>
      <c r="AP444" s="5"/>
      <c r="AQ444" s="5"/>
      <c r="AR444" s="5"/>
      <c r="AS444" s="5"/>
      <c r="AT444" s="5"/>
      <c r="AU444" s="5"/>
      <c r="AV444" s="5"/>
      <c r="AW444" s="5"/>
      <c r="AX444" s="5"/>
      <c r="AY444" s="5"/>
      <c r="AZ444" s="5"/>
      <c r="BA444" s="5"/>
      <c r="BB444" s="5"/>
      <c r="BC444" s="5"/>
      <c r="BD444" s="5"/>
      <c r="BE444" s="5"/>
      <c r="BF444" s="5"/>
      <c r="BG444" s="5"/>
      <c r="BH444" s="5"/>
      <c r="BI444" s="5"/>
      <c r="BJ444" s="5"/>
    </row>
    <row r="445" spans="2:62" hidden="1">
      <c r="C445" s="53" t="str">
        <f t="shared" si="121"/>
        <v>ADOBAT</v>
      </c>
      <c r="D445" s="53" t="str">
        <f t="shared" si="121"/>
        <v>Aplicació de compost (60 t/ha)</v>
      </c>
      <c r="E445" s="65">
        <f t="shared" si="123"/>
        <v>0</v>
      </c>
      <c r="F445" s="65">
        <f t="shared" si="123"/>
        <v>0</v>
      </c>
      <c r="G445" s="65">
        <f t="shared" si="123"/>
        <v>0</v>
      </c>
      <c r="H445" s="65">
        <f t="shared" si="123"/>
        <v>0</v>
      </c>
      <c r="I445" s="65">
        <f t="shared" si="123"/>
        <v>0</v>
      </c>
      <c r="J445" s="65">
        <f t="shared" si="123"/>
        <v>0</v>
      </c>
      <c r="K445" s="65">
        <f t="shared" si="123"/>
        <v>0</v>
      </c>
      <c r="L445" s="65">
        <f t="shared" si="123"/>
        <v>0</v>
      </c>
      <c r="M445" s="65">
        <f t="shared" si="123"/>
        <v>0</v>
      </c>
      <c r="N445" s="65">
        <f t="shared" si="123"/>
        <v>0</v>
      </c>
      <c r="O445" s="65">
        <f t="shared" si="123"/>
        <v>0</v>
      </c>
      <c r="P445" s="65">
        <f t="shared" si="123"/>
        <v>0</v>
      </c>
      <c r="Q445" s="5">
        <f t="shared" si="124"/>
        <v>0</v>
      </c>
      <c r="R445" s="5"/>
      <c r="S445" s="5"/>
      <c r="T445" s="5"/>
      <c r="U445" s="5"/>
      <c r="V445" s="5"/>
      <c r="W445" s="5"/>
      <c r="X445" s="5"/>
      <c r="Y445" s="5"/>
      <c r="Z445" s="5"/>
      <c r="AA445" s="5"/>
      <c r="AB445" s="5"/>
      <c r="AC445" s="5"/>
      <c r="AD445" s="5"/>
      <c r="AE445" s="5"/>
      <c r="AF445" s="5"/>
      <c r="AG445" s="5"/>
      <c r="AH445" s="5"/>
      <c r="AI445" s="5"/>
      <c r="AJ445" s="5"/>
      <c r="AK445" s="5"/>
      <c r="AL445" s="5"/>
      <c r="AM445" s="5"/>
      <c r="AN445" s="5"/>
      <c r="AO445" s="5"/>
      <c r="AP445" s="5"/>
      <c r="AQ445" s="5"/>
      <c r="AR445" s="5"/>
      <c r="AS445" s="5"/>
      <c r="AT445" s="5"/>
      <c r="AU445" s="5"/>
      <c r="AV445" s="5"/>
      <c r="AW445" s="5"/>
      <c r="AX445" s="5"/>
      <c r="AY445" s="5"/>
      <c r="AZ445" s="5"/>
      <c r="BA445" s="5"/>
      <c r="BB445" s="5"/>
      <c r="BC445" s="5"/>
      <c r="BD445" s="5"/>
      <c r="BE445" s="5"/>
      <c r="BF445" s="5"/>
      <c r="BG445" s="5"/>
      <c r="BH445" s="5"/>
      <c r="BI445" s="5"/>
      <c r="BJ445" s="5"/>
    </row>
    <row r="446" spans="2:62" hidden="1">
      <c r="C446" s="53">
        <f t="shared" si="121"/>
        <v>0</v>
      </c>
      <c r="D446" s="53">
        <f t="shared" si="121"/>
        <v>0</v>
      </c>
      <c r="E446" s="65">
        <f t="shared" si="123"/>
        <v>0</v>
      </c>
      <c r="F446" s="65">
        <f t="shared" si="123"/>
        <v>0</v>
      </c>
      <c r="G446" s="65">
        <f t="shared" si="123"/>
        <v>0</v>
      </c>
      <c r="H446" s="65">
        <f t="shared" si="123"/>
        <v>0</v>
      </c>
      <c r="I446" s="65">
        <f t="shared" si="123"/>
        <v>0</v>
      </c>
      <c r="J446" s="65">
        <f t="shared" si="123"/>
        <v>0</v>
      </c>
      <c r="K446" s="65">
        <f t="shared" si="123"/>
        <v>0</v>
      </c>
      <c r="L446" s="65">
        <f t="shared" si="123"/>
        <v>0</v>
      </c>
      <c r="M446" s="65">
        <f t="shared" si="123"/>
        <v>0</v>
      </c>
      <c r="N446" s="65">
        <f t="shared" si="123"/>
        <v>0</v>
      </c>
      <c r="O446" s="65">
        <f t="shared" si="123"/>
        <v>0</v>
      </c>
      <c r="P446" s="65">
        <f t="shared" si="123"/>
        <v>0</v>
      </c>
      <c r="Q446" s="5">
        <f t="shared" si="124"/>
        <v>0</v>
      </c>
      <c r="R446" s="5"/>
      <c r="S446" s="5"/>
      <c r="T446" s="5"/>
      <c r="U446" s="5"/>
      <c r="V446" s="5"/>
      <c r="W446" s="5"/>
      <c r="X446" s="5"/>
      <c r="Y446" s="5"/>
      <c r="Z446" s="5"/>
      <c r="AA446" s="5"/>
      <c r="AB446" s="5"/>
      <c r="AC446" s="5"/>
      <c r="AD446" s="5"/>
      <c r="AE446" s="5"/>
      <c r="AF446" s="5"/>
      <c r="AG446" s="5"/>
      <c r="AH446" s="5"/>
      <c r="AI446" s="5"/>
      <c r="AJ446" s="5"/>
      <c r="AK446" s="5"/>
      <c r="AL446" s="5"/>
      <c r="AM446" s="5"/>
      <c r="AN446" s="5"/>
      <c r="AO446" s="5"/>
      <c r="AP446" s="5"/>
      <c r="AQ446" s="5"/>
      <c r="AR446" s="5"/>
      <c r="AS446" s="5"/>
      <c r="AT446" s="5"/>
      <c r="AU446" s="5"/>
      <c r="AV446" s="5"/>
      <c r="AW446" s="5"/>
      <c r="AX446" s="5"/>
      <c r="AY446" s="5"/>
      <c r="AZ446" s="5"/>
      <c r="BA446" s="5"/>
      <c r="BB446" s="5"/>
      <c r="BC446" s="5"/>
      <c r="BD446" s="5"/>
      <c r="BE446" s="5"/>
      <c r="BF446" s="5"/>
      <c r="BG446" s="5"/>
      <c r="BH446" s="5"/>
      <c r="BI446" s="5"/>
      <c r="BJ446" s="5"/>
    </row>
    <row r="447" spans="2:62" hidden="1">
      <c r="C447" s="53">
        <f t="shared" si="121"/>
        <v>0</v>
      </c>
      <c r="D447" s="53">
        <f t="shared" si="121"/>
        <v>0</v>
      </c>
      <c r="E447" s="65">
        <f t="shared" si="123"/>
        <v>0</v>
      </c>
      <c r="F447" s="65">
        <f t="shared" si="123"/>
        <v>0</v>
      </c>
      <c r="G447" s="65">
        <f t="shared" si="123"/>
        <v>0</v>
      </c>
      <c r="H447" s="65">
        <f t="shared" si="123"/>
        <v>0</v>
      </c>
      <c r="I447" s="65">
        <f t="shared" si="123"/>
        <v>0</v>
      </c>
      <c r="J447" s="65">
        <f t="shared" si="123"/>
        <v>0</v>
      </c>
      <c r="K447" s="65">
        <f t="shared" si="123"/>
        <v>0</v>
      </c>
      <c r="L447" s="65">
        <f t="shared" si="123"/>
        <v>0</v>
      </c>
      <c r="M447" s="65">
        <f t="shared" si="123"/>
        <v>0</v>
      </c>
      <c r="N447" s="65">
        <f t="shared" si="123"/>
        <v>0</v>
      </c>
      <c r="O447" s="65">
        <f t="shared" si="123"/>
        <v>0</v>
      </c>
      <c r="P447" s="65">
        <f t="shared" si="123"/>
        <v>0</v>
      </c>
      <c r="Q447" s="5">
        <f t="shared" si="124"/>
        <v>0</v>
      </c>
      <c r="R447" s="5"/>
      <c r="S447" s="5"/>
      <c r="T447" s="5"/>
      <c r="U447" s="5"/>
      <c r="V447" s="5"/>
      <c r="W447" s="5"/>
      <c r="X447" s="5"/>
      <c r="Y447" s="5"/>
      <c r="Z447" s="5"/>
      <c r="AA447" s="5"/>
      <c r="AB447" s="5"/>
      <c r="AC447" s="5"/>
      <c r="AD447" s="5"/>
      <c r="AE447" s="5"/>
      <c r="AF447" s="5"/>
      <c r="AG447" s="5"/>
      <c r="AH447" s="5"/>
      <c r="AI447" s="5"/>
      <c r="AJ447" s="5"/>
      <c r="AK447" s="5"/>
      <c r="AL447" s="5"/>
      <c r="AM447" s="5"/>
      <c r="AN447" s="5"/>
      <c r="AO447" s="5"/>
      <c r="AP447" s="5"/>
      <c r="AQ447" s="5"/>
      <c r="AR447" s="5"/>
      <c r="AS447" s="5"/>
      <c r="AT447" s="5"/>
      <c r="AU447" s="5"/>
      <c r="AV447" s="5"/>
      <c r="AW447" s="5"/>
      <c r="AX447" s="5"/>
      <c r="AY447" s="5"/>
      <c r="AZ447" s="5"/>
      <c r="BA447" s="5"/>
      <c r="BB447" s="5"/>
      <c r="BC447" s="5"/>
      <c r="BD447" s="5"/>
      <c r="BE447" s="5"/>
      <c r="BF447" s="5"/>
      <c r="BG447" s="5"/>
      <c r="BH447" s="5"/>
      <c r="BI447" s="5"/>
      <c r="BJ447" s="5"/>
    </row>
    <row r="448" spans="2:62" hidden="1">
      <c r="C448" s="53">
        <f t="shared" si="121"/>
        <v>0</v>
      </c>
      <c r="D448" s="53">
        <f t="shared" si="121"/>
        <v>0</v>
      </c>
      <c r="E448" s="65">
        <f t="shared" si="123"/>
        <v>0</v>
      </c>
      <c r="F448" s="65">
        <f t="shared" si="123"/>
        <v>0</v>
      </c>
      <c r="G448" s="65">
        <f t="shared" si="123"/>
        <v>0</v>
      </c>
      <c r="H448" s="65">
        <f t="shared" si="123"/>
        <v>0</v>
      </c>
      <c r="I448" s="65">
        <f t="shared" si="123"/>
        <v>0</v>
      </c>
      <c r="J448" s="65">
        <f t="shared" si="123"/>
        <v>0</v>
      </c>
      <c r="K448" s="65">
        <f t="shared" si="123"/>
        <v>0</v>
      </c>
      <c r="L448" s="65">
        <f t="shared" si="123"/>
        <v>0</v>
      </c>
      <c r="M448" s="65">
        <f t="shared" si="123"/>
        <v>0</v>
      </c>
      <c r="N448" s="65">
        <f t="shared" si="123"/>
        <v>0</v>
      </c>
      <c r="O448" s="65">
        <f t="shared" si="123"/>
        <v>0</v>
      </c>
      <c r="P448" s="65">
        <f t="shared" si="123"/>
        <v>0</v>
      </c>
      <c r="Q448" s="5">
        <f t="shared" si="124"/>
        <v>0</v>
      </c>
      <c r="R448" s="5"/>
      <c r="S448" s="5"/>
      <c r="T448" s="5"/>
      <c r="U448" s="5"/>
      <c r="V448" s="5"/>
      <c r="W448" s="5"/>
      <c r="X448" s="5"/>
      <c r="Y448" s="5"/>
      <c r="Z448" s="5"/>
      <c r="AA448" s="5"/>
      <c r="AB448" s="5"/>
      <c r="AC448" s="5"/>
      <c r="AD448" s="5"/>
      <c r="AE448" s="5"/>
      <c r="AF448" s="5"/>
      <c r="AG448" s="5"/>
      <c r="AH448" s="5"/>
      <c r="AI448" s="5"/>
      <c r="AJ448" s="5"/>
      <c r="AK448" s="5"/>
      <c r="AL448" s="5"/>
      <c r="AM448" s="5"/>
      <c r="AN448" s="5"/>
      <c r="AO448" s="5"/>
      <c r="AP448" s="5"/>
      <c r="AQ448" s="5"/>
      <c r="AR448" s="5"/>
      <c r="AS448" s="5"/>
      <c r="AT448" s="5"/>
      <c r="AU448" s="5"/>
      <c r="AV448" s="5"/>
      <c r="AW448" s="5"/>
      <c r="AX448" s="5"/>
      <c r="AY448" s="5"/>
      <c r="AZ448" s="5"/>
      <c r="BA448" s="5"/>
      <c r="BB448" s="5"/>
      <c r="BC448" s="5"/>
      <c r="BD448" s="5"/>
      <c r="BE448" s="5"/>
      <c r="BF448" s="5"/>
      <c r="BG448" s="5"/>
      <c r="BH448" s="5"/>
      <c r="BI448" s="5"/>
      <c r="BJ448" s="5"/>
    </row>
    <row r="449" spans="3:62" hidden="1">
      <c r="C449" s="56" t="str">
        <f t="shared" si="121"/>
        <v>PLANTACIÓ</v>
      </c>
      <c r="D449" s="56" t="str">
        <f t="shared" si="121"/>
        <v>Plantació manual tomàquet</v>
      </c>
      <c r="E449" s="66">
        <f t="shared" si="123"/>
        <v>0</v>
      </c>
      <c r="F449" s="66">
        <f t="shared" si="123"/>
        <v>0</v>
      </c>
      <c r="G449" s="66">
        <f t="shared" si="123"/>
        <v>0</v>
      </c>
      <c r="H449" s="66">
        <f t="shared" si="123"/>
        <v>0</v>
      </c>
      <c r="I449" s="66">
        <f t="shared" si="123"/>
        <v>0</v>
      </c>
      <c r="J449" s="66">
        <f t="shared" si="123"/>
        <v>0</v>
      </c>
      <c r="K449" s="66">
        <f t="shared" si="123"/>
        <v>0</v>
      </c>
      <c r="L449" s="66">
        <f t="shared" si="123"/>
        <v>0</v>
      </c>
      <c r="M449" s="66">
        <f t="shared" si="123"/>
        <v>0</v>
      </c>
      <c r="N449" s="66">
        <f t="shared" si="123"/>
        <v>0</v>
      </c>
      <c r="O449" s="66">
        <f t="shared" si="123"/>
        <v>0</v>
      </c>
      <c r="P449" s="66">
        <f t="shared" si="123"/>
        <v>0</v>
      </c>
      <c r="Q449" s="5">
        <f t="shared" si="124"/>
        <v>0</v>
      </c>
      <c r="R449" s="5"/>
      <c r="S449" s="5"/>
      <c r="T449" s="5"/>
      <c r="U449" s="5"/>
      <c r="V449" s="5"/>
      <c r="W449" s="5"/>
      <c r="X449" s="5"/>
      <c r="Y449" s="5"/>
      <c r="Z449" s="5"/>
      <c r="AA449" s="5"/>
      <c r="AB449" s="5"/>
      <c r="AC449" s="5"/>
      <c r="AD449" s="5"/>
      <c r="AE449" s="5"/>
      <c r="AF449" s="5"/>
      <c r="AG449" s="5"/>
      <c r="AH449" s="5"/>
      <c r="AI449" s="5"/>
      <c r="AJ449" s="5"/>
      <c r="AK449" s="5"/>
      <c r="AL449" s="5"/>
      <c r="AM449" s="5"/>
      <c r="AN449" s="5"/>
      <c r="AO449" s="5"/>
      <c r="AP449" s="5"/>
      <c r="AQ449" s="5"/>
      <c r="AR449" s="5"/>
      <c r="AS449" s="5"/>
      <c r="AT449" s="5"/>
      <c r="AU449" s="5"/>
      <c r="AV449" s="5"/>
      <c r="AW449" s="5"/>
      <c r="AX449" s="5"/>
      <c r="AY449" s="5"/>
      <c r="AZ449" s="5"/>
      <c r="BA449" s="5"/>
      <c r="BB449" s="5"/>
      <c r="BC449" s="5"/>
      <c r="BD449" s="5"/>
      <c r="BE449" s="5"/>
      <c r="BF449" s="5"/>
      <c r="BG449" s="5"/>
      <c r="BH449" s="5"/>
      <c r="BI449" s="5"/>
      <c r="BJ449" s="5"/>
    </row>
    <row r="450" spans="3:62" hidden="1">
      <c r="C450" s="56">
        <f t="shared" si="121"/>
        <v>0</v>
      </c>
      <c r="D450" s="56">
        <f t="shared" si="121"/>
        <v>0</v>
      </c>
      <c r="E450" s="66">
        <f t="shared" si="123"/>
        <v>0</v>
      </c>
      <c r="F450" s="66">
        <f t="shared" si="123"/>
        <v>0</v>
      </c>
      <c r="G450" s="66">
        <f t="shared" si="123"/>
        <v>0</v>
      </c>
      <c r="H450" s="66">
        <f t="shared" si="123"/>
        <v>0</v>
      </c>
      <c r="I450" s="66">
        <f t="shared" si="123"/>
        <v>0</v>
      </c>
      <c r="J450" s="66">
        <f t="shared" si="123"/>
        <v>0</v>
      </c>
      <c r="K450" s="66">
        <f t="shared" si="123"/>
        <v>0</v>
      </c>
      <c r="L450" s="66">
        <f t="shared" si="123"/>
        <v>0</v>
      </c>
      <c r="M450" s="66">
        <f t="shared" si="123"/>
        <v>0</v>
      </c>
      <c r="N450" s="66">
        <f t="shared" si="123"/>
        <v>0</v>
      </c>
      <c r="O450" s="66">
        <f t="shared" si="123"/>
        <v>0</v>
      </c>
      <c r="P450" s="66">
        <f t="shared" si="123"/>
        <v>0</v>
      </c>
      <c r="Q450" s="5">
        <f t="shared" si="124"/>
        <v>0</v>
      </c>
      <c r="R450" s="5"/>
      <c r="S450" s="5"/>
      <c r="T450" s="5"/>
      <c r="U450" s="5"/>
      <c r="V450" s="5"/>
      <c r="W450" s="5"/>
      <c r="X450" s="5"/>
      <c r="Y450" s="5"/>
      <c r="Z450" s="5"/>
      <c r="AA450" s="5"/>
      <c r="AB450" s="5"/>
      <c r="AC450" s="5"/>
      <c r="AD450" s="5"/>
      <c r="AE450" s="5"/>
      <c r="AF450" s="5"/>
      <c r="AG450" s="5"/>
      <c r="AH450" s="5"/>
      <c r="AI450" s="5"/>
      <c r="AJ450" s="5"/>
      <c r="AK450" s="5"/>
      <c r="AL450" s="5"/>
      <c r="AM450" s="5"/>
      <c r="AN450" s="5"/>
      <c r="AO450" s="5"/>
      <c r="AP450" s="5"/>
      <c r="AQ450" s="5"/>
      <c r="AR450" s="5"/>
      <c r="AS450" s="5"/>
      <c r="AT450" s="5"/>
      <c r="AU450" s="5"/>
      <c r="AV450" s="5"/>
      <c r="AW450" s="5"/>
      <c r="AX450" s="5"/>
      <c r="AY450" s="5"/>
      <c r="AZ450" s="5"/>
      <c r="BA450" s="5"/>
      <c r="BB450" s="5"/>
      <c r="BC450" s="5"/>
      <c r="BD450" s="5"/>
      <c r="BE450" s="5"/>
      <c r="BF450" s="5"/>
      <c r="BG450" s="5"/>
      <c r="BH450" s="5"/>
      <c r="BI450" s="5"/>
      <c r="BJ450" s="5"/>
    </row>
    <row r="451" spans="3:62" hidden="1">
      <c r="C451" s="56">
        <f t="shared" si="121"/>
        <v>0</v>
      </c>
      <c r="D451" s="56">
        <f t="shared" si="121"/>
        <v>0</v>
      </c>
      <c r="E451" s="66">
        <f t="shared" si="123"/>
        <v>0</v>
      </c>
      <c r="F451" s="66">
        <f t="shared" si="123"/>
        <v>0</v>
      </c>
      <c r="G451" s="66">
        <f t="shared" si="123"/>
        <v>0</v>
      </c>
      <c r="H451" s="66">
        <f t="shared" si="123"/>
        <v>0</v>
      </c>
      <c r="I451" s="66">
        <f t="shared" si="123"/>
        <v>0</v>
      </c>
      <c r="J451" s="66">
        <f t="shared" si="123"/>
        <v>0</v>
      </c>
      <c r="K451" s="66">
        <f t="shared" si="123"/>
        <v>0</v>
      </c>
      <c r="L451" s="66">
        <f t="shared" si="123"/>
        <v>0</v>
      </c>
      <c r="M451" s="66">
        <f t="shared" si="123"/>
        <v>0</v>
      </c>
      <c r="N451" s="66">
        <f t="shared" si="123"/>
        <v>0</v>
      </c>
      <c r="O451" s="66">
        <f t="shared" si="123"/>
        <v>0</v>
      </c>
      <c r="P451" s="66">
        <f t="shared" si="123"/>
        <v>0</v>
      </c>
      <c r="Q451" s="5">
        <f t="shared" si="124"/>
        <v>0</v>
      </c>
      <c r="R451" s="5"/>
      <c r="S451" s="5"/>
      <c r="T451" s="5"/>
      <c r="U451" s="5"/>
      <c r="V451" s="5"/>
      <c r="W451" s="5"/>
      <c r="X451" s="5"/>
      <c r="Y451" s="5"/>
      <c r="Z451" s="5"/>
      <c r="AA451" s="5"/>
      <c r="AB451" s="5"/>
      <c r="AC451" s="5"/>
      <c r="AD451" s="5"/>
      <c r="AE451" s="5"/>
      <c r="AF451" s="5"/>
      <c r="AG451" s="5"/>
      <c r="AH451" s="5"/>
      <c r="AI451" s="5"/>
      <c r="AJ451" s="5"/>
      <c r="AK451" s="5"/>
      <c r="AL451" s="5"/>
      <c r="AM451" s="5"/>
      <c r="AN451" s="5"/>
      <c r="AO451" s="5"/>
      <c r="AP451" s="5"/>
      <c r="AQ451" s="5"/>
      <c r="AR451" s="5"/>
      <c r="AS451" s="5"/>
      <c r="AT451" s="5"/>
      <c r="AU451" s="5"/>
      <c r="AV451" s="5"/>
      <c r="AW451" s="5"/>
      <c r="AX451" s="5"/>
      <c r="AY451" s="5"/>
      <c r="AZ451" s="5"/>
      <c r="BA451" s="5"/>
      <c r="BB451" s="5"/>
      <c r="BC451" s="5"/>
      <c r="BD451" s="5"/>
      <c r="BE451" s="5"/>
      <c r="BF451" s="5"/>
      <c r="BG451" s="5"/>
      <c r="BH451" s="5"/>
      <c r="BI451" s="5"/>
      <c r="BJ451" s="5"/>
    </row>
    <row r="452" spans="3:62" hidden="1">
      <c r="C452" s="56">
        <f t="shared" si="121"/>
        <v>0</v>
      </c>
      <c r="D452" s="56">
        <f t="shared" si="121"/>
        <v>0</v>
      </c>
      <c r="E452" s="66">
        <f t="shared" si="123"/>
        <v>0</v>
      </c>
      <c r="F452" s="66">
        <f t="shared" si="123"/>
        <v>0</v>
      </c>
      <c r="G452" s="66">
        <f t="shared" si="123"/>
        <v>0</v>
      </c>
      <c r="H452" s="66">
        <f t="shared" si="123"/>
        <v>0</v>
      </c>
      <c r="I452" s="66">
        <f t="shared" si="123"/>
        <v>0</v>
      </c>
      <c r="J452" s="66">
        <f t="shared" si="123"/>
        <v>0</v>
      </c>
      <c r="K452" s="66">
        <f t="shared" si="123"/>
        <v>0</v>
      </c>
      <c r="L452" s="66">
        <f t="shared" si="123"/>
        <v>0</v>
      </c>
      <c r="M452" s="66">
        <f t="shared" si="123"/>
        <v>0</v>
      </c>
      <c r="N452" s="66">
        <f t="shared" si="123"/>
        <v>0</v>
      </c>
      <c r="O452" s="66">
        <f t="shared" si="123"/>
        <v>0</v>
      </c>
      <c r="P452" s="66">
        <f t="shared" si="123"/>
        <v>0</v>
      </c>
      <c r="Q452" s="5">
        <f t="shared" si="124"/>
        <v>0</v>
      </c>
      <c r="R452" s="5"/>
      <c r="S452" s="5"/>
      <c r="T452" s="5"/>
      <c r="U452" s="5"/>
      <c r="V452" s="5"/>
      <c r="W452" s="5"/>
      <c r="X452" s="5"/>
      <c r="Y452" s="5"/>
      <c r="Z452" s="5"/>
      <c r="AA452" s="5"/>
      <c r="AB452" s="5"/>
      <c r="AC452" s="5"/>
      <c r="AD452" s="5"/>
      <c r="AE452" s="5"/>
      <c r="AF452" s="5"/>
      <c r="AG452" s="5"/>
      <c r="AH452" s="5"/>
      <c r="AI452" s="5"/>
      <c r="AJ452" s="5"/>
      <c r="AK452" s="5"/>
      <c r="AL452" s="5"/>
      <c r="AM452" s="5"/>
      <c r="AN452" s="5"/>
      <c r="AO452" s="5"/>
      <c r="AP452" s="5"/>
      <c r="AQ452" s="5"/>
      <c r="AR452" s="5"/>
      <c r="AS452" s="5"/>
      <c r="AT452" s="5"/>
      <c r="AU452" s="5"/>
      <c r="AV452" s="5"/>
      <c r="AW452" s="5"/>
      <c r="AX452" s="5"/>
      <c r="AY452" s="5"/>
      <c r="AZ452" s="5"/>
      <c r="BA452" s="5"/>
      <c r="BB452" s="5"/>
      <c r="BC452" s="5"/>
      <c r="BD452" s="5"/>
      <c r="BE452" s="5"/>
      <c r="BF452" s="5"/>
      <c r="BG452" s="5"/>
      <c r="BH452" s="5"/>
      <c r="BI452" s="5"/>
      <c r="BJ452" s="5"/>
    </row>
    <row r="453" spans="3:62" hidden="1">
      <c r="C453" s="58" t="str">
        <f t="shared" si="121"/>
        <v>REG</v>
      </c>
      <c r="D453" s="58" t="str">
        <f t="shared" si="121"/>
        <v>Instal.lació sistema de reg amb cinta (1 m per m2)</v>
      </c>
      <c r="E453" s="67">
        <f t="shared" si="123"/>
        <v>0</v>
      </c>
      <c r="F453" s="67">
        <f t="shared" si="123"/>
        <v>0</v>
      </c>
      <c r="G453" s="67">
        <f t="shared" si="123"/>
        <v>0</v>
      </c>
      <c r="H453" s="67">
        <f t="shared" si="123"/>
        <v>0</v>
      </c>
      <c r="I453" s="67">
        <f t="shared" si="123"/>
        <v>0</v>
      </c>
      <c r="J453" s="67">
        <f t="shared" si="123"/>
        <v>0</v>
      </c>
      <c r="K453" s="67">
        <f t="shared" si="123"/>
        <v>0</v>
      </c>
      <c r="L453" s="67">
        <f t="shared" si="123"/>
        <v>0</v>
      </c>
      <c r="M453" s="67">
        <f t="shared" si="123"/>
        <v>0</v>
      </c>
      <c r="N453" s="67">
        <f t="shared" si="123"/>
        <v>0</v>
      </c>
      <c r="O453" s="67">
        <f t="shared" si="123"/>
        <v>0</v>
      </c>
      <c r="P453" s="67">
        <f t="shared" si="123"/>
        <v>0</v>
      </c>
      <c r="Q453" s="5">
        <f t="shared" si="124"/>
        <v>0</v>
      </c>
      <c r="R453" s="5"/>
      <c r="S453" s="5"/>
      <c r="T453" s="5"/>
      <c r="U453" s="5"/>
      <c r="V453" s="5"/>
      <c r="W453" s="5"/>
      <c r="X453" s="5"/>
      <c r="Y453" s="5"/>
      <c r="Z453" s="5"/>
      <c r="AA453" s="5"/>
      <c r="AB453" s="5"/>
      <c r="AC453" s="5"/>
      <c r="AD453" s="5"/>
      <c r="AE453" s="5"/>
      <c r="AF453" s="5"/>
      <c r="AG453" s="5"/>
      <c r="AH453" s="5"/>
      <c r="AI453" s="5"/>
      <c r="AJ453" s="5"/>
      <c r="AK453" s="5"/>
      <c r="AL453" s="5"/>
      <c r="AM453" s="5"/>
      <c r="AN453" s="5"/>
      <c r="AO453" s="5"/>
      <c r="AP453" s="5"/>
      <c r="AQ453" s="5"/>
      <c r="AR453" s="5"/>
      <c r="AS453" s="5"/>
      <c r="AT453" s="5"/>
      <c r="AU453" s="5"/>
      <c r="AV453" s="5"/>
      <c r="AW453" s="5"/>
      <c r="AX453" s="5"/>
      <c r="AY453" s="5"/>
      <c r="AZ453" s="5"/>
      <c r="BA453" s="5"/>
      <c r="BB453" s="5"/>
      <c r="BC453" s="5"/>
      <c r="BD453" s="5"/>
      <c r="BE453" s="5"/>
      <c r="BF453" s="5"/>
      <c r="BG453" s="5"/>
      <c r="BH453" s="5"/>
      <c r="BI453" s="5"/>
      <c r="BJ453" s="5"/>
    </row>
    <row r="454" spans="3:62" hidden="1">
      <c r="C454" s="58">
        <f t="shared" ref="C454:D469" si="125">+C24</f>
        <v>0</v>
      </c>
      <c r="D454" s="58" t="str">
        <f t="shared" si="125"/>
        <v>Reg (L/m2)</v>
      </c>
      <c r="E454" s="67">
        <f t="shared" si="123"/>
        <v>0</v>
      </c>
      <c r="F454" s="67">
        <f t="shared" si="123"/>
        <v>0</v>
      </c>
      <c r="G454" s="67">
        <f t="shared" si="123"/>
        <v>0</v>
      </c>
      <c r="H454" s="67">
        <f t="shared" si="123"/>
        <v>0</v>
      </c>
      <c r="I454" s="67">
        <f t="shared" si="123"/>
        <v>0</v>
      </c>
      <c r="J454" s="67">
        <f t="shared" si="123"/>
        <v>0</v>
      </c>
      <c r="K454" s="67">
        <f t="shared" si="123"/>
        <v>0</v>
      </c>
      <c r="L454" s="67">
        <f t="shared" si="123"/>
        <v>0</v>
      </c>
      <c r="M454" s="67">
        <f t="shared" si="123"/>
        <v>0</v>
      </c>
      <c r="N454" s="67">
        <f t="shared" si="123"/>
        <v>0</v>
      </c>
      <c r="O454" s="67">
        <f t="shared" si="123"/>
        <v>0</v>
      </c>
      <c r="P454" s="67">
        <f t="shared" si="123"/>
        <v>0</v>
      </c>
      <c r="Q454" s="5">
        <f t="shared" si="124"/>
        <v>0</v>
      </c>
      <c r="R454" s="5"/>
      <c r="S454" s="5"/>
      <c r="T454" s="5"/>
      <c r="U454" s="5"/>
      <c r="V454" s="5"/>
      <c r="W454" s="5"/>
      <c r="X454" s="5"/>
      <c r="Y454" s="5"/>
      <c r="Z454" s="5"/>
      <c r="AA454" s="5"/>
      <c r="AB454" s="5"/>
      <c r="AC454" s="5"/>
      <c r="AD454" s="5"/>
      <c r="AE454" s="5"/>
      <c r="AF454" s="5"/>
      <c r="AG454" s="5"/>
      <c r="AH454" s="5"/>
      <c r="AI454" s="5"/>
      <c r="AJ454" s="5"/>
      <c r="AK454" s="5"/>
      <c r="AL454" s="5"/>
      <c r="AM454" s="5"/>
      <c r="AN454" s="5"/>
      <c r="AO454" s="5"/>
      <c r="AP454" s="5"/>
      <c r="AQ454" s="5"/>
      <c r="AR454" s="5"/>
      <c r="AS454" s="5"/>
      <c r="AT454" s="5"/>
      <c r="AU454" s="5"/>
      <c r="AV454" s="5"/>
      <c r="AW454" s="5"/>
      <c r="AX454" s="5"/>
      <c r="AY454" s="5"/>
      <c r="AZ454" s="5"/>
      <c r="BA454" s="5"/>
      <c r="BB454" s="5"/>
      <c r="BC454" s="5"/>
      <c r="BD454" s="5"/>
      <c r="BE454" s="5"/>
      <c r="BF454" s="5"/>
      <c r="BG454" s="5"/>
      <c r="BH454" s="5"/>
      <c r="BI454" s="5"/>
      <c r="BJ454" s="5"/>
    </row>
    <row r="455" spans="3:62" hidden="1">
      <c r="C455" s="58">
        <f t="shared" si="125"/>
        <v>0</v>
      </c>
      <c r="D455" s="58" t="str">
        <f t="shared" si="125"/>
        <v>Desinstal.lació sistema de reg amb cinta</v>
      </c>
      <c r="E455" s="67">
        <f t="shared" ref="E455:P470" si="126">+E25*VLOOKUP($D455,$D$176:$AV$280,42,FALSE)</f>
        <v>0</v>
      </c>
      <c r="F455" s="67">
        <f t="shared" si="126"/>
        <v>0</v>
      </c>
      <c r="G455" s="67">
        <f t="shared" si="126"/>
        <v>0</v>
      </c>
      <c r="H455" s="67">
        <f t="shared" si="126"/>
        <v>0</v>
      </c>
      <c r="I455" s="67">
        <f t="shared" si="126"/>
        <v>0</v>
      </c>
      <c r="J455" s="67">
        <f t="shared" si="126"/>
        <v>0</v>
      </c>
      <c r="K455" s="67">
        <f t="shared" si="126"/>
        <v>0</v>
      </c>
      <c r="L455" s="67">
        <f t="shared" si="126"/>
        <v>0</v>
      </c>
      <c r="M455" s="67">
        <f t="shared" si="126"/>
        <v>0</v>
      </c>
      <c r="N455" s="67">
        <f t="shared" si="126"/>
        <v>0</v>
      </c>
      <c r="O455" s="67">
        <f t="shared" si="126"/>
        <v>0</v>
      </c>
      <c r="P455" s="67">
        <f t="shared" si="126"/>
        <v>0</v>
      </c>
      <c r="Q455" s="5">
        <f t="shared" si="124"/>
        <v>0</v>
      </c>
      <c r="R455" s="5"/>
      <c r="S455" s="5"/>
      <c r="T455" s="5"/>
      <c r="U455" s="5"/>
      <c r="V455" s="5"/>
      <c r="W455" s="5"/>
      <c r="X455" s="5"/>
      <c r="Y455" s="5"/>
      <c r="Z455" s="5"/>
      <c r="AA455" s="5"/>
      <c r="AB455" s="5"/>
      <c r="AC455" s="5"/>
      <c r="AD455" s="5"/>
      <c r="AE455" s="5"/>
      <c r="AF455" s="5"/>
      <c r="AG455" s="5"/>
      <c r="AH455" s="5"/>
      <c r="AI455" s="5"/>
      <c r="AJ455" s="5"/>
      <c r="AK455" s="5"/>
      <c r="AL455" s="5"/>
      <c r="AM455" s="5"/>
      <c r="AN455" s="5"/>
      <c r="AO455" s="5"/>
      <c r="AP455" s="5"/>
      <c r="AQ455" s="5"/>
      <c r="AR455" s="5"/>
      <c r="AS455" s="5"/>
      <c r="AT455" s="5"/>
      <c r="AU455" s="5"/>
      <c r="AV455" s="5"/>
      <c r="AW455" s="5"/>
      <c r="AX455" s="5"/>
      <c r="AY455" s="5"/>
      <c r="AZ455" s="5"/>
      <c r="BA455" s="5"/>
      <c r="BB455" s="5"/>
      <c r="BC455" s="5"/>
      <c r="BD455" s="5"/>
      <c r="BE455" s="5"/>
      <c r="BF455" s="5"/>
      <c r="BG455" s="5"/>
      <c r="BH455" s="5"/>
      <c r="BI455" s="5"/>
      <c r="BJ455" s="5"/>
    </row>
    <row r="456" spans="3:62" hidden="1">
      <c r="C456" s="58">
        <f t="shared" si="125"/>
        <v>0</v>
      </c>
      <c r="D456" s="58">
        <f t="shared" si="125"/>
        <v>0</v>
      </c>
      <c r="E456" s="67">
        <f t="shared" si="126"/>
        <v>0</v>
      </c>
      <c r="F456" s="67">
        <f t="shared" si="126"/>
        <v>0</v>
      </c>
      <c r="G456" s="67">
        <f t="shared" si="126"/>
        <v>0</v>
      </c>
      <c r="H456" s="67">
        <f t="shared" si="126"/>
        <v>0</v>
      </c>
      <c r="I456" s="67">
        <f t="shared" si="126"/>
        <v>0</v>
      </c>
      <c r="J456" s="67">
        <f t="shared" si="126"/>
        <v>0</v>
      </c>
      <c r="K456" s="67">
        <f t="shared" si="126"/>
        <v>0</v>
      </c>
      <c r="L456" s="67">
        <f t="shared" si="126"/>
        <v>0</v>
      </c>
      <c r="M456" s="67">
        <f t="shared" si="126"/>
        <v>0</v>
      </c>
      <c r="N456" s="67">
        <f t="shared" si="126"/>
        <v>0</v>
      </c>
      <c r="O456" s="67">
        <f t="shared" si="126"/>
        <v>0</v>
      </c>
      <c r="P456" s="67">
        <f t="shared" si="126"/>
        <v>0</v>
      </c>
      <c r="Q456" s="5">
        <f t="shared" si="124"/>
        <v>0</v>
      </c>
      <c r="R456" s="5"/>
      <c r="S456" s="5"/>
      <c r="T456" s="5"/>
      <c r="U456" s="5"/>
      <c r="V456" s="5"/>
      <c r="W456" s="5"/>
      <c r="X456" s="5"/>
      <c r="Y456" s="5"/>
      <c r="Z456" s="5"/>
      <c r="AA456" s="5"/>
      <c r="AB456" s="5"/>
      <c r="AC456" s="5"/>
      <c r="AD456" s="5"/>
      <c r="AE456" s="5"/>
      <c r="AF456" s="5"/>
      <c r="AG456" s="5"/>
      <c r="AH456" s="5"/>
      <c r="AI456" s="5"/>
      <c r="AJ456" s="5"/>
      <c r="AK456" s="5"/>
      <c r="AL456" s="5"/>
      <c r="AM456" s="5"/>
      <c r="AN456" s="5"/>
      <c r="AO456" s="5"/>
      <c r="AP456" s="5"/>
      <c r="AQ456" s="5"/>
      <c r="AR456" s="5"/>
      <c r="AS456" s="5"/>
      <c r="AT456" s="5"/>
      <c r="AU456" s="5"/>
      <c r="AV456" s="5"/>
      <c r="AW456" s="5"/>
      <c r="AX456" s="5"/>
      <c r="AY456" s="5"/>
      <c r="AZ456" s="5"/>
      <c r="BA456" s="5"/>
      <c r="BB456" s="5"/>
      <c r="BC456" s="5"/>
      <c r="BD456" s="5"/>
      <c r="BE456" s="5"/>
      <c r="BF456" s="5"/>
      <c r="BG456" s="5"/>
      <c r="BH456" s="5"/>
      <c r="BI456" s="5"/>
      <c r="BJ456" s="5"/>
    </row>
    <row r="457" spans="3:62" hidden="1">
      <c r="C457" s="49" t="str">
        <f t="shared" si="125"/>
        <v>TRACTAMENTS</v>
      </c>
      <c r="D457" s="49" t="str">
        <f t="shared" si="125"/>
        <v>Tractament Bacillus + sofre amb bota i 2 persones</v>
      </c>
      <c r="E457" s="68">
        <f t="shared" si="126"/>
        <v>0</v>
      </c>
      <c r="F457" s="68">
        <f t="shared" si="126"/>
        <v>0</v>
      </c>
      <c r="G457" s="68">
        <f t="shared" si="126"/>
        <v>0</v>
      </c>
      <c r="H457" s="68">
        <f t="shared" si="126"/>
        <v>0</v>
      </c>
      <c r="I457" s="68">
        <f t="shared" si="126"/>
        <v>0</v>
      </c>
      <c r="J457" s="68">
        <f t="shared" si="126"/>
        <v>0</v>
      </c>
      <c r="K457" s="68">
        <f t="shared" si="126"/>
        <v>0</v>
      </c>
      <c r="L457" s="68">
        <f t="shared" si="126"/>
        <v>0</v>
      </c>
      <c r="M457" s="68">
        <f t="shared" si="126"/>
        <v>0</v>
      </c>
      <c r="N457" s="68">
        <f t="shared" si="126"/>
        <v>0</v>
      </c>
      <c r="O457" s="68">
        <f t="shared" si="126"/>
        <v>0</v>
      </c>
      <c r="P457" s="68">
        <f t="shared" si="126"/>
        <v>0</v>
      </c>
      <c r="Q457" s="5">
        <f t="shared" si="124"/>
        <v>0</v>
      </c>
      <c r="R457" s="5"/>
      <c r="S457" s="5"/>
      <c r="T457" s="5"/>
      <c r="U457" s="5"/>
      <c r="V457" s="5"/>
      <c r="W457" s="5"/>
      <c r="X457" s="5"/>
      <c r="Y457" s="5"/>
      <c r="Z457" s="5"/>
      <c r="AA457" s="5"/>
      <c r="AB457" s="5"/>
      <c r="AC457" s="5"/>
      <c r="AD457" s="5"/>
      <c r="AE457" s="5"/>
      <c r="AF457" s="5"/>
      <c r="AG457" s="5"/>
      <c r="AH457" s="5"/>
      <c r="AI457" s="5"/>
      <c r="AJ457" s="5"/>
      <c r="AK457" s="5"/>
      <c r="AL457" s="5"/>
      <c r="AM457" s="5"/>
      <c r="AN457" s="5"/>
      <c r="AO457" s="5"/>
      <c r="AP457" s="5"/>
      <c r="AQ457" s="5"/>
      <c r="AR457" s="5"/>
      <c r="AS457" s="5"/>
      <c r="AT457" s="5"/>
      <c r="AU457" s="5"/>
      <c r="AV457" s="5"/>
      <c r="AW457" s="5"/>
      <c r="AX457" s="5"/>
      <c r="AY457" s="5"/>
      <c r="AZ457" s="5"/>
      <c r="BA457" s="5"/>
      <c r="BB457" s="5"/>
      <c r="BC457" s="5"/>
      <c r="BD457" s="5"/>
      <c r="BE457" s="5"/>
      <c r="BF457" s="5"/>
      <c r="BG457" s="5"/>
      <c r="BH457" s="5"/>
      <c r="BI457" s="5"/>
      <c r="BJ457" s="5"/>
    </row>
    <row r="458" spans="3:62" hidden="1">
      <c r="C458" s="49">
        <f t="shared" si="125"/>
        <v>0</v>
      </c>
      <c r="D458" s="49" t="str">
        <f t="shared" si="125"/>
        <v>Tractament Nim + sofre amb bota i 2 persones</v>
      </c>
      <c r="E458" s="68">
        <f t="shared" si="126"/>
        <v>0</v>
      </c>
      <c r="F458" s="68">
        <f t="shared" si="126"/>
        <v>0</v>
      </c>
      <c r="G458" s="68">
        <f t="shared" si="126"/>
        <v>0</v>
      </c>
      <c r="H458" s="68">
        <f t="shared" si="126"/>
        <v>0</v>
      </c>
      <c r="I458" s="68">
        <f t="shared" si="126"/>
        <v>0</v>
      </c>
      <c r="J458" s="68">
        <f t="shared" si="126"/>
        <v>0</v>
      </c>
      <c r="K458" s="68">
        <f t="shared" si="126"/>
        <v>0</v>
      </c>
      <c r="L458" s="68">
        <f t="shared" si="126"/>
        <v>0</v>
      </c>
      <c r="M458" s="68">
        <f t="shared" si="126"/>
        <v>0</v>
      </c>
      <c r="N458" s="68">
        <f t="shared" si="126"/>
        <v>0</v>
      </c>
      <c r="O458" s="68">
        <f t="shared" si="126"/>
        <v>0</v>
      </c>
      <c r="P458" s="68">
        <f t="shared" si="126"/>
        <v>0</v>
      </c>
      <c r="Q458" s="5">
        <f t="shared" si="124"/>
        <v>0</v>
      </c>
      <c r="R458" s="5"/>
      <c r="S458" s="5"/>
      <c r="T458" s="5"/>
      <c r="U458" s="5"/>
      <c r="V458" s="5"/>
      <c r="W458" s="5"/>
      <c r="X458" s="5"/>
      <c r="Y458" s="5"/>
      <c r="Z458" s="5"/>
      <c r="AA458" s="5"/>
      <c r="AB458" s="5"/>
      <c r="AC458" s="5"/>
      <c r="AD458" s="5"/>
      <c r="AE458" s="5"/>
      <c r="AF458" s="5"/>
      <c r="AG458" s="5"/>
      <c r="AH458" s="5"/>
      <c r="AI458" s="5"/>
      <c r="AJ458" s="5"/>
      <c r="AK458" s="5"/>
      <c r="AL458" s="5"/>
      <c r="AM458" s="5"/>
      <c r="AN458" s="5"/>
      <c r="AO458" s="5"/>
      <c r="AP458" s="5"/>
      <c r="AQ458" s="5"/>
      <c r="AR458" s="5"/>
      <c r="AS458" s="5"/>
      <c r="AT458" s="5"/>
      <c r="AU458" s="5"/>
      <c r="AV458" s="5"/>
      <c r="AW458" s="5"/>
      <c r="AX458" s="5"/>
      <c r="AY458" s="5"/>
      <c r="AZ458" s="5"/>
      <c r="BA458" s="5"/>
      <c r="BB458" s="5"/>
      <c r="BC458" s="5"/>
      <c r="BD458" s="5"/>
      <c r="BE458" s="5"/>
      <c r="BF458" s="5"/>
      <c r="BG458" s="5"/>
      <c r="BH458" s="5"/>
      <c r="BI458" s="5"/>
      <c r="BJ458" s="5"/>
    </row>
    <row r="459" spans="3:62" hidden="1">
      <c r="C459" s="49">
        <f t="shared" si="125"/>
        <v>0</v>
      </c>
      <c r="D459" s="49">
        <f t="shared" si="125"/>
        <v>0</v>
      </c>
      <c r="E459" s="68">
        <f t="shared" si="126"/>
        <v>0</v>
      </c>
      <c r="F459" s="68">
        <f t="shared" si="126"/>
        <v>0</v>
      </c>
      <c r="G459" s="68">
        <f t="shared" si="126"/>
        <v>0</v>
      </c>
      <c r="H459" s="68">
        <f t="shared" si="126"/>
        <v>0</v>
      </c>
      <c r="I459" s="68">
        <f t="shared" si="126"/>
        <v>0</v>
      </c>
      <c r="J459" s="68">
        <f t="shared" si="126"/>
        <v>0</v>
      </c>
      <c r="K459" s="68">
        <f t="shared" si="126"/>
        <v>0</v>
      </c>
      <c r="L459" s="68">
        <f t="shared" si="126"/>
        <v>0</v>
      </c>
      <c r="M459" s="68">
        <f t="shared" si="126"/>
        <v>0</v>
      </c>
      <c r="N459" s="68">
        <f t="shared" si="126"/>
        <v>0</v>
      </c>
      <c r="O459" s="68">
        <f t="shared" si="126"/>
        <v>0</v>
      </c>
      <c r="P459" s="68">
        <f t="shared" si="126"/>
        <v>0</v>
      </c>
      <c r="Q459" s="5">
        <f t="shared" si="124"/>
        <v>0</v>
      </c>
      <c r="R459" s="5"/>
      <c r="S459" s="5"/>
      <c r="T459" s="5"/>
      <c r="U459" s="5"/>
      <c r="V459" s="5"/>
      <c r="W459" s="5"/>
      <c r="X459" s="5"/>
      <c r="Y459" s="5"/>
      <c r="Z459" s="5"/>
      <c r="AA459" s="5"/>
      <c r="AB459" s="5"/>
      <c r="AC459" s="5"/>
      <c r="AD459" s="5"/>
      <c r="AE459" s="5"/>
      <c r="AF459" s="5"/>
      <c r="AG459" s="5"/>
      <c r="AH459" s="5"/>
      <c r="AI459" s="5"/>
      <c r="AJ459" s="5"/>
      <c r="AK459" s="5"/>
      <c r="AL459" s="5"/>
      <c r="AM459" s="5"/>
      <c r="AN459" s="5"/>
      <c r="AO459" s="5"/>
      <c r="AP459" s="5"/>
      <c r="AQ459" s="5"/>
      <c r="AR459" s="5"/>
      <c r="AS459" s="5"/>
      <c r="AT459" s="5"/>
      <c r="AU459" s="5"/>
      <c r="AV459" s="5"/>
      <c r="AW459" s="5"/>
      <c r="AX459" s="5"/>
      <c r="AY459" s="5"/>
      <c r="AZ459" s="5"/>
      <c r="BA459" s="5"/>
      <c r="BB459" s="5"/>
      <c r="BC459" s="5"/>
      <c r="BD459" s="5"/>
      <c r="BE459" s="5"/>
      <c r="BF459" s="5"/>
      <c r="BG459" s="5"/>
      <c r="BH459" s="5"/>
      <c r="BI459" s="5"/>
      <c r="BJ459" s="5"/>
    </row>
    <row r="460" spans="3:62" hidden="1">
      <c r="C460" s="49">
        <f t="shared" si="125"/>
        <v>0</v>
      </c>
      <c r="D460" s="49">
        <f t="shared" si="125"/>
        <v>0</v>
      </c>
      <c r="E460" s="68">
        <f t="shared" si="126"/>
        <v>0</v>
      </c>
      <c r="F460" s="68">
        <f t="shared" si="126"/>
        <v>0</v>
      </c>
      <c r="G460" s="68">
        <f t="shared" si="126"/>
        <v>0</v>
      </c>
      <c r="H460" s="68">
        <f t="shared" si="126"/>
        <v>0</v>
      </c>
      <c r="I460" s="68">
        <f t="shared" si="126"/>
        <v>0</v>
      </c>
      <c r="J460" s="68">
        <f t="shared" si="126"/>
        <v>0</v>
      </c>
      <c r="K460" s="68">
        <f t="shared" si="126"/>
        <v>0</v>
      </c>
      <c r="L460" s="68">
        <f t="shared" si="126"/>
        <v>0</v>
      </c>
      <c r="M460" s="68">
        <f t="shared" si="126"/>
        <v>0</v>
      </c>
      <c r="N460" s="68">
        <f t="shared" si="126"/>
        <v>0</v>
      </c>
      <c r="O460" s="68">
        <f t="shared" si="126"/>
        <v>0</v>
      </c>
      <c r="P460" s="68">
        <f t="shared" si="126"/>
        <v>0</v>
      </c>
      <c r="Q460" s="5">
        <f t="shared" si="124"/>
        <v>0</v>
      </c>
      <c r="R460" s="5"/>
      <c r="S460" s="5"/>
      <c r="T460" s="5"/>
      <c r="U460" s="5"/>
      <c r="V460" s="5"/>
      <c r="W460" s="5"/>
      <c r="X460" s="5"/>
      <c r="Y460" s="5"/>
      <c r="Z460" s="5"/>
      <c r="AA460" s="5"/>
      <c r="AB460" s="5"/>
      <c r="AC460" s="5"/>
      <c r="AD460" s="5"/>
      <c r="AE460" s="5"/>
      <c r="AF460" s="5"/>
      <c r="AG460" s="5"/>
      <c r="AH460" s="5"/>
      <c r="AI460" s="5"/>
      <c r="AJ460" s="5"/>
      <c r="AK460" s="5"/>
      <c r="AL460" s="5"/>
      <c r="AM460" s="5"/>
      <c r="AN460" s="5"/>
      <c r="AO460" s="5"/>
      <c r="AP460" s="5"/>
      <c r="AQ460" s="5"/>
      <c r="AR460" s="5"/>
      <c r="AS460" s="5"/>
      <c r="AT460" s="5"/>
      <c r="AU460" s="5"/>
      <c r="AV460" s="5"/>
      <c r="AW460" s="5"/>
      <c r="AX460" s="5"/>
      <c r="AY460" s="5"/>
      <c r="AZ460" s="5"/>
      <c r="BA460" s="5"/>
      <c r="BB460" s="5"/>
      <c r="BC460" s="5"/>
      <c r="BD460" s="5"/>
      <c r="BE460" s="5"/>
      <c r="BF460" s="5"/>
      <c r="BG460" s="5"/>
      <c r="BH460" s="5"/>
      <c r="BI460" s="5"/>
      <c r="BJ460" s="5"/>
    </row>
    <row r="461" spans="3:62" hidden="1">
      <c r="C461" s="49">
        <f t="shared" si="125"/>
        <v>0</v>
      </c>
      <c r="D461" s="49">
        <f t="shared" si="125"/>
        <v>0</v>
      </c>
      <c r="E461" s="68">
        <f t="shared" si="126"/>
        <v>0</v>
      </c>
      <c r="F461" s="68">
        <f t="shared" si="126"/>
        <v>0</v>
      </c>
      <c r="G461" s="68">
        <f t="shared" si="126"/>
        <v>0</v>
      </c>
      <c r="H461" s="68">
        <f t="shared" si="126"/>
        <v>0</v>
      </c>
      <c r="I461" s="68">
        <f t="shared" si="126"/>
        <v>0</v>
      </c>
      <c r="J461" s="68">
        <f t="shared" si="126"/>
        <v>0</v>
      </c>
      <c r="K461" s="68">
        <f t="shared" si="126"/>
        <v>0</v>
      </c>
      <c r="L461" s="68">
        <f t="shared" si="126"/>
        <v>0</v>
      </c>
      <c r="M461" s="68">
        <f t="shared" si="126"/>
        <v>0</v>
      </c>
      <c r="N461" s="68">
        <f t="shared" si="126"/>
        <v>0</v>
      </c>
      <c r="O461" s="68">
        <f t="shared" si="126"/>
        <v>0</v>
      </c>
      <c r="P461" s="68">
        <f t="shared" si="126"/>
        <v>0</v>
      </c>
      <c r="Q461" s="5">
        <f t="shared" si="124"/>
        <v>0</v>
      </c>
      <c r="R461" s="5"/>
      <c r="S461" s="5"/>
      <c r="T461" s="5"/>
      <c r="U461" s="5"/>
      <c r="V461" s="5"/>
      <c r="W461" s="5"/>
      <c r="X461" s="5"/>
      <c r="Y461" s="5"/>
      <c r="Z461" s="5"/>
      <c r="AA461" s="5"/>
      <c r="AB461" s="5"/>
      <c r="AC461" s="5"/>
      <c r="AD461" s="5"/>
      <c r="AE461" s="5"/>
      <c r="AF461" s="5"/>
      <c r="AG461" s="5"/>
      <c r="AH461" s="5"/>
      <c r="AI461" s="5"/>
      <c r="AJ461" s="5"/>
      <c r="AK461" s="5"/>
      <c r="AL461" s="5"/>
      <c r="AM461" s="5"/>
      <c r="AN461" s="5"/>
      <c r="AO461" s="5"/>
      <c r="AP461" s="5"/>
      <c r="AQ461" s="5"/>
      <c r="AR461" s="5"/>
      <c r="AS461" s="5"/>
      <c r="AT461" s="5"/>
      <c r="AU461" s="5"/>
      <c r="AV461" s="5"/>
      <c r="AW461" s="5"/>
      <c r="AX461" s="5"/>
      <c r="AY461" s="5"/>
      <c r="AZ461" s="5"/>
      <c r="BA461" s="5"/>
      <c r="BB461" s="5"/>
      <c r="BC461" s="5"/>
      <c r="BD461" s="5"/>
      <c r="BE461" s="5"/>
      <c r="BF461" s="5"/>
      <c r="BG461" s="5"/>
      <c r="BH461" s="5"/>
      <c r="BI461" s="5"/>
      <c r="BJ461" s="5"/>
    </row>
    <row r="462" spans="3:62" hidden="1">
      <c r="C462" s="60" t="str">
        <f t="shared" si="125"/>
        <v>DESHERBAT</v>
      </c>
      <c r="D462" s="60" t="str">
        <f t="shared" si="125"/>
        <v>Col·locar plàstic a mà</v>
      </c>
      <c r="E462" s="69">
        <f t="shared" si="126"/>
        <v>0</v>
      </c>
      <c r="F462" s="69">
        <f t="shared" si="126"/>
        <v>0</v>
      </c>
      <c r="G462" s="69">
        <f t="shared" si="126"/>
        <v>0</v>
      </c>
      <c r="H462" s="69">
        <f t="shared" si="126"/>
        <v>0</v>
      </c>
      <c r="I462" s="69">
        <f t="shared" si="126"/>
        <v>0</v>
      </c>
      <c r="J462" s="69">
        <f t="shared" si="126"/>
        <v>0</v>
      </c>
      <c r="K462" s="69">
        <f t="shared" si="126"/>
        <v>0</v>
      </c>
      <c r="L462" s="69">
        <f t="shared" si="126"/>
        <v>0</v>
      </c>
      <c r="M462" s="69">
        <f t="shared" si="126"/>
        <v>0</v>
      </c>
      <c r="N462" s="69">
        <f t="shared" si="126"/>
        <v>0</v>
      </c>
      <c r="O462" s="69">
        <f t="shared" si="126"/>
        <v>0</v>
      </c>
      <c r="P462" s="69">
        <f t="shared" si="126"/>
        <v>0</v>
      </c>
      <c r="Q462" s="5">
        <f t="shared" si="124"/>
        <v>0</v>
      </c>
      <c r="R462" s="5"/>
      <c r="S462" s="5"/>
      <c r="T462" s="5"/>
      <c r="U462" s="5"/>
      <c r="V462" s="5"/>
      <c r="W462" s="5"/>
      <c r="X462" s="5"/>
      <c r="Y462" s="5"/>
      <c r="Z462" s="5"/>
      <c r="AA462" s="5"/>
      <c r="AB462" s="5"/>
      <c r="AC462" s="5"/>
      <c r="AD462" s="5"/>
      <c r="AE462" s="5"/>
      <c r="AF462" s="5"/>
      <c r="AG462" s="5"/>
      <c r="AH462" s="5"/>
      <c r="AI462" s="5"/>
      <c r="AJ462" s="5"/>
      <c r="AK462" s="5"/>
      <c r="AL462" s="5"/>
      <c r="AM462" s="5"/>
      <c r="AN462" s="5"/>
      <c r="AO462" s="5"/>
      <c r="AP462" s="5"/>
      <c r="AQ462" s="5"/>
      <c r="AR462" s="5"/>
      <c r="AS462" s="5"/>
      <c r="AT462" s="5"/>
      <c r="AU462" s="5"/>
      <c r="AV462" s="5"/>
      <c r="AW462" s="5"/>
      <c r="AX462" s="5"/>
      <c r="AY462" s="5"/>
      <c r="AZ462" s="5"/>
      <c r="BA462" s="5"/>
      <c r="BB462" s="5"/>
      <c r="BC462" s="5"/>
      <c r="BD462" s="5"/>
      <c r="BE462" s="5"/>
      <c r="BF462" s="5"/>
      <c r="BG462" s="5"/>
      <c r="BH462" s="5"/>
      <c r="BI462" s="5"/>
      <c r="BJ462" s="5"/>
    </row>
    <row r="463" spans="3:62" hidden="1">
      <c r="C463" s="60">
        <f t="shared" si="125"/>
        <v>0</v>
      </c>
      <c r="D463" s="60" t="str">
        <f t="shared" si="125"/>
        <v>Desherbat amb motocultor (només part sense plàstic)</v>
      </c>
      <c r="E463" s="69">
        <f t="shared" si="126"/>
        <v>0</v>
      </c>
      <c r="F463" s="69">
        <f t="shared" si="126"/>
        <v>0</v>
      </c>
      <c r="G463" s="69">
        <f t="shared" si="126"/>
        <v>0</v>
      </c>
      <c r="H463" s="69">
        <f t="shared" si="126"/>
        <v>0</v>
      </c>
      <c r="I463" s="69">
        <f t="shared" si="126"/>
        <v>0</v>
      </c>
      <c r="J463" s="69">
        <f t="shared" si="126"/>
        <v>0</v>
      </c>
      <c r="K463" s="69">
        <f t="shared" si="126"/>
        <v>0</v>
      </c>
      <c r="L463" s="69">
        <f t="shared" si="126"/>
        <v>0</v>
      </c>
      <c r="M463" s="69">
        <f t="shared" si="126"/>
        <v>0</v>
      </c>
      <c r="N463" s="69">
        <f t="shared" si="126"/>
        <v>0</v>
      </c>
      <c r="O463" s="69">
        <f t="shared" si="126"/>
        <v>0</v>
      </c>
      <c r="P463" s="69">
        <f t="shared" si="126"/>
        <v>0</v>
      </c>
      <c r="Q463" s="5">
        <f t="shared" si="124"/>
        <v>0</v>
      </c>
      <c r="R463" s="5"/>
      <c r="S463" s="5"/>
      <c r="T463" s="5"/>
      <c r="U463" s="5"/>
      <c r="V463" s="5"/>
      <c r="W463" s="5"/>
      <c r="X463" s="5"/>
      <c r="Y463" s="5"/>
      <c r="Z463" s="5"/>
      <c r="AA463" s="5"/>
      <c r="AB463" s="5"/>
      <c r="AC463" s="5"/>
      <c r="AD463" s="5"/>
      <c r="AE463" s="5"/>
      <c r="AF463" s="5"/>
      <c r="AG463" s="5"/>
      <c r="AH463" s="5"/>
      <c r="AI463" s="5"/>
      <c r="AJ463" s="5"/>
      <c r="AK463" s="5"/>
      <c r="AL463" s="5"/>
      <c r="AM463" s="5"/>
      <c r="AN463" s="5"/>
      <c r="AO463" s="5"/>
      <c r="AP463" s="5"/>
      <c r="AQ463" s="5"/>
      <c r="AR463" s="5"/>
      <c r="AS463" s="5"/>
      <c r="AT463" s="5"/>
      <c r="AU463" s="5"/>
      <c r="AV463" s="5"/>
      <c r="AW463" s="5"/>
      <c r="AX463" s="5"/>
      <c r="AY463" s="5"/>
      <c r="AZ463" s="5"/>
      <c r="BA463" s="5"/>
      <c r="BB463" s="5"/>
      <c r="BC463" s="5"/>
      <c r="BD463" s="5"/>
      <c r="BE463" s="5"/>
      <c r="BF463" s="5"/>
      <c r="BG463" s="5"/>
      <c r="BH463" s="5"/>
      <c r="BI463" s="5"/>
      <c r="BJ463" s="5"/>
    </row>
    <row r="464" spans="3:62" hidden="1">
      <c r="C464" s="60">
        <f t="shared" si="125"/>
        <v>0</v>
      </c>
      <c r="D464" s="60">
        <f t="shared" si="125"/>
        <v>0</v>
      </c>
      <c r="E464" s="69">
        <f t="shared" si="126"/>
        <v>0</v>
      </c>
      <c r="F464" s="69">
        <f t="shared" si="126"/>
        <v>0</v>
      </c>
      <c r="G464" s="69">
        <f t="shared" si="126"/>
        <v>0</v>
      </c>
      <c r="H464" s="69">
        <f t="shared" si="126"/>
        <v>0</v>
      </c>
      <c r="I464" s="69">
        <f t="shared" si="126"/>
        <v>0</v>
      </c>
      <c r="J464" s="69">
        <f t="shared" si="126"/>
        <v>0</v>
      </c>
      <c r="K464" s="69">
        <f t="shared" si="126"/>
        <v>0</v>
      </c>
      <c r="L464" s="69">
        <f t="shared" si="126"/>
        <v>0</v>
      </c>
      <c r="M464" s="69">
        <f t="shared" si="126"/>
        <v>0</v>
      </c>
      <c r="N464" s="69">
        <f t="shared" si="126"/>
        <v>0</v>
      </c>
      <c r="O464" s="69">
        <f t="shared" si="126"/>
        <v>0</v>
      </c>
      <c r="P464" s="69">
        <f t="shared" si="126"/>
        <v>0</v>
      </c>
      <c r="Q464" s="5">
        <f t="shared" si="124"/>
        <v>0</v>
      </c>
      <c r="R464" s="5"/>
      <c r="S464" s="5"/>
      <c r="T464" s="5"/>
      <c r="U464" s="5"/>
      <c r="V464" s="5"/>
      <c r="W464" s="5"/>
      <c r="X464" s="5"/>
      <c r="Y464" s="5"/>
      <c r="Z464" s="5"/>
      <c r="AA464" s="5"/>
      <c r="AB464" s="5"/>
      <c r="AC464" s="5"/>
      <c r="AD464" s="5"/>
      <c r="AE464" s="5"/>
      <c r="AF464" s="5"/>
      <c r="AG464" s="5"/>
      <c r="AH464" s="5"/>
      <c r="AI464" s="5"/>
      <c r="AJ464" s="5"/>
      <c r="AK464" s="5"/>
      <c r="AL464" s="5"/>
      <c r="AM464" s="5"/>
      <c r="AN464" s="5"/>
      <c r="AO464" s="5"/>
      <c r="AP464" s="5"/>
      <c r="AQ464" s="5"/>
      <c r="AR464" s="5"/>
      <c r="AS464" s="5"/>
      <c r="AT464" s="5"/>
      <c r="AU464" s="5"/>
      <c r="AV464" s="5"/>
      <c r="AW464" s="5"/>
      <c r="AX464" s="5"/>
      <c r="AY464" s="5"/>
      <c r="AZ464" s="5"/>
      <c r="BA464" s="5"/>
      <c r="BB464" s="5"/>
      <c r="BC464" s="5"/>
      <c r="BD464" s="5"/>
      <c r="BE464" s="5"/>
      <c r="BF464" s="5"/>
      <c r="BG464" s="5"/>
      <c r="BH464" s="5"/>
      <c r="BI464" s="5"/>
      <c r="BJ464" s="5"/>
    </row>
    <row r="465" spans="3:62" hidden="1">
      <c r="C465" s="60">
        <f t="shared" si="125"/>
        <v>0</v>
      </c>
      <c r="D465" s="60">
        <f t="shared" si="125"/>
        <v>0</v>
      </c>
      <c r="E465" s="69">
        <f t="shared" si="126"/>
        <v>0</v>
      </c>
      <c r="F465" s="69">
        <f t="shared" si="126"/>
        <v>0</v>
      </c>
      <c r="G465" s="69">
        <f t="shared" si="126"/>
        <v>0</v>
      </c>
      <c r="H465" s="69">
        <f t="shared" si="126"/>
        <v>0</v>
      </c>
      <c r="I465" s="69">
        <f t="shared" si="126"/>
        <v>0</v>
      </c>
      <c r="J465" s="69">
        <f t="shared" si="126"/>
        <v>0</v>
      </c>
      <c r="K465" s="69">
        <f t="shared" si="126"/>
        <v>0</v>
      </c>
      <c r="L465" s="69">
        <f t="shared" si="126"/>
        <v>0</v>
      </c>
      <c r="M465" s="69">
        <f t="shared" si="126"/>
        <v>0</v>
      </c>
      <c r="N465" s="69">
        <f t="shared" si="126"/>
        <v>0</v>
      </c>
      <c r="O465" s="69">
        <f t="shared" si="126"/>
        <v>0</v>
      </c>
      <c r="P465" s="69">
        <f t="shared" si="126"/>
        <v>0</v>
      </c>
      <c r="Q465" s="5">
        <f t="shared" si="124"/>
        <v>0</v>
      </c>
      <c r="R465" s="5"/>
      <c r="S465" s="5"/>
      <c r="T465" s="5"/>
      <c r="U465" s="5"/>
      <c r="V465" s="5"/>
      <c r="W465" s="5"/>
      <c r="X465" s="5"/>
      <c r="Y465" s="5"/>
      <c r="Z465" s="5"/>
      <c r="AA465" s="5"/>
      <c r="AB465" s="5"/>
      <c r="AC465" s="5"/>
      <c r="AD465" s="5"/>
      <c r="AE465" s="5"/>
      <c r="AF465" s="5"/>
      <c r="AG465" s="5"/>
      <c r="AH465" s="5"/>
      <c r="AI465" s="5"/>
      <c r="AJ465" s="5"/>
      <c r="AK465" s="5"/>
      <c r="AL465" s="5"/>
      <c r="AM465" s="5"/>
      <c r="AN465" s="5"/>
      <c r="AO465" s="5"/>
      <c r="AP465" s="5"/>
      <c r="AQ465" s="5"/>
      <c r="AR465" s="5"/>
      <c r="AS465" s="5"/>
      <c r="AT465" s="5"/>
      <c r="AU465" s="5"/>
      <c r="AV465" s="5"/>
      <c r="AW465" s="5"/>
      <c r="AX465" s="5"/>
      <c r="AY465" s="5"/>
      <c r="AZ465" s="5"/>
      <c r="BA465" s="5"/>
      <c r="BB465" s="5"/>
      <c r="BC465" s="5"/>
      <c r="BD465" s="5"/>
      <c r="BE465" s="5"/>
      <c r="BF465" s="5"/>
      <c r="BG465" s="5"/>
      <c r="BH465" s="5"/>
      <c r="BI465" s="5"/>
      <c r="BJ465" s="5"/>
    </row>
    <row r="466" spans="3:62" hidden="1">
      <c r="C466" s="62" t="str">
        <f t="shared" si="125"/>
        <v>ALTRES OPERACIONS ESPECÍFIQUES</v>
      </c>
      <c r="D466" s="62" t="str">
        <f t="shared" si="125"/>
        <v>Renda de la terra</v>
      </c>
      <c r="E466" s="70">
        <f t="shared" si="126"/>
        <v>0</v>
      </c>
      <c r="F466" s="70">
        <f t="shared" si="126"/>
        <v>0</v>
      </c>
      <c r="G466" s="70">
        <f t="shared" si="126"/>
        <v>0</v>
      </c>
      <c r="H466" s="70">
        <f t="shared" si="126"/>
        <v>0</v>
      </c>
      <c r="I466" s="70">
        <f t="shared" si="126"/>
        <v>0</v>
      </c>
      <c r="J466" s="70">
        <f t="shared" si="126"/>
        <v>0</v>
      </c>
      <c r="K466" s="70">
        <f t="shared" si="126"/>
        <v>0</v>
      </c>
      <c r="L466" s="70">
        <f t="shared" si="126"/>
        <v>0</v>
      </c>
      <c r="M466" s="70">
        <f t="shared" si="126"/>
        <v>0</v>
      </c>
      <c r="N466" s="70">
        <f t="shared" si="126"/>
        <v>0</v>
      </c>
      <c r="O466" s="70">
        <f t="shared" si="126"/>
        <v>0</v>
      </c>
      <c r="P466" s="70">
        <f t="shared" si="126"/>
        <v>0</v>
      </c>
      <c r="Q466" s="5">
        <f t="shared" si="124"/>
        <v>0</v>
      </c>
      <c r="R466" s="5"/>
      <c r="S466" s="5"/>
      <c r="T466" s="5"/>
      <c r="U466" s="5"/>
      <c r="V466" s="5"/>
      <c r="W466" s="5"/>
      <c r="X466" s="5"/>
      <c r="Y466" s="5"/>
      <c r="Z466" s="5"/>
      <c r="AA466" s="5"/>
      <c r="AB466" s="5"/>
      <c r="AC466" s="5"/>
      <c r="AD466" s="5"/>
      <c r="AE466" s="5"/>
      <c r="AF466" s="5"/>
      <c r="AG466" s="5"/>
      <c r="AH466" s="5"/>
      <c r="AI466" s="5"/>
      <c r="AJ466" s="5"/>
      <c r="AK466" s="5"/>
      <c r="AL466" s="5"/>
      <c r="AM466" s="5"/>
      <c r="AN466" s="5"/>
      <c r="AO466" s="5"/>
      <c r="AP466" s="5"/>
      <c r="AQ466" s="5"/>
      <c r="AR466" s="5"/>
      <c r="AS466" s="5"/>
      <c r="AT466" s="5"/>
      <c r="AU466" s="5"/>
      <c r="AV466" s="5"/>
      <c r="AW466" s="5"/>
      <c r="AX466" s="5"/>
      <c r="AY466" s="5"/>
      <c r="AZ466" s="5"/>
      <c r="BA466" s="5"/>
      <c r="BB466" s="5"/>
      <c r="BC466" s="5"/>
      <c r="BD466" s="5"/>
      <c r="BE466" s="5"/>
      <c r="BF466" s="5"/>
      <c r="BG466" s="5"/>
      <c r="BH466" s="5"/>
      <c r="BI466" s="5"/>
      <c r="BJ466" s="5"/>
    </row>
    <row r="467" spans="3:62" hidden="1">
      <c r="C467" s="62">
        <f t="shared" si="125"/>
        <v>0</v>
      </c>
      <c r="D467" s="62" t="str">
        <f t="shared" si="125"/>
        <v>Esporgar i lligar tomaqueres</v>
      </c>
      <c r="E467" s="70">
        <f t="shared" si="126"/>
        <v>0</v>
      </c>
      <c r="F467" s="70">
        <f t="shared" si="126"/>
        <v>0</v>
      </c>
      <c r="G467" s="70">
        <f t="shared" si="126"/>
        <v>0</v>
      </c>
      <c r="H467" s="70">
        <f t="shared" si="126"/>
        <v>0</v>
      </c>
      <c r="I467" s="70">
        <f t="shared" si="126"/>
        <v>0</v>
      </c>
      <c r="J467" s="70">
        <f t="shared" si="126"/>
        <v>0</v>
      </c>
      <c r="K467" s="70">
        <f t="shared" si="126"/>
        <v>0</v>
      </c>
      <c r="L467" s="70">
        <f t="shared" si="126"/>
        <v>0</v>
      </c>
      <c r="M467" s="70">
        <f t="shared" si="126"/>
        <v>0</v>
      </c>
      <c r="N467" s="70">
        <f t="shared" si="126"/>
        <v>0</v>
      </c>
      <c r="O467" s="70">
        <f t="shared" si="126"/>
        <v>0</v>
      </c>
      <c r="P467" s="70">
        <f t="shared" si="126"/>
        <v>0</v>
      </c>
      <c r="Q467" s="5">
        <f t="shared" si="124"/>
        <v>0</v>
      </c>
      <c r="R467" s="5"/>
      <c r="S467" s="5"/>
      <c r="T467" s="5"/>
      <c r="U467" s="5"/>
      <c r="V467" s="5"/>
      <c r="W467" s="5"/>
      <c r="X467" s="5"/>
      <c r="Y467" s="5"/>
      <c r="Z467" s="5"/>
      <c r="AA467" s="5"/>
      <c r="AB467" s="5"/>
      <c r="AC467" s="5"/>
      <c r="AD467" s="5"/>
      <c r="AE467" s="5"/>
      <c r="AF467" s="5"/>
      <c r="AG467" s="5"/>
      <c r="AH467" s="5"/>
      <c r="AI467" s="5"/>
      <c r="AJ467" s="5"/>
      <c r="AK467" s="5"/>
      <c r="AL467" s="5"/>
      <c r="AM467" s="5"/>
      <c r="AN467" s="5"/>
      <c r="AO467" s="5"/>
      <c r="AP467" s="5"/>
      <c r="AQ467" s="5"/>
      <c r="AR467" s="5"/>
      <c r="AS467" s="5"/>
      <c r="AT467" s="5"/>
      <c r="AU467" s="5"/>
      <c r="AV467" s="5"/>
      <c r="AW467" s="5"/>
      <c r="AX467" s="5"/>
      <c r="AY467" s="5"/>
      <c r="AZ467" s="5"/>
      <c r="BA467" s="5"/>
      <c r="BB467" s="5"/>
      <c r="BC467" s="5"/>
      <c r="BD467" s="5"/>
      <c r="BE467" s="5"/>
      <c r="BF467" s="5"/>
      <c r="BG467" s="5"/>
      <c r="BH467" s="5"/>
      <c r="BI467" s="5"/>
      <c r="BJ467" s="5"/>
    </row>
    <row r="468" spans="3:62" hidden="1">
      <c r="C468" s="62">
        <f t="shared" si="125"/>
        <v>0</v>
      </c>
      <c r="D468" s="62" t="str">
        <f t="shared" si="125"/>
        <v>Clavar i lligar canyes manual</v>
      </c>
      <c r="E468" s="70">
        <f t="shared" si="126"/>
        <v>0</v>
      </c>
      <c r="F468" s="70">
        <f t="shared" si="126"/>
        <v>0</v>
      </c>
      <c r="G468" s="70">
        <f t="shared" si="126"/>
        <v>0</v>
      </c>
      <c r="H468" s="70">
        <f t="shared" si="126"/>
        <v>0</v>
      </c>
      <c r="I468" s="70">
        <f t="shared" si="126"/>
        <v>0</v>
      </c>
      <c r="J468" s="70">
        <f t="shared" si="126"/>
        <v>0</v>
      </c>
      <c r="K468" s="70">
        <f t="shared" si="126"/>
        <v>0</v>
      </c>
      <c r="L468" s="70">
        <f t="shared" si="126"/>
        <v>0</v>
      </c>
      <c r="M468" s="70">
        <f t="shared" si="126"/>
        <v>0</v>
      </c>
      <c r="N468" s="70">
        <f t="shared" si="126"/>
        <v>0</v>
      </c>
      <c r="O468" s="70">
        <f t="shared" si="126"/>
        <v>0</v>
      </c>
      <c r="P468" s="70">
        <f t="shared" si="126"/>
        <v>0</v>
      </c>
      <c r="Q468" s="5">
        <f t="shared" si="124"/>
        <v>0</v>
      </c>
      <c r="R468" s="5"/>
      <c r="S468" s="5"/>
      <c r="T468" s="5"/>
      <c r="U468" s="5"/>
      <c r="V468" s="5"/>
      <c r="W468" s="5"/>
      <c r="X468" s="5"/>
      <c r="Y468" s="5"/>
      <c r="Z468" s="5"/>
      <c r="AA468" s="5"/>
      <c r="AB468" s="5"/>
      <c r="AC468" s="5"/>
      <c r="AD468" s="5"/>
      <c r="AE468" s="5"/>
      <c r="AF468" s="5"/>
      <c r="AG468" s="5"/>
      <c r="AH468" s="5"/>
      <c r="AI468" s="5"/>
      <c r="AJ468" s="5"/>
      <c r="AK468" s="5"/>
      <c r="AL468" s="5"/>
      <c r="AM468" s="5"/>
      <c r="AN468" s="5"/>
      <c r="AO468" s="5"/>
      <c r="AP468" s="5"/>
      <c r="AQ468" s="5"/>
      <c r="AR468" s="5"/>
      <c r="AS468" s="5"/>
      <c r="AT468" s="5"/>
      <c r="AU468" s="5"/>
      <c r="AV468" s="5"/>
      <c r="AW468" s="5"/>
      <c r="AX468" s="5"/>
      <c r="AY468" s="5"/>
      <c r="AZ468" s="5"/>
      <c r="BA468" s="5"/>
      <c r="BB468" s="5"/>
      <c r="BC468" s="5"/>
      <c r="BD468" s="5"/>
      <c r="BE468" s="5"/>
      <c r="BF468" s="5"/>
      <c r="BG468" s="5"/>
      <c r="BH468" s="5"/>
      <c r="BI468" s="5"/>
      <c r="BJ468" s="5"/>
    </row>
    <row r="469" spans="3:62" hidden="1">
      <c r="C469" s="62">
        <f t="shared" si="125"/>
        <v>0</v>
      </c>
      <c r="D469" s="62">
        <f t="shared" si="125"/>
        <v>0</v>
      </c>
      <c r="E469" s="70">
        <f t="shared" si="126"/>
        <v>0</v>
      </c>
      <c r="F469" s="70">
        <f t="shared" si="126"/>
        <v>0</v>
      </c>
      <c r="G469" s="70">
        <f t="shared" si="126"/>
        <v>0</v>
      </c>
      <c r="H469" s="70">
        <f t="shared" si="126"/>
        <v>0</v>
      </c>
      <c r="I469" s="70">
        <f t="shared" si="126"/>
        <v>0</v>
      </c>
      <c r="J469" s="70">
        <f t="shared" si="126"/>
        <v>0</v>
      </c>
      <c r="K469" s="70">
        <f t="shared" si="126"/>
        <v>0</v>
      </c>
      <c r="L469" s="70">
        <f t="shared" si="126"/>
        <v>0</v>
      </c>
      <c r="M469" s="70">
        <f t="shared" si="126"/>
        <v>0</v>
      </c>
      <c r="N469" s="70">
        <f t="shared" si="126"/>
        <v>0</v>
      </c>
      <c r="O469" s="70">
        <f t="shared" si="126"/>
        <v>0</v>
      </c>
      <c r="P469" s="70">
        <f t="shared" si="126"/>
        <v>0</v>
      </c>
      <c r="Q469" s="5">
        <f t="shared" si="124"/>
        <v>0</v>
      </c>
      <c r="R469" s="5"/>
      <c r="S469" s="5"/>
      <c r="T469" s="5"/>
      <c r="U469" s="5"/>
      <c r="V469" s="5"/>
      <c r="W469" s="5"/>
      <c r="X469" s="5"/>
      <c r="Y469" s="5"/>
      <c r="Z469" s="5"/>
      <c r="AA469" s="5"/>
      <c r="AB469" s="5"/>
      <c r="AC469" s="5"/>
      <c r="AD469" s="5"/>
      <c r="AE469" s="5"/>
      <c r="AF469" s="5"/>
      <c r="AG469" s="5"/>
      <c r="AH469" s="5"/>
      <c r="AI469" s="5"/>
      <c r="AJ469" s="5"/>
      <c r="AK469" s="5"/>
      <c r="AL469" s="5"/>
      <c r="AM469" s="5"/>
      <c r="AN469" s="5"/>
      <c r="AO469" s="5"/>
      <c r="AP469" s="5"/>
      <c r="AQ469" s="5"/>
      <c r="AR469" s="5"/>
      <c r="AS469" s="5"/>
      <c r="AT469" s="5"/>
      <c r="AU469" s="5"/>
      <c r="AV469" s="5"/>
      <c r="AW469" s="5"/>
      <c r="AX469" s="5"/>
      <c r="AY469" s="5"/>
      <c r="AZ469" s="5"/>
      <c r="BA469" s="5"/>
      <c r="BB469" s="5"/>
      <c r="BC469" s="5"/>
      <c r="BD469" s="5"/>
      <c r="BE469" s="5"/>
      <c r="BF469" s="5"/>
      <c r="BG469" s="5"/>
      <c r="BH469" s="5"/>
      <c r="BI469" s="5"/>
      <c r="BJ469" s="5"/>
    </row>
    <row r="470" spans="3:62" hidden="1">
      <c r="C470" s="62">
        <f t="shared" ref="C470:D472" si="127">+C40</f>
        <v>0</v>
      </c>
      <c r="D470" s="62">
        <f t="shared" si="127"/>
        <v>0</v>
      </c>
      <c r="E470" s="70">
        <f t="shared" si="126"/>
        <v>0</v>
      </c>
      <c r="F470" s="70">
        <f t="shared" si="126"/>
        <v>0</v>
      </c>
      <c r="G470" s="70">
        <f t="shared" si="126"/>
        <v>0</v>
      </c>
      <c r="H470" s="70">
        <f t="shared" si="126"/>
        <v>0</v>
      </c>
      <c r="I470" s="70">
        <f t="shared" si="126"/>
        <v>0</v>
      </c>
      <c r="J470" s="70">
        <f t="shared" si="126"/>
        <v>0</v>
      </c>
      <c r="K470" s="70">
        <f t="shared" si="126"/>
        <v>0</v>
      </c>
      <c r="L470" s="70">
        <f t="shared" si="126"/>
        <v>0</v>
      </c>
      <c r="M470" s="70">
        <f t="shared" si="126"/>
        <v>0</v>
      </c>
      <c r="N470" s="70">
        <f t="shared" si="126"/>
        <v>0</v>
      </c>
      <c r="O470" s="70">
        <f t="shared" si="126"/>
        <v>0</v>
      </c>
      <c r="P470" s="70">
        <f t="shared" si="126"/>
        <v>0</v>
      </c>
      <c r="Q470" s="5">
        <f t="shared" si="124"/>
        <v>0</v>
      </c>
      <c r="R470" s="5"/>
      <c r="S470" s="5"/>
      <c r="T470" s="5"/>
      <c r="U470" s="5"/>
      <c r="V470" s="5"/>
      <c r="W470" s="5"/>
      <c r="X470" s="5"/>
      <c r="Y470" s="5"/>
      <c r="Z470" s="5"/>
      <c r="AA470" s="5"/>
      <c r="AB470" s="5"/>
      <c r="AC470" s="5"/>
      <c r="AD470" s="5"/>
      <c r="AE470" s="5"/>
      <c r="AF470" s="5"/>
      <c r="AG470" s="5"/>
      <c r="AH470" s="5"/>
      <c r="AI470" s="5"/>
      <c r="AJ470" s="5"/>
      <c r="AK470" s="5"/>
      <c r="AL470" s="5"/>
      <c r="AM470" s="5"/>
      <c r="AN470" s="5"/>
      <c r="AO470" s="5"/>
      <c r="AP470" s="5"/>
      <c r="AQ470" s="5"/>
      <c r="AR470" s="5"/>
      <c r="AS470" s="5"/>
      <c r="AT470" s="5"/>
      <c r="AU470" s="5"/>
      <c r="AV470" s="5"/>
      <c r="AW470" s="5"/>
      <c r="AX470" s="5"/>
      <c r="AY470" s="5"/>
      <c r="AZ470" s="5"/>
      <c r="BA470" s="5"/>
      <c r="BB470" s="5"/>
      <c r="BC470" s="5"/>
      <c r="BD470" s="5"/>
      <c r="BE470" s="5"/>
      <c r="BF470" s="5"/>
      <c r="BG470" s="5"/>
      <c r="BH470" s="5"/>
      <c r="BI470" s="5"/>
      <c r="BJ470" s="5"/>
    </row>
    <row r="471" spans="3:62" hidden="1">
      <c r="C471" s="55" t="str">
        <f t="shared" si="127"/>
        <v>RECOL.LECCIÓ</v>
      </c>
      <c r="D471" s="55" t="str">
        <f t="shared" si="127"/>
        <v>Recol.lecció tomàquet</v>
      </c>
      <c r="E471" s="71">
        <f t="shared" ref="E471:P472" si="128">+E41*VLOOKUP($D471,$D$176:$AV$280,42,FALSE)</f>
        <v>0</v>
      </c>
      <c r="F471" s="71">
        <f t="shared" si="128"/>
        <v>0</v>
      </c>
      <c r="G471" s="71">
        <f t="shared" si="128"/>
        <v>0</v>
      </c>
      <c r="H471" s="71">
        <f t="shared" si="128"/>
        <v>0</v>
      </c>
      <c r="I471" s="71">
        <f t="shared" si="128"/>
        <v>0</v>
      </c>
      <c r="J471" s="71">
        <f t="shared" si="128"/>
        <v>0</v>
      </c>
      <c r="K471" s="71">
        <f t="shared" si="128"/>
        <v>0</v>
      </c>
      <c r="L471" s="71">
        <f t="shared" si="128"/>
        <v>0</v>
      </c>
      <c r="M471" s="71">
        <f t="shared" si="128"/>
        <v>0</v>
      </c>
      <c r="N471" s="71">
        <f t="shared" si="128"/>
        <v>0</v>
      </c>
      <c r="O471" s="71">
        <f t="shared" si="128"/>
        <v>0</v>
      </c>
      <c r="P471" s="71">
        <f t="shared" si="128"/>
        <v>0</v>
      </c>
      <c r="Q471" s="5">
        <f t="shared" si="124"/>
        <v>0</v>
      </c>
      <c r="R471" s="5"/>
      <c r="S471" s="5"/>
      <c r="T471" s="5"/>
      <c r="U471" s="5"/>
      <c r="V471" s="5"/>
      <c r="W471" s="5"/>
      <c r="X471" s="5"/>
      <c r="Y471" s="5"/>
      <c r="Z471" s="5"/>
      <c r="AA471" s="5"/>
      <c r="AB471" s="5"/>
      <c r="AC471" s="5"/>
      <c r="AD471" s="5"/>
      <c r="AE471" s="5"/>
      <c r="AF471" s="5"/>
      <c r="AG471" s="5"/>
      <c r="AH471" s="5"/>
      <c r="AI471" s="5"/>
      <c r="AJ471" s="5"/>
      <c r="AK471" s="5"/>
      <c r="AL471" s="5"/>
      <c r="AM471" s="5"/>
      <c r="AN471" s="5"/>
      <c r="AO471" s="5"/>
      <c r="AP471" s="5"/>
      <c r="AQ471" s="5"/>
      <c r="AR471" s="5"/>
      <c r="AS471" s="5"/>
      <c r="AT471" s="5"/>
      <c r="AU471" s="5"/>
      <c r="AV471" s="5"/>
      <c r="AW471" s="5"/>
      <c r="AX471" s="5"/>
      <c r="AY471" s="5"/>
      <c r="AZ471" s="5"/>
      <c r="BA471" s="5"/>
      <c r="BB471" s="5"/>
      <c r="BC471" s="5"/>
      <c r="BD471" s="5"/>
      <c r="BE471" s="5"/>
      <c r="BF471" s="5"/>
      <c r="BG471" s="5"/>
      <c r="BH471" s="5"/>
      <c r="BI471" s="5"/>
      <c r="BJ471" s="5"/>
    </row>
    <row r="472" spans="3:62" hidden="1">
      <c r="C472" s="55">
        <f t="shared" si="127"/>
        <v>0</v>
      </c>
      <c r="D472" s="55">
        <f t="shared" si="127"/>
        <v>0</v>
      </c>
      <c r="E472" s="71">
        <f t="shared" si="128"/>
        <v>0</v>
      </c>
      <c r="F472" s="71">
        <f t="shared" si="128"/>
        <v>0</v>
      </c>
      <c r="G472" s="71">
        <f t="shared" si="128"/>
        <v>0</v>
      </c>
      <c r="H472" s="71">
        <f t="shared" si="128"/>
        <v>0</v>
      </c>
      <c r="I472" s="71">
        <f t="shared" si="128"/>
        <v>0</v>
      </c>
      <c r="J472" s="71">
        <f t="shared" si="128"/>
        <v>0</v>
      </c>
      <c r="K472" s="71">
        <f t="shared" si="128"/>
        <v>0</v>
      </c>
      <c r="L472" s="71">
        <f t="shared" si="128"/>
        <v>0</v>
      </c>
      <c r="M472" s="71">
        <f t="shared" si="128"/>
        <v>0</v>
      </c>
      <c r="N472" s="71">
        <f t="shared" si="128"/>
        <v>0</v>
      </c>
      <c r="O472" s="71">
        <f t="shared" si="128"/>
        <v>0</v>
      </c>
      <c r="P472" s="71">
        <f t="shared" si="128"/>
        <v>0</v>
      </c>
      <c r="Q472" s="5">
        <f t="shared" si="124"/>
        <v>0</v>
      </c>
      <c r="R472" s="5"/>
      <c r="S472" s="5"/>
      <c r="T472" s="5"/>
      <c r="U472" s="5"/>
      <c r="V472" s="5"/>
      <c r="W472" s="5"/>
      <c r="X472" s="5"/>
      <c r="Y472" s="5"/>
      <c r="Z472" s="5"/>
      <c r="AA472" s="5"/>
      <c r="AB472" s="5"/>
      <c r="AC472" s="5"/>
      <c r="AD472" s="5"/>
      <c r="AE472" s="5"/>
      <c r="AF472" s="5"/>
      <c r="AG472" s="5"/>
      <c r="AH472" s="5"/>
      <c r="AI472" s="5"/>
      <c r="AJ472" s="5"/>
      <c r="AK472" s="5"/>
      <c r="AL472" s="5"/>
      <c r="AM472" s="5"/>
      <c r="AN472" s="5"/>
      <c r="AO472" s="5"/>
      <c r="AP472" s="5"/>
      <c r="AQ472" s="5"/>
      <c r="AR472" s="5"/>
      <c r="AS472" s="5"/>
      <c r="AT472" s="5"/>
      <c r="AU472" s="5"/>
      <c r="AV472" s="5"/>
      <c r="AW472" s="5"/>
      <c r="AX472" s="5"/>
      <c r="AY472" s="5"/>
      <c r="AZ472" s="5"/>
      <c r="BA472" s="5"/>
      <c r="BB472" s="5"/>
      <c r="BC472" s="5"/>
      <c r="BD472" s="5"/>
      <c r="BE472" s="5"/>
      <c r="BF472" s="5"/>
      <c r="BG472" s="5"/>
      <c r="BH472" s="5"/>
      <c r="BI472" s="5"/>
      <c r="BJ472" s="5"/>
    </row>
    <row r="473" spans="3:62" hidden="1">
      <c r="E473" s="5">
        <f>SUM(E438:E472)</f>
        <v>0</v>
      </c>
      <c r="F473" s="5">
        <f t="shared" ref="F473:P473" si="129">SUM(F438:F472)</f>
        <v>0</v>
      </c>
      <c r="G473" s="5">
        <f t="shared" si="129"/>
        <v>0</v>
      </c>
      <c r="H473" s="5">
        <f t="shared" si="129"/>
        <v>0</v>
      </c>
      <c r="I473" s="5">
        <f t="shared" si="129"/>
        <v>0</v>
      </c>
      <c r="J473" s="5">
        <f t="shared" si="129"/>
        <v>0</v>
      </c>
      <c r="K473" s="5">
        <f t="shared" si="129"/>
        <v>0</v>
      </c>
      <c r="L473" s="5">
        <f t="shared" si="129"/>
        <v>0</v>
      </c>
      <c r="M473" s="5">
        <f t="shared" si="129"/>
        <v>0</v>
      </c>
      <c r="N473" s="5">
        <f t="shared" si="129"/>
        <v>0</v>
      </c>
      <c r="O473" s="5">
        <f t="shared" si="129"/>
        <v>0</v>
      </c>
      <c r="P473" s="5">
        <f t="shared" si="129"/>
        <v>0</v>
      </c>
      <c r="Q473" s="5"/>
      <c r="R473" s="5"/>
      <c r="S473" s="5"/>
      <c r="T473" s="5"/>
      <c r="U473" s="5"/>
      <c r="V473" s="5"/>
      <c r="W473" s="5"/>
      <c r="X473" s="5"/>
      <c r="Y473" s="5"/>
      <c r="Z473" s="5"/>
      <c r="AA473" s="5"/>
      <c r="AB473" s="5"/>
      <c r="AC473" s="5"/>
      <c r="AD473" s="5"/>
      <c r="AE473" s="5"/>
      <c r="AF473" s="5"/>
      <c r="AG473" s="5"/>
      <c r="AH473" s="5"/>
      <c r="AI473" s="5"/>
      <c r="AJ473" s="5"/>
      <c r="AK473" s="5"/>
      <c r="AL473" s="5"/>
      <c r="AM473" s="5"/>
      <c r="AN473" s="5"/>
      <c r="AO473" s="5"/>
      <c r="AP473" s="5"/>
      <c r="AQ473" s="5"/>
      <c r="AR473" s="5"/>
      <c r="AS473" s="5"/>
      <c r="AT473" s="5"/>
      <c r="AU473" s="5"/>
      <c r="AV473" s="5"/>
      <c r="AW473" s="5"/>
      <c r="AX473" s="5"/>
      <c r="AY473" s="5"/>
      <c r="AZ473" s="5"/>
      <c r="BA473" s="5"/>
      <c r="BB473" s="5"/>
      <c r="BC473" s="5"/>
      <c r="BD473" s="5"/>
      <c r="BE473" s="5"/>
      <c r="BF473" s="5"/>
      <c r="BG473" s="5"/>
      <c r="BH473" s="5"/>
      <c r="BI473" s="5"/>
      <c r="BJ473" s="5"/>
    </row>
    <row r="474" spans="3:62" hidden="1"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  <c r="AA474" s="5"/>
      <c r="AB474" s="5"/>
      <c r="AC474" s="5"/>
      <c r="AD474" s="5"/>
      <c r="AE474" s="5"/>
      <c r="AF474" s="5"/>
      <c r="AG474" s="5"/>
      <c r="AH474" s="5"/>
      <c r="AI474" s="5"/>
      <c r="AJ474" s="5"/>
      <c r="AK474" s="5"/>
      <c r="AL474" s="5"/>
      <c r="AM474" s="5"/>
      <c r="AN474" s="5"/>
      <c r="AO474" s="5"/>
      <c r="AP474" s="5"/>
      <c r="AQ474" s="5"/>
      <c r="AR474" s="5"/>
      <c r="AS474" s="5"/>
      <c r="AT474" s="5"/>
      <c r="AU474" s="5"/>
      <c r="AV474" s="5"/>
      <c r="AW474" s="5"/>
      <c r="AX474" s="5"/>
      <c r="AY474" s="5"/>
      <c r="AZ474" s="5"/>
      <c r="BA474" s="5"/>
      <c r="BB474" s="5"/>
      <c r="BC474" s="5"/>
      <c r="BD474" s="5"/>
      <c r="BE474" s="5"/>
      <c r="BF474" s="5"/>
      <c r="BG474" s="5"/>
      <c r="BH474" s="5"/>
      <c r="BI474" s="5"/>
      <c r="BJ474" s="5"/>
    </row>
    <row r="475" spans="3:62" hidden="1"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  <c r="AA475" s="5"/>
      <c r="AB475" s="5"/>
      <c r="AC475" s="5"/>
      <c r="AD475" s="5"/>
      <c r="AE475" s="5"/>
      <c r="AF475" s="5"/>
      <c r="AG475" s="5"/>
      <c r="AH475" s="5"/>
      <c r="AI475" s="5"/>
      <c r="AJ475" s="5"/>
      <c r="AK475" s="5"/>
      <c r="AL475" s="5"/>
      <c r="AM475" s="5"/>
      <c r="AN475" s="5"/>
      <c r="AO475" s="5"/>
      <c r="AP475" s="5"/>
      <c r="AQ475" s="5"/>
      <c r="AR475" s="5"/>
      <c r="AS475" s="5"/>
      <c r="AT475" s="5"/>
      <c r="AU475" s="5"/>
      <c r="AV475" s="5"/>
      <c r="AW475" s="5"/>
      <c r="AX475" s="5"/>
      <c r="AY475" s="5"/>
      <c r="AZ475" s="5"/>
      <c r="BA475" s="5"/>
      <c r="BB475" s="5"/>
      <c r="BC475" s="5"/>
      <c r="BD475" s="5"/>
      <c r="BE475" s="5"/>
      <c r="BF475" s="5"/>
      <c r="BG475" s="5"/>
      <c r="BH475" s="5"/>
      <c r="BI475" s="5"/>
      <c r="BJ475" s="5"/>
    </row>
    <row r="476" spans="3:62" hidden="1"/>
    <row r="477" spans="3:62" hidden="1">
      <c r="D477" s="3" t="str">
        <f>CONCATENATE("Calendari de costos de les operacions (preparació): ",E3)</f>
        <v>Calendari de costos de les operacions (preparació): Tomàquet</v>
      </c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</row>
    <row r="478" spans="3:62" hidden="1">
      <c r="D478" s="1"/>
      <c r="F478" s="1"/>
      <c r="G478" s="1"/>
      <c r="Q478" s="5"/>
    </row>
    <row r="479" spans="3:62" hidden="1">
      <c r="Q479" s="5"/>
    </row>
    <row r="480" spans="3:62" hidden="1">
      <c r="E480" t="str">
        <f t="shared" ref="E480:P480" si="130">+E7</f>
        <v xml:space="preserve">gener </v>
      </c>
      <c r="F480" t="str">
        <f t="shared" si="130"/>
        <v>febrer</v>
      </c>
      <c r="G480" t="str">
        <f t="shared" si="130"/>
        <v xml:space="preserve">març </v>
      </c>
      <c r="H480" t="str">
        <f t="shared" si="130"/>
        <v>abril</v>
      </c>
      <c r="I480" t="str">
        <f t="shared" si="130"/>
        <v>maig</v>
      </c>
      <c r="J480" t="str">
        <f t="shared" si="130"/>
        <v>juny</v>
      </c>
      <c r="K480" t="str">
        <f t="shared" si="130"/>
        <v>juliol</v>
      </c>
      <c r="L480" t="str">
        <f t="shared" si="130"/>
        <v>agost</v>
      </c>
      <c r="M480" t="str">
        <f t="shared" si="130"/>
        <v>setembre</v>
      </c>
      <c r="N480" t="str">
        <f t="shared" si="130"/>
        <v>octubre</v>
      </c>
      <c r="O480" t="str">
        <f t="shared" si="130"/>
        <v>novembre</v>
      </c>
      <c r="P480" t="str">
        <f t="shared" si="130"/>
        <v>desembre</v>
      </c>
      <c r="Q480" s="5"/>
    </row>
    <row r="481" spans="3:17" hidden="1">
      <c r="C481" s="51" t="str">
        <f t="shared" ref="C481:C515" si="131">+C8</f>
        <v>PREPARACIÓ DEL SÒL</v>
      </c>
      <c r="D481" s="51" t="str">
        <f t="shared" ref="D481:D515" si="132">IF(D8&lt;&gt;"",CONCATENATE("Preparació per ",LOWER(D8)),0)</f>
        <v>Preparació per estripat</v>
      </c>
      <c r="E481" s="64">
        <f>+E8*VLOOKUP($D481,$D$176:$AV$280,42,FALSE)</f>
        <v>0</v>
      </c>
      <c r="F481" s="64">
        <f t="shared" ref="F481:P481" si="133">+F8*VLOOKUP($D481,$D$176:$AV$280,42,FALSE)</f>
        <v>0</v>
      </c>
      <c r="G481" s="64">
        <f t="shared" si="133"/>
        <v>0</v>
      </c>
      <c r="H481" s="64">
        <f t="shared" si="133"/>
        <v>0</v>
      </c>
      <c r="I481" s="64">
        <f t="shared" si="133"/>
        <v>0</v>
      </c>
      <c r="J481" s="64">
        <f t="shared" si="133"/>
        <v>0</v>
      </c>
      <c r="K481" s="64">
        <f t="shared" si="133"/>
        <v>0</v>
      </c>
      <c r="L481" s="64">
        <f t="shared" si="133"/>
        <v>0</v>
      </c>
      <c r="M481" s="64">
        <f t="shared" si="133"/>
        <v>0</v>
      </c>
      <c r="N481" s="64">
        <f t="shared" si="133"/>
        <v>0</v>
      </c>
      <c r="O481" s="64">
        <f t="shared" si="133"/>
        <v>0</v>
      </c>
      <c r="P481" s="64">
        <f t="shared" si="133"/>
        <v>0</v>
      </c>
      <c r="Q481" s="5">
        <f>SUM(E481:P481)</f>
        <v>0</v>
      </c>
    </row>
    <row r="482" spans="3:17" hidden="1">
      <c r="C482" s="51">
        <f t="shared" si="131"/>
        <v>0</v>
      </c>
      <c r="D482" s="51" t="str">
        <f t="shared" si="132"/>
        <v>Preparació per fresat</v>
      </c>
      <c r="E482" s="64">
        <f t="shared" ref="E482:P497" si="134">+E9*VLOOKUP($D482,$D$176:$AV$280,42,FALSE)</f>
        <v>0</v>
      </c>
      <c r="F482" s="64">
        <f t="shared" si="134"/>
        <v>0</v>
      </c>
      <c r="G482" s="64">
        <f t="shared" si="134"/>
        <v>0</v>
      </c>
      <c r="H482" s="64">
        <f t="shared" si="134"/>
        <v>0</v>
      </c>
      <c r="I482" s="64">
        <f t="shared" si="134"/>
        <v>0</v>
      </c>
      <c r="J482" s="64">
        <f t="shared" si="134"/>
        <v>0</v>
      </c>
      <c r="K482" s="64">
        <f t="shared" si="134"/>
        <v>0</v>
      </c>
      <c r="L482" s="64">
        <f t="shared" si="134"/>
        <v>0</v>
      </c>
      <c r="M482" s="64">
        <f t="shared" si="134"/>
        <v>0</v>
      </c>
      <c r="N482" s="64">
        <f t="shared" si="134"/>
        <v>0</v>
      </c>
      <c r="O482" s="64">
        <f t="shared" si="134"/>
        <v>0</v>
      </c>
      <c r="P482" s="64">
        <f t="shared" si="134"/>
        <v>0</v>
      </c>
      <c r="Q482" s="5">
        <f t="shared" ref="Q482:Q515" si="135">SUM(E482:P482)</f>
        <v>0</v>
      </c>
    </row>
    <row r="483" spans="3:17" hidden="1">
      <c r="C483" s="51">
        <f t="shared" si="131"/>
        <v>0</v>
      </c>
      <c r="D483" s="51" t="str">
        <f t="shared" si="132"/>
        <v>Preparació per desbrossat amb desbrossadora</v>
      </c>
      <c r="E483" s="64">
        <f t="shared" si="134"/>
        <v>0</v>
      </c>
      <c r="F483" s="64">
        <f t="shared" si="134"/>
        <v>0</v>
      </c>
      <c r="G483" s="64">
        <f t="shared" si="134"/>
        <v>0</v>
      </c>
      <c r="H483" s="64">
        <f t="shared" si="134"/>
        <v>0</v>
      </c>
      <c r="I483" s="64">
        <f t="shared" si="134"/>
        <v>0</v>
      </c>
      <c r="J483" s="64">
        <f t="shared" si="134"/>
        <v>0</v>
      </c>
      <c r="K483" s="64">
        <f t="shared" si="134"/>
        <v>0</v>
      </c>
      <c r="L483" s="64">
        <f t="shared" si="134"/>
        <v>0</v>
      </c>
      <c r="M483" s="64">
        <f t="shared" si="134"/>
        <v>0</v>
      </c>
      <c r="N483" s="64">
        <f t="shared" si="134"/>
        <v>0</v>
      </c>
      <c r="O483" s="64">
        <f t="shared" si="134"/>
        <v>0</v>
      </c>
      <c r="P483" s="64">
        <f t="shared" si="134"/>
        <v>0</v>
      </c>
      <c r="Q483" s="5">
        <f t="shared" si="135"/>
        <v>0</v>
      </c>
    </row>
    <row r="484" spans="3:17" hidden="1">
      <c r="C484" s="51">
        <f t="shared" si="131"/>
        <v>0</v>
      </c>
      <c r="D484" s="51">
        <f t="shared" si="132"/>
        <v>0</v>
      </c>
      <c r="E484" s="64">
        <f t="shared" si="134"/>
        <v>0</v>
      </c>
      <c r="F484" s="64">
        <f t="shared" si="134"/>
        <v>0</v>
      </c>
      <c r="G484" s="64">
        <f t="shared" si="134"/>
        <v>0</v>
      </c>
      <c r="H484" s="64">
        <f t="shared" si="134"/>
        <v>0</v>
      </c>
      <c r="I484" s="64">
        <f t="shared" si="134"/>
        <v>0</v>
      </c>
      <c r="J484" s="64">
        <f t="shared" si="134"/>
        <v>0</v>
      </c>
      <c r="K484" s="64">
        <f t="shared" si="134"/>
        <v>0</v>
      </c>
      <c r="L484" s="64">
        <f t="shared" si="134"/>
        <v>0</v>
      </c>
      <c r="M484" s="64">
        <f t="shared" si="134"/>
        <v>0</v>
      </c>
      <c r="N484" s="64">
        <f t="shared" si="134"/>
        <v>0</v>
      </c>
      <c r="O484" s="64">
        <f t="shared" si="134"/>
        <v>0</v>
      </c>
      <c r="P484" s="64">
        <f t="shared" si="134"/>
        <v>0</v>
      </c>
      <c r="Q484" s="5">
        <f t="shared" si="135"/>
        <v>0</v>
      </c>
    </row>
    <row r="485" spans="3:17" hidden="1">
      <c r="C485" s="51">
        <f t="shared" si="131"/>
        <v>0</v>
      </c>
      <c r="D485" s="51">
        <f t="shared" si="132"/>
        <v>0</v>
      </c>
      <c r="E485" s="64">
        <f t="shared" si="134"/>
        <v>0</v>
      </c>
      <c r="F485" s="64">
        <f t="shared" si="134"/>
        <v>0</v>
      </c>
      <c r="G485" s="64">
        <f t="shared" si="134"/>
        <v>0</v>
      </c>
      <c r="H485" s="64">
        <f t="shared" si="134"/>
        <v>0</v>
      </c>
      <c r="I485" s="64">
        <f t="shared" si="134"/>
        <v>0</v>
      </c>
      <c r="J485" s="64">
        <f t="shared" si="134"/>
        <v>0</v>
      </c>
      <c r="K485" s="64">
        <f t="shared" si="134"/>
        <v>0</v>
      </c>
      <c r="L485" s="64">
        <f t="shared" si="134"/>
        <v>0</v>
      </c>
      <c r="M485" s="64">
        <f t="shared" si="134"/>
        <v>0</v>
      </c>
      <c r="N485" s="64">
        <f t="shared" si="134"/>
        <v>0</v>
      </c>
      <c r="O485" s="64">
        <f t="shared" si="134"/>
        <v>0</v>
      </c>
      <c r="P485" s="64">
        <f t="shared" si="134"/>
        <v>0</v>
      </c>
      <c r="Q485" s="5">
        <f t="shared" si="135"/>
        <v>0</v>
      </c>
    </row>
    <row r="486" spans="3:17" hidden="1">
      <c r="C486" s="51">
        <f t="shared" si="131"/>
        <v>0</v>
      </c>
      <c r="D486" s="51">
        <f t="shared" si="132"/>
        <v>0</v>
      </c>
      <c r="E486" s="64">
        <f t="shared" si="134"/>
        <v>0</v>
      </c>
      <c r="F486" s="64">
        <f t="shared" si="134"/>
        <v>0</v>
      </c>
      <c r="G486" s="64">
        <f t="shared" si="134"/>
        <v>0</v>
      </c>
      <c r="H486" s="64">
        <f t="shared" si="134"/>
        <v>0</v>
      </c>
      <c r="I486" s="64">
        <f t="shared" si="134"/>
        <v>0</v>
      </c>
      <c r="J486" s="64">
        <f t="shared" si="134"/>
        <v>0</v>
      </c>
      <c r="K486" s="64">
        <f t="shared" si="134"/>
        <v>0</v>
      </c>
      <c r="L486" s="64">
        <f t="shared" si="134"/>
        <v>0</v>
      </c>
      <c r="M486" s="64">
        <f t="shared" si="134"/>
        <v>0</v>
      </c>
      <c r="N486" s="64">
        <f t="shared" si="134"/>
        <v>0</v>
      </c>
      <c r="O486" s="64">
        <f t="shared" si="134"/>
        <v>0</v>
      </c>
      <c r="P486" s="64">
        <f t="shared" si="134"/>
        <v>0</v>
      </c>
      <c r="Q486" s="5">
        <f t="shared" si="135"/>
        <v>0</v>
      </c>
    </row>
    <row r="487" spans="3:17" hidden="1">
      <c r="C487" s="51">
        <f t="shared" si="131"/>
        <v>0</v>
      </c>
      <c r="D487" s="51">
        <f t="shared" si="132"/>
        <v>0</v>
      </c>
      <c r="E487" s="64">
        <f t="shared" si="134"/>
        <v>0</v>
      </c>
      <c r="F487" s="64">
        <f t="shared" si="134"/>
        <v>0</v>
      </c>
      <c r="G487" s="64">
        <f t="shared" si="134"/>
        <v>0</v>
      </c>
      <c r="H487" s="64">
        <f t="shared" si="134"/>
        <v>0</v>
      </c>
      <c r="I487" s="64">
        <f t="shared" si="134"/>
        <v>0</v>
      </c>
      <c r="J487" s="64">
        <f t="shared" si="134"/>
        <v>0</v>
      </c>
      <c r="K487" s="64">
        <f t="shared" si="134"/>
        <v>0</v>
      </c>
      <c r="L487" s="64">
        <f t="shared" si="134"/>
        <v>0</v>
      </c>
      <c r="M487" s="64">
        <f t="shared" si="134"/>
        <v>0</v>
      </c>
      <c r="N487" s="64">
        <f t="shared" si="134"/>
        <v>0</v>
      </c>
      <c r="O487" s="64">
        <f t="shared" si="134"/>
        <v>0</v>
      </c>
      <c r="P487" s="64">
        <f t="shared" si="134"/>
        <v>0</v>
      </c>
      <c r="Q487" s="5">
        <f t="shared" si="135"/>
        <v>0</v>
      </c>
    </row>
    <row r="488" spans="3:17" hidden="1">
      <c r="C488" s="53" t="str">
        <f t="shared" si="131"/>
        <v>ADOBAT</v>
      </c>
      <c r="D488" s="53" t="str">
        <f t="shared" si="132"/>
        <v>Preparació per aplicació de compost (60 t/ha)</v>
      </c>
      <c r="E488" s="65">
        <f t="shared" si="134"/>
        <v>0</v>
      </c>
      <c r="F488" s="65">
        <f t="shared" si="134"/>
        <v>0</v>
      </c>
      <c r="G488" s="65">
        <f t="shared" si="134"/>
        <v>0</v>
      </c>
      <c r="H488" s="65">
        <f t="shared" si="134"/>
        <v>0</v>
      </c>
      <c r="I488" s="65">
        <f t="shared" si="134"/>
        <v>0</v>
      </c>
      <c r="J488" s="65">
        <f t="shared" si="134"/>
        <v>0</v>
      </c>
      <c r="K488" s="65">
        <f t="shared" si="134"/>
        <v>0</v>
      </c>
      <c r="L488" s="65">
        <f t="shared" si="134"/>
        <v>0</v>
      </c>
      <c r="M488" s="65">
        <f t="shared" si="134"/>
        <v>0</v>
      </c>
      <c r="N488" s="65">
        <f t="shared" si="134"/>
        <v>0</v>
      </c>
      <c r="O488" s="65">
        <f t="shared" si="134"/>
        <v>0</v>
      </c>
      <c r="P488" s="65">
        <f t="shared" si="134"/>
        <v>0</v>
      </c>
      <c r="Q488" s="5">
        <f t="shared" si="135"/>
        <v>0</v>
      </c>
    </row>
    <row r="489" spans="3:17" hidden="1">
      <c r="C489" s="53">
        <f t="shared" si="131"/>
        <v>0</v>
      </c>
      <c r="D489" s="53">
        <f t="shared" si="132"/>
        <v>0</v>
      </c>
      <c r="E489" s="65">
        <f t="shared" si="134"/>
        <v>0</v>
      </c>
      <c r="F489" s="65">
        <f t="shared" si="134"/>
        <v>0</v>
      </c>
      <c r="G489" s="65">
        <f t="shared" si="134"/>
        <v>0</v>
      </c>
      <c r="H489" s="65">
        <f t="shared" si="134"/>
        <v>0</v>
      </c>
      <c r="I489" s="65">
        <f t="shared" si="134"/>
        <v>0</v>
      </c>
      <c r="J489" s="65">
        <f t="shared" si="134"/>
        <v>0</v>
      </c>
      <c r="K489" s="65">
        <f t="shared" si="134"/>
        <v>0</v>
      </c>
      <c r="L489" s="65">
        <f t="shared" si="134"/>
        <v>0</v>
      </c>
      <c r="M489" s="65">
        <f t="shared" si="134"/>
        <v>0</v>
      </c>
      <c r="N489" s="65">
        <f t="shared" si="134"/>
        <v>0</v>
      </c>
      <c r="O489" s="65">
        <f t="shared" si="134"/>
        <v>0</v>
      </c>
      <c r="P489" s="65">
        <f t="shared" si="134"/>
        <v>0</v>
      </c>
      <c r="Q489" s="5">
        <f t="shared" si="135"/>
        <v>0</v>
      </c>
    </row>
    <row r="490" spans="3:17" hidden="1">
      <c r="C490" s="53">
        <f t="shared" si="131"/>
        <v>0</v>
      </c>
      <c r="D490" s="53">
        <f t="shared" si="132"/>
        <v>0</v>
      </c>
      <c r="E490" s="65">
        <f t="shared" si="134"/>
        <v>0</v>
      </c>
      <c r="F490" s="65">
        <f t="shared" si="134"/>
        <v>0</v>
      </c>
      <c r="G490" s="65">
        <f t="shared" si="134"/>
        <v>0</v>
      </c>
      <c r="H490" s="65">
        <f t="shared" si="134"/>
        <v>0</v>
      </c>
      <c r="I490" s="65">
        <f t="shared" si="134"/>
        <v>0</v>
      </c>
      <c r="J490" s="65">
        <f t="shared" si="134"/>
        <v>0</v>
      </c>
      <c r="K490" s="65">
        <f t="shared" si="134"/>
        <v>0</v>
      </c>
      <c r="L490" s="65">
        <f t="shared" si="134"/>
        <v>0</v>
      </c>
      <c r="M490" s="65">
        <f t="shared" si="134"/>
        <v>0</v>
      </c>
      <c r="N490" s="65">
        <f t="shared" si="134"/>
        <v>0</v>
      </c>
      <c r="O490" s="65">
        <f t="shared" si="134"/>
        <v>0</v>
      </c>
      <c r="P490" s="65">
        <f t="shared" si="134"/>
        <v>0</v>
      </c>
      <c r="Q490" s="5">
        <f t="shared" si="135"/>
        <v>0</v>
      </c>
    </row>
    <row r="491" spans="3:17" hidden="1">
      <c r="C491" s="53">
        <f t="shared" si="131"/>
        <v>0</v>
      </c>
      <c r="D491" s="53">
        <f t="shared" si="132"/>
        <v>0</v>
      </c>
      <c r="E491" s="65">
        <f t="shared" si="134"/>
        <v>0</v>
      </c>
      <c r="F491" s="65">
        <f t="shared" si="134"/>
        <v>0</v>
      </c>
      <c r="G491" s="65">
        <f t="shared" si="134"/>
        <v>0</v>
      </c>
      <c r="H491" s="65">
        <f t="shared" si="134"/>
        <v>0</v>
      </c>
      <c r="I491" s="65">
        <f t="shared" si="134"/>
        <v>0</v>
      </c>
      <c r="J491" s="65">
        <f t="shared" si="134"/>
        <v>0</v>
      </c>
      <c r="K491" s="65">
        <f t="shared" si="134"/>
        <v>0</v>
      </c>
      <c r="L491" s="65">
        <f t="shared" si="134"/>
        <v>0</v>
      </c>
      <c r="M491" s="65">
        <f t="shared" si="134"/>
        <v>0</v>
      </c>
      <c r="N491" s="65">
        <f t="shared" si="134"/>
        <v>0</v>
      </c>
      <c r="O491" s="65">
        <f t="shared" si="134"/>
        <v>0</v>
      </c>
      <c r="P491" s="65">
        <f t="shared" si="134"/>
        <v>0</v>
      </c>
      <c r="Q491" s="5">
        <f t="shared" si="135"/>
        <v>0</v>
      </c>
    </row>
    <row r="492" spans="3:17" hidden="1">
      <c r="C492" s="56" t="str">
        <f t="shared" si="131"/>
        <v>PLANTACIÓ</v>
      </c>
      <c r="D492" s="56" t="str">
        <f t="shared" si="132"/>
        <v>Preparació per plantació manual tomàquet</v>
      </c>
      <c r="E492" s="66">
        <f t="shared" si="134"/>
        <v>0</v>
      </c>
      <c r="F492" s="66">
        <f t="shared" si="134"/>
        <v>0</v>
      </c>
      <c r="G492" s="66">
        <f t="shared" si="134"/>
        <v>0</v>
      </c>
      <c r="H492" s="66">
        <f t="shared" si="134"/>
        <v>0</v>
      </c>
      <c r="I492" s="66">
        <f t="shared" si="134"/>
        <v>0</v>
      </c>
      <c r="J492" s="66">
        <f t="shared" si="134"/>
        <v>0</v>
      </c>
      <c r="K492" s="66">
        <f t="shared" si="134"/>
        <v>0</v>
      </c>
      <c r="L492" s="66">
        <f t="shared" si="134"/>
        <v>0</v>
      </c>
      <c r="M492" s="66">
        <f t="shared" si="134"/>
        <v>0</v>
      </c>
      <c r="N492" s="66">
        <f t="shared" si="134"/>
        <v>0</v>
      </c>
      <c r="O492" s="66">
        <f t="shared" si="134"/>
        <v>0</v>
      </c>
      <c r="P492" s="66">
        <f t="shared" si="134"/>
        <v>0</v>
      </c>
      <c r="Q492" s="5">
        <f t="shared" si="135"/>
        <v>0</v>
      </c>
    </row>
    <row r="493" spans="3:17" hidden="1">
      <c r="C493" s="56">
        <f t="shared" si="131"/>
        <v>0</v>
      </c>
      <c r="D493" s="56">
        <f t="shared" si="132"/>
        <v>0</v>
      </c>
      <c r="E493" s="66">
        <f t="shared" si="134"/>
        <v>0</v>
      </c>
      <c r="F493" s="66">
        <f t="shared" si="134"/>
        <v>0</v>
      </c>
      <c r="G493" s="66">
        <f t="shared" si="134"/>
        <v>0</v>
      </c>
      <c r="H493" s="66">
        <f t="shared" si="134"/>
        <v>0</v>
      </c>
      <c r="I493" s="66">
        <f t="shared" si="134"/>
        <v>0</v>
      </c>
      <c r="J493" s="66">
        <f t="shared" si="134"/>
        <v>0</v>
      </c>
      <c r="K493" s="66">
        <f t="shared" si="134"/>
        <v>0</v>
      </c>
      <c r="L493" s="66">
        <f t="shared" si="134"/>
        <v>0</v>
      </c>
      <c r="M493" s="66">
        <f t="shared" si="134"/>
        <v>0</v>
      </c>
      <c r="N493" s="66">
        <f t="shared" si="134"/>
        <v>0</v>
      </c>
      <c r="O493" s="66">
        <f t="shared" si="134"/>
        <v>0</v>
      </c>
      <c r="P493" s="66">
        <f t="shared" si="134"/>
        <v>0</v>
      </c>
      <c r="Q493" s="5">
        <f t="shared" si="135"/>
        <v>0</v>
      </c>
    </row>
    <row r="494" spans="3:17" hidden="1">
      <c r="C494" s="56">
        <f t="shared" si="131"/>
        <v>0</v>
      </c>
      <c r="D494" s="56">
        <f t="shared" si="132"/>
        <v>0</v>
      </c>
      <c r="E494" s="66">
        <f t="shared" si="134"/>
        <v>0</v>
      </c>
      <c r="F494" s="66">
        <f t="shared" si="134"/>
        <v>0</v>
      </c>
      <c r="G494" s="66">
        <f t="shared" si="134"/>
        <v>0</v>
      </c>
      <c r="H494" s="66">
        <f t="shared" si="134"/>
        <v>0</v>
      </c>
      <c r="I494" s="66">
        <f t="shared" si="134"/>
        <v>0</v>
      </c>
      <c r="J494" s="66">
        <f t="shared" si="134"/>
        <v>0</v>
      </c>
      <c r="K494" s="66">
        <f t="shared" si="134"/>
        <v>0</v>
      </c>
      <c r="L494" s="66">
        <f t="shared" si="134"/>
        <v>0</v>
      </c>
      <c r="M494" s="66">
        <f t="shared" si="134"/>
        <v>0</v>
      </c>
      <c r="N494" s="66">
        <f t="shared" si="134"/>
        <v>0</v>
      </c>
      <c r="O494" s="66">
        <f t="shared" si="134"/>
        <v>0</v>
      </c>
      <c r="P494" s="66">
        <f t="shared" si="134"/>
        <v>0</v>
      </c>
      <c r="Q494" s="5">
        <f t="shared" si="135"/>
        <v>0</v>
      </c>
    </row>
    <row r="495" spans="3:17" hidden="1">
      <c r="C495" s="56">
        <f t="shared" si="131"/>
        <v>0</v>
      </c>
      <c r="D495" s="56">
        <f t="shared" si="132"/>
        <v>0</v>
      </c>
      <c r="E495" s="66">
        <f t="shared" si="134"/>
        <v>0</v>
      </c>
      <c r="F495" s="66">
        <f t="shared" si="134"/>
        <v>0</v>
      </c>
      <c r="G495" s="66">
        <f t="shared" si="134"/>
        <v>0</v>
      </c>
      <c r="H495" s="66">
        <f t="shared" si="134"/>
        <v>0</v>
      </c>
      <c r="I495" s="66">
        <f t="shared" si="134"/>
        <v>0</v>
      </c>
      <c r="J495" s="66">
        <f t="shared" si="134"/>
        <v>0</v>
      </c>
      <c r="K495" s="66">
        <f t="shared" si="134"/>
        <v>0</v>
      </c>
      <c r="L495" s="66">
        <f t="shared" si="134"/>
        <v>0</v>
      </c>
      <c r="M495" s="66">
        <f t="shared" si="134"/>
        <v>0</v>
      </c>
      <c r="N495" s="66">
        <f t="shared" si="134"/>
        <v>0</v>
      </c>
      <c r="O495" s="66">
        <f t="shared" si="134"/>
        <v>0</v>
      </c>
      <c r="P495" s="66">
        <f t="shared" si="134"/>
        <v>0</v>
      </c>
      <c r="Q495" s="5">
        <f t="shared" si="135"/>
        <v>0</v>
      </c>
    </row>
    <row r="496" spans="3:17" hidden="1">
      <c r="C496" s="58" t="str">
        <f t="shared" si="131"/>
        <v>REG</v>
      </c>
      <c r="D496" s="58" t="str">
        <f t="shared" si="132"/>
        <v>Preparació per instal.lació sistema de reg amb cinta (1 m per m2)</v>
      </c>
      <c r="E496" s="67">
        <f t="shared" si="134"/>
        <v>0</v>
      </c>
      <c r="F496" s="67">
        <f t="shared" si="134"/>
        <v>0</v>
      </c>
      <c r="G496" s="67">
        <f t="shared" si="134"/>
        <v>0</v>
      </c>
      <c r="H496" s="67">
        <f t="shared" si="134"/>
        <v>0</v>
      </c>
      <c r="I496" s="67">
        <f t="shared" si="134"/>
        <v>0</v>
      </c>
      <c r="J496" s="67">
        <f t="shared" si="134"/>
        <v>0</v>
      </c>
      <c r="K496" s="67">
        <f t="shared" si="134"/>
        <v>0</v>
      </c>
      <c r="L496" s="67">
        <f t="shared" si="134"/>
        <v>0</v>
      </c>
      <c r="M496" s="67">
        <f t="shared" si="134"/>
        <v>0</v>
      </c>
      <c r="N496" s="67">
        <f t="shared" si="134"/>
        <v>0</v>
      </c>
      <c r="O496" s="67">
        <f t="shared" si="134"/>
        <v>0</v>
      </c>
      <c r="P496" s="67">
        <f t="shared" si="134"/>
        <v>0</v>
      </c>
      <c r="Q496" s="5">
        <f t="shared" si="135"/>
        <v>0</v>
      </c>
    </row>
    <row r="497" spans="3:17" hidden="1">
      <c r="C497" s="58">
        <f t="shared" si="131"/>
        <v>0</v>
      </c>
      <c r="D497" s="58" t="str">
        <f t="shared" si="132"/>
        <v>Preparació per reg (l/m2)</v>
      </c>
      <c r="E497" s="67">
        <f t="shared" si="134"/>
        <v>0</v>
      </c>
      <c r="F497" s="67">
        <f t="shared" si="134"/>
        <v>0</v>
      </c>
      <c r="G497" s="67">
        <f t="shared" si="134"/>
        <v>0</v>
      </c>
      <c r="H497" s="67">
        <f t="shared" si="134"/>
        <v>0</v>
      </c>
      <c r="I497" s="67">
        <f t="shared" si="134"/>
        <v>0</v>
      </c>
      <c r="J497" s="67">
        <f t="shared" si="134"/>
        <v>0</v>
      </c>
      <c r="K497" s="67">
        <f t="shared" si="134"/>
        <v>0</v>
      </c>
      <c r="L497" s="67">
        <f t="shared" si="134"/>
        <v>0</v>
      </c>
      <c r="M497" s="67">
        <f t="shared" si="134"/>
        <v>0</v>
      </c>
      <c r="N497" s="67">
        <f t="shared" si="134"/>
        <v>0</v>
      </c>
      <c r="O497" s="67">
        <f t="shared" si="134"/>
        <v>0</v>
      </c>
      <c r="P497" s="67">
        <f t="shared" si="134"/>
        <v>0</v>
      </c>
      <c r="Q497" s="5">
        <f t="shared" si="135"/>
        <v>0</v>
      </c>
    </row>
    <row r="498" spans="3:17" hidden="1">
      <c r="C498" s="58">
        <f t="shared" si="131"/>
        <v>0</v>
      </c>
      <c r="D498" s="58" t="str">
        <f t="shared" si="132"/>
        <v>Preparació per desinstal.lació sistema de reg amb cinta</v>
      </c>
      <c r="E498" s="67">
        <f t="shared" ref="E498:P513" si="136">+E25*VLOOKUP($D498,$D$176:$AV$280,42,FALSE)</f>
        <v>0</v>
      </c>
      <c r="F498" s="67">
        <f t="shared" si="136"/>
        <v>0</v>
      </c>
      <c r="G498" s="67">
        <f t="shared" si="136"/>
        <v>0</v>
      </c>
      <c r="H498" s="67">
        <f t="shared" si="136"/>
        <v>0</v>
      </c>
      <c r="I498" s="67">
        <f t="shared" si="136"/>
        <v>0</v>
      </c>
      <c r="J498" s="67">
        <f t="shared" si="136"/>
        <v>0</v>
      </c>
      <c r="K498" s="67">
        <f t="shared" si="136"/>
        <v>0</v>
      </c>
      <c r="L498" s="67">
        <f t="shared" si="136"/>
        <v>0</v>
      </c>
      <c r="M498" s="67">
        <f t="shared" si="136"/>
        <v>0</v>
      </c>
      <c r="N498" s="67">
        <f t="shared" si="136"/>
        <v>0</v>
      </c>
      <c r="O498" s="67">
        <f t="shared" si="136"/>
        <v>0</v>
      </c>
      <c r="P498" s="67">
        <f t="shared" si="136"/>
        <v>0</v>
      </c>
      <c r="Q498" s="5">
        <f t="shared" si="135"/>
        <v>0</v>
      </c>
    </row>
    <row r="499" spans="3:17" hidden="1">
      <c r="C499" s="58">
        <f t="shared" si="131"/>
        <v>0</v>
      </c>
      <c r="D499" s="58">
        <f t="shared" si="132"/>
        <v>0</v>
      </c>
      <c r="E499" s="67">
        <f t="shared" si="136"/>
        <v>0</v>
      </c>
      <c r="F499" s="67">
        <f t="shared" si="136"/>
        <v>0</v>
      </c>
      <c r="G499" s="67">
        <f t="shared" si="136"/>
        <v>0</v>
      </c>
      <c r="H499" s="67">
        <f t="shared" si="136"/>
        <v>0</v>
      </c>
      <c r="I499" s="67">
        <f t="shared" si="136"/>
        <v>0</v>
      </c>
      <c r="J499" s="67">
        <f t="shared" si="136"/>
        <v>0</v>
      </c>
      <c r="K499" s="67">
        <f t="shared" si="136"/>
        <v>0</v>
      </c>
      <c r="L499" s="67">
        <f t="shared" si="136"/>
        <v>0</v>
      </c>
      <c r="M499" s="67">
        <f t="shared" si="136"/>
        <v>0</v>
      </c>
      <c r="N499" s="67">
        <f t="shared" si="136"/>
        <v>0</v>
      </c>
      <c r="O499" s="67">
        <f t="shared" si="136"/>
        <v>0</v>
      </c>
      <c r="P499" s="67">
        <f t="shared" si="136"/>
        <v>0</v>
      </c>
      <c r="Q499" s="5">
        <f t="shared" si="135"/>
        <v>0</v>
      </c>
    </row>
    <row r="500" spans="3:17" hidden="1">
      <c r="C500" s="49" t="str">
        <f t="shared" si="131"/>
        <v>TRACTAMENTS</v>
      </c>
      <c r="D500" s="49" t="str">
        <f t="shared" si="132"/>
        <v>Preparació per tractament bacillus + sofre amb bota i 2 persones</v>
      </c>
      <c r="E500" s="68">
        <f t="shared" si="136"/>
        <v>0</v>
      </c>
      <c r="F500" s="68">
        <f t="shared" si="136"/>
        <v>0</v>
      </c>
      <c r="G500" s="68">
        <f t="shared" si="136"/>
        <v>0</v>
      </c>
      <c r="H500" s="68">
        <f t="shared" si="136"/>
        <v>0</v>
      </c>
      <c r="I500" s="68">
        <f t="shared" si="136"/>
        <v>0</v>
      </c>
      <c r="J500" s="68">
        <f t="shared" si="136"/>
        <v>0</v>
      </c>
      <c r="K500" s="68">
        <f t="shared" si="136"/>
        <v>0</v>
      </c>
      <c r="L500" s="68">
        <f t="shared" si="136"/>
        <v>0</v>
      </c>
      <c r="M500" s="68">
        <f t="shared" si="136"/>
        <v>0</v>
      </c>
      <c r="N500" s="68">
        <f t="shared" si="136"/>
        <v>0</v>
      </c>
      <c r="O500" s="68">
        <f t="shared" si="136"/>
        <v>0</v>
      </c>
      <c r="P500" s="68">
        <f t="shared" si="136"/>
        <v>0</v>
      </c>
      <c r="Q500" s="5">
        <f t="shared" si="135"/>
        <v>0</v>
      </c>
    </row>
    <row r="501" spans="3:17" hidden="1">
      <c r="C501" s="49">
        <f t="shared" si="131"/>
        <v>0</v>
      </c>
      <c r="D501" s="49" t="str">
        <f t="shared" si="132"/>
        <v>Preparació per tractament nim + sofre amb bota i 2 persones</v>
      </c>
      <c r="E501" s="68">
        <f t="shared" si="136"/>
        <v>0</v>
      </c>
      <c r="F501" s="68">
        <f t="shared" si="136"/>
        <v>0</v>
      </c>
      <c r="G501" s="68">
        <f t="shared" si="136"/>
        <v>0</v>
      </c>
      <c r="H501" s="68">
        <f t="shared" si="136"/>
        <v>0</v>
      </c>
      <c r="I501" s="68">
        <f t="shared" si="136"/>
        <v>0</v>
      </c>
      <c r="J501" s="68">
        <f t="shared" si="136"/>
        <v>0</v>
      </c>
      <c r="K501" s="68">
        <f t="shared" si="136"/>
        <v>0</v>
      </c>
      <c r="L501" s="68">
        <f t="shared" si="136"/>
        <v>0</v>
      </c>
      <c r="M501" s="68">
        <f t="shared" si="136"/>
        <v>0</v>
      </c>
      <c r="N501" s="68">
        <f t="shared" si="136"/>
        <v>0</v>
      </c>
      <c r="O501" s="68">
        <f t="shared" si="136"/>
        <v>0</v>
      </c>
      <c r="P501" s="68">
        <f t="shared" si="136"/>
        <v>0</v>
      </c>
      <c r="Q501" s="5">
        <f t="shared" si="135"/>
        <v>0</v>
      </c>
    </row>
    <row r="502" spans="3:17" hidden="1">
      <c r="C502" s="49">
        <f t="shared" si="131"/>
        <v>0</v>
      </c>
      <c r="D502" s="49">
        <f t="shared" si="132"/>
        <v>0</v>
      </c>
      <c r="E502" s="68">
        <f t="shared" si="136"/>
        <v>0</v>
      </c>
      <c r="F502" s="68">
        <f t="shared" si="136"/>
        <v>0</v>
      </c>
      <c r="G502" s="68">
        <f t="shared" si="136"/>
        <v>0</v>
      </c>
      <c r="H502" s="68">
        <f t="shared" si="136"/>
        <v>0</v>
      </c>
      <c r="I502" s="68">
        <f t="shared" si="136"/>
        <v>0</v>
      </c>
      <c r="J502" s="68">
        <f t="shared" si="136"/>
        <v>0</v>
      </c>
      <c r="K502" s="68">
        <f t="shared" si="136"/>
        <v>0</v>
      </c>
      <c r="L502" s="68">
        <f t="shared" si="136"/>
        <v>0</v>
      </c>
      <c r="M502" s="68">
        <f t="shared" si="136"/>
        <v>0</v>
      </c>
      <c r="N502" s="68">
        <f t="shared" si="136"/>
        <v>0</v>
      </c>
      <c r="O502" s="68">
        <f t="shared" si="136"/>
        <v>0</v>
      </c>
      <c r="P502" s="68">
        <f t="shared" si="136"/>
        <v>0</v>
      </c>
      <c r="Q502" s="5">
        <f t="shared" si="135"/>
        <v>0</v>
      </c>
    </row>
    <row r="503" spans="3:17" hidden="1">
      <c r="C503" s="49">
        <f t="shared" si="131"/>
        <v>0</v>
      </c>
      <c r="D503" s="49">
        <f t="shared" si="132"/>
        <v>0</v>
      </c>
      <c r="E503" s="68">
        <f t="shared" si="136"/>
        <v>0</v>
      </c>
      <c r="F503" s="68">
        <f t="shared" si="136"/>
        <v>0</v>
      </c>
      <c r="G503" s="68">
        <f t="shared" si="136"/>
        <v>0</v>
      </c>
      <c r="H503" s="68">
        <f t="shared" si="136"/>
        <v>0</v>
      </c>
      <c r="I503" s="68">
        <f t="shared" si="136"/>
        <v>0</v>
      </c>
      <c r="J503" s="68">
        <f t="shared" si="136"/>
        <v>0</v>
      </c>
      <c r="K503" s="68">
        <f t="shared" si="136"/>
        <v>0</v>
      </c>
      <c r="L503" s="68">
        <f t="shared" si="136"/>
        <v>0</v>
      </c>
      <c r="M503" s="68">
        <f t="shared" si="136"/>
        <v>0</v>
      </c>
      <c r="N503" s="68">
        <f t="shared" si="136"/>
        <v>0</v>
      </c>
      <c r="O503" s="68">
        <f t="shared" si="136"/>
        <v>0</v>
      </c>
      <c r="P503" s="68">
        <f t="shared" si="136"/>
        <v>0</v>
      </c>
      <c r="Q503" s="5">
        <f t="shared" si="135"/>
        <v>0</v>
      </c>
    </row>
    <row r="504" spans="3:17" hidden="1">
      <c r="C504" s="49">
        <f t="shared" si="131"/>
        <v>0</v>
      </c>
      <c r="D504" s="49">
        <f t="shared" si="132"/>
        <v>0</v>
      </c>
      <c r="E504" s="68">
        <f t="shared" si="136"/>
        <v>0</v>
      </c>
      <c r="F504" s="68">
        <f t="shared" si="136"/>
        <v>0</v>
      </c>
      <c r="G504" s="68">
        <f t="shared" si="136"/>
        <v>0</v>
      </c>
      <c r="H504" s="68">
        <f t="shared" si="136"/>
        <v>0</v>
      </c>
      <c r="I504" s="68">
        <f t="shared" si="136"/>
        <v>0</v>
      </c>
      <c r="J504" s="68">
        <f t="shared" si="136"/>
        <v>0</v>
      </c>
      <c r="K504" s="68">
        <f t="shared" si="136"/>
        <v>0</v>
      </c>
      <c r="L504" s="68">
        <f t="shared" si="136"/>
        <v>0</v>
      </c>
      <c r="M504" s="68">
        <f t="shared" si="136"/>
        <v>0</v>
      </c>
      <c r="N504" s="68">
        <f t="shared" si="136"/>
        <v>0</v>
      </c>
      <c r="O504" s="68">
        <f t="shared" si="136"/>
        <v>0</v>
      </c>
      <c r="P504" s="68">
        <f t="shared" si="136"/>
        <v>0</v>
      </c>
      <c r="Q504" s="5">
        <f t="shared" si="135"/>
        <v>0</v>
      </c>
    </row>
    <row r="505" spans="3:17" hidden="1">
      <c r="C505" s="60" t="str">
        <f t="shared" si="131"/>
        <v>DESHERBAT</v>
      </c>
      <c r="D505" s="60" t="str">
        <f t="shared" si="132"/>
        <v>Preparació per col·locar plàstic a mà</v>
      </c>
      <c r="E505" s="69">
        <f t="shared" si="136"/>
        <v>0</v>
      </c>
      <c r="F505" s="69">
        <f t="shared" si="136"/>
        <v>0</v>
      </c>
      <c r="G505" s="69">
        <f t="shared" si="136"/>
        <v>0</v>
      </c>
      <c r="H505" s="69">
        <f t="shared" si="136"/>
        <v>0</v>
      </c>
      <c r="I505" s="69">
        <f t="shared" si="136"/>
        <v>0</v>
      </c>
      <c r="J505" s="69">
        <f t="shared" si="136"/>
        <v>0</v>
      </c>
      <c r="K505" s="69">
        <f t="shared" si="136"/>
        <v>0</v>
      </c>
      <c r="L505" s="69">
        <f t="shared" si="136"/>
        <v>0</v>
      </c>
      <c r="M505" s="69">
        <f t="shared" si="136"/>
        <v>0</v>
      </c>
      <c r="N505" s="69">
        <f t="shared" si="136"/>
        <v>0</v>
      </c>
      <c r="O505" s="69">
        <f t="shared" si="136"/>
        <v>0</v>
      </c>
      <c r="P505" s="69">
        <f t="shared" si="136"/>
        <v>0</v>
      </c>
      <c r="Q505" s="5">
        <f t="shared" si="135"/>
        <v>0</v>
      </c>
    </row>
    <row r="506" spans="3:17" hidden="1">
      <c r="C506" s="60">
        <f t="shared" si="131"/>
        <v>0</v>
      </c>
      <c r="D506" s="60" t="str">
        <f t="shared" si="132"/>
        <v>Preparació per desherbat amb motocultor (només part sense plàstic)</v>
      </c>
      <c r="E506" s="69">
        <f t="shared" si="136"/>
        <v>0</v>
      </c>
      <c r="F506" s="69">
        <f t="shared" si="136"/>
        <v>0</v>
      </c>
      <c r="G506" s="69">
        <f t="shared" si="136"/>
        <v>0</v>
      </c>
      <c r="H506" s="69">
        <f t="shared" si="136"/>
        <v>0</v>
      </c>
      <c r="I506" s="69">
        <f t="shared" si="136"/>
        <v>0</v>
      </c>
      <c r="J506" s="69">
        <f t="shared" si="136"/>
        <v>0</v>
      </c>
      <c r="K506" s="69">
        <f t="shared" si="136"/>
        <v>0</v>
      </c>
      <c r="L506" s="69">
        <f t="shared" si="136"/>
        <v>0</v>
      </c>
      <c r="M506" s="69">
        <f t="shared" si="136"/>
        <v>0</v>
      </c>
      <c r="N506" s="69">
        <f t="shared" si="136"/>
        <v>0</v>
      </c>
      <c r="O506" s="69">
        <f t="shared" si="136"/>
        <v>0</v>
      </c>
      <c r="P506" s="69">
        <f t="shared" si="136"/>
        <v>0</v>
      </c>
      <c r="Q506" s="5">
        <f t="shared" si="135"/>
        <v>0</v>
      </c>
    </row>
    <row r="507" spans="3:17" hidden="1">
      <c r="C507" s="60">
        <f t="shared" si="131"/>
        <v>0</v>
      </c>
      <c r="D507" s="60">
        <f t="shared" si="132"/>
        <v>0</v>
      </c>
      <c r="E507" s="69">
        <f t="shared" si="136"/>
        <v>0</v>
      </c>
      <c r="F507" s="69">
        <f t="shared" si="136"/>
        <v>0</v>
      </c>
      <c r="G507" s="69">
        <f t="shared" si="136"/>
        <v>0</v>
      </c>
      <c r="H507" s="69">
        <f t="shared" si="136"/>
        <v>0</v>
      </c>
      <c r="I507" s="69">
        <f t="shared" si="136"/>
        <v>0</v>
      </c>
      <c r="J507" s="69">
        <f t="shared" si="136"/>
        <v>0</v>
      </c>
      <c r="K507" s="69">
        <f t="shared" si="136"/>
        <v>0</v>
      </c>
      <c r="L507" s="69">
        <f t="shared" si="136"/>
        <v>0</v>
      </c>
      <c r="M507" s="69">
        <f t="shared" si="136"/>
        <v>0</v>
      </c>
      <c r="N507" s="69">
        <f t="shared" si="136"/>
        <v>0</v>
      </c>
      <c r="O507" s="69">
        <f t="shared" si="136"/>
        <v>0</v>
      </c>
      <c r="P507" s="69">
        <f t="shared" si="136"/>
        <v>0</v>
      </c>
      <c r="Q507" s="5">
        <f t="shared" si="135"/>
        <v>0</v>
      </c>
    </row>
    <row r="508" spans="3:17" hidden="1">
      <c r="C508" s="60">
        <f t="shared" si="131"/>
        <v>0</v>
      </c>
      <c r="D508" s="60">
        <f t="shared" si="132"/>
        <v>0</v>
      </c>
      <c r="E508" s="69">
        <f t="shared" si="136"/>
        <v>0</v>
      </c>
      <c r="F508" s="69">
        <f t="shared" si="136"/>
        <v>0</v>
      </c>
      <c r="G508" s="69">
        <f t="shared" si="136"/>
        <v>0</v>
      </c>
      <c r="H508" s="69">
        <f t="shared" si="136"/>
        <v>0</v>
      </c>
      <c r="I508" s="69">
        <f t="shared" si="136"/>
        <v>0</v>
      </c>
      <c r="J508" s="69">
        <f t="shared" si="136"/>
        <v>0</v>
      </c>
      <c r="K508" s="69">
        <f t="shared" si="136"/>
        <v>0</v>
      </c>
      <c r="L508" s="69">
        <f t="shared" si="136"/>
        <v>0</v>
      </c>
      <c r="M508" s="69">
        <f t="shared" si="136"/>
        <v>0</v>
      </c>
      <c r="N508" s="69">
        <f t="shared" si="136"/>
        <v>0</v>
      </c>
      <c r="O508" s="69">
        <f t="shared" si="136"/>
        <v>0</v>
      </c>
      <c r="P508" s="69">
        <f t="shared" si="136"/>
        <v>0</v>
      </c>
      <c r="Q508" s="5">
        <f t="shared" si="135"/>
        <v>0</v>
      </c>
    </row>
    <row r="509" spans="3:17" hidden="1">
      <c r="C509" s="62" t="str">
        <f t="shared" si="131"/>
        <v>ALTRES OPERACIONS ESPECÍFIQUES</v>
      </c>
      <c r="D509" s="62" t="str">
        <f t="shared" si="132"/>
        <v>Preparació per renda de la terra</v>
      </c>
      <c r="E509" s="70">
        <f t="shared" si="136"/>
        <v>0</v>
      </c>
      <c r="F509" s="70">
        <f t="shared" si="136"/>
        <v>0</v>
      </c>
      <c r="G509" s="70">
        <f t="shared" si="136"/>
        <v>0</v>
      </c>
      <c r="H509" s="70">
        <f t="shared" si="136"/>
        <v>0</v>
      </c>
      <c r="I509" s="70">
        <f t="shared" si="136"/>
        <v>0</v>
      </c>
      <c r="J509" s="70">
        <f t="shared" si="136"/>
        <v>0</v>
      </c>
      <c r="K509" s="70">
        <f t="shared" si="136"/>
        <v>0</v>
      </c>
      <c r="L509" s="70">
        <f t="shared" si="136"/>
        <v>0</v>
      </c>
      <c r="M509" s="70">
        <f t="shared" si="136"/>
        <v>0</v>
      </c>
      <c r="N509" s="70">
        <f t="shared" si="136"/>
        <v>0</v>
      </c>
      <c r="O509" s="70">
        <f t="shared" si="136"/>
        <v>0</v>
      </c>
      <c r="P509" s="70">
        <f t="shared" si="136"/>
        <v>0</v>
      </c>
      <c r="Q509" s="5">
        <f t="shared" si="135"/>
        <v>0</v>
      </c>
    </row>
    <row r="510" spans="3:17" hidden="1">
      <c r="C510" s="62">
        <f t="shared" si="131"/>
        <v>0</v>
      </c>
      <c r="D510" s="62" t="str">
        <f t="shared" si="132"/>
        <v>Preparació per esporgar i lligar tomaqueres</v>
      </c>
      <c r="E510" s="70">
        <f t="shared" si="136"/>
        <v>0</v>
      </c>
      <c r="F510" s="70">
        <f t="shared" si="136"/>
        <v>0</v>
      </c>
      <c r="G510" s="70">
        <f t="shared" si="136"/>
        <v>0</v>
      </c>
      <c r="H510" s="70">
        <f t="shared" si="136"/>
        <v>0</v>
      </c>
      <c r="I510" s="70">
        <f t="shared" si="136"/>
        <v>0</v>
      </c>
      <c r="J510" s="70">
        <f t="shared" si="136"/>
        <v>0</v>
      </c>
      <c r="K510" s="70">
        <f t="shared" si="136"/>
        <v>0</v>
      </c>
      <c r="L510" s="70">
        <f t="shared" si="136"/>
        <v>0</v>
      </c>
      <c r="M510" s="70">
        <f t="shared" si="136"/>
        <v>0</v>
      </c>
      <c r="N510" s="70">
        <f t="shared" si="136"/>
        <v>0</v>
      </c>
      <c r="O510" s="70">
        <f t="shared" si="136"/>
        <v>0</v>
      </c>
      <c r="P510" s="70">
        <f t="shared" si="136"/>
        <v>0</v>
      </c>
      <c r="Q510" s="5">
        <f t="shared" si="135"/>
        <v>0</v>
      </c>
    </row>
    <row r="511" spans="3:17" hidden="1">
      <c r="C511" s="62">
        <f t="shared" si="131"/>
        <v>0</v>
      </c>
      <c r="D511" s="62" t="str">
        <f t="shared" si="132"/>
        <v>Preparació per clavar i lligar canyes manual</v>
      </c>
      <c r="E511" s="70">
        <f t="shared" si="136"/>
        <v>0</v>
      </c>
      <c r="F511" s="70">
        <f t="shared" si="136"/>
        <v>0</v>
      </c>
      <c r="G511" s="70">
        <f t="shared" si="136"/>
        <v>0</v>
      </c>
      <c r="H511" s="70">
        <f t="shared" si="136"/>
        <v>0</v>
      </c>
      <c r="I511" s="70">
        <f t="shared" si="136"/>
        <v>0</v>
      </c>
      <c r="J511" s="70">
        <f t="shared" si="136"/>
        <v>0</v>
      </c>
      <c r="K511" s="70">
        <f t="shared" si="136"/>
        <v>0</v>
      </c>
      <c r="L511" s="70">
        <f t="shared" si="136"/>
        <v>0</v>
      </c>
      <c r="M511" s="70">
        <f t="shared" si="136"/>
        <v>0</v>
      </c>
      <c r="N511" s="70">
        <f t="shared" si="136"/>
        <v>0</v>
      </c>
      <c r="O511" s="70">
        <f t="shared" si="136"/>
        <v>0</v>
      </c>
      <c r="P511" s="70">
        <f t="shared" si="136"/>
        <v>0</v>
      </c>
      <c r="Q511" s="5">
        <f t="shared" si="135"/>
        <v>0</v>
      </c>
    </row>
    <row r="512" spans="3:17" hidden="1">
      <c r="C512" s="62">
        <f t="shared" si="131"/>
        <v>0</v>
      </c>
      <c r="D512" s="62">
        <f t="shared" si="132"/>
        <v>0</v>
      </c>
      <c r="E512" s="70">
        <f t="shared" si="136"/>
        <v>0</v>
      </c>
      <c r="F512" s="70">
        <f t="shared" si="136"/>
        <v>0</v>
      </c>
      <c r="G512" s="70">
        <f t="shared" si="136"/>
        <v>0</v>
      </c>
      <c r="H512" s="70">
        <f t="shared" si="136"/>
        <v>0</v>
      </c>
      <c r="I512" s="70">
        <f t="shared" si="136"/>
        <v>0</v>
      </c>
      <c r="J512" s="70">
        <f t="shared" si="136"/>
        <v>0</v>
      </c>
      <c r="K512" s="70">
        <f t="shared" si="136"/>
        <v>0</v>
      </c>
      <c r="L512" s="70">
        <f t="shared" si="136"/>
        <v>0</v>
      </c>
      <c r="M512" s="70">
        <f t="shared" si="136"/>
        <v>0</v>
      </c>
      <c r="N512" s="70">
        <f t="shared" si="136"/>
        <v>0</v>
      </c>
      <c r="O512" s="70">
        <f t="shared" si="136"/>
        <v>0</v>
      </c>
      <c r="P512" s="70">
        <f t="shared" si="136"/>
        <v>0</v>
      </c>
      <c r="Q512" s="5">
        <f t="shared" si="135"/>
        <v>0</v>
      </c>
    </row>
    <row r="513" spans="3:17" hidden="1">
      <c r="C513" s="62">
        <f t="shared" si="131"/>
        <v>0</v>
      </c>
      <c r="D513" s="62">
        <f t="shared" si="132"/>
        <v>0</v>
      </c>
      <c r="E513" s="70">
        <f t="shared" si="136"/>
        <v>0</v>
      </c>
      <c r="F513" s="70">
        <f t="shared" si="136"/>
        <v>0</v>
      </c>
      <c r="G513" s="70">
        <f t="shared" si="136"/>
        <v>0</v>
      </c>
      <c r="H513" s="70">
        <f t="shared" si="136"/>
        <v>0</v>
      </c>
      <c r="I513" s="70">
        <f t="shared" si="136"/>
        <v>0</v>
      </c>
      <c r="J513" s="70">
        <f t="shared" si="136"/>
        <v>0</v>
      </c>
      <c r="K513" s="70">
        <f t="shared" si="136"/>
        <v>0</v>
      </c>
      <c r="L513" s="70">
        <f t="shared" si="136"/>
        <v>0</v>
      </c>
      <c r="M513" s="70">
        <f t="shared" si="136"/>
        <v>0</v>
      </c>
      <c r="N513" s="70">
        <f t="shared" si="136"/>
        <v>0</v>
      </c>
      <c r="O513" s="70">
        <f t="shared" si="136"/>
        <v>0</v>
      </c>
      <c r="P513" s="70">
        <f t="shared" si="136"/>
        <v>0</v>
      </c>
      <c r="Q513" s="5">
        <f t="shared" si="135"/>
        <v>0</v>
      </c>
    </row>
    <row r="514" spans="3:17" hidden="1">
      <c r="C514" s="55" t="str">
        <f t="shared" si="131"/>
        <v>RECOL.LECCIÓ</v>
      </c>
      <c r="D514" s="55" t="str">
        <f t="shared" si="132"/>
        <v>Preparació per recol.lecció tomàquet</v>
      </c>
      <c r="E514" s="71">
        <f t="shared" ref="E514:P515" si="137">+E41*VLOOKUP($D514,$D$176:$AV$280,42,FALSE)</f>
        <v>0</v>
      </c>
      <c r="F514" s="71">
        <f t="shared" si="137"/>
        <v>0</v>
      </c>
      <c r="G514" s="71">
        <f t="shared" si="137"/>
        <v>0</v>
      </c>
      <c r="H514" s="71">
        <f t="shared" si="137"/>
        <v>0</v>
      </c>
      <c r="I514" s="71">
        <f t="shared" si="137"/>
        <v>0</v>
      </c>
      <c r="J514" s="71">
        <f t="shared" si="137"/>
        <v>0</v>
      </c>
      <c r="K514" s="71">
        <f t="shared" si="137"/>
        <v>0</v>
      </c>
      <c r="L514" s="71">
        <f t="shared" si="137"/>
        <v>0</v>
      </c>
      <c r="M514" s="71">
        <f t="shared" si="137"/>
        <v>0</v>
      </c>
      <c r="N514" s="71">
        <f t="shared" si="137"/>
        <v>0</v>
      </c>
      <c r="O514" s="71">
        <f t="shared" si="137"/>
        <v>0</v>
      </c>
      <c r="P514" s="71">
        <f t="shared" si="137"/>
        <v>0</v>
      </c>
      <c r="Q514" s="5">
        <f t="shared" si="135"/>
        <v>0</v>
      </c>
    </row>
    <row r="515" spans="3:17" hidden="1">
      <c r="C515" s="55">
        <f t="shared" si="131"/>
        <v>0</v>
      </c>
      <c r="D515" s="55">
        <f t="shared" si="132"/>
        <v>0</v>
      </c>
      <c r="E515" s="71">
        <f t="shared" si="137"/>
        <v>0</v>
      </c>
      <c r="F515" s="71">
        <f t="shared" si="137"/>
        <v>0</v>
      </c>
      <c r="G515" s="71">
        <f t="shared" si="137"/>
        <v>0</v>
      </c>
      <c r="H515" s="71">
        <f t="shared" si="137"/>
        <v>0</v>
      </c>
      <c r="I515" s="71">
        <f t="shared" si="137"/>
        <v>0</v>
      </c>
      <c r="J515" s="71">
        <f t="shared" si="137"/>
        <v>0</v>
      </c>
      <c r="K515" s="71">
        <f t="shared" si="137"/>
        <v>0</v>
      </c>
      <c r="L515" s="71">
        <f t="shared" si="137"/>
        <v>0</v>
      </c>
      <c r="M515" s="71">
        <f t="shared" si="137"/>
        <v>0</v>
      </c>
      <c r="N515" s="71">
        <f t="shared" si="137"/>
        <v>0</v>
      </c>
      <c r="O515" s="71">
        <f t="shared" si="137"/>
        <v>0</v>
      </c>
      <c r="P515" s="71">
        <f t="shared" si="137"/>
        <v>0</v>
      </c>
      <c r="Q515" s="5">
        <f t="shared" si="135"/>
        <v>0</v>
      </c>
    </row>
    <row r="516" spans="3:17" hidden="1">
      <c r="E516" s="5">
        <f>SUM(E481:E515)</f>
        <v>0</v>
      </c>
      <c r="F516" s="5">
        <f t="shared" ref="F516:P516" si="138">SUM(F481:F515)</f>
        <v>0</v>
      </c>
      <c r="G516" s="5">
        <f t="shared" si="138"/>
        <v>0</v>
      </c>
      <c r="H516" s="5">
        <f t="shared" si="138"/>
        <v>0</v>
      </c>
      <c r="I516" s="5">
        <f t="shared" si="138"/>
        <v>0</v>
      </c>
      <c r="J516" s="5">
        <f t="shared" si="138"/>
        <v>0</v>
      </c>
      <c r="K516" s="5">
        <f t="shared" si="138"/>
        <v>0</v>
      </c>
      <c r="L516" s="5">
        <f t="shared" si="138"/>
        <v>0</v>
      </c>
      <c r="M516" s="5">
        <f t="shared" si="138"/>
        <v>0</v>
      </c>
      <c r="N516" s="5">
        <f t="shared" si="138"/>
        <v>0</v>
      </c>
      <c r="O516" s="5">
        <f t="shared" si="138"/>
        <v>0</v>
      </c>
      <c r="P516" s="5">
        <f t="shared" si="138"/>
        <v>0</v>
      </c>
      <c r="Q516" s="5"/>
    </row>
    <row r="517" spans="3:17" hidden="1"/>
    <row r="518" spans="3:17" hidden="1"/>
    <row r="519" spans="3:17" hidden="1">
      <c r="C519" t="str">
        <f>CONCATENATE($E$3,". Distribució de costos entre els grups d'operacions. ","Cost total: ",TEXT(Q529,"#.##0,00 €"))</f>
        <v>Tomàquet. Distribució de costos entre els grups d'operacions. Cost total: 0,00 €</v>
      </c>
    </row>
    <row r="520" spans="3:17" hidden="1">
      <c r="E520" t="str">
        <f>+E7</f>
        <v xml:space="preserve">gener </v>
      </c>
      <c r="F520" t="str">
        <f t="shared" ref="F520:P520" si="139">+F7</f>
        <v>febrer</v>
      </c>
      <c r="G520" t="str">
        <f t="shared" si="139"/>
        <v xml:space="preserve">març </v>
      </c>
      <c r="H520" t="str">
        <f t="shared" si="139"/>
        <v>abril</v>
      </c>
      <c r="I520" t="str">
        <f t="shared" si="139"/>
        <v>maig</v>
      </c>
      <c r="J520" t="str">
        <f t="shared" si="139"/>
        <v>juny</v>
      </c>
      <c r="K520" t="str">
        <f t="shared" si="139"/>
        <v>juliol</v>
      </c>
      <c r="L520" t="str">
        <f t="shared" si="139"/>
        <v>agost</v>
      </c>
      <c r="M520" t="str">
        <f t="shared" si="139"/>
        <v>setembre</v>
      </c>
      <c r="N520" t="str">
        <f t="shared" si="139"/>
        <v>octubre</v>
      </c>
      <c r="O520" t="str">
        <f t="shared" si="139"/>
        <v>novembre</v>
      </c>
      <c r="P520" t="str">
        <f t="shared" si="139"/>
        <v>desembre</v>
      </c>
      <c r="Q520" s="5"/>
    </row>
    <row r="521" spans="3:17" hidden="1">
      <c r="C521" s="51" t="str">
        <f>+C396</f>
        <v>PREPARACIÓ DEL SÒL</v>
      </c>
      <c r="D521" s="100">
        <f>+Q521</f>
        <v>0</v>
      </c>
      <c r="E521" s="64">
        <f>SUM(E396:E402)</f>
        <v>0</v>
      </c>
      <c r="F521" s="64">
        <f t="shared" ref="F521:P521" si="140">SUM(F396:F402)</f>
        <v>0</v>
      </c>
      <c r="G521" s="64">
        <f t="shared" si="140"/>
        <v>0</v>
      </c>
      <c r="H521" s="64">
        <f t="shared" si="140"/>
        <v>0</v>
      </c>
      <c r="I521" s="64">
        <f t="shared" si="140"/>
        <v>0</v>
      </c>
      <c r="J521" s="64">
        <f t="shared" si="140"/>
        <v>0</v>
      </c>
      <c r="K521" s="64">
        <f t="shared" si="140"/>
        <v>0</v>
      </c>
      <c r="L521" s="64">
        <f t="shared" si="140"/>
        <v>0</v>
      </c>
      <c r="M521" s="64">
        <f t="shared" si="140"/>
        <v>0</v>
      </c>
      <c r="N521" s="64">
        <f t="shared" si="140"/>
        <v>0</v>
      </c>
      <c r="O521" s="64">
        <f t="shared" si="140"/>
        <v>0</v>
      </c>
      <c r="P521" s="64">
        <f t="shared" si="140"/>
        <v>0</v>
      </c>
      <c r="Q521" s="108">
        <f>SUM(E521:P521)</f>
        <v>0</v>
      </c>
    </row>
    <row r="522" spans="3:17" hidden="1">
      <c r="C522" s="53" t="str">
        <f>+C403</f>
        <v>ADOBAT</v>
      </c>
      <c r="D522" s="101">
        <f t="shared" ref="D522:D528" si="141">+Q522</f>
        <v>0</v>
      </c>
      <c r="E522" s="65">
        <f>SUM(E403:E406)</f>
        <v>0</v>
      </c>
      <c r="F522" s="65">
        <f t="shared" ref="F522:P522" si="142">SUM(F403:F406)</f>
        <v>0</v>
      </c>
      <c r="G522" s="65">
        <f t="shared" si="142"/>
        <v>0</v>
      </c>
      <c r="H522" s="65">
        <f t="shared" si="142"/>
        <v>0</v>
      </c>
      <c r="I522" s="65">
        <f t="shared" si="142"/>
        <v>0</v>
      </c>
      <c r="J522" s="65">
        <f t="shared" si="142"/>
        <v>0</v>
      </c>
      <c r="K522" s="65">
        <f t="shared" si="142"/>
        <v>0</v>
      </c>
      <c r="L522" s="65">
        <f t="shared" si="142"/>
        <v>0</v>
      </c>
      <c r="M522" s="65">
        <f t="shared" si="142"/>
        <v>0</v>
      </c>
      <c r="N522" s="65">
        <f t="shared" si="142"/>
        <v>0</v>
      </c>
      <c r="O522" s="65">
        <f t="shared" si="142"/>
        <v>0</v>
      </c>
      <c r="P522" s="65">
        <f t="shared" si="142"/>
        <v>0</v>
      </c>
      <c r="Q522" s="108">
        <f t="shared" ref="Q522:Q531" si="143">SUM(E522:P522)</f>
        <v>0</v>
      </c>
    </row>
    <row r="523" spans="3:17" hidden="1">
      <c r="C523" s="56" t="str">
        <f>+C407</f>
        <v>PLANTACIÓ</v>
      </c>
      <c r="D523" s="102">
        <f t="shared" si="141"/>
        <v>0</v>
      </c>
      <c r="E523" s="66">
        <f>SUM(E407:E410)</f>
        <v>0</v>
      </c>
      <c r="F523" s="66">
        <f t="shared" ref="F523:P523" si="144">SUM(F407:F410)</f>
        <v>0</v>
      </c>
      <c r="G523" s="66">
        <f t="shared" si="144"/>
        <v>0</v>
      </c>
      <c r="H523" s="66">
        <f t="shared" si="144"/>
        <v>0</v>
      </c>
      <c r="I523" s="66">
        <f t="shared" si="144"/>
        <v>0</v>
      </c>
      <c r="J523" s="66">
        <f t="shared" si="144"/>
        <v>0</v>
      </c>
      <c r="K523" s="66">
        <f t="shared" si="144"/>
        <v>0</v>
      </c>
      <c r="L523" s="66">
        <f t="shared" si="144"/>
        <v>0</v>
      </c>
      <c r="M523" s="66">
        <f t="shared" si="144"/>
        <v>0</v>
      </c>
      <c r="N523" s="66">
        <f t="shared" si="144"/>
        <v>0</v>
      </c>
      <c r="O523" s="66">
        <f t="shared" si="144"/>
        <v>0</v>
      </c>
      <c r="P523" s="66">
        <f t="shared" si="144"/>
        <v>0</v>
      </c>
      <c r="Q523" s="108">
        <f t="shared" si="143"/>
        <v>0</v>
      </c>
    </row>
    <row r="524" spans="3:17" hidden="1">
      <c r="C524" s="58" t="str">
        <f>+C411</f>
        <v>REG</v>
      </c>
      <c r="D524" s="103">
        <f t="shared" si="141"/>
        <v>0</v>
      </c>
      <c r="E524" s="67">
        <f>SUM(E411:E414)</f>
        <v>0</v>
      </c>
      <c r="F524" s="67">
        <f t="shared" ref="F524:P524" si="145">SUM(F411:F414)</f>
        <v>0</v>
      </c>
      <c r="G524" s="67">
        <f t="shared" si="145"/>
        <v>0</v>
      </c>
      <c r="H524" s="67">
        <f t="shared" si="145"/>
        <v>0</v>
      </c>
      <c r="I524" s="67">
        <f t="shared" si="145"/>
        <v>0</v>
      </c>
      <c r="J524" s="67">
        <f t="shared" si="145"/>
        <v>0</v>
      </c>
      <c r="K524" s="67">
        <f t="shared" si="145"/>
        <v>0</v>
      </c>
      <c r="L524" s="67">
        <f t="shared" si="145"/>
        <v>0</v>
      </c>
      <c r="M524" s="67">
        <f t="shared" si="145"/>
        <v>0</v>
      </c>
      <c r="N524" s="67">
        <f t="shared" si="145"/>
        <v>0</v>
      </c>
      <c r="O524" s="67">
        <f t="shared" si="145"/>
        <v>0</v>
      </c>
      <c r="P524" s="67">
        <f t="shared" si="145"/>
        <v>0</v>
      </c>
      <c r="Q524" s="108">
        <f t="shared" si="143"/>
        <v>0</v>
      </c>
    </row>
    <row r="525" spans="3:17" hidden="1">
      <c r="C525" s="49" t="str">
        <f>+C415</f>
        <v>TRACTAMENTS</v>
      </c>
      <c r="D525" s="104">
        <f t="shared" si="141"/>
        <v>0</v>
      </c>
      <c r="E525" s="68">
        <f>SUM(E415:E419)</f>
        <v>0</v>
      </c>
      <c r="F525" s="68">
        <f t="shared" ref="F525:P525" si="146">SUM(F415:F419)</f>
        <v>0</v>
      </c>
      <c r="G525" s="68">
        <f t="shared" si="146"/>
        <v>0</v>
      </c>
      <c r="H525" s="68">
        <f t="shared" si="146"/>
        <v>0</v>
      </c>
      <c r="I525" s="68">
        <f t="shared" si="146"/>
        <v>0</v>
      </c>
      <c r="J525" s="68">
        <f t="shared" si="146"/>
        <v>0</v>
      </c>
      <c r="K525" s="68">
        <f t="shared" si="146"/>
        <v>0</v>
      </c>
      <c r="L525" s="68">
        <f t="shared" si="146"/>
        <v>0</v>
      </c>
      <c r="M525" s="68">
        <f t="shared" si="146"/>
        <v>0</v>
      </c>
      <c r="N525" s="68">
        <f t="shared" si="146"/>
        <v>0</v>
      </c>
      <c r="O525" s="68">
        <f t="shared" si="146"/>
        <v>0</v>
      </c>
      <c r="P525" s="68">
        <f t="shared" si="146"/>
        <v>0</v>
      </c>
      <c r="Q525" s="108">
        <f t="shared" si="143"/>
        <v>0</v>
      </c>
    </row>
    <row r="526" spans="3:17" hidden="1">
      <c r="C526" s="60" t="str">
        <f>+C420</f>
        <v>DESHERBAT</v>
      </c>
      <c r="D526" s="105">
        <f t="shared" si="141"/>
        <v>0</v>
      </c>
      <c r="E526" s="69">
        <f>SUM(E420:E423)</f>
        <v>0</v>
      </c>
      <c r="F526" s="69">
        <f t="shared" ref="F526:P526" si="147">SUM(F420:F423)</f>
        <v>0</v>
      </c>
      <c r="G526" s="69">
        <f t="shared" si="147"/>
        <v>0</v>
      </c>
      <c r="H526" s="69">
        <f t="shared" si="147"/>
        <v>0</v>
      </c>
      <c r="I526" s="69">
        <f t="shared" si="147"/>
        <v>0</v>
      </c>
      <c r="J526" s="69">
        <f t="shared" si="147"/>
        <v>0</v>
      </c>
      <c r="K526" s="69">
        <f t="shared" si="147"/>
        <v>0</v>
      </c>
      <c r="L526" s="69">
        <f t="shared" si="147"/>
        <v>0</v>
      </c>
      <c r="M526" s="69">
        <f t="shared" si="147"/>
        <v>0</v>
      </c>
      <c r="N526" s="69">
        <f t="shared" si="147"/>
        <v>0</v>
      </c>
      <c r="O526" s="69">
        <f t="shared" si="147"/>
        <v>0</v>
      </c>
      <c r="P526" s="69">
        <f t="shared" si="147"/>
        <v>0</v>
      </c>
      <c r="Q526" s="108">
        <f t="shared" si="143"/>
        <v>0</v>
      </c>
    </row>
    <row r="527" spans="3:17" hidden="1">
      <c r="C527" s="62" t="str">
        <f>+C424</f>
        <v>ALTRES OPERACIONS ESPECÍFIQUES</v>
      </c>
      <c r="D527" s="106">
        <f t="shared" si="141"/>
        <v>0</v>
      </c>
      <c r="E527" s="70">
        <f>SUM(E424:E428)</f>
        <v>0</v>
      </c>
      <c r="F527" s="70">
        <f t="shared" ref="F527:P527" si="148">SUM(F424:F428)</f>
        <v>0</v>
      </c>
      <c r="G527" s="70">
        <f t="shared" si="148"/>
        <v>0</v>
      </c>
      <c r="H527" s="70">
        <f t="shared" si="148"/>
        <v>0</v>
      </c>
      <c r="I527" s="70">
        <f t="shared" si="148"/>
        <v>0</v>
      </c>
      <c r="J527" s="70">
        <f t="shared" si="148"/>
        <v>0</v>
      </c>
      <c r="K527" s="70">
        <f t="shared" si="148"/>
        <v>0</v>
      </c>
      <c r="L527" s="70">
        <f t="shared" si="148"/>
        <v>0</v>
      </c>
      <c r="M527" s="70">
        <f t="shared" si="148"/>
        <v>0</v>
      </c>
      <c r="N527" s="70">
        <f t="shared" si="148"/>
        <v>0</v>
      </c>
      <c r="O527" s="70">
        <f t="shared" si="148"/>
        <v>0</v>
      </c>
      <c r="P527" s="70">
        <f t="shared" si="148"/>
        <v>0</v>
      </c>
      <c r="Q527" s="108">
        <f t="shared" si="143"/>
        <v>0</v>
      </c>
    </row>
    <row r="528" spans="3:17" hidden="1">
      <c r="C528" s="55" t="str">
        <f>+C429</f>
        <v>RECOL.LECCIÓ</v>
      </c>
      <c r="D528" s="107">
        <f t="shared" si="141"/>
        <v>0</v>
      </c>
      <c r="E528" s="71">
        <f>SUM(E429:E430)</f>
        <v>0</v>
      </c>
      <c r="F528" s="71">
        <f t="shared" ref="F528:P528" si="149">SUM(F429:F430)</f>
        <v>0</v>
      </c>
      <c r="G528" s="71">
        <f t="shared" si="149"/>
        <v>0</v>
      </c>
      <c r="H528" s="71">
        <f t="shared" si="149"/>
        <v>0</v>
      </c>
      <c r="I528" s="71">
        <f t="shared" si="149"/>
        <v>0</v>
      </c>
      <c r="J528" s="71">
        <f t="shared" si="149"/>
        <v>0</v>
      </c>
      <c r="K528" s="71">
        <f t="shared" si="149"/>
        <v>0</v>
      </c>
      <c r="L528" s="71">
        <f t="shared" si="149"/>
        <v>0</v>
      </c>
      <c r="M528" s="71">
        <f t="shared" si="149"/>
        <v>0</v>
      </c>
      <c r="N528" s="71">
        <f t="shared" si="149"/>
        <v>0</v>
      </c>
      <c r="O528" s="71">
        <f t="shared" si="149"/>
        <v>0</v>
      </c>
      <c r="P528" s="71">
        <f t="shared" si="149"/>
        <v>0</v>
      </c>
      <c r="Q528" s="108">
        <f t="shared" si="143"/>
        <v>0</v>
      </c>
    </row>
    <row r="529" spans="3:19" hidden="1">
      <c r="C529" s="3" t="s">
        <v>130</v>
      </c>
      <c r="E529" s="5">
        <f>SUM(E521:E528)</f>
        <v>0</v>
      </c>
      <c r="F529" s="5">
        <f t="shared" ref="F529:P529" si="150">SUM(F521:F528)</f>
        <v>0</v>
      </c>
      <c r="G529" s="5">
        <f t="shared" si="150"/>
        <v>0</v>
      </c>
      <c r="H529" s="5">
        <f t="shared" si="150"/>
        <v>0</v>
      </c>
      <c r="I529" s="5">
        <f t="shared" si="150"/>
        <v>0</v>
      </c>
      <c r="J529" s="5">
        <f t="shared" si="150"/>
        <v>0</v>
      </c>
      <c r="K529" s="5">
        <f t="shared" si="150"/>
        <v>0</v>
      </c>
      <c r="L529" s="5">
        <f t="shared" si="150"/>
        <v>0</v>
      </c>
      <c r="M529" s="5">
        <f t="shared" si="150"/>
        <v>0</v>
      </c>
      <c r="N529" s="5">
        <f t="shared" si="150"/>
        <v>0</v>
      </c>
      <c r="O529" s="5">
        <f t="shared" si="150"/>
        <v>0</v>
      </c>
      <c r="P529" s="5">
        <f t="shared" si="150"/>
        <v>0</v>
      </c>
      <c r="Q529" s="108">
        <f t="shared" si="143"/>
        <v>0</v>
      </c>
    </row>
    <row r="530" spans="3:19" hidden="1">
      <c r="C530" s="3" t="s">
        <v>129</v>
      </c>
      <c r="D530" t="str">
        <f>CONCATENATE("Collita ",LOWER(E3))</f>
        <v>Collita tomàquet</v>
      </c>
      <c r="E530" s="5">
        <f t="shared" ref="E530:P530" si="151">E41*VLOOKUP(CONCATENATE("Recol.lecció ",LOWER($E$3)),$D$176:$BC$280,$C$531,FALSE)</f>
        <v>0</v>
      </c>
      <c r="F530" s="5">
        <f t="shared" si="151"/>
        <v>0</v>
      </c>
      <c r="G530" s="5">
        <f t="shared" si="151"/>
        <v>0</v>
      </c>
      <c r="H530" s="5">
        <f t="shared" si="151"/>
        <v>0</v>
      </c>
      <c r="I530" s="5">
        <f t="shared" si="151"/>
        <v>0</v>
      </c>
      <c r="J530" s="5">
        <f t="shared" si="151"/>
        <v>0</v>
      </c>
      <c r="K530" s="5">
        <f t="shared" si="151"/>
        <v>0</v>
      </c>
      <c r="L530" s="5">
        <f t="shared" si="151"/>
        <v>0</v>
      </c>
      <c r="M530" s="5">
        <f t="shared" si="151"/>
        <v>0</v>
      </c>
      <c r="N530" s="5">
        <f t="shared" si="151"/>
        <v>0</v>
      </c>
      <c r="O530" s="5">
        <f t="shared" si="151"/>
        <v>0</v>
      </c>
      <c r="P530" s="5">
        <f t="shared" si="151"/>
        <v>0</v>
      </c>
      <c r="Q530" s="108">
        <f t="shared" si="143"/>
        <v>0</v>
      </c>
    </row>
    <row r="531" spans="3:19" hidden="1">
      <c r="C531" s="95">
        <f>HLOOKUP(D530,F171:BC172,2,FALSE)</f>
        <v>51</v>
      </c>
      <c r="D531" s="3" t="str">
        <f>CONCATENATE("Balanç mensual de costos i ingressos: ",E3,"  ",TEXT(Q531,"#.##0,00  €"))</f>
        <v>Balanç mensual de costos i ingressos: Tomàquet  0,00  €</v>
      </c>
      <c r="E531" s="5">
        <f>+E530-E529</f>
        <v>0</v>
      </c>
      <c r="F531" s="5">
        <f t="shared" ref="F531:P531" si="152">+F530-F529</f>
        <v>0</v>
      </c>
      <c r="G531" s="5">
        <f t="shared" si="152"/>
        <v>0</v>
      </c>
      <c r="H531" s="5">
        <f t="shared" si="152"/>
        <v>0</v>
      </c>
      <c r="I531" s="5">
        <f t="shared" si="152"/>
        <v>0</v>
      </c>
      <c r="J531" s="5">
        <f t="shared" si="152"/>
        <v>0</v>
      </c>
      <c r="K531" s="5">
        <f t="shared" si="152"/>
        <v>0</v>
      </c>
      <c r="L531" s="5">
        <f t="shared" si="152"/>
        <v>0</v>
      </c>
      <c r="M531" s="5">
        <f t="shared" si="152"/>
        <v>0</v>
      </c>
      <c r="N531" s="5">
        <f t="shared" si="152"/>
        <v>0</v>
      </c>
      <c r="O531" s="5">
        <f t="shared" si="152"/>
        <v>0</v>
      </c>
      <c r="P531" s="5">
        <f t="shared" si="152"/>
        <v>0</v>
      </c>
      <c r="Q531" s="108">
        <f t="shared" si="143"/>
        <v>0</v>
      </c>
    </row>
    <row r="532" spans="3:19" hidden="1">
      <c r="D532" s="3" t="s">
        <v>131</v>
      </c>
      <c r="E532" s="99">
        <f>+E531</f>
        <v>0</v>
      </c>
      <c r="F532" s="99">
        <f>+E532+F531</f>
        <v>0</v>
      </c>
      <c r="G532" s="99">
        <f t="shared" ref="G532:P532" si="153">+F532+G531</f>
        <v>0</v>
      </c>
      <c r="H532" s="99">
        <f t="shared" si="153"/>
        <v>0</v>
      </c>
      <c r="I532" s="99">
        <f t="shared" si="153"/>
        <v>0</v>
      </c>
      <c r="J532" s="99">
        <f t="shared" si="153"/>
        <v>0</v>
      </c>
      <c r="K532" s="99">
        <f t="shared" si="153"/>
        <v>0</v>
      </c>
      <c r="L532" s="99">
        <f t="shared" si="153"/>
        <v>0</v>
      </c>
      <c r="M532" s="99">
        <f t="shared" si="153"/>
        <v>0</v>
      </c>
      <c r="N532" s="99">
        <f t="shared" si="153"/>
        <v>0</v>
      </c>
      <c r="O532" s="99">
        <f t="shared" si="153"/>
        <v>0</v>
      </c>
      <c r="P532" s="99">
        <f t="shared" si="153"/>
        <v>0</v>
      </c>
    </row>
    <row r="533" spans="3:19" hidden="1">
      <c r="E533" s="109" t="e">
        <f>IF(E531=0,NA(),E531)</f>
        <v>#N/A</v>
      </c>
      <c r="F533" s="109" t="e">
        <f t="shared" ref="F533:P533" si="154">IF(F531=0,NA(),F531)</f>
        <v>#N/A</v>
      </c>
      <c r="G533" s="109" t="e">
        <f t="shared" si="154"/>
        <v>#N/A</v>
      </c>
      <c r="H533" s="109" t="e">
        <f t="shared" si="154"/>
        <v>#N/A</v>
      </c>
      <c r="I533" s="109" t="e">
        <f t="shared" si="154"/>
        <v>#N/A</v>
      </c>
      <c r="J533" s="109" t="e">
        <f t="shared" si="154"/>
        <v>#N/A</v>
      </c>
      <c r="K533" s="109" t="e">
        <f t="shared" si="154"/>
        <v>#N/A</v>
      </c>
      <c r="L533" s="109" t="e">
        <f t="shared" si="154"/>
        <v>#N/A</v>
      </c>
      <c r="M533" s="109" t="e">
        <f t="shared" si="154"/>
        <v>#N/A</v>
      </c>
      <c r="N533" s="109" t="e">
        <f t="shared" si="154"/>
        <v>#N/A</v>
      </c>
      <c r="O533" s="109" t="e">
        <f t="shared" si="154"/>
        <v>#N/A</v>
      </c>
      <c r="P533" s="109" t="e">
        <f t="shared" si="154"/>
        <v>#N/A</v>
      </c>
    </row>
    <row r="534" spans="3:19" hidden="1">
      <c r="C534" t="e">
        <f>CONCATENATE($E$3,". Distribució de costos entre els grups d'operacions. ","Cost unitari: ",ROUND(Q529/IF($AT$716&gt;0,$AT$716,$AU$716),2)," €/",IF($AT$716&gt;0,"kg","u"))</f>
        <v>#DIV/0!</v>
      </c>
      <c r="E534" s="109"/>
      <c r="F534" s="109"/>
      <c r="G534" s="109"/>
      <c r="H534" s="109"/>
      <c r="I534" s="109"/>
      <c r="J534" s="109"/>
      <c r="K534" s="109"/>
      <c r="L534" s="109"/>
      <c r="M534" s="109"/>
      <c r="N534" s="109"/>
      <c r="O534" s="109"/>
      <c r="P534" s="109"/>
      <c r="S534" t="e">
        <f>+Q529/IF($AT$716&gt;0,$AT$716,$AU$716)</f>
        <v>#DIV/0!</v>
      </c>
    </row>
    <row r="535" spans="3:19" hidden="1">
      <c r="E535" s="109"/>
      <c r="F535" s="109"/>
      <c r="G535" s="109"/>
      <c r="H535" s="109"/>
      <c r="I535" s="109"/>
      <c r="J535" s="109"/>
      <c r="K535" s="109"/>
      <c r="L535" s="109"/>
      <c r="M535" s="109"/>
      <c r="N535" s="109"/>
      <c r="O535" s="109"/>
      <c r="P535" s="109"/>
    </row>
    <row r="536" spans="3:19" hidden="1">
      <c r="C536" s="51" t="str">
        <f>+C521</f>
        <v>PREPARACIÓ DEL SÒL</v>
      </c>
      <c r="D536" s="100" t="e">
        <f>+D521/IF($AT$716&gt;0,$AT$716,$AU$716)</f>
        <v>#DIV/0!</v>
      </c>
      <c r="E536" s="109"/>
      <c r="F536" s="109"/>
      <c r="G536" s="109"/>
      <c r="H536" s="109"/>
      <c r="I536" s="109"/>
      <c r="J536" s="109"/>
      <c r="K536" s="109"/>
      <c r="L536" s="109"/>
      <c r="M536" s="109"/>
      <c r="N536" s="109"/>
      <c r="O536" s="109"/>
      <c r="P536" s="109"/>
    </row>
    <row r="537" spans="3:19" hidden="1">
      <c r="C537" s="53" t="str">
        <f t="shared" ref="C537:C543" si="155">+C522</f>
        <v>ADOBAT</v>
      </c>
      <c r="D537" s="101" t="e">
        <f t="shared" ref="D537:D543" si="156">+D522/IF($AT$716&gt;0,$AT$716,$AU$716)</f>
        <v>#DIV/0!</v>
      </c>
      <c r="E537" s="109"/>
      <c r="F537" s="109"/>
      <c r="G537" s="109"/>
      <c r="H537" s="109"/>
      <c r="I537" s="109"/>
      <c r="J537" s="109"/>
      <c r="K537" s="109"/>
      <c r="L537" s="109"/>
      <c r="M537" s="109"/>
      <c r="N537" s="109"/>
      <c r="O537" s="109"/>
      <c r="P537" s="109"/>
    </row>
    <row r="538" spans="3:19" hidden="1">
      <c r="C538" s="56" t="str">
        <f t="shared" si="155"/>
        <v>PLANTACIÓ</v>
      </c>
      <c r="D538" s="102" t="e">
        <f t="shared" si="156"/>
        <v>#DIV/0!</v>
      </c>
      <c r="E538" s="109"/>
      <c r="F538" s="109"/>
      <c r="G538" s="109"/>
      <c r="H538" s="109"/>
      <c r="I538" s="109"/>
      <c r="J538" s="109"/>
      <c r="K538" s="109"/>
      <c r="L538" s="109"/>
      <c r="M538" s="109"/>
      <c r="N538" s="109"/>
      <c r="O538" s="109"/>
      <c r="P538" s="109"/>
    </row>
    <row r="539" spans="3:19" hidden="1">
      <c r="C539" s="58" t="str">
        <f t="shared" si="155"/>
        <v>REG</v>
      </c>
      <c r="D539" s="103" t="e">
        <f t="shared" si="156"/>
        <v>#DIV/0!</v>
      </c>
      <c r="E539" s="109"/>
      <c r="F539" s="109"/>
      <c r="G539" s="109"/>
      <c r="H539" s="109"/>
      <c r="I539" s="109"/>
      <c r="J539" s="109"/>
      <c r="K539" s="109"/>
      <c r="L539" s="109"/>
      <c r="M539" s="109"/>
      <c r="N539" s="109"/>
      <c r="O539" s="109"/>
      <c r="P539" s="109"/>
    </row>
    <row r="540" spans="3:19" hidden="1">
      <c r="C540" s="49" t="str">
        <f t="shared" si="155"/>
        <v>TRACTAMENTS</v>
      </c>
      <c r="D540" s="104" t="e">
        <f t="shared" si="156"/>
        <v>#DIV/0!</v>
      </c>
      <c r="E540" s="109"/>
      <c r="F540" s="109"/>
      <c r="G540" s="109"/>
      <c r="H540" s="109"/>
      <c r="I540" s="109"/>
      <c r="J540" s="109"/>
      <c r="K540" s="109"/>
      <c r="L540" s="109"/>
      <c r="M540" s="109"/>
      <c r="N540" s="109"/>
      <c r="O540" s="109"/>
      <c r="P540" s="109"/>
    </row>
    <row r="541" spans="3:19" hidden="1">
      <c r="C541" s="60" t="str">
        <f t="shared" si="155"/>
        <v>DESHERBAT</v>
      </c>
      <c r="D541" s="105" t="e">
        <f t="shared" si="156"/>
        <v>#DIV/0!</v>
      </c>
      <c r="E541" s="109"/>
      <c r="F541" s="109"/>
      <c r="G541" s="109"/>
      <c r="H541" s="109"/>
      <c r="I541" s="109"/>
      <c r="J541" s="109"/>
      <c r="K541" s="109"/>
      <c r="L541" s="109"/>
      <c r="M541" s="109"/>
      <c r="N541" s="109"/>
      <c r="O541" s="109"/>
      <c r="P541" s="109"/>
    </row>
    <row r="542" spans="3:19" hidden="1">
      <c r="C542" s="62" t="str">
        <f t="shared" si="155"/>
        <v>ALTRES OPERACIONS ESPECÍFIQUES</v>
      </c>
      <c r="D542" s="106" t="e">
        <f t="shared" si="156"/>
        <v>#DIV/0!</v>
      </c>
      <c r="E542" s="109"/>
      <c r="F542" s="109"/>
      <c r="G542" s="109"/>
      <c r="H542" s="109"/>
      <c r="I542" s="109"/>
      <c r="J542" s="109"/>
      <c r="K542" s="109"/>
      <c r="L542" s="109"/>
      <c r="M542" s="109"/>
      <c r="N542" s="109"/>
      <c r="O542" s="109"/>
      <c r="P542" s="109"/>
    </row>
    <row r="543" spans="3:19" hidden="1">
      <c r="C543" s="55" t="str">
        <f t="shared" si="155"/>
        <v>RECOL.LECCIÓ</v>
      </c>
      <c r="D543" s="107" t="e">
        <f t="shared" si="156"/>
        <v>#DIV/0!</v>
      </c>
      <c r="E543" s="109"/>
      <c r="F543" s="109"/>
      <c r="G543" s="109"/>
      <c r="H543" s="109"/>
      <c r="I543" s="109"/>
      <c r="J543" s="109"/>
      <c r="K543" s="109"/>
      <c r="L543" s="109"/>
      <c r="M543" s="109"/>
      <c r="N543" s="109"/>
      <c r="O543" s="109"/>
      <c r="P543" s="109"/>
    </row>
    <row r="544" spans="3:19" hidden="1">
      <c r="E544" s="109"/>
      <c r="F544" s="109"/>
      <c r="G544" s="109"/>
      <c r="H544" s="109"/>
      <c r="I544" s="109"/>
      <c r="J544" s="109"/>
      <c r="K544" s="109"/>
      <c r="L544" s="109"/>
      <c r="M544" s="109"/>
      <c r="N544" s="109"/>
      <c r="O544" s="109"/>
      <c r="P544" s="109"/>
    </row>
    <row r="545" spans="3:17" hidden="1">
      <c r="D545" s="81" t="str">
        <f>CONCATENATE("Calendari de necessitats de ",LOWER(D546),": ",E3,"  ",ROUND(SUM(Q549:Q583),2))</f>
        <v>Calendari de necessitats de tractor incloent tractorista (h): Tomàquet  0</v>
      </c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</row>
    <row r="546" spans="3:17" hidden="1">
      <c r="D546" s="1" t="str">
        <f>+'Cu1'!D546</f>
        <v>Tractor incloent tractorista (h)</v>
      </c>
      <c r="E546">
        <f>HLOOKUP(D546,F171:BC172,2,FALSE)</f>
        <v>4</v>
      </c>
      <c r="F546" s="1"/>
      <c r="G546" s="1"/>
      <c r="Q546" s="5"/>
    </row>
    <row r="547" spans="3:17" hidden="1">
      <c r="Q547" s="5"/>
    </row>
    <row r="548" spans="3:17" hidden="1">
      <c r="E548" t="str">
        <f t="shared" ref="E548:P548" si="157">+E7</f>
        <v xml:space="preserve">gener </v>
      </c>
      <c r="F548" t="str">
        <f t="shared" si="157"/>
        <v>febrer</v>
      </c>
      <c r="G548" t="str">
        <f t="shared" si="157"/>
        <v xml:space="preserve">març </v>
      </c>
      <c r="H548" t="str">
        <f t="shared" si="157"/>
        <v>abril</v>
      </c>
      <c r="I548" t="str">
        <f t="shared" si="157"/>
        <v>maig</v>
      </c>
      <c r="J548" t="str">
        <f t="shared" si="157"/>
        <v>juny</v>
      </c>
      <c r="K548" t="str">
        <f t="shared" si="157"/>
        <v>juliol</v>
      </c>
      <c r="L548" t="str">
        <f t="shared" si="157"/>
        <v>agost</v>
      </c>
      <c r="M548" t="str">
        <f t="shared" si="157"/>
        <v>setembre</v>
      </c>
      <c r="N548" t="str">
        <f t="shared" si="157"/>
        <v>octubre</v>
      </c>
      <c r="O548" t="str">
        <f t="shared" si="157"/>
        <v>novembre</v>
      </c>
      <c r="P548" t="str">
        <f t="shared" si="157"/>
        <v>desembre</v>
      </c>
      <c r="Q548" s="5"/>
    </row>
    <row r="549" spans="3:17" hidden="1">
      <c r="C549" s="51" t="str">
        <f t="shared" ref="C549:D564" si="158">+C8</f>
        <v>PREPARACIÓ DEL SÒL</v>
      </c>
      <c r="D549" s="51" t="str">
        <f t="shared" si="158"/>
        <v>Estripat</v>
      </c>
      <c r="E549" s="86">
        <f t="shared" ref="E549:P564" si="159">E8*VLOOKUP($D549,$D$286:$BC$389,$E$546,FALSE)+E8*VLOOKUP(CONCATENATE("Preparació per ",LOWER($D549)),$D$286:$BC$389,$E$546,FALSE)</f>
        <v>0</v>
      </c>
      <c r="F549" s="86">
        <f t="shared" si="159"/>
        <v>0</v>
      </c>
      <c r="G549" s="86">
        <f t="shared" si="159"/>
        <v>0</v>
      </c>
      <c r="H549" s="86">
        <f t="shared" si="159"/>
        <v>0</v>
      </c>
      <c r="I549" s="86">
        <f t="shared" si="159"/>
        <v>0</v>
      </c>
      <c r="J549" s="86">
        <f t="shared" si="159"/>
        <v>0</v>
      </c>
      <c r="K549" s="86">
        <f t="shared" si="159"/>
        <v>0</v>
      </c>
      <c r="L549" s="86">
        <f t="shared" si="159"/>
        <v>0</v>
      </c>
      <c r="M549" s="86">
        <f t="shared" si="159"/>
        <v>0</v>
      </c>
      <c r="N549" s="86">
        <f t="shared" si="159"/>
        <v>0</v>
      </c>
      <c r="O549" s="86">
        <f t="shared" si="159"/>
        <v>0</v>
      </c>
      <c r="P549" s="86">
        <f t="shared" si="159"/>
        <v>0</v>
      </c>
      <c r="Q549" s="84">
        <f>SUM(E549:P549)</f>
        <v>0</v>
      </c>
    </row>
    <row r="550" spans="3:17" hidden="1">
      <c r="C550" s="51">
        <f t="shared" si="158"/>
        <v>0</v>
      </c>
      <c r="D550" s="51" t="str">
        <f t="shared" si="158"/>
        <v>Fresat</v>
      </c>
      <c r="E550" s="86">
        <f t="shared" si="159"/>
        <v>0</v>
      </c>
      <c r="F550" s="86">
        <f t="shared" si="159"/>
        <v>0</v>
      </c>
      <c r="G550" s="86">
        <f t="shared" si="159"/>
        <v>0</v>
      </c>
      <c r="H550" s="86">
        <f t="shared" si="159"/>
        <v>0</v>
      </c>
      <c r="I550" s="86">
        <f t="shared" si="159"/>
        <v>0</v>
      </c>
      <c r="J550" s="86">
        <f t="shared" si="159"/>
        <v>0</v>
      </c>
      <c r="K550" s="86">
        <f t="shared" si="159"/>
        <v>0</v>
      </c>
      <c r="L550" s="86">
        <f t="shared" si="159"/>
        <v>0</v>
      </c>
      <c r="M550" s="86">
        <f t="shared" si="159"/>
        <v>0</v>
      </c>
      <c r="N550" s="86">
        <f t="shared" si="159"/>
        <v>0</v>
      </c>
      <c r="O550" s="86">
        <f t="shared" si="159"/>
        <v>0</v>
      </c>
      <c r="P550" s="86">
        <f t="shared" si="159"/>
        <v>0</v>
      </c>
      <c r="Q550" s="84">
        <f t="shared" ref="Q550:Q583" si="160">SUM(E550:P550)</f>
        <v>0</v>
      </c>
    </row>
    <row r="551" spans="3:17" hidden="1">
      <c r="C551" s="51">
        <f t="shared" si="158"/>
        <v>0</v>
      </c>
      <c r="D551" s="51" t="str">
        <f t="shared" si="158"/>
        <v>Desbrossat amb desbrossadora</v>
      </c>
      <c r="E551" s="86">
        <f t="shared" si="159"/>
        <v>0</v>
      </c>
      <c r="F551" s="86">
        <f t="shared" si="159"/>
        <v>0</v>
      </c>
      <c r="G551" s="86">
        <f t="shared" si="159"/>
        <v>0</v>
      </c>
      <c r="H551" s="86">
        <f t="shared" si="159"/>
        <v>0</v>
      </c>
      <c r="I551" s="86">
        <f t="shared" si="159"/>
        <v>0</v>
      </c>
      <c r="J551" s="86">
        <f t="shared" si="159"/>
        <v>0</v>
      </c>
      <c r="K551" s="86">
        <f t="shared" si="159"/>
        <v>0</v>
      </c>
      <c r="L551" s="86">
        <f t="shared" si="159"/>
        <v>0</v>
      </c>
      <c r="M551" s="86">
        <f t="shared" si="159"/>
        <v>0</v>
      </c>
      <c r="N551" s="86">
        <f t="shared" si="159"/>
        <v>0</v>
      </c>
      <c r="O551" s="86">
        <f t="shared" si="159"/>
        <v>0</v>
      </c>
      <c r="P551" s="86">
        <f t="shared" si="159"/>
        <v>0</v>
      </c>
      <c r="Q551" s="84">
        <f t="shared" si="160"/>
        <v>0</v>
      </c>
    </row>
    <row r="552" spans="3:17" hidden="1">
      <c r="C552" s="51">
        <f t="shared" si="158"/>
        <v>0</v>
      </c>
      <c r="D552" s="51">
        <f t="shared" si="158"/>
        <v>0</v>
      </c>
      <c r="E552" s="86">
        <f t="shared" si="159"/>
        <v>0</v>
      </c>
      <c r="F552" s="86">
        <f t="shared" si="159"/>
        <v>0</v>
      </c>
      <c r="G552" s="86">
        <f t="shared" si="159"/>
        <v>0</v>
      </c>
      <c r="H552" s="86">
        <f t="shared" si="159"/>
        <v>0</v>
      </c>
      <c r="I552" s="86">
        <f t="shared" si="159"/>
        <v>0</v>
      </c>
      <c r="J552" s="86">
        <f t="shared" si="159"/>
        <v>0</v>
      </c>
      <c r="K552" s="86">
        <f t="shared" si="159"/>
        <v>0</v>
      </c>
      <c r="L552" s="86">
        <f t="shared" si="159"/>
        <v>0</v>
      </c>
      <c r="M552" s="86">
        <f t="shared" si="159"/>
        <v>0</v>
      </c>
      <c r="N552" s="86">
        <f t="shared" si="159"/>
        <v>0</v>
      </c>
      <c r="O552" s="86">
        <f t="shared" si="159"/>
        <v>0</v>
      </c>
      <c r="P552" s="86">
        <f t="shared" si="159"/>
        <v>0</v>
      </c>
      <c r="Q552" s="84">
        <f t="shared" si="160"/>
        <v>0</v>
      </c>
    </row>
    <row r="553" spans="3:17" hidden="1">
      <c r="C553" s="51">
        <f t="shared" si="158"/>
        <v>0</v>
      </c>
      <c r="D553" s="51">
        <f t="shared" si="158"/>
        <v>0</v>
      </c>
      <c r="E553" s="86">
        <f t="shared" si="159"/>
        <v>0</v>
      </c>
      <c r="F553" s="86">
        <f t="shared" si="159"/>
        <v>0</v>
      </c>
      <c r="G553" s="86">
        <f t="shared" si="159"/>
        <v>0</v>
      </c>
      <c r="H553" s="86">
        <f t="shared" si="159"/>
        <v>0</v>
      </c>
      <c r="I553" s="86">
        <f t="shared" si="159"/>
        <v>0</v>
      </c>
      <c r="J553" s="86">
        <f t="shared" si="159"/>
        <v>0</v>
      </c>
      <c r="K553" s="86">
        <f t="shared" si="159"/>
        <v>0</v>
      </c>
      <c r="L553" s="86">
        <f t="shared" si="159"/>
        <v>0</v>
      </c>
      <c r="M553" s="86">
        <f t="shared" si="159"/>
        <v>0</v>
      </c>
      <c r="N553" s="86">
        <f t="shared" si="159"/>
        <v>0</v>
      </c>
      <c r="O553" s="86">
        <f t="shared" si="159"/>
        <v>0</v>
      </c>
      <c r="P553" s="86">
        <f t="shared" si="159"/>
        <v>0</v>
      </c>
      <c r="Q553" s="84">
        <f t="shared" si="160"/>
        <v>0</v>
      </c>
    </row>
    <row r="554" spans="3:17" hidden="1">
      <c r="C554" s="51">
        <f t="shared" si="158"/>
        <v>0</v>
      </c>
      <c r="D554" s="51">
        <f t="shared" si="158"/>
        <v>0</v>
      </c>
      <c r="E554" s="86">
        <f t="shared" si="159"/>
        <v>0</v>
      </c>
      <c r="F554" s="86">
        <f t="shared" si="159"/>
        <v>0</v>
      </c>
      <c r="G554" s="86">
        <f t="shared" si="159"/>
        <v>0</v>
      </c>
      <c r="H554" s="86">
        <f t="shared" si="159"/>
        <v>0</v>
      </c>
      <c r="I554" s="86">
        <f t="shared" si="159"/>
        <v>0</v>
      </c>
      <c r="J554" s="86">
        <f t="shared" si="159"/>
        <v>0</v>
      </c>
      <c r="K554" s="86">
        <f t="shared" si="159"/>
        <v>0</v>
      </c>
      <c r="L554" s="86">
        <f t="shared" si="159"/>
        <v>0</v>
      </c>
      <c r="M554" s="86">
        <f t="shared" si="159"/>
        <v>0</v>
      </c>
      <c r="N554" s="86">
        <f t="shared" si="159"/>
        <v>0</v>
      </c>
      <c r="O554" s="86">
        <f t="shared" si="159"/>
        <v>0</v>
      </c>
      <c r="P554" s="86">
        <f t="shared" si="159"/>
        <v>0</v>
      </c>
      <c r="Q554" s="84">
        <f t="shared" si="160"/>
        <v>0</v>
      </c>
    </row>
    <row r="555" spans="3:17" hidden="1">
      <c r="C555" s="51">
        <f t="shared" si="158"/>
        <v>0</v>
      </c>
      <c r="D555" s="51">
        <f t="shared" si="158"/>
        <v>0</v>
      </c>
      <c r="E555" s="86">
        <f t="shared" si="159"/>
        <v>0</v>
      </c>
      <c r="F555" s="86">
        <f t="shared" si="159"/>
        <v>0</v>
      </c>
      <c r="G555" s="86">
        <f t="shared" si="159"/>
        <v>0</v>
      </c>
      <c r="H555" s="86">
        <f t="shared" si="159"/>
        <v>0</v>
      </c>
      <c r="I555" s="86">
        <f t="shared" si="159"/>
        <v>0</v>
      </c>
      <c r="J555" s="86">
        <f t="shared" si="159"/>
        <v>0</v>
      </c>
      <c r="K555" s="86">
        <f t="shared" si="159"/>
        <v>0</v>
      </c>
      <c r="L555" s="86">
        <f t="shared" si="159"/>
        <v>0</v>
      </c>
      <c r="M555" s="86">
        <f t="shared" si="159"/>
        <v>0</v>
      </c>
      <c r="N555" s="86">
        <f t="shared" si="159"/>
        <v>0</v>
      </c>
      <c r="O555" s="86">
        <f t="shared" si="159"/>
        <v>0</v>
      </c>
      <c r="P555" s="86">
        <f t="shared" si="159"/>
        <v>0</v>
      </c>
      <c r="Q555" s="84">
        <f t="shared" si="160"/>
        <v>0</v>
      </c>
    </row>
    <row r="556" spans="3:17" hidden="1">
      <c r="C556" s="53" t="str">
        <f t="shared" si="158"/>
        <v>ADOBAT</v>
      </c>
      <c r="D556" s="53" t="str">
        <f t="shared" si="158"/>
        <v>Aplicació de compost (60 t/ha)</v>
      </c>
      <c r="E556" s="87">
        <f t="shared" si="159"/>
        <v>0</v>
      </c>
      <c r="F556" s="87">
        <f t="shared" si="159"/>
        <v>0</v>
      </c>
      <c r="G556" s="87">
        <f t="shared" si="159"/>
        <v>0</v>
      </c>
      <c r="H556" s="87">
        <f t="shared" si="159"/>
        <v>0</v>
      </c>
      <c r="I556" s="87">
        <f t="shared" si="159"/>
        <v>0</v>
      </c>
      <c r="J556" s="87">
        <f t="shared" si="159"/>
        <v>0</v>
      </c>
      <c r="K556" s="87">
        <f t="shared" si="159"/>
        <v>0</v>
      </c>
      <c r="L556" s="87">
        <f t="shared" si="159"/>
        <v>0</v>
      </c>
      <c r="M556" s="87">
        <f t="shared" si="159"/>
        <v>0</v>
      </c>
      <c r="N556" s="87">
        <f t="shared" si="159"/>
        <v>0</v>
      </c>
      <c r="O556" s="87">
        <f t="shared" si="159"/>
        <v>0</v>
      </c>
      <c r="P556" s="87">
        <f t="shared" si="159"/>
        <v>0</v>
      </c>
      <c r="Q556" s="84">
        <f t="shared" si="160"/>
        <v>0</v>
      </c>
    </row>
    <row r="557" spans="3:17" hidden="1">
      <c r="C557" s="53">
        <f t="shared" si="158"/>
        <v>0</v>
      </c>
      <c r="D557" s="53">
        <f t="shared" si="158"/>
        <v>0</v>
      </c>
      <c r="E557" s="87">
        <f t="shared" si="159"/>
        <v>0</v>
      </c>
      <c r="F557" s="87">
        <f t="shared" si="159"/>
        <v>0</v>
      </c>
      <c r="G557" s="87">
        <f t="shared" si="159"/>
        <v>0</v>
      </c>
      <c r="H557" s="87">
        <f t="shared" si="159"/>
        <v>0</v>
      </c>
      <c r="I557" s="87">
        <f t="shared" si="159"/>
        <v>0</v>
      </c>
      <c r="J557" s="87">
        <f t="shared" si="159"/>
        <v>0</v>
      </c>
      <c r="K557" s="87">
        <f t="shared" si="159"/>
        <v>0</v>
      </c>
      <c r="L557" s="87">
        <f t="shared" si="159"/>
        <v>0</v>
      </c>
      <c r="M557" s="87">
        <f t="shared" si="159"/>
        <v>0</v>
      </c>
      <c r="N557" s="87">
        <f t="shared" si="159"/>
        <v>0</v>
      </c>
      <c r="O557" s="87">
        <f t="shared" si="159"/>
        <v>0</v>
      </c>
      <c r="P557" s="87">
        <f t="shared" si="159"/>
        <v>0</v>
      </c>
      <c r="Q557" s="84">
        <f t="shared" si="160"/>
        <v>0</v>
      </c>
    </row>
    <row r="558" spans="3:17" hidden="1">
      <c r="C558" s="53">
        <f t="shared" si="158"/>
        <v>0</v>
      </c>
      <c r="D558" s="53">
        <f t="shared" si="158"/>
        <v>0</v>
      </c>
      <c r="E558" s="87">
        <f t="shared" si="159"/>
        <v>0</v>
      </c>
      <c r="F558" s="87">
        <f t="shared" si="159"/>
        <v>0</v>
      </c>
      <c r="G558" s="87">
        <f t="shared" si="159"/>
        <v>0</v>
      </c>
      <c r="H558" s="87">
        <f t="shared" si="159"/>
        <v>0</v>
      </c>
      <c r="I558" s="87">
        <f t="shared" si="159"/>
        <v>0</v>
      </c>
      <c r="J558" s="87">
        <f t="shared" si="159"/>
        <v>0</v>
      </c>
      <c r="K558" s="87">
        <f t="shared" si="159"/>
        <v>0</v>
      </c>
      <c r="L558" s="87">
        <f t="shared" si="159"/>
        <v>0</v>
      </c>
      <c r="M558" s="87">
        <f t="shared" si="159"/>
        <v>0</v>
      </c>
      <c r="N558" s="87">
        <f t="shared" si="159"/>
        <v>0</v>
      </c>
      <c r="O558" s="87">
        <f t="shared" si="159"/>
        <v>0</v>
      </c>
      <c r="P558" s="87">
        <f t="shared" si="159"/>
        <v>0</v>
      </c>
      <c r="Q558" s="84">
        <f t="shared" si="160"/>
        <v>0</v>
      </c>
    </row>
    <row r="559" spans="3:17" hidden="1">
      <c r="C559" s="53">
        <f t="shared" si="158"/>
        <v>0</v>
      </c>
      <c r="D559" s="53">
        <f t="shared" si="158"/>
        <v>0</v>
      </c>
      <c r="E559" s="87">
        <f t="shared" si="159"/>
        <v>0</v>
      </c>
      <c r="F559" s="87">
        <f t="shared" si="159"/>
        <v>0</v>
      </c>
      <c r="G559" s="87">
        <f t="shared" si="159"/>
        <v>0</v>
      </c>
      <c r="H559" s="87">
        <f t="shared" si="159"/>
        <v>0</v>
      </c>
      <c r="I559" s="87">
        <f t="shared" si="159"/>
        <v>0</v>
      </c>
      <c r="J559" s="87">
        <f t="shared" si="159"/>
        <v>0</v>
      </c>
      <c r="K559" s="87">
        <f t="shared" si="159"/>
        <v>0</v>
      </c>
      <c r="L559" s="87">
        <f t="shared" si="159"/>
        <v>0</v>
      </c>
      <c r="M559" s="87">
        <f t="shared" si="159"/>
        <v>0</v>
      </c>
      <c r="N559" s="87">
        <f t="shared" si="159"/>
        <v>0</v>
      </c>
      <c r="O559" s="87">
        <f t="shared" si="159"/>
        <v>0</v>
      </c>
      <c r="P559" s="87">
        <f t="shared" si="159"/>
        <v>0</v>
      </c>
      <c r="Q559" s="84">
        <f t="shared" si="160"/>
        <v>0</v>
      </c>
    </row>
    <row r="560" spans="3:17" hidden="1">
      <c r="C560" s="56" t="str">
        <f t="shared" si="158"/>
        <v>PLANTACIÓ</v>
      </c>
      <c r="D560" s="56" t="str">
        <f t="shared" si="158"/>
        <v>Plantació manual tomàquet</v>
      </c>
      <c r="E560" s="88">
        <f t="shared" si="159"/>
        <v>0</v>
      </c>
      <c r="F560" s="88">
        <f t="shared" si="159"/>
        <v>0</v>
      </c>
      <c r="G560" s="88">
        <f t="shared" si="159"/>
        <v>0</v>
      </c>
      <c r="H560" s="88">
        <f t="shared" si="159"/>
        <v>0</v>
      </c>
      <c r="I560" s="88">
        <f t="shared" si="159"/>
        <v>0</v>
      </c>
      <c r="J560" s="88">
        <f t="shared" si="159"/>
        <v>0</v>
      </c>
      <c r="K560" s="88">
        <f t="shared" si="159"/>
        <v>0</v>
      </c>
      <c r="L560" s="88">
        <f t="shared" si="159"/>
        <v>0</v>
      </c>
      <c r="M560" s="88">
        <f t="shared" si="159"/>
        <v>0</v>
      </c>
      <c r="N560" s="88">
        <f t="shared" si="159"/>
        <v>0</v>
      </c>
      <c r="O560" s="88">
        <f t="shared" si="159"/>
        <v>0</v>
      </c>
      <c r="P560" s="88">
        <f t="shared" si="159"/>
        <v>0</v>
      </c>
      <c r="Q560" s="84">
        <f t="shared" si="160"/>
        <v>0</v>
      </c>
    </row>
    <row r="561" spans="3:17" hidden="1">
      <c r="C561" s="56">
        <f t="shared" si="158"/>
        <v>0</v>
      </c>
      <c r="D561" s="56">
        <f t="shared" si="158"/>
        <v>0</v>
      </c>
      <c r="E561" s="88">
        <f t="shared" si="159"/>
        <v>0</v>
      </c>
      <c r="F561" s="88">
        <f t="shared" si="159"/>
        <v>0</v>
      </c>
      <c r="G561" s="88">
        <f t="shared" si="159"/>
        <v>0</v>
      </c>
      <c r="H561" s="88">
        <f t="shared" si="159"/>
        <v>0</v>
      </c>
      <c r="I561" s="88">
        <f t="shared" si="159"/>
        <v>0</v>
      </c>
      <c r="J561" s="88">
        <f t="shared" si="159"/>
        <v>0</v>
      </c>
      <c r="K561" s="88">
        <f t="shared" si="159"/>
        <v>0</v>
      </c>
      <c r="L561" s="88">
        <f t="shared" si="159"/>
        <v>0</v>
      </c>
      <c r="M561" s="88">
        <f t="shared" si="159"/>
        <v>0</v>
      </c>
      <c r="N561" s="88">
        <f t="shared" si="159"/>
        <v>0</v>
      </c>
      <c r="O561" s="88">
        <f t="shared" si="159"/>
        <v>0</v>
      </c>
      <c r="P561" s="88">
        <f t="shared" si="159"/>
        <v>0</v>
      </c>
      <c r="Q561" s="84">
        <f t="shared" si="160"/>
        <v>0</v>
      </c>
    </row>
    <row r="562" spans="3:17" hidden="1">
      <c r="C562" s="56">
        <f t="shared" si="158"/>
        <v>0</v>
      </c>
      <c r="D562" s="56">
        <f t="shared" si="158"/>
        <v>0</v>
      </c>
      <c r="E562" s="88">
        <f t="shared" si="159"/>
        <v>0</v>
      </c>
      <c r="F562" s="88">
        <f t="shared" si="159"/>
        <v>0</v>
      </c>
      <c r="G562" s="88">
        <f t="shared" si="159"/>
        <v>0</v>
      </c>
      <c r="H562" s="88">
        <f t="shared" si="159"/>
        <v>0</v>
      </c>
      <c r="I562" s="88">
        <f t="shared" si="159"/>
        <v>0</v>
      </c>
      <c r="J562" s="88">
        <f t="shared" si="159"/>
        <v>0</v>
      </c>
      <c r="K562" s="88">
        <f t="shared" si="159"/>
        <v>0</v>
      </c>
      <c r="L562" s="88">
        <f t="shared" si="159"/>
        <v>0</v>
      </c>
      <c r="M562" s="88">
        <f t="shared" si="159"/>
        <v>0</v>
      </c>
      <c r="N562" s="88">
        <f t="shared" si="159"/>
        <v>0</v>
      </c>
      <c r="O562" s="88">
        <f t="shared" si="159"/>
        <v>0</v>
      </c>
      <c r="P562" s="88">
        <f t="shared" si="159"/>
        <v>0</v>
      </c>
      <c r="Q562" s="84">
        <f t="shared" si="160"/>
        <v>0</v>
      </c>
    </row>
    <row r="563" spans="3:17" hidden="1">
      <c r="C563" s="56">
        <f t="shared" si="158"/>
        <v>0</v>
      </c>
      <c r="D563" s="56">
        <f t="shared" si="158"/>
        <v>0</v>
      </c>
      <c r="E563" s="88">
        <f t="shared" si="159"/>
        <v>0</v>
      </c>
      <c r="F563" s="88">
        <f t="shared" si="159"/>
        <v>0</v>
      </c>
      <c r="G563" s="88">
        <f t="shared" si="159"/>
        <v>0</v>
      </c>
      <c r="H563" s="88">
        <f t="shared" si="159"/>
        <v>0</v>
      </c>
      <c r="I563" s="88">
        <f t="shared" si="159"/>
        <v>0</v>
      </c>
      <c r="J563" s="88">
        <f t="shared" si="159"/>
        <v>0</v>
      </c>
      <c r="K563" s="88">
        <f t="shared" si="159"/>
        <v>0</v>
      </c>
      <c r="L563" s="88">
        <f t="shared" si="159"/>
        <v>0</v>
      </c>
      <c r="M563" s="88">
        <f t="shared" si="159"/>
        <v>0</v>
      </c>
      <c r="N563" s="88">
        <f t="shared" si="159"/>
        <v>0</v>
      </c>
      <c r="O563" s="88">
        <f t="shared" si="159"/>
        <v>0</v>
      </c>
      <c r="P563" s="88">
        <f t="shared" si="159"/>
        <v>0</v>
      </c>
      <c r="Q563" s="84">
        <f t="shared" si="160"/>
        <v>0</v>
      </c>
    </row>
    <row r="564" spans="3:17" hidden="1">
      <c r="C564" s="58" t="str">
        <f t="shared" si="158"/>
        <v>REG</v>
      </c>
      <c r="D564" s="58" t="str">
        <f t="shared" si="158"/>
        <v>Instal.lació sistema de reg amb cinta (1 m per m2)</v>
      </c>
      <c r="E564" s="89">
        <f t="shared" si="159"/>
        <v>0</v>
      </c>
      <c r="F564" s="89">
        <f t="shared" si="159"/>
        <v>0</v>
      </c>
      <c r="G564" s="89">
        <f t="shared" si="159"/>
        <v>0</v>
      </c>
      <c r="H564" s="89">
        <f t="shared" si="159"/>
        <v>0</v>
      </c>
      <c r="I564" s="89">
        <f t="shared" si="159"/>
        <v>0</v>
      </c>
      <c r="J564" s="89">
        <f t="shared" si="159"/>
        <v>0</v>
      </c>
      <c r="K564" s="89">
        <f t="shared" si="159"/>
        <v>0</v>
      </c>
      <c r="L564" s="89">
        <f t="shared" si="159"/>
        <v>0</v>
      </c>
      <c r="M564" s="89">
        <f t="shared" si="159"/>
        <v>0</v>
      </c>
      <c r="N564" s="89">
        <f t="shared" si="159"/>
        <v>0</v>
      </c>
      <c r="O564" s="89">
        <f t="shared" si="159"/>
        <v>0</v>
      </c>
      <c r="P564" s="89">
        <f t="shared" si="159"/>
        <v>0</v>
      </c>
      <c r="Q564" s="84">
        <f t="shared" si="160"/>
        <v>0</v>
      </c>
    </row>
    <row r="565" spans="3:17" hidden="1">
      <c r="C565" s="58">
        <f t="shared" ref="C565:D580" si="161">+C24</f>
        <v>0</v>
      </c>
      <c r="D565" s="58" t="str">
        <f t="shared" si="161"/>
        <v>Reg (L/m2)</v>
      </c>
      <c r="E565" s="89">
        <f t="shared" ref="E565:P580" si="162">E24*VLOOKUP($D565,$D$286:$BC$389,$E$546,FALSE)+E24*VLOOKUP(CONCATENATE("Preparació per ",LOWER($D565)),$D$286:$BC$389,$E$546,FALSE)</f>
        <v>0</v>
      </c>
      <c r="F565" s="89">
        <f t="shared" si="162"/>
        <v>0</v>
      </c>
      <c r="G565" s="89">
        <f t="shared" si="162"/>
        <v>0</v>
      </c>
      <c r="H565" s="89">
        <f t="shared" si="162"/>
        <v>0</v>
      </c>
      <c r="I565" s="89">
        <f t="shared" si="162"/>
        <v>0</v>
      </c>
      <c r="J565" s="89">
        <f t="shared" si="162"/>
        <v>0</v>
      </c>
      <c r="K565" s="89">
        <f t="shared" si="162"/>
        <v>0</v>
      </c>
      <c r="L565" s="89">
        <f t="shared" si="162"/>
        <v>0</v>
      </c>
      <c r="M565" s="89">
        <f t="shared" si="162"/>
        <v>0</v>
      </c>
      <c r="N565" s="89">
        <f t="shared" si="162"/>
        <v>0</v>
      </c>
      <c r="O565" s="89">
        <f t="shared" si="162"/>
        <v>0</v>
      </c>
      <c r="P565" s="89">
        <f t="shared" si="162"/>
        <v>0</v>
      </c>
      <c r="Q565" s="84">
        <f t="shared" si="160"/>
        <v>0</v>
      </c>
    </row>
    <row r="566" spans="3:17" hidden="1">
      <c r="C566" s="58">
        <f t="shared" si="161"/>
        <v>0</v>
      </c>
      <c r="D566" s="58" t="str">
        <f t="shared" si="161"/>
        <v>Desinstal.lació sistema de reg amb cinta</v>
      </c>
      <c r="E566" s="89">
        <f t="shared" si="162"/>
        <v>0</v>
      </c>
      <c r="F566" s="89">
        <f t="shared" si="162"/>
        <v>0</v>
      </c>
      <c r="G566" s="89">
        <f t="shared" si="162"/>
        <v>0</v>
      </c>
      <c r="H566" s="89">
        <f t="shared" si="162"/>
        <v>0</v>
      </c>
      <c r="I566" s="89">
        <f t="shared" si="162"/>
        <v>0</v>
      </c>
      <c r="J566" s="89">
        <f t="shared" si="162"/>
        <v>0</v>
      </c>
      <c r="K566" s="89">
        <f t="shared" si="162"/>
        <v>0</v>
      </c>
      <c r="L566" s="89">
        <f t="shared" si="162"/>
        <v>0</v>
      </c>
      <c r="M566" s="89">
        <f t="shared" si="162"/>
        <v>0</v>
      </c>
      <c r="N566" s="89">
        <f t="shared" si="162"/>
        <v>0</v>
      </c>
      <c r="O566" s="89">
        <f t="shared" si="162"/>
        <v>0</v>
      </c>
      <c r="P566" s="89">
        <f t="shared" si="162"/>
        <v>0</v>
      </c>
      <c r="Q566" s="84">
        <f t="shared" si="160"/>
        <v>0</v>
      </c>
    </row>
    <row r="567" spans="3:17" hidden="1">
      <c r="C567" s="58">
        <f t="shared" si="161"/>
        <v>0</v>
      </c>
      <c r="D567" s="58">
        <f t="shared" si="161"/>
        <v>0</v>
      </c>
      <c r="E567" s="89">
        <f t="shared" si="162"/>
        <v>0</v>
      </c>
      <c r="F567" s="89">
        <f t="shared" si="162"/>
        <v>0</v>
      </c>
      <c r="G567" s="89">
        <f t="shared" si="162"/>
        <v>0</v>
      </c>
      <c r="H567" s="89">
        <f t="shared" si="162"/>
        <v>0</v>
      </c>
      <c r="I567" s="89">
        <f t="shared" si="162"/>
        <v>0</v>
      </c>
      <c r="J567" s="89">
        <f t="shared" si="162"/>
        <v>0</v>
      </c>
      <c r="K567" s="89">
        <f t="shared" si="162"/>
        <v>0</v>
      </c>
      <c r="L567" s="89">
        <f t="shared" si="162"/>
        <v>0</v>
      </c>
      <c r="M567" s="89">
        <f t="shared" si="162"/>
        <v>0</v>
      </c>
      <c r="N567" s="89">
        <f t="shared" si="162"/>
        <v>0</v>
      </c>
      <c r="O567" s="89">
        <f t="shared" si="162"/>
        <v>0</v>
      </c>
      <c r="P567" s="89">
        <f t="shared" si="162"/>
        <v>0</v>
      </c>
      <c r="Q567" s="84">
        <f t="shared" si="160"/>
        <v>0</v>
      </c>
    </row>
    <row r="568" spans="3:17" hidden="1">
      <c r="C568" s="49" t="str">
        <f t="shared" si="161"/>
        <v>TRACTAMENTS</v>
      </c>
      <c r="D568" s="49" t="str">
        <f t="shared" si="161"/>
        <v>Tractament Bacillus + sofre amb bota i 2 persones</v>
      </c>
      <c r="E568" s="90">
        <f t="shared" si="162"/>
        <v>0</v>
      </c>
      <c r="F568" s="90">
        <f t="shared" si="162"/>
        <v>0</v>
      </c>
      <c r="G568" s="90">
        <f t="shared" si="162"/>
        <v>0</v>
      </c>
      <c r="H568" s="90">
        <f t="shared" si="162"/>
        <v>0</v>
      </c>
      <c r="I568" s="90">
        <f t="shared" si="162"/>
        <v>0</v>
      </c>
      <c r="J568" s="90">
        <f t="shared" si="162"/>
        <v>0</v>
      </c>
      <c r="K568" s="90">
        <f t="shared" si="162"/>
        <v>0</v>
      </c>
      <c r="L568" s="90">
        <f t="shared" si="162"/>
        <v>0</v>
      </c>
      <c r="M568" s="90">
        <f t="shared" si="162"/>
        <v>0</v>
      </c>
      <c r="N568" s="90">
        <f t="shared" si="162"/>
        <v>0</v>
      </c>
      <c r="O568" s="90">
        <f t="shared" si="162"/>
        <v>0</v>
      </c>
      <c r="P568" s="90">
        <f t="shared" si="162"/>
        <v>0</v>
      </c>
      <c r="Q568" s="84">
        <f t="shared" si="160"/>
        <v>0</v>
      </c>
    </row>
    <row r="569" spans="3:17" hidden="1">
      <c r="C569" s="49">
        <f t="shared" si="161"/>
        <v>0</v>
      </c>
      <c r="D569" s="49" t="str">
        <f t="shared" si="161"/>
        <v>Tractament Nim + sofre amb bota i 2 persones</v>
      </c>
      <c r="E569" s="90">
        <f t="shared" si="162"/>
        <v>0</v>
      </c>
      <c r="F569" s="90">
        <f t="shared" si="162"/>
        <v>0</v>
      </c>
      <c r="G569" s="90">
        <f t="shared" si="162"/>
        <v>0</v>
      </c>
      <c r="H569" s="90">
        <f t="shared" si="162"/>
        <v>0</v>
      </c>
      <c r="I569" s="90">
        <f t="shared" si="162"/>
        <v>0</v>
      </c>
      <c r="J569" s="90">
        <f t="shared" si="162"/>
        <v>0</v>
      </c>
      <c r="K569" s="90">
        <f t="shared" si="162"/>
        <v>0</v>
      </c>
      <c r="L569" s="90">
        <f t="shared" si="162"/>
        <v>0</v>
      </c>
      <c r="M569" s="90">
        <f t="shared" si="162"/>
        <v>0</v>
      </c>
      <c r="N569" s="90">
        <f t="shared" si="162"/>
        <v>0</v>
      </c>
      <c r="O569" s="90">
        <f t="shared" si="162"/>
        <v>0</v>
      </c>
      <c r="P569" s="90">
        <f t="shared" si="162"/>
        <v>0</v>
      </c>
      <c r="Q569" s="84">
        <f t="shared" si="160"/>
        <v>0</v>
      </c>
    </row>
    <row r="570" spans="3:17" hidden="1">
      <c r="C570" s="49">
        <f t="shared" si="161"/>
        <v>0</v>
      </c>
      <c r="D570" s="49">
        <f t="shared" si="161"/>
        <v>0</v>
      </c>
      <c r="E570" s="90">
        <f t="shared" si="162"/>
        <v>0</v>
      </c>
      <c r="F570" s="90">
        <f t="shared" si="162"/>
        <v>0</v>
      </c>
      <c r="G570" s="90">
        <f t="shared" si="162"/>
        <v>0</v>
      </c>
      <c r="H570" s="90">
        <f t="shared" si="162"/>
        <v>0</v>
      </c>
      <c r="I570" s="90">
        <f t="shared" si="162"/>
        <v>0</v>
      </c>
      <c r="J570" s="90">
        <f t="shared" si="162"/>
        <v>0</v>
      </c>
      <c r="K570" s="90">
        <f t="shared" si="162"/>
        <v>0</v>
      </c>
      <c r="L570" s="90">
        <f t="shared" si="162"/>
        <v>0</v>
      </c>
      <c r="M570" s="90">
        <f t="shared" si="162"/>
        <v>0</v>
      </c>
      <c r="N570" s="90">
        <f t="shared" si="162"/>
        <v>0</v>
      </c>
      <c r="O570" s="90">
        <f t="shared" si="162"/>
        <v>0</v>
      </c>
      <c r="P570" s="90">
        <f t="shared" si="162"/>
        <v>0</v>
      </c>
      <c r="Q570" s="84">
        <f t="shared" si="160"/>
        <v>0</v>
      </c>
    </row>
    <row r="571" spans="3:17" hidden="1">
      <c r="C571" s="49">
        <f t="shared" si="161"/>
        <v>0</v>
      </c>
      <c r="D571" s="49">
        <f t="shared" si="161"/>
        <v>0</v>
      </c>
      <c r="E571" s="90">
        <f t="shared" si="162"/>
        <v>0</v>
      </c>
      <c r="F571" s="90">
        <f t="shared" si="162"/>
        <v>0</v>
      </c>
      <c r="G571" s="90">
        <f t="shared" si="162"/>
        <v>0</v>
      </c>
      <c r="H571" s="90">
        <f t="shared" si="162"/>
        <v>0</v>
      </c>
      <c r="I571" s="90">
        <f t="shared" si="162"/>
        <v>0</v>
      </c>
      <c r="J571" s="90">
        <f t="shared" si="162"/>
        <v>0</v>
      </c>
      <c r="K571" s="90">
        <f t="shared" si="162"/>
        <v>0</v>
      </c>
      <c r="L571" s="90">
        <f t="shared" si="162"/>
        <v>0</v>
      </c>
      <c r="M571" s="90">
        <f t="shared" si="162"/>
        <v>0</v>
      </c>
      <c r="N571" s="90">
        <f t="shared" si="162"/>
        <v>0</v>
      </c>
      <c r="O571" s="90">
        <f t="shared" si="162"/>
        <v>0</v>
      </c>
      <c r="P571" s="90">
        <f t="shared" si="162"/>
        <v>0</v>
      </c>
      <c r="Q571" s="84">
        <f t="shared" si="160"/>
        <v>0</v>
      </c>
    </row>
    <row r="572" spans="3:17" hidden="1">
      <c r="C572" s="49">
        <f t="shared" si="161"/>
        <v>0</v>
      </c>
      <c r="D572" s="49">
        <f t="shared" si="161"/>
        <v>0</v>
      </c>
      <c r="E572" s="90">
        <f t="shared" si="162"/>
        <v>0</v>
      </c>
      <c r="F572" s="90">
        <f t="shared" si="162"/>
        <v>0</v>
      </c>
      <c r="G572" s="90">
        <f t="shared" si="162"/>
        <v>0</v>
      </c>
      <c r="H572" s="90">
        <f t="shared" si="162"/>
        <v>0</v>
      </c>
      <c r="I572" s="90">
        <f t="shared" si="162"/>
        <v>0</v>
      </c>
      <c r="J572" s="90">
        <f t="shared" si="162"/>
        <v>0</v>
      </c>
      <c r="K572" s="90">
        <f t="shared" si="162"/>
        <v>0</v>
      </c>
      <c r="L572" s="90">
        <f t="shared" si="162"/>
        <v>0</v>
      </c>
      <c r="M572" s="90">
        <f t="shared" si="162"/>
        <v>0</v>
      </c>
      <c r="N572" s="90">
        <f t="shared" si="162"/>
        <v>0</v>
      </c>
      <c r="O572" s="90">
        <f t="shared" si="162"/>
        <v>0</v>
      </c>
      <c r="P572" s="90">
        <f t="shared" si="162"/>
        <v>0</v>
      </c>
      <c r="Q572" s="84">
        <f t="shared" si="160"/>
        <v>0</v>
      </c>
    </row>
    <row r="573" spans="3:17" hidden="1">
      <c r="C573" s="60" t="str">
        <f t="shared" si="161"/>
        <v>DESHERBAT</v>
      </c>
      <c r="D573" s="60" t="str">
        <f t="shared" si="161"/>
        <v>Col·locar plàstic a mà</v>
      </c>
      <c r="E573" s="91">
        <f t="shared" si="162"/>
        <v>0</v>
      </c>
      <c r="F573" s="91">
        <f t="shared" si="162"/>
        <v>0</v>
      </c>
      <c r="G573" s="91">
        <f t="shared" si="162"/>
        <v>0</v>
      </c>
      <c r="H573" s="91">
        <f t="shared" si="162"/>
        <v>0</v>
      </c>
      <c r="I573" s="91">
        <f t="shared" si="162"/>
        <v>0</v>
      </c>
      <c r="J573" s="91">
        <f t="shared" si="162"/>
        <v>0</v>
      </c>
      <c r="K573" s="91">
        <f t="shared" si="162"/>
        <v>0</v>
      </c>
      <c r="L573" s="91">
        <f t="shared" si="162"/>
        <v>0</v>
      </c>
      <c r="M573" s="91">
        <f t="shared" si="162"/>
        <v>0</v>
      </c>
      <c r="N573" s="91">
        <f t="shared" si="162"/>
        <v>0</v>
      </c>
      <c r="O573" s="91">
        <f t="shared" si="162"/>
        <v>0</v>
      </c>
      <c r="P573" s="91">
        <f t="shared" si="162"/>
        <v>0</v>
      </c>
      <c r="Q573" s="84">
        <f t="shared" si="160"/>
        <v>0</v>
      </c>
    </row>
    <row r="574" spans="3:17" hidden="1">
      <c r="C574" s="60">
        <f t="shared" si="161"/>
        <v>0</v>
      </c>
      <c r="D574" s="60" t="str">
        <f t="shared" si="161"/>
        <v>Desherbat amb motocultor (només part sense plàstic)</v>
      </c>
      <c r="E574" s="91">
        <f t="shared" si="162"/>
        <v>0</v>
      </c>
      <c r="F574" s="91">
        <f t="shared" si="162"/>
        <v>0</v>
      </c>
      <c r="G574" s="91">
        <f t="shared" si="162"/>
        <v>0</v>
      </c>
      <c r="H574" s="91">
        <f t="shared" si="162"/>
        <v>0</v>
      </c>
      <c r="I574" s="91">
        <f t="shared" si="162"/>
        <v>0</v>
      </c>
      <c r="J574" s="91">
        <f t="shared" si="162"/>
        <v>0</v>
      </c>
      <c r="K574" s="91">
        <f t="shared" si="162"/>
        <v>0</v>
      </c>
      <c r="L574" s="91">
        <f t="shared" si="162"/>
        <v>0</v>
      </c>
      <c r="M574" s="91">
        <f t="shared" si="162"/>
        <v>0</v>
      </c>
      <c r="N574" s="91">
        <f t="shared" si="162"/>
        <v>0</v>
      </c>
      <c r="O574" s="91">
        <f t="shared" si="162"/>
        <v>0</v>
      </c>
      <c r="P574" s="91">
        <f t="shared" si="162"/>
        <v>0</v>
      </c>
      <c r="Q574" s="84">
        <f t="shared" si="160"/>
        <v>0</v>
      </c>
    </row>
    <row r="575" spans="3:17" hidden="1">
      <c r="C575" s="60">
        <f t="shared" si="161"/>
        <v>0</v>
      </c>
      <c r="D575" s="60">
        <f t="shared" si="161"/>
        <v>0</v>
      </c>
      <c r="E575" s="91">
        <f t="shared" si="162"/>
        <v>0</v>
      </c>
      <c r="F575" s="91">
        <f t="shared" si="162"/>
        <v>0</v>
      </c>
      <c r="G575" s="91">
        <f t="shared" si="162"/>
        <v>0</v>
      </c>
      <c r="H575" s="91">
        <f t="shared" si="162"/>
        <v>0</v>
      </c>
      <c r="I575" s="91">
        <f t="shared" si="162"/>
        <v>0</v>
      </c>
      <c r="J575" s="91">
        <f t="shared" si="162"/>
        <v>0</v>
      </c>
      <c r="K575" s="91">
        <f t="shared" si="162"/>
        <v>0</v>
      </c>
      <c r="L575" s="91">
        <f t="shared" si="162"/>
        <v>0</v>
      </c>
      <c r="M575" s="91">
        <f t="shared" si="162"/>
        <v>0</v>
      </c>
      <c r="N575" s="91">
        <f t="shared" si="162"/>
        <v>0</v>
      </c>
      <c r="O575" s="91">
        <f t="shared" si="162"/>
        <v>0</v>
      </c>
      <c r="P575" s="91">
        <f t="shared" si="162"/>
        <v>0</v>
      </c>
      <c r="Q575" s="84">
        <f t="shared" si="160"/>
        <v>0</v>
      </c>
    </row>
    <row r="576" spans="3:17" hidden="1">
      <c r="C576" s="60">
        <f t="shared" si="161"/>
        <v>0</v>
      </c>
      <c r="D576" s="60">
        <f t="shared" si="161"/>
        <v>0</v>
      </c>
      <c r="E576" s="91">
        <f t="shared" si="162"/>
        <v>0</v>
      </c>
      <c r="F576" s="91">
        <f t="shared" si="162"/>
        <v>0</v>
      </c>
      <c r="G576" s="91">
        <f t="shared" si="162"/>
        <v>0</v>
      </c>
      <c r="H576" s="91">
        <f t="shared" si="162"/>
        <v>0</v>
      </c>
      <c r="I576" s="91">
        <f t="shared" si="162"/>
        <v>0</v>
      </c>
      <c r="J576" s="91">
        <f t="shared" si="162"/>
        <v>0</v>
      </c>
      <c r="K576" s="91">
        <f t="shared" si="162"/>
        <v>0</v>
      </c>
      <c r="L576" s="91">
        <f t="shared" si="162"/>
        <v>0</v>
      </c>
      <c r="M576" s="91">
        <f t="shared" si="162"/>
        <v>0</v>
      </c>
      <c r="N576" s="91">
        <f t="shared" si="162"/>
        <v>0</v>
      </c>
      <c r="O576" s="91">
        <f t="shared" si="162"/>
        <v>0</v>
      </c>
      <c r="P576" s="91">
        <f t="shared" si="162"/>
        <v>0</v>
      </c>
      <c r="Q576" s="84">
        <f t="shared" si="160"/>
        <v>0</v>
      </c>
    </row>
    <row r="577" spans="3:17" hidden="1">
      <c r="C577" s="62" t="str">
        <f t="shared" si="161"/>
        <v>ALTRES OPERACIONS ESPECÍFIQUES</v>
      </c>
      <c r="D577" s="62" t="str">
        <f t="shared" si="161"/>
        <v>Renda de la terra</v>
      </c>
      <c r="E577" s="92">
        <f t="shared" si="162"/>
        <v>0</v>
      </c>
      <c r="F577" s="92">
        <f t="shared" si="162"/>
        <v>0</v>
      </c>
      <c r="G577" s="92">
        <f t="shared" si="162"/>
        <v>0</v>
      </c>
      <c r="H577" s="92">
        <f t="shared" si="162"/>
        <v>0</v>
      </c>
      <c r="I577" s="92">
        <f t="shared" si="162"/>
        <v>0</v>
      </c>
      <c r="J577" s="92">
        <f t="shared" si="162"/>
        <v>0</v>
      </c>
      <c r="K577" s="92">
        <f t="shared" si="162"/>
        <v>0</v>
      </c>
      <c r="L577" s="92">
        <f t="shared" si="162"/>
        <v>0</v>
      </c>
      <c r="M577" s="92">
        <f t="shared" si="162"/>
        <v>0</v>
      </c>
      <c r="N577" s="92">
        <f t="shared" si="162"/>
        <v>0</v>
      </c>
      <c r="O577" s="92">
        <f t="shared" si="162"/>
        <v>0</v>
      </c>
      <c r="P577" s="92">
        <f t="shared" si="162"/>
        <v>0</v>
      </c>
      <c r="Q577" s="84">
        <f t="shared" si="160"/>
        <v>0</v>
      </c>
    </row>
    <row r="578" spans="3:17" hidden="1">
      <c r="C578" s="62">
        <f t="shared" si="161"/>
        <v>0</v>
      </c>
      <c r="D578" s="62" t="str">
        <f t="shared" si="161"/>
        <v>Esporgar i lligar tomaqueres</v>
      </c>
      <c r="E578" s="92">
        <f t="shared" si="162"/>
        <v>0</v>
      </c>
      <c r="F578" s="92">
        <f t="shared" si="162"/>
        <v>0</v>
      </c>
      <c r="G578" s="92">
        <f t="shared" si="162"/>
        <v>0</v>
      </c>
      <c r="H578" s="92">
        <f t="shared" si="162"/>
        <v>0</v>
      </c>
      <c r="I578" s="92">
        <f t="shared" si="162"/>
        <v>0</v>
      </c>
      <c r="J578" s="92">
        <f t="shared" si="162"/>
        <v>0</v>
      </c>
      <c r="K578" s="92">
        <f t="shared" si="162"/>
        <v>0</v>
      </c>
      <c r="L578" s="92">
        <f t="shared" si="162"/>
        <v>0</v>
      </c>
      <c r="M578" s="92">
        <f t="shared" si="162"/>
        <v>0</v>
      </c>
      <c r="N578" s="92">
        <f t="shared" si="162"/>
        <v>0</v>
      </c>
      <c r="O578" s="92">
        <f t="shared" si="162"/>
        <v>0</v>
      </c>
      <c r="P578" s="92">
        <f t="shared" si="162"/>
        <v>0</v>
      </c>
      <c r="Q578" s="84">
        <f t="shared" si="160"/>
        <v>0</v>
      </c>
    </row>
    <row r="579" spans="3:17" hidden="1">
      <c r="C579" s="62">
        <f t="shared" si="161"/>
        <v>0</v>
      </c>
      <c r="D579" s="62" t="str">
        <f t="shared" si="161"/>
        <v>Clavar i lligar canyes manual</v>
      </c>
      <c r="E579" s="92">
        <f t="shared" si="162"/>
        <v>0</v>
      </c>
      <c r="F579" s="92">
        <f t="shared" si="162"/>
        <v>0</v>
      </c>
      <c r="G579" s="92">
        <f t="shared" si="162"/>
        <v>0</v>
      </c>
      <c r="H579" s="92">
        <f t="shared" si="162"/>
        <v>0</v>
      </c>
      <c r="I579" s="92">
        <f t="shared" si="162"/>
        <v>0</v>
      </c>
      <c r="J579" s="92">
        <f t="shared" si="162"/>
        <v>0</v>
      </c>
      <c r="K579" s="92">
        <f t="shared" si="162"/>
        <v>0</v>
      </c>
      <c r="L579" s="92">
        <f t="shared" si="162"/>
        <v>0</v>
      </c>
      <c r="M579" s="92">
        <f t="shared" si="162"/>
        <v>0</v>
      </c>
      <c r="N579" s="92">
        <f t="shared" si="162"/>
        <v>0</v>
      </c>
      <c r="O579" s="92">
        <f t="shared" si="162"/>
        <v>0</v>
      </c>
      <c r="P579" s="92">
        <f t="shared" si="162"/>
        <v>0</v>
      </c>
      <c r="Q579" s="84">
        <f t="shared" si="160"/>
        <v>0</v>
      </c>
    </row>
    <row r="580" spans="3:17" hidden="1">
      <c r="C580" s="62">
        <f t="shared" si="161"/>
        <v>0</v>
      </c>
      <c r="D580" s="62">
        <f t="shared" si="161"/>
        <v>0</v>
      </c>
      <c r="E580" s="92">
        <f t="shared" si="162"/>
        <v>0</v>
      </c>
      <c r="F580" s="92">
        <f t="shared" si="162"/>
        <v>0</v>
      </c>
      <c r="G580" s="92">
        <f t="shared" si="162"/>
        <v>0</v>
      </c>
      <c r="H580" s="92">
        <f t="shared" si="162"/>
        <v>0</v>
      </c>
      <c r="I580" s="92">
        <f t="shared" si="162"/>
        <v>0</v>
      </c>
      <c r="J580" s="92">
        <f t="shared" si="162"/>
        <v>0</v>
      </c>
      <c r="K580" s="92">
        <f t="shared" si="162"/>
        <v>0</v>
      </c>
      <c r="L580" s="92">
        <f t="shared" si="162"/>
        <v>0</v>
      </c>
      <c r="M580" s="92">
        <f t="shared" si="162"/>
        <v>0</v>
      </c>
      <c r="N580" s="92">
        <f t="shared" si="162"/>
        <v>0</v>
      </c>
      <c r="O580" s="92">
        <f t="shared" si="162"/>
        <v>0</v>
      </c>
      <c r="P580" s="92">
        <f t="shared" si="162"/>
        <v>0</v>
      </c>
      <c r="Q580" s="84">
        <f t="shared" si="160"/>
        <v>0</v>
      </c>
    </row>
    <row r="581" spans="3:17" hidden="1">
      <c r="C581" s="62">
        <f t="shared" ref="C581:D583" si="163">+C40</f>
        <v>0</v>
      </c>
      <c r="D581" s="62">
        <f t="shared" si="163"/>
        <v>0</v>
      </c>
      <c r="E581" s="92">
        <f t="shared" ref="E581:P583" si="164">E40*VLOOKUP($D581,$D$286:$BC$389,$E$546,FALSE)+E40*VLOOKUP(CONCATENATE("Preparació per ",LOWER($D581)),$D$286:$BC$389,$E$546,FALSE)</f>
        <v>0</v>
      </c>
      <c r="F581" s="92">
        <f t="shared" si="164"/>
        <v>0</v>
      </c>
      <c r="G581" s="92">
        <f t="shared" si="164"/>
        <v>0</v>
      </c>
      <c r="H581" s="92">
        <f t="shared" si="164"/>
        <v>0</v>
      </c>
      <c r="I581" s="92">
        <f t="shared" si="164"/>
        <v>0</v>
      </c>
      <c r="J581" s="92">
        <f t="shared" si="164"/>
        <v>0</v>
      </c>
      <c r="K581" s="92">
        <f t="shared" si="164"/>
        <v>0</v>
      </c>
      <c r="L581" s="92">
        <f t="shared" si="164"/>
        <v>0</v>
      </c>
      <c r="M581" s="92">
        <f t="shared" si="164"/>
        <v>0</v>
      </c>
      <c r="N581" s="92">
        <f t="shared" si="164"/>
        <v>0</v>
      </c>
      <c r="O581" s="92">
        <f t="shared" si="164"/>
        <v>0</v>
      </c>
      <c r="P581" s="92">
        <f t="shared" si="164"/>
        <v>0</v>
      </c>
      <c r="Q581" s="84">
        <f t="shared" si="160"/>
        <v>0</v>
      </c>
    </row>
    <row r="582" spans="3:17" hidden="1">
      <c r="C582" s="55" t="str">
        <f t="shared" si="163"/>
        <v>RECOL.LECCIÓ</v>
      </c>
      <c r="D582" s="55" t="str">
        <f t="shared" si="163"/>
        <v>Recol.lecció tomàquet</v>
      </c>
      <c r="E582" s="93">
        <f t="shared" si="164"/>
        <v>0</v>
      </c>
      <c r="F582" s="93">
        <f t="shared" si="164"/>
        <v>0</v>
      </c>
      <c r="G582" s="93">
        <f t="shared" si="164"/>
        <v>0</v>
      </c>
      <c r="H582" s="93">
        <f t="shared" si="164"/>
        <v>0</v>
      </c>
      <c r="I582" s="93">
        <f t="shared" si="164"/>
        <v>0</v>
      </c>
      <c r="J582" s="93">
        <f t="shared" si="164"/>
        <v>0</v>
      </c>
      <c r="K582" s="93">
        <f t="shared" si="164"/>
        <v>0</v>
      </c>
      <c r="L582" s="93">
        <f t="shared" si="164"/>
        <v>0</v>
      </c>
      <c r="M582" s="93">
        <f t="shared" si="164"/>
        <v>0</v>
      </c>
      <c r="N582" s="93">
        <f t="shared" si="164"/>
        <v>0</v>
      </c>
      <c r="O582" s="93">
        <f t="shared" si="164"/>
        <v>0</v>
      </c>
      <c r="P582" s="93">
        <f t="shared" si="164"/>
        <v>0</v>
      </c>
      <c r="Q582" s="84">
        <f t="shared" si="160"/>
        <v>0</v>
      </c>
    </row>
    <row r="583" spans="3:17" hidden="1">
      <c r="C583" s="55">
        <f t="shared" si="163"/>
        <v>0</v>
      </c>
      <c r="D583" s="55">
        <f t="shared" si="163"/>
        <v>0</v>
      </c>
      <c r="E583" s="93">
        <f t="shared" si="164"/>
        <v>0</v>
      </c>
      <c r="F583" s="93">
        <f t="shared" si="164"/>
        <v>0</v>
      </c>
      <c r="G583" s="93">
        <f t="shared" si="164"/>
        <v>0</v>
      </c>
      <c r="H583" s="93">
        <f t="shared" si="164"/>
        <v>0</v>
      </c>
      <c r="I583" s="93">
        <f t="shared" si="164"/>
        <v>0</v>
      </c>
      <c r="J583" s="93">
        <f t="shared" si="164"/>
        <v>0</v>
      </c>
      <c r="K583" s="93">
        <f t="shared" si="164"/>
        <v>0</v>
      </c>
      <c r="L583" s="93">
        <f t="shared" si="164"/>
        <v>0</v>
      </c>
      <c r="M583" s="93">
        <f t="shared" si="164"/>
        <v>0</v>
      </c>
      <c r="N583" s="93">
        <f t="shared" si="164"/>
        <v>0</v>
      </c>
      <c r="O583" s="93">
        <f t="shared" si="164"/>
        <v>0</v>
      </c>
      <c r="P583" s="93">
        <f t="shared" si="164"/>
        <v>0</v>
      </c>
      <c r="Q583" s="84">
        <f t="shared" si="160"/>
        <v>0</v>
      </c>
    </row>
    <row r="584" spans="3:17" hidden="1">
      <c r="E584" s="84">
        <f>SUM(E549:E583)</f>
        <v>0</v>
      </c>
      <c r="F584" s="84">
        <f t="shared" ref="F584:P584" si="165">SUM(F549:F583)</f>
        <v>0</v>
      </c>
      <c r="G584" s="84">
        <f t="shared" si="165"/>
        <v>0</v>
      </c>
      <c r="H584" s="84">
        <f t="shared" si="165"/>
        <v>0</v>
      </c>
      <c r="I584" s="84">
        <f t="shared" si="165"/>
        <v>0</v>
      </c>
      <c r="J584" s="84">
        <f t="shared" si="165"/>
        <v>0</v>
      </c>
      <c r="K584" s="84">
        <f t="shared" si="165"/>
        <v>0</v>
      </c>
      <c r="L584" s="84">
        <f t="shared" si="165"/>
        <v>0</v>
      </c>
      <c r="M584" s="84">
        <f t="shared" si="165"/>
        <v>0</v>
      </c>
      <c r="N584" s="84">
        <f t="shared" si="165"/>
        <v>0</v>
      </c>
      <c r="O584" s="84">
        <f t="shared" si="165"/>
        <v>0</v>
      </c>
      <c r="P584" s="84">
        <f t="shared" si="165"/>
        <v>0</v>
      </c>
      <c r="Q584" s="5"/>
    </row>
    <row r="585" spans="3:17" hidden="1">
      <c r="E585" s="109" t="e">
        <f>IF(E584=0,NA(),E584)</f>
        <v>#N/A</v>
      </c>
      <c r="F585" s="109" t="e">
        <f t="shared" ref="F585:P585" si="166">IF(F584=0,NA(),F584)</f>
        <v>#N/A</v>
      </c>
      <c r="G585" s="109" t="e">
        <f t="shared" si="166"/>
        <v>#N/A</v>
      </c>
      <c r="H585" s="109" t="e">
        <f t="shared" si="166"/>
        <v>#N/A</v>
      </c>
      <c r="I585" s="109" t="e">
        <f t="shared" si="166"/>
        <v>#N/A</v>
      </c>
      <c r="J585" s="109" t="e">
        <f t="shared" si="166"/>
        <v>#N/A</v>
      </c>
      <c r="K585" s="109" t="e">
        <f t="shared" si="166"/>
        <v>#N/A</v>
      </c>
      <c r="L585" s="109" t="e">
        <f t="shared" si="166"/>
        <v>#N/A</v>
      </c>
      <c r="M585" s="109" t="e">
        <f t="shared" si="166"/>
        <v>#N/A</v>
      </c>
      <c r="N585" s="109" t="e">
        <f t="shared" si="166"/>
        <v>#N/A</v>
      </c>
      <c r="O585" s="109" t="e">
        <f t="shared" si="166"/>
        <v>#N/A</v>
      </c>
      <c r="P585" s="109" t="e">
        <f t="shared" si="166"/>
        <v>#N/A</v>
      </c>
    </row>
    <row r="586" spans="3:17" hidden="1"/>
    <row r="587" spans="3:17" hidden="1"/>
    <row r="588" spans="3:17" hidden="1"/>
    <row r="589" spans="3:17" hidden="1"/>
    <row r="590" spans="3:17" hidden="1"/>
    <row r="591" spans="3:17" hidden="1">
      <c r="D591" s="81" t="str">
        <f>CONCATENATE("Calendari de necessitats de mà d'obra: ",$E$3,"   ",ROUND(SUM(Q595:Q629),2)," hores")</f>
        <v>Calendari de necessitats de mà d'obra: Tomàquet   0 hores</v>
      </c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</row>
    <row r="592" spans="3:17" hidden="1">
      <c r="D592" s="1"/>
      <c r="F592" s="1"/>
      <c r="G592" s="1"/>
      <c r="Q592" s="5"/>
    </row>
    <row r="593" spans="3:17" hidden="1">
      <c r="Q593" s="5"/>
    </row>
    <row r="594" spans="3:17" hidden="1">
      <c r="E594" t="str">
        <f t="shared" ref="E594:P594" si="167">+E7</f>
        <v xml:space="preserve">gener </v>
      </c>
      <c r="F594" t="str">
        <f t="shared" si="167"/>
        <v>febrer</v>
      </c>
      <c r="G594" t="str">
        <f t="shared" si="167"/>
        <v xml:space="preserve">març </v>
      </c>
      <c r="H594" t="str">
        <f t="shared" si="167"/>
        <v>abril</v>
      </c>
      <c r="I594" t="str">
        <f t="shared" si="167"/>
        <v>maig</v>
      </c>
      <c r="J594" t="str">
        <f t="shared" si="167"/>
        <v>juny</v>
      </c>
      <c r="K594" t="str">
        <f t="shared" si="167"/>
        <v>juliol</v>
      </c>
      <c r="L594" t="str">
        <f t="shared" si="167"/>
        <v>agost</v>
      </c>
      <c r="M594" t="str">
        <f t="shared" si="167"/>
        <v>setembre</v>
      </c>
      <c r="N594" t="str">
        <f t="shared" si="167"/>
        <v>octubre</v>
      </c>
      <c r="O594" t="str">
        <f t="shared" si="167"/>
        <v>novembre</v>
      </c>
      <c r="P594" t="str">
        <f t="shared" si="167"/>
        <v>desembre</v>
      </c>
      <c r="Q594" s="5"/>
    </row>
    <row r="595" spans="3:17" hidden="1">
      <c r="C595" s="51" t="str">
        <f t="shared" ref="C595:D610" si="168">+C8</f>
        <v>PREPARACIÓ DEL SÒL</v>
      </c>
      <c r="D595" s="51" t="str">
        <f t="shared" si="168"/>
        <v>Estripat</v>
      </c>
      <c r="E595" s="72">
        <f t="shared" ref="E595:P610" si="169">E8*VLOOKUP($D595,$D$286:$AV$389,3,FALSE)+E8*VLOOKUP(CONCATENATE("Preparació per ",LOWER($D595)),$D$286:$AV$389,3,FALSE)+E8*VLOOKUP($D595,$D$286:$AV$389,4,FALSE)+E8*VLOOKUP(CONCATENATE("Preparació per ",LOWER($D595)),$D$286:$AV$389,4,FALSE)+E8*VLOOKUP($D595,$D$286:$AV$389,6,FALSE)+E8*VLOOKUP(CONCATENATE("Preparació per ",LOWER($D595)),$D$286:$AV$389,6,FALSE)</f>
        <v>0</v>
      </c>
      <c r="F595" s="72">
        <f t="shared" si="169"/>
        <v>0</v>
      </c>
      <c r="G595" s="72">
        <f t="shared" si="169"/>
        <v>0</v>
      </c>
      <c r="H595" s="72">
        <f t="shared" si="169"/>
        <v>0</v>
      </c>
      <c r="I595" s="72">
        <f t="shared" si="169"/>
        <v>0</v>
      </c>
      <c r="J595" s="72">
        <f t="shared" si="169"/>
        <v>0</v>
      </c>
      <c r="K595" s="72">
        <f t="shared" si="169"/>
        <v>0</v>
      </c>
      <c r="L595" s="72">
        <f t="shared" si="169"/>
        <v>0</v>
      </c>
      <c r="M595" s="72">
        <f t="shared" si="169"/>
        <v>0</v>
      </c>
      <c r="N595" s="72">
        <f t="shared" si="169"/>
        <v>0</v>
      </c>
      <c r="O595" s="72">
        <f t="shared" si="169"/>
        <v>0</v>
      </c>
      <c r="P595" s="72">
        <f t="shared" si="169"/>
        <v>0</v>
      </c>
      <c r="Q595" s="80">
        <f>SUM(E595:P595)</f>
        <v>0</v>
      </c>
    </row>
    <row r="596" spans="3:17" hidden="1">
      <c r="C596" s="51">
        <f t="shared" si="168"/>
        <v>0</v>
      </c>
      <c r="D596" s="51" t="str">
        <f t="shared" si="168"/>
        <v>Fresat</v>
      </c>
      <c r="E596" s="72">
        <f t="shared" si="169"/>
        <v>0</v>
      </c>
      <c r="F596" s="72">
        <f t="shared" si="169"/>
        <v>0</v>
      </c>
      <c r="G596" s="72">
        <f t="shared" si="169"/>
        <v>0</v>
      </c>
      <c r="H596" s="72">
        <f t="shared" si="169"/>
        <v>0</v>
      </c>
      <c r="I596" s="72">
        <f t="shared" si="169"/>
        <v>0</v>
      </c>
      <c r="J596" s="72">
        <f t="shared" si="169"/>
        <v>0</v>
      </c>
      <c r="K596" s="72">
        <f t="shared" si="169"/>
        <v>0</v>
      </c>
      <c r="L596" s="72">
        <f t="shared" si="169"/>
        <v>0</v>
      </c>
      <c r="M596" s="72">
        <f t="shared" si="169"/>
        <v>0</v>
      </c>
      <c r="N596" s="72">
        <f t="shared" si="169"/>
        <v>0</v>
      </c>
      <c r="O596" s="72">
        <f t="shared" si="169"/>
        <v>0</v>
      </c>
      <c r="P596" s="72">
        <f t="shared" si="169"/>
        <v>0</v>
      </c>
      <c r="Q596" s="80">
        <f t="shared" ref="Q596:Q629" si="170">SUM(E596:P596)</f>
        <v>0</v>
      </c>
    </row>
    <row r="597" spans="3:17" hidden="1">
      <c r="C597" s="51">
        <f t="shared" si="168"/>
        <v>0</v>
      </c>
      <c r="D597" s="51" t="str">
        <f t="shared" si="168"/>
        <v>Desbrossat amb desbrossadora</v>
      </c>
      <c r="E597" s="72">
        <f t="shared" si="169"/>
        <v>0</v>
      </c>
      <c r="F597" s="72">
        <f t="shared" si="169"/>
        <v>0</v>
      </c>
      <c r="G597" s="72">
        <f t="shared" si="169"/>
        <v>0</v>
      </c>
      <c r="H597" s="72">
        <f t="shared" si="169"/>
        <v>0</v>
      </c>
      <c r="I597" s="72">
        <f t="shared" si="169"/>
        <v>0</v>
      </c>
      <c r="J597" s="72">
        <f t="shared" si="169"/>
        <v>0</v>
      </c>
      <c r="K597" s="72">
        <f t="shared" si="169"/>
        <v>0</v>
      </c>
      <c r="L597" s="72">
        <f t="shared" si="169"/>
        <v>0</v>
      </c>
      <c r="M597" s="72">
        <f t="shared" si="169"/>
        <v>0</v>
      </c>
      <c r="N597" s="72">
        <f t="shared" si="169"/>
        <v>0</v>
      </c>
      <c r="O597" s="72">
        <f t="shared" si="169"/>
        <v>0</v>
      </c>
      <c r="P597" s="72">
        <f t="shared" si="169"/>
        <v>0</v>
      </c>
      <c r="Q597" s="80">
        <f t="shared" si="170"/>
        <v>0</v>
      </c>
    </row>
    <row r="598" spans="3:17" hidden="1">
      <c r="C598" s="51">
        <f t="shared" si="168"/>
        <v>0</v>
      </c>
      <c r="D598" s="51">
        <f t="shared" si="168"/>
        <v>0</v>
      </c>
      <c r="E598" s="72">
        <f t="shared" si="169"/>
        <v>0</v>
      </c>
      <c r="F598" s="72">
        <f t="shared" si="169"/>
        <v>0</v>
      </c>
      <c r="G598" s="72">
        <f t="shared" si="169"/>
        <v>0</v>
      </c>
      <c r="H598" s="72">
        <f t="shared" si="169"/>
        <v>0</v>
      </c>
      <c r="I598" s="72">
        <f t="shared" si="169"/>
        <v>0</v>
      </c>
      <c r="J598" s="72">
        <f t="shared" si="169"/>
        <v>0</v>
      </c>
      <c r="K598" s="72">
        <f t="shared" si="169"/>
        <v>0</v>
      </c>
      <c r="L598" s="72">
        <f t="shared" si="169"/>
        <v>0</v>
      </c>
      <c r="M598" s="72">
        <f t="shared" si="169"/>
        <v>0</v>
      </c>
      <c r="N598" s="72">
        <f t="shared" si="169"/>
        <v>0</v>
      </c>
      <c r="O598" s="72">
        <f t="shared" si="169"/>
        <v>0</v>
      </c>
      <c r="P598" s="72">
        <f t="shared" si="169"/>
        <v>0</v>
      </c>
      <c r="Q598" s="80">
        <f t="shared" si="170"/>
        <v>0</v>
      </c>
    </row>
    <row r="599" spans="3:17" hidden="1">
      <c r="C599" s="51">
        <f t="shared" si="168"/>
        <v>0</v>
      </c>
      <c r="D599" s="51">
        <f t="shared" si="168"/>
        <v>0</v>
      </c>
      <c r="E599" s="72">
        <f t="shared" si="169"/>
        <v>0</v>
      </c>
      <c r="F599" s="72">
        <f t="shared" si="169"/>
        <v>0</v>
      </c>
      <c r="G599" s="72">
        <f t="shared" si="169"/>
        <v>0</v>
      </c>
      <c r="H599" s="72">
        <f t="shared" si="169"/>
        <v>0</v>
      </c>
      <c r="I599" s="72">
        <f t="shared" si="169"/>
        <v>0</v>
      </c>
      <c r="J599" s="72">
        <f t="shared" si="169"/>
        <v>0</v>
      </c>
      <c r="K599" s="72">
        <f t="shared" si="169"/>
        <v>0</v>
      </c>
      <c r="L599" s="72">
        <f t="shared" si="169"/>
        <v>0</v>
      </c>
      <c r="M599" s="72">
        <f t="shared" si="169"/>
        <v>0</v>
      </c>
      <c r="N599" s="72">
        <f t="shared" si="169"/>
        <v>0</v>
      </c>
      <c r="O599" s="72">
        <f t="shared" si="169"/>
        <v>0</v>
      </c>
      <c r="P599" s="72">
        <f t="shared" si="169"/>
        <v>0</v>
      </c>
      <c r="Q599" s="80">
        <f t="shared" si="170"/>
        <v>0</v>
      </c>
    </row>
    <row r="600" spans="3:17" hidden="1">
      <c r="C600" s="51">
        <f t="shared" si="168"/>
        <v>0</v>
      </c>
      <c r="D600" s="51">
        <f t="shared" si="168"/>
        <v>0</v>
      </c>
      <c r="E600" s="72">
        <f t="shared" si="169"/>
        <v>0</v>
      </c>
      <c r="F600" s="72">
        <f t="shared" si="169"/>
        <v>0</v>
      </c>
      <c r="G600" s="72">
        <f t="shared" si="169"/>
        <v>0</v>
      </c>
      <c r="H600" s="72">
        <f t="shared" si="169"/>
        <v>0</v>
      </c>
      <c r="I600" s="72">
        <f t="shared" si="169"/>
        <v>0</v>
      </c>
      <c r="J600" s="72">
        <f t="shared" si="169"/>
        <v>0</v>
      </c>
      <c r="K600" s="72">
        <f t="shared" si="169"/>
        <v>0</v>
      </c>
      <c r="L600" s="72">
        <f t="shared" si="169"/>
        <v>0</v>
      </c>
      <c r="M600" s="72">
        <f t="shared" si="169"/>
        <v>0</v>
      </c>
      <c r="N600" s="72">
        <f t="shared" si="169"/>
        <v>0</v>
      </c>
      <c r="O600" s="72">
        <f t="shared" si="169"/>
        <v>0</v>
      </c>
      <c r="P600" s="72">
        <f t="shared" si="169"/>
        <v>0</v>
      </c>
      <c r="Q600" s="80">
        <f t="shared" si="170"/>
        <v>0</v>
      </c>
    </row>
    <row r="601" spans="3:17" hidden="1">
      <c r="C601" s="51">
        <f t="shared" si="168"/>
        <v>0</v>
      </c>
      <c r="D601" s="51">
        <f t="shared" si="168"/>
        <v>0</v>
      </c>
      <c r="E601" s="72">
        <f t="shared" si="169"/>
        <v>0</v>
      </c>
      <c r="F601" s="72">
        <f t="shared" si="169"/>
        <v>0</v>
      </c>
      <c r="G601" s="72">
        <f t="shared" si="169"/>
        <v>0</v>
      </c>
      <c r="H601" s="72">
        <f t="shared" si="169"/>
        <v>0</v>
      </c>
      <c r="I601" s="72">
        <f t="shared" si="169"/>
        <v>0</v>
      </c>
      <c r="J601" s="72">
        <f t="shared" si="169"/>
        <v>0</v>
      </c>
      <c r="K601" s="72">
        <f t="shared" si="169"/>
        <v>0</v>
      </c>
      <c r="L601" s="72">
        <f t="shared" si="169"/>
        <v>0</v>
      </c>
      <c r="M601" s="72">
        <f t="shared" si="169"/>
        <v>0</v>
      </c>
      <c r="N601" s="72">
        <f t="shared" si="169"/>
        <v>0</v>
      </c>
      <c r="O601" s="72">
        <f t="shared" si="169"/>
        <v>0</v>
      </c>
      <c r="P601" s="72">
        <f t="shared" si="169"/>
        <v>0</v>
      </c>
      <c r="Q601" s="80">
        <f t="shared" si="170"/>
        <v>0</v>
      </c>
    </row>
    <row r="602" spans="3:17" hidden="1">
      <c r="C602" s="53" t="str">
        <f t="shared" si="168"/>
        <v>ADOBAT</v>
      </c>
      <c r="D602" s="53" t="str">
        <f t="shared" si="168"/>
        <v>Aplicació de compost (60 t/ha)</v>
      </c>
      <c r="E602" s="73">
        <f t="shared" si="169"/>
        <v>0</v>
      </c>
      <c r="F602" s="73">
        <f t="shared" si="169"/>
        <v>0</v>
      </c>
      <c r="G602" s="73">
        <f t="shared" si="169"/>
        <v>0</v>
      </c>
      <c r="H602" s="73">
        <f t="shared" si="169"/>
        <v>0</v>
      </c>
      <c r="I602" s="73">
        <f t="shared" si="169"/>
        <v>0</v>
      </c>
      <c r="J602" s="73">
        <f t="shared" si="169"/>
        <v>0</v>
      </c>
      <c r="K602" s="73">
        <f t="shared" si="169"/>
        <v>0</v>
      </c>
      <c r="L602" s="73">
        <f t="shared" si="169"/>
        <v>0</v>
      </c>
      <c r="M602" s="73">
        <f t="shared" si="169"/>
        <v>0</v>
      </c>
      <c r="N602" s="73">
        <f t="shared" si="169"/>
        <v>0</v>
      </c>
      <c r="O602" s="73">
        <f t="shared" si="169"/>
        <v>0</v>
      </c>
      <c r="P602" s="73">
        <f t="shared" si="169"/>
        <v>0</v>
      </c>
      <c r="Q602" s="80">
        <f t="shared" si="170"/>
        <v>0</v>
      </c>
    </row>
    <row r="603" spans="3:17" hidden="1">
      <c r="C603" s="53">
        <f t="shared" si="168"/>
        <v>0</v>
      </c>
      <c r="D603" s="53">
        <f t="shared" si="168"/>
        <v>0</v>
      </c>
      <c r="E603" s="73">
        <f t="shared" si="169"/>
        <v>0</v>
      </c>
      <c r="F603" s="73">
        <f t="shared" si="169"/>
        <v>0</v>
      </c>
      <c r="G603" s="73">
        <f t="shared" si="169"/>
        <v>0</v>
      </c>
      <c r="H603" s="73">
        <f t="shared" si="169"/>
        <v>0</v>
      </c>
      <c r="I603" s="73">
        <f t="shared" si="169"/>
        <v>0</v>
      </c>
      <c r="J603" s="73">
        <f t="shared" si="169"/>
        <v>0</v>
      </c>
      <c r="K603" s="73">
        <f t="shared" si="169"/>
        <v>0</v>
      </c>
      <c r="L603" s="73">
        <f t="shared" si="169"/>
        <v>0</v>
      </c>
      <c r="M603" s="73">
        <f t="shared" si="169"/>
        <v>0</v>
      </c>
      <c r="N603" s="73">
        <f t="shared" si="169"/>
        <v>0</v>
      </c>
      <c r="O603" s="73">
        <f t="shared" si="169"/>
        <v>0</v>
      </c>
      <c r="P603" s="73">
        <f t="shared" si="169"/>
        <v>0</v>
      </c>
      <c r="Q603" s="80">
        <f t="shared" si="170"/>
        <v>0</v>
      </c>
    </row>
    <row r="604" spans="3:17" hidden="1">
      <c r="C604" s="53">
        <f t="shared" si="168"/>
        <v>0</v>
      </c>
      <c r="D604" s="53">
        <f t="shared" si="168"/>
        <v>0</v>
      </c>
      <c r="E604" s="73">
        <f t="shared" si="169"/>
        <v>0</v>
      </c>
      <c r="F604" s="73">
        <f t="shared" si="169"/>
        <v>0</v>
      </c>
      <c r="G604" s="73">
        <f t="shared" si="169"/>
        <v>0</v>
      </c>
      <c r="H604" s="73">
        <f t="shared" si="169"/>
        <v>0</v>
      </c>
      <c r="I604" s="73">
        <f t="shared" si="169"/>
        <v>0</v>
      </c>
      <c r="J604" s="73">
        <f t="shared" si="169"/>
        <v>0</v>
      </c>
      <c r="K604" s="73">
        <f t="shared" si="169"/>
        <v>0</v>
      </c>
      <c r="L604" s="73">
        <f t="shared" si="169"/>
        <v>0</v>
      </c>
      <c r="M604" s="73">
        <f t="shared" si="169"/>
        <v>0</v>
      </c>
      <c r="N604" s="73">
        <f t="shared" si="169"/>
        <v>0</v>
      </c>
      <c r="O604" s="73">
        <f t="shared" si="169"/>
        <v>0</v>
      </c>
      <c r="P604" s="73">
        <f t="shared" si="169"/>
        <v>0</v>
      </c>
      <c r="Q604" s="80">
        <f t="shared" si="170"/>
        <v>0</v>
      </c>
    </row>
    <row r="605" spans="3:17" hidden="1">
      <c r="C605" s="53">
        <f t="shared" si="168"/>
        <v>0</v>
      </c>
      <c r="D605" s="53">
        <f t="shared" si="168"/>
        <v>0</v>
      </c>
      <c r="E605" s="73">
        <f t="shared" si="169"/>
        <v>0</v>
      </c>
      <c r="F605" s="73">
        <f t="shared" si="169"/>
        <v>0</v>
      </c>
      <c r="G605" s="73">
        <f t="shared" si="169"/>
        <v>0</v>
      </c>
      <c r="H605" s="73">
        <f t="shared" si="169"/>
        <v>0</v>
      </c>
      <c r="I605" s="73">
        <f t="shared" si="169"/>
        <v>0</v>
      </c>
      <c r="J605" s="73">
        <f t="shared" si="169"/>
        <v>0</v>
      </c>
      <c r="K605" s="73">
        <f t="shared" si="169"/>
        <v>0</v>
      </c>
      <c r="L605" s="73">
        <f t="shared" si="169"/>
        <v>0</v>
      </c>
      <c r="M605" s="73">
        <f t="shared" si="169"/>
        <v>0</v>
      </c>
      <c r="N605" s="73">
        <f t="shared" si="169"/>
        <v>0</v>
      </c>
      <c r="O605" s="73">
        <f t="shared" si="169"/>
        <v>0</v>
      </c>
      <c r="P605" s="73">
        <f t="shared" si="169"/>
        <v>0</v>
      </c>
      <c r="Q605" s="80">
        <f t="shared" si="170"/>
        <v>0</v>
      </c>
    </row>
    <row r="606" spans="3:17" hidden="1">
      <c r="C606" s="56" t="str">
        <f t="shared" si="168"/>
        <v>PLANTACIÓ</v>
      </c>
      <c r="D606" s="56" t="str">
        <f t="shared" si="168"/>
        <v>Plantació manual tomàquet</v>
      </c>
      <c r="E606" s="74">
        <f t="shared" si="169"/>
        <v>0</v>
      </c>
      <c r="F606" s="74">
        <f t="shared" si="169"/>
        <v>0</v>
      </c>
      <c r="G606" s="74">
        <f t="shared" si="169"/>
        <v>0</v>
      </c>
      <c r="H606" s="74">
        <f t="shared" si="169"/>
        <v>0</v>
      </c>
      <c r="I606" s="74">
        <f t="shared" si="169"/>
        <v>0</v>
      </c>
      <c r="J606" s="74">
        <f t="shared" si="169"/>
        <v>0</v>
      </c>
      <c r="K606" s="74">
        <f t="shared" si="169"/>
        <v>0</v>
      </c>
      <c r="L606" s="74">
        <f t="shared" si="169"/>
        <v>0</v>
      </c>
      <c r="M606" s="74">
        <f t="shared" si="169"/>
        <v>0</v>
      </c>
      <c r="N606" s="74">
        <f t="shared" si="169"/>
        <v>0</v>
      </c>
      <c r="O606" s="74">
        <f t="shared" si="169"/>
        <v>0</v>
      </c>
      <c r="P606" s="74">
        <f t="shared" si="169"/>
        <v>0</v>
      </c>
      <c r="Q606" s="80">
        <f t="shared" si="170"/>
        <v>0</v>
      </c>
    </row>
    <row r="607" spans="3:17" hidden="1">
      <c r="C607" s="56">
        <f t="shared" si="168"/>
        <v>0</v>
      </c>
      <c r="D607" s="56">
        <f t="shared" si="168"/>
        <v>0</v>
      </c>
      <c r="E607" s="74">
        <f t="shared" si="169"/>
        <v>0</v>
      </c>
      <c r="F607" s="74">
        <f t="shared" si="169"/>
        <v>0</v>
      </c>
      <c r="G607" s="74">
        <f t="shared" si="169"/>
        <v>0</v>
      </c>
      <c r="H607" s="74">
        <f t="shared" si="169"/>
        <v>0</v>
      </c>
      <c r="I607" s="74">
        <f t="shared" si="169"/>
        <v>0</v>
      </c>
      <c r="J607" s="74">
        <f t="shared" si="169"/>
        <v>0</v>
      </c>
      <c r="K607" s="74">
        <f t="shared" si="169"/>
        <v>0</v>
      </c>
      <c r="L607" s="74">
        <f t="shared" si="169"/>
        <v>0</v>
      </c>
      <c r="M607" s="74">
        <f t="shared" si="169"/>
        <v>0</v>
      </c>
      <c r="N607" s="74">
        <f t="shared" si="169"/>
        <v>0</v>
      </c>
      <c r="O607" s="74">
        <f t="shared" si="169"/>
        <v>0</v>
      </c>
      <c r="P607" s="74">
        <f t="shared" si="169"/>
        <v>0</v>
      </c>
      <c r="Q607" s="80">
        <f t="shared" si="170"/>
        <v>0</v>
      </c>
    </row>
    <row r="608" spans="3:17" hidden="1">
      <c r="C608" s="56">
        <f t="shared" si="168"/>
        <v>0</v>
      </c>
      <c r="D608" s="56">
        <f t="shared" si="168"/>
        <v>0</v>
      </c>
      <c r="E608" s="74">
        <f t="shared" si="169"/>
        <v>0</v>
      </c>
      <c r="F608" s="74">
        <f t="shared" si="169"/>
        <v>0</v>
      </c>
      <c r="G608" s="74">
        <f t="shared" si="169"/>
        <v>0</v>
      </c>
      <c r="H608" s="74">
        <f t="shared" si="169"/>
        <v>0</v>
      </c>
      <c r="I608" s="74">
        <f t="shared" si="169"/>
        <v>0</v>
      </c>
      <c r="J608" s="74">
        <f t="shared" si="169"/>
        <v>0</v>
      </c>
      <c r="K608" s="74">
        <f t="shared" si="169"/>
        <v>0</v>
      </c>
      <c r="L608" s="74">
        <f t="shared" si="169"/>
        <v>0</v>
      </c>
      <c r="M608" s="74">
        <f t="shared" si="169"/>
        <v>0</v>
      </c>
      <c r="N608" s="74">
        <f t="shared" si="169"/>
        <v>0</v>
      </c>
      <c r="O608" s="74">
        <f t="shared" si="169"/>
        <v>0</v>
      </c>
      <c r="P608" s="74">
        <f t="shared" si="169"/>
        <v>0</v>
      </c>
      <c r="Q608" s="80">
        <f t="shared" si="170"/>
        <v>0</v>
      </c>
    </row>
    <row r="609" spans="3:17" hidden="1">
      <c r="C609" s="56">
        <f t="shared" si="168"/>
        <v>0</v>
      </c>
      <c r="D609" s="56">
        <f t="shared" si="168"/>
        <v>0</v>
      </c>
      <c r="E609" s="74">
        <f t="shared" si="169"/>
        <v>0</v>
      </c>
      <c r="F609" s="74">
        <f t="shared" si="169"/>
        <v>0</v>
      </c>
      <c r="G609" s="74">
        <f t="shared" si="169"/>
        <v>0</v>
      </c>
      <c r="H609" s="74">
        <f t="shared" si="169"/>
        <v>0</v>
      </c>
      <c r="I609" s="74">
        <f t="shared" si="169"/>
        <v>0</v>
      </c>
      <c r="J609" s="74">
        <f t="shared" si="169"/>
        <v>0</v>
      </c>
      <c r="K609" s="74">
        <f t="shared" si="169"/>
        <v>0</v>
      </c>
      <c r="L609" s="74">
        <f t="shared" si="169"/>
        <v>0</v>
      </c>
      <c r="M609" s="74">
        <f t="shared" si="169"/>
        <v>0</v>
      </c>
      <c r="N609" s="74">
        <f t="shared" si="169"/>
        <v>0</v>
      </c>
      <c r="O609" s="74">
        <f t="shared" si="169"/>
        <v>0</v>
      </c>
      <c r="P609" s="74">
        <f t="shared" si="169"/>
        <v>0</v>
      </c>
      <c r="Q609" s="80">
        <f t="shared" si="170"/>
        <v>0</v>
      </c>
    </row>
    <row r="610" spans="3:17" hidden="1">
      <c r="C610" s="58" t="str">
        <f t="shared" si="168"/>
        <v>REG</v>
      </c>
      <c r="D610" s="58" t="str">
        <f t="shared" si="168"/>
        <v>Instal.lació sistema de reg amb cinta (1 m per m2)</v>
      </c>
      <c r="E610" s="75">
        <f t="shared" si="169"/>
        <v>0</v>
      </c>
      <c r="F610" s="75">
        <f t="shared" si="169"/>
        <v>0</v>
      </c>
      <c r="G610" s="75">
        <f t="shared" si="169"/>
        <v>0</v>
      </c>
      <c r="H610" s="75">
        <f t="shared" si="169"/>
        <v>0</v>
      </c>
      <c r="I610" s="75">
        <f t="shared" si="169"/>
        <v>0</v>
      </c>
      <c r="J610" s="75">
        <f t="shared" si="169"/>
        <v>0</v>
      </c>
      <c r="K610" s="75">
        <f t="shared" si="169"/>
        <v>0</v>
      </c>
      <c r="L610" s="75">
        <f t="shared" si="169"/>
        <v>0</v>
      </c>
      <c r="M610" s="75">
        <f t="shared" si="169"/>
        <v>0</v>
      </c>
      <c r="N610" s="75">
        <f t="shared" si="169"/>
        <v>0</v>
      </c>
      <c r="O610" s="75">
        <f t="shared" si="169"/>
        <v>0</v>
      </c>
      <c r="P610" s="75">
        <f t="shared" si="169"/>
        <v>0</v>
      </c>
      <c r="Q610" s="80">
        <f t="shared" si="170"/>
        <v>0</v>
      </c>
    </row>
    <row r="611" spans="3:17" hidden="1">
      <c r="C611" s="58">
        <f t="shared" ref="C611:D626" si="171">+C24</f>
        <v>0</v>
      </c>
      <c r="D611" s="58" t="str">
        <f t="shared" si="171"/>
        <v>Reg (L/m2)</v>
      </c>
      <c r="E611" s="75">
        <f t="shared" ref="E611:P626" si="172">E24*VLOOKUP($D611,$D$286:$AV$389,3,FALSE)+E24*VLOOKUP(CONCATENATE("Preparació per ",LOWER($D611)),$D$286:$AV$389,3,FALSE)+E24*VLOOKUP($D611,$D$286:$AV$389,4,FALSE)+E24*VLOOKUP(CONCATENATE("Preparació per ",LOWER($D611)),$D$286:$AV$389,4,FALSE)+E24*VLOOKUP($D611,$D$286:$AV$389,6,FALSE)+E24*VLOOKUP(CONCATENATE("Preparació per ",LOWER($D611)),$D$286:$AV$389,6,FALSE)</f>
        <v>0</v>
      </c>
      <c r="F611" s="75">
        <f t="shared" si="172"/>
        <v>0</v>
      </c>
      <c r="G611" s="75">
        <f t="shared" si="172"/>
        <v>0</v>
      </c>
      <c r="H611" s="75">
        <f t="shared" si="172"/>
        <v>0</v>
      </c>
      <c r="I611" s="75">
        <f t="shared" si="172"/>
        <v>0</v>
      </c>
      <c r="J611" s="75">
        <f t="shared" si="172"/>
        <v>0</v>
      </c>
      <c r="K611" s="75">
        <f t="shared" si="172"/>
        <v>0</v>
      </c>
      <c r="L611" s="75">
        <f t="shared" si="172"/>
        <v>0</v>
      </c>
      <c r="M611" s="75">
        <f t="shared" si="172"/>
        <v>0</v>
      </c>
      <c r="N611" s="75">
        <f t="shared" si="172"/>
        <v>0</v>
      </c>
      <c r="O611" s="75">
        <f t="shared" si="172"/>
        <v>0</v>
      </c>
      <c r="P611" s="75">
        <f t="shared" si="172"/>
        <v>0</v>
      </c>
      <c r="Q611" s="80">
        <f t="shared" si="170"/>
        <v>0</v>
      </c>
    </row>
    <row r="612" spans="3:17" hidden="1">
      <c r="C612" s="58">
        <f t="shared" si="171"/>
        <v>0</v>
      </c>
      <c r="D612" s="58" t="str">
        <f t="shared" si="171"/>
        <v>Desinstal.lació sistema de reg amb cinta</v>
      </c>
      <c r="E612" s="75">
        <f t="shared" si="172"/>
        <v>0</v>
      </c>
      <c r="F612" s="75">
        <f t="shared" si="172"/>
        <v>0</v>
      </c>
      <c r="G612" s="75">
        <f t="shared" si="172"/>
        <v>0</v>
      </c>
      <c r="H612" s="75">
        <f t="shared" si="172"/>
        <v>0</v>
      </c>
      <c r="I612" s="75">
        <f t="shared" si="172"/>
        <v>0</v>
      </c>
      <c r="J612" s="75">
        <f t="shared" si="172"/>
        <v>0</v>
      </c>
      <c r="K612" s="75">
        <f t="shared" si="172"/>
        <v>0</v>
      </c>
      <c r="L612" s="75">
        <f t="shared" si="172"/>
        <v>0</v>
      </c>
      <c r="M612" s="75">
        <f t="shared" si="172"/>
        <v>0</v>
      </c>
      <c r="N612" s="75">
        <f t="shared" si="172"/>
        <v>0</v>
      </c>
      <c r="O612" s="75">
        <f t="shared" si="172"/>
        <v>0</v>
      </c>
      <c r="P612" s="75">
        <f t="shared" si="172"/>
        <v>0</v>
      </c>
      <c r="Q612" s="80">
        <f t="shared" si="170"/>
        <v>0</v>
      </c>
    </row>
    <row r="613" spans="3:17" hidden="1">
      <c r="C613" s="58">
        <f t="shared" si="171"/>
        <v>0</v>
      </c>
      <c r="D613" s="58">
        <f t="shared" si="171"/>
        <v>0</v>
      </c>
      <c r="E613" s="75">
        <f t="shared" si="172"/>
        <v>0</v>
      </c>
      <c r="F613" s="75">
        <f t="shared" si="172"/>
        <v>0</v>
      </c>
      <c r="G613" s="75">
        <f t="shared" si="172"/>
        <v>0</v>
      </c>
      <c r="H613" s="75">
        <f t="shared" si="172"/>
        <v>0</v>
      </c>
      <c r="I613" s="75">
        <f t="shared" si="172"/>
        <v>0</v>
      </c>
      <c r="J613" s="75">
        <f t="shared" si="172"/>
        <v>0</v>
      </c>
      <c r="K613" s="75">
        <f t="shared" si="172"/>
        <v>0</v>
      </c>
      <c r="L613" s="75">
        <f t="shared" si="172"/>
        <v>0</v>
      </c>
      <c r="M613" s="75">
        <f t="shared" si="172"/>
        <v>0</v>
      </c>
      <c r="N613" s="75">
        <f t="shared" si="172"/>
        <v>0</v>
      </c>
      <c r="O613" s="75">
        <f t="shared" si="172"/>
        <v>0</v>
      </c>
      <c r="P613" s="75">
        <f t="shared" si="172"/>
        <v>0</v>
      </c>
      <c r="Q613" s="80">
        <f t="shared" si="170"/>
        <v>0</v>
      </c>
    </row>
    <row r="614" spans="3:17" hidden="1">
      <c r="C614" s="49" t="str">
        <f t="shared" si="171"/>
        <v>TRACTAMENTS</v>
      </c>
      <c r="D614" s="49" t="str">
        <f t="shared" si="171"/>
        <v>Tractament Bacillus + sofre amb bota i 2 persones</v>
      </c>
      <c r="E614" s="76">
        <f t="shared" si="172"/>
        <v>0</v>
      </c>
      <c r="F614" s="76">
        <f t="shared" si="172"/>
        <v>0</v>
      </c>
      <c r="G614" s="76">
        <f t="shared" si="172"/>
        <v>0</v>
      </c>
      <c r="H614" s="76">
        <f t="shared" si="172"/>
        <v>0</v>
      </c>
      <c r="I614" s="76">
        <f t="shared" si="172"/>
        <v>0</v>
      </c>
      <c r="J614" s="76">
        <f t="shared" si="172"/>
        <v>0</v>
      </c>
      <c r="K614" s="76">
        <f t="shared" si="172"/>
        <v>0</v>
      </c>
      <c r="L614" s="76">
        <f t="shared" si="172"/>
        <v>0</v>
      </c>
      <c r="M614" s="76">
        <f t="shared" si="172"/>
        <v>0</v>
      </c>
      <c r="N614" s="76">
        <f t="shared" si="172"/>
        <v>0</v>
      </c>
      <c r="O614" s="76">
        <f t="shared" si="172"/>
        <v>0</v>
      </c>
      <c r="P614" s="76">
        <f t="shared" si="172"/>
        <v>0</v>
      </c>
      <c r="Q614" s="80">
        <f t="shared" si="170"/>
        <v>0</v>
      </c>
    </row>
    <row r="615" spans="3:17" hidden="1">
      <c r="C615" s="49">
        <f t="shared" si="171"/>
        <v>0</v>
      </c>
      <c r="D615" s="49" t="str">
        <f t="shared" si="171"/>
        <v>Tractament Nim + sofre amb bota i 2 persones</v>
      </c>
      <c r="E615" s="76">
        <f t="shared" si="172"/>
        <v>0</v>
      </c>
      <c r="F615" s="76">
        <f t="shared" si="172"/>
        <v>0</v>
      </c>
      <c r="G615" s="76">
        <f t="shared" si="172"/>
        <v>0</v>
      </c>
      <c r="H615" s="76">
        <f t="shared" si="172"/>
        <v>0</v>
      </c>
      <c r="I615" s="76">
        <f t="shared" si="172"/>
        <v>0</v>
      </c>
      <c r="J615" s="76">
        <f t="shared" si="172"/>
        <v>0</v>
      </c>
      <c r="K615" s="76">
        <f t="shared" si="172"/>
        <v>0</v>
      </c>
      <c r="L615" s="76">
        <f t="shared" si="172"/>
        <v>0</v>
      </c>
      <c r="M615" s="76">
        <f t="shared" si="172"/>
        <v>0</v>
      </c>
      <c r="N615" s="76">
        <f t="shared" si="172"/>
        <v>0</v>
      </c>
      <c r="O615" s="76">
        <f t="shared" si="172"/>
        <v>0</v>
      </c>
      <c r="P615" s="76">
        <f t="shared" si="172"/>
        <v>0</v>
      </c>
      <c r="Q615" s="80">
        <f t="shared" si="170"/>
        <v>0</v>
      </c>
    </row>
    <row r="616" spans="3:17" hidden="1">
      <c r="C616" s="49">
        <f t="shared" si="171"/>
        <v>0</v>
      </c>
      <c r="D616" s="49">
        <f t="shared" si="171"/>
        <v>0</v>
      </c>
      <c r="E616" s="76">
        <f t="shared" si="172"/>
        <v>0</v>
      </c>
      <c r="F616" s="76">
        <f t="shared" si="172"/>
        <v>0</v>
      </c>
      <c r="G616" s="76">
        <f t="shared" si="172"/>
        <v>0</v>
      </c>
      <c r="H616" s="76">
        <f t="shared" si="172"/>
        <v>0</v>
      </c>
      <c r="I616" s="76">
        <f t="shared" si="172"/>
        <v>0</v>
      </c>
      <c r="J616" s="76">
        <f t="shared" si="172"/>
        <v>0</v>
      </c>
      <c r="K616" s="76">
        <f t="shared" si="172"/>
        <v>0</v>
      </c>
      <c r="L616" s="76">
        <f t="shared" si="172"/>
        <v>0</v>
      </c>
      <c r="M616" s="76">
        <f t="shared" si="172"/>
        <v>0</v>
      </c>
      <c r="N616" s="76">
        <f t="shared" si="172"/>
        <v>0</v>
      </c>
      <c r="O616" s="76">
        <f t="shared" si="172"/>
        <v>0</v>
      </c>
      <c r="P616" s="76">
        <f t="shared" si="172"/>
        <v>0</v>
      </c>
      <c r="Q616" s="80">
        <f t="shared" si="170"/>
        <v>0</v>
      </c>
    </row>
    <row r="617" spans="3:17" hidden="1">
      <c r="C617" s="49">
        <f t="shared" si="171"/>
        <v>0</v>
      </c>
      <c r="D617" s="49">
        <f t="shared" si="171"/>
        <v>0</v>
      </c>
      <c r="E617" s="76">
        <f t="shared" si="172"/>
        <v>0</v>
      </c>
      <c r="F617" s="76">
        <f t="shared" si="172"/>
        <v>0</v>
      </c>
      <c r="G617" s="76">
        <f t="shared" si="172"/>
        <v>0</v>
      </c>
      <c r="H617" s="76">
        <f t="shared" si="172"/>
        <v>0</v>
      </c>
      <c r="I617" s="76">
        <f t="shared" si="172"/>
        <v>0</v>
      </c>
      <c r="J617" s="76">
        <f t="shared" si="172"/>
        <v>0</v>
      </c>
      <c r="K617" s="76">
        <f t="shared" si="172"/>
        <v>0</v>
      </c>
      <c r="L617" s="76">
        <f t="shared" si="172"/>
        <v>0</v>
      </c>
      <c r="M617" s="76">
        <f t="shared" si="172"/>
        <v>0</v>
      </c>
      <c r="N617" s="76">
        <f t="shared" si="172"/>
        <v>0</v>
      </c>
      <c r="O617" s="76">
        <f t="shared" si="172"/>
        <v>0</v>
      </c>
      <c r="P617" s="76">
        <f t="shared" si="172"/>
        <v>0</v>
      </c>
      <c r="Q617" s="80">
        <f t="shared" si="170"/>
        <v>0</v>
      </c>
    </row>
    <row r="618" spans="3:17" hidden="1">
      <c r="C618" s="49">
        <f t="shared" si="171"/>
        <v>0</v>
      </c>
      <c r="D618" s="49">
        <f t="shared" si="171"/>
        <v>0</v>
      </c>
      <c r="E618" s="76">
        <f t="shared" si="172"/>
        <v>0</v>
      </c>
      <c r="F618" s="76">
        <f t="shared" si="172"/>
        <v>0</v>
      </c>
      <c r="G618" s="76">
        <f t="shared" si="172"/>
        <v>0</v>
      </c>
      <c r="H618" s="76">
        <f t="shared" si="172"/>
        <v>0</v>
      </c>
      <c r="I618" s="76">
        <f t="shared" si="172"/>
        <v>0</v>
      </c>
      <c r="J618" s="76">
        <f t="shared" si="172"/>
        <v>0</v>
      </c>
      <c r="K618" s="76">
        <f t="shared" si="172"/>
        <v>0</v>
      </c>
      <c r="L618" s="76">
        <f t="shared" si="172"/>
        <v>0</v>
      </c>
      <c r="M618" s="76">
        <f t="shared" si="172"/>
        <v>0</v>
      </c>
      <c r="N618" s="76">
        <f t="shared" si="172"/>
        <v>0</v>
      </c>
      <c r="O618" s="76">
        <f t="shared" si="172"/>
        <v>0</v>
      </c>
      <c r="P618" s="76">
        <f t="shared" si="172"/>
        <v>0</v>
      </c>
      <c r="Q618" s="80">
        <f t="shared" si="170"/>
        <v>0</v>
      </c>
    </row>
    <row r="619" spans="3:17" hidden="1">
      <c r="C619" s="60" t="str">
        <f t="shared" si="171"/>
        <v>DESHERBAT</v>
      </c>
      <c r="D619" s="60" t="str">
        <f t="shared" si="171"/>
        <v>Col·locar plàstic a mà</v>
      </c>
      <c r="E619" s="77">
        <f t="shared" si="172"/>
        <v>0</v>
      </c>
      <c r="F619" s="77">
        <f t="shared" si="172"/>
        <v>0</v>
      </c>
      <c r="G619" s="77">
        <f t="shared" si="172"/>
        <v>0</v>
      </c>
      <c r="H619" s="77">
        <f t="shared" si="172"/>
        <v>0</v>
      </c>
      <c r="I619" s="77">
        <f t="shared" si="172"/>
        <v>0</v>
      </c>
      <c r="J619" s="77">
        <f t="shared" si="172"/>
        <v>0</v>
      </c>
      <c r="K619" s="77">
        <f t="shared" si="172"/>
        <v>0</v>
      </c>
      <c r="L619" s="77">
        <f t="shared" si="172"/>
        <v>0</v>
      </c>
      <c r="M619" s="77">
        <f t="shared" si="172"/>
        <v>0</v>
      </c>
      <c r="N619" s="77">
        <f t="shared" si="172"/>
        <v>0</v>
      </c>
      <c r="O619" s="77">
        <f t="shared" si="172"/>
        <v>0</v>
      </c>
      <c r="P619" s="77">
        <f t="shared" si="172"/>
        <v>0</v>
      </c>
      <c r="Q619" s="80">
        <f t="shared" si="170"/>
        <v>0</v>
      </c>
    </row>
    <row r="620" spans="3:17" hidden="1">
      <c r="C620" s="60">
        <f t="shared" si="171"/>
        <v>0</v>
      </c>
      <c r="D620" s="60" t="str">
        <f t="shared" si="171"/>
        <v>Desherbat amb motocultor (només part sense plàstic)</v>
      </c>
      <c r="E620" s="77">
        <f t="shared" si="172"/>
        <v>0</v>
      </c>
      <c r="F620" s="77">
        <f t="shared" si="172"/>
        <v>0</v>
      </c>
      <c r="G620" s="77">
        <f t="shared" si="172"/>
        <v>0</v>
      </c>
      <c r="H620" s="77">
        <f t="shared" si="172"/>
        <v>0</v>
      </c>
      <c r="I620" s="77">
        <f t="shared" si="172"/>
        <v>0</v>
      </c>
      <c r="J620" s="77">
        <f t="shared" si="172"/>
        <v>0</v>
      </c>
      <c r="K620" s="77">
        <f t="shared" si="172"/>
        <v>0</v>
      </c>
      <c r="L620" s="77">
        <f t="shared" si="172"/>
        <v>0</v>
      </c>
      <c r="M620" s="77">
        <f t="shared" si="172"/>
        <v>0</v>
      </c>
      <c r="N620" s="77">
        <f t="shared" si="172"/>
        <v>0</v>
      </c>
      <c r="O620" s="77">
        <f t="shared" si="172"/>
        <v>0</v>
      </c>
      <c r="P620" s="77">
        <f t="shared" si="172"/>
        <v>0</v>
      </c>
      <c r="Q620" s="80">
        <f t="shared" si="170"/>
        <v>0</v>
      </c>
    </row>
    <row r="621" spans="3:17" hidden="1">
      <c r="C621" s="60">
        <f t="shared" si="171"/>
        <v>0</v>
      </c>
      <c r="D621" s="60">
        <f t="shared" si="171"/>
        <v>0</v>
      </c>
      <c r="E621" s="77">
        <f t="shared" si="172"/>
        <v>0</v>
      </c>
      <c r="F621" s="77">
        <f t="shared" si="172"/>
        <v>0</v>
      </c>
      <c r="G621" s="77">
        <f t="shared" si="172"/>
        <v>0</v>
      </c>
      <c r="H621" s="77">
        <f t="shared" si="172"/>
        <v>0</v>
      </c>
      <c r="I621" s="77">
        <f t="shared" si="172"/>
        <v>0</v>
      </c>
      <c r="J621" s="77">
        <f t="shared" si="172"/>
        <v>0</v>
      </c>
      <c r="K621" s="77">
        <f t="shared" si="172"/>
        <v>0</v>
      </c>
      <c r="L621" s="77">
        <f t="shared" si="172"/>
        <v>0</v>
      </c>
      <c r="M621" s="77">
        <f t="shared" si="172"/>
        <v>0</v>
      </c>
      <c r="N621" s="77">
        <f t="shared" si="172"/>
        <v>0</v>
      </c>
      <c r="O621" s="77">
        <f t="shared" si="172"/>
        <v>0</v>
      </c>
      <c r="P621" s="77">
        <f t="shared" si="172"/>
        <v>0</v>
      </c>
      <c r="Q621" s="80">
        <f t="shared" si="170"/>
        <v>0</v>
      </c>
    </row>
    <row r="622" spans="3:17" hidden="1">
      <c r="C622" s="60">
        <f t="shared" si="171"/>
        <v>0</v>
      </c>
      <c r="D622" s="60">
        <f t="shared" si="171"/>
        <v>0</v>
      </c>
      <c r="E622" s="77">
        <f t="shared" si="172"/>
        <v>0</v>
      </c>
      <c r="F622" s="77">
        <f t="shared" si="172"/>
        <v>0</v>
      </c>
      <c r="G622" s="77">
        <f t="shared" si="172"/>
        <v>0</v>
      </c>
      <c r="H622" s="77">
        <f t="shared" si="172"/>
        <v>0</v>
      </c>
      <c r="I622" s="77">
        <f t="shared" si="172"/>
        <v>0</v>
      </c>
      <c r="J622" s="77">
        <f t="shared" si="172"/>
        <v>0</v>
      </c>
      <c r="K622" s="77">
        <f t="shared" si="172"/>
        <v>0</v>
      </c>
      <c r="L622" s="77">
        <f t="shared" si="172"/>
        <v>0</v>
      </c>
      <c r="M622" s="77">
        <f t="shared" si="172"/>
        <v>0</v>
      </c>
      <c r="N622" s="77">
        <f t="shared" si="172"/>
        <v>0</v>
      </c>
      <c r="O622" s="77">
        <f t="shared" si="172"/>
        <v>0</v>
      </c>
      <c r="P622" s="77">
        <f t="shared" si="172"/>
        <v>0</v>
      </c>
      <c r="Q622" s="80">
        <f t="shared" si="170"/>
        <v>0</v>
      </c>
    </row>
    <row r="623" spans="3:17" hidden="1">
      <c r="C623" s="62" t="str">
        <f t="shared" si="171"/>
        <v>ALTRES OPERACIONS ESPECÍFIQUES</v>
      </c>
      <c r="D623" s="62" t="str">
        <f t="shared" si="171"/>
        <v>Renda de la terra</v>
      </c>
      <c r="E623" s="78">
        <f t="shared" si="172"/>
        <v>0</v>
      </c>
      <c r="F623" s="78">
        <f t="shared" si="172"/>
        <v>0</v>
      </c>
      <c r="G623" s="78">
        <f t="shared" si="172"/>
        <v>0</v>
      </c>
      <c r="H623" s="78">
        <f t="shared" si="172"/>
        <v>0</v>
      </c>
      <c r="I623" s="78">
        <f t="shared" si="172"/>
        <v>0</v>
      </c>
      <c r="J623" s="78">
        <f t="shared" si="172"/>
        <v>0</v>
      </c>
      <c r="K623" s="78">
        <f t="shared" si="172"/>
        <v>0</v>
      </c>
      <c r="L623" s="78">
        <f t="shared" si="172"/>
        <v>0</v>
      </c>
      <c r="M623" s="78">
        <f t="shared" si="172"/>
        <v>0</v>
      </c>
      <c r="N623" s="78">
        <f t="shared" si="172"/>
        <v>0</v>
      </c>
      <c r="O623" s="78">
        <f t="shared" si="172"/>
        <v>0</v>
      </c>
      <c r="P623" s="78">
        <f t="shared" si="172"/>
        <v>0</v>
      </c>
      <c r="Q623" s="80">
        <f t="shared" si="170"/>
        <v>0</v>
      </c>
    </row>
    <row r="624" spans="3:17" hidden="1">
      <c r="C624" s="62">
        <f t="shared" si="171"/>
        <v>0</v>
      </c>
      <c r="D624" s="62" t="str">
        <f t="shared" si="171"/>
        <v>Esporgar i lligar tomaqueres</v>
      </c>
      <c r="E624" s="78">
        <f t="shared" si="172"/>
        <v>0</v>
      </c>
      <c r="F624" s="78">
        <f t="shared" si="172"/>
        <v>0</v>
      </c>
      <c r="G624" s="78">
        <f t="shared" si="172"/>
        <v>0</v>
      </c>
      <c r="H624" s="78">
        <f t="shared" si="172"/>
        <v>0</v>
      </c>
      <c r="I624" s="78">
        <f t="shared" si="172"/>
        <v>0</v>
      </c>
      <c r="J624" s="78">
        <f t="shared" si="172"/>
        <v>0</v>
      </c>
      <c r="K624" s="78">
        <f t="shared" si="172"/>
        <v>0</v>
      </c>
      <c r="L624" s="78">
        <f t="shared" si="172"/>
        <v>0</v>
      </c>
      <c r="M624" s="78">
        <f t="shared" si="172"/>
        <v>0</v>
      </c>
      <c r="N624" s="78">
        <f t="shared" si="172"/>
        <v>0</v>
      </c>
      <c r="O624" s="78">
        <f t="shared" si="172"/>
        <v>0</v>
      </c>
      <c r="P624" s="78">
        <f t="shared" si="172"/>
        <v>0</v>
      </c>
      <c r="Q624" s="80">
        <f t="shared" si="170"/>
        <v>0</v>
      </c>
    </row>
    <row r="625" spans="3:17" hidden="1">
      <c r="C625" s="62">
        <f t="shared" si="171"/>
        <v>0</v>
      </c>
      <c r="D625" s="62" t="str">
        <f t="shared" si="171"/>
        <v>Clavar i lligar canyes manual</v>
      </c>
      <c r="E625" s="78">
        <f t="shared" si="172"/>
        <v>0</v>
      </c>
      <c r="F625" s="78">
        <f t="shared" si="172"/>
        <v>0</v>
      </c>
      <c r="G625" s="78">
        <f t="shared" si="172"/>
        <v>0</v>
      </c>
      <c r="H625" s="78">
        <f t="shared" si="172"/>
        <v>0</v>
      </c>
      <c r="I625" s="78">
        <f t="shared" si="172"/>
        <v>0</v>
      </c>
      <c r="J625" s="78">
        <f t="shared" si="172"/>
        <v>0</v>
      </c>
      <c r="K625" s="78">
        <f t="shared" si="172"/>
        <v>0</v>
      </c>
      <c r="L625" s="78">
        <f t="shared" si="172"/>
        <v>0</v>
      </c>
      <c r="M625" s="78">
        <f t="shared" si="172"/>
        <v>0</v>
      </c>
      <c r="N625" s="78">
        <f t="shared" si="172"/>
        <v>0</v>
      </c>
      <c r="O625" s="78">
        <f t="shared" si="172"/>
        <v>0</v>
      </c>
      <c r="P625" s="78">
        <f t="shared" si="172"/>
        <v>0</v>
      </c>
      <c r="Q625" s="80">
        <f t="shared" si="170"/>
        <v>0</v>
      </c>
    </row>
    <row r="626" spans="3:17" hidden="1">
      <c r="C626" s="62">
        <f t="shared" si="171"/>
        <v>0</v>
      </c>
      <c r="D626" s="62">
        <f t="shared" si="171"/>
        <v>0</v>
      </c>
      <c r="E626" s="78">
        <f t="shared" si="172"/>
        <v>0</v>
      </c>
      <c r="F626" s="78">
        <f t="shared" si="172"/>
        <v>0</v>
      </c>
      <c r="G626" s="78">
        <f t="shared" si="172"/>
        <v>0</v>
      </c>
      <c r="H626" s="78">
        <f t="shared" si="172"/>
        <v>0</v>
      </c>
      <c r="I626" s="78">
        <f t="shared" si="172"/>
        <v>0</v>
      </c>
      <c r="J626" s="78">
        <f t="shared" si="172"/>
        <v>0</v>
      </c>
      <c r="K626" s="78">
        <f t="shared" si="172"/>
        <v>0</v>
      </c>
      <c r="L626" s="78">
        <f t="shared" si="172"/>
        <v>0</v>
      </c>
      <c r="M626" s="78">
        <f t="shared" si="172"/>
        <v>0</v>
      </c>
      <c r="N626" s="78">
        <f t="shared" si="172"/>
        <v>0</v>
      </c>
      <c r="O626" s="78">
        <f t="shared" si="172"/>
        <v>0</v>
      </c>
      <c r="P626" s="78">
        <f t="shared" si="172"/>
        <v>0</v>
      </c>
      <c r="Q626" s="80">
        <f t="shared" si="170"/>
        <v>0</v>
      </c>
    </row>
    <row r="627" spans="3:17" hidden="1">
      <c r="C627" s="62">
        <f t="shared" ref="C627:D629" si="173">+C40</f>
        <v>0</v>
      </c>
      <c r="D627" s="62">
        <f t="shared" si="173"/>
        <v>0</v>
      </c>
      <c r="E627" s="78">
        <f t="shared" ref="E627:P629" si="174">E40*VLOOKUP($D627,$D$286:$AV$389,3,FALSE)+E40*VLOOKUP(CONCATENATE("Preparació per ",LOWER($D627)),$D$286:$AV$389,3,FALSE)+E40*VLOOKUP($D627,$D$286:$AV$389,4,FALSE)+E40*VLOOKUP(CONCATENATE("Preparació per ",LOWER($D627)),$D$286:$AV$389,4,FALSE)+E40*VLOOKUP($D627,$D$286:$AV$389,6,FALSE)+E40*VLOOKUP(CONCATENATE("Preparació per ",LOWER($D627)),$D$286:$AV$389,6,FALSE)</f>
        <v>0</v>
      </c>
      <c r="F627" s="78">
        <f t="shared" si="174"/>
        <v>0</v>
      </c>
      <c r="G627" s="78">
        <f t="shared" si="174"/>
        <v>0</v>
      </c>
      <c r="H627" s="78">
        <f t="shared" si="174"/>
        <v>0</v>
      </c>
      <c r="I627" s="78">
        <f t="shared" si="174"/>
        <v>0</v>
      </c>
      <c r="J627" s="78">
        <f t="shared" si="174"/>
        <v>0</v>
      </c>
      <c r="K627" s="78">
        <f t="shared" si="174"/>
        <v>0</v>
      </c>
      <c r="L627" s="78">
        <f t="shared" si="174"/>
        <v>0</v>
      </c>
      <c r="M627" s="78">
        <f t="shared" si="174"/>
        <v>0</v>
      </c>
      <c r="N627" s="78">
        <f t="shared" si="174"/>
        <v>0</v>
      </c>
      <c r="O627" s="78">
        <f t="shared" si="174"/>
        <v>0</v>
      </c>
      <c r="P627" s="78">
        <f t="shared" si="174"/>
        <v>0</v>
      </c>
      <c r="Q627" s="80">
        <f t="shared" si="170"/>
        <v>0</v>
      </c>
    </row>
    <row r="628" spans="3:17" hidden="1">
      <c r="C628" s="55" t="str">
        <f t="shared" si="173"/>
        <v>RECOL.LECCIÓ</v>
      </c>
      <c r="D628" s="55" t="str">
        <f t="shared" si="173"/>
        <v>Recol.lecció tomàquet</v>
      </c>
      <c r="E628" s="79">
        <f t="shared" si="174"/>
        <v>0</v>
      </c>
      <c r="F628" s="79">
        <f t="shared" si="174"/>
        <v>0</v>
      </c>
      <c r="G628" s="79">
        <f t="shared" si="174"/>
        <v>0</v>
      </c>
      <c r="H628" s="79">
        <f t="shared" si="174"/>
        <v>0</v>
      </c>
      <c r="I628" s="79">
        <f t="shared" si="174"/>
        <v>0</v>
      </c>
      <c r="J628" s="79">
        <f t="shared" si="174"/>
        <v>0</v>
      </c>
      <c r="K628" s="79">
        <f t="shared" si="174"/>
        <v>0</v>
      </c>
      <c r="L628" s="79">
        <f t="shared" si="174"/>
        <v>0</v>
      </c>
      <c r="M628" s="79">
        <f t="shared" si="174"/>
        <v>0</v>
      </c>
      <c r="N628" s="79">
        <f t="shared" si="174"/>
        <v>0</v>
      </c>
      <c r="O628" s="79">
        <f t="shared" si="174"/>
        <v>0</v>
      </c>
      <c r="P628" s="79">
        <f t="shared" si="174"/>
        <v>0</v>
      </c>
      <c r="Q628" s="80">
        <f t="shared" si="170"/>
        <v>0</v>
      </c>
    </row>
    <row r="629" spans="3:17" hidden="1">
      <c r="C629" s="55">
        <f t="shared" si="173"/>
        <v>0</v>
      </c>
      <c r="D629" s="55">
        <f t="shared" si="173"/>
        <v>0</v>
      </c>
      <c r="E629" s="79">
        <f t="shared" si="174"/>
        <v>0</v>
      </c>
      <c r="F629" s="79">
        <f t="shared" si="174"/>
        <v>0</v>
      </c>
      <c r="G629" s="79">
        <f t="shared" si="174"/>
        <v>0</v>
      </c>
      <c r="H629" s="79">
        <f t="shared" si="174"/>
        <v>0</v>
      </c>
      <c r="I629" s="79">
        <f t="shared" si="174"/>
        <v>0</v>
      </c>
      <c r="J629" s="79">
        <f t="shared" si="174"/>
        <v>0</v>
      </c>
      <c r="K629" s="79">
        <f t="shared" si="174"/>
        <v>0</v>
      </c>
      <c r="L629" s="79">
        <f t="shared" si="174"/>
        <v>0</v>
      </c>
      <c r="M629" s="79">
        <f t="shared" si="174"/>
        <v>0</v>
      </c>
      <c r="N629" s="79">
        <f t="shared" si="174"/>
        <v>0</v>
      </c>
      <c r="O629" s="79">
        <f t="shared" si="174"/>
        <v>0</v>
      </c>
      <c r="P629" s="79">
        <f t="shared" si="174"/>
        <v>0</v>
      </c>
      <c r="Q629" s="80">
        <f t="shared" si="170"/>
        <v>0</v>
      </c>
    </row>
    <row r="630" spans="3:17" hidden="1">
      <c r="E630" s="80">
        <f>SUM(E595:E629)</f>
        <v>0</v>
      </c>
      <c r="F630" s="80">
        <f t="shared" ref="F630:P630" si="175">SUM(F595:F629)</f>
        <v>0</v>
      </c>
      <c r="G630" s="80">
        <f t="shared" si="175"/>
        <v>0</v>
      </c>
      <c r="H630" s="80">
        <f t="shared" si="175"/>
        <v>0</v>
      </c>
      <c r="I630" s="80">
        <f t="shared" si="175"/>
        <v>0</v>
      </c>
      <c r="J630" s="80">
        <f t="shared" si="175"/>
        <v>0</v>
      </c>
      <c r="K630" s="80">
        <f t="shared" si="175"/>
        <v>0</v>
      </c>
      <c r="L630" s="80">
        <f t="shared" si="175"/>
        <v>0</v>
      </c>
      <c r="M630" s="80">
        <f t="shared" si="175"/>
        <v>0</v>
      </c>
      <c r="N630" s="80">
        <f t="shared" si="175"/>
        <v>0</v>
      </c>
      <c r="O630" s="80">
        <f t="shared" si="175"/>
        <v>0</v>
      </c>
      <c r="P630" s="80">
        <f t="shared" si="175"/>
        <v>0</v>
      </c>
      <c r="Q630" s="5"/>
    </row>
    <row r="631" spans="3:17" hidden="1">
      <c r="E631" s="109" t="e">
        <f>IF(E630=0,NA(),E630)</f>
        <v>#N/A</v>
      </c>
      <c r="F631" s="109" t="e">
        <f t="shared" ref="F631:P631" si="176">IF(F630=0,NA(),F630)</f>
        <v>#N/A</v>
      </c>
      <c r="G631" s="109" t="e">
        <f t="shared" si="176"/>
        <v>#N/A</v>
      </c>
      <c r="H631" s="109" t="e">
        <f t="shared" si="176"/>
        <v>#N/A</v>
      </c>
      <c r="I631" s="109" t="e">
        <f t="shared" si="176"/>
        <v>#N/A</v>
      </c>
      <c r="J631" s="109" t="e">
        <f t="shared" si="176"/>
        <v>#N/A</v>
      </c>
      <c r="K631" s="109" t="e">
        <f t="shared" si="176"/>
        <v>#N/A</v>
      </c>
      <c r="L631" s="109" t="e">
        <f t="shared" si="176"/>
        <v>#N/A</v>
      </c>
      <c r="M631" s="109" t="e">
        <f t="shared" si="176"/>
        <v>#N/A</v>
      </c>
      <c r="N631" s="109" t="e">
        <f t="shared" si="176"/>
        <v>#N/A</v>
      </c>
      <c r="O631" s="109" t="e">
        <f t="shared" si="176"/>
        <v>#N/A</v>
      </c>
      <c r="P631" s="109" t="e">
        <f t="shared" si="176"/>
        <v>#N/A</v>
      </c>
    </row>
    <row r="632" spans="3:17" hidden="1"/>
    <row r="633" spans="3:17" hidden="1"/>
    <row r="634" spans="3:17" hidden="1"/>
    <row r="635" spans="3:17" hidden="1"/>
    <row r="636" spans="3:17" hidden="1"/>
    <row r="637" spans="3:17" hidden="1">
      <c r="D637" s="81" t="str">
        <f>CONCATENATE("Calendari de necessitats de mà d'obra especialitzada: ",$E$3,"   ",ROUND(SUM(Q641:Q675),2)," hores")</f>
        <v>Calendari de necessitats de mà d'obra especialitzada: Tomàquet   0 hores</v>
      </c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</row>
    <row r="638" spans="3:17" hidden="1">
      <c r="D638" s="1"/>
      <c r="F638" s="1"/>
      <c r="G638" s="1"/>
      <c r="Q638" s="5"/>
    </row>
    <row r="639" spans="3:17" hidden="1">
      <c r="Q639" s="5"/>
    </row>
    <row r="640" spans="3:17" hidden="1">
      <c r="E640" t="str">
        <f t="shared" ref="E640:P640" si="177">+E7</f>
        <v xml:space="preserve">gener </v>
      </c>
      <c r="F640" t="str">
        <f t="shared" si="177"/>
        <v>febrer</v>
      </c>
      <c r="G640" t="str">
        <f t="shared" si="177"/>
        <v xml:space="preserve">març </v>
      </c>
      <c r="H640" t="str">
        <f t="shared" si="177"/>
        <v>abril</v>
      </c>
      <c r="I640" t="str">
        <f t="shared" si="177"/>
        <v>maig</v>
      </c>
      <c r="J640" t="str">
        <f t="shared" si="177"/>
        <v>juny</v>
      </c>
      <c r="K640" t="str">
        <f t="shared" si="177"/>
        <v>juliol</v>
      </c>
      <c r="L640" t="str">
        <f t="shared" si="177"/>
        <v>agost</v>
      </c>
      <c r="M640" t="str">
        <f t="shared" si="177"/>
        <v>setembre</v>
      </c>
      <c r="N640" t="str">
        <f t="shared" si="177"/>
        <v>octubre</v>
      </c>
      <c r="O640" t="str">
        <f t="shared" si="177"/>
        <v>novembre</v>
      </c>
      <c r="P640" t="str">
        <f t="shared" si="177"/>
        <v>desembre</v>
      </c>
      <c r="Q640" s="5"/>
    </row>
    <row r="641" spans="3:17" hidden="1">
      <c r="C641" s="51" t="str">
        <f t="shared" ref="C641:D656" si="178">+C8</f>
        <v>PREPARACIÓ DEL SÒL</v>
      </c>
      <c r="D641" s="51" t="str">
        <f t="shared" si="178"/>
        <v>Estripat</v>
      </c>
      <c r="E641" s="72">
        <f t="shared" ref="E641:P656" si="179">E8*VLOOKUP($D641,$D$286:$AV$389,4,FALSE)+E8*VLOOKUP(CONCATENATE("Preparació per ",LOWER($D641)),$D$286:$AV$389,4,FALSE)+E8*VLOOKUP($D641,$D$286:$AV$389,6,FALSE)+E8*VLOOKUP(CONCATENATE("Preparació per ",LOWER($D641)),$D$286:$AV$389,6,FALSE)</f>
        <v>0</v>
      </c>
      <c r="F641" s="72">
        <f t="shared" si="179"/>
        <v>0</v>
      </c>
      <c r="G641" s="72">
        <f t="shared" si="179"/>
        <v>0</v>
      </c>
      <c r="H641" s="72">
        <f t="shared" si="179"/>
        <v>0</v>
      </c>
      <c r="I641" s="72">
        <f t="shared" si="179"/>
        <v>0</v>
      </c>
      <c r="J641" s="72">
        <f t="shared" si="179"/>
        <v>0</v>
      </c>
      <c r="K641" s="72">
        <f t="shared" si="179"/>
        <v>0</v>
      </c>
      <c r="L641" s="72">
        <f t="shared" si="179"/>
        <v>0</v>
      </c>
      <c r="M641" s="72">
        <f t="shared" si="179"/>
        <v>0</v>
      </c>
      <c r="N641" s="72">
        <f t="shared" si="179"/>
        <v>0</v>
      </c>
      <c r="O641" s="72">
        <f t="shared" si="179"/>
        <v>0</v>
      </c>
      <c r="P641" s="72">
        <f t="shared" si="179"/>
        <v>0</v>
      </c>
      <c r="Q641" s="80">
        <f>SUM(E641:P641)</f>
        <v>0</v>
      </c>
    </row>
    <row r="642" spans="3:17" hidden="1">
      <c r="C642" s="51">
        <f t="shared" si="178"/>
        <v>0</v>
      </c>
      <c r="D642" s="51" t="str">
        <f t="shared" si="178"/>
        <v>Fresat</v>
      </c>
      <c r="E642" s="72">
        <f t="shared" si="179"/>
        <v>0</v>
      </c>
      <c r="F642" s="72">
        <f t="shared" si="179"/>
        <v>0</v>
      </c>
      <c r="G642" s="72">
        <f t="shared" si="179"/>
        <v>0</v>
      </c>
      <c r="H642" s="72">
        <f t="shared" si="179"/>
        <v>0</v>
      </c>
      <c r="I642" s="72">
        <f t="shared" si="179"/>
        <v>0</v>
      </c>
      <c r="J642" s="72">
        <f t="shared" si="179"/>
        <v>0</v>
      </c>
      <c r="K642" s="72">
        <f t="shared" si="179"/>
        <v>0</v>
      </c>
      <c r="L642" s="72">
        <f t="shared" si="179"/>
        <v>0</v>
      </c>
      <c r="M642" s="72">
        <f t="shared" si="179"/>
        <v>0</v>
      </c>
      <c r="N642" s="72">
        <f t="shared" si="179"/>
        <v>0</v>
      </c>
      <c r="O642" s="72">
        <f t="shared" si="179"/>
        <v>0</v>
      </c>
      <c r="P642" s="72">
        <f t="shared" si="179"/>
        <v>0</v>
      </c>
      <c r="Q642" s="80">
        <f t="shared" ref="Q642:Q675" si="180">SUM(E642:P642)</f>
        <v>0</v>
      </c>
    </row>
    <row r="643" spans="3:17" hidden="1">
      <c r="C643" s="51">
        <f t="shared" si="178"/>
        <v>0</v>
      </c>
      <c r="D643" s="51" t="str">
        <f t="shared" si="178"/>
        <v>Desbrossat amb desbrossadora</v>
      </c>
      <c r="E643" s="72">
        <f t="shared" si="179"/>
        <v>0</v>
      </c>
      <c r="F643" s="72">
        <f t="shared" si="179"/>
        <v>0</v>
      </c>
      <c r="G643" s="72">
        <f t="shared" si="179"/>
        <v>0</v>
      </c>
      <c r="H643" s="72">
        <f t="shared" si="179"/>
        <v>0</v>
      </c>
      <c r="I643" s="72">
        <f t="shared" si="179"/>
        <v>0</v>
      </c>
      <c r="J643" s="72">
        <f t="shared" si="179"/>
        <v>0</v>
      </c>
      <c r="K643" s="72">
        <f t="shared" si="179"/>
        <v>0</v>
      </c>
      <c r="L643" s="72">
        <f t="shared" si="179"/>
        <v>0</v>
      </c>
      <c r="M643" s="72">
        <f t="shared" si="179"/>
        <v>0</v>
      </c>
      <c r="N643" s="72">
        <f t="shared" si="179"/>
        <v>0</v>
      </c>
      <c r="O643" s="72">
        <f t="shared" si="179"/>
        <v>0</v>
      </c>
      <c r="P643" s="72">
        <f t="shared" si="179"/>
        <v>0</v>
      </c>
      <c r="Q643" s="80">
        <f t="shared" si="180"/>
        <v>0</v>
      </c>
    </row>
    <row r="644" spans="3:17" hidden="1">
      <c r="C644" s="51">
        <f t="shared" si="178"/>
        <v>0</v>
      </c>
      <c r="D644" s="51">
        <f t="shared" si="178"/>
        <v>0</v>
      </c>
      <c r="E644" s="72">
        <f t="shared" si="179"/>
        <v>0</v>
      </c>
      <c r="F644" s="72">
        <f t="shared" si="179"/>
        <v>0</v>
      </c>
      <c r="G644" s="72">
        <f t="shared" si="179"/>
        <v>0</v>
      </c>
      <c r="H644" s="72">
        <f t="shared" si="179"/>
        <v>0</v>
      </c>
      <c r="I644" s="72">
        <f t="shared" si="179"/>
        <v>0</v>
      </c>
      <c r="J644" s="72">
        <f t="shared" si="179"/>
        <v>0</v>
      </c>
      <c r="K644" s="72">
        <f t="shared" si="179"/>
        <v>0</v>
      </c>
      <c r="L644" s="72">
        <f t="shared" si="179"/>
        <v>0</v>
      </c>
      <c r="M644" s="72">
        <f t="shared" si="179"/>
        <v>0</v>
      </c>
      <c r="N644" s="72">
        <f t="shared" si="179"/>
        <v>0</v>
      </c>
      <c r="O644" s="72">
        <f t="shared" si="179"/>
        <v>0</v>
      </c>
      <c r="P644" s="72">
        <f t="shared" si="179"/>
        <v>0</v>
      </c>
      <c r="Q644" s="80">
        <f t="shared" si="180"/>
        <v>0</v>
      </c>
    </row>
    <row r="645" spans="3:17" hidden="1">
      <c r="C645" s="51">
        <f t="shared" si="178"/>
        <v>0</v>
      </c>
      <c r="D645" s="51">
        <f t="shared" si="178"/>
        <v>0</v>
      </c>
      <c r="E645" s="72">
        <f t="shared" si="179"/>
        <v>0</v>
      </c>
      <c r="F645" s="72">
        <f t="shared" si="179"/>
        <v>0</v>
      </c>
      <c r="G645" s="72">
        <f t="shared" si="179"/>
        <v>0</v>
      </c>
      <c r="H645" s="72">
        <f t="shared" si="179"/>
        <v>0</v>
      </c>
      <c r="I645" s="72">
        <f t="shared" si="179"/>
        <v>0</v>
      </c>
      <c r="J645" s="72">
        <f t="shared" si="179"/>
        <v>0</v>
      </c>
      <c r="K645" s="72">
        <f t="shared" si="179"/>
        <v>0</v>
      </c>
      <c r="L645" s="72">
        <f t="shared" si="179"/>
        <v>0</v>
      </c>
      <c r="M645" s="72">
        <f t="shared" si="179"/>
        <v>0</v>
      </c>
      <c r="N645" s="72">
        <f t="shared" si="179"/>
        <v>0</v>
      </c>
      <c r="O645" s="72">
        <f t="shared" si="179"/>
        <v>0</v>
      </c>
      <c r="P645" s="72">
        <f t="shared" si="179"/>
        <v>0</v>
      </c>
      <c r="Q645" s="80">
        <f t="shared" si="180"/>
        <v>0</v>
      </c>
    </row>
    <row r="646" spans="3:17" hidden="1">
      <c r="C646" s="51">
        <f t="shared" si="178"/>
        <v>0</v>
      </c>
      <c r="D646" s="51">
        <f t="shared" si="178"/>
        <v>0</v>
      </c>
      <c r="E646" s="72">
        <f t="shared" si="179"/>
        <v>0</v>
      </c>
      <c r="F646" s="72">
        <f t="shared" si="179"/>
        <v>0</v>
      </c>
      <c r="G646" s="72">
        <f t="shared" si="179"/>
        <v>0</v>
      </c>
      <c r="H646" s="72">
        <f t="shared" si="179"/>
        <v>0</v>
      </c>
      <c r="I646" s="72">
        <f t="shared" si="179"/>
        <v>0</v>
      </c>
      <c r="J646" s="72">
        <f t="shared" si="179"/>
        <v>0</v>
      </c>
      <c r="K646" s="72">
        <f t="shared" si="179"/>
        <v>0</v>
      </c>
      <c r="L646" s="72">
        <f t="shared" si="179"/>
        <v>0</v>
      </c>
      <c r="M646" s="72">
        <f t="shared" si="179"/>
        <v>0</v>
      </c>
      <c r="N646" s="72">
        <f t="shared" si="179"/>
        <v>0</v>
      </c>
      <c r="O646" s="72">
        <f t="shared" si="179"/>
        <v>0</v>
      </c>
      <c r="P646" s="72">
        <f t="shared" si="179"/>
        <v>0</v>
      </c>
      <c r="Q646" s="80">
        <f t="shared" si="180"/>
        <v>0</v>
      </c>
    </row>
    <row r="647" spans="3:17" hidden="1">
      <c r="C647" s="51">
        <f t="shared" si="178"/>
        <v>0</v>
      </c>
      <c r="D647" s="51">
        <f t="shared" si="178"/>
        <v>0</v>
      </c>
      <c r="E647" s="72">
        <f t="shared" si="179"/>
        <v>0</v>
      </c>
      <c r="F647" s="72">
        <f t="shared" si="179"/>
        <v>0</v>
      </c>
      <c r="G647" s="72">
        <f t="shared" si="179"/>
        <v>0</v>
      </c>
      <c r="H647" s="72">
        <f t="shared" si="179"/>
        <v>0</v>
      </c>
      <c r="I647" s="72">
        <f t="shared" si="179"/>
        <v>0</v>
      </c>
      <c r="J647" s="72">
        <f t="shared" si="179"/>
        <v>0</v>
      </c>
      <c r="K647" s="72">
        <f t="shared" si="179"/>
        <v>0</v>
      </c>
      <c r="L647" s="72">
        <f t="shared" si="179"/>
        <v>0</v>
      </c>
      <c r="M647" s="72">
        <f t="shared" si="179"/>
        <v>0</v>
      </c>
      <c r="N647" s="72">
        <f t="shared" si="179"/>
        <v>0</v>
      </c>
      <c r="O647" s="72">
        <f t="shared" si="179"/>
        <v>0</v>
      </c>
      <c r="P647" s="72">
        <f t="shared" si="179"/>
        <v>0</v>
      </c>
      <c r="Q647" s="80">
        <f t="shared" si="180"/>
        <v>0</v>
      </c>
    </row>
    <row r="648" spans="3:17" hidden="1">
      <c r="C648" s="53" t="str">
        <f t="shared" si="178"/>
        <v>ADOBAT</v>
      </c>
      <c r="D648" s="53" t="str">
        <f t="shared" si="178"/>
        <v>Aplicació de compost (60 t/ha)</v>
      </c>
      <c r="E648" s="73">
        <f t="shared" si="179"/>
        <v>0</v>
      </c>
      <c r="F648" s="73">
        <f t="shared" si="179"/>
        <v>0</v>
      </c>
      <c r="G648" s="73">
        <f t="shared" si="179"/>
        <v>0</v>
      </c>
      <c r="H648" s="73">
        <f t="shared" si="179"/>
        <v>0</v>
      </c>
      <c r="I648" s="73">
        <f t="shared" si="179"/>
        <v>0</v>
      </c>
      <c r="J648" s="73">
        <f t="shared" si="179"/>
        <v>0</v>
      </c>
      <c r="K648" s="73">
        <f t="shared" si="179"/>
        <v>0</v>
      </c>
      <c r="L648" s="73">
        <f t="shared" si="179"/>
        <v>0</v>
      </c>
      <c r="M648" s="73">
        <f t="shared" si="179"/>
        <v>0</v>
      </c>
      <c r="N648" s="73">
        <f t="shared" si="179"/>
        <v>0</v>
      </c>
      <c r="O648" s="73">
        <f t="shared" si="179"/>
        <v>0</v>
      </c>
      <c r="P648" s="73">
        <f t="shared" si="179"/>
        <v>0</v>
      </c>
      <c r="Q648" s="80">
        <f t="shared" si="180"/>
        <v>0</v>
      </c>
    </row>
    <row r="649" spans="3:17" hidden="1">
      <c r="C649" s="53">
        <f t="shared" si="178"/>
        <v>0</v>
      </c>
      <c r="D649" s="53">
        <f t="shared" si="178"/>
        <v>0</v>
      </c>
      <c r="E649" s="73">
        <f t="shared" si="179"/>
        <v>0</v>
      </c>
      <c r="F649" s="73">
        <f t="shared" si="179"/>
        <v>0</v>
      </c>
      <c r="G649" s="73">
        <f t="shared" si="179"/>
        <v>0</v>
      </c>
      <c r="H649" s="73">
        <f t="shared" si="179"/>
        <v>0</v>
      </c>
      <c r="I649" s="73">
        <f t="shared" si="179"/>
        <v>0</v>
      </c>
      <c r="J649" s="73">
        <f t="shared" si="179"/>
        <v>0</v>
      </c>
      <c r="K649" s="73">
        <f t="shared" si="179"/>
        <v>0</v>
      </c>
      <c r="L649" s="73">
        <f t="shared" si="179"/>
        <v>0</v>
      </c>
      <c r="M649" s="73">
        <f t="shared" si="179"/>
        <v>0</v>
      </c>
      <c r="N649" s="73">
        <f t="shared" si="179"/>
        <v>0</v>
      </c>
      <c r="O649" s="73">
        <f t="shared" si="179"/>
        <v>0</v>
      </c>
      <c r="P649" s="73">
        <f t="shared" si="179"/>
        <v>0</v>
      </c>
      <c r="Q649" s="80">
        <f t="shared" si="180"/>
        <v>0</v>
      </c>
    </row>
    <row r="650" spans="3:17" hidden="1">
      <c r="C650" s="53">
        <f t="shared" si="178"/>
        <v>0</v>
      </c>
      <c r="D650" s="53">
        <f t="shared" si="178"/>
        <v>0</v>
      </c>
      <c r="E650" s="73">
        <f t="shared" si="179"/>
        <v>0</v>
      </c>
      <c r="F650" s="73">
        <f t="shared" si="179"/>
        <v>0</v>
      </c>
      <c r="G650" s="73">
        <f t="shared" si="179"/>
        <v>0</v>
      </c>
      <c r="H650" s="73">
        <f t="shared" si="179"/>
        <v>0</v>
      </c>
      <c r="I650" s="73">
        <f t="shared" si="179"/>
        <v>0</v>
      </c>
      <c r="J650" s="73">
        <f t="shared" si="179"/>
        <v>0</v>
      </c>
      <c r="K650" s="73">
        <f t="shared" si="179"/>
        <v>0</v>
      </c>
      <c r="L650" s="73">
        <f t="shared" si="179"/>
        <v>0</v>
      </c>
      <c r="M650" s="73">
        <f t="shared" si="179"/>
        <v>0</v>
      </c>
      <c r="N650" s="73">
        <f t="shared" si="179"/>
        <v>0</v>
      </c>
      <c r="O650" s="73">
        <f t="shared" si="179"/>
        <v>0</v>
      </c>
      <c r="P650" s="73">
        <f t="shared" si="179"/>
        <v>0</v>
      </c>
      <c r="Q650" s="80">
        <f t="shared" si="180"/>
        <v>0</v>
      </c>
    </row>
    <row r="651" spans="3:17" hidden="1">
      <c r="C651" s="53">
        <f t="shared" si="178"/>
        <v>0</v>
      </c>
      <c r="D651" s="53">
        <f t="shared" si="178"/>
        <v>0</v>
      </c>
      <c r="E651" s="73">
        <f t="shared" si="179"/>
        <v>0</v>
      </c>
      <c r="F651" s="73">
        <f t="shared" si="179"/>
        <v>0</v>
      </c>
      <c r="G651" s="73">
        <f t="shared" si="179"/>
        <v>0</v>
      </c>
      <c r="H651" s="73">
        <f t="shared" si="179"/>
        <v>0</v>
      </c>
      <c r="I651" s="73">
        <f t="shared" si="179"/>
        <v>0</v>
      </c>
      <c r="J651" s="73">
        <f t="shared" si="179"/>
        <v>0</v>
      </c>
      <c r="K651" s="73">
        <f t="shared" si="179"/>
        <v>0</v>
      </c>
      <c r="L651" s="73">
        <f t="shared" si="179"/>
        <v>0</v>
      </c>
      <c r="M651" s="73">
        <f t="shared" si="179"/>
        <v>0</v>
      </c>
      <c r="N651" s="73">
        <f t="shared" si="179"/>
        <v>0</v>
      </c>
      <c r="O651" s="73">
        <f t="shared" si="179"/>
        <v>0</v>
      </c>
      <c r="P651" s="73">
        <f t="shared" si="179"/>
        <v>0</v>
      </c>
      <c r="Q651" s="80">
        <f t="shared" si="180"/>
        <v>0</v>
      </c>
    </row>
    <row r="652" spans="3:17" hidden="1">
      <c r="C652" s="56" t="str">
        <f t="shared" si="178"/>
        <v>PLANTACIÓ</v>
      </c>
      <c r="D652" s="56" t="str">
        <f t="shared" si="178"/>
        <v>Plantació manual tomàquet</v>
      </c>
      <c r="E652" s="74">
        <f t="shared" si="179"/>
        <v>0</v>
      </c>
      <c r="F652" s="74">
        <f t="shared" si="179"/>
        <v>0</v>
      </c>
      <c r="G652" s="74">
        <f t="shared" si="179"/>
        <v>0</v>
      </c>
      <c r="H652" s="74">
        <f t="shared" si="179"/>
        <v>0</v>
      </c>
      <c r="I652" s="74">
        <f t="shared" si="179"/>
        <v>0</v>
      </c>
      <c r="J652" s="74">
        <f t="shared" si="179"/>
        <v>0</v>
      </c>
      <c r="K652" s="74">
        <f t="shared" si="179"/>
        <v>0</v>
      </c>
      <c r="L652" s="74">
        <f t="shared" si="179"/>
        <v>0</v>
      </c>
      <c r="M652" s="74">
        <f t="shared" si="179"/>
        <v>0</v>
      </c>
      <c r="N652" s="74">
        <f t="shared" si="179"/>
        <v>0</v>
      </c>
      <c r="O652" s="74">
        <f t="shared" si="179"/>
        <v>0</v>
      </c>
      <c r="P652" s="74">
        <f t="shared" si="179"/>
        <v>0</v>
      </c>
      <c r="Q652" s="80">
        <f t="shared" si="180"/>
        <v>0</v>
      </c>
    </row>
    <row r="653" spans="3:17" hidden="1">
      <c r="C653" s="56">
        <f t="shared" si="178"/>
        <v>0</v>
      </c>
      <c r="D653" s="56">
        <f t="shared" si="178"/>
        <v>0</v>
      </c>
      <c r="E653" s="74">
        <f t="shared" si="179"/>
        <v>0</v>
      </c>
      <c r="F653" s="74">
        <f t="shared" si="179"/>
        <v>0</v>
      </c>
      <c r="G653" s="74">
        <f t="shared" si="179"/>
        <v>0</v>
      </c>
      <c r="H653" s="74">
        <f t="shared" si="179"/>
        <v>0</v>
      </c>
      <c r="I653" s="74">
        <f t="shared" si="179"/>
        <v>0</v>
      </c>
      <c r="J653" s="74">
        <f t="shared" si="179"/>
        <v>0</v>
      </c>
      <c r="K653" s="74">
        <f t="shared" si="179"/>
        <v>0</v>
      </c>
      <c r="L653" s="74">
        <f t="shared" si="179"/>
        <v>0</v>
      </c>
      <c r="M653" s="74">
        <f t="shared" si="179"/>
        <v>0</v>
      </c>
      <c r="N653" s="74">
        <f t="shared" si="179"/>
        <v>0</v>
      </c>
      <c r="O653" s="74">
        <f t="shared" si="179"/>
        <v>0</v>
      </c>
      <c r="P653" s="74">
        <f t="shared" si="179"/>
        <v>0</v>
      </c>
      <c r="Q653" s="80">
        <f t="shared" si="180"/>
        <v>0</v>
      </c>
    </row>
    <row r="654" spans="3:17" hidden="1">
      <c r="C654" s="56">
        <f t="shared" si="178"/>
        <v>0</v>
      </c>
      <c r="D654" s="56">
        <f t="shared" si="178"/>
        <v>0</v>
      </c>
      <c r="E654" s="74">
        <f t="shared" si="179"/>
        <v>0</v>
      </c>
      <c r="F654" s="74">
        <f t="shared" si="179"/>
        <v>0</v>
      </c>
      <c r="G654" s="74">
        <f t="shared" si="179"/>
        <v>0</v>
      </c>
      <c r="H654" s="74">
        <f t="shared" si="179"/>
        <v>0</v>
      </c>
      <c r="I654" s="74">
        <f t="shared" si="179"/>
        <v>0</v>
      </c>
      <c r="J654" s="74">
        <f t="shared" si="179"/>
        <v>0</v>
      </c>
      <c r="K654" s="74">
        <f t="shared" si="179"/>
        <v>0</v>
      </c>
      <c r="L654" s="74">
        <f t="shared" si="179"/>
        <v>0</v>
      </c>
      <c r="M654" s="74">
        <f t="shared" si="179"/>
        <v>0</v>
      </c>
      <c r="N654" s="74">
        <f t="shared" si="179"/>
        <v>0</v>
      </c>
      <c r="O654" s="74">
        <f t="shared" si="179"/>
        <v>0</v>
      </c>
      <c r="P654" s="74">
        <f t="shared" si="179"/>
        <v>0</v>
      </c>
      <c r="Q654" s="80">
        <f t="shared" si="180"/>
        <v>0</v>
      </c>
    </row>
    <row r="655" spans="3:17" hidden="1">
      <c r="C655" s="56">
        <f t="shared" si="178"/>
        <v>0</v>
      </c>
      <c r="D655" s="56">
        <f t="shared" si="178"/>
        <v>0</v>
      </c>
      <c r="E655" s="74">
        <f t="shared" si="179"/>
        <v>0</v>
      </c>
      <c r="F655" s="74">
        <f t="shared" si="179"/>
        <v>0</v>
      </c>
      <c r="G655" s="74">
        <f t="shared" si="179"/>
        <v>0</v>
      </c>
      <c r="H655" s="74">
        <f t="shared" si="179"/>
        <v>0</v>
      </c>
      <c r="I655" s="74">
        <f t="shared" si="179"/>
        <v>0</v>
      </c>
      <c r="J655" s="74">
        <f t="shared" si="179"/>
        <v>0</v>
      </c>
      <c r="K655" s="74">
        <f t="shared" si="179"/>
        <v>0</v>
      </c>
      <c r="L655" s="74">
        <f t="shared" si="179"/>
        <v>0</v>
      </c>
      <c r="M655" s="74">
        <f t="shared" si="179"/>
        <v>0</v>
      </c>
      <c r="N655" s="74">
        <f t="shared" si="179"/>
        <v>0</v>
      </c>
      <c r="O655" s="74">
        <f t="shared" si="179"/>
        <v>0</v>
      </c>
      <c r="P655" s="74">
        <f t="shared" si="179"/>
        <v>0</v>
      </c>
      <c r="Q655" s="80">
        <f t="shared" si="180"/>
        <v>0</v>
      </c>
    </row>
    <row r="656" spans="3:17" hidden="1">
      <c r="C656" s="58" t="str">
        <f t="shared" si="178"/>
        <v>REG</v>
      </c>
      <c r="D656" s="58" t="str">
        <f t="shared" si="178"/>
        <v>Instal.lació sistema de reg amb cinta (1 m per m2)</v>
      </c>
      <c r="E656" s="75">
        <f t="shared" si="179"/>
        <v>0</v>
      </c>
      <c r="F656" s="75">
        <f t="shared" si="179"/>
        <v>0</v>
      </c>
      <c r="G656" s="75">
        <f t="shared" si="179"/>
        <v>0</v>
      </c>
      <c r="H656" s="75">
        <f t="shared" si="179"/>
        <v>0</v>
      </c>
      <c r="I656" s="75">
        <f t="shared" si="179"/>
        <v>0</v>
      </c>
      <c r="J656" s="75">
        <f t="shared" si="179"/>
        <v>0</v>
      </c>
      <c r="K656" s="75">
        <f t="shared" si="179"/>
        <v>0</v>
      </c>
      <c r="L656" s="75">
        <f t="shared" si="179"/>
        <v>0</v>
      </c>
      <c r="M656" s="75">
        <f t="shared" si="179"/>
        <v>0</v>
      </c>
      <c r="N656" s="75">
        <f t="shared" si="179"/>
        <v>0</v>
      </c>
      <c r="O656" s="75">
        <f t="shared" si="179"/>
        <v>0</v>
      </c>
      <c r="P656" s="75">
        <f t="shared" si="179"/>
        <v>0</v>
      </c>
      <c r="Q656" s="80">
        <f t="shared" si="180"/>
        <v>0</v>
      </c>
    </row>
    <row r="657" spans="3:17" hidden="1">
      <c r="C657" s="58">
        <f t="shared" ref="C657:D672" si="181">+C24</f>
        <v>0</v>
      </c>
      <c r="D657" s="58" t="str">
        <f t="shared" si="181"/>
        <v>Reg (L/m2)</v>
      </c>
      <c r="E657" s="75">
        <f t="shared" ref="E657:P672" si="182">E24*VLOOKUP($D657,$D$286:$AV$389,4,FALSE)+E24*VLOOKUP(CONCATENATE("Preparació per ",LOWER($D657)),$D$286:$AV$389,4,FALSE)+E24*VLOOKUP($D657,$D$286:$AV$389,6,FALSE)+E24*VLOOKUP(CONCATENATE("Preparació per ",LOWER($D657)),$D$286:$AV$389,6,FALSE)</f>
        <v>0</v>
      </c>
      <c r="F657" s="75">
        <f t="shared" si="182"/>
        <v>0</v>
      </c>
      <c r="G657" s="75">
        <f t="shared" si="182"/>
        <v>0</v>
      </c>
      <c r="H657" s="75">
        <f t="shared" si="182"/>
        <v>0</v>
      </c>
      <c r="I657" s="75">
        <f t="shared" si="182"/>
        <v>0</v>
      </c>
      <c r="J657" s="75">
        <f t="shared" si="182"/>
        <v>0</v>
      </c>
      <c r="K657" s="75">
        <f t="shared" si="182"/>
        <v>0</v>
      </c>
      <c r="L657" s="75">
        <f t="shared" si="182"/>
        <v>0</v>
      </c>
      <c r="M657" s="75">
        <f t="shared" si="182"/>
        <v>0</v>
      </c>
      <c r="N657" s="75">
        <f t="shared" si="182"/>
        <v>0</v>
      </c>
      <c r="O657" s="75">
        <f t="shared" si="182"/>
        <v>0</v>
      </c>
      <c r="P657" s="75">
        <f t="shared" si="182"/>
        <v>0</v>
      </c>
      <c r="Q657" s="80">
        <f t="shared" si="180"/>
        <v>0</v>
      </c>
    </row>
    <row r="658" spans="3:17" hidden="1">
      <c r="C658" s="58">
        <f t="shared" si="181"/>
        <v>0</v>
      </c>
      <c r="D658" s="58" t="str">
        <f t="shared" si="181"/>
        <v>Desinstal.lació sistema de reg amb cinta</v>
      </c>
      <c r="E658" s="75">
        <f t="shared" si="182"/>
        <v>0</v>
      </c>
      <c r="F658" s="75">
        <f t="shared" si="182"/>
        <v>0</v>
      </c>
      <c r="G658" s="75">
        <f t="shared" si="182"/>
        <v>0</v>
      </c>
      <c r="H658" s="75">
        <f t="shared" si="182"/>
        <v>0</v>
      </c>
      <c r="I658" s="75">
        <f t="shared" si="182"/>
        <v>0</v>
      </c>
      <c r="J658" s="75">
        <f t="shared" si="182"/>
        <v>0</v>
      </c>
      <c r="K658" s="75">
        <f t="shared" si="182"/>
        <v>0</v>
      </c>
      <c r="L658" s="75">
        <f t="shared" si="182"/>
        <v>0</v>
      </c>
      <c r="M658" s="75">
        <f t="shared" si="182"/>
        <v>0</v>
      </c>
      <c r="N658" s="75">
        <f t="shared" si="182"/>
        <v>0</v>
      </c>
      <c r="O658" s="75">
        <f t="shared" si="182"/>
        <v>0</v>
      </c>
      <c r="P658" s="75">
        <f t="shared" si="182"/>
        <v>0</v>
      </c>
      <c r="Q658" s="80">
        <f t="shared" si="180"/>
        <v>0</v>
      </c>
    </row>
    <row r="659" spans="3:17" hidden="1">
      <c r="C659" s="58">
        <f t="shared" si="181"/>
        <v>0</v>
      </c>
      <c r="D659" s="58">
        <f t="shared" si="181"/>
        <v>0</v>
      </c>
      <c r="E659" s="75">
        <f t="shared" si="182"/>
        <v>0</v>
      </c>
      <c r="F659" s="75">
        <f t="shared" si="182"/>
        <v>0</v>
      </c>
      <c r="G659" s="75">
        <f t="shared" si="182"/>
        <v>0</v>
      </c>
      <c r="H659" s="75">
        <f t="shared" si="182"/>
        <v>0</v>
      </c>
      <c r="I659" s="75">
        <f t="shared" si="182"/>
        <v>0</v>
      </c>
      <c r="J659" s="75">
        <f t="shared" si="182"/>
        <v>0</v>
      </c>
      <c r="K659" s="75">
        <f t="shared" si="182"/>
        <v>0</v>
      </c>
      <c r="L659" s="75">
        <f t="shared" si="182"/>
        <v>0</v>
      </c>
      <c r="M659" s="75">
        <f t="shared" si="182"/>
        <v>0</v>
      </c>
      <c r="N659" s="75">
        <f t="shared" si="182"/>
        <v>0</v>
      </c>
      <c r="O659" s="75">
        <f t="shared" si="182"/>
        <v>0</v>
      </c>
      <c r="P659" s="75">
        <f t="shared" si="182"/>
        <v>0</v>
      </c>
      <c r="Q659" s="80">
        <f t="shared" si="180"/>
        <v>0</v>
      </c>
    </row>
    <row r="660" spans="3:17" hidden="1">
      <c r="C660" s="49" t="str">
        <f t="shared" si="181"/>
        <v>TRACTAMENTS</v>
      </c>
      <c r="D660" s="49" t="str">
        <f t="shared" si="181"/>
        <v>Tractament Bacillus + sofre amb bota i 2 persones</v>
      </c>
      <c r="E660" s="76">
        <f t="shared" si="182"/>
        <v>0</v>
      </c>
      <c r="F660" s="76">
        <f t="shared" si="182"/>
        <v>0</v>
      </c>
      <c r="G660" s="76">
        <f t="shared" si="182"/>
        <v>0</v>
      </c>
      <c r="H660" s="76">
        <f t="shared" si="182"/>
        <v>0</v>
      </c>
      <c r="I660" s="76">
        <f t="shared" si="182"/>
        <v>0</v>
      </c>
      <c r="J660" s="76">
        <f t="shared" si="182"/>
        <v>0</v>
      </c>
      <c r="K660" s="76">
        <f t="shared" si="182"/>
        <v>0</v>
      </c>
      <c r="L660" s="76">
        <f t="shared" si="182"/>
        <v>0</v>
      </c>
      <c r="M660" s="76">
        <f t="shared" si="182"/>
        <v>0</v>
      </c>
      <c r="N660" s="76">
        <f t="shared" si="182"/>
        <v>0</v>
      </c>
      <c r="O660" s="76">
        <f t="shared" si="182"/>
        <v>0</v>
      </c>
      <c r="P660" s="76">
        <f t="shared" si="182"/>
        <v>0</v>
      </c>
      <c r="Q660" s="80">
        <f t="shared" si="180"/>
        <v>0</v>
      </c>
    </row>
    <row r="661" spans="3:17" hidden="1">
      <c r="C661" s="49">
        <f t="shared" si="181"/>
        <v>0</v>
      </c>
      <c r="D661" s="49" t="str">
        <f t="shared" si="181"/>
        <v>Tractament Nim + sofre amb bota i 2 persones</v>
      </c>
      <c r="E661" s="76">
        <f t="shared" si="182"/>
        <v>0</v>
      </c>
      <c r="F661" s="76">
        <f t="shared" si="182"/>
        <v>0</v>
      </c>
      <c r="G661" s="76">
        <f t="shared" si="182"/>
        <v>0</v>
      </c>
      <c r="H661" s="76">
        <f t="shared" si="182"/>
        <v>0</v>
      </c>
      <c r="I661" s="76">
        <f t="shared" si="182"/>
        <v>0</v>
      </c>
      <c r="J661" s="76">
        <f t="shared" si="182"/>
        <v>0</v>
      </c>
      <c r="K661" s="76">
        <f t="shared" si="182"/>
        <v>0</v>
      </c>
      <c r="L661" s="76">
        <f t="shared" si="182"/>
        <v>0</v>
      </c>
      <c r="M661" s="76">
        <f t="shared" si="182"/>
        <v>0</v>
      </c>
      <c r="N661" s="76">
        <f t="shared" si="182"/>
        <v>0</v>
      </c>
      <c r="O661" s="76">
        <f t="shared" si="182"/>
        <v>0</v>
      </c>
      <c r="P661" s="76">
        <f t="shared" si="182"/>
        <v>0</v>
      </c>
      <c r="Q661" s="80">
        <f t="shared" si="180"/>
        <v>0</v>
      </c>
    </row>
    <row r="662" spans="3:17" hidden="1">
      <c r="C662" s="49">
        <f t="shared" si="181"/>
        <v>0</v>
      </c>
      <c r="D662" s="49">
        <f t="shared" si="181"/>
        <v>0</v>
      </c>
      <c r="E662" s="76">
        <f t="shared" si="182"/>
        <v>0</v>
      </c>
      <c r="F662" s="76">
        <f t="shared" si="182"/>
        <v>0</v>
      </c>
      <c r="G662" s="76">
        <f t="shared" si="182"/>
        <v>0</v>
      </c>
      <c r="H662" s="76">
        <f t="shared" si="182"/>
        <v>0</v>
      </c>
      <c r="I662" s="76">
        <f t="shared" si="182"/>
        <v>0</v>
      </c>
      <c r="J662" s="76">
        <f t="shared" si="182"/>
        <v>0</v>
      </c>
      <c r="K662" s="76">
        <f t="shared" si="182"/>
        <v>0</v>
      </c>
      <c r="L662" s="76">
        <f t="shared" si="182"/>
        <v>0</v>
      </c>
      <c r="M662" s="76">
        <f t="shared" si="182"/>
        <v>0</v>
      </c>
      <c r="N662" s="76">
        <f t="shared" si="182"/>
        <v>0</v>
      </c>
      <c r="O662" s="76">
        <f t="shared" si="182"/>
        <v>0</v>
      </c>
      <c r="P662" s="76">
        <f t="shared" si="182"/>
        <v>0</v>
      </c>
      <c r="Q662" s="80">
        <f t="shared" si="180"/>
        <v>0</v>
      </c>
    </row>
    <row r="663" spans="3:17" hidden="1">
      <c r="C663" s="49">
        <f t="shared" si="181"/>
        <v>0</v>
      </c>
      <c r="D663" s="49">
        <f t="shared" si="181"/>
        <v>0</v>
      </c>
      <c r="E663" s="76">
        <f t="shared" si="182"/>
        <v>0</v>
      </c>
      <c r="F663" s="76">
        <f t="shared" si="182"/>
        <v>0</v>
      </c>
      <c r="G663" s="76">
        <f t="shared" si="182"/>
        <v>0</v>
      </c>
      <c r="H663" s="76">
        <f t="shared" si="182"/>
        <v>0</v>
      </c>
      <c r="I663" s="76">
        <f t="shared" si="182"/>
        <v>0</v>
      </c>
      <c r="J663" s="76">
        <f t="shared" si="182"/>
        <v>0</v>
      </c>
      <c r="K663" s="76">
        <f t="shared" si="182"/>
        <v>0</v>
      </c>
      <c r="L663" s="76">
        <f t="shared" si="182"/>
        <v>0</v>
      </c>
      <c r="M663" s="76">
        <f t="shared" si="182"/>
        <v>0</v>
      </c>
      <c r="N663" s="76">
        <f t="shared" si="182"/>
        <v>0</v>
      </c>
      <c r="O663" s="76">
        <f t="shared" si="182"/>
        <v>0</v>
      </c>
      <c r="P663" s="76">
        <f t="shared" si="182"/>
        <v>0</v>
      </c>
      <c r="Q663" s="80">
        <f t="shared" si="180"/>
        <v>0</v>
      </c>
    </row>
    <row r="664" spans="3:17" hidden="1">
      <c r="C664" s="49">
        <f t="shared" si="181"/>
        <v>0</v>
      </c>
      <c r="D664" s="49">
        <f t="shared" si="181"/>
        <v>0</v>
      </c>
      <c r="E664" s="76">
        <f t="shared" si="182"/>
        <v>0</v>
      </c>
      <c r="F664" s="76">
        <f t="shared" si="182"/>
        <v>0</v>
      </c>
      <c r="G664" s="76">
        <f t="shared" si="182"/>
        <v>0</v>
      </c>
      <c r="H664" s="76">
        <f t="shared" si="182"/>
        <v>0</v>
      </c>
      <c r="I664" s="76">
        <f t="shared" si="182"/>
        <v>0</v>
      </c>
      <c r="J664" s="76">
        <f t="shared" si="182"/>
        <v>0</v>
      </c>
      <c r="K664" s="76">
        <f t="shared" si="182"/>
        <v>0</v>
      </c>
      <c r="L664" s="76">
        <f t="shared" si="182"/>
        <v>0</v>
      </c>
      <c r="M664" s="76">
        <f t="shared" si="182"/>
        <v>0</v>
      </c>
      <c r="N664" s="76">
        <f t="shared" si="182"/>
        <v>0</v>
      </c>
      <c r="O664" s="76">
        <f t="shared" si="182"/>
        <v>0</v>
      </c>
      <c r="P664" s="76">
        <f t="shared" si="182"/>
        <v>0</v>
      </c>
      <c r="Q664" s="80">
        <f t="shared" si="180"/>
        <v>0</v>
      </c>
    </row>
    <row r="665" spans="3:17" hidden="1">
      <c r="C665" s="60" t="str">
        <f t="shared" si="181"/>
        <v>DESHERBAT</v>
      </c>
      <c r="D665" s="60" t="str">
        <f t="shared" si="181"/>
        <v>Col·locar plàstic a mà</v>
      </c>
      <c r="E665" s="77">
        <f t="shared" si="182"/>
        <v>0</v>
      </c>
      <c r="F665" s="77">
        <f t="shared" si="182"/>
        <v>0</v>
      </c>
      <c r="G665" s="77">
        <f t="shared" si="182"/>
        <v>0</v>
      </c>
      <c r="H665" s="77">
        <f t="shared" si="182"/>
        <v>0</v>
      </c>
      <c r="I665" s="77">
        <f t="shared" si="182"/>
        <v>0</v>
      </c>
      <c r="J665" s="77">
        <f t="shared" si="182"/>
        <v>0</v>
      </c>
      <c r="K665" s="77">
        <f t="shared" si="182"/>
        <v>0</v>
      </c>
      <c r="L665" s="77">
        <f t="shared" si="182"/>
        <v>0</v>
      </c>
      <c r="M665" s="77">
        <f t="shared" si="182"/>
        <v>0</v>
      </c>
      <c r="N665" s="77">
        <f t="shared" si="182"/>
        <v>0</v>
      </c>
      <c r="O665" s="77">
        <f t="shared" si="182"/>
        <v>0</v>
      </c>
      <c r="P665" s="77">
        <f t="shared" si="182"/>
        <v>0</v>
      </c>
      <c r="Q665" s="80">
        <f t="shared" si="180"/>
        <v>0</v>
      </c>
    </row>
    <row r="666" spans="3:17" hidden="1">
      <c r="C666" s="60">
        <f t="shared" si="181"/>
        <v>0</v>
      </c>
      <c r="D666" s="60" t="str">
        <f t="shared" si="181"/>
        <v>Desherbat amb motocultor (només part sense plàstic)</v>
      </c>
      <c r="E666" s="77">
        <f t="shared" si="182"/>
        <v>0</v>
      </c>
      <c r="F666" s="77">
        <f t="shared" si="182"/>
        <v>0</v>
      </c>
      <c r="G666" s="77">
        <f t="shared" si="182"/>
        <v>0</v>
      </c>
      <c r="H666" s="77">
        <f t="shared" si="182"/>
        <v>0</v>
      </c>
      <c r="I666" s="77">
        <f t="shared" si="182"/>
        <v>0</v>
      </c>
      <c r="J666" s="77">
        <f t="shared" si="182"/>
        <v>0</v>
      </c>
      <c r="K666" s="77">
        <f t="shared" si="182"/>
        <v>0</v>
      </c>
      <c r="L666" s="77">
        <f t="shared" si="182"/>
        <v>0</v>
      </c>
      <c r="M666" s="77">
        <f t="shared" si="182"/>
        <v>0</v>
      </c>
      <c r="N666" s="77">
        <f t="shared" si="182"/>
        <v>0</v>
      </c>
      <c r="O666" s="77">
        <f t="shared" si="182"/>
        <v>0</v>
      </c>
      <c r="P666" s="77">
        <f t="shared" si="182"/>
        <v>0</v>
      </c>
      <c r="Q666" s="80">
        <f t="shared" si="180"/>
        <v>0</v>
      </c>
    </row>
    <row r="667" spans="3:17" hidden="1">
      <c r="C667" s="60">
        <f t="shared" si="181"/>
        <v>0</v>
      </c>
      <c r="D667" s="60">
        <f t="shared" si="181"/>
        <v>0</v>
      </c>
      <c r="E667" s="77">
        <f t="shared" si="182"/>
        <v>0</v>
      </c>
      <c r="F667" s="77">
        <f t="shared" si="182"/>
        <v>0</v>
      </c>
      <c r="G667" s="77">
        <f t="shared" si="182"/>
        <v>0</v>
      </c>
      <c r="H667" s="77">
        <f t="shared" si="182"/>
        <v>0</v>
      </c>
      <c r="I667" s="77">
        <f t="shared" si="182"/>
        <v>0</v>
      </c>
      <c r="J667" s="77">
        <f t="shared" si="182"/>
        <v>0</v>
      </c>
      <c r="K667" s="77">
        <f t="shared" si="182"/>
        <v>0</v>
      </c>
      <c r="L667" s="77">
        <f t="shared" si="182"/>
        <v>0</v>
      </c>
      <c r="M667" s="77">
        <f t="shared" si="182"/>
        <v>0</v>
      </c>
      <c r="N667" s="77">
        <f t="shared" si="182"/>
        <v>0</v>
      </c>
      <c r="O667" s="77">
        <f t="shared" si="182"/>
        <v>0</v>
      </c>
      <c r="P667" s="77">
        <f t="shared" si="182"/>
        <v>0</v>
      </c>
      <c r="Q667" s="80">
        <f t="shared" si="180"/>
        <v>0</v>
      </c>
    </row>
    <row r="668" spans="3:17" hidden="1">
      <c r="C668" s="60">
        <f t="shared" si="181"/>
        <v>0</v>
      </c>
      <c r="D668" s="60">
        <f t="shared" si="181"/>
        <v>0</v>
      </c>
      <c r="E668" s="77">
        <f t="shared" si="182"/>
        <v>0</v>
      </c>
      <c r="F668" s="77">
        <f t="shared" si="182"/>
        <v>0</v>
      </c>
      <c r="G668" s="77">
        <f t="shared" si="182"/>
        <v>0</v>
      </c>
      <c r="H668" s="77">
        <f t="shared" si="182"/>
        <v>0</v>
      </c>
      <c r="I668" s="77">
        <f t="shared" si="182"/>
        <v>0</v>
      </c>
      <c r="J668" s="77">
        <f t="shared" si="182"/>
        <v>0</v>
      </c>
      <c r="K668" s="77">
        <f t="shared" si="182"/>
        <v>0</v>
      </c>
      <c r="L668" s="77">
        <f t="shared" si="182"/>
        <v>0</v>
      </c>
      <c r="M668" s="77">
        <f t="shared" si="182"/>
        <v>0</v>
      </c>
      <c r="N668" s="77">
        <f t="shared" si="182"/>
        <v>0</v>
      </c>
      <c r="O668" s="77">
        <f t="shared" si="182"/>
        <v>0</v>
      </c>
      <c r="P668" s="77">
        <f t="shared" si="182"/>
        <v>0</v>
      </c>
      <c r="Q668" s="80">
        <f t="shared" si="180"/>
        <v>0</v>
      </c>
    </row>
    <row r="669" spans="3:17" hidden="1">
      <c r="C669" s="62" t="str">
        <f t="shared" si="181"/>
        <v>ALTRES OPERACIONS ESPECÍFIQUES</v>
      </c>
      <c r="D669" s="62" t="str">
        <f t="shared" si="181"/>
        <v>Renda de la terra</v>
      </c>
      <c r="E669" s="78">
        <f t="shared" si="182"/>
        <v>0</v>
      </c>
      <c r="F669" s="78">
        <f t="shared" si="182"/>
        <v>0</v>
      </c>
      <c r="G669" s="78">
        <f t="shared" si="182"/>
        <v>0</v>
      </c>
      <c r="H669" s="78">
        <f t="shared" si="182"/>
        <v>0</v>
      </c>
      <c r="I669" s="78">
        <f t="shared" si="182"/>
        <v>0</v>
      </c>
      <c r="J669" s="78">
        <f t="shared" si="182"/>
        <v>0</v>
      </c>
      <c r="K669" s="78">
        <f t="shared" si="182"/>
        <v>0</v>
      </c>
      <c r="L669" s="78">
        <f t="shared" si="182"/>
        <v>0</v>
      </c>
      <c r="M669" s="78">
        <f t="shared" si="182"/>
        <v>0</v>
      </c>
      <c r="N669" s="78">
        <f t="shared" si="182"/>
        <v>0</v>
      </c>
      <c r="O669" s="78">
        <f t="shared" si="182"/>
        <v>0</v>
      </c>
      <c r="P669" s="78">
        <f t="shared" si="182"/>
        <v>0</v>
      </c>
      <c r="Q669" s="80">
        <f t="shared" si="180"/>
        <v>0</v>
      </c>
    </row>
    <row r="670" spans="3:17" hidden="1">
      <c r="C670" s="62">
        <f t="shared" si="181"/>
        <v>0</v>
      </c>
      <c r="D670" s="62" t="str">
        <f t="shared" si="181"/>
        <v>Esporgar i lligar tomaqueres</v>
      </c>
      <c r="E670" s="78">
        <f t="shared" si="182"/>
        <v>0</v>
      </c>
      <c r="F670" s="78">
        <f t="shared" si="182"/>
        <v>0</v>
      </c>
      <c r="G670" s="78">
        <f t="shared" si="182"/>
        <v>0</v>
      </c>
      <c r="H670" s="78">
        <f t="shared" si="182"/>
        <v>0</v>
      </c>
      <c r="I670" s="78">
        <f t="shared" si="182"/>
        <v>0</v>
      </c>
      <c r="J670" s="78">
        <f t="shared" si="182"/>
        <v>0</v>
      </c>
      <c r="K670" s="78">
        <f t="shared" si="182"/>
        <v>0</v>
      </c>
      <c r="L670" s="78">
        <f t="shared" si="182"/>
        <v>0</v>
      </c>
      <c r="M670" s="78">
        <f t="shared" si="182"/>
        <v>0</v>
      </c>
      <c r="N670" s="78">
        <f t="shared" si="182"/>
        <v>0</v>
      </c>
      <c r="O670" s="78">
        <f t="shared" si="182"/>
        <v>0</v>
      </c>
      <c r="P670" s="78">
        <f t="shared" si="182"/>
        <v>0</v>
      </c>
      <c r="Q670" s="80">
        <f t="shared" si="180"/>
        <v>0</v>
      </c>
    </row>
    <row r="671" spans="3:17" hidden="1">
      <c r="C671" s="62">
        <f t="shared" si="181"/>
        <v>0</v>
      </c>
      <c r="D671" s="62" t="str">
        <f t="shared" si="181"/>
        <v>Clavar i lligar canyes manual</v>
      </c>
      <c r="E671" s="78">
        <f t="shared" si="182"/>
        <v>0</v>
      </c>
      <c r="F671" s="78">
        <f t="shared" si="182"/>
        <v>0</v>
      </c>
      <c r="G671" s="78">
        <f t="shared" si="182"/>
        <v>0</v>
      </c>
      <c r="H671" s="78">
        <f t="shared" si="182"/>
        <v>0</v>
      </c>
      <c r="I671" s="78">
        <f t="shared" si="182"/>
        <v>0</v>
      </c>
      <c r="J671" s="78">
        <f t="shared" si="182"/>
        <v>0</v>
      </c>
      <c r="K671" s="78">
        <f t="shared" si="182"/>
        <v>0</v>
      </c>
      <c r="L671" s="78">
        <f t="shared" si="182"/>
        <v>0</v>
      </c>
      <c r="M671" s="78">
        <f t="shared" si="182"/>
        <v>0</v>
      </c>
      <c r="N671" s="78">
        <f t="shared" si="182"/>
        <v>0</v>
      </c>
      <c r="O671" s="78">
        <f t="shared" si="182"/>
        <v>0</v>
      </c>
      <c r="P671" s="78">
        <f t="shared" si="182"/>
        <v>0</v>
      </c>
      <c r="Q671" s="80">
        <f t="shared" si="180"/>
        <v>0</v>
      </c>
    </row>
    <row r="672" spans="3:17" hidden="1">
      <c r="C672" s="62">
        <f t="shared" si="181"/>
        <v>0</v>
      </c>
      <c r="D672" s="62">
        <f t="shared" si="181"/>
        <v>0</v>
      </c>
      <c r="E672" s="78">
        <f t="shared" si="182"/>
        <v>0</v>
      </c>
      <c r="F672" s="78">
        <f t="shared" si="182"/>
        <v>0</v>
      </c>
      <c r="G672" s="78">
        <f t="shared" si="182"/>
        <v>0</v>
      </c>
      <c r="H672" s="78">
        <f t="shared" si="182"/>
        <v>0</v>
      </c>
      <c r="I672" s="78">
        <f t="shared" si="182"/>
        <v>0</v>
      </c>
      <c r="J672" s="78">
        <f t="shared" si="182"/>
        <v>0</v>
      </c>
      <c r="K672" s="78">
        <f t="shared" si="182"/>
        <v>0</v>
      </c>
      <c r="L672" s="78">
        <f t="shared" si="182"/>
        <v>0</v>
      </c>
      <c r="M672" s="78">
        <f t="shared" si="182"/>
        <v>0</v>
      </c>
      <c r="N672" s="78">
        <f t="shared" si="182"/>
        <v>0</v>
      </c>
      <c r="O672" s="78">
        <f t="shared" si="182"/>
        <v>0</v>
      </c>
      <c r="P672" s="78">
        <f t="shared" si="182"/>
        <v>0</v>
      </c>
      <c r="Q672" s="80">
        <f t="shared" si="180"/>
        <v>0</v>
      </c>
    </row>
    <row r="673" spans="3:55" hidden="1">
      <c r="C673" s="62">
        <f t="shared" ref="C673:D675" si="183">+C40</f>
        <v>0</v>
      </c>
      <c r="D673" s="62">
        <f t="shared" si="183"/>
        <v>0</v>
      </c>
      <c r="E673" s="78">
        <f t="shared" ref="E673:P675" si="184">E40*VLOOKUP($D673,$D$286:$AV$389,4,FALSE)+E40*VLOOKUP(CONCATENATE("Preparació per ",LOWER($D673)),$D$286:$AV$389,4,FALSE)+E40*VLOOKUP($D673,$D$286:$AV$389,6,FALSE)+E40*VLOOKUP(CONCATENATE("Preparació per ",LOWER($D673)),$D$286:$AV$389,6,FALSE)</f>
        <v>0</v>
      </c>
      <c r="F673" s="78">
        <f t="shared" si="184"/>
        <v>0</v>
      </c>
      <c r="G673" s="78">
        <f t="shared" si="184"/>
        <v>0</v>
      </c>
      <c r="H673" s="78">
        <f t="shared" si="184"/>
        <v>0</v>
      </c>
      <c r="I673" s="78">
        <f t="shared" si="184"/>
        <v>0</v>
      </c>
      <c r="J673" s="78">
        <f t="shared" si="184"/>
        <v>0</v>
      </c>
      <c r="K673" s="78">
        <f t="shared" si="184"/>
        <v>0</v>
      </c>
      <c r="L673" s="78">
        <f t="shared" si="184"/>
        <v>0</v>
      </c>
      <c r="M673" s="78">
        <f t="shared" si="184"/>
        <v>0</v>
      </c>
      <c r="N673" s="78">
        <f t="shared" si="184"/>
        <v>0</v>
      </c>
      <c r="O673" s="78">
        <f t="shared" si="184"/>
        <v>0</v>
      </c>
      <c r="P673" s="78">
        <f t="shared" si="184"/>
        <v>0</v>
      </c>
      <c r="Q673" s="80">
        <f t="shared" si="180"/>
        <v>0</v>
      </c>
    </row>
    <row r="674" spans="3:55" hidden="1">
      <c r="C674" s="55" t="str">
        <f t="shared" si="183"/>
        <v>RECOL.LECCIÓ</v>
      </c>
      <c r="D674" s="55" t="str">
        <f t="shared" si="183"/>
        <v>Recol.lecció tomàquet</v>
      </c>
      <c r="E674" s="79">
        <f t="shared" si="184"/>
        <v>0</v>
      </c>
      <c r="F674" s="79">
        <f t="shared" si="184"/>
        <v>0</v>
      </c>
      <c r="G674" s="79">
        <f t="shared" si="184"/>
        <v>0</v>
      </c>
      <c r="H674" s="79">
        <f t="shared" si="184"/>
        <v>0</v>
      </c>
      <c r="I674" s="79">
        <f t="shared" si="184"/>
        <v>0</v>
      </c>
      <c r="J674" s="79">
        <f t="shared" si="184"/>
        <v>0</v>
      </c>
      <c r="K674" s="79">
        <f t="shared" si="184"/>
        <v>0</v>
      </c>
      <c r="L674" s="79">
        <f t="shared" si="184"/>
        <v>0</v>
      </c>
      <c r="M674" s="79">
        <f t="shared" si="184"/>
        <v>0</v>
      </c>
      <c r="N674" s="79">
        <f t="shared" si="184"/>
        <v>0</v>
      </c>
      <c r="O674" s="79">
        <f t="shared" si="184"/>
        <v>0</v>
      </c>
      <c r="P674" s="79">
        <f t="shared" si="184"/>
        <v>0</v>
      </c>
      <c r="Q674" s="80">
        <f t="shared" si="180"/>
        <v>0</v>
      </c>
    </row>
    <row r="675" spans="3:55" hidden="1">
      <c r="C675" s="55">
        <f t="shared" si="183"/>
        <v>0</v>
      </c>
      <c r="D675" s="55">
        <f t="shared" si="183"/>
        <v>0</v>
      </c>
      <c r="E675" s="79">
        <f t="shared" si="184"/>
        <v>0</v>
      </c>
      <c r="F675" s="79">
        <f t="shared" si="184"/>
        <v>0</v>
      </c>
      <c r="G675" s="79">
        <f t="shared" si="184"/>
        <v>0</v>
      </c>
      <c r="H675" s="79">
        <f t="shared" si="184"/>
        <v>0</v>
      </c>
      <c r="I675" s="79">
        <f t="shared" si="184"/>
        <v>0</v>
      </c>
      <c r="J675" s="79">
        <f t="shared" si="184"/>
        <v>0</v>
      </c>
      <c r="K675" s="79">
        <f t="shared" si="184"/>
        <v>0</v>
      </c>
      <c r="L675" s="79">
        <f t="shared" si="184"/>
        <v>0</v>
      </c>
      <c r="M675" s="79">
        <f t="shared" si="184"/>
        <v>0</v>
      </c>
      <c r="N675" s="79">
        <f t="shared" si="184"/>
        <v>0</v>
      </c>
      <c r="O675" s="79">
        <f t="shared" si="184"/>
        <v>0</v>
      </c>
      <c r="P675" s="79">
        <f t="shared" si="184"/>
        <v>0</v>
      </c>
      <c r="Q675" s="80">
        <f t="shared" si="180"/>
        <v>0</v>
      </c>
    </row>
    <row r="676" spans="3:55" hidden="1">
      <c r="E676" s="80">
        <f>SUM(E641:E675)</f>
        <v>0</v>
      </c>
      <c r="F676" s="80">
        <f t="shared" ref="F676:P676" si="185">SUM(F641:F675)</f>
        <v>0</v>
      </c>
      <c r="G676" s="80">
        <f t="shared" si="185"/>
        <v>0</v>
      </c>
      <c r="H676" s="80">
        <f t="shared" si="185"/>
        <v>0</v>
      </c>
      <c r="I676" s="80">
        <f t="shared" si="185"/>
        <v>0</v>
      </c>
      <c r="J676" s="80">
        <f t="shared" si="185"/>
        <v>0</v>
      </c>
      <c r="K676" s="80">
        <f t="shared" si="185"/>
        <v>0</v>
      </c>
      <c r="L676" s="80">
        <f t="shared" si="185"/>
        <v>0</v>
      </c>
      <c r="M676" s="80">
        <f t="shared" si="185"/>
        <v>0</v>
      </c>
      <c r="N676" s="80">
        <f t="shared" si="185"/>
        <v>0</v>
      </c>
      <c r="O676" s="80">
        <f t="shared" si="185"/>
        <v>0</v>
      </c>
      <c r="P676" s="80">
        <f t="shared" si="185"/>
        <v>0</v>
      </c>
      <c r="Q676" s="5"/>
    </row>
    <row r="677" spans="3:55" hidden="1"/>
    <row r="678" spans="3:55" hidden="1"/>
    <row r="679" spans="3:55" hidden="1"/>
    <row r="680" spans="3:55" hidden="1"/>
    <row r="681" spans="3:55" hidden="1">
      <c r="D681" t="str">
        <f>CONCATENATE("Requeriments pel cultiu: ",E3)</f>
        <v>Requeriments pel cultiu: Tomàquet</v>
      </c>
      <c r="F681">
        <v>3</v>
      </c>
      <c r="G681">
        <v>4</v>
      </c>
      <c r="H681">
        <v>5</v>
      </c>
      <c r="I681">
        <v>6</v>
      </c>
      <c r="J681">
        <v>7</v>
      </c>
      <c r="K681">
        <v>8</v>
      </c>
      <c r="L681">
        <v>9</v>
      </c>
      <c r="M681">
        <v>10</v>
      </c>
      <c r="N681">
        <v>11</v>
      </c>
      <c r="O681">
        <v>12</v>
      </c>
      <c r="P681">
        <v>13</v>
      </c>
      <c r="Q681">
        <v>14</v>
      </c>
      <c r="R681">
        <v>15</v>
      </c>
      <c r="S681">
        <v>16</v>
      </c>
      <c r="T681">
        <v>17</v>
      </c>
      <c r="U681">
        <v>18</v>
      </c>
      <c r="V681">
        <v>19</v>
      </c>
      <c r="W681">
        <v>20</v>
      </c>
      <c r="X681">
        <v>21</v>
      </c>
      <c r="Y681">
        <v>22</v>
      </c>
      <c r="Z681">
        <v>23</v>
      </c>
      <c r="AA681">
        <v>24</v>
      </c>
      <c r="AB681">
        <v>25</v>
      </c>
      <c r="AC681">
        <v>26</v>
      </c>
      <c r="AD681">
        <v>27</v>
      </c>
      <c r="AE681">
        <v>28</v>
      </c>
      <c r="AF681">
        <v>29</v>
      </c>
      <c r="AG681">
        <v>30</v>
      </c>
      <c r="AH681">
        <v>31</v>
      </c>
      <c r="AI681">
        <v>32</v>
      </c>
      <c r="AJ681">
        <v>33</v>
      </c>
      <c r="AK681">
        <v>34</v>
      </c>
      <c r="AL681">
        <v>35</v>
      </c>
      <c r="AM681">
        <v>36</v>
      </c>
      <c r="AN681">
        <v>37</v>
      </c>
      <c r="AO681">
        <v>38</v>
      </c>
      <c r="AP681">
        <v>39</v>
      </c>
      <c r="AQ681">
        <v>40</v>
      </c>
      <c r="AR681">
        <v>41</v>
      </c>
      <c r="AS681">
        <v>42</v>
      </c>
      <c r="AT681">
        <v>43</v>
      </c>
      <c r="AU681">
        <v>44</v>
      </c>
      <c r="AV681">
        <v>45</v>
      </c>
      <c r="AW681">
        <v>46</v>
      </c>
      <c r="AX681">
        <v>47</v>
      </c>
      <c r="AY681">
        <v>48</v>
      </c>
      <c r="AZ681">
        <v>49</v>
      </c>
      <c r="BA681">
        <v>50</v>
      </c>
      <c r="BB681">
        <v>51</v>
      </c>
      <c r="BC681">
        <v>52</v>
      </c>
    </row>
    <row r="682" spans="3:55" ht="38.25" hidden="1" customHeight="1">
      <c r="F682" s="83" t="str">
        <f t="shared" ref="F682:BC682" si="186">+F285</f>
        <v>Persona no qualificada (h)</v>
      </c>
      <c r="G682" s="83" t="str">
        <f t="shared" si="186"/>
        <v>Tractor incloent tractorista (h)</v>
      </c>
      <c r="H682" s="83" t="str">
        <f t="shared" si="186"/>
        <v>Motocultor (h)</v>
      </c>
      <c r="I682" s="83" t="str">
        <f t="shared" si="186"/>
        <v>Persona qualificada (h)</v>
      </c>
      <c r="J682" s="83" t="str">
        <f t="shared" si="186"/>
        <v>Subsolador (h)</v>
      </c>
      <c r="K682" s="83" t="str">
        <f t="shared" si="186"/>
        <v>Fresadora (h)</v>
      </c>
      <c r="L682" s="83" t="str">
        <f t="shared" si="186"/>
        <v>Discos (h)</v>
      </c>
      <c r="M682" s="83" t="str">
        <f t="shared" si="186"/>
        <v>Estripadora (h)</v>
      </c>
      <c r="N682" s="83" t="str">
        <f t="shared" si="186"/>
        <v>Remolc (h)</v>
      </c>
      <c r="O682" s="83" t="str">
        <f t="shared" si="186"/>
        <v>Pala (h)</v>
      </c>
      <c r="P682" s="83" t="str">
        <f t="shared" si="186"/>
        <v>Compost (kg)</v>
      </c>
      <c r="Q682" s="83" t="str">
        <f t="shared" si="186"/>
        <v>Solcador de 3 solcs (h)</v>
      </c>
      <c r="R682" s="83" t="str">
        <f t="shared" si="186"/>
        <v>Planter col (u)</v>
      </c>
      <c r="S682" s="83" t="str">
        <f t="shared" si="186"/>
        <v>Ceballots calçots (kg)</v>
      </c>
      <c r="T682" s="83" t="str">
        <f t="shared" si="186"/>
        <v>Planter enciam (u)</v>
      </c>
      <c r="U682" s="83" t="str">
        <f t="shared" si="186"/>
        <v>Planter bleda (u)</v>
      </c>
      <c r="V682" s="83" t="str">
        <f t="shared" si="186"/>
        <v>Planter tomàquet (u)</v>
      </c>
      <c r="W682" s="83" t="str">
        <f t="shared" si="186"/>
        <v>Planter carbassa (u)</v>
      </c>
      <c r="X682" s="83" t="str">
        <f t="shared" si="186"/>
        <v>Llavor carbassa (u)</v>
      </c>
      <c r="Y682" s="83" t="str">
        <f t="shared" si="186"/>
        <v>Plantador (h)</v>
      </c>
      <c r="Z682" s="83" t="str">
        <f t="shared" si="186"/>
        <v>Furgoneta (h)</v>
      </c>
      <c r="AA682" s="83" t="str">
        <f t="shared" si="186"/>
        <v>Bicicleta de sembrar (h)</v>
      </c>
      <c r="AB682" s="83" t="str">
        <f t="shared" si="186"/>
        <v xml:space="preserve">cinta de reg (m) </v>
      </c>
      <c r="AC682" s="83" t="str">
        <f t="shared" si="186"/>
        <v>reg aspersió: tub,… (m)</v>
      </c>
      <c r="AD682" s="83" t="str">
        <f t="shared" si="186"/>
        <v>reg (L)</v>
      </c>
      <c r="AE682" s="83" t="str">
        <f t="shared" si="186"/>
        <v>Braços tractor (h)</v>
      </c>
      <c r="AF682" s="83" t="str">
        <f t="shared" si="186"/>
        <v>Bota (h)</v>
      </c>
      <c r="AG682" s="83" t="str">
        <f t="shared" si="186"/>
        <v>Bacillus thuringiensis (kg)</v>
      </c>
      <c r="AH682" s="83" t="str">
        <f t="shared" si="186"/>
        <v>Retenol (L)</v>
      </c>
      <c r="AI682" s="83" t="str">
        <f t="shared" si="186"/>
        <v>Purí d'ortiga (L)</v>
      </c>
      <c r="AJ682" s="83" t="str">
        <f t="shared" si="186"/>
        <v>Hidròxid de coure (kg)</v>
      </c>
      <c r="AK682" s="83" t="str">
        <f t="shared" si="186"/>
        <v>Ferramol per llimacs (kg)</v>
      </c>
      <c r="AL682" s="83" t="str">
        <f t="shared" si="186"/>
        <v>Sofre (kg)</v>
      </c>
      <c r="AM682" s="83" t="str">
        <f t="shared" si="186"/>
        <v>Oli de nim (L)</v>
      </c>
      <c r="AN682" s="83" t="str">
        <f t="shared" si="186"/>
        <v>Tallant (h)</v>
      </c>
      <c r="AO682" s="83" t="str">
        <f t="shared" si="186"/>
        <v>Plàstic (m2)</v>
      </c>
      <c r="AP682" s="83" t="str">
        <f t="shared" si="186"/>
        <v>Canyes (u)</v>
      </c>
      <c r="AQ682" s="83" t="str">
        <f t="shared" si="186"/>
        <v>Cost mensual terreny (m2)</v>
      </c>
      <c r="AR682" s="83" t="str">
        <f t="shared" si="186"/>
        <v>Caixes (u)</v>
      </c>
      <c r="AS682" s="83">
        <f t="shared" si="186"/>
        <v>0</v>
      </c>
      <c r="AT682" s="83" t="str">
        <f t="shared" si="186"/>
        <v>Collita (kg)</v>
      </c>
      <c r="AU682" s="83" t="str">
        <f t="shared" si="186"/>
        <v>Collita (u)</v>
      </c>
      <c r="AV682" s="83" t="str">
        <f t="shared" si="186"/>
        <v xml:space="preserve">Collita col (u) </v>
      </c>
      <c r="AW682" s="83" t="str">
        <f t="shared" si="186"/>
        <v>Collita bròcoli (kg)</v>
      </c>
      <c r="AX682" s="83" t="str">
        <f t="shared" si="186"/>
        <v xml:space="preserve">Collita calçot (u) </v>
      </c>
      <c r="AY682" s="83" t="str">
        <f t="shared" si="186"/>
        <v xml:space="preserve">Collita enciam (u) </v>
      </c>
      <c r="AZ682" s="83" t="str">
        <f t="shared" si="186"/>
        <v xml:space="preserve">Collita bledes a manats (u) </v>
      </c>
      <c r="BA682" s="83" t="str">
        <f t="shared" si="186"/>
        <v>Collita bledes (kg)</v>
      </c>
      <c r="BB682" s="83" t="str">
        <f t="shared" si="186"/>
        <v>Collita tomàquet (kg)</v>
      </c>
      <c r="BC682" s="83" t="str">
        <f t="shared" si="186"/>
        <v>Collita carbassa (kg)</v>
      </c>
    </row>
    <row r="683" spans="3:55" hidden="1">
      <c r="C683" s="51" t="str">
        <f t="shared" ref="C683:D698" si="187">+C8</f>
        <v>PREPARACIÓ DEL SÒL</v>
      </c>
      <c r="D683" s="51" t="str">
        <f t="shared" si="187"/>
        <v>Estripat</v>
      </c>
      <c r="E683" s="72"/>
      <c r="F683" s="86">
        <f t="shared" ref="F683:BC688" si="188">$Q8*VLOOKUP($D683,$D$286:$BC$389,F$681,FALSE)+$Q8*VLOOKUP(CONCATENATE("Preparació per ",LOWER($D683)),$D$286:$BC$389,F$681,FALSE)</f>
        <v>0</v>
      </c>
      <c r="G683" s="86">
        <f t="shared" si="188"/>
        <v>0</v>
      </c>
      <c r="H683" s="86">
        <f t="shared" si="188"/>
        <v>0</v>
      </c>
      <c r="I683" s="86">
        <f t="shared" si="188"/>
        <v>0</v>
      </c>
      <c r="J683" s="86">
        <f t="shared" si="188"/>
        <v>0</v>
      </c>
      <c r="K683" s="86">
        <f t="shared" si="188"/>
        <v>0</v>
      </c>
      <c r="L683" s="86">
        <f t="shared" si="188"/>
        <v>0</v>
      </c>
      <c r="M683" s="86">
        <f t="shared" si="188"/>
        <v>0</v>
      </c>
      <c r="N683" s="86">
        <f t="shared" si="188"/>
        <v>0</v>
      </c>
      <c r="O683" s="86">
        <f t="shared" si="188"/>
        <v>0</v>
      </c>
      <c r="P683" s="86">
        <f t="shared" si="188"/>
        <v>0</v>
      </c>
      <c r="Q683" s="86">
        <f t="shared" si="188"/>
        <v>0</v>
      </c>
      <c r="R683" s="86">
        <f t="shared" si="188"/>
        <v>0</v>
      </c>
      <c r="S683" s="86">
        <f t="shared" si="188"/>
        <v>0</v>
      </c>
      <c r="T683" s="86">
        <f t="shared" si="188"/>
        <v>0</v>
      </c>
      <c r="U683" s="86">
        <f t="shared" si="188"/>
        <v>0</v>
      </c>
      <c r="V683" s="86">
        <f t="shared" si="188"/>
        <v>0</v>
      </c>
      <c r="W683" s="86">
        <f t="shared" si="188"/>
        <v>0</v>
      </c>
      <c r="X683" s="86">
        <f t="shared" si="188"/>
        <v>0</v>
      </c>
      <c r="Y683" s="86">
        <f t="shared" si="188"/>
        <v>0</v>
      </c>
      <c r="Z683" s="86">
        <f t="shared" si="188"/>
        <v>0</v>
      </c>
      <c r="AA683" s="86">
        <f t="shared" si="188"/>
        <v>0</v>
      </c>
      <c r="AB683" s="86">
        <f t="shared" si="188"/>
        <v>0</v>
      </c>
      <c r="AC683" s="86">
        <f t="shared" si="188"/>
        <v>0</v>
      </c>
      <c r="AD683" s="86">
        <f t="shared" si="188"/>
        <v>0</v>
      </c>
      <c r="AE683" s="86">
        <f t="shared" si="188"/>
        <v>0</v>
      </c>
      <c r="AF683" s="86">
        <f t="shared" si="188"/>
        <v>0</v>
      </c>
      <c r="AG683" s="86">
        <f t="shared" si="188"/>
        <v>0</v>
      </c>
      <c r="AH683" s="86">
        <f t="shared" si="188"/>
        <v>0</v>
      </c>
      <c r="AI683" s="86">
        <f t="shared" si="188"/>
        <v>0</v>
      </c>
      <c r="AJ683" s="86">
        <f t="shared" si="188"/>
        <v>0</v>
      </c>
      <c r="AK683" s="86">
        <f t="shared" si="188"/>
        <v>0</v>
      </c>
      <c r="AL683" s="86">
        <f t="shared" si="188"/>
        <v>0</v>
      </c>
      <c r="AM683" s="86">
        <f t="shared" si="188"/>
        <v>0</v>
      </c>
      <c r="AN683" s="86">
        <f t="shared" si="188"/>
        <v>0</v>
      </c>
      <c r="AO683" s="86">
        <f t="shared" si="188"/>
        <v>0</v>
      </c>
      <c r="AP683" s="86">
        <f t="shared" si="188"/>
        <v>0</v>
      </c>
      <c r="AQ683" s="86">
        <f t="shared" si="188"/>
        <v>0</v>
      </c>
      <c r="AR683" s="86">
        <f t="shared" si="188"/>
        <v>0</v>
      </c>
      <c r="AS683" s="86">
        <f t="shared" si="188"/>
        <v>0</v>
      </c>
      <c r="AT683" s="86">
        <f t="shared" si="188"/>
        <v>0</v>
      </c>
      <c r="AU683" s="86">
        <f t="shared" si="188"/>
        <v>0</v>
      </c>
      <c r="AV683" s="86">
        <f t="shared" si="188"/>
        <v>0</v>
      </c>
      <c r="AW683" s="86">
        <f t="shared" si="188"/>
        <v>0</v>
      </c>
      <c r="AX683" s="86">
        <f t="shared" si="188"/>
        <v>0</v>
      </c>
      <c r="AY683" s="86">
        <f t="shared" si="188"/>
        <v>0</v>
      </c>
      <c r="AZ683" s="86">
        <f t="shared" si="188"/>
        <v>0</v>
      </c>
      <c r="BA683" s="86">
        <f t="shared" si="188"/>
        <v>0</v>
      </c>
      <c r="BB683" s="86">
        <f t="shared" si="188"/>
        <v>0</v>
      </c>
      <c r="BC683" s="86">
        <f t="shared" si="188"/>
        <v>0</v>
      </c>
    </row>
    <row r="684" spans="3:55" hidden="1">
      <c r="C684" s="51">
        <f t="shared" si="187"/>
        <v>0</v>
      </c>
      <c r="D684" s="51" t="str">
        <f t="shared" si="187"/>
        <v>Fresat</v>
      </c>
      <c r="E684" s="72"/>
      <c r="F684" s="86">
        <f t="shared" si="188"/>
        <v>0</v>
      </c>
      <c r="G684" s="86">
        <f t="shared" si="188"/>
        <v>0</v>
      </c>
      <c r="H684" s="86">
        <f t="shared" si="188"/>
        <v>0</v>
      </c>
      <c r="I684" s="86">
        <f t="shared" si="188"/>
        <v>0</v>
      </c>
      <c r="J684" s="86">
        <f t="shared" si="188"/>
        <v>0</v>
      </c>
      <c r="K684" s="86">
        <f t="shared" si="188"/>
        <v>0</v>
      </c>
      <c r="L684" s="86">
        <f t="shared" si="188"/>
        <v>0</v>
      </c>
      <c r="M684" s="86">
        <f t="shared" si="188"/>
        <v>0</v>
      </c>
      <c r="N684" s="86">
        <f t="shared" si="188"/>
        <v>0</v>
      </c>
      <c r="O684" s="86">
        <f t="shared" si="188"/>
        <v>0</v>
      </c>
      <c r="P684" s="86">
        <f t="shared" si="188"/>
        <v>0</v>
      </c>
      <c r="Q684" s="86">
        <f t="shared" si="188"/>
        <v>0</v>
      </c>
      <c r="R684" s="86">
        <f t="shared" si="188"/>
        <v>0</v>
      </c>
      <c r="S684" s="86">
        <f t="shared" si="188"/>
        <v>0</v>
      </c>
      <c r="T684" s="86">
        <f t="shared" si="188"/>
        <v>0</v>
      </c>
      <c r="U684" s="86">
        <f t="shared" si="188"/>
        <v>0</v>
      </c>
      <c r="V684" s="86">
        <f t="shared" si="188"/>
        <v>0</v>
      </c>
      <c r="W684" s="86">
        <f t="shared" si="188"/>
        <v>0</v>
      </c>
      <c r="X684" s="86">
        <f t="shared" si="188"/>
        <v>0</v>
      </c>
      <c r="Y684" s="86">
        <f t="shared" si="188"/>
        <v>0</v>
      </c>
      <c r="Z684" s="86">
        <f t="shared" si="188"/>
        <v>0</v>
      </c>
      <c r="AA684" s="86">
        <f t="shared" si="188"/>
        <v>0</v>
      </c>
      <c r="AB684" s="86">
        <f t="shared" si="188"/>
        <v>0</v>
      </c>
      <c r="AC684" s="86">
        <f t="shared" si="188"/>
        <v>0</v>
      </c>
      <c r="AD684" s="86">
        <f t="shared" si="188"/>
        <v>0</v>
      </c>
      <c r="AE684" s="86">
        <f t="shared" si="188"/>
        <v>0</v>
      </c>
      <c r="AF684" s="86">
        <f t="shared" si="188"/>
        <v>0</v>
      </c>
      <c r="AG684" s="86">
        <f t="shared" si="188"/>
        <v>0</v>
      </c>
      <c r="AH684" s="86">
        <f t="shared" si="188"/>
        <v>0</v>
      </c>
      <c r="AI684" s="86">
        <f t="shared" si="188"/>
        <v>0</v>
      </c>
      <c r="AJ684" s="86">
        <f t="shared" si="188"/>
        <v>0</v>
      </c>
      <c r="AK684" s="86">
        <f t="shared" si="188"/>
        <v>0</v>
      </c>
      <c r="AL684" s="86">
        <f t="shared" si="188"/>
        <v>0</v>
      </c>
      <c r="AM684" s="86">
        <f t="shared" si="188"/>
        <v>0</v>
      </c>
      <c r="AN684" s="86">
        <f t="shared" si="188"/>
        <v>0</v>
      </c>
      <c r="AO684" s="86">
        <f t="shared" si="188"/>
        <v>0</v>
      </c>
      <c r="AP684" s="86">
        <f t="shared" si="188"/>
        <v>0</v>
      </c>
      <c r="AQ684" s="86">
        <f t="shared" si="188"/>
        <v>0</v>
      </c>
      <c r="AR684" s="86">
        <f t="shared" si="188"/>
        <v>0</v>
      </c>
      <c r="AS684" s="86">
        <f t="shared" si="188"/>
        <v>0</v>
      </c>
      <c r="AT684" s="86">
        <f t="shared" si="188"/>
        <v>0</v>
      </c>
      <c r="AU684" s="86">
        <f t="shared" si="188"/>
        <v>0</v>
      </c>
      <c r="AV684" s="86">
        <f t="shared" si="188"/>
        <v>0</v>
      </c>
      <c r="AW684" s="86">
        <f t="shared" si="188"/>
        <v>0</v>
      </c>
      <c r="AX684" s="86">
        <f t="shared" si="188"/>
        <v>0</v>
      </c>
      <c r="AY684" s="86">
        <f t="shared" si="188"/>
        <v>0</v>
      </c>
      <c r="AZ684" s="86">
        <f t="shared" si="188"/>
        <v>0</v>
      </c>
      <c r="BA684" s="86">
        <f t="shared" si="188"/>
        <v>0</v>
      </c>
      <c r="BB684" s="86">
        <f t="shared" si="188"/>
        <v>0</v>
      </c>
      <c r="BC684" s="86">
        <f t="shared" si="188"/>
        <v>0</v>
      </c>
    </row>
    <row r="685" spans="3:55" hidden="1">
      <c r="C685" s="51">
        <f t="shared" si="187"/>
        <v>0</v>
      </c>
      <c r="D685" s="51" t="str">
        <f t="shared" si="187"/>
        <v>Desbrossat amb desbrossadora</v>
      </c>
      <c r="E685" s="72"/>
      <c r="F685" s="86">
        <f t="shared" si="188"/>
        <v>0</v>
      </c>
      <c r="G685" s="86">
        <f t="shared" si="188"/>
        <v>0</v>
      </c>
      <c r="H685" s="86">
        <f t="shared" si="188"/>
        <v>0</v>
      </c>
      <c r="I685" s="86">
        <f t="shared" si="188"/>
        <v>0</v>
      </c>
      <c r="J685" s="86">
        <f t="shared" si="188"/>
        <v>0</v>
      </c>
      <c r="K685" s="86">
        <f t="shared" si="188"/>
        <v>0</v>
      </c>
      <c r="L685" s="86">
        <f t="shared" si="188"/>
        <v>0</v>
      </c>
      <c r="M685" s="86">
        <f t="shared" si="188"/>
        <v>0</v>
      </c>
      <c r="N685" s="86">
        <f t="shared" si="188"/>
        <v>0</v>
      </c>
      <c r="O685" s="86">
        <f t="shared" si="188"/>
        <v>0</v>
      </c>
      <c r="P685" s="86">
        <f t="shared" si="188"/>
        <v>0</v>
      </c>
      <c r="Q685" s="86">
        <f t="shared" si="188"/>
        <v>0</v>
      </c>
      <c r="R685" s="86">
        <f t="shared" si="188"/>
        <v>0</v>
      </c>
      <c r="S685" s="86">
        <f t="shared" si="188"/>
        <v>0</v>
      </c>
      <c r="T685" s="86">
        <f t="shared" si="188"/>
        <v>0</v>
      </c>
      <c r="U685" s="86">
        <f t="shared" si="188"/>
        <v>0</v>
      </c>
      <c r="V685" s="86">
        <f t="shared" si="188"/>
        <v>0</v>
      </c>
      <c r="W685" s="86">
        <f t="shared" si="188"/>
        <v>0</v>
      </c>
      <c r="X685" s="86">
        <f t="shared" si="188"/>
        <v>0</v>
      </c>
      <c r="Y685" s="86">
        <f t="shared" si="188"/>
        <v>0</v>
      </c>
      <c r="Z685" s="86">
        <f t="shared" si="188"/>
        <v>0</v>
      </c>
      <c r="AA685" s="86">
        <f t="shared" si="188"/>
        <v>0</v>
      </c>
      <c r="AB685" s="86">
        <f t="shared" si="188"/>
        <v>0</v>
      </c>
      <c r="AC685" s="86">
        <f t="shared" si="188"/>
        <v>0</v>
      </c>
      <c r="AD685" s="86">
        <f t="shared" si="188"/>
        <v>0</v>
      </c>
      <c r="AE685" s="86">
        <f t="shared" si="188"/>
        <v>0</v>
      </c>
      <c r="AF685" s="86">
        <f t="shared" si="188"/>
        <v>0</v>
      </c>
      <c r="AG685" s="86">
        <f t="shared" si="188"/>
        <v>0</v>
      </c>
      <c r="AH685" s="86">
        <f t="shared" si="188"/>
        <v>0</v>
      </c>
      <c r="AI685" s="86">
        <f t="shared" si="188"/>
        <v>0</v>
      </c>
      <c r="AJ685" s="86">
        <f t="shared" si="188"/>
        <v>0</v>
      </c>
      <c r="AK685" s="86">
        <f t="shared" si="188"/>
        <v>0</v>
      </c>
      <c r="AL685" s="86">
        <f t="shared" si="188"/>
        <v>0</v>
      </c>
      <c r="AM685" s="86">
        <f t="shared" si="188"/>
        <v>0</v>
      </c>
      <c r="AN685" s="86">
        <f t="shared" si="188"/>
        <v>0</v>
      </c>
      <c r="AO685" s="86">
        <f t="shared" si="188"/>
        <v>0</v>
      </c>
      <c r="AP685" s="86">
        <f t="shared" si="188"/>
        <v>0</v>
      </c>
      <c r="AQ685" s="86">
        <f t="shared" si="188"/>
        <v>0</v>
      </c>
      <c r="AR685" s="86">
        <f t="shared" si="188"/>
        <v>0</v>
      </c>
      <c r="AS685" s="86">
        <f t="shared" si="188"/>
        <v>0</v>
      </c>
      <c r="AT685" s="86">
        <f t="shared" si="188"/>
        <v>0</v>
      </c>
      <c r="AU685" s="86">
        <f t="shared" si="188"/>
        <v>0</v>
      </c>
      <c r="AV685" s="86">
        <f t="shared" si="188"/>
        <v>0</v>
      </c>
      <c r="AW685" s="86">
        <f t="shared" si="188"/>
        <v>0</v>
      </c>
      <c r="AX685" s="86">
        <f t="shared" si="188"/>
        <v>0</v>
      </c>
      <c r="AY685" s="86">
        <f t="shared" si="188"/>
        <v>0</v>
      </c>
      <c r="AZ685" s="86">
        <f t="shared" si="188"/>
        <v>0</v>
      </c>
      <c r="BA685" s="86">
        <f t="shared" si="188"/>
        <v>0</v>
      </c>
      <c r="BB685" s="86">
        <f t="shared" si="188"/>
        <v>0</v>
      </c>
      <c r="BC685" s="86">
        <f t="shared" si="188"/>
        <v>0</v>
      </c>
    </row>
    <row r="686" spans="3:55" hidden="1">
      <c r="C686" s="51">
        <f t="shared" si="187"/>
        <v>0</v>
      </c>
      <c r="D686" s="51">
        <f t="shared" si="187"/>
        <v>0</v>
      </c>
      <c r="E686" s="72"/>
      <c r="F686" s="86">
        <f t="shared" si="188"/>
        <v>0</v>
      </c>
      <c r="G686" s="86">
        <f t="shared" si="188"/>
        <v>0</v>
      </c>
      <c r="H686" s="86">
        <f t="shared" si="188"/>
        <v>0</v>
      </c>
      <c r="I686" s="86">
        <f t="shared" si="188"/>
        <v>0</v>
      </c>
      <c r="J686" s="86">
        <f t="shared" si="188"/>
        <v>0</v>
      </c>
      <c r="K686" s="86">
        <f t="shared" si="188"/>
        <v>0</v>
      </c>
      <c r="L686" s="86">
        <f t="shared" si="188"/>
        <v>0</v>
      </c>
      <c r="M686" s="86">
        <f t="shared" si="188"/>
        <v>0</v>
      </c>
      <c r="N686" s="86">
        <f t="shared" si="188"/>
        <v>0</v>
      </c>
      <c r="O686" s="86">
        <f t="shared" si="188"/>
        <v>0</v>
      </c>
      <c r="P686" s="86">
        <f t="shared" si="188"/>
        <v>0</v>
      </c>
      <c r="Q686" s="86">
        <f t="shared" si="188"/>
        <v>0</v>
      </c>
      <c r="R686" s="86">
        <f t="shared" si="188"/>
        <v>0</v>
      </c>
      <c r="S686" s="86">
        <f t="shared" si="188"/>
        <v>0</v>
      </c>
      <c r="T686" s="86">
        <f t="shared" si="188"/>
        <v>0</v>
      </c>
      <c r="U686" s="86">
        <f t="shared" si="188"/>
        <v>0</v>
      </c>
      <c r="V686" s="86">
        <f t="shared" si="188"/>
        <v>0</v>
      </c>
      <c r="W686" s="86">
        <f t="shared" si="188"/>
        <v>0</v>
      </c>
      <c r="X686" s="86">
        <f t="shared" si="188"/>
        <v>0</v>
      </c>
      <c r="Y686" s="86">
        <f t="shared" si="188"/>
        <v>0</v>
      </c>
      <c r="Z686" s="86">
        <f t="shared" si="188"/>
        <v>0</v>
      </c>
      <c r="AA686" s="86">
        <f t="shared" si="188"/>
        <v>0</v>
      </c>
      <c r="AB686" s="86">
        <f t="shared" si="188"/>
        <v>0</v>
      </c>
      <c r="AC686" s="86">
        <f t="shared" si="188"/>
        <v>0</v>
      </c>
      <c r="AD686" s="86">
        <f t="shared" si="188"/>
        <v>0</v>
      </c>
      <c r="AE686" s="86">
        <f t="shared" si="188"/>
        <v>0</v>
      </c>
      <c r="AF686" s="86">
        <f t="shared" si="188"/>
        <v>0</v>
      </c>
      <c r="AG686" s="86">
        <f t="shared" si="188"/>
        <v>0</v>
      </c>
      <c r="AH686" s="86">
        <f t="shared" si="188"/>
        <v>0</v>
      </c>
      <c r="AI686" s="86">
        <f t="shared" si="188"/>
        <v>0</v>
      </c>
      <c r="AJ686" s="86">
        <f t="shared" si="188"/>
        <v>0</v>
      </c>
      <c r="AK686" s="86">
        <f t="shared" si="188"/>
        <v>0</v>
      </c>
      <c r="AL686" s="86">
        <f t="shared" si="188"/>
        <v>0</v>
      </c>
      <c r="AM686" s="86">
        <f t="shared" si="188"/>
        <v>0</v>
      </c>
      <c r="AN686" s="86">
        <f t="shared" si="188"/>
        <v>0</v>
      </c>
      <c r="AO686" s="86">
        <f t="shared" si="188"/>
        <v>0</v>
      </c>
      <c r="AP686" s="86">
        <f t="shared" si="188"/>
        <v>0</v>
      </c>
      <c r="AQ686" s="86">
        <f t="shared" si="188"/>
        <v>0</v>
      </c>
      <c r="AR686" s="86">
        <f t="shared" si="188"/>
        <v>0</v>
      </c>
      <c r="AS686" s="86">
        <f t="shared" si="188"/>
        <v>0</v>
      </c>
      <c r="AT686" s="86">
        <f t="shared" si="188"/>
        <v>0</v>
      </c>
      <c r="AU686" s="86">
        <f t="shared" si="188"/>
        <v>0</v>
      </c>
      <c r="AV686" s="86">
        <f t="shared" si="188"/>
        <v>0</v>
      </c>
      <c r="AW686" s="86">
        <f t="shared" si="188"/>
        <v>0</v>
      </c>
      <c r="AX686" s="86">
        <f t="shared" si="188"/>
        <v>0</v>
      </c>
      <c r="AY686" s="86">
        <f t="shared" si="188"/>
        <v>0</v>
      </c>
      <c r="AZ686" s="86">
        <f t="shared" si="188"/>
        <v>0</v>
      </c>
      <c r="BA686" s="86">
        <f t="shared" si="188"/>
        <v>0</v>
      </c>
      <c r="BB686" s="86">
        <f t="shared" si="188"/>
        <v>0</v>
      </c>
      <c r="BC686" s="86">
        <f t="shared" si="188"/>
        <v>0</v>
      </c>
    </row>
    <row r="687" spans="3:55" hidden="1">
      <c r="C687" s="51">
        <f t="shared" si="187"/>
        <v>0</v>
      </c>
      <c r="D687" s="51">
        <f t="shared" si="187"/>
        <v>0</v>
      </c>
      <c r="E687" s="72"/>
      <c r="F687" s="86">
        <f t="shared" si="188"/>
        <v>0</v>
      </c>
      <c r="G687" s="86">
        <f t="shared" si="188"/>
        <v>0</v>
      </c>
      <c r="H687" s="86">
        <f t="shared" si="188"/>
        <v>0</v>
      </c>
      <c r="I687" s="86">
        <f t="shared" si="188"/>
        <v>0</v>
      </c>
      <c r="J687" s="86">
        <f t="shared" si="188"/>
        <v>0</v>
      </c>
      <c r="K687" s="86">
        <f t="shared" si="188"/>
        <v>0</v>
      </c>
      <c r="L687" s="86">
        <f t="shared" si="188"/>
        <v>0</v>
      </c>
      <c r="M687" s="86">
        <f t="shared" si="188"/>
        <v>0</v>
      </c>
      <c r="N687" s="86">
        <f t="shared" si="188"/>
        <v>0</v>
      </c>
      <c r="O687" s="86">
        <f t="shared" si="188"/>
        <v>0</v>
      </c>
      <c r="P687" s="86">
        <f t="shared" si="188"/>
        <v>0</v>
      </c>
      <c r="Q687" s="86">
        <f t="shared" si="188"/>
        <v>0</v>
      </c>
      <c r="R687" s="86">
        <f t="shared" si="188"/>
        <v>0</v>
      </c>
      <c r="S687" s="86">
        <f t="shared" si="188"/>
        <v>0</v>
      </c>
      <c r="T687" s="86">
        <f t="shared" si="188"/>
        <v>0</v>
      </c>
      <c r="U687" s="86">
        <f t="shared" si="188"/>
        <v>0</v>
      </c>
      <c r="V687" s="86">
        <f t="shared" si="188"/>
        <v>0</v>
      </c>
      <c r="W687" s="86">
        <f t="shared" si="188"/>
        <v>0</v>
      </c>
      <c r="X687" s="86">
        <f t="shared" si="188"/>
        <v>0</v>
      </c>
      <c r="Y687" s="86">
        <f t="shared" si="188"/>
        <v>0</v>
      </c>
      <c r="Z687" s="86">
        <f t="shared" si="188"/>
        <v>0</v>
      </c>
      <c r="AA687" s="86">
        <f t="shared" si="188"/>
        <v>0</v>
      </c>
      <c r="AB687" s="86">
        <f t="shared" si="188"/>
        <v>0</v>
      </c>
      <c r="AC687" s="86">
        <f t="shared" si="188"/>
        <v>0</v>
      </c>
      <c r="AD687" s="86">
        <f t="shared" si="188"/>
        <v>0</v>
      </c>
      <c r="AE687" s="86">
        <f t="shared" si="188"/>
        <v>0</v>
      </c>
      <c r="AF687" s="86">
        <f t="shared" si="188"/>
        <v>0</v>
      </c>
      <c r="AG687" s="86">
        <f t="shared" si="188"/>
        <v>0</v>
      </c>
      <c r="AH687" s="86">
        <f t="shared" si="188"/>
        <v>0</v>
      </c>
      <c r="AI687" s="86">
        <f t="shared" si="188"/>
        <v>0</v>
      </c>
      <c r="AJ687" s="86">
        <f t="shared" si="188"/>
        <v>0</v>
      </c>
      <c r="AK687" s="86">
        <f t="shared" si="188"/>
        <v>0</v>
      </c>
      <c r="AL687" s="86">
        <f t="shared" si="188"/>
        <v>0</v>
      </c>
      <c r="AM687" s="86">
        <f t="shared" si="188"/>
        <v>0</v>
      </c>
      <c r="AN687" s="86">
        <f t="shared" si="188"/>
        <v>0</v>
      </c>
      <c r="AO687" s="86">
        <f t="shared" si="188"/>
        <v>0</v>
      </c>
      <c r="AP687" s="86">
        <f t="shared" si="188"/>
        <v>0</v>
      </c>
      <c r="AQ687" s="86">
        <f t="shared" si="188"/>
        <v>0</v>
      </c>
      <c r="AR687" s="86">
        <f t="shared" si="188"/>
        <v>0</v>
      </c>
      <c r="AS687" s="86">
        <f t="shared" si="188"/>
        <v>0</v>
      </c>
      <c r="AT687" s="86">
        <f t="shared" si="188"/>
        <v>0</v>
      </c>
      <c r="AU687" s="86">
        <f t="shared" si="188"/>
        <v>0</v>
      </c>
      <c r="AV687" s="86">
        <f t="shared" si="188"/>
        <v>0</v>
      </c>
      <c r="AW687" s="86">
        <f t="shared" si="188"/>
        <v>0</v>
      </c>
      <c r="AX687" s="86">
        <f t="shared" si="188"/>
        <v>0</v>
      </c>
      <c r="AY687" s="86">
        <f t="shared" si="188"/>
        <v>0</v>
      </c>
      <c r="AZ687" s="86">
        <f t="shared" si="188"/>
        <v>0</v>
      </c>
      <c r="BA687" s="86">
        <f t="shared" si="188"/>
        <v>0</v>
      </c>
      <c r="BB687" s="86">
        <f t="shared" si="188"/>
        <v>0</v>
      </c>
      <c r="BC687" s="86">
        <f t="shared" si="188"/>
        <v>0</v>
      </c>
    </row>
    <row r="688" spans="3:55" hidden="1">
      <c r="C688" s="51">
        <f t="shared" si="187"/>
        <v>0</v>
      </c>
      <c r="D688" s="51">
        <f t="shared" si="187"/>
        <v>0</v>
      </c>
      <c r="E688" s="72"/>
      <c r="F688" s="86">
        <f t="shared" si="188"/>
        <v>0</v>
      </c>
      <c r="G688" s="86">
        <f t="shared" si="188"/>
        <v>0</v>
      </c>
      <c r="H688" s="86">
        <f t="shared" si="188"/>
        <v>0</v>
      </c>
      <c r="I688" s="86">
        <f t="shared" si="188"/>
        <v>0</v>
      </c>
      <c r="J688" s="86">
        <f t="shared" si="188"/>
        <v>0</v>
      </c>
      <c r="K688" s="86">
        <f t="shared" ref="K688:BC700" si="189">$Q13*VLOOKUP($D688,$D$286:$BC$389,K$681,FALSE)+$Q13*VLOOKUP(CONCATENATE("Preparació per ",LOWER($D688)),$D$286:$BC$389,K$681,FALSE)</f>
        <v>0</v>
      </c>
      <c r="L688" s="86">
        <f t="shared" si="189"/>
        <v>0</v>
      </c>
      <c r="M688" s="86">
        <f t="shared" si="189"/>
        <v>0</v>
      </c>
      <c r="N688" s="86">
        <f t="shared" si="189"/>
        <v>0</v>
      </c>
      <c r="O688" s="86">
        <f t="shared" si="189"/>
        <v>0</v>
      </c>
      <c r="P688" s="86">
        <f t="shared" si="189"/>
        <v>0</v>
      </c>
      <c r="Q688" s="86">
        <f t="shared" si="189"/>
        <v>0</v>
      </c>
      <c r="R688" s="86">
        <f t="shared" si="189"/>
        <v>0</v>
      </c>
      <c r="S688" s="86">
        <f t="shared" si="189"/>
        <v>0</v>
      </c>
      <c r="T688" s="86">
        <f t="shared" si="189"/>
        <v>0</v>
      </c>
      <c r="U688" s="86">
        <f t="shared" si="189"/>
        <v>0</v>
      </c>
      <c r="V688" s="86">
        <f t="shared" si="189"/>
        <v>0</v>
      </c>
      <c r="W688" s="86">
        <f t="shared" si="189"/>
        <v>0</v>
      </c>
      <c r="X688" s="86">
        <f t="shared" si="189"/>
        <v>0</v>
      </c>
      <c r="Y688" s="86">
        <f t="shared" si="189"/>
        <v>0</v>
      </c>
      <c r="Z688" s="86">
        <f t="shared" si="189"/>
        <v>0</v>
      </c>
      <c r="AA688" s="86">
        <f t="shared" si="189"/>
        <v>0</v>
      </c>
      <c r="AB688" s="86">
        <f t="shared" si="189"/>
        <v>0</v>
      </c>
      <c r="AC688" s="86">
        <f t="shared" si="189"/>
        <v>0</v>
      </c>
      <c r="AD688" s="86">
        <f t="shared" si="189"/>
        <v>0</v>
      </c>
      <c r="AE688" s="86">
        <f t="shared" si="189"/>
        <v>0</v>
      </c>
      <c r="AF688" s="86">
        <f t="shared" si="189"/>
        <v>0</v>
      </c>
      <c r="AG688" s="86">
        <f t="shared" si="189"/>
        <v>0</v>
      </c>
      <c r="AH688" s="86">
        <f t="shared" si="189"/>
        <v>0</v>
      </c>
      <c r="AI688" s="86">
        <f t="shared" si="189"/>
        <v>0</v>
      </c>
      <c r="AJ688" s="86">
        <f t="shared" si="189"/>
        <v>0</v>
      </c>
      <c r="AK688" s="86">
        <f t="shared" si="189"/>
        <v>0</v>
      </c>
      <c r="AL688" s="86">
        <f t="shared" si="189"/>
        <v>0</v>
      </c>
      <c r="AM688" s="86">
        <f t="shared" si="189"/>
        <v>0</v>
      </c>
      <c r="AN688" s="86">
        <f t="shared" si="189"/>
        <v>0</v>
      </c>
      <c r="AO688" s="86">
        <f t="shared" si="189"/>
        <v>0</v>
      </c>
      <c r="AP688" s="86">
        <f t="shared" si="189"/>
        <v>0</v>
      </c>
      <c r="AQ688" s="86">
        <f t="shared" si="189"/>
        <v>0</v>
      </c>
      <c r="AR688" s="86">
        <f t="shared" si="189"/>
        <v>0</v>
      </c>
      <c r="AS688" s="86">
        <f t="shared" si="189"/>
        <v>0</v>
      </c>
      <c r="AT688" s="86">
        <f t="shared" si="189"/>
        <v>0</v>
      </c>
      <c r="AU688" s="86">
        <f t="shared" si="189"/>
        <v>0</v>
      </c>
      <c r="AV688" s="86">
        <f t="shared" si="189"/>
        <v>0</v>
      </c>
      <c r="AW688" s="86">
        <f t="shared" si="189"/>
        <v>0</v>
      </c>
      <c r="AX688" s="86">
        <f t="shared" si="189"/>
        <v>0</v>
      </c>
      <c r="AY688" s="86">
        <f t="shared" si="189"/>
        <v>0</v>
      </c>
      <c r="AZ688" s="86">
        <f t="shared" si="189"/>
        <v>0</v>
      </c>
      <c r="BA688" s="86">
        <f t="shared" si="189"/>
        <v>0</v>
      </c>
      <c r="BB688" s="86">
        <f t="shared" si="189"/>
        <v>0</v>
      </c>
      <c r="BC688" s="86">
        <f t="shared" si="189"/>
        <v>0</v>
      </c>
    </row>
    <row r="689" spans="3:55" hidden="1">
      <c r="C689" s="51">
        <f t="shared" si="187"/>
        <v>0</v>
      </c>
      <c r="D689" s="51">
        <f t="shared" si="187"/>
        <v>0</v>
      </c>
      <c r="E689" s="72"/>
      <c r="F689" s="86">
        <f t="shared" ref="F689:AK696" si="190">$Q14*VLOOKUP($D689,$D$286:$BC$389,F$681,FALSE)+$Q14*VLOOKUP(CONCATENATE("Preparació per ",LOWER($D689)),$D$286:$BC$389,F$681,FALSE)</f>
        <v>0</v>
      </c>
      <c r="G689" s="86">
        <f t="shared" si="190"/>
        <v>0</v>
      </c>
      <c r="H689" s="86">
        <f t="shared" si="190"/>
        <v>0</v>
      </c>
      <c r="I689" s="86">
        <f t="shared" si="190"/>
        <v>0</v>
      </c>
      <c r="J689" s="86">
        <f t="shared" si="190"/>
        <v>0</v>
      </c>
      <c r="K689" s="86">
        <f t="shared" si="190"/>
        <v>0</v>
      </c>
      <c r="L689" s="86">
        <f t="shared" si="190"/>
        <v>0</v>
      </c>
      <c r="M689" s="86">
        <f t="shared" si="190"/>
        <v>0</v>
      </c>
      <c r="N689" s="86">
        <f t="shared" si="190"/>
        <v>0</v>
      </c>
      <c r="O689" s="86">
        <f t="shared" si="190"/>
        <v>0</v>
      </c>
      <c r="P689" s="86">
        <f t="shared" si="190"/>
        <v>0</v>
      </c>
      <c r="Q689" s="86">
        <f t="shared" si="190"/>
        <v>0</v>
      </c>
      <c r="R689" s="86">
        <f t="shared" si="190"/>
        <v>0</v>
      </c>
      <c r="S689" s="86">
        <f t="shared" si="190"/>
        <v>0</v>
      </c>
      <c r="T689" s="86">
        <f t="shared" si="190"/>
        <v>0</v>
      </c>
      <c r="U689" s="86">
        <f t="shared" si="190"/>
        <v>0</v>
      </c>
      <c r="V689" s="86">
        <f t="shared" si="190"/>
        <v>0</v>
      </c>
      <c r="W689" s="86">
        <f t="shared" si="190"/>
        <v>0</v>
      </c>
      <c r="X689" s="86">
        <f t="shared" si="190"/>
        <v>0</v>
      </c>
      <c r="Y689" s="86">
        <f t="shared" si="190"/>
        <v>0</v>
      </c>
      <c r="Z689" s="86">
        <f t="shared" si="190"/>
        <v>0</v>
      </c>
      <c r="AA689" s="86">
        <f t="shared" si="190"/>
        <v>0</v>
      </c>
      <c r="AB689" s="86">
        <f t="shared" si="190"/>
        <v>0</v>
      </c>
      <c r="AC689" s="86">
        <f t="shared" si="190"/>
        <v>0</v>
      </c>
      <c r="AD689" s="86">
        <f t="shared" si="190"/>
        <v>0</v>
      </c>
      <c r="AE689" s="86">
        <f t="shared" si="190"/>
        <v>0</v>
      </c>
      <c r="AF689" s="86">
        <f t="shared" si="190"/>
        <v>0</v>
      </c>
      <c r="AG689" s="86">
        <f t="shared" si="190"/>
        <v>0</v>
      </c>
      <c r="AH689" s="86">
        <f t="shared" si="190"/>
        <v>0</v>
      </c>
      <c r="AI689" s="86">
        <f t="shared" si="190"/>
        <v>0</v>
      </c>
      <c r="AJ689" s="86">
        <f t="shared" si="190"/>
        <v>0</v>
      </c>
      <c r="AK689" s="86">
        <f t="shared" si="190"/>
        <v>0</v>
      </c>
      <c r="AL689" s="86">
        <f t="shared" si="189"/>
        <v>0</v>
      </c>
      <c r="AM689" s="86">
        <f t="shared" si="189"/>
        <v>0</v>
      </c>
      <c r="AN689" s="86">
        <f t="shared" si="189"/>
        <v>0</v>
      </c>
      <c r="AO689" s="86">
        <f t="shared" si="189"/>
        <v>0</v>
      </c>
      <c r="AP689" s="86">
        <f t="shared" si="189"/>
        <v>0</v>
      </c>
      <c r="AQ689" s="86">
        <f t="shared" si="189"/>
        <v>0</v>
      </c>
      <c r="AR689" s="86">
        <f t="shared" si="189"/>
        <v>0</v>
      </c>
      <c r="AS689" s="86">
        <f t="shared" si="189"/>
        <v>0</v>
      </c>
      <c r="AT689" s="86">
        <f t="shared" si="189"/>
        <v>0</v>
      </c>
      <c r="AU689" s="86">
        <f t="shared" si="189"/>
        <v>0</v>
      </c>
      <c r="AV689" s="86">
        <f t="shared" si="189"/>
        <v>0</v>
      </c>
      <c r="AW689" s="86">
        <f t="shared" si="189"/>
        <v>0</v>
      </c>
      <c r="AX689" s="86">
        <f t="shared" si="189"/>
        <v>0</v>
      </c>
      <c r="AY689" s="86">
        <f t="shared" si="189"/>
        <v>0</v>
      </c>
      <c r="AZ689" s="86">
        <f t="shared" si="189"/>
        <v>0</v>
      </c>
      <c r="BA689" s="86">
        <f t="shared" si="189"/>
        <v>0</v>
      </c>
      <c r="BB689" s="86">
        <f t="shared" si="189"/>
        <v>0</v>
      </c>
      <c r="BC689" s="86">
        <f t="shared" si="189"/>
        <v>0</v>
      </c>
    </row>
    <row r="690" spans="3:55" hidden="1">
      <c r="C690" s="53" t="str">
        <f t="shared" si="187"/>
        <v>ADOBAT</v>
      </c>
      <c r="D690" s="53" t="str">
        <f t="shared" si="187"/>
        <v>Aplicació de compost (60 t/ha)</v>
      </c>
      <c r="E690" s="73"/>
      <c r="F690" s="87">
        <f t="shared" si="190"/>
        <v>0</v>
      </c>
      <c r="G690" s="87">
        <f t="shared" si="190"/>
        <v>0</v>
      </c>
      <c r="H690" s="87">
        <f t="shared" si="190"/>
        <v>0</v>
      </c>
      <c r="I690" s="87">
        <f t="shared" si="190"/>
        <v>0</v>
      </c>
      <c r="J690" s="87">
        <f t="shared" si="190"/>
        <v>0</v>
      </c>
      <c r="K690" s="87">
        <f t="shared" si="190"/>
        <v>0</v>
      </c>
      <c r="L690" s="87">
        <f t="shared" si="190"/>
        <v>0</v>
      </c>
      <c r="M690" s="87">
        <f t="shared" si="190"/>
        <v>0</v>
      </c>
      <c r="N690" s="87">
        <f t="shared" si="190"/>
        <v>0</v>
      </c>
      <c r="O690" s="87">
        <f t="shared" si="190"/>
        <v>0</v>
      </c>
      <c r="P690" s="87">
        <f t="shared" si="190"/>
        <v>0</v>
      </c>
      <c r="Q690" s="87">
        <f t="shared" si="190"/>
        <v>0</v>
      </c>
      <c r="R690" s="87">
        <f t="shared" si="190"/>
        <v>0</v>
      </c>
      <c r="S690" s="87">
        <f t="shared" si="190"/>
        <v>0</v>
      </c>
      <c r="T690" s="87">
        <f t="shared" si="190"/>
        <v>0</v>
      </c>
      <c r="U690" s="87">
        <f t="shared" si="190"/>
        <v>0</v>
      </c>
      <c r="V690" s="87">
        <f t="shared" si="190"/>
        <v>0</v>
      </c>
      <c r="W690" s="87">
        <f t="shared" si="190"/>
        <v>0</v>
      </c>
      <c r="X690" s="87">
        <f t="shared" si="190"/>
        <v>0</v>
      </c>
      <c r="Y690" s="87">
        <f t="shared" si="190"/>
        <v>0</v>
      </c>
      <c r="Z690" s="87">
        <f t="shared" si="190"/>
        <v>0</v>
      </c>
      <c r="AA690" s="87">
        <f t="shared" si="190"/>
        <v>0</v>
      </c>
      <c r="AB690" s="87">
        <f t="shared" si="190"/>
        <v>0</v>
      </c>
      <c r="AC690" s="87">
        <f t="shared" si="190"/>
        <v>0</v>
      </c>
      <c r="AD690" s="87">
        <f t="shared" si="190"/>
        <v>0</v>
      </c>
      <c r="AE690" s="87">
        <f t="shared" si="190"/>
        <v>0</v>
      </c>
      <c r="AF690" s="87">
        <f t="shared" si="190"/>
        <v>0</v>
      </c>
      <c r="AG690" s="87">
        <f t="shared" si="190"/>
        <v>0</v>
      </c>
      <c r="AH690" s="87">
        <f t="shared" si="190"/>
        <v>0</v>
      </c>
      <c r="AI690" s="87">
        <f t="shared" si="190"/>
        <v>0</v>
      </c>
      <c r="AJ690" s="87">
        <f t="shared" si="190"/>
        <v>0</v>
      </c>
      <c r="AK690" s="87">
        <f t="shared" si="190"/>
        <v>0</v>
      </c>
      <c r="AL690" s="87">
        <f t="shared" si="189"/>
        <v>0</v>
      </c>
      <c r="AM690" s="87">
        <f t="shared" si="189"/>
        <v>0</v>
      </c>
      <c r="AN690" s="87">
        <f t="shared" si="189"/>
        <v>0</v>
      </c>
      <c r="AO690" s="87">
        <f t="shared" si="189"/>
        <v>0</v>
      </c>
      <c r="AP690" s="87">
        <f t="shared" si="189"/>
        <v>0</v>
      </c>
      <c r="AQ690" s="87">
        <f t="shared" si="189"/>
        <v>0</v>
      </c>
      <c r="AR690" s="87">
        <f t="shared" si="189"/>
        <v>0</v>
      </c>
      <c r="AS690" s="87">
        <f t="shared" si="189"/>
        <v>0</v>
      </c>
      <c r="AT690" s="87">
        <f t="shared" si="189"/>
        <v>0</v>
      </c>
      <c r="AU690" s="87">
        <f t="shared" si="189"/>
        <v>0</v>
      </c>
      <c r="AV690" s="87">
        <f t="shared" si="189"/>
        <v>0</v>
      </c>
      <c r="AW690" s="87">
        <f t="shared" si="189"/>
        <v>0</v>
      </c>
      <c r="AX690" s="87">
        <f t="shared" si="189"/>
        <v>0</v>
      </c>
      <c r="AY690" s="87">
        <f t="shared" si="189"/>
        <v>0</v>
      </c>
      <c r="AZ690" s="87">
        <f t="shared" si="189"/>
        <v>0</v>
      </c>
      <c r="BA690" s="87">
        <f t="shared" si="189"/>
        <v>0</v>
      </c>
      <c r="BB690" s="87">
        <f t="shared" si="189"/>
        <v>0</v>
      </c>
      <c r="BC690" s="87">
        <f t="shared" si="189"/>
        <v>0</v>
      </c>
    </row>
    <row r="691" spans="3:55" hidden="1">
      <c r="C691" s="53">
        <f t="shared" si="187"/>
        <v>0</v>
      </c>
      <c r="D691" s="53">
        <f t="shared" si="187"/>
        <v>0</v>
      </c>
      <c r="E691" s="73"/>
      <c r="F691" s="87">
        <f t="shared" si="190"/>
        <v>0</v>
      </c>
      <c r="G691" s="87">
        <f t="shared" si="190"/>
        <v>0</v>
      </c>
      <c r="H691" s="87">
        <f t="shared" si="190"/>
        <v>0</v>
      </c>
      <c r="I691" s="87">
        <f t="shared" si="190"/>
        <v>0</v>
      </c>
      <c r="J691" s="87">
        <f t="shared" si="190"/>
        <v>0</v>
      </c>
      <c r="K691" s="87">
        <f t="shared" si="190"/>
        <v>0</v>
      </c>
      <c r="L691" s="87">
        <f t="shared" si="190"/>
        <v>0</v>
      </c>
      <c r="M691" s="87">
        <f t="shared" si="190"/>
        <v>0</v>
      </c>
      <c r="N691" s="87">
        <f t="shared" si="190"/>
        <v>0</v>
      </c>
      <c r="O691" s="87">
        <f t="shared" si="190"/>
        <v>0</v>
      </c>
      <c r="P691" s="87">
        <f t="shared" si="190"/>
        <v>0</v>
      </c>
      <c r="Q691" s="87">
        <f t="shared" si="190"/>
        <v>0</v>
      </c>
      <c r="R691" s="87">
        <f t="shared" si="190"/>
        <v>0</v>
      </c>
      <c r="S691" s="87">
        <f t="shared" si="190"/>
        <v>0</v>
      </c>
      <c r="T691" s="87">
        <f t="shared" si="190"/>
        <v>0</v>
      </c>
      <c r="U691" s="87">
        <f t="shared" si="190"/>
        <v>0</v>
      </c>
      <c r="V691" s="87">
        <f t="shared" si="190"/>
        <v>0</v>
      </c>
      <c r="W691" s="87">
        <f t="shared" si="190"/>
        <v>0</v>
      </c>
      <c r="X691" s="87">
        <f t="shared" si="190"/>
        <v>0</v>
      </c>
      <c r="Y691" s="87">
        <f t="shared" si="190"/>
        <v>0</v>
      </c>
      <c r="Z691" s="87">
        <f t="shared" si="190"/>
        <v>0</v>
      </c>
      <c r="AA691" s="87">
        <f t="shared" si="190"/>
        <v>0</v>
      </c>
      <c r="AB691" s="87">
        <f t="shared" si="190"/>
        <v>0</v>
      </c>
      <c r="AC691" s="87">
        <f t="shared" si="190"/>
        <v>0</v>
      </c>
      <c r="AD691" s="87">
        <f t="shared" si="190"/>
        <v>0</v>
      </c>
      <c r="AE691" s="87">
        <f t="shared" si="190"/>
        <v>0</v>
      </c>
      <c r="AF691" s="87">
        <f t="shared" si="190"/>
        <v>0</v>
      </c>
      <c r="AG691" s="87">
        <f t="shared" si="190"/>
        <v>0</v>
      </c>
      <c r="AH691" s="87">
        <f t="shared" si="190"/>
        <v>0</v>
      </c>
      <c r="AI691" s="87">
        <f t="shared" si="190"/>
        <v>0</v>
      </c>
      <c r="AJ691" s="87">
        <f t="shared" si="190"/>
        <v>0</v>
      </c>
      <c r="AK691" s="87">
        <f t="shared" si="190"/>
        <v>0</v>
      </c>
      <c r="AL691" s="87">
        <f t="shared" si="189"/>
        <v>0</v>
      </c>
      <c r="AM691" s="87">
        <f t="shared" si="189"/>
        <v>0</v>
      </c>
      <c r="AN691" s="87">
        <f t="shared" si="189"/>
        <v>0</v>
      </c>
      <c r="AO691" s="87">
        <f t="shared" si="189"/>
        <v>0</v>
      </c>
      <c r="AP691" s="87">
        <f t="shared" si="189"/>
        <v>0</v>
      </c>
      <c r="AQ691" s="87">
        <f t="shared" si="189"/>
        <v>0</v>
      </c>
      <c r="AR691" s="87">
        <f t="shared" si="189"/>
        <v>0</v>
      </c>
      <c r="AS691" s="87">
        <f t="shared" si="189"/>
        <v>0</v>
      </c>
      <c r="AT691" s="87">
        <f t="shared" si="189"/>
        <v>0</v>
      </c>
      <c r="AU691" s="87">
        <f t="shared" si="189"/>
        <v>0</v>
      </c>
      <c r="AV691" s="87">
        <f t="shared" si="189"/>
        <v>0</v>
      </c>
      <c r="AW691" s="87">
        <f t="shared" si="189"/>
        <v>0</v>
      </c>
      <c r="AX691" s="87">
        <f t="shared" si="189"/>
        <v>0</v>
      </c>
      <c r="AY691" s="87">
        <f t="shared" si="189"/>
        <v>0</v>
      </c>
      <c r="AZ691" s="87">
        <f t="shared" si="189"/>
        <v>0</v>
      </c>
      <c r="BA691" s="87">
        <f t="shared" si="189"/>
        <v>0</v>
      </c>
      <c r="BB691" s="87">
        <f t="shared" si="189"/>
        <v>0</v>
      </c>
      <c r="BC691" s="87">
        <f t="shared" si="189"/>
        <v>0</v>
      </c>
    </row>
    <row r="692" spans="3:55" hidden="1">
      <c r="C692" s="53">
        <f t="shared" si="187"/>
        <v>0</v>
      </c>
      <c r="D692" s="53">
        <f t="shared" si="187"/>
        <v>0</v>
      </c>
      <c r="E692" s="73"/>
      <c r="F692" s="87">
        <f t="shared" si="190"/>
        <v>0</v>
      </c>
      <c r="G692" s="87">
        <f t="shared" si="190"/>
        <v>0</v>
      </c>
      <c r="H692" s="87">
        <f t="shared" si="190"/>
        <v>0</v>
      </c>
      <c r="I692" s="87">
        <f t="shared" si="190"/>
        <v>0</v>
      </c>
      <c r="J692" s="87">
        <f t="shared" si="190"/>
        <v>0</v>
      </c>
      <c r="K692" s="87">
        <f t="shared" si="190"/>
        <v>0</v>
      </c>
      <c r="L692" s="87">
        <f t="shared" si="190"/>
        <v>0</v>
      </c>
      <c r="M692" s="87">
        <f t="shared" si="190"/>
        <v>0</v>
      </c>
      <c r="N692" s="87">
        <f t="shared" si="190"/>
        <v>0</v>
      </c>
      <c r="O692" s="87">
        <f t="shared" si="190"/>
        <v>0</v>
      </c>
      <c r="P692" s="87">
        <f t="shared" si="190"/>
        <v>0</v>
      </c>
      <c r="Q692" s="87">
        <f t="shared" si="190"/>
        <v>0</v>
      </c>
      <c r="R692" s="87">
        <f t="shared" si="190"/>
        <v>0</v>
      </c>
      <c r="S692" s="87">
        <f t="shared" si="190"/>
        <v>0</v>
      </c>
      <c r="T692" s="87">
        <f t="shared" si="190"/>
        <v>0</v>
      </c>
      <c r="U692" s="87">
        <f t="shared" si="190"/>
        <v>0</v>
      </c>
      <c r="V692" s="87">
        <f t="shared" si="190"/>
        <v>0</v>
      </c>
      <c r="W692" s="87">
        <f t="shared" si="190"/>
        <v>0</v>
      </c>
      <c r="X692" s="87">
        <f t="shared" si="190"/>
        <v>0</v>
      </c>
      <c r="Y692" s="87">
        <f t="shared" si="190"/>
        <v>0</v>
      </c>
      <c r="Z692" s="87">
        <f t="shared" si="190"/>
        <v>0</v>
      </c>
      <c r="AA692" s="87">
        <f t="shared" si="190"/>
        <v>0</v>
      </c>
      <c r="AB692" s="87">
        <f t="shared" si="190"/>
        <v>0</v>
      </c>
      <c r="AC692" s="87">
        <f t="shared" si="190"/>
        <v>0</v>
      </c>
      <c r="AD692" s="87">
        <f t="shared" si="190"/>
        <v>0</v>
      </c>
      <c r="AE692" s="87">
        <f t="shared" si="190"/>
        <v>0</v>
      </c>
      <c r="AF692" s="87">
        <f t="shared" si="190"/>
        <v>0</v>
      </c>
      <c r="AG692" s="87">
        <f t="shared" si="190"/>
        <v>0</v>
      </c>
      <c r="AH692" s="87">
        <f t="shared" si="190"/>
        <v>0</v>
      </c>
      <c r="AI692" s="87">
        <f t="shared" si="190"/>
        <v>0</v>
      </c>
      <c r="AJ692" s="87">
        <f t="shared" si="190"/>
        <v>0</v>
      </c>
      <c r="AK692" s="87">
        <f t="shared" si="190"/>
        <v>0</v>
      </c>
      <c r="AL692" s="87">
        <f t="shared" si="189"/>
        <v>0</v>
      </c>
      <c r="AM692" s="87">
        <f t="shared" si="189"/>
        <v>0</v>
      </c>
      <c r="AN692" s="87">
        <f t="shared" si="189"/>
        <v>0</v>
      </c>
      <c r="AO692" s="87">
        <f t="shared" si="189"/>
        <v>0</v>
      </c>
      <c r="AP692" s="87">
        <f t="shared" si="189"/>
        <v>0</v>
      </c>
      <c r="AQ692" s="87">
        <f t="shared" si="189"/>
        <v>0</v>
      </c>
      <c r="AR692" s="87">
        <f t="shared" si="189"/>
        <v>0</v>
      </c>
      <c r="AS692" s="87">
        <f t="shared" si="189"/>
        <v>0</v>
      </c>
      <c r="AT692" s="87">
        <f t="shared" si="189"/>
        <v>0</v>
      </c>
      <c r="AU692" s="87">
        <f t="shared" si="189"/>
        <v>0</v>
      </c>
      <c r="AV692" s="87">
        <f t="shared" si="189"/>
        <v>0</v>
      </c>
      <c r="AW692" s="87">
        <f t="shared" si="189"/>
        <v>0</v>
      </c>
      <c r="AX692" s="87">
        <f t="shared" si="189"/>
        <v>0</v>
      </c>
      <c r="AY692" s="87">
        <f t="shared" si="189"/>
        <v>0</v>
      </c>
      <c r="AZ692" s="87">
        <f t="shared" si="189"/>
        <v>0</v>
      </c>
      <c r="BA692" s="87">
        <f t="shared" si="189"/>
        <v>0</v>
      </c>
      <c r="BB692" s="87">
        <f t="shared" si="189"/>
        <v>0</v>
      </c>
      <c r="BC692" s="87">
        <f t="shared" si="189"/>
        <v>0</v>
      </c>
    </row>
    <row r="693" spans="3:55" hidden="1">
      <c r="C693" s="53">
        <f t="shared" si="187"/>
        <v>0</v>
      </c>
      <c r="D693" s="53">
        <f t="shared" si="187"/>
        <v>0</v>
      </c>
      <c r="E693" s="73"/>
      <c r="F693" s="87">
        <f t="shared" si="190"/>
        <v>0</v>
      </c>
      <c r="G693" s="87">
        <f t="shared" si="190"/>
        <v>0</v>
      </c>
      <c r="H693" s="87">
        <f t="shared" si="190"/>
        <v>0</v>
      </c>
      <c r="I693" s="87">
        <f t="shared" si="190"/>
        <v>0</v>
      </c>
      <c r="J693" s="87">
        <f t="shared" si="190"/>
        <v>0</v>
      </c>
      <c r="K693" s="87">
        <f t="shared" si="190"/>
        <v>0</v>
      </c>
      <c r="L693" s="87">
        <f t="shared" si="190"/>
        <v>0</v>
      </c>
      <c r="M693" s="87">
        <f t="shared" si="190"/>
        <v>0</v>
      </c>
      <c r="N693" s="87">
        <f t="shared" si="190"/>
        <v>0</v>
      </c>
      <c r="O693" s="87">
        <f t="shared" si="190"/>
        <v>0</v>
      </c>
      <c r="P693" s="87">
        <f t="shared" si="190"/>
        <v>0</v>
      </c>
      <c r="Q693" s="87">
        <f t="shared" si="190"/>
        <v>0</v>
      </c>
      <c r="R693" s="87">
        <f t="shared" si="190"/>
        <v>0</v>
      </c>
      <c r="S693" s="87">
        <f t="shared" si="190"/>
        <v>0</v>
      </c>
      <c r="T693" s="87">
        <f t="shared" si="190"/>
        <v>0</v>
      </c>
      <c r="U693" s="87">
        <f t="shared" si="190"/>
        <v>0</v>
      </c>
      <c r="V693" s="87">
        <f t="shared" si="190"/>
        <v>0</v>
      </c>
      <c r="W693" s="87">
        <f t="shared" si="190"/>
        <v>0</v>
      </c>
      <c r="X693" s="87">
        <f t="shared" si="190"/>
        <v>0</v>
      </c>
      <c r="Y693" s="87">
        <f t="shared" si="190"/>
        <v>0</v>
      </c>
      <c r="Z693" s="87">
        <f t="shared" si="190"/>
        <v>0</v>
      </c>
      <c r="AA693" s="87">
        <f t="shared" si="190"/>
        <v>0</v>
      </c>
      <c r="AB693" s="87">
        <f t="shared" si="190"/>
        <v>0</v>
      </c>
      <c r="AC693" s="87">
        <f t="shared" si="190"/>
        <v>0</v>
      </c>
      <c r="AD693" s="87">
        <f t="shared" si="190"/>
        <v>0</v>
      </c>
      <c r="AE693" s="87">
        <f t="shared" si="190"/>
        <v>0</v>
      </c>
      <c r="AF693" s="87">
        <f t="shared" si="190"/>
        <v>0</v>
      </c>
      <c r="AG693" s="87">
        <f t="shared" si="190"/>
        <v>0</v>
      </c>
      <c r="AH693" s="87">
        <f t="shared" si="190"/>
        <v>0</v>
      </c>
      <c r="AI693" s="87">
        <f t="shared" si="190"/>
        <v>0</v>
      </c>
      <c r="AJ693" s="87">
        <f t="shared" si="190"/>
        <v>0</v>
      </c>
      <c r="AK693" s="87">
        <f t="shared" si="190"/>
        <v>0</v>
      </c>
      <c r="AL693" s="87">
        <f t="shared" si="189"/>
        <v>0</v>
      </c>
      <c r="AM693" s="87">
        <f t="shared" si="189"/>
        <v>0</v>
      </c>
      <c r="AN693" s="87">
        <f t="shared" si="189"/>
        <v>0</v>
      </c>
      <c r="AO693" s="87">
        <f t="shared" si="189"/>
        <v>0</v>
      </c>
      <c r="AP693" s="87">
        <f t="shared" si="189"/>
        <v>0</v>
      </c>
      <c r="AQ693" s="87">
        <f t="shared" si="189"/>
        <v>0</v>
      </c>
      <c r="AR693" s="87">
        <f t="shared" si="189"/>
        <v>0</v>
      </c>
      <c r="AS693" s="87">
        <f t="shared" si="189"/>
        <v>0</v>
      </c>
      <c r="AT693" s="87">
        <f t="shared" si="189"/>
        <v>0</v>
      </c>
      <c r="AU693" s="87">
        <f t="shared" si="189"/>
        <v>0</v>
      </c>
      <c r="AV693" s="87">
        <f t="shared" si="189"/>
        <v>0</v>
      </c>
      <c r="AW693" s="87">
        <f t="shared" si="189"/>
        <v>0</v>
      </c>
      <c r="AX693" s="87">
        <f t="shared" si="189"/>
        <v>0</v>
      </c>
      <c r="AY693" s="87">
        <f t="shared" si="189"/>
        <v>0</v>
      </c>
      <c r="AZ693" s="87">
        <f t="shared" si="189"/>
        <v>0</v>
      </c>
      <c r="BA693" s="87">
        <f t="shared" si="189"/>
        <v>0</v>
      </c>
      <c r="BB693" s="87">
        <f t="shared" si="189"/>
        <v>0</v>
      </c>
      <c r="BC693" s="87">
        <f t="shared" si="189"/>
        <v>0</v>
      </c>
    </row>
    <row r="694" spans="3:55" hidden="1">
      <c r="C694" s="56" t="str">
        <f t="shared" si="187"/>
        <v>PLANTACIÓ</v>
      </c>
      <c r="D694" s="56" t="str">
        <f t="shared" si="187"/>
        <v>Plantació manual tomàquet</v>
      </c>
      <c r="E694" s="74"/>
      <c r="F694" s="88">
        <f t="shared" si="190"/>
        <v>0</v>
      </c>
      <c r="G694" s="88">
        <f t="shared" si="190"/>
        <v>0</v>
      </c>
      <c r="H694" s="88">
        <f t="shared" si="190"/>
        <v>0</v>
      </c>
      <c r="I694" s="88">
        <f t="shared" si="190"/>
        <v>0</v>
      </c>
      <c r="J694" s="88">
        <f t="shared" si="190"/>
        <v>0</v>
      </c>
      <c r="K694" s="88">
        <f t="shared" si="190"/>
        <v>0</v>
      </c>
      <c r="L694" s="88">
        <f t="shared" si="190"/>
        <v>0</v>
      </c>
      <c r="M694" s="88">
        <f t="shared" si="190"/>
        <v>0</v>
      </c>
      <c r="N694" s="88">
        <f t="shared" si="190"/>
        <v>0</v>
      </c>
      <c r="O694" s="88">
        <f t="shared" si="190"/>
        <v>0</v>
      </c>
      <c r="P694" s="88">
        <f t="shared" si="190"/>
        <v>0</v>
      </c>
      <c r="Q694" s="88">
        <f t="shared" si="190"/>
        <v>0</v>
      </c>
      <c r="R694" s="88">
        <f t="shared" si="190"/>
        <v>0</v>
      </c>
      <c r="S694" s="88">
        <f t="shared" si="190"/>
        <v>0</v>
      </c>
      <c r="T694" s="88">
        <f t="shared" si="190"/>
        <v>0</v>
      </c>
      <c r="U694" s="88">
        <f t="shared" si="190"/>
        <v>0</v>
      </c>
      <c r="V694" s="88">
        <f t="shared" si="190"/>
        <v>0</v>
      </c>
      <c r="W694" s="88">
        <f t="shared" si="190"/>
        <v>0</v>
      </c>
      <c r="X694" s="88">
        <f t="shared" si="190"/>
        <v>0</v>
      </c>
      <c r="Y694" s="88">
        <f t="shared" si="190"/>
        <v>0</v>
      </c>
      <c r="Z694" s="88">
        <f t="shared" si="190"/>
        <v>0</v>
      </c>
      <c r="AA694" s="88">
        <f t="shared" si="190"/>
        <v>0</v>
      </c>
      <c r="AB694" s="88">
        <f t="shared" si="190"/>
        <v>0</v>
      </c>
      <c r="AC694" s="88">
        <f t="shared" si="190"/>
        <v>0</v>
      </c>
      <c r="AD694" s="88">
        <f t="shared" si="190"/>
        <v>0</v>
      </c>
      <c r="AE694" s="88">
        <f t="shared" si="190"/>
        <v>0</v>
      </c>
      <c r="AF694" s="88">
        <f t="shared" si="190"/>
        <v>0</v>
      </c>
      <c r="AG694" s="88">
        <f t="shared" si="190"/>
        <v>0</v>
      </c>
      <c r="AH694" s="88">
        <f t="shared" si="190"/>
        <v>0</v>
      </c>
      <c r="AI694" s="88">
        <f t="shared" si="190"/>
        <v>0</v>
      </c>
      <c r="AJ694" s="88">
        <f t="shared" si="190"/>
        <v>0</v>
      </c>
      <c r="AK694" s="88">
        <f t="shared" si="190"/>
        <v>0</v>
      </c>
      <c r="AL694" s="88">
        <f t="shared" si="189"/>
        <v>0</v>
      </c>
      <c r="AM694" s="88">
        <f t="shared" si="189"/>
        <v>0</v>
      </c>
      <c r="AN694" s="88">
        <f t="shared" si="189"/>
        <v>0</v>
      </c>
      <c r="AO694" s="88">
        <f t="shared" si="189"/>
        <v>0</v>
      </c>
      <c r="AP694" s="88">
        <f t="shared" si="189"/>
        <v>0</v>
      </c>
      <c r="AQ694" s="88">
        <f t="shared" si="189"/>
        <v>0</v>
      </c>
      <c r="AR694" s="88">
        <f t="shared" si="189"/>
        <v>0</v>
      </c>
      <c r="AS694" s="88">
        <f t="shared" si="189"/>
        <v>0</v>
      </c>
      <c r="AT694" s="88">
        <f t="shared" si="189"/>
        <v>0</v>
      </c>
      <c r="AU694" s="88">
        <f t="shared" si="189"/>
        <v>0</v>
      </c>
      <c r="AV694" s="88">
        <f t="shared" si="189"/>
        <v>0</v>
      </c>
      <c r="AW694" s="88">
        <f t="shared" si="189"/>
        <v>0</v>
      </c>
      <c r="AX694" s="88">
        <f t="shared" si="189"/>
        <v>0</v>
      </c>
      <c r="AY694" s="88">
        <f t="shared" si="189"/>
        <v>0</v>
      </c>
      <c r="AZ694" s="88">
        <f t="shared" si="189"/>
        <v>0</v>
      </c>
      <c r="BA694" s="88">
        <f t="shared" si="189"/>
        <v>0</v>
      </c>
      <c r="BB694" s="88">
        <f t="shared" si="189"/>
        <v>0</v>
      </c>
      <c r="BC694" s="88">
        <f t="shared" si="189"/>
        <v>0</v>
      </c>
    </row>
    <row r="695" spans="3:55" hidden="1">
      <c r="C695" s="56">
        <f t="shared" si="187"/>
        <v>0</v>
      </c>
      <c r="D695" s="56">
        <f t="shared" si="187"/>
        <v>0</v>
      </c>
      <c r="E695" s="74"/>
      <c r="F695" s="88">
        <f t="shared" si="190"/>
        <v>0</v>
      </c>
      <c r="G695" s="88">
        <f t="shared" si="190"/>
        <v>0</v>
      </c>
      <c r="H695" s="88">
        <f t="shared" si="190"/>
        <v>0</v>
      </c>
      <c r="I695" s="88">
        <f t="shared" si="190"/>
        <v>0</v>
      </c>
      <c r="J695" s="88">
        <f t="shared" si="190"/>
        <v>0</v>
      </c>
      <c r="K695" s="88">
        <f t="shared" si="190"/>
        <v>0</v>
      </c>
      <c r="L695" s="88">
        <f t="shared" si="190"/>
        <v>0</v>
      </c>
      <c r="M695" s="88">
        <f t="shared" si="190"/>
        <v>0</v>
      </c>
      <c r="N695" s="88">
        <f t="shared" si="190"/>
        <v>0</v>
      </c>
      <c r="O695" s="88">
        <f t="shared" si="190"/>
        <v>0</v>
      </c>
      <c r="P695" s="88">
        <f t="shared" si="190"/>
        <v>0</v>
      </c>
      <c r="Q695" s="88">
        <f t="shared" si="190"/>
        <v>0</v>
      </c>
      <c r="R695" s="88">
        <f t="shared" si="190"/>
        <v>0</v>
      </c>
      <c r="S695" s="88">
        <f t="shared" si="190"/>
        <v>0</v>
      </c>
      <c r="T695" s="88">
        <f t="shared" si="190"/>
        <v>0</v>
      </c>
      <c r="U695" s="88">
        <f t="shared" si="190"/>
        <v>0</v>
      </c>
      <c r="V695" s="88">
        <f t="shared" si="190"/>
        <v>0</v>
      </c>
      <c r="W695" s="88">
        <f t="shared" si="190"/>
        <v>0</v>
      </c>
      <c r="X695" s="88">
        <f t="shared" si="190"/>
        <v>0</v>
      </c>
      <c r="Y695" s="88">
        <f t="shared" si="190"/>
        <v>0</v>
      </c>
      <c r="Z695" s="88">
        <f t="shared" si="190"/>
        <v>0</v>
      </c>
      <c r="AA695" s="88">
        <f t="shared" si="190"/>
        <v>0</v>
      </c>
      <c r="AB695" s="88">
        <f t="shared" si="190"/>
        <v>0</v>
      </c>
      <c r="AC695" s="88">
        <f t="shared" si="190"/>
        <v>0</v>
      </c>
      <c r="AD695" s="88">
        <f t="shared" si="190"/>
        <v>0</v>
      </c>
      <c r="AE695" s="88">
        <f t="shared" si="190"/>
        <v>0</v>
      </c>
      <c r="AF695" s="88">
        <f t="shared" si="190"/>
        <v>0</v>
      </c>
      <c r="AG695" s="88">
        <f t="shared" si="190"/>
        <v>0</v>
      </c>
      <c r="AH695" s="88">
        <f t="shared" si="190"/>
        <v>0</v>
      </c>
      <c r="AI695" s="88">
        <f t="shared" si="190"/>
        <v>0</v>
      </c>
      <c r="AJ695" s="88">
        <f t="shared" si="190"/>
        <v>0</v>
      </c>
      <c r="AK695" s="88">
        <f t="shared" si="190"/>
        <v>0</v>
      </c>
      <c r="AL695" s="88">
        <f t="shared" si="189"/>
        <v>0</v>
      </c>
      <c r="AM695" s="88">
        <f t="shared" si="189"/>
        <v>0</v>
      </c>
      <c r="AN695" s="88">
        <f t="shared" si="189"/>
        <v>0</v>
      </c>
      <c r="AO695" s="88">
        <f t="shared" si="189"/>
        <v>0</v>
      </c>
      <c r="AP695" s="88">
        <f t="shared" si="189"/>
        <v>0</v>
      </c>
      <c r="AQ695" s="88">
        <f t="shared" si="189"/>
        <v>0</v>
      </c>
      <c r="AR695" s="88">
        <f t="shared" si="189"/>
        <v>0</v>
      </c>
      <c r="AS695" s="88">
        <f t="shared" si="189"/>
        <v>0</v>
      </c>
      <c r="AT695" s="88">
        <f t="shared" si="189"/>
        <v>0</v>
      </c>
      <c r="AU695" s="88">
        <f t="shared" si="189"/>
        <v>0</v>
      </c>
      <c r="AV695" s="88">
        <f t="shared" si="189"/>
        <v>0</v>
      </c>
      <c r="AW695" s="88">
        <f t="shared" si="189"/>
        <v>0</v>
      </c>
      <c r="AX695" s="88">
        <f t="shared" si="189"/>
        <v>0</v>
      </c>
      <c r="AY695" s="88">
        <f t="shared" si="189"/>
        <v>0</v>
      </c>
      <c r="AZ695" s="88">
        <f t="shared" si="189"/>
        <v>0</v>
      </c>
      <c r="BA695" s="88">
        <f t="shared" si="189"/>
        <v>0</v>
      </c>
      <c r="BB695" s="88">
        <f t="shared" si="189"/>
        <v>0</v>
      </c>
      <c r="BC695" s="88">
        <f t="shared" si="189"/>
        <v>0</v>
      </c>
    </row>
    <row r="696" spans="3:55" hidden="1">
      <c r="C696" s="56">
        <f t="shared" si="187"/>
        <v>0</v>
      </c>
      <c r="D696" s="56">
        <f t="shared" si="187"/>
        <v>0</v>
      </c>
      <c r="E696" s="74"/>
      <c r="F696" s="88">
        <f t="shared" si="190"/>
        <v>0</v>
      </c>
      <c r="G696" s="88">
        <f t="shared" si="190"/>
        <v>0</v>
      </c>
      <c r="H696" s="88">
        <f t="shared" si="190"/>
        <v>0</v>
      </c>
      <c r="I696" s="88">
        <f t="shared" si="190"/>
        <v>0</v>
      </c>
      <c r="J696" s="88">
        <f t="shared" si="190"/>
        <v>0</v>
      </c>
      <c r="K696" s="88">
        <f t="shared" si="190"/>
        <v>0</v>
      </c>
      <c r="L696" s="88">
        <f t="shared" si="190"/>
        <v>0</v>
      </c>
      <c r="M696" s="88">
        <f t="shared" si="190"/>
        <v>0</v>
      </c>
      <c r="N696" s="88">
        <f t="shared" si="190"/>
        <v>0</v>
      </c>
      <c r="O696" s="88">
        <f t="shared" si="190"/>
        <v>0</v>
      </c>
      <c r="P696" s="88">
        <f t="shared" si="190"/>
        <v>0</v>
      </c>
      <c r="Q696" s="88">
        <f t="shared" si="190"/>
        <v>0</v>
      </c>
      <c r="R696" s="88">
        <f t="shared" si="190"/>
        <v>0</v>
      </c>
      <c r="S696" s="88">
        <f t="shared" si="190"/>
        <v>0</v>
      </c>
      <c r="T696" s="88">
        <f t="shared" si="190"/>
        <v>0</v>
      </c>
      <c r="U696" s="88">
        <f t="shared" si="190"/>
        <v>0</v>
      </c>
      <c r="V696" s="88">
        <f t="shared" si="190"/>
        <v>0</v>
      </c>
      <c r="W696" s="88">
        <f t="shared" si="190"/>
        <v>0</v>
      </c>
      <c r="X696" s="88">
        <f t="shared" si="190"/>
        <v>0</v>
      </c>
      <c r="Y696" s="88">
        <f t="shared" si="190"/>
        <v>0</v>
      </c>
      <c r="Z696" s="88">
        <f t="shared" si="190"/>
        <v>0</v>
      </c>
      <c r="AA696" s="88">
        <f t="shared" si="190"/>
        <v>0</v>
      </c>
      <c r="AB696" s="88">
        <f t="shared" si="190"/>
        <v>0</v>
      </c>
      <c r="AC696" s="88">
        <f t="shared" si="190"/>
        <v>0</v>
      </c>
      <c r="AD696" s="88">
        <f t="shared" si="190"/>
        <v>0</v>
      </c>
      <c r="AE696" s="88">
        <f t="shared" si="190"/>
        <v>0</v>
      </c>
      <c r="AF696" s="88">
        <f t="shared" si="190"/>
        <v>0</v>
      </c>
      <c r="AG696" s="88">
        <f t="shared" si="190"/>
        <v>0</v>
      </c>
      <c r="AH696" s="88">
        <f t="shared" si="190"/>
        <v>0</v>
      </c>
      <c r="AI696" s="88">
        <f t="shared" si="190"/>
        <v>0</v>
      </c>
      <c r="AJ696" s="88">
        <f t="shared" si="190"/>
        <v>0</v>
      </c>
      <c r="AK696" s="88">
        <f t="shared" ref="AK696" si="191">$Q21*VLOOKUP($D696,$D$286:$BC$389,AK$681,FALSE)+$Q21*VLOOKUP(CONCATENATE("Preparació per ",LOWER($D696)),$D$286:$BC$389,AK$681,FALSE)</f>
        <v>0</v>
      </c>
      <c r="AL696" s="88">
        <f t="shared" si="189"/>
        <v>0</v>
      </c>
      <c r="AM696" s="88">
        <f t="shared" si="189"/>
        <v>0</v>
      </c>
      <c r="AN696" s="88">
        <f t="shared" si="189"/>
        <v>0</v>
      </c>
      <c r="AO696" s="88">
        <f t="shared" si="189"/>
        <v>0</v>
      </c>
      <c r="AP696" s="88">
        <f t="shared" si="189"/>
        <v>0</v>
      </c>
      <c r="AQ696" s="88">
        <f t="shared" si="189"/>
        <v>0</v>
      </c>
      <c r="AR696" s="88">
        <f t="shared" si="189"/>
        <v>0</v>
      </c>
      <c r="AS696" s="88">
        <f t="shared" si="189"/>
        <v>0</v>
      </c>
      <c r="AT696" s="88">
        <f t="shared" si="189"/>
        <v>0</v>
      </c>
      <c r="AU696" s="88">
        <f t="shared" si="189"/>
        <v>0</v>
      </c>
      <c r="AV696" s="88">
        <f t="shared" si="189"/>
        <v>0</v>
      </c>
      <c r="AW696" s="88">
        <f t="shared" si="189"/>
        <v>0</v>
      </c>
      <c r="AX696" s="88">
        <f t="shared" si="189"/>
        <v>0</v>
      </c>
      <c r="AY696" s="88">
        <f t="shared" si="189"/>
        <v>0</v>
      </c>
      <c r="AZ696" s="88">
        <f t="shared" si="189"/>
        <v>0</v>
      </c>
      <c r="BA696" s="88">
        <f t="shared" si="189"/>
        <v>0</v>
      </c>
      <c r="BB696" s="88">
        <f t="shared" si="189"/>
        <v>0</v>
      </c>
      <c r="BC696" s="88">
        <f t="shared" si="189"/>
        <v>0</v>
      </c>
    </row>
    <row r="697" spans="3:55" hidden="1">
      <c r="C697" s="56">
        <f t="shared" si="187"/>
        <v>0</v>
      </c>
      <c r="D697" s="56">
        <f t="shared" si="187"/>
        <v>0</v>
      </c>
      <c r="E697" s="74"/>
      <c r="F697" s="88">
        <f t="shared" ref="F697:AK704" si="192">$Q22*VLOOKUP($D697,$D$286:$BC$389,F$681,FALSE)+$Q22*VLOOKUP(CONCATENATE("Preparació per ",LOWER($D697)),$D$286:$BC$389,F$681,FALSE)</f>
        <v>0</v>
      </c>
      <c r="G697" s="88">
        <f t="shared" si="192"/>
        <v>0</v>
      </c>
      <c r="H697" s="88">
        <f t="shared" si="192"/>
        <v>0</v>
      </c>
      <c r="I697" s="88">
        <f t="shared" si="192"/>
        <v>0</v>
      </c>
      <c r="J697" s="88">
        <f t="shared" si="192"/>
        <v>0</v>
      </c>
      <c r="K697" s="88">
        <f t="shared" si="192"/>
        <v>0</v>
      </c>
      <c r="L697" s="88">
        <f t="shared" si="192"/>
        <v>0</v>
      </c>
      <c r="M697" s="88">
        <f t="shared" si="192"/>
        <v>0</v>
      </c>
      <c r="N697" s="88">
        <f t="shared" si="192"/>
        <v>0</v>
      </c>
      <c r="O697" s="88">
        <f t="shared" si="192"/>
        <v>0</v>
      </c>
      <c r="P697" s="88">
        <f t="shared" si="192"/>
        <v>0</v>
      </c>
      <c r="Q697" s="88">
        <f t="shared" si="192"/>
        <v>0</v>
      </c>
      <c r="R697" s="88">
        <f t="shared" si="192"/>
        <v>0</v>
      </c>
      <c r="S697" s="88">
        <f t="shared" si="192"/>
        <v>0</v>
      </c>
      <c r="T697" s="88">
        <f t="shared" si="192"/>
        <v>0</v>
      </c>
      <c r="U697" s="88">
        <f t="shared" si="192"/>
        <v>0</v>
      </c>
      <c r="V697" s="88">
        <f t="shared" si="192"/>
        <v>0</v>
      </c>
      <c r="W697" s="88">
        <f t="shared" si="192"/>
        <v>0</v>
      </c>
      <c r="X697" s="88">
        <f t="shared" si="192"/>
        <v>0</v>
      </c>
      <c r="Y697" s="88">
        <f t="shared" si="192"/>
        <v>0</v>
      </c>
      <c r="Z697" s="88">
        <f t="shared" si="192"/>
        <v>0</v>
      </c>
      <c r="AA697" s="88">
        <f t="shared" si="192"/>
        <v>0</v>
      </c>
      <c r="AB697" s="88">
        <f t="shared" si="192"/>
        <v>0</v>
      </c>
      <c r="AC697" s="88">
        <f t="shared" si="192"/>
        <v>0</v>
      </c>
      <c r="AD697" s="88">
        <f t="shared" si="192"/>
        <v>0</v>
      </c>
      <c r="AE697" s="88">
        <f t="shared" si="192"/>
        <v>0</v>
      </c>
      <c r="AF697" s="88">
        <f t="shared" si="192"/>
        <v>0</v>
      </c>
      <c r="AG697" s="88">
        <f t="shared" si="192"/>
        <v>0</v>
      </c>
      <c r="AH697" s="88">
        <f t="shared" si="192"/>
        <v>0</v>
      </c>
      <c r="AI697" s="88">
        <f t="shared" si="192"/>
        <v>0</v>
      </c>
      <c r="AJ697" s="88">
        <f t="shared" si="192"/>
        <v>0</v>
      </c>
      <c r="AK697" s="88">
        <f t="shared" si="192"/>
        <v>0</v>
      </c>
      <c r="AL697" s="88">
        <f t="shared" si="189"/>
        <v>0</v>
      </c>
      <c r="AM697" s="88">
        <f t="shared" si="189"/>
        <v>0</v>
      </c>
      <c r="AN697" s="88">
        <f t="shared" si="189"/>
        <v>0</v>
      </c>
      <c r="AO697" s="88">
        <f t="shared" si="189"/>
        <v>0</v>
      </c>
      <c r="AP697" s="88">
        <f t="shared" si="189"/>
        <v>0</v>
      </c>
      <c r="AQ697" s="88">
        <f t="shared" si="189"/>
        <v>0</v>
      </c>
      <c r="AR697" s="88">
        <f t="shared" si="189"/>
        <v>0</v>
      </c>
      <c r="AS697" s="88">
        <f t="shared" si="189"/>
        <v>0</v>
      </c>
      <c r="AT697" s="88">
        <f t="shared" si="189"/>
        <v>0</v>
      </c>
      <c r="AU697" s="88">
        <f t="shared" si="189"/>
        <v>0</v>
      </c>
      <c r="AV697" s="88">
        <f t="shared" si="189"/>
        <v>0</v>
      </c>
      <c r="AW697" s="88">
        <f t="shared" si="189"/>
        <v>0</v>
      </c>
      <c r="AX697" s="88">
        <f t="shared" si="189"/>
        <v>0</v>
      </c>
      <c r="AY697" s="88">
        <f t="shared" si="189"/>
        <v>0</v>
      </c>
      <c r="AZ697" s="88">
        <f t="shared" si="189"/>
        <v>0</v>
      </c>
      <c r="BA697" s="88">
        <f t="shared" si="189"/>
        <v>0</v>
      </c>
      <c r="BB697" s="88">
        <f t="shared" si="189"/>
        <v>0</v>
      </c>
      <c r="BC697" s="88">
        <f t="shared" si="189"/>
        <v>0</v>
      </c>
    </row>
    <row r="698" spans="3:55" hidden="1">
      <c r="C698" s="58" t="str">
        <f t="shared" si="187"/>
        <v>REG</v>
      </c>
      <c r="D698" s="58" t="str">
        <f t="shared" si="187"/>
        <v>Instal.lació sistema de reg amb cinta (1 m per m2)</v>
      </c>
      <c r="E698" s="75"/>
      <c r="F698" s="89">
        <f t="shared" si="192"/>
        <v>0</v>
      </c>
      <c r="G698" s="89">
        <f t="shared" si="192"/>
        <v>0</v>
      </c>
      <c r="H698" s="89">
        <f t="shared" si="192"/>
        <v>0</v>
      </c>
      <c r="I698" s="89">
        <f t="shared" si="192"/>
        <v>0</v>
      </c>
      <c r="J698" s="89">
        <f t="shared" si="192"/>
        <v>0</v>
      </c>
      <c r="K698" s="89">
        <f t="shared" si="192"/>
        <v>0</v>
      </c>
      <c r="L698" s="89">
        <f t="shared" si="192"/>
        <v>0</v>
      </c>
      <c r="M698" s="89">
        <f t="shared" si="192"/>
        <v>0</v>
      </c>
      <c r="N698" s="89">
        <f t="shared" si="192"/>
        <v>0</v>
      </c>
      <c r="O698" s="89">
        <f t="shared" si="192"/>
        <v>0</v>
      </c>
      <c r="P698" s="89">
        <f t="shared" si="192"/>
        <v>0</v>
      </c>
      <c r="Q698" s="89">
        <f t="shared" si="192"/>
        <v>0</v>
      </c>
      <c r="R698" s="89">
        <f t="shared" si="192"/>
        <v>0</v>
      </c>
      <c r="S698" s="89">
        <f t="shared" si="192"/>
        <v>0</v>
      </c>
      <c r="T698" s="89">
        <f t="shared" si="192"/>
        <v>0</v>
      </c>
      <c r="U698" s="89">
        <f t="shared" si="192"/>
        <v>0</v>
      </c>
      <c r="V698" s="89">
        <f t="shared" si="192"/>
        <v>0</v>
      </c>
      <c r="W698" s="89">
        <f t="shared" si="192"/>
        <v>0</v>
      </c>
      <c r="X698" s="89">
        <f t="shared" si="192"/>
        <v>0</v>
      </c>
      <c r="Y698" s="89">
        <f t="shared" si="192"/>
        <v>0</v>
      </c>
      <c r="Z698" s="89">
        <f t="shared" si="192"/>
        <v>0</v>
      </c>
      <c r="AA698" s="89">
        <f t="shared" si="192"/>
        <v>0</v>
      </c>
      <c r="AB698" s="89">
        <f t="shared" si="192"/>
        <v>0</v>
      </c>
      <c r="AC698" s="89">
        <f t="shared" si="192"/>
        <v>0</v>
      </c>
      <c r="AD698" s="89">
        <f t="shared" si="192"/>
        <v>0</v>
      </c>
      <c r="AE698" s="89">
        <f t="shared" si="192"/>
        <v>0</v>
      </c>
      <c r="AF698" s="89">
        <f t="shared" si="192"/>
        <v>0</v>
      </c>
      <c r="AG698" s="89">
        <f t="shared" si="192"/>
        <v>0</v>
      </c>
      <c r="AH698" s="89">
        <f t="shared" si="192"/>
        <v>0</v>
      </c>
      <c r="AI698" s="89">
        <f t="shared" si="192"/>
        <v>0</v>
      </c>
      <c r="AJ698" s="89">
        <f t="shared" si="192"/>
        <v>0</v>
      </c>
      <c r="AK698" s="89">
        <f t="shared" si="192"/>
        <v>0</v>
      </c>
      <c r="AL698" s="89">
        <f t="shared" si="189"/>
        <v>0</v>
      </c>
      <c r="AM698" s="89">
        <f t="shared" si="189"/>
        <v>0</v>
      </c>
      <c r="AN698" s="89">
        <f t="shared" si="189"/>
        <v>0</v>
      </c>
      <c r="AO698" s="89">
        <f t="shared" si="189"/>
        <v>0</v>
      </c>
      <c r="AP698" s="89">
        <f t="shared" si="189"/>
        <v>0</v>
      </c>
      <c r="AQ698" s="89">
        <f t="shared" si="189"/>
        <v>0</v>
      </c>
      <c r="AR698" s="89">
        <f t="shared" si="189"/>
        <v>0</v>
      </c>
      <c r="AS698" s="89">
        <f t="shared" si="189"/>
        <v>0</v>
      </c>
      <c r="AT698" s="89">
        <f t="shared" si="189"/>
        <v>0</v>
      </c>
      <c r="AU698" s="89">
        <f t="shared" si="189"/>
        <v>0</v>
      </c>
      <c r="AV698" s="89">
        <f t="shared" si="189"/>
        <v>0</v>
      </c>
      <c r="AW698" s="89">
        <f t="shared" si="189"/>
        <v>0</v>
      </c>
      <c r="AX698" s="89">
        <f t="shared" si="189"/>
        <v>0</v>
      </c>
      <c r="AY698" s="89">
        <f t="shared" si="189"/>
        <v>0</v>
      </c>
      <c r="AZ698" s="89">
        <f t="shared" si="189"/>
        <v>0</v>
      </c>
      <c r="BA698" s="89">
        <f t="shared" si="189"/>
        <v>0</v>
      </c>
      <c r="BB698" s="89">
        <f t="shared" si="189"/>
        <v>0</v>
      </c>
      <c r="BC698" s="89">
        <f t="shared" si="189"/>
        <v>0</v>
      </c>
    </row>
    <row r="699" spans="3:55" hidden="1">
      <c r="C699" s="58">
        <f t="shared" ref="C699:D714" si="193">+C24</f>
        <v>0</v>
      </c>
      <c r="D699" s="58" t="str">
        <f t="shared" si="193"/>
        <v>Reg (L/m2)</v>
      </c>
      <c r="E699" s="75"/>
      <c r="F699" s="89">
        <f t="shared" si="192"/>
        <v>0</v>
      </c>
      <c r="G699" s="89">
        <f t="shared" si="192"/>
        <v>0</v>
      </c>
      <c r="H699" s="89">
        <f t="shared" si="192"/>
        <v>0</v>
      </c>
      <c r="I699" s="89">
        <f t="shared" si="192"/>
        <v>0</v>
      </c>
      <c r="J699" s="89">
        <f t="shared" si="192"/>
        <v>0</v>
      </c>
      <c r="K699" s="89">
        <f t="shared" si="192"/>
        <v>0</v>
      </c>
      <c r="L699" s="89">
        <f t="shared" si="192"/>
        <v>0</v>
      </c>
      <c r="M699" s="89">
        <f t="shared" si="192"/>
        <v>0</v>
      </c>
      <c r="N699" s="89">
        <f t="shared" si="192"/>
        <v>0</v>
      </c>
      <c r="O699" s="89">
        <f t="shared" si="192"/>
        <v>0</v>
      </c>
      <c r="P699" s="89">
        <f t="shared" si="192"/>
        <v>0</v>
      </c>
      <c r="Q699" s="89">
        <f t="shared" si="192"/>
        <v>0</v>
      </c>
      <c r="R699" s="89">
        <f t="shared" si="192"/>
        <v>0</v>
      </c>
      <c r="S699" s="89">
        <f t="shared" si="192"/>
        <v>0</v>
      </c>
      <c r="T699" s="89">
        <f t="shared" si="192"/>
        <v>0</v>
      </c>
      <c r="U699" s="89">
        <f t="shared" si="192"/>
        <v>0</v>
      </c>
      <c r="V699" s="89">
        <f t="shared" si="192"/>
        <v>0</v>
      </c>
      <c r="W699" s="89">
        <f t="shared" si="192"/>
        <v>0</v>
      </c>
      <c r="X699" s="89">
        <f t="shared" si="192"/>
        <v>0</v>
      </c>
      <c r="Y699" s="89">
        <f t="shared" si="192"/>
        <v>0</v>
      </c>
      <c r="Z699" s="89">
        <f t="shared" si="192"/>
        <v>0</v>
      </c>
      <c r="AA699" s="89">
        <f t="shared" si="192"/>
        <v>0</v>
      </c>
      <c r="AB699" s="89">
        <f t="shared" si="192"/>
        <v>0</v>
      </c>
      <c r="AC699" s="89">
        <f t="shared" si="192"/>
        <v>0</v>
      </c>
      <c r="AD699" s="89">
        <f t="shared" si="192"/>
        <v>0</v>
      </c>
      <c r="AE699" s="89">
        <f t="shared" si="192"/>
        <v>0</v>
      </c>
      <c r="AF699" s="89">
        <f t="shared" si="192"/>
        <v>0</v>
      </c>
      <c r="AG699" s="89">
        <f t="shared" si="192"/>
        <v>0</v>
      </c>
      <c r="AH699" s="89">
        <f t="shared" si="192"/>
        <v>0</v>
      </c>
      <c r="AI699" s="89">
        <f t="shared" si="192"/>
        <v>0</v>
      </c>
      <c r="AJ699" s="89">
        <f t="shared" si="192"/>
        <v>0</v>
      </c>
      <c r="AK699" s="89">
        <f t="shared" si="192"/>
        <v>0</v>
      </c>
      <c r="AL699" s="89">
        <f t="shared" si="189"/>
        <v>0</v>
      </c>
      <c r="AM699" s="89">
        <f t="shared" si="189"/>
        <v>0</v>
      </c>
      <c r="AN699" s="89">
        <f t="shared" si="189"/>
        <v>0</v>
      </c>
      <c r="AO699" s="89">
        <f t="shared" si="189"/>
        <v>0</v>
      </c>
      <c r="AP699" s="89">
        <f t="shared" si="189"/>
        <v>0</v>
      </c>
      <c r="AQ699" s="89">
        <f t="shared" si="189"/>
        <v>0</v>
      </c>
      <c r="AR699" s="89">
        <f t="shared" si="189"/>
        <v>0</v>
      </c>
      <c r="AS699" s="89">
        <f t="shared" si="189"/>
        <v>0</v>
      </c>
      <c r="AT699" s="89">
        <f t="shared" si="189"/>
        <v>0</v>
      </c>
      <c r="AU699" s="89">
        <f t="shared" si="189"/>
        <v>0</v>
      </c>
      <c r="AV699" s="89">
        <f t="shared" si="189"/>
        <v>0</v>
      </c>
      <c r="AW699" s="89">
        <f t="shared" si="189"/>
        <v>0</v>
      </c>
      <c r="AX699" s="89">
        <f t="shared" si="189"/>
        <v>0</v>
      </c>
      <c r="AY699" s="89">
        <f t="shared" si="189"/>
        <v>0</v>
      </c>
      <c r="AZ699" s="89">
        <f t="shared" si="189"/>
        <v>0</v>
      </c>
      <c r="BA699" s="89">
        <f t="shared" si="189"/>
        <v>0</v>
      </c>
      <c r="BB699" s="89">
        <f t="shared" si="189"/>
        <v>0</v>
      </c>
      <c r="BC699" s="89">
        <f t="shared" si="189"/>
        <v>0</v>
      </c>
    </row>
    <row r="700" spans="3:55" hidden="1">
      <c r="C700" s="58">
        <f t="shared" si="193"/>
        <v>0</v>
      </c>
      <c r="D700" s="58" t="str">
        <f t="shared" si="193"/>
        <v>Desinstal.lació sistema de reg amb cinta</v>
      </c>
      <c r="E700" s="75"/>
      <c r="F700" s="89">
        <f t="shared" si="192"/>
        <v>0</v>
      </c>
      <c r="G700" s="89">
        <f t="shared" si="192"/>
        <v>0</v>
      </c>
      <c r="H700" s="89">
        <f t="shared" si="192"/>
        <v>0</v>
      </c>
      <c r="I700" s="89">
        <f t="shared" si="192"/>
        <v>0</v>
      </c>
      <c r="J700" s="89">
        <f t="shared" si="192"/>
        <v>0</v>
      </c>
      <c r="K700" s="89">
        <f t="shared" si="192"/>
        <v>0</v>
      </c>
      <c r="L700" s="89">
        <f t="shared" si="192"/>
        <v>0</v>
      </c>
      <c r="M700" s="89">
        <f t="shared" si="192"/>
        <v>0</v>
      </c>
      <c r="N700" s="89">
        <f t="shared" si="192"/>
        <v>0</v>
      </c>
      <c r="O700" s="89">
        <f t="shared" si="192"/>
        <v>0</v>
      </c>
      <c r="P700" s="89">
        <f t="shared" si="192"/>
        <v>0</v>
      </c>
      <c r="Q700" s="89">
        <f t="shared" si="192"/>
        <v>0</v>
      </c>
      <c r="R700" s="89">
        <f t="shared" si="192"/>
        <v>0</v>
      </c>
      <c r="S700" s="89">
        <f t="shared" si="192"/>
        <v>0</v>
      </c>
      <c r="T700" s="89">
        <f t="shared" si="192"/>
        <v>0</v>
      </c>
      <c r="U700" s="89">
        <f t="shared" si="192"/>
        <v>0</v>
      </c>
      <c r="V700" s="89">
        <f t="shared" si="192"/>
        <v>0</v>
      </c>
      <c r="W700" s="89">
        <f t="shared" si="192"/>
        <v>0</v>
      </c>
      <c r="X700" s="89">
        <f t="shared" si="192"/>
        <v>0</v>
      </c>
      <c r="Y700" s="89">
        <f t="shared" si="192"/>
        <v>0</v>
      </c>
      <c r="Z700" s="89">
        <f t="shared" si="192"/>
        <v>0</v>
      </c>
      <c r="AA700" s="89">
        <f t="shared" si="192"/>
        <v>0</v>
      </c>
      <c r="AB700" s="89">
        <f t="shared" si="192"/>
        <v>0</v>
      </c>
      <c r="AC700" s="89">
        <f t="shared" si="192"/>
        <v>0</v>
      </c>
      <c r="AD700" s="89">
        <f t="shared" si="192"/>
        <v>0</v>
      </c>
      <c r="AE700" s="89">
        <f t="shared" si="192"/>
        <v>0</v>
      </c>
      <c r="AF700" s="89">
        <f t="shared" si="192"/>
        <v>0</v>
      </c>
      <c r="AG700" s="89">
        <f t="shared" si="192"/>
        <v>0</v>
      </c>
      <c r="AH700" s="89">
        <f t="shared" si="192"/>
        <v>0</v>
      </c>
      <c r="AI700" s="89">
        <f t="shared" si="192"/>
        <v>0</v>
      </c>
      <c r="AJ700" s="89">
        <f t="shared" si="192"/>
        <v>0</v>
      </c>
      <c r="AK700" s="89">
        <f t="shared" si="192"/>
        <v>0</v>
      </c>
      <c r="AL700" s="89">
        <f t="shared" si="189"/>
        <v>0</v>
      </c>
      <c r="AM700" s="89">
        <f t="shared" si="189"/>
        <v>0</v>
      </c>
      <c r="AN700" s="89">
        <f t="shared" si="189"/>
        <v>0</v>
      </c>
      <c r="AO700" s="89">
        <f t="shared" si="189"/>
        <v>0</v>
      </c>
      <c r="AP700" s="89">
        <f t="shared" si="189"/>
        <v>0</v>
      </c>
      <c r="AQ700" s="89">
        <f t="shared" si="189"/>
        <v>0</v>
      </c>
      <c r="AR700" s="89">
        <f t="shared" si="189"/>
        <v>0</v>
      </c>
      <c r="AS700" s="89">
        <f t="shared" si="189"/>
        <v>0</v>
      </c>
      <c r="AT700" s="89">
        <f t="shared" si="189"/>
        <v>0</v>
      </c>
      <c r="AU700" s="89">
        <f t="shared" si="189"/>
        <v>0</v>
      </c>
      <c r="AV700" s="89">
        <f t="shared" si="189"/>
        <v>0</v>
      </c>
      <c r="AW700" s="89">
        <f t="shared" si="189"/>
        <v>0</v>
      </c>
      <c r="AX700" s="89">
        <f t="shared" ref="AX700:BC700" si="194">$Q25*VLOOKUP($D700,$D$286:$BC$389,AX$681,FALSE)+$Q25*VLOOKUP(CONCATENATE("Preparació per ",LOWER($D700)),$D$286:$BC$389,AX$681,FALSE)</f>
        <v>0</v>
      </c>
      <c r="AY700" s="89">
        <f t="shared" si="194"/>
        <v>0</v>
      </c>
      <c r="AZ700" s="89">
        <f t="shared" si="194"/>
        <v>0</v>
      </c>
      <c r="BA700" s="89">
        <f t="shared" si="194"/>
        <v>0</v>
      </c>
      <c r="BB700" s="89">
        <f t="shared" si="194"/>
        <v>0</v>
      </c>
      <c r="BC700" s="89">
        <f t="shared" si="194"/>
        <v>0</v>
      </c>
    </row>
    <row r="701" spans="3:55" hidden="1">
      <c r="C701" s="58">
        <f t="shared" si="193"/>
        <v>0</v>
      </c>
      <c r="D701" s="58">
        <f t="shared" si="193"/>
        <v>0</v>
      </c>
      <c r="E701" s="75"/>
      <c r="F701" s="89">
        <f t="shared" si="192"/>
        <v>0</v>
      </c>
      <c r="G701" s="89">
        <f t="shared" si="192"/>
        <v>0</v>
      </c>
      <c r="H701" s="89">
        <f t="shared" si="192"/>
        <v>0</v>
      </c>
      <c r="I701" s="89">
        <f t="shared" si="192"/>
        <v>0</v>
      </c>
      <c r="J701" s="89">
        <f t="shared" si="192"/>
        <v>0</v>
      </c>
      <c r="K701" s="89">
        <f t="shared" si="192"/>
        <v>0</v>
      </c>
      <c r="L701" s="89">
        <f t="shared" si="192"/>
        <v>0</v>
      </c>
      <c r="M701" s="89">
        <f t="shared" si="192"/>
        <v>0</v>
      </c>
      <c r="N701" s="89">
        <f t="shared" si="192"/>
        <v>0</v>
      </c>
      <c r="O701" s="89">
        <f t="shared" si="192"/>
        <v>0</v>
      </c>
      <c r="P701" s="89">
        <f t="shared" si="192"/>
        <v>0</v>
      </c>
      <c r="Q701" s="89">
        <f t="shared" si="192"/>
        <v>0</v>
      </c>
      <c r="R701" s="89">
        <f t="shared" si="192"/>
        <v>0</v>
      </c>
      <c r="S701" s="89">
        <f t="shared" si="192"/>
        <v>0</v>
      </c>
      <c r="T701" s="89">
        <f t="shared" si="192"/>
        <v>0</v>
      </c>
      <c r="U701" s="89">
        <f t="shared" si="192"/>
        <v>0</v>
      </c>
      <c r="V701" s="89">
        <f t="shared" si="192"/>
        <v>0</v>
      </c>
      <c r="W701" s="89">
        <f t="shared" si="192"/>
        <v>0</v>
      </c>
      <c r="X701" s="89">
        <f t="shared" si="192"/>
        <v>0</v>
      </c>
      <c r="Y701" s="89">
        <f t="shared" si="192"/>
        <v>0</v>
      </c>
      <c r="Z701" s="89">
        <f t="shared" si="192"/>
        <v>0</v>
      </c>
      <c r="AA701" s="89">
        <f t="shared" si="192"/>
        <v>0</v>
      </c>
      <c r="AB701" s="89">
        <f t="shared" si="192"/>
        <v>0</v>
      </c>
      <c r="AC701" s="89">
        <f t="shared" si="192"/>
        <v>0</v>
      </c>
      <c r="AD701" s="89">
        <f t="shared" si="192"/>
        <v>0</v>
      </c>
      <c r="AE701" s="89">
        <f t="shared" si="192"/>
        <v>0</v>
      </c>
      <c r="AF701" s="89">
        <f t="shared" si="192"/>
        <v>0</v>
      </c>
      <c r="AG701" s="89">
        <f t="shared" si="192"/>
        <v>0</v>
      </c>
      <c r="AH701" s="89">
        <f t="shared" si="192"/>
        <v>0</v>
      </c>
      <c r="AI701" s="89">
        <f t="shared" si="192"/>
        <v>0</v>
      </c>
      <c r="AJ701" s="89">
        <f t="shared" si="192"/>
        <v>0</v>
      </c>
      <c r="AK701" s="89">
        <f t="shared" si="192"/>
        <v>0</v>
      </c>
      <c r="AL701" s="89">
        <f t="shared" ref="AL701:BC715" si="195">$Q26*VLOOKUP($D701,$D$286:$BC$389,AL$681,FALSE)+$Q26*VLOOKUP(CONCATENATE("Preparació per ",LOWER($D701)),$D$286:$BC$389,AL$681,FALSE)</f>
        <v>0</v>
      </c>
      <c r="AM701" s="89">
        <f t="shared" si="195"/>
        <v>0</v>
      </c>
      <c r="AN701" s="89">
        <f t="shared" si="195"/>
        <v>0</v>
      </c>
      <c r="AO701" s="89">
        <f t="shared" si="195"/>
        <v>0</v>
      </c>
      <c r="AP701" s="89">
        <f t="shared" si="195"/>
        <v>0</v>
      </c>
      <c r="AQ701" s="89">
        <f t="shared" si="195"/>
        <v>0</v>
      </c>
      <c r="AR701" s="89">
        <f t="shared" si="195"/>
        <v>0</v>
      </c>
      <c r="AS701" s="89">
        <f t="shared" si="195"/>
        <v>0</v>
      </c>
      <c r="AT701" s="89">
        <f t="shared" si="195"/>
        <v>0</v>
      </c>
      <c r="AU701" s="89">
        <f t="shared" si="195"/>
        <v>0</v>
      </c>
      <c r="AV701" s="89">
        <f t="shared" si="195"/>
        <v>0</v>
      </c>
      <c r="AW701" s="89">
        <f t="shared" si="195"/>
        <v>0</v>
      </c>
      <c r="AX701" s="89">
        <f t="shared" si="195"/>
        <v>0</v>
      </c>
      <c r="AY701" s="89">
        <f t="shared" si="195"/>
        <v>0</v>
      </c>
      <c r="AZ701" s="89">
        <f t="shared" si="195"/>
        <v>0</v>
      </c>
      <c r="BA701" s="89">
        <f t="shared" si="195"/>
        <v>0</v>
      </c>
      <c r="BB701" s="89">
        <f t="shared" si="195"/>
        <v>0</v>
      </c>
      <c r="BC701" s="89">
        <f t="shared" si="195"/>
        <v>0</v>
      </c>
    </row>
    <row r="702" spans="3:55" hidden="1">
      <c r="C702" s="49" t="str">
        <f t="shared" si="193"/>
        <v>TRACTAMENTS</v>
      </c>
      <c r="D702" s="49" t="str">
        <f t="shared" si="193"/>
        <v>Tractament Bacillus + sofre amb bota i 2 persones</v>
      </c>
      <c r="E702" s="76"/>
      <c r="F702" s="90">
        <f t="shared" si="192"/>
        <v>0</v>
      </c>
      <c r="G702" s="90">
        <f t="shared" si="192"/>
        <v>0</v>
      </c>
      <c r="H702" s="90">
        <f t="shared" si="192"/>
        <v>0</v>
      </c>
      <c r="I702" s="90">
        <f t="shared" si="192"/>
        <v>0</v>
      </c>
      <c r="J702" s="90">
        <f t="shared" si="192"/>
        <v>0</v>
      </c>
      <c r="K702" s="90">
        <f t="shared" si="192"/>
        <v>0</v>
      </c>
      <c r="L702" s="90">
        <f t="shared" si="192"/>
        <v>0</v>
      </c>
      <c r="M702" s="90">
        <f t="shared" si="192"/>
        <v>0</v>
      </c>
      <c r="N702" s="90">
        <f t="shared" si="192"/>
        <v>0</v>
      </c>
      <c r="O702" s="90">
        <f t="shared" si="192"/>
        <v>0</v>
      </c>
      <c r="P702" s="90">
        <f t="shared" si="192"/>
        <v>0</v>
      </c>
      <c r="Q702" s="90">
        <f t="shared" si="192"/>
        <v>0</v>
      </c>
      <c r="R702" s="90">
        <f t="shared" si="192"/>
        <v>0</v>
      </c>
      <c r="S702" s="90">
        <f t="shared" si="192"/>
        <v>0</v>
      </c>
      <c r="T702" s="90">
        <f t="shared" si="192"/>
        <v>0</v>
      </c>
      <c r="U702" s="90">
        <f t="shared" si="192"/>
        <v>0</v>
      </c>
      <c r="V702" s="90">
        <f t="shared" si="192"/>
        <v>0</v>
      </c>
      <c r="W702" s="90">
        <f t="shared" si="192"/>
        <v>0</v>
      </c>
      <c r="X702" s="90">
        <f t="shared" si="192"/>
        <v>0</v>
      </c>
      <c r="Y702" s="90">
        <f t="shared" si="192"/>
        <v>0</v>
      </c>
      <c r="Z702" s="90">
        <f t="shared" si="192"/>
        <v>0</v>
      </c>
      <c r="AA702" s="90">
        <f t="shared" si="192"/>
        <v>0</v>
      </c>
      <c r="AB702" s="90">
        <f t="shared" si="192"/>
        <v>0</v>
      </c>
      <c r="AC702" s="90">
        <f t="shared" si="192"/>
        <v>0</v>
      </c>
      <c r="AD702" s="90">
        <f t="shared" si="192"/>
        <v>0</v>
      </c>
      <c r="AE702" s="90">
        <f t="shared" si="192"/>
        <v>0</v>
      </c>
      <c r="AF702" s="90">
        <f t="shared" si="192"/>
        <v>0</v>
      </c>
      <c r="AG702" s="90">
        <f t="shared" si="192"/>
        <v>0</v>
      </c>
      <c r="AH702" s="90">
        <f t="shared" si="192"/>
        <v>0</v>
      </c>
      <c r="AI702" s="90">
        <f t="shared" si="192"/>
        <v>0</v>
      </c>
      <c r="AJ702" s="90">
        <f t="shared" si="192"/>
        <v>0</v>
      </c>
      <c r="AK702" s="90">
        <f t="shared" si="192"/>
        <v>0</v>
      </c>
      <c r="AL702" s="90">
        <f t="shared" si="195"/>
        <v>0</v>
      </c>
      <c r="AM702" s="90">
        <f t="shared" si="195"/>
        <v>0</v>
      </c>
      <c r="AN702" s="90">
        <f t="shared" si="195"/>
        <v>0</v>
      </c>
      <c r="AO702" s="90">
        <f t="shared" si="195"/>
        <v>0</v>
      </c>
      <c r="AP702" s="90">
        <f t="shared" si="195"/>
        <v>0</v>
      </c>
      <c r="AQ702" s="90">
        <f t="shared" si="195"/>
        <v>0</v>
      </c>
      <c r="AR702" s="90">
        <f t="shared" si="195"/>
        <v>0</v>
      </c>
      <c r="AS702" s="90">
        <f t="shared" si="195"/>
        <v>0</v>
      </c>
      <c r="AT702" s="90">
        <f t="shared" si="195"/>
        <v>0</v>
      </c>
      <c r="AU702" s="90">
        <f t="shared" si="195"/>
        <v>0</v>
      </c>
      <c r="AV702" s="90">
        <f t="shared" si="195"/>
        <v>0</v>
      </c>
      <c r="AW702" s="90">
        <f t="shared" si="195"/>
        <v>0</v>
      </c>
      <c r="AX702" s="90">
        <f t="shared" si="195"/>
        <v>0</v>
      </c>
      <c r="AY702" s="90">
        <f t="shared" si="195"/>
        <v>0</v>
      </c>
      <c r="AZ702" s="90">
        <f t="shared" si="195"/>
        <v>0</v>
      </c>
      <c r="BA702" s="90">
        <f t="shared" si="195"/>
        <v>0</v>
      </c>
      <c r="BB702" s="90">
        <f t="shared" si="195"/>
        <v>0</v>
      </c>
      <c r="BC702" s="90">
        <f t="shared" si="195"/>
        <v>0</v>
      </c>
    </row>
    <row r="703" spans="3:55" hidden="1">
      <c r="C703" s="49">
        <f t="shared" si="193"/>
        <v>0</v>
      </c>
      <c r="D703" s="49" t="str">
        <f t="shared" si="193"/>
        <v>Tractament Nim + sofre amb bota i 2 persones</v>
      </c>
      <c r="E703" s="76"/>
      <c r="F703" s="90">
        <f t="shared" si="192"/>
        <v>0</v>
      </c>
      <c r="G703" s="90">
        <f t="shared" si="192"/>
        <v>0</v>
      </c>
      <c r="H703" s="90">
        <f t="shared" si="192"/>
        <v>0</v>
      </c>
      <c r="I703" s="90">
        <f t="shared" si="192"/>
        <v>0</v>
      </c>
      <c r="J703" s="90">
        <f t="shared" si="192"/>
        <v>0</v>
      </c>
      <c r="K703" s="90">
        <f t="shared" si="192"/>
        <v>0</v>
      </c>
      <c r="L703" s="90">
        <f t="shared" si="192"/>
        <v>0</v>
      </c>
      <c r="M703" s="90">
        <f t="shared" si="192"/>
        <v>0</v>
      </c>
      <c r="N703" s="90">
        <f t="shared" si="192"/>
        <v>0</v>
      </c>
      <c r="O703" s="90">
        <f t="shared" si="192"/>
        <v>0</v>
      </c>
      <c r="P703" s="90">
        <f t="shared" si="192"/>
        <v>0</v>
      </c>
      <c r="Q703" s="90">
        <f t="shared" si="192"/>
        <v>0</v>
      </c>
      <c r="R703" s="90">
        <f t="shared" si="192"/>
        <v>0</v>
      </c>
      <c r="S703" s="90">
        <f t="shared" si="192"/>
        <v>0</v>
      </c>
      <c r="T703" s="90">
        <f t="shared" si="192"/>
        <v>0</v>
      </c>
      <c r="U703" s="90">
        <f t="shared" si="192"/>
        <v>0</v>
      </c>
      <c r="V703" s="90">
        <f t="shared" si="192"/>
        <v>0</v>
      </c>
      <c r="W703" s="90">
        <f t="shared" si="192"/>
        <v>0</v>
      </c>
      <c r="X703" s="90">
        <f t="shared" si="192"/>
        <v>0</v>
      </c>
      <c r="Y703" s="90">
        <f t="shared" si="192"/>
        <v>0</v>
      </c>
      <c r="Z703" s="90">
        <f t="shared" si="192"/>
        <v>0</v>
      </c>
      <c r="AA703" s="90">
        <f t="shared" si="192"/>
        <v>0</v>
      </c>
      <c r="AB703" s="90">
        <f t="shared" si="192"/>
        <v>0</v>
      </c>
      <c r="AC703" s="90">
        <f t="shared" si="192"/>
        <v>0</v>
      </c>
      <c r="AD703" s="90">
        <f t="shared" si="192"/>
        <v>0</v>
      </c>
      <c r="AE703" s="90">
        <f t="shared" si="192"/>
        <v>0</v>
      </c>
      <c r="AF703" s="90">
        <f t="shared" si="192"/>
        <v>0</v>
      </c>
      <c r="AG703" s="90">
        <f t="shared" si="192"/>
        <v>0</v>
      </c>
      <c r="AH703" s="90">
        <f t="shared" si="192"/>
        <v>0</v>
      </c>
      <c r="AI703" s="90">
        <f t="shared" si="192"/>
        <v>0</v>
      </c>
      <c r="AJ703" s="90">
        <f t="shared" si="192"/>
        <v>0</v>
      </c>
      <c r="AK703" s="90">
        <f t="shared" si="192"/>
        <v>0</v>
      </c>
      <c r="AL703" s="90">
        <f t="shared" si="195"/>
        <v>0</v>
      </c>
      <c r="AM703" s="90">
        <f t="shared" si="195"/>
        <v>0</v>
      </c>
      <c r="AN703" s="90">
        <f t="shared" si="195"/>
        <v>0</v>
      </c>
      <c r="AO703" s="90">
        <f t="shared" si="195"/>
        <v>0</v>
      </c>
      <c r="AP703" s="90">
        <f t="shared" si="195"/>
        <v>0</v>
      </c>
      <c r="AQ703" s="90">
        <f t="shared" si="195"/>
        <v>0</v>
      </c>
      <c r="AR703" s="90">
        <f t="shared" si="195"/>
        <v>0</v>
      </c>
      <c r="AS703" s="90">
        <f t="shared" si="195"/>
        <v>0</v>
      </c>
      <c r="AT703" s="90">
        <f t="shared" si="195"/>
        <v>0</v>
      </c>
      <c r="AU703" s="90">
        <f t="shared" si="195"/>
        <v>0</v>
      </c>
      <c r="AV703" s="90">
        <f t="shared" si="195"/>
        <v>0</v>
      </c>
      <c r="AW703" s="90">
        <f t="shared" si="195"/>
        <v>0</v>
      </c>
      <c r="AX703" s="90">
        <f t="shared" si="195"/>
        <v>0</v>
      </c>
      <c r="AY703" s="90">
        <f t="shared" si="195"/>
        <v>0</v>
      </c>
      <c r="AZ703" s="90">
        <f t="shared" si="195"/>
        <v>0</v>
      </c>
      <c r="BA703" s="90">
        <f t="shared" si="195"/>
        <v>0</v>
      </c>
      <c r="BB703" s="90">
        <f t="shared" si="195"/>
        <v>0</v>
      </c>
      <c r="BC703" s="90">
        <f t="shared" si="195"/>
        <v>0</v>
      </c>
    </row>
    <row r="704" spans="3:55" hidden="1">
      <c r="C704" s="49">
        <f t="shared" si="193"/>
        <v>0</v>
      </c>
      <c r="D704" s="49">
        <f t="shared" si="193"/>
        <v>0</v>
      </c>
      <c r="E704" s="76"/>
      <c r="F704" s="90">
        <f t="shared" si="192"/>
        <v>0</v>
      </c>
      <c r="G704" s="90">
        <f t="shared" si="192"/>
        <v>0</v>
      </c>
      <c r="H704" s="90">
        <f t="shared" si="192"/>
        <v>0</v>
      </c>
      <c r="I704" s="90">
        <f t="shared" si="192"/>
        <v>0</v>
      </c>
      <c r="J704" s="90">
        <f t="shared" si="192"/>
        <v>0</v>
      </c>
      <c r="K704" s="90">
        <f t="shared" si="192"/>
        <v>0</v>
      </c>
      <c r="L704" s="90">
        <f t="shared" si="192"/>
        <v>0</v>
      </c>
      <c r="M704" s="90">
        <f t="shared" si="192"/>
        <v>0</v>
      </c>
      <c r="N704" s="90">
        <f t="shared" si="192"/>
        <v>0</v>
      </c>
      <c r="O704" s="90">
        <f t="shared" si="192"/>
        <v>0</v>
      </c>
      <c r="P704" s="90">
        <f t="shared" si="192"/>
        <v>0</v>
      </c>
      <c r="Q704" s="90">
        <f t="shared" si="192"/>
        <v>0</v>
      </c>
      <c r="R704" s="90">
        <f t="shared" si="192"/>
        <v>0</v>
      </c>
      <c r="S704" s="90">
        <f t="shared" si="192"/>
        <v>0</v>
      </c>
      <c r="T704" s="90">
        <f t="shared" si="192"/>
        <v>0</v>
      </c>
      <c r="U704" s="90">
        <f t="shared" si="192"/>
        <v>0</v>
      </c>
      <c r="V704" s="90">
        <f t="shared" si="192"/>
        <v>0</v>
      </c>
      <c r="W704" s="90">
        <f t="shared" si="192"/>
        <v>0</v>
      </c>
      <c r="X704" s="90">
        <f t="shared" si="192"/>
        <v>0</v>
      </c>
      <c r="Y704" s="90">
        <f t="shared" si="192"/>
        <v>0</v>
      </c>
      <c r="Z704" s="90">
        <f t="shared" si="192"/>
        <v>0</v>
      </c>
      <c r="AA704" s="90">
        <f t="shared" si="192"/>
        <v>0</v>
      </c>
      <c r="AB704" s="90">
        <f t="shared" si="192"/>
        <v>0</v>
      </c>
      <c r="AC704" s="90">
        <f t="shared" si="192"/>
        <v>0</v>
      </c>
      <c r="AD704" s="90">
        <f t="shared" si="192"/>
        <v>0</v>
      </c>
      <c r="AE704" s="90">
        <f t="shared" si="192"/>
        <v>0</v>
      </c>
      <c r="AF704" s="90">
        <f t="shared" si="192"/>
        <v>0</v>
      </c>
      <c r="AG704" s="90">
        <f t="shared" si="192"/>
        <v>0</v>
      </c>
      <c r="AH704" s="90">
        <f t="shared" si="192"/>
        <v>0</v>
      </c>
      <c r="AI704" s="90">
        <f t="shared" si="192"/>
        <v>0</v>
      </c>
      <c r="AJ704" s="90">
        <f t="shared" si="192"/>
        <v>0</v>
      </c>
      <c r="AK704" s="90">
        <f t="shared" ref="AK704" si="196">$Q29*VLOOKUP($D704,$D$286:$BC$389,AK$681,FALSE)+$Q29*VLOOKUP(CONCATENATE("Preparació per ",LOWER($D704)),$D$286:$BC$389,AK$681,FALSE)</f>
        <v>0</v>
      </c>
      <c r="AL704" s="90">
        <f t="shared" si="195"/>
        <v>0</v>
      </c>
      <c r="AM704" s="90">
        <f t="shared" si="195"/>
        <v>0</v>
      </c>
      <c r="AN704" s="90">
        <f t="shared" si="195"/>
        <v>0</v>
      </c>
      <c r="AO704" s="90">
        <f t="shared" si="195"/>
        <v>0</v>
      </c>
      <c r="AP704" s="90">
        <f t="shared" si="195"/>
        <v>0</v>
      </c>
      <c r="AQ704" s="90">
        <f t="shared" si="195"/>
        <v>0</v>
      </c>
      <c r="AR704" s="90">
        <f t="shared" si="195"/>
        <v>0</v>
      </c>
      <c r="AS704" s="90">
        <f t="shared" si="195"/>
        <v>0</v>
      </c>
      <c r="AT704" s="90">
        <f t="shared" si="195"/>
        <v>0</v>
      </c>
      <c r="AU704" s="90">
        <f t="shared" si="195"/>
        <v>0</v>
      </c>
      <c r="AV704" s="90">
        <f t="shared" si="195"/>
        <v>0</v>
      </c>
      <c r="AW704" s="90">
        <f t="shared" si="195"/>
        <v>0</v>
      </c>
      <c r="AX704" s="90">
        <f t="shared" si="195"/>
        <v>0</v>
      </c>
      <c r="AY704" s="90">
        <f t="shared" si="195"/>
        <v>0</v>
      </c>
      <c r="AZ704" s="90">
        <f t="shared" si="195"/>
        <v>0</v>
      </c>
      <c r="BA704" s="90">
        <f t="shared" si="195"/>
        <v>0</v>
      </c>
      <c r="BB704" s="90">
        <f t="shared" si="195"/>
        <v>0</v>
      </c>
      <c r="BC704" s="90">
        <f t="shared" si="195"/>
        <v>0</v>
      </c>
    </row>
    <row r="705" spans="3:55" hidden="1">
      <c r="C705" s="49">
        <f t="shared" si="193"/>
        <v>0</v>
      </c>
      <c r="D705" s="49">
        <f t="shared" si="193"/>
        <v>0</v>
      </c>
      <c r="E705" s="76"/>
      <c r="F705" s="90">
        <f t="shared" ref="F705:AK712" si="197">$Q30*VLOOKUP($D705,$D$286:$BC$389,F$681,FALSE)+$Q30*VLOOKUP(CONCATENATE("Preparació per ",LOWER($D705)),$D$286:$BC$389,F$681,FALSE)</f>
        <v>0</v>
      </c>
      <c r="G705" s="90">
        <f t="shared" si="197"/>
        <v>0</v>
      </c>
      <c r="H705" s="90">
        <f t="shared" si="197"/>
        <v>0</v>
      </c>
      <c r="I705" s="90">
        <f t="shared" si="197"/>
        <v>0</v>
      </c>
      <c r="J705" s="90">
        <f t="shared" si="197"/>
        <v>0</v>
      </c>
      <c r="K705" s="90">
        <f t="shared" si="197"/>
        <v>0</v>
      </c>
      <c r="L705" s="90">
        <f t="shared" si="197"/>
        <v>0</v>
      </c>
      <c r="M705" s="90">
        <f t="shared" si="197"/>
        <v>0</v>
      </c>
      <c r="N705" s="90">
        <f t="shared" si="197"/>
        <v>0</v>
      </c>
      <c r="O705" s="90">
        <f t="shared" si="197"/>
        <v>0</v>
      </c>
      <c r="P705" s="90">
        <f t="shared" si="197"/>
        <v>0</v>
      </c>
      <c r="Q705" s="90">
        <f t="shared" si="197"/>
        <v>0</v>
      </c>
      <c r="R705" s="90">
        <f t="shared" si="197"/>
        <v>0</v>
      </c>
      <c r="S705" s="90">
        <f t="shared" si="197"/>
        <v>0</v>
      </c>
      <c r="T705" s="90">
        <f t="shared" si="197"/>
        <v>0</v>
      </c>
      <c r="U705" s="90">
        <f t="shared" si="197"/>
        <v>0</v>
      </c>
      <c r="V705" s="90">
        <f t="shared" si="197"/>
        <v>0</v>
      </c>
      <c r="W705" s="90">
        <f t="shared" si="197"/>
        <v>0</v>
      </c>
      <c r="X705" s="90">
        <f t="shared" si="197"/>
        <v>0</v>
      </c>
      <c r="Y705" s="90">
        <f t="shared" si="197"/>
        <v>0</v>
      </c>
      <c r="Z705" s="90">
        <f t="shared" si="197"/>
        <v>0</v>
      </c>
      <c r="AA705" s="90">
        <f t="shared" si="197"/>
        <v>0</v>
      </c>
      <c r="AB705" s="90">
        <f t="shared" si="197"/>
        <v>0</v>
      </c>
      <c r="AC705" s="90">
        <f t="shared" si="197"/>
        <v>0</v>
      </c>
      <c r="AD705" s="90">
        <f t="shared" si="197"/>
        <v>0</v>
      </c>
      <c r="AE705" s="90">
        <f t="shared" si="197"/>
        <v>0</v>
      </c>
      <c r="AF705" s="90">
        <f t="shared" si="197"/>
        <v>0</v>
      </c>
      <c r="AG705" s="90">
        <f t="shared" si="197"/>
        <v>0</v>
      </c>
      <c r="AH705" s="90">
        <f t="shared" si="197"/>
        <v>0</v>
      </c>
      <c r="AI705" s="90">
        <f t="shared" si="197"/>
        <v>0</v>
      </c>
      <c r="AJ705" s="90">
        <f t="shared" si="197"/>
        <v>0</v>
      </c>
      <c r="AK705" s="90">
        <f t="shared" si="197"/>
        <v>0</v>
      </c>
      <c r="AL705" s="90">
        <f t="shared" si="195"/>
        <v>0</v>
      </c>
      <c r="AM705" s="90">
        <f t="shared" si="195"/>
        <v>0</v>
      </c>
      <c r="AN705" s="90">
        <f t="shared" si="195"/>
        <v>0</v>
      </c>
      <c r="AO705" s="90">
        <f t="shared" si="195"/>
        <v>0</v>
      </c>
      <c r="AP705" s="90">
        <f t="shared" si="195"/>
        <v>0</v>
      </c>
      <c r="AQ705" s="90">
        <f t="shared" si="195"/>
        <v>0</v>
      </c>
      <c r="AR705" s="90">
        <f t="shared" si="195"/>
        <v>0</v>
      </c>
      <c r="AS705" s="90">
        <f t="shared" si="195"/>
        <v>0</v>
      </c>
      <c r="AT705" s="90">
        <f t="shared" si="195"/>
        <v>0</v>
      </c>
      <c r="AU705" s="90">
        <f t="shared" si="195"/>
        <v>0</v>
      </c>
      <c r="AV705" s="90">
        <f t="shared" si="195"/>
        <v>0</v>
      </c>
      <c r="AW705" s="90">
        <f t="shared" si="195"/>
        <v>0</v>
      </c>
      <c r="AX705" s="90">
        <f t="shared" si="195"/>
        <v>0</v>
      </c>
      <c r="AY705" s="90">
        <f t="shared" si="195"/>
        <v>0</v>
      </c>
      <c r="AZ705" s="90">
        <f t="shared" si="195"/>
        <v>0</v>
      </c>
      <c r="BA705" s="90">
        <f t="shared" si="195"/>
        <v>0</v>
      </c>
      <c r="BB705" s="90">
        <f t="shared" si="195"/>
        <v>0</v>
      </c>
      <c r="BC705" s="90">
        <f t="shared" si="195"/>
        <v>0</v>
      </c>
    </row>
    <row r="706" spans="3:55" hidden="1">
      <c r="C706" s="49">
        <f t="shared" si="193"/>
        <v>0</v>
      </c>
      <c r="D706" s="49">
        <f t="shared" si="193"/>
        <v>0</v>
      </c>
      <c r="E706" s="76"/>
      <c r="F706" s="90">
        <f t="shared" si="197"/>
        <v>0</v>
      </c>
      <c r="G706" s="90">
        <f t="shared" si="197"/>
        <v>0</v>
      </c>
      <c r="H706" s="90">
        <f t="shared" si="197"/>
        <v>0</v>
      </c>
      <c r="I706" s="90">
        <f t="shared" si="197"/>
        <v>0</v>
      </c>
      <c r="J706" s="90">
        <f t="shared" si="197"/>
        <v>0</v>
      </c>
      <c r="K706" s="90">
        <f t="shared" si="197"/>
        <v>0</v>
      </c>
      <c r="L706" s="90">
        <f t="shared" si="197"/>
        <v>0</v>
      </c>
      <c r="M706" s="90">
        <f t="shared" si="197"/>
        <v>0</v>
      </c>
      <c r="N706" s="90">
        <f t="shared" si="197"/>
        <v>0</v>
      </c>
      <c r="O706" s="90">
        <f t="shared" si="197"/>
        <v>0</v>
      </c>
      <c r="P706" s="90">
        <f t="shared" si="197"/>
        <v>0</v>
      </c>
      <c r="Q706" s="90">
        <f t="shared" si="197"/>
        <v>0</v>
      </c>
      <c r="R706" s="90">
        <f t="shared" si="197"/>
        <v>0</v>
      </c>
      <c r="S706" s="90">
        <f t="shared" si="197"/>
        <v>0</v>
      </c>
      <c r="T706" s="90">
        <f t="shared" si="197"/>
        <v>0</v>
      </c>
      <c r="U706" s="90">
        <f t="shared" si="197"/>
        <v>0</v>
      </c>
      <c r="V706" s="90">
        <f t="shared" si="197"/>
        <v>0</v>
      </c>
      <c r="W706" s="90">
        <f t="shared" si="197"/>
        <v>0</v>
      </c>
      <c r="X706" s="90">
        <f t="shared" si="197"/>
        <v>0</v>
      </c>
      <c r="Y706" s="90">
        <f t="shared" si="197"/>
        <v>0</v>
      </c>
      <c r="Z706" s="90">
        <f t="shared" si="197"/>
        <v>0</v>
      </c>
      <c r="AA706" s="90">
        <f t="shared" si="197"/>
        <v>0</v>
      </c>
      <c r="AB706" s="90">
        <f t="shared" si="197"/>
        <v>0</v>
      </c>
      <c r="AC706" s="90">
        <f t="shared" si="197"/>
        <v>0</v>
      </c>
      <c r="AD706" s="90">
        <f t="shared" si="197"/>
        <v>0</v>
      </c>
      <c r="AE706" s="90">
        <f t="shared" si="197"/>
        <v>0</v>
      </c>
      <c r="AF706" s="90">
        <f t="shared" si="197"/>
        <v>0</v>
      </c>
      <c r="AG706" s="90">
        <f t="shared" si="197"/>
        <v>0</v>
      </c>
      <c r="AH706" s="90">
        <f t="shared" si="197"/>
        <v>0</v>
      </c>
      <c r="AI706" s="90">
        <f t="shared" si="197"/>
        <v>0</v>
      </c>
      <c r="AJ706" s="90">
        <f t="shared" si="197"/>
        <v>0</v>
      </c>
      <c r="AK706" s="90">
        <f t="shared" si="197"/>
        <v>0</v>
      </c>
      <c r="AL706" s="90">
        <f t="shared" si="195"/>
        <v>0</v>
      </c>
      <c r="AM706" s="90">
        <f t="shared" si="195"/>
        <v>0</v>
      </c>
      <c r="AN706" s="90">
        <f t="shared" si="195"/>
        <v>0</v>
      </c>
      <c r="AO706" s="90">
        <f t="shared" si="195"/>
        <v>0</v>
      </c>
      <c r="AP706" s="90">
        <f t="shared" si="195"/>
        <v>0</v>
      </c>
      <c r="AQ706" s="90">
        <f t="shared" si="195"/>
        <v>0</v>
      </c>
      <c r="AR706" s="90">
        <f t="shared" si="195"/>
        <v>0</v>
      </c>
      <c r="AS706" s="90">
        <f t="shared" si="195"/>
        <v>0</v>
      </c>
      <c r="AT706" s="90">
        <f t="shared" si="195"/>
        <v>0</v>
      </c>
      <c r="AU706" s="90">
        <f t="shared" si="195"/>
        <v>0</v>
      </c>
      <c r="AV706" s="90">
        <f t="shared" si="195"/>
        <v>0</v>
      </c>
      <c r="AW706" s="90">
        <f t="shared" si="195"/>
        <v>0</v>
      </c>
      <c r="AX706" s="90">
        <f t="shared" si="195"/>
        <v>0</v>
      </c>
      <c r="AY706" s="90">
        <f t="shared" si="195"/>
        <v>0</v>
      </c>
      <c r="AZ706" s="90">
        <f t="shared" si="195"/>
        <v>0</v>
      </c>
      <c r="BA706" s="90">
        <f t="shared" si="195"/>
        <v>0</v>
      </c>
      <c r="BB706" s="90">
        <f t="shared" si="195"/>
        <v>0</v>
      </c>
      <c r="BC706" s="90">
        <f t="shared" si="195"/>
        <v>0</v>
      </c>
    </row>
    <row r="707" spans="3:55" hidden="1">
      <c r="C707" s="60" t="str">
        <f t="shared" si="193"/>
        <v>DESHERBAT</v>
      </c>
      <c r="D707" s="60" t="str">
        <f t="shared" si="193"/>
        <v>Col·locar plàstic a mà</v>
      </c>
      <c r="E707" s="77"/>
      <c r="F707" s="91">
        <f t="shared" si="197"/>
        <v>0</v>
      </c>
      <c r="G707" s="91">
        <f t="shared" si="197"/>
        <v>0</v>
      </c>
      <c r="H707" s="91">
        <f t="shared" si="197"/>
        <v>0</v>
      </c>
      <c r="I707" s="91">
        <f t="shared" si="197"/>
        <v>0</v>
      </c>
      <c r="J707" s="91">
        <f t="shared" si="197"/>
        <v>0</v>
      </c>
      <c r="K707" s="91">
        <f t="shared" si="197"/>
        <v>0</v>
      </c>
      <c r="L707" s="91">
        <f t="shared" si="197"/>
        <v>0</v>
      </c>
      <c r="M707" s="91">
        <f t="shared" si="197"/>
        <v>0</v>
      </c>
      <c r="N707" s="91">
        <f t="shared" si="197"/>
        <v>0</v>
      </c>
      <c r="O707" s="91">
        <f t="shared" si="197"/>
        <v>0</v>
      </c>
      <c r="P707" s="91">
        <f t="shared" si="197"/>
        <v>0</v>
      </c>
      <c r="Q707" s="91">
        <f t="shared" si="197"/>
        <v>0</v>
      </c>
      <c r="R707" s="91">
        <f t="shared" si="197"/>
        <v>0</v>
      </c>
      <c r="S707" s="91">
        <f t="shared" si="197"/>
        <v>0</v>
      </c>
      <c r="T707" s="91">
        <f t="shared" si="197"/>
        <v>0</v>
      </c>
      <c r="U707" s="91">
        <f t="shared" si="197"/>
        <v>0</v>
      </c>
      <c r="V707" s="91">
        <f t="shared" si="197"/>
        <v>0</v>
      </c>
      <c r="W707" s="91">
        <f t="shared" si="197"/>
        <v>0</v>
      </c>
      <c r="X707" s="91">
        <f t="shared" si="197"/>
        <v>0</v>
      </c>
      <c r="Y707" s="91">
        <f t="shared" si="197"/>
        <v>0</v>
      </c>
      <c r="Z707" s="91">
        <f t="shared" si="197"/>
        <v>0</v>
      </c>
      <c r="AA707" s="91">
        <f t="shared" si="197"/>
        <v>0</v>
      </c>
      <c r="AB707" s="91">
        <f t="shared" si="197"/>
        <v>0</v>
      </c>
      <c r="AC707" s="91">
        <f t="shared" si="197"/>
        <v>0</v>
      </c>
      <c r="AD707" s="91">
        <f t="shared" si="197"/>
        <v>0</v>
      </c>
      <c r="AE707" s="91">
        <f t="shared" si="197"/>
        <v>0</v>
      </c>
      <c r="AF707" s="91">
        <f t="shared" si="197"/>
        <v>0</v>
      </c>
      <c r="AG707" s="91">
        <f t="shared" si="197"/>
        <v>0</v>
      </c>
      <c r="AH707" s="91">
        <f t="shared" si="197"/>
        <v>0</v>
      </c>
      <c r="AI707" s="91">
        <f t="shared" si="197"/>
        <v>0</v>
      </c>
      <c r="AJ707" s="91">
        <f t="shared" si="197"/>
        <v>0</v>
      </c>
      <c r="AK707" s="91">
        <f t="shared" si="197"/>
        <v>0</v>
      </c>
      <c r="AL707" s="91">
        <f t="shared" si="195"/>
        <v>0</v>
      </c>
      <c r="AM707" s="91">
        <f t="shared" si="195"/>
        <v>0</v>
      </c>
      <c r="AN707" s="91">
        <f t="shared" si="195"/>
        <v>0</v>
      </c>
      <c r="AO707" s="91">
        <f t="shared" si="195"/>
        <v>0</v>
      </c>
      <c r="AP707" s="91">
        <f t="shared" si="195"/>
        <v>0</v>
      </c>
      <c r="AQ707" s="91">
        <f t="shared" si="195"/>
        <v>0</v>
      </c>
      <c r="AR707" s="91">
        <f t="shared" si="195"/>
        <v>0</v>
      </c>
      <c r="AS707" s="91">
        <f t="shared" si="195"/>
        <v>0</v>
      </c>
      <c r="AT707" s="91">
        <f t="shared" si="195"/>
        <v>0</v>
      </c>
      <c r="AU707" s="91">
        <f t="shared" si="195"/>
        <v>0</v>
      </c>
      <c r="AV707" s="91">
        <f t="shared" si="195"/>
        <v>0</v>
      </c>
      <c r="AW707" s="91">
        <f t="shared" si="195"/>
        <v>0</v>
      </c>
      <c r="AX707" s="91">
        <f t="shared" si="195"/>
        <v>0</v>
      </c>
      <c r="AY707" s="91">
        <f t="shared" si="195"/>
        <v>0</v>
      </c>
      <c r="AZ707" s="91">
        <f t="shared" si="195"/>
        <v>0</v>
      </c>
      <c r="BA707" s="91">
        <f t="shared" si="195"/>
        <v>0</v>
      </c>
      <c r="BB707" s="91">
        <f t="shared" si="195"/>
        <v>0</v>
      </c>
      <c r="BC707" s="91">
        <f t="shared" si="195"/>
        <v>0</v>
      </c>
    </row>
    <row r="708" spans="3:55" hidden="1">
      <c r="C708" s="60">
        <f t="shared" si="193"/>
        <v>0</v>
      </c>
      <c r="D708" s="60" t="str">
        <f t="shared" si="193"/>
        <v>Desherbat amb motocultor (només part sense plàstic)</v>
      </c>
      <c r="E708" s="77"/>
      <c r="F708" s="91">
        <f t="shared" si="197"/>
        <v>0</v>
      </c>
      <c r="G708" s="91">
        <f t="shared" si="197"/>
        <v>0</v>
      </c>
      <c r="H708" s="91">
        <f t="shared" si="197"/>
        <v>0</v>
      </c>
      <c r="I708" s="91">
        <f t="shared" si="197"/>
        <v>0</v>
      </c>
      <c r="J708" s="91">
        <f t="shared" si="197"/>
        <v>0</v>
      </c>
      <c r="K708" s="91">
        <f t="shared" si="197"/>
        <v>0</v>
      </c>
      <c r="L708" s="91">
        <f t="shared" si="197"/>
        <v>0</v>
      </c>
      <c r="M708" s="91">
        <f t="shared" si="197"/>
        <v>0</v>
      </c>
      <c r="N708" s="91">
        <f t="shared" si="197"/>
        <v>0</v>
      </c>
      <c r="O708" s="91">
        <f t="shared" si="197"/>
        <v>0</v>
      </c>
      <c r="P708" s="91">
        <f t="shared" si="197"/>
        <v>0</v>
      </c>
      <c r="Q708" s="91">
        <f t="shared" si="197"/>
        <v>0</v>
      </c>
      <c r="R708" s="91">
        <f t="shared" si="197"/>
        <v>0</v>
      </c>
      <c r="S708" s="91">
        <f t="shared" si="197"/>
        <v>0</v>
      </c>
      <c r="T708" s="91">
        <f t="shared" si="197"/>
        <v>0</v>
      </c>
      <c r="U708" s="91">
        <f t="shared" si="197"/>
        <v>0</v>
      </c>
      <c r="V708" s="91">
        <f t="shared" si="197"/>
        <v>0</v>
      </c>
      <c r="W708" s="91">
        <f t="shared" si="197"/>
        <v>0</v>
      </c>
      <c r="X708" s="91">
        <f t="shared" si="197"/>
        <v>0</v>
      </c>
      <c r="Y708" s="91">
        <f t="shared" si="197"/>
        <v>0</v>
      </c>
      <c r="Z708" s="91">
        <f t="shared" si="197"/>
        <v>0</v>
      </c>
      <c r="AA708" s="91">
        <f t="shared" si="197"/>
        <v>0</v>
      </c>
      <c r="AB708" s="91">
        <f t="shared" si="197"/>
        <v>0</v>
      </c>
      <c r="AC708" s="91">
        <f t="shared" si="197"/>
        <v>0</v>
      </c>
      <c r="AD708" s="91">
        <f t="shared" si="197"/>
        <v>0</v>
      </c>
      <c r="AE708" s="91">
        <f t="shared" si="197"/>
        <v>0</v>
      </c>
      <c r="AF708" s="91">
        <f t="shared" si="197"/>
        <v>0</v>
      </c>
      <c r="AG708" s="91">
        <f t="shared" si="197"/>
        <v>0</v>
      </c>
      <c r="AH708" s="91">
        <f t="shared" si="197"/>
        <v>0</v>
      </c>
      <c r="AI708" s="91">
        <f t="shared" si="197"/>
        <v>0</v>
      </c>
      <c r="AJ708" s="91">
        <f t="shared" si="197"/>
        <v>0</v>
      </c>
      <c r="AK708" s="91">
        <f t="shared" si="197"/>
        <v>0</v>
      </c>
      <c r="AL708" s="91">
        <f t="shared" si="195"/>
        <v>0</v>
      </c>
      <c r="AM708" s="91">
        <f t="shared" si="195"/>
        <v>0</v>
      </c>
      <c r="AN708" s="91">
        <f t="shared" si="195"/>
        <v>0</v>
      </c>
      <c r="AO708" s="91">
        <f t="shared" si="195"/>
        <v>0</v>
      </c>
      <c r="AP708" s="91">
        <f t="shared" si="195"/>
        <v>0</v>
      </c>
      <c r="AQ708" s="91">
        <f t="shared" si="195"/>
        <v>0</v>
      </c>
      <c r="AR708" s="91">
        <f t="shared" si="195"/>
        <v>0</v>
      </c>
      <c r="AS708" s="91">
        <f t="shared" si="195"/>
        <v>0</v>
      </c>
      <c r="AT708" s="91">
        <f t="shared" si="195"/>
        <v>0</v>
      </c>
      <c r="AU708" s="91">
        <f t="shared" si="195"/>
        <v>0</v>
      </c>
      <c r="AV708" s="91">
        <f t="shared" si="195"/>
        <v>0</v>
      </c>
      <c r="AW708" s="91">
        <f t="shared" si="195"/>
        <v>0</v>
      </c>
      <c r="AX708" s="91">
        <f t="shared" si="195"/>
        <v>0</v>
      </c>
      <c r="AY708" s="91">
        <f t="shared" si="195"/>
        <v>0</v>
      </c>
      <c r="AZ708" s="91">
        <f t="shared" si="195"/>
        <v>0</v>
      </c>
      <c r="BA708" s="91">
        <f t="shared" si="195"/>
        <v>0</v>
      </c>
      <c r="BB708" s="91">
        <f t="shared" si="195"/>
        <v>0</v>
      </c>
      <c r="BC708" s="91">
        <f t="shared" si="195"/>
        <v>0</v>
      </c>
    </row>
    <row r="709" spans="3:55" hidden="1">
      <c r="C709" s="60">
        <f t="shared" si="193"/>
        <v>0</v>
      </c>
      <c r="D709" s="60">
        <f t="shared" si="193"/>
        <v>0</v>
      </c>
      <c r="E709" s="77"/>
      <c r="F709" s="91">
        <f t="shared" si="197"/>
        <v>0</v>
      </c>
      <c r="G709" s="91">
        <f t="shared" si="197"/>
        <v>0</v>
      </c>
      <c r="H709" s="91">
        <f t="shared" si="197"/>
        <v>0</v>
      </c>
      <c r="I709" s="91">
        <f t="shared" si="197"/>
        <v>0</v>
      </c>
      <c r="J709" s="91">
        <f t="shared" si="197"/>
        <v>0</v>
      </c>
      <c r="K709" s="91">
        <f t="shared" si="197"/>
        <v>0</v>
      </c>
      <c r="L709" s="91">
        <f t="shared" si="197"/>
        <v>0</v>
      </c>
      <c r="M709" s="91">
        <f t="shared" si="197"/>
        <v>0</v>
      </c>
      <c r="N709" s="91">
        <f t="shared" si="197"/>
        <v>0</v>
      </c>
      <c r="O709" s="91">
        <f t="shared" si="197"/>
        <v>0</v>
      </c>
      <c r="P709" s="91">
        <f t="shared" si="197"/>
        <v>0</v>
      </c>
      <c r="Q709" s="91">
        <f t="shared" si="197"/>
        <v>0</v>
      </c>
      <c r="R709" s="91">
        <f t="shared" si="197"/>
        <v>0</v>
      </c>
      <c r="S709" s="91">
        <f t="shared" si="197"/>
        <v>0</v>
      </c>
      <c r="T709" s="91">
        <f t="shared" si="197"/>
        <v>0</v>
      </c>
      <c r="U709" s="91">
        <f t="shared" si="197"/>
        <v>0</v>
      </c>
      <c r="V709" s="91">
        <f t="shared" si="197"/>
        <v>0</v>
      </c>
      <c r="W709" s="91">
        <f t="shared" si="197"/>
        <v>0</v>
      </c>
      <c r="X709" s="91">
        <f t="shared" si="197"/>
        <v>0</v>
      </c>
      <c r="Y709" s="91">
        <f t="shared" si="197"/>
        <v>0</v>
      </c>
      <c r="Z709" s="91">
        <f t="shared" si="197"/>
        <v>0</v>
      </c>
      <c r="AA709" s="91">
        <f t="shared" si="197"/>
        <v>0</v>
      </c>
      <c r="AB709" s="91">
        <f t="shared" si="197"/>
        <v>0</v>
      </c>
      <c r="AC709" s="91">
        <f t="shared" si="197"/>
        <v>0</v>
      </c>
      <c r="AD709" s="91">
        <f t="shared" si="197"/>
        <v>0</v>
      </c>
      <c r="AE709" s="91">
        <f t="shared" si="197"/>
        <v>0</v>
      </c>
      <c r="AF709" s="91">
        <f t="shared" si="197"/>
        <v>0</v>
      </c>
      <c r="AG709" s="91">
        <f t="shared" si="197"/>
        <v>0</v>
      </c>
      <c r="AH709" s="91">
        <f t="shared" si="197"/>
        <v>0</v>
      </c>
      <c r="AI709" s="91">
        <f t="shared" si="197"/>
        <v>0</v>
      </c>
      <c r="AJ709" s="91">
        <f t="shared" si="197"/>
        <v>0</v>
      </c>
      <c r="AK709" s="91">
        <f t="shared" si="197"/>
        <v>0</v>
      </c>
      <c r="AL709" s="91">
        <f t="shared" si="195"/>
        <v>0</v>
      </c>
      <c r="AM709" s="91">
        <f t="shared" si="195"/>
        <v>0</v>
      </c>
      <c r="AN709" s="91">
        <f t="shared" si="195"/>
        <v>0</v>
      </c>
      <c r="AO709" s="91">
        <f t="shared" si="195"/>
        <v>0</v>
      </c>
      <c r="AP709" s="91">
        <f t="shared" si="195"/>
        <v>0</v>
      </c>
      <c r="AQ709" s="91">
        <f t="shared" si="195"/>
        <v>0</v>
      </c>
      <c r="AR709" s="91">
        <f t="shared" si="195"/>
        <v>0</v>
      </c>
      <c r="AS709" s="91">
        <f t="shared" si="195"/>
        <v>0</v>
      </c>
      <c r="AT709" s="91">
        <f t="shared" si="195"/>
        <v>0</v>
      </c>
      <c r="AU709" s="91">
        <f t="shared" si="195"/>
        <v>0</v>
      </c>
      <c r="AV709" s="91">
        <f t="shared" si="195"/>
        <v>0</v>
      </c>
      <c r="AW709" s="91">
        <f t="shared" si="195"/>
        <v>0</v>
      </c>
      <c r="AX709" s="91">
        <f t="shared" si="195"/>
        <v>0</v>
      </c>
      <c r="AY709" s="91">
        <f t="shared" si="195"/>
        <v>0</v>
      </c>
      <c r="AZ709" s="91">
        <f t="shared" si="195"/>
        <v>0</v>
      </c>
      <c r="BA709" s="91">
        <f t="shared" si="195"/>
        <v>0</v>
      </c>
      <c r="BB709" s="91">
        <f t="shared" si="195"/>
        <v>0</v>
      </c>
      <c r="BC709" s="91">
        <f t="shared" si="195"/>
        <v>0</v>
      </c>
    </row>
    <row r="710" spans="3:55" hidden="1">
      <c r="C710" s="60">
        <f t="shared" si="193"/>
        <v>0</v>
      </c>
      <c r="D710" s="60">
        <f t="shared" si="193"/>
        <v>0</v>
      </c>
      <c r="E710" s="77"/>
      <c r="F710" s="91">
        <f t="shared" si="197"/>
        <v>0</v>
      </c>
      <c r="G710" s="91">
        <f t="shared" si="197"/>
        <v>0</v>
      </c>
      <c r="H710" s="91">
        <f t="shared" si="197"/>
        <v>0</v>
      </c>
      <c r="I710" s="91">
        <f t="shared" si="197"/>
        <v>0</v>
      </c>
      <c r="J710" s="91">
        <f t="shared" si="197"/>
        <v>0</v>
      </c>
      <c r="K710" s="91">
        <f t="shared" si="197"/>
        <v>0</v>
      </c>
      <c r="L710" s="91">
        <f t="shared" si="197"/>
        <v>0</v>
      </c>
      <c r="M710" s="91">
        <f t="shared" si="197"/>
        <v>0</v>
      </c>
      <c r="N710" s="91">
        <f t="shared" si="197"/>
        <v>0</v>
      </c>
      <c r="O710" s="91">
        <f t="shared" si="197"/>
        <v>0</v>
      </c>
      <c r="P710" s="91">
        <f t="shared" si="197"/>
        <v>0</v>
      </c>
      <c r="Q710" s="91">
        <f t="shared" si="197"/>
        <v>0</v>
      </c>
      <c r="R710" s="91">
        <f t="shared" si="197"/>
        <v>0</v>
      </c>
      <c r="S710" s="91">
        <f t="shared" si="197"/>
        <v>0</v>
      </c>
      <c r="T710" s="91">
        <f t="shared" si="197"/>
        <v>0</v>
      </c>
      <c r="U710" s="91">
        <f t="shared" si="197"/>
        <v>0</v>
      </c>
      <c r="V710" s="91">
        <f t="shared" si="197"/>
        <v>0</v>
      </c>
      <c r="W710" s="91">
        <f t="shared" si="197"/>
        <v>0</v>
      </c>
      <c r="X710" s="91">
        <f t="shared" si="197"/>
        <v>0</v>
      </c>
      <c r="Y710" s="91">
        <f t="shared" si="197"/>
        <v>0</v>
      </c>
      <c r="Z710" s="91">
        <f t="shared" si="197"/>
        <v>0</v>
      </c>
      <c r="AA710" s="91">
        <f t="shared" si="197"/>
        <v>0</v>
      </c>
      <c r="AB710" s="91">
        <f t="shared" si="197"/>
        <v>0</v>
      </c>
      <c r="AC710" s="91">
        <f t="shared" si="197"/>
        <v>0</v>
      </c>
      <c r="AD710" s="91">
        <f t="shared" si="197"/>
        <v>0</v>
      </c>
      <c r="AE710" s="91">
        <f t="shared" si="197"/>
        <v>0</v>
      </c>
      <c r="AF710" s="91">
        <f t="shared" si="197"/>
        <v>0</v>
      </c>
      <c r="AG710" s="91">
        <f t="shared" si="197"/>
        <v>0</v>
      </c>
      <c r="AH710" s="91">
        <f t="shared" si="197"/>
        <v>0</v>
      </c>
      <c r="AI710" s="91">
        <f t="shared" si="197"/>
        <v>0</v>
      </c>
      <c r="AJ710" s="91">
        <f t="shared" si="197"/>
        <v>0</v>
      </c>
      <c r="AK710" s="91">
        <f t="shared" si="197"/>
        <v>0</v>
      </c>
      <c r="AL710" s="91">
        <f t="shared" si="195"/>
        <v>0</v>
      </c>
      <c r="AM710" s="91">
        <f t="shared" si="195"/>
        <v>0</v>
      </c>
      <c r="AN710" s="91">
        <f t="shared" si="195"/>
        <v>0</v>
      </c>
      <c r="AO710" s="91">
        <f t="shared" si="195"/>
        <v>0</v>
      </c>
      <c r="AP710" s="91">
        <f t="shared" si="195"/>
        <v>0</v>
      </c>
      <c r="AQ710" s="91">
        <f t="shared" si="195"/>
        <v>0</v>
      </c>
      <c r="AR710" s="91">
        <f t="shared" si="195"/>
        <v>0</v>
      </c>
      <c r="AS710" s="91">
        <f t="shared" si="195"/>
        <v>0</v>
      </c>
      <c r="AT710" s="91">
        <f t="shared" si="195"/>
        <v>0</v>
      </c>
      <c r="AU710" s="91">
        <f t="shared" si="195"/>
        <v>0</v>
      </c>
      <c r="AV710" s="91">
        <f t="shared" si="195"/>
        <v>0</v>
      </c>
      <c r="AW710" s="91">
        <f t="shared" si="195"/>
        <v>0</v>
      </c>
      <c r="AX710" s="91">
        <f t="shared" si="195"/>
        <v>0</v>
      </c>
      <c r="AY710" s="91">
        <f t="shared" si="195"/>
        <v>0</v>
      </c>
      <c r="AZ710" s="91">
        <f t="shared" si="195"/>
        <v>0</v>
      </c>
      <c r="BA710" s="91">
        <f t="shared" si="195"/>
        <v>0</v>
      </c>
      <c r="BB710" s="91">
        <f t="shared" si="195"/>
        <v>0</v>
      </c>
      <c r="BC710" s="91">
        <f t="shared" si="195"/>
        <v>0</v>
      </c>
    </row>
    <row r="711" spans="3:55" hidden="1">
      <c r="C711" s="62" t="str">
        <f t="shared" si="193"/>
        <v>ALTRES OPERACIONS ESPECÍFIQUES</v>
      </c>
      <c r="D711" s="62" t="str">
        <f t="shared" si="193"/>
        <v>Renda de la terra</v>
      </c>
      <c r="E711" s="78"/>
      <c r="F711" s="92">
        <f t="shared" si="197"/>
        <v>0</v>
      </c>
      <c r="G711" s="92">
        <f t="shared" si="197"/>
        <v>0</v>
      </c>
      <c r="H711" s="92">
        <f t="shared" si="197"/>
        <v>0</v>
      </c>
      <c r="I711" s="92">
        <f t="shared" si="197"/>
        <v>0</v>
      </c>
      <c r="J711" s="92">
        <f t="shared" si="197"/>
        <v>0</v>
      </c>
      <c r="K711" s="92">
        <f t="shared" si="197"/>
        <v>0</v>
      </c>
      <c r="L711" s="92">
        <f t="shared" si="197"/>
        <v>0</v>
      </c>
      <c r="M711" s="92">
        <f t="shared" si="197"/>
        <v>0</v>
      </c>
      <c r="N711" s="92">
        <f t="shared" si="197"/>
        <v>0</v>
      </c>
      <c r="O711" s="92">
        <f t="shared" si="197"/>
        <v>0</v>
      </c>
      <c r="P711" s="92">
        <f t="shared" si="197"/>
        <v>0</v>
      </c>
      <c r="Q711" s="92">
        <f t="shared" si="197"/>
        <v>0</v>
      </c>
      <c r="R711" s="92">
        <f t="shared" si="197"/>
        <v>0</v>
      </c>
      <c r="S711" s="92">
        <f t="shared" si="197"/>
        <v>0</v>
      </c>
      <c r="T711" s="92">
        <f t="shared" si="197"/>
        <v>0</v>
      </c>
      <c r="U711" s="92">
        <f t="shared" si="197"/>
        <v>0</v>
      </c>
      <c r="V711" s="92">
        <f t="shared" si="197"/>
        <v>0</v>
      </c>
      <c r="W711" s="92">
        <f t="shared" si="197"/>
        <v>0</v>
      </c>
      <c r="X711" s="92">
        <f t="shared" si="197"/>
        <v>0</v>
      </c>
      <c r="Y711" s="92">
        <f t="shared" si="197"/>
        <v>0</v>
      </c>
      <c r="Z711" s="92">
        <f t="shared" si="197"/>
        <v>0</v>
      </c>
      <c r="AA711" s="92">
        <f t="shared" si="197"/>
        <v>0</v>
      </c>
      <c r="AB711" s="92">
        <f t="shared" si="197"/>
        <v>0</v>
      </c>
      <c r="AC711" s="92">
        <f t="shared" si="197"/>
        <v>0</v>
      </c>
      <c r="AD711" s="92">
        <f t="shared" si="197"/>
        <v>0</v>
      </c>
      <c r="AE711" s="92">
        <f t="shared" si="197"/>
        <v>0</v>
      </c>
      <c r="AF711" s="92">
        <f t="shared" si="197"/>
        <v>0</v>
      </c>
      <c r="AG711" s="92">
        <f t="shared" si="197"/>
        <v>0</v>
      </c>
      <c r="AH711" s="92">
        <f t="shared" si="197"/>
        <v>0</v>
      </c>
      <c r="AI711" s="92">
        <f t="shared" si="197"/>
        <v>0</v>
      </c>
      <c r="AJ711" s="92">
        <f t="shared" si="197"/>
        <v>0</v>
      </c>
      <c r="AK711" s="92">
        <f t="shared" si="197"/>
        <v>0</v>
      </c>
      <c r="AL711" s="92">
        <f t="shared" si="195"/>
        <v>0</v>
      </c>
      <c r="AM711" s="92">
        <f t="shared" si="195"/>
        <v>0</v>
      </c>
      <c r="AN711" s="92">
        <f t="shared" si="195"/>
        <v>0</v>
      </c>
      <c r="AO711" s="92">
        <f t="shared" si="195"/>
        <v>0</v>
      </c>
      <c r="AP711" s="92">
        <f t="shared" si="195"/>
        <v>0</v>
      </c>
      <c r="AQ711" s="92">
        <f t="shared" si="195"/>
        <v>0</v>
      </c>
      <c r="AR711" s="92">
        <f t="shared" si="195"/>
        <v>0</v>
      </c>
      <c r="AS711" s="92">
        <f t="shared" si="195"/>
        <v>0</v>
      </c>
      <c r="AT711" s="92">
        <f t="shared" si="195"/>
        <v>0</v>
      </c>
      <c r="AU711" s="92">
        <f t="shared" si="195"/>
        <v>0</v>
      </c>
      <c r="AV711" s="92">
        <f t="shared" si="195"/>
        <v>0</v>
      </c>
      <c r="AW711" s="92">
        <f t="shared" si="195"/>
        <v>0</v>
      </c>
      <c r="AX711" s="92">
        <f t="shared" si="195"/>
        <v>0</v>
      </c>
      <c r="AY711" s="92">
        <f t="shared" si="195"/>
        <v>0</v>
      </c>
      <c r="AZ711" s="92">
        <f t="shared" si="195"/>
        <v>0</v>
      </c>
      <c r="BA711" s="92">
        <f t="shared" si="195"/>
        <v>0</v>
      </c>
      <c r="BB711" s="92">
        <f t="shared" si="195"/>
        <v>0</v>
      </c>
      <c r="BC711" s="92">
        <f t="shared" si="195"/>
        <v>0</v>
      </c>
    </row>
    <row r="712" spans="3:55" hidden="1">
      <c r="C712" s="62">
        <f t="shared" si="193"/>
        <v>0</v>
      </c>
      <c r="D712" s="62" t="str">
        <f t="shared" si="193"/>
        <v>Esporgar i lligar tomaqueres</v>
      </c>
      <c r="E712" s="78"/>
      <c r="F712" s="92">
        <f t="shared" si="197"/>
        <v>0</v>
      </c>
      <c r="G712" s="92">
        <f t="shared" si="197"/>
        <v>0</v>
      </c>
      <c r="H712" s="92">
        <f t="shared" si="197"/>
        <v>0</v>
      </c>
      <c r="I712" s="92">
        <f t="shared" si="197"/>
        <v>0</v>
      </c>
      <c r="J712" s="92">
        <f t="shared" si="197"/>
        <v>0</v>
      </c>
      <c r="K712" s="92">
        <f t="shared" si="197"/>
        <v>0</v>
      </c>
      <c r="L712" s="92">
        <f t="shared" si="197"/>
        <v>0</v>
      </c>
      <c r="M712" s="92">
        <f t="shared" si="197"/>
        <v>0</v>
      </c>
      <c r="N712" s="92">
        <f t="shared" si="197"/>
        <v>0</v>
      </c>
      <c r="O712" s="92">
        <f t="shared" si="197"/>
        <v>0</v>
      </c>
      <c r="P712" s="92">
        <f t="shared" si="197"/>
        <v>0</v>
      </c>
      <c r="Q712" s="92">
        <f t="shared" si="197"/>
        <v>0</v>
      </c>
      <c r="R712" s="92">
        <f t="shared" si="197"/>
        <v>0</v>
      </c>
      <c r="S712" s="92">
        <f t="shared" si="197"/>
        <v>0</v>
      </c>
      <c r="T712" s="92">
        <f t="shared" si="197"/>
        <v>0</v>
      </c>
      <c r="U712" s="92">
        <f t="shared" si="197"/>
        <v>0</v>
      </c>
      <c r="V712" s="92">
        <f t="shared" si="197"/>
        <v>0</v>
      </c>
      <c r="W712" s="92">
        <f t="shared" si="197"/>
        <v>0</v>
      </c>
      <c r="X712" s="92">
        <f t="shared" si="197"/>
        <v>0</v>
      </c>
      <c r="Y712" s="92">
        <f t="shared" si="197"/>
        <v>0</v>
      </c>
      <c r="Z712" s="92">
        <f t="shared" si="197"/>
        <v>0</v>
      </c>
      <c r="AA712" s="92">
        <f t="shared" si="197"/>
        <v>0</v>
      </c>
      <c r="AB712" s="92">
        <f t="shared" si="197"/>
        <v>0</v>
      </c>
      <c r="AC712" s="92">
        <f t="shared" si="197"/>
        <v>0</v>
      </c>
      <c r="AD712" s="92">
        <f t="shared" si="197"/>
        <v>0</v>
      </c>
      <c r="AE712" s="92">
        <f t="shared" si="197"/>
        <v>0</v>
      </c>
      <c r="AF712" s="92">
        <f t="shared" si="197"/>
        <v>0</v>
      </c>
      <c r="AG712" s="92">
        <f t="shared" si="197"/>
        <v>0</v>
      </c>
      <c r="AH712" s="92">
        <f t="shared" si="197"/>
        <v>0</v>
      </c>
      <c r="AI712" s="92">
        <f t="shared" si="197"/>
        <v>0</v>
      </c>
      <c r="AJ712" s="92">
        <f t="shared" si="197"/>
        <v>0</v>
      </c>
      <c r="AK712" s="92">
        <f t="shared" ref="AK712" si="198">$Q37*VLOOKUP($D712,$D$286:$BC$389,AK$681,FALSE)+$Q37*VLOOKUP(CONCATENATE("Preparació per ",LOWER($D712)),$D$286:$BC$389,AK$681,FALSE)</f>
        <v>0</v>
      </c>
      <c r="AL712" s="92">
        <f t="shared" si="195"/>
        <v>0</v>
      </c>
      <c r="AM712" s="92">
        <f t="shared" si="195"/>
        <v>0</v>
      </c>
      <c r="AN712" s="92">
        <f t="shared" si="195"/>
        <v>0</v>
      </c>
      <c r="AO712" s="92">
        <f t="shared" si="195"/>
        <v>0</v>
      </c>
      <c r="AP712" s="92">
        <f t="shared" si="195"/>
        <v>0</v>
      </c>
      <c r="AQ712" s="92">
        <f t="shared" si="195"/>
        <v>0</v>
      </c>
      <c r="AR712" s="92">
        <f t="shared" si="195"/>
        <v>0</v>
      </c>
      <c r="AS712" s="92">
        <f t="shared" si="195"/>
        <v>0</v>
      </c>
      <c r="AT712" s="92">
        <f t="shared" si="195"/>
        <v>0</v>
      </c>
      <c r="AU712" s="92">
        <f t="shared" si="195"/>
        <v>0</v>
      </c>
      <c r="AV712" s="92">
        <f t="shared" si="195"/>
        <v>0</v>
      </c>
      <c r="AW712" s="92">
        <f t="shared" si="195"/>
        <v>0</v>
      </c>
      <c r="AX712" s="92">
        <f t="shared" si="195"/>
        <v>0</v>
      </c>
      <c r="AY712" s="92">
        <f t="shared" si="195"/>
        <v>0</v>
      </c>
      <c r="AZ712" s="92">
        <f t="shared" si="195"/>
        <v>0</v>
      </c>
      <c r="BA712" s="92">
        <f t="shared" si="195"/>
        <v>0</v>
      </c>
      <c r="BB712" s="92">
        <f t="shared" si="195"/>
        <v>0</v>
      </c>
      <c r="BC712" s="92">
        <f t="shared" si="195"/>
        <v>0</v>
      </c>
    </row>
    <row r="713" spans="3:55" hidden="1">
      <c r="C713" s="62">
        <f t="shared" si="193"/>
        <v>0</v>
      </c>
      <c r="D713" s="62" t="str">
        <f t="shared" si="193"/>
        <v>Clavar i lligar canyes manual</v>
      </c>
      <c r="E713" s="78"/>
      <c r="F713" s="92">
        <f t="shared" ref="F713:AK717" si="199">$Q38*VLOOKUP($D713,$D$286:$BC$389,F$681,FALSE)+$Q38*VLOOKUP(CONCATENATE("Preparació per ",LOWER($D713)),$D$286:$BC$389,F$681,FALSE)</f>
        <v>0</v>
      </c>
      <c r="G713" s="92">
        <f t="shared" si="199"/>
        <v>0</v>
      </c>
      <c r="H713" s="92">
        <f t="shared" si="199"/>
        <v>0</v>
      </c>
      <c r="I713" s="92">
        <f t="shared" si="199"/>
        <v>0</v>
      </c>
      <c r="J713" s="92">
        <f t="shared" si="199"/>
        <v>0</v>
      </c>
      <c r="K713" s="92">
        <f t="shared" si="199"/>
        <v>0</v>
      </c>
      <c r="L713" s="92">
        <f t="shared" si="199"/>
        <v>0</v>
      </c>
      <c r="M713" s="92">
        <f t="shared" si="199"/>
        <v>0</v>
      </c>
      <c r="N713" s="92">
        <f t="shared" si="199"/>
        <v>0</v>
      </c>
      <c r="O713" s="92">
        <f t="shared" si="199"/>
        <v>0</v>
      </c>
      <c r="P713" s="92">
        <f t="shared" si="199"/>
        <v>0</v>
      </c>
      <c r="Q713" s="92">
        <f t="shared" si="199"/>
        <v>0</v>
      </c>
      <c r="R713" s="92">
        <f t="shared" si="199"/>
        <v>0</v>
      </c>
      <c r="S713" s="92">
        <f t="shared" si="199"/>
        <v>0</v>
      </c>
      <c r="T713" s="92">
        <f t="shared" si="199"/>
        <v>0</v>
      </c>
      <c r="U713" s="92">
        <f t="shared" si="199"/>
        <v>0</v>
      </c>
      <c r="V713" s="92">
        <f t="shared" si="199"/>
        <v>0</v>
      </c>
      <c r="W713" s="92">
        <f t="shared" si="199"/>
        <v>0</v>
      </c>
      <c r="X713" s="92">
        <f t="shared" si="199"/>
        <v>0</v>
      </c>
      <c r="Y713" s="92">
        <f t="shared" si="199"/>
        <v>0</v>
      </c>
      <c r="Z713" s="92">
        <f t="shared" si="199"/>
        <v>0</v>
      </c>
      <c r="AA713" s="92">
        <f t="shared" si="199"/>
        <v>0</v>
      </c>
      <c r="AB713" s="92">
        <f t="shared" si="199"/>
        <v>0</v>
      </c>
      <c r="AC713" s="92">
        <f t="shared" si="199"/>
        <v>0</v>
      </c>
      <c r="AD713" s="92">
        <f t="shared" si="199"/>
        <v>0</v>
      </c>
      <c r="AE713" s="92">
        <f t="shared" si="199"/>
        <v>0</v>
      </c>
      <c r="AF713" s="92">
        <f t="shared" si="199"/>
        <v>0</v>
      </c>
      <c r="AG713" s="92">
        <f t="shared" si="199"/>
        <v>0</v>
      </c>
      <c r="AH713" s="92">
        <f t="shared" si="199"/>
        <v>0</v>
      </c>
      <c r="AI713" s="92">
        <f t="shared" si="199"/>
        <v>0</v>
      </c>
      <c r="AJ713" s="92">
        <f t="shared" si="199"/>
        <v>0</v>
      </c>
      <c r="AK713" s="92">
        <f t="shared" si="199"/>
        <v>0</v>
      </c>
      <c r="AL713" s="92">
        <f t="shared" si="195"/>
        <v>0</v>
      </c>
      <c r="AM713" s="92">
        <f t="shared" si="195"/>
        <v>0</v>
      </c>
      <c r="AN713" s="92">
        <f t="shared" si="195"/>
        <v>0</v>
      </c>
      <c r="AO713" s="92">
        <f t="shared" si="195"/>
        <v>0</v>
      </c>
      <c r="AP713" s="92">
        <f t="shared" si="195"/>
        <v>0</v>
      </c>
      <c r="AQ713" s="92">
        <f t="shared" si="195"/>
        <v>0</v>
      </c>
      <c r="AR713" s="92">
        <f t="shared" si="195"/>
        <v>0</v>
      </c>
      <c r="AS713" s="92">
        <f t="shared" si="195"/>
        <v>0</v>
      </c>
      <c r="AT713" s="92">
        <f t="shared" si="195"/>
        <v>0</v>
      </c>
      <c r="AU713" s="92">
        <f t="shared" si="195"/>
        <v>0</v>
      </c>
      <c r="AV713" s="92">
        <f t="shared" si="195"/>
        <v>0</v>
      </c>
      <c r="AW713" s="92">
        <f t="shared" si="195"/>
        <v>0</v>
      </c>
      <c r="AX713" s="92">
        <f t="shared" si="195"/>
        <v>0</v>
      </c>
      <c r="AY713" s="92">
        <f t="shared" si="195"/>
        <v>0</v>
      </c>
      <c r="AZ713" s="92">
        <f t="shared" si="195"/>
        <v>0</v>
      </c>
      <c r="BA713" s="92">
        <f t="shared" si="195"/>
        <v>0</v>
      </c>
      <c r="BB713" s="92">
        <f t="shared" si="195"/>
        <v>0</v>
      </c>
      <c r="BC713" s="92">
        <f t="shared" si="195"/>
        <v>0</v>
      </c>
    </row>
    <row r="714" spans="3:55" hidden="1">
      <c r="C714" s="62">
        <f t="shared" si="193"/>
        <v>0</v>
      </c>
      <c r="D714" s="62">
        <f t="shared" si="193"/>
        <v>0</v>
      </c>
      <c r="E714" s="78"/>
      <c r="F714" s="92">
        <f t="shared" si="199"/>
        <v>0</v>
      </c>
      <c r="G714" s="92">
        <f t="shared" si="199"/>
        <v>0</v>
      </c>
      <c r="H714" s="92">
        <f t="shared" si="199"/>
        <v>0</v>
      </c>
      <c r="I714" s="92">
        <f t="shared" si="199"/>
        <v>0</v>
      </c>
      <c r="J714" s="92">
        <f t="shared" si="199"/>
        <v>0</v>
      </c>
      <c r="K714" s="92">
        <f t="shared" si="199"/>
        <v>0</v>
      </c>
      <c r="L714" s="92">
        <f t="shared" si="199"/>
        <v>0</v>
      </c>
      <c r="M714" s="92">
        <f t="shared" si="199"/>
        <v>0</v>
      </c>
      <c r="N714" s="92">
        <f t="shared" si="199"/>
        <v>0</v>
      </c>
      <c r="O714" s="92">
        <f t="shared" si="199"/>
        <v>0</v>
      </c>
      <c r="P714" s="92">
        <f t="shared" si="199"/>
        <v>0</v>
      </c>
      <c r="Q714" s="92">
        <f t="shared" si="199"/>
        <v>0</v>
      </c>
      <c r="R714" s="92">
        <f t="shared" si="199"/>
        <v>0</v>
      </c>
      <c r="S714" s="92">
        <f t="shared" si="199"/>
        <v>0</v>
      </c>
      <c r="T714" s="92">
        <f t="shared" si="199"/>
        <v>0</v>
      </c>
      <c r="U714" s="92">
        <f t="shared" si="199"/>
        <v>0</v>
      </c>
      <c r="V714" s="92">
        <f t="shared" si="199"/>
        <v>0</v>
      </c>
      <c r="W714" s="92">
        <f t="shared" si="199"/>
        <v>0</v>
      </c>
      <c r="X714" s="92">
        <f t="shared" si="199"/>
        <v>0</v>
      </c>
      <c r="Y714" s="92">
        <f t="shared" si="199"/>
        <v>0</v>
      </c>
      <c r="Z714" s="92">
        <f t="shared" si="199"/>
        <v>0</v>
      </c>
      <c r="AA714" s="92">
        <f t="shared" si="199"/>
        <v>0</v>
      </c>
      <c r="AB714" s="92">
        <f t="shared" si="199"/>
        <v>0</v>
      </c>
      <c r="AC714" s="92">
        <f t="shared" si="199"/>
        <v>0</v>
      </c>
      <c r="AD714" s="92">
        <f t="shared" si="199"/>
        <v>0</v>
      </c>
      <c r="AE714" s="92">
        <f t="shared" si="199"/>
        <v>0</v>
      </c>
      <c r="AF714" s="92">
        <f t="shared" si="199"/>
        <v>0</v>
      </c>
      <c r="AG714" s="92">
        <f t="shared" si="199"/>
        <v>0</v>
      </c>
      <c r="AH714" s="92">
        <f t="shared" si="199"/>
        <v>0</v>
      </c>
      <c r="AI714" s="92">
        <f t="shared" si="199"/>
        <v>0</v>
      </c>
      <c r="AJ714" s="92">
        <f t="shared" si="199"/>
        <v>0</v>
      </c>
      <c r="AK714" s="92">
        <f t="shared" si="199"/>
        <v>0</v>
      </c>
      <c r="AL714" s="92">
        <f t="shared" si="195"/>
        <v>0</v>
      </c>
      <c r="AM714" s="92">
        <f t="shared" si="195"/>
        <v>0</v>
      </c>
      <c r="AN714" s="92">
        <f t="shared" si="195"/>
        <v>0</v>
      </c>
      <c r="AO714" s="92">
        <f t="shared" si="195"/>
        <v>0</v>
      </c>
      <c r="AP714" s="92">
        <f t="shared" si="195"/>
        <v>0</v>
      </c>
      <c r="AQ714" s="92">
        <f t="shared" si="195"/>
        <v>0</v>
      </c>
      <c r="AR714" s="92">
        <f t="shared" si="195"/>
        <v>0</v>
      </c>
      <c r="AS714" s="92">
        <f t="shared" si="195"/>
        <v>0</v>
      </c>
      <c r="AT714" s="92">
        <f t="shared" si="195"/>
        <v>0</v>
      </c>
      <c r="AU714" s="92">
        <f t="shared" si="195"/>
        <v>0</v>
      </c>
      <c r="AV714" s="92">
        <f t="shared" si="195"/>
        <v>0</v>
      </c>
      <c r="AW714" s="92">
        <f t="shared" si="195"/>
        <v>0</v>
      </c>
      <c r="AX714" s="92">
        <f t="shared" si="195"/>
        <v>0</v>
      </c>
      <c r="AY714" s="92">
        <f t="shared" si="195"/>
        <v>0</v>
      </c>
      <c r="AZ714" s="92">
        <f t="shared" si="195"/>
        <v>0</v>
      </c>
      <c r="BA714" s="92">
        <f t="shared" si="195"/>
        <v>0</v>
      </c>
      <c r="BB714" s="92">
        <f t="shared" si="195"/>
        <v>0</v>
      </c>
      <c r="BC714" s="92">
        <f t="shared" si="195"/>
        <v>0</v>
      </c>
    </row>
    <row r="715" spans="3:55" hidden="1">
      <c r="C715" s="62">
        <f t="shared" ref="C715:D717" si="200">+C40</f>
        <v>0</v>
      </c>
      <c r="D715" s="62">
        <f t="shared" si="200"/>
        <v>0</v>
      </c>
      <c r="E715" s="78"/>
      <c r="F715" s="92">
        <f t="shared" si="199"/>
        <v>0</v>
      </c>
      <c r="G715" s="92">
        <f t="shared" si="199"/>
        <v>0</v>
      </c>
      <c r="H715" s="92">
        <f t="shared" si="199"/>
        <v>0</v>
      </c>
      <c r="I715" s="92">
        <f t="shared" si="199"/>
        <v>0</v>
      </c>
      <c r="J715" s="92">
        <f t="shared" si="199"/>
        <v>0</v>
      </c>
      <c r="K715" s="92">
        <f t="shared" si="199"/>
        <v>0</v>
      </c>
      <c r="L715" s="92">
        <f t="shared" si="199"/>
        <v>0</v>
      </c>
      <c r="M715" s="92">
        <f t="shared" si="199"/>
        <v>0</v>
      </c>
      <c r="N715" s="92">
        <f t="shared" si="199"/>
        <v>0</v>
      </c>
      <c r="O715" s="92">
        <f t="shared" si="199"/>
        <v>0</v>
      </c>
      <c r="P715" s="92">
        <f t="shared" si="199"/>
        <v>0</v>
      </c>
      <c r="Q715" s="92">
        <f t="shared" si="199"/>
        <v>0</v>
      </c>
      <c r="R715" s="92">
        <f t="shared" si="199"/>
        <v>0</v>
      </c>
      <c r="S715" s="92">
        <f t="shared" si="199"/>
        <v>0</v>
      </c>
      <c r="T715" s="92">
        <f t="shared" si="199"/>
        <v>0</v>
      </c>
      <c r="U715" s="92">
        <f t="shared" si="199"/>
        <v>0</v>
      </c>
      <c r="V715" s="92">
        <f t="shared" si="199"/>
        <v>0</v>
      </c>
      <c r="W715" s="92">
        <f t="shared" si="199"/>
        <v>0</v>
      </c>
      <c r="X715" s="92">
        <f t="shared" si="199"/>
        <v>0</v>
      </c>
      <c r="Y715" s="92">
        <f t="shared" si="199"/>
        <v>0</v>
      </c>
      <c r="Z715" s="92">
        <f t="shared" si="199"/>
        <v>0</v>
      </c>
      <c r="AA715" s="92">
        <f t="shared" si="199"/>
        <v>0</v>
      </c>
      <c r="AB715" s="92">
        <f t="shared" si="199"/>
        <v>0</v>
      </c>
      <c r="AC715" s="92">
        <f t="shared" si="199"/>
        <v>0</v>
      </c>
      <c r="AD715" s="92">
        <f t="shared" si="199"/>
        <v>0</v>
      </c>
      <c r="AE715" s="92">
        <f t="shared" si="199"/>
        <v>0</v>
      </c>
      <c r="AF715" s="92">
        <f t="shared" si="199"/>
        <v>0</v>
      </c>
      <c r="AG715" s="92">
        <f t="shared" si="199"/>
        <v>0</v>
      </c>
      <c r="AH715" s="92">
        <f t="shared" si="199"/>
        <v>0</v>
      </c>
      <c r="AI715" s="92">
        <f t="shared" si="199"/>
        <v>0</v>
      </c>
      <c r="AJ715" s="92">
        <f t="shared" si="199"/>
        <v>0</v>
      </c>
      <c r="AK715" s="92">
        <f t="shared" si="199"/>
        <v>0</v>
      </c>
      <c r="AL715" s="92">
        <f t="shared" si="195"/>
        <v>0</v>
      </c>
      <c r="AM715" s="92">
        <f t="shared" si="195"/>
        <v>0</v>
      </c>
      <c r="AN715" s="92">
        <f t="shared" si="195"/>
        <v>0</v>
      </c>
      <c r="AO715" s="92">
        <f t="shared" ref="AO715:BC715" si="201">$Q40*VLOOKUP($D715,$D$286:$BC$389,AO$681,FALSE)+$Q40*VLOOKUP(CONCATENATE("Preparació per ",LOWER($D715)),$D$286:$BC$389,AO$681,FALSE)</f>
        <v>0</v>
      </c>
      <c r="AP715" s="92">
        <f t="shared" si="201"/>
        <v>0</v>
      </c>
      <c r="AQ715" s="92">
        <f t="shared" si="201"/>
        <v>0</v>
      </c>
      <c r="AR715" s="92">
        <f t="shared" si="201"/>
        <v>0</v>
      </c>
      <c r="AS715" s="92">
        <f t="shared" si="201"/>
        <v>0</v>
      </c>
      <c r="AT715" s="92">
        <f t="shared" si="201"/>
        <v>0</v>
      </c>
      <c r="AU715" s="92">
        <f t="shared" si="201"/>
        <v>0</v>
      </c>
      <c r="AV715" s="92">
        <f t="shared" si="201"/>
        <v>0</v>
      </c>
      <c r="AW715" s="92">
        <f t="shared" si="201"/>
        <v>0</v>
      </c>
      <c r="AX715" s="92">
        <f t="shared" si="201"/>
        <v>0</v>
      </c>
      <c r="AY715" s="92">
        <f t="shared" si="201"/>
        <v>0</v>
      </c>
      <c r="AZ715" s="92">
        <f t="shared" si="201"/>
        <v>0</v>
      </c>
      <c r="BA715" s="92">
        <f t="shared" si="201"/>
        <v>0</v>
      </c>
      <c r="BB715" s="92">
        <f t="shared" si="201"/>
        <v>0</v>
      </c>
      <c r="BC715" s="92">
        <f t="shared" si="201"/>
        <v>0</v>
      </c>
    </row>
    <row r="716" spans="3:55" hidden="1">
      <c r="C716" s="55" t="str">
        <f t="shared" si="200"/>
        <v>RECOL.LECCIÓ</v>
      </c>
      <c r="D716" s="55" t="str">
        <f t="shared" si="200"/>
        <v>Recol.lecció tomàquet</v>
      </c>
      <c r="E716" s="79"/>
      <c r="F716" s="93">
        <f t="shared" si="199"/>
        <v>0</v>
      </c>
      <c r="G716" s="93">
        <f t="shared" si="199"/>
        <v>0</v>
      </c>
      <c r="H716" s="93">
        <f t="shared" si="199"/>
        <v>0</v>
      </c>
      <c r="I716" s="93">
        <f t="shared" si="199"/>
        <v>0</v>
      </c>
      <c r="J716" s="93">
        <f t="shared" si="199"/>
        <v>0</v>
      </c>
      <c r="K716" s="93">
        <f t="shared" si="199"/>
        <v>0</v>
      </c>
      <c r="L716" s="93">
        <f t="shared" si="199"/>
        <v>0</v>
      </c>
      <c r="M716" s="93">
        <f t="shared" si="199"/>
        <v>0</v>
      </c>
      <c r="N716" s="93">
        <f t="shared" si="199"/>
        <v>0</v>
      </c>
      <c r="O716" s="93">
        <f t="shared" si="199"/>
        <v>0</v>
      </c>
      <c r="P716" s="93">
        <f t="shared" si="199"/>
        <v>0</v>
      </c>
      <c r="Q716" s="93">
        <f t="shared" si="199"/>
        <v>0</v>
      </c>
      <c r="R716" s="93">
        <f t="shared" si="199"/>
        <v>0</v>
      </c>
      <c r="S716" s="93">
        <f t="shared" si="199"/>
        <v>0</v>
      </c>
      <c r="T716" s="93">
        <f t="shared" si="199"/>
        <v>0</v>
      </c>
      <c r="U716" s="93">
        <f t="shared" si="199"/>
        <v>0</v>
      </c>
      <c r="V716" s="93">
        <f t="shared" si="199"/>
        <v>0</v>
      </c>
      <c r="W716" s="93">
        <f t="shared" si="199"/>
        <v>0</v>
      </c>
      <c r="X716" s="93">
        <f t="shared" si="199"/>
        <v>0</v>
      </c>
      <c r="Y716" s="93">
        <f t="shared" si="199"/>
        <v>0</v>
      </c>
      <c r="Z716" s="93">
        <f t="shared" si="199"/>
        <v>0</v>
      </c>
      <c r="AA716" s="93">
        <f t="shared" si="199"/>
        <v>0</v>
      </c>
      <c r="AB716" s="93">
        <f t="shared" si="199"/>
        <v>0</v>
      </c>
      <c r="AC716" s="93">
        <f t="shared" si="199"/>
        <v>0</v>
      </c>
      <c r="AD716" s="93">
        <f t="shared" si="199"/>
        <v>0</v>
      </c>
      <c r="AE716" s="93">
        <f t="shared" si="199"/>
        <v>0</v>
      </c>
      <c r="AF716" s="93">
        <f t="shared" si="199"/>
        <v>0</v>
      </c>
      <c r="AG716" s="93">
        <f t="shared" si="199"/>
        <v>0</v>
      </c>
      <c r="AH716" s="93">
        <f t="shared" si="199"/>
        <v>0</v>
      </c>
      <c r="AI716" s="93">
        <f t="shared" si="199"/>
        <v>0</v>
      </c>
      <c r="AJ716" s="93">
        <f t="shared" si="199"/>
        <v>0</v>
      </c>
      <c r="AK716" s="93">
        <f t="shared" si="199"/>
        <v>0</v>
      </c>
      <c r="AL716" s="93">
        <f t="shared" ref="AL716:BC717" si="202">$Q41*VLOOKUP($D716,$D$286:$BC$389,AL$681,FALSE)+$Q41*VLOOKUP(CONCATENATE("Preparació per ",LOWER($D716)),$D$286:$BC$389,AL$681,FALSE)</f>
        <v>0</v>
      </c>
      <c r="AM716" s="93">
        <f t="shared" si="202"/>
        <v>0</v>
      </c>
      <c r="AN716" s="93">
        <f t="shared" si="202"/>
        <v>0</v>
      </c>
      <c r="AO716" s="93">
        <f t="shared" si="202"/>
        <v>0</v>
      </c>
      <c r="AP716" s="93">
        <f t="shared" si="202"/>
        <v>0</v>
      </c>
      <c r="AQ716" s="93">
        <f t="shared" si="202"/>
        <v>0</v>
      </c>
      <c r="AR716" s="93">
        <f t="shared" si="202"/>
        <v>0</v>
      </c>
      <c r="AS716" s="93">
        <f t="shared" si="202"/>
        <v>0</v>
      </c>
      <c r="AT716" s="93">
        <f t="shared" si="202"/>
        <v>0</v>
      </c>
      <c r="AU716" s="93">
        <f t="shared" si="202"/>
        <v>0</v>
      </c>
      <c r="AV716" s="93">
        <f t="shared" si="202"/>
        <v>0</v>
      </c>
      <c r="AW716" s="93">
        <f t="shared" si="202"/>
        <v>0</v>
      </c>
      <c r="AX716" s="93">
        <f t="shared" si="202"/>
        <v>0</v>
      </c>
      <c r="AY716" s="93">
        <f t="shared" si="202"/>
        <v>0</v>
      </c>
      <c r="AZ716" s="93">
        <f t="shared" si="202"/>
        <v>0</v>
      </c>
      <c r="BA716" s="93">
        <f t="shared" si="202"/>
        <v>0</v>
      </c>
      <c r="BB716" s="93">
        <f t="shared" si="202"/>
        <v>0</v>
      </c>
      <c r="BC716" s="93">
        <f t="shared" si="202"/>
        <v>0</v>
      </c>
    </row>
    <row r="717" spans="3:55" hidden="1">
      <c r="C717" s="55">
        <f t="shared" si="200"/>
        <v>0</v>
      </c>
      <c r="D717" s="55">
        <f t="shared" si="200"/>
        <v>0</v>
      </c>
      <c r="E717" s="79"/>
      <c r="F717" s="93">
        <f t="shared" si="199"/>
        <v>0</v>
      </c>
      <c r="G717" s="93">
        <f t="shared" si="199"/>
        <v>0</v>
      </c>
      <c r="H717" s="93">
        <f t="shared" si="199"/>
        <v>0</v>
      </c>
      <c r="I717" s="93">
        <f t="shared" si="199"/>
        <v>0</v>
      </c>
      <c r="J717" s="93">
        <f t="shared" si="199"/>
        <v>0</v>
      </c>
      <c r="K717" s="93">
        <f t="shared" si="199"/>
        <v>0</v>
      </c>
      <c r="L717" s="93">
        <f t="shared" si="199"/>
        <v>0</v>
      </c>
      <c r="M717" s="93">
        <f t="shared" si="199"/>
        <v>0</v>
      </c>
      <c r="N717" s="93">
        <f t="shared" si="199"/>
        <v>0</v>
      </c>
      <c r="O717" s="93">
        <f t="shared" si="199"/>
        <v>0</v>
      </c>
      <c r="P717" s="93">
        <f t="shared" si="199"/>
        <v>0</v>
      </c>
      <c r="Q717" s="93">
        <f t="shared" si="199"/>
        <v>0</v>
      </c>
      <c r="R717" s="93">
        <f t="shared" si="199"/>
        <v>0</v>
      </c>
      <c r="S717" s="93">
        <f t="shared" si="199"/>
        <v>0</v>
      </c>
      <c r="T717" s="93">
        <f t="shared" si="199"/>
        <v>0</v>
      </c>
      <c r="U717" s="93">
        <f t="shared" si="199"/>
        <v>0</v>
      </c>
      <c r="V717" s="93">
        <f t="shared" si="199"/>
        <v>0</v>
      </c>
      <c r="W717" s="93">
        <f t="shared" si="199"/>
        <v>0</v>
      </c>
      <c r="X717" s="93">
        <f t="shared" si="199"/>
        <v>0</v>
      </c>
      <c r="Y717" s="93">
        <f t="shared" si="199"/>
        <v>0</v>
      </c>
      <c r="Z717" s="93">
        <f t="shared" si="199"/>
        <v>0</v>
      </c>
      <c r="AA717" s="93">
        <f t="shared" si="199"/>
        <v>0</v>
      </c>
      <c r="AB717" s="93">
        <f t="shared" si="199"/>
        <v>0</v>
      </c>
      <c r="AC717" s="93">
        <f t="shared" si="199"/>
        <v>0</v>
      </c>
      <c r="AD717" s="93">
        <f t="shared" si="199"/>
        <v>0</v>
      </c>
      <c r="AE717" s="93">
        <f t="shared" si="199"/>
        <v>0</v>
      </c>
      <c r="AF717" s="93">
        <f t="shared" si="199"/>
        <v>0</v>
      </c>
      <c r="AG717" s="93">
        <f t="shared" si="199"/>
        <v>0</v>
      </c>
      <c r="AH717" s="93">
        <f t="shared" si="199"/>
        <v>0</v>
      </c>
      <c r="AI717" s="93">
        <f t="shared" si="199"/>
        <v>0</v>
      </c>
      <c r="AJ717" s="93">
        <f t="shared" si="199"/>
        <v>0</v>
      </c>
      <c r="AK717" s="93">
        <f t="shared" si="199"/>
        <v>0</v>
      </c>
      <c r="AL717" s="93">
        <f t="shared" si="202"/>
        <v>0</v>
      </c>
      <c r="AM717" s="93">
        <f t="shared" si="202"/>
        <v>0</v>
      </c>
      <c r="AN717" s="93">
        <f t="shared" si="202"/>
        <v>0</v>
      </c>
      <c r="AO717" s="93">
        <f t="shared" si="202"/>
        <v>0</v>
      </c>
      <c r="AP717" s="93">
        <f t="shared" si="202"/>
        <v>0</v>
      </c>
      <c r="AQ717" s="93">
        <f t="shared" si="202"/>
        <v>0</v>
      </c>
      <c r="AR717" s="93">
        <f t="shared" si="202"/>
        <v>0</v>
      </c>
      <c r="AS717" s="93">
        <f t="shared" si="202"/>
        <v>0</v>
      </c>
      <c r="AT717" s="93">
        <f t="shared" si="202"/>
        <v>0</v>
      </c>
      <c r="AU717" s="93">
        <f t="shared" si="202"/>
        <v>0</v>
      </c>
      <c r="AV717" s="93">
        <f t="shared" si="202"/>
        <v>0</v>
      </c>
      <c r="AW717" s="93">
        <f t="shared" si="202"/>
        <v>0</v>
      </c>
      <c r="AX717" s="93">
        <f t="shared" si="202"/>
        <v>0</v>
      </c>
      <c r="AY717" s="93">
        <f t="shared" si="202"/>
        <v>0</v>
      </c>
      <c r="AZ717" s="93">
        <f t="shared" si="202"/>
        <v>0</v>
      </c>
      <c r="BA717" s="93">
        <f t="shared" si="202"/>
        <v>0</v>
      </c>
      <c r="BB717" s="93">
        <f t="shared" si="202"/>
        <v>0</v>
      </c>
      <c r="BC717" s="93">
        <f t="shared" si="202"/>
        <v>0</v>
      </c>
    </row>
    <row r="718" spans="3:55" hidden="1">
      <c r="E718" s="84">
        <f>SUM(E683:E717)</f>
        <v>0</v>
      </c>
      <c r="F718" s="84">
        <f t="shared" ref="F718:BC718" si="203">SUM(F683:F717)</f>
        <v>0</v>
      </c>
      <c r="G718" s="84">
        <f t="shared" si="203"/>
        <v>0</v>
      </c>
      <c r="H718" s="84">
        <f t="shared" si="203"/>
        <v>0</v>
      </c>
      <c r="I718" s="84">
        <f t="shared" si="203"/>
        <v>0</v>
      </c>
      <c r="J718" s="84">
        <f t="shared" si="203"/>
        <v>0</v>
      </c>
      <c r="K718" s="84">
        <f t="shared" si="203"/>
        <v>0</v>
      </c>
      <c r="L718" s="84">
        <f t="shared" si="203"/>
        <v>0</v>
      </c>
      <c r="M718" s="84">
        <f t="shared" si="203"/>
        <v>0</v>
      </c>
      <c r="N718" s="84">
        <f t="shared" si="203"/>
        <v>0</v>
      </c>
      <c r="O718" s="84">
        <f t="shared" si="203"/>
        <v>0</v>
      </c>
      <c r="P718" s="84">
        <f t="shared" si="203"/>
        <v>0</v>
      </c>
      <c r="Q718" s="84">
        <f t="shared" si="203"/>
        <v>0</v>
      </c>
      <c r="R718" s="84">
        <f t="shared" si="203"/>
        <v>0</v>
      </c>
      <c r="S718" s="84">
        <f t="shared" si="203"/>
        <v>0</v>
      </c>
      <c r="T718" s="84">
        <f t="shared" si="203"/>
        <v>0</v>
      </c>
      <c r="U718" s="84">
        <f t="shared" si="203"/>
        <v>0</v>
      </c>
      <c r="V718" s="84">
        <f t="shared" si="203"/>
        <v>0</v>
      </c>
      <c r="W718" s="84">
        <f t="shared" si="203"/>
        <v>0</v>
      </c>
      <c r="X718" s="84">
        <f t="shared" si="203"/>
        <v>0</v>
      </c>
      <c r="Y718" s="84">
        <f t="shared" si="203"/>
        <v>0</v>
      </c>
      <c r="Z718" s="84">
        <f t="shared" si="203"/>
        <v>0</v>
      </c>
      <c r="AA718" s="84">
        <f t="shared" si="203"/>
        <v>0</v>
      </c>
      <c r="AB718" s="84">
        <f t="shared" si="203"/>
        <v>0</v>
      </c>
      <c r="AC718" s="84">
        <f t="shared" si="203"/>
        <v>0</v>
      </c>
      <c r="AD718" s="84">
        <f t="shared" si="203"/>
        <v>0</v>
      </c>
      <c r="AE718" s="84">
        <f t="shared" si="203"/>
        <v>0</v>
      </c>
      <c r="AF718" s="84">
        <f t="shared" si="203"/>
        <v>0</v>
      </c>
      <c r="AG718" s="84">
        <f t="shared" si="203"/>
        <v>0</v>
      </c>
      <c r="AH718" s="84">
        <f t="shared" si="203"/>
        <v>0</v>
      </c>
      <c r="AI718" s="84">
        <f t="shared" si="203"/>
        <v>0</v>
      </c>
      <c r="AJ718" s="84">
        <f t="shared" si="203"/>
        <v>0</v>
      </c>
      <c r="AK718" s="84">
        <f t="shared" si="203"/>
        <v>0</v>
      </c>
      <c r="AL718" s="84">
        <f t="shared" si="203"/>
        <v>0</v>
      </c>
      <c r="AM718" s="84">
        <f t="shared" si="203"/>
        <v>0</v>
      </c>
      <c r="AN718" s="84">
        <f t="shared" si="203"/>
        <v>0</v>
      </c>
      <c r="AO718" s="84">
        <f t="shared" si="203"/>
        <v>0</v>
      </c>
      <c r="AP718" s="84">
        <f t="shared" si="203"/>
        <v>0</v>
      </c>
      <c r="AQ718" s="84">
        <f t="shared" si="203"/>
        <v>0</v>
      </c>
      <c r="AR718" s="84">
        <f t="shared" si="203"/>
        <v>0</v>
      </c>
      <c r="AS718" s="84">
        <f t="shared" si="203"/>
        <v>0</v>
      </c>
      <c r="AT718" s="84">
        <f t="shared" si="203"/>
        <v>0</v>
      </c>
      <c r="AU718" s="84">
        <f t="shared" si="203"/>
        <v>0</v>
      </c>
      <c r="AV718" s="84">
        <f t="shared" si="203"/>
        <v>0</v>
      </c>
      <c r="AW718" s="84">
        <f t="shared" si="203"/>
        <v>0</v>
      </c>
      <c r="AX718" s="84">
        <f t="shared" si="203"/>
        <v>0</v>
      </c>
      <c r="AY718" s="84">
        <f t="shared" si="203"/>
        <v>0</v>
      </c>
      <c r="AZ718" s="84">
        <f t="shared" si="203"/>
        <v>0</v>
      </c>
      <c r="BA718" s="84">
        <f t="shared" si="203"/>
        <v>0</v>
      </c>
      <c r="BB718" s="84">
        <f t="shared" si="203"/>
        <v>0</v>
      </c>
      <c r="BC718" s="84">
        <f t="shared" si="203"/>
        <v>0</v>
      </c>
    </row>
    <row r="719" spans="3:55" hidden="1">
      <c r="F719" s="5">
        <f t="shared" ref="F719:BC719" si="204">+F718*F49</f>
        <v>0</v>
      </c>
      <c r="G719" s="5">
        <f t="shared" si="204"/>
        <v>0</v>
      </c>
      <c r="H719" s="5">
        <f t="shared" si="204"/>
        <v>0</v>
      </c>
      <c r="I719" s="5">
        <f t="shared" si="204"/>
        <v>0</v>
      </c>
      <c r="J719" s="5">
        <f t="shared" si="204"/>
        <v>0</v>
      </c>
      <c r="K719" s="5">
        <f t="shared" si="204"/>
        <v>0</v>
      </c>
      <c r="L719" s="5">
        <f t="shared" si="204"/>
        <v>0</v>
      </c>
      <c r="M719" s="5">
        <f t="shared" si="204"/>
        <v>0</v>
      </c>
      <c r="N719" s="5">
        <f t="shared" si="204"/>
        <v>0</v>
      </c>
      <c r="O719" s="5">
        <f t="shared" si="204"/>
        <v>0</v>
      </c>
      <c r="P719" s="5">
        <f t="shared" si="204"/>
        <v>0</v>
      </c>
      <c r="Q719" s="5">
        <f t="shared" si="204"/>
        <v>0</v>
      </c>
      <c r="R719" s="5">
        <f t="shared" si="204"/>
        <v>0</v>
      </c>
      <c r="S719" s="5">
        <f t="shared" si="204"/>
        <v>0</v>
      </c>
      <c r="T719" s="5">
        <f t="shared" si="204"/>
        <v>0</v>
      </c>
      <c r="U719" s="5">
        <f t="shared" si="204"/>
        <v>0</v>
      </c>
      <c r="V719" s="5">
        <f t="shared" si="204"/>
        <v>0</v>
      </c>
      <c r="W719" s="5">
        <f t="shared" si="204"/>
        <v>0</v>
      </c>
      <c r="X719" s="5">
        <f t="shared" si="204"/>
        <v>0</v>
      </c>
      <c r="Y719" s="5">
        <f t="shared" si="204"/>
        <v>0</v>
      </c>
      <c r="Z719" s="5">
        <f t="shared" si="204"/>
        <v>0</v>
      </c>
      <c r="AA719" s="5">
        <f t="shared" si="204"/>
        <v>0</v>
      </c>
      <c r="AB719" s="5">
        <f t="shared" si="204"/>
        <v>0</v>
      </c>
      <c r="AC719" s="5">
        <f t="shared" si="204"/>
        <v>0</v>
      </c>
      <c r="AD719" s="5">
        <f t="shared" si="204"/>
        <v>0</v>
      </c>
      <c r="AE719" s="5">
        <f t="shared" si="204"/>
        <v>0</v>
      </c>
      <c r="AF719" s="5">
        <f t="shared" si="204"/>
        <v>0</v>
      </c>
      <c r="AG719" s="5">
        <f t="shared" si="204"/>
        <v>0</v>
      </c>
      <c r="AH719" s="5">
        <f t="shared" si="204"/>
        <v>0</v>
      </c>
      <c r="AI719" s="5">
        <f t="shared" si="204"/>
        <v>0</v>
      </c>
      <c r="AJ719" s="5">
        <f t="shared" si="204"/>
        <v>0</v>
      </c>
      <c r="AK719" s="5">
        <f t="shared" si="204"/>
        <v>0</v>
      </c>
      <c r="AL719" s="5">
        <f t="shared" si="204"/>
        <v>0</v>
      </c>
      <c r="AM719" s="5">
        <f t="shared" si="204"/>
        <v>0</v>
      </c>
      <c r="AN719" s="5">
        <f t="shared" si="204"/>
        <v>0</v>
      </c>
      <c r="AO719" s="5">
        <f t="shared" si="204"/>
        <v>0</v>
      </c>
      <c r="AP719" s="5">
        <f t="shared" si="204"/>
        <v>0</v>
      </c>
      <c r="AQ719" s="5">
        <f t="shared" si="204"/>
        <v>0</v>
      </c>
      <c r="AR719" s="5">
        <f t="shared" si="204"/>
        <v>0</v>
      </c>
      <c r="AS719" s="5">
        <f t="shared" si="204"/>
        <v>0</v>
      </c>
      <c r="AT719" s="5">
        <f t="shared" si="204"/>
        <v>0</v>
      </c>
      <c r="AU719" s="5">
        <f t="shared" si="204"/>
        <v>0</v>
      </c>
      <c r="AV719" s="5">
        <f t="shared" si="204"/>
        <v>0</v>
      </c>
      <c r="AW719" s="5">
        <f t="shared" si="204"/>
        <v>0</v>
      </c>
      <c r="AX719" s="5">
        <f t="shared" si="204"/>
        <v>0</v>
      </c>
      <c r="AY719" s="5">
        <f t="shared" si="204"/>
        <v>0</v>
      </c>
      <c r="AZ719" s="5">
        <f t="shared" si="204"/>
        <v>0</v>
      </c>
      <c r="BA719" s="5">
        <f t="shared" si="204"/>
        <v>0</v>
      </c>
      <c r="BB719" s="5">
        <f t="shared" si="204"/>
        <v>0</v>
      </c>
      <c r="BC719" s="5">
        <f t="shared" si="204"/>
        <v>0</v>
      </c>
    </row>
    <row r="720" spans="3:55" hidden="1"/>
    <row r="721" spans="3:4" ht="12" hidden="1" customHeight="1"/>
    <row r="724" spans="3:4" ht="13.5" thickBot="1"/>
    <row r="725" spans="3:4" ht="27.95" customHeight="1" thickTop="1" thickBot="1">
      <c r="C725" s="181" t="s">
        <v>213</v>
      </c>
      <c r="D725" s="174" t="str">
        <f>HYPERLINK("#Resultats!c5","Torna a resultats")</f>
        <v>Torna a resultats</v>
      </c>
    </row>
    <row r="726" spans="3:4" ht="13.5" thickTop="1"/>
    <row r="755" spans="3:4" ht="12" customHeight="1"/>
    <row r="756" spans="3:4" ht="12" customHeight="1"/>
    <row r="764" spans="3:4" ht="13.5" thickBot="1"/>
    <row r="765" spans="3:4" ht="27.95" customHeight="1" thickTop="1" thickBot="1">
      <c r="C765" s="181" t="s">
        <v>213</v>
      </c>
      <c r="D765" s="174" t="str">
        <f>HYPERLINK("#Resultats!c5","Torna a resultats")</f>
        <v>Torna a resultats</v>
      </c>
    </row>
    <row r="766" spans="3:4" ht="13.5" thickTop="1"/>
    <row r="798" ht="12" customHeight="1"/>
    <row r="804" spans="3:4" ht="13.5" thickBot="1"/>
    <row r="805" spans="3:4" ht="27.95" customHeight="1" thickTop="1" thickBot="1">
      <c r="C805" s="181" t="s">
        <v>213</v>
      </c>
      <c r="D805" s="174" t="str">
        <f>HYPERLINK("#Resultats!c5","Torna a resultats")</f>
        <v>Torna a resultats</v>
      </c>
    </row>
    <row r="806" spans="3:4" ht="13.5" thickTop="1"/>
    <row r="807" spans="3:4" ht="12" customHeight="1"/>
    <row r="825" ht="12" customHeight="1"/>
    <row r="844" spans="3:4" ht="13.5" thickBot="1"/>
    <row r="845" spans="3:4" ht="27.95" customHeight="1" thickTop="1" thickBot="1">
      <c r="C845" s="181" t="s">
        <v>213</v>
      </c>
      <c r="D845" s="174" t="str">
        <f>HYPERLINK("#Resultats!c5","Torna a resultats")</f>
        <v>Torna a resultats</v>
      </c>
    </row>
    <row r="846" spans="3:4" ht="13.5" thickTop="1"/>
    <row r="847" spans="3:4" ht="12" customHeight="1"/>
    <row r="853" ht="12" customHeight="1"/>
    <row r="884" spans="3:4" ht="13.5" thickBot="1"/>
    <row r="885" spans="3:4" ht="27.95" customHeight="1" thickTop="1" thickBot="1">
      <c r="C885" s="181" t="s">
        <v>213</v>
      </c>
      <c r="D885" s="174" t="str">
        <f>HYPERLINK("#Resultats!c5","Torna a resultats")</f>
        <v>Torna a resultats</v>
      </c>
    </row>
    <row r="886" spans="3:4" ht="13.5" thickTop="1"/>
    <row r="887" spans="3:4" ht="12" customHeight="1"/>
    <row r="907" ht="12" customHeight="1"/>
    <row r="930" spans="3:17" ht="15">
      <c r="D930" s="131" t="str">
        <f>CONCATENATE($E$3,". Distribució de costos entre els requeriments. ","Cost total: ",TEXT(Q933,"#.##0,00 €"))</f>
        <v>Tomàquet. Distribució de costos entre els requeriments. Cost total: 0,00 €</v>
      </c>
      <c r="E930" s="131"/>
      <c r="F930" s="131"/>
      <c r="G930" s="131"/>
      <c r="H930" s="131"/>
      <c r="I930" s="131"/>
      <c r="J930" s="131"/>
      <c r="K930" s="131"/>
      <c r="L930" s="131"/>
      <c r="M930" s="131"/>
      <c r="N930" s="131"/>
      <c r="O930" s="131"/>
      <c r="P930" s="131"/>
      <c r="Q930" s="131"/>
    </row>
    <row r="931" spans="3:17" ht="15">
      <c r="D931" s="131" t="str">
        <f>+D681</f>
        <v>Requeriments pel cultiu: Tomàquet</v>
      </c>
      <c r="E931" s="131">
        <f>+E681</f>
        <v>0</v>
      </c>
      <c r="F931" s="131"/>
      <c r="G931" s="131"/>
      <c r="H931" s="131"/>
      <c r="I931" s="131"/>
      <c r="J931" s="131"/>
      <c r="K931" s="131"/>
      <c r="L931" s="131"/>
      <c r="M931" s="131"/>
      <c r="N931" s="131"/>
      <c r="O931" s="131"/>
      <c r="P931" s="131"/>
      <c r="Q931" s="131"/>
    </row>
    <row r="932" spans="3:17" ht="15">
      <c r="D932" s="131">
        <f>+D682</f>
        <v>0</v>
      </c>
      <c r="E932" s="131">
        <f>+E682</f>
        <v>0</v>
      </c>
      <c r="F932" s="131" t="s">
        <v>163</v>
      </c>
      <c r="G932" s="131" t="s">
        <v>164</v>
      </c>
      <c r="H932" s="131" t="s">
        <v>173</v>
      </c>
      <c r="I932" s="131" t="s">
        <v>165</v>
      </c>
      <c r="J932" s="131" t="s">
        <v>166</v>
      </c>
      <c r="K932" s="131" t="s">
        <v>167</v>
      </c>
      <c r="L932" s="131" t="s">
        <v>168</v>
      </c>
      <c r="M932" s="131" t="s">
        <v>169</v>
      </c>
      <c r="N932" s="131" t="s">
        <v>170</v>
      </c>
      <c r="O932" s="131" t="s">
        <v>171</v>
      </c>
      <c r="P932" s="131" t="s">
        <v>172</v>
      </c>
      <c r="Q932" s="131"/>
    </row>
    <row r="933" spans="3:17" ht="15">
      <c r="D933" s="131"/>
      <c r="E933" s="131"/>
      <c r="F933" s="179">
        <f>F719+G718*I49+I719</f>
        <v>0</v>
      </c>
      <c r="G933" s="179">
        <f>+G718*(G49-I49)+Z719</f>
        <v>0</v>
      </c>
      <c r="H933" s="179">
        <f>+P719</f>
        <v>0</v>
      </c>
      <c r="I933" s="179">
        <f>SUM(R719:X719)</f>
        <v>0</v>
      </c>
      <c r="J933" s="179">
        <f>+AB719+AC719</f>
        <v>0</v>
      </c>
      <c r="K933" s="179">
        <f>+AD719</f>
        <v>0</v>
      </c>
      <c r="L933" s="179">
        <f>SUM(AG719:AM719)</f>
        <v>0</v>
      </c>
      <c r="M933" s="179">
        <f>+AO719</f>
        <v>0</v>
      </c>
      <c r="N933" s="179">
        <f>+AP719</f>
        <v>0</v>
      </c>
      <c r="O933" s="179">
        <f>+AQ719</f>
        <v>0</v>
      </c>
      <c r="P933" s="179">
        <f>+AR719</f>
        <v>0</v>
      </c>
      <c r="Q933" s="179">
        <f>SUM(F933:P933)</f>
        <v>0</v>
      </c>
    </row>
    <row r="934" spans="3:17" ht="15">
      <c r="D934" s="131" t="e">
        <f>CONCATENATE($E$3,". Distribució de costos entre els requeriments. ","Cost unitari: ",ROUND(Q933/IF($AT$716&gt;0,$AT$716,$AU$716),2)," €/",IF($AT$716&gt;0,"kg","u"))</f>
        <v>#DIV/0!</v>
      </c>
      <c r="E934" s="131"/>
      <c r="F934" s="179" t="e">
        <f>+F933/IF($AT$716&gt;0,$AT$716,$AU$716)</f>
        <v>#DIV/0!</v>
      </c>
      <c r="G934" s="179" t="e">
        <f t="shared" ref="G934:P934" si="205">+G933/IF($AT$716&gt;0,$AT$716,$AU$716)</f>
        <v>#DIV/0!</v>
      </c>
      <c r="H934" s="179" t="e">
        <f t="shared" si="205"/>
        <v>#DIV/0!</v>
      </c>
      <c r="I934" s="179" t="e">
        <f t="shared" si="205"/>
        <v>#DIV/0!</v>
      </c>
      <c r="J934" s="179" t="e">
        <f t="shared" si="205"/>
        <v>#DIV/0!</v>
      </c>
      <c r="K934" s="179" t="e">
        <f t="shared" si="205"/>
        <v>#DIV/0!</v>
      </c>
      <c r="L934" s="179" t="e">
        <f t="shared" si="205"/>
        <v>#DIV/0!</v>
      </c>
      <c r="M934" s="179" t="e">
        <f t="shared" si="205"/>
        <v>#DIV/0!</v>
      </c>
      <c r="N934" s="179" t="e">
        <f t="shared" si="205"/>
        <v>#DIV/0!</v>
      </c>
      <c r="O934" s="179" t="e">
        <f t="shared" si="205"/>
        <v>#DIV/0!</v>
      </c>
      <c r="P934" s="179" t="e">
        <f t="shared" si="205"/>
        <v>#DIV/0!</v>
      </c>
      <c r="Q934" s="179" t="e">
        <f>SUM(F934:P934)</f>
        <v>#DIV/0!</v>
      </c>
    </row>
    <row r="937" spans="3:17" ht="12" customHeight="1"/>
    <row r="939" spans="3:17" ht="13.5" thickBot="1"/>
    <row r="940" spans="3:17" ht="27.95" customHeight="1" thickTop="1" thickBot="1">
      <c r="C940" s="181" t="s">
        <v>213</v>
      </c>
      <c r="D940" s="174" t="str">
        <f>HYPERLINK("#Resultats!c5","Torna a resultats")</f>
        <v>Torna a resultats</v>
      </c>
    </row>
    <row r="941" spans="3:17" ht="13.5" thickTop="1"/>
    <row r="957" ht="12" customHeight="1"/>
    <row r="979" spans="3:4" ht="12" customHeight="1" thickBot="1"/>
    <row r="980" spans="3:4" ht="27.95" customHeight="1" thickTop="1" thickBot="1">
      <c r="C980" s="181" t="s">
        <v>213</v>
      </c>
      <c r="D980" s="174" t="str">
        <f>HYPERLINK("#Resultats!c5","Torna a resultats")</f>
        <v>Torna a resultats</v>
      </c>
    </row>
    <row r="981" spans="3:4" ht="13.5" thickTop="1"/>
    <row r="1019" spans="3:4" ht="13.5" thickBot="1"/>
    <row r="1020" spans="3:4" ht="27.95" customHeight="1" thickTop="1" thickBot="1">
      <c r="C1020" s="181" t="s">
        <v>213</v>
      </c>
      <c r="D1020" s="174" t="str">
        <f>HYPERLINK("#Resultats!c5","Torna a resultats")</f>
        <v>Torna a resultats</v>
      </c>
    </row>
    <row r="1021" spans="3:4" ht="13.5" thickTop="1"/>
  </sheetData>
  <sheetProtection algorithmName="SHA-512" hashValue="44H6v47KNt2j/GuZ9cHylaBDtFPmfJ0v6j1sd83OrB8f0cz+X2Ei4V+UqymBXfFS065IKffpTv3U6xnK0Lg5Rg==" saltValue="ZoaSyYsSxcyEs9ccvG5xoA==" spinCount="100000" sheet="1" objects="1" scenarios="1"/>
  <autoFilter ref="A50:AW147" xr:uid="{00000000-0009-0000-0000-000008000000}"/>
  <dataValidations count="12">
    <dataValidation type="decimal" allowBlank="1" showInputMessage="1" showErrorMessage="1" sqref="E37:P42" xr:uid="{00000000-0002-0000-0800-000000000000}">
      <formula1>0</formula1>
      <formula2>100</formula2>
    </dataValidation>
    <dataValidation type="list" allowBlank="1" showInputMessage="1" showErrorMessage="1" sqref="E3" xr:uid="{00000000-0002-0000-0800-000001000000}">
      <formula1>$T$4:$T$10</formula1>
    </dataValidation>
    <dataValidation type="list" allowBlank="1" showInputMessage="1" showErrorMessage="1" sqref="D546" xr:uid="{00000000-0002-0000-0800-000002000000}">
      <formula1>$F$171:$BC$171</formula1>
    </dataValidation>
    <dataValidation type="whole" allowBlank="1" showInputMessage="1" showErrorMessage="1" sqref="E43:P46 E8:P36" xr:uid="{00000000-0002-0000-0800-000003000000}">
      <formula1>0</formula1>
      <formula2>100</formula2>
    </dataValidation>
    <dataValidation type="list" allowBlank="1" showInputMessage="1" showErrorMessage="1" sqref="D41:D43" xr:uid="{00000000-0002-0000-0800-000004000000}">
      <formula1>$D$94:$D$101</formula1>
    </dataValidation>
    <dataValidation type="list" allowBlank="1" showInputMessage="1" showErrorMessage="1" sqref="D27:D31" xr:uid="{00000000-0002-0000-0800-000005000000}">
      <formula1>$D$76:$D$82</formula1>
    </dataValidation>
    <dataValidation type="list" allowBlank="1" showInputMessage="1" showErrorMessage="1" sqref="D23:D26" xr:uid="{00000000-0002-0000-0800-000006000000}">
      <formula1>$D$70:$D$75</formula1>
    </dataValidation>
    <dataValidation type="list" allowBlank="1" showInputMessage="1" showErrorMessage="1" sqref="D19:D22" xr:uid="{00000000-0002-0000-0800-000007000000}">
      <formula1>$D$61:$D$69</formula1>
    </dataValidation>
    <dataValidation type="list" allowBlank="1" showInputMessage="1" showErrorMessage="1" sqref="D8:D14" xr:uid="{00000000-0002-0000-0800-000008000000}">
      <formula1>$D$51:$D$56</formula1>
    </dataValidation>
    <dataValidation type="list" allowBlank="1" showInputMessage="1" showErrorMessage="1" sqref="D15:D18" xr:uid="{00000000-0002-0000-0800-000009000000}">
      <formula1>$D$57:$D$60</formula1>
    </dataValidation>
    <dataValidation type="list" allowBlank="1" showInputMessage="1" showErrorMessage="1" sqref="D32:D35" xr:uid="{00000000-0002-0000-0800-00000A000000}">
      <formula1>$D$83:$D$90</formula1>
    </dataValidation>
    <dataValidation type="list" allowBlank="1" showInputMessage="1" showErrorMessage="1" sqref="D36:D40" xr:uid="{00000000-0002-0000-0800-00000B000000}">
      <formula1>$D$91:$D$93</formula1>
    </dataValidation>
  </dataValidations>
  <printOptions horizontalCentered="1" gridLinesSet="0"/>
  <pageMargins left="0.78740157480314965" right="0.78740157480314965" top="0.98425196850393704" bottom="0.98425196850393704" header="0.51181102362204722" footer="0.51181102362204722"/>
  <headerFooter alignWithMargins="0"/>
  <drawing r:id="rId1"/>
  <legacyDrawing r:id="rId2"/>
  <extLst>
    <ext xmlns:mx="http://schemas.microsoft.com/office/mac/excel/2008/main" uri="{64002731-A6B0-56B0-2670-7721B7C09600}">
      <mx:PLV Mode="0" OnePage="0" WScale="0"/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Hoja10">
    <tabColor theme="5"/>
    <pageSetUpPr fitToPage="1"/>
  </sheetPr>
  <dimension ref="A1:BS1021"/>
  <sheetViews>
    <sheetView showGridLines="0" showZeros="0" topLeftCell="A796" zoomScale="80" zoomScaleNormal="80" zoomScalePageLayoutView="80" workbookViewId="0">
      <selection activeCell="D805" sqref="D805"/>
    </sheetView>
  </sheetViews>
  <sheetFormatPr defaultColWidth="11.42578125" defaultRowHeight="12.75"/>
  <cols>
    <col min="1" max="2" width="11.7109375" customWidth="1"/>
    <col min="3" max="3" width="21.42578125" customWidth="1"/>
    <col min="4" max="4" width="55.140625" customWidth="1"/>
    <col min="5" max="5" width="16.7109375" bestFit="1" customWidth="1"/>
    <col min="6" max="48" width="12.7109375" customWidth="1"/>
  </cols>
  <sheetData>
    <row r="1" spans="3:34">
      <c r="D1" s="1"/>
      <c r="E1" s="1"/>
      <c r="F1" s="1"/>
    </row>
    <row r="3" spans="3:34" ht="27" customHeight="1">
      <c r="C3" s="181" t="s">
        <v>209</v>
      </c>
      <c r="D3" s="260" t="s">
        <v>0</v>
      </c>
      <c r="E3" s="262" t="s">
        <v>142</v>
      </c>
      <c r="T3" t="s">
        <v>139</v>
      </c>
      <c r="AG3" s="3"/>
    </row>
    <row r="4" spans="3:34" s="302" customFormat="1" ht="27.75" customHeight="1">
      <c r="D4" s="302" t="s">
        <v>116</v>
      </c>
      <c r="E4" s="303">
        <f>+Entrada!AE9</f>
        <v>0</v>
      </c>
      <c r="F4" s="304" t="s">
        <v>224</v>
      </c>
      <c r="T4" s="302" t="s">
        <v>140</v>
      </c>
      <c r="AE4" s="305"/>
      <c r="AF4" s="305"/>
    </row>
    <row r="5" spans="3:34" s="302" customFormat="1" ht="27" customHeight="1">
      <c r="D5" s="306" t="s">
        <v>1</v>
      </c>
      <c r="F5" s="306"/>
      <c r="G5" s="306"/>
      <c r="T5" s="302" t="s">
        <v>134</v>
      </c>
    </row>
    <row r="6" spans="3:34">
      <c r="T6" t="s">
        <v>138</v>
      </c>
      <c r="AH6" s="2"/>
    </row>
    <row r="7" spans="3:34">
      <c r="E7" t="s">
        <v>2</v>
      </c>
      <c r="F7" t="s">
        <v>3</v>
      </c>
      <c r="G7" t="s">
        <v>4</v>
      </c>
      <c r="H7" t="s">
        <v>5</v>
      </c>
      <c r="I7" t="s">
        <v>6</v>
      </c>
      <c r="J7" t="s">
        <v>7</v>
      </c>
      <c r="K7" t="s">
        <v>8</v>
      </c>
      <c r="L7" t="s">
        <v>9</v>
      </c>
      <c r="M7" t="s">
        <v>10</v>
      </c>
      <c r="N7" t="s">
        <v>11</v>
      </c>
      <c r="O7" t="s">
        <v>12</v>
      </c>
      <c r="P7" t="s">
        <v>13</v>
      </c>
      <c r="T7" t="s">
        <v>142</v>
      </c>
    </row>
    <row r="8" spans="3:34">
      <c r="C8" s="51" t="s">
        <v>20</v>
      </c>
      <c r="D8" s="51" t="s">
        <v>33</v>
      </c>
      <c r="E8" s="52"/>
      <c r="F8" s="52"/>
      <c r="G8" s="52"/>
      <c r="H8" s="52">
        <v>1</v>
      </c>
      <c r="I8" s="52"/>
      <c r="J8" s="52"/>
      <c r="K8" s="52"/>
      <c r="L8" s="52"/>
      <c r="M8" s="52"/>
      <c r="N8" s="52"/>
      <c r="O8" s="52"/>
      <c r="P8" s="52"/>
      <c r="Q8" s="95">
        <f>SUM(E8:P8)</f>
        <v>1</v>
      </c>
      <c r="T8" t="s">
        <v>27</v>
      </c>
    </row>
    <row r="9" spans="3:34">
      <c r="C9" s="51"/>
      <c r="D9" s="51" t="s">
        <v>17</v>
      </c>
      <c r="E9" s="52"/>
      <c r="F9" s="52"/>
      <c r="G9" s="52"/>
      <c r="H9" s="52">
        <v>1</v>
      </c>
      <c r="I9" s="52"/>
      <c r="J9" s="52"/>
      <c r="K9" s="52"/>
      <c r="L9" s="52"/>
      <c r="M9" s="52"/>
      <c r="N9" s="52"/>
      <c r="O9" s="52"/>
      <c r="P9" s="52"/>
      <c r="Q9" s="95">
        <f t="shared" ref="Q9:Q42" si="0">SUM(E9:P9)</f>
        <v>1</v>
      </c>
      <c r="T9" t="s">
        <v>141</v>
      </c>
    </row>
    <row r="10" spans="3:34">
      <c r="C10" s="51"/>
      <c r="D10" s="51" t="s">
        <v>32</v>
      </c>
      <c r="E10" s="52"/>
      <c r="F10" s="52"/>
      <c r="G10" s="52"/>
      <c r="H10" s="52"/>
      <c r="I10" s="52"/>
      <c r="J10" s="52"/>
      <c r="K10" s="52"/>
      <c r="L10" s="52"/>
      <c r="M10" s="52"/>
      <c r="N10" s="52"/>
      <c r="O10" s="52">
        <v>1</v>
      </c>
      <c r="P10" s="52"/>
      <c r="Q10" s="95">
        <f t="shared" si="0"/>
        <v>1</v>
      </c>
      <c r="T10" t="s">
        <v>143</v>
      </c>
    </row>
    <row r="11" spans="3:34">
      <c r="C11" s="51"/>
      <c r="D11" s="51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95">
        <f t="shared" si="0"/>
        <v>0</v>
      </c>
    </row>
    <row r="12" spans="3:34">
      <c r="C12" s="51"/>
      <c r="D12" s="51"/>
      <c r="E12" s="52"/>
      <c r="F12" s="52"/>
      <c r="G12" s="52"/>
      <c r="H12" s="52"/>
      <c r="I12" s="52"/>
      <c r="J12" s="52"/>
      <c r="K12" s="52"/>
      <c r="L12" s="52"/>
      <c r="M12" s="52"/>
      <c r="N12" s="52"/>
      <c r="O12" s="52"/>
      <c r="P12" s="52"/>
      <c r="Q12" s="95">
        <f t="shared" si="0"/>
        <v>0</v>
      </c>
    </row>
    <row r="13" spans="3:34">
      <c r="C13" s="51"/>
      <c r="D13" s="51"/>
      <c r="E13" s="52"/>
      <c r="F13" s="52"/>
      <c r="G13" s="52"/>
      <c r="H13" s="52"/>
      <c r="I13" s="52"/>
      <c r="J13" s="52"/>
      <c r="K13" s="52"/>
      <c r="L13" s="52"/>
      <c r="M13" s="52"/>
      <c r="N13" s="52"/>
      <c r="O13" s="52"/>
      <c r="P13" s="52"/>
      <c r="Q13" s="95">
        <f t="shared" si="0"/>
        <v>0</v>
      </c>
    </row>
    <row r="14" spans="3:34">
      <c r="C14" s="51"/>
      <c r="D14" s="51"/>
      <c r="E14" s="52"/>
      <c r="F14" s="52"/>
      <c r="G14" s="52"/>
      <c r="H14" s="52"/>
      <c r="I14" s="52"/>
      <c r="J14" s="52"/>
      <c r="K14" s="52"/>
      <c r="L14" s="52"/>
      <c r="M14" s="52"/>
      <c r="N14" s="52"/>
      <c r="O14" s="52"/>
      <c r="P14" s="52"/>
      <c r="Q14" s="95">
        <f t="shared" si="0"/>
        <v>0</v>
      </c>
    </row>
    <row r="15" spans="3:34">
      <c r="C15" s="53" t="s">
        <v>21</v>
      </c>
      <c r="D15" s="53" t="s">
        <v>85</v>
      </c>
      <c r="E15" s="54"/>
      <c r="F15" s="54"/>
      <c r="G15" s="54"/>
      <c r="H15" s="54">
        <v>1</v>
      </c>
      <c r="I15" s="54"/>
      <c r="J15" s="54"/>
      <c r="K15" s="54"/>
      <c r="L15" s="54"/>
      <c r="M15" s="54"/>
      <c r="N15" s="54"/>
      <c r="O15" s="54"/>
      <c r="P15" s="54"/>
      <c r="Q15" s="95">
        <f t="shared" si="0"/>
        <v>1</v>
      </c>
    </row>
    <row r="16" spans="3:34">
      <c r="C16" s="53"/>
      <c r="D16" s="53"/>
      <c r="E16" s="54"/>
      <c r="F16" s="54"/>
      <c r="G16" s="54"/>
      <c r="H16" s="54"/>
      <c r="I16" s="54"/>
      <c r="J16" s="54"/>
      <c r="K16" s="54"/>
      <c r="L16" s="54"/>
      <c r="M16" s="54"/>
      <c r="N16" s="54"/>
      <c r="O16" s="54"/>
      <c r="P16" s="54"/>
      <c r="Q16" s="95">
        <f t="shared" si="0"/>
        <v>0</v>
      </c>
    </row>
    <row r="17" spans="3:17">
      <c r="C17" s="53"/>
      <c r="D17" s="53"/>
      <c r="E17" s="54"/>
      <c r="F17" s="54"/>
      <c r="G17" s="54"/>
      <c r="H17" s="54"/>
      <c r="I17" s="54"/>
      <c r="J17" s="54"/>
      <c r="K17" s="54"/>
      <c r="L17" s="54"/>
      <c r="M17" s="54"/>
      <c r="N17" s="54"/>
      <c r="O17" s="54"/>
      <c r="P17" s="54"/>
      <c r="Q17" s="95">
        <f t="shared" si="0"/>
        <v>0</v>
      </c>
    </row>
    <row r="18" spans="3:17">
      <c r="C18" s="53"/>
      <c r="D18" s="53"/>
      <c r="E18" s="54"/>
      <c r="F18" s="54"/>
      <c r="G18" s="54"/>
      <c r="H18" s="54"/>
      <c r="I18" s="54"/>
      <c r="J18" s="54"/>
      <c r="K18" s="54"/>
      <c r="L18" s="54"/>
      <c r="M18" s="54"/>
      <c r="N18" s="54"/>
      <c r="O18" s="54"/>
      <c r="P18" s="54"/>
      <c r="Q18" s="95">
        <f t="shared" si="0"/>
        <v>0</v>
      </c>
    </row>
    <row r="19" spans="3:17">
      <c r="C19" s="56" t="s">
        <v>23</v>
      </c>
      <c r="D19" s="56" t="s">
        <v>108</v>
      </c>
      <c r="E19" s="57"/>
      <c r="F19" s="57"/>
      <c r="G19" s="57"/>
      <c r="H19" s="57">
        <v>1</v>
      </c>
      <c r="I19" s="57"/>
      <c r="J19" s="57"/>
      <c r="K19" s="57"/>
      <c r="L19" s="57"/>
      <c r="M19" s="57"/>
      <c r="N19" s="57"/>
      <c r="O19" s="57"/>
      <c r="P19" s="57"/>
      <c r="Q19" s="95">
        <f t="shared" si="0"/>
        <v>1</v>
      </c>
    </row>
    <row r="20" spans="3:17">
      <c r="C20" s="56"/>
      <c r="D20" s="56"/>
      <c r="E20" s="57"/>
      <c r="F20" s="57"/>
      <c r="G20" s="57"/>
      <c r="H20" s="57"/>
      <c r="I20" s="57"/>
      <c r="J20" s="57"/>
      <c r="K20" s="57"/>
      <c r="L20" s="57"/>
      <c r="M20" s="57"/>
      <c r="N20" s="57"/>
      <c r="O20" s="57"/>
      <c r="P20" s="57"/>
      <c r="Q20" s="95">
        <f t="shared" si="0"/>
        <v>0</v>
      </c>
    </row>
    <row r="21" spans="3:17">
      <c r="C21" s="56"/>
      <c r="D21" s="56"/>
      <c r="E21" s="57"/>
      <c r="F21" s="57"/>
      <c r="G21" s="57"/>
      <c r="H21" s="57"/>
      <c r="I21" s="57"/>
      <c r="J21" s="57"/>
      <c r="K21" s="57"/>
      <c r="L21" s="57"/>
      <c r="M21" s="57"/>
      <c r="N21" s="57"/>
      <c r="O21" s="57"/>
      <c r="P21" s="57"/>
      <c r="Q21" s="95">
        <f t="shared" si="0"/>
        <v>0</v>
      </c>
    </row>
    <row r="22" spans="3:17">
      <c r="C22" s="56"/>
      <c r="D22" s="56"/>
      <c r="E22" s="57"/>
      <c r="F22" s="57"/>
      <c r="G22" s="57"/>
      <c r="H22" s="57"/>
      <c r="I22" s="57"/>
      <c r="J22" s="57"/>
      <c r="K22" s="57"/>
      <c r="L22" s="57"/>
      <c r="M22" s="57"/>
      <c r="N22" s="57"/>
      <c r="O22" s="57"/>
      <c r="P22" s="57"/>
      <c r="Q22" s="95">
        <f t="shared" si="0"/>
        <v>0</v>
      </c>
    </row>
    <row r="23" spans="3:17">
      <c r="C23" s="58" t="s">
        <v>24</v>
      </c>
      <c r="D23" s="96"/>
      <c r="E23" s="59"/>
      <c r="F23" s="59"/>
      <c r="G23" s="59"/>
      <c r="H23" s="59"/>
      <c r="I23" s="59"/>
      <c r="J23" s="59"/>
      <c r="K23" s="59"/>
      <c r="L23" s="59"/>
      <c r="M23" s="59"/>
      <c r="N23" s="59"/>
      <c r="O23" s="59"/>
      <c r="P23" s="59"/>
      <c r="Q23" s="95">
        <f t="shared" si="0"/>
        <v>0</v>
      </c>
    </row>
    <row r="24" spans="3:17">
      <c r="C24" s="58"/>
      <c r="D24" s="96"/>
      <c r="E24" s="59"/>
      <c r="F24" s="59"/>
      <c r="G24" s="59"/>
      <c r="H24" s="59"/>
      <c r="I24" s="59"/>
      <c r="J24" s="59"/>
      <c r="K24" s="59"/>
      <c r="L24" s="59"/>
      <c r="M24" s="59"/>
      <c r="N24" s="59"/>
      <c r="O24" s="59"/>
      <c r="P24" s="59"/>
      <c r="Q24" s="95">
        <f t="shared" si="0"/>
        <v>0</v>
      </c>
    </row>
    <row r="25" spans="3:17">
      <c r="C25" s="58"/>
      <c r="D25" s="58"/>
      <c r="E25" s="59"/>
      <c r="F25" s="59"/>
      <c r="G25" s="59"/>
      <c r="H25" s="59"/>
      <c r="I25" s="59"/>
      <c r="J25" s="59"/>
      <c r="K25" s="59"/>
      <c r="L25" s="59"/>
      <c r="M25" s="59"/>
      <c r="N25" s="59"/>
      <c r="O25" s="59"/>
      <c r="P25" s="59"/>
      <c r="Q25" s="95">
        <f t="shared" si="0"/>
        <v>0</v>
      </c>
    </row>
    <row r="26" spans="3:17">
      <c r="C26" s="58"/>
      <c r="D26" s="58"/>
      <c r="E26" s="59"/>
      <c r="F26" s="59"/>
      <c r="G26" s="59"/>
      <c r="H26" s="59"/>
      <c r="I26" s="59"/>
      <c r="J26" s="59"/>
      <c r="K26" s="59"/>
      <c r="L26" s="59"/>
      <c r="M26" s="59"/>
      <c r="N26" s="59"/>
      <c r="O26" s="59"/>
      <c r="P26" s="59"/>
      <c r="Q26" s="95">
        <f t="shared" si="0"/>
        <v>0</v>
      </c>
    </row>
    <row r="27" spans="3:17">
      <c r="C27" s="49" t="s">
        <v>22</v>
      </c>
      <c r="D27" s="49" t="s">
        <v>100</v>
      </c>
      <c r="E27" s="50"/>
      <c r="F27" s="50"/>
      <c r="G27" s="50"/>
      <c r="H27" s="50"/>
      <c r="I27" s="50"/>
      <c r="J27" s="50"/>
      <c r="K27" s="50">
        <v>1</v>
      </c>
      <c r="L27" s="50">
        <v>1</v>
      </c>
      <c r="M27" s="50"/>
      <c r="N27" s="50"/>
      <c r="O27" s="50"/>
      <c r="P27" s="50"/>
      <c r="Q27" s="95">
        <f t="shared" si="0"/>
        <v>2</v>
      </c>
    </row>
    <row r="28" spans="3:17">
      <c r="C28" s="49"/>
      <c r="D28" s="49"/>
      <c r="E28" s="50"/>
      <c r="F28" s="50"/>
      <c r="G28" s="50"/>
      <c r="H28" s="50"/>
      <c r="I28" s="50"/>
      <c r="J28" s="50"/>
      <c r="K28" s="50"/>
      <c r="L28" s="50"/>
      <c r="M28" s="50"/>
      <c r="N28" s="50"/>
      <c r="O28" s="50"/>
      <c r="P28" s="50"/>
      <c r="Q28" s="95">
        <f t="shared" si="0"/>
        <v>0</v>
      </c>
    </row>
    <row r="29" spans="3:17">
      <c r="C29" s="49"/>
      <c r="D29" s="49"/>
      <c r="E29" s="50"/>
      <c r="F29" s="50"/>
      <c r="G29" s="50"/>
      <c r="H29" s="50"/>
      <c r="I29" s="50"/>
      <c r="J29" s="50"/>
      <c r="K29" s="50"/>
      <c r="L29" s="50"/>
      <c r="M29" s="50"/>
      <c r="N29" s="50"/>
      <c r="O29" s="50"/>
      <c r="P29" s="50"/>
      <c r="Q29" s="95">
        <f t="shared" si="0"/>
        <v>0</v>
      </c>
    </row>
    <row r="30" spans="3:17">
      <c r="C30" s="49"/>
      <c r="D30" s="49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95">
        <f t="shared" si="0"/>
        <v>0</v>
      </c>
    </row>
    <row r="31" spans="3:17">
      <c r="C31" s="49"/>
      <c r="D31" s="49"/>
      <c r="E31" s="50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95">
        <f t="shared" si="0"/>
        <v>0</v>
      </c>
    </row>
    <row r="32" spans="3:17">
      <c r="C32" s="60" t="s">
        <v>30</v>
      </c>
      <c r="D32" s="60" t="s">
        <v>34</v>
      </c>
      <c r="E32" s="61"/>
      <c r="F32" s="61"/>
      <c r="G32" s="61"/>
      <c r="H32" s="61"/>
      <c r="I32" s="61">
        <v>1</v>
      </c>
      <c r="J32" s="61">
        <v>2</v>
      </c>
      <c r="K32" s="61"/>
      <c r="L32" s="61"/>
      <c r="M32" s="61"/>
      <c r="N32" s="61"/>
      <c r="O32" s="61"/>
      <c r="P32" s="61"/>
      <c r="Q32" s="95">
        <f t="shared" si="0"/>
        <v>3</v>
      </c>
    </row>
    <row r="33" spans="3:55">
      <c r="C33" s="60"/>
      <c r="D33" s="97" t="s">
        <v>97</v>
      </c>
      <c r="E33" s="61"/>
      <c r="F33" s="61"/>
      <c r="G33" s="61"/>
      <c r="H33" s="61"/>
      <c r="I33" s="61">
        <v>1</v>
      </c>
      <c r="J33" s="61">
        <v>2</v>
      </c>
      <c r="K33" s="61"/>
      <c r="L33" s="61"/>
      <c r="M33" s="61"/>
      <c r="N33" s="61"/>
      <c r="O33" s="61"/>
      <c r="P33" s="61"/>
      <c r="Q33" s="95">
        <f t="shared" si="0"/>
        <v>3</v>
      </c>
    </row>
    <row r="34" spans="3:55">
      <c r="C34" s="60"/>
      <c r="D34" s="60"/>
      <c r="E34" s="61"/>
      <c r="F34" s="61"/>
      <c r="G34" s="61"/>
      <c r="H34" s="61"/>
      <c r="I34" s="61"/>
      <c r="J34" s="61"/>
      <c r="K34" s="61"/>
      <c r="L34" s="61"/>
      <c r="M34" s="61"/>
      <c r="N34" s="61"/>
      <c r="O34" s="61"/>
      <c r="P34" s="61"/>
      <c r="Q34" s="95">
        <f t="shared" si="0"/>
        <v>0</v>
      </c>
    </row>
    <row r="35" spans="3:55">
      <c r="C35" s="60"/>
      <c r="D35" s="60"/>
      <c r="E35" s="61"/>
      <c r="F35" s="61"/>
      <c r="G35" s="61"/>
      <c r="H35" s="61"/>
      <c r="I35" s="61"/>
      <c r="J35" s="61"/>
      <c r="K35" s="61"/>
      <c r="L35" s="61"/>
      <c r="M35" s="61"/>
      <c r="N35" s="61"/>
      <c r="O35" s="61"/>
      <c r="P35" s="61"/>
      <c r="Q35" s="95">
        <f t="shared" si="0"/>
        <v>0</v>
      </c>
    </row>
    <row r="36" spans="3:55">
      <c r="C36" s="62" t="s">
        <v>26</v>
      </c>
      <c r="D36" s="62" t="s">
        <v>132</v>
      </c>
      <c r="E36" s="63"/>
      <c r="F36" s="63"/>
      <c r="G36" s="63"/>
      <c r="H36" s="63">
        <v>1</v>
      </c>
      <c r="I36" s="63">
        <v>1</v>
      </c>
      <c r="J36" s="63">
        <v>1</v>
      </c>
      <c r="K36" s="63">
        <v>1</v>
      </c>
      <c r="L36" s="63">
        <v>1</v>
      </c>
      <c r="M36" s="63">
        <v>1</v>
      </c>
      <c r="N36" s="63"/>
      <c r="O36" s="63"/>
      <c r="P36" s="63"/>
      <c r="Q36" s="95">
        <f t="shared" si="0"/>
        <v>6</v>
      </c>
    </row>
    <row r="37" spans="3:55">
      <c r="C37" s="62"/>
      <c r="D37" s="62"/>
      <c r="E37" s="112"/>
      <c r="F37" s="112"/>
      <c r="G37" s="112"/>
      <c r="H37" s="112"/>
      <c r="I37" s="112"/>
      <c r="J37" s="112"/>
      <c r="K37" s="112"/>
      <c r="L37" s="112"/>
      <c r="M37" s="112"/>
      <c r="N37" s="112"/>
      <c r="O37" s="112"/>
      <c r="P37" s="112"/>
      <c r="Q37" s="95">
        <f t="shared" si="0"/>
        <v>0</v>
      </c>
    </row>
    <row r="38" spans="3:55">
      <c r="C38" s="62"/>
      <c r="D38" s="62"/>
      <c r="E38" s="112"/>
      <c r="F38" s="112"/>
      <c r="G38" s="112"/>
      <c r="H38" s="112"/>
      <c r="I38" s="112"/>
      <c r="J38" s="112"/>
      <c r="K38" s="112"/>
      <c r="L38" s="112"/>
      <c r="M38" s="112"/>
      <c r="N38" s="112"/>
      <c r="O38" s="112"/>
      <c r="P38" s="112"/>
      <c r="Q38" s="95">
        <f t="shared" si="0"/>
        <v>0</v>
      </c>
    </row>
    <row r="39" spans="3:55">
      <c r="C39" s="62"/>
      <c r="D39" s="62"/>
      <c r="E39" s="112"/>
      <c r="F39" s="112"/>
      <c r="G39" s="112"/>
      <c r="H39" s="112"/>
      <c r="I39" s="112"/>
      <c r="J39" s="112"/>
      <c r="K39" s="112"/>
      <c r="L39" s="112"/>
      <c r="M39" s="112"/>
      <c r="N39" s="112"/>
      <c r="O39" s="112"/>
      <c r="P39" s="112"/>
      <c r="Q39" s="95">
        <f t="shared" si="0"/>
        <v>0</v>
      </c>
    </row>
    <row r="40" spans="3:55">
      <c r="C40" s="62"/>
      <c r="D40" s="62"/>
      <c r="E40" s="112"/>
      <c r="F40" s="112"/>
      <c r="G40" s="112"/>
      <c r="H40" s="112"/>
      <c r="I40" s="112"/>
      <c r="J40" s="112"/>
      <c r="K40" s="112"/>
      <c r="L40" s="112"/>
      <c r="M40" s="112"/>
      <c r="N40" s="112"/>
      <c r="O40" s="112"/>
      <c r="P40" s="112"/>
      <c r="Q40" s="95">
        <f t="shared" si="0"/>
        <v>0</v>
      </c>
    </row>
    <row r="41" spans="3:55">
      <c r="C41" s="55" t="s">
        <v>25</v>
      </c>
      <c r="D41" s="55" t="s">
        <v>101</v>
      </c>
      <c r="E41" s="110"/>
      <c r="F41" s="110"/>
      <c r="G41" s="110"/>
      <c r="H41" s="110"/>
      <c r="I41" s="110"/>
      <c r="J41" s="110"/>
      <c r="K41" s="110"/>
      <c r="L41" s="110"/>
      <c r="M41" s="110"/>
      <c r="N41" s="110">
        <v>0.5</v>
      </c>
      <c r="O41" s="110">
        <v>0.5</v>
      </c>
      <c r="P41" s="110"/>
      <c r="Q41" s="95">
        <f t="shared" si="0"/>
        <v>1</v>
      </c>
    </row>
    <row r="42" spans="3:55">
      <c r="C42" s="55"/>
      <c r="D42" s="55"/>
      <c r="E42" s="110"/>
      <c r="F42" s="110"/>
      <c r="G42" s="110"/>
      <c r="H42" s="110"/>
      <c r="I42" s="110"/>
      <c r="J42" s="110"/>
      <c r="K42" s="110"/>
      <c r="L42" s="110"/>
      <c r="M42" s="110"/>
      <c r="N42" s="110"/>
      <c r="O42" s="110"/>
      <c r="P42" s="110"/>
      <c r="Q42" s="95">
        <f t="shared" si="0"/>
        <v>0</v>
      </c>
    </row>
    <row r="43" spans="3:55"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</row>
    <row r="44" spans="3:55"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</row>
    <row r="45" spans="3:55" hidden="1"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</row>
    <row r="46" spans="3:55" ht="18.75" hidden="1">
      <c r="D46" s="264" t="s">
        <v>112</v>
      </c>
      <c r="E46" s="47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</row>
    <row r="47" spans="3:55" hidden="1"/>
    <row r="48" spans="3:55" hidden="1">
      <c r="AV48" s="48"/>
      <c r="AW48" s="48"/>
      <c r="AX48" s="48"/>
      <c r="AY48" s="48"/>
      <c r="AZ48" s="48"/>
      <c r="BA48" s="48"/>
      <c r="BB48" s="48"/>
      <c r="BC48" s="48"/>
    </row>
    <row r="49" spans="1:71" s="261" customFormat="1" ht="27" hidden="1" customHeight="1">
      <c r="A49" s="261">
        <f>+'Cu1'!A49</f>
        <v>0</v>
      </c>
      <c r="B49" s="261">
        <f>+'Cu1'!B49</f>
        <v>0</v>
      </c>
      <c r="C49" s="261">
        <f>+'Cu1'!C49</f>
        <v>0</v>
      </c>
      <c r="D49" s="261" t="str">
        <f>+'Cu1'!D49</f>
        <v>Cost Unitari</v>
      </c>
      <c r="E49" s="261">
        <f>+'Cu1'!E49</f>
        <v>0</v>
      </c>
      <c r="F49" s="265">
        <f>+'Cu1'!F49</f>
        <v>0</v>
      </c>
      <c r="G49" s="265">
        <f>+'Cu1'!G49</f>
        <v>28</v>
      </c>
      <c r="H49" s="265">
        <f>+'Cu1'!H49</f>
        <v>0</v>
      </c>
      <c r="I49" s="265">
        <f>+'Cu1'!I49</f>
        <v>3</v>
      </c>
      <c r="J49" s="261">
        <f>+'Cu1'!J49</f>
        <v>0</v>
      </c>
      <c r="K49" s="261">
        <f>+'Cu1'!K49</f>
        <v>0</v>
      </c>
      <c r="L49" s="261">
        <f>+'Cu1'!L49</f>
        <v>0</v>
      </c>
      <c r="M49" s="261">
        <f>+'Cu1'!M49</f>
        <v>0</v>
      </c>
      <c r="N49" s="261">
        <f>+'Cu1'!N49</f>
        <v>0</v>
      </c>
      <c r="O49" s="261">
        <f>+'Cu1'!O49</f>
        <v>0</v>
      </c>
      <c r="P49" s="266">
        <f>+'Cu1'!P49</f>
        <v>9.4117647058823521E-3</v>
      </c>
      <c r="Q49" s="261">
        <f>+'Cu1'!Q49</f>
        <v>0</v>
      </c>
      <c r="R49" s="267">
        <f>+'Cu1'!R49</f>
        <v>7.0000000000000007E-2</v>
      </c>
      <c r="S49" s="266">
        <f>+'Cu1'!S49</f>
        <v>0.75</v>
      </c>
      <c r="T49" s="267">
        <f>+'Cu1'!T49</f>
        <v>7.0000000000000007E-2</v>
      </c>
      <c r="U49" s="267">
        <f>+'Cu1'!U49</f>
        <v>0.04</v>
      </c>
      <c r="V49" s="267">
        <f>+'Cu1'!V49</f>
        <v>0.37</v>
      </c>
      <c r="W49" s="267">
        <f>+'Cu1'!W49</f>
        <v>0.13</v>
      </c>
      <c r="X49" s="267">
        <f>+'Cu1'!X49</f>
        <v>0.08</v>
      </c>
      <c r="Y49" s="261">
        <f>+'Cu1'!Y49</f>
        <v>0</v>
      </c>
      <c r="Z49" s="268">
        <f>+'Cu1'!Z49</f>
        <v>5</v>
      </c>
      <c r="AA49" s="261">
        <f>+'Cu1'!AA49</f>
        <v>0</v>
      </c>
      <c r="AB49" s="269">
        <f>+'Cu1'!AB49</f>
        <v>3.9E-2</v>
      </c>
      <c r="AC49" s="269">
        <f>+'Cu1'!AC49</f>
        <v>0.8</v>
      </c>
      <c r="AD49" s="270">
        <f>+'Cu1'!AD49</f>
        <v>3.0000000000000001E-5</v>
      </c>
      <c r="AE49" s="261">
        <f>+'Cu1'!AE49</f>
        <v>0</v>
      </c>
      <c r="AF49" s="261">
        <f>+'Cu1'!AF49</f>
        <v>0</v>
      </c>
      <c r="AG49" s="271">
        <f>+'Cu1'!AG49</f>
        <v>30.666666666666664</v>
      </c>
      <c r="AH49" s="272">
        <f>+'Cu1'!AH49</f>
        <v>14.285714285714285</v>
      </c>
      <c r="AI49" s="272">
        <f>+'Cu1'!AI49</f>
        <v>10</v>
      </c>
      <c r="AJ49" s="271">
        <f>+'Cu1'!AJ49</f>
        <v>8.1999999999999993</v>
      </c>
      <c r="AK49" s="271">
        <f>+'Cu1'!AK49</f>
        <v>8.15</v>
      </c>
      <c r="AL49" s="271">
        <f>+'Cu1'!AL49</f>
        <v>0.96</v>
      </c>
      <c r="AM49" s="273">
        <f>+'Cu1'!AM49</f>
        <v>15</v>
      </c>
      <c r="AN49" s="261">
        <f>+'Cu1'!AN49</f>
        <v>0</v>
      </c>
      <c r="AO49" s="274">
        <f>+'Cu1'!AO49</f>
        <v>0.13</v>
      </c>
      <c r="AP49" s="267">
        <f>+'Cu1'!AP49</f>
        <v>0.1</v>
      </c>
      <c r="AQ49" s="275">
        <f>+'Cu1'!AQ49</f>
        <v>2.0833333333333332E-2</v>
      </c>
      <c r="AR49" s="267">
        <f>+'Cu1'!AR49</f>
        <v>0.5</v>
      </c>
      <c r="AS49" s="267">
        <f>+'Cu1'!AS49</f>
        <v>0</v>
      </c>
      <c r="AT49" s="275">
        <f>+'Cu1'!AT49</f>
        <v>2.2000000000000002</v>
      </c>
      <c r="AU49" s="275">
        <f>+'Cu1'!AU49</f>
        <v>2.2000000000000002</v>
      </c>
      <c r="AV49" s="275">
        <f>+'Cu1'!AV49</f>
        <v>0</v>
      </c>
      <c r="AW49" s="275">
        <f>+'Cu1'!AW49</f>
        <v>0</v>
      </c>
      <c r="AX49" s="275">
        <f>+'Cu1'!AX49</f>
        <v>0</v>
      </c>
      <c r="AY49" s="275">
        <f>+'Cu1'!AY49</f>
        <v>0</v>
      </c>
      <c r="AZ49" s="275">
        <f>+'Cu1'!AZ49</f>
        <v>2.2000000000000002</v>
      </c>
      <c r="BA49" s="275">
        <f>+'Cu1'!BA49</f>
        <v>0</v>
      </c>
      <c r="BB49" s="275">
        <f>+'Cu1'!BB49</f>
        <v>0</v>
      </c>
      <c r="BC49" s="275">
        <f>+'Cu1'!BC49</f>
        <v>0</v>
      </c>
      <c r="BD49" s="261">
        <f>+'Cu1'!BD49</f>
        <v>0</v>
      </c>
      <c r="BE49" s="261">
        <f>+'Cu1'!BE49</f>
        <v>0</v>
      </c>
      <c r="BF49" s="261">
        <f>+'Cu1'!BF49</f>
        <v>0</v>
      </c>
      <c r="BG49" s="261">
        <f>+'Cu1'!BG49</f>
        <v>0</v>
      </c>
    </row>
    <row r="50" spans="1:71" ht="38.25" hidden="1">
      <c r="A50">
        <f>+'Cu1'!A50</f>
        <v>0</v>
      </c>
      <c r="B50" s="3" t="str">
        <f>+'Cu1'!B50</f>
        <v>Núm. Operació</v>
      </c>
      <c r="C50" s="3" t="str">
        <f>+'Cu1'!C50</f>
        <v>Tipus operació</v>
      </c>
      <c r="D50" t="str">
        <f>+'Cu1'!D50</f>
        <v>Llista d'operacions</v>
      </c>
      <c r="E50" t="str">
        <f>+'Cu1'!E50</f>
        <v>Quantificat per</v>
      </c>
      <c r="F50" s="6" t="str">
        <f>+'Cu1'!F50</f>
        <v>Persona no qualificada (h)</v>
      </c>
      <c r="G50" s="6" t="str">
        <f>+'Cu1'!G50</f>
        <v>Tractor incloent tractorista (h)</v>
      </c>
      <c r="H50" s="6" t="str">
        <f>+'Cu1'!H50</f>
        <v>Motocultor (h)</v>
      </c>
      <c r="I50" s="6" t="str">
        <f>+'Cu1'!I50</f>
        <v>Persona qualificada (h)</v>
      </c>
      <c r="J50" s="6" t="str">
        <f>+'Cu1'!J50</f>
        <v>Subsolador (h)</v>
      </c>
      <c r="K50" s="6" t="str">
        <f>+'Cu1'!K50</f>
        <v>Fresadora (h)</v>
      </c>
      <c r="L50" s="6" t="str">
        <f>+'Cu1'!L50</f>
        <v>Discos (h)</v>
      </c>
      <c r="M50" s="6" t="str">
        <f>+'Cu1'!M50</f>
        <v>Estripadora (h)</v>
      </c>
      <c r="N50" s="6" t="str">
        <f>+'Cu1'!N50</f>
        <v>Remolc (h)</v>
      </c>
      <c r="O50" s="6" t="str">
        <f>+'Cu1'!O50</f>
        <v>Pala (h)</v>
      </c>
      <c r="P50" s="6" t="str">
        <f>+'Cu1'!P50</f>
        <v>Compost (kg)</v>
      </c>
      <c r="Q50" s="6" t="str">
        <f>+'Cu1'!Q50</f>
        <v>Solcador de 3 solcs (h)</v>
      </c>
      <c r="R50" s="6" t="str">
        <f>+'Cu1'!R50</f>
        <v>Planter col (u)</v>
      </c>
      <c r="S50" s="6" t="str">
        <f>+'Cu1'!S50</f>
        <v>Ceballots calçots (kg)</v>
      </c>
      <c r="T50" s="6" t="str">
        <f>+'Cu1'!T50</f>
        <v>Planter enciam (u)</v>
      </c>
      <c r="U50" s="6" t="str">
        <f>+'Cu1'!U50</f>
        <v>Planter bleda (u)</v>
      </c>
      <c r="V50" s="6" t="str">
        <f>+'Cu1'!V50</f>
        <v>Planter tomàquet (u)</v>
      </c>
      <c r="W50" s="6" t="str">
        <f>+'Cu1'!W50</f>
        <v>Planter carbassa (u)</v>
      </c>
      <c r="X50" s="6" t="str">
        <f>+'Cu1'!X50</f>
        <v>Llavor carbassa (u)</v>
      </c>
      <c r="Y50" s="6" t="str">
        <f>+'Cu1'!Y50</f>
        <v>Plantador (h)</v>
      </c>
      <c r="Z50" s="6" t="str">
        <f>+'Cu1'!Z50</f>
        <v>Furgoneta (h)</v>
      </c>
      <c r="AA50" s="6" t="str">
        <f>+'Cu1'!AA50</f>
        <v>Bicicleta de sembrar (h)</v>
      </c>
      <c r="AB50" s="6" t="str">
        <f>+'Cu1'!AB50</f>
        <v xml:space="preserve">cinta de reg (m) </v>
      </c>
      <c r="AC50" s="6" t="str">
        <f>+'Cu1'!AC50</f>
        <v>reg aspersió: tub,… (m)</v>
      </c>
      <c r="AD50" s="6" t="str">
        <f>+'Cu1'!AD50</f>
        <v>reg (L)</v>
      </c>
      <c r="AE50" s="6" t="str">
        <f>+'Cu1'!AE50</f>
        <v>Braços tractor (h)</v>
      </c>
      <c r="AF50" s="6" t="str">
        <f>+'Cu1'!AF50</f>
        <v>Bota (h)</v>
      </c>
      <c r="AG50" s="6" t="str">
        <f>+'Cu1'!AG50</f>
        <v>Bacillus thuringiensis (kg)</v>
      </c>
      <c r="AH50" s="6" t="str">
        <f>+'Cu1'!AH50</f>
        <v>Retenol (L)</v>
      </c>
      <c r="AI50" s="6" t="str">
        <f>+'Cu1'!AI50</f>
        <v>Purí d'ortiga (L)</v>
      </c>
      <c r="AJ50" s="6" t="str">
        <f>+'Cu1'!AJ50</f>
        <v>Hidròxid de coure (kg)</v>
      </c>
      <c r="AK50" s="6" t="str">
        <f>+'Cu1'!AK50</f>
        <v>Ferramol per llimacs (kg)</v>
      </c>
      <c r="AL50" s="6" t="str">
        <f>+'Cu1'!AL50</f>
        <v>Sofre (kg)</v>
      </c>
      <c r="AM50" s="6" t="str">
        <f>+'Cu1'!AM50</f>
        <v>Oli de nim (L)</v>
      </c>
      <c r="AN50" s="6" t="str">
        <f>+'Cu1'!AN50</f>
        <v>Tallant (h)</v>
      </c>
      <c r="AO50" s="6" t="str">
        <f>+'Cu1'!AO50</f>
        <v>Plàstic (m2)</v>
      </c>
      <c r="AP50" s="6" t="str">
        <f>+'Cu1'!AP50</f>
        <v>Canyes (u)</v>
      </c>
      <c r="AQ50" s="6" t="str">
        <f>+'Cu1'!AQ50</f>
        <v>Cost mensual terreny (m2)</v>
      </c>
      <c r="AR50" s="6" t="str">
        <f>+'Cu1'!AR50</f>
        <v>Caixes (u)</v>
      </c>
      <c r="AS50" s="6">
        <f>+'Cu1'!AS50</f>
        <v>0</v>
      </c>
      <c r="AT50" t="str">
        <f>+'Cu1'!AT50</f>
        <v>Collita (kg)</v>
      </c>
      <c r="AU50" t="str">
        <f>+'Cu1'!AU50</f>
        <v>Collita (u)</v>
      </c>
      <c r="AV50" s="6" t="str">
        <f>+'Cu1'!AV50</f>
        <v xml:space="preserve">Collita col (u) </v>
      </c>
      <c r="AW50" s="6" t="str">
        <f>+'Cu1'!AW50</f>
        <v>Collita bròcoli (kg)</v>
      </c>
      <c r="AX50" s="6" t="str">
        <f>+'Cu1'!AX50</f>
        <v xml:space="preserve">Collita calçot (u) </v>
      </c>
      <c r="AY50" s="6" t="str">
        <f>+'Cu1'!AY50</f>
        <v xml:space="preserve">Collita enciam (u) </v>
      </c>
      <c r="AZ50" s="6" t="str">
        <f>+'Cu1'!AZ50</f>
        <v xml:space="preserve">Collita bledes a manats (u) </v>
      </c>
      <c r="BA50" s="6" t="str">
        <f>+'Cu1'!BA50</f>
        <v>Collita bledes (kg)</v>
      </c>
      <c r="BB50" s="6" t="str">
        <f>+'Cu1'!BB50</f>
        <v>Collita tomàquet (kg)</v>
      </c>
      <c r="BC50" s="6" t="str">
        <f>+'Cu1'!BC50</f>
        <v>Collita carbassa (kg)</v>
      </c>
      <c r="BD50" s="6">
        <f>+'Cu1'!BD50</f>
        <v>0</v>
      </c>
      <c r="BE50" s="6">
        <f>+'Cu1'!BE50</f>
        <v>0</v>
      </c>
      <c r="BF50" s="6">
        <f>+'Cu1'!BF50</f>
        <v>0</v>
      </c>
      <c r="BG50" s="6">
        <f>+'Cu1'!BG50</f>
        <v>0</v>
      </c>
      <c r="BH50" s="6"/>
      <c r="BI50" s="6"/>
      <c r="BJ50" s="6"/>
      <c r="BK50" s="6"/>
      <c r="BL50" s="6"/>
      <c r="BM50" s="6"/>
      <c r="BN50" s="6"/>
      <c r="BO50" s="6"/>
      <c r="BP50" s="6"/>
      <c r="BQ50" s="6"/>
      <c r="BR50" s="6"/>
      <c r="BS50" s="6"/>
    </row>
    <row r="51" spans="1:71" hidden="1">
      <c r="A51" s="13">
        <f>+'Cu1'!A51</f>
        <v>1</v>
      </c>
      <c r="B51" s="13">
        <f>+'Cu1'!B51</f>
        <v>110</v>
      </c>
      <c r="C51" s="13" t="str">
        <f>+'Cu1'!C51</f>
        <v>PREPARACIÓ DEL SÒL</v>
      </c>
      <c r="D51" s="13" t="str">
        <f>+'Cu1'!D51</f>
        <v>Desbrossat amb discos</v>
      </c>
      <c r="E51" s="14">
        <f>+'Cu1'!E51</f>
        <v>2500</v>
      </c>
      <c r="F51" s="15">
        <f>+'Cu1'!F51</f>
        <v>0</v>
      </c>
      <c r="G51" s="15">
        <f>+'Cu1'!G51</f>
        <v>0.75</v>
      </c>
      <c r="H51" s="15">
        <f>+'Cu1'!H51</f>
        <v>0</v>
      </c>
      <c r="I51" s="15">
        <f>+'Cu1'!I51</f>
        <v>0</v>
      </c>
      <c r="J51" s="15">
        <f>+'Cu1'!J51</f>
        <v>0</v>
      </c>
      <c r="K51" s="15">
        <f>+'Cu1'!K51</f>
        <v>0</v>
      </c>
      <c r="L51" s="15">
        <f>+'Cu1'!L51</f>
        <v>0.75</v>
      </c>
      <c r="M51" s="15">
        <f>+'Cu1'!M51</f>
        <v>0</v>
      </c>
      <c r="N51" s="15">
        <f>+'Cu1'!N51</f>
        <v>0</v>
      </c>
      <c r="O51" s="15">
        <f>+'Cu1'!O51</f>
        <v>0</v>
      </c>
      <c r="P51" s="17">
        <f>+'Cu1'!P51</f>
        <v>0</v>
      </c>
      <c r="Q51" s="15">
        <f>+'Cu1'!Q51</f>
        <v>0</v>
      </c>
      <c r="R51" s="13">
        <f>+'Cu1'!R51</f>
        <v>0</v>
      </c>
      <c r="S51" s="13">
        <f>+'Cu1'!S51</f>
        <v>0</v>
      </c>
      <c r="T51" s="13">
        <f>+'Cu1'!T51</f>
        <v>0</v>
      </c>
      <c r="U51" s="13">
        <f>+'Cu1'!U51</f>
        <v>0</v>
      </c>
      <c r="V51" s="13">
        <f>+'Cu1'!V51</f>
        <v>0</v>
      </c>
      <c r="W51" s="13">
        <f>+'Cu1'!W51</f>
        <v>0</v>
      </c>
      <c r="X51" s="13">
        <f>+'Cu1'!X51</f>
        <v>0</v>
      </c>
      <c r="Y51" s="13">
        <f>+'Cu1'!Y51</f>
        <v>0</v>
      </c>
      <c r="Z51" s="15">
        <f>+'Cu1'!Z51</f>
        <v>0</v>
      </c>
      <c r="AA51" s="15">
        <f>+'Cu1'!AA51</f>
        <v>0</v>
      </c>
      <c r="AB51" s="13">
        <f>+'Cu1'!AB51</f>
        <v>0</v>
      </c>
      <c r="AC51" s="13">
        <f>+'Cu1'!AC51</f>
        <v>0</v>
      </c>
      <c r="AD51" s="13">
        <f>+'Cu1'!AD51</f>
        <v>0</v>
      </c>
      <c r="AE51" s="15">
        <f>+'Cu1'!AE51</f>
        <v>0</v>
      </c>
      <c r="AF51" s="15">
        <f>+'Cu1'!AF51</f>
        <v>0</v>
      </c>
      <c r="AG51" s="13">
        <f>+'Cu1'!AG51</f>
        <v>0</v>
      </c>
      <c r="AH51" s="13">
        <f>+'Cu1'!AH51</f>
        <v>0</v>
      </c>
      <c r="AI51" s="13">
        <f>+'Cu1'!AI51</f>
        <v>0</v>
      </c>
      <c r="AJ51" s="13">
        <f>+'Cu1'!AJ51</f>
        <v>0</v>
      </c>
      <c r="AK51" s="13">
        <f>+'Cu1'!AK51</f>
        <v>0</v>
      </c>
      <c r="AL51" s="13">
        <f>+'Cu1'!AL51</f>
        <v>0</v>
      </c>
      <c r="AM51" s="13">
        <f>+'Cu1'!AM51</f>
        <v>0</v>
      </c>
      <c r="AN51" s="13">
        <f>+'Cu1'!AN51</f>
        <v>0</v>
      </c>
      <c r="AO51" s="13">
        <f>+'Cu1'!AO51</f>
        <v>0</v>
      </c>
      <c r="AP51" s="13">
        <f>+'Cu1'!AP51</f>
        <v>0</v>
      </c>
      <c r="AQ51" s="13">
        <f>+'Cu1'!AQ51</f>
        <v>0</v>
      </c>
      <c r="AR51" s="13">
        <f>+'Cu1'!AR51</f>
        <v>0</v>
      </c>
      <c r="AS51" s="13">
        <f>+'Cu1'!AS51</f>
        <v>0</v>
      </c>
      <c r="AT51" s="13">
        <f>+'Cu1'!AT51</f>
        <v>0</v>
      </c>
      <c r="AU51" s="13">
        <f>+'Cu1'!AU51</f>
        <v>0</v>
      </c>
      <c r="AV51">
        <f>+'Cu1'!AV51</f>
        <v>0</v>
      </c>
      <c r="AW51">
        <f>+'Cu1'!AW51</f>
        <v>0</v>
      </c>
      <c r="AX51">
        <f>+'Cu1'!AX51</f>
        <v>0</v>
      </c>
      <c r="AY51">
        <f>+'Cu1'!AY51</f>
        <v>0</v>
      </c>
      <c r="AZ51">
        <f>+'Cu1'!AZ51</f>
        <v>0</v>
      </c>
      <c r="BA51">
        <f>+'Cu1'!BA51</f>
        <v>0</v>
      </c>
      <c r="BB51">
        <f>+'Cu1'!BB51</f>
        <v>0</v>
      </c>
      <c r="BC51">
        <f>+'Cu1'!BC51</f>
        <v>0</v>
      </c>
      <c r="BD51">
        <f>+'Cu1'!BD51</f>
        <v>0</v>
      </c>
      <c r="BE51">
        <f>+'Cu1'!BE51</f>
        <v>0</v>
      </c>
      <c r="BF51">
        <f>+'Cu1'!BF51</f>
        <v>0</v>
      </c>
      <c r="BG51">
        <f>+'Cu1'!BG51</f>
        <v>0</v>
      </c>
    </row>
    <row r="52" spans="1:71" hidden="1">
      <c r="A52" s="10">
        <f>+'Cu1'!A52</f>
        <v>2</v>
      </c>
      <c r="B52" s="10">
        <f>+'Cu1'!B52</f>
        <v>120</v>
      </c>
      <c r="C52" s="10" t="str">
        <f>+'Cu1'!C52</f>
        <v>PREPARACIÓ DEL SÒL</v>
      </c>
      <c r="D52" s="10" t="str">
        <f>+'Cu1'!D52</f>
        <v>Desbrossat amb desbrossadora</v>
      </c>
      <c r="E52" s="11">
        <f>+'Cu1'!E52</f>
        <v>2500</v>
      </c>
      <c r="F52" s="12">
        <f>+'Cu1'!F52</f>
        <v>0</v>
      </c>
      <c r="G52" s="12">
        <f>+'Cu1'!G52</f>
        <v>0.75</v>
      </c>
      <c r="H52" s="12">
        <f>+'Cu1'!H52</f>
        <v>0</v>
      </c>
      <c r="I52" s="12">
        <f>+'Cu1'!I52</f>
        <v>0</v>
      </c>
      <c r="J52" s="12">
        <f>+'Cu1'!J52</f>
        <v>0</v>
      </c>
      <c r="K52" s="12">
        <f>+'Cu1'!K52</f>
        <v>0.75</v>
      </c>
      <c r="L52" s="12">
        <f>+'Cu1'!L52</f>
        <v>0</v>
      </c>
      <c r="M52" s="12">
        <f>+'Cu1'!M52</f>
        <v>0</v>
      </c>
      <c r="N52" s="12">
        <f>+'Cu1'!N52</f>
        <v>0</v>
      </c>
      <c r="O52" s="12">
        <f>+'Cu1'!O52</f>
        <v>0</v>
      </c>
      <c r="P52" s="18">
        <f>+'Cu1'!P52</f>
        <v>0</v>
      </c>
      <c r="Q52" s="12">
        <f>+'Cu1'!Q52</f>
        <v>0</v>
      </c>
      <c r="R52" s="10">
        <f>+'Cu1'!R52</f>
        <v>0</v>
      </c>
      <c r="S52" s="10">
        <f>+'Cu1'!S52</f>
        <v>0</v>
      </c>
      <c r="T52" s="10">
        <f>+'Cu1'!T52</f>
        <v>0</v>
      </c>
      <c r="U52" s="10">
        <f>+'Cu1'!U52</f>
        <v>0</v>
      </c>
      <c r="V52" s="10">
        <f>+'Cu1'!V52</f>
        <v>0</v>
      </c>
      <c r="W52" s="10">
        <f>+'Cu1'!W52</f>
        <v>0</v>
      </c>
      <c r="X52" s="10">
        <f>+'Cu1'!X52</f>
        <v>0</v>
      </c>
      <c r="Y52" s="10">
        <f>+'Cu1'!Y52</f>
        <v>0</v>
      </c>
      <c r="Z52" s="12">
        <f>+'Cu1'!Z52</f>
        <v>0</v>
      </c>
      <c r="AA52" s="12">
        <f>+'Cu1'!AA52</f>
        <v>0</v>
      </c>
      <c r="AB52" s="10">
        <f>+'Cu1'!AB52</f>
        <v>0</v>
      </c>
      <c r="AC52" s="10">
        <f>+'Cu1'!AC52</f>
        <v>0</v>
      </c>
      <c r="AD52" s="10">
        <f>+'Cu1'!AD52</f>
        <v>0</v>
      </c>
      <c r="AE52" s="12">
        <f>+'Cu1'!AE52</f>
        <v>0</v>
      </c>
      <c r="AF52" s="12">
        <f>+'Cu1'!AF52</f>
        <v>0</v>
      </c>
      <c r="AG52" s="10">
        <f>+'Cu1'!AG52</f>
        <v>0</v>
      </c>
      <c r="AH52" s="10">
        <f>+'Cu1'!AH52</f>
        <v>0</v>
      </c>
      <c r="AI52" s="10">
        <f>+'Cu1'!AI52</f>
        <v>0</v>
      </c>
      <c r="AJ52" s="10">
        <f>+'Cu1'!AJ52</f>
        <v>0</v>
      </c>
      <c r="AK52" s="10">
        <f>+'Cu1'!AK52</f>
        <v>0</v>
      </c>
      <c r="AL52" s="10">
        <f>+'Cu1'!AL52</f>
        <v>0</v>
      </c>
      <c r="AM52" s="10">
        <f>+'Cu1'!AM52</f>
        <v>0</v>
      </c>
      <c r="AN52" s="10">
        <f>+'Cu1'!AN52</f>
        <v>0</v>
      </c>
      <c r="AO52" s="10">
        <f>+'Cu1'!AO52</f>
        <v>0</v>
      </c>
      <c r="AP52" s="10">
        <f>+'Cu1'!AP52</f>
        <v>0</v>
      </c>
      <c r="AQ52" s="10">
        <f>+'Cu1'!AQ52</f>
        <v>0</v>
      </c>
      <c r="AR52" s="10">
        <f>+'Cu1'!AR52</f>
        <v>0</v>
      </c>
      <c r="AS52" s="10">
        <f>+'Cu1'!AS52</f>
        <v>0</v>
      </c>
      <c r="AT52" s="10">
        <f>+'Cu1'!AT52</f>
        <v>0</v>
      </c>
      <c r="AU52" s="10">
        <f>+'Cu1'!AU52</f>
        <v>0</v>
      </c>
      <c r="AV52">
        <f>+'Cu1'!AV52</f>
        <v>0</v>
      </c>
      <c r="AW52">
        <f>+'Cu1'!AW52</f>
        <v>0</v>
      </c>
      <c r="AX52">
        <f>+'Cu1'!AX52</f>
        <v>0</v>
      </c>
      <c r="AY52">
        <f>+'Cu1'!AY52</f>
        <v>0</v>
      </c>
      <c r="AZ52">
        <f>+'Cu1'!AZ52</f>
        <v>0</v>
      </c>
      <c r="BA52">
        <f>+'Cu1'!BA52</f>
        <v>0</v>
      </c>
      <c r="BB52">
        <f>+'Cu1'!BB52</f>
        <v>0</v>
      </c>
      <c r="BC52">
        <f>+'Cu1'!BC52</f>
        <v>0</v>
      </c>
      <c r="BD52">
        <f>+'Cu1'!BD52</f>
        <v>0</v>
      </c>
      <c r="BE52">
        <f>+'Cu1'!BE52</f>
        <v>0</v>
      </c>
      <c r="BF52">
        <f>+'Cu1'!BF52</f>
        <v>0</v>
      </c>
      <c r="BG52">
        <f>+'Cu1'!BG52</f>
        <v>0</v>
      </c>
    </row>
    <row r="53" spans="1:71" hidden="1">
      <c r="A53" s="33">
        <f>+'Cu1'!A53</f>
        <v>3</v>
      </c>
      <c r="B53" s="33">
        <f>+'Cu1'!B53</f>
        <v>130</v>
      </c>
      <c r="C53" s="7" t="str">
        <f>+'Cu1'!C53</f>
        <v>PREPARACIÓ DEL SÒL</v>
      </c>
      <c r="D53" s="7" t="str">
        <f>+'Cu1'!D53</f>
        <v>Subsolat</v>
      </c>
      <c r="E53" s="8">
        <f>+'Cu1'!E53</f>
        <v>2500</v>
      </c>
      <c r="F53" s="9">
        <f>+'Cu1'!F53</f>
        <v>0</v>
      </c>
      <c r="G53" s="9">
        <f>+'Cu1'!G53</f>
        <v>2</v>
      </c>
      <c r="H53" s="9">
        <f>+'Cu1'!H53</f>
        <v>0</v>
      </c>
      <c r="I53" s="9">
        <f>+'Cu1'!I53</f>
        <v>0</v>
      </c>
      <c r="J53" s="9">
        <f>+'Cu1'!J53</f>
        <v>2</v>
      </c>
      <c r="K53" s="9">
        <f>+'Cu1'!K53</f>
        <v>0</v>
      </c>
      <c r="L53" s="9">
        <f>+'Cu1'!L53</f>
        <v>0</v>
      </c>
      <c r="M53" s="9">
        <f>+'Cu1'!M53</f>
        <v>0</v>
      </c>
      <c r="N53" s="9">
        <f>+'Cu1'!N53</f>
        <v>0</v>
      </c>
      <c r="O53" s="9">
        <f>+'Cu1'!O53</f>
        <v>0</v>
      </c>
      <c r="P53" s="19">
        <f>+'Cu1'!P53</f>
        <v>0</v>
      </c>
      <c r="Q53" s="9">
        <f>+'Cu1'!Q53</f>
        <v>0</v>
      </c>
      <c r="R53" s="7">
        <f>+'Cu1'!R53</f>
        <v>0</v>
      </c>
      <c r="S53" s="7">
        <f>+'Cu1'!S53</f>
        <v>0</v>
      </c>
      <c r="T53" s="7">
        <f>+'Cu1'!T53</f>
        <v>0</v>
      </c>
      <c r="U53" s="7">
        <f>+'Cu1'!U53</f>
        <v>0</v>
      </c>
      <c r="V53" s="7">
        <f>+'Cu1'!V53</f>
        <v>0</v>
      </c>
      <c r="W53" s="7">
        <f>+'Cu1'!W53</f>
        <v>0</v>
      </c>
      <c r="X53" s="7">
        <f>+'Cu1'!X53</f>
        <v>0</v>
      </c>
      <c r="Y53" s="7">
        <f>+'Cu1'!Y53</f>
        <v>0</v>
      </c>
      <c r="Z53" s="9">
        <f>+'Cu1'!Z53</f>
        <v>0</v>
      </c>
      <c r="AA53" s="9">
        <f>+'Cu1'!AA53</f>
        <v>0</v>
      </c>
      <c r="AB53" s="7">
        <f>+'Cu1'!AB53</f>
        <v>0</v>
      </c>
      <c r="AC53" s="7">
        <f>+'Cu1'!AC53</f>
        <v>0</v>
      </c>
      <c r="AD53" s="7">
        <f>+'Cu1'!AD53</f>
        <v>0</v>
      </c>
      <c r="AE53" s="9">
        <f>+'Cu1'!AE53</f>
        <v>0</v>
      </c>
      <c r="AF53" s="9">
        <f>+'Cu1'!AF53</f>
        <v>0</v>
      </c>
      <c r="AG53" s="7">
        <f>+'Cu1'!AG53</f>
        <v>0</v>
      </c>
      <c r="AH53" s="7">
        <f>+'Cu1'!AH53</f>
        <v>0</v>
      </c>
      <c r="AI53" s="7">
        <f>+'Cu1'!AI53</f>
        <v>0</v>
      </c>
      <c r="AJ53" s="7">
        <f>+'Cu1'!AJ53</f>
        <v>0</v>
      </c>
      <c r="AK53" s="7">
        <f>+'Cu1'!AK53</f>
        <v>0</v>
      </c>
      <c r="AL53" s="7">
        <f>+'Cu1'!AL53</f>
        <v>0</v>
      </c>
      <c r="AM53" s="7">
        <f>+'Cu1'!AM53</f>
        <v>0</v>
      </c>
      <c r="AN53" s="7">
        <f>+'Cu1'!AN53</f>
        <v>0</v>
      </c>
      <c r="AO53" s="7">
        <f>+'Cu1'!AO53</f>
        <v>0</v>
      </c>
      <c r="AP53" s="7">
        <f>+'Cu1'!AP53</f>
        <v>0</v>
      </c>
      <c r="AQ53" s="7">
        <f>+'Cu1'!AQ53</f>
        <v>0</v>
      </c>
      <c r="AR53" s="7">
        <f>+'Cu1'!AR53</f>
        <v>0</v>
      </c>
      <c r="AS53" s="7">
        <f>+'Cu1'!AS53</f>
        <v>0</v>
      </c>
      <c r="AT53" s="7">
        <f>+'Cu1'!AT53</f>
        <v>0</v>
      </c>
      <c r="AU53" s="7">
        <f>+'Cu1'!AU53</f>
        <v>0</v>
      </c>
      <c r="AV53">
        <f>+'Cu1'!AV53</f>
        <v>0</v>
      </c>
      <c r="AW53">
        <f>+'Cu1'!AW53</f>
        <v>0</v>
      </c>
      <c r="AX53">
        <f>+'Cu1'!AX53</f>
        <v>0</v>
      </c>
      <c r="AY53">
        <f>+'Cu1'!AY53</f>
        <v>0</v>
      </c>
      <c r="AZ53">
        <f>+'Cu1'!AZ53</f>
        <v>0</v>
      </c>
      <c r="BA53">
        <f>+'Cu1'!BA53</f>
        <v>0</v>
      </c>
      <c r="BB53">
        <f>+'Cu1'!BB53</f>
        <v>0</v>
      </c>
      <c r="BC53">
        <f>+'Cu1'!BC53</f>
        <v>0</v>
      </c>
      <c r="BD53">
        <f>+'Cu1'!BD53</f>
        <v>0</v>
      </c>
      <c r="BE53">
        <f>+'Cu1'!BE53</f>
        <v>0</v>
      </c>
      <c r="BF53">
        <f>+'Cu1'!BF53</f>
        <v>0</v>
      </c>
      <c r="BG53">
        <f>+'Cu1'!BG53</f>
        <v>0</v>
      </c>
    </row>
    <row r="54" spans="1:71" hidden="1">
      <c r="A54" s="34">
        <f>+'Cu1'!A54</f>
        <v>4</v>
      </c>
      <c r="B54" s="34">
        <f>+'Cu1'!B54</f>
        <v>140</v>
      </c>
      <c r="C54" s="10" t="str">
        <f>+'Cu1'!C54</f>
        <v>PREPARACIÓ DEL SÒL</v>
      </c>
      <c r="D54" s="10" t="str">
        <f>+'Cu1'!D54</f>
        <v>Alçat</v>
      </c>
      <c r="E54" s="11">
        <f>+'Cu1'!E54</f>
        <v>2500</v>
      </c>
      <c r="F54" s="12">
        <f>+'Cu1'!F54</f>
        <v>0</v>
      </c>
      <c r="G54" s="12">
        <f>+'Cu1'!G54</f>
        <v>0</v>
      </c>
      <c r="H54" s="12">
        <f>+'Cu1'!H54</f>
        <v>0</v>
      </c>
      <c r="I54" s="12">
        <f>+'Cu1'!I54</f>
        <v>0</v>
      </c>
      <c r="J54" s="12">
        <f>+'Cu1'!J54</f>
        <v>0</v>
      </c>
      <c r="K54" s="12">
        <f>+'Cu1'!K54</f>
        <v>0</v>
      </c>
      <c r="L54" s="12">
        <f>+'Cu1'!L54</f>
        <v>0</v>
      </c>
      <c r="M54" s="12">
        <f>+'Cu1'!M54</f>
        <v>0</v>
      </c>
      <c r="N54" s="12">
        <f>+'Cu1'!N54</f>
        <v>0</v>
      </c>
      <c r="O54" s="12">
        <f>+'Cu1'!O54</f>
        <v>0</v>
      </c>
      <c r="P54" s="18">
        <f>+'Cu1'!P54</f>
        <v>0</v>
      </c>
      <c r="Q54" s="12">
        <f>+'Cu1'!Q54</f>
        <v>0</v>
      </c>
      <c r="R54" s="10">
        <f>+'Cu1'!R54</f>
        <v>0</v>
      </c>
      <c r="S54" s="10">
        <f>+'Cu1'!S54</f>
        <v>0</v>
      </c>
      <c r="T54" s="10">
        <f>+'Cu1'!T54</f>
        <v>0</v>
      </c>
      <c r="U54" s="10">
        <f>+'Cu1'!U54</f>
        <v>0</v>
      </c>
      <c r="V54" s="10">
        <f>+'Cu1'!V54</f>
        <v>0</v>
      </c>
      <c r="W54" s="10">
        <f>+'Cu1'!W54</f>
        <v>0</v>
      </c>
      <c r="X54" s="10">
        <f>+'Cu1'!X54</f>
        <v>0</v>
      </c>
      <c r="Y54" s="10">
        <f>+'Cu1'!Y54</f>
        <v>0</v>
      </c>
      <c r="Z54" s="12">
        <f>+'Cu1'!Z54</f>
        <v>0</v>
      </c>
      <c r="AA54" s="12">
        <f>+'Cu1'!AA54</f>
        <v>0</v>
      </c>
      <c r="AB54" s="10">
        <f>+'Cu1'!AB54</f>
        <v>0</v>
      </c>
      <c r="AC54" s="10">
        <f>+'Cu1'!AC54</f>
        <v>0</v>
      </c>
      <c r="AD54" s="10">
        <f>+'Cu1'!AD54</f>
        <v>0</v>
      </c>
      <c r="AE54" s="12">
        <f>+'Cu1'!AE54</f>
        <v>0</v>
      </c>
      <c r="AF54" s="12">
        <f>+'Cu1'!AF54</f>
        <v>0</v>
      </c>
      <c r="AG54" s="10">
        <f>+'Cu1'!AG54</f>
        <v>0</v>
      </c>
      <c r="AH54" s="10">
        <f>+'Cu1'!AH54</f>
        <v>0</v>
      </c>
      <c r="AI54" s="10">
        <f>+'Cu1'!AI54</f>
        <v>0</v>
      </c>
      <c r="AJ54" s="10">
        <f>+'Cu1'!AJ54</f>
        <v>0</v>
      </c>
      <c r="AK54" s="10">
        <f>+'Cu1'!AK54</f>
        <v>0</v>
      </c>
      <c r="AL54" s="10">
        <f>+'Cu1'!AL54</f>
        <v>0</v>
      </c>
      <c r="AM54" s="10">
        <f>+'Cu1'!AM54</f>
        <v>0</v>
      </c>
      <c r="AN54" s="10">
        <f>+'Cu1'!AN54</f>
        <v>0</v>
      </c>
      <c r="AO54" s="10">
        <f>+'Cu1'!AO54</f>
        <v>0</v>
      </c>
      <c r="AP54" s="10">
        <f>+'Cu1'!AP54</f>
        <v>0</v>
      </c>
      <c r="AQ54" s="10">
        <f>+'Cu1'!AQ54</f>
        <v>0</v>
      </c>
      <c r="AR54" s="10">
        <f>+'Cu1'!AR54</f>
        <v>0</v>
      </c>
      <c r="AS54" s="10">
        <f>+'Cu1'!AS54</f>
        <v>0</v>
      </c>
      <c r="AT54" s="10">
        <f>+'Cu1'!AT54</f>
        <v>0</v>
      </c>
      <c r="AU54" s="10">
        <f>+'Cu1'!AU54</f>
        <v>0</v>
      </c>
      <c r="AV54">
        <f>+'Cu1'!AV54</f>
        <v>0</v>
      </c>
      <c r="AW54">
        <f>+'Cu1'!AW54</f>
        <v>0</v>
      </c>
      <c r="AX54">
        <f>+'Cu1'!AX54</f>
        <v>0</v>
      </c>
      <c r="AY54">
        <f>+'Cu1'!AY54</f>
        <v>0</v>
      </c>
      <c r="AZ54">
        <f>+'Cu1'!AZ54</f>
        <v>0</v>
      </c>
      <c r="BA54">
        <f>+'Cu1'!BA54</f>
        <v>0</v>
      </c>
      <c r="BB54">
        <f>+'Cu1'!BB54</f>
        <v>0</v>
      </c>
      <c r="BC54">
        <f>+'Cu1'!BC54</f>
        <v>0</v>
      </c>
      <c r="BD54">
        <f>+'Cu1'!BD54</f>
        <v>0</v>
      </c>
      <c r="BE54">
        <f>+'Cu1'!BE54</f>
        <v>0</v>
      </c>
      <c r="BF54">
        <f>+'Cu1'!BF54</f>
        <v>0</v>
      </c>
      <c r="BG54">
        <f>+'Cu1'!BG54</f>
        <v>0</v>
      </c>
    </row>
    <row r="55" spans="1:71" hidden="1">
      <c r="A55" s="33">
        <f>+'Cu1'!A55</f>
        <v>5</v>
      </c>
      <c r="B55" s="33">
        <f>+'Cu1'!B55</f>
        <v>150</v>
      </c>
      <c r="C55" s="7" t="str">
        <f>+'Cu1'!C55</f>
        <v>PREPARACIÓ DEL SÒL</v>
      </c>
      <c r="D55" s="7" t="str">
        <f>+'Cu1'!D55</f>
        <v>Estripat</v>
      </c>
      <c r="E55" s="8">
        <f>+'Cu1'!E55</f>
        <v>2500</v>
      </c>
      <c r="F55" s="9">
        <f>+'Cu1'!F55</f>
        <v>0</v>
      </c>
      <c r="G55" s="9">
        <f>+'Cu1'!G55</f>
        <v>0.75</v>
      </c>
      <c r="H55" s="9">
        <f>+'Cu1'!H55</f>
        <v>0</v>
      </c>
      <c r="I55" s="9">
        <f>+'Cu1'!I55</f>
        <v>0</v>
      </c>
      <c r="J55" s="9">
        <f>+'Cu1'!J55</f>
        <v>0</v>
      </c>
      <c r="K55" s="9">
        <f>+'Cu1'!K55</f>
        <v>0</v>
      </c>
      <c r="L55" s="9">
        <f>+'Cu1'!L55</f>
        <v>0</v>
      </c>
      <c r="M55" s="9">
        <f>+'Cu1'!M55</f>
        <v>0.75</v>
      </c>
      <c r="N55" s="9">
        <f>+'Cu1'!N55</f>
        <v>0</v>
      </c>
      <c r="O55" s="9">
        <f>+'Cu1'!O55</f>
        <v>0</v>
      </c>
      <c r="P55" s="19">
        <f>+'Cu1'!P55</f>
        <v>0</v>
      </c>
      <c r="Q55" s="9">
        <f>+'Cu1'!Q55</f>
        <v>0</v>
      </c>
      <c r="R55" s="7">
        <f>+'Cu1'!R55</f>
        <v>0</v>
      </c>
      <c r="S55" s="7">
        <f>+'Cu1'!S55</f>
        <v>0</v>
      </c>
      <c r="T55" s="7">
        <f>+'Cu1'!T55</f>
        <v>0</v>
      </c>
      <c r="U55" s="7">
        <f>+'Cu1'!U55</f>
        <v>0</v>
      </c>
      <c r="V55" s="7">
        <f>+'Cu1'!V55</f>
        <v>0</v>
      </c>
      <c r="W55" s="7">
        <f>+'Cu1'!W55</f>
        <v>0</v>
      </c>
      <c r="X55" s="7">
        <f>+'Cu1'!X55</f>
        <v>0</v>
      </c>
      <c r="Y55" s="7">
        <f>+'Cu1'!Y55</f>
        <v>0</v>
      </c>
      <c r="Z55" s="9">
        <f>+'Cu1'!Z55</f>
        <v>0</v>
      </c>
      <c r="AA55" s="9">
        <f>+'Cu1'!AA55</f>
        <v>0</v>
      </c>
      <c r="AB55" s="7">
        <f>+'Cu1'!AB55</f>
        <v>0</v>
      </c>
      <c r="AC55" s="7">
        <f>+'Cu1'!AC55</f>
        <v>0</v>
      </c>
      <c r="AD55" s="7">
        <f>+'Cu1'!AD55</f>
        <v>0</v>
      </c>
      <c r="AE55" s="9">
        <f>+'Cu1'!AE55</f>
        <v>0</v>
      </c>
      <c r="AF55" s="9">
        <f>+'Cu1'!AF55</f>
        <v>0</v>
      </c>
      <c r="AG55" s="7">
        <f>+'Cu1'!AG55</f>
        <v>0</v>
      </c>
      <c r="AH55" s="7">
        <f>+'Cu1'!AH55</f>
        <v>0</v>
      </c>
      <c r="AI55" s="7">
        <f>+'Cu1'!AI55</f>
        <v>0</v>
      </c>
      <c r="AJ55" s="7">
        <f>+'Cu1'!AJ55</f>
        <v>0</v>
      </c>
      <c r="AK55" s="7">
        <f>+'Cu1'!AK55</f>
        <v>0</v>
      </c>
      <c r="AL55" s="7">
        <f>+'Cu1'!AL55</f>
        <v>0</v>
      </c>
      <c r="AM55" s="7">
        <f>+'Cu1'!AM55</f>
        <v>0</v>
      </c>
      <c r="AN55" s="7">
        <f>+'Cu1'!AN55</f>
        <v>0</v>
      </c>
      <c r="AO55" s="7">
        <f>+'Cu1'!AO55</f>
        <v>0</v>
      </c>
      <c r="AP55" s="7">
        <f>+'Cu1'!AP55</f>
        <v>0</v>
      </c>
      <c r="AQ55" s="7">
        <f>+'Cu1'!AQ55</f>
        <v>0</v>
      </c>
      <c r="AR55" s="7">
        <f>+'Cu1'!AR55</f>
        <v>0</v>
      </c>
      <c r="AS55" s="7">
        <f>+'Cu1'!AS55</f>
        <v>0</v>
      </c>
      <c r="AT55" s="7">
        <f>+'Cu1'!AT55</f>
        <v>0</v>
      </c>
      <c r="AU55" s="7">
        <f>+'Cu1'!AU55</f>
        <v>0</v>
      </c>
      <c r="AV55">
        <f>+'Cu1'!AV55</f>
        <v>0</v>
      </c>
      <c r="AW55">
        <f>+'Cu1'!AW55</f>
        <v>0</v>
      </c>
      <c r="AX55">
        <f>+'Cu1'!AX55</f>
        <v>0</v>
      </c>
      <c r="AY55">
        <f>+'Cu1'!AY55</f>
        <v>0</v>
      </c>
      <c r="AZ55">
        <f>+'Cu1'!AZ55</f>
        <v>0</v>
      </c>
      <c r="BA55">
        <f>+'Cu1'!BA55</f>
        <v>0</v>
      </c>
      <c r="BB55">
        <f>+'Cu1'!BB55</f>
        <v>0</v>
      </c>
      <c r="BC55">
        <f>+'Cu1'!BC55</f>
        <v>0</v>
      </c>
      <c r="BD55">
        <f>+'Cu1'!BD55</f>
        <v>0</v>
      </c>
      <c r="BE55">
        <f>+'Cu1'!BE55</f>
        <v>0</v>
      </c>
      <c r="BF55">
        <f>+'Cu1'!BF55</f>
        <v>0</v>
      </c>
      <c r="BG55">
        <f>+'Cu1'!BG55</f>
        <v>0</v>
      </c>
    </row>
    <row r="56" spans="1:71" hidden="1">
      <c r="A56" s="34">
        <f>+'Cu1'!A56</f>
        <v>6</v>
      </c>
      <c r="B56" s="34">
        <f>+'Cu1'!B56</f>
        <v>160</v>
      </c>
      <c r="C56" s="10" t="str">
        <f>+'Cu1'!C56</f>
        <v>PREPARACIÓ DEL SÒL</v>
      </c>
      <c r="D56" s="10" t="str">
        <f>+'Cu1'!D56</f>
        <v>Fresat</v>
      </c>
      <c r="E56" s="11">
        <f>+'Cu1'!E56</f>
        <v>2500</v>
      </c>
      <c r="F56" s="12">
        <f>+'Cu1'!F56</f>
        <v>0</v>
      </c>
      <c r="G56" s="12">
        <f>+'Cu1'!G56</f>
        <v>1.5</v>
      </c>
      <c r="H56" s="12">
        <f>+'Cu1'!H56</f>
        <v>0</v>
      </c>
      <c r="I56" s="12">
        <f>+'Cu1'!I56</f>
        <v>0</v>
      </c>
      <c r="J56" s="12">
        <f>+'Cu1'!J56</f>
        <v>0</v>
      </c>
      <c r="K56" s="12">
        <f>+'Cu1'!K56</f>
        <v>1.5</v>
      </c>
      <c r="L56" s="12">
        <f>+'Cu1'!L56</f>
        <v>0</v>
      </c>
      <c r="M56" s="12">
        <f>+'Cu1'!M56</f>
        <v>0</v>
      </c>
      <c r="N56" s="12">
        <f>+'Cu1'!N56</f>
        <v>0</v>
      </c>
      <c r="O56" s="12">
        <f>+'Cu1'!O56</f>
        <v>0</v>
      </c>
      <c r="P56" s="18">
        <f>+'Cu1'!P56</f>
        <v>0</v>
      </c>
      <c r="Q56" s="12">
        <f>+'Cu1'!Q56</f>
        <v>0</v>
      </c>
      <c r="R56" s="10">
        <f>+'Cu1'!R56</f>
        <v>0</v>
      </c>
      <c r="S56" s="10">
        <f>+'Cu1'!S56</f>
        <v>0</v>
      </c>
      <c r="T56" s="10">
        <f>+'Cu1'!T56</f>
        <v>0</v>
      </c>
      <c r="U56" s="10">
        <f>+'Cu1'!U56</f>
        <v>0</v>
      </c>
      <c r="V56" s="10">
        <f>+'Cu1'!V56</f>
        <v>0</v>
      </c>
      <c r="W56" s="10">
        <f>+'Cu1'!W56</f>
        <v>0</v>
      </c>
      <c r="X56" s="10">
        <f>+'Cu1'!X56</f>
        <v>0</v>
      </c>
      <c r="Y56" s="10">
        <f>+'Cu1'!Y56</f>
        <v>0</v>
      </c>
      <c r="Z56" s="12">
        <f>+'Cu1'!Z56</f>
        <v>0</v>
      </c>
      <c r="AA56" s="12">
        <f>+'Cu1'!AA56</f>
        <v>0</v>
      </c>
      <c r="AB56" s="10">
        <f>+'Cu1'!AB56</f>
        <v>0</v>
      </c>
      <c r="AC56" s="10">
        <f>+'Cu1'!AC56</f>
        <v>0</v>
      </c>
      <c r="AD56" s="10">
        <f>+'Cu1'!AD56</f>
        <v>0</v>
      </c>
      <c r="AE56" s="12">
        <f>+'Cu1'!AE56</f>
        <v>0</v>
      </c>
      <c r="AF56" s="12">
        <f>+'Cu1'!AF56</f>
        <v>0</v>
      </c>
      <c r="AG56" s="10">
        <f>+'Cu1'!AG56</f>
        <v>0</v>
      </c>
      <c r="AH56" s="10">
        <f>+'Cu1'!AH56</f>
        <v>0</v>
      </c>
      <c r="AI56" s="10">
        <f>+'Cu1'!AI56</f>
        <v>0</v>
      </c>
      <c r="AJ56" s="10">
        <f>+'Cu1'!AJ56</f>
        <v>0</v>
      </c>
      <c r="AK56" s="10">
        <f>+'Cu1'!AK56</f>
        <v>0</v>
      </c>
      <c r="AL56" s="10">
        <f>+'Cu1'!AL56</f>
        <v>0</v>
      </c>
      <c r="AM56" s="10">
        <f>+'Cu1'!AM56</f>
        <v>0</v>
      </c>
      <c r="AN56" s="10">
        <f>+'Cu1'!AN56</f>
        <v>0</v>
      </c>
      <c r="AO56" s="10">
        <f>+'Cu1'!AO56</f>
        <v>0</v>
      </c>
      <c r="AP56" s="10">
        <f>+'Cu1'!AP56</f>
        <v>0</v>
      </c>
      <c r="AQ56" s="10">
        <f>+'Cu1'!AQ56</f>
        <v>0</v>
      </c>
      <c r="AR56" s="10">
        <f>+'Cu1'!AR56</f>
        <v>0</v>
      </c>
      <c r="AS56" s="10">
        <f>+'Cu1'!AS56</f>
        <v>0</v>
      </c>
      <c r="AT56" s="10">
        <f>+'Cu1'!AT56</f>
        <v>0</v>
      </c>
      <c r="AU56" s="10">
        <f>+'Cu1'!AU56</f>
        <v>0</v>
      </c>
      <c r="AV56">
        <f>+'Cu1'!AV56</f>
        <v>0</v>
      </c>
      <c r="AW56">
        <f>+'Cu1'!AW56</f>
        <v>0</v>
      </c>
      <c r="AX56">
        <f>+'Cu1'!AX56</f>
        <v>0</v>
      </c>
      <c r="AY56">
        <f>+'Cu1'!AY56</f>
        <v>0</v>
      </c>
      <c r="AZ56">
        <f>+'Cu1'!AZ56</f>
        <v>0</v>
      </c>
      <c r="BA56">
        <f>+'Cu1'!BA56</f>
        <v>0</v>
      </c>
      <c r="BB56">
        <f>+'Cu1'!BB56</f>
        <v>0</v>
      </c>
      <c r="BC56">
        <f>+'Cu1'!BC56</f>
        <v>0</v>
      </c>
      <c r="BD56">
        <f>+'Cu1'!BD56</f>
        <v>0</v>
      </c>
      <c r="BE56">
        <f>+'Cu1'!BE56</f>
        <v>0</v>
      </c>
      <c r="BF56">
        <f>+'Cu1'!BF56</f>
        <v>0</v>
      </c>
      <c r="BG56">
        <f>+'Cu1'!BG56</f>
        <v>0</v>
      </c>
    </row>
    <row r="57" spans="1:71" hidden="1">
      <c r="A57" s="33">
        <f>+'Cu1'!A57</f>
        <v>7</v>
      </c>
      <c r="B57" s="33">
        <f>+'Cu1'!B57</f>
        <v>210</v>
      </c>
      <c r="C57" s="7" t="str">
        <f>+'Cu1'!C57</f>
        <v>ADOBAT</v>
      </c>
      <c r="D57" s="7" t="str">
        <f>+'Cu1'!D57</f>
        <v>Aplicació de compost (36 t/ha)</v>
      </c>
      <c r="E57" s="8">
        <f>+'Cu1'!E57</f>
        <v>2500</v>
      </c>
      <c r="F57" s="9">
        <f>+'Cu1'!F57</f>
        <v>0</v>
      </c>
      <c r="G57" s="9">
        <f>+'Cu1'!G57</f>
        <v>1.5</v>
      </c>
      <c r="H57" s="9">
        <f>+'Cu1'!H57</f>
        <v>0</v>
      </c>
      <c r="I57" s="9">
        <f>+'Cu1'!I57</f>
        <v>0</v>
      </c>
      <c r="J57" s="9">
        <f>+'Cu1'!J57</f>
        <v>0</v>
      </c>
      <c r="K57" s="9">
        <f>+'Cu1'!K57</f>
        <v>0</v>
      </c>
      <c r="L57" s="9">
        <f>+'Cu1'!L57</f>
        <v>0</v>
      </c>
      <c r="M57" s="9">
        <f>+'Cu1'!M57</f>
        <v>0</v>
      </c>
      <c r="N57" s="9">
        <f>+'Cu1'!N57</f>
        <v>1.5</v>
      </c>
      <c r="O57" s="9">
        <f>+'Cu1'!O57</f>
        <v>1.5</v>
      </c>
      <c r="P57" s="19">
        <f>+'Cu1'!P57</f>
        <v>9000</v>
      </c>
      <c r="Q57" s="9">
        <f>+'Cu1'!Q57</f>
        <v>0</v>
      </c>
      <c r="R57" s="7">
        <f>+'Cu1'!R57</f>
        <v>0</v>
      </c>
      <c r="S57" s="7">
        <f>+'Cu1'!S57</f>
        <v>0</v>
      </c>
      <c r="T57" s="7">
        <f>+'Cu1'!T57</f>
        <v>0</v>
      </c>
      <c r="U57" s="7">
        <f>+'Cu1'!U57</f>
        <v>0</v>
      </c>
      <c r="V57" s="7">
        <f>+'Cu1'!V57</f>
        <v>0</v>
      </c>
      <c r="W57" s="7">
        <f>+'Cu1'!W57</f>
        <v>0</v>
      </c>
      <c r="X57" s="7">
        <f>+'Cu1'!X57</f>
        <v>0</v>
      </c>
      <c r="Y57" s="7">
        <f>+'Cu1'!Y57</f>
        <v>0</v>
      </c>
      <c r="Z57" s="9">
        <f>+'Cu1'!Z57</f>
        <v>0</v>
      </c>
      <c r="AA57" s="9">
        <f>+'Cu1'!AA57</f>
        <v>0</v>
      </c>
      <c r="AB57" s="7">
        <f>+'Cu1'!AB57</f>
        <v>0</v>
      </c>
      <c r="AC57" s="7">
        <f>+'Cu1'!AC57</f>
        <v>0</v>
      </c>
      <c r="AD57" s="7">
        <f>+'Cu1'!AD57</f>
        <v>0</v>
      </c>
      <c r="AE57" s="9">
        <f>+'Cu1'!AE57</f>
        <v>0</v>
      </c>
      <c r="AF57" s="9">
        <f>+'Cu1'!AF57</f>
        <v>0</v>
      </c>
      <c r="AG57" s="7">
        <f>+'Cu1'!AG57</f>
        <v>0</v>
      </c>
      <c r="AH57" s="7">
        <f>+'Cu1'!AH57</f>
        <v>0</v>
      </c>
      <c r="AI57" s="7">
        <f>+'Cu1'!AI57</f>
        <v>0</v>
      </c>
      <c r="AJ57" s="7">
        <f>+'Cu1'!AJ57</f>
        <v>0</v>
      </c>
      <c r="AK57" s="7">
        <f>+'Cu1'!AK57</f>
        <v>0</v>
      </c>
      <c r="AL57" s="7">
        <f>+'Cu1'!AL57</f>
        <v>0</v>
      </c>
      <c r="AM57" s="7">
        <f>+'Cu1'!AM57</f>
        <v>0</v>
      </c>
      <c r="AN57" s="7">
        <f>+'Cu1'!AN57</f>
        <v>0</v>
      </c>
      <c r="AO57" s="7">
        <f>+'Cu1'!AO57</f>
        <v>0</v>
      </c>
      <c r="AP57" s="7">
        <f>+'Cu1'!AP57</f>
        <v>0</v>
      </c>
      <c r="AQ57" s="7">
        <f>+'Cu1'!AQ57</f>
        <v>0</v>
      </c>
      <c r="AR57" s="7">
        <f>+'Cu1'!AR57</f>
        <v>0</v>
      </c>
      <c r="AS57" s="7">
        <f>+'Cu1'!AS57</f>
        <v>0</v>
      </c>
      <c r="AT57" s="7">
        <f>+'Cu1'!AT57</f>
        <v>0</v>
      </c>
      <c r="AU57" s="7">
        <f>+'Cu1'!AU57</f>
        <v>0</v>
      </c>
      <c r="AV57">
        <f>+'Cu1'!AV57</f>
        <v>0</v>
      </c>
      <c r="AW57">
        <f>+'Cu1'!AW57</f>
        <v>0</v>
      </c>
      <c r="AX57">
        <f>+'Cu1'!AX57</f>
        <v>0</v>
      </c>
      <c r="AY57">
        <f>+'Cu1'!AY57</f>
        <v>0</v>
      </c>
      <c r="AZ57">
        <f>+'Cu1'!AZ57</f>
        <v>0</v>
      </c>
      <c r="BA57">
        <f>+'Cu1'!BA57</f>
        <v>0</v>
      </c>
      <c r="BB57">
        <f>+'Cu1'!BB57</f>
        <v>0</v>
      </c>
      <c r="BC57">
        <f>+'Cu1'!BC57</f>
        <v>0</v>
      </c>
      <c r="BD57">
        <f>+'Cu1'!BD57</f>
        <v>0</v>
      </c>
      <c r="BE57">
        <f>+'Cu1'!BE57</f>
        <v>0</v>
      </c>
      <c r="BF57">
        <f>+'Cu1'!BF57</f>
        <v>0</v>
      </c>
      <c r="BG57">
        <f>+'Cu1'!BG57</f>
        <v>0</v>
      </c>
    </row>
    <row r="58" spans="1:71" hidden="1">
      <c r="A58" s="36">
        <f>+'Cu1'!A58</f>
        <v>8</v>
      </c>
      <c r="B58" s="36">
        <f>+'Cu1'!B58</f>
        <v>220</v>
      </c>
      <c r="C58" s="29" t="str">
        <f>+'Cu1'!C58</f>
        <v>ADOBAT</v>
      </c>
      <c r="D58" s="29" t="str">
        <f>+'Cu1'!D58</f>
        <v>Aplicació de compost (60 t/ha)</v>
      </c>
      <c r="E58" s="37">
        <f>+'Cu1'!E58</f>
        <v>2500</v>
      </c>
      <c r="F58" s="28">
        <f>+'Cu1'!F58</f>
        <v>0</v>
      </c>
      <c r="G58" s="28">
        <f>+'Cu1'!G58</f>
        <v>2.5</v>
      </c>
      <c r="H58" s="28">
        <f>+'Cu1'!H58</f>
        <v>0</v>
      </c>
      <c r="I58" s="28">
        <f>+'Cu1'!I58</f>
        <v>0</v>
      </c>
      <c r="J58" s="28">
        <f>+'Cu1'!J58</f>
        <v>0</v>
      </c>
      <c r="K58" s="28">
        <f>+'Cu1'!K58</f>
        <v>0</v>
      </c>
      <c r="L58" s="28">
        <f>+'Cu1'!L58</f>
        <v>0</v>
      </c>
      <c r="M58" s="28">
        <f>+'Cu1'!M58</f>
        <v>0</v>
      </c>
      <c r="N58" s="28">
        <f>+'Cu1'!N58</f>
        <v>2.5</v>
      </c>
      <c r="O58" s="28">
        <f>+'Cu1'!O58</f>
        <v>2.5</v>
      </c>
      <c r="P58" s="30">
        <f>+'Cu1'!P58</f>
        <v>15000</v>
      </c>
      <c r="Q58" s="28">
        <f>+'Cu1'!Q58</f>
        <v>0</v>
      </c>
      <c r="R58" s="29">
        <f>+'Cu1'!R58</f>
        <v>0</v>
      </c>
      <c r="S58" s="29">
        <f>+'Cu1'!S58</f>
        <v>0</v>
      </c>
      <c r="T58" s="29">
        <f>+'Cu1'!T58</f>
        <v>0</v>
      </c>
      <c r="U58" s="29">
        <f>+'Cu1'!U58</f>
        <v>0</v>
      </c>
      <c r="V58" s="29">
        <f>+'Cu1'!V58</f>
        <v>0</v>
      </c>
      <c r="W58" s="29">
        <f>+'Cu1'!W58</f>
        <v>0</v>
      </c>
      <c r="X58" s="29">
        <f>+'Cu1'!X58</f>
        <v>0</v>
      </c>
      <c r="Y58" s="29">
        <f>+'Cu1'!Y58</f>
        <v>0</v>
      </c>
      <c r="Z58" s="28">
        <f>+'Cu1'!Z58</f>
        <v>0</v>
      </c>
      <c r="AA58" s="28">
        <f>+'Cu1'!AA58</f>
        <v>0</v>
      </c>
      <c r="AB58" s="29">
        <f>+'Cu1'!AB58</f>
        <v>0</v>
      </c>
      <c r="AC58" s="29">
        <f>+'Cu1'!AC58</f>
        <v>0</v>
      </c>
      <c r="AD58" s="29">
        <f>+'Cu1'!AD58</f>
        <v>0</v>
      </c>
      <c r="AE58" s="28">
        <f>+'Cu1'!AE58</f>
        <v>0</v>
      </c>
      <c r="AF58" s="28">
        <f>+'Cu1'!AF58</f>
        <v>0</v>
      </c>
      <c r="AG58" s="29">
        <f>+'Cu1'!AG58</f>
        <v>0</v>
      </c>
      <c r="AH58" s="29">
        <f>+'Cu1'!AH58</f>
        <v>0</v>
      </c>
      <c r="AI58" s="29">
        <f>+'Cu1'!AI58</f>
        <v>0</v>
      </c>
      <c r="AJ58" s="29">
        <f>+'Cu1'!AJ58</f>
        <v>0</v>
      </c>
      <c r="AK58" s="29">
        <f>+'Cu1'!AK58</f>
        <v>0</v>
      </c>
      <c r="AL58" s="29">
        <f>+'Cu1'!AL58</f>
        <v>0</v>
      </c>
      <c r="AM58" s="29">
        <f>+'Cu1'!AM58</f>
        <v>0</v>
      </c>
      <c r="AN58" s="29">
        <f>+'Cu1'!AN58</f>
        <v>0</v>
      </c>
      <c r="AO58" s="29">
        <f>+'Cu1'!AO58</f>
        <v>0</v>
      </c>
      <c r="AP58" s="29">
        <f>+'Cu1'!AP58</f>
        <v>0</v>
      </c>
      <c r="AQ58" s="29">
        <f>+'Cu1'!AQ58</f>
        <v>0</v>
      </c>
      <c r="AR58" s="29">
        <f>+'Cu1'!AR58</f>
        <v>0</v>
      </c>
      <c r="AS58" s="29">
        <f>+'Cu1'!AS58</f>
        <v>0</v>
      </c>
      <c r="AT58" s="29">
        <f>+'Cu1'!AT58</f>
        <v>0</v>
      </c>
      <c r="AU58" s="29">
        <f>+'Cu1'!AU58</f>
        <v>0</v>
      </c>
      <c r="AV58">
        <f>+'Cu1'!AV58</f>
        <v>0</v>
      </c>
      <c r="AW58">
        <f>+'Cu1'!AW58</f>
        <v>0</v>
      </c>
      <c r="AX58">
        <f>+'Cu1'!AX58</f>
        <v>0</v>
      </c>
      <c r="AY58">
        <f>+'Cu1'!AY58</f>
        <v>0</v>
      </c>
      <c r="AZ58">
        <f>+'Cu1'!AZ58</f>
        <v>0</v>
      </c>
      <c r="BA58">
        <f>+'Cu1'!BA58</f>
        <v>0</v>
      </c>
      <c r="BB58">
        <f>+'Cu1'!BB58</f>
        <v>0</v>
      </c>
      <c r="BC58">
        <f>+'Cu1'!BC58</f>
        <v>0</v>
      </c>
      <c r="BD58">
        <f>+'Cu1'!BD58</f>
        <v>0</v>
      </c>
      <c r="BE58">
        <f>+'Cu1'!BE58</f>
        <v>0</v>
      </c>
      <c r="BF58">
        <f>+'Cu1'!BF58</f>
        <v>0</v>
      </c>
      <c r="BG58">
        <f>+'Cu1'!BG58</f>
        <v>0</v>
      </c>
    </row>
    <row r="59" spans="1:71" hidden="1">
      <c r="A59" s="35">
        <f>+'Cu1'!A59</f>
        <v>9</v>
      </c>
      <c r="B59" s="35">
        <f>+'Cu1'!B59</f>
        <v>230</v>
      </c>
      <c r="C59" s="23" t="str">
        <f>+'Cu1'!C59</f>
        <v>ADOBAT</v>
      </c>
      <c r="D59" s="23" t="str">
        <f>+'Cu1'!D59</f>
        <v>Aplicació d'adob orgànic</v>
      </c>
      <c r="E59" s="21">
        <f>+'Cu1'!E59</f>
        <v>2500</v>
      </c>
      <c r="F59" s="22">
        <f>+'Cu1'!F59</f>
        <v>0</v>
      </c>
      <c r="G59" s="22">
        <f>+'Cu1'!G59</f>
        <v>0</v>
      </c>
      <c r="H59" s="22">
        <f>+'Cu1'!H59</f>
        <v>0</v>
      </c>
      <c r="I59" s="22">
        <f>+'Cu1'!I59</f>
        <v>0</v>
      </c>
      <c r="J59" s="22">
        <f>+'Cu1'!J59</f>
        <v>0</v>
      </c>
      <c r="K59" s="22">
        <f>+'Cu1'!K59</f>
        <v>0</v>
      </c>
      <c r="L59" s="22">
        <f>+'Cu1'!L59</f>
        <v>0</v>
      </c>
      <c r="M59" s="22">
        <f>+'Cu1'!M59</f>
        <v>0</v>
      </c>
      <c r="N59" s="22">
        <f>+'Cu1'!N59</f>
        <v>0</v>
      </c>
      <c r="O59" s="22">
        <f>+'Cu1'!O59</f>
        <v>0</v>
      </c>
      <c r="P59" s="24">
        <f>+'Cu1'!P59</f>
        <v>0</v>
      </c>
      <c r="Q59" s="22">
        <f>+'Cu1'!Q59</f>
        <v>0</v>
      </c>
      <c r="R59" s="23">
        <f>+'Cu1'!R59</f>
        <v>0</v>
      </c>
      <c r="S59" s="23">
        <f>+'Cu1'!S59</f>
        <v>0</v>
      </c>
      <c r="T59" s="23">
        <f>+'Cu1'!T59</f>
        <v>0</v>
      </c>
      <c r="U59" s="23">
        <f>+'Cu1'!U59</f>
        <v>0</v>
      </c>
      <c r="V59" s="23">
        <f>+'Cu1'!V59</f>
        <v>0</v>
      </c>
      <c r="W59" s="23">
        <f>+'Cu1'!W59</f>
        <v>0</v>
      </c>
      <c r="X59" s="23">
        <f>+'Cu1'!X59</f>
        <v>0</v>
      </c>
      <c r="Y59" s="23">
        <f>+'Cu1'!Y59</f>
        <v>0</v>
      </c>
      <c r="Z59" s="22">
        <f>+'Cu1'!Z59</f>
        <v>0</v>
      </c>
      <c r="AA59" s="22">
        <f>+'Cu1'!AA59</f>
        <v>0</v>
      </c>
      <c r="AB59" s="23">
        <f>+'Cu1'!AB59</f>
        <v>0</v>
      </c>
      <c r="AC59" s="23">
        <f>+'Cu1'!AC59</f>
        <v>0</v>
      </c>
      <c r="AD59" s="23">
        <f>+'Cu1'!AD59</f>
        <v>0</v>
      </c>
      <c r="AE59" s="22">
        <f>+'Cu1'!AE59</f>
        <v>0</v>
      </c>
      <c r="AF59" s="22">
        <f>+'Cu1'!AF59</f>
        <v>0</v>
      </c>
      <c r="AG59" s="23">
        <f>+'Cu1'!AG59</f>
        <v>0</v>
      </c>
      <c r="AH59" s="23">
        <f>+'Cu1'!AH59</f>
        <v>0</v>
      </c>
      <c r="AI59" s="23">
        <f>+'Cu1'!AI59</f>
        <v>0</v>
      </c>
      <c r="AJ59" s="23">
        <f>+'Cu1'!AJ59</f>
        <v>0</v>
      </c>
      <c r="AK59" s="23">
        <f>+'Cu1'!AK59</f>
        <v>0</v>
      </c>
      <c r="AL59" s="23">
        <f>+'Cu1'!AL59</f>
        <v>0</v>
      </c>
      <c r="AM59" s="23">
        <f>+'Cu1'!AM59</f>
        <v>0</v>
      </c>
      <c r="AN59" s="23">
        <f>+'Cu1'!AN59</f>
        <v>0</v>
      </c>
      <c r="AO59" s="23">
        <f>+'Cu1'!AO59</f>
        <v>0</v>
      </c>
      <c r="AP59" s="23">
        <f>+'Cu1'!AP59</f>
        <v>0</v>
      </c>
      <c r="AQ59" s="23">
        <f>+'Cu1'!AQ59</f>
        <v>0</v>
      </c>
      <c r="AR59" s="23">
        <f>+'Cu1'!AR59</f>
        <v>0</v>
      </c>
      <c r="AS59" s="23">
        <f>+'Cu1'!AS59</f>
        <v>0</v>
      </c>
      <c r="AT59" s="23">
        <f>+'Cu1'!AT59</f>
        <v>0</v>
      </c>
      <c r="AU59" s="23">
        <f>+'Cu1'!AU59</f>
        <v>0</v>
      </c>
      <c r="AV59">
        <f>+'Cu1'!AV59</f>
        <v>0</v>
      </c>
      <c r="AW59">
        <f>+'Cu1'!AW59</f>
        <v>0</v>
      </c>
      <c r="AX59">
        <f>+'Cu1'!AX59</f>
        <v>0</v>
      </c>
      <c r="AY59">
        <f>+'Cu1'!AY59</f>
        <v>0</v>
      </c>
      <c r="AZ59">
        <f>+'Cu1'!AZ59</f>
        <v>0</v>
      </c>
      <c r="BA59">
        <f>+'Cu1'!BA59</f>
        <v>0</v>
      </c>
      <c r="BB59">
        <f>+'Cu1'!BB59</f>
        <v>0</v>
      </c>
      <c r="BC59">
        <f>+'Cu1'!BC59</f>
        <v>0</v>
      </c>
      <c r="BD59">
        <f>+'Cu1'!BD59</f>
        <v>0</v>
      </c>
      <c r="BE59">
        <f>+'Cu1'!BE59</f>
        <v>0</v>
      </c>
      <c r="BF59">
        <f>+'Cu1'!BF59</f>
        <v>0</v>
      </c>
      <c r="BG59">
        <f>+'Cu1'!BG59</f>
        <v>0</v>
      </c>
    </row>
    <row r="60" spans="1:71" hidden="1">
      <c r="A60" s="36">
        <f>+'Cu1'!A60</f>
        <v>10</v>
      </c>
      <c r="B60" s="36">
        <f>+'Cu1'!B60</f>
        <v>240</v>
      </c>
      <c r="C60" s="29" t="str">
        <f>+'Cu1'!C60</f>
        <v>ADOBAT</v>
      </c>
      <c r="D60" s="29" t="str">
        <f>+'Cu1'!D60</f>
        <v>Aplicació potassi</v>
      </c>
      <c r="E60" s="37">
        <f>+'Cu1'!E60</f>
        <v>2500</v>
      </c>
      <c r="F60" s="28">
        <f>+'Cu1'!F60</f>
        <v>0</v>
      </c>
      <c r="G60" s="28">
        <f>+'Cu1'!G60</f>
        <v>0</v>
      </c>
      <c r="H60" s="28">
        <f>+'Cu1'!H60</f>
        <v>0</v>
      </c>
      <c r="I60" s="28">
        <f>+'Cu1'!I60</f>
        <v>0</v>
      </c>
      <c r="J60" s="28">
        <f>+'Cu1'!J60</f>
        <v>0</v>
      </c>
      <c r="K60" s="28">
        <f>+'Cu1'!K60</f>
        <v>0</v>
      </c>
      <c r="L60" s="28">
        <f>+'Cu1'!L60</f>
        <v>0</v>
      </c>
      <c r="M60" s="28">
        <f>+'Cu1'!M60</f>
        <v>0</v>
      </c>
      <c r="N60" s="28">
        <f>+'Cu1'!N60</f>
        <v>0</v>
      </c>
      <c r="O60" s="28">
        <f>+'Cu1'!O60</f>
        <v>0</v>
      </c>
      <c r="P60" s="30">
        <f>+'Cu1'!P60</f>
        <v>0</v>
      </c>
      <c r="Q60" s="28">
        <f>+'Cu1'!Q60</f>
        <v>0</v>
      </c>
      <c r="R60" s="29">
        <f>+'Cu1'!R60</f>
        <v>0</v>
      </c>
      <c r="S60" s="29">
        <f>+'Cu1'!S60</f>
        <v>0</v>
      </c>
      <c r="T60" s="29">
        <f>+'Cu1'!T60</f>
        <v>0</v>
      </c>
      <c r="U60" s="29">
        <f>+'Cu1'!U60</f>
        <v>0</v>
      </c>
      <c r="V60" s="29">
        <f>+'Cu1'!V60</f>
        <v>0</v>
      </c>
      <c r="W60" s="29">
        <f>+'Cu1'!W60</f>
        <v>0</v>
      </c>
      <c r="X60" s="29">
        <f>+'Cu1'!X60</f>
        <v>0</v>
      </c>
      <c r="Y60" s="29">
        <f>+'Cu1'!Y60</f>
        <v>0</v>
      </c>
      <c r="Z60" s="28">
        <f>+'Cu1'!Z60</f>
        <v>0</v>
      </c>
      <c r="AA60" s="28">
        <f>+'Cu1'!AA60</f>
        <v>0</v>
      </c>
      <c r="AB60" s="29">
        <f>+'Cu1'!AB60</f>
        <v>0</v>
      </c>
      <c r="AC60" s="29">
        <f>+'Cu1'!AC60</f>
        <v>0</v>
      </c>
      <c r="AD60" s="29">
        <f>+'Cu1'!AD60</f>
        <v>0</v>
      </c>
      <c r="AE60" s="28">
        <f>+'Cu1'!AE60</f>
        <v>0</v>
      </c>
      <c r="AF60" s="28">
        <f>+'Cu1'!AF60</f>
        <v>0</v>
      </c>
      <c r="AG60" s="29">
        <f>+'Cu1'!AG60</f>
        <v>0</v>
      </c>
      <c r="AH60" s="29">
        <f>+'Cu1'!AH60</f>
        <v>0</v>
      </c>
      <c r="AI60" s="29">
        <f>+'Cu1'!AI60</f>
        <v>0</v>
      </c>
      <c r="AJ60" s="29">
        <f>+'Cu1'!AJ60</f>
        <v>0</v>
      </c>
      <c r="AK60" s="29">
        <f>+'Cu1'!AK60</f>
        <v>0</v>
      </c>
      <c r="AL60" s="29">
        <f>+'Cu1'!AL60</f>
        <v>0</v>
      </c>
      <c r="AM60" s="29">
        <f>+'Cu1'!AM60</f>
        <v>0</v>
      </c>
      <c r="AN60" s="29">
        <f>+'Cu1'!AN60</f>
        <v>0</v>
      </c>
      <c r="AO60" s="29">
        <f>+'Cu1'!AO60</f>
        <v>0</v>
      </c>
      <c r="AP60" s="29">
        <f>+'Cu1'!AP60</f>
        <v>0</v>
      </c>
      <c r="AQ60" s="29">
        <f>+'Cu1'!AQ60</f>
        <v>0</v>
      </c>
      <c r="AR60" s="29">
        <f>+'Cu1'!AR60</f>
        <v>0</v>
      </c>
      <c r="AS60" s="29">
        <f>+'Cu1'!AS60</f>
        <v>0</v>
      </c>
      <c r="AT60" s="29">
        <f>+'Cu1'!AT60</f>
        <v>0</v>
      </c>
      <c r="AU60" s="29">
        <f>+'Cu1'!AU60</f>
        <v>0</v>
      </c>
      <c r="AV60">
        <f>+'Cu1'!AV60</f>
        <v>0</v>
      </c>
      <c r="AW60">
        <f>+'Cu1'!AW60</f>
        <v>0</v>
      </c>
      <c r="AX60">
        <f>+'Cu1'!AX60</f>
        <v>0</v>
      </c>
      <c r="AY60">
        <f>+'Cu1'!AY60</f>
        <v>0</v>
      </c>
      <c r="AZ60">
        <f>+'Cu1'!AZ60</f>
        <v>0</v>
      </c>
      <c r="BA60">
        <f>+'Cu1'!BA60</f>
        <v>0</v>
      </c>
      <c r="BB60">
        <f>+'Cu1'!BB60</f>
        <v>0</v>
      </c>
      <c r="BC60">
        <f>+'Cu1'!BC60</f>
        <v>0</v>
      </c>
      <c r="BD60">
        <f>+'Cu1'!BD60</f>
        <v>0</v>
      </c>
      <c r="BE60">
        <f>+'Cu1'!BE60</f>
        <v>0</v>
      </c>
      <c r="BF60">
        <f>+'Cu1'!BF60</f>
        <v>0</v>
      </c>
      <c r="BG60">
        <f>+'Cu1'!BG60</f>
        <v>0</v>
      </c>
    </row>
    <row r="61" spans="1:71" hidden="1">
      <c r="A61" s="35">
        <f>+'Cu1'!A61</f>
        <v>11</v>
      </c>
      <c r="B61" s="35">
        <f>+'Cu1'!B61</f>
        <v>310</v>
      </c>
      <c r="C61" s="23" t="str">
        <f>+'Cu1'!C61</f>
        <v>PLANTACIÓ</v>
      </c>
      <c r="D61" s="23" t="str">
        <f>+'Cu1'!D61</f>
        <v>Solcar</v>
      </c>
      <c r="E61" s="21">
        <f>+'Cu1'!E61</f>
        <v>2500</v>
      </c>
      <c r="F61" s="22">
        <f>+'Cu1'!F61</f>
        <v>0</v>
      </c>
      <c r="G61" s="22">
        <f>+'Cu1'!G61</f>
        <v>0.66666666666666663</v>
      </c>
      <c r="H61" s="22">
        <f>+'Cu1'!H61</f>
        <v>0</v>
      </c>
      <c r="I61" s="22">
        <f>+'Cu1'!I61</f>
        <v>0</v>
      </c>
      <c r="J61" s="22">
        <f>+'Cu1'!J61</f>
        <v>0</v>
      </c>
      <c r="K61" s="22">
        <f>+'Cu1'!K61</f>
        <v>0</v>
      </c>
      <c r="L61" s="22">
        <f>+'Cu1'!L61</f>
        <v>0</v>
      </c>
      <c r="M61" s="22">
        <f>+'Cu1'!M61</f>
        <v>0</v>
      </c>
      <c r="N61" s="22">
        <f>+'Cu1'!N61</f>
        <v>0</v>
      </c>
      <c r="O61" s="23">
        <f>+'Cu1'!O61</f>
        <v>0</v>
      </c>
      <c r="P61" s="24">
        <f>+'Cu1'!P61</f>
        <v>0</v>
      </c>
      <c r="Q61" s="22">
        <f>+'Cu1'!Q61</f>
        <v>0</v>
      </c>
      <c r="R61" s="23">
        <f>+'Cu1'!R61</f>
        <v>0</v>
      </c>
      <c r="S61" s="23">
        <f>+'Cu1'!S61</f>
        <v>0</v>
      </c>
      <c r="T61" s="23">
        <f>+'Cu1'!T61</f>
        <v>0</v>
      </c>
      <c r="U61" s="23">
        <f>+'Cu1'!U61</f>
        <v>0</v>
      </c>
      <c r="V61" s="23">
        <f>+'Cu1'!V61</f>
        <v>0</v>
      </c>
      <c r="W61" s="23">
        <f>+'Cu1'!W61</f>
        <v>0</v>
      </c>
      <c r="X61" s="23">
        <f>+'Cu1'!X61</f>
        <v>0</v>
      </c>
      <c r="Y61" s="23">
        <f>+'Cu1'!Y61</f>
        <v>0</v>
      </c>
      <c r="Z61" s="22">
        <f>+'Cu1'!Z61</f>
        <v>0</v>
      </c>
      <c r="AA61" s="22">
        <f>+'Cu1'!AA61</f>
        <v>0</v>
      </c>
      <c r="AB61" s="23">
        <f>+'Cu1'!AB61</f>
        <v>0</v>
      </c>
      <c r="AC61" s="23">
        <f>+'Cu1'!AC61</f>
        <v>0</v>
      </c>
      <c r="AD61" s="23">
        <f>+'Cu1'!AD61</f>
        <v>0</v>
      </c>
      <c r="AE61" s="22">
        <f>+'Cu1'!AE61</f>
        <v>0</v>
      </c>
      <c r="AF61" s="22">
        <f>+'Cu1'!AF61</f>
        <v>0</v>
      </c>
      <c r="AG61" s="23">
        <f>+'Cu1'!AG61</f>
        <v>0</v>
      </c>
      <c r="AH61" s="23">
        <f>+'Cu1'!AH61</f>
        <v>0</v>
      </c>
      <c r="AI61" s="23">
        <f>+'Cu1'!AI61</f>
        <v>0</v>
      </c>
      <c r="AJ61" s="23">
        <f>+'Cu1'!AJ61</f>
        <v>0</v>
      </c>
      <c r="AK61" s="23">
        <f>+'Cu1'!AK61</f>
        <v>0</v>
      </c>
      <c r="AL61" s="23">
        <f>+'Cu1'!AL61</f>
        <v>0</v>
      </c>
      <c r="AM61" s="23">
        <f>+'Cu1'!AM61</f>
        <v>0</v>
      </c>
      <c r="AN61" s="23">
        <f>+'Cu1'!AN61</f>
        <v>0</v>
      </c>
      <c r="AO61" s="23">
        <f>+'Cu1'!AO61</f>
        <v>0</v>
      </c>
      <c r="AP61" s="23">
        <f>+'Cu1'!AP61</f>
        <v>0</v>
      </c>
      <c r="AQ61" s="23">
        <f>+'Cu1'!AQ61</f>
        <v>0</v>
      </c>
      <c r="AR61" s="23">
        <f>+'Cu1'!AR61</f>
        <v>0</v>
      </c>
      <c r="AS61" s="23">
        <f>+'Cu1'!AS61</f>
        <v>0</v>
      </c>
      <c r="AT61" s="23">
        <f>+'Cu1'!AT61</f>
        <v>0</v>
      </c>
      <c r="AU61" s="23">
        <f>+'Cu1'!AU61</f>
        <v>0</v>
      </c>
      <c r="AV61">
        <f>+'Cu1'!AV61</f>
        <v>0</v>
      </c>
      <c r="AW61">
        <f>+'Cu1'!AW61</f>
        <v>0</v>
      </c>
      <c r="AX61">
        <f>+'Cu1'!AX61</f>
        <v>0</v>
      </c>
      <c r="AY61">
        <f>+'Cu1'!AY61</f>
        <v>0</v>
      </c>
      <c r="AZ61">
        <f>+'Cu1'!AZ61</f>
        <v>0</v>
      </c>
      <c r="BA61">
        <f>+'Cu1'!BA61</f>
        <v>0</v>
      </c>
      <c r="BB61">
        <f>+'Cu1'!BB61</f>
        <v>0</v>
      </c>
      <c r="BC61">
        <f>+'Cu1'!BC61</f>
        <v>0</v>
      </c>
      <c r="BD61">
        <f>+'Cu1'!BD61</f>
        <v>0</v>
      </c>
      <c r="BE61">
        <f>+'Cu1'!BE61</f>
        <v>0</v>
      </c>
      <c r="BF61">
        <f>+'Cu1'!BF61</f>
        <v>0</v>
      </c>
      <c r="BG61">
        <f>+'Cu1'!BG61</f>
        <v>0</v>
      </c>
    </row>
    <row r="62" spans="1:71" hidden="1">
      <c r="A62" s="36">
        <f>+'Cu1'!A62</f>
        <v>12</v>
      </c>
      <c r="B62" s="36">
        <f>+'Cu1'!B62</f>
        <v>320</v>
      </c>
      <c r="C62" s="29" t="str">
        <f>+'Cu1'!C62</f>
        <v>PLANTACIÓ</v>
      </c>
      <c r="D62" s="29" t="str">
        <f>+'Cu1'!D62</f>
        <v>Marcat</v>
      </c>
      <c r="E62" s="37">
        <f>+'Cu1'!E62</f>
        <v>2500</v>
      </c>
      <c r="F62" s="28">
        <f>+'Cu1'!F62</f>
        <v>0</v>
      </c>
      <c r="G62" s="28">
        <f>+'Cu1'!G62</f>
        <v>0</v>
      </c>
      <c r="H62" s="28">
        <f>+'Cu1'!H62</f>
        <v>0</v>
      </c>
      <c r="I62" s="28">
        <f>+'Cu1'!I62</f>
        <v>0</v>
      </c>
      <c r="J62" s="28">
        <f>+'Cu1'!J62</f>
        <v>0</v>
      </c>
      <c r="K62" s="28">
        <f>+'Cu1'!K62</f>
        <v>0</v>
      </c>
      <c r="L62" s="28">
        <f>+'Cu1'!L62</f>
        <v>0</v>
      </c>
      <c r="M62" s="28">
        <f>+'Cu1'!M62</f>
        <v>0</v>
      </c>
      <c r="N62" s="28">
        <f>+'Cu1'!N62</f>
        <v>0</v>
      </c>
      <c r="O62" s="29">
        <f>+'Cu1'!O62</f>
        <v>0</v>
      </c>
      <c r="P62" s="30">
        <f>+'Cu1'!P62</f>
        <v>0</v>
      </c>
      <c r="Q62" s="28">
        <f>+'Cu1'!Q62</f>
        <v>0</v>
      </c>
      <c r="R62" s="29">
        <f>+'Cu1'!R62</f>
        <v>0</v>
      </c>
      <c r="S62" s="29">
        <f>+'Cu1'!S62</f>
        <v>0</v>
      </c>
      <c r="T62" s="29">
        <f>+'Cu1'!T62</f>
        <v>0</v>
      </c>
      <c r="U62" s="29">
        <f>+'Cu1'!U62</f>
        <v>0</v>
      </c>
      <c r="V62" s="29">
        <f>+'Cu1'!V62</f>
        <v>0</v>
      </c>
      <c r="W62" s="29">
        <f>+'Cu1'!W62</f>
        <v>0</v>
      </c>
      <c r="X62" s="29">
        <f>+'Cu1'!X62</f>
        <v>0</v>
      </c>
      <c r="Y62" s="29">
        <f>+'Cu1'!Y62</f>
        <v>0</v>
      </c>
      <c r="Z62" s="28">
        <f>+'Cu1'!Z62</f>
        <v>0</v>
      </c>
      <c r="AA62" s="28">
        <f>+'Cu1'!AA62</f>
        <v>0</v>
      </c>
      <c r="AB62" s="29">
        <f>+'Cu1'!AB62</f>
        <v>0</v>
      </c>
      <c r="AC62" s="29">
        <f>+'Cu1'!AC62</f>
        <v>0</v>
      </c>
      <c r="AD62" s="29">
        <f>+'Cu1'!AD62</f>
        <v>0</v>
      </c>
      <c r="AE62" s="28">
        <f>+'Cu1'!AE62</f>
        <v>0</v>
      </c>
      <c r="AF62" s="28">
        <f>+'Cu1'!AF62</f>
        <v>0</v>
      </c>
      <c r="AG62" s="29">
        <f>+'Cu1'!AG62</f>
        <v>0</v>
      </c>
      <c r="AH62" s="29">
        <f>+'Cu1'!AH62</f>
        <v>0</v>
      </c>
      <c r="AI62" s="29">
        <f>+'Cu1'!AI62</f>
        <v>0</v>
      </c>
      <c r="AJ62" s="29">
        <f>+'Cu1'!AJ62</f>
        <v>0</v>
      </c>
      <c r="AK62" s="29">
        <f>+'Cu1'!AK62</f>
        <v>0</v>
      </c>
      <c r="AL62" s="29">
        <f>+'Cu1'!AL62</f>
        <v>0</v>
      </c>
      <c r="AM62" s="29">
        <f>+'Cu1'!AM62</f>
        <v>0</v>
      </c>
      <c r="AN62" s="29">
        <f>+'Cu1'!AN62</f>
        <v>0</v>
      </c>
      <c r="AO62" s="29">
        <f>+'Cu1'!AO62</f>
        <v>0</v>
      </c>
      <c r="AP62" s="29">
        <f>+'Cu1'!AP62</f>
        <v>0</v>
      </c>
      <c r="AQ62" s="29">
        <f>+'Cu1'!AQ62</f>
        <v>0</v>
      </c>
      <c r="AR62" s="29">
        <f>+'Cu1'!AR62</f>
        <v>0</v>
      </c>
      <c r="AS62" s="29">
        <f>+'Cu1'!AS62</f>
        <v>0</v>
      </c>
      <c r="AT62" s="29">
        <f>+'Cu1'!AT62</f>
        <v>0</v>
      </c>
      <c r="AU62" s="29">
        <f>+'Cu1'!AU62</f>
        <v>0</v>
      </c>
      <c r="AV62">
        <f>+'Cu1'!AV62</f>
        <v>0</v>
      </c>
      <c r="AW62">
        <f>+'Cu1'!AW62</f>
        <v>0</v>
      </c>
      <c r="AX62">
        <f>+'Cu1'!AX62</f>
        <v>0</v>
      </c>
      <c r="AY62">
        <f>+'Cu1'!AY62</f>
        <v>0</v>
      </c>
      <c r="AZ62">
        <f>+'Cu1'!AZ62</f>
        <v>0</v>
      </c>
      <c r="BA62">
        <f>+'Cu1'!BA62</f>
        <v>0</v>
      </c>
      <c r="BB62">
        <f>+'Cu1'!BB62</f>
        <v>0</v>
      </c>
      <c r="BC62">
        <f>+'Cu1'!BC62</f>
        <v>0</v>
      </c>
      <c r="BD62">
        <f>+'Cu1'!BD62</f>
        <v>0</v>
      </c>
      <c r="BE62">
        <f>+'Cu1'!BE62</f>
        <v>0</v>
      </c>
      <c r="BF62">
        <f>+'Cu1'!BF62</f>
        <v>0</v>
      </c>
      <c r="BG62">
        <f>+'Cu1'!BG62</f>
        <v>0</v>
      </c>
    </row>
    <row r="63" spans="1:71" hidden="1">
      <c r="A63" s="35">
        <f>+'Cu1'!A63</f>
        <v>13</v>
      </c>
      <c r="B63" s="35">
        <f>+'Cu1'!B63</f>
        <v>330</v>
      </c>
      <c r="C63" s="23" t="str">
        <f>+'Cu1'!C63</f>
        <v>PLANTACIÓ</v>
      </c>
      <c r="D63" s="23" t="str">
        <f>+'Cu1'!D63</f>
        <v>Plantació manual col o bròcoli</v>
      </c>
      <c r="E63" s="21">
        <f>+'Cu1'!E63</f>
        <v>2500</v>
      </c>
      <c r="F63" s="22">
        <f>+'Cu1'!F63</f>
        <v>6.25</v>
      </c>
      <c r="G63" s="22">
        <f>+'Cu1'!G63</f>
        <v>0</v>
      </c>
      <c r="H63" s="22">
        <f>+'Cu1'!H63</f>
        <v>0</v>
      </c>
      <c r="I63" s="22">
        <f>+'Cu1'!I63</f>
        <v>0</v>
      </c>
      <c r="J63" s="22">
        <f>+'Cu1'!J63</f>
        <v>0</v>
      </c>
      <c r="K63" s="22">
        <f>+'Cu1'!K63</f>
        <v>0</v>
      </c>
      <c r="L63" s="22">
        <f>+'Cu1'!L63</f>
        <v>0</v>
      </c>
      <c r="M63" s="22">
        <f>+'Cu1'!M63</f>
        <v>0</v>
      </c>
      <c r="N63" s="22">
        <f>+'Cu1'!N63</f>
        <v>0</v>
      </c>
      <c r="O63" s="23">
        <f>+'Cu1'!O63</f>
        <v>0</v>
      </c>
      <c r="P63" s="24">
        <f>+'Cu1'!P63</f>
        <v>0</v>
      </c>
      <c r="Q63" s="22">
        <f>+'Cu1'!Q63</f>
        <v>0</v>
      </c>
      <c r="R63" s="25">
        <f>+'Cu1'!R63</f>
        <v>5000</v>
      </c>
      <c r="S63" s="25">
        <f>+'Cu1'!S63</f>
        <v>0</v>
      </c>
      <c r="T63" s="25">
        <f>+'Cu1'!T63</f>
        <v>0</v>
      </c>
      <c r="U63" s="25">
        <f>+'Cu1'!U63</f>
        <v>0</v>
      </c>
      <c r="V63" s="25">
        <f>+'Cu1'!V63</f>
        <v>0</v>
      </c>
      <c r="W63" s="25">
        <f>+'Cu1'!W63</f>
        <v>0</v>
      </c>
      <c r="X63" s="25">
        <f>+'Cu1'!X63</f>
        <v>0</v>
      </c>
      <c r="Y63" s="22">
        <f>+'Cu1'!Y63</f>
        <v>6.25</v>
      </c>
      <c r="Z63" s="22">
        <f>+'Cu1'!Z63</f>
        <v>1</v>
      </c>
      <c r="AA63" s="22">
        <f>+'Cu1'!AA63</f>
        <v>0</v>
      </c>
      <c r="AB63" s="23">
        <f>+'Cu1'!AB63</f>
        <v>0</v>
      </c>
      <c r="AC63" s="23">
        <f>+'Cu1'!AC63</f>
        <v>0</v>
      </c>
      <c r="AD63" s="23">
        <f>+'Cu1'!AD63</f>
        <v>0</v>
      </c>
      <c r="AE63" s="22">
        <f>+'Cu1'!AE63</f>
        <v>0</v>
      </c>
      <c r="AF63" s="22">
        <f>+'Cu1'!AF63</f>
        <v>0</v>
      </c>
      <c r="AG63" s="23">
        <f>+'Cu1'!AG63</f>
        <v>0</v>
      </c>
      <c r="AH63" s="23">
        <f>+'Cu1'!AH63</f>
        <v>0</v>
      </c>
      <c r="AI63" s="23">
        <f>+'Cu1'!AI63</f>
        <v>0</v>
      </c>
      <c r="AJ63" s="23">
        <f>+'Cu1'!AJ63</f>
        <v>0</v>
      </c>
      <c r="AK63" s="23">
        <f>+'Cu1'!AK63</f>
        <v>0</v>
      </c>
      <c r="AL63" s="23">
        <f>+'Cu1'!AL63</f>
        <v>0</v>
      </c>
      <c r="AM63" s="23">
        <f>+'Cu1'!AM63</f>
        <v>0</v>
      </c>
      <c r="AN63" s="23">
        <f>+'Cu1'!AN63</f>
        <v>0</v>
      </c>
      <c r="AO63" s="23">
        <f>+'Cu1'!AO63</f>
        <v>0</v>
      </c>
      <c r="AP63" s="23">
        <f>+'Cu1'!AP63</f>
        <v>0</v>
      </c>
      <c r="AQ63" s="23">
        <f>+'Cu1'!AQ63</f>
        <v>0</v>
      </c>
      <c r="AR63" s="23">
        <f>+'Cu1'!AR63</f>
        <v>0</v>
      </c>
      <c r="AS63" s="23">
        <f>+'Cu1'!AS63</f>
        <v>0</v>
      </c>
      <c r="AT63" s="23">
        <f>+'Cu1'!AT63</f>
        <v>0</v>
      </c>
      <c r="AU63" s="23">
        <f>+'Cu1'!AU63</f>
        <v>0</v>
      </c>
      <c r="AV63">
        <f>+'Cu1'!AV63</f>
        <v>0</v>
      </c>
      <c r="AW63">
        <f>+'Cu1'!AW63</f>
        <v>0</v>
      </c>
      <c r="AX63">
        <f>+'Cu1'!AX63</f>
        <v>0</v>
      </c>
      <c r="AY63">
        <f>+'Cu1'!AY63</f>
        <v>0</v>
      </c>
      <c r="AZ63">
        <f>+'Cu1'!AZ63</f>
        <v>0</v>
      </c>
      <c r="BA63">
        <f>+'Cu1'!BA63</f>
        <v>0</v>
      </c>
      <c r="BB63">
        <f>+'Cu1'!BB63</f>
        <v>0</v>
      </c>
      <c r="BC63">
        <f>+'Cu1'!BC63</f>
        <v>0</v>
      </c>
      <c r="BD63">
        <f>+'Cu1'!BD63</f>
        <v>0</v>
      </c>
      <c r="BE63">
        <f>+'Cu1'!BE63</f>
        <v>0</v>
      </c>
      <c r="BF63">
        <f>+'Cu1'!BF63</f>
        <v>0</v>
      </c>
      <c r="BG63">
        <f>+'Cu1'!BG63</f>
        <v>0</v>
      </c>
    </row>
    <row r="64" spans="1:71" hidden="1">
      <c r="A64" s="36">
        <f>+'Cu1'!A64</f>
        <v>14</v>
      </c>
      <c r="B64" s="36">
        <f>+'Cu1'!B64</f>
        <v>340</v>
      </c>
      <c r="C64" s="29" t="str">
        <f>+'Cu1'!C64</f>
        <v>PLANTACIÓ</v>
      </c>
      <c r="D64" s="29" t="str">
        <f>+'Cu1'!D64</f>
        <v>Plantació manual calçots</v>
      </c>
      <c r="E64" s="37">
        <f>+'Cu1'!E64</f>
        <v>2500</v>
      </c>
      <c r="F64" s="28">
        <f>+'Cu1'!F64</f>
        <v>26.25</v>
      </c>
      <c r="G64" s="28">
        <f>+'Cu1'!G64</f>
        <v>0</v>
      </c>
      <c r="H64" s="28">
        <f>+'Cu1'!H64</f>
        <v>0</v>
      </c>
      <c r="I64" s="28">
        <f>+'Cu1'!I64</f>
        <v>0</v>
      </c>
      <c r="J64" s="28">
        <f>+'Cu1'!J64</f>
        <v>0</v>
      </c>
      <c r="K64" s="28">
        <f>+'Cu1'!K64</f>
        <v>0</v>
      </c>
      <c r="L64" s="28">
        <f>+'Cu1'!L64</f>
        <v>0</v>
      </c>
      <c r="M64" s="28">
        <f>+'Cu1'!M64</f>
        <v>0</v>
      </c>
      <c r="N64" s="28">
        <f>+'Cu1'!N64</f>
        <v>0</v>
      </c>
      <c r="O64" s="29">
        <f>+'Cu1'!O64</f>
        <v>0</v>
      </c>
      <c r="P64" s="30">
        <f>+'Cu1'!P64</f>
        <v>0</v>
      </c>
      <c r="Q64" s="28">
        <f>+'Cu1'!Q64</f>
        <v>0</v>
      </c>
      <c r="R64" s="20">
        <f>+'Cu1'!R64</f>
        <v>0</v>
      </c>
      <c r="S64" s="30">
        <f>+'Cu1'!S64</f>
        <v>1500</v>
      </c>
      <c r="T64" s="30">
        <f>+'Cu1'!T64</f>
        <v>0</v>
      </c>
      <c r="U64" s="30">
        <f>+'Cu1'!U64</f>
        <v>0</v>
      </c>
      <c r="V64" s="30">
        <f>+'Cu1'!V64</f>
        <v>0</v>
      </c>
      <c r="W64" s="30">
        <f>+'Cu1'!W64</f>
        <v>0</v>
      </c>
      <c r="X64" s="30">
        <f>+'Cu1'!X64</f>
        <v>0</v>
      </c>
      <c r="Y64" s="28">
        <f>+'Cu1'!Y64</f>
        <v>0</v>
      </c>
      <c r="Z64" s="28">
        <f>+'Cu1'!Z64</f>
        <v>1</v>
      </c>
      <c r="AA64" s="28">
        <f>+'Cu1'!AA64</f>
        <v>0</v>
      </c>
      <c r="AB64" s="29">
        <f>+'Cu1'!AB64</f>
        <v>0</v>
      </c>
      <c r="AC64" s="29">
        <f>+'Cu1'!AC64</f>
        <v>0</v>
      </c>
      <c r="AD64" s="29">
        <f>+'Cu1'!AD64</f>
        <v>0</v>
      </c>
      <c r="AE64" s="28">
        <f>+'Cu1'!AE64</f>
        <v>0</v>
      </c>
      <c r="AF64" s="28">
        <f>+'Cu1'!AF64</f>
        <v>0</v>
      </c>
      <c r="AG64" s="29">
        <f>+'Cu1'!AG64</f>
        <v>0</v>
      </c>
      <c r="AH64" s="29">
        <f>+'Cu1'!AH64</f>
        <v>0</v>
      </c>
      <c r="AI64" s="29">
        <f>+'Cu1'!AI64</f>
        <v>0</v>
      </c>
      <c r="AJ64" s="29">
        <f>+'Cu1'!AJ64</f>
        <v>0</v>
      </c>
      <c r="AK64" s="29">
        <f>+'Cu1'!AK64</f>
        <v>0</v>
      </c>
      <c r="AL64" s="29">
        <f>+'Cu1'!AL64</f>
        <v>0</v>
      </c>
      <c r="AM64" s="29">
        <f>+'Cu1'!AM64</f>
        <v>0</v>
      </c>
      <c r="AN64" s="29">
        <f>+'Cu1'!AN64</f>
        <v>0</v>
      </c>
      <c r="AO64" s="29">
        <f>+'Cu1'!AO64</f>
        <v>0</v>
      </c>
      <c r="AP64" s="29">
        <f>+'Cu1'!AP64</f>
        <v>0</v>
      </c>
      <c r="AQ64" s="29">
        <f>+'Cu1'!AQ64</f>
        <v>0</v>
      </c>
      <c r="AR64" s="29">
        <f>+'Cu1'!AR64</f>
        <v>0</v>
      </c>
      <c r="AS64" s="29">
        <f>+'Cu1'!AS64</f>
        <v>0</v>
      </c>
      <c r="AT64" s="29">
        <f>+'Cu1'!AT64</f>
        <v>0</v>
      </c>
      <c r="AU64" s="29">
        <f>+'Cu1'!AU64</f>
        <v>0</v>
      </c>
      <c r="AV64">
        <f>+'Cu1'!AV64</f>
        <v>0</v>
      </c>
      <c r="AW64">
        <f>+'Cu1'!AW64</f>
        <v>0</v>
      </c>
      <c r="AX64">
        <f>+'Cu1'!AX64</f>
        <v>0</v>
      </c>
      <c r="AY64">
        <f>+'Cu1'!AY64</f>
        <v>0</v>
      </c>
      <c r="AZ64">
        <f>+'Cu1'!AZ64</f>
        <v>0</v>
      </c>
      <c r="BA64">
        <f>+'Cu1'!BA64</f>
        <v>0</v>
      </c>
      <c r="BB64">
        <f>+'Cu1'!BB64</f>
        <v>0</v>
      </c>
      <c r="BC64">
        <f>+'Cu1'!BC64</f>
        <v>0</v>
      </c>
      <c r="BD64">
        <f>+'Cu1'!BD64</f>
        <v>0</v>
      </c>
      <c r="BE64">
        <f>+'Cu1'!BE64</f>
        <v>0</v>
      </c>
      <c r="BF64">
        <f>+'Cu1'!BF64</f>
        <v>0</v>
      </c>
      <c r="BG64">
        <f>+'Cu1'!BG64</f>
        <v>0</v>
      </c>
    </row>
    <row r="65" spans="1:59" hidden="1">
      <c r="A65" s="35">
        <f>+'Cu1'!A65</f>
        <v>15</v>
      </c>
      <c r="B65" s="35">
        <f>+'Cu1'!B65</f>
        <v>350</v>
      </c>
      <c r="C65" s="23" t="str">
        <f>+'Cu1'!C65</f>
        <v>PLANTACIÓ</v>
      </c>
      <c r="D65" s="23" t="str">
        <f>+'Cu1'!D65</f>
        <v>Plantació manual enciam</v>
      </c>
      <c r="E65" s="21">
        <f>+'Cu1'!E65</f>
        <v>2500</v>
      </c>
      <c r="F65" s="22">
        <f>+'Cu1'!F65</f>
        <v>12.5</v>
      </c>
      <c r="G65" s="22">
        <f>+'Cu1'!G65</f>
        <v>0</v>
      </c>
      <c r="H65" s="22">
        <f>+'Cu1'!H65</f>
        <v>0</v>
      </c>
      <c r="I65" s="22">
        <f>+'Cu1'!I65</f>
        <v>0</v>
      </c>
      <c r="J65" s="22">
        <f>+'Cu1'!J65</f>
        <v>0</v>
      </c>
      <c r="K65" s="22">
        <f>+'Cu1'!K65</f>
        <v>0</v>
      </c>
      <c r="L65" s="22">
        <f>+'Cu1'!L65</f>
        <v>0</v>
      </c>
      <c r="M65" s="22">
        <f>+'Cu1'!M65</f>
        <v>0</v>
      </c>
      <c r="N65" s="22">
        <f>+'Cu1'!N65</f>
        <v>0</v>
      </c>
      <c r="O65" s="23">
        <f>+'Cu1'!O65</f>
        <v>0</v>
      </c>
      <c r="P65" s="24">
        <f>+'Cu1'!P65</f>
        <v>0</v>
      </c>
      <c r="Q65" s="22">
        <f>+'Cu1'!Q65</f>
        <v>0</v>
      </c>
      <c r="R65" s="25">
        <f>+'Cu1'!R65</f>
        <v>0</v>
      </c>
      <c r="S65" s="24">
        <f>+'Cu1'!S65</f>
        <v>0</v>
      </c>
      <c r="T65" s="25">
        <f>+'Cu1'!T65</f>
        <v>10000</v>
      </c>
      <c r="U65" s="24">
        <f>+'Cu1'!U65</f>
        <v>0</v>
      </c>
      <c r="V65" s="24">
        <f>+'Cu1'!V65</f>
        <v>0</v>
      </c>
      <c r="W65" s="24">
        <f>+'Cu1'!W65</f>
        <v>0</v>
      </c>
      <c r="X65" s="24">
        <f>+'Cu1'!X65</f>
        <v>0</v>
      </c>
      <c r="Y65" s="22">
        <f>+'Cu1'!Y65</f>
        <v>12.5</v>
      </c>
      <c r="Z65" s="22">
        <f>+'Cu1'!Z65</f>
        <v>1</v>
      </c>
      <c r="AA65" s="22">
        <f>+'Cu1'!AA65</f>
        <v>0</v>
      </c>
      <c r="AB65" s="23">
        <f>+'Cu1'!AB65</f>
        <v>0</v>
      </c>
      <c r="AC65" s="23">
        <f>+'Cu1'!AC65</f>
        <v>0</v>
      </c>
      <c r="AD65" s="23">
        <f>+'Cu1'!AD65</f>
        <v>0</v>
      </c>
      <c r="AE65" s="22">
        <f>+'Cu1'!AE65</f>
        <v>0</v>
      </c>
      <c r="AF65" s="22">
        <f>+'Cu1'!AF65</f>
        <v>0</v>
      </c>
      <c r="AG65" s="23">
        <f>+'Cu1'!AG65</f>
        <v>0</v>
      </c>
      <c r="AH65" s="23">
        <f>+'Cu1'!AH65</f>
        <v>0</v>
      </c>
      <c r="AI65" s="23">
        <f>+'Cu1'!AI65</f>
        <v>0</v>
      </c>
      <c r="AJ65" s="23">
        <f>+'Cu1'!AJ65</f>
        <v>0</v>
      </c>
      <c r="AK65" s="23">
        <f>+'Cu1'!AK65</f>
        <v>0</v>
      </c>
      <c r="AL65" s="23">
        <f>+'Cu1'!AL65</f>
        <v>0</v>
      </c>
      <c r="AM65" s="23">
        <f>+'Cu1'!AM65</f>
        <v>0</v>
      </c>
      <c r="AN65" s="23">
        <f>+'Cu1'!AN65</f>
        <v>0</v>
      </c>
      <c r="AO65" s="23">
        <f>+'Cu1'!AO65</f>
        <v>0</v>
      </c>
      <c r="AP65" s="23">
        <f>+'Cu1'!AP65</f>
        <v>0</v>
      </c>
      <c r="AQ65" s="23">
        <f>+'Cu1'!AQ65</f>
        <v>0</v>
      </c>
      <c r="AR65" s="23">
        <f>+'Cu1'!AR65</f>
        <v>0</v>
      </c>
      <c r="AS65" s="23">
        <f>+'Cu1'!AS65</f>
        <v>0</v>
      </c>
      <c r="AT65" s="23">
        <f>+'Cu1'!AT65</f>
        <v>0</v>
      </c>
      <c r="AU65" s="23">
        <f>+'Cu1'!AU65</f>
        <v>0</v>
      </c>
      <c r="AV65">
        <f>+'Cu1'!AV65</f>
        <v>0</v>
      </c>
      <c r="AW65">
        <f>+'Cu1'!AW65</f>
        <v>0</v>
      </c>
      <c r="AX65">
        <f>+'Cu1'!AX65</f>
        <v>0</v>
      </c>
      <c r="AY65">
        <f>+'Cu1'!AY65</f>
        <v>0</v>
      </c>
      <c r="AZ65">
        <f>+'Cu1'!AZ65</f>
        <v>0</v>
      </c>
      <c r="BA65">
        <f>+'Cu1'!BA65</f>
        <v>0</v>
      </c>
      <c r="BB65">
        <f>+'Cu1'!BB65</f>
        <v>0</v>
      </c>
      <c r="BC65">
        <f>+'Cu1'!BC65</f>
        <v>0</v>
      </c>
      <c r="BD65">
        <f>+'Cu1'!BD65</f>
        <v>0</v>
      </c>
      <c r="BE65">
        <f>+'Cu1'!BE65</f>
        <v>0</v>
      </c>
      <c r="BF65">
        <f>+'Cu1'!BF65</f>
        <v>0</v>
      </c>
      <c r="BG65">
        <f>+'Cu1'!BG65</f>
        <v>0</v>
      </c>
    </row>
    <row r="66" spans="1:59" hidden="1">
      <c r="A66" s="36">
        <f>+'Cu1'!A66</f>
        <v>17</v>
      </c>
      <c r="B66" s="36">
        <f>+'Cu1'!B66</f>
        <v>360</v>
      </c>
      <c r="C66" s="29" t="str">
        <f>+'Cu1'!C66</f>
        <v>PLANTACIÓ</v>
      </c>
      <c r="D66" s="29" t="str">
        <f>+'Cu1'!D66</f>
        <v>Plantació manual bleda</v>
      </c>
      <c r="E66" s="37">
        <f>+'Cu1'!E66</f>
        <v>2500</v>
      </c>
      <c r="F66" s="28">
        <f>+'Cu1'!F66</f>
        <v>12.5</v>
      </c>
      <c r="G66" s="28">
        <f>+'Cu1'!G66</f>
        <v>0</v>
      </c>
      <c r="H66" s="28">
        <f>+'Cu1'!H66</f>
        <v>0</v>
      </c>
      <c r="I66" s="28">
        <f>+'Cu1'!I66</f>
        <v>0</v>
      </c>
      <c r="J66" s="28">
        <f>+'Cu1'!J66</f>
        <v>0</v>
      </c>
      <c r="K66" s="28">
        <f>+'Cu1'!K66</f>
        <v>0</v>
      </c>
      <c r="L66" s="28">
        <f>+'Cu1'!L66</f>
        <v>0</v>
      </c>
      <c r="M66" s="28">
        <f>+'Cu1'!M66</f>
        <v>0</v>
      </c>
      <c r="N66" s="28">
        <f>+'Cu1'!N66</f>
        <v>0</v>
      </c>
      <c r="O66" s="29">
        <f>+'Cu1'!O66</f>
        <v>0</v>
      </c>
      <c r="P66" s="30">
        <f>+'Cu1'!P66</f>
        <v>0</v>
      </c>
      <c r="Q66" s="28">
        <f>+'Cu1'!Q66</f>
        <v>0</v>
      </c>
      <c r="R66" s="20">
        <f>+'Cu1'!R66</f>
        <v>0</v>
      </c>
      <c r="S66" s="30">
        <f>+'Cu1'!S66</f>
        <v>0</v>
      </c>
      <c r="T66" s="20">
        <f>+'Cu1'!T66</f>
        <v>0</v>
      </c>
      <c r="U66" s="20">
        <f>+'Cu1'!U66</f>
        <v>10000</v>
      </c>
      <c r="V66" s="20">
        <f>+'Cu1'!V66</f>
        <v>0</v>
      </c>
      <c r="W66" s="20">
        <f>+'Cu1'!W66</f>
        <v>0</v>
      </c>
      <c r="X66" s="20">
        <f>+'Cu1'!X66</f>
        <v>0</v>
      </c>
      <c r="Y66" s="28">
        <f>+'Cu1'!Y66</f>
        <v>12.5</v>
      </c>
      <c r="Z66" s="28">
        <f>+'Cu1'!Z66</f>
        <v>1</v>
      </c>
      <c r="AA66" s="28">
        <f>+'Cu1'!AA66</f>
        <v>0</v>
      </c>
      <c r="AB66" s="29">
        <f>+'Cu1'!AB66</f>
        <v>0</v>
      </c>
      <c r="AC66" s="29">
        <f>+'Cu1'!AC66</f>
        <v>0</v>
      </c>
      <c r="AD66" s="29">
        <f>+'Cu1'!AD66</f>
        <v>0</v>
      </c>
      <c r="AE66" s="28">
        <f>+'Cu1'!AE66</f>
        <v>0</v>
      </c>
      <c r="AF66" s="28">
        <f>+'Cu1'!AF66</f>
        <v>0</v>
      </c>
      <c r="AG66" s="29">
        <f>+'Cu1'!AG66</f>
        <v>0</v>
      </c>
      <c r="AH66" s="29">
        <f>+'Cu1'!AH66</f>
        <v>0</v>
      </c>
      <c r="AI66" s="29">
        <f>+'Cu1'!AI66</f>
        <v>0</v>
      </c>
      <c r="AJ66" s="29">
        <f>+'Cu1'!AJ66</f>
        <v>0</v>
      </c>
      <c r="AK66" s="29">
        <f>+'Cu1'!AK66</f>
        <v>0</v>
      </c>
      <c r="AL66" s="29">
        <f>+'Cu1'!AL66</f>
        <v>0</v>
      </c>
      <c r="AM66" s="29">
        <f>+'Cu1'!AM66</f>
        <v>0</v>
      </c>
      <c r="AN66" s="29">
        <f>+'Cu1'!AN66</f>
        <v>0</v>
      </c>
      <c r="AO66" s="29">
        <f>+'Cu1'!AO66</f>
        <v>0</v>
      </c>
      <c r="AP66" s="29">
        <f>+'Cu1'!AP66</f>
        <v>0</v>
      </c>
      <c r="AQ66" s="29">
        <f>+'Cu1'!AQ66</f>
        <v>0</v>
      </c>
      <c r="AR66" s="29">
        <f>+'Cu1'!AR66</f>
        <v>0</v>
      </c>
      <c r="AS66" s="29">
        <f>+'Cu1'!AS66</f>
        <v>0</v>
      </c>
      <c r="AT66" s="29">
        <f>+'Cu1'!AT66</f>
        <v>0</v>
      </c>
      <c r="AU66" s="29">
        <f>+'Cu1'!AU66</f>
        <v>0</v>
      </c>
      <c r="AV66">
        <f>+'Cu1'!AV66</f>
        <v>0</v>
      </c>
      <c r="AW66">
        <f>+'Cu1'!AW66</f>
        <v>0</v>
      </c>
      <c r="AX66">
        <f>+'Cu1'!AX66</f>
        <v>0</v>
      </c>
      <c r="AY66">
        <f>+'Cu1'!AY66</f>
        <v>0</v>
      </c>
      <c r="AZ66">
        <f>+'Cu1'!AZ66</f>
        <v>0</v>
      </c>
      <c r="BA66">
        <f>+'Cu1'!BA66</f>
        <v>0</v>
      </c>
      <c r="BB66">
        <f>+'Cu1'!BB66</f>
        <v>0</v>
      </c>
      <c r="BC66">
        <f>+'Cu1'!BC66</f>
        <v>0</v>
      </c>
      <c r="BD66">
        <f>+'Cu1'!BD66</f>
        <v>0</v>
      </c>
      <c r="BE66">
        <f>+'Cu1'!BE66</f>
        <v>0</v>
      </c>
      <c r="BF66">
        <f>+'Cu1'!BF66</f>
        <v>0</v>
      </c>
      <c r="BG66">
        <f>+'Cu1'!BG66</f>
        <v>0</v>
      </c>
    </row>
    <row r="67" spans="1:59" hidden="1">
      <c r="A67" s="33">
        <f>+'Cu1'!A67</f>
        <v>18</v>
      </c>
      <c r="B67" s="35">
        <f>+'Cu1'!B67</f>
        <v>370</v>
      </c>
      <c r="C67" s="23" t="str">
        <f>+'Cu1'!C67</f>
        <v>PLANTACIÓ</v>
      </c>
      <c r="D67" s="23" t="str">
        <f>+'Cu1'!D67</f>
        <v>Plantació manual tomàquet</v>
      </c>
      <c r="E67" s="21">
        <f>+'Cu1'!E67</f>
        <v>2500</v>
      </c>
      <c r="F67" s="22">
        <f>+'Cu1'!F67</f>
        <v>6.51</v>
      </c>
      <c r="G67" s="22">
        <f>+'Cu1'!G67</f>
        <v>0</v>
      </c>
      <c r="H67" s="22">
        <f>+'Cu1'!H67</f>
        <v>0</v>
      </c>
      <c r="I67" s="22">
        <f>+'Cu1'!I67</f>
        <v>0</v>
      </c>
      <c r="J67" s="22">
        <f>+'Cu1'!J67</f>
        <v>0</v>
      </c>
      <c r="K67" s="22">
        <f>+'Cu1'!K67</f>
        <v>0</v>
      </c>
      <c r="L67" s="22">
        <f>+'Cu1'!L67</f>
        <v>0</v>
      </c>
      <c r="M67" s="22">
        <f>+'Cu1'!M67</f>
        <v>0</v>
      </c>
      <c r="N67" s="22">
        <f>+'Cu1'!N67</f>
        <v>0</v>
      </c>
      <c r="O67" s="23">
        <f>+'Cu1'!O67</f>
        <v>0</v>
      </c>
      <c r="P67" s="24">
        <f>+'Cu1'!P67</f>
        <v>0</v>
      </c>
      <c r="Q67" s="22">
        <f>+'Cu1'!Q67</f>
        <v>0</v>
      </c>
      <c r="R67" s="25">
        <f>+'Cu1'!R67</f>
        <v>0</v>
      </c>
      <c r="S67" s="24">
        <f>+'Cu1'!S67</f>
        <v>0</v>
      </c>
      <c r="T67" s="25">
        <f>+'Cu1'!T67</f>
        <v>0</v>
      </c>
      <c r="U67" s="24">
        <f>+'Cu1'!U67</f>
        <v>0</v>
      </c>
      <c r="V67" s="25">
        <f>+'Cu1'!V67</f>
        <v>5208</v>
      </c>
      <c r="W67" s="25">
        <f>+'Cu1'!W67</f>
        <v>0</v>
      </c>
      <c r="X67" s="25">
        <f>+'Cu1'!X67</f>
        <v>0</v>
      </c>
      <c r="Y67" s="22">
        <f>+'Cu1'!Y67</f>
        <v>6.51</v>
      </c>
      <c r="Z67" s="22">
        <f>+'Cu1'!Z67</f>
        <v>1</v>
      </c>
      <c r="AA67" s="22">
        <f>+'Cu1'!AA67</f>
        <v>0</v>
      </c>
      <c r="AB67" s="23">
        <f>+'Cu1'!AB67</f>
        <v>0</v>
      </c>
      <c r="AC67" s="23">
        <f>+'Cu1'!AC67</f>
        <v>0</v>
      </c>
      <c r="AD67" s="23">
        <f>+'Cu1'!AD67</f>
        <v>0</v>
      </c>
      <c r="AE67" s="22">
        <f>+'Cu1'!AE67</f>
        <v>0</v>
      </c>
      <c r="AF67" s="22">
        <f>+'Cu1'!AF67</f>
        <v>0</v>
      </c>
      <c r="AG67" s="23">
        <f>+'Cu1'!AG67</f>
        <v>0</v>
      </c>
      <c r="AH67" s="23">
        <f>+'Cu1'!AH67</f>
        <v>0</v>
      </c>
      <c r="AI67" s="23">
        <f>+'Cu1'!AI67</f>
        <v>0</v>
      </c>
      <c r="AJ67" s="23">
        <f>+'Cu1'!AJ67</f>
        <v>0</v>
      </c>
      <c r="AK67" s="23">
        <f>+'Cu1'!AK67</f>
        <v>0</v>
      </c>
      <c r="AL67" s="23">
        <f>+'Cu1'!AL67</f>
        <v>0</v>
      </c>
      <c r="AM67" s="23">
        <f>+'Cu1'!AM67</f>
        <v>0</v>
      </c>
      <c r="AN67" s="23">
        <f>+'Cu1'!AN67</f>
        <v>0</v>
      </c>
      <c r="AO67" s="23">
        <f>+'Cu1'!AO67</f>
        <v>0</v>
      </c>
      <c r="AP67" s="23">
        <f>+'Cu1'!AP67</f>
        <v>0</v>
      </c>
      <c r="AQ67" s="23">
        <f>+'Cu1'!AQ67</f>
        <v>0</v>
      </c>
      <c r="AR67" s="23">
        <f>+'Cu1'!AR67</f>
        <v>0</v>
      </c>
      <c r="AS67" s="23">
        <f>+'Cu1'!AS67</f>
        <v>0</v>
      </c>
      <c r="AT67" s="23">
        <f>+'Cu1'!AT67</f>
        <v>0</v>
      </c>
      <c r="AU67" s="23">
        <f>+'Cu1'!AU67</f>
        <v>0</v>
      </c>
      <c r="AV67">
        <f>+'Cu1'!AV67</f>
        <v>0</v>
      </c>
      <c r="AW67">
        <f>+'Cu1'!AW67</f>
        <v>0</v>
      </c>
      <c r="AX67">
        <f>+'Cu1'!AX67</f>
        <v>0</v>
      </c>
      <c r="AY67">
        <f>+'Cu1'!AY67</f>
        <v>0</v>
      </c>
      <c r="AZ67">
        <f>+'Cu1'!AZ67</f>
        <v>0</v>
      </c>
      <c r="BA67">
        <f>+'Cu1'!BA67</f>
        <v>0</v>
      </c>
      <c r="BB67">
        <f>+'Cu1'!BB67</f>
        <v>0</v>
      </c>
      <c r="BC67">
        <f>+'Cu1'!BC67</f>
        <v>0</v>
      </c>
      <c r="BD67">
        <f>+'Cu1'!BD67</f>
        <v>0</v>
      </c>
      <c r="BE67">
        <f>+'Cu1'!BE67</f>
        <v>0</v>
      </c>
      <c r="BF67">
        <f>+'Cu1'!BF67</f>
        <v>0</v>
      </c>
      <c r="BG67">
        <f>+'Cu1'!BG67</f>
        <v>0</v>
      </c>
    </row>
    <row r="68" spans="1:59" s="40" customFormat="1" hidden="1">
      <c r="A68" s="36">
        <f>+'Cu1'!A68</f>
        <v>19</v>
      </c>
      <c r="B68" s="36">
        <f>+'Cu1'!B68</f>
        <v>380</v>
      </c>
      <c r="C68" s="29" t="str">
        <f>+'Cu1'!C68</f>
        <v>PLANTACIÓ</v>
      </c>
      <c r="D68" s="29" t="str">
        <f>+'Cu1'!D68</f>
        <v>Plantació manual carbassa</v>
      </c>
      <c r="E68" s="37">
        <f>+'Cu1'!E68</f>
        <v>2500</v>
      </c>
      <c r="F68" s="28">
        <f>+'Cu1'!F68</f>
        <v>3.125</v>
      </c>
      <c r="G68" s="28">
        <f>+'Cu1'!G68</f>
        <v>0</v>
      </c>
      <c r="H68" s="28">
        <f>+'Cu1'!H68</f>
        <v>0</v>
      </c>
      <c r="I68" s="28">
        <f>+'Cu1'!I68</f>
        <v>0</v>
      </c>
      <c r="J68" s="28">
        <f>+'Cu1'!J68</f>
        <v>0</v>
      </c>
      <c r="K68" s="28">
        <f>+'Cu1'!K68</f>
        <v>0</v>
      </c>
      <c r="L68" s="28">
        <f>+'Cu1'!L68</f>
        <v>0</v>
      </c>
      <c r="M68" s="28">
        <f>+'Cu1'!M68</f>
        <v>0</v>
      </c>
      <c r="N68" s="28">
        <f>+'Cu1'!N68</f>
        <v>0</v>
      </c>
      <c r="O68" s="29">
        <f>+'Cu1'!O68</f>
        <v>0</v>
      </c>
      <c r="P68" s="30">
        <f>+'Cu1'!P68</f>
        <v>0</v>
      </c>
      <c r="Q68" s="28">
        <f>+'Cu1'!Q68</f>
        <v>0</v>
      </c>
      <c r="R68" s="20">
        <f>+'Cu1'!R68</f>
        <v>0</v>
      </c>
      <c r="S68" s="30">
        <f>+'Cu1'!S68</f>
        <v>0</v>
      </c>
      <c r="T68" s="20">
        <f>+'Cu1'!T68</f>
        <v>0</v>
      </c>
      <c r="U68" s="30">
        <f>+'Cu1'!U68</f>
        <v>0</v>
      </c>
      <c r="V68" s="20">
        <f>+'Cu1'!V68</f>
        <v>0</v>
      </c>
      <c r="W68" s="20">
        <f>+'Cu1'!W68</f>
        <v>2500</v>
      </c>
      <c r="X68" s="20">
        <f>+'Cu1'!X68</f>
        <v>0</v>
      </c>
      <c r="Y68" s="28">
        <f>+'Cu1'!Y68</f>
        <v>3.125</v>
      </c>
      <c r="Z68" s="28">
        <f>+'Cu1'!Z68</f>
        <v>1</v>
      </c>
      <c r="AA68" s="28">
        <f>+'Cu1'!AA68</f>
        <v>0</v>
      </c>
      <c r="AB68" s="29">
        <f>+'Cu1'!AB68</f>
        <v>0</v>
      </c>
      <c r="AC68" s="29">
        <f>+'Cu1'!AC68</f>
        <v>0</v>
      </c>
      <c r="AD68" s="29">
        <f>+'Cu1'!AD68</f>
        <v>0</v>
      </c>
      <c r="AE68" s="28">
        <f>+'Cu1'!AE68</f>
        <v>0</v>
      </c>
      <c r="AF68" s="28">
        <f>+'Cu1'!AF68</f>
        <v>0</v>
      </c>
      <c r="AG68" s="29">
        <f>+'Cu1'!AG68</f>
        <v>0</v>
      </c>
      <c r="AH68" s="29">
        <f>+'Cu1'!AH68</f>
        <v>0</v>
      </c>
      <c r="AI68" s="29">
        <f>+'Cu1'!AI68</f>
        <v>0</v>
      </c>
      <c r="AJ68" s="29">
        <f>+'Cu1'!AJ68</f>
        <v>0</v>
      </c>
      <c r="AK68" s="29">
        <f>+'Cu1'!AK68</f>
        <v>0</v>
      </c>
      <c r="AL68" s="29">
        <f>+'Cu1'!AL68</f>
        <v>0</v>
      </c>
      <c r="AM68" s="29">
        <f>+'Cu1'!AM68</f>
        <v>0</v>
      </c>
      <c r="AN68" s="29">
        <f>+'Cu1'!AN68</f>
        <v>0</v>
      </c>
      <c r="AO68" s="29">
        <f>+'Cu1'!AO68</f>
        <v>0</v>
      </c>
      <c r="AP68" s="29">
        <f>+'Cu1'!AP68</f>
        <v>0</v>
      </c>
      <c r="AQ68" s="29">
        <f>+'Cu1'!AQ68</f>
        <v>0</v>
      </c>
      <c r="AR68" s="29">
        <f>+'Cu1'!AR68</f>
        <v>0</v>
      </c>
      <c r="AS68" s="29">
        <f>+'Cu1'!AS68</f>
        <v>0</v>
      </c>
      <c r="AT68" s="29">
        <f>+'Cu1'!AT68</f>
        <v>0</v>
      </c>
      <c r="AU68" s="29">
        <f>+'Cu1'!AU68</f>
        <v>0</v>
      </c>
      <c r="AV68" s="40">
        <f>+'Cu1'!AV68</f>
        <v>0</v>
      </c>
      <c r="AW68" s="40">
        <f>+'Cu1'!AW68</f>
        <v>0</v>
      </c>
      <c r="AX68" s="40">
        <f>+'Cu1'!AX68</f>
        <v>0</v>
      </c>
      <c r="AY68" s="40">
        <f>+'Cu1'!AY68</f>
        <v>0</v>
      </c>
      <c r="AZ68" s="40">
        <f>+'Cu1'!AZ68</f>
        <v>0</v>
      </c>
      <c r="BA68" s="40">
        <f>+'Cu1'!BA68</f>
        <v>0</v>
      </c>
      <c r="BB68" s="40">
        <f>+'Cu1'!BB68</f>
        <v>0</v>
      </c>
      <c r="BC68" s="40">
        <f>+'Cu1'!BC68</f>
        <v>0</v>
      </c>
      <c r="BD68" s="40">
        <f>+'Cu1'!BD68</f>
        <v>0</v>
      </c>
      <c r="BE68" s="40">
        <f>+'Cu1'!BE68</f>
        <v>0</v>
      </c>
      <c r="BF68" s="40">
        <f>+'Cu1'!BF68</f>
        <v>0</v>
      </c>
      <c r="BG68" s="40">
        <f>+'Cu1'!BG68</f>
        <v>0</v>
      </c>
    </row>
    <row r="69" spans="1:59" hidden="1">
      <c r="A69" s="36">
        <f>+'Cu1'!A69</f>
        <v>20</v>
      </c>
      <c r="B69" s="35">
        <f>+'Cu1'!B69</f>
        <v>390</v>
      </c>
      <c r="C69" s="23" t="str">
        <f>+'Cu1'!C69</f>
        <v>PLANTACIÓ</v>
      </c>
      <c r="D69" s="23" t="str">
        <f>+'Cu1'!D69</f>
        <v>Sembra manual carbassa</v>
      </c>
      <c r="E69" s="21">
        <f>+'Cu1'!E69</f>
        <v>2500</v>
      </c>
      <c r="F69" s="22">
        <f>+'Cu1'!F69</f>
        <v>2</v>
      </c>
      <c r="G69" s="22">
        <f>+'Cu1'!G69</f>
        <v>0</v>
      </c>
      <c r="H69" s="22">
        <f>+'Cu1'!H69</f>
        <v>0</v>
      </c>
      <c r="I69" s="22">
        <f>+'Cu1'!I69</f>
        <v>0</v>
      </c>
      <c r="J69" s="22">
        <f>+'Cu1'!J69</f>
        <v>0</v>
      </c>
      <c r="K69" s="22">
        <f>+'Cu1'!K69</f>
        <v>0</v>
      </c>
      <c r="L69" s="22">
        <f>+'Cu1'!L69</f>
        <v>0</v>
      </c>
      <c r="M69" s="22">
        <f>+'Cu1'!M69</f>
        <v>0</v>
      </c>
      <c r="N69" s="22">
        <f>+'Cu1'!N69</f>
        <v>0</v>
      </c>
      <c r="O69" s="23">
        <f>+'Cu1'!O69</f>
        <v>0</v>
      </c>
      <c r="P69" s="24">
        <f>+'Cu1'!P69</f>
        <v>0</v>
      </c>
      <c r="Q69" s="22">
        <f>+'Cu1'!Q69</f>
        <v>0</v>
      </c>
      <c r="R69" s="25">
        <f>+'Cu1'!R69</f>
        <v>0</v>
      </c>
      <c r="S69" s="24">
        <f>+'Cu1'!S69</f>
        <v>0</v>
      </c>
      <c r="T69" s="25">
        <f>+'Cu1'!T69</f>
        <v>0</v>
      </c>
      <c r="U69" s="24">
        <f>+'Cu1'!U69</f>
        <v>0</v>
      </c>
      <c r="V69" s="25">
        <f>+'Cu1'!V69</f>
        <v>0</v>
      </c>
      <c r="W69" s="25">
        <f>+'Cu1'!W69</f>
        <v>0</v>
      </c>
      <c r="X69" s="25">
        <f>+'Cu1'!X69</f>
        <v>7500</v>
      </c>
      <c r="Y69" s="22">
        <f>+'Cu1'!Y69</f>
        <v>2</v>
      </c>
      <c r="Z69" s="22">
        <f>+'Cu1'!Z69</f>
        <v>1</v>
      </c>
      <c r="AA69" s="22">
        <f>+'Cu1'!AA69</f>
        <v>0</v>
      </c>
      <c r="AB69" s="23">
        <f>+'Cu1'!AB69</f>
        <v>0</v>
      </c>
      <c r="AC69" s="23">
        <f>+'Cu1'!AC69</f>
        <v>0</v>
      </c>
      <c r="AD69" s="23">
        <f>+'Cu1'!AD69</f>
        <v>0</v>
      </c>
      <c r="AE69" s="22">
        <f>+'Cu1'!AE69</f>
        <v>0</v>
      </c>
      <c r="AF69" s="22">
        <f>+'Cu1'!AF69</f>
        <v>0</v>
      </c>
      <c r="AG69" s="23">
        <f>+'Cu1'!AG69</f>
        <v>0</v>
      </c>
      <c r="AH69" s="23">
        <f>+'Cu1'!AH69</f>
        <v>0</v>
      </c>
      <c r="AI69" s="23">
        <f>+'Cu1'!AI69</f>
        <v>0</v>
      </c>
      <c r="AJ69" s="23">
        <f>+'Cu1'!AJ69</f>
        <v>0</v>
      </c>
      <c r="AK69" s="23">
        <f>+'Cu1'!AK69</f>
        <v>0</v>
      </c>
      <c r="AL69" s="23">
        <f>+'Cu1'!AL69</f>
        <v>0</v>
      </c>
      <c r="AM69" s="23">
        <f>+'Cu1'!AM69</f>
        <v>0</v>
      </c>
      <c r="AN69" s="23">
        <f>+'Cu1'!AN69</f>
        <v>0</v>
      </c>
      <c r="AO69" s="23">
        <f>+'Cu1'!AO69</f>
        <v>0</v>
      </c>
      <c r="AP69" s="23">
        <f>+'Cu1'!AP69</f>
        <v>0</v>
      </c>
      <c r="AQ69" s="23">
        <f>+'Cu1'!AQ69</f>
        <v>0</v>
      </c>
      <c r="AR69" s="23">
        <f>+'Cu1'!AR69</f>
        <v>0</v>
      </c>
      <c r="AS69" s="23">
        <f>+'Cu1'!AS69</f>
        <v>0</v>
      </c>
      <c r="AT69" s="23">
        <f>+'Cu1'!AT69</f>
        <v>0</v>
      </c>
      <c r="AU69" s="23">
        <f>+'Cu1'!AU69</f>
        <v>0</v>
      </c>
      <c r="AV69">
        <f>+'Cu1'!AV69</f>
        <v>0</v>
      </c>
      <c r="AW69">
        <f>+'Cu1'!AW69</f>
        <v>0</v>
      </c>
      <c r="AX69">
        <f>+'Cu1'!AX69</f>
        <v>0</v>
      </c>
      <c r="AY69">
        <f>+'Cu1'!AY69</f>
        <v>0</v>
      </c>
      <c r="AZ69">
        <f>+'Cu1'!AZ69</f>
        <v>0</v>
      </c>
      <c r="BA69">
        <f>+'Cu1'!BA69</f>
        <v>0</v>
      </c>
      <c r="BB69">
        <f>+'Cu1'!BB69</f>
        <v>0</v>
      </c>
      <c r="BC69">
        <f>+'Cu1'!BC69</f>
        <v>0</v>
      </c>
      <c r="BD69">
        <f>+'Cu1'!BD69</f>
        <v>0</v>
      </c>
      <c r="BE69">
        <f>+'Cu1'!BE69</f>
        <v>0</v>
      </c>
      <c r="BF69">
        <f>+'Cu1'!BF69</f>
        <v>0</v>
      </c>
      <c r="BG69">
        <f>+'Cu1'!BG69</f>
        <v>0</v>
      </c>
    </row>
    <row r="70" spans="1:59" hidden="1">
      <c r="A70" s="36">
        <f>+'Cu1'!A70</f>
        <v>21</v>
      </c>
      <c r="B70" s="36">
        <f>+'Cu1'!B70</f>
        <v>410</v>
      </c>
      <c r="C70" s="29" t="str">
        <f>+'Cu1'!C70</f>
        <v>REG</v>
      </c>
      <c r="D70" s="29" t="str">
        <f>+'Cu1'!D70</f>
        <v>Instal.lació sistema de reg amb cinta (1 m per m2)</v>
      </c>
      <c r="E70" s="37">
        <f>+'Cu1'!E70</f>
        <v>2500</v>
      </c>
      <c r="F70" s="28">
        <f>+'Cu1'!F70</f>
        <v>0</v>
      </c>
      <c r="G70" s="28">
        <f>+'Cu1'!G70</f>
        <v>0</v>
      </c>
      <c r="H70" s="28">
        <f>+'Cu1'!H70</f>
        <v>0</v>
      </c>
      <c r="I70" s="28">
        <f>+'Cu1'!I70</f>
        <v>1.5</v>
      </c>
      <c r="J70" s="28">
        <f>+'Cu1'!J70</f>
        <v>0</v>
      </c>
      <c r="K70" s="28">
        <f>+'Cu1'!K70</f>
        <v>0</v>
      </c>
      <c r="L70" s="28">
        <f>+'Cu1'!L70</f>
        <v>0</v>
      </c>
      <c r="M70" s="28">
        <f>+'Cu1'!M70</f>
        <v>0</v>
      </c>
      <c r="N70" s="28">
        <f>+'Cu1'!N70</f>
        <v>0</v>
      </c>
      <c r="O70" s="29">
        <f>+'Cu1'!O70</f>
        <v>0</v>
      </c>
      <c r="P70" s="30">
        <f>+'Cu1'!P70</f>
        <v>0</v>
      </c>
      <c r="Q70" s="28">
        <f>+'Cu1'!Q70</f>
        <v>0</v>
      </c>
      <c r="R70" s="29">
        <f>+'Cu1'!R70</f>
        <v>0</v>
      </c>
      <c r="S70" s="29">
        <f>+'Cu1'!S70</f>
        <v>0</v>
      </c>
      <c r="T70" s="29">
        <f>+'Cu1'!T70</f>
        <v>0</v>
      </c>
      <c r="U70" s="29">
        <f>+'Cu1'!U70</f>
        <v>0</v>
      </c>
      <c r="V70" s="29">
        <f>+'Cu1'!V70</f>
        <v>0</v>
      </c>
      <c r="W70" s="29">
        <f>+'Cu1'!W70</f>
        <v>0</v>
      </c>
      <c r="X70" s="29">
        <f>+'Cu1'!X70</f>
        <v>0</v>
      </c>
      <c r="Y70" s="29">
        <f>+'Cu1'!Y70</f>
        <v>0</v>
      </c>
      <c r="Z70" s="28">
        <f>+'Cu1'!Z70</f>
        <v>1.5</v>
      </c>
      <c r="AA70" s="28">
        <f>+'Cu1'!AA70</f>
        <v>0</v>
      </c>
      <c r="AB70" s="38">
        <f>+'Cu1'!AB70</f>
        <v>2500</v>
      </c>
      <c r="AC70" s="38">
        <f>+'Cu1'!AC70</f>
        <v>0</v>
      </c>
      <c r="AD70" s="38">
        <f>+'Cu1'!AD70</f>
        <v>0</v>
      </c>
      <c r="AE70" s="28">
        <f>+'Cu1'!AE70</f>
        <v>0</v>
      </c>
      <c r="AF70" s="28">
        <f>+'Cu1'!AF70</f>
        <v>0</v>
      </c>
      <c r="AG70" s="29">
        <f>+'Cu1'!AG70</f>
        <v>0</v>
      </c>
      <c r="AH70" s="29">
        <f>+'Cu1'!AH70</f>
        <v>0</v>
      </c>
      <c r="AI70" s="29">
        <f>+'Cu1'!AI70</f>
        <v>0</v>
      </c>
      <c r="AJ70" s="29">
        <f>+'Cu1'!AJ70</f>
        <v>0</v>
      </c>
      <c r="AK70" s="29">
        <f>+'Cu1'!AK70</f>
        <v>0</v>
      </c>
      <c r="AL70" s="29">
        <f>+'Cu1'!AL70</f>
        <v>0</v>
      </c>
      <c r="AM70" s="29">
        <f>+'Cu1'!AM70</f>
        <v>0</v>
      </c>
      <c r="AN70" s="29">
        <f>+'Cu1'!AN70</f>
        <v>0</v>
      </c>
      <c r="AO70" s="29">
        <f>+'Cu1'!AO70</f>
        <v>0</v>
      </c>
      <c r="AP70" s="29">
        <f>+'Cu1'!AP70</f>
        <v>0</v>
      </c>
      <c r="AQ70" s="29">
        <f>+'Cu1'!AQ70</f>
        <v>0</v>
      </c>
      <c r="AR70" s="29">
        <f>+'Cu1'!AR70</f>
        <v>0</v>
      </c>
      <c r="AS70" s="29">
        <f>+'Cu1'!AS70</f>
        <v>0</v>
      </c>
      <c r="AT70" s="29">
        <f>+'Cu1'!AT70</f>
        <v>0</v>
      </c>
      <c r="AU70" s="29">
        <f>+'Cu1'!AU70</f>
        <v>0</v>
      </c>
      <c r="AV70">
        <f>+'Cu1'!AV70</f>
        <v>0</v>
      </c>
      <c r="AW70">
        <f>+'Cu1'!AW70</f>
        <v>0</v>
      </c>
      <c r="AX70">
        <f>+'Cu1'!AX70</f>
        <v>0</v>
      </c>
      <c r="AY70">
        <f>+'Cu1'!AY70</f>
        <v>0</v>
      </c>
      <c r="AZ70">
        <f>+'Cu1'!AZ70</f>
        <v>0</v>
      </c>
      <c r="BA70">
        <f>+'Cu1'!BA70</f>
        <v>0</v>
      </c>
      <c r="BB70">
        <f>+'Cu1'!BB70</f>
        <v>0</v>
      </c>
      <c r="BC70">
        <f>+'Cu1'!BC70</f>
        <v>0</v>
      </c>
      <c r="BD70">
        <f>+'Cu1'!BD70</f>
        <v>0</v>
      </c>
      <c r="BE70">
        <f>+'Cu1'!BE70</f>
        <v>0</v>
      </c>
      <c r="BF70">
        <f>+'Cu1'!BF70</f>
        <v>0</v>
      </c>
      <c r="BG70">
        <f>+'Cu1'!BG70</f>
        <v>0</v>
      </c>
    </row>
    <row r="71" spans="1:59" hidden="1">
      <c r="A71" s="36">
        <f>+'Cu1'!A71</f>
        <v>22</v>
      </c>
      <c r="B71" s="33">
        <f>+'Cu1'!B71</f>
        <v>420</v>
      </c>
      <c r="C71" s="7" t="str">
        <f>+'Cu1'!C71</f>
        <v>REG</v>
      </c>
      <c r="D71" s="7" t="str">
        <f>+'Cu1'!D71</f>
        <v>Instal.lació sistema de reg amb cinta (1,6 m per m2)</v>
      </c>
      <c r="E71" s="8">
        <f>+'Cu1'!E71</f>
        <v>2500</v>
      </c>
      <c r="F71" s="9">
        <f>+'Cu1'!F71</f>
        <v>0</v>
      </c>
      <c r="G71" s="9">
        <f>+'Cu1'!G71</f>
        <v>0</v>
      </c>
      <c r="H71" s="9">
        <f>+'Cu1'!H71</f>
        <v>0</v>
      </c>
      <c r="I71" s="9">
        <f>+'Cu1'!I71</f>
        <v>2.4000000000000004</v>
      </c>
      <c r="J71" s="9">
        <f>+'Cu1'!J71</f>
        <v>0</v>
      </c>
      <c r="K71" s="9">
        <f>+'Cu1'!K71</f>
        <v>0</v>
      </c>
      <c r="L71" s="9">
        <f>+'Cu1'!L71</f>
        <v>0</v>
      </c>
      <c r="M71" s="9">
        <f>+'Cu1'!M71</f>
        <v>0</v>
      </c>
      <c r="N71" s="9">
        <f>+'Cu1'!N71</f>
        <v>0</v>
      </c>
      <c r="O71" s="7">
        <f>+'Cu1'!O71</f>
        <v>0</v>
      </c>
      <c r="P71" s="19">
        <f>+'Cu1'!P71</f>
        <v>0</v>
      </c>
      <c r="Q71" s="9">
        <f>+'Cu1'!Q71</f>
        <v>0</v>
      </c>
      <c r="R71" s="7">
        <f>+'Cu1'!R71</f>
        <v>0</v>
      </c>
      <c r="S71" s="7">
        <f>+'Cu1'!S71</f>
        <v>0</v>
      </c>
      <c r="T71" s="7">
        <f>+'Cu1'!T71</f>
        <v>0</v>
      </c>
      <c r="U71" s="7">
        <f>+'Cu1'!U71</f>
        <v>0</v>
      </c>
      <c r="V71" s="7">
        <f>+'Cu1'!V71</f>
        <v>0</v>
      </c>
      <c r="W71" s="7">
        <f>+'Cu1'!W71</f>
        <v>0</v>
      </c>
      <c r="X71" s="7">
        <f>+'Cu1'!X71</f>
        <v>0</v>
      </c>
      <c r="Y71" s="7">
        <f>+'Cu1'!Y71</f>
        <v>0</v>
      </c>
      <c r="Z71" s="9">
        <f>+'Cu1'!Z71</f>
        <v>2.4000000000000004</v>
      </c>
      <c r="AA71" s="9">
        <f>+'Cu1'!AA71</f>
        <v>0</v>
      </c>
      <c r="AB71" s="16">
        <f>+'Cu1'!AB71</f>
        <v>4000</v>
      </c>
      <c r="AC71" s="16">
        <f>+'Cu1'!AC71</f>
        <v>0</v>
      </c>
      <c r="AD71" s="16">
        <f>+'Cu1'!AD71</f>
        <v>0</v>
      </c>
      <c r="AE71" s="9">
        <f>+'Cu1'!AE71</f>
        <v>0</v>
      </c>
      <c r="AF71" s="9">
        <f>+'Cu1'!AF71</f>
        <v>0</v>
      </c>
      <c r="AG71" s="7">
        <f>+'Cu1'!AG71</f>
        <v>0</v>
      </c>
      <c r="AH71" s="7">
        <f>+'Cu1'!AH71</f>
        <v>0</v>
      </c>
      <c r="AI71" s="7">
        <f>+'Cu1'!AI71</f>
        <v>0</v>
      </c>
      <c r="AJ71" s="7">
        <f>+'Cu1'!AJ71</f>
        <v>0</v>
      </c>
      <c r="AK71" s="7">
        <f>+'Cu1'!AK71</f>
        <v>0</v>
      </c>
      <c r="AL71" s="7">
        <f>+'Cu1'!AL71</f>
        <v>0</v>
      </c>
      <c r="AM71" s="7">
        <f>+'Cu1'!AM71</f>
        <v>0</v>
      </c>
      <c r="AN71" s="7">
        <f>+'Cu1'!AN71</f>
        <v>0</v>
      </c>
      <c r="AO71" s="7">
        <f>+'Cu1'!AO71</f>
        <v>0</v>
      </c>
      <c r="AP71" s="7">
        <f>+'Cu1'!AP71</f>
        <v>0</v>
      </c>
      <c r="AQ71" s="7">
        <f>+'Cu1'!AQ71</f>
        <v>0</v>
      </c>
      <c r="AR71" s="7">
        <f>+'Cu1'!AR71</f>
        <v>0</v>
      </c>
      <c r="AS71" s="7">
        <f>+'Cu1'!AS71</f>
        <v>0</v>
      </c>
      <c r="AT71" s="7">
        <f>+'Cu1'!AT71</f>
        <v>0</v>
      </c>
      <c r="AU71" s="7">
        <f>+'Cu1'!AU71</f>
        <v>0</v>
      </c>
      <c r="AV71">
        <f>+'Cu1'!AV71</f>
        <v>0</v>
      </c>
      <c r="AW71">
        <f>+'Cu1'!AW71</f>
        <v>0</v>
      </c>
      <c r="AX71">
        <f>+'Cu1'!AX71</f>
        <v>0</v>
      </c>
      <c r="AY71">
        <f>+'Cu1'!AY71</f>
        <v>0</v>
      </c>
      <c r="AZ71">
        <f>+'Cu1'!AZ71</f>
        <v>0</v>
      </c>
      <c r="BA71">
        <f>+'Cu1'!BA71</f>
        <v>0</v>
      </c>
      <c r="BB71">
        <f>+'Cu1'!BB71</f>
        <v>0</v>
      </c>
      <c r="BC71">
        <f>+'Cu1'!BC71</f>
        <v>0</v>
      </c>
      <c r="BD71">
        <f>+'Cu1'!BD71</f>
        <v>0</v>
      </c>
      <c r="BE71">
        <f>+'Cu1'!BE71</f>
        <v>0</v>
      </c>
      <c r="BF71">
        <f>+'Cu1'!BF71</f>
        <v>0</v>
      </c>
      <c r="BG71">
        <f>+'Cu1'!BG71</f>
        <v>0</v>
      </c>
    </row>
    <row r="72" spans="1:59" s="40" customFormat="1" hidden="1">
      <c r="A72" s="36">
        <f>+'Cu1'!A72</f>
        <v>23</v>
      </c>
      <c r="B72" s="36">
        <f>+'Cu1'!B72</f>
        <v>430</v>
      </c>
      <c r="C72" s="29" t="str">
        <f>+'Cu1'!C72</f>
        <v>REG</v>
      </c>
      <c r="D72" s="29" t="str">
        <f>+'Cu1'!D72</f>
        <v>Instal.lació sistema de reg aspersió</v>
      </c>
      <c r="E72" s="37">
        <f>+'Cu1'!E72</f>
        <v>2500</v>
      </c>
      <c r="F72" s="28">
        <f>+'Cu1'!F72</f>
        <v>3</v>
      </c>
      <c r="G72" s="28">
        <f>+'Cu1'!G72</f>
        <v>3</v>
      </c>
      <c r="H72" s="28">
        <f>+'Cu1'!H72</f>
        <v>0</v>
      </c>
      <c r="I72" s="28">
        <f>+'Cu1'!I72</f>
        <v>0</v>
      </c>
      <c r="J72" s="28">
        <f>+'Cu1'!J72</f>
        <v>0</v>
      </c>
      <c r="K72" s="28">
        <f>+'Cu1'!K72</f>
        <v>0</v>
      </c>
      <c r="L72" s="28">
        <f>+'Cu1'!L72</f>
        <v>0</v>
      </c>
      <c r="M72" s="28">
        <f>+'Cu1'!M72</f>
        <v>0</v>
      </c>
      <c r="N72" s="28">
        <f>+'Cu1'!N72</f>
        <v>3</v>
      </c>
      <c r="O72" s="29">
        <f>+'Cu1'!O72</f>
        <v>0</v>
      </c>
      <c r="P72" s="30">
        <f>+'Cu1'!P72</f>
        <v>0</v>
      </c>
      <c r="Q72" s="28">
        <f>+'Cu1'!Q72</f>
        <v>0</v>
      </c>
      <c r="R72" s="29">
        <f>+'Cu1'!R72</f>
        <v>0</v>
      </c>
      <c r="S72" s="29">
        <f>+'Cu1'!S72</f>
        <v>0</v>
      </c>
      <c r="T72" s="29">
        <f>+'Cu1'!T72</f>
        <v>0</v>
      </c>
      <c r="U72" s="29">
        <f>+'Cu1'!U72</f>
        <v>0</v>
      </c>
      <c r="V72" s="29">
        <f>+'Cu1'!V72</f>
        <v>0</v>
      </c>
      <c r="W72" s="29">
        <f>+'Cu1'!W72</f>
        <v>0</v>
      </c>
      <c r="X72" s="29">
        <f>+'Cu1'!X72</f>
        <v>0</v>
      </c>
      <c r="Y72" s="29">
        <f>+'Cu1'!Y72</f>
        <v>0</v>
      </c>
      <c r="Z72" s="28">
        <f>+'Cu1'!Z72</f>
        <v>0</v>
      </c>
      <c r="AA72" s="28">
        <f>+'Cu1'!AA72</f>
        <v>0</v>
      </c>
      <c r="AB72" s="38">
        <f>+'Cu1'!AB72</f>
        <v>0</v>
      </c>
      <c r="AC72" s="38">
        <f>+'Cu1'!AC72</f>
        <v>370</v>
      </c>
      <c r="AD72" s="38">
        <f>+'Cu1'!AD72</f>
        <v>0</v>
      </c>
      <c r="AE72" s="28">
        <f>+'Cu1'!AE72</f>
        <v>0</v>
      </c>
      <c r="AF72" s="28">
        <f>+'Cu1'!AF72</f>
        <v>0</v>
      </c>
      <c r="AG72" s="29">
        <f>+'Cu1'!AG72</f>
        <v>0</v>
      </c>
      <c r="AH72" s="29">
        <f>+'Cu1'!AH72</f>
        <v>0</v>
      </c>
      <c r="AI72" s="29">
        <f>+'Cu1'!AI72</f>
        <v>0</v>
      </c>
      <c r="AJ72" s="29">
        <f>+'Cu1'!AJ72</f>
        <v>0</v>
      </c>
      <c r="AK72" s="29">
        <f>+'Cu1'!AK72</f>
        <v>0</v>
      </c>
      <c r="AL72" s="29">
        <f>+'Cu1'!AL72</f>
        <v>0</v>
      </c>
      <c r="AM72" s="29">
        <f>+'Cu1'!AM72</f>
        <v>0</v>
      </c>
      <c r="AN72" s="29">
        <f>+'Cu1'!AN72</f>
        <v>0</v>
      </c>
      <c r="AO72" s="29">
        <f>+'Cu1'!AO72</f>
        <v>0</v>
      </c>
      <c r="AP72" s="29">
        <f>+'Cu1'!AP72</f>
        <v>0</v>
      </c>
      <c r="AQ72" s="29">
        <f>+'Cu1'!AQ72</f>
        <v>0</v>
      </c>
      <c r="AR72" s="29">
        <f>+'Cu1'!AR72</f>
        <v>0</v>
      </c>
      <c r="AS72" s="29">
        <f>+'Cu1'!AS72</f>
        <v>0</v>
      </c>
      <c r="AT72" s="29">
        <f>+'Cu1'!AT72</f>
        <v>0</v>
      </c>
      <c r="AU72" s="29">
        <f>+'Cu1'!AU72</f>
        <v>0</v>
      </c>
      <c r="AV72" s="40">
        <f>+'Cu1'!AV72</f>
        <v>0</v>
      </c>
      <c r="AW72" s="40">
        <f>+'Cu1'!AW72</f>
        <v>0</v>
      </c>
      <c r="AX72" s="40">
        <f>+'Cu1'!AX72</f>
        <v>0</v>
      </c>
      <c r="AY72" s="40">
        <f>+'Cu1'!AY72</f>
        <v>0</v>
      </c>
      <c r="AZ72" s="40">
        <f>+'Cu1'!AZ72</f>
        <v>0</v>
      </c>
      <c r="BA72" s="40">
        <f>+'Cu1'!BA72</f>
        <v>0</v>
      </c>
      <c r="BB72" s="40">
        <f>+'Cu1'!BB72</f>
        <v>0</v>
      </c>
      <c r="BC72" s="40">
        <f>+'Cu1'!BC72</f>
        <v>0</v>
      </c>
      <c r="BD72" s="40">
        <f>+'Cu1'!BD72</f>
        <v>0</v>
      </c>
      <c r="BE72" s="40">
        <f>+'Cu1'!BE72</f>
        <v>0</v>
      </c>
      <c r="BF72" s="40">
        <f>+'Cu1'!BF72</f>
        <v>0</v>
      </c>
      <c r="BG72" s="40">
        <f>+'Cu1'!BG72</f>
        <v>0</v>
      </c>
    </row>
    <row r="73" spans="1:59" s="39" customFormat="1" hidden="1">
      <c r="A73" s="36">
        <f>+'Cu1'!A73</f>
        <v>24</v>
      </c>
      <c r="B73" s="35">
        <f>+'Cu1'!B73</f>
        <v>440</v>
      </c>
      <c r="C73" s="23" t="str">
        <f>+'Cu1'!C73</f>
        <v>REG</v>
      </c>
      <c r="D73" s="23" t="str">
        <f>+'Cu1'!D73</f>
        <v>Reg (L/m2)</v>
      </c>
      <c r="E73" s="8">
        <f>+'Cu1'!E73</f>
        <v>2500</v>
      </c>
      <c r="F73" s="22">
        <f>+'Cu1'!F73</f>
        <v>0</v>
      </c>
      <c r="G73" s="22">
        <f>+'Cu1'!G73</f>
        <v>0</v>
      </c>
      <c r="H73" s="22">
        <f>+'Cu1'!H73</f>
        <v>0</v>
      </c>
      <c r="I73" s="22">
        <f>+'Cu1'!I73</f>
        <v>0</v>
      </c>
      <c r="J73" s="22">
        <f>+'Cu1'!J73</f>
        <v>0</v>
      </c>
      <c r="K73" s="22">
        <f>+'Cu1'!K73</f>
        <v>0</v>
      </c>
      <c r="L73" s="22">
        <f>+'Cu1'!L73</f>
        <v>0</v>
      </c>
      <c r="M73" s="22">
        <f>+'Cu1'!M73</f>
        <v>0</v>
      </c>
      <c r="N73" s="22">
        <f>+'Cu1'!N73</f>
        <v>0</v>
      </c>
      <c r="O73" s="23">
        <f>+'Cu1'!O73</f>
        <v>0</v>
      </c>
      <c r="P73" s="24">
        <f>+'Cu1'!P73</f>
        <v>0</v>
      </c>
      <c r="Q73" s="22">
        <f>+'Cu1'!Q73</f>
        <v>0</v>
      </c>
      <c r="R73" s="23">
        <f>+'Cu1'!R73</f>
        <v>0</v>
      </c>
      <c r="S73" s="23">
        <f>+'Cu1'!S73</f>
        <v>0</v>
      </c>
      <c r="T73" s="23">
        <f>+'Cu1'!T73</f>
        <v>0</v>
      </c>
      <c r="U73" s="23">
        <f>+'Cu1'!U73</f>
        <v>0</v>
      </c>
      <c r="V73" s="23">
        <f>+'Cu1'!V73</f>
        <v>0</v>
      </c>
      <c r="W73" s="23">
        <f>+'Cu1'!W73</f>
        <v>0</v>
      </c>
      <c r="X73" s="23">
        <f>+'Cu1'!X73</f>
        <v>0</v>
      </c>
      <c r="Y73" s="23">
        <f>+'Cu1'!Y73</f>
        <v>0</v>
      </c>
      <c r="Z73" s="22">
        <f>+'Cu1'!Z73</f>
        <v>0</v>
      </c>
      <c r="AA73" s="22">
        <f>+'Cu1'!AA73</f>
        <v>0</v>
      </c>
      <c r="AB73" s="23">
        <f>+'Cu1'!AB73</f>
        <v>0</v>
      </c>
      <c r="AC73" s="23">
        <f>+'Cu1'!AC73</f>
        <v>0</v>
      </c>
      <c r="AD73" s="94">
        <f>+'Cu1'!AD73</f>
        <v>2500</v>
      </c>
      <c r="AE73" s="22">
        <f>+'Cu1'!AE73</f>
        <v>0</v>
      </c>
      <c r="AF73" s="22">
        <f>+'Cu1'!AF73</f>
        <v>0</v>
      </c>
      <c r="AG73" s="23">
        <f>+'Cu1'!AG73</f>
        <v>0</v>
      </c>
      <c r="AH73" s="23">
        <f>+'Cu1'!AH73</f>
        <v>0</v>
      </c>
      <c r="AI73" s="23">
        <f>+'Cu1'!AI73</f>
        <v>0</v>
      </c>
      <c r="AJ73" s="23">
        <f>+'Cu1'!AJ73</f>
        <v>0</v>
      </c>
      <c r="AK73" s="23">
        <f>+'Cu1'!AK73</f>
        <v>0</v>
      </c>
      <c r="AL73" s="23">
        <f>+'Cu1'!AL73</f>
        <v>0</v>
      </c>
      <c r="AM73" s="23">
        <f>+'Cu1'!AM73</f>
        <v>0</v>
      </c>
      <c r="AN73" s="23">
        <f>+'Cu1'!AN73</f>
        <v>0</v>
      </c>
      <c r="AO73" s="23">
        <f>+'Cu1'!AO73</f>
        <v>0</v>
      </c>
      <c r="AP73" s="23">
        <f>+'Cu1'!AP73</f>
        <v>0</v>
      </c>
      <c r="AQ73" s="23">
        <f>+'Cu1'!AQ73</f>
        <v>0</v>
      </c>
      <c r="AR73" s="23">
        <f>+'Cu1'!AR73</f>
        <v>0</v>
      </c>
      <c r="AS73" s="23">
        <f>+'Cu1'!AS73</f>
        <v>0</v>
      </c>
      <c r="AT73" s="23">
        <f>+'Cu1'!AT73</f>
        <v>0</v>
      </c>
      <c r="AU73" s="23">
        <f>+'Cu1'!AU73</f>
        <v>0</v>
      </c>
      <c r="AV73" s="39">
        <f>+'Cu1'!AV73</f>
        <v>0</v>
      </c>
      <c r="AW73" s="39">
        <f>+'Cu1'!AW73</f>
        <v>0</v>
      </c>
      <c r="AX73" s="39">
        <f>+'Cu1'!AX73</f>
        <v>0</v>
      </c>
      <c r="AY73" s="39">
        <f>+'Cu1'!AY73</f>
        <v>0</v>
      </c>
      <c r="AZ73" s="39">
        <f>+'Cu1'!AZ73</f>
        <v>0</v>
      </c>
      <c r="BA73" s="39">
        <f>+'Cu1'!BA73</f>
        <v>0</v>
      </c>
      <c r="BB73" s="39">
        <f>+'Cu1'!BB73</f>
        <v>0</v>
      </c>
      <c r="BC73" s="39">
        <f>+'Cu1'!BC73</f>
        <v>0</v>
      </c>
      <c r="BD73" s="39">
        <f>+'Cu1'!BD73</f>
        <v>0</v>
      </c>
      <c r="BE73" s="39">
        <f>+'Cu1'!BE73</f>
        <v>0</v>
      </c>
      <c r="BF73" s="39">
        <f>+'Cu1'!BF73</f>
        <v>0</v>
      </c>
      <c r="BG73" s="39">
        <f>+'Cu1'!BG73</f>
        <v>0</v>
      </c>
    </row>
    <row r="74" spans="1:59" s="40" customFormat="1" hidden="1">
      <c r="A74" s="36">
        <f>+'Cu1'!A74</f>
        <v>25</v>
      </c>
      <c r="B74" s="36">
        <f>+'Cu1'!B74</f>
        <v>450</v>
      </c>
      <c r="C74" s="29" t="str">
        <f>+'Cu1'!C74</f>
        <v>REG</v>
      </c>
      <c r="D74" s="29" t="str">
        <f>+'Cu1'!D74</f>
        <v>posada en funcionament i parada</v>
      </c>
      <c r="E74" s="37">
        <f>+'Cu1'!E74</f>
        <v>2500</v>
      </c>
      <c r="F74" s="28">
        <f>+'Cu1'!F74</f>
        <v>0</v>
      </c>
      <c r="G74" s="28">
        <f>+'Cu1'!G74</f>
        <v>0</v>
      </c>
      <c r="H74" s="28">
        <f>+'Cu1'!H74</f>
        <v>0</v>
      </c>
      <c r="I74" s="28">
        <f>+'Cu1'!I74</f>
        <v>0</v>
      </c>
      <c r="J74" s="28">
        <f>+'Cu1'!J74</f>
        <v>0</v>
      </c>
      <c r="K74" s="28">
        <f>+'Cu1'!K74</f>
        <v>0</v>
      </c>
      <c r="L74" s="28">
        <f>+'Cu1'!L74</f>
        <v>0</v>
      </c>
      <c r="M74" s="28">
        <f>+'Cu1'!M74</f>
        <v>0</v>
      </c>
      <c r="N74" s="28">
        <f>+'Cu1'!N74</f>
        <v>0</v>
      </c>
      <c r="O74" s="29">
        <f>+'Cu1'!O74</f>
        <v>0</v>
      </c>
      <c r="P74" s="30">
        <f>+'Cu1'!P74</f>
        <v>0</v>
      </c>
      <c r="Q74" s="28">
        <f>+'Cu1'!Q74</f>
        <v>0</v>
      </c>
      <c r="R74" s="29">
        <f>+'Cu1'!R74</f>
        <v>0</v>
      </c>
      <c r="S74" s="29">
        <f>+'Cu1'!S74</f>
        <v>0</v>
      </c>
      <c r="T74" s="29">
        <f>+'Cu1'!T74</f>
        <v>0</v>
      </c>
      <c r="U74" s="29">
        <f>+'Cu1'!U74</f>
        <v>0</v>
      </c>
      <c r="V74" s="29">
        <f>+'Cu1'!V74</f>
        <v>0</v>
      </c>
      <c r="W74" s="29">
        <f>+'Cu1'!W74</f>
        <v>0</v>
      </c>
      <c r="X74" s="29">
        <f>+'Cu1'!X74</f>
        <v>0</v>
      </c>
      <c r="Y74" s="29">
        <f>+'Cu1'!Y74</f>
        <v>0</v>
      </c>
      <c r="Z74" s="28">
        <f>+'Cu1'!Z74</f>
        <v>0</v>
      </c>
      <c r="AA74" s="28">
        <f>+'Cu1'!AA74</f>
        <v>0</v>
      </c>
      <c r="AB74" s="29">
        <f>+'Cu1'!AB74</f>
        <v>0</v>
      </c>
      <c r="AC74" s="29">
        <f>+'Cu1'!AC74</f>
        <v>0</v>
      </c>
      <c r="AD74" s="29">
        <f>+'Cu1'!AD74</f>
        <v>0</v>
      </c>
      <c r="AE74" s="28">
        <f>+'Cu1'!AE74</f>
        <v>0</v>
      </c>
      <c r="AF74" s="28">
        <f>+'Cu1'!AF74</f>
        <v>0</v>
      </c>
      <c r="AG74" s="29">
        <f>+'Cu1'!AG74</f>
        <v>0</v>
      </c>
      <c r="AH74" s="29">
        <f>+'Cu1'!AH74</f>
        <v>0</v>
      </c>
      <c r="AI74" s="29">
        <f>+'Cu1'!AI74</f>
        <v>0</v>
      </c>
      <c r="AJ74" s="29">
        <f>+'Cu1'!AJ74</f>
        <v>0</v>
      </c>
      <c r="AK74" s="29">
        <f>+'Cu1'!AK74</f>
        <v>0</v>
      </c>
      <c r="AL74" s="29">
        <f>+'Cu1'!AL74</f>
        <v>0</v>
      </c>
      <c r="AM74" s="29">
        <f>+'Cu1'!AM74</f>
        <v>0</v>
      </c>
      <c r="AN74" s="29">
        <f>+'Cu1'!AN74</f>
        <v>0</v>
      </c>
      <c r="AO74" s="29">
        <f>+'Cu1'!AO74</f>
        <v>0</v>
      </c>
      <c r="AP74" s="29">
        <f>+'Cu1'!AP74</f>
        <v>0</v>
      </c>
      <c r="AQ74" s="29">
        <f>+'Cu1'!AQ74</f>
        <v>0</v>
      </c>
      <c r="AR74" s="29">
        <f>+'Cu1'!AR74</f>
        <v>0</v>
      </c>
      <c r="AS74" s="29">
        <f>+'Cu1'!AS74</f>
        <v>0</v>
      </c>
      <c r="AT74" s="29">
        <f>+'Cu1'!AT74</f>
        <v>0</v>
      </c>
      <c r="AU74" s="29">
        <f>+'Cu1'!AU74</f>
        <v>0</v>
      </c>
      <c r="AV74" s="40">
        <f>+'Cu1'!AV74</f>
        <v>0</v>
      </c>
      <c r="AW74" s="40">
        <f>+'Cu1'!AW74</f>
        <v>0</v>
      </c>
      <c r="AX74" s="40">
        <f>+'Cu1'!AX74</f>
        <v>0</v>
      </c>
      <c r="AY74" s="40">
        <f>+'Cu1'!AY74</f>
        <v>0</v>
      </c>
      <c r="AZ74" s="40">
        <f>+'Cu1'!AZ74</f>
        <v>0</v>
      </c>
      <c r="BA74" s="40">
        <f>+'Cu1'!BA74</f>
        <v>0</v>
      </c>
      <c r="BB74" s="40">
        <f>+'Cu1'!BB74</f>
        <v>0</v>
      </c>
      <c r="BC74" s="40">
        <f>+'Cu1'!BC74</f>
        <v>0</v>
      </c>
      <c r="BD74" s="40">
        <f>+'Cu1'!BD74</f>
        <v>0</v>
      </c>
      <c r="BE74" s="40">
        <f>+'Cu1'!BE74</f>
        <v>0</v>
      </c>
      <c r="BF74" s="40">
        <f>+'Cu1'!BF74</f>
        <v>0</v>
      </c>
      <c r="BG74" s="40">
        <f>+'Cu1'!BG74</f>
        <v>0</v>
      </c>
    </row>
    <row r="75" spans="1:59" s="39" customFormat="1" hidden="1">
      <c r="A75" s="36">
        <f>+'Cu1'!A75</f>
        <v>26</v>
      </c>
      <c r="B75" s="35">
        <f>+'Cu1'!B75</f>
        <v>460</v>
      </c>
      <c r="C75" s="23" t="str">
        <f>+'Cu1'!C75</f>
        <v>REG</v>
      </c>
      <c r="D75" s="23" t="str">
        <f>+'Cu1'!D75</f>
        <v>Desinstal.lació sistema de reg amb cinta</v>
      </c>
      <c r="E75" s="21">
        <f>+'Cu1'!E75</f>
        <v>2500</v>
      </c>
      <c r="F75" s="22">
        <f>+'Cu1'!F75</f>
        <v>0</v>
      </c>
      <c r="G75" s="22">
        <f>+'Cu1'!G75</f>
        <v>0</v>
      </c>
      <c r="H75" s="22">
        <f>+'Cu1'!H75</f>
        <v>0</v>
      </c>
      <c r="I75" s="22">
        <f>+'Cu1'!I75</f>
        <v>1.5</v>
      </c>
      <c r="J75" s="22">
        <f>+'Cu1'!J75</f>
        <v>0</v>
      </c>
      <c r="K75" s="22">
        <f>+'Cu1'!K75</f>
        <v>0</v>
      </c>
      <c r="L75" s="22">
        <f>+'Cu1'!L75</f>
        <v>0</v>
      </c>
      <c r="M75" s="22">
        <f>+'Cu1'!M75</f>
        <v>0</v>
      </c>
      <c r="N75" s="22">
        <f>+'Cu1'!N75</f>
        <v>0</v>
      </c>
      <c r="O75" s="23">
        <f>+'Cu1'!O75</f>
        <v>0</v>
      </c>
      <c r="P75" s="24">
        <f>+'Cu1'!P75</f>
        <v>0</v>
      </c>
      <c r="Q75" s="22">
        <f>+'Cu1'!Q75</f>
        <v>0</v>
      </c>
      <c r="R75" s="23">
        <f>+'Cu1'!R75</f>
        <v>0</v>
      </c>
      <c r="S75" s="23">
        <f>+'Cu1'!S75</f>
        <v>0</v>
      </c>
      <c r="T75" s="23">
        <f>+'Cu1'!T75</f>
        <v>0</v>
      </c>
      <c r="U75" s="23">
        <f>+'Cu1'!U75</f>
        <v>0</v>
      </c>
      <c r="V75" s="23">
        <f>+'Cu1'!V75</f>
        <v>0</v>
      </c>
      <c r="W75" s="23">
        <f>+'Cu1'!W75</f>
        <v>0</v>
      </c>
      <c r="X75" s="23">
        <f>+'Cu1'!X75</f>
        <v>0</v>
      </c>
      <c r="Y75" s="23">
        <f>+'Cu1'!Y75</f>
        <v>0</v>
      </c>
      <c r="Z75" s="22">
        <f>+'Cu1'!Z75</f>
        <v>1.5</v>
      </c>
      <c r="AA75" s="22">
        <f>+'Cu1'!AA75</f>
        <v>0</v>
      </c>
      <c r="AB75" s="23">
        <f>+'Cu1'!AB75</f>
        <v>0</v>
      </c>
      <c r="AC75" s="23">
        <f>+'Cu1'!AC75</f>
        <v>0</v>
      </c>
      <c r="AD75" s="23">
        <f>+'Cu1'!AD75</f>
        <v>0</v>
      </c>
      <c r="AE75" s="22">
        <f>+'Cu1'!AE75</f>
        <v>0</v>
      </c>
      <c r="AF75" s="22">
        <f>+'Cu1'!AF75</f>
        <v>0</v>
      </c>
      <c r="AG75" s="23">
        <f>+'Cu1'!AG75</f>
        <v>0</v>
      </c>
      <c r="AH75" s="23">
        <f>+'Cu1'!AH75</f>
        <v>0</v>
      </c>
      <c r="AI75" s="23">
        <f>+'Cu1'!AI75</f>
        <v>0</v>
      </c>
      <c r="AJ75" s="23">
        <f>+'Cu1'!AJ75</f>
        <v>0</v>
      </c>
      <c r="AK75" s="23">
        <f>+'Cu1'!AK75</f>
        <v>0</v>
      </c>
      <c r="AL75" s="23">
        <f>+'Cu1'!AL75</f>
        <v>0</v>
      </c>
      <c r="AM75" s="23">
        <f>+'Cu1'!AM75</f>
        <v>0</v>
      </c>
      <c r="AN75" s="23">
        <f>+'Cu1'!AN75</f>
        <v>0</v>
      </c>
      <c r="AO75" s="23">
        <f>+'Cu1'!AO75</f>
        <v>0</v>
      </c>
      <c r="AP75" s="23">
        <f>+'Cu1'!AP75</f>
        <v>0</v>
      </c>
      <c r="AQ75" s="23">
        <f>+'Cu1'!AQ75</f>
        <v>0</v>
      </c>
      <c r="AR75" s="23">
        <f>+'Cu1'!AR75</f>
        <v>0</v>
      </c>
      <c r="AS75" s="23">
        <f>+'Cu1'!AS75</f>
        <v>0</v>
      </c>
      <c r="AT75" s="23">
        <f>+'Cu1'!AT75</f>
        <v>0</v>
      </c>
      <c r="AU75" s="23">
        <f>+'Cu1'!AU75</f>
        <v>0</v>
      </c>
      <c r="AV75" s="39">
        <f>+'Cu1'!AV75</f>
        <v>0</v>
      </c>
      <c r="AW75" s="39">
        <f>+'Cu1'!AW75</f>
        <v>0</v>
      </c>
      <c r="AX75" s="39">
        <f>+'Cu1'!AX75</f>
        <v>0</v>
      </c>
      <c r="AY75" s="39">
        <f>+'Cu1'!AY75</f>
        <v>0</v>
      </c>
      <c r="AZ75" s="39">
        <f>+'Cu1'!AZ75</f>
        <v>0</v>
      </c>
      <c r="BA75" s="39">
        <f>+'Cu1'!BA75</f>
        <v>0</v>
      </c>
      <c r="BB75" s="39">
        <f>+'Cu1'!BB75</f>
        <v>0</v>
      </c>
      <c r="BC75" s="39">
        <f>+'Cu1'!BC75</f>
        <v>0</v>
      </c>
      <c r="BD75" s="39">
        <f>+'Cu1'!BD75</f>
        <v>0</v>
      </c>
      <c r="BE75" s="39">
        <f>+'Cu1'!BE75</f>
        <v>0</v>
      </c>
      <c r="BF75" s="39">
        <f>+'Cu1'!BF75</f>
        <v>0</v>
      </c>
      <c r="BG75" s="39">
        <f>+'Cu1'!BG75</f>
        <v>0</v>
      </c>
    </row>
    <row r="76" spans="1:59" s="40" customFormat="1" hidden="1">
      <c r="A76" s="36">
        <f>+'Cu1'!A76</f>
        <v>27</v>
      </c>
      <c r="B76" s="36">
        <f>+'Cu1'!B76</f>
        <v>510</v>
      </c>
      <c r="C76" s="29" t="str">
        <f>+'Cu1'!C76</f>
        <v>TRACTAMENTS</v>
      </c>
      <c r="D76" s="29" t="str">
        <f>+'Cu1'!D76</f>
        <v>Tractament Bacillus + retenol +purí ortiga amb tractor i braços</v>
      </c>
      <c r="E76" s="37">
        <f>+'Cu1'!E76</f>
        <v>2500</v>
      </c>
      <c r="F76" s="28">
        <f>+'Cu1'!F76</f>
        <v>0</v>
      </c>
      <c r="G76" s="28">
        <f>+'Cu1'!G76</f>
        <v>0.625</v>
      </c>
      <c r="H76" s="28">
        <f>+'Cu1'!H76</f>
        <v>0</v>
      </c>
      <c r="I76" s="28">
        <f>+'Cu1'!I76</f>
        <v>0</v>
      </c>
      <c r="J76" s="28">
        <f>+'Cu1'!J76</f>
        <v>0</v>
      </c>
      <c r="K76" s="28">
        <f>+'Cu1'!K76</f>
        <v>0</v>
      </c>
      <c r="L76" s="28">
        <f>+'Cu1'!L76</f>
        <v>0</v>
      </c>
      <c r="M76" s="28">
        <f>+'Cu1'!M76</f>
        <v>0</v>
      </c>
      <c r="N76" s="28">
        <f>+'Cu1'!N76</f>
        <v>0</v>
      </c>
      <c r="O76" s="29">
        <f>+'Cu1'!O76</f>
        <v>0</v>
      </c>
      <c r="P76" s="30">
        <f>+'Cu1'!P76</f>
        <v>0</v>
      </c>
      <c r="Q76" s="28">
        <f>+'Cu1'!Q76</f>
        <v>0</v>
      </c>
      <c r="R76" s="29">
        <f>+'Cu1'!R76</f>
        <v>0</v>
      </c>
      <c r="S76" s="29">
        <f>+'Cu1'!S76</f>
        <v>0</v>
      </c>
      <c r="T76" s="29">
        <f>+'Cu1'!T76</f>
        <v>0</v>
      </c>
      <c r="U76" s="29">
        <f>+'Cu1'!U76</f>
        <v>0</v>
      </c>
      <c r="V76" s="29">
        <f>+'Cu1'!V76</f>
        <v>0</v>
      </c>
      <c r="W76" s="29">
        <f>+'Cu1'!W76</f>
        <v>0</v>
      </c>
      <c r="X76" s="29">
        <f>+'Cu1'!X76</f>
        <v>0</v>
      </c>
      <c r="Y76" s="29">
        <f>+'Cu1'!Y76</f>
        <v>0</v>
      </c>
      <c r="Z76" s="28">
        <f>+'Cu1'!Z76</f>
        <v>0</v>
      </c>
      <c r="AA76" s="28">
        <f>+'Cu1'!AA76</f>
        <v>0</v>
      </c>
      <c r="AB76" s="29">
        <f>+'Cu1'!AB76</f>
        <v>0</v>
      </c>
      <c r="AC76" s="29">
        <f>+'Cu1'!AC76</f>
        <v>0</v>
      </c>
      <c r="AD76" s="29">
        <f>+'Cu1'!AD76</f>
        <v>0</v>
      </c>
      <c r="AE76" s="28">
        <f>+'Cu1'!AE76</f>
        <v>0</v>
      </c>
      <c r="AF76" s="28">
        <f>+'Cu1'!AF76</f>
        <v>0</v>
      </c>
      <c r="AG76" s="31">
        <f>+'Cu1'!AG76</f>
        <v>0.375</v>
      </c>
      <c r="AH76" s="32">
        <f>+'Cu1'!AH76</f>
        <v>0.17500000000000002</v>
      </c>
      <c r="AI76" s="32">
        <f>+'Cu1'!AI76</f>
        <v>5</v>
      </c>
      <c r="AJ76" s="29">
        <f>+'Cu1'!AJ76</f>
        <v>0</v>
      </c>
      <c r="AK76" s="29">
        <f>+'Cu1'!AK76</f>
        <v>0</v>
      </c>
      <c r="AL76" s="29">
        <f>+'Cu1'!AL76</f>
        <v>0</v>
      </c>
      <c r="AM76" s="29">
        <f>+'Cu1'!AM76</f>
        <v>0</v>
      </c>
      <c r="AN76" s="29">
        <f>+'Cu1'!AN76</f>
        <v>0</v>
      </c>
      <c r="AO76" s="29">
        <f>+'Cu1'!AO76</f>
        <v>0</v>
      </c>
      <c r="AP76" s="29">
        <f>+'Cu1'!AP76</f>
        <v>0</v>
      </c>
      <c r="AQ76" s="29">
        <f>+'Cu1'!AQ76</f>
        <v>0</v>
      </c>
      <c r="AR76" s="29">
        <f>+'Cu1'!AR76</f>
        <v>0</v>
      </c>
      <c r="AS76" s="29">
        <f>+'Cu1'!AS76</f>
        <v>0</v>
      </c>
      <c r="AT76" s="29">
        <f>+'Cu1'!AT76</f>
        <v>0</v>
      </c>
      <c r="AU76" s="29">
        <f>+'Cu1'!AU76</f>
        <v>0</v>
      </c>
      <c r="AV76" s="40">
        <f>+'Cu1'!AV76</f>
        <v>0</v>
      </c>
      <c r="AW76" s="40">
        <f>+'Cu1'!AW76</f>
        <v>0</v>
      </c>
      <c r="AX76" s="40">
        <f>+'Cu1'!AX76</f>
        <v>0</v>
      </c>
      <c r="AY76" s="40">
        <f>+'Cu1'!AY76</f>
        <v>0</v>
      </c>
      <c r="AZ76" s="40">
        <f>+'Cu1'!AZ76</f>
        <v>0</v>
      </c>
      <c r="BA76" s="40">
        <f>+'Cu1'!BA76</f>
        <v>0</v>
      </c>
      <c r="BB76" s="40">
        <f>+'Cu1'!BB76</f>
        <v>0</v>
      </c>
      <c r="BC76" s="40">
        <f>+'Cu1'!BC76</f>
        <v>0</v>
      </c>
      <c r="BD76" s="40">
        <f>+'Cu1'!BD76</f>
        <v>0</v>
      </c>
      <c r="BE76" s="40">
        <f>+'Cu1'!BE76</f>
        <v>0</v>
      </c>
      <c r="BF76" s="40">
        <f>+'Cu1'!BF76</f>
        <v>0</v>
      </c>
      <c r="BG76" s="40">
        <f>+'Cu1'!BG76</f>
        <v>0</v>
      </c>
    </row>
    <row r="77" spans="1:59" s="39" customFormat="1" hidden="1">
      <c r="A77" s="36">
        <f>+'Cu1'!A77</f>
        <v>28</v>
      </c>
      <c r="B77" s="35">
        <f>+'Cu1'!B77</f>
        <v>520</v>
      </c>
      <c r="C77" s="23" t="str">
        <f>+'Cu1'!C77</f>
        <v>TRACTAMENTS</v>
      </c>
      <c r="D77" s="23" t="str">
        <f>+'Cu1'!D77</f>
        <v>Tractament Bacillus + retenol +purí ortiga amb bota i 2 persones</v>
      </c>
      <c r="E77" s="21">
        <f>+'Cu1'!E77</f>
        <v>2500</v>
      </c>
      <c r="F77" s="22">
        <f>+'Cu1'!F77</f>
        <v>1.6666666666666674</v>
      </c>
      <c r="G77" s="22">
        <f>+'Cu1'!G77</f>
        <v>1.6666666666666674</v>
      </c>
      <c r="H77" s="22">
        <f>+'Cu1'!H77</f>
        <v>0</v>
      </c>
      <c r="I77" s="22">
        <f>+'Cu1'!I77</f>
        <v>0</v>
      </c>
      <c r="J77" s="22">
        <f>+'Cu1'!J77</f>
        <v>0</v>
      </c>
      <c r="K77" s="22">
        <f>+'Cu1'!K77</f>
        <v>0</v>
      </c>
      <c r="L77" s="22">
        <f>+'Cu1'!L77</f>
        <v>0</v>
      </c>
      <c r="M77" s="22">
        <f>+'Cu1'!M77</f>
        <v>0</v>
      </c>
      <c r="N77" s="22">
        <f>+'Cu1'!N77</f>
        <v>0</v>
      </c>
      <c r="O77" s="23">
        <f>+'Cu1'!O77</f>
        <v>0</v>
      </c>
      <c r="P77" s="24">
        <f>+'Cu1'!P77</f>
        <v>0</v>
      </c>
      <c r="Q77" s="22">
        <f>+'Cu1'!Q77</f>
        <v>0</v>
      </c>
      <c r="R77" s="23">
        <f>+'Cu1'!R77</f>
        <v>0</v>
      </c>
      <c r="S77" s="23">
        <f>+'Cu1'!S77</f>
        <v>0</v>
      </c>
      <c r="T77" s="23">
        <f>+'Cu1'!T77</f>
        <v>0</v>
      </c>
      <c r="U77" s="23">
        <f>+'Cu1'!U77</f>
        <v>0</v>
      </c>
      <c r="V77" s="23">
        <f>+'Cu1'!V77</f>
        <v>0</v>
      </c>
      <c r="W77" s="23">
        <f>+'Cu1'!W77</f>
        <v>0</v>
      </c>
      <c r="X77" s="23">
        <f>+'Cu1'!X77</f>
        <v>0</v>
      </c>
      <c r="Y77" s="23">
        <f>+'Cu1'!Y77</f>
        <v>0</v>
      </c>
      <c r="Z77" s="22">
        <f>+'Cu1'!Z77</f>
        <v>0</v>
      </c>
      <c r="AA77" s="22">
        <f>+'Cu1'!AA77</f>
        <v>0</v>
      </c>
      <c r="AB77" s="23">
        <f>+'Cu1'!AB77</f>
        <v>0</v>
      </c>
      <c r="AC77" s="23">
        <f>+'Cu1'!AC77</f>
        <v>0</v>
      </c>
      <c r="AD77" s="23">
        <f>+'Cu1'!AD77</f>
        <v>0</v>
      </c>
      <c r="AE77" s="22">
        <f>+'Cu1'!AE77</f>
        <v>0</v>
      </c>
      <c r="AF77" s="22">
        <f>+'Cu1'!AF77</f>
        <v>0</v>
      </c>
      <c r="AG77" s="27">
        <f>+'Cu1'!AG77</f>
        <v>0.44999999999999996</v>
      </c>
      <c r="AH77" s="26">
        <f>+'Cu1'!AH77</f>
        <v>0.21000000000000002</v>
      </c>
      <c r="AI77" s="26">
        <f>+'Cu1'!AI77</f>
        <v>6</v>
      </c>
      <c r="AJ77" s="23">
        <f>+'Cu1'!AJ77</f>
        <v>0</v>
      </c>
      <c r="AK77" s="23">
        <f>+'Cu1'!AK77</f>
        <v>0</v>
      </c>
      <c r="AL77" s="23">
        <f>+'Cu1'!AL77</f>
        <v>0</v>
      </c>
      <c r="AM77" s="23">
        <f>+'Cu1'!AM77</f>
        <v>0</v>
      </c>
      <c r="AN77" s="23">
        <f>+'Cu1'!AN77</f>
        <v>0</v>
      </c>
      <c r="AO77" s="23">
        <f>+'Cu1'!AO77</f>
        <v>0</v>
      </c>
      <c r="AP77" s="23">
        <f>+'Cu1'!AP77</f>
        <v>0</v>
      </c>
      <c r="AQ77" s="23">
        <f>+'Cu1'!AQ77</f>
        <v>0</v>
      </c>
      <c r="AR77" s="23">
        <f>+'Cu1'!AR77</f>
        <v>0</v>
      </c>
      <c r="AS77" s="23">
        <f>+'Cu1'!AS77</f>
        <v>0</v>
      </c>
      <c r="AT77" s="23">
        <f>+'Cu1'!AT77</f>
        <v>0</v>
      </c>
      <c r="AU77" s="23">
        <f>+'Cu1'!AU77</f>
        <v>0</v>
      </c>
      <c r="AV77" s="39">
        <f>+'Cu1'!AV77</f>
        <v>0</v>
      </c>
      <c r="AW77" s="39">
        <f>+'Cu1'!AW77</f>
        <v>0</v>
      </c>
      <c r="AX77" s="39">
        <f>+'Cu1'!AX77</f>
        <v>0</v>
      </c>
      <c r="AY77" s="39">
        <f>+'Cu1'!AY77</f>
        <v>0</v>
      </c>
      <c r="AZ77" s="39">
        <f>+'Cu1'!AZ77</f>
        <v>0</v>
      </c>
      <c r="BA77" s="39">
        <f>+'Cu1'!BA77</f>
        <v>0</v>
      </c>
      <c r="BB77" s="39">
        <f>+'Cu1'!BB77</f>
        <v>0</v>
      </c>
      <c r="BC77" s="39">
        <f>+'Cu1'!BC77</f>
        <v>0</v>
      </c>
      <c r="BD77" s="39">
        <f>+'Cu1'!BD77</f>
        <v>0</v>
      </c>
      <c r="BE77" s="39">
        <f>+'Cu1'!BE77</f>
        <v>0</v>
      </c>
      <c r="BF77" s="39">
        <f>+'Cu1'!BF77</f>
        <v>0</v>
      </c>
      <c r="BG77" s="39">
        <f>+'Cu1'!BG77</f>
        <v>0</v>
      </c>
    </row>
    <row r="78" spans="1:59" s="40" customFormat="1" hidden="1">
      <c r="A78" s="36">
        <f>+'Cu1'!A78</f>
        <v>29</v>
      </c>
      <c r="B78" s="36">
        <f>+'Cu1'!B78</f>
        <v>530</v>
      </c>
      <c r="C78" s="29" t="str">
        <f>+'Cu1'!C78</f>
        <v>TRACTAMENTS</v>
      </c>
      <c r="D78" s="29" t="str">
        <f>+'Cu1'!D78</f>
        <v>Tractament coure + retenol + purí</v>
      </c>
      <c r="E78" s="37">
        <f>+'Cu1'!E78</f>
        <v>2500</v>
      </c>
      <c r="F78" s="28">
        <f>+'Cu1'!F78</f>
        <v>0</v>
      </c>
      <c r="G78" s="28">
        <f>+'Cu1'!G78</f>
        <v>0.625</v>
      </c>
      <c r="H78" s="28">
        <f>+'Cu1'!H78</f>
        <v>0</v>
      </c>
      <c r="I78" s="28">
        <f>+'Cu1'!I78</f>
        <v>0</v>
      </c>
      <c r="J78" s="28">
        <f>+'Cu1'!J78</f>
        <v>0</v>
      </c>
      <c r="K78" s="28">
        <f>+'Cu1'!K78</f>
        <v>0</v>
      </c>
      <c r="L78" s="28">
        <f>+'Cu1'!L78</f>
        <v>0</v>
      </c>
      <c r="M78" s="28">
        <f>+'Cu1'!M78</f>
        <v>0</v>
      </c>
      <c r="N78" s="28">
        <f>+'Cu1'!N78</f>
        <v>0</v>
      </c>
      <c r="O78" s="29">
        <f>+'Cu1'!O78</f>
        <v>0</v>
      </c>
      <c r="P78" s="30">
        <f>+'Cu1'!P78</f>
        <v>0</v>
      </c>
      <c r="Q78" s="28">
        <f>+'Cu1'!Q78</f>
        <v>0</v>
      </c>
      <c r="R78" s="29">
        <f>+'Cu1'!R78</f>
        <v>0</v>
      </c>
      <c r="S78" s="29">
        <f>+'Cu1'!S78</f>
        <v>0</v>
      </c>
      <c r="T78" s="29">
        <f>+'Cu1'!T78</f>
        <v>0</v>
      </c>
      <c r="U78" s="29">
        <f>+'Cu1'!U78</f>
        <v>0</v>
      </c>
      <c r="V78" s="29">
        <f>+'Cu1'!V78</f>
        <v>0</v>
      </c>
      <c r="W78" s="29">
        <f>+'Cu1'!W78</f>
        <v>0</v>
      </c>
      <c r="X78" s="29">
        <f>+'Cu1'!X78</f>
        <v>0</v>
      </c>
      <c r="Y78" s="29">
        <f>+'Cu1'!Y78</f>
        <v>0</v>
      </c>
      <c r="Z78" s="28">
        <f>+'Cu1'!Z78</f>
        <v>0</v>
      </c>
      <c r="AA78" s="28">
        <f>+'Cu1'!AA78</f>
        <v>0</v>
      </c>
      <c r="AB78" s="29">
        <f>+'Cu1'!AB78</f>
        <v>0</v>
      </c>
      <c r="AC78" s="29">
        <f>+'Cu1'!AC78</f>
        <v>0</v>
      </c>
      <c r="AD78" s="29">
        <f>+'Cu1'!AD78</f>
        <v>0</v>
      </c>
      <c r="AE78" s="28">
        <f>+'Cu1'!AE78</f>
        <v>0.625</v>
      </c>
      <c r="AF78" s="28">
        <f>+'Cu1'!AF78</f>
        <v>0.625</v>
      </c>
      <c r="AG78" s="29">
        <f>+'Cu1'!AG78</f>
        <v>0</v>
      </c>
      <c r="AH78" s="32">
        <f>+'Cu1'!AH78</f>
        <v>0.17500000000000002</v>
      </c>
      <c r="AI78" s="32">
        <f>+'Cu1'!AI78</f>
        <v>5</v>
      </c>
      <c r="AJ78" s="31">
        <f>+'Cu1'!AJ78</f>
        <v>1.25</v>
      </c>
      <c r="AK78" s="29">
        <f>+'Cu1'!AK78</f>
        <v>0</v>
      </c>
      <c r="AL78" s="29">
        <f>+'Cu1'!AL78</f>
        <v>0</v>
      </c>
      <c r="AM78" s="29">
        <f>+'Cu1'!AM78</f>
        <v>0</v>
      </c>
      <c r="AN78" s="29">
        <f>+'Cu1'!AN78</f>
        <v>0</v>
      </c>
      <c r="AO78" s="29">
        <f>+'Cu1'!AO78</f>
        <v>0</v>
      </c>
      <c r="AP78" s="29">
        <f>+'Cu1'!AP78</f>
        <v>0</v>
      </c>
      <c r="AQ78" s="29">
        <f>+'Cu1'!AQ78</f>
        <v>0</v>
      </c>
      <c r="AR78" s="29">
        <f>+'Cu1'!AR78</f>
        <v>0</v>
      </c>
      <c r="AS78" s="29">
        <f>+'Cu1'!AS78</f>
        <v>0</v>
      </c>
      <c r="AT78" s="29">
        <f>+'Cu1'!AT78</f>
        <v>0</v>
      </c>
      <c r="AU78" s="29">
        <f>+'Cu1'!AU78</f>
        <v>0</v>
      </c>
      <c r="AV78" s="40">
        <f>+'Cu1'!AV78</f>
        <v>0</v>
      </c>
      <c r="AW78" s="40">
        <f>+'Cu1'!AW78</f>
        <v>0</v>
      </c>
      <c r="AX78" s="40">
        <f>+'Cu1'!AX78</f>
        <v>0</v>
      </c>
      <c r="AY78" s="40">
        <f>+'Cu1'!AY78</f>
        <v>0</v>
      </c>
      <c r="AZ78" s="40">
        <f>+'Cu1'!AZ78</f>
        <v>0</v>
      </c>
      <c r="BA78" s="40">
        <f>+'Cu1'!BA78</f>
        <v>0</v>
      </c>
      <c r="BB78" s="40">
        <f>+'Cu1'!BB78</f>
        <v>0</v>
      </c>
      <c r="BC78" s="40">
        <f>+'Cu1'!BC78</f>
        <v>0</v>
      </c>
      <c r="BD78" s="40">
        <f>+'Cu1'!BD78</f>
        <v>0</v>
      </c>
      <c r="BE78" s="40">
        <f>+'Cu1'!BE78</f>
        <v>0</v>
      </c>
      <c r="BF78" s="40">
        <f>+'Cu1'!BF78</f>
        <v>0</v>
      </c>
      <c r="BG78" s="40">
        <f>+'Cu1'!BG78</f>
        <v>0</v>
      </c>
    </row>
    <row r="79" spans="1:59" s="39" customFormat="1" hidden="1">
      <c r="A79" s="36">
        <f>+'Cu1'!A79</f>
        <v>30</v>
      </c>
      <c r="B79" s="35">
        <f>+'Cu1'!B79</f>
        <v>540</v>
      </c>
      <c r="C79" s="23" t="str">
        <f>+'Cu1'!C79</f>
        <v>TRACTAMENTS</v>
      </c>
      <c r="D79" s="23" t="str">
        <f>+'Cu1'!D79</f>
        <v>Tractament Llimacs (Ferramol)</v>
      </c>
      <c r="E79" s="21">
        <f>+'Cu1'!E79</f>
        <v>2500</v>
      </c>
      <c r="F79" s="22">
        <f>+'Cu1'!F79</f>
        <v>0</v>
      </c>
      <c r="G79" s="22">
        <f>+'Cu1'!G79</f>
        <v>0</v>
      </c>
      <c r="H79" s="22">
        <f>+'Cu1'!H79</f>
        <v>0</v>
      </c>
      <c r="I79" s="22">
        <f>+'Cu1'!I79</f>
        <v>1.6666666666666665</v>
      </c>
      <c r="J79" s="22">
        <f>+'Cu1'!J79</f>
        <v>0</v>
      </c>
      <c r="K79" s="22">
        <f>+'Cu1'!K79</f>
        <v>0</v>
      </c>
      <c r="L79" s="22">
        <f>+'Cu1'!L79</f>
        <v>0</v>
      </c>
      <c r="M79" s="22">
        <f>+'Cu1'!M79</f>
        <v>0</v>
      </c>
      <c r="N79" s="22">
        <f>+'Cu1'!N79</f>
        <v>0</v>
      </c>
      <c r="O79" s="23">
        <f>+'Cu1'!O79</f>
        <v>0</v>
      </c>
      <c r="P79" s="24">
        <f>+'Cu1'!P79</f>
        <v>0</v>
      </c>
      <c r="Q79" s="22">
        <f>+'Cu1'!Q79</f>
        <v>0</v>
      </c>
      <c r="R79" s="23">
        <f>+'Cu1'!R79</f>
        <v>0</v>
      </c>
      <c r="S79" s="23">
        <f>+'Cu1'!S79</f>
        <v>0</v>
      </c>
      <c r="T79" s="23">
        <f>+'Cu1'!T79</f>
        <v>0</v>
      </c>
      <c r="U79" s="23">
        <f>+'Cu1'!U79</f>
        <v>0</v>
      </c>
      <c r="V79" s="23">
        <f>+'Cu1'!V79</f>
        <v>0</v>
      </c>
      <c r="W79" s="23">
        <f>+'Cu1'!W79</f>
        <v>0</v>
      </c>
      <c r="X79" s="23">
        <f>+'Cu1'!X79</f>
        <v>0</v>
      </c>
      <c r="Y79" s="23">
        <f>+'Cu1'!Y79</f>
        <v>0</v>
      </c>
      <c r="Z79" s="22">
        <f>+'Cu1'!Z79</f>
        <v>0</v>
      </c>
      <c r="AA79" s="22">
        <f>+'Cu1'!AA79</f>
        <v>1.6666666666666665</v>
      </c>
      <c r="AB79" s="23">
        <f>+'Cu1'!AB79</f>
        <v>0</v>
      </c>
      <c r="AC79" s="23">
        <f>+'Cu1'!AC79</f>
        <v>0</v>
      </c>
      <c r="AD79" s="23">
        <f>+'Cu1'!AD79</f>
        <v>0</v>
      </c>
      <c r="AE79" s="22">
        <f>+'Cu1'!AE79</f>
        <v>0</v>
      </c>
      <c r="AF79" s="22">
        <f>+'Cu1'!AF79</f>
        <v>0</v>
      </c>
      <c r="AG79" s="23">
        <f>+'Cu1'!AG79</f>
        <v>0</v>
      </c>
      <c r="AH79" s="23">
        <f>+'Cu1'!AH79</f>
        <v>0</v>
      </c>
      <c r="AI79" s="23">
        <f>+'Cu1'!AI79</f>
        <v>0</v>
      </c>
      <c r="AJ79" s="23">
        <f>+'Cu1'!AJ79</f>
        <v>0</v>
      </c>
      <c r="AK79" s="44">
        <f>+'Cu1'!AK79</f>
        <v>5</v>
      </c>
      <c r="AL79" s="44">
        <f>+'Cu1'!AL79</f>
        <v>0</v>
      </c>
      <c r="AM79" s="44">
        <f>+'Cu1'!AM79</f>
        <v>0</v>
      </c>
      <c r="AN79" s="23">
        <f>+'Cu1'!AN79</f>
        <v>0</v>
      </c>
      <c r="AO79" s="23">
        <f>+'Cu1'!AO79</f>
        <v>0</v>
      </c>
      <c r="AP79" s="23">
        <f>+'Cu1'!AP79</f>
        <v>0</v>
      </c>
      <c r="AQ79" s="23">
        <f>+'Cu1'!AQ79</f>
        <v>0</v>
      </c>
      <c r="AR79" s="23">
        <f>+'Cu1'!AR79</f>
        <v>0</v>
      </c>
      <c r="AS79" s="23">
        <f>+'Cu1'!AS79</f>
        <v>0</v>
      </c>
      <c r="AT79" s="23">
        <f>+'Cu1'!AT79</f>
        <v>0</v>
      </c>
      <c r="AU79" s="23">
        <f>+'Cu1'!AU79</f>
        <v>0</v>
      </c>
      <c r="AV79" s="39">
        <f>+'Cu1'!AV79</f>
        <v>0</v>
      </c>
      <c r="AW79" s="39">
        <f>+'Cu1'!AW79</f>
        <v>0</v>
      </c>
      <c r="AX79" s="39">
        <f>+'Cu1'!AX79</f>
        <v>0</v>
      </c>
      <c r="AY79" s="39">
        <f>+'Cu1'!AY79</f>
        <v>0</v>
      </c>
      <c r="AZ79" s="39">
        <f>+'Cu1'!AZ79</f>
        <v>0</v>
      </c>
      <c r="BA79" s="39">
        <f>+'Cu1'!BA79</f>
        <v>0</v>
      </c>
      <c r="BB79" s="39">
        <f>+'Cu1'!BB79</f>
        <v>0</v>
      </c>
      <c r="BC79" s="39">
        <f>+'Cu1'!BC79</f>
        <v>0</v>
      </c>
      <c r="BD79" s="39">
        <f>+'Cu1'!BD79</f>
        <v>0</v>
      </c>
      <c r="BE79" s="39">
        <f>+'Cu1'!BE79</f>
        <v>0</v>
      </c>
      <c r="BF79" s="39">
        <f>+'Cu1'!BF79</f>
        <v>0</v>
      </c>
      <c r="BG79" s="39">
        <f>+'Cu1'!BG79</f>
        <v>0</v>
      </c>
    </row>
    <row r="80" spans="1:59" s="40" customFormat="1" hidden="1">
      <c r="A80" s="36">
        <f>+'Cu1'!A80</f>
        <v>31</v>
      </c>
      <c r="B80" s="36">
        <f>+'Cu1'!B80</f>
        <v>550</v>
      </c>
      <c r="C80" s="29" t="str">
        <f>+'Cu1'!C80</f>
        <v>TRACTAMENTS</v>
      </c>
      <c r="D80" s="29" t="str">
        <f>+'Cu1'!D80</f>
        <v>Tractament Bacillus + sofre amb bota i 2 persones</v>
      </c>
      <c r="E80" s="37">
        <f>+'Cu1'!E80</f>
        <v>2500</v>
      </c>
      <c r="F80" s="28">
        <f>+'Cu1'!F80</f>
        <v>1.6666666666666674</v>
      </c>
      <c r="G80" s="28">
        <f>+'Cu1'!G80</f>
        <v>1.6666666666666674</v>
      </c>
      <c r="H80" s="28">
        <f>+'Cu1'!H80</f>
        <v>0</v>
      </c>
      <c r="I80" s="28">
        <f>+'Cu1'!I80</f>
        <v>0</v>
      </c>
      <c r="J80" s="28">
        <f>+'Cu1'!J80</f>
        <v>0</v>
      </c>
      <c r="K80" s="28">
        <f>+'Cu1'!K80</f>
        <v>0</v>
      </c>
      <c r="L80" s="28">
        <f>+'Cu1'!L80</f>
        <v>0</v>
      </c>
      <c r="M80" s="28">
        <f>+'Cu1'!M80</f>
        <v>0</v>
      </c>
      <c r="N80" s="28">
        <f>+'Cu1'!N80</f>
        <v>0</v>
      </c>
      <c r="O80" s="29">
        <f>+'Cu1'!O80</f>
        <v>0</v>
      </c>
      <c r="P80" s="30">
        <f>+'Cu1'!P80</f>
        <v>0</v>
      </c>
      <c r="Q80" s="28">
        <f>+'Cu1'!Q80</f>
        <v>0</v>
      </c>
      <c r="R80" s="29">
        <f>+'Cu1'!R80</f>
        <v>0</v>
      </c>
      <c r="S80" s="29">
        <f>+'Cu1'!S80</f>
        <v>0</v>
      </c>
      <c r="T80" s="29">
        <f>+'Cu1'!T80</f>
        <v>0</v>
      </c>
      <c r="U80" s="29">
        <f>+'Cu1'!U80</f>
        <v>0</v>
      </c>
      <c r="V80" s="29">
        <f>+'Cu1'!V80</f>
        <v>0</v>
      </c>
      <c r="W80" s="29">
        <f>+'Cu1'!W80</f>
        <v>0</v>
      </c>
      <c r="X80" s="29">
        <f>+'Cu1'!X80</f>
        <v>0</v>
      </c>
      <c r="Y80" s="29">
        <f>+'Cu1'!Y80</f>
        <v>0</v>
      </c>
      <c r="Z80" s="28">
        <f>+'Cu1'!Z80</f>
        <v>0</v>
      </c>
      <c r="AA80" s="28">
        <f>+'Cu1'!AA80</f>
        <v>0</v>
      </c>
      <c r="AB80" s="29">
        <f>+'Cu1'!AB80</f>
        <v>0</v>
      </c>
      <c r="AC80" s="29">
        <f>+'Cu1'!AC80</f>
        <v>0</v>
      </c>
      <c r="AD80" s="29">
        <f>+'Cu1'!AD80</f>
        <v>0</v>
      </c>
      <c r="AE80" s="28">
        <f>+'Cu1'!AE80</f>
        <v>0</v>
      </c>
      <c r="AF80" s="28">
        <f>+'Cu1'!AF80</f>
        <v>0</v>
      </c>
      <c r="AG80" s="31">
        <f>+'Cu1'!AG80</f>
        <v>0.44999999999999996</v>
      </c>
      <c r="AH80" s="29">
        <f>+'Cu1'!AH80</f>
        <v>0</v>
      </c>
      <c r="AI80" s="29">
        <f>+'Cu1'!AI80</f>
        <v>0</v>
      </c>
      <c r="AJ80" s="29">
        <f>+'Cu1'!AJ80</f>
        <v>0</v>
      </c>
      <c r="AK80" s="45">
        <f>+'Cu1'!AK80</f>
        <v>0</v>
      </c>
      <c r="AL80" s="31">
        <f>+'Cu1'!AL80</f>
        <v>0.15</v>
      </c>
      <c r="AM80" s="31">
        <f>+'Cu1'!AM80</f>
        <v>0</v>
      </c>
      <c r="AN80" s="29">
        <f>+'Cu1'!AN80</f>
        <v>0</v>
      </c>
      <c r="AO80" s="29">
        <f>+'Cu1'!AO80</f>
        <v>0</v>
      </c>
      <c r="AP80" s="29">
        <f>+'Cu1'!AP80</f>
        <v>0</v>
      </c>
      <c r="AQ80" s="29">
        <f>+'Cu1'!AQ80</f>
        <v>0</v>
      </c>
      <c r="AR80" s="29">
        <f>+'Cu1'!AR80</f>
        <v>0</v>
      </c>
      <c r="AS80" s="29">
        <f>+'Cu1'!AS80</f>
        <v>0</v>
      </c>
      <c r="AT80" s="29">
        <f>+'Cu1'!AT80</f>
        <v>0</v>
      </c>
      <c r="AU80" s="29">
        <f>+'Cu1'!AU80</f>
        <v>0</v>
      </c>
      <c r="AV80" s="40">
        <f>+'Cu1'!AV80</f>
        <v>0</v>
      </c>
      <c r="AW80" s="40">
        <f>+'Cu1'!AW80</f>
        <v>0</v>
      </c>
      <c r="AX80" s="40">
        <f>+'Cu1'!AX80</f>
        <v>0</v>
      </c>
      <c r="AY80" s="40">
        <f>+'Cu1'!AY80</f>
        <v>0</v>
      </c>
      <c r="AZ80" s="40">
        <f>+'Cu1'!AZ80</f>
        <v>0</v>
      </c>
      <c r="BA80" s="40">
        <f>+'Cu1'!BA80</f>
        <v>0</v>
      </c>
      <c r="BB80" s="40">
        <f>+'Cu1'!BB80</f>
        <v>0</v>
      </c>
      <c r="BC80" s="40">
        <f>+'Cu1'!BC80</f>
        <v>0</v>
      </c>
      <c r="BD80" s="40">
        <f>+'Cu1'!BD80</f>
        <v>0</v>
      </c>
      <c r="BE80" s="40">
        <f>+'Cu1'!BE80</f>
        <v>0</v>
      </c>
      <c r="BF80" s="40">
        <f>+'Cu1'!BF80</f>
        <v>0</v>
      </c>
      <c r="BG80" s="40">
        <f>+'Cu1'!BG80</f>
        <v>0</v>
      </c>
    </row>
    <row r="81" spans="1:59" s="39" customFormat="1" hidden="1">
      <c r="A81" s="36">
        <f>+'Cu1'!A81</f>
        <v>32</v>
      </c>
      <c r="B81" s="35">
        <f>+'Cu1'!B81</f>
        <v>560</v>
      </c>
      <c r="C81" s="23" t="str">
        <f>+'Cu1'!C81</f>
        <v>TRACTAMENTS</v>
      </c>
      <c r="D81" s="23" t="str">
        <f>+'Cu1'!D81</f>
        <v>Tractament Nim + sofre amb bota i 2 persones</v>
      </c>
      <c r="E81" s="21">
        <f>+'Cu1'!E81</f>
        <v>2500</v>
      </c>
      <c r="F81" s="22">
        <f>+'Cu1'!F81</f>
        <v>1.6666666666666674</v>
      </c>
      <c r="G81" s="22">
        <f>+'Cu1'!G81</f>
        <v>1.6666666666666674</v>
      </c>
      <c r="H81" s="22">
        <f>+'Cu1'!H81</f>
        <v>0</v>
      </c>
      <c r="I81" s="22">
        <f>+'Cu1'!I81</f>
        <v>0</v>
      </c>
      <c r="J81" s="22">
        <f>+'Cu1'!J81</f>
        <v>0</v>
      </c>
      <c r="K81" s="22">
        <f>+'Cu1'!K81</f>
        <v>0</v>
      </c>
      <c r="L81" s="22">
        <f>+'Cu1'!L81</f>
        <v>0</v>
      </c>
      <c r="M81" s="22">
        <f>+'Cu1'!M81</f>
        <v>0</v>
      </c>
      <c r="N81" s="22">
        <f>+'Cu1'!N81</f>
        <v>0</v>
      </c>
      <c r="O81" s="23">
        <f>+'Cu1'!O81</f>
        <v>0</v>
      </c>
      <c r="P81" s="24">
        <f>+'Cu1'!P81</f>
        <v>0</v>
      </c>
      <c r="Q81" s="22">
        <f>+'Cu1'!Q81</f>
        <v>0</v>
      </c>
      <c r="R81" s="23">
        <f>+'Cu1'!R81</f>
        <v>0</v>
      </c>
      <c r="S81" s="23">
        <f>+'Cu1'!S81</f>
        <v>0</v>
      </c>
      <c r="T81" s="23">
        <f>+'Cu1'!T81</f>
        <v>0</v>
      </c>
      <c r="U81" s="23">
        <f>+'Cu1'!U81</f>
        <v>0</v>
      </c>
      <c r="V81" s="23">
        <f>+'Cu1'!V81</f>
        <v>0</v>
      </c>
      <c r="W81" s="23">
        <f>+'Cu1'!W81</f>
        <v>0</v>
      </c>
      <c r="X81" s="23">
        <f>+'Cu1'!X81</f>
        <v>0</v>
      </c>
      <c r="Y81" s="23">
        <f>+'Cu1'!Y81</f>
        <v>0</v>
      </c>
      <c r="Z81" s="22">
        <f>+'Cu1'!Z81</f>
        <v>0</v>
      </c>
      <c r="AA81" s="22">
        <f>+'Cu1'!AA81</f>
        <v>0</v>
      </c>
      <c r="AB81" s="23">
        <f>+'Cu1'!AB81</f>
        <v>0</v>
      </c>
      <c r="AC81" s="23">
        <f>+'Cu1'!AC81</f>
        <v>0</v>
      </c>
      <c r="AD81" s="23">
        <f>+'Cu1'!AD81</f>
        <v>0</v>
      </c>
      <c r="AE81" s="22">
        <f>+'Cu1'!AE81</f>
        <v>0</v>
      </c>
      <c r="AF81" s="22">
        <f>+'Cu1'!AF81</f>
        <v>0</v>
      </c>
      <c r="AG81" s="27">
        <f>+'Cu1'!AG81</f>
        <v>0</v>
      </c>
      <c r="AH81" s="23">
        <f>+'Cu1'!AH81</f>
        <v>0</v>
      </c>
      <c r="AI81" s="23">
        <f>+'Cu1'!AI81</f>
        <v>0</v>
      </c>
      <c r="AJ81" s="23">
        <f>+'Cu1'!AJ81</f>
        <v>0</v>
      </c>
      <c r="AK81" s="44">
        <f>+'Cu1'!AK81</f>
        <v>0</v>
      </c>
      <c r="AL81" s="27">
        <f>+'Cu1'!AL81</f>
        <v>0.15</v>
      </c>
      <c r="AM81" s="26">
        <f>+'Cu1'!AM81</f>
        <v>0.44999999999999996</v>
      </c>
      <c r="AN81" s="23">
        <f>+'Cu1'!AN81</f>
        <v>0</v>
      </c>
      <c r="AO81" s="23">
        <f>+'Cu1'!AO81</f>
        <v>0</v>
      </c>
      <c r="AP81" s="23">
        <f>+'Cu1'!AP81</f>
        <v>0</v>
      </c>
      <c r="AQ81" s="23">
        <f>+'Cu1'!AQ81</f>
        <v>0</v>
      </c>
      <c r="AR81" s="23">
        <f>+'Cu1'!AR81</f>
        <v>0</v>
      </c>
      <c r="AS81" s="23">
        <f>+'Cu1'!AS81</f>
        <v>0</v>
      </c>
      <c r="AT81" s="23">
        <f>+'Cu1'!AT81</f>
        <v>0</v>
      </c>
      <c r="AU81" s="23">
        <f>+'Cu1'!AU81</f>
        <v>0</v>
      </c>
      <c r="AV81" s="39">
        <f>+'Cu1'!AV81</f>
        <v>0</v>
      </c>
      <c r="AW81" s="39">
        <f>+'Cu1'!AW81</f>
        <v>0</v>
      </c>
      <c r="AX81" s="39">
        <f>+'Cu1'!AX81</f>
        <v>0</v>
      </c>
      <c r="AY81" s="39">
        <f>+'Cu1'!AY81</f>
        <v>0</v>
      </c>
      <c r="AZ81" s="39">
        <f>+'Cu1'!AZ81</f>
        <v>0</v>
      </c>
      <c r="BA81" s="39">
        <f>+'Cu1'!BA81</f>
        <v>0</v>
      </c>
      <c r="BB81" s="39">
        <f>+'Cu1'!BB81</f>
        <v>0</v>
      </c>
      <c r="BC81" s="39">
        <f>+'Cu1'!BC81</f>
        <v>0</v>
      </c>
      <c r="BD81" s="39">
        <f>+'Cu1'!BD81</f>
        <v>0</v>
      </c>
      <c r="BE81" s="39">
        <f>+'Cu1'!BE81</f>
        <v>0</v>
      </c>
      <c r="BF81" s="39">
        <f>+'Cu1'!BF81</f>
        <v>0</v>
      </c>
      <c r="BG81" s="39">
        <f>+'Cu1'!BG81</f>
        <v>0</v>
      </c>
    </row>
    <row r="82" spans="1:59" s="40" customFormat="1" hidden="1">
      <c r="A82" s="36">
        <f>+'Cu1'!A82</f>
        <v>33</v>
      </c>
      <c r="B82" s="36">
        <f>+'Cu1'!B82</f>
        <v>570</v>
      </c>
      <c r="C82" s="29" t="str">
        <f>+'Cu1'!C82</f>
        <v>TRACTAMENTS</v>
      </c>
      <c r="D82" s="29" t="str">
        <f>+'Cu1'!D82</f>
        <v>Tractament sofre amb bota i 2 persones</v>
      </c>
      <c r="E82" s="37">
        <f>+'Cu1'!E82</f>
        <v>2500</v>
      </c>
      <c r="F82" s="28">
        <f>+'Cu1'!F82</f>
        <v>1.6666666666666674</v>
      </c>
      <c r="G82" s="28">
        <f>+'Cu1'!G82</f>
        <v>1.6666666666666674</v>
      </c>
      <c r="H82" s="28">
        <f>+'Cu1'!H82</f>
        <v>0</v>
      </c>
      <c r="I82" s="28">
        <f>+'Cu1'!I82</f>
        <v>0</v>
      </c>
      <c r="J82" s="28">
        <f>+'Cu1'!J82</f>
        <v>0</v>
      </c>
      <c r="K82" s="28">
        <f>+'Cu1'!K82</f>
        <v>0</v>
      </c>
      <c r="L82" s="28">
        <f>+'Cu1'!L82</f>
        <v>0</v>
      </c>
      <c r="M82" s="28">
        <f>+'Cu1'!M82</f>
        <v>0</v>
      </c>
      <c r="N82" s="28">
        <f>+'Cu1'!N82</f>
        <v>0</v>
      </c>
      <c r="O82" s="29">
        <f>+'Cu1'!O82</f>
        <v>0</v>
      </c>
      <c r="P82" s="30">
        <f>+'Cu1'!P82</f>
        <v>0</v>
      </c>
      <c r="Q82" s="28">
        <f>+'Cu1'!Q82</f>
        <v>0</v>
      </c>
      <c r="R82" s="29">
        <f>+'Cu1'!R82</f>
        <v>0</v>
      </c>
      <c r="S82" s="29">
        <f>+'Cu1'!S82</f>
        <v>0</v>
      </c>
      <c r="T82" s="29">
        <f>+'Cu1'!T82</f>
        <v>0</v>
      </c>
      <c r="U82" s="29">
        <f>+'Cu1'!U82</f>
        <v>0</v>
      </c>
      <c r="V82" s="29">
        <f>+'Cu1'!V82</f>
        <v>0</v>
      </c>
      <c r="W82" s="29">
        <f>+'Cu1'!W82</f>
        <v>0</v>
      </c>
      <c r="X82" s="29">
        <f>+'Cu1'!X82</f>
        <v>0</v>
      </c>
      <c r="Y82" s="29">
        <f>+'Cu1'!Y82</f>
        <v>0</v>
      </c>
      <c r="Z82" s="28">
        <f>+'Cu1'!Z82</f>
        <v>0</v>
      </c>
      <c r="AA82" s="28">
        <f>+'Cu1'!AA82</f>
        <v>0</v>
      </c>
      <c r="AB82" s="29">
        <f>+'Cu1'!AB82</f>
        <v>0</v>
      </c>
      <c r="AC82" s="29">
        <f>+'Cu1'!AC82</f>
        <v>0</v>
      </c>
      <c r="AD82" s="29">
        <f>+'Cu1'!AD82</f>
        <v>0</v>
      </c>
      <c r="AE82" s="28">
        <f>+'Cu1'!AE82</f>
        <v>0</v>
      </c>
      <c r="AF82" s="28">
        <f>+'Cu1'!AF82</f>
        <v>0</v>
      </c>
      <c r="AG82" s="31">
        <f>+'Cu1'!AG82</f>
        <v>0</v>
      </c>
      <c r="AH82" s="29">
        <f>+'Cu1'!AH82</f>
        <v>0</v>
      </c>
      <c r="AI82" s="29">
        <f>+'Cu1'!AI82</f>
        <v>0</v>
      </c>
      <c r="AJ82" s="29">
        <f>+'Cu1'!AJ82</f>
        <v>0</v>
      </c>
      <c r="AK82" s="45">
        <f>+'Cu1'!AK82</f>
        <v>0</v>
      </c>
      <c r="AL82" s="31">
        <f>+'Cu1'!AL82</f>
        <v>0.12</v>
      </c>
      <c r="AM82" s="32">
        <f>+'Cu1'!AM82</f>
        <v>0</v>
      </c>
      <c r="AN82" s="29">
        <f>+'Cu1'!AN82</f>
        <v>0</v>
      </c>
      <c r="AO82" s="29">
        <f>+'Cu1'!AO82</f>
        <v>0</v>
      </c>
      <c r="AP82" s="29">
        <f>+'Cu1'!AP82</f>
        <v>0</v>
      </c>
      <c r="AQ82" s="29">
        <f>+'Cu1'!AQ82</f>
        <v>0</v>
      </c>
      <c r="AR82" s="29">
        <f>+'Cu1'!AR82</f>
        <v>0</v>
      </c>
      <c r="AS82" s="29">
        <f>+'Cu1'!AS82</f>
        <v>0</v>
      </c>
      <c r="AT82" s="29">
        <f>+'Cu1'!AT82</f>
        <v>0</v>
      </c>
      <c r="AU82" s="29">
        <f>+'Cu1'!AU82</f>
        <v>0</v>
      </c>
      <c r="AV82" s="40">
        <f>+'Cu1'!AV82</f>
        <v>0</v>
      </c>
      <c r="AW82" s="40">
        <f>+'Cu1'!AW82</f>
        <v>0</v>
      </c>
      <c r="AX82" s="40">
        <f>+'Cu1'!AX82</f>
        <v>0</v>
      </c>
      <c r="AY82" s="40">
        <f>+'Cu1'!AY82</f>
        <v>0</v>
      </c>
      <c r="AZ82" s="40">
        <f>+'Cu1'!AZ82</f>
        <v>0</v>
      </c>
      <c r="BA82" s="40">
        <f>+'Cu1'!BA82</f>
        <v>0</v>
      </c>
      <c r="BB82" s="40">
        <f>+'Cu1'!BB82</f>
        <v>0</v>
      </c>
      <c r="BC82" s="40">
        <f>+'Cu1'!BC82</f>
        <v>0</v>
      </c>
      <c r="BD82" s="40">
        <f>+'Cu1'!BD82</f>
        <v>0</v>
      </c>
      <c r="BE82" s="40">
        <f>+'Cu1'!BE82</f>
        <v>0</v>
      </c>
      <c r="BF82" s="40">
        <f>+'Cu1'!BF82</f>
        <v>0</v>
      </c>
      <c r="BG82" s="40">
        <f>+'Cu1'!BG82</f>
        <v>0</v>
      </c>
    </row>
    <row r="83" spans="1:59" s="39" customFormat="1" hidden="1">
      <c r="A83" s="36">
        <f>+'Cu1'!A83</f>
        <v>34</v>
      </c>
      <c r="B83" s="35">
        <f>+'Cu1'!B83</f>
        <v>610</v>
      </c>
      <c r="C83" s="23" t="str">
        <f>+'Cu1'!C83</f>
        <v>DESHERBAT</v>
      </c>
      <c r="D83" s="23" t="str">
        <f>+'Cu1'!D83</f>
        <v>Desherbat amb tractor</v>
      </c>
      <c r="E83" s="21">
        <f>+'Cu1'!E83</f>
        <v>2500</v>
      </c>
      <c r="F83" s="22">
        <f>+'Cu1'!F83</f>
        <v>0</v>
      </c>
      <c r="G83" s="22">
        <f>+'Cu1'!G83</f>
        <v>1</v>
      </c>
      <c r="H83" s="22">
        <f>+'Cu1'!H83</f>
        <v>0</v>
      </c>
      <c r="I83" s="22">
        <f>+'Cu1'!I83</f>
        <v>0</v>
      </c>
      <c r="J83" s="22">
        <f>+'Cu1'!J83</f>
        <v>0</v>
      </c>
      <c r="K83" s="22">
        <f>+'Cu1'!K83</f>
        <v>0</v>
      </c>
      <c r="L83" s="22">
        <f>+'Cu1'!L83</f>
        <v>0</v>
      </c>
      <c r="M83" s="22">
        <f>+'Cu1'!M83</f>
        <v>0</v>
      </c>
      <c r="N83" s="22">
        <f>+'Cu1'!N83</f>
        <v>0</v>
      </c>
      <c r="O83" s="23">
        <f>+'Cu1'!O83</f>
        <v>0</v>
      </c>
      <c r="P83" s="24">
        <f>+'Cu1'!P83</f>
        <v>0</v>
      </c>
      <c r="Q83" s="22">
        <f>+'Cu1'!Q83</f>
        <v>0</v>
      </c>
      <c r="R83" s="23">
        <f>+'Cu1'!R83</f>
        <v>0</v>
      </c>
      <c r="S83" s="23">
        <f>+'Cu1'!S83</f>
        <v>0</v>
      </c>
      <c r="T83" s="23">
        <f>+'Cu1'!T83</f>
        <v>0</v>
      </c>
      <c r="U83" s="23">
        <f>+'Cu1'!U83</f>
        <v>0</v>
      </c>
      <c r="V83" s="23">
        <f>+'Cu1'!V83</f>
        <v>0</v>
      </c>
      <c r="W83" s="23">
        <f>+'Cu1'!W83</f>
        <v>0</v>
      </c>
      <c r="X83" s="23">
        <f>+'Cu1'!X83</f>
        <v>0</v>
      </c>
      <c r="Y83" s="23">
        <f>+'Cu1'!Y83</f>
        <v>0</v>
      </c>
      <c r="Z83" s="22">
        <f>+'Cu1'!Z83</f>
        <v>0</v>
      </c>
      <c r="AA83" s="22">
        <f>+'Cu1'!AA83</f>
        <v>0</v>
      </c>
      <c r="AB83" s="23">
        <f>+'Cu1'!AB83</f>
        <v>0</v>
      </c>
      <c r="AC83" s="23">
        <f>+'Cu1'!AC83</f>
        <v>0</v>
      </c>
      <c r="AD83" s="23">
        <f>+'Cu1'!AD83</f>
        <v>0</v>
      </c>
      <c r="AE83" s="22">
        <f>+'Cu1'!AE83</f>
        <v>0</v>
      </c>
      <c r="AF83" s="22">
        <f>+'Cu1'!AF83</f>
        <v>0</v>
      </c>
      <c r="AG83" s="23">
        <f>+'Cu1'!AG83</f>
        <v>0</v>
      </c>
      <c r="AH83" s="23">
        <f>+'Cu1'!AH83</f>
        <v>0</v>
      </c>
      <c r="AI83" s="23">
        <f>+'Cu1'!AI83</f>
        <v>0</v>
      </c>
      <c r="AJ83" s="23">
        <f>+'Cu1'!AJ83</f>
        <v>0</v>
      </c>
      <c r="AK83" s="23">
        <f>+'Cu1'!AK83</f>
        <v>0</v>
      </c>
      <c r="AL83" s="23">
        <f>+'Cu1'!AL83</f>
        <v>0</v>
      </c>
      <c r="AM83" s="23">
        <f>+'Cu1'!AM83</f>
        <v>0</v>
      </c>
      <c r="AN83" s="22">
        <f>+'Cu1'!AN83</f>
        <v>1</v>
      </c>
      <c r="AO83" s="22">
        <f>+'Cu1'!AO83</f>
        <v>0</v>
      </c>
      <c r="AP83" s="23">
        <f>+'Cu1'!AP83</f>
        <v>0</v>
      </c>
      <c r="AQ83" s="23">
        <f>+'Cu1'!AQ83</f>
        <v>0</v>
      </c>
      <c r="AR83" s="23">
        <f>+'Cu1'!AR83</f>
        <v>0</v>
      </c>
      <c r="AS83" s="23">
        <f>+'Cu1'!AS83</f>
        <v>0</v>
      </c>
      <c r="AT83" s="23">
        <f>+'Cu1'!AT83</f>
        <v>0</v>
      </c>
      <c r="AU83" s="23">
        <f>+'Cu1'!AU83</f>
        <v>0</v>
      </c>
      <c r="AV83" s="39">
        <f>+'Cu1'!AV83</f>
        <v>0</v>
      </c>
      <c r="AW83" s="39">
        <f>+'Cu1'!AW83</f>
        <v>0</v>
      </c>
      <c r="AX83" s="39">
        <f>+'Cu1'!AX83</f>
        <v>0</v>
      </c>
      <c r="AY83" s="39">
        <f>+'Cu1'!AY83</f>
        <v>0</v>
      </c>
      <c r="AZ83" s="39">
        <f>+'Cu1'!AZ83</f>
        <v>0</v>
      </c>
      <c r="BA83" s="39">
        <f>+'Cu1'!BA83</f>
        <v>0</v>
      </c>
      <c r="BB83" s="39">
        <f>+'Cu1'!BB83</f>
        <v>0</v>
      </c>
      <c r="BC83" s="39">
        <f>+'Cu1'!BC83</f>
        <v>0</v>
      </c>
      <c r="BD83" s="39">
        <f>+'Cu1'!BD83</f>
        <v>0</v>
      </c>
      <c r="BE83" s="39">
        <f>+'Cu1'!BE83</f>
        <v>0</v>
      </c>
      <c r="BF83" s="39">
        <f>+'Cu1'!BF83</f>
        <v>0</v>
      </c>
      <c r="BG83" s="39">
        <f>+'Cu1'!BG83</f>
        <v>0</v>
      </c>
    </row>
    <row r="84" spans="1:59" s="40" customFormat="1" hidden="1">
      <c r="A84" s="36">
        <f>+'Cu1'!A84</f>
        <v>35</v>
      </c>
      <c r="B84" s="36">
        <f>+'Cu1'!B84</f>
        <v>620</v>
      </c>
      <c r="C84" s="29" t="str">
        <f>+'Cu1'!C84</f>
        <v>DESHERBAT</v>
      </c>
      <c r="D84" s="29" t="str">
        <f>+'Cu1'!D84</f>
        <v>Desherbat amb motocultor</v>
      </c>
      <c r="E84" s="37">
        <f>+'Cu1'!E84</f>
        <v>2500</v>
      </c>
      <c r="F84" s="28">
        <f>+'Cu1'!F84</f>
        <v>2</v>
      </c>
      <c r="G84" s="28">
        <f>+'Cu1'!G84</f>
        <v>0</v>
      </c>
      <c r="H84" s="28">
        <f>+'Cu1'!H84</f>
        <v>2</v>
      </c>
      <c r="I84" s="28">
        <f>+'Cu1'!I84</f>
        <v>0</v>
      </c>
      <c r="J84" s="28">
        <f>+'Cu1'!J84</f>
        <v>0</v>
      </c>
      <c r="K84" s="28">
        <f>+'Cu1'!K84</f>
        <v>0</v>
      </c>
      <c r="L84" s="28">
        <f>+'Cu1'!L84</f>
        <v>0</v>
      </c>
      <c r="M84" s="28">
        <f>+'Cu1'!M84</f>
        <v>0</v>
      </c>
      <c r="N84" s="28">
        <f>+'Cu1'!N84</f>
        <v>0</v>
      </c>
      <c r="O84" s="29">
        <f>+'Cu1'!O84</f>
        <v>0</v>
      </c>
      <c r="P84" s="30">
        <f>+'Cu1'!P84</f>
        <v>0</v>
      </c>
      <c r="Q84" s="28">
        <f>+'Cu1'!Q84</f>
        <v>0</v>
      </c>
      <c r="R84" s="29">
        <f>+'Cu1'!R84</f>
        <v>0</v>
      </c>
      <c r="S84" s="29">
        <f>+'Cu1'!S84</f>
        <v>0</v>
      </c>
      <c r="T84" s="29">
        <f>+'Cu1'!T84</f>
        <v>0</v>
      </c>
      <c r="U84" s="29">
        <f>+'Cu1'!U84</f>
        <v>0</v>
      </c>
      <c r="V84" s="29">
        <f>+'Cu1'!V84</f>
        <v>0</v>
      </c>
      <c r="W84" s="29">
        <f>+'Cu1'!W84</f>
        <v>0</v>
      </c>
      <c r="X84" s="29">
        <f>+'Cu1'!X84</f>
        <v>0</v>
      </c>
      <c r="Y84" s="29">
        <f>+'Cu1'!Y84</f>
        <v>0</v>
      </c>
      <c r="Z84" s="28">
        <f>+'Cu1'!Z84</f>
        <v>0</v>
      </c>
      <c r="AA84" s="28">
        <f>+'Cu1'!AA84</f>
        <v>0</v>
      </c>
      <c r="AB84" s="29">
        <f>+'Cu1'!AB84</f>
        <v>0</v>
      </c>
      <c r="AC84" s="29">
        <f>+'Cu1'!AC84</f>
        <v>0</v>
      </c>
      <c r="AD84" s="29">
        <f>+'Cu1'!AD84</f>
        <v>0</v>
      </c>
      <c r="AE84" s="28">
        <f>+'Cu1'!AE84</f>
        <v>0</v>
      </c>
      <c r="AF84" s="28">
        <f>+'Cu1'!AF84</f>
        <v>0</v>
      </c>
      <c r="AG84" s="29">
        <f>+'Cu1'!AG84</f>
        <v>0</v>
      </c>
      <c r="AH84" s="29">
        <f>+'Cu1'!AH84</f>
        <v>0</v>
      </c>
      <c r="AI84" s="29">
        <f>+'Cu1'!AI84</f>
        <v>0</v>
      </c>
      <c r="AJ84" s="29">
        <f>+'Cu1'!AJ84</f>
        <v>0</v>
      </c>
      <c r="AK84" s="29">
        <f>+'Cu1'!AK84</f>
        <v>0</v>
      </c>
      <c r="AL84" s="29">
        <f>+'Cu1'!AL84</f>
        <v>0</v>
      </c>
      <c r="AM84" s="29">
        <f>+'Cu1'!AM84</f>
        <v>0</v>
      </c>
      <c r="AN84" s="28">
        <f>+'Cu1'!AN84</f>
        <v>0</v>
      </c>
      <c r="AO84" s="28">
        <f>+'Cu1'!AO84</f>
        <v>0</v>
      </c>
      <c r="AP84" s="29">
        <f>+'Cu1'!AP84</f>
        <v>0</v>
      </c>
      <c r="AQ84" s="29">
        <f>+'Cu1'!AQ84</f>
        <v>0</v>
      </c>
      <c r="AR84" s="29">
        <f>+'Cu1'!AR84</f>
        <v>0</v>
      </c>
      <c r="AS84" s="29">
        <f>+'Cu1'!AS84</f>
        <v>0</v>
      </c>
      <c r="AT84" s="29">
        <f>+'Cu1'!AT84</f>
        <v>0</v>
      </c>
      <c r="AU84" s="29">
        <f>+'Cu1'!AU84</f>
        <v>0</v>
      </c>
      <c r="AV84" s="40">
        <f>+'Cu1'!AV84</f>
        <v>0</v>
      </c>
      <c r="AW84" s="40">
        <f>+'Cu1'!AW84</f>
        <v>0</v>
      </c>
      <c r="AX84" s="40">
        <f>+'Cu1'!AX84</f>
        <v>0</v>
      </c>
      <c r="AY84" s="40">
        <f>+'Cu1'!AY84</f>
        <v>0</v>
      </c>
      <c r="AZ84" s="40">
        <f>+'Cu1'!AZ84</f>
        <v>0</v>
      </c>
      <c r="BA84" s="40">
        <f>+'Cu1'!BA84</f>
        <v>0</v>
      </c>
      <c r="BB84" s="40">
        <f>+'Cu1'!BB84</f>
        <v>0</v>
      </c>
      <c r="BC84" s="40">
        <f>+'Cu1'!BC84</f>
        <v>0</v>
      </c>
      <c r="BD84" s="40">
        <f>+'Cu1'!BD84</f>
        <v>0</v>
      </c>
      <c r="BE84" s="40">
        <f>+'Cu1'!BE84</f>
        <v>0</v>
      </c>
      <c r="BF84" s="40">
        <f>+'Cu1'!BF84</f>
        <v>0</v>
      </c>
      <c r="BG84" s="40">
        <f>+'Cu1'!BG84</f>
        <v>0</v>
      </c>
    </row>
    <row r="85" spans="1:59" s="39" customFormat="1" hidden="1">
      <c r="A85" s="36">
        <f>+'Cu1'!A85</f>
        <v>36</v>
      </c>
      <c r="B85" s="35">
        <f>+'Cu1'!B85</f>
        <v>630</v>
      </c>
      <c r="C85" s="23" t="str">
        <f>+'Cu1'!C85</f>
        <v>DESHERBAT</v>
      </c>
      <c r="D85" s="23" t="str">
        <f>+'Cu1'!D85</f>
        <v>Desherbat amb motocultor (només part sense plàstic)</v>
      </c>
      <c r="E85" s="21">
        <f>+'Cu1'!E85</f>
        <v>2500</v>
      </c>
      <c r="F85" s="22">
        <f>+'Cu1'!F85</f>
        <v>1</v>
      </c>
      <c r="G85" s="22">
        <f>+'Cu1'!G85</f>
        <v>0</v>
      </c>
      <c r="H85" s="22">
        <f>+'Cu1'!H85</f>
        <v>1</v>
      </c>
      <c r="I85" s="22">
        <f>+'Cu1'!I85</f>
        <v>0</v>
      </c>
      <c r="J85" s="22">
        <f>+'Cu1'!J85</f>
        <v>0</v>
      </c>
      <c r="K85" s="22">
        <f>+'Cu1'!K85</f>
        <v>0</v>
      </c>
      <c r="L85" s="22">
        <f>+'Cu1'!L85</f>
        <v>0</v>
      </c>
      <c r="M85" s="22">
        <f>+'Cu1'!M85</f>
        <v>0</v>
      </c>
      <c r="N85" s="22">
        <f>+'Cu1'!N85</f>
        <v>0</v>
      </c>
      <c r="O85" s="23">
        <f>+'Cu1'!O85</f>
        <v>0</v>
      </c>
      <c r="P85" s="24">
        <f>+'Cu1'!P85</f>
        <v>0</v>
      </c>
      <c r="Q85" s="22">
        <f>+'Cu1'!Q85</f>
        <v>0</v>
      </c>
      <c r="R85" s="23">
        <f>+'Cu1'!R85</f>
        <v>0</v>
      </c>
      <c r="S85" s="23">
        <f>+'Cu1'!S85</f>
        <v>0</v>
      </c>
      <c r="T85" s="23">
        <f>+'Cu1'!T85</f>
        <v>0</v>
      </c>
      <c r="U85" s="23">
        <f>+'Cu1'!U85</f>
        <v>0</v>
      </c>
      <c r="V85" s="23">
        <f>+'Cu1'!V85</f>
        <v>0</v>
      </c>
      <c r="W85" s="23">
        <f>+'Cu1'!W85</f>
        <v>0</v>
      </c>
      <c r="X85" s="23">
        <f>+'Cu1'!X85</f>
        <v>0</v>
      </c>
      <c r="Y85" s="23">
        <f>+'Cu1'!Y85</f>
        <v>0</v>
      </c>
      <c r="Z85" s="22">
        <f>+'Cu1'!Z85</f>
        <v>0</v>
      </c>
      <c r="AA85" s="22">
        <f>+'Cu1'!AA85</f>
        <v>0</v>
      </c>
      <c r="AB85" s="23">
        <f>+'Cu1'!AB85</f>
        <v>0</v>
      </c>
      <c r="AC85" s="23">
        <f>+'Cu1'!AC85</f>
        <v>0</v>
      </c>
      <c r="AD85" s="23">
        <f>+'Cu1'!AD85</f>
        <v>0</v>
      </c>
      <c r="AE85" s="22">
        <f>+'Cu1'!AE85</f>
        <v>0</v>
      </c>
      <c r="AF85" s="22">
        <f>+'Cu1'!AF85</f>
        <v>0</v>
      </c>
      <c r="AG85" s="23">
        <f>+'Cu1'!AG85</f>
        <v>0</v>
      </c>
      <c r="AH85" s="23">
        <f>+'Cu1'!AH85</f>
        <v>0</v>
      </c>
      <c r="AI85" s="23">
        <f>+'Cu1'!AI85</f>
        <v>0</v>
      </c>
      <c r="AJ85" s="23">
        <f>+'Cu1'!AJ85</f>
        <v>0</v>
      </c>
      <c r="AK85" s="23">
        <f>+'Cu1'!AK85</f>
        <v>0</v>
      </c>
      <c r="AL85" s="23">
        <f>+'Cu1'!AL85</f>
        <v>0</v>
      </c>
      <c r="AM85" s="23">
        <f>+'Cu1'!AM85</f>
        <v>0</v>
      </c>
      <c r="AN85" s="22">
        <f>+'Cu1'!AN85</f>
        <v>0</v>
      </c>
      <c r="AO85" s="22">
        <f>+'Cu1'!AO85</f>
        <v>0</v>
      </c>
      <c r="AP85" s="23">
        <f>+'Cu1'!AP85</f>
        <v>0</v>
      </c>
      <c r="AQ85" s="23">
        <f>+'Cu1'!AQ85</f>
        <v>0</v>
      </c>
      <c r="AR85" s="23">
        <f>+'Cu1'!AR85</f>
        <v>0</v>
      </c>
      <c r="AS85" s="23">
        <f>+'Cu1'!AS85</f>
        <v>0</v>
      </c>
      <c r="AT85" s="23">
        <f>+'Cu1'!AT85</f>
        <v>0</v>
      </c>
      <c r="AU85" s="23">
        <f>+'Cu1'!AU85</f>
        <v>0</v>
      </c>
      <c r="AV85" s="39">
        <f>+'Cu1'!AV85</f>
        <v>0</v>
      </c>
      <c r="AW85" s="39">
        <f>+'Cu1'!AW85</f>
        <v>0</v>
      </c>
      <c r="AX85" s="39">
        <f>+'Cu1'!AX85</f>
        <v>0</v>
      </c>
      <c r="AY85" s="39">
        <f>+'Cu1'!AY85</f>
        <v>0</v>
      </c>
      <c r="AZ85" s="39">
        <f>+'Cu1'!AZ85</f>
        <v>0</v>
      </c>
      <c r="BA85" s="39">
        <f>+'Cu1'!BA85</f>
        <v>0</v>
      </c>
      <c r="BB85" s="39">
        <f>+'Cu1'!BB85</f>
        <v>0</v>
      </c>
      <c r="BC85" s="39">
        <f>+'Cu1'!BC85</f>
        <v>0</v>
      </c>
      <c r="BD85" s="39">
        <f>+'Cu1'!BD85</f>
        <v>0</v>
      </c>
      <c r="BE85" s="39">
        <f>+'Cu1'!BE85</f>
        <v>0</v>
      </c>
      <c r="BF85" s="39">
        <f>+'Cu1'!BF85</f>
        <v>0</v>
      </c>
      <c r="BG85" s="39">
        <f>+'Cu1'!BG85</f>
        <v>0</v>
      </c>
    </row>
    <row r="86" spans="1:59" s="40" customFormat="1" hidden="1">
      <c r="A86" s="36">
        <f>+'Cu1'!A86</f>
        <v>37</v>
      </c>
      <c r="B86" s="36">
        <f>+'Cu1'!B86</f>
        <v>640</v>
      </c>
      <c r="C86" s="29" t="str">
        <f>+'Cu1'!C86</f>
        <v>DESHERBAT</v>
      </c>
      <c r="D86" s="29" t="str">
        <f>+'Cu1'!D86</f>
        <v>Desherbat manual 2,5h/1.000 m2</v>
      </c>
      <c r="E86" s="37">
        <f>+'Cu1'!E86</f>
        <v>2500</v>
      </c>
      <c r="F86" s="28">
        <f>+'Cu1'!F86</f>
        <v>6.25</v>
      </c>
      <c r="G86" s="28">
        <f>+'Cu1'!G86</f>
        <v>0</v>
      </c>
      <c r="H86" s="28">
        <f>+'Cu1'!H86</f>
        <v>0</v>
      </c>
      <c r="I86" s="28">
        <f>+'Cu1'!I86</f>
        <v>0</v>
      </c>
      <c r="J86" s="28">
        <f>+'Cu1'!J86</f>
        <v>0</v>
      </c>
      <c r="K86" s="28">
        <f>+'Cu1'!K86</f>
        <v>0</v>
      </c>
      <c r="L86" s="28">
        <f>+'Cu1'!L86</f>
        <v>0</v>
      </c>
      <c r="M86" s="28">
        <f>+'Cu1'!M86</f>
        <v>0</v>
      </c>
      <c r="N86" s="28">
        <f>+'Cu1'!N86</f>
        <v>0</v>
      </c>
      <c r="O86" s="29">
        <f>+'Cu1'!O86</f>
        <v>0</v>
      </c>
      <c r="P86" s="30">
        <f>+'Cu1'!P86</f>
        <v>0</v>
      </c>
      <c r="Q86" s="28">
        <f>+'Cu1'!Q86</f>
        <v>0</v>
      </c>
      <c r="R86" s="29">
        <f>+'Cu1'!R86</f>
        <v>0</v>
      </c>
      <c r="S86" s="29">
        <f>+'Cu1'!S86</f>
        <v>0</v>
      </c>
      <c r="T86" s="29">
        <f>+'Cu1'!T86</f>
        <v>0</v>
      </c>
      <c r="U86" s="29">
        <f>+'Cu1'!U86</f>
        <v>0</v>
      </c>
      <c r="V86" s="29">
        <f>+'Cu1'!V86</f>
        <v>0</v>
      </c>
      <c r="W86" s="29">
        <f>+'Cu1'!W86</f>
        <v>0</v>
      </c>
      <c r="X86" s="29">
        <f>+'Cu1'!X86</f>
        <v>0</v>
      </c>
      <c r="Y86" s="29">
        <f>+'Cu1'!Y86</f>
        <v>0</v>
      </c>
      <c r="Z86" s="28">
        <f>+'Cu1'!Z86</f>
        <v>0</v>
      </c>
      <c r="AA86" s="28">
        <f>+'Cu1'!AA86</f>
        <v>0</v>
      </c>
      <c r="AB86" s="29">
        <f>+'Cu1'!AB86</f>
        <v>0</v>
      </c>
      <c r="AC86" s="29">
        <f>+'Cu1'!AC86</f>
        <v>0</v>
      </c>
      <c r="AD86" s="29">
        <f>+'Cu1'!AD86</f>
        <v>0</v>
      </c>
      <c r="AE86" s="28">
        <f>+'Cu1'!AE86</f>
        <v>0</v>
      </c>
      <c r="AF86" s="28">
        <f>+'Cu1'!AF86</f>
        <v>0</v>
      </c>
      <c r="AG86" s="29">
        <f>+'Cu1'!AG86</f>
        <v>0</v>
      </c>
      <c r="AH86" s="29">
        <f>+'Cu1'!AH86</f>
        <v>0</v>
      </c>
      <c r="AI86" s="29">
        <f>+'Cu1'!AI86</f>
        <v>0</v>
      </c>
      <c r="AJ86" s="29">
        <f>+'Cu1'!AJ86</f>
        <v>0</v>
      </c>
      <c r="AK86" s="29">
        <f>+'Cu1'!AK86</f>
        <v>0</v>
      </c>
      <c r="AL86" s="29">
        <f>+'Cu1'!AL86</f>
        <v>0</v>
      </c>
      <c r="AM86" s="29">
        <f>+'Cu1'!AM86</f>
        <v>0</v>
      </c>
      <c r="AN86" s="29">
        <f>+'Cu1'!AN86</f>
        <v>0</v>
      </c>
      <c r="AO86" s="29">
        <f>+'Cu1'!AO86</f>
        <v>0</v>
      </c>
      <c r="AP86" s="29">
        <f>+'Cu1'!AP86</f>
        <v>0</v>
      </c>
      <c r="AQ86" s="29">
        <f>+'Cu1'!AQ86</f>
        <v>0</v>
      </c>
      <c r="AR86" s="29">
        <f>+'Cu1'!AR86</f>
        <v>0</v>
      </c>
      <c r="AS86" s="29">
        <f>+'Cu1'!AS86</f>
        <v>0</v>
      </c>
      <c r="AT86" s="29">
        <f>+'Cu1'!AT86</f>
        <v>0</v>
      </c>
      <c r="AU86" s="29">
        <f>+'Cu1'!AU86</f>
        <v>0</v>
      </c>
      <c r="AV86" s="40">
        <f>+'Cu1'!AV86</f>
        <v>0</v>
      </c>
      <c r="AW86" s="40">
        <f>+'Cu1'!AW86</f>
        <v>0</v>
      </c>
      <c r="AX86" s="40">
        <f>+'Cu1'!AX86</f>
        <v>0</v>
      </c>
      <c r="AY86" s="40">
        <f>+'Cu1'!AY86</f>
        <v>0</v>
      </c>
      <c r="AZ86" s="40">
        <f>+'Cu1'!AZ86</f>
        <v>0</v>
      </c>
      <c r="BA86" s="40">
        <f>+'Cu1'!BA86</f>
        <v>0</v>
      </c>
      <c r="BB86" s="40">
        <f>+'Cu1'!BB86</f>
        <v>0</v>
      </c>
      <c r="BC86" s="40">
        <f>+'Cu1'!BC86</f>
        <v>0</v>
      </c>
      <c r="BD86" s="40">
        <f>+'Cu1'!BD86</f>
        <v>0</v>
      </c>
      <c r="BE86" s="40">
        <f>+'Cu1'!BE86</f>
        <v>0</v>
      </c>
      <c r="BF86" s="40">
        <f>+'Cu1'!BF86</f>
        <v>0</v>
      </c>
      <c r="BG86" s="40">
        <f>+'Cu1'!BG86</f>
        <v>0</v>
      </c>
    </row>
    <row r="87" spans="1:59" s="39" customFormat="1" hidden="1">
      <c r="A87" s="36">
        <f>+'Cu1'!A87</f>
        <v>38</v>
      </c>
      <c r="B87" s="35">
        <f>+'Cu1'!B87</f>
        <v>650</v>
      </c>
      <c r="C87" s="23" t="str">
        <f>+'Cu1'!C87</f>
        <v>DESHERBAT</v>
      </c>
      <c r="D87" s="23" t="str">
        <f>+'Cu1'!D87</f>
        <v>Desherbat manual 5h/1.000  m2</v>
      </c>
      <c r="E87" s="21">
        <f>+'Cu1'!E87</f>
        <v>2500</v>
      </c>
      <c r="F87" s="22">
        <f>+'Cu1'!F87</f>
        <v>12.5</v>
      </c>
      <c r="G87" s="22">
        <f>+'Cu1'!G87</f>
        <v>0</v>
      </c>
      <c r="H87" s="22">
        <f>+'Cu1'!H87</f>
        <v>0</v>
      </c>
      <c r="I87" s="22">
        <f>+'Cu1'!I87</f>
        <v>0</v>
      </c>
      <c r="J87" s="22">
        <f>+'Cu1'!J87</f>
        <v>0</v>
      </c>
      <c r="K87" s="22">
        <f>+'Cu1'!K87</f>
        <v>0</v>
      </c>
      <c r="L87" s="22">
        <f>+'Cu1'!L87</f>
        <v>0</v>
      </c>
      <c r="M87" s="22">
        <f>+'Cu1'!M87</f>
        <v>0</v>
      </c>
      <c r="N87" s="22">
        <f>+'Cu1'!N87</f>
        <v>0</v>
      </c>
      <c r="O87" s="23">
        <f>+'Cu1'!O87</f>
        <v>0</v>
      </c>
      <c r="P87" s="24">
        <f>+'Cu1'!P87</f>
        <v>0</v>
      </c>
      <c r="Q87" s="22">
        <f>+'Cu1'!Q87</f>
        <v>0</v>
      </c>
      <c r="R87" s="23">
        <f>+'Cu1'!R87</f>
        <v>0</v>
      </c>
      <c r="S87" s="23">
        <f>+'Cu1'!S87</f>
        <v>0</v>
      </c>
      <c r="T87" s="23">
        <f>+'Cu1'!T87</f>
        <v>0</v>
      </c>
      <c r="U87" s="23">
        <f>+'Cu1'!U87</f>
        <v>0</v>
      </c>
      <c r="V87" s="23">
        <f>+'Cu1'!V87</f>
        <v>0</v>
      </c>
      <c r="W87" s="23">
        <f>+'Cu1'!W87</f>
        <v>0</v>
      </c>
      <c r="X87" s="23">
        <f>+'Cu1'!X87</f>
        <v>0</v>
      </c>
      <c r="Y87" s="23">
        <f>+'Cu1'!Y87</f>
        <v>0</v>
      </c>
      <c r="Z87" s="22">
        <f>+'Cu1'!Z87</f>
        <v>0</v>
      </c>
      <c r="AA87" s="22">
        <f>+'Cu1'!AA87</f>
        <v>0</v>
      </c>
      <c r="AB87" s="23">
        <f>+'Cu1'!AB87</f>
        <v>0</v>
      </c>
      <c r="AC87" s="23">
        <f>+'Cu1'!AC87</f>
        <v>0</v>
      </c>
      <c r="AD87" s="23">
        <f>+'Cu1'!AD87</f>
        <v>0</v>
      </c>
      <c r="AE87" s="22">
        <f>+'Cu1'!AE87</f>
        <v>0</v>
      </c>
      <c r="AF87" s="22">
        <f>+'Cu1'!AF87</f>
        <v>0</v>
      </c>
      <c r="AG87" s="23">
        <f>+'Cu1'!AG87</f>
        <v>0</v>
      </c>
      <c r="AH87" s="23">
        <f>+'Cu1'!AH87</f>
        <v>0</v>
      </c>
      <c r="AI87" s="23">
        <f>+'Cu1'!AI87</f>
        <v>0</v>
      </c>
      <c r="AJ87" s="23">
        <f>+'Cu1'!AJ87</f>
        <v>0</v>
      </c>
      <c r="AK87" s="23">
        <f>+'Cu1'!AK87</f>
        <v>0</v>
      </c>
      <c r="AL87" s="23">
        <f>+'Cu1'!AL87</f>
        <v>0</v>
      </c>
      <c r="AM87" s="23">
        <f>+'Cu1'!AM87</f>
        <v>0</v>
      </c>
      <c r="AN87" s="23">
        <f>+'Cu1'!AN87</f>
        <v>0</v>
      </c>
      <c r="AO87" s="23">
        <f>+'Cu1'!AO87</f>
        <v>0</v>
      </c>
      <c r="AP87" s="23">
        <f>+'Cu1'!AP87</f>
        <v>0</v>
      </c>
      <c r="AQ87" s="23">
        <f>+'Cu1'!AQ87</f>
        <v>0</v>
      </c>
      <c r="AR87" s="23">
        <f>+'Cu1'!AR87</f>
        <v>0</v>
      </c>
      <c r="AS87" s="23">
        <f>+'Cu1'!AS87</f>
        <v>0</v>
      </c>
      <c r="AT87" s="23">
        <f>+'Cu1'!AT87</f>
        <v>0</v>
      </c>
      <c r="AU87" s="23">
        <f>+'Cu1'!AU87</f>
        <v>0</v>
      </c>
      <c r="AV87" s="39">
        <f>+'Cu1'!AV87</f>
        <v>0</v>
      </c>
      <c r="AW87" s="39">
        <f>+'Cu1'!AW87</f>
        <v>0</v>
      </c>
      <c r="AX87" s="39">
        <f>+'Cu1'!AX87</f>
        <v>0</v>
      </c>
      <c r="AY87" s="39">
        <f>+'Cu1'!AY87</f>
        <v>0</v>
      </c>
      <c r="AZ87" s="39">
        <f>+'Cu1'!AZ87</f>
        <v>0</v>
      </c>
      <c r="BA87" s="39">
        <f>+'Cu1'!BA87</f>
        <v>0</v>
      </c>
      <c r="BB87" s="39">
        <f>+'Cu1'!BB87</f>
        <v>0</v>
      </c>
      <c r="BC87" s="39">
        <f>+'Cu1'!BC87</f>
        <v>0</v>
      </c>
      <c r="BD87" s="39">
        <f>+'Cu1'!BD87</f>
        <v>0</v>
      </c>
      <c r="BE87" s="39">
        <f>+'Cu1'!BE87</f>
        <v>0</v>
      </c>
      <c r="BF87" s="39">
        <f>+'Cu1'!BF87</f>
        <v>0</v>
      </c>
      <c r="BG87" s="39">
        <f>+'Cu1'!BG87</f>
        <v>0</v>
      </c>
    </row>
    <row r="88" spans="1:59" s="40" customFormat="1" hidden="1">
      <c r="A88" s="36">
        <f>+'Cu1'!A88</f>
        <v>39</v>
      </c>
      <c r="B88" s="36">
        <f>+'Cu1'!B88</f>
        <v>660</v>
      </c>
      <c r="C88" s="29" t="str">
        <f>+'Cu1'!C88</f>
        <v>DESHERBAT</v>
      </c>
      <c r="D88" s="29" t="str">
        <f>+'Cu1'!D88</f>
        <v>Desherbat manual 6,5h/1.000  m2</v>
      </c>
      <c r="E88" s="37">
        <f>+'Cu1'!E88</f>
        <v>2500</v>
      </c>
      <c r="F88" s="28">
        <f>+'Cu1'!F88</f>
        <v>16.25</v>
      </c>
      <c r="G88" s="28">
        <f>+'Cu1'!G88</f>
        <v>0</v>
      </c>
      <c r="H88" s="28">
        <f>+'Cu1'!H88</f>
        <v>0</v>
      </c>
      <c r="I88" s="28">
        <f>+'Cu1'!I88</f>
        <v>0</v>
      </c>
      <c r="J88" s="28">
        <f>+'Cu1'!J88</f>
        <v>0</v>
      </c>
      <c r="K88" s="28">
        <f>+'Cu1'!K88</f>
        <v>0</v>
      </c>
      <c r="L88" s="28">
        <f>+'Cu1'!L88</f>
        <v>0</v>
      </c>
      <c r="M88" s="28">
        <f>+'Cu1'!M88</f>
        <v>0</v>
      </c>
      <c r="N88" s="28">
        <f>+'Cu1'!N88</f>
        <v>0</v>
      </c>
      <c r="O88" s="29">
        <f>+'Cu1'!O88</f>
        <v>0</v>
      </c>
      <c r="P88" s="30">
        <f>+'Cu1'!P88</f>
        <v>0</v>
      </c>
      <c r="Q88" s="28">
        <f>+'Cu1'!Q88</f>
        <v>0</v>
      </c>
      <c r="R88" s="29">
        <f>+'Cu1'!R88</f>
        <v>0</v>
      </c>
      <c r="S88" s="29">
        <f>+'Cu1'!S88</f>
        <v>0</v>
      </c>
      <c r="T88" s="29">
        <f>+'Cu1'!T88</f>
        <v>0</v>
      </c>
      <c r="U88" s="29">
        <f>+'Cu1'!U88</f>
        <v>0</v>
      </c>
      <c r="V88" s="29">
        <f>+'Cu1'!V88</f>
        <v>0</v>
      </c>
      <c r="W88" s="29">
        <f>+'Cu1'!W88</f>
        <v>0</v>
      </c>
      <c r="X88" s="29">
        <f>+'Cu1'!X88</f>
        <v>0</v>
      </c>
      <c r="Y88" s="29">
        <f>+'Cu1'!Y88</f>
        <v>0</v>
      </c>
      <c r="Z88" s="28">
        <f>+'Cu1'!Z88</f>
        <v>0</v>
      </c>
      <c r="AA88" s="28">
        <f>+'Cu1'!AA88</f>
        <v>0</v>
      </c>
      <c r="AB88" s="29">
        <f>+'Cu1'!AB88</f>
        <v>0</v>
      </c>
      <c r="AC88" s="29">
        <f>+'Cu1'!AC88</f>
        <v>0</v>
      </c>
      <c r="AD88" s="29">
        <f>+'Cu1'!AD88</f>
        <v>0</v>
      </c>
      <c r="AE88" s="28">
        <f>+'Cu1'!AE88</f>
        <v>0</v>
      </c>
      <c r="AF88" s="28">
        <f>+'Cu1'!AF88</f>
        <v>0</v>
      </c>
      <c r="AG88" s="29">
        <f>+'Cu1'!AG88</f>
        <v>0</v>
      </c>
      <c r="AH88" s="29">
        <f>+'Cu1'!AH88</f>
        <v>0</v>
      </c>
      <c r="AI88" s="29">
        <f>+'Cu1'!AI88</f>
        <v>0</v>
      </c>
      <c r="AJ88" s="29">
        <f>+'Cu1'!AJ88</f>
        <v>0</v>
      </c>
      <c r="AK88" s="29">
        <f>+'Cu1'!AK88</f>
        <v>0</v>
      </c>
      <c r="AL88" s="29">
        <f>+'Cu1'!AL88</f>
        <v>0</v>
      </c>
      <c r="AM88" s="29">
        <f>+'Cu1'!AM88</f>
        <v>0</v>
      </c>
      <c r="AN88" s="29">
        <f>+'Cu1'!AN88</f>
        <v>0</v>
      </c>
      <c r="AO88" s="29">
        <f>+'Cu1'!AO88</f>
        <v>0</v>
      </c>
      <c r="AP88" s="29">
        <f>+'Cu1'!AP88</f>
        <v>0</v>
      </c>
      <c r="AQ88" s="29">
        <f>+'Cu1'!AQ88</f>
        <v>0</v>
      </c>
      <c r="AR88" s="29">
        <f>+'Cu1'!AR88</f>
        <v>0</v>
      </c>
      <c r="AS88" s="29">
        <f>+'Cu1'!AS88</f>
        <v>0</v>
      </c>
      <c r="AT88" s="29">
        <f>+'Cu1'!AT88</f>
        <v>0</v>
      </c>
      <c r="AU88" s="29">
        <f>+'Cu1'!AU88</f>
        <v>0</v>
      </c>
      <c r="AV88" s="40">
        <f>+'Cu1'!AV88</f>
        <v>0</v>
      </c>
      <c r="AW88" s="40">
        <f>+'Cu1'!AW88</f>
        <v>0</v>
      </c>
      <c r="AX88" s="40">
        <f>+'Cu1'!AX88</f>
        <v>0</v>
      </c>
      <c r="AY88" s="40">
        <f>+'Cu1'!AY88</f>
        <v>0</v>
      </c>
      <c r="AZ88" s="40">
        <f>+'Cu1'!AZ88</f>
        <v>0</v>
      </c>
      <c r="BA88" s="40">
        <f>+'Cu1'!BA88</f>
        <v>0</v>
      </c>
      <c r="BB88" s="40">
        <f>+'Cu1'!BB88</f>
        <v>0</v>
      </c>
      <c r="BC88" s="40">
        <f>+'Cu1'!BC88</f>
        <v>0</v>
      </c>
      <c r="BD88" s="40">
        <f>+'Cu1'!BD88</f>
        <v>0</v>
      </c>
      <c r="BE88" s="40">
        <f>+'Cu1'!BE88</f>
        <v>0</v>
      </c>
      <c r="BF88" s="40">
        <f>+'Cu1'!BF88</f>
        <v>0</v>
      </c>
      <c r="BG88" s="40">
        <f>+'Cu1'!BG88</f>
        <v>0</v>
      </c>
    </row>
    <row r="89" spans="1:59" s="39" customFormat="1" hidden="1">
      <c r="A89" s="36">
        <f>+'Cu1'!A89</f>
        <v>40</v>
      </c>
      <c r="B89" s="35">
        <f>+'Cu1'!B89</f>
        <v>670</v>
      </c>
      <c r="C89" s="23" t="str">
        <f>+'Cu1'!C89</f>
        <v>DESHERBAT</v>
      </c>
      <c r="D89" s="23" t="str">
        <f>+'Cu1'!D89</f>
        <v>Calçar-desherbar</v>
      </c>
      <c r="E89" s="21">
        <f>+'Cu1'!E89</f>
        <v>2500</v>
      </c>
      <c r="F89" s="22">
        <f>+'Cu1'!F89</f>
        <v>0</v>
      </c>
      <c r="G89" s="22">
        <f>+'Cu1'!G89</f>
        <v>0.66666666666666663</v>
      </c>
      <c r="H89" s="22">
        <f>+'Cu1'!H89</f>
        <v>0</v>
      </c>
      <c r="I89" s="22">
        <f>+'Cu1'!I89</f>
        <v>0</v>
      </c>
      <c r="J89" s="22">
        <f>+'Cu1'!J89</f>
        <v>0</v>
      </c>
      <c r="K89" s="22">
        <f>+'Cu1'!K89</f>
        <v>0</v>
      </c>
      <c r="L89" s="22">
        <f>+'Cu1'!L89</f>
        <v>0</v>
      </c>
      <c r="M89" s="22">
        <f>+'Cu1'!M89</f>
        <v>0</v>
      </c>
      <c r="N89" s="22">
        <f>+'Cu1'!N89</f>
        <v>0</v>
      </c>
      <c r="O89" s="23">
        <f>+'Cu1'!O89</f>
        <v>0</v>
      </c>
      <c r="P89" s="24">
        <f>+'Cu1'!P89</f>
        <v>0</v>
      </c>
      <c r="Q89" s="22">
        <f>+'Cu1'!Q89</f>
        <v>0</v>
      </c>
      <c r="R89" s="23">
        <f>+'Cu1'!R89</f>
        <v>0</v>
      </c>
      <c r="S89" s="23">
        <f>+'Cu1'!S89</f>
        <v>0</v>
      </c>
      <c r="T89" s="23">
        <f>+'Cu1'!T89</f>
        <v>0</v>
      </c>
      <c r="U89" s="23">
        <f>+'Cu1'!U89</f>
        <v>0</v>
      </c>
      <c r="V89" s="23">
        <f>+'Cu1'!V89</f>
        <v>0</v>
      </c>
      <c r="W89" s="23">
        <f>+'Cu1'!W89</f>
        <v>0</v>
      </c>
      <c r="X89" s="23">
        <f>+'Cu1'!X89</f>
        <v>0</v>
      </c>
      <c r="Y89" s="23">
        <f>+'Cu1'!Y89</f>
        <v>0</v>
      </c>
      <c r="Z89" s="22">
        <f>+'Cu1'!Z89</f>
        <v>0</v>
      </c>
      <c r="AA89" s="22">
        <f>+'Cu1'!AA89</f>
        <v>0</v>
      </c>
      <c r="AB89" s="23">
        <f>+'Cu1'!AB89</f>
        <v>0</v>
      </c>
      <c r="AC89" s="23">
        <f>+'Cu1'!AC89</f>
        <v>0</v>
      </c>
      <c r="AD89" s="23">
        <f>+'Cu1'!AD89</f>
        <v>0</v>
      </c>
      <c r="AE89" s="22">
        <f>+'Cu1'!AE89</f>
        <v>0</v>
      </c>
      <c r="AF89" s="22">
        <f>+'Cu1'!AF89</f>
        <v>0</v>
      </c>
      <c r="AG89" s="23">
        <f>+'Cu1'!AG89</f>
        <v>0</v>
      </c>
      <c r="AH89" s="23">
        <f>+'Cu1'!AH89</f>
        <v>0</v>
      </c>
      <c r="AI89" s="23">
        <f>+'Cu1'!AI89</f>
        <v>0</v>
      </c>
      <c r="AJ89" s="23">
        <f>+'Cu1'!AJ89</f>
        <v>0</v>
      </c>
      <c r="AK89" s="23">
        <f>+'Cu1'!AK89</f>
        <v>0</v>
      </c>
      <c r="AL89" s="23">
        <f>+'Cu1'!AL89</f>
        <v>0</v>
      </c>
      <c r="AM89" s="23">
        <f>+'Cu1'!AM89</f>
        <v>0</v>
      </c>
      <c r="AN89" s="23">
        <f>+'Cu1'!AN89</f>
        <v>0</v>
      </c>
      <c r="AO89" s="23">
        <f>+'Cu1'!AO89</f>
        <v>0</v>
      </c>
      <c r="AP89" s="23">
        <f>+'Cu1'!AP89</f>
        <v>0</v>
      </c>
      <c r="AQ89" s="23">
        <f>+'Cu1'!AQ89</f>
        <v>0</v>
      </c>
      <c r="AR89" s="23">
        <f>+'Cu1'!AR89</f>
        <v>0</v>
      </c>
      <c r="AS89" s="23">
        <f>+'Cu1'!AS89</f>
        <v>0</v>
      </c>
      <c r="AT89" s="23">
        <f>+'Cu1'!AT89</f>
        <v>0</v>
      </c>
      <c r="AU89" s="23">
        <f>+'Cu1'!AU89</f>
        <v>0</v>
      </c>
      <c r="AV89" s="39">
        <f>+'Cu1'!AV89</f>
        <v>0</v>
      </c>
      <c r="AW89" s="39">
        <f>+'Cu1'!AW89</f>
        <v>0</v>
      </c>
      <c r="AX89" s="39">
        <f>+'Cu1'!AX89</f>
        <v>0</v>
      </c>
      <c r="AY89" s="39">
        <f>+'Cu1'!AY89</f>
        <v>0</v>
      </c>
      <c r="AZ89" s="39">
        <f>+'Cu1'!AZ89</f>
        <v>0</v>
      </c>
      <c r="BA89" s="39">
        <f>+'Cu1'!BA89</f>
        <v>0</v>
      </c>
      <c r="BB89" s="39">
        <f>+'Cu1'!BB89</f>
        <v>0</v>
      </c>
      <c r="BC89" s="39">
        <f>+'Cu1'!BC89</f>
        <v>0</v>
      </c>
      <c r="BD89" s="39">
        <f>+'Cu1'!BD89</f>
        <v>0</v>
      </c>
      <c r="BE89" s="39">
        <f>+'Cu1'!BE89</f>
        <v>0</v>
      </c>
      <c r="BF89" s="39">
        <f>+'Cu1'!BF89</f>
        <v>0</v>
      </c>
      <c r="BG89" s="39">
        <f>+'Cu1'!BG89</f>
        <v>0</v>
      </c>
    </row>
    <row r="90" spans="1:59" s="40" customFormat="1" hidden="1">
      <c r="A90" s="36">
        <f>+'Cu1'!A90</f>
        <v>41</v>
      </c>
      <c r="B90" s="36">
        <f>+'Cu1'!B90</f>
        <v>680</v>
      </c>
      <c r="C90" s="29" t="str">
        <f>+'Cu1'!C90</f>
        <v>DESHERBAT</v>
      </c>
      <c r="D90" s="29" t="str">
        <f>+'Cu1'!D90</f>
        <v>Col·locar plàstic a mà</v>
      </c>
      <c r="E90" s="37">
        <f>+'Cu1'!E90</f>
        <v>2500</v>
      </c>
      <c r="F90" s="28">
        <f>+'Cu1'!F90</f>
        <v>25.176233635448135</v>
      </c>
      <c r="G90" s="28">
        <f>+'Cu1'!G90</f>
        <v>0</v>
      </c>
      <c r="H90" s="28">
        <f>+'Cu1'!H90</f>
        <v>0</v>
      </c>
      <c r="I90" s="28">
        <f>+'Cu1'!I90</f>
        <v>0</v>
      </c>
      <c r="J90" s="28">
        <f>+'Cu1'!J90</f>
        <v>0</v>
      </c>
      <c r="K90" s="28">
        <f>+'Cu1'!K90</f>
        <v>0</v>
      </c>
      <c r="L90" s="28">
        <f>+'Cu1'!L90</f>
        <v>0</v>
      </c>
      <c r="M90" s="28">
        <f>+'Cu1'!M90</f>
        <v>0</v>
      </c>
      <c r="N90" s="28">
        <f>+'Cu1'!N90</f>
        <v>0</v>
      </c>
      <c r="O90" s="29">
        <f>+'Cu1'!O90</f>
        <v>0</v>
      </c>
      <c r="P90" s="30">
        <f>+'Cu1'!P90</f>
        <v>0</v>
      </c>
      <c r="Q90" s="28">
        <f>+'Cu1'!Q90</f>
        <v>0</v>
      </c>
      <c r="R90" s="29">
        <f>+'Cu1'!R90</f>
        <v>0</v>
      </c>
      <c r="S90" s="29">
        <f>+'Cu1'!S90</f>
        <v>0</v>
      </c>
      <c r="T90" s="29">
        <f>+'Cu1'!T90</f>
        <v>0</v>
      </c>
      <c r="U90" s="29">
        <f>+'Cu1'!U90</f>
        <v>0</v>
      </c>
      <c r="V90" s="29">
        <f>+'Cu1'!V90</f>
        <v>0</v>
      </c>
      <c r="W90" s="29">
        <f>+'Cu1'!W90</f>
        <v>0</v>
      </c>
      <c r="X90" s="29">
        <f>+'Cu1'!X90</f>
        <v>0</v>
      </c>
      <c r="Y90" s="29">
        <f>+'Cu1'!Y90</f>
        <v>0</v>
      </c>
      <c r="Z90" s="28">
        <f>+'Cu1'!Z90</f>
        <v>1</v>
      </c>
      <c r="AA90" s="28">
        <f>+'Cu1'!AA90</f>
        <v>0</v>
      </c>
      <c r="AB90" s="29">
        <f>+'Cu1'!AB90</f>
        <v>0</v>
      </c>
      <c r="AC90" s="29">
        <f>+'Cu1'!AC90</f>
        <v>0</v>
      </c>
      <c r="AD90" s="29">
        <f>+'Cu1'!AD90</f>
        <v>0</v>
      </c>
      <c r="AE90" s="28">
        <f>+'Cu1'!AE90</f>
        <v>0</v>
      </c>
      <c r="AF90" s="28">
        <f>+'Cu1'!AF90</f>
        <v>0</v>
      </c>
      <c r="AG90" s="29">
        <f>+'Cu1'!AG90</f>
        <v>0</v>
      </c>
      <c r="AH90" s="29">
        <f>+'Cu1'!AH90</f>
        <v>0</v>
      </c>
      <c r="AI90" s="29">
        <f>+'Cu1'!AI90</f>
        <v>0</v>
      </c>
      <c r="AJ90" s="29">
        <f>+'Cu1'!AJ90</f>
        <v>0</v>
      </c>
      <c r="AK90" s="29">
        <f>+'Cu1'!AK90</f>
        <v>0</v>
      </c>
      <c r="AL90" s="29">
        <f>+'Cu1'!AL90</f>
        <v>0</v>
      </c>
      <c r="AM90" s="29">
        <f>+'Cu1'!AM90</f>
        <v>0</v>
      </c>
      <c r="AN90" s="29">
        <f>+'Cu1'!AN90</f>
        <v>0</v>
      </c>
      <c r="AO90" s="46">
        <f>+'Cu1'!AO90</f>
        <v>1666.6666666666665</v>
      </c>
      <c r="AP90" s="29">
        <f>+'Cu1'!AP90</f>
        <v>0</v>
      </c>
      <c r="AQ90" s="29">
        <f>+'Cu1'!AQ90</f>
        <v>0</v>
      </c>
      <c r="AR90" s="29">
        <f>+'Cu1'!AR90</f>
        <v>0</v>
      </c>
      <c r="AS90" s="29">
        <f>+'Cu1'!AS90</f>
        <v>0</v>
      </c>
      <c r="AT90" s="29">
        <f>+'Cu1'!AT90</f>
        <v>0</v>
      </c>
      <c r="AU90" s="29">
        <f>+'Cu1'!AU90</f>
        <v>0</v>
      </c>
      <c r="AV90" s="40">
        <f>+'Cu1'!AV90</f>
        <v>0</v>
      </c>
      <c r="AW90" s="40">
        <f>+'Cu1'!AW90</f>
        <v>0</v>
      </c>
      <c r="AX90" s="40">
        <f>+'Cu1'!AX90</f>
        <v>0</v>
      </c>
      <c r="AY90" s="40">
        <f>+'Cu1'!AY90</f>
        <v>0</v>
      </c>
      <c r="AZ90" s="40">
        <f>+'Cu1'!AZ90</f>
        <v>0</v>
      </c>
      <c r="BA90" s="40">
        <f>+'Cu1'!BA90</f>
        <v>0</v>
      </c>
      <c r="BB90" s="40">
        <f>+'Cu1'!BB90</f>
        <v>0</v>
      </c>
      <c r="BC90" s="40">
        <f>+'Cu1'!BC90</f>
        <v>0</v>
      </c>
      <c r="BD90" s="40">
        <f>+'Cu1'!BD90</f>
        <v>0</v>
      </c>
      <c r="BE90" s="40">
        <f>+'Cu1'!BE90</f>
        <v>0</v>
      </c>
      <c r="BF90" s="40">
        <f>+'Cu1'!BF90</f>
        <v>0</v>
      </c>
      <c r="BG90" s="40">
        <f>+'Cu1'!BG90</f>
        <v>0</v>
      </c>
    </row>
    <row r="91" spans="1:59" s="39" customFormat="1" hidden="1">
      <c r="A91" s="36">
        <f>+'Cu1'!A91</f>
        <v>42</v>
      </c>
      <c r="B91" s="35">
        <f>+'Cu1'!B91</f>
        <v>710</v>
      </c>
      <c r="C91" s="23" t="str">
        <f>+'Cu1'!C91</f>
        <v xml:space="preserve">ALTRES OPERACIONS </v>
      </c>
      <c r="D91" s="23" t="str">
        <f>+'Cu1'!D91</f>
        <v>Clavar i lligar canyes manual</v>
      </c>
      <c r="E91" s="21">
        <f>+'Cu1'!E91</f>
        <v>2500</v>
      </c>
      <c r="F91" s="22">
        <f>+'Cu1'!F91</f>
        <v>41.664000000000001</v>
      </c>
      <c r="G91" s="22">
        <f>+'Cu1'!G91</f>
        <v>1</v>
      </c>
      <c r="H91" s="22">
        <f>+'Cu1'!H91</f>
        <v>0</v>
      </c>
      <c r="I91" s="22">
        <f>+'Cu1'!I91</f>
        <v>0</v>
      </c>
      <c r="J91" s="22">
        <f>+'Cu1'!J91</f>
        <v>0</v>
      </c>
      <c r="K91" s="22">
        <f>+'Cu1'!K91</f>
        <v>0</v>
      </c>
      <c r="L91" s="22">
        <f>+'Cu1'!L91</f>
        <v>0</v>
      </c>
      <c r="M91" s="22">
        <f>+'Cu1'!M91</f>
        <v>0</v>
      </c>
      <c r="N91" s="22">
        <f>+'Cu1'!N91</f>
        <v>1</v>
      </c>
      <c r="O91" s="23">
        <f>+'Cu1'!O91</f>
        <v>0</v>
      </c>
      <c r="P91" s="24">
        <f>+'Cu1'!P91</f>
        <v>0</v>
      </c>
      <c r="Q91" s="22">
        <f>+'Cu1'!Q91</f>
        <v>0</v>
      </c>
      <c r="R91" s="23">
        <f>+'Cu1'!R91</f>
        <v>0</v>
      </c>
      <c r="S91" s="23">
        <f>+'Cu1'!S91</f>
        <v>0</v>
      </c>
      <c r="T91" s="23">
        <f>+'Cu1'!T91</f>
        <v>0</v>
      </c>
      <c r="U91" s="23">
        <f>+'Cu1'!U91</f>
        <v>0</v>
      </c>
      <c r="V91" s="23">
        <f>+'Cu1'!V91</f>
        <v>0</v>
      </c>
      <c r="W91" s="23">
        <f>+'Cu1'!W91</f>
        <v>0</v>
      </c>
      <c r="X91" s="23">
        <f>+'Cu1'!X91</f>
        <v>0</v>
      </c>
      <c r="Y91" s="23">
        <f>+'Cu1'!Y91</f>
        <v>0</v>
      </c>
      <c r="Z91" s="22">
        <f>+'Cu1'!Z91</f>
        <v>0</v>
      </c>
      <c r="AA91" s="22">
        <f>+'Cu1'!AA91</f>
        <v>0</v>
      </c>
      <c r="AB91" s="23">
        <f>+'Cu1'!AB91</f>
        <v>0</v>
      </c>
      <c r="AC91" s="23">
        <f>+'Cu1'!AC91</f>
        <v>0</v>
      </c>
      <c r="AD91" s="23">
        <f>+'Cu1'!AD91</f>
        <v>0</v>
      </c>
      <c r="AE91" s="22">
        <f>+'Cu1'!AE91</f>
        <v>0</v>
      </c>
      <c r="AF91" s="22">
        <f>+'Cu1'!AF91</f>
        <v>0</v>
      </c>
      <c r="AG91" s="23">
        <f>+'Cu1'!AG91</f>
        <v>0</v>
      </c>
      <c r="AH91" s="23">
        <f>+'Cu1'!AH91</f>
        <v>0</v>
      </c>
      <c r="AI91" s="23">
        <f>+'Cu1'!AI91</f>
        <v>0</v>
      </c>
      <c r="AJ91" s="23">
        <f>+'Cu1'!AJ91</f>
        <v>0</v>
      </c>
      <c r="AK91" s="23">
        <f>+'Cu1'!AK91</f>
        <v>0</v>
      </c>
      <c r="AL91" s="23">
        <f>+'Cu1'!AL91</f>
        <v>0</v>
      </c>
      <c r="AM91" s="23">
        <f>+'Cu1'!AM91</f>
        <v>0</v>
      </c>
      <c r="AN91" s="23">
        <f>+'Cu1'!AN91</f>
        <v>0</v>
      </c>
      <c r="AO91" s="23">
        <f>+'Cu1'!AO91</f>
        <v>0</v>
      </c>
      <c r="AP91" s="25">
        <f>+'Cu1'!AP91</f>
        <v>5208</v>
      </c>
      <c r="AQ91" s="25">
        <f>+'Cu1'!AQ91</f>
        <v>0</v>
      </c>
      <c r="AR91" s="23">
        <f>+'Cu1'!AR91</f>
        <v>0</v>
      </c>
      <c r="AS91" s="23">
        <f>+'Cu1'!AS91</f>
        <v>0</v>
      </c>
      <c r="AT91" s="23">
        <f>+'Cu1'!AT91</f>
        <v>0</v>
      </c>
      <c r="AU91" s="23">
        <f>+'Cu1'!AU91</f>
        <v>0</v>
      </c>
      <c r="AV91" s="39">
        <f>+'Cu1'!AV91</f>
        <v>0</v>
      </c>
      <c r="AW91" s="39">
        <f>+'Cu1'!AW91</f>
        <v>0</v>
      </c>
      <c r="AX91" s="39">
        <f>+'Cu1'!AX91</f>
        <v>0</v>
      </c>
      <c r="AY91" s="39">
        <f>+'Cu1'!AY91</f>
        <v>0</v>
      </c>
      <c r="AZ91" s="39">
        <f>+'Cu1'!AZ91</f>
        <v>0</v>
      </c>
      <c r="BA91" s="39">
        <f>+'Cu1'!BA91</f>
        <v>0</v>
      </c>
      <c r="BB91" s="39">
        <f>+'Cu1'!BB91</f>
        <v>0</v>
      </c>
      <c r="BC91" s="39">
        <f>+'Cu1'!BC91</f>
        <v>0</v>
      </c>
      <c r="BD91" s="39">
        <f>+'Cu1'!BD91</f>
        <v>0</v>
      </c>
      <c r="BE91" s="39">
        <f>+'Cu1'!BE91</f>
        <v>0</v>
      </c>
      <c r="BF91" s="39">
        <f>+'Cu1'!BF91</f>
        <v>0</v>
      </c>
      <c r="BG91" s="39">
        <f>+'Cu1'!BG91</f>
        <v>0</v>
      </c>
    </row>
    <row r="92" spans="1:59" s="40" customFormat="1" hidden="1">
      <c r="A92" s="36">
        <f>+'Cu1'!A92</f>
        <v>43</v>
      </c>
      <c r="B92" s="36">
        <f>+'Cu1'!B92</f>
        <v>720</v>
      </c>
      <c r="C92" s="29" t="str">
        <f>+'Cu1'!C92</f>
        <v xml:space="preserve">ALTRES OPERACIONS </v>
      </c>
      <c r="D92" s="29" t="str">
        <f>+'Cu1'!D92</f>
        <v>Esporgar i lligar tomaqueres</v>
      </c>
      <c r="E92" s="37">
        <f>+'Cu1'!E92</f>
        <v>2500</v>
      </c>
      <c r="F92" s="28">
        <f>+'Cu1'!F92</f>
        <v>1475.5999999999983</v>
      </c>
      <c r="G92" s="28">
        <f>+'Cu1'!G92</f>
        <v>0</v>
      </c>
      <c r="H92" s="28">
        <f>+'Cu1'!H92</f>
        <v>0</v>
      </c>
      <c r="I92" s="28">
        <f>+'Cu1'!I92</f>
        <v>0</v>
      </c>
      <c r="J92" s="28">
        <f>+'Cu1'!J92</f>
        <v>0</v>
      </c>
      <c r="K92" s="28">
        <f>+'Cu1'!K92</f>
        <v>0</v>
      </c>
      <c r="L92" s="28">
        <f>+'Cu1'!L92</f>
        <v>0</v>
      </c>
      <c r="M92" s="28">
        <f>+'Cu1'!M92</f>
        <v>0</v>
      </c>
      <c r="N92" s="28">
        <f>+'Cu1'!N92</f>
        <v>0</v>
      </c>
      <c r="O92" s="29">
        <f>+'Cu1'!O92</f>
        <v>0</v>
      </c>
      <c r="P92" s="30">
        <f>+'Cu1'!P92</f>
        <v>0</v>
      </c>
      <c r="Q92" s="28">
        <f>+'Cu1'!Q92</f>
        <v>0</v>
      </c>
      <c r="R92" s="29">
        <f>+'Cu1'!R92</f>
        <v>0</v>
      </c>
      <c r="S92" s="29">
        <f>+'Cu1'!S92</f>
        <v>0</v>
      </c>
      <c r="T92" s="29">
        <f>+'Cu1'!T92</f>
        <v>0</v>
      </c>
      <c r="U92" s="29">
        <f>+'Cu1'!U92</f>
        <v>0</v>
      </c>
      <c r="V92" s="29">
        <f>+'Cu1'!V92</f>
        <v>0</v>
      </c>
      <c r="W92" s="29">
        <f>+'Cu1'!W92</f>
        <v>0</v>
      </c>
      <c r="X92" s="29">
        <f>+'Cu1'!X92</f>
        <v>0</v>
      </c>
      <c r="Y92" s="29">
        <f>+'Cu1'!Y92</f>
        <v>0</v>
      </c>
      <c r="Z92" s="28">
        <f>+'Cu1'!Z92</f>
        <v>0</v>
      </c>
      <c r="AA92" s="28">
        <f>+'Cu1'!AA92</f>
        <v>0</v>
      </c>
      <c r="AB92" s="29">
        <f>+'Cu1'!AB92</f>
        <v>0</v>
      </c>
      <c r="AC92" s="29">
        <f>+'Cu1'!AC92</f>
        <v>0</v>
      </c>
      <c r="AD92" s="29">
        <f>+'Cu1'!AD92</f>
        <v>0</v>
      </c>
      <c r="AE92" s="28">
        <f>+'Cu1'!AE92</f>
        <v>0</v>
      </c>
      <c r="AF92" s="28">
        <f>+'Cu1'!AF92</f>
        <v>0</v>
      </c>
      <c r="AG92" s="29">
        <f>+'Cu1'!AG92</f>
        <v>0</v>
      </c>
      <c r="AH92" s="29">
        <f>+'Cu1'!AH92</f>
        <v>0</v>
      </c>
      <c r="AI92" s="29">
        <f>+'Cu1'!AI92</f>
        <v>0</v>
      </c>
      <c r="AJ92" s="29">
        <f>+'Cu1'!AJ92</f>
        <v>0</v>
      </c>
      <c r="AK92" s="29">
        <f>+'Cu1'!AK92</f>
        <v>0</v>
      </c>
      <c r="AL92" s="29">
        <f>+'Cu1'!AL92</f>
        <v>0</v>
      </c>
      <c r="AM92" s="29">
        <f>+'Cu1'!AM92</f>
        <v>0</v>
      </c>
      <c r="AN92" s="29">
        <f>+'Cu1'!AN92</f>
        <v>0</v>
      </c>
      <c r="AO92" s="29">
        <f>+'Cu1'!AO92</f>
        <v>0</v>
      </c>
      <c r="AP92" s="29">
        <f>+'Cu1'!AP92</f>
        <v>0</v>
      </c>
      <c r="AQ92" s="29">
        <f>+'Cu1'!AQ92</f>
        <v>0</v>
      </c>
      <c r="AR92" s="29">
        <f>+'Cu1'!AR92</f>
        <v>0</v>
      </c>
      <c r="AS92" s="29">
        <f>+'Cu1'!AS92</f>
        <v>0</v>
      </c>
      <c r="AT92" s="29">
        <f>+'Cu1'!AT92</f>
        <v>0</v>
      </c>
      <c r="AU92" s="29">
        <f>+'Cu1'!AU92</f>
        <v>0</v>
      </c>
      <c r="AV92" s="40">
        <f>+'Cu1'!AV92</f>
        <v>0</v>
      </c>
      <c r="AW92" s="40">
        <f>+'Cu1'!AW92</f>
        <v>0</v>
      </c>
      <c r="AX92" s="40">
        <f>+'Cu1'!AX92</f>
        <v>0</v>
      </c>
      <c r="AY92" s="40">
        <f>+'Cu1'!AY92</f>
        <v>0</v>
      </c>
      <c r="AZ92" s="40">
        <f>+'Cu1'!AZ92</f>
        <v>0</v>
      </c>
      <c r="BA92" s="40">
        <f>+'Cu1'!BA92</f>
        <v>0</v>
      </c>
      <c r="BB92" s="40">
        <f>+'Cu1'!BB92</f>
        <v>0</v>
      </c>
      <c r="BC92" s="40">
        <f>+'Cu1'!BC92</f>
        <v>0</v>
      </c>
      <c r="BD92" s="40">
        <f>+'Cu1'!BD92</f>
        <v>0</v>
      </c>
      <c r="BE92" s="40">
        <f>+'Cu1'!BE92</f>
        <v>0</v>
      </c>
      <c r="BF92" s="40">
        <f>+'Cu1'!BF92</f>
        <v>0</v>
      </c>
      <c r="BG92" s="40">
        <f>+'Cu1'!BG92</f>
        <v>0</v>
      </c>
    </row>
    <row r="93" spans="1:59" s="39" customFormat="1" hidden="1">
      <c r="A93" s="36">
        <f>+'Cu1'!A93</f>
        <v>44</v>
      </c>
      <c r="B93" s="35">
        <f>+'Cu1'!B93</f>
        <v>730</v>
      </c>
      <c r="C93" s="23" t="str">
        <f>+'Cu1'!C93</f>
        <v xml:space="preserve">ALTRES OPERACIONS </v>
      </c>
      <c r="D93" s="23" t="str">
        <f>+'Cu1'!D93</f>
        <v>Renda de la terra</v>
      </c>
      <c r="E93" s="21">
        <f>+'Cu1'!E93</f>
        <v>2500</v>
      </c>
      <c r="F93" s="22">
        <f>+'Cu1'!F93</f>
        <v>0</v>
      </c>
      <c r="G93" s="22">
        <f>+'Cu1'!G93</f>
        <v>0</v>
      </c>
      <c r="H93" s="22">
        <f>+'Cu1'!H93</f>
        <v>0</v>
      </c>
      <c r="I93" s="22">
        <f>+'Cu1'!I93</f>
        <v>0</v>
      </c>
      <c r="J93" s="22">
        <f>+'Cu1'!J93</f>
        <v>0</v>
      </c>
      <c r="K93" s="22">
        <f>+'Cu1'!K93</f>
        <v>0</v>
      </c>
      <c r="L93" s="22">
        <f>+'Cu1'!L93</f>
        <v>0</v>
      </c>
      <c r="M93" s="22">
        <f>+'Cu1'!M93</f>
        <v>0</v>
      </c>
      <c r="N93" s="22">
        <f>+'Cu1'!N93</f>
        <v>0</v>
      </c>
      <c r="O93" s="23">
        <f>+'Cu1'!O93</f>
        <v>0</v>
      </c>
      <c r="P93" s="24">
        <f>+'Cu1'!P93</f>
        <v>0</v>
      </c>
      <c r="Q93" s="22">
        <f>+'Cu1'!Q93</f>
        <v>0</v>
      </c>
      <c r="R93" s="23">
        <f>+'Cu1'!R93</f>
        <v>0</v>
      </c>
      <c r="S93" s="23">
        <f>+'Cu1'!S93</f>
        <v>0</v>
      </c>
      <c r="T93" s="23">
        <f>+'Cu1'!T93</f>
        <v>0</v>
      </c>
      <c r="U93" s="23">
        <f>+'Cu1'!U93</f>
        <v>0</v>
      </c>
      <c r="V93" s="23">
        <f>+'Cu1'!V93</f>
        <v>0</v>
      </c>
      <c r="W93" s="23">
        <f>+'Cu1'!W93</f>
        <v>0</v>
      </c>
      <c r="X93" s="23">
        <f>+'Cu1'!X93</f>
        <v>0</v>
      </c>
      <c r="Y93" s="23">
        <f>+'Cu1'!Y93</f>
        <v>0</v>
      </c>
      <c r="Z93" s="22">
        <f>+'Cu1'!Z93</f>
        <v>0</v>
      </c>
      <c r="AA93" s="22">
        <f>+'Cu1'!AA93</f>
        <v>0</v>
      </c>
      <c r="AB93" s="23">
        <f>+'Cu1'!AB93</f>
        <v>0</v>
      </c>
      <c r="AC93" s="23">
        <f>+'Cu1'!AC93</f>
        <v>0</v>
      </c>
      <c r="AD93" s="23">
        <f>+'Cu1'!AD93</f>
        <v>0</v>
      </c>
      <c r="AE93" s="22">
        <f>+'Cu1'!AE93</f>
        <v>0</v>
      </c>
      <c r="AF93" s="22">
        <f>+'Cu1'!AF93</f>
        <v>0</v>
      </c>
      <c r="AG93" s="23">
        <f>+'Cu1'!AG93</f>
        <v>0</v>
      </c>
      <c r="AH93" s="23">
        <f>+'Cu1'!AH93</f>
        <v>0</v>
      </c>
      <c r="AI93" s="23">
        <f>+'Cu1'!AI93</f>
        <v>0</v>
      </c>
      <c r="AJ93" s="23">
        <f>+'Cu1'!AJ93</f>
        <v>0</v>
      </c>
      <c r="AK93" s="23">
        <f>+'Cu1'!AK93</f>
        <v>0</v>
      </c>
      <c r="AL93" s="23">
        <f>+'Cu1'!AL93</f>
        <v>0</v>
      </c>
      <c r="AM93" s="23">
        <f>+'Cu1'!AM93</f>
        <v>0</v>
      </c>
      <c r="AN93" s="23">
        <f>+'Cu1'!AN93</f>
        <v>0</v>
      </c>
      <c r="AO93" s="23">
        <f>+'Cu1'!AO93</f>
        <v>0</v>
      </c>
      <c r="AP93" s="23">
        <f>+'Cu1'!AP93</f>
        <v>0</v>
      </c>
      <c r="AQ93" s="21">
        <f>+'Cu1'!AQ93</f>
        <v>2500</v>
      </c>
      <c r="AR93" s="23">
        <f>+'Cu1'!AR93</f>
        <v>0</v>
      </c>
      <c r="AS93" s="23">
        <f>+'Cu1'!AS93</f>
        <v>0</v>
      </c>
      <c r="AT93" s="23">
        <f>+'Cu1'!AT93</f>
        <v>0</v>
      </c>
      <c r="AU93" s="23">
        <f>+'Cu1'!AU93</f>
        <v>0</v>
      </c>
      <c r="AV93" s="39">
        <f>+'Cu1'!AV93</f>
        <v>0</v>
      </c>
      <c r="AW93" s="39">
        <f>+'Cu1'!AW93</f>
        <v>0</v>
      </c>
      <c r="AX93" s="39">
        <f>+'Cu1'!AX93</f>
        <v>0</v>
      </c>
      <c r="AY93" s="39">
        <f>+'Cu1'!AY93</f>
        <v>0</v>
      </c>
      <c r="AZ93" s="39">
        <f>+'Cu1'!AZ93</f>
        <v>0</v>
      </c>
      <c r="BA93" s="39">
        <f>+'Cu1'!BA93</f>
        <v>0</v>
      </c>
      <c r="BB93" s="39">
        <f>+'Cu1'!BB93</f>
        <v>0</v>
      </c>
      <c r="BC93" s="39">
        <f>+'Cu1'!BC93</f>
        <v>0</v>
      </c>
      <c r="BD93" s="39">
        <f>+'Cu1'!BD93</f>
        <v>0</v>
      </c>
      <c r="BE93" s="39">
        <f>+'Cu1'!BE93</f>
        <v>0</v>
      </c>
      <c r="BF93" s="39">
        <f>+'Cu1'!BF93</f>
        <v>0</v>
      </c>
      <c r="BG93" s="39">
        <f>+'Cu1'!BG93</f>
        <v>0</v>
      </c>
    </row>
    <row r="94" spans="1:59" s="40" customFormat="1" hidden="1">
      <c r="A94" s="36">
        <f>+'Cu1'!A94</f>
        <v>45</v>
      </c>
      <c r="B94" s="36">
        <f>+'Cu1'!B94</f>
        <v>810</v>
      </c>
      <c r="C94" s="29" t="str">
        <f>+'Cu1'!C94</f>
        <v>RECOL.LECCIÓ</v>
      </c>
      <c r="D94" s="29" t="str">
        <f>+'Cu1'!D94</f>
        <v>Recol.lecció col</v>
      </c>
      <c r="E94" s="37">
        <f>+'Cu1'!E94</f>
        <v>2500</v>
      </c>
      <c r="F94" s="28">
        <f>+'Cu1'!F94</f>
        <v>163.888888888889</v>
      </c>
      <c r="G94" s="28">
        <f>+'Cu1'!G94</f>
        <v>10.243055555555562</v>
      </c>
      <c r="H94" s="28">
        <f>+'Cu1'!H94</f>
        <v>0</v>
      </c>
      <c r="I94" s="28">
        <f>+'Cu1'!I94</f>
        <v>0</v>
      </c>
      <c r="J94" s="28">
        <f>+'Cu1'!J94</f>
        <v>0</v>
      </c>
      <c r="K94" s="28">
        <f>+'Cu1'!K94</f>
        <v>0</v>
      </c>
      <c r="L94" s="28">
        <f>+'Cu1'!L94</f>
        <v>0</v>
      </c>
      <c r="M94" s="28">
        <f>+'Cu1'!M94</f>
        <v>0</v>
      </c>
      <c r="N94" s="28">
        <f>+'Cu1'!N94</f>
        <v>163.888888888889</v>
      </c>
      <c r="O94" s="29">
        <f>+'Cu1'!O94</f>
        <v>0</v>
      </c>
      <c r="P94" s="30">
        <f>+'Cu1'!P94</f>
        <v>0</v>
      </c>
      <c r="Q94" s="28">
        <f>+'Cu1'!Q94</f>
        <v>0</v>
      </c>
      <c r="R94" s="29">
        <f>+'Cu1'!R94</f>
        <v>0</v>
      </c>
      <c r="S94" s="29">
        <f>+'Cu1'!S94</f>
        <v>0</v>
      </c>
      <c r="T94" s="29">
        <f>+'Cu1'!T94</f>
        <v>0</v>
      </c>
      <c r="U94" s="29">
        <f>+'Cu1'!U94</f>
        <v>0</v>
      </c>
      <c r="V94" s="29">
        <f>+'Cu1'!V94</f>
        <v>0</v>
      </c>
      <c r="W94" s="29">
        <f>+'Cu1'!W94</f>
        <v>0</v>
      </c>
      <c r="X94" s="29">
        <f>+'Cu1'!X94</f>
        <v>0</v>
      </c>
      <c r="Y94" s="29">
        <f>+'Cu1'!Y94</f>
        <v>0</v>
      </c>
      <c r="Z94" s="28">
        <f>+'Cu1'!Z94</f>
        <v>0</v>
      </c>
      <c r="AA94" s="28">
        <f>+'Cu1'!AA94</f>
        <v>0</v>
      </c>
      <c r="AB94" s="29">
        <f>+'Cu1'!AB94</f>
        <v>0</v>
      </c>
      <c r="AC94" s="29">
        <f>+'Cu1'!AC94</f>
        <v>0</v>
      </c>
      <c r="AD94" s="29">
        <f>+'Cu1'!AD94</f>
        <v>0</v>
      </c>
      <c r="AE94" s="28">
        <f>+'Cu1'!AE94</f>
        <v>0</v>
      </c>
      <c r="AF94" s="28">
        <f>+'Cu1'!AF94</f>
        <v>0</v>
      </c>
      <c r="AG94" s="29">
        <f>+'Cu1'!AG94</f>
        <v>0</v>
      </c>
      <c r="AH94" s="29">
        <f>+'Cu1'!AH94</f>
        <v>0</v>
      </c>
      <c r="AI94" s="29">
        <f>+'Cu1'!AI94</f>
        <v>0</v>
      </c>
      <c r="AJ94" s="29">
        <f>+'Cu1'!AJ94</f>
        <v>0</v>
      </c>
      <c r="AK94" s="29">
        <f>+'Cu1'!AK94</f>
        <v>0</v>
      </c>
      <c r="AL94" s="29">
        <f>+'Cu1'!AL94</f>
        <v>0</v>
      </c>
      <c r="AM94" s="29">
        <f>+'Cu1'!AM94</f>
        <v>0</v>
      </c>
      <c r="AN94" s="29">
        <f>+'Cu1'!AN94</f>
        <v>0</v>
      </c>
      <c r="AO94" s="29">
        <f>+'Cu1'!AO94</f>
        <v>0</v>
      </c>
      <c r="AP94" s="29">
        <f>+'Cu1'!AP94</f>
        <v>0</v>
      </c>
      <c r="AQ94" s="29">
        <f>+'Cu1'!AQ94</f>
        <v>0</v>
      </c>
      <c r="AR94" s="20">
        <f>+'Cu1'!AR94</f>
        <v>0</v>
      </c>
      <c r="AS94" s="20">
        <f>+'Cu1'!AS94</f>
        <v>0</v>
      </c>
      <c r="AT94" s="29">
        <f>+'Cu1'!AT94</f>
        <v>0</v>
      </c>
      <c r="AU94" s="20">
        <f>+'Cu1'!AU94</f>
        <v>0</v>
      </c>
      <c r="AV94" s="20">
        <f>+'Cu1'!AV94</f>
        <v>0</v>
      </c>
      <c r="AW94" s="40">
        <f>+'Cu1'!AW94</f>
        <v>0</v>
      </c>
      <c r="AX94" s="40">
        <f>+'Cu1'!AX94</f>
        <v>0</v>
      </c>
      <c r="AY94" s="40">
        <f>+'Cu1'!AY94</f>
        <v>0</v>
      </c>
      <c r="AZ94" s="40">
        <f>+'Cu1'!AZ94</f>
        <v>0</v>
      </c>
      <c r="BA94" s="40">
        <f>+'Cu1'!BA94</f>
        <v>0</v>
      </c>
      <c r="BB94" s="40">
        <f>+'Cu1'!BB94</f>
        <v>0</v>
      </c>
      <c r="BC94" s="40">
        <f>+'Cu1'!BC94</f>
        <v>0</v>
      </c>
      <c r="BD94" s="40">
        <f>+'Cu1'!BD94</f>
        <v>0</v>
      </c>
      <c r="BE94" s="40">
        <f>+'Cu1'!BE94</f>
        <v>0</v>
      </c>
      <c r="BF94" s="40">
        <f>+'Cu1'!BF94</f>
        <v>0</v>
      </c>
      <c r="BG94" s="40">
        <f>+'Cu1'!BG94</f>
        <v>0</v>
      </c>
    </row>
    <row r="95" spans="1:59" s="39" customFormat="1" hidden="1">
      <c r="A95" s="36">
        <f>+'Cu1'!A95</f>
        <v>46</v>
      </c>
      <c r="B95" s="35">
        <f>+'Cu1'!B95</f>
        <v>820</v>
      </c>
      <c r="C95" s="22" t="str">
        <f>+'Cu1'!C95</f>
        <v>RECOL.LECCIÓ</v>
      </c>
      <c r="D95" s="22" t="str">
        <f>+'Cu1'!D95</f>
        <v>Recol.lecció bròcoli</v>
      </c>
      <c r="E95" s="21">
        <f>+'Cu1'!E95</f>
        <v>2500</v>
      </c>
      <c r="F95" s="22">
        <f>+'Cu1'!F95</f>
        <v>0</v>
      </c>
      <c r="G95" s="22">
        <f>+'Cu1'!G95</f>
        <v>0</v>
      </c>
      <c r="H95" s="22">
        <f>+'Cu1'!H95</f>
        <v>0</v>
      </c>
      <c r="I95" s="22">
        <f>+'Cu1'!I95</f>
        <v>0</v>
      </c>
      <c r="J95" s="22">
        <f>+'Cu1'!J95</f>
        <v>0</v>
      </c>
      <c r="K95" s="22">
        <f>+'Cu1'!K95</f>
        <v>0</v>
      </c>
      <c r="L95" s="22">
        <f>+'Cu1'!L95</f>
        <v>0</v>
      </c>
      <c r="M95" s="22">
        <f>+'Cu1'!M95</f>
        <v>0</v>
      </c>
      <c r="N95" s="22">
        <f>+'Cu1'!N95</f>
        <v>0</v>
      </c>
      <c r="O95" s="23">
        <f>+'Cu1'!O95</f>
        <v>0</v>
      </c>
      <c r="P95" s="24">
        <f>+'Cu1'!P95</f>
        <v>0</v>
      </c>
      <c r="Q95" s="22">
        <f>+'Cu1'!Q95</f>
        <v>0</v>
      </c>
      <c r="R95" s="23">
        <f>+'Cu1'!R95</f>
        <v>0</v>
      </c>
      <c r="S95" s="23">
        <f>+'Cu1'!S95</f>
        <v>0</v>
      </c>
      <c r="T95" s="23">
        <f>+'Cu1'!T95</f>
        <v>0</v>
      </c>
      <c r="U95" s="23">
        <f>+'Cu1'!U95</f>
        <v>0</v>
      </c>
      <c r="V95" s="23">
        <f>+'Cu1'!V95</f>
        <v>0</v>
      </c>
      <c r="W95" s="23">
        <f>+'Cu1'!W95</f>
        <v>0</v>
      </c>
      <c r="X95" s="23">
        <f>+'Cu1'!X95</f>
        <v>0</v>
      </c>
      <c r="Y95" s="23">
        <f>+'Cu1'!Y95</f>
        <v>0</v>
      </c>
      <c r="Z95" s="22">
        <f>+'Cu1'!Z95</f>
        <v>0</v>
      </c>
      <c r="AA95" s="22">
        <f>+'Cu1'!AA95</f>
        <v>0</v>
      </c>
      <c r="AB95" s="23">
        <f>+'Cu1'!AB95</f>
        <v>0</v>
      </c>
      <c r="AC95" s="23">
        <f>+'Cu1'!AC95</f>
        <v>0</v>
      </c>
      <c r="AD95" s="23">
        <f>+'Cu1'!AD95</f>
        <v>0</v>
      </c>
      <c r="AE95" s="22">
        <f>+'Cu1'!AE95</f>
        <v>0</v>
      </c>
      <c r="AF95" s="22">
        <f>+'Cu1'!AF95</f>
        <v>0</v>
      </c>
      <c r="AG95" s="23">
        <f>+'Cu1'!AG95</f>
        <v>0</v>
      </c>
      <c r="AH95" s="23">
        <f>+'Cu1'!AH95</f>
        <v>0</v>
      </c>
      <c r="AI95" s="23">
        <f>+'Cu1'!AI95</f>
        <v>0</v>
      </c>
      <c r="AJ95" s="23">
        <f>+'Cu1'!AJ95</f>
        <v>0</v>
      </c>
      <c r="AK95" s="23">
        <f>+'Cu1'!AK95</f>
        <v>0</v>
      </c>
      <c r="AL95" s="23">
        <f>+'Cu1'!AL95</f>
        <v>0</v>
      </c>
      <c r="AM95" s="23">
        <f>+'Cu1'!AM95</f>
        <v>0</v>
      </c>
      <c r="AN95" s="23">
        <f>+'Cu1'!AN95</f>
        <v>0</v>
      </c>
      <c r="AO95" s="23">
        <f>+'Cu1'!AO95</f>
        <v>0</v>
      </c>
      <c r="AP95" s="23">
        <f>+'Cu1'!AP95</f>
        <v>0</v>
      </c>
      <c r="AQ95" s="23">
        <f>+'Cu1'!AQ95</f>
        <v>0</v>
      </c>
      <c r="AR95" s="25">
        <f>+'Cu1'!AR95</f>
        <v>0</v>
      </c>
      <c r="AS95" s="25">
        <f>+'Cu1'!AS95</f>
        <v>0</v>
      </c>
      <c r="AT95" s="24">
        <f>+'Cu1'!AT95</f>
        <v>0</v>
      </c>
      <c r="AU95" s="23">
        <f>+'Cu1'!AU95</f>
        <v>0</v>
      </c>
      <c r="AV95" s="39">
        <f>+'Cu1'!AV95</f>
        <v>0</v>
      </c>
      <c r="AW95" s="24">
        <f>+'Cu1'!AW95</f>
        <v>0</v>
      </c>
      <c r="AX95" s="39">
        <f>+'Cu1'!AX95</f>
        <v>0</v>
      </c>
      <c r="AY95" s="39">
        <f>+'Cu1'!AY95</f>
        <v>0</v>
      </c>
      <c r="AZ95" s="39">
        <f>+'Cu1'!AZ95</f>
        <v>0</v>
      </c>
      <c r="BA95" s="39">
        <f>+'Cu1'!BA95</f>
        <v>0</v>
      </c>
      <c r="BB95" s="39">
        <f>+'Cu1'!BB95</f>
        <v>0</v>
      </c>
      <c r="BC95" s="39">
        <f>+'Cu1'!BC95</f>
        <v>0</v>
      </c>
      <c r="BD95" s="39">
        <f>+'Cu1'!BD95</f>
        <v>0</v>
      </c>
      <c r="BE95" s="39">
        <f>+'Cu1'!BE95</f>
        <v>0</v>
      </c>
      <c r="BF95" s="39">
        <f>+'Cu1'!BF95</f>
        <v>0</v>
      </c>
      <c r="BG95" s="39">
        <f>+'Cu1'!BG95</f>
        <v>0</v>
      </c>
    </row>
    <row r="96" spans="1:59" s="40" customFormat="1" hidden="1">
      <c r="A96" s="36">
        <f>+'Cu1'!A96</f>
        <v>47</v>
      </c>
      <c r="B96" s="36">
        <f>+'Cu1'!B96</f>
        <v>830</v>
      </c>
      <c r="C96" s="29" t="str">
        <f>+'Cu1'!C96</f>
        <v>RECOL.LECCIÓ</v>
      </c>
      <c r="D96" s="29" t="str">
        <f>+'Cu1'!D96</f>
        <v>Recol.lecció calçot</v>
      </c>
      <c r="E96" s="37">
        <f>+'Cu1'!E96</f>
        <v>2500</v>
      </c>
      <c r="F96" s="28">
        <f>+'Cu1'!F96</f>
        <v>0</v>
      </c>
      <c r="G96" s="28">
        <f>+'Cu1'!G96</f>
        <v>0</v>
      </c>
      <c r="H96" s="28">
        <f>+'Cu1'!H96</f>
        <v>0</v>
      </c>
      <c r="I96" s="28">
        <f>+'Cu1'!I96</f>
        <v>0</v>
      </c>
      <c r="J96" s="28">
        <f>+'Cu1'!J96</f>
        <v>0</v>
      </c>
      <c r="K96" s="28">
        <f>+'Cu1'!K96</f>
        <v>0</v>
      </c>
      <c r="L96" s="28">
        <f>+'Cu1'!L96</f>
        <v>0</v>
      </c>
      <c r="M96" s="28">
        <f>+'Cu1'!M96</f>
        <v>0</v>
      </c>
      <c r="N96" s="28">
        <f>+'Cu1'!N96</f>
        <v>0</v>
      </c>
      <c r="O96" s="29">
        <f>+'Cu1'!O96</f>
        <v>0</v>
      </c>
      <c r="P96" s="30">
        <f>+'Cu1'!P96</f>
        <v>0</v>
      </c>
      <c r="Q96" s="28">
        <f>+'Cu1'!Q96</f>
        <v>0</v>
      </c>
      <c r="R96" s="29">
        <f>+'Cu1'!R96</f>
        <v>0</v>
      </c>
      <c r="S96" s="29">
        <f>+'Cu1'!S96</f>
        <v>0</v>
      </c>
      <c r="T96" s="29">
        <f>+'Cu1'!T96</f>
        <v>0</v>
      </c>
      <c r="U96" s="29">
        <f>+'Cu1'!U96</f>
        <v>0</v>
      </c>
      <c r="V96" s="29">
        <f>+'Cu1'!V96</f>
        <v>0</v>
      </c>
      <c r="W96" s="29">
        <f>+'Cu1'!W96</f>
        <v>0</v>
      </c>
      <c r="X96" s="29">
        <f>+'Cu1'!X96</f>
        <v>0</v>
      </c>
      <c r="Y96" s="29">
        <f>+'Cu1'!Y96</f>
        <v>0</v>
      </c>
      <c r="Z96" s="28">
        <f>+'Cu1'!Z96</f>
        <v>0</v>
      </c>
      <c r="AA96" s="28">
        <f>+'Cu1'!AA96</f>
        <v>0</v>
      </c>
      <c r="AB96" s="29">
        <f>+'Cu1'!AB96</f>
        <v>0</v>
      </c>
      <c r="AC96" s="29">
        <f>+'Cu1'!AC96</f>
        <v>0</v>
      </c>
      <c r="AD96" s="29">
        <f>+'Cu1'!AD96</f>
        <v>0</v>
      </c>
      <c r="AE96" s="28">
        <f>+'Cu1'!AE96</f>
        <v>0</v>
      </c>
      <c r="AF96" s="28">
        <f>+'Cu1'!AF96</f>
        <v>0</v>
      </c>
      <c r="AG96" s="29">
        <f>+'Cu1'!AG96</f>
        <v>0</v>
      </c>
      <c r="AH96" s="29">
        <f>+'Cu1'!AH96</f>
        <v>0</v>
      </c>
      <c r="AI96" s="29">
        <f>+'Cu1'!AI96</f>
        <v>0</v>
      </c>
      <c r="AJ96" s="29">
        <f>+'Cu1'!AJ96</f>
        <v>0</v>
      </c>
      <c r="AK96" s="29">
        <f>+'Cu1'!AK96</f>
        <v>0</v>
      </c>
      <c r="AL96" s="29">
        <f>+'Cu1'!AL96</f>
        <v>0</v>
      </c>
      <c r="AM96" s="29">
        <f>+'Cu1'!AM96</f>
        <v>0</v>
      </c>
      <c r="AN96" s="29">
        <f>+'Cu1'!AN96</f>
        <v>0</v>
      </c>
      <c r="AO96" s="29">
        <f>+'Cu1'!AO96</f>
        <v>0</v>
      </c>
      <c r="AP96" s="29">
        <f>+'Cu1'!AP96</f>
        <v>0</v>
      </c>
      <c r="AQ96" s="29">
        <f>+'Cu1'!AQ96</f>
        <v>0</v>
      </c>
      <c r="AR96" s="20">
        <f>+'Cu1'!AR96</f>
        <v>0</v>
      </c>
      <c r="AS96" s="20">
        <f>+'Cu1'!AS96</f>
        <v>0</v>
      </c>
      <c r="AT96" s="29">
        <f>+'Cu1'!AT96</f>
        <v>0</v>
      </c>
      <c r="AU96" s="20">
        <f>+'Cu1'!AU96</f>
        <v>0</v>
      </c>
      <c r="AV96" s="40">
        <f>+'Cu1'!AV96</f>
        <v>0</v>
      </c>
      <c r="AW96" s="40">
        <f>+'Cu1'!AW96</f>
        <v>0</v>
      </c>
      <c r="AX96" s="20">
        <f>+'Cu1'!AX96</f>
        <v>0</v>
      </c>
      <c r="AY96" s="40">
        <f>+'Cu1'!AY96</f>
        <v>0</v>
      </c>
      <c r="AZ96" s="40">
        <f>+'Cu1'!AZ96</f>
        <v>0</v>
      </c>
      <c r="BA96" s="40">
        <f>+'Cu1'!BA96</f>
        <v>0</v>
      </c>
      <c r="BB96" s="40">
        <f>+'Cu1'!BB96</f>
        <v>0</v>
      </c>
      <c r="BC96" s="40">
        <f>+'Cu1'!BC96</f>
        <v>0</v>
      </c>
      <c r="BD96" s="40">
        <f>+'Cu1'!BD96</f>
        <v>0</v>
      </c>
      <c r="BE96" s="40">
        <f>+'Cu1'!BE96</f>
        <v>0</v>
      </c>
      <c r="BF96" s="40">
        <f>+'Cu1'!BF96</f>
        <v>0</v>
      </c>
      <c r="BG96" s="40">
        <f>+'Cu1'!BG96</f>
        <v>0</v>
      </c>
    </row>
    <row r="97" spans="1:59" s="39" customFormat="1" hidden="1">
      <c r="A97" s="36">
        <f>+'Cu1'!A97</f>
        <v>48</v>
      </c>
      <c r="B97" s="35">
        <f>+'Cu1'!B97</f>
        <v>840</v>
      </c>
      <c r="C97" s="23" t="str">
        <f>+'Cu1'!C97</f>
        <v>RECOL.LECCIÓ</v>
      </c>
      <c r="D97" s="23" t="str">
        <f>+'Cu1'!D97</f>
        <v>Recol.lecció enciam</v>
      </c>
      <c r="E97" s="21">
        <f>+'Cu1'!E97</f>
        <v>2500</v>
      </c>
      <c r="F97" s="22">
        <f>+'Cu1'!F97</f>
        <v>0</v>
      </c>
      <c r="G97" s="22">
        <f>+'Cu1'!G97</f>
        <v>0</v>
      </c>
      <c r="H97" s="22">
        <f>+'Cu1'!H97</f>
        <v>0</v>
      </c>
      <c r="I97" s="22">
        <f>+'Cu1'!I97</f>
        <v>0</v>
      </c>
      <c r="J97" s="22">
        <f>+'Cu1'!J97</f>
        <v>0</v>
      </c>
      <c r="K97" s="22">
        <f>+'Cu1'!K97</f>
        <v>0</v>
      </c>
      <c r="L97" s="22">
        <f>+'Cu1'!L97</f>
        <v>0</v>
      </c>
      <c r="M97" s="22">
        <f>+'Cu1'!M97</f>
        <v>0</v>
      </c>
      <c r="N97" s="22">
        <f>+'Cu1'!N97</f>
        <v>0</v>
      </c>
      <c r="O97" s="23">
        <f>+'Cu1'!O97</f>
        <v>0</v>
      </c>
      <c r="P97" s="24">
        <f>+'Cu1'!P97</f>
        <v>0</v>
      </c>
      <c r="Q97" s="22">
        <f>+'Cu1'!Q97</f>
        <v>0</v>
      </c>
      <c r="R97" s="23">
        <f>+'Cu1'!R97</f>
        <v>0</v>
      </c>
      <c r="S97" s="23">
        <f>+'Cu1'!S97</f>
        <v>0</v>
      </c>
      <c r="T97" s="23">
        <f>+'Cu1'!T97</f>
        <v>0</v>
      </c>
      <c r="U97" s="23">
        <f>+'Cu1'!U97</f>
        <v>0</v>
      </c>
      <c r="V97" s="23">
        <f>+'Cu1'!V97</f>
        <v>0</v>
      </c>
      <c r="W97" s="23">
        <f>+'Cu1'!W97</f>
        <v>0</v>
      </c>
      <c r="X97" s="23">
        <f>+'Cu1'!X97</f>
        <v>0</v>
      </c>
      <c r="Y97" s="23">
        <f>+'Cu1'!Y97</f>
        <v>0</v>
      </c>
      <c r="Z97" s="22">
        <f>+'Cu1'!Z97</f>
        <v>0</v>
      </c>
      <c r="AA97" s="22">
        <f>+'Cu1'!AA97</f>
        <v>0</v>
      </c>
      <c r="AB97" s="23">
        <f>+'Cu1'!AB97</f>
        <v>0</v>
      </c>
      <c r="AC97" s="23">
        <f>+'Cu1'!AC97</f>
        <v>0</v>
      </c>
      <c r="AD97" s="23">
        <f>+'Cu1'!AD97</f>
        <v>0</v>
      </c>
      <c r="AE97" s="22">
        <f>+'Cu1'!AE97</f>
        <v>0</v>
      </c>
      <c r="AF97" s="22">
        <f>+'Cu1'!AF97</f>
        <v>0</v>
      </c>
      <c r="AG97" s="23">
        <f>+'Cu1'!AG97</f>
        <v>0</v>
      </c>
      <c r="AH97" s="23">
        <f>+'Cu1'!AH97</f>
        <v>0</v>
      </c>
      <c r="AI97" s="23">
        <f>+'Cu1'!AI97</f>
        <v>0</v>
      </c>
      <c r="AJ97" s="23">
        <f>+'Cu1'!AJ97</f>
        <v>0</v>
      </c>
      <c r="AK97" s="23">
        <f>+'Cu1'!AK97</f>
        <v>0</v>
      </c>
      <c r="AL97" s="23">
        <f>+'Cu1'!AL97</f>
        <v>0</v>
      </c>
      <c r="AM97" s="23">
        <f>+'Cu1'!AM97</f>
        <v>0</v>
      </c>
      <c r="AN97" s="23">
        <f>+'Cu1'!AN97</f>
        <v>0</v>
      </c>
      <c r="AO97" s="23">
        <f>+'Cu1'!AO97</f>
        <v>0</v>
      </c>
      <c r="AP97" s="23">
        <f>+'Cu1'!AP97</f>
        <v>0</v>
      </c>
      <c r="AQ97" s="23">
        <f>+'Cu1'!AQ97</f>
        <v>0</v>
      </c>
      <c r="AR97" s="25">
        <f>+'Cu1'!AR97</f>
        <v>0</v>
      </c>
      <c r="AS97" s="25">
        <f>+'Cu1'!AS97</f>
        <v>0</v>
      </c>
      <c r="AT97" s="23">
        <f>+'Cu1'!AT97</f>
        <v>0</v>
      </c>
      <c r="AU97" s="25">
        <f>+'Cu1'!AU97</f>
        <v>0</v>
      </c>
      <c r="AV97" s="39">
        <f>+'Cu1'!AV97</f>
        <v>0</v>
      </c>
      <c r="AW97" s="39">
        <f>+'Cu1'!AW97</f>
        <v>0</v>
      </c>
      <c r="AX97" s="39">
        <f>+'Cu1'!AX97</f>
        <v>0</v>
      </c>
      <c r="AY97" s="25">
        <f>+'Cu1'!AY97</f>
        <v>0</v>
      </c>
      <c r="AZ97" s="39">
        <f>+'Cu1'!AZ97</f>
        <v>0</v>
      </c>
      <c r="BA97" s="39">
        <f>+'Cu1'!BA97</f>
        <v>0</v>
      </c>
      <c r="BB97" s="39">
        <f>+'Cu1'!BB97</f>
        <v>0</v>
      </c>
      <c r="BC97" s="39">
        <f>+'Cu1'!BC97</f>
        <v>0</v>
      </c>
      <c r="BD97" s="39">
        <f>+'Cu1'!BD97</f>
        <v>0</v>
      </c>
      <c r="BE97" s="39">
        <f>+'Cu1'!BE97</f>
        <v>0</v>
      </c>
      <c r="BF97" s="39">
        <f>+'Cu1'!BF97</f>
        <v>0</v>
      </c>
      <c r="BG97" s="39">
        <f>+'Cu1'!BG97</f>
        <v>0</v>
      </c>
    </row>
    <row r="98" spans="1:59" s="40" customFormat="1" hidden="1">
      <c r="A98" s="36">
        <f>+'Cu1'!A98</f>
        <v>49</v>
      </c>
      <c r="B98" s="36">
        <f>+'Cu1'!B98</f>
        <v>850</v>
      </c>
      <c r="C98" s="29" t="str">
        <f>+'Cu1'!C98</f>
        <v>RECOL.LECCIÓ</v>
      </c>
      <c r="D98" s="29" t="str">
        <f>+'Cu1'!D98</f>
        <v>Recol.lecció bledes a manats</v>
      </c>
      <c r="E98" s="37">
        <f>+'Cu1'!E98</f>
        <v>2500</v>
      </c>
      <c r="F98" s="28">
        <f>+'Cu1'!F98</f>
        <v>237.37373737373738</v>
      </c>
      <c r="G98" s="28">
        <f>+'Cu1'!G98</f>
        <v>0</v>
      </c>
      <c r="H98" s="28">
        <f>+'Cu1'!H98</f>
        <v>0</v>
      </c>
      <c r="I98" s="28">
        <f>+'Cu1'!I98</f>
        <v>0</v>
      </c>
      <c r="J98" s="28">
        <f>+'Cu1'!J98</f>
        <v>0</v>
      </c>
      <c r="K98" s="28">
        <f>+'Cu1'!K98</f>
        <v>0</v>
      </c>
      <c r="L98" s="28">
        <f>+'Cu1'!L98</f>
        <v>0</v>
      </c>
      <c r="M98" s="28">
        <f>+'Cu1'!M98</f>
        <v>0</v>
      </c>
      <c r="N98" s="28">
        <f>+'Cu1'!N98</f>
        <v>0</v>
      </c>
      <c r="O98" s="29">
        <f>+'Cu1'!O98</f>
        <v>0</v>
      </c>
      <c r="P98" s="30">
        <f>+'Cu1'!P98</f>
        <v>0</v>
      </c>
      <c r="Q98" s="28">
        <f>+'Cu1'!Q98</f>
        <v>0</v>
      </c>
      <c r="R98" s="29">
        <f>+'Cu1'!R98</f>
        <v>0</v>
      </c>
      <c r="S98" s="29">
        <f>+'Cu1'!S98</f>
        <v>0</v>
      </c>
      <c r="T98" s="29">
        <f>+'Cu1'!T98</f>
        <v>0</v>
      </c>
      <c r="U98" s="29">
        <f>+'Cu1'!U98</f>
        <v>0</v>
      </c>
      <c r="V98" s="29">
        <f>+'Cu1'!V98</f>
        <v>0</v>
      </c>
      <c r="W98" s="29">
        <f>+'Cu1'!W98</f>
        <v>0</v>
      </c>
      <c r="X98" s="29">
        <f>+'Cu1'!X98</f>
        <v>0</v>
      </c>
      <c r="Y98" s="29">
        <f>+'Cu1'!Y98</f>
        <v>0</v>
      </c>
      <c r="Z98" s="28">
        <f>+'Cu1'!Z98</f>
        <v>0</v>
      </c>
      <c r="AA98" s="28">
        <f>+'Cu1'!AA98</f>
        <v>0</v>
      </c>
      <c r="AB98" s="29">
        <f>+'Cu1'!AB98</f>
        <v>0</v>
      </c>
      <c r="AC98" s="29">
        <f>+'Cu1'!AC98</f>
        <v>0</v>
      </c>
      <c r="AD98" s="29">
        <f>+'Cu1'!AD98</f>
        <v>0</v>
      </c>
      <c r="AE98" s="28">
        <f>+'Cu1'!AE98</f>
        <v>0</v>
      </c>
      <c r="AF98" s="28">
        <f>+'Cu1'!AF98</f>
        <v>0</v>
      </c>
      <c r="AG98" s="29">
        <f>+'Cu1'!AG98</f>
        <v>0</v>
      </c>
      <c r="AH98" s="29">
        <f>+'Cu1'!AH98</f>
        <v>0</v>
      </c>
      <c r="AI98" s="29">
        <f>+'Cu1'!AI98</f>
        <v>0</v>
      </c>
      <c r="AJ98" s="29">
        <f>+'Cu1'!AJ98</f>
        <v>0</v>
      </c>
      <c r="AK98" s="29">
        <f>+'Cu1'!AK98</f>
        <v>0</v>
      </c>
      <c r="AL98" s="29">
        <f>+'Cu1'!AL98</f>
        <v>0</v>
      </c>
      <c r="AM98" s="29">
        <f>+'Cu1'!AM98</f>
        <v>0</v>
      </c>
      <c r="AN98" s="29">
        <f>+'Cu1'!AN98</f>
        <v>0</v>
      </c>
      <c r="AO98" s="29">
        <f>+'Cu1'!AO98</f>
        <v>0</v>
      </c>
      <c r="AP98" s="29">
        <f>+'Cu1'!AP98</f>
        <v>0</v>
      </c>
      <c r="AQ98" s="29">
        <f>+'Cu1'!AQ98</f>
        <v>0</v>
      </c>
      <c r="AR98" s="20">
        <f>+'Cu1'!AR98</f>
        <v>783.33333333333337</v>
      </c>
      <c r="AS98" s="20">
        <f>+'Cu1'!AS98</f>
        <v>0</v>
      </c>
      <c r="AT98" s="29">
        <f>+'Cu1'!AT98</f>
        <v>0</v>
      </c>
      <c r="AU98" s="20">
        <f>+'Cu1'!AU98</f>
        <v>7833.3333333333339</v>
      </c>
      <c r="AV98" s="40">
        <f>+'Cu1'!AV98</f>
        <v>0</v>
      </c>
      <c r="AW98" s="40">
        <f>+'Cu1'!AW98</f>
        <v>0</v>
      </c>
      <c r="AX98" s="40">
        <f>+'Cu1'!AX98</f>
        <v>0</v>
      </c>
      <c r="AY98" s="40">
        <f>+'Cu1'!AY98</f>
        <v>0</v>
      </c>
      <c r="AZ98" s="20">
        <f>+'Cu1'!AZ98</f>
        <v>7833.3333333333339</v>
      </c>
      <c r="BA98" s="40">
        <f>+'Cu1'!BA98</f>
        <v>0</v>
      </c>
      <c r="BB98" s="40">
        <f>+'Cu1'!BB98</f>
        <v>0</v>
      </c>
      <c r="BC98" s="40">
        <f>+'Cu1'!BC98</f>
        <v>0</v>
      </c>
      <c r="BD98" s="40">
        <f>+'Cu1'!BD98</f>
        <v>0</v>
      </c>
      <c r="BE98" s="40">
        <f>+'Cu1'!BE98</f>
        <v>0</v>
      </c>
      <c r="BF98" s="40">
        <f>+'Cu1'!BF98</f>
        <v>0</v>
      </c>
      <c r="BG98" s="40">
        <f>+'Cu1'!BG98</f>
        <v>0</v>
      </c>
    </row>
    <row r="99" spans="1:59" s="39" customFormat="1" hidden="1">
      <c r="A99" s="36">
        <f>+'Cu1'!A99</f>
        <v>50</v>
      </c>
      <c r="B99" s="35">
        <f>+'Cu1'!B99</f>
        <v>860</v>
      </c>
      <c r="C99" s="23" t="str">
        <f>+'Cu1'!C99</f>
        <v>RECOL.LECCIÓ</v>
      </c>
      <c r="D99" s="23" t="str">
        <f>+'Cu1'!D99</f>
        <v>Recol.lecció bledes</v>
      </c>
      <c r="E99" s="21">
        <f>+'Cu1'!E99</f>
        <v>2500</v>
      </c>
      <c r="F99" s="22">
        <f>+'Cu1'!F99</f>
        <v>0</v>
      </c>
      <c r="G99" s="22">
        <f>+'Cu1'!G99</f>
        <v>0</v>
      </c>
      <c r="H99" s="22">
        <f>+'Cu1'!H99</f>
        <v>0</v>
      </c>
      <c r="I99" s="22">
        <f>+'Cu1'!I99</f>
        <v>0</v>
      </c>
      <c r="J99" s="22">
        <f>+'Cu1'!J99</f>
        <v>0</v>
      </c>
      <c r="K99" s="22">
        <f>+'Cu1'!K99</f>
        <v>0</v>
      </c>
      <c r="L99" s="22">
        <f>+'Cu1'!L99</f>
        <v>0</v>
      </c>
      <c r="M99" s="22">
        <f>+'Cu1'!M99</f>
        <v>0</v>
      </c>
      <c r="N99" s="22">
        <f>+'Cu1'!N99</f>
        <v>0</v>
      </c>
      <c r="O99" s="23">
        <f>+'Cu1'!O99</f>
        <v>0</v>
      </c>
      <c r="P99" s="24">
        <f>+'Cu1'!P99</f>
        <v>0</v>
      </c>
      <c r="Q99" s="22">
        <f>+'Cu1'!Q99</f>
        <v>0</v>
      </c>
      <c r="R99" s="23">
        <f>+'Cu1'!R99</f>
        <v>0</v>
      </c>
      <c r="S99" s="23">
        <f>+'Cu1'!S99</f>
        <v>0</v>
      </c>
      <c r="T99" s="23">
        <f>+'Cu1'!T99</f>
        <v>0</v>
      </c>
      <c r="U99" s="23">
        <f>+'Cu1'!U99</f>
        <v>0</v>
      </c>
      <c r="V99" s="23">
        <f>+'Cu1'!V99</f>
        <v>0</v>
      </c>
      <c r="W99" s="23">
        <f>+'Cu1'!W99</f>
        <v>0</v>
      </c>
      <c r="X99" s="23">
        <f>+'Cu1'!X99</f>
        <v>0</v>
      </c>
      <c r="Y99" s="23">
        <f>+'Cu1'!Y99</f>
        <v>0</v>
      </c>
      <c r="Z99" s="22">
        <f>+'Cu1'!Z99</f>
        <v>0</v>
      </c>
      <c r="AA99" s="22">
        <f>+'Cu1'!AA99</f>
        <v>0</v>
      </c>
      <c r="AB99" s="23">
        <f>+'Cu1'!AB99</f>
        <v>0</v>
      </c>
      <c r="AC99" s="23">
        <f>+'Cu1'!AC99</f>
        <v>0</v>
      </c>
      <c r="AD99" s="23">
        <f>+'Cu1'!AD99</f>
        <v>0</v>
      </c>
      <c r="AE99" s="22">
        <f>+'Cu1'!AE99</f>
        <v>0</v>
      </c>
      <c r="AF99" s="22">
        <f>+'Cu1'!AF99</f>
        <v>0</v>
      </c>
      <c r="AG99" s="23">
        <f>+'Cu1'!AG99</f>
        <v>0</v>
      </c>
      <c r="AH99" s="23">
        <f>+'Cu1'!AH99</f>
        <v>0</v>
      </c>
      <c r="AI99" s="23">
        <f>+'Cu1'!AI99</f>
        <v>0</v>
      </c>
      <c r="AJ99" s="23">
        <f>+'Cu1'!AJ99</f>
        <v>0</v>
      </c>
      <c r="AK99" s="23">
        <f>+'Cu1'!AK99</f>
        <v>0</v>
      </c>
      <c r="AL99" s="23">
        <f>+'Cu1'!AL99</f>
        <v>0</v>
      </c>
      <c r="AM99" s="23">
        <f>+'Cu1'!AM99</f>
        <v>0</v>
      </c>
      <c r="AN99" s="23">
        <f>+'Cu1'!AN99</f>
        <v>0</v>
      </c>
      <c r="AO99" s="23">
        <f>+'Cu1'!AO99</f>
        <v>0</v>
      </c>
      <c r="AP99" s="23">
        <f>+'Cu1'!AP99</f>
        <v>0</v>
      </c>
      <c r="AQ99" s="23">
        <f>+'Cu1'!AQ99</f>
        <v>0</v>
      </c>
      <c r="AR99" s="25">
        <f>+'Cu1'!AR99</f>
        <v>0</v>
      </c>
      <c r="AS99" s="25">
        <f>+'Cu1'!AS99</f>
        <v>0</v>
      </c>
      <c r="AT99" s="24">
        <f>+'Cu1'!AT99</f>
        <v>0</v>
      </c>
      <c r="AU99" s="39">
        <f>+'Cu1'!AU99</f>
        <v>0</v>
      </c>
      <c r="AV99" s="39">
        <f>+'Cu1'!AV99</f>
        <v>0</v>
      </c>
      <c r="AW99" s="39">
        <f>+'Cu1'!AW99</f>
        <v>0</v>
      </c>
      <c r="AX99" s="39">
        <f>+'Cu1'!AX99</f>
        <v>0</v>
      </c>
      <c r="AY99" s="39">
        <f>+'Cu1'!AY99</f>
        <v>0</v>
      </c>
      <c r="AZ99" s="39">
        <f>+'Cu1'!AZ99</f>
        <v>0</v>
      </c>
      <c r="BA99" s="24">
        <f>+'Cu1'!BA99</f>
        <v>0</v>
      </c>
      <c r="BB99" s="39">
        <f>+'Cu1'!BB99</f>
        <v>0</v>
      </c>
      <c r="BC99" s="39">
        <f>+'Cu1'!BC99</f>
        <v>0</v>
      </c>
      <c r="BD99" s="39">
        <f>+'Cu1'!BD99</f>
        <v>0</v>
      </c>
      <c r="BE99" s="39">
        <f>+'Cu1'!BE99</f>
        <v>0</v>
      </c>
      <c r="BF99" s="39">
        <f>+'Cu1'!BF99</f>
        <v>0</v>
      </c>
      <c r="BG99" s="39">
        <f>+'Cu1'!BG99</f>
        <v>0</v>
      </c>
    </row>
    <row r="100" spans="1:59" s="40" customFormat="1" hidden="1">
      <c r="A100" s="36">
        <f>+'Cu1'!A100</f>
        <v>51</v>
      </c>
      <c r="B100" s="36">
        <f>+'Cu1'!B100</f>
        <v>870</v>
      </c>
      <c r="C100" s="29" t="str">
        <f>+'Cu1'!C100</f>
        <v>RECOL.LECCIÓ</v>
      </c>
      <c r="D100" s="29" t="str">
        <f>+'Cu1'!D100</f>
        <v>Recol.lecció tomàquet</v>
      </c>
      <c r="E100" s="37">
        <f>+'Cu1'!E100</f>
        <v>2500</v>
      </c>
      <c r="F100" s="28">
        <f>+'Cu1'!F100</f>
        <v>0</v>
      </c>
      <c r="G100" s="28">
        <f>+'Cu1'!G100</f>
        <v>0</v>
      </c>
      <c r="H100" s="28">
        <f>+'Cu1'!H100</f>
        <v>0</v>
      </c>
      <c r="I100" s="28">
        <f>+'Cu1'!I100</f>
        <v>0</v>
      </c>
      <c r="J100" s="28">
        <f>+'Cu1'!J100</f>
        <v>0</v>
      </c>
      <c r="K100" s="28">
        <f>+'Cu1'!K100</f>
        <v>0</v>
      </c>
      <c r="L100" s="28">
        <f>+'Cu1'!L100</f>
        <v>0</v>
      </c>
      <c r="M100" s="28">
        <f>+'Cu1'!M100</f>
        <v>0</v>
      </c>
      <c r="N100" s="28">
        <f>+'Cu1'!N100</f>
        <v>0</v>
      </c>
      <c r="O100" s="29">
        <f>+'Cu1'!O100</f>
        <v>0</v>
      </c>
      <c r="P100" s="30">
        <f>+'Cu1'!P100</f>
        <v>0</v>
      </c>
      <c r="Q100" s="28">
        <f>+'Cu1'!Q100</f>
        <v>0</v>
      </c>
      <c r="R100" s="29">
        <f>+'Cu1'!R100</f>
        <v>0</v>
      </c>
      <c r="S100" s="29">
        <f>+'Cu1'!S100</f>
        <v>0</v>
      </c>
      <c r="T100" s="29">
        <f>+'Cu1'!T100</f>
        <v>0</v>
      </c>
      <c r="U100" s="29">
        <f>+'Cu1'!U100</f>
        <v>0</v>
      </c>
      <c r="V100" s="29">
        <f>+'Cu1'!V100</f>
        <v>0</v>
      </c>
      <c r="W100" s="29">
        <f>+'Cu1'!W100</f>
        <v>0</v>
      </c>
      <c r="X100" s="29">
        <f>+'Cu1'!X100</f>
        <v>0</v>
      </c>
      <c r="Y100" s="29">
        <f>+'Cu1'!Y100</f>
        <v>0</v>
      </c>
      <c r="Z100" s="28">
        <f>+'Cu1'!Z100</f>
        <v>0</v>
      </c>
      <c r="AA100" s="28">
        <f>+'Cu1'!AA100</f>
        <v>0</v>
      </c>
      <c r="AB100" s="29">
        <f>+'Cu1'!AB100</f>
        <v>0</v>
      </c>
      <c r="AC100" s="29">
        <f>+'Cu1'!AC100</f>
        <v>0</v>
      </c>
      <c r="AD100" s="29">
        <f>+'Cu1'!AD100</f>
        <v>0</v>
      </c>
      <c r="AE100" s="28">
        <f>+'Cu1'!AE100</f>
        <v>0</v>
      </c>
      <c r="AF100" s="28">
        <f>+'Cu1'!AF100</f>
        <v>0</v>
      </c>
      <c r="AG100" s="29">
        <f>+'Cu1'!AG100</f>
        <v>0</v>
      </c>
      <c r="AH100" s="29">
        <f>+'Cu1'!AH100</f>
        <v>0</v>
      </c>
      <c r="AI100" s="29">
        <f>+'Cu1'!AI100</f>
        <v>0</v>
      </c>
      <c r="AJ100" s="29">
        <f>+'Cu1'!AJ100</f>
        <v>0</v>
      </c>
      <c r="AK100" s="29">
        <f>+'Cu1'!AK100</f>
        <v>0</v>
      </c>
      <c r="AL100" s="29">
        <f>+'Cu1'!AL100</f>
        <v>0</v>
      </c>
      <c r="AM100" s="29">
        <f>+'Cu1'!AM100</f>
        <v>0</v>
      </c>
      <c r="AN100" s="29">
        <f>+'Cu1'!AN100</f>
        <v>0</v>
      </c>
      <c r="AO100" s="29">
        <f>+'Cu1'!AO100</f>
        <v>0</v>
      </c>
      <c r="AP100" s="29">
        <f>+'Cu1'!AP100</f>
        <v>0</v>
      </c>
      <c r="AQ100" s="29">
        <f>+'Cu1'!AQ100</f>
        <v>0</v>
      </c>
      <c r="AR100" s="20">
        <f>+'Cu1'!AR100</f>
        <v>0</v>
      </c>
      <c r="AS100" s="20">
        <f>+'Cu1'!AS100</f>
        <v>0</v>
      </c>
      <c r="AT100" s="30">
        <f>+'Cu1'!AT100</f>
        <v>0</v>
      </c>
      <c r="AU100" s="40">
        <f>+'Cu1'!AU100</f>
        <v>0</v>
      </c>
      <c r="AV100" s="40">
        <f>+'Cu1'!AV100</f>
        <v>0</v>
      </c>
      <c r="AW100" s="40">
        <f>+'Cu1'!AW100</f>
        <v>0</v>
      </c>
      <c r="AX100" s="40">
        <f>+'Cu1'!AX100</f>
        <v>0</v>
      </c>
      <c r="AY100" s="40">
        <f>+'Cu1'!AY100</f>
        <v>0</v>
      </c>
      <c r="AZ100" s="40">
        <f>+'Cu1'!AZ100</f>
        <v>0</v>
      </c>
      <c r="BA100" s="40">
        <f>+'Cu1'!BA100</f>
        <v>0</v>
      </c>
      <c r="BB100" s="30">
        <f>+'Cu1'!BB100</f>
        <v>0</v>
      </c>
      <c r="BC100" s="40">
        <f>+'Cu1'!BC100</f>
        <v>0</v>
      </c>
      <c r="BD100" s="40">
        <f>+'Cu1'!BD100</f>
        <v>0</v>
      </c>
      <c r="BE100" s="40">
        <f>+'Cu1'!BE100</f>
        <v>0</v>
      </c>
      <c r="BF100" s="40">
        <f>+'Cu1'!BF100</f>
        <v>0</v>
      </c>
      <c r="BG100" s="40">
        <f>+'Cu1'!BG100</f>
        <v>0</v>
      </c>
    </row>
    <row r="101" spans="1:59" s="39" customFormat="1" hidden="1">
      <c r="A101" s="36">
        <f>+'Cu1'!A101</f>
        <v>52</v>
      </c>
      <c r="B101" s="35">
        <f>+'Cu1'!B101</f>
        <v>880</v>
      </c>
      <c r="C101" s="23" t="str">
        <f>+'Cu1'!C101</f>
        <v>RECOL.LECCIÓ</v>
      </c>
      <c r="D101" s="23" t="str">
        <f>+'Cu1'!D101</f>
        <v>Recol.lecció carbassa</v>
      </c>
      <c r="E101" s="21">
        <f>+'Cu1'!E101</f>
        <v>2500</v>
      </c>
      <c r="F101" s="22">
        <f>+'Cu1'!F101</f>
        <v>0</v>
      </c>
      <c r="G101" s="22">
        <f>+'Cu1'!G101</f>
        <v>0</v>
      </c>
      <c r="H101" s="22">
        <f>+'Cu1'!H101</f>
        <v>0</v>
      </c>
      <c r="I101" s="22">
        <f>+'Cu1'!I101</f>
        <v>0</v>
      </c>
      <c r="J101" s="22">
        <f>+'Cu1'!J101</f>
        <v>0</v>
      </c>
      <c r="K101" s="22">
        <f>+'Cu1'!K101</f>
        <v>0</v>
      </c>
      <c r="L101" s="22">
        <f>+'Cu1'!L101</f>
        <v>0</v>
      </c>
      <c r="M101" s="22">
        <f>+'Cu1'!M101</f>
        <v>0</v>
      </c>
      <c r="N101" s="22">
        <f>+'Cu1'!N101</f>
        <v>0</v>
      </c>
      <c r="O101" s="23">
        <f>+'Cu1'!O101</f>
        <v>0</v>
      </c>
      <c r="P101" s="24">
        <f>+'Cu1'!P101</f>
        <v>0</v>
      </c>
      <c r="Q101" s="22">
        <f>+'Cu1'!Q101</f>
        <v>0</v>
      </c>
      <c r="R101" s="23">
        <f>+'Cu1'!R101</f>
        <v>0</v>
      </c>
      <c r="S101" s="23">
        <f>+'Cu1'!S101</f>
        <v>0</v>
      </c>
      <c r="T101" s="23">
        <f>+'Cu1'!T101</f>
        <v>0</v>
      </c>
      <c r="U101" s="23">
        <f>+'Cu1'!U101</f>
        <v>0</v>
      </c>
      <c r="V101" s="23">
        <f>+'Cu1'!V101</f>
        <v>0</v>
      </c>
      <c r="W101" s="23">
        <f>+'Cu1'!W101</f>
        <v>0</v>
      </c>
      <c r="X101" s="23">
        <f>+'Cu1'!X101</f>
        <v>0</v>
      </c>
      <c r="Y101" s="23">
        <f>+'Cu1'!Y101</f>
        <v>0</v>
      </c>
      <c r="Z101" s="22">
        <f>+'Cu1'!Z101</f>
        <v>0</v>
      </c>
      <c r="AA101" s="22">
        <f>+'Cu1'!AA101</f>
        <v>0</v>
      </c>
      <c r="AB101" s="23">
        <f>+'Cu1'!AB101</f>
        <v>0</v>
      </c>
      <c r="AC101" s="23">
        <f>+'Cu1'!AC101</f>
        <v>0</v>
      </c>
      <c r="AD101" s="23">
        <f>+'Cu1'!AD101</f>
        <v>0</v>
      </c>
      <c r="AE101" s="22">
        <f>+'Cu1'!AE101</f>
        <v>0</v>
      </c>
      <c r="AF101" s="22">
        <f>+'Cu1'!AF101</f>
        <v>0</v>
      </c>
      <c r="AG101" s="23">
        <f>+'Cu1'!AG101</f>
        <v>0</v>
      </c>
      <c r="AH101" s="23">
        <f>+'Cu1'!AH101</f>
        <v>0</v>
      </c>
      <c r="AI101" s="23">
        <f>+'Cu1'!AI101</f>
        <v>0</v>
      </c>
      <c r="AJ101" s="23">
        <f>+'Cu1'!AJ101</f>
        <v>0</v>
      </c>
      <c r="AK101" s="23">
        <f>+'Cu1'!AK101</f>
        <v>0</v>
      </c>
      <c r="AL101" s="23">
        <f>+'Cu1'!AL101</f>
        <v>0</v>
      </c>
      <c r="AM101" s="23">
        <f>+'Cu1'!AM101</f>
        <v>0</v>
      </c>
      <c r="AN101" s="23">
        <f>+'Cu1'!AN101</f>
        <v>0</v>
      </c>
      <c r="AO101" s="23">
        <f>+'Cu1'!AO101</f>
        <v>0</v>
      </c>
      <c r="AP101" s="23">
        <f>+'Cu1'!AP101</f>
        <v>0</v>
      </c>
      <c r="AQ101" s="23">
        <f>+'Cu1'!AQ101</f>
        <v>0</v>
      </c>
      <c r="AR101" s="25">
        <f>+'Cu1'!AR101</f>
        <v>0</v>
      </c>
      <c r="AS101" s="25">
        <f>+'Cu1'!AS101</f>
        <v>0</v>
      </c>
      <c r="AT101" s="24">
        <f>+'Cu1'!AT101</f>
        <v>0</v>
      </c>
      <c r="AU101" s="39">
        <f>+'Cu1'!AU101</f>
        <v>0</v>
      </c>
      <c r="AV101" s="39">
        <f>+'Cu1'!AV101</f>
        <v>0</v>
      </c>
      <c r="AW101" s="39">
        <f>+'Cu1'!AW101</f>
        <v>0</v>
      </c>
      <c r="AX101" s="39">
        <f>+'Cu1'!AX101</f>
        <v>0</v>
      </c>
      <c r="AY101" s="39">
        <f>+'Cu1'!AY101</f>
        <v>0</v>
      </c>
      <c r="AZ101" s="39">
        <f>+'Cu1'!AZ101</f>
        <v>0</v>
      </c>
      <c r="BA101" s="39">
        <f>+'Cu1'!BA101</f>
        <v>0</v>
      </c>
      <c r="BB101" s="39">
        <f>+'Cu1'!BB101</f>
        <v>0</v>
      </c>
      <c r="BC101" s="24">
        <f>+'Cu1'!BC101</f>
        <v>0</v>
      </c>
      <c r="BD101" s="39">
        <f>+'Cu1'!BD101</f>
        <v>0</v>
      </c>
      <c r="BE101" s="39">
        <f>+'Cu1'!BE101</f>
        <v>0</v>
      </c>
      <c r="BF101" s="39">
        <f>+'Cu1'!BF101</f>
        <v>0</v>
      </c>
      <c r="BG101" s="39">
        <f>+'Cu1'!BG101</f>
        <v>0</v>
      </c>
    </row>
    <row r="102" spans="1:59" s="40" customFormat="1" hidden="1">
      <c r="A102" s="36">
        <f>+'Cu1'!A102</f>
        <v>53</v>
      </c>
      <c r="B102" s="36">
        <f>+'Cu1'!B102</f>
        <v>115</v>
      </c>
      <c r="C102" s="29" t="str">
        <f>+'Cu1'!C102</f>
        <v>PREPARACIÓ DEL SÒL</v>
      </c>
      <c r="D102" s="29" t="str">
        <f>+'Cu1'!D102</f>
        <v>Preparació per desbrossat amb discos</v>
      </c>
      <c r="E102" s="37">
        <f>+'Cu1'!E102</f>
        <v>2500</v>
      </c>
      <c r="F102" s="28">
        <f>+'Cu1'!F102</f>
        <v>0</v>
      </c>
      <c r="G102" s="28">
        <f>+'Cu1'!G102</f>
        <v>0.5</v>
      </c>
      <c r="H102" s="28">
        <f>+'Cu1'!H102</f>
        <v>0</v>
      </c>
      <c r="I102" s="28">
        <f>+'Cu1'!I102</f>
        <v>0</v>
      </c>
      <c r="J102" s="28">
        <f>+'Cu1'!J102</f>
        <v>0</v>
      </c>
      <c r="K102" s="28">
        <f>+'Cu1'!K102</f>
        <v>0</v>
      </c>
      <c r="L102" s="28">
        <f>+'Cu1'!L102</f>
        <v>0.5</v>
      </c>
      <c r="M102" s="28">
        <f>+'Cu1'!M102</f>
        <v>0</v>
      </c>
      <c r="N102" s="28">
        <f>+'Cu1'!N102</f>
        <v>0</v>
      </c>
      <c r="O102" s="29">
        <f>+'Cu1'!O102</f>
        <v>0</v>
      </c>
      <c r="P102" s="30">
        <f>+'Cu1'!P102</f>
        <v>0</v>
      </c>
      <c r="Q102" s="28">
        <f>+'Cu1'!Q102</f>
        <v>0</v>
      </c>
      <c r="R102" s="29">
        <f>+'Cu1'!R102</f>
        <v>0</v>
      </c>
      <c r="S102" s="29">
        <f>+'Cu1'!S102</f>
        <v>0</v>
      </c>
      <c r="T102" s="29">
        <f>+'Cu1'!T102</f>
        <v>0</v>
      </c>
      <c r="U102" s="29">
        <f>+'Cu1'!U102</f>
        <v>0</v>
      </c>
      <c r="V102" s="29">
        <f>+'Cu1'!V102</f>
        <v>0</v>
      </c>
      <c r="W102" s="29">
        <f>+'Cu1'!W102</f>
        <v>0</v>
      </c>
      <c r="X102" s="29">
        <f>+'Cu1'!X102</f>
        <v>0</v>
      </c>
      <c r="Y102" s="29">
        <f>+'Cu1'!Y102</f>
        <v>0</v>
      </c>
      <c r="Z102" s="28">
        <f>+'Cu1'!Z102</f>
        <v>0</v>
      </c>
      <c r="AA102" s="28">
        <f>+'Cu1'!AA102</f>
        <v>0</v>
      </c>
      <c r="AB102" s="29">
        <f>+'Cu1'!AB102</f>
        <v>0</v>
      </c>
      <c r="AC102" s="29">
        <f>+'Cu1'!AC102</f>
        <v>0</v>
      </c>
      <c r="AD102" s="29">
        <f>+'Cu1'!AD102</f>
        <v>0</v>
      </c>
      <c r="AE102" s="28">
        <f>+'Cu1'!AE102</f>
        <v>0</v>
      </c>
      <c r="AF102" s="28">
        <f>+'Cu1'!AF102</f>
        <v>0</v>
      </c>
      <c r="AG102" s="29">
        <f>+'Cu1'!AG102</f>
        <v>0</v>
      </c>
      <c r="AH102" s="29">
        <f>+'Cu1'!AH102</f>
        <v>0</v>
      </c>
      <c r="AI102" s="29">
        <f>+'Cu1'!AI102</f>
        <v>0</v>
      </c>
      <c r="AJ102" s="29">
        <f>+'Cu1'!AJ102</f>
        <v>0</v>
      </c>
      <c r="AK102" s="29">
        <f>+'Cu1'!AK102</f>
        <v>0</v>
      </c>
      <c r="AL102" s="29">
        <f>+'Cu1'!AL102</f>
        <v>0</v>
      </c>
      <c r="AM102" s="29">
        <f>+'Cu1'!AM102</f>
        <v>0</v>
      </c>
      <c r="AN102" s="29">
        <f>+'Cu1'!AN102</f>
        <v>0</v>
      </c>
      <c r="AO102" s="29">
        <f>+'Cu1'!AO102</f>
        <v>0</v>
      </c>
      <c r="AP102" s="29">
        <f>+'Cu1'!AP102</f>
        <v>0</v>
      </c>
      <c r="AQ102" s="29">
        <f>+'Cu1'!AQ102</f>
        <v>0</v>
      </c>
      <c r="AR102" s="29">
        <f>+'Cu1'!AR102</f>
        <v>0</v>
      </c>
      <c r="AS102" s="29">
        <f>+'Cu1'!AS102</f>
        <v>0</v>
      </c>
      <c r="AT102" s="29">
        <f>+'Cu1'!AT102</f>
        <v>0</v>
      </c>
      <c r="AU102" s="40">
        <f>+'Cu1'!AU102</f>
        <v>0</v>
      </c>
      <c r="AV102" s="40">
        <f>+'Cu1'!AV102</f>
        <v>0</v>
      </c>
      <c r="AW102" s="40">
        <f>+'Cu1'!AW102</f>
        <v>0</v>
      </c>
      <c r="AX102" s="40">
        <f>+'Cu1'!AX102</f>
        <v>0</v>
      </c>
      <c r="AY102" s="40">
        <f>+'Cu1'!AY102</f>
        <v>0</v>
      </c>
      <c r="AZ102" s="40">
        <f>+'Cu1'!AZ102</f>
        <v>0</v>
      </c>
      <c r="BA102" s="40">
        <f>+'Cu1'!BA102</f>
        <v>0</v>
      </c>
      <c r="BB102" s="40">
        <f>+'Cu1'!BB102</f>
        <v>0</v>
      </c>
      <c r="BC102" s="40">
        <f>+'Cu1'!BC102</f>
        <v>0</v>
      </c>
      <c r="BD102" s="40">
        <f>+'Cu1'!BD102</f>
        <v>0</v>
      </c>
      <c r="BE102" s="40">
        <f>+'Cu1'!BE102</f>
        <v>0</v>
      </c>
      <c r="BF102" s="40">
        <f>+'Cu1'!BF102</f>
        <v>0</v>
      </c>
      <c r="BG102" s="40">
        <f>+'Cu1'!BG102</f>
        <v>0</v>
      </c>
    </row>
    <row r="103" spans="1:59" s="39" customFormat="1" hidden="1">
      <c r="A103" s="36">
        <f>+'Cu1'!A103</f>
        <v>54</v>
      </c>
      <c r="B103" s="35">
        <f>+'Cu1'!B103</f>
        <v>125</v>
      </c>
      <c r="C103" s="23" t="str">
        <f>+'Cu1'!C103</f>
        <v>PREPARACIÓ DEL SÒL</v>
      </c>
      <c r="D103" s="23" t="str">
        <f>+'Cu1'!D103</f>
        <v>Preparació per desbrossat amb desbrossadora</v>
      </c>
      <c r="E103" s="21">
        <f>+'Cu1'!E103</f>
        <v>2500</v>
      </c>
      <c r="F103" s="22">
        <f>+'Cu1'!F103</f>
        <v>0</v>
      </c>
      <c r="G103" s="22">
        <f>+'Cu1'!G103</f>
        <v>0.5</v>
      </c>
      <c r="H103" s="22">
        <f>+'Cu1'!H103</f>
        <v>0</v>
      </c>
      <c r="I103" s="22">
        <f>+'Cu1'!I103</f>
        <v>0</v>
      </c>
      <c r="J103" s="22">
        <f>+'Cu1'!J103</f>
        <v>0</v>
      </c>
      <c r="K103" s="22">
        <f>+'Cu1'!K103</f>
        <v>0.5</v>
      </c>
      <c r="L103" s="22">
        <f>+'Cu1'!L103</f>
        <v>0</v>
      </c>
      <c r="M103" s="22">
        <f>+'Cu1'!M103</f>
        <v>0</v>
      </c>
      <c r="N103" s="22">
        <f>+'Cu1'!N103</f>
        <v>0</v>
      </c>
      <c r="O103" s="23">
        <f>+'Cu1'!O103</f>
        <v>0</v>
      </c>
      <c r="P103" s="24">
        <f>+'Cu1'!P103</f>
        <v>0</v>
      </c>
      <c r="Q103" s="22">
        <f>+'Cu1'!Q103</f>
        <v>0</v>
      </c>
      <c r="R103" s="23">
        <f>+'Cu1'!R103</f>
        <v>0</v>
      </c>
      <c r="S103" s="23">
        <f>+'Cu1'!S103</f>
        <v>0</v>
      </c>
      <c r="T103" s="23">
        <f>+'Cu1'!T103</f>
        <v>0</v>
      </c>
      <c r="U103" s="23">
        <f>+'Cu1'!U103</f>
        <v>0</v>
      </c>
      <c r="V103" s="23">
        <f>+'Cu1'!V103</f>
        <v>0</v>
      </c>
      <c r="W103" s="23">
        <f>+'Cu1'!W103</f>
        <v>0</v>
      </c>
      <c r="X103" s="23">
        <f>+'Cu1'!X103</f>
        <v>0</v>
      </c>
      <c r="Y103" s="23">
        <f>+'Cu1'!Y103</f>
        <v>0</v>
      </c>
      <c r="Z103" s="22">
        <f>+'Cu1'!Z103</f>
        <v>0</v>
      </c>
      <c r="AA103" s="22">
        <f>+'Cu1'!AA103</f>
        <v>0</v>
      </c>
      <c r="AB103" s="23">
        <f>+'Cu1'!AB103</f>
        <v>0</v>
      </c>
      <c r="AC103" s="23">
        <f>+'Cu1'!AC103</f>
        <v>0</v>
      </c>
      <c r="AD103" s="23">
        <f>+'Cu1'!AD103</f>
        <v>0</v>
      </c>
      <c r="AE103" s="22">
        <f>+'Cu1'!AE103</f>
        <v>0</v>
      </c>
      <c r="AF103" s="22">
        <f>+'Cu1'!AF103</f>
        <v>0</v>
      </c>
      <c r="AG103" s="23">
        <f>+'Cu1'!AG103</f>
        <v>0</v>
      </c>
      <c r="AH103" s="23">
        <f>+'Cu1'!AH103</f>
        <v>0</v>
      </c>
      <c r="AI103" s="23">
        <f>+'Cu1'!AI103</f>
        <v>0</v>
      </c>
      <c r="AJ103" s="23">
        <f>+'Cu1'!AJ103</f>
        <v>0</v>
      </c>
      <c r="AK103" s="23">
        <f>+'Cu1'!AK103</f>
        <v>0</v>
      </c>
      <c r="AL103" s="23">
        <f>+'Cu1'!AL103</f>
        <v>0</v>
      </c>
      <c r="AM103" s="23">
        <f>+'Cu1'!AM103</f>
        <v>0</v>
      </c>
      <c r="AN103" s="23">
        <f>+'Cu1'!AN103</f>
        <v>0</v>
      </c>
      <c r="AO103" s="23">
        <f>+'Cu1'!AO103</f>
        <v>0</v>
      </c>
      <c r="AP103" s="23">
        <f>+'Cu1'!AP103</f>
        <v>0</v>
      </c>
      <c r="AQ103" s="23">
        <f>+'Cu1'!AQ103</f>
        <v>0</v>
      </c>
      <c r="AR103" s="23">
        <f>+'Cu1'!AR103</f>
        <v>0</v>
      </c>
      <c r="AS103" s="23">
        <f>+'Cu1'!AS103</f>
        <v>0</v>
      </c>
      <c r="AT103" s="23">
        <f>+'Cu1'!AT103</f>
        <v>0</v>
      </c>
      <c r="AU103" s="39">
        <f>+'Cu1'!AU103</f>
        <v>0</v>
      </c>
      <c r="AV103" s="39">
        <f>+'Cu1'!AV103</f>
        <v>0</v>
      </c>
      <c r="AW103" s="39">
        <f>+'Cu1'!AW103</f>
        <v>0</v>
      </c>
      <c r="AX103" s="39">
        <f>+'Cu1'!AX103</f>
        <v>0</v>
      </c>
      <c r="AY103" s="39">
        <f>+'Cu1'!AY103</f>
        <v>0</v>
      </c>
      <c r="AZ103" s="39">
        <f>+'Cu1'!AZ103</f>
        <v>0</v>
      </c>
      <c r="BA103" s="39">
        <f>+'Cu1'!BA103</f>
        <v>0</v>
      </c>
      <c r="BB103" s="39">
        <f>+'Cu1'!BB103</f>
        <v>0</v>
      </c>
      <c r="BC103" s="39">
        <f>+'Cu1'!BC103</f>
        <v>0</v>
      </c>
      <c r="BD103" s="39">
        <f>+'Cu1'!BD103</f>
        <v>0</v>
      </c>
      <c r="BE103" s="39">
        <f>+'Cu1'!BE103</f>
        <v>0</v>
      </c>
      <c r="BF103" s="39">
        <f>+'Cu1'!BF103</f>
        <v>0</v>
      </c>
      <c r="BG103" s="39">
        <f>+'Cu1'!BG103</f>
        <v>0</v>
      </c>
    </row>
    <row r="104" spans="1:59" s="40" customFormat="1" hidden="1">
      <c r="A104" s="36">
        <f>+'Cu1'!A104</f>
        <v>55</v>
      </c>
      <c r="B104" s="36">
        <f>+'Cu1'!B104</f>
        <v>135</v>
      </c>
      <c r="C104" s="29" t="str">
        <f>+'Cu1'!C104</f>
        <v>PREPARACIÓ DEL SÒL</v>
      </c>
      <c r="D104" s="29" t="str">
        <f>+'Cu1'!D104</f>
        <v>Preparació per subsolat</v>
      </c>
      <c r="E104" s="37">
        <f>+'Cu1'!E104</f>
        <v>2500</v>
      </c>
      <c r="F104" s="28">
        <f>+'Cu1'!F104</f>
        <v>0</v>
      </c>
      <c r="G104" s="28">
        <f>+'Cu1'!G104</f>
        <v>0.5</v>
      </c>
      <c r="H104" s="28">
        <f>+'Cu1'!H104</f>
        <v>0</v>
      </c>
      <c r="I104" s="28">
        <f>+'Cu1'!I104</f>
        <v>0</v>
      </c>
      <c r="J104" s="28">
        <f>+'Cu1'!J104</f>
        <v>0.5</v>
      </c>
      <c r="K104" s="28">
        <f>+'Cu1'!K104</f>
        <v>0</v>
      </c>
      <c r="L104" s="28">
        <f>+'Cu1'!L104</f>
        <v>0</v>
      </c>
      <c r="M104" s="28">
        <f>+'Cu1'!M104</f>
        <v>0</v>
      </c>
      <c r="N104" s="28">
        <f>+'Cu1'!N104</f>
        <v>0</v>
      </c>
      <c r="O104" s="29">
        <f>+'Cu1'!O104</f>
        <v>0</v>
      </c>
      <c r="P104" s="30">
        <f>+'Cu1'!P104</f>
        <v>0</v>
      </c>
      <c r="Q104" s="28">
        <f>+'Cu1'!Q104</f>
        <v>0</v>
      </c>
      <c r="R104" s="29">
        <f>+'Cu1'!R104</f>
        <v>0</v>
      </c>
      <c r="S104" s="29">
        <f>+'Cu1'!S104</f>
        <v>0</v>
      </c>
      <c r="T104" s="29">
        <f>+'Cu1'!T104</f>
        <v>0</v>
      </c>
      <c r="U104" s="29">
        <f>+'Cu1'!U104</f>
        <v>0</v>
      </c>
      <c r="V104" s="29">
        <f>+'Cu1'!V104</f>
        <v>0</v>
      </c>
      <c r="W104" s="29">
        <f>+'Cu1'!W104</f>
        <v>0</v>
      </c>
      <c r="X104" s="29">
        <f>+'Cu1'!X104</f>
        <v>0</v>
      </c>
      <c r="Y104" s="29">
        <f>+'Cu1'!Y104</f>
        <v>0</v>
      </c>
      <c r="Z104" s="28">
        <f>+'Cu1'!Z104</f>
        <v>0</v>
      </c>
      <c r="AA104" s="28">
        <f>+'Cu1'!AA104</f>
        <v>0</v>
      </c>
      <c r="AB104" s="29">
        <f>+'Cu1'!AB104</f>
        <v>0</v>
      </c>
      <c r="AC104" s="29">
        <f>+'Cu1'!AC104</f>
        <v>0</v>
      </c>
      <c r="AD104" s="29">
        <f>+'Cu1'!AD104</f>
        <v>0</v>
      </c>
      <c r="AE104" s="28">
        <f>+'Cu1'!AE104</f>
        <v>0</v>
      </c>
      <c r="AF104" s="28">
        <f>+'Cu1'!AF104</f>
        <v>0</v>
      </c>
      <c r="AG104" s="29">
        <f>+'Cu1'!AG104</f>
        <v>0</v>
      </c>
      <c r="AH104" s="29">
        <f>+'Cu1'!AH104</f>
        <v>0</v>
      </c>
      <c r="AI104" s="29">
        <f>+'Cu1'!AI104</f>
        <v>0</v>
      </c>
      <c r="AJ104" s="29">
        <f>+'Cu1'!AJ104</f>
        <v>0</v>
      </c>
      <c r="AK104" s="29">
        <f>+'Cu1'!AK104</f>
        <v>0</v>
      </c>
      <c r="AL104" s="29">
        <f>+'Cu1'!AL104</f>
        <v>0</v>
      </c>
      <c r="AM104" s="29">
        <f>+'Cu1'!AM104</f>
        <v>0</v>
      </c>
      <c r="AN104" s="29">
        <f>+'Cu1'!AN104</f>
        <v>0</v>
      </c>
      <c r="AO104" s="29">
        <f>+'Cu1'!AO104</f>
        <v>0</v>
      </c>
      <c r="AP104" s="29">
        <f>+'Cu1'!AP104</f>
        <v>0</v>
      </c>
      <c r="AQ104" s="29">
        <f>+'Cu1'!AQ104</f>
        <v>0</v>
      </c>
      <c r="AR104" s="29">
        <f>+'Cu1'!AR104</f>
        <v>0</v>
      </c>
      <c r="AS104" s="29">
        <f>+'Cu1'!AS104</f>
        <v>0</v>
      </c>
      <c r="AT104" s="29">
        <f>+'Cu1'!AT104</f>
        <v>0</v>
      </c>
      <c r="AU104" s="40">
        <f>+'Cu1'!AU104</f>
        <v>0</v>
      </c>
      <c r="AV104" s="40">
        <f>+'Cu1'!AV104</f>
        <v>0</v>
      </c>
      <c r="AW104" s="40">
        <f>+'Cu1'!AW104</f>
        <v>0</v>
      </c>
      <c r="AX104" s="40">
        <f>+'Cu1'!AX104</f>
        <v>0</v>
      </c>
      <c r="AY104" s="40">
        <f>+'Cu1'!AY104</f>
        <v>0</v>
      </c>
      <c r="AZ104" s="40">
        <f>+'Cu1'!AZ104</f>
        <v>0</v>
      </c>
      <c r="BA104" s="40">
        <f>+'Cu1'!BA104</f>
        <v>0</v>
      </c>
      <c r="BB104" s="40">
        <f>+'Cu1'!BB104</f>
        <v>0</v>
      </c>
      <c r="BC104" s="40">
        <f>+'Cu1'!BC104</f>
        <v>0</v>
      </c>
      <c r="BD104" s="40">
        <f>+'Cu1'!BD104</f>
        <v>0</v>
      </c>
      <c r="BE104" s="40">
        <f>+'Cu1'!BE104</f>
        <v>0</v>
      </c>
      <c r="BF104" s="40">
        <f>+'Cu1'!BF104</f>
        <v>0</v>
      </c>
      <c r="BG104" s="40">
        <f>+'Cu1'!BG104</f>
        <v>0</v>
      </c>
    </row>
    <row r="105" spans="1:59" s="39" customFormat="1" hidden="1">
      <c r="A105" s="36">
        <f>+'Cu1'!A105</f>
        <v>56</v>
      </c>
      <c r="B105" s="35">
        <f>+'Cu1'!B105</f>
        <v>145</v>
      </c>
      <c r="C105" s="23" t="str">
        <f>+'Cu1'!C105</f>
        <v>PREPARACIÓ DEL SÒL</v>
      </c>
      <c r="D105" s="23" t="str">
        <f>+'Cu1'!D105</f>
        <v>Preparació per alçat</v>
      </c>
      <c r="E105" s="21">
        <f>+'Cu1'!E105</f>
        <v>2500</v>
      </c>
      <c r="F105" s="22">
        <f>+'Cu1'!F105</f>
        <v>0</v>
      </c>
      <c r="G105" s="22">
        <f>+'Cu1'!G105</f>
        <v>0</v>
      </c>
      <c r="H105" s="22">
        <f>+'Cu1'!H105</f>
        <v>0</v>
      </c>
      <c r="I105" s="22">
        <f>+'Cu1'!I105</f>
        <v>0</v>
      </c>
      <c r="J105" s="22">
        <f>+'Cu1'!J105</f>
        <v>0</v>
      </c>
      <c r="K105" s="22">
        <f>+'Cu1'!K105</f>
        <v>0</v>
      </c>
      <c r="L105" s="22">
        <f>+'Cu1'!L105</f>
        <v>0</v>
      </c>
      <c r="M105" s="22">
        <f>+'Cu1'!M105</f>
        <v>0</v>
      </c>
      <c r="N105" s="22">
        <f>+'Cu1'!N105</f>
        <v>0</v>
      </c>
      <c r="O105" s="23">
        <f>+'Cu1'!O105</f>
        <v>0</v>
      </c>
      <c r="P105" s="24">
        <f>+'Cu1'!P105</f>
        <v>0</v>
      </c>
      <c r="Q105" s="22">
        <f>+'Cu1'!Q105</f>
        <v>0</v>
      </c>
      <c r="R105" s="23">
        <f>+'Cu1'!R105</f>
        <v>0</v>
      </c>
      <c r="S105" s="23">
        <f>+'Cu1'!S105</f>
        <v>0</v>
      </c>
      <c r="T105" s="23">
        <f>+'Cu1'!T105</f>
        <v>0</v>
      </c>
      <c r="U105" s="23">
        <f>+'Cu1'!U105</f>
        <v>0</v>
      </c>
      <c r="V105" s="23">
        <f>+'Cu1'!V105</f>
        <v>0</v>
      </c>
      <c r="W105" s="23">
        <f>+'Cu1'!W105</f>
        <v>0</v>
      </c>
      <c r="X105" s="23">
        <f>+'Cu1'!X105</f>
        <v>0</v>
      </c>
      <c r="Y105" s="23">
        <f>+'Cu1'!Y105</f>
        <v>0</v>
      </c>
      <c r="Z105" s="22">
        <f>+'Cu1'!Z105</f>
        <v>0</v>
      </c>
      <c r="AA105" s="22">
        <f>+'Cu1'!AA105</f>
        <v>0</v>
      </c>
      <c r="AB105" s="23">
        <f>+'Cu1'!AB105</f>
        <v>0</v>
      </c>
      <c r="AC105" s="23">
        <f>+'Cu1'!AC105</f>
        <v>0</v>
      </c>
      <c r="AD105" s="23">
        <f>+'Cu1'!AD105</f>
        <v>0</v>
      </c>
      <c r="AE105" s="22">
        <f>+'Cu1'!AE105</f>
        <v>0</v>
      </c>
      <c r="AF105" s="22">
        <f>+'Cu1'!AF105</f>
        <v>0</v>
      </c>
      <c r="AG105" s="23">
        <f>+'Cu1'!AG105</f>
        <v>0</v>
      </c>
      <c r="AH105" s="23">
        <f>+'Cu1'!AH105</f>
        <v>0</v>
      </c>
      <c r="AI105" s="23">
        <f>+'Cu1'!AI105</f>
        <v>0</v>
      </c>
      <c r="AJ105" s="23">
        <f>+'Cu1'!AJ105</f>
        <v>0</v>
      </c>
      <c r="AK105" s="23">
        <f>+'Cu1'!AK105</f>
        <v>0</v>
      </c>
      <c r="AL105" s="23">
        <f>+'Cu1'!AL105</f>
        <v>0</v>
      </c>
      <c r="AM105" s="23">
        <f>+'Cu1'!AM105</f>
        <v>0</v>
      </c>
      <c r="AN105" s="23">
        <f>+'Cu1'!AN105</f>
        <v>0</v>
      </c>
      <c r="AO105" s="23">
        <f>+'Cu1'!AO105</f>
        <v>0</v>
      </c>
      <c r="AP105" s="23">
        <f>+'Cu1'!AP105</f>
        <v>0</v>
      </c>
      <c r="AQ105" s="23">
        <f>+'Cu1'!AQ105</f>
        <v>0</v>
      </c>
      <c r="AR105" s="23">
        <f>+'Cu1'!AR105</f>
        <v>0</v>
      </c>
      <c r="AS105" s="23">
        <f>+'Cu1'!AS105</f>
        <v>0</v>
      </c>
      <c r="AT105" s="23">
        <f>+'Cu1'!AT105</f>
        <v>0</v>
      </c>
      <c r="AU105" s="39">
        <f>+'Cu1'!AU105</f>
        <v>0</v>
      </c>
      <c r="AV105" s="39">
        <f>+'Cu1'!AV105</f>
        <v>0</v>
      </c>
      <c r="AW105" s="39">
        <f>+'Cu1'!AW105</f>
        <v>0</v>
      </c>
      <c r="AX105" s="39">
        <f>+'Cu1'!AX105</f>
        <v>0</v>
      </c>
      <c r="AY105" s="39">
        <f>+'Cu1'!AY105</f>
        <v>0</v>
      </c>
      <c r="AZ105" s="39">
        <f>+'Cu1'!AZ105</f>
        <v>0</v>
      </c>
      <c r="BA105" s="39">
        <f>+'Cu1'!BA105</f>
        <v>0</v>
      </c>
      <c r="BB105" s="39">
        <f>+'Cu1'!BB105</f>
        <v>0</v>
      </c>
      <c r="BC105" s="39">
        <f>+'Cu1'!BC105</f>
        <v>0</v>
      </c>
      <c r="BD105" s="39">
        <f>+'Cu1'!BD105</f>
        <v>0</v>
      </c>
      <c r="BE105" s="39">
        <f>+'Cu1'!BE105</f>
        <v>0</v>
      </c>
      <c r="BF105" s="39">
        <f>+'Cu1'!BF105</f>
        <v>0</v>
      </c>
      <c r="BG105" s="39">
        <f>+'Cu1'!BG105</f>
        <v>0</v>
      </c>
    </row>
    <row r="106" spans="1:59" s="40" customFormat="1" hidden="1">
      <c r="A106" s="36">
        <f>+'Cu1'!A106</f>
        <v>57</v>
      </c>
      <c r="B106" s="36">
        <f>+'Cu1'!B106</f>
        <v>155</v>
      </c>
      <c r="C106" s="29" t="str">
        <f>+'Cu1'!C106</f>
        <v>PREPARACIÓ DEL SÒL</v>
      </c>
      <c r="D106" s="29" t="str">
        <f>+'Cu1'!D106</f>
        <v>Preparació per estripat</v>
      </c>
      <c r="E106" s="37">
        <f>+'Cu1'!E106</f>
        <v>2500</v>
      </c>
      <c r="F106" s="28">
        <f>+'Cu1'!F106</f>
        <v>0</v>
      </c>
      <c r="G106" s="28">
        <f>+'Cu1'!G106</f>
        <v>0.5</v>
      </c>
      <c r="H106" s="28">
        <f>+'Cu1'!H106</f>
        <v>0</v>
      </c>
      <c r="I106" s="28">
        <f>+'Cu1'!I106</f>
        <v>0</v>
      </c>
      <c r="J106" s="28">
        <f>+'Cu1'!J106</f>
        <v>0</v>
      </c>
      <c r="K106" s="28">
        <f>+'Cu1'!K106</f>
        <v>0</v>
      </c>
      <c r="L106" s="28">
        <f>+'Cu1'!L106</f>
        <v>0</v>
      </c>
      <c r="M106" s="28">
        <f>+'Cu1'!M106</f>
        <v>0.5</v>
      </c>
      <c r="N106" s="28">
        <f>+'Cu1'!N106</f>
        <v>0</v>
      </c>
      <c r="O106" s="29">
        <f>+'Cu1'!O106</f>
        <v>0</v>
      </c>
      <c r="P106" s="30">
        <f>+'Cu1'!P106</f>
        <v>0</v>
      </c>
      <c r="Q106" s="28">
        <f>+'Cu1'!Q106</f>
        <v>0</v>
      </c>
      <c r="R106" s="29">
        <f>+'Cu1'!R106</f>
        <v>0</v>
      </c>
      <c r="S106" s="29">
        <f>+'Cu1'!S106</f>
        <v>0</v>
      </c>
      <c r="T106" s="29">
        <f>+'Cu1'!T106</f>
        <v>0</v>
      </c>
      <c r="U106" s="29">
        <f>+'Cu1'!U106</f>
        <v>0</v>
      </c>
      <c r="V106" s="29">
        <f>+'Cu1'!V106</f>
        <v>0</v>
      </c>
      <c r="W106" s="29">
        <f>+'Cu1'!W106</f>
        <v>0</v>
      </c>
      <c r="X106" s="29">
        <f>+'Cu1'!X106</f>
        <v>0</v>
      </c>
      <c r="Y106" s="29">
        <f>+'Cu1'!Y106</f>
        <v>0</v>
      </c>
      <c r="Z106" s="28">
        <f>+'Cu1'!Z106</f>
        <v>0</v>
      </c>
      <c r="AA106" s="28">
        <f>+'Cu1'!AA106</f>
        <v>0</v>
      </c>
      <c r="AB106" s="29">
        <f>+'Cu1'!AB106</f>
        <v>0</v>
      </c>
      <c r="AC106" s="29">
        <f>+'Cu1'!AC106</f>
        <v>0</v>
      </c>
      <c r="AD106" s="29">
        <f>+'Cu1'!AD106</f>
        <v>0</v>
      </c>
      <c r="AE106" s="28">
        <f>+'Cu1'!AE106</f>
        <v>0</v>
      </c>
      <c r="AF106" s="28">
        <f>+'Cu1'!AF106</f>
        <v>0</v>
      </c>
      <c r="AG106" s="29">
        <f>+'Cu1'!AG106</f>
        <v>0</v>
      </c>
      <c r="AH106" s="29">
        <f>+'Cu1'!AH106</f>
        <v>0</v>
      </c>
      <c r="AI106" s="29">
        <f>+'Cu1'!AI106</f>
        <v>0</v>
      </c>
      <c r="AJ106" s="29">
        <f>+'Cu1'!AJ106</f>
        <v>0</v>
      </c>
      <c r="AK106" s="29">
        <f>+'Cu1'!AK106</f>
        <v>0</v>
      </c>
      <c r="AL106" s="29">
        <f>+'Cu1'!AL106</f>
        <v>0</v>
      </c>
      <c r="AM106" s="29">
        <f>+'Cu1'!AM106</f>
        <v>0</v>
      </c>
      <c r="AN106" s="29">
        <f>+'Cu1'!AN106</f>
        <v>0</v>
      </c>
      <c r="AO106" s="29">
        <f>+'Cu1'!AO106</f>
        <v>0</v>
      </c>
      <c r="AP106" s="29">
        <f>+'Cu1'!AP106</f>
        <v>0</v>
      </c>
      <c r="AQ106" s="29">
        <f>+'Cu1'!AQ106</f>
        <v>0</v>
      </c>
      <c r="AR106" s="29">
        <f>+'Cu1'!AR106</f>
        <v>0</v>
      </c>
      <c r="AS106" s="29">
        <f>+'Cu1'!AS106</f>
        <v>0</v>
      </c>
      <c r="AT106" s="29">
        <f>+'Cu1'!AT106</f>
        <v>0</v>
      </c>
      <c r="AU106" s="40">
        <f>+'Cu1'!AU106</f>
        <v>0</v>
      </c>
      <c r="AV106" s="40">
        <f>+'Cu1'!AV106</f>
        <v>0</v>
      </c>
      <c r="AW106" s="40">
        <f>+'Cu1'!AW106</f>
        <v>0</v>
      </c>
      <c r="AX106" s="40">
        <f>+'Cu1'!AX106</f>
        <v>0</v>
      </c>
      <c r="AY106" s="40">
        <f>+'Cu1'!AY106</f>
        <v>0</v>
      </c>
      <c r="AZ106" s="40">
        <f>+'Cu1'!AZ106</f>
        <v>0</v>
      </c>
      <c r="BA106" s="40">
        <f>+'Cu1'!BA106</f>
        <v>0</v>
      </c>
      <c r="BB106" s="40">
        <f>+'Cu1'!BB106</f>
        <v>0</v>
      </c>
      <c r="BC106" s="40">
        <f>+'Cu1'!BC106</f>
        <v>0</v>
      </c>
      <c r="BD106" s="40">
        <f>+'Cu1'!BD106</f>
        <v>0</v>
      </c>
      <c r="BE106" s="40">
        <f>+'Cu1'!BE106</f>
        <v>0</v>
      </c>
      <c r="BF106" s="40">
        <f>+'Cu1'!BF106</f>
        <v>0</v>
      </c>
      <c r="BG106" s="40">
        <f>+'Cu1'!BG106</f>
        <v>0</v>
      </c>
    </row>
    <row r="107" spans="1:59" s="39" customFormat="1" hidden="1">
      <c r="A107" s="36">
        <f>+'Cu1'!A107</f>
        <v>58</v>
      </c>
      <c r="B107" s="35">
        <f>+'Cu1'!B107</f>
        <v>165</v>
      </c>
      <c r="C107" s="23" t="str">
        <f>+'Cu1'!C107</f>
        <v>PREPARACIÓ DEL SÒL</v>
      </c>
      <c r="D107" s="23" t="str">
        <f>+'Cu1'!D107</f>
        <v>Preparació per fresat</v>
      </c>
      <c r="E107" s="21">
        <f>+'Cu1'!E107</f>
        <v>2500</v>
      </c>
      <c r="F107" s="22">
        <f>+'Cu1'!F107</f>
        <v>0</v>
      </c>
      <c r="G107" s="22">
        <f>+'Cu1'!G107</f>
        <v>0.5</v>
      </c>
      <c r="H107" s="22">
        <f>+'Cu1'!H107</f>
        <v>0</v>
      </c>
      <c r="I107" s="22">
        <f>+'Cu1'!I107</f>
        <v>0</v>
      </c>
      <c r="J107" s="22">
        <f>+'Cu1'!J107</f>
        <v>0</v>
      </c>
      <c r="K107" s="22">
        <f>+'Cu1'!K107</f>
        <v>0.5</v>
      </c>
      <c r="L107" s="22">
        <f>+'Cu1'!L107</f>
        <v>0</v>
      </c>
      <c r="M107" s="22">
        <f>+'Cu1'!M107</f>
        <v>0</v>
      </c>
      <c r="N107" s="22">
        <f>+'Cu1'!N107</f>
        <v>0</v>
      </c>
      <c r="O107" s="23">
        <f>+'Cu1'!O107</f>
        <v>0</v>
      </c>
      <c r="P107" s="24">
        <f>+'Cu1'!P107</f>
        <v>0</v>
      </c>
      <c r="Q107" s="22">
        <f>+'Cu1'!Q107</f>
        <v>0</v>
      </c>
      <c r="R107" s="23">
        <f>+'Cu1'!R107</f>
        <v>0</v>
      </c>
      <c r="S107" s="23">
        <f>+'Cu1'!S107</f>
        <v>0</v>
      </c>
      <c r="T107" s="23">
        <f>+'Cu1'!T107</f>
        <v>0</v>
      </c>
      <c r="U107" s="23">
        <f>+'Cu1'!U107</f>
        <v>0</v>
      </c>
      <c r="V107" s="23">
        <f>+'Cu1'!V107</f>
        <v>0</v>
      </c>
      <c r="W107" s="23">
        <f>+'Cu1'!W107</f>
        <v>0</v>
      </c>
      <c r="X107" s="23">
        <f>+'Cu1'!X107</f>
        <v>0</v>
      </c>
      <c r="Y107" s="23">
        <f>+'Cu1'!Y107</f>
        <v>0</v>
      </c>
      <c r="Z107" s="22">
        <f>+'Cu1'!Z107</f>
        <v>0</v>
      </c>
      <c r="AA107" s="22">
        <f>+'Cu1'!AA107</f>
        <v>0</v>
      </c>
      <c r="AB107" s="23">
        <f>+'Cu1'!AB107</f>
        <v>0</v>
      </c>
      <c r="AC107" s="23">
        <f>+'Cu1'!AC107</f>
        <v>0</v>
      </c>
      <c r="AD107" s="23">
        <f>+'Cu1'!AD107</f>
        <v>0</v>
      </c>
      <c r="AE107" s="22">
        <f>+'Cu1'!AE107</f>
        <v>0</v>
      </c>
      <c r="AF107" s="22">
        <f>+'Cu1'!AF107</f>
        <v>0</v>
      </c>
      <c r="AG107" s="23">
        <f>+'Cu1'!AG107</f>
        <v>0</v>
      </c>
      <c r="AH107" s="23">
        <f>+'Cu1'!AH107</f>
        <v>0</v>
      </c>
      <c r="AI107" s="23">
        <f>+'Cu1'!AI107</f>
        <v>0</v>
      </c>
      <c r="AJ107" s="23">
        <f>+'Cu1'!AJ107</f>
        <v>0</v>
      </c>
      <c r="AK107" s="23">
        <f>+'Cu1'!AK107</f>
        <v>0</v>
      </c>
      <c r="AL107" s="23">
        <f>+'Cu1'!AL107</f>
        <v>0</v>
      </c>
      <c r="AM107" s="23">
        <f>+'Cu1'!AM107</f>
        <v>0</v>
      </c>
      <c r="AN107" s="23">
        <f>+'Cu1'!AN107</f>
        <v>0</v>
      </c>
      <c r="AO107" s="23">
        <f>+'Cu1'!AO107</f>
        <v>0</v>
      </c>
      <c r="AP107" s="23">
        <f>+'Cu1'!AP107</f>
        <v>0</v>
      </c>
      <c r="AQ107" s="23">
        <f>+'Cu1'!AQ107</f>
        <v>0</v>
      </c>
      <c r="AR107" s="23">
        <f>+'Cu1'!AR107</f>
        <v>0</v>
      </c>
      <c r="AS107" s="23">
        <f>+'Cu1'!AS107</f>
        <v>0</v>
      </c>
      <c r="AT107" s="23">
        <f>+'Cu1'!AT107</f>
        <v>0</v>
      </c>
      <c r="AU107" s="39">
        <f>+'Cu1'!AU107</f>
        <v>0</v>
      </c>
      <c r="AV107" s="39">
        <f>+'Cu1'!AV107</f>
        <v>0</v>
      </c>
      <c r="AW107" s="39">
        <f>+'Cu1'!AW107</f>
        <v>0</v>
      </c>
      <c r="AX107" s="39">
        <f>+'Cu1'!AX107</f>
        <v>0</v>
      </c>
      <c r="AY107" s="39">
        <f>+'Cu1'!AY107</f>
        <v>0</v>
      </c>
      <c r="AZ107" s="39">
        <f>+'Cu1'!AZ107</f>
        <v>0</v>
      </c>
      <c r="BA107" s="39">
        <f>+'Cu1'!BA107</f>
        <v>0</v>
      </c>
      <c r="BB107" s="39">
        <f>+'Cu1'!BB107</f>
        <v>0</v>
      </c>
      <c r="BC107" s="39">
        <f>+'Cu1'!BC107</f>
        <v>0</v>
      </c>
      <c r="BD107" s="39">
        <f>+'Cu1'!BD107</f>
        <v>0</v>
      </c>
      <c r="BE107" s="39">
        <f>+'Cu1'!BE107</f>
        <v>0</v>
      </c>
      <c r="BF107" s="39">
        <f>+'Cu1'!BF107</f>
        <v>0</v>
      </c>
      <c r="BG107" s="39">
        <f>+'Cu1'!BG107</f>
        <v>0</v>
      </c>
    </row>
    <row r="108" spans="1:59" s="40" customFormat="1" hidden="1">
      <c r="A108" s="36">
        <f>+'Cu1'!A108</f>
        <v>59</v>
      </c>
      <c r="B108" s="36">
        <f>+'Cu1'!B108</f>
        <v>215</v>
      </c>
      <c r="C108" s="29" t="str">
        <f>+'Cu1'!C108</f>
        <v>ADOBAT</v>
      </c>
      <c r="D108" s="29" t="str">
        <f>+'Cu1'!D108</f>
        <v>Preparació per aplicació de compost (36 t/ha)</v>
      </c>
      <c r="E108" s="37">
        <f>+'Cu1'!E108</f>
        <v>2500</v>
      </c>
      <c r="F108" s="28">
        <f>+'Cu1'!F108</f>
        <v>0</v>
      </c>
      <c r="G108" s="28">
        <f>+'Cu1'!G108</f>
        <v>0.5</v>
      </c>
      <c r="H108" s="28">
        <f>+'Cu1'!H108</f>
        <v>0</v>
      </c>
      <c r="I108" s="28">
        <f>+'Cu1'!I108</f>
        <v>0</v>
      </c>
      <c r="J108" s="28">
        <f>+'Cu1'!J108</f>
        <v>0</v>
      </c>
      <c r="K108" s="28">
        <f>+'Cu1'!K108</f>
        <v>0</v>
      </c>
      <c r="L108" s="28">
        <f>+'Cu1'!L108</f>
        <v>0</v>
      </c>
      <c r="M108" s="28">
        <f>+'Cu1'!M108</f>
        <v>0</v>
      </c>
      <c r="N108" s="28">
        <f>+'Cu1'!N108</f>
        <v>0.5</v>
      </c>
      <c r="O108" s="28">
        <f>+'Cu1'!O108</f>
        <v>0.5</v>
      </c>
      <c r="P108" s="30">
        <f>+'Cu1'!P108</f>
        <v>0</v>
      </c>
      <c r="Q108" s="28">
        <f>+'Cu1'!Q108</f>
        <v>0</v>
      </c>
      <c r="R108" s="29">
        <f>+'Cu1'!R108</f>
        <v>0</v>
      </c>
      <c r="S108" s="29">
        <f>+'Cu1'!S108</f>
        <v>0</v>
      </c>
      <c r="T108" s="29">
        <f>+'Cu1'!T108</f>
        <v>0</v>
      </c>
      <c r="U108" s="29">
        <f>+'Cu1'!U108</f>
        <v>0</v>
      </c>
      <c r="V108" s="29">
        <f>+'Cu1'!V108</f>
        <v>0</v>
      </c>
      <c r="W108" s="29">
        <f>+'Cu1'!W108</f>
        <v>0</v>
      </c>
      <c r="X108" s="29">
        <f>+'Cu1'!X108</f>
        <v>0</v>
      </c>
      <c r="Y108" s="29">
        <f>+'Cu1'!Y108</f>
        <v>0</v>
      </c>
      <c r="Z108" s="28">
        <f>+'Cu1'!Z108</f>
        <v>0</v>
      </c>
      <c r="AA108" s="28">
        <f>+'Cu1'!AA108</f>
        <v>0</v>
      </c>
      <c r="AB108" s="29">
        <f>+'Cu1'!AB108</f>
        <v>0</v>
      </c>
      <c r="AC108" s="29">
        <f>+'Cu1'!AC108</f>
        <v>0</v>
      </c>
      <c r="AD108" s="29">
        <f>+'Cu1'!AD108</f>
        <v>0</v>
      </c>
      <c r="AE108" s="28">
        <f>+'Cu1'!AE108</f>
        <v>0</v>
      </c>
      <c r="AF108" s="28">
        <f>+'Cu1'!AF108</f>
        <v>0</v>
      </c>
      <c r="AG108" s="29">
        <f>+'Cu1'!AG108</f>
        <v>0</v>
      </c>
      <c r="AH108" s="29">
        <f>+'Cu1'!AH108</f>
        <v>0</v>
      </c>
      <c r="AI108" s="29">
        <f>+'Cu1'!AI108</f>
        <v>0</v>
      </c>
      <c r="AJ108" s="29">
        <f>+'Cu1'!AJ108</f>
        <v>0</v>
      </c>
      <c r="AK108" s="29">
        <f>+'Cu1'!AK108</f>
        <v>0</v>
      </c>
      <c r="AL108" s="29">
        <f>+'Cu1'!AL108</f>
        <v>0</v>
      </c>
      <c r="AM108" s="29">
        <f>+'Cu1'!AM108</f>
        <v>0</v>
      </c>
      <c r="AN108" s="29">
        <f>+'Cu1'!AN108</f>
        <v>0</v>
      </c>
      <c r="AO108" s="29">
        <f>+'Cu1'!AO108</f>
        <v>0</v>
      </c>
      <c r="AP108" s="29">
        <f>+'Cu1'!AP108</f>
        <v>0</v>
      </c>
      <c r="AQ108" s="29">
        <f>+'Cu1'!AQ108</f>
        <v>0</v>
      </c>
      <c r="AR108" s="29">
        <f>+'Cu1'!AR108</f>
        <v>0</v>
      </c>
      <c r="AS108" s="29">
        <f>+'Cu1'!AS108</f>
        <v>0</v>
      </c>
      <c r="AT108" s="29">
        <f>+'Cu1'!AT108</f>
        <v>0</v>
      </c>
      <c r="AU108" s="40">
        <f>+'Cu1'!AU108</f>
        <v>0</v>
      </c>
      <c r="AV108" s="40">
        <f>+'Cu1'!AV108</f>
        <v>0</v>
      </c>
      <c r="AW108" s="40">
        <f>+'Cu1'!AW108</f>
        <v>0</v>
      </c>
      <c r="AX108" s="40">
        <f>+'Cu1'!AX108</f>
        <v>0</v>
      </c>
      <c r="AY108" s="40">
        <f>+'Cu1'!AY108</f>
        <v>0</v>
      </c>
      <c r="AZ108" s="40">
        <f>+'Cu1'!AZ108</f>
        <v>0</v>
      </c>
      <c r="BA108" s="40">
        <f>+'Cu1'!BA108</f>
        <v>0</v>
      </c>
      <c r="BB108" s="40">
        <f>+'Cu1'!BB108</f>
        <v>0</v>
      </c>
      <c r="BC108" s="40">
        <f>+'Cu1'!BC108</f>
        <v>0</v>
      </c>
      <c r="BD108" s="40">
        <f>+'Cu1'!BD108</f>
        <v>0</v>
      </c>
      <c r="BE108" s="40">
        <f>+'Cu1'!BE108</f>
        <v>0</v>
      </c>
      <c r="BF108" s="40">
        <f>+'Cu1'!BF108</f>
        <v>0</v>
      </c>
      <c r="BG108" s="40">
        <f>+'Cu1'!BG108</f>
        <v>0</v>
      </c>
    </row>
    <row r="109" spans="1:59" s="39" customFormat="1" hidden="1">
      <c r="A109" s="36">
        <f>+'Cu1'!A109</f>
        <v>60</v>
      </c>
      <c r="B109" s="35">
        <f>+'Cu1'!B109</f>
        <v>225</v>
      </c>
      <c r="C109" s="23" t="str">
        <f>+'Cu1'!C109</f>
        <v>ADOBAT</v>
      </c>
      <c r="D109" s="23" t="str">
        <f>+'Cu1'!D109</f>
        <v>Preparació per aplicació de compost (60 t/ha)</v>
      </c>
      <c r="E109" s="21">
        <f>+'Cu1'!E109</f>
        <v>2500</v>
      </c>
      <c r="F109" s="22">
        <f>+'Cu1'!F109</f>
        <v>0</v>
      </c>
      <c r="G109" s="22">
        <f>+'Cu1'!G109</f>
        <v>0.5</v>
      </c>
      <c r="H109" s="22">
        <f>+'Cu1'!H109</f>
        <v>0</v>
      </c>
      <c r="I109" s="22">
        <f>+'Cu1'!I109</f>
        <v>0</v>
      </c>
      <c r="J109" s="22">
        <f>+'Cu1'!J109</f>
        <v>0</v>
      </c>
      <c r="K109" s="22">
        <f>+'Cu1'!K109</f>
        <v>0</v>
      </c>
      <c r="L109" s="22">
        <f>+'Cu1'!L109</f>
        <v>0</v>
      </c>
      <c r="M109" s="22">
        <f>+'Cu1'!M109</f>
        <v>0</v>
      </c>
      <c r="N109" s="22">
        <f>+'Cu1'!N109</f>
        <v>0.5</v>
      </c>
      <c r="O109" s="22">
        <f>+'Cu1'!O109</f>
        <v>0.5</v>
      </c>
      <c r="P109" s="24">
        <f>+'Cu1'!P109</f>
        <v>0</v>
      </c>
      <c r="Q109" s="22">
        <f>+'Cu1'!Q109</f>
        <v>0</v>
      </c>
      <c r="R109" s="23">
        <f>+'Cu1'!R109</f>
        <v>0</v>
      </c>
      <c r="S109" s="23">
        <f>+'Cu1'!S109</f>
        <v>0</v>
      </c>
      <c r="T109" s="23">
        <f>+'Cu1'!T109</f>
        <v>0</v>
      </c>
      <c r="U109" s="23">
        <f>+'Cu1'!U109</f>
        <v>0</v>
      </c>
      <c r="V109" s="23">
        <f>+'Cu1'!V109</f>
        <v>0</v>
      </c>
      <c r="W109" s="23">
        <f>+'Cu1'!W109</f>
        <v>0</v>
      </c>
      <c r="X109" s="23">
        <f>+'Cu1'!X109</f>
        <v>0</v>
      </c>
      <c r="Y109" s="23">
        <f>+'Cu1'!Y109</f>
        <v>0</v>
      </c>
      <c r="Z109" s="22">
        <f>+'Cu1'!Z109</f>
        <v>0</v>
      </c>
      <c r="AA109" s="22">
        <f>+'Cu1'!AA109</f>
        <v>0</v>
      </c>
      <c r="AB109" s="23">
        <f>+'Cu1'!AB109</f>
        <v>0</v>
      </c>
      <c r="AC109" s="23">
        <f>+'Cu1'!AC109</f>
        <v>0</v>
      </c>
      <c r="AD109" s="23">
        <f>+'Cu1'!AD109</f>
        <v>0</v>
      </c>
      <c r="AE109" s="22">
        <f>+'Cu1'!AE109</f>
        <v>0</v>
      </c>
      <c r="AF109" s="22">
        <f>+'Cu1'!AF109</f>
        <v>0</v>
      </c>
      <c r="AG109" s="23">
        <f>+'Cu1'!AG109</f>
        <v>0</v>
      </c>
      <c r="AH109" s="23">
        <f>+'Cu1'!AH109</f>
        <v>0</v>
      </c>
      <c r="AI109" s="23">
        <f>+'Cu1'!AI109</f>
        <v>0</v>
      </c>
      <c r="AJ109" s="23">
        <f>+'Cu1'!AJ109</f>
        <v>0</v>
      </c>
      <c r="AK109" s="23">
        <f>+'Cu1'!AK109</f>
        <v>0</v>
      </c>
      <c r="AL109" s="23">
        <f>+'Cu1'!AL109</f>
        <v>0</v>
      </c>
      <c r="AM109" s="23">
        <f>+'Cu1'!AM109</f>
        <v>0</v>
      </c>
      <c r="AN109" s="23">
        <f>+'Cu1'!AN109</f>
        <v>0</v>
      </c>
      <c r="AO109" s="23">
        <f>+'Cu1'!AO109</f>
        <v>0</v>
      </c>
      <c r="AP109" s="23">
        <f>+'Cu1'!AP109</f>
        <v>0</v>
      </c>
      <c r="AQ109" s="23">
        <f>+'Cu1'!AQ109</f>
        <v>0</v>
      </c>
      <c r="AR109" s="23">
        <f>+'Cu1'!AR109</f>
        <v>0</v>
      </c>
      <c r="AS109" s="23">
        <f>+'Cu1'!AS109</f>
        <v>0</v>
      </c>
      <c r="AT109" s="23">
        <f>+'Cu1'!AT109</f>
        <v>0</v>
      </c>
      <c r="AU109" s="39">
        <f>+'Cu1'!AU109</f>
        <v>0</v>
      </c>
      <c r="AV109" s="39">
        <f>+'Cu1'!AV109</f>
        <v>0</v>
      </c>
      <c r="AW109" s="39">
        <f>+'Cu1'!AW109</f>
        <v>0</v>
      </c>
      <c r="AX109" s="39">
        <f>+'Cu1'!AX109</f>
        <v>0</v>
      </c>
      <c r="AY109" s="39">
        <f>+'Cu1'!AY109</f>
        <v>0</v>
      </c>
      <c r="AZ109" s="39">
        <f>+'Cu1'!AZ109</f>
        <v>0</v>
      </c>
      <c r="BA109" s="39">
        <f>+'Cu1'!BA109</f>
        <v>0</v>
      </c>
      <c r="BB109" s="39">
        <f>+'Cu1'!BB109</f>
        <v>0</v>
      </c>
      <c r="BC109" s="39">
        <f>+'Cu1'!BC109</f>
        <v>0</v>
      </c>
      <c r="BD109" s="39">
        <f>+'Cu1'!BD109</f>
        <v>0</v>
      </c>
      <c r="BE109" s="39">
        <f>+'Cu1'!BE109</f>
        <v>0</v>
      </c>
      <c r="BF109" s="39">
        <f>+'Cu1'!BF109</f>
        <v>0</v>
      </c>
      <c r="BG109" s="39">
        <f>+'Cu1'!BG109</f>
        <v>0</v>
      </c>
    </row>
    <row r="110" spans="1:59" s="40" customFormat="1" hidden="1">
      <c r="A110" s="36">
        <f>+'Cu1'!A110</f>
        <v>61</v>
      </c>
      <c r="B110" s="36">
        <f>+'Cu1'!B110</f>
        <v>235</v>
      </c>
      <c r="C110" s="29" t="str">
        <f>+'Cu1'!C110</f>
        <v>ADOBAT</v>
      </c>
      <c r="D110" s="29" t="str">
        <f>+'Cu1'!D110</f>
        <v>Preparació per aplicació d'adob orgànic</v>
      </c>
      <c r="E110" s="37">
        <f>+'Cu1'!E110</f>
        <v>2500</v>
      </c>
      <c r="F110" s="28">
        <f>+'Cu1'!F110</f>
        <v>0</v>
      </c>
      <c r="G110" s="28">
        <f>+'Cu1'!G110</f>
        <v>0</v>
      </c>
      <c r="H110" s="28">
        <f>+'Cu1'!H110</f>
        <v>0</v>
      </c>
      <c r="I110" s="28">
        <f>+'Cu1'!I110</f>
        <v>0</v>
      </c>
      <c r="J110" s="28">
        <f>+'Cu1'!J110</f>
        <v>0</v>
      </c>
      <c r="K110" s="28">
        <f>+'Cu1'!K110</f>
        <v>0</v>
      </c>
      <c r="L110" s="28">
        <f>+'Cu1'!L110</f>
        <v>0</v>
      </c>
      <c r="M110" s="28">
        <f>+'Cu1'!M110</f>
        <v>0</v>
      </c>
      <c r="N110" s="28">
        <f>+'Cu1'!N110</f>
        <v>0</v>
      </c>
      <c r="O110" s="29">
        <f>+'Cu1'!O110</f>
        <v>0</v>
      </c>
      <c r="P110" s="30">
        <f>+'Cu1'!P110</f>
        <v>0</v>
      </c>
      <c r="Q110" s="28">
        <f>+'Cu1'!Q110</f>
        <v>0</v>
      </c>
      <c r="R110" s="29">
        <f>+'Cu1'!R110</f>
        <v>0</v>
      </c>
      <c r="S110" s="29">
        <f>+'Cu1'!S110</f>
        <v>0</v>
      </c>
      <c r="T110" s="29">
        <f>+'Cu1'!T110</f>
        <v>0</v>
      </c>
      <c r="U110" s="29">
        <f>+'Cu1'!U110</f>
        <v>0</v>
      </c>
      <c r="V110" s="29">
        <f>+'Cu1'!V110</f>
        <v>0</v>
      </c>
      <c r="W110" s="29">
        <f>+'Cu1'!W110</f>
        <v>0</v>
      </c>
      <c r="X110" s="29">
        <f>+'Cu1'!X110</f>
        <v>0</v>
      </c>
      <c r="Y110" s="29">
        <f>+'Cu1'!Y110</f>
        <v>0</v>
      </c>
      <c r="Z110" s="28">
        <f>+'Cu1'!Z110</f>
        <v>0</v>
      </c>
      <c r="AA110" s="28">
        <f>+'Cu1'!AA110</f>
        <v>0</v>
      </c>
      <c r="AB110" s="29">
        <f>+'Cu1'!AB110</f>
        <v>0</v>
      </c>
      <c r="AC110" s="29">
        <f>+'Cu1'!AC110</f>
        <v>0</v>
      </c>
      <c r="AD110" s="29">
        <f>+'Cu1'!AD110</f>
        <v>0</v>
      </c>
      <c r="AE110" s="28">
        <f>+'Cu1'!AE110</f>
        <v>0</v>
      </c>
      <c r="AF110" s="28">
        <f>+'Cu1'!AF110</f>
        <v>0</v>
      </c>
      <c r="AG110" s="29">
        <f>+'Cu1'!AG110</f>
        <v>0</v>
      </c>
      <c r="AH110" s="29">
        <f>+'Cu1'!AH110</f>
        <v>0</v>
      </c>
      <c r="AI110" s="29">
        <f>+'Cu1'!AI110</f>
        <v>0</v>
      </c>
      <c r="AJ110" s="29">
        <f>+'Cu1'!AJ110</f>
        <v>0</v>
      </c>
      <c r="AK110" s="29">
        <f>+'Cu1'!AK110</f>
        <v>0</v>
      </c>
      <c r="AL110" s="29">
        <f>+'Cu1'!AL110</f>
        <v>0</v>
      </c>
      <c r="AM110" s="29">
        <f>+'Cu1'!AM110</f>
        <v>0</v>
      </c>
      <c r="AN110" s="29">
        <f>+'Cu1'!AN110</f>
        <v>0</v>
      </c>
      <c r="AO110" s="29">
        <f>+'Cu1'!AO110</f>
        <v>0</v>
      </c>
      <c r="AP110" s="29">
        <f>+'Cu1'!AP110</f>
        <v>0</v>
      </c>
      <c r="AQ110" s="29">
        <f>+'Cu1'!AQ110</f>
        <v>0</v>
      </c>
      <c r="AR110" s="29">
        <f>+'Cu1'!AR110</f>
        <v>0</v>
      </c>
      <c r="AS110" s="29">
        <f>+'Cu1'!AS110</f>
        <v>0</v>
      </c>
      <c r="AT110" s="29">
        <f>+'Cu1'!AT110</f>
        <v>0</v>
      </c>
      <c r="AU110" s="40">
        <f>+'Cu1'!AU110</f>
        <v>0</v>
      </c>
      <c r="AV110" s="40">
        <f>+'Cu1'!AV110</f>
        <v>0</v>
      </c>
      <c r="AW110" s="40">
        <f>+'Cu1'!AW110</f>
        <v>0</v>
      </c>
      <c r="AX110" s="40">
        <f>+'Cu1'!AX110</f>
        <v>0</v>
      </c>
      <c r="AY110" s="40">
        <f>+'Cu1'!AY110</f>
        <v>0</v>
      </c>
      <c r="AZ110" s="40">
        <f>+'Cu1'!AZ110</f>
        <v>0</v>
      </c>
      <c r="BA110" s="40">
        <f>+'Cu1'!BA110</f>
        <v>0</v>
      </c>
      <c r="BB110" s="40">
        <f>+'Cu1'!BB110</f>
        <v>0</v>
      </c>
      <c r="BC110" s="40">
        <f>+'Cu1'!BC110</f>
        <v>0</v>
      </c>
      <c r="BD110" s="40">
        <f>+'Cu1'!BD110</f>
        <v>0</v>
      </c>
      <c r="BE110" s="40">
        <f>+'Cu1'!BE110</f>
        <v>0</v>
      </c>
      <c r="BF110" s="40">
        <f>+'Cu1'!BF110</f>
        <v>0</v>
      </c>
      <c r="BG110" s="40">
        <f>+'Cu1'!BG110</f>
        <v>0</v>
      </c>
    </row>
    <row r="111" spans="1:59" s="39" customFormat="1" hidden="1">
      <c r="A111" s="36">
        <f>+'Cu1'!A111</f>
        <v>62</v>
      </c>
      <c r="B111" s="35">
        <f>+'Cu1'!B111</f>
        <v>245</v>
      </c>
      <c r="C111" s="23" t="str">
        <f>+'Cu1'!C111</f>
        <v>ADOBAT</v>
      </c>
      <c r="D111" s="23" t="str">
        <f>+'Cu1'!D111</f>
        <v>Preparació per aplicació potassi</v>
      </c>
      <c r="E111" s="21">
        <f>+'Cu1'!E111</f>
        <v>2500</v>
      </c>
      <c r="F111" s="22">
        <f>+'Cu1'!F111</f>
        <v>0</v>
      </c>
      <c r="G111" s="22">
        <f>+'Cu1'!G111</f>
        <v>0</v>
      </c>
      <c r="H111" s="22">
        <f>+'Cu1'!H111</f>
        <v>0</v>
      </c>
      <c r="I111" s="22">
        <f>+'Cu1'!I111</f>
        <v>0</v>
      </c>
      <c r="J111" s="22">
        <f>+'Cu1'!J111</f>
        <v>0</v>
      </c>
      <c r="K111" s="22">
        <f>+'Cu1'!K111</f>
        <v>0</v>
      </c>
      <c r="L111" s="22">
        <f>+'Cu1'!L111</f>
        <v>0</v>
      </c>
      <c r="M111" s="22">
        <f>+'Cu1'!M111</f>
        <v>0</v>
      </c>
      <c r="N111" s="22">
        <f>+'Cu1'!N111</f>
        <v>0</v>
      </c>
      <c r="O111" s="23">
        <f>+'Cu1'!O111</f>
        <v>0</v>
      </c>
      <c r="P111" s="24">
        <f>+'Cu1'!P111</f>
        <v>0</v>
      </c>
      <c r="Q111" s="22">
        <f>+'Cu1'!Q111</f>
        <v>0</v>
      </c>
      <c r="R111" s="23">
        <f>+'Cu1'!R111</f>
        <v>0</v>
      </c>
      <c r="S111" s="23">
        <f>+'Cu1'!S111</f>
        <v>0</v>
      </c>
      <c r="T111" s="23">
        <f>+'Cu1'!T111</f>
        <v>0</v>
      </c>
      <c r="U111" s="23">
        <f>+'Cu1'!U111</f>
        <v>0</v>
      </c>
      <c r="V111" s="23">
        <f>+'Cu1'!V111</f>
        <v>0</v>
      </c>
      <c r="W111" s="23">
        <f>+'Cu1'!W111</f>
        <v>0</v>
      </c>
      <c r="X111" s="23">
        <f>+'Cu1'!X111</f>
        <v>0</v>
      </c>
      <c r="Y111" s="23">
        <f>+'Cu1'!Y111</f>
        <v>0</v>
      </c>
      <c r="Z111" s="22">
        <f>+'Cu1'!Z111</f>
        <v>0</v>
      </c>
      <c r="AA111" s="22">
        <f>+'Cu1'!AA111</f>
        <v>0</v>
      </c>
      <c r="AB111" s="23">
        <f>+'Cu1'!AB111</f>
        <v>0</v>
      </c>
      <c r="AC111" s="23">
        <f>+'Cu1'!AC111</f>
        <v>0</v>
      </c>
      <c r="AD111" s="23">
        <f>+'Cu1'!AD111</f>
        <v>0</v>
      </c>
      <c r="AE111" s="22">
        <f>+'Cu1'!AE111</f>
        <v>0</v>
      </c>
      <c r="AF111" s="22">
        <f>+'Cu1'!AF111</f>
        <v>0</v>
      </c>
      <c r="AG111" s="23">
        <f>+'Cu1'!AG111</f>
        <v>0</v>
      </c>
      <c r="AH111" s="23">
        <f>+'Cu1'!AH111</f>
        <v>0</v>
      </c>
      <c r="AI111" s="23">
        <f>+'Cu1'!AI111</f>
        <v>0</v>
      </c>
      <c r="AJ111" s="23">
        <f>+'Cu1'!AJ111</f>
        <v>0</v>
      </c>
      <c r="AK111" s="23">
        <f>+'Cu1'!AK111</f>
        <v>0</v>
      </c>
      <c r="AL111" s="23">
        <f>+'Cu1'!AL111</f>
        <v>0</v>
      </c>
      <c r="AM111" s="23">
        <f>+'Cu1'!AM111</f>
        <v>0</v>
      </c>
      <c r="AN111" s="23">
        <f>+'Cu1'!AN111</f>
        <v>0</v>
      </c>
      <c r="AO111" s="23">
        <f>+'Cu1'!AO111</f>
        <v>0</v>
      </c>
      <c r="AP111" s="23">
        <f>+'Cu1'!AP111</f>
        <v>0</v>
      </c>
      <c r="AQ111" s="23">
        <f>+'Cu1'!AQ111</f>
        <v>0</v>
      </c>
      <c r="AR111" s="23">
        <f>+'Cu1'!AR111</f>
        <v>0</v>
      </c>
      <c r="AS111" s="23">
        <f>+'Cu1'!AS111</f>
        <v>0</v>
      </c>
      <c r="AT111" s="23">
        <f>+'Cu1'!AT111</f>
        <v>0</v>
      </c>
      <c r="AU111" s="39">
        <f>+'Cu1'!AU111</f>
        <v>0</v>
      </c>
      <c r="AV111" s="39">
        <f>+'Cu1'!AV111</f>
        <v>0</v>
      </c>
      <c r="AW111" s="39">
        <f>+'Cu1'!AW111</f>
        <v>0</v>
      </c>
      <c r="AX111" s="39">
        <f>+'Cu1'!AX111</f>
        <v>0</v>
      </c>
      <c r="AY111" s="39">
        <f>+'Cu1'!AY111</f>
        <v>0</v>
      </c>
      <c r="AZ111" s="39">
        <f>+'Cu1'!AZ111</f>
        <v>0</v>
      </c>
      <c r="BA111" s="39">
        <f>+'Cu1'!BA111</f>
        <v>0</v>
      </c>
      <c r="BB111" s="39">
        <f>+'Cu1'!BB111</f>
        <v>0</v>
      </c>
      <c r="BC111" s="39">
        <f>+'Cu1'!BC111</f>
        <v>0</v>
      </c>
      <c r="BD111" s="39">
        <f>+'Cu1'!BD111</f>
        <v>0</v>
      </c>
      <c r="BE111" s="39">
        <f>+'Cu1'!BE111</f>
        <v>0</v>
      </c>
      <c r="BF111" s="39">
        <f>+'Cu1'!BF111</f>
        <v>0</v>
      </c>
      <c r="BG111" s="39">
        <f>+'Cu1'!BG111</f>
        <v>0</v>
      </c>
    </row>
    <row r="112" spans="1:59" s="40" customFormat="1" hidden="1">
      <c r="A112" s="36">
        <f>+'Cu1'!A112</f>
        <v>63</v>
      </c>
      <c r="B112" s="36">
        <f>+'Cu1'!B112</f>
        <v>315</v>
      </c>
      <c r="C112" s="29" t="str">
        <f>+'Cu1'!C112</f>
        <v>PLANTACIÓ</v>
      </c>
      <c r="D112" s="29" t="str">
        <f>+'Cu1'!D112</f>
        <v>Preparació per solcar</v>
      </c>
      <c r="E112" s="37">
        <f>+'Cu1'!E112</f>
        <v>2500</v>
      </c>
      <c r="F112" s="28">
        <f>+'Cu1'!F112</f>
        <v>0</v>
      </c>
      <c r="G112" s="28">
        <f>+'Cu1'!G112</f>
        <v>0.5</v>
      </c>
      <c r="H112" s="28">
        <f>+'Cu1'!H112</f>
        <v>0</v>
      </c>
      <c r="I112" s="28">
        <f>+'Cu1'!I112</f>
        <v>0</v>
      </c>
      <c r="J112" s="28">
        <f>+'Cu1'!J112</f>
        <v>0</v>
      </c>
      <c r="K112" s="28">
        <f>+'Cu1'!K112</f>
        <v>0</v>
      </c>
      <c r="L112" s="28">
        <f>+'Cu1'!L112</f>
        <v>0</v>
      </c>
      <c r="M112" s="28">
        <f>+'Cu1'!M112</f>
        <v>0</v>
      </c>
      <c r="N112" s="28">
        <f>+'Cu1'!N112</f>
        <v>0</v>
      </c>
      <c r="O112" s="29">
        <f>+'Cu1'!O112</f>
        <v>0</v>
      </c>
      <c r="P112" s="30">
        <f>+'Cu1'!P112</f>
        <v>0</v>
      </c>
      <c r="Q112" s="28">
        <f>+'Cu1'!Q112</f>
        <v>0.5</v>
      </c>
      <c r="R112" s="29">
        <f>+'Cu1'!R112</f>
        <v>0</v>
      </c>
      <c r="S112" s="29">
        <f>+'Cu1'!S112</f>
        <v>0</v>
      </c>
      <c r="T112" s="29">
        <f>+'Cu1'!T112</f>
        <v>0</v>
      </c>
      <c r="U112" s="29">
        <f>+'Cu1'!U112</f>
        <v>0</v>
      </c>
      <c r="V112" s="29">
        <f>+'Cu1'!V112</f>
        <v>0</v>
      </c>
      <c r="W112" s="29">
        <f>+'Cu1'!W112</f>
        <v>0</v>
      </c>
      <c r="X112" s="29">
        <f>+'Cu1'!X112</f>
        <v>0</v>
      </c>
      <c r="Y112" s="29">
        <f>+'Cu1'!Y112</f>
        <v>0</v>
      </c>
      <c r="Z112" s="28">
        <f>+'Cu1'!Z112</f>
        <v>0</v>
      </c>
      <c r="AA112" s="28">
        <f>+'Cu1'!AA112</f>
        <v>0</v>
      </c>
      <c r="AB112" s="29">
        <f>+'Cu1'!AB112</f>
        <v>0</v>
      </c>
      <c r="AC112" s="29">
        <f>+'Cu1'!AC112</f>
        <v>0</v>
      </c>
      <c r="AD112" s="29">
        <f>+'Cu1'!AD112</f>
        <v>0</v>
      </c>
      <c r="AE112" s="28">
        <f>+'Cu1'!AE112</f>
        <v>0</v>
      </c>
      <c r="AF112" s="28">
        <f>+'Cu1'!AF112</f>
        <v>0</v>
      </c>
      <c r="AG112" s="29">
        <f>+'Cu1'!AG112</f>
        <v>0</v>
      </c>
      <c r="AH112" s="29">
        <f>+'Cu1'!AH112</f>
        <v>0</v>
      </c>
      <c r="AI112" s="29">
        <f>+'Cu1'!AI112</f>
        <v>0</v>
      </c>
      <c r="AJ112" s="29">
        <f>+'Cu1'!AJ112</f>
        <v>0</v>
      </c>
      <c r="AK112" s="29">
        <f>+'Cu1'!AK112</f>
        <v>0</v>
      </c>
      <c r="AL112" s="29">
        <f>+'Cu1'!AL112</f>
        <v>0</v>
      </c>
      <c r="AM112" s="29">
        <f>+'Cu1'!AM112</f>
        <v>0</v>
      </c>
      <c r="AN112" s="29">
        <f>+'Cu1'!AN112</f>
        <v>0</v>
      </c>
      <c r="AO112" s="29">
        <f>+'Cu1'!AO112</f>
        <v>0</v>
      </c>
      <c r="AP112" s="29">
        <f>+'Cu1'!AP112</f>
        <v>0</v>
      </c>
      <c r="AQ112" s="29">
        <f>+'Cu1'!AQ112</f>
        <v>0</v>
      </c>
      <c r="AR112" s="29">
        <f>+'Cu1'!AR112</f>
        <v>0</v>
      </c>
      <c r="AS112" s="29">
        <f>+'Cu1'!AS112</f>
        <v>0</v>
      </c>
      <c r="AT112" s="29">
        <f>+'Cu1'!AT112</f>
        <v>0</v>
      </c>
      <c r="AU112" s="40">
        <f>+'Cu1'!AU112</f>
        <v>0</v>
      </c>
      <c r="AV112" s="40">
        <f>+'Cu1'!AV112</f>
        <v>0</v>
      </c>
      <c r="AW112" s="40">
        <f>+'Cu1'!AW112</f>
        <v>0</v>
      </c>
      <c r="AX112" s="40">
        <f>+'Cu1'!AX112</f>
        <v>0</v>
      </c>
      <c r="AY112" s="40">
        <f>+'Cu1'!AY112</f>
        <v>0</v>
      </c>
      <c r="AZ112" s="40">
        <f>+'Cu1'!AZ112</f>
        <v>0</v>
      </c>
      <c r="BA112" s="40">
        <f>+'Cu1'!BA112</f>
        <v>0</v>
      </c>
      <c r="BB112" s="40">
        <f>+'Cu1'!BB112</f>
        <v>0</v>
      </c>
      <c r="BC112" s="40">
        <f>+'Cu1'!BC112</f>
        <v>0</v>
      </c>
      <c r="BD112" s="40">
        <f>+'Cu1'!BD112</f>
        <v>0</v>
      </c>
      <c r="BE112" s="40">
        <f>+'Cu1'!BE112</f>
        <v>0</v>
      </c>
      <c r="BF112" s="40">
        <f>+'Cu1'!BF112</f>
        <v>0</v>
      </c>
      <c r="BG112" s="40">
        <f>+'Cu1'!BG112</f>
        <v>0</v>
      </c>
    </row>
    <row r="113" spans="1:59" s="39" customFormat="1" hidden="1">
      <c r="A113" s="36">
        <f>+'Cu1'!A113</f>
        <v>64</v>
      </c>
      <c r="B113" s="35">
        <f>+'Cu1'!B113</f>
        <v>325</v>
      </c>
      <c r="C113" s="23" t="str">
        <f>+'Cu1'!C113</f>
        <v>PLANTACIÓ</v>
      </c>
      <c r="D113" s="23" t="str">
        <f>+'Cu1'!D113</f>
        <v>Preparació per marcat</v>
      </c>
      <c r="E113" s="21">
        <f>+'Cu1'!E113</f>
        <v>2500</v>
      </c>
      <c r="F113" s="22">
        <f>+'Cu1'!F113</f>
        <v>0</v>
      </c>
      <c r="G113" s="22">
        <f>+'Cu1'!G113</f>
        <v>0</v>
      </c>
      <c r="H113" s="22">
        <f>+'Cu1'!H113</f>
        <v>0</v>
      </c>
      <c r="I113" s="22">
        <f>+'Cu1'!I113</f>
        <v>0</v>
      </c>
      <c r="J113" s="22">
        <f>+'Cu1'!J113</f>
        <v>0</v>
      </c>
      <c r="K113" s="22">
        <f>+'Cu1'!K113</f>
        <v>0</v>
      </c>
      <c r="L113" s="22">
        <f>+'Cu1'!L113</f>
        <v>0</v>
      </c>
      <c r="M113" s="22">
        <f>+'Cu1'!M113</f>
        <v>0</v>
      </c>
      <c r="N113" s="22">
        <f>+'Cu1'!N113</f>
        <v>0</v>
      </c>
      <c r="O113" s="23">
        <f>+'Cu1'!O113</f>
        <v>0</v>
      </c>
      <c r="P113" s="24">
        <f>+'Cu1'!P113</f>
        <v>0</v>
      </c>
      <c r="Q113" s="22">
        <f>+'Cu1'!Q113</f>
        <v>0</v>
      </c>
      <c r="R113" s="23">
        <f>+'Cu1'!R113</f>
        <v>0</v>
      </c>
      <c r="S113" s="23">
        <f>+'Cu1'!S113</f>
        <v>0</v>
      </c>
      <c r="T113" s="23">
        <f>+'Cu1'!T113</f>
        <v>0</v>
      </c>
      <c r="U113" s="23">
        <f>+'Cu1'!U113</f>
        <v>0</v>
      </c>
      <c r="V113" s="23">
        <f>+'Cu1'!V113</f>
        <v>0</v>
      </c>
      <c r="W113" s="23">
        <f>+'Cu1'!W113</f>
        <v>0</v>
      </c>
      <c r="X113" s="23">
        <f>+'Cu1'!X113</f>
        <v>0</v>
      </c>
      <c r="Y113" s="23">
        <f>+'Cu1'!Y113</f>
        <v>0</v>
      </c>
      <c r="Z113" s="22">
        <f>+'Cu1'!Z113</f>
        <v>0</v>
      </c>
      <c r="AA113" s="22">
        <f>+'Cu1'!AA113</f>
        <v>0</v>
      </c>
      <c r="AB113" s="23">
        <f>+'Cu1'!AB113</f>
        <v>0</v>
      </c>
      <c r="AC113" s="23">
        <f>+'Cu1'!AC113</f>
        <v>0</v>
      </c>
      <c r="AD113" s="23">
        <f>+'Cu1'!AD113</f>
        <v>0</v>
      </c>
      <c r="AE113" s="22">
        <f>+'Cu1'!AE113</f>
        <v>0</v>
      </c>
      <c r="AF113" s="22">
        <f>+'Cu1'!AF113</f>
        <v>0</v>
      </c>
      <c r="AG113" s="23">
        <f>+'Cu1'!AG113</f>
        <v>0</v>
      </c>
      <c r="AH113" s="23">
        <f>+'Cu1'!AH113</f>
        <v>0</v>
      </c>
      <c r="AI113" s="23">
        <f>+'Cu1'!AI113</f>
        <v>0</v>
      </c>
      <c r="AJ113" s="23">
        <f>+'Cu1'!AJ113</f>
        <v>0</v>
      </c>
      <c r="AK113" s="23">
        <f>+'Cu1'!AK113</f>
        <v>0</v>
      </c>
      <c r="AL113" s="23">
        <f>+'Cu1'!AL113</f>
        <v>0</v>
      </c>
      <c r="AM113" s="23">
        <f>+'Cu1'!AM113</f>
        <v>0</v>
      </c>
      <c r="AN113" s="23">
        <f>+'Cu1'!AN113</f>
        <v>0</v>
      </c>
      <c r="AO113" s="23">
        <f>+'Cu1'!AO113</f>
        <v>0</v>
      </c>
      <c r="AP113" s="23">
        <f>+'Cu1'!AP113</f>
        <v>0</v>
      </c>
      <c r="AQ113" s="23">
        <f>+'Cu1'!AQ113</f>
        <v>0</v>
      </c>
      <c r="AR113" s="23">
        <f>+'Cu1'!AR113</f>
        <v>0</v>
      </c>
      <c r="AS113" s="23">
        <f>+'Cu1'!AS113</f>
        <v>0</v>
      </c>
      <c r="AT113" s="23">
        <f>+'Cu1'!AT113</f>
        <v>0</v>
      </c>
      <c r="AU113" s="39">
        <f>+'Cu1'!AU113</f>
        <v>0</v>
      </c>
      <c r="AV113" s="39">
        <f>+'Cu1'!AV113</f>
        <v>0</v>
      </c>
      <c r="AW113" s="39">
        <f>+'Cu1'!AW113</f>
        <v>0</v>
      </c>
      <c r="AX113" s="39">
        <f>+'Cu1'!AX113</f>
        <v>0</v>
      </c>
      <c r="AY113" s="39">
        <f>+'Cu1'!AY113</f>
        <v>0</v>
      </c>
      <c r="AZ113" s="39">
        <f>+'Cu1'!AZ113</f>
        <v>0</v>
      </c>
      <c r="BA113" s="39">
        <f>+'Cu1'!BA113</f>
        <v>0</v>
      </c>
      <c r="BB113" s="39">
        <f>+'Cu1'!BB113</f>
        <v>0</v>
      </c>
      <c r="BC113" s="39">
        <f>+'Cu1'!BC113</f>
        <v>0</v>
      </c>
      <c r="BD113" s="39">
        <f>+'Cu1'!BD113</f>
        <v>0</v>
      </c>
      <c r="BE113" s="39">
        <f>+'Cu1'!BE113</f>
        <v>0</v>
      </c>
      <c r="BF113" s="39">
        <f>+'Cu1'!BF113</f>
        <v>0</v>
      </c>
      <c r="BG113" s="39">
        <f>+'Cu1'!BG113</f>
        <v>0</v>
      </c>
    </row>
    <row r="114" spans="1:59" s="40" customFormat="1" hidden="1">
      <c r="A114" s="36">
        <f>+'Cu1'!A114</f>
        <v>65</v>
      </c>
      <c r="B114" s="36">
        <f>+'Cu1'!B114</f>
        <v>335</v>
      </c>
      <c r="C114" s="29" t="str">
        <f>+'Cu1'!C114</f>
        <v>PLANTACIÓ</v>
      </c>
      <c r="D114" s="29" t="str">
        <f>+'Cu1'!D114</f>
        <v>Preparació per plantació manual col o bròcoli</v>
      </c>
      <c r="E114" s="37">
        <f>+'Cu1'!E114</f>
        <v>2500</v>
      </c>
      <c r="F114" s="28">
        <f>+'Cu1'!F114</f>
        <v>0</v>
      </c>
      <c r="G114" s="28">
        <f>+'Cu1'!G114</f>
        <v>0</v>
      </c>
      <c r="H114" s="28">
        <f>+'Cu1'!H114</f>
        <v>0</v>
      </c>
      <c r="I114" s="28">
        <f>+'Cu1'!I114</f>
        <v>2</v>
      </c>
      <c r="J114" s="28">
        <f>+'Cu1'!J114</f>
        <v>0</v>
      </c>
      <c r="K114" s="28">
        <f>+'Cu1'!K114</f>
        <v>0</v>
      </c>
      <c r="L114" s="28">
        <f>+'Cu1'!L114</f>
        <v>0</v>
      </c>
      <c r="M114" s="28">
        <f>+'Cu1'!M114</f>
        <v>0</v>
      </c>
      <c r="N114" s="28">
        <f>+'Cu1'!N114</f>
        <v>0</v>
      </c>
      <c r="O114" s="29">
        <f>+'Cu1'!O114</f>
        <v>0</v>
      </c>
      <c r="P114" s="30">
        <f>+'Cu1'!P114</f>
        <v>0</v>
      </c>
      <c r="Q114" s="28">
        <f>+'Cu1'!Q114</f>
        <v>0</v>
      </c>
      <c r="R114" s="29">
        <f>+'Cu1'!R114</f>
        <v>0</v>
      </c>
      <c r="S114" s="29">
        <f>+'Cu1'!S114</f>
        <v>0</v>
      </c>
      <c r="T114" s="29">
        <f>+'Cu1'!T114</f>
        <v>0</v>
      </c>
      <c r="U114" s="29">
        <f>+'Cu1'!U114</f>
        <v>0</v>
      </c>
      <c r="V114" s="29">
        <f>+'Cu1'!V114</f>
        <v>0</v>
      </c>
      <c r="W114" s="29">
        <f>+'Cu1'!W114</f>
        <v>0</v>
      </c>
      <c r="X114" s="29">
        <f>+'Cu1'!X114</f>
        <v>0</v>
      </c>
      <c r="Y114" s="29">
        <f>+'Cu1'!Y114</f>
        <v>0</v>
      </c>
      <c r="Z114" s="28">
        <f>+'Cu1'!Z114</f>
        <v>2</v>
      </c>
      <c r="AA114" s="28">
        <f>+'Cu1'!AA114</f>
        <v>0</v>
      </c>
      <c r="AB114" s="29">
        <f>+'Cu1'!AB114</f>
        <v>0</v>
      </c>
      <c r="AC114" s="29">
        <f>+'Cu1'!AC114</f>
        <v>0</v>
      </c>
      <c r="AD114" s="29">
        <f>+'Cu1'!AD114</f>
        <v>0</v>
      </c>
      <c r="AE114" s="28">
        <f>+'Cu1'!AE114</f>
        <v>0</v>
      </c>
      <c r="AF114" s="28">
        <f>+'Cu1'!AF114</f>
        <v>0</v>
      </c>
      <c r="AG114" s="29">
        <f>+'Cu1'!AG114</f>
        <v>0</v>
      </c>
      <c r="AH114" s="29">
        <f>+'Cu1'!AH114</f>
        <v>0</v>
      </c>
      <c r="AI114" s="29">
        <f>+'Cu1'!AI114</f>
        <v>0</v>
      </c>
      <c r="AJ114" s="29">
        <f>+'Cu1'!AJ114</f>
        <v>0</v>
      </c>
      <c r="AK114" s="29">
        <f>+'Cu1'!AK114</f>
        <v>0</v>
      </c>
      <c r="AL114" s="29">
        <f>+'Cu1'!AL114</f>
        <v>0</v>
      </c>
      <c r="AM114" s="29">
        <f>+'Cu1'!AM114</f>
        <v>0</v>
      </c>
      <c r="AN114" s="29">
        <f>+'Cu1'!AN114</f>
        <v>0</v>
      </c>
      <c r="AO114" s="29">
        <f>+'Cu1'!AO114</f>
        <v>0</v>
      </c>
      <c r="AP114" s="29">
        <f>+'Cu1'!AP114</f>
        <v>0</v>
      </c>
      <c r="AQ114" s="29">
        <f>+'Cu1'!AQ114</f>
        <v>0</v>
      </c>
      <c r="AR114" s="29">
        <f>+'Cu1'!AR114</f>
        <v>0</v>
      </c>
      <c r="AS114" s="29">
        <f>+'Cu1'!AS114</f>
        <v>0</v>
      </c>
      <c r="AT114" s="29">
        <f>+'Cu1'!AT114</f>
        <v>0</v>
      </c>
      <c r="AU114" s="40">
        <f>+'Cu1'!AU114</f>
        <v>0</v>
      </c>
      <c r="AV114" s="40">
        <f>+'Cu1'!AV114</f>
        <v>0</v>
      </c>
      <c r="AW114" s="40">
        <f>+'Cu1'!AW114</f>
        <v>0</v>
      </c>
      <c r="AX114" s="40">
        <f>+'Cu1'!AX114</f>
        <v>0</v>
      </c>
      <c r="AY114" s="40">
        <f>+'Cu1'!AY114</f>
        <v>0</v>
      </c>
      <c r="AZ114" s="40">
        <f>+'Cu1'!AZ114</f>
        <v>0</v>
      </c>
      <c r="BA114" s="40">
        <f>+'Cu1'!BA114</f>
        <v>0</v>
      </c>
      <c r="BB114" s="40">
        <f>+'Cu1'!BB114</f>
        <v>0</v>
      </c>
      <c r="BC114" s="40">
        <f>+'Cu1'!BC114</f>
        <v>0</v>
      </c>
      <c r="BD114" s="40">
        <f>+'Cu1'!BD114</f>
        <v>0</v>
      </c>
      <c r="BE114" s="40">
        <f>+'Cu1'!BE114</f>
        <v>0</v>
      </c>
      <c r="BF114" s="40">
        <f>+'Cu1'!BF114</f>
        <v>0</v>
      </c>
      <c r="BG114" s="40">
        <f>+'Cu1'!BG114</f>
        <v>0</v>
      </c>
    </row>
    <row r="115" spans="1:59" s="39" customFormat="1" hidden="1">
      <c r="A115" s="36">
        <f>+'Cu1'!A115</f>
        <v>66</v>
      </c>
      <c r="B115" s="35">
        <f>+'Cu1'!B115</f>
        <v>345</v>
      </c>
      <c r="C115" s="23" t="str">
        <f>+'Cu1'!C115</f>
        <v>PLANTACIÓ</v>
      </c>
      <c r="D115" s="23" t="str">
        <f>+'Cu1'!D115</f>
        <v>Preparació per plantació manual calçots</v>
      </c>
      <c r="E115" s="21">
        <f>+'Cu1'!E115</f>
        <v>2500</v>
      </c>
      <c r="F115" s="22">
        <f>+'Cu1'!F115</f>
        <v>0</v>
      </c>
      <c r="G115" s="22">
        <f>+'Cu1'!G115</f>
        <v>0.5</v>
      </c>
      <c r="H115" s="22">
        <f>+'Cu1'!H115</f>
        <v>0</v>
      </c>
      <c r="I115" s="22">
        <f>+'Cu1'!I115</f>
        <v>0</v>
      </c>
      <c r="J115" s="22">
        <f>+'Cu1'!J115</f>
        <v>0</v>
      </c>
      <c r="K115" s="22">
        <f>+'Cu1'!K115</f>
        <v>0</v>
      </c>
      <c r="L115" s="22">
        <f>+'Cu1'!L115</f>
        <v>0</v>
      </c>
      <c r="M115" s="22">
        <f>+'Cu1'!M115</f>
        <v>0</v>
      </c>
      <c r="N115" s="22">
        <f>+'Cu1'!N115</f>
        <v>0.5</v>
      </c>
      <c r="O115" s="23">
        <f>+'Cu1'!O115</f>
        <v>0</v>
      </c>
      <c r="P115" s="24">
        <f>+'Cu1'!P115</f>
        <v>0</v>
      </c>
      <c r="Q115" s="22">
        <f>+'Cu1'!Q115</f>
        <v>0</v>
      </c>
      <c r="R115" s="23">
        <f>+'Cu1'!R115</f>
        <v>0</v>
      </c>
      <c r="S115" s="23">
        <f>+'Cu1'!S115</f>
        <v>0</v>
      </c>
      <c r="T115" s="23">
        <f>+'Cu1'!T115</f>
        <v>0</v>
      </c>
      <c r="U115" s="23">
        <f>+'Cu1'!U115</f>
        <v>0</v>
      </c>
      <c r="V115" s="23">
        <f>+'Cu1'!V115</f>
        <v>0</v>
      </c>
      <c r="W115" s="23">
        <f>+'Cu1'!W115</f>
        <v>0</v>
      </c>
      <c r="X115" s="23">
        <f>+'Cu1'!X115</f>
        <v>0</v>
      </c>
      <c r="Y115" s="23">
        <f>+'Cu1'!Y115</f>
        <v>0</v>
      </c>
      <c r="Z115" s="22">
        <f>+'Cu1'!Z115</f>
        <v>0</v>
      </c>
      <c r="AA115" s="22">
        <f>+'Cu1'!AA115</f>
        <v>0</v>
      </c>
      <c r="AB115" s="23">
        <f>+'Cu1'!AB115</f>
        <v>0</v>
      </c>
      <c r="AC115" s="23">
        <f>+'Cu1'!AC115</f>
        <v>0</v>
      </c>
      <c r="AD115" s="23">
        <f>+'Cu1'!AD115</f>
        <v>0</v>
      </c>
      <c r="AE115" s="22">
        <f>+'Cu1'!AE115</f>
        <v>0</v>
      </c>
      <c r="AF115" s="22">
        <f>+'Cu1'!AF115</f>
        <v>0</v>
      </c>
      <c r="AG115" s="23">
        <f>+'Cu1'!AG115</f>
        <v>0</v>
      </c>
      <c r="AH115" s="23">
        <f>+'Cu1'!AH115</f>
        <v>0</v>
      </c>
      <c r="AI115" s="23">
        <f>+'Cu1'!AI115</f>
        <v>0</v>
      </c>
      <c r="AJ115" s="23">
        <f>+'Cu1'!AJ115</f>
        <v>0</v>
      </c>
      <c r="AK115" s="23">
        <f>+'Cu1'!AK115</f>
        <v>0</v>
      </c>
      <c r="AL115" s="23">
        <f>+'Cu1'!AL115</f>
        <v>0</v>
      </c>
      <c r="AM115" s="23">
        <f>+'Cu1'!AM115</f>
        <v>0</v>
      </c>
      <c r="AN115" s="23">
        <f>+'Cu1'!AN115</f>
        <v>0</v>
      </c>
      <c r="AO115" s="23">
        <f>+'Cu1'!AO115</f>
        <v>0</v>
      </c>
      <c r="AP115" s="23">
        <f>+'Cu1'!AP115</f>
        <v>0</v>
      </c>
      <c r="AQ115" s="23">
        <f>+'Cu1'!AQ115</f>
        <v>0</v>
      </c>
      <c r="AR115" s="23">
        <f>+'Cu1'!AR115</f>
        <v>0</v>
      </c>
      <c r="AS115" s="23">
        <f>+'Cu1'!AS115</f>
        <v>0</v>
      </c>
      <c r="AT115" s="23">
        <f>+'Cu1'!AT115</f>
        <v>0</v>
      </c>
      <c r="AU115" s="39">
        <f>+'Cu1'!AU115</f>
        <v>0</v>
      </c>
      <c r="AV115" s="39">
        <f>+'Cu1'!AV115</f>
        <v>0</v>
      </c>
      <c r="AW115" s="39">
        <f>+'Cu1'!AW115</f>
        <v>0</v>
      </c>
      <c r="AX115" s="39">
        <f>+'Cu1'!AX115</f>
        <v>0</v>
      </c>
      <c r="AY115" s="39">
        <f>+'Cu1'!AY115</f>
        <v>0</v>
      </c>
      <c r="AZ115" s="39">
        <f>+'Cu1'!AZ115</f>
        <v>0</v>
      </c>
      <c r="BA115" s="39">
        <f>+'Cu1'!BA115</f>
        <v>0</v>
      </c>
      <c r="BB115" s="39">
        <f>+'Cu1'!BB115</f>
        <v>0</v>
      </c>
      <c r="BC115" s="39">
        <f>+'Cu1'!BC115</f>
        <v>0</v>
      </c>
      <c r="BD115" s="39">
        <f>+'Cu1'!BD115</f>
        <v>0</v>
      </c>
      <c r="BE115" s="39">
        <f>+'Cu1'!BE115</f>
        <v>0</v>
      </c>
      <c r="BF115" s="39">
        <f>+'Cu1'!BF115</f>
        <v>0</v>
      </c>
      <c r="BG115" s="39">
        <f>+'Cu1'!BG115</f>
        <v>0</v>
      </c>
    </row>
    <row r="116" spans="1:59" s="40" customFormat="1" hidden="1">
      <c r="A116" s="36">
        <f>+'Cu1'!A116</f>
        <v>67</v>
      </c>
      <c r="B116" s="36">
        <f>+'Cu1'!B116</f>
        <v>355</v>
      </c>
      <c r="C116" s="29" t="str">
        <f>+'Cu1'!C116</f>
        <v>PLANTACIÓ</v>
      </c>
      <c r="D116" s="29" t="str">
        <f>+'Cu1'!D116</f>
        <v>Preparació per plantació manual enciam</v>
      </c>
      <c r="E116" s="37">
        <f>+'Cu1'!E116</f>
        <v>2500</v>
      </c>
      <c r="F116" s="28">
        <f>+'Cu1'!F116</f>
        <v>0</v>
      </c>
      <c r="G116" s="28">
        <f>+'Cu1'!G116</f>
        <v>0</v>
      </c>
      <c r="H116" s="28">
        <f>+'Cu1'!H116</f>
        <v>0</v>
      </c>
      <c r="I116" s="28">
        <f>+'Cu1'!I116</f>
        <v>2</v>
      </c>
      <c r="J116" s="28">
        <f>+'Cu1'!J116</f>
        <v>0</v>
      </c>
      <c r="K116" s="28">
        <f>+'Cu1'!K116</f>
        <v>0</v>
      </c>
      <c r="L116" s="28">
        <f>+'Cu1'!L116</f>
        <v>0</v>
      </c>
      <c r="M116" s="28">
        <f>+'Cu1'!M116</f>
        <v>0</v>
      </c>
      <c r="N116" s="28">
        <f>+'Cu1'!N116</f>
        <v>0</v>
      </c>
      <c r="O116" s="29">
        <f>+'Cu1'!O116</f>
        <v>0</v>
      </c>
      <c r="P116" s="30">
        <f>+'Cu1'!P116</f>
        <v>0</v>
      </c>
      <c r="Q116" s="28">
        <f>+'Cu1'!Q116</f>
        <v>0</v>
      </c>
      <c r="R116" s="29">
        <f>+'Cu1'!R116</f>
        <v>0</v>
      </c>
      <c r="S116" s="29">
        <f>+'Cu1'!S116</f>
        <v>0</v>
      </c>
      <c r="T116" s="29">
        <f>+'Cu1'!T116</f>
        <v>0</v>
      </c>
      <c r="U116" s="29">
        <f>+'Cu1'!U116</f>
        <v>0</v>
      </c>
      <c r="V116" s="29">
        <f>+'Cu1'!V116</f>
        <v>0</v>
      </c>
      <c r="W116" s="29">
        <f>+'Cu1'!W116</f>
        <v>0</v>
      </c>
      <c r="X116" s="29">
        <f>+'Cu1'!X116</f>
        <v>0</v>
      </c>
      <c r="Y116" s="29">
        <f>+'Cu1'!Y116</f>
        <v>0</v>
      </c>
      <c r="Z116" s="28">
        <f>+'Cu1'!Z116</f>
        <v>2</v>
      </c>
      <c r="AA116" s="28">
        <f>+'Cu1'!AA116</f>
        <v>0</v>
      </c>
      <c r="AB116" s="29">
        <f>+'Cu1'!AB116</f>
        <v>0</v>
      </c>
      <c r="AC116" s="29">
        <f>+'Cu1'!AC116</f>
        <v>0</v>
      </c>
      <c r="AD116" s="29">
        <f>+'Cu1'!AD116</f>
        <v>0</v>
      </c>
      <c r="AE116" s="28">
        <f>+'Cu1'!AE116</f>
        <v>0</v>
      </c>
      <c r="AF116" s="28">
        <f>+'Cu1'!AF116</f>
        <v>0</v>
      </c>
      <c r="AG116" s="29">
        <f>+'Cu1'!AG116</f>
        <v>0</v>
      </c>
      <c r="AH116" s="29">
        <f>+'Cu1'!AH116</f>
        <v>0</v>
      </c>
      <c r="AI116" s="29">
        <f>+'Cu1'!AI116</f>
        <v>0</v>
      </c>
      <c r="AJ116" s="29">
        <f>+'Cu1'!AJ116</f>
        <v>0</v>
      </c>
      <c r="AK116" s="29">
        <f>+'Cu1'!AK116</f>
        <v>0</v>
      </c>
      <c r="AL116" s="29">
        <f>+'Cu1'!AL116</f>
        <v>0</v>
      </c>
      <c r="AM116" s="29">
        <f>+'Cu1'!AM116</f>
        <v>0</v>
      </c>
      <c r="AN116" s="29">
        <f>+'Cu1'!AN116</f>
        <v>0</v>
      </c>
      <c r="AO116" s="29">
        <f>+'Cu1'!AO116</f>
        <v>0</v>
      </c>
      <c r="AP116" s="29">
        <f>+'Cu1'!AP116</f>
        <v>0</v>
      </c>
      <c r="AQ116" s="29">
        <f>+'Cu1'!AQ116</f>
        <v>0</v>
      </c>
      <c r="AR116" s="29">
        <f>+'Cu1'!AR116</f>
        <v>0</v>
      </c>
      <c r="AS116" s="29">
        <f>+'Cu1'!AS116</f>
        <v>0</v>
      </c>
      <c r="AT116" s="29">
        <f>+'Cu1'!AT116</f>
        <v>0</v>
      </c>
      <c r="AU116" s="40">
        <f>+'Cu1'!AU116</f>
        <v>0</v>
      </c>
      <c r="AV116" s="40">
        <f>+'Cu1'!AV116</f>
        <v>0</v>
      </c>
      <c r="AW116" s="40">
        <f>+'Cu1'!AW116</f>
        <v>0</v>
      </c>
      <c r="AX116" s="40">
        <f>+'Cu1'!AX116</f>
        <v>0</v>
      </c>
      <c r="AY116" s="40">
        <f>+'Cu1'!AY116</f>
        <v>0</v>
      </c>
      <c r="AZ116" s="40">
        <f>+'Cu1'!AZ116</f>
        <v>0</v>
      </c>
      <c r="BA116" s="40">
        <f>+'Cu1'!BA116</f>
        <v>0</v>
      </c>
      <c r="BB116" s="40">
        <f>+'Cu1'!BB116</f>
        <v>0</v>
      </c>
      <c r="BC116" s="40">
        <f>+'Cu1'!BC116</f>
        <v>0</v>
      </c>
      <c r="BD116" s="40">
        <f>+'Cu1'!BD116</f>
        <v>0</v>
      </c>
      <c r="BE116" s="40">
        <f>+'Cu1'!BE116</f>
        <v>0</v>
      </c>
      <c r="BF116" s="40">
        <f>+'Cu1'!BF116</f>
        <v>0</v>
      </c>
      <c r="BG116" s="40">
        <f>+'Cu1'!BG116</f>
        <v>0</v>
      </c>
    </row>
    <row r="117" spans="1:59" s="39" customFormat="1" hidden="1">
      <c r="A117" s="36">
        <f>+'Cu1'!A117</f>
        <v>68</v>
      </c>
      <c r="B117" s="35">
        <f>+'Cu1'!B117</f>
        <v>365</v>
      </c>
      <c r="C117" s="23" t="str">
        <f>+'Cu1'!C117</f>
        <v>PLANTACIÓ</v>
      </c>
      <c r="D117" s="23" t="str">
        <f>+'Cu1'!D117</f>
        <v>Preparació per plantació manual bleda</v>
      </c>
      <c r="E117" s="21">
        <f>+'Cu1'!E117</f>
        <v>2500</v>
      </c>
      <c r="F117" s="22">
        <f>+'Cu1'!F117</f>
        <v>0</v>
      </c>
      <c r="G117" s="22">
        <f>+'Cu1'!G117</f>
        <v>0</v>
      </c>
      <c r="H117" s="22">
        <f>+'Cu1'!H117</f>
        <v>0</v>
      </c>
      <c r="I117" s="22">
        <f>+'Cu1'!I117</f>
        <v>2</v>
      </c>
      <c r="J117" s="22">
        <f>+'Cu1'!J117</f>
        <v>0</v>
      </c>
      <c r="K117" s="22">
        <f>+'Cu1'!K117</f>
        <v>0</v>
      </c>
      <c r="L117" s="22">
        <f>+'Cu1'!L117</f>
        <v>0</v>
      </c>
      <c r="M117" s="22">
        <f>+'Cu1'!M117</f>
        <v>0</v>
      </c>
      <c r="N117" s="22">
        <f>+'Cu1'!N117</f>
        <v>0</v>
      </c>
      <c r="O117" s="23">
        <f>+'Cu1'!O117</f>
        <v>0</v>
      </c>
      <c r="P117" s="24">
        <f>+'Cu1'!P117</f>
        <v>0</v>
      </c>
      <c r="Q117" s="22">
        <f>+'Cu1'!Q117</f>
        <v>0</v>
      </c>
      <c r="R117" s="23">
        <f>+'Cu1'!R117</f>
        <v>0</v>
      </c>
      <c r="S117" s="23">
        <f>+'Cu1'!S117</f>
        <v>0</v>
      </c>
      <c r="T117" s="23">
        <f>+'Cu1'!T117</f>
        <v>0</v>
      </c>
      <c r="U117" s="23">
        <f>+'Cu1'!U117</f>
        <v>0</v>
      </c>
      <c r="V117" s="23">
        <f>+'Cu1'!V117</f>
        <v>0</v>
      </c>
      <c r="W117" s="23">
        <f>+'Cu1'!W117</f>
        <v>0</v>
      </c>
      <c r="X117" s="23">
        <f>+'Cu1'!X117</f>
        <v>0</v>
      </c>
      <c r="Y117" s="23">
        <f>+'Cu1'!Y117</f>
        <v>0</v>
      </c>
      <c r="Z117" s="22">
        <f>+'Cu1'!Z117</f>
        <v>2</v>
      </c>
      <c r="AA117" s="22">
        <f>+'Cu1'!AA117</f>
        <v>0</v>
      </c>
      <c r="AB117" s="23">
        <f>+'Cu1'!AB117</f>
        <v>0</v>
      </c>
      <c r="AC117" s="23">
        <f>+'Cu1'!AC117</f>
        <v>0</v>
      </c>
      <c r="AD117" s="23">
        <f>+'Cu1'!AD117</f>
        <v>0</v>
      </c>
      <c r="AE117" s="22">
        <f>+'Cu1'!AE117</f>
        <v>0</v>
      </c>
      <c r="AF117" s="22">
        <f>+'Cu1'!AF117</f>
        <v>0</v>
      </c>
      <c r="AG117" s="23">
        <f>+'Cu1'!AG117</f>
        <v>0</v>
      </c>
      <c r="AH117" s="23">
        <f>+'Cu1'!AH117</f>
        <v>0</v>
      </c>
      <c r="AI117" s="23">
        <f>+'Cu1'!AI117</f>
        <v>0</v>
      </c>
      <c r="AJ117" s="23">
        <f>+'Cu1'!AJ117</f>
        <v>0</v>
      </c>
      <c r="AK117" s="23">
        <f>+'Cu1'!AK117</f>
        <v>0</v>
      </c>
      <c r="AL117" s="23">
        <f>+'Cu1'!AL117</f>
        <v>0</v>
      </c>
      <c r="AM117" s="23">
        <f>+'Cu1'!AM117</f>
        <v>0</v>
      </c>
      <c r="AN117" s="23">
        <f>+'Cu1'!AN117</f>
        <v>0</v>
      </c>
      <c r="AO117" s="23">
        <f>+'Cu1'!AO117</f>
        <v>0</v>
      </c>
      <c r="AP117" s="23">
        <f>+'Cu1'!AP117</f>
        <v>0</v>
      </c>
      <c r="AQ117" s="23">
        <f>+'Cu1'!AQ117</f>
        <v>0</v>
      </c>
      <c r="AR117" s="23">
        <f>+'Cu1'!AR117</f>
        <v>0</v>
      </c>
      <c r="AS117" s="23">
        <f>+'Cu1'!AS117</f>
        <v>0</v>
      </c>
      <c r="AT117" s="23">
        <f>+'Cu1'!AT117</f>
        <v>0</v>
      </c>
      <c r="AU117" s="39">
        <f>+'Cu1'!AU117</f>
        <v>0</v>
      </c>
      <c r="AV117" s="39">
        <f>+'Cu1'!AV117</f>
        <v>0</v>
      </c>
      <c r="AW117" s="39">
        <f>+'Cu1'!AW117</f>
        <v>0</v>
      </c>
      <c r="AX117" s="39">
        <f>+'Cu1'!AX117</f>
        <v>0</v>
      </c>
      <c r="AY117" s="39">
        <f>+'Cu1'!AY117</f>
        <v>0</v>
      </c>
      <c r="AZ117" s="39">
        <f>+'Cu1'!AZ117</f>
        <v>0</v>
      </c>
      <c r="BA117" s="39">
        <f>+'Cu1'!BA117</f>
        <v>0</v>
      </c>
      <c r="BB117" s="39">
        <f>+'Cu1'!BB117</f>
        <v>0</v>
      </c>
      <c r="BC117" s="39">
        <f>+'Cu1'!BC117</f>
        <v>0</v>
      </c>
      <c r="BD117" s="39">
        <f>+'Cu1'!BD117</f>
        <v>0</v>
      </c>
      <c r="BE117" s="39">
        <f>+'Cu1'!BE117</f>
        <v>0</v>
      </c>
      <c r="BF117" s="39">
        <f>+'Cu1'!BF117</f>
        <v>0</v>
      </c>
      <c r="BG117" s="39">
        <f>+'Cu1'!BG117</f>
        <v>0</v>
      </c>
    </row>
    <row r="118" spans="1:59" s="40" customFormat="1" hidden="1">
      <c r="A118" s="36">
        <f>+'Cu1'!A118</f>
        <v>69</v>
      </c>
      <c r="B118" s="36">
        <f>+'Cu1'!B118</f>
        <v>375</v>
      </c>
      <c r="C118" s="29" t="str">
        <f>+'Cu1'!C118</f>
        <v>PLANTACIÓ</v>
      </c>
      <c r="D118" s="29" t="str">
        <f>+'Cu1'!D118</f>
        <v>Preparació per plantació manual tomàquet</v>
      </c>
      <c r="E118" s="37">
        <f>+'Cu1'!E118</f>
        <v>2500</v>
      </c>
      <c r="F118" s="28">
        <f>+'Cu1'!F118</f>
        <v>0</v>
      </c>
      <c r="G118" s="28">
        <f>+'Cu1'!G118</f>
        <v>0</v>
      </c>
      <c r="H118" s="28">
        <f>+'Cu1'!H118</f>
        <v>0</v>
      </c>
      <c r="I118" s="28">
        <f>+'Cu1'!I118</f>
        <v>2</v>
      </c>
      <c r="J118" s="28">
        <f>+'Cu1'!J118</f>
        <v>0</v>
      </c>
      <c r="K118" s="28">
        <f>+'Cu1'!K118</f>
        <v>0</v>
      </c>
      <c r="L118" s="28">
        <f>+'Cu1'!L118</f>
        <v>0</v>
      </c>
      <c r="M118" s="28">
        <f>+'Cu1'!M118</f>
        <v>0</v>
      </c>
      <c r="N118" s="28">
        <f>+'Cu1'!N118</f>
        <v>0</v>
      </c>
      <c r="O118" s="29">
        <f>+'Cu1'!O118</f>
        <v>0</v>
      </c>
      <c r="P118" s="30">
        <f>+'Cu1'!P118</f>
        <v>0</v>
      </c>
      <c r="Q118" s="28">
        <f>+'Cu1'!Q118</f>
        <v>0</v>
      </c>
      <c r="R118" s="29">
        <f>+'Cu1'!R118</f>
        <v>0</v>
      </c>
      <c r="S118" s="29">
        <f>+'Cu1'!S118</f>
        <v>0</v>
      </c>
      <c r="T118" s="29">
        <f>+'Cu1'!T118</f>
        <v>0</v>
      </c>
      <c r="U118" s="29">
        <f>+'Cu1'!U118</f>
        <v>0</v>
      </c>
      <c r="V118" s="29">
        <f>+'Cu1'!V118</f>
        <v>0</v>
      </c>
      <c r="W118" s="29">
        <f>+'Cu1'!W118</f>
        <v>0</v>
      </c>
      <c r="X118" s="29">
        <f>+'Cu1'!X118</f>
        <v>0</v>
      </c>
      <c r="Y118" s="29">
        <f>+'Cu1'!Y118</f>
        <v>0</v>
      </c>
      <c r="Z118" s="28">
        <f>+'Cu1'!Z118</f>
        <v>2</v>
      </c>
      <c r="AA118" s="28">
        <f>+'Cu1'!AA118</f>
        <v>0</v>
      </c>
      <c r="AB118" s="29">
        <f>+'Cu1'!AB118</f>
        <v>0</v>
      </c>
      <c r="AC118" s="29">
        <f>+'Cu1'!AC118</f>
        <v>0</v>
      </c>
      <c r="AD118" s="29">
        <f>+'Cu1'!AD118</f>
        <v>0</v>
      </c>
      <c r="AE118" s="28">
        <f>+'Cu1'!AE118</f>
        <v>0</v>
      </c>
      <c r="AF118" s="28">
        <f>+'Cu1'!AF118</f>
        <v>0</v>
      </c>
      <c r="AG118" s="29">
        <f>+'Cu1'!AG118</f>
        <v>0</v>
      </c>
      <c r="AH118" s="29">
        <f>+'Cu1'!AH118</f>
        <v>0</v>
      </c>
      <c r="AI118" s="29">
        <f>+'Cu1'!AI118</f>
        <v>0</v>
      </c>
      <c r="AJ118" s="29">
        <f>+'Cu1'!AJ118</f>
        <v>0</v>
      </c>
      <c r="AK118" s="29">
        <f>+'Cu1'!AK118</f>
        <v>0</v>
      </c>
      <c r="AL118" s="29">
        <f>+'Cu1'!AL118</f>
        <v>0</v>
      </c>
      <c r="AM118" s="29">
        <f>+'Cu1'!AM118</f>
        <v>0</v>
      </c>
      <c r="AN118" s="29">
        <f>+'Cu1'!AN118</f>
        <v>0</v>
      </c>
      <c r="AO118" s="29">
        <f>+'Cu1'!AO118</f>
        <v>0</v>
      </c>
      <c r="AP118" s="29">
        <f>+'Cu1'!AP118</f>
        <v>0</v>
      </c>
      <c r="AQ118" s="29">
        <f>+'Cu1'!AQ118</f>
        <v>0</v>
      </c>
      <c r="AR118" s="29">
        <f>+'Cu1'!AR118</f>
        <v>0</v>
      </c>
      <c r="AS118" s="29">
        <f>+'Cu1'!AS118</f>
        <v>0</v>
      </c>
      <c r="AT118" s="29">
        <f>+'Cu1'!AT118</f>
        <v>0</v>
      </c>
      <c r="AU118" s="40">
        <f>+'Cu1'!AU118</f>
        <v>0</v>
      </c>
      <c r="AV118" s="40">
        <f>+'Cu1'!AV118</f>
        <v>0</v>
      </c>
      <c r="AW118" s="40">
        <f>+'Cu1'!AW118</f>
        <v>0</v>
      </c>
      <c r="AX118" s="40">
        <f>+'Cu1'!AX118</f>
        <v>0</v>
      </c>
      <c r="AY118" s="40">
        <f>+'Cu1'!AY118</f>
        <v>0</v>
      </c>
      <c r="AZ118" s="40">
        <f>+'Cu1'!AZ118</f>
        <v>0</v>
      </c>
      <c r="BA118" s="40">
        <f>+'Cu1'!BA118</f>
        <v>0</v>
      </c>
      <c r="BB118" s="40">
        <f>+'Cu1'!BB118</f>
        <v>0</v>
      </c>
      <c r="BC118" s="40">
        <f>+'Cu1'!BC118</f>
        <v>0</v>
      </c>
      <c r="BD118" s="40">
        <f>+'Cu1'!BD118</f>
        <v>0</v>
      </c>
      <c r="BE118" s="40">
        <f>+'Cu1'!BE118</f>
        <v>0</v>
      </c>
      <c r="BF118" s="40">
        <f>+'Cu1'!BF118</f>
        <v>0</v>
      </c>
      <c r="BG118" s="40">
        <f>+'Cu1'!BG118</f>
        <v>0</v>
      </c>
    </row>
    <row r="119" spans="1:59" s="39" customFormat="1" hidden="1">
      <c r="A119" s="36">
        <f>+'Cu1'!A119</f>
        <v>70</v>
      </c>
      <c r="B119" s="35">
        <f>+'Cu1'!B119</f>
        <v>385</v>
      </c>
      <c r="C119" s="23" t="str">
        <f>+'Cu1'!C119</f>
        <v>PLANTACIÓ</v>
      </c>
      <c r="D119" s="23" t="str">
        <f>+'Cu1'!D119</f>
        <v>Preparació per plantació manual carbassa</v>
      </c>
      <c r="E119" s="21">
        <f>+'Cu1'!E119</f>
        <v>2500</v>
      </c>
      <c r="F119" s="22">
        <f>+'Cu1'!F119</f>
        <v>0</v>
      </c>
      <c r="G119" s="22">
        <f>+'Cu1'!G119</f>
        <v>0</v>
      </c>
      <c r="H119" s="22">
        <f>+'Cu1'!H119</f>
        <v>0</v>
      </c>
      <c r="I119" s="22">
        <f>+'Cu1'!I119</f>
        <v>2</v>
      </c>
      <c r="J119" s="22">
        <f>+'Cu1'!J119</f>
        <v>0</v>
      </c>
      <c r="K119" s="22">
        <f>+'Cu1'!K119</f>
        <v>0</v>
      </c>
      <c r="L119" s="22">
        <f>+'Cu1'!L119</f>
        <v>0</v>
      </c>
      <c r="M119" s="22">
        <f>+'Cu1'!M119</f>
        <v>0</v>
      </c>
      <c r="N119" s="22">
        <f>+'Cu1'!N119</f>
        <v>0</v>
      </c>
      <c r="O119" s="23">
        <f>+'Cu1'!O119</f>
        <v>0</v>
      </c>
      <c r="P119" s="24">
        <f>+'Cu1'!P119</f>
        <v>0</v>
      </c>
      <c r="Q119" s="22">
        <f>+'Cu1'!Q119</f>
        <v>0</v>
      </c>
      <c r="R119" s="23">
        <f>+'Cu1'!R119</f>
        <v>0</v>
      </c>
      <c r="S119" s="23">
        <f>+'Cu1'!S119</f>
        <v>0</v>
      </c>
      <c r="T119" s="23">
        <f>+'Cu1'!T119</f>
        <v>0</v>
      </c>
      <c r="U119" s="23">
        <f>+'Cu1'!U119</f>
        <v>0</v>
      </c>
      <c r="V119" s="23">
        <f>+'Cu1'!V119</f>
        <v>0</v>
      </c>
      <c r="W119" s="23">
        <f>+'Cu1'!W119</f>
        <v>0</v>
      </c>
      <c r="X119" s="23">
        <f>+'Cu1'!X119</f>
        <v>0</v>
      </c>
      <c r="Y119" s="23">
        <f>+'Cu1'!Y119</f>
        <v>0</v>
      </c>
      <c r="Z119" s="22">
        <f>+'Cu1'!Z119</f>
        <v>2</v>
      </c>
      <c r="AA119" s="22">
        <f>+'Cu1'!AA119</f>
        <v>0</v>
      </c>
      <c r="AB119" s="23">
        <f>+'Cu1'!AB119</f>
        <v>0</v>
      </c>
      <c r="AC119" s="23">
        <f>+'Cu1'!AC119</f>
        <v>0</v>
      </c>
      <c r="AD119" s="23">
        <f>+'Cu1'!AD119</f>
        <v>0</v>
      </c>
      <c r="AE119" s="22">
        <f>+'Cu1'!AE119</f>
        <v>0</v>
      </c>
      <c r="AF119" s="22">
        <f>+'Cu1'!AF119</f>
        <v>0</v>
      </c>
      <c r="AG119" s="23">
        <f>+'Cu1'!AG119</f>
        <v>0</v>
      </c>
      <c r="AH119" s="23">
        <f>+'Cu1'!AH119</f>
        <v>0</v>
      </c>
      <c r="AI119" s="23">
        <f>+'Cu1'!AI119</f>
        <v>0</v>
      </c>
      <c r="AJ119" s="23">
        <f>+'Cu1'!AJ119</f>
        <v>0</v>
      </c>
      <c r="AK119" s="23">
        <f>+'Cu1'!AK119</f>
        <v>0</v>
      </c>
      <c r="AL119" s="23">
        <f>+'Cu1'!AL119</f>
        <v>0</v>
      </c>
      <c r="AM119" s="23">
        <f>+'Cu1'!AM119</f>
        <v>0</v>
      </c>
      <c r="AN119" s="23">
        <f>+'Cu1'!AN119</f>
        <v>0</v>
      </c>
      <c r="AO119" s="23">
        <f>+'Cu1'!AO119</f>
        <v>0</v>
      </c>
      <c r="AP119" s="23">
        <f>+'Cu1'!AP119</f>
        <v>0</v>
      </c>
      <c r="AQ119" s="23">
        <f>+'Cu1'!AQ119</f>
        <v>0</v>
      </c>
      <c r="AR119" s="23">
        <f>+'Cu1'!AR119</f>
        <v>0</v>
      </c>
      <c r="AS119" s="23">
        <f>+'Cu1'!AS119</f>
        <v>0</v>
      </c>
      <c r="AT119" s="23">
        <f>+'Cu1'!AT119</f>
        <v>0</v>
      </c>
      <c r="AU119" s="39">
        <f>+'Cu1'!AU119</f>
        <v>0</v>
      </c>
      <c r="AV119" s="39">
        <f>+'Cu1'!AV119</f>
        <v>0</v>
      </c>
      <c r="AW119" s="39">
        <f>+'Cu1'!AW119</f>
        <v>0</v>
      </c>
      <c r="AX119" s="39">
        <f>+'Cu1'!AX119</f>
        <v>0</v>
      </c>
      <c r="AY119" s="39">
        <f>+'Cu1'!AY119</f>
        <v>0</v>
      </c>
      <c r="AZ119" s="39">
        <f>+'Cu1'!AZ119</f>
        <v>0</v>
      </c>
      <c r="BA119" s="39">
        <f>+'Cu1'!BA119</f>
        <v>0</v>
      </c>
      <c r="BB119" s="39">
        <f>+'Cu1'!BB119</f>
        <v>0</v>
      </c>
      <c r="BC119" s="39">
        <f>+'Cu1'!BC119</f>
        <v>0</v>
      </c>
      <c r="BD119" s="39">
        <f>+'Cu1'!BD119</f>
        <v>0</v>
      </c>
      <c r="BE119" s="39">
        <f>+'Cu1'!BE119</f>
        <v>0</v>
      </c>
      <c r="BF119" s="39">
        <f>+'Cu1'!BF119</f>
        <v>0</v>
      </c>
      <c r="BG119" s="39">
        <f>+'Cu1'!BG119</f>
        <v>0</v>
      </c>
    </row>
    <row r="120" spans="1:59" s="40" customFormat="1" hidden="1">
      <c r="A120" s="36">
        <f>+'Cu1'!A120</f>
        <v>71</v>
      </c>
      <c r="B120" s="36">
        <f>+'Cu1'!B120</f>
        <v>395</v>
      </c>
      <c r="C120" s="29" t="str">
        <f>+'Cu1'!C120</f>
        <v>PLANTACIÓ</v>
      </c>
      <c r="D120" s="29" t="str">
        <f>+'Cu1'!D120</f>
        <v>Preparació per sembra manual carbassa</v>
      </c>
      <c r="E120" s="37">
        <f>+'Cu1'!E120</f>
        <v>2500</v>
      </c>
      <c r="F120" s="28">
        <f>+'Cu1'!F120</f>
        <v>0</v>
      </c>
      <c r="G120" s="28">
        <f>+'Cu1'!G120</f>
        <v>0</v>
      </c>
      <c r="H120" s="28">
        <f>+'Cu1'!H120</f>
        <v>0</v>
      </c>
      <c r="I120" s="28">
        <f>+'Cu1'!I120</f>
        <v>2</v>
      </c>
      <c r="J120" s="28">
        <f>+'Cu1'!J120</f>
        <v>0</v>
      </c>
      <c r="K120" s="28">
        <f>+'Cu1'!K120</f>
        <v>0</v>
      </c>
      <c r="L120" s="28">
        <f>+'Cu1'!L120</f>
        <v>0</v>
      </c>
      <c r="M120" s="28">
        <f>+'Cu1'!M120</f>
        <v>0</v>
      </c>
      <c r="N120" s="28">
        <f>+'Cu1'!N120</f>
        <v>0</v>
      </c>
      <c r="O120" s="29">
        <f>+'Cu1'!O120</f>
        <v>0</v>
      </c>
      <c r="P120" s="30">
        <f>+'Cu1'!P120</f>
        <v>0</v>
      </c>
      <c r="Q120" s="28">
        <f>+'Cu1'!Q120</f>
        <v>0</v>
      </c>
      <c r="R120" s="29">
        <f>+'Cu1'!R120</f>
        <v>0</v>
      </c>
      <c r="S120" s="29">
        <f>+'Cu1'!S120</f>
        <v>0</v>
      </c>
      <c r="T120" s="29">
        <f>+'Cu1'!T120</f>
        <v>0</v>
      </c>
      <c r="U120" s="29">
        <f>+'Cu1'!U120</f>
        <v>0</v>
      </c>
      <c r="V120" s="29">
        <f>+'Cu1'!V120</f>
        <v>0</v>
      </c>
      <c r="W120" s="29">
        <f>+'Cu1'!W120</f>
        <v>0</v>
      </c>
      <c r="X120" s="29">
        <f>+'Cu1'!X120</f>
        <v>0</v>
      </c>
      <c r="Y120" s="29">
        <f>+'Cu1'!Y120</f>
        <v>0</v>
      </c>
      <c r="Z120" s="28">
        <f>+'Cu1'!Z120</f>
        <v>2</v>
      </c>
      <c r="AA120" s="28">
        <f>+'Cu1'!AA120</f>
        <v>0</v>
      </c>
      <c r="AB120" s="29">
        <f>+'Cu1'!AB120</f>
        <v>0</v>
      </c>
      <c r="AC120" s="29">
        <f>+'Cu1'!AC120</f>
        <v>0</v>
      </c>
      <c r="AD120" s="29">
        <f>+'Cu1'!AD120</f>
        <v>0</v>
      </c>
      <c r="AE120" s="28">
        <f>+'Cu1'!AE120</f>
        <v>0</v>
      </c>
      <c r="AF120" s="28">
        <f>+'Cu1'!AF120</f>
        <v>0</v>
      </c>
      <c r="AG120" s="29">
        <f>+'Cu1'!AG120</f>
        <v>0</v>
      </c>
      <c r="AH120" s="29">
        <f>+'Cu1'!AH120</f>
        <v>0</v>
      </c>
      <c r="AI120" s="29">
        <f>+'Cu1'!AI120</f>
        <v>0</v>
      </c>
      <c r="AJ120" s="29">
        <f>+'Cu1'!AJ120</f>
        <v>0</v>
      </c>
      <c r="AK120" s="29">
        <f>+'Cu1'!AK120</f>
        <v>0</v>
      </c>
      <c r="AL120" s="29">
        <f>+'Cu1'!AL120</f>
        <v>0</v>
      </c>
      <c r="AM120" s="29">
        <f>+'Cu1'!AM120</f>
        <v>0</v>
      </c>
      <c r="AN120" s="29">
        <f>+'Cu1'!AN120</f>
        <v>0</v>
      </c>
      <c r="AO120" s="29">
        <f>+'Cu1'!AO120</f>
        <v>0</v>
      </c>
      <c r="AP120" s="29">
        <f>+'Cu1'!AP120</f>
        <v>0</v>
      </c>
      <c r="AQ120" s="29">
        <f>+'Cu1'!AQ120</f>
        <v>0</v>
      </c>
      <c r="AR120" s="29">
        <f>+'Cu1'!AR120</f>
        <v>0</v>
      </c>
      <c r="AS120" s="29">
        <f>+'Cu1'!AS120</f>
        <v>0</v>
      </c>
      <c r="AT120" s="29">
        <f>+'Cu1'!AT120</f>
        <v>0</v>
      </c>
      <c r="AU120" s="40">
        <f>+'Cu1'!AU120</f>
        <v>0</v>
      </c>
      <c r="AV120" s="40">
        <f>+'Cu1'!AV120</f>
        <v>0</v>
      </c>
      <c r="AW120" s="40">
        <f>+'Cu1'!AW120</f>
        <v>0</v>
      </c>
      <c r="AX120" s="40">
        <f>+'Cu1'!AX120</f>
        <v>0</v>
      </c>
      <c r="AY120" s="40">
        <f>+'Cu1'!AY120</f>
        <v>0</v>
      </c>
      <c r="AZ120" s="40">
        <f>+'Cu1'!AZ120</f>
        <v>0</v>
      </c>
      <c r="BA120" s="40">
        <f>+'Cu1'!BA120</f>
        <v>0</v>
      </c>
      <c r="BB120" s="40">
        <f>+'Cu1'!BB120</f>
        <v>0</v>
      </c>
      <c r="BC120" s="40">
        <f>+'Cu1'!BC120</f>
        <v>0</v>
      </c>
      <c r="BD120" s="40">
        <f>+'Cu1'!BD120</f>
        <v>0</v>
      </c>
      <c r="BE120" s="40">
        <f>+'Cu1'!BE120</f>
        <v>0</v>
      </c>
      <c r="BF120" s="40">
        <f>+'Cu1'!BF120</f>
        <v>0</v>
      </c>
      <c r="BG120" s="40">
        <f>+'Cu1'!BG120</f>
        <v>0</v>
      </c>
    </row>
    <row r="121" spans="1:59" s="39" customFormat="1" hidden="1">
      <c r="A121" s="36">
        <f>+'Cu1'!A121</f>
        <v>72</v>
      </c>
      <c r="B121" s="35">
        <f>+'Cu1'!B121</f>
        <v>415</v>
      </c>
      <c r="C121" s="23" t="str">
        <f>+'Cu1'!C121</f>
        <v>REG</v>
      </c>
      <c r="D121" s="23" t="str">
        <f>+'Cu1'!D121</f>
        <v>Preparació per instal.lació sistema de reg amb cinta (1 m per m2)</v>
      </c>
      <c r="E121" s="21">
        <f>+'Cu1'!E121</f>
        <v>2500</v>
      </c>
      <c r="F121" s="22">
        <f>+'Cu1'!F121</f>
        <v>0</v>
      </c>
      <c r="G121" s="22">
        <f>+'Cu1'!G121</f>
        <v>0</v>
      </c>
      <c r="H121" s="22">
        <f>+'Cu1'!H121</f>
        <v>0</v>
      </c>
      <c r="I121" s="22">
        <f>+'Cu1'!I121</f>
        <v>0.16666666666666666</v>
      </c>
      <c r="J121" s="22">
        <f>+'Cu1'!J121</f>
        <v>0</v>
      </c>
      <c r="K121" s="22">
        <f>+'Cu1'!K121</f>
        <v>0</v>
      </c>
      <c r="L121" s="22">
        <f>+'Cu1'!L121</f>
        <v>0</v>
      </c>
      <c r="M121" s="22">
        <f>+'Cu1'!M121</f>
        <v>0</v>
      </c>
      <c r="N121" s="22">
        <f>+'Cu1'!N121</f>
        <v>0</v>
      </c>
      <c r="O121" s="23">
        <f>+'Cu1'!O121</f>
        <v>0</v>
      </c>
      <c r="P121" s="24">
        <f>+'Cu1'!P121</f>
        <v>0</v>
      </c>
      <c r="Q121" s="22">
        <f>+'Cu1'!Q121</f>
        <v>0</v>
      </c>
      <c r="R121" s="23">
        <f>+'Cu1'!R121</f>
        <v>0</v>
      </c>
      <c r="S121" s="23">
        <f>+'Cu1'!S121</f>
        <v>0</v>
      </c>
      <c r="T121" s="23">
        <f>+'Cu1'!T121</f>
        <v>0</v>
      </c>
      <c r="U121" s="23">
        <f>+'Cu1'!U121</f>
        <v>0</v>
      </c>
      <c r="V121" s="23">
        <f>+'Cu1'!V121</f>
        <v>0</v>
      </c>
      <c r="W121" s="23">
        <f>+'Cu1'!W121</f>
        <v>0</v>
      </c>
      <c r="X121" s="23">
        <f>+'Cu1'!X121</f>
        <v>0</v>
      </c>
      <c r="Y121" s="23">
        <f>+'Cu1'!Y121</f>
        <v>0</v>
      </c>
      <c r="Z121" s="22">
        <f>+'Cu1'!Z121</f>
        <v>0.16666666666666666</v>
      </c>
      <c r="AA121" s="22">
        <f>+'Cu1'!AA121</f>
        <v>0</v>
      </c>
      <c r="AB121" s="23">
        <f>+'Cu1'!AB121</f>
        <v>0</v>
      </c>
      <c r="AC121" s="23">
        <f>+'Cu1'!AC121</f>
        <v>0</v>
      </c>
      <c r="AD121" s="23">
        <f>+'Cu1'!AD121</f>
        <v>0</v>
      </c>
      <c r="AE121" s="22">
        <f>+'Cu1'!AE121</f>
        <v>0</v>
      </c>
      <c r="AF121" s="22">
        <f>+'Cu1'!AF121</f>
        <v>0</v>
      </c>
      <c r="AG121" s="23">
        <f>+'Cu1'!AG121</f>
        <v>0</v>
      </c>
      <c r="AH121" s="23">
        <f>+'Cu1'!AH121</f>
        <v>0</v>
      </c>
      <c r="AI121" s="23">
        <f>+'Cu1'!AI121</f>
        <v>0</v>
      </c>
      <c r="AJ121" s="23">
        <f>+'Cu1'!AJ121</f>
        <v>0</v>
      </c>
      <c r="AK121" s="23">
        <f>+'Cu1'!AK121</f>
        <v>0</v>
      </c>
      <c r="AL121" s="23">
        <f>+'Cu1'!AL121</f>
        <v>0</v>
      </c>
      <c r="AM121" s="23">
        <f>+'Cu1'!AM121</f>
        <v>0</v>
      </c>
      <c r="AN121" s="23">
        <f>+'Cu1'!AN121</f>
        <v>0</v>
      </c>
      <c r="AO121" s="23">
        <f>+'Cu1'!AO121</f>
        <v>0</v>
      </c>
      <c r="AP121" s="23">
        <f>+'Cu1'!AP121</f>
        <v>0</v>
      </c>
      <c r="AQ121" s="23">
        <f>+'Cu1'!AQ121</f>
        <v>0</v>
      </c>
      <c r="AR121" s="23">
        <f>+'Cu1'!AR121</f>
        <v>0</v>
      </c>
      <c r="AS121" s="23">
        <f>+'Cu1'!AS121</f>
        <v>0</v>
      </c>
      <c r="AT121" s="23">
        <f>+'Cu1'!AT121</f>
        <v>0</v>
      </c>
      <c r="AU121" s="39">
        <f>+'Cu1'!AU121</f>
        <v>0</v>
      </c>
      <c r="AV121" s="39">
        <f>+'Cu1'!AV121</f>
        <v>0</v>
      </c>
      <c r="AW121" s="39">
        <f>+'Cu1'!AW121</f>
        <v>0</v>
      </c>
      <c r="AX121" s="39">
        <f>+'Cu1'!AX121</f>
        <v>0</v>
      </c>
      <c r="AY121" s="39">
        <f>+'Cu1'!AY121</f>
        <v>0</v>
      </c>
      <c r="AZ121" s="39">
        <f>+'Cu1'!AZ121</f>
        <v>0</v>
      </c>
      <c r="BA121" s="39">
        <f>+'Cu1'!BA121</f>
        <v>0</v>
      </c>
      <c r="BB121" s="39">
        <f>+'Cu1'!BB121</f>
        <v>0</v>
      </c>
      <c r="BC121" s="39">
        <f>+'Cu1'!BC121</f>
        <v>0</v>
      </c>
      <c r="BD121" s="39">
        <f>+'Cu1'!BD121</f>
        <v>0</v>
      </c>
      <c r="BE121" s="39">
        <f>+'Cu1'!BE121</f>
        <v>0</v>
      </c>
      <c r="BF121" s="39">
        <f>+'Cu1'!BF121</f>
        <v>0</v>
      </c>
      <c r="BG121" s="39">
        <f>+'Cu1'!BG121</f>
        <v>0</v>
      </c>
    </row>
    <row r="122" spans="1:59" s="40" customFormat="1" hidden="1">
      <c r="A122" s="36">
        <f>+'Cu1'!A122</f>
        <v>73</v>
      </c>
      <c r="B122" s="36">
        <f>+'Cu1'!B122</f>
        <v>425</v>
      </c>
      <c r="C122" s="29" t="str">
        <f>+'Cu1'!C122</f>
        <v>REG</v>
      </c>
      <c r="D122" s="29" t="str">
        <f>+'Cu1'!D122</f>
        <v>Preparació per instal.lació sistema de reg amb cinta (1,6 m per m2)</v>
      </c>
      <c r="E122" s="37">
        <f>+'Cu1'!E122</f>
        <v>2500</v>
      </c>
      <c r="F122" s="28">
        <f>+'Cu1'!F122</f>
        <v>0</v>
      </c>
      <c r="G122" s="28">
        <f>+'Cu1'!G122</f>
        <v>0</v>
      </c>
      <c r="H122" s="28">
        <f>+'Cu1'!H122</f>
        <v>0</v>
      </c>
      <c r="I122" s="28">
        <f>+'Cu1'!I122</f>
        <v>0.16666666666666666</v>
      </c>
      <c r="J122" s="28">
        <f>+'Cu1'!J122</f>
        <v>0</v>
      </c>
      <c r="K122" s="28">
        <f>+'Cu1'!K122</f>
        <v>0</v>
      </c>
      <c r="L122" s="28">
        <f>+'Cu1'!L122</f>
        <v>0</v>
      </c>
      <c r="M122" s="28">
        <f>+'Cu1'!M122</f>
        <v>0</v>
      </c>
      <c r="N122" s="28">
        <f>+'Cu1'!N122</f>
        <v>0</v>
      </c>
      <c r="O122" s="29">
        <f>+'Cu1'!O122</f>
        <v>0</v>
      </c>
      <c r="P122" s="30">
        <f>+'Cu1'!P122</f>
        <v>0</v>
      </c>
      <c r="Q122" s="28">
        <f>+'Cu1'!Q122</f>
        <v>0</v>
      </c>
      <c r="R122" s="29">
        <f>+'Cu1'!R122</f>
        <v>0</v>
      </c>
      <c r="S122" s="29">
        <f>+'Cu1'!S122</f>
        <v>0</v>
      </c>
      <c r="T122" s="29">
        <f>+'Cu1'!T122</f>
        <v>0</v>
      </c>
      <c r="U122" s="29">
        <f>+'Cu1'!U122</f>
        <v>0</v>
      </c>
      <c r="V122" s="29">
        <f>+'Cu1'!V122</f>
        <v>0</v>
      </c>
      <c r="W122" s="29">
        <f>+'Cu1'!W122</f>
        <v>0</v>
      </c>
      <c r="X122" s="29">
        <f>+'Cu1'!X122</f>
        <v>0</v>
      </c>
      <c r="Y122" s="29">
        <f>+'Cu1'!Y122</f>
        <v>0</v>
      </c>
      <c r="Z122" s="28">
        <f>+'Cu1'!Z122</f>
        <v>0</v>
      </c>
      <c r="AA122" s="28">
        <f>+'Cu1'!AA122</f>
        <v>0</v>
      </c>
      <c r="AB122" s="29">
        <f>+'Cu1'!AB122</f>
        <v>0</v>
      </c>
      <c r="AC122" s="29">
        <f>+'Cu1'!AC122</f>
        <v>0</v>
      </c>
      <c r="AD122" s="29">
        <f>+'Cu1'!AD122</f>
        <v>0</v>
      </c>
      <c r="AE122" s="28">
        <f>+'Cu1'!AE122</f>
        <v>0</v>
      </c>
      <c r="AF122" s="28">
        <f>+'Cu1'!AF122</f>
        <v>0</v>
      </c>
      <c r="AG122" s="29">
        <f>+'Cu1'!AG122</f>
        <v>0</v>
      </c>
      <c r="AH122" s="29">
        <f>+'Cu1'!AH122</f>
        <v>0</v>
      </c>
      <c r="AI122" s="29">
        <f>+'Cu1'!AI122</f>
        <v>0</v>
      </c>
      <c r="AJ122" s="29">
        <f>+'Cu1'!AJ122</f>
        <v>0</v>
      </c>
      <c r="AK122" s="29">
        <f>+'Cu1'!AK122</f>
        <v>0</v>
      </c>
      <c r="AL122" s="29">
        <f>+'Cu1'!AL122</f>
        <v>0</v>
      </c>
      <c r="AM122" s="29">
        <f>+'Cu1'!AM122</f>
        <v>0</v>
      </c>
      <c r="AN122" s="29">
        <f>+'Cu1'!AN122</f>
        <v>0</v>
      </c>
      <c r="AO122" s="29">
        <f>+'Cu1'!AO122</f>
        <v>0</v>
      </c>
      <c r="AP122" s="29">
        <f>+'Cu1'!AP122</f>
        <v>0</v>
      </c>
      <c r="AQ122" s="29">
        <f>+'Cu1'!AQ122</f>
        <v>0</v>
      </c>
      <c r="AR122" s="29">
        <f>+'Cu1'!AR122</f>
        <v>0</v>
      </c>
      <c r="AS122" s="29">
        <f>+'Cu1'!AS122</f>
        <v>0</v>
      </c>
      <c r="AT122" s="29">
        <f>+'Cu1'!AT122</f>
        <v>0</v>
      </c>
      <c r="AU122" s="40">
        <f>+'Cu1'!AU122</f>
        <v>0</v>
      </c>
      <c r="AV122" s="40">
        <f>+'Cu1'!AV122</f>
        <v>0</v>
      </c>
      <c r="AW122" s="40">
        <f>+'Cu1'!AW122</f>
        <v>0</v>
      </c>
      <c r="AX122" s="40">
        <f>+'Cu1'!AX122</f>
        <v>0</v>
      </c>
      <c r="AY122" s="40">
        <f>+'Cu1'!AY122</f>
        <v>0</v>
      </c>
      <c r="AZ122" s="40">
        <f>+'Cu1'!AZ122</f>
        <v>0</v>
      </c>
      <c r="BA122" s="40">
        <f>+'Cu1'!BA122</f>
        <v>0</v>
      </c>
      <c r="BB122" s="40">
        <f>+'Cu1'!BB122</f>
        <v>0</v>
      </c>
      <c r="BC122" s="40">
        <f>+'Cu1'!BC122</f>
        <v>0</v>
      </c>
      <c r="BD122" s="40">
        <f>+'Cu1'!BD122</f>
        <v>0</v>
      </c>
      <c r="BE122" s="40">
        <f>+'Cu1'!BE122</f>
        <v>0</v>
      </c>
      <c r="BF122" s="40">
        <f>+'Cu1'!BF122</f>
        <v>0</v>
      </c>
      <c r="BG122" s="40">
        <f>+'Cu1'!BG122</f>
        <v>0</v>
      </c>
    </row>
    <row r="123" spans="1:59" hidden="1">
      <c r="A123" s="36">
        <f>+'Cu1'!A123</f>
        <v>74</v>
      </c>
      <c r="B123" s="33">
        <f>+'Cu1'!B123</f>
        <v>435</v>
      </c>
      <c r="C123" s="7" t="str">
        <f>+'Cu1'!C123</f>
        <v>REG</v>
      </c>
      <c r="D123" s="7" t="str">
        <f>+'Cu1'!D123</f>
        <v>Preparació per instal.lació sistema de reg aspersió</v>
      </c>
      <c r="E123" s="8">
        <f>+'Cu1'!E123</f>
        <v>2500</v>
      </c>
      <c r="F123" s="9">
        <f>+'Cu1'!F123</f>
        <v>0</v>
      </c>
      <c r="G123" s="9">
        <f>+'Cu1'!G123</f>
        <v>0</v>
      </c>
      <c r="H123" s="9">
        <f>+'Cu1'!H123</f>
        <v>0</v>
      </c>
      <c r="I123" s="9">
        <f>+'Cu1'!I123</f>
        <v>0.16666666666666666</v>
      </c>
      <c r="J123" s="9">
        <f>+'Cu1'!J123</f>
        <v>0</v>
      </c>
      <c r="K123" s="9">
        <f>+'Cu1'!K123</f>
        <v>0</v>
      </c>
      <c r="L123" s="9">
        <f>+'Cu1'!L123</f>
        <v>0</v>
      </c>
      <c r="M123" s="9">
        <f>+'Cu1'!M123</f>
        <v>0</v>
      </c>
      <c r="N123" s="9">
        <f>+'Cu1'!N123</f>
        <v>0</v>
      </c>
      <c r="O123" s="7">
        <f>+'Cu1'!O123</f>
        <v>0</v>
      </c>
      <c r="P123" s="19">
        <f>+'Cu1'!P123</f>
        <v>0</v>
      </c>
      <c r="Q123" s="9">
        <f>+'Cu1'!Q123</f>
        <v>0</v>
      </c>
      <c r="R123" s="7">
        <f>+'Cu1'!R123</f>
        <v>0</v>
      </c>
      <c r="S123" s="7">
        <f>+'Cu1'!S123</f>
        <v>0</v>
      </c>
      <c r="T123" s="7">
        <f>+'Cu1'!T123</f>
        <v>0</v>
      </c>
      <c r="U123" s="7">
        <f>+'Cu1'!U123</f>
        <v>0</v>
      </c>
      <c r="V123" s="7">
        <f>+'Cu1'!V123</f>
        <v>0</v>
      </c>
      <c r="W123" s="7">
        <f>+'Cu1'!W123</f>
        <v>0</v>
      </c>
      <c r="X123" s="7">
        <f>+'Cu1'!X123</f>
        <v>0</v>
      </c>
      <c r="Y123" s="7">
        <f>+'Cu1'!Y123</f>
        <v>0</v>
      </c>
      <c r="Z123" s="9">
        <f>+'Cu1'!Z123</f>
        <v>0</v>
      </c>
      <c r="AA123" s="9">
        <f>+'Cu1'!AA123</f>
        <v>0</v>
      </c>
      <c r="AB123" s="7">
        <f>+'Cu1'!AB123</f>
        <v>0</v>
      </c>
      <c r="AC123" s="7">
        <f>+'Cu1'!AC123</f>
        <v>0</v>
      </c>
      <c r="AD123" s="7">
        <f>+'Cu1'!AD123</f>
        <v>0</v>
      </c>
      <c r="AE123" s="9">
        <f>+'Cu1'!AE123</f>
        <v>0</v>
      </c>
      <c r="AF123" s="9">
        <f>+'Cu1'!AF123</f>
        <v>0</v>
      </c>
      <c r="AG123" s="7">
        <f>+'Cu1'!AG123</f>
        <v>0</v>
      </c>
      <c r="AH123" s="7">
        <f>+'Cu1'!AH123</f>
        <v>0</v>
      </c>
      <c r="AI123" s="7">
        <f>+'Cu1'!AI123</f>
        <v>0</v>
      </c>
      <c r="AJ123" s="7">
        <f>+'Cu1'!AJ123</f>
        <v>0</v>
      </c>
      <c r="AK123" s="7">
        <f>+'Cu1'!AK123</f>
        <v>0</v>
      </c>
      <c r="AL123" s="7">
        <f>+'Cu1'!AL123</f>
        <v>0</v>
      </c>
      <c r="AM123" s="7">
        <f>+'Cu1'!AM123</f>
        <v>0</v>
      </c>
      <c r="AN123" s="7">
        <f>+'Cu1'!AN123</f>
        <v>0</v>
      </c>
      <c r="AO123" s="7">
        <f>+'Cu1'!AO123</f>
        <v>0</v>
      </c>
      <c r="AP123" s="7">
        <f>+'Cu1'!AP123</f>
        <v>0</v>
      </c>
      <c r="AQ123" s="7">
        <f>+'Cu1'!AQ123</f>
        <v>0</v>
      </c>
      <c r="AR123" s="7">
        <f>+'Cu1'!AR123</f>
        <v>0</v>
      </c>
      <c r="AS123" s="7">
        <f>+'Cu1'!AS123</f>
        <v>0</v>
      </c>
      <c r="AT123" s="7">
        <f>+'Cu1'!AT123</f>
        <v>0</v>
      </c>
      <c r="AU123" s="39">
        <f>+'Cu1'!AU123</f>
        <v>0</v>
      </c>
      <c r="AV123">
        <f>+'Cu1'!AV123</f>
        <v>0</v>
      </c>
      <c r="AW123">
        <f>+'Cu1'!AW123</f>
        <v>0</v>
      </c>
      <c r="AX123">
        <f>+'Cu1'!AX123</f>
        <v>0</v>
      </c>
      <c r="AY123">
        <f>+'Cu1'!AY123</f>
        <v>0</v>
      </c>
      <c r="AZ123">
        <f>+'Cu1'!AZ123</f>
        <v>0</v>
      </c>
      <c r="BA123">
        <f>+'Cu1'!BA123</f>
        <v>0</v>
      </c>
      <c r="BB123">
        <f>+'Cu1'!BB123</f>
        <v>0</v>
      </c>
      <c r="BC123">
        <f>+'Cu1'!BC123</f>
        <v>0</v>
      </c>
      <c r="BD123">
        <f>+'Cu1'!BD123</f>
        <v>0</v>
      </c>
      <c r="BE123">
        <f>+'Cu1'!BE123</f>
        <v>0</v>
      </c>
      <c r="BF123">
        <f>+'Cu1'!BF123</f>
        <v>0</v>
      </c>
      <c r="BG123">
        <f>+'Cu1'!BG123</f>
        <v>0</v>
      </c>
    </row>
    <row r="124" spans="1:59" hidden="1">
      <c r="A124" s="36">
        <f>+'Cu1'!A124</f>
        <v>75</v>
      </c>
      <c r="B124" s="34">
        <f>+'Cu1'!B124</f>
        <v>445</v>
      </c>
      <c r="C124" s="10" t="str">
        <f>+'Cu1'!C124</f>
        <v>REG</v>
      </c>
      <c r="D124" s="10" t="str">
        <f>+'Cu1'!D124</f>
        <v>Preparació per reg (l/m2)</v>
      </c>
      <c r="E124" s="37">
        <f>+'Cu1'!E124</f>
        <v>2500</v>
      </c>
      <c r="F124" s="12">
        <f>+'Cu1'!F124</f>
        <v>0</v>
      </c>
      <c r="G124" s="12">
        <f>+'Cu1'!G124</f>
        <v>0</v>
      </c>
      <c r="H124" s="12">
        <f>+'Cu1'!H124</f>
        <v>0</v>
      </c>
      <c r="I124" s="12">
        <f>+'Cu1'!I124</f>
        <v>0</v>
      </c>
      <c r="J124" s="12">
        <f>+'Cu1'!J124</f>
        <v>0</v>
      </c>
      <c r="K124" s="12">
        <f>+'Cu1'!K124</f>
        <v>0</v>
      </c>
      <c r="L124" s="12">
        <f>+'Cu1'!L124</f>
        <v>0</v>
      </c>
      <c r="M124" s="12">
        <f>+'Cu1'!M124</f>
        <v>0</v>
      </c>
      <c r="N124" s="12">
        <f>+'Cu1'!N124</f>
        <v>0</v>
      </c>
      <c r="O124" s="10">
        <f>+'Cu1'!O124</f>
        <v>0</v>
      </c>
      <c r="P124" s="18">
        <f>+'Cu1'!P124</f>
        <v>0</v>
      </c>
      <c r="Q124" s="12">
        <f>+'Cu1'!Q124</f>
        <v>0</v>
      </c>
      <c r="R124" s="10">
        <f>+'Cu1'!R124</f>
        <v>0</v>
      </c>
      <c r="S124" s="10">
        <f>+'Cu1'!S124</f>
        <v>0</v>
      </c>
      <c r="T124" s="10">
        <f>+'Cu1'!T124</f>
        <v>0</v>
      </c>
      <c r="U124" s="10">
        <f>+'Cu1'!U124</f>
        <v>0</v>
      </c>
      <c r="V124" s="10">
        <f>+'Cu1'!V124</f>
        <v>0</v>
      </c>
      <c r="W124" s="10">
        <f>+'Cu1'!W124</f>
        <v>0</v>
      </c>
      <c r="X124" s="10">
        <f>+'Cu1'!X124</f>
        <v>0</v>
      </c>
      <c r="Y124" s="10">
        <f>+'Cu1'!Y124</f>
        <v>0</v>
      </c>
      <c r="Z124" s="12">
        <f>+'Cu1'!Z124</f>
        <v>0</v>
      </c>
      <c r="AA124" s="12">
        <f>+'Cu1'!AA124</f>
        <v>0</v>
      </c>
      <c r="AB124" s="10">
        <f>+'Cu1'!AB124</f>
        <v>0</v>
      </c>
      <c r="AC124" s="10">
        <f>+'Cu1'!AC124</f>
        <v>0</v>
      </c>
      <c r="AD124" s="10">
        <f>+'Cu1'!AD124</f>
        <v>0</v>
      </c>
      <c r="AE124" s="12">
        <f>+'Cu1'!AE124</f>
        <v>0</v>
      </c>
      <c r="AF124" s="12">
        <f>+'Cu1'!AF124</f>
        <v>0</v>
      </c>
      <c r="AG124" s="10">
        <f>+'Cu1'!AG124</f>
        <v>0</v>
      </c>
      <c r="AH124" s="10">
        <f>+'Cu1'!AH124</f>
        <v>0</v>
      </c>
      <c r="AI124" s="10">
        <f>+'Cu1'!AI124</f>
        <v>0</v>
      </c>
      <c r="AJ124" s="10">
        <f>+'Cu1'!AJ124</f>
        <v>0</v>
      </c>
      <c r="AK124" s="10">
        <f>+'Cu1'!AK124</f>
        <v>0</v>
      </c>
      <c r="AL124" s="10">
        <f>+'Cu1'!AL124</f>
        <v>0</v>
      </c>
      <c r="AM124" s="10">
        <f>+'Cu1'!AM124</f>
        <v>0</v>
      </c>
      <c r="AN124" s="10">
        <f>+'Cu1'!AN124</f>
        <v>0</v>
      </c>
      <c r="AO124" s="10">
        <f>+'Cu1'!AO124</f>
        <v>0</v>
      </c>
      <c r="AP124" s="10">
        <f>+'Cu1'!AP124</f>
        <v>0</v>
      </c>
      <c r="AQ124" s="10">
        <f>+'Cu1'!AQ124</f>
        <v>0</v>
      </c>
      <c r="AR124" s="10">
        <f>+'Cu1'!AR124</f>
        <v>0</v>
      </c>
      <c r="AS124" s="10">
        <f>+'Cu1'!AS124</f>
        <v>0</v>
      </c>
      <c r="AT124" s="10">
        <f>+'Cu1'!AT124</f>
        <v>0</v>
      </c>
      <c r="AU124">
        <f>+'Cu1'!AU124</f>
        <v>0</v>
      </c>
      <c r="AV124">
        <f>+'Cu1'!AV124</f>
        <v>0</v>
      </c>
      <c r="AW124">
        <f>+'Cu1'!AW124</f>
        <v>0</v>
      </c>
      <c r="AX124">
        <f>+'Cu1'!AX124</f>
        <v>0</v>
      </c>
      <c r="AY124">
        <f>+'Cu1'!AY124</f>
        <v>0</v>
      </c>
      <c r="AZ124">
        <f>+'Cu1'!AZ124</f>
        <v>0</v>
      </c>
      <c r="BA124">
        <f>+'Cu1'!BA124</f>
        <v>0</v>
      </c>
      <c r="BB124">
        <f>+'Cu1'!BB124</f>
        <v>0</v>
      </c>
      <c r="BC124">
        <f>+'Cu1'!BC124</f>
        <v>0</v>
      </c>
      <c r="BD124">
        <f>+'Cu1'!BD124</f>
        <v>0</v>
      </c>
      <c r="BE124">
        <f>+'Cu1'!BE124</f>
        <v>0</v>
      </c>
      <c r="BF124">
        <f>+'Cu1'!BF124</f>
        <v>0</v>
      </c>
      <c r="BG124">
        <f>+'Cu1'!BG124</f>
        <v>0</v>
      </c>
    </row>
    <row r="125" spans="1:59" hidden="1">
      <c r="A125" s="36">
        <f>+'Cu1'!A125</f>
        <v>76</v>
      </c>
      <c r="B125" s="33">
        <f>+'Cu1'!B125</f>
        <v>455</v>
      </c>
      <c r="C125" s="7" t="str">
        <f>+'Cu1'!C125</f>
        <v>REG</v>
      </c>
      <c r="D125" s="7" t="str">
        <f>+'Cu1'!D125</f>
        <v>Preparació per posada en funcionament i parada</v>
      </c>
      <c r="E125" s="21">
        <f>+'Cu1'!E125</f>
        <v>2500</v>
      </c>
      <c r="F125" s="9">
        <f>+'Cu1'!F125</f>
        <v>0</v>
      </c>
      <c r="G125" s="9">
        <f>+'Cu1'!G125</f>
        <v>0</v>
      </c>
      <c r="H125" s="9">
        <f>+'Cu1'!H125</f>
        <v>0</v>
      </c>
      <c r="I125" s="9">
        <f>+'Cu1'!I125</f>
        <v>0</v>
      </c>
      <c r="J125" s="9">
        <f>+'Cu1'!J125</f>
        <v>0</v>
      </c>
      <c r="K125" s="9">
        <f>+'Cu1'!K125</f>
        <v>0</v>
      </c>
      <c r="L125" s="9">
        <f>+'Cu1'!L125</f>
        <v>0</v>
      </c>
      <c r="M125" s="9">
        <f>+'Cu1'!M125</f>
        <v>0</v>
      </c>
      <c r="N125" s="9">
        <f>+'Cu1'!N125</f>
        <v>0</v>
      </c>
      <c r="O125" s="7">
        <f>+'Cu1'!O125</f>
        <v>0</v>
      </c>
      <c r="P125" s="19">
        <f>+'Cu1'!P125</f>
        <v>0</v>
      </c>
      <c r="Q125" s="9">
        <f>+'Cu1'!Q125</f>
        <v>0</v>
      </c>
      <c r="R125" s="7">
        <f>+'Cu1'!R125</f>
        <v>0</v>
      </c>
      <c r="S125" s="7">
        <f>+'Cu1'!S125</f>
        <v>0</v>
      </c>
      <c r="T125" s="7">
        <f>+'Cu1'!T125</f>
        <v>0</v>
      </c>
      <c r="U125" s="7">
        <f>+'Cu1'!U125</f>
        <v>0</v>
      </c>
      <c r="V125" s="7">
        <f>+'Cu1'!V125</f>
        <v>0</v>
      </c>
      <c r="W125" s="7">
        <f>+'Cu1'!W125</f>
        <v>0</v>
      </c>
      <c r="X125" s="7">
        <f>+'Cu1'!X125</f>
        <v>0</v>
      </c>
      <c r="Y125" s="7">
        <f>+'Cu1'!Y125</f>
        <v>0</v>
      </c>
      <c r="Z125" s="9">
        <f>+'Cu1'!Z125</f>
        <v>0</v>
      </c>
      <c r="AA125" s="9">
        <f>+'Cu1'!AA125</f>
        <v>0</v>
      </c>
      <c r="AB125" s="7">
        <f>+'Cu1'!AB125</f>
        <v>0</v>
      </c>
      <c r="AC125" s="7">
        <f>+'Cu1'!AC125</f>
        <v>0</v>
      </c>
      <c r="AD125" s="7">
        <f>+'Cu1'!AD125</f>
        <v>0</v>
      </c>
      <c r="AE125" s="9">
        <f>+'Cu1'!AE125</f>
        <v>0</v>
      </c>
      <c r="AF125" s="9">
        <f>+'Cu1'!AF125</f>
        <v>0</v>
      </c>
      <c r="AG125" s="7">
        <f>+'Cu1'!AG125</f>
        <v>0</v>
      </c>
      <c r="AH125" s="7">
        <f>+'Cu1'!AH125</f>
        <v>0</v>
      </c>
      <c r="AI125" s="7">
        <f>+'Cu1'!AI125</f>
        <v>0</v>
      </c>
      <c r="AJ125" s="7">
        <f>+'Cu1'!AJ125</f>
        <v>0</v>
      </c>
      <c r="AK125" s="7">
        <f>+'Cu1'!AK125</f>
        <v>0</v>
      </c>
      <c r="AL125" s="7">
        <f>+'Cu1'!AL125</f>
        <v>0</v>
      </c>
      <c r="AM125" s="7">
        <f>+'Cu1'!AM125</f>
        <v>0</v>
      </c>
      <c r="AN125" s="7">
        <f>+'Cu1'!AN125</f>
        <v>0</v>
      </c>
      <c r="AO125" s="7">
        <f>+'Cu1'!AO125</f>
        <v>0</v>
      </c>
      <c r="AP125" s="7">
        <f>+'Cu1'!AP125</f>
        <v>0</v>
      </c>
      <c r="AQ125" s="7">
        <f>+'Cu1'!AQ125</f>
        <v>0</v>
      </c>
      <c r="AR125" s="7">
        <f>+'Cu1'!AR125</f>
        <v>0</v>
      </c>
      <c r="AS125" s="7">
        <f>+'Cu1'!AS125</f>
        <v>0</v>
      </c>
      <c r="AT125" s="7">
        <f>+'Cu1'!AT125</f>
        <v>0</v>
      </c>
      <c r="AU125" s="39">
        <f>+'Cu1'!AU125</f>
        <v>0</v>
      </c>
      <c r="AV125">
        <f>+'Cu1'!AV125</f>
        <v>0</v>
      </c>
      <c r="AW125">
        <f>+'Cu1'!AW125</f>
        <v>0</v>
      </c>
      <c r="AX125">
        <f>+'Cu1'!AX125</f>
        <v>0</v>
      </c>
      <c r="AY125">
        <f>+'Cu1'!AY125</f>
        <v>0</v>
      </c>
      <c r="AZ125">
        <f>+'Cu1'!AZ125</f>
        <v>0</v>
      </c>
      <c r="BA125">
        <f>+'Cu1'!BA125</f>
        <v>0</v>
      </c>
      <c r="BB125">
        <f>+'Cu1'!BB125</f>
        <v>0</v>
      </c>
      <c r="BC125">
        <f>+'Cu1'!BC125</f>
        <v>0</v>
      </c>
      <c r="BD125">
        <f>+'Cu1'!BD125</f>
        <v>0</v>
      </c>
      <c r="BE125">
        <f>+'Cu1'!BE125</f>
        <v>0</v>
      </c>
      <c r="BF125">
        <f>+'Cu1'!BF125</f>
        <v>0</v>
      </c>
      <c r="BG125">
        <f>+'Cu1'!BG125</f>
        <v>0</v>
      </c>
    </row>
    <row r="126" spans="1:59" hidden="1">
      <c r="A126" s="36">
        <f>+'Cu1'!A126</f>
        <v>77</v>
      </c>
      <c r="B126" s="34">
        <f>+'Cu1'!B126</f>
        <v>465</v>
      </c>
      <c r="C126" s="10" t="str">
        <f>+'Cu1'!C126</f>
        <v>REG</v>
      </c>
      <c r="D126" s="10" t="str">
        <f>+'Cu1'!D126</f>
        <v>Preparació per desinstal.lació sistema de reg amb cinta</v>
      </c>
      <c r="E126" s="11">
        <f>+'Cu1'!E126</f>
        <v>2500</v>
      </c>
      <c r="F126" s="12">
        <f>+'Cu1'!F126</f>
        <v>0</v>
      </c>
      <c r="G126" s="12">
        <f>+'Cu1'!G126</f>
        <v>0</v>
      </c>
      <c r="H126" s="12">
        <f>+'Cu1'!H126</f>
        <v>0</v>
      </c>
      <c r="I126" s="12">
        <f>+'Cu1'!I126</f>
        <v>0</v>
      </c>
      <c r="J126" s="12">
        <f>+'Cu1'!J126</f>
        <v>0</v>
      </c>
      <c r="K126" s="12">
        <f>+'Cu1'!K126</f>
        <v>0</v>
      </c>
      <c r="L126" s="12">
        <f>+'Cu1'!L126</f>
        <v>0</v>
      </c>
      <c r="M126" s="12">
        <f>+'Cu1'!M126</f>
        <v>0</v>
      </c>
      <c r="N126" s="12">
        <f>+'Cu1'!N126</f>
        <v>0</v>
      </c>
      <c r="O126" s="10">
        <f>+'Cu1'!O126</f>
        <v>0</v>
      </c>
      <c r="P126" s="18">
        <f>+'Cu1'!P126</f>
        <v>0</v>
      </c>
      <c r="Q126" s="12">
        <f>+'Cu1'!Q126</f>
        <v>0</v>
      </c>
      <c r="R126" s="10">
        <f>+'Cu1'!R126</f>
        <v>0</v>
      </c>
      <c r="S126" s="10">
        <f>+'Cu1'!S126</f>
        <v>0</v>
      </c>
      <c r="T126" s="10">
        <f>+'Cu1'!T126</f>
        <v>0</v>
      </c>
      <c r="U126" s="10">
        <f>+'Cu1'!U126</f>
        <v>0</v>
      </c>
      <c r="V126" s="10">
        <f>+'Cu1'!V126</f>
        <v>0</v>
      </c>
      <c r="W126" s="10">
        <f>+'Cu1'!W126</f>
        <v>0</v>
      </c>
      <c r="X126" s="10">
        <f>+'Cu1'!X126</f>
        <v>0</v>
      </c>
      <c r="Y126" s="10">
        <f>+'Cu1'!Y126</f>
        <v>0</v>
      </c>
      <c r="Z126" s="12">
        <f>+'Cu1'!Z126</f>
        <v>0</v>
      </c>
      <c r="AA126" s="12">
        <f>+'Cu1'!AA126</f>
        <v>0</v>
      </c>
      <c r="AB126" s="10">
        <f>+'Cu1'!AB126</f>
        <v>0</v>
      </c>
      <c r="AC126" s="10">
        <f>+'Cu1'!AC126</f>
        <v>0</v>
      </c>
      <c r="AD126" s="10">
        <f>+'Cu1'!AD126</f>
        <v>0</v>
      </c>
      <c r="AE126" s="12">
        <f>+'Cu1'!AE126</f>
        <v>0</v>
      </c>
      <c r="AF126" s="12">
        <f>+'Cu1'!AF126</f>
        <v>0</v>
      </c>
      <c r="AG126" s="10">
        <f>+'Cu1'!AG126</f>
        <v>0</v>
      </c>
      <c r="AH126" s="10">
        <f>+'Cu1'!AH126</f>
        <v>0</v>
      </c>
      <c r="AI126" s="10">
        <f>+'Cu1'!AI126</f>
        <v>0</v>
      </c>
      <c r="AJ126" s="10">
        <f>+'Cu1'!AJ126</f>
        <v>0</v>
      </c>
      <c r="AK126" s="10">
        <f>+'Cu1'!AK126</f>
        <v>0</v>
      </c>
      <c r="AL126" s="10">
        <f>+'Cu1'!AL126</f>
        <v>0</v>
      </c>
      <c r="AM126" s="10">
        <f>+'Cu1'!AM126</f>
        <v>0</v>
      </c>
      <c r="AN126" s="10">
        <f>+'Cu1'!AN126</f>
        <v>0</v>
      </c>
      <c r="AO126" s="10">
        <f>+'Cu1'!AO126</f>
        <v>0</v>
      </c>
      <c r="AP126" s="10">
        <f>+'Cu1'!AP126</f>
        <v>0</v>
      </c>
      <c r="AQ126" s="10">
        <f>+'Cu1'!AQ126</f>
        <v>0</v>
      </c>
      <c r="AR126" s="10">
        <f>+'Cu1'!AR126</f>
        <v>0</v>
      </c>
      <c r="AS126" s="10">
        <f>+'Cu1'!AS126</f>
        <v>0</v>
      </c>
      <c r="AT126" s="10">
        <f>+'Cu1'!AT126</f>
        <v>0</v>
      </c>
      <c r="AU126">
        <f>+'Cu1'!AU126</f>
        <v>0</v>
      </c>
      <c r="AV126">
        <f>+'Cu1'!AV126</f>
        <v>0</v>
      </c>
      <c r="AW126">
        <f>+'Cu1'!AW126</f>
        <v>0</v>
      </c>
      <c r="AX126">
        <f>+'Cu1'!AX126</f>
        <v>0</v>
      </c>
      <c r="AY126">
        <f>+'Cu1'!AY126</f>
        <v>0</v>
      </c>
      <c r="AZ126">
        <f>+'Cu1'!AZ126</f>
        <v>0</v>
      </c>
      <c r="BA126">
        <f>+'Cu1'!BA126</f>
        <v>0</v>
      </c>
      <c r="BB126">
        <f>+'Cu1'!BB126</f>
        <v>0</v>
      </c>
      <c r="BC126">
        <f>+'Cu1'!BC126</f>
        <v>0</v>
      </c>
      <c r="BD126">
        <f>+'Cu1'!BD126</f>
        <v>0</v>
      </c>
      <c r="BE126">
        <f>+'Cu1'!BE126</f>
        <v>0</v>
      </c>
      <c r="BF126">
        <f>+'Cu1'!BF126</f>
        <v>0</v>
      </c>
      <c r="BG126">
        <f>+'Cu1'!BG126</f>
        <v>0</v>
      </c>
    </row>
    <row r="127" spans="1:59" hidden="1">
      <c r="A127" s="36">
        <f>+'Cu1'!A127</f>
        <v>78</v>
      </c>
      <c r="B127" s="33">
        <f>+'Cu1'!B127</f>
        <v>515</v>
      </c>
      <c r="C127" s="7" t="str">
        <f>+'Cu1'!C127</f>
        <v>TRACTAMENTS</v>
      </c>
      <c r="D127" s="7" t="str">
        <f>+'Cu1'!D127</f>
        <v>Preparació per tractament bacillus + retenol +purí ortiga amb tractor i braços</v>
      </c>
      <c r="E127" s="21">
        <f>+'Cu1'!E127</f>
        <v>2500</v>
      </c>
      <c r="F127" s="9">
        <f>+'Cu1'!F127</f>
        <v>0</v>
      </c>
      <c r="G127" s="9">
        <f>+'Cu1'!G127</f>
        <v>1</v>
      </c>
      <c r="H127" s="9">
        <f>+'Cu1'!H127</f>
        <v>0</v>
      </c>
      <c r="I127" s="9">
        <f>+'Cu1'!I127</f>
        <v>0</v>
      </c>
      <c r="J127" s="9">
        <f>+'Cu1'!J127</f>
        <v>0</v>
      </c>
      <c r="K127" s="9">
        <f>+'Cu1'!K127</f>
        <v>0</v>
      </c>
      <c r="L127" s="9">
        <f>+'Cu1'!L127</f>
        <v>0</v>
      </c>
      <c r="M127" s="9">
        <f>+'Cu1'!M127</f>
        <v>0</v>
      </c>
      <c r="N127" s="9">
        <f>+'Cu1'!N127</f>
        <v>0</v>
      </c>
      <c r="O127" s="7">
        <f>+'Cu1'!O127</f>
        <v>0</v>
      </c>
      <c r="P127" s="19">
        <f>+'Cu1'!P127</f>
        <v>0</v>
      </c>
      <c r="Q127" s="9">
        <f>+'Cu1'!Q127</f>
        <v>0</v>
      </c>
      <c r="R127" s="7">
        <f>+'Cu1'!R127</f>
        <v>0</v>
      </c>
      <c r="S127" s="7">
        <f>+'Cu1'!S127</f>
        <v>0</v>
      </c>
      <c r="T127" s="7">
        <f>+'Cu1'!T127</f>
        <v>0</v>
      </c>
      <c r="U127" s="7">
        <f>+'Cu1'!U127</f>
        <v>0</v>
      </c>
      <c r="V127" s="7">
        <f>+'Cu1'!V127</f>
        <v>0</v>
      </c>
      <c r="W127" s="7">
        <f>+'Cu1'!W127</f>
        <v>0</v>
      </c>
      <c r="X127" s="7">
        <f>+'Cu1'!X127</f>
        <v>0</v>
      </c>
      <c r="Y127" s="7">
        <f>+'Cu1'!Y127</f>
        <v>0</v>
      </c>
      <c r="Z127" s="9">
        <f>+'Cu1'!Z127</f>
        <v>0</v>
      </c>
      <c r="AA127" s="9">
        <f>+'Cu1'!AA127</f>
        <v>0</v>
      </c>
      <c r="AB127" s="7">
        <f>+'Cu1'!AB127</f>
        <v>0</v>
      </c>
      <c r="AC127" s="7">
        <f>+'Cu1'!AC127</f>
        <v>0</v>
      </c>
      <c r="AD127" s="7">
        <f>+'Cu1'!AD127</f>
        <v>0</v>
      </c>
      <c r="AE127" s="9">
        <f>+'Cu1'!AE127</f>
        <v>1</v>
      </c>
      <c r="AF127" s="9">
        <f>+'Cu1'!AF127</f>
        <v>1</v>
      </c>
      <c r="AG127" s="7">
        <f>+'Cu1'!AG127</f>
        <v>0</v>
      </c>
      <c r="AH127" s="7">
        <f>+'Cu1'!AH127</f>
        <v>0</v>
      </c>
      <c r="AI127" s="7">
        <f>+'Cu1'!AI127</f>
        <v>0</v>
      </c>
      <c r="AJ127" s="7">
        <f>+'Cu1'!AJ127</f>
        <v>0</v>
      </c>
      <c r="AK127" s="7">
        <f>+'Cu1'!AK127</f>
        <v>0</v>
      </c>
      <c r="AL127" s="7">
        <f>+'Cu1'!AL127</f>
        <v>0</v>
      </c>
      <c r="AM127" s="7">
        <f>+'Cu1'!AM127</f>
        <v>0</v>
      </c>
      <c r="AN127" s="7">
        <f>+'Cu1'!AN127</f>
        <v>0</v>
      </c>
      <c r="AO127" s="7">
        <f>+'Cu1'!AO127</f>
        <v>0</v>
      </c>
      <c r="AP127" s="7">
        <f>+'Cu1'!AP127</f>
        <v>0</v>
      </c>
      <c r="AQ127" s="7">
        <f>+'Cu1'!AQ127</f>
        <v>0</v>
      </c>
      <c r="AR127" s="7">
        <f>+'Cu1'!AR127</f>
        <v>0</v>
      </c>
      <c r="AS127" s="7">
        <f>+'Cu1'!AS127</f>
        <v>0</v>
      </c>
      <c r="AT127" s="7">
        <f>+'Cu1'!AT127</f>
        <v>0</v>
      </c>
      <c r="AU127" s="39">
        <f>+'Cu1'!AU127</f>
        <v>0</v>
      </c>
      <c r="AV127">
        <f>+'Cu1'!AV127</f>
        <v>0</v>
      </c>
      <c r="AW127">
        <f>+'Cu1'!AW127</f>
        <v>0</v>
      </c>
      <c r="AX127">
        <f>+'Cu1'!AX127</f>
        <v>0</v>
      </c>
      <c r="AY127">
        <f>+'Cu1'!AY127</f>
        <v>0</v>
      </c>
      <c r="AZ127">
        <f>+'Cu1'!AZ127</f>
        <v>0</v>
      </c>
      <c r="BA127">
        <f>+'Cu1'!BA127</f>
        <v>0</v>
      </c>
      <c r="BB127">
        <f>+'Cu1'!BB127</f>
        <v>0</v>
      </c>
      <c r="BC127">
        <f>+'Cu1'!BC127</f>
        <v>0</v>
      </c>
      <c r="BD127">
        <f>+'Cu1'!BD127</f>
        <v>0</v>
      </c>
      <c r="BE127">
        <f>+'Cu1'!BE127</f>
        <v>0</v>
      </c>
      <c r="BF127">
        <f>+'Cu1'!BF127</f>
        <v>0</v>
      </c>
      <c r="BG127">
        <f>+'Cu1'!BG127</f>
        <v>0</v>
      </c>
    </row>
    <row r="128" spans="1:59" hidden="1">
      <c r="A128" s="36">
        <f>+'Cu1'!A128</f>
        <v>79</v>
      </c>
      <c r="B128" s="34">
        <f>+'Cu1'!B128</f>
        <v>525</v>
      </c>
      <c r="C128" s="10" t="str">
        <f>+'Cu1'!C128</f>
        <v>TRACTAMENTS</v>
      </c>
      <c r="D128" s="10" t="str">
        <f>+'Cu1'!D128</f>
        <v>Preparació per tractament bacillus + retenol +purí ortiga amb bota i 2 persones</v>
      </c>
      <c r="E128" s="11">
        <f>+'Cu1'!E128</f>
        <v>2500</v>
      </c>
      <c r="F128" s="28">
        <f>+'Cu1'!F128</f>
        <v>0</v>
      </c>
      <c r="G128" s="28">
        <f>+'Cu1'!G128</f>
        <v>0.5</v>
      </c>
      <c r="H128" s="28">
        <f>+'Cu1'!H128</f>
        <v>0</v>
      </c>
      <c r="I128" s="28">
        <f>+'Cu1'!I128</f>
        <v>0</v>
      </c>
      <c r="J128" s="28">
        <f>+'Cu1'!J128</f>
        <v>0</v>
      </c>
      <c r="K128" s="28">
        <f>+'Cu1'!K128</f>
        <v>0</v>
      </c>
      <c r="L128" s="28">
        <f>+'Cu1'!L128</f>
        <v>0</v>
      </c>
      <c r="M128" s="28">
        <f>+'Cu1'!M128</f>
        <v>0</v>
      </c>
      <c r="N128" s="28">
        <f>+'Cu1'!N128</f>
        <v>0</v>
      </c>
      <c r="O128" s="29">
        <f>+'Cu1'!O128</f>
        <v>0</v>
      </c>
      <c r="P128" s="30">
        <f>+'Cu1'!P128</f>
        <v>0</v>
      </c>
      <c r="Q128" s="28">
        <f>+'Cu1'!Q128</f>
        <v>0</v>
      </c>
      <c r="R128" s="29">
        <f>+'Cu1'!R128</f>
        <v>0</v>
      </c>
      <c r="S128" s="29">
        <f>+'Cu1'!S128</f>
        <v>0</v>
      </c>
      <c r="T128" s="29">
        <f>+'Cu1'!T128</f>
        <v>0</v>
      </c>
      <c r="U128" s="29">
        <f>+'Cu1'!U128</f>
        <v>0</v>
      </c>
      <c r="V128" s="29">
        <f>+'Cu1'!V128</f>
        <v>0</v>
      </c>
      <c r="W128" s="29">
        <f>+'Cu1'!W128</f>
        <v>0</v>
      </c>
      <c r="X128" s="29">
        <f>+'Cu1'!X128</f>
        <v>0</v>
      </c>
      <c r="Y128" s="29">
        <f>+'Cu1'!Y128</f>
        <v>0</v>
      </c>
      <c r="Z128" s="28">
        <f>+'Cu1'!Z128</f>
        <v>0</v>
      </c>
      <c r="AA128" s="28">
        <f>+'Cu1'!AA128</f>
        <v>0</v>
      </c>
      <c r="AB128" s="29">
        <f>+'Cu1'!AB128</f>
        <v>0</v>
      </c>
      <c r="AC128" s="29">
        <f>+'Cu1'!AC128</f>
        <v>0</v>
      </c>
      <c r="AD128" s="29">
        <f>+'Cu1'!AD128</f>
        <v>0</v>
      </c>
      <c r="AE128" s="28">
        <f>+'Cu1'!AE128</f>
        <v>0</v>
      </c>
      <c r="AF128" s="28">
        <f>+'Cu1'!AF128</f>
        <v>0.5</v>
      </c>
      <c r="AG128" s="29">
        <f>+'Cu1'!AG128</f>
        <v>0</v>
      </c>
      <c r="AH128" s="29">
        <f>+'Cu1'!AH128</f>
        <v>0</v>
      </c>
      <c r="AI128" s="29">
        <f>+'Cu1'!AI128</f>
        <v>0</v>
      </c>
      <c r="AJ128" s="29">
        <f>+'Cu1'!AJ128</f>
        <v>0</v>
      </c>
      <c r="AK128" s="29">
        <f>+'Cu1'!AK128</f>
        <v>0</v>
      </c>
      <c r="AL128" s="29">
        <f>+'Cu1'!AL128</f>
        <v>0</v>
      </c>
      <c r="AM128" s="29">
        <f>+'Cu1'!AM128</f>
        <v>0</v>
      </c>
      <c r="AN128" s="29">
        <f>+'Cu1'!AN128</f>
        <v>0</v>
      </c>
      <c r="AO128" s="29">
        <f>+'Cu1'!AO128</f>
        <v>0</v>
      </c>
      <c r="AP128" s="29">
        <f>+'Cu1'!AP128</f>
        <v>0</v>
      </c>
      <c r="AQ128" s="29">
        <f>+'Cu1'!AQ128</f>
        <v>0</v>
      </c>
      <c r="AR128" s="29">
        <f>+'Cu1'!AR128</f>
        <v>0</v>
      </c>
      <c r="AS128" s="29">
        <f>+'Cu1'!AS128</f>
        <v>0</v>
      </c>
      <c r="AT128" s="29">
        <f>+'Cu1'!AT128</f>
        <v>0</v>
      </c>
      <c r="AU128">
        <f>+'Cu1'!AU128</f>
        <v>0</v>
      </c>
      <c r="AV128">
        <f>+'Cu1'!AV128</f>
        <v>0</v>
      </c>
      <c r="AW128">
        <f>+'Cu1'!AW128</f>
        <v>0</v>
      </c>
      <c r="AX128">
        <f>+'Cu1'!AX128</f>
        <v>0</v>
      </c>
      <c r="AY128">
        <f>+'Cu1'!AY128</f>
        <v>0</v>
      </c>
      <c r="AZ128">
        <f>+'Cu1'!AZ128</f>
        <v>0</v>
      </c>
      <c r="BA128">
        <f>+'Cu1'!BA128</f>
        <v>0</v>
      </c>
      <c r="BB128">
        <f>+'Cu1'!BB128</f>
        <v>0</v>
      </c>
      <c r="BC128">
        <f>+'Cu1'!BC128</f>
        <v>0</v>
      </c>
      <c r="BD128">
        <f>+'Cu1'!BD128</f>
        <v>0</v>
      </c>
      <c r="BE128">
        <f>+'Cu1'!BE128</f>
        <v>0</v>
      </c>
      <c r="BF128">
        <f>+'Cu1'!BF128</f>
        <v>0</v>
      </c>
      <c r="BG128">
        <f>+'Cu1'!BG128</f>
        <v>0</v>
      </c>
    </row>
    <row r="129" spans="1:65" hidden="1">
      <c r="A129" s="36">
        <f>+'Cu1'!A129</f>
        <v>80</v>
      </c>
      <c r="B129" s="33">
        <f>+'Cu1'!B129</f>
        <v>535</v>
      </c>
      <c r="C129" s="7" t="str">
        <f>+'Cu1'!C129</f>
        <v>TRACTAMENTS</v>
      </c>
      <c r="D129" s="7" t="str">
        <f>+'Cu1'!D129</f>
        <v>Preparació per tractament coure + retenol + purí</v>
      </c>
      <c r="E129" s="21">
        <f>+'Cu1'!E129</f>
        <v>2500</v>
      </c>
      <c r="F129" s="22">
        <f>+'Cu1'!F129</f>
        <v>0</v>
      </c>
      <c r="G129" s="22">
        <f>+'Cu1'!G129</f>
        <v>0.5</v>
      </c>
      <c r="H129" s="22">
        <f>+'Cu1'!H129</f>
        <v>0</v>
      </c>
      <c r="I129" s="22">
        <f>+'Cu1'!I129</f>
        <v>0</v>
      </c>
      <c r="J129" s="22">
        <f>+'Cu1'!J129</f>
        <v>0</v>
      </c>
      <c r="K129" s="22">
        <f>+'Cu1'!K129</f>
        <v>0</v>
      </c>
      <c r="L129" s="22">
        <f>+'Cu1'!L129</f>
        <v>0</v>
      </c>
      <c r="M129" s="22">
        <f>+'Cu1'!M129</f>
        <v>0</v>
      </c>
      <c r="N129" s="22">
        <f>+'Cu1'!N129</f>
        <v>0</v>
      </c>
      <c r="O129" s="23">
        <f>+'Cu1'!O129</f>
        <v>0</v>
      </c>
      <c r="P129" s="24">
        <f>+'Cu1'!P129</f>
        <v>0</v>
      </c>
      <c r="Q129" s="22">
        <f>+'Cu1'!Q129</f>
        <v>0</v>
      </c>
      <c r="R129" s="23">
        <f>+'Cu1'!R129</f>
        <v>0</v>
      </c>
      <c r="S129" s="23">
        <f>+'Cu1'!S129</f>
        <v>0</v>
      </c>
      <c r="T129" s="23">
        <f>+'Cu1'!T129</f>
        <v>0</v>
      </c>
      <c r="U129" s="23">
        <f>+'Cu1'!U129</f>
        <v>0</v>
      </c>
      <c r="V129" s="23">
        <f>+'Cu1'!V129</f>
        <v>0</v>
      </c>
      <c r="W129" s="23">
        <f>+'Cu1'!W129</f>
        <v>0</v>
      </c>
      <c r="X129" s="23">
        <f>+'Cu1'!X129</f>
        <v>0</v>
      </c>
      <c r="Y129" s="23">
        <f>+'Cu1'!Y129</f>
        <v>0</v>
      </c>
      <c r="Z129" s="22">
        <f>+'Cu1'!Z129</f>
        <v>0</v>
      </c>
      <c r="AA129" s="22">
        <f>+'Cu1'!AA129</f>
        <v>0</v>
      </c>
      <c r="AB129" s="23">
        <f>+'Cu1'!AB129</f>
        <v>0</v>
      </c>
      <c r="AC129" s="23">
        <f>+'Cu1'!AC129</f>
        <v>0</v>
      </c>
      <c r="AD129" s="23">
        <f>+'Cu1'!AD129</f>
        <v>0</v>
      </c>
      <c r="AE129" s="22">
        <f>+'Cu1'!AE129</f>
        <v>0.5</v>
      </c>
      <c r="AF129" s="22">
        <f>+'Cu1'!AF129</f>
        <v>0.5</v>
      </c>
      <c r="AG129" s="23">
        <f>+'Cu1'!AG129</f>
        <v>0</v>
      </c>
      <c r="AH129" s="23">
        <f>+'Cu1'!AH129</f>
        <v>0</v>
      </c>
      <c r="AI129" s="23">
        <f>+'Cu1'!AI129</f>
        <v>0</v>
      </c>
      <c r="AJ129" s="23">
        <f>+'Cu1'!AJ129</f>
        <v>0</v>
      </c>
      <c r="AK129" s="23">
        <f>+'Cu1'!AK129</f>
        <v>0</v>
      </c>
      <c r="AL129" s="23">
        <f>+'Cu1'!AL129</f>
        <v>0</v>
      </c>
      <c r="AM129" s="23">
        <f>+'Cu1'!AM129</f>
        <v>0</v>
      </c>
      <c r="AN129" s="23">
        <f>+'Cu1'!AN129</f>
        <v>0</v>
      </c>
      <c r="AO129" s="23">
        <f>+'Cu1'!AO129</f>
        <v>0</v>
      </c>
      <c r="AP129" s="23">
        <f>+'Cu1'!AP129</f>
        <v>0</v>
      </c>
      <c r="AQ129" s="23">
        <f>+'Cu1'!AQ129</f>
        <v>0</v>
      </c>
      <c r="AR129" s="23">
        <f>+'Cu1'!AR129</f>
        <v>0</v>
      </c>
      <c r="AS129" s="23">
        <f>+'Cu1'!AS129</f>
        <v>0</v>
      </c>
      <c r="AT129" s="23">
        <f>+'Cu1'!AT129</f>
        <v>0</v>
      </c>
      <c r="AU129" s="39">
        <f>+'Cu1'!AU129</f>
        <v>0</v>
      </c>
      <c r="AV129">
        <f>+'Cu1'!AV129</f>
        <v>0</v>
      </c>
      <c r="AW129">
        <f>+'Cu1'!AW129</f>
        <v>0</v>
      </c>
      <c r="AX129">
        <f>+'Cu1'!AX129</f>
        <v>0</v>
      </c>
      <c r="AY129">
        <f>+'Cu1'!AY129</f>
        <v>0</v>
      </c>
      <c r="AZ129">
        <f>+'Cu1'!AZ129</f>
        <v>0</v>
      </c>
      <c r="BA129">
        <f>+'Cu1'!BA129</f>
        <v>0</v>
      </c>
      <c r="BB129">
        <f>+'Cu1'!BB129</f>
        <v>0</v>
      </c>
      <c r="BC129">
        <f>+'Cu1'!BC129</f>
        <v>0</v>
      </c>
      <c r="BD129">
        <f>+'Cu1'!BD129</f>
        <v>0</v>
      </c>
      <c r="BE129">
        <f>+'Cu1'!BE129</f>
        <v>0</v>
      </c>
      <c r="BF129">
        <f>+'Cu1'!BF129</f>
        <v>0</v>
      </c>
      <c r="BG129">
        <f>+'Cu1'!BG129</f>
        <v>0</v>
      </c>
    </row>
    <row r="130" spans="1:65" hidden="1">
      <c r="A130" s="36">
        <f>+'Cu1'!A130</f>
        <v>81</v>
      </c>
      <c r="B130" s="34">
        <f>+'Cu1'!B130</f>
        <v>545</v>
      </c>
      <c r="C130" s="10" t="str">
        <f>+'Cu1'!C130</f>
        <v>TRACTAMENTS</v>
      </c>
      <c r="D130" s="10" t="str">
        <f>+'Cu1'!D130</f>
        <v>Preparació per tractament llimacs (ferramol)</v>
      </c>
      <c r="E130" s="11">
        <f>+'Cu1'!E130</f>
        <v>2500</v>
      </c>
      <c r="F130" s="12">
        <f>+'Cu1'!F130</f>
        <v>0</v>
      </c>
      <c r="G130" s="12">
        <f>+'Cu1'!G130</f>
        <v>0</v>
      </c>
      <c r="H130" s="12">
        <f>+'Cu1'!H130</f>
        <v>0</v>
      </c>
      <c r="I130" s="12">
        <f>+'Cu1'!I130</f>
        <v>0.25</v>
      </c>
      <c r="J130" s="12">
        <f>+'Cu1'!J130</f>
        <v>0</v>
      </c>
      <c r="K130" s="12">
        <f>+'Cu1'!K130</f>
        <v>0</v>
      </c>
      <c r="L130" s="12">
        <f>+'Cu1'!L130</f>
        <v>0</v>
      </c>
      <c r="M130" s="12">
        <f>+'Cu1'!M130</f>
        <v>0</v>
      </c>
      <c r="N130" s="12">
        <f>+'Cu1'!N130</f>
        <v>0</v>
      </c>
      <c r="O130" s="10">
        <f>+'Cu1'!O130</f>
        <v>0</v>
      </c>
      <c r="P130" s="18">
        <f>+'Cu1'!P130</f>
        <v>0</v>
      </c>
      <c r="Q130" s="12">
        <f>+'Cu1'!Q130</f>
        <v>0</v>
      </c>
      <c r="R130" s="10">
        <f>+'Cu1'!R130</f>
        <v>0</v>
      </c>
      <c r="S130" s="10">
        <f>+'Cu1'!S130</f>
        <v>0</v>
      </c>
      <c r="T130" s="10">
        <f>+'Cu1'!T130</f>
        <v>0</v>
      </c>
      <c r="U130" s="10">
        <f>+'Cu1'!U130</f>
        <v>0</v>
      </c>
      <c r="V130" s="10">
        <f>+'Cu1'!V130</f>
        <v>0</v>
      </c>
      <c r="W130" s="10">
        <f>+'Cu1'!W130</f>
        <v>0</v>
      </c>
      <c r="X130" s="10">
        <f>+'Cu1'!X130</f>
        <v>0</v>
      </c>
      <c r="Y130" s="10">
        <f>+'Cu1'!Y130</f>
        <v>0</v>
      </c>
      <c r="Z130" s="12">
        <f>+'Cu1'!Z130</f>
        <v>0</v>
      </c>
      <c r="AA130" s="12">
        <f>+'Cu1'!AA130</f>
        <v>0.25</v>
      </c>
      <c r="AB130" s="10">
        <f>+'Cu1'!AB130</f>
        <v>0</v>
      </c>
      <c r="AC130" s="10">
        <f>+'Cu1'!AC130</f>
        <v>0</v>
      </c>
      <c r="AD130" s="10">
        <f>+'Cu1'!AD130</f>
        <v>0</v>
      </c>
      <c r="AE130" s="12">
        <f>+'Cu1'!AE130</f>
        <v>0</v>
      </c>
      <c r="AF130" s="12">
        <f>+'Cu1'!AF130</f>
        <v>0</v>
      </c>
      <c r="AG130" s="10">
        <f>+'Cu1'!AG130</f>
        <v>0</v>
      </c>
      <c r="AH130" s="10">
        <f>+'Cu1'!AH130</f>
        <v>0</v>
      </c>
      <c r="AI130" s="10">
        <f>+'Cu1'!AI130</f>
        <v>0</v>
      </c>
      <c r="AJ130" s="10">
        <f>+'Cu1'!AJ130</f>
        <v>0</v>
      </c>
      <c r="AK130" s="10">
        <f>+'Cu1'!AK130</f>
        <v>0</v>
      </c>
      <c r="AL130" s="10">
        <f>+'Cu1'!AL130</f>
        <v>0</v>
      </c>
      <c r="AM130" s="10">
        <f>+'Cu1'!AM130</f>
        <v>0</v>
      </c>
      <c r="AN130" s="10">
        <f>+'Cu1'!AN130</f>
        <v>0</v>
      </c>
      <c r="AO130" s="10">
        <f>+'Cu1'!AO130</f>
        <v>0</v>
      </c>
      <c r="AP130" s="10">
        <f>+'Cu1'!AP130</f>
        <v>0</v>
      </c>
      <c r="AQ130" s="10">
        <f>+'Cu1'!AQ130</f>
        <v>0</v>
      </c>
      <c r="AR130" s="10">
        <f>+'Cu1'!AR130</f>
        <v>0</v>
      </c>
      <c r="AS130" s="10">
        <f>+'Cu1'!AS130</f>
        <v>0</v>
      </c>
      <c r="AT130" s="10">
        <f>+'Cu1'!AT130</f>
        <v>0</v>
      </c>
      <c r="AU130">
        <f>+'Cu1'!AU130</f>
        <v>0</v>
      </c>
      <c r="AV130">
        <f>+'Cu1'!AV130</f>
        <v>0</v>
      </c>
      <c r="AW130">
        <f>+'Cu1'!AW130</f>
        <v>0</v>
      </c>
      <c r="AX130">
        <f>+'Cu1'!AX130</f>
        <v>0</v>
      </c>
      <c r="AY130">
        <f>+'Cu1'!AY130</f>
        <v>0</v>
      </c>
      <c r="AZ130">
        <f>+'Cu1'!AZ130</f>
        <v>0</v>
      </c>
      <c r="BA130">
        <f>+'Cu1'!BA130</f>
        <v>0</v>
      </c>
      <c r="BB130">
        <f>+'Cu1'!BB130</f>
        <v>0</v>
      </c>
      <c r="BC130">
        <f>+'Cu1'!BC130</f>
        <v>0</v>
      </c>
      <c r="BD130">
        <f>+'Cu1'!BD130</f>
        <v>0</v>
      </c>
      <c r="BE130">
        <f>+'Cu1'!BE130</f>
        <v>0</v>
      </c>
      <c r="BF130">
        <f>+'Cu1'!BF130</f>
        <v>0</v>
      </c>
      <c r="BG130">
        <f>+'Cu1'!BG130</f>
        <v>0</v>
      </c>
    </row>
    <row r="131" spans="1:65" hidden="1">
      <c r="A131" s="36">
        <f>+'Cu1'!A131</f>
        <v>82</v>
      </c>
      <c r="B131" s="35">
        <f>+'Cu1'!B131</f>
        <v>555</v>
      </c>
      <c r="C131" s="23" t="str">
        <f>+'Cu1'!C131</f>
        <v>TRACTAMENTS</v>
      </c>
      <c r="D131" s="23" t="str">
        <f>+'Cu1'!D131</f>
        <v>Preparació per tractament bacillus + sofre amb bota i 2 persones</v>
      </c>
      <c r="E131" s="21">
        <f>+'Cu1'!E131</f>
        <v>2500</v>
      </c>
      <c r="F131" s="22">
        <f>+'Cu1'!F131</f>
        <v>0</v>
      </c>
      <c r="G131" s="22">
        <f>+'Cu1'!G131</f>
        <v>0.5</v>
      </c>
      <c r="H131" s="22">
        <f>+'Cu1'!H131</f>
        <v>0</v>
      </c>
      <c r="I131" s="22">
        <f>+'Cu1'!I131</f>
        <v>0</v>
      </c>
      <c r="J131" s="22">
        <f>+'Cu1'!J131</f>
        <v>0</v>
      </c>
      <c r="K131" s="22">
        <f>+'Cu1'!K131</f>
        <v>0</v>
      </c>
      <c r="L131" s="22">
        <f>+'Cu1'!L131</f>
        <v>0</v>
      </c>
      <c r="M131" s="22">
        <f>+'Cu1'!M131</f>
        <v>0</v>
      </c>
      <c r="N131" s="22">
        <f>+'Cu1'!N131</f>
        <v>0</v>
      </c>
      <c r="O131" s="23">
        <f>+'Cu1'!O131</f>
        <v>0</v>
      </c>
      <c r="P131" s="24">
        <f>+'Cu1'!P131</f>
        <v>0</v>
      </c>
      <c r="Q131" s="22">
        <f>+'Cu1'!Q131</f>
        <v>0</v>
      </c>
      <c r="R131" s="23">
        <f>+'Cu1'!R131</f>
        <v>0</v>
      </c>
      <c r="S131" s="23">
        <f>+'Cu1'!S131</f>
        <v>0</v>
      </c>
      <c r="T131" s="23">
        <f>+'Cu1'!T131</f>
        <v>0</v>
      </c>
      <c r="U131" s="23">
        <f>+'Cu1'!U131</f>
        <v>0</v>
      </c>
      <c r="V131" s="23">
        <f>+'Cu1'!V131</f>
        <v>0</v>
      </c>
      <c r="W131" s="23">
        <f>+'Cu1'!W131</f>
        <v>0</v>
      </c>
      <c r="X131" s="23">
        <f>+'Cu1'!X131</f>
        <v>0</v>
      </c>
      <c r="Y131" s="23">
        <f>+'Cu1'!Y131</f>
        <v>0</v>
      </c>
      <c r="Z131" s="22">
        <f>+'Cu1'!Z131</f>
        <v>0</v>
      </c>
      <c r="AA131" s="22">
        <f>+'Cu1'!AA131</f>
        <v>0</v>
      </c>
      <c r="AB131" s="23">
        <f>+'Cu1'!AB131</f>
        <v>0</v>
      </c>
      <c r="AC131" s="23">
        <f>+'Cu1'!AC131</f>
        <v>0</v>
      </c>
      <c r="AD131" s="23">
        <f>+'Cu1'!AD131</f>
        <v>0</v>
      </c>
      <c r="AE131" s="22">
        <f>+'Cu1'!AE131</f>
        <v>0</v>
      </c>
      <c r="AF131" s="22">
        <f>+'Cu1'!AF131</f>
        <v>0.5</v>
      </c>
      <c r="AG131" s="23">
        <f>+'Cu1'!AG131</f>
        <v>0</v>
      </c>
      <c r="AH131" s="23">
        <f>+'Cu1'!AH131</f>
        <v>0</v>
      </c>
      <c r="AI131" s="23">
        <f>+'Cu1'!AI131</f>
        <v>0</v>
      </c>
      <c r="AJ131" s="23">
        <f>+'Cu1'!AJ131</f>
        <v>0</v>
      </c>
      <c r="AK131" s="23">
        <f>+'Cu1'!AK131</f>
        <v>0</v>
      </c>
      <c r="AL131" s="23">
        <f>+'Cu1'!AL131</f>
        <v>0</v>
      </c>
      <c r="AM131" s="23">
        <f>+'Cu1'!AM131</f>
        <v>0</v>
      </c>
      <c r="AN131" s="23">
        <f>+'Cu1'!AN131</f>
        <v>0</v>
      </c>
      <c r="AO131" s="23">
        <f>+'Cu1'!AO131</f>
        <v>0</v>
      </c>
      <c r="AP131" s="23">
        <f>+'Cu1'!AP131</f>
        <v>0</v>
      </c>
      <c r="AQ131" s="23">
        <f>+'Cu1'!AQ131</f>
        <v>0</v>
      </c>
      <c r="AR131" s="23">
        <f>+'Cu1'!AR131</f>
        <v>0</v>
      </c>
      <c r="AS131" s="23">
        <f>+'Cu1'!AS131</f>
        <v>0</v>
      </c>
      <c r="AT131" s="23">
        <f>+'Cu1'!AT131</f>
        <v>0</v>
      </c>
      <c r="AU131" s="39">
        <f>+'Cu1'!AU131</f>
        <v>0</v>
      </c>
      <c r="AV131">
        <f>+'Cu1'!AV131</f>
        <v>0</v>
      </c>
      <c r="AW131">
        <f>+'Cu1'!AW131</f>
        <v>0</v>
      </c>
      <c r="AX131">
        <f>+'Cu1'!AX131</f>
        <v>0</v>
      </c>
      <c r="AY131">
        <f>+'Cu1'!AY131</f>
        <v>0</v>
      </c>
      <c r="AZ131">
        <f>+'Cu1'!AZ131</f>
        <v>0</v>
      </c>
      <c r="BA131">
        <f>+'Cu1'!BA131</f>
        <v>0</v>
      </c>
      <c r="BB131">
        <f>+'Cu1'!BB131</f>
        <v>0</v>
      </c>
      <c r="BC131">
        <f>+'Cu1'!BC131</f>
        <v>0</v>
      </c>
      <c r="BD131">
        <f>+'Cu1'!BD131</f>
        <v>0</v>
      </c>
      <c r="BE131">
        <f>+'Cu1'!BE131</f>
        <v>0</v>
      </c>
      <c r="BF131">
        <f>+'Cu1'!BF131</f>
        <v>0</v>
      </c>
      <c r="BG131">
        <f>+'Cu1'!BG131</f>
        <v>0</v>
      </c>
    </row>
    <row r="132" spans="1:65" hidden="1">
      <c r="A132" s="36">
        <f>+'Cu1'!A132</f>
        <v>83</v>
      </c>
      <c r="B132" s="34">
        <f>+'Cu1'!B132</f>
        <v>565</v>
      </c>
      <c r="C132" s="10" t="str">
        <f>+'Cu1'!C132</f>
        <v>TRACTAMENTS</v>
      </c>
      <c r="D132" s="10" t="str">
        <f>+'Cu1'!D132</f>
        <v>Preparació per tractament nim + sofre amb bota i 2 persones</v>
      </c>
      <c r="E132" s="11">
        <f>+'Cu1'!E132</f>
        <v>2500</v>
      </c>
      <c r="F132" s="12">
        <f>+'Cu1'!F132</f>
        <v>0</v>
      </c>
      <c r="G132" s="28">
        <f>+'Cu1'!G132</f>
        <v>0.5</v>
      </c>
      <c r="H132" s="12">
        <f>+'Cu1'!H132</f>
        <v>0</v>
      </c>
      <c r="I132" s="12">
        <f>+'Cu1'!I132</f>
        <v>0</v>
      </c>
      <c r="J132" s="12">
        <f>+'Cu1'!J132</f>
        <v>0</v>
      </c>
      <c r="K132" s="12">
        <f>+'Cu1'!K132</f>
        <v>0</v>
      </c>
      <c r="L132" s="12">
        <f>+'Cu1'!L132</f>
        <v>0</v>
      </c>
      <c r="M132" s="12">
        <f>+'Cu1'!M132</f>
        <v>0</v>
      </c>
      <c r="N132" s="12">
        <f>+'Cu1'!N132</f>
        <v>0</v>
      </c>
      <c r="O132" s="10">
        <f>+'Cu1'!O132</f>
        <v>0</v>
      </c>
      <c r="P132" s="18">
        <f>+'Cu1'!P132</f>
        <v>0</v>
      </c>
      <c r="Q132" s="12">
        <f>+'Cu1'!Q132</f>
        <v>0</v>
      </c>
      <c r="R132" s="10">
        <f>+'Cu1'!R132</f>
        <v>0</v>
      </c>
      <c r="S132" s="10">
        <f>+'Cu1'!S132</f>
        <v>0</v>
      </c>
      <c r="T132" s="10">
        <f>+'Cu1'!T132</f>
        <v>0</v>
      </c>
      <c r="U132" s="10">
        <f>+'Cu1'!U132</f>
        <v>0</v>
      </c>
      <c r="V132" s="10">
        <f>+'Cu1'!V132</f>
        <v>0</v>
      </c>
      <c r="W132" s="10">
        <f>+'Cu1'!W132</f>
        <v>0</v>
      </c>
      <c r="X132" s="10">
        <f>+'Cu1'!X132</f>
        <v>0</v>
      </c>
      <c r="Y132" s="10">
        <f>+'Cu1'!Y132</f>
        <v>0</v>
      </c>
      <c r="Z132" s="12">
        <f>+'Cu1'!Z132</f>
        <v>0</v>
      </c>
      <c r="AA132" s="12">
        <f>+'Cu1'!AA132</f>
        <v>0</v>
      </c>
      <c r="AB132" s="10">
        <f>+'Cu1'!AB132</f>
        <v>0</v>
      </c>
      <c r="AC132" s="10">
        <f>+'Cu1'!AC132</f>
        <v>0</v>
      </c>
      <c r="AD132" s="10">
        <f>+'Cu1'!AD132</f>
        <v>0</v>
      </c>
      <c r="AE132" s="12">
        <f>+'Cu1'!AE132</f>
        <v>0</v>
      </c>
      <c r="AF132" s="12">
        <f>+'Cu1'!AF132</f>
        <v>0.5</v>
      </c>
      <c r="AG132" s="10">
        <f>+'Cu1'!AG132</f>
        <v>0</v>
      </c>
      <c r="AH132" s="10">
        <f>+'Cu1'!AH132</f>
        <v>0</v>
      </c>
      <c r="AI132" s="10">
        <f>+'Cu1'!AI132</f>
        <v>0</v>
      </c>
      <c r="AJ132" s="10">
        <f>+'Cu1'!AJ132</f>
        <v>0</v>
      </c>
      <c r="AK132" s="10">
        <f>+'Cu1'!AK132</f>
        <v>0</v>
      </c>
      <c r="AL132" s="10">
        <f>+'Cu1'!AL132</f>
        <v>0</v>
      </c>
      <c r="AM132" s="10">
        <f>+'Cu1'!AM132</f>
        <v>0</v>
      </c>
      <c r="AN132" s="10">
        <f>+'Cu1'!AN132</f>
        <v>0</v>
      </c>
      <c r="AO132" s="10">
        <f>+'Cu1'!AO132</f>
        <v>0</v>
      </c>
      <c r="AP132" s="10">
        <f>+'Cu1'!AP132</f>
        <v>0</v>
      </c>
      <c r="AQ132" s="10">
        <f>+'Cu1'!AQ132</f>
        <v>0</v>
      </c>
      <c r="AR132" s="10">
        <f>+'Cu1'!AR132</f>
        <v>0</v>
      </c>
      <c r="AS132" s="10">
        <f>+'Cu1'!AS132</f>
        <v>0</v>
      </c>
      <c r="AT132" s="10">
        <f>+'Cu1'!AT132</f>
        <v>0</v>
      </c>
      <c r="AU132">
        <f>+'Cu1'!AU132</f>
        <v>0</v>
      </c>
      <c r="AV132">
        <f>+'Cu1'!AV132</f>
        <v>0</v>
      </c>
      <c r="AW132">
        <f>+'Cu1'!AW132</f>
        <v>0</v>
      </c>
      <c r="AX132">
        <f>+'Cu1'!AX132</f>
        <v>0</v>
      </c>
      <c r="AY132">
        <f>+'Cu1'!AY132</f>
        <v>0</v>
      </c>
      <c r="AZ132">
        <f>+'Cu1'!AZ132</f>
        <v>0</v>
      </c>
      <c r="BA132">
        <f>+'Cu1'!BA132</f>
        <v>0</v>
      </c>
      <c r="BB132">
        <f>+'Cu1'!BB132</f>
        <v>0</v>
      </c>
      <c r="BC132">
        <f>+'Cu1'!BC132</f>
        <v>0</v>
      </c>
      <c r="BD132">
        <f>+'Cu1'!BD132</f>
        <v>0</v>
      </c>
      <c r="BE132">
        <f>+'Cu1'!BE132</f>
        <v>0</v>
      </c>
      <c r="BF132">
        <f>+'Cu1'!BF132</f>
        <v>0</v>
      </c>
      <c r="BG132">
        <f>+'Cu1'!BG132</f>
        <v>0</v>
      </c>
    </row>
    <row r="133" spans="1:65" hidden="1">
      <c r="A133" s="36">
        <f>+'Cu1'!A133</f>
        <v>84</v>
      </c>
      <c r="B133" s="35">
        <f>+'Cu1'!B133</f>
        <v>575</v>
      </c>
      <c r="C133" s="23" t="str">
        <f>+'Cu1'!C133</f>
        <v>TRACTAMENTS</v>
      </c>
      <c r="D133" s="23" t="str">
        <f>+'Cu1'!D133</f>
        <v>Preparació per tractament sofre amb bota i 2 persones</v>
      </c>
      <c r="E133" s="21">
        <f>+'Cu1'!E133</f>
        <v>2500</v>
      </c>
      <c r="F133" s="22">
        <f>+'Cu1'!F133</f>
        <v>0</v>
      </c>
      <c r="G133" s="22">
        <f>+'Cu1'!G133</f>
        <v>0.5</v>
      </c>
      <c r="H133" s="22">
        <f>+'Cu1'!H133</f>
        <v>0</v>
      </c>
      <c r="I133" s="22">
        <f>+'Cu1'!I133</f>
        <v>0</v>
      </c>
      <c r="J133" s="22">
        <f>+'Cu1'!J133</f>
        <v>0</v>
      </c>
      <c r="K133" s="22">
        <f>+'Cu1'!K133</f>
        <v>0</v>
      </c>
      <c r="L133" s="22">
        <f>+'Cu1'!L133</f>
        <v>0</v>
      </c>
      <c r="M133" s="22">
        <f>+'Cu1'!M133</f>
        <v>0</v>
      </c>
      <c r="N133" s="22">
        <f>+'Cu1'!N133</f>
        <v>0</v>
      </c>
      <c r="O133" s="23">
        <f>+'Cu1'!O133</f>
        <v>0</v>
      </c>
      <c r="P133" s="24">
        <f>+'Cu1'!P133</f>
        <v>0</v>
      </c>
      <c r="Q133" s="22">
        <f>+'Cu1'!Q133</f>
        <v>0</v>
      </c>
      <c r="R133" s="23">
        <f>+'Cu1'!R133</f>
        <v>0</v>
      </c>
      <c r="S133" s="23">
        <f>+'Cu1'!S133</f>
        <v>0</v>
      </c>
      <c r="T133" s="23">
        <f>+'Cu1'!T133</f>
        <v>0</v>
      </c>
      <c r="U133" s="23">
        <f>+'Cu1'!U133</f>
        <v>0</v>
      </c>
      <c r="V133" s="23">
        <f>+'Cu1'!V133</f>
        <v>0</v>
      </c>
      <c r="W133" s="23">
        <f>+'Cu1'!W133</f>
        <v>0</v>
      </c>
      <c r="X133" s="23">
        <f>+'Cu1'!X133</f>
        <v>0</v>
      </c>
      <c r="Y133" s="23">
        <f>+'Cu1'!Y133</f>
        <v>0</v>
      </c>
      <c r="Z133" s="22">
        <f>+'Cu1'!Z133</f>
        <v>0</v>
      </c>
      <c r="AA133" s="22">
        <f>+'Cu1'!AA133</f>
        <v>0</v>
      </c>
      <c r="AB133" s="23">
        <f>+'Cu1'!AB133</f>
        <v>0</v>
      </c>
      <c r="AC133" s="23">
        <f>+'Cu1'!AC133</f>
        <v>0</v>
      </c>
      <c r="AD133" s="23">
        <f>+'Cu1'!AD133</f>
        <v>0</v>
      </c>
      <c r="AE133" s="22">
        <f>+'Cu1'!AE133</f>
        <v>0</v>
      </c>
      <c r="AF133" s="22">
        <f>+'Cu1'!AF133</f>
        <v>0.5</v>
      </c>
      <c r="AG133" s="23">
        <f>+'Cu1'!AG133</f>
        <v>0</v>
      </c>
      <c r="AH133" s="23">
        <f>+'Cu1'!AH133</f>
        <v>0</v>
      </c>
      <c r="AI133" s="23">
        <f>+'Cu1'!AI133</f>
        <v>0</v>
      </c>
      <c r="AJ133" s="23">
        <f>+'Cu1'!AJ133</f>
        <v>0</v>
      </c>
      <c r="AK133" s="23">
        <f>+'Cu1'!AK133</f>
        <v>0</v>
      </c>
      <c r="AL133" s="23">
        <f>+'Cu1'!AL133</f>
        <v>0</v>
      </c>
      <c r="AM133" s="23">
        <f>+'Cu1'!AM133</f>
        <v>0</v>
      </c>
      <c r="AN133" s="23">
        <f>+'Cu1'!AN133</f>
        <v>0</v>
      </c>
      <c r="AO133" s="23">
        <f>+'Cu1'!AO133</f>
        <v>0</v>
      </c>
      <c r="AP133" s="23">
        <f>+'Cu1'!AP133</f>
        <v>0</v>
      </c>
      <c r="AQ133" s="23">
        <f>+'Cu1'!AQ133</f>
        <v>0</v>
      </c>
      <c r="AR133" s="23">
        <f>+'Cu1'!AR133</f>
        <v>0</v>
      </c>
      <c r="AS133" s="23">
        <f>+'Cu1'!AS133</f>
        <v>0</v>
      </c>
      <c r="AT133" s="23">
        <f>+'Cu1'!AT133</f>
        <v>0</v>
      </c>
      <c r="AU133" s="39">
        <f>+'Cu1'!AU133</f>
        <v>0</v>
      </c>
      <c r="AV133">
        <f>+'Cu1'!AV133</f>
        <v>0</v>
      </c>
      <c r="AW133">
        <f>+'Cu1'!AW133</f>
        <v>0</v>
      </c>
      <c r="AX133">
        <f>+'Cu1'!AX133</f>
        <v>0</v>
      </c>
      <c r="AY133">
        <f>+'Cu1'!AY133</f>
        <v>0</v>
      </c>
      <c r="AZ133">
        <f>+'Cu1'!AZ133</f>
        <v>0</v>
      </c>
      <c r="BA133">
        <f>+'Cu1'!BA133</f>
        <v>0</v>
      </c>
      <c r="BB133">
        <f>+'Cu1'!BB133</f>
        <v>0</v>
      </c>
      <c r="BC133">
        <f>+'Cu1'!BC133</f>
        <v>0</v>
      </c>
      <c r="BD133">
        <f>+'Cu1'!BD133</f>
        <v>0</v>
      </c>
      <c r="BE133">
        <f>+'Cu1'!BE133</f>
        <v>0</v>
      </c>
      <c r="BF133">
        <f>+'Cu1'!BF133</f>
        <v>0</v>
      </c>
      <c r="BG133">
        <f>+'Cu1'!BG133</f>
        <v>0</v>
      </c>
    </row>
    <row r="134" spans="1:65" hidden="1">
      <c r="A134" s="36">
        <f>+'Cu1'!A134</f>
        <v>85</v>
      </c>
      <c r="B134" s="36">
        <f>+'Cu1'!B134</f>
        <v>615</v>
      </c>
      <c r="C134" s="29" t="str">
        <f>+'Cu1'!C134</f>
        <v>DESHERBAT</v>
      </c>
      <c r="D134" s="29" t="str">
        <f>+'Cu1'!D134</f>
        <v>Preparació per desherbat amb tractor</v>
      </c>
      <c r="E134" s="37">
        <f>+'Cu1'!E134</f>
        <v>2500</v>
      </c>
      <c r="F134" s="28">
        <f>+'Cu1'!F134</f>
        <v>0</v>
      </c>
      <c r="G134" s="28">
        <f>+'Cu1'!G134</f>
        <v>0.5</v>
      </c>
      <c r="H134" s="28">
        <f>+'Cu1'!H134</f>
        <v>0</v>
      </c>
      <c r="I134" s="28">
        <f>+'Cu1'!I134</f>
        <v>0</v>
      </c>
      <c r="J134" s="28">
        <f>+'Cu1'!J134</f>
        <v>0</v>
      </c>
      <c r="K134" s="28">
        <f>+'Cu1'!K134</f>
        <v>0</v>
      </c>
      <c r="L134" s="28">
        <f>+'Cu1'!L134</f>
        <v>0</v>
      </c>
      <c r="M134" s="28">
        <f>+'Cu1'!M134</f>
        <v>0</v>
      </c>
      <c r="N134" s="28">
        <f>+'Cu1'!N134</f>
        <v>0</v>
      </c>
      <c r="O134" s="29">
        <f>+'Cu1'!O134</f>
        <v>0</v>
      </c>
      <c r="P134" s="30">
        <f>+'Cu1'!P134</f>
        <v>0</v>
      </c>
      <c r="Q134" s="28">
        <f>+'Cu1'!Q134</f>
        <v>0</v>
      </c>
      <c r="R134" s="29">
        <f>+'Cu1'!R134</f>
        <v>0</v>
      </c>
      <c r="S134" s="29">
        <f>+'Cu1'!S134</f>
        <v>0</v>
      </c>
      <c r="T134" s="29">
        <f>+'Cu1'!T134</f>
        <v>0</v>
      </c>
      <c r="U134" s="29">
        <f>+'Cu1'!U134</f>
        <v>0</v>
      </c>
      <c r="V134" s="29">
        <f>+'Cu1'!V134</f>
        <v>0</v>
      </c>
      <c r="W134" s="29">
        <f>+'Cu1'!W134</f>
        <v>0</v>
      </c>
      <c r="X134" s="29">
        <f>+'Cu1'!X134</f>
        <v>0</v>
      </c>
      <c r="Y134" s="29">
        <f>+'Cu1'!Y134</f>
        <v>0</v>
      </c>
      <c r="Z134" s="28">
        <f>+'Cu1'!Z134</f>
        <v>0</v>
      </c>
      <c r="AA134" s="28">
        <f>+'Cu1'!AA134</f>
        <v>0</v>
      </c>
      <c r="AB134" s="29">
        <f>+'Cu1'!AB134</f>
        <v>0</v>
      </c>
      <c r="AC134" s="29">
        <f>+'Cu1'!AC134</f>
        <v>0</v>
      </c>
      <c r="AD134" s="29">
        <f>+'Cu1'!AD134</f>
        <v>0</v>
      </c>
      <c r="AE134" s="28">
        <f>+'Cu1'!AE134</f>
        <v>0</v>
      </c>
      <c r="AF134" s="28">
        <f>+'Cu1'!AF134</f>
        <v>0</v>
      </c>
      <c r="AG134" s="29">
        <f>+'Cu1'!AG134</f>
        <v>0</v>
      </c>
      <c r="AH134" s="29">
        <f>+'Cu1'!AH134</f>
        <v>0</v>
      </c>
      <c r="AI134" s="29">
        <f>+'Cu1'!AI134</f>
        <v>0</v>
      </c>
      <c r="AJ134" s="29">
        <f>+'Cu1'!AJ134</f>
        <v>0</v>
      </c>
      <c r="AK134" s="29">
        <f>+'Cu1'!AK134</f>
        <v>0</v>
      </c>
      <c r="AL134" s="29">
        <f>+'Cu1'!AL134</f>
        <v>0</v>
      </c>
      <c r="AM134" s="29">
        <f>+'Cu1'!AM134</f>
        <v>0</v>
      </c>
      <c r="AN134" s="29">
        <f>+'Cu1'!AN134</f>
        <v>0</v>
      </c>
      <c r="AO134" s="29">
        <f>+'Cu1'!AO134</f>
        <v>0</v>
      </c>
      <c r="AP134" s="29">
        <f>+'Cu1'!AP134</f>
        <v>0</v>
      </c>
      <c r="AQ134" s="29">
        <f>+'Cu1'!AQ134</f>
        <v>0</v>
      </c>
      <c r="AR134" s="29">
        <f>+'Cu1'!AR134</f>
        <v>0</v>
      </c>
      <c r="AS134" s="29">
        <f>+'Cu1'!AS134</f>
        <v>0</v>
      </c>
      <c r="AT134" s="29">
        <f>+'Cu1'!AT134</f>
        <v>0</v>
      </c>
      <c r="AU134" s="40">
        <f>+'Cu1'!AU134</f>
        <v>0</v>
      </c>
      <c r="AV134">
        <f>+'Cu1'!AV134</f>
        <v>0</v>
      </c>
      <c r="AW134">
        <f>+'Cu1'!AW134</f>
        <v>0</v>
      </c>
      <c r="AX134">
        <f>+'Cu1'!AX134</f>
        <v>0</v>
      </c>
      <c r="AY134">
        <f>+'Cu1'!AY134</f>
        <v>0</v>
      </c>
      <c r="AZ134">
        <f>+'Cu1'!AZ134</f>
        <v>0</v>
      </c>
      <c r="BA134">
        <f>+'Cu1'!BA134</f>
        <v>0</v>
      </c>
      <c r="BB134">
        <f>+'Cu1'!BB134</f>
        <v>0</v>
      </c>
      <c r="BC134">
        <f>+'Cu1'!BC134</f>
        <v>0</v>
      </c>
      <c r="BD134">
        <f>+'Cu1'!BD134</f>
        <v>0</v>
      </c>
      <c r="BE134">
        <f>+'Cu1'!BE134</f>
        <v>0</v>
      </c>
      <c r="BF134">
        <f>+'Cu1'!BF134</f>
        <v>0</v>
      </c>
      <c r="BG134">
        <f>+'Cu1'!BG134</f>
        <v>0</v>
      </c>
    </row>
    <row r="135" spans="1:65" hidden="1">
      <c r="A135" s="36">
        <f>+'Cu1'!A135</f>
        <v>86</v>
      </c>
      <c r="B135" s="35">
        <f>+'Cu1'!B135</f>
        <v>625</v>
      </c>
      <c r="C135" s="23" t="str">
        <f>+'Cu1'!C135</f>
        <v>DESHERBAT</v>
      </c>
      <c r="D135" s="23" t="str">
        <f>+'Cu1'!D135</f>
        <v>Preparació per desherbat amb motocultor</v>
      </c>
      <c r="E135" s="21">
        <f>+'Cu1'!E135</f>
        <v>2500</v>
      </c>
      <c r="F135" s="22">
        <f>+'Cu1'!F135</f>
        <v>0</v>
      </c>
      <c r="G135" s="22">
        <f>+'Cu1'!G135</f>
        <v>0.25</v>
      </c>
      <c r="H135" s="22">
        <f>+'Cu1'!H135</f>
        <v>0</v>
      </c>
      <c r="I135" s="22">
        <f>+'Cu1'!I135</f>
        <v>0</v>
      </c>
      <c r="J135" s="22">
        <f>+'Cu1'!J135</f>
        <v>0</v>
      </c>
      <c r="K135" s="22">
        <f>+'Cu1'!K135</f>
        <v>0</v>
      </c>
      <c r="L135" s="22">
        <f>+'Cu1'!L135</f>
        <v>0</v>
      </c>
      <c r="M135" s="22">
        <f>+'Cu1'!M135</f>
        <v>0</v>
      </c>
      <c r="N135" s="22">
        <f>+'Cu1'!N135</f>
        <v>0</v>
      </c>
      <c r="O135" s="23">
        <f>+'Cu1'!O135</f>
        <v>0</v>
      </c>
      <c r="P135" s="24">
        <f>+'Cu1'!P135</f>
        <v>0</v>
      </c>
      <c r="Q135" s="22">
        <f>+'Cu1'!Q135</f>
        <v>0</v>
      </c>
      <c r="R135" s="23">
        <f>+'Cu1'!R135</f>
        <v>0</v>
      </c>
      <c r="S135" s="23">
        <f>+'Cu1'!S135</f>
        <v>0</v>
      </c>
      <c r="T135" s="23">
        <f>+'Cu1'!T135</f>
        <v>0</v>
      </c>
      <c r="U135" s="23">
        <f>+'Cu1'!U135</f>
        <v>0</v>
      </c>
      <c r="V135" s="23">
        <f>+'Cu1'!V135</f>
        <v>0</v>
      </c>
      <c r="W135" s="23">
        <f>+'Cu1'!W135</f>
        <v>0</v>
      </c>
      <c r="X135" s="23">
        <f>+'Cu1'!X135</f>
        <v>0</v>
      </c>
      <c r="Y135" s="23">
        <f>+'Cu1'!Y135</f>
        <v>0</v>
      </c>
      <c r="Z135" s="22">
        <f>+'Cu1'!Z135</f>
        <v>0</v>
      </c>
      <c r="AA135" s="22">
        <f>+'Cu1'!AA135</f>
        <v>0</v>
      </c>
      <c r="AB135" s="23">
        <f>+'Cu1'!AB135</f>
        <v>0</v>
      </c>
      <c r="AC135" s="23">
        <f>+'Cu1'!AC135</f>
        <v>0</v>
      </c>
      <c r="AD135" s="23">
        <f>+'Cu1'!AD135</f>
        <v>0</v>
      </c>
      <c r="AE135" s="22">
        <f>+'Cu1'!AE135</f>
        <v>0</v>
      </c>
      <c r="AF135" s="22">
        <f>+'Cu1'!AF135</f>
        <v>0</v>
      </c>
      <c r="AG135" s="23">
        <f>+'Cu1'!AG135</f>
        <v>0</v>
      </c>
      <c r="AH135" s="23">
        <f>+'Cu1'!AH135</f>
        <v>0</v>
      </c>
      <c r="AI135" s="23">
        <f>+'Cu1'!AI135</f>
        <v>0</v>
      </c>
      <c r="AJ135" s="23">
        <f>+'Cu1'!AJ135</f>
        <v>0</v>
      </c>
      <c r="AK135" s="23">
        <f>+'Cu1'!AK135</f>
        <v>0</v>
      </c>
      <c r="AL135" s="23">
        <f>+'Cu1'!AL135</f>
        <v>0</v>
      </c>
      <c r="AM135" s="23">
        <f>+'Cu1'!AM135</f>
        <v>0</v>
      </c>
      <c r="AN135" s="23">
        <f>+'Cu1'!AN135</f>
        <v>0</v>
      </c>
      <c r="AO135" s="23">
        <f>+'Cu1'!AO135</f>
        <v>0</v>
      </c>
      <c r="AP135" s="23">
        <f>+'Cu1'!AP135</f>
        <v>0</v>
      </c>
      <c r="AQ135" s="23">
        <f>+'Cu1'!AQ135</f>
        <v>0</v>
      </c>
      <c r="AR135" s="23">
        <f>+'Cu1'!AR135</f>
        <v>0</v>
      </c>
      <c r="AS135" s="23">
        <f>+'Cu1'!AS135</f>
        <v>0</v>
      </c>
      <c r="AT135" s="23">
        <f>+'Cu1'!AT135</f>
        <v>0</v>
      </c>
      <c r="AU135" s="39">
        <f>+'Cu1'!AU135</f>
        <v>0</v>
      </c>
      <c r="AV135">
        <f>+'Cu1'!AV135</f>
        <v>0</v>
      </c>
      <c r="AW135">
        <f>+'Cu1'!AW135</f>
        <v>0</v>
      </c>
      <c r="AX135" s="40">
        <f>+'Cu1'!AX135</f>
        <v>0</v>
      </c>
      <c r="AY135">
        <f>+'Cu1'!AY135</f>
        <v>0</v>
      </c>
      <c r="AZ135">
        <f>+'Cu1'!AZ135</f>
        <v>0</v>
      </c>
      <c r="BA135">
        <f>+'Cu1'!BA135</f>
        <v>0</v>
      </c>
      <c r="BB135">
        <f>+'Cu1'!BB135</f>
        <v>0</v>
      </c>
      <c r="BC135">
        <f>+'Cu1'!BC135</f>
        <v>0</v>
      </c>
      <c r="BD135">
        <f>+'Cu1'!BD135</f>
        <v>0</v>
      </c>
      <c r="BE135">
        <f>+'Cu1'!BE135</f>
        <v>0</v>
      </c>
      <c r="BF135">
        <f>+'Cu1'!BF135</f>
        <v>0</v>
      </c>
      <c r="BG135">
        <f>+'Cu1'!BG135</f>
        <v>0</v>
      </c>
    </row>
    <row r="136" spans="1:65" hidden="1">
      <c r="A136" s="36">
        <f>+'Cu1'!A136</f>
        <v>87</v>
      </c>
      <c r="B136" s="36">
        <f>+'Cu1'!B136</f>
        <v>635</v>
      </c>
      <c r="C136" s="29" t="str">
        <f>+'Cu1'!C136</f>
        <v>DESHERBAT</v>
      </c>
      <c r="D136" s="29" t="str">
        <f>+'Cu1'!D136</f>
        <v>Preparació per desherbat amb motocultor (només part sense plàstic)</v>
      </c>
      <c r="E136" s="37">
        <f>+'Cu1'!E136</f>
        <v>2500</v>
      </c>
      <c r="F136" s="28">
        <f>+'Cu1'!F136</f>
        <v>0</v>
      </c>
      <c r="G136" s="28">
        <f>+'Cu1'!G136</f>
        <v>0.25</v>
      </c>
      <c r="H136" s="28">
        <f>+'Cu1'!H136</f>
        <v>0</v>
      </c>
      <c r="I136" s="28">
        <f>+'Cu1'!I136</f>
        <v>0</v>
      </c>
      <c r="J136" s="28">
        <f>+'Cu1'!J136</f>
        <v>0</v>
      </c>
      <c r="K136" s="28">
        <f>+'Cu1'!K136</f>
        <v>0</v>
      </c>
      <c r="L136" s="28">
        <f>+'Cu1'!L136</f>
        <v>0</v>
      </c>
      <c r="M136" s="28">
        <f>+'Cu1'!M136</f>
        <v>0</v>
      </c>
      <c r="N136" s="28">
        <f>+'Cu1'!N136</f>
        <v>0</v>
      </c>
      <c r="O136" s="29">
        <f>+'Cu1'!O136</f>
        <v>0</v>
      </c>
      <c r="P136" s="30">
        <f>+'Cu1'!P136</f>
        <v>0</v>
      </c>
      <c r="Q136" s="28">
        <f>+'Cu1'!Q136</f>
        <v>0</v>
      </c>
      <c r="R136" s="29">
        <f>+'Cu1'!R136</f>
        <v>0</v>
      </c>
      <c r="S136" s="29">
        <f>+'Cu1'!S136</f>
        <v>0</v>
      </c>
      <c r="T136" s="29">
        <f>+'Cu1'!T136</f>
        <v>0</v>
      </c>
      <c r="U136" s="29">
        <f>+'Cu1'!U136</f>
        <v>0</v>
      </c>
      <c r="V136" s="29">
        <f>+'Cu1'!V136</f>
        <v>0</v>
      </c>
      <c r="W136" s="29">
        <f>+'Cu1'!W136</f>
        <v>0</v>
      </c>
      <c r="X136" s="29">
        <f>+'Cu1'!X136</f>
        <v>0</v>
      </c>
      <c r="Y136" s="29">
        <f>+'Cu1'!Y136</f>
        <v>0</v>
      </c>
      <c r="Z136" s="28">
        <f>+'Cu1'!Z136</f>
        <v>0</v>
      </c>
      <c r="AA136" s="28">
        <f>+'Cu1'!AA136</f>
        <v>0</v>
      </c>
      <c r="AB136" s="29">
        <f>+'Cu1'!AB136</f>
        <v>0</v>
      </c>
      <c r="AC136" s="29">
        <f>+'Cu1'!AC136</f>
        <v>0</v>
      </c>
      <c r="AD136" s="29">
        <f>+'Cu1'!AD136</f>
        <v>0</v>
      </c>
      <c r="AE136" s="28">
        <f>+'Cu1'!AE136</f>
        <v>0</v>
      </c>
      <c r="AF136" s="28">
        <f>+'Cu1'!AF136</f>
        <v>0</v>
      </c>
      <c r="AG136" s="29">
        <f>+'Cu1'!AG136</f>
        <v>0</v>
      </c>
      <c r="AH136" s="29">
        <f>+'Cu1'!AH136</f>
        <v>0</v>
      </c>
      <c r="AI136" s="29">
        <f>+'Cu1'!AI136</f>
        <v>0</v>
      </c>
      <c r="AJ136" s="29">
        <f>+'Cu1'!AJ136</f>
        <v>0</v>
      </c>
      <c r="AK136" s="29">
        <f>+'Cu1'!AK136</f>
        <v>0</v>
      </c>
      <c r="AL136" s="29">
        <f>+'Cu1'!AL136</f>
        <v>0</v>
      </c>
      <c r="AM136" s="29">
        <f>+'Cu1'!AM136</f>
        <v>0</v>
      </c>
      <c r="AN136" s="29">
        <f>+'Cu1'!AN136</f>
        <v>0</v>
      </c>
      <c r="AO136" s="29">
        <f>+'Cu1'!AO136</f>
        <v>0</v>
      </c>
      <c r="AP136" s="29">
        <f>+'Cu1'!AP136</f>
        <v>0</v>
      </c>
      <c r="AQ136" s="29">
        <f>+'Cu1'!AQ136</f>
        <v>0</v>
      </c>
      <c r="AR136" s="29">
        <f>+'Cu1'!AR136</f>
        <v>0</v>
      </c>
      <c r="AS136" s="29">
        <f>+'Cu1'!AS136</f>
        <v>0</v>
      </c>
      <c r="AT136" s="29">
        <f>+'Cu1'!AT136</f>
        <v>0</v>
      </c>
      <c r="AU136" s="40">
        <f>+'Cu1'!AU136</f>
        <v>0</v>
      </c>
      <c r="AV136">
        <f>+'Cu1'!AV136</f>
        <v>0</v>
      </c>
      <c r="AW136">
        <f>+'Cu1'!AW136</f>
        <v>0</v>
      </c>
      <c r="AX136" s="40">
        <f>+'Cu1'!AX136</f>
        <v>0</v>
      </c>
      <c r="AY136">
        <f>+'Cu1'!AY136</f>
        <v>0</v>
      </c>
      <c r="AZ136">
        <f>+'Cu1'!AZ136</f>
        <v>0</v>
      </c>
      <c r="BA136">
        <f>+'Cu1'!BA136</f>
        <v>0</v>
      </c>
      <c r="BB136">
        <f>+'Cu1'!BB136</f>
        <v>0</v>
      </c>
      <c r="BC136">
        <f>+'Cu1'!BC136</f>
        <v>0</v>
      </c>
      <c r="BD136">
        <f>+'Cu1'!BD136</f>
        <v>0</v>
      </c>
      <c r="BE136">
        <f>+'Cu1'!BE136</f>
        <v>0</v>
      </c>
      <c r="BF136">
        <f>+'Cu1'!BF136</f>
        <v>0</v>
      </c>
      <c r="BG136">
        <f>+'Cu1'!BG136</f>
        <v>0</v>
      </c>
    </row>
    <row r="137" spans="1:65" hidden="1">
      <c r="A137" s="36">
        <f>+'Cu1'!A137</f>
        <v>88</v>
      </c>
      <c r="B137" s="35">
        <f>+'Cu1'!B137</f>
        <v>645</v>
      </c>
      <c r="C137" s="23" t="str">
        <f>+'Cu1'!C137</f>
        <v>DESHERBAT</v>
      </c>
      <c r="D137" s="23" t="str">
        <f>+'Cu1'!D137</f>
        <v>Preparació per desherbat manual 2,5h/1.000 m2</v>
      </c>
      <c r="E137" s="21">
        <f>+'Cu1'!E137</f>
        <v>2500</v>
      </c>
      <c r="F137" s="22">
        <f>+'Cu1'!F137</f>
        <v>0</v>
      </c>
      <c r="G137" s="22">
        <f>+'Cu1'!G137</f>
        <v>0</v>
      </c>
      <c r="H137" s="22">
        <f>+'Cu1'!H137</f>
        <v>0</v>
      </c>
      <c r="I137" s="22">
        <f>+'Cu1'!I137</f>
        <v>0</v>
      </c>
      <c r="J137" s="22">
        <f>+'Cu1'!J137</f>
        <v>0</v>
      </c>
      <c r="K137" s="22">
        <f>+'Cu1'!K137</f>
        <v>0</v>
      </c>
      <c r="L137" s="22">
        <f>+'Cu1'!L137</f>
        <v>0</v>
      </c>
      <c r="M137" s="22">
        <f>+'Cu1'!M137</f>
        <v>0</v>
      </c>
      <c r="N137" s="22">
        <f>+'Cu1'!N137</f>
        <v>0</v>
      </c>
      <c r="O137" s="23">
        <f>+'Cu1'!O137</f>
        <v>0</v>
      </c>
      <c r="P137" s="24">
        <f>+'Cu1'!P137</f>
        <v>0</v>
      </c>
      <c r="Q137" s="22">
        <f>+'Cu1'!Q137</f>
        <v>0</v>
      </c>
      <c r="R137" s="23">
        <f>+'Cu1'!R137</f>
        <v>0</v>
      </c>
      <c r="S137" s="23">
        <f>+'Cu1'!S137</f>
        <v>0</v>
      </c>
      <c r="T137" s="23">
        <f>+'Cu1'!T137</f>
        <v>0</v>
      </c>
      <c r="U137" s="23">
        <f>+'Cu1'!U137</f>
        <v>0</v>
      </c>
      <c r="V137" s="23">
        <f>+'Cu1'!V137</f>
        <v>0</v>
      </c>
      <c r="W137" s="23">
        <f>+'Cu1'!W137</f>
        <v>0</v>
      </c>
      <c r="X137" s="23">
        <f>+'Cu1'!X137</f>
        <v>0</v>
      </c>
      <c r="Y137" s="23">
        <f>+'Cu1'!Y137</f>
        <v>0</v>
      </c>
      <c r="Z137" s="22">
        <f>+'Cu1'!Z137</f>
        <v>0</v>
      </c>
      <c r="AA137" s="22">
        <f>+'Cu1'!AA137</f>
        <v>0</v>
      </c>
      <c r="AB137" s="23">
        <f>+'Cu1'!AB137</f>
        <v>0</v>
      </c>
      <c r="AC137" s="23">
        <f>+'Cu1'!AC137</f>
        <v>0</v>
      </c>
      <c r="AD137" s="23">
        <f>+'Cu1'!AD137</f>
        <v>0</v>
      </c>
      <c r="AE137" s="22">
        <f>+'Cu1'!AE137</f>
        <v>0</v>
      </c>
      <c r="AF137" s="22">
        <f>+'Cu1'!AF137</f>
        <v>0</v>
      </c>
      <c r="AG137" s="23">
        <f>+'Cu1'!AG137</f>
        <v>0</v>
      </c>
      <c r="AH137" s="23">
        <f>+'Cu1'!AH137</f>
        <v>0</v>
      </c>
      <c r="AI137" s="23">
        <f>+'Cu1'!AI137</f>
        <v>0</v>
      </c>
      <c r="AJ137" s="23">
        <f>+'Cu1'!AJ137</f>
        <v>0</v>
      </c>
      <c r="AK137" s="23">
        <f>+'Cu1'!AK137</f>
        <v>0</v>
      </c>
      <c r="AL137" s="23">
        <f>+'Cu1'!AL137</f>
        <v>0</v>
      </c>
      <c r="AM137" s="23">
        <f>+'Cu1'!AM137</f>
        <v>0</v>
      </c>
      <c r="AN137" s="23">
        <f>+'Cu1'!AN137</f>
        <v>0</v>
      </c>
      <c r="AO137" s="23">
        <f>+'Cu1'!AO137</f>
        <v>0</v>
      </c>
      <c r="AP137" s="23">
        <f>+'Cu1'!AP137</f>
        <v>0</v>
      </c>
      <c r="AQ137" s="23">
        <f>+'Cu1'!AQ137</f>
        <v>0</v>
      </c>
      <c r="AR137" s="23">
        <f>+'Cu1'!AR137</f>
        <v>0</v>
      </c>
      <c r="AS137" s="23">
        <f>+'Cu1'!AS137</f>
        <v>0</v>
      </c>
      <c r="AT137" s="23">
        <f>+'Cu1'!AT137</f>
        <v>0</v>
      </c>
      <c r="AU137" s="39">
        <f>+'Cu1'!AU137</f>
        <v>0</v>
      </c>
      <c r="AV137">
        <f>+'Cu1'!AV137</f>
        <v>0</v>
      </c>
      <c r="AW137">
        <f>+'Cu1'!AW137</f>
        <v>0</v>
      </c>
      <c r="AX137" s="40">
        <f>+'Cu1'!AX137</f>
        <v>0</v>
      </c>
      <c r="AY137">
        <f>+'Cu1'!AY137</f>
        <v>0</v>
      </c>
      <c r="AZ137">
        <f>+'Cu1'!AZ137</f>
        <v>0</v>
      </c>
      <c r="BA137">
        <f>+'Cu1'!BA137</f>
        <v>0</v>
      </c>
      <c r="BB137">
        <f>+'Cu1'!BB137</f>
        <v>0</v>
      </c>
      <c r="BC137">
        <f>+'Cu1'!BC137</f>
        <v>0</v>
      </c>
      <c r="BD137">
        <f>+'Cu1'!BD137</f>
        <v>0</v>
      </c>
      <c r="BE137">
        <f>+'Cu1'!BE137</f>
        <v>0</v>
      </c>
      <c r="BF137">
        <f>+'Cu1'!BF137</f>
        <v>0</v>
      </c>
      <c r="BG137">
        <f>+'Cu1'!BG137</f>
        <v>0</v>
      </c>
    </row>
    <row r="138" spans="1:65" hidden="1">
      <c r="A138" s="36">
        <f>+'Cu1'!A138</f>
        <v>89</v>
      </c>
      <c r="B138" s="36">
        <f>+'Cu1'!B138</f>
        <v>655</v>
      </c>
      <c r="C138" s="29" t="str">
        <f>+'Cu1'!C138</f>
        <v>DESHERBAT</v>
      </c>
      <c r="D138" s="29" t="str">
        <f>+'Cu1'!D138</f>
        <v>Preparació per desherbat manual 5h/1.000  m2</v>
      </c>
      <c r="E138" s="37">
        <f>+'Cu1'!E138</f>
        <v>2500</v>
      </c>
      <c r="F138" s="28">
        <f>+'Cu1'!F138</f>
        <v>0</v>
      </c>
      <c r="G138" s="28">
        <f>+'Cu1'!G138</f>
        <v>0</v>
      </c>
      <c r="H138" s="28">
        <f>+'Cu1'!H138</f>
        <v>0</v>
      </c>
      <c r="I138" s="28">
        <f>+'Cu1'!I138</f>
        <v>0</v>
      </c>
      <c r="J138" s="28">
        <f>+'Cu1'!J138</f>
        <v>0</v>
      </c>
      <c r="K138" s="28">
        <f>+'Cu1'!K138</f>
        <v>0</v>
      </c>
      <c r="L138" s="28">
        <f>+'Cu1'!L138</f>
        <v>0</v>
      </c>
      <c r="M138" s="28">
        <f>+'Cu1'!M138</f>
        <v>0</v>
      </c>
      <c r="N138" s="28">
        <f>+'Cu1'!N138</f>
        <v>0</v>
      </c>
      <c r="O138" s="29">
        <f>+'Cu1'!O138</f>
        <v>0</v>
      </c>
      <c r="P138" s="30">
        <f>+'Cu1'!P138</f>
        <v>0</v>
      </c>
      <c r="Q138" s="28">
        <f>+'Cu1'!Q138</f>
        <v>0</v>
      </c>
      <c r="R138" s="29">
        <f>+'Cu1'!R138</f>
        <v>0</v>
      </c>
      <c r="S138" s="29">
        <f>+'Cu1'!S138</f>
        <v>0</v>
      </c>
      <c r="T138" s="29">
        <f>+'Cu1'!T138</f>
        <v>0</v>
      </c>
      <c r="U138" s="29">
        <f>+'Cu1'!U138</f>
        <v>0</v>
      </c>
      <c r="V138" s="29">
        <f>+'Cu1'!V138</f>
        <v>0</v>
      </c>
      <c r="W138" s="29">
        <f>+'Cu1'!W138</f>
        <v>0</v>
      </c>
      <c r="X138" s="29">
        <f>+'Cu1'!X138</f>
        <v>0</v>
      </c>
      <c r="Y138" s="29">
        <f>+'Cu1'!Y138</f>
        <v>0</v>
      </c>
      <c r="Z138" s="28">
        <f>+'Cu1'!Z138</f>
        <v>0</v>
      </c>
      <c r="AA138" s="28">
        <f>+'Cu1'!AA138</f>
        <v>0</v>
      </c>
      <c r="AB138" s="29">
        <f>+'Cu1'!AB138</f>
        <v>0</v>
      </c>
      <c r="AC138" s="29">
        <f>+'Cu1'!AC138</f>
        <v>0</v>
      </c>
      <c r="AD138" s="29">
        <f>+'Cu1'!AD138</f>
        <v>0</v>
      </c>
      <c r="AE138" s="28">
        <f>+'Cu1'!AE138</f>
        <v>0</v>
      </c>
      <c r="AF138" s="28">
        <f>+'Cu1'!AF138</f>
        <v>0</v>
      </c>
      <c r="AG138" s="29">
        <f>+'Cu1'!AG138</f>
        <v>0</v>
      </c>
      <c r="AH138" s="29">
        <f>+'Cu1'!AH138</f>
        <v>0</v>
      </c>
      <c r="AI138" s="29">
        <f>+'Cu1'!AI138</f>
        <v>0</v>
      </c>
      <c r="AJ138" s="29">
        <f>+'Cu1'!AJ138</f>
        <v>0</v>
      </c>
      <c r="AK138" s="29">
        <f>+'Cu1'!AK138</f>
        <v>0</v>
      </c>
      <c r="AL138" s="29">
        <f>+'Cu1'!AL138</f>
        <v>0</v>
      </c>
      <c r="AM138" s="29">
        <f>+'Cu1'!AM138</f>
        <v>0</v>
      </c>
      <c r="AN138" s="29">
        <f>+'Cu1'!AN138</f>
        <v>0</v>
      </c>
      <c r="AO138" s="29">
        <f>+'Cu1'!AO138</f>
        <v>0</v>
      </c>
      <c r="AP138" s="29">
        <f>+'Cu1'!AP138</f>
        <v>0</v>
      </c>
      <c r="AQ138" s="29">
        <f>+'Cu1'!AQ138</f>
        <v>0</v>
      </c>
      <c r="AR138" s="29">
        <f>+'Cu1'!AR138</f>
        <v>0</v>
      </c>
      <c r="AS138" s="29">
        <f>+'Cu1'!AS138</f>
        <v>0</v>
      </c>
      <c r="AT138" s="29">
        <f>+'Cu1'!AT138</f>
        <v>0</v>
      </c>
      <c r="AU138" s="40">
        <f>+'Cu1'!AU138</f>
        <v>0</v>
      </c>
      <c r="AV138">
        <f>+'Cu1'!AV138</f>
        <v>0</v>
      </c>
      <c r="AW138">
        <f>+'Cu1'!AW138</f>
        <v>0</v>
      </c>
      <c r="AX138">
        <f>+'Cu1'!AX138</f>
        <v>0</v>
      </c>
      <c r="AY138">
        <f>+'Cu1'!AY138</f>
        <v>0</v>
      </c>
      <c r="AZ138">
        <f>+'Cu1'!AZ138</f>
        <v>0</v>
      </c>
      <c r="BA138">
        <f>+'Cu1'!BA138</f>
        <v>0</v>
      </c>
      <c r="BB138">
        <f>+'Cu1'!BB138</f>
        <v>0</v>
      </c>
      <c r="BC138">
        <f>+'Cu1'!BC138</f>
        <v>0</v>
      </c>
      <c r="BD138">
        <f>+'Cu1'!BD138</f>
        <v>0</v>
      </c>
      <c r="BE138">
        <f>+'Cu1'!BE138</f>
        <v>0</v>
      </c>
      <c r="BF138">
        <f>+'Cu1'!BF138</f>
        <v>0</v>
      </c>
      <c r="BG138">
        <f>+'Cu1'!BG138</f>
        <v>0</v>
      </c>
    </row>
    <row r="139" spans="1:65" hidden="1">
      <c r="A139" s="36">
        <f>+'Cu1'!A139</f>
        <v>90</v>
      </c>
      <c r="B139" s="35">
        <f>+'Cu1'!B139</f>
        <v>665</v>
      </c>
      <c r="C139" s="23" t="str">
        <f>+'Cu1'!C139</f>
        <v>DESHERBAT</v>
      </c>
      <c r="D139" s="23" t="str">
        <f>+'Cu1'!D139</f>
        <v>Preparació per desherbat manual 6,5h/1.000  m2</v>
      </c>
      <c r="E139" s="21">
        <f>+'Cu1'!E139</f>
        <v>2500</v>
      </c>
      <c r="F139" s="22">
        <f>+'Cu1'!F139</f>
        <v>0</v>
      </c>
      <c r="G139" s="22">
        <f>+'Cu1'!G139</f>
        <v>0</v>
      </c>
      <c r="H139" s="22">
        <f>+'Cu1'!H139</f>
        <v>0</v>
      </c>
      <c r="I139" s="22">
        <f>+'Cu1'!I139</f>
        <v>0</v>
      </c>
      <c r="J139" s="22">
        <f>+'Cu1'!J139</f>
        <v>0</v>
      </c>
      <c r="K139" s="22">
        <f>+'Cu1'!K139</f>
        <v>0</v>
      </c>
      <c r="L139" s="22">
        <f>+'Cu1'!L139</f>
        <v>0</v>
      </c>
      <c r="M139" s="22">
        <f>+'Cu1'!M139</f>
        <v>0</v>
      </c>
      <c r="N139" s="22">
        <f>+'Cu1'!N139</f>
        <v>0</v>
      </c>
      <c r="O139" s="23">
        <f>+'Cu1'!O139</f>
        <v>0</v>
      </c>
      <c r="P139" s="24">
        <f>+'Cu1'!P139</f>
        <v>0</v>
      </c>
      <c r="Q139" s="22">
        <f>+'Cu1'!Q139</f>
        <v>0</v>
      </c>
      <c r="R139" s="23">
        <f>+'Cu1'!R139</f>
        <v>0</v>
      </c>
      <c r="S139" s="23">
        <f>+'Cu1'!S139</f>
        <v>0</v>
      </c>
      <c r="T139" s="23">
        <f>+'Cu1'!T139</f>
        <v>0</v>
      </c>
      <c r="U139" s="23">
        <f>+'Cu1'!U139</f>
        <v>0</v>
      </c>
      <c r="V139" s="23">
        <f>+'Cu1'!V139</f>
        <v>0</v>
      </c>
      <c r="W139" s="23">
        <f>+'Cu1'!W139</f>
        <v>0</v>
      </c>
      <c r="X139" s="23">
        <f>+'Cu1'!X139</f>
        <v>0</v>
      </c>
      <c r="Y139" s="23">
        <f>+'Cu1'!Y139</f>
        <v>0</v>
      </c>
      <c r="Z139" s="22">
        <f>+'Cu1'!Z139</f>
        <v>0</v>
      </c>
      <c r="AA139" s="22">
        <f>+'Cu1'!AA139</f>
        <v>0</v>
      </c>
      <c r="AB139" s="23">
        <f>+'Cu1'!AB139</f>
        <v>0</v>
      </c>
      <c r="AC139" s="23">
        <f>+'Cu1'!AC139</f>
        <v>0</v>
      </c>
      <c r="AD139" s="23">
        <f>+'Cu1'!AD139</f>
        <v>0</v>
      </c>
      <c r="AE139" s="22">
        <f>+'Cu1'!AE139</f>
        <v>0</v>
      </c>
      <c r="AF139" s="22">
        <f>+'Cu1'!AF139</f>
        <v>0</v>
      </c>
      <c r="AG139" s="23">
        <f>+'Cu1'!AG139</f>
        <v>0</v>
      </c>
      <c r="AH139" s="23">
        <f>+'Cu1'!AH139</f>
        <v>0</v>
      </c>
      <c r="AI139" s="23">
        <f>+'Cu1'!AI139</f>
        <v>0</v>
      </c>
      <c r="AJ139" s="23">
        <f>+'Cu1'!AJ139</f>
        <v>0</v>
      </c>
      <c r="AK139" s="23">
        <f>+'Cu1'!AK139</f>
        <v>0</v>
      </c>
      <c r="AL139" s="23">
        <f>+'Cu1'!AL139</f>
        <v>0</v>
      </c>
      <c r="AM139" s="23">
        <f>+'Cu1'!AM139</f>
        <v>0</v>
      </c>
      <c r="AN139" s="23">
        <f>+'Cu1'!AN139</f>
        <v>0</v>
      </c>
      <c r="AO139" s="23">
        <f>+'Cu1'!AO139</f>
        <v>0</v>
      </c>
      <c r="AP139" s="23">
        <f>+'Cu1'!AP139</f>
        <v>0</v>
      </c>
      <c r="AQ139" s="23">
        <f>+'Cu1'!AQ139</f>
        <v>0</v>
      </c>
      <c r="AR139" s="23">
        <f>+'Cu1'!AR139</f>
        <v>0</v>
      </c>
      <c r="AS139" s="23">
        <f>+'Cu1'!AS139</f>
        <v>0</v>
      </c>
      <c r="AT139" s="23">
        <f>+'Cu1'!AT139</f>
        <v>0</v>
      </c>
      <c r="AU139" s="39">
        <f>+'Cu1'!AU139</f>
        <v>0</v>
      </c>
      <c r="AV139">
        <f>+'Cu1'!AV139</f>
        <v>0</v>
      </c>
      <c r="AW139">
        <f>+'Cu1'!AW139</f>
        <v>0</v>
      </c>
      <c r="AX139">
        <f>+'Cu1'!AX139</f>
        <v>0</v>
      </c>
      <c r="AY139">
        <f>+'Cu1'!AY139</f>
        <v>0</v>
      </c>
      <c r="AZ139">
        <f>+'Cu1'!AZ139</f>
        <v>0</v>
      </c>
      <c r="BA139">
        <f>+'Cu1'!BA139</f>
        <v>0</v>
      </c>
      <c r="BB139">
        <f>+'Cu1'!BB139</f>
        <v>0</v>
      </c>
      <c r="BC139">
        <f>+'Cu1'!BC139</f>
        <v>0</v>
      </c>
      <c r="BD139">
        <f>+'Cu1'!BD139</f>
        <v>0</v>
      </c>
      <c r="BE139">
        <f>+'Cu1'!BE139</f>
        <v>0</v>
      </c>
      <c r="BF139">
        <f>+'Cu1'!BF139</f>
        <v>0</v>
      </c>
      <c r="BG139">
        <f>+'Cu1'!BG139</f>
        <v>0</v>
      </c>
    </row>
    <row r="140" spans="1:65" hidden="1">
      <c r="A140" s="36">
        <f>+'Cu1'!A140</f>
        <v>91</v>
      </c>
      <c r="B140" s="36">
        <f>+'Cu1'!B140</f>
        <v>675</v>
      </c>
      <c r="C140" s="29" t="str">
        <f>+'Cu1'!C140</f>
        <v>DESHERBAT</v>
      </c>
      <c r="D140" s="29" t="str">
        <f>+'Cu1'!D140</f>
        <v>Preparació per calçar-desherbar</v>
      </c>
      <c r="E140" s="37">
        <f>+'Cu1'!E140</f>
        <v>2500</v>
      </c>
      <c r="F140" s="28">
        <f>+'Cu1'!F140</f>
        <v>0</v>
      </c>
      <c r="G140" s="28">
        <f>+'Cu1'!G140</f>
        <v>0.5</v>
      </c>
      <c r="H140" s="28">
        <f>+'Cu1'!H140</f>
        <v>0</v>
      </c>
      <c r="I140" s="28">
        <f>+'Cu1'!I140</f>
        <v>0</v>
      </c>
      <c r="J140" s="28">
        <f>+'Cu1'!J140</f>
        <v>0</v>
      </c>
      <c r="K140" s="28">
        <f>+'Cu1'!K140</f>
        <v>0</v>
      </c>
      <c r="L140" s="28">
        <f>+'Cu1'!L140</f>
        <v>0</v>
      </c>
      <c r="M140" s="28">
        <f>+'Cu1'!M140</f>
        <v>0</v>
      </c>
      <c r="N140" s="28">
        <f>+'Cu1'!N140</f>
        <v>0</v>
      </c>
      <c r="O140" s="29">
        <f>+'Cu1'!O140</f>
        <v>0</v>
      </c>
      <c r="P140" s="30">
        <f>+'Cu1'!P140</f>
        <v>0</v>
      </c>
      <c r="Q140" s="28">
        <f>+'Cu1'!Q140</f>
        <v>0.5</v>
      </c>
      <c r="R140" s="29">
        <f>+'Cu1'!R140</f>
        <v>0</v>
      </c>
      <c r="S140" s="29">
        <f>+'Cu1'!S140</f>
        <v>0</v>
      </c>
      <c r="T140" s="29">
        <f>+'Cu1'!T140</f>
        <v>0</v>
      </c>
      <c r="U140" s="29">
        <f>+'Cu1'!U140</f>
        <v>0</v>
      </c>
      <c r="V140" s="29">
        <f>+'Cu1'!V140</f>
        <v>0</v>
      </c>
      <c r="W140" s="29">
        <f>+'Cu1'!W140</f>
        <v>0</v>
      </c>
      <c r="X140" s="29">
        <f>+'Cu1'!X140</f>
        <v>0</v>
      </c>
      <c r="Y140" s="29">
        <f>+'Cu1'!Y140</f>
        <v>0</v>
      </c>
      <c r="Z140" s="28">
        <f>+'Cu1'!Z140</f>
        <v>0</v>
      </c>
      <c r="AA140" s="28">
        <f>+'Cu1'!AA140</f>
        <v>0</v>
      </c>
      <c r="AB140" s="29">
        <f>+'Cu1'!AB140</f>
        <v>0</v>
      </c>
      <c r="AC140" s="29">
        <f>+'Cu1'!AC140</f>
        <v>0</v>
      </c>
      <c r="AD140" s="29">
        <f>+'Cu1'!AD140</f>
        <v>0</v>
      </c>
      <c r="AE140" s="28">
        <f>+'Cu1'!AE140</f>
        <v>0</v>
      </c>
      <c r="AF140" s="28">
        <f>+'Cu1'!AF140</f>
        <v>0</v>
      </c>
      <c r="AG140" s="29">
        <f>+'Cu1'!AG140</f>
        <v>0</v>
      </c>
      <c r="AH140" s="29">
        <f>+'Cu1'!AH140</f>
        <v>0</v>
      </c>
      <c r="AI140" s="29">
        <f>+'Cu1'!AI140</f>
        <v>0</v>
      </c>
      <c r="AJ140" s="29">
        <f>+'Cu1'!AJ140</f>
        <v>0</v>
      </c>
      <c r="AK140" s="29">
        <f>+'Cu1'!AK140</f>
        <v>0</v>
      </c>
      <c r="AL140" s="29">
        <f>+'Cu1'!AL140</f>
        <v>0</v>
      </c>
      <c r="AM140" s="29">
        <f>+'Cu1'!AM140</f>
        <v>0</v>
      </c>
      <c r="AN140" s="29">
        <f>+'Cu1'!AN140</f>
        <v>0</v>
      </c>
      <c r="AO140" s="29">
        <f>+'Cu1'!AO140</f>
        <v>0</v>
      </c>
      <c r="AP140" s="29">
        <f>+'Cu1'!AP140</f>
        <v>0</v>
      </c>
      <c r="AQ140" s="29">
        <f>+'Cu1'!AQ140</f>
        <v>0</v>
      </c>
      <c r="AR140" s="29">
        <f>+'Cu1'!AR140</f>
        <v>0</v>
      </c>
      <c r="AS140" s="29">
        <f>+'Cu1'!AS140</f>
        <v>0</v>
      </c>
      <c r="AT140" s="29">
        <f>+'Cu1'!AT140</f>
        <v>0</v>
      </c>
      <c r="AU140" s="40">
        <f>+'Cu1'!AU140</f>
        <v>0</v>
      </c>
      <c r="AV140">
        <f>+'Cu1'!AV140</f>
        <v>0</v>
      </c>
      <c r="AW140">
        <f>+'Cu1'!AW140</f>
        <v>0</v>
      </c>
      <c r="AX140">
        <f>+'Cu1'!AX140</f>
        <v>0</v>
      </c>
      <c r="AY140">
        <f>+'Cu1'!AY140</f>
        <v>0</v>
      </c>
      <c r="AZ140">
        <f>+'Cu1'!AZ140</f>
        <v>0</v>
      </c>
      <c r="BA140">
        <f>+'Cu1'!BA140</f>
        <v>0</v>
      </c>
      <c r="BB140">
        <f>+'Cu1'!BB140</f>
        <v>0</v>
      </c>
      <c r="BC140">
        <f>+'Cu1'!BC140</f>
        <v>0</v>
      </c>
      <c r="BD140">
        <f>+'Cu1'!BD140</f>
        <v>0</v>
      </c>
      <c r="BE140">
        <f>+'Cu1'!BE140</f>
        <v>0</v>
      </c>
      <c r="BF140">
        <f>+'Cu1'!BF140</f>
        <v>0</v>
      </c>
      <c r="BG140">
        <f>+'Cu1'!BG140</f>
        <v>0</v>
      </c>
    </row>
    <row r="141" spans="1:65" hidden="1">
      <c r="A141" s="36">
        <f>+'Cu1'!A141</f>
        <v>92</v>
      </c>
      <c r="B141" s="35">
        <f>+'Cu1'!B141</f>
        <v>685</v>
      </c>
      <c r="C141" s="23" t="str">
        <f>+'Cu1'!C141</f>
        <v>DESHERBAT</v>
      </c>
      <c r="D141" s="23" t="str">
        <f>+'Cu1'!D141</f>
        <v>Preparació per col·locar plàstic a mà</v>
      </c>
      <c r="E141" s="21">
        <f>+'Cu1'!E141</f>
        <v>2500</v>
      </c>
      <c r="F141" s="22">
        <f>+'Cu1'!F141</f>
        <v>0</v>
      </c>
      <c r="G141" s="22">
        <f>+'Cu1'!G141</f>
        <v>0</v>
      </c>
      <c r="H141" s="22">
        <f>+'Cu1'!H141</f>
        <v>0</v>
      </c>
      <c r="I141" s="22">
        <f>+'Cu1'!I141</f>
        <v>0</v>
      </c>
      <c r="J141" s="22">
        <f>+'Cu1'!J141</f>
        <v>0</v>
      </c>
      <c r="K141" s="22">
        <f>+'Cu1'!K141</f>
        <v>0</v>
      </c>
      <c r="L141" s="22">
        <f>+'Cu1'!L141</f>
        <v>0</v>
      </c>
      <c r="M141" s="22">
        <f>+'Cu1'!M141</f>
        <v>0</v>
      </c>
      <c r="N141" s="22">
        <f>+'Cu1'!N141</f>
        <v>0</v>
      </c>
      <c r="O141" s="23">
        <f>+'Cu1'!O141</f>
        <v>0</v>
      </c>
      <c r="P141" s="24">
        <f>+'Cu1'!P141</f>
        <v>0</v>
      </c>
      <c r="Q141" s="22">
        <f>+'Cu1'!Q141</f>
        <v>0</v>
      </c>
      <c r="R141" s="23">
        <f>+'Cu1'!R141</f>
        <v>0</v>
      </c>
      <c r="S141" s="23">
        <f>+'Cu1'!S141</f>
        <v>0</v>
      </c>
      <c r="T141" s="23">
        <f>+'Cu1'!T141</f>
        <v>0</v>
      </c>
      <c r="U141" s="23">
        <f>+'Cu1'!U141</f>
        <v>0</v>
      </c>
      <c r="V141" s="23">
        <f>+'Cu1'!V141</f>
        <v>0</v>
      </c>
      <c r="W141" s="23">
        <f>+'Cu1'!W141</f>
        <v>0</v>
      </c>
      <c r="X141" s="23">
        <f>+'Cu1'!X141</f>
        <v>0</v>
      </c>
      <c r="Y141" s="23">
        <f>+'Cu1'!Y141</f>
        <v>0</v>
      </c>
      <c r="Z141" s="22">
        <f>+'Cu1'!Z141</f>
        <v>0</v>
      </c>
      <c r="AA141" s="22">
        <f>+'Cu1'!AA141</f>
        <v>0</v>
      </c>
      <c r="AB141" s="23">
        <f>+'Cu1'!AB141</f>
        <v>0</v>
      </c>
      <c r="AC141" s="23">
        <f>+'Cu1'!AC141</f>
        <v>0</v>
      </c>
      <c r="AD141" s="23">
        <f>+'Cu1'!AD141</f>
        <v>0</v>
      </c>
      <c r="AE141" s="22">
        <f>+'Cu1'!AE141</f>
        <v>0</v>
      </c>
      <c r="AF141" s="22">
        <f>+'Cu1'!AF141</f>
        <v>0</v>
      </c>
      <c r="AG141" s="23">
        <f>+'Cu1'!AG141</f>
        <v>0</v>
      </c>
      <c r="AH141" s="23">
        <f>+'Cu1'!AH141</f>
        <v>0</v>
      </c>
      <c r="AI141" s="23">
        <f>+'Cu1'!AI141</f>
        <v>0</v>
      </c>
      <c r="AJ141" s="23">
        <f>+'Cu1'!AJ141</f>
        <v>0</v>
      </c>
      <c r="AK141" s="23">
        <f>+'Cu1'!AK141</f>
        <v>0</v>
      </c>
      <c r="AL141" s="23">
        <f>+'Cu1'!AL141</f>
        <v>0</v>
      </c>
      <c r="AM141" s="23">
        <f>+'Cu1'!AM141</f>
        <v>0</v>
      </c>
      <c r="AN141" s="23">
        <f>+'Cu1'!AN141</f>
        <v>0</v>
      </c>
      <c r="AO141" s="23">
        <f>+'Cu1'!AO141</f>
        <v>0</v>
      </c>
      <c r="AP141" s="23">
        <f>+'Cu1'!AP141</f>
        <v>0</v>
      </c>
      <c r="AQ141" s="23">
        <f>+'Cu1'!AQ141</f>
        <v>0</v>
      </c>
      <c r="AR141" s="23">
        <f>+'Cu1'!AR141</f>
        <v>0</v>
      </c>
      <c r="AS141" s="23">
        <f>+'Cu1'!AS141</f>
        <v>0</v>
      </c>
      <c r="AT141" s="23">
        <f>+'Cu1'!AT141</f>
        <v>0</v>
      </c>
      <c r="AU141" s="39">
        <f>+'Cu1'!AU141</f>
        <v>0</v>
      </c>
      <c r="AV141">
        <f>+'Cu1'!AV141</f>
        <v>0</v>
      </c>
      <c r="AW141">
        <f>+'Cu1'!AW141</f>
        <v>0</v>
      </c>
      <c r="AX141">
        <f>+'Cu1'!AX141</f>
        <v>0</v>
      </c>
      <c r="AY141">
        <f>+'Cu1'!AY141</f>
        <v>0</v>
      </c>
      <c r="AZ141">
        <f>+'Cu1'!AZ141</f>
        <v>0</v>
      </c>
      <c r="BA141">
        <f>+'Cu1'!BA141</f>
        <v>0</v>
      </c>
      <c r="BB141">
        <f>+'Cu1'!BB141</f>
        <v>0</v>
      </c>
      <c r="BC141">
        <f>+'Cu1'!BC141</f>
        <v>0</v>
      </c>
      <c r="BD141">
        <f>+'Cu1'!BD141</f>
        <v>0</v>
      </c>
      <c r="BE141">
        <f>+'Cu1'!BE141</f>
        <v>0</v>
      </c>
      <c r="BF141">
        <f>+'Cu1'!BF141</f>
        <v>0</v>
      </c>
      <c r="BG141">
        <f>+'Cu1'!BG141</f>
        <v>0</v>
      </c>
    </row>
    <row r="142" spans="1:65" hidden="1">
      <c r="A142" s="36">
        <f>+'Cu1'!A142</f>
        <v>93</v>
      </c>
      <c r="B142" s="36">
        <f>+'Cu1'!B142</f>
        <v>715</v>
      </c>
      <c r="C142" s="29" t="str">
        <f>+'Cu1'!C142</f>
        <v xml:space="preserve">ALTRES OPERACIONS </v>
      </c>
      <c r="D142" s="29" t="str">
        <f>+'Cu1'!D142</f>
        <v>Preparació per clavar i lligar canyes manual</v>
      </c>
      <c r="E142" s="37">
        <f>+'Cu1'!E142</f>
        <v>2500</v>
      </c>
      <c r="F142" s="28">
        <f>+'Cu1'!F142</f>
        <v>0</v>
      </c>
      <c r="G142" s="28">
        <f>+'Cu1'!G142</f>
        <v>0</v>
      </c>
      <c r="H142" s="28">
        <f>+'Cu1'!H142</f>
        <v>0</v>
      </c>
      <c r="I142" s="28">
        <f>+'Cu1'!I142</f>
        <v>0</v>
      </c>
      <c r="J142" s="28">
        <f>+'Cu1'!J142</f>
        <v>0</v>
      </c>
      <c r="K142" s="28">
        <f>+'Cu1'!K142</f>
        <v>0</v>
      </c>
      <c r="L142" s="28">
        <f>+'Cu1'!L142</f>
        <v>0</v>
      </c>
      <c r="M142" s="28">
        <f>+'Cu1'!M142</f>
        <v>0</v>
      </c>
      <c r="N142" s="28">
        <f>+'Cu1'!N142</f>
        <v>0</v>
      </c>
      <c r="O142" s="29">
        <f>+'Cu1'!O142</f>
        <v>0</v>
      </c>
      <c r="P142" s="30">
        <f>+'Cu1'!P142</f>
        <v>0</v>
      </c>
      <c r="Q142" s="28">
        <f>+'Cu1'!Q142</f>
        <v>0</v>
      </c>
      <c r="R142" s="29">
        <f>+'Cu1'!R142</f>
        <v>0</v>
      </c>
      <c r="S142" s="29">
        <f>+'Cu1'!S142</f>
        <v>0</v>
      </c>
      <c r="T142" s="29">
        <f>+'Cu1'!T142</f>
        <v>0</v>
      </c>
      <c r="U142" s="29">
        <f>+'Cu1'!U142</f>
        <v>0</v>
      </c>
      <c r="V142" s="29">
        <f>+'Cu1'!V142</f>
        <v>0</v>
      </c>
      <c r="W142" s="29">
        <f>+'Cu1'!W142</f>
        <v>0</v>
      </c>
      <c r="X142" s="29">
        <f>+'Cu1'!X142</f>
        <v>0</v>
      </c>
      <c r="Y142" s="29">
        <f>+'Cu1'!Y142</f>
        <v>0</v>
      </c>
      <c r="Z142" s="28">
        <f>+'Cu1'!Z142</f>
        <v>0</v>
      </c>
      <c r="AA142" s="28">
        <f>+'Cu1'!AA142</f>
        <v>0</v>
      </c>
      <c r="AB142" s="29">
        <f>+'Cu1'!AB142</f>
        <v>0</v>
      </c>
      <c r="AC142" s="29">
        <f>+'Cu1'!AC142</f>
        <v>0</v>
      </c>
      <c r="AD142" s="29">
        <f>+'Cu1'!AD142</f>
        <v>0</v>
      </c>
      <c r="AE142" s="28">
        <f>+'Cu1'!AE142</f>
        <v>0</v>
      </c>
      <c r="AF142" s="28">
        <f>+'Cu1'!AF142</f>
        <v>0</v>
      </c>
      <c r="AG142" s="29">
        <f>+'Cu1'!AG142</f>
        <v>0</v>
      </c>
      <c r="AH142" s="29">
        <f>+'Cu1'!AH142</f>
        <v>0</v>
      </c>
      <c r="AI142" s="29">
        <f>+'Cu1'!AI142</f>
        <v>0</v>
      </c>
      <c r="AJ142" s="29">
        <f>+'Cu1'!AJ142</f>
        <v>0</v>
      </c>
      <c r="AK142" s="29">
        <f>+'Cu1'!AK142</f>
        <v>0</v>
      </c>
      <c r="AL142" s="29">
        <f>+'Cu1'!AL142</f>
        <v>0</v>
      </c>
      <c r="AM142" s="29">
        <f>+'Cu1'!AM142</f>
        <v>0</v>
      </c>
      <c r="AN142" s="29">
        <f>+'Cu1'!AN142</f>
        <v>0</v>
      </c>
      <c r="AO142" s="29">
        <f>+'Cu1'!AO142</f>
        <v>0</v>
      </c>
      <c r="AP142" s="29">
        <f>+'Cu1'!AP142</f>
        <v>0</v>
      </c>
      <c r="AQ142" s="29">
        <f>+'Cu1'!AQ142</f>
        <v>0</v>
      </c>
      <c r="AR142" s="29">
        <f>+'Cu1'!AR142</f>
        <v>0</v>
      </c>
      <c r="AS142" s="29">
        <f>+'Cu1'!AS142</f>
        <v>0</v>
      </c>
      <c r="AT142" s="29">
        <f>+'Cu1'!AT142</f>
        <v>0</v>
      </c>
      <c r="AU142" s="40">
        <f>+'Cu1'!AU142</f>
        <v>0</v>
      </c>
      <c r="AV142">
        <f>+'Cu1'!AV142</f>
        <v>0</v>
      </c>
      <c r="AW142">
        <f>+'Cu1'!AW142</f>
        <v>0</v>
      </c>
      <c r="AX142" s="40">
        <f>+'Cu1'!AX142</f>
        <v>0</v>
      </c>
      <c r="AY142" s="40">
        <f>+'Cu1'!AY142</f>
        <v>0</v>
      </c>
      <c r="AZ142" s="40">
        <f>+'Cu1'!AZ142</f>
        <v>0</v>
      </c>
      <c r="BA142" s="40">
        <f>+'Cu1'!BA142</f>
        <v>0</v>
      </c>
      <c r="BB142" s="40">
        <f>+'Cu1'!BB142</f>
        <v>0</v>
      </c>
      <c r="BC142" s="40">
        <f>+'Cu1'!BC142</f>
        <v>0</v>
      </c>
      <c r="BD142" s="40">
        <f>+'Cu1'!BD142</f>
        <v>0</v>
      </c>
      <c r="BE142" s="40">
        <f>+'Cu1'!BE142</f>
        <v>0</v>
      </c>
      <c r="BF142" s="40">
        <f>+'Cu1'!BF142</f>
        <v>0</v>
      </c>
      <c r="BG142" s="40">
        <f>+'Cu1'!BG142</f>
        <v>0</v>
      </c>
      <c r="BH142" s="40"/>
      <c r="BI142" s="40"/>
      <c r="BJ142" s="40"/>
      <c r="BK142" s="40"/>
      <c r="BL142" s="40"/>
      <c r="BM142" s="40"/>
    </row>
    <row r="143" spans="1:65" hidden="1">
      <c r="A143" s="36">
        <f>+'Cu1'!A143</f>
        <v>94</v>
      </c>
      <c r="B143" s="35">
        <f>+'Cu1'!B143</f>
        <v>725</v>
      </c>
      <c r="C143" s="23" t="str">
        <f>+'Cu1'!C143</f>
        <v xml:space="preserve">ALTRES OPERACIONS </v>
      </c>
      <c r="D143" s="23" t="str">
        <f>+'Cu1'!D143</f>
        <v>Preparació per esporgar i lligar tomaqueres</v>
      </c>
      <c r="E143" s="21">
        <f>+'Cu1'!E143</f>
        <v>2500</v>
      </c>
      <c r="F143" s="22">
        <f>+'Cu1'!F143</f>
        <v>0</v>
      </c>
      <c r="G143" s="22">
        <f>+'Cu1'!G143</f>
        <v>0</v>
      </c>
      <c r="H143" s="22">
        <f>+'Cu1'!H143</f>
        <v>0</v>
      </c>
      <c r="I143" s="22">
        <f>+'Cu1'!I143</f>
        <v>0</v>
      </c>
      <c r="J143" s="22">
        <f>+'Cu1'!J143</f>
        <v>0</v>
      </c>
      <c r="K143" s="22">
        <f>+'Cu1'!K143</f>
        <v>0</v>
      </c>
      <c r="L143" s="22">
        <f>+'Cu1'!L143</f>
        <v>0</v>
      </c>
      <c r="M143" s="22">
        <f>+'Cu1'!M143</f>
        <v>0</v>
      </c>
      <c r="N143" s="22">
        <f>+'Cu1'!N143</f>
        <v>0</v>
      </c>
      <c r="O143" s="23">
        <f>+'Cu1'!O143</f>
        <v>0</v>
      </c>
      <c r="P143" s="24">
        <f>+'Cu1'!P143</f>
        <v>0</v>
      </c>
      <c r="Q143" s="22">
        <f>+'Cu1'!Q143</f>
        <v>0</v>
      </c>
      <c r="R143" s="23">
        <f>+'Cu1'!R143</f>
        <v>0</v>
      </c>
      <c r="S143" s="23">
        <f>+'Cu1'!S143</f>
        <v>0</v>
      </c>
      <c r="T143" s="23">
        <f>+'Cu1'!T143</f>
        <v>0</v>
      </c>
      <c r="U143" s="23">
        <f>+'Cu1'!U143</f>
        <v>0</v>
      </c>
      <c r="V143" s="23">
        <f>+'Cu1'!V143</f>
        <v>0</v>
      </c>
      <c r="W143" s="23">
        <f>+'Cu1'!W143</f>
        <v>0</v>
      </c>
      <c r="X143" s="23">
        <f>+'Cu1'!X143</f>
        <v>0</v>
      </c>
      <c r="Y143" s="23">
        <f>+'Cu1'!Y143</f>
        <v>0</v>
      </c>
      <c r="Z143" s="22">
        <f>+'Cu1'!Z143</f>
        <v>0</v>
      </c>
      <c r="AA143" s="22">
        <f>+'Cu1'!AA143</f>
        <v>0</v>
      </c>
      <c r="AB143" s="23">
        <f>+'Cu1'!AB143</f>
        <v>0</v>
      </c>
      <c r="AC143" s="23">
        <f>+'Cu1'!AC143</f>
        <v>0</v>
      </c>
      <c r="AD143" s="23">
        <f>+'Cu1'!AD143</f>
        <v>0</v>
      </c>
      <c r="AE143" s="22">
        <f>+'Cu1'!AE143</f>
        <v>0</v>
      </c>
      <c r="AF143" s="22">
        <f>+'Cu1'!AF143</f>
        <v>0</v>
      </c>
      <c r="AG143" s="23">
        <f>+'Cu1'!AG143</f>
        <v>0</v>
      </c>
      <c r="AH143" s="23">
        <f>+'Cu1'!AH143</f>
        <v>0</v>
      </c>
      <c r="AI143" s="23">
        <f>+'Cu1'!AI143</f>
        <v>0</v>
      </c>
      <c r="AJ143" s="23">
        <f>+'Cu1'!AJ143</f>
        <v>0</v>
      </c>
      <c r="AK143" s="23">
        <f>+'Cu1'!AK143</f>
        <v>0</v>
      </c>
      <c r="AL143" s="23">
        <f>+'Cu1'!AL143</f>
        <v>0</v>
      </c>
      <c r="AM143" s="23">
        <f>+'Cu1'!AM143</f>
        <v>0</v>
      </c>
      <c r="AN143" s="23">
        <f>+'Cu1'!AN143</f>
        <v>0</v>
      </c>
      <c r="AO143" s="23">
        <f>+'Cu1'!AO143</f>
        <v>0</v>
      </c>
      <c r="AP143" s="23">
        <f>+'Cu1'!AP143</f>
        <v>0</v>
      </c>
      <c r="AQ143" s="23">
        <f>+'Cu1'!AQ143</f>
        <v>0</v>
      </c>
      <c r="AR143" s="23">
        <f>+'Cu1'!AR143</f>
        <v>0</v>
      </c>
      <c r="AS143" s="23">
        <f>+'Cu1'!AS143</f>
        <v>0</v>
      </c>
      <c r="AT143" s="23">
        <f>+'Cu1'!AT143</f>
        <v>0</v>
      </c>
      <c r="AU143" s="39">
        <f>+'Cu1'!AU143</f>
        <v>0</v>
      </c>
      <c r="AV143">
        <f>+'Cu1'!AV143</f>
        <v>0</v>
      </c>
      <c r="AW143">
        <f>+'Cu1'!AW143</f>
        <v>0</v>
      </c>
      <c r="AX143" s="40">
        <f>+'Cu1'!AX143</f>
        <v>0</v>
      </c>
      <c r="AY143" s="40">
        <f>+'Cu1'!AY143</f>
        <v>0</v>
      </c>
      <c r="AZ143" s="40">
        <f>+'Cu1'!AZ143</f>
        <v>0</v>
      </c>
      <c r="BA143" s="40">
        <f>+'Cu1'!BA143</f>
        <v>0</v>
      </c>
      <c r="BB143" s="40">
        <f>+'Cu1'!BB143</f>
        <v>0</v>
      </c>
      <c r="BC143" s="40">
        <f>+'Cu1'!BC143</f>
        <v>0</v>
      </c>
      <c r="BD143" s="40">
        <f>+'Cu1'!BD143</f>
        <v>0</v>
      </c>
      <c r="BE143" s="40">
        <f>+'Cu1'!BE143</f>
        <v>0</v>
      </c>
      <c r="BF143" s="40">
        <f>+'Cu1'!BF143</f>
        <v>0</v>
      </c>
      <c r="BG143" s="40">
        <f>+'Cu1'!BG143</f>
        <v>0</v>
      </c>
      <c r="BH143" s="40"/>
      <c r="BI143" s="40"/>
      <c r="BJ143" s="40"/>
      <c r="BK143" s="40"/>
      <c r="BL143" s="40"/>
      <c r="BM143" s="40"/>
    </row>
    <row r="144" spans="1:65" hidden="1">
      <c r="A144" s="36">
        <f>+'Cu1'!A144</f>
        <v>95</v>
      </c>
      <c r="B144" s="36">
        <f>+'Cu1'!B144</f>
        <v>735</v>
      </c>
      <c r="C144" s="29" t="str">
        <f>+'Cu1'!C144</f>
        <v xml:space="preserve">ALTRES OPERACIONS </v>
      </c>
      <c r="D144" s="29" t="str">
        <f>+'Cu1'!D144</f>
        <v>Preparació per renda de la terra</v>
      </c>
      <c r="E144" s="37">
        <f>+'Cu1'!E144</f>
        <v>2500</v>
      </c>
      <c r="F144" s="28">
        <f>+'Cu1'!F144</f>
        <v>0</v>
      </c>
      <c r="G144" s="28">
        <f>+'Cu1'!G144</f>
        <v>0</v>
      </c>
      <c r="H144" s="28">
        <f>+'Cu1'!H144</f>
        <v>0</v>
      </c>
      <c r="I144" s="28">
        <f>+'Cu1'!I144</f>
        <v>0</v>
      </c>
      <c r="J144" s="28">
        <f>+'Cu1'!J144</f>
        <v>0</v>
      </c>
      <c r="K144" s="28">
        <f>+'Cu1'!K144</f>
        <v>0</v>
      </c>
      <c r="L144" s="28">
        <f>+'Cu1'!L144</f>
        <v>0</v>
      </c>
      <c r="M144" s="28">
        <f>+'Cu1'!M144</f>
        <v>0</v>
      </c>
      <c r="N144" s="28">
        <f>+'Cu1'!N144</f>
        <v>0</v>
      </c>
      <c r="O144" s="29">
        <f>+'Cu1'!O144</f>
        <v>0</v>
      </c>
      <c r="P144" s="30">
        <f>+'Cu1'!P144</f>
        <v>0</v>
      </c>
      <c r="Q144" s="28">
        <f>+'Cu1'!Q144</f>
        <v>0</v>
      </c>
      <c r="R144" s="29">
        <f>+'Cu1'!R144</f>
        <v>0</v>
      </c>
      <c r="S144" s="29">
        <f>+'Cu1'!S144</f>
        <v>0</v>
      </c>
      <c r="T144" s="29">
        <f>+'Cu1'!T144</f>
        <v>0</v>
      </c>
      <c r="U144" s="29">
        <f>+'Cu1'!U144</f>
        <v>0</v>
      </c>
      <c r="V144" s="29">
        <f>+'Cu1'!V144</f>
        <v>0</v>
      </c>
      <c r="W144" s="29">
        <f>+'Cu1'!W144</f>
        <v>0</v>
      </c>
      <c r="X144" s="29">
        <f>+'Cu1'!X144</f>
        <v>0</v>
      </c>
      <c r="Y144" s="29">
        <f>+'Cu1'!Y144</f>
        <v>0</v>
      </c>
      <c r="Z144" s="28">
        <f>+'Cu1'!Z144</f>
        <v>0</v>
      </c>
      <c r="AA144" s="28">
        <f>+'Cu1'!AA144</f>
        <v>0</v>
      </c>
      <c r="AB144" s="29">
        <f>+'Cu1'!AB144</f>
        <v>0</v>
      </c>
      <c r="AC144" s="29">
        <f>+'Cu1'!AC144</f>
        <v>0</v>
      </c>
      <c r="AD144" s="29">
        <f>+'Cu1'!AD144</f>
        <v>0</v>
      </c>
      <c r="AE144" s="28">
        <f>+'Cu1'!AE144</f>
        <v>0</v>
      </c>
      <c r="AF144" s="28">
        <f>+'Cu1'!AF144</f>
        <v>0</v>
      </c>
      <c r="AG144" s="29">
        <f>+'Cu1'!AG144</f>
        <v>0</v>
      </c>
      <c r="AH144" s="29">
        <f>+'Cu1'!AH144</f>
        <v>0</v>
      </c>
      <c r="AI144" s="29">
        <f>+'Cu1'!AI144</f>
        <v>0</v>
      </c>
      <c r="AJ144" s="29">
        <f>+'Cu1'!AJ144</f>
        <v>0</v>
      </c>
      <c r="AK144" s="29">
        <f>+'Cu1'!AK144</f>
        <v>0</v>
      </c>
      <c r="AL144" s="29">
        <f>+'Cu1'!AL144</f>
        <v>0</v>
      </c>
      <c r="AM144" s="29">
        <f>+'Cu1'!AM144</f>
        <v>0</v>
      </c>
      <c r="AN144" s="29">
        <f>+'Cu1'!AN144</f>
        <v>0</v>
      </c>
      <c r="AO144" s="29">
        <f>+'Cu1'!AO144</f>
        <v>0</v>
      </c>
      <c r="AP144" s="29">
        <f>+'Cu1'!AP144</f>
        <v>0</v>
      </c>
      <c r="AQ144" s="29">
        <f>+'Cu1'!AQ144</f>
        <v>0</v>
      </c>
      <c r="AR144" s="29">
        <f>+'Cu1'!AR144</f>
        <v>0</v>
      </c>
      <c r="AS144" s="29">
        <f>+'Cu1'!AS144</f>
        <v>0</v>
      </c>
      <c r="AT144" s="29">
        <f>+'Cu1'!AT144</f>
        <v>0</v>
      </c>
      <c r="AU144" s="40">
        <f>+'Cu1'!AU144</f>
        <v>0</v>
      </c>
      <c r="AV144">
        <f>+'Cu1'!AV144</f>
        <v>0</v>
      </c>
      <c r="AW144">
        <f>+'Cu1'!AW144</f>
        <v>0</v>
      </c>
      <c r="AX144" s="40">
        <f>+'Cu1'!AX144</f>
        <v>0</v>
      </c>
      <c r="AY144" s="40">
        <f>+'Cu1'!AY144</f>
        <v>0</v>
      </c>
      <c r="AZ144" s="40">
        <f>+'Cu1'!AZ144</f>
        <v>0</v>
      </c>
      <c r="BA144" s="40">
        <f>+'Cu1'!BA144</f>
        <v>0</v>
      </c>
      <c r="BB144" s="40">
        <f>+'Cu1'!BB144</f>
        <v>0</v>
      </c>
      <c r="BC144" s="40">
        <f>+'Cu1'!BC144</f>
        <v>0</v>
      </c>
      <c r="BD144" s="40">
        <f>+'Cu1'!BD144</f>
        <v>0</v>
      </c>
      <c r="BE144" s="40">
        <f>+'Cu1'!BE144</f>
        <v>0</v>
      </c>
      <c r="BF144" s="40">
        <f>+'Cu1'!BF144</f>
        <v>0</v>
      </c>
      <c r="BG144" s="40">
        <f>+'Cu1'!BG144</f>
        <v>0</v>
      </c>
      <c r="BH144" s="40"/>
      <c r="BI144" s="40"/>
      <c r="BJ144" s="40"/>
      <c r="BK144" s="40"/>
      <c r="BL144" s="40"/>
      <c r="BM144" s="40"/>
    </row>
    <row r="145" spans="1:65" hidden="1">
      <c r="A145" s="36">
        <f>+'Cu1'!A145</f>
        <v>96</v>
      </c>
      <c r="B145" s="35">
        <f>+'Cu1'!B145</f>
        <v>815</v>
      </c>
      <c r="C145" s="23" t="str">
        <f>+'Cu1'!C145</f>
        <v>RECOL.LECCIÓ</v>
      </c>
      <c r="D145" s="23" t="str">
        <f>+'Cu1'!D145</f>
        <v>Preparació per recol.lecció col</v>
      </c>
      <c r="E145" s="21">
        <f>+'Cu1'!E145</f>
        <v>2500</v>
      </c>
      <c r="F145" s="22">
        <f>+'Cu1'!F145</f>
        <v>0</v>
      </c>
      <c r="G145" s="22">
        <f>+'Cu1'!G145</f>
        <v>0</v>
      </c>
      <c r="H145" s="22">
        <f>+'Cu1'!H145</f>
        <v>0</v>
      </c>
      <c r="I145" s="22">
        <f>+'Cu1'!I145</f>
        <v>0</v>
      </c>
      <c r="J145" s="22">
        <f>+'Cu1'!J145</f>
        <v>0</v>
      </c>
      <c r="K145" s="22">
        <f>+'Cu1'!K145</f>
        <v>0</v>
      </c>
      <c r="L145" s="22">
        <f>+'Cu1'!L145</f>
        <v>0</v>
      </c>
      <c r="M145" s="22">
        <f>+'Cu1'!M145</f>
        <v>0</v>
      </c>
      <c r="N145" s="22">
        <f>+'Cu1'!N145</f>
        <v>0</v>
      </c>
      <c r="O145" s="23">
        <f>+'Cu1'!O145</f>
        <v>0</v>
      </c>
      <c r="P145" s="24">
        <f>+'Cu1'!P145</f>
        <v>0</v>
      </c>
      <c r="Q145" s="22">
        <f>+'Cu1'!Q145</f>
        <v>0</v>
      </c>
      <c r="R145" s="23">
        <f>+'Cu1'!R145</f>
        <v>0</v>
      </c>
      <c r="S145" s="23">
        <f>+'Cu1'!S145</f>
        <v>0</v>
      </c>
      <c r="T145" s="23">
        <f>+'Cu1'!T145</f>
        <v>0</v>
      </c>
      <c r="U145" s="23">
        <f>+'Cu1'!U145</f>
        <v>0</v>
      </c>
      <c r="V145" s="23">
        <f>+'Cu1'!V145</f>
        <v>0</v>
      </c>
      <c r="W145" s="23">
        <f>+'Cu1'!W145</f>
        <v>0</v>
      </c>
      <c r="X145" s="23">
        <f>+'Cu1'!X145</f>
        <v>0</v>
      </c>
      <c r="Y145" s="23">
        <f>+'Cu1'!Y145</f>
        <v>0</v>
      </c>
      <c r="Z145" s="22">
        <f>+'Cu1'!Z145</f>
        <v>0</v>
      </c>
      <c r="AA145" s="22">
        <f>+'Cu1'!AA145</f>
        <v>0</v>
      </c>
      <c r="AB145" s="23">
        <f>+'Cu1'!AB145</f>
        <v>0</v>
      </c>
      <c r="AC145" s="23">
        <f>+'Cu1'!AC145</f>
        <v>0</v>
      </c>
      <c r="AD145" s="23">
        <f>+'Cu1'!AD145</f>
        <v>0</v>
      </c>
      <c r="AE145" s="22">
        <f>+'Cu1'!AE145</f>
        <v>0</v>
      </c>
      <c r="AF145" s="22">
        <f>+'Cu1'!AF145</f>
        <v>0</v>
      </c>
      <c r="AG145" s="23">
        <f>+'Cu1'!AG145</f>
        <v>0</v>
      </c>
      <c r="AH145" s="23">
        <f>+'Cu1'!AH145</f>
        <v>0</v>
      </c>
      <c r="AI145" s="23">
        <f>+'Cu1'!AI145</f>
        <v>0</v>
      </c>
      <c r="AJ145" s="23">
        <f>+'Cu1'!AJ145</f>
        <v>0</v>
      </c>
      <c r="AK145" s="23">
        <f>+'Cu1'!AK145</f>
        <v>0</v>
      </c>
      <c r="AL145" s="23">
        <f>+'Cu1'!AL145</f>
        <v>0</v>
      </c>
      <c r="AM145" s="23">
        <f>+'Cu1'!AM145</f>
        <v>0</v>
      </c>
      <c r="AN145" s="23">
        <f>+'Cu1'!AN145</f>
        <v>0</v>
      </c>
      <c r="AO145" s="23">
        <f>+'Cu1'!AO145</f>
        <v>0</v>
      </c>
      <c r="AP145" s="23">
        <f>+'Cu1'!AP145</f>
        <v>0</v>
      </c>
      <c r="AQ145" s="23">
        <f>+'Cu1'!AQ145</f>
        <v>0</v>
      </c>
      <c r="AR145" s="23">
        <f>+'Cu1'!AR145</f>
        <v>0</v>
      </c>
      <c r="AS145" s="23">
        <f>+'Cu1'!AS145</f>
        <v>0</v>
      </c>
      <c r="AT145" s="23">
        <f>+'Cu1'!AT145</f>
        <v>0</v>
      </c>
      <c r="AU145" s="39">
        <f>+'Cu1'!AU145</f>
        <v>0</v>
      </c>
      <c r="AV145">
        <f>+'Cu1'!AV145</f>
        <v>0</v>
      </c>
      <c r="AW145">
        <f>+'Cu1'!AW145</f>
        <v>0</v>
      </c>
      <c r="AX145" s="40">
        <f>+'Cu1'!AX145</f>
        <v>0</v>
      </c>
      <c r="AY145" s="40">
        <f>+'Cu1'!AY145</f>
        <v>0</v>
      </c>
      <c r="AZ145" s="40">
        <f>+'Cu1'!AZ145</f>
        <v>0</v>
      </c>
      <c r="BA145" s="40">
        <f>+'Cu1'!BA145</f>
        <v>0</v>
      </c>
      <c r="BB145" s="40">
        <f>+'Cu1'!BB145</f>
        <v>0</v>
      </c>
      <c r="BC145" s="40">
        <f>+'Cu1'!BC145</f>
        <v>0</v>
      </c>
      <c r="BD145" s="40">
        <f>+'Cu1'!BD145</f>
        <v>0</v>
      </c>
      <c r="BE145" s="40">
        <f>+'Cu1'!BE145</f>
        <v>0</v>
      </c>
      <c r="BF145" s="40">
        <f>+'Cu1'!BF145</f>
        <v>0</v>
      </c>
      <c r="BG145" s="40">
        <f>+'Cu1'!BG145</f>
        <v>0</v>
      </c>
      <c r="BH145" s="40"/>
      <c r="BI145" s="40"/>
      <c r="BJ145" s="40"/>
      <c r="BK145" s="40"/>
      <c r="BL145" s="40"/>
      <c r="BM145" s="40"/>
    </row>
    <row r="146" spans="1:65" hidden="1">
      <c r="A146" s="36">
        <f>+'Cu1'!A146</f>
        <v>97</v>
      </c>
      <c r="B146" s="36">
        <f>+'Cu1'!B146</f>
        <v>825</v>
      </c>
      <c r="C146" s="29" t="str">
        <f>+'Cu1'!C146</f>
        <v>RECOL.LECCIÓ</v>
      </c>
      <c r="D146" s="29" t="str">
        <f>+'Cu1'!D146</f>
        <v>Preparació per recol.lecció bròcoli</v>
      </c>
      <c r="E146" s="37">
        <f>+'Cu1'!E146</f>
        <v>2500</v>
      </c>
      <c r="F146" s="29">
        <f>+'Cu1'!F146</f>
        <v>0</v>
      </c>
      <c r="G146" s="29">
        <f>+'Cu1'!G146</f>
        <v>0</v>
      </c>
      <c r="H146" s="29">
        <f>+'Cu1'!H146</f>
        <v>0</v>
      </c>
      <c r="I146" s="29">
        <f>+'Cu1'!I146</f>
        <v>0</v>
      </c>
      <c r="J146" s="29">
        <f>+'Cu1'!J146</f>
        <v>0</v>
      </c>
      <c r="K146" s="29">
        <f>+'Cu1'!K146</f>
        <v>0</v>
      </c>
      <c r="L146" s="29">
        <f>+'Cu1'!L146</f>
        <v>0</v>
      </c>
      <c r="M146" s="29">
        <f>+'Cu1'!M146</f>
        <v>0</v>
      </c>
      <c r="N146" s="29">
        <f>+'Cu1'!N146</f>
        <v>0</v>
      </c>
      <c r="O146" s="29">
        <f>+'Cu1'!O146</f>
        <v>0</v>
      </c>
      <c r="P146" s="30">
        <f>+'Cu1'!P146</f>
        <v>0</v>
      </c>
      <c r="Q146" s="28">
        <f>+'Cu1'!Q146</f>
        <v>0</v>
      </c>
      <c r="R146" s="29">
        <f>+'Cu1'!R146</f>
        <v>0</v>
      </c>
      <c r="S146" s="29">
        <f>+'Cu1'!S146</f>
        <v>0</v>
      </c>
      <c r="T146" s="29">
        <f>+'Cu1'!T146</f>
        <v>0</v>
      </c>
      <c r="U146" s="29">
        <f>+'Cu1'!U146</f>
        <v>0</v>
      </c>
      <c r="V146" s="29">
        <f>+'Cu1'!V146</f>
        <v>0</v>
      </c>
      <c r="W146" s="29">
        <f>+'Cu1'!W146</f>
        <v>0</v>
      </c>
      <c r="X146" s="29">
        <f>+'Cu1'!X146</f>
        <v>0</v>
      </c>
      <c r="Y146" s="29">
        <f>+'Cu1'!Y146</f>
        <v>0</v>
      </c>
      <c r="Z146" s="28">
        <f>+'Cu1'!Z146</f>
        <v>0</v>
      </c>
      <c r="AA146" s="28">
        <f>+'Cu1'!AA146</f>
        <v>0</v>
      </c>
      <c r="AB146" s="29">
        <f>+'Cu1'!AB146</f>
        <v>0</v>
      </c>
      <c r="AC146" s="29">
        <f>+'Cu1'!AC146</f>
        <v>0</v>
      </c>
      <c r="AD146" s="29">
        <f>+'Cu1'!AD146</f>
        <v>0</v>
      </c>
      <c r="AE146" s="28">
        <f>+'Cu1'!AE146</f>
        <v>0</v>
      </c>
      <c r="AF146" s="28">
        <f>+'Cu1'!AF146</f>
        <v>0</v>
      </c>
      <c r="AG146" s="29">
        <f>+'Cu1'!AG146</f>
        <v>0</v>
      </c>
      <c r="AH146" s="29">
        <f>+'Cu1'!AH146</f>
        <v>0</v>
      </c>
      <c r="AI146" s="29">
        <f>+'Cu1'!AI146</f>
        <v>0</v>
      </c>
      <c r="AJ146" s="29">
        <f>+'Cu1'!AJ146</f>
        <v>0</v>
      </c>
      <c r="AK146" s="29">
        <f>+'Cu1'!AK146</f>
        <v>0</v>
      </c>
      <c r="AL146" s="29">
        <f>+'Cu1'!AL146</f>
        <v>0</v>
      </c>
      <c r="AM146" s="29">
        <f>+'Cu1'!AM146</f>
        <v>0</v>
      </c>
      <c r="AN146" s="29">
        <f>+'Cu1'!AN146</f>
        <v>0</v>
      </c>
      <c r="AO146" s="29">
        <f>+'Cu1'!AO146</f>
        <v>0</v>
      </c>
      <c r="AP146" s="29">
        <f>+'Cu1'!AP146</f>
        <v>0</v>
      </c>
      <c r="AQ146" s="29">
        <f>+'Cu1'!AQ146</f>
        <v>0</v>
      </c>
      <c r="AR146" s="29">
        <f>+'Cu1'!AR146</f>
        <v>0</v>
      </c>
      <c r="AS146" s="29">
        <f>+'Cu1'!AS146</f>
        <v>0</v>
      </c>
      <c r="AT146" s="29">
        <f>+'Cu1'!AT146</f>
        <v>0</v>
      </c>
      <c r="AU146" s="40">
        <f>+'Cu1'!AU146</f>
        <v>0</v>
      </c>
      <c r="AV146">
        <f>+'Cu1'!AV146</f>
        <v>0</v>
      </c>
      <c r="AW146">
        <f>+'Cu1'!AW146</f>
        <v>0</v>
      </c>
      <c r="AX146" s="40">
        <f>+'Cu1'!AX146</f>
        <v>0</v>
      </c>
      <c r="AY146" s="40">
        <f>+'Cu1'!AY146</f>
        <v>0</v>
      </c>
      <c r="AZ146" s="40">
        <f>+'Cu1'!AZ146</f>
        <v>0</v>
      </c>
      <c r="BA146" s="40">
        <f>+'Cu1'!BA146</f>
        <v>0</v>
      </c>
      <c r="BB146" s="40">
        <f>+'Cu1'!BB146</f>
        <v>0</v>
      </c>
      <c r="BC146" s="40">
        <f>+'Cu1'!BC146</f>
        <v>0</v>
      </c>
      <c r="BD146" s="40">
        <f>+'Cu1'!BD146</f>
        <v>0</v>
      </c>
      <c r="BE146" s="40">
        <f>+'Cu1'!BE146</f>
        <v>0</v>
      </c>
      <c r="BF146" s="40">
        <f>+'Cu1'!BF146</f>
        <v>0</v>
      </c>
      <c r="BG146" s="40">
        <f>+'Cu1'!BG146</f>
        <v>0</v>
      </c>
      <c r="BH146" s="40"/>
      <c r="BI146" s="40"/>
      <c r="BJ146" s="40"/>
      <c r="BK146" s="40"/>
      <c r="BL146" s="40"/>
      <c r="BM146" s="40"/>
    </row>
    <row r="147" spans="1:65" hidden="1">
      <c r="A147" s="36">
        <f>+'Cu1'!A147</f>
        <v>98</v>
      </c>
      <c r="B147" s="35">
        <f>+'Cu1'!B147</f>
        <v>835</v>
      </c>
      <c r="C147" s="23" t="str">
        <f>+'Cu1'!C147</f>
        <v>RECOL.LECCIÓ</v>
      </c>
      <c r="D147" s="23" t="str">
        <f>+'Cu1'!D147</f>
        <v>Preparació per recol.lecció calçot</v>
      </c>
      <c r="E147" s="21">
        <f>+'Cu1'!E147</f>
        <v>2500</v>
      </c>
      <c r="F147" s="23">
        <f>+'Cu1'!F147</f>
        <v>0</v>
      </c>
      <c r="G147" s="23">
        <f>+'Cu1'!G147</f>
        <v>0</v>
      </c>
      <c r="H147" s="23">
        <f>+'Cu1'!H147</f>
        <v>0</v>
      </c>
      <c r="I147" s="23">
        <f>+'Cu1'!I147</f>
        <v>0</v>
      </c>
      <c r="J147" s="23">
        <f>+'Cu1'!J147</f>
        <v>0</v>
      </c>
      <c r="K147" s="23">
        <f>+'Cu1'!K147</f>
        <v>0</v>
      </c>
      <c r="L147" s="23">
        <f>+'Cu1'!L147</f>
        <v>0</v>
      </c>
      <c r="M147" s="23">
        <f>+'Cu1'!M147</f>
        <v>0</v>
      </c>
      <c r="N147" s="23">
        <f>+'Cu1'!N147</f>
        <v>0</v>
      </c>
      <c r="O147" s="23">
        <f>+'Cu1'!O147</f>
        <v>0</v>
      </c>
      <c r="P147" s="24">
        <f>+'Cu1'!P147</f>
        <v>0</v>
      </c>
      <c r="Q147" s="22">
        <f>+'Cu1'!Q147</f>
        <v>0</v>
      </c>
      <c r="R147" s="23">
        <f>+'Cu1'!R147</f>
        <v>0</v>
      </c>
      <c r="S147" s="23">
        <f>+'Cu1'!S147</f>
        <v>0</v>
      </c>
      <c r="T147" s="23">
        <f>+'Cu1'!T147</f>
        <v>0</v>
      </c>
      <c r="U147" s="23">
        <f>+'Cu1'!U147</f>
        <v>0</v>
      </c>
      <c r="V147" s="23">
        <f>+'Cu1'!V147</f>
        <v>0</v>
      </c>
      <c r="W147" s="23">
        <f>+'Cu1'!W147</f>
        <v>0</v>
      </c>
      <c r="X147" s="23">
        <f>+'Cu1'!X147</f>
        <v>0</v>
      </c>
      <c r="Y147" s="23">
        <f>+'Cu1'!Y147</f>
        <v>0</v>
      </c>
      <c r="Z147" s="22">
        <f>+'Cu1'!Z147</f>
        <v>0</v>
      </c>
      <c r="AA147" s="22">
        <f>+'Cu1'!AA147</f>
        <v>0</v>
      </c>
      <c r="AB147" s="23">
        <f>+'Cu1'!AB147</f>
        <v>0</v>
      </c>
      <c r="AC147" s="23">
        <f>+'Cu1'!AC147</f>
        <v>0</v>
      </c>
      <c r="AD147" s="23">
        <f>+'Cu1'!AD147</f>
        <v>0</v>
      </c>
      <c r="AE147" s="22">
        <f>+'Cu1'!AE147</f>
        <v>0</v>
      </c>
      <c r="AF147" s="22">
        <f>+'Cu1'!AF147</f>
        <v>0</v>
      </c>
      <c r="AG147" s="23">
        <f>+'Cu1'!AG147</f>
        <v>0</v>
      </c>
      <c r="AH147" s="23">
        <f>+'Cu1'!AH147</f>
        <v>0</v>
      </c>
      <c r="AI147" s="23">
        <f>+'Cu1'!AI147</f>
        <v>0</v>
      </c>
      <c r="AJ147" s="23">
        <f>+'Cu1'!AJ147</f>
        <v>0</v>
      </c>
      <c r="AK147" s="23">
        <f>+'Cu1'!AK147</f>
        <v>0</v>
      </c>
      <c r="AL147" s="23">
        <f>+'Cu1'!AL147</f>
        <v>0</v>
      </c>
      <c r="AM147" s="23">
        <f>+'Cu1'!AM147</f>
        <v>0</v>
      </c>
      <c r="AN147" s="23">
        <f>+'Cu1'!AN147</f>
        <v>0</v>
      </c>
      <c r="AO147" s="23">
        <f>+'Cu1'!AO147</f>
        <v>0</v>
      </c>
      <c r="AP147" s="23">
        <f>+'Cu1'!AP147</f>
        <v>0</v>
      </c>
      <c r="AQ147" s="23">
        <f>+'Cu1'!AQ147</f>
        <v>0</v>
      </c>
      <c r="AR147" s="23">
        <f>+'Cu1'!AR147</f>
        <v>0</v>
      </c>
      <c r="AS147" s="23">
        <f>+'Cu1'!AS147</f>
        <v>0</v>
      </c>
      <c r="AT147" s="23">
        <f>+'Cu1'!AT147</f>
        <v>0</v>
      </c>
      <c r="AU147" s="39">
        <f>+'Cu1'!AU147</f>
        <v>0</v>
      </c>
      <c r="AV147">
        <f>+'Cu1'!AV147</f>
        <v>0</v>
      </c>
      <c r="AW147">
        <f>+'Cu1'!AW147</f>
        <v>0</v>
      </c>
      <c r="AX147" s="40">
        <f>+'Cu1'!AX147</f>
        <v>0</v>
      </c>
      <c r="AY147" s="40">
        <f>+'Cu1'!AY147</f>
        <v>0</v>
      </c>
      <c r="AZ147" s="40">
        <f>+'Cu1'!AZ147</f>
        <v>0</v>
      </c>
      <c r="BA147" s="40">
        <f>+'Cu1'!BA147</f>
        <v>0</v>
      </c>
      <c r="BB147" s="40">
        <f>+'Cu1'!BB147</f>
        <v>0</v>
      </c>
      <c r="BC147" s="40">
        <f>+'Cu1'!BC147</f>
        <v>0</v>
      </c>
      <c r="BD147" s="40">
        <f>+'Cu1'!BD147</f>
        <v>0</v>
      </c>
      <c r="BE147" s="40">
        <f>+'Cu1'!BE147</f>
        <v>0</v>
      </c>
      <c r="BF147" s="40">
        <f>+'Cu1'!BF147</f>
        <v>0</v>
      </c>
      <c r="BG147" s="40">
        <f>+'Cu1'!BG147</f>
        <v>0</v>
      </c>
      <c r="BH147" s="40"/>
      <c r="BI147" s="40"/>
      <c r="BJ147" s="40"/>
      <c r="BK147" s="40"/>
      <c r="BL147" s="40"/>
      <c r="BM147" s="40"/>
    </row>
    <row r="148" spans="1:65" hidden="1">
      <c r="A148" s="36">
        <f>+'Cu1'!A148</f>
        <v>99</v>
      </c>
      <c r="B148" s="36">
        <f>+'Cu1'!B148</f>
        <v>845</v>
      </c>
      <c r="C148" s="29" t="str">
        <f>+'Cu1'!C148</f>
        <v>RECOL.LECCIÓ</v>
      </c>
      <c r="D148" s="29" t="str">
        <f>+'Cu1'!D148</f>
        <v>Preparació per recol.lecció enciam</v>
      </c>
      <c r="E148" s="37">
        <f>+'Cu1'!E148</f>
        <v>2500</v>
      </c>
      <c r="F148" s="29">
        <f>+'Cu1'!F148</f>
        <v>0</v>
      </c>
      <c r="G148" s="29">
        <f>+'Cu1'!G148</f>
        <v>0</v>
      </c>
      <c r="H148" s="29">
        <f>+'Cu1'!H148</f>
        <v>0</v>
      </c>
      <c r="I148" s="29">
        <f>+'Cu1'!I148</f>
        <v>0</v>
      </c>
      <c r="J148" s="29">
        <f>+'Cu1'!J148</f>
        <v>0</v>
      </c>
      <c r="K148" s="29">
        <f>+'Cu1'!K148</f>
        <v>0</v>
      </c>
      <c r="L148" s="29">
        <f>+'Cu1'!L148</f>
        <v>0</v>
      </c>
      <c r="M148" s="29">
        <f>+'Cu1'!M148</f>
        <v>0</v>
      </c>
      <c r="N148" s="29">
        <f>+'Cu1'!N148</f>
        <v>0</v>
      </c>
      <c r="O148" s="29">
        <f>+'Cu1'!O148</f>
        <v>0</v>
      </c>
      <c r="P148" s="29">
        <f>+'Cu1'!P148</f>
        <v>0</v>
      </c>
      <c r="Q148" s="29">
        <f>+'Cu1'!Q148</f>
        <v>0</v>
      </c>
      <c r="R148" s="30">
        <f>+'Cu1'!R148</f>
        <v>0</v>
      </c>
      <c r="S148" s="28">
        <f>+'Cu1'!S148</f>
        <v>0</v>
      </c>
      <c r="T148" s="29">
        <f>+'Cu1'!T148</f>
        <v>0</v>
      </c>
      <c r="U148" s="29">
        <f>+'Cu1'!U148</f>
        <v>0</v>
      </c>
      <c r="V148" s="29">
        <f>+'Cu1'!V148</f>
        <v>0</v>
      </c>
      <c r="W148" s="29">
        <f>+'Cu1'!W148</f>
        <v>0</v>
      </c>
      <c r="X148" s="29">
        <f>+'Cu1'!X148</f>
        <v>0</v>
      </c>
      <c r="Y148" s="29">
        <f>+'Cu1'!Y148</f>
        <v>0</v>
      </c>
      <c r="Z148" s="29">
        <f>+'Cu1'!Z148</f>
        <v>0</v>
      </c>
      <c r="AA148" s="29">
        <f>+'Cu1'!AA148</f>
        <v>0</v>
      </c>
      <c r="AB148" s="28">
        <f>+'Cu1'!AB148</f>
        <v>0</v>
      </c>
      <c r="AC148" s="28">
        <f>+'Cu1'!AC148</f>
        <v>0</v>
      </c>
      <c r="AD148" s="28">
        <f>+'Cu1'!AD148</f>
        <v>0</v>
      </c>
      <c r="AE148" s="29">
        <f>+'Cu1'!AE148</f>
        <v>0</v>
      </c>
      <c r="AF148" s="29">
        <f>+'Cu1'!AF148</f>
        <v>0</v>
      </c>
      <c r="AG148" s="28">
        <f>+'Cu1'!AG148</f>
        <v>0</v>
      </c>
      <c r="AH148" s="28">
        <f>+'Cu1'!AH148</f>
        <v>0</v>
      </c>
      <c r="AI148" s="29">
        <f>+'Cu1'!AI148</f>
        <v>0</v>
      </c>
      <c r="AJ148" s="29">
        <f>+'Cu1'!AJ148</f>
        <v>0</v>
      </c>
      <c r="AK148" s="29">
        <f>+'Cu1'!AK148</f>
        <v>0</v>
      </c>
      <c r="AL148" s="29">
        <f>+'Cu1'!AL148</f>
        <v>0</v>
      </c>
      <c r="AM148" s="29">
        <f>+'Cu1'!AM148</f>
        <v>0</v>
      </c>
      <c r="AN148" s="29">
        <f>+'Cu1'!AN148</f>
        <v>0</v>
      </c>
      <c r="AO148" s="29">
        <f>+'Cu1'!AO148</f>
        <v>0</v>
      </c>
      <c r="AP148" s="29">
        <f>+'Cu1'!AP148</f>
        <v>0</v>
      </c>
      <c r="AQ148" s="29">
        <f>+'Cu1'!AQ148</f>
        <v>0</v>
      </c>
      <c r="AR148" s="29">
        <f>+'Cu1'!AR148</f>
        <v>0</v>
      </c>
      <c r="AS148" s="29">
        <f>+'Cu1'!AS148</f>
        <v>0</v>
      </c>
      <c r="AT148" s="29">
        <f>+'Cu1'!AT148</f>
        <v>0</v>
      </c>
      <c r="AU148" s="29">
        <f>+'Cu1'!AU148</f>
        <v>0</v>
      </c>
      <c r="AV148" s="29">
        <f>+'Cu1'!AV148</f>
        <v>0</v>
      </c>
      <c r="AW148" s="40">
        <f>+'Cu1'!AW148</f>
        <v>0</v>
      </c>
      <c r="AX148" s="40">
        <f>+'Cu1'!AX148</f>
        <v>0</v>
      </c>
      <c r="AY148" s="40">
        <f>+'Cu1'!AY148</f>
        <v>0</v>
      </c>
      <c r="AZ148" s="40">
        <f>+'Cu1'!AZ148</f>
        <v>0</v>
      </c>
      <c r="BA148" s="40">
        <f>+'Cu1'!BA148</f>
        <v>0</v>
      </c>
      <c r="BB148" s="40">
        <f>+'Cu1'!BB148</f>
        <v>0</v>
      </c>
      <c r="BC148" s="40">
        <f>+'Cu1'!BC148</f>
        <v>0</v>
      </c>
      <c r="BD148" s="40">
        <f>+'Cu1'!BD148</f>
        <v>0</v>
      </c>
      <c r="BE148" s="40">
        <f>+'Cu1'!BE148</f>
        <v>0</v>
      </c>
      <c r="BF148" s="40">
        <f>+'Cu1'!BF148</f>
        <v>0</v>
      </c>
      <c r="BG148" s="40">
        <f>+'Cu1'!BG148</f>
        <v>0</v>
      </c>
      <c r="BH148" s="40"/>
      <c r="BI148" s="40"/>
      <c r="BJ148" s="40"/>
      <c r="BK148" s="40"/>
      <c r="BL148" s="40"/>
      <c r="BM148" s="40"/>
    </row>
    <row r="149" spans="1:65" s="39" customFormat="1" hidden="1">
      <c r="A149" s="35">
        <f>+'Cu1'!A149</f>
        <v>100</v>
      </c>
      <c r="B149" s="35">
        <f>+'Cu1'!B149</f>
        <v>855</v>
      </c>
      <c r="C149" s="23" t="str">
        <f>+'Cu1'!C149</f>
        <v>RECOL.LECCIÓ</v>
      </c>
      <c r="D149" s="23" t="str">
        <f>+'Cu1'!D149</f>
        <v>Preparació per recol.lecció bledes a manats</v>
      </c>
      <c r="E149" s="21">
        <f>+'Cu1'!E149</f>
        <v>2500</v>
      </c>
      <c r="F149" s="23">
        <f>+'Cu1'!F149</f>
        <v>0</v>
      </c>
      <c r="G149" s="23">
        <f>+'Cu1'!G149</f>
        <v>0</v>
      </c>
      <c r="H149" s="23">
        <f>+'Cu1'!H149</f>
        <v>0</v>
      </c>
      <c r="I149" s="23">
        <f>+'Cu1'!I149</f>
        <v>0</v>
      </c>
      <c r="J149" s="23">
        <f>+'Cu1'!J149</f>
        <v>0</v>
      </c>
      <c r="K149" s="23">
        <f>+'Cu1'!K149</f>
        <v>0</v>
      </c>
      <c r="L149" s="23">
        <f>+'Cu1'!L149</f>
        <v>0</v>
      </c>
      <c r="M149" s="23">
        <f>+'Cu1'!M149</f>
        <v>0</v>
      </c>
      <c r="N149" s="23">
        <f>+'Cu1'!N149</f>
        <v>0</v>
      </c>
      <c r="O149" s="23">
        <f>+'Cu1'!O149</f>
        <v>0</v>
      </c>
      <c r="P149" s="23">
        <f>+'Cu1'!P149</f>
        <v>0</v>
      </c>
      <c r="Q149" s="23">
        <f>+'Cu1'!Q149</f>
        <v>0</v>
      </c>
      <c r="R149" s="24">
        <f>+'Cu1'!R149</f>
        <v>0</v>
      </c>
      <c r="S149" s="22">
        <f>+'Cu1'!S149</f>
        <v>0</v>
      </c>
      <c r="T149" s="23">
        <f>+'Cu1'!T149</f>
        <v>0</v>
      </c>
      <c r="U149" s="23">
        <f>+'Cu1'!U149</f>
        <v>0</v>
      </c>
      <c r="V149" s="23">
        <f>+'Cu1'!V149</f>
        <v>0</v>
      </c>
      <c r="W149" s="23">
        <f>+'Cu1'!W149</f>
        <v>0</v>
      </c>
      <c r="X149" s="23">
        <f>+'Cu1'!X149</f>
        <v>0</v>
      </c>
      <c r="Y149" s="23">
        <f>+'Cu1'!Y149</f>
        <v>0</v>
      </c>
      <c r="Z149" s="23">
        <f>+'Cu1'!Z149</f>
        <v>0</v>
      </c>
      <c r="AA149" s="23">
        <f>+'Cu1'!AA149</f>
        <v>0</v>
      </c>
      <c r="AB149" s="22">
        <f>+'Cu1'!AB149</f>
        <v>0</v>
      </c>
      <c r="AC149" s="22">
        <f>+'Cu1'!AC149</f>
        <v>0</v>
      </c>
      <c r="AD149" s="22">
        <f>+'Cu1'!AD149</f>
        <v>0</v>
      </c>
      <c r="AE149" s="23">
        <f>+'Cu1'!AE149</f>
        <v>0</v>
      </c>
      <c r="AF149" s="23">
        <f>+'Cu1'!AF149</f>
        <v>0</v>
      </c>
      <c r="AG149" s="22">
        <f>+'Cu1'!AG149</f>
        <v>0</v>
      </c>
      <c r="AH149" s="22">
        <f>+'Cu1'!AH149</f>
        <v>0</v>
      </c>
      <c r="AI149" s="23">
        <f>+'Cu1'!AI149</f>
        <v>0</v>
      </c>
      <c r="AJ149" s="23">
        <f>+'Cu1'!AJ149</f>
        <v>0</v>
      </c>
      <c r="AK149" s="23">
        <f>+'Cu1'!AK149</f>
        <v>0</v>
      </c>
      <c r="AL149" s="23">
        <f>+'Cu1'!AL149</f>
        <v>0</v>
      </c>
      <c r="AM149" s="23">
        <f>+'Cu1'!AM149</f>
        <v>0</v>
      </c>
      <c r="AN149" s="23">
        <f>+'Cu1'!AN149</f>
        <v>0</v>
      </c>
      <c r="AO149" s="23">
        <f>+'Cu1'!AO149</f>
        <v>0</v>
      </c>
      <c r="AP149" s="23">
        <f>+'Cu1'!AP149</f>
        <v>0</v>
      </c>
      <c r="AQ149" s="23">
        <f>+'Cu1'!AQ149</f>
        <v>0</v>
      </c>
      <c r="AR149" s="23">
        <f>+'Cu1'!AR149</f>
        <v>0</v>
      </c>
      <c r="AS149" s="23">
        <f>+'Cu1'!AS149</f>
        <v>0</v>
      </c>
      <c r="AT149" s="23">
        <f>+'Cu1'!AT149</f>
        <v>0</v>
      </c>
      <c r="AU149" s="23">
        <f>+'Cu1'!AU149</f>
        <v>0</v>
      </c>
      <c r="AV149" s="23">
        <f>+'Cu1'!AV149</f>
        <v>0</v>
      </c>
      <c r="AW149" s="39">
        <f>+'Cu1'!AW149</f>
        <v>0</v>
      </c>
      <c r="AX149" s="39">
        <f>+'Cu1'!AX149</f>
        <v>0</v>
      </c>
      <c r="AY149" s="39">
        <f>+'Cu1'!AY149</f>
        <v>0</v>
      </c>
      <c r="AZ149" s="39">
        <f>+'Cu1'!AZ149</f>
        <v>0</v>
      </c>
      <c r="BA149" s="39">
        <f>+'Cu1'!BA149</f>
        <v>0</v>
      </c>
      <c r="BB149" s="39">
        <f>+'Cu1'!BB149</f>
        <v>0</v>
      </c>
      <c r="BC149" s="39">
        <f>+'Cu1'!BC149</f>
        <v>0</v>
      </c>
      <c r="BD149" s="39">
        <f>+'Cu1'!BD149</f>
        <v>0</v>
      </c>
      <c r="BE149" s="39">
        <f>+'Cu1'!BE149</f>
        <v>0</v>
      </c>
      <c r="BF149" s="39">
        <f>+'Cu1'!BF149</f>
        <v>0</v>
      </c>
      <c r="BG149" s="39">
        <f>+'Cu1'!BG149</f>
        <v>0</v>
      </c>
    </row>
    <row r="150" spans="1:65" hidden="1">
      <c r="A150" s="36">
        <f>+'Cu1'!A150</f>
        <v>101</v>
      </c>
      <c r="B150" s="36">
        <f>+'Cu1'!B150</f>
        <v>865</v>
      </c>
      <c r="C150" s="29" t="str">
        <f>+'Cu1'!C150</f>
        <v>RECOL.LECCIÓ</v>
      </c>
      <c r="D150" s="29" t="str">
        <f>+'Cu1'!D150</f>
        <v>Preparació per recol.lecció bledes</v>
      </c>
      <c r="E150" s="37">
        <f>+'Cu1'!E150</f>
        <v>2500</v>
      </c>
      <c r="F150" s="29">
        <f>+'Cu1'!F150</f>
        <v>0</v>
      </c>
      <c r="G150" s="29">
        <f>+'Cu1'!G150</f>
        <v>0</v>
      </c>
      <c r="H150" s="29">
        <f>+'Cu1'!H150</f>
        <v>0</v>
      </c>
      <c r="I150" s="29">
        <f>+'Cu1'!I150</f>
        <v>0</v>
      </c>
      <c r="J150" s="29">
        <f>+'Cu1'!J150</f>
        <v>0</v>
      </c>
      <c r="K150" s="29">
        <f>+'Cu1'!K150</f>
        <v>0</v>
      </c>
      <c r="L150" s="29">
        <f>+'Cu1'!L150</f>
        <v>0</v>
      </c>
      <c r="M150" s="29">
        <f>+'Cu1'!M150</f>
        <v>0</v>
      </c>
      <c r="N150" s="29">
        <f>+'Cu1'!N150</f>
        <v>0</v>
      </c>
      <c r="O150" s="29">
        <f>+'Cu1'!O150</f>
        <v>0</v>
      </c>
      <c r="P150" s="29">
        <f>+'Cu1'!P150</f>
        <v>0</v>
      </c>
      <c r="Q150" s="29">
        <f>+'Cu1'!Q150</f>
        <v>0</v>
      </c>
      <c r="R150" s="30">
        <f>+'Cu1'!R150</f>
        <v>0</v>
      </c>
      <c r="S150" s="28">
        <f>+'Cu1'!S150</f>
        <v>0</v>
      </c>
      <c r="T150" s="29">
        <f>+'Cu1'!T150</f>
        <v>0</v>
      </c>
      <c r="U150" s="29">
        <f>+'Cu1'!U150</f>
        <v>0</v>
      </c>
      <c r="V150" s="29">
        <f>+'Cu1'!V150</f>
        <v>0</v>
      </c>
      <c r="W150" s="29">
        <f>+'Cu1'!W150</f>
        <v>0</v>
      </c>
      <c r="X150" s="29">
        <f>+'Cu1'!X150</f>
        <v>0</v>
      </c>
      <c r="Y150" s="29">
        <f>+'Cu1'!Y150</f>
        <v>0</v>
      </c>
      <c r="Z150" s="29">
        <f>+'Cu1'!Z150</f>
        <v>0</v>
      </c>
      <c r="AA150" s="29">
        <f>+'Cu1'!AA150</f>
        <v>0</v>
      </c>
      <c r="AB150" s="28">
        <f>+'Cu1'!AB150</f>
        <v>0</v>
      </c>
      <c r="AC150" s="28">
        <f>+'Cu1'!AC150</f>
        <v>0</v>
      </c>
      <c r="AD150" s="28">
        <f>+'Cu1'!AD150</f>
        <v>0</v>
      </c>
      <c r="AE150" s="29">
        <f>+'Cu1'!AE150</f>
        <v>0</v>
      </c>
      <c r="AF150" s="29">
        <f>+'Cu1'!AF150</f>
        <v>0</v>
      </c>
      <c r="AG150" s="28">
        <f>+'Cu1'!AG150</f>
        <v>0</v>
      </c>
      <c r="AH150" s="28">
        <f>+'Cu1'!AH150</f>
        <v>0</v>
      </c>
      <c r="AI150" s="29">
        <f>+'Cu1'!AI150</f>
        <v>0</v>
      </c>
      <c r="AJ150" s="29">
        <f>+'Cu1'!AJ150</f>
        <v>0</v>
      </c>
      <c r="AK150" s="29">
        <f>+'Cu1'!AK150</f>
        <v>0</v>
      </c>
      <c r="AL150" s="29">
        <f>+'Cu1'!AL150</f>
        <v>0</v>
      </c>
      <c r="AM150" s="29">
        <f>+'Cu1'!AM150</f>
        <v>0</v>
      </c>
      <c r="AN150" s="29">
        <f>+'Cu1'!AN150</f>
        <v>0</v>
      </c>
      <c r="AO150" s="29">
        <f>+'Cu1'!AO150</f>
        <v>0</v>
      </c>
      <c r="AP150" s="29">
        <f>+'Cu1'!AP150</f>
        <v>0</v>
      </c>
      <c r="AQ150" s="29">
        <f>+'Cu1'!AQ150</f>
        <v>0</v>
      </c>
      <c r="AR150" s="29">
        <f>+'Cu1'!AR150</f>
        <v>0</v>
      </c>
      <c r="AS150" s="29">
        <f>+'Cu1'!AS150</f>
        <v>0</v>
      </c>
      <c r="AT150" s="29">
        <f>+'Cu1'!AT150</f>
        <v>0</v>
      </c>
      <c r="AU150" s="29">
        <f>+'Cu1'!AU150</f>
        <v>0</v>
      </c>
      <c r="AV150" s="29">
        <f>+'Cu1'!AV150</f>
        <v>0</v>
      </c>
      <c r="AW150" s="40">
        <f>+'Cu1'!AW150</f>
        <v>0</v>
      </c>
      <c r="AX150" s="40">
        <f>+'Cu1'!AX150</f>
        <v>0</v>
      </c>
      <c r="AY150" s="40">
        <f>+'Cu1'!AY150</f>
        <v>0</v>
      </c>
      <c r="AZ150" s="40">
        <f>+'Cu1'!AZ150</f>
        <v>0</v>
      </c>
      <c r="BA150" s="40">
        <f>+'Cu1'!BA150</f>
        <v>0</v>
      </c>
      <c r="BB150" s="40">
        <f>+'Cu1'!BB150</f>
        <v>0</v>
      </c>
      <c r="BC150" s="40">
        <f>+'Cu1'!BC150</f>
        <v>0</v>
      </c>
      <c r="BD150" s="40">
        <f>+'Cu1'!BD150</f>
        <v>0</v>
      </c>
      <c r="BE150" s="40">
        <f>+'Cu1'!BE150</f>
        <v>0</v>
      </c>
      <c r="BF150" s="40">
        <f>+'Cu1'!BF150</f>
        <v>0</v>
      </c>
      <c r="BG150" s="40">
        <f>+'Cu1'!BG150</f>
        <v>0</v>
      </c>
      <c r="BH150" s="40"/>
      <c r="BI150" s="40"/>
      <c r="BJ150" s="40"/>
      <c r="BK150" s="40"/>
      <c r="BL150" s="40"/>
      <c r="BM150" s="40"/>
    </row>
    <row r="151" spans="1:65" s="39" customFormat="1" hidden="1">
      <c r="A151" s="35">
        <f>+'Cu1'!A151</f>
        <v>102</v>
      </c>
      <c r="B151" s="35">
        <f>+'Cu1'!B151</f>
        <v>875</v>
      </c>
      <c r="C151" s="23" t="str">
        <f>+'Cu1'!C151</f>
        <v>RECOL.LECCIÓ</v>
      </c>
      <c r="D151" s="23" t="str">
        <f>+'Cu1'!D151</f>
        <v>Preparació per recol.lecció tomàquet</v>
      </c>
      <c r="E151" s="21">
        <f>+'Cu1'!E151</f>
        <v>2500</v>
      </c>
      <c r="F151" s="23">
        <f>+'Cu1'!F151</f>
        <v>0</v>
      </c>
      <c r="G151" s="23">
        <f>+'Cu1'!G151</f>
        <v>0</v>
      </c>
      <c r="H151" s="23">
        <f>+'Cu1'!H151</f>
        <v>0</v>
      </c>
      <c r="I151" s="23">
        <f>+'Cu1'!I151</f>
        <v>0</v>
      </c>
      <c r="J151" s="23">
        <f>+'Cu1'!J151</f>
        <v>0</v>
      </c>
      <c r="K151" s="23">
        <f>+'Cu1'!K151</f>
        <v>0</v>
      </c>
      <c r="L151" s="23">
        <f>+'Cu1'!L151</f>
        <v>0</v>
      </c>
      <c r="M151" s="23">
        <f>+'Cu1'!M151</f>
        <v>0</v>
      </c>
      <c r="N151" s="23">
        <f>+'Cu1'!N151</f>
        <v>0</v>
      </c>
      <c r="O151" s="23">
        <f>+'Cu1'!O151</f>
        <v>0</v>
      </c>
      <c r="P151" s="23">
        <f>+'Cu1'!P151</f>
        <v>0</v>
      </c>
      <c r="Q151" s="23">
        <f>+'Cu1'!Q151</f>
        <v>0</v>
      </c>
      <c r="R151" s="24">
        <f>+'Cu1'!R151</f>
        <v>0</v>
      </c>
      <c r="S151" s="22">
        <f>+'Cu1'!S151</f>
        <v>0</v>
      </c>
      <c r="T151" s="23">
        <f>+'Cu1'!T151</f>
        <v>0</v>
      </c>
      <c r="U151" s="23">
        <f>+'Cu1'!U151</f>
        <v>0</v>
      </c>
      <c r="V151" s="23">
        <f>+'Cu1'!V151</f>
        <v>0</v>
      </c>
      <c r="W151" s="23">
        <f>+'Cu1'!W151</f>
        <v>0</v>
      </c>
      <c r="X151" s="23">
        <f>+'Cu1'!X151</f>
        <v>0</v>
      </c>
      <c r="Y151" s="23">
        <f>+'Cu1'!Y151</f>
        <v>0</v>
      </c>
      <c r="Z151" s="23">
        <f>+'Cu1'!Z151</f>
        <v>0</v>
      </c>
      <c r="AA151" s="23">
        <f>+'Cu1'!AA151</f>
        <v>0</v>
      </c>
      <c r="AB151" s="22">
        <f>+'Cu1'!AB151</f>
        <v>0</v>
      </c>
      <c r="AC151" s="22">
        <f>+'Cu1'!AC151</f>
        <v>0</v>
      </c>
      <c r="AD151" s="22">
        <f>+'Cu1'!AD151</f>
        <v>0</v>
      </c>
      <c r="AE151" s="23">
        <f>+'Cu1'!AE151</f>
        <v>0</v>
      </c>
      <c r="AF151" s="23">
        <f>+'Cu1'!AF151</f>
        <v>0</v>
      </c>
      <c r="AG151" s="22">
        <f>+'Cu1'!AG151</f>
        <v>0</v>
      </c>
      <c r="AH151" s="22">
        <f>+'Cu1'!AH151</f>
        <v>0</v>
      </c>
      <c r="AI151" s="23">
        <f>+'Cu1'!AI151</f>
        <v>0</v>
      </c>
      <c r="AJ151" s="23">
        <f>+'Cu1'!AJ151</f>
        <v>0</v>
      </c>
      <c r="AK151" s="23">
        <f>+'Cu1'!AK151</f>
        <v>0</v>
      </c>
      <c r="AL151" s="23">
        <f>+'Cu1'!AL151</f>
        <v>0</v>
      </c>
      <c r="AM151" s="23">
        <f>+'Cu1'!AM151</f>
        <v>0</v>
      </c>
      <c r="AN151" s="23">
        <f>+'Cu1'!AN151</f>
        <v>0</v>
      </c>
      <c r="AO151" s="23">
        <f>+'Cu1'!AO151</f>
        <v>0</v>
      </c>
      <c r="AP151" s="23">
        <f>+'Cu1'!AP151</f>
        <v>0</v>
      </c>
      <c r="AQ151" s="23">
        <f>+'Cu1'!AQ151</f>
        <v>0</v>
      </c>
      <c r="AR151" s="23">
        <f>+'Cu1'!AR151</f>
        <v>0</v>
      </c>
      <c r="AS151" s="23">
        <f>+'Cu1'!AS151</f>
        <v>0</v>
      </c>
      <c r="AT151" s="23">
        <f>+'Cu1'!AT151</f>
        <v>0</v>
      </c>
      <c r="AU151" s="23">
        <f>+'Cu1'!AU151</f>
        <v>0</v>
      </c>
      <c r="AV151" s="23">
        <f>+'Cu1'!AV151</f>
        <v>0</v>
      </c>
      <c r="AW151" s="39">
        <f>+'Cu1'!AW151</f>
        <v>0</v>
      </c>
      <c r="AX151" s="39">
        <f>+'Cu1'!AX151</f>
        <v>0</v>
      </c>
      <c r="AY151" s="39">
        <f>+'Cu1'!AY151</f>
        <v>0</v>
      </c>
      <c r="AZ151" s="39">
        <f>+'Cu1'!AZ151</f>
        <v>0</v>
      </c>
      <c r="BA151" s="39">
        <f>+'Cu1'!BA151</f>
        <v>0</v>
      </c>
      <c r="BB151" s="39">
        <f>+'Cu1'!BB151</f>
        <v>0</v>
      </c>
      <c r="BC151" s="39">
        <f>+'Cu1'!BC151</f>
        <v>0</v>
      </c>
      <c r="BD151" s="39">
        <f>+'Cu1'!BD151</f>
        <v>0</v>
      </c>
      <c r="BE151" s="39">
        <f>+'Cu1'!BE151</f>
        <v>0</v>
      </c>
      <c r="BF151" s="39">
        <f>+'Cu1'!BF151</f>
        <v>0</v>
      </c>
      <c r="BG151" s="39">
        <f>+'Cu1'!BG151</f>
        <v>0</v>
      </c>
    </row>
    <row r="152" spans="1:65" hidden="1">
      <c r="A152" s="36">
        <f>+'Cu1'!A152</f>
        <v>103</v>
      </c>
      <c r="B152" s="36">
        <f>+'Cu1'!B152</f>
        <v>885</v>
      </c>
      <c r="C152" s="29" t="str">
        <f>+'Cu1'!C152</f>
        <v>RECOL.LECCIÓ</v>
      </c>
      <c r="D152" s="29" t="str">
        <f>+'Cu1'!D152</f>
        <v>Preparació per recol.lecció carbassa</v>
      </c>
      <c r="E152" s="37">
        <f>+'Cu1'!E152</f>
        <v>2500</v>
      </c>
      <c r="F152" s="29">
        <f>+'Cu1'!F152</f>
        <v>0</v>
      </c>
      <c r="G152" s="29">
        <f>+'Cu1'!G152</f>
        <v>0</v>
      </c>
      <c r="H152" s="29">
        <f>+'Cu1'!H152</f>
        <v>0</v>
      </c>
      <c r="I152" s="29">
        <f>+'Cu1'!I152</f>
        <v>0</v>
      </c>
      <c r="J152" s="29">
        <f>+'Cu1'!J152</f>
        <v>0</v>
      </c>
      <c r="K152" s="29">
        <f>+'Cu1'!K152</f>
        <v>0</v>
      </c>
      <c r="L152" s="29">
        <f>+'Cu1'!L152</f>
        <v>0</v>
      </c>
      <c r="M152" s="29">
        <f>+'Cu1'!M152</f>
        <v>0</v>
      </c>
      <c r="N152" s="29">
        <f>+'Cu1'!N152</f>
        <v>0</v>
      </c>
      <c r="O152" s="29">
        <f>+'Cu1'!O152</f>
        <v>0</v>
      </c>
      <c r="P152" s="29">
        <f>+'Cu1'!P152</f>
        <v>0</v>
      </c>
      <c r="Q152" s="29">
        <f>+'Cu1'!Q152</f>
        <v>0</v>
      </c>
      <c r="R152" s="30">
        <f>+'Cu1'!R152</f>
        <v>0</v>
      </c>
      <c r="S152" s="28">
        <f>+'Cu1'!S152</f>
        <v>0</v>
      </c>
      <c r="T152" s="29">
        <f>+'Cu1'!T152</f>
        <v>0</v>
      </c>
      <c r="U152" s="29">
        <f>+'Cu1'!U152</f>
        <v>0</v>
      </c>
      <c r="V152" s="29">
        <f>+'Cu1'!V152</f>
        <v>0</v>
      </c>
      <c r="W152" s="29">
        <f>+'Cu1'!W152</f>
        <v>0</v>
      </c>
      <c r="X152" s="29">
        <f>+'Cu1'!X152</f>
        <v>0</v>
      </c>
      <c r="Y152" s="29">
        <f>+'Cu1'!Y152</f>
        <v>0</v>
      </c>
      <c r="Z152" s="29">
        <f>+'Cu1'!Z152</f>
        <v>0</v>
      </c>
      <c r="AA152" s="29">
        <f>+'Cu1'!AA152</f>
        <v>0</v>
      </c>
      <c r="AB152" s="28">
        <f>+'Cu1'!AB152</f>
        <v>0</v>
      </c>
      <c r="AC152" s="28">
        <f>+'Cu1'!AC152</f>
        <v>0</v>
      </c>
      <c r="AD152" s="28">
        <f>+'Cu1'!AD152</f>
        <v>0</v>
      </c>
      <c r="AE152" s="29">
        <f>+'Cu1'!AE152</f>
        <v>0</v>
      </c>
      <c r="AF152" s="29">
        <f>+'Cu1'!AF152</f>
        <v>0</v>
      </c>
      <c r="AG152" s="28">
        <f>+'Cu1'!AG152</f>
        <v>0</v>
      </c>
      <c r="AH152" s="28">
        <f>+'Cu1'!AH152</f>
        <v>0</v>
      </c>
      <c r="AI152" s="29">
        <f>+'Cu1'!AI152</f>
        <v>0</v>
      </c>
      <c r="AJ152" s="29">
        <f>+'Cu1'!AJ152</f>
        <v>0</v>
      </c>
      <c r="AK152" s="29">
        <f>+'Cu1'!AK152</f>
        <v>0</v>
      </c>
      <c r="AL152" s="29">
        <f>+'Cu1'!AL152</f>
        <v>0</v>
      </c>
      <c r="AM152" s="29">
        <f>+'Cu1'!AM152</f>
        <v>0</v>
      </c>
      <c r="AN152" s="29">
        <f>+'Cu1'!AN152</f>
        <v>0</v>
      </c>
      <c r="AO152" s="29">
        <f>+'Cu1'!AO152</f>
        <v>0</v>
      </c>
      <c r="AP152" s="29">
        <f>+'Cu1'!AP152</f>
        <v>0</v>
      </c>
      <c r="AQ152" s="29">
        <f>+'Cu1'!AQ152</f>
        <v>0</v>
      </c>
      <c r="AR152" s="29">
        <f>+'Cu1'!AR152</f>
        <v>0</v>
      </c>
      <c r="AS152" s="29">
        <f>+'Cu1'!AS152</f>
        <v>0</v>
      </c>
      <c r="AT152" s="29">
        <f>+'Cu1'!AT152</f>
        <v>0</v>
      </c>
      <c r="AU152" s="29">
        <f>+'Cu1'!AU152</f>
        <v>0</v>
      </c>
      <c r="AV152" s="29">
        <f>+'Cu1'!AV152</f>
        <v>0</v>
      </c>
      <c r="AW152" s="40">
        <f>+'Cu1'!AW152</f>
        <v>0</v>
      </c>
      <c r="AX152" s="40">
        <f>+'Cu1'!AX152</f>
        <v>0</v>
      </c>
      <c r="AY152" s="40">
        <f>+'Cu1'!AY152</f>
        <v>0</v>
      </c>
      <c r="AZ152" s="40">
        <f>+'Cu1'!AZ152</f>
        <v>0</v>
      </c>
      <c r="BA152" s="40">
        <f>+'Cu1'!BA152</f>
        <v>0</v>
      </c>
      <c r="BB152" s="40">
        <f>+'Cu1'!BB152</f>
        <v>0</v>
      </c>
      <c r="BC152" s="40">
        <f>+'Cu1'!BC152</f>
        <v>0</v>
      </c>
      <c r="BD152" s="40">
        <f>+'Cu1'!BD152</f>
        <v>0</v>
      </c>
      <c r="BE152" s="40">
        <f>+'Cu1'!BE152</f>
        <v>0</v>
      </c>
      <c r="BF152" s="40">
        <f>+'Cu1'!BF152</f>
        <v>0</v>
      </c>
      <c r="BG152" s="40">
        <f>+'Cu1'!BG152</f>
        <v>0</v>
      </c>
      <c r="BH152" s="40"/>
      <c r="BI152" s="40"/>
      <c r="BJ152" s="40"/>
      <c r="BK152" s="40"/>
      <c r="BL152" s="40"/>
      <c r="BM152" s="40"/>
    </row>
    <row r="153" spans="1:65" hidden="1">
      <c r="A153" s="36">
        <f>+'Cu1'!A153</f>
        <v>104</v>
      </c>
      <c r="B153" s="36">
        <f>+'Cu1'!B153</f>
        <v>0</v>
      </c>
      <c r="C153" s="29">
        <f>+'Cu1'!C153</f>
        <v>0</v>
      </c>
      <c r="D153" s="29">
        <f>+'Cu1'!D153</f>
        <v>0</v>
      </c>
      <c r="E153" s="29">
        <f>+'Cu1'!E153</f>
        <v>0</v>
      </c>
      <c r="F153" s="29">
        <f>+'Cu1'!F153</f>
        <v>0</v>
      </c>
      <c r="G153" s="29">
        <f>+'Cu1'!G153</f>
        <v>0</v>
      </c>
      <c r="H153" s="29">
        <f>+'Cu1'!H153</f>
        <v>0</v>
      </c>
      <c r="I153" s="29">
        <f>+'Cu1'!I153</f>
        <v>0</v>
      </c>
      <c r="J153" s="29">
        <f>+'Cu1'!J153</f>
        <v>0</v>
      </c>
      <c r="K153" s="29">
        <f>+'Cu1'!K153</f>
        <v>0</v>
      </c>
      <c r="L153" s="29">
        <f>+'Cu1'!L153</f>
        <v>0</v>
      </c>
      <c r="M153" s="29">
        <f>+'Cu1'!M153</f>
        <v>0</v>
      </c>
      <c r="N153" s="29">
        <f>+'Cu1'!N153</f>
        <v>0</v>
      </c>
      <c r="O153" s="29">
        <f>+'Cu1'!O153</f>
        <v>0</v>
      </c>
      <c r="P153" s="29">
        <f>+'Cu1'!P153</f>
        <v>0</v>
      </c>
      <c r="Q153" s="29">
        <f>+'Cu1'!Q153</f>
        <v>0</v>
      </c>
      <c r="R153" s="30">
        <f>+'Cu1'!R153</f>
        <v>0</v>
      </c>
      <c r="S153" s="28">
        <f>+'Cu1'!S153</f>
        <v>0</v>
      </c>
      <c r="T153" s="29">
        <f>+'Cu1'!T153</f>
        <v>0</v>
      </c>
      <c r="U153" s="29">
        <f>+'Cu1'!U153</f>
        <v>0</v>
      </c>
      <c r="V153" s="29">
        <f>+'Cu1'!V153</f>
        <v>0</v>
      </c>
      <c r="W153" s="29">
        <f>+'Cu1'!W153</f>
        <v>0</v>
      </c>
      <c r="X153" s="29">
        <f>+'Cu1'!X153</f>
        <v>0</v>
      </c>
      <c r="Y153" s="29">
        <f>+'Cu1'!Y153</f>
        <v>0</v>
      </c>
      <c r="Z153" s="29">
        <f>+'Cu1'!Z153</f>
        <v>0</v>
      </c>
      <c r="AA153" s="29">
        <f>+'Cu1'!AA153</f>
        <v>0</v>
      </c>
      <c r="AB153" s="28">
        <f>+'Cu1'!AB153</f>
        <v>0</v>
      </c>
      <c r="AC153" s="28">
        <f>+'Cu1'!AC153</f>
        <v>0</v>
      </c>
      <c r="AD153" s="28">
        <f>+'Cu1'!AD153</f>
        <v>0</v>
      </c>
      <c r="AE153" s="29">
        <f>+'Cu1'!AE153</f>
        <v>0</v>
      </c>
      <c r="AF153" s="29">
        <f>+'Cu1'!AF153</f>
        <v>0</v>
      </c>
      <c r="AG153" s="28">
        <f>+'Cu1'!AG153</f>
        <v>0</v>
      </c>
      <c r="AH153" s="28">
        <f>+'Cu1'!AH153</f>
        <v>0</v>
      </c>
      <c r="AI153" s="29">
        <f>+'Cu1'!AI153</f>
        <v>0</v>
      </c>
      <c r="AJ153" s="29">
        <f>+'Cu1'!AJ153</f>
        <v>0</v>
      </c>
      <c r="AK153" s="29">
        <f>+'Cu1'!AK153</f>
        <v>0</v>
      </c>
      <c r="AL153" s="29">
        <f>+'Cu1'!AL153</f>
        <v>0</v>
      </c>
      <c r="AM153" s="29">
        <f>+'Cu1'!AM153</f>
        <v>0</v>
      </c>
      <c r="AN153" s="29">
        <f>+'Cu1'!AN153</f>
        <v>0</v>
      </c>
      <c r="AO153" s="29">
        <f>+'Cu1'!AO153</f>
        <v>0</v>
      </c>
      <c r="AP153" s="29">
        <f>+'Cu1'!AP153</f>
        <v>0</v>
      </c>
      <c r="AQ153" s="29">
        <f>+'Cu1'!AQ153</f>
        <v>0</v>
      </c>
      <c r="AR153" s="29">
        <f>+'Cu1'!AR153</f>
        <v>0</v>
      </c>
      <c r="AS153" s="29">
        <f>+'Cu1'!AS153</f>
        <v>0</v>
      </c>
      <c r="AT153" s="29">
        <f>+'Cu1'!AT153</f>
        <v>0</v>
      </c>
      <c r="AU153" s="29">
        <f>+'Cu1'!AU153</f>
        <v>0</v>
      </c>
      <c r="AV153" s="29">
        <f>+'Cu1'!AV153</f>
        <v>0</v>
      </c>
      <c r="AW153" s="40">
        <f>+'Cu1'!AW153</f>
        <v>0</v>
      </c>
      <c r="AX153" s="40">
        <f>+'Cu1'!AX153</f>
        <v>0</v>
      </c>
      <c r="AY153" s="40">
        <f>+'Cu1'!AY153</f>
        <v>0</v>
      </c>
      <c r="AZ153" s="40">
        <f>+'Cu1'!AZ153</f>
        <v>0</v>
      </c>
      <c r="BA153" s="40">
        <f>+'Cu1'!BA153</f>
        <v>0</v>
      </c>
      <c r="BB153" s="40">
        <f>+'Cu1'!BB153</f>
        <v>0</v>
      </c>
      <c r="BC153" s="40">
        <f>+'Cu1'!BC153</f>
        <v>0</v>
      </c>
      <c r="BD153" s="40">
        <f>+'Cu1'!BD153</f>
        <v>0</v>
      </c>
      <c r="BE153" s="40">
        <f>+'Cu1'!BE153</f>
        <v>0</v>
      </c>
      <c r="BF153" s="40">
        <f>+'Cu1'!BF153</f>
        <v>0</v>
      </c>
      <c r="BG153" s="40">
        <f>+'Cu1'!BG153</f>
        <v>0</v>
      </c>
      <c r="BH153" s="40"/>
      <c r="BI153" s="40"/>
      <c r="BJ153" s="40"/>
      <c r="BK153" s="40"/>
      <c r="BL153" s="40"/>
      <c r="BM153" s="40"/>
    </row>
    <row r="154" spans="1:65" hidden="1">
      <c r="A154" s="36">
        <f>+'Cu1'!A154</f>
        <v>105</v>
      </c>
      <c r="B154" s="36">
        <f>+'Cu1'!B154</f>
        <v>0</v>
      </c>
      <c r="C154" s="29">
        <f>+'Cu1'!C154</f>
        <v>0</v>
      </c>
      <c r="D154" s="29">
        <f>+'Cu1'!D154</f>
        <v>0</v>
      </c>
      <c r="E154" s="29">
        <f>+'Cu1'!E154</f>
        <v>0</v>
      </c>
      <c r="F154" s="29">
        <f>+'Cu1'!F154</f>
        <v>0</v>
      </c>
      <c r="G154" s="29">
        <f>+'Cu1'!G154</f>
        <v>0</v>
      </c>
      <c r="H154" s="29">
        <f>+'Cu1'!H154</f>
        <v>0</v>
      </c>
      <c r="I154" s="29">
        <f>+'Cu1'!I154</f>
        <v>0</v>
      </c>
      <c r="J154" s="29">
        <f>+'Cu1'!J154</f>
        <v>0</v>
      </c>
      <c r="K154" s="29">
        <f>+'Cu1'!K154</f>
        <v>0</v>
      </c>
      <c r="L154" s="29">
        <f>+'Cu1'!L154</f>
        <v>0</v>
      </c>
      <c r="M154" s="29">
        <f>+'Cu1'!M154</f>
        <v>0</v>
      </c>
      <c r="N154" s="29">
        <f>+'Cu1'!N154</f>
        <v>0</v>
      </c>
      <c r="O154" s="29">
        <f>+'Cu1'!O154</f>
        <v>0</v>
      </c>
      <c r="P154" s="29">
        <f>+'Cu1'!P154</f>
        <v>0</v>
      </c>
      <c r="Q154" s="29">
        <f>+'Cu1'!Q154</f>
        <v>0</v>
      </c>
      <c r="R154" s="30">
        <f>+'Cu1'!R154</f>
        <v>0</v>
      </c>
      <c r="S154" s="28">
        <f>+'Cu1'!S154</f>
        <v>0</v>
      </c>
      <c r="T154" s="29">
        <f>+'Cu1'!T154</f>
        <v>0</v>
      </c>
      <c r="U154" s="29">
        <f>+'Cu1'!U154</f>
        <v>0</v>
      </c>
      <c r="V154" s="29">
        <f>+'Cu1'!V154</f>
        <v>0</v>
      </c>
      <c r="W154" s="29">
        <f>+'Cu1'!W154</f>
        <v>0</v>
      </c>
      <c r="X154" s="29">
        <f>+'Cu1'!X154</f>
        <v>0</v>
      </c>
      <c r="Y154" s="29">
        <f>+'Cu1'!Y154</f>
        <v>0</v>
      </c>
      <c r="Z154" s="29">
        <f>+'Cu1'!Z154</f>
        <v>0</v>
      </c>
      <c r="AA154" s="29">
        <f>+'Cu1'!AA154</f>
        <v>0</v>
      </c>
      <c r="AB154" s="28">
        <f>+'Cu1'!AB154</f>
        <v>0</v>
      </c>
      <c r="AC154" s="28">
        <f>+'Cu1'!AC154</f>
        <v>0</v>
      </c>
      <c r="AD154" s="28">
        <f>+'Cu1'!AD154</f>
        <v>0</v>
      </c>
      <c r="AE154" s="29">
        <f>+'Cu1'!AE154</f>
        <v>0</v>
      </c>
      <c r="AF154" s="29">
        <f>+'Cu1'!AF154</f>
        <v>0</v>
      </c>
      <c r="AG154" s="28">
        <f>+'Cu1'!AG154</f>
        <v>0</v>
      </c>
      <c r="AH154" s="28">
        <f>+'Cu1'!AH154</f>
        <v>0</v>
      </c>
      <c r="AI154" s="29">
        <f>+'Cu1'!AI154</f>
        <v>0</v>
      </c>
      <c r="AJ154" s="29">
        <f>+'Cu1'!AJ154</f>
        <v>0</v>
      </c>
      <c r="AK154" s="29">
        <f>+'Cu1'!AK154</f>
        <v>0</v>
      </c>
      <c r="AL154" s="29">
        <f>+'Cu1'!AL154</f>
        <v>0</v>
      </c>
      <c r="AM154" s="29">
        <f>+'Cu1'!AM154</f>
        <v>0</v>
      </c>
      <c r="AN154" s="29">
        <f>+'Cu1'!AN154</f>
        <v>0</v>
      </c>
      <c r="AO154" s="29">
        <f>+'Cu1'!AO154</f>
        <v>0</v>
      </c>
      <c r="AP154" s="29">
        <f>+'Cu1'!AP154</f>
        <v>0</v>
      </c>
      <c r="AQ154" s="29">
        <f>+'Cu1'!AQ154</f>
        <v>0</v>
      </c>
      <c r="AR154" s="29">
        <f>+'Cu1'!AR154</f>
        <v>0</v>
      </c>
      <c r="AS154" s="29">
        <f>+'Cu1'!AS154</f>
        <v>0</v>
      </c>
      <c r="AT154" s="29">
        <f>+'Cu1'!AT154</f>
        <v>0</v>
      </c>
      <c r="AU154" s="29">
        <f>+'Cu1'!AU154</f>
        <v>0</v>
      </c>
      <c r="AV154" s="29">
        <f>+'Cu1'!AV154</f>
        <v>0</v>
      </c>
      <c r="AW154" s="40">
        <f>+'Cu1'!AW154</f>
        <v>0</v>
      </c>
      <c r="AX154" s="40">
        <f>+'Cu1'!AX154</f>
        <v>0</v>
      </c>
      <c r="AY154" s="40">
        <f>+'Cu1'!AY154</f>
        <v>0</v>
      </c>
      <c r="AZ154" s="40">
        <f>+'Cu1'!AZ154</f>
        <v>0</v>
      </c>
      <c r="BA154" s="40">
        <f>+'Cu1'!BA154</f>
        <v>0</v>
      </c>
      <c r="BB154" s="40">
        <f>+'Cu1'!BB154</f>
        <v>0</v>
      </c>
      <c r="BC154" s="40">
        <f>+'Cu1'!BC154</f>
        <v>0</v>
      </c>
      <c r="BD154" s="40">
        <f>+'Cu1'!BD154</f>
        <v>0</v>
      </c>
      <c r="BE154" s="40">
        <f>+'Cu1'!BE154</f>
        <v>0</v>
      </c>
      <c r="BF154" s="40">
        <f>+'Cu1'!BF154</f>
        <v>0</v>
      </c>
      <c r="BG154" s="40">
        <f>+'Cu1'!BG154</f>
        <v>0</v>
      </c>
      <c r="BH154" s="40"/>
      <c r="BI154" s="40"/>
      <c r="BJ154" s="40"/>
      <c r="BK154" s="40"/>
      <c r="BL154" s="40"/>
      <c r="BM154" s="40"/>
    </row>
    <row r="155" spans="1:65" hidden="1">
      <c r="A155" s="36">
        <f>+'Cu1'!A155</f>
        <v>106</v>
      </c>
      <c r="B155" s="36">
        <f>+'Cu1'!B155</f>
        <v>0</v>
      </c>
      <c r="C155" s="29">
        <f>+'Cu1'!C155</f>
        <v>0</v>
      </c>
      <c r="D155" s="29">
        <f>+'Cu1'!D155</f>
        <v>0</v>
      </c>
      <c r="E155" s="29">
        <f>+'Cu1'!E155</f>
        <v>0</v>
      </c>
      <c r="F155" s="29">
        <f>+'Cu1'!F155</f>
        <v>0</v>
      </c>
      <c r="G155" s="29">
        <f>+'Cu1'!G155</f>
        <v>0</v>
      </c>
      <c r="H155" s="29">
        <f>+'Cu1'!H155</f>
        <v>0</v>
      </c>
      <c r="I155" s="29">
        <f>+'Cu1'!I155</f>
        <v>0</v>
      </c>
      <c r="J155" s="29">
        <f>+'Cu1'!J155</f>
        <v>0</v>
      </c>
      <c r="K155" s="29">
        <f>+'Cu1'!K155</f>
        <v>0</v>
      </c>
      <c r="L155" s="29">
        <f>+'Cu1'!L155</f>
        <v>0</v>
      </c>
      <c r="M155" s="29">
        <f>+'Cu1'!M155</f>
        <v>0</v>
      </c>
      <c r="N155" s="29">
        <f>+'Cu1'!N155</f>
        <v>0</v>
      </c>
      <c r="O155" s="29">
        <f>+'Cu1'!O155</f>
        <v>0</v>
      </c>
      <c r="P155" s="29">
        <f>+'Cu1'!P155</f>
        <v>0</v>
      </c>
      <c r="Q155" s="29">
        <f>+'Cu1'!Q155</f>
        <v>0</v>
      </c>
      <c r="R155" s="30">
        <f>+'Cu1'!R155</f>
        <v>0</v>
      </c>
      <c r="S155" s="28">
        <f>+'Cu1'!S155</f>
        <v>0</v>
      </c>
      <c r="T155" s="29">
        <f>+'Cu1'!T155</f>
        <v>0</v>
      </c>
      <c r="U155" s="29">
        <f>+'Cu1'!U155</f>
        <v>0</v>
      </c>
      <c r="V155" s="29">
        <f>+'Cu1'!V155</f>
        <v>0</v>
      </c>
      <c r="W155" s="29">
        <f>+'Cu1'!W155</f>
        <v>0</v>
      </c>
      <c r="X155" s="29">
        <f>+'Cu1'!X155</f>
        <v>0</v>
      </c>
      <c r="Y155" s="29">
        <f>+'Cu1'!Y155</f>
        <v>0</v>
      </c>
      <c r="Z155" s="29">
        <f>+'Cu1'!Z155</f>
        <v>0</v>
      </c>
      <c r="AA155" s="29">
        <f>+'Cu1'!AA155</f>
        <v>0</v>
      </c>
      <c r="AB155" s="28">
        <f>+'Cu1'!AB155</f>
        <v>0</v>
      </c>
      <c r="AC155" s="28">
        <f>+'Cu1'!AC155</f>
        <v>0</v>
      </c>
      <c r="AD155" s="28">
        <f>+'Cu1'!AD155</f>
        <v>0</v>
      </c>
      <c r="AE155" s="29">
        <f>+'Cu1'!AE155</f>
        <v>0</v>
      </c>
      <c r="AF155" s="29">
        <f>+'Cu1'!AF155</f>
        <v>0</v>
      </c>
      <c r="AG155" s="28">
        <f>+'Cu1'!AG155</f>
        <v>0</v>
      </c>
      <c r="AH155" s="28">
        <f>+'Cu1'!AH155</f>
        <v>0</v>
      </c>
      <c r="AI155" s="29">
        <f>+'Cu1'!AI155</f>
        <v>0</v>
      </c>
      <c r="AJ155" s="29">
        <f>+'Cu1'!AJ155</f>
        <v>0</v>
      </c>
      <c r="AK155" s="29">
        <f>+'Cu1'!AK155</f>
        <v>0</v>
      </c>
      <c r="AL155" s="29">
        <f>+'Cu1'!AL155</f>
        <v>0</v>
      </c>
      <c r="AM155" s="29">
        <f>+'Cu1'!AM155</f>
        <v>0</v>
      </c>
      <c r="AN155" s="29">
        <f>+'Cu1'!AN155</f>
        <v>0</v>
      </c>
      <c r="AO155" s="29">
        <f>+'Cu1'!AO155</f>
        <v>0</v>
      </c>
      <c r="AP155" s="29">
        <f>+'Cu1'!AP155</f>
        <v>0</v>
      </c>
      <c r="AQ155" s="29">
        <f>+'Cu1'!AQ155</f>
        <v>0</v>
      </c>
      <c r="AR155" s="29">
        <f>+'Cu1'!AR155</f>
        <v>0</v>
      </c>
      <c r="AS155" s="29">
        <f>+'Cu1'!AS155</f>
        <v>0</v>
      </c>
      <c r="AT155" s="29">
        <f>+'Cu1'!AT155</f>
        <v>0</v>
      </c>
      <c r="AU155" s="29">
        <f>+'Cu1'!AU155</f>
        <v>0</v>
      </c>
      <c r="AV155" s="29">
        <f>+'Cu1'!AV155</f>
        <v>0</v>
      </c>
      <c r="AW155" s="40">
        <f>+'Cu1'!AW155</f>
        <v>0</v>
      </c>
      <c r="AX155" s="40">
        <f>+'Cu1'!AX155</f>
        <v>0</v>
      </c>
      <c r="AY155" s="40">
        <f>+'Cu1'!AY155</f>
        <v>0</v>
      </c>
      <c r="AZ155" s="40">
        <f>+'Cu1'!AZ155</f>
        <v>0</v>
      </c>
      <c r="BA155" s="40">
        <f>+'Cu1'!BA155</f>
        <v>0</v>
      </c>
      <c r="BB155" s="40">
        <f>+'Cu1'!BB155</f>
        <v>0</v>
      </c>
      <c r="BC155" s="40">
        <f>+'Cu1'!BC155</f>
        <v>0</v>
      </c>
      <c r="BD155" s="40">
        <f>+'Cu1'!BD155</f>
        <v>0</v>
      </c>
      <c r="BE155" s="40">
        <f>+'Cu1'!BE155</f>
        <v>0</v>
      </c>
      <c r="BF155" s="40">
        <f>+'Cu1'!BF155</f>
        <v>0</v>
      </c>
      <c r="BG155" s="40">
        <f>+'Cu1'!BG155</f>
        <v>0</v>
      </c>
      <c r="BH155" s="40"/>
      <c r="BI155" s="40"/>
      <c r="BJ155" s="40"/>
      <c r="BK155" s="40"/>
      <c r="BL155" s="40"/>
      <c r="BM155" s="40"/>
    </row>
    <row r="156" spans="1:65" hidden="1">
      <c r="A156" s="36">
        <f>+'Cu1'!A156</f>
        <v>107</v>
      </c>
      <c r="B156" s="36">
        <f>+'Cu1'!B156</f>
        <v>0</v>
      </c>
      <c r="C156" s="29">
        <f>+'Cu1'!C156</f>
        <v>0</v>
      </c>
      <c r="D156" s="29">
        <f>+'Cu1'!D156</f>
        <v>0</v>
      </c>
      <c r="E156" s="29">
        <f>+'Cu1'!E156</f>
        <v>0</v>
      </c>
      <c r="F156" s="29">
        <f>+'Cu1'!F156</f>
        <v>0</v>
      </c>
      <c r="G156" s="29">
        <f>+'Cu1'!G156</f>
        <v>0</v>
      </c>
      <c r="H156" s="29">
        <f>+'Cu1'!H156</f>
        <v>0</v>
      </c>
      <c r="I156" s="29">
        <f>+'Cu1'!I156</f>
        <v>0</v>
      </c>
      <c r="J156" s="29">
        <f>+'Cu1'!J156</f>
        <v>0</v>
      </c>
      <c r="K156" s="29">
        <f>+'Cu1'!K156</f>
        <v>0</v>
      </c>
      <c r="L156" s="29">
        <f>+'Cu1'!L156</f>
        <v>0</v>
      </c>
      <c r="M156" s="29">
        <f>+'Cu1'!M156</f>
        <v>0</v>
      </c>
      <c r="N156" s="29">
        <f>+'Cu1'!N156</f>
        <v>0</v>
      </c>
      <c r="O156" s="29">
        <f>+'Cu1'!O156</f>
        <v>0</v>
      </c>
      <c r="P156" s="29">
        <f>+'Cu1'!P156</f>
        <v>0</v>
      </c>
      <c r="Q156" s="29">
        <f>+'Cu1'!Q156</f>
        <v>0</v>
      </c>
      <c r="R156" s="30">
        <f>+'Cu1'!R156</f>
        <v>0</v>
      </c>
      <c r="S156" s="28">
        <f>+'Cu1'!S156</f>
        <v>0</v>
      </c>
      <c r="T156" s="29">
        <f>+'Cu1'!T156</f>
        <v>0</v>
      </c>
      <c r="U156" s="29">
        <f>+'Cu1'!U156</f>
        <v>0</v>
      </c>
      <c r="V156" s="29">
        <f>+'Cu1'!V156</f>
        <v>0</v>
      </c>
      <c r="W156" s="29">
        <f>+'Cu1'!W156</f>
        <v>0</v>
      </c>
      <c r="X156" s="29">
        <f>+'Cu1'!X156</f>
        <v>0</v>
      </c>
      <c r="Y156" s="29">
        <f>+'Cu1'!Y156</f>
        <v>0</v>
      </c>
      <c r="Z156" s="29">
        <f>+'Cu1'!Z156</f>
        <v>0</v>
      </c>
      <c r="AA156" s="29">
        <f>+'Cu1'!AA156</f>
        <v>0</v>
      </c>
      <c r="AB156" s="28">
        <f>+'Cu1'!AB156</f>
        <v>0</v>
      </c>
      <c r="AC156" s="28">
        <f>+'Cu1'!AC156</f>
        <v>0</v>
      </c>
      <c r="AD156" s="28">
        <f>+'Cu1'!AD156</f>
        <v>0</v>
      </c>
      <c r="AE156" s="29">
        <f>+'Cu1'!AE156</f>
        <v>0</v>
      </c>
      <c r="AF156" s="29">
        <f>+'Cu1'!AF156</f>
        <v>0</v>
      </c>
      <c r="AG156" s="28">
        <f>+'Cu1'!AG156</f>
        <v>0</v>
      </c>
      <c r="AH156" s="28">
        <f>+'Cu1'!AH156</f>
        <v>0</v>
      </c>
      <c r="AI156" s="29">
        <f>+'Cu1'!AI156</f>
        <v>0</v>
      </c>
      <c r="AJ156" s="29">
        <f>+'Cu1'!AJ156</f>
        <v>0</v>
      </c>
      <c r="AK156" s="29">
        <f>+'Cu1'!AK156</f>
        <v>0</v>
      </c>
      <c r="AL156" s="29">
        <f>+'Cu1'!AL156</f>
        <v>0</v>
      </c>
      <c r="AM156" s="29">
        <f>+'Cu1'!AM156</f>
        <v>0</v>
      </c>
      <c r="AN156" s="29">
        <f>+'Cu1'!AN156</f>
        <v>0</v>
      </c>
      <c r="AO156" s="29">
        <f>+'Cu1'!AO156</f>
        <v>0</v>
      </c>
      <c r="AP156" s="29">
        <f>+'Cu1'!AP156</f>
        <v>0</v>
      </c>
      <c r="AQ156" s="29">
        <f>+'Cu1'!AQ156</f>
        <v>0</v>
      </c>
      <c r="AR156" s="29">
        <f>+'Cu1'!AR156</f>
        <v>0</v>
      </c>
      <c r="AS156" s="29">
        <f>+'Cu1'!AS156</f>
        <v>0</v>
      </c>
      <c r="AT156" s="29">
        <f>+'Cu1'!AT156</f>
        <v>0</v>
      </c>
      <c r="AU156" s="29">
        <f>+'Cu1'!AU156</f>
        <v>0</v>
      </c>
      <c r="AV156" s="29">
        <f>+'Cu1'!AV156</f>
        <v>0</v>
      </c>
      <c r="AW156" s="40">
        <f>+'Cu1'!AW156</f>
        <v>0</v>
      </c>
      <c r="AX156" s="40">
        <f>+'Cu1'!AX156</f>
        <v>0</v>
      </c>
      <c r="AY156" s="40">
        <f>+'Cu1'!AY156</f>
        <v>0</v>
      </c>
      <c r="AZ156" s="40">
        <f>+'Cu1'!AZ156</f>
        <v>0</v>
      </c>
      <c r="BA156" s="40">
        <f>+'Cu1'!BA156</f>
        <v>0</v>
      </c>
      <c r="BB156" s="40">
        <f>+'Cu1'!BB156</f>
        <v>0</v>
      </c>
      <c r="BC156" s="40">
        <f>+'Cu1'!BC156</f>
        <v>0</v>
      </c>
      <c r="BD156" s="40">
        <f>+'Cu1'!BD156</f>
        <v>0</v>
      </c>
      <c r="BE156" s="40">
        <f>+'Cu1'!BE156</f>
        <v>0</v>
      </c>
      <c r="BF156" s="40">
        <f>+'Cu1'!BF156</f>
        <v>0</v>
      </c>
      <c r="BG156" s="40">
        <f>+'Cu1'!BG156</f>
        <v>0</v>
      </c>
      <c r="BH156" s="40"/>
      <c r="BI156" s="40"/>
      <c r="BJ156" s="40"/>
      <c r="BK156" s="40"/>
      <c r="BL156" s="40"/>
      <c r="BM156" s="40"/>
    </row>
    <row r="157" spans="1:65" hidden="1">
      <c r="A157" s="36">
        <f>+'Cu1'!A157</f>
        <v>108</v>
      </c>
      <c r="B157" s="36">
        <f>+'Cu1'!B157</f>
        <v>0</v>
      </c>
      <c r="C157" s="29">
        <f>+'Cu1'!C157</f>
        <v>0</v>
      </c>
      <c r="D157" s="29">
        <f>+'Cu1'!D157</f>
        <v>0</v>
      </c>
      <c r="E157" s="29">
        <f>+'Cu1'!E157</f>
        <v>0</v>
      </c>
      <c r="F157" s="29">
        <f>+'Cu1'!F157</f>
        <v>0</v>
      </c>
      <c r="G157" s="29">
        <f>+'Cu1'!G157</f>
        <v>0</v>
      </c>
      <c r="H157" s="29">
        <f>+'Cu1'!H157</f>
        <v>0</v>
      </c>
      <c r="I157" s="29">
        <f>+'Cu1'!I157</f>
        <v>0</v>
      </c>
      <c r="J157" s="29">
        <f>+'Cu1'!J157</f>
        <v>0</v>
      </c>
      <c r="K157" s="29">
        <f>+'Cu1'!K157</f>
        <v>0</v>
      </c>
      <c r="L157" s="29">
        <f>+'Cu1'!L157</f>
        <v>0</v>
      </c>
      <c r="M157" s="29">
        <f>+'Cu1'!M157</f>
        <v>0</v>
      </c>
      <c r="N157" s="29">
        <f>+'Cu1'!N157</f>
        <v>0</v>
      </c>
      <c r="O157" s="29">
        <f>+'Cu1'!O157</f>
        <v>0</v>
      </c>
      <c r="P157" s="29">
        <f>+'Cu1'!P157</f>
        <v>0</v>
      </c>
      <c r="Q157" s="29">
        <f>+'Cu1'!Q157</f>
        <v>0</v>
      </c>
      <c r="R157" s="30">
        <f>+'Cu1'!R157</f>
        <v>0</v>
      </c>
      <c r="S157" s="28">
        <f>+'Cu1'!S157</f>
        <v>0</v>
      </c>
      <c r="T157" s="29">
        <f>+'Cu1'!T157</f>
        <v>0</v>
      </c>
      <c r="U157" s="29">
        <f>+'Cu1'!U157</f>
        <v>0</v>
      </c>
      <c r="V157" s="29">
        <f>+'Cu1'!V157</f>
        <v>0</v>
      </c>
      <c r="W157" s="29">
        <f>+'Cu1'!W157</f>
        <v>0</v>
      </c>
      <c r="X157" s="29">
        <f>+'Cu1'!X157</f>
        <v>0</v>
      </c>
      <c r="Y157" s="29">
        <f>+'Cu1'!Y157</f>
        <v>0</v>
      </c>
      <c r="Z157" s="29">
        <f>+'Cu1'!Z157</f>
        <v>0</v>
      </c>
      <c r="AA157" s="29">
        <f>+'Cu1'!AA157</f>
        <v>0</v>
      </c>
      <c r="AB157" s="28">
        <f>+'Cu1'!AB157</f>
        <v>0</v>
      </c>
      <c r="AC157" s="28">
        <f>+'Cu1'!AC157</f>
        <v>0</v>
      </c>
      <c r="AD157" s="28">
        <f>+'Cu1'!AD157</f>
        <v>0</v>
      </c>
      <c r="AE157" s="29">
        <f>+'Cu1'!AE157</f>
        <v>0</v>
      </c>
      <c r="AF157" s="29">
        <f>+'Cu1'!AF157</f>
        <v>0</v>
      </c>
      <c r="AG157" s="28">
        <f>+'Cu1'!AG157</f>
        <v>0</v>
      </c>
      <c r="AH157" s="28">
        <f>+'Cu1'!AH157</f>
        <v>0</v>
      </c>
      <c r="AI157" s="29">
        <f>+'Cu1'!AI157</f>
        <v>0</v>
      </c>
      <c r="AJ157" s="29">
        <f>+'Cu1'!AJ157</f>
        <v>0</v>
      </c>
      <c r="AK157" s="29">
        <f>+'Cu1'!AK157</f>
        <v>0</v>
      </c>
      <c r="AL157" s="29">
        <f>+'Cu1'!AL157</f>
        <v>0</v>
      </c>
      <c r="AM157" s="29">
        <f>+'Cu1'!AM157</f>
        <v>0</v>
      </c>
      <c r="AN157" s="29">
        <f>+'Cu1'!AN157</f>
        <v>0</v>
      </c>
      <c r="AO157" s="29">
        <f>+'Cu1'!AO157</f>
        <v>0</v>
      </c>
      <c r="AP157" s="29">
        <f>+'Cu1'!AP157</f>
        <v>0</v>
      </c>
      <c r="AQ157" s="29">
        <f>+'Cu1'!AQ157</f>
        <v>0</v>
      </c>
      <c r="AR157" s="29">
        <f>+'Cu1'!AR157</f>
        <v>0</v>
      </c>
      <c r="AS157" s="29">
        <f>+'Cu1'!AS157</f>
        <v>0</v>
      </c>
      <c r="AT157" s="29">
        <f>+'Cu1'!AT157</f>
        <v>0</v>
      </c>
      <c r="AU157" s="29">
        <f>+'Cu1'!AU157</f>
        <v>0</v>
      </c>
      <c r="AV157" s="29">
        <f>+'Cu1'!AV157</f>
        <v>0</v>
      </c>
      <c r="AW157" s="40">
        <f>+'Cu1'!AW157</f>
        <v>0</v>
      </c>
      <c r="AX157" s="40">
        <f>+'Cu1'!AX157</f>
        <v>0</v>
      </c>
      <c r="AY157" s="40">
        <f>+'Cu1'!AY157</f>
        <v>0</v>
      </c>
      <c r="AZ157" s="40">
        <f>+'Cu1'!AZ157</f>
        <v>0</v>
      </c>
      <c r="BA157" s="40">
        <f>+'Cu1'!BA157</f>
        <v>0</v>
      </c>
      <c r="BB157" s="40">
        <f>+'Cu1'!BB157</f>
        <v>0</v>
      </c>
      <c r="BC157" s="40">
        <f>+'Cu1'!BC157</f>
        <v>0</v>
      </c>
      <c r="BD157" s="40">
        <f>+'Cu1'!BD157</f>
        <v>0</v>
      </c>
      <c r="BE157" s="40">
        <f>+'Cu1'!BE157</f>
        <v>0</v>
      </c>
      <c r="BF157" s="40">
        <f>+'Cu1'!BF157</f>
        <v>0</v>
      </c>
      <c r="BG157" s="40">
        <f>+'Cu1'!BG157</f>
        <v>0</v>
      </c>
      <c r="BH157" s="40"/>
      <c r="BI157" s="40"/>
      <c r="BJ157" s="40"/>
      <c r="BK157" s="40"/>
      <c r="BL157" s="40"/>
      <c r="BM157" s="40"/>
    </row>
    <row r="158" spans="1:65" hidden="1">
      <c r="A158" s="36">
        <f>+'Cu1'!A158</f>
        <v>109</v>
      </c>
      <c r="B158" s="36">
        <f>+'Cu1'!B158</f>
        <v>0</v>
      </c>
      <c r="C158" s="29">
        <f>+'Cu1'!C158</f>
        <v>0</v>
      </c>
      <c r="D158" s="29" t="str">
        <f>+'Cu1'!D158</f>
        <v>Preparació per 0</v>
      </c>
      <c r="E158" s="29">
        <f>+'Cu1'!E158</f>
        <v>0</v>
      </c>
      <c r="F158" s="29">
        <f>+'Cu1'!F158</f>
        <v>0</v>
      </c>
      <c r="G158" s="29">
        <f>+'Cu1'!G158</f>
        <v>0</v>
      </c>
      <c r="H158" s="29">
        <f>+'Cu1'!H158</f>
        <v>0</v>
      </c>
      <c r="I158" s="29">
        <f>+'Cu1'!I158</f>
        <v>0</v>
      </c>
      <c r="J158" s="29">
        <f>+'Cu1'!J158</f>
        <v>0</v>
      </c>
      <c r="K158" s="29">
        <f>+'Cu1'!K158</f>
        <v>0</v>
      </c>
      <c r="L158" s="29">
        <f>+'Cu1'!L158</f>
        <v>0</v>
      </c>
      <c r="M158" s="29">
        <f>+'Cu1'!M158</f>
        <v>0</v>
      </c>
      <c r="N158" s="29">
        <f>+'Cu1'!N158</f>
        <v>0</v>
      </c>
      <c r="O158" s="29">
        <f>+'Cu1'!O158</f>
        <v>0</v>
      </c>
      <c r="P158" s="29">
        <f>+'Cu1'!P158</f>
        <v>0</v>
      </c>
      <c r="Q158" s="29">
        <f>+'Cu1'!Q158</f>
        <v>0</v>
      </c>
      <c r="R158" s="30">
        <f>+'Cu1'!R158</f>
        <v>0</v>
      </c>
      <c r="S158" s="28">
        <f>+'Cu1'!S158</f>
        <v>0</v>
      </c>
      <c r="T158" s="29">
        <f>+'Cu1'!T158</f>
        <v>0</v>
      </c>
      <c r="U158" s="29">
        <f>+'Cu1'!U158</f>
        <v>0</v>
      </c>
      <c r="V158" s="29">
        <f>+'Cu1'!V158</f>
        <v>0</v>
      </c>
      <c r="W158" s="29">
        <f>+'Cu1'!W158</f>
        <v>0</v>
      </c>
      <c r="X158" s="29">
        <f>+'Cu1'!X158</f>
        <v>0</v>
      </c>
      <c r="Y158" s="29">
        <f>+'Cu1'!Y158</f>
        <v>0</v>
      </c>
      <c r="Z158" s="29">
        <f>+'Cu1'!Z158</f>
        <v>0</v>
      </c>
      <c r="AA158" s="29">
        <f>+'Cu1'!AA158</f>
        <v>0</v>
      </c>
      <c r="AB158" s="28">
        <f>+'Cu1'!AB158</f>
        <v>0</v>
      </c>
      <c r="AC158" s="28">
        <f>+'Cu1'!AC158</f>
        <v>0</v>
      </c>
      <c r="AD158" s="28">
        <f>+'Cu1'!AD158</f>
        <v>0</v>
      </c>
      <c r="AE158" s="29">
        <f>+'Cu1'!AE158</f>
        <v>0</v>
      </c>
      <c r="AF158" s="29">
        <f>+'Cu1'!AF158</f>
        <v>0</v>
      </c>
      <c r="AG158" s="28">
        <f>+'Cu1'!AG158</f>
        <v>0</v>
      </c>
      <c r="AH158" s="28">
        <f>+'Cu1'!AH158</f>
        <v>0</v>
      </c>
      <c r="AI158" s="29">
        <f>+'Cu1'!AI158</f>
        <v>0</v>
      </c>
      <c r="AJ158" s="29">
        <f>+'Cu1'!AJ158</f>
        <v>0</v>
      </c>
      <c r="AK158" s="29">
        <f>+'Cu1'!AK158</f>
        <v>0</v>
      </c>
      <c r="AL158" s="29">
        <f>+'Cu1'!AL158</f>
        <v>0</v>
      </c>
      <c r="AM158" s="29">
        <f>+'Cu1'!AM158</f>
        <v>0</v>
      </c>
      <c r="AN158" s="29">
        <f>+'Cu1'!AN158</f>
        <v>0</v>
      </c>
      <c r="AO158" s="29">
        <f>+'Cu1'!AO158</f>
        <v>0</v>
      </c>
      <c r="AP158" s="29">
        <f>+'Cu1'!AP158</f>
        <v>0</v>
      </c>
      <c r="AQ158" s="29">
        <f>+'Cu1'!AQ158</f>
        <v>0</v>
      </c>
      <c r="AR158" s="29">
        <f>+'Cu1'!AR158</f>
        <v>0</v>
      </c>
      <c r="AS158" s="29">
        <f>+'Cu1'!AS158</f>
        <v>0</v>
      </c>
      <c r="AT158" s="29">
        <f>+'Cu1'!AT158</f>
        <v>0</v>
      </c>
      <c r="AU158" s="29">
        <f>+'Cu1'!AU158</f>
        <v>0</v>
      </c>
      <c r="AV158" s="29">
        <f>+'Cu1'!AV158</f>
        <v>0</v>
      </c>
      <c r="AW158" s="40">
        <f>+'Cu1'!AW158</f>
        <v>0</v>
      </c>
      <c r="AX158" s="40">
        <f>+'Cu1'!AX158</f>
        <v>0</v>
      </c>
      <c r="AY158" s="40">
        <f>+'Cu1'!AY158</f>
        <v>0</v>
      </c>
      <c r="AZ158" s="40">
        <f>+'Cu1'!AZ158</f>
        <v>0</v>
      </c>
      <c r="BA158" s="40">
        <f>+'Cu1'!BA158</f>
        <v>0</v>
      </c>
      <c r="BB158" s="40">
        <f>+'Cu1'!BB158</f>
        <v>0</v>
      </c>
      <c r="BC158" s="40">
        <f>+'Cu1'!BC158</f>
        <v>0</v>
      </c>
      <c r="BD158" s="40">
        <f>+'Cu1'!BD158</f>
        <v>0</v>
      </c>
      <c r="BE158" s="40">
        <f>+'Cu1'!BE158</f>
        <v>0</v>
      </c>
      <c r="BF158" s="40">
        <f>+'Cu1'!BF158</f>
        <v>0</v>
      </c>
      <c r="BG158" s="40">
        <f>+'Cu1'!BG158</f>
        <v>0</v>
      </c>
      <c r="BH158" s="40"/>
      <c r="BI158" s="40"/>
      <c r="BJ158" s="40"/>
      <c r="BK158" s="40"/>
      <c r="BL158" s="40"/>
      <c r="BM158" s="40"/>
    </row>
    <row r="159" spans="1:65" hidden="1">
      <c r="A159" s="36">
        <f>+'Cu1'!A159</f>
        <v>110</v>
      </c>
      <c r="B159" s="36">
        <f>+'Cu1'!B159</f>
        <v>0</v>
      </c>
      <c r="C159" s="29">
        <f>+'Cu1'!C159</f>
        <v>0</v>
      </c>
      <c r="D159" s="29">
        <f>+'Cu1'!D159</f>
        <v>0</v>
      </c>
      <c r="E159" s="29">
        <f>+'Cu1'!E159</f>
        <v>1</v>
      </c>
      <c r="F159" s="29">
        <f>+'Cu1'!F159</f>
        <v>0</v>
      </c>
      <c r="G159" s="29">
        <f>+'Cu1'!G159</f>
        <v>0</v>
      </c>
      <c r="H159" s="29">
        <f>+'Cu1'!H159</f>
        <v>0</v>
      </c>
      <c r="I159" s="29">
        <f>+'Cu1'!I159</f>
        <v>0</v>
      </c>
      <c r="J159" s="29">
        <f>+'Cu1'!J159</f>
        <v>0</v>
      </c>
      <c r="K159" s="29">
        <f>+'Cu1'!K159</f>
        <v>0</v>
      </c>
      <c r="L159" s="29">
        <f>+'Cu1'!L159</f>
        <v>0</v>
      </c>
      <c r="M159" s="29">
        <f>+'Cu1'!M159</f>
        <v>0</v>
      </c>
      <c r="N159" s="29">
        <f>+'Cu1'!N159</f>
        <v>0</v>
      </c>
      <c r="O159" s="29">
        <f>+'Cu1'!O159</f>
        <v>0</v>
      </c>
      <c r="P159" s="29">
        <f>+'Cu1'!P159</f>
        <v>0</v>
      </c>
      <c r="Q159" s="29">
        <f>+'Cu1'!Q159</f>
        <v>0</v>
      </c>
      <c r="R159" s="30">
        <f>+'Cu1'!R159</f>
        <v>0</v>
      </c>
      <c r="S159" s="28">
        <f>+'Cu1'!S159</f>
        <v>0</v>
      </c>
      <c r="T159" s="29">
        <f>+'Cu1'!T159</f>
        <v>0</v>
      </c>
      <c r="U159" s="29">
        <f>+'Cu1'!U159</f>
        <v>0</v>
      </c>
      <c r="V159" s="29">
        <f>+'Cu1'!V159</f>
        <v>0</v>
      </c>
      <c r="W159" s="29">
        <f>+'Cu1'!W159</f>
        <v>0</v>
      </c>
      <c r="X159" s="29">
        <f>+'Cu1'!X159</f>
        <v>0</v>
      </c>
      <c r="Y159" s="29">
        <f>+'Cu1'!Y159</f>
        <v>0</v>
      </c>
      <c r="Z159" s="29">
        <f>+'Cu1'!Z159</f>
        <v>0</v>
      </c>
      <c r="AA159" s="29">
        <f>+'Cu1'!AA159</f>
        <v>0</v>
      </c>
      <c r="AB159" s="28">
        <f>+'Cu1'!AB159</f>
        <v>0</v>
      </c>
      <c r="AC159" s="28">
        <f>+'Cu1'!AC159</f>
        <v>0</v>
      </c>
      <c r="AD159" s="28">
        <f>+'Cu1'!AD159</f>
        <v>0</v>
      </c>
      <c r="AE159" s="29">
        <f>+'Cu1'!AE159</f>
        <v>0</v>
      </c>
      <c r="AF159" s="29">
        <f>+'Cu1'!AF159</f>
        <v>0</v>
      </c>
      <c r="AG159" s="28">
        <f>+'Cu1'!AG159</f>
        <v>0</v>
      </c>
      <c r="AH159" s="28">
        <f>+'Cu1'!AH159</f>
        <v>0</v>
      </c>
      <c r="AI159" s="29">
        <f>+'Cu1'!AI159</f>
        <v>0</v>
      </c>
      <c r="AJ159" s="29">
        <f>+'Cu1'!AJ159</f>
        <v>0</v>
      </c>
      <c r="AK159" s="29">
        <f>+'Cu1'!AK159</f>
        <v>0</v>
      </c>
      <c r="AL159" s="29">
        <f>+'Cu1'!AL159</f>
        <v>0</v>
      </c>
      <c r="AM159" s="29">
        <f>+'Cu1'!AM159</f>
        <v>0</v>
      </c>
      <c r="AN159" s="29">
        <f>+'Cu1'!AN159</f>
        <v>0</v>
      </c>
      <c r="AO159" s="29">
        <f>+'Cu1'!AO159</f>
        <v>0</v>
      </c>
      <c r="AP159" s="29">
        <f>+'Cu1'!AP159</f>
        <v>0</v>
      </c>
      <c r="AQ159" s="29">
        <f>+'Cu1'!AQ159</f>
        <v>0</v>
      </c>
      <c r="AR159" s="29">
        <f>+'Cu1'!AR159</f>
        <v>0</v>
      </c>
      <c r="AS159" s="29">
        <f>+'Cu1'!AS159</f>
        <v>0</v>
      </c>
      <c r="AT159" s="29">
        <f>+'Cu1'!AT159</f>
        <v>0</v>
      </c>
      <c r="AU159" s="29">
        <f>+'Cu1'!AU159</f>
        <v>0</v>
      </c>
      <c r="AV159" s="29">
        <f>+'Cu1'!AV159</f>
        <v>0</v>
      </c>
      <c r="AW159" s="40">
        <f>+'Cu1'!AW159</f>
        <v>0</v>
      </c>
      <c r="AX159" s="40">
        <f>+'Cu1'!AX159</f>
        <v>0</v>
      </c>
      <c r="AY159" s="40">
        <f>+'Cu1'!AY159</f>
        <v>0</v>
      </c>
      <c r="AZ159" s="40">
        <f>+'Cu1'!AZ159</f>
        <v>0</v>
      </c>
      <c r="BA159" s="40">
        <f>+'Cu1'!BA159</f>
        <v>0</v>
      </c>
      <c r="BB159" s="40">
        <f>+'Cu1'!BB159</f>
        <v>0</v>
      </c>
      <c r="BC159" s="40">
        <f>+'Cu1'!BC159</f>
        <v>0</v>
      </c>
      <c r="BD159" s="40">
        <f>+'Cu1'!BD159</f>
        <v>0</v>
      </c>
      <c r="BE159" s="40">
        <f>+'Cu1'!BE159</f>
        <v>0</v>
      </c>
      <c r="BF159" s="40">
        <f>+'Cu1'!BF159</f>
        <v>0</v>
      </c>
      <c r="BG159" s="40">
        <f>+'Cu1'!BG159</f>
        <v>0</v>
      </c>
      <c r="BH159" s="40"/>
      <c r="BI159" s="40"/>
      <c r="BJ159" s="40"/>
      <c r="BK159" s="40"/>
      <c r="BL159" s="40"/>
      <c r="BM159" s="40"/>
    </row>
    <row r="160" spans="1:65" hidden="1">
      <c r="A160" s="34">
        <f>+'Cu1'!A160</f>
        <v>0</v>
      </c>
      <c r="B160" s="36">
        <f>+'Cu1'!B160</f>
        <v>0</v>
      </c>
      <c r="C160" s="29">
        <f>+'Cu1'!C160</f>
        <v>0</v>
      </c>
      <c r="D160" s="29" t="str">
        <f>+'Cu1'!D160</f>
        <v xml:space="preserve"> </v>
      </c>
      <c r="E160" s="29">
        <f>+'Cu1'!E160</f>
        <v>0</v>
      </c>
      <c r="F160" s="29">
        <f>+'Cu1'!F160</f>
        <v>0</v>
      </c>
      <c r="G160" s="29">
        <f>+'Cu1'!G160</f>
        <v>0</v>
      </c>
      <c r="H160" s="29">
        <f>+'Cu1'!H160</f>
        <v>0</v>
      </c>
      <c r="I160" s="29">
        <f>+'Cu1'!I160</f>
        <v>0</v>
      </c>
      <c r="J160" s="29">
        <f>+'Cu1'!J160</f>
        <v>0</v>
      </c>
      <c r="K160" s="29">
        <f>+'Cu1'!K160</f>
        <v>0</v>
      </c>
      <c r="L160" s="29">
        <f>+'Cu1'!L160</f>
        <v>0</v>
      </c>
      <c r="M160" s="29">
        <f>+'Cu1'!M160</f>
        <v>0</v>
      </c>
      <c r="N160" s="29">
        <f>+'Cu1'!N160</f>
        <v>0</v>
      </c>
      <c r="O160" s="29">
        <f>+'Cu1'!O160</f>
        <v>0</v>
      </c>
      <c r="P160" s="29">
        <f>+'Cu1'!P160</f>
        <v>0</v>
      </c>
      <c r="Q160" s="29">
        <f>+'Cu1'!Q160</f>
        <v>0</v>
      </c>
      <c r="R160" s="30">
        <f>+'Cu1'!R160</f>
        <v>0</v>
      </c>
      <c r="S160" s="28">
        <f>+'Cu1'!S160</f>
        <v>0</v>
      </c>
      <c r="T160" s="29">
        <f>+'Cu1'!T160</f>
        <v>0</v>
      </c>
      <c r="U160" s="29">
        <f>+'Cu1'!U160</f>
        <v>0</v>
      </c>
      <c r="V160" s="29">
        <f>+'Cu1'!V160</f>
        <v>0</v>
      </c>
      <c r="W160" s="29">
        <f>+'Cu1'!W160</f>
        <v>0</v>
      </c>
      <c r="X160" s="29">
        <f>+'Cu1'!X160</f>
        <v>0</v>
      </c>
      <c r="Y160" s="29">
        <f>+'Cu1'!Y160</f>
        <v>0</v>
      </c>
      <c r="Z160" s="29">
        <f>+'Cu1'!Z160</f>
        <v>0</v>
      </c>
      <c r="AA160" s="29">
        <f>+'Cu1'!AA160</f>
        <v>0</v>
      </c>
      <c r="AB160" s="28">
        <f>+'Cu1'!AB160</f>
        <v>0</v>
      </c>
      <c r="AC160" s="28">
        <f>+'Cu1'!AC160</f>
        <v>0</v>
      </c>
      <c r="AD160" s="28">
        <f>+'Cu1'!AD160</f>
        <v>0</v>
      </c>
      <c r="AE160" s="29">
        <f>+'Cu1'!AE160</f>
        <v>0</v>
      </c>
      <c r="AF160" s="29">
        <f>+'Cu1'!AF160</f>
        <v>0</v>
      </c>
      <c r="AG160" s="28">
        <f>+'Cu1'!AG160</f>
        <v>0</v>
      </c>
      <c r="AH160" s="28">
        <f>+'Cu1'!AH160</f>
        <v>0</v>
      </c>
      <c r="AI160" s="29">
        <f>+'Cu1'!AI160</f>
        <v>0</v>
      </c>
      <c r="AJ160" s="29">
        <f>+'Cu1'!AJ160</f>
        <v>0</v>
      </c>
      <c r="AK160" s="29">
        <f>+'Cu1'!AK160</f>
        <v>0</v>
      </c>
      <c r="AL160" s="29">
        <f>+'Cu1'!AL160</f>
        <v>0</v>
      </c>
      <c r="AM160" s="29">
        <f>+'Cu1'!AM160</f>
        <v>0</v>
      </c>
      <c r="AN160" s="29">
        <f>+'Cu1'!AN160</f>
        <v>0</v>
      </c>
      <c r="AO160" s="29">
        <f>+'Cu1'!AO160</f>
        <v>0</v>
      </c>
      <c r="AP160" s="29">
        <f>+'Cu1'!AP160</f>
        <v>0</v>
      </c>
      <c r="AQ160" s="29">
        <f>+'Cu1'!AQ160</f>
        <v>0</v>
      </c>
      <c r="AR160" s="29">
        <f>+'Cu1'!AR160</f>
        <v>0</v>
      </c>
      <c r="AS160" s="29">
        <f>+'Cu1'!AS160</f>
        <v>0</v>
      </c>
      <c r="AT160" s="29">
        <f>+'Cu1'!AT160</f>
        <v>0</v>
      </c>
      <c r="AU160" s="29">
        <f>+'Cu1'!AU160</f>
        <v>0</v>
      </c>
      <c r="AV160" s="29">
        <f>+'Cu1'!AV160</f>
        <v>0</v>
      </c>
      <c r="AW160" s="40">
        <f>+'Cu1'!AW160</f>
        <v>0</v>
      </c>
      <c r="AX160" s="40">
        <f>+'Cu1'!AX160</f>
        <v>0</v>
      </c>
      <c r="AY160" s="40">
        <f>+'Cu1'!AY160</f>
        <v>0</v>
      </c>
      <c r="AZ160" s="40">
        <f>+'Cu1'!AZ160</f>
        <v>0</v>
      </c>
      <c r="BA160" s="40">
        <f>+'Cu1'!BA160</f>
        <v>0</v>
      </c>
      <c r="BB160" s="40">
        <f>+'Cu1'!BB160</f>
        <v>0</v>
      </c>
      <c r="BC160" s="40">
        <f>+'Cu1'!BC160</f>
        <v>0</v>
      </c>
      <c r="BD160" s="40">
        <f>+'Cu1'!BD160</f>
        <v>0</v>
      </c>
      <c r="BE160" s="40">
        <f>+'Cu1'!BE160</f>
        <v>0</v>
      </c>
      <c r="BF160" s="40">
        <f>+'Cu1'!BF160</f>
        <v>0</v>
      </c>
      <c r="BG160" s="40">
        <f>+'Cu1'!BG160</f>
        <v>0</v>
      </c>
      <c r="BH160" s="40"/>
      <c r="BI160" s="40"/>
      <c r="BJ160" s="40"/>
      <c r="BK160" s="40"/>
      <c r="BL160" s="40"/>
      <c r="BM160" s="40"/>
    </row>
    <row r="161" spans="1:65" hidden="1">
      <c r="A161" s="33">
        <f>+'Cu1'!A161</f>
        <v>0</v>
      </c>
      <c r="B161" s="36">
        <f>+'Cu1'!B161</f>
        <v>0</v>
      </c>
      <c r="C161" s="29">
        <f>+'Cu1'!C161</f>
        <v>0</v>
      </c>
      <c r="D161" s="29">
        <f>+'Cu1'!D161</f>
        <v>0</v>
      </c>
      <c r="E161" s="29">
        <f>+'Cu1'!E161</f>
        <v>0</v>
      </c>
      <c r="F161" s="29">
        <f>+'Cu1'!F161</f>
        <v>0</v>
      </c>
      <c r="G161" s="29">
        <f>+'Cu1'!G161</f>
        <v>0</v>
      </c>
      <c r="H161" s="29">
        <f>+'Cu1'!H161</f>
        <v>0</v>
      </c>
      <c r="I161" s="29">
        <f>+'Cu1'!I161</f>
        <v>0</v>
      </c>
      <c r="J161" s="29">
        <f>+'Cu1'!J161</f>
        <v>0</v>
      </c>
      <c r="K161" s="29">
        <f>+'Cu1'!K161</f>
        <v>0</v>
      </c>
      <c r="L161" s="29">
        <f>+'Cu1'!L161</f>
        <v>0</v>
      </c>
      <c r="M161" s="29">
        <f>+'Cu1'!M161</f>
        <v>0</v>
      </c>
      <c r="N161" s="29">
        <f>+'Cu1'!N161</f>
        <v>0</v>
      </c>
      <c r="O161" s="29">
        <f>+'Cu1'!O161</f>
        <v>0</v>
      </c>
      <c r="P161" s="29">
        <f>+'Cu1'!P161</f>
        <v>0</v>
      </c>
      <c r="Q161" s="29">
        <f>+'Cu1'!Q161</f>
        <v>0</v>
      </c>
      <c r="R161" s="30">
        <f>+'Cu1'!R161</f>
        <v>0</v>
      </c>
      <c r="S161" s="28">
        <f>+'Cu1'!S161</f>
        <v>0</v>
      </c>
      <c r="T161" s="29">
        <f>+'Cu1'!T161</f>
        <v>0</v>
      </c>
      <c r="U161" s="29">
        <f>+'Cu1'!U161</f>
        <v>0</v>
      </c>
      <c r="V161" s="29">
        <f>+'Cu1'!V161</f>
        <v>0</v>
      </c>
      <c r="W161" s="29">
        <f>+'Cu1'!W161</f>
        <v>0</v>
      </c>
      <c r="X161" s="29">
        <f>+'Cu1'!X161</f>
        <v>0</v>
      </c>
      <c r="Y161" s="29">
        <f>+'Cu1'!Y161</f>
        <v>0</v>
      </c>
      <c r="Z161" s="29">
        <f>+'Cu1'!Z161</f>
        <v>0</v>
      </c>
      <c r="AA161" s="29">
        <f>+'Cu1'!AA161</f>
        <v>0</v>
      </c>
      <c r="AB161" s="28">
        <f>+'Cu1'!AB161</f>
        <v>0</v>
      </c>
      <c r="AC161" s="28">
        <f>+'Cu1'!AC161</f>
        <v>0</v>
      </c>
      <c r="AD161" s="28">
        <f>+'Cu1'!AD161</f>
        <v>0</v>
      </c>
      <c r="AE161" s="29">
        <f>+'Cu1'!AE161</f>
        <v>0</v>
      </c>
      <c r="AF161" s="29">
        <f>+'Cu1'!AF161</f>
        <v>0</v>
      </c>
      <c r="AG161" s="28">
        <f>+'Cu1'!AG161</f>
        <v>0</v>
      </c>
      <c r="AH161" s="28">
        <f>+'Cu1'!AH161</f>
        <v>0</v>
      </c>
      <c r="AI161" s="29">
        <f>+'Cu1'!AI161</f>
        <v>0</v>
      </c>
      <c r="AJ161" s="29">
        <f>+'Cu1'!AJ161</f>
        <v>0</v>
      </c>
      <c r="AK161" s="29">
        <f>+'Cu1'!AK161</f>
        <v>0</v>
      </c>
      <c r="AL161" s="29">
        <f>+'Cu1'!AL161</f>
        <v>0</v>
      </c>
      <c r="AM161" s="29">
        <f>+'Cu1'!AM161</f>
        <v>0</v>
      </c>
      <c r="AN161" s="29">
        <f>+'Cu1'!AN161</f>
        <v>0</v>
      </c>
      <c r="AO161" s="29">
        <f>+'Cu1'!AO161</f>
        <v>0</v>
      </c>
      <c r="AP161" s="29">
        <f>+'Cu1'!AP161</f>
        <v>0</v>
      </c>
      <c r="AQ161" s="29">
        <f>+'Cu1'!AQ161</f>
        <v>0</v>
      </c>
      <c r="AR161" s="29">
        <f>+'Cu1'!AR161</f>
        <v>0</v>
      </c>
      <c r="AS161" s="29">
        <f>+'Cu1'!AS161</f>
        <v>0</v>
      </c>
      <c r="AT161" s="29">
        <f>+'Cu1'!AT161</f>
        <v>0</v>
      </c>
      <c r="AU161" s="29">
        <f>+'Cu1'!AU161</f>
        <v>0</v>
      </c>
      <c r="AV161" s="29">
        <f>+'Cu1'!AV161</f>
        <v>0</v>
      </c>
      <c r="AW161" s="40">
        <f>+'Cu1'!AW161</f>
        <v>0</v>
      </c>
      <c r="AX161" s="40">
        <f>+'Cu1'!AX161</f>
        <v>0</v>
      </c>
      <c r="AY161" s="40">
        <f>+'Cu1'!AY161</f>
        <v>0</v>
      </c>
      <c r="AZ161" s="40">
        <f>+'Cu1'!AZ161</f>
        <v>0</v>
      </c>
      <c r="BA161" s="40">
        <f>+'Cu1'!BA161</f>
        <v>0</v>
      </c>
      <c r="BB161" s="40">
        <f>+'Cu1'!BB161</f>
        <v>0</v>
      </c>
      <c r="BC161" s="40">
        <f>+'Cu1'!BC161</f>
        <v>0</v>
      </c>
      <c r="BD161" s="40">
        <f>+'Cu1'!BD161</f>
        <v>0</v>
      </c>
      <c r="BE161" s="40">
        <f>+'Cu1'!BE161</f>
        <v>0</v>
      </c>
      <c r="BF161" s="40">
        <f>+'Cu1'!BF161</f>
        <v>0</v>
      </c>
      <c r="BG161" s="40">
        <f>+'Cu1'!BG161</f>
        <v>0</v>
      </c>
      <c r="BH161" s="40"/>
      <c r="BI161" s="40"/>
      <c r="BJ161" s="40"/>
      <c r="BK161" s="40"/>
      <c r="BL161" s="40"/>
      <c r="BM161" s="40"/>
    </row>
    <row r="162" spans="1:65" hidden="1">
      <c r="A162" s="34">
        <f>+'Cu1'!A162</f>
        <v>0</v>
      </c>
      <c r="B162" s="36">
        <f>+'Cu1'!B162</f>
        <v>0</v>
      </c>
      <c r="C162" s="29">
        <f>+'Cu1'!C162</f>
        <v>0</v>
      </c>
      <c r="D162" s="29">
        <f>+'Cu1'!D162</f>
        <v>0</v>
      </c>
      <c r="E162" s="29">
        <f>+'Cu1'!E162</f>
        <v>0</v>
      </c>
      <c r="F162" s="29">
        <f>+'Cu1'!F162</f>
        <v>0</v>
      </c>
      <c r="G162" s="29">
        <f>+'Cu1'!G162</f>
        <v>0</v>
      </c>
      <c r="H162" s="29">
        <f>+'Cu1'!H162</f>
        <v>0</v>
      </c>
      <c r="I162" s="29">
        <f>+'Cu1'!I162</f>
        <v>0</v>
      </c>
      <c r="J162" s="29">
        <f>+'Cu1'!J162</f>
        <v>0</v>
      </c>
      <c r="K162" s="29">
        <f>+'Cu1'!K162</f>
        <v>0</v>
      </c>
      <c r="L162" s="29">
        <f>+'Cu1'!L162</f>
        <v>0</v>
      </c>
      <c r="M162" s="29">
        <f>+'Cu1'!M162</f>
        <v>0</v>
      </c>
      <c r="N162" s="29">
        <f>+'Cu1'!N162</f>
        <v>0</v>
      </c>
      <c r="O162" s="29">
        <f>+'Cu1'!O162</f>
        <v>0</v>
      </c>
      <c r="P162" s="29">
        <f>+'Cu1'!P162</f>
        <v>0</v>
      </c>
      <c r="Q162" s="29">
        <f>+'Cu1'!Q162</f>
        <v>0</v>
      </c>
      <c r="R162" s="30">
        <f>+'Cu1'!R162</f>
        <v>0</v>
      </c>
      <c r="S162" s="28">
        <f>+'Cu1'!S162</f>
        <v>0</v>
      </c>
      <c r="T162" s="29">
        <f>+'Cu1'!T162</f>
        <v>0</v>
      </c>
      <c r="U162" s="29">
        <f>+'Cu1'!U162</f>
        <v>0</v>
      </c>
      <c r="V162" s="29">
        <f>+'Cu1'!V162</f>
        <v>0</v>
      </c>
      <c r="W162" s="29">
        <f>+'Cu1'!W162</f>
        <v>0</v>
      </c>
      <c r="X162" s="29">
        <f>+'Cu1'!X162</f>
        <v>0</v>
      </c>
      <c r="Y162" s="29">
        <f>+'Cu1'!Y162</f>
        <v>0</v>
      </c>
      <c r="Z162" s="29">
        <f>+'Cu1'!Z162</f>
        <v>0</v>
      </c>
      <c r="AA162" s="29">
        <f>+'Cu1'!AA162</f>
        <v>0</v>
      </c>
      <c r="AB162" s="28">
        <f>+'Cu1'!AB162</f>
        <v>0</v>
      </c>
      <c r="AC162" s="28">
        <f>+'Cu1'!AC162</f>
        <v>0</v>
      </c>
      <c r="AD162" s="28">
        <f>+'Cu1'!AD162</f>
        <v>0</v>
      </c>
      <c r="AE162" s="29">
        <f>+'Cu1'!AE162</f>
        <v>0</v>
      </c>
      <c r="AF162" s="29">
        <f>+'Cu1'!AF162</f>
        <v>0</v>
      </c>
      <c r="AG162" s="28">
        <f>+'Cu1'!AG162</f>
        <v>0</v>
      </c>
      <c r="AH162" s="28">
        <f>+'Cu1'!AH162</f>
        <v>0</v>
      </c>
      <c r="AI162" s="29">
        <f>+'Cu1'!AI162</f>
        <v>0</v>
      </c>
      <c r="AJ162" s="29">
        <f>+'Cu1'!AJ162</f>
        <v>0</v>
      </c>
      <c r="AK162" s="29">
        <f>+'Cu1'!AK162</f>
        <v>0</v>
      </c>
      <c r="AL162" s="29">
        <f>+'Cu1'!AL162</f>
        <v>0</v>
      </c>
      <c r="AM162" s="29">
        <f>+'Cu1'!AM162</f>
        <v>0</v>
      </c>
      <c r="AN162" s="29">
        <f>+'Cu1'!AN162</f>
        <v>0</v>
      </c>
      <c r="AO162" s="29">
        <f>+'Cu1'!AO162</f>
        <v>0</v>
      </c>
      <c r="AP162" s="29">
        <f>+'Cu1'!AP162</f>
        <v>0</v>
      </c>
      <c r="AQ162" s="29">
        <f>+'Cu1'!AQ162</f>
        <v>0</v>
      </c>
      <c r="AR162" s="29">
        <f>+'Cu1'!AR162</f>
        <v>0</v>
      </c>
      <c r="AS162" s="29">
        <f>+'Cu1'!AS162</f>
        <v>0</v>
      </c>
      <c r="AT162" s="29">
        <f>+'Cu1'!AT162</f>
        <v>0</v>
      </c>
      <c r="AU162" s="29">
        <f>+'Cu1'!AU162</f>
        <v>0</v>
      </c>
      <c r="AV162" s="29">
        <f>+'Cu1'!AV162</f>
        <v>0</v>
      </c>
      <c r="AW162" s="40">
        <f>+'Cu1'!AW162</f>
        <v>0</v>
      </c>
      <c r="AX162" s="40">
        <f>+'Cu1'!AX162</f>
        <v>0</v>
      </c>
      <c r="AY162" s="40">
        <f>+'Cu1'!AY162</f>
        <v>0</v>
      </c>
      <c r="AZ162" s="40">
        <f>+'Cu1'!AZ162</f>
        <v>0</v>
      </c>
      <c r="BA162" s="40">
        <f>+'Cu1'!BA162</f>
        <v>0</v>
      </c>
      <c r="BB162" s="40">
        <f>+'Cu1'!BB162</f>
        <v>0</v>
      </c>
      <c r="BC162" s="40">
        <f>+'Cu1'!BC162</f>
        <v>0</v>
      </c>
      <c r="BD162" s="40">
        <f>+'Cu1'!BD162</f>
        <v>0</v>
      </c>
      <c r="BE162" s="40">
        <f>+'Cu1'!BE162</f>
        <v>0</v>
      </c>
      <c r="BF162" s="40">
        <f>+'Cu1'!BF162</f>
        <v>0</v>
      </c>
      <c r="BG162" s="40">
        <f>+'Cu1'!BG162</f>
        <v>0</v>
      </c>
      <c r="BH162" s="40"/>
      <c r="BI162" s="40"/>
      <c r="BJ162" s="40"/>
      <c r="BK162" s="40"/>
      <c r="BL162" s="40"/>
      <c r="BM162" s="40"/>
    </row>
    <row r="163" spans="1:65" hidden="1">
      <c r="A163" s="33">
        <f>+'Cu1'!A163</f>
        <v>0</v>
      </c>
      <c r="B163" s="36">
        <f>+'Cu1'!B163</f>
        <v>0</v>
      </c>
      <c r="C163" s="29">
        <f>+'Cu1'!C163</f>
        <v>0</v>
      </c>
      <c r="D163" s="29">
        <f>+'Cu1'!D163</f>
        <v>0</v>
      </c>
      <c r="E163" s="29">
        <f>+'Cu1'!E163</f>
        <v>0</v>
      </c>
      <c r="F163" s="29">
        <f>+'Cu1'!F163</f>
        <v>0</v>
      </c>
      <c r="G163" s="29">
        <f>+'Cu1'!G163</f>
        <v>0</v>
      </c>
      <c r="H163" s="29">
        <f>+'Cu1'!H163</f>
        <v>0</v>
      </c>
      <c r="I163" s="29">
        <f>+'Cu1'!I163</f>
        <v>0</v>
      </c>
      <c r="J163" s="29">
        <f>+'Cu1'!J163</f>
        <v>0</v>
      </c>
      <c r="K163" s="29">
        <f>+'Cu1'!K163</f>
        <v>0</v>
      </c>
      <c r="L163" s="29">
        <f>+'Cu1'!L163</f>
        <v>0</v>
      </c>
      <c r="M163" s="29">
        <f>+'Cu1'!M163</f>
        <v>0</v>
      </c>
      <c r="N163" s="29">
        <f>+'Cu1'!N163</f>
        <v>0</v>
      </c>
      <c r="O163" s="29">
        <f>+'Cu1'!O163</f>
        <v>0</v>
      </c>
      <c r="P163" s="29">
        <f>+'Cu1'!P163</f>
        <v>0</v>
      </c>
      <c r="Q163" s="29">
        <f>+'Cu1'!Q163</f>
        <v>0</v>
      </c>
      <c r="R163" s="30">
        <f>+'Cu1'!R163</f>
        <v>0</v>
      </c>
      <c r="S163" s="28">
        <f>+'Cu1'!S163</f>
        <v>0</v>
      </c>
      <c r="T163" s="29">
        <f>+'Cu1'!T163</f>
        <v>0</v>
      </c>
      <c r="U163" s="29">
        <f>+'Cu1'!U163</f>
        <v>0</v>
      </c>
      <c r="V163" s="29">
        <f>+'Cu1'!V163</f>
        <v>0</v>
      </c>
      <c r="W163" s="29">
        <f>+'Cu1'!W163</f>
        <v>0</v>
      </c>
      <c r="X163" s="29">
        <f>+'Cu1'!X163</f>
        <v>0</v>
      </c>
      <c r="Y163" s="29">
        <f>+'Cu1'!Y163</f>
        <v>0</v>
      </c>
      <c r="Z163" s="29">
        <f>+'Cu1'!Z163</f>
        <v>0</v>
      </c>
      <c r="AA163" s="29">
        <f>+'Cu1'!AA163</f>
        <v>0</v>
      </c>
      <c r="AB163" s="28">
        <f>+'Cu1'!AB163</f>
        <v>0</v>
      </c>
      <c r="AC163" s="28">
        <f>+'Cu1'!AC163</f>
        <v>0</v>
      </c>
      <c r="AD163" s="28">
        <f>+'Cu1'!AD163</f>
        <v>0</v>
      </c>
      <c r="AE163" s="29">
        <f>+'Cu1'!AE163</f>
        <v>0</v>
      </c>
      <c r="AF163" s="29">
        <f>+'Cu1'!AF163</f>
        <v>0</v>
      </c>
      <c r="AG163" s="28">
        <f>+'Cu1'!AG163</f>
        <v>0</v>
      </c>
      <c r="AH163" s="28">
        <f>+'Cu1'!AH163</f>
        <v>0</v>
      </c>
      <c r="AI163" s="29">
        <f>+'Cu1'!AI163</f>
        <v>0</v>
      </c>
      <c r="AJ163" s="29">
        <f>+'Cu1'!AJ163</f>
        <v>0</v>
      </c>
      <c r="AK163" s="29">
        <f>+'Cu1'!AK163</f>
        <v>0</v>
      </c>
      <c r="AL163" s="29">
        <f>+'Cu1'!AL163</f>
        <v>0</v>
      </c>
      <c r="AM163" s="29">
        <f>+'Cu1'!AM163</f>
        <v>0</v>
      </c>
      <c r="AN163" s="29">
        <f>+'Cu1'!AN163</f>
        <v>0</v>
      </c>
      <c r="AO163" s="29">
        <f>+'Cu1'!AO163</f>
        <v>0</v>
      </c>
      <c r="AP163" s="29">
        <f>+'Cu1'!AP163</f>
        <v>0</v>
      </c>
      <c r="AQ163" s="29">
        <f>+'Cu1'!AQ163</f>
        <v>0</v>
      </c>
      <c r="AR163" s="29">
        <f>+'Cu1'!AR163</f>
        <v>0</v>
      </c>
      <c r="AS163" s="29">
        <f>+'Cu1'!AS163</f>
        <v>0</v>
      </c>
      <c r="AT163" s="29">
        <f>+'Cu1'!AT163</f>
        <v>0</v>
      </c>
      <c r="AU163" s="29">
        <f>+'Cu1'!AU163</f>
        <v>0</v>
      </c>
      <c r="AV163" s="29">
        <f>+'Cu1'!AV163</f>
        <v>0</v>
      </c>
      <c r="AW163" s="40">
        <f>+'Cu1'!AW163</f>
        <v>0</v>
      </c>
      <c r="AX163" s="40">
        <f>+'Cu1'!AX163</f>
        <v>0</v>
      </c>
      <c r="AY163" s="40">
        <f>+'Cu1'!AY163</f>
        <v>0</v>
      </c>
      <c r="AZ163" s="40">
        <f>+'Cu1'!AZ163</f>
        <v>0</v>
      </c>
      <c r="BA163" s="40">
        <f>+'Cu1'!BA163</f>
        <v>0</v>
      </c>
      <c r="BB163" s="40">
        <f>+'Cu1'!BB163</f>
        <v>0</v>
      </c>
      <c r="BC163" s="40">
        <f>+'Cu1'!BC163</f>
        <v>0</v>
      </c>
      <c r="BD163" s="40">
        <f>+'Cu1'!BD163</f>
        <v>0</v>
      </c>
      <c r="BE163" s="40">
        <f>+'Cu1'!BE163</f>
        <v>0</v>
      </c>
      <c r="BF163" s="40">
        <f>+'Cu1'!BF163</f>
        <v>0</v>
      </c>
      <c r="BG163" s="40">
        <f>+'Cu1'!BG163</f>
        <v>0</v>
      </c>
      <c r="BH163" s="40"/>
      <c r="BI163" s="40"/>
      <c r="BJ163" s="40"/>
      <c r="BK163" s="40"/>
      <c r="BL163" s="40"/>
      <c r="BM163" s="40"/>
    </row>
    <row r="164" spans="1:65" hidden="1">
      <c r="A164" s="34">
        <f>+'Cu1'!A164</f>
        <v>0</v>
      </c>
      <c r="B164" s="36">
        <f>+'Cu1'!B164</f>
        <v>0</v>
      </c>
      <c r="C164" s="29">
        <f>+'Cu1'!C164</f>
        <v>0</v>
      </c>
      <c r="D164" s="29">
        <f>+'Cu1'!D164</f>
        <v>0</v>
      </c>
      <c r="E164" s="29">
        <f>+'Cu1'!E164</f>
        <v>0</v>
      </c>
      <c r="F164" s="29">
        <f>+'Cu1'!F164</f>
        <v>0</v>
      </c>
      <c r="G164" s="29">
        <f>+'Cu1'!G164</f>
        <v>0</v>
      </c>
      <c r="H164" s="29">
        <f>+'Cu1'!H164</f>
        <v>0</v>
      </c>
      <c r="I164" s="29">
        <f>+'Cu1'!I164</f>
        <v>0</v>
      </c>
      <c r="J164" s="29">
        <f>+'Cu1'!J164</f>
        <v>0</v>
      </c>
      <c r="K164" s="29">
        <f>+'Cu1'!K164</f>
        <v>0</v>
      </c>
      <c r="L164" s="29">
        <f>+'Cu1'!L164</f>
        <v>0</v>
      </c>
      <c r="M164" s="29">
        <f>+'Cu1'!M164</f>
        <v>0</v>
      </c>
      <c r="N164" s="29">
        <f>+'Cu1'!N164</f>
        <v>0</v>
      </c>
      <c r="O164" s="29">
        <f>+'Cu1'!O164</f>
        <v>0</v>
      </c>
      <c r="P164" s="29">
        <f>+'Cu1'!P164</f>
        <v>0</v>
      </c>
      <c r="Q164" s="29">
        <f>+'Cu1'!Q164</f>
        <v>0</v>
      </c>
      <c r="R164" s="30">
        <f>+'Cu1'!R164</f>
        <v>0</v>
      </c>
      <c r="S164" s="28">
        <f>+'Cu1'!S164</f>
        <v>0</v>
      </c>
      <c r="T164" s="29">
        <f>+'Cu1'!T164</f>
        <v>0</v>
      </c>
      <c r="U164" s="29">
        <f>+'Cu1'!U164</f>
        <v>0</v>
      </c>
      <c r="V164" s="29">
        <f>+'Cu1'!V164</f>
        <v>0</v>
      </c>
      <c r="W164" s="29">
        <f>+'Cu1'!W164</f>
        <v>0</v>
      </c>
      <c r="X164" s="29">
        <f>+'Cu1'!X164</f>
        <v>0</v>
      </c>
      <c r="Y164" s="29">
        <f>+'Cu1'!Y164</f>
        <v>0</v>
      </c>
      <c r="Z164" s="29">
        <f>+'Cu1'!Z164</f>
        <v>0</v>
      </c>
      <c r="AA164" s="29">
        <f>+'Cu1'!AA164</f>
        <v>0</v>
      </c>
      <c r="AB164" s="28">
        <f>+'Cu1'!AB164</f>
        <v>0</v>
      </c>
      <c r="AC164" s="28">
        <f>+'Cu1'!AC164</f>
        <v>0</v>
      </c>
      <c r="AD164" s="28">
        <f>+'Cu1'!AD164</f>
        <v>0</v>
      </c>
      <c r="AE164" s="29">
        <f>+'Cu1'!AE164</f>
        <v>0</v>
      </c>
      <c r="AF164" s="29">
        <f>+'Cu1'!AF164</f>
        <v>0</v>
      </c>
      <c r="AG164" s="28">
        <f>+'Cu1'!AG164</f>
        <v>0</v>
      </c>
      <c r="AH164" s="28">
        <f>+'Cu1'!AH164</f>
        <v>0</v>
      </c>
      <c r="AI164" s="29">
        <f>+'Cu1'!AI164</f>
        <v>0</v>
      </c>
      <c r="AJ164" s="29">
        <f>+'Cu1'!AJ164</f>
        <v>0</v>
      </c>
      <c r="AK164" s="29">
        <f>+'Cu1'!AK164</f>
        <v>0</v>
      </c>
      <c r="AL164" s="29">
        <f>+'Cu1'!AL164</f>
        <v>0</v>
      </c>
      <c r="AM164" s="29">
        <f>+'Cu1'!AM164</f>
        <v>0</v>
      </c>
      <c r="AN164" s="29">
        <f>+'Cu1'!AN164</f>
        <v>0</v>
      </c>
      <c r="AO164" s="29">
        <f>+'Cu1'!AO164</f>
        <v>0</v>
      </c>
      <c r="AP164" s="29">
        <f>+'Cu1'!AP164</f>
        <v>0</v>
      </c>
      <c r="AQ164" s="29">
        <f>+'Cu1'!AQ164</f>
        <v>0</v>
      </c>
      <c r="AR164" s="29">
        <f>+'Cu1'!AR164</f>
        <v>0</v>
      </c>
      <c r="AS164" s="29">
        <f>+'Cu1'!AS164</f>
        <v>0</v>
      </c>
      <c r="AT164" s="29">
        <f>+'Cu1'!AT164</f>
        <v>0</v>
      </c>
      <c r="AU164" s="29">
        <f>+'Cu1'!AU164</f>
        <v>0</v>
      </c>
      <c r="AV164" s="29">
        <f>+'Cu1'!AV164</f>
        <v>0</v>
      </c>
      <c r="AW164" s="40">
        <f>+'Cu1'!AW164</f>
        <v>0</v>
      </c>
      <c r="AX164" s="40">
        <f>+'Cu1'!AX164</f>
        <v>0</v>
      </c>
      <c r="AY164" s="40">
        <f>+'Cu1'!AY164</f>
        <v>0</v>
      </c>
      <c r="AZ164" s="40">
        <f>+'Cu1'!AZ164</f>
        <v>0</v>
      </c>
      <c r="BA164" s="40">
        <f>+'Cu1'!BA164</f>
        <v>0</v>
      </c>
      <c r="BB164" s="40">
        <f>+'Cu1'!BB164</f>
        <v>0</v>
      </c>
      <c r="BC164" s="40">
        <f>+'Cu1'!BC164</f>
        <v>0</v>
      </c>
      <c r="BD164" s="40">
        <f>+'Cu1'!BD164</f>
        <v>0</v>
      </c>
      <c r="BE164" s="40">
        <f>+'Cu1'!BE164</f>
        <v>0</v>
      </c>
      <c r="BF164" s="40">
        <f>+'Cu1'!BF164</f>
        <v>0</v>
      </c>
      <c r="BG164" s="40">
        <f>+'Cu1'!BG164</f>
        <v>0</v>
      </c>
      <c r="BH164" s="40"/>
      <c r="BI164" s="40"/>
      <c r="BJ164" s="40"/>
      <c r="BK164" s="40"/>
      <c r="BL164" s="40"/>
      <c r="BM164" s="40"/>
    </row>
    <row r="165" spans="1:65" hidden="1">
      <c r="A165" s="33">
        <f>+'Cu1'!A165</f>
        <v>0</v>
      </c>
      <c r="B165" s="36">
        <f>+'Cu1'!B165</f>
        <v>0</v>
      </c>
      <c r="C165" s="29">
        <f>+'Cu1'!C165</f>
        <v>0</v>
      </c>
      <c r="D165" s="29">
        <f>+'Cu1'!D165</f>
        <v>0</v>
      </c>
      <c r="E165" s="29">
        <f>+'Cu1'!E165</f>
        <v>0</v>
      </c>
      <c r="F165" s="29">
        <f>+'Cu1'!F165</f>
        <v>0</v>
      </c>
      <c r="G165" s="29">
        <f>+'Cu1'!G165</f>
        <v>0</v>
      </c>
      <c r="H165" s="29">
        <f>+'Cu1'!H165</f>
        <v>0</v>
      </c>
      <c r="I165" s="29">
        <f>+'Cu1'!I165</f>
        <v>0</v>
      </c>
      <c r="J165" s="29">
        <f>+'Cu1'!J165</f>
        <v>0</v>
      </c>
      <c r="K165" s="29">
        <f>+'Cu1'!K165</f>
        <v>0</v>
      </c>
      <c r="L165" s="29">
        <f>+'Cu1'!L165</f>
        <v>0</v>
      </c>
      <c r="M165" s="29">
        <f>+'Cu1'!M165</f>
        <v>0</v>
      </c>
      <c r="N165" s="29">
        <f>+'Cu1'!N165</f>
        <v>0</v>
      </c>
      <c r="O165" s="29">
        <f>+'Cu1'!O165</f>
        <v>0</v>
      </c>
      <c r="P165" s="29">
        <f>+'Cu1'!P165</f>
        <v>0</v>
      </c>
      <c r="Q165" s="29">
        <f>+'Cu1'!Q165</f>
        <v>0</v>
      </c>
      <c r="R165" s="30">
        <f>+'Cu1'!R165</f>
        <v>0</v>
      </c>
      <c r="S165" s="28">
        <f>+'Cu1'!S165</f>
        <v>0</v>
      </c>
      <c r="T165" s="29">
        <f>+'Cu1'!T165</f>
        <v>0</v>
      </c>
      <c r="U165" s="29">
        <f>+'Cu1'!U165</f>
        <v>0</v>
      </c>
      <c r="V165" s="29">
        <f>+'Cu1'!V165</f>
        <v>0</v>
      </c>
      <c r="W165" s="29">
        <f>+'Cu1'!W165</f>
        <v>0</v>
      </c>
      <c r="X165" s="29">
        <f>+'Cu1'!X165</f>
        <v>0</v>
      </c>
      <c r="Y165" s="29">
        <f>+'Cu1'!Y165</f>
        <v>0</v>
      </c>
      <c r="Z165" s="29">
        <f>+'Cu1'!Z165</f>
        <v>0</v>
      </c>
      <c r="AA165" s="29">
        <f>+'Cu1'!AA165</f>
        <v>0</v>
      </c>
      <c r="AB165" s="28">
        <f>+'Cu1'!AB165</f>
        <v>0</v>
      </c>
      <c r="AC165" s="28">
        <f>+'Cu1'!AC165</f>
        <v>0</v>
      </c>
      <c r="AD165" s="28">
        <f>+'Cu1'!AD165</f>
        <v>0</v>
      </c>
      <c r="AE165" s="29">
        <f>+'Cu1'!AE165</f>
        <v>0</v>
      </c>
      <c r="AF165" s="29">
        <f>+'Cu1'!AF165</f>
        <v>0</v>
      </c>
      <c r="AG165" s="28">
        <f>+'Cu1'!AG165</f>
        <v>0</v>
      </c>
      <c r="AH165" s="28">
        <f>+'Cu1'!AH165</f>
        <v>0</v>
      </c>
      <c r="AI165" s="29">
        <f>+'Cu1'!AI165</f>
        <v>0</v>
      </c>
      <c r="AJ165" s="29">
        <f>+'Cu1'!AJ165</f>
        <v>0</v>
      </c>
      <c r="AK165" s="29">
        <f>+'Cu1'!AK165</f>
        <v>0</v>
      </c>
      <c r="AL165" s="29">
        <f>+'Cu1'!AL165</f>
        <v>0</v>
      </c>
      <c r="AM165" s="29">
        <f>+'Cu1'!AM165</f>
        <v>0</v>
      </c>
      <c r="AN165" s="29">
        <f>+'Cu1'!AN165</f>
        <v>0</v>
      </c>
      <c r="AO165" s="29">
        <f>+'Cu1'!AO165</f>
        <v>0</v>
      </c>
      <c r="AP165" s="29">
        <f>+'Cu1'!AP165</f>
        <v>0</v>
      </c>
      <c r="AQ165" s="29">
        <f>+'Cu1'!AQ165</f>
        <v>0</v>
      </c>
      <c r="AR165" s="29">
        <f>+'Cu1'!AR165</f>
        <v>0</v>
      </c>
      <c r="AS165" s="29">
        <f>+'Cu1'!AS165</f>
        <v>0</v>
      </c>
      <c r="AT165" s="29">
        <f>+'Cu1'!AT165</f>
        <v>0</v>
      </c>
      <c r="AU165" s="29">
        <f>+'Cu1'!AU165</f>
        <v>0</v>
      </c>
      <c r="AV165" s="29">
        <f>+'Cu1'!AV165</f>
        <v>0</v>
      </c>
      <c r="AW165" s="40">
        <f>+'Cu1'!AW165</f>
        <v>0</v>
      </c>
      <c r="AX165" s="40">
        <f>+'Cu1'!AX165</f>
        <v>0</v>
      </c>
      <c r="AY165" s="40">
        <f>+'Cu1'!AY165</f>
        <v>0</v>
      </c>
      <c r="AZ165" s="40">
        <f>+'Cu1'!AZ165</f>
        <v>0</v>
      </c>
      <c r="BA165" s="40">
        <f>+'Cu1'!BA165</f>
        <v>0</v>
      </c>
      <c r="BB165" s="40">
        <f>+'Cu1'!BB165</f>
        <v>0</v>
      </c>
      <c r="BC165" s="40">
        <f>+'Cu1'!BC165</f>
        <v>0</v>
      </c>
      <c r="BD165" s="40">
        <f>+'Cu1'!BD165</f>
        <v>0</v>
      </c>
      <c r="BE165" s="40">
        <f>+'Cu1'!BE165</f>
        <v>0</v>
      </c>
      <c r="BF165" s="40">
        <f>+'Cu1'!BF165</f>
        <v>0</v>
      </c>
      <c r="BG165" s="40">
        <f>+'Cu1'!BG165</f>
        <v>0</v>
      </c>
      <c r="BH165" s="40"/>
      <c r="BI165" s="40"/>
      <c r="BJ165" s="40"/>
      <c r="BK165" s="40"/>
      <c r="BL165" s="40"/>
      <c r="BM165" s="40"/>
    </row>
    <row r="166" spans="1:65" hidden="1">
      <c r="A166" s="34">
        <f>+'Cu1'!A166</f>
        <v>0</v>
      </c>
      <c r="B166" s="36">
        <f>+'Cu1'!B166</f>
        <v>0</v>
      </c>
      <c r="C166" s="29">
        <f>+'Cu1'!C166</f>
        <v>0</v>
      </c>
      <c r="D166" s="29">
        <f>+'Cu1'!D166</f>
        <v>0</v>
      </c>
      <c r="E166" s="29">
        <f>+'Cu1'!E166</f>
        <v>0</v>
      </c>
      <c r="F166" s="29">
        <f>+'Cu1'!F166</f>
        <v>0</v>
      </c>
      <c r="G166" s="29">
        <f>+'Cu1'!G166</f>
        <v>15</v>
      </c>
      <c r="H166" s="29">
        <f>+'Cu1'!H166</f>
        <v>0</v>
      </c>
      <c r="I166" s="29">
        <f>+'Cu1'!I166</f>
        <v>0</v>
      </c>
      <c r="J166" s="29">
        <f>+'Cu1'!J166</f>
        <v>0</v>
      </c>
      <c r="K166" s="29">
        <f>+'Cu1'!K166</f>
        <v>0</v>
      </c>
      <c r="L166" s="29">
        <f>+'Cu1'!L166</f>
        <v>0</v>
      </c>
      <c r="M166" s="29">
        <f>+'Cu1'!M166</f>
        <v>0</v>
      </c>
      <c r="N166" s="29">
        <f>+'Cu1'!N166</f>
        <v>0</v>
      </c>
      <c r="O166" s="29">
        <f>+'Cu1'!O166</f>
        <v>0</v>
      </c>
      <c r="P166" s="29">
        <f>+'Cu1'!P166</f>
        <v>0</v>
      </c>
      <c r="Q166" s="29">
        <f>+'Cu1'!Q166</f>
        <v>0</v>
      </c>
      <c r="R166" s="30">
        <f>+'Cu1'!R166</f>
        <v>0</v>
      </c>
      <c r="S166" s="28">
        <f>+'Cu1'!S166</f>
        <v>0</v>
      </c>
      <c r="T166" s="29">
        <f>+'Cu1'!T166</f>
        <v>0</v>
      </c>
      <c r="U166" s="29">
        <f>+'Cu1'!U166</f>
        <v>0</v>
      </c>
      <c r="V166" s="29">
        <f>+'Cu1'!V166</f>
        <v>0</v>
      </c>
      <c r="W166" s="29">
        <f>+'Cu1'!W166</f>
        <v>0</v>
      </c>
      <c r="X166" s="29">
        <f>+'Cu1'!X166</f>
        <v>0</v>
      </c>
      <c r="Y166" s="29">
        <f>+'Cu1'!Y166</f>
        <v>0</v>
      </c>
      <c r="Z166" s="29">
        <f>+'Cu1'!Z166</f>
        <v>0</v>
      </c>
      <c r="AA166" s="29">
        <f>+'Cu1'!AA166</f>
        <v>0</v>
      </c>
      <c r="AB166" s="28">
        <f>+'Cu1'!AB166</f>
        <v>0</v>
      </c>
      <c r="AC166" s="28">
        <f>+'Cu1'!AC166</f>
        <v>0</v>
      </c>
      <c r="AD166" s="28">
        <f>+'Cu1'!AD166</f>
        <v>0</v>
      </c>
      <c r="AE166" s="29">
        <f>+'Cu1'!AE166</f>
        <v>0</v>
      </c>
      <c r="AF166" s="29">
        <f>+'Cu1'!AF166</f>
        <v>0</v>
      </c>
      <c r="AG166" s="28">
        <f>+'Cu1'!AG166</f>
        <v>0</v>
      </c>
      <c r="AH166" s="28">
        <f>+'Cu1'!AH166</f>
        <v>0</v>
      </c>
      <c r="AI166" s="29">
        <f>+'Cu1'!AI166</f>
        <v>0</v>
      </c>
      <c r="AJ166" s="29">
        <f>+'Cu1'!AJ166</f>
        <v>0</v>
      </c>
      <c r="AK166" s="29">
        <f>+'Cu1'!AK166</f>
        <v>0</v>
      </c>
      <c r="AL166" s="29">
        <f>+'Cu1'!AL166</f>
        <v>0</v>
      </c>
      <c r="AM166" s="29">
        <f>+'Cu1'!AM166</f>
        <v>0</v>
      </c>
      <c r="AN166" s="29">
        <f>+'Cu1'!AN166</f>
        <v>0</v>
      </c>
      <c r="AO166" s="29">
        <f>+'Cu1'!AO166</f>
        <v>0</v>
      </c>
      <c r="AP166" s="29">
        <f>+'Cu1'!AP166</f>
        <v>0</v>
      </c>
      <c r="AQ166" s="29">
        <f>+'Cu1'!AQ166</f>
        <v>0</v>
      </c>
      <c r="AR166" s="29">
        <f>+'Cu1'!AR166</f>
        <v>0</v>
      </c>
      <c r="AS166" s="29">
        <f>+'Cu1'!AS166</f>
        <v>0</v>
      </c>
      <c r="AT166" s="29">
        <f>+'Cu1'!AT166</f>
        <v>0</v>
      </c>
      <c r="AU166" s="29">
        <f>+'Cu1'!AU166</f>
        <v>0</v>
      </c>
      <c r="AV166" s="29">
        <f>+'Cu1'!AV166</f>
        <v>0</v>
      </c>
      <c r="AW166" s="40">
        <f>+'Cu1'!AW166</f>
        <v>0</v>
      </c>
      <c r="AX166" s="40">
        <f>+'Cu1'!AX166</f>
        <v>0</v>
      </c>
      <c r="AY166" s="40">
        <f>+'Cu1'!AY166</f>
        <v>0</v>
      </c>
      <c r="AZ166" s="40">
        <f>+'Cu1'!AZ166</f>
        <v>0</v>
      </c>
      <c r="BA166" s="40">
        <f>+'Cu1'!BA166</f>
        <v>0</v>
      </c>
      <c r="BB166" s="40">
        <f>+'Cu1'!BB166</f>
        <v>0</v>
      </c>
      <c r="BC166" s="40">
        <f>+'Cu1'!BC166</f>
        <v>0</v>
      </c>
      <c r="BD166" s="40">
        <f>+'Cu1'!BD166</f>
        <v>0</v>
      </c>
      <c r="BE166" s="40">
        <f>+'Cu1'!BE166</f>
        <v>0</v>
      </c>
      <c r="BF166" s="40">
        <f>+'Cu1'!BF166</f>
        <v>0</v>
      </c>
      <c r="BG166" s="40">
        <f>+'Cu1'!BG166</f>
        <v>0</v>
      </c>
      <c r="BH166" s="40"/>
      <c r="BI166" s="40"/>
      <c r="BJ166" s="40"/>
      <c r="BK166" s="40"/>
      <c r="BL166" s="40"/>
      <c r="BM166" s="40"/>
    </row>
    <row r="167" spans="1:65" hidden="1">
      <c r="A167" s="33">
        <f>+'Cu1'!A167</f>
        <v>0</v>
      </c>
      <c r="B167" s="36">
        <f>+'Cu1'!B167</f>
        <v>0</v>
      </c>
      <c r="C167" s="29">
        <f>+'Cu1'!C167</f>
        <v>0</v>
      </c>
      <c r="D167" s="29">
        <f>+'Cu1'!D167</f>
        <v>0</v>
      </c>
      <c r="E167" s="29">
        <f>+'Cu1'!E167</f>
        <v>0</v>
      </c>
      <c r="F167" s="29">
        <f>+'Cu1'!F167</f>
        <v>0</v>
      </c>
      <c r="G167" s="29">
        <f>+'Cu1'!G167</f>
        <v>0</v>
      </c>
      <c r="H167" s="29">
        <f>+'Cu1'!H167</f>
        <v>0</v>
      </c>
      <c r="I167" s="29">
        <f>+'Cu1'!I167</f>
        <v>0</v>
      </c>
      <c r="J167" s="29">
        <f>+'Cu1'!J167</f>
        <v>0</v>
      </c>
      <c r="K167" s="29">
        <f>+'Cu1'!K167</f>
        <v>0</v>
      </c>
      <c r="L167" s="29">
        <f>+'Cu1'!L167</f>
        <v>0</v>
      </c>
      <c r="M167" s="29">
        <f>+'Cu1'!M167</f>
        <v>0</v>
      </c>
      <c r="N167" s="29">
        <f>+'Cu1'!N167</f>
        <v>0</v>
      </c>
      <c r="O167" s="29">
        <f>+'Cu1'!O167</f>
        <v>0</v>
      </c>
      <c r="P167" s="29">
        <f>+'Cu1'!P167</f>
        <v>0</v>
      </c>
      <c r="Q167" s="29">
        <f>+'Cu1'!Q167</f>
        <v>0</v>
      </c>
      <c r="R167" s="30">
        <f>+'Cu1'!R167</f>
        <v>0</v>
      </c>
      <c r="S167" s="28">
        <f>+'Cu1'!S167</f>
        <v>0</v>
      </c>
      <c r="T167" s="29">
        <f>+'Cu1'!T167</f>
        <v>0</v>
      </c>
      <c r="U167" s="29">
        <f>+'Cu1'!U167</f>
        <v>0</v>
      </c>
      <c r="V167" s="29">
        <f>+'Cu1'!V167</f>
        <v>0</v>
      </c>
      <c r="W167" s="29">
        <f>+'Cu1'!W167</f>
        <v>0</v>
      </c>
      <c r="X167" s="29">
        <f>+'Cu1'!X167</f>
        <v>0</v>
      </c>
      <c r="Y167" s="29">
        <f>+'Cu1'!Y167</f>
        <v>0</v>
      </c>
      <c r="Z167" s="29">
        <f>+'Cu1'!Z167</f>
        <v>0</v>
      </c>
      <c r="AA167" s="29">
        <f>+'Cu1'!AA167</f>
        <v>0</v>
      </c>
      <c r="AB167" s="28">
        <f>+'Cu1'!AB167</f>
        <v>0</v>
      </c>
      <c r="AC167" s="28">
        <f>+'Cu1'!AC167</f>
        <v>0</v>
      </c>
      <c r="AD167" s="28">
        <f>+'Cu1'!AD167</f>
        <v>0</v>
      </c>
      <c r="AE167" s="29">
        <f>+'Cu1'!AE167</f>
        <v>0</v>
      </c>
      <c r="AF167" s="29">
        <f>+'Cu1'!AF167</f>
        <v>0</v>
      </c>
      <c r="AG167" s="28">
        <f>+'Cu1'!AG167</f>
        <v>0</v>
      </c>
      <c r="AH167" s="28">
        <f>+'Cu1'!AH167</f>
        <v>0</v>
      </c>
      <c r="AI167" s="29">
        <f>+'Cu1'!AI167</f>
        <v>0</v>
      </c>
      <c r="AJ167" s="29">
        <f>+'Cu1'!AJ167</f>
        <v>0</v>
      </c>
      <c r="AK167" s="29">
        <f>+'Cu1'!AK167</f>
        <v>0</v>
      </c>
      <c r="AL167" s="29">
        <f>+'Cu1'!AL167</f>
        <v>0</v>
      </c>
      <c r="AM167" s="29">
        <f>+'Cu1'!AM167</f>
        <v>0</v>
      </c>
      <c r="AN167" s="29">
        <f>+'Cu1'!AN167</f>
        <v>0</v>
      </c>
      <c r="AO167" s="29">
        <f>+'Cu1'!AO167</f>
        <v>0</v>
      </c>
      <c r="AP167" s="29">
        <f>+'Cu1'!AP167</f>
        <v>0</v>
      </c>
      <c r="AQ167" s="29">
        <f>+'Cu1'!AQ167</f>
        <v>0</v>
      </c>
      <c r="AR167" s="29">
        <f>+'Cu1'!AR167</f>
        <v>0</v>
      </c>
      <c r="AS167" s="29">
        <f>+'Cu1'!AS167</f>
        <v>0</v>
      </c>
      <c r="AT167" s="29">
        <f>+'Cu1'!AT167</f>
        <v>0</v>
      </c>
      <c r="AU167" s="29">
        <f>+'Cu1'!AU167</f>
        <v>0</v>
      </c>
      <c r="AV167" s="29">
        <f>+'Cu1'!AV167</f>
        <v>0</v>
      </c>
      <c r="AW167" s="40">
        <f>+'Cu1'!AW167</f>
        <v>0</v>
      </c>
      <c r="AX167" s="40">
        <f>+'Cu1'!AX167</f>
        <v>0</v>
      </c>
      <c r="AY167" s="40">
        <f>+'Cu1'!AY167</f>
        <v>0</v>
      </c>
      <c r="AZ167" s="40">
        <f>+'Cu1'!AZ167</f>
        <v>0</v>
      </c>
      <c r="BA167" s="40">
        <f>+'Cu1'!BA167</f>
        <v>0</v>
      </c>
      <c r="BB167" s="40">
        <f>+'Cu1'!BB167</f>
        <v>0</v>
      </c>
      <c r="BC167" s="40">
        <f>+'Cu1'!BC167</f>
        <v>0</v>
      </c>
      <c r="BD167" s="40">
        <f>+'Cu1'!BD167</f>
        <v>0</v>
      </c>
      <c r="BE167" s="40">
        <f>+'Cu1'!BE167</f>
        <v>0</v>
      </c>
      <c r="BF167" s="40">
        <f>+'Cu1'!BF167</f>
        <v>0</v>
      </c>
      <c r="BG167" s="40">
        <f>+'Cu1'!BG167</f>
        <v>0</v>
      </c>
      <c r="BH167" s="40"/>
      <c r="BI167" s="40"/>
      <c r="BJ167" s="40"/>
      <c r="BK167" s="40"/>
      <c r="BL167" s="40"/>
      <c r="BM167" s="40"/>
    </row>
    <row r="168" spans="1:65" hidden="1">
      <c r="A168" s="34">
        <f>+'Cu1'!A168</f>
        <v>0</v>
      </c>
      <c r="B168" s="36">
        <f>+'Cu1'!B168</f>
        <v>0</v>
      </c>
      <c r="C168" s="29">
        <f>+'Cu1'!C168</f>
        <v>0</v>
      </c>
      <c r="D168" s="29">
        <f>+'Cu1'!D168</f>
        <v>0</v>
      </c>
      <c r="E168" s="29">
        <f>+'Cu1'!E168</f>
        <v>0</v>
      </c>
      <c r="F168" s="29">
        <f>+'Cu1'!F168</f>
        <v>0</v>
      </c>
      <c r="G168" s="29">
        <f>+'Cu1'!G168</f>
        <v>0</v>
      </c>
      <c r="H168" s="29">
        <f>+'Cu1'!H168</f>
        <v>0</v>
      </c>
      <c r="I168" s="29">
        <f>+'Cu1'!I168</f>
        <v>0</v>
      </c>
      <c r="J168" s="29">
        <f>+'Cu1'!J168</f>
        <v>0</v>
      </c>
      <c r="K168" s="29">
        <f>+'Cu1'!K168</f>
        <v>0</v>
      </c>
      <c r="L168" s="29">
        <f>+'Cu1'!L168</f>
        <v>0</v>
      </c>
      <c r="M168" s="29">
        <f>+'Cu1'!M168</f>
        <v>0</v>
      </c>
      <c r="N168" s="29">
        <f>+'Cu1'!N168</f>
        <v>0</v>
      </c>
      <c r="O168" s="29">
        <f>+'Cu1'!O168</f>
        <v>0</v>
      </c>
      <c r="P168" s="29">
        <f>+'Cu1'!P168</f>
        <v>0</v>
      </c>
      <c r="Q168" s="29">
        <f>+'Cu1'!Q168</f>
        <v>0</v>
      </c>
      <c r="R168" s="30">
        <f>+'Cu1'!R168</f>
        <v>0</v>
      </c>
      <c r="S168" s="28">
        <f>+'Cu1'!S168</f>
        <v>0</v>
      </c>
      <c r="T168" s="29">
        <f>+'Cu1'!T168</f>
        <v>0</v>
      </c>
      <c r="U168" s="29">
        <f>+'Cu1'!U168</f>
        <v>0</v>
      </c>
      <c r="V168" s="29">
        <f>+'Cu1'!V168</f>
        <v>0</v>
      </c>
      <c r="W168" s="29">
        <f>+'Cu1'!W168</f>
        <v>0</v>
      </c>
      <c r="X168" s="29">
        <f>+'Cu1'!X168</f>
        <v>0</v>
      </c>
      <c r="Y168" s="29">
        <f>+'Cu1'!Y168</f>
        <v>0</v>
      </c>
      <c r="Z168" s="29">
        <f>+'Cu1'!Z168</f>
        <v>0</v>
      </c>
      <c r="AA168" s="29">
        <f>+'Cu1'!AA168</f>
        <v>0</v>
      </c>
      <c r="AB168" s="28">
        <f>+'Cu1'!AB168</f>
        <v>0</v>
      </c>
      <c r="AC168" s="28">
        <f>+'Cu1'!AC168</f>
        <v>0</v>
      </c>
      <c r="AD168" s="28">
        <f>+'Cu1'!AD168</f>
        <v>0</v>
      </c>
      <c r="AE168" s="29">
        <f>+'Cu1'!AE168</f>
        <v>0</v>
      </c>
      <c r="AF168" s="29">
        <f>+'Cu1'!AF168</f>
        <v>0</v>
      </c>
      <c r="AG168" s="28">
        <f>+'Cu1'!AG168</f>
        <v>0</v>
      </c>
      <c r="AH168" s="28">
        <f>+'Cu1'!AH168</f>
        <v>0</v>
      </c>
      <c r="AI168" s="29">
        <f>+'Cu1'!AI168</f>
        <v>0</v>
      </c>
      <c r="AJ168" s="29">
        <f>+'Cu1'!AJ168</f>
        <v>0</v>
      </c>
      <c r="AK168" s="29">
        <f>+'Cu1'!AK168</f>
        <v>0</v>
      </c>
      <c r="AL168" s="29">
        <f>+'Cu1'!AL168</f>
        <v>0</v>
      </c>
      <c r="AM168" s="29">
        <f>+'Cu1'!AM168</f>
        <v>0</v>
      </c>
      <c r="AN168" s="29">
        <f>+'Cu1'!AN168</f>
        <v>0</v>
      </c>
      <c r="AO168" s="29">
        <f>+'Cu1'!AO168</f>
        <v>0</v>
      </c>
      <c r="AP168" s="29">
        <f>+'Cu1'!AP168</f>
        <v>0</v>
      </c>
      <c r="AQ168" s="29">
        <f>+'Cu1'!AQ168</f>
        <v>0</v>
      </c>
      <c r="AR168" s="29">
        <f>+'Cu1'!AR168</f>
        <v>0</v>
      </c>
      <c r="AS168" s="29">
        <f>+'Cu1'!AS168</f>
        <v>0</v>
      </c>
      <c r="AT168" s="29">
        <f>+'Cu1'!AT168</f>
        <v>0</v>
      </c>
      <c r="AU168" s="29">
        <f>+'Cu1'!AU168</f>
        <v>0</v>
      </c>
      <c r="AV168" s="29">
        <f>+'Cu1'!AV168</f>
        <v>0</v>
      </c>
      <c r="AW168" s="40">
        <f>+'Cu1'!AW168</f>
        <v>0</v>
      </c>
      <c r="AX168" s="40">
        <f>+'Cu1'!AX168</f>
        <v>0</v>
      </c>
      <c r="AY168" s="40">
        <f>+'Cu1'!AY168</f>
        <v>0</v>
      </c>
      <c r="AZ168" s="40">
        <f>+'Cu1'!AZ168</f>
        <v>0</v>
      </c>
      <c r="BA168" s="40">
        <f>+'Cu1'!BA168</f>
        <v>0</v>
      </c>
      <c r="BB168" s="40">
        <f>+'Cu1'!BB168</f>
        <v>0</v>
      </c>
      <c r="BC168" s="40">
        <f>+'Cu1'!BC168</f>
        <v>0</v>
      </c>
      <c r="BD168" s="40">
        <f>+'Cu1'!BD168</f>
        <v>0</v>
      </c>
      <c r="BE168" s="40">
        <f>+'Cu1'!BE168</f>
        <v>0</v>
      </c>
      <c r="BF168" s="40">
        <f>+'Cu1'!BF168</f>
        <v>0</v>
      </c>
      <c r="BG168" s="40">
        <f>+'Cu1'!BG168</f>
        <v>0</v>
      </c>
      <c r="BH168" s="40"/>
      <c r="BI168" s="40"/>
      <c r="BJ168" s="40"/>
      <c r="BK168" s="40"/>
      <c r="BL168" s="40"/>
      <c r="BM168" s="40"/>
    </row>
    <row r="169" spans="1:65" hidden="1">
      <c r="A169" s="33">
        <f>+'Cu1'!A169</f>
        <v>0</v>
      </c>
      <c r="B169" s="36">
        <f>+'Cu1'!B169</f>
        <v>0</v>
      </c>
      <c r="C169" s="29">
        <f>+'Cu1'!C169</f>
        <v>0</v>
      </c>
      <c r="D169" s="29">
        <f>+'Cu1'!D169</f>
        <v>0</v>
      </c>
      <c r="E169" s="29">
        <f>+'Cu1'!E169</f>
        <v>0</v>
      </c>
      <c r="F169" s="29">
        <f>+'Cu1'!F169</f>
        <v>0</v>
      </c>
      <c r="G169" s="29">
        <f>+'Cu1'!G169</f>
        <v>0</v>
      </c>
      <c r="H169" s="29">
        <f>+'Cu1'!H169</f>
        <v>0</v>
      </c>
      <c r="I169" s="29">
        <f>+'Cu1'!I169</f>
        <v>0</v>
      </c>
      <c r="J169" s="29">
        <f>+'Cu1'!J169</f>
        <v>0</v>
      </c>
      <c r="K169" s="29">
        <f>+'Cu1'!K169</f>
        <v>0</v>
      </c>
      <c r="L169" s="29">
        <f>+'Cu1'!L169</f>
        <v>0</v>
      </c>
      <c r="M169" s="29">
        <f>+'Cu1'!M169</f>
        <v>0</v>
      </c>
      <c r="N169" s="29">
        <f>+'Cu1'!N169</f>
        <v>0</v>
      </c>
      <c r="O169" s="29">
        <f>+'Cu1'!O169</f>
        <v>0</v>
      </c>
      <c r="P169" s="29">
        <f>+'Cu1'!P169</f>
        <v>0</v>
      </c>
      <c r="Q169" s="29">
        <f>+'Cu1'!Q169</f>
        <v>0</v>
      </c>
      <c r="R169" s="30">
        <f>+'Cu1'!R169</f>
        <v>0</v>
      </c>
      <c r="S169" s="28">
        <f>+'Cu1'!S169</f>
        <v>0</v>
      </c>
      <c r="T169" s="29">
        <f>+'Cu1'!T169</f>
        <v>0</v>
      </c>
      <c r="U169" s="29">
        <f>+'Cu1'!U169</f>
        <v>0</v>
      </c>
      <c r="V169" s="29">
        <f>+'Cu1'!V169</f>
        <v>0</v>
      </c>
      <c r="W169" s="29">
        <f>+'Cu1'!W169</f>
        <v>0</v>
      </c>
      <c r="X169" s="29">
        <f>+'Cu1'!X169</f>
        <v>0</v>
      </c>
      <c r="Y169" s="29">
        <f>+'Cu1'!Y169</f>
        <v>0</v>
      </c>
      <c r="Z169" s="29">
        <f>+'Cu1'!Z169</f>
        <v>0</v>
      </c>
      <c r="AA169" s="29">
        <f>+'Cu1'!AA169</f>
        <v>0</v>
      </c>
      <c r="AB169" s="28">
        <f>+'Cu1'!AB169</f>
        <v>0</v>
      </c>
      <c r="AC169" s="28">
        <f>+'Cu1'!AC169</f>
        <v>0</v>
      </c>
      <c r="AD169" s="28">
        <f>+'Cu1'!AD169</f>
        <v>0</v>
      </c>
      <c r="AE169" s="29">
        <f>+'Cu1'!AE169</f>
        <v>0</v>
      </c>
      <c r="AF169" s="29">
        <f>+'Cu1'!AF169</f>
        <v>0</v>
      </c>
      <c r="AG169" s="28">
        <f>+'Cu1'!AG169</f>
        <v>0</v>
      </c>
      <c r="AH169" s="28">
        <f>+'Cu1'!AH169</f>
        <v>0</v>
      </c>
      <c r="AI169" s="29">
        <f>+'Cu1'!AI169</f>
        <v>0</v>
      </c>
      <c r="AJ169" s="29">
        <f>+'Cu1'!AJ169</f>
        <v>0</v>
      </c>
      <c r="AK169" s="29">
        <f>+'Cu1'!AK169</f>
        <v>0</v>
      </c>
      <c r="AL169" s="29">
        <f>+'Cu1'!AL169</f>
        <v>0</v>
      </c>
      <c r="AM169" s="29">
        <f>+'Cu1'!AM169</f>
        <v>0</v>
      </c>
      <c r="AN169" s="29">
        <f>+'Cu1'!AN169</f>
        <v>0</v>
      </c>
      <c r="AO169" s="29">
        <f>+'Cu1'!AO169</f>
        <v>0</v>
      </c>
      <c r="AP169" s="29">
        <f>+'Cu1'!AP169</f>
        <v>0</v>
      </c>
      <c r="AQ169" s="29">
        <f>+'Cu1'!AQ169</f>
        <v>0</v>
      </c>
      <c r="AR169" s="29">
        <f>+'Cu1'!AR169</f>
        <v>0</v>
      </c>
      <c r="AS169" s="29">
        <f>+'Cu1'!AS169</f>
        <v>0</v>
      </c>
      <c r="AT169" s="29">
        <f>+'Cu1'!AT169</f>
        <v>0</v>
      </c>
      <c r="AU169" s="29">
        <f>+'Cu1'!AU169</f>
        <v>0</v>
      </c>
      <c r="AV169" s="29">
        <f>+'Cu1'!AV169</f>
        <v>0</v>
      </c>
      <c r="AW169" s="40">
        <f>+'Cu1'!AW169</f>
        <v>0</v>
      </c>
      <c r="AX169" s="40">
        <f>+'Cu1'!AX169</f>
        <v>0</v>
      </c>
      <c r="AY169" s="40">
        <f>+'Cu1'!AY169</f>
        <v>0</v>
      </c>
      <c r="AZ169" s="40">
        <f>+'Cu1'!AZ169</f>
        <v>0</v>
      </c>
      <c r="BA169" s="40">
        <f>+'Cu1'!BA169</f>
        <v>0</v>
      </c>
      <c r="BB169" s="40">
        <f>+'Cu1'!BB169</f>
        <v>0</v>
      </c>
      <c r="BC169" s="40">
        <f>+'Cu1'!BC169</f>
        <v>0</v>
      </c>
      <c r="BD169" s="40">
        <f>+'Cu1'!BD169</f>
        <v>0</v>
      </c>
      <c r="BE169" s="40">
        <f>+'Cu1'!BE169</f>
        <v>0</v>
      </c>
      <c r="BF169" s="40">
        <f>+'Cu1'!BF169</f>
        <v>0</v>
      </c>
      <c r="BG169" s="40">
        <f>+'Cu1'!BG169</f>
        <v>0</v>
      </c>
      <c r="BH169" s="40"/>
      <c r="BI169" s="40"/>
      <c r="BJ169" s="40"/>
      <c r="BK169" s="40"/>
      <c r="BL169" s="40"/>
      <c r="BM169" s="40"/>
    </row>
    <row r="170" spans="1:65" hidden="1">
      <c r="A170" s="34"/>
      <c r="B170" s="36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1"/>
      <c r="N170" s="41"/>
      <c r="O170" s="41"/>
      <c r="P170" s="41"/>
      <c r="Q170" s="41"/>
      <c r="R170" s="42"/>
      <c r="S170" s="43"/>
      <c r="T170" s="41"/>
      <c r="U170" s="41"/>
      <c r="V170" s="41"/>
      <c r="W170" s="41"/>
      <c r="X170" s="41"/>
      <c r="Y170" s="41"/>
      <c r="Z170" s="41"/>
      <c r="AA170" s="41"/>
      <c r="AB170" s="43"/>
      <c r="AC170" s="43"/>
      <c r="AD170" s="43"/>
      <c r="AE170" s="41"/>
      <c r="AF170" s="41"/>
      <c r="AG170" s="43"/>
      <c r="AH170" s="43"/>
      <c r="AI170" s="41"/>
      <c r="AJ170" s="41"/>
      <c r="AK170" s="41"/>
      <c r="AL170" s="41"/>
      <c r="AM170" s="41"/>
      <c r="AN170" s="41"/>
      <c r="AO170" s="41"/>
      <c r="AP170" s="41"/>
      <c r="AQ170" s="41"/>
      <c r="AR170" s="41"/>
      <c r="AS170" s="41"/>
      <c r="AT170" s="41"/>
      <c r="AU170" s="41"/>
      <c r="AV170" s="41"/>
      <c r="AW170" s="98"/>
      <c r="AX170" s="98"/>
      <c r="AY170" s="98"/>
      <c r="AZ170" s="98"/>
      <c r="BA170" s="98"/>
      <c r="BB170" s="98"/>
      <c r="BC170" s="98"/>
      <c r="BD170" s="40"/>
      <c r="BE170" s="40"/>
      <c r="BF170" s="40"/>
      <c r="BG170" s="40"/>
      <c r="BH170" s="40"/>
      <c r="BI170" s="40"/>
      <c r="BJ170" s="40"/>
      <c r="BK170" s="40"/>
      <c r="BL170" s="40"/>
      <c r="BM170" s="40"/>
    </row>
    <row r="171" spans="1:65" hidden="1">
      <c r="B171" s="40"/>
      <c r="C171" s="40"/>
      <c r="D171" s="40"/>
      <c r="E171" s="40"/>
      <c r="F171" s="85" t="str">
        <f>+F175</f>
        <v>Persona no qualificada (h)</v>
      </c>
      <c r="G171" s="85" t="str">
        <f t="shared" ref="G171:AU171" si="1">+G175</f>
        <v>Tractor incloent tractorista (h)</v>
      </c>
      <c r="H171" s="85" t="str">
        <f t="shared" si="1"/>
        <v>Motocultor (h)</v>
      </c>
      <c r="I171" s="85" t="str">
        <f t="shared" si="1"/>
        <v>Persona qualificada (h)</v>
      </c>
      <c r="J171" s="85" t="str">
        <f t="shared" si="1"/>
        <v>Subsolador (h)</v>
      </c>
      <c r="K171" s="85" t="str">
        <f t="shared" si="1"/>
        <v>Fresadora (h)</v>
      </c>
      <c r="L171" s="85" t="str">
        <f t="shared" si="1"/>
        <v>Discos (h)</v>
      </c>
      <c r="M171" s="85" t="str">
        <f t="shared" si="1"/>
        <v>Estripadora (h)</v>
      </c>
      <c r="N171" s="85" t="str">
        <f t="shared" si="1"/>
        <v>Remolc (h)</v>
      </c>
      <c r="O171" s="85" t="str">
        <f t="shared" si="1"/>
        <v>Pala (h)</v>
      </c>
      <c r="P171" s="85" t="str">
        <f t="shared" si="1"/>
        <v>Compost (kg)</v>
      </c>
      <c r="Q171" s="85" t="str">
        <f t="shared" si="1"/>
        <v>Solcador de 3 solcs (h)</v>
      </c>
      <c r="R171" s="85" t="str">
        <f t="shared" si="1"/>
        <v>Planter col (u)</v>
      </c>
      <c r="S171" s="85" t="str">
        <f t="shared" si="1"/>
        <v>Ceballots calçots (kg)</v>
      </c>
      <c r="T171" s="85" t="str">
        <f t="shared" si="1"/>
        <v>Planter enciam (u)</v>
      </c>
      <c r="U171" s="85" t="str">
        <f t="shared" si="1"/>
        <v>Planter bleda (u)</v>
      </c>
      <c r="V171" s="85" t="str">
        <f t="shared" si="1"/>
        <v>Planter tomàquet (u)</v>
      </c>
      <c r="W171" s="85" t="str">
        <f t="shared" si="1"/>
        <v>Planter carbassa (u)</v>
      </c>
      <c r="X171" s="85" t="str">
        <f t="shared" si="1"/>
        <v>Llavor carbassa (u)</v>
      </c>
      <c r="Y171" s="85" t="str">
        <f t="shared" si="1"/>
        <v>Plantador (h)</v>
      </c>
      <c r="Z171" s="85" t="str">
        <f t="shared" si="1"/>
        <v>Furgoneta (h)</v>
      </c>
      <c r="AA171" s="85" t="str">
        <f t="shared" si="1"/>
        <v>Bicicleta de sembrar (h)</v>
      </c>
      <c r="AB171" s="85" t="str">
        <f t="shared" si="1"/>
        <v xml:space="preserve">cinta de reg (m) </v>
      </c>
      <c r="AC171" s="85" t="str">
        <f t="shared" si="1"/>
        <v>reg aspersió: tub,… (m)</v>
      </c>
      <c r="AD171" s="85" t="str">
        <f t="shared" si="1"/>
        <v>reg (L)</v>
      </c>
      <c r="AE171" s="85" t="str">
        <f t="shared" si="1"/>
        <v>Braços tractor (h)</v>
      </c>
      <c r="AF171" s="85" t="str">
        <f t="shared" si="1"/>
        <v>Bota (h)</v>
      </c>
      <c r="AG171" s="85" t="str">
        <f t="shared" si="1"/>
        <v>Bacillus thuringiensis (kg)</v>
      </c>
      <c r="AH171" s="85" t="str">
        <f t="shared" si="1"/>
        <v>Retenol (L)</v>
      </c>
      <c r="AI171" s="85" t="str">
        <f t="shared" si="1"/>
        <v>Purí d'ortiga (L)</v>
      </c>
      <c r="AJ171" s="85" t="str">
        <f t="shared" si="1"/>
        <v>Hidròxid de coure (kg)</v>
      </c>
      <c r="AK171" s="85" t="str">
        <f t="shared" si="1"/>
        <v>Ferramol per llimacs (kg)</v>
      </c>
      <c r="AL171" s="85" t="str">
        <f t="shared" si="1"/>
        <v>Sofre (kg)</v>
      </c>
      <c r="AM171" s="85" t="str">
        <f t="shared" si="1"/>
        <v>Oli de nim (L)</v>
      </c>
      <c r="AN171" s="85" t="str">
        <f t="shared" si="1"/>
        <v>Tallant (h)</v>
      </c>
      <c r="AO171" s="85" t="str">
        <f t="shared" si="1"/>
        <v>Plàstic (m2)</v>
      </c>
      <c r="AP171" s="85" t="str">
        <f t="shared" si="1"/>
        <v>Canyes (u)</v>
      </c>
      <c r="AQ171" s="85"/>
      <c r="AR171" s="85" t="str">
        <f t="shared" si="1"/>
        <v>Caixes (u)</v>
      </c>
      <c r="AS171" s="85" t="str">
        <f t="shared" si="1"/>
        <v>TOTAL OPERACIÓ</v>
      </c>
      <c r="AT171" s="85" t="str">
        <f t="shared" si="1"/>
        <v>Collita (kg)</v>
      </c>
      <c r="AU171" s="85" t="str">
        <f t="shared" si="1"/>
        <v>Collita (u)</v>
      </c>
      <c r="AV171" s="98" t="str">
        <f>MID(AV175,1,FIND("(",AV175)-2)</f>
        <v>Collita col</v>
      </c>
      <c r="AW171" s="98" t="str">
        <f t="shared" ref="AW171:BC171" si="2">MID(AW175,1,FIND("(",AW175)-2)</f>
        <v>Collita bròcoli</v>
      </c>
      <c r="AX171" s="98" t="str">
        <f t="shared" si="2"/>
        <v>Collita calçot</v>
      </c>
      <c r="AY171" s="98" t="str">
        <f t="shared" si="2"/>
        <v>Collita enciam</v>
      </c>
      <c r="AZ171" s="98" t="str">
        <f t="shared" si="2"/>
        <v>Collita bledes a manats</v>
      </c>
      <c r="BA171" s="98" t="str">
        <f t="shared" si="2"/>
        <v>Collita bledes</v>
      </c>
      <c r="BB171" s="98" t="str">
        <f t="shared" si="2"/>
        <v>Collita tomàquet</v>
      </c>
      <c r="BC171" s="98" t="str">
        <f t="shared" si="2"/>
        <v>Collita carbassa</v>
      </c>
      <c r="BD171" s="40"/>
      <c r="BE171" s="40"/>
      <c r="BF171" s="40"/>
      <c r="BG171" s="40"/>
      <c r="BH171" s="40"/>
      <c r="BI171" s="40"/>
      <c r="BJ171" s="40"/>
      <c r="BK171" s="40"/>
      <c r="BL171" s="40"/>
      <c r="BM171" s="40"/>
    </row>
    <row r="172" spans="1:65" hidden="1">
      <c r="D172">
        <v>1</v>
      </c>
      <c r="E172">
        <v>2</v>
      </c>
      <c r="F172">
        <v>3</v>
      </c>
      <c r="G172">
        <v>4</v>
      </c>
      <c r="H172">
        <v>5</v>
      </c>
      <c r="I172">
        <v>6</v>
      </c>
      <c r="J172">
        <v>7</v>
      </c>
      <c r="K172">
        <v>8</v>
      </c>
      <c r="L172">
        <v>9</v>
      </c>
      <c r="M172">
        <v>10</v>
      </c>
      <c r="N172">
        <v>11</v>
      </c>
      <c r="O172">
        <v>12</v>
      </c>
      <c r="P172">
        <v>13</v>
      </c>
      <c r="Q172">
        <v>14</v>
      </c>
      <c r="R172">
        <v>15</v>
      </c>
      <c r="S172">
        <v>16</v>
      </c>
      <c r="T172">
        <v>17</v>
      </c>
      <c r="U172">
        <v>18</v>
      </c>
      <c r="V172">
        <v>19</v>
      </c>
      <c r="W172">
        <v>20</v>
      </c>
      <c r="X172">
        <v>21</v>
      </c>
      <c r="Y172">
        <v>22</v>
      </c>
      <c r="Z172">
        <v>23</v>
      </c>
      <c r="AA172">
        <v>24</v>
      </c>
      <c r="AB172">
        <v>25</v>
      </c>
      <c r="AC172">
        <v>26</v>
      </c>
      <c r="AD172">
        <v>27</v>
      </c>
      <c r="AE172">
        <v>28</v>
      </c>
      <c r="AF172">
        <v>29</v>
      </c>
      <c r="AG172">
        <v>30</v>
      </c>
      <c r="AH172">
        <v>31</v>
      </c>
      <c r="AI172">
        <v>32</v>
      </c>
      <c r="AJ172">
        <v>33</v>
      </c>
      <c r="AK172">
        <v>34</v>
      </c>
      <c r="AL172">
        <v>35</v>
      </c>
      <c r="AM172">
        <v>36</v>
      </c>
      <c r="AN172">
        <v>37</v>
      </c>
      <c r="AO172">
        <v>38</v>
      </c>
      <c r="AP172">
        <v>39</v>
      </c>
      <c r="AQ172">
        <v>40</v>
      </c>
      <c r="AR172">
        <v>41</v>
      </c>
      <c r="AS172">
        <v>42</v>
      </c>
      <c r="AT172">
        <v>43</v>
      </c>
      <c r="AU172">
        <v>44</v>
      </c>
      <c r="AV172">
        <v>45</v>
      </c>
      <c r="AW172">
        <v>46</v>
      </c>
      <c r="AX172">
        <v>47</v>
      </c>
      <c r="AY172">
        <v>48</v>
      </c>
      <c r="AZ172">
        <v>49</v>
      </c>
      <c r="BA172">
        <v>50</v>
      </c>
      <c r="BB172">
        <v>51</v>
      </c>
      <c r="BC172">
        <v>52</v>
      </c>
    </row>
    <row r="173" spans="1:65" hidden="1">
      <c r="AV173">
        <f>+AV49</f>
        <v>0</v>
      </c>
      <c r="AW173">
        <f t="shared" ref="AW173:BC173" si="3">+AW49</f>
        <v>0</v>
      </c>
      <c r="AX173">
        <f t="shared" si="3"/>
        <v>0</v>
      </c>
      <c r="AY173">
        <f t="shared" si="3"/>
        <v>0</v>
      </c>
      <c r="AZ173">
        <f t="shared" si="3"/>
        <v>2.2000000000000002</v>
      </c>
      <c r="BA173">
        <f t="shared" si="3"/>
        <v>0</v>
      </c>
      <c r="BB173">
        <f t="shared" si="3"/>
        <v>0</v>
      </c>
      <c r="BC173">
        <f t="shared" si="3"/>
        <v>0</v>
      </c>
    </row>
    <row r="174" spans="1:65" hidden="1"/>
    <row r="175" spans="1:65" ht="38.25" hidden="1">
      <c r="D175" s="3" t="s">
        <v>117</v>
      </c>
      <c r="F175" s="4" t="str">
        <f>+F50</f>
        <v>Persona no qualificada (h)</v>
      </c>
      <c r="G175" s="4" t="str">
        <f t="shared" ref="G175:BC175" si="4">+G50</f>
        <v>Tractor incloent tractorista (h)</v>
      </c>
      <c r="H175" s="4" t="str">
        <f t="shared" si="4"/>
        <v>Motocultor (h)</v>
      </c>
      <c r="I175" s="4" t="str">
        <f t="shared" si="4"/>
        <v>Persona qualificada (h)</v>
      </c>
      <c r="J175" s="4" t="str">
        <f t="shared" si="4"/>
        <v>Subsolador (h)</v>
      </c>
      <c r="K175" s="4" t="str">
        <f t="shared" si="4"/>
        <v>Fresadora (h)</v>
      </c>
      <c r="L175" s="4" t="str">
        <f t="shared" si="4"/>
        <v>Discos (h)</v>
      </c>
      <c r="M175" s="4" t="str">
        <f t="shared" si="4"/>
        <v>Estripadora (h)</v>
      </c>
      <c r="N175" s="4" t="str">
        <f t="shared" si="4"/>
        <v>Remolc (h)</v>
      </c>
      <c r="O175" s="4" t="str">
        <f t="shared" si="4"/>
        <v>Pala (h)</v>
      </c>
      <c r="P175" s="4" t="str">
        <f t="shared" si="4"/>
        <v>Compost (kg)</v>
      </c>
      <c r="Q175" s="4" t="str">
        <f t="shared" si="4"/>
        <v>Solcador de 3 solcs (h)</v>
      </c>
      <c r="R175" s="4" t="str">
        <f t="shared" si="4"/>
        <v>Planter col (u)</v>
      </c>
      <c r="S175" s="4" t="str">
        <f t="shared" si="4"/>
        <v>Ceballots calçots (kg)</v>
      </c>
      <c r="T175" s="4" t="str">
        <f t="shared" si="4"/>
        <v>Planter enciam (u)</v>
      </c>
      <c r="U175" s="4" t="str">
        <f t="shared" si="4"/>
        <v>Planter bleda (u)</v>
      </c>
      <c r="V175" s="4" t="str">
        <f t="shared" si="4"/>
        <v>Planter tomàquet (u)</v>
      </c>
      <c r="W175" s="4" t="str">
        <f t="shared" si="4"/>
        <v>Planter carbassa (u)</v>
      </c>
      <c r="X175" s="4" t="str">
        <f t="shared" si="4"/>
        <v>Llavor carbassa (u)</v>
      </c>
      <c r="Y175" s="4" t="str">
        <f t="shared" si="4"/>
        <v>Plantador (h)</v>
      </c>
      <c r="Z175" s="4" t="str">
        <f t="shared" si="4"/>
        <v>Furgoneta (h)</v>
      </c>
      <c r="AA175" s="4" t="str">
        <f t="shared" si="4"/>
        <v>Bicicleta de sembrar (h)</v>
      </c>
      <c r="AB175" s="4" t="str">
        <f t="shared" si="4"/>
        <v xml:space="preserve">cinta de reg (m) </v>
      </c>
      <c r="AC175" s="4" t="str">
        <f t="shared" si="4"/>
        <v>reg aspersió: tub,… (m)</v>
      </c>
      <c r="AD175" s="4" t="str">
        <f t="shared" si="4"/>
        <v>reg (L)</v>
      </c>
      <c r="AE175" s="4" t="str">
        <f t="shared" si="4"/>
        <v>Braços tractor (h)</v>
      </c>
      <c r="AF175" s="4" t="str">
        <f t="shared" si="4"/>
        <v>Bota (h)</v>
      </c>
      <c r="AG175" s="4" t="str">
        <f t="shared" si="4"/>
        <v>Bacillus thuringiensis (kg)</v>
      </c>
      <c r="AH175" s="4" t="str">
        <f t="shared" si="4"/>
        <v>Retenol (L)</v>
      </c>
      <c r="AI175" s="4" t="str">
        <f t="shared" si="4"/>
        <v>Purí d'ortiga (L)</v>
      </c>
      <c r="AJ175" s="4" t="str">
        <f t="shared" si="4"/>
        <v>Hidròxid de coure (kg)</v>
      </c>
      <c r="AK175" s="4" t="str">
        <f t="shared" si="4"/>
        <v>Ferramol per llimacs (kg)</v>
      </c>
      <c r="AL175" s="4" t="str">
        <f t="shared" si="4"/>
        <v>Sofre (kg)</v>
      </c>
      <c r="AM175" s="4" t="str">
        <f t="shared" si="4"/>
        <v>Oli de nim (L)</v>
      </c>
      <c r="AN175" s="4" t="str">
        <f t="shared" si="4"/>
        <v>Tallant (h)</v>
      </c>
      <c r="AO175" s="4" t="str">
        <f t="shared" si="4"/>
        <v>Plàstic (m2)</v>
      </c>
      <c r="AP175" s="4" t="str">
        <f t="shared" si="4"/>
        <v>Canyes (u)</v>
      </c>
      <c r="AQ175" s="4" t="str">
        <f t="shared" si="4"/>
        <v>Cost mensual terreny (m2)</v>
      </c>
      <c r="AR175" s="4" t="str">
        <f t="shared" si="4"/>
        <v>Caixes (u)</v>
      </c>
      <c r="AS175" s="6" t="s">
        <v>114</v>
      </c>
      <c r="AT175" s="4" t="str">
        <f t="shared" si="4"/>
        <v>Collita (kg)</v>
      </c>
      <c r="AU175" s="4" t="str">
        <f t="shared" si="4"/>
        <v>Collita (u)</v>
      </c>
      <c r="AV175" s="4" t="str">
        <f t="shared" si="4"/>
        <v xml:space="preserve">Collita col (u) </v>
      </c>
      <c r="AW175" s="4" t="str">
        <f t="shared" si="4"/>
        <v>Collita bròcoli (kg)</v>
      </c>
      <c r="AX175" s="4" t="str">
        <f t="shared" si="4"/>
        <v xml:space="preserve">Collita calçot (u) </v>
      </c>
      <c r="AY175" s="4" t="str">
        <f t="shared" si="4"/>
        <v xml:space="preserve">Collita enciam (u) </v>
      </c>
      <c r="AZ175" s="4" t="str">
        <f t="shared" si="4"/>
        <v xml:space="preserve">Collita bledes a manats (u) </v>
      </c>
      <c r="BA175" s="4" t="str">
        <f t="shared" si="4"/>
        <v>Collita bledes (kg)</v>
      </c>
      <c r="BB175" s="4" t="str">
        <f t="shared" si="4"/>
        <v>Collita tomàquet (kg)</v>
      </c>
      <c r="BC175" s="4" t="str">
        <f t="shared" si="4"/>
        <v>Collita carbassa (kg)</v>
      </c>
      <c r="BD175" s="4"/>
      <c r="BE175" s="4"/>
      <c r="BF175" s="4"/>
      <c r="BG175" s="4"/>
      <c r="BH175" s="4"/>
      <c r="BI175" s="4"/>
      <c r="BJ175" s="4"/>
      <c r="BK175" s="4"/>
    </row>
    <row r="176" spans="1:65" hidden="1">
      <c r="B176">
        <f>+B51</f>
        <v>110</v>
      </c>
      <c r="C176" t="str">
        <f t="shared" ref="C176:D176" si="5">+C51</f>
        <v>PREPARACIÓ DEL SÒL</v>
      </c>
      <c r="D176" t="str">
        <f t="shared" si="5"/>
        <v>Desbrossat amb discos</v>
      </c>
      <c r="E176" s="82">
        <f>+E51</f>
        <v>2500</v>
      </c>
      <c r="F176" s="5">
        <f>+F51*F$49*$E$4/$E176</f>
        <v>0</v>
      </c>
      <c r="G176" s="5">
        <f t="shared" ref="G176:AR176" si="6">+G51*G$49*$E$4/$E176</f>
        <v>0</v>
      </c>
      <c r="H176" s="5">
        <f t="shared" si="6"/>
        <v>0</v>
      </c>
      <c r="I176" s="5">
        <f t="shared" si="6"/>
        <v>0</v>
      </c>
      <c r="J176" s="5">
        <f t="shared" si="6"/>
        <v>0</v>
      </c>
      <c r="K176" s="5">
        <f t="shared" si="6"/>
        <v>0</v>
      </c>
      <c r="L176" s="5">
        <f t="shared" si="6"/>
        <v>0</v>
      </c>
      <c r="M176" s="5">
        <f t="shared" si="6"/>
        <v>0</v>
      </c>
      <c r="N176" s="5">
        <f t="shared" si="6"/>
        <v>0</v>
      </c>
      <c r="O176" s="5">
        <f t="shared" si="6"/>
        <v>0</v>
      </c>
      <c r="P176" s="5">
        <f t="shared" si="6"/>
        <v>0</v>
      </c>
      <c r="Q176" s="5">
        <f t="shared" si="6"/>
        <v>0</v>
      </c>
      <c r="R176" s="5">
        <f t="shared" si="6"/>
        <v>0</v>
      </c>
      <c r="S176" s="5">
        <f t="shared" si="6"/>
        <v>0</v>
      </c>
      <c r="T176" s="5">
        <f t="shared" si="6"/>
        <v>0</v>
      </c>
      <c r="U176" s="5">
        <f t="shared" si="6"/>
        <v>0</v>
      </c>
      <c r="V176" s="5">
        <f t="shared" si="6"/>
        <v>0</v>
      </c>
      <c r="W176" s="5">
        <f t="shared" si="6"/>
        <v>0</v>
      </c>
      <c r="X176" s="5">
        <f t="shared" si="6"/>
        <v>0</v>
      </c>
      <c r="Y176" s="5">
        <f t="shared" si="6"/>
        <v>0</v>
      </c>
      <c r="Z176" s="5">
        <f t="shared" si="6"/>
        <v>0</v>
      </c>
      <c r="AA176" s="5">
        <f t="shared" si="6"/>
        <v>0</v>
      </c>
      <c r="AB176" s="5">
        <f t="shared" si="6"/>
        <v>0</v>
      </c>
      <c r="AC176" s="5">
        <f t="shared" si="6"/>
        <v>0</v>
      </c>
      <c r="AD176" s="5">
        <f t="shared" si="6"/>
        <v>0</v>
      </c>
      <c r="AE176" s="5">
        <f t="shared" si="6"/>
        <v>0</v>
      </c>
      <c r="AF176" s="5">
        <f t="shared" si="6"/>
        <v>0</v>
      </c>
      <c r="AG176" s="5">
        <f t="shared" si="6"/>
        <v>0</v>
      </c>
      <c r="AH176" s="5">
        <f t="shared" si="6"/>
        <v>0</v>
      </c>
      <c r="AI176" s="5">
        <f t="shared" si="6"/>
        <v>0</v>
      </c>
      <c r="AJ176" s="5">
        <f t="shared" si="6"/>
        <v>0</v>
      </c>
      <c r="AK176" s="5">
        <f t="shared" si="6"/>
        <v>0</v>
      </c>
      <c r="AL176" s="5">
        <f t="shared" si="6"/>
        <v>0</v>
      </c>
      <c r="AM176" s="5">
        <f t="shared" si="6"/>
        <v>0</v>
      </c>
      <c r="AN176" s="5">
        <f t="shared" si="6"/>
        <v>0</v>
      </c>
      <c r="AO176" s="5">
        <f t="shared" si="6"/>
        <v>0</v>
      </c>
      <c r="AP176" s="5">
        <f t="shared" si="6"/>
        <v>0</v>
      </c>
      <c r="AQ176" s="5">
        <f t="shared" si="6"/>
        <v>0</v>
      </c>
      <c r="AR176" s="5">
        <f t="shared" si="6"/>
        <v>0</v>
      </c>
      <c r="AS176" s="5">
        <f>SUM(F176:AR176)</f>
        <v>0</v>
      </c>
      <c r="AT176" s="5">
        <f t="shared" ref="AT176:BC191" si="7">+AT51*AT$49*$E$4/$E176</f>
        <v>0</v>
      </c>
      <c r="AU176" s="5">
        <f t="shared" si="7"/>
        <v>0</v>
      </c>
      <c r="AV176" s="5">
        <f t="shared" si="7"/>
        <v>0</v>
      </c>
      <c r="AW176" s="5">
        <f t="shared" si="7"/>
        <v>0</v>
      </c>
      <c r="AX176" s="5">
        <f t="shared" si="7"/>
        <v>0</v>
      </c>
      <c r="AY176" s="5">
        <f t="shared" si="7"/>
        <v>0</v>
      </c>
      <c r="AZ176" s="5">
        <f t="shared" si="7"/>
        <v>0</v>
      </c>
      <c r="BA176" s="5">
        <f t="shared" si="7"/>
        <v>0</v>
      </c>
      <c r="BB176" s="5">
        <f t="shared" si="7"/>
        <v>0</v>
      </c>
      <c r="BC176" s="5">
        <f t="shared" si="7"/>
        <v>0</v>
      </c>
      <c r="BD176" s="5"/>
      <c r="BE176" s="5"/>
      <c r="BF176" s="5"/>
      <c r="BG176" s="5"/>
      <c r="BH176" s="5"/>
      <c r="BI176" s="5"/>
      <c r="BJ176" s="5"/>
    </row>
    <row r="177" spans="2:62" hidden="1">
      <c r="B177">
        <f t="shared" ref="B177:E192" si="8">+B52</f>
        <v>120</v>
      </c>
      <c r="C177" t="str">
        <f t="shared" si="8"/>
        <v>PREPARACIÓ DEL SÒL</v>
      </c>
      <c r="D177" t="str">
        <f t="shared" si="8"/>
        <v>Desbrossat amb desbrossadora</v>
      </c>
      <c r="E177" s="82">
        <f t="shared" si="8"/>
        <v>2500</v>
      </c>
      <c r="F177" s="5">
        <f t="shared" ref="F177:AR183" si="9">+F52*F$49*$E$4/$E177</f>
        <v>0</v>
      </c>
      <c r="G177" s="5">
        <f t="shared" si="9"/>
        <v>0</v>
      </c>
      <c r="H177" s="5">
        <f t="shared" si="9"/>
        <v>0</v>
      </c>
      <c r="I177" s="5">
        <f t="shared" si="9"/>
        <v>0</v>
      </c>
      <c r="J177" s="5">
        <f t="shared" si="9"/>
        <v>0</v>
      </c>
      <c r="K177" s="5">
        <f t="shared" si="9"/>
        <v>0</v>
      </c>
      <c r="L177" s="5">
        <f t="shared" si="9"/>
        <v>0</v>
      </c>
      <c r="M177" s="5">
        <f t="shared" si="9"/>
        <v>0</v>
      </c>
      <c r="N177" s="5">
        <f t="shared" si="9"/>
        <v>0</v>
      </c>
      <c r="O177" s="5">
        <f t="shared" si="9"/>
        <v>0</v>
      </c>
      <c r="P177" s="5">
        <f t="shared" si="9"/>
        <v>0</v>
      </c>
      <c r="Q177" s="5">
        <f t="shared" si="9"/>
        <v>0</v>
      </c>
      <c r="R177" s="5">
        <f t="shared" si="9"/>
        <v>0</v>
      </c>
      <c r="S177" s="5">
        <f t="shared" si="9"/>
        <v>0</v>
      </c>
      <c r="T177" s="5">
        <f t="shared" si="9"/>
        <v>0</v>
      </c>
      <c r="U177" s="5">
        <f t="shared" si="9"/>
        <v>0</v>
      </c>
      <c r="V177" s="5">
        <f t="shared" si="9"/>
        <v>0</v>
      </c>
      <c r="W177" s="5">
        <f t="shared" si="9"/>
        <v>0</v>
      </c>
      <c r="X177" s="5">
        <f t="shared" si="9"/>
        <v>0</v>
      </c>
      <c r="Y177" s="5">
        <f t="shared" si="9"/>
        <v>0</v>
      </c>
      <c r="Z177" s="5">
        <f t="shared" si="9"/>
        <v>0</v>
      </c>
      <c r="AA177" s="5">
        <f t="shared" si="9"/>
        <v>0</v>
      </c>
      <c r="AB177" s="5">
        <f t="shared" si="9"/>
        <v>0</v>
      </c>
      <c r="AC177" s="5">
        <f t="shared" si="9"/>
        <v>0</v>
      </c>
      <c r="AD177" s="5">
        <f t="shared" si="9"/>
        <v>0</v>
      </c>
      <c r="AE177" s="5">
        <f t="shared" si="9"/>
        <v>0</v>
      </c>
      <c r="AF177" s="5">
        <f t="shared" si="9"/>
        <v>0</v>
      </c>
      <c r="AG177" s="5">
        <f t="shared" si="9"/>
        <v>0</v>
      </c>
      <c r="AH177" s="5">
        <f t="shared" si="9"/>
        <v>0</v>
      </c>
      <c r="AI177" s="5">
        <f t="shared" si="9"/>
        <v>0</v>
      </c>
      <c r="AJ177" s="5">
        <f t="shared" si="9"/>
        <v>0</v>
      </c>
      <c r="AK177" s="5">
        <f t="shared" si="9"/>
        <v>0</v>
      </c>
      <c r="AL177" s="5">
        <f t="shared" si="9"/>
        <v>0</v>
      </c>
      <c r="AM177" s="5">
        <f t="shared" si="9"/>
        <v>0</v>
      </c>
      <c r="AN177" s="5">
        <f t="shared" si="9"/>
        <v>0</v>
      </c>
      <c r="AO177" s="5">
        <f t="shared" si="9"/>
        <v>0</v>
      </c>
      <c r="AP177" s="5">
        <f t="shared" si="9"/>
        <v>0</v>
      </c>
      <c r="AQ177" s="5">
        <f t="shared" si="9"/>
        <v>0</v>
      </c>
      <c r="AR177" s="5">
        <f t="shared" si="9"/>
        <v>0</v>
      </c>
      <c r="AS177" s="5">
        <f t="shared" ref="AS177:AS240" si="10">SUM(F177:AR177)</f>
        <v>0</v>
      </c>
      <c r="AT177" s="5">
        <f t="shared" si="7"/>
        <v>0</v>
      </c>
      <c r="AU177" s="5">
        <f t="shared" si="7"/>
        <v>0</v>
      </c>
      <c r="AV177" s="5">
        <f t="shared" si="7"/>
        <v>0</v>
      </c>
      <c r="AW177" s="5">
        <f t="shared" si="7"/>
        <v>0</v>
      </c>
      <c r="AX177" s="5">
        <f t="shared" si="7"/>
        <v>0</v>
      </c>
      <c r="AY177" s="5">
        <f t="shared" si="7"/>
        <v>0</v>
      </c>
      <c r="AZ177" s="5">
        <f t="shared" si="7"/>
        <v>0</v>
      </c>
      <c r="BA177" s="5">
        <f t="shared" si="7"/>
        <v>0</v>
      </c>
      <c r="BB177" s="5">
        <f t="shared" si="7"/>
        <v>0</v>
      </c>
      <c r="BC177" s="5">
        <f t="shared" si="7"/>
        <v>0</v>
      </c>
      <c r="BD177" s="5"/>
      <c r="BE177" s="5"/>
      <c r="BF177" s="5"/>
      <c r="BG177" s="5"/>
      <c r="BH177" s="5"/>
      <c r="BI177" s="5"/>
      <c r="BJ177" s="5"/>
    </row>
    <row r="178" spans="2:62" hidden="1">
      <c r="B178">
        <f t="shared" si="8"/>
        <v>130</v>
      </c>
      <c r="C178" t="str">
        <f t="shared" si="8"/>
        <v>PREPARACIÓ DEL SÒL</v>
      </c>
      <c r="D178" t="str">
        <f t="shared" si="8"/>
        <v>Subsolat</v>
      </c>
      <c r="E178" s="82">
        <f t="shared" si="8"/>
        <v>2500</v>
      </c>
      <c r="F178" s="5">
        <f t="shared" si="9"/>
        <v>0</v>
      </c>
      <c r="G178" s="5">
        <f t="shared" si="9"/>
        <v>0</v>
      </c>
      <c r="H178" s="5">
        <f t="shared" si="9"/>
        <v>0</v>
      </c>
      <c r="I178" s="5">
        <f t="shared" si="9"/>
        <v>0</v>
      </c>
      <c r="J178" s="5">
        <f t="shared" si="9"/>
        <v>0</v>
      </c>
      <c r="K178" s="5">
        <f t="shared" si="9"/>
        <v>0</v>
      </c>
      <c r="L178" s="5">
        <f t="shared" si="9"/>
        <v>0</v>
      </c>
      <c r="M178" s="5">
        <f t="shared" si="9"/>
        <v>0</v>
      </c>
      <c r="N178" s="5">
        <f t="shared" si="9"/>
        <v>0</v>
      </c>
      <c r="O178" s="5">
        <f t="shared" si="9"/>
        <v>0</v>
      </c>
      <c r="P178" s="5">
        <f t="shared" si="9"/>
        <v>0</v>
      </c>
      <c r="Q178" s="5">
        <f t="shared" si="9"/>
        <v>0</v>
      </c>
      <c r="R178" s="5">
        <f t="shared" si="9"/>
        <v>0</v>
      </c>
      <c r="S178" s="5">
        <f t="shared" si="9"/>
        <v>0</v>
      </c>
      <c r="T178" s="5">
        <f t="shared" si="9"/>
        <v>0</v>
      </c>
      <c r="U178" s="5">
        <f t="shared" si="9"/>
        <v>0</v>
      </c>
      <c r="V178" s="5">
        <f t="shared" si="9"/>
        <v>0</v>
      </c>
      <c r="W178" s="5">
        <f t="shared" si="9"/>
        <v>0</v>
      </c>
      <c r="X178" s="5">
        <f t="shared" si="9"/>
        <v>0</v>
      </c>
      <c r="Y178" s="5">
        <f t="shared" si="9"/>
        <v>0</v>
      </c>
      <c r="Z178" s="5">
        <f t="shared" si="9"/>
        <v>0</v>
      </c>
      <c r="AA178" s="5">
        <f t="shared" si="9"/>
        <v>0</v>
      </c>
      <c r="AB178" s="5">
        <f t="shared" si="9"/>
        <v>0</v>
      </c>
      <c r="AC178" s="5">
        <f t="shared" si="9"/>
        <v>0</v>
      </c>
      <c r="AD178" s="5">
        <f t="shared" si="9"/>
        <v>0</v>
      </c>
      <c r="AE178" s="5">
        <f t="shared" si="9"/>
        <v>0</v>
      </c>
      <c r="AF178" s="5">
        <f t="shared" si="9"/>
        <v>0</v>
      </c>
      <c r="AG178" s="5">
        <f t="shared" si="9"/>
        <v>0</v>
      </c>
      <c r="AH178" s="5">
        <f t="shared" si="9"/>
        <v>0</v>
      </c>
      <c r="AI178" s="5">
        <f t="shared" si="9"/>
        <v>0</v>
      </c>
      <c r="AJ178" s="5">
        <f t="shared" si="9"/>
        <v>0</v>
      </c>
      <c r="AK178" s="5">
        <f t="shared" si="9"/>
        <v>0</v>
      </c>
      <c r="AL178" s="5">
        <f t="shared" si="9"/>
        <v>0</v>
      </c>
      <c r="AM178" s="5">
        <f t="shared" si="9"/>
        <v>0</v>
      </c>
      <c r="AN178" s="5">
        <f t="shared" si="9"/>
        <v>0</v>
      </c>
      <c r="AO178" s="5">
        <f t="shared" si="9"/>
        <v>0</v>
      </c>
      <c r="AP178" s="5">
        <f t="shared" si="9"/>
        <v>0</v>
      </c>
      <c r="AQ178" s="5">
        <f t="shared" si="9"/>
        <v>0</v>
      </c>
      <c r="AR178" s="5">
        <f t="shared" si="9"/>
        <v>0</v>
      </c>
      <c r="AS178" s="5">
        <f t="shared" si="10"/>
        <v>0</v>
      </c>
      <c r="AT178" s="5">
        <f t="shared" si="7"/>
        <v>0</v>
      </c>
      <c r="AU178" s="5">
        <f t="shared" si="7"/>
        <v>0</v>
      </c>
      <c r="AV178" s="5">
        <f t="shared" si="7"/>
        <v>0</v>
      </c>
      <c r="AW178" s="5">
        <f t="shared" si="7"/>
        <v>0</v>
      </c>
      <c r="AX178" s="5">
        <f t="shared" si="7"/>
        <v>0</v>
      </c>
      <c r="AY178" s="5">
        <f t="shared" si="7"/>
        <v>0</v>
      </c>
      <c r="AZ178" s="5">
        <f t="shared" si="7"/>
        <v>0</v>
      </c>
      <c r="BA178" s="5">
        <f t="shared" si="7"/>
        <v>0</v>
      </c>
      <c r="BB178" s="5">
        <f t="shared" si="7"/>
        <v>0</v>
      </c>
      <c r="BC178" s="5">
        <f t="shared" si="7"/>
        <v>0</v>
      </c>
      <c r="BD178" s="5"/>
      <c r="BE178" s="5"/>
      <c r="BF178" s="5"/>
      <c r="BG178" s="5"/>
      <c r="BH178" s="5"/>
      <c r="BI178" s="5"/>
      <c r="BJ178" s="5"/>
    </row>
    <row r="179" spans="2:62" hidden="1">
      <c r="B179">
        <f t="shared" si="8"/>
        <v>140</v>
      </c>
      <c r="C179" t="str">
        <f t="shared" si="8"/>
        <v>PREPARACIÓ DEL SÒL</v>
      </c>
      <c r="D179" t="str">
        <f t="shared" si="8"/>
        <v>Alçat</v>
      </c>
      <c r="E179" s="82">
        <f t="shared" si="8"/>
        <v>2500</v>
      </c>
      <c r="F179" s="5">
        <f t="shared" si="9"/>
        <v>0</v>
      </c>
      <c r="G179" s="5">
        <f t="shared" si="9"/>
        <v>0</v>
      </c>
      <c r="H179" s="5">
        <f t="shared" si="9"/>
        <v>0</v>
      </c>
      <c r="I179" s="5">
        <f t="shared" si="9"/>
        <v>0</v>
      </c>
      <c r="J179" s="5">
        <f t="shared" si="9"/>
        <v>0</v>
      </c>
      <c r="K179" s="5">
        <f t="shared" si="9"/>
        <v>0</v>
      </c>
      <c r="L179" s="5">
        <f t="shared" si="9"/>
        <v>0</v>
      </c>
      <c r="M179" s="5">
        <f t="shared" si="9"/>
        <v>0</v>
      </c>
      <c r="N179" s="5">
        <f t="shared" si="9"/>
        <v>0</v>
      </c>
      <c r="O179" s="5">
        <f t="shared" si="9"/>
        <v>0</v>
      </c>
      <c r="P179" s="5">
        <f t="shared" si="9"/>
        <v>0</v>
      </c>
      <c r="Q179" s="5">
        <f t="shared" si="9"/>
        <v>0</v>
      </c>
      <c r="R179" s="5">
        <f t="shared" si="9"/>
        <v>0</v>
      </c>
      <c r="S179" s="5">
        <f t="shared" si="9"/>
        <v>0</v>
      </c>
      <c r="T179" s="5">
        <f t="shared" si="9"/>
        <v>0</v>
      </c>
      <c r="U179" s="5">
        <f t="shared" si="9"/>
        <v>0</v>
      </c>
      <c r="V179" s="5">
        <f t="shared" si="9"/>
        <v>0</v>
      </c>
      <c r="W179" s="5">
        <f t="shared" si="9"/>
        <v>0</v>
      </c>
      <c r="X179" s="5">
        <f t="shared" si="9"/>
        <v>0</v>
      </c>
      <c r="Y179" s="5">
        <f t="shared" si="9"/>
        <v>0</v>
      </c>
      <c r="Z179" s="5">
        <f t="shared" si="9"/>
        <v>0</v>
      </c>
      <c r="AA179" s="5">
        <f t="shared" si="9"/>
        <v>0</v>
      </c>
      <c r="AB179" s="5">
        <f t="shared" si="9"/>
        <v>0</v>
      </c>
      <c r="AC179" s="5">
        <f t="shared" si="9"/>
        <v>0</v>
      </c>
      <c r="AD179" s="5">
        <f t="shared" si="9"/>
        <v>0</v>
      </c>
      <c r="AE179" s="5">
        <f t="shared" si="9"/>
        <v>0</v>
      </c>
      <c r="AF179" s="5">
        <f t="shared" si="9"/>
        <v>0</v>
      </c>
      <c r="AG179" s="5">
        <f t="shared" si="9"/>
        <v>0</v>
      </c>
      <c r="AH179" s="5">
        <f t="shared" si="9"/>
        <v>0</v>
      </c>
      <c r="AI179" s="5">
        <f t="shared" si="9"/>
        <v>0</v>
      </c>
      <c r="AJ179" s="5">
        <f t="shared" si="9"/>
        <v>0</v>
      </c>
      <c r="AK179" s="5">
        <f t="shared" si="9"/>
        <v>0</v>
      </c>
      <c r="AL179" s="5">
        <f t="shared" si="9"/>
        <v>0</v>
      </c>
      <c r="AM179" s="5">
        <f t="shared" si="9"/>
        <v>0</v>
      </c>
      <c r="AN179" s="5">
        <f t="shared" si="9"/>
        <v>0</v>
      </c>
      <c r="AO179" s="5">
        <f t="shared" si="9"/>
        <v>0</v>
      </c>
      <c r="AP179" s="5">
        <f t="shared" si="9"/>
        <v>0</v>
      </c>
      <c r="AQ179" s="5">
        <f t="shared" si="9"/>
        <v>0</v>
      </c>
      <c r="AR179" s="5">
        <f t="shared" si="9"/>
        <v>0</v>
      </c>
      <c r="AS179" s="5">
        <f t="shared" si="10"/>
        <v>0</v>
      </c>
      <c r="AT179" s="5">
        <f t="shared" si="7"/>
        <v>0</v>
      </c>
      <c r="AU179" s="5">
        <f t="shared" si="7"/>
        <v>0</v>
      </c>
      <c r="AV179" s="5">
        <f t="shared" si="7"/>
        <v>0</v>
      </c>
      <c r="AW179" s="5">
        <f t="shared" si="7"/>
        <v>0</v>
      </c>
      <c r="AX179" s="5">
        <f t="shared" si="7"/>
        <v>0</v>
      </c>
      <c r="AY179" s="5">
        <f t="shared" si="7"/>
        <v>0</v>
      </c>
      <c r="AZ179" s="5">
        <f t="shared" si="7"/>
        <v>0</v>
      </c>
      <c r="BA179" s="5">
        <f t="shared" si="7"/>
        <v>0</v>
      </c>
      <c r="BB179" s="5">
        <f t="shared" si="7"/>
        <v>0</v>
      </c>
      <c r="BC179" s="5">
        <f t="shared" si="7"/>
        <v>0</v>
      </c>
      <c r="BD179" s="5"/>
      <c r="BE179" s="5"/>
      <c r="BF179" s="5"/>
      <c r="BG179" s="5"/>
      <c r="BH179" s="5"/>
      <c r="BI179" s="5"/>
      <c r="BJ179" s="5"/>
    </row>
    <row r="180" spans="2:62" hidden="1">
      <c r="B180">
        <f t="shared" si="8"/>
        <v>150</v>
      </c>
      <c r="C180" t="str">
        <f t="shared" si="8"/>
        <v>PREPARACIÓ DEL SÒL</v>
      </c>
      <c r="D180" t="str">
        <f t="shared" si="8"/>
        <v>Estripat</v>
      </c>
      <c r="E180" s="82">
        <f t="shared" si="8"/>
        <v>2500</v>
      </c>
      <c r="F180" s="5">
        <f t="shared" si="9"/>
        <v>0</v>
      </c>
      <c r="G180" s="5">
        <f t="shared" si="9"/>
        <v>0</v>
      </c>
      <c r="H180" s="5">
        <f t="shared" si="9"/>
        <v>0</v>
      </c>
      <c r="I180" s="5">
        <f t="shared" si="9"/>
        <v>0</v>
      </c>
      <c r="J180" s="5">
        <f t="shared" si="9"/>
        <v>0</v>
      </c>
      <c r="K180" s="5">
        <f t="shared" si="9"/>
        <v>0</v>
      </c>
      <c r="L180" s="5">
        <f t="shared" si="9"/>
        <v>0</v>
      </c>
      <c r="M180" s="5">
        <f t="shared" si="9"/>
        <v>0</v>
      </c>
      <c r="N180" s="5">
        <f t="shared" si="9"/>
        <v>0</v>
      </c>
      <c r="O180" s="5">
        <f t="shared" si="9"/>
        <v>0</v>
      </c>
      <c r="P180" s="5">
        <f t="shared" si="9"/>
        <v>0</v>
      </c>
      <c r="Q180" s="5">
        <f t="shared" si="9"/>
        <v>0</v>
      </c>
      <c r="R180" s="5">
        <f t="shared" si="9"/>
        <v>0</v>
      </c>
      <c r="S180" s="5">
        <f t="shared" si="9"/>
        <v>0</v>
      </c>
      <c r="T180" s="5">
        <f t="shared" si="9"/>
        <v>0</v>
      </c>
      <c r="U180" s="5">
        <f t="shared" si="9"/>
        <v>0</v>
      </c>
      <c r="V180" s="5">
        <f t="shared" si="9"/>
        <v>0</v>
      </c>
      <c r="W180" s="5">
        <f t="shared" si="9"/>
        <v>0</v>
      </c>
      <c r="X180" s="5">
        <f t="shared" si="9"/>
        <v>0</v>
      </c>
      <c r="Y180" s="5">
        <f t="shared" si="9"/>
        <v>0</v>
      </c>
      <c r="Z180" s="5">
        <f t="shared" si="9"/>
        <v>0</v>
      </c>
      <c r="AA180" s="5">
        <f t="shared" si="9"/>
        <v>0</v>
      </c>
      <c r="AB180" s="5">
        <f t="shared" si="9"/>
        <v>0</v>
      </c>
      <c r="AC180" s="5">
        <f t="shared" si="9"/>
        <v>0</v>
      </c>
      <c r="AD180" s="5">
        <f t="shared" si="9"/>
        <v>0</v>
      </c>
      <c r="AE180" s="5">
        <f t="shared" si="9"/>
        <v>0</v>
      </c>
      <c r="AF180" s="5">
        <f t="shared" si="9"/>
        <v>0</v>
      </c>
      <c r="AG180" s="5">
        <f t="shared" si="9"/>
        <v>0</v>
      </c>
      <c r="AH180" s="5">
        <f t="shared" si="9"/>
        <v>0</v>
      </c>
      <c r="AI180" s="5">
        <f t="shared" si="9"/>
        <v>0</v>
      </c>
      <c r="AJ180" s="5">
        <f t="shared" si="9"/>
        <v>0</v>
      </c>
      <c r="AK180" s="5">
        <f t="shared" si="9"/>
        <v>0</v>
      </c>
      <c r="AL180" s="5">
        <f t="shared" si="9"/>
        <v>0</v>
      </c>
      <c r="AM180" s="5">
        <f t="shared" si="9"/>
        <v>0</v>
      </c>
      <c r="AN180" s="5">
        <f t="shared" si="9"/>
        <v>0</v>
      </c>
      <c r="AO180" s="5">
        <f t="shared" si="9"/>
        <v>0</v>
      </c>
      <c r="AP180" s="5">
        <f t="shared" si="9"/>
        <v>0</v>
      </c>
      <c r="AQ180" s="5">
        <f t="shared" si="9"/>
        <v>0</v>
      </c>
      <c r="AR180" s="5">
        <f t="shared" si="9"/>
        <v>0</v>
      </c>
      <c r="AS180" s="5">
        <f t="shared" si="10"/>
        <v>0</v>
      </c>
      <c r="AT180" s="5">
        <f t="shared" si="7"/>
        <v>0</v>
      </c>
      <c r="AU180" s="5">
        <f t="shared" si="7"/>
        <v>0</v>
      </c>
      <c r="AV180" s="5">
        <f t="shared" si="7"/>
        <v>0</v>
      </c>
      <c r="AW180" s="5">
        <f t="shared" si="7"/>
        <v>0</v>
      </c>
      <c r="AX180" s="5">
        <f t="shared" si="7"/>
        <v>0</v>
      </c>
      <c r="AY180" s="5">
        <f t="shared" si="7"/>
        <v>0</v>
      </c>
      <c r="AZ180" s="5">
        <f t="shared" si="7"/>
        <v>0</v>
      </c>
      <c r="BA180" s="5">
        <f t="shared" si="7"/>
        <v>0</v>
      </c>
      <c r="BB180" s="5">
        <f t="shared" si="7"/>
        <v>0</v>
      </c>
      <c r="BC180" s="5">
        <f t="shared" si="7"/>
        <v>0</v>
      </c>
      <c r="BD180" s="5"/>
      <c r="BE180" s="5"/>
      <c r="BF180" s="5"/>
      <c r="BG180" s="5"/>
      <c r="BH180" s="5"/>
      <c r="BI180" s="5"/>
      <c r="BJ180" s="5"/>
    </row>
    <row r="181" spans="2:62" hidden="1">
      <c r="B181">
        <f t="shared" si="8"/>
        <v>160</v>
      </c>
      <c r="C181" t="str">
        <f t="shared" si="8"/>
        <v>PREPARACIÓ DEL SÒL</v>
      </c>
      <c r="D181" t="str">
        <f t="shared" si="8"/>
        <v>Fresat</v>
      </c>
      <c r="E181" s="82">
        <f t="shared" si="8"/>
        <v>2500</v>
      </c>
      <c r="F181" s="5">
        <f t="shared" si="9"/>
        <v>0</v>
      </c>
      <c r="G181" s="5">
        <f t="shared" si="9"/>
        <v>0</v>
      </c>
      <c r="H181" s="5">
        <f t="shared" si="9"/>
        <v>0</v>
      </c>
      <c r="I181" s="5">
        <f t="shared" si="9"/>
        <v>0</v>
      </c>
      <c r="J181" s="5">
        <f t="shared" si="9"/>
        <v>0</v>
      </c>
      <c r="K181" s="5">
        <f t="shared" si="9"/>
        <v>0</v>
      </c>
      <c r="L181" s="5">
        <f t="shared" si="9"/>
        <v>0</v>
      </c>
      <c r="M181" s="5">
        <f t="shared" si="9"/>
        <v>0</v>
      </c>
      <c r="N181" s="5">
        <f t="shared" si="9"/>
        <v>0</v>
      </c>
      <c r="O181" s="5">
        <f t="shared" si="9"/>
        <v>0</v>
      </c>
      <c r="P181" s="5">
        <f t="shared" si="9"/>
        <v>0</v>
      </c>
      <c r="Q181" s="5">
        <f t="shared" si="9"/>
        <v>0</v>
      </c>
      <c r="R181" s="5">
        <f t="shared" si="9"/>
        <v>0</v>
      </c>
      <c r="S181" s="5">
        <f t="shared" si="9"/>
        <v>0</v>
      </c>
      <c r="T181" s="5">
        <f t="shared" si="9"/>
        <v>0</v>
      </c>
      <c r="U181" s="5">
        <f t="shared" si="9"/>
        <v>0</v>
      </c>
      <c r="V181" s="5">
        <f t="shared" si="9"/>
        <v>0</v>
      </c>
      <c r="W181" s="5">
        <f t="shared" si="9"/>
        <v>0</v>
      </c>
      <c r="X181" s="5">
        <f t="shared" si="9"/>
        <v>0</v>
      </c>
      <c r="Y181" s="5">
        <f t="shared" si="9"/>
        <v>0</v>
      </c>
      <c r="Z181" s="5">
        <f t="shared" si="9"/>
        <v>0</v>
      </c>
      <c r="AA181" s="5">
        <f t="shared" si="9"/>
        <v>0</v>
      </c>
      <c r="AB181" s="5">
        <f t="shared" si="9"/>
        <v>0</v>
      </c>
      <c r="AC181" s="5">
        <f t="shared" si="9"/>
        <v>0</v>
      </c>
      <c r="AD181" s="5">
        <f t="shared" si="9"/>
        <v>0</v>
      </c>
      <c r="AE181" s="5">
        <f t="shared" si="9"/>
        <v>0</v>
      </c>
      <c r="AF181" s="5">
        <f t="shared" si="9"/>
        <v>0</v>
      </c>
      <c r="AG181" s="5">
        <f t="shared" si="9"/>
        <v>0</v>
      </c>
      <c r="AH181" s="5">
        <f t="shared" si="9"/>
        <v>0</v>
      </c>
      <c r="AI181" s="5">
        <f t="shared" si="9"/>
        <v>0</v>
      </c>
      <c r="AJ181" s="5">
        <f t="shared" si="9"/>
        <v>0</v>
      </c>
      <c r="AK181" s="5">
        <f t="shared" si="9"/>
        <v>0</v>
      </c>
      <c r="AL181" s="5">
        <f t="shared" si="9"/>
        <v>0</v>
      </c>
      <c r="AM181" s="5">
        <f t="shared" si="9"/>
        <v>0</v>
      </c>
      <c r="AN181" s="5">
        <f t="shared" si="9"/>
        <v>0</v>
      </c>
      <c r="AO181" s="5">
        <f t="shared" si="9"/>
        <v>0</v>
      </c>
      <c r="AP181" s="5">
        <f t="shared" si="9"/>
        <v>0</v>
      </c>
      <c r="AQ181" s="5">
        <f t="shared" si="9"/>
        <v>0</v>
      </c>
      <c r="AR181" s="5">
        <f t="shared" si="9"/>
        <v>0</v>
      </c>
      <c r="AS181" s="5">
        <f t="shared" si="10"/>
        <v>0</v>
      </c>
      <c r="AT181" s="5">
        <f t="shared" si="7"/>
        <v>0</v>
      </c>
      <c r="AU181" s="5">
        <f t="shared" si="7"/>
        <v>0</v>
      </c>
      <c r="AV181" s="5">
        <f t="shared" si="7"/>
        <v>0</v>
      </c>
      <c r="AW181" s="5">
        <f t="shared" si="7"/>
        <v>0</v>
      </c>
      <c r="AX181" s="5">
        <f t="shared" si="7"/>
        <v>0</v>
      </c>
      <c r="AY181" s="5">
        <f t="shared" si="7"/>
        <v>0</v>
      </c>
      <c r="AZ181" s="5">
        <f t="shared" si="7"/>
        <v>0</v>
      </c>
      <c r="BA181" s="5">
        <f t="shared" si="7"/>
        <v>0</v>
      </c>
      <c r="BB181" s="5">
        <f t="shared" si="7"/>
        <v>0</v>
      </c>
      <c r="BC181" s="5">
        <f t="shared" si="7"/>
        <v>0</v>
      </c>
      <c r="BD181" s="5"/>
      <c r="BE181" s="5"/>
      <c r="BF181" s="5"/>
      <c r="BG181" s="5"/>
      <c r="BH181" s="5"/>
      <c r="BI181" s="5"/>
      <c r="BJ181" s="5"/>
    </row>
    <row r="182" spans="2:62" hidden="1">
      <c r="B182">
        <f t="shared" si="8"/>
        <v>210</v>
      </c>
      <c r="C182" t="str">
        <f t="shared" si="8"/>
        <v>ADOBAT</v>
      </c>
      <c r="D182" t="str">
        <f t="shared" si="8"/>
        <v>Aplicació de compost (36 t/ha)</v>
      </c>
      <c r="E182" s="82">
        <f t="shared" si="8"/>
        <v>2500</v>
      </c>
      <c r="F182" s="5">
        <f t="shared" si="9"/>
        <v>0</v>
      </c>
      <c r="G182" s="5">
        <f t="shared" si="9"/>
        <v>0</v>
      </c>
      <c r="H182" s="5">
        <f t="shared" si="9"/>
        <v>0</v>
      </c>
      <c r="I182" s="5">
        <f t="shared" si="9"/>
        <v>0</v>
      </c>
      <c r="J182" s="5">
        <f t="shared" si="9"/>
        <v>0</v>
      </c>
      <c r="K182" s="5">
        <f t="shared" si="9"/>
        <v>0</v>
      </c>
      <c r="L182" s="5">
        <f t="shared" si="9"/>
        <v>0</v>
      </c>
      <c r="M182" s="5">
        <f t="shared" si="9"/>
        <v>0</v>
      </c>
      <c r="N182" s="5">
        <f t="shared" si="9"/>
        <v>0</v>
      </c>
      <c r="O182" s="5">
        <f t="shared" si="9"/>
        <v>0</v>
      </c>
      <c r="P182" s="5">
        <f t="shared" si="9"/>
        <v>0</v>
      </c>
      <c r="Q182" s="5">
        <f t="shared" si="9"/>
        <v>0</v>
      </c>
      <c r="R182" s="5">
        <f t="shared" si="9"/>
        <v>0</v>
      </c>
      <c r="S182" s="5">
        <f t="shared" si="9"/>
        <v>0</v>
      </c>
      <c r="T182" s="5">
        <f t="shared" si="9"/>
        <v>0</v>
      </c>
      <c r="U182" s="5">
        <f t="shared" si="9"/>
        <v>0</v>
      </c>
      <c r="V182" s="5">
        <f t="shared" si="9"/>
        <v>0</v>
      </c>
      <c r="W182" s="5">
        <f t="shared" si="9"/>
        <v>0</v>
      </c>
      <c r="X182" s="5">
        <f t="shared" si="9"/>
        <v>0</v>
      </c>
      <c r="Y182" s="5">
        <f t="shared" si="9"/>
        <v>0</v>
      </c>
      <c r="Z182" s="5">
        <f t="shared" si="9"/>
        <v>0</v>
      </c>
      <c r="AA182" s="5">
        <f t="shared" si="9"/>
        <v>0</v>
      </c>
      <c r="AB182" s="5">
        <f t="shared" si="9"/>
        <v>0</v>
      </c>
      <c r="AC182" s="5">
        <f t="shared" si="9"/>
        <v>0</v>
      </c>
      <c r="AD182" s="5">
        <f t="shared" si="9"/>
        <v>0</v>
      </c>
      <c r="AE182" s="5">
        <f t="shared" si="9"/>
        <v>0</v>
      </c>
      <c r="AF182" s="5">
        <f t="shared" si="9"/>
        <v>0</v>
      </c>
      <c r="AG182" s="5">
        <f t="shared" si="9"/>
        <v>0</v>
      </c>
      <c r="AH182" s="5">
        <f t="shared" si="9"/>
        <v>0</v>
      </c>
      <c r="AI182" s="5">
        <f t="shared" si="9"/>
        <v>0</v>
      </c>
      <c r="AJ182" s="5">
        <f t="shared" si="9"/>
        <v>0</v>
      </c>
      <c r="AK182" s="5">
        <f t="shared" si="9"/>
        <v>0</v>
      </c>
      <c r="AL182" s="5">
        <f t="shared" si="9"/>
        <v>0</v>
      </c>
      <c r="AM182" s="5">
        <f t="shared" si="9"/>
        <v>0</v>
      </c>
      <c r="AN182" s="5">
        <f t="shared" si="9"/>
        <v>0</v>
      </c>
      <c r="AO182" s="5">
        <f t="shared" si="9"/>
        <v>0</v>
      </c>
      <c r="AP182" s="5">
        <f t="shared" si="9"/>
        <v>0</v>
      </c>
      <c r="AQ182" s="5">
        <f t="shared" si="9"/>
        <v>0</v>
      </c>
      <c r="AR182" s="5">
        <f t="shared" si="9"/>
        <v>0</v>
      </c>
      <c r="AS182" s="5">
        <f t="shared" si="10"/>
        <v>0</v>
      </c>
      <c r="AT182" s="5">
        <f t="shared" si="7"/>
        <v>0</v>
      </c>
      <c r="AU182" s="5">
        <f t="shared" si="7"/>
        <v>0</v>
      </c>
      <c r="AV182" s="5">
        <f t="shared" si="7"/>
        <v>0</v>
      </c>
      <c r="AW182" s="5">
        <f t="shared" si="7"/>
        <v>0</v>
      </c>
      <c r="AX182" s="5">
        <f t="shared" si="7"/>
        <v>0</v>
      </c>
      <c r="AY182" s="5">
        <f t="shared" si="7"/>
        <v>0</v>
      </c>
      <c r="AZ182" s="5">
        <f t="shared" si="7"/>
        <v>0</v>
      </c>
      <c r="BA182" s="5">
        <f t="shared" si="7"/>
        <v>0</v>
      </c>
      <c r="BB182" s="5">
        <f t="shared" si="7"/>
        <v>0</v>
      </c>
      <c r="BC182" s="5">
        <f t="shared" si="7"/>
        <v>0</v>
      </c>
      <c r="BD182" s="5"/>
      <c r="BE182" s="5"/>
      <c r="BF182" s="5"/>
      <c r="BG182" s="5"/>
      <c r="BH182" s="5"/>
      <c r="BI182" s="5"/>
      <c r="BJ182" s="5"/>
    </row>
    <row r="183" spans="2:62" hidden="1">
      <c r="B183">
        <f t="shared" si="8"/>
        <v>220</v>
      </c>
      <c r="C183" t="str">
        <f t="shared" si="8"/>
        <v>ADOBAT</v>
      </c>
      <c r="D183" t="str">
        <f t="shared" si="8"/>
        <v>Aplicació de compost (60 t/ha)</v>
      </c>
      <c r="E183" s="82">
        <f t="shared" si="8"/>
        <v>2500</v>
      </c>
      <c r="F183" s="5">
        <f t="shared" si="9"/>
        <v>0</v>
      </c>
      <c r="G183" s="5">
        <f t="shared" si="9"/>
        <v>0</v>
      </c>
      <c r="H183" s="5">
        <f t="shared" si="9"/>
        <v>0</v>
      </c>
      <c r="I183" s="5">
        <f t="shared" si="9"/>
        <v>0</v>
      </c>
      <c r="J183" s="5">
        <f t="shared" si="9"/>
        <v>0</v>
      </c>
      <c r="K183" s="5">
        <f t="shared" si="9"/>
        <v>0</v>
      </c>
      <c r="L183" s="5">
        <f t="shared" si="9"/>
        <v>0</v>
      </c>
      <c r="M183" s="5">
        <f t="shared" si="9"/>
        <v>0</v>
      </c>
      <c r="N183" s="5">
        <f t="shared" si="9"/>
        <v>0</v>
      </c>
      <c r="O183" s="5">
        <f t="shared" si="9"/>
        <v>0</v>
      </c>
      <c r="P183" s="5">
        <f t="shared" si="9"/>
        <v>0</v>
      </c>
      <c r="Q183" s="5">
        <f t="shared" si="9"/>
        <v>0</v>
      </c>
      <c r="R183" s="5">
        <f t="shared" si="9"/>
        <v>0</v>
      </c>
      <c r="S183" s="5">
        <f t="shared" si="9"/>
        <v>0</v>
      </c>
      <c r="T183" s="5">
        <f t="shared" si="9"/>
        <v>0</v>
      </c>
      <c r="U183" s="5">
        <f t="shared" si="9"/>
        <v>0</v>
      </c>
      <c r="V183" s="5">
        <f t="shared" si="9"/>
        <v>0</v>
      </c>
      <c r="W183" s="5">
        <f t="shared" si="9"/>
        <v>0</v>
      </c>
      <c r="X183" s="5">
        <f t="shared" si="9"/>
        <v>0</v>
      </c>
      <c r="Y183" s="5">
        <f t="shared" si="9"/>
        <v>0</v>
      </c>
      <c r="Z183" s="5">
        <f t="shared" si="9"/>
        <v>0</v>
      </c>
      <c r="AA183" s="5">
        <f t="shared" ref="AA183:AR183" si="11">+AA58*AA$49*$E$4/$E183</f>
        <v>0</v>
      </c>
      <c r="AB183" s="5">
        <f t="shared" si="11"/>
        <v>0</v>
      </c>
      <c r="AC183" s="5">
        <f t="shared" si="11"/>
        <v>0</v>
      </c>
      <c r="AD183" s="5">
        <f t="shared" si="11"/>
        <v>0</v>
      </c>
      <c r="AE183" s="5">
        <f t="shared" si="11"/>
        <v>0</v>
      </c>
      <c r="AF183" s="5">
        <f t="shared" si="11"/>
        <v>0</v>
      </c>
      <c r="AG183" s="5">
        <f t="shared" si="11"/>
        <v>0</v>
      </c>
      <c r="AH183" s="5">
        <f t="shared" si="11"/>
        <v>0</v>
      </c>
      <c r="AI183" s="5">
        <f t="shared" si="11"/>
        <v>0</v>
      </c>
      <c r="AJ183" s="5">
        <f t="shared" si="11"/>
        <v>0</v>
      </c>
      <c r="AK183" s="5">
        <f t="shared" si="11"/>
        <v>0</v>
      </c>
      <c r="AL183" s="5">
        <f t="shared" si="11"/>
        <v>0</v>
      </c>
      <c r="AM183" s="5">
        <f t="shared" si="11"/>
        <v>0</v>
      </c>
      <c r="AN183" s="5">
        <f t="shared" si="11"/>
        <v>0</v>
      </c>
      <c r="AO183" s="5">
        <f t="shared" si="11"/>
        <v>0</v>
      </c>
      <c r="AP183" s="5">
        <f t="shared" si="11"/>
        <v>0</v>
      </c>
      <c r="AQ183" s="5">
        <f t="shared" si="11"/>
        <v>0</v>
      </c>
      <c r="AR183" s="5">
        <f t="shared" si="11"/>
        <v>0</v>
      </c>
      <c r="AS183" s="5">
        <f t="shared" si="10"/>
        <v>0</v>
      </c>
      <c r="AT183" s="5">
        <f t="shared" si="7"/>
        <v>0</v>
      </c>
      <c r="AU183" s="5">
        <f t="shared" si="7"/>
        <v>0</v>
      </c>
      <c r="AV183" s="5">
        <f t="shared" si="7"/>
        <v>0</v>
      </c>
      <c r="AW183" s="5">
        <f t="shared" si="7"/>
        <v>0</v>
      </c>
      <c r="AX183" s="5">
        <f t="shared" si="7"/>
        <v>0</v>
      </c>
      <c r="AY183" s="5">
        <f t="shared" si="7"/>
        <v>0</v>
      </c>
      <c r="AZ183" s="5">
        <f t="shared" si="7"/>
        <v>0</v>
      </c>
      <c r="BA183" s="5">
        <f t="shared" si="7"/>
        <v>0</v>
      </c>
      <c r="BB183" s="5">
        <f t="shared" si="7"/>
        <v>0</v>
      </c>
      <c r="BC183" s="5">
        <f t="shared" si="7"/>
        <v>0</v>
      </c>
      <c r="BD183" s="5"/>
      <c r="BE183" s="5"/>
      <c r="BF183" s="5"/>
      <c r="BG183" s="5"/>
      <c r="BH183" s="5"/>
      <c r="BI183" s="5"/>
      <c r="BJ183" s="5"/>
    </row>
    <row r="184" spans="2:62" hidden="1">
      <c r="B184">
        <f t="shared" si="8"/>
        <v>230</v>
      </c>
      <c r="C184" t="str">
        <f t="shared" si="8"/>
        <v>ADOBAT</v>
      </c>
      <c r="D184" t="str">
        <f t="shared" si="8"/>
        <v>Aplicació d'adob orgànic</v>
      </c>
      <c r="E184" s="82">
        <f t="shared" si="8"/>
        <v>2500</v>
      </c>
      <c r="F184" s="5">
        <f t="shared" ref="F184:AR190" si="12">+F59*F$49*$E$4/$E184</f>
        <v>0</v>
      </c>
      <c r="G184" s="5">
        <f t="shared" si="12"/>
        <v>0</v>
      </c>
      <c r="H184" s="5">
        <f t="shared" si="12"/>
        <v>0</v>
      </c>
      <c r="I184" s="5">
        <f t="shared" si="12"/>
        <v>0</v>
      </c>
      <c r="J184" s="5">
        <f t="shared" si="12"/>
        <v>0</v>
      </c>
      <c r="K184" s="5">
        <f t="shared" si="12"/>
        <v>0</v>
      </c>
      <c r="L184" s="5">
        <f t="shared" si="12"/>
        <v>0</v>
      </c>
      <c r="M184" s="5">
        <f t="shared" si="12"/>
        <v>0</v>
      </c>
      <c r="N184" s="5">
        <f t="shared" si="12"/>
        <v>0</v>
      </c>
      <c r="O184" s="5">
        <f t="shared" si="12"/>
        <v>0</v>
      </c>
      <c r="P184" s="5">
        <f t="shared" si="12"/>
        <v>0</v>
      </c>
      <c r="Q184" s="5">
        <f t="shared" si="12"/>
        <v>0</v>
      </c>
      <c r="R184" s="5">
        <f t="shared" si="12"/>
        <v>0</v>
      </c>
      <c r="S184" s="5">
        <f t="shared" si="12"/>
        <v>0</v>
      </c>
      <c r="T184" s="5">
        <f t="shared" si="12"/>
        <v>0</v>
      </c>
      <c r="U184" s="5">
        <f t="shared" si="12"/>
        <v>0</v>
      </c>
      <c r="V184" s="5">
        <f t="shared" si="12"/>
        <v>0</v>
      </c>
      <c r="W184" s="5">
        <f t="shared" si="12"/>
        <v>0</v>
      </c>
      <c r="X184" s="5">
        <f t="shared" si="12"/>
        <v>0</v>
      </c>
      <c r="Y184" s="5">
        <f t="shared" si="12"/>
        <v>0</v>
      </c>
      <c r="Z184" s="5">
        <f t="shared" si="12"/>
        <v>0</v>
      </c>
      <c r="AA184" s="5">
        <f t="shared" si="12"/>
        <v>0</v>
      </c>
      <c r="AB184" s="5">
        <f t="shared" si="12"/>
        <v>0</v>
      </c>
      <c r="AC184" s="5">
        <f t="shared" si="12"/>
        <v>0</v>
      </c>
      <c r="AD184" s="5">
        <f t="shared" si="12"/>
        <v>0</v>
      </c>
      <c r="AE184" s="5">
        <f t="shared" si="12"/>
        <v>0</v>
      </c>
      <c r="AF184" s="5">
        <f t="shared" si="12"/>
        <v>0</v>
      </c>
      <c r="AG184" s="5">
        <f t="shared" si="12"/>
        <v>0</v>
      </c>
      <c r="AH184" s="5">
        <f t="shared" si="12"/>
        <v>0</v>
      </c>
      <c r="AI184" s="5">
        <f t="shared" si="12"/>
        <v>0</v>
      </c>
      <c r="AJ184" s="5">
        <f t="shared" si="12"/>
        <v>0</v>
      </c>
      <c r="AK184" s="5">
        <f t="shared" si="12"/>
        <v>0</v>
      </c>
      <c r="AL184" s="5">
        <f t="shared" si="12"/>
        <v>0</v>
      </c>
      <c r="AM184" s="5">
        <f t="shared" si="12"/>
        <v>0</v>
      </c>
      <c r="AN184" s="5">
        <f t="shared" si="12"/>
        <v>0</v>
      </c>
      <c r="AO184" s="5">
        <f t="shared" si="12"/>
        <v>0</v>
      </c>
      <c r="AP184" s="5">
        <f t="shared" si="12"/>
        <v>0</v>
      </c>
      <c r="AQ184" s="5">
        <f t="shared" si="12"/>
        <v>0</v>
      </c>
      <c r="AR184" s="5">
        <f t="shared" si="12"/>
        <v>0</v>
      </c>
      <c r="AS184" s="5">
        <f t="shared" si="10"/>
        <v>0</v>
      </c>
      <c r="AT184" s="5">
        <f t="shared" si="7"/>
        <v>0</v>
      </c>
      <c r="AU184" s="5">
        <f t="shared" si="7"/>
        <v>0</v>
      </c>
      <c r="AV184" s="5">
        <f t="shared" si="7"/>
        <v>0</v>
      </c>
      <c r="AW184" s="5">
        <f t="shared" si="7"/>
        <v>0</v>
      </c>
      <c r="AX184" s="5">
        <f t="shared" si="7"/>
        <v>0</v>
      </c>
      <c r="AY184" s="5">
        <f t="shared" si="7"/>
        <v>0</v>
      </c>
      <c r="AZ184" s="5">
        <f t="shared" si="7"/>
        <v>0</v>
      </c>
      <c r="BA184" s="5">
        <f t="shared" si="7"/>
        <v>0</v>
      </c>
      <c r="BB184" s="5">
        <f t="shared" si="7"/>
        <v>0</v>
      </c>
      <c r="BC184" s="5">
        <f t="shared" si="7"/>
        <v>0</v>
      </c>
      <c r="BD184" s="5"/>
      <c r="BE184" s="5"/>
      <c r="BF184" s="5"/>
      <c r="BG184" s="5"/>
      <c r="BH184" s="5"/>
      <c r="BI184" s="5"/>
      <c r="BJ184" s="5"/>
    </row>
    <row r="185" spans="2:62" hidden="1">
      <c r="B185">
        <f t="shared" si="8"/>
        <v>240</v>
      </c>
      <c r="C185" t="str">
        <f t="shared" si="8"/>
        <v>ADOBAT</v>
      </c>
      <c r="D185" t="str">
        <f t="shared" si="8"/>
        <v>Aplicació potassi</v>
      </c>
      <c r="E185" s="82">
        <f t="shared" si="8"/>
        <v>2500</v>
      </c>
      <c r="F185" s="5">
        <f t="shared" si="12"/>
        <v>0</v>
      </c>
      <c r="G185" s="5">
        <f t="shared" si="12"/>
        <v>0</v>
      </c>
      <c r="H185" s="5">
        <f t="shared" si="12"/>
        <v>0</v>
      </c>
      <c r="I185" s="5">
        <f t="shared" si="12"/>
        <v>0</v>
      </c>
      <c r="J185" s="5">
        <f t="shared" si="12"/>
        <v>0</v>
      </c>
      <c r="K185" s="5">
        <f t="shared" si="12"/>
        <v>0</v>
      </c>
      <c r="L185" s="5">
        <f t="shared" si="12"/>
        <v>0</v>
      </c>
      <c r="M185" s="5">
        <f t="shared" si="12"/>
        <v>0</v>
      </c>
      <c r="N185" s="5">
        <f t="shared" si="12"/>
        <v>0</v>
      </c>
      <c r="O185" s="5">
        <f t="shared" si="12"/>
        <v>0</v>
      </c>
      <c r="P185" s="5">
        <f t="shared" si="12"/>
        <v>0</v>
      </c>
      <c r="Q185" s="5">
        <f t="shared" si="12"/>
        <v>0</v>
      </c>
      <c r="R185" s="5">
        <f t="shared" si="12"/>
        <v>0</v>
      </c>
      <c r="S185" s="5">
        <f t="shared" si="12"/>
        <v>0</v>
      </c>
      <c r="T185" s="5">
        <f t="shared" si="12"/>
        <v>0</v>
      </c>
      <c r="U185" s="5">
        <f t="shared" si="12"/>
        <v>0</v>
      </c>
      <c r="V185" s="5">
        <f t="shared" si="12"/>
        <v>0</v>
      </c>
      <c r="W185" s="5">
        <f t="shared" si="12"/>
        <v>0</v>
      </c>
      <c r="X185" s="5">
        <f t="shared" si="12"/>
        <v>0</v>
      </c>
      <c r="Y185" s="5">
        <f t="shared" si="12"/>
        <v>0</v>
      </c>
      <c r="Z185" s="5">
        <f t="shared" si="12"/>
        <v>0</v>
      </c>
      <c r="AA185" s="5">
        <f t="shared" si="12"/>
        <v>0</v>
      </c>
      <c r="AB185" s="5">
        <f t="shared" si="12"/>
        <v>0</v>
      </c>
      <c r="AC185" s="5">
        <f t="shared" si="12"/>
        <v>0</v>
      </c>
      <c r="AD185" s="5">
        <f t="shared" si="12"/>
        <v>0</v>
      </c>
      <c r="AE185" s="5">
        <f t="shared" si="12"/>
        <v>0</v>
      </c>
      <c r="AF185" s="5">
        <f t="shared" si="12"/>
        <v>0</v>
      </c>
      <c r="AG185" s="5">
        <f t="shared" si="12"/>
        <v>0</v>
      </c>
      <c r="AH185" s="5">
        <f t="shared" si="12"/>
        <v>0</v>
      </c>
      <c r="AI185" s="5">
        <f t="shared" si="12"/>
        <v>0</v>
      </c>
      <c r="AJ185" s="5">
        <f t="shared" si="12"/>
        <v>0</v>
      </c>
      <c r="AK185" s="5">
        <f t="shared" si="12"/>
        <v>0</v>
      </c>
      <c r="AL185" s="5">
        <f t="shared" si="12"/>
        <v>0</v>
      </c>
      <c r="AM185" s="5">
        <f t="shared" si="12"/>
        <v>0</v>
      </c>
      <c r="AN185" s="5">
        <f t="shared" si="12"/>
        <v>0</v>
      </c>
      <c r="AO185" s="5">
        <f t="shared" si="12"/>
        <v>0</v>
      </c>
      <c r="AP185" s="5">
        <f t="shared" si="12"/>
        <v>0</v>
      </c>
      <c r="AQ185" s="5">
        <f t="shared" si="12"/>
        <v>0</v>
      </c>
      <c r="AR185" s="5">
        <f t="shared" si="12"/>
        <v>0</v>
      </c>
      <c r="AS185" s="5">
        <f t="shared" si="10"/>
        <v>0</v>
      </c>
      <c r="AT185" s="5">
        <f t="shared" si="7"/>
        <v>0</v>
      </c>
      <c r="AU185" s="5">
        <f t="shared" si="7"/>
        <v>0</v>
      </c>
      <c r="AV185" s="5">
        <f t="shared" si="7"/>
        <v>0</v>
      </c>
      <c r="AW185" s="5">
        <f t="shared" si="7"/>
        <v>0</v>
      </c>
      <c r="AX185" s="5">
        <f t="shared" si="7"/>
        <v>0</v>
      </c>
      <c r="AY185" s="5">
        <f t="shared" si="7"/>
        <v>0</v>
      </c>
      <c r="AZ185" s="5">
        <f t="shared" si="7"/>
        <v>0</v>
      </c>
      <c r="BA185" s="5">
        <f t="shared" si="7"/>
        <v>0</v>
      </c>
      <c r="BB185" s="5">
        <f t="shared" si="7"/>
        <v>0</v>
      </c>
      <c r="BC185" s="5">
        <f t="shared" si="7"/>
        <v>0</v>
      </c>
      <c r="BD185" s="5"/>
      <c r="BE185" s="5"/>
      <c r="BF185" s="5"/>
      <c r="BG185" s="5"/>
      <c r="BH185" s="5"/>
      <c r="BI185" s="5"/>
      <c r="BJ185" s="5"/>
    </row>
    <row r="186" spans="2:62" hidden="1">
      <c r="B186">
        <f t="shared" si="8"/>
        <v>310</v>
      </c>
      <c r="C186" t="str">
        <f t="shared" si="8"/>
        <v>PLANTACIÓ</v>
      </c>
      <c r="D186" t="str">
        <f t="shared" si="8"/>
        <v>Solcar</v>
      </c>
      <c r="E186" s="82">
        <f t="shared" si="8"/>
        <v>2500</v>
      </c>
      <c r="F186" s="5">
        <f t="shared" si="12"/>
        <v>0</v>
      </c>
      <c r="G186" s="5">
        <f t="shared" si="12"/>
        <v>0</v>
      </c>
      <c r="H186" s="5">
        <f t="shared" si="12"/>
        <v>0</v>
      </c>
      <c r="I186" s="5">
        <f t="shared" si="12"/>
        <v>0</v>
      </c>
      <c r="J186" s="5">
        <f t="shared" si="12"/>
        <v>0</v>
      </c>
      <c r="K186" s="5">
        <f t="shared" si="12"/>
        <v>0</v>
      </c>
      <c r="L186" s="5">
        <f t="shared" si="12"/>
        <v>0</v>
      </c>
      <c r="M186" s="5">
        <f t="shared" si="12"/>
        <v>0</v>
      </c>
      <c r="N186" s="5">
        <f t="shared" si="12"/>
        <v>0</v>
      </c>
      <c r="O186" s="5">
        <f t="shared" si="12"/>
        <v>0</v>
      </c>
      <c r="P186" s="5">
        <f t="shared" si="12"/>
        <v>0</v>
      </c>
      <c r="Q186" s="5">
        <f t="shared" si="12"/>
        <v>0</v>
      </c>
      <c r="R186" s="5">
        <f t="shared" si="12"/>
        <v>0</v>
      </c>
      <c r="S186" s="5">
        <f t="shared" si="12"/>
        <v>0</v>
      </c>
      <c r="T186" s="5">
        <f t="shared" si="12"/>
        <v>0</v>
      </c>
      <c r="U186" s="5">
        <f t="shared" si="12"/>
        <v>0</v>
      </c>
      <c r="V186" s="5">
        <f t="shared" si="12"/>
        <v>0</v>
      </c>
      <c r="W186" s="5">
        <f t="shared" si="12"/>
        <v>0</v>
      </c>
      <c r="X186" s="5">
        <f t="shared" si="12"/>
        <v>0</v>
      </c>
      <c r="Y186" s="5">
        <f t="shared" si="12"/>
        <v>0</v>
      </c>
      <c r="Z186" s="5">
        <f t="shared" si="12"/>
        <v>0</v>
      </c>
      <c r="AA186" s="5">
        <f t="shared" si="12"/>
        <v>0</v>
      </c>
      <c r="AB186" s="5">
        <f t="shared" si="12"/>
        <v>0</v>
      </c>
      <c r="AC186" s="5">
        <f t="shared" si="12"/>
        <v>0</v>
      </c>
      <c r="AD186" s="5">
        <f t="shared" si="12"/>
        <v>0</v>
      </c>
      <c r="AE186" s="5">
        <f t="shared" si="12"/>
        <v>0</v>
      </c>
      <c r="AF186" s="5">
        <f t="shared" si="12"/>
        <v>0</v>
      </c>
      <c r="AG186" s="5">
        <f t="shared" si="12"/>
        <v>0</v>
      </c>
      <c r="AH186" s="5">
        <f t="shared" si="12"/>
        <v>0</v>
      </c>
      <c r="AI186" s="5">
        <f t="shared" si="12"/>
        <v>0</v>
      </c>
      <c r="AJ186" s="5">
        <f t="shared" si="12"/>
        <v>0</v>
      </c>
      <c r="AK186" s="5">
        <f t="shared" si="12"/>
        <v>0</v>
      </c>
      <c r="AL186" s="5">
        <f t="shared" si="12"/>
        <v>0</v>
      </c>
      <c r="AM186" s="5">
        <f t="shared" si="12"/>
        <v>0</v>
      </c>
      <c r="AN186" s="5">
        <f t="shared" si="12"/>
        <v>0</v>
      </c>
      <c r="AO186" s="5">
        <f t="shared" si="12"/>
        <v>0</v>
      </c>
      <c r="AP186" s="5">
        <f t="shared" si="12"/>
        <v>0</v>
      </c>
      <c r="AQ186" s="5">
        <f t="shared" si="12"/>
        <v>0</v>
      </c>
      <c r="AR186" s="5">
        <f t="shared" si="12"/>
        <v>0</v>
      </c>
      <c r="AS186" s="5">
        <f t="shared" si="10"/>
        <v>0</v>
      </c>
      <c r="AT186" s="5">
        <f t="shared" si="7"/>
        <v>0</v>
      </c>
      <c r="AU186" s="5">
        <f t="shared" si="7"/>
        <v>0</v>
      </c>
      <c r="AV186" s="5">
        <f t="shared" si="7"/>
        <v>0</v>
      </c>
      <c r="AW186" s="5">
        <f t="shared" si="7"/>
        <v>0</v>
      </c>
      <c r="AX186" s="5">
        <f t="shared" si="7"/>
        <v>0</v>
      </c>
      <c r="AY186" s="5">
        <f t="shared" si="7"/>
        <v>0</v>
      </c>
      <c r="AZ186" s="5">
        <f t="shared" si="7"/>
        <v>0</v>
      </c>
      <c r="BA186" s="5">
        <f t="shared" si="7"/>
        <v>0</v>
      </c>
      <c r="BB186" s="5">
        <f t="shared" si="7"/>
        <v>0</v>
      </c>
      <c r="BC186" s="5">
        <f t="shared" si="7"/>
        <v>0</v>
      </c>
      <c r="BD186" s="5"/>
      <c r="BE186" s="5"/>
      <c r="BF186" s="5"/>
      <c r="BG186" s="5"/>
      <c r="BH186" s="5"/>
      <c r="BI186" s="5"/>
      <c r="BJ186" s="5"/>
    </row>
    <row r="187" spans="2:62" hidden="1">
      <c r="B187">
        <f t="shared" si="8"/>
        <v>320</v>
      </c>
      <c r="C187" t="str">
        <f t="shared" si="8"/>
        <v>PLANTACIÓ</v>
      </c>
      <c r="D187" t="str">
        <f t="shared" si="8"/>
        <v>Marcat</v>
      </c>
      <c r="E187" s="82">
        <f t="shared" si="8"/>
        <v>2500</v>
      </c>
      <c r="F187" s="5">
        <f t="shared" si="12"/>
        <v>0</v>
      </c>
      <c r="G187" s="5">
        <f t="shared" si="12"/>
        <v>0</v>
      </c>
      <c r="H187" s="5">
        <f t="shared" si="12"/>
        <v>0</v>
      </c>
      <c r="I187" s="5">
        <f t="shared" si="12"/>
        <v>0</v>
      </c>
      <c r="J187" s="5">
        <f t="shared" si="12"/>
        <v>0</v>
      </c>
      <c r="K187" s="5">
        <f t="shared" si="12"/>
        <v>0</v>
      </c>
      <c r="L187" s="5">
        <f t="shared" si="12"/>
        <v>0</v>
      </c>
      <c r="M187" s="5">
        <f t="shared" si="12"/>
        <v>0</v>
      </c>
      <c r="N187" s="5">
        <f t="shared" si="12"/>
        <v>0</v>
      </c>
      <c r="O187" s="5">
        <f t="shared" si="12"/>
        <v>0</v>
      </c>
      <c r="P187" s="5">
        <f t="shared" si="12"/>
        <v>0</v>
      </c>
      <c r="Q187" s="5">
        <f t="shared" si="12"/>
        <v>0</v>
      </c>
      <c r="R187" s="5">
        <f t="shared" si="12"/>
        <v>0</v>
      </c>
      <c r="S187" s="5">
        <f t="shared" si="12"/>
        <v>0</v>
      </c>
      <c r="T187" s="5">
        <f t="shared" si="12"/>
        <v>0</v>
      </c>
      <c r="U187" s="5">
        <f t="shared" si="12"/>
        <v>0</v>
      </c>
      <c r="V187" s="5">
        <f t="shared" si="12"/>
        <v>0</v>
      </c>
      <c r="W187" s="5">
        <f t="shared" si="12"/>
        <v>0</v>
      </c>
      <c r="X187" s="5">
        <f t="shared" si="12"/>
        <v>0</v>
      </c>
      <c r="Y187" s="5">
        <f t="shared" si="12"/>
        <v>0</v>
      </c>
      <c r="Z187" s="5">
        <f t="shared" si="12"/>
        <v>0</v>
      </c>
      <c r="AA187" s="5">
        <f t="shared" si="12"/>
        <v>0</v>
      </c>
      <c r="AB187" s="5">
        <f t="shared" si="12"/>
        <v>0</v>
      </c>
      <c r="AC187" s="5">
        <f t="shared" si="12"/>
        <v>0</v>
      </c>
      <c r="AD187" s="5">
        <f t="shared" si="12"/>
        <v>0</v>
      </c>
      <c r="AE187" s="5">
        <f t="shared" si="12"/>
        <v>0</v>
      </c>
      <c r="AF187" s="5">
        <f t="shared" si="12"/>
        <v>0</v>
      </c>
      <c r="AG187" s="5">
        <f t="shared" si="12"/>
        <v>0</v>
      </c>
      <c r="AH187" s="5">
        <f t="shared" si="12"/>
        <v>0</v>
      </c>
      <c r="AI187" s="5">
        <f t="shared" si="12"/>
        <v>0</v>
      </c>
      <c r="AJ187" s="5">
        <f t="shared" si="12"/>
        <v>0</v>
      </c>
      <c r="AK187" s="5">
        <f t="shared" si="12"/>
        <v>0</v>
      </c>
      <c r="AL187" s="5">
        <f t="shared" si="12"/>
        <v>0</v>
      </c>
      <c r="AM187" s="5">
        <f t="shared" si="12"/>
        <v>0</v>
      </c>
      <c r="AN187" s="5">
        <f t="shared" si="12"/>
        <v>0</v>
      </c>
      <c r="AO187" s="5">
        <f t="shared" si="12"/>
        <v>0</v>
      </c>
      <c r="AP187" s="5">
        <f t="shared" si="12"/>
        <v>0</v>
      </c>
      <c r="AQ187" s="5">
        <f t="shared" si="12"/>
        <v>0</v>
      </c>
      <c r="AR187" s="5">
        <f t="shared" si="12"/>
        <v>0</v>
      </c>
      <c r="AS187" s="5">
        <f t="shared" si="10"/>
        <v>0</v>
      </c>
      <c r="AT187" s="5">
        <f t="shared" si="7"/>
        <v>0</v>
      </c>
      <c r="AU187" s="5">
        <f t="shared" si="7"/>
        <v>0</v>
      </c>
      <c r="AV187" s="5">
        <f t="shared" si="7"/>
        <v>0</v>
      </c>
      <c r="AW187" s="5">
        <f t="shared" si="7"/>
        <v>0</v>
      </c>
      <c r="AX187" s="5">
        <f t="shared" si="7"/>
        <v>0</v>
      </c>
      <c r="AY187" s="5">
        <f t="shared" si="7"/>
        <v>0</v>
      </c>
      <c r="AZ187" s="5">
        <f t="shared" si="7"/>
        <v>0</v>
      </c>
      <c r="BA187" s="5">
        <f t="shared" si="7"/>
        <v>0</v>
      </c>
      <c r="BB187" s="5">
        <f t="shared" si="7"/>
        <v>0</v>
      </c>
      <c r="BC187" s="5">
        <f t="shared" si="7"/>
        <v>0</v>
      </c>
      <c r="BD187" s="5"/>
      <c r="BE187" s="5"/>
      <c r="BF187" s="5"/>
      <c r="BG187" s="5"/>
      <c r="BH187" s="5"/>
      <c r="BI187" s="5"/>
      <c r="BJ187" s="5"/>
    </row>
    <row r="188" spans="2:62" hidden="1">
      <c r="B188">
        <f t="shared" si="8"/>
        <v>330</v>
      </c>
      <c r="C188" t="str">
        <f t="shared" si="8"/>
        <v>PLANTACIÓ</v>
      </c>
      <c r="D188" t="str">
        <f t="shared" si="8"/>
        <v>Plantació manual col o bròcoli</v>
      </c>
      <c r="E188" s="82">
        <f t="shared" si="8"/>
        <v>2500</v>
      </c>
      <c r="F188" s="5">
        <f t="shared" si="12"/>
        <v>0</v>
      </c>
      <c r="G188" s="5">
        <f t="shared" si="12"/>
        <v>0</v>
      </c>
      <c r="H188" s="5">
        <f t="shared" si="12"/>
        <v>0</v>
      </c>
      <c r="I188" s="5">
        <f t="shared" si="12"/>
        <v>0</v>
      </c>
      <c r="J188" s="5">
        <f t="shared" si="12"/>
        <v>0</v>
      </c>
      <c r="K188" s="5">
        <f t="shared" si="12"/>
        <v>0</v>
      </c>
      <c r="L188" s="5">
        <f t="shared" si="12"/>
        <v>0</v>
      </c>
      <c r="M188" s="5">
        <f t="shared" si="12"/>
        <v>0</v>
      </c>
      <c r="N188" s="5">
        <f t="shared" si="12"/>
        <v>0</v>
      </c>
      <c r="O188" s="5">
        <f t="shared" si="12"/>
        <v>0</v>
      </c>
      <c r="P188" s="5">
        <f t="shared" si="12"/>
        <v>0</v>
      </c>
      <c r="Q188" s="5">
        <f t="shared" si="12"/>
        <v>0</v>
      </c>
      <c r="R188" s="5">
        <f t="shared" si="12"/>
        <v>0</v>
      </c>
      <c r="S188" s="5">
        <f t="shared" si="12"/>
        <v>0</v>
      </c>
      <c r="T188" s="5">
        <f t="shared" si="12"/>
        <v>0</v>
      </c>
      <c r="U188" s="5">
        <f t="shared" si="12"/>
        <v>0</v>
      </c>
      <c r="V188" s="5">
        <f t="shared" si="12"/>
        <v>0</v>
      </c>
      <c r="W188" s="5">
        <f t="shared" si="12"/>
        <v>0</v>
      </c>
      <c r="X188" s="5">
        <f t="shared" si="12"/>
        <v>0</v>
      </c>
      <c r="Y188" s="5">
        <f t="shared" si="12"/>
        <v>0</v>
      </c>
      <c r="Z188" s="5">
        <f t="shared" si="12"/>
        <v>0</v>
      </c>
      <c r="AA188" s="5">
        <f t="shared" si="12"/>
        <v>0</v>
      </c>
      <c r="AB188" s="5">
        <f t="shared" si="12"/>
        <v>0</v>
      </c>
      <c r="AC188" s="5">
        <f t="shared" si="12"/>
        <v>0</v>
      </c>
      <c r="AD188" s="5">
        <f t="shared" si="12"/>
        <v>0</v>
      </c>
      <c r="AE188" s="5">
        <f t="shared" si="12"/>
        <v>0</v>
      </c>
      <c r="AF188" s="5">
        <f t="shared" si="12"/>
        <v>0</v>
      </c>
      <c r="AG188" s="5">
        <f t="shared" si="12"/>
        <v>0</v>
      </c>
      <c r="AH188" s="5">
        <f t="shared" si="12"/>
        <v>0</v>
      </c>
      <c r="AI188" s="5">
        <f t="shared" si="12"/>
        <v>0</v>
      </c>
      <c r="AJ188" s="5">
        <f t="shared" si="12"/>
        <v>0</v>
      </c>
      <c r="AK188" s="5">
        <f t="shared" si="12"/>
        <v>0</v>
      </c>
      <c r="AL188" s="5">
        <f t="shared" si="12"/>
        <v>0</v>
      </c>
      <c r="AM188" s="5">
        <f t="shared" si="12"/>
        <v>0</v>
      </c>
      <c r="AN188" s="5">
        <f t="shared" si="12"/>
        <v>0</v>
      </c>
      <c r="AO188" s="5">
        <f t="shared" si="12"/>
        <v>0</v>
      </c>
      <c r="AP188" s="5">
        <f t="shared" si="12"/>
        <v>0</v>
      </c>
      <c r="AQ188" s="5">
        <f t="shared" si="12"/>
        <v>0</v>
      </c>
      <c r="AR188" s="5">
        <f t="shared" si="12"/>
        <v>0</v>
      </c>
      <c r="AS188" s="5">
        <f t="shared" si="10"/>
        <v>0</v>
      </c>
      <c r="AT188" s="5">
        <f t="shared" si="7"/>
        <v>0</v>
      </c>
      <c r="AU188" s="5">
        <f t="shared" si="7"/>
        <v>0</v>
      </c>
      <c r="AV188" s="5">
        <f t="shared" si="7"/>
        <v>0</v>
      </c>
      <c r="AW188" s="5">
        <f t="shared" si="7"/>
        <v>0</v>
      </c>
      <c r="AX188" s="5">
        <f t="shared" si="7"/>
        <v>0</v>
      </c>
      <c r="AY188" s="5">
        <f t="shared" si="7"/>
        <v>0</v>
      </c>
      <c r="AZ188" s="5">
        <f t="shared" si="7"/>
        <v>0</v>
      </c>
      <c r="BA188" s="5">
        <f t="shared" si="7"/>
        <v>0</v>
      </c>
      <c r="BB188" s="5">
        <f t="shared" si="7"/>
        <v>0</v>
      </c>
      <c r="BC188" s="5">
        <f t="shared" si="7"/>
        <v>0</v>
      </c>
      <c r="BD188" s="5"/>
      <c r="BE188" s="5"/>
      <c r="BF188" s="5"/>
      <c r="BG188" s="5"/>
      <c r="BH188" s="5"/>
      <c r="BI188" s="5"/>
      <c r="BJ188" s="5"/>
    </row>
    <row r="189" spans="2:62" hidden="1">
      <c r="B189">
        <f t="shared" si="8"/>
        <v>340</v>
      </c>
      <c r="C189" t="str">
        <f t="shared" si="8"/>
        <v>PLANTACIÓ</v>
      </c>
      <c r="D189" t="str">
        <f t="shared" si="8"/>
        <v>Plantació manual calçots</v>
      </c>
      <c r="E189" s="82">
        <f t="shared" si="8"/>
        <v>2500</v>
      </c>
      <c r="F189" s="5">
        <f t="shared" si="12"/>
        <v>0</v>
      </c>
      <c r="G189" s="5">
        <f t="shared" si="12"/>
        <v>0</v>
      </c>
      <c r="H189" s="5">
        <f t="shared" si="12"/>
        <v>0</v>
      </c>
      <c r="I189" s="5">
        <f t="shared" si="12"/>
        <v>0</v>
      </c>
      <c r="J189" s="5">
        <f t="shared" si="12"/>
        <v>0</v>
      </c>
      <c r="K189" s="5">
        <f t="shared" si="12"/>
        <v>0</v>
      </c>
      <c r="L189" s="5">
        <f t="shared" si="12"/>
        <v>0</v>
      </c>
      <c r="M189" s="5">
        <f t="shared" si="12"/>
        <v>0</v>
      </c>
      <c r="N189" s="5">
        <f t="shared" si="12"/>
        <v>0</v>
      </c>
      <c r="O189" s="5">
        <f t="shared" si="12"/>
        <v>0</v>
      </c>
      <c r="P189" s="5">
        <f t="shared" si="12"/>
        <v>0</v>
      </c>
      <c r="Q189" s="5">
        <f t="shared" si="12"/>
        <v>0</v>
      </c>
      <c r="R189" s="5">
        <f t="shared" si="12"/>
        <v>0</v>
      </c>
      <c r="S189" s="5">
        <f t="shared" si="12"/>
        <v>0</v>
      </c>
      <c r="T189" s="5">
        <f t="shared" si="12"/>
        <v>0</v>
      </c>
      <c r="U189" s="5">
        <f t="shared" si="12"/>
        <v>0</v>
      </c>
      <c r="V189" s="5">
        <f t="shared" si="12"/>
        <v>0</v>
      </c>
      <c r="W189" s="5">
        <f t="shared" si="12"/>
        <v>0</v>
      </c>
      <c r="X189" s="5">
        <f t="shared" si="12"/>
        <v>0</v>
      </c>
      <c r="Y189" s="5">
        <f t="shared" si="12"/>
        <v>0</v>
      </c>
      <c r="Z189" s="5">
        <f t="shared" si="12"/>
        <v>0</v>
      </c>
      <c r="AA189" s="5">
        <f t="shared" si="12"/>
        <v>0</v>
      </c>
      <c r="AB189" s="5">
        <f t="shared" si="12"/>
        <v>0</v>
      </c>
      <c r="AC189" s="5">
        <f t="shared" si="12"/>
        <v>0</v>
      </c>
      <c r="AD189" s="5">
        <f t="shared" si="12"/>
        <v>0</v>
      </c>
      <c r="AE189" s="5">
        <f t="shared" si="12"/>
        <v>0</v>
      </c>
      <c r="AF189" s="5">
        <f t="shared" si="12"/>
        <v>0</v>
      </c>
      <c r="AG189" s="5">
        <f t="shared" si="12"/>
        <v>0</v>
      </c>
      <c r="AH189" s="5">
        <f t="shared" si="12"/>
        <v>0</v>
      </c>
      <c r="AI189" s="5">
        <f t="shared" si="12"/>
        <v>0</v>
      </c>
      <c r="AJ189" s="5">
        <f t="shared" si="12"/>
        <v>0</v>
      </c>
      <c r="AK189" s="5">
        <f t="shared" si="12"/>
        <v>0</v>
      </c>
      <c r="AL189" s="5">
        <f t="shared" si="12"/>
        <v>0</v>
      </c>
      <c r="AM189" s="5">
        <f t="shared" si="12"/>
        <v>0</v>
      </c>
      <c r="AN189" s="5">
        <f t="shared" si="12"/>
        <v>0</v>
      </c>
      <c r="AO189" s="5">
        <f t="shared" si="12"/>
        <v>0</v>
      </c>
      <c r="AP189" s="5">
        <f t="shared" si="12"/>
        <v>0</v>
      </c>
      <c r="AQ189" s="5">
        <f t="shared" si="12"/>
        <v>0</v>
      </c>
      <c r="AR189" s="5">
        <f t="shared" si="12"/>
        <v>0</v>
      </c>
      <c r="AS189" s="5">
        <f t="shared" si="10"/>
        <v>0</v>
      </c>
      <c r="AT189" s="5">
        <f t="shared" si="7"/>
        <v>0</v>
      </c>
      <c r="AU189" s="5">
        <f t="shared" si="7"/>
        <v>0</v>
      </c>
      <c r="AV189" s="5">
        <f t="shared" si="7"/>
        <v>0</v>
      </c>
      <c r="AW189" s="5">
        <f t="shared" si="7"/>
        <v>0</v>
      </c>
      <c r="AX189" s="5">
        <f t="shared" si="7"/>
        <v>0</v>
      </c>
      <c r="AY189" s="5">
        <f t="shared" si="7"/>
        <v>0</v>
      </c>
      <c r="AZ189" s="5">
        <f t="shared" si="7"/>
        <v>0</v>
      </c>
      <c r="BA189" s="5">
        <f t="shared" si="7"/>
        <v>0</v>
      </c>
      <c r="BB189" s="5">
        <f t="shared" si="7"/>
        <v>0</v>
      </c>
      <c r="BC189" s="5">
        <f t="shared" si="7"/>
        <v>0</v>
      </c>
      <c r="BD189" s="5"/>
      <c r="BE189" s="5"/>
      <c r="BF189" s="5"/>
      <c r="BG189" s="5"/>
      <c r="BH189" s="5"/>
      <c r="BI189" s="5"/>
      <c r="BJ189" s="5"/>
    </row>
    <row r="190" spans="2:62" hidden="1">
      <c r="B190">
        <f t="shared" si="8"/>
        <v>350</v>
      </c>
      <c r="C190" t="str">
        <f t="shared" si="8"/>
        <v>PLANTACIÓ</v>
      </c>
      <c r="D190" t="str">
        <f t="shared" si="8"/>
        <v>Plantació manual enciam</v>
      </c>
      <c r="E190" s="82">
        <f t="shared" si="8"/>
        <v>2500</v>
      </c>
      <c r="F190" s="5">
        <f t="shared" si="12"/>
        <v>0</v>
      </c>
      <c r="G190" s="5">
        <f t="shared" si="12"/>
        <v>0</v>
      </c>
      <c r="H190" s="5">
        <f t="shared" si="12"/>
        <v>0</v>
      </c>
      <c r="I190" s="5">
        <f t="shared" si="12"/>
        <v>0</v>
      </c>
      <c r="J190" s="5">
        <f t="shared" si="12"/>
        <v>0</v>
      </c>
      <c r="K190" s="5">
        <f t="shared" si="12"/>
        <v>0</v>
      </c>
      <c r="L190" s="5">
        <f t="shared" si="12"/>
        <v>0</v>
      </c>
      <c r="M190" s="5">
        <f t="shared" si="12"/>
        <v>0</v>
      </c>
      <c r="N190" s="5">
        <f t="shared" si="12"/>
        <v>0</v>
      </c>
      <c r="O190" s="5">
        <f t="shared" si="12"/>
        <v>0</v>
      </c>
      <c r="P190" s="5">
        <f t="shared" si="12"/>
        <v>0</v>
      </c>
      <c r="Q190" s="5">
        <f t="shared" si="12"/>
        <v>0</v>
      </c>
      <c r="R190" s="5">
        <f t="shared" si="12"/>
        <v>0</v>
      </c>
      <c r="S190" s="5">
        <f t="shared" si="12"/>
        <v>0</v>
      </c>
      <c r="T190" s="5">
        <f t="shared" si="12"/>
        <v>0</v>
      </c>
      <c r="U190" s="5">
        <f t="shared" si="12"/>
        <v>0</v>
      </c>
      <c r="V190" s="5">
        <f t="shared" si="12"/>
        <v>0</v>
      </c>
      <c r="W190" s="5">
        <f t="shared" si="12"/>
        <v>0</v>
      </c>
      <c r="X190" s="5">
        <f t="shared" si="12"/>
        <v>0</v>
      </c>
      <c r="Y190" s="5">
        <f t="shared" si="12"/>
        <v>0</v>
      </c>
      <c r="Z190" s="5">
        <f t="shared" si="12"/>
        <v>0</v>
      </c>
      <c r="AA190" s="5">
        <f t="shared" ref="AA190:AR190" si="13">+AA65*AA$49*$E$4/$E190</f>
        <v>0</v>
      </c>
      <c r="AB190" s="5">
        <f t="shared" si="13"/>
        <v>0</v>
      </c>
      <c r="AC190" s="5">
        <f t="shared" si="13"/>
        <v>0</v>
      </c>
      <c r="AD190" s="5">
        <f t="shared" si="13"/>
        <v>0</v>
      </c>
      <c r="AE190" s="5">
        <f t="shared" si="13"/>
        <v>0</v>
      </c>
      <c r="AF190" s="5">
        <f t="shared" si="13"/>
        <v>0</v>
      </c>
      <c r="AG190" s="5">
        <f t="shared" si="13"/>
        <v>0</v>
      </c>
      <c r="AH190" s="5">
        <f t="shared" si="13"/>
        <v>0</v>
      </c>
      <c r="AI190" s="5">
        <f t="shared" si="13"/>
        <v>0</v>
      </c>
      <c r="AJ190" s="5">
        <f t="shared" si="13"/>
        <v>0</v>
      </c>
      <c r="AK190" s="5">
        <f t="shared" si="13"/>
        <v>0</v>
      </c>
      <c r="AL190" s="5">
        <f t="shared" si="13"/>
        <v>0</v>
      </c>
      <c r="AM190" s="5">
        <f t="shared" si="13"/>
        <v>0</v>
      </c>
      <c r="AN190" s="5">
        <f t="shared" si="13"/>
        <v>0</v>
      </c>
      <c r="AO190" s="5">
        <f t="shared" si="13"/>
        <v>0</v>
      </c>
      <c r="AP190" s="5">
        <f t="shared" si="13"/>
        <v>0</v>
      </c>
      <c r="AQ190" s="5">
        <f t="shared" si="13"/>
        <v>0</v>
      </c>
      <c r="AR190" s="5">
        <f t="shared" si="13"/>
        <v>0</v>
      </c>
      <c r="AS190" s="5">
        <f t="shared" si="10"/>
        <v>0</v>
      </c>
      <c r="AT190" s="5">
        <f t="shared" si="7"/>
        <v>0</v>
      </c>
      <c r="AU190" s="5">
        <f t="shared" si="7"/>
        <v>0</v>
      </c>
      <c r="AV190" s="5">
        <f t="shared" si="7"/>
        <v>0</v>
      </c>
      <c r="AW190" s="5">
        <f t="shared" si="7"/>
        <v>0</v>
      </c>
      <c r="AX190" s="5">
        <f t="shared" si="7"/>
        <v>0</v>
      </c>
      <c r="AY190" s="5">
        <f t="shared" si="7"/>
        <v>0</v>
      </c>
      <c r="AZ190" s="5">
        <f t="shared" si="7"/>
        <v>0</v>
      </c>
      <c r="BA190" s="5">
        <f t="shared" si="7"/>
        <v>0</v>
      </c>
      <c r="BB190" s="5">
        <f t="shared" si="7"/>
        <v>0</v>
      </c>
      <c r="BC190" s="5">
        <f t="shared" si="7"/>
        <v>0</v>
      </c>
      <c r="BD190" s="5"/>
      <c r="BE190" s="5"/>
      <c r="BF190" s="5"/>
      <c r="BG190" s="5"/>
      <c r="BH190" s="5"/>
      <c r="BI190" s="5"/>
      <c r="BJ190" s="5"/>
    </row>
    <row r="191" spans="2:62" hidden="1">
      <c r="B191">
        <f t="shared" si="8"/>
        <v>360</v>
      </c>
      <c r="C191" t="str">
        <f t="shared" si="8"/>
        <v>PLANTACIÓ</v>
      </c>
      <c r="D191" t="str">
        <f t="shared" si="8"/>
        <v>Plantació manual bleda</v>
      </c>
      <c r="E191" s="82">
        <f t="shared" si="8"/>
        <v>2500</v>
      </c>
      <c r="F191" s="5">
        <f t="shared" ref="F191:AR197" si="14">+F66*F$49*$E$4/$E191</f>
        <v>0</v>
      </c>
      <c r="G191" s="5">
        <f t="shared" si="14"/>
        <v>0</v>
      </c>
      <c r="H191" s="5">
        <f t="shared" si="14"/>
        <v>0</v>
      </c>
      <c r="I191" s="5">
        <f t="shared" si="14"/>
        <v>0</v>
      </c>
      <c r="J191" s="5">
        <f t="shared" si="14"/>
        <v>0</v>
      </c>
      <c r="K191" s="5">
        <f t="shared" si="14"/>
        <v>0</v>
      </c>
      <c r="L191" s="5">
        <f t="shared" si="14"/>
        <v>0</v>
      </c>
      <c r="M191" s="5">
        <f t="shared" si="14"/>
        <v>0</v>
      </c>
      <c r="N191" s="5">
        <f t="shared" si="14"/>
        <v>0</v>
      </c>
      <c r="O191" s="5">
        <f t="shared" si="14"/>
        <v>0</v>
      </c>
      <c r="P191" s="5">
        <f t="shared" si="14"/>
        <v>0</v>
      </c>
      <c r="Q191" s="5">
        <f t="shared" si="14"/>
        <v>0</v>
      </c>
      <c r="R191" s="5">
        <f t="shared" si="14"/>
        <v>0</v>
      </c>
      <c r="S191" s="5">
        <f t="shared" si="14"/>
        <v>0</v>
      </c>
      <c r="T191" s="5">
        <f t="shared" si="14"/>
        <v>0</v>
      </c>
      <c r="U191" s="5">
        <f t="shared" si="14"/>
        <v>0</v>
      </c>
      <c r="V191" s="5">
        <f t="shared" si="14"/>
        <v>0</v>
      </c>
      <c r="W191" s="5">
        <f t="shared" si="14"/>
        <v>0</v>
      </c>
      <c r="X191" s="5">
        <f t="shared" si="14"/>
        <v>0</v>
      </c>
      <c r="Y191" s="5">
        <f t="shared" si="14"/>
        <v>0</v>
      </c>
      <c r="Z191" s="5">
        <f t="shared" si="14"/>
        <v>0</v>
      </c>
      <c r="AA191" s="5">
        <f t="shared" si="14"/>
        <v>0</v>
      </c>
      <c r="AB191" s="5">
        <f t="shared" si="14"/>
        <v>0</v>
      </c>
      <c r="AC191" s="5">
        <f t="shared" si="14"/>
        <v>0</v>
      </c>
      <c r="AD191" s="5">
        <f t="shared" si="14"/>
        <v>0</v>
      </c>
      <c r="AE191" s="5">
        <f t="shared" si="14"/>
        <v>0</v>
      </c>
      <c r="AF191" s="5">
        <f t="shared" si="14"/>
        <v>0</v>
      </c>
      <c r="AG191" s="5">
        <f t="shared" si="14"/>
        <v>0</v>
      </c>
      <c r="AH191" s="5">
        <f t="shared" si="14"/>
        <v>0</v>
      </c>
      <c r="AI191" s="5">
        <f t="shared" si="14"/>
        <v>0</v>
      </c>
      <c r="AJ191" s="5">
        <f t="shared" si="14"/>
        <v>0</v>
      </c>
      <c r="AK191" s="5">
        <f t="shared" si="14"/>
        <v>0</v>
      </c>
      <c r="AL191" s="5">
        <f t="shared" si="14"/>
        <v>0</v>
      </c>
      <c r="AM191" s="5">
        <f t="shared" si="14"/>
        <v>0</v>
      </c>
      <c r="AN191" s="5">
        <f t="shared" si="14"/>
        <v>0</v>
      </c>
      <c r="AO191" s="5">
        <f t="shared" si="14"/>
        <v>0</v>
      </c>
      <c r="AP191" s="5">
        <f t="shared" si="14"/>
        <v>0</v>
      </c>
      <c r="AQ191" s="5">
        <f t="shared" si="14"/>
        <v>0</v>
      </c>
      <c r="AR191" s="5">
        <f t="shared" si="14"/>
        <v>0</v>
      </c>
      <c r="AS191" s="5">
        <f t="shared" si="10"/>
        <v>0</v>
      </c>
      <c r="AT191" s="5">
        <f t="shared" si="7"/>
        <v>0</v>
      </c>
      <c r="AU191" s="5">
        <f t="shared" si="7"/>
        <v>0</v>
      </c>
      <c r="AV191" s="5">
        <f t="shared" si="7"/>
        <v>0</v>
      </c>
      <c r="AW191" s="5">
        <f t="shared" si="7"/>
        <v>0</v>
      </c>
      <c r="AX191" s="5">
        <f t="shared" si="7"/>
        <v>0</v>
      </c>
      <c r="AY191" s="5">
        <f t="shared" si="7"/>
        <v>0</v>
      </c>
      <c r="AZ191" s="5">
        <f t="shared" si="7"/>
        <v>0</v>
      </c>
      <c r="BA191" s="5">
        <f t="shared" si="7"/>
        <v>0</v>
      </c>
      <c r="BB191" s="5">
        <f t="shared" si="7"/>
        <v>0</v>
      </c>
      <c r="BC191" s="5">
        <f t="shared" si="7"/>
        <v>0</v>
      </c>
      <c r="BD191" s="5"/>
      <c r="BE191" s="5"/>
      <c r="BF191" s="5"/>
      <c r="BG191" s="5"/>
      <c r="BH191" s="5"/>
      <c r="BI191" s="5"/>
      <c r="BJ191" s="5"/>
    </row>
    <row r="192" spans="2:62" hidden="1">
      <c r="B192">
        <f t="shared" si="8"/>
        <v>370</v>
      </c>
      <c r="C192" t="str">
        <f t="shared" si="8"/>
        <v>PLANTACIÓ</v>
      </c>
      <c r="D192" t="str">
        <f t="shared" si="8"/>
        <v>Plantació manual tomàquet</v>
      </c>
      <c r="E192" s="82">
        <f t="shared" si="8"/>
        <v>2500</v>
      </c>
      <c r="F192" s="5">
        <f t="shared" si="14"/>
        <v>0</v>
      </c>
      <c r="G192" s="5">
        <f t="shared" si="14"/>
        <v>0</v>
      </c>
      <c r="H192" s="5">
        <f t="shared" si="14"/>
        <v>0</v>
      </c>
      <c r="I192" s="5">
        <f t="shared" si="14"/>
        <v>0</v>
      </c>
      <c r="J192" s="5">
        <f t="shared" si="14"/>
        <v>0</v>
      </c>
      <c r="K192" s="5">
        <f t="shared" si="14"/>
        <v>0</v>
      </c>
      <c r="L192" s="5">
        <f t="shared" si="14"/>
        <v>0</v>
      </c>
      <c r="M192" s="5">
        <f t="shared" si="14"/>
        <v>0</v>
      </c>
      <c r="N192" s="5">
        <f t="shared" si="14"/>
        <v>0</v>
      </c>
      <c r="O192" s="5">
        <f t="shared" si="14"/>
        <v>0</v>
      </c>
      <c r="P192" s="5">
        <f t="shared" si="14"/>
        <v>0</v>
      </c>
      <c r="Q192" s="5">
        <f t="shared" si="14"/>
        <v>0</v>
      </c>
      <c r="R192" s="5">
        <f t="shared" si="14"/>
        <v>0</v>
      </c>
      <c r="S192" s="5">
        <f t="shared" si="14"/>
        <v>0</v>
      </c>
      <c r="T192" s="5">
        <f t="shared" si="14"/>
        <v>0</v>
      </c>
      <c r="U192" s="5">
        <f t="shared" si="14"/>
        <v>0</v>
      </c>
      <c r="V192" s="5">
        <f t="shared" si="14"/>
        <v>0</v>
      </c>
      <c r="W192" s="5">
        <f t="shared" si="14"/>
        <v>0</v>
      </c>
      <c r="X192" s="5">
        <f t="shared" si="14"/>
        <v>0</v>
      </c>
      <c r="Y192" s="5">
        <f t="shared" si="14"/>
        <v>0</v>
      </c>
      <c r="Z192" s="5">
        <f t="shared" si="14"/>
        <v>0</v>
      </c>
      <c r="AA192" s="5">
        <f t="shared" si="14"/>
        <v>0</v>
      </c>
      <c r="AB192" s="5">
        <f t="shared" si="14"/>
        <v>0</v>
      </c>
      <c r="AC192" s="5">
        <f t="shared" si="14"/>
        <v>0</v>
      </c>
      <c r="AD192" s="5">
        <f t="shared" si="14"/>
        <v>0</v>
      </c>
      <c r="AE192" s="5">
        <f t="shared" si="14"/>
        <v>0</v>
      </c>
      <c r="AF192" s="5">
        <f t="shared" si="14"/>
        <v>0</v>
      </c>
      <c r="AG192" s="5">
        <f t="shared" si="14"/>
        <v>0</v>
      </c>
      <c r="AH192" s="5">
        <f t="shared" si="14"/>
        <v>0</v>
      </c>
      <c r="AI192" s="5">
        <f t="shared" si="14"/>
        <v>0</v>
      </c>
      <c r="AJ192" s="5">
        <f t="shared" si="14"/>
        <v>0</v>
      </c>
      <c r="AK192" s="5">
        <f t="shared" si="14"/>
        <v>0</v>
      </c>
      <c r="AL192" s="5">
        <f t="shared" si="14"/>
        <v>0</v>
      </c>
      <c r="AM192" s="5">
        <f t="shared" si="14"/>
        <v>0</v>
      </c>
      <c r="AN192" s="5">
        <f t="shared" si="14"/>
        <v>0</v>
      </c>
      <c r="AO192" s="5">
        <f t="shared" si="14"/>
        <v>0</v>
      </c>
      <c r="AP192" s="5">
        <f t="shared" si="14"/>
        <v>0</v>
      </c>
      <c r="AQ192" s="5">
        <f t="shared" si="14"/>
        <v>0</v>
      </c>
      <c r="AR192" s="5">
        <f t="shared" si="14"/>
        <v>0</v>
      </c>
      <c r="AS192" s="5">
        <f t="shared" si="10"/>
        <v>0</v>
      </c>
      <c r="AT192" s="5">
        <f t="shared" ref="AT192:BC207" si="15">+AT67*AT$49*$E$4/$E192</f>
        <v>0</v>
      </c>
      <c r="AU192" s="5">
        <f t="shared" si="15"/>
        <v>0</v>
      </c>
      <c r="AV192" s="5">
        <f t="shared" si="15"/>
        <v>0</v>
      </c>
      <c r="AW192" s="5">
        <f t="shared" si="15"/>
        <v>0</v>
      </c>
      <c r="AX192" s="5">
        <f t="shared" si="15"/>
        <v>0</v>
      </c>
      <c r="AY192" s="5">
        <f t="shared" si="15"/>
        <v>0</v>
      </c>
      <c r="AZ192" s="5">
        <f t="shared" si="15"/>
        <v>0</v>
      </c>
      <c r="BA192" s="5">
        <f t="shared" si="15"/>
        <v>0</v>
      </c>
      <c r="BB192" s="5">
        <f t="shared" si="15"/>
        <v>0</v>
      </c>
      <c r="BC192" s="5">
        <f t="shared" si="15"/>
        <v>0</v>
      </c>
      <c r="BD192" s="5"/>
      <c r="BE192" s="5"/>
      <c r="BF192" s="5"/>
      <c r="BG192" s="5"/>
      <c r="BH192" s="5"/>
      <c r="BI192" s="5"/>
      <c r="BJ192" s="5"/>
    </row>
    <row r="193" spans="2:62" hidden="1">
      <c r="B193">
        <f t="shared" ref="B193:E208" si="16">+B68</f>
        <v>380</v>
      </c>
      <c r="C193" t="str">
        <f t="shared" si="16"/>
        <v>PLANTACIÓ</v>
      </c>
      <c r="D193" t="str">
        <f t="shared" si="16"/>
        <v>Plantació manual carbassa</v>
      </c>
      <c r="E193" s="82">
        <f t="shared" si="16"/>
        <v>2500</v>
      </c>
      <c r="F193" s="5">
        <f t="shared" si="14"/>
        <v>0</v>
      </c>
      <c r="G193" s="5">
        <f t="shared" si="14"/>
        <v>0</v>
      </c>
      <c r="H193" s="5">
        <f t="shared" si="14"/>
        <v>0</v>
      </c>
      <c r="I193" s="5">
        <f t="shared" si="14"/>
        <v>0</v>
      </c>
      <c r="J193" s="5">
        <f t="shared" si="14"/>
        <v>0</v>
      </c>
      <c r="K193" s="5">
        <f t="shared" si="14"/>
        <v>0</v>
      </c>
      <c r="L193" s="5">
        <f t="shared" si="14"/>
        <v>0</v>
      </c>
      <c r="M193" s="5">
        <f t="shared" si="14"/>
        <v>0</v>
      </c>
      <c r="N193" s="5">
        <f t="shared" si="14"/>
        <v>0</v>
      </c>
      <c r="O193" s="5">
        <f t="shared" si="14"/>
        <v>0</v>
      </c>
      <c r="P193" s="5">
        <f t="shared" si="14"/>
        <v>0</v>
      </c>
      <c r="Q193" s="5">
        <f t="shared" si="14"/>
        <v>0</v>
      </c>
      <c r="R193" s="5">
        <f t="shared" si="14"/>
        <v>0</v>
      </c>
      <c r="S193" s="5">
        <f t="shared" si="14"/>
        <v>0</v>
      </c>
      <c r="T193" s="5">
        <f t="shared" si="14"/>
        <v>0</v>
      </c>
      <c r="U193" s="5">
        <f t="shared" si="14"/>
        <v>0</v>
      </c>
      <c r="V193" s="5">
        <f t="shared" si="14"/>
        <v>0</v>
      </c>
      <c r="W193" s="5">
        <f t="shared" si="14"/>
        <v>0</v>
      </c>
      <c r="X193" s="5">
        <f t="shared" si="14"/>
        <v>0</v>
      </c>
      <c r="Y193" s="5">
        <f t="shared" si="14"/>
        <v>0</v>
      </c>
      <c r="Z193" s="5">
        <f t="shared" si="14"/>
        <v>0</v>
      </c>
      <c r="AA193" s="5">
        <f t="shared" si="14"/>
        <v>0</v>
      </c>
      <c r="AB193" s="5">
        <f t="shared" si="14"/>
        <v>0</v>
      </c>
      <c r="AC193" s="5">
        <f t="shared" si="14"/>
        <v>0</v>
      </c>
      <c r="AD193" s="5">
        <f t="shared" si="14"/>
        <v>0</v>
      </c>
      <c r="AE193" s="5">
        <f t="shared" si="14"/>
        <v>0</v>
      </c>
      <c r="AF193" s="5">
        <f t="shared" si="14"/>
        <v>0</v>
      </c>
      <c r="AG193" s="5">
        <f t="shared" si="14"/>
        <v>0</v>
      </c>
      <c r="AH193" s="5">
        <f t="shared" si="14"/>
        <v>0</v>
      </c>
      <c r="AI193" s="5">
        <f t="shared" si="14"/>
        <v>0</v>
      </c>
      <c r="AJ193" s="5">
        <f t="shared" si="14"/>
        <v>0</v>
      </c>
      <c r="AK193" s="5">
        <f t="shared" si="14"/>
        <v>0</v>
      </c>
      <c r="AL193" s="5">
        <f t="shared" si="14"/>
        <v>0</v>
      </c>
      <c r="AM193" s="5">
        <f t="shared" si="14"/>
        <v>0</v>
      </c>
      <c r="AN193" s="5">
        <f t="shared" si="14"/>
        <v>0</v>
      </c>
      <c r="AO193" s="5">
        <f t="shared" si="14"/>
        <v>0</v>
      </c>
      <c r="AP193" s="5">
        <f t="shared" si="14"/>
        <v>0</v>
      </c>
      <c r="AQ193" s="5">
        <f t="shared" si="14"/>
        <v>0</v>
      </c>
      <c r="AR193" s="5">
        <f t="shared" si="14"/>
        <v>0</v>
      </c>
      <c r="AS193" s="5">
        <f t="shared" si="10"/>
        <v>0</v>
      </c>
      <c r="AT193" s="5">
        <f t="shared" si="15"/>
        <v>0</v>
      </c>
      <c r="AU193" s="5">
        <f t="shared" si="15"/>
        <v>0</v>
      </c>
      <c r="AV193" s="5">
        <f t="shared" si="15"/>
        <v>0</v>
      </c>
      <c r="AW193" s="5">
        <f t="shared" si="15"/>
        <v>0</v>
      </c>
      <c r="AX193" s="5">
        <f t="shared" si="15"/>
        <v>0</v>
      </c>
      <c r="AY193" s="5">
        <f t="shared" si="15"/>
        <v>0</v>
      </c>
      <c r="AZ193" s="5">
        <f t="shared" si="15"/>
        <v>0</v>
      </c>
      <c r="BA193" s="5">
        <f t="shared" si="15"/>
        <v>0</v>
      </c>
      <c r="BB193" s="5">
        <f t="shared" si="15"/>
        <v>0</v>
      </c>
      <c r="BC193" s="5">
        <f t="shared" si="15"/>
        <v>0</v>
      </c>
      <c r="BD193" s="5"/>
      <c r="BE193" s="5"/>
      <c r="BF193" s="5"/>
      <c r="BG193" s="5"/>
      <c r="BH193" s="5"/>
      <c r="BI193" s="5"/>
      <c r="BJ193" s="5"/>
    </row>
    <row r="194" spans="2:62" hidden="1">
      <c r="B194">
        <f t="shared" si="16"/>
        <v>390</v>
      </c>
      <c r="C194" t="str">
        <f t="shared" si="16"/>
        <v>PLANTACIÓ</v>
      </c>
      <c r="D194" t="str">
        <f t="shared" si="16"/>
        <v>Sembra manual carbassa</v>
      </c>
      <c r="E194" s="82">
        <f t="shared" si="16"/>
        <v>2500</v>
      </c>
      <c r="F194" s="5">
        <f t="shared" si="14"/>
        <v>0</v>
      </c>
      <c r="G194" s="5">
        <f t="shared" si="14"/>
        <v>0</v>
      </c>
      <c r="H194" s="5">
        <f t="shared" si="14"/>
        <v>0</v>
      </c>
      <c r="I194" s="5">
        <f t="shared" si="14"/>
        <v>0</v>
      </c>
      <c r="J194" s="5">
        <f t="shared" si="14"/>
        <v>0</v>
      </c>
      <c r="K194" s="5">
        <f t="shared" si="14"/>
        <v>0</v>
      </c>
      <c r="L194" s="5">
        <f t="shared" si="14"/>
        <v>0</v>
      </c>
      <c r="M194" s="5">
        <f t="shared" si="14"/>
        <v>0</v>
      </c>
      <c r="N194" s="5">
        <f t="shared" si="14"/>
        <v>0</v>
      </c>
      <c r="O194" s="5">
        <f t="shared" si="14"/>
        <v>0</v>
      </c>
      <c r="P194" s="5">
        <f t="shared" si="14"/>
        <v>0</v>
      </c>
      <c r="Q194" s="5">
        <f t="shared" si="14"/>
        <v>0</v>
      </c>
      <c r="R194" s="5">
        <f t="shared" si="14"/>
        <v>0</v>
      </c>
      <c r="S194" s="5">
        <f t="shared" si="14"/>
        <v>0</v>
      </c>
      <c r="T194" s="5">
        <f t="shared" si="14"/>
        <v>0</v>
      </c>
      <c r="U194" s="5">
        <f t="shared" si="14"/>
        <v>0</v>
      </c>
      <c r="V194" s="5">
        <f t="shared" si="14"/>
        <v>0</v>
      </c>
      <c r="W194" s="5">
        <f t="shared" si="14"/>
        <v>0</v>
      </c>
      <c r="X194" s="5">
        <f t="shared" si="14"/>
        <v>0</v>
      </c>
      <c r="Y194" s="5">
        <f t="shared" si="14"/>
        <v>0</v>
      </c>
      <c r="Z194" s="5">
        <f t="shared" si="14"/>
        <v>0</v>
      </c>
      <c r="AA194" s="5">
        <f t="shared" si="14"/>
        <v>0</v>
      </c>
      <c r="AB194" s="5">
        <f t="shared" si="14"/>
        <v>0</v>
      </c>
      <c r="AC194" s="5">
        <f t="shared" si="14"/>
        <v>0</v>
      </c>
      <c r="AD194" s="5">
        <f t="shared" si="14"/>
        <v>0</v>
      </c>
      <c r="AE194" s="5">
        <f t="shared" si="14"/>
        <v>0</v>
      </c>
      <c r="AF194" s="5">
        <f t="shared" si="14"/>
        <v>0</v>
      </c>
      <c r="AG194" s="5">
        <f t="shared" si="14"/>
        <v>0</v>
      </c>
      <c r="AH194" s="5">
        <f t="shared" si="14"/>
        <v>0</v>
      </c>
      <c r="AI194" s="5">
        <f t="shared" si="14"/>
        <v>0</v>
      </c>
      <c r="AJ194" s="5">
        <f t="shared" si="14"/>
        <v>0</v>
      </c>
      <c r="AK194" s="5">
        <f t="shared" si="14"/>
        <v>0</v>
      </c>
      <c r="AL194" s="5">
        <f t="shared" si="14"/>
        <v>0</v>
      </c>
      <c r="AM194" s="5">
        <f t="shared" si="14"/>
        <v>0</v>
      </c>
      <c r="AN194" s="5">
        <f t="shared" si="14"/>
        <v>0</v>
      </c>
      <c r="AO194" s="5">
        <f t="shared" si="14"/>
        <v>0</v>
      </c>
      <c r="AP194" s="5">
        <f t="shared" si="14"/>
        <v>0</v>
      </c>
      <c r="AQ194" s="5">
        <f t="shared" si="14"/>
        <v>0</v>
      </c>
      <c r="AR194" s="5">
        <f t="shared" si="14"/>
        <v>0</v>
      </c>
      <c r="AS194" s="5">
        <f t="shared" si="10"/>
        <v>0</v>
      </c>
      <c r="AT194" s="5">
        <f t="shared" si="15"/>
        <v>0</v>
      </c>
      <c r="AU194" s="5">
        <f t="shared" si="15"/>
        <v>0</v>
      </c>
      <c r="AV194" s="5">
        <f t="shared" si="15"/>
        <v>0</v>
      </c>
      <c r="AW194" s="5">
        <f t="shared" si="15"/>
        <v>0</v>
      </c>
      <c r="AX194" s="5">
        <f t="shared" si="15"/>
        <v>0</v>
      </c>
      <c r="AY194" s="5">
        <f t="shared" si="15"/>
        <v>0</v>
      </c>
      <c r="AZ194" s="5">
        <f t="shared" si="15"/>
        <v>0</v>
      </c>
      <c r="BA194" s="5">
        <f t="shared" si="15"/>
        <v>0</v>
      </c>
      <c r="BB194" s="5">
        <f t="shared" si="15"/>
        <v>0</v>
      </c>
      <c r="BC194" s="5">
        <f t="shared" si="15"/>
        <v>0</v>
      </c>
      <c r="BD194" s="5"/>
      <c r="BE194" s="5"/>
      <c r="BF194" s="5"/>
      <c r="BG194" s="5"/>
      <c r="BH194" s="5"/>
      <c r="BI194" s="5"/>
      <c r="BJ194" s="5"/>
    </row>
    <row r="195" spans="2:62" hidden="1">
      <c r="B195">
        <f t="shared" si="16"/>
        <v>410</v>
      </c>
      <c r="C195" t="str">
        <f t="shared" si="16"/>
        <v>REG</v>
      </c>
      <c r="D195" t="str">
        <f t="shared" si="16"/>
        <v>Instal.lació sistema de reg amb cinta (1 m per m2)</v>
      </c>
      <c r="E195" s="82">
        <f t="shared" si="16"/>
        <v>2500</v>
      </c>
      <c r="F195" s="5">
        <f t="shared" si="14"/>
        <v>0</v>
      </c>
      <c r="G195" s="5">
        <f t="shared" si="14"/>
        <v>0</v>
      </c>
      <c r="H195" s="5">
        <f t="shared" si="14"/>
        <v>0</v>
      </c>
      <c r="I195" s="5">
        <f t="shared" si="14"/>
        <v>0</v>
      </c>
      <c r="J195" s="5">
        <f t="shared" si="14"/>
        <v>0</v>
      </c>
      <c r="K195" s="5">
        <f t="shared" si="14"/>
        <v>0</v>
      </c>
      <c r="L195" s="5">
        <f t="shared" si="14"/>
        <v>0</v>
      </c>
      <c r="M195" s="5">
        <f t="shared" si="14"/>
        <v>0</v>
      </c>
      <c r="N195" s="5">
        <f t="shared" si="14"/>
        <v>0</v>
      </c>
      <c r="O195" s="5">
        <f t="shared" si="14"/>
        <v>0</v>
      </c>
      <c r="P195" s="5">
        <f t="shared" si="14"/>
        <v>0</v>
      </c>
      <c r="Q195" s="5">
        <f t="shared" si="14"/>
        <v>0</v>
      </c>
      <c r="R195" s="5">
        <f t="shared" si="14"/>
        <v>0</v>
      </c>
      <c r="S195" s="5">
        <f t="shared" si="14"/>
        <v>0</v>
      </c>
      <c r="T195" s="5">
        <f t="shared" si="14"/>
        <v>0</v>
      </c>
      <c r="U195" s="5">
        <f t="shared" si="14"/>
        <v>0</v>
      </c>
      <c r="V195" s="5">
        <f t="shared" si="14"/>
        <v>0</v>
      </c>
      <c r="W195" s="5">
        <f t="shared" si="14"/>
        <v>0</v>
      </c>
      <c r="X195" s="5">
        <f t="shared" si="14"/>
        <v>0</v>
      </c>
      <c r="Y195" s="5">
        <f t="shared" si="14"/>
        <v>0</v>
      </c>
      <c r="Z195" s="5">
        <f t="shared" si="14"/>
        <v>0</v>
      </c>
      <c r="AA195" s="5">
        <f t="shared" si="14"/>
        <v>0</v>
      </c>
      <c r="AB195" s="5">
        <f t="shared" si="14"/>
        <v>0</v>
      </c>
      <c r="AC195" s="5">
        <f t="shared" si="14"/>
        <v>0</v>
      </c>
      <c r="AD195" s="5">
        <f t="shared" si="14"/>
        <v>0</v>
      </c>
      <c r="AE195" s="5">
        <f t="shared" si="14"/>
        <v>0</v>
      </c>
      <c r="AF195" s="5">
        <f t="shared" si="14"/>
        <v>0</v>
      </c>
      <c r="AG195" s="5">
        <f t="shared" si="14"/>
        <v>0</v>
      </c>
      <c r="AH195" s="5">
        <f t="shared" si="14"/>
        <v>0</v>
      </c>
      <c r="AI195" s="5">
        <f t="shared" si="14"/>
        <v>0</v>
      </c>
      <c r="AJ195" s="5">
        <f t="shared" si="14"/>
        <v>0</v>
      </c>
      <c r="AK195" s="5">
        <f t="shared" si="14"/>
        <v>0</v>
      </c>
      <c r="AL195" s="5">
        <f t="shared" si="14"/>
        <v>0</v>
      </c>
      <c r="AM195" s="5">
        <f t="shared" si="14"/>
        <v>0</v>
      </c>
      <c r="AN195" s="5">
        <f t="shared" si="14"/>
        <v>0</v>
      </c>
      <c r="AO195" s="5">
        <f t="shared" si="14"/>
        <v>0</v>
      </c>
      <c r="AP195" s="5">
        <f t="shared" si="14"/>
        <v>0</v>
      </c>
      <c r="AQ195" s="5">
        <f t="shared" si="14"/>
        <v>0</v>
      </c>
      <c r="AR195" s="5">
        <f t="shared" si="14"/>
        <v>0</v>
      </c>
      <c r="AS195" s="5">
        <f t="shared" si="10"/>
        <v>0</v>
      </c>
      <c r="AT195" s="5">
        <f t="shared" si="15"/>
        <v>0</v>
      </c>
      <c r="AU195" s="5">
        <f t="shared" si="15"/>
        <v>0</v>
      </c>
      <c r="AV195" s="5">
        <f t="shared" si="15"/>
        <v>0</v>
      </c>
      <c r="AW195" s="5">
        <f t="shared" si="15"/>
        <v>0</v>
      </c>
      <c r="AX195" s="5">
        <f t="shared" si="15"/>
        <v>0</v>
      </c>
      <c r="AY195" s="5">
        <f t="shared" si="15"/>
        <v>0</v>
      </c>
      <c r="AZ195" s="5">
        <f t="shared" si="15"/>
        <v>0</v>
      </c>
      <c r="BA195" s="5">
        <f t="shared" si="15"/>
        <v>0</v>
      </c>
      <c r="BB195" s="5">
        <f t="shared" si="15"/>
        <v>0</v>
      </c>
      <c r="BC195" s="5">
        <f t="shared" si="15"/>
        <v>0</v>
      </c>
      <c r="BD195" s="5"/>
      <c r="BE195" s="5"/>
      <c r="BF195" s="5"/>
      <c r="BG195" s="5"/>
      <c r="BH195" s="5"/>
      <c r="BI195" s="5"/>
      <c r="BJ195" s="5"/>
    </row>
    <row r="196" spans="2:62" hidden="1">
      <c r="B196">
        <f t="shared" si="16"/>
        <v>420</v>
      </c>
      <c r="C196" t="str">
        <f t="shared" si="16"/>
        <v>REG</v>
      </c>
      <c r="D196" t="str">
        <f t="shared" si="16"/>
        <v>Instal.lació sistema de reg amb cinta (1,6 m per m2)</v>
      </c>
      <c r="E196" s="82">
        <f t="shared" si="16"/>
        <v>2500</v>
      </c>
      <c r="F196" s="5">
        <f t="shared" si="14"/>
        <v>0</v>
      </c>
      <c r="G196" s="5">
        <f t="shared" si="14"/>
        <v>0</v>
      </c>
      <c r="H196" s="5">
        <f t="shared" si="14"/>
        <v>0</v>
      </c>
      <c r="I196" s="5">
        <f t="shared" si="14"/>
        <v>0</v>
      </c>
      <c r="J196" s="5">
        <f t="shared" si="14"/>
        <v>0</v>
      </c>
      <c r="K196" s="5">
        <f t="shared" si="14"/>
        <v>0</v>
      </c>
      <c r="L196" s="5">
        <f t="shared" si="14"/>
        <v>0</v>
      </c>
      <c r="M196" s="5">
        <f t="shared" si="14"/>
        <v>0</v>
      </c>
      <c r="N196" s="5">
        <f t="shared" si="14"/>
        <v>0</v>
      </c>
      <c r="O196" s="5">
        <f t="shared" si="14"/>
        <v>0</v>
      </c>
      <c r="P196" s="5">
        <f t="shared" si="14"/>
        <v>0</v>
      </c>
      <c r="Q196" s="5">
        <f t="shared" si="14"/>
        <v>0</v>
      </c>
      <c r="R196" s="5">
        <f t="shared" si="14"/>
        <v>0</v>
      </c>
      <c r="S196" s="5">
        <f t="shared" si="14"/>
        <v>0</v>
      </c>
      <c r="T196" s="5">
        <f t="shared" si="14"/>
        <v>0</v>
      </c>
      <c r="U196" s="5">
        <f t="shared" si="14"/>
        <v>0</v>
      </c>
      <c r="V196" s="5">
        <f t="shared" si="14"/>
        <v>0</v>
      </c>
      <c r="W196" s="5">
        <f t="shared" si="14"/>
        <v>0</v>
      </c>
      <c r="X196" s="5">
        <f t="shared" si="14"/>
        <v>0</v>
      </c>
      <c r="Y196" s="5">
        <f t="shared" si="14"/>
        <v>0</v>
      </c>
      <c r="Z196" s="5">
        <f t="shared" si="14"/>
        <v>0</v>
      </c>
      <c r="AA196" s="5">
        <f t="shared" si="14"/>
        <v>0</v>
      </c>
      <c r="AB196" s="5">
        <f t="shared" si="14"/>
        <v>0</v>
      </c>
      <c r="AC196" s="5">
        <f t="shared" si="14"/>
        <v>0</v>
      </c>
      <c r="AD196" s="5">
        <f t="shared" si="14"/>
        <v>0</v>
      </c>
      <c r="AE196" s="5">
        <f t="shared" si="14"/>
        <v>0</v>
      </c>
      <c r="AF196" s="5">
        <f t="shared" si="14"/>
        <v>0</v>
      </c>
      <c r="AG196" s="5">
        <f t="shared" si="14"/>
        <v>0</v>
      </c>
      <c r="AH196" s="5">
        <f t="shared" si="14"/>
        <v>0</v>
      </c>
      <c r="AI196" s="5">
        <f t="shared" si="14"/>
        <v>0</v>
      </c>
      <c r="AJ196" s="5">
        <f t="shared" si="14"/>
        <v>0</v>
      </c>
      <c r="AK196" s="5">
        <f t="shared" si="14"/>
        <v>0</v>
      </c>
      <c r="AL196" s="5">
        <f t="shared" si="14"/>
        <v>0</v>
      </c>
      <c r="AM196" s="5">
        <f t="shared" si="14"/>
        <v>0</v>
      </c>
      <c r="AN196" s="5">
        <f t="shared" si="14"/>
        <v>0</v>
      </c>
      <c r="AO196" s="5">
        <f t="shared" si="14"/>
        <v>0</v>
      </c>
      <c r="AP196" s="5">
        <f t="shared" si="14"/>
        <v>0</v>
      </c>
      <c r="AQ196" s="5">
        <f t="shared" si="14"/>
        <v>0</v>
      </c>
      <c r="AR196" s="5">
        <f t="shared" si="14"/>
        <v>0</v>
      </c>
      <c r="AS196" s="5">
        <f t="shared" si="10"/>
        <v>0</v>
      </c>
      <c r="AT196" s="5">
        <f t="shared" si="15"/>
        <v>0</v>
      </c>
      <c r="AU196" s="5">
        <f t="shared" si="15"/>
        <v>0</v>
      </c>
      <c r="AV196" s="5">
        <f t="shared" si="15"/>
        <v>0</v>
      </c>
      <c r="AW196" s="5">
        <f t="shared" si="15"/>
        <v>0</v>
      </c>
      <c r="AX196" s="5">
        <f t="shared" si="15"/>
        <v>0</v>
      </c>
      <c r="AY196" s="5">
        <f t="shared" si="15"/>
        <v>0</v>
      </c>
      <c r="AZ196" s="5">
        <f t="shared" si="15"/>
        <v>0</v>
      </c>
      <c r="BA196" s="5">
        <f t="shared" si="15"/>
        <v>0</v>
      </c>
      <c r="BB196" s="5">
        <f t="shared" si="15"/>
        <v>0</v>
      </c>
      <c r="BC196" s="5">
        <f t="shared" si="15"/>
        <v>0</v>
      </c>
      <c r="BD196" s="5"/>
      <c r="BE196" s="5"/>
      <c r="BF196" s="5"/>
      <c r="BG196" s="5"/>
      <c r="BH196" s="5"/>
      <c r="BI196" s="5"/>
      <c r="BJ196" s="5"/>
    </row>
    <row r="197" spans="2:62" hidden="1">
      <c r="B197">
        <f t="shared" si="16"/>
        <v>430</v>
      </c>
      <c r="C197" t="str">
        <f t="shared" si="16"/>
        <v>REG</v>
      </c>
      <c r="D197" t="str">
        <f t="shared" si="16"/>
        <v>Instal.lació sistema de reg aspersió</v>
      </c>
      <c r="E197" s="82">
        <f t="shared" si="16"/>
        <v>2500</v>
      </c>
      <c r="F197" s="5">
        <f t="shared" si="14"/>
        <v>0</v>
      </c>
      <c r="G197" s="5">
        <f t="shared" si="14"/>
        <v>0</v>
      </c>
      <c r="H197" s="5">
        <f t="shared" si="14"/>
        <v>0</v>
      </c>
      <c r="I197" s="5">
        <f t="shared" si="14"/>
        <v>0</v>
      </c>
      <c r="J197" s="5">
        <f t="shared" si="14"/>
        <v>0</v>
      </c>
      <c r="K197" s="5">
        <f t="shared" si="14"/>
        <v>0</v>
      </c>
      <c r="L197" s="5">
        <f t="shared" si="14"/>
        <v>0</v>
      </c>
      <c r="M197" s="5">
        <f t="shared" si="14"/>
        <v>0</v>
      </c>
      <c r="N197" s="5">
        <f t="shared" si="14"/>
        <v>0</v>
      </c>
      <c r="O197" s="5">
        <f t="shared" si="14"/>
        <v>0</v>
      </c>
      <c r="P197" s="5">
        <f t="shared" si="14"/>
        <v>0</v>
      </c>
      <c r="Q197" s="5">
        <f t="shared" si="14"/>
        <v>0</v>
      </c>
      <c r="R197" s="5">
        <f t="shared" si="14"/>
        <v>0</v>
      </c>
      <c r="S197" s="5">
        <f t="shared" si="14"/>
        <v>0</v>
      </c>
      <c r="T197" s="5">
        <f t="shared" si="14"/>
        <v>0</v>
      </c>
      <c r="U197" s="5">
        <f t="shared" si="14"/>
        <v>0</v>
      </c>
      <c r="V197" s="5">
        <f t="shared" si="14"/>
        <v>0</v>
      </c>
      <c r="W197" s="5">
        <f t="shared" si="14"/>
        <v>0</v>
      </c>
      <c r="X197" s="5">
        <f t="shared" si="14"/>
        <v>0</v>
      </c>
      <c r="Y197" s="5">
        <f t="shared" si="14"/>
        <v>0</v>
      </c>
      <c r="Z197" s="5">
        <f t="shared" si="14"/>
        <v>0</v>
      </c>
      <c r="AA197" s="5">
        <f t="shared" ref="AA197:AR197" si="17">+AA72*AA$49*$E$4/$E197</f>
        <v>0</v>
      </c>
      <c r="AB197" s="5">
        <f t="shared" si="17"/>
        <v>0</v>
      </c>
      <c r="AC197" s="5">
        <f t="shared" si="17"/>
        <v>0</v>
      </c>
      <c r="AD197" s="5">
        <f t="shared" si="17"/>
        <v>0</v>
      </c>
      <c r="AE197" s="5">
        <f t="shared" si="17"/>
        <v>0</v>
      </c>
      <c r="AF197" s="5">
        <f t="shared" si="17"/>
        <v>0</v>
      </c>
      <c r="AG197" s="5">
        <f t="shared" si="17"/>
        <v>0</v>
      </c>
      <c r="AH197" s="5">
        <f t="shared" si="17"/>
        <v>0</v>
      </c>
      <c r="AI197" s="5">
        <f t="shared" si="17"/>
        <v>0</v>
      </c>
      <c r="AJ197" s="5">
        <f t="shared" si="17"/>
        <v>0</v>
      </c>
      <c r="AK197" s="5">
        <f t="shared" si="17"/>
        <v>0</v>
      </c>
      <c r="AL197" s="5">
        <f t="shared" si="17"/>
        <v>0</v>
      </c>
      <c r="AM197" s="5">
        <f t="shared" si="17"/>
        <v>0</v>
      </c>
      <c r="AN197" s="5">
        <f t="shared" si="17"/>
        <v>0</v>
      </c>
      <c r="AO197" s="5">
        <f t="shared" si="17"/>
        <v>0</v>
      </c>
      <c r="AP197" s="5">
        <f t="shared" si="17"/>
        <v>0</v>
      </c>
      <c r="AQ197" s="5">
        <f t="shared" si="17"/>
        <v>0</v>
      </c>
      <c r="AR197" s="5">
        <f t="shared" si="17"/>
        <v>0</v>
      </c>
      <c r="AS197" s="5">
        <f t="shared" si="10"/>
        <v>0</v>
      </c>
      <c r="AT197" s="5">
        <f t="shared" si="15"/>
        <v>0</v>
      </c>
      <c r="AU197" s="5">
        <f t="shared" si="15"/>
        <v>0</v>
      </c>
      <c r="AV197" s="5">
        <f t="shared" si="15"/>
        <v>0</v>
      </c>
      <c r="AW197" s="5">
        <f t="shared" si="15"/>
        <v>0</v>
      </c>
      <c r="AX197" s="5">
        <f t="shared" si="15"/>
        <v>0</v>
      </c>
      <c r="AY197" s="5">
        <f t="shared" si="15"/>
        <v>0</v>
      </c>
      <c r="AZ197" s="5">
        <f t="shared" si="15"/>
        <v>0</v>
      </c>
      <c r="BA197" s="5">
        <f t="shared" si="15"/>
        <v>0</v>
      </c>
      <c r="BB197" s="5">
        <f t="shared" si="15"/>
        <v>0</v>
      </c>
      <c r="BC197" s="5">
        <f t="shared" si="15"/>
        <v>0</v>
      </c>
      <c r="BD197" s="5"/>
      <c r="BE197" s="5"/>
      <c r="BF197" s="5"/>
      <c r="BG197" s="5"/>
      <c r="BH197" s="5"/>
      <c r="BI197" s="5"/>
      <c r="BJ197" s="5"/>
    </row>
    <row r="198" spans="2:62" hidden="1">
      <c r="B198">
        <f t="shared" si="16"/>
        <v>440</v>
      </c>
      <c r="C198" t="str">
        <f t="shared" si="16"/>
        <v>REG</v>
      </c>
      <c r="D198" t="str">
        <f t="shared" si="16"/>
        <v>Reg (L/m2)</v>
      </c>
      <c r="E198" s="82">
        <f t="shared" si="16"/>
        <v>2500</v>
      </c>
      <c r="F198" s="5">
        <f t="shared" ref="F198:AR204" si="18">+F73*F$49*$E$4/$E198</f>
        <v>0</v>
      </c>
      <c r="G198" s="5">
        <f t="shared" si="18"/>
        <v>0</v>
      </c>
      <c r="H198" s="5">
        <f t="shared" si="18"/>
        <v>0</v>
      </c>
      <c r="I198" s="5">
        <f t="shared" si="18"/>
        <v>0</v>
      </c>
      <c r="J198" s="5">
        <f t="shared" si="18"/>
        <v>0</v>
      </c>
      <c r="K198" s="5">
        <f t="shared" si="18"/>
        <v>0</v>
      </c>
      <c r="L198" s="5">
        <f t="shared" si="18"/>
        <v>0</v>
      </c>
      <c r="M198" s="5">
        <f t="shared" si="18"/>
        <v>0</v>
      </c>
      <c r="N198" s="5">
        <f t="shared" si="18"/>
        <v>0</v>
      </c>
      <c r="O198" s="5">
        <f t="shared" si="18"/>
        <v>0</v>
      </c>
      <c r="P198" s="5">
        <f t="shared" si="18"/>
        <v>0</v>
      </c>
      <c r="Q198" s="5">
        <f t="shared" si="18"/>
        <v>0</v>
      </c>
      <c r="R198" s="5">
        <f t="shared" si="18"/>
        <v>0</v>
      </c>
      <c r="S198" s="5">
        <f t="shared" si="18"/>
        <v>0</v>
      </c>
      <c r="T198" s="5">
        <f t="shared" si="18"/>
        <v>0</v>
      </c>
      <c r="U198" s="5">
        <f t="shared" si="18"/>
        <v>0</v>
      </c>
      <c r="V198" s="5">
        <f t="shared" si="18"/>
        <v>0</v>
      </c>
      <c r="W198" s="5">
        <f t="shared" si="18"/>
        <v>0</v>
      </c>
      <c r="X198" s="5">
        <f t="shared" si="18"/>
        <v>0</v>
      </c>
      <c r="Y198" s="5">
        <f t="shared" si="18"/>
        <v>0</v>
      </c>
      <c r="Z198" s="5">
        <f t="shared" si="18"/>
        <v>0</v>
      </c>
      <c r="AA198" s="5">
        <f t="shared" si="18"/>
        <v>0</v>
      </c>
      <c r="AB198" s="5">
        <f t="shared" si="18"/>
        <v>0</v>
      </c>
      <c r="AC198" s="5">
        <f t="shared" si="18"/>
        <v>0</v>
      </c>
      <c r="AD198" s="5">
        <f t="shared" si="18"/>
        <v>0</v>
      </c>
      <c r="AE198" s="5">
        <f t="shared" si="18"/>
        <v>0</v>
      </c>
      <c r="AF198" s="5">
        <f t="shared" si="18"/>
        <v>0</v>
      </c>
      <c r="AG198" s="5">
        <f t="shared" si="18"/>
        <v>0</v>
      </c>
      <c r="AH198" s="5">
        <f t="shared" si="18"/>
        <v>0</v>
      </c>
      <c r="AI198" s="5">
        <f t="shared" si="18"/>
        <v>0</v>
      </c>
      <c r="AJ198" s="5">
        <f t="shared" si="18"/>
        <v>0</v>
      </c>
      <c r="AK198" s="5">
        <f t="shared" si="18"/>
        <v>0</v>
      </c>
      <c r="AL198" s="5">
        <f t="shared" si="18"/>
        <v>0</v>
      </c>
      <c r="AM198" s="5">
        <f t="shared" si="18"/>
        <v>0</v>
      </c>
      <c r="AN198" s="5">
        <f t="shared" si="18"/>
        <v>0</v>
      </c>
      <c r="AO198" s="5">
        <f t="shared" si="18"/>
        <v>0</v>
      </c>
      <c r="AP198" s="5">
        <f t="shared" si="18"/>
        <v>0</v>
      </c>
      <c r="AQ198" s="5">
        <f t="shared" si="18"/>
        <v>0</v>
      </c>
      <c r="AR198" s="5">
        <f t="shared" si="18"/>
        <v>0</v>
      </c>
      <c r="AS198" s="5">
        <f t="shared" si="10"/>
        <v>0</v>
      </c>
      <c r="AT198" s="5">
        <f t="shared" si="15"/>
        <v>0</v>
      </c>
      <c r="AU198" s="5">
        <f t="shared" si="15"/>
        <v>0</v>
      </c>
      <c r="AV198" s="5">
        <f t="shared" si="15"/>
        <v>0</v>
      </c>
      <c r="AW198" s="5">
        <f t="shared" si="15"/>
        <v>0</v>
      </c>
      <c r="AX198" s="5">
        <f t="shared" si="15"/>
        <v>0</v>
      </c>
      <c r="AY198" s="5">
        <f t="shared" si="15"/>
        <v>0</v>
      </c>
      <c r="AZ198" s="5">
        <f t="shared" si="15"/>
        <v>0</v>
      </c>
      <c r="BA198" s="5">
        <f t="shared" si="15"/>
        <v>0</v>
      </c>
      <c r="BB198" s="5">
        <f t="shared" si="15"/>
        <v>0</v>
      </c>
      <c r="BC198" s="5">
        <f t="shared" si="15"/>
        <v>0</v>
      </c>
      <c r="BD198" s="5"/>
      <c r="BE198" s="5"/>
      <c r="BF198" s="5"/>
      <c r="BG198" s="5"/>
      <c r="BH198" s="5"/>
      <c r="BI198" s="5"/>
      <c r="BJ198" s="5"/>
    </row>
    <row r="199" spans="2:62" hidden="1">
      <c r="B199">
        <f t="shared" si="16"/>
        <v>450</v>
      </c>
      <c r="C199" t="str">
        <f t="shared" si="16"/>
        <v>REG</v>
      </c>
      <c r="D199" t="str">
        <f t="shared" si="16"/>
        <v>posada en funcionament i parada</v>
      </c>
      <c r="E199" s="82">
        <f t="shared" si="16"/>
        <v>2500</v>
      </c>
      <c r="F199" s="5">
        <f t="shared" si="18"/>
        <v>0</v>
      </c>
      <c r="G199" s="5">
        <f t="shared" si="18"/>
        <v>0</v>
      </c>
      <c r="H199" s="5">
        <f t="shared" si="18"/>
        <v>0</v>
      </c>
      <c r="I199" s="5">
        <f t="shared" si="18"/>
        <v>0</v>
      </c>
      <c r="J199" s="5">
        <f t="shared" si="18"/>
        <v>0</v>
      </c>
      <c r="K199" s="5">
        <f t="shared" si="18"/>
        <v>0</v>
      </c>
      <c r="L199" s="5">
        <f t="shared" si="18"/>
        <v>0</v>
      </c>
      <c r="M199" s="5">
        <f t="shared" si="18"/>
        <v>0</v>
      </c>
      <c r="N199" s="5">
        <f t="shared" si="18"/>
        <v>0</v>
      </c>
      <c r="O199" s="5">
        <f t="shared" si="18"/>
        <v>0</v>
      </c>
      <c r="P199" s="5">
        <f t="shared" si="18"/>
        <v>0</v>
      </c>
      <c r="Q199" s="5">
        <f t="shared" si="18"/>
        <v>0</v>
      </c>
      <c r="R199" s="5">
        <f t="shared" si="18"/>
        <v>0</v>
      </c>
      <c r="S199" s="5">
        <f t="shared" si="18"/>
        <v>0</v>
      </c>
      <c r="T199" s="5">
        <f t="shared" si="18"/>
        <v>0</v>
      </c>
      <c r="U199" s="5">
        <f t="shared" si="18"/>
        <v>0</v>
      </c>
      <c r="V199" s="5">
        <f t="shared" si="18"/>
        <v>0</v>
      </c>
      <c r="W199" s="5">
        <f t="shared" si="18"/>
        <v>0</v>
      </c>
      <c r="X199" s="5">
        <f t="shared" si="18"/>
        <v>0</v>
      </c>
      <c r="Y199" s="5">
        <f t="shared" si="18"/>
        <v>0</v>
      </c>
      <c r="Z199" s="5">
        <f t="shared" si="18"/>
        <v>0</v>
      </c>
      <c r="AA199" s="5">
        <f t="shared" si="18"/>
        <v>0</v>
      </c>
      <c r="AB199" s="5">
        <f t="shared" si="18"/>
        <v>0</v>
      </c>
      <c r="AC199" s="5">
        <f t="shared" si="18"/>
        <v>0</v>
      </c>
      <c r="AD199" s="5">
        <f t="shared" si="18"/>
        <v>0</v>
      </c>
      <c r="AE199" s="5">
        <f t="shared" si="18"/>
        <v>0</v>
      </c>
      <c r="AF199" s="5">
        <f t="shared" si="18"/>
        <v>0</v>
      </c>
      <c r="AG199" s="5">
        <f t="shared" si="18"/>
        <v>0</v>
      </c>
      <c r="AH199" s="5">
        <f t="shared" si="18"/>
        <v>0</v>
      </c>
      <c r="AI199" s="5">
        <f t="shared" si="18"/>
        <v>0</v>
      </c>
      <c r="AJ199" s="5">
        <f t="shared" si="18"/>
        <v>0</v>
      </c>
      <c r="AK199" s="5">
        <f t="shared" si="18"/>
        <v>0</v>
      </c>
      <c r="AL199" s="5">
        <f t="shared" si="18"/>
        <v>0</v>
      </c>
      <c r="AM199" s="5">
        <f t="shared" si="18"/>
        <v>0</v>
      </c>
      <c r="AN199" s="5">
        <f t="shared" si="18"/>
        <v>0</v>
      </c>
      <c r="AO199" s="5">
        <f t="shared" si="18"/>
        <v>0</v>
      </c>
      <c r="AP199" s="5">
        <f t="shared" si="18"/>
        <v>0</v>
      </c>
      <c r="AQ199" s="5">
        <f t="shared" si="18"/>
        <v>0</v>
      </c>
      <c r="AR199" s="5">
        <f t="shared" si="18"/>
        <v>0</v>
      </c>
      <c r="AS199" s="5">
        <f t="shared" si="10"/>
        <v>0</v>
      </c>
      <c r="AT199" s="5">
        <f t="shared" si="15"/>
        <v>0</v>
      </c>
      <c r="AU199" s="5">
        <f t="shared" si="15"/>
        <v>0</v>
      </c>
      <c r="AV199" s="5">
        <f t="shared" si="15"/>
        <v>0</v>
      </c>
      <c r="AW199" s="5">
        <f t="shared" si="15"/>
        <v>0</v>
      </c>
      <c r="AX199" s="5">
        <f t="shared" si="15"/>
        <v>0</v>
      </c>
      <c r="AY199" s="5">
        <f t="shared" si="15"/>
        <v>0</v>
      </c>
      <c r="AZ199" s="5">
        <f t="shared" si="15"/>
        <v>0</v>
      </c>
      <c r="BA199" s="5">
        <f t="shared" si="15"/>
        <v>0</v>
      </c>
      <c r="BB199" s="5">
        <f t="shared" si="15"/>
        <v>0</v>
      </c>
      <c r="BC199" s="5">
        <f t="shared" si="15"/>
        <v>0</v>
      </c>
      <c r="BD199" s="5"/>
      <c r="BE199" s="5"/>
      <c r="BF199" s="5"/>
      <c r="BG199" s="5"/>
      <c r="BH199" s="5"/>
      <c r="BI199" s="5"/>
      <c r="BJ199" s="5"/>
    </row>
    <row r="200" spans="2:62" hidden="1">
      <c r="B200">
        <f t="shared" si="16"/>
        <v>460</v>
      </c>
      <c r="C200" t="str">
        <f t="shared" si="16"/>
        <v>REG</v>
      </c>
      <c r="D200" t="str">
        <f t="shared" si="16"/>
        <v>Desinstal.lació sistema de reg amb cinta</v>
      </c>
      <c r="E200" s="82">
        <f t="shared" si="16"/>
        <v>2500</v>
      </c>
      <c r="F200" s="5">
        <f t="shared" si="18"/>
        <v>0</v>
      </c>
      <c r="G200" s="5">
        <f t="shared" si="18"/>
        <v>0</v>
      </c>
      <c r="H200" s="5">
        <f t="shared" si="18"/>
        <v>0</v>
      </c>
      <c r="I200" s="5">
        <f t="shared" si="18"/>
        <v>0</v>
      </c>
      <c r="J200" s="5">
        <f t="shared" si="18"/>
        <v>0</v>
      </c>
      <c r="K200" s="5">
        <f t="shared" si="18"/>
        <v>0</v>
      </c>
      <c r="L200" s="5">
        <f t="shared" si="18"/>
        <v>0</v>
      </c>
      <c r="M200" s="5">
        <f t="shared" si="18"/>
        <v>0</v>
      </c>
      <c r="N200" s="5">
        <f t="shared" si="18"/>
        <v>0</v>
      </c>
      <c r="O200" s="5">
        <f t="shared" si="18"/>
        <v>0</v>
      </c>
      <c r="P200" s="5">
        <f t="shared" si="18"/>
        <v>0</v>
      </c>
      <c r="Q200" s="5">
        <f t="shared" si="18"/>
        <v>0</v>
      </c>
      <c r="R200" s="5">
        <f t="shared" si="18"/>
        <v>0</v>
      </c>
      <c r="S200" s="5">
        <f t="shared" si="18"/>
        <v>0</v>
      </c>
      <c r="T200" s="5">
        <f t="shared" si="18"/>
        <v>0</v>
      </c>
      <c r="U200" s="5">
        <f t="shared" si="18"/>
        <v>0</v>
      </c>
      <c r="V200" s="5">
        <f t="shared" si="18"/>
        <v>0</v>
      </c>
      <c r="W200" s="5">
        <f t="shared" si="18"/>
        <v>0</v>
      </c>
      <c r="X200" s="5">
        <f t="shared" si="18"/>
        <v>0</v>
      </c>
      <c r="Y200" s="5">
        <f t="shared" si="18"/>
        <v>0</v>
      </c>
      <c r="Z200" s="5">
        <f t="shared" si="18"/>
        <v>0</v>
      </c>
      <c r="AA200" s="5">
        <f t="shared" si="18"/>
        <v>0</v>
      </c>
      <c r="AB200" s="5">
        <f t="shared" si="18"/>
        <v>0</v>
      </c>
      <c r="AC200" s="5">
        <f t="shared" si="18"/>
        <v>0</v>
      </c>
      <c r="AD200" s="5">
        <f t="shared" si="18"/>
        <v>0</v>
      </c>
      <c r="AE200" s="5">
        <f t="shared" si="18"/>
        <v>0</v>
      </c>
      <c r="AF200" s="5">
        <f t="shared" si="18"/>
        <v>0</v>
      </c>
      <c r="AG200" s="5">
        <f t="shared" si="18"/>
        <v>0</v>
      </c>
      <c r="AH200" s="5">
        <f t="shared" si="18"/>
        <v>0</v>
      </c>
      <c r="AI200" s="5">
        <f t="shared" si="18"/>
        <v>0</v>
      </c>
      <c r="AJ200" s="5">
        <f t="shared" si="18"/>
        <v>0</v>
      </c>
      <c r="AK200" s="5">
        <f t="shared" si="18"/>
        <v>0</v>
      </c>
      <c r="AL200" s="5">
        <f t="shared" si="18"/>
        <v>0</v>
      </c>
      <c r="AM200" s="5">
        <f t="shared" si="18"/>
        <v>0</v>
      </c>
      <c r="AN200" s="5">
        <f t="shared" si="18"/>
        <v>0</v>
      </c>
      <c r="AO200" s="5">
        <f t="shared" si="18"/>
        <v>0</v>
      </c>
      <c r="AP200" s="5">
        <f t="shared" si="18"/>
        <v>0</v>
      </c>
      <c r="AQ200" s="5">
        <f t="shared" si="18"/>
        <v>0</v>
      </c>
      <c r="AR200" s="5">
        <f t="shared" si="18"/>
        <v>0</v>
      </c>
      <c r="AS200" s="5">
        <f t="shared" si="10"/>
        <v>0</v>
      </c>
      <c r="AT200" s="5">
        <f t="shared" si="15"/>
        <v>0</v>
      </c>
      <c r="AU200" s="5">
        <f t="shared" si="15"/>
        <v>0</v>
      </c>
      <c r="AV200" s="5">
        <f t="shared" si="15"/>
        <v>0</v>
      </c>
      <c r="AW200" s="5">
        <f t="shared" si="15"/>
        <v>0</v>
      </c>
      <c r="AX200" s="5">
        <f t="shared" si="15"/>
        <v>0</v>
      </c>
      <c r="AY200" s="5">
        <f t="shared" si="15"/>
        <v>0</v>
      </c>
      <c r="AZ200" s="5">
        <f t="shared" si="15"/>
        <v>0</v>
      </c>
      <c r="BA200" s="5">
        <f t="shared" si="15"/>
        <v>0</v>
      </c>
      <c r="BB200" s="5">
        <f t="shared" si="15"/>
        <v>0</v>
      </c>
      <c r="BC200" s="5">
        <f t="shared" si="15"/>
        <v>0</v>
      </c>
      <c r="BD200" s="5"/>
      <c r="BE200" s="5"/>
      <c r="BF200" s="5"/>
      <c r="BG200" s="5"/>
      <c r="BH200" s="5"/>
      <c r="BI200" s="5"/>
      <c r="BJ200" s="5"/>
    </row>
    <row r="201" spans="2:62" hidden="1">
      <c r="B201">
        <f t="shared" si="16"/>
        <v>510</v>
      </c>
      <c r="C201" t="str">
        <f t="shared" si="16"/>
        <v>TRACTAMENTS</v>
      </c>
      <c r="D201" t="str">
        <f t="shared" si="16"/>
        <v>Tractament Bacillus + retenol +purí ortiga amb tractor i braços</v>
      </c>
      <c r="E201" s="82">
        <f t="shared" si="16"/>
        <v>2500</v>
      </c>
      <c r="F201" s="5">
        <f t="shared" si="18"/>
        <v>0</v>
      </c>
      <c r="G201" s="5">
        <f t="shared" si="18"/>
        <v>0</v>
      </c>
      <c r="H201" s="5">
        <f t="shared" si="18"/>
        <v>0</v>
      </c>
      <c r="I201" s="5">
        <f t="shared" si="18"/>
        <v>0</v>
      </c>
      <c r="J201" s="5">
        <f t="shared" si="18"/>
        <v>0</v>
      </c>
      <c r="K201" s="5">
        <f t="shared" si="18"/>
        <v>0</v>
      </c>
      <c r="L201" s="5">
        <f t="shared" si="18"/>
        <v>0</v>
      </c>
      <c r="M201" s="5">
        <f t="shared" si="18"/>
        <v>0</v>
      </c>
      <c r="N201" s="5">
        <f t="shared" si="18"/>
        <v>0</v>
      </c>
      <c r="O201" s="5">
        <f t="shared" si="18"/>
        <v>0</v>
      </c>
      <c r="P201" s="5">
        <f t="shared" si="18"/>
        <v>0</v>
      </c>
      <c r="Q201" s="5">
        <f t="shared" si="18"/>
        <v>0</v>
      </c>
      <c r="R201" s="5">
        <f t="shared" si="18"/>
        <v>0</v>
      </c>
      <c r="S201" s="5">
        <f t="shared" si="18"/>
        <v>0</v>
      </c>
      <c r="T201" s="5">
        <f t="shared" si="18"/>
        <v>0</v>
      </c>
      <c r="U201" s="5">
        <f t="shared" si="18"/>
        <v>0</v>
      </c>
      <c r="V201" s="5">
        <f t="shared" si="18"/>
        <v>0</v>
      </c>
      <c r="W201" s="5">
        <f t="shared" si="18"/>
        <v>0</v>
      </c>
      <c r="X201" s="5">
        <f t="shared" si="18"/>
        <v>0</v>
      </c>
      <c r="Y201" s="5">
        <f t="shared" si="18"/>
        <v>0</v>
      </c>
      <c r="Z201" s="5">
        <f t="shared" si="18"/>
        <v>0</v>
      </c>
      <c r="AA201" s="5">
        <f t="shared" si="18"/>
        <v>0</v>
      </c>
      <c r="AB201" s="5">
        <f t="shared" si="18"/>
        <v>0</v>
      </c>
      <c r="AC201" s="5">
        <f t="shared" si="18"/>
        <v>0</v>
      </c>
      <c r="AD201" s="5">
        <f t="shared" si="18"/>
        <v>0</v>
      </c>
      <c r="AE201" s="5">
        <f t="shared" si="18"/>
        <v>0</v>
      </c>
      <c r="AF201" s="5">
        <f t="shared" si="18"/>
        <v>0</v>
      </c>
      <c r="AG201" s="5">
        <f t="shared" si="18"/>
        <v>0</v>
      </c>
      <c r="AH201" s="5">
        <f t="shared" si="18"/>
        <v>0</v>
      </c>
      <c r="AI201" s="5">
        <f t="shared" si="18"/>
        <v>0</v>
      </c>
      <c r="AJ201" s="5">
        <f t="shared" si="18"/>
        <v>0</v>
      </c>
      <c r="AK201" s="5">
        <f t="shared" si="18"/>
        <v>0</v>
      </c>
      <c r="AL201" s="5">
        <f t="shared" si="18"/>
        <v>0</v>
      </c>
      <c r="AM201" s="5">
        <f t="shared" si="18"/>
        <v>0</v>
      </c>
      <c r="AN201" s="5">
        <f t="shared" si="18"/>
        <v>0</v>
      </c>
      <c r="AO201" s="5">
        <f t="shared" si="18"/>
        <v>0</v>
      </c>
      <c r="AP201" s="5">
        <f t="shared" si="18"/>
        <v>0</v>
      </c>
      <c r="AQ201" s="5">
        <f t="shared" si="18"/>
        <v>0</v>
      </c>
      <c r="AR201" s="5">
        <f t="shared" si="18"/>
        <v>0</v>
      </c>
      <c r="AS201" s="5">
        <f t="shared" si="10"/>
        <v>0</v>
      </c>
      <c r="AT201" s="5">
        <f t="shared" si="15"/>
        <v>0</v>
      </c>
      <c r="AU201" s="5">
        <f t="shared" si="15"/>
        <v>0</v>
      </c>
      <c r="AV201" s="5">
        <f t="shared" si="15"/>
        <v>0</v>
      </c>
      <c r="AW201" s="5">
        <f t="shared" si="15"/>
        <v>0</v>
      </c>
      <c r="AX201" s="5">
        <f t="shared" si="15"/>
        <v>0</v>
      </c>
      <c r="AY201" s="5">
        <f t="shared" si="15"/>
        <v>0</v>
      </c>
      <c r="AZ201" s="5">
        <f t="shared" si="15"/>
        <v>0</v>
      </c>
      <c r="BA201" s="5">
        <f t="shared" si="15"/>
        <v>0</v>
      </c>
      <c r="BB201" s="5">
        <f t="shared" si="15"/>
        <v>0</v>
      </c>
      <c r="BC201" s="5">
        <f t="shared" si="15"/>
        <v>0</v>
      </c>
      <c r="BD201" s="5"/>
      <c r="BE201" s="5"/>
      <c r="BF201" s="5"/>
      <c r="BG201" s="5"/>
      <c r="BH201" s="5"/>
      <c r="BI201" s="5"/>
      <c r="BJ201" s="5"/>
    </row>
    <row r="202" spans="2:62" hidden="1">
      <c r="B202">
        <f t="shared" si="16"/>
        <v>520</v>
      </c>
      <c r="C202" t="str">
        <f t="shared" si="16"/>
        <v>TRACTAMENTS</v>
      </c>
      <c r="D202" t="str">
        <f t="shared" si="16"/>
        <v>Tractament Bacillus + retenol +purí ortiga amb bota i 2 persones</v>
      </c>
      <c r="E202" s="82">
        <f t="shared" si="16"/>
        <v>2500</v>
      </c>
      <c r="F202" s="5">
        <f t="shared" si="18"/>
        <v>0</v>
      </c>
      <c r="G202" s="5">
        <f t="shared" si="18"/>
        <v>0</v>
      </c>
      <c r="H202" s="5">
        <f t="shared" si="18"/>
        <v>0</v>
      </c>
      <c r="I202" s="5">
        <f t="shared" si="18"/>
        <v>0</v>
      </c>
      <c r="J202" s="5">
        <f t="shared" si="18"/>
        <v>0</v>
      </c>
      <c r="K202" s="5">
        <f t="shared" si="18"/>
        <v>0</v>
      </c>
      <c r="L202" s="5">
        <f t="shared" si="18"/>
        <v>0</v>
      </c>
      <c r="M202" s="5">
        <f t="shared" si="18"/>
        <v>0</v>
      </c>
      <c r="N202" s="5">
        <f t="shared" si="18"/>
        <v>0</v>
      </c>
      <c r="O202" s="5">
        <f t="shared" si="18"/>
        <v>0</v>
      </c>
      <c r="P202" s="5">
        <f t="shared" si="18"/>
        <v>0</v>
      </c>
      <c r="Q202" s="5">
        <f t="shared" si="18"/>
        <v>0</v>
      </c>
      <c r="R202" s="5">
        <f t="shared" si="18"/>
        <v>0</v>
      </c>
      <c r="S202" s="5">
        <f t="shared" si="18"/>
        <v>0</v>
      </c>
      <c r="T202" s="5">
        <f t="shared" si="18"/>
        <v>0</v>
      </c>
      <c r="U202" s="5">
        <f t="shared" si="18"/>
        <v>0</v>
      </c>
      <c r="V202" s="5">
        <f t="shared" si="18"/>
        <v>0</v>
      </c>
      <c r="W202" s="5">
        <f t="shared" si="18"/>
        <v>0</v>
      </c>
      <c r="X202" s="5">
        <f t="shared" si="18"/>
        <v>0</v>
      </c>
      <c r="Y202" s="5">
        <f t="shared" si="18"/>
        <v>0</v>
      </c>
      <c r="Z202" s="5">
        <f t="shared" si="18"/>
        <v>0</v>
      </c>
      <c r="AA202" s="5">
        <f t="shared" si="18"/>
        <v>0</v>
      </c>
      <c r="AB202" s="5">
        <f t="shared" si="18"/>
        <v>0</v>
      </c>
      <c r="AC202" s="5">
        <f t="shared" si="18"/>
        <v>0</v>
      </c>
      <c r="AD202" s="5">
        <f t="shared" si="18"/>
        <v>0</v>
      </c>
      <c r="AE202" s="5">
        <f t="shared" si="18"/>
        <v>0</v>
      </c>
      <c r="AF202" s="5">
        <f t="shared" si="18"/>
        <v>0</v>
      </c>
      <c r="AG202" s="5">
        <f t="shared" si="18"/>
        <v>0</v>
      </c>
      <c r="AH202" s="5">
        <f t="shared" si="18"/>
        <v>0</v>
      </c>
      <c r="AI202" s="5">
        <f t="shared" si="18"/>
        <v>0</v>
      </c>
      <c r="AJ202" s="5">
        <f t="shared" si="18"/>
        <v>0</v>
      </c>
      <c r="AK202" s="5">
        <f t="shared" si="18"/>
        <v>0</v>
      </c>
      <c r="AL202" s="5">
        <f t="shared" si="18"/>
        <v>0</v>
      </c>
      <c r="AM202" s="5">
        <f t="shared" si="18"/>
        <v>0</v>
      </c>
      <c r="AN202" s="5">
        <f t="shared" si="18"/>
        <v>0</v>
      </c>
      <c r="AO202" s="5">
        <f t="shared" si="18"/>
        <v>0</v>
      </c>
      <c r="AP202" s="5">
        <f t="shared" si="18"/>
        <v>0</v>
      </c>
      <c r="AQ202" s="5">
        <f t="shared" si="18"/>
        <v>0</v>
      </c>
      <c r="AR202" s="5">
        <f t="shared" si="18"/>
        <v>0</v>
      </c>
      <c r="AS202" s="5">
        <f t="shared" si="10"/>
        <v>0</v>
      </c>
      <c r="AT202" s="5">
        <f t="shared" si="15"/>
        <v>0</v>
      </c>
      <c r="AU202" s="5">
        <f t="shared" si="15"/>
        <v>0</v>
      </c>
      <c r="AV202" s="5">
        <f t="shared" si="15"/>
        <v>0</v>
      </c>
      <c r="AW202" s="5">
        <f t="shared" si="15"/>
        <v>0</v>
      </c>
      <c r="AX202" s="5">
        <f t="shared" si="15"/>
        <v>0</v>
      </c>
      <c r="AY202" s="5">
        <f t="shared" si="15"/>
        <v>0</v>
      </c>
      <c r="AZ202" s="5">
        <f t="shared" si="15"/>
        <v>0</v>
      </c>
      <c r="BA202" s="5">
        <f t="shared" si="15"/>
        <v>0</v>
      </c>
      <c r="BB202" s="5">
        <f t="shared" si="15"/>
        <v>0</v>
      </c>
      <c r="BC202" s="5">
        <f t="shared" si="15"/>
        <v>0</v>
      </c>
      <c r="BD202" s="5"/>
      <c r="BE202" s="5"/>
      <c r="BF202" s="5"/>
      <c r="BG202" s="5"/>
      <c r="BH202" s="5"/>
      <c r="BI202" s="5"/>
      <c r="BJ202" s="5"/>
    </row>
    <row r="203" spans="2:62" hidden="1">
      <c r="B203">
        <f t="shared" si="16"/>
        <v>530</v>
      </c>
      <c r="C203" t="str">
        <f t="shared" si="16"/>
        <v>TRACTAMENTS</v>
      </c>
      <c r="D203" t="str">
        <f t="shared" si="16"/>
        <v>Tractament coure + retenol + purí</v>
      </c>
      <c r="E203" s="82">
        <f t="shared" si="16"/>
        <v>2500</v>
      </c>
      <c r="F203" s="5">
        <f t="shared" si="18"/>
        <v>0</v>
      </c>
      <c r="G203" s="5">
        <f t="shared" si="18"/>
        <v>0</v>
      </c>
      <c r="H203" s="5">
        <f t="shared" si="18"/>
        <v>0</v>
      </c>
      <c r="I203" s="5">
        <f t="shared" si="18"/>
        <v>0</v>
      </c>
      <c r="J203" s="5">
        <f t="shared" si="18"/>
        <v>0</v>
      </c>
      <c r="K203" s="5">
        <f t="shared" si="18"/>
        <v>0</v>
      </c>
      <c r="L203" s="5">
        <f t="shared" si="18"/>
        <v>0</v>
      </c>
      <c r="M203" s="5">
        <f t="shared" si="18"/>
        <v>0</v>
      </c>
      <c r="N203" s="5">
        <f t="shared" si="18"/>
        <v>0</v>
      </c>
      <c r="O203" s="5">
        <f t="shared" si="18"/>
        <v>0</v>
      </c>
      <c r="P203" s="5">
        <f t="shared" si="18"/>
        <v>0</v>
      </c>
      <c r="Q203" s="5">
        <f t="shared" si="18"/>
        <v>0</v>
      </c>
      <c r="R203" s="5">
        <f t="shared" si="18"/>
        <v>0</v>
      </c>
      <c r="S203" s="5">
        <f t="shared" si="18"/>
        <v>0</v>
      </c>
      <c r="T203" s="5">
        <f t="shared" si="18"/>
        <v>0</v>
      </c>
      <c r="U203" s="5">
        <f t="shared" si="18"/>
        <v>0</v>
      </c>
      <c r="V203" s="5">
        <f t="shared" si="18"/>
        <v>0</v>
      </c>
      <c r="W203" s="5">
        <f t="shared" si="18"/>
        <v>0</v>
      </c>
      <c r="X203" s="5">
        <f t="shared" si="18"/>
        <v>0</v>
      </c>
      <c r="Y203" s="5">
        <f t="shared" si="18"/>
        <v>0</v>
      </c>
      <c r="Z203" s="5">
        <f t="shared" si="18"/>
        <v>0</v>
      </c>
      <c r="AA203" s="5">
        <f t="shared" si="18"/>
        <v>0</v>
      </c>
      <c r="AB203" s="5">
        <f t="shared" si="18"/>
        <v>0</v>
      </c>
      <c r="AC203" s="5">
        <f t="shared" si="18"/>
        <v>0</v>
      </c>
      <c r="AD203" s="5">
        <f t="shared" si="18"/>
        <v>0</v>
      </c>
      <c r="AE203" s="5">
        <f t="shared" si="18"/>
        <v>0</v>
      </c>
      <c r="AF203" s="5">
        <f t="shared" si="18"/>
        <v>0</v>
      </c>
      <c r="AG203" s="5">
        <f t="shared" si="18"/>
        <v>0</v>
      </c>
      <c r="AH203" s="5">
        <f t="shared" si="18"/>
        <v>0</v>
      </c>
      <c r="AI203" s="5">
        <f t="shared" si="18"/>
        <v>0</v>
      </c>
      <c r="AJ203" s="5">
        <f t="shared" si="18"/>
        <v>0</v>
      </c>
      <c r="AK203" s="5">
        <f t="shared" si="18"/>
        <v>0</v>
      </c>
      <c r="AL203" s="5">
        <f t="shared" si="18"/>
        <v>0</v>
      </c>
      <c r="AM203" s="5">
        <f t="shared" si="18"/>
        <v>0</v>
      </c>
      <c r="AN203" s="5">
        <f t="shared" si="18"/>
        <v>0</v>
      </c>
      <c r="AO203" s="5">
        <f t="shared" si="18"/>
        <v>0</v>
      </c>
      <c r="AP203" s="5">
        <f t="shared" si="18"/>
        <v>0</v>
      </c>
      <c r="AQ203" s="5">
        <f t="shared" si="18"/>
        <v>0</v>
      </c>
      <c r="AR203" s="5">
        <f t="shared" si="18"/>
        <v>0</v>
      </c>
      <c r="AS203" s="5">
        <f t="shared" si="10"/>
        <v>0</v>
      </c>
      <c r="AT203" s="5">
        <f t="shared" si="15"/>
        <v>0</v>
      </c>
      <c r="AU203" s="5">
        <f t="shared" si="15"/>
        <v>0</v>
      </c>
      <c r="AV203" s="5">
        <f t="shared" si="15"/>
        <v>0</v>
      </c>
      <c r="AW203" s="5">
        <f t="shared" si="15"/>
        <v>0</v>
      </c>
      <c r="AX203" s="5">
        <f t="shared" si="15"/>
        <v>0</v>
      </c>
      <c r="AY203" s="5">
        <f t="shared" si="15"/>
        <v>0</v>
      </c>
      <c r="AZ203" s="5">
        <f t="shared" si="15"/>
        <v>0</v>
      </c>
      <c r="BA203" s="5">
        <f t="shared" si="15"/>
        <v>0</v>
      </c>
      <c r="BB203" s="5">
        <f t="shared" si="15"/>
        <v>0</v>
      </c>
      <c r="BC203" s="5">
        <f t="shared" si="15"/>
        <v>0</v>
      </c>
      <c r="BD203" s="5"/>
      <c r="BE203" s="5"/>
      <c r="BF203" s="5"/>
      <c r="BG203" s="5"/>
      <c r="BH203" s="5"/>
      <c r="BI203" s="5"/>
      <c r="BJ203" s="5"/>
    </row>
    <row r="204" spans="2:62" hidden="1">
      <c r="B204">
        <f t="shared" si="16"/>
        <v>540</v>
      </c>
      <c r="C204" t="str">
        <f t="shared" si="16"/>
        <v>TRACTAMENTS</v>
      </c>
      <c r="D204" t="str">
        <f t="shared" si="16"/>
        <v>Tractament Llimacs (Ferramol)</v>
      </c>
      <c r="E204" s="82">
        <f t="shared" si="16"/>
        <v>2500</v>
      </c>
      <c r="F204" s="5">
        <f t="shared" si="18"/>
        <v>0</v>
      </c>
      <c r="G204" s="5">
        <f t="shared" si="18"/>
        <v>0</v>
      </c>
      <c r="H204" s="5">
        <f t="shared" si="18"/>
        <v>0</v>
      </c>
      <c r="I204" s="5">
        <f t="shared" si="18"/>
        <v>0</v>
      </c>
      <c r="J204" s="5">
        <f t="shared" si="18"/>
        <v>0</v>
      </c>
      <c r="K204" s="5">
        <f t="shared" si="18"/>
        <v>0</v>
      </c>
      <c r="L204" s="5">
        <f t="shared" si="18"/>
        <v>0</v>
      </c>
      <c r="M204" s="5">
        <f t="shared" si="18"/>
        <v>0</v>
      </c>
      <c r="N204" s="5">
        <f t="shared" si="18"/>
        <v>0</v>
      </c>
      <c r="O204" s="5">
        <f t="shared" si="18"/>
        <v>0</v>
      </c>
      <c r="P204" s="5">
        <f t="shared" si="18"/>
        <v>0</v>
      </c>
      <c r="Q204" s="5">
        <f t="shared" si="18"/>
        <v>0</v>
      </c>
      <c r="R204" s="5">
        <f t="shared" si="18"/>
        <v>0</v>
      </c>
      <c r="S204" s="5">
        <f t="shared" si="18"/>
        <v>0</v>
      </c>
      <c r="T204" s="5">
        <f t="shared" si="18"/>
        <v>0</v>
      </c>
      <c r="U204" s="5">
        <f t="shared" si="18"/>
        <v>0</v>
      </c>
      <c r="V204" s="5">
        <f t="shared" si="18"/>
        <v>0</v>
      </c>
      <c r="W204" s="5">
        <f t="shared" si="18"/>
        <v>0</v>
      </c>
      <c r="X204" s="5">
        <f t="shared" si="18"/>
        <v>0</v>
      </c>
      <c r="Y204" s="5">
        <f t="shared" si="18"/>
        <v>0</v>
      </c>
      <c r="Z204" s="5">
        <f t="shared" si="18"/>
        <v>0</v>
      </c>
      <c r="AA204" s="5">
        <f t="shared" ref="AA204:AR204" si="19">+AA79*AA$49*$E$4/$E204</f>
        <v>0</v>
      </c>
      <c r="AB204" s="5">
        <f t="shared" si="19"/>
        <v>0</v>
      </c>
      <c r="AC204" s="5">
        <f t="shared" si="19"/>
        <v>0</v>
      </c>
      <c r="AD204" s="5">
        <f t="shared" si="19"/>
        <v>0</v>
      </c>
      <c r="AE204" s="5">
        <f t="shared" si="19"/>
        <v>0</v>
      </c>
      <c r="AF204" s="5">
        <f t="shared" si="19"/>
        <v>0</v>
      </c>
      <c r="AG204" s="5">
        <f t="shared" si="19"/>
        <v>0</v>
      </c>
      <c r="AH204" s="5">
        <f t="shared" si="19"/>
        <v>0</v>
      </c>
      <c r="AI204" s="5">
        <f t="shared" si="19"/>
        <v>0</v>
      </c>
      <c r="AJ204" s="5">
        <f t="shared" si="19"/>
        <v>0</v>
      </c>
      <c r="AK204" s="5">
        <f t="shared" si="19"/>
        <v>0</v>
      </c>
      <c r="AL204" s="5">
        <f t="shared" si="19"/>
        <v>0</v>
      </c>
      <c r="AM204" s="5">
        <f t="shared" si="19"/>
        <v>0</v>
      </c>
      <c r="AN204" s="5">
        <f t="shared" si="19"/>
        <v>0</v>
      </c>
      <c r="AO204" s="5">
        <f t="shared" si="19"/>
        <v>0</v>
      </c>
      <c r="AP204" s="5">
        <f t="shared" si="19"/>
        <v>0</v>
      </c>
      <c r="AQ204" s="5">
        <f t="shared" si="19"/>
        <v>0</v>
      </c>
      <c r="AR204" s="5">
        <f t="shared" si="19"/>
        <v>0</v>
      </c>
      <c r="AS204" s="5">
        <f t="shared" si="10"/>
        <v>0</v>
      </c>
      <c r="AT204" s="5">
        <f t="shared" si="15"/>
        <v>0</v>
      </c>
      <c r="AU204" s="5">
        <f t="shared" si="15"/>
        <v>0</v>
      </c>
      <c r="AV204" s="5">
        <f t="shared" si="15"/>
        <v>0</v>
      </c>
      <c r="AW204" s="5">
        <f t="shared" si="15"/>
        <v>0</v>
      </c>
      <c r="AX204" s="5">
        <f t="shared" si="15"/>
        <v>0</v>
      </c>
      <c r="AY204" s="5">
        <f t="shared" si="15"/>
        <v>0</v>
      </c>
      <c r="AZ204" s="5">
        <f t="shared" si="15"/>
        <v>0</v>
      </c>
      <c r="BA204" s="5">
        <f t="shared" si="15"/>
        <v>0</v>
      </c>
      <c r="BB204" s="5">
        <f t="shared" si="15"/>
        <v>0</v>
      </c>
      <c r="BC204" s="5">
        <f t="shared" si="15"/>
        <v>0</v>
      </c>
      <c r="BD204" s="5"/>
      <c r="BE204" s="5"/>
      <c r="BF204" s="5"/>
      <c r="BG204" s="5"/>
      <c r="BH204" s="5"/>
      <c r="BI204" s="5"/>
      <c r="BJ204" s="5"/>
    </row>
    <row r="205" spans="2:62" hidden="1">
      <c r="B205">
        <f t="shared" si="16"/>
        <v>550</v>
      </c>
      <c r="C205" t="str">
        <f t="shared" si="16"/>
        <v>TRACTAMENTS</v>
      </c>
      <c r="D205" t="str">
        <f t="shared" si="16"/>
        <v>Tractament Bacillus + sofre amb bota i 2 persones</v>
      </c>
      <c r="E205" s="82">
        <f t="shared" si="16"/>
        <v>2500</v>
      </c>
      <c r="F205" s="5">
        <f t="shared" ref="F205:AR211" si="20">+F80*F$49*$E$4/$E205</f>
        <v>0</v>
      </c>
      <c r="G205" s="5">
        <f t="shared" si="20"/>
        <v>0</v>
      </c>
      <c r="H205" s="5">
        <f t="shared" si="20"/>
        <v>0</v>
      </c>
      <c r="I205" s="5">
        <f t="shared" si="20"/>
        <v>0</v>
      </c>
      <c r="J205" s="5">
        <f t="shared" si="20"/>
        <v>0</v>
      </c>
      <c r="K205" s="5">
        <f t="shared" si="20"/>
        <v>0</v>
      </c>
      <c r="L205" s="5">
        <f t="shared" si="20"/>
        <v>0</v>
      </c>
      <c r="M205" s="5">
        <f t="shared" si="20"/>
        <v>0</v>
      </c>
      <c r="N205" s="5">
        <f t="shared" si="20"/>
        <v>0</v>
      </c>
      <c r="O205" s="5">
        <f t="shared" si="20"/>
        <v>0</v>
      </c>
      <c r="P205" s="5">
        <f t="shared" si="20"/>
        <v>0</v>
      </c>
      <c r="Q205" s="5">
        <f t="shared" si="20"/>
        <v>0</v>
      </c>
      <c r="R205" s="5">
        <f t="shared" si="20"/>
        <v>0</v>
      </c>
      <c r="S205" s="5">
        <f t="shared" si="20"/>
        <v>0</v>
      </c>
      <c r="T205" s="5">
        <f t="shared" si="20"/>
        <v>0</v>
      </c>
      <c r="U205" s="5">
        <f t="shared" si="20"/>
        <v>0</v>
      </c>
      <c r="V205" s="5">
        <f t="shared" si="20"/>
        <v>0</v>
      </c>
      <c r="W205" s="5">
        <f t="shared" si="20"/>
        <v>0</v>
      </c>
      <c r="X205" s="5">
        <f t="shared" si="20"/>
        <v>0</v>
      </c>
      <c r="Y205" s="5">
        <f t="shared" si="20"/>
        <v>0</v>
      </c>
      <c r="Z205" s="5">
        <f t="shared" si="20"/>
        <v>0</v>
      </c>
      <c r="AA205" s="5">
        <f t="shared" si="20"/>
        <v>0</v>
      </c>
      <c r="AB205" s="5">
        <f t="shared" si="20"/>
        <v>0</v>
      </c>
      <c r="AC205" s="5">
        <f t="shared" si="20"/>
        <v>0</v>
      </c>
      <c r="AD205" s="5">
        <f t="shared" si="20"/>
        <v>0</v>
      </c>
      <c r="AE205" s="5">
        <f t="shared" si="20"/>
        <v>0</v>
      </c>
      <c r="AF205" s="5">
        <f t="shared" si="20"/>
        <v>0</v>
      </c>
      <c r="AG205" s="5">
        <f t="shared" si="20"/>
        <v>0</v>
      </c>
      <c r="AH205" s="5">
        <f t="shared" si="20"/>
        <v>0</v>
      </c>
      <c r="AI205" s="5">
        <f t="shared" si="20"/>
        <v>0</v>
      </c>
      <c r="AJ205" s="5">
        <f t="shared" si="20"/>
        <v>0</v>
      </c>
      <c r="AK205" s="5">
        <f t="shared" si="20"/>
        <v>0</v>
      </c>
      <c r="AL205" s="5">
        <f t="shared" si="20"/>
        <v>0</v>
      </c>
      <c r="AM205" s="5">
        <f t="shared" si="20"/>
        <v>0</v>
      </c>
      <c r="AN205" s="5">
        <f t="shared" si="20"/>
        <v>0</v>
      </c>
      <c r="AO205" s="5">
        <f t="shared" si="20"/>
        <v>0</v>
      </c>
      <c r="AP205" s="5">
        <f t="shared" si="20"/>
        <v>0</v>
      </c>
      <c r="AQ205" s="5">
        <f t="shared" si="20"/>
        <v>0</v>
      </c>
      <c r="AR205" s="5">
        <f t="shared" si="20"/>
        <v>0</v>
      </c>
      <c r="AS205" s="5">
        <f t="shared" si="10"/>
        <v>0</v>
      </c>
      <c r="AT205" s="5">
        <f t="shared" si="15"/>
        <v>0</v>
      </c>
      <c r="AU205" s="5">
        <f t="shared" si="15"/>
        <v>0</v>
      </c>
      <c r="AV205" s="5">
        <f t="shared" si="15"/>
        <v>0</v>
      </c>
      <c r="AW205" s="5">
        <f t="shared" si="15"/>
        <v>0</v>
      </c>
      <c r="AX205" s="5">
        <f t="shared" si="15"/>
        <v>0</v>
      </c>
      <c r="AY205" s="5">
        <f t="shared" si="15"/>
        <v>0</v>
      </c>
      <c r="AZ205" s="5">
        <f t="shared" si="15"/>
        <v>0</v>
      </c>
      <c r="BA205" s="5">
        <f t="shared" si="15"/>
        <v>0</v>
      </c>
      <c r="BB205" s="5">
        <f t="shared" si="15"/>
        <v>0</v>
      </c>
      <c r="BC205" s="5">
        <f t="shared" si="15"/>
        <v>0</v>
      </c>
      <c r="BD205" s="5"/>
      <c r="BE205" s="5"/>
      <c r="BF205" s="5"/>
      <c r="BG205" s="5"/>
      <c r="BH205" s="5"/>
      <c r="BI205" s="5"/>
      <c r="BJ205" s="5"/>
    </row>
    <row r="206" spans="2:62" hidden="1">
      <c r="B206">
        <f t="shared" si="16"/>
        <v>560</v>
      </c>
      <c r="C206" t="str">
        <f t="shared" si="16"/>
        <v>TRACTAMENTS</v>
      </c>
      <c r="D206" t="str">
        <f t="shared" si="16"/>
        <v>Tractament Nim + sofre amb bota i 2 persones</v>
      </c>
      <c r="E206" s="82">
        <f t="shared" si="16"/>
        <v>2500</v>
      </c>
      <c r="F206" s="5">
        <f t="shared" si="20"/>
        <v>0</v>
      </c>
      <c r="G206" s="5">
        <f t="shared" si="20"/>
        <v>0</v>
      </c>
      <c r="H206" s="5">
        <f t="shared" si="20"/>
        <v>0</v>
      </c>
      <c r="I206" s="5">
        <f t="shared" si="20"/>
        <v>0</v>
      </c>
      <c r="J206" s="5">
        <f t="shared" si="20"/>
        <v>0</v>
      </c>
      <c r="K206" s="5">
        <f t="shared" si="20"/>
        <v>0</v>
      </c>
      <c r="L206" s="5">
        <f t="shared" si="20"/>
        <v>0</v>
      </c>
      <c r="M206" s="5">
        <f t="shared" si="20"/>
        <v>0</v>
      </c>
      <c r="N206" s="5">
        <f t="shared" si="20"/>
        <v>0</v>
      </c>
      <c r="O206" s="5">
        <f t="shared" si="20"/>
        <v>0</v>
      </c>
      <c r="P206" s="5">
        <f t="shared" si="20"/>
        <v>0</v>
      </c>
      <c r="Q206" s="5">
        <f t="shared" si="20"/>
        <v>0</v>
      </c>
      <c r="R206" s="5">
        <f t="shared" si="20"/>
        <v>0</v>
      </c>
      <c r="S206" s="5">
        <f t="shared" si="20"/>
        <v>0</v>
      </c>
      <c r="T206" s="5">
        <f t="shared" si="20"/>
        <v>0</v>
      </c>
      <c r="U206" s="5">
        <f t="shared" si="20"/>
        <v>0</v>
      </c>
      <c r="V206" s="5">
        <f t="shared" si="20"/>
        <v>0</v>
      </c>
      <c r="W206" s="5">
        <f t="shared" si="20"/>
        <v>0</v>
      </c>
      <c r="X206" s="5">
        <f t="shared" si="20"/>
        <v>0</v>
      </c>
      <c r="Y206" s="5">
        <f t="shared" si="20"/>
        <v>0</v>
      </c>
      <c r="Z206" s="5">
        <f t="shared" si="20"/>
        <v>0</v>
      </c>
      <c r="AA206" s="5">
        <f t="shared" si="20"/>
        <v>0</v>
      </c>
      <c r="AB206" s="5">
        <f t="shared" si="20"/>
        <v>0</v>
      </c>
      <c r="AC206" s="5">
        <f t="shared" si="20"/>
        <v>0</v>
      </c>
      <c r="AD206" s="5">
        <f t="shared" si="20"/>
        <v>0</v>
      </c>
      <c r="AE206" s="5">
        <f t="shared" si="20"/>
        <v>0</v>
      </c>
      <c r="AF206" s="5">
        <f t="shared" si="20"/>
        <v>0</v>
      </c>
      <c r="AG206" s="5">
        <f t="shared" si="20"/>
        <v>0</v>
      </c>
      <c r="AH206" s="5">
        <f t="shared" si="20"/>
        <v>0</v>
      </c>
      <c r="AI206" s="5">
        <f t="shared" si="20"/>
        <v>0</v>
      </c>
      <c r="AJ206" s="5">
        <f t="shared" si="20"/>
        <v>0</v>
      </c>
      <c r="AK206" s="5">
        <f t="shared" si="20"/>
        <v>0</v>
      </c>
      <c r="AL206" s="5">
        <f t="shared" si="20"/>
        <v>0</v>
      </c>
      <c r="AM206" s="5">
        <f t="shared" si="20"/>
        <v>0</v>
      </c>
      <c r="AN206" s="5">
        <f t="shared" si="20"/>
        <v>0</v>
      </c>
      <c r="AO206" s="5">
        <f t="shared" si="20"/>
        <v>0</v>
      </c>
      <c r="AP206" s="5">
        <f t="shared" si="20"/>
        <v>0</v>
      </c>
      <c r="AQ206" s="5">
        <f t="shared" si="20"/>
        <v>0</v>
      </c>
      <c r="AR206" s="5">
        <f t="shared" si="20"/>
        <v>0</v>
      </c>
      <c r="AS206" s="5">
        <f t="shared" si="10"/>
        <v>0</v>
      </c>
      <c r="AT206" s="5">
        <f t="shared" si="15"/>
        <v>0</v>
      </c>
      <c r="AU206" s="5">
        <f t="shared" si="15"/>
        <v>0</v>
      </c>
      <c r="AV206" s="5">
        <f t="shared" si="15"/>
        <v>0</v>
      </c>
      <c r="AW206" s="5">
        <f t="shared" si="15"/>
        <v>0</v>
      </c>
      <c r="AX206" s="5">
        <f t="shared" si="15"/>
        <v>0</v>
      </c>
      <c r="AY206" s="5">
        <f t="shared" si="15"/>
        <v>0</v>
      </c>
      <c r="AZ206" s="5">
        <f t="shared" si="15"/>
        <v>0</v>
      </c>
      <c r="BA206" s="5">
        <f t="shared" si="15"/>
        <v>0</v>
      </c>
      <c r="BB206" s="5">
        <f t="shared" si="15"/>
        <v>0</v>
      </c>
      <c r="BC206" s="5">
        <f t="shared" si="15"/>
        <v>0</v>
      </c>
      <c r="BD206" s="5"/>
      <c r="BE206" s="5"/>
      <c r="BF206" s="5"/>
      <c r="BG206" s="5"/>
      <c r="BH206" s="5"/>
      <c r="BI206" s="5"/>
      <c r="BJ206" s="5"/>
    </row>
    <row r="207" spans="2:62" hidden="1">
      <c r="B207">
        <f t="shared" si="16"/>
        <v>570</v>
      </c>
      <c r="C207" t="str">
        <f t="shared" si="16"/>
        <v>TRACTAMENTS</v>
      </c>
      <c r="D207" t="str">
        <f t="shared" si="16"/>
        <v>Tractament sofre amb bota i 2 persones</v>
      </c>
      <c r="E207" s="82">
        <f t="shared" si="16"/>
        <v>2500</v>
      </c>
      <c r="F207" s="5">
        <f t="shared" si="20"/>
        <v>0</v>
      </c>
      <c r="G207" s="5">
        <f t="shared" si="20"/>
        <v>0</v>
      </c>
      <c r="H207" s="5">
        <f t="shared" si="20"/>
        <v>0</v>
      </c>
      <c r="I207" s="5">
        <f t="shared" si="20"/>
        <v>0</v>
      </c>
      <c r="J207" s="5">
        <f t="shared" si="20"/>
        <v>0</v>
      </c>
      <c r="K207" s="5">
        <f t="shared" si="20"/>
        <v>0</v>
      </c>
      <c r="L207" s="5">
        <f t="shared" si="20"/>
        <v>0</v>
      </c>
      <c r="M207" s="5">
        <f t="shared" si="20"/>
        <v>0</v>
      </c>
      <c r="N207" s="5">
        <f t="shared" si="20"/>
        <v>0</v>
      </c>
      <c r="O207" s="5">
        <f t="shared" si="20"/>
        <v>0</v>
      </c>
      <c r="P207" s="5">
        <f t="shared" si="20"/>
        <v>0</v>
      </c>
      <c r="Q207" s="5">
        <f t="shared" si="20"/>
        <v>0</v>
      </c>
      <c r="R207" s="5">
        <f t="shared" si="20"/>
        <v>0</v>
      </c>
      <c r="S207" s="5">
        <f t="shared" si="20"/>
        <v>0</v>
      </c>
      <c r="T207" s="5">
        <f t="shared" si="20"/>
        <v>0</v>
      </c>
      <c r="U207" s="5">
        <f t="shared" si="20"/>
        <v>0</v>
      </c>
      <c r="V207" s="5">
        <f t="shared" si="20"/>
        <v>0</v>
      </c>
      <c r="W207" s="5">
        <f t="shared" si="20"/>
        <v>0</v>
      </c>
      <c r="X207" s="5">
        <f t="shared" si="20"/>
        <v>0</v>
      </c>
      <c r="Y207" s="5">
        <f t="shared" si="20"/>
        <v>0</v>
      </c>
      <c r="Z207" s="5">
        <f t="shared" si="20"/>
        <v>0</v>
      </c>
      <c r="AA207" s="5">
        <f t="shared" si="20"/>
        <v>0</v>
      </c>
      <c r="AB207" s="5">
        <f t="shared" si="20"/>
        <v>0</v>
      </c>
      <c r="AC207" s="5">
        <f t="shared" si="20"/>
        <v>0</v>
      </c>
      <c r="AD207" s="5">
        <f t="shared" si="20"/>
        <v>0</v>
      </c>
      <c r="AE207" s="5">
        <f t="shared" si="20"/>
        <v>0</v>
      </c>
      <c r="AF207" s="5">
        <f t="shared" si="20"/>
        <v>0</v>
      </c>
      <c r="AG207" s="5">
        <f t="shared" si="20"/>
        <v>0</v>
      </c>
      <c r="AH207" s="5">
        <f t="shared" si="20"/>
        <v>0</v>
      </c>
      <c r="AI207" s="5">
        <f t="shared" si="20"/>
        <v>0</v>
      </c>
      <c r="AJ207" s="5">
        <f t="shared" si="20"/>
        <v>0</v>
      </c>
      <c r="AK207" s="5">
        <f t="shared" si="20"/>
        <v>0</v>
      </c>
      <c r="AL207" s="5">
        <f t="shared" si="20"/>
        <v>0</v>
      </c>
      <c r="AM207" s="5">
        <f t="shared" si="20"/>
        <v>0</v>
      </c>
      <c r="AN207" s="5">
        <f t="shared" si="20"/>
        <v>0</v>
      </c>
      <c r="AO207" s="5">
        <f t="shared" si="20"/>
        <v>0</v>
      </c>
      <c r="AP207" s="5">
        <f t="shared" si="20"/>
        <v>0</v>
      </c>
      <c r="AQ207" s="5">
        <f t="shared" si="20"/>
        <v>0</v>
      </c>
      <c r="AR207" s="5">
        <f t="shared" si="20"/>
        <v>0</v>
      </c>
      <c r="AS207" s="5">
        <f t="shared" si="10"/>
        <v>0</v>
      </c>
      <c r="AT207" s="5">
        <f t="shared" si="15"/>
        <v>0</v>
      </c>
      <c r="AU207" s="5">
        <f t="shared" si="15"/>
        <v>0</v>
      </c>
      <c r="AV207" s="5">
        <f t="shared" si="15"/>
        <v>0</v>
      </c>
      <c r="AW207" s="5">
        <f t="shared" si="15"/>
        <v>0</v>
      </c>
      <c r="AX207" s="5">
        <f t="shared" si="15"/>
        <v>0</v>
      </c>
      <c r="AY207" s="5">
        <f t="shared" si="15"/>
        <v>0</v>
      </c>
      <c r="AZ207" s="5">
        <f t="shared" si="15"/>
        <v>0</v>
      </c>
      <c r="BA207" s="5">
        <f t="shared" si="15"/>
        <v>0</v>
      </c>
      <c r="BB207" s="5">
        <f t="shared" si="15"/>
        <v>0</v>
      </c>
      <c r="BC207" s="5">
        <f t="shared" si="15"/>
        <v>0</v>
      </c>
      <c r="BD207" s="5"/>
      <c r="BE207" s="5"/>
      <c r="BF207" s="5"/>
      <c r="BG207" s="5"/>
      <c r="BH207" s="5"/>
      <c r="BI207" s="5"/>
      <c r="BJ207" s="5"/>
    </row>
    <row r="208" spans="2:62" hidden="1">
      <c r="B208">
        <f t="shared" si="16"/>
        <v>610</v>
      </c>
      <c r="C208" t="str">
        <f t="shared" si="16"/>
        <v>DESHERBAT</v>
      </c>
      <c r="D208" t="str">
        <f t="shared" si="16"/>
        <v>Desherbat amb tractor</v>
      </c>
      <c r="E208" s="82">
        <f t="shared" si="16"/>
        <v>2500</v>
      </c>
      <c r="F208" s="5">
        <f t="shared" si="20"/>
        <v>0</v>
      </c>
      <c r="G208" s="5">
        <f t="shared" si="20"/>
        <v>0</v>
      </c>
      <c r="H208" s="5">
        <f t="shared" si="20"/>
        <v>0</v>
      </c>
      <c r="I208" s="5">
        <f t="shared" si="20"/>
        <v>0</v>
      </c>
      <c r="J208" s="5">
        <f t="shared" si="20"/>
        <v>0</v>
      </c>
      <c r="K208" s="5">
        <f t="shared" si="20"/>
        <v>0</v>
      </c>
      <c r="L208" s="5">
        <f t="shared" si="20"/>
        <v>0</v>
      </c>
      <c r="M208" s="5">
        <f t="shared" si="20"/>
        <v>0</v>
      </c>
      <c r="N208" s="5">
        <f t="shared" si="20"/>
        <v>0</v>
      </c>
      <c r="O208" s="5">
        <f t="shared" si="20"/>
        <v>0</v>
      </c>
      <c r="P208" s="5">
        <f t="shared" si="20"/>
        <v>0</v>
      </c>
      <c r="Q208" s="5">
        <f t="shared" si="20"/>
        <v>0</v>
      </c>
      <c r="R208" s="5">
        <f t="shared" si="20"/>
        <v>0</v>
      </c>
      <c r="S208" s="5">
        <f t="shared" si="20"/>
        <v>0</v>
      </c>
      <c r="T208" s="5">
        <f t="shared" si="20"/>
        <v>0</v>
      </c>
      <c r="U208" s="5">
        <f t="shared" si="20"/>
        <v>0</v>
      </c>
      <c r="V208" s="5">
        <f t="shared" si="20"/>
        <v>0</v>
      </c>
      <c r="W208" s="5">
        <f t="shared" si="20"/>
        <v>0</v>
      </c>
      <c r="X208" s="5">
        <f t="shared" si="20"/>
        <v>0</v>
      </c>
      <c r="Y208" s="5">
        <f t="shared" si="20"/>
        <v>0</v>
      </c>
      <c r="Z208" s="5">
        <f t="shared" si="20"/>
        <v>0</v>
      </c>
      <c r="AA208" s="5">
        <f t="shared" si="20"/>
        <v>0</v>
      </c>
      <c r="AB208" s="5">
        <f t="shared" si="20"/>
        <v>0</v>
      </c>
      <c r="AC208" s="5">
        <f t="shared" si="20"/>
        <v>0</v>
      </c>
      <c r="AD208" s="5">
        <f t="shared" si="20"/>
        <v>0</v>
      </c>
      <c r="AE208" s="5">
        <f t="shared" si="20"/>
        <v>0</v>
      </c>
      <c r="AF208" s="5">
        <f t="shared" si="20"/>
        <v>0</v>
      </c>
      <c r="AG208" s="5">
        <f t="shared" si="20"/>
        <v>0</v>
      </c>
      <c r="AH208" s="5">
        <f t="shared" si="20"/>
        <v>0</v>
      </c>
      <c r="AI208" s="5">
        <f t="shared" si="20"/>
        <v>0</v>
      </c>
      <c r="AJ208" s="5">
        <f t="shared" si="20"/>
        <v>0</v>
      </c>
      <c r="AK208" s="5">
        <f t="shared" si="20"/>
        <v>0</v>
      </c>
      <c r="AL208" s="5">
        <f t="shared" si="20"/>
        <v>0</v>
      </c>
      <c r="AM208" s="5">
        <f t="shared" si="20"/>
        <v>0</v>
      </c>
      <c r="AN208" s="5">
        <f t="shared" si="20"/>
        <v>0</v>
      </c>
      <c r="AO208" s="5">
        <f t="shared" si="20"/>
        <v>0</v>
      </c>
      <c r="AP208" s="5">
        <f t="shared" si="20"/>
        <v>0</v>
      </c>
      <c r="AQ208" s="5">
        <f t="shared" si="20"/>
        <v>0</v>
      </c>
      <c r="AR208" s="5">
        <f t="shared" si="20"/>
        <v>0</v>
      </c>
      <c r="AS208" s="5">
        <f t="shared" si="10"/>
        <v>0</v>
      </c>
      <c r="AT208" s="5">
        <f t="shared" ref="AT208:BC223" si="21">+AT83*AT$49*$E$4/$E208</f>
        <v>0</v>
      </c>
      <c r="AU208" s="5">
        <f t="shared" si="21"/>
        <v>0</v>
      </c>
      <c r="AV208" s="5">
        <f t="shared" si="21"/>
        <v>0</v>
      </c>
      <c r="AW208" s="5">
        <f t="shared" si="21"/>
        <v>0</v>
      </c>
      <c r="AX208" s="5">
        <f t="shared" si="21"/>
        <v>0</v>
      </c>
      <c r="AY208" s="5">
        <f t="shared" si="21"/>
        <v>0</v>
      </c>
      <c r="AZ208" s="5">
        <f t="shared" si="21"/>
        <v>0</v>
      </c>
      <c r="BA208" s="5">
        <f t="shared" si="21"/>
        <v>0</v>
      </c>
      <c r="BB208" s="5">
        <f t="shared" si="21"/>
        <v>0</v>
      </c>
      <c r="BC208" s="5">
        <f t="shared" si="21"/>
        <v>0</v>
      </c>
      <c r="BD208" s="5"/>
      <c r="BE208" s="5"/>
      <c r="BF208" s="5"/>
      <c r="BG208" s="5"/>
      <c r="BH208" s="5"/>
      <c r="BI208" s="5"/>
      <c r="BJ208" s="5"/>
    </row>
    <row r="209" spans="2:62" hidden="1">
      <c r="B209">
        <f t="shared" ref="B209:E224" si="22">+B84</f>
        <v>620</v>
      </c>
      <c r="C209" t="str">
        <f t="shared" si="22"/>
        <v>DESHERBAT</v>
      </c>
      <c r="D209" t="str">
        <f t="shared" si="22"/>
        <v>Desherbat amb motocultor</v>
      </c>
      <c r="E209" s="82">
        <f t="shared" si="22"/>
        <v>2500</v>
      </c>
      <c r="F209" s="5">
        <f t="shared" si="20"/>
        <v>0</v>
      </c>
      <c r="G209" s="5">
        <f t="shared" si="20"/>
        <v>0</v>
      </c>
      <c r="H209" s="5">
        <f t="shared" si="20"/>
        <v>0</v>
      </c>
      <c r="I209" s="5">
        <f t="shared" si="20"/>
        <v>0</v>
      </c>
      <c r="J209" s="5">
        <f t="shared" si="20"/>
        <v>0</v>
      </c>
      <c r="K209" s="5">
        <f t="shared" si="20"/>
        <v>0</v>
      </c>
      <c r="L209" s="5">
        <f t="shared" si="20"/>
        <v>0</v>
      </c>
      <c r="M209" s="5">
        <f t="shared" si="20"/>
        <v>0</v>
      </c>
      <c r="N209" s="5">
        <f t="shared" si="20"/>
        <v>0</v>
      </c>
      <c r="O209" s="5">
        <f t="shared" si="20"/>
        <v>0</v>
      </c>
      <c r="P209" s="5">
        <f t="shared" si="20"/>
        <v>0</v>
      </c>
      <c r="Q209" s="5">
        <f t="shared" si="20"/>
        <v>0</v>
      </c>
      <c r="R209" s="5">
        <f t="shared" si="20"/>
        <v>0</v>
      </c>
      <c r="S209" s="5">
        <f t="shared" si="20"/>
        <v>0</v>
      </c>
      <c r="T209" s="5">
        <f t="shared" si="20"/>
        <v>0</v>
      </c>
      <c r="U209" s="5">
        <f t="shared" si="20"/>
        <v>0</v>
      </c>
      <c r="V209" s="5">
        <f t="shared" si="20"/>
        <v>0</v>
      </c>
      <c r="W209" s="5">
        <f t="shared" si="20"/>
        <v>0</v>
      </c>
      <c r="X209" s="5">
        <f t="shared" si="20"/>
        <v>0</v>
      </c>
      <c r="Y209" s="5">
        <f t="shared" si="20"/>
        <v>0</v>
      </c>
      <c r="Z209" s="5">
        <f t="shared" si="20"/>
        <v>0</v>
      </c>
      <c r="AA209" s="5">
        <f t="shared" si="20"/>
        <v>0</v>
      </c>
      <c r="AB209" s="5">
        <f t="shared" si="20"/>
        <v>0</v>
      </c>
      <c r="AC209" s="5">
        <f t="shared" si="20"/>
        <v>0</v>
      </c>
      <c r="AD209" s="5">
        <f t="shared" si="20"/>
        <v>0</v>
      </c>
      <c r="AE209" s="5">
        <f t="shared" si="20"/>
        <v>0</v>
      </c>
      <c r="AF209" s="5">
        <f t="shared" si="20"/>
        <v>0</v>
      </c>
      <c r="AG209" s="5">
        <f t="shared" si="20"/>
        <v>0</v>
      </c>
      <c r="AH209" s="5">
        <f t="shared" si="20"/>
        <v>0</v>
      </c>
      <c r="AI209" s="5">
        <f t="shared" si="20"/>
        <v>0</v>
      </c>
      <c r="AJ209" s="5">
        <f t="shared" si="20"/>
        <v>0</v>
      </c>
      <c r="AK209" s="5">
        <f t="shared" si="20"/>
        <v>0</v>
      </c>
      <c r="AL209" s="5">
        <f t="shared" si="20"/>
        <v>0</v>
      </c>
      <c r="AM209" s="5">
        <f t="shared" si="20"/>
        <v>0</v>
      </c>
      <c r="AN209" s="5">
        <f t="shared" si="20"/>
        <v>0</v>
      </c>
      <c r="AO209" s="5">
        <f t="shared" si="20"/>
        <v>0</v>
      </c>
      <c r="AP209" s="5">
        <f t="shared" si="20"/>
        <v>0</v>
      </c>
      <c r="AQ209" s="5">
        <f t="shared" si="20"/>
        <v>0</v>
      </c>
      <c r="AR209" s="5">
        <f t="shared" si="20"/>
        <v>0</v>
      </c>
      <c r="AS209" s="5">
        <f t="shared" si="10"/>
        <v>0</v>
      </c>
      <c r="AT209" s="5">
        <f t="shared" si="21"/>
        <v>0</v>
      </c>
      <c r="AU209" s="5">
        <f t="shared" si="21"/>
        <v>0</v>
      </c>
      <c r="AV209" s="5">
        <f t="shared" si="21"/>
        <v>0</v>
      </c>
      <c r="AW209" s="5">
        <f t="shared" si="21"/>
        <v>0</v>
      </c>
      <c r="AX209" s="5">
        <f t="shared" si="21"/>
        <v>0</v>
      </c>
      <c r="AY209" s="5">
        <f t="shared" si="21"/>
        <v>0</v>
      </c>
      <c r="AZ209" s="5">
        <f t="shared" si="21"/>
        <v>0</v>
      </c>
      <c r="BA209" s="5">
        <f t="shared" si="21"/>
        <v>0</v>
      </c>
      <c r="BB209" s="5">
        <f t="shared" si="21"/>
        <v>0</v>
      </c>
      <c r="BC209" s="5">
        <f t="shared" si="21"/>
        <v>0</v>
      </c>
      <c r="BD209" s="5"/>
      <c r="BE209" s="5"/>
      <c r="BF209" s="5"/>
      <c r="BG209" s="5"/>
      <c r="BH209" s="5"/>
      <c r="BI209" s="5"/>
      <c r="BJ209" s="5"/>
    </row>
    <row r="210" spans="2:62" hidden="1">
      <c r="B210">
        <f t="shared" si="22"/>
        <v>630</v>
      </c>
      <c r="C210" t="str">
        <f t="shared" si="22"/>
        <v>DESHERBAT</v>
      </c>
      <c r="D210" t="str">
        <f t="shared" si="22"/>
        <v>Desherbat amb motocultor (només part sense plàstic)</v>
      </c>
      <c r="E210" s="82">
        <f t="shared" si="22"/>
        <v>2500</v>
      </c>
      <c r="F210" s="5">
        <f t="shared" si="20"/>
        <v>0</v>
      </c>
      <c r="G210" s="5">
        <f t="shared" si="20"/>
        <v>0</v>
      </c>
      <c r="H210" s="5">
        <f t="shared" si="20"/>
        <v>0</v>
      </c>
      <c r="I210" s="5">
        <f t="shared" si="20"/>
        <v>0</v>
      </c>
      <c r="J210" s="5">
        <f t="shared" si="20"/>
        <v>0</v>
      </c>
      <c r="K210" s="5">
        <f t="shared" si="20"/>
        <v>0</v>
      </c>
      <c r="L210" s="5">
        <f t="shared" si="20"/>
        <v>0</v>
      </c>
      <c r="M210" s="5">
        <f t="shared" si="20"/>
        <v>0</v>
      </c>
      <c r="N210" s="5">
        <f t="shared" si="20"/>
        <v>0</v>
      </c>
      <c r="O210" s="5">
        <f t="shared" si="20"/>
        <v>0</v>
      </c>
      <c r="P210" s="5">
        <f t="shared" si="20"/>
        <v>0</v>
      </c>
      <c r="Q210" s="5">
        <f t="shared" si="20"/>
        <v>0</v>
      </c>
      <c r="R210" s="5">
        <f t="shared" si="20"/>
        <v>0</v>
      </c>
      <c r="S210" s="5">
        <f t="shared" si="20"/>
        <v>0</v>
      </c>
      <c r="T210" s="5">
        <f t="shared" si="20"/>
        <v>0</v>
      </c>
      <c r="U210" s="5">
        <f t="shared" si="20"/>
        <v>0</v>
      </c>
      <c r="V210" s="5">
        <f t="shared" si="20"/>
        <v>0</v>
      </c>
      <c r="W210" s="5">
        <f t="shared" si="20"/>
        <v>0</v>
      </c>
      <c r="X210" s="5">
        <f t="shared" si="20"/>
        <v>0</v>
      </c>
      <c r="Y210" s="5">
        <f t="shared" si="20"/>
        <v>0</v>
      </c>
      <c r="Z210" s="5">
        <f t="shared" si="20"/>
        <v>0</v>
      </c>
      <c r="AA210" s="5">
        <f t="shared" si="20"/>
        <v>0</v>
      </c>
      <c r="AB210" s="5">
        <f t="shared" si="20"/>
        <v>0</v>
      </c>
      <c r="AC210" s="5">
        <f t="shared" si="20"/>
        <v>0</v>
      </c>
      <c r="AD210" s="5">
        <f t="shared" si="20"/>
        <v>0</v>
      </c>
      <c r="AE210" s="5">
        <f t="shared" si="20"/>
        <v>0</v>
      </c>
      <c r="AF210" s="5">
        <f t="shared" si="20"/>
        <v>0</v>
      </c>
      <c r="AG210" s="5">
        <f t="shared" si="20"/>
        <v>0</v>
      </c>
      <c r="AH210" s="5">
        <f t="shared" si="20"/>
        <v>0</v>
      </c>
      <c r="AI210" s="5">
        <f t="shared" si="20"/>
        <v>0</v>
      </c>
      <c r="AJ210" s="5">
        <f t="shared" si="20"/>
        <v>0</v>
      </c>
      <c r="AK210" s="5">
        <f t="shared" si="20"/>
        <v>0</v>
      </c>
      <c r="AL210" s="5">
        <f t="shared" si="20"/>
        <v>0</v>
      </c>
      <c r="AM210" s="5">
        <f t="shared" si="20"/>
        <v>0</v>
      </c>
      <c r="AN210" s="5">
        <f t="shared" si="20"/>
        <v>0</v>
      </c>
      <c r="AO210" s="5">
        <f t="shared" si="20"/>
        <v>0</v>
      </c>
      <c r="AP210" s="5">
        <f t="shared" si="20"/>
        <v>0</v>
      </c>
      <c r="AQ210" s="5">
        <f t="shared" si="20"/>
        <v>0</v>
      </c>
      <c r="AR210" s="5">
        <f t="shared" si="20"/>
        <v>0</v>
      </c>
      <c r="AS210" s="5">
        <f t="shared" si="10"/>
        <v>0</v>
      </c>
      <c r="AT210" s="5">
        <f t="shared" si="21"/>
        <v>0</v>
      </c>
      <c r="AU210" s="5">
        <f t="shared" si="21"/>
        <v>0</v>
      </c>
      <c r="AV210" s="5">
        <f t="shared" si="21"/>
        <v>0</v>
      </c>
      <c r="AW210" s="5">
        <f t="shared" si="21"/>
        <v>0</v>
      </c>
      <c r="AX210" s="5">
        <f t="shared" si="21"/>
        <v>0</v>
      </c>
      <c r="AY210" s="5">
        <f t="shared" si="21"/>
        <v>0</v>
      </c>
      <c r="AZ210" s="5">
        <f t="shared" si="21"/>
        <v>0</v>
      </c>
      <c r="BA210" s="5">
        <f t="shared" si="21"/>
        <v>0</v>
      </c>
      <c r="BB210" s="5">
        <f t="shared" si="21"/>
        <v>0</v>
      </c>
      <c r="BC210" s="5">
        <f t="shared" si="21"/>
        <v>0</v>
      </c>
      <c r="BD210" s="5"/>
      <c r="BE210" s="5"/>
      <c r="BF210" s="5"/>
      <c r="BG210" s="5"/>
      <c r="BH210" s="5"/>
      <c r="BI210" s="5"/>
      <c r="BJ210" s="5"/>
    </row>
    <row r="211" spans="2:62" hidden="1">
      <c r="B211">
        <f t="shared" si="22"/>
        <v>640</v>
      </c>
      <c r="C211" t="str">
        <f t="shared" si="22"/>
        <v>DESHERBAT</v>
      </c>
      <c r="D211" t="str">
        <f t="shared" si="22"/>
        <v>Desherbat manual 2,5h/1.000 m2</v>
      </c>
      <c r="E211" s="82">
        <f t="shared" si="22"/>
        <v>2500</v>
      </c>
      <c r="F211" s="5">
        <f t="shared" si="20"/>
        <v>0</v>
      </c>
      <c r="G211" s="5">
        <f t="shared" si="20"/>
        <v>0</v>
      </c>
      <c r="H211" s="5">
        <f t="shared" si="20"/>
        <v>0</v>
      </c>
      <c r="I211" s="5">
        <f t="shared" si="20"/>
        <v>0</v>
      </c>
      <c r="J211" s="5">
        <f t="shared" si="20"/>
        <v>0</v>
      </c>
      <c r="K211" s="5">
        <f t="shared" si="20"/>
        <v>0</v>
      </c>
      <c r="L211" s="5">
        <f t="shared" si="20"/>
        <v>0</v>
      </c>
      <c r="M211" s="5">
        <f t="shared" si="20"/>
        <v>0</v>
      </c>
      <c r="N211" s="5">
        <f t="shared" si="20"/>
        <v>0</v>
      </c>
      <c r="O211" s="5">
        <f t="shared" si="20"/>
        <v>0</v>
      </c>
      <c r="P211" s="5">
        <f t="shared" si="20"/>
        <v>0</v>
      </c>
      <c r="Q211" s="5">
        <f t="shared" si="20"/>
        <v>0</v>
      </c>
      <c r="R211" s="5">
        <f t="shared" si="20"/>
        <v>0</v>
      </c>
      <c r="S211" s="5">
        <f t="shared" si="20"/>
        <v>0</v>
      </c>
      <c r="T211" s="5">
        <f t="shared" si="20"/>
        <v>0</v>
      </c>
      <c r="U211" s="5">
        <f t="shared" si="20"/>
        <v>0</v>
      </c>
      <c r="V211" s="5">
        <f t="shared" si="20"/>
        <v>0</v>
      </c>
      <c r="W211" s="5">
        <f t="shared" si="20"/>
        <v>0</v>
      </c>
      <c r="X211" s="5">
        <f t="shared" si="20"/>
        <v>0</v>
      </c>
      <c r="Y211" s="5">
        <f t="shared" si="20"/>
        <v>0</v>
      </c>
      <c r="Z211" s="5">
        <f t="shared" si="20"/>
        <v>0</v>
      </c>
      <c r="AA211" s="5">
        <f t="shared" ref="AA211:AR211" si="23">+AA86*AA$49*$E$4/$E211</f>
        <v>0</v>
      </c>
      <c r="AB211" s="5">
        <f t="shared" si="23"/>
        <v>0</v>
      </c>
      <c r="AC211" s="5">
        <f t="shared" si="23"/>
        <v>0</v>
      </c>
      <c r="AD211" s="5">
        <f t="shared" si="23"/>
        <v>0</v>
      </c>
      <c r="AE211" s="5">
        <f t="shared" si="23"/>
        <v>0</v>
      </c>
      <c r="AF211" s="5">
        <f t="shared" si="23"/>
        <v>0</v>
      </c>
      <c r="AG211" s="5">
        <f t="shared" si="23"/>
        <v>0</v>
      </c>
      <c r="AH211" s="5">
        <f t="shared" si="23"/>
        <v>0</v>
      </c>
      <c r="AI211" s="5">
        <f t="shared" si="23"/>
        <v>0</v>
      </c>
      <c r="AJ211" s="5">
        <f t="shared" si="23"/>
        <v>0</v>
      </c>
      <c r="AK211" s="5">
        <f t="shared" si="23"/>
        <v>0</v>
      </c>
      <c r="AL211" s="5">
        <f t="shared" si="23"/>
        <v>0</v>
      </c>
      <c r="AM211" s="5">
        <f t="shared" si="23"/>
        <v>0</v>
      </c>
      <c r="AN211" s="5">
        <f t="shared" si="23"/>
        <v>0</v>
      </c>
      <c r="AO211" s="5">
        <f t="shared" si="23"/>
        <v>0</v>
      </c>
      <c r="AP211" s="5">
        <f t="shared" si="23"/>
        <v>0</v>
      </c>
      <c r="AQ211" s="5">
        <f t="shared" si="23"/>
        <v>0</v>
      </c>
      <c r="AR211" s="5">
        <f t="shared" si="23"/>
        <v>0</v>
      </c>
      <c r="AS211" s="5">
        <f t="shared" si="10"/>
        <v>0</v>
      </c>
      <c r="AT211" s="5">
        <f t="shared" si="21"/>
        <v>0</v>
      </c>
      <c r="AU211" s="5">
        <f t="shared" si="21"/>
        <v>0</v>
      </c>
      <c r="AV211" s="5">
        <f t="shared" si="21"/>
        <v>0</v>
      </c>
      <c r="AW211" s="5">
        <f t="shared" si="21"/>
        <v>0</v>
      </c>
      <c r="AX211" s="5">
        <f t="shared" si="21"/>
        <v>0</v>
      </c>
      <c r="AY211" s="5">
        <f t="shared" si="21"/>
        <v>0</v>
      </c>
      <c r="AZ211" s="5">
        <f t="shared" si="21"/>
        <v>0</v>
      </c>
      <c r="BA211" s="5">
        <f t="shared" si="21"/>
        <v>0</v>
      </c>
      <c r="BB211" s="5">
        <f t="shared" si="21"/>
        <v>0</v>
      </c>
      <c r="BC211" s="5">
        <f t="shared" si="21"/>
        <v>0</v>
      </c>
      <c r="BD211" s="5"/>
      <c r="BE211" s="5"/>
      <c r="BF211" s="5"/>
      <c r="BG211" s="5"/>
      <c r="BH211" s="5"/>
      <c r="BI211" s="5"/>
      <c r="BJ211" s="5"/>
    </row>
    <row r="212" spans="2:62" hidden="1">
      <c r="B212">
        <f t="shared" si="22"/>
        <v>650</v>
      </c>
      <c r="C212" t="str">
        <f t="shared" si="22"/>
        <v>DESHERBAT</v>
      </c>
      <c r="D212" t="str">
        <f t="shared" si="22"/>
        <v>Desherbat manual 5h/1.000  m2</v>
      </c>
      <c r="E212" s="82">
        <f t="shared" si="22"/>
        <v>2500</v>
      </c>
      <c r="F212" s="5">
        <f t="shared" ref="F212:AR218" si="24">+F87*F$49*$E$4/$E212</f>
        <v>0</v>
      </c>
      <c r="G212" s="5">
        <f t="shared" si="24"/>
        <v>0</v>
      </c>
      <c r="H212" s="5">
        <f t="shared" si="24"/>
        <v>0</v>
      </c>
      <c r="I212" s="5">
        <f t="shared" si="24"/>
        <v>0</v>
      </c>
      <c r="J212" s="5">
        <f t="shared" si="24"/>
        <v>0</v>
      </c>
      <c r="K212" s="5">
        <f t="shared" si="24"/>
        <v>0</v>
      </c>
      <c r="L212" s="5">
        <f t="shared" si="24"/>
        <v>0</v>
      </c>
      <c r="M212" s="5">
        <f t="shared" si="24"/>
        <v>0</v>
      </c>
      <c r="N212" s="5">
        <f t="shared" si="24"/>
        <v>0</v>
      </c>
      <c r="O212" s="5">
        <f t="shared" si="24"/>
        <v>0</v>
      </c>
      <c r="P212" s="5">
        <f t="shared" si="24"/>
        <v>0</v>
      </c>
      <c r="Q212" s="5">
        <f t="shared" si="24"/>
        <v>0</v>
      </c>
      <c r="R212" s="5">
        <f t="shared" si="24"/>
        <v>0</v>
      </c>
      <c r="S212" s="5">
        <f t="shared" si="24"/>
        <v>0</v>
      </c>
      <c r="T212" s="5">
        <f t="shared" si="24"/>
        <v>0</v>
      </c>
      <c r="U212" s="5">
        <f t="shared" si="24"/>
        <v>0</v>
      </c>
      <c r="V212" s="5">
        <f t="shared" si="24"/>
        <v>0</v>
      </c>
      <c r="W212" s="5">
        <f t="shared" si="24"/>
        <v>0</v>
      </c>
      <c r="X212" s="5">
        <f t="shared" si="24"/>
        <v>0</v>
      </c>
      <c r="Y212" s="5">
        <f t="shared" si="24"/>
        <v>0</v>
      </c>
      <c r="Z212" s="5">
        <f t="shared" si="24"/>
        <v>0</v>
      </c>
      <c r="AA212" s="5">
        <f t="shared" si="24"/>
        <v>0</v>
      </c>
      <c r="AB212" s="5">
        <f t="shared" si="24"/>
        <v>0</v>
      </c>
      <c r="AC212" s="5">
        <f t="shared" si="24"/>
        <v>0</v>
      </c>
      <c r="AD212" s="5">
        <f t="shared" si="24"/>
        <v>0</v>
      </c>
      <c r="AE212" s="5">
        <f t="shared" si="24"/>
        <v>0</v>
      </c>
      <c r="AF212" s="5">
        <f t="shared" si="24"/>
        <v>0</v>
      </c>
      <c r="AG212" s="5">
        <f t="shared" si="24"/>
        <v>0</v>
      </c>
      <c r="AH212" s="5">
        <f t="shared" si="24"/>
        <v>0</v>
      </c>
      <c r="AI212" s="5">
        <f t="shared" si="24"/>
        <v>0</v>
      </c>
      <c r="AJ212" s="5">
        <f t="shared" si="24"/>
        <v>0</v>
      </c>
      <c r="AK212" s="5">
        <f t="shared" si="24"/>
        <v>0</v>
      </c>
      <c r="AL212" s="5">
        <f t="shared" si="24"/>
        <v>0</v>
      </c>
      <c r="AM212" s="5">
        <f t="shared" si="24"/>
        <v>0</v>
      </c>
      <c r="AN212" s="5">
        <f t="shared" si="24"/>
        <v>0</v>
      </c>
      <c r="AO212" s="5">
        <f t="shared" si="24"/>
        <v>0</v>
      </c>
      <c r="AP212" s="5">
        <f t="shared" si="24"/>
        <v>0</v>
      </c>
      <c r="AQ212" s="5">
        <f t="shared" si="24"/>
        <v>0</v>
      </c>
      <c r="AR212" s="5">
        <f t="shared" si="24"/>
        <v>0</v>
      </c>
      <c r="AS212" s="5">
        <f t="shared" si="10"/>
        <v>0</v>
      </c>
      <c r="AT212" s="5">
        <f t="shared" si="21"/>
        <v>0</v>
      </c>
      <c r="AU212" s="5">
        <f t="shared" si="21"/>
        <v>0</v>
      </c>
      <c r="AV212" s="5">
        <f t="shared" si="21"/>
        <v>0</v>
      </c>
      <c r="AW212" s="5">
        <f t="shared" si="21"/>
        <v>0</v>
      </c>
      <c r="AX212" s="5">
        <f t="shared" si="21"/>
        <v>0</v>
      </c>
      <c r="AY212" s="5">
        <f t="shared" si="21"/>
        <v>0</v>
      </c>
      <c r="AZ212" s="5">
        <f t="shared" si="21"/>
        <v>0</v>
      </c>
      <c r="BA212" s="5">
        <f t="shared" si="21"/>
        <v>0</v>
      </c>
      <c r="BB212" s="5">
        <f t="shared" si="21"/>
        <v>0</v>
      </c>
      <c r="BC212" s="5">
        <f t="shared" si="21"/>
        <v>0</v>
      </c>
      <c r="BD212" s="5"/>
      <c r="BE212" s="5"/>
      <c r="BF212" s="5"/>
      <c r="BG212" s="5"/>
      <c r="BH212" s="5"/>
      <c r="BI212" s="5"/>
      <c r="BJ212" s="5"/>
    </row>
    <row r="213" spans="2:62" hidden="1">
      <c r="B213">
        <f t="shared" si="22"/>
        <v>660</v>
      </c>
      <c r="C213" t="str">
        <f t="shared" si="22"/>
        <v>DESHERBAT</v>
      </c>
      <c r="D213" t="str">
        <f t="shared" si="22"/>
        <v>Desherbat manual 6,5h/1.000  m2</v>
      </c>
      <c r="E213" s="82">
        <f t="shared" si="22"/>
        <v>2500</v>
      </c>
      <c r="F213" s="5">
        <f t="shared" si="24"/>
        <v>0</v>
      </c>
      <c r="G213" s="5">
        <f t="shared" si="24"/>
        <v>0</v>
      </c>
      <c r="H213" s="5">
        <f t="shared" si="24"/>
        <v>0</v>
      </c>
      <c r="I213" s="5">
        <f t="shared" si="24"/>
        <v>0</v>
      </c>
      <c r="J213" s="5">
        <f t="shared" si="24"/>
        <v>0</v>
      </c>
      <c r="K213" s="5">
        <f t="shared" si="24"/>
        <v>0</v>
      </c>
      <c r="L213" s="5">
        <f t="shared" si="24"/>
        <v>0</v>
      </c>
      <c r="M213" s="5">
        <f t="shared" si="24"/>
        <v>0</v>
      </c>
      <c r="N213" s="5">
        <f t="shared" si="24"/>
        <v>0</v>
      </c>
      <c r="O213" s="5">
        <f t="shared" si="24"/>
        <v>0</v>
      </c>
      <c r="P213" s="5">
        <f t="shared" si="24"/>
        <v>0</v>
      </c>
      <c r="Q213" s="5">
        <f t="shared" si="24"/>
        <v>0</v>
      </c>
      <c r="R213" s="5">
        <f t="shared" si="24"/>
        <v>0</v>
      </c>
      <c r="S213" s="5">
        <f t="shared" si="24"/>
        <v>0</v>
      </c>
      <c r="T213" s="5">
        <f t="shared" si="24"/>
        <v>0</v>
      </c>
      <c r="U213" s="5">
        <f t="shared" si="24"/>
        <v>0</v>
      </c>
      <c r="V213" s="5">
        <f t="shared" si="24"/>
        <v>0</v>
      </c>
      <c r="W213" s="5">
        <f t="shared" si="24"/>
        <v>0</v>
      </c>
      <c r="X213" s="5">
        <f t="shared" si="24"/>
        <v>0</v>
      </c>
      <c r="Y213" s="5">
        <f t="shared" si="24"/>
        <v>0</v>
      </c>
      <c r="Z213" s="5">
        <f t="shared" si="24"/>
        <v>0</v>
      </c>
      <c r="AA213" s="5">
        <f t="shared" si="24"/>
        <v>0</v>
      </c>
      <c r="AB213" s="5">
        <f t="shared" si="24"/>
        <v>0</v>
      </c>
      <c r="AC213" s="5">
        <f t="shared" si="24"/>
        <v>0</v>
      </c>
      <c r="AD213" s="5">
        <f t="shared" si="24"/>
        <v>0</v>
      </c>
      <c r="AE213" s="5">
        <f t="shared" si="24"/>
        <v>0</v>
      </c>
      <c r="AF213" s="5">
        <f t="shared" si="24"/>
        <v>0</v>
      </c>
      <c r="AG213" s="5">
        <f t="shared" si="24"/>
        <v>0</v>
      </c>
      <c r="AH213" s="5">
        <f t="shared" si="24"/>
        <v>0</v>
      </c>
      <c r="AI213" s="5">
        <f t="shared" si="24"/>
        <v>0</v>
      </c>
      <c r="AJ213" s="5">
        <f t="shared" si="24"/>
        <v>0</v>
      </c>
      <c r="AK213" s="5">
        <f t="shared" si="24"/>
        <v>0</v>
      </c>
      <c r="AL213" s="5">
        <f t="shared" si="24"/>
        <v>0</v>
      </c>
      <c r="AM213" s="5">
        <f t="shared" si="24"/>
        <v>0</v>
      </c>
      <c r="AN213" s="5">
        <f t="shared" si="24"/>
        <v>0</v>
      </c>
      <c r="AO213" s="5">
        <f t="shared" si="24"/>
        <v>0</v>
      </c>
      <c r="AP213" s="5">
        <f t="shared" si="24"/>
        <v>0</v>
      </c>
      <c r="AQ213" s="5">
        <f t="shared" si="24"/>
        <v>0</v>
      </c>
      <c r="AR213" s="5">
        <f t="shared" si="24"/>
        <v>0</v>
      </c>
      <c r="AS213" s="5">
        <f t="shared" si="10"/>
        <v>0</v>
      </c>
      <c r="AT213" s="5">
        <f t="shared" si="21"/>
        <v>0</v>
      </c>
      <c r="AU213" s="5">
        <f t="shared" si="21"/>
        <v>0</v>
      </c>
      <c r="AV213" s="5">
        <f t="shared" si="21"/>
        <v>0</v>
      </c>
      <c r="AW213" s="5">
        <f t="shared" si="21"/>
        <v>0</v>
      </c>
      <c r="AX213" s="5">
        <f t="shared" si="21"/>
        <v>0</v>
      </c>
      <c r="AY213" s="5">
        <f t="shared" si="21"/>
        <v>0</v>
      </c>
      <c r="AZ213" s="5">
        <f t="shared" si="21"/>
        <v>0</v>
      </c>
      <c r="BA213" s="5">
        <f t="shared" si="21"/>
        <v>0</v>
      </c>
      <c r="BB213" s="5">
        <f t="shared" si="21"/>
        <v>0</v>
      </c>
      <c r="BC213" s="5">
        <f t="shared" si="21"/>
        <v>0</v>
      </c>
      <c r="BD213" s="5"/>
      <c r="BE213" s="5"/>
      <c r="BF213" s="5"/>
      <c r="BG213" s="5"/>
      <c r="BH213" s="5"/>
      <c r="BI213" s="5"/>
      <c r="BJ213" s="5"/>
    </row>
    <row r="214" spans="2:62" hidden="1">
      <c r="B214">
        <f t="shared" si="22"/>
        <v>670</v>
      </c>
      <c r="C214" t="str">
        <f t="shared" si="22"/>
        <v>DESHERBAT</v>
      </c>
      <c r="D214" t="str">
        <f t="shared" si="22"/>
        <v>Calçar-desherbar</v>
      </c>
      <c r="E214" s="82">
        <f t="shared" si="22"/>
        <v>2500</v>
      </c>
      <c r="F214" s="5">
        <f t="shared" si="24"/>
        <v>0</v>
      </c>
      <c r="G214" s="5">
        <f t="shared" si="24"/>
        <v>0</v>
      </c>
      <c r="H214" s="5">
        <f t="shared" si="24"/>
        <v>0</v>
      </c>
      <c r="I214" s="5">
        <f t="shared" si="24"/>
        <v>0</v>
      </c>
      <c r="J214" s="5">
        <f t="shared" si="24"/>
        <v>0</v>
      </c>
      <c r="K214" s="5">
        <f t="shared" si="24"/>
        <v>0</v>
      </c>
      <c r="L214" s="5">
        <f t="shared" si="24"/>
        <v>0</v>
      </c>
      <c r="M214" s="5">
        <f t="shared" si="24"/>
        <v>0</v>
      </c>
      <c r="N214" s="5">
        <f t="shared" si="24"/>
        <v>0</v>
      </c>
      <c r="O214" s="5">
        <f t="shared" si="24"/>
        <v>0</v>
      </c>
      <c r="P214" s="5">
        <f t="shared" si="24"/>
        <v>0</v>
      </c>
      <c r="Q214" s="5">
        <f t="shared" si="24"/>
        <v>0</v>
      </c>
      <c r="R214" s="5">
        <f t="shared" si="24"/>
        <v>0</v>
      </c>
      <c r="S214" s="5">
        <f t="shared" si="24"/>
        <v>0</v>
      </c>
      <c r="T214" s="5">
        <f t="shared" si="24"/>
        <v>0</v>
      </c>
      <c r="U214" s="5">
        <f t="shared" si="24"/>
        <v>0</v>
      </c>
      <c r="V214" s="5">
        <f t="shared" si="24"/>
        <v>0</v>
      </c>
      <c r="W214" s="5">
        <f t="shared" si="24"/>
        <v>0</v>
      </c>
      <c r="X214" s="5">
        <f t="shared" si="24"/>
        <v>0</v>
      </c>
      <c r="Y214" s="5">
        <f t="shared" si="24"/>
        <v>0</v>
      </c>
      <c r="Z214" s="5">
        <f t="shared" si="24"/>
        <v>0</v>
      </c>
      <c r="AA214" s="5">
        <f t="shared" si="24"/>
        <v>0</v>
      </c>
      <c r="AB214" s="5">
        <f t="shared" si="24"/>
        <v>0</v>
      </c>
      <c r="AC214" s="5">
        <f t="shared" si="24"/>
        <v>0</v>
      </c>
      <c r="AD214" s="5">
        <f t="shared" si="24"/>
        <v>0</v>
      </c>
      <c r="AE214" s="5">
        <f t="shared" si="24"/>
        <v>0</v>
      </c>
      <c r="AF214" s="5">
        <f t="shared" si="24"/>
        <v>0</v>
      </c>
      <c r="AG214" s="5">
        <f t="shared" si="24"/>
        <v>0</v>
      </c>
      <c r="AH214" s="5">
        <f t="shared" si="24"/>
        <v>0</v>
      </c>
      <c r="AI214" s="5">
        <f t="shared" si="24"/>
        <v>0</v>
      </c>
      <c r="AJ214" s="5">
        <f t="shared" si="24"/>
        <v>0</v>
      </c>
      <c r="AK214" s="5">
        <f t="shared" si="24"/>
        <v>0</v>
      </c>
      <c r="AL214" s="5">
        <f t="shared" si="24"/>
        <v>0</v>
      </c>
      <c r="AM214" s="5">
        <f t="shared" si="24"/>
        <v>0</v>
      </c>
      <c r="AN214" s="5">
        <f t="shared" si="24"/>
        <v>0</v>
      </c>
      <c r="AO214" s="5">
        <f t="shared" si="24"/>
        <v>0</v>
      </c>
      <c r="AP214" s="5">
        <f t="shared" si="24"/>
        <v>0</v>
      </c>
      <c r="AQ214" s="5">
        <f t="shared" si="24"/>
        <v>0</v>
      </c>
      <c r="AR214" s="5">
        <f t="shared" si="24"/>
        <v>0</v>
      </c>
      <c r="AS214" s="5">
        <f t="shared" si="10"/>
        <v>0</v>
      </c>
      <c r="AT214" s="5">
        <f t="shared" si="21"/>
        <v>0</v>
      </c>
      <c r="AU214" s="5">
        <f t="shared" si="21"/>
        <v>0</v>
      </c>
      <c r="AV214" s="5">
        <f t="shared" si="21"/>
        <v>0</v>
      </c>
      <c r="AW214" s="5">
        <f t="shared" si="21"/>
        <v>0</v>
      </c>
      <c r="AX214" s="5">
        <f t="shared" si="21"/>
        <v>0</v>
      </c>
      <c r="AY214" s="5">
        <f t="shared" si="21"/>
        <v>0</v>
      </c>
      <c r="AZ214" s="5">
        <f t="shared" si="21"/>
        <v>0</v>
      </c>
      <c r="BA214" s="5">
        <f t="shared" si="21"/>
        <v>0</v>
      </c>
      <c r="BB214" s="5">
        <f t="shared" si="21"/>
        <v>0</v>
      </c>
      <c r="BC214" s="5">
        <f t="shared" si="21"/>
        <v>0</v>
      </c>
      <c r="BD214" s="5"/>
      <c r="BE214" s="5"/>
      <c r="BF214" s="5"/>
      <c r="BG214" s="5"/>
      <c r="BH214" s="5"/>
      <c r="BI214" s="5"/>
      <c r="BJ214" s="5"/>
    </row>
    <row r="215" spans="2:62" hidden="1">
      <c r="B215">
        <f t="shared" si="22"/>
        <v>680</v>
      </c>
      <c r="C215" t="str">
        <f t="shared" si="22"/>
        <v>DESHERBAT</v>
      </c>
      <c r="D215" t="str">
        <f t="shared" si="22"/>
        <v>Col·locar plàstic a mà</v>
      </c>
      <c r="E215" s="82">
        <f t="shared" si="22"/>
        <v>2500</v>
      </c>
      <c r="F215" s="5">
        <f t="shared" si="24"/>
        <v>0</v>
      </c>
      <c r="G215" s="5">
        <f t="shared" si="24"/>
        <v>0</v>
      </c>
      <c r="H215" s="5">
        <f t="shared" si="24"/>
        <v>0</v>
      </c>
      <c r="I215" s="5">
        <f t="shared" si="24"/>
        <v>0</v>
      </c>
      <c r="J215" s="5">
        <f t="shared" si="24"/>
        <v>0</v>
      </c>
      <c r="K215" s="5">
        <f t="shared" si="24"/>
        <v>0</v>
      </c>
      <c r="L215" s="5">
        <f t="shared" si="24"/>
        <v>0</v>
      </c>
      <c r="M215" s="5">
        <f t="shared" si="24"/>
        <v>0</v>
      </c>
      <c r="N215" s="5">
        <f t="shared" si="24"/>
        <v>0</v>
      </c>
      <c r="O215" s="5">
        <f t="shared" si="24"/>
        <v>0</v>
      </c>
      <c r="P215" s="5">
        <f t="shared" si="24"/>
        <v>0</v>
      </c>
      <c r="Q215" s="5">
        <f t="shared" si="24"/>
        <v>0</v>
      </c>
      <c r="R215" s="5">
        <f t="shared" si="24"/>
        <v>0</v>
      </c>
      <c r="S215" s="5">
        <f t="shared" si="24"/>
        <v>0</v>
      </c>
      <c r="T215" s="5">
        <f t="shared" si="24"/>
        <v>0</v>
      </c>
      <c r="U215" s="5">
        <f t="shared" si="24"/>
        <v>0</v>
      </c>
      <c r="V215" s="5">
        <f t="shared" si="24"/>
        <v>0</v>
      </c>
      <c r="W215" s="5">
        <f t="shared" si="24"/>
        <v>0</v>
      </c>
      <c r="X215" s="5">
        <f t="shared" si="24"/>
        <v>0</v>
      </c>
      <c r="Y215" s="5">
        <f t="shared" si="24"/>
        <v>0</v>
      </c>
      <c r="Z215" s="5">
        <f t="shared" si="24"/>
        <v>0</v>
      </c>
      <c r="AA215" s="5">
        <f t="shared" si="24"/>
        <v>0</v>
      </c>
      <c r="AB215" s="5">
        <f t="shared" si="24"/>
        <v>0</v>
      </c>
      <c r="AC215" s="5">
        <f t="shared" si="24"/>
        <v>0</v>
      </c>
      <c r="AD215" s="5">
        <f t="shared" si="24"/>
        <v>0</v>
      </c>
      <c r="AE215" s="5">
        <f t="shared" si="24"/>
        <v>0</v>
      </c>
      <c r="AF215" s="5">
        <f t="shared" si="24"/>
        <v>0</v>
      </c>
      <c r="AG215" s="5">
        <f t="shared" si="24"/>
        <v>0</v>
      </c>
      <c r="AH215" s="5">
        <f t="shared" si="24"/>
        <v>0</v>
      </c>
      <c r="AI215" s="5">
        <f t="shared" si="24"/>
        <v>0</v>
      </c>
      <c r="AJ215" s="5">
        <f t="shared" si="24"/>
        <v>0</v>
      </c>
      <c r="AK215" s="5">
        <f t="shared" si="24"/>
        <v>0</v>
      </c>
      <c r="AL215" s="5">
        <f t="shared" si="24"/>
        <v>0</v>
      </c>
      <c r="AM215" s="5">
        <f t="shared" si="24"/>
        <v>0</v>
      </c>
      <c r="AN215" s="5">
        <f t="shared" si="24"/>
        <v>0</v>
      </c>
      <c r="AO215" s="5">
        <f t="shared" si="24"/>
        <v>0</v>
      </c>
      <c r="AP215" s="5">
        <f t="shared" si="24"/>
        <v>0</v>
      </c>
      <c r="AQ215" s="5">
        <f t="shared" si="24"/>
        <v>0</v>
      </c>
      <c r="AR215" s="5">
        <f t="shared" si="24"/>
        <v>0</v>
      </c>
      <c r="AS215" s="5">
        <f t="shared" si="10"/>
        <v>0</v>
      </c>
      <c r="AT215" s="5">
        <f t="shared" si="21"/>
        <v>0</v>
      </c>
      <c r="AU215" s="5">
        <f t="shared" si="21"/>
        <v>0</v>
      </c>
      <c r="AV215" s="5">
        <f t="shared" si="21"/>
        <v>0</v>
      </c>
      <c r="AW215" s="5">
        <f t="shared" si="21"/>
        <v>0</v>
      </c>
      <c r="AX215" s="5">
        <f t="shared" si="21"/>
        <v>0</v>
      </c>
      <c r="AY215" s="5">
        <f t="shared" si="21"/>
        <v>0</v>
      </c>
      <c r="AZ215" s="5">
        <f t="shared" si="21"/>
        <v>0</v>
      </c>
      <c r="BA215" s="5">
        <f t="shared" si="21"/>
        <v>0</v>
      </c>
      <c r="BB215" s="5">
        <f t="shared" si="21"/>
        <v>0</v>
      </c>
      <c r="BC215" s="5">
        <f t="shared" si="21"/>
        <v>0</v>
      </c>
      <c r="BD215" s="5"/>
      <c r="BE215" s="5"/>
      <c r="BF215" s="5"/>
      <c r="BG215" s="5"/>
      <c r="BH215" s="5"/>
      <c r="BI215" s="5"/>
      <c r="BJ215" s="5"/>
    </row>
    <row r="216" spans="2:62" hidden="1">
      <c r="B216">
        <f t="shared" si="22"/>
        <v>710</v>
      </c>
      <c r="C216" t="str">
        <f t="shared" si="22"/>
        <v xml:space="preserve">ALTRES OPERACIONS </v>
      </c>
      <c r="D216" t="str">
        <f t="shared" si="22"/>
        <v>Clavar i lligar canyes manual</v>
      </c>
      <c r="E216" s="82">
        <f t="shared" si="22"/>
        <v>2500</v>
      </c>
      <c r="F216" s="5">
        <f t="shared" si="24"/>
        <v>0</v>
      </c>
      <c r="G216" s="5">
        <f t="shared" si="24"/>
        <v>0</v>
      </c>
      <c r="H216" s="5">
        <f t="shared" si="24"/>
        <v>0</v>
      </c>
      <c r="I216" s="5">
        <f t="shared" si="24"/>
        <v>0</v>
      </c>
      <c r="J216" s="5">
        <f t="shared" si="24"/>
        <v>0</v>
      </c>
      <c r="K216" s="5">
        <f t="shared" si="24"/>
        <v>0</v>
      </c>
      <c r="L216" s="5">
        <f t="shared" si="24"/>
        <v>0</v>
      </c>
      <c r="M216" s="5">
        <f t="shared" si="24"/>
        <v>0</v>
      </c>
      <c r="N216" s="5">
        <f t="shared" si="24"/>
        <v>0</v>
      </c>
      <c r="O216" s="5">
        <f t="shared" si="24"/>
        <v>0</v>
      </c>
      <c r="P216" s="5">
        <f t="shared" si="24"/>
        <v>0</v>
      </c>
      <c r="Q216" s="5">
        <f t="shared" si="24"/>
        <v>0</v>
      </c>
      <c r="R216" s="5">
        <f t="shared" si="24"/>
        <v>0</v>
      </c>
      <c r="S216" s="5">
        <f t="shared" si="24"/>
        <v>0</v>
      </c>
      <c r="T216" s="5">
        <f t="shared" si="24"/>
        <v>0</v>
      </c>
      <c r="U216" s="5">
        <f t="shared" si="24"/>
        <v>0</v>
      </c>
      <c r="V216" s="5">
        <f t="shared" si="24"/>
        <v>0</v>
      </c>
      <c r="W216" s="5">
        <f t="shared" si="24"/>
        <v>0</v>
      </c>
      <c r="X216" s="5">
        <f t="shared" si="24"/>
        <v>0</v>
      </c>
      <c r="Y216" s="5">
        <f t="shared" si="24"/>
        <v>0</v>
      </c>
      <c r="Z216" s="5">
        <f t="shared" si="24"/>
        <v>0</v>
      </c>
      <c r="AA216" s="5">
        <f t="shared" si="24"/>
        <v>0</v>
      </c>
      <c r="AB216" s="5">
        <f t="shared" si="24"/>
        <v>0</v>
      </c>
      <c r="AC216" s="5">
        <f t="shared" si="24"/>
        <v>0</v>
      </c>
      <c r="AD216" s="5">
        <f t="shared" si="24"/>
        <v>0</v>
      </c>
      <c r="AE216" s="5">
        <f t="shared" si="24"/>
        <v>0</v>
      </c>
      <c r="AF216" s="5">
        <f t="shared" si="24"/>
        <v>0</v>
      </c>
      <c r="AG216" s="5">
        <f t="shared" si="24"/>
        <v>0</v>
      </c>
      <c r="AH216" s="5">
        <f t="shared" si="24"/>
        <v>0</v>
      </c>
      <c r="AI216" s="5">
        <f t="shared" si="24"/>
        <v>0</v>
      </c>
      <c r="AJ216" s="5">
        <f t="shared" si="24"/>
        <v>0</v>
      </c>
      <c r="AK216" s="5">
        <f t="shared" si="24"/>
        <v>0</v>
      </c>
      <c r="AL216" s="5">
        <f t="shared" si="24"/>
        <v>0</v>
      </c>
      <c r="AM216" s="5">
        <f t="shared" si="24"/>
        <v>0</v>
      </c>
      <c r="AN216" s="5">
        <f t="shared" si="24"/>
        <v>0</v>
      </c>
      <c r="AO216" s="5">
        <f t="shared" si="24"/>
        <v>0</v>
      </c>
      <c r="AP216" s="5">
        <f t="shared" si="24"/>
        <v>0</v>
      </c>
      <c r="AQ216" s="5">
        <f t="shared" si="24"/>
        <v>0</v>
      </c>
      <c r="AR216" s="5">
        <f t="shared" si="24"/>
        <v>0</v>
      </c>
      <c r="AS216" s="5">
        <f t="shared" si="10"/>
        <v>0</v>
      </c>
      <c r="AT216" s="5">
        <f t="shared" si="21"/>
        <v>0</v>
      </c>
      <c r="AU216" s="5">
        <f t="shared" si="21"/>
        <v>0</v>
      </c>
      <c r="AV216" s="5">
        <f t="shared" si="21"/>
        <v>0</v>
      </c>
      <c r="AW216" s="5">
        <f t="shared" si="21"/>
        <v>0</v>
      </c>
      <c r="AX216" s="5">
        <f t="shared" si="21"/>
        <v>0</v>
      </c>
      <c r="AY216" s="5">
        <f t="shared" si="21"/>
        <v>0</v>
      </c>
      <c r="AZ216" s="5">
        <f t="shared" si="21"/>
        <v>0</v>
      </c>
      <c r="BA216" s="5">
        <f t="shared" si="21"/>
        <v>0</v>
      </c>
      <c r="BB216" s="5">
        <f t="shared" si="21"/>
        <v>0</v>
      </c>
      <c r="BC216" s="5">
        <f t="shared" si="21"/>
        <v>0</v>
      </c>
      <c r="BD216" s="5"/>
      <c r="BE216" s="5"/>
      <c r="BF216" s="5"/>
      <c r="BG216" s="5"/>
      <c r="BH216" s="5"/>
      <c r="BI216" s="5"/>
      <c r="BJ216" s="5"/>
    </row>
    <row r="217" spans="2:62" hidden="1">
      <c r="B217">
        <f t="shared" si="22"/>
        <v>720</v>
      </c>
      <c r="C217" t="str">
        <f t="shared" si="22"/>
        <v xml:space="preserve">ALTRES OPERACIONS </v>
      </c>
      <c r="D217" t="str">
        <f t="shared" si="22"/>
        <v>Esporgar i lligar tomaqueres</v>
      </c>
      <c r="E217" s="82">
        <f t="shared" si="22"/>
        <v>2500</v>
      </c>
      <c r="F217" s="5">
        <f t="shared" si="24"/>
        <v>0</v>
      </c>
      <c r="G217" s="5">
        <f t="shared" si="24"/>
        <v>0</v>
      </c>
      <c r="H217" s="5">
        <f t="shared" si="24"/>
        <v>0</v>
      </c>
      <c r="I217" s="5">
        <f t="shared" si="24"/>
        <v>0</v>
      </c>
      <c r="J217" s="5">
        <f t="shared" si="24"/>
        <v>0</v>
      </c>
      <c r="K217" s="5">
        <f t="shared" si="24"/>
        <v>0</v>
      </c>
      <c r="L217" s="5">
        <f t="shared" si="24"/>
        <v>0</v>
      </c>
      <c r="M217" s="5">
        <f t="shared" si="24"/>
        <v>0</v>
      </c>
      <c r="N217" s="5">
        <f t="shared" si="24"/>
        <v>0</v>
      </c>
      <c r="O217" s="5">
        <f t="shared" si="24"/>
        <v>0</v>
      </c>
      <c r="P217" s="5">
        <f t="shared" si="24"/>
        <v>0</v>
      </c>
      <c r="Q217" s="5">
        <f t="shared" si="24"/>
        <v>0</v>
      </c>
      <c r="R217" s="5">
        <f t="shared" si="24"/>
        <v>0</v>
      </c>
      <c r="S217" s="5">
        <f t="shared" si="24"/>
        <v>0</v>
      </c>
      <c r="T217" s="5">
        <f t="shared" si="24"/>
        <v>0</v>
      </c>
      <c r="U217" s="5">
        <f t="shared" si="24"/>
        <v>0</v>
      </c>
      <c r="V217" s="5">
        <f t="shared" si="24"/>
        <v>0</v>
      </c>
      <c r="W217" s="5">
        <f t="shared" si="24"/>
        <v>0</v>
      </c>
      <c r="X217" s="5">
        <f t="shared" si="24"/>
        <v>0</v>
      </c>
      <c r="Y217" s="5">
        <f t="shared" si="24"/>
        <v>0</v>
      </c>
      <c r="Z217" s="5">
        <f t="shared" si="24"/>
        <v>0</v>
      </c>
      <c r="AA217" s="5">
        <f t="shared" si="24"/>
        <v>0</v>
      </c>
      <c r="AB217" s="5">
        <f t="shared" si="24"/>
        <v>0</v>
      </c>
      <c r="AC217" s="5">
        <f t="shared" si="24"/>
        <v>0</v>
      </c>
      <c r="AD217" s="5">
        <f t="shared" si="24"/>
        <v>0</v>
      </c>
      <c r="AE217" s="5">
        <f t="shared" si="24"/>
        <v>0</v>
      </c>
      <c r="AF217" s="5">
        <f t="shared" si="24"/>
        <v>0</v>
      </c>
      <c r="AG217" s="5">
        <f t="shared" si="24"/>
        <v>0</v>
      </c>
      <c r="AH217" s="5">
        <f t="shared" si="24"/>
        <v>0</v>
      </c>
      <c r="AI217" s="5">
        <f t="shared" si="24"/>
        <v>0</v>
      </c>
      <c r="AJ217" s="5">
        <f t="shared" si="24"/>
        <v>0</v>
      </c>
      <c r="AK217" s="5">
        <f t="shared" si="24"/>
        <v>0</v>
      </c>
      <c r="AL217" s="5">
        <f t="shared" si="24"/>
        <v>0</v>
      </c>
      <c r="AM217" s="5">
        <f t="shared" si="24"/>
        <v>0</v>
      </c>
      <c r="AN217" s="5">
        <f t="shared" si="24"/>
        <v>0</v>
      </c>
      <c r="AO217" s="5">
        <f t="shared" si="24"/>
        <v>0</v>
      </c>
      <c r="AP217" s="5">
        <f t="shared" si="24"/>
        <v>0</v>
      </c>
      <c r="AQ217" s="5">
        <f t="shared" si="24"/>
        <v>0</v>
      </c>
      <c r="AR217" s="5">
        <f t="shared" si="24"/>
        <v>0</v>
      </c>
      <c r="AS217" s="5">
        <f t="shared" si="10"/>
        <v>0</v>
      </c>
      <c r="AT217" s="5">
        <f t="shared" si="21"/>
        <v>0</v>
      </c>
      <c r="AU217" s="5">
        <f t="shared" si="21"/>
        <v>0</v>
      </c>
      <c r="AV217" s="5">
        <f t="shared" si="21"/>
        <v>0</v>
      </c>
      <c r="AW217" s="5">
        <f t="shared" si="21"/>
        <v>0</v>
      </c>
      <c r="AX217" s="5">
        <f t="shared" si="21"/>
        <v>0</v>
      </c>
      <c r="AY217" s="5">
        <f t="shared" si="21"/>
        <v>0</v>
      </c>
      <c r="AZ217" s="5">
        <f t="shared" si="21"/>
        <v>0</v>
      </c>
      <c r="BA217" s="5">
        <f t="shared" si="21"/>
        <v>0</v>
      </c>
      <c r="BB217" s="5">
        <f t="shared" si="21"/>
        <v>0</v>
      </c>
      <c r="BC217" s="5">
        <f t="shared" si="21"/>
        <v>0</v>
      </c>
      <c r="BD217" s="5"/>
      <c r="BE217" s="5"/>
      <c r="BF217" s="5"/>
      <c r="BG217" s="5"/>
      <c r="BH217" s="5"/>
      <c r="BI217" s="5"/>
      <c r="BJ217" s="5"/>
    </row>
    <row r="218" spans="2:62" hidden="1">
      <c r="B218">
        <f t="shared" si="22"/>
        <v>730</v>
      </c>
      <c r="C218" t="str">
        <f t="shared" si="22"/>
        <v xml:space="preserve">ALTRES OPERACIONS </v>
      </c>
      <c r="D218" t="str">
        <f t="shared" si="22"/>
        <v>Renda de la terra</v>
      </c>
      <c r="E218" s="82">
        <f t="shared" si="22"/>
        <v>2500</v>
      </c>
      <c r="F218" s="5">
        <f t="shared" si="24"/>
        <v>0</v>
      </c>
      <c r="G218" s="5">
        <f t="shared" si="24"/>
        <v>0</v>
      </c>
      <c r="H218" s="5">
        <f t="shared" si="24"/>
        <v>0</v>
      </c>
      <c r="I218" s="5">
        <f t="shared" si="24"/>
        <v>0</v>
      </c>
      <c r="J218" s="5">
        <f t="shared" si="24"/>
        <v>0</v>
      </c>
      <c r="K218" s="5">
        <f t="shared" si="24"/>
        <v>0</v>
      </c>
      <c r="L218" s="5">
        <f t="shared" si="24"/>
        <v>0</v>
      </c>
      <c r="M218" s="5">
        <f t="shared" si="24"/>
        <v>0</v>
      </c>
      <c r="N218" s="5">
        <f t="shared" si="24"/>
        <v>0</v>
      </c>
      <c r="O218" s="5">
        <f t="shared" si="24"/>
        <v>0</v>
      </c>
      <c r="P218" s="5">
        <f t="shared" si="24"/>
        <v>0</v>
      </c>
      <c r="Q218" s="5">
        <f t="shared" si="24"/>
        <v>0</v>
      </c>
      <c r="R218" s="5">
        <f t="shared" si="24"/>
        <v>0</v>
      </c>
      <c r="S218" s="5">
        <f t="shared" si="24"/>
        <v>0</v>
      </c>
      <c r="T218" s="5">
        <f t="shared" si="24"/>
        <v>0</v>
      </c>
      <c r="U218" s="5">
        <f t="shared" si="24"/>
        <v>0</v>
      </c>
      <c r="V218" s="5">
        <f t="shared" si="24"/>
        <v>0</v>
      </c>
      <c r="W218" s="5">
        <f t="shared" si="24"/>
        <v>0</v>
      </c>
      <c r="X218" s="5">
        <f t="shared" si="24"/>
        <v>0</v>
      </c>
      <c r="Y218" s="5">
        <f t="shared" si="24"/>
        <v>0</v>
      </c>
      <c r="Z218" s="5">
        <f t="shared" si="24"/>
        <v>0</v>
      </c>
      <c r="AA218" s="5">
        <f t="shared" ref="AA218:AR218" si="25">+AA93*AA$49*$E$4/$E218</f>
        <v>0</v>
      </c>
      <c r="AB218" s="5">
        <f t="shared" si="25"/>
        <v>0</v>
      </c>
      <c r="AC218" s="5">
        <f t="shared" si="25"/>
        <v>0</v>
      </c>
      <c r="AD218" s="5">
        <f t="shared" si="25"/>
        <v>0</v>
      </c>
      <c r="AE218" s="5">
        <f t="shared" si="25"/>
        <v>0</v>
      </c>
      <c r="AF218" s="5">
        <f t="shared" si="25"/>
        <v>0</v>
      </c>
      <c r="AG218" s="5">
        <f t="shared" si="25"/>
        <v>0</v>
      </c>
      <c r="AH218" s="5">
        <f t="shared" si="25"/>
        <v>0</v>
      </c>
      <c r="AI218" s="5">
        <f t="shared" si="25"/>
        <v>0</v>
      </c>
      <c r="AJ218" s="5">
        <f t="shared" si="25"/>
        <v>0</v>
      </c>
      <c r="AK218" s="5">
        <f t="shared" si="25"/>
        <v>0</v>
      </c>
      <c r="AL218" s="5">
        <f t="shared" si="25"/>
        <v>0</v>
      </c>
      <c r="AM218" s="5">
        <f t="shared" si="25"/>
        <v>0</v>
      </c>
      <c r="AN218" s="5">
        <f t="shared" si="25"/>
        <v>0</v>
      </c>
      <c r="AO218" s="5">
        <f t="shared" si="25"/>
        <v>0</v>
      </c>
      <c r="AP218" s="5">
        <f t="shared" si="25"/>
        <v>0</v>
      </c>
      <c r="AQ218" s="5">
        <f t="shared" si="25"/>
        <v>0</v>
      </c>
      <c r="AR218" s="5">
        <f t="shared" si="25"/>
        <v>0</v>
      </c>
      <c r="AS218" s="5">
        <f t="shared" si="10"/>
        <v>0</v>
      </c>
      <c r="AT218" s="5">
        <f t="shared" si="21"/>
        <v>0</v>
      </c>
      <c r="AU218" s="5">
        <f t="shared" si="21"/>
        <v>0</v>
      </c>
      <c r="AV218" s="5">
        <f t="shared" si="21"/>
        <v>0</v>
      </c>
      <c r="AW218" s="5">
        <f t="shared" si="21"/>
        <v>0</v>
      </c>
      <c r="AX218" s="5">
        <f t="shared" si="21"/>
        <v>0</v>
      </c>
      <c r="AY218" s="5">
        <f t="shared" si="21"/>
        <v>0</v>
      </c>
      <c r="AZ218" s="5">
        <f t="shared" si="21"/>
        <v>0</v>
      </c>
      <c r="BA218" s="5">
        <f t="shared" si="21"/>
        <v>0</v>
      </c>
      <c r="BB218" s="5">
        <f t="shared" si="21"/>
        <v>0</v>
      </c>
      <c r="BC218" s="5">
        <f t="shared" si="21"/>
        <v>0</v>
      </c>
      <c r="BD218" s="5"/>
      <c r="BE218" s="5"/>
      <c r="BF218" s="5"/>
      <c r="BG218" s="5"/>
      <c r="BH218" s="5"/>
      <c r="BI218" s="5"/>
      <c r="BJ218" s="5"/>
    </row>
    <row r="219" spans="2:62" hidden="1">
      <c r="B219">
        <f t="shared" si="22"/>
        <v>810</v>
      </c>
      <c r="C219" t="str">
        <f t="shared" si="22"/>
        <v>RECOL.LECCIÓ</v>
      </c>
      <c r="D219" t="str">
        <f t="shared" si="22"/>
        <v>Recol.lecció col</v>
      </c>
      <c r="E219" s="82">
        <f t="shared" si="22"/>
        <v>2500</v>
      </c>
      <c r="F219" s="5">
        <f t="shared" ref="F219:AR225" si="26">+F94*F$49*$E$4/$E219</f>
        <v>0</v>
      </c>
      <c r="G219" s="5">
        <f t="shared" si="26"/>
        <v>0</v>
      </c>
      <c r="H219" s="5">
        <f t="shared" si="26"/>
        <v>0</v>
      </c>
      <c r="I219" s="5">
        <f t="shared" si="26"/>
        <v>0</v>
      </c>
      <c r="J219" s="5">
        <f t="shared" si="26"/>
        <v>0</v>
      </c>
      <c r="K219" s="5">
        <f t="shared" si="26"/>
        <v>0</v>
      </c>
      <c r="L219" s="5">
        <f t="shared" si="26"/>
        <v>0</v>
      </c>
      <c r="M219" s="5">
        <f t="shared" si="26"/>
        <v>0</v>
      </c>
      <c r="N219" s="5">
        <f t="shared" si="26"/>
        <v>0</v>
      </c>
      <c r="O219" s="5">
        <f t="shared" si="26"/>
        <v>0</v>
      </c>
      <c r="P219" s="5">
        <f t="shared" si="26"/>
        <v>0</v>
      </c>
      <c r="Q219" s="5">
        <f t="shared" si="26"/>
        <v>0</v>
      </c>
      <c r="R219" s="5">
        <f t="shared" si="26"/>
        <v>0</v>
      </c>
      <c r="S219" s="5">
        <f t="shared" si="26"/>
        <v>0</v>
      </c>
      <c r="T219" s="5">
        <f t="shared" si="26"/>
        <v>0</v>
      </c>
      <c r="U219" s="5">
        <f t="shared" si="26"/>
        <v>0</v>
      </c>
      <c r="V219" s="5">
        <f t="shared" si="26"/>
        <v>0</v>
      </c>
      <c r="W219" s="5">
        <f t="shared" si="26"/>
        <v>0</v>
      </c>
      <c r="X219" s="5">
        <f t="shared" si="26"/>
        <v>0</v>
      </c>
      <c r="Y219" s="5">
        <f t="shared" si="26"/>
        <v>0</v>
      </c>
      <c r="Z219" s="5">
        <f t="shared" si="26"/>
        <v>0</v>
      </c>
      <c r="AA219" s="5">
        <f t="shared" si="26"/>
        <v>0</v>
      </c>
      <c r="AB219" s="5">
        <f t="shared" si="26"/>
        <v>0</v>
      </c>
      <c r="AC219" s="5">
        <f t="shared" si="26"/>
        <v>0</v>
      </c>
      <c r="AD219" s="5">
        <f t="shared" si="26"/>
        <v>0</v>
      </c>
      <c r="AE219" s="5">
        <f t="shared" si="26"/>
        <v>0</v>
      </c>
      <c r="AF219" s="5">
        <f t="shared" si="26"/>
        <v>0</v>
      </c>
      <c r="AG219" s="5">
        <f t="shared" si="26"/>
        <v>0</v>
      </c>
      <c r="AH219" s="5">
        <f t="shared" si="26"/>
        <v>0</v>
      </c>
      <c r="AI219" s="5">
        <f t="shared" si="26"/>
        <v>0</v>
      </c>
      <c r="AJ219" s="5">
        <f t="shared" si="26"/>
        <v>0</v>
      </c>
      <c r="AK219" s="5">
        <f t="shared" si="26"/>
        <v>0</v>
      </c>
      <c r="AL219" s="5">
        <f t="shared" si="26"/>
        <v>0</v>
      </c>
      <c r="AM219" s="5">
        <f t="shared" si="26"/>
        <v>0</v>
      </c>
      <c r="AN219" s="5">
        <f t="shared" si="26"/>
        <v>0</v>
      </c>
      <c r="AO219" s="5">
        <f t="shared" si="26"/>
        <v>0</v>
      </c>
      <c r="AP219" s="5">
        <f t="shared" si="26"/>
        <v>0</v>
      </c>
      <c r="AQ219" s="5">
        <f t="shared" si="26"/>
        <v>0</v>
      </c>
      <c r="AR219" s="5">
        <f t="shared" si="26"/>
        <v>0</v>
      </c>
      <c r="AS219" s="5">
        <f t="shared" si="10"/>
        <v>0</v>
      </c>
      <c r="AT219" s="5">
        <f t="shared" si="21"/>
        <v>0</v>
      </c>
      <c r="AU219" s="5">
        <f t="shared" si="21"/>
        <v>0</v>
      </c>
      <c r="AV219" s="5">
        <f t="shared" si="21"/>
        <v>0</v>
      </c>
      <c r="AW219" s="5">
        <f t="shared" si="21"/>
        <v>0</v>
      </c>
      <c r="AX219" s="5">
        <f t="shared" si="21"/>
        <v>0</v>
      </c>
      <c r="AY219" s="5">
        <f t="shared" si="21"/>
        <v>0</v>
      </c>
      <c r="AZ219" s="5">
        <f t="shared" si="21"/>
        <v>0</v>
      </c>
      <c r="BA219" s="5">
        <f t="shared" si="21"/>
        <v>0</v>
      </c>
      <c r="BB219" s="5">
        <f t="shared" si="21"/>
        <v>0</v>
      </c>
      <c r="BC219" s="5">
        <f t="shared" si="21"/>
        <v>0</v>
      </c>
      <c r="BD219" s="5"/>
      <c r="BE219" s="5"/>
      <c r="BF219" s="5"/>
      <c r="BG219" s="5"/>
      <c r="BH219" s="5"/>
      <c r="BI219" s="5"/>
      <c r="BJ219" s="5"/>
    </row>
    <row r="220" spans="2:62" hidden="1">
      <c r="B220">
        <f t="shared" si="22"/>
        <v>820</v>
      </c>
      <c r="C220" t="str">
        <f t="shared" si="22"/>
        <v>RECOL.LECCIÓ</v>
      </c>
      <c r="D220" t="str">
        <f t="shared" si="22"/>
        <v>Recol.lecció bròcoli</v>
      </c>
      <c r="E220" s="82">
        <f t="shared" si="22"/>
        <v>2500</v>
      </c>
      <c r="F220" s="5">
        <f t="shared" si="26"/>
        <v>0</v>
      </c>
      <c r="G220" s="5">
        <f t="shared" si="26"/>
        <v>0</v>
      </c>
      <c r="H220" s="5">
        <f t="shared" si="26"/>
        <v>0</v>
      </c>
      <c r="I220" s="5">
        <f t="shared" si="26"/>
        <v>0</v>
      </c>
      <c r="J220" s="5">
        <f t="shared" si="26"/>
        <v>0</v>
      </c>
      <c r="K220" s="5">
        <f t="shared" si="26"/>
        <v>0</v>
      </c>
      <c r="L220" s="5">
        <f t="shared" si="26"/>
        <v>0</v>
      </c>
      <c r="M220" s="5">
        <f t="shared" si="26"/>
        <v>0</v>
      </c>
      <c r="N220" s="5">
        <f t="shared" si="26"/>
        <v>0</v>
      </c>
      <c r="O220" s="5">
        <f t="shared" si="26"/>
        <v>0</v>
      </c>
      <c r="P220" s="5">
        <f t="shared" si="26"/>
        <v>0</v>
      </c>
      <c r="Q220" s="5">
        <f t="shared" si="26"/>
        <v>0</v>
      </c>
      <c r="R220" s="5">
        <f t="shared" si="26"/>
        <v>0</v>
      </c>
      <c r="S220" s="5">
        <f t="shared" si="26"/>
        <v>0</v>
      </c>
      <c r="T220" s="5">
        <f t="shared" si="26"/>
        <v>0</v>
      </c>
      <c r="U220" s="5">
        <f t="shared" si="26"/>
        <v>0</v>
      </c>
      <c r="V220" s="5">
        <f t="shared" si="26"/>
        <v>0</v>
      </c>
      <c r="W220" s="5">
        <f t="shared" si="26"/>
        <v>0</v>
      </c>
      <c r="X220" s="5">
        <f t="shared" si="26"/>
        <v>0</v>
      </c>
      <c r="Y220" s="5">
        <f t="shared" si="26"/>
        <v>0</v>
      </c>
      <c r="Z220" s="5">
        <f t="shared" si="26"/>
        <v>0</v>
      </c>
      <c r="AA220" s="5">
        <f t="shared" si="26"/>
        <v>0</v>
      </c>
      <c r="AB220" s="5">
        <f t="shared" si="26"/>
        <v>0</v>
      </c>
      <c r="AC220" s="5">
        <f t="shared" si="26"/>
        <v>0</v>
      </c>
      <c r="AD220" s="5">
        <f t="shared" si="26"/>
        <v>0</v>
      </c>
      <c r="AE220" s="5">
        <f t="shared" si="26"/>
        <v>0</v>
      </c>
      <c r="AF220" s="5">
        <f t="shared" si="26"/>
        <v>0</v>
      </c>
      <c r="AG220" s="5">
        <f t="shared" si="26"/>
        <v>0</v>
      </c>
      <c r="AH220" s="5">
        <f t="shared" si="26"/>
        <v>0</v>
      </c>
      <c r="AI220" s="5">
        <f t="shared" si="26"/>
        <v>0</v>
      </c>
      <c r="AJ220" s="5">
        <f t="shared" si="26"/>
        <v>0</v>
      </c>
      <c r="AK220" s="5">
        <f t="shared" si="26"/>
        <v>0</v>
      </c>
      <c r="AL220" s="5">
        <f t="shared" si="26"/>
        <v>0</v>
      </c>
      <c r="AM220" s="5">
        <f t="shared" si="26"/>
        <v>0</v>
      </c>
      <c r="AN220" s="5">
        <f t="shared" si="26"/>
        <v>0</v>
      </c>
      <c r="AO220" s="5">
        <f t="shared" si="26"/>
        <v>0</v>
      </c>
      <c r="AP220" s="5">
        <f t="shared" si="26"/>
        <v>0</v>
      </c>
      <c r="AQ220" s="5">
        <f t="shared" si="26"/>
        <v>0</v>
      </c>
      <c r="AR220" s="5">
        <f t="shared" si="26"/>
        <v>0</v>
      </c>
      <c r="AS220" s="5">
        <f t="shared" si="10"/>
        <v>0</v>
      </c>
      <c r="AT220" s="5">
        <f t="shared" si="21"/>
        <v>0</v>
      </c>
      <c r="AU220" s="5">
        <f t="shared" si="21"/>
        <v>0</v>
      </c>
      <c r="AV220" s="5">
        <f t="shared" si="21"/>
        <v>0</v>
      </c>
      <c r="AW220" s="5">
        <f t="shared" si="21"/>
        <v>0</v>
      </c>
      <c r="AX220" s="5">
        <f t="shared" si="21"/>
        <v>0</v>
      </c>
      <c r="AY220" s="5">
        <f t="shared" si="21"/>
        <v>0</v>
      </c>
      <c r="AZ220" s="5">
        <f t="shared" si="21"/>
        <v>0</v>
      </c>
      <c r="BA220" s="5">
        <f t="shared" si="21"/>
        <v>0</v>
      </c>
      <c r="BB220" s="5">
        <f t="shared" si="21"/>
        <v>0</v>
      </c>
      <c r="BC220" s="5">
        <f t="shared" si="21"/>
        <v>0</v>
      </c>
      <c r="BD220" s="5"/>
      <c r="BE220" s="5"/>
      <c r="BF220" s="5"/>
      <c r="BG220" s="5"/>
      <c r="BH220" s="5"/>
      <c r="BI220" s="5"/>
      <c r="BJ220" s="5"/>
    </row>
    <row r="221" spans="2:62" hidden="1">
      <c r="B221">
        <f t="shared" si="22"/>
        <v>830</v>
      </c>
      <c r="C221" t="str">
        <f t="shared" si="22"/>
        <v>RECOL.LECCIÓ</v>
      </c>
      <c r="D221" t="str">
        <f t="shared" si="22"/>
        <v>Recol.lecció calçot</v>
      </c>
      <c r="E221" s="82">
        <f t="shared" si="22"/>
        <v>2500</v>
      </c>
      <c r="F221" s="5">
        <f t="shared" si="26"/>
        <v>0</v>
      </c>
      <c r="G221" s="5">
        <f t="shared" si="26"/>
        <v>0</v>
      </c>
      <c r="H221" s="5">
        <f t="shared" si="26"/>
        <v>0</v>
      </c>
      <c r="I221" s="5">
        <f t="shared" si="26"/>
        <v>0</v>
      </c>
      <c r="J221" s="5">
        <f t="shared" si="26"/>
        <v>0</v>
      </c>
      <c r="K221" s="5">
        <f t="shared" si="26"/>
        <v>0</v>
      </c>
      <c r="L221" s="5">
        <f t="shared" si="26"/>
        <v>0</v>
      </c>
      <c r="M221" s="5">
        <f t="shared" si="26"/>
        <v>0</v>
      </c>
      <c r="N221" s="5">
        <f t="shared" si="26"/>
        <v>0</v>
      </c>
      <c r="O221" s="5">
        <f t="shared" si="26"/>
        <v>0</v>
      </c>
      <c r="P221" s="5">
        <f t="shared" si="26"/>
        <v>0</v>
      </c>
      <c r="Q221" s="5">
        <f t="shared" si="26"/>
        <v>0</v>
      </c>
      <c r="R221" s="5">
        <f t="shared" si="26"/>
        <v>0</v>
      </c>
      <c r="S221" s="5">
        <f t="shared" si="26"/>
        <v>0</v>
      </c>
      <c r="T221" s="5">
        <f t="shared" si="26"/>
        <v>0</v>
      </c>
      <c r="U221" s="5">
        <f t="shared" si="26"/>
        <v>0</v>
      </c>
      <c r="V221" s="5">
        <f t="shared" si="26"/>
        <v>0</v>
      </c>
      <c r="W221" s="5">
        <f t="shared" si="26"/>
        <v>0</v>
      </c>
      <c r="X221" s="5">
        <f t="shared" si="26"/>
        <v>0</v>
      </c>
      <c r="Y221" s="5">
        <f t="shared" si="26"/>
        <v>0</v>
      </c>
      <c r="Z221" s="5">
        <f t="shared" si="26"/>
        <v>0</v>
      </c>
      <c r="AA221" s="5">
        <f t="shared" si="26"/>
        <v>0</v>
      </c>
      <c r="AB221" s="5">
        <f t="shared" si="26"/>
        <v>0</v>
      </c>
      <c r="AC221" s="5">
        <f t="shared" si="26"/>
        <v>0</v>
      </c>
      <c r="AD221" s="5">
        <f t="shared" si="26"/>
        <v>0</v>
      </c>
      <c r="AE221" s="5">
        <f t="shared" si="26"/>
        <v>0</v>
      </c>
      <c r="AF221" s="5">
        <f t="shared" si="26"/>
        <v>0</v>
      </c>
      <c r="AG221" s="5">
        <f t="shared" si="26"/>
        <v>0</v>
      </c>
      <c r="AH221" s="5">
        <f t="shared" si="26"/>
        <v>0</v>
      </c>
      <c r="AI221" s="5">
        <f t="shared" si="26"/>
        <v>0</v>
      </c>
      <c r="AJ221" s="5">
        <f t="shared" si="26"/>
        <v>0</v>
      </c>
      <c r="AK221" s="5">
        <f t="shared" si="26"/>
        <v>0</v>
      </c>
      <c r="AL221" s="5">
        <f t="shared" si="26"/>
        <v>0</v>
      </c>
      <c r="AM221" s="5">
        <f t="shared" si="26"/>
        <v>0</v>
      </c>
      <c r="AN221" s="5">
        <f t="shared" si="26"/>
        <v>0</v>
      </c>
      <c r="AO221" s="5">
        <f t="shared" si="26"/>
        <v>0</v>
      </c>
      <c r="AP221" s="5">
        <f t="shared" si="26"/>
        <v>0</v>
      </c>
      <c r="AQ221" s="5">
        <f t="shared" si="26"/>
        <v>0</v>
      </c>
      <c r="AR221" s="5">
        <f t="shared" si="26"/>
        <v>0</v>
      </c>
      <c r="AS221" s="5">
        <f t="shared" si="10"/>
        <v>0</v>
      </c>
      <c r="AT221" s="5">
        <f t="shared" si="21"/>
        <v>0</v>
      </c>
      <c r="AU221" s="5">
        <f t="shared" si="21"/>
        <v>0</v>
      </c>
      <c r="AV221" s="5">
        <f t="shared" si="21"/>
        <v>0</v>
      </c>
      <c r="AW221" s="5">
        <f t="shared" si="21"/>
        <v>0</v>
      </c>
      <c r="AX221" s="5">
        <f t="shared" si="21"/>
        <v>0</v>
      </c>
      <c r="AY221" s="5">
        <f t="shared" si="21"/>
        <v>0</v>
      </c>
      <c r="AZ221" s="5">
        <f t="shared" si="21"/>
        <v>0</v>
      </c>
      <c r="BA221" s="5">
        <f t="shared" si="21"/>
        <v>0</v>
      </c>
      <c r="BB221" s="5">
        <f t="shared" si="21"/>
        <v>0</v>
      </c>
      <c r="BC221" s="5">
        <f t="shared" si="21"/>
        <v>0</v>
      </c>
      <c r="BD221" s="5"/>
      <c r="BE221" s="5"/>
      <c r="BF221" s="5"/>
      <c r="BG221" s="5"/>
      <c r="BH221" s="5"/>
      <c r="BI221" s="5"/>
      <c r="BJ221" s="5"/>
    </row>
    <row r="222" spans="2:62" hidden="1">
      <c r="B222">
        <f t="shared" si="22"/>
        <v>840</v>
      </c>
      <c r="C222" t="str">
        <f t="shared" si="22"/>
        <v>RECOL.LECCIÓ</v>
      </c>
      <c r="D222" t="str">
        <f t="shared" si="22"/>
        <v>Recol.lecció enciam</v>
      </c>
      <c r="E222" s="82">
        <f t="shared" si="22"/>
        <v>2500</v>
      </c>
      <c r="F222" s="5">
        <f t="shared" si="26"/>
        <v>0</v>
      </c>
      <c r="G222" s="5">
        <f t="shared" si="26"/>
        <v>0</v>
      </c>
      <c r="H222" s="5">
        <f t="shared" si="26"/>
        <v>0</v>
      </c>
      <c r="I222" s="5">
        <f t="shared" si="26"/>
        <v>0</v>
      </c>
      <c r="J222" s="5">
        <f t="shared" si="26"/>
        <v>0</v>
      </c>
      <c r="K222" s="5">
        <f t="shared" si="26"/>
        <v>0</v>
      </c>
      <c r="L222" s="5">
        <f t="shared" si="26"/>
        <v>0</v>
      </c>
      <c r="M222" s="5">
        <f t="shared" si="26"/>
        <v>0</v>
      </c>
      <c r="N222" s="5">
        <f t="shared" si="26"/>
        <v>0</v>
      </c>
      <c r="O222" s="5">
        <f t="shared" si="26"/>
        <v>0</v>
      </c>
      <c r="P222" s="5">
        <f t="shared" si="26"/>
        <v>0</v>
      </c>
      <c r="Q222" s="5">
        <f t="shared" si="26"/>
        <v>0</v>
      </c>
      <c r="R222" s="5">
        <f t="shared" si="26"/>
        <v>0</v>
      </c>
      <c r="S222" s="5">
        <f t="shared" si="26"/>
        <v>0</v>
      </c>
      <c r="T222" s="5">
        <f t="shared" si="26"/>
        <v>0</v>
      </c>
      <c r="U222" s="5">
        <f t="shared" si="26"/>
        <v>0</v>
      </c>
      <c r="V222" s="5">
        <f t="shared" si="26"/>
        <v>0</v>
      </c>
      <c r="W222" s="5">
        <f t="shared" si="26"/>
        <v>0</v>
      </c>
      <c r="X222" s="5">
        <f t="shared" si="26"/>
        <v>0</v>
      </c>
      <c r="Y222" s="5">
        <f t="shared" si="26"/>
        <v>0</v>
      </c>
      <c r="Z222" s="5">
        <f t="shared" si="26"/>
        <v>0</v>
      </c>
      <c r="AA222" s="5">
        <f t="shared" si="26"/>
        <v>0</v>
      </c>
      <c r="AB222" s="5">
        <f t="shared" si="26"/>
        <v>0</v>
      </c>
      <c r="AC222" s="5">
        <f t="shared" si="26"/>
        <v>0</v>
      </c>
      <c r="AD222" s="5">
        <f t="shared" si="26"/>
        <v>0</v>
      </c>
      <c r="AE222" s="5">
        <f t="shared" si="26"/>
        <v>0</v>
      </c>
      <c r="AF222" s="5">
        <f t="shared" si="26"/>
        <v>0</v>
      </c>
      <c r="AG222" s="5">
        <f t="shared" si="26"/>
        <v>0</v>
      </c>
      <c r="AH222" s="5">
        <f t="shared" si="26"/>
        <v>0</v>
      </c>
      <c r="AI222" s="5">
        <f t="shared" si="26"/>
        <v>0</v>
      </c>
      <c r="AJ222" s="5">
        <f t="shared" si="26"/>
        <v>0</v>
      </c>
      <c r="AK222" s="5">
        <f t="shared" si="26"/>
        <v>0</v>
      </c>
      <c r="AL222" s="5">
        <f t="shared" si="26"/>
        <v>0</v>
      </c>
      <c r="AM222" s="5">
        <f t="shared" si="26"/>
        <v>0</v>
      </c>
      <c r="AN222" s="5">
        <f t="shared" si="26"/>
        <v>0</v>
      </c>
      <c r="AO222" s="5">
        <f t="shared" si="26"/>
        <v>0</v>
      </c>
      <c r="AP222" s="5">
        <f t="shared" si="26"/>
        <v>0</v>
      </c>
      <c r="AQ222" s="5">
        <f t="shared" si="26"/>
        <v>0</v>
      </c>
      <c r="AR222" s="5">
        <f t="shared" si="26"/>
        <v>0</v>
      </c>
      <c r="AS222" s="5">
        <f t="shared" si="10"/>
        <v>0</v>
      </c>
      <c r="AT222" s="5">
        <f t="shared" si="21"/>
        <v>0</v>
      </c>
      <c r="AU222" s="5">
        <f t="shared" si="21"/>
        <v>0</v>
      </c>
      <c r="AV222" s="5">
        <f t="shared" si="21"/>
        <v>0</v>
      </c>
      <c r="AW222" s="5">
        <f t="shared" si="21"/>
        <v>0</v>
      </c>
      <c r="AX222" s="5">
        <f t="shared" si="21"/>
        <v>0</v>
      </c>
      <c r="AY222" s="5">
        <f t="shared" si="21"/>
        <v>0</v>
      </c>
      <c r="AZ222" s="5">
        <f t="shared" si="21"/>
        <v>0</v>
      </c>
      <c r="BA222" s="5">
        <f t="shared" si="21"/>
        <v>0</v>
      </c>
      <c r="BB222" s="5">
        <f t="shared" si="21"/>
        <v>0</v>
      </c>
      <c r="BC222" s="5">
        <f t="shared" si="21"/>
        <v>0</v>
      </c>
      <c r="BD222" s="5"/>
      <c r="BE222" s="5"/>
      <c r="BF222" s="5"/>
      <c r="BG222" s="5"/>
      <c r="BH222" s="5"/>
      <c r="BI222" s="5"/>
      <c r="BJ222" s="5"/>
    </row>
    <row r="223" spans="2:62" hidden="1">
      <c r="B223">
        <f t="shared" si="22"/>
        <v>850</v>
      </c>
      <c r="C223" t="str">
        <f t="shared" si="22"/>
        <v>RECOL.LECCIÓ</v>
      </c>
      <c r="D223" t="str">
        <f t="shared" si="22"/>
        <v>Recol.lecció bledes a manats</v>
      </c>
      <c r="E223" s="82">
        <f t="shared" si="22"/>
        <v>2500</v>
      </c>
      <c r="F223" s="5">
        <f t="shared" si="26"/>
        <v>0</v>
      </c>
      <c r="G223" s="5">
        <f t="shared" si="26"/>
        <v>0</v>
      </c>
      <c r="H223" s="5">
        <f t="shared" si="26"/>
        <v>0</v>
      </c>
      <c r="I223" s="5">
        <f t="shared" si="26"/>
        <v>0</v>
      </c>
      <c r="J223" s="5">
        <f t="shared" si="26"/>
        <v>0</v>
      </c>
      <c r="K223" s="5">
        <f t="shared" si="26"/>
        <v>0</v>
      </c>
      <c r="L223" s="5">
        <f t="shared" si="26"/>
        <v>0</v>
      </c>
      <c r="M223" s="5">
        <f t="shared" si="26"/>
        <v>0</v>
      </c>
      <c r="N223" s="5">
        <f t="shared" si="26"/>
        <v>0</v>
      </c>
      <c r="O223" s="5">
        <f t="shared" si="26"/>
        <v>0</v>
      </c>
      <c r="P223" s="5">
        <f t="shared" si="26"/>
        <v>0</v>
      </c>
      <c r="Q223" s="5">
        <f t="shared" si="26"/>
        <v>0</v>
      </c>
      <c r="R223" s="5">
        <f t="shared" si="26"/>
        <v>0</v>
      </c>
      <c r="S223" s="5">
        <f t="shared" si="26"/>
        <v>0</v>
      </c>
      <c r="T223" s="5">
        <f t="shared" si="26"/>
        <v>0</v>
      </c>
      <c r="U223" s="5">
        <f t="shared" si="26"/>
        <v>0</v>
      </c>
      <c r="V223" s="5">
        <f t="shared" si="26"/>
        <v>0</v>
      </c>
      <c r="W223" s="5">
        <f t="shared" si="26"/>
        <v>0</v>
      </c>
      <c r="X223" s="5">
        <f t="shared" si="26"/>
        <v>0</v>
      </c>
      <c r="Y223" s="5">
        <f t="shared" si="26"/>
        <v>0</v>
      </c>
      <c r="Z223" s="5">
        <f t="shared" si="26"/>
        <v>0</v>
      </c>
      <c r="AA223" s="5">
        <f t="shared" si="26"/>
        <v>0</v>
      </c>
      <c r="AB223" s="5">
        <f t="shared" si="26"/>
        <v>0</v>
      </c>
      <c r="AC223" s="5">
        <f t="shared" si="26"/>
        <v>0</v>
      </c>
      <c r="AD223" s="5">
        <f t="shared" si="26"/>
        <v>0</v>
      </c>
      <c r="AE223" s="5">
        <f t="shared" si="26"/>
        <v>0</v>
      </c>
      <c r="AF223" s="5">
        <f t="shared" si="26"/>
        <v>0</v>
      </c>
      <c r="AG223" s="5">
        <f t="shared" si="26"/>
        <v>0</v>
      </c>
      <c r="AH223" s="5">
        <f t="shared" si="26"/>
        <v>0</v>
      </c>
      <c r="AI223" s="5">
        <f t="shared" si="26"/>
        <v>0</v>
      </c>
      <c r="AJ223" s="5">
        <f t="shared" si="26"/>
        <v>0</v>
      </c>
      <c r="AK223" s="5">
        <f t="shared" si="26"/>
        <v>0</v>
      </c>
      <c r="AL223" s="5">
        <f t="shared" si="26"/>
        <v>0</v>
      </c>
      <c r="AM223" s="5">
        <f t="shared" si="26"/>
        <v>0</v>
      </c>
      <c r="AN223" s="5">
        <f t="shared" si="26"/>
        <v>0</v>
      </c>
      <c r="AO223" s="5">
        <f t="shared" si="26"/>
        <v>0</v>
      </c>
      <c r="AP223" s="5">
        <f t="shared" si="26"/>
        <v>0</v>
      </c>
      <c r="AQ223" s="5">
        <f t="shared" si="26"/>
        <v>0</v>
      </c>
      <c r="AR223" s="5">
        <f t="shared" si="26"/>
        <v>0</v>
      </c>
      <c r="AS223" s="5">
        <f t="shared" si="10"/>
        <v>0</v>
      </c>
      <c r="AT223" s="5">
        <f t="shared" si="21"/>
        <v>0</v>
      </c>
      <c r="AU223" s="5">
        <f t="shared" si="21"/>
        <v>0</v>
      </c>
      <c r="AV223" s="5">
        <f t="shared" si="21"/>
        <v>0</v>
      </c>
      <c r="AW223" s="5">
        <f t="shared" si="21"/>
        <v>0</v>
      </c>
      <c r="AX223" s="5">
        <f t="shared" si="21"/>
        <v>0</v>
      </c>
      <c r="AY223" s="5">
        <f t="shared" si="21"/>
        <v>0</v>
      </c>
      <c r="AZ223" s="5">
        <f t="shared" si="21"/>
        <v>0</v>
      </c>
      <c r="BA223" s="5">
        <f t="shared" si="21"/>
        <v>0</v>
      </c>
      <c r="BB223" s="5">
        <f t="shared" si="21"/>
        <v>0</v>
      </c>
      <c r="BC223" s="5">
        <f t="shared" si="21"/>
        <v>0</v>
      </c>
      <c r="BD223" s="5"/>
      <c r="BE223" s="5"/>
      <c r="BF223" s="5"/>
      <c r="BG223" s="5"/>
      <c r="BH223" s="5"/>
      <c r="BI223" s="5"/>
      <c r="BJ223" s="5"/>
    </row>
    <row r="224" spans="2:62" hidden="1">
      <c r="B224">
        <f t="shared" si="22"/>
        <v>860</v>
      </c>
      <c r="C224" t="str">
        <f t="shared" si="22"/>
        <v>RECOL.LECCIÓ</v>
      </c>
      <c r="D224" t="str">
        <f t="shared" si="22"/>
        <v>Recol.lecció bledes</v>
      </c>
      <c r="E224" s="82">
        <f t="shared" si="22"/>
        <v>2500</v>
      </c>
      <c r="F224" s="5">
        <f t="shared" si="26"/>
        <v>0</v>
      </c>
      <c r="G224" s="5">
        <f t="shared" si="26"/>
        <v>0</v>
      </c>
      <c r="H224" s="5">
        <f t="shared" si="26"/>
        <v>0</v>
      </c>
      <c r="I224" s="5">
        <f t="shared" si="26"/>
        <v>0</v>
      </c>
      <c r="J224" s="5">
        <f t="shared" si="26"/>
        <v>0</v>
      </c>
      <c r="K224" s="5">
        <f t="shared" si="26"/>
        <v>0</v>
      </c>
      <c r="L224" s="5">
        <f t="shared" si="26"/>
        <v>0</v>
      </c>
      <c r="M224" s="5">
        <f t="shared" si="26"/>
        <v>0</v>
      </c>
      <c r="N224" s="5">
        <f t="shared" si="26"/>
        <v>0</v>
      </c>
      <c r="O224" s="5">
        <f t="shared" si="26"/>
        <v>0</v>
      </c>
      <c r="P224" s="5">
        <f t="shared" si="26"/>
        <v>0</v>
      </c>
      <c r="Q224" s="5">
        <f t="shared" si="26"/>
        <v>0</v>
      </c>
      <c r="R224" s="5">
        <f t="shared" si="26"/>
        <v>0</v>
      </c>
      <c r="S224" s="5">
        <f t="shared" si="26"/>
        <v>0</v>
      </c>
      <c r="T224" s="5">
        <f t="shared" si="26"/>
        <v>0</v>
      </c>
      <c r="U224" s="5">
        <f t="shared" si="26"/>
        <v>0</v>
      </c>
      <c r="V224" s="5">
        <f t="shared" si="26"/>
        <v>0</v>
      </c>
      <c r="W224" s="5">
        <f t="shared" si="26"/>
        <v>0</v>
      </c>
      <c r="X224" s="5">
        <f t="shared" si="26"/>
        <v>0</v>
      </c>
      <c r="Y224" s="5">
        <f t="shared" si="26"/>
        <v>0</v>
      </c>
      <c r="Z224" s="5">
        <f t="shared" si="26"/>
        <v>0</v>
      </c>
      <c r="AA224" s="5">
        <f t="shared" si="26"/>
        <v>0</v>
      </c>
      <c r="AB224" s="5">
        <f t="shared" si="26"/>
        <v>0</v>
      </c>
      <c r="AC224" s="5">
        <f t="shared" si="26"/>
        <v>0</v>
      </c>
      <c r="AD224" s="5">
        <f t="shared" si="26"/>
        <v>0</v>
      </c>
      <c r="AE224" s="5">
        <f t="shared" si="26"/>
        <v>0</v>
      </c>
      <c r="AF224" s="5">
        <f t="shared" si="26"/>
        <v>0</v>
      </c>
      <c r="AG224" s="5">
        <f t="shared" si="26"/>
        <v>0</v>
      </c>
      <c r="AH224" s="5">
        <f t="shared" si="26"/>
        <v>0</v>
      </c>
      <c r="AI224" s="5">
        <f t="shared" si="26"/>
        <v>0</v>
      </c>
      <c r="AJ224" s="5">
        <f t="shared" si="26"/>
        <v>0</v>
      </c>
      <c r="AK224" s="5">
        <f t="shared" si="26"/>
        <v>0</v>
      </c>
      <c r="AL224" s="5">
        <f t="shared" si="26"/>
        <v>0</v>
      </c>
      <c r="AM224" s="5">
        <f t="shared" si="26"/>
        <v>0</v>
      </c>
      <c r="AN224" s="5">
        <f t="shared" si="26"/>
        <v>0</v>
      </c>
      <c r="AO224" s="5">
        <f t="shared" si="26"/>
        <v>0</v>
      </c>
      <c r="AP224" s="5">
        <f t="shared" si="26"/>
        <v>0</v>
      </c>
      <c r="AQ224" s="5">
        <f t="shared" si="26"/>
        <v>0</v>
      </c>
      <c r="AR224" s="5">
        <f t="shared" si="26"/>
        <v>0</v>
      </c>
      <c r="AS224" s="5">
        <f t="shared" si="10"/>
        <v>0</v>
      </c>
      <c r="AT224" s="5">
        <f t="shared" ref="AT224:BC226" si="27">+AT99*AT$49*$E$4/$E224</f>
        <v>0</v>
      </c>
      <c r="AU224" s="5">
        <f t="shared" si="27"/>
        <v>0</v>
      </c>
      <c r="AV224" s="5">
        <f t="shared" si="27"/>
        <v>0</v>
      </c>
      <c r="AW224" s="5">
        <f t="shared" si="27"/>
        <v>0</v>
      </c>
      <c r="AX224" s="5">
        <f t="shared" si="27"/>
        <v>0</v>
      </c>
      <c r="AY224" s="5">
        <f t="shared" si="27"/>
        <v>0</v>
      </c>
      <c r="AZ224" s="5">
        <f t="shared" si="27"/>
        <v>0</v>
      </c>
      <c r="BA224" s="5">
        <f t="shared" si="27"/>
        <v>0</v>
      </c>
      <c r="BB224" s="5">
        <f t="shared" si="27"/>
        <v>0</v>
      </c>
      <c r="BC224" s="5">
        <f t="shared" si="27"/>
        <v>0</v>
      </c>
      <c r="BD224" s="5"/>
      <c r="BE224" s="5"/>
      <c r="BF224" s="5"/>
      <c r="BG224" s="5"/>
      <c r="BH224" s="5"/>
      <c r="BI224" s="5"/>
      <c r="BJ224" s="5"/>
    </row>
    <row r="225" spans="2:62" hidden="1">
      <c r="B225">
        <f t="shared" ref="B225:E240" si="28">+B100</f>
        <v>870</v>
      </c>
      <c r="C225" t="str">
        <f t="shared" si="28"/>
        <v>RECOL.LECCIÓ</v>
      </c>
      <c r="D225" t="str">
        <f t="shared" si="28"/>
        <v>Recol.lecció tomàquet</v>
      </c>
      <c r="E225" s="82">
        <f t="shared" si="28"/>
        <v>2500</v>
      </c>
      <c r="F225" s="5">
        <f t="shared" si="26"/>
        <v>0</v>
      </c>
      <c r="G225" s="5">
        <f t="shared" si="26"/>
        <v>0</v>
      </c>
      <c r="H225" s="5">
        <f t="shared" si="26"/>
        <v>0</v>
      </c>
      <c r="I225" s="5">
        <f t="shared" si="26"/>
        <v>0</v>
      </c>
      <c r="J225" s="5">
        <f t="shared" si="26"/>
        <v>0</v>
      </c>
      <c r="K225" s="5">
        <f t="shared" si="26"/>
        <v>0</v>
      </c>
      <c r="L225" s="5">
        <f t="shared" si="26"/>
        <v>0</v>
      </c>
      <c r="M225" s="5">
        <f t="shared" si="26"/>
        <v>0</v>
      </c>
      <c r="N225" s="5">
        <f t="shared" si="26"/>
        <v>0</v>
      </c>
      <c r="O225" s="5">
        <f t="shared" si="26"/>
        <v>0</v>
      </c>
      <c r="P225" s="5">
        <f t="shared" si="26"/>
        <v>0</v>
      </c>
      <c r="Q225" s="5">
        <f t="shared" si="26"/>
        <v>0</v>
      </c>
      <c r="R225" s="5">
        <f t="shared" si="26"/>
        <v>0</v>
      </c>
      <c r="S225" s="5">
        <f t="shared" si="26"/>
        <v>0</v>
      </c>
      <c r="T225" s="5">
        <f t="shared" si="26"/>
        <v>0</v>
      </c>
      <c r="U225" s="5">
        <f t="shared" si="26"/>
        <v>0</v>
      </c>
      <c r="V225" s="5">
        <f t="shared" si="26"/>
        <v>0</v>
      </c>
      <c r="W225" s="5">
        <f t="shared" si="26"/>
        <v>0</v>
      </c>
      <c r="X225" s="5">
        <f t="shared" si="26"/>
        <v>0</v>
      </c>
      <c r="Y225" s="5">
        <f t="shared" si="26"/>
        <v>0</v>
      </c>
      <c r="Z225" s="5">
        <f t="shared" si="26"/>
        <v>0</v>
      </c>
      <c r="AA225" s="5">
        <f t="shared" ref="AA225:AR225" si="29">+AA100*AA$49*$E$4/$E225</f>
        <v>0</v>
      </c>
      <c r="AB225" s="5">
        <f t="shared" si="29"/>
        <v>0</v>
      </c>
      <c r="AC225" s="5">
        <f t="shared" si="29"/>
        <v>0</v>
      </c>
      <c r="AD225" s="5">
        <f t="shared" si="29"/>
        <v>0</v>
      </c>
      <c r="AE225" s="5">
        <f t="shared" si="29"/>
        <v>0</v>
      </c>
      <c r="AF225" s="5">
        <f t="shared" si="29"/>
        <v>0</v>
      </c>
      <c r="AG225" s="5">
        <f t="shared" si="29"/>
        <v>0</v>
      </c>
      <c r="AH225" s="5">
        <f t="shared" si="29"/>
        <v>0</v>
      </c>
      <c r="AI225" s="5">
        <f t="shared" si="29"/>
        <v>0</v>
      </c>
      <c r="AJ225" s="5">
        <f t="shared" si="29"/>
        <v>0</v>
      </c>
      <c r="AK225" s="5">
        <f t="shared" si="29"/>
        <v>0</v>
      </c>
      <c r="AL225" s="5">
        <f t="shared" si="29"/>
        <v>0</v>
      </c>
      <c r="AM225" s="5">
        <f t="shared" si="29"/>
        <v>0</v>
      </c>
      <c r="AN225" s="5">
        <f t="shared" si="29"/>
        <v>0</v>
      </c>
      <c r="AO225" s="5">
        <f t="shared" si="29"/>
        <v>0</v>
      </c>
      <c r="AP225" s="5">
        <f t="shared" si="29"/>
        <v>0</v>
      </c>
      <c r="AQ225" s="5">
        <f t="shared" si="29"/>
        <v>0</v>
      </c>
      <c r="AR225" s="5">
        <f t="shared" si="29"/>
        <v>0</v>
      </c>
      <c r="AS225" s="5">
        <f t="shared" si="10"/>
        <v>0</v>
      </c>
      <c r="AT225" s="5">
        <f t="shared" si="27"/>
        <v>0</v>
      </c>
      <c r="AU225" s="5">
        <f t="shared" si="27"/>
        <v>0</v>
      </c>
      <c r="AV225" s="5">
        <f t="shared" si="27"/>
        <v>0</v>
      </c>
      <c r="AW225" s="5">
        <f t="shared" si="27"/>
        <v>0</v>
      </c>
      <c r="AX225" s="5">
        <f t="shared" si="27"/>
        <v>0</v>
      </c>
      <c r="AY225" s="5">
        <f t="shared" si="27"/>
        <v>0</v>
      </c>
      <c r="AZ225" s="5">
        <f t="shared" si="27"/>
        <v>0</v>
      </c>
      <c r="BA225" s="5">
        <f t="shared" si="27"/>
        <v>0</v>
      </c>
      <c r="BB225" s="5">
        <f t="shared" si="27"/>
        <v>0</v>
      </c>
      <c r="BC225" s="5">
        <f t="shared" si="27"/>
        <v>0</v>
      </c>
      <c r="BD225" s="5"/>
      <c r="BE225" s="5"/>
      <c r="BF225" s="5"/>
      <c r="BG225" s="5"/>
      <c r="BH225" s="5"/>
      <c r="BI225" s="5"/>
      <c r="BJ225" s="5"/>
    </row>
    <row r="226" spans="2:62" hidden="1">
      <c r="B226">
        <f t="shared" si="28"/>
        <v>880</v>
      </c>
      <c r="C226" t="str">
        <f t="shared" si="28"/>
        <v>RECOL.LECCIÓ</v>
      </c>
      <c r="D226" t="str">
        <f t="shared" si="28"/>
        <v>Recol.lecció carbassa</v>
      </c>
      <c r="E226" s="82">
        <f t="shared" si="28"/>
        <v>2500</v>
      </c>
      <c r="F226" s="5">
        <f t="shared" ref="F226:AR226" si="30">+F101*F$49*$E$4/$E226</f>
        <v>0</v>
      </c>
      <c r="G226" s="5">
        <f t="shared" si="30"/>
        <v>0</v>
      </c>
      <c r="H226" s="5">
        <f t="shared" si="30"/>
        <v>0</v>
      </c>
      <c r="I226" s="5">
        <f t="shared" si="30"/>
        <v>0</v>
      </c>
      <c r="J226" s="5">
        <f t="shared" si="30"/>
        <v>0</v>
      </c>
      <c r="K226" s="5">
        <f t="shared" si="30"/>
        <v>0</v>
      </c>
      <c r="L226" s="5">
        <f t="shared" si="30"/>
        <v>0</v>
      </c>
      <c r="M226" s="5">
        <f t="shared" si="30"/>
        <v>0</v>
      </c>
      <c r="N226" s="5">
        <f t="shared" si="30"/>
        <v>0</v>
      </c>
      <c r="O226" s="5">
        <f t="shared" si="30"/>
        <v>0</v>
      </c>
      <c r="P226" s="5">
        <f t="shared" si="30"/>
        <v>0</v>
      </c>
      <c r="Q226" s="5">
        <f t="shared" si="30"/>
        <v>0</v>
      </c>
      <c r="R226" s="5">
        <f t="shared" si="30"/>
        <v>0</v>
      </c>
      <c r="S226" s="5">
        <f t="shared" si="30"/>
        <v>0</v>
      </c>
      <c r="T226" s="5">
        <f t="shared" si="30"/>
        <v>0</v>
      </c>
      <c r="U226" s="5">
        <f t="shared" si="30"/>
        <v>0</v>
      </c>
      <c r="V226" s="5">
        <f t="shared" si="30"/>
        <v>0</v>
      </c>
      <c r="W226" s="5">
        <f t="shared" si="30"/>
        <v>0</v>
      </c>
      <c r="X226" s="5">
        <f t="shared" si="30"/>
        <v>0</v>
      </c>
      <c r="Y226" s="5">
        <f t="shared" si="30"/>
        <v>0</v>
      </c>
      <c r="Z226" s="5">
        <f t="shared" si="30"/>
        <v>0</v>
      </c>
      <c r="AA226" s="5">
        <f t="shared" si="30"/>
        <v>0</v>
      </c>
      <c r="AB226" s="5">
        <f t="shared" si="30"/>
        <v>0</v>
      </c>
      <c r="AC226" s="5">
        <f t="shared" si="30"/>
        <v>0</v>
      </c>
      <c r="AD226" s="5">
        <f t="shared" si="30"/>
        <v>0</v>
      </c>
      <c r="AE226" s="5">
        <f t="shared" si="30"/>
        <v>0</v>
      </c>
      <c r="AF226" s="5">
        <f t="shared" si="30"/>
        <v>0</v>
      </c>
      <c r="AG226" s="5">
        <f t="shared" si="30"/>
        <v>0</v>
      </c>
      <c r="AH226" s="5">
        <f t="shared" si="30"/>
        <v>0</v>
      </c>
      <c r="AI226" s="5">
        <f t="shared" si="30"/>
        <v>0</v>
      </c>
      <c r="AJ226" s="5">
        <f t="shared" si="30"/>
        <v>0</v>
      </c>
      <c r="AK226" s="5">
        <f t="shared" si="30"/>
        <v>0</v>
      </c>
      <c r="AL226" s="5">
        <f t="shared" si="30"/>
        <v>0</v>
      </c>
      <c r="AM226" s="5">
        <f t="shared" si="30"/>
        <v>0</v>
      </c>
      <c r="AN226" s="5">
        <f t="shared" si="30"/>
        <v>0</v>
      </c>
      <c r="AO226" s="5">
        <f t="shared" si="30"/>
        <v>0</v>
      </c>
      <c r="AP226" s="5">
        <f t="shared" si="30"/>
        <v>0</v>
      </c>
      <c r="AQ226" s="5">
        <f t="shared" si="30"/>
        <v>0</v>
      </c>
      <c r="AR226" s="5">
        <f t="shared" si="30"/>
        <v>0</v>
      </c>
      <c r="AS226" s="5">
        <f t="shared" si="10"/>
        <v>0</v>
      </c>
      <c r="AT226" s="5">
        <f t="shared" si="27"/>
        <v>0</v>
      </c>
      <c r="AU226" s="5">
        <f t="shared" si="27"/>
        <v>0</v>
      </c>
      <c r="AV226" s="5">
        <f t="shared" si="27"/>
        <v>0</v>
      </c>
      <c r="AW226" s="5">
        <f t="shared" si="27"/>
        <v>0</v>
      </c>
      <c r="AX226" s="5">
        <f t="shared" si="27"/>
        <v>0</v>
      </c>
      <c r="AY226" s="5">
        <f t="shared" si="27"/>
        <v>0</v>
      </c>
      <c r="AZ226" s="5">
        <f t="shared" si="27"/>
        <v>0</v>
      </c>
      <c r="BA226" s="5">
        <f t="shared" si="27"/>
        <v>0</v>
      </c>
      <c r="BB226" s="5">
        <f t="shared" si="27"/>
        <v>0</v>
      </c>
      <c r="BC226" s="5">
        <f t="shared" si="27"/>
        <v>0</v>
      </c>
      <c r="BD226" s="5"/>
      <c r="BE226" s="5"/>
      <c r="BF226" s="5"/>
      <c r="BG226" s="5"/>
      <c r="BH226" s="5"/>
      <c r="BI226" s="5"/>
      <c r="BJ226" s="5"/>
    </row>
    <row r="227" spans="2:62" hidden="1">
      <c r="B227">
        <f t="shared" si="28"/>
        <v>115</v>
      </c>
      <c r="C227" t="str">
        <f t="shared" si="28"/>
        <v>PREPARACIÓ DEL SÒL</v>
      </c>
      <c r="D227" t="str">
        <f t="shared" si="28"/>
        <v>Preparació per desbrossat amb discos</v>
      </c>
      <c r="E227" s="82">
        <f t="shared" si="28"/>
        <v>2500</v>
      </c>
      <c r="F227" s="5">
        <f>IF($E$4&lt;$E227,$E$4/$E227*F102*F$49,F102*F$49)</f>
        <v>0</v>
      </c>
      <c r="G227" s="5">
        <f t="shared" ref="G227:AR227" si="31">IF($E$4&lt;$E227,$E$4/$E227*G102*G$49,G102*G$49)</f>
        <v>0</v>
      </c>
      <c r="H227" s="5">
        <f t="shared" si="31"/>
        <v>0</v>
      </c>
      <c r="I227" s="5">
        <f t="shared" si="31"/>
        <v>0</v>
      </c>
      <c r="J227" s="5">
        <f t="shared" si="31"/>
        <v>0</v>
      </c>
      <c r="K227" s="5">
        <f t="shared" si="31"/>
        <v>0</v>
      </c>
      <c r="L227" s="5">
        <f t="shared" si="31"/>
        <v>0</v>
      </c>
      <c r="M227" s="5">
        <f t="shared" si="31"/>
        <v>0</v>
      </c>
      <c r="N227" s="5">
        <f t="shared" si="31"/>
        <v>0</v>
      </c>
      <c r="O227" s="5">
        <f t="shared" si="31"/>
        <v>0</v>
      </c>
      <c r="P227" s="5">
        <f t="shared" si="31"/>
        <v>0</v>
      </c>
      <c r="Q227" s="5">
        <f t="shared" si="31"/>
        <v>0</v>
      </c>
      <c r="R227" s="5">
        <f t="shared" si="31"/>
        <v>0</v>
      </c>
      <c r="S227" s="5">
        <f t="shared" si="31"/>
        <v>0</v>
      </c>
      <c r="T227" s="5">
        <f t="shared" si="31"/>
        <v>0</v>
      </c>
      <c r="U227" s="5">
        <f t="shared" si="31"/>
        <v>0</v>
      </c>
      <c r="V227" s="5">
        <f t="shared" si="31"/>
        <v>0</v>
      </c>
      <c r="W227" s="5">
        <f t="shared" si="31"/>
        <v>0</v>
      </c>
      <c r="X227" s="5">
        <f t="shared" si="31"/>
        <v>0</v>
      </c>
      <c r="Y227" s="5">
        <f t="shared" si="31"/>
        <v>0</v>
      </c>
      <c r="Z227" s="5">
        <f t="shared" si="31"/>
        <v>0</v>
      </c>
      <c r="AA227" s="5">
        <f t="shared" si="31"/>
        <v>0</v>
      </c>
      <c r="AB227" s="5">
        <f t="shared" si="31"/>
        <v>0</v>
      </c>
      <c r="AC227" s="5">
        <f t="shared" si="31"/>
        <v>0</v>
      </c>
      <c r="AD227" s="5">
        <f t="shared" si="31"/>
        <v>0</v>
      </c>
      <c r="AE227" s="5">
        <f t="shared" si="31"/>
        <v>0</v>
      </c>
      <c r="AF227" s="5">
        <f t="shared" si="31"/>
        <v>0</v>
      </c>
      <c r="AG227" s="5">
        <f t="shared" si="31"/>
        <v>0</v>
      </c>
      <c r="AH227" s="5">
        <f t="shared" si="31"/>
        <v>0</v>
      </c>
      <c r="AI227" s="5">
        <f t="shared" si="31"/>
        <v>0</v>
      </c>
      <c r="AJ227" s="5">
        <f t="shared" si="31"/>
        <v>0</v>
      </c>
      <c r="AK227" s="5">
        <f t="shared" si="31"/>
        <v>0</v>
      </c>
      <c r="AL227" s="5">
        <f t="shared" si="31"/>
        <v>0</v>
      </c>
      <c r="AM227" s="5">
        <f t="shared" si="31"/>
        <v>0</v>
      </c>
      <c r="AN227" s="5">
        <f t="shared" si="31"/>
        <v>0</v>
      </c>
      <c r="AO227" s="5">
        <f t="shared" si="31"/>
        <v>0</v>
      </c>
      <c r="AP227" s="5">
        <f t="shared" si="31"/>
        <v>0</v>
      </c>
      <c r="AQ227" s="5">
        <f t="shared" si="31"/>
        <v>0</v>
      </c>
      <c r="AR227" s="5">
        <f t="shared" si="31"/>
        <v>0</v>
      </c>
      <c r="AS227" s="5">
        <f t="shared" si="10"/>
        <v>0</v>
      </c>
      <c r="AT227" s="5">
        <f t="shared" ref="AT227:BC242" si="32">IF($E$4&lt;$E227,$E$4/$E227*AT102*AT$49,AT102*AT$49)</f>
        <v>0</v>
      </c>
      <c r="AU227" s="5">
        <f t="shared" si="32"/>
        <v>0</v>
      </c>
      <c r="AV227" s="5">
        <f t="shared" si="32"/>
        <v>0</v>
      </c>
      <c r="AW227" s="5">
        <f t="shared" si="32"/>
        <v>0</v>
      </c>
      <c r="AX227" s="5">
        <f t="shared" si="32"/>
        <v>0</v>
      </c>
      <c r="AY227" s="5">
        <f t="shared" si="32"/>
        <v>0</v>
      </c>
      <c r="AZ227" s="5">
        <f t="shared" si="32"/>
        <v>0</v>
      </c>
      <c r="BA227" s="5">
        <f t="shared" si="32"/>
        <v>0</v>
      </c>
      <c r="BB227" s="5">
        <f t="shared" si="32"/>
        <v>0</v>
      </c>
      <c r="BC227" s="5">
        <f t="shared" si="32"/>
        <v>0</v>
      </c>
      <c r="BD227" s="5"/>
      <c r="BE227" s="5"/>
      <c r="BF227" s="5"/>
      <c r="BG227" s="5"/>
      <c r="BH227" s="5"/>
      <c r="BI227" s="5"/>
      <c r="BJ227" s="5"/>
    </row>
    <row r="228" spans="2:62" hidden="1">
      <c r="B228">
        <f t="shared" si="28"/>
        <v>125</v>
      </c>
      <c r="C228" t="str">
        <f t="shared" si="28"/>
        <v>PREPARACIÓ DEL SÒL</v>
      </c>
      <c r="D228" t="str">
        <f t="shared" si="28"/>
        <v>Preparació per desbrossat amb desbrossadora</v>
      </c>
      <c r="E228" s="82">
        <f t="shared" si="28"/>
        <v>2500</v>
      </c>
      <c r="F228" s="5">
        <f t="shared" ref="F228:AR234" si="33">IF($E$4&lt;$E228,$E$4/$E228*F103*F$49,F103*F$49)</f>
        <v>0</v>
      </c>
      <c r="G228" s="5">
        <f t="shared" si="33"/>
        <v>0</v>
      </c>
      <c r="H228" s="5">
        <f t="shared" si="33"/>
        <v>0</v>
      </c>
      <c r="I228" s="5">
        <f t="shared" si="33"/>
        <v>0</v>
      </c>
      <c r="J228" s="5">
        <f t="shared" si="33"/>
        <v>0</v>
      </c>
      <c r="K228" s="5">
        <f t="shared" si="33"/>
        <v>0</v>
      </c>
      <c r="L228" s="5">
        <f t="shared" si="33"/>
        <v>0</v>
      </c>
      <c r="M228" s="5">
        <f t="shared" si="33"/>
        <v>0</v>
      </c>
      <c r="N228" s="5">
        <f t="shared" si="33"/>
        <v>0</v>
      </c>
      <c r="O228" s="5">
        <f t="shared" si="33"/>
        <v>0</v>
      </c>
      <c r="P228" s="5">
        <f t="shared" si="33"/>
        <v>0</v>
      </c>
      <c r="Q228" s="5">
        <f t="shared" si="33"/>
        <v>0</v>
      </c>
      <c r="R228" s="5">
        <f t="shared" si="33"/>
        <v>0</v>
      </c>
      <c r="S228" s="5">
        <f t="shared" si="33"/>
        <v>0</v>
      </c>
      <c r="T228" s="5">
        <f t="shared" si="33"/>
        <v>0</v>
      </c>
      <c r="U228" s="5">
        <f t="shared" si="33"/>
        <v>0</v>
      </c>
      <c r="V228" s="5">
        <f t="shared" si="33"/>
        <v>0</v>
      </c>
      <c r="W228" s="5">
        <f t="shared" si="33"/>
        <v>0</v>
      </c>
      <c r="X228" s="5">
        <f t="shared" si="33"/>
        <v>0</v>
      </c>
      <c r="Y228" s="5">
        <f t="shared" si="33"/>
        <v>0</v>
      </c>
      <c r="Z228" s="5">
        <f t="shared" si="33"/>
        <v>0</v>
      </c>
      <c r="AA228" s="5">
        <f t="shared" si="33"/>
        <v>0</v>
      </c>
      <c r="AB228" s="5">
        <f t="shared" si="33"/>
        <v>0</v>
      </c>
      <c r="AC228" s="5">
        <f t="shared" si="33"/>
        <v>0</v>
      </c>
      <c r="AD228" s="5">
        <f t="shared" si="33"/>
        <v>0</v>
      </c>
      <c r="AE228" s="5">
        <f t="shared" si="33"/>
        <v>0</v>
      </c>
      <c r="AF228" s="5">
        <f t="shared" si="33"/>
        <v>0</v>
      </c>
      <c r="AG228" s="5">
        <f t="shared" si="33"/>
        <v>0</v>
      </c>
      <c r="AH228" s="5">
        <f t="shared" si="33"/>
        <v>0</v>
      </c>
      <c r="AI228" s="5">
        <f t="shared" si="33"/>
        <v>0</v>
      </c>
      <c r="AJ228" s="5">
        <f t="shared" si="33"/>
        <v>0</v>
      </c>
      <c r="AK228" s="5">
        <f t="shared" si="33"/>
        <v>0</v>
      </c>
      <c r="AL228" s="5">
        <f t="shared" si="33"/>
        <v>0</v>
      </c>
      <c r="AM228" s="5">
        <f t="shared" si="33"/>
        <v>0</v>
      </c>
      <c r="AN228" s="5">
        <f t="shared" si="33"/>
        <v>0</v>
      </c>
      <c r="AO228" s="5">
        <f t="shared" si="33"/>
        <v>0</v>
      </c>
      <c r="AP228" s="5">
        <f t="shared" si="33"/>
        <v>0</v>
      </c>
      <c r="AQ228" s="5">
        <f t="shared" si="33"/>
        <v>0</v>
      </c>
      <c r="AR228" s="5">
        <f t="shared" si="33"/>
        <v>0</v>
      </c>
      <c r="AS228" s="5">
        <f t="shared" si="10"/>
        <v>0</v>
      </c>
      <c r="AT228" s="5">
        <f t="shared" si="32"/>
        <v>0</v>
      </c>
      <c r="AU228" s="5">
        <f t="shared" si="32"/>
        <v>0</v>
      </c>
      <c r="AV228" s="5">
        <f t="shared" si="32"/>
        <v>0</v>
      </c>
      <c r="AW228" s="5">
        <f t="shared" si="32"/>
        <v>0</v>
      </c>
      <c r="AX228" s="5">
        <f t="shared" si="32"/>
        <v>0</v>
      </c>
      <c r="AY228" s="5">
        <f t="shared" si="32"/>
        <v>0</v>
      </c>
      <c r="AZ228" s="5">
        <f t="shared" si="32"/>
        <v>0</v>
      </c>
      <c r="BA228" s="5">
        <f t="shared" si="32"/>
        <v>0</v>
      </c>
      <c r="BB228" s="5">
        <f t="shared" si="32"/>
        <v>0</v>
      </c>
      <c r="BC228" s="5">
        <f t="shared" si="32"/>
        <v>0</v>
      </c>
      <c r="BD228" s="5"/>
      <c r="BE228" s="5"/>
      <c r="BF228" s="5"/>
      <c r="BG228" s="5"/>
      <c r="BH228" s="5"/>
      <c r="BI228" s="5"/>
      <c r="BJ228" s="5"/>
    </row>
    <row r="229" spans="2:62" hidden="1">
      <c r="B229">
        <f t="shared" si="28"/>
        <v>135</v>
      </c>
      <c r="C229" t="str">
        <f t="shared" si="28"/>
        <v>PREPARACIÓ DEL SÒL</v>
      </c>
      <c r="D229" t="str">
        <f t="shared" si="28"/>
        <v>Preparació per subsolat</v>
      </c>
      <c r="E229" s="82">
        <f t="shared" si="28"/>
        <v>2500</v>
      </c>
      <c r="F229" s="5">
        <f t="shared" si="33"/>
        <v>0</v>
      </c>
      <c r="G229" s="5">
        <f t="shared" si="33"/>
        <v>0</v>
      </c>
      <c r="H229" s="5">
        <f t="shared" si="33"/>
        <v>0</v>
      </c>
      <c r="I229" s="5">
        <f t="shared" si="33"/>
        <v>0</v>
      </c>
      <c r="J229" s="5">
        <f t="shared" si="33"/>
        <v>0</v>
      </c>
      <c r="K229" s="5">
        <f t="shared" si="33"/>
        <v>0</v>
      </c>
      <c r="L229" s="5">
        <f t="shared" si="33"/>
        <v>0</v>
      </c>
      <c r="M229" s="5">
        <f t="shared" si="33"/>
        <v>0</v>
      </c>
      <c r="N229" s="5">
        <f t="shared" si="33"/>
        <v>0</v>
      </c>
      <c r="O229" s="5">
        <f t="shared" si="33"/>
        <v>0</v>
      </c>
      <c r="P229" s="5">
        <f t="shared" si="33"/>
        <v>0</v>
      </c>
      <c r="Q229" s="5">
        <f t="shared" si="33"/>
        <v>0</v>
      </c>
      <c r="R229" s="5">
        <f t="shared" si="33"/>
        <v>0</v>
      </c>
      <c r="S229" s="5">
        <f t="shared" si="33"/>
        <v>0</v>
      </c>
      <c r="T229" s="5">
        <f t="shared" si="33"/>
        <v>0</v>
      </c>
      <c r="U229" s="5">
        <f t="shared" si="33"/>
        <v>0</v>
      </c>
      <c r="V229" s="5">
        <f t="shared" si="33"/>
        <v>0</v>
      </c>
      <c r="W229" s="5">
        <f t="shared" si="33"/>
        <v>0</v>
      </c>
      <c r="X229" s="5">
        <f t="shared" si="33"/>
        <v>0</v>
      </c>
      <c r="Y229" s="5">
        <f t="shared" si="33"/>
        <v>0</v>
      </c>
      <c r="Z229" s="5">
        <f t="shared" si="33"/>
        <v>0</v>
      </c>
      <c r="AA229" s="5">
        <f t="shared" si="33"/>
        <v>0</v>
      </c>
      <c r="AB229" s="5">
        <f t="shared" si="33"/>
        <v>0</v>
      </c>
      <c r="AC229" s="5">
        <f t="shared" si="33"/>
        <v>0</v>
      </c>
      <c r="AD229" s="5">
        <f t="shared" si="33"/>
        <v>0</v>
      </c>
      <c r="AE229" s="5">
        <f t="shared" si="33"/>
        <v>0</v>
      </c>
      <c r="AF229" s="5">
        <f t="shared" si="33"/>
        <v>0</v>
      </c>
      <c r="AG229" s="5">
        <f t="shared" si="33"/>
        <v>0</v>
      </c>
      <c r="AH229" s="5">
        <f t="shared" si="33"/>
        <v>0</v>
      </c>
      <c r="AI229" s="5">
        <f t="shared" si="33"/>
        <v>0</v>
      </c>
      <c r="AJ229" s="5">
        <f t="shared" si="33"/>
        <v>0</v>
      </c>
      <c r="AK229" s="5">
        <f t="shared" si="33"/>
        <v>0</v>
      </c>
      <c r="AL229" s="5">
        <f t="shared" si="33"/>
        <v>0</v>
      </c>
      <c r="AM229" s="5">
        <f t="shared" si="33"/>
        <v>0</v>
      </c>
      <c r="AN229" s="5">
        <f t="shared" si="33"/>
        <v>0</v>
      </c>
      <c r="AO229" s="5">
        <f t="shared" si="33"/>
        <v>0</v>
      </c>
      <c r="AP229" s="5">
        <f t="shared" si="33"/>
        <v>0</v>
      </c>
      <c r="AQ229" s="5">
        <f t="shared" si="33"/>
        <v>0</v>
      </c>
      <c r="AR229" s="5">
        <f t="shared" si="33"/>
        <v>0</v>
      </c>
      <c r="AS229" s="5">
        <f t="shared" si="10"/>
        <v>0</v>
      </c>
      <c r="AT229" s="5">
        <f t="shared" si="32"/>
        <v>0</v>
      </c>
      <c r="AU229" s="5">
        <f t="shared" si="32"/>
        <v>0</v>
      </c>
      <c r="AV229" s="5">
        <f t="shared" si="32"/>
        <v>0</v>
      </c>
      <c r="AW229" s="5">
        <f t="shared" si="32"/>
        <v>0</v>
      </c>
      <c r="AX229" s="5">
        <f t="shared" si="32"/>
        <v>0</v>
      </c>
      <c r="AY229" s="5">
        <f t="shared" si="32"/>
        <v>0</v>
      </c>
      <c r="AZ229" s="5">
        <f t="shared" si="32"/>
        <v>0</v>
      </c>
      <c r="BA229" s="5">
        <f t="shared" si="32"/>
        <v>0</v>
      </c>
      <c r="BB229" s="5">
        <f t="shared" si="32"/>
        <v>0</v>
      </c>
      <c r="BC229" s="5">
        <f t="shared" si="32"/>
        <v>0</v>
      </c>
      <c r="BD229" s="5"/>
      <c r="BE229" s="5"/>
      <c r="BF229" s="5"/>
      <c r="BG229" s="5"/>
      <c r="BH229" s="5"/>
      <c r="BI229" s="5"/>
      <c r="BJ229" s="5"/>
    </row>
    <row r="230" spans="2:62" hidden="1">
      <c r="B230">
        <f t="shared" si="28"/>
        <v>145</v>
      </c>
      <c r="C230" t="str">
        <f t="shared" si="28"/>
        <v>PREPARACIÓ DEL SÒL</v>
      </c>
      <c r="D230" t="str">
        <f t="shared" si="28"/>
        <v>Preparació per alçat</v>
      </c>
      <c r="E230" s="82">
        <f t="shared" si="28"/>
        <v>2500</v>
      </c>
      <c r="F230" s="5">
        <f t="shared" si="33"/>
        <v>0</v>
      </c>
      <c r="G230" s="5">
        <f t="shared" si="33"/>
        <v>0</v>
      </c>
      <c r="H230" s="5">
        <f t="shared" si="33"/>
        <v>0</v>
      </c>
      <c r="I230" s="5">
        <f t="shared" si="33"/>
        <v>0</v>
      </c>
      <c r="J230" s="5">
        <f t="shared" si="33"/>
        <v>0</v>
      </c>
      <c r="K230" s="5">
        <f t="shared" si="33"/>
        <v>0</v>
      </c>
      <c r="L230" s="5">
        <f t="shared" si="33"/>
        <v>0</v>
      </c>
      <c r="M230" s="5">
        <f t="shared" si="33"/>
        <v>0</v>
      </c>
      <c r="N230" s="5">
        <f t="shared" si="33"/>
        <v>0</v>
      </c>
      <c r="O230" s="5">
        <f t="shared" si="33"/>
        <v>0</v>
      </c>
      <c r="P230" s="5">
        <f t="shared" si="33"/>
        <v>0</v>
      </c>
      <c r="Q230" s="5">
        <f t="shared" si="33"/>
        <v>0</v>
      </c>
      <c r="R230" s="5">
        <f t="shared" si="33"/>
        <v>0</v>
      </c>
      <c r="S230" s="5">
        <f t="shared" si="33"/>
        <v>0</v>
      </c>
      <c r="T230" s="5">
        <f t="shared" si="33"/>
        <v>0</v>
      </c>
      <c r="U230" s="5">
        <f t="shared" si="33"/>
        <v>0</v>
      </c>
      <c r="V230" s="5">
        <f t="shared" si="33"/>
        <v>0</v>
      </c>
      <c r="W230" s="5">
        <f t="shared" si="33"/>
        <v>0</v>
      </c>
      <c r="X230" s="5">
        <f t="shared" si="33"/>
        <v>0</v>
      </c>
      <c r="Y230" s="5">
        <f t="shared" si="33"/>
        <v>0</v>
      </c>
      <c r="Z230" s="5">
        <f t="shared" si="33"/>
        <v>0</v>
      </c>
      <c r="AA230" s="5">
        <f t="shared" si="33"/>
        <v>0</v>
      </c>
      <c r="AB230" s="5">
        <f t="shared" si="33"/>
        <v>0</v>
      </c>
      <c r="AC230" s="5">
        <f t="shared" si="33"/>
        <v>0</v>
      </c>
      <c r="AD230" s="5">
        <f t="shared" si="33"/>
        <v>0</v>
      </c>
      <c r="AE230" s="5">
        <f t="shared" si="33"/>
        <v>0</v>
      </c>
      <c r="AF230" s="5">
        <f t="shared" si="33"/>
        <v>0</v>
      </c>
      <c r="AG230" s="5">
        <f t="shared" si="33"/>
        <v>0</v>
      </c>
      <c r="AH230" s="5">
        <f t="shared" si="33"/>
        <v>0</v>
      </c>
      <c r="AI230" s="5">
        <f t="shared" si="33"/>
        <v>0</v>
      </c>
      <c r="AJ230" s="5">
        <f t="shared" si="33"/>
        <v>0</v>
      </c>
      <c r="AK230" s="5">
        <f t="shared" si="33"/>
        <v>0</v>
      </c>
      <c r="AL230" s="5">
        <f t="shared" si="33"/>
        <v>0</v>
      </c>
      <c r="AM230" s="5">
        <f t="shared" si="33"/>
        <v>0</v>
      </c>
      <c r="AN230" s="5">
        <f t="shared" si="33"/>
        <v>0</v>
      </c>
      <c r="AO230" s="5">
        <f t="shared" si="33"/>
        <v>0</v>
      </c>
      <c r="AP230" s="5">
        <f t="shared" si="33"/>
        <v>0</v>
      </c>
      <c r="AQ230" s="5">
        <f t="shared" si="33"/>
        <v>0</v>
      </c>
      <c r="AR230" s="5">
        <f t="shared" si="33"/>
        <v>0</v>
      </c>
      <c r="AS230" s="5">
        <f t="shared" si="10"/>
        <v>0</v>
      </c>
      <c r="AT230" s="5">
        <f t="shared" si="32"/>
        <v>0</v>
      </c>
      <c r="AU230" s="5">
        <f t="shared" si="32"/>
        <v>0</v>
      </c>
      <c r="AV230" s="5">
        <f t="shared" si="32"/>
        <v>0</v>
      </c>
      <c r="AW230" s="5">
        <f t="shared" si="32"/>
        <v>0</v>
      </c>
      <c r="AX230" s="5">
        <f t="shared" si="32"/>
        <v>0</v>
      </c>
      <c r="AY230" s="5">
        <f t="shared" si="32"/>
        <v>0</v>
      </c>
      <c r="AZ230" s="5">
        <f t="shared" si="32"/>
        <v>0</v>
      </c>
      <c r="BA230" s="5">
        <f t="shared" si="32"/>
        <v>0</v>
      </c>
      <c r="BB230" s="5">
        <f t="shared" si="32"/>
        <v>0</v>
      </c>
      <c r="BC230" s="5">
        <f t="shared" si="32"/>
        <v>0</v>
      </c>
      <c r="BD230" s="5"/>
      <c r="BE230" s="5"/>
      <c r="BF230" s="5"/>
      <c r="BG230" s="5"/>
      <c r="BH230" s="5"/>
      <c r="BI230" s="5"/>
      <c r="BJ230" s="5"/>
    </row>
    <row r="231" spans="2:62" hidden="1">
      <c r="B231">
        <f t="shared" si="28"/>
        <v>155</v>
      </c>
      <c r="C231" t="str">
        <f t="shared" si="28"/>
        <v>PREPARACIÓ DEL SÒL</v>
      </c>
      <c r="D231" t="str">
        <f t="shared" si="28"/>
        <v>Preparació per estripat</v>
      </c>
      <c r="E231" s="82">
        <f t="shared" si="28"/>
        <v>2500</v>
      </c>
      <c r="F231" s="5">
        <f t="shared" si="33"/>
        <v>0</v>
      </c>
      <c r="G231" s="5">
        <f t="shared" si="33"/>
        <v>0</v>
      </c>
      <c r="H231" s="5">
        <f t="shared" si="33"/>
        <v>0</v>
      </c>
      <c r="I231" s="5">
        <f t="shared" si="33"/>
        <v>0</v>
      </c>
      <c r="J231" s="5">
        <f t="shared" si="33"/>
        <v>0</v>
      </c>
      <c r="K231" s="5">
        <f t="shared" si="33"/>
        <v>0</v>
      </c>
      <c r="L231" s="5">
        <f t="shared" si="33"/>
        <v>0</v>
      </c>
      <c r="M231" s="5">
        <f t="shared" si="33"/>
        <v>0</v>
      </c>
      <c r="N231" s="5">
        <f t="shared" si="33"/>
        <v>0</v>
      </c>
      <c r="O231" s="5">
        <f t="shared" si="33"/>
        <v>0</v>
      </c>
      <c r="P231" s="5">
        <f t="shared" si="33"/>
        <v>0</v>
      </c>
      <c r="Q231" s="5">
        <f t="shared" si="33"/>
        <v>0</v>
      </c>
      <c r="R231" s="5">
        <f t="shared" si="33"/>
        <v>0</v>
      </c>
      <c r="S231" s="5">
        <f t="shared" si="33"/>
        <v>0</v>
      </c>
      <c r="T231" s="5">
        <f t="shared" si="33"/>
        <v>0</v>
      </c>
      <c r="U231" s="5">
        <f t="shared" si="33"/>
        <v>0</v>
      </c>
      <c r="V231" s="5">
        <f t="shared" si="33"/>
        <v>0</v>
      </c>
      <c r="W231" s="5">
        <f t="shared" si="33"/>
        <v>0</v>
      </c>
      <c r="X231" s="5">
        <f t="shared" si="33"/>
        <v>0</v>
      </c>
      <c r="Y231" s="5">
        <f t="shared" si="33"/>
        <v>0</v>
      </c>
      <c r="Z231" s="5">
        <f t="shared" si="33"/>
        <v>0</v>
      </c>
      <c r="AA231" s="5">
        <f t="shared" si="33"/>
        <v>0</v>
      </c>
      <c r="AB231" s="5">
        <f t="shared" si="33"/>
        <v>0</v>
      </c>
      <c r="AC231" s="5">
        <f t="shared" si="33"/>
        <v>0</v>
      </c>
      <c r="AD231" s="5">
        <f t="shared" si="33"/>
        <v>0</v>
      </c>
      <c r="AE231" s="5">
        <f t="shared" si="33"/>
        <v>0</v>
      </c>
      <c r="AF231" s="5">
        <f t="shared" si="33"/>
        <v>0</v>
      </c>
      <c r="AG231" s="5">
        <f t="shared" si="33"/>
        <v>0</v>
      </c>
      <c r="AH231" s="5">
        <f t="shared" si="33"/>
        <v>0</v>
      </c>
      <c r="AI231" s="5">
        <f t="shared" si="33"/>
        <v>0</v>
      </c>
      <c r="AJ231" s="5">
        <f t="shared" si="33"/>
        <v>0</v>
      </c>
      <c r="AK231" s="5">
        <f t="shared" si="33"/>
        <v>0</v>
      </c>
      <c r="AL231" s="5">
        <f t="shared" si="33"/>
        <v>0</v>
      </c>
      <c r="AM231" s="5">
        <f t="shared" si="33"/>
        <v>0</v>
      </c>
      <c r="AN231" s="5">
        <f t="shared" si="33"/>
        <v>0</v>
      </c>
      <c r="AO231" s="5">
        <f t="shared" si="33"/>
        <v>0</v>
      </c>
      <c r="AP231" s="5">
        <f t="shared" si="33"/>
        <v>0</v>
      </c>
      <c r="AQ231" s="5">
        <f t="shared" si="33"/>
        <v>0</v>
      </c>
      <c r="AR231" s="5">
        <f t="shared" si="33"/>
        <v>0</v>
      </c>
      <c r="AS231" s="5">
        <f t="shared" si="10"/>
        <v>0</v>
      </c>
      <c r="AT231" s="5">
        <f t="shared" si="32"/>
        <v>0</v>
      </c>
      <c r="AU231" s="5">
        <f t="shared" si="32"/>
        <v>0</v>
      </c>
      <c r="AV231" s="5">
        <f t="shared" si="32"/>
        <v>0</v>
      </c>
      <c r="AW231" s="5">
        <f t="shared" si="32"/>
        <v>0</v>
      </c>
      <c r="AX231" s="5">
        <f t="shared" si="32"/>
        <v>0</v>
      </c>
      <c r="AY231" s="5">
        <f t="shared" si="32"/>
        <v>0</v>
      </c>
      <c r="AZ231" s="5">
        <f t="shared" si="32"/>
        <v>0</v>
      </c>
      <c r="BA231" s="5">
        <f t="shared" si="32"/>
        <v>0</v>
      </c>
      <c r="BB231" s="5">
        <f t="shared" si="32"/>
        <v>0</v>
      </c>
      <c r="BC231" s="5">
        <f t="shared" si="32"/>
        <v>0</v>
      </c>
      <c r="BD231" s="5"/>
      <c r="BE231" s="5"/>
      <c r="BF231" s="5"/>
      <c r="BG231" s="5"/>
      <c r="BH231" s="5"/>
      <c r="BI231" s="5"/>
      <c r="BJ231" s="5"/>
    </row>
    <row r="232" spans="2:62" hidden="1">
      <c r="B232">
        <f t="shared" si="28"/>
        <v>165</v>
      </c>
      <c r="C232" t="str">
        <f t="shared" si="28"/>
        <v>PREPARACIÓ DEL SÒL</v>
      </c>
      <c r="D232" t="str">
        <f t="shared" si="28"/>
        <v>Preparació per fresat</v>
      </c>
      <c r="E232" s="82">
        <f t="shared" si="28"/>
        <v>2500</v>
      </c>
      <c r="F232" s="5">
        <f t="shared" si="33"/>
        <v>0</v>
      </c>
      <c r="G232" s="5">
        <f t="shared" si="33"/>
        <v>0</v>
      </c>
      <c r="H232" s="5">
        <f t="shared" si="33"/>
        <v>0</v>
      </c>
      <c r="I232" s="5">
        <f t="shared" si="33"/>
        <v>0</v>
      </c>
      <c r="J232" s="5">
        <f t="shared" si="33"/>
        <v>0</v>
      </c>
      <c r="K232" s="5">
        <f t="shared" si="33"/>
        <v>0</v>
      </c>
      <c r="L232" s="5">
        <f t="shared" si="33"/>
        <v>0</v>
      </c>
      <c r="M232" s="5">
        <f t="shared" si="33"/>
        <v>0</v>
      </c>
      <c r="N232" s="5">
        <f t="shared" si="33"/>
        <v>0</v>
      </c>
      <c r="O232" s="5">
        <f t="shared" si="33"/>
        <v>0</v>
      </c>
      <c r="P232" s="5">
        <f t="shared" si="33"/>
        <v>0</v>
      </c>
      <c r="Q232" s="5">
        <f t="shared" si="33"/>
        <v>0</v>
      </c>
      <c r="R232" s="5">
        <f t="shared" si="33"/>
        <v>0</v>
      </c>
      <c r="S232" s="5">
        <f t="shared" si="33"/>
        <v>0</v>
      </c>
      <c r="T232" s="5">
        <f t="shared" si="33"/>
        <v>0</v>
      </c>
      <c r="U232" s="5">
        <f t="shared" si="33"/>
        <v>0</v>
      </c>
      <c r="V232" s="5">
        <f t="shared" si="33"/>
        <v>0</v>
      </c>
      <c r="W232" s="5">
        <f t="shared" si="33"/>
        <v>0</v>
      </c>
      <c r="X232" s="5">
        <f t="shared" si="33"/>
        <v>0</v>
      </c>
      <c r="Y232" s="5">
        <f t="shared" si="33"/>
        <v>0</v>
      </c>
      <c r="Z232" s="5">
        <f t="shared" si="33"/>
        <v>0</v>
      </c>
      <c r="AA232" s="5">
        <f t="shared" si="33"/>
        <v>0</v>
      </c>
      <c r="AB232" s="5">
        <f t="shared" si="33"/>
        <v>0</v>
      </c>
      <c r="AC232" s="5">
        <f t="shared" si="33"/>
        <v>0</v>
      </c>
      <c r="AD232" s="5">
        <f t="shared" si="33"/>
        <v>0</v>
      </c>
      <c r="AE232" s="5">
        <f t="shared" si="33"/>
        <v>0</v>
      </c>
      <c r="AF232" s="5">
        <f t="shared" si="33"/>
        <v>0</v>
      </c>
      <c r="AG232" s="5">
        <f t="shared" si="33"/>
        <v>0</v>
      </c>
      <c r="AH232" s="5">
        <f t="shared" si="33"/>
        <v>0</v>
      </c>
      <c r="AI232" s="5">
        <f t="shared" si="33"/>
        <v>0</v>
      </c>
      <c r="AJ232" s="5">
        <f t="shared" si="33"/>
        <v>0</v>
      </c>
      <c r="AK232" s="5">
        <f t="shared" si="33"/>
        <v>0</v>
      </c>
      <c r="AL232" s="5">
        <f t="shared" si="33"/>
        <v>0</v>
      </c>
      <c r="AM232" s="5">
        <f t="shared" si="33"/>
        <v>0</v>
      </c>
      <c r="AN232" s="5">
        <f t="shared" si="33"/>
        <v>0</v>
      </c>
      <c r="AO232" s="5">
        <f t="shared" si="33"/>
        <v>0</v>
      </c>
      <c r="AP232" s="5">
        <f t="shared" si="33"/>
        <v>0</v>
      </c>
      <c r="AQ232" s="5">
        <f t="shared" si="33"/>
        <v>0</v>
      </c>
      <c r="AR232" s="5">
        <f t="shared" si="33"/>
        <v>0</v>
      </c>
      <c r="AS232" s="5">
        <f t="shared" si="10"/>
        <v>0</v>
      </c>
      <c r="AT232" s="5">
        <f t="shared" si="32"/>
        <v>0</v>
      </c>
      <c r="AU232" s="5">
        <f t="shared" si="32"/>
        <v>0</v>
      </c>
      <c r="AV232" s="5">
        <f t="shared" si="32"/>
        <v>0</v>
      </c>
      <c r="AW232" s="5">
        <f t="shared" si="32"/>
        <v>0</v>
      </c>
      <c r="AX232" s="5">
        <f t="shared" si="32"/>
        <v>0</v>
      </c>
      <c r="AY232" s="5">
        <f t="shared" si="32"/>
        <v>0</v>
      </c>
      <c r="AZ232" s="5">
        <f t="shared" si="32"/>
        <v>0</v>
      </c>
      <c r="BA232" s="5">
        <f t="shared" si="32"/>
        <v>0</v>
      </c>
      <c r="BB232" s="5">
        <f t="shared" si="32"/>
        <v>0</v>
      </c>
      <c r="BC232" s="5">
        <f t="shared" si="32"/>
        <v>0</v>
      </c>
      <c r="BD232" s="5"/>
      <c r="BE232" s="5"/>
      <c r="BF232" s="5"/>
      <c r="BG232" s="5"/>
      <c r="BH232" s="5"/>
      <c r="BI232" s="5"/>
      <c r="BJ232" s="5"/>
    </row>
    <row r="233" spans="2:62" hidden="1">
      <c r="B233">
        <f t="shared" si="28"/>
        <v>215</v>
      </c>
      <c r="C233" t="str">
        <f t="shared" si="28"/>
        <v>ADOBAT</v>
      </c>
      <c r="D233" t="str">
        <f t="shared" si="28"/>
        <v>Preparació per aplicació de compost (36 t/ha)</v>
      </c>
      <c r="E233" s="82">
        <f t="shared" si="28"/>
        <v>2500</v>
      </c>
      <c r="F233" s="5">
        <f t="shared" si="33"/>
        <v>0</v>
      </c>
      <c r="G233" s="5">
        <f t="shared" si="33"/>
        <v>0</v>
      </c>
      <c r="H233" s="5">
        <f t="shared" si="33"/>
        <v>0</v>
      </c>
      <c r="I233" s="5">
        <f t="shared" si="33"/>
        <v>0</v>
      </c>
      <c r="J233" s="5">
        <f t="shared" si="33"/>
        <v>0</v>
      </c>
      <c r="K233" s="5">
        <f t="shared" si="33"/>
        <v>0</v>
      </c>
      <c r="L233" s="5">
        <f t="shared" si="33"/>
        <v>0</v>
      </c>
      <c r="M233" s="5">
        <f t="shared" si="33"/>
        <v>0</v>
      </c>
      <c r="N233" s="5">
        <f t="shared" si="33"/>
        <v>0</v>
      </c>
      <c r="O233" s="5">
        <f t="shared" si="33"/>
        <v>0</v>
      </c>
      <c r="P233" s="5">
        <f t="shared" si="33"/>
        <v>0</v>
      </c>
      <c r="Q233" s="5">
        <f t="shared" si="33"/>
        <v>0</v>
      </c>
      <c r="R233" s="5">
        <f t="shared" si="33"/>
        <v>0</v>
      </c>
      <c r="S233" s="5">
        <f t="shared" si="33"/>
        <v>0</v>
      </c>
      <c r="T233" s="5">
        <f t="shared" si="33"/>
        <v>0</v>
      </c>
      <c r="U233" s="5">
        <f t="shared" si="33"/>
        <v>0</v>
      </c>
      <c r="V233" s="5">
        <f t="shared" si="33"/>
        <v>0</v>
      </c>
      <c r="W233" s="5">
        <f t="shared" si="33"/>
        <v>0</v>
      </c>
      <c r="X233" s="5">
        <f t="shared" si="33"/>
        <v>0</v>
      </c>
      <c r="Y233" s="5">
        <f t="shared" si="33"/>
        <v>0</v>
      </c>
      <c r="Z233" s="5">
        <f t="shared" si="33"/>
        <v>0</v>
      </c>
      <c r="AA233" s="5">
        <f t="shared" si="33"/>
        <v>0</v>
      </c>
      <c r="AB233" s="5">
        <f t="shared" si="33"/>
        <v>0</v>
      </c>
      <c r="AC233" s="5">
        <f t="shared" si="33"/>
        <v>0</v>
      </c>
      <c r="AD233" s="5">
        <f t="shared" si="33"/>
        <v>0</v>
      </c>
      <c r="AE233" s="5">
        <f t="shared" si="33"/>
        <v>0</v>
      </c>
      <c r="AF233" s="5">
        <f t="shared" si="33"/>
        <v>0</v>
      </c>
      <c r="AG233" s="5">
        <f t="shared" si="33"/>
        <v>0</v>
      </c>
      <c r="AH233" s="5">
        <f t="shared" si="33"/>
        <v>0</v>
      </c>
      <c r="AI233" s="5">
        <f t="shared" si="33"/>
        <v>0</v>
      </c>
      <c r="AJ233" s="5">
        <f t="shared" si="33"/>
        <v>0</v>
      </c>
      <c r="AK233" s="5">
        <f t="shared" si="33"/>
        <v>0</v>
      </c>
      <c r="AL233" s="5">
        <f t="shared" si="33"/>
        <v>0</v>
      </c>
      <c r="AM233" s="5">
        <f t="shared" si="33"/>
        <v>0</v>
      </c>
      <c r="AN233" s="5">
        <f t="shared" si="33"/>
        <v>0</v>
      </c>
      <c r="AO233" s="5">
        <f t="shared" si="33"/>
        <v>0</v>
      </c>
      <c r="AP233" s="5">
        <f t="shared" si="33"/>
        <v>0</v>
      </c>
      <c r="AQ233" s="5">
        <f t="shared" si="33"/>
        <v>0</v>
      </c>
      <c r="AR233" s="5">
        <f t="shared" si="33"/>
        <v>0</v>
      </c>
      <c r="AS233" s="5">
        <f t="shared" si="10"/>
        <v>0</v>
      </c>
      <c r="AT233" s="5">
        <f t="shared" si="32"/>
        <v>0</v>
      </c>
      <c r="AU233" s="5">
        <f t="shared" si="32"/>
        <v>0</v>
      </c>
      <c r="AV233" s="5">
        <f t="shared" si="32"/>
        <v>0</v>
      </c>
      <c r="AW233" s="5">
        <f t="shared" si="32"/>
        <v>0</v>
      </c>
      <c r="AX233" s="5">
        <f t="shared" si="32"/>
        <v>0</v>
      </c>
      <c r="AY233" s="5">
        <f t="shared" si="32"/>
        <v>0</v>
      </c>
      <c r="AZ233" s="5">
        <f t="shared" si="32"/>
        <v>0</v>
      </c>
      <c r="BA233" s="5">
        <f t="shared" si="32"/>
        <v>0</v>
      </c>
      <c r="BB233" s="5">
        <f t="shared" si="32"/>
        <v>0</v>
      </c>
      <c r="BC233" s="5">
        <f t="shared" si="32"/>
        <v>0</v>
      </c>
      <c r="BD233" s="5"/>
      <c r="BE233" s="5"/>
      <c r="BF233" s="5"/>
      <c r="BG233" s="5"/>
      <c r="BH233" s="5"/>
      <c r="BI233" s="5"/>
      <c r="BJ233" s="5"/>
    </row>
    <row r="234" spans="2:62" hidden="1">
      <c r="B234">
        <f t="shared" si="28"/>
        <v>225</v>
      </c>
      <c r="C234" t="str">
        <f t="shared" si="28"/>
        <v>ADOBAT</v>
      </c>
      <c r="D234" t="str">
        <f t="shared" si="28"/>
        <v>Preparació per aplicació de compost (60 t/ha)</v>
      </c>
      <c r="E234" s="82">
        <f t="shared" si="28"/>
        <v>2500</v>
      </c>
      <c r="F234" s="5">
        <f t="shared" si="33"/>
        <v>0</v>
      </c>
      <c r="G234" s="5">
        <f t="shared" si="33"/>
        <v>0</v>
      </c>
      <c r="H234" s="5">
        <f t="shared" si="33"/>
        <v>0</v>
      </c>
      <c r="I234" s="5">
        <f t="shared" si="33"/>
        <v>0</v>
      </c>
      <c r="J234" s="5">
        <f t="shared" si="33"/>
        <v>0</v>
      </c>
      <c r="K234" s="5">
        <f t="shared" si="33"/>
        <v>0</v>
      </c>
      <c r="L234" s="5">
        <f t="shared" si="33"/>
        <v>0</v>
      </c>
      <c r="M234" s="5">
        <f t="shared" si="33"/>
        <v>0</v>
      </c>
      <c r="N234" s="5">
        <f t="shared" si="33"/>
        <v>0</v>
      </c>
      <c r="O234" s="5">
        <f t="shared" si="33"/>
        <v>0</v>
      </c>
      <c r="P234" s="5">
        <f t="shared" si="33"/>
        <v>0</v>
      </c>
      <c r="Q234" s="5">
        <f t="shared" si="33"/>
        <v>0</v>
      </c>
      <c r="R234" s="5">
        <f t="shared" si="33"/>
        <v>0</v>
      </c>
      <c r="S234" s="5">
        <f t="shared" si="33"/>
        <v>0</v>
      </c>
      <c r="T234" s="5">
        <f t="shared" si="33"/>
        <v>0</v>
      </c>
      <c r="U234" s="5">
        <f t="shared" si="33"/>
        <v>0</v>
      </c>
      <c r="V234" s="5">
        <f t="shared" si="33"/>
        <v>0</v>
      </c>
      <c r="W234" s="5">
        <f t="shared" si="33"/>
        <v>0</v>
      </c>
      <c r="X234" s="5">
        <f t="shared" si="33"/>
        <v>0</v>
      </c>
      <c r="Y234" s="5">
        <f t="shared" si="33"/>
        <v>0</v>
      </c>
      <c r="Z234" s="5">
        <f t="shared" si="33"/>
        <v>0</v>
      </c>
      <c r="AA234" s="5">
        <f t="shared" ref="AA234:AR234" si="34">IF($E$4&lt;$E234,$E$4/$E234*AA109*AA$49,AA109*AA$49)</f>
        <v>0</v>
      </c>
      <c r="AB234" s="5">
        <f t="shared" si="34"/>
        <v>0</v>
      </c>
      <c r="AC234" s="5">
        <f t="shared" si="34"/>
        <v>0</v>
      </c>
      <c r="AD234" s="5">
        <f t="shared" si="34"/>
        <v>0</v>
      </c>
      <c r="AE234" s="5">
        <f t="shared" si="34"/>
        <v>0</v>
      </c>
      <c r="AF234" s="5">
        <f t="shared" si="34"/>
        <v>0</v>
      </c>
      <c r="AG234" s="5">
        <f t="shared" si="34"/>
        <v>0</v>
      </c>
      <c r="AH234" s="5">
        <f t="shared" si="34"/>
        <v>0</v>
      </c>
      <c r="AI234" s="5">
        <f t="shared" si="34"/>
        <v>0</v>
      </c>
      <c r="AJ234" s="5">
        <f t="shared" si="34"/>
        <v>0</v>
      </c>
      <c r="AK234" s="5">
        <f t="shared" si="34"/>
        <v>0</v>
      </c>
      <c r="AL234" s="5">
        <f t="shared" si="34"/>
        <v>0</v>
      </c>
      <c r="AM234" s="5">
        <f t="shared" si="34"/>
        <v>0</v>
      </c>
      <c r="AN234" s="5">
        <f t="shared" si="34"/>
        <v>0</v>
      </c>
      <c r="AO234" s="5">
        <f t="shared" si="34"/>
        <v>0</v>
      </c>
      <c r="AP234" s="5">
        <f t="shared" si="34"/>
        <v>0</v>
      </c>
      <c r="AQ234" s="5">
        <f t="shared" si="34"/>
        <v>0</v>
      </c>
      <c r="AR234" s="5">
        <f t="shared" si="34"/>
        <v>0</v>
      </c>
      <c r="AS234" s="5">
        <f t="shared" si="10"/>
        <v>0</v>
      </c>
      <c r="AT234" s="5">
        <f t="shared" si="32"/>
        <v>0</v>
      </c>
      <c r="AU234" s="5">
        <f t="shared" si="32"/>
        <v>0</v>
      </c>
      <c r="AV234" s="5">
        <f t="shared" si="32"/>
        <v>0</v>
      </c>
      <c r="AW234" s="5">
        <f t="shared" si="32"/>
        <v>0</v>
      </c>
      <c r="AX234" s="5">
        <f t="shared" si="32"/>
        <v>0</v>
      </c>
      <c r="AY234" s="5">
        <f t="shared" si="32"/>
        <v>0</v>
      </c>
      <c r="AZ234" s="5">
        <f t="shared" si="32"/>
        <v>0</v>
      </c>
      <c r="BA234" s="5">
        <f t="shared" si="32"/>
        <v>0</v>
      </c>
      <c r="BB234" s="5">
        <f t="shared" si="32"/>
        <v>0</v>
      </c>
      <c r="BC234" s="5">
        <f t="shared" si="32"/>
        <v>0</v>
      </c>
      <c r="BD234" s="5"/>
      <c r="BE234" s="5"/>
      <c r="BF234" s="5"/>
      <c r="BG234" s="5"/>
      <c r="BH234" s="5"/>
      <c r="BI234" s="5"/>
      <c r="BJ234" s="5"/>
    </row>
    <row r="235" spans="2:62" hidden="1">
      <c r="B235">
        <f t="shared" si="28"/>
        <v>235</v>
      </c>
      <c r="C235" t="str">
        <f t="shared" si="28"/>
        <v>ADOBAT</v>
      </c>
      <c r="D235" t="str">
        <f t="shared" si="28"/>
        <v>Preparació per aplicació d'adob orgànic</v>
      </c>
      <c r="E235" s="82">
        <f t="shared" si="28"/>
        <v>2500</v>
      </c>
      <c r="F235" s="5">
        <f t="shared" ref="F235:AR241" si="35">IF($E$4&lt;$E235,$E$4/$E235*F110*F$49,F110*F$49)</f>
        <v>0</v>
      </c>
      <c r="G235" s="5">
        <f t="shared" si="35"/>
        <v>0</v>
      </c>
      <c r="H235" s="5">
        <f t="shared" si="35"/>
        <v>0</v>
      </c>
      <c r="I235" s="5">
        <f t="shared" si="35"/>
        <v>0</v>
      </c>
      <c r="J235" s="5">
        <f t="shared" si="35"/>
        <v>0</v>
      </c>
      <c r="K235" s="5">
        <f t="shared" si="35"/>
        <v>0</v>
      </c>
      <c r="L235" s="5">
        <f t="shared" si="35"/>
        <v>0</v>
      </c>
      <c r="M235" s="5">
        <f t="shared" si="35"/>
        <v>0</v>
      </c>
      <c r="N235" s="5">
        <f t="shared" si="35"/>
        <v>0</v>
      </c>
      <c r="O235" s="5">
        <f t="shared" si="35"/>
        <v>0</v>
      </c>
      <c r="P235" s="5">
        <f t="shared" si="35"/>
        <v>0</v>
      </c>
      <c r="Q235" s="5">
        <f t="shared" si="35"/>
        <v>0</v>
      </c>
      <c r="R235" s="5">
        <f t="shared" si="35"/>
        <v>0</v>
      </c>
      <c r="S235" s="5">
        <f t="shared" si="35"/>
        <v>0</v>
      </c>
      <c r="T235" s="5">
        <f t="shared" si="35"/>
        <v>0</v>
      </c>
      <c r="U235" s="5">
        <f t="shared" si="35"/>
        <v>0</v>
      </c>
      <c r="V235" s="5">
        <f t="shared" si="35"/>
        <v>0</v>
      </c>
      <c r="W235" s="5">
        <f t="shared" si="35"/>
        <v>0</v>
      </c>
      <c r="X235" s="5">
        <f t="shared" si="35"/>
        <v>0</v>
      </c>
      <c r="Y235" s="5">
        <f t="shared" si="35"/>
        <v>0</v>
      </c>
      <c r="Z235" s="5">
        <f t="shared" si="35"/>
        <v>0</v>
      </c>
      <c r="AA235" s="5">
        <f t="shared" si="35"/>
        <v>0</v>
      </c>
      <c r="AB235" s="5">
        <f t="shared" si="35"/>
        <v>0</v>
      </c>
      <c r="AC235" s="5">
        <f t="shared" si="35"/>
        <v>0</v>
      </c>
      <c r="AD235" s="5">
        <f t="shared" si="35"/>
        <v>0</v>
      </c>
      <c r="AE235" s="5">
        <f t="shared" si="35"/>
        <v>0</v>
      </c>
      <c r="AF235" s="5">
        <f t="shared" si="35"/>
        <v>0</v>
      </c>
      <c r="AG235" s="5">
        <f t="shared" si="35"/>
        <v>0</v>
      </c>
      <c r="AH235" s="5">
        <f t="shared" si="35"/>
        <v>0</v>
      </c>
      <c r="AI235" s="5">
        <f t="shared" si="35"/>
        <v>0</v>
      </c>
      <c r="AJ235" s="5">
        <f t="shared" si="35"/>
        <v>0</v>
      </c>
      <c r="AK235" s="5">
        <f t="shared" si="35"/>
        <v>0</v>
      </c>
      <c r="AL235" s="5">
        <f t="shared" si="35"/>
        <v>0</v>
      </c>
      <c r="AM235" s="5">
        <f t="shared" si="35"/>
        <v>0</v>
      </c>
      <c r="AN235" s="5">
        <f t="shared" si="35"/>
        <v>0</v>
      </c>
      <c r="AO235" s="5">
        <f t="shared" si="35"/>
        <v>0</v>
      </c>
      <c r="AP235" s="5">
        <f t="shared" si="35"/>
        <v>0</v>
      </c>
      <c r="AQ235" s="5">
        <f t="shared" si="35"/>
        <v>0</v>
      </c>
      <c r="AR235" s="5">
        <f t="shared" si="35"/>
        <v>0</v>
      </c>
      <c r="AS235" s="5">
        <f t="shared" si="10"/>
        <v>0</v>
      </c>
      <c r="AT235" s="5">
        <f t="shared" si="32"/>
        <v>0</v>
      </c>
      <c r="AU235" s="5">
        <f t="shared" si="32"/>
        <v>0</v>
      </c>
      <c r="AV235" s="5">
        <f t="shared" si="32"/>
        <v>0</v>
      </c>
      <c r="AW235" s="5">
        <f t="shared" si="32"/>
        <v>0</v>
      </c>
      <c r="AX235" s="5">
        <f t="shared" si="32"/>
        <v>0</v>
      </c>
      <c r="AY235" s="5">
        <f t="shared" si="32"/>
        <v>0</v>
      </c>
      <c r="AZ235" s="5">
        <f t="shared" si="32"/>
        <v>0</v>
      </c>
      <c r="BA235" s="5">
        <f t="shared" si="32"/>
        <v>0</v>
      </c>
      <c r="BB235" s="5">
        <f t="shared" si="32"/>
        <v>0</v>
      </c>
      <c r="BC235" s="5">
        <f t="shared" si="32"/>
        <v>0</v>
      </c>
      <c r="BD235" s="5"/>
      <c r="BE235" s="5"/>
      <c r="BF235" s="5"/>
      <c r="BG235" s="5"/>
      <c r="BH235" s="5"/>
      <c r="BI235" s="5"/>
      <c r="BJ235" s="5"/>
    </row>
    <row r="236" spans="2:62" hidden="1">
      <c r="B236">
        <f t="shared" si="28"/>
        <v>245</v>
      </c>
      <c r="C236" t="str">
        <f t="shared" si="28"/>
        <v>ADOBAT</v>
      </c>
      <c r="D236" t="str">
        <f t="shared" si="28"/>
        <v>Preparació per aplicació potassi</v>
      </c>
      <c r="E236" s="82">
        <f t="shared" si="28"/>
        <v>2500</v>
      </c>
      <c r="F236" s="5">
        <f t="shared" si="35"/>
        <v>0</v>
      </c>
      <c r="G236" s="5">
        <f t="shared" si="35"/>
        <v>0</v>
      </c>
      <c r="H236" s="5">
        <f t="shared" si="35"/>
        <v>0</v>
      </c>
      <c r="I236" s="5">
        <f t="shared" si="35"/>
        <v>0</v>
      </c>
      <c r="J236" s="5">
        <f t="shared" si="35"/>
        <v>0</v>
      </c>
      <c r="K236" s="5">
        <f t="shared" si="35"/>
        <v>0</v>
      </c>
      <c r="L236" s="5">
        <f t="shared" si="35"/>
        <v>0</v>
      </c>
      <c r="M236" s="5">
        <f t="shared" si="35"/>
        <v>0</v>
      </c>
      <c r="N236" s="5">
        <f t="shared" si="35"/>
        <v>0</v>
      </c>
      <c r="O236" s="5">
        <f t="shared" si="35"/>
        <v>0</v>
      </c>
      <c r="P236" s="5">
        <f t="shared" si="35"/>
        <v>0</v>
      </c>
      <c r="Q236" s="5">
        <f t="shared" si="35"/>
        <v>0</v>
      </c>
      <c r="R236" s="5">
        <f t="shared" si="35"/>
        <v>0</v>
      </c>
      <c r="S236" s="5">
        <f t="shared" si="35"/>
        <v>0</v>
      </c>
      <c r="T236" s="5">
        <f t="shared" si="35"/>
        <v>0</v>
      </c>
      <c r="U236" s="5">
        <f t="shared" si="35"/>
        <v>0</v>
      </c>
      <c r="V236" s="5">
        <f t="shared" si="35"/>
        <v>0</v>
      </c>
      <c r="W236" s="5">
        <f t="shared" si="35"/>
        <v>0</v>
      </c>
      <c r="X236" s="5">
        <f t="shared" si="35"/>
        <v>0</v>
      </c>
      <c r="Y236" s="5">
        <f t="shared" si="35"/>
        <v>0</v>
      </c>
      <c r="Z236" s="5">
        <f t="shared" si="35"/>
        <v>0</v>
      </c>
      <c r="AA236" s="5">
        <f t="shared" si="35"/>
        <v>0</v>
      </c>
      <c r="AB236" s="5">
        <f t="shared" si="35"/>
        <v>0</v>
      </c>
      <c r="AC236" s="5">
        <f t="shared" si="35"/>
        <v>0</v>
      </c>
      <c r="AD236" s="5">
        <f t="shared" si="35"/>
        <v>0</v>
      </c>
      <c r="AE236" s="5">
        <f t="shared" si="35"/>
        <v>0</v>
      </c>
      <c r="AF236" s="5">
        <f t="shared" si="35"/>
        <v>0</v>
      </c>
      <c r="AG236" s="5">
        <f t="shared" si="35"/>
        <v>0</v>
      </c>
      <c r="AH236" s="5">
        <f t="shared" si="35"/>
        <v>0</v>
      </c>
      <c r="AI236" s="5">
        <f t="shared" si="35"/>
        <v>0</v>
      </c>
      <c r="AJ236" s="5">
        <f t="shared" si="35"/>
        <v>0</v>
      </c>
      <c r="AK236" s="5">
        <f t="shared" si="35"/>
        <v>0</v>
      </c>
      <c r="AL236" s="5">
        <f t="shared" si="35"/>
        <v>0</v>
      </c>
      <c r="AM236" s="5">
        <f t="shared" si="35"/>
        <v>0</v>
      </c>
      <c r="AN236" s="5">
        <f t="shared" si="35"/>
        <v>0</v>
      </c>
      <c r="AO236" s="5">
        <f t="shared" si="35"/>
        <v>0</v>
      </c>
      <c r="AP236" s="5">
        <f t="shared" si="35"/>
        <v>0</v>
      </c>
      <c r="AQ236" s="5">
        <f t="shared" si="35"/>
        <v>0</v>
      </c>
      <c r="AR236" s="5">
        <f t="shared" si="35"/>
        <v>0</v>
      </c>
      <c r="AS236" s="5">
        <f t="shared" si="10"/>
        <v>0</v>
      </c>
      <c r="AT236" s="5">
        <f t="shared" si="32"/>
        <v>0</v>
      </c>
      <c r="AU236" s="5">
        <f t="shared" si="32"/>
        <v>0</v>
      </c>
      <c r="AV236" s="5">
        <f t="shared" si="32"/>
        <v>0</v>
      </c>
      <c r="AW236" s="5">
        <f t="shared" si="32"/>
        <v>0</v>
      </c>
      <c r="AX236" s="5">
        <f t="shared" si="32"/>
        <v>0</v>
      </c>
      <c r="AY236" s="5">
        <f t="shared" si="32"/>
        <v>0</v>
      </c>
      <c r="AZ236" s="5">
        <f t="shared" si="32"/>
        <v>0</v>
      </c>
      <c r="BA236" s="5">
        <f t="shared" si="32"/>
        <v>0</v>
      </c>
      <c r="BB236" s="5">
        <f t="shared" si="32"/>
        <v>0</v>
      </c>
      <c r="BC236" s="5">
        <f t="shared" si="32"/>
        <v>0</v>
      </c>
      <c r="BD236" s="5"/>
      <c r="BE236" s="5"/>
      <c r="BF236" s="5"/>
      <c r="BG236" s="5"/>
      <c r="BH236" s="5"/>
      <c r="BI236" s="5"/>
      <c r="BJ236" s="5"/>
    </row>
    <row r="237" spans="2:62" hidden="1">
      <c r="B237">
        <f t="shared" si="28"/>
        <v>315</v>
      </c>
      <c r="C237" t="str">
        <f t="shared" si="28"/>
        <v>PLANTACIÓ</v>
      </c>
      <c r="D237" t="str">
        <f t="shared" si="28"/>
        <v>Preparació per solcar</v>
      </c>
      <c r="E237" s="82">
        <f t="shared" si="28"/>
        <v>2500</v>
      </c>
      <c r="F237" s="5">
        <f t="shared" si="35"/>
        <v>0</v>
      </c>
      <c r="G237" s="5">
        <f t="shared" si="35"/>
        <v>0</v>
      </c>
      <c r="H237" s="5">
        <f t="shared" si="35"/>
        <v>0</v>
      </c>
      <c r="I237" s="5">
        <f t="shared" si="35"/>
        <v>0</v>
      </c>
      <c r="J237" s="5">
        <f t="shared" si="35"/>
        <v>0</v>
      </c>
      <c r="K237" s="5">
        <f t="shared" si="35"/>
        <v>0</v>
      </c>
      <c r="L237" s="5">
        <f t="shared" si="35"/>
        <v>0</v>
      </c>
      <c r="M237" s="5">
        <f t="shared" si="35"/>
        <v>0</v>
      </c>
      <c r="N237" s="5">
        <f t="shared" si="35"/>
        <v>0</v>
      </c>
      <c r="O237" s="5">
        <f t="shared" si="35"/>
        <v>0</v>
      </c>
      <c r="P237" s="5">
        <f t="shared" si="35"/>
        <v>0</v>
      </c>
      <c r="Q237" s="5">
        <f t="shared" si="35"/>
        <v>0</v>
      </c>
      <c r="R237" s="5">
        <f t="shared" si="35"/>
        <v>0</v>
      </c>
      <c r="S237" s="5">
        <f t="shared" si="35"/>
        <v>0</v>
      </c>
      <c r="T237" s="5">
        <f t="shared" si="35"/>
        <v>0</v>
      </c>
      <c r="U237" s="5">
        <f t="shared" si="35"/>
        <v>0</v>
      </c>
      <c r="V237" s="5">
        <f t="shared" si="35"/>
        <v>0</v>
      </c>
      <c r="W237" s="5">
        <f t="shared" si="35"/>
        <v>0</v>
      </c>
      <c r="X237" s="5">
        <f t="shared" si="35"/>
        <v>0</v>
      </c>
      <c r="Y237" s="5">
        <f t="shared" si="35"/>
        <v>0</v>
      </c>
      <c r="Z237" s="5">
        <f t="shared" si="35"/>
        <v>0</v>
      </c>
      <c r="AA237" s="5">
        <f t="shared" si="35"/>
        <v>0</v>
      </c>
      <c r="AB237" s="5">
        <f t="shared" si="35"/>
        <v>0</v>
      </c>
      <c r="AC237" s="5">
        <f t="shared" si="35"/>
        <v>0</v>
      </c>
      <c r="AD237" s="5">
        <f t="shared" si="35"/>
        <v>0</v>
      </c>
      <c r="AE237" s="5">
        <f t="shared" si="35"/>
        <v>0</v>
      </c>
      <c r="AF237" s="5">
        <f t="shared" si="35"/>
        <v>0</v>
      </c>
      <c r="AG237" s="5">
        <f t="shared" si="35"/>
        <v>0</v>
      </c>
      <c r="AH237" s="5">
        <f t="shared" si="35"/>
        <v>0</v>
      </c>
      <c r="AI237" s="5">
        <f t="shared" si="35"/>
        <v>0</v>
      </c>
      <c r="AJ237" s="5">
        <f t="shared" si="35"/>
        <v>0</v>
      </c>
      <c r="AK237" s="5">
        <f t="shared" si="35"/>
        <v>0</v>
      </c>
      <c r="AL237" s="5">
        <f t="shared" si="35"/>
        <v>0</v>
      </c>
      <c r="AM237" s="5">
        <f t="shared" si="35"/>
        <v>0</v>
      </c>
      <c r="AN237" s="5">
        <f t="shared" si="35"/>
        <v>0</v>
      </c>
      <c r="AO237" s="5">
        <f t="shared" si="35"/>
        <v>0</v>
      </c>
      <c r="AP237" s="5">
        <f t="shared" si="35"/>
        <v>0</v>
      </c>
      <c r="AQ237" s="5">
        <f t="shared" si="35"/>
        <v>0</v>
      </c>
      <c r="AR237" s="5">
        <f t="shared" si="35"/>
        <v>0</v>
      </c>
      <c r="AS237" s="5">
        <f t="shared" si="10"/>
        <v>0</v>
      </c>
      <c r="AT237" s="5">
        <f t="shared" si="32"/>
        <v>0</v>
      </c>
      <c r="AU237" s="5">
        <f t="shared" si="32"/>
        <v>0</v>
      </c>
      <c r="AV237" s="5">
        <f t="shared" si="32"/>
        <v>0</v>
      </c>
      <c r="AW237" s="5">
        <f t="shared" si="32"/>
        <v>0</v>
      </c>
      <c r="AX237" s="5">
        <f t="shared" si="32"/>
        <v>0</v>
      </c>
      <c r="AY237" s="5">
        <f t="shared" si="32"/>
        <v>0</v>
      </c>
      <c r="AZ237" s="5">
        <f t="shared" si="32"/>
        <v>0</v>
      </c>
      <c r="BA237" s="5">
        <f t="shared" si="32"/>
        <v>0</v>
      </c>
      <c r="BB237" s="5">
        <f t="shared" si="32"/>
        <v>0</v>
      </c>
      <c r="BC237" s="5">
        <f t="shared" si="32"/>
        <v>0</v>
      </c>
      <c r="BD237" s="5"/>
      <c r="BE237" s="5"/>
      <c r="BF237" s="5"/>
      <c r="BG237" s="5"/>
      <c r="BH237" s="5"/>
      <c r="BI237" s="5"/>
      <c r="BJ237" s="5"/>
    </row>
    <row r="238" spans="2:62" hidden="1">
      <c r="B238">
        <f t="shared" si="28"/>
        <v>325</v>
      </c>
      <c r="C238" t="str">
        <f t="shared" si="28"/>
        <v>PLANTACIÓ</v>
      </c>
      <c r="D238" t="str">
        <f t="shared" si="28"/>
        <v>Preparació per marcat</v>
      </c>
      <c r="E238" s="82">
        <f t="shared" si="28"/>
        <v>2500</v>
      </c>
      <c r="F238" s="5">
        <f t="shared" si="35"/>
        <v>0</v>
      </c>
      <c r="G238" s="5">
        <f t="shared" si="35"/>
        <v>0</v>
      </c>
      <c r="H238" s="5">
        <f t="shared" si="35"/>
        <v>0</v>
      </c>
      <c r="I238" s="5">
        <f t="shared" si="35"/>
        <v>0</v>
      </c>
      <c r="J238" s="5">
        <f t="shared" si="35"/>
        <v>0</v>
      </c>
      <c r="K238" s="5">
        <f t="shared" si="35"/>
        <v>0</v>
      </c>
      <c r="L238" s="5">
        <f t="shared" si="35"/>
        <v>0</v>
      </c>
      <c r="M238" s="5">
        <f t="shared" si="35"/>
        <v>0</v>
      </c>
      <c r="N238" s="5">
        <f t="shared" si="35"/>
        <v>0</v>
      </c>
      <c r="O238" s="5">
        <f t="shared" si="35"/>
        <v>0</v>
      </c>
      <c r="P238" s="5">
        <f t="shared" si="35"/>
        <v>0</v>
      </c>
      <c r="Q238" s="5">
        <f t="shared" si="35"/>
        <v>0</v>
      </c>
      <c r="R238" s="5">
        <f t="shared" si="35"/>
        <v>0</v>
      </c>
      <c r="S238" s="5">
        <f t="shared" si="35"/>
        <v>0</v>
      </c>
      <c r="T238" s="5">
        <f t="shared" si="35"/>
        <v>0</v>
      </c>
      <c r="U238" s="5">
        <f t="shared" si="35"/>
        <v>0</v>
      </c>
      <c r="V238" s="5">
        <f t="shared" si="35"/>
        <v>0</v>
      </c>
      <c r="W238" s="5">
        <f t="shared" si="35"/>
        <v>0</v>
      </c>
      <c r="X238" s="5">
        <f t="shared" si="35"/>
        <v>0</v>
      </c>
      <c r="Y238" s="5">
        <f t="shared" si="35"/>
        <v>0</v>
      </c>
      <c r="Z238" s="5">
        <f t="shared" si="35"/>
        <v>0</v>
      </c>
      <c r="AA238" s="5">
        <f t="shared" si="35"/>
        <v>0</v>
      </c>
      <c r="AB238" s="5">
        <f t="shared" si="35"/>
        <v>0</v>
      </c>
      <c r="AC238" s="5">
        <f t="shared" si="35"/>
        <v>0</v>
      </c>
      <c r="AD238" s="5">
        <f t="shared" si="35"/>
        <v>0</v>
      </c>
      <c r="AE238" s="5">
        <f t="shared" si="35"/>
        <v>0</v>
      </c>
      <c r="AF238" s="5">
        <f t="shared" si="35"/>
        <v>0</v>
      </c>
      <c r="AG238" s="5">
        <f t="shared" si="35"/>
        <v>0</v>
      </c>
      <c r="AH238" s="5">
        <f t="shared" si="35"/>
        <v>0</v>
      </c>
      <c r="AI238" s="5">
        <f t="shared" si="35"/>
        <v>0</v>
      </c>
      <c r="AJ238" s="5">
        <f t="shared" si="35"/>
        <v>0</v>
      </c>
      <c r="AK238" s="5">
        <f t="shared" si="35"/>
        <v>0</v>
      </c>
      <c r="AL238" s="5">
        <f t="shared" si="35"/>
        <v>0</v>
      </c>
      <c r="AM238" s="5">
        <f t="shared" si="35"/>
        <v>0</v>
      </c>
      <c r="AN238" s="5">
        <f t="shared" si="35"/>
        <v>0</v>
      </c>
      <c r="AO238" s="5">
        <f t="shared" si="35"/>
        <v>0</v>
      </c>
      <c r="AP238" s="5">
        <f t="shared" si="35"/>
        <v>0</v>
      </c>
      <c r="AQ238" s="5">
        <f t="shared" si="35"/>
        <v>0</v>
      </c>
      <c r="AR238" s="5">
        <f t="shared" si="35"/>
        <v>0</v>
      </c>
      <c r="AS238" s="5">
        <f t="shared" si="10"/>
        <v>0</v>
      </c>
      <c r="AT238" s="5">
        <f t="shared" si="32"/>
        <v>0</v>
      </c>
      <c r="AU238" s="5">
        <f t="shared" si="32"/>
        <v>0</v>
      </c>
      <c r="AV238" s="5">
        <f t="shared" si="32"/>
        <v>0</v>
      </c>
      <c r="AW238" s="5">
        <f t="shared" si="32"/>
        <v>0</v>
      </c>
      <c r="AX238" s="5">
        <f t="shared" si="32"/>
        <v>0</v>
      </c>
      <c r="AY238" s="5">
        <f t="shared" si="32"/>
        <v>0</v>
      </c>
      <c r="AZ238" s="5">
        <f t="shared" si="32"/>
        <v>0</v>
      </c>
      <c r="BA238" s="5">
        <f t="shared" si="32"/>
        <v>0</v>
      </c>
      <c r="BB238" s="5">
        <f t="shared" si="32"/>
        <v>0</v>
      </c>
      <c r="BC238" s="5">
        <f t="shared" si="32"/>
        <v>0</v>
      </c>
      <c r="BD238" s="5"/>
      <c r="BE238" s="5"/>
      <c r="BF238" s="5"/>
      <c r="BG238" s="5"/>
      <c r="BH238" s="5"/>
      <c r="BI238" s="5"/>
      <c r="BJ238" s="5"/>
    </row>
    <row r="239" spans="2:62" hidden="1">
      <c r="B239">
        <f t="shared" si="28"/>
        <v>335</v>
      </c>
      <c r="C239" t="str">
        <f t="shared" si="28"/>
        <v>PLANTACIÓ</v>
      </c>
      <c r="D239" t="str">
        <f t="shared" si="28"/>
        <v>Preparació per plantació manual col o bròcoli</v>
      </c>
      <c r="E239" s="82">
        <f t="shared" si="28"/>
        <v>2500</v>
      </c>
      <c r="F239" s="5">
        <f t="shared" si="35"/>
        <v>0</v>
      </c>
      <c r="G239" s="5">
        <f t="shared" si="35"/>
        <v>0</v>
      </c>
      <c r="H239" s="5">
        <f t="shared" si="35"/>
        <v>0</v>
      </c>
      <c r="I239" s="5">
        <f t="shared" si="35"/>
        <v>0</v>
      </c>
      <c r="J239" s="5">
        <f t="shared" si="35"/>
        <v>0</v>
      </c>
      <c r="K239" s="5">
        <f t="shared" si="35"/>
        <v>0</v>
      </c>
      <c r="L239" s="5">
        <f t="shared" si="35"/>
        <v>0</v>
      </c>
      <c r="M239" s="5">
        <f t="shared" si="35"/>
        <v>0</v>
      </c>
      <c r="N239" s="5">
        <f t="shared" si="35"/>
        <v>0</v>
      </c>
      <c r="O239" s="5">
        <f t="shared" si="35"/>
        <v>0</v>
      </c>
      <c r="P239" s="5">
        <f t="shared" si="35"/>
        <v>0</v>
      </c>
      <c r="Q239" s="5">
        <f t="shared" si="35"/>
        <v>0</v>
      </c>
      <c r="R239" s="5">
        <f t="shared" si="35"/>
        <v>0</v>
      </c>
      <c r="S239" s="5">
        <f t="shared" si="35"/>
        <v>0</v>
      </c>
      <c r="T239" s="5">
        <f t="shared" si="35"/>
        <v>0</v>
      </c>
      <c r="U239" s="5">
        <f t="shared" si="35"/>
        <v>0</v>
      </c>
      <c r="V239" s="5">
        <f t="shared" si="35"/>
        <v>0</v>
      </c>
      <c r="W239" s="5">
        <f t="shared" si="35"/>
        <v>0</v>
      </c>
      <c r="X239" s="5">
        <f t="shared" si="35"/>
        <v>0</v>
      </c>
      <c r="Y239" s="5">
        <f t="shared" si="35"/>
        <v>0</v>
      </c>
      <c r="Z239" s="5">
        <f t="shared" si="35"/>
        <v>0</v>
      </c>
      <c r="AA239" s="5">
        <f t="shared" si="35"/>
        <v>0</v>
      </c>
      <c r="AB239" s="5">
        <f t="shared" si="35"/>
        <v>0</v>
      </c>
      <c r="AC239" s="5">
        <f t="shared" si="35"/>
        <v>0</v>
      </c>
      <c r="AD239" s="5">
        <f t="shared" si="35"/>
        <v>0</v>
      </c>
      <c r="AE239" s="5">
        <f t="shared" si="35"/>
        <v>0</v>
      </c>
      <c r="AF239" s="5">
        <f t="shared" si="35"/>
        <v>0</v>
      </c>
      <c r="AG239" s="5">
        <f t="shared" si="35"/>
        <v>0</v>
      </c>
      <c r="AH239" s="5">
        <f t="shared" si="35"/>
        <v>0</v>
      </c>
      <c r="AI239" s="5">
        <f t="shared" si="35"/>
        <v>0</v>
      </c>
      <c r="AJ239" s="5">
        <f t="shared" si="35"/>
        <v>0</v>
      </c>
      <c r="AK239" s="5">
        <f t="shared" si="35"/>
        <v>0</v>
      </c>
      <c r="AL239" s="5">
        <f t="shared" si="35"/>
        <v>0</v>
      </c>
      <c r="AM239" s="5">
        <f t="shared" si="35"/>
        <v>0</v>
      </c>
      <c r="AN239" s="5">
        <f t="shared" si="35"/>
        <v>0</v>
      </c>
      <c r="AO239" s="5">
        <f t="shared" si="35"/>
        <v>0</v>
      </c>
      <c r="AP239" s="5">
        <f t="shared" si="35"/>
        <v>0</v>
      </c>
      <c r="AQ239" s="5">
        <f t="shared" si="35"/>
        <v>0</v>
      </c>
      <c r="AR239" s="5">
        <f t="shared" si="35"/>
        <v>0</v>
      </c>
      <c r="AS239" s="5">
        <f t="shared" si="10"/>
        <v>0</v>
      </c>
      <c r="AT239" s="5">
        <f t="shared" si="32"/>
        <v>0</v>
      </c>
      <c r="AU239" s="5">
        <f t="shared" si="32"/>
        <v>0</v>
      </c>
      <c r="AV239" s="5">
        <f t="shared" si="32"/>
        <v>0</v>
      </c>
      <c r="AW239" s="5">
        <f t="shared" si="32"/>
        <v>0</v>
      </c>
      <c r="AX239" s="5">
        <f t="shared" si="32"/>
        <v>0</v>
      </c>
      <c r="AY239" s="5">
        <f t="shared" si="32"/>
        <v>0</v>
      </c>
      <c r="AZ239" s="5">
        <f t="shared" si="32"/>
        <v>0</v>
      </c>
      <c r="BA239" s="5">
        <f t="shared" si="32"/>
        <v>0</v>
      </c>
      <c r="BB239" s="5">
        <f t="shared" si="32"/>
        <v>0</v>
      </c>
      <c r="BC239" s="5">
        <f t="shared" si="32"/>
        <v>0</v>
      </c>
      <c r="BD239" s="5"/>
      <c r="BE239" s="5"/>
      <c r="BF239" s="5"/>
      <c r="BG239" s="5"/>
      <c r="BH239" s="5"/>
      <c r="BI239" s="5"/>
      <c r="BJ239" s="5"/>
    </row>
    <row r="240" spans="2:62" hidden="1">
      <c r="B240">
        <f t="shared" si="28"/>
        <v>345</v>
      </c>
      <c r="C240" t="str">
        <f t="shared" si="28"/>
        <v>PLANTACIÓ</v>
      </c>
      <c r="D240" t="str">
        <f t="shared" si="28"/>
        <v>Preparació per plantació manual calçots</v>
      </c>
      <c r="E240" s="82">
        <f t="shared" si="28"/>
        <v>2500</v>
      </c>
      <c r="F240" s="5">
        <f t="shared" si="35"/>
        <v>0</v>
      </c>
      <c r="G240" s="5">
        <f t="shared" si="35"/>
        <v>0</v>
      </c>
      <c r="H240" s="5">
        <f t="shared" si="35"/>
        <v>0</v>
      </c>
      <c r="I240" s="5">
        <f t="shared" si="35"/>
        <v>0</v>
      </c>
      <c r="J240" s="5">
        <f t="shared" si="35"/>
        <v>0</v>
      </c>
      <c r="K240" s="5">
        <f t="shared" si="35"/>
        <v>0</v>
      </c>
      <c r="L240" s="5">
        <f t="shared" si="35"/>
        <v>0</v>
      </c>
      <c r="M240" s="5">
        <f t="shared" si="35"/>
        <v>0</v>
      </c>
      <c r="N240" s="5">
        <f t="shared" si="35"/>
        <v>0</v>
      </c>
      <c r="O240" s="5">
        <f t="shared" si="35"/>
        <v>0</v>
      </c>
      <c r="P240" s="5">
        <f t="shared" si="35"/>
        <v>0</v>
      </c>
      <c r="Q240" s="5">
        <f t="shared" si="35"/>
        <v>0</v>
      </c>
      <c r="R240" s="5">
        <f t="shared" si="35"/>
        <v>0</v>
      </c>
      <c r="S240" s="5">
        <f t="shared" si="35"/>
        <v>0</v>
      </c>
      <c r="T240" s="5">
        <f t="shared" si="35"/>
        <v>0</v>
      </c>
      <c r="U240" s="5">
        <f t="shared" si="35"/>
        <v>0</v>
      </c>
      <c r="V240" s="5">
        <f t="shared" si="35"/>
        <v>0</v>
      </c>
      <c r="W240" s="5">
        <f t="shared" si="35"/>
        <v>0</v>
      </c>
      <c r="X240" s="5">
        <f t="shared" si="35"/>
        <v>0</v>
      </c>
      <c r="Y240" s="5">
        <f t="shared" si="35"/>
        <v>0</v>
      </c>
      <c r="Z240" s="5">
        <f t="shared" si="35"/>
        <v>0</v>
      </c>
      <c r="AA240" s="5">
        <f t="shared" si="35"/>
        <v>0</v>
      </c>
      <c r="AB240" s="5">
        <f t="shared" si="35"/>
        <v>0</v>
      </c>
      <c r="AC240" s="5">
        <f t="shared" si="35"/>
        <v>0</v>
      </c>
      <c r="AD240" s="5">
        <f t="shared" si="35"/>
        <v>0</v>
      </c>
      <c r="AE240" s="5">
        <f t="shared" si="35"/>
        <v>0</v>
      </c>
      <c r="AF240" s="5">
        <f t="shared" si="35"/>
        <v>0</v>
      </c>
      <c r="AG240" s="5">
        <f t="shared" si="35"/>
        <v>0</v>
      </c>
      <c r="AH240" s="5">
        <f t="shared" si="35"/>
        <v>0</v>
      </c>
      <c r="AI240" s="5">
        <f t="shared" si="35"/>
        <v>0</v>
      </c>
      <c r="AJ240" s="5">
        <f t="shared" si="35"/>
        <v>0</v>
      </c>
      <c r="AK240" s="5">
        <f t="shared" si="35"/>
        <v>0</v>
      </c>
      <c r="AL240" s="5">
        <f t="shared" si="35"/>
        <v>0</v>
      </c>
      <c r="AM240" s="5">
        <f t="shared" si="35"/>
        <v>0</v>
      </c>
      <c r="AN240" s="5">
        <f t="shared" si="35"/>
        <v>0</v>
      </c>
      <c r="AO240" s="5">
        <f t="shared" si="35"/>
        <v>0</v>
      </c>
      <c r="AP240" s="5">
        <f t="shared" si="35"/>
        <v>0</v>
      </c>
      <c r="AQ240" s="5">
        <f t="shared" si="35"/>
        <v>0</v>
      </c>
      <c r="AR240" s="5">
        <f t="shared" si="35"/>
        <v>0</v>
      </c>
      <c r="AS240" s="5">
        <f t="shared" si="10"/>
        <v>0</v>
      </c>
      <c r="AT240" s="5">
        <f t="shared" si="32"/>
        <v>0</v>
      </c>
      <c r="AU240" s="5">
        <f t="shared" si="32"/>
        <v>0</v>
      </c>
      <c r="AV240" s="5">
        <f t="shared" si="32"/>
        <v>0</v>
      </c>
      <c r="AW240" s="5">
        <f t="shared" si="32"/>
        <v>0</v>
      </c>
      <c r="AX240" s="5">
        <f t="shared" si="32"/>
        <v>0</v>
      </c>
      <c r="AY240" s="5">
        <f t="shared" si="32"/>
        <v>0</v>
      </c>
      <c r="AZ240" s="5">
        <f t="shared" si="32"/>
        <v>0</v>
      </c>
      <c r="BA240" s="5">
        <f t="shared" si="32"/>
        <v>0</v>
      </c>
      <c r="BB240" s="5">
        <f t="shared" si="32"/>
        <v>0</v>
      </c>
      <c r="BC240" s="5">
        <f t="shared" si="32"/>
        <v>0</v>
      </c>
      <c r="BD240" s="5"/>
      <c r="BE240" s="5"/>
      <c r="BF240" s="5"/>
      <c r="BG240" s="5"/>
      <c r="BH240" s="5"/>
      <c r="BI240" s="5"/>
      <c r="BJ240" s="5"/>
    </row>
    <row r="241" spans="2:62" hidden="1">
      <c r="B241">
        <f t="shared" ref="B241:E256" si="36">+B116</f>
        <v>355</v>
      </c>
      <c r="C241" t="str">
        <f t="shared" si="36"/>
        <v>PLANTACIÓ</v>
      </c>
      <c r="D241" t="str">
        <f t="shared" si="36"/>
        <v>Preparació per plantació manual enciam</v>
      </c>
      <c r="E241" s="82">
        <f t="shared" si="36"/>
        <v>2500</v>
      </c>
      <c r="F241" s="5">
        <f t="shared" si="35"/>
        <v>0</v>
      </c>
      <c r="G241" s="5">
        <f t="shared" si="35"/>
        <v>0</v>
      </c>
      <c r="H241" s="5">
        <f t="shared" si="35"/>
        <v>0</v>
      </c>
      <c r="I241" s="5">
        <f t="shared" si="35"/>
        <v>0</v>
      </c>
      <c r="J241" s="5">
        <f t="shared" si="35"/>
        <v>0</v>
      </c>
      <c r="K241" s="5">
        <f t="shared" si="35"/>
        <v>0</v>
      </c>
      <c r="L241" s="5">
        <f t="shared" si="35"/>
        <v>0</v>
      </c>
      <c r="M241" s="5">
        <f t="shared" si="35"/>
        <v>0</v>
      </c>
      <c r="N241" s="5">
        <f t="shared" si="35"/>
        <v>0</v>
      </c>
      <c r="O241" s="5">
        <f t="shared" si="35"/>
        <v>0</v>
      </c>
      <c r="P241" s="5">
        <f t="shared" si="35"/>
        <v>0</v>
      </c>
      <c r="Q241" s="5">
        <f t="shared" si="35"/>
        <v>0</v>
      </c>
      <c r="R241" s="5">
        <f t="shared" si="35"/>
        <v>0</v>
      </c>
      <c r="S241" s="5">
        <f t="shared" si="35"/>
        <v>0</v>
      </c>
      <c r="T241" s="5">
        <f t="shared" si="35"/>
        <v>0</v>
      </c>
      <c r="U241" s="5">
        <f t="shared" si="35"/>
        <v>0</v>
      </c>
      <c r="V241" s="5">
        <f t="shared" si="35"/>
        <v>0</v>
      </c>
      <c r="W241" s="5">
        <f t="shared" si="35"/>
        <v>0</v>
      </c>
      <c r="X241" s="5">
        <f t="shared" si="35"/>
        <v>0</v>
      </c>
      <c r="Y241" s="5">
        <f t="shared" si="35"/>
        <v>0</v>
      </c>
      <c r="Z241" s="5">
        <f t="shared" si="35"/>
        <v>0</v>
      </c>
      <c r="AA241" s="5">
        <f t="shared" ref="AA241:AR241" si="37">IF($E$4&lt;$E241,$E$4/$E241*AA116*AA$49,AA116*AA$49)</f>
        <v>0</v>
      </c>
      <c r="AB241" s="5">
        <f t="shared" si="37"/>
        <v>0</v>
      </c>
      <c r="AC241" s="5">
        <f t="shared" si="37"/>
        <v>0</v>
      </c>
      <c r="AD241" s="5">
        <f t="shared" si="37"/>
        <v>0</v>
      </c>
      <c r="AE241" s="5">
        <f t="shared" si="37"/>
        <v>0</v>
      </c>
      <c r="AF241" s="5">
        <f t="shared" si="37"/>
        <v>0</v>
      </c>
      <c r="AG241" s="5">
        <f t="shared" si="37"/>
        <v>0</v>
      </c>
      <c r="AH241" s="5">
        <f t="shared" si="37"/>
        <v>0</v>
      </c>
      <c r="AI241" s="5">
        <f t="shared" si="37"/>
        <v>0</v>
      </c>
      <c r="AJ241" s="5">
        <f t="shared" si="37"/>
        <v>0</v>
      </c>
      <c r="AK241" s="5">
        <f t="shared" si="37"/>
        <v>0</v>
      </c>
      <c r="AL241" s="5">
        <f t="shared" si="37"/>
        <v>0</v>
      </c>
      <c r="AM241" s="5">
        <f t="shared" si="37"/>
        <v>0</v>
      </c>
      <c r="AN241" s="5">
        <f t="shared" si="37"/>
        <v>0</v>
      </c>
      <c r="AO241" s="5">
        <f t="shared" si="37"/>
        <v>0</v>
      </c>
      <c r="AP241" s="5">
        <f t="shared" si="37"/>
        <v>0</v>
      </c>
      <c r="AQ241" s="5">
        <f t="shared" si="37"/>
        <v>0</v>
      </c>
      <c r="AR241" s="5">
        <f t="shared" si="37"/>
        <v>0</v>
      </c>
      <c r="AS241" s="5">
        <f t="shared" ref="AS241:AS277" si="38">SUM(F241:AR241)</f>
        <v>0</v>
      </c>
      <c r="AT241" s="5">
        <f t="shared" si="32"/>
        <v>0</v>
      </c>
      <c r="AU241" s="5">
        <f t="shared" si="32"/>
        <v>0</v>
      </c>
      <c r="AV241" s="5">
        <f t="shared" si="32"/>
        <v>0</v>
      </c>
      <c r="AW241" s="5">
        <f t="shared" si="32"/>
        <v>0</v>
      </c>
      <c r="AX241" s="5">
        <f t="shared" si="32"/>
        <v>0</v>
      </c>
      <c r="AY241" s="5">
        <f t="shared" si="32"/>
        <v>0</v>
      </c>
      <c r="AZ241" s="5">
        <f t="shared" si="32"/>
        <v>0</v>
      </c>
      <c r="BA241" s="5">
        <f t="shared" si="32"/>
        <v>0</v>
      </c>
      <c r="BB241" s="5">
        <f t="shared" si="32"/>
        <v>0</v>
      </c>
      <c r="BC241" s="5">
        <f t="shared" si="32"/>
        <v>0</v>
      </c>
      <c r="BD241" s="5"/>
      <c r="BE241" s="5"/>
      <c r="BF241" s="5"/>
      <c r="BG241" s="5"/>
      <c r="BH241" s="5"/>
      <c r="BI241" s="5"/>
      <c r="BJ241" s="5"/>
    </row>
    <row r="242" spans="2:62" hidden="1">
      <c r="B242">
        <f t="shared" si="36"/>
        <v>365</v>
      </c>
      <c r="C242" t="str">
        <f t="shared" si="36"/>
        <v>PLANTACIÓ</v>
      </c>
      <c r="D242" t="str">
        <f t="shared" si="36"/>
        <v>Preparació per plantació manual bleda</v>
      </c>
      <c r="E242" s="82">
        <f t="shared" si="36"/>
        <v>2500</v>
      </c>
      <c r="F242" s="5">
        <f t="shared" ref="F242:AR248" si="39">IF($E$4&lt;$E242,$E$4/$E242*F117*F$49,F117*F$49)</f>
        <v>0</v>
      </c>
      <c r="G242" s="5">
        <f t="shared" si="39"/>
        <v>0</v>
      </c>
      <c r="H242" s="5">
        <f t="shared" si="39"/>
        <v>0</v>
      </c>
      <c r="I242" s="5">
        <f t="shared" si="39"/>
        <v>0</v>
      </c>
      <c r="J242" s="5">
        <f t="shared" si="39"/>
        <v>0</v>
      </c>
      <c r="K242" s="5">
        <f t="shared" si="39"/>
        <v>0</v>
      </c>
      <c r="L242" s="5">
        <f t="shared" si="39"/>
        <v>0</v>
      </c>
      <c r="M242" s="5">
        <f t="shared" si="39"/>
        <v>0</v>
      </c>
      <c r="N242" s="5">
        <f t="shared" si="39"/>
        <v>0</v>
      </c>
      <c r="O242" s="5">
        <f t="shared" si="39"/>
        <v>0</v>
      </c>
      <c r="P242" s="5">
        <f t="shared" si="39"/>
        <v>0</v>
      </c>
      <c r="Q242" s="5">
        <f t="shared" si="39"/>
        <v>0</v>
      </c>
      <c r="R242" s="5">
        <f t="shared" si="39"/>
        <v>0</v>
      </c>
      <c r="S242" s="5">
        <f t="shared" si="39"/>
        <v>0</v>
      </c>
      <c r="T242" s="5">
        <f t="shared" si="39"/>
        <v>0</v>
      </c>
      <c r="U242" s="5">
        <f t="shared" si="39"/>
        <v>0</v>
      </c>
      <c r="V242" s="5">
        <f t="shared" si="39"/>
        <v>0</v>
      </c>
      <c r="W242" s="5">
        <f t="shared" si="39"/>
        <v>0</v>
      </c>
      <c r="X242" s="5">
        <f t="shared" si="39"/>
        <v>0</v>
      </c>
      <c r="Y242" s="5">
        <f t="shared" si="39"/>
        <v>0</v>
      </c>
      <c r="Z242" s="5">
        <f t="shared" si="39"/>
        <v>0</v>
      </c>
      <c r="AA242" s="5">
        <f t="shared" si="39"/>
        <v>0</v>
      </c>
      <c r="AB242" s="5">
        <f t="shared" si="39"/>
        <v>0</v>
      </c>
      <c r="AC242" s="5">
        <f t="shared" si="39"/>
        <v>0</v>
      </c>
      <c r="AD242" s="5">
        <f t="shared" si="39"/>
        <v>0</v>
      </c>
      <c r="AE242" s="5">
        <f t="shared" si="39"/>
        <v>0</v>
      </c>
      <c r="AF242" s="5">
        <f t="shared" si="39"/>
        <v>0</v>
      </c>
      <c r="AG242" s="5">
        <f t="shared" si="39"/>
        <v>0</v>
      </c>
      <c r="AH242" s="5">
        <f t="shared" si="39"/>
        <v>0</v>
      </c>
      <c r="AI242" s="5">
        <f t="shared" si="39"/>
        <v>0</v>
      </c>
      <c r="AJ242" s="5">
        <f t="shared" si="39"/>
        <v>0</v>
      </c>
      <c r="AK242" s="5">
        <f t="shared" si="39"/>
        <v>0</v>
      </c>
      <c r="AL242" s="5">
        <f t="shared" si="39"/>
        <v>0</v>
      </c>
      <c r="AM242" s="5">
        <f t="shared" si="39"/>
        <v>0</v>
      </c>
      <c r="AN242" s="5">
        <f t="shared" si="39"/>
        <v>0</v>
      </c>
      <c r="AO242" s="5">
        <f t="shared" si="39"/>
        <v>0</v>
      </c>
      <c r="AP242" s="5">
        <f t="shared" si="39"/>
        <v>0</v>
      </c>
      <c r="AQ242" s="5">
        <f t="shared" si="39"/>
        <v>0</v>
      </c>
      <c r="AR242" s="5">
        <f t="shared" si="39"/>
        <v>0</v>
      </c>
      <c r="AS242" s="5">
        <f t="shared" si="38"/>
        <v>0</v>
      </c>
      <c r="AT242" s="5">
        <f t="shared" si="32"/>
        <v>0</v>
      </c>
      <c r="AU242" s="5">
        <f t="shared" si="32"/>
        <v>0</v>
      </c>
      <c r="AV242" s="5">
        <f t="shared" si="32"/>
        <v>0</v>
      </c>
      <c r="AW242" s="5">
        <f t="shared" si="32"/>
        <v>0</v>
      </c>
      <c r="AX242" s="5">
        <f t="shared" si="32"/>
        <v>0</v>
      </c>
      <c r="AY242" s="5">
        <f t="shared" si="32"/>
        <v>0</v>
      </c>
      <c r="AZ242" s="5">
        <f t="shared" si="32"/>
        <v>0</v>
      </c>
      <c r="BA242" s="5">
        <f t="shared" si="32"/>
        <v>0</v>
      </c>
      <c r="BB242" s="5">
        <f t="shared" si="32"/>
        <v>0</v>
      </c>
      <c r="BC242" s="5">
        <f t="shared" si="32"/>
        <v>0</v>
      </c>
      <c r="BD242" s="5"/>
      <c r="BE242" s="5"/>
      <c r="BF242" s="5"/>
      <c r="BG242" s="5"/>
      <c r="BH242" s="5"/>
      <c r="BI242" s="5"/>
      <c r="BJ242" s="5"/>
    </row>
    <row r="243" spans="2:62" hidden="1">
      <c r="B243">
        <f t="shared" si="36"/>
        <v>375</v>
      </c>
      <c r="C243" t="str">
        <f t="shared" si="36"/>
        <v>PLANTACIÓ</v>
      </c>
      <c r="D243" t="str">
        <f t="shared" si="36"/>
        <v>Preparació per plantació manual tomàquet</v>
      </c>
      <c r="E243" s="82">
        <f t="shared" si="36"/>
        <v>2500</v>
      </c>
      <c r="F243" s="5">
        <f t="shared" si="39"/>
        <v>0</v>
      </c>
      <c r="G243" s="5">
        <f t="shared" si="39"/>
        <v>0</v>
      </c>
      <c r="H243" s="5">
        <f t="shared" si="39"/>
        <v>0</v>
      </c>
      <c r="I243" s="5">
        <f t="shared" si="39"/>
        <v>0</v>
      </c>
      <c r="J243" s="5">
        <f t="shared" si="39"/>
        <v>0</v>
      </c>
      <c r="K243" s="5">
        <f t="shared" si="39"/>
        <v>0</v>
      </c>
      <c r="L243" s="5">
        <f t="shared" si="39"/>
        <v>0</v>
      </c>
      <c r="M243" s="5">
        <f t="shared" si="39"/>
        <v>0</v>
      </c>
      <c r="N243" s="5">
        <f t="shared" si="39"/>
        <v>0</v>
      </c>
      <c r="O243" s="5">
        <f t="shared" si="39"/>
        <v>0</v>
      </c>
      <c r="P243" s="5">
        <f t="shared" si="39"/>
        <v>0</v>
      </c>
      <c r="Q243" s="5">
        <f t="shared" si="39"/>
        <v>0</v>
      </c>
      <c r="R243" s="5">
        <f t="shared" si="39"/>
        <v>0</v>
      </c>
      <c r="S243" s="5">
        <f t="shared" si="39"/>
        <v>0</v>
      </c>
      <c r="T243" s="5">
        <f t="shared" si="39"/>
        <v>0</v>
      </c>
      <c r="U243" s="5">
        <f t="shared" si="39"/>
        <v>0</v>
      </c>
      <c r="V243" s="5">
        <f t="shared" si="39"/>
        <v>0</v>
      </c>
      <c r="W243" s="5">
        <f t="shared" si="39"/>
        <v>0</v>
      </c>
      <c r="X243" s="5">
        <f t="shared" si="39"/>
        <v>0</v>
      </c>
      <c r="Y243" s="5">
        <f t="shared" si="39"/>
        <v>0</v>
      </c>
      <c r="Z243" s="5">
        <f t="shared" si="39"/>
        <v>0</v>
      </c>
      <c r="AA243" s="5">
        <f t="shared" si="39"/>
        <v>0</v>
      </c>
      <c r="AB243" s="5">
        <f t="shared" si="39"/>
        <v>0</v>
      </c>
      <c r="AC243" s="5">
        <f t="shared" si="39"/>
        <v>0</v>
      </c>
      <c r="AD243" s="5">
        <f t="shared" si="39"/>
        <v>0</v>
      </c>
      <c r="AE243" s="5">
        <f t="shared" si="39"/>
        <v>0</v>
      </c>
      <c r="AF243" s="5">
        <f t="shared" si="39"/>
        <v>0</v>
      </c>
      <c r="AG243" s="5">
        <f t="shared" si="39"/>
        <v>0</v>
      </c>
      <c r="AH243" s="5">
        <f t="shared" si="39"/>
        <v>0</v>
      </c>
      <c r="AI243" s="5">
        <f t="shared" si="39"/>
        <v>0</v>
      </c>
      <c r="AJ243" s="5">
        <f t="shared" si="39"/>
        <v>0</v>
      </c>
      <c r="AK243" s="5">
        <f t="shared" si="39"/>
        <v>0</v>
      </c>
      <c r="AL243" s="5">
        <f t="shared" si="39"/>
        <v>0</v>
      </c>
      <c r="AM243" s="5">
        <f t="shared" si="39"/>
        <v>0</v>
      </c>
      <c r="AN243" s="5">
        <f t="shared" si="39"/>
        <v>0</v>
      </c>
      <c r="AO243" s="5">
        <f t="shared" si="39"/>
        <v>0</v>
      </c>
      <c r="AP243" s="5">
        <f t="shared" si="39"/>
        <v>0</v>
      </c>
      <c r="AQ243" s="5">
        <f t="shared" si="39"/>
        <v>0</v>
      </c>
      <c r="AR243" s="5">
        <f t="shared" si="39"/>
        <v>0</v>
      </c>
      <c r="AS243" s="5">
        <f t="shared" si="38"/>
        <v>0</v>
      </c>
      <c r="AT243" s="5">
        <f t="shared" ref="AT243:BC258" si="40">IF($E$4&lt;$E243,$E$4/$E243*AT118*AT$49,AT118*AT$49)</f>
        <v>0</v>
      </c>
      <c r="AU243" s="5">
        <f t="shared" si="40"/>
        <v>0</v>
      </c>
      <c r="AV243" s="5">
        <f t="shared" si="40"/>
        <v>0</v>
      </c>
      <c r="AW243" s="5">
        <f t="shared" si="40"/>
        <v>0</v>
      </c>
      <c r="AX243" s="5">
        <f t="shared" si="40"/>
        <v>0</v>
      </c>
      <c r="AY243" s="5">
        <f t="shared" si="40"/>
        <v>0</v>
      </c>
      <c r="AZ243" s="5">
        <f t="shared" si="40"/>
        <v>0</v>
      </c>
      <c r="BA243" s="5">
        <f t="shared" si="40"/>
        <v>0</v>
      </c>
      <c r="BB243" s="5">
        <f t="shared" si="40"/>
        <v>0</v>
      </c>
      <c r="BC243" s="5">
        <f t="shared" si="40"/>
        <v>0</v>
      </c>
      <c r="BD243" s="5"/>
      <c r="BE243" s="5"/>
      <c r="BF243" s="5"/>
      <c r="BG243" s="5"/>
      <c r="BH243" s="5"/>
      <c r="BI243" s="5"/>
      <c r="BJ243" s="5"/>
    </row>
    <row r="244" spans="2:62" hidden="1">
      <c r="B244">
        <f t="shared" si="36"/>
        <v>385</v>
      </c>
      <c r="C244" t="str">
        <f t="shared" si="36"/>
        <v>PLANTACIÓ</v>
      </c>
      <c r="D244" t="str">
        <f t="shared" si="36"/>
        <v>Preparació per plantació manual carbassa</v>
      </c>
      <c r="E244" s="82">
        <f t="shared" si="36"/>
        <v>2500</v>
      </c>
      <c r="F244" s="5">
        <f t="shared" si="39"/>
        <v>0</v>
      </c>
      <c r="G244" s="5">
        <f t="shared" si="39"/>
        <v>0</v>
      </c>
      <c r="H244" s="5">
        <f t="shared" si="39"/>
        <v>0</v>
      </c>
      <c r="I244" s="5">
        <f t="shared" si="39"/>
        <v>0</v>
      </c>
      <c r="J244" s="5">
        <f t="shared" si="39"/>
        <v>0</v>
      </c>
      <c r="K244" s="5">
        <f t="shared" si="39"/>
        <v>0</v>
      </c>
      <c r="L244" s="5">
        <f t="shared" si="39"/>
        <v>0</v>
      </c>
      <c r="M244" s="5">
        <f t="shared" si="39"/>
        <v>0</v>
      </c>
      <c r="N244" s="5">
        <f t="shared" si="39"/>
        <v>0</v>
      </c>
      <c r="O244" s="5">
        <f t="shared" si="39"/>
        <v>0</v>
      </c>
      <c r="P244" s="5">
        <f t="shared" si="39"/>
        <v>0</v>
      </c>
      <c r="Q244" s="5">
        <f t="shared" si="39"/>
        <v>0</v>
      </c>
      <c r="R244" s="5">
        <f t="shared" si="39"/>
        <v>0</v>
      </c>
      <c r="S244" s="5">
        <f t="shared" si="39"/>
        <v>0</v>
      </c>
      <c r="T244" s="5">
        <f t="shared" si="39"/>
        <v>0</v>
      </c>
      <c r="U244" s="5">
        <f t="shared" si="39"/>
        <v>0</v>
      </c>
      <c r="V244" s="5">
        <f t="shared" si="39"/>
        <v>0</v>
      </c>
      <c r="W244" s="5">
        <f t="shared" si="39"/>
        <v>0</v>
      </c>
      <c r="X244" s="5">
        <f t="shared" si="39"/>
        <v>0</v>
      </c>
      <c r="Y244" s="5">
        <f t="shared" si="39"/>
        <v>0</v>
      </c>
      <c r="Z244" s="5">
        <f t="shared" si="39"/>
        <v>0</v>
      </c>
      <c r="AA244" s="5">
        <f t="shared" si="39"/>
        <v>0</v>
      </c>
      <c r="AB244" s="5">
        <f t="shared" si="39"/>
        <v>0</v>
      </c>
      <c r="AC244" s="5">
        <f t="shared" si="39"/>
        <v>0</v>
      </c>
      <c r="AD244" s="5">
        <f t="shared" si="39"/>
        <v>0</v>
      </c>
      <c r="AE244" s="5">
        <f t="shared" si="39"/>
        <v>0</v>
      </c>
      <c r="AF244" s="5">
        <f t="shared" si="39"/>
        <v>0</v>
      </c>
      <c r="AG244" s="5">
        <f t="shared" si="39"/>
        <v>0</v>
      </c>
      <c r="AH244" s="5">
        <f t="shared" si="39"/>
        <v>0</v>
      </c>
      <c r="AI244" s="5">
        <f t="shared" si="39"/>
        <v>0</v>
      </c>
      <c r="AJ244" s="5">
        <f t="shared" si="39"/>
        <v>0</v>
      </c>
      <c r="AK244" s="5">
        <f t="shared" si="39"/>
        <v>0</v>
      </c>
      <c r="AL244" s="5">
        <f t="shared" si="39"/>
        <v>0</v>
      </c>
      <c r="AM244" s="5">
        <f t="shared" si="39"/>
        <v>0</v>
      </c>
      <c r="AN244" s="5">
        <f t="shared" si="39"/>
        <v>0</v>
      </c>
      <c r="AO244" s="5">
        <f t="shared" si="39"/>
        <v>0</v>
      </c>
      <c r="AP244" s="5">
        <f t="shared" si="39"/>
        <v>0</v>
      </c>
      <c r="AQ244" s="5">
        <f t="shared" si="39"/>
        <v>0</v>
      </c>
      <c r="AR244" s="5">
        <f t="shared" si="39"/>
        <v>0</v>
      </c>
      <c r="AS244" s="5">
        <f t="shared" si="38"/>
        <v>0</v>
      </c>
      <c r="AT244" s="5">
        <f t="shared" si="40"/>
        <v>0</v>
      </c>
      <c r="AU244" s="5">
        <f t="shared" si="40"/>
        <v>0</v>
      </c>
      <c r="AV244" s="5">
        <f t="shared" si="40"/>
        <v>0</v>
      </c>
      <c r="AW244" s="5">
        <f t="shared" si="40"/>
        <v>0</v>
      </c>
      <c r="AX244" s="5">
        <f t="shared" si="40"/>
        <v>0</v>
      </c>
      <c r="AY244" s="5">
        <f t="shared" si="40"/>
        <v>0</v>
      </c>
      <c r="AZ244" s="5">
        <f t="shared" si="40"/>
        <v>0</v>
      </c>
      <c r="BA244" s="5">
        <f t="shared" si="40"/>
        <v>0</v>
      </c>
      <c r="BB244" s="5">
        <f t="shared" si="40"/>
        <v>0</v>
      </c>
      <c r="BC244" s="5">
        <f t="shared" si="40"/>
        <v>0</v>
      </c>
      <c r="BD244" s="5"/>
      <c r="BE244" s="5"/>
      <c r="BF244" s="5"/>
      <c r="BG244" s="5"/>
      <c r="BH244" s="5"/>
      <c r="BI244" s="5"/>
      <c r="BJ244" s="5"/>
    </row>
    <row r="245" spans="2:62" hidden="1">
      <c r="B245">
        <f t="shared" si="36"/>
        <v>395</v>
      </c>
      <c r="C245" t="str">
        <f t="shared" si="36"/>
        <v>PLANTACIÓ</v>
      </c>
      <c r="D245" t="str">
        <f t="shared" si="36"/>
        <v>Preparació per sembra manual carbassa</v>
      </c>
      <c r="E245" s="82">
        <f t="shared" si="36"/>
        <v>2500</v>
      </c>
      <c r="F245" s="5">
        <f t="shared" si="39"/>
        <v>0</v>
      </c>
      <c r="G245" s="5">
        <f t="shared" si="39"/>
        <v>0</v>
      </c>
      <c r="H245" s="5">
        <f t="shared" si="39"/>
        <v>0</v>
      </c>
      <c r="I245" s="5">
        <f t="shared" si="39"/>
        <v>0</v>
      </c>
      <c r="J245" s="5">
        <f t="shared" si="39"/>
        <v>0</v>
      </c>
      <c r="K245" s="5">
        <f t="shared" si="39"/>
        <v>0</v>
      </c>
      <c r="L245" s="5">
        <f t="shared" si="39"/>
        <v>0</v>
      </c>
      <c r="M245" s="5">
        <f t="shared" si="39"/>
        <v>0</v>
      </c>
      <c r="N245" s="5">
        <f t="shared" si="39"/>
        <v>0</v>
      </c>
      <c r="O245" s="5">
        <f t="shared" si="39"/>
        <v>0</v>
      </c>
      <c r="P245" s="5">
        <f t="shared" si="39"/>
        <v>0</v>
      </c>
      <c r="Q245" s="5">
        <f t="shared" si="39"/>
        <v>0</v>
      </c>
      <c r="R245" s="5">
        <f t="shared" si="39"/>
        <v>0</v>
      </c>
      <c r="S245" s="5">
        <f t="shared" si="39"/>
        <v>0</v>
      </c>
      <c r="T245" s="5">
        <f t="shared" si="39"/>
        <v>0</v>
      </c>
      <c r="U245" s="5">
        <f t="shared" si="39"/>
        <v>0</v>
      </c>
      <c r="V245" s="5">
        <f t="shared" si="39"/>
        <v>0</v>
      </c>
      <c r="W245" s="5">
        <f t="shared" si="39"/>
        <v>0</v>
      </c>
      <c r="X245" s="5">
        <f t="shared" si="39"/>
        <v>0</v>
      </c>
      <c r="Y245" s="5">
        <f t="shared" si="39"/>
        <v>0</v>
      </c>
      <c r="Z245" s="5">
        <f t="shared" si="39"/>
        <v>0</v>
      </c>
      <c r="AA245" s="5">
        <f t="shared" si="39"/>
        <v>0</v>
      </c>
      <c r="AB245" s="5">
        <f t="shared" si="39"/>
        <v>0</v>
      </c>
      <c r="AC245" s="5">
        <f t="shared" si="39"/>
        <v>0</v>
      </c>
      <c r="AD245" s="5">
        <f t="shared" si="39"/>
        <v>0</v>
      </c>
      <c r="AE245" s="5">
        <f t="shared" si="39"/>
        <v>0</v>
      </c>
      <c r="AF245" s="5">
        <f t="shared" si="39"/>
        <v>0</v>
      </c>
      <c r="AG245" s="5">
        <f t="shared" si="39"/>
        <v>0</v>
      </c>
      <c r="AH245" s="5">
        <f t="shared" si="39"/>
        <v>0</v>
      </c>
      <c r="AI245" s="5">
        <f t="shared" si="39"/>
        <v>0</v>
      </c>
      <c r="AJ245" s="5">
        <f t="shared" si="39"/>
        <v>0</v>
      </c>
      <c r="AK245" s="5">
        <f t="shared" si="39"/>
        <v>0</v>
      </c>
      <c r="AL245" s="5">
        <f t="shared" si="39"/>
        <v>0</v>
      </c>
      <c r="AM245" s="5">
        <f t="shared" si="39"/>
        <v>0</v>
      </c>
      <c r="AN245" s="5">
        <f t="shared" si="39"/>
        <v>0</v>
      </c>
      <c r="AO245" s="5">
        <f t="shared" si="39"/>
        <v>0</v>
      </c>
      <c r="AP245" s="5">
        <f t="shared" si="39"/>
        <v>0</v>
      </c>
      <c r="AQ245" s="5">
        <f t="shared" si="39"/>
        <v>0</v>
      </c>
      <c r="AR245" s="5">
        <f t="shared" si="39"/>
        <v>0</v>
      </c>
      <c r="AS245" s="5">
        <f t="shared" si="38"/>
        <v>0</v>
      </c>
      <c r="AT245" s="5">
        <f t="shared" si="40"/>
        <v>0</v>
      </c>
      <c r="AU245" s="5">
        <f t="shared" si="40"/>
        <v>0</v>
      </c>
      <c r="AV245" s="5">
        <f t="shared" si="40"/>
        <v>0</v>
      </c>
      <c r="AW245" s="5">
        <f t="shared" si="40"/>
        <v>0</v>
      </c>
      <c r="AX245" s="5">
        <f t="shared" si="40"/>
        <v>0</v>
      </c>
      <c r="AY245" s="5">
        <f t="shared" si="40"/>
        <v>0</v>
      </c>
      <c r="AZ245" s="5">
        <f t="shared" si="40"/>
        <v>0</v>
      </c>
      <c r="BA245" s="5">
        <f t="shared" si="40"/>
        <v>0</v>
      </c>
      <c r="BB245" s="5">
        <f t="shared" si="40"/>
        <v>0</v>
      </c>
      <c r="BC245" s="5">
        <f t="shared" si="40"/>
        <v>0</v>
      </c>
      <c r="BD245" s="5"/>
      <c r="BE245" s="5"/>
      <c r="BF245" s="5"/>
      <c r="BG245" s="5"/>
      <c r="BH245" s="5"/>
      <c r="BI245" s="5"/>
      <c r="BJ245" s="5"/>
    </row>
    <row r="246" spans="2:62" hidden="1">
      <c r="B246">
        <f t="shared" si="36"/>
        <v>415</v>
      </c>
      <c r="C246" t="str">
        <f t="shared" si="36"/>
        <v>REG</v>
      </c>
      <c r="D246" t="str">
        <f t="shared" si="36"/>
        <v>Preparació per instal.lació sistema de reg amb cinta (1 m per m2)</v>
      </c>
      <c r="E246" s="82">
        <f t="shared" si="36"/>
        <v>2500</v>
      </c>
      <c r="F246" s="5">
        <f t="shared" si="39"/>
        <v>0</v>
      </c>
      <c r="G246" s="5">
        <f t="shared" si="39"/>
        <v>0</v>
      </c>
      <c r="H246" s="5">
        <f t="shared" si="39"/>
        <v>0</v>
      </c>
      <c r="I246" s="5">
        <f t="shared" si="39"/>
        <v>0</v>
      </c>
      <c r="J246" s="5">
        <f t="shared" si="39"/>
        <v>0</v>
      </c>
      <c r="K246" s="5">
        <f t="shared" si="39"/>
        <v>0</v>
      </c>
      <c r="L246" s="5">
        <f t="shared" si="39"/>
        <v>0</v>
      </c>
      <c r="M246" s="5">
        <f t="shared" si="39"/>
        <v>0</v>
      </c>
      <c r="N246" s="5">
        <f t="shared" si="39"/>
        <v>0</v>
      </c>
      <c r="O246" s="5">
        <f t="shared" si="39"/>
        <v>0</v>
      </c>
      <c r="P246" s="5">
        <f t="shared" si="39"/>
        <v>0</v>
      </c>
      <c r="Q246" s="5">
        <f t="shared" si="39"/>
        <v>0</v>
      </c>
      <c r="R246" s="5">
        <f t="shared" si="39"/>
        <v>0</v>
      </c>
      <c r="S246" s="5">
        <f t="shared" si="39"/>
        <v>0</v>
      </c>
      <c r="T246" s="5">
        <f t="shared" si="39"/>
        <v>0</v>
      </c>
      <c r="U246" s="5">
        <f t="shared" si="39"/>
        <v>0</v>
      </c>
      <c r="V246" s="5">
        <f t="shared" si="39"/>
        <v>0</v>
      </c>
      <c r="W246" s="5">
        <f t="shared" si="39"/>
        <v>0</v>
      </c>
      <c r="X246" s="5">
        <f t="shared" si="39"/>
        <v>0</v>
      </c>
      <c r="Y246" s="5">
        <f t="shared" si="39"/>
        <v>0</v>
      </c>
      <c r="Z246" s="5">
        <f t="shared" si="39"/>
        <v>0</v>
      </c>
      <c r="AA246" s="5">
        <f t="shared" si="39"/>
        <v>0</v>
      </c>
      <c r="AB246" s="5">
        <f t="shared" si="39"/>
        <v>0</v>
      </c>
      <c r="AC246" s="5">
        <f t="shared" si="39"/>
        <v>0</v>
      </c>
      <c r="AD246" s="5">
        <f t="shared" si="39"/>
        <v>0</v>
      </c>
      <c r="AE246" s="5">
        <f t="shared" si="39"/>
        <v>0</v>
      </c>
      <c r="AF246" s="5">
        <f t="shared" si="39"/>
        <v>0</v>
      </c>
      <c r="AG246" s="5">
        <f t="shared" si="39"/>
        <v>0</v>
      </c>
      <c r="AH246" s="5">
        <f t="shared" si="39"/>
        <v>0</v>
      </c>
      <c r="AI246" s="5">
        <f t="shared" si="39"/>
        <v>0</v>
      </c>
      <c r="AJ246" s="5">
        <f t="shared" si="39"/>
        <v>0</v>
      </c>
      <c r="AK246" s="5">
        <f t="shared" si="39"/>
        <v>0</v>
      </c>
      <c r="AL246" s="5">
        <f t="shared" si="39"/>
        <v>0</v>
      </c>
      <c r="AM246" s="5">
        <f t="shared" si="39"/>
        <v>0</v>
      </c>
      <c r="AN246" s="5">
        <f t="shared" si="39"/>
        <v>0</v>
      </c>
      <c r="AO246" s="5">
        <f t="shared" si="39"/>
        <v>0</v>
      </c>
      <c r="AP246" s="5">
        <f t="shared" si="39"/>
        <v>0</v>
      </c>
      <c r="AQ246" s="5">
        <f t="shared" si="39"/>
        <v>0</v>
      </c>
      <c r="AR246" s="5">
        <f t="shared" si="39"/>
        <v>0</v>
      </c>
      <c r="AS246" s="5">
        <f t="shared" si="38"/>
        <v>0</v>
      </c>
      <c r="AT246" s="5">
        <f t="shared" si="40"/>
        <v>0</v>
      </c>
      <c r="AU246" s="5">
        <f t="shared" si="40"/>
        <v>0</v>
      </c>
      <c r="AV246" s="5">
        <f t="shared" si="40"/>
        <v>0</v>
      </c>
      <c r="AW246" s="5">
        <f t="shared" si="40"/>
        <v>0</v>
      </c>
      <c r="AX246" s="5">
        <f t="shared" si="40"/>
        <v>0</v>
      </c>
      <c r="AY246" s="5">
        <f t="shared" si="40"/>
        <v>0</v>
      </c>
      <c r="AZ246" s="5">
        <f t="shared" si="40"/>
        <v>0</v>
      </c>
      <c r="BA246" s="5">
        <f t="shared" si="40"/>
        <v>0</v>
      </c>
      <c r="BB246" s="5">
        <f t="shared" si="40"/>
        <v>0</v>
      </c>
      <c r="BC246" s="5">
        <f t="shared" si="40"/>
        <v>0</v>
      </c>
      <c r="BD246" s="5"/>
      <c r="BE246" s="5"/>
      <c r="BF246" s="5"/>
      <c r="BG246" s="5"/>
      <c r="BH246" s="5"/>
      <c r="BI246" s="5"/>
      <c r="BJ246" s="5"/>
    </row>
    <row r="247" spans="2:62" hidden="1">
      <c r="B247">
        <f t="shared" si="36"/>
        <v>425</v>
      </c>
      <c r="C247" t="str">
        <f t="shared" si="36"/>
        <v>REG</v>
      </c>
      <c r="D247" t="str">
        <f t="shared" si="36"/>
        <v>Preparació per instal.lació sistema de reg amb cinta (1,6 m per m2)</v>
      </c>
      <c r="E247" s="82">
        <f t="shared" si="36"/>
        <v>2500</v>
      </c>
      <c r="F247" s="5">
        <f t="shared" si="39"/>
        <v>0</v>
      </c>
      <c r="G247" s="5">
        <f t="shared" si="39"/>
        <v>0</v>
      </c>
      <c r="H247" s="5">
        <f t="shared" si="39"/>
        <v>0</v>
      </c>
      <c r="I247" s="5">
        <f t="shared" si="39"/>
        <v>0</v>
      </c>
      <c r="J247" s="5">
        <f t="shared" si="39"/>
        <v>0</v>
      </c>
      <c r="K247" s="5">
        <f t="shared" si="39"/>
        <v>0</v>
      </c>
      <c r="L247" s="5">
        <f t="shared" si="39"/>
        <v>0</v>
      </c>
      <c r="M247" s="5">
        <f t="shared" si="39"/>
        <v>0</v>
      </c>
      <c r="N247" s="5">
        <f t="shared" si="39"/>
        <v>0</v>
      </c>
      <c r="O247" s="5">
        <f t="shared" si="39"/>
        <v>0</v>
      </c>
      <c r="P247" s="5">
        <f t="shared" si="39"/>
        <v>0</v>
      </c>
      <c r="Q247" s="5">
        <f t="shared" si="39"/>
        <v>0</v>
      </c>
      <c r="R247" s="5">
        <f t="shared" si="39"/>
        <v>0</v>
      </c>
      <c r="S247" s="5">
        <f t="shared" si="39"/>
        <v>0</v>
      </c>
      <c r="T247" s="5">
        <f t="shared" si="39"/>
        <v>0</v>
      </c>
      <c r="U247" s="5">
        <f t="shared" si="39"/>
        <v>0</v>
      </c>
      <c r="V247" s="5">
        <f t="shared" si="39"/>
        <v>0</v>
      </c>
      <c r="W247" s="5">
        <f t="shared" si="39"/>
        <v>0</v>
      </c>
      <c r="X247" s="5">
        <f t="shared" si="39"/>
        <v>0</v>
      </c>
      <c r="Y247" s="5">
        <f t="shared" si="39"/>
        <v>0</v>
      </c>
      <c r="Z247" s="5">
        <f t="shared" si="39"/>
        <v>0</v>
      </c>
      <c r="AA247" s="5">
        <f t="shared" si="39"/>
        <v>0</v>
      </c>
      <c r="AB247" s="5">
        <f t="shared" si="39"/>
        <v>0</v>
      </c>
      <c r="AC247" s="5">
        <f t="shared" si="39"/>
        <v>0</v>
      </c>
      <c r="AD247" s="5">
        <f t="shared" si="39"/>
        <v>0</v>
      </c>
      <c r="AE247" s="5">
        <f t="shared" si="39"/>
        <v>0</v>
      </c>
      <c r="AF247" s="5">
        <f t="shared" si="39"/>
        <v>0</v>
      </c>
      <c r="AG247" s="5">
        <f t="shared" si="39"/>
        <v>0</v>
      </c>
      <c r="AH247" s="5">
        <f t="shared" si="39"/>
        <v>0</v>
      </c>
      <c r="AI247" s="5">
        <f t="shared" si="39"/>
        <v>0</v>
      </c>
      <c r="AJ247" s="5">
        <f t="shared" si="39"/>
        <v>0</v>
      </c>
      <c r="AK247" s="5">
        <f t="shared" si="39"/>
        <v>0</v>
      </c>
      <c r="AL247" s="5">
        <f t="shared" si="39"/>
        <v>0</v>
      </c>
      <c r="AM247" s="5">
        <f t="shared" si="39"/>
        <v>0</v>
      </c>
      <c r="AN247" s="5">
        <f t="shared" si="39"/>
        <v>0</v>
      </c>
      <c r="AO247" s="5">
        <f t="shared" si="39"/>
        <v>0</v>
      </c>
      <c r="AP247" s="5">
        <f t="shared" si="39"/>
        <v>0</v>
      </c>
      <c r="AQ247" s="5">
        <f t="shared" si="39"/>
        <v>0</v>
      </c>
      <c r="AR247" s="5">
        <f t="shared" si="39"/>
        <v>0</v>
      </c>
      <c r="AS247" s="5">
        <f t="shared" si="38"/>
        <v>0</v>
      </c>
      <c r="AT247" s="5">
        <f t="shared" si="40"/>
        <v>0</v>
      </c>
      <c r="AU247" s="5">
        <f t="shared" si="40"/>
        <v>0</v>
      </c>
      <c r="AV247" s="5">
        <f t="shared" si="40"/>
        <v>0</v>
      </c>
      <c r="AW247" s="5">
        <f t="shared" si="40"/>
        <v>0</v>
      </c>
      <c r="AX247" s="5">
        <f t="shared" si="40"/>
        <v>0</v>
      </c>
      <c r="AY247" s="5">
        <f t="shared" si="40"/>
        <v>0</v>
      </c>
      <c r="AZ247" s="5">
        <f t="shared" si="40"/>
        <v>0</v>
      </c>
      <c r="BA247" s="5">
        <f t="shared" si="40"/>
        <v>0</v>
      </c>
      <c r="BB247" s="5">
        <f t="shared" si="40"/>
        <v>0</v>
      </c>
      <c r="BC247" s="5">
        <f t="shared" si="40"/>
        <v>0</v>
      </c>
      <c r="BD247" s="5"/>
      <c r="BE247" s="5"/>
      <c r="BF247" s="5"/>
      <c r="BG247" s="5"/>
      <c r="BH247" s="5"/>
      <c r="BI247" s="5"/>
      <c r="BJ247" s="5"/>
    </row>
    <row r="248" spans="2:62" hidden="1">
      <c r="B248">
        <f t="shared" si="36"/>
        <v>435</v>
      </c>
      <c r="C248" t="str">
        <f t="shared" si="36"/>
        <v>REG</v>
      </c>
      <c r="D248" t="str">
        <f t="shared" si="36"/>
        <v>Preparació per instal.lació sistema de reg aspersió</v>
      </c>
      <c r="E248" s="82">
        <f t="shared" si="36"/>
        <v>2500</v>
      </c>
      <c r="F248" s="5">
        <f t="shared" si="39"/>
        <v>0</v>
      </c>
      <c r="G248" s="5">
        <f t="shared" si="39"/>
        <v>0</v>
      </c>
      <c r="H248" s="5">
        <f t="shared" si="39"/>
        <v>0</v>
      </c>
      <c r="I248" s="5">
        <f t="shared" si="39"/>
        <v>0</v>
      </c>
      <c r="J248" s="5">
        <f t="shared" si="39"/>
        <v>0</v>
      </c>
      <c r="K248" s="5">
        <f t="shared" si="39"/>
        <v>0</v>
      </c>
      <c r="L248" s="5">
        <f t="shared" si="39"/>
        <v>0</v>
      </c>
      <c r="M248" s="5">
        <f t="shared" si="39"/>
        <v>0</v>
      </c>
      <c r="N248" s="5">
        <f t="shared" si="39"/>
        <v>0</v>
      </c>
      <c r="O248" s="5">
        <f t="shared" si="39"/>
        <v>0</v>
      </c>
      <c r="P248" s="5">
        <f t="shared" si="39"/>
        <v>0</v>
      </c>
      <c r="Q248" s="5">
        <f t="shared" si="39"/>
        <v>0</v>
      </c>
      <c r="R248" s="5">
        <f t="shared" si="39"/>
        <v>0</v>
      </c>
      <c r="S248" s="5">
        <f t="shared" si="39"/>
        <v>0</v>
      </c>
      <c r="T248" s="5">
        <f t="shared" si="39"/>
        <v>0</v>
      </c>
      <c r="U248" s="5">
        <f t="shared" si="39"/>
        <v>0</v>
      </c>
      <c r="V248" s="5">
        <f t="shared" si="39"/>
        <v>0</v>
      </c>
      <c r="W248" s="5">
        <f t="shared" si="39"/>
        <v>0</v>
      </c>
      <c r="X248" s="5">
        <f t="shared" si="39"/>
        <v>0</v>
      </c>
      <c r="Y248" s="5">
        <f t="shared" si="39"/>
        <v>0</v>
      </c>
      <c r="Z248" s="5">
        <f t="shared" si="39"/>
        <v>0</v>
      </c>
      <c r="AA248" s="5">
        <f t="shared" ref="AA248:AR248" si="41">IF($E$4&lt;$E248,$E$4/$E248*AA123*AA$49,AA123*AA$49)</f>
        <v>0</v>
      </c>
      <c r="AB248" s="5">
        <f t="shared" si="41"/>
        <v>0</v>
      </c>
      <c r="AC248" s="5">
        <f t="shared" si="41"/>
        <v>0</v>
      </c>
      <c r="AD248" s="5">
        <f t="shared" si="41"/>
        <v>0</v>
      </c>
      <c r="AE248" s="5">
        <f t="shared" si="41"/>
        <v>0</v>
      </c>
      <c r="AF248" s="5">
        <f t="shared" si="41"/>
        <v>0</v>
      </c>
      <c r="AG248" s="5">
        <f t="shared" si="41"/>
        <v>0</v>
      </c>
      <c r="AH248" s="5">
        <f t="shared" si="41"/>
        <v>0</v>
      </c>
      <c r="AI248" s="5">
        <f t="shared" si="41"/>
        <v>0</v>
      </c>
      <c r="AJ248" s="5">
        <f t="shared" si="41"/>
        <v>0</v>
      </c>
      <c r="AK248" s="5">
        <f t="shared" si="41"/>
        <v>0</v>
      </c>
      <c r="AL248" s="5">
        <f t="shared" si="41"/>
        <v>0</v>
      </c>
      <c r="AM248" s="5">
        <f t="shared" si="41"/>
        <v>0</v>
      </c>
      <c r="AN248" s="5">
        <f t="shared" si="41"/>
        <v>0</v>
      </c>
      <c r="AO248" s="5">
        <f t="shared" si="41"/>
        <v>0</v>
      </c>
      <c r="AP248" s="5">
        <f t="shared" si="41"/>
        <v>0</v>
      </c>
      <c r="AQ248" s="5">
        <f t="shared" si="41"/>
        <v>0</v>
      </c>
      <c r="AR248" s="5">
        <f t="shared" si="41"/>
        <v>0</v>
      </c>
      <c r="AS248" s="5">
        <f t="shared" si="38"/>
        <v>0</v>
      </c>
      <c r="AT248" s="5">
        <f t="shared" si="40"/>
        <v>0</v>
      </c>
      <c r="AU248" s="5">
        <f t="shared" si="40"/>
        <v>0</v>
      </c>
      <c r="AV248" s="5">
        <f t="shared" si="40"/>
        <v>0</v>
      </c>
      <c r="AW248" s="5">
        <f t="shared" si="40"/>
        <v>0</v>
      </c>
      <c r="AX248" s="5">
        <f t="shared" si="40"/>
        <v>0</v>
      </c>
      <c r="AY248" s="5">
        <f t="shared" si="40"/>
        <v>0</v>
      </c>
      <c r="AZ248" s="5">
        <f t="shared" si="40"/>
        <v>0</v>
      </c>
      <c r="BA248" s="5">
        <f t="shared" si="40"/>
        <v>0</v>
      </c>
      <c r="BB248" s="5">
        <f t="shared" si="40"/>
        <v>0</v>
      </c>
      <c r="BC248" s="5">
        <f t="shared" si="40"/>
        <v>0</v>
      </c>
      <c r="BD248" s="5"/>
      <c r="BE248" s="5"/>
      <c r="BF248" s="5"/>
      <c r="BG248" s="5"/>
      <c r="BH248" s="5"/>
      <c r="BI248" s="5"/>
      <c r="BJ248" s="5"/>
    </row>
    <row r="249" spans="2:62" hidden="1">
      <c r="B249">
        <f t="shared" si="36"/>
        <v>445</v>
      </c>
      <c r="C249" t="str">
        <f t="shared" si="36"/>
        <v>REG</v>
      </c>
      <c r="D249" t="str">
        <f t="shared" si="36"/>
        <v>Preparació per reg (l/m2)</v>
      </c>
      <c r="E249" s="82">
        <f t="shared" si="36"/>
        <v>2500</v>
      </c>
      <c r="F249" s="5">
        <f t="shared" ref="F249:AR255" si="42">IF($E$4&lt;$E249,$E$4/$E249*F124*F$49,F124*F$49)</f>
        <v>0</v>
      </c>
      <c r="G249" s="5">
        <f t="shared" si="42"/>
        <v>0</v>
      </c>
      <c r="H249" s="5">
        <f t="shared" si="42"/>
        <v>0</v>
      </c>
      <c r="I249" s="5">
        <f t="shared" si="42"/>
        <v>0</v>
      </c>
      <c r="J249" s="5">
        <f t="shared" si="42"/>
        <v>0</v>
      </c>
      <c r="K249" s="5">
        <f t="shared" si="42"/>
        <v>0</v>
      </c>
      <c r="L249" s="5">
        <f t="shared" si="42"/>
        <v>0</v>
      </c>
      <c r="M249" s="5">
        <f t="shared" si="42"/>
        <v>0</v>
      </c>
      <c r="N249" s="5">
        <f t="shared" si="42"/>
        <v>0</v>
      </c>
      <c r="O249" s="5">
        <f t="shared" si="42"/>
        <v>0</v>
      </c>
      <c r="P249" s="5">
        <f t="shared" si="42"/>
        <v>0</v>
      </c>
      <c r="Q249" s="5">
        <f t="shared" si="42"/>
        <v>0</v>
      </c>
      <c r="R249" s="5">
        <f t="shared" si="42"/>
        <v>0</v>
      </c>
      <c r="S249" s="5">
        <f t="shared" si="42"/>
        <v>0</v>
      </c>
      <c r="T249" s="5">
        <f t="shared" si="42"/>
        <v>0</v>
      </c>
      <c r="U249" s="5">
        <f t="shared" si="42"/>
        <v>0</v>
      </c>
      <c r="V249" s="5">
        <f t="shared" si="42"/>
        <v>0</v>
      </c>
      <c r="W249" s="5">
        <f t="shared" si="42"/>
        <v>0</v>
      </c>
      <c r="X249" s="5">
        <f t="shared" si="42"/>
        <v>0</v>
      </c>
      <c r="Y249" s="5">
        <f t="shared" si="42"/>
        <v>0</v>
      </c>
      <c r="Z249" s="5">
        <f t="shared" si="42"/>
        <v>0</v>
      </c>
      <c r="AA249" s="5">
        <f t="shared" si="42"/>
        <v>0</v>
      </c>
      <c r="AB249" s="5">
        <f t="shared" si="42"/>
        <v>0</v>
      </c>
      <c r="AC249" s="5">
        <f t="shared" si="42"/>
        <v>0</v>
      </c>
      <c r="AD249" s="5">
        <f t="shared" si="42"/>
        <v>0</v>
      </c>
      <c r="AE249" s="5">
        <f t="shared" si="42"/>
        <v>0</v>
      </c>
      <c r="AF249" s="5">
        <f t="shared" si="42"/>
        <v>0</v>
      </c>
      <c r="AG249" s="5">
        <f t="shared" si="42"/>
        <v>0</v>
      </c>
      <c r="AH249" s="5">
        <f t="shared" si="42"/>
        <v>0</v>
      </c>
      <c r="AI249" s="5">
        <f t="shared" si="42"/>
        <v>0</v>
      </c>
      <c r="AJ249" s="5">
        <f t="shared" si="42"/>
        <v>0</v>
      </c>
      <c r="AK249" s="5">
        <f t="shared" si="42"/>
        <v>0</v>
      </c>
      <c r="AL249" s="5">
        <f t="shared" si="42"/>
        <v>0</v>
      </c>
      <c r="AM249" s="5">
        <f t="shared" si="42"/>
        <v>0</v>
      </c>
      <c r="AN249" s="5">
        <f t="shared" si="42"/>
        <v>0</v>
      </c>
      <c r="AO249" s="5">
        <f t="shared" si="42"/>
        <v>0</v>
      </c>
      <c r="AP249" s="5">
        <f t="shared" si="42"/>
        <v>0</v>
      </c>
      <c r="AQ249" s="5">
        <f t="shared" si="42"/>
        <v>0</v>
      </c>
      <c r="AR249" s="5">
        <f t="shared" si="42"/>
        <v>0</v>
      </c>
      <c r="AS249" s="5">
        <f t="shared" si="38"/>
        <v>0</v>
      </c>
      <c r="AT249" s="5">
        <f t="shared" si="40"/>
        <v>0</v>
      </c>
      <c r="AU249" s="5">
        <f t="shared" si="40"/>
        <v>0</v>
      </c>
      <c r="AV249" s="5">
        <f t="shared" si="40"/>
        <v>0</v>
      </c>
      <c r="AW249" s="5">
        <f t="shared" si="40"/>
        <v>0</v>
      </c>
      <c r="AX249" s="5">
        <f t="shared" si="40"/>
        <v>0</v>
      </c>
      <c r="AY249" s="5">
        <f t="shared" si="40"/>
        <v>0</v>
      </c>
      <c r="AZ249" s="5">
        <f t="shared" si="40"/>
        <v>0</v>
      </c>
      <c r="BA249" s="5">
        <f t="shared" si="40"/>
        <v>0</v>
      </c>
      <c r="BB249" s="5">
        <f t="shared" si="40"/>
        <v>0</v>
      </c>
      <c r="BC249" s="5">
        <f t="shared" si="40"/>
        <v>0</v>
      </c>
      <c r="BD249" s="5"/>
      <c r="BE249" s="5"/>
      <c r="BF249" s="5"/>
      <c r="BG249" s="5"/>
      <c r="BH249" s="5"/>
      <c r="BI249" s="5"/>
      <c r="BJ249" s="5"/>
    </row>
    <row r="250" spans="2:62" hidden="1">
      <c r="B250">
        <f t="shared" si="36"/>
        <v>455</v>
      </c>
      <c r="C250" t="str">
        <f t="shared" si="36"/>
        <v>REG</v>
      </c>
      <c r="D250" t="str">
        <f t="shared" si="36"/>
        <v>Preparació per posada en funcionament i parada</v>
      </c>
      <c r="E250" s="82">
        <f t="shared" si="36"/>
        <v>2500</v>
      </c>
      <c r="F250" s="5">
        <f t="shared" si="42"/>
        <v>0</v>
      </c>
      <c r="G250" s="5">
        <f t="shared" si="42"/>
        <v>0</v>
      </c>
      <c r="H250" s="5">
        <f t="shared" si="42"/>
        <v>0</v>
      </c>
      <c r="I250" s="5">
        <f t="shared" si="42"/>
        <v>0</v>
      </c>
      <c r="J250" s="5">
        <f t="shared" si="42"/>
        <v>0</v>
      </c>
      <c r="K250" s="5">
        <f t="shared" si="42"/>
        <v>0</v>
      </c>
      <c r="L250" s="5">
        <f t="shared" si="42"/>
        <v>0</v>
      </c>
      <c r="M250" s="5">
        <f t="shared" si="42"/>
        <v>0</v>
      </c>
      <c r="N250" s="5">
        <f t="shared" si="42"/>
        <v>0</v>
      </c>
      <c r="O250" s="5">
        <f t="shared" si="42"/>
        <v>0</v>
      </c>
      <c r="P250" s="5">
        <f t="shared" si="42"/>
        <v>0</v>
      </c>
      <c r="Q250" s="5">
        <f t="shared" si="42"/>
        <v>0</v>
      </c>
      <c r="R250" s="5">
        <f t="shared" si="42"/>
        <v>0</v>
      </c>
      <c r="S250" s="5">
        <f t="shared" si="42"/>
        <v>0</v>
      </c>
      <c r="T250" s="5">
        <f t="shared" si="42"/>
        <v>0</v>
      </c>
      <c r="U250" s="5">
        <f t="shared" si="42"/>
        <v>0</v>
      </c>
      <c r="V250" s="5">
        <f t="shared" si="42"/>
        <v>0</v>
      </c>
      <c r="W250" s="5">
        <f t="shared" si="42"/>
        <v>0</v>
      </c>
      <c r="X250" s="5">
        <f t="shared" si="42"/>
        <v>0</v>
      </c>
      <c r="Y250" s="5">
        <f t="shared" si="42"/>
        <v>0</v>
      </c>
      <c r="Z250" s="5">
        <f t="shared" si="42"/>
        <v>0</v>
      </c>
      <c r="AA250" s="5">
        <f t="shared" si="42"/>
        <v>0</v>
      </c>
      <c r="AB250" s="5">
        <f t="shared" si="42"/>
        <v>0</v>
      </c>
      <c r="AC250" s="5">
        <f t="shared" si="42"/>
        <v>0</v>
      </c>
      <c r="AD250" s="5">
        <f t="shared" si="42"/>
        <v>0</v>
      </c>
      <c r="AE250" s="5">
        <f t="shared" si="42"/>
        <v>0</v>
      </c>
      <c r="AF250" s="5">
        <f t="shared" si="42"/>
        <v>0</v>
      </c>
      <c r="AG250" s="5">
        <f t="shared" si="42"/>
        <v>0</v>
      </c>
      <c r="AH250" s="5">
        <f t="shared" si="42"/>
        <v>0</v>
      </c>
      <c r="AI250" s="5">
        <f t="shared" si="42"/>
        <v>0</v>
      </c>
      <c r="AJ250" s="5">
        <f t="shared" si="42"/>
        <v>0</v>
      </c>
      <c r="AK250" s="5">
        <f t="shared" si="42"/>
        <v>0</v>
      </c>
      <c r="AL250" s="5">
        <f t="shared" si="42"/>
        <v>0</v>
      </c>
      <c r="AM250" s="5">
        <f t="shared" si="42"/>
        <v>0</v>
      </c>
      <c r="AN250" s="5">
        <f t="shared" si="42"/>
        <v>0</v>
      </c>
      <c r="AO250" s="5">
        <f t="shared" si="42"/>
        <v>0</v>
      </c>
      <c r="AP250" s="5">
        <f t="shared" si="42"/>
        <v>0</v>
      </c>
      <c r="AQ250" s="5">
        <f t="shared" si="42"/>
        <v>0</v>
      </c>
      <c r="AR250" s="5">
        <f t="shared" si="42"/>
        <v>0</v>
      </c>
      <c r="AS250" s="5">
        <f t="shared" si="38"/>
        <v>0</v>
      </c>
      <c r="AT250" s="5">
        <f t="shared" si="40"/>
        <v>0</v>
      </c>
      <c r="AU250" s="5">
        <f t="shared" si="40"/>
        <v>0</v>
      </c>
      <c r="AV250" s="5">
        <f t="shared" si="40"/>
        <v>0</v>
      </c>
      <c r="AW250" s="5">
        <f t="shared" si="40"/>
        <v>0</v>
      </c>
      <c r="AX250" s="5">
        <f t="shared" si="40"/>
        <v>0</v>
      </c>
      <c r="AY250" s="5">
        <f t="shared" si="40"/>
        <v>0</v>
      </c>
      <c r="AZ250" s="5">
        <f t="shared" si="40"/>
        <v>0</v>
      </c>
      <c r="BA250" s="5">
        <f t="shared" si="40"/>
        <v>0</v>
      </c>
      <c r="BB250" s="5">
        <f t="shared" si="40"/>
        <v>0</v>
      </c>
      <c r="BC250" s="5">
        <f t="shared" si="40"/>
        <v>0</v>
      </c>
      <c r="BD250" s="5"/>
      <c r="BE250" s="5"/>
      <c r="BF250" s="5"/>
      <c r="BG250" s="5"/>
      <c r="BH250" s="5"/>
      <c r="BI250" s="5"/>
      <c r="BJ250" s="5"/>
    </row>
    <row r="251" spans="2:62" hidden="1">
      <c r="B251">
        <f t="shared" si="36"/>
        <v>465</v>
      </c>
      <c r="C251" t="str">
        <f t="shared" si="36"/>
        <v>REG</v>
      </c>
      <c r="D251" t="str">
        <f t="shared" si="36"/>
        <v>Preparació per desinstal.lació sistema de reg amb cinta</v>
      </c>
      <c r="E251" s="82">
        <f t="shared" si="36"/>
        <v>2500</v>
      </c>
      <c r="F251" s="5">
        <f t="shared" si="42"/>
        <v>0</v>
      </c>
      <c r="G251" s="5">
        <f t="shared" si="42"/>
        <v>0</v>
      </c>
      <c r="H251" s="5">
        <f t="shared" si="42"/>
        <v>0</v>
      </c>
      <c r="I251" s="5">
        <f t="shared" si="42"/>
        <v>0</v>
      </c>
      <c r="J251" s="5">
        <f t="shared" si="42"/>
        <v>0</v>
      </c>
      <c r="K251" s="5">
        <f t="shared" si="42"/>
        <v>0</v>
      </c>
      <c r="L251" s="5">
        <f t="shared" si="42"/>
        <v>0</v>
      </c>
      <c r="M251" s="5">
        <f t="shared" si="42"/>
        <v>0</v>
      </c>
      <c r="N251" s="5">
        <f t="shared" si="42"/>
        <v>0</v>
      </c>
      <c r="O251" s="5">
        <f t="shared" si="42"/>
        <v>0</v>
      </c>
      <c r="P251" s="5">
        <f t="shared" si="42"/>
        <v>0</v>
      </c>
      <c r="Q251" s="5">
        <f t="shared" si="42"/>
        <v>0</v>
      </c>
      <c r="R251" s="5">
        <f t="shared" si="42"/>
        <v>0</v>
      </c>
      <c r="S251" s="5">
        <f t="shared" si="42"/>
        <v>0</v>
      </c>
      <c r="T251" s="5">
        <f t="shared" si="42"/>
        <v>0</v>
      </c>
      <c r="U251" s="5">
        <f t="shared" si="42"/>
        <v>0</v>
      </c>
      <c r="V251" s="5">
        <f t="shared" si="42"/>
        <v>0</v>
      </c>
      <c r="W251" s="5">
        <f t="shared" si="42"/>
        <v>0</v>
      </c>
      <c r="X251" s="5">
        <f t="shared" si="42"/>
        <v>0</v>
      </c>
      <c r="Y251" s="5">
        <f t="shared" si="42"/>
        <v>0</v>
      </c>
      <c r="Z251" s="5">
        <f t="shared" si="42"/>
        <v>0</v>
      </c>
      <c r="AA251" s="5">
        <f t="shared" si="42"/>
        <v>0</v>
      </c>
      <c r="AB251" s="5">
        <f t="shared" si="42"/>
        <v>0</v>
      </c>
      <c r="AC251" s="5">
        <f t="shared" si="42"/>
        <v>0</v>
      </c>
      <c r="AD251" s="5">
        <f t="shared" si="42"/>
        <v>0</v>
      </c>
      <c r="AE251" s="5">
        <f t="shared" si="42"/>
        <v>0</v>
      </c>
      <c r="AF251" s="5">
        <f t="shared" si="42"/>
        <v>0</v>
      </c>
      <c r="AG251" s="5">
        <f t="shared" si="42"/>
        <v>0</v>
      </c>
      <c r="AH251" s="5">
        <f t="shared" si="42"/>
        <v>0</v>
      </c>
      <c r="AI251" s="5">
        <f t="shared" si="42"/>
        <v>0</v>
      </c>
      <c r="AJ251" s="5">
        <f t="shared" si="42"/>
        <v>0</v>
      </c>
      <c r="AK251" s="5">
        <f t="shared" si="42"/>
        <v>0</v>
      </c>
      <c r="AL251" s="5">
        <f t="shared" si="42"/>
        <v>0</v>
      </c>
      <c r="AM251" s="5">
        <f t="shared" si="42"/>
        <v>0</v>
      </c>
      <c r="AN251" s="5">
        <f t="shared" si="42"/>
        <v>0</v>
      </c>
      <c r="AO251" s="5">
        <f t="shared" si="42"/>
        <v>0</v>
      </c>
      <c r="AP251" s="5">
        <f t="shared" si="42"/>
        <v>0</v>
      </c>
      <c r="AQ251" s="5">
        <f t="shared" si="42"/>
        <v>0</v>
      </c>
      <c r="AR251" s="5">
        <f t="shared" si="42"/>
        <v>0</v>
      </c>
      <c r="AS251" s="5">
        <f t="shared" si="38"/>
        <v>0</v>
      </c>
      <c r="AT251" s="5">
        <f t="shared" si="40"/>
        <v>0</v>
      </c>
      <c r="AU251" s="5">
        <f t="shared" si="40"/>
        <v>0</v>
      </c>
      <c r="AV251" s="5">
        <f t="shared" si="40"/>
        <v>0</v>
      </c>
      <c r="AW251" s="5">
        <f t="shared" si="40"/>
        <v>0</v>
      </c>
      <c r="AX251" s="5">
        <f t="shared" si="40"/>
        <v>0</v>
      </c>
      <c r="AY251" s="5">
        <f t="shared" si="40"/>
        <v>0</v>
      </c>
      <c r="AZ251" s="5">
        <f t="shared" si="40"/>
        <v>0</v>
      </c>
      <c r="BA251" s="5">
        <f t="shared" si="40"/>
        <v>0</v>
      </c>
      <c r="BB251" s="5">
        <f t="shared" si="40"/>
        <v>0</v>
      </c>
      <c r="BC251" s="5">
        <f t="shared" si="40"/>
        <v>0</v>
      </c>
      <c r="BD251" s="5"/>
      <c r="BE251" s="5"/>
      <c r="BF251" s="5"/>
      <c r="BG251" s="5"/>
      <c r="BH251" s="5"/>
      <c r="BI251" s="5"/>
      <c r="BJ251" s="5"/>
    </row>
    <row r="252" spans="2:62" hidden="1">
      <c r="B252">
        <f t="shared" si="36"/>
        <v>515</v>
      </c>
      <c r="C252" t="str">
        <f t="shared" si="36"/>
        <v>TRACTAMENTS</v>
      </c>
      <c r="D252" t="str">
        <f t="shared" si="36"/>
        <v>Preparació per tractament bacillus + retenol +purí ortiga amb tractor i braços</v>
      </c>
      <c r="E252" s="82">
        <f t="shared" si="36"/>
        <v>2500</v>
      </c>
      <c r="F252" s="5">
        <f t="shared" si="42"/>
        <v>0</v>
      </c>
      <c r="G252" s="5">
        <f t="shared" si="42"/>
        <v>0</v>
      </c>
      <c r="H252" s="5">
        <f t="shared" si="42"/>
        <v>0</v>
      </c>
      <c r="I252" s="5">
        <f t="shared" si="42"/>
        <v>0</v>
      </c>
      <c r="J252" s="5">
        <f t="shared" si="42"/>
        <v>0</v>
      </c>
      <c r="K252" s="5">
        <f t="shared" si="42"/>
        <v>0</v>
      </c>
      <c r="L252" s="5">
        <f t="shared" si="42"/>
        <v>0</v>
      </c>
      <c r="M252" s="5">
        <f t="shared" si="42"/>
        <v>0</v>
      </c>
      <c r="N252" s="5">
        <f t="shared" si="42"/>
        <v>0</v>
      </c>
      <c r="O252" s="5">
        <f t="shared" si="42"/>
        <v>0</v>
      </c>
      <c r="P252" s="5">
        <f t="shared" si="42"/>
        <v>0</v>
      </c>
      <c r="Q252" s="5">
        <f t="shared" si="42"/>
        <v>0</v>
      </c>
      <c r="R252" s="5">
        <f t="shared" si="42"/>
        <v>0</v>
      </c>
      <c r="S252" s="5">
        <f t="shared" si="42"/>
        <v>0</v>
      </c>
      <c r="T252" s="5">
        <f t="shared" si="42"/>
        <v>0</v>
      </c>
      <c r="U252" s="5">
        <f t="shared" si="42"/>
        <v>0</v>
      </c>
      <c r="V252" s="5">
        <f t="shared" si="42"/>
        <v>0</v>
      </c>
      <c r="W252" s="5">
        <f t="shared" si="42"/>
        <v>0</v>
      </c>
      <c r="X252" s="5">
        <f t="shared" si="42"/>
        <v>0</v>
      </c>
      <c r="Y252" s="5">
        <f t="shared" si="42"/>
        <v>0</v>
      </c>
      <c r="Z252" s="5">
        <f t="shared" si="42"/>
        <v>0</v>
      </c>
      <c r="AA252" s="5">
        <f t="shared" si="42"/>
        <v>0</v>
      </c>
      <c r="AB252" s="5">
        <f t="shared" si="42"/>
        <v>0</v>
      </c>
      <c r="AC252" s="5">
        <f t="shared" si="42"/>
        <v>0</v>
      </c>
      <c r="AD252" s="5">
        <f t="shared" si="42"/>
        <v>0</v>
      </c>
      <c r="AE252" s="5">
        <f t="shared" si="42"/>
        <v>0</v>
      </c>
      <c r="AF252" s="5">
        <f t="shared" si="42"/>
        <v>0</v>
      </c>
      <c r="AG252" s="5">
        <f t="shared" si="42"/>
        <v>0</v>
      </c>
      <c r="AH252" s="5">
        <f t="shared" si="42"/>
        <v>0</v>
      </c>
      <c r="AI252" s="5">
        <f t="shared" si="42"/>
        <v>0</v>
      </c>
      <c r="AJ252" s="5">
        <f t="shared" si="42"/>
        <v>0</v>
      </c>
      <c r="AK252" s="5">
        <f t="shared" si="42"/>
        <v>0</v>
      </c>
      <c r="AL252" s="5">
        <f t="shared" si="42"/>
        <v>0</v>
      </c>
      <c r="AM252" s="5">
        <f t="shared" si="42"/>
        <v>0</v>
      </c>
      <c r="AN252" s="5">
        <f t="shared" si="42"/>
        <v>0</v>
      </c>
      <c r="AO252" s="5">
        <f t="shared" si="42"/>
        <v>0</v>
      </c>
      <c r="AP252" s="5">
        <f t="shared" si="42"/>
        <v>0</v>
      </c>
      <c r="AQ252" s="5">
        <f t="shared" si="42"/>
        <v>0</v>
      </c>
      <c r="AR252" s="5">
        <f t="shared" si="42"/>
        <v>0</v>
      </c>
      <c r="AS252" s="5">
        <f t="shared" si="38"/>
        <v>0</v>
      </c>
      <c r="AT252" s="5">
        <f t="shared" si="40"/>
        <v>0</v>
      </c>
      <c r="AU252" s="5">
        <f t="shared" si="40"/>
        <v>0</v>
      </c>
      <c r="AV252" s="5">
        <f t="shared" si="40"/>
        <v>0</v>
      </c>
      <c r="AW252" s="5">
        <f t="shared" si="40"/>
        <v>0</v>
      </c>
      <c r="AX252" s="5">
        <f t="shared" si="40"/>
        <v>0</v>
      </c>
      <c r="AY252" s="5">
        <f t="shared" si="40"/>
        <v>0</v>
      </c>
      <c r="AZ252" s="5">
        <f t="shared" si="40"/>
        <v>0</v>
      </c>
      <c r="BA252" s="5">
        <f t="shared" si="40"/>
        <v>0</v>
      </c>
      <c r="BB252" s="5">
        <f t="shared" si="40"/>
        <v>0</v>
      </c>
      <c r="BC252" s="5">
        <f t="shared" si="40"/>
        <v>0</v>
      </c>
      <c r="BD252" s="5"/>
      <c r="BE252" s="5"/>
      <c r="BF252" s="5"/>
      <c r="BG252" s="5"/>
      <c r="BH252" s="5"/>
      <c r="BI252" s="5"/>
      <c r="BJ252" s="5"/>
    </row>
    <row r="253" spans="2:62" hidden="1">
      <c r="B253">
        <f t="shared" si="36"/>
        <v>525</v>
      </c>
      <c r="C253" t="str">
        <f t="shared" si="36"/>
        <v>TRACTAMENTS</v>
      </c>
      <c r="D253" t="str">
        <f t="shared" si="36"/>
        <v>Preparació per tractament bacillus + retenol +purí ortiga amb bota i 2 persones</v>
      </c>
      <c r="E253" s="82">
        <f t="shared" si="36"/>
        <v>2500</v>
      </c>
      <c r="F253" s="5">
        <f t="shared" si="42"/>
        <v>0</v>
      </c>
      <c r="G253" s="5">
        <f t="shared" si="42"/>
        <v>0</v>
      </c>
      <c r="H253" s="5">
        <f t="shared" si="42"/>
        <v>0</v>
      </c>
      <c r="I253" s="5">
        <f t="shared" si="42"/>
        <v>0</v>
      </c>
      <c r="J253" s="5">
        <f t="shared" si="42"/>
        <v>0</v>
      </c>
      <c r="K253" s="5">
        <f t="shared" si="42"/>
        <v>0</v>
      </c>
      <c r="L253" s="5">
        <f t="shared" si="42"/>
        <v>0</v>
      </c>
      <c r="M253" s="5">
        <f t="shared" si="42"/>
        <v>0</v>
      </c>
      <c r="N253" s="5">
        <f t="shared" si="42"/>
        <v>0</v>
      </c>
      <c r="O253" s="5">
        <f t="shared" si="42"/>
        <v>0</v>
      </c>
      <c r="P253" s="5">
        <f t="shared" si="42"/>
        <v>0</v>
      </c>
      <c r="Q253" s="5">
        <f t="shared" si="42"/>
        <v>0</v>
      </c>
      <c r="R253" s="5">
        <f t="shared" si="42"/>
        <v>0</v>
      </c>
      <c r="S253" s="5">
        <f t="shared" si="42"/>
        <v>0</v>
      </c>
      <c r="T253" s="5">
        <f t="shared" si="42"/>
        <v>0</v>
      </c>
      <c r="U253" s="5">
        <f t="shared" si="42"/>
        <v>0</v>
      </c>
      <c r="V253" s="5">
        <f t="shared" si="42"/>
        <v>0</v>
      </c>
      <c r="W253" s="5">
        <f t="shared" si="42"/>
        <v>0</v>
      </c>
      <c r="X253" s="5">
        <f t="shared" si="42"/>
        <v>0</v>
      </c>
      <c r="Y253" s="5">
        <f t="shared" si="42"/>
        <v>0</v>
      </c>
      <c r="Z253" s="5">
        <f t="shared" si="42"/>
        <v>0</v>
      </c>
      <c r="AA253" s="5">
        <f t="shared" si="42"/>
        <v>0</v>
      </c>
      <c r="AB253" s="5">
        <f t="shared" si="42"/>
        <v>0</v>
      </c>
      <c r="AC253" s="5">
        <f t="shared" si="42"/>
        <v>0</v>
      </c>
      <c r="AD253" s="5">
        <f t="shared" si="42"/>
        <v>0</v>
      </c>
      <c r="AE253" s="5">
        <f t="shared" si="42"/>
        <v>0</v>
      </c>
      <c r="AF253" s="5">
        <f t="shared" si="42"/>
        <v>0</v>
      </c>
      <c r="AG253" s="5">
        <f t="shared" si="42"/>
        <v>0</v>
      </c>
      <c r="AH253" s="5">
        <f t="shared" si="42"/>
        <v>0</v>
      </c>
      <c r="AI253" s="5">
        <f t="shared" si="42"/>
        <v>0</v>
      </c>
      <c r="AJ253" s="5">
        <f t="shared" si="42"/>
        <v>0</v>
      </c>
      <c r="AK253" s="5">
        <f t="shared" si="42"/>
        <v>0</v>
      </c>
      <c r="AL253" s="5">
        <f t="shared" si="42"/>
        <v>0</v>
      </c>
      <c r="AM253" s="5">
        <f t="shared" si="42"/>
        <v>0</v>
      </c>
      <c r="AN253" s="5">
        <f t="shared" si="42"/>
        <v>0</v>
      </c>
      <c r="AO253" s="5">
        <f t="shared" si="42"/>
        <v>0</v>
      </c>
      <c r="AP253" s="5">
        <f t="shared" si="42"/>
        <v>0</v>
      </c>
      <c r="AQ253" s="5">
        <f t="shared" si="42"/>
        <v>0</v>
      </c>
      <c r="AR253" s="5">
        <f t="shared" si="42"/>
        <v>0</v>
      </c>
      <c r="AS253" s="5">
        <f t="shared" si="38"/>
        <v>0</v>
      </c>
      <c r="AT253" s="5">
        <f t="shared" si="40"/>
        <v>0</v>
      </c>
      <c r="AU253" s="5">
        <f t="shared" si="40"/>
        <v>0</v>
      </c>
      <c r="AV253" s="5">
        <f t="shared" si="40"/>
        <v>0</v>
      </c>
      <c r="AW253" s="5">
        <f t="shared" si="40"/>
        <v>0</v>
      </c>
      <c r="AX253" s="5">
        <f t="shared" si="40"/>
        <v>0</v>
      </c>
      <c r="AY253" s="5">
        <f t="shared" si="40"/>
        <v>0</v>
      </c>
      <c r="AZ253" s="5">
        <f t="shared" si="40"/>
        <v>0</v>
      </c>
      <c r="BA253" s="5">
        <f t="shared" si="40"/>
        <v>0</v>
      </c>
      <c r="BB253" s="5">
        <f t="shared" si="40"/>
        <v>0</v>
      </c>
      <c r="BC253" s="5">
        <f t="shared" si="40"/>
        <v>0</v>
      </c>
      <c r="BD253" s="5"/>
      <c r="BE253" s="5"/>
      <c r="BF253" s="5"/>
      <c r="BG253" s="5"/>
      <c r="BH253" s="5"/>
      <c r="BI253" s="5"/>
      <c r="BJ253" s="5"/>
    </row>
    <row r="254" spans="2:62" hidden="1">
      <c r="B254">
        <f t="shared" si="36"/>
        <v>535</v>
      </c>
      <c r="C254" t="str">
        <f t="shared" si="36"/>
        <v>TRACTAMENTS</v>
      </c>
      <c r="D254" t="str">
        <f t="shared" si="36"/>
        <v>Preparació per tractament coure + retenol + purí</v>
      </c>
      <c r="E254" s="82">
        <f t="shared" si="36"/>
        <v>2500</v>
      </c>
      <c r="F254" s="5">
        <f t="shared" si="42"/>
        <v>0</v>
      </c>
      <c r="G254" s="5">
        <f t="shared" si="42"/>
        <v>0</v>
      </c>
      <c r="H254" s="5">
        <f t="shared" si="42"/>
        <v>0</v>
      </c>
      <c r="I254" s="5">
        <f t="shared" si="42"/>
        <v>0</v>
      </c>
      <c r="J254" s="5">
        <f t="shared" si="42"/>
        <v>0</v>
      </c>
      <c r="K254" s="5">
        <f t="shared" si="42"/>
        <v>0</v>
      </c>
      <c r="L254" s="5">
        <f t="shared" si="42"/>
        <v>0</v>
      </c>
      <c r="M254" s="5">
        <f t="shared" si="42"/>
        <v>0</v>
      </c>
      <c r="N254" s="5">
        <f t="shared" si="42"/>
        <v>0</v>
      </c>
      <c r="O254" s="5">
        <f t="shared" si="42"/>
        <v>0</v>
      </c>
      <c r="P254" s="5">
        <f t="shared" si="42"/>
        <v>0</v>
      </c>
      <c r="Q254" s="5">
        <f t="shared" si="42"/>
        <v>0</v>
      </c>
      <c r="R254" s="5">
        <f t="shared" si="42"/>
        <v>0</v>
      </c>
      <c r="S254" s="5">
        <f t="shared" si="42"/>
        <v>0</v>
      </c>
      <c r="T254" s="5">
        <f t="shared" si="42"/>
        <v>0</v>
      </c>
      <c r="U254" s="5">
        <f t="shared" si="42"/>
        <v>0</v>
      </c>
      <c r="V254" s="5">
        <f t="shared" si="42"/>
        <v>0</v>
      </c>
      <c r="W254" s="5">
        <f t="shared" si="42"/>
        <v>0</v>
      </c>
      <c r="X254" s="5">
        <f t="shared" si="42"/>
        <v>0</v>
      </c>
      <c r="Y254" s="5">
        <f t="shared" si="42"/>
        <v>0</v>
      </c>
      <c r="Z254" s="5">
        <f t="shared" si="42"/>
        <v>0</v>
      </c>
      <c r="AA254" s="5">
        <f t="shared" si="42"/>
        <v>0</v>
      </c>
      <c r="AB254" s="5">
        <f t="shared" si="42"/>
        <v>0</v>
      </c>
      <c r="AC254" s="5">
        <f t="shared" si="42"/>
        <v>0</v>
      </c>
      <c r="AD254" s="5">
        <f t="shared" si="42"/>
        <v>0</v>
      </c>
      <c r="AE254" s="5">
        <f t="shared" si="42"/>
        <v>0</v>
      </c>
      <c r="AF254" s="5">
        <f t="shared" si="42"/>
        <v>0</v>
      </c>
      <c r="AG254" s="5">
        <f t="shared" si="42"/>
        <v>0</v>
      </c>
      <c r="AH254" s="5">
        <f t="shared" si="42"/>
        <v>0</v>
      </c>
      <c r="AI254" s="5">
        <f t="shared" si="42"/>
        <v>0</v>
      </c>
      <c r="AJ254" s="5">
        <f t="shared" si="42"/>
        <v>0</v>
      </c>
      <c r="AK254" s="5">
        <f t="shared" si="42"/>
        <v>0</v>
      </c>
      <c r="AL254" s="5">
        <f t="shared" si="42"/>
        <v>0</v>
      </c>
      <c r="AM254" s="5">
        <f t="shared" si="42"/>
        <v>0</v>
      </c>
      <c r="AN254" s="5">
        <f t="shared" si="42"/>
        <v>0</v>
      </c>
      <c r="AO254" s="5">
        <f t="shared" si="42"/>
        <v>0</v>
      </c>
      <c r="AP254" s="5">
        <f t="shared" si="42"/>
        <v>0</v>
      </c>
      <c r="AQ254" s="5">
        <f t="shared" si="42"/>
        <v>0</v>
      </c>
      <c r="AR254" s="5">
        <f t="shared" si="42"/>
        <v>0</v>
      </c>
      <c r="AS254" s="5">
        <f t="shared" si="38"/>
        <v>0</v>
      </c>
      <c r="AT254" s="5">
        <f t="shared" si="40"/>
        <v>0</v>
      </c>
      <c r="AU254" s="5">
        <f t="shared" si="40"/>
        <v>0</v>
      </c>
      <c r="AV254" s="5">
        <f t="shared" si="40"/>
        <v>0</v>
      </c>
      <c r="AW254" s="5">
        <f t="shared" si="40"/>
        <v>0</v>
      </c>
      <c r="AX254" s="5">
        <f t="shared" si="40"/>
        <v>0</v>
      </c>
      <c r="AY254" s="5">
        <f t="shared" si="40"/>
        <v>0</v>
      </c>
      <c r="AZ254" s="5">
        <f t="shared" si="40"/>
        <v>0</v>
      </c>
      <c r="BA254" s="5">
        <f t="shared" si="40"/>
        <v>0</v>
      </c>
      <c r="BB254" s="5">
        <f t="shared" si="40"/>
        <v>0</v>
      </c>
      <c r="BC254" s="5">
        <f t="shared" si="40"/>
        <v>0</v>
      </c>
      <c r="BD254" s="5"/>
      <c r="BE254" s="5"/>
      <c r="BF254" s="5"/>
      <c r="BG254" s="5"/>
      <c r="BH254" s="5"/>
      <c r="BI254" s="5"/>
      <c r="BJ254" s="5"/>
    </row>
    <row r="255" spans="2:62" hidden="1">
      <c r="B255">
        <f t="shared" si="36"/>
        <v>545</v>
      </c>
      <c r="C255" t="str">
        <f t="shared" si="36"/>
        <v>TRACTAMENTS</v>
      </c>
      <c r="D255" t="str">
        <f t="shared" si="36"/>
        <v>Preparació per tractament llimacs (ferramol)</v>
      </c>
      <c r="E255" s="82">
        <f t="shared" si="36"/>
        <v>2500</v>
      </c>
      <c r="F255" s="5">
        <f t="shared" si="42"/>
        <v>0</v>
      </c>
      <c r="G255" s="5">
        <f t="shared" si="42"/>
        <v>0</v>
      </c>
      <c r="H255" s="5">
        <f t="shared" si="42"/>
        <v>0</v>
      </c>
      <c r="I255" s="5">
        <f t="shared" si="42"/>
        <v>0</v>
      </c>
      <c r="J255" s="5">
        <f t="shared" si="42"/>
        <v>0</v>
      </c>
      <c r="K255" s="5">
        <f t="shared" si="42"/>
        <v>0</v>
      </c>
      <c r="L255" s="5">
        <f t="shared" si="42"/>
        <v>0</v>
      </c>
      <c r="M255" s="5">
        <f t="shared" si="42"/>
        <v>0</v>
      </c>
      <c r="N255" s="5">
        <f t="shared" si="42"/>
        <v>0</v>
      </c>
      <c r="O255" s="5">
        <f t="shared" si="42"/>
        <v>0</v>
      </c>
      <c r="P255" s="5">
        <f t="shared" si="42"/>
        <v>0</v>
      </c>
      <c r="Q255" s="5">
        <f t="shared" si="42"/>
        <v>0</v>
      </c>
      <c r="R255" s="5">
        <f t="shared" si="42"/>
        <v>0</v>
      </c>
      <c r="S255" s="5">
        <f t="shared" si="42"/>
        <v>0</v>
      </c>
      <c r="T255" s="5">
        <f t="shared" si="42"/>
        <v>0</v>
      </c>
      <c r="U255" s="5">
        <f t="shared" si="42"/>
        <v>0</v>
      </c>
      <c r="V255" s="5">
        <f t="shared" si="42"/>
        <v>0</v>
      </c>
      <c r="W255" s="5">
        <f t="shared" si="42"/>
        <v>0</v>
      </c>
      <c r="X255" s="5">
        <f t="shared" si="42"/>
        <v>0</v>
      </c>
      <c r="Y255" s="5">
        <f t="shared" si="42"/>
        <v>0</v>
      </c>
      <c r="Z255" s="5">
        <f t="shared" si="42"/>
        <v>0</v>
      </c>
      <c r="AA255" s="5">
        <f t="shared" ref="AA255:AR255" si="43">IF($E$4&lt;$E255,$E$4/$E255*AA130*AA$49,AA130*AA$49)</f>
        <v>0</v>
      </c>
      <c r="AB255" s="5">
        <f t="shared" si="43"/>
        <v>0</v>
      </c>
      <c r="AC255" s="5">
        <f t="shared" si="43"/>
        <v>0</v>
      </c>
      <c r="AD255" s="5">
        <f t="shared" si="43"/>
        <v>0</v>
      </c>
      <c r="AE255" s="5">
        <f t="shared" si="43"/>
        <v>0</v>
      </c>
      <c r="AF255" s="5">
        <f t="shared" si="43"/>
        <v>0</v>
      </c>
      <c r="AG255" s="5">
        <f t="shared" si="43"/>
        <v>0</v>
      </c>
      <c r="AH255" s="5">
        <f t="shared" si="43"/>
        <v>0</v>
      </c>
      <c r="AI255" s="5">
        <f t="shared" si="43"/>
        <v>0</v>
      </c>
      <c r="AJ255" s="5">
        <f t="shared" si="43"/>
        <v>0</v>
      </c>
      <c r="AK255" s="5">
        <f t="shared" si="43"/>
        <v>0</v>
      </c>
      <c r="AL255" s="5">
        <f t="shared" si="43"/>
        <v>0</v>
      </c>
      <c r="AM255" s="5">
        <f t="shared" si="43"/>
        <v>0</v>
      </c>
      <c r="AN255" s="5">
        <f t="shared" si="43"/>
        <v>0</v>
      </c>
      <c r="AO255" s="5">
        <f t="shared" si="43"/>
        <v>0</v>
      </c>
      <c r="AP255" s="5">
        <f t="shared" si="43"/>
        <v>0</v>
      </c>
      <c r="AQ255" s="5">
        <f t="shared" si="43"/>
        <v>0</v>
      </c>
      <c r="AR255" s="5">
        <f t="shared" si="43"/>
        <v>0</v>
      </c>
      <c r="AS255" s="5">
        <f t="shared" si="38"/>
        <v>0</v>
      </c>
      <c r="AT255" s="5">
        <f t="shared" si="40"/>
        <v>0</v>
      </c>
      <c r="AU255" s="5">
        <f t="shared" si="40"/>
        <v>0</v>
      </c>
      <c r="AV255" s="5">
        <f t="shared" si="40"/>
        <v>0</v>
      </c>
      <c r="AW255" s="5">
        <f t="shared" si="40"/>
        <v>0</v>
      </c>
      <c r="AX255" s="5">
        <f t="shared" si="40"/>
        <v>0</v>
      </c>
      <c r="AY255" s="5">
        <f t="shared" si="40"/>
        <v>0</v>
      </c>
      <c r="AZ255" s="5">
        <f t="shared" si="40"/>
        <v>0</v>
      </c>
      <c r="BA255" s="5">
        <f t="shared" si="40"/>
        <v>0</v>
      </c>
      <c r="BB255" s="5">
        <f t="shared" si="40"/>
        <v>0</v>
      </c>
      <c r="BC255" s="5">
        <f t="shared" si="40"/>
        <v>0</v>
      </c>
      <c r="BD255" s="5"/>
      <c r="BE255" s="5"/>
      <c r="BF255" s="5"/>
      <c r="BG255" s="5"/>
      <c r="BH255" s="5"/>
      <c r="BI255" s="5"/>
      <c r="BJ255" s="5"/>
    </row>
    <row r="256" spans="2:62" hidden="1">
      <c r="B256">
        <f t="shared" si="36"/>
        <v>555</v>
      </c>
      <c r="C256" t="str">
        <f t="shared" si="36"/>
        <v>TRACTAMENTS</v>
      </c>
      <c r="D256" t="str">
        <f t="shared" si="36"/>
        <v>Preparació per tractament bacillus + sofre amb bota i 2 persones</v>
      </c>
      <c r="E256" s="82">
        <f t="shared" si="36"/>
        <v>2500</v>
      </c>
      <c r="F256" s="5">
        <f t="shared" ref="F256:AR262" si="44">IF($E$4&lt;$E256,$E$4/$E256*F131*F$49,F131*F$49)</f>
        <v>0</v>
      </c>
      <c r="G256" s="5">
        <f t="shared" si="44"/>
        <v>0</v>
      </c>
      <c r="H256" s="5">
        <f t="shared" si="44"/>
        <v>0</v>
      </c>
      <c r="I256" s="5">
        <f t="shared" si="44"/>
        <v>0</v>
      </c>
      <c r="J256" s="5">
        <f t="shared" si="44"/>
        <v>0</v>
      </c>
      <c r="K256" s="5">
        <f t="shared" si="44"/>
        <v>0</v>
      </c>
      <c r="L256" s="5">
        <f t="shared" si="44"/>
        <v>0</v>
      </c>
      <c r="M256" s="5">
        <f t="shared" si="44"/>
        <v>0</v>
      </c>
      <c r="N256" s="5">
        <f t="shared" si="44"/>
        <v>0</v>
      </c>
      <c r="O256" s="5">
        <f t="shared" si="44"/>
        <v>0</v>
      </c>
      <c r="P256" s="5">
        <f t="shared" si="44"/>
        <v>0</v>
      </c>
      <c r="Q256" s="5">
        <f t="shared" si="44"/>
        <v>0</v>
      </c>
      <c r="R256" s="5">
        <f t="shared" si="44"/>
        <v>0</v>
      </c>
      <c r="S256" s="5">
        <f t="shared" si="44"/>
        <v>0</v>
      </c>
      <c r="T256" s="5">
        <f t="shared" si="44"/>
        <v>0</v>
      </c>
      <c r="U256" s="5">
        <f t="shared" si="44"/>
        <v>0</v>
      </c>
      <c r="V256" s="5">
        <f t="shared" si="44"/>
        <v>0</v>
      </c>
      <c r="W256" s="5">
        <f t="shared" si="44"/>
        <v>0</v>
      </c>
      <c r="X256" s="5">
        <f t="shared" si="44"/>
        <v>0</v>
      </c>
      <c r="Y256" s="5">
        <f t="shared" si="44"/>
        <v>0</v>
      </c>
      <c r="Z256" s="5">
        <f t="shared" si="44"/>
        <v>0</v>
      </c>
      <c r="AA256" s="5">
        <f t="shared" si="44"/>
        <v>0</v>
      </c>
      <c r="AB256" s="5">
        <f t="shared" si="44"/>
        <v>0</v>
      </c>
      <c r="AC256" s="5">
        <f t="shared" si="44"/>
        <v>0</v>
      </c>
      <c r="AD256" s="5">
        <f t="shared" si="44"/>
        <v>0</v>
      </c>
      <c r="AE256" s="5">
        <f t="shared" si="44"/>
        <v>0</v>
      </c>
      <c r="AF256" s="5">
        <f t="shared" si="44"/>
        <v>0</v>
      </c>
      <c r="AG256" s="5">
        <f t="shared" si="44"/>
        <v>0</v>
      </c>
      <c r="AH256" s="5">
        <f t="shared" si="44"/>
        <v>0</v>
      </c>
      <c r="AI256" s="5">
        <f t="shared" si="44"/>
        <v>0</v>
      </c>
      <c r="AJ256" s="5">
        <f t="shared" si="44"/>
        <v>0</v>
      </c>
      <c r="AK256" s="5">
        <f t="shared" si="44"/>
        <v>0</v>
      </c>
      <c r="AL256" s="5">
        <f t="shared" si="44"/>
        <v>0</v>
      </c>
      <c r="AM256" s="5">
        <f t="shared" si="44"/>
        <v>0</v>
      </c>
      <c r="AN256" s="5">
        <f t="shared" si="44"/>
        <v>0</v>
      </c>
      <c r="AO256" s="5">
        <f t="shared" si="44"/>
        <v>0</v>
      </c>
      <c r="AP256" s="5">
        <f t="shared" si="44"/>
        <v>0</v>
      </c>
      <c r="AQ256" s="5">
        <f t="shared" si="44"/>
        <v>0</v>
      </c>
      <c r="AR256" s="5">
        <f t="shared" si="44"/>
        <v>0</v>
      </c>
      <c r="AS256" s="5">
        <f t="shared" si="38"/>
        <v>0</v>
      </c>
      <c r="AT256" s="5">
        <f t="shared" si="40"/>
        <v>0</v>
      </c>
      <c r="AU256" s="5">
        <f t="shared" si="40"/>
        <v>0</v>
      </c>
      <c r="AV256" s="5">
        <f t="shared" si="40"/>
        <v>0</v>
      </c>
      <c r="AW256" s="5">
        <f t="shared" si="40"/>
        <v>0</v>
      </c>
      <c r="AX256" s="5">
        <f t="shared" si="40"/>
        <v>0</v>
      </c>
      <c r="AY256" s="5">
        <f t="shared" si="40"/>
        <v>0</v>
      </c>
      <c r="AZ256" s="5">
        <f t="shared" si="40"/>
        <v>0</v>
      </c>
      <c r="BA256" s="5">
        <f t="shared" si="40"/>
        <v>0</v>
      </c>
      <c r="BB256" s="5">
        <f t="shared" si="40"/>
        <v>0</v>
      </c>
      <c r="BC256" s="5">
        <f t="shared" si="40"/>
        <v>0</v>
      </c>
      <c r="BD256" s="5"/>
      <c r="BE256" s="5"/>
      <c r="BF256" s="5"/>
      <c r="BG256" s="5"/>
      <c r="BH256" s="5"/>
      <c r="BI256" s="5"/>
      <c r="BJ256" s="5"/>
    </row>
    <row r="257" spans="2:62" hidden="1">
      <c r="B257">
        <f t="shared" ref="B257:E272" si="45">+B132</f>
        <v>565</v>
      </c>
      <c r="C257" t="str">
        <f t="shared" si="45"/>
        <v>TRACTAMENTS</v>
      </c>
      <c r="D257" t="str">
        <f t="shared" si="45"/>
        <v>Preparació per tractament nim + sofre amb bota i 2 persones</v>
      </c>
      <c r="E257" s="82">
        <f t="shared" si="45"/>
        <v>2500</v>
      </c>
      <c r="F257" s="5">
        <f t="shared" si="44"/>
        <v>0</v>
      </c>
      <c r="G257" s="5">
        <f t="shared" si="44"/>
        <v>0</v>
      </c>
      <c r="H257" s="5">
        <f t="shared" si="44"/>
        <v>0</v>
      </c>
      <c r="I257" s="5">
        <f t="shared" si="44"/>
        <v>0</v>
      </c>
      <c r="J257" s="5">
        <f t="shared" si="44"/>
        <v>0</v>
      </c>
      <c r="K257" s="5">
        <f t="shared" si="44"/>
        <v>0</v>
      </c>
      <c r="L257" s="5">
        <f t="shared" si="44"/>
        <v>0</v>
      </c>
      <c r="M257" s="5">
        <f t="shared" si="44"/>
        <v>0</v>
      </c>
      <c r="N257" s="5">
        <f t="shared" si="44"/>
        <v>0</v>
      </c>
      <c r="O257" s="5">
        <f t="shared" si="44"/>
        <v>0</v>
      </c>
      <c r="P257" s="5">
        <f t="shared" si="44"/>
        <v>0</v>
      </c>
      <c r="Q257" s="5">
        <f t="shared" si="44"/>
        <v>0</v>
      </c>
      <c r="R257" s="5">
        <f t="shared" si="44"/>
        <v>0</v>
      </c>
      <c r="S257" s="5">
        <f t="shared" si="44"/>
        <v>0</v>
      </c>
      <c r="T257" s="5">
        <f t="shared" si="44"/>
        <v>0</v>
      </c>
      <c r="U257" s="5">
        <f t="shared" si="44"/>
        <v>0</v>
      </c>
      <c r="V257" s="5">
        <f t="shared" si="44"/>
        <v>0</v>
      </c>
      <c r="W257" s="5">
        <f t="shared" si="44"/>
        <v>0</v>
      </c>
      <c r="X257" s="5">
        <f t="shared" si="44"/>
        <v>0</v>
      </c>
      <c r="Y257" s="5">
        <f t="shared" si="44"/>
        <v>0</v>
      </c>
      <c r="Z257" s="5">
        <f t="shared" si="44"/>
        <v>0</v>
      </c>
      <c r="AA257" s="5">
        <f t="shared" si="44"/>
        <v>0</v>
      </c>
      <c r="AB257" s="5">
        <f t="shared" si="44"/>
        <v>0</v>
      </c>
      <c r="AC257" s="5">
        <f t="shared" si="44"/>
        <v>0</v>
      </c>
      <c r="AD257" s="5">
        <f t="shared" si="44"/>
        <v>0</v>
      </c>
      <c r="AE257" s="5">
        <f t="shared" si="44"/>
        <v>0</v>
      </c>
      <c r="AF257" s="5">
        <f t="shared" si="44"/>
        <v>0</v>
      </c>
      <c r="AG257" s="5">
        <f t="shared" si="44"/>
        <v>0</v>
      </c>
      <c r="AH257" s="5">
        <f t="shared" si="44"/>
        <v>0</v>
      </c>
      <c r="AI257" s="5">
        <f t="shared" si="44"/>
        <v>0</v>
      </c>
      <c r="AJ257" s="5">
        <f t="shared" si="44"/>
        <v>0</v>
      </c>
      <c r="AK257" s="5">
        <f t="shared" si="44"/>
        <v>0</v>
      </c>
      <c r="AL257" s="5">
        <f t="shared" si="44"/>
        <v>0</v>
      </c>
      <c r="AM257" s="5">
        <f t="shared" si="44"/>
        <v>0</v>
      </c>
      <c r="AN257" s="5">
        <f t="shared" si="44"/>
        <v>0</v>
      </c>
      <c r="AO257" s="5">
        <f t="shared" si="44"/>
        <v>0</v>
      </c>
      <c r="AP257" s="5">
        <f t="shared" si="44"/>
        <v>0</v>
      </c>
      <c r="AQ257" s="5">
        <f t="shared" si="44"/>
        <v>0</v>
      </c>
      <c r="AR257" s="5">
        <f t="shared" si="44"/>
        <v>0</v>
      </c>
      <c r="AS257" s="5">
        <f t="shared" si="38"/>
        <v>0</v>
      </c>
      <c r="AT257" s="5">
        <f t="shared" si="40"/>
        <v>0</v>
      </c>
      <c r="AU257" s="5">
        <f t="shared" si="40"/>
        <v>0</v>
      </c>
      <c r="AV257" s="5">
        <f t="shared" si="40"/>
        <v>0</v>
      </c>
      <c r="AW257" s="5">
        <f t="shared" si="40"/>
        <v>0</v>
      </c>
      <c r="AX257" s="5">
        <f t="shared" si="40"/>
        <v>0</v>
      </c>
      <c r="AY257" s="5">
        <f t="shared" si="40"/>
        <v>0</v>
      </c>
      <c r="AZ257" s="5">
        <f t="shared" si="40"/>
        <v>0</v>
      </c>
      <c r="BA257" s="5">
        <f t="shared" si="40"/>
        <v>0</v>
      </c>
      <c r="BB257" s="5">
        <f t="shared" si="40"/>
        <v>0</v>
      </c>
      <c r="BC257" s="5">
        <f t="shared" si="40"/>
        <v>0</v>
      </c>
      <c r="BD257" s="5"/>
      <c r="BE257" s="5"/>
      <c r="BF257" s="5"/>
      <c r="BG257" s="5"/>
      <c r="BH257" s="5"/>
      <c r="BI257" s="5"/>
      <c r="BJ257" s="5"/>
    </row>
    <row r="258" spans="2:62" hidden="1">
      <c r="B258">
        <f t="shared" si="45"/>
        <v>575</v>
      </c>
      <c r="C258" t="str">
        <f t="shared" si="45"/>
        <v>TRACTAMENTS</v>
      </c>
      <c r="D258" t="str">
        <f t="shared" si="45"/>
        <v>Preparació per tractament sofre amb bota i 2 persones</v>
      </c>
      <c r="E258" s="82">
        <f t="shared" si="45"/>
        <v>2500</v>
      </c>
      <c r="F258" s="5">
        <f t="shared" si="44"/>
        <v>0</v>
      </c>
      <c r="G258" s="5">
        <f t="shared" si="44"/>
        <v>0</v>
      </c>
      <c r="H258" s="5">
        <f t="shared" si="44"/>
        <v>0</v>
      </c>
      <c r="I258" s="5">
        <f t="shared" si="44"/>
        <v>0</v>
      </c>
      <c r="J258" s="5">
        <f t="shared" si="44"/>
        <v>0</v>
      </c>
      <c r="K258" s="5">
        <f t="shared" si="44"/>
        <v>0</v>
      </c>
      <c r="L258" s="5">
        <f t="shared" si="44"/>
        <v>0</v>
      </c>
      <c r="M258" s="5">
        <f t="shared" si="44"/>
        <v>0</v>
      </c>
      <c r="N258" s="5">
        <f t="shared" si="44"/>
        <v>0</v>
      </c>
      <c r="O258" s="5">
        <f t="shared" si="44"/>
        <v>0</v>
      </c>
      <c r="P258" s="5">
        <f t="shared" si="44"/>
        <v>0</v>
      </c>
      <c r="Q258" s="5">
        <f t="shared" si="44"/>
        <v>0</v>
      </c>
      <c r="R258" s="5">
        <f t="shared" si="44"/>
        <v>0</v>
      </c>
      <c r="S258" s="5">
        <f t="shared" si="44"/>
        <v>0</v>
      </c>
      <c r="T258" s="5">
        <f t="shared" si="44"/>
        <v>0</v>
      </c>
      <c r="U258" s="5">
        <f t="shared" si="44"/>
        <v>0</v>
      </c>
      <c r="V258" s="5">
        <f t="shared" si="44"/>
        <v>0</v>
      </c>
      <c r="W258" s="5">
        <f t="shared" si="44"/>
        <v>0</v>
      </c>
      <c r="X258" s="5">
        <f t="shared" si="44"/>
        <v>0</v>
      </c>
      <c r="Y258" s="5">
        <f t="shared" si="44"/>
        <v>0</v>
      </c>
      <c r="Z258" s="5">
        <f t="shared" si="44"/>
        <v>0</v>
      </c>
      <c r="AA258" s="5">
        <f t="shared" si="44"/>
        <v>0</v>
      </c>
      <c r="AB258" s="5">
        <f t="shared" si="44"/>
        <v>0</v>
      </c>
      <c r="AC258" s="5">
        <f t="shared" si="44"/>
        <v>0</v>
      </c>
      <c r="AD258" s="5">
        <f t="shared" si="44"/>
        <v>0</v>
      </c>
      <c r="AE258" s="5">
        <f t="shared" si="44"/>
        <v>0</v>
      </c>
      <c r="AF258" s="5">
        <f t="shared" si="44"/>
        <v>0</v>
      </c>
      <c r="AG258" s="5">
        <f t="shared" si="44"/>
        <v>0</v>
      </c>
      <c r="AH258" s="5">
        <f t="shared" si="44"/>
        <v>0</v>
      </c>
      <c r="AI258" s="5">
        <f t="shared" si="44"/>
        <v>0</v>
      </c>
      <c r="AJ258" s="5">
        <f t="shared" si="44"/>
        <v>0</v>
      </c>
      <c r="AK258" s="5">
        <f t="shared" si="44"/>
        <v>0</v>
      </c>
      <c r="AL258" s="5">
        <f t="shared" si="44"/>
        <v>0</v>
      </c>
      <c r="AM258" s="5">
        <f t="shared" si="44"/>
        <v>0</v>
      </c>
      <c r="AN258" s="5">
        <f t="shared" si="44"/>
        <v>0</v>
      </c>
      <c r="AO258" s="5">
        <f t="shared" si="44"/>
        <v>0</v>
      </c>
      <c r="AP258" s="5">
        <f t="shared" si="44"/>
        <v>0</v>
      </c>
      <c r="AQ258" s="5">
        <f t="shared" si="44"/>
        <v>0</v>
      </c>
      <c r="AR258" s="5">
        <f t="shared" si="44"/>
        <v>0</v>
      </c>
      <c r="AS258" s="5">
        <f t="shared" si="38"/>
        <v>0</v>
      </c>
      <c r="AT258" s="5">
        <f t="shared" si="40"/>
        <v>0</v>
      </c>
      <c r="AU258" s="5">
        <f t="shared" si="40"/>
        <v>0</v>
      </c>
      <c r="AV258" s="5">
        <f t="shared" si="40"/>
        <v>0</v>
      </c>
      <c r="AW258" s="5">
        <f t="shared" si="40"/>
        <v>0</v>
      </c>
      <c r="AX258" s="5">
        <f t="shared" si="40"/>
        <v>0</v>
      </c>
      <c r="AY258" s="5">
        <f t="shared" si="40"/>
        <v>0</v>
      </c>
      <c r="AZ258" s="5">
        <f t="shared" si="40"/>
        <v>0</v>
      </c>
      <c r="BA258" s="5">
        <f t="shared" si="40"/>
        <v>0</v>
      </c>
      <c r="BB258" s="5">
        <f t="shared" si="40"/>
        <v>0</v>
      </c>
      <c r="BC258" s="5">
        <f t="shared" si="40"/>
        <v>0</v>
      </c>
      <c r="BD258" s="5"/>
      <c r="BE258" s="5"/>
      <c r="BF258" s="5"/>
      <c r="BG258" s="5"/>
      <c r="BH258" s="5"/>
      <c r="BI258" s="5"/>
      <c r="BJ258" s="5"/>
    </row>
    <row r="259" spans="2:62" hidden="1">
      <c r="B259">
        <f t="shared" si="45"/>
        <v>615</v>
      </c>
      <c r="C259" t="str">
        <f t="shared" si="45"/>
        <v>DESHERBAT</v>
      </c>
      <c r="D259" t="str">
        <f t="shared" si="45"/>
        <v>Preparació per desherbat amb tractor</v>
      </c>
      <c r="E259" s="82">
        <f t="shared" si="45"/>
        <v>2500</v>
      </c>
      <c r="F259" s="5">
        <f t="shared" si="44"/>
        <v>0</v>
      </c>
      <c r="G259" s="5">
        <f t="shared" si="44"/>
        <v>0</v>
      </c>
      <c r="H259" s="5">
        <f t="shared" si="44"/>
        <v>0</v>
      </c>
      <c r="I259" s="5">
        <f t="shared" si="44"/>
        <v>0</v>
      </c>
      <c r="J259" s="5">
        <f t="shared" si="44"/>
        <v>0</v>
      </c>
      <c r="K259" s="5">
        <f t="shared" si="44"/>
        <v>0</v>
      </c>
      <c r="L259" s="5">
        <f t="shared" si="44"/>
        <v>0</v>
      </c>
      <c r="M259" s="5">
        <f t="shared" si="44"/>
        <v>0</v>
      </c>
      <c r="N259" s="5">
        <f t="shared" si="44"/>
        <v>0</v>
      </c>
      <c r="O259" s="5">
        <f t="shared" si="44"/>
        <v>0</v>
      </c>
      <c r="P259" s="5">
        <f t="shared" si="44"/>
        <v>0</v>
      </c>
      <c r="Q259" s="5">
        <f t="shared" si="44"/>
        <v>0</v>
      </c>
      <c r="R259" s="5">
        <f t="shared" si="44"/>
        <v>0</v>
      </c>
      <c r="S259" s="5">
        <f t="shared" si="44"/>
        <v>0</v>
      </c>
      <c r="T259" s="5">
        <f t="shared" si="44"/>
        <v>0</v>
      </c>
      <c r="U259" s="5">
        <f t="shared" si="44"/>
        <v>0</v>
      </c>
      <c r="V259" s="5">
        <f t="shared" si="44"/>
        <v>0</v>
      </c>
      <c r="W259" s="5">
        <f t="shared" si="44"/>
        <v>0</v>
      </c>
      <c r="X259" s="5">
        <f t="shared" si="44"/>
        <v>0</v>
      </c>
      <c r="Y259" s="5">
        <f t="shared" si="44"/>
        <v>0</v>
      </c>
      <c r="Z259" s="5">
        <f t="shared" si="44"/>
        <v>0</v>
      </c>
      <c r="AA259" s="5">
        <f t="shared" si="44"/>
        <v>0</v>
      </c>
      <c r="AB259" s="5">
        <f t="shared" si="44"/>
        <v>0</v>
      </c>
      <c r="AC259" s="5">
        <f t="shared" si="44"/>
        <v>0</v>
      </c>
      <c r="AD259" s="5">
        <f t="shared" si="44"/>
        <v>0</v>
      </c>
      <c r="AE259" s="5">
        <f t="shared" si="44"/>
        <v>0</v>
      </c>
      <c r="AF259" s="5">
        <f t="shared" si="44"/>
        <v>0</v>
      </c>
      <c r="AG259" s="5">
        <f t="shared" si="44"/>
        <v>0</v>
      </c>
      <c r="AH259" s="5">
        <f t="shared" si="44"/>
        <v>0</v>
      </c>
      <c r="AI259" s="5">
        <f t="shared" si="44"/>
        <v>0</v>
      </c>
      <c r="AJ259" s="5">
        <f t="shared" si="44"/>
        <v>0</v>
      </c>
      <c r="AK259" s="5">
        <f t="shared" si="44"/>
        <v>0</v>
      </c>
      <c r="AL259" s="5">
        <f t="shared" si="44"/>
        <v>0</v>
      </c>
      <c r="AM259" s="5">
        <f t="shared" si="44"/>
        <v>0</v>
      </c>
      <c r="AN259" s="5">
        <f t="shared" si="44"/>
        <v>0</v>
      </c>
      <c r="AO259" s="5">
        <f t="shared" si="44"/>
        <v>0</v>
      </c>
      <c r="AP259" s="5">
        <f t="shared" si="44"/>
        <v>0</v>
      </c>
      <c r="AQ259" s="5">
        <f t="shared" si="44"/>
        <v>0</v>
      </c>
      <c r="AR259" s="5">
        <f t="shared" si="44"/>
        <v>0</v>
      </c>
      <c r="AS259" s="5">
        <f t="shared" si="38"/>
        <v>0</v>
      </c>
      <c r="AT259" s="5">
        <f t="shared" ref="AT259:BC274" si="46">IF($E$4&lt;$E259,$E$4/$E259*AT134*AT$49,AT134*AT$49)</f>
        <v>0</v>
      </c>
      <c r="AU259" s="5">
        <f t="shared" si="46"/>
        <v>0</v>
      </c>
      <c r="AV259" s="5">
        <f t="shared" si="46"/>
        <v>0</v>
      </c>
      <c r="AW259" s="5">
        <f t="shared" si="46"/>
        <v>0</v>
      </c>
      <c r="AX259" s="5">
        <f t="shared" si="46"/>
        <v>0</v>
      </c>
      <c r="AY259" s="5">
        <f t="shared" si="46"/>
        <v>0</v>
      </c>
      <c r="AZ259" s="5">
        <f t="shared" si="46"/>
        <v>0</v>
      </c>
      <c r="BA259" s="5">
        <f t="shared" si="46"/>
        <v>0</v>
      </c>
      <c r="BB259" s="5">
        <f t="shared" si="46"/>
        <v>0</v>
      </c>
      <c r="BC259" s="5">
        <f t="shared" si="46"/>
        <v>0</v>
      </c>
      <c r="BD259" s="5"/>
      <c r="BE259" s="5"/>
      <c r="BF259" s="5"/>
      <c r="BG259" s="5"/>
      <c r="BH259" s="5"/>
      <c r="BI259" s="5"/>
      <c r="BJ259" s="5"/>
    </row>
    <row r="260" spans="2:62" hidden="1">
      <c r="B260">
        <f t="shared" si="45"/>
        <v>625</v>
      </c>
      <c r="C260" t="str">
        <f t="shared" si="45"/>
        <v>DESHERBAT</v>
      </c>
      <c r="D260" t="str">
        <f t="shared" si="45"/>
        <v>Preparació per desherbat amb motocultor</v>
      </c>
      <c r="E260" s="82">
        <f t="shared" si="45"/>
        <v>2500</v>
      </c>
      <c r="F260" s="5">
        <f t="shared" si="44"/>
        <v>0</v>
      </c>
      <c r="G260" s="5">
        <f t="shared" si="44"/>
        <v>0</v>
      </c>
      <c r="H260" s="5">
        <f t="shared" si="44"/>
        <v>0</v>
      </c>
      <c r="I260" s="5">
        <f t="shared" si="44"/>
        <v>0</v>
      </c>
      <c r="J260" s="5">
        <f t="shared" si="44"/>
        <v>0</v>
      </c>
      <c r="K260" s="5">
        <f t="shared" si="44"/>
        <v>0</v>
      </c>
      <c r="L260" s="5">
        <f t="shared" si="44"/>
        <v>0</v>
      </c>
      <c r="M260" s="5">
        <f t="shared" si="44"/>
        <v>0</v>
      </c>
      <c r="N260" s="5">
        <f t="shared" si="44"/>
        <v>0</v>
      </c>
      <c r="O260" s="5">
        <f t="shared" si="44"/>
        <v>0</v>
      </c>
      <c r="P260" s="5">
        <f t="shared" si="44"/>
        <v>0</v>
      </c>
      <c r="Q260" s="5">
        <f t="shared" si="44"/>
        <v>0</v>
      </c>
      <c r="R260" s="5">
        <f t="shared" si="44"/>
        <v>0</v>
      </c>
      <c r="S260" s="5">
        <f t="shared" si="44"/>
        <v>0</v>
      </c>
      <c r="T260" s="5">
        <f t="shared" si="44"/>
        <v>0</v>
      </c>
      <c r="U260" s="5">
        <f t="shared" si="44"/>
        <v>0</v>
      </c>
      <c r="V260" s="5">
        <f t="shared" si="44"/>
        <v>0</v>
      </c>
      <c r="W260" s="5">
        <f t="shared" si="44"/>
        <v>0</v>
      </c>
      <c r="X260" s="5">
        <f t="shared" si="44"/>
        <v>0</v>
      </c>
      <c r="Y260" s="5">
        <f t="shared" si="44"/>
        <v>0</v>
      </c>
      <c r="Z260" s="5">
        <f t="shared" si="44"/>
        <v>0</v>
      </c>
      <c r="AA260" s="5">
        <f t="shared" si="44"/>
        <v>0</v>
      </c>
      <c r="AB260" s="5">
        <f t="shared" si="44"/>
        <v>0</v>
      </c>
      <c r="AC260" s="5">
        <f t="shared" si="44"/>
        <v>0</v>
      </c>
      <c r="AD260" s="5">
        <f t="shared" si="44"/>
        <v>0</v>
      </c>
      <c r="AE260" s="5">
        <f t="shared" si="44"/>
        <v>0</v>
      </c>
      <c r="AF260" s="5">
        <f t="shared" si="44"/>
        <v>0</v>
      </c>
      <c r="AG260" s="5">
        <f t="shared" si="44"/>
        <v>0</v>
      </c>
      <c r="AH260" s="5">
        <f t="shared" si="44"/>
        <v>0</v>
      </c>
      <c r="AI260" s="5">
        <f t="shared" si="44"/>
        <v>0</v>
      </c>
      <c r="AJ260" s="5">
        <f t="shared" si="44"/>
        <v>0</v>
      </c>
      <c r="AK260" s="5">
        <f t="shared" si="44"/>
        <v>0</v>
      </c>
      <c r="AL260" s="5">
        <f t="shared" si="44"/>
        <v>0</v>
      </c>
      <c r="AM260" s="5">
        <f t="shared" si="44"/>
        <v>0</v>
      </c>
      <c r="AN260" s="5">
        <f t="shared" si="44"/>
        <v>0</v>
      </c>
      <c r="AO260" s="5">
        <f t="shared" si="44"/>
        <v>0</v>
      </c>
      <c r="AP260" s="5">
        <f t="shared" si="44"/>
        <v>0</v>
      </c>
      <c r="AQ260" s="5">
        <f t="shared" si="44"/>
        <v>0</v>
      </c>
      <c r="AR260" s="5">
        <f t="shared" si="44"/>
        <v>0</v>
      </c>
      <c r="AS260" s="5">
        <f t="shared" si="38"/>
        <v>0</v>
      </c>
      <c r="AT260" s="5">
        <f t="shared" si="46"/>
        <v>0</v>
      </c>
      <c r="AU260" s="5">
        <f t="shared" si="46"/>
        <v>0</v>
      </c>
      <c r="AV260" s="5">
        <f t="shared" si="46"/>
        <v>0</v>
      </c>
      <c r="AW260" s="5">
        <f t="shared" si="46"/>
        <v>0</v>
      </c>
      <c r="AX260" s="5">
        <f t="shared" si="46"/>
        <v>0</v>
      </c>
      <c r="AY260" s="5">
        <f t="shared" si="46"/>
        <v>0</v>
      </c>
      <c r="AZ260" s="5">
        <f t="shared" si="46"/>
        <v>0</v>
      </c>
      <c r="BA260" s="5">
        <f t="shared" si="46"/>
        <v>0</v>
      </c>
      <c r="BB260" s="5">
        <f t="shared" si="46"/>
        <v>0</v>
      </c>
      <c r="BC260" s="5">
        <f t="shared" si="46"/>
        <v>0</v>
      </c>
      <c r="BD260" s="5"/>
      <c r="BE260" s="5"/>
      <c r="BF260" s="5"/>
      <c r="BG260" s="5"/>
      <c r="BH260" s="5"/>
      <c r="BI260" s="5"/>
      <c r="BJ260" s="5"/>
    </row>
    <row r="261" spans="2:62" hidden="1">
      <c r="B261">
        <f t="shared" si="45"/>
        <v>635</v>
      </c>
      <c r="C261" t="str">
        <f t="shared" si="45"/>
        <v>DESHERBAT</v>
      </c>
      <c r="D261" t="str">
        <f t="shared" si="45"/>
        <v>Preparació per desherbat amb motocultor (només part sense plàstic)</v>
      </c>
      <c r="E261" s="82">
        <f t="shared" si="45"/>
        <v>2500</v>
      </c>
      <c r="F261" s="5">
        <f t="shared" si="44"/>
        <v>0</v>
      </c>
      <c r="G261" s="5">
        <f t="shared" si="44"/>
        <v>0</v>
      </c>
      <c r="H261" s="5">
        <f t="shared" si="44"/>
        <v>0</v>
      </c>
      <c r="I261" s="5">
        <f t="shared" si="44"/>
        <v>0</v>
      </c>
      <c r="J261" s="5">
        <f t="shared" si="44"/>
        <v>0</v>
      </c>
      <c r="K261" s="5">
        <f t="shared" si="44"/>
        <v>0</v>
      </c>
      <c r="L261" s="5">
        <f t="shared" si="44"/>
        <v>0</v>
      </c>
      <c r="M261" s="5">
        <f t="shared" si="44"/>
        <v>0</v>
      </c>
      <c r="N261" s="5">
        <f t="shared" si="44"/>
        <v>0</v>
      </c>
      <c r="O261" s="5">
        <f t="shared" si="44"/>
        <v>0</v>
      </c>
      <c r="P261" s="5">
        <f t="shared" si="44"/>
        <v>0</v>
      </c>
      <c r="Q261" s="5">
        <f t="shared" si="44"/>
        <v>0</v>
      </c>
      <c r="R261" s="5">
        <f t="shared" si="44"/>
        <v>0</v>
      </c>
      <c r="S261" s="5">
        <f t="shared" si="44"/>
        <v>0</v>
      </c>
      <c r="T261" s="5">
        <f t="shared" si="44"/>
        <v>0</v>
      </c>
      <c r="U261" s="5">
        <f t="shared" si="44"/>
        <v>0</v>
      </c>
      <c r="V261" s="5">
        <f t="shared" si="44"/>
        <v>0</v>
      </c>
      <c r="W261" s="5">
        <f t="shared" si="44"/>
        <v>0</v>
      </c>
      <c r="X261" s="5">
        <f t="shared" si="44"/>
        <v>0</v>
      </c>
      <c r="Y261" s="5">
        <f t="shared" si="44"/>
        <v>0</v>
      </c>
      <c r="Z261" s="5">
        <f t="shared" si="44"/>
        <v>0</v>
      </c>
      <c r="AA261" s="5">
        <f t="shared" si="44"/>
        <v>0</v>
      </c>
      <c r="AB261" s="5">
        <f t="shared" si="44"/>
        <v>0</v>
      </c>
      <c r="AC261" s="5">
        <f t="shared" si="44"/>
        <v>0</v>
      </c>
      <c r="AD261" s="5">
        <f t="shared" si="44"/>
        <v>0</v>
      </c>
      <c r="AE261" s="5">
        <f t="shared" si="44"/>
        <v>0</v>
      </c>
      <c r="AF261" s="5">
        <f t="shared" si="44"/>
        <v>0</v>
      </c>
      <c r="AG261" s="5">
        <f t="shared" si="44"/>
        <v>0</v>
      </c>
      <c r="AH261" s="5">
        <f t="shared" si="44"/>
        <v>0</v>
      </c>
      <c r="AI261" s="5">
        <f t="shared" si="44"/>
        <v>0</v>
      </c>
      <c r="AJ261" s="5">
        <f t="shared" si="44"/>
        <v>0</v>
      </c>
      <c r="AK261" s="5">
        <f t="shared" si="44"/>
        <v>0</v>
      </c>
      <c r="AL261" s="5">
        <f t="shared" si="44"/>
        <v>0</v>
      </c>
      <c r="AM261" s="5">
        <f t="shared" si="44"/>
        <v>0</v>
      </c>
      <c r="AN261" s="5">
        <f t="shared" si="44"/>
        <v>0</v>
      </c>
      <c r="AO261" s="5">
        <f t="shared" si="44"/>
        <v>0</v>
      </c>
      <c r="AP261" s="5">
        <f t="shared" si="44"/>
        <v>0</v>
      </c>
      <c r="AQ261" s="5">
        <f t="shared" si="44"/>
        <v>0</v>
      </c>
      <c r="AR261" s="5">
        <f t="shared" si="44"/>
        <v>0</v>
      </c>
      <c r="AS261" s="5">
        <f t="shared" si="38"/>
        <v>0</v>
      </c>
      <c r="AT261" s="5">
        <f t="shared" si="46"/>
        <v>0</v>
      </c>
      <c r="AU261" s="5">
        <f t="shared" si="46"/>
        <v>0</v>
      </c>
      <c r="AV261" s="5">
        <f t="shared" si="46"/>
        <v>0</v>
      </c>
      <c r="AW261" s="5">
        <f t="shared" si="46"/>
        <v>0</v>
      </c>
      <c r="AX261" s="5">
        <f t="shared" si="46"/>
        <v>0</v>
      </c>
      <c r="AY261" s="5">
        <f t="shared" si="46"/>
        <v>0</v>
      </c>
      <c r="AZ261" s="5">
        <f t="shared" si="46"/>
        <v>0</v>
      </c>
      <c r="BA261" s="5">
        <f t="shared" si="46"/>
        <v>0</v>
      </c>
      <c r="BB261" s="5">
        <f t="shared" si="46"/>
        <v>0</v>
      </c>
      <c r="BC261" s="5">
        <f t="shared" si="46"/>
        <v>0</v>
      </c>
      <c r="BD261" s="5"/>
      <c r="BE261" s="5"/>
      <c r="BF261" s="5"/>
      <c r="BG261" s="5"/>
      <c r="BH261" s="5"/>
      <c r="BI261" s="5"/>
      <c r="BJ261" s="5"/>
    </row>
    <row r="262" spans="2:62" hidden="1">
      <c r="B262">
        <f t="shared" si="45"/>
        <v>645</v>
      </c>
      <c r="C262" t="str">
        <f t="shared" si="45"/>
        <v>DESHERBAT</v>
      </c>
      <c r="D262" t="str">
        <f t="shared" si="45"/>
        <v>Preparació per desherbat manual 2,5h/1.000 m2</v>
      </c>
      <c r="E262" s="82">
        <f t="shared" si="45"/>
        <v>2500</v>
      </c>
      <c r="F262" s="5">
        <f t="shared" si="44"/>
        <v>0</v>
      </c>
      <c r="G262" s="5">
        <f t="shared" si="44"/>
        <v>0</v>
      </c>
      <c r="H262" s="5">
        <f t="shared" si="44"/>
        <v>0</v>
      </c>
      <c r="I262" s="5">
        <f t="shared" si="44"/>
        <v>0</v>
      </c>
      <c r="J262" s="5">
        <f t="shared" si="44"/>
        <v>0</v>
      </c>
      <c r="K262" s="5">
        <f t="shared" si="44"/>
        <v>0</v>
      </c>
      <c r="L262" s="5">
        <f t="shared" si="44"/>
        <v>0</v>
      </c>
      <c r="M262" s="5">
        <f t="shared" si="44"/>
        <v>0</v>
      </c>
      <c r="N262" s="5">
        <f t="shared" si="44"/>
        <v>0</v>
      </c>
      <c r="O262" s="5">
        <f t="shared" si="44"/>
        <v>0</v>
      </c>
      <c r="P262" s="5">
        <f t="shared" si="44"/>
        <v>0</v>
      </c>
      <c r="Q262" s="5">
        <f t="shared" si="44"/>
        <v>0</v>
      </c>
      <c r="R262" s="5">
        <f t="shared" si="44"/>
        <v>0</v>
      </c>
      <c r="S262" s="5">
        <f t="shared" si="44"/>
        <v>0</v>
      </c>
      <c r="T262" s="5">
        <f t="shared" si="44"/>
        <v>0</v>
      </c>
      <c r="U262" s="5">
        <f t="shared" si="44"/>
        <v>0</v>
      </c>
      <c r="V262" s="5">
        <f t="shared" si="44"/>
        <v>0</v>
      </c>
      <c r="W262" s="5">
        <f t="shared" si="44"/>
        <v>0</v>
      </c>
      <c r="X262" s="5">
        <f t="shared" si="44"/>
        <v>0</v>
      </c>
      <c r="Y262" s="5">
        <f t="shared" si="44"/>
        <v>0</v>
      </c>
      <c r="Z262" s="5">
        <f t="shared" si="44"/>
        <v>0</v>
      </c>
      <c r="AA262" s="5">
        <f t="shared" ref="AA262:AR262" si="47">IF($E$4&lt;$E262,$E$4/$E262*AA137*AA$49,AA137*AA$49)</f>
        <v>0</v>
      </c>
      <c r="AB262" s="5">
        <f t="shared" si="47"/>
        <v>0</v>
      </c>
      <c r="AC262" s="5">
        <f t="shared" si="47"/>
        <v>0</v>
      </c>
      <c r="AD262" s="5">
        <f t="shared" si="47"/>
        <v>0</v>
      </c>
      <c r="AE262" s="5">
        <f t="shared" si="47"/>
        <v>0</v>
      </c>
      <c r="AF262" s="5">
        <f t="shared" si="47"/>
        <v>0</v>
      </c>
      <c r="AG262" s="5">
        <f t="shared" si="47"/>
        <v>0</v>
      </c>
      <c r="AH262" s="5">
        <f t="shared" si="47"/>
        <v>0</v>
      </c>
      <c r="AI262" s="5">
        <f t="shared" si="47"/>
        <v>0</v>
      </c>
      <c r="AJ262" s="5">
        <f t="shared" si="47"/>
        <v>0</v>
      </c>
      <c r="AK262" s="5">
        <f t="shared" si="47"/>
        <v>0</v>
      </c>
      <c r="AL262" s="5">
        <f t="shared" si="47"/>
        <v>0</v>
      </c>
      <c r="AM262" s="5">
        <f t="shared" si="47"/>
        <v>0</v>
      </c>
      <c r="AN262" s="5">
        <f t="shared" si="47"/>
        <v>0</v>
      </c>
      <c r="AO262" s="5">
        <f t="shared" si="47"/>
        <v>0</v>
      </c>
      <c r="AP262" s="5">
        <f t="shared" si="47"/>
        <v>0</v>
      </c>
      <c r="AQ262" s="5">
        <f t="shared" si="47"/>
        <v>0</v>
      </c>
      <c r="AR262" s="5">
        <f t="shared" si="47"/>
        <v>0</v>
      </c>
      <c r="AS262" s="5">
        <f t="shared" si="38"/>
        <v>0</v>
      </c>
      <c r="AT262" s="5">
        <f t="shared" si="46"/>
        <v>0</v>
      </c>
      <c r="AU262" s="5">
        <f t="shared" si="46"/>
        <v>0</v>
      </c>
      <c r="AV262" s="5">
        <f t="shared" si="46"/>
        <v>0</v>
      </c>
      <c r="AW262" s="5">
        <f t="shared" si="46"/>
        <v>0</v>
      </c>
      <c r="AX262" s="5">
        <f t="shared" si="46"/>
        <v>0</v>
      </c>
      <c r="AY262" s="5">
        <f t="shared" si="46"/>
        <v>0</v>
      </c>
      <c r="AZ262" s="5">
        <f t="shared" si="46"/>
        <v>0</v>
      </c>
      <c r="BA262" s="5">
        <f t="shared" si="46"/>
        <v>0</v>
      </c>
      <c r="BB262" s="5">
        <f t="shared" si="46"/>
        <v>0</v>
      </c>
      <c r="BC262" s="5">
        <f t="shared" si="46"/>
        <v>0</v>
      </c>
      <c r="BD262" s="5"/>
      <c r="BE262" s="5"/>
      <c r="BF262" s="5"/>
      <c r="BG262" s="5"/>
      <c r="BH262" s="5"/>
      <c r="BI262" s="5"/>
      <c r="BJ262" s="5"/>
    </row>
    <row r="263" spans="2:62" hidden="1">
      <c r="B263">
        <f t="shared" si="45"/>
        <v>655</v>
      </c>
      <c r="C263" t="str">
        <f t="shared" si="45"/>
        <v>DESHERBAT</v>
      </c>
      <c r="D263" t="str">
        <f t="shared" si="45"/>
        <v>Preparació per desherbat manual 5h/1.000  m2</v>
      </c>
      <c r="E263" s="82">
        <f t="shared" si="45"/>
        <v>2500</v>
      </c>
      <c r="F263" s="5">
        <f t="shared" ref="F263:AR269" si="48">IF($E$4&lt;$E263,$E$4/$E263*F138*F$49,F138*F$49)</f>
        <v>0</v>
      </c>
      <c r="G263" s="5">
        <f t="shared" si="48"/>
        <v>0</v>
      </c>
      <c r="H263" s="5">
        <f t="shared" si="48"/>
        <v>0</v>
      </c>
      <c r="I263" s="5">
        <f t="shared" si="48"/>
        <v>0</v>
      </c>
      <c r="J263" s="5">
        <f t="shared" si="48"/>
        <v>0</v>
      </c>
      <c r="K263" s="5">
        <f t="shared" si="48"/>
        <v>0</v>
      </c>
      <c r="L263" s="5">
        <f t="shared" si="48"/>
        <v>0</v>
      </c>
      <c r="M263" s="5">
        <f t="shared" si="48"/>
        <v>0</v>
      </c>
      <c r="N263" s="5">
        <f t="shared" si="48"/>
        <v>0</v>
      </c>
      <c r="O263" s="5">
        <f t="shared" si="48"/>
        <v>0</v>
      </c>
      <c r="P263" s="5">
        <f t="shared" si="48"/>
        <v>0</v>
      </c>
      <c r="Q263" s="5">
        <f t="shared" si="48"/>
        <v>0</v>
      </c>
      <c r="R263" s="5">
        <f t="shared" si="48"/>
        <v>0</v>
      </c>
      <c r="S263" s="5">
        <f t="shared" si="48"/>
        <v>0</v>
      </c>
      <c r="T263" s="5">
        <f t="shared" si="48"/>
        <v>0</v>
      </c>
      <c r="U263" s="5">
        <f t="shared" si="48"/>
        <v>0</v>
      </c>
      <c r="V263" s="5">
        <f t="shared" si="48"/>
        <v>0</v>
      </c>
      <c r="W263" s="5">
        <f t="shared" si="48"/>
        <v>0</v>
      </c>
      <c r="X263" s="5">
        <f t="shared" si="48"/>
        <v>0</v>
      </c>
      <c r="Y263" s="5">
        <f t="shared" si="48"/>
        <v>0</v>
      </c>
      <c r="Z263" s="5">
        <f t="shared" si="48"/>
        <v>0</v>
      </c>
      <c r="AA263" s="5">
        <f t="shared" si="48"/>
        <v>0</v>
      </c>
      <c r="AB263" s="5">
        <f t="shared" si="48"/>
        <v>0</v>
      </c>
      <c r="AC263" s="5">
        <f t="shared" si="48"/>
        <v>0</v>
      </c>
      <c r="AD263" s="5">
        <f t="shared" si="48"/>
        <v>0</v>
      </c>
      <c r="AE263" s="5">
        <f t="shared" si="48"/>
        <v>0</v>
      </c>
      <c r="AF263" s="5">
        <f t="shared" si="48"/>
        <v>0</v>
      </c>
      <c r="AG263" s="5">
        <f t="shared" si="48"/>
        <v>0</v>
      </c>
      <c r="AH263" s="5">
        <f t="shared" si="48"/>
        <v>0</v>
      </c>
      <c r="AI263" s="5">
        <f t="shared" si="48"/>
        <v>0</v>
      </c>
      <c r="AJ263" s="5">
        <f t="shared" si="48"/>
        <v>0</v>
      </c>
      <c r="AK263" s="5">
        <f t="shared" si="48"/>
        <v>0</v>
      </c>
      <c r="AL263" s="5">
        <f t="shared" si="48"/>
        <v>0</v>
      </c>
      <c r="AM263" s="5">
        <f t="shared" si="48"/>
        <v>0</v>
      </c>
      <c r="AN263" s="5">
        <f t="shared" si="48"/>
        <v>0</v>
      </c>
      <c r="AO263" s="5">
        <f t="shared" si="48"/>
        <v>0</v>
      </c>
      <c r="AP263" s="5">
        <f t="shared" si="48"/>
        <v>0</v>
      </c>
      <c r="AQ263" s="5">
        <f t="shared" si="48"/>
        <v>0</v>
      </c>
      <c r="AR263" s="5">
        <f t="shared" si="48"/>
        <v>0</v>
      </c>
      <c r="AS263" s="5">
        <f t="shared" si="38"/>
        <v>0</v>
      </c>
      <c r="AT263" s="5">
        <f t="shared" si="46"/>
        <v>0</v>
      </c>
      <c r="AU263" s="5">
        <f t="shared" si="46"/>
        <v>0</v>
      </c>
      <c r="AV263" s="5">
        <f t="shared" si="46"/>
        <v>0</v>
      </c>
      <c r="AW263" s="5">
        <f t="shared" si="46"/>
        <v>0</v>
      </c>
      <c r="AX263" s="5">
        <f t="shared" si="46"/>
        <v>0</v>
      </c>
      <c r="AY263" s="5">
        <f t="shared" si="46"/>
        <v>0</v>
      </c>
      <c r="AZ263" s="5">
        <f t="shared" si="46"/>
        <v>0</v>
      </c>
      <c r="BA263" s="5">
        <f t="shared" si="46"/>
        <v>0</v>
      </c>
      <c r="BB263" s="5">
        <f t="shared" si="46"/>
        <v>0</v>
      </c>
      <c r="BC263" s="5">
        <f t="shared" si="46"/>
        <v>0</v>
      </c>
      <c r="BD263" s="5"/>
      <c r="BE263" s="5"/>
      <c r="BF263" s="5"/>
      <c r="BG263" s="5"/>
      <c r="BH263" s="5"/>
      <c r="BI263" s="5"/>
      <c r="BJ263" s="5"/>
    </row>
    <row r="264" spans="2:62" hidden="1">
      <c r="B264">
        <f t="shared" si="45"/>
        <v>665</v>
      </c>
      <c r="C264" t="str">
        <f t="shared" si="45"/>
        <v>DESHERBAT</v>
      </c>
      <c r="D264" t="str">
        <f t="shared" si="45"/>
        <v>Preparació per desherbat manual 6,5h/1.000  m2</v>
      </c>
      <c r="E264" s="82">
        <f t="shared" si="45"/>
        <v>2500</v>
      </c>
      <c r="F264" s="5">
        <f t="shared" si="48"/>
        <v>0</v>
      </c>
      <c r="G264" s="5">
        <f t="shared" si="48"/>
        <v>0</v>
      </c>
      <c r="H264" s="5">
        <f t="shared" si="48"/>
        <v>0</v>
      </c>
      <c r="I264" s="5">
        <f t="shared" si="48"/>
        <v>0</v>
      </c>
      <c r="J264" s="5">
        <f t="shared" si="48"/>
        <v>0</v>
      </c>
      <c r="K264" s="5">
        <f t="shared" si="48"/>
        <v>0</v>
      </c>
      <c r="L264" s="5">
        <f t="shared" si="48"/>
        <v>0</v>
      </c>
      <c r="M264" s="5">
        <f t="shared" si="48"/>
        <v>0</v>
      </c>
      <c r="N264" s="5">
        <f t="shared" si="48"/>
        <v>0</v>
      </c>
      <c r="O264" s="5">
        <f t="shared" si="48"/>
        <v>0</v>
      </c>
      <c r="P264" s="5">
        <f t="shared" si="48"/>
        <v>0</v>
      </c>
      <c r="Q264" s="5">
        <f t="shared" si="48"/>
        <v>0</v>
      </c>
      <c r="R264" s="5">
        <f t="shared" si="48"/>
        <v>0</v>
      </c>
      <c r="S264" s="5">
        <f t="shared" si="48"/>
        <v>0</v>
      </c>
      <c r="T264" s="5">
        <f t="shared" si="48"/>
        <v>0</v>
      </c>
      <c r="U264" s="5">
        <f t="shared" si="48"/>
        <v>0</v>
      </c>
      <c r="V264" s="5">
        <f t="shared" si="48"/>
        <v>0</v>
      </c>
      <c r="W264" s="5">
        <f t="shared" si="48"/>
        <v>0</v>
      </c>
      <c r="X264" s="5">
        <f t="shared" si="48"/>
        <v>0</v>
      </c>
      <c r="Y264" s="5">
        <f t="shared" si="48"/>
        <v>0</v>
      </c>
      <c r="Z264" s="5">
        <f t="shared" si="48"/>
        <v>0</v>
      </c>
      <c r="AA264" s="5">
        <f t="shared" si="48"/>
        <v>0</v>
      </c>
      <c r="AB264" s="5">
        <f t="shared" si="48"/>
        <v>0</v>
      </c>
      <c r="AC264" s="5">
        <f t="shared" si="48"/>
        <v>0</v>
      </c>
      <c r="AD264" s="5">
        <f t="shared" si="48"/>
        <v>0</v>
      </c>
      <c r="AE264" s="5">
        <f t="shared" si="48"/>
        <v>0</v>
      </c>
      <c r="AF264" s="5">
        <f t="shared" si="48"/>
        <v>0</v>
      </c>
      <c r="AG264" s="5">
        <f t="shared" si="48"/>
        <v>0</v>
      </c>
      <c r="AH264" s="5">
        <f t="shared" si="48"/>
        <v>0</v>
      </c>
      <c r="AI264" s="5">
        <f t="shared" si="48"/>
        <v>0</v>
      </c>
      <c r="AJ264" s="5">
        <f t="shared" si="48"/>
        <v>0</v>
      </c>
      <c r="AK264" s="5">
        <f t="shared" si="48"/>
        <v>0</v>
      </c>
      <c r="AL264" s="5">
        <f t="shared" si="48"/>
        <v>0</v>
      </c>
      <c r="AM264" s="5">
        <f t="shared" si="48"/>
        <v>0</v>
      </c>
      <c r="AN264" s="5">
        <f t="shared" si="48"/>
        <v>0</v>
      </c>
      <c r="AO264" s="5">
        <f t="shared" si="48"/>
        <v>0</v>
      </c>
      <c r="AP264" s="5">
        <f t="shared" si="48"/>
        <v>0</v>
      </c>
      <c r="AQ264" s="5">
        <f t="shared" si="48"/>
        <v>0</v>
      </c>
      <c r="AR264" s="5">
        <f t="shared" si="48"/>
        <v>0</v>
      </c>
      <c r="AS264" s="5">
        <f t="shared" si="38"/>
        <v>0</v>
      </c>
      <c r="AT264" s="5">
        <f t="shared" si="46"/>
        <v>0</v>
      </c>
      <c r="AU264" s="5">
        <f t="shared" si="46"/>
        <v>0</v>
      </c>
      <c r="AV264" s="5">
        <f t="shared" si="46"/>
        <v>0</v>
      </c>
      <c r="AW264" s="5">
        <f t="shared" si="46"/>
        <v>0</v>
      </c>
      <c r="AX264" s="5">
        <f t="shared" si="46"/>
        <v>0</v>
      </c>
      <c r="AY264" s="5">
        <f t="shared" si="46"/>
        <v>0</v>
      </c>
      <c r="AZ264" s="5">
        <f t="shared" si="46"/>
        <v>0</v>
      </c>
      <c r="BA264" s="5">
        <f t="shared" si="46"/>
        <v>0</v>
      </c>
      <c r="BB264" s="5">
        <f t="shared" si="46"/>
        <v>0</v>
      </c>
      <c r="BC264" s="5">
        <f t="shared" si="46"/>
        <v>0</v>
      </c>
      <c r="BD264" s="5"/>
      <c r="BE264" s="5"/>
      <c r="BF264" s="5"/>
      <c r="BG264" s="5"/>
      <c r="BH264" s="5"/>
      <c r="BI264" s="5"/>
      <c r="BJ264" s="5"/>
    </row>
    <row r="265" spans="2:62" hidden="1">
      <c r="B265">
        <f t="shared" si="45"/>
        <v>675</v>
      </c>
      <c r="C265" t="str">
        <f t="shared" si="45"/>
        <v>DESHERBAT</v>
      </c>
      <c r="D265" t="str">
        <f t="shared" si="45"/>
        <v>Preparació per calçar-desherbar</v>
      </c>
      <c r="E265" s="82">
        <f t="shared" si="45"/>
        <v>2500</v>
      </c>
      <c r="F265" s="5">
        <f t="shared" si="48"/>
        <v>0</v>
      </c>
      <c r="G265" s="5">
        <f t="shared" si="48"/>
        <v>0</v>
      </c>
      <c r="H265" s="5">
        <f t="shared" si="48"/>
        <v>0</v>
      </c>
      <c r="I265" s="5">
        <f t="shared" si="48"/>
        <v>0</v>
      </c>
      <c r="J265" s="5">
        <f t="shared" si="48"/>
        <v>0</v>
      </c>
      <c r="K265" s="5">
        <f t="shared" si="48"/>
        <v>0</v>
      </c>
      <c r="L265" s="5">
        <f t="shared" si="48"/>
        <v>0</v>
      </c>
      <c r="M265" s="5">
        <f t="shared" si="48"/>
        <v>0</v>
      </c>
      <c r="N265" s="5">
        <f t="shared" si="48"/>
        <v>0</v>
      </c>
      <c r="O265" s="5">
        <f t="shared" si="48"/>
        <v>0</v>
      </c>
      <c r="P265" s="5">
        <f t="shared" si="48"/>
        <v>0</v>
      </c>
      <c r="Q265" s="5">
        <f t="shared" si="48"/>
        <v>0</v>
      </c>
      <c r="R265" s="5">
        <f t="shared" si="48"/>
        <v>0</v>
      </c>
      <c r="S265" s="5">
        <f t="shared" si="48"/>
        <v>0</v>
      </c>
      <c r="T265" s="5">
        <f t="shared" si="48"/>
        <v>0</v>
      </c>
      <c r="U265" s="5">
        <f t="shared" si="48"/>
        <v>0</v>
      </c>
      <c r="V265" s="5">
        <f t="shared" si="48"/>
        <v>0</v>
      </c>
      <c r="W265" s="5">
        <f t="shared" si="48"/>
        <v>0</v>
      </c>
      <c r="X265" s="5">
        <f t="shared" si="48"/>
        <v>0</v>
      </c>
      <c r="Y265" s="5">
        <f t="shared" si="48"/>
        <v>0</v>
      </c>
      <c r="Z265" s="5">
        <f t="shared" si="48"/>
        <v>0</v>
      </c>
      <c r="AA265" s="5">
        <f t="shared" si="48"/>
        <v>0</v>
      </c>
      <c r="AB265" s="5">
        <f t="shared" si="48"/>
        <v>0</v>
      </c>
      <c r="AC265" s="5">
        <f t="shared" si="48"/>
        <v>0</v>
      </c>
      <c r="AD265" s="5">
        <f t="shared" si="48"/>
        <v>0</v>
      </c>
      <c r="AE265" s="5">
        <f t="shared" si="48"/>
        <v>0</v>
      </c>
      <c r="AF265" s="5">
        <f t="shared" si="48"/>
        <v>0</v>
      </c>
      <c r="AG265" s="5">
        <f t="shared" si="48"/>
        <v>0</v>
      </c>
      <c r="AH265" s="5">
        <f t="shared" si="48"/>
        <v>0</v>
      </c>
      <c r="AI265" s="5">
        <f t="shared" si="48"/>
        <v>0</v>
      </c>
      <c r="AJ265" s="5">
        <f t="shared" si="48"/>
        <v>0</v>
      </c>
      <c r="AK265" s="5">
        <f t="shared" si="48"/>
        <v>0</v>
      </c>
      <c r="AL265" s="5">
        <f t="shared" si="48"/>
        <v>0</v>
      </c>
      <c r="AM265" s="5">
        <f t="shared" si="48"/>
        <v>0</v>
      </c>
      <c r="AN265" s="5">
        <f t="shared" si="48"/>
        <v>0</v>
      </c>
      <c r="AO265" s="5">
        <f t="shared" si="48"/>
        <v>0</v>
      </c>
      <c r="AP265" s="5">
        <f t="shared" si="48"/>
        <v>0</v>
      </c>
      <c r="AQ265" s="5">
        <f t="shared" si="48"/>
        <v>0</v>
      </c>
      <c r="AR265" s="5">
        <f t="shared" si="48"/>
        <v>0</v>
      </c>
      <c r="AS265" s="5">
        <f t="shared" si="38"/>
        <v>0</v>
      </c>
      <c r="AT265" s="5">
        <f t="shared" si="46"/>
        <v>0</v>
      </c>
      <c r="AU265" s="5">
        <f t="shared" si="46"/>
        <v>0</v>
      </c>
      <c r="AV265" s="5">
        <f t="shared" si="46"/>
        <v>0</v>
      </c>
      <c r="AW265" s="5">
        <f t="shared" si="46"/>
        <v>0</v>
      </c>
      <c r="AX265" s="5">
        <f t="shared" si="46"/>
        <v>0</v>
      </c>
      <c r="AY265" s="5">
        <f t="shared" si="46"/>
        <v>0</v>
      </c>
      <c r="AZ265" s="5">
        <f t="shared" si="46"/>
        <v>0</v>
      </c>
      <c r="BA265" s="5">
        <f t="shared" si="46"/>
        <v>0</v>
      </c>
      <c r="BB265" s="5">
        <f t="shared" si="46"/>
        <v>0</v>
      </c>
      <c r="BC265" s="5">
        <f t="shared" si="46"/>
        <v>0</v>
      </c>
      <c r="BD265" s="5"/>
      <c r="BE265" s="5"/>
      <c r="BF265" s="5"/>
      <c r="BG265" s="5"/>
      <c r="BH265" s="5"/>
      <c r="BI265" s="5"/>
      <c r="BJ265" s="5"/>
    </row>
    <row r="266" spans="2:62" hidden="1">
      <c r="B266">
        <f t="shared" si="45"/>
        <v>685</v>
      </c>
      <c r="C266" t="str">
        <f t="shared" si="45"/>
        <v>DESHERBAT</v>
      </c>
      <c r="D266" t="str">
        <f t="shared" si="45"/>
        <v>Preparació per col·locar plàstic a mà</v>
      </c>
      <c r="E266" s="82">
        <f t="shared" si="45"/>
        <v>2500</v>
      </c>
      <c r="F266" s="5">
        <f t="shared" si="48"/>
        <v>0</v>
      </c>
      <c r="G266" s="5">
        <f t="shared" si="48"/>
        <v>0</v>
      </c>
      <c r="H266" s="5">
        <f t="shared" si="48"/>
        <v>0</v>
      </c>
      <c r="I266" s="5">
        <f t="shared" si="48"/>
        <v>0</v>
      </c>
      <c r="J266" s="5">
        <f t="shared" si="48"/>
        <v>0</v>
      </c>
      <c r="K266" s="5">
        <f t="shared" si="48"/>
        <v>0</v>
      </c>
      <c r="L266" s="5">
        <f t="shared" si="48"/>
        <v>0</v>
      </c>
      <c r="M266" s="5">
        <f t="shared" si="48"/>
        <v>0</v>
      </c>
      <c r="N266" s="5">
        <f t="shared" si="48"/>
        <v>0</v>
      </c>
      <c r="O266" s="5">
        <f t="shared" si="48"/>
        <v>0</v>
      </c>
      <c r="P266" s="5">
        <f t="shared" si="48"/>
        <v>0</v>
      </c>
      <c r="Q266" s="5">
        <f t="shared" si="48"/>
        <v>0</v>
      </c>
      <c r="R266" s="5">
        <f t="shared" si="48"/>
        <v>0</v>
      </c>
      <c r="S266" s="5">
        <f t="shared" si="48"/>
        <v>0</v>
      </c>
      <c r="T266" s="5">
        <f t="shared" si="48"/>
        <v>0</v>
      </c>
      <c r="U266" s="5">
        <f t="shared" si="48"/>
        <v>0</v>
      </c>
      <c r="V266" s="5">
        <f t="shared" si="48"/>
        <v>0</v>
      </c>
      <c r="W266" s="5">
        <f t="shared" si="48"/>
        <v>0</v>
      </c>
      <c r="X266" s="5">
        <f t="shared" si="48"/>
        <v>0</v>
      </c>
      <c r="Y266" s="5">
        <f t="shared" si="48"/>
        <v>0</v>
      </c>
      <c r="Z266" s="5">
        <f t="shared" si="48"/>
        <v>0</v>
      </c>
      <c r="AA266" s="5">
        <f t="shared" si="48"/>
        <v>0</v>
      </c>
      <c r="AB266" s="5">
        <f t="shared" si="48"/>
        <v>0</v>
      </c>
      <c r="AC266" s="5">
        <f t="shared" si="48"/>
        <v>0</v>
      </c>
      <c r="AD266" s="5">
        <f t="shared" si="48"/>
        <v>0</v>
      </c>
      <c r="AE266" s="5">
        <f t="shared" si="48"/>
        <v>0</v>
      </c>
      <c r="AF266" s="5">
        <f t="shared" si="48"/>
        <v>0</v>
      </c>
      <c r="AG266" s="5">
        <f t="shared" si="48"/>
        <v>0</v>
      </c>
      <c r="AH266" s="5">
        <f t="shared" si="48"/>
        <v>0</v>
      </c>
      <c r="AI266" s="5">
        <f t="shared" si="48"/>
        <v>0</v>
      </c>
      <c r="AJ266" s="5">
        <f t="shared" si="48"/>
        <v>0</v>
      </c>
      <c r="AK266" s="5">
        <f t="shared" si="48"/>
        <v>0</v>
      </c>
      <c r="AL266" s="5">
        <f t="shared" si="48"/>
        <v>0</v>
      </c>
      <c r="AM266" s="5">
        <f t="shared" si="48"/>
        <v>0</v>
      </c>
      <c r="AN266" s="5">
        <f t="shared" si="48"/>
        <v>0</v>
      </c>
      <c r="AO266" s="5">
        <f t="shared" si="48"/>
        <v>0</v>
      </c>
      <c r="AP266" s="5">
        <f t="shared" si="48"/>
        <v>0</v>
      </c>
      <c r="AQ266" s="5">
        <f t="shared" si="48"/>
        <v>0</v>
      </c>
      <c r="AR266" s="5">
        <f t="shared" si="48"/>
        <v>0</v>
      </c>
      <c r="AS266" s="5">
        <f t="shared" si="38"/>
        <v>0</v>
      </c>
      <c r="AT266" s="5">
        <f t="shared" si="46"/>
        <v>0</v>
      </c>
      <c r="AU266" s="5">
        <f t="shared" si="46"/>
        <v>0</v>
      </c>
      <c r="AV266" s="5">
        <f t="shared" si="46"/>
        <v>0</v>
      </c>
      <c r="AW266" s="5">
        <f t="shared" si="46"/>
        <v>0</v>
      </c>
      <c r="AX266" s="5">
        <f t="shared" si="46"/>
        <v>0</v>
      </c>
      <c r="AY266" s="5">
        <f t="shared" si="46"/>
        <v>0</v>
      </c>
      <c r="AZ266" s="5">
        <f t="shared" si="46"/>
        <v>0</v>
      </c>
      <c r="BA266" s="5">
        <f t="shared" si="46"/>
        <v>0</v>
      </c>
      <c r="BB266" s="5">
        <f t="shared" si="46"/>
        <v>0</v>
      </c>
      <c r="BC266" s="5">
        <f t="shared" si="46"/>
        <v>0</v>
      </c>
      <c r="BD266" s="5"/>
      <c r="BE266" s="5"/>
      <c r="BF266" s="5"/>
      <c r="BG266" s="5"/>
      <c r="BH266" s="5"/>
      <c r="BI266" s="5"/>
      <c r="BJ266" s="5"/>
    </row>
    <row r="267" spans="2:62" hidden="1">
      <c r="B267">
        <f t="shared" si="45"/>
        <v>715</v>
      </c>
      <c r="C267" t="str">
        <f t="shared" si="45"/>
        <v xml:space="preserve">ALTRES OPERACIONS </v>
      </c>
      <c r="D267" t="str">
        <f t="shared" si="45"/>
        <v>Preparació per clavar i lligar canyes manual</v>
      </c>
      <c r="E267" s="82">
        <f t="shared" si="45"/>
        <v>2500</v>
      </c>
      <c r="F267" s="5">
        <f t="shared" si="48"/>
        <v>0</v>
      </c>
      <c r="G267" s="5">
        <f t="shared" si="48"/>
        <v>0</v>
      </c>
      <c r="H267" s="5">
        <f t="shared" si="48"/>
        <v>0</v>
      </c>
      <c r="I267" s="5">
        <f t="shared" si="48"/>
        <v>0</v>
      </c>
      <c r="J267" s="5">
        <f t="shared" si="48"/>
        <v>0</v>
      </c>
      <c r="K267" s="5">
        <f t="shared" si="48"/>
        <v>0</v>
      </c>
      <c r="L267" s="5">
        <f t="shared" si="48"/>
        <v>0</v>
      </c>
      <c r="M267" s="5">
        <f t="shared" si="48"/>
        <v>0</v>
      </c>
      <c r="N267" s="5">
        <f t="shared" si="48"/>
        <v>0</v>
      </c>
      <c r="O267" s="5">
        <f t="shared" si="48"/>
        <v>0</v>
      </c>
      <c r="P267" s="5">
        <f t="shared" si="48"/>
        <v>0</v>
      </c>
      <c r="Q267" s="5">
        <f t="shared" si="48"/>
        <v>0</v>
      </c>
      <c r="R267" s="5">
        <f t="shared" si="48"/>
        <v>0</v>
      </c>
      <c r="S267" s="5">
        <f t="shared" si="48"/>
        <v>0</v>
      </c>
      <c r="T267" s="5">
        <f t="shared" si="48"/>
        <v>0</v>
      </c>
      <c r="U267" s="5">
        <f t="shared" si="48"/>
        <v>0</v>
      </c>
      <c r="V267" s="5">
        <f t="shared" si="48"/>
        <v>0</v>
      </c>
      <c r="W267" s="5">
        <f t="shared" si="48"/>
        <v>0</v>
      </c>
      <c r="X267" s="5">
        <f t="shared" si="48"/>
        <v>0</v>
      </c>
      <c r="Y267" s="5">
        <f t="shared" si="48"/>
        <v>0</v>
      </c>
      <c r="Z267" s="5">
        <f t="shared" si="48"/>
        <v>0</v>
      </c>
      <c r="AA267" s="5">
        <f t="shared" si="48"/>
        <v>0</v>
      </c>
      <c r="AB267" s="5">
        <f t="shared" si="48"/>
        <v>0</v>
      </c>
      <c r="AC267" s="5">
        <f t="shared" si="48"/>
        <v>0</v>
      </c>
      <c r="AD267" s="5">
        <f t="shared" si="48"/>
        <v>0</v>
      </c>
      <c r="AE267" s="5">
        <f t="shared" si="48"/>
        <v>0</v>
      </c>
      <c r="AF267" s="5">
        <f t="shared" si="48"/>
        <v>0</v>
      </c>
      <c r="AG267" s="5">
        <f t="shared" si="48"/>
        <v>0</v>
      </c>
      <c r="AH267" s="5">
        <f t="shared" si="48"/>
        <v>0</v>
      </c>
      <c r="AI267" s="5">
        <f t="shared" si="48"/>
        <v>0</v>
      </c>
      <c r="AJ267" s="5">
        <f t="shared" si="48"/>
        <v>0</v>
      </c>
      <c r="AK267" s="5">
        <f t="shared" si="48"/>
        <v>0</v>
      </c>
      <c r="AL267" s="5">
        <f t="shared" si="48"/>
        <v>0</v>
      </c>
      <c r="AM267" s="5">
        <f t="shared" si="48"/>
        <v>0</v>
      </c>
      <c r="AN267" s="5">
        <f t="shared" si="48"/>
        <v>0</v>
      </c>
      <c r="AO267" s="5">
        <f t="shared" si="48"/>
        <v>0</v>
      </c>
      <c r="AP267" s="5">
        <f t="shared" si="48"/>
        <v>0</v>
      </c>
      <c r="AQ267" s="5">
        <f t="shared" si="48"/>
        <v>0</v>
      </c>
      <c r="AR267" s="5">
        <f t="shared" si="48"/>
        <v>0</v>
      </c>
      <c r="AS267" s="5">
        <f t="shared" si="38"/>
        <v>0</v>
      </c>
      <c r="AT267" s="5">
        <f t="shared" si="46"/>
        <v>0</v>
      </c>
      <c r="AU267" s="5">
        <f t="shared" si="46"/>
        <v>0</v>
      </c>
      <c r="AV267" s="5">
        <f t="shared" si="46"/>
        <v>0</v>
      </c>
      <c r="AW267" s="5">
        <f t="shared" si="46"/>
        <v>0</v>
      </c>
      <c r="AX267" s="5">
        <f t="shared" si="46"/>
        <v>0</v>
      </c>
      <c r="AY267" s="5">
        <f t="shared" si="46"/>
        <v>0</v>
      </c>
      <c r="AZ267" s="5">
        <f t="shared" si="46"/>
        <v>0</v>
      </c>
      <c r="BA267" s="5">
        <f t="shared" si="46"/>
        <v>0</v>
      </c>
      <c r="BB267" s="5">
        <f t="shared" si="46"/>
        <v>0</v>
      </c>
      <c r="BC267" s="5">
        <f t="shared" si="46"/>
        <v>0</v>
      </c>
      <c r="BD267" s="5"/>
      <c r="BE267" s="5"/>
      <c r="BF267" s="5"/>
      <c r="BG267" s="5"/>
      <c r="BH267" s="5"/>
      <c r="BI267" s="5"/>
      <c r="BJ267" s="5"/>
    </row>
    <row r="268" spans="2:62" hidden="1">
      <c r="B268">
        <f t="shared" si="45"/>
        <v>725</v>
      </c>
      <c r="C268" t="str">
        <f t="shared" si="45"/>
        <v xml:space="preserve">ALTRES OPERACIONS </v>
      </c>
      <c r="D268" t="str">
        <f t="shared" si="45"/>
        <v>Preparació per esporgar i lligar tomaqueres</v>
      </c>
      <c r="E268" s="82">
        <f t="shared" si="45"/>
        <v>2500</v>
      </c>
      <c r="F268" s="5">
        <f t="shared" si="48"/>
        <v>0</v>
      </c>
      <c r="G268" s="5">
        <f t="shared" si="48"/>
        <v>0</v>
      </c>
      <c r="H268" s="5">
        <f t="shared" si="48"/>
        <v>0</v>
      </c>
      <c r="I268" s="5">
        <f t="shared" si="48"/>
        <v>0</v>
      </c>
      <c r="J268" s="5">
        <f t="shared" si="48"/>
        <v>0</v>
      </c>
      <c r="K268" s="5">
        <f t="shared" si="48"/>
        <v>0</v>
      </c>
      <c r="L268" s="5">
        <f t="shared" si="48"/>
        <v>0</v>
      </c>
      <c r="M268" s="5">
        <f t="shared" si="48"/>
        <v>0</v>
      </c>
      <c r="N268" s="5">
        <f t="shared" si="48"/>
        <v>0</v>
      </c>
      <c r="O268" s="5">
        <f t="shared" si="48"/>
        <v>0</v>
      </c>
      <c r="P268" s="5">
        <f t="shared" si="48"/>
        <v>0</v>
      </c>
      <c r="Q268" s="5">
        <f t="shared" si="48"/>
        <v>0</v>
      </c>
      <c r="R268" s="5">
        <f t="shared" si="48"/>
        <v>0</v>
      </c>
      <c r="S268" s="5">
        <f t="shared" si="48"/>
        <v>0</v>
      </c>
      <c r="T268" s="5">
        <f t="shared" si="48"/>
        <v>0</v>
      </c>
      <c r="U268" s="5">
        <f t="shared" si="48"/>
        <v>0</v>
      </c>
      <c r="V268" s="5">
        <f t="shared" si="48"/>
        <v>0</v>
      </c>
      <c r="W268" s="5">
        <f t="shared" si="48"/>
        <v>0</v>
      </c>
      <c r="X268" s="5">
        <f t="shared" si="48"/>
        <v>0</v>
      </c>
      <c r="Y268" s="5">
        <f t="shared" si="48"/>
        <v>0</v>
      </c>
      <c r="Z268" s="5">
        <f t="shared" si="48"/>
        <v>0</v>
      </c>
      <c r="AA268" s="5">
        <f t="shared" si="48"/>
        <v>0</v>
      </c>
      <c r="AB268" s="5">
        <f t="shared" si="48"/>
        <v>0</v>
      </c>
      <c r="AC268" s="5">
        <f t="shared" si="48"/>
        <v>0</v>
      </c>
      <c r="AD268" s="5">
        <f t="shared" si="48"/>
        <v>0</v>
      </c>
      <c r="AE268" s="5">
        <f t="shared" si="48"/>
        <v>0</v>
      </c>
      <c r="AF268" s="5">
        <f t="shared" si="48"/>
        <v>0</v>
      </c>
      <c r="AG268" s="5">
        <f t="shared" si="48"/>
        <v>0</v>
      </c>
      <c r="AH268" s="5">
        <f t="shared" si="48"/>
        <v>0</v>
      </c>
      <c r="AI268" s="5">
        <f t="shared" si="48"/>
        <v>0</v>
      </c>
      <c r="AJ268" s="5">
        <f t="shared" si="48"/>
        <v>0</v>
      </c>
      <c r="AK268" s="5">
        <f t="shared" si="48"/>
        <v>0</v>
      </c>
      <c r="AL268" s="5">
        <f t="shared" si="48"/>
        <v>0</v>
      </c>
      <c r="AM268" s="5">
        <f t="shared" si="48"/>
        <v>0</v>
      </c>
      <c r="AN268" s="5">
        <f t="shared" si="48"/>
        <v>0</v>
      </c>
      <c r="AO268" s="5">
        <f t="shared" si="48"/>
        <v>0</v>
      </c>
      <c r="AP268" s="5">
        <f t="shared" si="48"/>
        <v>0</v>
      </c>
      <c r="AQ268" s="5">
        <f t="shared" si="48"/>
        <v>0</v>
      </c>
      <c r="AR268" s="5">
        <f t="shared" si="48"/>
        <v>0</v>
      </c>
      <c r="AS268" s="5">
        <f t="shared" si="38"/>
        <v>0</v>
      </c>
      <c r="AT268" s="5">
        <f t="shared" si="46"/>
        <v>0</v>
      </c>
      <c r="AU268" s="5">
        <f t="shared" si="46"/>
        <v>0</v>
      </c>
      <c r="AV268" s="5">
        <f t="shared" si="46"/>
        <v>0</v>
      </c>
      <c r="AW268" s="5">
        <f t="shared" si="46"/>
        <v>0</v>
      </c>
      <c r="AX268" s="5">
        <f t="shared" si="46"/>
        <v>0</v>
      </c>
      <c r="AY268" s="5">
        <f t="shared" si="46"/>
        <v>0</v>
      </c>
      <c r="AZ268" s="5">
        <f t="shared" si="46"/>
        <v>0</v>
      </c>
      <c r="BA268" s="5">
        <f t="shared" si="46"/>
        <v>0</v>
      </c>
      <c r="BB268" s="5">
        <f t="shared" si="46"/>
        <v>0</v>
      </c>
      <c r="BC268" s="5">
        <f t="shared" si="46"/>
        <v>0</v>
      </c>
      <c r="BD268" s="5"/>
      <c r="BE268" s="5"/>
      <c r="BF268" s="5"/>
      <c r="BG268" s="5"/>
      <c r="BH268" s="5"/>
      <c r="BI268" s="5"/>
      <c r="BJ268" s="5"/>
    </row>
    <row r="269" spans="2:62" hidden="1">
      <c r="B269">
        <f t="shared" si="45"/>
        <v>735</v>
      </c>
      <c r="C269" t="str">
        <f t="shared" si="45"/>
        <v xml:space="preserve">ALTRES OPERACIONS </v>
      </c>
      <c r="D269" t="str">
        <f t="shared" si="45"/>
        <v>Preparació per renda de la terra</v>
      </c>
      <c r="E269" s="82">
        <f t="shared" si="45"/>
        <v>2500</v>
      </c>
      <c r="F269" s="5">
        <f t="shared" si="48"/>
        <v>0</v>
      </c>
      <c r="G269" s="5">
        <f t="shared" si="48"/>
        <v>0</v>
      </c>
      <c r="H269" s="5">
        <f t="shared" si="48"/>
        <v>0</v>
      </c>
      <c r="I269" s="5">
        <f t="shared" si="48"/>
        <v>0</v>
      </c>
      <c r="J269" s="5">
        <f t="shared" si="48"/>
        <v>0</v>
      </c>
      <c r="K269" s="5">
        <f t="shared" si="48"/>
        <v>0</v>
      </c>
      <c r="L269" s="5">
        <f t="shared" si="48"/>
        <v>0</v>
      </c>
      <c r="M269" s="5">
        <f t="shared" si="48"/>
        <v>0</v>
      </c>
      <c r="N269" s="5">
        <f t="shared" si="48"/>
        <v>0</v>
      </c>
      <c r="O269" s="5">
        <f t="shared" si="48"/>
        <v>0</v>
      </c>
      <c r="P269" s="5">
        <f t="shared" si="48"/>
        <v>0</v>
      </c>
      <c r="Q269" s="5">
        <f t="shared" si="48"/>
        <v>0</v>
      </c>
      <c r="R269" s="5">
        <f t="shared" si="48"/>
        <v>0</v>
      </c>
      <c r="S269" s="5">
        <f t="shared" si="48"/>
        <v>0</v>
      </c>
      <c r="T269" s="5">
        <f t="shared" si="48"/>
        <v>0</v>
      </c>
      <c r="U269" s="5">
        <f t="shared" si="48"/>
        <v>0</v>
      </c>
      <c r="V269" s="5">
        <f t="shared" si="48"/>
        <v>0</v>
      </c>
      <c r="W269" s="5">
        <f t="shared" si="48"/>
        <v>0</v>
      </c>
      <c r="X269" s="5">
        <f t="shared" si="48"/>
        <v>0</v>
      </c>
      <c r="Y269" s="5">
        <f t="shared" si="48"/>
        <v>0</v>
      </c>
      <c r="Z269" s="5">
        <f t="shared" si="48"/>
        <v>0</v>
      </c>
      <c r="AA269" s="5">
        <f t="shared" ref="AA269:AR269" si="49">IF($E$4&lt;$E269,$E$4/$E269*AA144*AA$49,AA144*AA$49)</f>
        <v>0</v>
      </c>
      <c r="AB269" s="5">
        <f t="shared" si="49"/>
        <v>0</v>
      </c>
      <c r="AC269" s="5">
        <f t="shared" si="49"/>
        <v>0</v>
      </c>
      <c r="AD269" s="5">
        <f t="shared" si="49"/>
        <v>0</v>
      </c>
      <c r="AE269" s="5">
        <f t="shared" si="49"/>
        <v>0</v>
      </c>
      <c r="AF269" s="5">
        <f t="shared" si="49"/>
        <v>0</v>
      </c>
      <c r="AG269" s="5">
        <f t="shared" si="49"/>
        <v>0</v>
      </c>
      <c r="AH269" s="5">
        <f t="shared" si="49"/>
        <v>0</v>
      </c>
      <c r="AI269" s="5">
        <f t="shared" si="49"/>
        <v>0</v>
      </c>
      <c r="AJ269" s="5">
        <f t="shared" si="49"/>
        <v>0</v>
      </c>
      <c r="AK269" s="5">
        <f t="shared" si="49"/>
        <v>0</v>
      </c>
      <c r="AL269" s="5">
        <f t="shared" si="49"/>
        <v>0</v>
      </c>
      <c r="AM269" s="5">
        <f t="shared" si="49"/>
        <v>0</v>
      </c>
      <c r="AN269" s="5">
        <f t="shared" si="49"/>
        <v>0</v>
      </c>
      <c r="AO269" s="5">
        <f t="shared" si="49"/>
        <v>0</v>
      </c>
      <c r="AP269" s="5">
        <f t="shared" si="49"/>
        <v>0</v>
      </c>
      <c r="AQ269" s="5">
        <f t="shared" si="49"/>
        <v>0</v>
      </c>
      <c r="AR269" s="5">
        <f t="shared" si="49"/>
        <v>0</v>
      </c>
      <c r="AS269" s="5">
        <f t="shared" si="38"/>
        <v>0</v>
      </c>
      <c r="AT269" s="5">
        <f t="shared" si="46"/>
        <v>0</v>
      </c>
      <c r="AU269" s="5">
        <f t="shared" si="46"/>
        <v>0</v>
      </c>
      <c r="AV269" s="5">
        <f t="shared" si="46"/>
        <v>0</v>
      </c>
      <c r="AW269" s="5">
        <f t="shared" si="46"/>
        <v>0</v>
      </c>
      <c r="AX269" s="5">
        <f t="shared" si="46"/>
        <v>0</v>
      </c>
      <c r="AY269" s="5">
        <f t="shared" si="46"/>
        <v>0</v>
      </c>
      <c r="AZ269" s="5">
        <f t="shared" si="46"/>
        <v>0</v>
      </c>
      <c r="BA269" s="5">
        <f t="shared" si="46"/>
        <v>0</v>
      </c>
      <c r="BB269" s="5">
        <f t="shared" si="46"/>
        <v>0</v>
      </c>
      <c r="BC269" s="5">
        <f t="shared" si="46"/>
        <v>0</v>
      </c>
      <c r="BD269" s="5"/>
      <c r="BE269" s="5"/>
      <c r="BF269" s="5"/>
      <c r="BG269" s="5"/>
      <c r="BH269" s="5"/>
      <c r="BI269" s="5"/>
      <c r="BJ269" s="5"/>
    </row>
    <row r="270" spans="2:62" hidden="1">
      <c r="B270">
        <f t="shared" si="45"/>
        <v>815</v>
      </c>
      <c r="C270" t="str">
        <f t="shared" si="45"/>
        <v>RECOL.LECCIÓ</v>
      </c>
      <c r="D270" t="str">
        <f t="shared" si="45"/>
        <v>Preparació per recol.lecció col</v>
      </c>
      <c r="E270" s="82">
        <f t="shared" si="45"/>
        <v>2500</v>
      </c>
      <c r="F270" s="5">
        <f t="shared" ref="F270:AR276" si="50">IF($E$4&lt;$E270,$E$4/$E270*F145*F$49,F145*F$49)</f>
        <v>0</v>
      </c>
      <c r="G270" s="5">
        <f t="shared" si="50"/>
        <v>0</v>
      </c>
      <c r="H270" s="5">
        <f t="shared" si="50"/>
        <v>0</v>
      </c>
      <c r="I270" s="5">
        <f t="shared" si="50"/>
        <v>0</v>
      </c>
      <c r="J270" s="5">
        <f t="shared" si="50"/>
        <v>0</v>
      </c>
      <c r="K270" s="5">
        <f t="shared" si="50"/>
        <v>0</v>
      </c>
      <c r="L270" s="5">
        <f t="shared" si="50"/>
        <v>0</v>
      </c>
      <c r="M270" s="5">
        <f t="shared" si="50"/>
        <v>0</v>
      </c>
      <c r="N270" s="5">
        <f t="shared" si="50"/>
        <v>0</v>
      </c>
      <c r="O270" s="5">
        <f t="shared" si="50"/>
        <v>0</v>
      </c>
      <c r="P270" s="5">
        <f t="shared" si="50"/>
        <v>0</v>
      </c>
      <c r="Q270" s="5">
        <f t="shared" si="50"/>
        <v>0</v>
      </c>
      <c r="R270" s="5">
        <f t="shared" si="50"/>
        <v>0</v>
      </c>
      <c r="S270" s="5">
        <f t="shared" si="50"/>
        <v>0</v>
      </c>
      <c r="T270" s="5">
        <f t="shared" si="50"/>
        <v>0</v>
      </c>
      <c r="U270" s="5">
        <f t="shared" si="50"/>
        <v>0</v>
      </c>
      <c r="V270" s="5">
        <f t="shared" si="50"/>
        <v>0</v>
      </c>
      <c r="W270" s="5">
        <f t="shared" si="50"/>
        <v>0</v>
      </c>
      <c r="X270" s="5">
        <f t="shared" si="50"/>
        <v>0</v>
      </c>
      <c r="Y270" s="5">
        <f t="shared" si="50"/>
        <v>0</v>
      </c>
      <c r="Z270" s="5">
        <f t="shared" si="50"/>
        <v>0</v>
      </c>
      <c r="AA270" s="5">
        <f t="shared" si="50"/>
        <v>0</v>
      </c>
      <c r="AB270" s="5">
        <f t="shared" si="50"/>
        <v>0</v>
      </c>
      <c r="AC270" s="5">
        <f t="shared" si="50"/>
        <v>0</v>
      </c>
      <c r="AD270" s="5">
        <f t="shared" si="50"/>
        <v>0</v>
      </c>
      <c r="AE270" s="5">
        <f t="shared" si="50"/>
        <v>0</v>
      </c>
      <c r="AF270" s="5">
        <f t="shared" si="50"/>
        <v>0</v>
      </c>
      <c r="AG270" s="5">
        <f t="shared" si="50"/>
        <v>0</v>
      </c>
      <c r="AH270" s="5">
        <f t="shared" si="50"/>
        <v>0</v>
      </c>
      <c r="AI270" s="5">
        <f t="shared" si="50"/>
        <v>0</v>
      </c>
      <c r="AJ270" s="5">
        <f t="shared" si="50"/>
        <v>0</v>
      </c>
      <c r="AK270" s="5">
        <f t="shared" si="50"/>
        <v>0</v>
      </c>
      <c r="AL270" s="5">
        <f t="shared" si="50"/>
        <v>0</v>
      </c>
      <c r="AM270" s="5">
        <f t="shared" si="50"/>
        <v>0</v>
      </c>
      <c r="AN270" s="5">
        <f t="shared" si="50"/>
        <v>0</v>
      </c>
      <c r="AO270" s="5">
        <f t="shared" si="50"/>
        <v>0</v>
      </c>
      <c r="AP270" s="5">
        <f t="shared" si="50"/>
        <v>0</v>
      </c>
      <c r="AQ270" s="5">
        <f t="shared" si="50"/>
        <v>0</v>
      </c>
      <c r="AR270" s="5">
        <f t="shared" si="50"/>
        <v>0</v>
      </c>
      <c r="AS270" s="5">
        <f t="shared" si="38"/>
        <v>0</v>
      </c>
      <c r="AT270" s="5">
        <f t="shared" si="46"/>
        <v>0</v>
      </c>
      <c r="AU270" s="5">
        <f t="shared" si="46"/>
        <v>0</v>
      </c>
      <c r="AV270" s="5">
        <f t="shared" si="46"/>
        <v>0</v>
      </c>
      <c r="AW270" s="5">
        <f t="shared" si="46"/>
        <v>0</v>
      </c>
      <c r="AX270" s="5">
        <f t="shared" si="46"/>
        <v>0</v>
      </c>
      <c r="AY270" s="5">
        <f t="shared" si="46"/>
        <v>0</v>
      </c>
      <c r="AZ270" s="5">
        <f t="shared" si="46"/>
        <v>0</v>
      </c>
      <c r="BA270" s="5">
        <f t="shared" si="46"/>
        <v>0</v>
      </c>
      <c r="BB270" s="5">
        <f t="shared" si="46"/>
        <v>0</v>
      </c>
      <c r="BC270" s="5">
        <f t="shared" si="46"/>
        <v>0</v>
      </c>
      <c r="BD270" s="5"/>
      <c r="BE270" s="5"/>
      <c r="BF270" s="5"/>
      <c r="BG270" s="5"/>
      <c r="BH270" s="5"/>
      <c r="BI270" s="5"/>
      <c r="BJ270" s="5"/>
    </row>
    <row r="271" spans="2:62" hidden="1">
      <c r="B271">
        <f t="shared" si="45"/>
        <v>825</v>
      </c>
      <c r="C271" t="str">
        <f t="shared" si="45"/>
        <v>RECOL.LECCIÓ</v>
      </c>
      <c r="D271" t="str">
        <f t="shared" si="45"/>
        <v>Preparació per recol.lecció bròcoli</v>
      </c>
      <c r="E271" s="82">
        <f t="shared" si="45"/>
        <v>2500</v>
      </c>
      <c r="F271" s="5">
        <f t="shared" si="50"/>
        <v>0</v>
      </c>
      <c r="G271" s="5">
        <f t="shared" si="50"/>
        <v>0</v>
      </c>
      <c r="H271" s="5">
        <f t="shared" si="50"/>
        <v>0</v>
      </c>
      <c r="I271" s="5">
        <f t="shared" si="50"/>
        <v>0</v>
      </c>
      <c r="J271" s="5">
        <f t="shared" si="50"/>
        <v>0</v>
      </c>
      <c r="K271" s="5">
        <f t="shared" si="50"/>
        <v>0</v>
      </c>
      <c r="L271" s="5">
        <f t="shared" si="50"/>
        <v>0</v>
      </c>
      <c r="M271" s="5">
        <f t="shared" si="50"/>
        <v>0</v>
      </c>
      <c r="N271" s="5">
        <f t="shared" si="50"/>
        <v>0</v>
      </c>
      <c r="O271" s="5">
        <f t="shared" si="50"/>
        <v>0</v>
      </c>
      <c r="P271" s="5">
        <f t="shared" si="50"/>
        <v>0</v>
      </c>
      <c r="Q271" s="5">
        <f t="shared" si="50"/>
        <v>0</v>
      </c>
      <c r="R271" s="5">
        <f t="shared" si="50"/>
        <v>0</v>
      </c>
      <c r="S271" s="5">
        <f t="shared" si="50"/>
        <v>0</v>
      </c>
      <c r="T271" s="5">
        <f t="shared" si="50"/>
        <v>0</v>
      </c>
      <c r="U271" s="5">
        <f t="shared" si="50"/>
        <v>0</v>
      </c>
      <c r="V271" s="5">
        <f t="shared" si="50"/>
        <v>0</v>
      </c>
      <c r="W271" s="5">
        <f t="shared" si="50"/>
        <v>0</v>
      </c>
      <c r="X271" s="5">
        <f t="shared" si="50"/>
        <v>0</v>
      </c>
      <c r="Y271" s="5">
        <f t="shared" si="50"/>
        <v>0</v>
      </c>
      <c r="Z271" s="5">
        <f t="shared" si="50"/>
        <v>0</v>
      </c>
      <c r="AA271" s="5">
        <f t="shared" si="50"/>
        <v>0</v>
      </c>
      <c r="AB271" s="5">
        <f t="shared" si="50"/>
        <v>0</v>
      </c>
      <c r="AC271" s="5">
        <f t="shared" si="50"/>
        <v>0</v>
      </c>
      <c r="AD271" s="5">
        <f t="shared" si="50"/>
        <v>0</v>
      </c>
      <c r="AE271" s="5">
        <f t="shared" si="50"/>
        <v>0</v>
      </c>
      <c r="AF271" s="5">
        <f t="shared" si="50"/>
        <v>0</v>
      </c>
      <c r="AG271" s="5">
        <f t="shared" si="50"/>
        <v>0</v>
      </c>
      <c r="AH271" s="5">
        <f t="shared" si="50"/>
        <v>0</v>
      </c>
      <c r="AI271" s="5">
        <f t="shared" si="50"/>
        <v>0</v>
      </c>
      <c r="AJ271" s="5">
        <f t="shared" si="50"/>
        <v>0</v>
      </c>
      <c r="AK271" s="5">
        <f t="shared" si="50"/>
        <v>0</v>
      </c>
      <c r="AL271" s="5">
        <f t="shared" si="50"/>
        <v>0</v>
      </c>
      <c r="AM271" s="5">
        <f t="shared" si="50"/>
        <v>0</v>
      </c>
      <c r="AN271" s="5">
        <f t="shared" si="50"/>
        <v>0</v>
      </c>
      <c r="AO271" s="5">
        <f t="shared" si="50"/>
        <v>0</v>
      </c>
      <c r="AP271" s="5">
        <f t="shared" si="50"/>
        <v>0</v>
      </c>
      <c r="AQ271" s="5">
        <f t="shared" si="50"/>
        <v>0</v>
      </c>
      <c r="AR271" s="5">
        <f t="shared" si="50"/>
        <v>0</v>
      </c>
      <c r="AS271" s="5">
        <f t="shared" si="38"/>
        <v>0</v>
      </c>
      <c r="AT271" s="5">
        <f t="shared" si="46"/>
        <v>0</v>
      </c>
      <c r="AU271" s="5">
        <f t="shared" si="46"/>
        <v>0</v>
      </c>
      <c r="AV271" s="5">
        <f t="shared" si="46"/>
        <v>0</v>
      </c>
      <c r="AW271" s="5">
        <f t="shared" si="46"/>
        <v>0</v>
      </c>
      <c r="AX271" s="5">
        <f t="shared" si="46"/>
        <v>0</v>
      </c>
      <c r="AY271" s="5">
        <f t="shared" si="46"/>
        <v>0</v>
      </c>
      <c r="AZ271" s="5">
        <f t="shared" si="46"/>
        <v>0</v>
      </c>
      <c r="BA271" s="5">
        <f t="shared" si="46"/>
        <v>0</v>
      </c>
      <c r="BB271" s="5">
        <f t="shared" si="46"/>
        <v>0</v>
      </c>
      <c r="BC271" s="5">
        <f t="shared" si="46"/>
        <v>0</v>
      </c>
      <c r="BD271" s="5"/>
      <c r="BE271" s="5"/>
      <c r="BF271" s="5"/>
      <c r="BG271" s="5"/>
      <c r="BH271" s="5"/>
      <c r="BI271" s="5"/>
      <c r="BJ271" s="5"/>
    </row>
    <row r="272" spans="2:62" hidden="1">
      <c r="B272">
        <f t="shared" si="45"/>
        <v>835</v>
      </c>
      <c r="C272" t="str">
        <f t="shared" si="45"/>
        <v>RECOL.LECCIÓ</v>
      </c>
      <c r="D272" t="str">
        <f t="shared" si="45"/>
        <v>Preparació per recol.lecció calçot</v>
      </c>
      <c r="E272" s="82">
        <f t="shared" si="45"/>
        <v>2500</v>
      </c>
      <c r="F272" s="5">
        <f t="shared" si="50"/>
        <v>0</v>
      </c>
      <c r="G272" s="5">
        <f t="shared" si="50"/>
        <v>0</v>
      </c>
      <c r="H272" s="5">
        <f t="shared" si="50"/>
        <v>0</v>
      </c>
      <c r="I272" s="5">
        <f t="shared" si="50"/>
        <v>0</v>
      </c>
      <c r="J272" s="5">
        <f t="shared" si="50"/>
        <v>0</v>
      </c>
      <c r="K272" s="5">
        <f t="shared" si="50"/>
        <v>0</v>
      </c>
      <c r="L272" s="5">
        <f t="shared" si="50"/>
        <v>0</v>
      </c>
      <c r="M272" s="5">
        <f t="shared" si="50"/>
        <v>0</v>
      </c>
      <c r="N272" s="5">
        <f t="shared" si="50"/>
        <v>0</v>
      </c>
      <c r="O272" s="5">
        <f t="shared" si="50"/>
        <v>0</v>
      </c>
      <c r="P272" s="5">
        <f t="shared" si="50"/>
        <v>0</v>
      </c>
      <c r="Q272" s="5">
        <f t="shared" si="50"/>
        <v>0</v>
      </c>
      <c r="R272" s="5">
        <f t="shared" si="50"/>
        <v>0</v>
      </c>
      <c r="S272" s="5">
        <f t="shared" si="50"/>
        <v>0</v>
      </c>
      <c r="T272" s="5">
        <f t="shared" si="50"/>
        <v>0</v>
      </c>
      <c r="U272" s="5">
        <f t="shared" si="50"/>
        <v>0</v>
      </c>
      <c r="V272" s="5">
        <f t="shared" si="50"/>
        <v>0</v>
      </c>
      <c r="W272" s="5">
        <f t="shared" si="50"/>
        <v>0</v>
      </c>
      <c r="X272" s="5">
        <f t="shared" si="50"/>
        <v>0</v>
      </c>
      <c r="Y272" s="5">
        <f t="shared" si="50"/>
        <v>0</v>
      </c>
      <c r="Z272" s="5">
        <f t="shared" si="50"/>
        <v>0</v>
      </c>
      <c r="AA272" s="5">
        <f t="shared" si="50"/>
        <v>0</v>
      </c>
      <c r="AB272" s="5">
        <f t="shared" si="50"/>
        <v>0</v>
      </c>
      <c r="AC272" s="5">
        <f t="shared" si="50"/>
        <v>0</v>
      </c>
      <c r="AD272" s="5">
        <f t="shared" si="50"/>
        <v>0</v>
      </c>
      <c r="AE272" s="5">
        <f t="shared" si="50"/>
        <v>0</v>
      </c>
      <c r="AF272" s="5">
        <f t="shared" si="50"/>
        <v>0</v>
      </c>
      <c r="AG272" s="5">
        <f t="shared" si="50"/>
        <v>0</v>
      </c>
      <c r="AH272" s="5">
        <f t="shared" si="50"/>
        <v>0</v>
      </c>
      <c r="AI272" s="5">
        <f t="shared" si="50"/>
        <v>0</v>
      </c>
      <c r="AJ272" s="5">
        <f t="shared" si="50"/>
        <v>0</v>
      </c>
      <c r="AK272" s="5">
        <f t="shared" si="50"/>
        <v>0</v>
      </c>
      <c r="AL272" s="5">
        <f t="shared" si="50"/>
        <v>0</v>
      </c>
      <c r="AM272" s="5">
        <f t="shared" si="50"/>
        <v>0</v>
      </c>
      <c r="AN272" s="5">
        <f t="shared" si="50"/>
        <v>0</v>
      </c>
      <c r="AO272" s="5">
        <f t="shared" si="50"/>
        <v>0</v>
      </c>
      <c r="AP272" s="5">
        <f t="shared" si="50"/>
        <v>0</v>
      </c>
      <c r="AQ272" s="5">
        <f t="shared" si="50"/>
        <v>0</v>
      </c>
      <c r="AR272" s="5">
        <f t="shared" si="50"/>
        <v>0</v>
      </c>
      <c r="AS272" s="5">
        <f t="shared" si="38"/>
        <v>0</v>
      </c>
      <c r="AT272" s="5">
        <f t="shared" si="46"/>
        <v>0</v>
      </c>
      <c r="AU272" s="5">
        <f t="shared" si="46"/>
        <v>0</v>
      </c>
      <c r="AV272" s="5">
        <f t="shared" si="46"/>
        <v>0</v>
      </c>
      <c r="AW272" s="5">
        <f t="shared" si="46"/>
        <v>0</v>
      </c>
      <c r="AX272" s="5">
        <f t="shared" si="46"/>
        <v>0</v>
      </c>
      <c r="AY272" s="5">
        <f t="shared" si="46"/>
        <v>0</v>
      </c>
      <c r="AZ272" s="5">
        <f t="shared" si="46"/>
        <v>0</v>
      </c>
      <c r="BA272" s="5">
        <f t="shared" si="46"/>
        <v>0</v>
      </c>
      <c r="BB272" s="5">
        <f t="shared" si="46"/>
        <v>0</v>
      </c>
      <c r="BC272" s="5">
        <f t="shared" si="46"/>
        <v>0</v>
      </c>
      <c r="BD272" s="5"/>
      <c r="BE272" s="5"/>
      <c r="BF272" s="5"/>
      <c r="BG272" s="5"/>
      <c r="BH272" s="5"/>
      <c r="BI272" s="5"/>
      <c r="BJ272" s="5"/>
    </row>
    <row r="273" spans="2:66" hidden="1">
      <c r="B273">
        <f t="shared" ref="B273:E277" si="51">+B148</f>
        <v>845</v>
      </c>
      <c r="C273" t="str">
        <f t="shared" si="51"/>
        <v>RECOL.LECCIÓ</v>
      </c>
      <c r="D273" t="str">
        <f t="shared" si="51"/>
        <v>Preparació per recol.lecció enciam</v>
      </c>
      <c r="E273" s="82">
        <f t="shared" si="51"/>
        <v>2500</v>
      </c>
      <c r="F273" s="5">
        <f t="shared" si="50"/>
        <v>0</v>
      </c>
      <c r="G273" s="5">
        <f t="shared" si="50"/>
        <v>0</v>
      </c>
      <c r="H273" s="5">
        <f t="shared" si="50"/>
        <v>0</v>
      </c>
      <c r="I273" s="5">
        <f t="shared" si="50"/>
        <v>0</v>
      </c>
      <c r="J273" s="5">
        <f t="shared" si="50"/>
        <v>0</v>
      </c>
      <c r="K273" s="5">
        <f t="shared" si="50"/>
        <v>0</v>
      </c>
      <c r="L273" s="5">
        <f t="shared" si="50"/>
        <v>0</v>
      </c>
      <c r="M273" s="5">
        <f t="shared" si="50"/>
        <v>0</v>
      </c>
      <c r="N273" s="5">
        <f t="shared" si="50"/>
        <v>0</v>
      </c>
      <c r="O273" s="5">
        <f t="shared" si="50"/>
        <v>0</v>
      </c>
      <c r="P273" s="5">
        <f t="shared" si="50"/>
        <v>0</v>
      </c>
      <c r="Q273" s="5">
        <f t="shared" si="50"/>
        <v>0</v>
      </c>
      <c r="R273" s="5">
        <f t="shared" si="50"/>
        <v>0</v>
      </c>
      <c r="S273" s="5">
        <f t="shared" si="50"/>
        <v>0</v>
      </c>
      <c r="T273" s="5">
        <f t="shared" si="50"/>
        <v>0</v>
      </c>
      <c r="U273" s="5">
        <f t="shared" si="50"/>
        <v>0</v>
      </c>
      <c r="V273" s="5">
        <f t="shared" si="50"/>
        <v>0</v>
      </c>
      <c r="W273" s="5">
        <f t="shared" si="50"/>
        <v>0</v>
      </c>
      <c r="X273" s="5">
        <f t="shared" si="50"/>
        <v>0</v>
      </c>
      <c r="Y273" s="5">
        <f t="shared" si="50"/>
        <v>0</v>
      </c>
      <c r="Z273" s="5">
        <f t="shared" si="50"/>
        <v>0</v>
      </c>
      <c r="AA273" s="5">
        <f t="shared" si="50"/>
        <v>0</v>
      </c>
      <c r="AB273" s="5">
        <f t="shared" si="50"/>
        <v>0</v>
      </c>
      <c r="AC273" s="5">
        <f t="shared" si="50"/>
        <v>0</v>
      </c>
      <c r="AD273" s="5">
        <f t="shared" si="50"/>
        <v>0</v>
      </c>
      <c r="AE273" s="5">
        <f t="shared" si="50"/>
        <v>0</v>
      </c>
      <c r="AF273" s="5">
        <f t="shared" si="50"/>
        <v>0</v>
      </c>
      <c r="AG273" s="5">
        <f t="shared" si="50"/>
        <v>0</v>
      </c>
      <c r="AH273" s="5">
        <f t="shared" si="50"/>
        <v>0</v>
      </c>
      <c r="AI273" s="5">
        <f t="shared" si="50"/>
        <v>0</v>
      </c>
      <c r="AJ273" s="5">
        <f t="shared" si="50"/>
        <v>0</v>
      </c>
      <c r="AK273" s="5">
        <f t="shared" si="50"/>
        <v>0</v>
      </c>
      <c r="AL273" s="5">
        <f t="shared" si="50"/>
        <v>0</v>
      </c>
      <c r="AM273" s="5">
        <f t="shared" si="50"/>
        <v>0</v>
      </c>
      <c r="AN273" s="5">
        <f t="shared" si="50"/>
        <v>0</v>
      </c>
      <c r="AO273" s="5">
        <f t="shared" si="50"/>
        <v>0</v>
      </c>
      <c r="AP273" s="5">
        <f t="shared" si="50"/>
        <v>0</v>
      </c>
      <c r="AQ273" s="5">
        <f t="shared" si="50"/>
        <v>0</v>
      </c>
      <c r="AR273" s="5">
        <f t="shared" si="50"/>
        <v>0</v>
      </c>
      <c r="AS273" s="5">
        <f t="shared" si="38"/>
        <v>0</v>
      </c>
      <c r="AT273" s="5">
        <f t="shared" si="46"/>
        <v>0</v>
      </c>
      <c r="AU273" s="5">
        <f t="shared" si="46"/>
        <v>0</v>
      </c>
      <c r="AV273" s="5">
        <f t="shared" si="46"/>
        <v>0</v>
      </c>
      <c r="AW273" s="5">
        <f t="shared" si="46"/>
        <v>0</v>
      </c>
      <c r="AX273" s="5">
        <f t="shared" si="46"/>
        <v>0</v>
      </c>
      <c r="AY273" s="5">
        <f t="shared" si="46"/>
        <v>0</v>
      </c>
      <c r="AZ273" s="5">
        <f t="shared" si="46"/>
        <v>0</v>
      </c>
      <c r="BA273" s="5">
        <f t="shared" si="46"/>
        <v>0</v>
      </c>
      <c r="BB273" s="5">
        <f t="shared" si="46"/>
        <v>0</v>
      </c>
      <c r="BC273" s="5">
        <f t="shared" si="46"/>
        <v>0</v>
      </c>
      <c r="BD273" s="5"/>
      <c r="BE273" s="5"/>
      <c r="BF273" s="5"/>
      <c r="BG273" s="5"/>
      <c r="BH273" s="5"/>
      <c r="BI273" s="5"/>
      <c r="BJ273" s="5"/>
    </row>
    <row r="274" spans="2:66" hidden="1">
      <c r="B274">
        <f t="shared" si="51"/>
        <v>855</v>
      </c>
      <c r="C274" t="str">
        <f t="shared" si="51"/>
        <v>RECOL.LECCIÓ</v>
      </c>
      <c r="D274" t="str">
        <f t="shared" si="51"/>
        <v>Preparació per recol.lecció bledes a manats</v>
      </c>
      <c r="E274" s="82">
        <f t="shared" si="51"/>
        <v>2500</v>
      </c>
      <c r="F274" s="5">
        <f t="shared" si="50"/>
        <v>0</v>
      </c>
      <c r="G274" s="5">
        <f t="shared" si="50"/>
        <v>0</v>
      </c>
      <c r="H274" s="5">
        <f t="shared" si="50"/>
        <v>0</v>
      </c>
      <c r="I274" s="5">
        <f t="shared" si="50"/>
        <v>0</v>
      </c>
      <c r="J274" s="5">
        <f t="shared" si="50"/>
        <v>0</v>
      </c>
      <c r="K274" s="5">
        <f t="shared" si="50"/>
        <v>0</v>
      </c>
      <c r="L274" s="5">
        <f t="shared" si="50"/>
        <v>0</v>
      </c>
      <c r="M274" s="5">
        <f t="shared" si="50"/>
        <v>0</v>
      </c>
      <c r="N274" s="5">
        <f t="shared" si="50"/>
        <v>0</v>
      </c>
      <c r="O274" s="5">
        <f t="shared" si="50"/>
        <v>0</v>
      </c>
      <c r="P274" s="5">
        <f t="shared" si="50"/>
        <v>0</v>
      </c>
      <c r="Q274" s="5">
        <f t="shared" si="50"/>
        <v>0</v>
      </c>
      <c r="R274" s="5">
        <f t="shared" si="50"/>
        <v>0</v>
      </c>
      <c r="S274" s="5">
        <f t="shared" si="50"/>
        <v>0</v>
      </c>
      <c r="T274" s="5">
        <f t="shared" si="50"/>
        <v>0</v>
      </c>
      <c r="U274" s="5">
        <f t="shared" si="50"/>
        <v>0</v>
      </c>
      <c r="V274" s="5">
        <f t="shared" si="50"/>
        <v>0</v>
      </c>
      <c r="W274" s="5">
        <f t="shared" si="50"/>
        <v>0</v>
      </c>
      <c r="X274" s="5">
        <f t="shared" si="50"/>
        <v>0</v>
      </c>
      <c r="Y274" s="5">
        <f t="shared" si="50"/>
        <v>0</v>
      </c>
      <c r="Z274" s="5">
        <f t="shared" si="50"/>
        <v>0</v>
      </c>
      <c r="AA274" s="5">
        <f t="shared" si="50"/>
        <v>0</v>
      </c>
      <c r="AB274" s="5">
        <f t="shared" si="50"/>
        <v>0</v>
      </c>
      <c r="AC274" s="5">
        <f t="shared" si="50"/>
        <v>0</v>
      </c>
      <c r="AD274" s="5">
        <f t="shared" si="50"/>
        <v>0</v>
      </c>
      <c r="AE274" s="5">
        <f t="shared" si="50"/>
        <v>0</v>
      </c>
      <c r="AF274" s="5">
        <f t="shared" si="50"/>
        <v>0</v>
      </c>
      <c r="AG274" s="5">
        <f t="shared" si="50"/>
        <v>0</v>
      </c>
      <c r="AH274" s="5">
        <f t="shared" si="50"/>
        <v>0</v>
      </c>
      <c r="AI274" s="5">
        <f t="shared" si="50"/>
        <v>0</v>
      </c>
      <c r="AJ274" s="5">
        <f t="shared" si="50"/>
        <v>0</v>
      </c>
      <c r="AK274" s="5">
        <f t="shared" si="50"/>
        <v>0</v>
      </c>
      <c r="AL274" s="5">
        <f t="shared" si="50"/>
        <v>0</v>
      </c>
      <c r="AM274" s="5">
        <f t="shared" si="50"/>
        <v>0</v>
      </c>
      <c r="AN274" s="5">
        <f t="shared" si="50"/>
        <v>0</v>
      </c>
      <c r="AO274" s="5">
        <f t="shared" si="50"/>
        <v>0</v>
      </c>
      <c r="AP274" s="5">
        <f t="shared" si="50"/>
        <v>0</v>
      </c>
      <c r="AQ274" s="5">
        <f t="shared" si="50"/>
        <v>0</v>
      </c>
      <c r="AR274" s="5">
        <f t="shared" si="50"/>
        <v>0</v>
      </c>
      <c r="AS274" s="5">
        <f t="shared" si="38"/>
        <v>0</v>
      </c>
      <c r="AT274" s="5">
        <f t="shared" si="46"/>
        <v>0</v>
      </c>
      <c r="AU274" s="5">
        <f t="shared" si="46"/>
        <v>0</v>
      </c>
      <c r="AV274" s="5">
        <f t="shared" si="46"/>
        <v>0</v>
      </c>
      <c r="AW274" s="5">
        <f t="shared" si="46"/>
        <v>0</v>
      </c>
      <c r="AX274" s="5">
        <f t="shared" si="46"/>
        <v>0</v>
      </c>
      <c r="AY274" s="5">
        <f t="shared" si="46"/>
        <v>0</v>
      </c>
      <c r="AZ274" s="5">
        <f t="shared" si="46"/>
        <v>0</v>
      </c>
      <c r="BA274" s="5">
        <f t="shared" si="46"/>
        <v>0</v>
      </c>
      <c r="BB274" s="5">
        <f t="shared" si="46"/>
        <v>0</v>
      </c>
      <c r="BC274" s="5">
        <f t="shared" si="46"/>
        <v>0</v>
      </c>
      <c r="BD274" s="5"/>
      <c r="BE274" s="5"/>
      <c r="BF274" s="5"/>
      <c r="BG274" s="5"/>
      <c r="BH274" s="5"/>
      <c r="BI274" s="5"/>
      <c r="BJ274" s="5"/>
    </row>
    <row r="275" spans="2:66" hidden="1">
      <c r="B275">
        <f t="shared" ref="B275:D277" si="52">+B150</f>
        <v>865</v>
      </c>
      <c r="C275" t="str">
        <f t="shared" si="52"/>
        <v>RECOL.LECCIÓ</v>
      </c>
      <c r="D275" t="str">
        <f t="shared" si="52"/>
        <v>Preparació per recol.lecció bledes</v>
      </c>
      <c r="E275" s="82">
        <f t="shared" si="51"/>
        <v>2500</v>
      </c>
      <c r="F275" s="5">
        <f t="shared" si="50"/>
        <v>0</v>
      </c>
      <c r="G275" s="5">
        <f t="shared" si="50"/>
        <v>0</v>
      </c>
      <c r="H275" s="5">
        <f t="shared" si="50"/>
        <v>0</v>
      </c>
      <c r="I275" s="5">
        <f t="shared" si="50"/>
        <v>0</v>
      </c>
      <c r="J275" s="5">
        <f t="shared" si="50"/>
        <v>0</v>
      </c>
      <c r="K275" s="5">
        <f t="shared" si="50"/>
        <v>0</v>
      </c>
      <c r="L275" s="5">
        <f t="shared" si="50"/>
        <v>0</v>
      </c>
      <c r="M275" s="5">
        <f t="shared" si="50"/>
        <v>0</v>
      </c>
      <c r="N275" s="5">
        <f t="shared" si="50"/>
        <v>0</v>
      </c>
      <c r="O275" s="5">
        <f t="shared" si="50"/>
        <v>0</v>
      </c>
      <c r="P275" s="5">
        <f t="shared" si="50"/>
        <v>0</v>
      </c>
      <c r="Q275" s="5">
        <f t="shared" si="50"/>
        <v>0</v>
      </c>
      <c r="R275" s="5">
        <f t="shared" si="50"/>
        <v>0</v>
      </c>
      <c r="S275" s="5">
        <f t="shared" si="50"/>
        <v>0</v>
      </c>
      <c r="T275" s="5">
        <f t="shared" si="50"/>
        <v>0</v>
      </c>
      <c r="U275" s="5">
        <f t="shared" si="50"/>
        <v>0</v>
      </c>
      <c r="V275" s="5">
        <f t="shared" si="50"/>
        <v>0</v>
      </c>
      <c r="W275" s="5">
        <f t="shared" si="50"/>
        <v>0</v>
      </c>
      <c r="X275" s="5">
        <f t="shared" si="50"/>
        <v>0</v>
      </c>
      <c r="Y275" s="5">
        <f t="shared" si="50"/>
        <v>0</v>
      </c>
      <c r="Z275" s="5">
        <f t="shared" si="50"/>
        <v>0</v>
      </c>
      <c r="AA275" s="5">
        <f t="shared" si="50"/>
        <v>0</v>
      </c>
      <c r="AB275" s="5">
        <f t="shared" si="50"/>
        <v>0</v>
      </c>
      <c r="AC275" s="5">
        <f t="shared" si="50"/>
        <v>0</v>
      </c>
      <c r="AD275" s="5">
        <f t="shared" si="50"/>
        <v>0</v>
      </c>
      <c r="AE275" s="5">
        <f t="shared" si="50"/>
        <v>0</v>
      </c>
      <c r="AF275" s="5">
        <f t="shared" si="50"/>
        <v>0</v>
      </c>
      <c r="AG275" s="5">
        <f t="shared" si="50"/>
        <v>0</v>
      </c>
      <c r="AH275" s="5">
        <f t="shared" si="50"/>
        <v>0</v>
      </c>
      <c r="AI275" s="5">
        <f t="shared" si="50"/>
        <v>0</v>
      </c>
      <c r="AJ275" s="5">
        <f t="shared" si="50"/>
        <v>0</v>
      </c>
      <c r="AK275" s="5">
        <f t="shared" si="50"/>
        <v>0</v>
      </c>
      <c r="AL275" s="5">
        <f t="shared" si="50"/>
        <v>0</v>
      </c>
      <c r="AM275" s="5">
        <f t="shared" si="50"/>
        <v>0</v>
      </c>
      <c r="AN275" s="5">
        <f t="shared" si="50"/>
        <v>0</v>
      </c>
      <c r="AO275" s="5">
        <f t="shared" si="50"/>
        <v>0</v>
      </c>
      <c r="AP275" s="5">
        <f t="shared" si="50"/>
        <v>0</v>
      </c>
      <c r="AQ275" s="5">
        <f t="shared" si="50"/>
        <v>0</v>
      </c>
      <c r="AR275" s="5">
        <f t="shared" si="50"/>
        <v>0</v>
      </c>
      <c r="AS275" s="5">
        <f t="shared" si="38"/>
        <v>0</v>
      </c>
      <c r="AT275" s="5">
        <f t="shared" ref="AT275:BC277" si="53">IF($E$4&lt;$E275,$E$4/$E275*AT150*AT$49,AT150*AT$49)</f>
        <v>0</v>
      </c>
      <c r="AU275" s="5">
        <f t="shared" si="53"/>
        <v>0</v>
      </c>
      <c r="AV275" s="5">
        <f t="shared" si="53"/>
        <v>0</v>
      </c>
      <c r="AW275" s="5">
        <f t="shared" si="53"/>
        <v>0</v>
      </c>
      <c r="AX275" s="5">
        <f t="shared" si="53"/>
        <v>0</v>
      </c>
      <c r="AY275" s="5">
        <f t="shared" si="53"/>
        <v>0</v>
      </c>
      <c r="AZ275" s="5">
        <f t="shared" si="53"/>
        <v>0</v>
      </c>
      <c r="BA275" s="5">
        <f t="shared" si="53"/>
        <v>0</v>
      </c>
      <c r="BB275" s="5">
        <f t="shared" si="53"/>
        <v>0</v>
      </c>
      <c r="BC275" s="5">
        <f t="shared" si="53"/>
        <v>0</v>
      </c>
      <c r="BD275" s="5"/>
      <c r="BE275" s="5"/>
      <c r="BF275" s="5"/>
      <c r="BG275" s="5"/>
      <c r="BH275" s="5"/>
      <c r="BI275" s="5"/>
      <c r="BJ275" s="5"/>
    </row>
    <row r="276" spans="2:66" hidden="1">
      <c r="B276">
        <f t="shared" si="52"/>
        <v>875</v>
      </c>
      <c r="C276" t="str">
        <f t="shared" si="52"/>
        <v>RECOL.LECCIÓ</v>
      </c>
      <c r="D276" t="str">
        <f t="shared" si="52"/>
        <v>Preparació per recol.lecció tomàquet</v>
      </c>
      <c r="E276" s="82">
        <f t="shared" si="51"/>
        <v>2500</v>
      </c>
      <c r="F276" s="5">
        <f t="shared" si="50"/>
        <v>0</v>
      </c>
      <c r="G276" s="5">
        <f t="shared" si="50"/>
        <v>0</v>
      </c>
      <c r="H276" s="5">
        <f t="shared" si="50"/>
        <v>0</v>
      </c>
      <c r="I276" s="5">
        <f t="shared" si="50"/>
        <v>0</v>
      </c>
      <c r="J276" s="5">
        <f t="shared" si="50"/>
        <v>0</v>
      </c>
      <c r="K276" s="5">
        <f t="shared" si="50"/>
        <v>0</v>
      </c>
      <c r="L276" s="5">
        <f t="shared" si="50"/>
        <v>0</v>
      </c>
      <c r="M276" s="5">
        <f t="shared" si="50"/>
        <v>0</v>
      </c>
      <c r="N276" s="5">
        <f t="shared" si="50"/>
        <v>0</v>
      </c>
      <c r="O276" s="5">
        <f t="shared" si="50"/>
        <v>0</v>
      </c>
      <c r="P276" s="5">
        <f t="shared" si="50"/>
        <v>0</v>
      </c>
      <c r="Q276" s="5">
        <f t="shared" si="50"/>
        <v>0</v>
      </c>
      <c r="R276" s="5">
        <f t="shared" si="50"/>
        <v>0</v>
      </c>
      <c r="S276" s="5">
        <f t="shared" si="50"/>
        <v>0</v>
      </c>
      <c r="T276" s="5">
        <f t="shared" si="50"/>
        <v>0</v>
      </c>
      <c r="U276" s="5">
        <f t="shared" si="50"/>
        <v>0</v>
      </c>
      <c r="V276" s="5">
        <f t="shared" si="50"/>
        <v>0</v>
      </c>
      <c r="W276" s="5">
        <f t="shared" si="50"/>
        <v>0</v>
      </c>
      <c r="X276" s="5">
        <f t="shared" si="50"/>
        <v>0</v>
      </c>
      <c r="Y276" s="5">
        <f t="shared" si="50"/>
        <v>0</v>
      </c>
      <c r="Z276" s="5">
        <f t="shared" si="50"/>
        <v>0</v>
      </c>
      <c r="AA276" s="5">
        <f t="shared" ref="F276:AR277" si="54">IF($E$4&lt;$E276,$E$4/$E276*AA151*AA$49,AA151*AA$49)</f>
        <v>0</v>
      </c>
      <c r="AB276" s="5">
        <f t="shared" si="54"/>
        <v>0</v>
      </c>
      <c r="AC276" s="5">
        <f t="shared" si="54"/>
        <v>0</v>
      </c>
      <c r="AD276" s="5">
        <f t="shared" si="54"/>
        <v>0</v>
      </c>
      <c r="AE276" s="5">
        <f t="shared" si="54"/>
        <v>0</v>
      </c>
      <c r="AF276" s="5">
        <f t="shared" si="54"/>
        <v>0</v>
      </c>
      <c r="AG276" s="5">
        <f t="shared" si="54"/>
        <v>0</v>
      </c>
      <c r="AH276" s="5">
        <f t="shared" si="54"/>
        <v>0</v>
      </c>
      <c r="AI276" s="5">
        <f t="shared" si="54"/>
        <v>0</v>
      </c>
      <c r="AJ276" s="5">
        <f t="shared" si="54"/>
        <v>0</v>
      </c>
      <c r="AK276" s="5">
        <f t="shared" si="54"/>
        <v>0</v>
      </c>
      <c r="AL276" s="5">
        <f t="shared" si="54"/>
        <v>0</v>
      </c>
      <c r="AM276" s="5">
        <f t="shared" si="54"/>
        <v>0</v>
      </c>
      <c r="AN276" s="5">
        <f t="shared" si="54"/>
        <v>0</v>
      </c>
      <c r="AO276" s="5">
        <f t="shared" si="54"/>
        <v>0</v>
      </c>
      <c r="AP276" s="5">
        <f t="shared" si="54"/>
        <v>0</v>
      </c>
      <c r="AQ276" s="5">
        <f t="shared" si="54"/>
        <v>0</v>
      </c>
      <c r="AR276" s="5">
        <f t="shared" si="54"/>
        <v>0</v>
      </c>
      <c r="AS276" s="5">
        <f t="shared" si="38"/>
        <v>0</v>
      </c>
      <c r="AT276" s="5">
        <f t="shared" si="53"/>
        <v>0</v>
      </c>
      <c r="AU276" s="5">
        <f t="shared" si="53"/>
        <v>0</v>
      </c>
      <c r="AV276" s="5">
        <f t="shared" si="53"/>
        <v>0</v>
      </c>
      <c r="AW276" s="5">
        <f t="shared" si="53"/>
        <v>0</v>
      </c>
      <c r="AX276" s="5">
        <f t="shared" si="53"/>
        <v>0</v>
      </c>
      <c r="AY276" s="5">
        <f t="shared" si="53"/>
        <v>0</v>
      </c>
      <c r="AZ276" s="5">
        <f t="shared" si="53"/>
        <v>0</v>
      </c>
      <c r="BA276" s="5">
        <f t="shared" si="53"/>
        <v>0</v>
      </c>
      <c r="BB276" s="5">
        <f t="shared" si="53"/>
        <v>0</v>
      </c>
      <c r="BC276" s="5">
        <f t="shared" si="53"/>
        <v>0</v>
      </c>
      <c r="BD276" s="5"/>
      <c r="BE276" s="5"/>
      <c r="BF276" s="5"/>
      <c r="BG276" s="5"/>
      <c r="BH276" s="5"/>
      <c r="BI276" s="5"/>
      <c r="BJ276" s="5"/>
    </row>
    <row r="277" spans="2:66" hidden="1">
      <c r="B277">
        <f t="shared" si="52"/>
        <v>885</v>
      </c>
      <c r="C277" t="str">
        <f t="shared" si="52"/>
        <v>RECOL.LECCIÓ</v>
      </c>
      <c r="D277" t="str">
        <f t="shared" si="52"/>
        <v>Preparació per recol.lecció carbassa</v>
      </c>
      <c r="E277" s="82">
        <f t="shared" si="51"/>
        <v>2500</v>
      </c>
      <c r="F277" s="5">
        <f t="shared" si="54"/>
        <v>0</v>
      </c>
      <c r="G277" s="5">
        <f t="shared" si="54"/>
        <v>0</v>
      </c>
      <c r="H277" s="5">
        <f t="shared" si="54"/>
        <v>0</v>
      </c>
      <c r="I277" s="5">
        <f t="shared" si="54"/>
        <v>0</v>
      </c>
      <c r="J277" s="5">
        <f t="shared" si="54"/>
        <v>0</v>
      </c>
      <c r="K277" s="5">
        <f t="shared" si="54"/>
        <v>0</v>
      </c>
      <c r="L277" s="5">
        <f t="shared" si="54"/>
        <v>0</v>
      </c>
      <c r="M277" s="5">
        <f t="shared" si="54"/>
        <v>0</v>
      </c>
      <c r="N277" s="5">
        <f t="shared" si="54"/>
        <v>0</v>
      </c>
      <c r="O277" s="5">
        <f t="shared" si="54"/>
        <v>0</v>
      </c>
      <c r="P277" s="5">
        <f t="shared" si="54"/>
        <v>0</v>
      </c>
      <c r="Q277" s="5">
        <f t="shared" si="54"/>
        <v>0</v>
      </c>
      <c r="R277" s="5">
        <f t="shared" si="54"/>
        <v>0</v>
      </c>
      <c r="S277" s="5">
        <f t="shared" si="54"/>
        <v>0</v>
      </c>
      <c r="T277" s="5">
        <f t="shared" si="54"/>
        <v>0</v>
      </c>
      <c r="U277" s="5">
        <f t="shared" si="54"/>
        <v>0</v>
      </c>
      <c r="V277" s="5">
        <f t="shared" si="54"/>
        <v>0</v>
      </c>
      <c r="W277" s="5">
        <f t="shared" si="54"/>
        <v>0</v>
      </c>
      <c r="X277" s="5">
        <f t="shared" si="54"/>
        <v>0</v>
      </c>
      <c r="Y277" s="5">
        <f t="shared" si="54"/>
        <v>0</v>
      </c>
      <c r="Z277" s="5">
        <f t="shared" si="54"/>
        <v>0</v>
      </c>
      <c r="AA277" s="5">
        <f t="shared" si="54"/>
        <v>0</v>
      </c>
      <c r="AB277" s="5">
        <f t="shared" si="54"/>
        <v>0</v>
      </c>
      <c r="AC277" s="5">
        <f t="shared" si="54"/>
        <v>0</v>
      </c>
      <c r="AD277" s="5">
        <f t="shared" si="54"/>
        <v>0</v>
      </c>
      <c r="AE277" s="5">
        <f t="shared" si="54"/>
        <v>0</v>
      </c>
      <c r="AF277" s="5">
        <f t="shared" si="54"/>
        <v>0</v>
      </c>
      <c r="AG277" s="5">
        <f t="shared" si="54"/>
        <v>0</v>
      </c>
      <c r="AH277" s="5">
        <f t="shared" si="54"/>
        <v>0</v>
      </c>
      <c r="AI277" s="5">
        <f t="shared" si="54"/>
        <v>0</v>
      </c>
      <c r="AJ277" s="5">
        <f t="shared" si="54"/>
        <v>0</v>
      </c>
      <c r="AK277" s="5">
        <f t="shared" si="54"/>
        <v>0</v>
      </c>
      <c r="AL277" s="5">
        <f t="shared" si="54"/>
        <v>0</v>
      </c>
      <c r="AM277" s="5">
        <f t="shared" si="54"/>
        <v>0</v>
      </c>
      <c r="AN277" s="5">
        <f t="shared" si="54"/>
        <v>0</v>
      </c>
      <c r="AO277" s="5">
        <f t="shared" si="54"/>
        <v>0</v>
      </c>
      <c r="AP277" s="5">
        <f t="shared" si="54"/>
        <v>0</v>
      </c>
      <c r="AQ277" s="5">
        <f t="shared" si="54"/>
        <v>0</v>
      </c>
      <c r="AR277" s="5">
        <f t="shared" si="54"/>
        <v>0</v>
      </c>
      <c r="AS277" s="5">
        <f t="shared" si="38"/>
        <v>0</v>
      </c>
      <c r="AT277" s="5">
        <f t="shared" si="53"/>
        <v>0</v>
      </c>
      <c r="AU277" s="5">
        <f t="shared" si="53"/>
        <v>0</v>
      </c>
      <c r="AV277" s="5">
        <f t="shared" si="53"/>
        <v>0</v>
      </c>
      <c r="AW277" s="5">
        <f t="shared" si="53"/>
        <v>0</v>
      </c>
      <c r="AX277" s="5">
        <f t="shared" si="53"/>
        <v>0</v>
      </c>
      <c r="AY277" s="5">
        <f t="shared" si="53"/>
        <v>0</v>
      </c>
      <c r="AZ277" s="5">
        <f t="shared" si="53"/>
        <v>0</v>
      </c>
      <c r="BA277" s="5">
        <f t="shared" si="53"/>
        <v>0</v>
      </c>
      <c r="BB277" s="5">
        <f t="shared" si="53"/>
        <v>0</v>
      </c>
      <c r="BC277" s="5">
        <f t="shared" si="53"/>
        <v>0</v>
      </c>
      <c r="BD277" s="5"/>
      <c r="BE277" s="5"/>
      <c r="BF277" s="5"/>
      <c r="BG277" s="5"/>
      <c r="BH277" s="5"/>
      <c r="BI277" s="5"/>
      <c r="BJ277" s="5"/>
    </row>
    <row r="278" spans="2:66" hidden="1"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  <c r="BA278" s="5"/>
      <c r="BB278" s="5"/>
      <c r="BC278" s="5"/>
      <c r="BD278" s="5"/>
      <c r="BE278" s="5"/>
      <c r="BF278" s="5"/>
      <c r="BG278" s="5"/>
      <c r="BH278" s="5"/>
      <c r="BI278" s="5"/>
      <c r="BJ278" s="5"/>
    </row>
    <row r="279" spans="2:66" hidden="1"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  <c r="BA279" s="5"/>
      <c r="BB279" s="5"/>
      <c r="BC279" s="5"/>
      <c r="BD279" s="5"/>
      <c r="BE279" s="5"/>
      <c r="BF279" s="5"/>
      <c r="BG279" s="5"/>
      <c r="BH279" s="5"/>
      <c r="BI279" s="5"/>
      <c r="BJ279" s="5"/>
    </row>
    <row r="280" spans="2:66" hidden="1">
      <c r="D280" s="3">
        <v>0</v>
      </c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  <c r="BA280" s="5"/>
      <c r="BB280" s="5"/>
      <c r="BC280" s="5"/>
      <c r="BD280" s="5"/>
      <c r="BE280" s="5"/>
      <c r="BF280" s="5"/>
      <c r="BG280" s="5"/>
      <c r="BH280" s="5"/>
      <c r="BI280" s="5"/>
      <c r="BJ280" s="5"/>
    </row>
    <row r="281" spans="2:66" hidden="1"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  <c r="BA281" s="5"/>
      <c r="BB281" s="5"/>
      <c r="BC281" s="5"/>
      <c r="BD281" s="5"/>
      <c r="BE281" s="5"/>
      <c r="BF281" s="5"/>
      <c r="BG281" s="5"/>
      <c r="BH281" s="5"/>
      <c r="BI281" s="5"/>
      <c r="BJ281" s="5"/>
    </row>
    <row r="282" spans="2:66" hidden="1"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  <c r="BA282" s="5"/>
      <c r="BB282" s="5"/>
      <c r="BC282" s="5"/>
      <c r="BD282" s="5"/>
      <c r="BE282" s="5"/>
      <c r="BF282" s="5"/>
      <c r="BG282" s="5"/>
      <c r="BH282" s="5"/>
      <c r="BI282" s="5"/>
      <c r="BJ282" s="5"/>
    </row>
    <row r="283" spans="2:66" hidden="1"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  <c r="BA283" s="5"/>
      <c r="BB283" s="5"/>
      <c r="BC283" s="5"/>
      <c r="BD283" s="5"/>
      <c r="BE283" s="5"/>
      <c r="BF283" s="5"/>
      <c r="BG283" s="5"/>
      <c r="BH283" s="5"/>
      <c r="BI283" s="5"/>
      <c r="BJ283" s="5"/>
    </row>
    <row r="284" spans="2:66" hidden="1"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  <c r="BA284" s="5"/>
      <c r="BB284" s="5"/>
      <c r="BC284" s="5"/>
      <c r="BD284" s="5"/>
      <c r="BE284" s="5"/>
      <c r="BF284" s="5"/>
      <c r="BG284" s="5"/>
      <c r="BH284" s="5"/>
      <c r="BI284" s="5"/>
      <c r="BJ284" s="5"/>
    </row>
    <row r="285" spans="2:66" ht="38.25" hidden="1">
      <c r="D285" s="3" t="s">
        <v>118</v>
      </c>
      <c r="F285" s="83" t="str">
        <f t="shared" ref="F285:BC285" si="55">+F50</f>
        <v>Persona no qualificada (h)</v>
      </c>
      <c r="G285" s="83" t="str">
        <f t="shared" si="55"/>
        <v>Tractor incloent tractorista (h)</v>
      </c>
      <c r="H285" s="83" t="str">
        <f t="shared" si="55"/>
        <v>Motocultor (h)</v>
      </c>
      <c r="I285" s="83" t="str">
        <f t="shared" si="55"/>
        <v>Persona qualificada (h)</v>
      </c>
      <c r="J285" s="83" t="str">
        <f t="shared" si="55"/>
        <v>Subsolador (h)</v>
      </c>
      <c r="K285" s="83" t="str">
        <f t="shared" si="55"/>
        <v>Fresadora (h)</v>
      </c>
      <c r="L285" s="83" t="str">
        <f t="shared" si="55"/>
        <v>Discos (h)</v>
      </c>
      <c r="M285" s="83" t="str">
        <f t="shared" si="55"/>
        <v>Estripadora (h)</v>
      </c>
      <c r="N285" s="83" t="str">
        <f t="shared" si="55"/>
        <v>Remolc (h)</v>
      </c>
      <c r="O285" s="83" t="str">
        <f t="shared" si="55"/>
        <v>Pala (h)</v>
      </c>
      <c r="P285" s="83" t="str">
        <f t="shared" si="55"/>
        <v>Compost (kg)</v>
      </c>
      <c r="Q285" s="83" t="str">
        <f t="shared" si="55"/>
        <v>Solcador de 3 solcs (h)</v>
      </c>
      <c r="R285" s="83" t="str">
        <f t="shared" si="55"/>
        <v>Planter col (u)</v>
      </c>
      <c r="S285" s="83" t="str">
        <f t="shared" si="55"/>
        <v>Ceballots calçots (kg)</v>
      </c>
      <c r="T285" s="83" t="str">
        <f t="shared" si="55"/>
        <v>Planter enciam (u)</v>
      </c>
      <c r="U285" s="83" t="str">
        <f t="shared" si="55"/>
        <v>Planter bleda (u)</v>
      </c>
      <c r="V285" s="83" t="str">
        <f t="shared" si="55"/>
        <v>Planter tomàquet (u)</v>
      </c>
      <c r="W285" s="83" t="str">
        <f t="shared" si="55"/>
        <v>Planter carbassa (u)</v>
      </c>
      <c r="X285" s="83" t="str">
        <f t="shared" si="55"/>
        <v>Llavor carbassa (u)</v>
      </c>
      <c r="Y285" s="83" t="str">
        <f t="shared" si="55"/>
        <v>Plantador (h)</v>
      </c>
      <c r="Z285" s="83" t="str">
        <f t="shared" si="55"/>
        <v>Furgoneta (h)</v>
      </c>
      <c r="AA285" s="83" t="str">
        <f t="shared" si="55"/>
        <v>Bicicleta de sembrar (h)</v>
      </c>
      <c r="AB285" s="83" t="str">
        <f t="shared" si="55"/>
        <v xml:space="preserve">cinta de reg (m) </v>
      </c>
      <c r="AC285" s="83" t="str">
        <f t="shared" si="55"/>
        <v>reg aspersió: tub,… (m)</v>
      </c>
      <c r="AD285" s="83" t="str">
        <f t="shared" si="55"/>
        <v>reg (L)</v>
      </c>
      <c r="AE285" s="83" t="str">
        <f t="shared" si="55"/>
        <v>Braços tractor (h)</v>
      </c>
      <c r="AF285" s="83" t="str">
        <f t="shared" si="55"/>
        <v>Bota (h)</v>
      </c>
      <c r="AG285" s="83" t="str">
        <f t="shared" si="55"/>
        <v>Bacillus thuringiensis (kg)</v>
      </c>
      <c r="AH285" s="83" t="str">
        <f t="shared" si="55"/>
        <v>Retenol (L)</v>
      </c>
      <c r="AI285" s="83" t="str">
        <f t="shared" si="55"/>
        <v>Purí d'ortiga (L)</v>
      </c>
      <c r="AJ285" s="83" t="str">
        <f t="shared" si="55"/>
        <v>Hidròxid de coure (kg)</v>
      </c>
      <c r="AK285" s="83" t="str">
        <f t="shared" si="55"/>
        <v>Ferramol per llimacs (kg)</v>
      </c>
      <c r="AL285" s="83" t="str">
        <f t="shared" si="55"/>
        <v>Sofre (kg)</v>
      </c>
      <c r="AM285" s="83" t="str">
        <f t="shared" si="55"/>
        <v>Oli de nim (L)</v>
      </c>
      <c r="AN285" s="83" t="str">
        <f t="shared" si="55"/>
        <v>Tallant (h)</v>
      </c>
      <c r="AO285" s="83" t="str">
        <f t="shared" si="55"/>
        <v>Plàstic (m2)</v>
      </c>
      <c r="AP285" s="83" t="str">
        <f t="shared" si="55"/>
        <v>Canyes (u)</v>
      </c>
      <c r="AQ285" s="83" t="str">
        <f t="shared" si="55"/>
        <v>Cost mensual terreny (m2)</v>
      </c>
      <c r="AR285" s="83" t="str">
        <f t="shared" si="55"/>
        <v>Caixes (u)</v>
      </c>
      <c r="AS285" s="83">
        <f t="shared" si="55"/>
        <v>0</v>
      </c>
      <c r="AT285" s="83" t="str">
        <f t="shared" si="55"/>
        <v>Collita (kg)</v>
      </c>
      <c r="AU285" s="83" t="str">
        <f t="shared" si="55"/>
        <v>Collita (u)</v>
      </c>
      <c r="AV285" s="83" t="str">
        <f t="shared" si="55"/>
        <v xml:space="preserve">Collita col (u) </v>
      </c>
      <c r="AW285" s="83" t="str">
        <f t="shared" si="55"/>
        <v>Collita bròcoli (kg)</v>
      </c>
      <c r="AX285" s="83" t="str">
        <f t="shared" si="55"/>
        <v xml:space="preserve">Collita calçot (u) </v>
      </c>
      <c r="AY285" s="83" t="str">
        <f t="shared" si="55"/>
        <v xml:space="preserve">Collita enciam (u) </v>
      </c>
      <c r="AZ285" s="83" t="str">
        <f t="shared" si="55"/>
        <v xml:space="preserve">Collita bledes a manats (u) </v>
      </c>
      <c r="BA285" s="83" t="str">
        <f t="shared" si="55"/>
        <v>Collita bledes (kg)</v>
      </c>
      <c r="BB285" s="83" t="str">
        <f t="shared" si="55"/>
        <v>Collita tomàquet (kg)</v>
      </c>
      <c r="BC285" s="83" t="str">
        <f t="shared" si="55"/>
        <v>Collita carbassa (kg)</v>
      </c>
      <c r="BD285" s="83"/>
      <c r="BE285" s="83"/>
      <c r="BF285" s="83"/>
      <c r="BG285" s="83"/>
      <c r="BH285" s="83"/>
      <c r="BI285" s="83"/>
      <c r="BJ285" s="83"/>
      <c r="BK285" s="83"/>
      <c r="BL285" s="83"/>
      <c r="BM285" s="83"/>
      <c r="BN285" s="83"/>
    </row>
    <row r="286" spans="2:66" hidden="1">
      <c r="B286">
        <f>+B51</f>
        <v>110</v>
      </c>
      <c r="C286" t="str">
        <f t="shared" ref="C286:E286" si="56">+C51</f>
        <v>PREPARACIÓ DEL SÒL</v>
      </c>
      <c r="D286" t="str">
        <f t="shared" si="56"/>
        <v>Desbrossat amb discos</v>
      </c>
      <c r="E286" s="82">
        <f t="shared" si="56"/>
        <v>2500</v>
      </c>
      <c r="F286" s="84">
        <f>+F51*$E$4/$E286</f>
        <v>0</v>
      </c>
      <c r="G286" s="84">
        <f t="shared" ref="G286:AR301" si="57">+G51*$E$4/$E286</f>
        <v>0</v>
      </c>
      <c r="H286" s="84">
        <f t="shared" si="57"/>
        <v>0</v>
      </c>
      <c r="I286" s="84">
        <f t="shared" si="57"/>
        <v>0</v>
      </c>
      <c r="J286" s="84">
        <f t="shared" si="57"/>
        <v>0</v>
      </c>
      <c r="K286" s="84">
        <f t="shared" si="57"/>
        <v>0</v>
      </c>
      <c r="L286" s="84">
        <f t="shared" si="57"/>
        <v>0</v>
      </c>
      <c r="M286" s="84">
        <f t="shared" si="57"/>
        <v>0</v>
      </c>
      <c r="N286" s="84">
        <f t="shared" si="57"/>
        <v>0</v>
      </c>
      <c r="O286" s="84">
        <f t="shared" si="57"/>
        <v>0</v>
      </c>
      <c r="P286" s="84">
        <f t="shared" si="57"/>
        <v>0</v>
      </c>
      <c r="Q286" s="84">
        <f t="shared" si="57"/>
        <v>0</v>
      </c>
      <c r="R286" s="84">
        <f t="shared" si="57"/>
        <v>0</v>
      </c>
      <c r="S286" s="84">
        <f t="shared" si="57"/>
        <v>0</v>
      </c>
      <c r="T286" s="84">
        <f t="shared" si="57"/>
        <v>0</v>
      </c>
      <c r="U286" s="84">
        <f t="shared" si="57"/>
        <v>0</v>
      </c>
      <c r="V286" s="84">
        <f t="shared" si="57"/>
        <v>0</v>
      </c>
      <c r="W286" s="84">
        <f t="shared" si="57"/>
        <v>0</v>
      </c>
      <c r="X286" s="84">
        <f t="shared" si="57"/>
        <v>0</v>
      </c>
      <c r="Y286" s="84">
        <f t="shared" si="57"/>
        <v>0</v>
      </c>
      <c r="Z286" s="84">
        <f t="shared" si="57"/>
        <v>0</v>
      </c>
      <c r="AA286" s="84">
        <f t="shared" si="57"/>
        <v>0</v>
      </c>
      <c r="AB286" s="84">
        <f t="shared" si="57"/>
        <v>0</v>
      </c>
      <c r="AC286" s="84">
        <f t="shared" si="57"/>
        <v>0</v>
      </c>
      <c r="AD286" s="84">
        <f t="shared" si="57"/>
        <v>0</v>
      </c>
      <c r="AE286" s="84">
        <f t="shared" si="57"/>
        <v>0</v>
      </c>
      <c r="AF286" s="84">
        <f t="shared" si="57"/>
        <v>0</v>
      </c>
      <c r="AG286" s="84">
        <f t="shared" si="57"/>
        <v>0</v>
      </c>
      <c r="AH286" s="84">
        <f t="shared" si="57"/>
        <v>0</v>
      </c>
      <c r="AI286" s="84">
        <f t="shared" si="57"/>
        <v>0</v>
      </c>
      <c r="AJ286" s="84">
        <f t="shared" si="57"/>
        <v>0</v>
      </c>
      <c r="AK286" s="84">
        <f t="shared" si="57"/>
        <v>0</v>
      </c>
      <c r="AL286" s="84">
        <f t="shared" si="57"/>
        <v>0</v>
      </c>
      <c r="AM286" s="84">
        <f t="shared" si="57"/>
        <v>0</v>
      </c>
      <c r="AN286" s="84">
        <f t="shared" si="57"/>
        <v>0</v>
      </c>
      <c r="AO286" s="84">
        <f t="shared" si="57"/>
        <v>0</v>
      </c>
      <c r="AP286" s="84">
        <f t="shared" si="57"/>
        <v>0</v>
      </c>
      <c r="AQ286" s="84">
        <f t="shared" si="57"/>
        <v>0</v>
      </c>
      <c r="AR286" s="84">
        <f t="shared" si="57"/>
        <v>0</v>
      </c>
      <c r="AS286" s="5"/>
      <c r="AT286" s="84">
        <f t="shared" ref="AT286:BC301" si="58">+AT51*$E$4/$E286</f>
        <v>0</v>
      </c>
      <c r="AU286" s="84">
        <f t="shared" si="58"/>
        <v>0</v>
      </c>
      <c r="AV286" s="84">
        <f t="shared" si="58"/>
        <v>0</v>
      </c>
      <c r="AW286" s="84">
        <f t="shared" si="58"/>
        <v>0</v>
      </c>
      <c r="AX286" s="84">
        <f t="shared" si="58"/>
        <v>0</v>
      </c>
      <c r="AY286" s="84">
        <f t="shared" si="58"/>
        <v>0</v>
      </c>
      <c r="AZ286" s="84">
        <f t="shared" si="58"/>
        <v>0</v>
      </c>
      <c r="BA286" s="84">
        <f t="shared" si="58"/>
        <v>0</v>
      </c>
      <c r="BB286" s="84">
        <f t="shared" si="58"/>
        <v>0</v>
      </c>
      <c r="BC286" s="84">
        <f t="shared" si="58"/>
        <v>0</v>
      </c>
      <c r="BD286" s="5"/>
      <c r="BE286" s="5"/>
      <c r="BF286" s="5"/>
      <c r="BG286" s="5"/>
      <c r="BH286" s="5"/>
      <c r="BI286" s="5"/>
      <c r="BJ286" s="5"/>
    </row>
    <row r="287" spans="2:66" hidden="1">
      <c r="B287">
        <f t="shared" ref="B287:E302" si="59">+B52</f>
        <v>120</v>
      </c>
      <c r="C287" t="str">
        <f t="shared" si="59"/>
        <v>PREPARACIÓ DEL SÒL</v>
      </c>
      <c r="D287" t="str">
        <f t="shared" si="59"/>
        <v>Desbrossat amb desbrossadora</v>
      </c>
      <c r="E287" s="82">
        <f t="shared" si="59"/>
        <v>2500</v>
      </c>
      <c r="F287" s="84">
        <f t="shared" ref="F287:AR293" si="60">+F52*$E$4/$E287</f>
        <v>0</v>
      </c>
      <c r="G287" s="84">
        <f t="shared" si="60"/>
        <v>0</v>
      </c>
      <c r="H287" s="84">
        <f t="shared" si="60"/>
        <v>0</v>
      </c>
      <c r="I287" s="84">
        <f t="shared" si="60"/>
        <v>0</v>
      </c>
      <c r="J287" s="84">
        <f t="shared" si="60"/>
        <v>0</v>
      </c>
      <c r="K287" s="84">
        <f t="shared" si="60"/>
        <v>0</v>
      </c>
      <c r="L287" s="84">
        <f t="shared" si="60"/>
        <v>0</v>
      </c>
      <c r="M287" s="84">
        <f t="shared" si="60"/>
        <v>0</v>
      </c>
      <c r="N287" s="84">
        <f t="shared" si="60"/>
        <v>0</v>
      </c>
      <c r="O287" s="84">
        <f t="shared" si="60"/>
        <v>0</v>
      </c>
      <c r="P287" s="84">
        <f t="shared" si="60"/>
        <v>0</v>
      </c>
      <c r="Q287" s="84">
        <f t="shared" si="60"/>
        <v>0</v>
      </c>
      <c r="R287" s="84">
        <f t="shared" si="60"/>
        <v>0</v>
      </c>
      <c r="S287" s="84">
        <f t="shared" si="60"/>
        <v>0</v>
      </c>
      <c r="T287" s="84">
        <f t="shared" si="60"/>
        <v>0</v>
      </c>
      <c r="U287" s="84">
        <f t="shared" si="60"/>
        <v>0</v>
      </c>
      <c r="V287" s="84">
        <f t="shared" si="60"/>
        <v>0</v>
      </c>
      <c r="W287" s="84">
        <f t="shared" si="60"/>
        <v>0</v>
      </c>
      <c r="X287" s="84">
        <f t="shared" si="60"/>
        <v>0</v>
      </c>
      <c r="Y287" s="84">
        <f t="shared" si="60"/>
        <v>0</v>
      </c>
      <c r="Z287" s="84">
        <f t="shared" si="60"/>
        <v>0</v>
      </c>
      <c r="AA287" s="84">
        <f t="shared" si="60"/>
        <v>0</v>
      </c>
      <c r="AB287" s="84">
        <f t="shared" si="60"/>
        <v>0</v>
      </c>
      <c r="AC287" s="84">
        <f t="shared" si="60"/>
        <v>0</v>
      </c>
      <c r="AD287" s="84">
        <f t="shared" si="60"/>
        <v>0</v>
      </c>
      <c r="AE287" s="84">
        <f t="shared" si="60"/>
        <v>0</v>
      </c>
      <c r="AF287" s="84">
        <f t="shared" si="60"/>
        <v>0</v>
      </c>
      <c r="AG287" s="84">
        <f t="shared" si="60"/>
        <v>0</v>
      </c>
      <c r="AH287" s="84">
        <f t="shared" si="60"/>
        <v>0</v>
      </c>
      <c r="AI287" s="84">
        <f t="shared" si="60"/>
        <v>0</v>
      </c>
      <c r="AJ287" s="84">
        <f t="shared" si="60"/>
        <v>0</v>
      </c>
      <c r="AK287" s="84">
        <f t="shared" si="60"/>
        <v>0</v>
      </c>
      <c r="AL287" s="84">
        <f t="shared" si="60"/>
        <v>0</v>
      </c>
      <c r="AM287" s="84">
        <f t="shared" si="60"/>
        <v>0</v>
      </c>
      <c r="AN287" s="84">
        <f t="shared" si="60"/>
        <v>0</v>
      </c>
      <c r="AO287" s="84">
        <f t="shared" si="60"/>
        <v>0</v>
      </c>
      <c r="AP287" s="84">
        <f t="shared" si="60"/>
        <v>0</v>
      </c>
      <c r="AQ287" s="84">
        <f t="shared" si="57"/>
        <v>0</v>
      </c>
      <c r="AR287" s="84">
        <f t="shared" si="60"/>
        <v>0</v>
      </c>
      <c r="AS287" s="5"/>
      <c r="AT287" s="84">
        <f t="shared" si="58"/>
        <v>0</v>
      </c>
      <c r="AU287" s="84">
        <f t="shared" si="58"/>
        <v>0</v>
      </c>
      <c r="AV287" s="84">
        <f t="shared" si="58"/>
        <v>0</v>
      </c>
      <c r="AW287" s="84">
        <f t="shared" si="58"/>
        <v>0</v>
      </c>
      <c r="AX287" s="84">
        <f t="shared" si="58"/>
        <v>0</v>
      </c>
      <c r="AY287" s="84">
        <f t="shared" si="58"/>
        <v>0</v>
      </c>
      <c r="AZ287" s="84">
        <f t="shared" si="58"/>
        <v>0</v>
      </c>
      <c r="BA287" s="84">
        <f t="shared" si="58"/>
        <v>0</v>
      </c>
      <c r="BB287" s="84">
        <f t="shared" si="58"/>
        <v>0</v>
      </c>
      <c r="BC287" s="84">
        <f t="shared" si="58"/>
        <v>0</v>
      </c>
      <c r="BD287" s="5"/>
      <c r="BE287" s="5"/>
      <c r="BF287" s="5"/>
      <c r="BG287" s="5"/>
      <c r="BH287" s="5"/>
      <c r="BI287" s="5"/>
      <c r="BJ287" s="5"/>
    </row>
    <row r="288" spans="2:66" hidden="1">
      <c r="B288">
        <f t="shared" si="59"/>
        <v>130</v>
      </c>
      <c r="C288" t="str">
        <f t="shared" si="59"/>
        <v>PREPARACIÓ DEL SÒL</v>
      </c>
      <c r="D288" t="str">
        <f t="shared" si="59"/>
        <v>Subsolat</v>
      </c>
      <c r="E288" s="82">
        <f t="shared" si="59"/>
        <v>2500</v>
      </c>
      <c r="F288" s="84">
        <f t="shared" si="60"/>
        <v>0</v>
      </c>
      <c r="G288" s="84">
        <f t="shared" si="60"/>
        <v>0</v>
      </c>
      <c r="H288" s="84">
        <f t="shared" si="60"/>
        <v>0</v>
      </c>
      <c r="I288" s="84">
        <f t="shared" si="60"/>
        <v>0</v>
      </c>
      <c r="J288" s="84">
        <f t="shared" si="60"/>
        <v>0</v>
      </c>
      <c r="K288" s="84">
        <f t="shared" si="60"/>
        <v>0</v>
      </c>
      <c r="L288" s="84">
        <f t="shared" si="60"/>
        <v>0</v>
      </c>
      <c r="M288" s="84">
        <f t="shared" si="60"/>
        <v>0</v>
      </c>
      <c r="N288" s="84">
        <f t="shared" si="60"/>
        <v>0</v>
      </c>
      <c r="O288" s="84">
        <f t="shared" si="60"/>
        <v>0</v>
      </c>
      <c r="P288" s="84">
        <f t="shared" si="60"/>
        <v>0</v>
      </c>
      <c r="Q288" s="84">
        <f t="shared" si="60"/>
        <v>0</v>
      </c>
      <c r="R288" s="84">
        <f t="shared" si="60"/>
        <v>0</v>
      </c>
      <c r="S288" s="84">
        <f t="shared" si="60"/>
        <v>0</v>
      </c>
      <c r="T288" s="84">
        <f t="shared" si="60"/>
        <v>0</v>
      </c>
      <c r="U288" s="84">
        <f t="shared" si="60"/>
        <v>0</v>
      </c>
      <c r="V288" s="84">
        <f t="shared" si="60"/>
        <v>0</v>
      </c>
      <c r="W288" s="84">
        <f t="shared" si="60"/>
        <v>0</v>
      </c>
      <c r="X288" s="84">
        <f t="shared" si="60"/>
        <v>0</v>
      </c>
      <c r="Y288" s="84">
        <f t="shared" si="60"/>
        <v>0</v>
      </c>
      <c r="Z288" s="84">
        <f t="shared" si="60"/>
        <v>0</v>
      </c>
      <c r="AA288" s="84">
        <f t="shared" si="60"/>
        <v>0</v>
      </c>
      <c r="AB288" s="84">
        <f t="shared" si="60"/>
        <v>0</v>
      </c>
      <c r="AC288" s="84">
        <f t="shared" si="60"/>
        <v>0</v>
      </c>
      <c r="AD288" s="84">
        <f t="shared" si="60"/>
        <v>0</v>
      </c>
      <c r="AE288" s="84">
        <f t="shared" si="60"/>
        <v>0</v>
      </c>
      <c r="AF288" s="84">
        <f t="shared" si="60"/>
        <v>0</v>
      </c>
      <c r="AG288" s="84">
        <f t="shared" si="60"/>
        <v>0</v>
      </c>
      <c r="AH288" s="84">
        <f t="shared" si="60"/>
        <v>0</v>
      </c>
      <c r="AI288" s="84">
        <f t="shared" si="60"/>
        <v>0</v>
      </c>
      <c r="AJ288" s="84">
        <f t="shared" si="60"/>
        <v>0</v>
      </c>
      <c r="AK288" s="84">
        <f t="shared" si="60"/>
        <v>0</v>
      </c>
      <c r="AL288" s="84">
        <f t="shared" si="60"/>
        <v>0</v>
      </c>
      <c r="AM288" s="84">
        <f t="shared" si="60"/>
        <v>0</v>
      </c>
      <c r="AN288" s="84">
        <f t="shared" si="60"/>
        <v>0</v>
      </c>
      <c r="AO288" s="84">
        <f t="shared" si="60"/>
        <v>0</v>
      </c>
      <c r="AP288" s="84">
        <f t="shared" si="60"/>
        <v>0</v>
      </c>
      <c r="AQ288" s="84">
        <f t="shared" si="57"/>
        <v>0</v>
      </c>
      <c r="AR288" s="84">
        <f t="shared" si="60"/>
        <v>0</v>
      </c>
      <c r="AS288" s="5"/>
      <c r="AT288" s="84">
        <f t="shared" si="58"/>
        <v>0</v>
      </c>
      <c r="AU288" s="84">
        <f t="shared" si="58"/>
        <v>0</v>
      </c>
      <c r="AV288" s="84">
        <f t="shared" si="58"/>
        <v>0</v>
      </c>
      <c r="AW288" s="84">
        <f t="shared" si="58"/>
        <v>0</v>
      </c>
      <c r="AX288" s="84">
        <f t="shared" si="58"/>
        <v>0</v>
      </c>
      <c r="AY288" s="84">
        <f t="shared" si="58"/>
        <v>0</v>
      </c>
      <c r="AZ288" s="84">
        <f t="shared" si="58"/>
        <v>0</v>
      </c>
      <c r="BA288" s="84">
        <f t="shared" si="58"/>
        <v>0</v>
      </c>
      <c r="BB288" s="84">
        <f t="shared" si="58"/>
        <v>0</v>
      </c>
      <c r="BC288" s="84">
        <f t="shared" si="58"/>
        <v>0</v>
      </c>
      <c r="BD288" s="5"/>
      <c r="BE288" s="5"/>
      <c r="BF288" s="5"/>
      <c r="BG288" s="5"/>
      <c r="BH288" s="5"/>
      <c r="BI288" s="5"/>
      <c r="BJ288" s="5"/>
    </row>
    <row r="289" spans="2:62" hidden="1">
      <c r="B289">
        <f t="shared" si="59"/>
        <v>140</v>
      </c>
      <c r="C289" t="str">
        <f t="shared" si="59"/>
        <v>PREPARACIÓ DEL SÒL</v>
      </c>
      <c r="D289" t="str">
        <f t="shared" si="59"/>
        <v>Alçat</v>
      </c>
      <c r="E289" s="82">
        <f t="shared" si="59"/>
        <v>2500</v>
      </c>
      <c r="F289" s="84">
        <f t="shared" si="60"/>
        <v>0</v>
      </c>
      <c r="G289" s="84">
        <f t="shared" si="60"/>
        <v>0</v>
      </c>
      <c r="H289" s="84">
        <f t="shared" si="60"/>
        <v>0</v>
      </c>
      <c r="I289" s="84">
        <f t="shared" si="60"/>
        <v>0</v>
      </c>
      <c r="J289" s="84">
        <f t="shared" si="60"/>
        <v>0</v>
      </c>
      <c r="K289" s="84">
        <f t="shared" si="60"/>
        <v>0</v>
      </c>
      <c r="L289" s="84">
        <f t="shared" si="60"/>
        <v>0</v>
      </c>
      <c r="M289" s="84">
        <f t="shared" si="60"/>
        <v>0</v>
      </c>
      <c r="N289" s="84">
        <f t="shared" si="60"/>
        <v>0</v>
      </c>
      <c r="O289" s="84">
        <f t="shared" si="60"/>
        <v>0</v>
      </c>
      <c r="P289" s="84">
        <f t="shared" si="60"/>
        <v>0</v>
      </c>
      <c r="Q289" s="84">
        <f t="shared" si="60"/>
        <v>0</v>
      </c>
      <c r="R289" s="84">
        <f t="shared" si="60"/>
        <v>0</v>
      </c>
      <c r="S289" s="84">
        <f t="shared" si="60"/>
        <v>0</v>
      </c>
      <c r="T289" s="84">
        <f t="shared" si="60"/>
        <v>0</v>
      </c>
      <c r="U289" s="84">
        <f t="shared" si="60"/>
        <v>0</v>
      </c>
      <c r="V289" s="84">
        <f t="shared" si="60"/>
        <v>0</v>
      </c>
      <c r="W289" s="84">
        <f t="shared" si="60"/>
        <v>0</v>
      </c>
      <c r="X289" s="84">
        <f t="shared" si="60"/>
        <v>0</v>
      </c>
      <c r="Y289" s="84">
        <f t="shared" si="60"/>
        <v>0</v>
      </c>
      <c r="Z289" s="84">
        <f t="shared" si="60"/>
        <v>0</v>
      </c>
      <c r="AA289" s="84">
        <f t="shared" si="60"/>
        <v>0</v>
      </c>
      <c r="AB289" s="84">
        <f t="shared" si="60"/>
        <v>0</v>
      </c>
      <c r="AC289" s="84">
        <f t="shared" si="60"/>
        <v>0</v>
      </c>
      <c r="AD289" s="84">
        <f t="shared" si="60"/>
        <v>0</v>
      </c>
      <c r="AE289" s="84">
        <f t="shared" si="60"/>
        <v>0</v>
      </c>
      <c r="AF289" s="84">
        <f t="shared" si="60"/>
        <v>0</v>
      </c>
      <c r="AG289" s="84">
        <f t="shared" si="60"/>
        <v>0</v>
      </c>
      <c r="AH289" s="84">
        <f t="shared" si="60"/>
        <v>0</v>
      </c>
      <c r="AI289" s="84">
        <f t="shared" si="60"/>
        <v>0</v>
      </c>
      <c r="AJ289" s="84">
        <f t="shared" si="60"/>
        <v>0</v>
      </c>
      <c r="AK289" s="84">
        <f t="shared" si="60"/>
        <v>0</v>
      </c>
      <c r="AL289" s="84">
        <f t="shared" si="60"/>
        <v>0</v>
      </c>
      <c r="AM289" s="84">
        <f t="shared" si="60"/>
        <v>0</v>
      </c>
      <c r="AN289" s="84">
        <f t="shared" si="60"/>
        <v>0</v>
      </c>
      <c r="AO289" s="84">
        <f t="shared" si="60"/>
        <v>0</v>
      </c>
      <c r="AP289" s="84">
        <f t="shared" si="60"/>
        <v>0</v>
      </c>
      <c r="AQ289" s="84">
        <f t="shared" si="57"/>
        <v>0</v>
      </c>
      <c r="AR289" s="84">
        <f t="shared" si="60"/>
        <v>0</v>
      </c>
      <c r="AS289" s="5"/>
      <c r="AT289" s="84">
        <f t="shared" si="58"/>
        <v>0</v>
      </c>
      <c r="AU289" s="84">
        <f t="shared" si="58"/>
        <v>0</v>
      </c>
      <c r="AV289" s="84">
        <f t="shared" si="58"/>
        <v>0</v>
      </c>
      <c r="AW289" s="84">
        <f t="shared" si="58"/>
        <v>0</v>
      </c>
      <c r="AX289" s="84">
        <f t="shared" si="58"/>
        <v>0</v>
      </c>
      <c r="AY289" s="84">
        <f t="shared" si="58"/>
        <v>0</v>
      </c>
      <c r="AZ289" s="84">
        <f t="shared" si="58"/>
        <v>0</v>
      </c>
      <c r="BA289" s="84">
        <f t="shared" si="58"/>
        <v>0</v>
      </c>
      <c r="BB289" s="84">
        <f t="shared" si="58"/>
        <v>0</v>
      </c>
      <c r="BC289" s="84">
        <f t="shared" si="58"/>
        <v>0</v>
      </c>
      <c r="BD289" s="5"/>
      <c r="BE289" s="5"/>
      <c r="BF289" s="5"/>
      <c r="BG289" s="5"/>
      <c r="BH289" s="5"/>
      <c r="BI289" s="5"/>
      <c r="BJ289" s="5"/>
    </row>
    <row r="290" spans="2:62" hidden="1">
      <c r="B290">
        <f t="shared" si="59"/>
        <v>150</v>
      </c>
      <c r="C290" t="str">
        <f t="shared" si="59"/>
        <v>PREPARACIÓ DEL SÒL</v>
      </c>
      <c r="D290" t="str">
        <f t="shared" si="59"/>
        <v>Estripat</v>
      </c>
      <c r="E290" s="82">
        <f t="shared" si="59"/>
        <v>2500</v>
      </c>
      <c r="F290" s="84">
        <f t="shared" si="60"/>
        <v>0</v>
      </c>
      <c r="G290" s="84">
        <f t="shared" si="60"/>
        <v>0</v>
      </c>
      <c r="H290" s="84">
        <f t="shared" si="60"/>
        <v>0</v>
      </c>
      <c r="I290" s="84">
        <f t="shared" si="60"/>
        <v>0</v>
      </c>
      <c r="J290" s="84">
        <f t="shared" si="60"/>
        <v>0</v>
      </c>
      <c r="K290" s="84">
        <f t="shared" si="60"/>
        <v>0</v>
      </c>
      <c r="L290" s="84">
        <f t="shared" si="60"/>
        <v>0</v>
      </c>
      <c r="M290" s="84">
        <f t="shared" si="60"/>
        <v>0</v>
      </c>
      <c r="N290" s="84">
        <f t="shared" si="60"/>
        <v>0</v>
      </c>
      <c r="O290" s="84">
        <f t="shared" si="60"/>
        <v>0</v>
      </c>
      <c r="P290" s="84">
        <f t="shared" si="60"/>
        <v>0</v>
      </c>
      <c r="Q290" s="84">
        <f t="shared" si="60"/>
        <v>0</v>
      </c>
      <c r="R290" s="84">
        <f t="shared" si="60"/>
        <v>0</v>
      </c>
      <c r="S290" s="84">
        <f t="shared" si="60"/>
        <v>0</v>
      </c>
      <c r="T290" s="84">
        <f t="shared" si="60"/>
        <v>0</v>
      </c>
      <c r="U290" s="84">
        <f t="shared" si="60"/>
        <v>0</v>
      </c>
      <c r="V290" s="84">
        <f t="shared" si="60"/>
        <v>0</v>
      </c>
      <c r="W290" s="84">
        <f t="shared" si="60"/>
        <v>0</v>
      </c>
      <c r="X290" s="84">
        <f t="shared" si="60"/>
        <v>0</v>
      </c>
      <c r="Y290" s="84">
        <f t="shared" si="60"/>
        <v>0</v>
      </c>
      <c r="Z290" s="84">
        <f t="shared" si="60"/>
        <v>0</v>
      </c>
      <c r="AA290" s="84">
        <f t="shared" si="60"/>
        <v>0</v>
      </c>
      <c r="AB290" s="84">
        <f t="shared" si="60"/>
        <v>0</v>
      </c>
      <c r="AC290" s="84">
        <f t="shared" si="60"/>
        <v>0</v>
      </c>
      <c r="AD290" s="84">
        <f t="shared" si="60"/>
        <v>0</v>
      </c>
      <c r="AE290" s="84">
        <f t="shared" si="60"/>
        <v>0</v>
      </c>
      <c r="AF290" s="84">
        <f t="shared" si="60"/>
        <v>0</v>
      </c>
      <c r="AG290" s="84">
        <f t="shared" si="60"/>
        <v>0</v>
      </c>
      <c r="AH290" s="84">
        <f t="shared" si="60"/>
        <v>0</v>
      </c>
      <c r="AI290" s="84">
        <f t="shared" si="60"/>
        <v>0</v>
      </c>
      <c r="AJ290" s="84">
        <f t="shared" si="60"/>
        <v>0</v>
      </c>
      <c r="AK290" s="84">
        <f t="shared" si="60"/>
        <v>0</v>
      </c>
      <c r="AL290" s="84">
        <f t="shared" si="60"/>
        <v>0</v>
      </c>
      <c r="AM290" s="84">
        <f t="shared" si="60"/>
        <v>0</v>
      </c>
      <c r="AN290" s="84">
        <f t="shared" si="60"/>
        <v>0</v>
      </c>
      <c r="AO290" s="84">
        <f t="shared" si="60"/>
        <v>0</v>
      </c>
      <c r="AP290" s="84">
        <f t="shared" si="60"/>
        <v>0</v>
      </c>
      <c r="AQ290" s="84">
        <f t="shared" si="57"/>
        <v>0</v>
      </c>
      <c r="AR290" s="84">
        <f t="shared" si="60"/>
        <v>0</v>
      </c>
      <c r="AS290" s="5"/>
      <c r="AT290" s="84">
        <f t="shared" si="58"/>
        <v>0</v>
      </c>
      <c r="AU290" s="84">
        <f t="shared" si="58"/>
        <v>0</v>
      </c>
      <c r="AV290" s="84">
        <f t="shared" si="58"/>
        <v>0</v>
      </c>
      <c r="AW290" s="84">
        <f t="shared" si="58"/>
        <v>0</v>
      </c>
      <c r="AX290" s="84">
        <f t="shared" si="58"/>
        <v>0</v>
      </c>
      <c r="AY290" s="84">
        <f t="shared" si="58"/>
        <v>0</v>
      </c>
      <c r="AZ290" s="84">
        <f t="shared" si="58"/>
        <v>0</v>
      </c>
      <c r="BA290" s="84">
        <f t="shared" si="58"/>
        <v>0</v>
      </c>
      <c r="BB290" s="84">
        <f t="shared" si="58"/>
        <v>0</v>
      </c>
      <c r="BC290" s="84">
        <f t="shared" si="58"/>
        <v>0</v>
      </c>
      <c r="BD290" s="5"/>
      <c r="BE290" s="5"/>
      <c r="BF290" s="5"/>
      <c r="BG290" s="5"/>
      <c r="BH290" s="5"/>
      <c r="BI290" s="5"/>
      <c r="BJ290" s="5"/>
    </row>
    <row r="291" spans="2:62" hidden="1">
      <c r="B291">
        <f t="shared" si="59"/>
        <v>160</v>
      </c>
      <c r="C291" t="str">
        <f t="shared" si="59"/>
        <v>PREPARACIÓ DEL SÒL</v>
      </c>
      <c r="D291" t="str">
        <f t="shared" si="59"/>
        <v>Fresat</v>
      </c>
      <c r="E291" s="82">
        <f t="shared" si="59"/>
        <v>2500</v>
      </c>
      <c r="F291" s="84">
        <f t="shared" si="60"/>
        <v>0</v>
      </c>
      <c r="G291" s="84">
        <f t="shared" si="60"/>
        <v>0</v>
      </c>
      <c r="H291" s="84">
        <f t="shared" si="60"/>
        <v>0</v>
      </c>
      <c r="I291" s="84">
        <f t="shared" si="60"/>
        <v>0</v>
      </c>
      <c r="J291" s="84">
        <f t="shared" si="60"/>
        <v>0</v>
      </c>
      <c r="K291" s="84">
        <f t="shared" si="60"/>
        <v>0</v>
      </c>
      <c r="L291" s="84">
        <f t="shared" si="60"/>
        <v>0</v>
      </c>
      <c r="M291" s="84">
        <f t="shared" si="60"/>
        <v>0</v>
      </c>
      <c r="N291" s="84">
        <f t="shared" si="60"/>
        <v>0</v>
      </c>
      <c r="O291" s="84">
        <f t="shared" si="60"/>
        <v>0</v>
      </c>
      <c r="P291" s="84">
        <f t="shared" si="60"/>
        <v>0</v>
      </c>
      <c r="Q291" s="84">
        <f t="shared" si="60"/>
        <v>0</v>
      </c>
      <c r="R291" s="84">
        <f t="shared" si="60"/>
        <v>0</v>
      </c>
      <c r="S291" s="84">
        <f t="shared" si="60"/>
        <v>0</v>
      </c>
      <c r="T291" s="84">
        <f t="shared" si="60"/>
        <v>0</v>
      </c>
      <c r="U291" s="84">
        <f t="shared" si="60"/>
        <v>0</v>
      </c>
      <c r="V291" s="84">
        <f t="shared" si="60"/>
        <v>0</v>
      </c>
      <c r="W291" s="84">
        <f t="shared" si="60"/>
        <v>0</v>
      </c>
      <c r="X291" s="84">
        <f t="shared" si="60"/>
        <v>0</v>
      </c>
      <c r="Y291" s="84">
        <f t="shared" si="60"/>
        <v>0</v>
      </c>
      <c r="Z291" s="84">
        <f t="shared" si="60"/>
        <v>0</v>
      </c>
      <c r="AA291" s="84">
        <f t="shared" si="60"/>
        <v>0</v>
      </c>
      <c r="AB291" s="84">
        <f t="shared" si="60"/>
        <v>0</v>
      </c>
      <c r="AC291" s="84">
        <f t="shared" si="60"/>
        <v>0</v>
      </c>
      <c r="AD291" s="84">
        <f t="shared" si="60"/>
        <v>0</v>
      </c>
      <c r="AE291" s="84">
        <f t="shared" si="60"/>
        <v>0</v>
      </c>
      <c r="AF291" s="84">
        <f t="shared" si="60"/>
        <v>0</v>
      </c>
      <c r="AG291" s="84">
        <f t="shared" si="60"/>
        <v>0</v>
      </c>
      <c r="AH291" s="84">
        <f t="shared" si="60"/>
        <v>0</v>
      </c>
      <c r="AI291" s="84">
        <f t="shared" si="60"/>
        <v>0</v>
      </c>
      <c r="AJ291" s="84">
        <f t="shared" si="60"/>
        <v>0</v>
      </c>
      <c r="AK291" s="84">
        <f t="shared" si="60"/>
        <v>0</v>
      </c>
      <c r="AL291" s="84">
        <f t="shared" si="60"/>
        <v>0</v>
      </c>
      <c r="AM291" s="84">
        <f t="shared" si="60"/>
        <v>0</v>
      </c>
      <c r="AN291" s="84">
        <f t="shared" si="60"/>
        <v>0</v>
      </c>
      <c r="AO291" s="84">
        <f t="shared" si="60"/>
        <v>0</v>
      </c>
      <c r="AP291" s="84">
        <f t="shared" si="60"/>
        <v>0</v>
      </c>
      <c r="AQ291" s="84">
        <f t="shared" si="57"/>
        <v>0</v>
      </c>
      <c r="AR291" s="84">
        <f t="shared" si="60"/>
        <v>0</v>
      </c>
      <c r="AS291" s="5"/>
      <c r="AT291" s="84">
        <f t="shared" si="58"/>
        <v>0</v>
      </c>
      <c r="AU291" s="84">
        <f t="shared" si="58"/>
        <v>0</v>
      </c>
      <c r="AV291" s="84">
        <f t="shared" si="58"/>
        <v>0</v>
      </c>
      <c r="AW291" s="84">
        <f t="shared" si="58"/>
        <v>0</v>
      </c>
      <c r="AX291" s="84">
        <f t="shared" si="58"/>
        <v>0</v>
      </c>
      <c r="AY291" s="84">
        <f t="shared" si="58"/>
        <v>0</v>
      </c>
      <c r="AZ291" s="84">
        <f t="shared" si="58"/>
        <v>0</v>
      </c>
      <c r="BA291" s="84">
        <f t="shared" si="58"/>
        <v>0</v>
      </c>
      <c r="BB291" s="84">
        <f t="shared" si="58"/>
        <v>0</v>
      </c>
      <c r="BC291" s="84">
        <f t="shared" si="58"/>
        <v>0</v>
      </c>
      <c r="BD291" s="5"/>
      <c r="BE291" s="5"/>
      <c r="BF291" s="5"/>
      <c r="BG291" s="5"/>
      <c r="BH291" s="5"/>
      <c r="BI291" s="5"/>
      <c r="BJ291" s="5"/>
    </row>
    <row r="292" spans="2:62" hidden="1">
      <c r="B292">
        <f t="shared" si="59"/>
        <v>210</v>
      </c>
      <c r="C292" t="str">
        <f t="shared" si="59"/>
        <v>ADOBAT</v>
      </c>
      <c r="D292" t="str">
        <f t="shared" si="59"/>
        <v>Aplicació de compost (36 t/ha)</v>
      </c>
      <c r="E292" s="82">
        <f t="shared" si="59"/>
        <v>2500</v>
      </c>
      <c r="F292" s="84">
        <f t="shared" si="60"/>
        <v>0</v>
      </c>
      <c r="G292" s="84">
        <f t="shared" si="60"/>
        <v>0</v>
      </c>
      <c r="H292" s="84">
        <f t="shared" si="60"/>
        <v>0</v>
      </c>
      <c r="I292" s="84">
        <f t="shared" si="60"/>
        <v>0</v>
      </c>
      <c r="J292" s="84">
        <f t="shared" si="60"/>
        <v>0</v>
      </c>
      <c r="K292" s="84">
        <f t="shared" si="60"/>
        <v>0</v>
      </c>
      <c r="L292" s="84">
        <f t="shared" si="60"/>
        <v>0</v>
      </c>
      <c r="M292" s="84">
        <f t="shared" si="60"/>
        <v>0</v>
      </c>
      <c r="N292" s="84">
        <f t="shared" si="60"/>
        <v>0</v>
      </c>
      <c r="O292" s="84">
        <f t="shared" si="60"/>
        <v>0</v>
      </c>
      <c r="P292" s="84">
        <f t="shared" si="60"/>
        <v>0</v>
      </c>
      <c r="Q292" s="84">
        <f t="shared" si="60"/>
        <v>0</v>
      </c>
      <c r="R292" s="84">
        <f t="shared" si="60"/>
        <v>0</v>
      </c>
      <c r="S292" s="84">
        <f t="shared" si="60"/>
        <v>0</v>
      </c>
      <c r="T292" s="84">
        <f t="shared" si="60"/>
        <v>0</v>
      </c>
      <c r="U292" s="84">
        <f t="shared" si="60"/>
        <v>0</v>
      </c>
      <c r="V292" s="84">
        <f t="shared" si="60"/>
        <v>0</v>
      </c>
      <c r="W292" s="84">
        <f t="shared" si="60"/>
        <v>0</v>
      </c>
      <c r="X292" s="84">
        <f t="shared" si="60"/>
        <v>0</v>
      </c>
      <c r="Y292" s="84">
        <f t="shared" si="60"/>
        <v>0</v>
      </c>
      <c r="Z292" s="84">
        <f t="shared" si="60"/>
        <v>0</v>
      </c>
      <c r="AA292" s="84">
        <f t="shared" si="60"/>
        <v>0</v>
      </c>
      <c r="AB292" s="84">
        <f t="shared" si="60"/>
        <v>0</v>
      </c>
      <c r="AC292" s="84">
        <f t="shared" si="60"/>
        <v>0</v>
      </c>
      <c r="AD292" s="84">
        <f t="shared" si="60"/>
        <v>0</v>
      </c>
      <c r="AE292" s="84">
        <f t="shared" si="60"/>
        <v>0</v>
      </c>
      <c r="AF292" s="84">
        <f t="shared" si="60"/>
        <v>0</v>
      </c>
      <c r="AG292" s="84">
        <f t="shared" si="60"/>
        <v>0</v>
      </c>
      <c r="AH292" s="84">
        <f t="shared" si="60"/>
        <v>0</v>
      </c>
      <c r="AI292" s="84">
        <f t="shared" si="60"/>
        <v>0</v>
      </c>
      <c r="AJ292" s="84">
        <f t="shared" si="60"/>
        <v>0</v>
      </c>
      <c r="AK292" s="84">
        <f t="shared" si="60"/>
        <v>0</v>
      </c>
      <c r="AL292" s="84">
        <f t="shared" si="60"/>
        <v>0</v>
      </c>
      <c r="AM292" s="84">
        <f t="shared" si="60"/>
        <v>0</v>
      </c>
      <c r="AN292" s="84">
        <f t="shared" si="60"/>
        <v>0</v>
      </c>
      <c r="AO292" s="84">
        <f t="shared" si="60"/>
        <v>0</v>
      </c>
      <c r="AP292" s="84">
        <f t="shared" si="60"/>
        <v>0</v>
      </c>
      <c r="AQ292" s="84">
        <f t="shared" si="57"/>
        <v>0</v>
      </c>
      <c r="AR292" s="84">
        <f t="shared" si="60"/>
        <v>0</v>
      </c>
      <c r="AS292" s="5"/>
      <c r="AT292" s="84">
        <f t="shared" si="58"/>
        <v>0</v>
      </c>
      <c r="AU292" s="84">
        <f t="shared" si="58"/>
        <v>0</v>
      </c>
      <c r="AV292" s="84">
        <f t="shared" si="58"/>
        <v>0</v>
      </c>
      <c r="AW292" s="84">
        <f t="shared" si="58"/>
        <v>0</v>
      </c>
      <c r="AX292" s="84">
        <f t="shared" si="58"/>
        <v>0</v>
      </c>
      <c r="AY292" s="84">
        <f t="shared" si="58"/>
        <v>0</v>
      </c>
      <c r="AZ292" s="84">
        <f t="shared" si="58"/>
        <v>0</v>
      </c>
      <c r="BA292" s="84">
        <f t="shared" si="58"/>
        <v>0</v>
      </c>
      <c r="BB292" s="84">
        <f t="shared" si="58"/>
        <v>0</v>
      </c>
      <c r="BC292" s="84">
        <f t="shared" si="58"/>
        <v>0</v>
      </c>
      <c r="BD292" s="5"/>
      <c r="BE292" s="5"/>
      <c r="BF292" s="5"/>
      <c r="BG292" s="5"/>
      <c r="BH292" s="5"/>
      <c r="BI292" s="5"/>
      <c r="BJ292" s="5"/>
    </row>
    <row r="293" spans="2:62" hidden="1">
      <c r="B293">
        <f t="shared" si="59"/>
        <v>220</v>
      </c>
      <c r="C293" t="str">
        <f t="shared" si="59"/>
        <v>ADOBAT</v>
      </c>
      <c r="D293" t="str">
        <f t="shared" si="59"/>
        <v>Aplicació de compost (60 t/ha)</v>
      </c>
      <c r="E293" s="82">
        <f t="shared" si="59"/>
        <v>2500</v>
      </c>
      <c r="F293" s="84">
        <f t="shared" si="60"/>
        <v>0</v>
      </c>
      <c r="G293" s="84">
        <f t="shared" si="60"/>
        <v>0</v>
      </c>
      <c r="H293" s="84">
        <f t="shared" si="60"/>
        <v>0</v>
      </c>
      <c r="I293" s="84">
        <f t="shared" si="60"/>
        <v>0</v>
      </c>
      <c r="J293" s="84">
        <f t="shared" si="60"/>
        <v>0</v>
      </c>
      <c r="K293" s="84">
        <f t="shared" si="60"/>
        <v>0</v>
      </c>
      <c r="L293" s="84">
        <f t="shared" si="60"/>
        <v>0</v>
      </c>
      <c r="M293" s="84">
        <f t="shared" si="60"/>
        <v>0</v>
      </c>
      <c r="N293" s="84">
        <f t="shared" si="60"/>
        <v>0</v>
      </c>
      <c r="O293" s="84">
        <f t="shared" si="60"/>
        <v>0</v>
      </c>
      <c r="P293" s="84">
        <f t="shared" si="60"/>
        <v>0</v>
      </c>
      <c r="Q293" s="84">
        <f t="shared" si="60"/>
        <v>0</v>
      </c>
      <c r="R293" s="84">
        <f t="shared" si="60"/>
        <v>0</v>
      </c>
      <c r="S293" s="84">
        <f t="shared" si="60"/>
        <v>0</v>
      </c>
      <c r="T293" s="84">
        <f t="shared" si="60"/>
        <v>0</v>
      </c>
      <c r="U293" s="84">
        <f t="shared" si="60"/>
        <v>0</v>
      </c>
      <c r="V293" s="84">
        <f t="shared" si="60"/>
        <v>0</v>
      </c>
      <c r="W293" s="84">
        <f t="shared" si="60"/>
        <v>0</v>
      </c>
      <c r="X293" s="84">
        <f t="shared" si="60"/>
        <v>0</v>
      </c>
      <c r="Y293" s="84">
        <f t="shared" si="60"/>
        <v>0</v>
      </c>
      <c r="Z293" s="84">
        <f t="shared" si="60"/>
        <v>0</v>
      </c>
      <c r="AA293" s="84">
        <f t="shared" si="60"/>
        <v>0</v>
      </c>
      <c r="AB293" s="84">
        <f t="shared" si="60"/>
        <v>0</v>
      </c>
      <c r="AC293" s="84">
        <f t="shared" si="60"/>
        <v>0</v>
      </c>
      <c r="AD293" s="84">
        <f t="shared" si="60"/>
        <v>0</v>
      </c>
      <c r="AE293" s="84">
        <f t="shared" si="60"/>
        <v>0</v>
      </c>
      <c r="AF293" s="84">
        <f t="shared" si="60"/>
        <v>0</v>
      </c>
      <c r="AG293" s="84">
        <f t="shared" ref="AG293:AR293" si="61">+AG58*$E$4/$E293</f>
        <v>0</v>
      </c>
      <c r="AH293" s="84">
        <f t="shared" si="61"/>
        <v>0</v>
      </c>
      <c r="AI293" s="84">
        <f t="shared" si="61"/>
        <v>0</v>
      </c>
      <c r="AJ293" s="84">
        <f t="shared" si="61"/>
        <v>0</v>
      </c>
      <c r="AK293" s="84">
        <f t="shared" si="61"/>
        <v>0</v>
      </c>
      <c r="AL293" s="84">
        <f t="shared" si="61"/>
        <v>0</v>
      </c>
      <c r="AM293" s="84">
        <f t="shared" si="61"/>
        <v>0</v>
      </c>
      <c r="AN293" s="84">
        <f t="shared" si="61"/>
        <v>0</v>
      </c>
      <c r="AO293" s="84">
        <f t="shared" si="61"/>
        <v>0</v>
      </c>
      <c r="AP293" s="84">
        <f t="shared" si="61"/>
        <v>0</v>
      </c>
      <c r="AQ293" s="84">
        <f t="shared" si="57"/>
        <v>0</v>
      </c>
      <c r="AR293" s="84">
        <f t="shared" si="61"/>
        <v>0</v>
      </c>
      <c r="AS293" s="5"/>
      <c r="AT293" s="84">
        <f t="shared" si="58"/>
        <v>0</v>
      </c>
      <c r="AU293" s="84">
        <f t="shared" si="58"/>
        <v>0</v>
      </c>
      <c r="AV293" s="84">
        <f t="shared" si="58"/>
        <v>0</v>
      </c>
      <c r="AW293" s="84">
        <f t="shared" si="58"/>
        <v>0</v>
      </c>
      <c r="AX293" s="84">
        <f t="shared" si="58"/>
        <v>0</v>
      </c>
      <c r="AY293" s="84">
        <f t="shared" si="58"/>
        <v>0</v>
      </c>
      <c r="AZ293" s="84">
        <f t="shared" si="58"/>
        <v>0</v>
      </c>
      <c r="BA293" s="84">
        <f t="shared" si="58"/>
        <v>0</v>
      </c>
      <c r="BB293" s="84">
        <f t="shared" si="58"/>
        <v>0</v>
      </c>
      <c r="BC293" s="84">
        <f t="shared" si="58"/>
        <v>0</v>
      </c>
      <c r="BD293" s="5"/>
      <c r="BE293" s="5"/>
      <c r="BF293" s="5"/>
      <c r="BG293" s="5"/>
      <c r="BH293" s="5"/>
      <c r="BI293" s="5"/>
      <c r="BJ293" s="5"/>
    </row>
    <row r="294" spans="2:62" hidden="1">
      <c r="B294">
        <f t="shared" si="59"/>
        <v>230</v>
      </c>
      <c r="C294" t="str">
        <f t="shared" si="59"/>
        <v>ADOBAT</v>
      </c>
      <c r="D294" t="str">
        <f t="shared" si="59"/>
        <v>Aplicació d'adob orgànic</v>
      </c>
      <c r="E294" s="82">
        <f t="shared" si="59"/>
        <v>2500</v>
      </c>
      <c r="F294" s="84">
        <f t="shared" ref="F294:AR300" si="62">+F59*$E$4/$E294</f>
        <v>0</v>
      </c>
      <c r="G294" s="84">
        <f t="shared" si="62"/>
        <v>0</v>
      </c>
      <c r="H294" s="84">
        <f t="shared" si="62"/>
        <v>0</v>
      </c>
      <c r="I294" s="84">
        <f t="shared" si="62"/>
        <v>0</v>
      </c>
      <c r="J294" s="84">
        <f t="shared" si="62"/>
        <v>0</v>
      </c>
      <c r="K294" s="84">
        <f t="shared" si="62"/>
        <v>0</v>
      </c>
      <c r="L294" s="84">
        <f t="shared" si="62"/>
        <v>0</v>
      </c>
      <c r="M294" s="84">
        <f t="shared" si="62"/>
        <v>0</v>
      </c>
      <c r="N294" s="84">
        <f t="shared" si="62"/>
        <v>0</v>
      </c>
      <c r="O294" s="84">
        <f t="shared" si="62"/>
        <v>0</v>
      </c>
      <c r="P294" s="84">
        <f t="shared" si="62"/>
        <v>0</v>
      </c>
      <c r="Q294" s="84">
        <f t="shared" si="62"/>
        <v>0</v>
      </c>
      <c r="R294" s="84">
        <f t="shared" si="62"/>
        <v>0</v>
      </c>
      <c r="S294" s="84">
        <f t="shared" si="62"/>
        <v>0</v>
      </c>
      <c r="T294" s="84">
        <f t="shared" si="62"/>
        <v>0</v>
      </c>
      <c r="U294" s="84">
        <f t="shared" si="62"/>
        <v>0</v>
      </c>
      <c r="V294" s="84">
        <f t="shared" si="62"/>
        <v>0</v>
      </c>
      <c r="W294" s="84">
        <f t="shared" si="62"/>
        <v>0</v>
      </c>
      <c r="X294" s="84">
        <f t="shared" si="62"/>
        <v>0</v>
      </c>
      <c r="Y294" s="84">
        <f t="shared" si="62"/>
        <v>0</v>
      </c>
      <c r="Z294" s="84">
        <f t="shared" si="62"/>
        <v>0</v>
      </c>
      <c r="AA294" s="84">
        <f t="shared" si="62"/>
        <v>0</v>
      </c>
      <c r="AB294" s="84">
        <f t="shared" si="62"/>
        <v>0</v>
      </c>
      <c r="AC294" s="84">
        <f t="shared" si="62"/>
        <v>0</v>
      </c>
      <c r="AD294" s="84">
        <f t="shared" si="62"/>
        <v>0</v>
      </c>
      <c r="AE294" s="84">
        <f t="shared" si="62"/>
        <v>0</v>
      </c>
      <c r="AF294" s="84">
        <f t="shared" si="62"/>
        <v>0</v>
      </c>
      <c r="AG294" s="84">
        <f t="shared" si="62"/>
        <v>0</v>
      </c>
      <c r="AH294" s="84">
        <f t="shared" si="62"/>
        <v>0</v>
      </c>
      <c r="AI294" s="84">
        <f t="shared" si="62"/>
        <v>0</v>
      </c>
      <c r="AJ294" s="84">
        <f t="shared" si="62"/>
        <v>0</v>
      </c>
      <c r="AK294" s="84">
        <f t="shared" si="62"/>
        <v>0</v>
      </c>
      <c r="AL294" s="84">
        <f t="shared" si="62"/>
        <v>0</v>
      </c>
      <c r="AM294" s="84">
        <f t="shared" si="62"/>
        <v>0</v>
      </c>
      <c r="AN294" s="84">
        <f t="shared" si="62"/>
        <v>0</v>
      </c>
      <c r="AO294" s="84">
        <f t="shared" si="62"/>
        <v>0</v>
      </c>
      <c r="AP294" s="84">
        <f t="shared" si="62"/>
        <v>0</v>
      </c>
      <c r="AQ294" s="84">
        <f t="shared" si="57"/>
        <v>0</v>
      </c>
      <c r="AR294" s="84">
        <f t="shared" si="62"/>
        <v>0</v>
      </c>
      <c r="AS294" s="5"/>
      <c r="AT294" s="84">
        <f t="shared" si="58"/>
        <v>0</v>
      </c>
      <c r="AU294" s="84">
        <f t="shared" si="58"/>
        <v>0</v>
      </c>
      <c r="AV294" s="84">
        <f t="shared" si="58"/>
        <v>0</v>
      </c>
      <c r="AW294" s="84">
        <f t="shared" si="58"/>
        <v>0</v>
      </c>
      <c r="AX294" s="84">
        <f t="shared" si="58"/>
        <v>0</v>
      </c>
      <c r="AY294" s="84">
        <f t="shared" si="58"/>
        <v>0</v>
      </c>
      <c r="AZ294" s="84">
        <f t="shared" si="58"/>
        <v>0</v>
      </c>
      <c r="BA294" s="84">
        <f t="shared" si="58"/>
        <v>0</v>
      </c>
      <c r="BB294" s="84">
        <f t="shared" si="58"/>
        <v>0</v>
      </c>
      <c r="BC294" s="84">
        <f t="shared" si="58"/>
        <v>0</v>
      </c>
      <c r="BD294" s="5"/>
      <c r="BE294" s="5"/>
      <c r="BF294" s="5"/>
      <c r="BG294" s="5"/>
      <c r="BH294" s="5"/>
      <c r="BI294" s="5"/>
      <c r="BJ294" s="5"/>
    </row>
    <row r="295" spans="2:62" hidden="1">
      <c r="B295">
        <f t="shared" si="59"/>
        <v>240</v>
      </c>
      <c r="C295" t="str">
        <f t="shared" si="59"/>
        <v>ADOBAT</v>
      </c>
      <c r="D295" t="str">
        <f t="shared" si="59"/>
        <v>Aplicació potassi</v>
      </c>
      <c r="E295" s="82">
        <f t="shared" si="59"/>
        <v>2500</v>
      </c>
      <c r="F295" s="84">
        <f t="shared" si="62"/>
        <v>0</v>
      </c>
      <c r="G295" s="84">
        <f t="shared" si="62"/>
        <v>0</v>
      </c>
      <c r="H295" s="84">
        <f t="shared" si="62"/>
        <v>0</v>
      </c>
      <c r="I295" s="84">
        <f t="shared" si="62"/>
        <v>0</v>
      </c>
      <c r="J295" s="84">
        <f t="shared" si="62"/>
        <v>0</v>
      </c>
      <c r="K295" s="84">
        <f t="shared" si="62"/>
        <v>0</v>
      </c>
      <c r="L295" s="84">
        <f t="shared" si="62"/>
        <v>0</v>
      </c>
      <c r="M295" s="84">
        <f t="shared" si="62"/>
        <v>0</v>
      </c>
      <c r="N295" s="84">
        <f t="shared" si="62"/>
        <v>0</v>
      </c>
      <c r="O295" s="84">
        <f t="shared" si="62"/>
        <v>0</v>
      </c>
      <c r="P295" s="84">
        <f t="shared" si="62"/>
        <v>0</v>
      </c>
      <c r="Q295" s="84">
        <f t="shared" si="62"/>
        <v>0</v>
      </c>
      <c r="R295" s="84">
        <f t="shared" si="62"/>
        <v>0</v>
      </c>
      <c r="S295" s="84">
        <f t="shared" si="62"/>
        <v>0</v>
      </c>
      <c r="T295" s="84">
        <f t="shared" si="62"/>
        <v>0</v>
      </c>
      <c r="U295" s="84">
        <f t="shared" si="62"/>
        <v>0</v>
      </c>
      <c r="V295" s="84">
        <f t="shared" si="62"/>
        <v>0</v>
      </c>
      <c r="W295" s="84">
        <f t="shared" si="62"/>
        <v>0</v>
      </c>
      <c r="X295" s="84">
        <f t="shared" si="62"/>
        <v>0</v>
      </c>
      <c r="Y295" s="84">
        <f t="shared" si="62"/>
        <v>0</v>
      </c>
      <c r="Z295" s="84">
        <f t="shared" si="62"/>
        <v>0</v>
      </c>
      <c r="AA295" s="84">
        <f t="shared" si="62"/>
        <v>0</v>
      </c>
      <c r="AB295" s="84">
        <f t="shared" si="62"/>
        <v>0</v>
      </c>
      <c r="AC295" s="84">
        <f t="shared" si="62"/>
        <v>0</v>
      </c>
      <c r="AD295" s="84">
        <f t="shared" si="62"/>
        <v>0</v>
      </c>
      <c r="AE295" s="84">
        <f t="shared" si="62"/>
        <v>0</v>
      </c>
      <c r="AF295" s="84">
        <f t="shared" si="62"/>
        <v>0</v>
      </c>
      <c r="AG295" s="84">
        <f t="shared" si="62"/>
        <v>0</v>
      </c>
      <c r="AH295" s="84">
        <f t="shared" si="62"/>
        <v>0</v>
      </c>
      <c r="AI295" s="84">
        <f t="shared" si="62"/>
        <v>0</v>
      </c>
      <c r="AJ295" s="84">
        <f t="shared" si="62"/>
        <v>0</v>
      </c>
      <c r="AK295" s="84">
        <f t="shared" si="62"/>
        <v>0</v>
      </c>
      <c r="AL295" s="84">
        <f t="shared" si="62"/>
        <v>0</v>
      </c>
      <c r="AM295" s="84">
        <f t="shared" si="62"/>
        <v>0</v>
      </c>
      <c r="AN295" s="84">
        <f t="shared" si="62"/>
        <v>0</v>
      </c>
      <c r="AO295" s="84">
        <f t="shared" si="62"/>
        <v>0</v>
      </c>
      <c r="AP295" s="84">
        <f t="shared" si="62"/>
        <v>0</v>
      </c>
      <c r="AQ295" s="84">
        <f t="shared" si="57"/>
        <v>0</v>
      </c>
      <c r="AR295" s="84">
        <f t="shared" si="62"/>
        <v>0</v>
      </c>
      <c r="AS295" s="5"/>
      <c r="AT295" s="84">
        <f t="shared" si="58"/>
        <v>0</v>
      </c>
      <c r="AU295" s="84">
        <f t="shared" si="58"/>
        <v>0</v>
      </c>
      <c r="AV295" s="84">
        <f t="shared" si="58"/>
        <v>0</v>
      </c>
      <c r="AW295" s="84">
        <f t="shared" si="58"/>
        <v>0</v>
      </c>
      <c r="AX295" s="84">
        <f t="shared" si="58"/>
        <v>0</v>
      </c>
      <c r="AY295" s="84">
        <f t="shared" si="58"/>
        <v>0</v>
      </c>
      <c r="AZ295" s="84">
        <f t="shared" si="58"/>
        <v>0</v>
      </c>
      <c r="BA295" s="84">
        <f t="shared" si="58"/>
        <v>0</v>
      </c>
      <c r="BB295" s="84">
        <f t="shared" si="58"/>
        <v>0</v>
      </c>
      <c r="BC295" s="84">
        <f t="shared" si="58"/>
        <v>0</v>
      </c>
      <c r="BD295" s="5"/>
      <c r="BE295" s="5"/>
      <c r="BF295" s="5"/>
      <c r="BG295" s="5"/>
      <c r="BH295" s="5"/>
      <c r="BI295" s="5"/>
      <c r="BJ295" s="5"/>
    </row>
    <row r="296" spans="2:62" hidden="1">
      <c r="B296">
        <f t="shared" si="59"/>
        <v>310</v>
      </c>
      <c r="C296" t="str">
        <f t="shared" si="59"/>
        <v>PLANTACIÓ</v>
      </c>
      <c r="D296" t="str">
        <f t="shared" si="59"/>
        <v>Solcar</v>
      </c>
      <c r="E296" s="82">
        <f t="shared" si="59"/>
        <v>2500</v>
      </c>
      <c r="F296" s="84">
        <f t="shared" si="62"/>
        <v>0</v>
      </c>
      <c r="G296" s="84">
        <f t="shared" si="62"/>
        <v>0</v>
      </c>
      <c r="H296" s="84">
        <f t="shared" si="62"/>
        <v>0</v>
      </c>
      <c r="I296" s="84">
        <f t="shared" si="62"/>
        <v>0</v>
      </c>
      <c r="J296" s="84">
        <f t="shared" si="62"/>
        <v>0</v>
      </c>
      <c r="K296" s="84">
        <f t="shared" si="62"/>
        <v>0</v>
      </c>
      <c r="L296" s="84">
        <f t="shared" si="62"/>
        <v>0</v>
      </c>
      <c r="M296" s="84">
        <f t="shared" si="62"/>
        <v>0</v>
      </c>
      <c r="N296" s="84">
        <f t="shared" si="62"/>
        <v>0</v>
      </c>
      <c r="O296" s="84">
        <f t="shared" si="62"/>
        <v>0</v>
      </c>
      <c r="P296" s="84">
        <f t="shared" si="62"/>
        <v>0</v>
      </c>
      <c r="Q296" s="84">
        <f t="shared" si="62"/>
        <v>0</v>
      </c>
      <c r="R296" s="84">
        <f t="shared" si="62"/>
        <v>0</v>
      </c>
      <c r="S296" s="84">
        <f t="shared" si="62"/>
        <v>0</v>
      </c>
      <c r="T296" s="84">
        <f t="shared" si="62"/>
        <v>0</v>
      </c>
      <c r="U296" s="84">
        <f t="shared" si="62"/>
        <v>0</v>
      </c>
      <c r="V296" s="84">
        <f t="shared" si="62"/>
        <v>0</v>
      </c>
      <c r="W296" s="84">
        <f t="shared" si="62"/>
        <v>0</v>
      </c>
      <c r="X296" s="84">
        <f t="shared" si="62"/>
        <v>0</v>
      </c>
      <c r="Y296" s="84">
        <f t="shared" si="62"/>
        <v>0</v>
      </c>
      <c r="Z296" s="84">
        <f t="shared" si="62"/>
        <v>0</v>
      </c>
      <c r="AA296" s="84">
        <f t="shared" si="62"/>
        <v>0</v>
      </c>
      <c r="AB296" s="84">
        <f t="shared" si="62"/>
        <v>0</v>
      </c>
      <c r="AC296" s="84">
        <f t="shared" si="62"/>
        <v>0</v>
      </c>
      <c r="AD296" s="84">
        <f t="shared" si="62"/>
        <v>0</v>
      </c>
      <c r="AE296" s="84">
        <f t="shared" si="62"/>
        <v>0</v>
      </c>
      <c r="AF296" s="84">
        <f t="shared" si="62"/>
        <v>0</v>
      </c>
      <c r="AG296" s="84">
        <f t="shared" si="62"/>
        <v>0</v>
      </c>
      <c r="AH296" s="84">
        <f t="shared" si="62"/>
        <v>0</v>
      </c>
      <c r="AI296" s="84">
        <f t="shared" si="62"/>
        <v>0</v>
      </c>
      <c r="AJ296" s="84">
        <f t="shared" si="62"/>
        <v>0</v>
      </c>
      <c r="AK296" s="84">
        <f t="shared" si="62"/>
        <v>0</v>
      </c>
      <c r="AL296" s="84">
        <f t="shared" si="62"/>
        <v>0</v>
      </c>
      <c r="AM296" s="84">
        <f t="shared" si="62"/>
        <v>0</v>
      </c>
      <c r="AN296" s="84">
        <f t="shared" si="62"/>
        <v>0</v>
      </c>
      <c r="AO296" s="84">
        <f t="shared" si="62"/>
        <v>0</v>
      </c>
      <c r="AP296" s="84">
        <f t="shared" si="62"/>
        <v>0</v>
      </c>
      <c r="AQ296" s="84">
        <f t="shared" si="57"/>
        <v>0</v>
      </c>
      <c r="AR296" s="84">
        <f t="shared" si="62"/>
        <v>0</v>
      </c>
      <c r="AS296" s="5"/>
      <c r="AT296" s="84">
        <f t="shared" si="58"/>
        <v>0</v>
      </c>
      <c r="AU296" s="84">
        <f t="shared" si="58"/>
        <v>0</v>
      </c>
      <c r="AV296" s="84">
        <f t="shared" si="58"/>
        <v>0</v>
      </c>
      <c r="AW296" s="84">
        <f t="shared" si="58"/>
        <v>0</v>
      </c>
      <c r="AX296" s="84">
        <f t="shared" si="58"/>
        <v>0</v>
      </c>
      <c r="AY296" s="84">
        <f t="shared" si="58"/>
        <v>0</v>
      </c>
      <c r="AZ296" s="84">
        <f t="shared" si="58"/>
        <v>0</v>
      </c>
      <c r="BA296" s="84">
        <f t="shared" si="58"/>
        <v>0</v>
      </c>
      <c r="BB296" s="84">
        <f t="shared" si="58"/>
        <v>0</v>
      </c>
      <c r="BC296" s="84">
        <f t="shared" si="58"/>
        <v>0</v>
      </c>
      <c r="BD296" s="5"/>
      <c r="BE296" s="5"/>
      <c r="BF296" s="5"/>
      <c r="BG296" s="5"/>
      <c r="BH296" s="5"/>
      <c r="BI296" s="5"/>
      <c r="BJ296" s="5"/>
    </row>
    <row r="297" spans="2:62" hidden="1">
      <c r="B297">
        <f t="shared" si="59"/>
        <v>320</v>
      </c>
      <c r="C297" t="str">
        <f t="shared" si="59"/>
        <v>PLANTACIÓ</v>
      </c>
      <c r="D297" t="str">
        <f t="shared" si="59"/>
        <v>Marcat</v>
      </c>
      <c r="E297" s="82">
        <f t="shared" si="59"/>
        <v>2500</v>
      </c>
      <c r="F297" s="84">
        <f t="shared" si="62"/>
        <v>0</v>
      </c>
      <c r="G297" s="84">
        <f t="shared" si="62"/>
        <v>0</v>
      </c>
      <c r="H297" s="84">
        <f t="shared" si="62"/>
        <v>0</v>
      </c>
      <c r="I297" s="84">
        <f t="shared" si="62"/>
        <v>0</v>
      </c>
      <c r="J297" s="84">
        <f t="shared" si="62"/>
        <v>0</v>
      </c>
      <c r="K297" s="84">
        <f t="shared" si="62"/>
        <v>0</v>
      </c>
      <c r="L297" s="84">
        <f t="shared" si="62"/>
        <v>0</v>
      </c>
      <c r="M297" s="84">
        <f t="shared" si="62"/>
        <v>0</v>
      </c>
      <c r="N297" s="84">
        <f t="shared" si="62"/>
        <v>0</v>
      </c>
      <c r="O297" s="84">
        <f t="shared" si="62"/>
        <v>0</v>
      </c>
      <c r="P297" s="84">
        <f t="shared" si="62"/>
        <v>0</v>
      </c>
      <c r="Q297" s="84">
        <f t="shared" si="62"/>
        <v>0</v>
      </c>
      <c r="R297" s="84">
        <f t="shared" si="62"/>
        <v>0</v>
      </c>
      <c r="S297" s="84">
        <f t="shared" si="62"/>
        <v>0</v>
      </c>
      <c r="T297" s="84">
        <f t="shared" si="62"/>
        <v>0</v>
      </c>
      <c r="U297" s="84">
        <f t="shared" si="62"/>
        <v>0</v>
      </c>
      <c r="V297" s="84">
        <f t="shared" si="62"/>
        <v>0</v>
      </c>
      <c r="W297" s="84">
        <f t="shared" si="62"/>
        <v>0</v>
      </c>
      <c r="X297" s="84">
        <f t="shared" si="62"/>
        <v>0</v>
      </c>
      <c r="Y297" s="84">
        <f t="shared" si="62"/>
        <v>0</v>
      </c>
      <c r="Z297" s="84">
        <f t="shared" si="62"/>
        <v>0</v>
      </c>
      <c r="AA297" s="84">
        <f t="shared" si="62"/>
        <v>0</v>
      </c>
      <c r="AB297" s="84">
        <f t="shared" si="62"/>
        <v>0</v>
      </c>
      <c r="AC297" s="84">
        <f t="shared" si="62"/>
        <v>0</v>
      </c>
      <c r="AD297" s="84">
        <f t="shared" si="62"/>
        <v>0</v>
      </c>
      <c r="AE297" s="84">
        <f t="shared" si="62"/>
        <v>0</v>
      </c>
      <c r="AF297" s="84">
        <f t="shared" si="62"/>
        <v>0</v>
      </c>
      <c r="AG297" s="84">
        <f t="shared" si="62"/>
        <v>0</v>
      </c>
      <c r="AH297" s="84">
        <f t="shared" si="62"/>
        <v>0</v>
      </c>
      <c r="AI297" s="84">
        <f t="shared" si="62"/>
        <v>0</v>
      </c>
      <c r="AJ297" s="84">
        <f t="shared" si="62"/>
        <v>0</v>
      </c>
      <c r="AK297" s="84">
        <f t="shared" si="62"/>
        <v>0</v>
      </c>
      <c r="AL297" s="84">
        <f t="shared" si="62"/>
        <v>0</v>
      </c>
      <c r="AM297" s="84">
        <f t="shared" si="62"/>
        <v>0</v>
      </c>
      <c r="AN297" s="84">
        <f t="shared" si="62"/>
        <v>0</v>
      </c>
      <c r="AO297" s="84">
        <f t="shared" si="62"/>
        <v>0</v>
      </c>
      <c r="AP297" s="84">
        <f t="shared" si="62"/>
        <v>0</v>
      </c>
      <c r="AQ297" s="84">
        <f t="shared" si="57"/>
        <v>0</v>
      </c>
      <c r="AR297" s="84">
        <f t="shared" si="62"/>
        <v>0</v>
      </c>
      <c r="AS297" s="5"/>
      <c r="AT297" s="84">
        <f t="shared" si="58"/>
        <v>0</v>
      </c>
      <c r="AU297" s="84">
        <f t="shared" si="58"/>
        <v>0</v>
      </c>
      <c r="AV297" s="84">
        <f t="shared" si="58"/>
        <v>0</v>
      </c>
      <c r="AW297" s="84">
        <f t="shared" si="58"/>
        <v>0</v>
      </c>
      <c r="AX297" s="84">
        <f t="shared" si="58"/>
        <v>0</v>
      </c>
      <c r="AY297" s="84">
        <f t="shared" si="58"/>
        <v>0</v>
      </c>
      <c r="AZ297" s="84">
        <f t="shared" si="58"/>
        <v>0</v>
      </c>
      <c r="BA297" s="84">
        <f t="shared" si="58"/>
        <v>0</v>
      </c>
      <c r="BB297" s="84">
        <f t="shared" si="58"/>
        <v>0</v>
      </c>
      <c r="BC297" s="84">
        <f t="shared" si="58"/>
        <v>0</v>
      </c>
      <c r="BD297" s="5"/>
      <c r="BE297" s="5"/>
      <c r="BF297" s="5"/>
      <c r="BG297" s="5"/>
      <c r="BH297" s="5"/>
      <c r="BI297" s="5"/>
      <c r="BJ297" s="5"/>
    </row>
    <row r="298" spans="2:62" hidden="1">
      <c r="B298">
        <f t="shared" si="59"/>
        <v>330</v>
      </c>
      <c r="C298" t="str">
        <f t="shared" si="59"/>
        <v>PLANTACIÓ</v>
      </c>
      <c r="D298" t="str">
        <f t="shared" si="59"/>
        <v>Plantació manual col o bròcoli</v>
      </c>
      <c r="E298" s="82">
        <f t="shared" si="59"/>
        <v>2500</v>
      </c>
      <c r="F298" s="84">
        <f t="shared" si="62"/>
        <v>0</v>
      </c>
      <c r="G298" s="84">
        <f t="shared" si="62"/>
        <v>0</v>
      </c>
      <c r="H298" s="84">
        <f t="shared" si="62"/>
        <v>0</v>
      </c>
      <c r="I298" s="84">
        <f t="shared" si="62"/>
        <v>0</v>
      </c>
      <c r="J298" s="84">
        <f t="shared" si="62"/>
        <v>0</v>
      </c>
      <c r="K298" s="84">
        <f t="shared" si="62"/>
        <v>0</v>
      </c>
      <c r="L298" s="84">
        <f t="shared" si="62"/>
        <v>0</v>
      </c>
      <c r="M298" s="84">
        <f t="shared" si="62"/>
        <v>0</v>
      </c>
      <c r="N298" s="84">
        <f t="shared" si="62"/>
        <v>0</v>
      </c>
      <c r="O298" s="84">
        <f t="shared" si="62"/>
        <v>0</v>
      </c>
      <c r="P298" s="84">
        <f t="shared" si="62"/>
        <v>0</v>
      </c>
      <c r="Q298" s="84">
        <f t="shared" si="62"/>
        <v>0</v>
      </c>
      <c r="R298" s="84">
        <f t="shared" si="62"/>
        <v>0</v>
      </c>
      <c r="S298" s="84">
        <f t="shared" si="62"/>
        <v>0</v>
      </c>
      <c r="T298" s="84">
        <f t="shared" si="62"/>
        <v>0</v>
      </c>
      <c r="U298" s="84">
        <f t="shared" si="62"/>
        <v>0</v>
      </c>
      <c r="V298" s="84">
        <f t="shared" si="62"/>
        <v>0</v>
      </c>
      <c r="W298" s="84">
        <f t="shared" si="62"/>
        <v>0</v>
      </c>
      <c r="X298" s="84">
        <f t="shared" si="62"/>
        <v>0</v>
      </c>
      <c r="Y298" s="84">
        <f t="shared" si="62"/>
        <v>0</v>
      </c>
      <c r="Z298" s="84">
        <f t="shared" si="62"/>
        <v>0</v>
      </c>
      <c r="AA298" s="84">
        <f t="shared" si="62"/>
        <v>0</v>
      </c>
      <c r="AB298" s="84">
        <f t="shared" si="62"/>
        <v>0</v>
      </c>
      <c r="AC298" s="84">
        <f t="shared" si="62"/>
        <v>0</v>
      </c>
      <c r="AD298" s="84">
        <f t="shared" si="62"/>
        <v>0</v>
      </c>
      <c r="AE298" s="84">
        <f t="shared" si="62"/>
        <v>0</v>
      </c>
      <c r="AF298" s="84">
        <f t="shared" si="62"/>
        <v>0</v>
      </c>
      <c r="AG298" s="84">
        <f t="shared" si="62"/>
        <v>0</v>
      </c>
      <c r="AH298" s="84">
        <f t="shared" si="62"/>
        <v>0</v>
      </c>
      <c r="AI298" s="84">
        <f t="shared" si="62"/>
        <v>0</v>
      </c>
      <c r="AJ298" s="84">
        <f t="shared" si="62"/>
        <v>0</v>
      </c>
      <c r="AK298" s="84">
        <f t="shared" si="62"/>
        <v>0</v>
      </c>
      <c r="AL298" s="84">
        <f t="shared" si="62"/>
        <v>0</v>
      </c>
      <c r="AM298" s="84">
        <f t="shared" si="62"/>
        <v>0</v>
      </c>
      <c r="AN298" s="84">
        <f t="shared" si="62"/>
        <v>0</v>
      </c>
      <c r="AO298" s="84">
        <f t="shared" si="62"/>
        <v>0</v>
      </c>
      <c r="AP298" s="84">
        <f t="shared" si="62"/>
        <v>0</v>
      </c>
      <c r="AQ298" s="84">
        <f t="shared" si="57"/>
        <v>0</v>
      </c>
      <c r="AR298" s="84">
        <f t="shared" si="62"/>
        <v>0</v>
      </c>
      <c r="AS298" s="5"/>
      <c r="AT298" s="84">
        <f t="shared" si="58"/>
        <v>0</v>
      </c>
      <c r="AU298" s="84">
        <f t="shared" si="58"/>
        <v>0</v>
      </c>
      <c r="AV298" s="84">
        <f t="shared" si="58"/>
        <v>0</v>
      </c>
      <c r="AW298" s="84">
        <f t="shared" si="58"/>
        <v>0</v>
      </c>
      <c r="AX298" s="84">
        <f t="shared" si="58"/>
        <v>0</v>
      </c>
      <c r="AY298" s="84">
        <f t="shared" si="58"/>
        <v>0</v>
      </c>
      <c r="AZ298" s="84">
        <f t="shared" si="58"/>
        <v>0</v>
      </c>
      <c r="BA298" s="84">
        <f t="shared" si="58"/>
        <v>0</v>
      </c>
      <c r="BB298" s="84">
        <f t="shared" si="58"/>
        <v>0</v>
      </c>
      <c r="BC298" s="84">
        <f t="shared" si="58"/>
        <v>0</v>
      </c>
      <c r="BD298" s="5"/>
      <c r="BE298" s="5"/>
      <c r="BF298" s="5"/>
      <c r="BG298" s="5"/>
      <c r="BH298" s="5"/>
      <c r="BI298" s="5"/>
      <c r="BJ298" s="5"/>
    </row>
    <row r="299" spans="2:62" hidden="1">
      <c r="B299">
        <f t="shared" si="59"/>
        <v>340</v>
      </c>
      <c r="C299" t="str">
        <f t="shared" si="59"/>
        <v>PLANTACIÓ</v>
      </c>
      <c r="D299" t="str">
        <f t="shared" si="59"/>
        <v>Plantació manual calçots</v>
      </c>
      <c r="E299" s="82">
        <f t="shared" si="59"/>
        <v>2500</v>
      </c>
      <c r="F299" s="84">
        <f t="shared" si="62"/>
        <v>0</v>
      </c>
      <c r="G299" s="84">
        <f t="shared" si="62"/>
        <v>0</v>
      </c>
      <c r="H299" s="84">
        <f t="shared" si="62"/>
        <v>0</v>
      </c>
      <c r="I299" s="84">
        <f t="shared" si="62"/>
        <v>0</v>
      </c>
      <c r="J299" s="84">
        <f t="shared" si="62"/>
        <v>0</v>
      </c>
      <c r="K299" s="84">
        <f t="shared" si="62"/>
        <v>0</v>
      </c>
      <c r="L299" s="84">
        <f t="shared" si="62"/>
        <v>0</v>
      </c>
      <c r="M299" s="84">
        <f t="shared" si="62"/>
        <v>0</v>
      </c>
      <c r="N299" s="84">
        <f t="shared" si="62"/>
        <v>0</v>
      </c>
      <c r="O299" s="84">
        <f t="shared" si="62"/>
        <v>0</v>
      </c>
      <c r="P299" s="84">
        <f t="shared" si="62"/>
        <v>0</v>
      </c>
      <c r="Q299" s="84">
        <f t="shared" si="62"/>
        <v>0</v>
      </c>
      <c r="R299" s="84">
        <f t="shared" si="62"/>
        <v>0</v>
      </c>
      <c r="S299" s="84">
        <f t="shared" si="62"/>
        <v>0</v>
      </c>
      <c r="T299" s="84">
        <f t="shared" si="62"/>
        <v>0</v>
      </c>
      <c r="U299" s="84">
        <f t="shared" si="62"/>
        <v>0</v>
      </c>
      <c r="V299" s="84">
        <f t="shared" si="62"/>
        <v>0</v>
      </c>
      <c r="W299" s="84">
        <f t="shared" si="62"/>
        <v>0</v>
      </c>
      <c r="X299" s="84">
        <f t="shared" si="62"/>
        <v>0</v>
      </c>
      <c r="Y299" s="84">
        <f t="shared" si="62"/>
        <v>0</v>
      </c>
      <c r="Z299" s="84">
        <f t="shared" si="62"/>
        <v>0</v>
      </c>
      <c r="AA299" s="84">
        <f t="shared" si="62"/>
        <v>0</v>
      </c>
      <c r="AB299" s="84">
        <f t="shared" si="62"/>
        <v>0</v>
      </c>
      <c r="AC299" s="84">
        <f t="shared" si="62"/>
        <v>0</v>
      </c>
      <c r="AD299" s="84">
        <f t="shared" si="62"/>
        <v>0</v>
      </c>
      <c r="AE299" s="84">
        <f t="shared" si="62"/>
        <v>0</v>
      </c>
      <c r="AF299" s="84">
        <f t="shared" si="62"/>
        <v>0</v>
      </c>
      <c r="AG299" s="84">
        <f t="shared" si="62"/>
        <v>0</v>
      </c>
      <c r="AH299" s="84">
        <f t="shared" si="62"/>
        <v>0</v>
      </c>
      <c r="AI299" s="84">
        <f t="shared" si="62"/>
        <v>0</v>
      </c>
      <c r="AJ299" s="84">
        <f t="shared" si="62"/>
        <v>0</v>
      </c>
      <c r="AK299" s="84">
        <f t="shared" si="62"/>
        <v>0</v>
      </c>
      <c r="AL299" s="84">
        <f t="shared" si="62"/>
        <v>0</v>
      </c>
      <c r="AM299" s="84">
        <f t="shared" si="62"/>
        <v>0</v>
      </c>
      <c r="AN299" s="84">
        <f t="shared" si="62"/>
        <v>0</v>
      </c>
      <c r="AO299" s="84">
        <f t="shared" si="62"/>
        <v>0</v>
      </c>
      <c r="AP299" s="84">
        <f t="shared" si="62"/>
        <v>0</v>
      </c>
      <c r="AQ299" s="84">
        <f t="shared" si="57"/>
        <v>0</v>
      </c>
      <c r="AR299" s="84">
        <f t="shared" si="62"/>
        <v>0</v>
      </c>
      <c r="AS299" s="5"/>
      <c r="AT299" s="84">
        <f t="shared" si="58"/>
        <v>0</v>
      </c>
      <c r="AU299" s="84">
        <f t="shared" si="58"/>
        <v>0</v>
      </c>
      <c r="AV299" s="84">
        <f t="shared" si="58"/>
        <v>0</v>
      </c>
      <c r="AW299" s="84">
        <f t="shared" si="58"/>
        <v>0</v>
      </c>
      <c r="AX299" s="84">
        <f t="shared" si="58"/>
        <v>0</v>
      </c>
      <c r="AY299" s="84">
        <f t="shared" si="58"/>
        <v>0</v>
      </c>
      <c r="AZ299" s="84">
        <f t="shared" si="58"/>
        <v>0</v>
      </c>
      <c r="BA299" s="84">
        <f t="shared" si="58"/>
        <v>0</v>
      </c>
      <c r="BB299" s="84">
        <f t="shared" si="58"/>
        <v>0</v>
      </c>
      <c r="BC299" s="84">
        <f t="shared" si="58"/>
        <v>0</v>
      </c>
      <c r="BD299" s="5"/>
      <c r="BE299" s="5"/>
      <c r="BF299" s="5"/>
      <c r="BG299" s="5"/>
      <c r="BH299" s="5"/>
      <c r="BI299" s="5"/>
      <c r="BJ299" s="5"/>
    </row>
    <row r="300" spans="2:62" hidden="1">
      <c r="B300">
        <f t="shared" si="59"/>
        <v>350</v>
      </c>
      <c r="C300" t="str">
        <f t="shared" si="59"/>
        <v>PLANTACIÓ</v>
      </c>
      <c r="D300" t="str">
        <f t="shared" si="59"/>
        <v>Plantació manual enciam</v>
      </c>
      <c r="E300" s="82">
        <f t="shared" si="59"/>
        <v>2500</v>
      </c>
      <c r="F300" s="84">
        <f t="shared" si="62"/>
        <v>0</v>
      </c>
      <c r="G300" s="84">
        <f t="shared" si="62"/>
        <v>0</v>
      </c>
      <c r="H300" s="84">
        <f t="shared" si="62"/>
        <v>0</v>
      </c>
      <c r="I300" s="84">
        <f t="shared" si="62"/>
        <v>0</v>
      </c>
      <c r="J300" s="84">
        <f t="shared" si="62"/>
        <v>0</v>
      </c>
      <c r="K300" s="84">
        <f t="shared" si="62"/>
        <v>0</v>
      </c>
      <c r="L300" s="84">
        <f t="shared" si="62"/>
        <v>0</v>
      </c>
      <c r="M300" s="84">
        <f t="shared" si="62"/>
        <v>0</v>
      </c>
      <c r="N300" s="84">
        <f t="shared" si="62"/>
        <v>0</v>
      </c>
      <c r="O300" s="84">
        <f t="shared" si="62"/>
        <v>0</v>
      </c>
      <c r="P300" s="84">
        <f t="shared" si="62"/>
        <v>0</v>
      </c>
      <c r="Q300" s="84">
        <f t="shared" si="62"/>
        <v>0</v>
      </c>
      <c r="R300" s="84">
        <f t="shared" si="62"/>
        <v>0</v>
      </c>
      <c r="S300" s="84">
        <f t="shared" si="62"/>
        <v>0</v>
      </c>
      <c r="T300" s="84">
        <f t="shared" si="62"/>
        <v>0</v>
      </c>
      <c r="U300" s="84">
        <f t="shared" si="62"/>
        <v>0</v>
      </c>
      <c r="V300" s="84">
        <f t="shared" si="62"/>
        <v>0</v>
      </c>
      <c r="W300" s="84">
        <f t="shared" si="62"/>
        <v>0</v>
      </c>
      <c r="X300" s="84">
        <f t="shared" si="62"/>
        <v>0</v>
      </c>
      <c r="Y300" s="84">
        <f t="shared" si="62"/>
        <v>0</v>
      </c>
      <c r="Z300" s="84">
        <f t="shared" si="62"/>
        <v>0</v>
      </c>
      <c r="AA300" s="84">
        <f t="shared" si="62"/>
        <v>0</v>
      </c>
      <c r="AB300" s="84">
        <f t="shared" si="62"/>
        <v>0</v>
      </c>
      <c r="AC300" s="84">
        <f t="shared" si="62"/>
        <v>0</v>
      </c>
      <c r="AD300" s="84">
        <f t="shared" si="62"/>
        <v>0</v>
      </c>
      <c r="AE300" s="84">
        <f t="shared" si="62"/>
        <v>0</v>
      </c>
      <c r="AF300" s="84">
        <f t="shared" si="62"/>
        <v>0</v>
      </c>
      <c r="AG300" s="84">
        <f t="shared" ref="AG300:AR300" si="63">+AG65*$E$4/$E300</f>
        <v>0</v>
      </c>
      <c r="AH300" s="84">
        <f t="shared" si="63"/>
        <v>0</v>
      </c>
      <c r="AI300" s="84">
        <f t="shared" si="63"/>
        <v>0</v>
      </c>
      <c r="AJ300" s="84">
        <f t="shared" si="63"/>
        <v>0</v>
      </c>
      <c r="AK300" s="84">
        <f t="shared" si="63"/>
        <v>0</v>
      </c>
      <c r="AL300" s="84">
        <f t="shared" si="63"/>
        <v>0</v>
      </c>
      <c r="AM300" s="84">
        <f t="shared" si="63"/>
        <v>0</v>
      </c>
      <c r="AN300" s="84">
        <f t="shared" si="63"/>
        <v>0</v>
      </c>
      <c r="AO300" s="84">
        <f t="shared" si="63"/>
        <v>0</v>
      </c>
      <c r="AP300" s="84">
        <f t="shared" si="63"/>
        <v>0</v>
      </c>
      <c r="AQ300" s="84">
        <f t="shared" si="57"/>
        <v>0</v>
      </c>
      <c r="AR300" s="84">
        <f t="shared" si="63"/>
        <v>0</v>
      </c>
      <c r="AS300" s="5"/>
      <c r="AT300" s="84">
        <f t="shared" si="58"/>
        <v>0</v>
      </c>
      <c r="AU300" s="84">
        <f t="shared" si="58"/>
        <v>0</v>
      </c>
      <c r="AV300" s="84">
        <f t="shared" si="58"/>
        <v>0</v>
      </c>
      <c r="AW300" s="84">
        <f t="shared" si="58"/>
        <v>0</v>
      </c>
      <c r="AX300" s="84">
        <f t="shared" si="58"/>
        <v>0</v>
      </c>
      <c r="AY300" s="84">
        <f t="shared" si="58"/>
        <v>0</v>
      </c>
      <c r="AZ300" s="84">
        <f t="shared" si="58"/>
        <v>0</v>
      </c>
      <c r="BA300" s="84">
        <f t="shared" si="58"/>
        <v>0</v>
      </c>
      <c r="BB300" s="84">
        <f t="shared" si="58"/>
        <v>0</v>
      </c>
      <c r="BC300" s="84">
        <f t="shared" si="58"/>
        <v>0</v>
      </c>
      <c r="BD300" s="5"/>
      <c r="BE300" s="5"/>
      <c r="BF300" s="5"/>
      <c r="BG300" s="5"/>
      <c r="BH300" s="5"/>
      <c r="BI300" s="5"/>
      <c r="BJ300" s="5"/>
    </row>
    <row r="301" spans="2:62" hidden="1">
      <c r="B301">
        <f t="shared" si="59"/>
        <v>360</v>
      </c>
      <c r="C301" t="str">
        <f t="shared" si="59"/>
        <v>PLANTACIÓ</v>
      </c>
      <c r="D301" t="str">
        <f t="shared" si="59"/>
        <v>Plantació manual bleda</v>
      </c>
      <c r="E301" s="82">
        <f t="shared" si="59"/>
        <v>2500</v>
      </c>
      <c r="F301" s="84">
        <f t="shared" ref="F301:AR307" si="64">+F66*$E$4/$E301</f>
        <v>0</v>
      </c>
      <c r="G301" s="84">
        <f t="shared" si="64"/>
        <v>0</v>
      </c>
      <c r="H301" s="84">
        <f t="shared" si="64"/>
        <v>0</v>
      </c>
      <c r="I301" s="84">
        <f t="shared" si="64"/>
        <v>0</v>
      </c>
      <c r="J301" s="84">
        <f t="shared" si="64"/>
        <v>0</v>
      </c>
      <c r="K301" s="84">
        <f t="shared" si="64"/>
        <v>0</v>
      </c>
      <c r="L301" s="84">
        <f t="shared" si="64"/>
        <v>0</v>
      </c>
      <c r="M301" s="84">
        <f t="shared" si="64"/>
        <v>0</v>
      </c>
      <c r="N301" s="84">
        <f t="shared" si="64"/>
        <v>0</v>
      </c>
      <c r="O301" s="84">
        <f t="shared" si="64"/>
        <v>0</v>
      </c>
      <c r="P301" s="84">
        <f t="shared" si="64"/>
        <v>0</v>
      </c>
      <c r="Q301" s="84">
        <f t="shared" si="64"/>
        <v>0</v>
      </c>
      <c r="R301" s="84">
        <f t="shared" si="64"/>
        <v>0</v>
      </c>
      <c r="S301" s="84">
        <f t="shared" si="64"/>
        <v>0</v>
      </c>
      <c r="T301" s="84">
        <f t="shared" si="64"/>
        <v>0</v>
      </c>
      <c r="U301" s="84">
        <f t="shared" si="64"/>
        <v>0</v>
      </c>
      <c r="V301" s="84">
        <f t="shared" si="64"/>
        <v>0</v>
      </c>
      <c r="W301" s="84">
        <f t="shared" si="64"/>
        <v>0</v>
      </c>
      <c r="X301" s="84">
        <f t="shared" si="64"/>
        <v>0</v>
      </c>
      <c r="Y301" s="84">
        <f t="shared" si="64"/>
        <v>0</v>
      </c>
      <c r="Z301" s="84">
        <f t="shared" si="64"/>
        <v>0</v>
      </c>
      <c r="AA301" s="84">
        <f t="shared" si="64"/>
        <v>0</v>
      </c>
      <c r="AB301" s="84">
        <f t="shared" si="64"/>
        <v>0</v>
      </c>
      <c r="AC301" s="84">
        <f t="shared" si="64"/>
        <v>0</v>
      </c>
      <c r="AD301" s="84">
        <f t="shared" si="64"/>
        <v>0</v>
      </c>
      <c r="AE301" s="84">
        <f t="shared" si="64"/>
        <v>0</v>
      </c>
      <c r="AF301" s="84">
        <f t="shared" si="64"/>
        <v>0</v>
      </c>
      <c r="AG301" s="84">
        <f t="shared" si="64"/>
        <v>0</v>
      </c>
      <c r="AH301" s="84">
        <f t="shared" si="64"/>
        <v>0</v>
      </c>
      <c r="AI301" s="84">
        <f t="shared" si="64"/>
        <v>0</v>
      </c>
      <c r="AJ301" s="84">
        <f t="shared" si="64"/>
        <v>0</v>
      </c>
      <c r="AK301" s="84">
        <f t="shared" si="64"/>
        <v>0</v>
      </c>
      <c r="AL301" s="84">
        <f t="shared" si="64"/>
        <v>0</v>
      </c>
      <c r="AM301" s="84">
        <f t="shared" si="64"/>
        <v>0</v>
      </c>
      <c r="AN301" s="84">
        <f t="shared" si="64"/>
        <v>0</v>
      </c>
      <c r="AO301" s="84">
        <f t="shared" si="64"/>
        <v>0</v>
      </c>
      <c r="AP301" s="84">
        <f t="shared" si="64"/>
        <v>0</v>
      </c>
      <c r="AQ301" s="84">
        <f t="shared" si="57"/>
        <v>0</v>
      </c>
      <c r="AR301" s="84">
        <f t="shared" si="64"/>
        <v>0</v>
      </c>
      <c r="AS301" s="5"/>
      <c r="AT301" s="84">
        <f t="shared" si="58"/>
        <v>0</v>
      </c>
      <c r="AU301" s="84">
        <f t="shared" si="58"/>
        <v>0</v>
      </c>
      <c r="AV301" s="84">
        <f t="shared" si="58"/>
        <v>0</v>
      </c>
      <c r="AW301" s="84">
        <f t="shared" si="58"/>
        <v>0</v>
      </c>
      <c r="AX301" s="84">
        <f t="shared" si="58"/>
        <v>0</v>
      </c>
      <c r="AY301" s="84">
        <f t="shared" si="58"/>
        <v>0</v>
      </c>
      <c r="AZ301" s="84">
        <f t="shared" si="58"/>
        <v>0</v>
      </c>
      <c r="BA301" s="84">
        <f t="shared" si="58"/>
        <v>0</v>
      </c>
      <c r="BB301" s="84">
        <f t="shared" si="58"/>
        <v>0</v>
      </c>
      <c r="BC301" s="84">
        <f t="shared" si="58"/>
        <v>0</v>
      </c>
      <c r="BD301" s="5"/>
      <c r="BE301" s="5"/>
      <c r="BF301" s="5"/>
      <c r="BG301" s="5"/>
      <c r="BH301" s="5"/>
      <c r="BI301" s="5"/>
      <c r="BJ301" s="5"/>
    </row>
    <row r="302" spans="2:62" hidden="1">
      <c r="B302">
        <f t="shared" si="59"/>
        <v>370</v>
      </c>
      <c r="C302" t="str">
        <f t="shared" si="59"/>
        <v>PLANTACIÓ</v>
      </c>
      <c r="D302" t="str">
        <f t="shared" si="59"/>
        <v>Plantació manual tomàquet</v>
      </c>
      <c r="E302" s="82">
        <f t="shared" si="59"/>
        <v>2500</v>
      </c>
      <c r="F302" s="84">
        <f t="shared" si="64"/>
        <v>0</v>
      </c>
      <c r="G302" s="84">
        <f t="shared" si="64"/>
        <v>0</v>
      </c>
      <c r="H302" s="84">
        <f t="shared" si="64"/>
        <v>0</v>
      </c>
      <c r="I302" s="84">
        <f t="shared" si="64"/>
        <v>0</v>
      </c>
      <c r="J302" s="84">
        <f t="shared" si="64"/>
        <v>0</v>
      </c>
      <c r="K302" s="84">
        <f t="shared" si="64"/>
        <v>0</v>
      </c>
      <c r="L302" s="84">
        <f t="shared" si="64"/>
        <v>0</v>
      </c>
      <c r="M302" s="84">
        <f t="shared" si="64"/>
        <v>0</v>
      </c>
      <c r="N302" s="84">
        <f t="shared" si="64"/>
        <v>0</v>
      </c>
      <c r="O302" s="84">
        <f t="shared" si="64"/>
        <v>0</v>
      </c>
      <c r="P302" s="84">
        <f t="shared" si="64"/>
        <v>0</v>
      </c>
      <c r="Q302" s="84">
        <f t="shared" si="64"/>
        <v>0</v>
      </c>
      <c r="R302" s="84">
        <f t="shared" si="64"/>
        <v>0</v>
      </c>
      <c r="S302" s="84">
        <f t="shared" si="64"/>
        <v>0</v>
      </c>
      <c r="T302" s="84">
        <f t="shared" si="64"/>
        <v>0</v>
      </c>
      <c r="U302" s="84">
        <f t="shared" si="64"/>
        <v>0</v>
      </c>
      <c r="V302" s="84">
        <f t="shared" si="64"/>
        <v>0</v>
      </c>
      <c r="W302" s="84">
        <f t="shared" si="64"/>
        <v>0</v>
      </c>
      <c r="X302" s="84">
        <f t="shared" si="64"/>
        <v>0</v>
      </c>
      <c r="Y302" s="84">
        <f t="shared" si="64"/>
        <v>0</v>
      </c>
      <c r="Z302" s="84">
        <f t="shared" si="64"/>
        <v>0</v>
      </c>
      <c r="AA302" s="84">
        <f t="shared" si="64"/>
        <v>0</v>
      </c>
      <c r="AB302" s="84">
        <f t="shared" si="64"/>
        <v>0</v>
      </c>
      <c r="AC302" s="84">
        <f t="shared" si="64"/>
        <v>0</v>
      </c>
      <c r="AD302" s="84">
        <f t="shared" si="64"/>
        <v>0</v>
      </c>
      <c r="AE302" s="84">
        <f t="shared" si="64"/>
        <v>0</v>
      </c>
      <c r="AF302" s="84">
        <f t="shared" si="64"/>
        <v>0</v>
      </c>
      <c r="AG302" s="84">
        <f t="shared" si="64"/>
        <v>0</v>
      </c>
      <c r="AH302" s="84">
        <f t="shared" si="64"/>
        <v>0</v>
      </c>
      <c r="AI302" s="84">
        <f t="shared" si="64"/>
        <v>0</v>
      </c>
      <c r="AJ302" s="84">
        <f t="shared" si="64"/>
        <v>0</v>
      </c>
      <c r="AK302" s="84">
        <f t="shared" si="64"/>
        <v>0</v>
      </c>
      <c r="AL302" s="84">
        <f t="shared" si="64"/>
        <v>0</v>
      </c>
      <c r="AM302" s="84">
        <f t="shared" si="64"/>
        <v>0</v>
      </c>
      <c r="AN302" s="84">
        <f t="shared" si="64"/>
        <v>0</v>
      </c>
      <c r="AO302" s="84">
        <f t="shared" si="64"/>
        <v>0</v>
      </c>
      <c r="AP302" s="84">
        <f t="shared" si="64"/>
        <v>0</v>
      </c>
      <c r="AQ302" s="84">
        <f t="shared" si="64"/>
        <v>0</v>
      </c>
      <c r="AR302" s="84">
        <f t="shared" si="64"/>
        <v>0</v>
      </c>
      <c r="AS302" s="5"/>
      <c r="AT302" s="84">
        <f t="shared" ref="AT302:BC317" si="65">+AT67*$E$4/$E302</f>
        <v>0</v>
      </c>
      <c r="AU302" s="84">
        <f t="shared" si="65"/>
        <v>0</v>
      </c>
      <c r="AV302" s="84">
        <f t="shared" si="65"/>
        <v>0</v>
      </c>
      <c r="AW302" s="84">
        <f t="shared" si="65"/>
        <v>0</v>
      </c>
      <c r="AX302" s="84">
        <f t="shared" si="65"/>
        <v>0</v>
      </c>
      <c r="AY302" s="84">
        <f t="shared" si="65"/>
        <v>0</v>
      </c>
      <c r="AZ302" s="84">
        <f t="shared" si="65"/>
        <v>0</v>
      </c>
      <c r="BA302" s="84">
        <f t="shared" si="65"/>
        <v>0</v>
      </c>
      <c r="BB302" s="84">
        <f t="shared" si="65"/>
        <v>0</v>
      </c>
      <c r="BC302" s="84">
        <f t="shared" si="65"/>
        <v>0</v>
      </c>
      <c r="BD302" s="5"/>
      <c r="BE302" s="5"/>
      <c r="BF302" s="5"/>
      <c r="BG302" s="5"/>
      <c r="BH302" s="5"/>
      <c r="BI302" s="5"/>
      <c r="BJ302" s="5"/>
    </row>
    <row r="303" spans="2:62" hidden="1">
      <c r="B303">
        <f t="shared" ref="B303:E318" si="66">+B68</f>
        <v>380</v>
      </c>
      <c r="C303" t="str">
        <f t="shared" si="66"/>
        <v>PLANTACIÓ</v>
      </c>
      <c r="D303" t="str">
        <f t="shared" si="66"/>
        <v>Plantació manual carbassa</v>
      </c>
      <c r="E303" s="82">
        <f t="shared" si="66"/>
        <v>2500</v>
      </c>
      <c r="F303" s="84">
        <f t="shared" si="64"/>
        <v>0</v>
      </c>
      <c r="G303" s="84">
        <f t="shared" si="64"/>
        <v>0</v>
      </c>
      <c r="H303" s="84">
        <f t="shared" si="64"/>
        <v>0</v>
      </c>
      <c r="I303" s="84">
        <f t="shared" si="64"/>
        <v>0</v>
      </c>
      <c r="J303" s="84">
        <f t="shared" si="64"/>
        <v>0</v>
      </c>
      <c r="K303" s="84">
        <f t="shared" si="64"/>
        <v>0</v>
      </c>
      <c r="L303" s="84">
        <f t="shared" si="64"/>
        <v>0</v>
      </c>
      <c r="M303" s="84">
        <f t="shared" si="64"/>
        <v>0</v>
      </c>
      <c r="N303" s="84">
        <f t="shared" si="64"/>
        <v>0</v>
      </c>
      <c r="O303" s="84">
        <f t="shared" si="64"/>
        <v>0</v>
      </c>
      <c r="P303" s="84">
        <f t="shared" si="64"/>
        <v>0</v>
      </c>
      <c r="Q303" s="84">
        <f t="shared" si="64"/>
        <v>0</v>
      </c>
      <c r="R303" s="84">
        <f t="shared" si="64"/>
        <v>0</v>
      </c>
      <c r="S303" s="84">
        <f t="shared" si="64"/>
        <v>0</v>
      </c>
      <c r="T303" s="84">
        <f t="shared" si="64"/>
        <v>0</v>
      </c>
      <c r="U303" s="84">
        <f t="shared" si="64"/>
        <v>0</v>
      </c>
      <c r="V303" s="84">
        <f t="shared" si="64"/>
        <v>0</v>
      </c>
      <c r="W303" s="84">
        <f t="shared" si="64"/>
        <v>0</v>
      </c>
      <c r="X303" s="84">
        <f t="shared" si="64"/>
        <v>0</v>
      </c>
      <c r="Y303" s="84">
        <f t="shared" si="64"/>
        <v>0</v>
      </c>
      <c r="Z303" s="84">
        <f t="shared" si="64"/>
        <v>0</v>
      </c>
      <c r="AA303" s="84">
        <f t="shared" si="64"/>
        <v>0</v>
      </c>
      <c r="AB303" s="84">
        <f t="shared" si="64"/>
        <v>0</v>
      </c>
      <c r="AC303" s="84">
        <f t="shared" si="64"/>
        <v>0</v>
      </c>
      <c r="AD303" s="84">
        <f t="shared" si="64"/>
        <v>0</v>
      </c>
      <c r="AE303" s="84">
        <f t="shared" si="64"/>
        <v>0</v>
      </c>
      <c r="AF303" s="84">
        <f t="shared" si="64"/>
        <v>0</v>
      </c>
      <c r="AG303" s="84">
        <f t="shared" si="64"/>
        <v>0</v>
      </c>
      <c r="AH303" s="84">
        <f t="shared" si="64"/>
        <v>0</v>
      </c>
      <c r="AI303" s="84">
        <f t="shared" si="64"/>
        <v>0</v>
      </c>
      <c r="AJ303" s="84">
        <f t="shared" si="64"/>
        <v>0</v>
      </c>
      <c r="AK303" s="84">
        <f t="shared" si="64"/>
        <v>0</v>
      </c>
      <c r="AL303" s="84">
        <f t="shared" si="64"/>
        <v>0</v>
      </c>
      <c r="AM303" s="84">
        <f t="shared" si="64"/>
        <v>0</v>
      </c>
      <c r="AN303" s="84">
        <f t="shared" si="64"/>
        <v>0</v>
      </c>
      <c r="AO303" s="84">
        <f t="shared" si="64"/>
        <v>0</v>
      </c>
      <c r="AP303" s="84">
        <f t="shared" si="64"/>
        <v>0</v>
      </c>
      <c r="AQ303" s="84">
        <f t="shared" si="64"/>
        <v>0</v>
      </c>
      <c r="AR303" s="84">
        <f t="shared" si="64"/>
        <v>0</v>
      </c>
      <c r="AS303" s="5"/>
      <c r="AT303" s="84">
        <f t="shared" si="65"/>
        <v>0</v>
      </c>
      <c r="AU303" s="84">
        <f t="shared" si="65"/>
        <v>0</v>
      </c>
      <c r="AV303" s="84">
        <f t="shared" si="65"/>
        <v>0</v>
      </c>
      <c r="AW303" s="84">
        <f t="shared" si="65"/>
        <v>0</v>
      </c>
      <c r="AX303" s="84">
        <f t="shared" si="65"/>
        <v>0</v>
      </c>
      <c r="AY303" s="84">
        <f t="shared" si="65"/>
        <v>0</v>
      </c>
      <c r="AZ303" s="84">
        <f t="shared" si="65"/>
        <v>0</v>
      </c>
      <c r="BA303" s="84">
        <f t="shared" si="65"/>
        <v>0</v>
      </c>
      <c r="BB303" s="84">
        <f t="shared" si="65"/>
        <v>0</v>
      </c>
      <c r="BC303" s="84">
        <f t="shared" si="65"/>
        <v>0</v>
      </c>
      <c r="BD303" s="5"/>
      <c r="BE303" s="5"/>
      <c r="BF303" s="5"/>
      <c r="BG303" s="5"/>
      <c r="BH303" s="5"/>
      <c r="BI303" s="5"/>
      <c r="BJ303" s="5"/>
    </row>
    <row r="304" spans="2:62" hidden="1">
      <c r="B304">
        <f t="shared" si="66"/>
        <v>390</v>
      </c>
      <c r="C304" t="str">
        <f t="shared" si="66"/>
        <v>PLANTACIÓ</v>
      </c>
      <c r="D304" t="str">
        <f t="shared" si="66"/>
        <v>Sembra manual carbassa</v>
      </c>
      <c r="E304" s="82">
        <f t="shared" si="66"/>
        <v>2500</v>
      </c>
      <c r="F304" s="84">
        <f t="shared" si="64"/>
        <v>0</v>
      </c>
      <c r="G304" s="84">
        <f t="shared" si="64"/>
        <v>0</v>
      </c>
      <c r="H304" s="84">
        <f t="shared" si="64"/>
        <v>0</v>
      </c>
      <c r="I304" s="84">
        <f t="shared" si="64"/>
        <v>0</v>
      </c>
      <c r="J304" s="84">
        <f t="shared" si="64"/>
        <v>0</v>
      </c>
      <c r="K304" s="84">
        <f t="shared" si="64"/>
        <v>0</v>
      </c>
      <c r="L304" s="84">
        <f t="shared" si="64"/>
        <v>0</v>
      </c>
      <c r="M304" s="84">
        <f t="shared" si="64"/>
        <v>0</v>
      </c>
      <c r="N304" s="84">
        <f t="shared" si="64"/>
        <v>0</v>
      </c>
      <c r="O304" s="84">
        <f t="shared" si="64"/>
        <v>0</v>
      </c>
      <c r="P304" s="84">
        <f t="shared" si="64"/>
        <v>0</v>
      </c>
      <c r="Q304" s="84">
        <f t="shared" si="64"/>
        <v>0</v>
      </c>
      <c r="R304" s="84">
        <f t="shared" si="64"/>
        <v>0</v>
      </c>
      <c r="S304" s="84">
        <f t="shared" si="64"/>
        <v>0</v>
      </c>
      <c r="T304" s="84">
        <f t="shared" si="64"/>
        <v>0</v>
      </c>
      <c r="U304" s="84">
        <f t="shared" si="64"/>
        <v>0</v>
      </c>
      <c r="V304" s="84">
        <f t="shared" si="64"/>
        <v>0</v>
      </c>
      <c r="W304" s="84">
        <f t="shared" si="64"/>
        <v>0</v>
      </c>
      <c r="X304" s="84">
        <f t="shared" si="64"/>
        <v>0</v>
      </c>
      <c r="Y304" s="84">
        <f t="shared" si="64"/>
        <v>0</v>
      </c>
      <c r="Z304" s="84">
        <f t="shared" si="64"/>
        <v>0</v>
      </c>
      <c r="AA304" s="84">
        <f t="shared" si="64"/>
        <v>0</v>
      </c>
      <c r="AB304" s="84">
        <f t="shared" si="64"/>
        <v>0</v>
      </c>
      <c r="AC304" s="84">
        <f t="shared" si="64"/>
        <v>0</v>
      </c>
      <c r="AD304" s="84">
        <f t="shared" si="64"/>
        <v>0</v>
      </c>
      <c r="AE304" s="84">
        <f t="shared" si="64"/>
        <v>0</v>
      </c>
      <c r="AF304" s="84">
        <f t="shared" si="64"/>
        <v>0</v>
      </c>
      <c r="AG304" s="84">
        <f t="shared" si="64"/>
        <v>0</v>
      </c>
      <c r="AH304" s="84">
        <f t="shared" si="64"/>
        <v>0</v>
      </c>
      <c r="AI304" s="84">
        <f t="shared" si="64"/>
        <v>0</v>
      </c>
      <c r="AJ304" s="84">
        <f t="shared" si="64"/>
        <v>0</v>
      </c>
      <c r="AK304" s="84">
        <f t="shared" si="64"/>
        <v>0</v>
      </c>
      <c r="AL304" s="84">
        <f t="shared" si="64"/>
        <v>0</v>
      </c>
      <c r="AM304" s="84">
        <f t="shared" si="64"/>
        <v>0</v>
      </c>
      <c r="AN304" s="84">
        <f t="shared" si="64"/>
        <v>0</v>
      </c>
      <c r="AO304" s="84">
        <f t="shared" si="64"/>
        <v>0</v>
      </c>
      <c r="AP304" s="84">
        <f t="shared" si="64"/>
        <v>0</v>
      </c>
      <c r="AQ304" s="84">
        <f t="shared" si="64"/>
        <v>0</v>
      </c>
      <c r="AR304" s="84">
        <f t="shared" si="64"/>
        <v>0</v>
      </c>
      <c r="AS304" s="5"/>
      <c r="AT304" s="84">
        <f t="shared" si="65"/>
        <v>0</v>
      </c>
      <c r="AU304" s="84">
        <f t="shared" si="65"/>
        <v>0</v>
      </c>
      <c r="AV304" s="84">
        <f t="shared" si="65"/>
        <v>0</v>
      </c>
      <c r="AW304" s="84">
        <f t="shared" si="65"/>
        <v>0</v>
      </c>
      <c r="AX304" s="84">
        <f t="shared" si="65"/>
        <v>0</v>
      </c>
      <c r="AY304" s="84">
        <f t="shared" si="65"/>
        <v>0</v>
      </c>
      <c r="AZ304" s="84">
        <f t="shared" si="65"/>
        <v>0</v>
      </c>
      <c r="BA304" s="84">
        <f t="shared" si="65"/>
        <v>0</v>
      </c>
      <c r="BB304" s="84">
        <f t="shared" si="65"/>
        <v>0</v>
      </c>
      <c r="BC304" s="84">
        <f t="shared" si="65"/>
        <v>0</v>
      </c>
      <c r="BD304" s="5"/>
      <c r="BE304" s="5"/>
      <c r="BF304" s="5"/>
      <c r="BG304" s="5"/>
      <c r="BH304" s="5"/>
      <c r="BI304" s="5"/>
      <c r="BJ304" s="5"/>
    </row>
    <row r="305" spans="2:62" hidden="1">
      <c r="B305">
        <f t="shared" si="66"/>
        <v>410</v>
      </c>
      <c r="C305" t="str">
        <f t="shared" si="66"/>
        <v>REG</v>
      </c>
      <c r="D305" t="str">
        <f t="shared" si="66"/>
        <v>Instal.lació sistema de reg amb cinta (1 m per m2)</v>
      </c>
      <c r="E305" s="82">
        <f t="shared" si="66"/>
        <v>2500</v>
      </c>
      <c r="F305" s="84">
        <f t="shared" si="64"/>
        <v>0</v>
      </c>
      <c r="G305" s="84">
        <f t="shared" si="64"/>
        <v>0</v>
      </c>
      <c r="H305" s="84">
        <f t="shared" si="64"/>
        <v>0</v>
      </c>
      <c r="I305" s="84">
        <f t="shared" si="64"/>
        <v>0</v>
      </c>
      <c r="J305" s="84">
        <f t="shared" si="64"/>
        <v>0</v>
      </c>
      <c r="K305" s="84">
        <f t="shared" si="64"/>
        <v>0</v>
      </c>
      <c r="L305" s="84">
        <f t="shared" si="64"/>
        <v>0</v>
      </c>
      <c r="M305" s="84">
        <f t="shared" si="64"/>
        <v>0</v>
      </c>
      <c r="N305" s="84">
        <f t="shared" si="64"/>
        <v>0</v>
      </c>
      <c r="O305" s="84">
        <f t="shared" si="64"/>
        <v>0</v>
      </c>
      <c r="P305" s="84">
        <f t="shared" si="64"/>
        <v>0</v>
      </c>
      <c r="Q305" s="84">
        <f t="shared" si="64"/>
        <v>0</v>
      </c>
      <c r="R305" s="84">
        <f t="shared" si="64"/>
        <v>0</v>
      </c>
      <c r="S305" s="84">
        <f t="shared" si="64"/>
        <v>0</v>
      </c>
      <c r="T305" s="84">
        <f t="shared" si="64"/>
        <v>0</v>
      </c>
      <c r="U305" s="84">
        <f t="shared" si="64"/>
        <v>0</v>
      </c>
      <c r="V305" s="84">
        <f t="shared" si="64"/>
        <v>0</v>
      </c>
      <c r="W305" s="84">
        <f t="shared" si="64"/>
        <v>0</v>
      </c>
      <c r="X305" s="84">
        <f t="shared" si="64"/>
        <v>0</v>
      </c>
      <c r="Y305" s="84">
        <f t="shared" si="64"/>
        <v>0</v>
      </c>
      <c r="Z305" s="84">
        <f t="shared" si="64"/>
        <v>0</v>
      </c>
      <c r="AA305" s="84">
        <f t="shared" si="64"/>
        <v>0</v>
      </c>
      <c r="AB305" s="84">
        <f t="shared" si="64"/>
        <v>0</v>
      </c>
      <c r="AC305" s="84">
        <f t="shared" si="64"/>
        <v>0</v>
      </c>
      <c r="AD305" s="84">
        <f t="shared" si="64"/>
        <v>0</v>
      </c>
      <c r="AE305" s="84">
        <f t="shared" si="64"/>
        <v>0</v>
      </c>
      <c r="AF305" s="84">
        <f t="shared" si="64"/>
        <v>0</v>
      </c>
      <c r="AG305" s="84">
        <f t="shared" si="64"/>
        <v>0</v>
      </c>
      <c r="AH305" s="84">
        <f t="shared" si="64"/>
        <v>0</v>
      </c>
      <c r="AI305" s="84">
        <f t="shared" si="64"/>
        <v>0</v>
      </c>
      <c r="AJ305" s="84">
        <f t="shared" si="64"/>
        <v>0</v>
      </c>
      <c r="AK305" s="84">
        <f t="shared" si="64"/>
        <v>0</v>
      </c>
      <c r="AL305" s="84">
        <f t="shared" si="64"/>
        <v>0</v>
      </c>
      <c r="AM305" s="84">
        <f t="shared" si="64"/>
        <v>0</v>
      </c>
      <c r="AN305" s="84">
        <f t="shared" si="64"/>
        <v>0</v>
      </c>
      <c r="AO305" s="84">
        <f t="shared" si="64"/>
        <v>0</v>
      </c>
      <c r="AP305" s="84">
        <f t="shared" si="64"/>
        <v>0</v>
      </c>
      <c r="AQ305" s="84">
        <f t="shared" si="64"/>
        <v>0</v>
      </c>
      <c r="AR305" s="84">
        <f t="shared" si="64"/>
        <v>0</v>
      </c>
      <c r="AS305" s="5"/>
      <c r="AT305" s="84">
        <f t="shared" si="65"/>
        <v>0</v>
      </c>
      <c r="AU305" s="84">
        <f t="shared" si="65"/>
        <v>0</v>
      </c>
      <c r="AV305" s="84">
        <f t="shared" si="65"/>
        <v>0</v>
      </c>
      <c r="AW305" s="84">
        <f t="shared" si="65"/>
        <v>0</v>
      </c>
      <c r="AX305" s="84">
        <f t="shared" si="65"/>
        <v>0</v>
      </c>
      <c r="AY305" s="84">
        <f t="shared" si="65"/>
        <v>0</v>
      </c>
      <c r="AZ305" s="84">
        <f t="shared" si="65"/>
        <v>0</v>
      </c>
      <c r="BA305" s="84">
        <f t="shared" si="65"/>
        <v>0</v>
      </c>
      <c r="BB305" s="84">
        <f t="shared" si="65"/>
        <v>0</v>
      </c>
      <c r="BC305" s="84">
        <f t="shared" si="65"/>
        <v>0</v>
      </c>
      <c r="BD305" s="5"/>
      <c r="BE305" s="5"/>
      <c r="BF305" s="5"/>
      <c r="BG305" s="5"/>
      <c r="BH305" s="5"/>
      <c r="BI305" s="5"/>
      <c r="BJ305" s="5"/>
    </row>
    <row r="306" spans="2:62" hidden="1">
      <c r="B306">
        <f t="shared" si="66"/>
        <v>420</v>
      </c>
      <c r="C306" t="str">
        <f t="shared" si="66"/>
        <v>REG</v>
      </c>
      <c r="D306" t="str">
        <f t="shared" si="66"/>
        <v>Instal.lació sistema de reg amb cinta (1,6 m per m2)</v>
      </c>
      <c r="E306" s="82">
        <f t="shared" si="66"/>
        <v>2500</v>
      </c>
      <c r="F306" s="84">
        <f t="shared" si="64"/>
        <v>0</v>
      </c>
      <c r="G306" s="84">
        <f t="shared" si="64"/>
        <v>0</v>
      </c>
      <c r="H306" s="84">
        <f t="shared" si="64"/>
        <v>0</v>
      </c>
      <c r="I306" s="84">
        <f t="shared" si="64"/>
        <v>0</v>
      </c>
      <c r="J306" s="84">
        <f t="shared" si="64"/>
        <v>0</v>
      </c>
      <c r="K306" s="84">
        <f t="shared" si="64"/>
        <v>0</v>
      </c>
      <c r="L306" s="84">
        <f t="shared" si="64"/>
        <v>0</v>
      </c>
      <c r="M306" s="84">
        <f t="shared" si="64"/>
        <v>0</v>
      </c>
      <c r="N306" s="84">
        <f t="shared" si="64"/>
        <v>0</v>
      </c>
      <c r="O306" s="84">
        <f t="shared" si="64"/>
        <v>0</v>
      </c>
      <c r="P306" s="84">
        <f t="shared" si="64"/>
        <v>0</v>
      </c>
      <c r="Q306" s="84">
        <f t="shared" si="64"/>
        <v>0</v>
      </c>
      <c r="R306" s="84">
        <f t="shared" si="64"/>
        <v>0</v>
      </c>
      <c r="S306" s="84">
        <f t="shared" si="64"/>
        <v>0</v>
      </c>
      <c r="T306" s="84">
        <f t="shared" si="64"/>
        <v>0</v>
      </c>
      <c r="U306" s="84">
        <f t="shared" si="64"/>
        <v>0</v>
      </c>
      <c r="V306" s="84">
        <f t="shared" si="64"/>
        <v>0</v>
      </c>
      <c r="W306" s="84">
        <f t="shared" si="64"/>
        <v>0</v>
      </c>
      <c r="X306" s="84">
        <f t="shared" si="64"/>
        <v>0</v>
      </c>
      <c r="Y306" s="84">
        <f t="shared" si="64"/>
        <v>0</v>
      </c>
      <c r="Z306" s="84">
        <f t="shared" si="64"/>
        <v>0</v>
      </c>
      <c r="AA306" s="84">
        <f t="shared" si="64"/>
        <v>0</v>
      </c>
      <c r="AB306" s="84">
        <f t="shared" si="64"/>
        <v>0</v>
      </c>
      <c r="AC306" s="84">
        <f t="shared" si="64"/>
        <v>0</v>
      </c>
      <c r="AD306" s="84">
        <f t="shared" si="64"/>
        <v>0</v>
      </c>
      <c r="AE306" s="84">
        <f t="shared" si="64"/>
        <v>0</v>
      </c>
      <c r="AF306" s="84">
        <f t="shared" si="64"/>
        <v>0</v>
      </c>
      <c r="AG306" s="84">
        <f t="shared" si="64"/>
        <v>0</v>
      </c>
      <c r="AH306" s="84">
        <f t="shared" si="64"/>
        <v>0</v>
      </c>
      <c r="AI306" s="84">
        <f t="shared" si="64"/>
        <v>0</v>
      </c>
      <c r="AJ306" s="84">
        <f t="shared" si="64"/>
        <v>0</v>
      </c>
      <c r="AK306" s="84">
        <f t="shared" si="64"/>
        <v>0</v>
      </c>
      <c r="AL306" s="84">
        <f t="shared" si="64"/>
        <v>0</v>
      </c>
      <c r="AM306" s="84">
        <f t="shared" si="64"/>
        <v>0</v>
      </c>
      <c r="AN306" s="84">
        <f t="shared" si="64"/>
        <v>0</v>
      </c>
      <c r="AO306" s="84">
        <f t="shared" si="64"/>
        <v>0</v>
      </c>
      <c r="AP306" s="84">
        <f t="shared" si="64"/>
        <v>0</v>
      </c>
      <c r="AQ306" s="84">
        <f t="shared" si="64"/>
        <v>0</v>
      </c>
      <c r="AR306" s="84">
        <f t="shared" si="64"/>
        <v>0</v>
      </c>
      <c r="AS306" s="5"/>
      <c r="AT306" s="84">
        <f t="shared" si="65"/>
        <v>0</v>
      </c>
      <c r="AU306" s="84">
        <f t="shared" si="65"/>
        <v>0</v>
      </c>
      <c r="AV306" s="84">
        <f t="shared" si="65"/>
        <v>0</v>
      </c>
      <c r="AW306" s="84">
        <f t="shared" si="65"/>
        <v>0</v>
      </c>
      <c r="AX306" s="84">
        <f t="shared" si="65"/>
        <v>0</v>
      </c>
      <c r="AY306" s="84">
        <f t="shared" si="65"/>
        <v>0</v>
      </c>
      <c r="AZ306" s="84">
        <f t="shared" si="65"/>
        <v>0</v>
      </c>
      <c r="BA306" s="84">
        <f t="shared" si="65"/>
        <v>0</v>
      </c>
      <c r="BB306" s="84">
        <f t="shared" si="65"/>
        <v>0</v>
      </c>
      <c r="BC306" s="84">
        <f t="shared" si="65"/>
        <v>0</v>
      </c>
      <c r="BD306" s="5"/>
      <c r="BE306" s="5"/>
      <c r="BF306" s="5"/>
      <c r="BG306" s="5"/>
      <c r="BH306" s="5"/>
      <c r="BI306" s="5"/>
      <c r="BJ306" s="5"/>
    </row>
    <row r="307" spans="2:62" hidden="1">
      <c r="B307">
        <f t="shared" si="66"/>
        <v>430</v>
      </c>
      <c r="C307" t="str">
        <f t="shared" si="66"/>
        <v>REG</v>
      </c>
      <c r="D307" t="str">
        <f t="shared" si="66"/>
        <v>Instal.lació sistema de reg aspersió</v>
      </c>
      <c r="E307" s="82">
        <f t="shared" si="66"/>
        <v>2500</v>
      </c>
      <c r="F307" s="84">
        <f t="shared" si="64"/>
        <v>0</v>
      </c>
      <c r="G307" s="84">
        <f t="shared" si="64"/>
        <v>0</v>
      </c>
      <c r="H307" s="84">
        <f t="shared" si="64"/>
        <v>0</v>
      </c>
      <c r="I307" s="84">
        <f t="shared" si="64"/>
        <v>0</v>
      </c>
      <c r="J307" s="84">
        <f t="shared" si="64"/>
        <v>0</v>
      </c>
      <c r="K307" s="84">
        <f t="shared" si="64"/>
        <v>0</v>
      </c>
      <c r="L307" s="84">
        <f t="shared" si="64"/>
        <v>0</v>
      </c>
      <c r="M307" s="84">
        <f t="shared" si="64"/>
        <v>0</v>
      </c>
      <c r="N307" s="84">
        <f t="shared" si="64"/>
        <v>0</v>
      </c>
      <c r="O307" s="84">
        <f t="shared" si="64"/>
        <v>0</v>
      </c>
      <c r="P307" s="84">
        <f t="shared" si="64"/>
        <v>0</v>
      </c>
      <c r="Q307" s="84">
        <f t="shared" si="64"/>
        <v>0</v>
      </c>
      <c r="R307" s="84">
        <f t="shared" si="64"/>
        <v>0</v>
      </c>
      <c r="S307" s="84">
        <f t="shared" si="64"/>
        <v>0</v>
      </c>
      <c r="T307" s="84">
        <f t="shared" si="64"/>
        <v>0</v>
      </c>
      <c r="U307" s="84">
        <f t="shared" si="64"/>
        <v>0</v>
      </c>
      <c r="V307" s="84">
        <f t="shared" si="64"/>
        <v>0</v>
      </c>
      <c r="W307" s="84">
        <f t="shared" si="64"/>
        <v>0</v>
      </c>
      <c r="X307" s="84">
        <f t="shared" si="64"/>
        <v>0</v>
      </c>
      <c r="Y307" s="84">
        <f t="shared" si="64"/>
        <v>0</v>
      </c>
      <c r="Z307" s="84">
        <f t="shared" si="64"/>
        <v>0</v>
      </c>
      <c r="AA307" s="84">
        <f t="shared" si="64"/>
        <v>0</v>
      </c>
      <c r="AB307" s="84">
        <f t="shared" ref="AB307:AR322" si="67">+AB72*$E$4/$E307</f>
        <v>0</v>
      </c>
      <c r="AC307" s="84">
        <f t="shared" si="67"/>
        <v>0</v>
      </c>
      <c r="AD307" s="84">
        <f t="shared" si="67"/>
        <v>0</v>
      </c>
      <c r="AE307" s="84">
        <f t="shared" si="67"/>
        <v>0</v>
      </c>
      <c r="AF307" s="84">
        <f t="shared" si="67"/>
        <v>0</v>
      </c>
      <c r="AG307" s="84">
        <f t="shared" si="67"/>
        <v>0</v>
      </c>
      <c r="AH307" s="84">
        <f t="shared" si="67"/>
        <v>0</v>
      </c>
      <c r="AI307" s="84">
        <f t="shared" si="67"/>
        <v>0</v>
      </c>
      <c r="AJ307" s="84">
        <f t="shared" si="67"/>
        <v>0</v>
      </c>
      <c r="AK307" s="84">
        <f t="shared" si="67"/>
        <v>0</v>
      </c>
      <c r="AL307" s="84">
        <f t="shared" si="67"/>
        <v>0</v>
      </c>
      <c r="AM307" s="84">
        <f t="shared" si="67"/>
        <v>0</v>
      </c>
      <c r="AN307" s="84">
        <f t="shared" si="67"/>
        <v>0</v>
      </c>
      <c r="AO307" s="84">
        <f t="shared" si="67"/>
        <v>0</v>
      </c>
      <c r="AP307" s="84">
        <f t="shared" si="67"/>
        <v>0</v>
      </c>
      <c r="AQ307" s="84">
        <f t="shared" si="67"/>
        <v>0</v>
      </c>
      <c r="AR307" s="84">
        <f t="shared" si="67"/>
        <v>0</v>
      </c>
      <c r="AS307" s="5"/>
      <c r="AT307" s="84">
        <f t="shared" si="65"/>
        <v>0</v>
      </c>
      <c r="AU307" s="84">
        <f t="shared" si="65"/>
        <v>0</v>
      </c>
      <c r="AV307" s="84">
        <f t="shared" si="65"/>
        <v>0</v>
      </c>
      <c r="AW307" s="84">
        <f t="shared" si="65"/>
        <v>0</v>
      </c>
      <c r="AX307" s="84">
        <f t="shared" si="65"/>
        <v>0</v>
      </c>
      <c r="AY307" s="84">
        <f t="shared" si="65"/>
        <v>0</v>
      </c>
      <c r="AZ307" s="84">
        <f t="shared" si="65"/>
        <v>0</v>
      </c>
      <c r="BA307" s="84">
        <f t="shared" si="65"/>
        <v>0</v>
      </c>
      <c r="BB307" s="84">
        <f t="shared" si="65"/>
        <v>0</v>
      </c>
      <c r="BC307" s="84">
        <f t="shared" si="65"/>
        <v>0</v>
      </c>
      <c r="BD307" s="5"/>
      <c r="BE307" s="5"/>
      <c r="BF307" s="5"/>
      <c r="BG307" s="5"/>
      <c r="BH307" s="5"/>
      <c r="BI307" s="5"/>
      <c r="BJ307" s="5"/>
    </row>
    <row r="308" spans="2:62" hidden="1">
      <c r="B308">
        <f t="shared" si="66"/>
        <v>440</v>
      </c>
      <c r="C308" t="str">
        <f t="shared" si="66"/>
        <v>REG</v>
      </c>
      <c r="D308" t="str">
        <f t="shared" si="66"/>
        <v>Reg (L/m2)</v>
      </c>
      <c r="E308" s="82">
        <f t="shared" si="66"/>
        <v>2500</v>
      </c>
      <c r="F308" s="84">
        <f t="shared" ref="F308:AR314" si="68">+F73*$E$4/$E308</f>
        <v>0</v>
      </c>
      <c r="G308" s="84">
        <f t="shared" si="68"/>
        <v>0</v>
      </c>
      <c r="H308" s="84">
        <f t="shared" si="68"/>
        <v>0</v>
      </c>
      <c r="I308" s="84">
        <f t="shared" si="68"/>
        <v>0</v>
      </c>
      <c r="J308" s="84">
        <f t="shared" si="68"/>
        <v>0</v>
      </c>
      <c r="K308" s="84">
        <f t="shared" si="68"/>
        <v>0</v>
      </c>
      <c r="L308" s="84">
        <f t="shared" si="68"/>
        <v>0</v>
      </c>
      <c r="M308" s="84">
        <f t="shared" si="68"/>
        <v>0</v>
      </c>
      <c r="N308" s="84">
        <f t="shared" si="68"/>
        <v>0</v>
      </c>
      <c r="O308" s="84">
        <f t="shared" si="68"/>
        <v>0</v>
      </c>
      <c r="P308" s="84">
        <f t="shared" si="68"/>
        <v>0</v>
      </c>
      <c r="Q308" s="84">
        <f t="shared" si="68"/>
        <v>0</v>
      </c>
      <c r="R308" s="84">
        <f t="shared" si="68"/>
        <v>0</v>
      </c>
      <c r="S308" s="84">
        <f t="shared" si="68"/>
        <v>0</v>
      </c>
      <c r="T308" s="84">
        <f t="shared" si="68"/>
        <v>0</v>
      </c>
      <c r="U308" s="84">
        <f t="shared" si="68"/>
        <v>0</v>
      </c>
      <c r="V308" s="84">
        <f t="shared" si="68"/>
        <v>0</v>
      </c>
      <c r="W308" s="84">
        <f t="shared" si="68"/>
        <v>0</v>
      </c>
      <c r="X308" s="84">
        <f t="shared" si="68"/>
        <v>0</v>
      </c>
      <c r="Y308" s="84">
        <f t="shared" si="68"/>
        <v>0</v>
      </c>
      <c r="Z308" s="84">
        <f t="shared" si="68"/>
        <v>0</v>
      </c>
      <c r="AA308" s="84">
        <f t="shared" si="68"/>
        <v>0</v>
      </c>
      <c r="AB308" s="84">
        <f t="shared" si="68"/>
        <v>0</v>
      </c>
      <c r="AC308" s="84">
        <f t="shared" si="68"/>
        <v>0</v>
      </c>
      <c r="AD308" s="84">
        <f t="shared" si="68"/>
        <v>0</v>
      </c>
      <c r="AE308" s="84">
        <f t="shared" si="68"/>
        <v>0</v>
      </c>
      <c r="AF308" s="84">
        <f t="shared" si="68"/>
        <v>0</v>
      </c>
      <c r="AG308" s="84">
        <f t="shared" si="68"/>
        <v>0</v>
      </c>
      <c r="AH308" s="84">
        <f t="shared" si="68"/>
        <v>0</v>
      </c>
      <c r="AI308" s="84">
        <f t="shared" si="68"/>
        <v>0</v>
      </c>
      <c r="AJ308" s="84">
        <f t="shared" si="68"/>
        <v>0</v>
      </c>
      <c r="AK308" s="84">
        <f t="shared" si="68"/>
        <v>0</v>
      </c>
      <c r="AL308" s="84">
        <f t="shared" si="68"/>
        <v>0</v>
      </c>
      <c r="AM308" s="84">
        <f t="shared" si="68"/>
        <v>0</v>
      </c>
      <c r="AN308" s="84">
        <f t="shared" si="68"/>
        <v>0</v>
      </c>
      <c r="AO308" s="84">
        <f t="shared" si="68"/>
        <v>0</v>
      </c>
      <c r="AP308" s="84">
        <f t="shared" si="68"/>
        <v>0</v>
      </c>
      <c r="AQ308" s="84">
        <f t="shared" si="67"/>
        <v>0</v>
      </c>
      <c r="AR308" s="84">
        <f t="shared" si="68"/>
        <v>0</v>
      </c>
      <c r="AS308" s="5"/>
      <c r="AT308" s="84">
        <f t="shared" si="65"/>
        <v>0</v>
      </c>
      <c r="AU308" s="84">
        <f t="shared" si="65"/>
        <v>0</v>
      </c>
      <c r="AV308" s="84">
        <f t="shared" si="65"/>
        <v>0</v>
      </c>
      <c r="AW308" s="84">
        <f t="shared" si="65"/>
        <v>0</v>
      </c>
      <c r="AX308" s="84">
        <f t="shared" si="65"/>
        <v>0</v>
      </c>
      <c r="AY308" s="84">
        <f t="shared" si="65"/>
        <v>0</v>
      </c>
      <c r="AZ308" s="84">
        <f t="shared" si="65"/>
        <v>0</v>
      </c>
      <c r="BA308" s="84">
        <f t="shared" si="65"/>
        <v>0</v>
      </c>
      <c r="BB308" s="84">
        <f t="shared" si="65"/>
        <v>0</v>
      </c>
      <c r="BC308" s="84">
        <f t="shared" si="65"/>
        <v>0</v>
      </c>
      <c r="BD308" s="5"/>
      <c r="BE308" s="5"/>
      <c r="BF308" s="5"/>
      <c r="BG308" s="5"/>
      <c r="BH308" s="5"/>
      <c r="BI308" s="5"/>
      <c r="BJ308" s="5"/>
    </row>
    <row r="309" spans="2:62" hidden="1">
      <c r="B309">
        <f t="shared" si="66"/>
        <v>450</v>
      </c>
      <c r="C309" t="str">
        <f t="shared" si="66"/>
        <v>REG</v>
      </c>
      <c r="D309" t="str">
        <f t="shared" si="66"/>
        <v>posada en funcionament i parada</v>
      </c>
      <c r="E309" s="82">
        <f t="shared" si="66"/>
        <v>2500</v>
      </c>
      <c r="F309" s="84">
        <f t="shared" si="68"/>
        <v>0</v>
      </c>
      <c r="G309" s="84">
        <f t="shared" si="68"/>
        <v>0</v>
      </c>
      <c r="H309" s="84">
        <f t="shared" si="68"/>
        <v>0</v>
      </c>
      <c r="I309" s="84">
        <f t="shared" si="68"/>
        <v>0</v>
      </c>
      <c r="J309" s="84">
        <f t="shared" si="68"/>
        <v>0</v>
      </c>
      <c r="K309" s="84">
        <f t="shared" si="68"/>
        <v>0</v>
      </c>
      <c r="L309" s="84">
        <f t="shared" si="68"/>
        <v>0</v>
      </c>
      <c r="M309" s="84">
        <f t="shared" si="68"/>
        <v>0</v>
      </c>
      <c r="N309" s="84">
        <f t="shared" si="68"/>
        <v>0</v>
      </c>
      <c r="O309" s="84">
        <f t="shared" si="68"/>
        <v>0</v>
      </c>
      <c r="P309" s="84">
        <f t="shared" si="68"/>
        <v>0</v>
      </c>
      <c r="Q309" s="84">
        <f t="shared" si="68"/>
        <v>0</v>
      </c>
      <c r="R309" s="84">
        <f t="shared" si="68"/>
        <v>0</v>
      </c>
      <c r="S309" s="84">
        <f t="shared" si="68"/>
        <v>0</v>
      </c>
      <c r="T309" s="84">
        <f t="shared" si="68"/>
        <v>0</v>
      </c>
      <c r="U309" s="84">
        <f t="shared" si="68"/>
        <v>0</v>
      </c>
      <c r="V309" s="84">
        <f t="shared" si="68"/>
        <v>0</v>
      </c>
      <c r="W309" s="84">
        <f t="shared" si="68"/>
        <v>0</v>
      </c>
      <c r="X309" s="84">
        <f t="shared" si="68"/>
        <v>0</v>
      </c>
      <c r="Y309" s="84">
        <f t="shared" si="68"/>
        <v>0</v>
      </c>
      <c r="Z309" s="84">
        <f t="shared" si="68"/>
        <v>0</v>
      </c>
      <c r="AA309" s="84">
        <f t="shared" si="68"/>
        <v>0</v>
      </c>
      <c r="AB309" s="84">
        <f t="shared" si="68"/>
        <v>0</v>
      </c>
      <c r="AC309" s="84">
        <f t="shared" si="68"/>
        <v>0</v>
      </c>
      <c r="AD309" s="84">
        <f t="shared" si="68"/>
        <v>0</v>
      </c>
      <c r="AE309" s="84">
        <f t="shared" si="68"/>
        <v>0</v>
      </c>
      <c r="AF309" s="84">
        <f t="shared" si="68"/>
        <v>0</v>
      </c>
      <c r="AG309" s="84">
        <f t="shared" si="68"/>
        <v>0</v>
      </c>
      <c r="AH309" s="84">
        <f t="shared" si="68"/>
        <v>0</v>
      </c>
      <c r="AI309" s="84">
        <f t="shared" si="68"/>
        <v>0</v>
      </c>
      <c r="AJ309" s="84">
        <f t="shared" si="68"/>
        <v>0</v>
      </c>
      <c r="AK309" s="84">
        <f t="shared" si="68"/>
        <v>0</v>
      </c>
      <c r="AL309" s="84">
        <f t="shared" si="68"/>
        <v>0</v>
      </c>
      <c r="AM309" s="84">
        <f t="shared" si="68"/>
        <v>0</v>
      </c>
      <c r="AN309" s="84">
        <f t="shared" si="68"/>
        <v>0</v>
      </c>
      <c r="AO309" s="84">
        <f t="shared" si="68"/>
        <v>0</v>
      </c>
      <c r="AP309" s="84">
        <f t="shared" si="68"/>
        <v>0</v>
      </c>
      <c r="AQ309" s="84">
        <f t="shared" si="67"/>
        <v>0</v>
      </c>
      <c r="AR309" s="84">
        <f t="shared" si="68"/>
        <v>0</v>
      </c>
      <c r="AS309" s="5"/>
      <c r="AT309" s="84">
        <f t="shared" si="65"/>
        <v>0</v>
      </c>
      <c r="AU309" s="84">
        <f t="shared" si="65"/>
        <v>0</v>
      </c>
      <c r="AV309" s="84">
        <f t="shared" si="65"/>
        <v>0</v>
      </c>
      <c r="AW309" s="84">
        <f t="shared" si="65"/>
        <v>0</v>
      </c>
      <c r="AX309" s="84">
        <f t="shared" si="65"/>
        <v>0</v>
      </c>
      <c r="AY309" s="84">
        <f t="shared" si="65"/>
        <v>0</v>
      </c>
      <c r="AZ309" s="84">
        <f t="shared" si="65"/>
        <v>0</v>
      </c>
      <c r="BA309" s="84">
        <f t="shared" si="65"/>
        <v>0</v>
      </c>
      <c r="BB309" s="84">
        <f t="shared" si="65"/>
        <v>0</v>
      </c>
      <c r="BC309" s="84">
        <f t="shared" si="65"/>
        <v>0</v>
      </c>
      <c r="BD309" s="5"/>
      <c r="BE309" s="5"/>
      <c r="BF309" s="5"/>
      <c r="BG309" s="5"/>
      <c r="BH309" s="5"/>
      <c r="BI309" s="5"/>
      <c r="BJ309" s="5"/>
    </row>
    <row r="310" spans="2:62" hidden="1">
      <c r="B310">
        <f t="shared" si="66"/>
        <v>460</v>
      </c>
      <c r="C310" t="str">
        <f t="shared" si="66"/>
        <v>REG</v>
      </c>
      <c r="D310" t="str">
        <f t="shared" si="66"/>
        <v>Desinstal.lació sistema de reg amb cinta</v>
      </c>
      <c r="E310" s="82">
        <f t="shared" si="66"/>
        <v>2500</v>
      </c>
      <c r="F310" s="84">
        <f t="shared" si="68"/>
        <v>0</v>
      </c>
      <c r="G310" s="84">
        <f t="shared" si="68"/>
        <v>0</v>
      </c>
      <c r="H310" s="84">
        <f t="shared" si="68"/>
        <v>0</v>
      </c>
      <c r="I310" s="84">
        <f t="shared" si="68"/>
        <v>0</v>
      </c>
      <c r="J310" s="84">
        <f t="shared" si="68"/>
        <v>0</v>
      </c>
      <c r="K310" s="84">
        <f t="shared" si="68"/>
        <v>0</v>
      </c>
      <c r="L310" s="84">
        <f t="shared" si="68"/>
        <v>0</v>
      </c>
      <c r="M310" s="84">
        <f t="shared" si="68"/>
        <v>0</v>
      </c>
      <c r="N310" s="84">
        <f t="shared" si="68"/>
        <v>0</v>
      </c>
      <c r="O310" s="84">
        <f t="shared" si="68"/>
        <v>0</v>
      </c>
      <c r="P310" s="84">
        <f t="shared" si="68"/>
        <v>0</v>
      </c>
      <c r="Q310" s="84">
        <f t="shared" si="68"/>
        <v>0</v>
      </c>
      <c r="R310" s="84">
        <f t="shared" si="68"/>
        <v>0</v>
      </c>
      <c r="S310" s="84">
        <f t="shared" si="68"/>
        <v>0</v>
      </c>
      <c r="T310" s="84">
        <f t="shared" si="68"/>
        <v>0</v>
      </c>
      <c r="U310" s="84">
        <f t="shared" si="68"/>
        <v>0</v>
      </c>
      <c r="V310" s="84">
        <f t="shared" si="68"/>
        <v>0</v>
      </c>
      <c r="W310" s="84">
        <f t="shared" si="68"/>
        <v>0</v>
      </c>
      <c r="X310" s="84">
        <f t="shared" si="68"/>
        <v>0</v>
      </c>
      <c r="Y310" s="84">
        <f t="shared" si="68"/>
        <v>0</v>
      </c>
      <c r="Z310" s="84">
        <f t="shared" si="68"/>
        <v>0</v>
      </c>
      <c r="AA310" s="84">
        <f t="shared" si="68"/>
        <v>0</v>
      </c>
      <c r="AB310" s="84">
        <f t="shared" si="68"/>
        <v>0</v>
      </c>
      <c r="AC310" s="84">
        <f t="shared" si="68"/>
        <v>0</v>
      </c>
      <c r="AD310" s="84">
        <f t="shared" si="68"/>
        <v>0</v>
      </c>
      <c r="AE310" s="84">
        <f t="shared" si="68"/>
        <v>0</v>
      </c>
      <c r="AF310" s="84">
        <f t="shared" si="68"/>
        <v>0</v>
      </c>
      <c r="AG310" s="84">
        <f t="shared" si="68"/>
        <v>0</v>
      </c>
      <c r="AH310" s="84">
        <f t="shared" si="68"/>
        <v>0</v>
      </c>
      <c r="AI310" s="84">
        <f t="shared" si="68"/>
        <v>0</v>
      </c>
      <c r="AJ310" s="84">
        <f t="shared" si="68"/>
        <v>0</v>
      </c>
      <c r="AK310" s="84">
        <f t="shared" si="68"/>
        <v>0</v>
      </c>
      <c r="AL310" s="84">
        <f t="shared" si="68"/>
        <v>0</v>
      </c>
      <c r="AM310" s="84">
        <f t="shared" si="68"/>
        <v>0</v>
      </c>
      <c r="AN310" s="84">
        <f t="shared" si="68"/>
        <v>0</v>
      </c>
      <c r="AO310" s="84">
        <f t="shared" si="68"/>
        <v>0</v>
      </c>
      <c r="AP310" s="84">
        <f t="shared" si="68"/>
        <v>0</v>
      </c>
      <c r="AQ310" s="84">
        <f t="shared" si="67"/>
        <v>0</v>
      </c>
      <c r="AR310" s="84">
        <f t="shared" si="68"/>
        <v>0</v>
      </c>
      <c r="AS310" s="5"/>
      <c r="AT310" s="84">
        <f t="shared" si="65"/>
        <v>0</v>
      </c>
      <c r="AU310" s="84">
        <f t="shared" si="65"/>
        <v>0</v>
      </c>
      <c r="AV310" s="84">
        <f t="shared" si="65"/>
        <v>0</v>
      </c>
      <c r="AW310" s="84">
        <f t="shared" si="65"/>
        <v>0</v>
      </c>
      <c r="AX310" s="84">
        <f t="shared" si="65"/>
        <v>0</v>
      </c>
      <c r="AY310" s="84">
        <f t="shared" si="65"/>
        <v>0</v>
      </c>
      <c r="AZ310" s="84">
        <f t="shared" si="65"/>
        <v>0</v>
      </c>
      <c r="BA310" s="84">
        <f t="shared" si="65"/>
        <v>0</v>
      </c>
      <c r="BB310" s="84">
        <f t="shared" si="65"/>
        <v>0</v>
      </c>
      <c r="BC310" s="84">
        <f t="shared" si="65"/>
        <v>0</v>
      </c>
      <c r="BD310" s="5"/>
      <c r="BE310" s="5"/>
      <c r="BF310" s="5"/>
      <c r="BG310" s="5"/>
      <c r="BH310" s="5"/>
      <c r="BI310" s="5"/>
      <c r="BJ310" s="5"/>
    </row>
    <row r="311" spans="2:62" hidden="1">
      <c r="B311">
        <f t="shared" si="66"/>
        <v>510</v>
      </c>
      <c r="C311" t="str">
        <f t="shared" si="66"/>
        <v>TRACTAMENTS</v>
      </c>
      <c r="D311" t="str">
        <f t="shared" si="66"/>
        <v>Tractament Bacillus + retenol +purí ortiga amb tractor i braços</v>
      </c>
      <c r="E311" s="82">
        <f t="shared" si="66"/>
        <v>2500</v>
      </c>
      <c r="F311" s="84">
        <f t="shared" si="68"/>
        <v>0</v>
      </c>
      <c r="G311" s="84">
        <f t="shared" si="68"/>
        <v>0</v>
      </c>
      <c r="H311" s="84">
        <f t="shared" si="68"/>
        <v>0</v>
      </c>
      <c r="I311" s="84">
        <f t="shared" si="68"/>
        <v>0</v>
      </c>
      <c r="J311" s="84">
        <f t="shared" si="68"/>
        <v>0</v>
      </c>
      <c r="K311" s="84">
        <f t="shared" si="68"/>
        <v>0</v>
      </c>
      <c r="L311" s="84">
        <f t="shared" si="68"/>
        <v>0</v>
      </c>
      <c r="M311" s="84">
        <f t="shared" si="68"/>
        <v>0</v>
      </c>
      <c r="N311" s="84">
        <f t="shared" si="68"/>
        <v>0</v>
      </c>
      <c r="O311" s="84">
        <f t="shared" si="68"/>
        <v>0</v>
      </c>
      <c r="P311" s="84">
        <f t="shared" si="68"/>
        <v>0</v>
      </c>
      <c r="Q311" s="84">
        <f t="shared" si="68"/>
        <v>0</v>
      </c>
      <c r="R311" s="84">
        <f t="shared" si="68"/>
        <v>0</v>
      </c>
      <c r="S311" s="84">
        <f t="shared" si="68"/>
        <v>0</v>
      </c>
      <c r="T311" s="84">
        <f t="shared" si="68"/>
        <v>0</v>
      </c>
      <c r="U311" s="84">
        <f t="shared" si="68"/>
        <v>0</v>
      </c>
      <c r="V311" s="84">
        <f t="shared" si="68"/>
        <v>0</v>
      </c>
      <c r="W311" s="84">
        <f t="shared" si="68"/>
        <v>0</v>
      </c>
      <c r="X311" s="84">
        <f t="shared" si="68"/>
        <v>0</v>
      </c>
      <c r="Y311" s="84">
        <f t="shared" si="68"/>
        <v>0</v>
      </c>
      <c r="Z311" s="84">
        <f t="shared" si="68"/>
        <v>0</v>
      </c>
      <c r="AA311" s="84">
        <f t="shared" si="68"/>
        <v>0</v>
      </c>
      <c r="AB311" s="84">
        <f t="shared" si="68"/>
        <v>0</v>
      </c>
      <c r="AC311" s="84">
        <f t="shared" si="68"/>
        <v>0</v>
      </c>
      <c r="AD311" s="84">
        <f t="shared" si="68"/>
        <v>0</v>
      </c>
      <c r="AE311" s="84">
        <f t="shared" si="68"/>
        <v>0</v>
      </c>
      <c r="AF311" s="84">
        <f t="shared" si="68"/>
        <v>0</v>
      </c>
      <c r="AG311" s="84">
        <f t="shared" si="68"/>
        <v>0</v>
      </c>
      <c r="AH311" s="84">
        <f t="shared" si="68"/>
        <v>0</v>
      </c>
      <c r="AI311" s="84">
        <f t="shared" si="68"/>
        <v>0</v>
      </c>
      <c r="AJ311" s="84">
        <f t="shared" si="68"/>
        <v>0</v>
      </c>
      <c r="AK311" s="84">
        <f t="shared" si="68"/>
        <v>0</v>
      </c>
      <c r="AL311" s="84">
        <f t="shared" si="68"/>
        <v>0</v>
      </c>
      <c r="AM311" s="84">
        <f t="shared" si="68"/>
        <v>0</v>
      </c>
      <c r="AN311" s="84">
        <f t="shared" si="68"/>
        <v>0</v>
      </c>
      <c r="AO311" s="84">
        <f t="shared" si="68"/>
        <v>0</v>
      </c>
      <c r="AP311" s="84">
        <f t="shared" si="68"/>
        <v>0</v>
      </c>
      <c r="AQ311" s="84">
        <f t="shared" si="67"/>
        <v>0</v>
      </c>
      <c r="AR311" s="84">
        <f t="shared" si="68"/>
        <v>0</v>
      </c>
      <c r="AS311" s="5"/>
      <c r="AT311" s="84">
        <f t="shared" si="65"/>
        <v>0</v>
      </c>
      <c r="AU311" s="84">
        <f t="shared" si="65"/>
        <v>0</v>
      </c>
      <c r="AV311" s="84">
        <f t="shared" si="65"/>
        <v>0</v>
      </c>
      <c r="AW311" s="84">
        <f t="shared" si="65"/>
        <v>0</v>
      </c>
      <c r="AX311" s="84">
        <f t="shared" si="65"/>
        <v>0</v>
      </c>
      <c r="AY311" s="84">
        <f t="shared" si="65"/>
        <v>0</v>
      </c>
      <c r="AZ311" s="84">
        <f t="shared" si="65"/>
        <v>0</v>
      </c>
      <c r="BA311" s="84">
        <f t="shared" si="65"/>
        <v>0</v>
      </c>
      <c r="BB311" s="84">
        <f t="shared" si="65"/>
        <v>0</v>
      </c>
      <c r="BC311" s="84">
        <f t="shared" si="65"/>
        <v>0</v>
      </c>
      <c r="BD311" s="5"/>
      <c r="BE311" s="5"/>
      <c r="BF311" s="5"/>
      <c r="BG311" s="5"/>
      <c r="BH311" s="5"/>
      <c r="BI311" s="5"/>
      <c r="BJ311" s="5"/>
    </row>
    <row r="312" spans="2:62" hidden="1">
      <c r="B312">
        <f t="shared" si="66"/>
        <v>520</v>
      </c>
      <c r="C312" t="str">
        <f t="shared" si="66"/>
        <v>TRACTAMENTS</v>
      </c>
      <c r="D312" t="str">
        <f t="shared" si="66"/>
        <v>Tractament Bacillus + retenol +purí ortiga amb bota i 2 persones</v>
      </c>
      <c r="E312" s="82">
        <f t="shared" si="66"/>
        <v>2500</v>
      </c>
      <c r="F312" s="84">
        <f t="shared" si="68"/>
        <v>0</v>
      </c>
      <c r="G312" s="84">
        <f t="shared" si="68"/>
        <v>0</v>
      </c>
      <c r="H312" s="84">
        <f t="shared" si="68"/>
        <v>0</v>
      </c>
      <c r="I312" s="84">
        <f t="shared" si="68"/>
        <v>0</v>
      </c>
      <c r="J312" s="84">
        <f t="shared" si="68"/>
        <v>0</v>
      </c>
      <c r="K312" s="84">
        <f t="shared" si="68"/>
        <v>0</v>
      </c>
      <c r="L312" s="84">
        <f t="shared" si="68"/>
        <v>0</v>
      </c>
      <c r="M312" s="84">
        <f t="shared" si="68"/>
        <v>0</v>
      </c>
      <c r="N312" s="84">
        <f t="shared" si="68"/>
        <v>0</v>
      </c>
      <c r="O312" s="84">
        <f t="shared" si="68"/>
        <v>0</v>
      </c>
      <c r="P312" s="84">
        <f t="shared" si="68"/>
        <v>0</v>
      </c>
      <c r="Q312" s="84">
        <f t="shared" si="68"/>
        <v>0</v>
      </c>
      <c r="R312" s="84">
        <f t="shared" si="68"/>
        <v>0</v>
      </c>
      <c r="S312" s="84">
        <f t="shared" si="68"/>
        <v>0</v>
      </c>
      <c r="T312" s="84">
        <f t="shared" si="68"/>
        <v>0</v>
      </c>
      <c r="U312" s="84">
        <f t="shared" si="68"/>
        <v>0</v>
      </c>
      <c r="V312" s="84">
        <f t="shared" si="68"/>
        <v>0</v>
      </c>
      <c r="W312" s="84">
        <f t="shared" si="68"/>
        <v>0</v>
      </c>
      <c r="X312" s="84">
        <f t="shared" si="68"/>
        <v>0</v>
      </c>
      <c r="Y312" s="84">
        <f t="shared" si="68"/>
        <v>0</v>
      </c>
      <c r="Z312" s="84">
        <f t="shared" si="68"/>
        <v>0</v>
      </c>
      <c r="AA312" s="84">
        <f t="shared" si="68"/>
        <v>0</v>
      </c>
      <c r="AB312" s="84">
        <f t="shared" si="68"/>
        <v>0</v>
      </c>
      <c r="AC312" s="84">
        <f t="shared" si="68"/>
        <v>0</v>
      </c>
      <c r="AD312" s="84">
        <f t="shared" si="68"/>
        <v>0</v>
      </c>
      <c r="AE312" s="84">
        <f t="shared" si="68"/>
        <v>0</v>
      </c>
      <c r="AF312" s="84">
        <f t="shared" si="68"/>
        <v>0</v>
      </c>
      <c r="AG312" s="84">
        <f t="shared" si="68"/>
        <v>0</v>
      </c>
      <c r="AH312" s="84">
        <f t="shared" si="68"/>
        <v>0</v>
      </c>
      <c r="AI312" s="84">
        <f t="shared" si="68"/>
        <v>0</v>
      </c>
      <c r="AJ312" s="84">
        <f t="shared" si="68"/>
        <v>0</v>
      </c>
      <c r="AK312" s="84">
        <f t="shared" si="68"/>
        <v>0</v>
      </c>
      <c r="AL312" s="84">
        <f t="shared" si="68"/>
        <v>0</v>
      </c>
      <c r="AM312" s="84">
        <f t="shared" si="68"/>
        <v>0</v>
      </c>
      <c r="AN312" s="84">
        <f t="shared" si="68"/>
        <v>0</v>
      </c>
      <c r="AO312" s="84">
        <f t="shared" si="68"/>
        <v>0</v>
      </c>
      <c r="AP312" s="84">
        <f t="shared" si="68"/>
        <v>0</v>
      </c>
      <c r="AQ312" s="84">
        <f t="shared" si="67"/>
        <v>0</v>
      </c>
      <c r="AR312" s="84">
        <f t="shared" si="68"/>
        <v>0</v>
      </c>
      <c r="AS312" s="5"/>
      <c r="AT312" s="84">
        <f t="shared" si="65"/>
        <v>0</v>
      </c>
      <c r="AU312" s="84">
        <f t="shared" si="65"/>
        <v>0</v>
      </c>
      <c r="AV312" s="84">
        <f t="shared" si="65"/>
        <v>0</v>
      </c>
      <c r="AW312" s="84">
        <f t="shared" si="65"/>
        <v>0</v>
      </c>
      <c r="AX312" s="84">
        <f t="shared" si="65"/>
        <v>0</v>
      </c>
      <c r="AY312" s="84">
        <f t="shared" si="65"/>
        <v>0</v>
      </c>
      <c r="AZ312" s="84">
        <f t="shared" si="65"/>
        <v>0</v>
      </c>
      <c r="BA312" s="84">
        <f t="shared" si="65"/>
        <v>0</v>
      </c>
      <c r="BB312" s="84">
        <f t="shared" si="65"/>
        <v>0</v>
      </c>
      <c r="BC312" s="84">
        <f t="shared" si="65"/>
        <v>0</v>
      </c>
      <c r="BD312" s="5"/>
      <c r="BE312" s="5"/>
      <c r="BF312" s="5"/>
      <c r="BG312" s="5"/>
      <c r="BH312" s="5"/>
      <c r="BI312" s="5"/>
      <c r="BJ312" s="5"/>
    </row>
    <row r="313" spans="2:62" hidden="1">
      <c r="B313">
        <f t="shared" si="66"/>
        <v>530</v>
      </c>
      <c r="C313" t="str">
        <f t="shared" si="66"/>
        <v>TRACTAMENTS</v>
      </c>
      <c r="D313" t="str">
        <f t="shared" si="66"/>
        <v>Tractament coure + retenol + purí</v>
      </c>
      <c r="E313" s="82">
        <f t="shared" si="66"/>
        <v>2500</v>
      </c>
      <c r="F313" s="84">
        <f t="shared" si="68"/>
        <v>0</v>
      </c>
      <c r="G313" s="84">
        <f t="shared" si="68"/>
        <v>0</v>
      </c>
      <c r="H313" s="84">
        <f t="shared" si="68"/>
        <v>0</v>
      </c>
      <c r="I313" s="84">
        <f t="shared" si="68"/>
        <v>0</v>
      </c>
      <c r="J313" s="84">
        <f t="shared" si="68"/>
        <v>0</v>
      </c>
      <c r="K313" s="84">
        <f t="shared" si="68"/>
        <v>0</v>
      </c>
      <c r="L313" s="84">
        <f t="shared" si="68"/>
        <v>0</v>
      </c>
      <c r="M313" s="84">
        <f t="shared" si="68"/>
        <v>0</v>
      </c>
      <c r="N313" s="84">
        <f t="shared" si="68"/>
        <v>0</v>
      </c>
      <c r="O313" s="84">
        <f t="shared" si="68"/>
        <v>0</v>
      </c>
      <c r="P313" s="84">
        <f t="shared" si="68"/>
        <v>0</v>
      </c>
      <c r="Q313" s="84">
        <f t="shared" si="68"/>
        <v>0</v>
      </c>
      <c r="R313" s="84">
        <f t="shared" si="68"/>
        <v>0</v>
      </c>
      <c r="S313" s="84">
        <f t="shared" si="68"/>
        <v>0</v>
      </c>
      <c r="T313" s="84">
        <f t="shared" si="68"/>
        <v>0</v>
      </c>
      <c r="U313" s="84">
        <f t="shared" si="68"/>
        <v>0</v>
      </c>
      <c r="V313" s="84">
        <f t="shared" si="68"/>
        <v>0</v>
      </c>
      <c r="W313" s="84">
        <f t="shared" si="68"/>
        <v>0</v>
      </c>
      <c r="X313" s="84">
        <f t="shared" si="68"/>
        <v>0</v>
      </c>
      <c r="Y313" s="84">
        <f t="shared" si="68"/>
        <v>0</v>
      </c>
      <c r="Z313" s="84">
        <f t="shared" si="68"/>
        <v>0</v>
      </c>
      <c r="AA313" s="84">
        <f t="shared" si="68"/>
        <v>0</v>
      </c>
      <c r="AB313" s="84">
        <f t="shared" si="68"/>
        <v>0</v>
      </c>
      <c r="AC313" s="84">
        <f t="shared" si="68"/>
        <v>0</v>
      </c>
      <c r="AD313" s="84">
        <f t="shared" si="68"/>
        <v>0</v>
      </c>
      <c r="AE313" s="84">
        <f t="shared" si="68"/>
        <v>0</v>
      </c>
      <c r="AF313" s="84">
        <f t="shared" si="68"/>
        <v>0</v>
      </c>
      <c r="AG313" s="84">
        <f t="shared" si="68"/>
        <v>0</v>
      </c>
      <c r="AH313" s="84">
        <f t="shared" si="68"/>
        <v>0</v>
      </c>
      <c r="AI313" s="84">
        <f t="shared" si="68"/>
        <v>0</v>
      </c>
      <c r="AJ313" s="84">
        <f t="shared" si="68"/>
        <v>0</v>
      </c>
      <c r="AK313" s="84">
        <f t="shared" si="68"/>
        <v>0</v>
      </c>
      <c r="AL313" s="84">
        <f t="shared" si="68"/>
        <v>0</v>
      </c>
      <c r="AM313" s="84">
        <f t="shared" si="68"/>
        <v>0</v>
      </c>
      <c r="AN313" s="84">
        <f t="shared" si="68"/>
        <v>0</v>
      </c>
      <c r="AO313" s="84">
        <f t="shared" si="68"/>
        <v>0</v>
      </c>
      <c r="AP313" s="84">
        <f t="shared" si="68"/>
        <v>0</v>
      </c>
      <c r="AQ313" s="84">
        <f t="shared" si="67"/>
        <v>0</v>
      </c>
      <c r="AR313" s="84">
        <f t="shared" si="68"/>
        <v>0</v>
      </c>
      <c r="AS313" s="5"/>
      <c r="AT313" s="84">
        <f t="shared" si="65"/>
        <v>0</v>
      </c>
      <c r="AU313" s="84">
        <f t="shared" si="65"/>
        <v>0</v>
      </c>
      <c r="AV313" s="84">
        <f t="shared" si="65"/>
        <v>0</v>
      </c>
      <c r="AW313" s="84">
        <f t="shared" si="65"/>
        <v>0</v>
      </c>
      <c r="AX313" s="84">
        <f t="shared" si="65"/>
        <v>0</v>
      </c>
      <c r="AY313" s="84">
        <f t="shared" si="65"/>
        <v>0</v>
      </c>
      <c r="AZ313" s="84">
        <f t="shared" si="65"/>
        <v>0</v>
      </c>
      <c r="BA313" s="84">
        <f t="shared" si="65"/>
        <v>0</v>
      </c>
      <c r="BB313" s="84">
        <f t="shared" si="65"/>
        <v>0</v>
      </c>
      <c r="BC313" s="84">
        <f t="shared" si="65"/>
        <v>0</v>
      </c>
      <c r="BD313" s="5"/>
      <c r="BE313" s="5"/>
      <c r="BF313" s="5"/>
      <c r="BG313" s="5"/>
      <c r="BH313" s="5"/>
      <c r="BI313" s="5"/>
      <c r="BJ313" s="5"/>
    </row>
    <row r="314" spans="2:62" hidden="1">
      <c r="B314">
        <f t="shared" si="66"/>
        <v>540</v>
      </c>
      <c r="C314" t="str">
        <f t="shared" si="66"/>
        <v>TRACTAMENTS</v>
      </c>
      <c r="D314" t="str">
        <f t="shared" si="66"/>
        <v>Tractament Llimacs (Ferramol)</v>
      </c>
      <c r="E314" s="82">
        <f t="shared" si="66"/>
        <v>2500</v>
      </c>
      <c r="F314" s="84">
        <f t="shared" si="68"/>
        <v>0</v>
      </c>
      <c r="G314" s="84">
        <f t="shared" si="68"/>
        <v>0</v>
      </c>
      <c r="H314" s="84">
        <f t="shared" si="68"/>
        <v>0</v>
      </c>
      <c r="I314" s="84">
        <f t="shared" si="68"/>
        <v>0</v>
      </c>
      <c r="J314" s="84">
        <f t="shared" si="68"/>
        <v>0</v>
      </c>
      <c r="K314" s="84">
        <f t="shared" si="68"/>
        <v>0</v>
      </c>
      <c r="L314" s="84">
        <f t="shared" si="68"/>
        <v>0</v>
      </c>
      <c r="M314" s="84">
        <f t="shared" si="68"/>
        <v>0</v>
      </c>
      <c r="N314" s="84">
        <f t="shared" si="68"/>
        <v>0</v>
      </c>
      <c r="O314" s="84">
        <f t="shared" si="68"/>
        <v>0</v>
      </c>
      <c r="P314" s="84">
        <f t="shared" si="68"/>
        <v>0</v>
      </c>
      <c r="Q314" s="84">
        <f t="shared" si="68"/>
        <v>0</v>
      </c>
      <c r="R314" s="84">
        <f t="shared" si="68"/>
        <v>0</v>
      </c>
      <c r="S314" s="84">
        <f t="shared" si="68"/>
        <v>0</v>
      </c>
      <c r="T314" s="84">
        <f t="shared" si="68"/>
        <v>0</v>
      </c>
      <c r="U314" s="84">
        <f t="shared" si="68"/>
        <v>0</v>
      </c>
      <c r="V314" s="84">
        <f t="shared" si="68"/>
        <v>0</v>
      </c>
      <c r="W314" s="84">
        <f t="shared" si="68"/>
        <v>0</v>
      </c>
      <c r="X314" s="84">
        <f t="shared" si="68"/>
        <v>0</v>
      </c>
      <c r="Y314" s="84">
        <f t="shared" si="68"/>
        <v>0</v>
      </c>
      <c r="Z314" s="84">
        <f t="shared" si="68"/>
        <v>0</v>
      </c>
      <c r="AA314" s="84">
        <f t="shared" si="68"/>
        <v>0</v>
      </c>
      <c r="AB314" s="84">
        <f t="shared" si="68"/>
        <v>0</v>
      </c>
      <c r="AC314" s="84">
        <f t="shared" si="68"/>
        <v>0</v>
      </c>
      <c r="AD314" s="84">
        <f t="shared" si="68"/>
        <v>0</v>
      </c>
      <c r="AE314" s="84">
        <f t="shared" si="68"/>
        <v>0</v>
      </c>
      <c r="AF314" s="84">
        <f t="shared" si="68"/>
        <v>0</v>
      </c>
      <c r="AG314" s="84">
        <f t="shared" ref="AG314:AR314" si="69">+AG79*$E$4/$E314</f>
        <v>0</v>
      </c>
      <c r="AH314" s="84">
        <f t="shared" si="69"/>
        <v>0</v>
      </c>
      <c r="AI314" s="84">
        <f t="shared" si="69"/>
        <v>0</v>
      </c>
      <c r="AJ314" s="84">
        <f t="shared" si="69"/>
        <v>0</v>
      </c>
      <c r="AK314" s="84">
        <f t="shared" si="69"/>
        <v>0</v>
      </c>
      <c r="AL314" s="84">
        <f t="shared" si="69"/>
        <v>0</v>
      </c>
      <c r="AM314" s="84">
        <f t="shared" si="69"/>
        <v>0</v>
      </c>
      <c r="AN314" s="84">
        <f t="shared" si="69"/>
        <v>0</v>
      </c>
      <c r="AO314" s="84">
        <f t="shared" si="69"/>
        <v>0</v>
      </c>
      <c r="AP314" s="84">
        <f t="shared" si="69"/>
        <v>0</v>
      </c>
      <c r="AQ314" s="84">
        <f t="shared" si="67"/>
        <v>0</v>
      </c>
      <c r="AR314" s="84">
        <f t="shared" si="69"/>
        <v>0</v>
      </c>
      <c r="AS314" s="5"/>
      <c r="AT314" s="84">
        <f t="shared" si="65"/>
        <v>0</v>
      </c>
      <c r="AU314" s="84">
        <f t="shared" si="65"/>
        <v>0</v>
      </c>
      <c r="AV314" s="84">
        <f t="shared" si="65"/>
        <v>0</v>
      </c>
      <c r="AW314" s="84">
        <f t="shared" si="65"/>
        <v>0</v>
      </c>
      <c r="AX314" s="84">
        <f t="shared" si="65"/>
        <v>0</v>
      </c>
      <c r="AY314" s="84">
        <f t="shared" si="65"/>
        <v>0</v>
      </c>
      <c r="AZ314" s="84">
        <f t="shared" si="65"/>
        <v>0</v>
      </c>
      <c r="BA314" s="84">
        <f t="shared" si="65"/>
        <v>0</v>
      </c>
      <c r="BB314" s="84">
        <f t="shared" si="65"/>
        <v>0</v>
      </c>
      <c r="BC314" s="84">
        <f t="shared" si="65"/>
        <v>0</v>
      </c>
      <c r="BD314" s="5"/>
      <c r="BE314" s="5"/>
      <c r="BF314" s="5"/>
      <c r="BG314" s="5"/>
      <c r="BH314" s="5"/>
      <c r="BI314" s="5"/>
      <c r="BJ314" s="5"/>
    </row>
    <row r="315" spans="2:62" hidden="1">
      <c r="B315">
        <f t="shared" si="66"/>
        <v>550</v>
      </c>
      <c r="C315" t="str">
        <f t="shared" si="66"/>
        <v>TRACTAMENTS</v>
      </c>
      <c r="D315" t="str">
        <f t="shared" si="66"/>
        <v>Tractament Bacillus + sofre amb bota i 2 persones</v>
      </c>
      <c r="E315" s="82">
        <f t="shared" si="66"/>
        <v>2500</v>
      </c>
      <c r="F315" s="84">
        <f t="shared" ref="F315:AR321" si="70">+F80*$E$4/$E315</f>
        <v>0</v>
      </c>
      <c r="G315" s="84">
        <f t="shared" si="70"/>
        <v>0</v>
      </c>
      <c r="H315" s="84">
        <f t="shared" si="70"/>
        <v>0</v>
      </c>
      <c r="I315" s="84">
        <f t="shared" si="70"/>
        <v>0</v>
      </c>
      <c r="J315" s="84">
        <f t="shared" si="70"/>
        <v>0</v>
      </c>
      <c r="K315" s="84">
        <f t="shared" si="70"/>
        <v>0</v>
      </c>
      <c r="L315" s="84">
        <f t="shared" si="70"/>
        <v>0</v>
      </c>
      <c r="M315" s="84">
        <f t="shared" si="70"/>
        <v>0</v>
      </c>
      <c r="N315" s="84">
        <f t="shared" si="70"/>
        <v>0</v>
      </c>
      <c r="O315" s="84">
        <f t="shared" si="70"/>
        <v>0</v>
      </c>
      <c r="P315" s="84">
        <f t="shared" si="70"/>
        <v>0</v>
      </c>
      <c r="Q315" s="84">
        <f t="shared" si="70"/>
        <v>0</v>
      </c>
      <c r="R315" s="84">
        <f t="shared" si="70"/>
        <v>0</v>
      </c>
      <c r="S315" s="84">
        <f t="shared" si="70"/>
        <v>0</v>
      </c>
      <c r="T315" s="84">
        <f t="shared" si="70"/>
        <v>0</v>
      </c>
      <c r="U315" s="84">
        <f t="shared" si="70"/>
        <v>0</v>
      </c>
      <c r="V315" s="84">
        <f t="shared" si="70"/>
        <v>0</v>
      </c>
      <c r="W315" s="84">
        <f t="shared" si="70"/>
        <v>0</v>
      </c>
      <c r="X315" s="84">
        <f t="shared" si="70"/>
        <v>0</v>
      </c>
      <c r="Y315" s="84">
        <f t="shared" si="70"/>
        <v>0</v>
      </c>
      <c r="Z315" s="84">
        <f t="shared" si="70"/>
        <v>0</v>
      </c>
      <c r="AA315" s="84">
        <f t="shared" si="70"/>
        <v>0</v>
      </c>
      <c r="AB315" s="84">
        <f t="shared" si="70"/>
        <v>0</v>
      </c>
      <c r="AC315" s="84">
        <f t="shared" si="70"/>
        <v>0</v>
      </c>
      <c r="AD315" s="84">
        <f t="shared" si="70"/>
        <v>0</v>
      </c>
      <c r="AE315" s="84">
        <f t="shared" si="70"/>
        <v>0</v>
      </c>
      <c r="AF315" s="84">
        <f t="shared" si="70"/>
        <v>0</v>
      </c>
      <c r="AG315" s="84">
        <f t="shared" si="70"/>
        <v>0</v>
      </c>
      <c r="AH315" s="84">
        <f t="shared" si="70"/>
        <v>0</v>
      </c>
      <c r="AI315" s="84">
        <f t="shared" si="70"/>
        <v>0</v>
      </c>
      <c r="AJ315" s="84">
        <f t="shared" si="70"/>
        <v>0</v>
      </c>
      <c r="AK315" s="84">
        <f t="shared" si="70"/>
        <v>0</v>
      </c>
      <c r="AL315" s="84">
        <f t="shared" si="70"/>
        <v>0</v>
      </c>
      <c r="AM315" s="84">
        <f t="shared" si="70"/>
        <v>0</v>
      </c>
      <c r="AN315" s="84">
        <f t="shared" si="70"/>
        <v>0</v>
      </c>
      <c r="AO315" s="84">
        <f t="shared" si="70"/>
        <v>0</v>
      </c>
      <c r="AP315" s="84">
        <f t="shared" si="70"/>
        <v>0</v>
      </c>
      <c r="AQ315" s="84">
        <f t="shared" si="67"/>
        <v>0</v>
      </c>
      <c r="AR315" s="84">
        <f t="shared" si="70"/>
        <v>0</v>
      </c>
      <c r="AS315" s="5"/>
      <c r="AT315" s="84">
        <f t="shared" si="65"/>
        <v>0</v>
      </c>
      <c r="AU315" s="84">
        <f t="shared" si="65"/>
        <v>0</v>
      </c>
      <c r="AV315" s="84">
        <f t="shared" si="65"/>
        <v>0</v>
      </c>
      <c r="AW315" s="84">
        <f t="shared" si="65"/>
        <v>0</v>
      </c>
      <c r="AX315" s="84">
        <f t="shared" si="65"/>
        <v>0</v>
      </c>
      <c r="AY315" s="84">
        <f t="shared" si="65"/>
        <v>0</v>
      </c>
      <c r="AZ315" s="84">
        <f t="shared" si="65"/>
        <v>0</v>
      </c>
      <c r="BA315" s="84">
        <f t="shared" si="65"/>
        <v>0</v>
      </c>
      <c r="BB315" s="84">
        <f t="shared" si="65"/>
        <v>0</v>
      </c>
      <c r="BC315" s="84">
        <f t="shared" si="65"/>
        <v>0</v>
      </c>
      <c r="BD315" s="5"/>
      <c r="BE315" s="5"/>
      <c r="BF315" s="5"/>
      <c r="BG315" s="5"/>
      <c r="BH315" s="5"/>
      <c r="BI315" s="5"/>
      <c r="BJ315" s="5"/>
    </row>
    <row r="316" spans="2:62" hidden="1">
      <c r="B316">
        <f t="shared" si="66"/>
        <v>560</v>
      </c>
      <c r="C316" t="str">
        <f t="shared" si="66"/>
        <v>TRACTAMENTS</v>
      </c>
      <c r="D316" t="str">
        <f t="shared" si="66"/>
        <v>Tractament Nim + sofre amb bota i 2 persones</v>
      </c>
      <c r="E316" s="82">
        <f t="shared" si="66"/>
        <v>2500</v>
      </c>
      <c r="F316" s="84">
        <f t="shared" si="70"/>
        <v>0</v>
      </c>
      <c r="G316" s="84">
        <f t="shared" si="70"/>
        <v>0</v>
      </c>
      <c r="H316" s="84">
        <f t="shared" si="70"/>
        <v>0</v>
      </c>
      <c r="I316" s="84">
        <f t="shared" si="70"/>
        <v>0</v>
      </c>
      <c r="J316" s="84">
        <f t="shared" si="70"/>
        <v>0</v>
      </c>
      <c r="K316" s="84">
        <f t="shared" si="70"/>
        <v>0</v>
      </c>
      <c r="L316" s="84">
        <f t="shared" si="70"/>
        <v>0</v>
      </c>
      <c r="M316" s="84">
        <f t="shared" si="70"/>
        <v>0</v>
      </c>
      <c r="N316" s="84">
        <f t="shared" si="70"/>
        <v>0</v>
      </c>
      <c r="O316" s="84">
        <f t="shared" si="70"/>
        <v>0</v>
      </c>
      <c r="P316" s="84">
        <f t="shared" si="70"/>
        <v>0</v>
      </c>
      <c r="Q316" s="84">
        <f t="shared" si="70"/>
        <v>0</v>
      </c>
      <c r="R316" s="84">
        <f t="shared" si="70"/>
        <v>0</v>
      </c>
      <c r="S316" s="84">
        <f t="shared" si="70"/>
        <v>0</v>
      </c>
      <c r="T316" s="84">
        <f t="shared" si="70"/>
        <v>0</v>
      </c>
      <c r="U316" s="84">
        <f t="shared" si="70"/>
        <v>0</v>
      </c>
      <c r="V316" s="84">
        <f t="shared" si="70"/>
        <v>0</v>
      </c>
      <c r="W316" s="84">
        <f t="shared" si="70"/>
        <v>0</v>
      </c>
      <c r="X316" s="84">
        <f t="shared" si="70"/>
        <v>0</v>
      </c>
      <c r="Y316" s="84">
        <f t="shared" si="70"/>
        <v>0</v>
      </c>
      <c r="Z316" s="84">
        <f t="shared" si="70"/>
        <v>0</v>
      </c>
      <c r="AA316" s="84">
        <f t="shared" si="70"/>
        <v>0</v>
      </c>
      <c r="AB316" s="84">
        <f t="shared" si="70"/>
        <v>0</v>
      </c>
      <c r="AC316" s="84">
        <f t="shared" si="70"/>
        <v>0</v>
      </c>
      <c r="AD316" s="84">
        <f t="shared" si="70"/>
        <v>0</v>
      </c>
      <c r="AE316" s="84">
        <f t="shared" si="70"/>
        <v>0</v>
      </c>
      <c r="AF316" s="84">
        <f t="shared" si="70"/>
        <v>0</v>
      </c>
      <c r="AG316" s="84">
        <f t="shared" si="70"/>
        <v>0</v>
      </c>
      <c r="AH316" s="84">
        <f t="shared" si="70"/>
        <v>0</v>
      </c>
      <c r="AI316" s="84">
        <f t="shared" si="70"/>
        <v>0</v>
      </c>
      <c r="AJ316" s="84">
        <f t="shared" si="70"/>
        <v>0</v>
      </c>
      <c r="AK316" s="84">
        <f t="shared" si="70"/>
        <v>0</v>
      </c>
      <c r="AL316" s="84">
        <f t="shared" si="70"/>
        <v>0</v>
      </c>
      <c r="AM316" s="84">
        <f t="shared" si="70"/>
        <v>0</v>
      </c>
      <c r="AN316" s="84">
        <f t="shared" si="70"/>
        <v>0</v>
      </c>
      <c r="AO316" s="84">
        <f t="shared" si="70"/>
        <v>0</v>
      </c>
      <c r="AP316" s="84">
        <f t="shared" si="70"/>
        <v>0</v>
      </c>
      <c r="AQ316" s="84">
        <f t="shared" si="67"/>
        <v>0</v>
      </c>
      <c r="AR316" s="84">
        <f t="shared" si="70"/>
        <v>0</v>
      </c>
      <c r="AS316" s="5"/>
      <c r="AT316" s="84">
        <f t="shared" si="65"/>
        <v>0</v>
      </c>
      <c r="AU316" s="84">
        <f t="shared" si="65"/>
        <v>0</v>
      </c>
      <c r="AV316" s="84">
        <f t="shared" si="65"/>
        <v>0</v>
      </c>
      <c r="AW316" s="84">
        <f t="shared" si="65"/>
        <v>0</v>
      </c>
      <c r="AX316" s="84">
        <f t="shared" si="65"/>
        <v>0</v>
      </c>
      <c r="AY316" s="84">
        <f t="shared" si="65"/>
        <v>0</v>
      </c>
      <c r="AZ316" s="84">
        <f t="shared" si="65"/>
        <v>0</v>
      </c>
      <c r="BA316" s="84">
        <f t="shared" si="65"/>
        <v>0</v>
      </c>
      <c r="BB316" s="84">
        <f t="shared" si="65"/>
        <v>0</v>
      </c>
      <c r="BC316" s="84">
        <f t="shared" si="65"/>
        <v>0</v>
      </c>
      <c r="BD316" s="5"/>
      <c r="BE316" s="5"/>
      <c r="BF316" s="5"/>
      <c r="BG316" s="5"/>
      <c r="BH316" s="5"/>
      <c r="BI316" s="5"/>
      <c r="BJ316" s="5"/>
    </row>
    <row r="317" spans="2:62" hidden="1">
      <c r="B317">
        <f t="shared" si="66"/>
        <v>570</v>
      </c>
      <c r="C317" t="str">
        <f t="shared" si="66"/>
        <v>TRACTAMENTS</v>
      </c>
      <c r="D317" t="str">
        <f t="shared" si="66"/>
        <v>Tractament sofre amb bota i 2 persones</v>
      </c>
      <c r="E317" s="82">
        <f t="shared" si="66"/>
        <v>2500</v>
      </c>
      <c r="F317" s="84">
        <f t="shared" si="70"/>
        <v>0</v>
      </c>
      <c r="G317" s="84">
        <f t="shared" si="70"/>
        <v>0</v>
      </c>
      <c r="H317" s="84">
        <f t="shared" si="70"/>
        <v>0</v>
      </c>
      <c r="I317" s="84">
        <f t="shared" si="70"/>
        <v>0</v>
      </c>
      <c r="J317" s="84">
        <f t="shared" si="70"/>
        <v>0</v>
      </c>
      <c r="K317" s="84">
        <f t="shared" si="70"/>
        <v>0</v>
      </c>
      <c r="L317" s="84">
        <f t="shared" si="70"/>
        <v>0</v>
      </c>
      <c r="M317" s="84">
        <f t="shared" si="70"/>
        <v>0</v>
      </c>
      <c r="N317" s="84">
        <f t="shared" si="70"/>
        <v>0</v>
      </c>
      <c r="O317" s="84">
        <f t="shared" si="70"/>
        <v>0</v>
      </c>
      <c r="P317" s="84">
        <f t="shared" si="70"/>
        <v>0</v>
      </c>
      <c r="Q317" s="84">
        <f t="shared" si="70"/>
        <v>0</v>
      </c>
      <c r="R317" s="84">
        <f t="shared" si="70"/>
        <v>0</v>
      </c>
      <c r="S317" s="84">
        <f t="shared" si="70"/>
        <v>0</v>
      </c>
      <c r="T317" s="84">
        <f t="shared" si="70"/>
        <v>0</v>
      </c>
      <c r="U317" s="84">
        <f t="shared" si="70"/>
        <v>0</v>
      </c>
      <c r="V317" s="84">
        <f t="shared" si="70"/>
        <v>0</v>
      </c>
      <c r="W317" s="84">
        <f t="shared" si="70"/>
        <v>0</v>
      </c>
      <c r="X317" s="84">
        <f t="shared" si="70"/>
        <v>0</v>
      </c>
      <c r="Y317" s="84">
        <f t="shared" si="70"/>
        <v>0</v>
      </c>
      <c r="Z317" s="84">
        <f t="shared" si="70"/>
        <v>0</v>
      </c>
      <c r="AA317" s="84">
        <f t="shared" si="70"/>
        <v>0</v>
      </c>
      <c r="AB317" s="84">
        <f t="shared" si="70"/>
        <v>0</v>
      </c>
      <c r="AC317" s="84">
        <f t="shared" si="70"/>
        <v>0</v>
      </c>
      <c r="AD317" s="84">
        <f t="shared" si="70"/>
        <v>0</v>
      </c>
      <c r="AE317" s="84">
        <f t="shared" si="70"/>
        <v>0</v>
      </c>
      <c r="AF317" s="84">
        <f t="shared" si="70"/>
        <v>0</v>
      </c>
      <c r="AG317" s="84">
        <f t="shared" si="70"/>
        <v>0</v>
      </c>
      <c r="AH317" s="84">
        <f t="shared" si="70"/>
        <v>0</v>
      </c>
      <c r="AI317" s="84">
        <f t="shared" si="70"/>
        <v>0</v>
      </c>
      <c r="AJ317" s="84">
        <f t="shared" si="70"/>
        <v>0</v>
      </c>
      <c r="AK317" s="84">
        <f t="shared" si="70"/>
        <v>0</v>
      </c>
      <c r="AL317" s="84">
        <f t="shared" si="70"/>
        <v>0</v>
      </c>
      <c r="AM317" s="84">
        <f t="shared" si="70"/>
        <v>0</v>
      </c>
      <c r="AN317" s="84">
        <f t="shared" si="70"/>
        <v>0</v>
      </c>
      <c r="AO317" s="84">
        <f t="shared" si="70"/>
        <v>0</v>
      </c>
      <c r="AP317" s="84">
        <f t="shared" si="70"/>
        <v>0</v>
      </c>
      <c r="AQ317" s="84">
        <f t="shared" si="67"/>
        <v>0</v>
      </c>
      <c r="AR317" s="84">
        <f t="shared" si="70"/>
        <v>0</v>
      </c>
      <c r="AS317" s="5"/>
      <c r="AT317" s="84">
        <f t="shared" si="65"/>
        <v>0</v>
      </c>
      <c r="AU317" s="84">
        <f t="shared" si="65"/>
        <v>0</v>
      </c>
      <c r="AV317" s="84">
        <f t="shared" si="65"/>
        <v>0</v>
      </c>
      <c r="AW317" s="84">
        <f t="shared" si="65"/>
        <v>0</v>
      </c>
      <c r="AX317" s="84">
        <f t="shared" si="65"/>
        <v>0</v>
      </c>
      <c r="AY317" s="84">
        <f t="shared" si="65"/>
        <v>0</v>
      </c>
      <c r="AZ317" s="84">
        <f t="shared" si="65"/>
        <v>0</v>
      </c>
      <c r="BA317" s="84">
        <f t="shared" si="65"/>
        <v>0</v>
      </c>
      <c r="BB317" s="84">
        <f t="shared" si="65"/>
        <v>0</v>
      </c>
      <c r="BC317" s="84">
        <f t="shared" si="65"/>
        <v>0</v>
      </c>
      <c r="BD317" s="5"/>
      <c r="BE317" s="5"/>
      <c r="BF317" s="5"/>
      <c r="BG317" s="5"/>
      <c r="BH317" s="5"/>
      <c r="BI317" s="5"/>
      <c r="BJ317" s="5"/>
    </row>
    <row r="318" spans="2:62" hidden="1">
      <c r="B318">
        <f t="shared" si="66"/>
        <v>610</v>
      </c>
      <c r="C318" t="str">
        <f t="shared" si="66"/>
        <v>DESHERBAT</v>
      </c>
      <c r="D318" t="str">
        <f t="shared" si="66"/>
        <v>Desherbat amb tractor</v>
      </c>
      <c r="E318" s="82">
        <f t="shared" si="66"/>
        <v>2500</v>
      </c>
      <c r="F318" s="84">
        <f t="shared" si="70"/>
        <v>0</v>
      </c>
      <c r="G318" s="84">
        <f t="shared" si="70"/>
        <v>0</v>
      </c>
      <c r="H318" s="84">
        <f t="shared" si="70"/>
        <v>0</v>
      </c>
      <c r="I318" s="84">
        <f t="shared" si="70"/>
        <v>0</v>
      </c>
      <c r="J318" s="84">
        <f t="shared" si="70"/>
        <v>0</v>
      </c>
      <c r="K318" s="84">
        <f t="shared" si="70"/>
        <v>0</v>
      </c>
      <c r="L318" s="84">
        <f t="shared" si="70"/>
        <v>0</v>
      </c>
      <c r="M318" s="84">
        <f t="shared" si="70"/>
        <v>0</v>
      </c>
      <c r="N318" s="84">
        <f t="shared" si="70"/>
        <v>0</v>
      </c>
      <c r="O318" s="84">
        <f t="shared" si="70"/>
        <v>0</v>
      </c>
      <c r="P318" s="84">
        <f t="shared" si="70"/>
        <v>0</v>
      </c>
      <c r="Q318" s="84">
        <f t="shared" si="70"/>
        <v>0</v>
      </c>
      <c r="R318" s="84">
        <f t="shared" si="70"/>
        <v>0</v>
      </c>
      <c r="S318" s="84">
        <f t="shared" si="70"/>
        <v>0</v>
      </c>
      <c r="T318" s="84">
        <f t="shared" si="70"/>
        <v>0</v>
      </c>
      <c r="U318" s="84">
        <f t="shared" si="70"/>
        <v>0</v>
      </c>
      <c r="V318" s="84">
        <f t="shared" si="70"/>
        <v>0</v>
      </c>
      <c r="W318" s="84">
        <f t="shared" si="70"/>
        <v>0</v>
      </c>
      <c r="X318" s="84">
        <f t="shared" si="70"/>
        <v>0</v>
      </c>
      <c r="Y318" s="84">
        <f t="shared" si="70"/>
        <v>0</v>
      </c>
      <c r="Z318" s="84">
        <f t="shared" si="70"/>
        <v>0</v>
      </c>
      <c r="AA318" s="84">
        <f t="shared" si="70"/>
        <v>0</v>
      </c>
      <c r="AB318" s="84">
        <f t="shared" si="70"/>
        <v>0</v>
      </c>
      <c r="AC318" s="84">
        <f t="shared" si="70"/>
        <v>0</v>
      </c>
      <c r="AD318" s="84">
        <f t="shared" si="70"/>
        <v>0</v>
      </c>
      <c r="AE318" s="84">
        <f t="shared" si="70"/>
        <v>0</v>
      </c>
      <c r="AF318" s="84">
        <f t="shared" si="70"/>
        <v>0</v>
      </c>
      <c r="AG318" s="84">
        <f t="shared" si="70"/>
        <v>0</v>
      </c>
      <c r="AH318" s="84">
        <f t="shared" si="70"/>
        <v>0</v>
      </c>
      <c r="AI318" s="84">
        <f t="shared" si="70"/>
        <v>0</v>
      </c>
      <c r="AJ318" s="84">
        <f t="shared" si="70"/>
        <v>0</v>
      </c>
      <c r="AK318" s="84">
        <f t="shared" si="70"/>
        <v>0</v>
      </c>
      <c r="AL318" s="84">
        <f t="shared" si="70"/>
        <v>0</v>
      </c>
      <c r="AM318" s="84">
        <f t="shared" si="70"/>
        <v>0</v>
      </c>
      <c r="AN318" s="84">
        <f t="shared" si="70"/>
        <v>0</v>
      </c>
      <c r="AO318" s="84">
        <f t="shared" si="70"/>
        <v>0</v>
      </c>
      <c r="AP318" s="84">
        <f t="shared" si="70"/>
        <v>0</v>
      </c>
      <c r="AQ318" s="84">
        <f t="shared" si="67"/>
        <v>0</v>
      </c>
      <c r="AR318" s="84">
        <f t="shared" si="70"/>
        <v>0</v>
      </c>
      <c r="AS318" s="5"/>
      <c r="AT318" s="84">
        <f t="shared" ref="AT318:BC333" si="71">+AT83*$E$4/$E318</f>
        <v>0</v>
      </c>
      <c r="AU318" s="84">
        <f t="shared" si="71"/>
        <v>0</v>
      </c>
      <c r="AV318" s="84">
        <f t="shared" si="71"/>
        <v>0</v>
      </c>
      <c r="AW318" s="84">
        <f t="shared" si="71"/>
        <v>0</v>
      </c>
      <c r="AX318" s="84">
        <f t="shared" si="71"/>
        <v>0</v>
      </c>
      <c r="AY318" s="84">
        <f t="shared" si="71"/>
        <v>0</v>
      </c>
      <c r="AZ318" s="84">
        <f t="shared" si="71"/>
        <v>0</v>
      </c>
      <c r="BA318" s="84">
        <f t="shared" si="71"/>
        <v>0</v>
      </c>
      <c r="BB318" s="84">
        <f t="shared" si="71"/>
        <v>0</v>
      </c>
      <c r="BC318" s="84">
        <f t="shared" si="71"/>
        <v>0</v>
      </c>
      <c r="BD318" s="5"/>
      <c r="BE318" s="5"/>
      <c r="BF318" s="5"/>
      <c r="BG318" s="5"/>
      <c r="BH318" s="5"/>
      <c r="BI318" s="5"/>
      <c r="BJ318" s="5"/>
    </row>
    <row r="319" spans="2:62" hidden="1">
      <c r="B319">
        <f t="shared" ref="B319:E334" si="72">+B84</f>
        <v>620</v>
      </c>
      <c r="C319" t="str">
        <f t="shared" si="72"/>
        <v>DESHERBAT</v>
      </c>
      <c r="D319" t="str">
        <f t="shared" si="72"/>
        <v>Desherbat amb motocultor</v>
      </c>
      <c r="E319" s="82">
        <f t="shared" si="72"/>
        <v>2500</v>
      </c>
      <c r="F319" s="84">
        <f t="shared" si="70"/>
        <v>0</v>
      </c>
      <c r="G319" s="84">
        <f t="shared" si="70"/>
        <v>0</v>
      </c>
      <c r="H319" s="84">
        <f t="shared" si="70"/>
        <v>0</v>
      </c>
      <c r="I319" s="84">
        <f t="shared" si="70"/>
        <v>0</v>
      </c>
      <c r="J319" s="84">
        <f t="shared" si="70"/>
        <v>0</v>
      </c>
      <c r="K319" s="84">
        <f t="shared" si="70"/>
        <v>0</v>
      </c>
      <c r="L319" s="84">
        <f t="shared" si="70"/>
        <v>0</v>
      </c>
      <c r="M319" s="84">
        <f t="shared" si="70"/>
        <v>0</v>
      </c>
      <c r="N319" s="84">
        <f t="shared" si="70"/>
        <v>0</v>
      </c>
      <c r="O319" s="84">
        <f t="shared" si="70"/>
        <v>0</v>
      </c>
      <c r="P319" s="84">
        <f t="shared" si="70"/>
        <v>0</v>
      </c>
      <c r="Q319" s="84">
        <f t="shared" si="70"/>
        <v>0</v>
      </c>
      <c r="R319" s="84">
        <f t="shared" si="70"/>
        <v>0</v>
      </c>
      <c r="S319" s="84">
        <f t="shared" si="70"/>
        <v>0</v>
      </c>
      <c r="T319" s="84">
        <f t="shared" si="70"/>
        <v>0</v>
      </c>
      <c r="U319" s="84">
        <f t="shared" si="70"/>
        <v>0</v>
      </c>
      <c r="V319" s="84">
        <f t="shared" si="70"/>
        <v>0</v>
      </c>
      <c r="W319" s="84">
        <f t="shared" si="70"/>
        <v>0</v>
      </c>
      <c r="X319" s="84">
        <f t="shared" si="70"/>
        <v>0</v>
      </c>
      <c r="Y319" s="84">
        <f t="shared" si="70"/>
        <v>0</v>
      </c>
      <c r="Z319" s="84">
        <f t="shared" si="70"/>
        <v>0</v>
      </c>
      <c r="AA319" s="84">
        <f t="shared" si="70"/>
        <v>0</v>
      </c>
      <c r="AB319" s="84">
        <f t="shared" si="70"/>
        <v>0</v>
      </c>
      <c r="AC319" s="84">
        <f t="shared" si="70"/>
        <v>0</v>
      </c>
      <c r="AD319" s="84">
        <f t="shared" si="70"/>
        <v>0</v>
      </c>
      <c r="AE319" s="84">
        <f t="shared" si="70"/>
        <v>0</v>
      </c>
      <c r="AF319" s="84">
        <f t="shared" si="70"/>
        <v>0</v>
      </c>
      <c r="AG319" s="84">
        <f t="shared" si="70"/>
        <v>0</v>
      </c>
      <c r="AH319" s="84">
        <f t="shared" si="70"/>
        <v>0</v>
      </c>
      <c r="AI319" s="84">
        <f t="shared" si="70"/>
        <v>0</v>
      </c>
      <c r="AJ319" s="84">
        <f t="shared" si="70"/>
        <v>0</v>
      </c>
      <c r="AK319" s="84">
        <f t="shared" si="70"/>
        <v>0</v>
      </c>
      <c r="AL319" s="84">
        <f t="shared" si="70"/>
        <v>0</v>
      </c>
      <c r="AM319" s="84">
        <f t="shared" si="70"/>
        <v>0</v>
      </c>
      <c r="AN319" s="84">
        <f t="shared" si="70"/>
        <v>0</v>
      </c>
      <c r="AO319" s="84">
        <f t="shared" si="70"/>
        <v>0</v>
      </c>
      <c r="AP319" s="84">
        <f t="shared" si="70"/>
        <v>0</v>
      </c>
      <c r="AQ319" s="84">
        <f t="shared" si="67"/>
        <v>0</v>
      </c>
      <c r="AR319" s="84">
        <f t="shared" si="70"/>
        <v>0</v>
      </c>
      <c r="AS319" s="5"/>
      <c r="AT319" s="84">
        <f t="shared" si="71"/>
        <v>0</v>
      </c>
      <c r="AU319" s="84">
        <f t="shared" si="71"/>
        <v>0</v>
      </c>
      <c r="AV319" s="84">
        <f t="shared" si="71"/>
        <v>0</v>
      </c>
      <c r="AW319" s="84">
        <f t="shared" si="71"/>
        <v>0</v>
      </c>
      <c r="AX319" s="84">
        <f t="shared" si="71"/>
        <v>0</v>
      </c>
      <c r="AY319" s="84">
        <f t="shared" si="71"/>
        <v>0</v>
      </c>
      <c r="AZ319" s="84">
        <f t="shared" si="71"/>
        <v>0</v>
      </c>
      <c r="BA319" s="84">
        <f t="shared" si="71"/>
        <v>0</v>
      </c>
      <c r="BB319" s="84">
        <f t="shared" si="71"/>
        <v>0</v>
      </c>
      <c r="BC319" s="84">
        <f t="shared" si="71"/>
        <v>0</v>
      </c>
      <c r="BD319" s="5"/>
      <c r="BE319" s="5"/>
      <c r="BF319" s="5"/>
      <c r="BG319" s="5"/>
      <c r="BH319" s="5"/>
      <c r="BI319" s="5"/>
      <c r="BJ319" s="5"/>
    </row>
    <row r="320" spans="2:62" hidden="1">
      <c r="B320">
        <f t="shared" si="72"/>
        <v>630</v>
      </c>
      <c r="C320" t="str">
        <f t="shared" si="72"/>
        <v>DESHERBAT</v>
      </c>
      <c r="D320" t="str">
        <f t="shared" si="72"/>
        <v>Desherbat amb motocultor (només part sense plàstic)</v>
      </c>
      <c r="E320" s="82">
        <f t="shared" si="72"/>
        <v>2500</v>
      </c>
      <c r="F320" s="84">
        <f t="shared" si="70"/>
        <v>0</v>
      </c>
      <c r="G320" s="84">
        <f t="shared" si="70"/>
        <v>0</v>
      </c>
      <c r="H320" s="84">
        <f t="shared" si="70"/>
        <v>0</v>
      </c>
      <c r="I320" s="84">
        <f t="shared" si="70"/>
        <v>0</v>
      </c>
      <c r="J320" s="84">
        <f t="shared" si="70"/>
        <v>0</v>
      </c>
      <c r="K320" s="84">
        <f t="shared" si="70"/>
        <v>0</v>
      </c>
      <c r="L320" s="84">
        <f t="shared" si="70"/>
        <v>0</v>
      </c>
      <c r="M320" s="84">
        <f t="shared" si="70"/>
        <v>0</v>
      </c>
      <c r="N320" s="84">
        <f t="shared" si="70"/>
        <v>0</v>
      </c>
      <c r="O320" s="84">
        <f t="shared" si="70"/>
        <v>0</v>
      </c>
      <c r="P320" s="84">
        <f t="shared" si="70"/>
        <v>0</v>
      </c>
      <c r="Q320" s="84">
        <f t="shared" si="70"/>
        <v>0</v>
      </c>
      <c r="R320" s="84">
        <f t="shared" si="70"/>
        <v>0</v>
      </c>
      <c r="S320" s="84">
        <f t="shared" si="70"/>
        <v>0</v>
      </c>
      <c r="T320" s="84">
        <f t="shared" si="70"/>
        <v>0</v>
      </c>
      <c r="U320" s="84">
        <f t="shared" si="70"/>
        <v>0</v>
      </c>
      <c r="V320" s="84">
        <f t="shared" si="70"/>
        <v>0</v>
      </c>
      <c r="W320" s="84">
        <f t="shared" si="70"/>
        <v>0</v>
      </c>
      <c r="X320" s="84">
        <f t="shared" si="70"/>
        <v>0</v>
      </c>
      <c r="Y320" s="84">
        <f t="shared" si="70"/>
        <v>0</v>
      </c>
      <c r="Z320" s="84">
        <f t="shared" si="70"/>
        <v>0</v>
      </c>
      <c r="AA320" s="84">
        <f t="shared" si="70"/>
        <v>0</v>
      </c>
      <c r="AB320" s="84">
        <f t="shared" si="70"/>
        <v>0</v>
      </c>
      <c r="AC320" s="84">
        <f t="shared" si="70"/>
        <v>0</v>
      </c>
      <c r="AD320" s="84">
        <f t="shared" si="70"/>
        <v>0</v>
      </c>
      <c r="AE320" s="84">
        <f t="shared" si="70"/>
        <v>0</v>
      </c>
      <c r="AF320" s="84">
        <f t="shared" si="70"/>
        <v>0</v>
      </c>
      <c r="AG320" s="84">
        <f t="shared" si="70"/>
        <v>0</v>
      </c>
      <c r="AH320" s="84">
        <f t="shared" si="70"/>
        <v>0</v>
      </c>
      <c r="AI320" s="84">
        <f t="shared" si="70"/>
        <v>0</v>
      </c>
      <c r="AJ320" s="84">
        <f t="shared" si="70"/>
        <v>0</v>
      </c>
      <c r="AK320" s="84">
        <f t="shared" si="70"/>
        <v>0</v>
      </c>
      <c r="AL320" s="84">
        <f t="shared" si="70"/>
        <v>0</v>
      </c>
      <c r="AM320" s="84">
        <f t="shared" si="70"/>
        <v>0</v>
      </c>
      <c r="AN320" s="84">
        <f t="shared" si="70"/>
        <v>0</v>
      </c>
      <c r="AO320" s="84">
        <f t="shared" si="70"/>
        <v>0</v>
      </c>
      <c r="AP320" s="84">
        <f t="shared" si="70"/>
        <v>0</v>
      </c>
      <c r="AQ320" s="84">
        <f t="shared" si="67"/>
        <v>0</v>
      </c>
      <c r="AR320" s="84">
        <f t="shared" si="70"/>
        <v>0</v>
      </c>
      <c r="AS320" s="5"/>
      <c r="AT320" s="84">
        <f t="shared" si="71"/>
        <v>0</v>
      </c>
      <c r="AU320" s="84">
        <f t="shared" si="71"/>
        <v>0</v>
      </c>
      <c r="AV320" s="84">
        <f t="shared" si="71"/>
        <v>0</v>
      </c>
      <c r="AW320" s="84">
        <f t="shared" si="71"/>
        <v>0</v>
      </c>
      <c r="AX320" s="84">
        <f t="shared" si="71"/>
        <v>0</v>
      </c>
      <c r="AY320" s="84">
        <f t="shared" si="71"/>
        <v>0</v>
      </c>
      <c r="AZ320" s="84">
        <f t="shared" si="71"/>
        <v>0</v>
      </c>
      <c r="BA320" s="84">
        <f t="shared" si="71"/>
        <v>0</v>
      </c>
      <c r="BB320" s="84">
        <f t="shared" si="71"/>
        <v>0</v>
      </c>
      <c r="BC320" s="84">
        <f t="shared" si="71"/>
        <v>0</v>
      </c>
      <c r="BD320" s="5"/>
      <c r="BE320" s="5"/>
      <c r="BF320" s="5"/>
      <c r="BG320" s="5"/>
      <c r="BH320" s="5"/>
      <c r="BI320" s="5"/>
      <c r="BJ320" s="5"/>
    </row>
    <row r="321" spans="2:62" hidden="1">
      <c r="B321">
        <f t="shared" si="72"/>
        <v>640</v>
      </c>
      <c r="C321" t="str">
        <f t="shared" si="72"/>
        <v>DESHERBAT</v>
      </c>
      <c r="D321" t="str">
        <f t="shared" si="72"/>
        <v>Desherbat manual 2,5h/1.000 m2</v>
      </c>
      <c r="E321" s="82">
        <f t="shared" si="72"/>
        <v>2500</v>
      </c>
      <c r="F321" s="84">
        <f t="shared" si="70"/>
        <v>0</v>
      </c>
      <c r="G321" s="84">
        <f t="shared" si="70"/>
        <v>0</v>
      </c>
      <c r="H321" s="84">
        <f t="shared" si="70"/>
        <v>0</v>
      </c>
      <c r="I321" s="84">
        <f t="shared" si="70"/>
        <v>0</v>
      </c>
      <c r="J321" s="84">
        <f t="shared" si="70"/>
        <v>0</v>
      </c>
      <c r="K321" s="84">
        <f t="shared" si="70"/>
        <v>0</v>
      </c>
      <c r="L321" s="84">
        <f t="shared" si="70"/>
        <v>0</v>
      </c>
      <c r="M321" s="84">
        <f t="shared" si="70"/>
        <v>0</v>
      </c>
      <c r="N321" s="84">
        <f t="shared" si="70"/>
        <v>0</v>
      </c>
      <c r="O321" s="84">
        <f t="shared" si="70"/>
        <v>0</v>
      </c>
      <c r="P321" s="84">
        <f t="shared" si="70"/>
        <v>0</v>
      </c>
      <c r="Q321" s="84">
        <f t="shared" si="70"/>
        <v>0</v>
      </c>
      <c r="R321" s="84">
        <f t="shared" si="70"/>
        <v>0</v>
      </c>
      <c r="S321" s="84">
        <f t="shared" si="70"/>
        <v>0</v>
      </c>
      <c r="T321" s="84">
        <f t="shared" si="70"/>
        <v>0</v>
      </c>
      <c r="U321" s="84">
        <f t="shared" si="70"/>
        <v>0</v>
      </c>
      <c r="V321" s="84">
        <f t="shared" si="70"/>
        <v>0</v>
      </c>
      <c r="W321" s="84">
        <f t="shared" si="70"/>
        <v>0</v>
      </c>
      <c r="X321" s="84">
        <f t="shared" si="70"/>
        <v>0</v>
      </c>
      <c r="Y321" s="84">
        <f t="shared" si="70"/>
        <v>0</v>
      </c>
      <c r="Z321" s="84">
        <f t="shared" si="70"/>
        <v>0</v>
      </c>
      <c r="AA321" s="84">
        <f t="shared" si="70"/>
        <v>0</v>
      </c>
      <c r="AB321" s="84">
        <f t="shared" si="70"/>
        <v>0</v>
      </c>
      <c r="AC321" s="84">
        <f t="shared" si="70"/>
        <v>0</v>
      </c>
      <c r="AD321" s="84">
        <f t="shared" si="70"/>
        <v>0</v>
      </c>
      <c r="AE321" s="84">
        <f t="shared" si="70"/>
        <v>0</v>
      </c>
      <c r="AF321" s="84">
        <f t="shared" si="70"/>
        <v>0</v>
      </c>
      <c r="AG321" s="84">
        <f t="shared" ref="AG321:AR321" si="73">+AG86*$E$4/$E321</f>
        <v>0</v>
      </c>
      <c r="AH321" s="84">
        <f t="shared" si="73"/>
        <v>0</v>
      </c>
      <c r="AI321" s="84">
        <f t="shared" si="73"/>
        <v>0</v>
      </c>
      <c r="AJ321" s="84">
        <f t="shared" si="73"/>
        <v>0</v>
      </c>
      <c r="AK321" s="84">
        <f t="shared" si="73"/>
        <v>0</v>
      </c>
      <c r="AL321" s="84">
        <f t="shared" si="73"/>
        <v>0</v>
      </c>
      <c r="AM321" s="84">
        <f t="shared" si="73"/>
        <v>0</v>
      </c>
      <c r="AN321" s="84">
        <f t="shared" si="73"/>
        <v>0</v>
      </c>
      <c r="AO321" s="84">
        <f t="shared" si="73"/>
        <v>0</v>
      </c>
      <c r="AP321" s="84">
        <f t="shared" si="73"/>
        <v>0</v>
      </c>
      <c r="AQ321" s="84">
        <f t="shared" si="67"/>
        <v>0</v>
      </c>
      <c r="AR321" s="84">
        <f t="shared" si="73"/>
        <v>0</v>
      </c>
      <c r="AS321" s="5"/>
      <c r="AT321" s="84">
        <f t="shared" si="71"/>
        <v>0</v>
      </c>
      <c r="AU321" s="84">
        <f t="shared" si="71"/>
        <v>0</v>
      </c>
      <c r="AV321" s="84">
        <f t="shared" si="71"/>
        <v>0</v>
      </c>
      <c r="AW321" s="84">
        <f t="shared" si="71"/>
        <v>0</v>
      </c>
      <c r="AX321" s="84">
        <f t="shared" si="71"/>
        <v>0</v>
      </c>
      <c r="AY321" s="84">
        <f t="shared" si="71"/>
        <v>0</v>
      </c>
      <c r="AZ321" s="84">
        <f t="shared" si="71"/>
        <v>0</v>
      </c>
      <c r="BA321" s="84">
        <f t="shared" si="71"/>
        <v>0</v>
      </c>
      <c r="BB321" s="84">
        <f t="shared" si="71"/>
        <v>0</v>
      </c>
      <c r="BC321" s="84">
        <f t="shared" si="71"/>
        <v>0</v>
      </c>
      <c r="BD321" s="5"/>
      <c r="BE321" s="5"/>
      <c r="BF321" s="5"/>
      <c r="BG321" s="5"/>
      <c r="BH321" s="5"/>
      <c r="BI321" s="5"/>
      <c r="BJ321" s="5"/>
    </row>
    <row r="322" spans="2:62" hidden="1">
      <c r="B322">
        <f t="shared" si="72"/>
        <v>650</v>
      </c>
      <c r="C322" t="str">
        <f t="shared" si="72"/>
        <v>DESHERBAT</v>
      </c>
      <c r="D322" t="str">
        <f t="shared" si="72"/>
        <v>Desherbat manual 5h/1.000  m2</v>
      </c>
      <c r="E322" s="82">
        <f t="shared" si="72"/>
        <v>2500</v>
      </c>
      <c r="F322" s="84">
        <f t="shared" ref="F322:AR328" si="74">+F87*$E$4/$E322</f>
        <v>0</v>
      </c>
      <c r="G322" s="84">
        <f t="shared" si="74"/>
        <v>0</v>
      </c>
      <c r="H322" s="84">
        <f t="shared" si="74"/>
        <v>0</v>
      </c>
      <c r="I322" s="84">
        <f t="shared" si="74"/>
        <v>0</v>
      </c>
      <c r="J322" s="84">
        <f t="shared" si="74"/>
        <v>0</v>
      </c>
      <c r="K322" s="84">
        <f t="shared" si="74"/>
        <v>0</v>
      </c>
      <c r="L322" s="84">
        <f t="shared" si="74"/>
        <v>0</v>
      </c>
      <c r="M322" s="84">
        <f t="shared" si="74"/>
        <v>0</v>
      </c>
      <c r="N322" s="84">
        <f t="shared" si="74"/>
        <v>0</v>
      </c>
      <c r="O322" s="84">
        <f t="shared" si="74"/>
        <v>0</v>
      </c>
      <c r="P322" s="84">
        <f t="shared" si="74"/>
        <v>0</v>
      </c>
      <c r="Q322" s="84">
        <f t="shared" si="74"/>
        <v>0</v>
      </c>
      <c r="R322" s="84">
        <f t="shared" si="74"/>
        <v>0</v>
      </c>
      <c r="S322" s="84">
        <f t="shared" si="74"/>
        <v>0</v>
      </c>
      <c r="T322" s="84">
        <f t="shared" si="74"/>
        <v>0</v>
      </c>
      <c r="U322" s="84">
        <f t="shared" si="74"/>
        <v>0</v>
      </c>
      <c r="V322" s="84">
        <f t="shared" si="74"/>
        <v>0</v>
      </c>
      <c r="W322" s="84">
        <f t="shared" si="74"/>
        <v>0</v>
      </c>
      <c r="X322" s="84">
        <f t="shared" si="74"/>
        <v>0</v>
      </c>
      <c r="Y322" s="84">
        <f t="shared" si="74"/>
        <v>0</v>
      </c>
      <c r="Z322" s="84">
        <f t="shared" si="74"/>
        <v>0</v>
      </c>
      <c r="AA322" s="84">
        <f t="shared" si="74"/>
        <v>0</v>
      </c>
      <c r="AB322" s="84">
        <f t="shared" si="74"/>
        <v>0</v>
      </c>
      <c r="AC322" s="84">
        <f t="shared" si="74"/>
        <v>0</v>
      </c>
      <c r="AD322" s="84">
        <f t="shared" si="74"/>
        <v>0</v>
      </c>
      <c r="AE322" s="84">
        <f t="shared" si="74"/>
        <v>0</v>
      </c>
      <c r="AF322" s="84">
        <f t="shared" si="74"/>
        <v>0</v>
      </c>
      <c r="AG322" s="84">
        <f t="shared" si="74"/>
        <v>0</v>
      </c>
      <c r="AH322" s="84">
        <f t="shared" si="74"/>
        <v>0</v>
      </c>
      <c r="AI322" s="84">
        <f t="shared" si="74"/>
        <v>0</v>
      </c>
      <c r="AJ322" s="84">
        <f t="shared" si="74"/>
        <v>0</v>
      </c>
      <c r="AK322" s="84">
        <f t="shared" si="74"/>
        <v>0</v>
      </c>
      <c r="AL322" s="84">
        <f t="shared" si="74"/>
        <v>0</v>
      </c>
      <c r="AM322" s="84">
        <f t="shared" si="74"/>
        <v>0</v>
      </c>
      <c r="AN322" s="84">
        <f t="shared" si="74"/>
        <v>0</v>
      </c>
      <c r="AO322" s="84">
        <f t="shared" si="74"/>
        <v>0</v>
      </c>
      <c r="AP322" s="84">
        <f t="shared" si="74"/>
        <v>0</v>
      </c>
      <c r="AQ322" s="84">
        <f t="shared" si="67"/>
        <v>0</v>
      </c>
      <c r="AR322" s="84">
        <f t="shared" si="74"/>
        <v>0</v>
      </c>
      <c r="AS322" s="5"/>
      <c r="AT322" s="84">
        <f t="shared" si="71"/>
        <v>0</v>
      </c>
      <c r="AU322" s="84">
        <f t="shared" si="71"/>
        <v>0</v>
      </c>
      <c r="AV322" s="84">
        <f t="shared" si="71"/>
        <v>0</v>
      </c>
      <c r="AW322" s="84">
        <f t="shared" si="71"/>
        <v>0</v>
      </c>
      <c r="AX322" s="84">
        <f t="shared" si="71"/>
        <v>0</v>
      </c>
      <c r="AY322" s="84">
        <f t="shared" si="71"/>
        <v>0</v>
      </c>
      <c r="AZ322" s="84">
        <f t="shared" si="71"/>
        <v>0</v>
      </c>
      <c r="BA322" s="84">
        <f t="shared" si="71"/>
        <v>0</v>
      </c>
      <c r="BB322" s="84">
        <f t="shared" si="71"/>
        <v>0</v>
      </c>
      <c r="BC322" s="84">
        <f t="shared" si="71"/>
        <v>0</v>
      </c>
      <c r="BD322" s="5"/>
      <c r="BE322" s="5"/>
      <c r="BF322" s="5"/>
      <c r="BG322" s="5"/>
      <c r="BH322" s="5"/>
      <c r="BI322" s="5"/>
      <c r="BJ322" s="5"/>
    </row>
    <row r="323" spans="2:62" hidden="1">
      <c r="B323">
        <f t="shared" si="72"/>
        <v>660</v>
      </c>
      <c r="C323" t="str">
        <f t="shared" si="72"/>
        <v>DESHERBAT</v>
      </c>
      <c r="D323" t="str">
        <f t="shared" si="72"/>
        <v>Desherbat manual 6,5h/1.000  m2</v>
      </c>
      <c r="E323" s="82">
        <f t="shared" si="72"/>
        <v>2500</v>
      </c>
      <c r="F323" s="84">
        <f t="shared" si="74"/>
        <v>0</v>
      </c>
      <c r="G323" s="84">
        <f t="shared" si="74"/>
        <v>0</v>
      </c>
      <c r="H323" s="84">
        <f t="shared" si="74"/>
        <v>0</v>
      </c>
      <c r="I323" s="84">
        <f t="shared" si="74"/>
        <v>0</v>
      </c>
      <c r="J323" s="84">
        <f t="shared" si="74"/>
        <v>0</v>
      </c>
      <c r="K323" s="84">
        <f t="shared" si="74"/>
        <v>0</v>
      </c>
      <c r="L323" s="84">
        <f t="shared" si="74"/>
        <v>0</v>
      </c>
      <c r="M323" s="84">
        <f t="shared" si="74"/>
        <v>0</v>
      </c>
      <c r="N323" s="84">
        <f t="shared" si="74"/>
        <v>0</v>
      </c>
      <c r="O323" s="84">
        <f t="shared" si="74"/>
        <v>0</v>
      </c>
      <c r="P323" s="84">
        <f t="shared" si="74"/>
        <v>0</v>
      </c>
      <c r="Q323" s="84">
        <f t="shared" si="74"/>
        <v>0</v>
      </c>
      <c r="R323" s="84">
        <f t="shared" si="74"/>
        <v>0</v>
      </c>
      <c r="S323" s="84">
        <f t="shared" si="74"/>
        <v>0</v>
      </c>
      <c r="T323" s="84">
        <f t="shared" si="74"/>
        <v>0</v>
      </c>
      <c r="U323" s="84">
        <f t="shared" si="74"/>
        <v>0</v>
      </c>
      <c r="V323" s="84">
        <f t="shared" si="74"/>
        <v>0</v>
      </c>
      <c r="W323" s="84">
        <f t="shared" si="74"/>
        <v>0</v>
      </c>
      <c r="X323" s="84">
        <f t="shared" si="74"/>
        <v>0</v>
      </c>
      <c r="Y323" s="84">
        <f t="shared" si="74"/>
        <v>0</v>
      </c>
      <c r="Z323" s="84">
        <f t="shared" si="74"/>
        <v>0</v>
      </c>
      <c r="AA323" s="84">
        <f t="shared" si="74"/>
        <v>0</v>
      </c>
      <c r="AB323" s="84">
        <f t="shared" si="74"/>
        <v>0</v>
      </c>
      <c r="AC323" s="84">
        <f t="shared" si="74"/>
        <v>0</v>
      </c>
      <c r="AD323" s="84">
        <f t="shared" si="74"/>
        <v>0</v>
      </c>
      <c r="AE323" s="84">
        <f t="shared" si="74"/>
        <v>0</v>
      </c>
      <c r="AF323" s="84">
        <f t="shared" si="74"/>
        <v>0</v>
      </c>
      <c r="AG323" s="84">
        <f t="shared" si="74"/>
        <v>0</v>
      </c>
      <c r="AH323" s="84">
        <f t="shared" si="74"/>
        <v>0</v>
      </c>
      <c r="AI323" s="84">
        <f t="shared" si="74"/>
        <v>0</v>
      </c>
      <c r="AJ323" s="84">
        <f t="shared" si="74"/>
        <v>0</v>
      </c>
      <c r="AK323" s="84">
        <f t="shared" si="74"/>
        <v>0</v>
      </c>
      <c r="AL323" s="84">
        <f t="shared" si="74"/>
        <v>0</v>
      </c>
      <c r="AM323" s="84">
        <f t="shared" si="74"/>
        <v>0</v>
      </c>
      <c r="AN323" s="84">
        <f t="shared" si="74"/>
        <v>0</v>
      </c>
      <c r="AO323" s="84">
        <f t="shared" si="74"/>
        <v>0</v>
      </c>
      <c r="AP323" s="84">
        <f t="shared" si="74"/>
        <v>0</v>
      </c>
      <c r="AQ323" s="84">
        <f t="shared" si="74"/>
        <v>0</v>
      </c>
      <c r="AR323" s="84">
        <f t="shared" si="74"/>
        <v>0</v>
      </c>
      <c r="AS323" s="5"/>
      <c r="AT323" s="84">
        <f t="shared" si="71"/>
        <v>0</v>
      </c>
      <c r="AU323" s="84">
        <f t="shared" si="71"/>
        <v>0</v>
      </c>
      <c r="AV323" s="84">
        <f t="shared" si="71"/>
        <v>0</v>
      </c>
      <c r="AW323" s="84">
        <f t="shared" si="71"/>
        <v>0</v>
      </c>
      <c r="AX323" s="84">
        <f t="shared" si="71"/>
        <v>0</v>
      </c>
      <c r="AY323" s="84">
        <f t="shared" si="71"/>
        <v>0</v>
      </c>
      <c r="AZ323" s="84">
        <f t="shared" si="71"/>
        <v>0</v>
      </c>
      <c r="BA323" s="84">
        <f t="shared" si="71"/>
        <v>0</v>
      </c>
      <c r="BB323" s="84">
        <f t="shared" si="71"/>
        <v>0</v>
      </c>
      <c r="BC323" s="84">
        <f t="shared" si="71"/>
        <v>0</v>
      </c>
      <c r="BD323" s="5"/>
      <c r="BE323" s="5"/>
      <c r="BF323" s="5"/>
      <c r="BG323" s="5"/>
      <c r="BH323" s="5"/>
      <c r="BI323" s="5"/>
      <c r="BJ323" s="5"/>
    </row>
    <row r="324" spans="2:62" hidden="1">
      <c r="B324">
        <f t="shared" si="72"/>
        <v>670</v>
      </c>
      <c r="C324" t="str">
        <f t="shared" si="72"/>
        <v>DESHERBAT</v>
      </c>
      <c r="D324" t="str">
        <f t="shared" si="72"/>
        <v>Calçar-desherbar</v>
      </c>
      <c r="E324" s="82">
        <f t="shared" si="72"/>
        <v>2500</v>
      </c>
      <c r="F324" s="84">
        <f t="shared" si="74"/>
        <v>0</v>
      </c>
      <c r="G324" s="84">
        <f t="shared" si="74"/>
        <v>0</v>
      </c>
      <c r="H324" s="84">
        <f t="shared" si="74"/>
        <v>0</v>
      </c>
      <c r="I324" s="84">
        <f t="shared" si="74"/>
        <v>0</v>
      </c>
      <c r="J324" s="84">
        <f t="shared" si="74"/>
        <v>0</v>
      </c>
      <c r="K324" s="84">
        <f t="shared" si="74"/>
        <v>0</v>
      </c>
      <c r="L324" s="84">
        <f t="shared" si="74"/>
        <v>0</v>
      </c>
      <c r="M324" s="84">
        <f t="shared" si="74"/>
        <v>0</v>
      </c>
      <c r="N324" s="84">
        <f t="shared" si="74"/>
        <v>0</v>
      </c>
      <c r="O324" s="84">
        <f t="shared" si="74"/>
        <v>0</v>
      </c>
      <c r="P324" s="84">
        <f t="shared" si="74"/>
        <v>0</v>
      </c>
      <c r="Q324" s="84">
        <f t="shared" si="74"/>
        <v>0</v>
      </c>
      <c r="R324" s="84">
        <f t="shared" si="74"/>
        <v>0</v>
      </c>
      <c r="S324" s="84">
        <f t="shared" si="74"/>
        <v>0</v>
      </c>
      <c r="T324" s="84">
        <f t="shared" si="74"/>
        <v>0</v>
      </c>
      <c r="U324" s="84">
        <f t="shared" si="74"/>
        <v>0</v>
      </c>
      <c r="V324" s="84">
        <f t="shared" si="74"/>
        <v>0</v>
      </c>
      <c r="W324" s="84">
        <f t="shared" si="74"/>
        <v>0</v>
      </c>
      <c r="X324" s="84">
        <f t="shared" si="74"/>
        <v>0</v>
      </c>
      <c r="Y324" s="84">
        <f t="shared" si="74"/>
        <v>0</v>
      </c>
      <c r="Z324" s="84">
        <f t="shared" si="74"/>
        <v>0</v>
      </c>
      <c r="AA324" s="84">
        <f t="shared" si="74"/>
        <v>0</v>
      </c>
      <c r="AB324" s="84">
        <f t="shared" si="74"/>
        <v>0</v>
      </c>
      <c r="AC324" s="84">
        <f t="shared" si="74"/>
        <v>0</v>
      </c>
      <c r="AD324" s="84">
        <f t="shared" si="74"/>
        <v>0</v>
      </c>
      <c r="AE324" s="84">
        <f t="shared" si="74"/>
        <v>0</v>
      </c>
      <c r="AF324" s="84">
        <f t="shared" si="74"/>
        <v>0</v>
      </c>
      <c r="AG324" s="84">
        <f t="shared" si="74"/>
        <v>0</v>
      </c>
      <c r="AH324" s="84">
        <f t="shared" si="74"/>
        <v>0</v>
      </c>
      <c r="AI324" s="84">
        <f t="shared" si="74"/>
        <v>0</v>
      </c>
      <c r="AJ324" s="84">
        <f t="shared" si="74"/>
        <v>0</v>
      </c>
      <c r="AK324" s="84">
        <f t="shared" si="74"/>
        <v>0</v>
      </c>
      <c r="AL324" s="84">
        <f t="shared" si="74"/>
        <v>0</v>
      </c>
      <c r="AM324" s="84">
        <f t="shared" si="74"/>
        <v>0</v>
      </c>
      <c r="AN324" s="84">
        <f t="shared" si="74"/>
        <v>0</v>
      </c>
      <c r="AO324" s="84">
        <f t="shared" si="74"/>
        <v>0</v>
      </c>
      <c r="AP324" s="84">
        <f t="shared" si="74"/>
        <v>0</v>
      </c>
      <c r="AQ324" s="84">
        <f t="shared" si="74"/>
        <v>0</v>
      </c>
      <c r="AR324" s="84">
        <f t="shared" si="74"/>
        <v>0</v>
      </c>
      <c r="AS324" s="5"/>
      <c r="AT324" s="84">
        <f t="shared" si="71"/>
        <v>0</v>
      </c>
      <c r="AU324" s="84">
        <f t="shared" si="71"/>
        <v>0</v>
      </c>
      <c r="AV324" s="84">
        <f t="shared" si="71"/>
        <v>0</v>
      </c>
      <c r="AW324" s="84">
        <f t="shared" si="71"/>
        <v>0</v>
      </c>
      <c r="AX324" s="84">
        <f t="shared" si="71"/>
        <v>0</v>
      </c>
      <c r="AY324" s="84">
        <f t="shared" si="71"/>
        <v>0</v>
      </c>
      <c r="AZ324" s="84">
        <f t="shared" si="71"/>
        <v>0</v>
      </c>
      <c r="BA324" s="84">
        <f t="shared" si="71"/>
        <v>0</v>
      </c>
      <c r="BB324" s="84">
        <f t="shared" si="71"/>
        <v>0</v>
      </c>
      <c r="BC324" s="84">
        <f t="shared" si="71"/>
        <v>0</v>
      </c>
      <c r="BD324" s="5"/>
      <c r="BE324" s="5"/>
      <c r="BF324" s="5"/>
      <c r="BG324" s="5"/>
      <c r="BH324" s="5"/>
      <c r="BI324" s="5"/>
      <c r="BJ324" s="5"/>
    </row>
    <row r="325" spans="2:62" hidden="1">
      <c r="B325">
        <f t="shared" si="72"/>
        <v>680</v>
      </c>
      <c r="C325" t="str">
        <f t="shared" si="72"/>
        <v>DESHERBAT</v>
      </c>
      <c r="D325" t="str">
        <f t="shared" si="72"/>
        <v>Col·locar plàstic a mà</v>
      </c>
      <c r="E325" s="82">
        <f t="shared" si="72"/>
        <v>2500</v>
      </c>
      <c r="F325" s="84">
        <f t="shared" si="74"/>
        <v>0</v>
      </c>
      <c r="G325" s="84">
        <f t="shared" si="74"/>
        <v>0</v>
      </c>
      <c r="H325" s="84">
        <f t="shared" si="74"/>
        <v>0</v>
      </c>
      <c r="I325" s="84">
        <f t="shared" si="74"/>
        <v>0</v>
      </c>
      <c r="J325" s="84">
        <f t="shared" si="74"/>
        <v>0</v>
      </c>
      <c r="K325" s="84">
        <f t="shared" si="74"/>
        <v>0</v>
      </c>
      <c r="L325" s="84">
        <f t="shared" si="74"/>
        <v>0</v>
      </c>
      <c r="M325" s="84">
        <f t="shared" si="74"/>
        <v>0</v>
      </c>
      <c r="N325" s="84">
        <f t="shared" si="74"/>
        <v>0</v>
      </c>
      <c r="O325" s="84">
        <f t="shared" si="74"/>
        <v>0</v>
      </c>
      <c r="P325" s="84">
        <f t="shared" si="74"/>
        <v>0</v>
      </c>
      <c r="Q325" s="84">
        <f t="shared" si="74"/>
        <v>0</v>
      </c>
      <c r="R325" s="84">
        <f t="shared" si="74"/>
        <v>0</v>
      </c>
      <c r="S325" s="84">
        <f t="shared" si="74"/>
        <v>0</v>
      </c>
      <c r="T325" s="84">
        <f t="shared" si="74"/>
        <v>0</v>
      </c>
      <c r="U325" s="84">
        <f t="shared" si="74"/>
        <v>0</v>
      </c>
      <c r="V325" s="84">
        <f t="shared" si="74"/>
        <v>0</v>
      </c>
      <c r="W325" s="84">
        <f t="shared" si="74"/>
        <v>0</v>
      </c>
      <c r="X325" s="84">
        <f t="shared" si="74"/>
        <v>0</v>
      </c>
      <c r="Y325" s="84">
        <f t="shared" si="74"/>
        <v>0</v>
      </c>
      <c r="Z325" s="84">
        <f t="shared" si="74"/>
        <v>0</v>
      </c>
      <c r="AA325" s="84">
        <f t="shared" si="74"/>
        <v>0</v>
      </c>
      <c r="AB325" s="84">
        <f t="shared" si="74"/>
        <v>0</v>
      </c>
      <c r="AC325" s="84">
        <f t="shared" si="74"/>
        <v>0</v>
      </c>
      <c r="AD325" s="84">
        <f t="shared" si="74"/>
        <v>0</v>
      </c>
      <c r="AE325" s="84">
        <f t="shared" si="74"/>
        <v>0</v>
      </c>
      <c r="AF325" s="84">
        <f t="shared" si="74"/>
        <v>0</v>
      </c>
      <c r="AG325" s="84">
        <f t="shared" si="74"/>
        <v>0</v>
      </c>
      <c r="AH325" s="84">
        <f t="shared" si="74"/>
        <v>0</v>
      </c>
      <c r="AI325" s="84">
        <f t="shared" si="74"/>
        <v>0</v>
      </c>
      <c r="AJ325" s="84">
        <f t="shared" si="74"/>
        <v>0</v>
      </c>
      <c r="AK325" s="84">
        <f t="shared" si="74"/>
        <v>0</v>
      </c>
      <c r="AL325" s="84">
        <f t="shared" si="74"/>
        <v>0</v>
      </c>
      <c r="AM325" s="84">
        <f t="shared" si="74"/>
        <v>0</v>
      </c>
      <c r="AN325" s="84">
        <f t="shared" si="74"/>
        <v>0</v>
      </c>
      <c r="AO325" s="84">
        <f t="shared" si="74"/>
        <v>0</v>
      </c>
      <c r="AP325" s="84">
        <f t="shared" si="74"/>
        <v>0</v>
      </c>
      <c r="AQ325" s="84">
        <f t="shared" si="74"/>
        <v>0</v>
      </c>
      <c r="AR325" s="84">
        <f t="shared" si="74"/>
        <v>0</v>
      </c>
      <c r="AS325" s="5"/>
      <c r="AT325" s="84">
        <f t="shared" si="71"/>
        <v>0</v>
      </c>
      <c r="AU325" s="84">
        <f t="shared" si="71"/>
        <v>0</v>
      </c>
      <c r="AV325" s="84">
        <f t="shared" si="71"/>
        <v>0</v>
      </c>
      <c r="AW325" s="84">
        <f t="shared" si="71"/>
        <v>0</v>
      </c>
      <c r="AX325" s="84">
        <f t="shared" si="71"/>
        <v>0</v>
      </c>
      <c r="AY325" s="84">
        <f t="shared" si="71"/>
        <v>0</v>
      </c>
      <c r="AZ325" s="84">
        <f t="shared" si="71"/>
        <v>0</v>
      </c>
      <c r="BA325" s="84">
        <f t="shared" si="71"/>
        <v>0</v>
      </c>
      <c r="BB325" s="84">
        <f t="shared" si="71"/>
        <v>0</v>
      </c>
      <c r="BC325" s="84">
        <f t="shared" si="71"/>
        <v>0</v>
      </c>
      <c r="BD325" s="5"/>
      <c r="BE325" s="5"/>
      <c r="BF325" s="5"/>
      <c r="BG325" s="5"/>
      <c r="BH325" s="5"/>
      <c r="BI325" s="5"/>
      <c r="BJ325" s="5"/>
    </row>
    <row r="326" spans="2:62" hidden="1">
      <c r="B326">
        <f t="shared" si="72"/>
        <v>710</v>
      </c>
      <c r="C326" t="str">
        <f t="shared" si="72"/>
        <v xml:space="preserve">ALTRES OPERACIONS </v>
      </c>
      <c r="D326" t="str">
        <f t="shared" si="72"/>
        <v>Clavar i lligar canyes manual</v>
      </c>
      <c r="E326" s="82">
        <f t="shared" si="72"/>
        <v>2500</v>
      </c>
      <c r="F326" s="84">
        <f t="shared" si="74"/>
        <v>0</v>
      </c>
      <c r="G326" s="84">
        <f t="shared" si="74"/>
        <v>0</v>
      </c>
      <c r="H326" s="84">
        <f t="shared" si="74"/>
        <v>0</v>
      </c>
      <c r="I326" s="84">
        <f t="shared" si="74"/>
        <v>0</v>
      </c>
      <c r="J326" s="84">
        <f t="shared" si="74"/>
        <v>0</v>
      </c>
      <c r="K326" s="84">
        <f t="shared" si="74"/>
        <v>0</v>
      </c>
      <c r="L326" s="84">
        <f t="shared" si="74"/>
        <v>0</v>
      </c>
      <c r="M326" s="84">
        <f t="shared" si="74"/>
        <v>0</v>
      </c>
      <c r="N326" s="84">
        <f t="shared" si="74"/>
        <v>0</v>
      </c>
      <c r="O326" s="84">
        <f t="shared" si="74"/>
        <v>0</v>
      </c>
      <c r="P326" s="84">
        <f t="shared" si="74"/>
        <v>0</v>
      </c>
      <c r="Q326" s="84">
        <f t="shared" si="74"/>
        <v>0</v>
      </c>
      <c r="R326" s="84">
        <f t="shared" si="74"/>
        <v>0</v>
      </c>
      <c r="S326" s="84">
        <f t="shared" si="74"/>
        <v>0</v>
      </c>
      <c r="T326" s="84">
        <f t="shared" si="74"/>
        <v>0</v>
      </c>
      <c r="U326" s="84">
        <f t="shared" si="74"/>
        <v>0</v>
      </c>
      <c r="V326" s="84">
        <f t="shared" si="74"/>
        <v>0</v>
      </c>
      <c r="W326" s="84">
        <f t="shared" si="74"/>
        <v>0</v>
      </c>
      <c r="X326" s="84">
        <f t="shared" si="74"/>
        <v>0</v>
      </c>
      <c r="Y326" s="84">
        <f t="shared" si="74"/>
        <v>0</v>
      </c>
      <c r="Z326" s="84">
        <f t="shared" si="74"/>
        <v>0</v>
      </c>
      <c r="AA326" s="84">
        <f t="shared" si="74"/>
        <v>0</v>
      </c>
      <c r="AB326" s="84">
        <f t="shared" si="74"/>
        <v>0</v>
      </c>
      <c r="AC326" s="84">
        <f t="shared" si="74"/>
        <v>0</v>
      </c>
      <c r="AD326" s="84">
        <f t="shared" si="74"/>
        <v>0</v>
      </c>
      <c r="AE326" s="84">
        <f t="shared" si="74"/>
        <v>0</v>
      </c>
      <c r="AF326" s="84">
        <f t="shared" si="74"/>
        <v>0</v>
      </c>
      <c r="AG326" s="84">
        <f t="shared" si="74"/>
        <v>0</v>
      </c>
      <c r="AH326" s="84">
        <f t="shared" si="74"/>
        <v>0</v>
      </c>
      <c r="AI326" s="84">
        <f t="shared" si="74"/>
        <v>0</v>
      </c>
      <c r="AJ326" s="84">
        <f t="shared" si="74"/>
        <v>0</v>
      </c>
      <c r="AK326" s="84">
        <f t="shared" si="74"/>
        <v>0</v>
      </c>
      <c r="AL326" s="84">
        <f t="shared" si="74"/>
        <v>0</v>
      </c>
      <c r="AM326" s="84">
        <f t="shared" si="74"/>
        <v>0</v>
      </c>
      <c r="AN326" s="84">
        <f t="shared" si="74"/>
        <v>0</v>
      </c>
      <c r="AO326" s="84">
        <f t="shared" si="74"/>
        <v>0</v>
      </c>
      <c r="AP326" s="84">
        <f t="shared" si="74"/>
        <v>0</v>
      </c>
      <c r="AQ326" s="84">
        <f t="shared" si="74"/>
        <v>0</v>
      </c>
      <c r="AR326" s="84">
        <f t="shared" si="74"/>
        <v>0</v>
      </c>
      <c r="AS326" s="5"/>
      <c r="AT326" s="84">
        <f t="shared" si="71"/>
        <v>0</v>
      </c>
      <c r="AU326" s="84">
        <f t="shared" si="71"/>
        <v>0</v>
      </c>
      <c r="AV326" s="84">
        <f t="shared" si="71"/>
        <v>0</v>
      </c>
      <c r="AW326" s="84">
        <f t="shared" si="71"/>
        <v>0</v>
      </c>
      <c r="AX326" s="84">
        <f t="shared" si="71"/>
        <v>0</v>
      </c>
      <c r="AY326" s="84">
        <f t="shared" si="71"/>
        <v>0</v>
      </c>
      <c r="AZ326" s="84">
        <f t="shared" si="71"/>
        <v>0</v>
      </c>
      <c r="BA326" s="84">
        <f t="shared" si="71"/>
        <v>0</v>
      </c>
      <c r="BB326" s="84">
        <f t="shared" si="71"/>
        <v>0</v>
      </c>
      <c r="BC326" s="84">
        <f t="shared" si="71"/>
        <v>0</v>
      </c>
      <c r="BD326" s="5"/>
      <c r="BE326" s="5"/>
      <c r="BF326" s="5"/>
      <c r="BG326" s="5"/>
      <c r="BH326" s="5"/>
      <c r="BI326" s="5"/>
      <c r="BJ326" s="5"/>
    </row>
    <row r="327" spans="2:62" hidden="1">
      <c r="B327">
        <f t="shared" si="72"/>
        <v>720</v>
      </c>
      <c r="C327" t="str">
        <f t="shared" si="72"/>
        <v xml:space="preserve">ALTRES OPERACIONS </v>
      </c>
      <c r="D327" t="str">
        <f t="shared" si="72"/>
        <v>Esporgar i lligar tomaqueres</v>
      </c>
      <c r="E327" s="82">
        <f t="shared" si="72"/>
        <v>2500</v>
      </c>
      <c r="F327" s="84">
        <f t="shared" si="74"/>
        <v>0</v>
      </c>
      <c r="G327" s="84">
        <f t="shared" si="74"/>
        <v>0</v>
      </c>
      <c r="H327" s="84">
        <f t="shared" si="74"/>
        <v>0</v>
      </c>
      <c r="I327" s="84">
        <f t="shared" si="74"/>
        <v>0</v>
      </c>
      <c r="J327" s="84">
        <f t="shared" si="74"/>
        <v>0</v>
      </c>
      <c r="K327" s="84">
        <f t="shared" si="74"/>
        <v>0</v>
      </c>
      <c r="L327" s="84">
        <f t="shared" si="74"/>
        <v>0</v>
      </c>
      <c r="M327" s="84">
        <f t="shared" si="74"/>
        <v>0</v>
      </c>
      <c r="N327" s="84">
        <f t="shared" si="74"/>
        <v>0</v>
      </c>
      <c r="O327" s="84">
        <f t="shared" si="74"/>
        <v>0</v>
      </c>
      <c r="P327" s="84">
        <f t="shared" si="74"/>
        <v>0</v>
      </c>
      <c r="Q327" s="84">
        <f t="shared" si="74"/>
        <v>0</v>
      </c>
      <c r="R327" s="84">
        <f t="shared" si="74"/>
        <v>0</v>
      </c>
      <c r="S327" s="84">
        <f t="shared" si="74"/>
        <v>0</v>
      </c>
      <c r="T327" s="84">
        <f t="shared" si="74"/>
        <v>0</v>
      </c>
      <c r="U327" s="84">
        <f t="shared" si="74"/>
        <v>0</v>
      </c>
      <c r="V327" s="84">
        <f t="shared" si="74"/>
        <v>0</v>
      </c>
      <c r="W327" s="84">
        <f t="shared" si="74"/>
        <v>0</v>
      </c>
      <c r="X327" s="84">
        <f t="shared" si="74"/>
        <v>0</v>
      </c>
      <c r="Y327" s="84">
        <f t="shared" si="74"/>
        <v>0</v>
      </c>
      <c r="Z327" s="84">
        <f t="shared" si="74"/>
        <v>0</v>
      </c>
      <c r="AA327" s="84">
        <f t="shared" si="74"/>
        <v>0</v>
      </c>
      <c r="AB327" s="84">
        <f t="shared" si="74"/>
        <v>0</v>
      </c>
      <c r="AC327" s="84">
        <f t="shared" si="74"/>
        <v>0</v>
      </c>
      <c r="AD327" s="84">
        <f t="shared" si="74"/>
        <v>0</v>
      </c>
      <c r="AE327" s="84">
        <f t="shared" si="74"/>
        <v>0</v>
      </c>
      <c r="AF327" s="84">
        <f t="shared" si="74"/>
        <v>0</v>
      </c>
      <c r="AG327" s="84">
        <f t="shared" si="74"/>
        <v>0</v>
      </c>
      <c r="AH327" s="84">
        <f t="shared" si="74"/>
        <v>0</v>
      </c>
      <c r="AI327" s="84">
        <f t="shared" si="74"/>
        <v>0</v>
      </c>
      <c r="AJ327" s="84">
        <f t="shared" si="74"/>
        <v>0</v>
      </c>
      <c r="AK327" s="84">
        <f t="shared" si="74"/>
        <v>0</v>
      </c>
      <c r="AL327" s="84">
        <f t="shared" si="74"/>
        <v>0</v>
      </c>
      <c r="AM327" s="84">
        <f t="shared" si="74"/>
        <v>0</v>
      </c>
      <c r="AN327" s="84">
        <f t="shared" si="74"/>
        <v>0</v>
      </c>
      <c r="AO327" s="84">
        <f t="shared" si="74"/>
        <v>0</v>
      </c>
      <c r="AP327" s="84">
        <f t="shared" si="74"/>
        <v>0</v>
      </c>
      <c r="AQ327" s="84">
        <f t="shared" si="74"/>
        <v>0</v>
      </c>
      <c r="AR327" s="84">
        <f t="shared" si="74"/>
        <v>0</v>
      </c>
      <c r="AS327" s="5"/>
      <c r="AT327" s="84">
        <f t="shared" si="71"/>
        <v>0</v>
      </c>
      <c r="AU327" s="84">
        <f t="shared" si="71"/>
        <v>0</v>
      </c>
      <c r="AV327" s="84">
        <f t="shared" si="71"/>
        <v>0</v>
      </c>
      <c r="AW327" s="84">
        <f t="shared" si="71"/>
        <v>0</v>
      </c>
      <c r="AX327" s="84">
        <f t="shared" si="71"/>
        <v>0</v>
      </c>
      <c r="AY327" s="84">
        <f t="shared" si="71"/>
        <v>0</v>
      </c>
      <c r="AZ327" s="84">
        <f t="shared" si="71"/>
        <v>0</v>
      </c>
      <c r="BA327" s="84">
        <f t="shared" si="71"/>
        <v>0</v>
      </c>
      <c r="BB327" s="84">
        <f t="shared" si="71"/>
        <v>0</v>
      </c>
      <c r="BC327" s="84">
        <f t="shared" si="71"/>
        <v>0</v>
      </c>
      <c r="BD327" s="5"/>
      <c r="BE327" s="5"/>
      <c r="BF327" s="5"/>
      <c r="BG327" s="5"/>
      <c r="BH327" s="5"/>
      <c r="BI327" s="5"/>
      <c r="BJ327" s="5"/>
    </row>
    <row r="328" spans="2:62" hidden="1">
      <c r="B328">
        <f t="shared" si="72"/>
        <v>730</v>
      </c>
      <c r="C328" t="str">
        <f t="shared" si="72"/>
        <v xml:space="preserve">ALTRES OPERACIONS </v>
      </c>
      <c r="D328" t="str">
        <f t="shared" si="72"/>
        <v>Renda de la terra</v>
      </c>
      <c r="E328" s="82">
        <f t="shared" si="72"/>
        <v>2500</v>
      </c>
      <c r="F328" s="84">
        <f t="shared" si="74"/>
        <v>0</v>
      </c>
      <c r="G328" s="84">
        <f t="shared" si="74"/>
        <v>0</v>
      </c>
      <c r="H328" s="84">
        <f t="shared" si="74"/>
        <v>0</v>
      </c>
      <c r="I328" s="84">
        <f t="shared" si="74"/>
        <v>0</v>
      </c>
      <c r="J328" s="84">
        <f t="shared" si="74"/>
        <v>0</v>
      </c>
      <c r="K328" s="84">
        <f t="shared" si="74"/>
        <v>0</v>
      </c>
      <c r="L328" s="84">
        <f t="shared" si="74"/>
        <v>0</v>
      </c>
      <c r="M328" s="84">
        <f t="shared" si="74"/>
        <v>0</v>
      </c>
      <c r="N328" s="84">
        <f t="shared" si="74"/>
        <v>0</v>
      </c>
      <c r="O328" s="84">
        <f t="shared" si="74"/>
        <v>0</v>
      </c>
      <c r="P328" s="84">
        <f t="shared" si="74"/>
        <v>0</v>
      </c>
      <c r="Q328" s="84">
        <f t="shared" si="74"/>
        <v>0</v>
      </c>
      <c r="R328" s="84">
        <f t="shared" si="74"/>
        <v>0</v>
      </c>
      <c r="S328" s="84">
        <f t="shared" si="74"/>
        <v>0</v>
      </c>
      <c r="T328" s="84">
        <f t="shared" si="74"/>
        <v>0</v>
      </c>
      <c r="U328" s="84">
        <f t="shared" si="74"/>
        <v>0</v>
      </c>
      <c r="V328" s="84">
        <f t="shared" si="74"/>
        <v>0</v>
      </c>
      <c r="W328" s="84">
        <f t="shared" si="74"/>
        <v>0</v>
      </c>
      <c r="X328" s="84">
        <f t="shared" si="74"/>
        <v>0</v>
      </c>
      <c r="Y328" s="84">
        <f t="shared" si="74"/>
        <v>0</v>
      </c>
      <c r="Z328" s="84">
        <f t="shared" si="74"/>
        <v>0</v>
      </c>
      <c r="AA328" s="84">
        <f t="shared" si="74"/>
        <v>0</v>
      </c>
      <c r="AB328" s="84">
        <f t="shared" ref="AB328:AR336" si="75">+AB93*$E$4/$E328</f>
        <v>0</v>
      </c>
      <c r="AC328" s="84">
        <f t="shared" si="75"/>
        <v>0</v>
      </c>
      <c r="AD328" s="84">
        <f t="shared" si="75"/>
        <v>0</v>
      </c>
      <c r="AE328" s="84">
        <f t="shared" si="75"/>
        <v>0</v>
      </c>
      <c r="AF328" s="84">
        <f t="shared" si="75"/>
        <v>0</v>
      </c>
      <c r="AG328" s="84">
        <f t="shared" si="75"/>
        <v>0</v>
      </c>
      <c r="AH328" s="84">
        <f t="shared" si="75"/>
        <v>0</v>
      </c>
      <c r="AI328" s="84">
        <f t="shared" si="75"/>
        <v>0</v>
      </c>
      <c r="AJ328" s="84">
        <f t="shared" si="75"/>
        <v>0</v>
      </c>
      <c r="AK328" s="84">
        <f t="shared" si="75"/>
        <v>0</v>
      </c>
      <c r="AL328" s="84">
        <f t="shared" si="75"/>
        <v>0</v>
      </c>
      <c r="AM328" s="84">
        <f t="shared" si="75"/>
        <v>0</v>
      </c>
      <c r="AN328" s="84">
        <f t="shared" si="75"/>
        <v>0</v>
      </c>
      <c r="AO328" s="84">
        <f t="shared" si="75"/>
        <v>0</v>
      </c>
      <c r="AP328" s="84">
        <f t="shared" si="75"/>
        <v>0</v>
      </c>
      <c r="AQ328" s="84">
        <f t="shared" si="75"/>
        <v>0</v>
      </c>
      <c r="AR328" s="84">
        <f t="shared" si="75"/>
        <v>0</v>
      </c>
      <c r="AS328" s="5"/>
      <c r="AT328" s="84">
        <f t="shared" si="71"/>
        <v>0</v>
      </c>
      <c r="AU328" s="84">
        <f t="shared" si="71"/>
        <v>0</v>
      </c>
      <c r="AV328" s="84">
        <f t="shared" si="71"/>
        <v>0</v>
      </c>
      <c r="AW328" s="84">
        <f t="shared" si="71"/>
        <v>0</v>
      </c>
      <c r="AX328" s="84">
        <f t="shared" si="71"/>
        <v>0</v>
      </c>
      <c r="AY328" s="84">
        <f t="shared" si="71"/>
        <v>0</v>
      </c>
      <c r="AZ328" s="84">
        <f t="shared" si="71"/>
        <v>0</v>
      </c>
      <c r="BA328" s="84">
        <f t="shared" si="71"/>
        <v>0</v>
      </c>
      <c r="BB328" s="84">
        <f t="shared" si="71"/>
        <v>0</v>
      </c>
      <c r="BC328" s="84">
        <f t="shared" si="71"/>
        <v>0</v>
      </c>
      <c r="BD328" s="5"/>
      <c r="BE328" s="5"/>
      <c r="BF328" s="5"/>
      <c r="BG328" s="5"/>
      <c r="BH328" s="5"/>
      <c r="BI328" s="5"/>
      <c r="BJ328" s="5"/>
    </row>
    <row r="329" spans="2:62" hidden="1">
      <c r="B329">
        <f t="shared" si="72"/>
        <v>810</v>
      </c>
      <c r="C329" t="str">
        <f t="shared" si="72"/>
        <v>RECOL.LECCIÓ</v>
      </c>
      <c r="D329" t="str">
        <f t="shared" si="72"/>
        <v>Recol.lecció col</v>
      </c>
      <c r="E329" s="82">
        <f t="shared" si="72"/>
        <v>2500</v>
      </c>
      <c r="F329" s="84">
        <f t="shared" ref="F329:AR335" si="76">+F94*$E$4/$E329</f>
        <v>0</v>
      </c>
      <c r="G329" s="84">
        <f t="shared" si="76"/>
        <v>0</v>
      </c>
      <c r="H329" s="84">
        <f t="shared" si="76"/>
        <v>0</v>
      </c>
      <c r="I329" s="84">
        <f t="shared" si="76"/>
        <v>0</v>
      </c>
      <c r="J329" s="84">
        <f t="shared" si="76"/>
        <v>0</v>
      </c>
      <c r="K329" s="84">
        <f t="shared" si="76"/>
        <v>0</v>
      </c>
      <c r="L329" s="84">
        <f t="shared" si="76"/>
        <v>0</v>
      </c>
      <c r="M329" s="84">
        <f t="shared" si="76"/>
        <v>0</v>
      </c>
      <c r="N329" s="84">
        <f t="shared" si="76"/>
        <v>0</v>
      </c>
      <c r="O329" s="84">
        <f t="shared" si="76"/>
        <v>0</v>
      </c>
      <c r="P329" s="84">
        <f t="shared" si="76"/>
        <v>0</v>
      </c>
      <c r="Q329" s="84">
        <f t="shared" si="76"/>
        <v>0</v>
      </c>
      <c r="R329" s="84">
        <f t="shared" si="76"/>
        <v>0</v>
      </c>
      <c r="S329" s="84">
        <f t="shared" si="76"/>
        <v>0</v>
      </c>
      <c r="T329" s="84">
        <f t="shared" si="76"/>
        <v>0</v>
      </c>
      <c r="U329" s="84">
        <f t="shared" si="76"/>
        <v>0</v>
      </c>
      <c r="V329" s="84">
        <f t="shared" si="76"/>
        <v>0</v>
      </c>
      <c r="W329" s="84">
        <f t="shared" si="76"/>
        <v>0</v>
      </c>
      <c r="X329" s="84">
        <f t="shared" si="76"/>
        <v>0</v>
      </c>
      <c r="Y329" s="84">
        <f t="shared" si="76"/>
        <v>0</v>
      </c>
      <c r="Z329" s="84">
        <f t="shared" si="76"/>
        <v>0</v>
      </c>
      <c r="AA329" s="84">
        <f t="shared" si="76"/>
        <v>0</v>
      </c>
      <c r="AB329" s="84">
        <f t="shared" si="76"/>
        <v>0</v>
      </c>
      <c r="AC329" s="84">
        <f t="shared" si="76"/>
        <v>0</v>
      </c>
      <c r="AD329" s="84">
        <f t="shared" si="76"/>
        <v>0</v>
      </c>
      <c r="AE329" s="84">
        <f t="shared" si="76"/>
        <v>0</v>
      </c>
      <c r="AF329" s="84">
        <f t="shared" si="76"/>
        <v>0</v>
      </c>
      <c r="AG329" s="84">
        <f t="shared" si="76"/>
        <v>0</v>
      </c>
      <c r="AH329" s="84">
        <f t="shared" si="76"/>
        <v>0</v>
      </c>
      <c r="AI329" s="84">
        <f t="shared" si="76"/>
        <v>0</v>
      </c>
      <c r="AJ329" s="84">
        <f t="shared" si="76"/>
        <v>0</v>
      </c>
      <c r="AK329" s="84">
        <f t="shared" si="76"/>
        <v>0</v>
      </c>
      <c r="AL329" s="84">
        <f t="shared" si="76"/>
        <v>0</v>
      </c>
      <c r="AM329" s="84">
        <f t="shared" si="76"/>
        <v>0</v>
      </c>
      <c r="AN329" s="84">
        <f t="shared" si="76"/>
        <v>0</v>
      </c>
      <c r="AO329" s="84">
        <f t="shared" si="76"/>
        <v>0</v>
      </c>
      <c r="AP329" s="84">
        <f t="shared" si="76"/>
        <v>0</v>
      </c>
      <c r="AQ329" s="84">
        <f t="shared" si="75"/>
        <v>0</v>
      </c>
      <c r="AR329" s="84">
        <f t="shared" si="76"/>
        <v>0</v>
      </c>
      <c r="AS329" s="5"/>
      <c r="AT329" s="84">
        <f t="shared" si="71"/>
        <v>0</v>
      </c>
      <c r="AU329" s="84">
        <f t="shared" si="71"/>
        <v>0</v>
      </c>
      <c r="AV329" s="84">
        <f t="shared" si="71"/>
        <v>0</v>
      </c>
      <c r="AW329" s="84">
        <f t="shared" si="71"/>
        <v>0</v>
      </c>
      <c r="AX329" s="84">
        <f t="shared" si="71"/>
        <v>0</v>
      </c>
      <c r="AY329" s="84">
        <f t="shared" si="71"/>
        <v>0</v>
      </c>
      <c r="AZ329" s="84">
        <f t="shared" si="71"/>
        <v>0</v>
      </c>
      <c r="BA329" s="84">
        <f t="shared" si="71"/>
        <v>0</v>
      </c>
      <c r="BB329" s="84">
        <f t="shared" si="71"/>
        <v>0</v>
      </c>
      <c r="BC329" s="84">
        <f t="shared" si="71"/>
        <v>0</v>
      </c>
      <c r="BD329" s="5"/>
      <c r="BE329" s="5"/>
      <c r="BF329" s="5"/>
      <c r="BG329" s="5"/>
      <c r="BH329" s="5"/>
      <c r="BI329" s="5"/>
      <c r="BJ329" s="5"/>
    </row>
    <row r="330" spans="2:62" hidden="1">
      <c r="B330">
        <f t="shared" si="72"/>
        <v>820</v>
      </c>
      <c r="C330" t="str">
        <f t="shared" si="72"/>
        <v>RECOL.LECCIÓ</v>
      </c>
      <c r="D330" t="str">
        <f t="shared" si="72"/>
        <v>Recol.lecció bròcoli</v>
      </c>
      <c r="E330" s="82">
        <f t="shared" si="72"/>
        <v>2500</v>
      </c>
      <c r="F330" s="84">
        <f t="shared" si="76"/>
        <v>0</v>
      </c>
      <c r="G330" s="84">
        <f t="shared" si="76"/>
        <v>0</v>
      </c>
      <c r="H330" s="84">
        <f t="shared" si="76"/>
        <v>0</v>
      </c>
      <c r="I330" s="84">
        <f t="shared" si="76"/>
        <v>0</v>
      </c>
      <c r="J330" s="84">
        <f t="shared" si="76"/>
        <v>0</v>
      </c>
      <c r="K330" s="84">
        <f t="shared" si="76"/>
        <v>0</v>
      </c>
      <c r="L330" s="84">
        <f t="shared" si="76"/>
        <v>0</v>
      </c>
      <c r="M330" s="84">
        <f t="shared" si="76"/>
        <v>0</v>
      </c>
      <c r="N330" s="84">
        <f t="shared" si="76"/>
        <v>0</v>
      </c>
      <c r="O330" s="84">
        <f t="shared" si="76"/>
        <v>0</v>
      </c>
      <c r="P330" s="84">
        <f t="shared" si="76"/>
        <v>0</v>
      </c>
      <c r="Q330" s="84">
        <f t="shared" si="76"/>
        <v>0</v>
      </c>
      <c r="R330" s="84">
        <f t="shared" si="76"/>
        <v>0</v>
      </c>
      <c r="S330" s="84">
        <f t="shared" si="76"/>
        <v>0</v>
      </c>
      <c r="T330" s="84">
        <f t="shared" si="76"/>
        <v>0</v>
      </c>
      <c r="U330" s="84">
        <f t="shared" si="76"/>
        <v>0</v>
      </c>
      <c r="V330" s="84">
        <f t="shared" si="76"/>
        <v>0</v>
      </c>
      <c r="W330" s="84">
        <f t="shared" si="76"/>
        <v>0</v>
      </c>
      <c r="X330" s="84">
        <f t="shared" si="76"/>
        <v>0</v>
      </c>
      <c r="Y330" s="84">
        <f t="shared" si="76"/>
        <v>0</v>
      </c>
      <c r="Z330" s="84">
        <f t="shared" si="76"/>
        <v>0</v>
      </c>
      <c r="AA330" s="84">
        <f t="shared" si="76"/>
        <v>0</v>
      </c>
      <c r="AB330" s="84">
        <f t="shared" si="76"/>
        <v>0</v>
      </c>
      <c r="AC330" s="84">
        <f t="shared" si="76"/>
        <v>0</v>
      </c>
      <c r="AD330" s="84">
        <f t="shared" si="76"/>
        <v>0</v>
      </c>
      <c r="AE330" s="84">
        <f t="shared" si="76"/>
        <v>0</v>
      </c>
      <c r="AF330" s="84">
        <f t="shared" si="76"/>
        <v>0</v>
      </c>
      <c r="AG330" s="84">
        <f t="shared" si="76"/>
        <v>0</v>
      </c>
      <c r="AH330" s="84">
        <f t="shared" si="76"/>
        <v>0</v>
      </c>
      <c r="AI330" s="84">
        <f t="shared" si="76"/>
        <v>0</v>
      </c>
      <c r="AJ330" s="84">
        <f t="shared" si="76"/>
        <v>0</v>
      </c>
      <c r="AK330" s="84">
        <f t="shared" si="76"/>
        <v>0</v>
      </c>
      <c r="AL330" s="84">
        <f t="shared" si="76"/>
        <v>0</v>
      </c>
      <c r="AM330" s="84">
        <f t="shared" si="76"/>
        <v>0</v>
      </c>
      <c r="AN330" s="84">
        <f t="shared" si="76"/>
        <v>0</v>
      </c>
      <c r="AO330" s="84">
        <f t="shared" si="76"/>
        <v>0</v>
      </c>
      <c r="AP330" s="84">
        <f t="shared" si="76"/>
        <v>0</v>
      </c>
      <c r="AQ330" s="84">
        <f t="shared" si="75"/>
        <v>0</v>
      </c>
      <c r="AR330" s="84">
        <f t="shared" si="76"/>
        <v>0</v>
      </c>
      <c r="AS330" s="5"/>
      <c r="AT330" s="84">
        <f t="shared" si="71"/>
        <v>0</v>
      </c>
      <c r="AU330" s="84">
        <f t="shared" si="71"/>
        <v>0</v>
      </c>
      <c r="AV330" s="84">
        <f t="shared" si="71"/>
        <v>0</v>
      </c>
      <c r="AW330" s="84">
        <f t="shared" si="71"/>
        <v>0</v>
      </c>
      <c r="AX330" s="84">
        <f t="shared" si="71"/>
        <v>0</v>
      </c>
      <c r="AY330" s="84">
        <f t="shared" si="71"/>
        <v>0</v>
      </c>
      <c r="AZ330" s="84">
        <f t="shared" si="71"/>
        <v>0</v>
      </c>
      <c r="BA330" s="84">
        <f t="shared" si="71"/>
        <v>0</v>
      </c>
      <c r="BB330" s="84">
        <f t="shared" si="71"/>
        <v>0</v>
      </c>
      <c r="BC330" s="84">
        <f t="shared" si="71"/>
        <v>0</v>
      </c>
      <c r="BD330" s="5"/>
      <c r="BE330" s="5"/>
      <c r="BF330" s="5"/>
      <c r="BG330" s="5"/>
      <c r="BH330" s="5"/>
      <c r="BI330" s="5"/>
      <c r="BJ330" s="5"/>
    </row>
    <row r="331" spans="2:62" hidden="1">
      <c r="B331">
        <f t="shared" si="72"/>
        <v>830</v>
      </c>
      <c r="C331" t="str">
        <f t="shared" si="72"/>
        <v>RECOL.LECCIÓ</v>
      </c>
      <c r="D331" t="str">
        <f t="shared" si="72"/>
        <v>Recol.lecció calçot</v>
      </c>
      <c r="E331" s="82">
        <f t="shared" si="72"/>
        <v>2500</v>
      </c>
      <c r="F331" s="84">
        <f t="shared" si="76"/>
        <v>0</v>
      </c>
      <c r="G331" s="84">
        <f t="shared" si="76"/>
        <v>0</v>
      </c>
      <c r="H331" s="84">
        <f t="shared" si="76"/>
        <v>0</v>
      </c>
      <c r="I331" s="84">
        <f t="shared" si="76"/>
        <v>0</v>
      </c>
      <c r="J331" s="84">
        <f t="shared" si="76"/>
        <v>0</v>
      </c>
      <c r="K331" s="84">
        <f t="shared" si="76"/>
        <v>0</v>
      </c>
      <c r="L331" s="84">
        <f t="shared" si="76"/>
        <v>0</v>
      </c>
      <c r="M331" s="84">
        <f t="shared" si="76"/>
        <v>0</v>
      </c>
      <c r="N331" s="84">
        <f t="shared" si="76"/>
        <v>0</v>
      </c>
      <c r="O331" s="84">
        <f t="shared" si="76"/>
        <v>0</v>
      </c>
      <c r="P331" s="84">
        <f t="shared" si="76"/>
        <v>0</v>
      </c>
      <c r="Q331" s="84">
        <f t="shared" si="76"/>
        <v>0</v>
      </c>
      <c r="R331" s="84">
        <f t="shared" si="76"/>
        <v>0</v>
      </c>
      <c r="S331" s="84">
        <f t="shared" si="76"/>
        <v>0</v>
      </c>
      <c r="T331" s="84">
        <f t="shared" si="76"/>
        <v>0</v>
      </c>
      <c r="U331" s="84">
        <f t="shared" si="76"/>
        <v>0</v>
      </c>
      <c r="V331" s="84">
        <f t="shared" si="76"/>
        <v>0</v>
      </c>
      <c r="W331" s="84">
        <f t="shared" si="76"/>
        <v>0</v>
      </c>
      <c r="X331" s="84">
        <f t="shared" si="76"/>
        <v>0</v>
      </c>
      <c r="Y331" s="84">
        <f t="shared" si="76"/>
        <v>0</v>
      </c>
      <c r="Z331" s="84">
        <f t="shared" si="76"/>
        <v>0</v>
      </c>
      <c r="AA331" s="84">
        <f t="shared" si="76"/>
        <v>0</v>
      </c>
      <c r="AB331" s="84">
        <f t="shared" si="76"/>
        <v>0</v>
      </c>
      <c r="AC331" s="84">
        <f t="shared" si="76"/>
        <v>0</v>
      </c>
      <c r="AD331" s="84">
        <f t="shared" si="76"/>
        <v>0</v>
      </c>
      <c r="AE331" s="84">
        <f t="shared" si="76"/>
        <v>0</v>
      </c>
      <c r="AF331" s="84">
        <f t="shared" si="76"/>
        <v>0</v>
      </c>
      <c r="AG331" s="84">
        <f t="shared" si="76"/>
        <v>0</v>
      </c>
      <c r="AH331" s="84">
        <f t="shared" si="76"/>
        <v>0</v>
      </c>
      <c r="AI331" s="84">
        <f t="shared" si="76"/>
        <v>0</v>
      </c>
      <c r="AJ331" s="84">
        <f t="shared" si="76"/>
        <v>0</v>
      </c>
      <c r="AK331" s="84">
        <f t="shared" si="76"/>
        <v>0</v>
      </c>
      <c r="AL331" s="84">
        <f t="shared" si="76"/>
        <v>0</v>
      </c>
      <c r="AM331" s="84">
        <f t="shared" si="76"/>
        <v>0</v>
      </c>
      <c r="AN331" s="84">
        <f t="shared" si="76"/>
        <v>0</v>
      </c>
      <c r="AO331" s="84">
        <f t="shared" si="76"/>
        <v>0</v>
      </c>
      <c r="AP331" s="84">
        <f t="shared" si="76"/>
        <v>0</v>
      </c>
      <c r="AQ331" s="84">
        <f t="shared" si="75"/>
        <v>0</v>
      </c>
      <c r="AR331" s="84">
        <f t="shared" si="76"/>
        <v>0</v>
      </c>
      <c r="AS331" s="5"/>
      <c r="AT331" s="84">
        <f t="shared" si="71"/>
        <v>0</v>
      </c>
      <c r="AU331" s="84">
        <f t="shared" si="71"/>
        <v>0</v>
      </c>
      <c r="AV331" s="84">
        <f t="shared" si="71"/>
        <v>0</v>
      </c>
      <c r="AW331" s="84">
        <f t="shared" si="71"/>
        <v>0</v>
      </c>
      <c r="AX331" s="84">
        <f t="shared" si="71"/>
        <v>0</v>
      </c>
      <c r="AY331" s="84">
        <f t="shared" si="71"/>
        <v>0</v>
      </c>
      <c r="AZ331" s="84">
        <f t="shared" si="71"/>
        <v>0</v>
      </c>
      <c r="BA331" s="84">
        <f t="shared" si="71"/>
        <v>0</v>
      </c>
      <c r="BB331" s="84">
        <f t="shared" si="71"/>
        <v>0</v>
      </c>
      <c r="BC331" s="84">
        <f t="shared" si="71"/>
        <v>0</v>
      </c>
      <c r="BD331" s="5"/>
      <c r="BE331" s="5"/>
      <c r="BF331" s="5"/>
      <c r="BG331" s="5"/>
      <c r="BH331" s="5"/>
      <c r="BI331" s="5"/>
      <c r="BJ331" s="5"/>
    </row>
    <row r="332" spans="2:62" hidden="1">
      <c r="B332">
        <f t="shared" si="72"/>
        <v>840</v>
      </c>
      <c r="C332" t="str">
        <f t="shared" si="72"/>
        <v>RECOL.LECCIÓ</v>
      </c>
      <c r="D332" t="str">
        <f t="shared" si="72"/>
        <v>Recol.lecció enciam</v>
      </c>
      <c r="E332" s="82">
        <f t="shared" si="72"/>
        <v>2500</v>
      </c>
      <c r="F332" s="84">
        <f t="shared" si="76"/>
        <v>0</v>
      </c>
      <c r="G332" s="84">
        <f t="shared" si="76"/>
        <v>0</v>
      </c>
      <c r="H332" s="84">
        <f t="shared" si="76"/>
        <v>0</v>
      </c>
      <c r="I332" s="84">
        <f t="shared" si="76"/>
        <v>0</v>
      </c>
      <c r="J332" s="84">
        <f t="shared" si="76"/>
        <v>0</v>
      </c>
      <c r="K332" s="84">
        <f t="shared" si="76"/>
        <v>0</v>
      </c>
      <c r="L332" s="84">
        <f t="shared" si="76"/>
        <v>0</v>
      </c>
      <c r="M332" s="84">
        <f t="shared" si="76"/>
        <v>0</v>
      </c>
      <c r="N332" s="84">
        <f t="shared" si="76"/>
        <v>0</v>
      </c>
      <c r="O332" s="84">
        <f t="shared" si="76"/>
        <v>0</v>
      </c>
      <c r="P332" s="84">
        <f t="shared" si="76"/>
        <v>0</v>
      </c>
      <c r="Q332" s="84">
        <f t="shared" si="76"/>
        <v>0</v>
      </c>
      <c r="R332" s="84">
        <f t="shared" si="76"/>
        <v>0</v>
      </c>
      <c r="S332" s="84">
        <f t="shared" si="76"/>
        <v>0</v>
      </c>
      <c r="T332" s="84">
        <f t="shared" si="76"/>
        <v>0</v>
      </c>
      <c r="U332" s="84">
        <f t="shared" si="76"/>
        <v>0</v>
      </c>
      <c r="V332" s="84">
        <f t="shared" si="76"/>
        <v>0</v>
      </c>
      <c r="W332" s="84">
        <f t="shared" si="76"/>
        <v>0</v>
      </c>
      <c r="X332" s="84">
        <f t="shared" si="76"/>
        <v>0</v>
      </c>
      <c r="Y332" s="84">
        <f t="shared" si="76"/>
        <v>0</v>
      </c>
      <c r="Z332" s="84">
        <f t="shared" si="76"/>
        <v>0</v>
      </c>
      <c r="AA332" s="84">
        <f t="shared" si="76"/>
        <v>0</v>
      </c>
      <c r="AB332" s="84">
        <f t="shared" si="76"/>
        <v>0</v>
      </c>
      <c r="AC332" s="84">
        <f t="shared" si="76"/>
        <v>0</v>
      </c>
      <c r="AD332" s="84">
        <f t="shared" si="76"/>
        <v>0</v>
      </c>
      <c r="AE332" s="84">
        <f t="shared" si="76"/>
        <v>0</v>
      </c>
      <c r="AF332" s="84">
        <f t="shared" si="76"/>
        <v>0</v>
      </c>
      <c r="AG332" s="84">
        <f t="shared" si="76"/>
        <v>0</v>
      </c>
      <c r="AH332" s="84">
        <f t="shared" si="76"/>
        <v>0</v>
      </c>
      <c r="AI332" s="84">
        <f t="shared" si="76"/>
        <v>0</v>
      </c>
      <c r="AJ332" s="84">
        <f t="shared" si="76"/>
        <v>0</v>
      </c>
      <c r="AK332" s="84">
        <f t="shared" si="76"/>
        <v>0</v>
      </c>
      <c r="AL332" s="84">
        <f t="shared" si="76"/>
        <v>0</v>
      </c>
      <c r="AM332" s="84">
        <f t="shared" si="76"/>
        <v>0</v>
      </c>
      <c r="AN332" s="84">
        <f t="shared" si="76"/>
        <v>0</v>
      </c>
      <c r="AO332" s="84">
        <f t="shared" si="76"/>
        <v>0</v>
      </c>
      <c r="AP332" s="84">
        <f t="shared" si="76"/>
        <v>0</v>
      </c>
      <c r="AQ332" s="84">
        <f t="shared" si="75"/>
        <v>0</v>
      </c>
      <c r="AR332" s="84">
        <f t="shared" si="76"/>
        <v>0</v>
      </c>
      <c r="AS332" s="5"/>
      <c r="AT332" s="84">
        <f t="shared" si="71"/>
        <v>0</v>
      </c>
      <c r="AU332" s="84">
        <f t="shared" si="71"/>
        <v>0</v>
      </c>
      <c r="AV332" s="84">
        <f t="shared" si="71"/>
        <v>0</v>
      </c>
      <c r="AW332" s="84">
        <f t="shared" si="71"/>
        <v>0</v>
      </c>
      <c r="AX332" s="84">
        <f t="shared" si="71"/>
        <v>0</v>
      </c>
      <c r="AY332" s="84">
        <f t="shared" si="71"/>
        <v>0</v>
      </c>
      <c r="AZ332" s="84">
        <f t="shared" si="71"/>
        <v>0</v>
      </c>
      <c r="BA332" s="84">
        <f t="shared" si="71"/>
        <v>0</v>
      </c>
      <c r="BB332" s="84">
        <f t="shared" si="71"/>
        <v>0</v>
      </c>
      <c r="BC332" s="84">
        <f t="shared" si="71"/>
        <v>0</v>
      </c>
      <c r="BD332" s="5"/>
      <c r="BE332" s="5"/>
      <c r="BF332" s="5"/>
      <c r="BG332" s="5"/>
      <c r="BH332" s="5"/>
      <c r="BI332" s="5"/>
      <c r="BJ332" s="5"/>
    </row>
    <row r="333" spans="2:62" hidden="1">
      <c r="B333">
        <f t="shared" si="72"/>
        <v>850</v>
      </c>
      <c r="C333" t="str">
        <f t="shared" si="72"/>
        <v>RECOL.LECCIÓ</v>
      </c>
      <c r="D333" t="str">
        <f t="shared" si="72"/>
        <v>Recol.lecció bledes a manats</v>
      </c>
      <c r="E333" s="82">
        <f t="shared" si="72"/>
        <v>2500</v>
      </c>
      <c r="F333" s="84">
        <f t="shared" si="76"/>
        <v>0</v>
      </c>
      <c r="G333" s="84">
        <f t="shared" si="76"/>
        <v>0</v>
      </c>
      <c r="H333" s="84">
        <f t="shared" si="76"/>
        <v>0</v>
      </c>
      <c r="I333" s="84">
        <f t="shared" si="76"/>
        <v>0</v>
      </c>
      <c r="J333" s="84">
        <f t="shared" si="76"/>
        <v>0</v>
      </c>
      <c r="K333" s="84">
        <f t="shared" si="76"/>
        <v>0</v>
      </c>
      <c r="L333" s="84">
        <f t="shared" si="76"/>
        <v>0</v>
      </c>
      <c r="M333" s="84">
        <f t="shared" si="76"/>
        <v>0</v>
      </c>
      <c r="N333" s="84">
        <f t="shared" si="76"/>
        <v>0</v>
      </c>
      <c r="O333" s="84">
        <f t="shared" si="76"/>
        <v>0</v>
      </c>
      <c r="P333" s="84">
        <f t="shared" si="76"/>
        <v>0</v>
      </c>
      <c r="Q333" s="84">
        <f t="shared" si="76"/>
        <v>0</v>
      </c>
      <c r="R333" s="84">
        <f t="shared" si="76"/>
        <v>0</v>
      </c>
      <c r="S333" s="84">
        <f t="shared" si="76"/>
        <v>0</v>
      </c>
      <c r="T333" s="84">
        <f t="shared" si="76"/>
        <v>0</v>
      </c>
      <c r="U333" s="84">
        <f t="shared" si="76"/>
        <v>0</v>
      </c>
      <c r="V333" s="84">
        <f t="shared" si="76"/>
        <v>0</v>
      </c>
      <c r="W333" s="84">
        <f t="shared" si="76"/>
        <v>0</v>
      </c>
      <c r="X333" s="84">
        <f t="shared" si="76"/>
        <v>0</v>
      </c>
      <c r="Y333" s="84">
        <f t="shared" si="76"/>
        <v>0</v>
      </c>
      <c r="Z333" s="84">
        <f t="shared" si="76"/>
        <v>0</v>
      </c>
      <c r="AA333" s="84">
        <f t="shared" si="76"/>
        <v>0</v>
      </c>
      <c r="AB333" s="84">
        <f t="shared" si="76"/>
        <v>0</v>
      </c>
      <c r="AC333" s="84">
        <f t="shared" si="76"/>
        <v>0</v>
      </c>
      <c r="AD333" s="84">
        <f t="shared" si="76"/>
        <v>0</v>
      </c>
      <c r="AE333" s="84">
        <f t="shared" si="76"/>
        <v>0</v>
      </c>
      <c r="AF333" s="84">
        <f t="shared" si="76"/>
        <v>0</v>
      </c>
      <c r="AG333" s="84">
        <f t="shared" si="76"/>
        <v>0</v>
      </c>
      <c r="AH333" s="84">
        <f t="shared" si="76"/>
        <v>0</v>
      </c>
      <c r="AI333" s="84">
        <f t="shared" si="76"/>
        <v>0</v>
      </c>
      <c r="AJ333" s="84">
        <f t="shared" si="76"/>
        <v>0</v>
      </c>
      <c r="AK333" s="84">
        <f t="shared" si="76"/>
        <v>0</v>
      </c>
      <c r="AL333" s="84">
        <f t="shared" si="76"/>
        <v>0</v>
      </c>
      <c r="AM333" s="84">
        <f t="shared" si="76"/>
        <v>0</v>
      </c>
      <c r="AN333" s="84">
        <f t="shared" si="76"/>
        <v>0</v>
      </c>
      <c r="AO333" s="84">
        <f t="shared" si="76"/>
        <v>0</v>
      </c>
      <c r="AP333" s="84">
        <f t="shared" si="76"/>
        <v>0</v>
      </c>
      <c r="AQ333" s="84">
        <f t="shared" si="75"/>
        <v>0</v>
      </c>
      <c r="AR333" s="84">
        <f t="shared" si="76"/>
        <v>0</v>
      </c>
      <c r="AS333" s="5"/>
      <c r="AT333" s="84">
        <f t="shared" si="71"/>
        <v>0</v>
      </c>
      <c r="AU333" s="84">
        <f t="shared" si="71"/>
        <v>0</v>
      </c>
      <c r="AV333" s="84">
        <f t="shared" si="71"/>
        <v>0</v>
      </c>
      <c r="AW333" s="84">
        <f t="shared" si="71"/>
        <v>0</v>
      </c>
      <c r="AX333" s="84">
        <f t="shared" si="71"/>
        <v>0</v>
      </c>
      <c r="AY333" s="84">
        <f t="shared" si="71"/>
        <v>0</v>
      </c>
      <c r="AZ333" s="84">
        <f t="shared" si="71"/>
        <v>0</v>
      </c>
      <c r="BA333" s="84">
        <f t="shared" si="71"/>
        <v>0</v>
      </c>
      <c r="BB333" s="84">
        <f t="shared" si="71"/>
        <v>0</v>
      </c>
      <c r="BC333" s="84">
        <f t="shared" si="71"/>
        <v>0</v>
      </c>
      <c r="BD333" s="5"/>
      <c r="BE333" s="5"/>
      <c r="BF333" s="5"/>
      <c r="BG333" s="5"/>
      <c r="BH333" s="5"/>
      <c r="BI333" s="5"/>
      <c r="BJ333" s="5"/>
    </row>
    <row r="334" spans="2:62" hidden="1">
      <c r="B334">
        <f t="shared" si="72"/>
        <v>860</v>
      </c>
      <c r="C334" t="str">
        <f t="shared" si="72"/>
        <v>RECOL.LECCIÓ</v>
      </c>
      <c r="D334" t="str">
        <f t="shared" si="72"/>
        <v>Recol.lecció bledes</v>
      </c>
      <c r="E334" s="82">
        <f t="shared" si="72"/>
        <v>2500</v>
      </c>
      <c r="F334" s="84">
        <f t="shared" si="76"/>
        <v>0</v>
      </c>
      <c r="G334" s="84">
        <f t="shared" si="76"/>
        <v>0</v>
      </c>
      <c r="H334" s="84">
        <f t="shared" si="76"/>
        <v>0</v>
      </c>
      <c r="I334" s="84">
        <f t="shared" si="76"/>
        <v>0</v>
      </c>
      <c r="J334" s="84">
        <f t="shared" si="76"/>
        <v>0</v>
      </c>
      <c r="K334" s="84">
        <f t="shared" si="76"/>
        <v>0</v>
      </c>
      <c r="L334" s="84">
        <f t="shared" si="76"/>
        <v>0</v>
      </c>
      <c r="M334" s="84">
        <f t="shared" si="76"/>
        <v>0</v>
      </c>
      <c r="N334" s="84">
        <f t="shared" si="76"/>
        <v>0</v>
      </c>
      <c r="O334" s="84">
        <f t="shared" si="76"/>
        <v>0</v>
      </c>
      <c r="P334" s="84">
        <f t="shared" si="76"/>
        <v>0</v>
      </c>
      <c r="Q334" s="84">
        <f t="shared" si="76"/>
        <v>0</v>
      </c>
      <c r="R334" s="84">
        <f t="shared" si="76"/>
        <v>0</v>
      </c>
      <c r="S334" s="84">
        <f t="shared" si="76"/>
        <v>0</v>
      </c>
      <c r="T334" s="84">
        <f t="shared" si="76"/>
        <v>0</v>
      </c>
      <c r="U334" s="84">
        <f t="shared" si="76"/>
        <v>0</v>
      </c>
      <c r="V334" s="84">
        <f t="shared" si="76"/>
        <v>0</v>
      </c>
      <c r="W334" s="84">
        <f t="shared" si="76"/>
        <v>0</v>
      </c>
      <c r="X334" s="84">
        <f t="shared" si="76"/>
        <v>0</v>
      </c>
      <c r="Y334" s="84">
        <f t="shared" si="76"/>
        <v>0</v>
      </c>
      <c r="Z334" s="84">
        <f t="shared" si="76"/>
        <v>0</v>
      </c>
      <c r="AA334" s="84">
        <f t="shared" si="76"/>
        <v>0</v>
      </c>
      <c r="AB334" s="84">
        <f t="shared" si="76"/>
        <v>0</v>
      </c>
      <c r="AC334" s="84">
        <f t="shared" si="76"/>
        <v>0</v>
      </c>
      <c r="AD334" s="84">
        <f t="shared" si="76"/>
        <v>0</v>
      </c>
      <c r="AE334" s="84">
        <f t="shared" si="76"/>
        <v>0</v>
      </c>
      <c r="AF334" s="84">
        <f t="shared" si="76"/>
        <v>0</v>
      </c>
      <c r="AG334" s="84">
        <f t="shared" si="76"/>
        <v>0</v>
      </c>
      <c r="AH334" s="84">
        <f t="shared" si="76"/>
        <v>0</v>
      </c>
      <c r="AI334" s="84">
        <f t="shared" si="76"/>
        <v>0</v>
      </c>
      <c r="AJ334" s="84">
        <f t="shared" si="76"/>
        <v>0</v>
      </c>
      <c r="AK334" s="84">
        <f t="shared" si="76"/>
        <v>0</v>
      </c>
      <c r="AL334" s="84">
        <f t="shared" si="76"/>
        <v>0</v>
      </c>
      <c r="AM334" s="84">
        <f t="shared" si="76"/>
        <v>0</v>
      </c>
      <c r="AN334" s="84">
        <f t="shared" si="76"/>
        <v>0</v>
      </c>
      <c r="AO334" s="84">
        <f t="shared" si="76"/>
        <v>0</v>
      </c>
      <c r="AP334" s="84">
        <f t="shared" si="76"/>
        <v>0</v>
      </c>
      <c r="AQ334" s="84">
        <f t="shared" si="75"/>
        <v>0</v>
      </c>
      <c r="AR334" s="84">
        <f t="shared" si="76"/>
        <v>0</v>
      </c>
      <c r="AS334" s="5"/>
      <c r="AT334" s="84">
        <f t="shared" ref="AT334:BC336" si="77">+AT99*$E$4/$E334</f>
        <v>0</v>
      </c>
      <c r="AU334" s="84">
        <f t="shared" si="77"/>
        <v>0</v>
      </c>
      <c r="AV334" s="84">
        <f t="shared" si="77"/>
        <v>0</v>
      </c>
      <c r="AW334" s="84">
        <f t="shared" si="77"/>
        <v>0</v>
      </c>
      <c r="AX334" s="84">
        <f t="shared" si="77"/>
        <v>0</v>
      </c>
      <c r="AY334" s="84">
        <f t="shared" si="77"/>
        <v>0</v>
      </c>
      <c r="AZ334" s="84">
        <f t="shared" si="77"/>
        <v>0</v>
      </c>
      <c r="BA334" s="84">
        <f t="shared" si="77"/>
        <v>0</v>
      </c>
      <c r="BB334" s="84">
        <f t="shared" si="77"/>
        <v>0</v>
      </c>
      <c r="BC334" s="84">
        <f t="shared" si="77"/>
        <v>0</v>
      </c>
      <c r="BD334" s="5"/>
      <c r="BE334" s="5"/>
      <c r="BF334" s="5"/>
      <c r="BG334" s="5"/>
      <c r="BH334" s="5"/>
      <c r="BI334" s="5"/>
      <c r="BJ334" s="5"/>
    </row>
    <row r="335" spans="2:62" hidden="1">
      <c r="B335">
        <f t="shared" ref="B335:E350" si="78">+B100</f>
        <v>870</v>
      </c>
      <c r="C335" t="str">
        <f t="shared" si="78"/>
        <v>RECOL.LECCIÓ</v>
      </c>
      <c r="D335" t="str">
        <f t="shared" si="78"/>
        <v>Recol.lecció tomàquet</v>
      </c>
      <c r="E335" s="82">
        <f t="shared" si="78"/>
        <v>2500</v>
      </c>
      <c r="F335" s="84">
        <f t="shared" si="76"/>
        <v>0</v>
      </c>
      <c r="G335" s="84">
        <f t="shared" si="76"/>
        <v>0</v>
      </c>
      <c r="H335" s="84">
        <f t="shared" si="76"/>
        <v>0</v>
      </c>
      <c r="I335" s="84">
        <f t="shared" si="76"/>
        <v>0</v>
      </c>
      <c r="J335" s="84">
        <f t="shared" si="76"/>
        <v>0</v>
      </c>
      <c r="K335" s="84">
        <f t="shared" si="76"/>
        <v>0</v>
      </c>
      <c r="L335" s="84">
        <f t="shared" si="76"/>
        <v>0</v>
      </c>
      <c r="M335" s="84">
        <f t="shared" si="76"/>
        <v>0</v>
      </c>
      <c r="N335" s="84">
        <f t="shared" si="76"/>
        <v>0</v>
      </c>
      <c r="O335" s="84">
        <f t="shared" si="76"/>
        <v>0</v>
      </c>
      <c r="P335" s="84">
        <f t="shared" si="76"/>
        <v>0</v>
      </c>
      <c r="Q335" s="84">
        <f t="shared" si="76"/>
        <v>0</v>
      </c>
      <c r="R335" s="84">
        <f t="shared" si="76"/>
        <v>0</v>
      </c>
      <c r="S335" s="84">
        <f t="shared" si="76"/>
        <v>0</v>
      </c>
      <c r="T335" s="84">
        <f t="shared" si="76"/>
        <v>0</v>
      </c>
      <c r="U335" s="84">
        <f t="shared" si="76"/>
        <v>0</v>
      </c>
      <c r="V335" s="84">
        <f t="shared" si="76"/>
        <v>0</v>
      </c>
      <c r="W335" s="84">
        <f t="shared" si="76"/>
        <v>0</v>
      </c>
      <c r="X335" s="84">
        <f t="shared" si="76"/>
        <v>0</v>
      </c>
      <c r="Y335" s="84">
        <f t="shared" si="76"/>
        <v>0</v>
      </c>
      <c r="Z335" s="84">
        <f t="shared" si="76"/>
        <v>0</v>
      </c>
      <c r="AA335" s="84">
        <f t="shared" si="76"/>
        <v>0</v>
      </c>
      <c r="AB335" s="84">
        <f t="shared" si="76"/>
        <v>0</v>
      </c>
      <c r="AC335" s="84">
        <f t="shared" si="76"/>
        <v>0</v>
      </c>
      <c r="AD335" s="84">
        <f t="shared" si="76"/>
        <v>0</v>
      </c>
      <c r="AE335" s="84">
        <f t="shared" si="76"/>
        <v>0</v>
      </c>
      <c r="AF335" s="84">
        <f t="shared" si="76"/>
        <v>0</v>
      </c>
      <c r="AG335" s="84">
        <f t="shared" ref="AG335:AR335" si="79">+AG100*$E$4/$E335</f>
        <v>0</v>
      </c>
      <c r="AH335" s="84">
        <f t="shared" si="79"/>
        <v>0</v>
      </c>
      <c r="AI335" s="84">
        <f t="shared" si="79"/>
        <v>0</v>
      </c>
      <c r="AJ335" s="84">
        <f t="shared" si="79"/>
        <v>0</v>
      </c>
      <c r="AK335" s="84">
        <f t="shared" si="79"/>
        <v>0</v>
      </c>
      <c r="AL335" s="84">
        <f t="shared" si="79"/>
        <v>0</v>
      </c>
      <c r="AM335" s="84">
        <f t="shared" si="79"/>
        <v>0</v>
      </c>
      <c r="AN335" s="84">
        <f t="shared" si="79"/>
        <v>0</v>
      </c>
      <c r="AO335" s="84">
        <f t="shared" si="79"/>
        <v>0</v>
      </c>
      <c r="AP335" s="84">
        <f t="shared" si="79"/>
        <v>0</v>
      </c>
      <c r="AQ335" s="84">
        <f t="shared" si="75"/>
        <v>0</v>
      </c>
      <c r="AR335" s="84">
        <f t="shared" si="79"/>
        <v>0</v>
      </c>
      <c r="AS335" s="5"/>
      <c r="AT335" s="84">
        <f t="shared" si="77"/>
        <v>0</v>
      </c>
      <c r="AU335" s="84">
        <f t="shared" si="77"/>
        <v>0</v>
      </c>
      <c r="AV335" s="84">
        <f t="shared" si="77"/>
        <v>0</v>
      </c>
      <c r="AW335" s="84">
        <f t="shared" si="77"/>
        <v>0</v>
      </c>
      <c r="AX335" s="84">
        <f t="shared" si="77"/>
        <v>0</v>
      </c>
      <c r="AY335" s="84">
        <f t="shared" si="77"/>
        <v>0</v>
      </c>
      <c r="AZ335" s="84">
        <f t="shared" si="77"/>
        <v>0</v>
      </c>
      <c r="BA335" s="84">
        <f t="shared" si="77"/>
        <v>0</v>
      </c>
      <c r="BB335" s="84">
        <f t="shared" si="77"/>
        <v>0</v>
      </c>
      <c r="BC335" s="84">
        <f t="shared" si="77"/>
        <v>0</v>
      </c>
      <c r="BD335" s="5"/>
      <c r="BE335" s="5"/>
      <c r="BF335" s="5"/>
      <c r="BG335" s="5"/>
      <c r="BH335" s="5"/>
      <c r="BI335" s="5"/>
      <c r="BJ335" s="5"/>
    </row>
    <row r="336" spans="2:62" hidden="1">
      <c r="B336">
        <f t="shared" si="78"/>
        <v>880</v>
      </c>
      <c r="C336" t="str">
        <f t="shared" si="78"/>
        <v>RECOL.LECCIÓ</v>
      </c>
      <c r="D336" t="str">
        <f t="shared" si="78"/>
        <v>Recol.lecció carbassa</v>
      </c>
      <c r="E336" s="82">
        <f t="shared" si="78"/>
        <v>2500</v>
      </c>
      <c r="F336" s="84">
        <f t="shared" ref="F336:AR336" si="80">+F101*$E$4/$E336</f>
        <v>0</v>
      </c>
      <c r="G336" s="84">
        <f t="shared" si="80"/>
        <v>0</v>
      </c>
      <c r="H336" s="84">
        <f t="shared" si="80"/>
        <v>0</v>
      </c>
      <c r="I336" s="84">
        <f t="shared" si="80"/>
        <v>0</v>
      </c>
      <c r="J336" s="84">
        <f t="shared" si="80"/>
        <v>0</v>
      </c>
      <c r="K336" s="84">
        <f t="shared" si="80"/>
        <v>0</v>
      </c>
      <c r="L336" s="84">
        <f t="shared" si="80"/>
        <v>0</v>
      </c>
      <c r="M336" s="84">
        <f t="shared" si="80"/>
        <v>0</v>
      </c>
      <c r="N336" s="84">
        <f t="shared" si="80"/>
        <v>0</v>
      </c>
      <c r="O336" s="84">
        <f t="shared" si="80"/>
        <v>0</v>
      </c>
      <c r="P336" s="84">
        <f t="shared" si="80"/>
        <v>0</v>
      </c>
      <c r="Q336" s="84">
        <f t="shared" si="80"/>
        <v>0</v>
      </c>
      <c r="R336" s="84">
        <f t="shared" si="80"/>
        <v>0</v>
      </c>
      <c r="S336" s="84">
        <f t="shared" si="80"/>
        <v>0</v>
      </c>
      <c r="T336" s="84">
        <f t="shared" si="80"/>
        <v>0</v>
      </c>
      <c r="U336" s="84">
        <f t="shared" si="80"/>
        <v>0</v>
      </c>
      <c r="V336" s="84">
        <f t="shared" si="80"/>
        <v>0</v>
      </c>
      <c r="W336" s="84">
        <f t="shared" si="80"/>
        <v>0</v>
      </c>
      <c r="X336" s="84">
        <f t="shared" si="80"/>
        <v>0</v>
      </c>
      <c r="Y336" s="84">
        <f t="shared" si="80"/>
        <v>0</v>
      </c>
      <c r="Z336" s="84">
        <f t="shared" si="80"/>
        <v>0</v>
      </c>
      <c r="AA336" s="84">
        <f t="shared" si="80"/>
        <v>0</v>
      </c>
      <c r="AB336" s="84">
        <f t="shared" si="80"/>
        <v>0</v>
      </c>
      <c r="AC336" s="84">
        <f t="shared" si="80"/>
        <v>0</v>
      </c>
      <c r="AD336" s="84">
        <f t="shared" si="80"/>
        <v>0</v>
      </c>
      <c r="AE336" s="84">
        <f t="shared" si="80"/>
        <v>0</v>
      </c>
      <c r="AF336" s="84">
        <f t="shared" si="80"/>
        <v>0</v>
      </c>
      <c r="AG336" s="84">
        <f t="shared" si="80"/>
        <v>0</v>
      </c>
      <c r="AH336" s="84">
        <f t="shared" si="80"/>
        <v>0</v>
      </c>
      <c r="AI336" s="84">
        <f t="shared" si="80"/>
        <v>0</v>
      </c>
      <c r="AJ336" s="84">
        <f t="shared" si="80"/>
        <v>0</v>
      </c>
      <c r="AK336" s="84">
        <f t="shared" si="80"/>
        <v>0</v>
      </c>
      <c r="AL336" s="84">
        <f t="shared" si="80"/>
        <v>0</v>
      </c>
      <c r="AM336" s="84">
        <f t="shared" si="80"/>
        <v>0</v>
      </c>
      <c r="AN336" s="84">
        <f t="shared" si="80"/>
        <v>0</v>
      </c>
      <c r="AO336" s="84">
        <f t="shared" si="80"/>
        <v>0</v>
      </c>
      <c r="AP336" s="84">
        <f t="shared" si="80"/>
        <v>0</v>
      </c>
      <c r="AQ336" s="84">
        <f t="shared" si="75"/>
        <v>0</v>
      </c>
      <c r="AR336" s="84">
        <f t="shared" si="80"/>
        <v>0</v>
      </c>
      <c r="AS336" s="5"/>
      <c r="AT336" s="84">
        <f t="shared" si="77"/>
        <v>0</v>
      </c>
      <c r="AU336" s="84">
        <f t="shared" si="77"/>
        <v>0</v>
      </c>
      <c r="AV336" s="84">
        <f t="shared" si="77"/>
        <v>0</v>
      </c>
      <c r="AW336" s="84">
        <f t="shared" si="77"/>
        <v>0</v>
      </c>
      <c r="AX336" s="84">
        <f t="shared" si="77"/>
        <v>0</v>
      </c>
      <c r="AY336" s="84">
        <f t="shared" si="77"/>
        <v>0</v>
      </c>
      <c r="AZ336" s="84">
        <f t="shared" si="77"/>
        <v>0</v>
      </c>
      <c r="BA336" s="84">
        <f t="shared" si="77"/>
        <v>0</v>
      </c>
      <c r="BB336" s="84">
        <f t="shared" si="77"/>
        <v>0</v>
      </c>
      <c r="BC336" s="84">
        <f t="shared" si="77"/>
        <v>0</v>
      </c>
      <c r="BD336" s="5"/>
      <c r="BE336" s="5"/>
      <c r="BF336" s="5"/>
      <c r="BG336" s="5"/>
      <c r="BH336" s="5"/>
      <c r="BI336" s="5"/>
      <c r="BJ336" s="5"/>
    </row>
    <row r="337" spans="2:62" hidden="1">
      <c r="B337">
        <f t="shared" si="78"/>
        <v>115</v>
      </c>
      <c r="C337" t="str">
        <f t="shared" si="78"/>
        <v>PREPARACIÓ DEL SÒL</v>
      </c>
      <c r="D337" t="str">
        <f t="shared" si="78"/>
        <v>Preparació per desbrossat amb discos</v>
      </c>
      <c r="E337" s="82">
        <f t="shared" si="78"/>
        <v>2500</v>
      </c>
      <c r="F337" s="84">
        <f>IF($E$4&lt;$E337,$E$4/$E337*F102,F102)</f>
        <v>0</v>
      </c>
      <c r="G337" s="84">
        <f t="shared" ref="G337:AR352" si="81">IF($E$4&lt;$E337,$E$4/$E337*G102,G102)</f>
        <v>0</v>
      </c>
      <c r="H337" s="84">
        <f t="shared" si="81"/>
        <v>0</v>
      </c>
      <c r="I337" s="84">
        <f t="shared" si="81"/>
        <v>0</v>
      </c>
      <c r="J337" s="84">
        <f t="shared" si="81"/>
        <v>0</v>
      </c>
      <c r="K337" s="84">
        <f t="shared" si="81"/>
        <v>0</v>
      </c>
      <c r="L337" s="84">
        <f t="shared" si="81"/>
        <v>0</v>
      </c>
      <c r="M337" s="84">
        <f t="shared" si="81"/>
        <v>0</v>
      </c>
      <c r="N337" s="84">
        <f t="shared" si="81"/>
        <v>0</v>
      </c>
      <c r="O337" s="84">
        <f t="shared" si="81"/>
        <v>0</v>
      </c>
      <c r="P337" s="84">
        <f t="shared" si="81"/>
        <v>0</v>
      </c>
      <c r="Q337" s="84">
        <f t="shared" si="81"/>
        <v>0</v>
      </c>
      <c r="R337" s="84">
        <f t="shared" si="81"/>
        <v>0</v>
      </c>
      <c r="S337" s="84">
        <f t="shared" si="81"/>
        <v>0</v>
      </c>
      <c r="T337" s="84">
        <f t="shared" si="81"/>
        <v>0</v>
      </c>
      <c r="U337" s="84">
        <f t="shared" si="81"/>
        <v>0</v>
      </c>
      <c r="V337" s="84">
        <f t="shared" si="81"/>
        <v>0</v>
      </c>
      <c r="W337" s="84">
        <f t="shared" si="81"/>
        <v>0</v>
      </c>
      <c r="X337" s="84">
        <f t="shared" si="81"/>
        <v>0</v>
      </c>
      <c r="Y337" s="84">
        <f t="shared" si="81"/>
        <v>0</v>
      </c>
      <c r="Z337" s="84">
        <f t="shared" si="81"/>
        <v>0</v>
      </c>
      <c r="AA337" s="84">
        <f t="shared" si="81"/>
        <v>0</v>
      </c>
      <c r="AB337" s="84">
        <f t="shared" si="81"/>
        <v>0</v>
      </c>
      <c r="AC337" s="84">
        <f t="shared" si="81"/>
        <v>0</v>
      </c>
      <c r="AD337" s="84">
        <f t="shared" si="81"/>
        <v>0</v>
      </c>
      <c r="AE337" s="84">
        <f t="shared" si="81"/>
        <v>0</v>
      </c>
      <c r="AF337" s="84">
        <f t="shared" si="81"/>
        <v>0</v>
      </c>
      <c r="AG337" s="84">
        <f t="shared" si="81"/>
        <v>0</v>
      </c>
      <c r="AH337" s="84">
        <f t="shared" si="81"/>
        <v>0</v>
      </c>
      <c r="AI337" s="84">
        <f t="shared" si="81"/>
        <v>0</v>
      </c>
      <c r="AJ337" s="84">
        <f t="shared" si="81"/>
        <v>0</v>
      </c>
      <c r="AK337" s="84">
        <f t="shared" si="81"/>
        <v>0</v>
      </c>
      <c r="AL337" s="84">
        <f t="shared" si="81"/>
        <v>0</v>
      </c>
      <c r="AM337" s="84">
        <f t="shared" si="81"/>
        <v>0</v>
      </c>
      <c r="AN337" s="84">
        <f t="shared" si="81"/>
        <v>0</v>
      </c>
      <c r="AO337" s="84">
        <f t="shared" si="81"/>
        <v>0</v>
      </c>
      <c r="AP337" s="84">
        <f t="shared" si="81"/>
        <v>0</v>
      </c>
      <c r="AQ337" s="84">
        <f t="shared" si="81"/>
        <v>0</v>
      </c>
      <c r="AR337" s="84">
        <f t="shared" si="81"/>
        <v>0</v>
      </c>
      <c r="AS337" s="5"/>
      <c r="AT337" s="84">
        <f t="shared" ref="AT337:BC352" si="82">IF($E$4&lt;$E337,$E$4/$E337*AT102,AT102)</f>
        <v>0</v>
      </c>
      <c r="AU337" s="84">
        <f t="shared" si="82"/>
        <v>0</v>
      </c>
      <c r="AV337" s="84">
        <f t="shared" si="82"/>
        <v>0</v>
      </c>
      <c r="AW337" s="84">
        <f t="shared" si="82"/>
        <v>0</v>
      </c>
      <c r="AX337" s="84">
        <f t="shared" si="82"/>
        <v>0</v>
      </c>
      <c r="AY337" s="84">
        <f t="shared" si="82"/>
        <v>0</v>
      </c>
      <c r="AZ337" s="84">
        <f t="shared" si="82"/>
        <v>0</v>
      </c>
      <c r="BA337" s="84">
        <f t="shared" si="82"/>
        <v>0</v>
      </c>
      <c r="BB337" s="84">
        <f t="shared" si="82"/>
        <v>0</v>
      </c>
      <c r="BC337" s="84">
        <f t="shared" si="82"/>
        <v>0</v>
      </c>
      <c r="BD337" s="5"/>
      <c r="BE337" s="5"/>
      <c r="BF337" s="5"/>
      <c r="BG337" s="5"/>
      <c r="BH337" s="5"/>
      <c r="BI337" s="5"/>
      <c r="BJ337" s="5"/>
    </row>
    <row r="338" spans="2:62" hidden="1">
      <c r="B338">
        <f t="shared" si="78"/>
        <v>125</v>
      </c>
      <c r="C338" t="str">
        <f t="shared" si="78"/>
        <v>PREPARACIÓ DEL SÒL</v>
      </c>
      <c r="D338" t="str">
        <f t="shared" si="78"/>
        <v>Preparació per desbrossat amb desbrossadora</v>
      </c>
      <c r="E338" s="82">
        <f t="shared" si="78"/>
        <v>2500</v>
      </c>
      <c r="F338" s="84">
        <f t="shared" ref="F338:AR344" si="83">IF($E$4&lt;$E338,$E$4/$E338*F103,F103)</f>
        <v>0</v>
      </c>
      <c r="G338" s="84">
        <f t="shared" si="83"/>
        <v>0</v>
      </c>
      <c r="H338" s="84">
        <f t="shared" si="83"/>
        <v>0</v>
      </c>
      <c r="I338" s="84">
        <f t="shared" si="83"/>
        <v>0</v>
      </c>
      <c r="J338" s="84">
        <f t="shared" si="83"/>
        <v>0</v>
      </c>
      <c r="K338" s="84">
        <f t="shared" si="83"/>
        <v>0</v>
      </c>
      <c r="L338" s="84">
        <f t="shared" si="83"/>
        <v>0</v>
      </c>
      <c r="M338" s="84">
        <f t="shared" si="83"/>
        <v>0</v>
      </c>
      <c r="N338" s="84">
        <f t="shared" si="83"/>
        <v>0</v>
      </c>
      <c r="O338" s="84">
        <f t="shared" si="83"/>
        <v>0</v>
      </c>
      <c r="P338" s="84">
        <f t="shared" si="83"/>
        <v>0</v>
      </c>
      <c r="Q338" s="84">
        <f t="shared" si="83"/>
        <v>0</v>
      </c>
      <c r="R338" s="84">
        <f t="shared" si="83"/>
        <v>0</v>
      </c>
      <c r="S338" s="84">
        <f t="shared" si="83"/>
        <v>0</v>
      </c>
      <c r="T338" s="84">
        <f t="shared" si="83"/>
        <v>0</v>
      </c>
      <c r="U338" s="84">
        <f t="shared" si="83"/>
        <v>0</v>
      </c>
      <c r="V338" s="84">
        <f t="shared" si="83"/>
        <v>0</v>
      </c>
      <c r="W338" s="84">
        <f t="shared" si="83"/>
        <v>0</v>
      </c>
      <c r="X338" s="84">
        <f t="shared" si="83"/>
        <v>0</v>
      </c>
      <c r="Y338" s="84">
        <f t="shared" si="83"/>
        <v>0</v>
      </c>
      <c r="Z338" s="84">
        <f t="shared" si="83"/>
        <v>0</v>
      </c>
      <c r="AA338" s="84">
        <f t="shared" si="83"/>
        <v>0</v>
      </c>
      <c r="AB338" s="84">
        <f t="shared" si="83"/>
        <v>0</v>
      </c>
      <c r="AC338" s="84">
        <f t="shared" si="83"/>
        <v>0</v>
      </c>
      <c r="AD338" s="84">
        <f t="shared" si="83"/>
        <v>0</v>
      </c>
      <c r="AE338" s="84">
        <f t="shared" si="83"/>
        <v>0</v>
      </c>
      <c r="AF338" s="84">
        <f t="shared" si="83"/>
        <v>0</v>
      </c>
      <c r="AG338" s="84">
        <f t="shared" si="83"/>
        <v>0</v>
      </c>
      <c r="AH338" s="84">
        <f t="shared" si="83"/>
        <v>0</v>
      </c>
      <c r="AI338" s="84">
        <f t="shared" si="83"/>
        <v>0</v>
      </c>
      <c r="AJ338" s="84">
        <f t="shared" si="83"/>
        <v>0</v>
      </c>
      <c r="AK338" s="84">
        <f t="shared" si="83"/>
        <v>0</v>
      </c>
      <c r="AL338" s="84">
        <f t="shared" si="83"/>
        <v>0</v>
      </c>
      <c r="AM338" s="84">
        <f t="shared" si="83"/>
        <v>0</v>
      </c>
      <c r="AN338" s="84">
        <f t="shared" si="83"/>
        <v>0</v>
      </c>
      <c r="AO338" s="84">
        <f t="shared" si="83"/>
        <v>0</v>
      </c>
      <c r="AP338" s="84">
        <f t="shared" si="83"/>
        <v>0</v>
      </c>
      <c r="AQ338" s="84">
        <f t="shared" si="81"/>
        <v>0</v>
      </c>
      <c r="AR338" s="84">
        <f t="shared" si="83"/>
        <v>0</v>
      </c>
      <c r="AS338" s="5"/>
      <c r="AT338" s="84">
        <f t="shared" si="82"/>
        <v>0</v>
      </c>
      <c r="AU338" s="84">
        <f t="shared" si="82"/>
        <v>0</v>
      </c>
      <c r="AV338" s="84">
        <f t="shared" si="82"/>
        <v>0</v>
      </c>
      <c r="AW338" s="84">
        <f t="shared" si="82"/>
        <v>0</v>
      </c>
      <c r="AX338" s="84">
        <f t="shared" si="82"/>
        <v>0</v>
      </c>
      <c r="AY338" s="84">
        <f t="shared" si="82"/>
        <v>0</v>
      </c>
      <c r="AZ338" s="84">
        <f t="shared" si="82"/>
        <v>0</v>
      </c>
      <c r="BA338" s="84">
        <f t="shared" si="82"/>
        <v>0</v>
      </c>
      <c r="BB338" s="84">
        <f t="shared" si="82"/>
        <v>0</v>
      </c>
      <c r="BC338" s="84">
        <f t="shared" si="82"/>
        <v>0</v>
      </c>
      <c r="BD338" s="5"/>
      <c r="BE338" s="5"/>
      <c r="BF338" s="5"/>
      <c r="BG338" s="5"/>
      <c r="BH338" s="5"/>
      <c r="BI338" s="5"/>
      <c r="BJ338" s="5"/>
    </row>
    <row r="339" spans="2:62" hidden="1">
      <c r="B339">
        <f t="shared" si="78"/>
        <v>135</v>
      </c>
      <c r="C339" t="str">
        <f t="shared" si="78"/>
        <v>PREPARACIÓ DEL SÒL</v>
      </c>
      <c r="D339" t="str">
        <f t="shared" si="78"/>
        <v>Preparació per subsolat</v>
      </c>
      <c r="E339" s="82">
        <f t="shared" si="78"/>
        <v>2500</v>
      </c>
      <c r="F339" s="84">
        <f t="shared" si="83"/>
        <v>0</v>
      </c>
      <c r="G339" s="84">
        <f t="shared" si="83"/>
        <v>0</v>
      </c>
      <c r="H339" s="84">
        <f t="shared" si="83"/>
        <v>0</v>
      </c>
      <c r="I339" s="84">
        <f t="shared" si="83"/>
        <v>0</v>
      </c>
      <c r="J339" s="84">
        <f t="shared" si="83"/>
        <v>0</v>
      </c>
      <c r="K339" s="84">
        <f t="shared" si="83"/>
        <v>0</v>
      </c>
      <c r="L339" s="84">
        <f t="shared" si="83"/>
        <v>0</v>
      </c>
      <c r="M339" s="84">
        <f t="shared" si="83"/>
        <v>0</v>
      </c>
      <c r="N339" s="84">
        <f t="shared" si="83"/>
        <v>0</v>
      </c>
      <c r="O339" s="84">
        <f t="shared" si="83"/>
        <v>0</v>
      </c>
      <c r="P339" s="84">
        <f t="shared" si="83"/>
        <v>0</v>
      </c>
      <c r="Q339" s="84">
        <f t="shared" si="83"/>
        <v>0</v>
      </c>
      <c r="R339" s="84">
        <f t="shared" si="83"/>
        <v>0</v>
      </c>
      <c r="S339" s="84">
        <f t="shared" si="83"/>
        <v>0</v>
      </c>
      <c r="T339" s="84">
        <f t="shared" si="83"/>
        <v>0</v>
      </c>
      <c r="U339" s="84">
        <f t="shared" si="83"/>
        <v>0</v>
      </c>
      <c r="V339" s="84">
        <f t="shared" si="83"/>
        <v>0</v>
      </c>
      <c r="W339" s="84">
        <f t="shared" si="83"/>
        <v>0</v>
      </c>
      <c r="X339" s="84">
        <f t="shared" si="83"/>
        <v>0</v>
      </c>
      <c r="Y339" s="84">
        <f t="shared" si="83"/>
        <v>0</v>
      </c>
      <c r="Z339" s="84">
        <f t="shared" si="83"/>
        <v>0</v>
      </c>
      <c r="AA339" s="84">
        <f t="shared" si="83"/>
        <v>0</v>
      </c>
      <c r="AB339" s="84">
        <f t="shared" si="83"/>
        <v>0</v>
      </c>
      <c r="AC339" s="84">
        <f t="shared" si="83"/>
        <v>0</v>
      </c>
      <c r="AD339" s="84">
        <f t="shared" si="83"/>
        <v>0</v>
      </c>
      <c r="AE339" s="84">
        <f t="shared" si="83"/>
        <v>0</v>
      </c>
      <c r="AF339" s="84">
        <f t="shared" si="83"/>
        <v>0</v>
      </c>
      <c r="AG339" s="84">
        <f t="shared" si="83"/>
        <v>0</v>
      </c>
      <c r="AH339" s="84">
        <f t="shared" si="83"/>
        <v>0</v>
      </c>
      <c r="AI339" s="84">
        <f t="shared" si="83"/>
        <v>0</v>
      </c>
      <c r="AJ339" s="84">
        <f t="shared" si="83"/>
        <v>0</v>
      </c>
      <c r="AK339" s="84">
        <f t="shared" si="83"/>
        <v>0</v>
      </c>
      <c r="AL339" s="84">
        <f t="shared" si="83"/>
        <v>0</v>
      </c>
      <c r="AM339" s="84">
        <f t="shared" si="83"/>
        <v>0</v>
      </c>
      <c r="AN339" s="84">
        <f t="shared" si="83"/>
        <v>0</v>
      </c>
      <c r="AO339" s="84">
        <f t="shared" si="83"/>
        <v>0</v>
      </c>
      <c r="AP339" s="84">
        <f t="shared" si="83"/>
        <v>0</v>
      </c>
      <c r="AQ339" s="84">
        <f t="shared" si="81"/>
        <v>0</v>
      </c>
      <c r="AR339" s="84">
        <f t="shared" si="83"/>
        <v>0</v>
      </c>
      <c r="AS339" s="5"/>
      <c r="AT339" s="84">
        <f t="shared" si="82"/>
        <v>0</v>
      </c>
      <c r="AU339" s="84">
        <f t="shared" si="82"/>
        <v>0</v>
      </c>
      <c r="AV339" s="84">
        <f t="shared" si="82"/>
        <v>0</v>
      </c>
      <c r="AW339" s="84">
        <f t="shared" si="82"/>
        <v>0</v>
      </c>
      <c r="AX339" s="84">
        <f t="shared" si="82"/>
        <v>0</v>
      </c>
      <c r="AY339" s="84">
        <f t="shared" si="82"/>
        <v>0</v>
      </c>
      <c r="AZ339" s="84">
        <f t="shared" si="82"/>
        <v>0</v>
      </c>
      <c r="BA339" s="84">
        <f t="shared" si="82"/>
        <v>0</v>
      </c>
      <c r="BB339" s="84">
        <f t="shared" si="82"/>
        <v>0</v>
      </c>
      <c r="BC339" s="84">
        <f t="shared" si="82"/>
        <v>0</v>
      </c>
      <c r="BD339" s="5"/>
      <c r="BE339" s="5"/>
      <c r="BF339" s="5"/>
      <c r="BG339" s="5"/>
      <c r="BH339" s="5"/>
      <c r="BI339" s="5"/>
      <c r="BJ339" s="5"/>
    </row>
    <row r="340" spans="2:62" hidden="1">
      <c r="B340">
        <f t="shared" si="78"/>
        <v>145</v>
      </c>
      <c r="C340" t="str">
        <f t="shared" si="78"/>
        <v>PREPARACIÓ DEL SÒL</v>
      </c>
      <c r="D340" t="str">
        <f t="shared" si="78"/>
        <v>Preparació per alçat</v>
      </c>
      <c r="E340" s="82">
        <f t="shared" si="78"/>
        <v>2500</v>
      </c>
      <c r="F340" s="84">
        <f t="shared" si="83"/>
        <v>0</v>
      </c>
      <c r="G340" s="84">
        <f t="shared" si="83"/>
        <v>0</v>
      </c>
      <c r="H340" s="84">
        <f t="shared" si="83"/>
        <v>0</v>
      </c>
      <c r="I340" s="84">
        <f t="shared" si="83"/>
        <v>0</v>
      </c>
      <c r="J340" s="84">
        <f t="shared" si="83"/>
        <v>0</v>
      </c>
      <c r="K340" s="84">
        <f t="shared" si="83"/>
        <v>0</v>
      </c>
      <c r="L340" s="84">
        <f t="shared" si="83"/>
        <v>0</v>
      </c>
      <c r="M340" s="84">
        <f t="shared" si="83"/>
        <v>0</v>
      </c>
      <c r="N340" s="84">
        <f t="shared" si="83"/>
        <v>0</v>
      </c>
      <c r="O340" s="84">
        <f t="shared" si="83"/>
        <v>0</v>
      </c>
      <c r="P340" s="84">
        <f t="shared" si="83"/>
        <v>0</v>
      </c>
      <c r="Q340" s="84">
        <f t="shared" si="83"/>
        <v>0</v>
      </c>
      <c r="R340" s="84">
        <f t="shared" si="83"/>
        <v>0</v>
      </c>
      <c r="S340" s="84">
        <f t="shared" si="83"/>
        <v>0</v>
      </c>
      <c r="T340" s="84">
        <f t="shared" si="83"/>
        <v>0</v>
      </c>
      <c r="U340" s="84">
        <f t="shared" si="83"/>
        <v>0</v>
      </c>
      <c r="V340" s="84">
        <f t="shared" si="83"/>
        <v>0</v>
      </c>
      <c r="W340" s="84">
        <f t="shared" si="83"/>
        <v>0</v>
      </c>
      <c r="X340" s="84">
        <f t="shared" si="83"/>
        <v>0</v>
      </c>
      <c r="Y340" s="84">
        <f t="shared" si="83"/>
        <v>0</v>
      </c>
      <c r="Z340" s="84">
        <f t="shared" si="83"/>
        <v>0</v>
      </c>
      <c r="AA340" s="84">
        <f t="shared" si="83"/>
        <v>0</v>
      </c>
      <c r="AB340" s="84">
        <f t="shared" si="83"/>
        <v>0</v>
      </c>
      <c r="AC340" s="84">
        <f t="shared" si="83"/>
        <v>0</v>
      </c>
      <c r="AD340" s="84">
        <f t="shared" si="83"/>
        <v>0</v>
      </c>
      <c r="AE340" s="84">
        <f t="shared" si="83"/>
        <v>0</v>
      </c>
      <c r="AF340" s="84">
        <f t="shared" si="83"/>
        <v>0</v>
      </c>
      <c r="AG340" s="84">
        <f t="shared" si="83"/>
        <v>0</v>
      </c>
      <c r="AH340" s="84">
        <f t="shared" si="83"/>
        <v>0</v>
      </c>
      <c r="AI340" s="84">
        <f t="shared" si="83"/>
        <v>0</v>
      </c>
      <c r="AJ340" s="84">
        <f t="shared" si="83"/>
        <v>0</v>
      </c>
      <c r="AK340" s="84">
        <f t="shared" si="83"/>
        <v>0</v>
      </c>
      <c r="AL340" s="84">
        <f t="shared" si="83"/>
        <v>0</v>
      </c>
      <c r="AM340" s="84">
        <f t="shared" si="83"/>
        <v>0</v>
      </c>
      <c r="AN340" s="84">
        <f t="shared" si="83"/>
        <v>0</v>
      </c>
      <c r="AO340" s="84">
        <f t="shared" si="83"/>
        <v>0</v>
      </c>
      <c r="AP340" s="84">
        <f t="shared" si="83"/>
        <v>0</v>
      </c>
      <c r="AQ340" s="84">
        <f t="shared" si="81"/>
        <v>0</v>
      </c>
      <c r="AR340" s="84">
        <f t="shared" si="83"/>
        <v>0</v>
      </c>
      <c r="AS340" s="5"/>
      <c r="AT340" s="84">
        <f t="shared" si="82"/>
        <v>0</v>
      </c>
      <c r="AU340" s="84">
        <f t="shared" si="82"/>
        <v>0</v>
      </c>
      <c r="AV340" s="84">
        <f t="shared" si="82"/>
        <v>0</v>
      </c>
      <c r="AW340" s="84">
        <f t="shared" si="82"/>
        <v>0</v>
      </c>
      <c r="AX340" s="84">
        <f t="shared" si="82"/>
        <v>0</v>
      </c>
      <c r="AY340" s="84">
        <f t="shared" si="82"/>
        <v>0</v>
      </c>
      <c r="AZ340" s="84">
        <f t="shared" si="82"/>
        <v>0</v>
      </c>
      <c r="BA340" s="84">
        <f t="shared" si="82"/>
        <v>0</v>
      </c>
      <c r="BB340" s="84">
        <f t="shared" si="82"/>
        <v>0</v>
      </c>
      <c r="BC340" s="84">
        <f t="shared" si="82"/>
        <v>0</v>
      </c>
      <c r="BD340" s="5"/>
      <c r="BE340" s="5"/>
      <c r="BF340" s="5"/>
      <c r="BG340" s="5"/>
      <c r="BH340" s="5"/>
      <c r="BI340" s="5"/>
      <c r="BJ340" s="5"/>
    </row>
    <row r="341" spans="2:62" hidden="1">
      <c r="B341">
        <f t="shared" si="78"/>
        <v>155</v>
      </c>
      <c r="C341" t="str">
        <f t="shared" si="78"/>
        <v>PREPARACIÓ DEL SÒL</v>
      </c>
      <c r="D341" t="str">
        <f t="shared" si="78"/>
        <v>Preparació per estripat</v>
      </c>
      <c r="E341" s="82">
        <f t="shared" si="78"/>
        <v>2500</v>
      </c>
      <c r="F341" s="84">
        <f t="shared" si="83"/>
        <v>0</v>
      </c>
      <c r="G341" s="84">
        <f t="shared" si="83"/>
        <v>0</v>
      </c>
      <c r="H341" s="84">
        <f t="shared" si="83"/>
        <v>0</v>
      </c>
      <c r="I341" s="84">
        <f t="shared" si="83"/>
        <v>0</v>
      </c>
      <c r="J341" s="84">
        <f t="shared" si="83"/>
        <v>0</v>
      </c>
      <c r="K341" s="84">
        <f t="shared" si="83"/>
        <v>0</v>
      </c>
      <c r="L341" s="84">
        <f t="shared" si="83"/>
        <v>0</v>
      </c>
      <c r="M341" s="84">
        <f t="shared" si="83"/>
        <v>0</v>
      </c>
      <c r="N341" s="84">
        <f t="shared" si="83"/>
        <v>0</v>
      </c>
      <c r="O341" s="84">
        <f t="shared" si="83"/>
        <v>0</v>
      </c>
      <c r="P341" s="84">
        <f t="shared" si="83"/>
        <v>0</v>
      </c>
      <c r="Q341" s="84">
        <f t="shared" si="83"/>
        <v>0</v>
      </c>
      <c r="R341" s="84">
        <f t="shared" si="83"/>
        <v>0</v>
      </c>
      <c r="S341" s="84">
        <f t="shared" si="83"/>
        <v>0</v>
      </c>
      <c r="T341" s="84">
        <f t="shared" si="83"/>
        <v>0</v>
      </c>
      <c r="U341" s="84">
        <f t="shared" si="83"/>
        <v>0</v>
      </c>
      <c r="V341" s="84">
        <f t="shared" si="83"/>
        <v>0</v>
      </c>
      <c r="W341" s="84">
        <f t="shared" si="83"/>
        <v>0</v>
      </c>
      <c r="X341" s="84">
        <f t="shared" si="83"/>
        <v>0</v>
      </c>
      <c r="Y341" s="84">
        <f t="shared" si="83"/>
        <v>0</v>
      </c>
      <c r="Z341" s="84">
        <f t="shared" si="83"/>
        <v>0</v>
      </c>
      <c r="AA341" s="84">
        <f t="shared" si="83"/>
        <v>0</v>
      </c>
      <c r="AB341" s="84">
        <f t="shared" si="83"/>
        <v>0</v>
      </c>
      <c r="AC341" s="84">
        <f t="shared" si="83"/>
        <v>0</v>
      </c>
      <c r="AD341" s="84">
        <f t="shared" si="83"/>
        <v>0</v>
      </c>
      <c r="AE341" s="84">
        <f t="shared" si="83"/>
        <v>0</v>
      </c>
      <c r="AF341" s="84">
        <f t="shared" si="83"/>
        <v>0</v>
      </c>
      <c r="AG341" s="84">
        <f t="shared" si="83"/>
        <v>0</v>
      </c>
      <c r="AH341" s="84">
        <f t="shared" si="83"/>
        <v>0</v>
      </c>
      <c r="AI341" s="84">
        <f t="shared" si="83"/>
        <v>0</v>
      </c>
      <c r="AJ341" s="84">
        <f t="shared" si="83"/>
        <v>0</v>
      </c>
      <c r="AK341" s="84">
        <f t="shared" si="83"/>
        <v>0</v>
      </c>
      <c r="AL341" s="84">
        <f t="shared" si="83"/>
        <v>0</v>
      </c>
      <c r="AM341" s="84">
        <f t="shared" si="83"/>
        <v>0</v>
      </c>
      <c r="AN341" s="84">
        <f t="shared" si="83"/>
        <v>0</v>
      </c>
      <c r="AO341" s="84">
        <f t="shared" si="83"/>
        <v>0</v>
      </c>
      <c r="AP341" s="84">
        <f t="shared" si="83"/>
        <v>0</v>
      </c>
      <c r="AQ341" s="84">
        <f t="shared" si="81"/>
        <v>0</v>
      </c>
      <c r="AR341" s="84">
        <f t="shared" si="83"/>
        <v>0</v>
      </c>
      <c r="AS341" s="5"/>
      <c r="AT341" s="84">
        <f t="shared" si="82"/>
        <v>0</v>
      </c>
      <c r="AU341" s="84">
        <f t="shared" si="82"/>
        <v>0</v>
      </c>
      <c r="AV341" s="84">
        <f t="shared" si="82"/>
        <v>0</v>
      </c>
      <c r="AW341" s="84">
        <f t="shared" si="82"/>
        <v>0</v>
      </c>
      <c r="AX341" s="84">
        <f t="shared" si="82"/>
        <v>0</v>
      </c>
      <c r="AY341" s="84">
        <f t="shared" si="82"/>
        <v>0</v>
      </c>
      <c r="AZ341" s="84">
        <f t="shared" si="82"/>
        <v>0</v>
      </c>
      <c r="BA341" s="84">
        <f t="shared" si="82"/>
        <v>0</v>
      </c>
      <c r="BB341" s="84">
        <f t="shared" si="82"/>
        <v>0</v>
      </c>
      <c r="BC341" s="84">
        <f t="shared" si="82"/>
        <v>0</v>
      </c>
      <c r="BD341" s="5"/>
      <c r="BE341" s="5"/>
      <c r="BF341" s="5"/>
      <c r="BG341" s="5"/>
      <c r="BH341" s="5"/>
      <c r="BI341" s="5"/>
      <c r="BJ341" s="5"/>
    </row>
    <row r="342" spans="2:62" hidden="1">
      <c r="B342">
        <f t="shared" si="78"/>
        <v>165</v>
      </c>
      <c r="C342" t="str">
        <f t="shared" si="78"/>
        <v>PREPARACIÓ DEL SÒL</v>
      </c>
      <c r="D342" t="str">
        <f t="shared" si="78"/>
        <v>Preparació per fresat</v>
      </c>
      <c r="E342" s="82">
        <f t="shared" si="78"/>
        <v>2500</v>
      </c>
      <c r="F342" s="84">
        <f t="shared" si="83"/>
        <v>0</v>
      </c>
      <c r="G342" s="84">
        <f t="shared" si="83"/>
        <v>0</v>
      </c>
      <c r="H342" s="84">
        <f t="shared" si="83"/>
        <v>0</v>
      </c>
      <c r="I342" s="84">
        <f t="shared" si="83"/>
        <v>0</v>
      </c>
      <c r="J342" s="84">
        <f t="shared" si="83"/>
        <v>0</v>
      </c>
      <c r="K342" s="84">
        <f t="shared" si="83"/>
        <v>0</v>
      </c>
      <c r="L342" s="84">
        <f t="shared" si="83"/>
        <v>0</v>
      </c>
      <c r="M342" s="84">
        <f t="shared" si="83"/>
        <v>0</v>
      </c>
      <c r="N342" s="84">
        <f t="shared" si="83"/>
        <v>0</v>
      </c>
      <c r="O342" s="84">
        <f t="shared" si="83"/>
        <v>0</v>
      </c>
      <c r="P342" s="84">
        <f t="shared" si="83"/>
        <v>0</v>
      </c>
      <c r="Q342" s="84">
        <f t="shared" si="83"/>
        <v>0</v>
      </c>
      <c r="R342" s="84">
        <f t="shared" si="83"/>
        <v>0</v>
      </c>
      <c r="S342" s="84">
        <f t="shared" si="83"/>
        <v>0</v>
      </c>
      <c r="T342" s="84">
        <f t="shared" si="83"/>
        <v>0</v>
      </c>
      <c r="U342" s="84">
        <f t="shared" si="83"/>
        <v>0</v>
      </c>
      <c r="V342" s="84">
        <f t="shared" si="83"/>
        <v>0</v>
      </c>
      <c r="W342" s="84">
        <f t="shared" si="83"/>
        <v>0</v>
      </c>
      <c r="X342" s="84">
        <f t="shared" si="83"/>
        <v>0</v>
      </c>
      <c r="Y342" s="84">
        <f t="shared" si="83"/>
        <v>0</v>
      </c>
      <c r="Z342" s="84">
        <f t="shared" si="83"/>
        <v>0</v>
      </c>
      <c r="AA342" s="84">
        <f t="shared" si="83"/>
        <v>0</v>
      </c>
      <c r="AB342" s="84">
        <f t="shared" si="83"/>
        <v>0</v>
      </c>
      <c r="AC342" s="84">
        <f t="shared" si="83"/>
        <v>0</v>
      </c>
      <c r="AD342" s="84">
        <f t="shared" si="83"/>
        <v>0</v>
      </c>
      <c r="AE342" s="84">
        <f t="shared" si="83"/>
        <v>0</v>
      </c>
      <c r="AF342" s="84">
        <f t="shared" si="83"/>
        <v>0</v>
      </c>
      <c r="AG342" s="84">
        <f t="shared" si="83"/>
        <v>0</v>
      </c>
      <c r="AH342" s="84">
        <f t="shared" si="83"/>
        <v>0</v>
      </c>
      <c r="AI342" s="84">
        <f t="shared" si="83"/>
        <v>0</v>
      </c>
      <c r="AJ342" s="84">
        <f t="shared" si="83"/>
        <v>0</v>
      </c>
      <c r="AK342" s="84">
        <f t="shared" si="83"/>
        <v>0</v>
      </c>
      <c r="AL342" s="84">
        <f t="shared" si="83"/>
        <v>0</v>
      </c>
      <c r="AM342" s="84">
        <f t="shared" si="83"/>
        <v>0</v>
      </c>
      <c r="AN342" s="84">
        <f t="shared" si="83"/>
        <v>0</v>
      </c>
      <c r="AO342" s="84">
        <f t="shared" si="83"/>
        <v>0</v>
      </c>
      <c r="AP342" s="84">
        <f t="shared" si="83"/>
        <v>0</v>
      </c>
      <c r="AQ342" s="84">
        <f t="shared" si="81"/>
        <v>0</v>
      </c>
      <c r="AR342" s="84">
        <f t="shared" si="83"/>
        <v>0</v>
      </c>
      <c r="AS342" s="5"/>
      <c r="AT342" s="84">
        <f t="shared" si="82"/>
        <v>0</v>
      </c>
      <c r="AU342" s="84">
        <f t="shared" si="82"/>
        <v>0</v>
      </c>
      <c r="AV342" s="84">
        <f t="shared" si="82"/>
        <v>0</v>
      </c>
      <c r="AW342" s="84">
        <f t="shared" si="82"/>
        <v>0</v>
      </c>
      <c r="AX342" s="84">
        <f t="shared" si="82"/>
        <v>0</v>
      </c>
      <c r="AY342" s="84">
        <f t="shared" si="82"/>
        <v>0</v>
      </c>
      <c r="AZ342" s="84">
        <f t="shared" si="82"/>
        <v>0</v>
      </c>
      <c r="BA342" s="84">
        <f t="shared" si="82"/>
        <v>0</v>
      </c>
      <c r="BB342" s="84">
        <f t="shared" si="82"/>
        <v>0</v>
      </c>
      <c r="BC342" s="84">
        <f t="shared" si="82"/>
        <v>0</v>
      </c>
      <c r="BD342" s="5"/>
      <c r="BE342" s="5"/>
      <c r="BF342" s="5"/>
      <c r="BG342" s="5"/>
      <c r="BH342" s="5"/>
      <c r="BI342" s="5"/>
      <c r="BJ342" s="5"/>
    </row>
    <row r="343" spans="2:62" hidden="1">
      <c r="B343">
        <f t="shared" si="78"/>
        <v>215</v>
      </c>
      <c r="C343" t="str">
        <f t="shared" si="78"/>
        <v>ADOBAT</v>
      </c>
      <c r="D343" t="str">
        <f t="shared" si="78"/>
        <v>Preparació per aplicació de compost (36 t/ha)</v>
      </c>
      <c r="E343" s="82">
        <f t="shared" si="78"/>
        <v>2500</v>
      </c>
      <c r="F343" s="84">
        <f t="shared" si="83"/>
        <v>0</v>
      </c>
      <c r="G343" s="84">
        <f t="shared" si="83"/>
        <v>0</v>
      </c>
      <c r="H343" s="84">
        <f t="shared" si="83"/>
        <v>0</v>
      </c>
      <c r="I343" s="84">
        <f t="shared" si="83"/>
        <v>0</v>
      </c>
      <c r="J343" s="84">
        <f t="shared" si="83"/>
        <v>0</v>
      </c>
      <c r="K343" s="84">
        <f t="shared" si="83"/>
        <v>0</v>
      </c>
      <c r="L343" s="84">
        <f t="shared" si="83"/>
        <v>0</v>
      </c>
      <c r="M343" s="84">
        <f t="shared" si="83"/>
        <v>0</v>
      </c>
      <c r="N343" s="84">
        <f t="shared" si="83"/>
        <v>0</v>
      </c>
      <c r="O343" s="84">
        <f t="shared" si="83"/>
        <v>0</v>
      </c>
      <c r="P343" s="84">
        <f t="shared" si="83"/>
        <v>0</v>
      </c>
      <c r="Q343" s="84">
        <f t="shared" si="83"/>
        <v>0</v>
      </c>
      <c r="R343" s="84">
        <f t="shared" si="83"/>
        <v>0</v>
      </c>
      <c r="S343" s="84">
        <f t="shared" si="83"/>
        <v>0</v>
      </c>
      <c r="T343" s="84">
        <f t="shared" si="83"/>
        <v>0</v>
      </c>
      <c r="U343" s="84">
        <f t="shared" si="83"/>
        <v>0</v>
      </c>
      <c r="V343" s="84">
        <f t="shared" si="83"/>
        <v>0</v>
      </c>
      <c r="W343" s="84">
        <f t="shared" si="83"/>
        <v>0</v>
      </c>
      <c r="X343" s="84">
        <f t="shared" si="83"/>
        <v>0</v>
      </c>
      <c r="Y343" s="84">
        <f t="shared" si="83"/>
        <v>0</v>
      </c>
      <c r="Z343" s="84">
        <f t="shared" si="83"/>
        <v>0</v>
      </c>
      <c r="AA343" s="84">
        <f t="shared" si="83"/>
        <v>0</v>
      </c>
      <c r="AB343" s="84">
        <f t="shared" si="83"/>
        <v>0</v>
      </c>
      <c r="AC343" s="84">
        <f t="shared" si="83"/>
        <v>0</v>
      </c>
      <c r="AD343" s="84">
        <f t="shared" si="83"/>
        <v>0</v>
      </c>
      <c r="AE343" s="84">
        <f t="shared" si="83"/>
        <v>0</v>
      </c>
      <c r="AF343" s="84">
        <f t="shared" si="83"/>
        <v>0</v>
      </c>
      <c r="AG343" s="84">
        <f t="shared" si="83"/>
        <v>0</v>
      </c>
      <c r="AH343" s="84">
        <f t="shared" si="83"/>
        <v>0</v>
      </c>
      <c r="AI343" s="84">
        <f t="shared" si="83"/>
        <v>0</v>
      </c>
      <c r="AJ343" s="84">
        <f t="shared" si="83"/>
        <v>0</v>
      </c>
      <c r="AK343" s="84">
        <f t="shared" si="83"/>
        <v>0</v>
      </c>
      <c r="AL343" s="84">
        <f t="shared" si="83"/>
        <v>0</v>
      </c>
      <c r="AM343" s="84">
        <f t="shared" si="83"/>
        <v>0</v>
      </c>
      <c r="AN343" s="84">
        <f t="shared" si="83"/>
        <v>0</v>
      </c>
      <c r="AO343" s="84">
        <f t="shared" si="83"/>
        <v>0</v>
      </c>
      <c r="AP343" s="84">
        <f t="shared" si="83"/>
        <v>0</v>
      </c>
      <c r="AQ343" s="84">
        <f t="shared" si="81"/>
        <v>0</v>
      </c>
      <c r="AR343" s="84">
        <f t="shared" si="83"/>
        <v>0</v>
      </c>
      <c r="AS343" s="5"/>
      <c r="AT343" s="84">
        <f t="shared" si="82"/>
        <v>0</v>
      </c>
      <c r="AU343" s="84">
        <f t="shared" si="82"/>
        <v>0</v>
      </c>
      <c r="AV343" s="84">
        <f t="shared" si="82"/>
        <v>0</v>
      </c>
      <c r="AW343" s="84">
        <f t="shared" si="82"/>
        <v>0</v>
      </c>
      <c r="AX343" s="84">
        <f t="shared" si="82"/>
        <v>0</v>
      </c>
      <c r="AY343" s="84">
        <f t="shared" si="82"/>
        <v>0</v>
      </c>
      <c r="AZ343" s="84">
        <f t="shared" si="82"/>
        <v>0</v>
      </c>
      <c r="BA343" s="84">
        <f t="shared" si="82"/>
        <v>0</v>
      </c>
      <c r="BB343" s="84">
        <f t="shared" si="82"/>
        <v>0</v>
      </c>
      <c r="BC343" s="84">
        <f t="shared" si="82"/>
        <v>0</v>
      </c>
      <c r="BD343" s="5"/>
      <c r="BE343" s="5"/>
      <c r="BF343" s="5"/>
      <c r="BG343" s="5"/>
      <c r="BH343" s="5"/>
      <c r="BI343" s="5"/>
      <c r="BJ343" s="5"/>
    </row>
    <row r="344" spans="2:62" hidden="1">
      <c r="B344">
        <f t="shared" si="78"/>
        <v>225</v>
      </c>
      <c r="C344" t="str">
        <f t="shared" si="78"/>
        <v>ADOBAT</v>
      </c>
      <c r="D344" t="str">
        <f t="shared" si="78"/>
        <v>Preparació per aplicació de compost (60 t/ha)</v>
      </c>
      <c r="E344" s="82">
        <f t="shared" si="78"/>
        <v>2500</v>
      </c>
      <c r="F344" s="84">
        <f t="shared" si="83"/>
        <v>0</v>
      </c>
      <c r="G344" s="84">
        <f t="shared" si="83"/>
        <v>0</v>
      </c>
      <c r="H344" s="84">
        <f t="shared" si="83"/>
        <v>0</v>
      </c>
      <c r="I344" s="84">
        <f t="shared" si="83"/>
        <v>0</v>
      </c>
      <c r="J344" s="84">
        <f t="shared" si="83"/>
        <v>0</v>
      </c>
      <c r="K344" s="84">
        <f t="shared" si="83"/>
        <v>0</v>
      </c>
      <c r="L344" s="84">
        <f t="shared" si="83"/>
        <v>0</v>
      </c>
      <c r="M344" s="84">
        <f t="shared" si="83"/>
        <v>0</v>
      </c>
      <c r="N344" s="84">
        <f t="shared" si="83"/>
        <v>0</v>
      </c>
      <c r="O344" s="84">
        <f t="shared" si="83"/>
        <v>0</v>
      </c>
      <c r="P344" s="84">
        <f t="shared" si="83"/>
        <v>0</v>
      </c>
      <c r="Q344" s="84">
        <f t="shared" si="83"/>
        <v>0</v>
      </c>
      <c r="R344" s="84">
        <f t="shared" si="83"/>
        <v>0</v>
      </c>
      <c r="S344" s="84">
        <f t="shared" si="83"/>
        <v>0</v>
      </c>
      <c r="T344" s="84">
        <f t="shared" si="83"/>
        <v>0</v>
      </c>
      <c r="U344" s="84">
        <f t="shared" si="83"/>
        <v>0</v>
      </c>
      <c r="V344" s="84">
        <f t="shared" si="83"/>
        <v>0</v>
      </c>
      <c r="W344" s="84">
        <f t="shared" si="83"/>
        <v>0</v>
      </c>
      <c r="X344" s="84">
        <f t="shared" si="83"/>
        <v>0</v>
      </c>
      <c r="Y344" s="84">
        <f t="shared" si="83"/>
        <v>0</v>
      </c>
      <c r="Z344" s="84">
        <f t="shared" si="83"/>
        <v>0</v>
      </c>
      <c r="AA344" s="84">
        <f t="shared" si="83"/>
        <v>0</v>
      </c>
      <c r="AB344" s="84">
        <f t="shared" si="83"/>
        <v>0</v>
      </c>
      <c r="AC344" s="84">
        <f t="shared" si="83"/>
        <v>0</v>
      </c>
      <c r="AD344" s="84">
        <f t="shared" si="83"/>
        <v>0</v>
      </c>
      <c r="AE344" s="84">
        <f t="shared" si="83"/>
        <v>0</v>
      </c>
      <c r="AF344" s="84">
        <f t="shared" si="83"/>
        <v>0</v>
      </c>
      <c r="AG344" s="84">
        <f t="shared" ref="AG344:AR344" si="84">IF($E$4&lt;$E344,$E$4/$E344*AG109,AG109)</f>
        <v>0</v>
      </c>
      <c r="AH344" s="84">
        <f t="shared" si="84"/>
        <v>0</v>
      </c>
      <c r="AI344" s="84">
        <f t="shared" si="84"/>
        <v>0</v>
      </c>
      <c r="AJ344" s="84">
        <f t="shared" si="84"/>
        <v>0</v>
      </c>
      <c r="AK344" s="84">
        <f t="shared" si="84"/>
        <v>0</v>
      </c>
      <c r="AL344" s="84">
        <f t="shared" si="84"/>
        <v>0</v>
      </c>
      <c r="AM344" s="84">
        <f t="shared" si="84"/>
        <v>0</v>
      </c>
      <c r="AN344" s="84">
        <f t="shared" si="84"/>
        <v>0</v>
      </c>
      <c r="AO344" s="84">
        <f t="shared" si="84"/>
        <v>0</v>
      </c>
      <c r="AP344" s="84">
        <f t="shared" si="84"/>
        <v>0</v>
      </c>
      <c r="AQ344" s="84">
        <f t="shared" si="81"/>
        <v>0</v>
      </c>
      <c r="AR344" s="84">
        <f t="shared" si="84"/>
        <v>0</v>
      </c>
      <c r="AS344" s="5"/>
      <c r="AT344" s="84">
        <f t="shared" si="82"/>
        <v>0</v>
      </c>
      <c r="AU344" s="84">
        <f t="shared" si="82"/>
        <v>0</v>
      </c>
      <c r="AV344" s="84">
        <f t="shared" si="82"/>
        <v>0</v>
      </c>
      <c r="AW344" s="84">
        <f t="shared" si="82"/>
        <v>0</v>
      </c>
      <c r="AX344" s="84">
        <f t="shared" si="82"/>
        <v>0</v>
      </c>
      <c r="AY344" s="84">
        <f t="shared" si="82"/>
        <v>0</v>
      </c>
      <c r="AZ344" s="84">
        <f t="shared" si="82"/>
        <v>0</v>
      </c>
      <c r="BA344" s="84">
        <f t="shared" si="82"/>
        <v>0</v>
      </c>
      <c r="BB344" s="84">
        <f t="shared" si="82"/>
        <v>0</v>
      </c>
      <c r="BC344" s="84">
        <f t="shared" si="82"/>
        <v>0</v>
      </c>
      <c r="BD344" s="5"/>
      <c r="BE344" s="5"/>
      <c r="BF344" s="5"/>
      <c r="BG344" s="5"/>
      <c r="BH344" s="5"/>
      <c r="BI344" s="5"/>
      <c r="BJ344" s="5"/>
    </row>
    <row r="345" spans="2:62" hidden="1">
      <c r="B345">
        <f t="shared" si="78"/>
        <v>235</v>
      </c>
      <c r="C345" t="str">
        <f t="shared" si="78"/>
        <v>ADOBAT</v>
      </c>
      <c r="D345" t="str">
        <f t="shared" si="78"/>
        <v>Preparació per aplicació d'adob orgànic</v>
      </c>
      <c r="E345" s="82">
        <f t="shared" si="78"/>
        <v>2500</v>
      </c>
      <c r="F345" s="84">
        <f t="shared" ref="F345:AR351" si="85">IF($E$4&lt;$E345,$E$4/$E345*F110,F110)</f>
        <v>0</v>
      </c>
      <c r="G345" s="84">
        <f t="shared" si="85"/>
        <v>0</v>
      </c>
      <c r="H345" s="84">
        <f t="shared" si="85"/>
        <v>0</v>
      </c>
      <c r="I345" s="84">
        <f t="shared" si="85"/>
        <v>0</v>
      </c>
      <c r="J345" s="84">
        <f t="shared" si="85"/>
        <v>0</v>
      </c>
      <c r="K345" s="84">
        <f t="shared" si="85"/>
        <v>0</v>
      </c>
      <c r="L345" s="84">
        <f t="shared" si="85"/>
        <v>0</v>
      </c>
      <c r="M345" s="84">
        <f t="shared" si="85"/>
        <v>0</v>
      </c>
      <c r="N345" s="84">
        <f t="shared" si="85"/>
        <v>0</v>
      </c>
      <c r="O345" s="84">
        <f t="shared" si="85"/>
        <v>0</v>
      </c>
      <c r="P345" s="84">
        <f t="shared" si="85"/>
        <v>0</v>
      </c>
      <c r="Q345" s="84">
        <f t="shared" si="85"/>
        <v>0</v>
      </c>
      <c r="R345" s="84">
        <f t="shared" si="85"/>
        <v>0</v>
      </c>
      <c r="S345" s="84">
        <f t="shared" si="85"/>
        <v>0</v>
      </c>
      <c r="T345" s="84">
        <f t="shared" si="85"/>
        <v>0</v>
      </c>
      <c r="U345" s="84">
        <f t="shared" si="85"/>
        <v>0</v>
      </c>
      <c r="V345" s="84">
        <f t="shared" si="85"/>
        <v>0</v>
      </c>
      <c r="W345" s="84">
        <f t="shared" si="85"/>
        <v>0</v>
      </c>
      <c r="X345" s="84">
        <f t="shared" si="85"/>
        <v>0</v>
      </c>
      <c r="Y345" s="84">
        <f t="shared" si="85"/>
        <v>0</v>
      </c>
      <c r="Z345" s="84">
        <f t="shared" si="85"/>
        <v>0</v>
      </c>
      <c r="AA345" s="84">
        <f t="shared" si="85"/>
        <v>0</v>
      </c>
      <c r="AB345" s="84">
        <f t="shared" si="85"/>
        <v>0</v>
      </c>
      <c r="AC345" s="84">
        <f t="shared" si="85"/>
        <v>0</v>
      </c>
      <c r="AD345" s="84">
        <f t="shared" si="85"/>
        <v>0</v>
      </c>
      <c r="AE345" s="84">
        <f t="shared" si="85"/>
        <v>0</v>
      </c>
      <c r="AF345" s="84">
        <f t="shared" si="85"/>
        <v>0</v>
      </c>
      <c r="AG345" s="84">
        <f t="shared" si="85"/>
        <v>0</v>
      </c>
      <c r="AH345" s="84">
        <f t="shared" si="85"/>
        <v>0</v>
      </c>
      <c r="AI345" s="84">
        <f t="shared" si="85"/>
        <v>0</v>
      </c>
      <c r="AJ345" s="84">
        <f t="shared" si="85"/>
        <v>0</v>
      </c>
      <c r="AK345" s="84">
        <f t="shared" si="85"/>
        <v>0</v>
      </c>
      <c r="AL345" s="84">
        <f t="shared" si="85"/>
        <v>0</v>
      </c>
      <c r="AM345" s="84">
        <f t="shared" si="85"/>
        <v>0</v>
      </c>
      <c r="AN345" s="84">
        <f t="shared" si="85"/>
        <v>0</v>
      </c>
      <c r="AO345" s="84">
        <f t="shared" si="85"/>
        <v>0</v>
      </c>
      <c r="AP345" s="84">
        <f t="shared" si="85"/>
        <v>0</v>
      </c>
      <c r="AQ345" s="84">
        <f t="shared" si="81"/>
        <v>0</v>
      </c>
      <c r="AR345" s="84">
        <f t="shared" si="85"/>
        <v>0</v>
      </c>
      <c r="AS345" s="5"/>
      <c r="AT345" s="84">
        <f t="shared" si="82"/>
        <v>0</v>
      </c>
      <c r="AU345" s="84">
        <f t="shared" si="82"/>
        <v>0</v>
      </c>
      <c r="AV345" s="84">
        <f t="shared" si="82"/>
        <v>0</v>
      </c>
      <c r="AW345" s="84">
        <f t="shared" si="82"/>
        <v>0</v>
      </c>
      <c r="AX345" s="84">
        <f t="shared" si="82"/>
        <v>0</v>
      </c>
      <c r="AY345" s="84">
        <f t="shared" si="82"/>
        <v>0</v>
      </c>
      <c r="AZ345" s="84">
        <f t="shared" si="82"/>
        <v>0</v>
      </c>
      <c r="BA345" s="84">
        <f t="shared" si="82"/>
        <v>0</v>
      </c>
      <c r="BB345" s="84">
        <f t="shared" si="82"/>
        <v>0</v>
      </c>
      <c r="BC345" s="84">
        <f t="shared" si="82"/>
        <v>0</v>
      </c>
      <c r="BD345" s="5"/>
      <c r="BE345" s="5"/>
      <c r="BF345" s="5"/>
      <c r="BG345" s="5"/>
      <c r="BH345" s="5"/>
      <c r="BI345" s="5"/>
      <c r="BJ345" s="5"/>
    </row>
    <row r="346" spans="2:62" hidden="1">
      <c r="B346">
        <f t="shared" si="78"/>
        <v>245</v>
      </c>
      <c r="C346" t="str">
        <f t="shared" si="78"/>
        <v>ADOBAT</v>
      </c>
      <c r="D346" t="str">
        <f t="shared" si="78"/>
        <v>Preparació per aplicació potassi</v>
      </c>
      <c r="E346" s="82">
        <f t="shared" si="78"/>
        <v>2500</v>
      </c>
      <c r="F346" s="84">
        <f t="shared" si="85"/>
        <v>0</v>
      </c>
      <c r="G346" s="84">
        <f t="shared" si="85"/>
        <v>0</v>
      </c>
      <c r="H346" s="84">
        <f t="shared" si="85"/>
        <v>0</v>
      </c>
      <c r="I346" s="84">
        <f t="shared" si="85"/>
        <v>0</v>
      </c>
      <c r="J346" s="84">
        <f t="shared" si="85"/>
        <v>0</v>
      </c>
      <c r="K346" s="84">
        <f t="shared" si="85"/>
        <v>0</v>
      </c>
      <c r="L346" s="84">
        <f t="shared" si="85"/>
        <v>0</v>
      </c>
      <c r="M346" s="84">
        <f t="shared" si="85"/>
        <v>0</v>
      </c>
      <c r="N346" s="84">
        <f t="shared" si="85"/>
        <v>0</v>
      </c>
      <c r="O346" s="84">
        <f t="shared" si="85"/>
        <v>0</v>
      </c>
      <c r="P346" s="84">
        <f t="shared" si="85"/>
        <v>0</v>
      </c>
      <c r="Q346" s="84">
        <f t="shared" si="85"/>
        <v>0</v>
      </c>
      <c r="R346" s="84">
        <f t="shared" si="85"/>
        <v>0</v>
      </c>
      <c r="S346" s="84">
        <f t="shared" si="85"/>
        <v>0</v>
      </c>
      <c r="T346" s="84">
        <f t="shared" si="85"/>
        <v>0</v>
      </c>
      <c r="U346" s="84">
        <f t="shared" si="85"/>
        <v>0</v>
      </c>
      <c r="V346" s="84">
        <f t="shared" si="85"/>
        <v>0</v>
      </c>
      <c r="W346" s="84">
        <f t="shared" si="85"/>
        <v>0</v>
      </c>
      <c r="X346" s="84">
        <f t="shared" si="85"/>
        <v>0</v>
      </c>
      <c r="Y346" s="84">
        <f t="shared" si="85"/>
        <v>0</v>
      </c>
      <c r="Z346" s="84">
        <f t="shared" si="85"/>
        <v>0</v>
      </c>
      <c r="AA346" s="84">
        <f t="shared" si="85"/>
        <v>0</v>
      </c>
      <c r="AB346" s="84">
        <f t="shared" si="85"/>
        <v>0</v>
      </c>
      <c r="AC346" s="84">
        <f t="shared" si="85"/>
        <v>0</v>
      </c>
      <c r="AD346" s="84">
        <f t="shared" si="85"/>
        <v>0</v>
      </c>
      <c r="AE346" s="84">
        <f t="shared" si="85"/>
        <v>0</v>
      </c>
      <c r="AF346" s="84">
        <f t="shared" si="85"/>
        <v>0</v>
      </c>
      <c r="AG346" s="84">
        <f t="shared" si="85"/>
        <v>0</v>
      </c>
      <c r="AH346" s="84">
        <f t="shared" si="85"/>
        <v>0</v>
      </c>
      <c r="AI346" s="84">
        <f t="shared" si="85"/>
        <v>0</v>
      </c>
      <c r="AJ346" s="84">
        <f t="shared" si="85"/>
        <v>0</v>
      </c>
      <c r="AK346" s="84">
        <f t="shared" si="85"/>
        <v>0</v>
      </c>
      <c r="AL346" s="84">
        <f t="shared" si="85"/>
        <v>0</v>
      </c>
      <c r="AM346" s="84">
        <f t="shared" si="85"/>
        <v>0</v>
      </c>
      <c r="AN346" s="84">
        <f t="shared" si="85"/>
        <v>0</v>
      </c>
      <c r="AO346" s="84">
        <f t="shared" si="85"/>
        <v>0</v>
      </c>
      <c r="AP346" s="84">
        <f t="shared" si="85"/>
        <v>0</v>
      </c>
      <c r="AQ346" s="84">
        <f t="shared" si="81"/>
        <v>0</v>
      </c>
      <c r="AR346" s="84">
        <f t="shared" si="85"/>
        <v>0</v>
      </c>
      <c r="AS346" s="5"/>
      <c r="AT346" s="84">
        <f t="shared" si="82"/>
        <v>0</v>
      </c>
      <c r="AU346" s="84">
        <f t="shared" si="82"/>
        <v>0</v>
      </c>
      <c r="AV346" s="84">
        <f t="shared" si="82"/>
        <v>0</v>
      </c>
      <c r="AW346" s="84">
        <f t="shared" si="82"/>
        <v>0</v>
      </c>
      <c r="AX346" s="84">
        <f t="shared" si="82"/>
        <v>0</v>
      </c>
      <c r="AY346" s="84">
        <f t="shared" si="82"/>
        <v>0</v>
      </c>
      <c r="AZ346" s="84">
        <f t="shared" si="82"/>
        <v>0</v>
      </c>
      <c r="BA346" s="84">
        <f t="shared" si="82"/>
        <v>0</v>
      </c>
      <c r="BB346" s="84">
        <f t="shared" si="82"/>
        <v>0</v>
      </c>
      <c r="BC346" s="84">
        <f t="shared" si="82"/>
        <v>0</v>
      </c>
      <c r="BD346" s="5"/>
      <c r="BE346" s="5"/>
      <c r="BF346" s="5"/>
      <c r="BG346" s="5"/>
      <c r="BH346" s="5"/>
      <c r="BI346" s="5"/>
      <c r="BJ346" s="5"/>
    </row>
    <row r="347" spans="2:62" hidden="1">
      <c r="B347">
        <f t="shared" si="78"/>
        <v>315</v>
      </c>
      <c r="C347" t="str">
        <f t="shared" si="78"/>
        <v>PLANTACIÓ</v>
      </c>
      <c r="D347" t="str">
        <f t="shared" si="78"/>
        <v>Preparació per solcar</v>
      </c>
      <c r="E347" s="82">
        <f t="shared" si="78"/>
        <v>2500</v>
      </c>
      <c r="F347" s="84">
        <f t="shared" si="85"/>
        <v>0</v>
      </c>
      <c r="G347" s="84">
        <f t="shared" si="85"/>
        <v>0</v>
      </c>
      <c r="H347" s="84">
        <f t="shared" si="85"/>
        <v>0</v>
      </c>
      <c r="I347" s="84">
        <f t="shared" si="85"/>
        <v>0</v>
      </c>
      <c r="J347" s="84">
        <f t="shared" si="85"/>
        <v>0</v>
      </c>
      <c r="K347" s="84">
        <f t="shared" si="85"/>
        <v>0</v>
      </c>
      <c r="L347" s="84">
        <f t="shared" si="85"/>
        <v>0</v>
      </c>
      <c r="M347" s="84">
        <f t="shared" si="85"/>
        <v>0</v>
      </c>
      <c r="N347" s="84">
        <f t="shared" si="85"/>
        <v>0</v>
      </c>
      <c r="O347" s="84">
        <f t="shared" si="85"/>
        <v>0</v>
      </c>
      <c r="P347" s="84">
        <f t="shared" si="85"/>
        <v>0</v>
      </c>
      <c r="Q347" s="84">
        <f t="shared" si="85"/>
        <v>0</v>
      </c>
      <c r="R347" s="84">
        <f t="shared" si="85"/>
        <v>0</v>
      </c>
      <c r="S347" s="84">
        <f t="shared" si="85"/>
        <v>0</v>
      </c>
      <c r="T347" s="84">
        <f t="shared" si="85"/>
        <v>0</v>
      </c>
      <c r="U347" s="84">
        <f t="shared" si="85"/>
        <v>0</v>
      </c>
      <c r="V347" s="84">
        <f t="shared" si="85"/>
        <v>0</v>
      </c>
      <c r="W347" s="84">
        <f t="shared" si="85"/>
        <v>0</v>
      </c>
      <c r="X347" s="84">
        <f t="shared" si="85"/>
        <v>0</v>
      </c>
      <c r="Y347" s="84">
        <f t="shared" si="85"/>
        <v>0</v>
      </c>
      <c r="Z347" s="84">
        <f t="shared" si="85"/>
        <v>0</v>
      </c>
      <c r="AA347" s="84">
        <f t="shared" si="85"/>
        <v>0</v>
      </c>
      <c r="AB347" s="84">
        <f t="shared" si="85"/>
        <v>0</v>
      </c>
      <c r="AC347" s="84">
        <f t="shared" si="85"/>
        <v>0</v>
      </c>
      <c r="AD347" s="84">
        <f t="shared" si="85"/>
        <v>0</v>
      </c>
      <c r="AE347" s="84">
        <f t="shared" si="85"/>
        <v>0</v>
      </c>
      <c r="AF347" s="84">
        <f t="shared" si="85"/>
        <v>0</v>
      </c>
      <c r="AG347" s="84">
        <f t="shared" si="85"/>
        <v>0</v>
      </c>
      <c r="AH347" s="84">
        <f t="shared" si="85"/>
        <v>0</v>
      </c>
      <c r="AI347" s="84">
        <f t="shared" si="85"/>
        <v>0</v>
      </c>
      <c r="AJ347" s="84">
        <f t="shared" si="85"/>
        <v>0</v>
      </c>
      <c r="AK347" s="84">
        <f t="shared" si="85"/>
        <v>0</v>
      </c>
      <c r="AL347" s="84">
        <f t="shared" si="85"/>
        <v>0</v>
      </c>
      <c r="AM347" s="84">
        <f t="shared" si="85"/>
        <v>0</v>
      </c>
      <c r="AN347" s="84">
        <f t="shared" si="85"/>
        <v>0</v>
      </c>
      <c r="AO347" s="84">
        <f t="shared" si="85"/>
        <v>0</v>
      </c>
      <c r="AP347" s="84">
        <f t="shared" si="85"/>
        <v>0</v>
      </c>
      <c r="AQ347" s="84">
        <f t="shared" si="81"/>
        <v>0</v>
      </c>
      <c r="AR347" s="84">
        <f t="shared" si="85"/>
        <v>0</v>
      </c>
      <c r="AS347" s="5"/>
      <c r="AT347" s="84">
        <f t="shared" si="82"/>
        <v>0</v>
      </c>
      <c r="AU347" s="84">
        <f t="shared" si="82"/>
        <v>0</v>
      </c>
      <c r="AV347" s="84">
        <f t="shared" si="82"/>
        <v>0</v>
      </c>
      <c r="AW347" s="84">
        <f t="shared" si="82"/>
        <v>0</v>
      </c>
      <c r="AX347" s="84">
        <f t="shared" si="82"/>
        <v>0</v>
      </c>
      <c r="AY347" s="84">
        <f t="shared" si="82"/>
        <v>0</v>
      </c>
      <c r="AZ347" s="84">
        <f t="shared" si="82"/>
        <v>0</v>
      </c>
      <c r="BA347" s="84">
        <f t="shared" si="82"/>
        <v>0</v>
      </c>
      <c r="BB347" s="84">
        <f t="shared" si="82"/>
        <v>0</v>
      </c>
      <c r="BC347" s="84">
        <f t="shared" si="82"/>
        <v>0</v>
      </c>
      <c r="BD347" s="5"/>
      <c r="BE347" s="5"/>
      <c r="BF347" s="5"/>
      <c r="BG347" s="5"/>
      <c r="BH347" s="5"/>
      <c r="BI347" s="5"/>
      <c r="BJ347" s="5"/>
    </row>
    <row r="348" spans="2:62" hidden="1">
      <c r="B348">
        <f t="shared" si="78"/>
        <v>325</v>
      </c>
      <c r="C348" t="str">
        <f t="shared" si="78"/>
        <v>PLANTACIÓ</v>
      </c>
      <c r="D348" t="str">
        <f t="shared" si="78"/>
        <v>Preparació per marcat</v>
      </c>
      <c r="E348" s="82">
        <f t="shared" si="78"/>
        <v>2500</v>
      </c>
      <c r="F348" s="84">
        <f t="shared" si="85"/>
        <v>0</v>
      </c>
      <c r="G348" s="84">
        <f t="shared" si="85"/>
        <v>0</v>
      </c>
      <c r="H348" s="84">
        <f t="shared" si="85"/>
        <v>0</v>
      </c>
      <c r="I348" s="84">
        <f t="shared" si="85"/>
        <v>0</v>
      </c>
      <c r="J348" s="84">
        <f t="shared" si="85"/>
        <v>0</v>
      </c>
      <c r="K348" s="84">
        <f t="shared" si="85"/>
        <v>0</v>
      </c>
      <c r="L348" s="84">
        <f t="shared" si="85"/>
        <v>0</v>
      </c>
      <c r="M348" s="84">
        <f t="shared" si="85"/>
        <v>0</v>
      </c>
      <c r="N348" s="84">
        <f t="shared" si="85"/>
        <v>0</v>
      </c>
      <c r="O348" s="84">
        <f t="shared" si="85"/>
        <v>0</v>
      </c>
      <c r="P348" s="84">
        <f t="shared" si="85"/>
        <v>0</v>
      </c>
      <c r="Q348" s="84">
        <f t="shared" si="85"/>
        <v>0</v>
      </c>
      <c r="R348" s="84">
        <f t="shared" si="85"/>
        <v>0</v>
      </c>
      <c r="S348" s="84">
        <f t="shared" si="85"/>
        <v>0</v>
      </c>
      <c r="T348" s="84">
        <f t="shared" si="85"/>
        <v>0</v>
      </c>
      <c r="U348" s="84">
        <f t="shared" si="85"/>
        <v>0</v>
      </c>
      <c r="V348" s="84">
        <f t="shared" si="85"/>
        <v>0</v>
      </c>
      <c r="W348" s="84">
        <f t="shared" si="85"/>
        <v>0</v>
      </c>
      <c r="X348" s="84">
        <f t="shared" si="85"/>
        <v>0</v>
      </c>
      <c r="Y348" s="84">
        <f t="shared" si="85"/>
        <v>0</v>
      </c>
      <c r="Z348" s="84">
        <f t="shared" si="85"/>
        <v>0</v>
      </c>
      <c r="AA348" s="84">
        <f t="shared" si="85"/>
        <v>0</v>
      </c>
      <c r="AB348" s="84">
        <f t="shared" si="85"/>
        <v>0</v>
      </c>
      <c r="AC348" s="84">
        <f t="shared" si="85"/>
        <v>0</v>
      </c>
      <c r="AD348" s="84">
        <f t="shared" si="85"/>
        <v>0</v>
      </c>
      <c r="AE348" s="84">
        <f t="shared" si="85"/>
        <v>0</v>
      </c>
      <c r="AF348" s="84">
        <f t="shared" si="85"/>
        <v>0</v>
      </c>
      <c r="AG348" s="84">
        <f t="shared" si="85"/>
        <v>0</v>
      </c>
      <c r="AH348" s="84">
        <f t="shared" si="85"/>
        <v>0</v>
      </c>
      <c r="AI348" s="84">
        <f t="shared" si="85"/>
        <v>0</v>
      </c>
      <c r="AJ348" s="84">
        <f t="shared" si="85"/>
        <v>0</v>
      </c>
      <c r="AK348" s="84">
        <f t="shared" si="85"/>
        <v>0</v>
      </c>
      <c r="AL348" s="84">
        <f t="shared" si="85"/>
        <v>0</v>
      </c>
      <c r="AM348" s="84">
        <f t="shared" si="85"/>
        <v>0</v>
      </c>
      <c r="AN348" s="84">
        <f t="shared" si="85"/>
        <v>0</v>
      </c>
      <c r="AO348" s="84">
        <f t="shared" si="85"/>
        <v>0</v>
      </c>
      <c r="AP348" s="84">
        <f t="shared" si="85"/>
        <v>0</v>
      </c>
      <c r="AQ348" s="84">
        <f t="shared" si="81"/>
        <v>0</v>
      </c>
      <c r="AR348" s="84">
        <f t="shared" si="85"/>
        <v>0</v>
      </c>
      <c r="AS348" s="5"/>
      <c r="AT348" s="84">
        <f t="shared" si="82"/>
        <v>0</v>
      </c>
      <c r="AU348" s="84">
        <f t="shared" si="82"/>
        <v>0</v>
      </c>
      <c r="AV348" s="84">
        <f t="shared" si="82"/>
        <v>0</v>
      </c>
      <c r="AW348" s="84">
        <f t="shared" si="82"/>
        <v>0</v>
      </c>
      <c r="AX348" s="84">
        <f t="shared" si="82"/>
        <v>0</v>
      </c>
      <c r="AY348" s="84">
        <f t="shared" si="82"/>
        <v>0</v>
      </c>
      <c r="AZ348" s="84">
        <f t="shared" si="82"/>
        <v>0</v>
      </c>
      <c r="BA348" s="84">
        <f t="shared" si="82"/>
        <v>0</v>
      </c>
      <c r="BB348" s="84">
        <f t="shared" si="82"/>
        <v>0</v>
      </c>
      <c r="BC348" s="84">
        <f t="shared" si="82"/>
        <v>0</v>
      </c>
      <c r="BD348" s="5"/>
      <c r="BE348" s="5"/>
      <c r="BF348" s="5"/>
      <c r="BG348" s="5"/>
      <c r="BH348" s="5"/>
      <c r="BI348" s="5"/>
      <c r="BJ348" s="5"/>
    </row>
    <row r="349" spans="2:62" hidden="1">
      <c r="B349">
        <f t="shared" si="78"/>
        <v>335</v>
      </c>
      <c r="C349" t="str">
        <f t="shared" si="78"/>
        <v>PLANTACIÓ</v>
      </c>
      <c r="D349" t="str">
        <f t="shared" si="78"/>
        <v>Preparació per plantació manual col o bròcoli</v>
      </c>
      <c r="E349" s="82">
        <f t="shared" si="78"/>
        <v>2500</v>
      </c>
      <c r="F349" s="84">
        <f t="shared" si="85"/>
        <v>0</v>
      </c>
      <c r="G349" s="84">
        <f t="shared" si="85"/>
        <v>0</v>
      </c>
      <c r="H349" s="84">
        <f t="shared" si="85"/>
        <v>0</v>
      </c>
      <c r="I349" s="84">
        <f t="shared" si="85"/>
        <v>0</v>
      </c>
      <c r="J349" s="84">
        <f t="shared" si="85"/>
        <v>0</v>
      </c>
      <c r="K349" s="84">
        <f t="shared" si="85"/>
        <v>0</v>
      </c>
      <c r="L349" s="84">
        <f t="shared" si="85"/>
        <v>0</v>
      </c>
      <c r="M349" s="84">
        <f t="shared" si="85"/>
        <v>0</v>
      </c>
      <c r="N349" s="84">
        <f t="shared" si="85"/>
        <v>0</v>
      </c>
      <c r="O349" s="84">
        <f t="shared" si="85"/>
        <v>0</v>
      </c>
      <c r="P349" s="84">
        <f t="shared" si="85"/>
        <v>0</v>
      </c>
      <c r="Q349" s="84">
        <f t="shared" si="85"/>
        <v>0</v>
      </c>
      <c r="R349" s="84">
        <f t="shared" si="85"/>
        <v>0</v>
      </c>
      <c r="S349" s="84">
        <f t="shared" si="85"/>
        <v>0</v>
      </c>
      <c r="T349" s="84">
        <f t="shared" si="85"/>
        <v>0</v>
      </c>
      <c r="U349" s="84">
        <f t="shared" si="85"/>
        <v>0</v>
      </c>
      <c r="V349" s="84">
        <f t="shared" si="85"/>
        <v>0</v>
      </c>
      <c r="W349" s="84">
        <f t="shared" si="85"/>
        <v>0</v>
      </c>
      <c r="X349" s="84">
        <f t="shared" si="85"/>
        <v>0</v>
      </c>
      <c r="Y349" s="84">
        <f t="shared" si="85"/>
        <v>0</v>
      </c>
      <c r="Z349" s="84">
        <f t="shared" si="85"/>
        <v>0</v>
      </c>
      <c r="AA349" s="84">
        <f t="shared" si="85"/>
        <v>0</v>
      </c>
      <c r="AB349" s="84">
        <f t="shared" si="85"/>
        <v>0</v>
      </c>
      <c r="AC349" s="84">
        <f t="shared" si="85"/>
        <v>0</v>
      </c>
      <c r="AD349" s="84">
        <f t="shared" si="85"/>
        <v>0</v>
      </c>
      <c r="AE349" s="84">
        <f t="shared" si="85"/>
        <v>0</v>
      </c>
      <c r="AF349" s="84">
        <f t="shared" si="85"/>
        <v>0</v>
      </c>
      <c r="AG349" s="84">
        <f t="shared" si="85"/>
        <v>0</v>
      </c>
      <c r="AH349" s="84">
        <f t="shared" si="85"/>
        <v>0</v>
      </c>
      <c r="AI349" s="84">
        <f t="shared" si="85"/>
        <v>0</v>
      </c>
      <c r="AJ349" s="84">
        <f t="shared" si="85"/>
        <v>0</v>
      </c>
      <c r="AK349" s="84">
        <f t="shared" si="85"/>
        <v>0</v>
      </c>
      <c r="AL349" s="84">
        <f t="shared" si="85"/>
        <v>0</v>
      </c>
      <c r="AM349" s="84">
        <f t="shared" si="85"/>
        <v>0</v>
      </c>
      <c r="AN349" s="84">
        <f t="shared" si="85"/>
        <v>0</v>
      </c>
      <c r="AO349" s="84">
        <f t="shared" si="85"/>
        <v>0</v>
      </c>
      <c r="AP349" s="84">
        <f t="shared" si="85"/>
        <v>0</v>
      </c>
      <c r="AQ349" s="84">
        <f t="shared" si="81"/>
        <v>0</v>
      </c>
      <c r="AR349" s="84">
        <f t="shared" si="85"/>
        <v>0</v>
      </c>
      <c r="AS349" s="5"/>
      <c r="AT349" s="84">
        <f t="shared" si="82"/>
        <v>0</v>
      </c>
      <c r="AU349" s="84">
        <f t="shared" si="82"/>
        <v>0</v>
      </c>
      <c r="AV349" s="84">
        <f t="shared" si="82"/>
        <v>0</v>
      </c>
      <c r="AW349" s="84">
        <f t="shared" si="82"/>
        <v>0</v>
      </c>
      <c r="AX349" s="84">
        <f t="shared" si="82"/>
        <v>0</v>
      </c>
      <c r="AY349" s="84">
        <f t="shared" si="82"/>
        <v>0</v>
      </c>
      <c r="AZ349" s="84">
        <f t="shared" si="82"/>
        <v>0</v>
      </c>
      <c r="BA349" s="84">
        <f t="shared" si="82"/>
        <v>0</v>
      </c>
      <c r="BB349" s="84">
        <f t="shared" si="82"/>
        <v>0</v>
      </c>
      <c r="BC349" s="84">
        <f t="shared" si="82"/>
        <v>0</v>
      </c>
      <c r="BD349" s="5"/>
      <c r="BE349" s="5"/>
      <c r="BF349" s="5"/>
      <c r="BG349" s="5"/>
      <c r="BH349" s="5"/>
      <c r="BI349" s="5"/>
      <c r="BJ349" s="5"/>
    </row>
    <row r="350" spans="2:62" hidden="1">
      <c r="B350">
        <f t="shared" si="78"/>
        <v>345</v>
      </c>
      <c r="C350" t="str">
        <f t="shared" si="78"/>
        <v>PLANTACIÓ</v>
      </c>
      <c r="D350" t="str">
        <f t="shared" si="78"/>
        <v>Preparació per plantació manual calçots</v>
      </c>
      <c r="E350" s="82">
        <f t="shared" si="78"/>
        <v>2500</v>
      </c>
      <c r="F350" s="84">
        <f t="shared" si="85"/>
        <v>0</v>
      </c>
      <c r="G350" s="84">
        <f t="shared" si="85"/>
        <v>0</v>
      </c>
      <c r="H350" s="84">
        <f t="shared" si="85"/>
        <v>0</v>
      </c>
      <c r="I350" s="84">
        <f t="shared" si="85"/>
        <v>0</v>
      </c>
      <c r="J350" s="84">
        <f t="shared" si="85"/>
        <v>0</v>
      </c>
      <c r="K350" s="84">
        <f t="shared" si="85"/>
        <v>0</v>
      </c>
      <c r="L350" s="84">
        <f t="shared" si="85"/>
        <v>0</v>
      </c>
      <c r="M350" s="84">
        <f t="shared" si="85"/>
        <v>0</v>
      </c>
      <c r="N350" s="84">
        <f t="shared" si="85"/>
        <v>0</v>
      </c>
      <c r="O350" s="84">
        <f t="shared" si="85"/>
        <v>0</v>
      </c>
      <c r="P350" s="84">
        <f t="shared" si="85"/>
        <v>0</v>
      </c>
      <c r="Q350" s="84">
        <f t="shared" si="85"/>
        <v>0</v>
      </c>
      <c r="R350" s="84">
        <f t="shared" si="85"/>
        <v>0</v>
      </c>
      <c r="S350" s="84">
        <f t="shared" si="85"/>
        <v>0</v>
      </c>
      <c r="T350" s="84">
        <f t="shared" si="85"/>
        <v>0</v>
      </c>
      <c r="U350" s="84">
        <f t="shared" si="85"/>
        <v>0</v>
      </c>
      <c r="V350" s="84">
        <f t="shared" si="85"/>
        <v>0</v>
      </c>
      <c r="W350" s="84">
        <f t="shared" si="85"/>
        <v>0</v>
      </c>
      <c r="X350" s="84">
        <f t="shared" si="85"/>
        <v>0</v>
      </c>
      <c r="Y350" s="84">
        <f t="shared" si="85"/>
        <v>0</v>
      </c>
      <c r="Z350" s="84">
        <f t="shared" si="85"/>
        <v>0</v>
      </c>
      <c r="AA350" s="84">
        <f t="shared" si="85"/>
        <v>0</v>
      </c>
      <c r="AB350" s="84">
        <f t="shared" si="85"/>
        <v>0</v>
      </c>
      <c r="AC350" s="84">
        <f t="shared" si="85"/>
        <v>0</v>
      </c>
      <c r="AD350" s="84">
        <f t="shared" si="85"/>
        <v>0</v>
      </c>
      <c r="AE350" s="84">
        <f t="shared" si="85"/>
        <v>0</v>
      </c>
      <c r="AF350" s="84">
        <f t="shared" si="85"/>
        <v>0</v>
      </c>
      <c r="AG350" s="84">
        <f t="shared" si="85"/>
        <v>0</v>
      </c>
      <c r="AH350" s="84">
        <f t="shared" si="85"/>
        <v>0</v>
      </c>
      <c r="AI350" s="84">
        <f t="shared" si="85"/>
        <v>0</v>
      </c>
      <c r="AJ350" s="84">
        <f t="shared" si="85"/>
        <v>0</v>
      </c>
      <c r="AK350" s="84">
        <f t="shared" si="85"/>
        <v>0</v>
      </c>
      <c r="AL350" s="84">
        <f t="shared" si="85"/>
        <v>0</v>
      </c>
      <c r="AM350" s="84">
        <f t="shared" si="85"/>
        <v>0</v>
      </c>
      <c r="AN350" s="84">
        <f t="shared" si="85"/>
        <v>0</v>
      </c>
      <c r="AO350" s="84">
        <f t="shared" si="85"/>
        <v>0</v>
      </c>
      <c r="AP350" s="84">
        <f t="shared" si="85"/>
        <v>0</v>
      </c>
      <c r="AQ350" s="84">
        <f t="shared" si="81"/>
        <v>0</v>
      </c>
      <c r="AR350" s="84">
        <f t="shared" si="85"/>
        <v>0</v>
      </c>
      <c r="AS350" s="5"/>
      <c r="AT350" s="84">
        <f t="shared" si="82"/>
        <v>0</v>
      </c>
      <c r="AU350" s="84">
        <f t="shared" si="82"/>
        <v>0</v>
      </c>
      <c r="AV350" s="84">
        <f t="shared" si="82"/>
        <v>0</v>
      </c>
      <c r="AW350" s="84">
        <f t="shared" si="82"/>
        <v>0</v>
      </c>
      <c r="AX350" s="84">
        <f t="shared" si="82"/>
        <v>0</v>
      </c>
      <c r="AY350" s="84">
        <f t="shared" si="82"/>
        <v>0</v>
      </c>
      <c r="AZ350" s="84">
        <f t="shared" si="82"/>
        <v>0</v>
      </c>
      <c r="BA350" s="84">
        <f t="shared" si="82"/>
        <v>0</v>
      </c>
      <c r="BB350" s="84">
        <f t="shared" si="82"/>
        <v>0</v>
      </c>
      <c r="BC350" s="84">
        <f t="shared" si="82"/>
        <v>0</v>
      </c>
      <c r="BD350" s="5"/>
      <c r="BE350" s="5"/>
      <c r="BF350" s="5"/>
      <c r="BG350" s="5"/>
      <c r="BH350" s="5"/>
      <c r="BI350" s="5"/>
      <c r="BJ350" s="5"/>
    </row>
    <row r="351" spans="2:62" hidden="1">
      <c r="B351">
        <f t="shared" ref="B351:E366" si="86">+B116</f>
        <v>355</v>
      </c>
      <c r="C351" t="str">
        <f t="shared" si="86"/>
        <v>PLANTACIÓ</v>
      </c>
      <c r="D351" t="str">
        <f t="shared" si="86"/>
        <v>Preparació per plantació manual enciam</v>
      </c>
      <c r="E351" s="82">
        <f t="shared" si="86"/>
        <v>2500</v>
      </c>
      <c r="F351" s="84">
        <f t="shared" si="85"/>
        <v>0</v>
      </c>
      <c r="G351" s="84">
        <f t="shared" si="85"/>
        <v>0</v>
      </c>
      <c r="H351" s="84">
        <f t="shared" si="85"/>
        <v>0</v>
      </c>
      <c r="I351" s="84">
        <f t="shared" si="85"/>
        <v>0</v>
      </c>
      <c r="J351" s="84">
        <f t="shared" si="85"/>
        <v>0</v>
      </c>
      <c r="K351" s="84">
        <f t="shared" si="85"/>
        <v>0</v>
      </c>
      <c r="L351" s="84">
        <f t="shared" si="85"/>
        <v>0</v>
      </c>
      <c r="M351" s="84">
        <f t="shared" si="85"/>
        <v>0</v>
      </c>
      <c r="N351" s="84">
        <f t="shared" si="85"/>
        <v>0</v>
      </c>
      <c r="O351" s="84">
        <f t="shared" si="85"/>
        <v>0</v>
      </c>
      <c r="P351" s="84">
        <f t="shared" si="85"/>
        <v>0</v>
      </c>
      <c r="Q351" s="84">
        <f t="shared" si="85"/>
        <v>0</v>
      </c>
      <c r="R351" s="84">
        <f t="shared" si="85"/>
        <v>0</v>
      </c>
      <c r="S351" s="84">
        <f t="shared" si="85"/>
        <v>0</v>
      </c>
      <c r="T351" s="84">
        <f t="shared" si="85"/>
        <v>0</v>
      </c>
      <c r="U351" s="84">
        <f t="shared" si="85"/>
        <v>0</v>
      </c>
      <c r="V351" s="84">
        <f t="shared" si="85"/>
        <v>0</v>
      </c>
      <c r="W351" s="84">
        <f t="shared" si="85"/>
        <v>0</v>
      </c>
      <c r="X351" s="84">
        <f t="shared" si="85"/>
        <v>0</v>
      </c>
      <c r="Y351" s="84">
        <f t="shared" si="85"/>
        <v>0</v>
      </c>
      <c r="Z351" s="84">
        <f t="shared" si="85"/>
        <v>0</v>
      </c>
      <c r="AA351" s="84">
        <f t="shared" si="85"/>
        <v>0</v>
      </c>
      <c r="AB351" s="84">
        <f t="shared" si="85"/>
        <v>0</v>
      </c>
      <c r="AC351" s="84">
        <f t="shared" si="85"/>
        <v>0</v>
      </c>
      <c r="AD351" s="84">
        <f t="shared" si="85"/>
        <v>0</v>
      </c>
      <c r="AE351" s="84">
        <f t="shared" si="85"/>
        <v>0</v>
      </c>
      <c r="AF351" s="84">
        <f t="shared" si="85"/>
        <v>0</v>
      </c>
      <c r="AG351" s="84">
        <f t="shared" ref="AG351:AR351" si="87">IF($E$4&lt;$E351,$E$4/$E351*AG116,AG116)</f>
        <v>0</v>
      </c>
      <c r="AH351" s="84">
        <f t="shared" si="87"/>
        <v>0</v>
      </c>
      <c r="AI351" s="84">
        <f t="shared" si="87"/>
        <v>0</v>
      </c>
      <c r="AJ351" s="84">
        <f t="shared" si="87"/>
        <v>0</v>
      </c>
      <c r="AK351" s="84">
        <f t="shared" si="87"/>
        <v>0</v>
      </c>
      <c r="AL351" s="84">
        <f t="shared" si="87"/>
        <v>0</v>
      </c>
      <c r="AM351" s="84">
        <f t="shared" si="87"/>
        <v>0</v>
      </c>
      <c r="AN351" s="84">
        <f t="shared" si="87"/>
        <v>0</v>
      </c>
      <c r="AO351" s="84">
        <f t="shared" si="87"/>
        <v>0</v>
      </c>
      <c r="AP351" s="84">
        <f t="shared" si="87"/>
        <v>0</v>
      </c>
      <c r="AQ351" s="84">
        <f t="shared" si="81"/>
        <v>0</v>
      </c>
      <c r="AR351" s="84">
        <f t="shared" si="87"/>
        <v>0</v>
      </c>
      <c r="AS351" s="5"/>
      <c r="AT351" s="84">
        <f t="shared" si="82"/>
        <v>0</v>
      </c>
      <c r="AU351" s="84">
        <f t="shared" si="82"/>
        <v>0</v>
      </c>
      <c r="AV351" s="84">
        <f t="shared" si="82"/>
        <v>0</v>
      </c>
      <c r="AW351" s="84">
        <f t="shared" si="82"/>
        <v>0</v>
      </c>
      <c r="AX351" s="84">
        <f t="shared" si="82"/>
        <v>0</v>
      </c>
      <c r="AY351" s="84">
        <f t="shared" si="82"/>
        <v>0</v>
      </c>
      <c r="AZ351" s="84">
        <f t="shared" si="82"/>
        <v>0</v>
      </c>
      <c r="BA351" s="84">
        <f t="shared" si="82"/>
        <v>0</v>
      </c>
      <c r="BB351" s="84">
        <f t="shared" si="82"/>
        <v>0</v>
      </c>
      <c r="BC351" s="84">
        <f t="shared" si="82"/>
        <v>0</v>
      </c>
      <c r="BD351" s="5"/>
      <c r="BE351" s="5"/>
      <c r="BF351" s="5"/>
      <c r="BG351" s="5"/>
      <c r="BH351" s="5"/>
      <c r="BI351" s="5"/>
      <c r="BJ351" s="5"/>
    </row>
    <row r="352" spans="2:62" hidden="1">
      <c r="B352">
        <f t="shared" si="86"/>
        <v>365</v>
      </c>
      <c r="C352" t="str">
        <f t="shared" si="86"/>
        <v>PLANTACIÓ</v>
      </c>
      <c r="D352" t="str">
        <f t="shared" si="86"/>
        <v>Preparació per plantació manual bleda</v>
      </c>
      <c r="E352" s="82">
        <f t="shared" si="86"/>
        <v>2500</v>
      </c>
      <c r="F352" s="84">
        <f t="shared" ref="F352:AR358" si="88">IF($E$4&lt;$E352,$E$4/$E352*F117,F117)</f>
        <v>0</v>
      </c>
      <c r="G352" s="84">
        <f t="shared" si="88"/>
        <v>0</v>
      </c>
      <c r="H352" s="84">
        <f t="shared" si="88"/>
        <v>0</v>
      </c>
      <c r="I352" s="84">
        <f t="shared" si="88"/>
        <v>0</v>
      </c>
      <c r="J352" s="84">
        <f t="shared" si="88"/>
        <v>0</v>
      </c>
      <c r="K352" s="84">
        <f t="shared" si="88"/>
        <v>0</v>
      </c>
      <c r="L352" s="84">
        <f t="shared" si="88"/>
        <v>0</v>
      </c>
      <c r="M352" s="84">
        <f t="shared" si="88"/>
        <v>0</v>
      </c>
      <c r="N352" s="84">
        <f t="shared" si="88"/>
        <v>0</v>
      </c>
      <c r="O352" s="84">
        <f t="shared" si="88"/>
        <v>0</v>
      </c>
      <c r="P352" s="84">
        <f t="shared" si="88"/>
        <v>0</v>
      </c>
      <c r="Q352" s="84">
        <f t="shared" si="88"/>
        <v>0</v>
      </c>
      <c r="R352" s="84">
        <f t="shared" si="88"/>
        <v>0</v>
      </c>
      <c r="S352" s="84">
        <f t="shared" si="88"/>
        <v>0</v>
      </c>
      <c r="T352" s="84">
        <f t="shared" si="88"/>
        <v>0</v>
      </c>
      <c r="U352" s="84">
        <f t="shared" si="88"/>
        <v>0</v>
      </c>
      <c r="V352" s="84">
        <f t="shared" si="88"/>
        <v>0</v>
      </c>
      <c r="W352" s="84">
        <f t="shared" si="88"/>
        <v>0</v>
      </c>
      <c r="X352" s="84">
        <f t="shared" si="88"/>
        <v>0</v>
      </c>
      <c r="Y352" s="84">
        <f t="shared" si="88"/>
        <v>0</v>
      </c>
      <c r="Z352" s="84">
        <f t="shared" si="88"/>
        <v>0</v>
      </c>
      <c r="AA352" s="84">
        <f t="shared" si="88"/>
        <v>0</v>
      </c>
      <c r="AB352" s="84">
        <f t="shared" si="88"/>
        <v>0</v>
      </c>
      <c r="AC352" s="84">
        <f t="shared" si="88"/>
        <v>0</v>
      </c>
      <c r="AD352" s="84">
        <f t="shared" si="88"/>
        <v>0</v>
      </c>
      <c r="AE352" s="84">
        <f t="shared" si="88"/>
        <v>0</v>
      </c>
      <c r="AF352" s="84">
        <f t="shared" si="88"/>
        <v>0</v>
      </c>
      <c r="AG352" s="84">
        <f t="shared" si="88"/>
        <v>0</v>
      </c>
      <c r="AH352" s="84">
        <f t="shared" si="88"/>
        <v>0</v>
      </c>
      <c r="AI352" s="84">
        <f t="shared" si="88"/>
        <v>0</v>
      </c>
      <c r="AJ352" s="84">
        <f t="shared" si="88"/>
        <v>0</v>
      </c>
      <c r="AK352" s="84">
        <f t="shared" si="88"/>
        <v>0</v>
      </c>
      <c r="AL352" s="84">
        <f t="shared" si="88"/>
        <v>0</v>
      </c>
      <c r="AM352" s="84">
        <f t="shared" si="88"/>
        <v>0</v>
      </c>
      <c r="AN352" s="84">
        <f t="shared" si="88"/>
        <v>0</v>
      </c>
      <c r="AO352" s="84">
        <f t="shared" si="88"/>
        <v>0</v>
      </c>
      <c r="AP352" s="84">
        <f t="shared" si="88"/>
        <v>0</v>
      </c>
      <c r="AQ352" s="84">
        <f t="shared" si="81"/>
        <v>0</v>
      </c>
      <c r="AR352" s="84">
        <f t="shared" si="88"/>
        <v>0</v>
      </c>
      <c r="AS352" s="5"/>
      <c r="AT352" s="84">
        <f t="shared" si="82"/>
        <v>0</v>
      </c>
      <c r="AU352" s="84">
        <f t="shared" si="82"/>
        <v>0</v>
      </c>
      <c r="AV352" s="84">
        <f t="shared" si="82"/>
        <v>0</v>
      </c>
      <c r="AW352" s="84">
        <f t="shared" si="82"/>
        <v>0</v>
      </c>
      <c r="AX352" s="84">
        <f t="shared" si="82"/>
        <v>0</v>
      </c>
      <c r="AY352" s="84">
        <f t="shared" si="82"/>
        <v>0</v>
      </c>
      <c r="AZ352" s="84">
        <f t="shared" si="82"/>
        <v>0</v>
      </c>
      <c r="BA352" s="84">
        <f t="shared" si="82"/>
        <v>0</v>
      </c>
      <c r="BB352" s="84">
        <f t="shared" si="82"/>
        <v>0</v>
      </c>
      <c r="BC352" s="84">
        <f t="shared" si="82"/>
        <v>0</v>
      </c>
      <c r="BD352" s="5"/>
      <c r="BE352" s="5"/>
      <c r="BF352" s="5"/>
      <c r="BG352" s="5"/>
      <c r="BH352" s="5"/>
      <c r="BI352" s="5"/>
      <c r="BJ352" s="5"/>
    </row>
    <row r="353" spans="2:62" hidden="1">
      <c r="B353">
        <f t="shared" si="86"/>
        <v>375</v>
      </c>
      <c r="C353" t="str">
        <f t="shared" si="86"/>
        <v>PLANTACIÓ</v>
      </c>
      <c r="D353" t="str">
        <f t="shared" si="86"/>
        <v>Preparació per plantació manual tomàquet</v>
      </c>
      <c r="E353" s="82">
        <f t="shared" si="86"/>
        <v>2500</v>
      </c>
      <c r="F353" s="84">
        <f t="shared" si="88"/>
        <v>0</v>
      </c>
      <c r="G353" s="84">
        <f t="shared" si="88"/>
        <v>0</v>
      </c>
      <c r="H353" s="84">
        <f t="shared" si="88"/>
        <v>0</v>
      </c>
      <c r="I353" s="84">
        <f t="shared" si="88"/>
        <v>0</v>
      </c>
      <c r="J353" s="84">
        <f t="shared" si="88"/>
        <v>0</v>
      </c>
      <c r="K353" s="84">
        <f t="shared" si="88"/>
        <v>0</v>
      </c>
      <c r="L353" s="84">
        <f t="shared" si="88"/>
        <v>0</v>
      </c>
      <c r="M353" s="84">
        <f t="shared" si="88"/>
        <v>0</v>
      </c>
      <c r="N353" s="84">
        <f t="shared" si="88"/>
        <v>0</v>
      </c>
      <c r="O353" s="84">
        <f t="shared" si="88"/>
        <v>0</v>
      </c>
      <c r="P353" s="84">
        <f t="shared" si="88"/>
        <v>0</v>
      </c>
      <c r="Q353" s="84">
        <f t="shared" si="88"/>
        <v>0</v>
      </c>
      <c r="R353" s="84">
        <f t="shared" si="88"/>
        <v>0</v>
      </c>
      <c r="S353" s="84">
        <f t="shared" si="88"/>
        <v>0</v>
      </c>
      <c r="T353" s="84">
        <f t="shared" si="88"/>
        <v>0</v>
      </c>
      <c r="U353" s="84">
        <f t="shared" si="88"/>
        <v>0</v>
      </c>
      <c r="V353" s="84">
        <f t="shared" si="88"/>
        <v>0</v>
      </c>
      <c r="W353" s="84">
        <f t="shared" si="88"/>
        <v>0</v>
      </c>
      <c r="X353" s="84">
        <f t="shared" si="88"/>
        <v>0</v>
      </c>
      <c r="Y353" s="84">
        <f t="shared" si="88"/>
        <v>0</v>
      </c>
      <c r="Z353" s="84">
        <f t="shared" si="88"/>
        <v>0</v>
      </c>
      <c r="AA353" s="84">
        <f t="shared" si="88"/>
        <v>0</v>
      </c>
      <c r="AB353" s="84">
        <f t="shared" si="88"/>
        <v>0</v>
      </c>
      <c r="AC353" s="84">
        <f t="shared" si="88"/>
        <v>0</v>
      </c>
      <c r="AD353" s="84">
        <f t="shared" si="88"/>
        <v>0</v>
      </c>
      <c r="AE353" s="84">
        <f t="shared" si="88"/>
        <v>0</v>
      </c>
      <c r="AF353" s="84">
        <f t="shared" si="88"/>
        <v>0</v>
      </c>
      <c r="AG353" s="84">
        <f t="shared" si="88"/>
        <v>0</v>
      </c>
      <c r="AH353" s="84">
        <f t="shared" si="88"/>
        <v>0</v>
      </c>
      <c r="AI353" s="84">
        <f t="shared" si="88"/>
        <v>0</v>
      </c>
      <c r="AJ353" s="84">
        <f t="shared" si="88"/>
        <v>0</v>
      </c>
      <c r="AK353" s="84">
        <f t="shared" si="88"/>
        <v>0</v>
      </c>
      <c r="AL353" s="84">
        <f t="shared" si="88"/>
        <v>0</v>
      </c>
      <c r="AM353" s="84">
        <f t="shared" si="88"/>
        <v>0</v>
      </c>
      <c r="AN353" s="84">
        <f t="shared" si="88"/>
        <v>0</v>
      </c>
      <c r="AO353" s="84">
        <f t="shared" si="88"/>
        <v>0</v>
      </c>
      <c r="AP353" s="84">
        <f t="shared" si="88"/>
        <v>0</v>
      </c>
      <c r="AQ353" s="84">
        <f t="shared" si="88"/>
        <v>0</v>
      </c>
      <c r="AR353" s="84">
        <f t="shared" si="88"/>
        <v>0</v>
      </c>
      <c r="AS353" s="5"/>
      <c r="AT353" s="84">
        <f t="shared" ref="AT353:BC368" si="89">IF($E$4&lt;$E353,$E$4/$E353*AT118,AT118)</f>
        <v>0</v>
      </c>
      <c r="AU353" s="84">
        <f t="shared" si="89"/>
        <v>0</v>
      </c>
      <c r="AV353" s="84">
        <f t="shared" si="89"/>
        <v>0</v>
      </c>
      <c r="AW353" s="84">
        <f t="shared" si="89"/>
        <v>0</v>
      </c>
      <c r="AX353" s="84">
        <f t="shared" si="89"/>
        <v>0</v>
      </c>
      <c r="AY353" s="84">
        <f t="shared" si="89"/>
        <v>0</v>
      </c>
      <c r="AZ353" s="84">
        <f t="shared" si="89"/>
        <v>0</v>
      </c>
      <c r="BA353" s="84">
        <f t="shared" si="89"/>
        <v>0</v>
      </c>
      <c r="BB353" s="84">
        <f t="shared" si="89"/>
        <v>0</v>
      </c>
      <c r="BC353" s="84">
        <f t="shared" si="89"/>
        <v>0</v>
      </c>
      <c r="BD353" s="5"/>
      <c r="BE353" s="5"/>
      <c r="BF353" s="5"/>
      <c r="BG353" s="5"/>
      <c r="BH353" s="5"/>
      <c r="BI353" s="5"/>
      <c r="BJ353" s="5"/>
    </row>
    <row r="354" spans="2:62" hidden="1">
      <c r="B354">
        <f t="shared" si="86"/>
        <v>385</v>
      </c>
      <c r="C354" t="str">
        <f t="shared" si="86"/>
        <v>PLANTACIÓ</v>
      </c>
      <c r="D354" t="str">
        <f t="shared" si="86"/>
        <v>Preparació per plantació manual carbassa</v>
      </c>
      <c r="E354" s="82">
        <f t="shared" si="86"/>
        <v>2500</v>
      </c>
      <c r="F354" s="84">
        <f t="shared" si="88"/>
        <v>0</v>
      </c>
      <c r="G354" s="84">
        <f t="shared" si="88"/>
        <v>0</v>
      </c>
      <c r="H354" s="84">
        <f t="shared" si="88"/>
        <v>0</v>
      </c>
      <c r="I354" s="84">
        <f t="shared" si="88"/>
        <v>0</v>
      </c>
      <c r="J354" s="84">
        <f t="shared" si="88"/>
        <v>0</v>
      </c>
      <c r="K354" s="84">
        <f t="shared" si="88"/>
        <v>0</v>
      </c>
      <c r="L354" s="84">
        <f t="shared" si="88"/>
        <v>0</v>
      </c>
      <c r="M354" s="84">
        <f t="shared" si="88"/>
        <v>0</v>
      </c>
      <c r="N354" s="84">
        <f t="shared" si="88"/>
        <v>0</v>
      </c>
      <c r="O354" s="84">
        <f t="shared" si="88"/>
        <v>0</v>
      </c>
      <c r="P354" s="84">
        <f t="shared" si="88"/>
        <v>0</v>
      </c>
      <c r="Q354" s="84">
        <f t="shared" si="88"/>
        <v>0</v>
      </c>
      <c r="R354" s="84">
        <f t="shared" si="88"/>
        <v>0</v>
      </c>
      <c r="S354" s="84">
        <f t="shared" si="88"/>
        <v>0</v>
      </c>
      <c r="T354" s="84">
        <f t="shared" si="88"/>
        <v>0</v>
      </c>
      <c r="U354" s="84">
        <f t="shared" si="88"/>
        <v>0</v>
      </c>
      <c r="V354" s="84">
        <f t="shared" si="88"/>
        <v>0</v>
      </c>
      <c r="W354" s="84">
        <f t="shared" si="88"/>
        <v>0</v>
      </c>
      <c r="X354" s="84">
        <f t="shared" si="88"/>
        <v>0</v>
      </c>
      <c r="Y354" s="84">
        <f t="shared" si="88"/>
        <v>0</v>
      </c>
      <c r="Z354" s="84">
        <f t="shared" si="88"/>
        <v>0</v>
      </c>
      <c r="AA354" s="84">
        <f t="shared" si="88"/>
        <v>0</v>
      </c>
      <c r="AB354" s="84">
        <f t="shared" si="88"/>
        <v>0</v>
      </c>
      <c r="AC354" s="84">
        <f t="shared" si="88"/>
        <v>0</v>
      </c>
      <c r="AD354" s="84">
        <f t="shared" si="88"/>
        <v>0</v>
      </c>
      <c r="AE354" s="84">
        <f t="shared" si="88"/>
        <v>0</v>
      </c>
      <c r="AF354" s="84">
        <f t="shared" si="88"/>
        <v>0</v>
      </c>
      <c r="AG354" s="84">
        <f t="shared" si="88"/>
        <v>0</v>
      </c>
      <c r="AH354" s="84">
        <f t="shared" si="88"/>
        <v>0</v>
      </c>
      <c r="AI354" s="84">
        <f t="shared" si="88"/>
        <v>0</v>
      </c>
      <c r="AJ354" s="84">
        <f t="shared" si="88"/>
        <v>0</v>
      </c>
      <c r="AK354" s="84">
        <f t="shared" si="88"/>
        <v>0</v>
      </c>
      <c r="AL354" s="84">
        <f t="shared" si="88"/>
        <v>0</v>
      </c>
      <c r="AM354" s="84">
        <f t="shared" si="88"/>
        <v>0</v>
      </c>
      <c r="AN354" s="84">
        <f t="shared" si="88"/>
        <v>0</v>
      </c>
      <c r="AO354" s="84">
        <f t="shared" si="88"/>
        <v>0</v>
      </c>
      <c r="AP354" s="84">
        <f t="shared" si="88"/>
        <v>0</v>
      </c>
      <c r="AQ354" s="84">
        <f t="shared" si="88"/>
        <v>0</v>
      </c>
      <c r="AR354" s="84">
        <f t="shared" si="88"/>
        <v>0</v>
      </c>
      <c r="AS354" s="5"/>
      <c r="AT354" s="84">
        <f t="shared" si="89"/>
        <v>0</v>
      </c>
      <c r="AU354" s="84">
        <f t="shared" si="89"/>
        <v>0</v>
      </c>
      <c r="AV354" s="84">
        <f t="shared" si="89"/>
        <v>0</v>
      </c>
      <c r="AW354" s="84">
        <f t="shared" si="89"/>
        <v>0</v>
      </c>
      <c r="AX354" s="84">
        <f t="shared" si="89"/>
        <v>0</v>
      </c>
      <c r="AY354" s="84">
        <f t="shared" si="89"/>
        <v>0</v>
      </c>
      <c r="AZ354" s="84">
        <f t="shared" si="89"/>
        <v>0</v>
      </c>
      <c r="BA354" s="84">
        <f t="shared" si="89"/>
        <v>0</v>
      </c>
      <c r="BB354" s="84">
        <f t="shared" si="89"/>
        <v>0</v>
      </c>
      <c r="BC354" s="84">
        <f t="shared" si="89"/>
        <v>0</v>
      </c>
      <c r="BD354" s="5"/>
      <c r="BE354" s="5"/>
      <c r="BF354" s="5"/>
      <c r="BG354" s="5"/>
      <c r="BH354" s="5"/>
      <c r="BI354" s="5"/>
      <c r="BJ354" s="5"/>
    </row>
    <row r="355" spans="2:62" hidden="1">
      <c r="B355">
        <f t="shared" si="86"/>
        <v>395</v>
      </c>
      <c r="C355" t="str">
        <f t="shared" si="86"/>
        <v>PLANTACIÓ</v>
      </c>
      <c r="D355" t="str">
        <f t="shared" si="86"/>
        <v>Preparació per sembra manual carbassa</v>
      </c>
      <c r="E355" s="82">
        <f t="shared" si="86"/>
        <v>2500</v>
      </c>
      <c r="F355" s="84">
        <f t="shared" si="88"/>
        <v>0</v>
      </c>
      <c r="G355" s="84">
        <f t="shared" si="88"/>
        <v>0</v>
      </c>
      <c r="H355" s="84">
        <f t="shared" si="88"/>
        <v>0</v>
      </c>
      <c r="I355" s="84">
        <f t="shared" si="88"/>
        <v>0</v>
      </c>
      <c r="J355" s="84">
        <f t="shared" si="88"/>
        <v>0</v>
      </c>
      <c r="K355" s="84">
        <f t="shared" si="88"/>
        <v>0</v>
      </c>
      <c r="L355" s="84">
        <f t="shared" si="88"/>
        <v>0</v>
      </c>
      <c r="M355" s="84">
        <f t="shared" si="88"/>
        <v>0</v>
      </c>
      <c r="N355" s="84">
        <f t="shared" si="88"/>
        <v>0</v>
      </c>
      <c r="O355" s="84">
        <f t="shared" si="88"/>
        <v>0</v>
      </c>
      <c r="P355" s="84">
        <f t="shared" si="88"/>
        <v>0</v>
      </c>
      <c r="Q355" s="84">
        <f t="shared" si="88"/>
        <v>0</v>
      </c>
      <c r="R355" s="84">
        <f t="shared" si="88"/>
        <v>0</v>
      </c>
      <c r="S355" s="84">
        <f t="shared" si="88"/>
        <v>0</v>
      </c>
      <c r="T355" s="84">
        <f t="shared" si="88"/>
        <v>0</v>
      </c>
      <c r="U355" s="84">
        <f t="shared" si="88"/>
        <v>0</v>
      </c>
      <c r="V355" s="84">
        <f t="shared" si="88"/>
        <v>0</v>
      </c>
      <c r="W355" s="84">
        <f t="shared" si="88"/>
        <v>0</v>
      </c>
      <c r="X355" s="84">
        <f t="shared" si="88"/>
        <v>0</v>
      </c>
      <c r="Y355" s="84">
        <f t="shared" si="88"/>
        <v>0</v>
      </c>
      <c r="Z355" s="84">
        <f t="shared" si="88"/>
        <v>0</v>
      </c>
      <c r="AA355" s="84">
        <f t="shared" si="88"/>
        <v>0</v>
      </c>
      <c r="AB355" s="84">
        <f t="shared" si="88"/>
        <v>0</v>
      </c>
      <c r="AC355" s="84">
        <f t="shared" si="88"/>
        <v>0</v>
      </c>
      <c r="AD355" s="84">
        <f t="shared" si="88"/>
        <v>0</v>
      </c>
      <c r="AE355" s="84">
        <f t="shared" si="88"/>
        <v>0</v>
      </c>
      <c r="AF355" s="84">
        <f t="shared" si="88"/>
        <v>0</v>
      </c>
      <c r="AG355" s="84">
        <f t="shared" si="88"/>
        <v>0</v>
      </c>
      <c r="AH355" s="84">
        <f t="shared" si="88"/>
        <v>0</v>
      </c>
      <c r="AI355" s="84">
        <f t="shared" si="88"/>
        <v>0</v>
      </c>
      <c r="AJ355" s="84">
        <f t="shared" si="88"/>
        <v>0</v>
      </c>
      <c r="AK355" s="84">
        <f t="shared" si="88"/>
        <v>0</v>
      </c>
      <c r="AL355" s="84">
        <f t="shared" si="88"/>
        <v>0</v>
      </c>
      <c r="AM355" s="84">
        <f t="shared" si="88"/>
        <v>0</v>
      </c>
      <c r="AN355" s="84">
        <f t="shared" si="88"/>
        <v>0</v>
      </c>
      <c r="AO355" s="84">
        <f t="shared" si="88"/>
        <v>0</v>
      </c>
      <c r="AP355" s="84">
        <f t="shared" si="88"/>
        <v>0</v>
      </c>
      <c r="AQ355" s="84">
        <f t="shared" si="88"/>
        <v>0</v>
      </c>
      <c r="AR355" s="84">
        <f t="shared" si="88"/>
        <v>0</v>
      </c>
      <c r="AS355" s="5"/>
      <c r="AT355" s="84">
        <f t="shared" si="89"/>
        <v>0</v>
      </c>
      <c r="AU355" s="84">
        <f t="shared" si="89"/>
        <v>0</v>
      </c>
      <c r="AV355" s="84">
        <f t="shared" si="89"/>
        <v>0</v>
      </c>
      <c r="AW355" s="84">
        <f t="shared" si="89"/>
        <v>0</v>
      </c>
      <c r="AX355" s="84">
        <f t="shared" si="89"/>
        <v>0</v>
      </c>
      <c r="AY355" s="84">
        <f t="shared" si="89"/>
        <v>0</v>
      </c>
      <c r="AZ355" s="84">
        <f t="shared" si="89"/>
        <v>0</v>
      </c>
      <c r="BA355" s="84">
        <f t="shared" si="89"/>
        <v>0</v>
      </c>
      <c r="BB355" s="84">
        <f t="shared" si="89"/>
        <v>0</v>
      </c>
      <c r="BC355" s="84">
        <f t="shared" si="89"/>
        <v>0</v>
      </c>
      <c r="BD355" s="5"/>
      <c r="BE355" s="5"/>
      <c r="BF355" s="5"/>
      <c r="BG355" s="5"/>
      <c r="BH355" s="5"/>
      <c r="BI355" s="5"/>
      <c r="BJ355" s="5"/>
    </row>
    <row r="356" spans="2:62" hidden="1">
      <c r="B356">
        <f t="shared" si="86"/>
        <v>415</v>
      </c>
      <c r="C356" t="str">
        <f t="shared" si="86"/>
        <v>REG</v>
      </c>
      <c r="D356" t="str">
        <f t="shared" si="86"/>
        <v>Preparació per instal.lació sistema de reg amb cinta (1 m per m2)</v>
      </c>
      <c r="E356" s="82">
        <f t="shared" si="86"/>
        <v>2500</v>
      </c>
      <c r="F356" s="84">
        <f t="shared" si="88"/>
        <v>0</v>
      </c>
      <c r="G356" s="84">
        <f t="shared" si="88"/>
        <v>0</v>
      </c>
      <c r="H356" s="84">
        <f t="shared" si="88"/>
        <v>0</v>
      </c>
      <c r="I356" s="84">
        <f t="shared" si="88"/>
        <v>0</v>
      </c>
      <c r="J356" s="84">
        <f t="shared" si="88"/>
        <v>0</v>
      </c>
      <c r="K356" s="84">
        <f t="shared" si="88"/>
        <v>0</v>
      </c>
      <c r="L356" s="84">
        <f t="shared" si="88"/>
        <v>0</v>
      </c>
      <c r="M356" s="84">
        <f t="shared" si="88"/>
        <v>0</v>
      </c>
      <c r="N356" s="84">
        <f t="shared" si="88"/>
        <v>0</v>
      </c>
      <c r="O356" s="84">
        <f t="shared" si="88"/>
        <v>0</v>
      </c>
      <c r="P356" s="84">
        <f t="shared" si="88"/>
        <v>0</v>
      </c>
      <c r="Q356" s="84">
        <f t="shared" si="88"/>
        <v>0</v>
      </c>
      <c r="R356" s="84">
        <f t="shared" si="88"/>
        <v>0</v>
      </c>
      <c r="S356" s="84">
        <f t="shared" si="88"/>
        <v>0</v>
      </c>
      <c r="T356" s="84">
        <f t="shared" si="88"/>
        <v>0</v>
      </c>
      <c r="U356" s="84">
        <f t="shared" si="88"/>
        <v>0</v>
      </c>
      <c r="V356" s="84">
        <f t="shared" si="88"/>
        <v>0</v>
      </c>
      <c r="W356" s="84">
        <f t="shared" si="88"/>
        <v>0</v>
      </c>
      <c r="X356" s="84">
        <f t="shared" si="88"/>
        <v>0</v>
      </c>
      <c r="Y356" s="84">
        <f t="shared" si="88"/>
        <v>0</v>
      </c>
      <c r="Z356" s="84">
        <f t="shared" si="88"/>
        <v>0</v>
      </c>
      <c r="AA356" s="84">
        <f t="shared" si="88"/>
        <v>0</v>
      </c>
      <c r="AB356" s="84">
        <f t="shared" si="88"/>
        <v>0</v>
      </c>
      <c r="AC356" s="84">
        <f t="shared" si="88"/>
        <v>0</v>
      </c>
      <c r="AD356" s="84">
        <f t="shared" si="88"/>
        <v>0</v>
      </c>
      <c r="AE356" s="84">
        <f t="shared" si="88"/>
        <v>0</v>
      </c>
      <c r="AF356" s="84">
        <f t="shared" si="88"/>
        <v>0</v>
      </c>
      <c r="AG356" s="84">
        <f t="shared" si="88"/>
        <v>0</v>
      </c>
      <c r="AH356" s="84">
        <f t="shared" si="88"/>
        <v>0</v>
      </c>
      <c r="AI356" s="84">
        <f t="shared" si="88"/>
        <v>0</v>
      </c>
      <c r="AJ356" s="84">
        <f t="shared" si="88"/>
        <v>0</v>
      </c>
      <c r="AK356" s="84">
        <f t="shared" si="88"/>
        <v>0</v>
      </c>
      <c r="AL356" s="84">
        <f t="shared" si="88"/>
        <v>0</v>
      </c>
      <c r="AM356" s="84">
        <f t="shared" si="88"/>
        <v>0</v>
      </c>
      <c r="AN356" s="84">
        <f t="shared" si="88"/>
        <v>0</v>
      </c>
      <c r="AO356" s="84">
        <f t="shared" si="88"/>
        <v>0</v>
      </c>
      <c r="AP356" s="84">
        <f t="shared" si="88"/>
        <v>0</v>
      </c>
      <c r="AQ356" s="84">
        <f t="shared" si="88"/>
        <v>0</v>
      </c>
      <c r="AR356" s="84">
        <f t="shared" si="88"/>
        <v>0</v>
      </c>
      <c r="AS356" s="5"/>
      <c r="AT356" s="84">
        <f t="shared" si="89"/>
        <v>0</v>
      </c>
      <c r="AU356" s="84">
        <f t="shared" si="89"/>
        <v>0</v>
      </c>
      <c r="AV356" s="84">
        <f t="shared" si="89"/>
        <v>0</v>
      </c>
      <c r="AW356" s="84">
        <f t="shared" si="89"/>
        <v>0</v>
      </c>
      <c r="AX356" s="84">
        <f t="shared" si="89"/>
        <v>0</v>
      </c>
      <c r="AY356" s="84">
        <f t="shared" si="89"/>
        <v>0</v>
      </c>
      <c r="AZ356" s="84">
        <f t="shared" si="89"/>
        <v>0</v>
      </c>
      <c r="BA356" s="84">
        <f t="shared" si="89"/>
        <v>0</v>
      </c>
      <c r="BB356" s="84">
        <f t="shared" si="89"/>
        <v>0</v>
      </c>
      <c r="BC356" s="84">
        <f t="shared" si="89"/>
        <v>0</v>
      </c>
      <c r="BD356" s="5"/>
      <c r="BE356" s="5"/>
      <c r="BF356" s="5"/>
      <c r="BG356" s="5"/>
      <c r="BH356" s="5"/>
      <c r="BI356" s="5"/>
      <c r="BJ356" s="5"/>
    </row>
    <row r="357" spans="2:62" hidden="1">
      <c r="B357">
        <f t="shared" si="86"/>
        <v>425</v>
      </c>
      <c r="C357" t="str">
        <f t="shared" si="86"/>
        <v>REG</v>
      </c>
      <c r="D357" t="str">
        <f t="shared" si="86"/>
        <v>Preparació per instal.lació sistema de reg amb cinta (1,6 m per m2)</v>
      </c>
      <c r="E357" s="82">
        <f t="shared" si="86"/>
        <v>2500</v>
      </c>
      <c r="F357" s="84">
        <f t="shared" si="88"/>
        <v>0</v>
      </c>
      <c r="G357" s="84">
        <f t="shared" si="88"/>
        <v>0</v>
      </c>
      <c r="H357" s="84">
        <f t="shared" si="88"/>
        <v>0</v>
      </c>
      <c r="I357" s="84">
        <f t="shared" si="88"/>
        <v>0</v>
      </c>
      <c r="J357" s="84">
        <f t="shared" si="88"/>
        <v>0</v>
      </c>
      <c r="K357" s="84">
        <f t="shared" si="88"/>
        <v>0</v>
      </c>
      <c r="L357" s="84">
        <f t="shared" si="88"/>
        <v>0</v>
      </c>
      <c r="M357" s="84">
        <f t="shared" si="88"/>
        <v>0</v>
      </c>
      <c r="N357" s="84">
        <f t="shared" si="88"/>
        <v>0</v>
      </c>
      <c r="O357" s="84">
        <f t="shared" si="88"/>
        <v>0</v>
      </c>
      <c r="P357" s="84">
        <f t="shared" si="88"/>
        <v>0</v>
      </c>
      <c r="Q357" s="84">
        <f t="shared" si="88"/>
        <v>0</v>
      </c>
      <c r="R357" s="84">
        <f t="shared" si="88"/>
        <v>0</v>
      </c>
      <c r="S357" s="84">
        <f t="shared" si="88"/>
        <v>0</v>
      </c>
      <c r="T357" s="84">
        <f t="shared" si="88"/>
        <v>0</v>
      </c>
      <c r="U357" s="84">
        <f t="shared" si="88"/>
        <v>0</v>
      </c>
      <c r="V357" s="84">
        <f t="shared" si="88"/>
        <v>0</v>
      </c>
      <c r="W357" s="84">
        <f t="shared" si="88"/>
        <v>0</v>
      </c>
      <c r="X357" s="84">
        <f t="shared" si="88"/>
        <v>0</v>
      </c>
      <c r="Y357" s="84">
        <f t="shared" si="88"/>
        <v>0</v>
      </c>
      <c r="Z357" s="84">
        <f t="shared" si="88"/>
        <v>0</v>
      </c>
      <c r="AA357" s="84">
        <f t="shared" si="88"/>
        <v>0</v>
      </c>
      <c r="AB357" s="84">
        <f t="shared" si="88"/>
        <v>0</v>
      </c>
      <c r="AC357" s="84">
        <f t="shared" si="88"/>
        <v>0</v>
      </c>
      <c r="AD357" s="84">
        <f t="shared" si="88"/>
        <v>0</v>
      </c>
      <c r="AE357" s="84">
        <f t="shared" si="88"/>
        <v>0</v>
      </c>
      <c r="AF357" s="84">
        <f t="shared" si="88"/>
        <v>0</v>
      </c>
      <c r="AG357" s="84">
        <f t="shared" si="88"/>
        <v>0</v>
      </c>
      <c r="AH357" s="84">
        <f t="shared" si="88"/>
        <v>0</v>
      </c>
      <c r="AI357" s="84">
        <f t="shared" si="88"/>
        <v>0</v>
      </c>
      <c r="AJ357" s="84">
        <f t="shared" si="88"/>
        <v>0</v>
      </c>
      <c r="AK357" s="84">
        <f t="shared" si="88"/>
        <v>0</v>
      </c>
      <c r="AL357" s="84">
        <f t="shared" si="88"/>
        <v>0</v>
      </c>
      <c r="AM357" s="84">
        <f t="shared" si="88"/>
        <v>0</v>
      </c>
      <c r="AN357" s="84">
        <f t="shared" si="88"/>
        <v>0</v>
      </c>
      <c r="AO357" s="84">
        <f t="shared" si="88"/>
        <v>0</v>
      </c>
      <c r="AP357" s="84">
        <f t="shared" si="88"/>
        <v>0</v>
      </c>
      <c r="AQ357" s="84">
        <f t="shared" si="88"/>
        <v>0</v>
      </c>
      <c r="AR357" s="84">
        <f t="shared" si="88"/>
        <v>0</v>
      </c>
      <c r="AS357" s="5"/>
      <c r="AT357" s="84">
        <f t="shared" si="89"/>
        <v>0</v>
      </c>
      <c r="AU357" s="84">
        <f t="shared" si="89"/>
        <v>0</v>
      </c>
      <c r="AV357" s="84">
        <f t="shared" si="89"/>
        <v>0</v>
      </c>
      <c r="AW357" s="84">
        <f t="shared" si="89"/>
        <v>0</v>
      </c>
      <c r="AX357" s="84">
        <f t="shared" si="89"/>
        <v>0</v>
      </c>
      <c r="AY357" s="84">
        <f t="shared" si="89"/>
        <v>0</v>
      </c>
      <c r="AZ357" s="84">
        <f t="shared" si="89"/>
        <v>0</v>
      </c>
      <c r="BA357" s="84">
        <f t="shared" si="89"/>
        <v>0</v>
      </c>
      <c r="BB357" s="84">
        <f t="shared" si="89"/>
        <v>0</v>
      </c>
      <c r="BC357" s="84">
        <f t="shared" si="89"/>
        <v>0</v>
      </c>
      <c r="BD357" s="5"/>
      <c r="BE357" s="5"/>
      <c r="BF357" s="5"/>
      <c r="BG357" s="5"/>
      <c r="BH357" s="5"/>
      <c r="BI357" s="5"/>
      <c r="BJ357" s="5"/>
    </row>
    <row r="358" spans="2:62" hidden="1">
      <c r="B358">
        <f t="shared" si="86"/>
        <v>435</v>
      </c>
      <c r="C358" t="str">
        <f t="shared" si="86"/>
        <v>REG</v>
      </c>
      <c r="D358" t="str">
        <f t="shared" si="86"/>
        <v>Preparació per instal.lació sistema de reg aspersió</v>
      </c>
      <c r="E358" s="82">
        <f t="shared" si="86"/>
        <v>2500</v>
      </c>
      <c r="F358" s="84">
        <f t="shared" si="88"/>
        <v>0</v>
      </c>
      <c r="G358" s="84">
        <f t="shared" si="88"/>
        <v>0</v>
      </c>
      <c r="H358" s="84">
        <f t="shared" si="88"/>
        <v>0</v>
      </c>
      <c r="I358" s="84">
        <f t="shared" si="88"/>
        <v>0</v>
      </c>
      <c r="J358" s="84">
        <f t="shared" si="88"/>
        <v>0</v>
      </c>
      <c r="K358" s="84">
        <f t="shared" si="88"/>
        <v>0</v>
      </c>
      <c r="L358" s="84">
        <f t="shared" si="88"/>
        <v>0</v>
      </c>
      <c r="M358" s="84">
        <f t="shared" si="88"/>
        <v>0</v>
      </c>
      <c r="N358" s="84">
        <f t="shared" si="88"/>
        <v>0</v>
      </c>
      <c r="O358" s="84">
        <f t="shared" si="88"/>
        <v>0</v>
      </c>
      <c r="P358" s="84">
        <f t="shared" si="88"/>
        <v>0</v>
      </c>
      <c r="Q358" s="84">
        <f t="shared" si="88"/>
        <v>0</v>
      </c>
      <c r="R358" s="84">
        <f t="shared" si="88"/>
        <v>0</v>
      </c>
      <c r="S358" s="84">
        <f t="shared" si="88"/>
        <v>0</v>
      </c>
      <c r="T358" s="84">
        <f t="shared" si="88"/>
        <v>0</v>
      </c>
      <c r="U358" s="84">
        <f t="shared" si="88"/>
        <v>0</v>
      </c>
      <c r="V358" s="84">
        <f t="shared" si="88"/>
        <v>0</v>
      </c>
      <c r="W358" s="84">
        <f t="shared" si="88"/>
        <v>0</v>
      </c>
      <c r="X358" s="84">
        <f t="shared" si="88"/>
        <v>0</v>
      </c>
      <c r="Y358" s="84">
        <f t="shared" si="88"/>
        <v>0</v>
      </c>
      <c r="Z358" s="84">
        <f t="shared" si="88"/>
        <v>0</v>
      </c>
      <c r="AA358" s="84">
        <f t="shared" si="88"/>
        <v>0</v>
      </c>
      <c r="AB358" s="84">
        <f t="shared" ref="AB358:AR373" si="90">IF($E$4&lt;$E358,$E$4/$E358*AB123,AB123)</f>
        <v>0</v>
      </c>
      <c r="AC358" s="84">
        <f t="shared" si="90"/>
        <v>0</v>
      </c>
      <c r="AD358" s="84">
        <f t="shared" si="90"/>
        <v>0</v>
      </c>
      <c r="AE358" s="84">
        <f t="shared" si="90"/>
        <v>0</v>
      </c>
      <c r="AF358" s="84">
        <f t="shared" si="90"/>
        <v>0</v>
      </c>
      <c r="AG358" s="84">
        <f t="shared" si="90"/>
        <v>0</v>
      </c>
      <c r="AH358" s="84">
        <f t="shared" si="90"/>
        <v>0</v>
      </c>
      <c r="AI358" s="84">
        <f t="shared" si="90"/>
        <v>0</v>
      </c>
      <c r="AJ358" s="84">
        <f t="shared" si="90"/>
        <v>0</v>
      </c>
      <c r="AK358" s="84">
        <f t="shared" si="90"/>
        <v>0</v>
      </c>
      <c r="AL358" s="84">
        <f t="shared" si="90"/>
        <v>0</v>
      </c>
      <c r="AM358" s="84">
        <f t="shared" si="90"/>
        <v>0</v>
      </c>
      <c r="AN358" s="84">
        <f t="shared" si="90"/>
        <v>0</v>
      </c>
      <c r="AO358" s="84">
        <f t="shared" si="90"/>
        <v>0</v>
      </c>
      <c r="AP358" s="84">
        <f t="shared" si="90"/>
        <v>0</v>
      </c>
      <c r="AQ358" s="84">
        <f t="shared" si="90"/>
        <v>0</v>
      </c>
      <c r="AR358" s="84">
        <f t="shared" si="90"/>
        <v>0</v>
      </c>
      <c r="AS358" s="5"/>
      <c r="AT358" s="84">
        <f t="shared" si="89"/>
        <v>0</v>
      </c>
      <c r="AU358" s="84">
        <f t="shared" si="89"/>
        <v>0</v>
      </c>
      <c r="AV358" s="84">
        <f t="shared" si="89"/>
        <v>0</v>
      </c>
      <c r="AW358" s="84">
        <f t="shared" si="89"/>
        <v>0</v>
      </c>
      <c r="AX358" s="84">
        <f t="shared" si="89"/>
        <v>0</v>
      </c>
      <c r="AY358" s="84">
        <f t="shared" si="89"/>
        <v>0</v>
      </c>
      <c r="AZ358" s="84">
        <f t="shared" si="89"/>
        <v>0</v>
      </c>
      <c r="BA358" s="84">
        <f t="shared" si="89"/>
        <v>0</v>
      </c>
      <c r="BB358" s="84">
        <f t="shared" si="89"/>
        <v>0</v>
      </c>
      <c r="BC358" s="84">
        <f t="shared" si="89"/>
        <v>0</v>
      </c>
      <c r="BD358" s="5"/>
      <c r="BE358" s="5"/>
      <c r="BF358" s="5"/>
      <c r="BG358" s="5"/>
      <c r="BH358" s="5"/>
      <c r="BI358" s="5"/>
      <c r="BJ358" s="5"/>
    </row>
    <row r="359" spans="2:62" hidden="1">
      <c r="B359">
        <f t="shared" si="86"/>
        <v>445</v>
      </c>
      <c r="C359" t="str">
        <f t="shared" si="86"/>
        <v>REG</v>
      </c>
      <c r="D359" t="str">
        <f t="shared" si="86"/>
        <v>Preparació per reg (l/m2)</v>
      </c>
      <c r="E359" s="82">
        <f t="shared" si="86"/>
        <v>2500</v>
      </c>
      <c r="F359" s="84">
        <f t="shared" ref="F359:AR365" si="91">IF($E$4&lt;$E359,$E$4/$E359*F124,F124)</f>
        <v>0</v>
      </c>
      <c r="G359" s="84">
        <f t="shared" si="91"/>
        <v>0</v>
      </c>
      <c r="H359" s="84">
        <f t="shared" si="91"/>
        <v>0</v>
      </c>
      <c r="I359" s="84">
        <f t="shared" si="91"/>
        <v>0</v>
      </c>
      <c r="J359" s="84">
        <f t="shared" si="91"/>
        <v>0</v>
      </c>
      <c r="K359" s="84">
        <f t="shared" si="91"/>
        <v>0</v>
      </c>
      <c r="L359" s="84">
        <f t="shared" si="91"/>
        <v>0</v>
      </c>
      <c r="M359" s="84">
        <f t="shared" si="91"/>
        <v>0</v>
      </c>
      <c r="N359" s="84">
        <f t="shared" si="91"/>
        <v>0</v>
      </c>
      <c r="O359" s="84">
        <f t="shared" si="91"/>
        <v>0</v>
      </c>
      <c r="P359" s="84">
        <f t="shared" si="91"/>
        <v>0</v>
      </c>
      <c r="Q359" s="84">
        <f t="shared" si="91"/>
        <v>0</v>
      </c>
      <c r="R359" s="84">
        <f t="shared" si="91"/>
        <v>0</v>
      </c>
      <c r="S359" s="84">
        <f t="shared" si="91"/>
        <v>0</v>
      </c>
      <c r="T359" s="84">
        <f t="shared" si="91"/>
        <v>0</v>
      </c>
      <c r="U359" s="84">
        <f t="shared" si="91"/>
        <v>0</v>
      </c>
      <c r="V359" s="84">
        <f t="shared" si="91"/>
        <v>0</v>
      </c>
      <c r="W359" s="84">
        <f t="shared" si="91"/>
        <v>0</v>
      </c>
      <c r="X359" s="84">
        <f t="shared" si="91"/>
        <v>0</v>
      </c>
      <c r="Y359" s="84">
        <f t="shared" si="91"/>
        <v>0</v>
      </c>
      <c r="Z359" s="84">
        <f t="shared" si="91"/>
        <v>0</v>
      </c>
      <c r="AA359" s="84">
        <f t="shared" si="91"/>
        <v>0</v>
      </c>
      <c r="AB359" s="84">
        <f t="shared" si="91"/>
        <v>0</v>
      </c>
      <c r="AC359" s="84">
        <f t="shared" si="91"/>
        <v>0</v>
      </c>
      <c r="AD359" s="84">
        <f t="shared" si="91"/>
        <v>0</v>
      </c>
      <c r="AE359" s="84">
        <f t="shared" si="91"/>
        <v>0</v>
      </c>
      <c r="AF359" s="84">
        <f t="shared" si="91"/>
        <v>0</v>
      </c>
      <c r="AG359" s="84">
        <f t="shared" si="91"/>
        <v>0</v>
      </c>
      <c r="AH359" s="84">
        <f t="shared" si="91"/>
        <v>0</v>
      </c>
      <c r="AI359" s="84">
        <f t="shared" si="91"/>
        <v>0</v>
      </c>
      <c r="AJ359" s="84">
        <f t="shared" si="91"/>
        <v>0</v>
      </c>
      <c r="AK359" s="84">
        <f t="shared" si="91"/>
        <v>0</v>
      </c>
      <c r="AL359" s="84">
        <f t="shared" si="91"/>
        <v>0</v>
      </c>
      <c r="AM359" s="84">
        <f t="shared" si="91"/>
        <v>0</v>
      </c>
      <c r="AN359" s="84">
        <f t="shared" si="91"/>
        <v>0</v>
      </c>
      <c r="AO359" s="84">
        <f t="shared" si="91"/>
        <v>0</v>
      </c>
      <c r="AP359" s="84">
        <f t="shared" si="91"/>
        <v>0</v>
      </c>
      <c r="AQ359" s="84">
        <f t="shared" si="90"/>
        <v>0</v>
      </c>
      <c r="AR359" s="84">
        <f t="shared" si="91"/>
        <v>0</v>
      </c>
      <c r="AS359" s="5"/>
      <c r="AT359" s="84">
        <f t="shared" si="89"/>
        <v>0</v>
      </c>
      <c r="AU359" s="84">
        <f t="shared" si="89"/>
        <v>0</v>
      </c>
      <c r="AV359" s="84">
        <f t="shared" si="89"/>
        <v>0</v>
      </c>
      <c r="AW359" s="84">
        <f t="shared" si="89"/>
        <v>0</v>
      </c>
      <c r="AX359" s="84">
        <f t="shared" si="89"/>
        <v>0</v>
      </c>
      <c r="AY359" s="84">
        <f t="shared" si="89"/>
        <v>0</v>
      </c>
      <c r="AZ359" s="84">
        <f t="shared" si="89"/>
        <v>0</v>
      </c>
      <c r="BA359" s="84">
        <f t="shared" si="89"/>
        <v>0</v>
      </c>
      <c r="BB359" s="84">
        <f t="shared" si="89"/>
        <v>0</v>
      </c>
      <c r="BC359" s="84">
        <f t="shared" si="89"/>
        <v>0</v>
      </c>
      <c r="BD359" s="5"/>
      <c r="BE359" s="5"/>
      <c r="BF359" s="5"/>
      <c r="BG359" s="5"/>
      <c r="BH359" s="5"/>
      <c r="BI359" s="5"/>
      <c r="BJ359" s="5"/>
    </row>
    <row r="360" spans="2:62" hidden="1">
      <c r="B360">
        <f t="shared" si="86"/>
        <v>455</v>
      </c>
      <c r="C360" t="str">
        <f t="shared" si="86"/>
        <v>REG</v>
      </c>
      <c r="D360" t="str">
        <f t="shared" si="86"/>
        <v>Preparació per posada en funcionament i parada</v>
      </c>
      <c r="E360" s="82">
        <f t="shared" si="86"/>
        <v>2500</v>
      </c>
      <c r="F360" s="84">
        <f t="shared" si="91"/>
        <v>0</v>
      </c>
      <c r="G360" s="84">
        <f t="shared" si="91"/>
        <v>0</v>
      </c>
      <c r="H360" s="84">
        <f t="shared" si="91"/>
        <v>0</v>
      </c>
      <c r="I360" s="84">
        <f t="shared" si="91"/>
        <v>0</v>
      </c>
      <c r="J360" s="84">
        <f t="shared" si="91"/>
        <v>0</v>
      </c>
      <c r="K360" s="84">
        <f t="shared" si="91"/>
        <v>0</v>
      </c>
      <c r="L360" s="84">
        <f t="shared" si="91"/>
        <v>0</v>
      </c>
      <c r="M360" s="84">
        <f t="shared" si="91"/>
        <v>0</v>
      </c>
      <c r="N360" s="84">
        <f t="shared" si="91"/>
        <v>0</v>
      </c>
      <c r="O360" s="84">
        <f t="shared" si="91"/>
        <v>0</v>
      </c>
      <c r="P360" s="84">
        <f t="shared" si="91"/>
        <v>0</v>
      </c>
      <c r="Q360" s="84">
        <f t="shared" si="91"/>
        <v>0</v>
      </c>
      <c r="R360" s="84">
        <f t="shared" si="91"/>
        <v>0</v>
      </c>
      <c r="S360" s="84">
        <f t="shared" si="91"/>
        <v>0</v>
      </c>
      <c r="T360" s="84">
        <f t="shared" si="91"/>
        <v>0</v>
      </c>
      <c r="U360" s="84">
        <f t="shared" si="91"/>
        <v>0</v>
      </c>
      <c r="V360" s="84">
        <f t="shared" si="91"/>
        <v>0</v>
      </c>
      <c r="W360" s="84">
        <f t="shared" si="91"/>
        <v>0</v>
      </c>
      <c r="X360" s="84">
        <f t="shared" si="91"/>
        <v>0</v>
      </c>
      <c r="Y360" s="84">
        <f t="shared" si="91"/>
        <v>0</v>
      </c>
      <c r="Z360" s="84">
        <f t="shared" si="91"/>
        <v>0</v>
      </c>
      <c r="AA360" s="84">
        <f t="shared" si="91"/>
        <v>0</v>
      </c>
      <c r="AB360" s="84">
        <f t="shared" si="91"/>
        <v>0</v>
      </c>
      <c r="AC360" s="84">
        <f t="shared" si="91"/>
        <v>0</v>
      </c>
      <c r="AD360" s="84">
        <f t="shared" si="91"/>
        <v>0</v>
      </c>
      <c r="AE360" s="84">
        <f t="shared" si="91"/>
        <v>0</v>
      </c>
      <c r="AF360" s="84">
        <f t="shared" si="91"/>
        <v>0</v>
      </c>
      <c r="AG360" s="84">
        <f t="shared" si="91"/>
        <v>0</v>
      </c>
      <c r="AH360" s="84">
        <f t="shared" si="91"/>
        <v>0</v>
      </c>
      <c r="AI360" s="84">
        <f t="shared" si="91"/>
        <v>0</v>
      </c>
      <c r="AJ360" s="84">
        <f t="shared" si="91"/>
        <v>0</v>
      </c>
      <c r="AK360" s="84">
        <f t="shared" si="91"/>
        <v>0</v>
      </c>
      <c r="AL360" s="84">
        <f t="shared" si="91"/>
        <v>0</v>
      </c>
      <c r="AM360" s="84">
        <f t="shared" si="91"/>
        <v>0</v>
      </c>
      <c r="AN360" s="84">
        <f t="shared" si="91"/>
        <v>0</v>
      </c>
      <c r="AO360" s="84">
        <f t="shared" si="91"/>
        <v>0</v>
      </c>
      <c r="AP360" s="84">
        <f t="shared" si="91"/>
        <v>0</v>
      </c>
      <c r="AQ360" s="84">
        <f t="shared" si="90"/>
        <v>0</v>
      </c>
      <c r="AR360" s="84">
        <f t="shared" si="91"/>
        <v>0</v>
      </c>
      <c r="AS360" s="5"/>
      <c r="AT360" s="84">
        <f t="shared" si="89"/>
        <v>0</v>
      </c>
      <c r="AU360" s="84">
        <f t="shared" si="89"/>
        <v>0</v>
      </c>
      <c r="AV360" s="84">
        <f t="shared" si="89"/>
        <v>0</v>
      </c>
      <c r="AW360" s="84">
        <f t="shared" si="89"/>
        <v>0</v>
      </c>
      <c r="AX360" s="84">
        <f t="shared" si="89"/>
        <v>0</v>
      </c>
      <c r="AY360" s="84">
        <f t="shared" si="89"/>
        <v>0</v>
      </c>
      <c r="AZ360" s="84">
        <f t="shared" si="89"/>
        <v>0</v>
      </c>
      <c r="BA360" s="84">
        <f t="shared" si="89"/>
        <v>0</v>
      </c>
      <c r="BB360" s="84">
        <f t="shared" si="89"/>
        <v>0</v>
      </c>
      <c r="BC360" s="84">
        <f t="shared" si="89"/>
        <v>0</v>
      </c>
      <c r="BD360" s="5"/>
      <c r="BE360" s="5"/>
      <c r="BF360" s="5"/>
      <c r="BG360" s="5"/>
      <c r="BH360" s="5"/>
      <c r="BI360" s="5"/>
      <c r="BJ360" s="5"/>
    </row>
    <row r="361" spans="2:62" hidden="1">
      <c r="B361">
        <f t="shared" si="86"/>
        <v>465</v>
      </c>
      <c r="C361" t="str">
        <f t="shared" si="86"/>
        <v>REG</v>
      </c>
      <c r="D361" t="str">
        <f t="shared" si="86"/>
        <v>Preparació per desinstal.lació sistema de reg amb cinta</v>
      </c>
      <c r="E361" s="82">
        <f t="shared" si="86"/>
        <v>2500</v>
      </c>
      <c r="F361" s="84">
        <f t="shared" si="91"/>
        <v>0</v>
      </c>
      <c r="G361" s="84">
        <f t="shared" si="91"/>
        <v>0</v>
      </c>
      <c r="H361" s="84">
        <f t="shared" si="91"/>
        <v>0</v>
      </c>
      <c r="I361" s="84">
        <f t="shared" si="91"/>
        <v>0</v>
      </c>
      <c r="J361" s="84">
        <f t="shared" si="91"/>
        <v>0</v>
      </c>
      <c r="K361" s="84">
        <f t="shared" si="91"/>
        <v>0</v>
      </c>
      <c r="L361" s="84">
        <f t="shared" si="91"/>
        <v>0</v>
      </c>
      <c r="M361" s="84">
        <f t="shared" si="91"/>
        <v>0</v>
      </c>
      <c r="N361" s="84">
        <f t="shared" si="91"/>
        <v>0</v>
      </c>
      <c r="O361" s="84">
        <f t="shared" si="91"/>
        <v>0</v>
      </c>
      <c r="P361" s="84">
        <f t="shared" si="91"/>
        <v>0</v>
      </c>
      <c r="Q361" s="84">
        <f t="shared" si="91"/>
        <v>0</v>
      </c>
      <c r="R361" s="84">
        <f t="shared" si="91"/>
        <v>0</v>
      </c>
      <c r="S361" s="84">
        <f t="shared" si="91"/>
        <v>0</v>
      </c>
      <c r="T361" s="84">
        <f t="shared" si="91"/>
        <v>0</v>
      </c>
      <c r="U361" s="84">
        <f t="shared" si="91"/>
        <v>0</v>
      </c>
      <c r="V361" s="84">
        <f t="shared" si="91"/>
        <v>0</v>
      </c>
      <c r="W361" s="84">
        <f t="shared" si="91"/>
        <v>0</v>
      </c>
      <c r="X361" s="84">
        <f t="shared" si="91"/>
        <v>0</v>
      </c>
      <c r="Y361" s="84">
        <f t="shared" si="91"/>
        <v>0</v>
      </c>
      <c r="Z361" s="84">
        <f t="shared" si="91"/>
        <v>0</v>
      </c>
      <c r="AA361" s="84">
        <f t="shared" si="91"/>
        <v>0</v>
      </c>
      <c r="AB361" s="84">
        <f t="shared" si="91"/>
        <v>0</v>
      </c>
      <c r="AC361" s="84">
        <f t="shared" si="91"/>
        <v>0</v>
      </c>
      <c r="AD361" s="84">
        <f t="shared" si="91"/>
        <v>0</v>
      </c>
      <c r="AE361" s="84">
        <f t="shared" si="91"/>
        <v>0</v>
      </c>
      <c r="AF361" s="84">
        <f t="shared" si="91"/>
        <v>0</v>
      </c>
      <c r="AG361" s="84">
        <f t="shared" si="91"/>
        <v>0</v>
      </c>
      <c r="AH361" s="84">
        <f t="shared" si="91"/>
        <v>0</v>
      </c>
      <c r="AI361" s="84">
        <f t="shared" si="91"/>
        <v>0</v>
      </c>
      <c r="AJ361" s="84">
        <f t="shared" si="91"/>
        <v>0</v>
      </c>
      <c r="AK361" s="84">
        <f t="shared" si="91"/>
        <v>0</v>
      </c>
      <c r="AL361" s="84">
        <f t="shared" si="91"/>
        <v>0</v>
      </c>
      <c r="AM361" s="84">
        <f t="shared" si="91"/>
        <v>0</v>
      </c>
      <c r="AN361" s="84">
        <f t="shared" si="91"/>
        <v>0</v>
      </c>
      <c r="AO361" s="84">
        <f t="shared" si="91"/>
        <v>0</v>
      </c>
      <c r="AP361" s="84">
        <f t="shared" si="91"/>
        <v>0</v>
      </c>
      <c r="AQ361" s="84">
        <f t="shared" si="90"/>
        <v>0</v>
      </c>
      <c r="AR361" s="84">
        <f t="shared" si="91"/>
        <v>0</v>
      </c>
      <c r="AS361" s="5"/>
      <c r="AT361" s="84">
        <f t="shared" si="89"/>
        <v>0</v>
      </c>
      <c r="AU361" s="84">
        <f t="shared" si="89"/>
        <v>0</v>
      </c>
      <c r="AV361" s="84">
        <f t="shared" si="89"/>
        <v>0</v>
      </c>
      <c r="AW361" s="84">
        <f t="shared" si="89"/>
        <v>0</v>
      </c>
      <c r="AX361" s="84">
        <f t="shared" si="89"/>
        <v>0</v>
      </c>
      <c r="AY361" s="84">
        <f t="shared" si="89"/>
        <v>0</v>
      </c>
      <c r="AZ361" s="84">
        <f t="shared" si="89"/>
        <v>0</v>
      </c>
      <c r="BA361" s="84">
        <f t="shared" si="89"/>
        <v>0</v>
      </c>
      <c r="BB361" s="84">
        <f t="shared" si="89"/>
        <v>0</v>
      </c>
      <c r="BC361" s="84">
        <f t="shared" si="89"/>
        <v>0</v>
      </c>
      <c r="BD361" s="5"/>
      <c r="BE361" s="5"/>
      <c r="BF361" s="5"/>
      <c r="BG361" s="5"/>
      <c r="BH361" s="5"/>
      <c r="BI361" s="5"/>
      <c r="BJ361" s="5"/>
    </row>
    <row r="362" spans="2:62" hidden="1">
      <c r="B362">
        <f t="shared" si="86"/>
        <v>515</v>
      </c>
      <c r="C362" t="str">
        <f t="shared" si="86"/>
        <v>TRACTAMENTS</v>
      </c>
      <c r="D362" t="str">
        <f t="shared" si="86"/>
        <v>Preparació per tractament bacillus + retenol +purí ortiga amb tractor i braços</v>
      </c>
      <c r="E362" s="82">
        <f t="shared" si="86"/>
        <v>2500</v>
      </c>
      <c r="F362" s="84">
        <f t="shared" si="91"/>
        <v>0</v>
      </c>
      <c r="G362" s="84">
        <f t="shared" si="91"/>
        <v>0</v>
      </c>
      <c r="H362" s="84">
        <f t="shared" si="91"/>
        <v>0</v>
      </c>
      <c r="I362" s="84">
        <f t="shared" si="91"/>
        <v>0</v>
      </c>
      <c r="J362" s="84">
        <f t="shared" si="91"/>
        <v>0</v>
      </c>
      <c r="K362" s="84">
        <f t="shared" si="91"/>
        <v>0</v>
      </c>
      <c r="L362" s="84">
        <f t="shared" si="91"/>
        <v>0</v>
      </c>
      <c r="M362" s="84">
        <f t="shared" si="91"/>
        <v>0</v>
      </c>
      <c r="N362" s="84">
        <f t="shared" si="91"/>
        <v>0</v>
      </c>
      <c r="O362" s="84">
        <f t="shared" si="91"/>
        <v>0</v>
      </c>
      <c r="P362" s="84">
        <f t="shared" si="91"/>
        <v>0</v>
      </c>
      <c r="Q362" s="84">
        <f t="shared" si="91"/>
        <v>0</v>
      </c>
      <c r="R362" s="84">
        <f t="shared" si="91"/>
        <v>0</v>
      </c>
      <c r="S362" s="84">
        <f t="shared" si="91"/>
        <v>0</v>
      </c>
      <c r="T362" s="84">
        <f t="shared" si="91"/>
        <v>0</v>
      </c>
      <c r="U362" s="84">
        <f t="shared" si="91"/>
        <v>0</v>
      </c>
      <c r="V362" s="84">
        <f t="shared" si="91"/>
        <v>0</v>
      </c>
      <c r="W362" s="84">
        <f t="shared" si="91"/>
        <v>0</v>
      </c>
      <c r="X362" s="84">
        <f t="shared" si="91"/>
        <v>0</v>
      </c>
      <c r="Y362" s="84">
        <f t="shared" si="91"/>
        <v>0</v>
      </c>
      <c r="Z362" s="84">
        <f t="shared" si="91"/>
        <v>0</v>
      </c>
      <c r="AA362" s="84">
        <f t="shared" si="91"/>
        <v>0</v>
      </c>
      <c r="AB362" s="84">
        <f t="shared" si="91"/>
        <v>0</v>
      </c>
      <c r="AC362" s="84">
        <f t="shared" si="91"/>
        <v>0</v>
      </c>
      <c r="AD362" s="84">
        <f t="shared" si="91"/>
        <v>0</v>
      </c>
      <c r="AE362" s="84">
        <f t="shared" si="91"/>
        <v>0</v>
      </c>
      <c r="AF362" s="84">
        <f t="shared" si="91"/>
        <v>0</v>
      </c>
      <c r="AG362" s="84">
        <f t="shared" si="91"/>
        <v>0</v>
      </c>
      <c r="AH362" s="84">
        <f t="shared" si="91"/>
        <v>0</v>
      </c>
      <c r="AI362" s="84">
        <f t="shared" si="91"/>
        <v>0</v>
      </c>
      <c r="AJ362" s="84">
        <f t="shared" si="91"/>
        <v>0</v>
      </c>
      <c r="AK362" s="84">
        <f t="shared" si="91"/>
        <v>0</v>
      </c>
      <c r="AL362" s="84">
        <f t="shared" si="91"/>
        <v>0</v>
      </c>
      <c r="AM362" s="84">
        <f t="shared" si="91"/>
        <v>0</v>
      </c>
      <c r="AN362" s="84">
        <f t="shared" si="91"/>
        <v>0</v>
      </c>
      <c r="AO362" s="84">
        <f t="shared" si="91"/>
        <v>0</v>
      </c>
      <c r="AP362" s="84">
        <f t="shared" si="91"/>
        <v>0</v>
      </c>
      <c r="AQ362" s="84">
        <f t="shared" si="90"/>
        <v>0</v>
      </c>
      <c r="AR362" s="84">
        <f t="shared" si="91"/>
        <v>0</v>
      </c>
      <c r="AS362" s="5"/>
      <c r="AT362" s="84">
        <f t="shared" si="89"/>
        <v>0</v>
      </c>
      <c r="AU362" s="84">
        <f t="shared" si="89"/>
        <v>0</v>
      </c>
      <c r="AV362" s="84">
        <f t="shared" si="89"/>
        <v>0</v>
      </c>
      <c r="AW362" s="84">
        <f t="shared" si="89"/>
        <v>0</v>
      </c>
      <c r="AX362" s="84">
        <f t="shared" si="89"/>
        <v>0</v>
      </c>
      <c r="AY362" s="84">
        <f t="shared" si="89"/>
        <v>0</v>
      </c>
      <c r="AZ362" s="84">
        <f t="shared" si="89"/>
        <v>0</v>
      </c>
      <c r="BA362" s="84">
        <f t="shared" si="89"/>
        <v>0</v>
      </c>
      <c r="BB362" s="84">
        <f t="shared" si="89"/>
        <v>0</v>
      </c>
      <c r="BC362" s="84">
        <f t="shared" si="89"/>
        <v>0</v>
      </c>
      <c r="BD362" s="5"/>
      <c r="BE362" s="5"/>
      <c r="BF362" s="5"/>
      <c r="BG362" s="5"/>
      <c r="BH362" s="5"/>
      <c r="BI362" s="5"/>
      <c r="BJ362" s="5"/>
    </row>
    <row r="363" spans="2:62" hidden="1">
      <c r="B363">
        <f t="shared" si="86"/>
        <v>525</v>
      </c>
      <c r="C363" t="str">
        <f t="shared" si="86"/>
        <v>TRACTAMENTS</v>
      </c>
      <c r="D363" t="str">
        <f t="shared" si="86"/>
        <v>Preparació per tractament bacillus + retenol +purí ortiga amb bota i 2 persones</v>
      </c>
      <c r="E363" s="82">
        <f t="shared" si="86"/>
        <v>2500</v>
      </c>
      <c r="F363" s="84">
        <f t="shared" si="91"/>
        <v>0</v>
      </c>
      <c r="G363" s="84">
        <f t="shared" si="91"/>
        <v>0</v>
      </c>
      <c r="H363" s="84">
        <f t="shared" si="91"/>
        <v>0</v>
      </c>
      <c r="I363" s="84">
        <f t="shared" si="91"/>
        <v>0</v>
      </c>
      <c r="J363" s="84">
        <f t="shared" si="91"/>
        <v>0</v>
      </c>
      <c r="K363" s="84">
        <f t="shared" si="91"/>
        <v>0</v>
      </c>
      <c r="L363" s="84">
        <f t="shared" si="91"/>
        <v>0</v>
      </c>
      <c r="M363" s="84">
        <f t="shared" si="91"/>
        <v>0</v>
      </c>
      <c r="N363" s="84">
        <f t="shared" si="91"/>
        <v>0</v>
      </c>
      <c r="O363" s="84">
        <f t="shared" si="91"/>
        <v>0</v>
      </c>
      <c r="P363" s="84">
        <f t="shared" si="91"/>
        <v>0</v>
      </c>
      <c r="Q363" s="84">
        <f t="shared" si="91"/>
        <v>0</v>
      </c>
      <c r="R363" s="84">
        <f t="shared" si="91"/>
        <v>0</v>
      </c>
      <c r="S363" s="84">
        <f t="shared" si="91"/>
        <v>0</v>
      </c>
      <c r="T363" s="84">
        <f t="shared" si="91"/>
        <v>0</v>
      </c>
      <c r="U363" s="84">
        <f t="shared" si="91"/>
        <v>0</v>
      </c>
      <c r="V363" s="84">
        <f t="shared" si="91"/>
        <v>0</v>
      </c>
      <c r="W363" s="84">
        <f t="shared" si="91"/>
        <v>0</v>
      </c>
      <c r="X363" s="84">
        <f t="shared" si="91"/>
        <v>0</v>
      </c>
      <c r="Y363" s="84">
        <f t="shared" si="91"/>
        <v>0</v>
      </c>
      <c r="Z363" s="84">
        <f t="shared" si="91"/>
        <v>0</v>
      </c>
      <c r="AA363" s="84">
        <f t="shared" si="91"/>
        <v>0</v>
      </c>
      <c r="AB363" s="84">
        <f t="shared" si="91"/>
        <v>0</v>
      </c>
      <c r="AC363" s="84">
        <f t="shared" si="91"/>
        <v>0</v>
      </c>
      <c r="AD363" s="84">
        <f t="shared" si="91"/>
        <v>0</v>
      </c>
      <c r="AE363" s="84">
        <f t="shared" si="91"/>
        <v>0</v>
      </c>
      <c r="AF363" s="84">
        <f t="shared" si="91"/>
        <v>0</v>
      </c>
      <c r="AG363" s="84">
        <f t="shared" si="91"/>
        <v>0</v>
      </c>
      <c r="AH363" s="84">
        <f t="shared" si="91"/>
        <v>0</v>
      </c>
      <c r="AI363" s="84">
        <f t="shared" si="91"/>
        <v>0</v>
      </c>
      <c r="AJ363" s="84">
        <f t="shared" si="91"/>
        <v>0</v>
      </c>
      <c r="AK363" s="84">
        <f t="shared" si="91"/>
        <v>0</v>
      </c>
      <c r="AL363" s="84">
        <f t="shared" si="91"/>
        <v>0</v>
      </c>
      <c r="AM363" s="84">
        <f t="shared" si="91"/>
        <v>0</v>
      </c>
      <c r="AN363" s="84">
        <f t="shared" si="91"/>
        <v>0</v>
      </c>
      <c r="AO363" s="84">
        <f t="shared" si="91"/>
        <v>0</v>
      </c>
      <c r="AP363" s="84">
        <f t="shared" si="91"/>
        <v>0</v>
      </c>
      <c r="AQ363" s="84">
        <f t="shared" si="90"/>
        <v>0</v>
      </c>
      <c r="AR363" s="84">
        <f t="shared" si="91"/>
        <v>0</v>
      </c>
      <c r="AS363" s="5"/>
      <c r="AT363" s="84">
        <f t="shared" si="89"/>
        <v>0</v>
      </c>
      <c r="AU363" s="84">
        <f t="shared" si="89"/>
        <v>0</v>
      </c>
      <c r="AV363" s="84">
        <f t="shared" si="89"/>
        <v>0</v>
      </c>
      <c r="AW363" s="84">
        <f t="shared" si="89"/>
        <v>0</v>
      </c>
      <c r="AX363" s="84">
        <f t="shared" si="89"/>
        <v>0</v>
      </c>
      <c r="AY363" s="84">
        <f t="shared" si="89"/>
        <v>0</v>
      </c>
      <c r="AZ363" s="84">
        <f t="shared" si="89"/>
        <v>0</v>
      </c>
      <c r="BA363" s="84">
        <f t="shared" si="89"/>
        <v>0</v>
      </c>
      <c r="BB363" s="84">
        <f t="shared" si="89"/>
        <v>0</v>
      </c>
      <c r="BC363" s="84">
        <f t="shared" si="89"/>
        <v>0</v>
      </c>
      <c r="BD363" s="5"/>
      <c r="BE363" s="5"/>
      <c r="BF363" s="5"/>
      <c r="BG363" s="5"/>
      <c r="BH363" s="5"/>
      <c r="BI363" s="5"/>
      <c r="BJ363" s="5"/>
    </row>
    <row r="364" spans="2:62" hidden="1">
      <c r="B364">
        <f t="shared" si="86"/>
        <v>535</v>
      </c>
      <c r="C364" t="str">
        <f t="shared" si="86"/>
        <v>TRACTAMENTS</v>
      </c>
      <c r="D364" t="str">
        <f t="shared" si="86"/>
        <v>Preparació per tractament coure + retenol + purí</v>
      </c>
      <c r="E364" s="82">
        <f t="shared" si="86"/>
        <v>2500</v>
      </c>
      <c r="F364" s="84">
        <f t="shared" si="91"/>
        <v>0</v>
      </c>
      <c r="G364" s="84">
        <f t="shared" si="91"/>
        <v>0</v>
      </c>
      <c r="H364" s="84">
        <f t="shared" si="91"/>
        <v>0</v>
      </c>
      <c r="I364" s="84">
        <f t="shared" si="91"/>
        <v>0</v>
      </c>
      <c r="J364" s="84">
        <f t="shared" si="91"/>
        <v>0</v>
      </c>
      <c r="K364" s="84">
        <f t="shared" si="91"/>
        <v>0</v>
      </c>
      <c r="L364" s="84">
        <f t="shared" si="91"/>
        <v>0</v>
      </c>
      <c r="M364" s="84">
        <f t="shared" si="91"/>
        <v>0</v>
      </c>
      <c r="N364" s="84">
        <f t="shared" si="91"/>
        <v>0</v>
      </c>
      <c r="O364" s="84">
        <f t="shared" si="91"/>
        <v>0</v>
      </c>
      <c r="P364" s="84">
        <f t="shared" si="91"/>
        <v>0</v>
      </c>
      <c r="Q364" s="84">
        <f t="shared" si="91"/>
        <v>0</v>
      </c>
      <c r="R364" s="84">
        <f t="shared" si="91"/>
        <v>0</v>
      </c>
      <c r="S364" s="84">
        <f t="shared" si="91"/>
        <v>0</v>
      </c>
      <c r="T364" s="84">
        <f t="shared" si="91"/>
        <v>0</v>
      </c>
      <c r="U364" s="84">
        <f t="shared" si="91"/>
        <v>0</v>
      </c>
      <c r="V364" s="84">
        <f t="shared" si="91"/>
        <v>0</v>
      </c>
      <c r="W364" s="84">
        <f t="shared" si="91"/>
        <v>0</v>
      </c>
      <c r="X364" s="84">
        <f t="shared" si="91"/>
        <v>0</v>
      </c>
      <c r="Y364" s="84">
        <f t="shared" si="91"/>
        <v>0</v>
      </c>
      <c r="Z364" s="84">
        <f t="shared" si="91"/>
        <v>0</v>
      </c>
      <c r="AA364" s="84">
        <f t="shared" si="91"/>
        <v>0</v>
      </c>
      <c r="AB364" s="84">
        <f t="shared" si="91"/>
        <v>0</v>
      </c>
      <c r="AC364" s="84">
        <f t="shared" si="91"/>
        <v>0</v>
      </c>
      <c r="AD364" s="84">
        <f t="shared" si="91"/>
        <v>0</v>
      </c>
      <c r="AE364" s="84">
        <f t="shared" si="91"/>
        <v>0</v>
      </c>
      <c r="AF364" s="84">
        <f t="shared" si="91"/>
        <v>0</v>
      </c>
      <c r="AG364" s="84">
        <f t="shared" si="91"/>
        <v>0</v>
      </c>
      <c r="AH364" s="84">
        <f t="shared" si="91"/>
        <v>0</v>
      </c>
      <c r="AI364" s="84">
        <f t="shared" si="91"/>
        <v>0</v>
      </c>
      <c r="AJ364" s="84">
        <f t="shared" si="91"/>
        <v>0</v>
      </c>
      <c r="AK364" s="84">
        <f t="shared" si="91"/>
        <v>0</v>
      </c>
      <c r="AL364" s="84">
        <f t="shared" si="91"/>
        <v>0</v>
      </c>
      <c r="AM364" s="84">
        <f t="shared" si="91"/>
        <v>0</v>
      </c>
      <c r="AN364" s="84">
        <f t="shared" si="91"/>
        <v>0</v>
      </c>
      <c r="AO364" s="84">
        <f t="shared" si="91"/>
        <v>0</v>
      </c>
      <c r="AP364" s="84">
        <f t="shared" si="91"/>
        <v>0</v>
      </c>
      <c r="AQ364" s="84">
        <f t="shared" si="90"/>
        <v>0</v>
      </c>
      <c r="AR364" s="84">
        <f t="shared" si="91"/>
        <v>0</v>
      </c>
      <c r="AS364" s="5"/>
      <c r="AT364" s="84">
        <f t="shared" si="89"/>
        <v>0</v>
      </c>
      <c r="AU364" s="84">
        <f t="shared" si="89"/>
        <v>0</v>
      </c>
      <c r="AV364" s="84">
        <f t="shared" si="89"/>
        <v>0</v>
      </c>
      <c r="AW364" s="84">
        <f t="shared" si="89"/>
        <v>0</v>
      </c>
      <c r="AX364" s="84">
        <f t="shared" si="89"/>
        <v>0</v>
      </c>
      <c r="AY364" s="84">
        <f t="shared" si="89"/>
        <v>0</v>
      </c>
      <c r="AZ364" s="84">
        <f t="shared" si="89"/>
        <v>0</v>
      </c>
      <c r="BA364" s="84">
        <f t="shared" si="89"/>
        <v>0</v>
      </c>
      <c r="BB364" s="84">
        <f t="shared" si="89"/>
        <v>0</v>
      </c>
      <c r="BC364" s="84">
        <f t="shared" si="89"/>
        <v>0</v>
      </c>
      <c r="BD364" s="5"/>
      <c r="BE364" s="5"/>
      <c r="BF364" s="5"/>
      <c r="BG364" s="5"/>
      <c r="BH364" s="5"/>
      <c r="BI364" s="5"/>
      <c r="BJ364" s="5"/>
    </row>
    <row r="365" spans="2:62" hidden="1">
      <c r="B365">
        <f t="shared" si="86"/>
        <v>545</v>
      </c>
      <c r="C365" t="str">
        <f t="shared" si="86"/>
        <v>TRACTAMENTS</v>
      </c>
      <c r="D365" t="str">
        <f t="shared" si="86"/>
        <v>Preparació per tractament llimacs (ferramol)</v>
      </c>
      <c r="E365" s="82">
        <f t="shared" si="86"/>
        <v>2500</v>
      </c>
      <c r="F365" s="84">
        <f t="shared" si="91"/>
        <v>0</v>
      </c>
      <c r="G365" s="84">
        <f t="shared" si="91"/>
        <v>0</v>
      </c>
      <c r="H365" s="84">
        <f t="shared" si="91"/>
        <v>0</v>
      </c>
      <c r="I365" s="84">
        <f t="shared" si="91"/>
        <v>0</v>
      </c>
      <c r="J365" s="84">
        <f t="shared" si="91"/>
        <v>0</v>
      </c>
      <c r="K365" s="84">
        <f t="shared" si="91"/>
        <v>0</v>
      </c>
      <c r="L365" s="84">
        <f t="shared" si="91"/>
        <v>0</v>
      </c>
      <c r="M365" s="84">
        <f t="shared" si="91"/>
        <v>0</v>
      </c>
      <c r="N365" s="84">
        <f t="shared" si="91"/>
        <v>0</v>
      </c>
      <c r="O365" s="84">
        <f t="shared" si="91"/>
        <v>0</v>
      </c>
      <c r="P365" s="84">
        <f t="shared" si="91"/>
        <v>0</v>
      </c>
      <c r="Q365" s="84">
        <f t="shared" si="91"/>
        <v>0</v>
      </c>
      <c r="R365" s="84">
        <f t="shared" si="91"/>
        <v>0</v>
      </c>
      <c r="S365" s="84">
        <f t="shared" si="91"/>
        <v>0</v>
      </c>
      <c r="T365" s="84">
        <f t="shared" si="91"/>
        <v>0</v>
      </c>
      <c r="U365" s="84">
        <f t="shared" si="91"/>
        <v>0</v>
      </c>
      <c r="V365" s="84">
        <f t="shared" si="91"/>
        <v>0</v>
      </c>
      <c r="W365" s="84">
        <f t="shared" si="91"/>
        <v>0</v>
      </c>
      <c r="X365" s="84">
        <f t="shared" si="91"/>
        <v>0</v>
      </c>
      <c r="Y365" s="84">
        <f t="shared" si="91"/>
        <v>0</v>
      </c>
      <c r="Z365" s="84">
        <f t="shared" si="91"/>
        <v>0</v>
      </c>
      <c r="AA365" s="84">
        <f t="shared" si="91"/>
        <v>0</v>
      </c>
      <c r="AB365" s="84">
        <f t="shared" si="91"/>
        <v>0</v>
      </c>
      <c r="AC365" s="84">
        <f t="shared" si="91"/>
        <v>0</v>
      </c>
      <c r="AD365" s="84">
        <f t="shared" si="91"/>
        <v>0</v>
      </c>
      <c r="AE365" s="84">
        <f t="shared" si="91"/>
        <v>0</v>
      </c>
      <c r="AF365" s="84">
        <f t="shared" si="91"/>
        <v>0</v>
      </c>
      <c r="AG365" s="84">
        <f t="shared" ref="AG365:AR365" si="92">IF($E$4&lt;$E365,$E$4/$E365*AG130,AG130)</f>
        <v>0</v>
      </c>
      <c r="AH365" s="84">
        <f t="shared" si="92"/>
        <v>0</v>
      </c>
      <c r="AI365" s="84">
        <f t="shared" si="92"/>
        <v>0</v>
      </c>
      <c r="AJ365" s="84">
        <f t="shared" si="92"/>
        <v>0</v>
      </c>
      <c r="AK365" s="84">
        <f t="shared" si="92"/>
        <v>0</v>
      </c>
      <c r="AL365" s="84">
        <f t="shared" si="92"/>
        <v>0</v>
      </c>
      <c r="AM365" s="84">
        <f t="shared" si="92"/>
        <v>0</v>
      </c>
      <c r="AN365" s="84">
        <f t="shared" si="92"/>
        <v>0</v>
      </c>
      <c r="AO365" s="84">
        <f t="shared" si="92"/>
        <v>0</v>
      </c>
      <c r="AP365" s="84">
        <f t="shared" si="92"/>
        <v>0</v>
      </c>
      <c r="AQ365" s="84">
        <f t="shared" si="90"/>
        <v>0</v>
      </c>
      <c r="AR365" s="84">
        <f t="shared" si="92"/>
        <v>0</v>
      </c>
      <c r="AS365" s="5"/>
      <c r="AT365" s="84">
        <f t="shared" si="89"/>
        <v>0</v>
      </c>
      <c r="AU365" s="84">
        <f t="shared" si="89"/>
        <v>0</v>
      </c>
      <c r="AV365" s="84">
        <f t="shared" si="89"/>
        <v>0</v>
      </c>
      <c r="AW365" s="84">
        <f t="shared" si="89"/>
        <v>0</v>
      </c>
      <c r="AX365" s="84">
        <f t="shared" si="89"/>
        <v>0</v>
      </c>
      <c r="AY365" s="84">
        <f t="shared" si="89"/>
        <v>0</v>
      </c>
      <c r="AZ365" s="84">
        <f t="shared" si="89"/>
        <v>0</v>
      </c>
      <c r="BA365" s="84">
        <f t="shared" si="89"/>
        <v>0</v>
      </c>
      <c r="BB365" s="84">
        <f t="shared" si="89"/>
        <v>0</v>
      </c>
      <c r="BC365" s="84">
        <f t="shared" si="89"/>
        <v>0</v>
      </c>
      <c r="BD365" s="5"/>
      <c r="BE365" s="5"/>
      <c r="BF365" s="5"/>
      <c r="BG365" s="5"/>
      <c r="BH365" s="5"/>
      <c r="BI365" s="5"/>
      <c r="BJ365" s="5"/>
    </row>
    <row r="366" spans="2:62" hidden="1">
      <c r="B366">
        <f t="shared" si="86"/>
        <v>555</v>
      </c>
      <c r="C366" t="str">
        <f t="shared" si="86"/>
        <v>TRACTAMENTS</v>
      </c>
      <c r="D366" t="str">
        <f t="shared" si="86"/>
        <v>Preparació per tractament bacillus + sofre amb bota i 2 persones</v>
      </c>
      <c r="E366" s="82">
        <f t="shared" si="86"/>
        <v>2500</v>
      </c>
      <c r="F366" s="84">
        <f t="shared" ref="F366:AR372" si="93">IF($E$4&lt;$E366,$E$4/$E366*F131,F131)</f>
        <v>0</v>
      </c>
      <c r="G366" s="84">
        <f t="shared" si="93"/>
        <v>0</v>
      </c>
      <c r="H366" s="84">
        <f t="shared" si="93"/>
        <v>0</v>
      </c>
      <c r="I366" s="84">
        <f t="shared" si="93"/>
        <v>0</v>
      </c>
      <c r="J366" s="84">
        <f t="shared" si="93"/>
        <v>0</v>
      </c>
      <c r="K366" s="84">
        <f t="shared" si="93"/>
        <v>0</v>
      </c>
      <c r="L366" s="84">
        <f t="shared" si="93"/>
        <v>0</v>
      </c>
      <c r="M366" s="84">
        <f t="shared" si="93"/>
        <v>0</v>
      </c>
      <c r="N366" s="84">
        <f t="shared" si="93"/>
        <v>0</v>
      </c>
      <c r="O366" s="84">
        <f t="shared" si="93"/>
        <v>0</v>
      </c>
      <c r="P366" s="84">
        <f t="shared" si="93"/>
        <v>0</v>
      </c>
      <c r="Q366" s="84">
        <f t="shared" si="93"/>
        <v>0</v>
      </c>
      <c r="R366" s="84">
        <f t="shared" si="93"/>
        <v>0</v>
      </c>
      <c r="S366" s="84">
        <f t="shared" si="93"/>
        <v>0</v>
      </c>
      <c r="T366" s="84">
        <f t="shared" si="93"/>
        <v>0</v>
      </c>
      <c r="U366" s="84">
        <f t="shared" si="93"/>
        <v>0</v>
      </c>
      <c r="V366" s="84">
        <f t="shared" si="93"/>
        <v>0</v>
      </c>
      <c r="W366" s="84">
        <f t="shared" si="93"/>
        <v>0</v>
      </c>
      <c r="X366" s="84">
        <f t="shared" si="93"/>
        <v>0</v>
      </c>
      <c r="Y366" s="84">
        <f t="shared" si="93"/>
        <v>0</v>
      </c>
      <c r="Z366" s="84">
        <f t="shared" si="93"/>
        <v>0</v>
      </c>
      <c r="AA366" s="84">
        <f t="shared" si="93"/>
        <v>0</v>
      </c>
      <c r="AB366" s="84">
        <f t="shared" si="93"/>
        <v>0</v>
      </c>
      <c r="AC366" s="84">
        <f t="shared" si="93"/>
        <v>0</v>
      </c>
      <c r="AD366" s="84">
        <f t="shared" si="93"/>
        <v>0</v>
      </c>
      <c r="AE366" s="84">
        <f t="shared" si="93"/>
        <v>0</v>
      </c>
      <c r="AF366" s="84">
        <f t="shared" si="93"/>
        <v>0</v>
      </c>
      <c r="AG366" s="84">
        <f t="shared" si="93"/>
        <v>0</v>
      </c>
      <c r="AH366" s="84">
        <f t="shared" si="93"/>
        <v>0</v>
      </c>
      <c r="AI366" s="84">
        <f t="shared" si="93"/>
        <v>0</v>
      </c>
      <c r="AJ366" s="84">
        <f t="shared" si="93"/>
        <v>0</v>
      </c>
      <c r="AK366" s="84">
        <f t="shared" si="93"/>
        <v>0</v>
      </c>
      <c r="AL366" s="84">
        <f t="shared" si="93"/>
        <v>0</v>
      </c>
      <c r="AM366" s="84">
        <f t="shared" si="93"/>
        <v>0</v>
      </c>
      <c r="AN366" s="84">
        <f t="shared" si="93"/>
        <v>0</v>
      </c>
      <c r="AO366" s="84">
        <f t="shared" si="93"/>
        <v>0</v>
      </c>
      <c r="AP366" s="84">
        <f t="shared" si="93"/>
        <v>0</v>
      </c>
      <c r="AQ366" s="84">
        <f t="shared" si="90"/>
        <v>0</v>
      </c>
      <c r="AR366" s="84">
        <f t="shared" si="93"/>
        <v>0</v>
      </c>
      <c r="AS366" s="5"/>
      <c r="AT366" s="84">
        <f t="shared" si="89"/>
        <v>0</v>
      </c>
      <c r="AU366" s="84">
        <f t="shared" si="89"/>
        <v>0</v>
      </c>
      <c r="AV366" s="84">
        <f t="shared" si="89"/>
        <v>0</v>
      </c>
      <c r="AW366" s="84">
        <f t="shared" si="89"/>
        <v>0</v>
      </c>
      <c r="AX366" s="84">
        <f t="shared" si="89"/>
        <v>0</v>
      </c>
      <c r="AY366" s="84">
        <f t="shared" si="89"/>
        <v>0</v>
      </c>
      <c r="AZ366" s="84">
        <f t="shared" si="89"/>
        <v>0</v>
      </c>
      <c r="BA366" s="84">
        <f t="shared" si="89"/>
        <v>0</v>
      </c>
      <c r="BB366" s="84">
        <f t="shared" si="89"/>
        <v>0</v>
      </c>
      <c r="BC366" s="84">
        <f t="shared" si="89"/>
        <v>0</v>
      </c>
      <c r="BD366" s="5"/>
      <c r="BE366" s="5"/>
      <c r="BF366" s="5"/>
      <c r="BG366" s="5"/>
      <c r="BH366" s="5"/>
      <c r="BI366" s="5"/>
      <c r="BJ366" s="5"/>
    </row>
    <row r="367" spans="2:62" hidden="1">
      <c r="B367">
        <f t="shared" ref="B367:E382" si="94">+B132</f>
        <v>565</v>
      </c>
      <c r="C367" t="str">
        <f t="shared" si="94"/>
        <v>TRACTAMENTS</v>
      </c>
      <c r="D367" t="str">
        <f t="shared" si="94"/>
        <v>Preparació per tractament nim + sofre amb bota i 2 persones</v>
      </c>
      <c r="E367" s="82">
        <f t="shared" si="94"/>
        <v>2500</v>
      </c>
      <c r="F367" s="84">
        <f t="shared" si="93"/>
        <v>0</v>
      </c>
      <c r="G367" s="84">
        <f t="shared" si="93"/>
        <v>0</v>
      </c>
      <c r="H367" s="84">
        <f t="shared" si="93"/>
        <v>0</v>
      </c>
      <c r="I367" s="84">
        <f t="shared" si="93"/>
        <v>0</v>
      </c>
      <c r="J367" s="84">
        <f t="shared" si="93"/>
        <v>0</v>
      </c>
      <c r="K367" s="84">
        <f t="shared" si="93"/>
        <v>0</v>
      </c>
      <c r="L367" s="84">
        <f t="shared" si="93"/>
        <v>0</v>
      </c>
      <c r="M367" s="84">
        <f t="shared" si="93"/>
        <v>0</v>
      </c>
      <c r="N367" s="84">
        <f t="shared" si="93"/>
        <v>0</v>
      </c>
      <c r="O367" s="84">
        <f t="shared" si="93"/>
        <v>0</v>
      </c>
      <c r="P367" s="84">
        <f t="shared" si="93"/>
        <v>0</v>
      </c>
      <c r="Q367" s="84">
        <f t="shared" si="93"/>
        <v>0</v>
      </c>
      <c r="R367" s="84">
        <f t="shared" si="93"/>
        <v>0</v>
      </c>
      <c r="S367" s="84">
        <f t="shared" si="93"/>
        <v>0</v>
      </c>
      <c r="T367" s="84">
        <f t="shared" si="93"/>
        <v>0</v>
      </c>
      <c r="U367" s="84">
        <f t="shared" si="93"/>
        <v>0</v>
      </c>
      <c r="V367" s="84">
        <f t="shared" si="93"/>
        <v>0</v>
      </c>
      <c r="W367" s="84">
        <f t="shared" si="93"/>
        <v>0</v>
      </c>
      <c r="X367" s="84">
        <f t="shared" si="93"/>
        <v>0</v>
      </c>
      <c r="Y367" s="84">
        <f t="shared" si="93"/>
        <v>0</v>
      </c>
      <c r="Z367" s="84">
        <f t="shared" si="93"/>
        <v>0</v>
      </c>
      <c r="AA367" s="84">
        <f t="shared" si="93"/>
        <v>0</v>
      </c>
      <c r="AB367" s="84">
        <f t="shared" si="93"/>
        <v>0</v>
      </c>
      <c r="AC367" s="84">
        <f t="shared" si="93"/>
        <v>0</v>
      </c>
      <c r="AD367" s="84">
        <f t="shared" si="93"/>
        <v>0</v>
      </c>
      <c r="AE367" s="84">
        <f t="shared" si="93"/>
        <v>0</v>
      </c>
      <c r="AF367" s="84">
        <f t="shared" si="93"/>
        <v>0</v>
      </c>
      <c r="AG367" s="84">
        <f t="shared" si="93"/>
        <v>0</v>
      </c>
      <c r="AH367" s="84">
        <f t="shared" si="93"/>
        <v>0</v>
      </c>
      <c r="AI367" s="84">
        <f t="shared" si="93"/>
        <v>0</v>
      </c>
      <c r="AJ367" s="84">
        <f t="shared" si="93"/>
        <v>0</v>
      </c>
      <c r="AK367" s="84">
        <f t="shared" si="93"/>
        <v>0</v>
      </c>
      <c r="AL367" s="84">
        <f t="shared" si="93"/>
        <v>0</v>
      </c>
      <c r="AM367" s="84">
        <f t="shared" si="93"/>
        <v>0</v>
      </c>
      <c r="AN367" s="84">
        <f t="shared" si="93"/>
        <v>0</v>
      </c>
      <c r="AO367" s="84">
        <f t="shared" si="93"/>
        <v>0</v>
      </c>
      <c r="AP367" s="84">
        <f t="shared" si="93"/>
        <v>0</v>
      </c>
      <c r="AQ367" s="84">
        <f t="shared" si="90"/>
        <v>0</v>
      </c>
      <c r="AR367" s="84">
        <f t="shared" si="93"/>
        <v>0</v>
      </c>
      <c r="AS367" s="5"/>
      <c r="AT367" s="84">
        <f t="shared" si="89"/>
        <v>0</v>
      </c>
      <c r="AU367" s="84">
        <f t="shared" si="89"/>
        <v>0</v>
      </c>
      <c r="AV367" s="84">
        <f t="shared" si="89"/>
        <v>0</v>
      </c>
      <c r="AW367" s="84">
        <f t="shared" si="89"/>
        <v>0</v>
      </c>
      <c r="AX367" s="84">
        <f t="shared" si="89"/>
        <v>0</v>
      </c>
      <c r="AY367" s="84">
        <f t="shared" si="89"/>
        <v>0</v>
      </c>
      <c r="AZ367" s="84">
        <f t="shared" si="89"/>
        <v>0</v>
      </c>
      <c r="BA367" s="84">
        <f t="shared" si="89"/>
        <v>0</v>
      </c>
      <c r="BB367" s="84">
        <f t="shared" si="89"/>
        <v>0</v>
      </c>
      <c r="BC367" s="84">
        <f t="shared" si="89"/>
        <v>0</v>
      </c>
      <c r="BD367" s="5"/>
      <c r="BE367" s="5"/>
      <c r="BF367" s="5"/>
      <c r="BG367" s="5"/>
      <c r="BH367" s="5"/>
      <c r="BI367" s="5"/>
      <c r="BJ367" s="5"/>
    </row>
    <row r="368" spans="2:62" hidden="1">
      <c r="B368">
        <f t="shared" si="94"/>
        <v>575</v>
      </c>
      <c r="C368" t="str">
        <f t="shared" si="94"/>
        <v>TRACTAMENTS</v>
      </c>
      <c r="D368" t="str">
        <f t="shared" si="94"/>
        <v>Preparació per tractament sofre amb bota i 2 persones</v>
      </c>
      <c r="E368" s="82">
        <f t="shared" si="94"/>
        <v>2500</v>
      </c>
      <c r="F368" s="84">
        <f t="shared" si="93"/>
        <v>0</v>
      </c>
      <c r="G368" s="84">
        <f t="shared" si="93"/>
        <v>0</v>
      </c>
      <c r="H368" s="84">
        <f t="shared" si="93"/>
        <v>0</v>
      </c>
      <c r="I368" s="84">
        <f t="shared" si="93"/>
        <v>0</v>
      </c>
      <c r="J368" s="84">
        <f t="shared" si="93"/>
        <v>0</v>
      </c>
      <c r="K368" s="84">
        <f t="shared" si="93"/>
        <v>0</v>
      </c>
      <c r="L368" s="84">
        <f t="shared" si="93"/>
        <v>0</v>
      </c>
      <c r="M368" s="84">
        <f t="shared" si="93"/>
        <v>0</v>
      </c>
      <c r="N368" s="84">
        <f t="shared" si="93"/>
        <v>0</v>
      </c>
      <c r="O368" s="84">
        <f t="shared" si="93"/>
        <v>0</v>
      </c>
      <c r="P368" s="84">
        <f t="shared" si="93"/>
        <v>0</v>
      </c>
      <c r="Q368" s="84">
        <f t="shared" si="93"/>
        <v>0</v>
      </c>
      <c r="R368" s="84">
        <f t="shared" si="93"/>
        <v>0</v>
      </c>
      <c r="S368" s="84">
        <f t="shared" si="93"/>
        <v>0</v>
      </c>
      <c r="T368" s="84">
        <f t="shared" si="93"/>
        <v>0</v>
      </c>
      <c r="U368" s="84">
        <f t="shared" si="93"/>
        <v>0</v>
      </c>
      <c r="V368" s="84">
        <f t="shared" si="93"/>
        <v>0</v>
      </c>
      <c r="W368" s="84">
        <f t="shared" si="93"/>
        <v>0</v>
      </c>
      <c r="X368" s="84">
        <f t="shared" si="93"/>
        <v>0</v>
      </c>
      <c r="Y368" s="84">
        <f t="shared" si="93"/>
        <v>0</v>
      </c>
      <c r="Z368" s="84">
        <f t="shared" si="93"/>
        <v>0</v>
      </c>
      <c r="AA368" s="84">
        <f t="shared" si="93"/>
        <v>0</v>
      </c>
      <c r="AB368" s="84">
        <f t="shared" si="93"/>
        <v>0</v>
      </c>
      <c r="AC368" s="84">
        <f t="shared" si="93"/>
        <v>0</v>
      </c>
      <c r="AD368" s="84">
        <f t="shared" si="93"/>
        <v>0</v>
      </c>
      <c r="AE368" s="84">
        <f t="shared" si="93"/>
        <v>0</v>
      </c>
      <c r="AF368" s="84">
        <f t="shared" si="93"/>
        <v>0</v>
      </c>
      <c r="AG368" s="84">
        <f t="shared" si="93"/>
        <v>0</v>
      </c>
      <c r="AH368" s="84">
        <f t="shared" si="93"/>
        <v>0</v>
      </c>
      <c r="AI368" s="84">
        <f t="shared" si="93"/>
        <v>0</v>
      </c>
      <c r="AJ368" s="84">
        <f t="shared" si="93"/>
        <v>0</v>
      </c>
      <c r="AK368" s="84">
        <f t="shared" si="93"/>
        <v>0</v>
      </c>
      <c r="AL368" s="84">
        <f t="shared" si="93"/>
        <v>0</v>
      </c>
      <c r="AM368" s="84">
        <f t="shared" si="93"/>
        <v>0</v>
      </c>
      <c r="AN368" s="84">
        <f t="shared" si="93"/>
        <v>0</v>
      </c>
      <c r="AO368" s="84">
        <f t="shared" si="93"/>
        <v>0</v>
      </c>
      <c r="AP368" s="84">
        <f t="shared" si="93"/>
        <v>0</v>
      </c>
      <c r="AQ368" s="84">
        <f t="shared" si="90"/>
        <v>0</v>
      </c>
      <c r="AR368" s="84">
        <f t="shared" si="93"/>
        <v>0</v>
      </c>
      <c r="AS368" s="5"/>
      <c r="AT368" s="84">
        <f t="shared" si="89"/>
        <v>0</v>
      </c>
      <c r="AU368" s="84">
        <f t="shared" si="89"/>
        <v>0</v>
      </c>
      <c r="AV368" s="84">
        <f t="shared" si="89"/>
        <v>0</v>
      </c>
      <c r="AW368" s="84">
        <f t="shared" si="89"/>
        <v>0</v>
      </c>
      <c r="AX368" s="84">
        <f t="shared" si="89"/>
        <v>0</v>
      </c>
      <c r="AY368" s="84">
        <f t="shared" si="89"/>
        <v>0</v>
      </c>
      <c r="AZ368" s="84">
        <f t="shared" si="89"/>
        <v>0</v>
      </c>
      <c r="BA368" s="84">
        <f t="shared" si="89"/>
        <v>0</v>
      </c>
      <c r="BB368" s="84">
        <f t="shared" si="89"/>
        <v>0</v>
      </c>
      <c r="BC368" s="84">
        <f t="shared" si="89"/>
        <v>0</v>
      </c>
      <c r="BD368" s="5"/>
      <c r="BE368" s="5"/>
      <c r="BF368" s="5"/>
      <c r="BG368" s="5"/>
      <c r="BH368" s="5"/>
      <c r="BI368" s="5"/>
      <c r="BJ368" s="5"/>
    </row>
    <row r="369" spans="2:62" hidden="1">
      <c r="B369">
        <f t="shared" si="94"/>
        <v>615</v>
      </c>
      <c r="C369" t="str">
        <f t="shared" si="94"/>
        <v>DESHERBAT</v>
      </c>
      <c r="D369" t="str">
        <f t="shared" si="94"/>
        <v>Preparació per desherbat amb tractor</v>
      </c>
      <c r="E369" s="82">
        <f t="shared" si="94"/>
        <v>2500</v>
      </c>
      <c r="F369" s="84">
        <f t="shared" si="93"/>
        <v>0</v>
      </c>
      <c r="G369" s="84">
        <f t="shared" si="93"/>
        <v>0</v>
      </c>
      <c r="H369" s="84">
        <f t="shared" si="93"/>
        <v>0</v>
      </c>
      <c r="I369" s="84">
        <f t="shared" si="93"/>
        <v>0</v>
      </c>
      <c r="J369" s="84">
        <f t="shared" si="93"/>
        <v>0</v>
      </c>
      <c r="K369" s="84">
        <f t="shared" si="93"/>
        <v>0</v>
      </c>
      <c r="L369" s="84">
        <f t="shared" si="93"/>
        <v>0</v>
      </c>
      <c r="M369" s="84">
        <f t="shared" si="93"/>
        <v>0</v>
      </c>
      <c r="N369" s="84">
        <f t="shared" si="93"/>
        <v>0</v>
      </c>
      <c r="O369" s="84">
        <f t="shared" si="93"/>
        <v>0</v>
      </c>
      <c r="P369" s="84">
        <f t="shared" si="93"/>
        <v>0</v>
      </c>
      <c r="Q369" s="84">
        <f t="shared" si="93"/>
        <v>0</v>
      </c>
      <c r="R369" s="84">
        <f t="shared" si="93"/>
        <v>0</v>
      </c>
      <c r="S369" s="84">
        <f t="shared" si="93"/>
        <v>0</v>
      </c>
      <c r="T369" s="84">
        <f t="shared" si="93"/>
        <v>0</v>
      </c>
      <c r="U369" s="84">
        <f t="shared" si="93"/>
        <v>0</v>
      </c>
      <c r="V369" s="84">
        <f t="shared" si="93"/>
        <v>0</v>
      </c>
      <c r="W369" s="84">
        <f t="shared" si="93"/>
        <v>0</v>
      </c>
      <c r="X369" s="84">
        <f t="shared" si="93"/>
        <v>0</v>
      </c>
      <c r="Y369" s="84">
        <f t="shared" si="93"/>
        <v>0</v>
      </c>
      <c r="Z369" s="84">
        <f t="shared" si="93"/>
        <v>0</v>
      </c>
      <c r="AA369" s="84">
        <f t="shared" si="93"/>
        <v>0</v>
      </c>
      <c r="AB369" s="84">
        <f t="shared" si="93"/>
        <v>0</v>
      </c>
      <c r="AC369" s="84">
        <f t="shared" si="93"/>
        <v>0</v>
      </c>
      <c r="AD369" s="84">
        <f t="shared" si="93"/>
        <v>0</v>
      </c>
      <c r="AE369" s="84">
        <f t="shared" si="93"/>
        <v>0</v>
      </c>
      <c r="AF369" s="84">
        <f t="shared" si="93"/>
        <v>0</v>
      </c>
      <c r="AG369" s="84">
        <f t="shared" si="93"/>
        <v>0</v>
      </c>
      <c r="AH369" s="84">
        <f t="shared" si="93"/>
        <v>0</v>
      </c>
      <c r="AI369" s="84">
        <f t="shared" si="93"/>
        <v>0</v>
      </c>
      <c r="AJ369" s="84">
        <f t="shared" si="93"/>
        <v>0</v>
      </c>
      <c r="AK369" s="84">
        <f t="shared" si="93"/>
        <v>0</v>
      </c>
      <c r="AL369" s="84">
        <f t="shared" si="93"/>
        <v>0</v>
      </c>
      <c r="AM369" s="84">
        <f t="shared" si="93"/>
        <v>0</v>
      </c>
      <c r="AN369" s="84">
        <f t="shared" si="93"/>
        <v>0</v>
      </c>
      <c r="AO369" s="84">
        <f t="shared" si="93"/>
        <v>0</v>
      </c>
      <c r="AP369" s="84">
        <f t="shared" si="93"/>
        <v>0</v>
      </c>
      <c r="AQ369" s="84">
        <f t="shared" si="90"/>
        <v>0</v>
      </c>
      <c r="AR369" s="84">
        <f t="shared" si="93"/>
        <v>0</v>
      </c>
      <c r="AS369" s="5"/>
      <c r="AT369" s="84">
        <f t="shared" ref="AT369:BC384" si="95">IF($E$4&lt;$E369,$E$4/$E369*AT134,AT134)</f>
        <v>0</v>
      </c>
      <c r="AU369" s="84">
        <f t="shared" si="95"/>
        <v>0</v>
      </c>
      <c r="AV369" s="84">
        <f t="shared" si="95"/>
        <v>0</v>
      </c>
      <c r="AW369" s="84">
        <f t="shared" si="95"/>
        <v>0</v>
      </c>
      <c r="AX369" s="84">
        <f t="shared" si="95"/>
        <v>0</v>
      </c>
      <c r="AY369" s="84">
        <f t="shared" si="95"/>
        <v>0</v>
      </c>
      <c r="AZ369" s="84">
        <f t="shared" si="95"/>
        <v>0</v>
      </c>
      <c r="BA369" s="84">
        <f t="shared" si="95"/>
        <v>0</v>
      </c>
      <c r="BB369" s="84">
        <f t="shared" si="95"/>
        <v>0</v>
      </c>
      <c r="BC369" s="84">
        <f t="shared" si="95"/>
        <v>0</v>
      </c>
      <c r="BD369" s="5"/>
      <c r="BE369" s="5"/>
      <c r="BF369" s="5"/>
      <c r="BG369" s="5"/>
      <c r="BH369" s="5"/>
      <c r="BI369" s="5"/>
      <c r="BJ369" s="5"/>
    </row>
    <row r="370" spans="2:62" hidden="1">
      <c r="B370">
        <f t="shared" si="94"/>
        <v>625</v>
      </c>
      <c r="C370" t="str">
        <f t="shared" si="94"/>
        <v>DESHERBAT</v>
      </c>
      <c r="D370" t="str">
        <f t="shared" si="94"/>
        <v>Preparació per desherbat amb motocultor</v>
      </c>
      <c r="E370" s="82">
        <f t="shared" si="94"/>
        <v>2500</v>
      </c>
      <c r="F370" s="84">
        <f t="shared" si="93"/>
        <v>0</v>
      </c>
      <c r="G370" s="84">
        <f t="shared" si="93"/>
        <v>0</v>
      </c>
      <c r="H370" s="84">
        <f t="shared" si="93"/>
        <v>0</v>
      </c>
      <c r="I370" s="84">
        <f t="shared" si="93"/>
        <v>0</v>
      </c>
      <c r="J370" s="84">
        <f t="shared" si="93"/>
        <v>0</v>
      </c>
      <c r="K370" s="84">
        <f t="shared" si="93"/>
        <v>0</v>
      </c>
      <c r="L370" s="84">
        <f t="shared" si="93"/>
        <v>0</v>
      </c>
      <c r="M370" s="84">
        <f t="shared" si="93"/>
        <v>0</v>
      </c>
      <c r="N370" s="84">
        <f t="shared" si="93"/>
        <v>0</v>
      </c>
      <c r="O370" s="84">
        <f t="shared" si="93"/>
        <v>0</v>
      </c>
      <c r="P370" s="84">
        <f t="shared" si="93"/>
        <v>0</v>
      </c>
      <c r="Q370" s="84">
        <f t="shared" si="93"/>
        <v>0</v>
      </c>
      <c r="R370" s="84">
        <f t="shared" si="93"/>
        <v>0</v>
      </c>
      <c r="S370" s="84">
        <f t="shared" si="93"/>
        <v>0</v>
      </c>
      <c r="T370" s="84">
        <f t="shared" si="93"/>
        <v>0</v>
      </c>
      <c r="U370" s="84">
        <f t="shared" si="93"/>
        <v>0</v>
      </c>
      <c r="V370" s="84">
        <f t="shared" si="93"/>
        <v>0</v>
      </c>
      <c r="W370" s="84">
        <f t="shared" si="93"/>
        <v>0</v>
      </c>
      <c r="X370" s="84">
        <f t="shared" si="93"/>
        <v>0</v>
      </c>
      <c r="Y370" s="84">
        <f t="shared" si="93"/>
        <v>0</v>
      </c>
      <c r="Z370" s="84">
        <f t="shared" si="93"/>
        <v>0</v>
      </c>
      <c r="AA370" s="84">
        <f t="shared" si="93"/>
        <v>0</v>
      </c>
      <c r="AB370" s="84">
        <f t="shared" si="93"/>
        <v>0</v>
      </c>
      <c r="AC370" s="84">
        <f t="shared" si="93"/>
        <v>0</v>
      </c>
      <c r="AD370" s="84">
        <f t="shared" si="93"/>
        <v>0</v>
      </c>
      <c r="AE370" s="84">
        <f t="shared" si="93"/>
        <v>0</v>
      </c>
      <c r="AF370" s="84">
        <f t="shared" si="93"/>
        <v>0</v>
      </c>
      <c r="AG370" s="84">
        <f t="shared" si="93"/>
        <v>0</v>
      </c>
      <c r="AH370" s="84">
        <f t="shared" si="93"/>
        <v>0</v>
      </c>
      <c r="AI370" s="84">
        <f t="shared" si="93"/>
        <v>0</v>
      </c>
      <c r="AJ370" s="84">
        <f t="shared" si="93"/>
        <v>0</v>
      </c>
      <c r="AK370" s="84">
        <f t="shared" si="93"/>
        <v>0</v>
      </c>
      <c r="AL370" s="84">
        <f t="shared" si="93"/>
        <v>0</v>
      </c>
      <c r="AM370" s="84">
        <f t="shared" si="93"/>
        <v>0</v>
      </c>
      <c r="AN370" s="84">
        <f t="shared" si="93"/>
        <v>0</v>
      </c>
      <c r="AO370" s="84">
        <f t="shared" si="93"/>
        <v>0</v>
      </c>
      <c r="AP370" s="84">
        <f t="shared" si="93"/>
        <v>0</v>
      </c>
      <c r="AQ370" s="84">
        <f t="shared" si="90"/>
        <v>0</v>
      </c>
      <c r="AR370" s="84">
        <f t="shared" si="93"/>
        <v>0</v>
      </c>
      <c r="AS370" s="5"/>
      <c r="AT370" s="84">
        <f t="shared" si="95"/>
        <v>0</v>
      </c>
      <c r="AU370" s="84">
        <f t="shared" si="95"/>
        <v>0</v>
      </c>
      <c r="AV370" s="84">
        <f t="shared" si="95"/>
        <v>0</v>
      </c>
      <c r="AW370" s="84">
        <f t="shared" si="95"/>
        <v>0</v>
      </c>
      <c r="AX370" s="84">
        <f t="shared" si="95"/>
        <v>0</v>
      </c>
      <c r="AY370" s="84">
        <f t="shared" si="95"/>
        <v>0</v>
      </c>
      <c r="AZ370" s="84">
        <f t="shared" si="95"/>
        <v>0</v>
      </c>
      <c r="BA370" s="84">
        <f t="shared" si="95"/>
        <v>0</v>
      </c>
      <c r="BB370" s="84">
        <f t="shared" si="95"/>
        <v>0</v>
      </c>
      <c r="BC370" s="84">
        <f t="shared" si="95"/>
        <v>0</v>
      </c>
      <c r="BD370" s="5"/>
      <c r="BE370" s="5"/>
      <c r="BF370" s="5"/>
      <c r="BG370" s="5"/>
      <c r="BH370" s="5"/>
      <c r="BI370" s="5"/>
      <c r="BJ370" s="5"/>
    </row>
    <row r="371" spans="2:62" hidden="1">
      <c r="B371">
        <f t="shared" si="94"/>
        <v>635</v>
      </c>
      <c r="C371" t="str">
        <f t="shared" si="94"/>
        <v>DESHERBAT</v>
      </c>
      <c r="D371" t="str">
        <f t="shared" si="94"/>
        <v>Preparació per desherbat amb motocultor (només part sense plàstic)</v>
      </c>
      <c r="E371" s="82">
        <f t="shared" si="94"/>
        <v>2500</v>
      </c>
      <c r="F371" s="84">
        <f t="shared" si="93"/>
        <v>0</v>
      </c>
      <c r="G371" s="84">
        <f t="shared" si="93"/>
        <v>0</v>
      </c>
      <c r="H371" s="84">
        <f t="shared" si="93"/>
        <v>0</v>
      </c>
      <c r="I371" s="84">
        <f t="shared" si="93"/>
        <v>0</v>
      </c>
      <c r="J371" s="84">
        <f t="shared" si="93"/>
        <v>0</v>
      </c>
      <c r="K371" s="84">
        <f t="shared" si="93"/>
        <v>0</v>
      </c>
      <c r="L371" s="84">
        <f t="shared" si="93"/>
        <v>0</v>
      </c>
      <c r="M371" s="84">
        <f t="shared" si="93"/>
        <v>0</v>
      </c>
      <c r="N371" s="84">
        <f t="shared" si="93"/>
        <v>0</v>
      </c>
      <c r="O371" s="84">
        <f t="shared" si="93"/>
        <v>0</v>
      </c>
      <c r="P371" s="84">
        <f t="shared" si="93"/>
        <v>0</v>
      </c>
      <c r="Q371" s="84">
        <f t="shared" si="93"/>
        <v>0</v>
      </c>
      <c r="R371" s="84">
        <f t="shared" si="93"/>
        <v>0</v>
      </c>
      <c r="S371" s="84">
        <f t="shared" si="93"/>
        <v>0</v>
      </c>
      <c r="T371" s="84">
        <f t="shared" si="93"/>
        <v>0</v>
      </c>
      <c r="U371" s="84">
        <f t="shared" si="93"/>
        <v>0</v>
      </c>
      <c r="V371" s="84">
        <f t="shared" si="93"/>
        <v>0</v>
      </c>
      <c r="W371" s="84">
        <f t="shared" si="93"/>
        <v>0</v>
      </c>
      <c r="X371" s="84">
        <f t="shared" si="93"/>
        <v>0</v>
      </c>
      <c r="Y371" s="84">
        <f t="shared" si="93"/>
        <v>0</v>
      </c>
      <c r="Z371" s="84">
        <f t="shared" si="93"/>
        <v>0</v>
      </c>
      <c r="AA371" s="84">
        <f t="shared" si="93"/>
        <v>0</v>
      </c>
      <c r="AB371" s="84">
        <f t="shared" si="93"/>
        <v>0</v>
      </c>
      <c r="AC371" s="84">
        <f t="shared" si="93"/>
        <v>0</v>
      </c>
      <c r="AD371" s="84">
        <f t="shared" si="93"/>
        <v>0</v>
      </c>
      <c r="AE371" s="84">
        <f t="shared" si="93"/>
        <v>0</v>
      </c>
      <c r="AF371" s="84">
        <f t="shared" si="93"/>
        <v>0</v>
      </c>
      <c r="AG371" s="84">
        <f t="shared" si="93"/>
        <v>0</v>
      </c>
      <c r="AH371" s="84">
        <f t="shared" si="93"/>
        <v>0</v>
      </c>
      <c r="AI371" s="84">
        <f t="shared" si="93"/>
        <v>0</v>
      </c>
      <c r="AJ371" s="84">
        <f t="shared" si="93"/>
        <v>0</v>
      </c>
      <c r="AK371" s="84">
        <f t="shared" si="93"/>
        <v>0</v>
      </c>
      <c r="AL371" s="84">
        <f t="shared" si="93"/>
        <v>0</v>
      </c>
      <c r="AM371" s="84">
        <f t="shared" si="93"/>
        <v>0</v>
      </c>
      <c r="AN371" s="84">
        <f t="shared" si="93"/>
        <v>0</v>
      </c>
      <c r="AO371" s="84">
        <f t="shared" si="93"/>
        <v>0</v>
      </c>
      <c r="AP371" s="84">
        <f t="shared" si="93"/>
        <v>0</v>
      </c>
      <c r="AQ371" s="84">
        <f t="shared" si="90"/>
        <v>0</v>
      </c>
      <c r="AR371" s="84">
        <f t="shared" si="93"/>
        <v>0</v>
      </c>
      <c r="AS371" s="5"/>
      <c r="AT371" s="84">
        <f t="shared" si="95"/>
        <v>0</v>
      </c>
      <c r="AU371" s="84">
        <f t="shared" si="95"/>
        <v>0</v>
      </c>
      <c r="AV371" s="84">
        <f t="shared" si="95"/>
        <v>0</v>
      </c>
      <c r="AW371" s="84">
        <f t="shared" si="95"/>
        <v>0</v>
      </c>
      <c r="AX371" s="84">
        <f t="shared" si="95"/>
        <v>0</v>
      </c>
      <c r="AY371" s="84">
        <f t="shared" si="95"/>
        <v>0</v>
      </c>
      <c r="AZ371" s="84">
        <f t="shared" si="95"/>
        <v>0</v>
      </c>
      <c r="BA371" s="84">
        <f t="shared" si="95"/>
        <v>0</v>
      </c>
      <c r="BB371" s="84">
        <f t="shared" si="95"/>
        <v>0</v>
      </c>
      <c r="BC371" s="84">
        <f t="shared" si="95"/>
        <v>0</v>
      </c>
      <c r="BD371" s="5"/>
      <c r="BE371" s="5"/>
      <c r="BF371" s="5"/>
      <c r="BG371" s="5"/>
      <c r="BH371" s="5"/>
      <c r="BI371" s="5"/>
      <c r="BJ371" s="5"/>
    </row>
    <row r="372" spans="2:62" hidden="1">
      <c r="B372">
        <f t="shared" si="94"/>
        <v>645</v>
      </c>
      <c r="C372" t="str">
        <f t="shared" si="94"/>
        <v>DESHERBAT</v>
      </c>
      <c r="D372" t="str">
        <f t="shared" si="94"/>
        <v>Preparació per desherbat manual 2,5h/1.000 m2</v>
      </c>
      <c r="E372" s="82">
        <f t="shared" si="94"/>
        <v>2500</v>
      </c>
      <c r="F372" s="84">
        <f t="shared" si="93"/>
        <v>0</v>
      </c>
      <c r="G372" s="84">
        <f t="shared" si="93"/>
        <v>0</v>
      </c>
      <c r="H372" s="84">
        <f t="shared" si="93"/>
        <v>0</v>
      </c>
      <c r="I372" s="84">
        <f t="shared" si="93"/>
        <v>0</v>
      </c>
      <c r="J372" s="84">
        <f t="shared" si="93"/>
        <v>0</v>
      </c>
      <c r="K372" s="84">
        <f t="shared" si="93"/>
        <v>0</v>
      </c>
      <c r="L372" s="84">
        <f t="shared" si="93"/>
        <v>0</v>
      </c>
      <c r="M372" s="84">
        <f t="shared" si="93"/>
        <v>0</v>
      </c>
      <c r="N372" s="84">
        <f t="shared" si="93"/>
        <v>0</v>
      </c>
      <c r="O372" s="84">
        <f t="shared" si="93"/>
        <v>0</v>
      </c>
      <c r="P372" s="84">
        <f t="shared" si="93"/>
        <v>0</v>
      </c>
      <c r="Q372" s="84">
        <f t="shared" si="93"/>
        <v>0</v>
      </c>
      <c r="R372" s="84">
        <f t="shared" si="93"/>
        <v>0</v>
      </c>
      <c r="S372" s="84">
        <f t="shared" si="93"/>
        <v>0</v>
      </c>
      <c r="T372" s="84">
        <f t="shared" si="93"/>
        <v>0</v>
      </c>
      <c r="U372" s="84">
        <f t="shared" si="93"/>
        <v>0</v>
      </c>
      <c r="V372" s="84">
        <f t="shared" si="93"/>
        <v>0</v>
      </c>
      <c r="W372" s="84">
        <f t="shared" si="93"/>
        <v>0</v>
      </c>
      <c r="X372" s="84">
        <f t="shared" si="93"/>
        <v>0</v>
      </c>
      <c r="Y372" s="84">
        <f t="shared" si="93"/>
        <v>0</v>
      </c>
      <c r="Z372" s="84">
        <f t="shared" si="93"/>
        <v>0</v>
      </c>
      <c r="AA372" s="84">
        <f t="shared" si="93"/>
        <v>0</v>
      </c>
      <c r="AB372" s="84">
        <f t="shared" si="93"/>
        <v>0</v>
      </c>
      <c r="AC372" s="84">
        <f t="shared" si="93"/>
        <v>0</v>
      </c>
      <c r="AD372" s="84">
        <f t="shared" si="93"/>
        <v>0</v>
      </c>
      <c r="AE372" s="84">
        <f t="shared" si="93"/>
        <v>0</v>
      </c>
      <c r="AF372" s="84">
        <f t="shared" si="93"/>
        <v>0</v>
      </c>
      <c r="AG372" s="84">
        <f t="shared" ref="AG372:AR372" si="96">IF($E$4&lt;$E372,$E$4/$E372*AG137,AG137)</f>
        <v>0</v>
      </c>
      <c r="AH372" s="84">
        <f t="shared" si="96"/>
        <v>0</v>
      </c>
      <c r="AI372" s="84">
        <f t="shared" si="96"/>
        <v>0</v>
      </c>
      <c r="AJ372" s="84">
        <f t="shared" si="96"/>
        <v>0</v>
      </c>
      <c r="AK372" s="84">
        <f t="shared" si="96"/>
        <v>0</v>
      </c>
      <c r="AL372" s="84">
        <f t="shared" si="96"/>
        <v>0</v>
      </c>
      <c r="AM372" s="84">
        <f t="shared" si="96"/>
        <v>0</v>
      </c>
      <c r="AN372" s="84">
        <f t="shared" si="96"/>
        <v>0</v>
      </c>
      <c r="AO372" s="84">
        <f t="shared" si="96"/>
        <v>0</v>
      </c>
      <c r="AP372" s="84">
        <f t="shared" si="96"/>
        <v>0</v>
      </c>
      <c r="AQ372" s="84">
        <f t="shared" si="90"/>
        <v>0</v>
      </c>
      <c r="AR372" s="84">
        <f t="shared" si="96"/>
        <v>0</v>
      </c>
      <c r="AS372" s="5"/>
      <c r="AT372" s="84">
        <f t="shared" si="95"/>
        <v>0</v>
      </c>
      <c r="AU372" s="84">
        <f t="shared" si="95"/>
        <v>0</v>
      </c>
      <c r="AV372" s="84">
        <f t="shared" si="95"/>
        <v>0</v>
      </c>
      <c r="AW372" s="84">
        <f t="shared" si="95"/>
        <v>0</v>
      </c>
      <c r="AX372" s="84">
        <f t="shared" si="95"/>
        <v>0</v>
      </c>
      <c r="AY372" s="84">
        <f t="shared" si="95"/>
        <v>0</v>
      </c>
      <c r="AZ372" s="84">
        <f t="shared" si="95"/>
        <v>0</v>
      </c>
      <c r="BA372" s="84">
        <f t="shared" si="95"/>
        <v>0</v>
      </c>
      <c r="BB372" s="84">
        <f t="shared" si="95"/>
        <v>0</v>
      </c>
      <c r="BC372" s="84">
        <f t="shared" si="95"/>
        <v>0</v>
      </c>
      <c r="BD372" s="5"/>
      <c r="BE372" s="5"/>
      <c r="BF372" s="5"/>
      <c r="BG372" s="5"/>
      <c r="BH372" s="5"/>
      <c r="BI372" s="5"/>
      <c r="BJ372" s="5"/>
    </row>
    <row r="373" spans="2:62" hidden="1">
      <c r="B373">
        <f t="shared" si="94"/>
        <v>655</v>
      </c>
      <c r="C373" t="str">
        <f t="shared" si="94"/>
        <v>DESHERBAT</v>
      </c>
      <c r="D373" t="str">
        <f t="shared" si="94"/>
        <v>Preparació per desherbat manual 5h/1.000  m2</v>
      </c>
      <c r="E373" s="82">
        <f t="shared" si="94"/>
        <v>2500</v>
      </c>
      <c r="F373" s="84">
        <f t="shared" ref="F373:AR379" si="97">IF($E$4&lt;$E373,$E$4/$E373*F138,F138)</f>
        <v>0</v>
      </c>
      <c r="G373" s="84">
        <f t="shared" si="97"/>
        <v>0</v>
      </c>
      <c r="H373" s="84">
        <f t="shared" si="97"/>
        <v>0</v>
      </c>
      <c r="I373" s="84">
        <f t="shared" si="97"/>
        <v>0</v>
      </c>
      <c r="J373" s="84">
        <f t="shared" si="97"/>
        <v>0</v>
      </c>
      <c r="K373" s="84">
        <f t="shared" si="97"/>
        <v>0</v>
      </c>
      <c r="L373" s="84">
        <f t="shared" si="97"/>
        <v>0</v>
      </c>
      <c r="M373" s="84">
        <f t="shared" si="97"/>
        <v>0</v>
      </c>
      <c r="N373" s="84">
        <f t="shared" si="97"/>
        <v>0</v>
      </c>
      <c r="O373" s="84">
        <f t="shared" si="97"/>
        <v>0</v>
      </c>
      <c r="P373" s="84">
        <f t="shared" si="97"/>
        <v>0</v>
      </c>
      <c r="Q373" s="84">
        <f t="shared" si="97"/>
        <v>0</v>
      </c>
      <c r="R373" s="84">
        <f t="shared" si="97"/>
        <v>0</v>
      </c>
      <c r="S373" s="84">
        <f t="shared" si="97"/>
        <v>0</v>
      </c>
      <c r="T373" s="84">
        <f t="shared" si="97"/>
        <v>0</v>
      </c>
      <c r="U373" s="84">
        <f t="shared" si="97"/>
        <v>0</v>
      </c>
      <c r="V373" s="84">
        <f t="shared" si="97"/>
        <v>0</v>
      </c>
      <c r="W373" s="84">
        <f t="shared" si="97"/>
        <v>0</v>
      </c>
      <c r="X373" s="84">
        <f t="shared" si="97"/>
        <v>0</v>
      </c>
      <c r="Y373" s="84">
        <f t="shared" si="97"/>
        <v>0</v>
      </c>
      <c r="Z373" s="84">
        <f t="shared" si="97"/>
        <v>0</v>
      </c>
      <c r="AA373" s="84">
        <f t="shared" si="97"/>
        <v>0</v>
      </c>
      <c r="AB373" s="84">
        <f t="shared" si="97"/>
        <v>0</v>
      </c>
      <c r="AC373" s="84">
        <f t="shared" si="97"/>
        <v>0</v>
      </c>
      <c r="AD373" s="84">
        <f t="shared" si="97"/>
        <v>0</v>
      </c>
      <c r="AE373" s="84">
        <f t="shared" si="97"/>
        <v>0</v>
      </c>
      <c r="AF373" s="84">
        <f t="shared" si="97"/>
        <v>0</v>
      </c>
      <c r="AG373" s="84">
        <f t="shared" si="97"/>
        <v>0</v>
      </c>
      <c r="AH373" s="84">
        <f t="shared" si="97"/>
        <v>0</v>
      </c>
      <c r="AI373" s="84">
        <f t="shared" si="97"/>
        <v>0</v>
      </c>
      <c r="AJ373" s="84">
        <f t="shared" si="97"/>
        <v>0</v>
      </c>
      <c r="AK373" s="84">
        <f t="shared" si="97"/>
        <v>0</v>
      </c>
      <c r="AL373" s="84">
        <f t="shared" si="97"/>
        <v>0</v>
      </c>
      <c r="AM373" s="84">
        <f t="shared" si="97"/>
        <v>0</v>
      </c>
      <c r="AN373" s="84">
        <f t="shared" si="97"/>
        <v>0</v>
      </c>
      <c r="AO373" s="84">
        <f t="shared" si="97"/>
        <v>0</v>
      </c>
      <c r="AP373" s="84">
        <f t="shared" si="97"/>
        <v>0</v>
      </c>
      <c r="AQ373" s="84">
        <f t="shared" si="90"/>
        <v>0</v>
      </c>
      <c r="AR373" s="84">
        <f t="shared" si="97"/>
        <v>0</v>
      </c>
      <c r="AS373" s="5"/>
      <c r="AT373" s="84">
        <f t="shared" si="95"/>
        <v>0</v>
      </c>
      <c r="AU373" s="84">
        <f t="shared" si="95"/>
        <v>0</v>
      </c>
      <c r="AV373" s="84">
        <f t="shared" si="95"/>
        <v>0</v>
      </c>
      <c r="AW373" s="84">
        <f t="shared" si="95"/>
        <v>0</v>
      </c>
      <c r="AX373" s="84">
        <f t="shared" si="95"/>
        <v>0</v>
      </c>
      <c r="AY373" s="84">
        <f t="shared" si="95"/>
        <v>0</v>
      </c>
      <c r="AZ373" s="84">
        <f t="shared" si="95"/>
        <v>0</v>
      </c>
      <c r="BA373" s="84">
        <f t="shared" si="95"/>
        <v>0</v>
      </c>
      <c r="BB373" s="84">
        <f t="shared" si="95"/>
        <v>0</v>
      </c>
      <c r="BC373" s="84">
        <f t="shared" si="95"/>
        <v>0</v>
      </c>
      <c r="BD373" s="5"/>
      <c r="BE373" s="5"/>
      <c r="BF373" s="5"/>
      <c r="BG373" s="5"/>
      <c r="BH373" s="5"/>
      <c r="BI373" s="5"/>
      <c r="BJ373" s="5"/>
    </row>
    <row r="374" spans="2:62" hidden="1">
      <c r="B374">
        <f t="shared" si="94"/>
        <v>665</v>
      </c>
      <c r="C374" t="str">
        <f t="shared" si="94"/>
        <v>DESHERBAT</v>
      </c>
      <c r="D374" t="str">
        <f t="shared" si="94"/>
        <v>Preparació per desherbat manual 6,5h/1.000  m2</v>
      </c>
      <c r="E374" s="82">
        <f t="shared" si="94"/>
        <v>2500</v>
      </c>
      <c r="F374" s="84">
        <f t="shared" si="97"/>
        <v>0</v>
      </c>
      <c r="G374" s="84">
        <f t="shared" si="97"/>
        <v>0</v>
      </c>
      <c r="H374" s="84">
        <f t="shared" si="97"/>
        <v>0</v>
      </c>
      <c r="I374" s="84">
        <f t="shared" si="97"/>
        <v>0</v>
      </c>
      <c r="J374" s="84">
        <f t="shared" si="97"/>
        <v>0</v>
      </c>
      <c r="K374" s="84">
        <f t="shared" si="97"/>
        <v>0</v>
      </c>
      <c r="L374" s="84">
        <f t="shared" si="97"/>
        <v>0</v>
      </c>
      <c r="M374" s="84">
        <f t="shared" si="97"/>
        <v>0</v>
      </c>
      <c r="N374" s="84">
        <f t="shared" si="97"/>
        <v>0</v>
      </c>
      <c r="O374" s="84">
        <f t="shared" si="97"/>
        <v>0</v>
      </c>
      <c r="P374" s="84">
        <f t="shared" si="97"/>
        <v>0</v>
      </c>
      <c r="Q374" s="84">
        <f t="shared" si="97"/>
        <v>0</v>
      </c>
      <c r="R374" s="84">
        <f t="shared" si="97"/>
        <v>0</v>
      </c>
      <c r="S374" s="84">
        <f t="shared" si="97"/>
        <v>0</v>
      </c>
      <c r="T374" s="84">
        <f t="shared" si="97"/>
        <v>0</v>
      </c>
      <c r="U374" s="84">
        <f t="shared" si="97"/>
        <v>0</v>
      </c>
      <c r="V374" s="84">
        <f t="shared" si="97"/>
        <v>0</v>
      </c>
      <c r="W374" s="84">
        <f t="shared" si="97"/>
        <v>0</v>
      </c>
      <c r="X374" s="84">
        <f t="shared" si="97"/>
        <v>0</v>
      </c>
      <c r="Y374" s="84">
        <f t="shared" si="97"/>
        <v>0</v>
      </c>
      <c r="Z374" s="84">
        <f t="shared" si="97"/>
        <v>0</v>
      </c>
      <c r="AA374" s="84">
        <f t="shared" si="97"/>
        <v>0</v>
      </c>
      <c r="AB374" s="84">
        <f t="shared" si="97"/>
        <v>0</v>
      </c>
      <c r="AC374" s="84">
        <f t="shared" si="97"/>
        <v>0</v>
      </c>
      <c r="AD374" s="84">
        <f t="shared" si="97"/>
        <v>0</v>
      </c>
      <c r="AE374" s="84">
        <f t="shared" si="97"/>
        <v>0</v>
      </c>
      <c r="AF374" s="84">
        <f t="shared" si="97"/>
        <v>0</v>
      </c>
      <c r="AG374" s="84">
        <f t="shared" si="97"/>
        <v>0</v>
      </c>
      <c r="AH374" s="84">
        <f t="shared" si="97"/>
        <v>0</v>
      </c>
      <c r="AI374" s="84">
        <f t="shared" si="97"/>
        <v>0</v>
      </c>
      <c r="AJ374" s="84">
        <f t="shared" si="97"/>
        <v>0</v>
      </c>
      <c r="AK374" s="84">
        <f t="shared" si="97"/>
        <v>0</v>
      </c>
      <c r="AL374" s="84">
        <f t="shared" si="97"/>
        <v>0</v>
      </c>
      <c r="AM374" s="84">
        <f t="shared" si="97"/>
        <v>0</v>
      </c>
      <c r="AN374" s="84">
        <f t="shared" si="97"/>
        <v>0</v>
      </c>
      <c r="AO374" s="84">
        <f t="shared" si="97"/>
        <v>0</v>
      </c>
      <c r="AP374" s="84">
        <f t="shared" si="97"/>
        <v>0</v>
      </c>
      <c r="AQ374" s="84">
        <f t="shared" si="97"/>
        <v>0</v>
      </c>
      <c r="AR374" s="84">
        <f t="shared" si="97"/>
        <v>0</v>
      </c>
      <c r="AS374" s="5"/>
      <c r="AT374" s="84">
        <f t="shared" si="95"/>
        <v>0</v>
      </c>
      <c r="AU374" s="84">
        <f t="shared" si="95"/>
        <v>0</v>
      </c>
      <c r="AV374" s="84">
        <f t="shared" si="95"/>
        <v>0</v>
      </c>
      <c r="AW374" s="84">
        <f t="shared" si="95"/>
        <v>0</v>
      </c>
      <c r="AX374" s="84">
        <f t="shared" si="95"/>
        <v>0</v>
      </c>
      <c r="AY374" s="84">
        <f t="shared" si="95"/>
        <v>0</v>
      </c>
      <c r="AZ374" s="84">
        <f t="shared" si="95"/>
        <v>0</v>
      </c>
      <c r="BA374" s="84">
        <f t="shared" si="95"/>
        <v>0</v>
      </c>
      <c r="BB374" s="84">
        <f t="shared" si="95"/>
        <v>0</v>
      </c>
      <c r="BC374" s="84">
        <f t="shared" si="95"/>
        <v>0</v>
      </c>
      <c r="BD374" s="5"/>
      <c r="BE374" s="5"/>
      <c r="BF374" s="5"/>
      <c r="BG374" s="5"/>
      <c r="BH374" s="5"/>
      <c r="BI374" s="5"/>
      <c r="BJ374" s="5"/>
    </row>
    <row r="375" spans="2:62" hidden="1">
      <c r="B375">
        <f t="shared" si="94"/>
        <v>675</v>
      </c>
      <c r="C375" t="str">
        <f t="shared" si="94"/>
        <v>DESHERBAT</v>
      </c>
      <c r="D375" t="str">
        <f t="shared" si="94"/>
        <v>Preparació per calçar-desherbar</v>
      </c>
      <c r="E375" s="82">
        <f t="shared" si="94"/>
        <v>2500</v>
      </c>
      <c r="F375" s="84">
        <f t="shared" si="97"/>
        <v>0</v>
      </c>
      <c r="G375" s="84">
        <f t="shared" si="97"/>
        <v>0</v>
      </c>
      <c r="H375" s="84">
        <f t="shared" si="97"/>
        <v>0</v>
      </c>
      <c r="I375" s="84">
        <f t="shared" si="97"/>
        <v>0</v>
      </c>
      <c r="J375" s="84">
        <f t="shared" si="97"/>
        <v>0</v>
      </c>
      <c r="K375" s="84">
        <f t="shared" si="97"/>
        <v>0</v>
      </c>
      <c r="L375" s="84">
        <f t="shared" si="97"/>
        <v>0</v>
      </c>
      <c r="M375" s="84">
        <f t="shared" si="97"/>
        <v>0</v>
      </c>
      <c r="N375" s="84">
        <f t="shared" si="97"/>
        <v>0</v>
      </c>
      <c r="O375" s="84">
        <f t="shared" si="97"/>
        <v>0</v>
      </c>
      <c r="P375" s="84">
        <f t="shared" si="97"/>
        <v>0</v>
      </c>
      <c r="Q375" s="84">
        <f t="shared" si="97"/>
        <v>0</v>
      </c>
      <c r="R375" s="84">
        <f t="shared" si="97"/>
        <v>0</v>
      </c>
      <c r="S375" s="84">
        <f t="shared" si="97"/>
        <v>0</v>
      </c>
      <c r="T375" s="84">
        <f t="shared" si="97"/>
        <v>0</v>
      </c>
      <c r="U375" s="84">
        <f t="shared" si="97"/>
        <v>0</v>
      </c>
      <c r="V375" s="84">
        <f t="shared" si="97"/>
        <v>0</v>
      </c>
      <c r="W375" s="84">
        <f t="shared" si="97"/>
        <v>0</v>
      </c>
      <c r="X375" s="84">
        <f t="shared" si="97"/>
        <v>0</v>
      </c>
      <c r="Y375" s="84">
        <f t="shared" si="97"/>
        <v>0</v>
      </c>
      <c r="Z375" s="84">
        <f t="shared" si="97"/>
        <v>0</v>
      </c>
      <c r="AA375" s="84">
        <f t="shared" si="97"/>
        <v>0</v>
      </c>
      <c r="AB375" s="84">
        <f t="shared" si="97"/>
        <v>0</v>
      </c>
      <c r="AC375" s="84">
        <f t="shared" si="97"/>
        <v>0</v>
      </c>
      <c r="AD375" s="84">
        <f t="shared" si="97"/>
        <v>0</v>
      </c>
      <c r="AE375" s="84">
        <f t="shared" si="97"/>
        <v>0</v>
      </c>
      <c r="AF375" s="84">
        <f t="shared" si="97"/>
        <v>0</v>
      </c>
      <c r="AG375" s="84">
        <f t="shared" si="97"/>
        <v>0</v>
      </c>
      <c r="AH375" s="84">
        <f t="shared" si="97"/>
        <v>0</v>
      </c>
      <c r="AI375" s="84">
        <f t="shared" si="97"/>
        <v>0</v>
      </c>
      <c r="AJ375" s="84">
        <f t="shared" si="97"/>
        <v>0</v>
      </c>
      <c r="AK375" s="84">
        <f t="shared" si="97"/>
        <v>0</v>
      </c>
      <c r="AL375" s="84">
        <f t="shared" si="97"/>
        <v>0</v>
      </c>
      <c r="AM375" s="84">
        <f t="shared" si="97"/>
        <v>0</v>
      </c>
      <c r="AN375" s="84">
        <f t="shared" si="97"/>
        <v>0</v>
      </c>
      <c r="AO375" s="84">
        <f t="shared" si="97"/>
        <v>0</v>
      </c>
      <c r="AP375" s="84">
        <f t="shared" si="97"/>
        <v>0</v>
      </c>
      <c r="AQ375" s="84">
        <f t="shared" si="97"/>
        <v>0</v>
      </c>
      <c r="AR375" s="84">
        <f t="shared" si="97"/>
        <v>0</v>
      </c>
      <c r="AS375" s="5"/>
      <c r="AT375" s="84">
        <f t="shared" si="95"/>
        <v>0</v>
      </c>
      <c r="AU375" s="84">
        <f t="shared" si="95"/>
        <v>0</v>
      </c>
      <c r="AV375" s="84">
        <f t="shared" si="95"/>
        <v>0</v>
      </c>
      <c r="AW375" s="84">
        <f t="shared" si="95"/>
        <v>0</v>
      </c>
      <c r="AX375" s="84">
        <f t="shared" si="95"/>
        <v>0</v>
      </c>
      <c r="AY375" s="84">
        <f t="shared" si="95"/>
        <v>0</v>
      </c>
      <c r="AZ375" s="84">
        <f t="shared" si="95"/>
        <v>0</v>
      </c>
      <c r="BA375" s="84">
        <f t="shared" si="95"/>
        <v>0</v>
      </c>
      <c r="BB375" s="84">
        <f t="shared" si="95"/>
        <v>0</v>
      </c>
      <c r="BC375" s="84">
        <f t="shared" si="95"/>
        <v>0</v>
      </c>
      <c r="BD375" s="5"/>
      <c r="BE375" s="5"/>
      <c r="BF375" s="5"/>
      <c r="BG375" s="5"/>
      <c r="BH375" s="5"/>
      <c r="BI375" s="5"/>
      <c r="BJ375" s="5"/>
    </row>
    <row r="376" spans="2:62" hidden="1">
      <c r="B376">
        <f t="shared" si="94"/>
        <v>685</v>
      </c>
      <c r="C376" t="str">
        <f t="shared" si="94"/>
        <v>DESHERBAT</v>
      </c>
      <c r="D376" t="str">
        <f t="shared" si="94"/>
        <v>Preparació per col·locar plàstic a mà</v>
      </c>
      <c r="E376" s="82">
        <f t="shared" si="94"/>
        <v>2500</v>
      </c>
      <c r="F376" s="84">
        <f t="shared" si="97"/>
        <v>0</v>
      </c>
      <c r="G376" s="84">
        <f t="shared" si="97"/>
        <v>0</v>
      </c>
      <c r="H376" s="84">
        <f t="shared" si="97"/>
        <v>0</v>
      </c>
      <c r="I376" s="84">
        <f t="shared" si="97"/>
        <v>0</v>
      </c>
      <c r="J376" s="84">
        <f t="shared" si="97"/>
        <v>0</v>
      </c>
      <c r="K376" s="84">
        <f t="shared" si="97"/>
        <v>0</v>
      </c>
      <c r="L376" s="84">
        <f t="shared" si="97"/>
        <v>0</v>
      </c>
      <c r="M376" s="84">
        <f t="shared" si="97"/>
        <v>0</v>
      </c>
      <c r="N376" s="84">
        <f t="shared" si="97"/>
        <v>0</v>
      </c>
      <c r="O376" s="84">
        <f t="shared" si="97"/>
        <v>0</v>
      </c>
      <c r="P376" s="84">
        <f t="shared" si="97"/>
        <v>0</v>
      </c>
      <c r="Q376" s="84">
        <f t="shared" si="97"/>
        <v>0</v>
      </c>
      <c r="R376" s="84">
        <f t="shared" si="97"/>
        <v>0</v>
      </c>
      <c r="S376" s="84">
        <f t="shared" si="97"/>
        <v>0</v>
      </c>
      <c r="T376" s="84">
        <f t="shared" si="97"/>
        <v>0</v>
      </c>
      <c r="U376" s="84">
        <f t="shared" si="97"/>
        <v>0</v>
      </c>
      <c r="V376" s="84">
        <f t="shared" si="97"/>
        <v>0</v>
      </c>
      <c r="W376" s="84">
        <f t="shared" si="97"/>
        <v>0</v>
      </c>
      <c r="X376" s="84">
        <f t="shared" si="97"/>
        <v>0</v>
      </c>
      <c r="Y376" s="84">
        <f t="shared" si="97"/>
        <v>0</v>
      </c>
      <c r="Z376" s="84">
        <f t="shared" si="97"/>
        <v>0</v>
      </c>
      <c r="AA376" s="84">
        <f t="shared" si="97"/>
        <v>0</v>
      </c>
      <c r="AB376" s="84">
        <f t="shared" si="97"/>
        <v>0</v>
      </c>
      <c r="AC376" s="84">
        <f t="shared" si="97"/>
        <v>0</v>
      </c>
      <c r="AD376" s="84">
        <f t="shared" si="97"/>
        <v>0</v>
      </c>
      <c r="AE376" s="84">
        <f t="shared" si="97"/>
        <v>0</v>
      </c>
      <c r="AF376" s="84">
        <f t="shared" si="97"/>
        <v>0</v>
      </c>
      <c r="AG376" s="84">
        <f t="shared" si="97"/>
        <v>0</v>
      </c>
      <c r="AH376" s="84">
        <f t="shared" si="97"/>
        <v>0</v>
      </c>
      <c r="AI376" s="84">
        <f t="shared" si="97"/>
        <v>0</v>
      </c>
      <c r="AJ376" s="84">
        <f t="shared" si="97"/>
        <v>0</v>
      </c>
      <c r="AK376" s="84">
        <f t="shared" si="97"/>
        <v>0</v>
      </c>
      <c r="AL376" s="84">
        <f t="shared" si="97"/>
        <v>0</v>
      </c>
      <c r="AM376" s="84">
        <f t="shared" si="97"/>
        <v>0</v>
      </c>
      <c r="AN376" s="84">
        <f t="shared" si="97"/>
        <v>0</v>
      </c>
      <c r="AO376" s="84">
        <f t="shared" si="97"/>
        <v>0</v>
      </c>
      <c r="AP376" s="84">
        <f t="shared" si="97"/>
        <v>0</v>
      </c>
      <c r="AQ376" s="84">
        <f t="shared" si="97"/>
        <v>0</v>
      </c>
      <c r="AR376" s="84">
        <f t="shared" si="97"/>
        <v>0</v>
      </c>
      <c r="AS376" s="5"/>
      <c r="AT376" s="84">
        <f t="shared" si="95"/>
        <v>0</v>
      </c>
      <c r="AU376" s="84">
        <f t="shared" si="95"/>
        <v>0</v>
      </c>
      <c r="AV376" s="84">
        <f t="shared" si="95"/>
        <v>0</v>
      </c>
      <c r="AW376" s="84">
        <f t="shared" si="95"/>
        <v>0</v>
      </c>
      <c r="AX376" s="84">
        <f t="shared" si="95"/>
        <v>0</v>
      </c>
      <c r="AY376" s="84">
        <f t="shared" si="95"/>
        <v>0</v>
      </c>
      <c r="AZ376" s="84">
        <f t="shared" si="95"/>
        <v>0</v>
      </c>
      <c r="BA376" s="84">
        <f t="shared" si="95"/>
        <v>0</v>
      </c>
      <c r="BB376" s="84">
        <f t="shared" si="95"/>
        <v>0</v>
      </c>
      <c r="BC376" s="84">
        <f t="shared" si="95"/>
        <v>0</v>
      </c>
      <c r="BD376" s="5"/>
      <c r="BE376" s="5"/>
      <c r="BF376" s="5"/>
      <c r="BG376" s="5"/>
      <c r="BH376" s="5"/>
      <c r="BI376" s="5"/>
      <c r="BJ376" s="5"/>
    </row>
    <row r="377" spans="2:62" hidden="1">
      <c r="B377">
        <f t="shared" si="94"/>
        <v>715</v>
      </c>
      <c r="C377" t="str">
        <f t="shared" si="94"/>
        <v xml:space="preserve">ALTRES OPERACIONS </v>
      </c>
      <c r="D377" t="str">
        <f t="shared" si="94"/>
        <v>Preparació per clavar i lligar canyes manual</v>
      </c>
      <c r="E377" s="82">
        <f t="shared" si="94"/>
        <v>2500</v>
      </c>
      <c r="F377" s="84">
        <f t="shared" si="97"/>
        <v>0</v>
      </c>
      <c r="G377" s="84">
        <f t="shared" si="97"/>
        <v>0</v>
      </c>
      <c r="H377" s="84">
        <f t="shared" si="97"/>
        <v>0</v>
      </c>
      <c r="I377" s="84">
        <f t="shared" si="97"/>
        <v>0</v>
      </c>
      <c r="J377" s="84">
        <f t="shared" si="97"/>
        <v>0</v>
      </c>
      <c r="K377" s="84">
        <f t="shared" si="97"/>
        <v>0</v>
      </c>
      <c r="L377" s="84">
        <f t="shared" si="97"/>
        <v>0</v>
      </c>
      <c r="M377" s="84">
        <f t="shared" si="97"/>
        <v>0</v>
      </c>
      <c r="N377" s="84">
        <f t="shared" si="97"/>
        <v>0</v>
      </c>
      <c r="O377" s="84">
        <f t="shared" si="97"/>
        <v>0</v>
      </c>
      <c r="P377" s="84">
        <f t="shared" si="97"/>
        <v>0</v>
      </c>
      <c r="Q377" s="84">
        <f t="shared" si="97"/>
        <v>0</v>
      </c>
      <c r="R377" s="84">
        <f t="shared" si="97"/>
        <v>0</v>
      </c>
      <c r="S377" s="84">
        <f t="shared" si="97"/>
        <v>0</v>
      </c>
      <c r="T377" s="84">
        <f t="shared" si="97"/>
        <v>0</v>
      </c>
      <c r="U377" s="84">
        <f t="shared" si="97"/>
        <v>0</v>
      </c>
      <c r="V377" s="84">
        <f t="shared" si="97"/>
        <v>0</v>
      </c>
      <c r="W377" s="84">
        <f t="shared" si="97"/>
        <v>0</v>
      </c>
      <c r="X377" s="84">
        <f t="shared" si="97"/>
        <v>0</v>
      </c>
      <c r="Y377" s="84">
        <f t="shared" si="97"/>
        <v>0</v>
      </c>
      <c r="Z377" s="84">
        <f t="shared" si="97"/>
        <v>0</v>
      </c>
      <c r="AA377" s="84">
        <f t="shared" si="97"/>
        <v>0</v>
      </c>
      <c r="AB377" s="84">
        <f t="shared" si="97"/>
        <v>0</v>
      </c>
      <c r="AC377" s="84">
        <f t="shared" si="97"/>
        <v>0</v>
      </c>
      <c r="AD377" s="84">
        <f t="shared" si="97"/>
        <v>0</v>
      </c>
      <c r="AE377" s="84">
        <f t="shared" si="97"/>
        <v>0</v>
      </c>
      <c r="AF377" s="84">
        <f t="shared" si="97"/>
        <v>0</v>
      </c>
      <c r="AG377" s="84">
        <f t="shared" si="97"/>
        <v>0</v>
      </c>
      <c r="AH377" s="84">
        <f t="shared" si="97"/>
        <v>0</v>
      </c>
      <c r="AI377" s="84">
        <f t="shared" si="97"/>
        <v>0</v>
      </c>
      <c r="AJ377" s="84">
        <f t="shared" si="97"/>
        <v>0</v>
      </c>
      <c r="AK377" s="84">
        <f t="shared" si="97"/>
        <v>0</v>
      </c>
      <c r="AL377" s="84">
        <f t="shared" si="97"/>
        <v>0</v>
      </c>
      <c r="AM377" s="84">
        <f t="shared" si="97"/>
        <v>0</v>
      </c>
      <c r="AN377" s="84">
        <f t="shared" si="97"/>
        <v>0</v>
      </c>
      <c r="AO377" s="84">
        <f t="shared" si="97"/>
        <v>0</v>
      </c>
      <c r="AP377" s="84">
        <f t="shared" si="97"/>
        <v>0</v>
      </c>
      <c r="AQ377" s="84">
        <f t="shared" si="97"/>
        <v>0</v>
      </c>
      <c r="AR377" s="84">
        <f t="shared" si="97"/>
        <v>0</v>
      </c>
      <c r="AS377" s="5"/>
      <c r="AT377" s="84">
        <f t="shared" si="95"/>
        <v>0</v>
      </c>
      <c r="AU377" s="84">
        <f t="shared" si="95"/>
        <v>0</v>
      </c>
      <c r="AV377" s="84">
        <f t="shared" si="95"/>
        <v>0</v>
      </c>
      <c r="AW377" s="84">
        <f t="shared" si="95"/>
        <v>0</v>
      </c>
      <c r="AX377" s="84">
        <f t="shared" si="95"/>
        <v>0</v>
      </c>
      <c r="AY377" s="84">
        <f t="shared" si="95"/>
        <v>0</v>
      </c>
      <c r="AZ377" s="84">
        <f t="shared" si="95"/>
        <v>0</v>
      </c>
      <c r="BA377" s="84">
        <f t="shared" si="95"/>
        <v>0</v>
      </c>
      <c r="BB377" s="84">
        <f t="shared" si="95"/>
        <v>0</v>
      </c>
      <c r="BC377" s="84">
        <f t="shared" si="95"/>
        <v>0</v>
      </c>
      <c r="BD377" s="5"/>
      <c r="BE377" s="5"/>
      <c r="BF377" s="5"/>
      <c r="BG377" s="5"/>
      <c r="BH377" s="5"/>
      <c r="BI377" s="5"/>
      <c r="BJ377" s="5"/>
    </row>
    <row r="378" spans="2:62" hidden="1">
      <c r="B378">
        <f t="shared" si="94"/>
        <v>725</v>
      </c>
      <c r="C378" t="str">
        <f t="shared" si="94"/>
        <v xml:space="preserve">ALTRES OPERACIONS </v>
      </c>
      <c r="D378" t="str">
        <f t="shared" si="94"/>
        <v>Preparació per esporgar i lligar tomaqueres</v>
      </c>
      <c r="E378" s="82">
        <f t="shared" si="94"/>
        <v>2500</v>
      </c>
      <c r="F378" s="84">
        <f t="shared" si="97"/>
        <v>0</v>
      </c>
      <c r="G378" s="84">
        <f t="shared" si="97"/>
        <v>0</v>
      </c>
      <c r="H378" s="84">
        <f t="shared" si="97"/>
        <v>0</v>
      </c>
      <c r="I378" s="84">
        <f t="shared" si="97"/>
        <v>0</v>
      </c>
      <c r="J378" s="84">
        <f t="shared" si="97"/>
        <v>0</v>
      </c>
      <c r="K378" s="84">
        <f t="shared" si="97"/>
        <v>0</v>
      </c>
      <c r="L378" s="84">
        <f t="shared" si="97"/>
        <v>0</v>
      </c>
      <c r="M378" s="84">
        <f t="shared" si="97"/>
        <v>0</v>
      </c>
      <c r="N378" s="84">
        <f t="shared" si="97"/>
        <v>0</v>
      </c>
      <c r="O378" s="84">
        <f t="shared" si="97"/>
        <v>0</v>
      </c>
      <c r="P378" s="84">
        <f t="shared" si="97"/>
        <v>0</v>
      </c>
      <c r="Q378" s="84">
        <f t="shared" si="97"/>
        <v>0</v>
      </c>
      <c r="R378" s="84">
        <f t="shared" si="97"/>
        <v>0</v>
      </c>
      <c r="S378" s="84">
        <f t="shared" si="97"/>
        <v>0</v>
      </c>
      <c r="T378" s="84">
        <f t="shared" si="97"/>
        <v>0</v>
      </c>
      <c r="U378" s="84">
        <f t="shared" si="97"/>
        <v>0</v>
      </c>
      <c r="V378" s="84">
        <f t="shared" si="97"/>
        <v>0</v>
      </c>
      <c r="W378" s="84">
        <f t="shared" si="97"/>
        <v>0</v>
      </c>
      <c r="X378" s="84">
        <f t="shared" si="97"/>
        <v>0</v>
      </c>
      <c r="Y378" s="84">
        <f t="shared" si="97"/>
        <v>0</v>
      </c>
      <c r="Z378" s="84">
        <f t="shared" si="97"/>
        <v>0</v>
      </c>
      <c r="AA378" s="84">
        <f t="shared" si="97"/>
        <v>0</v>
      </c>
      <c r="AB378" s="84">
        <f t="shared" si="97"/>
        <v>0</v>
      </c>
      <c r="AC378" s="84">
        <f t="shared" si="97"/>
        <v>0</v>
      </c>
      <c r="AD378" s="84">
        <f t="shared" si="97"/>
        <v>0</v>
      </c>
      <c r="AE378" s="84">
        <f t="shared" si="97"/>
        <v>0</v>
      </c>
      <c r="AF378" s="84">
        <f t="shared" si="97"/>
        <v>0</v>
      </c>
      <c r="AG378" s="84">
        <f t="shared" si="97"/>
        <v>0</v>
      </c>
      <c r="AH378" s="84">
        <f t="shared" si="97"/>
        <v>0</v>
      </c>
      <c r="AI378" s="84">
        <f t="shared" si="97"/>
        <v>0</v>
      </c>
      <c r="AJ378" s="84">
        <f t="shared" si="97"/>
        <v>0</v>
      </c>
      <c r="AK378" s="84">
        <f t="shared" si="97"/>
        <v>0</v>
      </c>
      <c r="AL378" s="84">
        <f t="shared" si="97"/>
        <v>0</v>
      </c>
      <c r="AM378" s="84">
        <f t="shared" si="97"/>
        <v>0</v>
      </c>
      <c r="AN378" s="84">
        <f t="shared" si="97"/>
        <v>0</v>
      </c>
      <c r="AO378" s="84">
        <f t="shared" si="97"/>
        <v>0</v>
      </c>
      <c r="AP378" s="84">
        <f t="shared" si="97"/>
        <v>0</v>
      </c>
      <c r="AQ378" s="84">
        <f t="shared" si="97"/>
        <v>0</v>
      </c>
      <c r="AR378" s="84">
        <f t="shared" si="97"/>
        <v>0</v>
      </c>
      <c r="AS378" s="5"/>
      <c r="AT378" s="84">
        <f t="shared" si="95"/>
        <v>0</v>
      </c>
      <c r="AU378" s="84">
        <f t="shared" si="95"/>
        <v>0</v>
      </c>
      <c r="AV378" s="84">
        <f t="shared" si="95"/>
        <v>0</v>
      </c>
      <c r="AW378" s="84">
        <f t="shared" si="95"/>
        <v>0</v>
      </c>
      <c r="AX378" s="84">
        <f t="shared" si="95"/>
        <v>0</v>
      </c>
      <c r="AY378" s="84">
        <f t="shared" si="95"/>
        <v>0</v>
      </c>
      <c r="AZ378" s="84">
        <f t="shared" si="95"/>
        <v>0</v>
      </c>
      <c r="BA378" s="84">
        <f t="shared" si="95"/>
        <v>0</v>
      </c>
      <c r="BB378" s="84">
        <f t="shared" si="95"/>
        <v>0</v>
      </c>
      <c r="BC378" s="84">
        <f t="shared" si="95"/>
        <v>0</v>
      </c>
      <c r="BD378" s="5"/>
      <c r="BE378" s="5"/>
      <c r="BF378" s="5"/>
      <c r="BG378" s="5"/>
      <c r="BH378" s="5"/>
      <c r="BI378" s="5"/>
      <c r="BJ378" s="5"/>
    </row>
    <row r="379" spans="2:62" hidden="1">
      <c r="B379">
        <f t="shared" si="94"/>
        <v>735</v>
      </c>
      <c r="C379" t="str">
        <f t="shared" si="94"/>
        <v xml:space="preserve">ALTRES OPERACIONS </v>
      </c>
      <c r="D379" t="str">
        <f t="shared" si="94"/>
        <v>Preparació per renda de la terra</v>
      </c>
      <c r="E379" s="82">
        <f t="shared" si="94"/>
        <v>2500</v>
      </c>
      <c r="F379" s="84">
        <f t="shared" si="97"/>
        <v>0</v>
      </c>
      <c r="G379" s="84">
        <f t="shared" si="97"/>
        <v>0</v>
      </c>
      <c r="H379" s="84">
        <f t="shared" si="97"/>
        <v>0</v>
      </c>
      <c r="I379" s="84">
        <f t="shared" si="97"/>
        <v>0</v>
      </c>
      <c r="J379" s="84">
        <f t="shared" si="97"/>
        <v>0</v>
      </c>
      <c r="K379" s="84">
        <f t="shared" si="97"/>
        <v>0</v>
      </c>
      <c r="L379" s="84">
        <f t="shared" si="97"/>
        <v>0</v>
      </c>
      <c r="M379" s="84">
        <f t="shared" si="97"/>
        <v>0</v>
      </c>
      <c r="N379" s="84">
        <f t="shared" si="97"/>
        <v>0</v>
      </c>
      <c r="O379" s="84">
        <f t="shared" si="97"/>
        <v>0</v>
      </c>
      <c r="P379" s="84">
        <f t="shared" si="97"/>
        <v>0</v>
      </c>
      <c r="Q379" s="84">
        <f t="shared" si="97"/>
        <v>0</v>
      </c>
      <c r="R379" s="84">
        <f t="shared" si="97"/>
        <v>0</v>
      </c>
      <c r="S379" s="84">
        <f t="shared" si="97"/>
        <v>0</v>
      </c>
      <c r="T379" s="84">
        <f t="shared" si="97"/>
        <v>0</v>
      </c>
      <c r="U379" s="84">
        <f t="shared" si="97"/>
        <v>0</v>
      </c>
      <c r="V379" s="84">
        <f t="shared" si="97"/>
        <v>0</v>
      </c>
      <c r="W379" s="84">
        <f t="shared" si="97"/>
        <v>0</v>
      </c>
      <c r="X379" s="84">
        <f t="shared" si="97"/>
        <v>0</v>
      </c>
      <c r="Y379" s="84">
        <f t="shared" si="97"/>
        <v>0</v>
      </c>
      <c r="Z379" s="84">
        <f t="shared" si="97"/>
        <v>0</v>
      </c>
      <c r="AA379" s="84">
        <f t="shared" si="97"/>
        <v>0</v>
      </c>
      <c r="AB379" s="84">
        <f t="shared" ref="AB379:AR387" si="98">IF($E$4&lt;$E379,$E$4/$E379*AB144,AB144)</f>
        <v>0</v>
      </c>
      <c r="AC379" s="84">
        <f t="shared" si="98"/>
        <v>0</v>
      </c>
      <c r="AD379" s="84">
        <f t="shared" si="98"/>
        <v>0</v>
      </c>
      <c r="AE379" s="84">
        <f t="shared" si="98"/>
        <v>0</v>
      </c>
      <c r="AF379" s="84">
        <f t="shared" si="98"/>
        <v>0</v>
      </c>
      <c r="AG379" s="84">
        <f t="shared" si="98"/>
        <v>0</v>
      </c>
      <c r="AH379" s="84">
        <f t="shared" si="98"/>
        <v>0</v>
      </c>
      <c r="AI379" s="84">
        <f t="shared" si="98"/>
        <v>0</v>
      </c>
      <c r="AJ379" s="84">
        <f t="shared" si="98"/>
        <v>0</v>
      </c>
      <c r="AK379" s="84">
        <f t="shared" si="98"/>
        <v>0</v>
      </c>
      <c r="AL379" s="84">
        <f t="shared" si="98"/>
        <v>0</v>
      </c>
      <c r="AM379" s="84">
        <f t="shared" si="98"/>
        <v>0</v>
      </c>
      <c r="AN379" s="84">
        <f t="shared" si="98"/>
        <v>0</v>
      </c>
      <c r="AO379" s="84">
        <f t="shared" si="98"/>
        <v>0</v>
      </c>
      <c r="AP379" s="84">
        <f t="shared" si="98"/>
        <v>0</v>
      </c>
      <c r="AQ379" s="84">
        <f t="shared" si="98"/>
        <v>0</v>
      </c>
      <c r="AR379" s="84">
        <f t="shared" si="98"/>
        <v>0</v>
      </c>
      <c r="AS379" s="5"/>
      <c r="AT379" s="84">
        <f t="shared" si="95"/>
        <v>0</v>
      </c>
      <c r="AU379" s="84">
        <f t="shared" si="95"/>
        <v>0</v>
      </c>
      <c r="AV379" s="84">
        <f t="shared" si="95"/>
        <v>0</v>
      </c>
      <c r="AW379" s="84">
        <f t="shared" si="95"/>
        <v>0</v>
      </c>
      <c r="AX379" s="84">
        <f t="shared" si="95"/>
        <v>0</v>
      </c>
      <c r="AY379" s="84">
        <f t="shared" si="95"/>
        <v>0</v>
      </c>
      <c r="AZ379" s="84">
        <f t="shared" si="95"/>
        <v>0</v>
      </c>
      <c r="BA379" s="84">
        <f t="shared" si="95"/>
        <v>0</v>
      </c>
      <c r="BB379" s="84">
        <f t="shared" si="95"/>
        <v>0</v>
      </c>
      <c r="BC379" s="84">
        <f t="shared" si="95"/>
        <v>0</v>
      </c>
      <c r="BD379" s="5"/>
      <c r="BE379" s="5"/>
      <c r="BF379" s="5"/>
      <c r="BG379" s="5"/>
      <c r="BH379" s="5"/>
      <c r="BI379" s="5"/>
      <c r="BJ379" s="5"/>
    </row>
    <row r="380" spans="2:62" hidden="1">
      <c r="B380">
        <f t="shared" si="94"/>
        <v>815</v>
      </c>
      <c r="C380" t="str">
        <f t="shared" si="94"/>
        <v>RECOL.LECCIÓ</v>
      </c>
      <c r="D380" t="str">
        <f t="shared" si="94"/>
        <v>Preparació per recol.lecció col</v>
      </c>
      <c r="E380" s="82">
        <f t="shared" si="94"/>
        <v>2500</v>
      </c>
      <c r="F380" s="84">
        <f t="shared" ref="F380:AR386" si="99">IF($E$4&lt;$E380,$E$4/$E380*F145,F145)</f>
        <v>0</v>
      </c>
      <c r="G380" s="84">
        <f t="shared" si="99"/>
        <v>0</v>
      </c>
      <c r="H380" s="84">
        <f t="shared" si="99"/>
        <v>0</v>
      </c>
      <c r="I380" s="84">
        <f t="shared" si="99"/>
        <v>0</v>
      </c>
      <c r="J380" s="84">
        <f t="shared" si="99"/>
        <v>0</v>
      </c>
      <c r="K380" s="84">
        <f t="shared" si="99"/>
        <v>0</v>
      </c>
      <c r="L380" s="84">
        <f t="shared" si="99"/>
        <v>0</v>
      </c>
      <c r="M380" s="84">
        <f t="shared" si="99"/>
        <v>0</v>
      </c>
      <c r="N380" s="84">
        <f t="shared" si="99"/>
        <v>0</v>
      </c>
      <c r="O380" s="84">
        <f t="shared" si="99"/>
        <v>0</v>
      </c>
      <c r="P380" s="84">
        <f t="shared" si="99"/>
        <v>0</v>
      </c>
      <c r="Q380" s="84">
        <f t="shared" si="99"/>
        <v>0</v>
      </c>
      <c r="R380" s="84">
        <f t="shared" si="99"/>
        <v>0</v>
      </c>
      <c r="S380" s="84">
        <f t="shared" si="99"/>
        <v>0</v>
      </c>
      <c r="T380" s="84">
        <f t="shared" si="99"/>
        <v>0</v>
      </c>
      <c r="U380" s="84">
        <f t="shared" si="99"/>
        <v>0</v>
      </c>
      <c r="V380" s="84">
        <f t="shared" si="99"/>
        <v>0</v>
      </c>
      <c r="W380" s="84">
        <f t="shared" si="99"/>
        <v>0</v>
      </c>
      <c r="X380" s="84">
        <f t="shared" si="99"/>
        <v>0</v>
      </c>
      <c r="Y380" s="84">
        <f t="shared" si="99"/>
        <v>0</v>
      </c>
      <c r="Z380" s="84">
        <f t="shared" si="99"/>
        <v>0</v>
      </c>
      <c r="AA380" s="84">
        <f t="shared" si="99"/>
        <v>0</v>
      </c>
      <c r="AB380" s="84">
        <f t="shared" si="99"/>
        <v>0</v>
      </c>
      <c r="AC380" s="84">
        <f t="shared" si="99"/>
        <v>0</v>
      </c>
      <c r="AD380" s="84">
        <f t="shared" si="99"/>
        <v>0</v>
      </c>
      <c r="AE380" s="84">
        <f t="shared" si="99"/>
        <v>0</v>
      </c>
      <c r="AF380" s="84">
        <f t="shared" si="99"/>
        <v>0</v>
      </c>
      <c r="AG380" s="84">
        <f t="shared" si="99"/>
        <v>0</v>
      </c>
      <c r="AH380" s="84">
        <f t="shared" si="99"/>
        <v>0</v>
      </c>
      <c r="AI380" s="84">
        <f t="shared" si="99"/>
        <v>0</v>
      </c>
      <c r="AJ380" s="84">
        <f t="shared" si="99"/>
        <v>0</v>
      </c>
      <c r="AK380" s="84">
        <f t="shared" si="99"/>
        <v>0</v>
      </c>
      <c r="AL380" s="84">
        <f t="shared" si="99"/>
        <v>0</v>
      </c>
      <c r="AM380" s="84">
        <f t="shared" si="99"/>
        <v>0</v>
      </c>
      <c r="AN380" s="84">
        <f t="shared" si="99"/>
        <v>0</v>
      </c>
      <c r="AO380" s="84">
        <f t="shared" si="99"/>
        <v>0</v>
      </c>
      <c r="AP380" s="84">
        <f t="shared" si="99"/>
        <v>0</v>
      </c>
      <c r="AQ380" s="84">
        <f t="shared" si="98"/>
        <v>0</v>
      </c>
      <c r="AR380" s="84">
        <f t="shared" si="99"/>
        <v>0</v>
      </c>
      <c r="AS380" s="5"/>
      <c r="AT380" s="84">
        <f t="shared" si="95"/>
        <v>0</v>
      </c>
      <c r="AU380" s="84">
        <f t="shared" si="95"/>
        <v>0</v>
      </c>
      <c r="AV380" s="84">
        <f t="shared" si="95"/>
        <v>0</v>
      </c>
      <c r="AW380" s="84">
        <f t="shared" si="95"/>
        <v>0</v>
      </c>
      <c r="AX380" s="84">
        <f t="shared" si="95"/>
        <v>0</v>
      </c>
      <c r="AY380" s="84">
        <f t="shared" si="95"/>
        <v>0</v>
      </c>
      <c r="AZ380" s="84">
        <f t="shared" si="95"/>
        <v>0</v>
      </c>
      <c r="BA380" s="84">
        <f t="shared" si="95"/>
        <v>0</v>
      </c>
      <c r="BB380" s="84">
        <f t="shared" si="95"/>
        <v>0</v>
      </c>
      <c r="BC380" s="84">
        <f t="shared" si="95"/>
        <v>0</v>
      </c>
      <c r="BD380" s="5"/>
      <c r="BE380" s="5"/>
      <c r="BF380" s="5"/>
      <c r="BG380" s="5"/>
      <c r="BH380" s="5"/>
      <c r="BI380" s="5"/>
      <c r="BJ380" s="5"/>
    </row>
    <row r="381" spans="2:62" hidden="1">
      <c r="B381">
        <f t="shared" si="94"/>
        <v>825</v>
      </c>
      <c r="C381" t="str">
        <f t="shared" si="94"/>
        <v>RECOL.LECCIÓ</v>
      </c>
      <c r="D381" t="str">
        <f t="shared" si="94"/>
        <v>Preparació per recol.lecció bròcoli</v>
      </c>
      <c r="E381" s="82">
        <f t="shared" si="94"/>
        <v>2500</v>
      </c>
      <c r="F381" s="84">
        <f t="shared" si="99"/>
        <v>0</v>
      </c>
      <c r="G381" s="84">
        <f t="shared" si="99"/>
        <v>0</v>
      </c>
      <c r="H381" s="84">
        <f t="shared" si="99"/>
        <v>0</v>
      </c>
      <c r="I381" s="84">
        <f t="shared" si="99"/>
        <v>0</v>
      </c>
      <c r="J381" s="84">
        <f t="shared" si="99"/>
        <v>0</v>
      </c>
      <c r="K381" s="84">
        <f t="shared" si="99"/>
        <v>0</v>
      </c>
      <c r="L381" s="84">
        <f t="shared" si="99"/>
        <v>0</v>
      </c>
      <c r="M381" s="84">
        <f t="shared" si="99"/>
        <v>0</v>
      </c>
      <c r="N381" s="84">
        <f t="shared" si="99"/>
        <v>0</v>
      </c>
      <c r="O381" s="84">
        <f t="shared" si="99"/>
        <v>0</v>
      </c>
      <c r="P381" s="84">
        <f t="shared" si="99"/>
        <v>0</v>
      </c>
      <c r="Q381" s="84">
        <f t="shared" si="99"/>
        <v>0</v>
      </c>
      <c r="R381" s="84">
        <f t="shared" si="99"/>
        <v>0</v>
      </c>
      <c r="S381" s="84">
        <f t="shared" si="99"/>
        <v>0</v>
      </c>
      <c r="T381" s="84">
        <f t="shared" si="99"/>
        <v>0</v>
      </c>
      <c r="U381" s="84">
        <f t="shared" si="99"/>
        <v>0</v>
      </c>
      <c r="V381" s="84">
        <f t="shared" si="99"/>
        <v>0</v>
      </c>
      <c r="W381" s="84">
        <f t="shared" si="99"/>
        <v>0</v>
      </c>
      <c r="X381" s="84">
        <f t="shared" si="99"/>
        <v>0</v>
      </c>
      <c r="Y381" s="84">
        <f t="shared" si="99"/>
        <v>0</v>
      </c>
      <c r="Z381" s="84">
        <f t="shared" si="99"/>
        <v>0</v>
      </c>
      <c r="AA381" s="84">
        <f t="shared" si="99"/>
        <v>0</v>
      </c>
      <c r="AB381" s="84">
        <f t="shared" si="99"/>
        <v>0</v>
      </c>
      <c r="AC381" s="84">
        <f t="shared" si="99"/>
        <v>0</v>
      </c>
      <c r="AD381" s="84">
        <f t="shared" si="99"/>
        <v>0</v>
      </c>
      <c r="AE381" s="84">
        <f t="shared" si="99"/>
        <v>0</v>
      </c>
      <c r="AF381" s="84">
        <f t="shared" si="99"/>
        <v>0</v>
      </c>
      <c r="AG381" s="84">
        <f t="shared" si="99"/>
        <v>0</v>
      </c>
      <c r="AH381" s="84">
        <f t="shared" si="99"/>
        <v>0</v>
      </c>
      <c r="AI381" s="84">
        <f t="shared" si="99"/>
        <v>0</v>
      </c>
      <c r="AJ381" s="84">
        <f t="shared" si="99"/>
        <v>0</v>
      </c>
      <c r="AK381" s="84">
        <f t="shared" si="99"/>
        <v>0</v>
      </c>
      <c r="AL381" s="84">
        <f t="shared" si="99"/>
        <v>0</v>
      </c>
      <c r="AM381" s="84">
        <f t="shared" si="99"/>
        <v>0</v>
      </c>
      <c r="AN381" s="84">
        <f t="shared" si="99"/>
        <v>0</v>
      </c>
      <c r="AO381" s="84">
        <f t="shared" si="99"/>
        <v>0</v>
      </c>
      <c r="AP381" s="84">
        <f t="shared" si="99"/>
        <v>0</v>
      </c>
      <c r="AQ381" s="84">
        <f t="shared" si="98"/>
        <v>0</v>
      </c>
      <c r="AR381" s="84">
        <f t="shared" si="99"/>
        <v>0</v>
      </c>
      <c r="AS381" s="5"/>
      <c r="AT381" s="84">
        <f t="shared" si="95"/>
        <v>0</v>
      </c>
      <c r="AU381" s="84">
        <f t="shared" si="95"/>
        <v>0</v>
      </c>
      <c r="AV381" s="84">
        <f t="shared" si="95"/>
        <v>0</v>
      </c>
      <c r="AW381" s="84">
        <f t="shared" si="95"/>
        <v>0</v>
      </c>
      <c r="AX381" s="84">
        <f t="shared" si="95"/>
        <v>0</v>
      </c>
      <c r="AY381" s="84">
        <f t="shared" si="95"/>
        <v>0</v>
      </c>
      <c r="AZ381" s="84">
        <f t="shared" si="95"/>
        <v>0</v>
      </c>
      <c r="BA381" s="84">
        <f t="shared" si="95"/>
        <v>0</v>
      </c>
      <c r="BB381" s="84">
        <f t="shared" si="95"/>
        <v>0</v>
      </c>
      <c r="BC381" s="84">
        <f t="shared" si="95"/>
        <v>0</v>
      </c>
      <c r="BD381" s="5"/>
      <c r="BE381" s="5"/>
      <c r="BF381" s="5"/>
      <c r="BG381" s="5"/>
      <c r="BH381" s="5"/>
      <c r="BI381" s="5"/>
      <c r="BJ381" s="5"/>
    </row>
    <row r="382" spans="2:62" hidden="1">
      <c r="B382">
        <f t="shared" si="94"/>
        <v>835</v>
      </c>
      <c r="C382" t="str">
        <f t="shared" si="94"/>
        <v>RECOL.LECCIÓ</v>
      </c>
      <c r="D382" t="str">
        <f t="shared" si="94"/>
        <v>Preparació per recol.lecció calçot</v>
      </c>
      <c r="E382" s="82">
        <f t="shared" si="94"/>
        <v>2500</v>
      </c>
      <c r="F382" s="84">
        <f t="shared" si="99"/>
        <v>0</v>
      </c>
      <c r="G382" s="84">
        <f t="shared" si="99"/>
        <v>0</v>
      </c>
      <c r="H382" s="84">
        <f t="shared" si="99"/>
        <v>0</v>
      </c>
      <c r="I382" s="84">
        <f t="shared" si="99"/>
        <v>0</v>
      </c>
      <c r="J382" s="84">
        <f t="shared" si="99"/>
        <v>0</v>
      </c>
      <c r="K382" s="84">
        <f t="shared" si="99"/>
        <v>0</v>
      </c>
      <c r="L382" s="84">
        <f t="shared" si="99"/>
        <v>0</v>
      </c>
      <c r="M382" s="84">
        <f t="shared" si="99"/>
        <v>0</v>
      </c>
      <c r="N382" s="84">
        <f t="shared" si="99"/>
        <v>0</v>
      </c>
      <c r="O382" s="84">
        <f t="shared" si="99"/>
        <v>0</v>
      </c>
      <c r="P382" s="84">
        <f t="shared" si="99"/>
        <v>0</v>
      </c>
      <c r="Q382" s="84">
        <f t="shared" si="99"/>
        <v>0</v>
      </c>
      <c r="R382" s="84">
        <f t="shared" si="99"/>
        <v>0</v>
      </c>
      <c r="S382" s="84">
        <f t="shared" si="99"/>
        <v>0</v>
      </c>
      <c r="T382" s="84">
        <f t="shared" si="99"/>
        <v>0</v>
      </c>
      <c r="U382" s="84">
        <f t="shared" si="99"/>
        <v>0</v>
      </c>
      <c r="V382" s="84">
        <f t="shared" si="99"/>
        <v>0</v>
      </c>
      <c r="W382" s="84">
        <f t="shared" si="99"/>
        <v>0</v>
      </c>
      <c r="X382" s="84">
        <f t="shared" si="99"/>
        <v>0</v>
      </c>
      <c r="Y382" s="84">
        <f t="shared" si="99"/>
        <v>0</v>
      </c>
      <c r="Z382" s="84">
        <f t="shared" si="99"/>
        <v>0</v>
      </c>
      <c r="AA382" s="84">
        <f t="shared" si="99"/>
        <v>0</v>
      </c>
      <c r="AB382" s="84">
        <f t="shared" si="99"/>
        <v>0</v>
      </c>
      <c r="AC382" s="84">
        <f t="shared" si="99"/>
        <v>0</v>
      </c>
      <c r="AD382" s="84">
        <f t="shared" si="99"/>
        <v>0</v>
      </c>
      <c r="AE382" s="84">
        <f t="shared" si="99"/>
        <v>0</v>
      </c>
      <c r="AF382" s="84">
        <f t="shared" si="99"/>
        <v>0</v>
      </c>
      <c r="AG382" s="84">
        <f t="shared" si="99"/>
        <v>0</v>
      </c>
      <c r="AH382" s="84">
        <f t="shared" si="99"/>
        <v>0</v>
      </c>
      <c r="AI382" s="84">
        <f t="shared" si="99"/>
        <v>0</v>
      </c>
      <c r="AJ382" s="84">
        <f t="shared" si="99"/>
        <v>0</v>
      </c>
      <c r="AK382" s="84">
        <f t="shared" si="99"/>
        <v>0</v>
      </c>
      <c r="AL382" s="84">
        <f t="shared" si="99"/>
        <v>0</v>
      </c>
      <c r="AM382" s="84">
        <f t="shared" si="99"/>
        <v>0</v>
      </c>
      <c r="AN382" s="84">
        <f t="shared" si="99"/>
        <v>0</v>
      </c>
      <c r="AO382" s="84">
        <f t="shared" si="99"/>
        <v>0</v>
      </c>
      <c r="AP382" s="84">
        <f t="shared" si="99"/>
        <v>0</v>
      </c>
      <c r="AQ382" s="84">
        <f t="shared" si="98"/>
        <v>0</v>
      </c>
      <c r="AR382" s="84">
        <f t="shared" si="99"/>
        <v>0</v>
      </c>
      <c r="AS382" s="5"/>
      <c r="AT382" s="84">
        <f t="shared" si="95"/>
        <v>0</v>
      </c>
      <c r="AU382" s="84">
        <f t="shared" si="95"/>
        <v>0</v>
      </c>
      <c r="AV382" s="84">
        <f t="shared" si="95"/>
        <v>0</v>
      </c>
      <c r="AW382" s="84">
        <f t="shared" si="95"/>
        <v>0</v>
      </c>
      <c r="AX382" s="84">
        <f t="shared" si="95"/>
        <v>0</v>
      </c>
      <c r="AY382" s="84">
        <f t="shared" si="95"/>
        <v>0</v>
      </c>
      <c r="AZ382" s="84">
        <f t="shared" si="95"/>
        <v>0</v>
      </c>
      <c r="BA382" s="84">
        <f t="shared" si="95"/>
        <v>0</v>
      </c>
      <c r="BB382" s="84">
        <f t="shared" si="95"/>
        <v>0</v>
      </c>
      <c r="BC382" s="84">
        <f t="shared" si="95"/>
        <v>0</v>
      </c>
      <c r="BD382" s="5"/>
      <c r="BE382" s="5"/>
      <c r="BF382" s="5"/>
      <c r="BG382" s="5"/>
      <c r="BH382" s="5"/>
      <c r="BI382" s="5"/>
      <c r="BJ382" s="5"/>
    </row>
    <row r="383" spans="2:62" hidden="1">
      <c r="B383">
        <f t="shared" ref="B383:E387" si="100">+B148</f>
        <v>845</v>
      </c>
      <c r="C383" t="str">
        <f t="shared" si="100"/>
        <v>RECOL.LECCIÓ</v>
      </c>
      <c r="D383" t="str">
        <f t="shared" si="100"/>
        <v>Preparació per recol.lecció enciam</v>
      </c>
      <c r="E383" s="82">
        <f t="shared" si="100"/>
        <v>2500</v>
      </c>
      <c r="F383" s="84">
        <f t="shared" si="99"/>
        <v>0</v>
      </c>
      <c r="G383" s="84">
        <f t="shared" si="99"/>
        <v>0</v>
      </c>
      <c r="H383" s="84">
        <f t="shared" si="99"/>
        <v>0</v>
      </c>
      <c r="I383" s="84">
        <f t="shared" si="99"/>
        <v>0</v>
      </c>
      <c r="J383" s="84">
        <f t="shared" si="99"/>
        <v>0</v>
      </c>
      <c r="K383" s="84">
        <f t="shared" si="99"/>
        <v>0</v>
      </c>
      <c r="L383" s="84">
        <f t="shared" si="99"/>
        <v>0</v>
      </c>
      <c r="M383" s="84">
        <f t="shared" si="99"/>
        <v>0</v>
      </c>
      <c r="N383" s="84">
        <f t="shared" si="99"/>
        <v>0</v>
      </c>
      <c r="O383" s="84">
        <f t="shared" si="99"/>
        <v>0</v>
      </c>
      <c r="P383" s="84">
        <f t="shared" si="99"/>
        <v>0</v>
      </c>
      <c r="Q383" s="84">
        <f t="shared" si="99"/>
        <v>0</v>
      </c>
      <c r="R383" s="84">
        <f t="shared" si="99"/>
        <v>0</v>
      </c>
      <c r="S383" s="84">
        <f t="shared" si="99"/>
        <v>0</v>
      </c>
      <c r="T383" s="84">
        <f t="shared" si="99"/>
        <v>0</v>
      </c>
      <c r="U383" s="84">
        <f t="shared" si="99"/>
        <v>0</v>
      </c>
      <c r="V383" s="84">
        <f t="shared" si="99"/>
        <v>0</v>
      </c>
      <c r="W383" s="84">
        <f t="shared" si="99"/>
        <v>0</v>
      </c>
      <c r="X383" s="84">
        <f t="shared" si="99"/>
        <v>0</v>
      </c>
      <c r="Y383" s="84">
        <f t="shared" si="99"/>
        <v>0</v>
      </c>
      <c r="Z383" s="84">
        <f t="shared" si="99"/>
        <v>0</v>
      </c>
      <c r="AA383" s="84">
        <f t="shared" si="99"/>
        <v>0</v>
      </c>
      <c r="AB383" s="84">
        <f t="shared" si="99"/>
        <v>0</v>
      </c>
      <c r="AC383" s="84">
        <f t="shared" si="99"/>
        <v>0</v>
      </c>
      <c r="AD383" s="84">
        <f t="shared" si="99"/>
        <v>0</v>
      </c>
      <c r="AE383" s="84">
        <f t="shared" si="99"/>
        <v>0</v>
      </c>
      <c r="AF383" s="84">
        <f t="shared" si="99"/>
        <v>0</v>
      </c>
      <c r="AG383" s="84">
        <f t="shared" si="99"/>
        <v>0</v>
      </c>
      <c r="AH383" s="84">
        <f t="shared" si="99"/>
        <v>0</v>
      </c>
      <c r="AI383" s="84">
        <f t="shared" si="99"/>
        <v>0</v>
      </c>
      <c r="AJ383" s="84">
        <f t="shared" si="99"/>
        <v>0</v>
      </c>
      <c r="AK383" s="84">
        <f t="shared" si="99"/>
        <v>0</v>
      </c>
      <c r="AL383" s="84">
        <f t="shared" si="99"/>
        <v>0</v>
      </c>
      <c r="AM383" s="84">
        <f t="shared" si="99"/>
        <v>0</v>
      </c>
      <c r="AN383" s="84">
        <f t="shared" si="99"/>
        <v>0</v>
      </c>
      <c r="AO383" s="84">
        <f t="shared" si="99"/>
        <v>0</v>
      </c>
      <c r="AP383" s="84">
        <f t="shared" si="99"/>
        <v>0</v>
      </c>
      <c r="AQ383" s="84">
        <f t="shared" si="98"/>
        <v>0</v>
      </c>
      <c r="AR383" s="84">
        <f t="shared" si="99"/>
        <v>0</v>
      </c>
      <c r="AS383" s="5"/>
      <c r="AT383" s="84">
        <f t="shared" si="95"/>
        <v>0</v>
      </c>
      <c r="AU383" s="84">
        <f t="shared" si="95"/>
        <v>0</v>
      </c>
      <c r="AV383" s="84">
        <f t="shared" si="95"/>
        <v>0</v>
      </c>
      <c r="AW383" s="84">
        <f t="shared" si="95"/>
        <v>0</v>
      </c>
      <c r="AX383" s="84">
        <f t="shared" si="95"/>
        <v>0</v>
      </c>
      <c r="AY383" s="84">
        <f t="shared" si="95"/>
        <v>0</v>
      </c>
      <c r="AZ383" s="84">
        <f t="shared" si="95"/>
        <v>0</v>
      </c>
      <c r="BA383" s="84">
        <f t="shared" si="95"/>
        <v>0</v>
      </c>
      <c r="BB383" s="84">
        <f t="shared" si="95"/>
        <v>0</v>
      </c>
      <c r="BC383" s="84">
        <f t="shared" si="95"/>
        <v>0</v>
      </c>
      <c r="BD383" s="5"/>
      <c r="BE383" s="5"/>
      <c r="BF383" s="5"/>
      <c r="BG383" s="5"/>
      <c r="BH383" s="5"/>
      <c r="BI383" s="5"/>
      <c r="BJ383" s="5"/>
    </row>
    <row r="384" spans="2:62" hidden="1">
      <c r="B384">
        <f t="shared" si="100"/>
        <v>855</v>
      </c>
      <c r="C384" t="str">
        <f t="shared" si="100"/>
        <v>RECOL.LECCIÓ</v>
      </c>
      <c r="D384" t="str">
        <f t="shared" si="100"/>
        <v>Preparació per recol.lecció bledes a manats</v>
      </c>
      <c r="E384" s="82">
        <f t="shared" si="100"/>
        <v>2500</v>
      </c>
      <c r="F384" s="84">
        <f t="shared" si="99"/>
        <v>0</v>
      </c>
      <c r="G384" s="84">
        <f t="shared" si="99"/>
        <v>0</v>
      </c>
      <c r="H384" s="84">
        <f t="shared" si="99"/>
        <v>0</v>
      </c>
      <c r="I384" s="84">
        <f t="shared" si="99"/>
        <v>0</v>
      </c>
      <c r="J384" s="84">
        <f t="shared" si="99"/>
        <v>0</v>
      </c>
      <c r="K384" s="84">
        <f t="shared" si="99"/>
        <v>0</v>
      </c>
      <c r="L384" s="84">
        <f t="shared" si="99"/>
        <v>0</v>
      </c>
      <c r="M384" s="84">
        <f t="shared" si="99"/>
        <v>0</v>
      </c>
      <c r="N384" s="84">
        <f t="shared" si="99"/>
        <v>0</v>
      </c>
      <c r="O384" s="84">
        <f t="shared" si="99"/>
        <v>0</v>
      </c>
      <c r="P384" s="84">
        <f t="shared" si="99"/>
        <v>0</v>
      </c>
      <c r="Q384" s="84">
        <f t="shared" si="99"/>
        <v>0</v>
      </c>
      <c r="R384" s="84">
        <f t="shared" si="99"/>
        <v>0</v>
      </c>
      <c r="S384" s="84">
        <f t="shared" si="99"/>
        <v>0</v>
      </c>
      <c r="T384" s="84">
        <f t="shared" si="99"/>
        <v>0</v>
      </c>
      <c r="U384" s="84">
        <f t="shared" si="99"/>
        <v>0</v>
      </c>
      <c r="V384" s="84">
        <f t="shared" si="99"/>
        <v>0</v>
      </c>
      <c r="W384" s="84">
        <f t="shared" si="99"/>
        <v>0</v>
      </c>
      <c r="X384" s="84">
        <f t="shared" si="99"/>
        <v>0</v>
      </c>
      <c r="Y384" s="84">
        <f t="shared" si="99"/>
        <v>0</v>
      </c>
      <c r="Z384" s="84">
        <f t="shared" si="99"/>
        <v>0</v>
      </c>
      <c r="AA384" s="84">
        <f t="shared" si="99"/>
        <v>0</v>
      </c>
      <c r="AB384" s="84">
        <f t="shared" si="99"/>
        <v>0</v>
      </c>
      <c r="AC384" s="84">
        <f t="shared" si="99"/>
        <v>0</v>
      </c>
      <c r="AD384" s="84">
        <f t="shared" si="99"/>
        <v>0</v>
      </c>
      <c r="AE384" s="84">
        <f t="shared" si="99"/>
        <v>0</v>
      </c>
      <c r="AF384" s="84">
        <f t="shared" si="99"/>
        <v>0</v>
      </c>
      <c r="AG384" s="84">
        <f t="shared" si="99"/>
        <v>0</v>
      </c>
      <c r="AH384" s="84">
        <f t="shared" si="99"/>
        <v>0</v>
      </c>
      <c r="AI384" s="84">
        <f t="shared" si="99"/>
        <v>0</v>
      </c>
      <c r="AJ384" s="84">
        <f t="shared" si="99"/>
        <v>0</v>
      </c>
      <c r="AK384" s="84">
        <f t="shared" si="99"/>
        <v>0</v>
      </c>
      <c r="AL384" s="84">
        <f t="shared" si="99"/>
        <v>0</v>
      </c>
      <c r="AM384" s="84">
        <f t="shared" si="99"/>
        <v>0</v>
      </c>
      <c r="AN384" s="84">
        <f t="shared" si="99"/>
        <v>0</v>
      </c>
      <c r="AO384" s="84">
        <f t="shared" si="99"/>
        <v>0</v>
      </c>
      <c r="AP384" s="84">
        <f t="shared" si="99"/>
        <v>0</v>
      </c>
      <c r="AQ384" s="84">
        <f t="shared" si="98"/>
        <v>0</v>
      </c>
      <c r="AR384" s="84">
        <f t="shared" si="99"/>
        <v>0</v>
      </c>
      <c r="AS384" s="5"/>
      <c r="AT384" s="84">
        <f t="shared" si="95"/>
        <v>0</v>
      </c>
      <c r="AU384" s="84">
        <f t="shared" si="95"/>
        <v>0</v>
      </c>
      <c r="AV384" s="84">
        <f t="shared" si="95"/>
        <v>0</v>
      </c>
      <c r="AW384" s="84">
        <f t="shared" si="95"/>
        <v>0</v>
      </c>
      <c r="AX384" s="84">
        <f t="shared" si="95"/>
        <v>0</v>
      </c>
      <c r="AY384" s="84">
        <f t="shared" si="95"/>
        <v>0</v>
      </c>
      <c r="AZ384" s="84">
        <f t="shared" si="95"/>
        <v>0</v>
      </c>
      <c r="BA384" s="84">
        <f t="shared" si="95"/>
        <v>0</v>
      </c>
      <c r="BB384" s="84">
        <f t="shared" si="95"/>
        <v>0</v>
      </c>
      <c r="BC384" s="84">
        <f t="shared" si="95"/>
        <v>0</v>
      </c>
      <c r="BD384" s="5"/>
      <c r="BE384" s="5"/>
      <c r="BF384" s="5"/>
      <c r="BG384" s="5"/>
      <c r="BH384" s="5"/>
      <c r="BI384" s="5"/>
      <c r="BJ384" s="5"/>
    </row>
    <row r="385" spans="2:62" hidden="1">
      <c r="B385">
        <f t="shared" si="100"/>
        <v>865</v>
      </c>
      <c r="C385" t="str">
        <f t="shared" si="100"/>
        <v>RECOL.LECCIÓ</v>
      </c>
      <c r="D385" t="str">
        <f t="shared" si="100"/>
        <v>Preparació per recol.lecció bledes</v>
      </c>
      <c r="E385" s="82">
        <f t="shared" si="100"/>
        <v>2500</v>
      </c>
      <c r="F385" s="84">
        <f t="shared" si="99"/>
        <v>0</v>
      </c>
      <c r="G385" s="84">
        <f t="shared" si="99"/>
        <v>0</v>
      </c>
      <c r="H385" s="84">
        <f t="shared" si="99"/>
        <v>0</v>
      </c>
      <c r="I385" s="84">
        <f t="shared" si="99"/>
        <v>0</v>
      </c>
      <c r="J385" s="84">
        <f t="shared" si="99"/>
        <v>0</v>
      </c>
      <c r="K385" s="84">
        <f t="shared" si="99"/>
        <v>0</v>
      </c>
      <c r="L385" s="84">
        <f t="shared" si="99"/>
        <v>0</v>
      </c>
      <c r="M385" s="84">
        <f t="shared" si="99"/>
        <v>0</v>
      </c>
      <c r="N385" s="84">
        <f t="shared" si="99"/>
        <v>0</v>
      </c>
      <c r="O385" s="84">
        <f t="shared" si="99"/>
        <v>0</v>
      </c>
      <c r="P385" s="84">
        <f t="shared" si="99"/>
        <v>0</v>
      </c>
      <c r="Q385" s="84">
        <f t="shared" si="99"/>
        <v>0</v>
      </c>
      <c r="R385" s="84">
        <f t="shared" si="99"/>
        <v>0</v>
      </c>
      <c r="S385" s="84">
        <f t="shared" si="99"/>
        <v>0</v>
      </c>
      <c r="T385" s="84">
        <f t="shared" si="99"/>
        <v>0</v>
      </c>
      <c r="U385" s="84">
        <f t="shared" si="99"/>
        <v>0</v>
      </c>
      <c r="V385" s="84">
        <f t="shared" si="99"/>
        <v>0</v>
      </c>
      <c r="W385" s="84">
        <f t="shared" si="99"/>
        <v>0</v>
      </c>
      <c r="X385" s="84">
        <f t="shared" si="99"/>
        <v>0</v>
      </c>
      <c r="Y385" s="84">
        <f t="shared" si="99"/>
        <v>0</v>
      </c>
      <c r="Z385" s="84">
        <f t="shared" si="99"/>
        <v>0</v>
      </c>
      <c r="AA385" s="84">
        <f t="shared" si="99"/>
        <v>0</v>
      </c>
      <c r="AB385" s="84">
        <f t="shared" si="99"/>
        <v>0</v>
      </c>
      <c r="AC385" s="84">
        <f t="shared" si="99"/>
        <v>0</v>
      </c>
      <c r="AD385" s="84">
        <f t="shared" si="99"/>
        <v>0</v>
      </c>
      <c r="AE385" s="84">
        <f t="shared" si="99"/>
        <v>0</v>
      </c>
      <c r="AF385" s="84">
        <f t="shared" si="99"/>
        <v>0</v>
      </c>
      <c r="AG385" s="84">
        <f t="shared" si="99"/>
        <v>0</v>
      </c>
      <c r="AH385" s="84">
        <f t="shared" si="99"/>
        <v>0</v>
      </c>
      <c r="AI385" s="84">
        <f t="shared" si="99"/>
        <v>0</v>
      </c>
      <c r="AJ385" s="84">
        <f t="shared" si="99"/>
        <v>0</v>
      </c>
      <c r="AK385" s="84">
        <f t="shared" si="99"/>
        <v>0</v>
      </c>
      <c r="AL385" s="84">
        <f t="shared" si="99"/>
        <v>0</v>
      </c>
      <c r="AM385" s="84">
        <f t="shared" si="99"/>
        <v>0</v>
      </c>
      <c r="AN385" s="84">
        <f t="shared" si="99"/>
        <v>0</v>
      </c>
      <c r="AO385" s="84">
        <f t="shared" si="99"/>
        <v>0</v>
      </c>
      <c r="AP385" s="84">
        <f t="shared" si="99"/>
        <v>0</v>
      </c>
      <c r="AQ385" s="84">
        <f t="shared" si="98"/>
        <v>0</v>
      </c>
      <c r="AR385" s="84">
        <f t="shared" si="99"/>
        <v>0</v>
      </c>
      <c r="AS385" s="5"/>
      <c r="AT385" s="84">
        <f t="shared" ref="AT385:BC387" si="101">IF($E$4&lt;$E385,$E$4/$E385*AT150,AT150)</f>
        <v>0</v>
      </c>
      <c r="AU385" s="84">
        <f t="shared" si="101"/>
        <v>0</v>
      </c>
      <c r="AV385" s="84">
        <f t="shared" si="101"/>
        <v>0</v>
      </c>
      <c r="AW385" s="84">
        <f t="shared" si="101"/>
        <v>0</v>
      </c>
      <c r="AX385" s="84">
        <f t="shared" si="101"/>
        <v>0</v>
      </c>
      <c r="AY385" s="84">
        <f t="shared" si="101"/>
        <v>0</v>
      </c>
      <c r="AZ385" s="84">
        <f t="shared" si="101"/>
        <v>0</v>
      </c>
      <c r="BA385" s="84">
        <f t="shared" si="101"/>
        <v>0</v>
      </c>
      <c r="BB385" s="84">
        <f t="shared" si="101"/>
        <v>0</v>
      </c>
      <c r="BC385" s="84">
        <f t="shared" si="101"/>
        <v>0</v>
      </c>
      <c r="BD385" s="5"/>
      <c r="BE385" s="5"/>
      <c r="BF385" s="5"/>
      <c r="BG385" s="5"/>
      <c r="BH385" s="5"/>
      <c r="BI385" s="5"/>
      <c r="BJ385" s="5"/>
    </row>
    <row r="386" spans="2:62" hidden="1">
      <c r="B386">
        <f t="shared" si="100"/>
        <v>875</v>
      </c>
      <c r="C386" t="str">
        <f t="shared" si="100"/>
        <v>RECOL.LECCIÓ</v>
      </c>
      <c r="D386" t="str">
        <f t="shared" si="100"/>
        <v>Preparació per recol.lecció tomàquet</v>
      </c>
      <c r="E386" s="82">
        <f t="shared" si="100"/>
        <v>2500</v>
      </c>
      <c r="F386" s="84">
        <f t="shared" si="99"/>
        <v>0</v>
      </c>
      <c r="G386" s="84">
        <f t="shared" si="99"/>
        <v>0</v>
      </c>
      <c r="H386" s="84">
        <f t="shared" si="99"/>
        <v>0</v>
      </c>
      <c r="I386" s="84">
        <f t="shared" si="99"/>
        <v>0</v>
      </c>
      <c r="J386" s="84">
        <f t="shared" si="99"/>
        <v>0</v>
      </c>
      <c r="K386" s="84">
        <f t="shared" si="99"/>
        <v>0</v>
      </c>
      <c r="L386" s="84">
        <f t="shared" si="99"/>
        <v>0</v>
      </c>
      <c r="M386" s="84">
        <f t="shared" si="99"/>
        <v>0</v>
      </c>
      <c r="N386" s="84">
        <f t="shared" si="99"/>
        <v>0</v>
      </c>
      <c r="O386" s="84">
        <f t="shared" si="99"/>
        <v>0</v>
      </c>
      <c r="P386" s="84">
        <f t="shared" si="99"/>
        <v>0</v>
      </c>
      <c r="Q386" s="84">
        <f t="shared" si="99"/>
        <v>0</v>
      </c>
      <c r="R386" s="84">
        <f t="shared" si="99"/>
        <v>0</v>
      </c>
      <c r="S386" s="84">
        <f t="shared" si="99"/>
        <v>0</v>
      </c>
      <c r="T386" s="84">
        <f t="shared" si="99"/>
        <v>0</v>
      </c>
      <c r="U386" s="84">
        <f t="shared" si="99"/>
        <v>0</v>
      </c>
      <c r="V386" s="84">
        <f t="shared" si="99"/>
        <v>0</v>
      </c>
      <c r="W386" s="84">
        <f t="shared" si="99"/>
        <v>0</v>
      </c>
      <c r="X386" s="84">
        <f t="shared" si="99"/>
        <v>0</v>
      </c>
      <c r="Y386" s="84">
        <f t="shared" si="99"/>
        <v>0</v>
      </c>
      <c r="Z386" s="84">
        <f t="shared" si="99"/>
        <v>0</v>
      </c>
      <c r="AA386" s="84">
        <f t="shared" si="99"/>
        <v>0</v>
      </c>
      <c r="AB386" s="84">
        <f t="shared" si="99"/>
        <v>0</v>
      </c>
      <c r="AC386" s="84">
        <f t="shared" si="99"/>
        <v>0</v>
      </c>
      <c r="AD386" s="84">
        <f t="shared" si="99"/>
        <v>0</v>
      </c>
      <c r="AE386" s="84">
        <f t="shared" si="99"/>
        <v>0</v>
      </c>
      <c r="AF386" s="84">
        <f t="shared" si="99"/>
        <v>0</v>
      </c>
      <c r="AG386" s="84">
        <f t="shared" ref="AG386:AR386" si="102">IF($E$4&lt;$E386,$E$4/$E386*AG151,AG151)</f>
        <v>0</v>
      </c>
      <c r="AH386" s="84">
        <f t="shared" si="102"/>
        <v>0</v>
      </c>
      <c r="AI386" s="84">
        <f t="shared" si="102"/>
        <v>0</v>
      </c>
      <c r="AJ386" s="84">
        <f t="shared" si="102"/>
        <v>0</v>
      </c>
      <c r="AK386" s="84">
        <f t="shared" si="102"/>
        <v>0</v>
      </c>
      <c r="AL386" s="84">
        <f t="shared" si="102"/>
        <v>0</v>
      </c>
      <c r="AM386" s="84">
        <f t="shared" si="102"/>
        <v>0</v>
      </c>
      <c r="AN386" s="84">
        <f t="shared" si="102"/>
        <v>0</v>
      </c>
      <c r="AO386" s="84">
        <f t="shared" si="102"/>
        <v>0</v>
      </c>
      <c r="AP386" s="84">
        <f t="shared" si="102"/>
        <v>0</v>
      </c>
      <c r="AQ386" s="84">
        <f t="shared" si="98"/>
        <v>0</v>
      </c>
      <c r="AR386" s="84">
        <f t="shared" si="102"/>
        <v>0</v>
      </c>
      <c r="AS386" s="5"/>
      <c r="AT386" s="84">
        <f t="shared" si="101"/>
        <v>0</v>
      </c>
      <c r="AU386" s="84">
        <f t="shared" si="101"/>
        <v>0</v>
      </c>
      <c r="AV386" s="84">
        <f t="shared" si="101"/>
        <v>0</v>
      </c>
      <c r="AW386" s="84">
        <f t="shared" si="101"/>
        <v>0</v>
      </c>
      <c r="AX386" s="84">
        <f t="shared" si="101"/>
        <v>0</v>
      </c>
      <c r="AY386" s="84">
        <f t="shared" si="101"/>
        <v>0</v>
      </c>
      <c r="AZ386" s="84">
        <f t="shared" si="101"/>
        <v>0</v>
      </c>
      <c r="BA386" s="84">
        <f t="shared" si="101"/>
        <v>0</v>
      </c>
      <c r="BB386" s="84">
        <f t="shared" si="101"/>
        <v>0</v>
      </c>
      <c r="BC386" s="84">
        <f t="shared" si="101"/>
        <v>0</v>
      </c>
      <c r="BD386" s="5"/>
      <c r="BE386" s="5"/>
      <c r="BF386" s="5"/>
      <c r="BG386" s="5"/>
      <c r="BH386" s="5"/>
      <c r="BI386" s="5"/>
      <c r="BJ386" s="5"/>
    </row>
    <row r="387" spans="2:62" hidden="1">
      <c r="B387">
        <f t="shared" si="100"/>
        <v>885</v>
      </c>
      <c r="C387" t="str">
        <f t="shared" si="100"/>
        <v>RECOL.LECCIÓ</v>
      </c>
      <c r="D387" t="str">
        <f t="shared" si="100"/>
        <v>Preparació per recol.lecció carbassa</v>
      </c>
      <c r="E387" s="82">
        <f t="shared" si="100"/>
        <v>2500</v>
      </c>
      <c r="F387" s="84">
        <f t="shared" ref="F387:AR387" si="103">IF($E$4&lt;$E387,$E$4/$E387*F152,F152)</f>
        <v>0</v>
      </c>
      <c r="G387" s="84">
        <f t="shared" si="103"/>
        <v>0</v>
      </c>
      <c r="H387" s="84">
        <f t="shared" si="103"/>
        <v>0</v>
      </c>
      <c r="I387" s="84">
        <f t="shared" si="103"/>
        <v>0</v>
      </c>
      <c r="J387" s="84">
        <f t="shared" si="103"/>
        <v>0</v>
      </c>
      <c r="K387" s="84">
        <f t="shared" si="103"/>
        <v>0</v>
      </c>
      <c r="L387" s="84">
        <f t="shared" si="103"/>
        <v>0</v>
      </c>
      <c r="M387" s="84">
        <f t="shared" si="103"/>
        <v>0</v>
      </c>
      <c r="N387" s="84">
        <f t="shared" si="103"/>
        <v>0</v>
      </c>
      <c r="O387" s="84">
        <f t="shared" si="103"/>
        <v>0</v>
      </c>
      <c r="P387" s="84">
        <f t="shared" si="103"/>
        <v>0</v>
      </c>
      <c r="Q387" s="84">
        <f t="shared" si="103"/>
        <v>0</v>
      </c>
      <c r="R387" s="84">
        <f t="shared" si="103"/>
        <v>0</v>
      </c>
      <c r="S387" s="84">
        <f t="shared" si="103"/>
        <v>0</v>
      </c>
      <c r="T387" s="84">
        <f t="shared" si="103"/>
        <v>0</v>
      </c>
      <c r="U387" s="84">
        <f t="shared" si="103"/>
        <v>0</v>
      </c>
      <c r="V387" s="84">
        <f t="shared" si="103"/>
        <v>0</v>
      </c>
      <c r="W387" s="84">
        <f t="shared" si="103"/>
        <v>0</v>
      </c>
      <c r="X387" s="84">
        <f t="shared" si="103"/>
        <v>0</v>
      </c>
      <c r="Y387" s="84">
        <f t="shared" si="103"/>
        <v>0</v>
      </c>
      <c r="Z387" s="84">
        <f t="shared" si="103"/>
        <v>0</v>
      </c>
      <c r="AA387" s="84">
        <f t="shared" si="103"/>
        <v>0</v>
      </c>
      <c r="AB387" s="84">
        <f t="shared" si="103"/>
        <v>0</v>
      </c>
      <c r="AC387" s="84">
        <f t="shared" si="103"/>
        <v>0</v>
      </c>
      <c r="AD387" s="84">
        <f t="shared" si="103"/>
        <v>0</v>
      </c>
      <c r="AE387" s="84">
        <f t="shared" si="103"/>
        <v>0</v>
      </c>
      <c r="AF387" s="84">
        <f t="shared" si="103"/>
        <v>0</v>
      </c>
      <c r="AG387" s="84">
        <f t="shared" si="103"/>
        <v>0</v>
      </c>
      <c r="AH387" s="84">
        <f t="shared" si="103"/>
        <v>0</v>
      </c>
      <c r="AI387" s="84">
        <f t="shared" si="103"/>
        <v>0</v>
      </c>
      <c r="AJ387" s="84">
        <f t="shared" si="103"/>
        <v>0</v>
      </c>
      <c r="AK387" s="84">
        <f t="shared" si="103"/>
        <v>0</v>
      </c>
      <c r="AL387" s="84">
        <f t="shared" si="103"/>
        <v>0</v>
      </c>
      <c r="AM387" s="84">
        <f t="shared" si="103"/>
        <v>0</v>
      </c>
      <c r="AN387" s="84">
        <f t="shared" si="103"/>
        <v>0</v>
      </c>
      <c r="AO387" s="84">
        <f t="shared" si="103"/>
        <v>0</v>
      </c>
      <c r="AP387" s="84">
        <f t="shared" si="103"/>
        <v>0</v>
      </c>
      <c r="AQ387" s="84">
        <f t="shared" si="98"/>
        <v>0</v>
      </c>
      <c r="AR387" s="84">
        <f t="shared" si="103"/>
        <v>0</v>
      </c>
      <c r="AS387" s="5"/>
      <c r="AT387" s="84">
        <f t="shared" si="101"/>
        <v>0</v>
      </c>
      <c r="AU387" s="84">
        <f t="shared" si="101"/>
        <v>0</v>
      </c>
      <c r="AV387" s="84">
        <f t="shared" si="101"/>
        <v>0</v>
      </c>
      <c r="AW387" s="84">
        <f t="shared" si="101"/>
        <v>0</v>
      </c>
      <c r="AX387" s="84">
        <f t="shared" si="101"/>
        <v>0</v>
      </c>
      <c r="AY387" s="84">
        <f t="shared" si="101"/>
        <v>0</v>
      </c>
      <c r="AZ387" s="84">
        <f t="shared" si="101"/>
        <v>0</v>
      </c>
      <c r="BA387" s="84">
        <f t="shared" si="101"/>
        <v>0</v>
      </c>
      <c r="BB387" s="84">
        <f t="shared" si="101"/>
        <v>0</v>
      </c>
      <c r="BC387" s="84">
        <f t="shared" si="101"/>
        <v>0</v>
      </c>
      <c r="BD387" s="5"/>
      <c r="BE387" s="5"/>
      <c r="BF387" s="5"/>
      <c r="BG387" s="5"/>
      <c r="BH387" s="5"/>
      <c r="BI387" s="5"/>
      <c r="BJ387" s="5"/>
    </row>
    <row r="388" spans="2:62" hidden="1">
      <c r="D388" s="85" t="s">
        <v>115</v>
      </c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  <c r="AA388" s="5"/>
      <c r="AB388" s="5"/>
      <c r="AC388" s="5"/>
      <c r="AD388" s="5"/>
      <c r="AE388" s="5"/>
      <c r="AF388" s="5"/>
      <c r="AG388" s="5"/>
      <c r="AH388" s="5"/>
      <c r="AI388" s="5"/>
      <c r="AJ388" s="5"/>
      <c r="AK388" s="5"/>
      <c r="AL388" s="5"/>
      <c r="AM388" s="5"/>
      <c r="AN388" s="5"/>
      <c r="AO388" s="5"/>
      <c r="AP388" s="5"/>
      <c r="AQ388" s="5"/>
      <c r="AR388" s="5"/>
      <c r="AS388" s="5"/>
      <c r="AT388" s="5"/>
      <c r="AU388" s="5"/>
      <c r="AV388" s="5"/>
      <c r="AW388" s="5"/>
      <c r="AX388" s="5"/>
      <c r="AY388" s="5"/>
      <c r="AZ388" s="5"/>
      <c r="BA388" s="5"/>
      <c r="BB388" s="5"/>
      <c r="BC388" s="5"/>
      <c r="BD388" s="5"/>
      <c r="BE388" s="5"/>
      <c r="BF388" s="5"/>
      <c r="BG388" s="5"/>
      <c r="BH388" s="5"/>
      <c r="BI388" s="5"/>
      <c r="BJ388" s="5"/>
    </row>
    <row r="389" spans="2:62" hidden="1">
      <c r="D389" s="29">
        <v>0</v>
      </c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  <c r="AA389" s="5"/>
      <c r="AB389" s="5"/>
      <c r="AC389" s="5"/>
      <c r="AD389" s="5"/>
      <c r="AE389" s="5"/>
      <c r="AF389" s="5"/>
      <c r="AG389" s="5"/>
      <c r="AH389" s="5"/>
      <c r="AI389" s="5"/>
      <c r="AJ389" s="5"/>
      <c r="AK389" s="5"/>
      <c r="AL389" s="5"/>
      <c r="AM389" s="5"/>
      <c r="AN389" s="5"/>
      <c r="AO389" s="5"/>
      <c r="AP389" s="5"/>
      <c r="AQ389" s="5"/>
      <c r="AR389" s="5"/>
      <c r="AS389" s="5"/>
      <c r="AT389" s="5"/>
      <c r="AU389" s="5"/>
      <c r="AV389" s="5"/>
      <c r="AW389" s="5"/>
      <c r="AX389" s="5"/>
      <c r="AY389" s="5"/>
      <c r="AZ389" s="5"/>
      <c r="BA389" s="5"/>
      <c r="BB389" s="5"/>
      <c r="BC389" s="5"/>
      <c r="BD389" s="5"/>
      <c r="BE389" s="5"/>
      <c r="BF389" s="5"/>
      <c r="BG389" s="5"/>
      <c r="BH389" s="5"/>
      <c r="BI389" s="5"/>
      <c r="BJ389" s="5"/>
    </row>
    <row r="390" spans="2:62" hidden="1"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  <c r="AA390" s="5"/>
      <c r="AB390" s="5"/>
      <c r="AC390" s="5"/>
      <c r="AD390" s="5"/>
      <c r="AE390" s="5"/>
      <c r="AF390" s="5"/>
      <c r="AG390" s="5"/>
      <c r="AH390" s="5"/>
      <c r="AI390" s="5"/>
      <c r="AJ390" s="5"/>
      <c r="AK390" s="5"/>
      <c r="AL390" s="5"/>
      <c r="AM390" s="5"/>
      <c r="AN390" s="5"/>
      <c r="AO390" s="5"/>
      <c r="AP390" s="5"/>
      <c r="AQ390" s="5"/>
      <c r="AR390" s="5"/>
      <c r="AS390" s="5"/>
      <c r="AT390" s="5"/>
      <c r="AU390" s="5"/>
      <c r="AV390" s="5"/>
      <c r="AW390" s="5"/>
      <c r="AX390" s="5"/>
      <c r="AY390" s="5"/>
      <c r="AZ390" s="5"/>
      <c r="BA390" s="5"/>
      <c r="BB390" s="5"/>
      <c r="BC390" s="5"/>
      <c r="BD390" s="5"/>
      <c r="BE390" s="5"/>
      <c r="BF390" s="5"/>
      <c r="BG390" s="5"/>
      <c r="BH390" s="5"/>
      <c r="BI390" s="5"/>
      <c r="BJ390" s="5"/>
    </row>
    <row r="391" spans="2:62" hidden="1"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  <c r="AA391" s="5"/>
      <c r="AB391" s="5"/>
      <c r="AC391" s="5"/>
      <c r="AD391" s="5"/>
      <c r="AE391" s="5"/>
      <c r="AF391" s="5"/>
      <c r="AG391" s="5"/>
      <c r="AH391" s="5"/>
      <c r="AI391" s="5"/>
      <c r="AJ391" s="5"/>
      <c r="AK391" s="5"/>
      <c r="AL391" s="5"/>
      <c r="AM391" s="5"/>
      <c r="AN391" s="5"/>
      <c r="AO391" s="5"/>
      <c r="AP391" s="5"/>
      <c r="AQ391" s="5"/>
      <c r="AR391" s="5"/>
      <c r="AS391" s="5"/>
      <c r="AT391" s="5"/>
      <c r="AU391" s="5"/>
      <c r="AV391" s="5"/>
      <c r="AW391" s="5"/>
      <c r="AX391" s="5"/>
      <c r="AY391" s="5"/>
      <c r="AZ391" s="5"/>
      <c r="BA391" s="5"/>
      <c r="BB391" s="5"/>
      <c r="BC391" s="5"/>
      <c r="BD391" s="5"/>
      <c r="BE391" s="5"/>
      <c r="BF391" s="5"/>
      <c r="BG391" s="5"/>
      <c r="BH391" s="5"/>
      <c r="BI391" s="5"/>
      <c r="BJ391" s="5"/>
    </row>
    <row r="392" spans="2:62" hidden="1">
      <c r="D392" s="3" t="str">
        <f>CONCATENATE("Calendari de costos de les operacions (preparació inclosa): ",E3)</f>
        <v>Calendari de costos de les operacions (preparació inclosa): Carbassa</v>
      </c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  <c r="AA392" s="5"/>
      <c r="AB392" s="5"/>
      <c r="AC392" s="5"/>
      <c r="AD392" s="5"/>
      <c r="AE392" s="5"/>
      <c r="AF392" s="5"/>
      <c r="AG392" s="5"/>
      <c r="AH392" s="5"/>
      <c r="AI392" s="5"/>
      <c r="AJ392" s="5"/>
      <c r="AK392" s="5"/>
      <c r="AL392" s="5"/>
      <c r="AM392" s="5"/>
      <c r="AN392" s="5"/>
      <c r="AO392" s="5"/>
      <c r="AP392" s="5"/>
      <c r="AQ392" s="5"/>
      <c r="AR392" s="5"/>
      <c r="AS392" s="5"/>
      <c r="AT392" s="5"/>
      <c r="AU392" s="5"/>
      <c r="AV392" s="5"/>
      <c r="AW392" s="5"/>
      <c r="AX392" s="5"/>
      <c r="AY392" s="5"/>
      <c r="AZ392" s="5"/>
      <c r="BA392" s="5"/>
      <c r="BB392" s="5"/>
      <c r="BC392" s="5"/>
      <c r="BD392" s="5"/>
      <c r="BE392" s="5"/>
      <c r="BF392" s="5"/>
      <c r="BG392" s="5"/>
      <c r="BH392" s="5"/>
      <c r="BI392" s="5"/>
      <c r="BJ392" s="5"/>
    </row>
    <row r="393" spans="2:62" hidden="1">
      <c r="D393" s="1"/>
      <c r="F393" s="1"/>
      <c r="G393" s="1"/>
      <c r="Q393" s="5"/>
      <c r="R393" s="5"/>
      <c r="S393" s="5"/>
      <c r="T393" s="5"/>
      <c r="U393" s="5"/>
      <c r="V393" s="5"/>
      <c r="W393" s="5"/>
      <c r="X393" s="5"/>
      <c r="Y393" s="5"/>
      <c r="Z393" s="5"/>
      <c r="AA393" s="5"/>
      <c r="AB393" s="5"/>
      <c r="AC393" s="5"/>
      <c r="AD393" s="5"/>
      <c r="AE393" s="5"/>
      <c r="AF393" s="5"/>
      <c r="AG393" s="5"/>
      <c r="AH393" s="5"/>
      <c r="AI393" s="5"/>
      <c r="AJ393" s="5"/>
      <c r="AK393" s="5"/>
      <c r="AL393" s="5"/>
      <c r="AM393" s="5"/>
      <c r="AN393" s="5"/>
      <c r="AO393" s="5"/>
      <c r="AP393" s="5"/>
      <c r="AQ393" s="5"/>
      <c r="AR393" s="5"/>
      <c r="AS393" s="5"/>
      <c r="AT393" s="5"/>
      <c r="AU393" s="5"/>
      <c r="AV393" s="5"/>
      <c r="AW393" s="5"/>
      <c r="AX393" s="5"/>
      <c r="AY393" s="5"/>
      <c r="AZ393" s="5"/>
      <c r="BA393" s="5"/>
      <c r="BB393" s="5"/>
      <c r="BC393" s="5"/>
      <c r="BD393" s="5"/>
      <c r="BE393" s="5"/>
      <c r="BF393" s="5"/>
      <c r="BG393" s="5"/>
      <c r="BH393" s="5"/>
      <c r="BI393" s="5"/>
      <c r="BJ393" s="5"/>
    </row>
    <row r="394" spans="2:62" hidden="1">
      <c r="Q394" s="5"/>
      <c r="R394" s="5"/>
      <c r="S394" s="5"/>
      <c r="T394" s="5"/>
      <c r="U394" s="5"/>
      <c r="V394" s="5"/>
      <c r="W394" s="5"/>
      <c r="X394" s="5"/>
      <c r="Y394" s="5"/>
      <c r="Z394" s="5"/>
      <c r="AA394" s="5"/>
      <c r="AB394" s="5"/>
      <c r="AC394" s="5"/>
      <c r="AD394" s="5"/>
      <c r="AE394" s="5"/>
      <c r="AF394" s="5"/>
      <c r="AG394" s="5"/>
      <c r="AH394" s="5"/>
      <c r="AI394" s="5"/>
      <c r="AJ394" s="5"/>
      <c r="AK394" s="5"/>
      <c r="AL394" s="5"/>
      <c r="AM394" s="5"/>
      <c r="AN394" s="5"/>
      <c r="AO394" s="5"/>
      <c r="AP394" s="5"/>
      <c r="AQ394" s="5"/>
      <c r="AR394" s="5"/>
      <c r="AS394" s="5"/>
      <c r="AT394" s="5"/>
      <c r="AU394" s="5"/>
      <c r="AV394" s="5"/>
      <c r="AW394" s="5"/>
      <c r="AX394" s="5"/>
      <c r="AY394" s="5"/>
      <c r="AZ394" s="5"/>
      <c r="BA394" s="5"/>
      <c r="BB394" s="5"/>
      <c r="BC394" s="5"/>
      <c r="BD394" s="5"/>
      <c r="BE394" s="5"/>
      <c r="BF394" s="5"/>
      <c r="BG394" s="5"/>
      <c r="BH394" s="5"/>
      <c r="BI394" s="5"/>
      <c r="BJ394" s="5"/>
    </row>
    <row r="395" spans="2:62" hidden="1">
      <c r="E395" t="str">
        <f t="shared" ref="E395:P395" si="104">+E7</f>
        <v xml:space="preserve">gener </v>
      </c>
      <c r="F395" t="str">
        <f t="shared" si="104"/>
        <v>febrer</v>
      </c>
      <c r="G395" t="str">
        <f t="shared" si="104"/>
        <v xml:space="preserve">març </v>
      </c>
      <c r="H395" t="str">
        <f t="shared" si="104"/>
        <v>abril</v>
      </c>
      <c r="I395" t="str">
        <f t="shared" si="104"/>
        <v>maig</v>
      </c>
      <c r="J395" t="str">
        <f t="shared" si="104"/>
        <v>juny</v>
      </c>
      <c r="K395" t="str">
        <f t="shared" si="104"/>
        <v>juliol</v>
      </c>
      <c r="L395" t="str">
        <f t="shared" si="104"/>
        <v>agost</v>
      </c>
      <c r="M395" t="str">
        <f t="shared" si="104"/>
        <v>setembre</v>
      </c>
      <c r="N395" t="str">
        <f t="shared" si="104"/>
        <v>octubre</v>
      </c>
      <c r="O395" t="str">
        <f t="shared" si="104"/>
        <v>novembre</v>
      </c>
      <c r="P395" t="str">
        <f t="shared" si="104"/>
        <v>desembre</v>
      </c>
      <c r="Q395" s="5"/>
      <c r="R395" s="5"/>
      <c r="S395" s="5"/>
      <c r="T395" s="5"/>
      <c r="U395" s="5"/>
      <c r="V395" s="5"/>
      <c r="W395" s="5"/>
      <c r="X395" s="5"/>
      <c r="Y395" s="5"/>
      <c r="Z395" s="5"/>
      <c r="AA395" s="5"/>
      <c r="AB395" s="5"/>
      <c r="AC395" s="5"/>
      <c r="AD395" s="5"/>
      <c r="AE395" s="5"/>
      <c r="AF395" s="5"/>
      <c r="AG395" s="5"/>
      <c r="AH395" s="5"/>
      <c r="AI395" s="5"/>
      <c r="AJ395" s="5"/>
      <c r="AK395" s="5"/>
      <c r="AL395" s="5"/>
      <c r="AM395" s="5"/>
      <c r="AN395" s="5"/>
      <c r="AO395" s="5"/>
      <c r="AP395" s="5"/>
      <c r="AQ395" s="5"/>
      <c r="AR395" s="5"/>
      <c r="AS395" s="5"/>
      <c r="AT395" s="5"/>
      <c r="AU395" s="5"/>
      <c r="AV395" s="5"/>
      <c r="AW395" s="5"/>
      <c r="AX395" s="5"/>
      <c r="AY395" s="5"/>
      <c r="AZ395" s="5"/>
      <c r="BA395" s="5"/>
      <c r="BB395" s="5"/>
      <c r="BC395" s="5"/>
      <c r="BD395" s="5"/>
      <c r="BE395" s="5"/>
      <c r="BF395" s="5"/>
      <c r="BG395" s="5"/>
      <c r="BH395" s="5"/>
      <c r="BI395" s="5"/>
      <c r="BJ395" s="5"/>
    </row>
    <row r="396" spans="2:62" hidden="1">
      <c r="C396" s="51" t="str">
        <f t="shared" ref="C396:D411" si="105">+C8</f>
        <v>PREPARACIÓ DEL SÒL</v>
      </c>
      <c r="D396" s="51" t="str">
        <f t="shared" si="105"/>
        <v>Estripat</v>
      </c>
      <c r="E396" s="64">
        <f>+E438+E481</f>
        <v>0</v>
      </c>
      <c r="F396" s="64">
        <f t="shared" ref="F396:P396" si="106">+F438+F481</f>
        <v>0</v>
      </c>
      <c r="G396" s="64">
        <f t="shared" si="106"/>
        <v>0</v>
      </c>
      <c r="H396" s="64">
        <f t="shared" si="106"/>
        <v>0</v>
      </c>
      <c r="I396" s="64">
        <f t="shared" si="106"/>
        <v>0</v>
      </c>
      <c r="J396" s="64">
        <f t="shared" si="106"/>
        <v>0</v>
      </c>
      <c r="K396" s="64">
        <f t="shared" si="106"/>
        <v>0</v>
      </c>
      <c r="L396" s="64">
        <f t="shared" si="106"/>
        <v>0</v>
      </c>
      <c r="M396" s="64">
        <f t="shared" si="106"/>
        <v>0</v>
      </c>
      <c r="N396" s="64">
        <f t="shared" si="106"/>
        <v>0</v>
      </c>
      <c r="O396" s="64">
        <f t="shared" si="106"/>
        <v>0</v>
      </c>
      <c r="P396" s="64">
        <f t="shared" si="106"/>
        <v>0</v>
      </c>
      <c r="Q396" s="5">
        <f>SUM(E396:P396)</f>
        <v>0</v>
      </c>
      <c r="R396" s="5"/>
      <c r="S396" s="5"/>
      <c r="T396" s="5"/>
      <c r="U396" s="5"/>
      <c r="V396" s="5"/>
      <c r="W396" s="5"/>
      <c r="X396" s="5"/>
      <c r="Y396" s="5"/>
      <c r="Z396" s="5"/>
      <c r="AA396" s="5"/>
      <c r="AB396" s="5"/>
      <c r="AC396" s="5"/>
      <c r="AD396" s="5"/>
      <c r="AE396" s="5"/>
      <c r="AF396" s="5"/>
      <c r="AG396" s="5"/>
      <c r="AH396" s="5"/>
      <c r="AI396" s="5"/>
      <c r="AJ396" s="5"/>
      <c r="AK396" s="5"/>
      <c r="AL396" s="5"/>
      <c r="AM396" s="5"/>
      <c r="AN396" s="5"/>
      <c r="AO396" s="5"/>
      <c r="AP396" s="5"/>
      <c r="AQ396" s="5"/>
      <c r="AR396" s="5"/>
      <c r="AS396" s="5"/>
      <c r="AT396" s="5"/>
      <c r="AU396" s="5"/>
      <c r="AV396" s="5"/>
      <c r="AW396" s="5"/>
      <c r="AX396" s="5"/>
      <c r="AY396" s="5"/>
      <c r="AZ396" s="5"/>
      <c r="BA396" s="5"/>
      <c r="BB396" s="5"/>
      <c r="BC396" s="5"/>
      <c r="BD396" s="5"/>
      <c r="BE396" s="5"/>
      <c r="BF396" s="5"/>
      <c r="BG396" s="5"/>
      <c r="BH396" s="5"/>
      <c r="BI396" s="5"/>
      <c r="BJ396" s="5"/>
    </row>
    <row r="397" spans="2:62" hidden="1">
      <c r="C397" s="51">
        <f t="shared" si="105"/>
        <v>0</v>
      </c>
      <c r="D397" s="51" t="str">
        <f t="shared" si="105"/>
        <v>Fresat</v>
      </c>
      <c r="E397" s="64">
        <f t="shared" ref="E397:P412" si="107">+E439+E482</f>
        <v>0</v>
      </c>
      <c r="F397" s="64">
        <f t="shared" si="107"/>
        <v>0</v>
      </c>
      <c r="G397" s="64">
        <f t="shared" si="107"/>
        <v>0</v>
      </c>
      <c r="H397" s="64">
        <f t="shared" si="107"/>
        <v>0</v>
      </c>
      <c r="I397" s="64">
        <f t="shared" si="107"/>
        <v>0</v>
      </c>
      <c r="J397" s="64">
        <f t="shared" si="107"/>
        <v>0</v>
      </c>
      <c r="K397" s="64">
        <f t="shared" si="107"/>
        <v>0</v>
      </c>
      <c r="L397" s="64">
        <f t="shared" si="107"/>
        <v>0</v>
      </c>
      <c r="M397" s="64">
        <f t="shared" si="107"/>
        <v>0</v>
      </c>
      <c r="N397" s="64">
        <f t="shared" si="107"/>
        <v>0</v>
      </c>
      <c r="O397" s="64">
        <f t="shared" si="107"/>
        <v>0</v>
      </c>
      <c r="P397" s="64">
        <f t="shared" si="107"/>
        <v>0</v>
      </c>
      <c r="Q397" s="5">
        <f t="shared" ref="Q397:Q430" si="108">SUM(E397:P397)</f>
        <v>0</v>
      </c>
      <c r="R397" s="5"/>
      <c r="S397" s="5"/>
      <c r="T397" s="5"/>
      <c r="U397" s="5"/>
      <c r="V397" s="5"/>
      <c r="W397" s="5"/>
      <c r="X397" s="5"/>
      <c r="Y397" s="5"/>
      <c r="Z397" s="5"/>
      <c r="AA397" s="5"/>
      <c r="AB397" s="5"/>
      <c r="AC397" s="5"/>
      <c r="AD397" s="5"/>
      <c r="AE397" s="5"/>
      <c r="AF397" s="5"/>
      <c r="AG397" s="5"/>
      <c r="AH397" s="5"/>
      <c r="AI397" s="5"/>
      <c r="AJ397" s="5"/>
      <c r="AK397" s="5"/>
      <c r="AL397" s="5"/>
      <c r="AM397" s="5"/>
      <c r="AN397" s="5"/>
      <c r="AO397" s="5"/>
      <c r="AP397" s="5"/>
      <c r="AQ397" s="5"/>
      <c r="AR397" s="5"/>
      <c r="AS397" s="5"/>
      <c r="AT397" s="5"/>
      <c r="AU397" s="5"/>
      <c r="AV397" s="5"/>
      <c r="AW397" s="5"/>
      <c r="AX397" s="5"/>
      <c r="AY397" s="5"/>
      <c r="AZ397" s="5"/>
      <c r="BA397" s="5"/>
      <c r="BB397" s="5"/>
      <c r="BC397" s="5"/>
      <c r="BD397" s="5"/>
      <c r="BE397" s="5"/>
      <c r="BF397" s="5"/>
      <c r="BG397" s="5"/>
      <c r="BH397" s="5"/>
      <c r="BI397" s="5"/>
      <c r="BJ397" s="5"/>
    </row>
    <row r="398" spans="2:62" hidden="1">
      <c r="C398" s="51">
        <f t="shared" si="105"/>
        <v>0</v>
      </c>
      <c r="D398" s="51" t="str">
        <f t="shared" si="105"/>
        <v>Desbrossat amb desbrossadora</v>
      </c>
      <c r="E398" s="64">
        <f t="shared" si="107"/>
        <v>0</v>
      </c>
      <c r="F398" s="64">
        <f t="shared" si="107"/>
        <v>0</v>
      </c>
      <c r="G398" s="64">
        <f t="shared" si="107"/>
        <v>0</v>
      </c>
      <c r="H398" s="64">
        <f t="shared" si="107"/>
        <v>0</v>
      </c>
      <c r="I398" s="64">
        <f t="shared" si="107"/>
        <v>0</v>
      </c>
      <c r="J398" s="64">
        <f t="shared" si="107"/>
        <v>0</v>
      </c>
      <c r="K398" s="64">
        <f t="shared" si="107"/>
        <v>0</v>
      </c>
      <c r="L398" s="64">
        <f t="shared" si="107"/>
        <v>0</v>
      </c>
      <c r="M398" s="64">
        <f t="shared" si="107"/>
        <v>0</v>
      </c>
      <c r="N398" s="64">
        <f t="shared" si="107"/>
        <v>0</v>
      </c>
      <c r="O398" s="64">
        <f t="shared" si="107"/>
        <v>0</v>
      </c>
      <c r="P398" s="64">
        <f t="shared" si="107"/>
        <v>0</v>
      </c>
      <c r="Q398" s="5">
        <f t="shared" si="108"/>
        <v>0</v>
      </c>
      <c r="R398" s="5"/>
      <c r="S398" s="5"/>
      <c r="T398" s="5"/>
      <c r="U398" s="5"/>
      <c r="V398" s="5"/>
      <c r="W398" s="5"/>
      <c r="X398" s="5"/>
      <c r="Y398" s="5"/>
      <c r="Z398" s="5"/>
      <c r="AA398" s="5"/>
      <c r="AB398" s="5"/>
      <c r="AC398" s="5"/>
      <c r="AD398" s="5"/>
      <c r="AE398" s="5"/>
      <c r="AF398" s="5"/>
      <c r="AG398" s="5"/>
      <c r="AH398" s="5"/>
      <c r="AI398" s="5"/>
      <c r="AJ398" s="5"/>
      <c r="AK398" s="5"/>
      <c r="AL398" s="5"/>
      <c r="AM398" s="5"/>
      <c r="AN398" s="5"/>
      <c r="AO398" s="5"/>
      <c r="AP398" s="5"/>
      <c r="AQ398" s="5"/>
      <c r="AR398" s="5"/>
      <c r="AS398" s="5"/>
      <c r="AT398" s="5"/>
      <c r="AU398" s="5"/>
      <c r="AV398" s="5"/>
      <c r="AW398" s="5"/>
      <c r="AX398" s="5"/>
      <c r="AY398" s="5"/>
      <c r="AZ398" s="5"/>
      <c r="BA398" s="5"/>
      <c r="BB398" s="5"/>
      <c r="BC398" s="5"/>
      <c r="BD398" s="5"/>
      <c r="BE398" s="5"/>
      <c r="BF398" s="5"/>
      <c r="BG398" s="5"/>
      <c r="BH398" s="5"/>
      <c r="BI398" s="5"/>
      <c r="BJ398" s="5"/>
    </row>
    <row r="399" spans="2:62" hidden="1">
      <c r="C399" s="51">
        <f t="shared" si="105"/>
        <v>0</v>
      </c>
      <c r="D399" s="51">
        <f t="shared" si="105"/>
        <v>0</v>
      </c>
      <c r="E399" s="64">
        <f t="shared" si="107"/>
        <v>0</v>
      </c>
      <c r="F399" s="64">
        <f t="shared" si="107"/>
        <v>0</v>
      </c>
      <c r="G399" s="64">
        <f t="shared" si="107"/>
        <v>0</v>
      </c>
      <c r="H399" s="64">
        <f t="shared" si="107"/>
        <v>0</v>
      </c>
      <c r="I399" s="64">
        <f t="shared" si="107"/>
        <v>0</v>
      </c>
      <c r="J399" s="64">
        <f t="shared" si="107"/>
        <v>0</v>
      </c>
      <c r="K399" s="64">
        <f t="shared" si="107"/>
        <v>0</v>
      </c>
      <c r="L399" s="64">
        <f t="shared" si="107"/>
        <v>0</v>
      </c>
      <c r="M399" s="64">
        <f t="shared" si="107"/>
        <v>0</v>
      </c>
      <c r="N399" s="64">
        <f t="shared" si="107"/>
        <v>0</v>
      </c>
      <c r="O399" s="64">
        <f t="shared" si="107"/>
        <v>0</v>
      </c>
      <c r="P399" s="64">
        <f t="shared" si="107"/>
        <v>0</v>
      </c>
      <c r="Q399" s="5">
        <f t="shared" si="108"/>
        <v>0</v>
      </c>
      <c r="R399" s="5"/>
      <c r="S399" s="5"/>
      <c r="T399" s="5"/>
      <c r="U399" s="5"/>
      <c r="V399" s="5"/>
      <c r="W399" s="5"/>
      <c r="X399" s="5"/>
      <c r="Y399" s="5"/>
      <c r="Z399" s="5"/>
      <c r="AA399" s="5"/>
      <c r="AB399" s="5"/>
      <c r="AC399" s="5"/>
      <c r="AD399" s="5"/>
      <c r="AE399" s="5"/>
      <c r="AF399" s="5"/>
      <c r="AG399" s="5"/>
      <c r="AH399" s="5"/>
      <c r="AI399" s="5"/>
      <c r="AJ399" s="5"/>
      <c r="AK399" s="5"/>
      <c r="AL399" s="5"/>
      <c r="AM399" s="5"/>
      <c r="AN399" s="5"/>
      <c r="AO399" s="5"/>
      <c r="AP399" s="5"/>
      <c r="AQ399" s="5"/>
      <c r="AR399" s="5"/>
      <c r="AS399" s="5"/>
      <c r="AT399" s="5"/>
      <c r="AU399" s="5"/>
      <c r="AV399" s="5"/>
      <c r="AW399" s="5"/>
      <c r="AX399" s="5"/>
      <c r="AY399" s="5"/>
      <c r="AZ399" s="5"/>
      <c r="BA399" s="5"/>
      <c r="BB399" s="5"/>
      <c r="BC399" s="5"/>
      <c r="BD399" s="5"/>
      <c r="BE399" s="5"/>
      <c r="BF399" s="5"/>
      <c r="BG399" s="5"/>
      <c r="BH399" s="5"/>
      <c r="BI399" s="5"/>
      <c r="BJ399" s="5"/>
    </row>
    <row r="400" spans="2:62" hidden="1">
      <c r="C400" s="51">
        <f t="shared" si="105"/>
        <v>0</v>
      </c>
      <c r="D400" s="51">
        <f t="shared" si="105"/>
        <v>0</v>
      </c>
      <c r="E400" s="64">
        <f t="shared" si="107"/>
        <v>0</v>
      </c>
      <c r="F400" s="64">
        <f t="shared" si="107"/>
        <v>0</v>
      </c>
      <c r="G400" s="64">
        <f t="shared" si="107"/>
        <v>0</v>
      </c>
      <c r="H400" s="64">
        <f t="shared" si="107"/>
        <v>0</v>
      </c>
      <c r="I400" s="64">
        <f t="shared" si="107"/>
        <v>0</v>
      </c>
      <c r="J400" s="64">
        <f t="shared" si="107"/>
        <v>0</v>
      </c>
      <c r="K400" s="64">
        <f t="shared" si="107"/>
        <v>0</v>
      </c>
      <c r="L400" s="64">
        <f t="shared" si="107"/>
        <v>0</v>
      </c>
      <c r="M400" s="64">
        <f t="shared" si="107"/>
        <v>0</v>
      </c>
      <c r="N400" s="64">
        <f t="shared" si="107"/>
        <v>0</v>
      </c>
      <c r="O400" s="64">
        <f t="shared" si="107"/>
        <v>0</v>
      </c>
      <c r="P400" s="64">
        <f t="shared" si="107"/>
        <v>0</v>
      </c>
      <c r="Q400" s="5">
        <f t="shared" si="108"/>
        <v>0</v>
      </c>
      <c r="R400" s="5"/>
      <c r="S400" s="5"/>
      <c r="T400" s="5"/>
      <c r="U400" s="5"/>
      <c r="V400" s="5"/>
      <c r="W400" s="5"/>
      <c r="X400" s="5"/>
      <c r="Y400" s="5"/>
      <c r="Z400" s="5"/>
      <c r="AA400" s="5"/>
      <c r="AB400" s="5"/>
      <c r="AC400" s="5"/>
      <c r="AD400" s="5"/>
      <c r="AE400" s="5"/>
      <c r="AF400" s="5"/>
      <c r="AG400" s="5"/>
      <c r="AH400" s="5"/>
      <c r="AI400" s="5"/>
      <c r="AJ400" s="5"/>
      <c r="AK400" s="5"/>
      <c r="AL400" s="5"/>
      <c r="AM400" s="5"/>
      <c r="AN400" s="5"/>
      <c r="AO400" s="5"/>
      <c r="AP400" s="5"/>
      <c r="AQ400" s="5"/>
      <c r="AR400" s="5"/>
      <c r="AS400" s="5"/>
      <c r="AT400" s="5"/>
      <c r="AU400" s="5"/>
      <c r="AV400" s="5"/>
      <c r="AW400" s="5"/>
      <c r="AX400" s="5"/>
      <c r="AY400" s="5"/>
      <c r="AZ400" s="5"/>
      <c r="BA400" s="5"/>
      <c r="BB400" s="5"/>
      <c r="BC400" s="5"/>
      <c r="BD400" s="5"/>
      <c r="BE400" s="5"/>
      <c r="BF400" s="5"/>
      <c r="BG400" s="5"/>
      <c r="BH400" s="5"/>
      <c r="BI400" s="5"/>
      <c r="BJ400" s="5"/>
    </row>
    <row r="401" spans="3:62" hidden="1">
      <c r="C401" s="51">
        <f t="shared" si="105"/>
        <v>0</v>
      </c>
      <c r="D401" s="51">
        <f t="shared" si="105"/>
        <v>0</v>
      </c>
      <c r="E401" s="64">
        <f t="shared" si="107"/>
        <v>0</v>
      </c>
      <c r="F401" s="64">
        <f t="shared" si="107"/>
        <v>0</v>
      </c>
      <c r="G401" s="64">
        <f t="shared" si="107"/>
        <v>0</v>
      </c>
      <c r="H401" s="64">
        <f t="shared" si="107"/>
        <v>0</v>
      </c>
      <c r="I401" s="64">
        <f t="shared" si="107"/>
        <v>0</v>
      </c>
      <c r="J401" s="64">
        <f t="shared" si="107"/>
        <v>0</v>
      </c>
      <c r="K401" s="64">
        <f t="shared" si="107"/>
        <v>0</v>
      </c>
      <c r="L401" s="64">
        <f t="shared" si="107"/>
        <v>0</v>
      </c>
      <c r="M401" s="64">
        <f t="shared" si="107"/>
        <v>0</v>
      </c>
      <c r="N401" s="64">
        <f t="shared" si="107"/>
        <v>0</v>
      </c>
      <c r="O401" s="64">
        <f t="shared" si="107"/>
        <v>0</v>
      </c>
      <c r="P401" s="64">
        <f t="shared" si="107"/>
        <v>0</v>
      </c>
      <c r="Q401" s="5">
        <f t="shared" si="108"/>
        <v>0</v>
      </c>
      <c r="R401" s="5"/>
      <c r="S401" s="5"/>
      <c r="T401" s="5"/>
      <c r="U401" s="5"/>
      <c r="V401" s="5"/>
      <c r="W401" s="5"/>
      <c r="X401" s="5"/>
      <c r="Y401" s="5"/>
      <c r="Z401" s="5"/>
      <c r="AA401" s="5"/>
      <c r="AB401" s="5"/>
      <c r="AC401" s="5"/>
      <c r="AD401" s="5"/>
      <c r="AE401" s="5"/>
      <c r="AF401" s="5"/>
      <c r="AG401" s="5"/>
      <c r="AH401" s="5"/>
      <c r="AI401" s="5"/>
      <c r="AJ401" s="5"/>
      <c r="AK401" s="5"/>
      <c r="AL401" s="5"/>
      <c r="AM401" s="5"/>
      <c r="AN401" s="5"/>
      <c r="AO401" s="5"/>
      <c r="AP401" s="5"/>
      <c r="AQ401" s="5"/>
      <c r="AR401" s="5"/>
      <c r="AS401" s="5"/>
      <c r="AT401" s="5"/>
      <c r="AU401" s="5"/>
      <c r="AV401" s="5"/>
      <c r="AW401" s="5"/>
      <c r="AX401" s="5"/>
      <c r="AY401" s="5"/>
      <c r="AZ401" s="5"/>
      <c r="BA401" s="5"/>
      <c r="BB401" s="5"/>
      <c r="BC401" s="5"/>
      <c r="BD401" s="5"/>
      <c r="BE401" s="5"/>
      <c r="BF401" s="5"/>
      <c r="BG401" s="5"/>
      <c r="BH401" s="5"/>
      <c r="BI401" s="5"/>
      <c r="BJ401" s="5"/>
    </row>
    <row r="402" spans="3:62" hidden="1">
      <c r="C402" s="51">
        <f t="shared" si="105"/>
        <v>0</v>
      </c>
      <c r="D402" s="51">
        <f t="shared" si="105"/>
        <v>0</v>
      </c>
      <c r="E402" s="64">
        <f t="shared" si="107"/>
        <v>0</v>
      </c>
      <c r="F402" s="64">
        <f t="shared" si="107"/>
        <v>0</v>
      </c>
      <c r="G402" s="64">
        <f t="shared" si="107"/>
        <v>0</v>
      </c>
      <c r="H402" s="64">
        <f t="shared" si="107"/>
        <v>0</v>
      </c>
      <c r="I402" s="64">
        <f t="shared" si="107"/>
        <v>0</v>
      </c>
      <c r="J402" s="64">
        <f t="shared" si="107"/>
        <v>0</v>
      </c>
      <c r="K402" s="64">
        <f t="shared" si="107"/>
        <v>0</v>
      </c>
      <c r="L402" s="64">
        <f t="shared" si="107"/>
        <v>0</v>
      </c>
      <c r="M402" s="64">
        <f t="shared" si="107"/>
        <v>0</v>
      </c>
      <c r="N402" s="64">
        <f t="shared" si="107"/>
        <v>0</v>
      </c>
      <c r="O402" s="64">
        <f t="shared" si="107"/>
        <v>0</v>
      </c>
      <c r="P402" s="64">
        <f t="shared" si="107"/>
        <v>0</v>
      </c>
      <c r="Q402" s="5">
        <f t="shared" si="108"/>
        <v>0</v>
      </c>
      <c r="R402" s="5"/>
      <c r="S402" s="5"/>
      <c r="T402" s="5"/>
      <c r="U402" s="5"/>
      <c r="V402" s="5"/>
      <c r="W402" s="5"/>
      <c r="X402" s="5"/>
      <c r="Y402" s="5"/>
      <c r="Z402" s="5"/>
      <c r="AA402" s="5"/>
      <c r="AB402" s="5"/>
      <c r="AC402" s="5"/>
      <c r="AD402" s="5"/>
      <c r="AE402" s="5"/>
      <c r="AF402" s="5"/>
      <c r="AG402" s="5"/>
      <c r="AH402" s="5"/>
      <c r="AI402" s="5"/>
      <c r="AJ402" s="5"/>
      <c r="AK402" s="5"/>
      <c r="AL402" s="5"/>
      <c r="AM402" s="5"/>
      <c r="AN402" s="5"/>
      <c r="AO402" s="5"/>
      <c r="AP402" s="5"/>
      <c r="AQ402" s="5"/>
      <c r="AR402" s="5"/>
      <c r="AS402" s="5"/>
      <c r="AT402" s="5"/>
      <c r="AU402" s="5"/>
      <c r="AV402" s="5"/>
      <c r="AW402" s="5"/>
      <c r="AX402" s="5"/>
      <c r="AY402" s="5"/>
      <c r="AZ402" s="5"/>
      <c r="BA402" s="5"/>
      <c r="BB402" s="5"/>
      <c r="BC402" s="5"/>
      <c r="BD402" s="5"/>
      <c r="BE402" s="5"/>
      <c r="BF402" s="5"/>
      <c r="BG402" s="5"/>
      <c r="BH402" s="5"/>
      <c r="BI402" s="5"/>
      <c r="BJ402" s="5"/>
    </row>
    <row r="403" spans="3:62" hidden="1">
      <c r="C403" s="53" t="str">
        <f t="shared" si="105"/>
        <v>ADOBAT</v>
      </c>
      <c r="D403" s="53" t="str">
        <f t="shared" si="105"/>
        <v>Aplicació de compost (60 t/ha)</v>
      </c>
      <c r="E403" s="65">
        <f t="shared" si="107"/>
        <v>0</v>
      </c>
      <c r="F403" s="65">
        <f t="shared" si="107"/>
        <v>0</v>
      </c>
      <c r="G403" s="65">
        <f t="shared" si="107"/>
        <v>0</v>
      </c>
      <c r="H403" s="65">
        <f t="shared" si="107"/>
        <v>0</v>
      </c>
      <c r="I403" s="65">
        <f t="shared" si="107"/>
        <v>0</v>
      </c>
      <c r="J403" s="65">
        <f t="shared" si="107"/>
        <v>0</v>
      </c>
      <c r="K403" s="65">
        <f t="shared" si="107"/>
        <v>0</v>
      </c>
      <c r="L403" s="65">
        <f t="shared" si="107"/>
        <v>0</v>
      </c>
      <c r="M403" s="65">
        <f t="shared" si="107"/>
        <v>0</v>
      </c>
      <c r="N403" s="65">
        <f t="shared" si="107"/>
        <v>0</v>
      </c>
      <c r="O403" s="65">
        <f t="shared" si="107"/>
        <v>0</v>
      </c>
      <c r="P403" s="65">
        <f t="shared" si="107"/>
        <v>0</v>
      </c>
      <c r="Q403" s="5">
        <f t="shared" si="108"/>
        <v>0</v>
      </c>
      <c r="R403" s="5"/>
      <c r="S403" s="5"/>
      <c r="T403" s="5"/>
      <c r="U403" s="5"/>
      <c r="V403" s="5"/>
      <c r="W403" s="5"/>
      <c r="X403" s="5"/>
      <c r="Y403" s="5"/>
      <c r="Z403" s="5"/>
      <c r="AA403" s="5"/>
      <c r="AB403" s="5"/>
      <c r="AC403" s="5"/>
      <c r="AD403" s="5"/>
      <c r="AE403" s="5"/>
      <c r="AF403" s="5"/>
      <c r="AG403" s="5"/>
      <c r="AH403" s="5"/>
      <c r="AI403" s="5"/>
      <c r="AJ403" s="5"/>
      <c r="AK403" s="5"/>
      <c r="AL403" s="5"/>
      <c r="AM403" s="5"/>
      <c r="AN403" s="5"/>
      <c r="AO403" s="5"/>
      <c r="AP403" s="5"/>
      <c r="AQ403" s="5"/>
      <c r="AR403" s="5"/>
      <c r="AS403" s="5"/>
      <c r="AT403" s="5"/>
      <c r="AU403" s="5"/>
      <c r="AV403" s="5"/>
      <c r="AW403" s="5"/>
      <c r="AX403" s="5"/>
      <c r="AY403" s="5"/>
      <c r="AZ403" s="5"/>
      <c r="BA403" s="5"/>
      <c r="BB403" s="5"/>
      <c r="BC403" s="5"/>
      <c r="BD403" s="5"/>
      <c r="BE403" s="5"/>
      <c r="BF403" s="5"/>
      <c r="BG403" s="5"/>
      <c r="BH403" s="5"/>
      <c r="BI403" s="5"/>
      <c r="BJ403" s="5"/>
    </row>
    <row r="404" spans="3:62" hidden="1">
      <c r="C404" s="53">
        <f t="shared" si="105"/>
        <v>0</v>
      </c>
      <c r="D404" s="53">
        <f t="shared" si="105"/>
        <v>0</v>
      </c>
      <c r="E404" s="65">
        <f t="shared" si="107"/>
        <v>0</v>
      </c>
      <c r="F404" s="65">
        <f t="shared" si="107"/>
        <v>0</v>
      </c>
      <c r="G404" s="65">
        <f t="shared" si="107"/>
        <v>0</v>
      </c>
      <c r="H404" s="65">
        <f t="shared" si="107"/>
        <v>0</v>
      </c>
      <c r="I404" s="65">
        <f t="shared" si="107"/>
        <v>0</v>
      </c>
      <c r="J404" s="65">
        <f t="shared" si="107"/>
        <v>0</v>
      </c>
      <c r="K404" s="65">
        <f t="shared" si="107"/>
        <v>0</v>
      </c>
      <c r="L404" s="65">
        <f t="shared" si="107"/>
        <v>0</v>
      </c>
      <c r="M404" s="65">
        <f t="shared" si="107"/>
        <v>0</v>
      </c>
      <c r="N404" s="65">
        <f t="shared" si="107"/>
        <v>0</v>
      </c>
      <c r="O404" s="65">
        <f t="shared" si="107"/>
        <v>0</v>
      </c>
      <c r="P404" s="65">
        <f t="shared" si="107"/>
        <v>0</v>
      </c>
      <c r="Q404" s="5">
        <f t="shared" si="108"/>
        <v>0</v>
      </c>
      <c r="R404" s="5"/>
      <c r="S404" s="5"/>
      <c r="T404" s="5"/>
      <c r="U404" s="5"/>
      <c r="V404" s="5"/>
      <c r="W404" s="5"/>
      <c r="X404" s="5"/>
      <c r="Y404" s="5"/>
      <c r="Z404" s="5"/>
      <c r="AA404" s="5"/>
      <c r="AB404" s="5"/>
      <c r="AC404" s="5"/>
      <c r="AD404" s="5"/>
      <c r="AE404" s="5"/>
      <c r="AF404" s="5"/>
      <c r="AG404" s="5"/>
      <c r="AH404" s="5"/>
      <c r="AI404" s="5"/>
      <c r="AJ404" s="5"/>
      <c r="AK404" s="5"/>
      <c r="AL404" s="5"/>
      <c r="AM404" s="5"/>
      <c r="AN404" s="5"/>
      <c r="AO404" s="5"/>
      <c r="AP404" s="5"/>
      <c r="AQ404" s="5"/>
      <c r="AR404" s="5"/>
      <c r="AS404" s="5"/>
      <c r="AT404" s="5"/>
      <c r="AU404" s="5"/>
      <c r="AV404" s="5"/>
      <c r="AW404" s="5"/>
      <c r="AX404" s="5"/>
      <c r="AY404" s="5"/>
      <c r="AZ404" s="5"/>
      <c r="BA404" s="5"/>
      <c r="BB404" s="5"/>
      <c r="BC404" s="5"/>
      <c r="BD404" s="5"/>
      <c r="BE404" s="5"/>
      <c r="BF404" s="5"/>
      <c r="BG404" s="5"/>
      <c r="BH404" s="5"/>
      <c r="BI404" s="5"/>
      <c r="BJ404" s="5"/>
    </row>
    <row r="405" spans="3:62" hidden="1">
      <c r="C405" s="53">
        <f t="shared" si="105"/>
        <v>0</v>
      </c>
      <c r="D405" s="53">
        <f t="shared" si="105"/>
        <v>0</v>
      </c>
      <c r="E405" s="65">
        <f t="shared" si="107"/>
        <v>0</v>
      </c>
      <c r="F405" s="65">
        <f t="shared" si="107"/>
        <v>0</v>
      </c>
      <c r="G405" s="65">
        <f t="shared" si="107"/>
        <v>0</v>
      </c>
      <c r="H405" s="65">
        <f t="shared" si="107"/>
        <v>0</v>
      </c>
      <c r="I405" s="65">
        <f t="shared" si="107"/>
        <v>0</v>
      </c>
      <c r="J405" s="65">
        <f t="shared" si="107"/>
        <v>0</v>
      </c>
      <c r="K405" s="65">
        <f t="shared" si="107"/>
        <v>0</v>
      </c>
      <c r="L405" s="65">
        <f t="shared" si="107"/>
        <v>0</v>
      </c>
      <c r="M405" s="65">
        <f t="shared" si="107"/>
        <v>0</v>
      </c>
      <c r="N405" s="65">
        <f t="shared" si="107"/>
        <v>0</v>
      </c>
      <c r="O405" s="65">
        <f t="shared" si="107"/>
        <v>0</v>
      </c>
      <c r="P405" s="65">
        <f t="shared" si="107"/>
        <v>0</v>
      </c>
      <c r="Q405" s="5">
        <f t="shared" si="108"/>
        <v>0</v>
      </c>
      <c r="R405" s="5"/>
      <c r="S405" s="5"/>
      <c r="T405" s="5"/>
      <c r="U405" s="5"/>
      <c r="V405" s="5"/>
      <c r="W405" s="5"/>
      <c r="X405" s="5"/>
      <c r="Y405" s="5"/>
      <c r="Z405" s="5"/>
      <c r="AA405" s="5"/>
      <c r="AB405" s="5"/>
      <c r="AC405" s="5"/>
      <c r="AD405" s="5"/>
      <c r="AE405" s="5"/>
      <c r="AF405" s="5"/>
      <c r="AG405" s="5"/>
      <c r="AH405" s="5"/>
      <c r="AI405" s="5"/>
      <c r="AJ405" s="5"/>
      <c r="AK405" s="5"/>
      <c r="AL405" s="5"/>
      <c r="AM405" s="5"/>
      <c r="AN405" s="5"/>
      <c r="AO405" s="5"/>
      <c r="AP405" s="5"/>
      <c r="AQ405" s="5"/>
      <c r="AR405" s="5"/>
      <c r="AS405" s="5"/>
      <c r="AT405" s="5"/>
      <c r="AU405" s="5"/>
      <c r="AV405" s="5"/>
      <c r="AW405" s="5"/>
      <c r="AX405" s="5"/>
      <c r="AY405" s="5"/>
      <c r="AZ405" s="5"/>
      <c r="BA405" s="5"/>
      <c r="BB405" s="5"/>
      <c r="BC405" s="5"/>
      <c r="BD405" s="5"/>
      <c r="BE405" s="5"/>
      <c r="BF405" s="5"/>
      <c r="BG405" s="5"/>
      <c r="BH405" s="5"/>
      <c r="BI405" s="5"/>
      <c r="BJ405" s="5"/>
    </row>
    <row r="406" spans="3:62" hidden="1">
      <c r="C406" s="53">
        <f t="shared" si="105"/>
        <v>0</v>
      </c>
      <c r="D406" s="53">
        <f t="shared" si="105"/>
        <v>0</v>
      </c>
      <c r="E406" s="65">
        <f t="shared" si="107"/>
        <v>0</v>
      </c>
      <c r="F406" s="65">
        <f t="shared" si="107"/>
        <v>0</v>
      </c>
      <c r="G406" s="65">
        <f t="shared" si="107"/>
        <v>0</v>
      </c>
      <c r="H406" s="65">
        <f t="shared" si="107"/>
        <v>0</v>
      </c>
      <c r="I406" s="65">
        <f t="shared" si="107"/>
        <v>0</v>
      </c>
      <c r="J406" s="65">
        <f t="shared" si="107"/>
        <v>0</v>
      </c>
      <c r="K406" s="65">
        <f t="shared" si="107"/>
        <v>0</v>
      </c>
      <c r="L406" s="65">
        <f t="shared" si="107"/>
        <v>0</v>
      </c>
      <c r="M406" s="65">
        <f t="shared" si="107"/>
        <v>0</v>
      </c>
      <c r="N406" s="65">
        <f t="shared" si="107"/>
        <v>0</v>
      </c>
      <c r="O406" s="65">
        <f t="shared" si="107"/>
        <v>0</v>
      </c>
      <c r="P406" s="65">
        <f t="shared" si="107"/>
        <v>0</v>
      </c>
      <c r="Q406" s="5">
        <f t="shared" si="108"/>
        <v>0</v>
      </c>
      <c r="R406" s="5"/>
      <c r="S406" s="5"/>
      <c r="T406" s="5"/>
      <c r="U406" s="5"/>
      <c r="V406" s="5"/>
      <c r="W406" s="5"/>
      <c r="X406" s="5"/>
      <c r="Y406" s="5"/>
      <c r="Z406" s="5"/>
      <c r="AA406" s="5"/>
      <c r="AB406" s="5"/>
      <c r="AC406" s="5"/>
      <c r="AD406" s="5"/>
      <c r="AE406" s="5"/>
      <c r="AF406" s="5"/>
      <c r="AG406" s="5"/>
      <c r="AH406" s="5"/>
      <c r="AI406" s="5"/>
      <c r="AJ406" s="5"/>
      <c r="AK406" s="5"/>
      <c r="AL406" s="5"/>
      <c r="AM406" s="5"/>
      <c r="AN406" s="5"/>
      <c r="AO406" s="5"/>
      <c r="AP406" s="5"/>
      <c r="AQ406" s="5"/>
      <c r="AR406" s="5"/>
      <c r="AS406" s="5"/>
      <c r="AT406" s="5"/>
      <c r="AU406" s="5"/>
      <c r="AV406" s="5"/>
      <c r="AW406" s="5"/>
      <c r="AX406" s="5"/>
      <c r="AY406" s="5"/>
      <c r="AZ406" s="5"/>
      <c r="BA406" s="5"/>
      <c r="BB406" s="5"/>
      <c r="BC406" s="5"/>
      <c r="BD406" s="5"/>
      <c r="BE406" s="5"/>
      <c r="BF406" s="5"/>
      <c r="BG406" s="5"/>
      <c r="BH406" s="5"/>
      <c r="BI406" s="5"/>
      <c r="BJ406" s="5"/>
    </row>
    <row r="407" spans="3:62" hidden="1">
      <c r="C407" s="56" t="str">
        <f t="shared" si="105"/>
        <v>PLANTACIÓ</v>
      </c>
      <c r="D407" s="56" t="str">
        <f t="shared" si="105"/>
        <v>Sembra manual carbassa</v>
      </c>
      <c r="E407" s="66">
        <f t="shared" si="107"/>
        <v>0</v>
      </c>
      <c r="F407" s="66">
        <f t="shared" si="107"/>
        <v>0</v>
      </c>
      <c r="G407" s="66">
        <f t="shared" si="107"/>
        <v>0</v>
      </c>
      <c r="H407" s="66">
        <f t="shared" si="107"/>
        <v>0</v>
      </c>
      <c r="I407" s="66">
        <f t="shared" si="107"/>
        <v>0</v>
      </c>
      <c r="J407" s="66">
        <f t="shared" si="107"/>
        <v>0</v>
      </c>
      <c r="K407" s="66">
        <f t="shared" si="107"/>
        <v>0</v>
      </c>
      <c r="L407" s="66">
        <f t="shared" si="107"/>
        <v>0</v>
      </c>
      <c r="M407" s="66">
        <f t="shared" si="107"/>
        <v>0</v>
      </c>
      <c r="N407" s="66">
        <f t="shared" si="107"/>
        <v>0</v>
      </c>
      <c r="O407" s="66">
        <f t="shared" si="107"/>
        <v>0</v>
      </c>
      <c r="P407" s="66">
        <f t="shared" si="107"/>
        <v>0</v>
      </c>
      <c r="Q407" s="5">
        <f t="shared" si="108"/>
        <v>0</v>
      </c>
      <c r="R407" s="5"/>
      <c r="S407" s="5"/>
      <c r="T407" s="5"/>
      <c r="U407" s="5"/>
      <c r="V407" s="5"/>
      <c r="W407" s="5"/>
      <c r="X407" s="5"/>
      <c r="Y407" s="5"/>
      <c r="Z407" s="5"/>
      <c r="AA407" s="5"/>
      <c r="AB407" s="5"/>
      <c r="AC407" s="5"/>
      <c r="AD407" s="5"/>
      <c r="AE407" s="5"/>
      <c r="AF407" s="5"/>
      <c r="AG407" s="5"/>
      <c r="AH407" s="5"/>
      <c r="AI407" s="5"/>
      <c r="AJ407" s="5"/>
      <c r="AK407" s="5"/>
      <c r="AL407" s="5"/>
      <c r="AM407" s="5"/>
      <c r="AN407" s="5"/>
      <c r="AO407" s="5"/>
      <c r="AP407" s="5"/>
      <c r="AQ407" s="5"/>
      <c r="AR407" s="5"/>
      <c r="AS407" s="5"/>
      <c r="AT407" s="5"/>
      <c r="AU407" s="5"/>
      <c r="AV407" s="5"/>
      <c r="AW407" s="5"/>
      <c r="AX407" s="5"/>
      <c r="AY407" s="5"/>
      <c r="AZ407" s="5"/>
      <c r="BA407" s="5"/>
      <c r="BB407" s="5"/>
      <c r="BC407" s="5"/>
      <c r="BD407" s="5"/>
      <c r="BE407" s="5"/>
      <c r="BF407" s="5"/>
      <c r="BG407" s="5"/>
      <c r="BH407" s="5"/>
      <c r="BI407" s="5"/>
      <c r="BJ407" s="5"/>
    </row>
    <row r="408" spans="3:62" hidden="1">
      <c r="C408" s="56">
        <f t="shared" si="105"/>
        <v>0</v>
      </c>
      <c r="D408" s="56">
        <f t="shared" si="105"/>
        <v>0</v>
      </c>
      <c r="E408" s="66">
        <f t="shared" si="107"/>
        <v>0</v>
      </c>
      <c r="F408" s="66">
        <f t="shared" si="107"/>
        <v>0</v>
      </c>
      <c r="G408" s="66">
        <f t="shared" si="107"/>
        <v>0</v>
      </c>
      <c r="H408" s="66">
        <f t="shared" si="107"/>
        <v>0</v>
      </c>
      <c r="I408" s="66">
        <f t="shared" si="107"/>
        <v>0</v>
      </c>
      <c r="J408" s="66">
        <f t="shared" si="107"/>
        <v>0</v>
      </c>
      <c r="K408" s="66">
        <f t="shared" si="107"/>
        <v>0</v>
      </c>
      <c r="L408" s="66">
        <f t="shared" si="107"/>
        <v>0</v>
      </c>
      <c r="M408" s="66">
        <f t="shared" si="107"/>
        <v>0</v>
      </c>
      <c r="N408" s="66">
        <f t="shared" si="107"/>
        <v>0</v>
      </c>
      <c r="O408" s="66">
        <f t="shared" si="107"/>
        <v>0</v>
      </c>
      <c r="P408" s="66">
        <f t="shared" si="107"/>
        <v>0</v>
      </c>
      <c r="Q408" s="5">
        <f t="shared" si="108"/>
        <v>0</v>
      </c>
      <c r="R408" s="5"/>
      <c r="S408" s="5"/>
      <c r="T408" s="5"/>
      <c r="U408" s="5"/>
      <c r="V408" s="5"/>
      <c r="W408" s="5"/>
      <c r="X408" s="5"/>
      <c r="Y408" s="5"/>
      <c r="Z408" s="5"/>
      <c r="AA408" s="5"/>
      <c r="AB408" s="5"/>
      <c r="AC408" s="5"/>
      <c r="AD408" s="5"/>
      <c r="AE408" s="5"/>
      <c r="AF408" s="5"/>
      <c r="AG408" s="5"/>
      <c r="AH408" s="5"/>
      <c r="AI408" s="5"/>
      <c r="AJ408" s="5"/>
      <c r="AK408" s="5"/>
      <c r="AL408" s="5"/>
      <c r="AM408" s="5"/>
      <c r="AN408" s="5"/>
      <c r="AO408" s="5"/>
      <c r="AP408" s="5"/>
      <c r="AQ408" s="5"/>
      <c r="AR408" s="5"/>
      <c r="AS408" s="5"/>
      <c r="AT408" s="5"/>
      <c r="AU408" s="5"/>
      <c r="AV408" s="5"/>
      <c r="AW408" s="5"/>
      <c r="AX408" s="5"/>
      <c r="AY408" s="5"/>
      <c r="AZ408" s="5"/>
      <c r="BA408" s="5"/>
      <c r="BB408" s="5"/>
      <c r="BC408" s="5"/>
      <c r="BD408" s="5"/>
      <c r="BE408" s="5"/>
      <c r="BF408" s="5"/>
      <c r="BG408" s="5"/>
      <c r="BH408" s="5"/>
      <c r="BI408" s="5"/>
      <c r="BJ408" s="5"/>
    </row>
    <row r="409" spans="3:62" hidden="1">
      <c r="C409" s="56">
        <f t="shared" si="105"/>
        <v>0</v>
      </c>
      <c r="D409" s="56">
        <f t="shared" si="105"/>
        <v>0</v>
      </c>
      <c r="E409" s="66">
        <f t="shared" si="107"/>
        <v>0</v>
      </c>
      <c r="F409" s="66">
        <f t="shared" si="107"/>
        <v>0</v>
      </c>
      <c r="G409" s="66">
        <f t="shared" si="107"/>
        <v>0</v>
      </c>
      <c r="H409" s="66">
        <f t="shared" si="107"/>
        <v>0</v>
      </c>
      <c r="I409" s="66">
        <f t="shared" si="107"/>
        <v>0</v>
      </c>
      <c r="J409" s="66">
        <f t="shared" si="107"/>
        <v>0</v>
      </c>
      <c r="K409" s="66">
        <f t="shared" si="107"/>
        <v>0</v>
      </c>
      <c r="L409" s="66">
        <f t="shared" si="107"/>
        <v>0</v>
      </c>
      <c r="M409" s="66">
        <f t="shared" si="107"/>
        <v>0</v>
      </c>
      <c r="N409" s="66">
        <f t="shared" si="107"/>
        <v>0</v>
      </c>
      <c r="O409" s="66">
        <f t="shared" si="107"/>
        <v>0</v>
      </c>
      <c r="P409" s="66">
        <f t="shared" si="107"/>
        <v>0</v>
      </c>
      <c r="Q409" s="5">
        <f t="shared" si="108"/>
        <v>0</v>
      </c>
      <c r="R409" s="5"/>
      <c r="S409" s="5"/>
      <c r="T409" s="5"/>
      <c r="U409" s="5"/>
      <c r="V409" s="5"/>
      <c r="W409" s="5"/>
      <c r="X409" s="5"/>
      <c r="Y409" s="5"/>
      <c r="Z409" s="5"/>
      <c r="AA409" s="5"/>
      <c r="AB409" s="5"/>
      <c r="AC409" s="5"/>
      <c r="AD409" s="5"/>
      <c r="AE409" s="5"/>
      <c r="AF409" s="5"/>
      <c r="AG409" s="5"/>
      <c r="AH409" s="5"/>
      <c r="AI409" s="5"/>
      <c r="AJ409" s="5"/>
      <c r="AK409" s="5"/>
      <c r="AL409" s="5"/>
      <c r="AM409" s="5"/>
      <c r="AN409" s="5"/>
      <c r="AO409" s="5"/>
      <c r="AP409" s="5"/>
      <c r="AQ409" s="5"/>
      <c r="AR409" s="5"/>
      <c r="AS409" s="5"/>
      <c r="AT409" s="5"/>
      <c r="AU409" s="5"/>
      <c r="AV409" s="5"/>
      <c r="AW409" s="5"/>
      <c r="AX409" s="5"/>
      <c r="AY409" s="5"/>
      <c r="AZ409" s="5"/>
      <c r="BA409" s="5"/>
      <c r="BB409" s="5"/>
      <c r="BC409" s="5"/>
      <c r="BD409" s="5"/>
      <c r="BE409" s="5"/>
      <c r="BF409" s="5"/>
      <c r="BG409" s="5"/>
      <c r="BH409" s="5"/>
      <c r="BI409" s="5"/>
      <c r="BJ409" s="5"/>
    </row>
    <row r="410" spans="3:62" hidden="1">
      <c r="C410" s="56">
        <f t="shared" si="105"/>
        <v>0</v>
      </c>
      <c r="D410" s="56">
        <f t="shared" si="105"/>
        <v>0</v>
      </c>
      <c r="E410" s="66">
        <f t="shared" si="107"/>
        <v>0</v>
      </c>
      <c r="F410" s="66">
        <f t="shared" si="107"/>
        <v>0</v>
      </c>
      <c r="G410" s="66">
        <f t="shared" si="107"/>
        <v>0</v>
      </c>
      <c r="H410" s="66">
        <f t="shared" si="107"/>
        <v>0</v>
      </c>
      <c r="I410" s="66">
        <f t="shared" si="107"/>
        <v>0</v>
      </c>
      <c r="J410" s="66">
        <f t="shared" si="107"/>
        <v>0</v>
      </c>
      <c r="K410" s="66">
        <f t="shared" si="107"/>
        <v>0</v>
      </c>
      <c r="L410" s="66">
        <f t="shared" si="107"/>
        <v>0</v>
      </c>
      <c r="M410" s="66">
        <f t="shared" si="107"/>
        <v>0</v>
      </c>
      <c r="N410" s="66">
        <f t="shared" si="107"/>
        <v>0</v>
      </c>
      <c r="O410" s="66">
        <f t="shared" si="107"/>
        <v>0</v>
      </c>
      <c r="P410" s="66">
        <f t="shared" si="107"/>
        <v>0</v>
      </c>
      <c r="Q410" s="5">
        <f t="shared" si="108"/>
        <v>0</v>
      </c>
      <c r="R410" s="5"/>
      <c r="S410" s="5"/>
      <c r="T410" s="5"/>
      <c r="U410" s="5"/>
      <c r="V410" s="5"/>
      <c r="W410" s="5"/>
      <c r="X410" s="5"/>
      <c r="Y410" s="5"/>
      <c r="Z410" s="5"/>
      <c r="AA410" s="5"/>
      <c r="AB410" s="5"/>
      <c r="AC410" s="5"/>
      <c r="AD410" s="5"/>
      <c r="AE410" s="5"/>
      <c r="AF410" s="5"/>
      <c r="AG410" s="5"/>
      <c r="AH410" s="5"/>
      <c r="AI410" s="5"/>
      <c r="AJ410" s="5"/>
      <c r="AK410" s="5"/>
      <c r="AL410" s="5"/>
      <c r="AM410" s="5"/>
      <c r="AN410" s="5"/>
      <c r="AO410" s="5"/>
      <c r="AP410" s="5"/>
      <c r="AQ410" s="5"/>
      <c r="AR410" s="5"/>
      <c r="AS410" s="5"/>
      <c r="AT410" s="5"/>
      <c r="AU410" s="5"/>
      <c r="AV410" s="5"/>
      <c r="AW410" s="5"/>
      <c r="AX410" s="5"/>
      <c r="AY410" s="5"/>
      <c r="AZ410" s="5"/>
      <c r="BA410" s="5"/>
      <c r="BB410" s="5"/>
      <c r="BC410" s="5"/>
      <c r="BD410" s="5"/>
      <c r="BE410" s="5"/>
      <c r="BF410" s="5"/>
      <c r="BG410" s="5"/>
      <c r="BH410" s="5"/>
      <c r="BI410" s="5"/>
      <c r="BJ410" s="5"/>
    </row>
    <row r="411" spans="3:62" hidden="1">
      <c r="C411" s="58" t="str">
        <f t="shared" si="105"/>
        <v>REG</v>
      </c>
      <c r="D411" s="58">
        <f t="shared" si="105"/>
        <v>0</v>
      </c>
      <c r="E411" s="67">
        <f t="shared" si="107"/>
        <v>0</v>
      </c>
      <c r="F411" s="67">
        <f t="shared" si="107"/>
        <v>0</v>
      </c>
      <c r="G411" s="67">
        <f t="shared" si="107"/>
        <v>0</v>
      </c>
      <c r="H411" s="67">
        <f t="shared" si="107"/>
        <v>0</v>
      </c>
      <c r="I411" s="67">
        <f t="shared" si="107"/>
        <v>0</v>
      </c>
      <c r="J411" s="67">
        <f t="shared" si="107"/>
        <v>0</v>
      </c>
      <c r="K411" s="67">
        <f t="shared" si="107"/>
        <v>0</v>
      </c>
      <c r="L411" s="67">
        <f t="shared" si="107"/>
        <v>0</v>
      </c>
      <c r="M411" s="67">
        <f t="shared" si="107"/>
        <v>0</v>
      </c>
      <c r="N411" s="67">
        <f t="shared" si="107"/>
        <v>0</v>
      </c>
      <c r="O411" s="67">
        <f t="shared" si="107"/>
        <v>0</v>
      </c>
      <c r="P411" s="67">
        <f t="shared" si="107"/>
        <v>0</v>
      </c>
      <c r="Q411" s="5">
        <f t="shared" si="108"/>
        <v>0</v>
      </c>
      <c r="R411" s="5"/>
      <c r="S411" s="5"/>
      <c r="T411" s="5"/>
      <c r="U411" s="5"/>
      <c r="V411" s="5"/>
      <c r="W411" s="5"/>
      <c r="X411" s="5"/>
      <c r="Y411" s="5"/>
      <c r="Z411" s="5"/>
      <c r="AA411" s="5"/>
      <c r="AB411" s="5"/>
      <c r="AC411" s="5"/>
      <c r="AD411" s="5"/>
      <c r="AE411" s="5"/>
      <c r="AF411" s="5"/>
      <c r="AG411" s="5"/>
      <c r="AH411" s="5"/>
      <c r="AI411" s="5"/>
      <c r="AJ411" s="5"/>
      <c r="AK411" s="5"/>
      <c r="AL411" s="5"/>
      <c r="AM411" s="5"/>
      <c r="AN411" s="5"/>
      <c r="AO411" s="5"/>
      <c r="AP411" s="5"/>
      <c r="AQ411" s="5"/>
      <c r="AR411" s="5"/>
      <c r="AS411" s="5"/>
      <c r="AT411" s="5"/>
      <c r="AU411" s="5"/>
      <c r="AV411" s="5"/>
      <c r="AW411" s="5"/>
      <c r="AX411" s="5"/>
      <c r="AY411" s="5"/>
      <c r="AZ411" s="5"/>
      <c r="BA411" s="5"/>
      <c r="BB411" s="5"/>
      <c r="BC411" s="5"/>
      <c r="BD411" s="5"/>
      <c r="BE411" s="5"/>
      <c r="BF411" s="5"/>
      <c r="BG411" s="5"/>
      <c r="BH411" s="5"/>
      <c r="BI411" s="5"/>
      <c r="BJ411" s="5"/>
    </row>
    <row r="412" spans="3:62" hidden="1">
      <c r="C412" s="58">
        <f t="shared" ref="C412:D427" si="109">+C24</f>
        <v>0</v>
      </c>
      <c r="D412" s="58">
        <f t="shared" si="109"/>
        <v>0</v>
      </c>
      <c r="E412" s="67">
        <f t="shared" si="107"/>
        <v>0</v>
      </c>
      <c r="F412" s="67">
        <f t="shared" si="107"/>
        <v>0</v>
      </c>
      <c r="G412" s="67">
        <f t="shared" si="107"/>
        <v>0</v>
      </c>
      <c r="H412" s="67">
        <f t="shared" si="107"/>
        <v>0</v>
      </c>
      <c r="I412" s="67">
        <f t="shared" si="107"/>
        <v>0</v>
      </c>
      <c r="J412" s="67">
        <f t="shared" si="107"/>
        <v>0</v>
      </c>
      <c r="K412" s="67">
        <f t="shared" si="107"/>
        <v>0</v>
      </c>
      <c r="L412" s="67">
        <f t="shared" si="107"/>
        <v>0</v>
      </c>
      <c r="M412" s="67">
        <f t="shared" si="107"/>
        <v>0</v>
      </c>
      <c r="N412" s="67">
        <f t="shared" si="107"/>
        <v>0</v>
      </c>
      <c r="O412" s="67">
        <f t="shared" si="107"/>
        <v>0</v>
      </c>
      <c r="P412" s="67">
        <f t="shared" si="107"/>
        <v>0</v>
      </c>
      <c r="Q412" s="5">
        <f t="shared" si="108"/>
        <v>0</v>
      </c>
      <c r="R412" s="5"/>
      <c r="S412" s="5"/>
      <c r="T412" s="5"/>
      <c r="U412" s="5"/>
      <c r="V412" s="5"/>
      <c r="W412" s="5"/>
      <c r="X412" s="5"/>
      <c r="Y412" s="5"/>
      <c r="Z412" s="5"/>
      <c r="AA412" s="5"/>
      <c r="AB412" s="5"/>
      <c r="AC412" s="5"/>
      <c r="AD412" s="5"/>
      <c r="AE412" s="5"/>
      <c r="AF412" s="5"/>
      <c r="AG412" s="5"/>
      <c r="AH412" s="5"/>
      <c r="AI412" s="5"/>
      <c r="AJ412" s="5"/>
      <c r="AK412" s="5"/>
      <c r="AL412" s="5"/>
      <c r="AM412" s="5"/>
      <c r="AN412" s="5"/>
      <c r="AO412" s="5"/>
      <c r="AP412" s="5"/>
      <c r="AQ412" s="5"/>
      <c r="AR412" s="5"/>
      <c r="AS412" s="5"/>
      <c r="AT412" s="5"/>
      <c r="AU412" s="5"/>
      <c r="AV412" s="5"/>
      <c r="AW412" s="5"/>
      <c r="AX412" s="5"/>
      <c r="AY412" s="5"/>
      <c r="AZ412" s="5"/>
      <c r="BA412" s="5"/>
      <c r="BB412" s="5"/>
      <c r="BC412" s="5"/>
      <c r="BD412" s="5"/>
      <c r="BE412" s="5"/>
      <c r="BF412" s="5"/>
      <c r="BG412" s="5"/>
      <c r="BH412" s="5"/>
      <c r="BI412" s="5"/>
      <c r="BJ412" s="5"/>
    </row>
    <row r="413" spans="3:62" hidden="1">
      <c r="C413" s="58">
        <f t="shared" si="109"/>
        <v>0</v>
      </c>
      <c r="D413" s="58">
        <f t="shared" si="109"/>
        <v>0</v>
      </c>
      <c r="E413" s="67">
        <f t="shared" ref="E413:P428" si="110">+E455+E498</f>
        <v>0</v>
      </c>
      <c r="F413" s="67">
        <f t="shared" si="110"/>
        <v>0</v>
      </c>
      <c r="G413" s="67">
        <f t="shared" si="110"/>
        <v>0</v>
      </c>
      <c r="H413" s="67">
        <f t="shared" si="110"/>
        <v>0</v>
      </c>
      <c r="I413" s="67">
        <f t="shared" si="110"/>
        <v>0</v>
      </c>
      <c r="J413" s="67">
        <f t="shared" si="110"/>
        <v>0</v>
      </c>
      <c r="K413" s="67">
        <f t="shared" si="110"/>
        <v>0</v>
      </c>
      <c r="L413" s="67">
        <f t="shared" si="110"/>
        <v>0</v>
      </c>
      <c r="M413" s="67">
        <f t="shared" si="110"/>
        <v>0</v>
      </c>
      <c r="N413" s="67">
        <f t="shared" si="110"/>
        <v>0</v>
      </c>
      <c r="O413" s="67">
        <f t="shared" si="110"/>
        <v>0</v>
      </c>
      <c r="P413" s="67">
        <f t="shared" si="110"/>
        <v>0</v>
      </c>
      <c r="Q413" s="5">
        <f t="shared" si="108"/>
        <v>0</v>
      </c>
      <c r="R413" s="5"/>
      <c r="S413" s="5"/>
      <c r="T413" s="5"/>
      <c r="U413" s="5"/>
      <c r="V413" s="5"/>
      <c r="W413" s="5"/>
      <c r="X413" s="5"/>
      <c r="Y413" s="5"/>
      <c r="Z413" s="5"/>
      <c r="AA413" s="5"/>
      <c r="AB413" s="5"/>
      <c r="AC413" s="5"/>
      <c r="AD413" s="5"/>
      <c r="AE413" s="5"/>
      <c r="AF413" s="5"/>
      <c r="AG413" s="5"/>
      <c r="AH413" s="5"/>
      <c r="AI413" s="5"/>
      <c r="AJ413" s="5"/>
      <c r="AK413" s="5"/>
      <c r="AL413" s="5"/>
      <c r="AM413" s="5"/>
      <c r="AN413" s="5"/>
      <c r="AO413" s="5"/>
      <c r="AP413" s="5"/>
      <c r="AQ413" s="5"/>
      <c r="AR413" s="5"/>
      <c r="AS413" s="5"/>
      <c r="AT413" s="5"/>
      <c r="AU413" s="5"/>
      <c r="AV413" s="5"/>
      <c r="AW413" s="5"/>
      <c r="AX413" s="5"/>
      <c r="AY413" s="5"/>
      <c r="AZ413" s="5"/>
      <c r="BA413" s="5"/>
      <c r="BB413" s="5"/>
      <c r="BC413" s="5"/>
      <c r="BD413" s="5"/>
      <c r="BE413" s="5"/>
      <c r="BF413" s="5"/>
      <c r="BG413" s="5"/>
      <c r="BH413" s="5"/>
      <c r="BI413" s="5"/>
      <c r="BJ413" s="5"/>
    </row>
    <row r="414" spans="3:62" hidden="1">
      <c r="C414" s="58">
        <f t="shared" si="109"/>
        <v>0</v>
      </c>
      <c r="D414" s="58">
        <f t="shared" si="109"/>
        <v>0</v>
      </c>
      <c r="E414" s="67">
        <f t="shared" si="110"/>
        <v>0</v>
      </c>
      <c r="F414" s="67">
        <f t="shared" si="110"/>
        <v>0</v>
      </c>
      <c r="G414" s="67">
        <f t="shared" si="110"/>
        <v>0</v>
      </c>
      <c r="H414" s="67">
        <f t="shared" si="110"/>
        <v>0</v>
      </c>
      <c r="I414" s="67">
        <f t="shared" si="110"/>
        <v>0</v>
      </c>
      <c r="J414" s="67">
        <f t="shared" si="110"/>
        <v>0</v>
      </c>
      <c r="K414" s="67">
        <f t="shared" si="110"/>
        <v>0</v>
      </c>
      <c r="L414" s="67">
        <f t="shared" si="110"/>
        <v>0</v>
      </c>
      <c r="M414" s="67">
        <f t="shared" si="110"/>
        <v>0</v>
      </c>
      <c r="N414" s="67">
        <f t="shared" si="110"/>
        <v>0</v>
      </c>
      <c r="O414" s="67">
        <f t="shared" si="110"/>
        <v>0</v>
      </c>
      <c r="P414" s="67">
        <f t="shared" si="110"/>
        <v>0</v>
      </c>
      <c r="Q414" s="5">
        <f t="shared" si="108"/>
        <v>0</v>
      </c>
      <c r="R414" s="5"/>
      <c r="S414" s="5"/>
      <c r="T414" s="5"/>
      <c r="U414" s="5"/>
      <c r="V414" s="5"/>
      <c r="W414" s="5"/>
      <c r="X414" s="5"/>
      <c r="Y414" s="5"/>
      <c r="Z414" s="5"/>
      <c r="AA414" s="5"/>
      <c r="AB414" s="5"/>
      <c r="AC414" s="5"/>
      <c r="AD414" s="5"/>
      <c r="AE414" s="5"/>
      <c r="AF414" s="5"/>
      <c r="AG414" s="5"/>
      <c r="AH414" s="5"/>
      <c r="AI414" s="5"/>
      <c r="AJ414" s="5"/>
      <c r="AK414" s="5"/>
      <c r="AL414" s="5"/>
      <c r="AM414" s="5"/>
      <c r="AN414" s="5"/>
      <c r="AO414" s="5"/>
      <c r="AP414" s="5"/>
      <c r="AQ414" s="5"/>
      <c r="AR414" s="5"/>
      <c r="AS414" s="5"/>
      <c r="AT414" s="5"/>
      <c r="AU414" s="5"/>
      <c r="AV414" s="5"/>
      <c r="AW414" s="5"/>
      <c r="AX414" s="5"/>
      <c r="AY414" s="5"/>
      <c r="AZ414" s="5"/>
      <c r="BA414" s="5"/>
      <c r="BB414" s="5"/>
      <c r="BC414" s="5"/>
      <c r="BD414" s="5"/>
      <c r="BE414" s="5"/>
      <c r="BF414" s="5"/>
      <c r="BG414" s="5"/>
      <c r="BH414" s="5"/>
      <c r="BI414" s="5"/>
      <c r="BJ414" s="5"/>
    </row>
    <row r="415" spans="3:62" hidden="1">
      <c r="C415" s="49" t="str">
        <f t="shared" si="109"/>
        <v>TRACTAMENTS</v>
      </c>
      <c r="D415" s="49" t="str">
        <f t="shared" si="109"/>
        <v>Tractament sofre amb bota i 2 persones</v>
      </c>
      <c r="E415" s="68">
        <f t="shared" si="110"/>
        <v>0</v>
      </c>
      <c r="F415" s="68">
        <f t="shared" si="110"/>
        <v>0</v>
      </c>
      <c r="G415" s="68">
        <f t="shared" si="110"/>
        <v>0</v>
      </c>
      <c r="H415" s="68">
        <f t="shared" si="110"/>
        <v>0</v>
      </c>
      <c r="I415" s="68">
        <f t="shared" si="110"/>
        <v>0</v>
      </c>
      <c r="J415" s="68">
        <f t="shared" si="110"/>
        <v>0</v>
      </c>
      <c r="K415" s="68">
        <f t="shared" si="110"/>
        <v>0</v>
      </c>
      <c r="L415" s="68">
        <f t="shared" si="110"/>
        <v>0</v>
      </c>
      <c r="M415" s="68">
        <f t="shared" si="110"/>
        <v>0</v>
      </c>
      <c r="N415" s="68">
        <f t="shared" si="110"/>
        <v>0</v>
      </c>
      <c r="O415" s="68">
        <f t="shared" si="110"/>
        <v>0</v>
      </c>
      <c r="P415" s="68">
        <f t="shared" si="110"/>
        <v>0</v>
      </c>
      <c r="Q415" s="5">
        <f t="shared" si="108"/>
        <v>0</v>
      </c>
      <c r="R415" s="5"/>
      <c r="S415" s="5"/>
      <c r="T415" s="5"/>
      <c r="U415" s="5"/>
      <c r="V415" s="5"/>
      <c r="W415" s="5"/>
      <c r="X415" s="5"/>
      <c r="Y415" s="5"/>
      <c r="Z415" s="5"/>
      <c r="AA415" s="5"/>
      <c r="AB415" s="5"/>
      <c r="AC415" s="5"/>
      <c r="AD415" s="5"/>
      <c r="AE415" s="5"/>
      <c r="AF415" s="5"/>
      <c r="AG415" s="5"/>
      <c r="AH415" s="5"/>
      <c r="AI415" s="5"/>
      <c r="AJ415" s="5"/>
      <c r="AK415" s="5"/>
      <c r="AL415" s="5"/>
      <c r="AM415" s="5"/>
      <c r="AN415" s="5"/>
      <c r="AO415" s="5"/>
      <c r="AP415" s="5"/>
      <c r="AQ415" s="5"/>
      <c r="AR415" s="5"/>
      <c r="AS415" s="5"/>
      <c r="AT415" s="5"/>
      <c r="AU415" s="5"/>
      <c r="AV415" s="5"/>
      <c r="AW415" s="5"/>
      <c r="AX415" s="5"/>
      <c r="AY415" s="5"/>
      <c r="AZ415" s="5"/>
      <c r="BA415" s="5"/>
      <c r="BB415" s="5"/>
      <c r="BC415" s="5"/>
      <c r="BD415" s="5"/>
      <c r="BE415" s="5"/>
      <c r="BF415" s="5"/>
      <c r="BG415" s="5"/>
      <c r="BH415" s="5"/>
      <c r="BI415" s="5"/>
      <c r="BJ415" s="5"/>
    </row>
    <row r="416" spans="3:62" hidden="1">
      <c r="C416" s="49">
        <f t="shared" si="109"/>
        <v>0</v>
      </c>
      <c r="D416" s="49">
        <f t="shared" si="109"/>
        <v>0</v>
      </c>
      <c r="E416" s="68">
        <f t="shared" si="110"/>
        <v>0</v>
      </c>
      <c r="F416" s="68">
        <f t="shared" si="110"/>
        <v>0</v>
      </c>
      <c r="G416" s="68">
        <f t="shared" si="110"/>
        <v>0</v>
      </c>
      <c r="H416" s="68">
        <f t="shared" si="110"/>
        <v>0</v>
      </c>
      <c r="I416" s="68">
        <f t="shared" si="110"/>
        <v>0</v>
      </c>
      <c r="J416" s="68">
        <f t="shared" si="110"/>
        <v>0</v>
      </c>
      <c r="K416" s="68">
        <f t="shared" si="110"/>
        <v>0</v>
      </c>
      <c r="L416" s="68">
        <f t="shared" si="110"/>
        <v>0</v>
      </c>
      <c r="M416" s="68">
        <f t="shared" si="110"/>
        <v>0</v>
      </c>
      <c r="N416" s="68">
        <f t="shared" si="110"/>
        <v>0</v>
      </c>
      <c r="O416" s="68">
        <f t="shared" si="110"/>
        <v>0</v>
      </c>
      <c r="P416" s="68">
        <f t="shared" si="110"/>
        <v>0</v>
      </c>
      <c r="Q416" s="5">
        <f t="shared" si="108"/>
        <v>0</v>
      </c>
      <c r="R416" s="5"/>
      <c r="S416" s="5"/>
      <c r="T416" s="5"/>
      <c r="U416" s="5"/>
      <c r="V416" s="5"/>
      <c r="W416" s="5"/>
      <c r="X416" s="5"/>
      <c r="Y416" s="5"/>
      <c r="Z416" s="5"/>
      <c r="AA416" s="5"/>
      <c r="AB416" s="5"/>
      <c r="AC416" s="5"/>
      <c r="AD416" s="5"/>
      <c r="AE416" s="5"/>
      <c r="AF416" s="5"/>
      <c r="AG416" s="5"/>
      <c r="AH416" s="5"/>
      <c r="AI416" s="5"/>
      <c r="AJ416" s="5"/>
      <c r="AK416" s="5"/>
      <c r="AL416" s="5"/>
      <c r="AM416" s="5"/>
      <c r="AN416" s="5"/>
      <c r="AO416" s="5"/>
      <c r="AP416" s="5"/>
      <c r="AQ416" s="5"/>
      <c r="AR416" s="5"/>
      <c r="AS416" s="5"/>
      <c r="AT416" s="5"/>
      <c r="AU416" s="5"/>
      <c r="AV416" s="5"/>
      <c r="AW416" s="5"/>
      <c r="AX416" s="5"/>
      <c r="AY416" s="5"/>
      <c r="AZ416" s="5"/>
      <c r="BA416" s="5"/>
      <c r="BB416" s="5"/>
      <c r="BC416" s="5"/>
      <c r="BD416" s="5"/>
      <c r="BE416" s="5"/>
      <c r="BF416" s="5"/>
      <c r="BG416" s="5"/>
      <c r="BH416" s="5"/>
      <c r="BI416" s="5"/>
      <c r="BJ416" s="5"/>
    </row>
    <row r="417" spans="2:62" hidden="1">
      <c r="C417" s="49">
        <f t="shared" si="109"/>
        <v>0</v>
      </c>
      <c r="D417" s="49">
        <f t="shared" si="109"/>
        <v>0</v>
      </c>
      <c r="E417" s="68">
        <f t="shared" si="110"/>
        <v>0</v>
      </c>
      <c r="F417" s="68">
        <f t="shared" si="110"/>
        <v>0</v>
      </c>
      <c r="G417" s="68">
        <f t="shared" si="110"/>
        <v>0</v>
      </c>
      <c r="H417" s="68">
        <f t="shared" si="110"/>
        <v>0</v>
      </c>
      <c r="I417" s="68">
        <f t="shared" si="110"/>
        <v>0</v>
      </c>
      <c r="J417" s="68">
        <f t="shared" si="110"/>
        <v>0</v>
      </c>
      <c r="K417" s="68">
        <f t="shared" si="110"/>
        <v>0</v>
      </c>
      <c r="L417" s="68">
        <f t="shared" si="110"/>
        <v>0</v>
      </c>
      <c r="M417" s="68">
        <f t="shared" si="110"/>
        <v>0</v>
      </c>
      <c r="N417" s="68">
        <f t="shared" si="110"/>
        <v>0</v>
      </c>
      <c r="O417" s="68">
        <f t="shared" si="110"/>
        <v>0</v>
      </c>
      <c r="P417" s="68">
        <f t="shared" si="110"/>
        <v>0</v>
      </c>
      <c r="Q417" s="5">
        <f t="shared" si="108"/>
        <v>0</v>
      </c>
      <c r="R417" s="5"/>
      <c r="S417" s="5"/>
      <c r="T417" s="5"/>
      <c r="U417" s="5"/>
      <c r="V417" s="5"/>
      <c r="W417" s="5"/>
      <c r="X417" s="5"/>
      <c r="Y417" s="5"/>
      <c r="Z417" s="5"/>
      <c r="AA417" s="5"/>
      <c r="AB417" s="5"/>
      <c r="AC417" s="5"/>
      <c r="AD417" s="5"/>
      <c r="AE417" s="5"/>
      <c r="AF417" s="5"/>
      <c r="AG417" s="5"/>
      <c r="AH417" s="5"/>
      <c r="AI417" s="5"/>
      <c r="AJ417" s="5"/>
      <c r="AK417" s="5"/>
      <c r="AL417" s="5"/>
      <c r="AM417" s="5"/>
      <c r="AN417" s="5"/>
      <c r="AO417" s="5"/>
      <c r="AP417" s="5"/>
      <c r="AQ417" s="5"/>
      <c r="AR417" s="5"/>
      <c r="AS417" s="5"/>
      <c r="AT417" s="5"/>
      <c r="AU417" s="5"/>
      <c r="AV417" s="5"/>
      <c r="AW417" s="5"/>
      <c r="AX417" s="5"/>
      <c r="AY417" s="5"/>
      <c r="AZ417" s="5"/>
      <c r="BA417" s="5"/>
      <c r="BB417" s="5"/>
      <c r="BC417" s="5"/>
      <c r="BD417" s="5"/>
      <c r="BE417" s="5"/>
      <c r="BF417" s="5"/>
      <c r="BG417" s="5"/>
      <c r="BH417" s="5"/>
      <c r="BI417" s="5"/>
      <c r="BJ417" s="5"/>
    </row>
    <row r="418" spans="2:62" hidden="1">
      <c r="C418" s="49">
        <f t="shared" si="109"/>
        <v>0</v>
      </c>
      <c r="D418" s="49">
        <f t="shared" si="109"/>
        <v>0</v>
      </c>
      <c r="E418" s="68">
        <f t="shared" si="110"/>
        <v>0</v>
      </c>
      <c r="F418" s="68">
        <f t="shared" si="110"/>
        <v>0</v>
      </c>
      <c r="G418" s="68">
        <f t="shared" si="110"/>
        <v>0</v>
      </c>
      <c r="H418" s="68">
        <f t="shared" si="110"/>
        <v>0</v>
      </c>
      <c r="I418" s="68">
        <f t="shared" si="110"/>
        <v>0</v>
      </c>
      <c r="J418" s="68">
        <f t="shared" si="110"/>
        <v>0</v>
      </c>
      <c r="K418" s="68">
        <f t="shared" si="110"/>
        <v>0</v>
      </c>
      <c r="L418" s="68">
        <f t="shared" si="110"/>
        <v>0</v>
      </c>
      <c r="M418" s="68">
        <f t="shared" si="110"/>
        <v>0</v>
      </c>
      <c r="N418" s="68">
        <f t="shared" si="110"/>
        <v>0</v>
      </c>
      <c r="O418" s="68">
        <f t="shared" si="110"/>
        <v>0</v>
      </c>
      <c r="P418" s="68">
        <f t="shared" si="110"/>
        <v>0</v>
      </c>
      <c r="Q418" s="5">
        <f t="shared" si="108"/>
        <v>0</v>
      </c>
      <c r="R418" s="5"/>
      <c r="S418" s="5"/>
      <c r="T418" s="5"/>
      <c r="U418" s="5"/>
      <c r="V418" s="5"/>
      <c r="W418" s="5"/>
      <c r="X418" s="5"/>
      <c r="Y418" s="5"/>
      <c r="Z418" s="5"/>
      <c r="AA418" s="5"/>
      <c r="AB418" s="5"/>
      <c r="AC418" s="5"/>
      <c r="AD418" s="5"/>
      <c r="AE418" s="5"/>
      <c r="AF418" s="5"/>
      <c r="AG418" s="5"/>
      <c r="AH418" s="5"/>
      <c r="AI418" s="5"/>
      <c r="AJ418" s="5"/>
      <c r="AK418" s="5"/>
      <c r="AL418" s="5"/>
      <c r="AM418" s="5"/>
      <c r="AN418" s="5"/>
      <c r="AO418" s="5"/>
      <c r="AP418" s="5"/>
      <c r="AQ418" s="5"/>
      <c r="AR418" s="5"/>
      <c r="AS418" s="5"/>
      <c r="AT418" s="5"/>
      <c r="AU418" s="5"/>
      <c r="AV418" s="5"/>
      <c r="AW418" s="5"/>
      <c r="AX418" s="5"/>
      <c r="AY418" s="5"/>
      <c r="AZ418" s="5"/>
      <c r="BA418" s="5"/>
      <c r="BB418" s="5"/>
      <c r="BC418" s="5"/>
      <c r="BD418" s="5"/>
      <c r="BE418" s="5"/>
      <c r="BF418" s="5"/>
      <c r="BG418" s="5"/>
      <c r="BH418" s="5"/>
      <c r="BI418" s="5"/>
      <c r="BJ418" s="5"/>
    </row>
    <row r="419" spans="2:62" hidden="1">
      <c r="C419" s="49">
        <f t="shared" si="109"/>
        <v>0</v>
      </c>
      <c r="D419" s="49">
        <f t="shared" si="109"/>
        <v>0</v>
      </c>
      <c r="E419" s="68">
        <f t="shared" si="110"/>
        <v>0</v>
      </c>
      <c r="F419" s="68">
        <f t="shared" si="110"/>
        <v>0</v>
      </c>
      <c r="G419" s="68">
        <f t="shared" si="110"/>
        <v>0</v>
      </c>
      <c r="H419" s="68">
        <f t="shared" si="110"/>
        <v>0</v>
      </c>
      <c r="I419" s="68">
        <f t="shared" si="110"/>
        <v>0</v>
      </c>
      <c r="J419" s="68">
        <f t="shared" si="110"/>
        <v>0</v>
      </c>
      <c r="K419" s="68">
        <f t="shared" si="110"/>
        <v>0</v>
      </c>
      <c r="L419" s="68">
        <f t="shared" si="110"/>
        <v>0</v>
      </c>
      <c r="M419" s="68">
        <f t="shared" si="110"/>
        <v>0</v>
      </c>
      <c r="N419" s="68">
        <f t="shared" si="110"/>
        <v>0</v>
      </c>
      <c r="O419" s="68">
        <f t="shared" si="110"/>
        <v>0</v>
      </c>
      <c r="P419" s="68">
        <f t="shared" si="110"/>
        <v>0</v>
      </c>
      <c r="Q419" s="5">
        <f t="shared" si="108"/>
        <v>0</v>
      </c>
      <c r="R419" s="5"/>
      <c r="S419" s="5"/>
      <c r="T419" s="5"/>
      <c r="U419" s="5"/>
      <c r="V419" s="5"/>
      <c r="W419" s="5"/>
      <c r="X419" s="5"/>
      <c r="Y419" s="5"/>
      <c r="Z419" s="5"/>
      <c r="AA419" s="5"/>
      <c r="AB419" s="5"/>
      <c r="AC419" s="5"/>
      <c r="AD419" s="5"/>
      <c r="AE419" s="5"/>
      <c r="AF419" s="5"/>
      <c r="AG419" s="5"/>
      <c r="AH419" s="5"/>
      <c r="AI419" s="5"/>
      <c r="AJ419" s="5"/>
      <c r="AK419" s="5"/>
      <c r="AL419" s="5"/>
      <c r="AM419" s="5"/>
      <c r="AN419" s="5"/>
      <c r="AO419" s="5"/>
      <c r="AP419" s="5"/>
      <c r="AQ419" s="5"/>
      <c r="AR419" s="5"/>
      <c r="AS419" s="5"/>
      <c r="AT419" s="5"/>
      <c r="AU419" s="5"/>
      <c r="AV419" s="5"/>
      <c r="AW419" s="5"/>
      <c r="AX419" s="5"/>
      <c r="AY419" s="5"/>
      <c r="AZ419" s="5"/>
      <c r="BA419" s="5"/>
      <c r="BB419" s="5"/>
      <c r="BC419" s="5"/>
      <c r="BD419" s="5"/>
      <c r="BE419" s="5"/>
      <c r="BF419" s="5"/>
      <c r="BG419" s="5"/>
      <c r="BH419" s="5"/>
      <c r="BI419" s="5"/>
      <c r="BJ419" s="5"/>
    </row>
    <row r="420" spans="2:62" hidden="1">
      <c r="C420" s="60" t="str">
        <f t="shared" si="109"/>
        <v>DESHERBAT</v>
      </c>
      <c r="D420" s="60" t="str">
        <f t="shared" si="109"/>
        <v>Desherbat amb tractor</v>
      </c>
      <c r="E420" s="69">
        <f t="shared" si="110"/>
        <v>0</v>
      </c>
      <c r="F420" s="69">
        <f t="shared" si="110"/>
        <v>0</v>
      </c>
      <c r="G420" s="69">
        <f t="shared" si="110"/>
        <v>0</v>
      </c>
      <c r="H420" s="69">
        <f t="shared" si="110"/>
        <v>0</v>
      </c>
      <c r="I420" s="69">
        <f t="shared" si="110"/>
        <v>0</v>
      </c>
      <c r="J420" s="69">
        <f t="shared" si="110"/>
        <v>0</v>
      </c>
      <c r="K420" s="69">
        <f t="shared" si="110"/>
        <v>0</v>
      </c>
      <c r="L420" s="69">
        <f t="shared" si="110"/>
        <v>0</v>
      </c>
      <c r="M420" s="69">
        <f t="shared" si="110"/>
        <v>0</v>
      </c>
      <c r="N420" s="69">
        <f t="shared" si="110"/>
        <v>0</v>
      </c>
      <c r="O420" s="69">
        <f t="shared" si="110"/>
        <v>0</v>
      </c>
      <c r="P420" s="69">
        <f t="shared" si="110"/>
        <v>0</v>
      </c>
      <c r="Q420" s="5">
        <f t="shared" si="108"/>
        <v>0</v>
      </c>
      <c r="R420" s="5"/>
      <c r="S420" s="5"/>
      <c r="T420" s="5"/>
      <c r="U420" s="5"/>
      <c r="V420" s="5"/>
      <c r="W420" s="5"/>
      <c r="X420" s="5"/>
      <c r="Y420" s="5"/>
      <c r="Z420" s="5"/>
      <c r="AA420" s="5"/>
      <c r="AB420" s="5"/>
      <c r="AC420" s="5"/>
      <c r="AD420" s="5"/>
      <c r="AE420" s="5"/>
      <c r="AF420" s="5"/>
      <c r="AG420" s="5"/>
      <c r="AH420" s="5"/>
      <c r="AI420" s="5"/>
      <c r="AJ420" s="5"/>
      <c r="AK420" s="5"/>
      <c r="AL420" s="5"/>
      <c r="AM420" s="5"/>
      <c r="AN420" s="5"/>
      <c r="AO420" s="5"/>
      <c r="AP420" s="5"/>
      <c r="AQ420" s="5"/>
      <c r="AR420" s="5"/>
      <c r="AS420" s="5"/>
      <c r="AT420" s="5"/>
      <c r="AU420" s="5"/>
      <c r="AV420" s="5"/>
      <c r="AW420" s="5"/>
      <c r="AX420" s="5"/>
      <c r="AY420" s="5"/>
      <c r="AZ420" s="5"/>
      <c r="BA420" s="5"/>
      <c r="BB420" s="5"/>
      <c r="BC420" s="5"/>
      <c r="BD420" s="5"/>
      <c r="BE420" s="5"/>
      <c r="BF420" s="5"/>
      <c r="BG420" s="5"/>
      <c r="BH420" s="5"/>
      <c r="BI420" s="5"/>
      <c r="BJ420" s="5"/>
    </row>
    <row r="421" spans="2:62" hidden="1">
      <c r="C421" s="60">
        <f t="shared" si="109"/>
        <v>0</v>
      </c>
      <c r="D421" s="60" t="str">
        <f t="shared" si="109"/>
        <v>Desherbat manual 2,5h/1.000 m2</v>
      </c>
      <c r="E421" s="69">
        <f t="shared" si="110"/>
        <v>0</v>
      </c>
      <c r="F421" s="69">
        <f t="shared" si="110"/>
        <v>0</v>
      </c>
      <c r="G421" s="69">
        <f t="shared" si="110"/>
        <v>0</v>
      </c>
      <c r="H421" s="69">
        <f t="shared" si="110"/>
        <v>0</v>
      </c>
      <c r="I421" s="69">
        <f t="shared" si="110"/>
        <v>0</v>
      </c>
      <c r="J421" s="69">
        <f t="shared" si="110"/>
        <v>0</v>
      </c>
      <c r="K421" s="69">
        <f t="shared" si="110"/>
        <v>0</v>
      </c>
      <c r="L421" s="69">
        <f t="shared" si="110"/>
        <v>0</v>
      </c>
      <c r="M421" s="69">
        <f t="shared" si="110"/>
        <v>0</v>
      </c>
      <c r="N421" s="69">
        <f t="shared" si="110"/>
        <v>0</v>
      </c>
      <c r="O421" s="69">
        <f t="shared" si="110"/>
        <v>0</v>
      </c>
      <c r="P421" s="69">
        <f t="shared" si="110"/>
        <v>0</v>
      </c>
      <c r="Q421" s="5">
        <f t="shared" si="108"/>
        <v>0</v>
      </c>
      <c r="R421" s="5"/>
      <c r="S421" s="5"/>
      <c r="T421" s="5"/>
      <c r="U421" s="5"/>
      <c r="V421" s="5"/>
      <c r="W421" s="5"/>
      <c r="X421" s="5"/>
      <c r="Y421" s="5"/>
      <c r="Z421" s="5"/>
      <c r="AA421" s="5"/>
      <c r="AB421" s="5"/>
      <c r="AC421" s="5"/>
      <c r="AD421" s="5"/>
      <c r="AE421" s="5"/>
      <c r="AF421" s="5"/>
      <c r="AG421" s="5"/>
      <c r="AH421" s="5"/>
      <c r="AI421" s="5"/>
      <c r="AJ421" s="5"/>
      <c r="AK421" s="5"/>
      <c r="AL421" s="5"/>
      <c r="AM421" s="5"/>
      <c r="AN421" s="5"/>
      <c r="AO421" s="5"/>
      <c r="AP421" s="5"/>
      <c r="AQ421" s="5"/>
      <c r="AR421" s="5"/>
      <c r="AS421" s="5"/>
      <c r="AT421" s="5"/>
      <c r="AU421" s="5"/>
      <c r="AV421" s="5"/>
      <c r="AW421" s="5"/>
      <c r="AX421" s="5"/>
      <c r="AY421" s="5"/>
      <c r="AZ421" s="5"/>
      <c r="BA421" s="5"/>
      <c r="BB421" s="5"/>
      <c r="BC421" s="5"/>
      <c r="BD421" s="5"/>
      <c r="BE421" s="5"/>
      <c r="BF421" s="5"/>
      <c r="BG421" s="5"/>
      <c r="BH421" s="5"/>
      <c r="BI421" s="5"/>
      <c r="BJ421" s="5"/>
    </row>
    <row r="422" spans="2:62" hidden="1">
      <c r="C422" s="60">
        <f t="shared" si="109"/>
        <v>0</v>
      </c>
      <c r="D422" s="60">
        <f t="shared" si="109"/>
        <v>0</v>
      </c>
      <c r="E422" s="69">
        <f t="shared" si="110"/>
        <v>0</v>
      </c>
      <c r="F422" s="69">
        <f t="shared" si="110"/>
        <v>0</v>
      </c>
      <c r="G422" s="69">
        <f t="shared" si="110"/>
        <v>0</v>
      </c>
      <c r="H422" s="69">
        <f t="shared" si="110"/>
        <v>0</v>
      </c>
      <c r="I422" s="69">
        <f t="shared" si="110"/>
        <v>0</v>
      </c>
      <c r="J422" s="69">
        <f t="shared" si="110"/>
        <v>0</v>
      </c>
      <c r="K422" s="69">
        <f t="shared" si="110"/>
        <v>0</v>
      </c>
      <c r="L422" s="69">
        <f t="shared" si="110"/>
        <v>0</v>
      </c>
      <c r="M422" s="69">
        <f t="shared" si="110"/>
        <v>0</v>
      </c>
      <c r="N422" s="69">
        <f t="shared" si="110"/>
        <v>0</v>
      </c>
      <c r="O422" s="69">
        <f t="shared" si="110"/>
        <v>0</v>
      </c>
      <c r="P422" s="69">
        <f t="shared" si="110"/>
        <v>0</v>
      </c>
      <c r="Q422" s="5">
        <f t="shared" si="108"/>
        <v>0</v>
      </c>
      <c r="R422" s="5"/>
      <c r="S422" s="5"/>
      <c r="T422" s="5"/>
      <c r="U422" s="5"/>
      <c r="V422" s="5"/>
      <c r="W422" s="5"/>
      <c r="X422" s="5"/>
      <c r="Y422" s="5"/>
      <c r="Z422" s="5"/>
      <c r="AA422" s="5"/>
      <c r="AB422" s="5"/>
      <c r="AC422" s="5"/>
      <c r="AD422" s="5"/>
      <c r="AE422" s="5"/>
      <c r="AF422" s="5"/>
      <c r="AG422" s="5"/>
      <c r="AH422" s="5"/>
      <c r="AI422" s="5"/>
      <c r="AJ422" s="5"/>
      <c r="AK422" s="5"/>
      <c r="AL422" s="5"/>
      <c r="AM422" s="5"/>
      <c r="AN422" s="5"/>
      <c r="AO422" s="5"/>
      <c r="AP422" s="5"/>
      <c r="AQ422" s="5"/>
      <c r="AR422" s="5"/>
      <c r="AS422" s="5"/>
      <c r="AT422" s="5"/>
      <c r="AU422" s="5"/>
      <c r="AV422" s="5"/>
      <c r="AW422" s="5"/>
      <c r="AX422" s="5"/>
      <c r="AY422" s="5"/>
      <c r="AZ422" s="5"/>
      <c r="BA422" s="5"/>
      <c r="BB422" s="5"/>
      <c r="BC422" s="5"/>
      <c r="BD422" s="5"/>
      <c r="BE422" s="5"/>
      <c r="BF422" s="5"/>
      <c r="BG422" s="5"/>
      <c r="BH422" s="5"/>
      <c r="BI422" s="5"/>
      <c r="BJ422" s="5"/>
    </row>
    <row r="423" spans="2:62" hidden="1">
      <c r="C423" s="60">
        <f t="shared" si="109"/>
        <v>0</v>
      </c>
      <c r="D423" s="60">
        <f t="shared" si="109"/>
        <v>0</v>
      </c>
      <c r="E423" s="69">
        <f t="shared" si="110"/>
        <v>0</v>
      </c>
      <c r="F423" s="69">
        <f t="shared" si="110"/>
        <v>0</v>
      </c>
      <c r="G423" s="69">
        <f t="shared" si="110"/>
        <v>0</v>
      </c>
      <c r="H423" s="69">
        <f t="shared" si="110"/>
        <v>0</v>
      </c>
      <c r="I423" s="69">
        <f t="shared" si="110"/>
        <v>0</v>
      </c>
      <c r="J423" s="69">
        <f t="shared" si="110"/>
        <v>0</v>
      </c>
      <c r="K423" s="69">
        <f t="shared" si="110"/>
        <v>0</v>
      </c>
      <c r="L423" s="69">
        <f t="shared" si="110"/>
        <v>0</v>
      </c>
      <c r="M423" s="69">
        <f t="shared" si="110"/>
        <v>0</v>
      </c>
      <c r="N423" s="69">
        <f t="shared" si="110"/>
        <v>0</v>
      </c>
      <c r="O423" s="69">
        <f t="shared" si="110"/>
        <v>0</v>
      </c>
      <c r="P423" s="69">
        <f t="shared" si="110"/>
        <v>0</v>
      </c>
      <c r="Q423" s="5">
        <f t="shared" si="108"/>
        <v>0</v>
      </c>
      <c r="R423" s="5"/>
      <c r="S423" s="5"/>
      <c r="T423" s="5"/>
      <c r="U423" s="5"/>
      <c r="V423" s="5"/>
      <c r="W423" s="5"/>
      <c r="X423" s="5"/>
      <c r="Y423" s="5"/>
      <c r="Z423" s="5"/>
      <c r="AA423" s="5"/>
      <c r="AB423" s="5"/>
      <c r="AC423" s="5"/>
      <c r="AD423" s="5"/>
      <c r="AE423" s="5"/>
      <c r="AF423" s="5"/>
      <c r="AG423" s="5"/>
      <c r="AH423" s="5"/>
      <c r="AI423" s="5"/>
      <c r="AJ423" s="5"/>
      <c r="AK423" s="5"/>
      <c r="AL423" s="5"/>
      <c r="AM423" s="5"/>
      <c r="AN423" s="5"/>
      <c r="AO423" s="5"/>
      <c r="AP423" s="5"/>
      <c r="AQ423" s="5"/>
      <c r="AR423" s="5"/>
      <c r="AS423" s="5"/>
      <c r="AT423" s="5"/>
      <c r="AU423" s="5"/>
      <c r="AV423" s="5"/>
      <c r="AW423" s="5"/>
      <c r="AX423" s="5"/>
      <c r="AY423" s="5"/>
      <c r="AZ423" s="5"/>
      <c r="BA423" s="5"/>
      <c r="BB423" s="5"/>
      <c r="BC423" s="5"/>
      <c r="BD423" s="5"/>
      <c r="BE423" s="5"/>
      <c r="BF423" s="5"/>
      <c r="BG423" s="5"/>
      <c r="BH423" s="5"/>
      <c r="BI423" s="5"/>
      <c r="BJ423" s="5"/>
    </row>
    <row r="424" spans="2:62" hidden="1">
      <c r="C424" s="62" t="str">
        <f t="shared" si="109"/>
        <v>ALTRES OPERACIONS ESPECÍFIQUES</v>
      </c>
      <c r="D424" s="62" t="str">
        <f t="shared" si="109"/>
        <v>Renda de la terra</v>
      </c>
      <c r="E424" s="70">
        <f t="shared" si="110"/>
        <v>0</v>
      </c>
      <c r="F424" s="70">
        <f t="shared" si="110"/>
        <v>0</v>
      </c>
      <c r="G424" s="70">
        <f t="shared" si="110"/>
        <v>0</v>
      </c>
      <c r="H424" s="70">
        <f t="shared" si="110"/>
        <v>0</v>
      </c>
      <c r="I424" s="70">
        <f t="shared" si="110"/>
        <v>0</v>
      </c>
      <c r="J424" s="70">
        <f t="shared" si="110"/>
        <v>0</v>
      </c>
      <c r="K424" s="70">
        <f t="shared" si="110"/>
        <v>0</v>
      </c>
      <c r="L424" s="70">
        <f t="shared" si="110"/>
        <v>0</v>
      </c>
      <c r="M424" s="70">
        <f t="shared" si="110"/>
        <v>0</v>
      </c>
      <c r="N424" s="70">
        <f t="shared" si="110"/>
        <v>0</v>
      </c>
      <c r="O424" s="70">
        <f t="shared" si="110"/>
        <v>0</v>
      </c>
      <c r="P424" s="70">
        <f t="shared" si="110"/>
        <v>0</v>
      </c>
      <c r="Q424" s="5">
        <f t="shared" si="108"/>
        <v>0</v>
      </c>
      <c r="R424" s="5"/>
      <c r="S424" s="5"/>
      <c r="T424" s="5"/>
      <c r="U424" s="5"/>
      <c r="V424" s="5"/>
      <c r="W424" s="5"/>
      <c r="X424" s="5"/>
      <c r="Y424" s="5"/>
      <c r="Z424" s="5"/>
      <c r="AA424" s="5"/>
      <c r="AB424" s="5"/>
      <c r="AC424" s="5"/>
      <c r="AD424" s="5"/>
      <c r="AE424" s="5"/>
      <c r="AF424" s="5"/>
      <c r="AG424" s="5"/>
      <c r="AH424" s="5"/>
      <c r="AI424" s="5"/>
      <c r="AJ424" s="5"/>
      <c r="AK424" s="5"/>
      <c r="AL424" s="5"/>
      <c r="AM424" s="5"/>
      <c r="AN424" s="5"/>
      <c r="AO424" s="5"/>
      <c r="AP424" s="5"/>
      <c r="AQ424" s="5"/>
      <c r="AR424" s="5"/>
      <c r="AS424" s="5"/>
      <c r="AT424" s="5"/>
      <c r="AU424" s="5"/>
      <c r="AV424" s="5"/>
      <c r="AW424" s="5"/>
      <c r="AX424" s="5"/>
      <c r="AY424" s="5"/>
      <c r="AZ424" s="5"/>
      <c r="BA424" s="5"/>
      <c r="BB424" s="5"/>
      <c r="BC424" s="5"/>
      <c r="BD424" s="5"/>
      <c r="BE424" s="5"/>
      <c r="BF424" s="5"/>
      <c r="BG424" s="5"/>
      <c r="BH424" s="5"/>
      <c r="BI424" s="5"/>
      <c r="BJ424" s="5"/>
    </row>
    <row r="425" spans="2:62" hidden="1">
      <c r="C425" s="62">
        <f t="shared" si="109"/>
        <v>0</v>
      </c>
      <c r="D425" s="62">
        <f t="shared" si="109"/>
        <v>0</v>
      </c>
      <c r="E425" s="70">
        <f t="shared" si="110"/>
        <v>0</v>
      </c>
      <c r="F425" s="70">
        <f t="shared" si="110"/>
        <v>0</v>
      </c>
      <c r="G425" s="70">
        <f t="shared" si="110"/>
        <v>0</v>
      </c>
      <c r="H425" s="70">
        <f t="shared" si="110"/>
        <v>0</v>
      </c>
      <c r="I425" s="70">
        <f t="shared" si="110"/>
        <v>0</v>
      </c>
      <c r="J425" s="70">
        <f t="shared" si="110"/>
        <v>0</v>
      </c>
      <c r="K425" s="70">
        <f t="shared" si="110"/>
        <v>0</v>
      </c>
      <c r="L425" s="70">
        <f t="shared" si="110"/>
        <v>0</v>
      </c>
      <c r="M425" s="70">
        <f t="shared" si="110"/>
        <v>0</v>
      </c>
      <c r="N425" s="70">
        <f t="shared" si="110"/>
        <v>0</v>
      </c>
      <c r="O425" s="70">
        <f t="shared" si="110"/>
        <v>0</v>
      </c>
      <c r="P425" s="70">
        <f t="shared" si="110"/>
        <v>0</v>
      </c>
      <c r="Q425" s="5">
        <f t="shared" si="108"/>
        <v>0</v>
      </c>
      <c r="R425" s="5"/>
      <c r="S425" s="5"/>
      <c r="T425" s="5"/>
      <c r="U425" s="5"/>
      <c r="V425" s="5"/>
      <c r="W425" s="5"/>
      <c r="X425" s="5"/>
      <c r="Y425" s="5"/>
      <c r="Z425" s="5"/>
      <c r="AA425" s="5"/>
      <c r="AB425" s="5"/>
      <c r="AC425" s="5"/>
      <c r="AD425" s="5"/>
      <c r="AE425" s="5"/>
      <c r="AF425" s="5"/>
      <c r="AG425" s="5"/>
      <c r="AH425" s="5"/>
      <c r="AI425" s="5"/>
      <c r="AJ425" s="5"/>
      <c r="AK425" s="5"/>
      <c r="AL425" s="5"/>
      <c r="AM425" s="5"/>
      <c r="AN425" s="5"/>
      <c r="AO425" s="5"/>
      <c r="AP425" s="5"/>
      <c r="AQ425" s="5"/>
      <c r="AR425" s="5"/>
      <c r="AS425" s="5"/>
      <c r="AT425" s="5"/>
      <c r="AU425" s="5"/>
      <c r="AV425" s="5"/>
      <c r="AW425" s="5"/>
      <c r="AX425" s="5"/>
      <c r="AY425" s="5"/>
      <c r="AZ425" s="5"/>
      <c r="BA425" s="5"/>
      <c r="BB425" s="5"/>
      <c r="BC425" s="5"/>
      <c r="BD425" s="5"/>
      <c r="BE425" s="5"/>
      <c r="BF425" s="5"/>
      <c r="BG425" s="5"/>
      <c r="BH425" s="5"/>
      <c r="BI425" s="5"/>
      <c r="BJ425" s="5"/>
    </row>
    <row r="426" spans="2:62" hidden="1">
      <c r="C426" s="62">
        <f t="shared" si="109"/>
        <v>0</v>
      </c>
      <c r="D426" s="62">
        <f t="shared" si="109"/>
        <v>0</v>
      </c>
      <c r="E426" s="70">
        <f t="shared" si="110"/>
        <v>0</v>
      </c>
      <c r="F426" s="70">
        <f t="shared" si="110"/>
        <v>0</v>
      </c>
      <c r="G426" s="70">
        <f t="shared" si="110"/>
        <v>0</v>
      </c>
      <c r="H426" s="70">
        <f t="shared" si="110"/>
        <v>0</v>
      </c>
      <c r="I426" s="70">
        <f t="shared" si="110"/>
        <v>0</v>
      </c>
      <c r="J426" s="70">
        <f t="shared" si="110"/>
        <v>0</v>
      </c>
      <c r="K426" s="70">
        <f t="shared" si="110"/>
        <v>0</v>
      </c>
      <c r="L426" s="70">
        <f t="shared" si="110"/>
        <v>0</v>
      </c>
      <c r="M426" s="70">
        <f t="shared" si="110"/>
        <v>0</v>
      </c>
      <c r="N426" s="70">
        <f t="shared" si="110"/>
        <v>0</v>
      </c>
      <c r="O426" s="70">
        <f t="shared" si="110"/>
        <v>0</v>
      </c>
      <c r="P426" s="70">
        <f t="shared" si="110"/>
        <v>0</v>
      </c>
      <c r="Q426" s="5">
        <f t="shared" si="108"/>
        <v>0</v>
      </c>
      <c r="R426" s="5"/>
      <c r="S426" s="5"/>
      <c r="T426" s="5"/>
      <c r="U426" s="5"/>
      <c r="V426" s="5"/>
      <c r="W426" s="5"/>
      <c r="X426" s="5"/>
      <c r="Y426" s="5"/>
      <c r="Z426" s="5"/>
      <c r="AA426" s="5"/>
      <c r="AB426" s="5"/>
      <c r="AC426" s="5"/>
      <c r="AD426" s="5"/>
      <c r="AE426" s="5"/>
      <c r="AF426" s="5"/>
      <c r="AG426" s="5"/>
      <c r="AH426" s="5"/>
      <c r="AI426" s="5"/>
      <c r="AJ426" s="5"/>
      <c r="AK426" s="5"/>
      <c r="AL426" s="5"/>
      <c r="AM426" s="5"/>
      <c r="AN426" s="5"/>
      <c r="AO426" s="5"/>
      <c r="AP426" s="5"/>
      <c r="AQ426" s="5"/>
      <c r="AR426" s="5"/>
      <c r="AS426" s="5"/>
      <c r="AT426" s="5"/>
      <c r="AU426" s="5"/>
      <c r="AV426" s="5"/>
      <c r="AW426" s="5"/>
      <c r="AX426" s="5"/>
      <c r="AY426" s="5"/>
      <c r="AZ426" s="5"/>
      <c r="BA426" s="5"/>
      <c r="BB426" s="5"/>
      <c r="BC426" s="5"/>
      <c r="BD426" s="5"/>
      <c r="BE426" s="5"/>
      <c r="BF426" s="5"/>
      <c r="BG426" s="5"/>
      <c r="BH426" s="5"/>
      <c r="BI426" s="5"/>
      <c r="BJ426" s="5"/>
    </row>
    <row r="427" spans="2:62" hidden="1">
      <c r="C427" s="62">
        <f t="shared" si="109"/>
        <v>0</v>
      </c>
      <c r="D427" s="62">
        <f t="shared" si="109"/>
        <v>0</v>
      </c>
      <c r="E427" s="70">
        <f t="shared" si="110"/>
        <v>0</v>
      </c>
      <c r="F427" s="70">
        <f t="shared" si="110"/>
        <v>0</v>
      </c>
      <c r="G427" s="70">
        <f t="shared" si="110"/>
        <v>0</v>
      </c>
      <c r="H427" s="70">
        <f t="shared" si="110"/>
        <v>0</v>
      </c>
      <c r="I427" s="70">
        <f t="shared" si="110"/>
        <v>0</v>
      </c>
      <c r="J427" s="70">
        <f t="shared" si="110"/>
        <v>0</v>
      </c>
      <c r="K427" s="70">
        <f t="shared" si="110"/>
        <v>0</v>
      </c>
      <c r="L427" s="70">
        <f t="shared" si="110"/>
        <v>0</v>
      </c>
      <c r="M427" s="70">
        <f t="shared" si="110"/>
        <v>0</v>
      </c>
      <c r="N427" s="70">
        <f t="shared" si="110"/>
        <v>0</v>
      </c>
      <c r="O427" s="70">
        <f t="shared" si="110"/>
        <v>0</v>
      </c>
      <c r="P427" s="70">
        <f t="shared" si="110"/>
        <v>0</v>
      </c>
      <c r="Q427" s="5">
        <f t="shared" si="108"/>
        <v>0</v>
      </c>
      <c r="R427" s="5"/>
      <c r="S427" s="5"/>
      <c r="T427" s="5"/>
      <c r="U427" s="5"/>
      <c r="V427" s="5"/>
      <c r="W427" s="5"/>
      <c r="X427" s="5"/>
      <c r="Y427" s="5"/>
      <c r="Z427" s="5"/>
      <c r="AA427" s="5"/>
      <c r="AB427" s="5"/>
      <c r="AC427" s="5"/>
      <c r="AD427" s="5"/>
      <c r="AE427" s="5"/>
      <c r="AF427" s="5"/>
      <c r="AG427" s="5"/>
      <c r="AH427" s="5"/>
      <c r="AI427" s="5"/>
      <c r="AJ427" s="5"/>
      <c r="AK427" s="5"/>
      <c r="AL427" s="5"/>
      <c r="AM427" s="5"/>
      <c r="AN427" s="5"/>
      <c r="AO427" s="5"/>
      <c r="AP427" s="5"/>
      <c r="AQ427" s="5"/>
      <c r="AR427" s="5"/>
      <c r="AS427" s="5"/>
      <c r="AT427" s="5"/>
      <c r="AU427" s="5"/>
      <c r="AV427" s="5"/>
      <c r="AW427" s="5"/>
      <c r="AX427" s="5"/>
      <c r="AY427" s="5"/>
      <c r="AZ427" s="5"/>
      <c r="BA427" s="5"/>
      <c r="BB427" s="5"/>
      <c r="BC427" s="5"/>
      <c r="BD427" s="5"/>
      <c r="BE427" s="5"/>
      <c r="BF427" s="5"/>
      <c r="BG427" s="5"/>
      <c r="BH427" s="5"/>
      <c r="BI427" s="5"/>
      <c r="BJ427" s="5"/>
    </row>
    <row r="428" spans="2:62" hidden="1">
      <c r="C428" s="62">
        <f t="shared" ref="C428:D430" si="111">+C40</f>
        <v>0</v>
      </c>
      <c r="D428" s="62">
        <f t="shared" si="111"/>
        <v>0</v>
      </c>
      <c r="E428" s="70">
        <f t="shared" si="110"/>
        <v>0</v>
      </c>
      <c r="F428" s="70">
        <f t="shared" si="110"/>
        <v>0</v>
      </c>
      <c r="G428" s="70">
        <f t="shared" si="110"/>
        <v>0</v>
      </c>
      <c r="H428" s="70">
        <f t="shared" si="110"/>
        <v>0</v>
      </c>
      <c r="I428" s="70">
        <f t="shared" si="110"/>
        <v>0</v>
      </c>
      <c r="J428" s="70">
        <f t="shared" si="110"/>
        <v>0</v>
      </c>
      <c r="K428" s="70">
        <f t="shared" si="110"/>
        <v>0</v>
      </c>
      <c r="L428" s="70">
        <f t="shared" si="110"/>
        <v>0</v>
      </c>
      <c r="M428" s="70">
        <f t="shared" si="110"/>
        <v>0</v>
      </c>
      <c r="N428" s="70">
        <f t="shared" si="110"/>
        <v>0</v>
      </c>
      <c r="O428" s="70">
        <f t="shared" si="110"/>
        <v>0</v>
      </c>
      <c r="P428" s="70">
        <f t="shared" si="110"/>
        <v>0</v>
      </c>
      <c r="Q428" s="5">
        <f t="shared" si="108"/>
        <v>0</v>
      </c>
      <c r="R428" s="5"/>
      <c r="S428" s="5"/>
      <c r="T428" s="5"/>
      <c r="U428" s="5"/>
      <c r="V428" s="5"/>
      <c r="W428" s="5"/>
      <c r="X428" s="5"/>
      <c r="Y428" s="5"/>
      <c r="Z428" s="5"/>
      <c r="AA428" s="5"/>
      <c r="AB428" s="5"/>
      <c r="AC428" s="5"/>
      <c r="AD428" s="5"/>
      <c r="AE428" s="5"/>
      <c r="AF428" s="5"/>
      <c r="AG428" s="5"/>
      <c r="AH428" s="5"/>
      <c r="AI428" s="5"/>
      <c r="AJ428" s="5"/>
      <c r="AK428" s="5"/>
      <c r="AL428" s="5"/>
      <c r="AM428" s="5"/>
      <c r="AN428" s="5"/>
      <c r="AO428" s="5"/>
      <c r="AP428" s="5"/>
      <c r="AQ428" s="5"/>
      <c r="AR428" s="5"/>
      <c r="AS428" s="5"/>
      <c r="AT428" s="5"/>
      <c r="AU428" s="5"/>
      <c r="AV428" s="5"/>
      <c r="AW428" s="5"/>
      <c r="AX428" s="5"/>
      <c r="AY428" s="5"/>
      <c r="AZ428" s="5"/>
      <c r="BA428" s="5"/>
      <c r="BB428" s="5"/>
      <c r="BC428" s="5"/>
      <c r="BD428" s="5"/>
      <c r="BE428" s="5"/>
      <c r="BF428" s="5"/>
      <c r="BG428" s="5"/>
      <c r="BH428" s="5"/>
      <c r="BI428" s="5"/>
      <c r="BJ428" s="5"/>
    </row>
    <row r="429" spans="2:62" hidden="1">
      <c r="C429" s="55" t="str">
        <f t="shared" si="111"/>
        <v>RECOL.LECCIÓ</v>
      </c>
      <c r="D429" s="55" t="str">
        <f t="shared" si="111"/>
        <v>Recol.lecció carbassa</v>
      </c>
      <c r="E429" s="71">
        <f t="shared" ref="E429:P430" si="112">+E471+E514</f>
        <v>0</v>
      </c>
      <c r="F429" s="71">
        <f t="shared" si="112"/>
        <v>0</v>
      </c>
      <c r="G429" s="71">
        <f t="shared" si="112"/>
        <v>0</v>
      </c>
      <c r="H429" s="71">
        <f t="shared" si="112"/>
        <v>0</v>
      </c>
      <c r="I429" s="71">
        <f t="shared" si="112"/>
        <v>0</v>
      </c>
      <c r="J429" s="71">
        <f t="shared" si="112"/>
        <v>0</v>
      </c>
      <c r="K429" s="71">
        <f t="shared" si="112"/>
        <v>0</v>
      </c>
      <c r="L429" s="71">
        <f t="shared" si="112"/>
        <v>0</v>
      </c>
      <c r="M429" s="71">
        <f t="shared" si="112"/>
        <v>0</v>
      </c>
      <c r="N429" s="71">
        <f t="shared" si="112"/>
        <v>0</v>
      </c>
      <c r="O429" s="71">
        <f t="shared" si="112"/>
        <v>0</v>
      </c>
      <c r="P429" s="71">
        <f t="shared" si="112"/>
        <v>0</v>
      </c>
      <c r="Q429" s="5">
        <f t="shared" si="108"/>
        <v>0</v>
      </c>
      <c r="R429" s="5"/>
      <c r="S429" s="5"/>
      <c r="T429" s="5"/>
      <c r="U429" s="5"/>
      <c r="V429" s="5"/>
      <c r="W429" s="5"/>
      <c r="X429" s="5"/>
      <c r="Y429" s="5"/>
      <c r="Z429" s="5"/>
      <c r="AA429" s="5"/>
      <c r="AB429" s="5"/>
      <c r="AC429" s="5"/>
      <c r="AD429" s="5"/>
      <c r="AE429" s="5"/>
      <c r="AF429" s="5"/>
      <c r="AG429" s="5"/>
      <c r="AH429" s="5"/>
      <c r="AI429" s="5"/>
      <c r="AJ429" s="5"/>
      <c r="AK429" s="5"/>
      <c r="AL429" s="5"/>
      <c r="AM429" s="5"/>
      <c r="AN429" s="5"/>
      <c r="AO429" s="5"/>
      <c r="AP429" s="5"/>
      <c r="AQ429" s="5"/>
      <c r="AR429" s="5"/>
      <c r="AS429" s="5"/>
      <c r="AT429" s="5"/>
      <c r="AU429" s="5"/>
      <c r="AV429" s="5"/>
      <c r="AW429" s="5"/>
      <c r="AX429" s="5"/>
      <c r="AY429" s="5"/>
      <c r="AZ429" s="5"/>
      <c r="BA429" s="5"/>
      <c r="BB429" s="5"/>
      <c r="BC429" s="5"/>
      <c r="BD429" s="5"/>
      <c r="BE429" s="5"/>
      <c r="BF429" s="5"/>
      <c r="BG429" s="5"/>
      <c r="BH429" s="5"/>
      <c r="BI429" s="5"/>
      <c r="BJ429" s="5"/>
    </row>
    <row r="430" spans="2:62" hidden="1">
      <c r="C430" s="55">
        <f t="shared" si="111"/>
        <v>0</v>
      </c>
      <c r="D430" s="55">
        <f t="shared" si="111"/>
        <v>0</v>
      </c>
      <c r="E430" s="71">
        <f t="shared" si="112"/>
        <v>0</v>
      </c>
      <c r="F430" s="71">
        <f t="shared" si="112"/>
        <v>0</v>
      </c>
      <c r="G430" s="71">
        <f t="shared" si="112"/>
        <v>0</v>
      </c>
      <c r="H430" s="71">
        <f t="shared" si="112"/>
        <v>0</v>
      </c>
      <c r="I430" s="71">
        <f t="shared" si="112"/>
        <v>0</v>
      </c>
      <c r="J430" s="71">
        <f t="shared" si="112"/>
        <v>0</v>
      </c>
      <c r="K430" s="71">
        <f t="shared" si="112"/>
        <v>0</v>
      </c>
      <c r="L430" s="71">
        <f t="shared" si="112"/>
        <v>0</v>
      </c>
      <c r="M430" s="71">
        <f t="shared" si="112"/>
        <v>0</v>
      </c>
      <c r="N430" s="71">
        <f t="shared" si="112"/>
        <v>0</v>
      </c>
      <c r="O430" s="71">
        <f t="shared" si="112"/>
        <v>0</v>
      </c>
      <c r="P430" s="71">
        <f t="shared" si="112"/>
        <v>0</v>
      </c>
      <c r="Q430" s="5">
        <f t="shared" si="108"/>
        <v>0</v>
      </c>
      <c r="R430" s="5"/>
      <c r="S430" s="5"/>
      <c r="T430" s="5"/>
      <c r="U430" s="5"/>
      <c r="V430" s="5"/>
      <c r="W430" s="5"/>
      <c r="X430" s="5"/>
      <c r="Y430" s="5"/>
      <c r="Z430" s="5"/>
      <c r="AA430" s="5"/>
      <c r="AB430" s="5"/>
      <c r="AC430" s="5"/>
      <c r="AD430" s="5"/>
      <c r="AE430" s="5"/>
      <c r="AF430" s="5"/>
      <c r="AG430" s="5"/>
      <c r="AH430" s="5"/>
      <c r="AI430" s="5"/>
      <c r="AJ430" s="5"/>
      <c r="AK430" s="5"/>
      <c r="AL430" s="5"/>
      <c r="AM430" s="5"/>
      <c r="AN430" s="5"/>
      <c r="AO430" s="5"/>
      <c r="AP430" s="5"/>
      <c r="AQ430" s="5"/>
      <c r="AR430" s="5"/>
      <c r="AS430" s="5"/>
      <c r="AT430" s="5"/>
      <c r="AU430" s="5"/>
      <c r="AV430" s="5"/>
      <c r="AW430" s="5"/>
      <c r="AX430" s="5"/>
      <c r="AY430" s="5"/>
      <c r="AZ430" s="5"/>
      <c r="BA430" s="5"/>
      <c r="BB430" s="5"/>
      <c r="BC430" s="5"/>
      <c r="BD430" s="5"/>
      <c r="BE430" s="5"/>
      <c r="BF430" s="5"/>
      <c r="BG430" s="5"/>
      <c r="BH430" s="5"/>
      <c r="BI430" s="5"/>
      <c r="BJ430" s="5"/>
    </row>
    <row r="431" spans="2:62" hidden="1">
      <c r="B431">
        <f>+B151</f>
        <v>875</v>
      </c>
      <c r="E431" s="5">
        <f>SUM(E396:E430)</f>
        <v>0</v>
      </c>
      <c r="F431" s="5">
        <f t="shared" ref="F431:P431" si="113">SUM(F396:F430)</f>
        <v>0</v>
      </c>
      <c r="G431" s="5">
        <f t="shared" si="113"/>
        <v>0</v>
      </c>
      <c r="H431" s="5">
        <f t="shared" si="113"/>
        <v>0</v>
      </c>
      <c r="I431" s="5">
        <f t="shared" si="113"/>
        <v>0</v>
      </c>
      <c r="J431" s="5">
        <f t="shared" si="113"/>
        <v>0</v>
      </c>
      <c r="K431" s="5">
        <f t="shared" si="113"/>
        <v>0</v>
      </c>
      <c r="L431" s="5">
        <f t="shared" si="113"/>
        <v>0</v>
      </c>
      <c r="M431" s="5">
        <f t="shared" si="113"/>
        <v>0</v>
      </c>
      <c r="N431" s="5">
        <f t="shared" si="113"/>
        <v>0</v>
      </c>
      <c r="O431" s="5">
        <f t="shared" si="113"/>
        <v>0</v>
      </c>
      <c r="P431" s="5">
        <f t="shared" si="113"/>
        <v>0</v>
      </c>
      <c r="Q431" s="5"/>
      <c r="R431" s="5">
        <f t="shared" ref="R431:AR433" si="114">+R151*R$49</f>
        <v>0</v>
      </c>
      <c r="S431" s="5">
        <f t="shared" si="114"/>
        <v>0</v>
      </c>
      <c r="T431" s="5">
        <f t="shared" si="114"/>
        <v>0</v>
      </c>
      <c r="U431" s="5">
        <f t="shared" si="114"/>
        <v>0</v>
      </c>
      <c r="V431" s="5">
        <f t="shared" si="114"/>
        <v>0</v>
      </c>
      <c r="W431" s="5">
        <f t="shared" si="114"/>
        <v>0</v>
      </c>
      <c r="X431" s="5">
        <f t="shared" si="114"/>
        <v>0</v>
      </c>
      <c r="Y431" s="5">
        <f t="shared" si="114"/>
        <v>0</v>
      </c>
      <c r="Z431" s="5">
        <f t="shared" si="114"/>
        <v>0</v>
      </c>
      <c r="AA431" s="5">
        <f t="shared" si="114"/>
        <v>0</v>
      </c>
      <c r="AB431" s="5">
        <f t="shared" si="114"/>
        <v>0</v>
      </c>
      <c r="AC431" s="5">
        <f t="shared" si="114"/>
        <v>0</v>
      </c>
      <c r="AD431" s="5">
        <f t="shared" si="114"/>
        <v>0</v>
      </c>
      <c r="AE431" s="5">
        <f t="shared" si="114"/>
        <v>0</v>
      </c>
      <c r="AF431" s="5">
        <f t="shared" si="114"/>
        <v>0</v>
      </c>
      <c r="AG431" s="5">
        <f t="shared" si="114"/>
        <v>0</v>
      </c>
      <c r="AH431" s="5">
        <f t="shared" si="114"/>
        <v>0</v>
      </c>
      <c r="AI431" s="5">
        <f t="shared" si="114"/>
        <v>0</v>
      </c>
      <c r="AJ431" s="5">
        <f t="shared" si="114"/>
        <v>0</v>
      </c>
      <c r="AK431" s="5">
        <f t="shared" si="114"/>
        <v>0</v>
      </c>
      <c r="AL431" s="5">
        <f t="shared" si="114"/>
        <v>0</v>
      </c>
      <c r="AM431" s="5">
        <f t="shared" si="114"/>
        <v>0</v>
      </c>
      <c r="AN431" s="5">
        <f t="shared" si="114"/>
        <v>0</v>
      </c>
      <c r="AO431" s="5">
        <f t="shared" si="114"/>
        <v>0</v>
      </c>
      <c r="AP431" s="5">
        <f t="shared" si="114"/>
        <v>0</v>
      </c>
      <c r="AQ431" s="5"/>
      <c r="AR431" s="5">
        <f t="shared" si="114"/>
        <v>0</v>
      </c>
      <c r="AS431" s="5">
        <f t="shared" ref="AS431:AS433" si="115">SUM(F431:AR431)</f>
        <v>0</v>
      </c>
      <c r="AT431" s="5">
        <f t="shared" ref="AT431:AU433" si="116">+AT151*AT$49</f>
        <v>0</v>
      </c>
      <c r="AU431" s="5">
        <f t="shared" si="116"/>
        <v>0</v>
      </c>
      <c r="AV431" s="5"/>
      <c r="AW431" s="5"/>
      <c r="AX431" s="5"/>
      <c r="AY431" s="5"/>
      <c r="AZ431" s="5"/>
      <c r="BA431" s="5"/>
      <c r="BB431" s="5"/>
      <c r="BC431" s="5"/>
      <c r="BD431" s="5"/>
      <c r="BE431" s="5"/>
      <c r="BF431" s="5"/>
      <c r="BG431" s="5"/>
      <c r="BH431" s="5"/>
      <c r="BI431" s="5"/>
      <c r="BJ431" s="5"/>
    </row>
    <row r="432" spans="2:62" hidden="1">
      <c r="B432">
        <f>+B152</f>
        <v>885</v>
      </c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>
        <f t="shared" si="114"/>
        <v>0</v>
      </c>
      <c r="S432" s="5">
        <f t="shared" si="114"/>
        <v>0</v>
      </c>
      <c r="T432" s="5">
        <f t="shared" si="114"/>
        <v>0</v>
      </c>
      <c r="U432" s="5">
        <f t="shared" si="114"/>
        <v>0</v>
      </c>
      <c r="V432" s="5">
        <f t="shared" si="114"/>
        <v>0</v>
      </c>
      <c r="W432" s="5">
        <f t="shared" si="114"/>
        <v>0</v>
      </c>
      <c r="X432" s="5">
        <f t="shared" si="114"/>
        <v>0</v>
      </c>
      <c r="Y432" s="5">
        <f t="shared" si="114"/>
        <v>0</v>
      </c>
      <c r="Z432" s="5">
        <f t="shared" si="114"/>
        <v>0</v>
      </c>
      <c r="AA432" s="5">
        <f t="shared" si="114"/>
        <v>0</v>
      </c>
      <c r="AB432" s="5">
        <f t="shared" si="114"/>
        <v>0</v>
      </c>
      <c r="AC432" s="5">
        <f t="shared" si="114"/>
        <v>0</v>
      </c>
      <c r="AD432" s="5">
        <f t="shared" si="114"/>
        <v>0</v>
      </c>
      <c r="AE432" s="5">
        <f t="shared" si="114"/>
        <v>0</v>
      </c>
      <c r="AF432" s="5">
        <f t="shared" si="114"/>
        <v>0</v>
      </c>
      <c r="AG432" s="5">
        <f t="shared" si="114"/>
        <v>0</v>
      </c>
      <c r="AH432" s="5">
        <f t="shared" si="114"/>
        <v>0</v>
      </c>
      <c r="AI432" s="5">
        <f t="shared" si="114"/>
        <v>0</v>
      </c>
      <c r="AJ432" s="5">
        <f t="shared" si="114"/>
        <v>0</v>
      </c>
      <c r="AK432" s="5">
        <f t="shared" si="114"/>
        <v>0</v>
      </c>
      <c r="AL432" s="5">
        <f t="shared" si="114"/>
        <v>0</v>
      </c>
      <c r="AM432" s="5">
        <f t="shared" si="114"/>
        <v>0</v>
      </c>
      <c r="AN432" s="5">
        <f t="shared" si="114"/>
        <v>0</v>
      </c>
      <c r="AO432" s="5">
        <f t="shared" si="114"/>
        <v>0</v>
      </c>
      <c r="AP432" s="5">
        <f t="shared" si="114"/>
        <v>0</v>
      </c>
      <c r="AQ432" s="5"/>
      <c r="AR432" s="5">
        <f t="shared" si="114"/>
        <v>0</v>
      </c>
      <c r="AS432" s="5">
        <f t="shared" si="115"/>
        <v>0</v>
      </c>
      <c r="AT432" s="5">
        <f t="shared" si="116"/>
        <v>0</v>
      </c>
      <c r="AU432" s="5">
        <f t="shared" si="116"/>
        <v>0</v>
      </c>
      <c r="AV432" s="5"/>
      <c r="AW432" s="5"/>
      <c r="AX432" s="5"/>
      <c r="AY432" s="5"/>
      <c r="AZ432" s="5"/>
      <c r="BA432" s="5"/>
      <c r="BB432" s="5"/>
      <c r="BC432" s="5"/>
      <c r="BD432" s="5"/>
      <c r="BE432" s="5"/>
      <c r="BF432" s="5"/>
      <c r="BG432" s="5"/>
      <c r="BH432" s="5"/>
      <c r="BI432" s="5"/>
      <c r="BJ432" s="5"/>
    </row>
    <row r="433" spans="2:62" hidden="1">
      <c r="B433">
        <f>+B153</f>
        <v>0</v>
      </c>
      <c r="C433">
        <f>+C153</f>
        <v>0</v>
      </c>
      <c r="D433">
        <f>+D153</f>
        <v>0</v>
      </c>
      <c r="F433" s="5">
        <f t="shared" ref="F433:Q433" si="117">+F153*F$49</f>
        <v>0</v>
      </c>
      <c r="G433" s="5">
        <f t="shared" si="117"/>
        <v>0</v>
      </c>
      <c r="H433" s="5">
        <f t="shared" si="117"/>
        <v>0</v>
      </c>
      <c r="I433" s="5">
        <f t="shared" si="117"/>
        <v>0</v>
      </c>
      <c r="J433" s="5">
        <f t="shared" si="117"/>
        <v>0</v>
      </c>
      <c r="K433" s="5">
        <f t="shared" si="117"/>
        <v>0</v>
      </c>
      <c r="L433" s="5">
        <f t="shared" si="117"/>
        <v>0</v>
      </c>
      <c r="M433" s="5">
        <f t="shared" si="117"/>
        <v>0</v>
      </c>
      <c r="N433" s="5">
        <f t="shared" si="117"/>
        <v>0</v>
      </c>
      <c r="O433" s="5">
        <f t="shared" si="117"/>
        <v>0</v>
      </c>
      <c r="P433" s="5">
        <f t="shared" si="117"/>
        <v>0</v>
      </c>
      <c r="Q433" s="5">
        <f t="shared" si="117"/>
        <v>0</v>
      </c>
      <c r="R433" s="5">
        <f t="shared" si="114"/>
        <v>0</v>
      </c>
      <c r="S433" s="5">
        <f t="shared" si="114"/>
        <v>0</v>
      </c>
      <c r="T433" s="5">
        <f t="shared" si="114"/>
        <v>0</v>
      </c>
      <c r="U433" s="5">
        <f t="shared" si="114"/>
        <v>0</v>
      </c>
      <c r="V433" s="5">
        <f t="shared" si="114"/>
        <v>0</v>
      </c>
      <c r="W433" s="5">
        <f t="shared" si="114"/>
        <v>0</v>
      </c>
      <c r="X433" s="5">
        <f t="shared" si="114"/>
        <v>0</v>
      </c>
      <c r="Y433" s="5">
        <f t="shared" si="114"/>
        <v>0</v>
      </c>
      <c r="Z433" s="5">
        <f t="shared" si="114"/>
        <v>0</v>
      </c>
      <c r="AA433" s="5">
        <f t="shared" si="114"/>
        <v>0</v>
      </c>
      <c r="AB433" s="5">
        <f t="shared" si="114"/>
        <v>0</v>
      </c>
      <c r="AC433" s="5">
        <f t="shared" si="114"/>
        <v>0</v>
      </c>
      <c r="AD433" s="5">
        <f t="shared" si="114"/>
        <v>0</v>
      </c>
      <c r="AE433" s="5">
        <f t="shared" si="114"/>
        <v>0</v>
      </c>
      <c r="AF433" s="5">
        <f t="shared" si="114"/>
        <v>0</v>
      </c>
      <c r="AG433" s="5">
        <f t="shared" si="114"/>
        <v>0</v>
      </c>
      <c r="AH433" s="5">
        <f t="shared" si="114"/>
        <v>0</v>
      </c>
      <c r="AI433" s="5">
        <f t="shared" si="114"/>
        <v>0</v>
      </c>
      <c r="AJ433" s="5">
        <f t="shared" si="114"/>
        <v>0</v>
      </c>
      <c r="AK433" s="5">
        <f t="shared" si="114"/>
        <v>0</v>
      </c>
      <c r="AL433" s="5">
        <f t="shared" si="114"/>
        <v>0</v>
      </c>
      <c r="AM433" s="5">
        <f t="shared" si="114"/>
        <v>0</v>
      </c>
      <c r="AN433" s="5">
        <f t="shared" si="114"/>
        <v>0</v>
      </c>
      <c r="AO433" s="5">
        <f t="shared" si="114"/>
        <v>0</v>
      </c>
      <c r="AP433" s="5">
        <f t="shared" si="114"/>
        <v>0</v>
      </c>
      <c r="AQ433" s="5"/>
      <c r="AR433" s="5">
        <f t="shared" si="114"/>
        <v>0</v>
      </c>
      <c r="AS433" s="5">
        <f t="shared" si="115"/>
        <v>0</v>
      </c>
      <c r="AT433" s="5">
        <f t="shared" si="116"/>
        <v>0</v>
      </c>
      <c r="AU433" s="5">
        <f t="shared" si="116"/>
        <v>0</v>
      </c>
      <c r="AV433" s="5"/>
      <c r="AW433" s="5"/>
      <c r="AX433" s="5"/>
      <c r="AY433" s="5"/>
      <c r="AZ433" s="5"/>
      <c r="BA433" s="5"/>
      <c r="BB433" s="5"/>
      <c r="BC433" s="5"/>
      <c r="BD433" s="5"/>
      <c r="BE433" s="5"/>
      <c r="BF433" s="5"/>
      <c r="BG433" s="5"/>
      <c r="BH433" s="5"/>
      <c r="BI433" s="5"/>
      <c r="BJ433" s="5"/>
    </row>
    <row r="434" spans="2:62" hidden="1">
      <c r="D434" s="3" t="str">
        <f>CONCATENATE("Calendari de costos de les operacions (sense preparació): ",E3)</f>
        <v>Calendari de costos de les operacions (sense preparació): Carbassa</v>
      </c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  <c r="AA434" s="5"/>
      <c r="AB434" s="5"/>
      <c r="AC434" s="5"/>
      <c r="AD434" s="5"/>
      <c r="AE434" s="5"/>
      <c r="AF434" s="5"/>
      <c r="AG434" s="5"/>
      <c r="AH434" s="5"/>
      <c r="AI434" s="5"/>
      <c r="AJ434" s="5"/>
      <c r="AK434" s="5"/>
      <c r="AL434" s="5"/>
      <c r="AM434" s="5"/>
      <c r="AN434" s="5"/>
      <c r="AO434" s="5"/>
      <c r="AP434" s="5"/>
      <c r="AQ434" s="5"/>
      <c r="AR434" s="5"/>
      <c r="AS434" s="5"/>
      <c r="AT434" s="5"/>
      <c r="AU434" s="5"/>
      <c r="AV434" s="5"/>
      <c r="AW434" s="5"/>
      <c r="AX434" s="5"/>
      <c r="AY434" s="5"/>
      <c r="AZ434" s="5"/>
      <c r="BA434" s="5"/>
      <c r="BB434" s="5"/>
      <c r="BC434" s="5"/>
      <c r="BD434" s="5"/>
      <c r="BE434" s="5"/>
      <c r="BF434" s="5"/>
      <c r="BG434" s="5"/>
      <c r="BH434" s="5"/>
      <c r="BI434" s="5"/>
      <c r="BJ434" s="5"/>
    </row>
    <row r="435" spans="2:62" hidden="1">
      <c r="D435" s="1"/>
      <c r="F435" s="1"/>
      <c r="G435" s="1"/>
      <c r="Q435" s="5"/>
      <c r="R435" s="5"/>
      <c r="S435" s="5"/>
      <c r="T435" s="5"/>
      <c r="U435" s="5"/>
      <c r="V435" s="5"/>
      <c r="W435" s="5"/>
      <c r="X435" s="5"/>
      <c r="Y435" s="5"/>
      <c r="Z435" s="5"/>
      <c r="AA435" s="5"/>
      <c r="AB435" s="5"/>
      <c r="AC435" s="5"/>
      <c r="AD435" s="5"/>
      <c r="AE435" s="5"/>
      <c r="AF435" s="5"/>
      <c r="AG435" s="5"/>
      <c r="AH435" s="5"/>
      <c r="AI435" s="5"/>
      <c r="AJ435" s="5"/>
      <c r="AK435" s="5"/>
      <c r="AL435" s="5"/>
      <c r="AM435" s="5"/>
      <c r="AN435" s="5"/>
      <c r="AO435" s="5"/>
      <c r="AP435" s="5"/>
      <c r="AQ435" s="5"/>
      <c r="AR435" s="5"/>
      <c r="AS435" s="5"/>
      <c r="AT435" s="5"/>
      <c r="AU435" s="5"/>
      <c r="AV435" s="5"/>
      <c r="AW435" s="5"/>
      <c r="AX435" s="5"/>
      <c r="AY435" s="5"/>
      <c r="AZ435" s="5"/>
      <c r="BA435" s="5"/>
      <c r="BB435" s="5"/>
      <c r="BC435" s="5"/>
      <c r="BD435" s="5"/>
      <c r="BE435" s="5"/>
      <c r="BF435" s="5"/>
      <c r="BG435" s="5"/>
      <c r="BH435" s="5"/>
      <c r="BI435" s="5"/>
      <c r="BJ435" s="5"/>
    </row>
    <row r="436" spans="2:62" hidden="1">
      <c r="Q436" s="5"/>
      <c r="R436" s="5"/>
      <c r="S436" s="5"/>
      <c r="T436" s="5"/>
      <c r="U436" s="5"/>
      <c r="V436" s="5"/>
      <c r="W436" s="5"/>
      <c r="X436" s="5"/>
      <c r="Y436" s="5"/>
      <c r="Z436" s="5"/>
      <c r="AA436" s="5"/>
      <c r="AB436" s="5"/>
      <c r="AC436" s="5"/>
      <c r="AD436" s="5"/>
      <c r="AE436" s="5"/>
      <c r="AF436" s="5"/>
      <c r="AG436" s="5"/>
      <c r="AH436" s="5"/>
      <c r="AI436" s="5"/>
      <c r="AJ436" s="5"/>
      <c r="AK436" s="5"/>
      <c r="AL436" s="5"/>
      <c r="AM436" s="5"/>
      <c r="AN436" s="5"/>
      <c r="AO436" s="5"/>
      <c r="AP436" s="5"/>
      <c r="AQ436" s="5"/>
      <c r="AR436" s="5"/>
      <c r="AS436" s="5"/>
      <c r="AT436" s="5"/>
      <c r="AU436" s="5"/>
      <c r="AV436" s="5"/>
      <c r="AW436" s="5"/>
      <c r="AX436" s="5"/>
      <c r="AY436" s="5"/>
      <c r="AZ436" s="5"/>
      <c r="BA436" s="5"/>
      <c r="BB436" s="5"/>
      <c r="BC436" s="5"/>
      <c r="BD436" s="5"/>
      <c r="BE436" s="5"/>
      <c r="BF436" s="5"/>
      <c r="BG436" s="5"/>
      <c r="BH436" s="5"/>
      <c r="BI436" s="5"/>
      <c r="BJ436" s="5"/>
    </row>
    <row r="437" spans="2:62" hidden="1">
      <c r="E437" t="str">
        <f t="shared" ref="E437:P437" si="118">+E7</f>
        <v xml:space="preserve">gener </v>
      </c>
      <c r="F437" t="str">
        <f t="shared" si="118"/>
        <v>febrer</v>
      </c>
      <c r="G437" t="str">
        <f t="shared" si="118"/>
        <v xml:space="preserve">març </v>
      </c>
      <c r="H437" t="str">
        <f t="shared" si="118"/>
        <v>abril</v>
      </c>
      <c r="I437" t="str">
        <f t="shared" si="118"/>
        <v>maig</v>
      </c>
      <c r="J437" t="str">
        <f t="shared" si="118"/>
        <v>juny</v>
      </c>
      <c r="K437" t="str">
        <f t="shared" si="118"/>
        <v>juliol</v>
      </c>
      <c r="L437" t="str">
        <f t="shared" si="118"/>
        <v>agost</v>
      </c>
      <c r="M437" t="str">
        <f t="shared" si="118"/>
        <v>setembre</v>
      </c>
      <c r="N437" t="str">
        <f t="shared" si="118"/>
        <v>octubre</v>
      </c>
      <c r="O437" t="str">
        <f t="shared" si="118"/>
        <v>novembre</v>
      </c>
      <c r="P437" t="str">
        <f t="shared" si="118"/>
        <v>desembre</v>
      </c>
      <c r="Q437" s="5"/>
      <c r="R437" s="5"/>
      <c r="S437" s="5"/>
      <c r="T437" s="5"/>
      <c r="U437" s="5"/>
      <c r="V437" s="5"/>
      <c r="W437" s="5"/>
      <c r="X437" s="5"/>
      <c r="Y437" s="5"/>
      <c r="Z437" s="5"/>
      <c r="AA437" s="5"/>
      <c r="AB437" s="5"/>
      <c r="AC437" s="5"/>
      <c r="AD437" s="5"/>
      <c r="AE437" s="5"/>
      <c r="AF437" s="5"/>
      <c r="AG437" s="5"/>
      <c r="AH437" s="5"/>
      <c r="AI437" s="5"/>
      <c r="AJ437" s="5"/>
      <c r="AK437" s="5"/>
      <c r="AL437" s="5"/>
      <c r="AM437" s="5"/>
      <c r="AN437" s="5"/>
      <c r="AO437" s="5"/>
      <c r="AP437" s="5"/>
      <c r="AQ437" s="5"/>
      <c r="AR437" s="5"/>
      <c r="AS437" s="5"/>
      <c r="AT437" s="5"/>
      <c r="AU437" s="5"/>
      <c r="AV437" s="5"/>
      <c r="AW437" s="5"/>
      <c r="AX437" s="5"/>
      <c r="AY437" s="5"/>
      <c r="AZ437" s="5"/>
      <c r="BA437" s="5"/>
      <c r="BB437" s="5"/>
      <c r="BC437" s="5"/>
      <c r="BD437" s="5"/>
      <c r="BE437" s="5"/>
      <c r="BF437" s="5"/>
      <c r="BG437" s="5"/>
      <c r="BH437" s="5"/>
      <c r="BI437" s="5"/>
      <c r="BJ437" s="5"/>
    </row>
    <row r="438" spans="2:62" hidden="1">
      <c r="C438" s="51" t="str">
        <f t="shared" ref="C438:D453" si="119">+C8</f>
        <v>PREPARACIÓ DEL SÒL</v>
      </c>
      <c r="D438" s="51" t="str">
        <f t="shared" si="119"/>
        <v>Estripat</v>
      </c>
      <c r="E438" s="64">
        <f>+E8*VLOOKUP($D438,$D$176:$AV$280,42,FALSE)</f>
        <v>0</v>
      </c>
      <c r="F438" s="64">
        <f t="shared" ref="F438:P438" si="120">+F8*VLOOKUP($D438,$D$176:$AV$280,42,FALSE)</f>
        <v>0</v>
      </c>
      <c r="G438" s="64">
        <f t="shared" si="120"/>
        <v>0</v>
      </c>
      <c r="H438" s="64">
        <f t="shared" si="120"/>
        <v>0</v>
      </c>
      <c r="I438" s="64">
        <f t="shared" si="120"/>
        <v>0</v>
      </c>
      <c r="J438" s="64">
        <f t="shared" si="120"/>
        <v>0</v>
      </c>
      <c r="K438" s="64">
        <f t="shared" si="120"/>
        <v>0</v>
      </c>
      <c r="L438" s="64">
        <f t="shared" si="120"/>
        <v>0</v>
      </c>
      <c r="M438" s="64">
        <f t="shared" si="120"/>
        <v>0</v>
      </c>
      <c r="N438" s="64">
        <f t="shared" si="120"/>
        <v>0</v>
      </c>
      <c r="O438" s="64">
        <f t="shared" si="120"/>
        <v>0</v>
      </c>
      <c r="P438" s="64">
        <f t="shared" si="120"/>
        <v>0</v>
      </c>
      <c r="Q438" s="5">
        <f>SUM(E438:P438)</f>
        <v>0</v>
      </c>
      <c r="R438" s="5"/>
      <c r="S438" s="5"/>
      <c r="T438" s="5"/>
      <c r="U438" s="5"/>
      <c r="V438" s="5"/>
      <c r="W438" s="5"/>
      <c r="X438" s="5"/>
      <c r="Y438" s="5"/>
      <c r="Z438" s="5"/>
      <c r="AA438" s="5"/>
      <c r="AB438" s="5"/>
      <c r="AC438" s="5"/>
      <c r="AD438" s="5"/>
      <c r="AE438" s="5"/>
      <c r="AF438" s="5"/>
      <c r="AG438" s="5"/>
      <c r="AH438" s="5"/>
      <c r="AI438" s="5"/>
      <c r="AJ438" s="5"/>
      <c r="AK438" s="5"/>
      <c r="AL438" s="5"/>
      <c r="AM438" s="5"/>
      <c r="AN438" s="5"/>
      <c r="AO438" s="5"/>
      <c r="AP438" s="5"/>
      <c r="AQ438" s="5"/>
      <c r="AR438" s="5"/>
      <c r="AS438" s="5"/>
      <c r="AT438" s="5"/>
      <c r="AU438" s="5"/>
      <c r="AV438" s="5"/>
      <c r="AW438" s="5"/>
      <c r="AX438" s="5"/>
      <c r="AY438" s="5"/>
      <c r="AZ438" s="5"/>
      <c r="BA438" s="5"/>
      <c r="BB438" s="5"/>
      <c r="BC438" s="5"/>
      <c r="BD438" s="5"/>
      <c r="BE438" s="5"/>
      <c r="BF438" s="5"/>
      <c r="BG438" s="5"/>
      <c r="BH438" s="5"/>
      <c r="BI438" s="5"/>
      <c r="BJ438" s="5"/>
    </row>
    <row r="439" spans="2:62" hidden="1">
      <c r="C439" s="51">
        <f t="shared" si="119"/>
        <v>0</v>
      </c>
      <c r="D439" s="51" t="str">
        <f t="shared" si="119"/>
        <v>Fresat</v>
      </c>
      <c r="E439" s="64">
        <f t="shared" ref="E439:P454" si="121">+E9*VLOOKUP($D439,$D$176:$AV$280,42,FALSE)</f>
        <v>0</v>
      </c>
      <c r="F439" s="64">
        <f t="shared" si="121"/>
        <v>0</v>
      </c>
      <c r="G439" s="64">
        <f t="shared" si="121"/>
        <v>0</v>
      </c>
      <c r="H439" s="64">
        <f t="shared" si="121"/>
        <v>0</v>
      </c>
      <c r="I439" s="64">
        <f t="shared" si="121"/>
        <v>0</v>
      </c>
      <c r="J439" s="64">
        <f t="shared" si="121"/>
        <v>0</v>
      </c>
      <c r="K439" s="64">
        <f t="shared" si="121"/>
        <v>0</v>
      </c>
      <c r="L439" s="64">
        <f t="shared" si="121"/>
        <v>0</v>
      </c>
      <c r="M439" s="64">
        <f t="shared" si="121"/>
        <v>0</v>
      </c>
      <c r="N439" s="64">
        <f t="shared" si="121"/>
        <v>0</v>
      </c>
      <c r="O439" s="64">
        <f t="shared" si="121"/>
        <v>0</v>
      </c>
      <c r="P439" s="64">
        <f t="shared" si="121"/>
        <v>0</v>
      </c>
      <c r="Q439" s="5">
        <f t="shared" ref="Q439:Q472" si="122">SUM(E439:P439)</f>
        <v>0</v>
      </c>
      <c r="R439" s="5"/>
      <c r="S439" s="5"/>
      <c r="T439" s="5"/>
      <c r="U439" s="5"/>
      <c r="V439" s="5"/>
      <c r="W439" s="5"/>
      <c r="X439" s="5"/>
      <c r="Y439" s="5"/>
      <c r="Z439" s="5"/>
      <c r="AA439" s="5"/>
      <c r="AB439" s="5"/>
      <c r="AC439" s="5"/>
      <c r="AD439" s="5"/>
      <c r="AE439" s="5"/>
      <c r="AF439" s="5"/>
      <c r="AG439" s="5"/>
      <c r="AH439" s="5"/>
      <c r="AI439" s="5"/>
      <c r="AJ439" s="5"/>
      <c r="AK439" s="5"/>
      <c r="AL439" s="5"/>
      <c r="AM439" s="5"/>
      <c r="AN439" s="5"/>
      <c r="AO439" s="5"/>
      <c r="AP439" s="5"/>
      <c r="AQ439" s="5"/>
      <c r="AR439" s="5"/>
      <c r="AS439" s="5"/>
      <c r="AT439" s="5"/>
      <c r="AU439" s="5"/>
      <c r="AV439" s="5"/>
      <c r="AW439" s="5"/>
      <c r="AX439" s="5"/>
      <c r="AY439" s="5"/>
      <c r="AZ439" s="5"/>
      <c r="BA439" s="5"/>
      <c r="BB439" s="5"/>
      <c r="BC439" s="5"/>
      <c r="BD439" s="5"/>
      <c r="BE439" s="5"/>
      <c r="BF439" s="5"/>
      <c r="BG439" s="5"/>
      <c r="BH439" s="5"/>
      <c r="BI439" s="5"/>
      <c r="BJ439" s="5"/>
    </row>
    <row r="440" spans="2:62" hidden="1">
      <c r="C440" s="51">
        <f t="shared" si="119"/>
        <v>0</v>
      </c>
      <c r="D440" s="51" t="str">
        <f t="shared" si="119"/>
        <v>Desbrossat amb desbrossadora</v>
      </c>
      <c r="E440" s="64">
        <f t="shared" si="121"/>
        <v>0</v>
      </c>
      <c r="F440" s="64">
        <f t="shared" si="121"/>
        <v>0</v>
      </c>
      <c r="G440" s="64">
        <f t="shared" si="121"/>
        <v>0</v>
      </c>
      <c r="H440" s="64">
        <f t="shared" si="121"/>
        <v>0</v>
      </c>
      <c r="I440" s="64">
        <f t="shared" si="121"/>
        <v>0</v>
      </c>
      <c r="J440" s="64">
        <f t="shared" si="121"/>
        <v>0</v>
      </c>
      <c r="K440" s="64">
        <f t="shared" si="121"/>
        <v>0</v>
      </c>
      <c r="L440" s="64">
        <f t="shared" si="121"/>
        <v>0</v>
      </c>
      <c r="M440" s="64">
        <f t="shared" si="121"/>
        <v>0</v>
      </c>
      <c r="N440" s="64">
        <f t="shared" si="121"/>
        <v>0</v>
      </c>
      <c r="O440" s="64">
        <f t="shared" si="121"/>
        <v>0</v>
      </c>
      <c r="P440" s="64">
        <f t="shared" si="121"/>
        <v>0</v>
      </c>
      <c r="Q440" s="5">
        <f t="shared" si="122"/>
        <v>0</v>
      </c>
      <c r="R440" s="5"/>
      <c r="S440" s="5"/>
      <c r="T440" s="5"/>
      <c r="U440" s="5"/>
      <c r="V440" s="5"/>
      <c r="W440" s="5"/>
      <c r="X440" s="5"/>
      <c r="Y440" s="5"/>
      <c r="Z440" s="5"/>
      <c r="AA440" s="5"/>
      <c r="AB440" s="5"/>
      <c r="AC440" s="5"/>
      <c r="AD440" s="5"/>
      <c r="AE440" s="5"/>
      <c r="AF440" s="5"/>
      <c r="AG440" s="5"/>
      <c r="AH440" s="5"/>
      <c r="AI440" s="5"/>
      <c r="AJ440" s="5"/>
      <c r="AK440" s="5"/>
      <c r="AL440" s="5"/>
      <c r="AM440" s="5"/>
      <c r="AN440" s="5"/>
      <c r="AO440" s="5"/>
      <c r="AP440" s="5"/>
      <c r="AQ440" s="5"/>
      <c r="AR440" s="5"/>
      <c r="AS440" s="5"/>
      <c r="AT440" s="5"/>
      <c r="AU440" s="5"/>
      <c r="AV440" s="5"/>
      <c r="AW440" s="5"/>
      <c r="AX440" s="5"/>
      <c r="AY440" s="5"/>
      <c r="AZ440" s="5"/>
      <c r="BA440" s="5"/>
      <c r="BB440" s="5"/>
      <c r="BC440" s="5"/>
      <c r="BD440" s="5"/>
      <c r="BE440" s="5"/>
      <c r="BF440" s="5"/>
      <c r="BG440" s="5"/>
      <c r="BH440" s="5"/>
      <c r="BI440" s="5"/>
      <c r="BJ440" s="5"/>
    </row>
    <row r="441" spans="2:62" hidden="1">
      <c r="C441" s="51">
        <f t="shared" si="119"/>
        <v>0</v>
      </c>
      <c r="D441" s="51">
        <f t="shared" si="119"/>
        <v>0</v>
      </c>
      <c r="E441" s="64">
        <f t="shared" si="121"/>
        <v>0</v>
      </c>
      <c r="F441" s="64">
        <f t="shared" si="121"/>
        <v>0</v>
      </c>
      <c r="G441" s="64">
        <f t="shared" si="121"/>
        <v>0</v>
      </c>
      <c r="H441" s="64">
        <f t="shared" si="121"/>
        <v>0</v>
      </c>
      <c r="I441" s="64">
        <f t="shared" si="121"/>
        <v>0</v>
      </c>
      <c r="J441" s="64">
        <f t="shared" si="121"/>
        <v>0</v>
      </c>
      <c r="K441" s="64">
        <f t="shared" si="121"/>
        <v>0</v>
      </c>
      <c r="L441" s="64">
        <f t="shared" si="121"/>
        <v>0</v>
      </c>
      <c r="M441" s="64">
        <f t="shared" si="121"/>
        <v>0</v>
      </c>
      <c r="N441" s="64">
        <f t="shared" si="121"/>
        <v>0</v>
      </c>
      <c r="O441" s="64">
        <f t="shared" si="121"/>
        <v>0</v>
      </c>
      <c r="P441" s="64">
        <f t="shared" si="121"/>
        <v>0</v>
      </c>
      <c r="Q441" s="5">
        <f t="shared" si="122"/>
        <v>0</v>
      </c>
      <c r="R441" s="5"/>
      <c r="S441" s="5"/>
      <c r="T441" s="5"/>
      <c r="U441" s="5"/>
      <c r="V441" s="5"/>
      <c r="W441" s="5"/>
      <c r="X441" s="5"/>
      <c r="Y441" s="5"/>
      <c r="Z441" s="5"/>
      <c r="AA441" s="5"/>
      <c r="AB441" s="5"/>
      <c r="AC441" s="5"/>
      <c r="AD441" s="5"/>
      <c r="AE441" s="5"/>
      <c r="AF441" s="5"/>
      <c r="AG441" s="5"/>
      <c r="AH441" s="5"/>
      <c r="AI441" s="5"/>
      <c r="AJ441" s="5"/>
      <c r="AK441" s="5"/>
      <c r="AL441" s="5"/>
      <c r="AM441" s="5"/>
      <c r="AN441" s="5"/>
      <c r="AO441" s="5"/>
      <c r="AP441" s="5"/>
      <c r="AQ441" s="5"/>
      <c r="AR441" s="5"/>
      <c r="AS441" s="5"/>
      <c r="AT441" s="5"/>
      <c r="AU441" s="5"/>
      <c r="AV441" s="5"/>
      <c r="AW441" s="5"/>
      <c r="AX441" s="5"/>
      <c r="AY441" s="5"/>
      <c r="AZ441" s="5"/>
      <c r="BA441" s="5"/>
      <c r="BB441" s="5"/>
      <c r="BC441" s="5"/>
      <c r="BD441" s="5"/>
      <c r="BE441" s="5"/>
      <c r="BF441" s="5"/>
      <c r="BG441" s="5"/>
      <c r="BH441" s="5"/>
      <c r="BI441" s="5"/>
      <c r="BJ441" s="5"/>
    </row>
    <row r="442" spans="2:62" hidden="1">
      <c r="C442" s="51">
        <f t="shared" si="119"/>
        <v>0</v>
      </c>
      <c r="D442" s="51">
        <f t="shared" si="119"/>
        <v>0</v>
      </c>
      <c r="E442" s="64">
        <f t="shared" si="121"/>
        <v>0</v>
      </c>
      <c r="F442" s="64">
        <f t="shared" si="121"/>
        <v>0</v>
      </c>
      <c r="G442" s="64">
        <f t="shared" si="121"/>
        <v>0</v>
      </c>
      <c r="H442" s="64">
        <f t="shared" si="121"/>
        <v>0</v>
      </c>
      <c r="I442" s="64">
        <f t="shared" si="121"/>
        <v>0</v>
      </c>
      <c r="J442" s="64">
        <f t="shared" si="121"/>
        <v>0</v>
      </c>
      <c r="K442" s="64">
        <f t="shared" si="121"/>
        <v>0</v>
      </c>
      <c r="L442" s="64">
        <f t="shared" si="121"/>
        <v>0</v>
      </c>
      <c r="M442" s="64">
        <f t="shared" si="121"/>
        <v>0</v>
      </c>
      <c r="N442" s="64">
        <f t="shared" si="121"/>
        <v>0</v>
      </c>
      <c r="O442" s="64">
        <f t="shared" si="121"/>
        <v>0</v>
      </c>
      <c r="P442" s="64">
        <f t="shared" si="121"/>
        <v>0</v>
      </c>
      <c r="Q442" s="5">
        <f t="shared" si="122"/>
        <v>0</v>
      </c>
      <c r="R442" s="5"/>
      <c r="S442" s="5"/>
      <c r="T442" s="5"/>
      <c r="U442" s="5"/>
      <c r="V442" s="5"/>
      <c r="W442" s="5"/>
      <c r="X442" s="5"/>
      <c r="Y442" s="5"/>
      <c r="Z442" s="5"/>
      <c r="AA442" s="5"/>
      <c r="AB442" s="5"/>
      <c r="AC442" s="5"/>
      <c r="AD442" s="5"/>
      <c r="AE442" s="5"/>
      <c r="AF442" s="5"/>
      <c r="AG442" s="5"/>
      <c r="AH442" s="5"/>
      <c r="AI442" s="5"/>
      <c r="AJ442" s="5"/>
      <c r="AK442" s="5"/>
      <c r="AL442" s="5"/>
      <c r="AM442" s="5"/>
      <c r="AN442" s="5"/>
      <c r="AO442" s="5"/>
      <c r="AP442" s="5"/>
      <c r="AQ442" s="5"/>
      <c r="AR442" s="5"/>
      <c r="AS442" s="5"/>
      <c r="AT442" s="5"/>
      <c r="AU442" s="5"/>
      <c r="AV442" s="5"/>
      <c r="AW442" s="5"/>
      <c r="AX442" s="5"/>
      <c r="AY442" s="5"/>
      <c r="AZ442" s="5"/>
      <c r="BA442" s="5"/>
      <c r="BB442" s="5"/>
      <c r="BC442" s="5"/>
      <c r="BD442" s="5"/>
      <c r="BE442" s="5"/>
      <c r="BF442" s="5"/>
      <c r="BG442" s="5"/>
      <c r="BH442" s="5"/>
      <c r="BI442" s="5"/>
      <c r="BJ442" s="5"/>
    </row>
    <row r="443" spans="2:62" hidden="1">
      <c r="C443" s="51">
        <f t="shared" si="119"/>
        <v>0</v>
      </c>
      <c r="D443" s="51">
        <f t="shared" si="119"/>
        <v>0</v>
      </c>
      <c r="E443" s="64">
        <f t="shared" si="121"/>
        <v>0</v>
      </c>
      <c r="F443" s="64">
        <f t="shared" si="121"/>
        <v>0</v>
      </c>
      <c r="G443" s="64">
        <f t="shared" si="121"/>
        <v>0</v>
      </c>
      <c r="H443" s="64">
        <f t="shared" si="121"/>
        <v>0</v>
      </c>
      <c r="I443" s="64">
        <f t="shared" si="121"/>
        <v>0</v>
      </c>
      <c r="J443" s="64">
        <f t="shared" si="121"/>
        <v>0</v>
      </c>
      <c r="K443" s="64">
        <f t="shared" si="121"/>
        <v>0</v>
      </c>
      <c r="L443" s="64">
        <f t="shared" si="121"/>
        <v>0</v>
      </c>
      <c r="M443" s="64">
        <f t="shared" si="121"/>
        <v>0</v>
      </c>
      <c r="N443" s="64">
        <f t="shared" si="121"/>
        <v>0</v>
      </c>
      <c r="O443" s="64">
        <f t="shared" si="121"/>
        <v>0</v>
      </c>
      <c r="P443" s="64">
        <f t="shared" si="121"/>
        <v>0</v>
      </c>
      <c r="Q443" s="5">
        <f t="shared" si="122"/>
        <v>0</v>
      </c>
      <c r="R443" s="5"/>
      <c r="S443" s="5"/>
      <c r="T443" s="5"/>
      <c r="U443" s="5"/>
      <c r="V443" s="5"/>
      <c r="W443" s="5"/>
      <c r="X443" s="5"/>
      <c r="Y443" s="5"/>
      <c r="Z443" s="5"/>
      <c r="AA443" s="5"/>
      <c r="AB443" s="5"/>
      <c r="AC443" s="5"/>
      <c r="AD443" s="5"/>
      <c r="AE443" s="5"/>
      <c r="AF443" s="5"/>
      <c r="AG443" s="5"/>
      <c r="AH443" s="5"/>
      <c r="AI443" s="5"/>
      <c r="AJ443" s="5"/>
      <c r="AK443" s="5"/>
      <c r="AL443" s="5"/>
      <c r="AM443" s="5"/>
      <c r="AN443" s="5"/>
      <c r="AO443" s="5"/>
      <c r="AP443" s="5"/>
      <c r="AQ443" s="5"/>
      <c r="AR443" s="5"/>
      <c r="AS443" s="5"/>
      <c r="AT443" s="5"/>
      <c r="AU443" s="5"/>
      <c r="AV443" s="5"/>
      <c r="AW443" s="5"/>
      <c r="AX443" s="5"/>
      <c r="AY443" s="5"/>
      <c r="AZ443" s="5"/>
      <c r="BA443" s="5"/>
      <c r="BB443" s="5"/>
      <c r="BC443" s="5"/>
      <c r="BD443" s="5"/>
      <c r="BE443" s="5"/>
      <c r="BF443" s="5"/>
      <c r="BG443" s="5"/>
      <c r="BH443" s="5"/>
      <c r="BI443" s="5"/>
      <c r="BJ443" s="5"/>
    </row>
    <row r="444" spans="2:62" hidden="1">
      <c r="C444" s="51">
        <f t="shared" si="119"/>
        <v>0</v>
      </c>
      <c r="D444" s="51">
        <f t="shared" si="119"/>
        <v>0</v>
      </c>
      <c r="E444" s="64">
        <f t="shared" si="121"/>
        <v>0</v>
      </c>
      <c r="F444" s="64">
        <f t="shared" si="121"/>
        <v>0</v>
      </c>
      <c r="G444" s="64">
        <f t="shared" si="121"/>
        <v>0</v>
      </c>
      <c r="H444" s="64">
        <f t="shared" si="121"/>
        <v>0</v>
      </c>
      <c r="I444" s="64">
        <f t="shared" si="121"/>
        <v>0</v>
      </c>
      <c r="J444" s="64">
        <f t="shared" si="121"/>
        <v>0</v>
      </c>
      <c r="K444" s="64">
        <f t="shared" si="121"/>
        <v>0</v>
      </c>
      <c r="L444" s="64">
        <f t="shared" si="121"/>
        <v>0</v>
      </c>
      <c r="M444" s="64">
        <f t="shared" si="121"/>
        <v>0</v>
      </c>
      <c r="N444" s="64">
        <f t="shared" si="121"/>
        <v>0</v>
      </c>
      <c r="O444" s="64">
        <f t="shared" si="121"/>
        <v>0</v>
      </c>
      <c r="P444" s="64">
        <f t="shared" si="121"/>
        <v>0</v>
      </c>
      <c r="Q444" s="5">
        <f t="shared" si="122"/>
        <v>0</v>
      </c>
      <c r="R444" s="5"/>
      <c r="S444" s="5"/>
      <c r="T444" s="5"/>
      <c r="U444" s="5"/>
      <c r="V444" s="5"/>
      <c r="W444" s="5"/>
      <c r="X444" s="5"/>
      <c r="Y444" s="5"/>
      <c r="Z444" s="5"/>
      <c r="AA444" s="5"/>
      <c r="AB444" s="5"/>
      <c r="AC444" s="5"/>
      <c r="AD444" s="5"/>
      <c r="AE444" s="5"/>
      <c r="AF444" s="5"/>
      <c r="AG444" s="5"/>
      <c r="AH444" s="5"/>
      <c r="AI444" s="5"/>
      <c r="AJ444" s="5"/>
      <c r="AK444" s="5"/>
      <c r="AL444" s="5"/>
      <c r="AM444" s="5"/>
      <c r="AN444" s="5"/>
      <c r="AO444" s="5"/>
      <c r="AP444" s="5"/>
      <c r="AQ444" s="5"/>
      <c r="AR444" s="5"/>
      <c r="AS444" s="5"/>
      <c r="AT444" s="5"/>
      <c r="AU444" s="5"/>
      <c r="AV444" s="5"/>
      <c r="AW444" s="5"/>
      <c r="AX444" s="5"/>
      <c r="AY444" s="5"/>
      <c r="AZ444" s="5"/>
      <c r="BA444" s="5"/>
      <c r="BB444" s="5"/>
      <c r="BC444" s="5"/>
      <c r="BD444" s="5"/>
      <c r="BE444" s="5"/>
      <c r="BF444" s="5"/>
      <c r="BG444" s="5"/>
      <c r="BH444" s="5"/>
      <c r="BI444" s="5"/>
      <c r="BJ444" s="5"/>
    </row>
    <row r="445" spans="2:62" hidden="1">
      <c r="C445" s="53" t="str">
        <f t="shared" si="119"/>
        <v>ADOBAT</v>
      </c>
      <c r="D445" s="53" t="str">
        <f t="shared" si="119"/>
        <v>Aplicació de compost (60 t/ha)</v>
      </c>
      <c r="E445" s="65">
        <f t="shared" si="121"/>
        <v>0</v>
      </c>
      <c r="F445" s="65">
        <f t="shared" si="121"/>
        <v>0</v>
      </c>
      <c r="G445" s="65">
        <f t="shared" si="121"/>
        <v>0</v>
      </c>
      <c r="H445" s="65">
        <f t="shared" si="121"/>
        <v>0</v>
      </c>
      <c r="I445" s="65">
        <f t="shared" si="121"/>
        <v>0</v>
      </c>
      <c r="J445" s="65">
        <f t="shared" si="121"/>
        <v>0</v>
      </c>
      <c r="K445" s="65">
        <f t="shared" si="121"/>
        <v>0</v>
      </c>
      <c r="L445" s="65">
        <f t="shared" si="121"/>
        <v>0</v>
      </c>
      <c r="M445" s="65">
        <f t="shared" si="121"/>
        <v>0</v>
      </c>
      <c r="N445" s="65">
        <f t="shared" si="121"/>
        <v>0</v>
      </c>
      <c r="O445" s="65">
        <f t="shared" si="121"/>
        <v>0</v>
      </c>
      <c r="P445" s="65">
        <f t="shared" si="121"/>
        <v>0</v>
      </c>
      <c r="Q445" s="5">
        <f t="shared" si="122"/>
        <v>0</v>
      </c>
      <c r="R445" s="5"/>
      <c r="S445" s="5"/>
      <c r="T445" s="5"/>
      <c r="U445" s="5"/>
      <c r="V445" s="5"/>
      <c r="W445" s="5"/>
      <c r="X445" s="5"/>
      <c r="Y445" s="5"/>
      <c r="Z445" s="5"/>
      <c r="AA445" s="5"/>
      <c r="AB445" s="5"/>
      <c r="AC445" s="5"/>
      <c r="AD445" s="5"/>
      <c r="AE445" s="5"/>
      <c r="AF445" s="5"/>
      <c r="AG445" s="5"/>
      <c r="AH445" s="5"/>
      <c r="AI445" s="5"/>
      <c r="AJ445" s="5"/>
      <c r="AK445" s="5"/>
      <c r="AL445" s="5"/>
      <c r="AM445" s="5"/>
      <c r="AN445" s="5"/>
      <c r="AO445" s="5"/>
      <c r="AP445" s="5"/>
      <c r="AQ445" s="5"/>
      <c r="AR445" s="5"/>
      <c r="AS445" s="5"/>
      <c r="AT445" s="5"/>
      <c r="AU445" s="5"/>
      <c r="AV445" s="5"/>
      <c r="AW445" s="5"/>
      <c r="AX445" s="5"/>
      <c r="AY445" s="5"/>
      <c r="AZ445" s="5"/>
      <c r="BA445" s="5"/>
      <c r="BB445" s="5"/>
      <c r="BC445" s="5"/>
      <c r="BD445" s="5"/>
      <c r="BE445" s="5"/>
      <c r="BF445" s="5"/>
      <c r="BG445" s="5"/>
      <c r="BH445" s="5"/>
      <c r="BI445" s="5"/>
      <c r="BJ445" s="5"/>
    </row>
    <row r="446" spans="2:62" hidden="1">
      <c r="C446" s="53">
        <f t="shared" si="119"/>
        <v>0</v>
      </c>
      <c r="D446" s="53">
        <f t="shared" si="119"/>
        <v>0</v>
      </c>
      <c r="E446" s="65">
        <f t="shared" si="121"/>
        <v>0</v>
      </c>
      <c r="F446" s="65">
        <f t="shared" si="121"/>
        <v>0</v>
      </c>
      <c r="G446" s="65">
        <f t="shared" si="121"/>
        <v>0</v>
      </c>
      <c r="H446" s="65">
        <f t="shared" si="121"/>
        <v>0</v>
      </c>
      <c r="I446" s="65">
        <f t="shared" si="121"/>
        <v>0</v>
      </c>
      <c r="J446" s="65">
        <f t="shared" si="121"/>
        <v>0</v>
      </c>
      <c r="K446" s="65">
        <f t="shared" si="121"/>
        <v>0</v>
      </c>
      <c r="L446" s="65">
        <f t="shared" si="121"/>
        <v>0</v>
      </c>
      <c r="M446" s="65">
        <f t="shared" si="121"/>
        <v>0</v>
      </c>
      <c r="N446" s="65">
        <f t="shared" si="121"/>
        <v>0</v>
      </c>
      <c r="O446" s="65">
        <f t="shared" si="121"/>
        <v>0</v>
      </c>
      <c r="P446" s="65">
        <f t="shared" si="121"/>
        <v>0</v>
      </c>
      <c r="Q446" s="5">
        <f t="shared" si="122"/>
        <v>0</v>
      </c>
      <c r="R446" s="5"/>
      <c r="S446" s="5"/>
      <c r="T446" s="5"/>
      <c r="U446" s="5"/>
      <c r="V446" s="5"/>
      <c r="W446" s="5"/>
      <c r="X446" s="5"/>
      <c r="Y446" s="5"/>
      <c r="Z446" s="5"/>
      <c r="AA446" s="5"/>
      <c r="AB446" s="5"/>
      <c r="AC446" s="5"/>
      <c r="AD446" s="5"/>
      <c r="AE446" s="5"/>
      <c r="AF446" s="5"/>
      <c r="AG446" s="5"/>
      <c r="AH446" s="5"/>
      <c r="AI446" s="5"/>
      <c r="AJ446" s="5"/>
      <c r="AK446" s="5"/>
      <c r="AL446" s="5"/>
      <c r="AM446" s="5"/>
      <c r="AN446" s="5"/>
      <c r="AO446" s="5"/>
      <c r="AP446" s="5"/>
      <c r="AQ446" s="5"/>
      <c r="AR446" s="5"/>
      <c r="AS446" s="5"/>
      <c r="AT446" s="5"/>
      <c r="AU446" s="5"/>
      <c r="AV446" s="5"/>
      <c r="AW446" s="5"/>
      <c r="AX446" s="5"/>
      <c r="AY446" s="5"/>
      <c r="AZ446" s="5"/>
      <c r="BA446" s="5"/>
      <c r="BB446" s="5"/>
      <c r="BC446" s="5"/>
      <c r="BD446" s="5"/>
      <c r="BE446" s="5"/>
      <c r="BF446" s="5"/>
      <c r="BG446" s="5"/>
      <c r="BH446" s="5"/>
      <c r="BI446" s="5"/>
      <c r="BJ446" s="5"/>
    </row>
    <row r="447" spans="2:62" hidden="1">
      <c r="C447" s="53">
        <f t="shared" si="119"/>
        <v>0</v>
      </c>
      <c r="D447" s="53">
        <f t="shared" si="119"/>
        <v>0</v>
      </c>
      <c r="E447" s="65">
        <f t="shared" si="121"/>
        <v>0</v>
      </c>
      <c r="F447" s="65">
        <f t="shared" si="121"/>
        <v>0</v>
      </c>
      <c r="G447" s="65">
        <f t="shared" si="121"/>
        <v>0</v>
      </c>
      <c r="H447" s="65">
        <f t="shared" si="121"/>
        <v>0</v>
      </c>
      <c r="I447" s="65">
        <f t="shared" si="121"/>
        <v>0</v>
      </c>
      <c r="J447" s="65">
        <f t="shared" si="121"/>
        <v>0</v>
      </c>
      <c r="K447" s="65">
        <f t="shared" si="121"/>
        <v>0</v>
      </c>
      <c r="L447" s="65">
        <f t="shared" si="121"/>
        <v>0</v>
      </c>
      <c r="M447" s="65">
        <f t="shared" si="121"/>
        <v>0</v>
      </c>
      <c r="N447" s="65">
        <f t="shared" si="121"/>
        <v>0</v>
      </c>
      <c r="O447" s="65">
        <f t="shared" si="121"/>
        <v>0</v>
      </c>
      <c r="P447" s="65">
        <f t="shared" si="121"/>
        <v>0</v>
      </c>
      <c r="Q447" s="5">
        <f t="shared" si="122"/>
        <v>0</v>
      </c>
      <c r="R447" s="5"/>
      <c r="S447" s="5"/>
      <c r="T447" s="5"/>
      <c r="U447" s="5"/>
      <c r="V447" s="5"/>
      <c r="W447" s="5"/>
      <c r="X447" s="5"/>
      <c r="Y447" s="5"/>
      <c r="Z447" s="5"/>
      <c r="AA447" s="5"/>
      <c r="AB447" s="5"/>
      <c r="AC447" s="5"/>
      <c r="AD447" s="5"/>
      <c r="AE447" s="5"/>
      <c r="AF447" s="5"/>
      <c r="AG447" s="5"/>
      <c r="AH447" s="5"/>
      <c r="AI447" s="5"/>
      <c r="AJ447" s="5"/>
      <c r="AK447" s="5"/>
      <c r="AL447" s="5"/>
      <c r="AM447" s="5"/>
      <c r="AN447" s="5"/>
      <c r="AO447" s="5"/>
      <c r="AP447" s="5"/>
      <c r="AQ447" s="5"/>
      <c r="AR447" s="5"/>
      <c r="AS447" s="5"/>
      <c r="AT447" s="5"/>
      <c r="AU447" s="5"/>
      <c r="AV447" s="5"/>
      <c r="AW447" s="5"/>
      <c r="AX447" s="5"/>
      <c r="AY447" s="5"/>
      <c r="AZ447" s="5"/>
      <c r="BA447" s="5"/>
      <c r="BB447" s="5"/>
      <c r="BC447" s="5"/>
      <c r="BD447" s="5"/>
      <c r="BE447" s="5"/>
      <c r="BF447" s="5"/>
      <c r="BG447" s="5"/>
      <c r="BH447" s="5"/>
      <c r="BI447" s="5"/>
      <c r="BJ447" s="5"/>
    </row>
    <row r="448" spans="2:62" hidden="1">
      <c r="C448" s="53">
        <f t="shared" si="119"/>
        <v>0</v>
      </c>
      <c r="D448" s="53">
        <f t="shared" si="119"/>
        <v>0</v>
      </c>
      <c r="E448" s="65">
        <f t="shared" si="121"/>
        <v>0</v>
      </c>
      <c r="F448" s="65">
        <f t="shared" si="121"/>
        <v>0</v>
      </c>
      <c r="G448" s="65">
        <f t="shared" si="121"/>
        <v>0</v>
      </c>
      <c r="H448" s="65">
        <f t="shared" si="121"/>
        <v>0</v>
      </c>
      <c r="I448" s="65">
        <f t="shared" si="121"/>
        <v>0</v>
      </c>
      <c r="J448" s="65">
        <f t="shared" si="121"/>
        <v>0</v>
      </c>
      <c r="K448" s="65">
        <f t="shared" si="121"/>
        <v>0</v>
      </c>
      <c r="L448" s="65">
        <f t="shared" si="121"/>
        <v>0</v>
      </c>
      <c r="M448" s="65">
        <f t="shared" si="121"/>
        <v>0</v>
      </c>
      <c r="N448" s="65">
        <f t="shared" si="121"/>
        <v>0</v>
      </c>
      <c r="O448" s="65">
        <f t="shared" si="121"/>
        <v>0</v>
      </c>
      <c r="P448" s="65">
        <f t="shared" si="121"/>
        <v>0</v>
      </c>
      <c r="Q448" s="5">
        <f t="shared" si="122"/>
        <v>0</v>
      </c>
      <c r="R448" s="5"/>
      <c r="S448" s="5"/>
      <c r="T448" s="5"/>
      <c r="U448" s="5"/>
      <c r="V448" s="5"/>
      <c r="W448" s="5"/>
      <c r="X448" s="5"/>
      <c r="Y448" s="5"/>
      <c r="Z448" s="5"/>
      <c r="AA448" s="5"/>
      <c r="AB448" s="5"/>
      <c r="AC448" s="5"/>
      <c r="AD448" s="5"/>
      <c r="AE448" s="5"/>
      <c r="AF448" s="5"/>
      <c r="AG448" s="5"/>
      <c r="AH448" s="5"/>
      <c r="AI448" s="5"/>
      <c r="AJ448" s="5"/>
      <c r="AK448" s="5"/>
      <c r="AL448" s="5"/>
      <c r="AM448" s="5"/>
      <c r="AN448" s="5"/>
      <c r="AO448" s="5"/>
      <c r="AP448" s="5"/>
      <c r="AQ448" s="5"/>
      <c r="AR448" s="5"/>
      <c r="AS448" s="5"/>
      <c r="AT448" s="5"/>
      <c r="AU448" s="5"/>
      <c r="AV448" s="5"/>
      <c r="AW448" s="5"/>
      <c r="AX448" s="5"/>
      <c r="AY448" s="5"/>
      <c r="AZ448" s="5"/>
      <c r="BA448" s="5"/>
      <c r="BB448" s="5"/>
      <c r="BC448" s="5"/>
      <c r="BD448" s="5"/>
      <c r="BE448" s="5"/>
      <c r="BF448" s="5"/>
      <c r="BG448" s="5"/>
      <c r="BH448" s="5"/>
      <c r="BI448" s="5"/>
      <c r="BJ448" s="5"/>
    </row>
    <row r="449" spans="3:62" hidden="1">
      <c r="C449" s="56" t="str">
        <f t="shared" si="119"/>
        <v>PLANTACIÓ</v>
      </c>
      <c r="D449" s="56" t="str">
        <f t="shared" si="119"/>
        <v>Sembra manual carbassa</v>
      </c>
      <c r="E449" s="66">
        <f t="shared" si="121"/>
        <v>0</v>
      </c>
      <c r="F449" s="66">
        <f t="shared" si="121"/>
        <v>0</v>
      </c>
      <c r="G449" s="66">
        <f t="shared" si="121"/>
        <v>0</v>
      </c>
      <c r="H449" s="66">
        <f t="shared" si="121"/>
        <v>0</v>
      </c>
      <c r="I449" s="66">
        <f t="shared" si="121"/>
        <v>0</v>
      </c>
      <c r="J449" s="66">
        <f t="shared" si="121"/>
        <v>0</v>
      </c>
      <c r="K449" s="66">
        <f t="shared" si="121"/>
        <v>0</v>
      </c>
      <c r="L449" s="66">
        <f t="shared" si="121"/>
        <v>0</v>
      </c>
      <c r="M449" s="66">
        <f t="shared" si="121"/>
        <v>0</v>
      </c>
      <c r="N449" s="66">
        <f t="shared" si="121"/>
        <v>0</v>
      </c>
      <c r="O449" s="66">
        <f t="shared" si="121"/>
        <v>0</v>
      </c>
      <c r="P449" s="66">
        <f t="shared" si="121"/>
        <v>0</v>
      </c>
      <c r="Q449" s="5">
        <f t="shared" si="122"/>
        <v>0</v>
      </c>
      <c r="R449" s="5"/>
      <c r="S449" s="5"/>
      <c r="T449" s="5"/>
      <c r="U449" s="5"/>
      <c r="V449" s="5"/>
      <c r="W449" s="5"/>
      <c r="X449" s="5"/>
      <c r="Y449" s="5"/>
      <c r="Z449" s="5"/>
      <c r="AA449" s="5"/>
      <c r="AB449" s="5"/>
      <c r="AC449" s="5"/>
      <c r="AD449" s="5"/>
      <c r="AE449" s="5"/>
      <c r="AF449" s="5"/>
      <c r="AG449" s="5"/>
      <c r="AH449" s="5"/>
      <c r="AI449" s="5"/>
      <c r="AJ449" s="5"/>
      <c r="AK449" s="5"/>
      <c r="AL449" s="5"/>
      <c r="AM449" s="5"/>
      <c r="AN449" s="5"/>
      <c r="AO449" s="5"/>
      <c r="AP449" s="5"/>
      <c r="AQ449" s="5"/>
      <c r="AR449" s="5"/>
      <c r="AS449" s="5"/>
      <c r="AT449" s="5"/>
      <c r="AU449" s="5"/>
      <c r="AV449" s="5"/>
      <c r="AW449" s="5"/>
      <c r="AX449" s="5"/>
      <c r="AY449" s="5"/>
      <c r="AZ449" s="5"/>
      <c r="BA449" s="5"/>
      <c r="BB449" s="5"/>
      <c r="BC449" s="5"/>
      <c r="BD449" s="5"/>
      <c r="BE449" s="5"/>
      <c r="BF449" s="5"/>
      <c r="BG449" s="5"/>
      <c r="BH449" s="5"/>
      <c r="BI449" s="5"/>
      <c r="BJ449" s="5"/>
    </row>
    <row r="450" spans="3:62" hidden="1">
      <c r="C450" s="56">
        <f t="shared" si="119"/>
        <v>0</v>
      </c>
      <c r="D450" s="56">
        <f t="shared" si="119"/>
        <v>0</v>
      </c>
      <c r="E450" s="66">
        <f t="shared" si="121"/>
        <v>0</v>
      </c>
      <c r="F450" s="66">
        <f t="shared" si="121"/>
        <v>0</v>
      </c>
      <c r="G450" s="66">
        <f t="shared" si="121"/>
        <v>0</v>
      </c>
      <c r="H450" s="66">
        <f t="shared" si="121"/>
        <v>0</v>
      </c>
      <c r="I450" s="66">
        <f t="shared" si="121"/>
        <v>0</v>
      </c>
      <c r="J450" s="66">
        <f t="shared" si="121"/>
        <v>0</v>
      </c>
      <c r="K450" s="66">
        <f t="shared" si="121"/>
        <v>0</v>
      </c>
      <c r="L450" s="66">
        <f t="shared" si="121"/>
        <v>0</v>
      </c>
      <c r="M450" s="66">
        <f t="shared" si="121"/>
        <v>0</v>
      </c>
      <c r="N450" s="66">
        <f t="shared" si="121"/>
        <v>0</v>
      </c>
      <c r="O450" s="66">
        <f t="shared" si="121"/>
        <v>0</v>
      </c>
      <c r="P450" s="66">
        <f t="shared" si="121"/>
        <v>0</v>
      </c>
      <c r="Q450" s="5">
        <f t="shared" si="122"/>
        <v>0</v>
      </c>
      <c r="R450" s="5"/>
      <c r="S450" s="5"/>
      <c r="T450" s="5"/>
      <c r="U450" s="5"/>
      <c r="V450" s="5"/>
      <c r="W450" s="5"/>
      <c r="X450" s="5"/>
      <c r="Y450" s="5"/>
      <c r="Z450" s="5"/>
      <c r="AA450" s="5"/>
      <c r="AB450" s="5"/>
      <c r="AC450" s="5"/>
      <c r="AD450" s="5"/>
      <c r="AE450" s="5"/>
      <c r="AF450" s="5"/>
      <c r="AG450" s="5"/>
      <c r="AH450" s="5"/>
      <c r="AI450" s="5"/>
      <c r="AJ450" s="5"/>
      <c r="AK450" s="5"/>
      <c r="AL450" s="5"/>
      <c r="AM450" s="5"/>
      <c r="AN450" s="5"/>
      <c r="AO450" s="5"/>
      <c r="AP450" s="5"/>
      <c r="AQ450" s="5"/>
      <c r="AR450" s="5"/>
      <c r="AS450" s="5"/>
      <c r="AT450" s="5"/>
      <c r="AU450" s="5"/>
      <c r="AV450" s="5"/>
      <c r="AW450" s="5"/>
      <c r="AX450" s="5"/>
      <c r="AY450" s="5"/>
      <c r="AZ450" s="5"/>
      <c r="BA450" s="5"/>
      <c r="BB450" s="5"/>
      <c r="BC450" s="5"/>
      <c r="BD450" s="5"/>
      <c r="BE450" s="5"/>
      <c r="BF450" s="5"/>
      <c r="BG450" s="5"/>
      <c r="BH450" s="5"/>
      <c r="BI450" s="5"/>
      <c r="BJ450" s="5"/>
    </row>
    <row r="451" spans="3:62" hidden="1">
      <c r="C451" s="56">
        <f t="shared" si="119"/>
        <v>0</v>
      </c>
      <c r="D451" s="56">
        <f t="shared" si="119"/>
        <v>0</v>
      </c>
      <c r="E451" s="66">
        <f t="shared" si="121"/>
        <v>0</v>
      </c>
      <c r="F451" s="66">
        <f t="shared" si="121"/>
        <v>0</v>
      </c>
      <c r="G451" s="66">
        <f t="shared" si="121"/>
        <v>0</v>
      </c>
      <c r="H451" s="66">
        <f t="shared" si="121"/>
        <v>0</v>
      </c>
      <c r="I451" s="66">
        <f t="shared" si="121"/>
        <v>0</v>
      </c>
      <c r="J451" s="66">
        <f t="shared" si="121"/>
        <v>0</v>
      </c>
      <c r="K451" s="66">
        <f t="shared" si="121"/>
        <v>0</v>
      </c>
      <c r="L451" s="66">
        <f t="shared" si="121"/>
        <v>0</v>
      </c>
      <c r="M451" s="66">
        <f t="shared" si="121"/>
        <v>0</v>
      </c>
      <c r="N451" s="66">
        <f t="shared" si="121"/>
        <v>0</v>
      </c>
      <c r="O451" s="66">
        <f t="shared" si="121"/>
        <v>0</v>
      </c>
      <c r="P451" s="66">
        <f t="shared" si="121"/>
        <v>0</v>
      </c>
      <c r="Q451" s="5">
        <f t="shared" si="122"/>
        <v>0</v>
      </c>
      <c r="R451" s="5"/>
      <c r="S451" s="5"/>
      <c r="T451" s="5"/>
      <c r="U451" s="5"/>
      <c r="V451" s="5"/>
      <c r="W451" s="5"/>
      <c r="X451" s="5"/>
      <c r="Y451" s="5"/>
      <c r="Z451" s="5"/>
      <c r="AA451" s="5"/>
      <c r="AB451" s="5"/>
      <c r="AC451" s="5"/>
      <c r="AD451" s="5"/>
      <c r="AE451" s="5"/>
      <c r="AF451" s="5"/>
      <c r="AG451" s="5"/>
      <c r="AH451" s="5"/>
      <c r="AI451" s="5"/>
      <c r="AJ451" s="5"/>
      <c r="AK451" s="5"/>
      <c r="AL451" s="5"/>
      <c r="AM451" s="5"/>
      <c r="AN451" s="5"/>
      <c r="AO451" s="5"/>
      <c r="AP451" s="5"/>
      <c r="AQ451" s="5"/>
      <c r="AR451" s="5"/>
      <c r="AS451" s="5"/>
      <c r="AT451" s="5"/>
      <c r="AU451" s="5"/>
      <c r="AV451" s="5"/>
      <c r="AW451" s="5"/>
      <c r="AX451" s="5"/>
      <c r="AY451" s="5"/>
      <c r="AZ451" s="5"/>
      <c r="BA451" s="5"/>
      <c r="BB451" s="5"/>
      <c r="BC451" s="5"/>
      <c r="BD451" s="5"/>
      <c r="BE451" s="5"/>
      <c r="BF451" s="5"/>
      <c r="BG451" s="5"/>
      <c r="BH451" s="5"/>
      <c r="BI451" s="5"/>
      <c r="BJ451" s="5"/>
    </row>
    <row r="452" spans="3:62" hidden="1">
      <c r="C452" s="56">
        <f t="shared" si="119"/>
        <v>0</v>
      </c>
      <c r="D452" s="56">
        <f t="shared" si="119"/>
        <v>0</v>
      </c>
      <c r="E452" s="66">
        <f t="shared" si="121"/>
        <v>0</v>
      </c>
      <c r="F452" s="66">
        <f t="shared" si="121"/>
        <v>0</v>
      </c>
      <c r="G452" s="66">
        <f t="shared" si="121"/>
        <v>0</v>
      </c>
      <c r="H452" s="66">
        <f t="shared" si="121"/>
        <v>0</v>
      </c>
      <c r="I452" s="66">
        <f t="shared" si="121"/>
        <v>0</v>
      </c>
      <c r="J452" s="66">
        <f t="shared" si="121"/>
        <v>0</v>
      </c>
      <c r="K452" s="66">
        <f t="shared" si="121"/>
        <v>0</v>
      </c>
      <c r="L452" s="66">
        <f t="shared" si="121"/>
        <v>0</v>
      </c>
      <c r="M452" s="66">
        <f t="shared" si="121"/>
        <v>0</v>
      </c>
      <c r="N452" s="66">
        <f t="shared" si="121"/>
        <v>0</v>
      </c>
      <c r="O452" s="66">
        <f t="shared" si="121"/>
        <v>0</v>
      </c>
      <c r="P452" s="66">
        <f t="shared" si="121"/>
        <v>0</v>
      </c>
      <c r="Q452" s="5">
        <f t="shared" si="122"/>
        <v>0</v>
      </c>
      <c r="R452" s="5"/>
      <c r="S452" s="5"/>
      <c r="T452" s="5"/>
      <c r="U452" s="5"/>
      <c r="V452" s="5"/>
      <c r="W452" s="5"/>
      <c r="X452" s="5"/>
      <c r="Y452" s="5"/>
      <c r="Z452" s="5"/>
      <c r="AA452" s="5"/>
      <c r="AB452" s="5"/>
      <c r="AC452" s="5"/>
      <c r="AD452" s="5"/>
      <c r="AE452" s="5"/>
      <c r="AF452" s="5"/>
      <c r="AG452" s="5"/>
      <c r="AH452" s="5"/>
      <c r="AI452" s="5"/>
      <c r="AJ452" s="5"/>
      <c r="AK452" s="5"/>
      <c r="AL452" s="5"/>
      <c r="AM452" s="5"/>
      <c r="AN452" s="5"/>
      <c r="AO452" s="5"/>
      <c r="AP452" s="5"/>
      <c r="AQ452" s="5"/>
      <c r="AR452" s="5"/>
      <c r="AS452" s="5"/>
      <c r="AT452" s="5"/>
      <c r="AU452" s="5"/>
      <c r="AV452" s="5"/>
      <c r="AW452" s="5"/>
      <c r="AX452" s="5"/>
      <c r="AY452" s="5"/>
      <c r="AZ452" s="5"/>
      <c r="BA452" s="5"/>
      <c r="BB452" s="5"/>
      <c r="BC452" s="5"/>
      <c r="BD452" s="5"/>
      <c r="BE452" s="5"/>
      <c r="BF452" s="5"/>
      <c r="BG452" s="5"/>
      <c r="BH452" s="5"/>
      <c r="BI452" s="5"/>
      <c r="BJ452" s="5"/>
    </row>
    <row r="453" spans="3:62" hidden="1">
      <c r="C453" s="58" t="str">
        <f t="shared" si="119"/>
        <v>REG</v>
      </c>
      <c r="D453" s="58">
        <f t="shared" si="119"/>
        <v>0</v>
      </c>
      <c r="E453" s="67">
        <f t="shared" si="121"/>
        <v>0</v>
      </c>
      <c r="F453" s="67">
        <f t="shared" si="121"/>
        <v>0</v>
      </c>
      <c r="G453" s="67">
        <f t="shared" si="121"/>
        <v>0</v>
      </c>
      <c r="H453" s="67">
        <f t="shared" si="121"/>
        <v>0</v>
      </c>
      <c r="I453" s="67">
        <f t="shared" si="121"/>
        <v>0</v>
      </c>
      <c r="J453" s="67">
        <f t="shared" si="121"/>
        <v>0</v>
      </c>
      <c r="K453" s="67">
        <f t="shared" si="121"/>
        <v>0</v>
      </c>
      <c r="L453" s="67">
        <f t="shared" si="121"/>
        <v>0</v>
      </c>
      <c r="M453" s="67">
        <f t="shared" si="121"/>
        <v>0</v>
      </c>
      <c r="N453" s="67">
        <f t="shared" si="121"/>
        <v>0</v>
      </c>
      <c r="O453" s="67">
        <f t="shared" si="121"/>
        <v>0</v>
      </c>
      <c r="P453" s="67">
        <f t="shared" si="121"/>
        <v>0</v>
      </c>
      <c r="Q453" s="5">
        <f t="shared" si="122"/>
        <v>0</v>
      </c>
      <c r="R453" s="5"/>
      <c r="S453" s="5"/>
      <c r="T453" s="5"/>
      <c r="U453" s="5"/>
      <c r="V453" s="5"/>
      <c r="W453" s="5"/>
      <c r="X453" s="5"/>
      <c r="Y453" s="5"/>
      <c r="Z453" s="5"/>
      <c r="AA453" s="5"/>
      <c r="AB453" s="5"/>
      <c r="AC453" s="5"/>
      <c r="AD453" s="5"/>
      <c r="AE453" s="5"/>
      <c r="AF453" s="5"/>
      <c r="AG453" s="5"/>
      <c r="AH453" s="5"/>
      <c r="AI453" s="5"/>
      <c r="AJ453" s="5"/>
      <c r="AK453" s="5"/>
      <c r="AL453" s="5"/>
      <c r="AM453" s="5"/>
      <c r="AN453" s="5"/>
      <c r="AO453" s="5"/>
      <c r="AP453" s="5"/>
      <c r="AQ453" s="5"/>
      <c r="AR453" s="5"/>
      <c r="AS453" s="5"/>
      <c r="AT453" s="5"/>
      <c r="AU453" s="5"/>
      <c r="AV453" s="5"/>
      <c r="AW453" s="5"/>
      <c r="AX453" s="5"/>
      <c r="AY453" s="5"/>
      <c r="AZ453" s="5"/>
      <c r="BA453" s="5"/>
      <c r="BB453" s="5"/>
      <c r="BC453" s="5"/>
      <c r="BD453" s="5"/>
      <c r="BE453" s="5"/>
      <c r="BF453" s="5"/>
      <c r="BG453" s="5"/>
      <c r="BH453" s="5"/>
      <c r="BI453" s="5"/>
      <c r="BJ453" s="5"/>
    </row>
    <row r="454" spans="3:62" hidden="1">
      <c r="C454" s="58">
        <f t="shared" ref="C454:D469" si="123">+C24</f>
        <v>0</v>
      </c>
      <c r="D454" s="58">
        <f t="shared" si="123"/>
        <v>0</v>
      </c>
      <c r="E454" s="67">
        <f t="shared" si="121"/>
        <v>0</v>
      </c>
      <c r="F454" s="67">
        <f t="shared" si="121"/>
        <v>0</v>
      </c>
      <c r="G454" s="67">
        <f t="shared" si="121"/>
        <v>0</v>
      </c>
      <c r="H454" s="67">
        <f t="shared" si="121"/>
        <v>0</v>
      </c>
      <c r="I454" s="67">
        <f t="shared" si="121"/>
        <v>0</v>
      </c>
      <c r="J454" s="67">
        <f t="shared" si="121"/>
        <v>0</v>
      </c>
      <c r="K454" s="67">
        <f t="shared" si="121"/>
        <v>0</v>
      </c>
      <c r="L454" s="67">
        <f t="shared" si="121"/>
        <v>0</v>
      </c>
      <c r="M454" s="67">
        <f t="shared" si="121"/>
        <v>0</v>
      </c>
      <c r="N454" s="67">
        <f t="shared" si="121"/>
        <v>0</v>
      </c>
      <c r="O454" s="67">
        <f t="shared" si="121"/>
        <v>0</v>
      </c>
      <c r="P454" s="67">
        <f t="shared" si="121"/>
        <v>0</v>
      </c>
      <c r="Q454" s="5">
        <f t="shared" si="122"/>
        <v>0</v>
      </c>
      <c r="R454" s="5"/>
      <c r="S454" s="5"/>
      <c r="T454" s="5"/>
      <c r="U454" s="5"/>
      <c r="V454" s="5"/>
      <c r="W454" s="5"/>
      <c r="X454" s="5"/>
      <c r="Y454" s="5"/>
      <c r="Z454" s="5"/>
      <c r="AA454" s="5"/>
      <c r="AB454" s="5"/>
      <c r="AC454" s="5"/>
      <c r="AD454" s="5"/>
      <c r="AE454" s="5"/>
      <c r="AF454" s="5"/>
      <c r="AG454" s="5"/>
      <c r="AH454" s="5"/>
      <c r="AI454" s="5"/>
      <c r="AJ454" s="5"/>
      <c r="AK454" s="5"/>
      <c r="AL454" s="5"/>
      <c r="AM454" s="5"/>
      <c r="AN454" s="5"/>
      <c r="AO454" s="5"/>
      <c r="AP454" s="5"/>
      <c r="AQ454" s="5"/>
      <c r="AR454" s="5"/>
      <c r="AS454" s="5"/>
      <c r="AT454" s="5"/>
      <c r="AU454" s="5"/>
      <c r="AV454" s="5"/>
      <c r="AW454" s="5"/>
      <c r="AX454" s="5"/>
      <c r="AY454" s="5"/>
      <c r="AZ454" s="5"/>
      <c r="BA454" s="5"/>
      <c r="BB454" s="5"/>
      <c r="BC454" s="5"/>
      <c r="BD454" s="5"/>
      <c r="BE454" s="5"/>
      <c r="BF454" s="5"/>
      <c r="BG454" s="5"/>
      <c r="BH454" s="5"/>
      <c r="BI454" s="5"/>
      <c r="BJ454" s="5"/>
    </row>
    <row r="455" spans="3:62" hidden="1">
      <c r="C455" s="58">
        <f t="shared" si="123"/>
        <v>0</v>
      </c>
      <c r="D455" s="58">
        <f t="shared" si="123"/>
        <v>0</v>
      </c>
      <c r="E455" s="67">
        <f t="shared" ref="E455:P470" si="124">+E25*VLOOKUP($D455,$D$176:$AV$280,42,FALSE)</f>
        <v>0</v>
      </c>
      <c r="F455" s="67">
        <f t="shared" si="124"/>
        <v>0</v>
      </c>
      <c r="G455" s="67">
        <f t="shared" si="124"/>
        <v>0</v>
      </c>
      <c r="H455" s="67">
        <f t="shared" si="124"/>
        <v>0</v>
      </c>
      <c r="I455" s="67">
        <f t="shared" si="124"/>
        <v>0</v>
      </c>
      <c r="J455" s="67">
        <f t="shared" si="124"/>
        <v>0</v>
      </c>
      <c r="K455" s="67">
        <f t="shared" si="124"/>
        <v>0</v>
      </c>
      <c r="L455" s="67">
        <f t="shared" si="124"/>
        <v>0</v>
      </c>
      <c r="M455" s="67">
        <f t="shared" si="124"/>
        <v>0</v>
      </c>
      <c r="N455" s="67">
        <f t="shared" si="124"/>
        <v>0</v>
      </c>
      <c r="O455" s="67">
        <f t="shared" si="124"/>
        <v>0</v>
      </c>
      <c r="P455" s="67">
        <f t="shared" si="124"/>
        <v>0</v>
      </c>
      <c r="Q455" s="5">
        <f t="shared" si="122"/>
        <v>0</v>
      </c>
      <c r="R455" s="5"/>
      <c r="S455" s="5"/>
      <c r="T455" s="5"/>
      <c r="U455" s="5"/>
      <c r="V455" s="5"/>
      <c r="W455" s="5"/>
      <c r="X455" s="5"/>
      <c r="Y455" s="5"/>
      <c r="Z455" s="5"/>
      <c r="AA455" s="5"/>
      <c r="AB455" s="5"/>
      <c r="AC455" s="5"/>
      <c r="AD455" s="5"/>
      <c r="AE455" s="5"/>
      <c r="AF455" s="5"/>
      <c r="AG455" s="5"/>
      <c r="AH455" s="5"/>
      <c r="AI455" s="5"/>
      <c r="AJ455" s="5"/>
      <c r="AK455" s="5"/>
      <c r="AL455" s="5"/>
      <c r="AM455" s="5"/>
      <c r="AN455" s="5"/>
      <c r="AO455" s="5"/>
      <c r="AP455" s="5"/>
      <c r="AQ455" s="5"/>
      <c r="AR455" s="5"/>
      <c r="AS455" s="5"/>
      <c r="AT455" s="5"/>
      <c r="AU455" s="5"/>
      <c r="AV455" s="5"/>
      <c r="AW455" s="5"/>
      <c r="AX455" s="5"/>
      <c r="AY455" s="5"/>
      <c r="AZ455" s="5"/>
      <c r="BA455" s="5"/>
      <c r="BB455" s="5"/>
      <c r="BC455" s="5"/>
      <c r="BD455" s="5"/>
      <c r="BE455" s="5"/>
      <c r="BF455" s="5"/>
      <c r="BG455" s="5"/>
      <c r="BH455" s="5"/>
      <c r="BI455" s="5"/>
      <c r="BJ455" s="5"/>
    </row>
    <row r="456" spans="3:62" hidden="1">
      <c r="C456" s="58">
        <f t="shared" si="123"/>
        <v>0</v>
      </c>
      <c r="D456" s="58">
        <f t="shared" si="123"/>
        <v>0</v>
      </c>
      <c r="E456" s="67">
        <f t="shared" si="124"/>
        <v>0</v>
      </c>
      <c r="F456" s="67">
        <f t="shared" si="124"/>
        <v>0</v>
      </c>
      <c r="G456" s="67">
        <f t="shared" si="124"/>
        <v>0</v>
      </c>
      <c r="H456" s="67">
        <f t="shared" si="124"/>
        <v>0</v>
      </c>
      <c r="I456" s="67">
        <f t="shared" si="124"/>
        <v>0</v>
      </c>
      <c r="J456" s="67">
        <f t="shared" si="124"/>
        <v>0</v>
      </c>
      <c r="K456" s="67">
        <f t="shared" si="124"/>
        <v>0</v>
      </c>
      <c r="L456" s="67">
        <f t="shared" si="124"/>
        <v>0</v>
      </c>
      <c r="M456" s="67">
        <f t="shared" si="124"/>
        <v>0</v>
      </c>
      <c r="N456" s="67">
        <f t="shared" si="124"/>
        <v>0</v>
      </c>
      <c r="O456" s="67">
        <f t="shared" si="124"/>
        <v>0</v>
      </c>
      <c r="P456" s="67">
        <f t="shared" si="124"/>
        <v>0</v>
      </c>
      <c r="Q456" s="5">
        <f t="shared" si="122"/>
        <v>0</v>
      </c>
      <c r="R456" s="5"/>
      <c r="S456" s="5"/>
      <c r="T456" s="5"/>
      <c r="U456" s="5"/>
      <c r="V456" s="5"/>
      <c r="W456" s="5"/>
      <c r="X456" s="5"/>
      <c r="Y456" s="5"/>
      <c r="Z456" s="5"/>
      <c r="AA456" s="5"/>
      <c r="AB456" s="5"/>
      <c r="AC456" s="5"/>
      <c r="AD456" s="5"/>
      <c r="AE456" s="5"/>
      <c r="AF456" s="5"/>
      <c r="AG456" s="5"/>
      <c r="AH456" s="5"/>
      <c r="AI456" s="5"/>
      <c r="AJ456" s="5"/>
      <c r="AK456" s="5"/>
      <c r="AL456" s="5"/>
      <c r="AM456" s="5"/>
      <c r="AN456" s="5"/>
      <c r="AO456" s="5"/>
      <c r="AP456" s="5"/>
      <c r="AQ456" s="5"/>
      <c r="AR456" s="5"/>
      <c r="AS456" s="5"/>
      <c r="AT456" s="5"/>
      <c r="AU456" s="5"/>
      <c r="AV456" s="5"/>
      <c r="AW456" s="5"/>
      <c r="AX456" s="5"/>
      <c r="AY456" s="5"/>
      <c r="AZ456" s="5"/>
      <c r="BA456" s="5"/>
      <c r="BB456" s="5"/>
      <c r="BC456" s="5"/>
      <c r="BD456" s="5"/>
      <c r="BE456" s="5"/>
      <c r="BF456" s="5"/>
      <c r="BG456" s="5"/>
      <c r="BH456" s="5"/>
      <c r="BI456" s="5"/>
      <c r="BJ456" s="5"/>
    </row>
    <row r="457" spans="3:62" hidden="1">
      <c r="C457" s="49" t="str">
        <f t="shared" si="123"/>
        <v>TRACTAMENTS</v>
      </c>
      <c r="D457" s="49" t="str">
        <f t="shared" si="123"/>
        <v>Tractament sofre amb bota i 2 persones</v>
      </c>
      <c r="E457" s="68">
        <f t="shared" si="124"/>
        <v>0</v>
      </c>
      <c r="F457" s="68">
        <f t="shared" si="124"/>
        <v>0</v>
      </c>
      <c r="G457" s="68">
        <f t="shared" si="124"/>
        <v>0</v>
      </c>
      <c r="H457" s="68">
        <f t="shared" si="124"/>
        <v>0</v>
      </c>
      <c r="I457" s="68">
        <f t="shared" si="124"/>
        <v>0</v>
      </c>
      <c r="J457" s="68">
        <f t="shared" si="124"/>
        <v>0</v>
      </c>
      <c r="K457" s="68">
        <f t="shared" si="124"/>
        <v>0</v>
      </c>
      <c r="L457" s="68">
        <f t="shared" si="124"/>
        <v>0</v>
      </c>
      <c r="M457" s="68">
        <f t="shared" si="124"/>
        <v>0</v>
      </c>
      <c r="N457" s="68">
        <f t="shared" si="124"/>
        <v>0</v>
      </c>
      <c r="O457" s="68">
        <f t="shared" si="124"/>
        <v>0</v>
      </c>
      <c r="P457" s="68">
        <f t="shared" si="124"/>
        <v>0</v>
      </c>
      <c r="Q457" s="5">
        <f t="shared" si="122"/>
        <v>0</v>
      </c>
      <c r="R457" s="5"/>
      <c r="S457" s="5"/>
      <c r="T457" s="5"/>
      <c r="U457" s="5"/>
      <c r="V457" s="5"/>
      <c r="W457" s="5"/>
      <c r="X457" s="5"/>
      <c r="Y457" s="5"/>
      <c r="Z457" s="5"/>
      <c r="AA457" s="5"/>
      <c r="AB457" s="5"/>
      <c r="AC457" s="5"/>
      <c r="AD457" s="5"/>
      <c r="AE457" s="5"/>
      <c r="AF457" s="5"/>
      <c r="AG457" s="5"/>
      <c r="AH457" s="5"/>
      <c r="AI457" s="5"/>
      <c r="AJ457" s="5"/>
      <c r="AK457" s="5"/>
      <c r="AL457" s="5"/>
      <c r="AM457" s="5"/>
      <c r="AN457" s="5"/>
      <c r="AO457" s="5"/>
      <c r="AP457" s="5"/>
      <c r="AQ457" s="5"/>
      <c r="AR457" s="5"/>
      <c r="AS457" s="5"/>
      <c r="AT457" s="5"/>
      <c r="AU457" s="5"/>
      <c r="AV457" s="5"/>
      <c r="AW457" s="5"/>
      <c r="AX457" s="5"/>
      <c r="AY457" s="5"/>
      <c r="AZ457" s="5"/>
      <c r="BA457" s="5"/>
      <c r="BB457" s="5"/>
      <c r="BC457" s="5"/>
      <c r="BD457" s="5"/>
      <c r="BE457" s="5"/>
      <c r="BF457" s="5"/>
      <c r="BG457" s="5"/>
      <c r="BH457" s="5"/>
      <c r="BI457" s="5"/>
      <c r="BJ457" s="5"/>
    </row>
    <row r="458" spans="3:62" hidden="1">
      <c r="C458" s="49">
        <f t="shared" si="123"/>
        <v>0</v>
      </c>
      <c r="D458" s="49">
        <f t="shared" si="123"/>
        <v>0</v>
      </c>
      <c r="E458" s="68">
        <f t="shared" si="124"/>
        <v>0</v>
      </c>
      <c r="F458" s="68">
        <f t="shared" si="124"/>
        <v>0</v>
      </c>
      <c r="G458" s="68">
        <f t="shared" si="124"/>
        <v>0</v>
      </c>
      <c r="H458" s="68">
        <f t="shared" si="124"/>
        <v>0</v>
      </c>
      <c r="I458" s="68">
        <f t="shared" si="124"/>
        <v>0</v>
      </c>
      <c r="J458" s="68">
        <f t="shared" si="124"/>
        <v>0</v>
      </c>
      <c r="K458" s="68">
        <f t="shared" si="124"/>
        <v>0</v>
      </c>
      <c r="L458" s="68">
        <f t="shared" si="124"/>
        <v>0</v>
      </c>
      <c r="M458" s="68">
        <f t="shared" si="124"/>
        <v>0</v>
      </c>
      <c r="N458" s="68">
        <f t="shared" si="124"/>
        <v>0</v>
      </c>
      <c r="O458" s="68">
        <f t="shared" si="124"/>
        <v>0</v>
      </c>
      <c r="P458" s="68">
        <f t="shared" si="124"/>
        <v>0</v>
      </c>
      <c r="Q458" s="5">
        <f t="shared" si="122"/>
        <v>0</v>
      </c>
      <c r="R458" s="5"/>
      <c r="S458" s="5"/>
      <c r="T458" s="5"/>
      <c r="U458" s="5"/>
      <c r="V458" s="5"/>
      <c r="W458" s="5"/>
      <c r="X458" s="5"/>
      <c r="Y458" s="5"/>
      <c r="Z458" s="5"/>
      <c r="AA458" s="5"/>
      <c r="AB458" s="5"/>
      <c r="AC458" s="5"/>
      <c r="AD458" s="5"/>
      <c r="AE458" s="5"/>
      <c r="AF458" s="5"/>
      <c r="AG458" s="5"/>
      <c r="AH458" s="5"/>
      <c r="AI458" s="5"/>
      <c r="AJ458" s="5"/>
      <c r="AK458" s="5"/>
      <c r="AL458" s="5"/>
      <c r="AM458" s="5"/>
      <c r="AN458" s="5"/>
      <c r="AO458" s="5"/>
      <c r="AP458" s="5"/>
      <c r="AQ458" s="5"/>
      <c r="AR458" s="5"/>
      <c r="AS458" s="5"/>
      <c r="AT458" s="5"/>
      <c r="AU458" s="5"/>
      <c r="AV458" s="5"/>
      <c r="AW458" s="5"/>
      <c r="AX458" s="5"/>
      <c r="AY458" s="5"/>
      <c r="AZ458" s="5"/>
      <c r="BA458" s="5"/>
      <c r="BB458" s="5"/>
      <c r="BC458" s="5"/>
      <c r="BD458" s="5"/>
      <c r="BE458" s="5"/>
      <c r="BF458" s="5"/>
      <c r="BG458" s="5"/>
      <c r="BH458" s="5"/>
      <c r="BI458" s="5"/>
      <c r="BJ458" s="5"/>
    </row>
    <row r="459" spans="3:62" hidden="1">
      <c r="C459" s="49">
        <f t="shared" si="123"/>
        <v>0</v>
      </c>
      <c r="D459" s="49">
        <f t="shared" si="123"/>
        <v>0</v>
      </c>
      <c r="E459" s="68">
        <f t="shared" si="124"/>
        <v>0</v>
      </c>
      <c r="F459" s="68">
        <f t="shared" si="124"/>
        <v>0</v>
      </c>
      <c r="G459" s="68">
        <f t="shared" si="124"/>
        <v>0</v>
      </c>
      <c r="H459" s="68">
        <f t="shared" si="124"/>
        <v>0</v>
      </c>
      <c r="I459" s="68">
        <f t="shared" si="124"/>
        <v>0</v>
      </c>
      <c r="J459" s="68">
        <f t="shared" si="124"/>
        <v>0</v>
      </c>
      <c r="K459" s="68">
        <f t="shared" si="124"/>
        <v>0</v>
      </c>
      <c r="L459" s="68">
        <f t="shared" si="124"/>
        <v>0</v>
      </c>
      <c r="M459" s="68">
        <f t="shared" si="124"/>
        <v>0</v>
      </c>
      <c r="N459" s="68">
        <f t="shared" si="124"/>
        <v>0</v>
      </c>
      <c r="O459" s="68">
        <f t="shared" si="124"/>
        <v>0</v>
      </c>
      <c r="P459" s="68">
        <f t="shared" si="124"/>
        <v>0</v>
      </c>
      <c r="Q459" s="5">
        <f t="shared" si="122"/>
        <v>0</v>
      </c>
      <c r="R459" s="5"/>
      <c r="S459" s="5"/>
      <c r="T459" s="5"/>
      <c r="U459" s="5"/>
      <c r="V459" s="5"/>
      <c r="W459" s="5"/>
      <c r="X459" s="5"/>
      <c r="Y459" s="5"/>
      <c r="Z459" s="5"/>
      <c r="AA459" s="5"/>
      <c r="AB459" s="5"/>
      <c r="AC459" s="5"/>
      <c r="AD459" s="5"/>
      <c r="AE459" s="5"/>
      <c r="AF459" s="5"/>
      <c r="AG459" s="5"/>
      <c r="AH459" s="5"/>
      <c r="AI459" s="5"/>
      <c r="AJ459" s="5"/>
      <c r="AK459" s="5"/>
      <c r="AL459" s="5"/>
      <c r="AM459" s="5"/>
      <c r="AN459" s="5"/>
      <c r="AO459" s="5"/>
      <c r="AP459" s="5"/>
      <c r="AQ459" s="5"/>
      <c r="AR459" s="5"/>
      <c r="AS459" s="5"/>
      <c r="AT459" s="5"/>
      <c r="AU459" s="5"/>
      <c r="AV459" s="5"/>
      <c r="AW459" s="5"/>
      <c r="AX459" s="5"/>
      <c r="AY459" s="5"/>
      <c r="AZ459" s="5"/>
      <c r="BA459" s="5"/>
      <c r="BB459" s="5"/>
      <c r="BC459" s="5"/>
      <c r="BD459" s="5"/>
      <c r="BE459" s="5"/>
      <c r="BF459" s="5"/>
      <c r="BG459" s="5"/>
      <c r="BH459" s="5"/>
      <c r="BI459" s="5"/>
      <c r="BJ459" s="5"/>
    </row>
    <row r="460" spans="3:62" hidden="1">
      <c r="C460" s="49">
        <f t="shared" si="123"/>
        <v>0</v>
      </c>
      <c r="D460" s="49">
        <f t="shared" si="123"/>
        <v>0</v>
      </c>
      <c r="E460" s="68">
        <f t="shared" si="124"/>
        <v>0</v>
      </c>
      <c r="F460" s="68">
        <f t="shared" si="124"/>
        <v>0</v>
      </c>
      <c r="G460" s="68">
        <f t="shared" si="124"/>
        <v>0</v>
      </c>
      <c r="H460" s="68">
        <f t="shared" si="124"/>
        <v>0</v>
      </c>
      <c r="I460" s="68">
        <f t="shared" si="124"/>
        <v>0</v>
      </c>
      <c r="J460" s="68">
        <f t="shared" si="124"/>
        <v>0</v>
      </c>
      <c r="K460" s="68">
        <f t="shared" si="124"/>
        <v>0</v>
      </c>
      <c r="L460" s="68">
        <f t="shared" si="124"/>
        <v>0</v>
      </c>
      <c r="M460" s="68">
        <f t="shared" si="124"/>
        <v>0</v>
      </c>
      <c r="N460" s="68">
        <f t="shared" si="124"/>
        <v>0</v>
      </c>
      <c r="O460" s="68">
        <f t="shared" si="124"/>
        <v>0</v>
      </c>
      <c r="P460" s="68">
        <f t="shared" si="124"/>
        <v>0</v>
      </c>
      <c r="Q460" s="5">
        <f t="shared" si="122"/>
        <v>0</v>
      </c>
      <c r="R460" s="5"/>
      <c r="S460" s="5"/>
      <c r="T460" s="5"/>
      <c r="U460" s="5"/>
      <c r="V460" s="5"/>
      <c r="W460" s="5"/>
      <c r="X460" s="5"/>
      <c r="Y460" s="5"/>
      <c r="Z460" s="5"/>
      <c r="AA460" s="5"/>
      <c r="AB460" s="5"/>
      <c r="AC460" s="5"/>
      <c r="AD460" s="5"/>
      <c r="AE460" s="5"/>
      <c r="AF460" s="5"/>
      <c r="AG460" s="5"/>
      <c r="AH460" s="5"/>
      <c r="AI460" s="5"/>
      <c r="AJ460" s="5"/>
      <c r="AK460" s="5"/>
      <c r="AL460" s="5"/>
      <c r="AM460" s="5"/>
      <c r="AN460" s="5"/>
      <c r="AO460" s="5"/>
      <c r="AP460" s="5"/>
      <c r="AQ460" s="5"/>
      <c r="AR460" s="5"/>
      <c r="AS460" s="5"/>
      <c r="AT460" s="5"/>
      <c r="AU460" s="5"/>
      <c r="AV460" s="5"/>
      <c r="AW460" s="5"/>
      <c r="AX460" s="5"/>
      <c r="AY460" s="5"/>
      <c r="AZ460" s="5"/>
      <c r="BA460" s="5"/>
      <c r="BB460" s="5"/>
      <c r="BC460" s="5"/>
      <c r="BD460" s="5"/>
      <c r="BE460" s="5"/>
      <c r="BF460" s="5"/>
      <c r="BG460" s="5"/>
      <c r="BH460" s="5"/>
      <c r="BI460" s="5"/>
      <c r="BJ460" s="5"/>
    </row>
    <row r="461" spans="3:62" hidden="1">
      <c r="C461" s="49">
        <f t="shared" si="123"/>
        <v>0</v>
      </c>
      <c r="D461" s="49">
        <f t="shared" si="123"/>
        <v>0</v>
      </c>
      <c r="E461" s="68">
        <f t="shared" si="124"/>
        <v>0</v>
      </c>
      <c r="F461" s="68">
        <f t="shared" si="124"/>
        <v>0</v>
      </c>
      <c r="G461" s="68">
        <f t="shared" si="124"/>
        <v>0</v>
      </c>
      <c r="H461" s="68">
        <f t="shared" si="124"/>
        <v>0</v>
      </c>
      <c r="I461" s="68">
        <f t="shared" si="124"/>
        <v>0</v>
      </c>
      <c r="J461" s="68">
        <f t="shared" si="124"/>
        <v>0</v>
      </c>
      <c r="K461" s="68">
        <f t="shared" si="124"/>
        <v>0</v>
      </c>
      <c r="L461" s="68">
        <f t="shared" si="124"/>
        <v>0</v>
      </c>
      <c r="M461" s="68">
        <f t="shared" si="124"/>
        <v>0</v>
      </c>
      <c r="N461" s="68">
        <f t="shared" si="124"/>
        <v>0</v>
      </c>
      <c r="O461" s="68">
        <f t="shared" si="124"/>
        <v>0</v>
      </c>
      <c r="P461" s="68">
        <f t="shared" si="124"/>
        <v>0</v>
      </c>
      <c r="Q461" s="5">
        <f t="shared" si="122"/>
        <v>0</v>
      </c>
      <c r="R461" s="5"/>
      <c r="S461" s="5"/>
      <c r="T461" s="5"/>
      <c r="U461" s="5"/>
      <c r="V461" s="5"/>
      <c r="W461" s="5"/>
      <c r="X461" s="5"/>
      <c r="Y461" s="5"/>
      <c r="Z461" s="5"/>
      <c r="AA461" s="5"/>
      <c r="AB461" s="5"/>
      <c r="AC461" s="5"/>
      <c r="AD461" s="5"/>
      <c r="AE461" s="5"/>
      <c r="AF461" s="5"/>
      <c r="AG461" s="5"/>
      <c r="AH461" s="5"/>
      <c r="AI461" s="5"/>
      <c r="AJ461" s="5"/>
      <c r="AK461" s="5"/>
      <c r="AL461" s="5"/>
      <c r="AM461" s="5"/>
      <c r="AN461" s="5"/>
      <c r="AO461" s="5"/>
      <c r="AP461" s="5"/>
      <c r="AQ461" s="5"/>
      <c r="AR461" s="5"/>
      <c r="AS461" s="5"/>
      <c r="AT461" s="5"/>
      <c r="AU461" s="5"/>
      <c r="AV461" s="5"/>
      <c r="AW461" s="5"/>
      <c r="AX461" s="5"/>
      <c r="AY461" s="5"/>
      <c r="AZ461" s="5"/>
      <c r="BA461" s="5"/>
      <c r="BB461" s="5"/>
      <c r="BC461" s="5"/>
      <c r="BD461" s="5"/>
      <c r="BE461" s="5"/>
      <c r="BF461" s="5"/>
      <c r="BG461" s="5"/>
      <c r="BH461" s="5"/>
      <c r="BI461" s="5"/>
      <c r="BJ461" s="5"/>
    </row>
    <row r="462" spans="3:62" hidden="1">
      <c r="C462" s="60" t="str">
        <f t="shared" si="123"/>
        <v>DESHERBAT</v>
      </c>
      <c r="D462" s="60" t="str">
        <f t="shared" si="123"/>
        <v>Desherbat amb tractor</v>
      </c>
      <c r="E462" s="69">
        <f t="shared" si="124"/>
        <v>0</v>
      </c>
      <c r="F462" s="69">
        <f t="shared" si="124"/>
        <v>0</v>
      </c>
      <c r="G462" s="69">
        <f t="shared" si="124"/>
        <v>0</v>
      </c>
      <c r="H462" s="69">
        <f t="shared" si="124"/>
        <v>0</v>
      </c>
      <c r="I462" s="69">
        <f t="shared" si="124"/>
        <v>0</v>
      </c>
      <c r="J462" s="69">
        <f t="shared" si="124"/>
        <v>0</v>
      </c>
      <c r="K462" s="69">
        <f t="shared" si="124"/>
        <v>0</v>
      </c>
      <c r="L462" s="69">
        <f t="shared" si="124"/>
        <v>0</v>
      </c>
      <c r="M462" s="69">
        <f t="shared" si="124"/>
        <v>0</v>
      </c>
      <c r="N462" s="69">
        <f t="shared" si="124"/>
        <v>0</v>
      </c>
      <c r="O462" s="69">
        <f t="shared" si="124"/>
        <v>0</v>
      </c>
      <c r="P462" s="69">
        <f t="shared" si="124"/>
        <v>0</v>
      </c>
      <c r="Q462" s="5">
        <f t="shared" si="122"/>
        <v>0</v>
      </c>
      <c r="R462" s="5"/>
      <c r="S462" s="5"/>
      <c r="T462" s="5"/>
      <c r="U462" s="5"/>
      <c r="V462" s="5"/>
      <c r="W462" s="5"/>
      <c r="X462" s="5"/>
      <c r="Y462" s="5"/>
      <c r="Z462" s="5"/>
      <c r="AA462" s="5"/>
      <c r="AB462" s="5"/>
      <c r="AC462" s="5"/>
      <c r="AD462" s="5"/>
      <c r="AE462" s="5"/>
      <c r="AF462" s="5"/>
      <c r="AG462" s="5"/>
      <c r="AH462" s="5"/>
      <c r="AI462" s="5"/>
      <c r="AJ462" s="5"/>
      <c r="AK462" s="5"/>
      <c r="AL462" s="5"/>
      <c r="AM462" s="5"/>
      <c r="AN462" s="5"/>
      <c r="AO462" s="5"/>
      <c r="AP462" s="5"/>
      <c r="AQ462" s="5"/>
      <c r="AR462" s="5"/>
      <c r="AS462" s="5"/>
      <c r="AT462" s="5"/>
      <c r="AU462" s="5"/>
      <c r="AV462" s="5"/>
      <c r="AW462" s="5"/>
      <c r="AX462" s="5"/>
      <c r="AY462" s="5"/>
      <c r="AZ462" s="5"/>
      <c r="BA462" s="5"/>
      <c r="BB462" s="5"/>
      <c r="BC462" s="5"/>
      <c r="BD462" s="5"/>
      <c r="BE462" s="5"/>
      <c r="BF462" s="5"/>
      <c r="BG462" s="5"/>
      <c r="BH462" s="5"/>
      <c r="BI462" s="5"/>
      <c r="BJ462" s="5"/>
    </row>
    <row r="463" spans="3:62" hidden="1">
      <c r="C463" s="60">
        <f t="shared" si="123"/>
        <v>0</v>
      </c>
      <c r="D463" s="60" t="str">
        <f t="shared" si="123"/>
        <v>Desherbat manual 2,5h/1.000 m2</v>
      </c>
      <c r="E463" s="69">
        <f t="shared" si="124"/>
        <v>0</v>
      </c>
      <c r="F463" s="69">
        <f t="shared" si="124"/>
        <v>0</v>
      </c>
      <c r="G463" s="69">
        <f t="shared" si="124"/>
        <v>0</v>
      </c>
      <c r="H463" s="69">
        <f t="shared" si="124"/>
        <v>0</v>
      </c>
      <c r="I463" s="69">
        <f t="shared" si="124"/>
        <v>0</v>
      </c>
      <c r="J463" s="69">
        <f t="shared" si="124"/>
        <v>0</v>
      </c>
      <c r="K463" s="69">
        <f t="shared" si="124"/>
        <v>0</v>
      </c>
      <c r="L463" s="69">
        <f t="shared" si="124"/>
        <v>0</v>
      </c>
      <c r="M463" s="69">
        <f t="shared" si="124"/>
        <v>0</v>
      </c>
      <c r="N463" s="69">
        <f t="shared" si="124"/>
        <v>0</v>
      </c>
      <c r="O463" s="69">
        <f t="shared" si="124"/>
        <v>0</v>
      </c>
      <c r="P463" s="69">
        <f t="shared" si="124"/>
        <v>0</v>
      </c>
      <c r="Q463" s="5">
        <f t="shared" si="122"/>
        <v>0</v>
      </c>
      <c r="R463" s="5"/>
      <c r="S463" s="5"/>
      <c r="T463" s="5"/>
      <c r="U463" s="5"/>
      <c r="V463" s="5"/>
      <c r="W463" s="5"/>
      <c r="X463" s="5"/>
      <c r="Y463" s="5"/>
      <c r="Z463" s="5"/>
      <c r="AA463" s="5"/>
      <c r="AB463" s="5"/>
      <c r="AC463" s="5"/>
      <c r="AD463" s="5"/>
      <c r="AE463" s="5"/>
      <c r="AF463" s="5"/>
      <c r="AG463" s="5"/>
      <c r="AH463" s="5"/>
      <c r="AI463" s="5"/>
      <c r="AJ463" s="5"/>
      <c r="AK463" s="5"/>
      <c r="AL463" s="5"/>
      <c r="AM463" s="5"/>
      <c r="AN463" s="5"/>
      <c r="AO463" s="5"/>
      <c r="AP463" s="5"/>
      <c r="AQ463" s="5"/>
      <c r="AR463" s="5"/>
      <c r="AS463" s="5"/>
      <c r="AT463" s="5"/>
      <c r="AU463" s="5"/>
      <c r="AV463" s="5"/>
      <c r="AW463" s="5"/>
      <c r="AX463" s="5"/>
      <c r="AY463" s="5"/>
      <c r="AZ463" s="5"/>
      <c r="BA463" s="5"/>
      <c r="BB463" s="5"/>
      <c r="BC463" s="5"/>
      <c r="BD463" s="5"/>
      <c r="BE463" s="5"/>
      <c r="BF463" s="5"/>
      <c r="BG463" s="5"/>
      <c r="BH463" s="5"/>
      <c r="BI463" s="5"/>
      <c r="BJ463" s="5"/>
    </row>
    <row r="464" spans="3:62" hidden="1">
      <c r="C464" s="60">
        <f t="shared" si="123"/>
        <v>0</v>
      </c>
      <c r="D464" s="60">
        <f t="shared" si="123"/>
        <v>0</v>
      </c>
      <c r="E464" s="69">
        <f t="shared" si="124"/>
        <v>0</v>
      </c>
      <c r="F464" s="69">
        <f t="shared" si="124"/>
        <v>0</v>
      </c>
      <c r="G464" s="69">
        <f t="shared" si="124"/>
        <v>0</v>
      </c>
      <c r="H464" s="69">
        <f t="shared" si="124"/>
        <v>0</v>
      </c>
      <c r="I464" s="69">
        <f t="shared" si="124"/>
        <v>0</v>
      </c>
      <c r="J464" s="69">
        <f t="shared" si="124"/>
        <v>0</v>
      </c>
      <c r="K464" s="69">
        <f t="shared" si="124"/>
        <v>0</v>
      </c>
      <c r="L464" s="69">
        <f t="shared" si="124"/>
        <v>0</v>
      </c>
      <c r="M464" s="69">
        <f t="shared" si="124"/>
        <v>0</v>
      </c>
      <c r="N464" s="69">
        <f t="shared" si="124"/>
        <v>0</v>
      </c>
      <c r="O464" s="69">
        <f t="shared" si="124"/>
        <v>0</v>
      </c>
      <c r="P464" s="69">
        <f t="shared" si="124"/>
        <v>0</v>
      </c>
      <c r="Q464" s="5">
        <f t="shared" si="122"/>
        <v>0</v>
      </c>
      <c r="R464" s="5"/>
      <c r="S464" s="5"/>
      <c r="T464" s="5"/>
      <c r="U464" s="5"/>
      <c r="V464" s="5"/>
      <c r="W464" s="5"/>
      <c r="X464" s="5"/>
      <c r="Y464" s="5"/>
      <c r="Z464" s="5"/>
      <c r="AA464" s="5"/>
      <c r="AB464" s="5"/>
      <c r="AC464" s="5"/>
      <c r="AD464" s="5"/>
      <c r="AE464" s="5"/>
      <c r="AF464" s="5"/>
      <c r="AG464" s="5"/>
      <c r="AH464" s="5"/>
      <c r="AI464" s="5"/>
      <c r="AJ464" s="5"/>
      <c r="AK464" s="5"/>
      <c r="AL464" s="5"/>
      <c r="AM464" s="5"/>
      <c r="AN464" s="5"/>
      <c r="AO464" s="5"/>
      <c r="AP464" s="5"/>
      <c r="AQ464" s="5"/>
      <c r="AR464" s="5"/>
      <c r="AS464" s="5"/>
      <c r="AT464" s="5"/>
      <c r="AU464" s="5"/>
      <c r="AV464" s="5"/>
      <c r="AW464" s="5"/>
      <c r="AX464" s="5"/>
      <c r="AY464" s="5"/>
      <c r="AZ464" s="5"/>
      <c r="BA464" s="5"/>
      <c r="BB464" s="5"/>
      <c r="BC464" s="5"/>
      <c r="BD464" s="5"/>
      <c r="BE464" s="5"/>
      <c r="BF464" s="5"/>
      <c r="BG464" s="5"/>
      <c r="BH464" s="5"/>
      <c r="BI464" s="5"/>
      <c r="BJ464" s="5"/>
    </row>
    <row r="465" spans="3:62" hidden="1">
      <c r="C465" s="60">
        <f t="shared" si="123"/>
        <v>0</v>
      </c>
      <c r="D465" s="60">
        <f t="shared" si="123"/>
        <v>0</v>
      </c>
      <c r="E465" s="69">
        <f t="shared" si="124"/>
        <v>0</v>
      </c>
      <c r="F465" s="69">
        <f t="shared" si="124"/>
        <v>0</v>
      </c>
      <c r="G465" s="69">
        <f t="shared" si="124"/>
        <v>0</v>
      </c>
      <c r="H465" s="69">
        <f t="shared" si="124"/>
        <v>0</v>
      </c>
      <c r="I465" s="69">
        <f t="shared" si="124"/>
        <v>0</v>
      </c>
      <c r="J465" s="69">
        <f t="shared" si="124"/>
        <v>0</v>
      </c>
      <c r="K465" s="69">
        <f t="shared" si="124"/>
        <v>0</v>
      </c>
      <c r="L465" s="69">
        <f t="shared" si="124"/>
        <v>0</v>
      </c>
      <c r="M465" s="69">
        <f t="shared" si="124"/>
        <v>0</v>
      </c>
      <c r="N465" s="69">
        <f t="shared" si="124"/>
        <v>0</v>
      </c>
      <c r="O465" s="69">
        <f t="shared" si="124"/>
        <v>0</v>
      </c>
      <c r="P465" s="69">
        <f t="shared" si="124"/>
        <v>0</v>
      </c>
      <c r="Q465" s="5">
        <f t="shared" si="122"/>
        <v>0</v>
      </c>
      <c r="R465" s="5"/>
      <c r="S465" s="5"/>
      <c r="T465" s="5"/>
      <c r="U465" s="5"/>
      <c r="V465" s="5"/>
      <c r="W465" s="5"/>
      <c r="X465" s="5"/>
      <c r="Y465" s="5"/>
      <c r="Z465" s="5"/>
      <c r="AA465" s="5"/>
      <c r="AB465" s="5"/>
      <c r="AC465" s="5"/>
      <c r="AD465" s="5"/>
      <c r="AE465" s="5"/>
      <c r="AF465" s="5"/>
      <c r="AG465" s="5"/>
      <c r="AH465" s="5"/>
      <c r="AI465" s="5"/>
      <c r="AJ465" s="5"/>
      <c r="AK465" s="5"/>
      <c r="AL465" s="5"/>
      <c r="AM465" s="5"/>
      <c r="AN465" s="5"/>
      <c r="AO465" s="5"/>
      <c r="AP465" s="5"/>
      <c r="AQ465" s="5"/>
      <c r="AR465" s="5"/>
      <c r="AS465" s="5"/>
      <c r="AT465" s="5"/>
      <c r="AU465" s="5"/>
      <c r="AV465" s="5"/>
      <c r="AW465" s="5"/>
      <c r="AX465" s="5"/>
      <c r="AY465" s="5"/>
      <c r="AZ465" s="5"/>
      <c r="BA465" s="5"/>
      <c r="BB465" s="5"/>
      <c r="BC465" s="5"/>
      <c r="BD465" s="5"/>
      <c r="BE465" s="5"/>
      <c r="BF465" s="5"/>
      <c r="BG465" s="5"/>
      <c r="BH465" s="5"/>
      <c r="BI465" s="5"/>
      <c r="BJ465" s="5"/>
    </row>
    <row r="466" spans="3:62" hidden="1">
      <c r="C466" s="62" t="str">
        <f t="shared" si="123"/>
        <v>ALTRES OPERACIONS ESPECÍFIQUES</v>
      </c>
      <c r="D466" s="62" t="str">
        <f t="shared" si="123"/>
        <v>Renda de la terra</v>
      </c>
      <c r="E466" s="70">
        <f t="shared" si="124"/>
        <v>0</v>
      </c>
      <c r="F466" s="70">
        <f t="shared" si="124"/>
        <v>0</v>
      </c>
      <c r="G466" s="70">
        <f t="shared" si="124"/>
        <v>0</v>
      </c>
      <c r="H466" s="70">
        <f t="shared" si="124"/>
        <v>0</v>
      </c>
      <c r="I466" s="70">
        <f t="shared" si="124"/>
        <v>0</v>
      </c>
      <c r="J466" s="70">
        <f t="shared" si="124"/>
        <v>0</v>
      </c>
      <c r="K466" s="70">
        <f t="shared" si="124"/>
        <v>0</v>
      </c>
      <c r="L466" s="70">
        <f t="shared" si="124"/>
        <v>0</v>
      </c>
      <c r="M466" s="70">
        <f t="shared" si="124"/>
        <v>0</v>
      </c>
      <c r="N466" s="70">
        <f t="shared" si="124"/>
        <v>0</v>
      </c>
      <c r="O466" s="70">
        <f t="shared" si="124"/>
        <v>0</v>
      </c>
      <c r="P466" s="70">
        <f t="shared" si="124"/>
        <v>0</v>
      </c>
      <c r="Q466" s="5">
        <f t="shared" si="122"/>
        <v>0</v>
      </c>
      <c r="R466" s="5"/>
      <c r="S466" s="5"/>
      <c r="T466" s="5"/>
      <c r="U466" s="5"/>
      <c r="V466" s="5"/>
      <c r="W466" s="5"/>
      <c r="X466" s="5"/>
      <c r="Y466" s="5"/>
      <c r="Z466" s="5"/>
      <c r="AA466" s="5"/>
      <c r="AB466" s="5"/>
      <c r="AC466" s="5"/>
      <c r="AD466" s="5"/>
      <c r="AE466" s="5"/>
      <c r="AF466" s="5"/>
      <c r="AG466" s="5"/>
      <c r="AH466" s="5"/>
      <c r="AI466" s="5"/>
      <c r="AJ466" s="5"/>
      <c r="AK466" s="5"/>
      <c r="AL466" s="5"/>
      <c r="AM466" s="5"/>
      <c r="AN466" s="5"/>
      <c r="AO466" s="5"/>
      <c r="AP466" s="5"/>
      <c r="AQ466" s="5"/>
      <c r="AR466" s="5"/>
      <c r="AS466" s="5"/>
      <c r="AT466" s="5"/>
      <c r="AU466" s="5"/>
      <c r="AV466" s="5"/>
      <c r="AW466" s="5"/>
      <c r="AX466" s="5"/>
      <c r="AY466" s="5"/>
      <c r="AZ466" s="5"/>
      <c r="BA466" s="5"/>
      <c r="BB466" s="5"/>
      <c r="BC466" s="5"/>
      <c r="BD466" s="5"/>
      <c r="BE466" s="5"/>
      <c r="BF466" s="5"/>
      <c r="BG466" s="5"/>
      <c r="BH466" s="5"/>
      <c r="BI466" s="5"/>
      <c r="BJ466" s="5"/>
    </row>
    <row r="467" spans="3:62" hidden="1">
      <c r="C467" s="62">
        <f t="shared" si="123"/>
        <v>0</v>
      </c>
      <c r="D467" s="62">
        <f t="shared" si="123"/>
        <v>0</v>
      </c>
      <c r="E467" s="70">
        <f t="shared" si="124"/>
        <v>0</v>
      </c>
      <c r="F467" s="70">
        <f t="shared" si="124"/>
        <v>0</v>
      </c>
      <c r="G467" s="70">
        <f t="shared" si="124"/>
        <v>0</v>
      </c>
      <c r="H467" s="70">
        <f t="shared" si="124"/>
        <v>0</v>
      </c>
      <c r="I467" s="70">
        <f t="shared" si="124"/>
        <v>0</v>
      </c>
      <c r="J467" s="70">
        <f t="shared" si="124"/>
        <v>0</v>
      </c>
      <c r="K467" s="70">
        <f t="shared" si="124"/>
        <v>0</v>
      </c>
      <c r="L467" s="70">
        <f t="shared" si="124"/>
        <v>0</v>
      </c>
      <c r="M467" s="70">
        <f t="shared" si="124"/>
        <v>0</v>
      </c>
      <c r="N467" s="70">
        <f t="shared" si="124"/>
        <v>0</v>
      </c>
      <c r="O467" s="70">
        <f t="shared" si="124"/>
        <v>0</v>
      </c>
      <c r="P467" s="70">
        <f t="shared" si="124"/>
        <v>0</v>
      </c>
      <c r="Q467" s="5">
        <f t="shared" si="122"/>
        <v>0</v>
      </c>
      <c r="R467" s="5"/>
      <c r="S467" s="5"/>
      <c r="T467" s="5"/>
      <c r="U467" s="5"/>
      <c r="V467" s="5"/>
      <c r="W467" s="5"/>
      <c r="X467" s="5"/>
      <c r="Y467" s="5"/>
      <c r="Z467" s="5"/>
      <c r="AA467" s="5"/>
      <c r="AB467" s="5"/>
      <c r="AC467" s="5"/>
      <c r="AD467" s="5"/>
      <c r="AE467" s="5"/>
      <c r="AF467" s="5"/>
      <c r="AG467" s="5"/>
      <c r="AH467" s="5"/>
      <c r="AI467" s="5"/>
      <c r="AJ467" s="5"/>
      <c r="AK467" s="5"/>
      <c r="AL467" s="5"/>
      <c r="AM467" s="5"/>
      <c r="AN467" s="5"/>
      <c r="AO467" s="5"/>
      <c r="AP467" s="5"/>
      <c r="AQ467" s="5"/>
      <c r="AR467" s="5"/>
      <c r="AS467" s="5"/>
      <c r="AT467" s="5"/>
      <c r="AU467" s="5"/>
      <c r="AV467" s="5"/>
      <c r="AW467" s="5"/>
      <c r="AX467" s="5"/>
      <c r="AY467" s="5"/>
      <c r="AZ467" s="5"/>
      <c r="BA467" s="5"/>
      <c r="BB467" s="5"/>
      <c r="BC467" s="5"/>
      <c r="BD467" s="5"/>
      <c r="BE467" s="5"/>
      <c r="BF467" s="5"/>
      <c r="BG467" s="5"/>
      <c r="BH467" s="5"/>
      <c r="BI467" s="5"/>
      <c r="BJ467" s="5"/>
    </row>
    <row r="468" spans="3:62" hidden="1">
      <c r="C468" s="62">
        <f t="shared" si="123"/>
        <v>0</v>
      </c>
      <c r="D468" s="62">
        <f t="shared" si="123"/>
        <v>0</v>
      </c>
      <c r="E468" s="70">
        <f t="shared" si="124"/>
        <v>0</v>
      </c>
      <c r="F468" s="70">
        <f t="shared" si="124"/>
        <v>0</v>
      </c>
      <c r="G468" s="70">
        <f t="shared" si="124"/>
        <v>0</v>
      </c>
      <c r="H468" s="70">
        <f t="shared" si="124"/>
        <v>0</v>
      </c>
      <c r="I468" s="70">
        <f t="shared" si="124"/>
        <v>0</v>
      </c>
      <c r="J468" s="70">
        <f t="shared" si="124"/>
        <v>0</v>
      </c>
      <c r="K468" s="70">
        <f t="shared" si="124"/>
        <v>0</v>
      </c>
      <c r="L468" s="70">
        <f t="shared" si="124"/>
        <v>0</v>
      </c>
      <c r="M468" s="70">
        <f t="shared" si="124"/>
        <v>0</v>
      </c>
      <c r="N468" s="70">
        <f t="shared" si="124"/>
        <v>0</v>
      </c>
      <c r="O468" s="70">
        <f t="shared" si="124"/>
        <v>0</v>
      </c>
      <c r="P468" s="70">
        <f t="shared" si="124"/>
        <v>0</v>
      </c>
      <c r="Q468" s="5">
        <f t="shared" si="122"/>
        <v>0</v>
      </c>
      <c r="R468" s="5"/>
      <c r="S468" s="5"/>
      <c r="T468" s="5"/>
      <c r="U468" s="5"/>
      <c r="V468" s="5"/>
      <c r="W468" s="5"/>
      <c r="X468" s="5"/>
      <c r="Y468" s="5"/>
      <c r="Z468" s="5"/>
      <c r="AA468" s="5"/>
      <c r="AB468" s="5"/>
      <c r="AC468" s="5"/>
      <c r="AD468" s="5"/>
      <c r="AE468" s="5"/>
      <c r="AF468" s="5"/>
      <c r="AG468" s="5"/>
      <c r="AH468" s="5"/>
      <c r="AI468" s="5"/>
      <c r="AJ468" s="5"/>
      <c r="AK468" s="5"/>
      <c r="AL468" s="5"/>
      <c r="AM468" s="5"/>
      <c r="AN468" s="5"/>
      <c r="AO468" s="5"/>
      <c r="AP468" s="5"/>
      <c r="AQ468" s="5"/>
      <c r="AR468" s="5"/>
      <c r="AS468" s="5"/>
      <c r="AT468" s="5"/>
      <c r="AU468" s="5"/>
      <c r="AV468" s="5"/>
      <c r="AW468" s="5"/>
      <c r="AX468" s="5"/>
      <c r="AY468" s="5"/>
      <c r="AZ468" s="5"/>
      <c r="BA468" s="5"/>
      <c r="BB468" s="5"/>
      <c r="BC468" s="5"/>
      <c r="BD468" s="5"/>
      <c r="BE468" s="5"/>
      <c r="BF468" s="5"/>
      <c r="BG468" s="5"/>
      <c r="BH468" s="5"/>
      <c r="BI468" s="5"/>
      <c r="BJ468" s="5"/>
    </row>
    <row r="469" spans="3:62" hidden="1">
      <c r="C469" s="62">
        <f t="shared" si="123"/>
        <v>0</v>
      </c>
      <c r="D469" s="62">
        <f t="shared" si="123"/>
        <v>0</v>
      </c>
      <c r="E469" s="70">
        <f t="shared" si="124"/>
        <v>0</v>
      </c>
      <c r="F469" s="70">
        <f t="shared" si="124"/>
        <v>0</v>
      </c>
      <c r="G469" s="70">
        <f t="shared" si="124"/>
        <v>0</v>
      </c>
      <c r="H469" s="70">
        <f t="shared" si="124"/>
        <v>0</v>
      </c>
      <c r="I469" s="70">
        <f t="shared" si="124"/>
        <v>0</v>
      </c>
      <c r="J469" s="70">
        <f t="shared" si="124"/>
        <v>0</v>
      </c>
      <c r="K469" s="70">
        <f t="shared" si="124"/>
        <v>0</v>
      </c>
      <c r="L469" s="70">
        <f t="shared" si="124"/>
        <v>0</v>
      </c>
      <c r="M469" s="70">
        <f t="shared" si="124"/>
        <v>0</v>
      </c>
      <c r="N469" s="70">
        <f t="shared" si="124"/>
        <v>0</v>
      </c>
      <c r="O469" s="70">
        <f t="shared" si="124"/>
        <v>0</v>
      </c>
      <c r="P469" s="70">
        <f t="shared" si="124"/>
        <v>0</v>
      </c>
      <c r="Q469" s="5">
        <f t="shared" si="122"/>
        <v>0</v>
      </c>
      <c r="R469" s="5"/>
      <c r="S469" s="5"/>
      <c r="T469" s="5"/>
      <c r="U469" s="5"/>
      <c r="V469" s="5"/>
      <c r="W469" s="5"/>
      <c r="X469" s="5"/>
      <c r="Y469" s="5"/>
      <c r="Z469" s="5"/>
      <c r="AA469" s="5"/>
      <c r="AB469" s="5"/>
      <c r="AC469" s="5"/>
      <c r="AD469" s="5"/>
      <c r="AE469" s="5"/>
      <c r="AF469" s="5"/>
      <c r="AG469" s="5"/>
      <c r="AH469" s="5"/>
      <c r="AI469" s="5"/>
      <c r="AJ469" s="5"/>
      <c r="AK469" s="5"/>
      <c r="AL469" s="5"/>
      <c r="AM469" s="5"/>
      <c r="AN469" s="5"/>
      <c r="AO469" s="5"/>
      <c r="AP469" s="5"/>
      <c r="AQ469" s="5"/>
      <c r="AR469" s="5"/>
      <c r="AS469" s="5"/>
      <c r="AT469" s="5"/>
      <c r="AU469" s="5"/>
      <c r="AV469" s="5"/>
      <c r="AW469" s="5"/>
      <c r="AX469" s="5"/>
      <c r="AY469" s="5"/>
      <c r="AZ469" s="5"/>
      <c r="BA469" s="5"/>
      <c r="BB469" s="5"/>
      <c r="BC469" s="5"/>
      <c r="BD469" s="5"/>
      <c r="BE469" s="5"/>
      <c r="BF469" s="5"/>
      <c r="BG469" s="5"/>
      <c r="BH469" s="5"/>
      <c r="BI469" s="5"/>
      <c r="BJ469" s="5"/>
    </row>
    <row r="470" spans="3:62" hidden="1">
      <c r="C470" s="62">
        <f t="shared" ref="C470:D472" si="125">+C40</f>
        <v>0</v>
      </c>
      <c r="D470" s="62">
        <f t="shared" si="125"/>
        <v>0</v>
      </c>
      <c r="E470" s="70">
        <f t="shared" si="124"/>
        <v>0</v>
      </c>
      <c r="F470" s="70">
        <f t="shared" si="124"/>
        <v>0</v>
      </c>
      <c r="G470" s="70">
        <f t="shared" si="124"/>
        <v>0</v>
      </c>
      <c r="H470" s="70">
        <f t="shared" si="124"/>
        <v>0</v>
      </c>
      <c r="I470" s="70">
        <f t="shared" si="124"/>
        <v>0</v>
      </c>
      <c r="J470" s="70">
        <f t="shared" si="124"/>
        <v>0</v>
      </c>
      <c r="K470" s="70">
        <f t="shared" si="124"/>
        <v>0</v>
      </c>
      <c r="L470" s="70">
        <f t="shared" si="124"/>
        <v>0</v>
      </c>
      <c r="M470" s="70">
        <f t="shared" si="124"/>
        <v>0</v>
      </c>
      <c r="N470" s="70">
        <f t="shared" si="124"/>
        <v>0</v>
      </c>
      <c r="O470" s="70">
        <f t="shared" si="124"/>
        <v>0</v>
      </c>
      <c r="P470" s="70">
        <f t="shared" si="124"/>
        <v>0</v>
      </c>
      <c r="Q470" s="5">
        <f t="shared" si="122"/>
        <v>0</v>
      </c>
      <c r="R470" s="5"/>
      <c r="S470" s="5"/>
      <c r="T470" s="5"/>
      <c r="U470" s="5"/>
      <c r="V470" s="5"/>
      <c r="W470" s="5"/>
      <c r="X470" s="5"/>
      <c r="Y470" s="5"/>
      <c r="Z470" s="5"/>
      <c r="AA470" s="5"/>
      <c r="AB470" s="5"/>
      <c r="AC470" s="5"/>
      <c r="AD470" s="5"/>
      <c r="AE470" s="5"/>
      <c r="AF470" s="5"/>
      <c r="AG470" s="5"/>
      <c r="AH470" s="5"/>
      <c r="AI470" s="5"/>
      <c r="AJ470" s="5"/>
      <c r="AK470" s="5"/>
      <c r="AL470" s="5"/>
      <c r="AM470" s="5"/>
      <c r="AN470" s="5"/>
      <c r="AO470" s="5"/>
      <c r="AP470" s="5"/>
      <c r="AQ470" s="5"/>
      <c r="AR470" s="5"/>
      <c r="AS470" s="5"/>
      <c r="AT470" s="5"/>
      <c r="AU470" s="5"/>
      <c r="AV470" s="5"/>
      <c r="AW470" s="5"/>
      <c r="AX470" s="5"/>
      <c r="AY470" s="5"/>
      <c r="AZ470" s="5"/>
      <c r="BA470" s="5"/>
      <c r="BB470" s="5"/>
      <c r="BC470" s="5"/>
      <c r="BD470" s="5"/>
      <c r="BE470" s="5"/>
      <c r="BF470" s="5"/>
      <c r="BG470" s="5"/>
      <c r="BH470" s="5"/>
      <c r="BI470" s="5"/>
      <c r="BJ470" s="5"/>
    </row>
    <row r="471" spans="3:62" hidden="1">
      <c r="C471" s="55" t="str">
        <f t="shared" si="125"/>
        <v>RECOL.LECCIÓ</v>
      </c>
      <c r="D471" s="55" t="str">
        <f t="shared" si="125"/>
        <v>Recol.lecció carbassa</v>
      </c>
      <c r="E471" s="71">
        <f t="shared" ref="E471:P472" si="126">+E41*VLOOKUP($D471,$D$176:$AV$280,42,FALSE)</f>
        <v>0</v>
      </c>
      <c r="F471" s="71">
        <f t="shared" si="126"/>
        <v>0</v>
      </c>
      <c r="G471" s="71">
        <f t="shared" si="126"/>
        <v>0</v>
      </c>
      <c r="H471" s="71">
        <f t="shared" si="126"/>
        <v>0</v>
      </c>
      <c r="I471" s="71">
        <f t="shared" si="126"/>
        <v>0</v>
      </c>
      <c r="J471" s="71">
        <f t="shared" si="126"/>
        <v>0</v>
      </c>
      <c r="K471" s="71">
        <f t="shared" si="126"/>
        <v>0</v>
      </c>
      <c r="L471" s="71">
        <f t="shared" si="126"/>
        <v>0</v>
      </c>
      <c r="M471" s="71">
        <f t="shared" si="126"/>
        <v>0</v>
      </c>
      <c r="N471" s="71">
        <f t="shared" si="126"/>
        <v>0</v>
      </c>
      <c r="O471" s="71">
        <f t="shared" si="126"/>
        <v>0</v>
      </c>
      <c r="P471" s="71">
        <f t="shared" si="126"/>
        <v>0</v>
      </c>
      <c r="Q471" s="5">
        <f t="shared" si="122"/>
        <v>0</v>
      </c>
      <c r="R471" s="5"/>
      <c r="S471" s="5"/>
      <c r="T471" s="5"/>
      <c r="U471" s="5"/>
      <c r="V471" s="5"/>
      <c r="W471" s="5"/>
      <c r="X471" s="5"/>
      <c r="Y471" s="5"/>
      <c r="Z471" s="5"/>
      <c r="AA471" s="5"/>
      <c r="AB471" s="5"/>
      <c r="AC471" s="5"/>
      <c r="AD471" s="5"/>
      <c r="AE471" s="5"/>
      <c r="AF471" s="5"/>
      <c r="AG471" s="5"/>
      <c r="AH471" s="5"/>
      <c r="AI471" s="5"/>
      <c r="AJ471" s="5"/>
      <c r="AK471" s="5"/>
      <c r="AL471" s="5"/>
      <c r="AM471" s="5"/>
      <c r="AN471" s="5"/>
      <c r="AO471" s="5"/>
      <c r="AP471" s="5"/>
      <c r="AQ471" s="5"/>
      <c r="AR471" s="5"/>
      <c r="AS471" s="5"/>
      <c r="AT471" s="5"/>
      <c r="AU471" s="5"/>
      <c r="AV471" s="5"/>
      <c r="AW471" s="5"/>
      <c r="AX471" s="5"/>
      <c r="AY471" s="5"/>
      <c r="AZ471" s="5"/>
      <c r="BA471" s="5"/>
      <c r="BB471" s="5"/>
      <c r="BC471" s="5"/>
      <c r="BD471" s="5"/>
      <c r="BE471" s="5"/>
      <c r="BF471" s="5"/>
      <c r="BG471" s="5"/>
      <c r="BH471" s="5"/>
      <c r="BI471" s="5"/>
      <c r="BJ471" s="5"/>
    </row>
    <row r="472" spans="3:62" hidden="1">
      <c r="C472" s="55">
        <f t="shared" si="125"/>
        <v>0</v>
      </c>
      <c r="D472" s="55">
        <f t="shared" si="125"/>
        <v>0</v>
      </c>
      <c r="E472" s="71">
        <f t="shared" si="126"/>
        <v>0</v>
      </c>
      <c r="F472" s="71">
        <f t="shared" si="126"/>
        <v>0</v>
      </c>
      <c r="G472" s="71">
        <f t="shared" si="126"/>
        <v>0</v>
      </c>
      <c r="H472" s="71">
        <f t="shared" si="126"/>
        <v>0</v>
      </c>
      <c r="I472" s="71">
        <f t="shared" si="126"/>
        <v>0</v>
      </c>
      <c r="J472" s="71">
        <f t="shared" si="126"/>
        <v>0</v>
      </c>
      <c r="K472" s="71">
        <f t="shared" si="126"/>
        <v>0</v>
      </c>
      <c r="L472" s="71">
        <f t="shared" si="126"/>
        <v>0</v>
      </c>
      <c r="M472" s="71">
        <f t="shared" si="126"/>
        <v>0</v>
      </c>
      <c r="N472" s="71">
        <f t="shared" si="126"/>
        <v>0</v>
      </c>
      <c r="O472" s="71">
        <f t="shared" si="126"/>
        <v>0</v>
      </c>
      <c r="P472" s="71">
        <f t="shared" si="126"/>
        <v>0</v>
      </c>
      <c r="Q472" s="5">
        <f t="shared" si="122"/>
        <v>0</v>
      </c>
      <c r="R472" s="5"/>
      <c r="S472" s="5"/>
      <c r="T472" s="5"/>
      <c r="U472" s="5"/>
      <c r="V472" s="5"/>
      <c r="W472" s="5"/>
      <c r="X472" s="5"/>
      <c r="Y472" s="5"/>
      <c r="Z472" s="5"/>
      <c r="AA472" s="5"/>
      <c r="AB472" s="5"/>
      <c r="AC472" s="5"/>
      <c r="AD472" s="5"/>
      <c r="AE472" s="5"/>
      <c r="AF472" s="5"/>
      <c r="AG472" s="5"/>
      <c r="AH472" s="5"/>
      <c r="AI472" s="5"/>
      <c r="AJ472" s="5"/>
      <c r="AK472" s="5"/>
      <c r="AL472" s="5"/>
      <c r="AM472" s="5"/>
      <c r="AN472" s="5"/>
      <c r="AO472" s="5"/>
      <c r="AP472" s="5"/>
      <c r="AQ472" s="5"/>
      <c r="AR472" s="5"/>
      <c r="AS472" s="5"/>
      <c r="AT472" s="5"/>
      <c r="AU472" s="5"/>
      <c r="AV472" s="5"/>
      <c r="AW472" s="5"/>
      <c r="AX472" s="5"/>
      <c r="AY472" s="5"/>
      <c r="AZ472" s="5"/>
      <c r="BA472" s="5"/>
      <c r="BB472" s="5"/>
      <c r="BC472" s="5"/>
      <c r="BD472" s="5"/>
      <c r="BE472" s="5"/>
      <c r="BF472" s="5"/>
      <c r="BG472" s="5"/>
      <c r="BH472" s="5"/>
      <c r="BI472" s="5"/>
      <c r="BJ472" s="5"/>
    </row>
    <row r="473" spans="3:62" hidden="1">
      <c r="E473" s="5">
        <f>SUM(E438:E472)</f>
        <v>0</v>
      </c>
      <c r="F473" s="5">
        <f t="shared" ref="F473:P473" si="127">SUM(F438:F472)</f>
        <v>0</v>
      </c>
      <c r="G473" s="5">
        <f t="shared" si="127"/>
        <v>0</v>
      </c>
      <c r="H473" s="5">
        <f t="shared" si="127"/>
        <v>0</v>
      </c>
      <c r="I473" s="5">
        <f t="shared" si="127"/>
        <v>0</v>
      </c>
      <c r="J473" s="5">
        <f t="shared" si="127"/>
        <v>0</v>
      </c>
      <c r="K473" s="5">
        <f t="shared" si="127"/>
        <v>0</v>
      </c>
      <c r="L473" s="5">
        <f t="shared" si="127"/>
        <v>0</v>
      </c>
      <c r="M473" s="5">
        <f t="shared" si="127"/>
        <v>0</v>
      </c>
      <c r="N473" s="5">
        <f t="shared" si="127"/>
        <v>0</v>
      </c>
      <c r="O473" s="5">
        <f t="shared" si="127"/>
        <v>0</v>
      </c>
      <c r="P473" s="5">
        <f t="shared" si="127"/>
        <v>0</v>
      </c>
      <c r="Q473" s="5"/>
      <c r="R473" s="5"/>
      <c r="S473" s="5"/>
      <c r="T473" s="5"/>
      <c r="U473" s="5"/>
      <c r="V473" s="5"/>
      <c r="W473" s="5"/>
      <c r="X473" s="5"/>
      <c r="Y473" s="5"/>
      <c r="Z473" s="5"/>
      <c r="AA473" s="5"/>
      <c r="AB473" s="5"/>
      <c r="AC473" s="5"/>
      <c r="AD473" s="5"/>
      <c r="AE473" s="5"/>
      <c r="AF473" s="5"/>
      <c r="AG473" s="5"/>
      <c r="AH473" s="5"/>
      <c r="AI473" s="5"/>
      <c r="AJ473" s="5"/>
      <c r="AK473" s="5"/>
      <c r="AL473" s="5"/>
      <c r="AM473" s="5"/>
      <c r="AN473" s="5"/>
      <c r="AO473" s="5"/>
      <c r="AP473" s="5"/>
      <c r="AQ473" s="5"/>
      <c r="AR473" s="5"/>
      <c r="AS473" s="5"/>
      <c r="AT473" s="5"/>
      <c r="AU473" s="5"/>
      <c r="AV473" s="5"/>
      <c r="AW473" s="5"/>
      <c r="AX473" s="5"/>
      <c r="AY473" s="5"/>
      <c r="AZ473" s="5"/>
      <c r="BA473" s="5"/>
      <c r="BB473" s="5"/>
      <c r="BC473" s="5"/>
      <c r="BD473" s="5"/>
      <c r="BE473" s="5"/>
      <c r="BF473" s="5"/>
      <c r="BG473" s="5"/>
      <c r="BH473" s="5"/>
      <c r="BI473" s="5"/>
      <c r="BJ473" s="5"/>
    </row>
    <row r="474" spans="3:62" hidden="1"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  <c r="AA474" s="5"/>
      <c r="AB474" s="5"/>
      <c r="AC474" s="5"/>
      <c r="AD474" s="5"/>
      <c r="AE474" s="5"/>
      <c r="AF474" s="5"/>
      <c r="AG474" s="5"/>
      <c r="AH474" s="5"/>
      <c r="AI474" s="5"/>
      <c r="AJ474" s="5"/>
      <c r="AK474" s="5"/>
      <c r="AL474" s="5"/>
      <c r="AM474" s="5"/>
      <c r="AN474" s="5"/>
      <c r="AO474" s="5"/>
      <c r="AP474" s="5"/>
      <c r="AQ474" s="5"/>
      <c r="AR474" s="5"/>
      <c r="AS474" s="5"/>
      <c r="AT474" s="5"/>
      <c r="AU474" s="5"/>
      <c r="AV474" s="5"/>
      <c r="AW474" s="5"/>
      <c r="AX474" s="5"/>
      <c r="AY474" s="5"/>
      <c r="AZ474" s="5"/>
      <c r="BA474" s="5"/>
      <c r="BB474" s="5"/>
      <c r="BC474" s="5"/>
      <c r="BD474" s="5"/>
      <c r="BE474" s="5"/>
      <c r="BF474" s="5"/>
      <c r="BG474" s="5"/>
      <c r="BH474" s="5"/>
      <c r="BI474" s="5"/>
      <c r="BJ474" s="5"/>
    </row>
    <row r="475" spans="3:62" hidden="1"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  <c r="AA475" s="5"/>
      <c r="AB475" s="5"/>
      <c r="AC475" s="5"/>
      <c r="AD475" s="5"/>
      <c r="AE475" s="5"/>
      <c r="AF475" s="5"/>
      <c r="AG475" s="5"/>
      <c r="AH475" s="5"/>
      <c r="AI475" s="5"/>
      <c r="AJ475" s="5"/>
      <c r="AK475" s="5"/>
      <c r="AL475" s="5"/>
      <c r="AM475" s="5"/>
      <c r="AN475" s="5"/>
      <c r="AO475" s="5"/>
      <c r="AP475" s="5"/>
      <c r="AQ475" s="5"/>
      <c r="AR475" s="5"/>
      <c r="AS475" s="5"/>
      <c r="AT475" s="5"/>
      <c r="AU475" s="5"/>
      <c r="AV475" s="5"/>
      <c r="AW475" s="5"/>
      <c r="AX475" s="5"/>
      <c r="AY475" s="5"/>
      <c r="AZ475" s="5"/>
      <c r="BA475" s="5"/>
      <c r="BB475" s="5"/>
      <c r="BC475" s="5"/>
      <c r="BD475" s="5"/>
      <c r="BE475" s="5"/>
      <c r="BF475" s="5"/>
      <c r="BG475" s="5"/>
      <c r="BH475" s="5"/>
      <c r="BI475" s="5"/>
      <c r="BJ475" s="5"/>
    </row>
    <row r="476" spans="3:62" hidden="1"/>
    <row r="477" spans="3:62" hidden="1">
      <c r="D477" s="3" t="str">
        <f>CONCATENATE("Calendari de costos de les operacions (preparació): ",E3)</f>
        <v>Calendari de costos de les operacions (preparació): Carbassa</v>
      </c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</row>
    <row r="478" spans="3:62" hidden="1">
      <c r="D478" s="1"/>
      <c r="F478" s="1"/>
      <c r="G478" s="1"/>
      <c r="Q478" s="5"/>
    </row>
    <row r="479" spans="3:62" hidden="1">
      <c r="Q479" s="5"/>
    </row>
    <row r="480" spans="3:62" hidden="1">
      <c r="E480" t="str">
        <f t="shared" ref="E480:P480" si="128">+E7</f>
        <v xml:space="preserve">gener </v>
      </c>
      <c r="F480" t="str">
        <f t="shared" si="128"/>
        <v>febrer</v>
      </c>
      <c r="G480" t="str">
        <f t="shared" si="128"/>
        <v xml:space="preserve">març </v>
      </c>
      <c r="H480" t="str">
        <f t="shared" si="128"/>
        <v>abril</v>
      </c>
      <c r="I480" t="str">
        <f t="shared" si="128"/>
        <v>maig</v>
      </c>
      <c r="J480" t="str">
        <f t="shared" si="128"/>
        <v>juny</v>
      </c>
      <c r="K480" t="str">
        <f t="shared" si="128"/>
        <v>juliol</v>
      </c>
      <c r="L480" t="str">
        <f t="shared" si="128"/>
        <v>agost</v>
      </c>
      <c r="M480" t="str">
        <f t="shared" si="128"/>
        <v>setembre</v>
      </c>
      <c r="N480" t="str">
        <f t="shared" si="128"/>
        <v>octubre</v>
      </c>
      <c r="O480" t="str">
        <f t="shared" si="128"/>
        <v>novembre</v>
      </c>
      <c r="P480" t="str">
        <f t="shared" si="128"/>
        <v>desembre</v>
      </c>
      <c r="Q480" s="5"/>
    </row>
    <row r="481" spans="3:17" hidden="1">
      <c r="C481" s="51" t="str">
        <f t="shared" ref="C481:C515" si="129">+C8</f>
        <v>PREPARACIÓ DEL SÒL</v>
      </c>
      <c r="D481" s="51" t="str">
        <f t="shared" ref="D481:D515" si="130">IF(D8&lt;&gt;"",CONCATENATE("Preparació per ",LOWER(D8)),0)</f>
        <v>Preparació per estripat</v>
      </c>
      <c r="E481" s="64">
        <f>+E8*VLOOKUP($D481,$D$176:$AV$280,42,FALSE)</f>
        <v>0</v>
      </c>
      <c r="F481" s="64">
        <f t="shared" ref="F481:P481" si="131">+F8*VLOOKUP($D481,$D$176:$AV$280,42,FALSE)</f>
        <v>0</v>
      </c>
      <c r="G481" s="64">
        <f t="shared" si="131"/>
        <v>0</v>
      </c>
      <c r="H481" s="64">
        <f t="shared" si="131"/>
        <v>0</v>
      </c>
      <c r="I481" s="64">
        <f t="shared" si="131"/>
        <v>0</v>
      </c>
      <c r="J481" s="64">
        <f t="shared" si="131"/>
        <v>0</v>
      </c>
      <c r="K481" s="64">
        <f t="shared" si="131"/>
        <v>0</v>
      </c>
      <c r="L481" s="64">
        <f t="shared" si="131"/>
        <v>0</v>
      </c>
      <c r="M481" s="64">
        <f t="shared" si="131"/>
        <v>0</v>
      </c>
      <c r="N481" s="64">
        <f t="shared" si="131"/>
        <v>0</v>
      </c>
      <c r="O481" s="64">
        <f t="shared" si="131"/>
        <v>0</v>
      </c>
      <c r="P481" s="64">
        <f t="shared" si="131"/>
        <v>0</v>
      </c>
      <c r="Q481" s="5">
        <f>SUM(E481:P481)</f>
        <v>0</v>
      </c>
    </row>
    <row r="482" spans="3:17" hidden="1">
      <c r="C482" s="51">
        <f t="shared" si="129"/>
        <v>0</v>
      </c>
      <c r="D482" s="51" t="str">
        <f t="shared" si="130"/>
        <v>Preparació per fresat</v>
      </c>
      <c r="E482" s="64">
        <f t="shared" ref="E482:P497" si="132">+E9*VLOOKUP($D482,$D$176:$AV$280,42,FALSE)</f>
        <v>0</v>
      </c>
      <c r="F482" s="64">
        <f t="shared" si="132"/>
        <v>0</v>
      </c>
      <c r="G482" s="64">
        <f t="shared" si="132"/>
        <v>0</v>
      </c>
      <c r="H482" s="64">
        <f t="shared" si="132"/>
        <v>0</v>
      </c>
      <c r="I482" s="64">
        <f t="shared" si="132"/>
        <v>0</v>
      </c>
      <c r="J482" s="64">
        <f t="shared" si="132"/>
        <v>0</v>
      </c>
      <c r="K482" s="64">
        <f t="shared" si="132"/>
        <v>0</v>
      </c>
      <c r="L482" s="64">
        <f t="shared" si="132"/>
        <v>0</v>
      </c>
      <c r="M482" s="64">
        <f t="shared" si="132"/>
        <v>0</v>
      </c>
      <c r="N482" s="64">
        <f t="shared" si="132"/>
        <v>0</v>
      </c>
      <c r="O482" s="64">
        <f t="shared" si="132"/>
        <v>0</v>
      </c>
      <c r="P482" s="64">
        <f t="shared" si="132"/>
        <v>0</v>
      </c>
      <c r="Q482" s="5">
        <f t="shared" ref="Q482:Q515" si="133">SUM(E482:P482)</f>
        <v>0</v>
      </c>
    </row>
    <row r="483" spans="3:17" hidden="1">
      <c r="C483" s="51">
        <f t="shared" si="129"/>
        <v>0</v>
      </c>
      <c r="D483" s="51" t="str">
        <f t="shared" si="130"/>
        <v>Preparació per desbrossat amb desbrossadora</v>
      </c>
      <c r="E483" s="64">
        <f t="shared" si="132"/>
        <v>0</v>
      </c>
      <c r="F483" s="64">
        <f t="shared" si="132"/>
        <v>0</v>
      </c>
      <c r="G483" s="64">
        <f t="shared" si="132"/>
        <v>0</v>
      </c>
      <c r="H483" s="64">
        <f t="shared" si="132"/>
        <v>0</v>
      </c>
      <c r="I483" s="64">
        <f t="shared" si="132"/>
        <v>0</v>
      </c>
      <c r="J483" s="64">
        <f t="shared" si="132"/>
        <v>0</v>
      </c>
      <c r="K483" s="64">
        <f t="shared" si="132"/>
        <v>0</v>
      </c>
      <c r="L483" s="64">
        <f t="shared" si="132"/>
        <v>0</v>
      </c>
      <c r="M483" s="64">
        <f t="shared" si="132"/>
        <v>0</v>
      </c>
      <c r="N483" s="64">
        <f t="shared" si="132"/>
        <v>0</v>
      </c>
      <c r="O483" s="64">
        <f t="shared" si="132"/>
        <v>0</v>
      </c>
      <c r="P483" s="64">
        <f t="shared" si="132"/>
        <v>0</v>
      </c>
      <c r="Q483" s="5">
        <f t="shared" si="133"/>
        <v>0</v>
      </c>
    </row>
    <row r="484" spans="3:17" hidden="1">
      <c r="C484" s="51">
        <f t="shared" si="129"/>
        <v>0</v>
      </c>
      <c r="D484" s="51">
        <f t="shared" si="130"/>
        <v>0</v>
      </c>
      <c r="E484" s="64">
        <f t="shared" si="132"/>
        <v>0</v>
      </c>
      <c r="F484" s="64">
        <f t="shared" si="132"/>
        <v>0</v>
      </c>
      <c r="G484" s="64">
        <f t="shared" si="132"/>
        <v>0</v>
      </c>
      <c r="H484" s="64">
        <f t="shared" si="132"/>
        <v>0</v>
      </c>
      <c r="I484" s="64">
        <f t="shared" si="132"/>
        <v>0</v>
      </c>
      <c r="J484" s="64">
        <f t="shared" si="132"/>
        <v>0</v>
      </c>
      <c r="K484" s="64">
        <f t="shared" si="132"/>
        <v>0</v>
      </c>
      <c r="L484" s="64">
        <f t="shared" si="132"/>
        <v>0</v>
      </c>
      <c r="M484" s="64">
        <f t="shared" si="132"/>
        <v>0</v>
      </c>
      <c r="N484" s="64">
        <f t="shared" si="132"/>
        <v>0</v>
      </c>
      <c r="O484" s="64">
        <f t="shared" si="132"/>
        <v>0</v>
      </c>
      <c r="P484" s="64">
        <f t="shared" si="132"/>
        <v>0</v>
      </c>
      <c r="Q484" s="5">
        <f t="shared" si="133"/>
        <v>0</v>
      </c>
    </row>
    <row r="485" spans="3:17" hidden="1">
      <c r="C485" s="51">
        <f t="shared" si="129"/>
        <v>0</v>
      </c>
      <c r="D485" s="51">
        <f t="shared" si="130"/>
        <v>0</v>
      </c>
      <c r="E485" s="64">
        <f t="shared" si="132"/>
        <v>0</v>
      </c>
      <c r="F485" s="64">
        <f t="shared" si="132"/>
        <v>0</v>
      </c>
      <c r="G485" s="64">
        <f t="shared" si="132"/>
        <v>0</v>
      </c>
      <c r="H485" s="64">
        <f t="shared" si="132"/>
        <v>0</v>
      </c>
      <c r="I485" s="64">
        <f t="shared" si="132"/>
        <v>0</v>
      </c>
      <c r="J485" s="64">
        <f t="shared" si="132"/>
        <v>0</v>
      </c>
      <c r="K485" s="64">
        <f t="shared" si="132"/>
        <v>0</v>
      </c>
      <c r="L485" s="64">
        <f t="shared" si="132"/>
        <v>0</v>
      </c>
      <c r="M485" s="64">
        <f t="shared" si="132"/>
        <v>0</v>
      </c>
      <c r="N485" s="64">
        <f t="shared" si="132"/>
        <v>0</v>
      </c>
      <c r="O485" s="64">
        <f t="shared" si="132"/>
        <v>0</v>
      </c>
      <c r="P485" s="64">
        <f t="shared" si="132"/>
        <v>0</v>
      </c>
      <c r="Q485" s="5">
        <f t="shared" si="133"/>
        <v>0</v>
      </c>
    </row>
    <row r="486" spans="3:17" hidden="1">
      <c r="C486" s="51">
        <f t="shared" si="129"/>
        <v>0</v>
      </c>
      <c r="D486" s="51">
        <f t="shared" si="130"/>
        <v>0</v>
      </c>
      <c r="E486" s="64">
        <f t="shared" si="132"/>
        <v>0</v>
      </c>
      <c r="F486" s="64">
        <f t="shared" si="132"/>
        <v>0</v>
      </c>
      <c r="G486" s="64">
        <f t="shared" si="132"/>
        <v>0</v>
      </c>
      <c r="H486" s="64">
        <f t="shared" si="132"/>
        <v>0</v>
      </c>
      <c r="I486" s="64">
        <f t="shared" si="132"/>
        <v>0</v>
      </c>
      <c r="J486" s="64">
        <f t="shared" si="132"/>
        <v>0</v>
      </c>
      <c r="K486" s="64">
        <f t="shared" si="132"/>
        <v>0</v>
      </c>
      <c r="L486" s="64">
        <f t="shared" si="132"/>
        <v>0</v>
      </c>
      <c r="M486" s="64">
        <f t="shared" si="132"/>
        <v>0</v>
      </c>
      <c r="N486" s="64">
        <f t="shared" si="132"/>
        <v>0</v>
      </c>
      <c r="O486" s="64">
        <f t="shared" si="132"/>
        <v>0</v>
      </c>
      <c r="P486" s="64">
        <f t="shared" si="132"/>
        <v>0</v>
      </c>
      <c r="Q486" s="5">
        <f t="shared" si="133"/>
        <v>0</v>
      </c>
    </row>
    <row r="487" spans="3:17" hidden="1">
      <c r="C487" s="51">
        <f t="shared" si="129"/>
        <v>0</v>
      </c>
      <c r="D487" s="51">
        <f t="shared" si="130"/>
        <v>0</v>
      </c>
      <c r="E487" s="64">
        <f t="shared" si="132"/>
        <v>0</v>
      </c>
      <c r="F487" s="64">
        <f t="shared" si="132"/>
        <v>0</v>
      </c>
      <c r="G487" s="64">
        <f t="shared" si="132"/>
        <v>0</v>
      </c>
      <c r="H487" s="64">
        <f t="shared" si="132"/>
        <v>0</v>
      </c>
      <c r="I487" s="64">
        <f t="shared" si="132"/>
        <v>0</v>
      </c>
      <c r="J487" s="64">
        <f t="shared" si="132"/>
        <v>0</v>
      </c>
      <c r="K487" s="64">
        <f t="shared" si="132"/>
        <v>0</v>
      </c>
      <c r="L487" s="64">
        <f t="shared" si="132"/>
        <v>0</v>
      </c>
      <c r="M487" s="64">
        <f t="shared" si="132"/>
        <v>0</v>
      </c>
      <c r="N487" s="64">
        <f t="shared" si="132"/>
        <v>0</v>
      </c>
      <c r="O487" s="64">
        <f t="shared" si="132"/>
        <v>0</v>
      </c>
      <c r="P487" s="64">
        <f t="shared" si="132"/>
        <v>0</v>
      </c>
      <c r="Q487" s="5">
        <f t="shared" si="133"/>
        <v>0</v>
      </c>
    </row>
    <row r="488" spans="3:17" hidden="1">
      <c r="C488" s="53" t="str">
        <f t="shared" si="129"/>
        <v>ADOBAT</v>
      </c>
      <c r="D488" s="53" t="str">
        <f t="shared" si="130"/>
        <v>Preparació per aplicació de compost (60 t/ha)</v>
      </c>
      <c r="E488" s="65">
        <f t="shared" si="132"/>
        <v>0</v>
      </c>
      <c r="F488" s="65">
        <f t="shared" si="132"/>
        <v>0</v>
      </c>
      <c r="G488" s="65">
        <f t="shared" si="132"/>
        <v>0</v>
      </c>
      <c r="H488" s="65">
        <f t="shared" si="132"/>
        <v>0</v>
      </c>
      <c r="I488" s="65">
        <f t="shared" si="132"/>
        <v>0</v>
      </c>
      <c r="J488" s="65">
        <f t="shared" si="132"/>
        <v>0</v>
      </c>
      <c r="K488" s="65">
        <f t="shared" si="132"/>
        <v>0</v>
      </c>
      <c r="L488" s="65">
        <f t="shared" si="132"/>
        <v>0</v>
      </c>
      <c r="M488" s="65">
        <f t="shared" si="132"/>
        <v>0</v>
      </c>
      <c r="N488" s="65">
        <f t="shared" si="132"/>
        <v>0</v>
      </c>
      <c r="O488" s="65">
        <f t="shared" si="132"/>
        <v>0</v>
      </c>
      <c r="P488" s="65">
        <f t="shared" si="132"/>
        <v>0</v>
      </c>
      <c r="Q488" s="5">
        <f t="shared" si="133"/>
        <v>0</v>
      </c>
    </row>
    <row r="489" spans="3:17" hidden="1">
      <c r="C489" s="53">
        <f t="shared" si="129"/>
        <v>0</v>
      </c>
      <c r="D489" s="53">
        <f t="shared" si="130"/>
        <v>0</v>
      </c>
      <c r="E489" s="65">
        <f t="shared" si="132"/>
        <v>0</v>
      </c>
      <c r="F489" s="65">
        <f t="shared" si="132"/>
        <v>0</v>
      </c>
      <c r="G489" s="65">
        <f t="shared" si="132"/>
        <v>0</v>
      </c>
      <c r="H489" s="65">
        <f t="shared" si="132"/>
        <v>0</v>
      </c>
      <c r="I489" s="65">
        <f t="shared" si="132"/>
        <v>0</v>
      </c>
      <c r="J489" s="65">
        <f t="shared" si="132"/>
        <v>0</v>
      </c>
      <c r="K489" s="65">
        <f t="shared" si="132"/>
        <v>0</v>
      </c>
      <c r="L489" s="65">
        <f t="shared" si="132"/>
        <v>0</v>
      </c>
      <c r="M489" s="65">
        <f t="shared" si="132"/>
        <v>0</v>
      </c>
      <c r="N489" s="65">
        <f t="shared" si="132"/>
        <v>0</v>
      </c>
      <c r="O489" s="65">
        <f t="shared" si="132"/>
        <v>0</v>
      </c>
      <c r="P489" s="65">
        <f t="shared" si="132"/>
        <v>0</v>
      </c>
      <c r="Q489" s="5">
        <f t="shared" si="133"/>
        <v>0</v>
      </c>
    </row>
    <row r="490" spans="3:17" hidden="1">
      <c r="C490" s="53">
        <f t="shared" si="129"/>
        <v>0</v>
      </c>
      <c r="D490" s="53">
        <f t="shared" si="130"/>
        <v>0</v>
      </c>
      <c r="E490" s="65">
        <f t="shared" si="132"/>
        <v>0</v>
      </c>
      <c r="F490" s="65">
        <f t="shared" si="132"/>
        <v>0</v>
      </c>
      <c r="G490" s="65">
        <f t="shared" si="132"/>
        <v>0</v>
      </c>
      <c r="H490" s="65">
        <f t="shared" si="132"/>
        <v>0</v>
      </c>
      <c r="I490" s="65">
        <f t="shared" si="132"/>
        <v>0</v>
      </c>
      <c r="J490" s="65">
        <f t="shared" si="132"/>
        <v>0</v>
      </c>
      <c r="K490" s="65">
        <f t="shared" si="132"/>
        <v>0</v>
      </c>
      <c r="L490" s="65">
        <f t="shared" si="132"/>
        <v>0</v>
      </c>
      <c r="M490" s="65">
        <f t="shared" si="132"/>
        <v>0</v>
      </c>
      <c r="N490" s="65">
        <f t="shared" si="132"/>
        <v>0</v>
      </c>
      <c r="O490" s="65">
        <f t="shared" si="132"/>
        <v>0</v>
      </c>
      <c r="P490" s="65">
        <f t="shared" si="132"/>
        <v>0</v>
      </c>
      <c r="Q490" s="5">
        <f t="shared" si="133"/>
        <v>0</v>
      </c>
    </row>
    <row r="491" spans="3:17" hidden="1">
      <c r="C491" s="53">
        <f t="shared" si="129"/>
        <v>0</v>
      </c>
      <c r="D491" s="53">
        <f t="shared" si="130"/>
        <v>0</v>
      </c>
      <c r="E491" s="65">
        <f t="shared" si="132"/>
        <v>0</v>
      </c>
      <c r="F491" s="65">
        <f t="shared" si="132"/>
        <v>0</v>
      </c>
      <c r="G491" s="65">
        <f t="shared" si="132"/>
        <v>0</v>
      </c>
      <c r="H491" s="65">
        <f t="shared" si="132"/>
        <v>0</v>
      </c>
      <c r="I491" s="65">
        <f t="shared" si="132"/>
        <v>0</v>
      </c>
      <c r="J491" s="65">
        <f t="shared" si="132"/>
        <v>0</v>
      </c>
      <c r="K491" s="65">
        <f t="shared" si="132"/>
        <v>0</v>
      </c>
      <c r="L491" s="65">
        <f t="shared" si="132"/>
        <v>0</v>
      </c>
      <c r="M491" s="65">
        <f t="shared" si="132"/>
        <v>0</v>
      </c>
      <c r="N491" s="65">
        <f t="shared" si="132"/>
        <v>0</v>
      </c>
      <c r="O491" s="65">
        <f t="shared" si="132"/>
        <v>0</v>
      </c>
      <c r="P491" s="65">
        <f t="shared" si="132"/>
        <v>0</v>
      </c>
      <c r="Q491" s="5">
        <f t="shared" si="133"/>
        <v>0</v>
      </c>
    </row>
    <row r="492" spans="3:17" hidden="1">
      <c r="C492" s="56" t="str">
        <f t="shared" si="129"/>
        <v>PLANTACIÓ</v>
      </c>
      <c r="D492" s="56" t="str">
        <f t="shared" si="130"/>
        <v>Preparació per sembra manual carbassa</v>
      </c>
      <c r="E492" s="66">
        <f t="shared" si="132"/>
        <v>0</v>
      </c>
      <c r="F492" s="66">
        <f t="shared" si="132"/>
        <v>0</v>
      </c>
      <c r="G492" s="66">
        <f t="shared" si="132"/>
        <v>0</v>
      </c>
      <c r="H492" s="66">
        <f t="shared" si="132"/>
        <v>0</v>
      </c>
      <c r="I492" s="66">
        <f t="shared" si="132"/>
        <v>0</v>
      </c>
      <c r="J492" s="66">
        <f t="shared" si="132"/>
        <v>0</v>
      </c>
      <c r="K492" s="66">
        <f t="shared" si="132"/>
        <v>0</v>
      </c>
      <c r="L492" s="66">
        <f t="shared" si="132"/>
        <v>0</v>
      </c>
      <c r="M492" s="66">
        <f t="shared" si="132"/>
        <v>0</v>
      </c>
      <c r="N492" s="66">
        <f t="shared" si="132"/>
        <v>0</v>
      </c>
      <c r="O492" s="66">
        <f t="shared" si="132"/>
        <v>0</v>
      </c>
      <c r="P492" s="66">
        <f t="shared" si="132"/>
        <v>0</v>
      </c>
      <c r="Q492" s="5">
        <f t="shared" si="133"/>
        <v>0</v>
      </c>
    </row>
    <row r="493" spans="3:17" hidden="1">
      <c r="C493" s="56">
        <f t="shared" si="129"/>
        <v>0</v>
      </c>
      <c r="D493" s="56">
        <f t="shared" si="130"/>
        <v>0</v>
      </c>
      <c r="E493" s="66">
        <f t="shared" si="132"/>
        <v>0</v>
      </c>
      <c r="F493" s="66">
        <f t="shared" si="132"/>
        <v>0</v>
      </c>
      <c r="G493" s="66">
        <f t="shared" si="132"/>
        <v>0</v>
      </c>
      <c r="H493" s="66">
        <f t="shared" si="132"/>
        <v>0</v>
      </c>
      <c r="I493" s="66">
        <f t="shared" si="132"/>
        <v>0</v>
      </c>
      <c r="J493" s="66">
        <f t="shared" si="132"/>
        <v>0</v>
      </c>
      <c r="K493" s="66">
        <f t="shared" si="132"/>
        <v>0</v>
      </c>
      <c r="L493" s="66">
        <f t="shared" si="132"/>
        <v>0</v>
      </c>
      <c r="M493" s="66">
        <f t="shared" si="132"/>
        <v>0</v>
      </c>
      <c r="N493" s="66">
        <f t="shared" si="132"/>
        <v>0</v>
      </c>
      <c r="O493" s="66">
        <f t="shared" si="132"/>
        <v>0</v>
      </c>
      <c r="P493" s="66">
        <f t="shared" si="132"/>
        <v>0</v>
      </c>
      <c r="Q493" s="5">
        <f t="shared" si="133"/>
        <v>0</v>
      </c>
    </row>
    <row r="494" spans="3:17" hidden="1">
      <c r="C494" s="56">
        <f t="shared" si="129"/>
        <v>0</v>
      </c>
      <c r="D494" s="56">
        <f t="shared" si="130"/>
        <v>0</v>
      </c>
      <c r="E494" s="66">
        <f t="shared" si="132"/>
        <v>0</v>
      </c>
      <c r="F494" s="66">
        <f t="shared" si="132"/>
        <v>0</v>
      </c>
      <c r="G494" s="66">
        <f t="shared" si="132"/>
        <v>0</v>
      </c>
      <c r="H494" s="66">
        <f t="shared" si="132"/>
        <v>0</v>
      </c>
      <c r="I494" s="66">
        <f t="shared" si="132"/>
        <v>0</v>
      </c>
      <c r="J494" s="66">
        <f t="shared" si="132"/>
        <v>0</v>
      </c>
      <c r="K494" s="66">
        <f t="shared" si="132"/>
        <v>0</v>
      </c>
      <c r="L494" s="66">
        <f t="shared" si="132"/>
        <v>0</v>
      </c>
      <c r="M494" s="66">
        <f t="shared" si="132"/>
        <v>0</v>
      </c>
      <c r="N494" s="66">
        <f t="shared" si="132"/>
        <v>0</v>
      </c>
      <c r="O494" s="66">
        <f t="shared" si="132"/>
        <v>0</v>
      </c>
      <c r="P494" s="66">
        <f t="shared" si="132"/>
        <v>0</v>
      </c>
      <c r="Q494" s="5">
        <f t="shared" si="133"/>
        <v>0</v>
      </c>
    </row>
    <row r="495" spans="3:17" hidden="1">
      <c r="C495" s="56">
        <f t="shared" si="129"/>
        <v>0</v>
      </c>
      <c r="D495" s="56">
        <f t="shared" si="130"/>
        <v>0</v>
      </c>
      <c r="E495" s="66">
        <f t="shared" si="132"/>
        <v>0</v>
      </c>
      <c r="F495" s="66">
        <f t="shared" si="132"/>
        <v>0</v>
      </c>
      <c r="G495" s="66">
        <f t="shared" si="132"/>
        <v>0</v>
      </c>
      <c r="H495" s="66">
        <f t="shared" si="132"/>
        <v>0</v>
      </c>
      <c r="I495" s="66">
        <f t="shared" si="132"/>
        <v>0</v>
      </c>
      <c r="J495" s="66">
        <f t="shared" si="132"/>
        <v>0</v>
      </c>
      <c r="K495" s="66">
        <f t="shared" si="132"/>
        <v>0</v>
      </c>
      <c r="L495" s="66">
        <f t="shared" si="132"/>
        <v>0</v>
      </c>
      <c r="M495" s="66">
        <f t="shared" si="132"/>
        <v>0</v>
      </c>
      <c r="N495" s="66">
        <f t="shared" si="132"/>
        <v>0</v>
      </c>
      <c r="O495" s="66">
        <f t="shared" si="132"/>
        <v>0</v>
      </c>
      <c r="P495" s="66">
        <f t="shared" si="132"/>
        <v>0</v>
      </c>
      <c r="Q495" s="5">
        <f t="shared" si="133"/>
        <v>0</v>
      </c>
    </row>
    <row r="496" spans="3:17" hidden="1">
      <c r="C496" s="58" t="str">
        <f t="shared" si="129"/>
        <v>REG</v>
      </c>
      <c r="D496" s="58">
        <f t="shared" si="130"/>
        <v>0</v>
      </c>
      <c r="E496" s="67">
        <f t="shared" si="132"/>
        <v>0</v>
      </c>
      <c r="F496" s="67">
        <f t="shared" si="132"/>
        <v>0</v>
      </c>
      <c r="G496" s="67">
        <f t="shared" si="132"/>
        <v>0</v>
      </c>
      <c r="H496" s="67">
        <f t="shared" si="132"/>
        <v>0</v>
      </c>
      <c r="I496" s="67">
        <f t="shared" si="132"/>
        <v>0</v>
      </c>
      <c r="J496" s="67">
        <f t="shared" si="132"/>
        <v>0</v>
      </c>
      <c r="K496" s="67">
        <f t="shared" si="132"/>
        <v>0</v>
      </c>
      <c r="L496" s="67">
        <f t="shared" si="132"/>
        <v>0</v>
      </c>
      <c r="M496" s="67">
        <f t="shared" si="132"/>
        <v>0</v>
      </c>
      <c r="N496" s="67">
        <f t="shared" si="132"/>
        <v>0</v>
      </c>
      <c r="O496" s="67">
        <f t="shared" si="132"/>
        <v>0</v>
      </c>
      <c r="P496" s="67">
        <f t="shared" si="132"/>
        <v>0</v>
      </c>
      <c r="Q496" s="5">
        <f t="shared" si="133"/>
        <v>0</v>
      </c>
    </row>
    <row r="497" spans="3:17" hidden="1">
      <c r="C497" s="58">
        <f t="shared" si="129"/>
        <v>0</v>
      </c>
      <c r="D497" s="58">
        <f t="shared" si="130"/>
        <v>0</v>
      </c>
      <c r="E497" s="67">
        <f t="shared" si="132"/>
        <v>0</v>
      </c>
      <c r="F497" s="67">
        <f t="shared" si="132"/>
        <v>0</v>
      </c>
      <c r="G497" s="67">
        <f t="shared" si="132"/>
        <v>0</v>
      </c>
      <c r="H497" s="67">
        <f t="shared" si="132"/>
        <v>0</v>
      </c>
      <c r="I497" s="67">
        <f t="shared" si="132"/>
        <v>0</v>
      </c>
      <c r="J497" s="67">
        <f t="shared" si="132"/>
        <v>0</v>
      </c>
      <c r="K497" s="67">
        <f t="shared" si="132"/>
        <v>0</v>
      </c>
      <c r="L497" s="67">
        <f t="shared" si="132"/>
        <v>0</v>
      </c>
      <c r="M497" s="67">
        <f t="shared" si="132"/>
        <v>0</v>
      </c>
      <c r="N497" s="67">
        <f t="shared" si="132"/>
        <v>0</v>
      </c>
      <c r="O497" s="67">
        <f t="shared" si="132"/>
        <v>0</v>
      </c>
      <c r="P497" s="67">
        <f t="shared" si="132"/>
        <v>0</v>
      </c>
      <c r="Q497" s="5">
        <f t="shared" si="133"/>
        <v>0</v>
      </c>
    </row>
    <row r="498" spans="3:17" hidden="1">
      <c r="C498" s="58">
        <f t="shared" si="129"/>
        <v>0</v>
      </c>
      <c r="D498" s="58">
        <f t="shared" si="130"/>
        <v>0</v>
      </c>
      <c r="E498" s="67">
        <f t="shared" ref="E498:P513" si="134">+E25*VLOOKUP($D498,$D$176:$AV$280,42,FALSE)</f>
        <v>0</v>
      </c>
      <c r="F498" s="67">
        <f t="shared" si="134"/>
        <v>0</v>
      </c>
      <c r="G498" s="67">
        <f t="shared" si="134"/>
        <v>0</v>
      </c>
      <c r="H498" s="67">
        <f t="shared" si="134"/>
        <v>0</v>
      </c>
      <c r="I498" s="67">
        <f t="shared" si="134"/>
        <v>0</v>
      </c>
      <c r="J498" s="67">
        <f t="shared" si="134"/>
        <v>0</v>
      </c>
      <c r="K498" s="67">
        <f t="shared" si="134"/>
        <v>0</v>
      </c>
      <c r="L498" s="67">
        <f t="shared" si="134"/>
        <v>0</v>
      </c>
      <c r="M498" s="67">
        <f t="shared" si="134"/>
        <v>0</v>
      </c>
      <c r="N498" s="67">
        <f t="shared" si="134"/>
        <v>0</v>
      </c>
      <c r="O498" s="67">
        <f t="shared" si="134"/>
        <v>0</v>
      </c>
      <c r="P498" s="67">
        <f t="shared" si="134"/>
        <v>0</v>
      </c>
      <c r="Q498" s="5">
        <f t="shared" si="133"/>
        <v>0</v>
      </c>
    </row>
    <row r="499" spans="3:17" hidden="1">
      <c r="C499" s="58">
        <f t="shared" si="129"/>
        <v>0</v>
      </c>
      <c r="D499" s="58">
        <f t="shared" si="130"/>
        <v>0</v>
      </c>
      <c r="E499" s="67">
        <f t="shared" si="134"/>
        <v>0</v>
      </c>
      <c r="F499" s="67">
        <f t="shared" si="134"/>
        <v>0</v>
      </c>
      <c r="G499" s="67">
        <f t="shared" si="134"/>
        <v>0</v>
      </c>
      <c r="H499" s="67">
        <f t="shared" si="134"/>
        <v>0</v>
      </c>
      <c r="I499" s="67">
        <f t="shared" si="134"/>
        <v>0</v>
      </c>
      <c r="J499" s="67">
        <f t="shared" si="134"/>
        <v>0</v>
      </c>
      <c r="K499" s="67">
        <f t="shared" si="134"/>
        <v>0</v>
      </c>
      <c r="L499" s="67">
        <f t="shared" si="134"/>
        <v>0</v>
      </c>
      <c r="M499" s="67">
        <f t="shared" si="134"/>
        <v>0</v>
      </c>
      <c r="N499" s="67">
        <f t="shared" si="134"/>
        <v>0</v>
      </c>
      <c r="O499" s="67">
        <f t="shared" si="134"/>
        <v>0</v>
      </c>
      <c r="P499" s="67">
        <f t="shared" si="134"/>
        <v>0</v>
      </c>
      <c r="Q499" s="5">
        <f t="shared" si="133"/>
        <v>0</v>
      </c>
    </row>
    <row r="500" spans="3:17" hidden="1">
      <c r="C500" s="49" t="str">
        <f t="shared" si="129"/>
        <v>TRACTAMENTS</v>
      </c>
      <c r="D500" s="49" t="str">
        <f t="shared" si="130"/>
        <v>Preparació per tractament sofre amb bota i 2 persones</v>
      </c>
      <c r="E500" s="68">
        <f t="shared" si="134"/>
        <v>0</v>
      </c>
      <c r="F500" s="68">
        <f t="shared" si="134"/>
        <v>0</v>
      </c>
      <c r="G500" s="68">
        <f t="shared" si="134"/>
        <v>0</v>
      </c>
      <c r="H500" s="68">
        <f t="shared" si="134"/>
        <v>0</v>
      </c>
      <c r="I500" s="68">
        <f t="shared" si="134"/>
        <v>0</v>
      </c>
      <c r="J500" s="68">
        <f t="shared" si="134"/>
        <v>0</v>
      </c>
      <c r="K500" s="68">
        <f t="shared" si="134"/>
        <v>0</v>
      </c>
      <c r="L500" s="68">
        <f t="shared" si="134"/>
        <v>0</v>
      </c>
      <c r="M500" s="68">
        <f t="shared" si="134"/>
        <v>0</v>
      </c>
      <c r="N500" s="68">
        <f t="shared" si="134"/>
        <v>0</v>
      </c>
      <c r="O500" s="68">
        <f t="shared" si="134"/>
        <v>0</v>
      </c>
      <c r="P500" s="68">
        <f t="shared" si="134"/>
        <v>0</v>
      </c>
      <c r="Q500" s="5">
        <f t="shared" si="133"/>
        <v>0</v>
      </c>
    </row>
    <row r="501" spans="3:17" hidden="1">
      <c r="C501" s="49">
        <f t="shared" si="129"/>
        <v>0</v>
      </c>
      <c r="D501" s="49">
        <f t="shared" si="130"/>
        <v>0</v>
      </c>
      <c r="E501" s="68">
        <f t="shared" si="134"/>
        <v>0</v>
      </c>
      <c r="F501" s="68">
        <f t="shared" si="134"/>
        <v>0</v>
      </c>
      <c r="G501" s="68">
        <f t="shared" si="134"/>
        <v>0</v>
      </c>
      <c r="H501" s="68">
        <f t="shared" si="134"/>
        <v>0</v>
      </c>
      <c r="I501" s="68">
        <f t="shared" si="134"/>
        <v>0</v>
      </c>
      <c r="J501" s="68">
        <f t="shared" si="134"/>
        <v>0</v>
      </c>
      <c r="K501" s="68">
        <f t="shared" si="134"/>
        <v>0</v>
      </c>
      <c r="L501" s="68">
        <f t="shared" si="134"/>
        <v>0</v>
      </c>
      <c r="M501" s="68">
        <f t="shared" si="134"/>
        <v>0</v>
      </c>
      <c r="N501" s="68">
        <f t="shared" si="134"/>
        <v>0</v>
      </c>
      <c r="O501" s="68">
        <f t="shared" si="134"/>
        <v>0</v>
      </c>
      <c r="P501" s="68">
        <f t="shared" si="134"/>
        <v>0</v>
      </c>
      <c r="Q501" s="5">
        <f t="shared" si="133"/>
        <v>0</v>
      </c>
    </row>
    <row r="502" spans="3:17" hidden="1">
      <c r="C502" s="49">
        <f t="shared" si="129"/>
        <v>0</v>
      </c>
      <c r="D502" s="49">
        <f t="shared" si="130"/>
        <v>0</v>
      </c>
      <c r="E502" s="68">
        <f t="shared" si="134"/>
        <v>0</v>
      </c>
      <c r="F502" s="68">
        <f t="shared" si="134"/>
        <v>0</v>
      </c>
      <c r="G502" s="68">
        <f t="shared" si="134"/>
        <v>0</v>
      </c>
      <c r="H502" s="68">
        <f t="shared" si="134"/>
        <v>0</v>
      </c>
      <c r="I502" s="68">
        <f t="shared" si="134"/>
        <v>0</v>
      </c>
      <c r="J502" s="68">
        <f t="shared" si="134"/>
        <v>0</v>
      </c>
      <c r="K502" s="68">
        <f t="shared" si="134"/>
        <v>0</v>
      </c>
      <c r="L502" s="68">
        <f t="shared" si="134"/>
        <v>0</v>
      </c>
      <c r="M502" s="68">
        <f t="shared" si="134"/>
        <v>0</v>
      </c>
      <c r="N502" s="68">
        <f t="shared" si="134"/>
        <v>0</v>
      </c>
      <c r="O502" s="68">
        <f t="shared" si="134"/>
        <v>0</v>
      </c>
      <c r="P502" s="68">
        <f t="shared" si="134"/>
        <v>0</v>
      </c>
      <c r="Q502" s="5">
        <f t="shared" si="133"/>
        <v>0</v>
      </c>
    </row>
    <row r="503" spans="3:17" hidden="1">
      <c r="C503" s="49">
        <f t="shared" si="129"/>
        <v>0</v>
      </c>
      <c r="D503" s="49">
        <f t="shared" si="130"/>
        <v>0</v>
      </c>
      <c r="E503" s="68">
        <f t="shared" si="134"/>
        <v>0</v>
      </c>
      <c r="F503" s="68">
        <f t="shared" si="134"/>
        <v>0</v>
      </c>
      <c r="G503" s="68">
        <f t="shared" si="134"/>
        <v>0</v>
      </c>
      <c r="H503" s="68">
        <f t="shared" si="134"/>
        <v>0</v>
      </c>
      <c r="I503" s="68">
        <f t="shared" si="134"/>
        <v>0</v>
      </c>
      <c r="J503" s="68">
        <f t="shared" si="134"/>
        <v>0</v>
      </c>
      <c r="K503" s="68">
        <f t="shared" si="134"/>
        <v>0</v>
      </c>
      <c r="L503" s="68">
        <f t="shared" si="134"/>
        <v>0</v>
      </c>
      <c r="M503" s="68">
        <f t="shared" si="134"/>
        <v>0</v>
      </c>
      <c r="N503" s="68">
        <f t="shared" si="134"/>
        <v>0</v>
      </c>
      <c r="O503" s="68">
        <f t="shared" si="134"/>
        <v>0</v>
      </c>
      <c r="P503" s="68">
        <f t="shared" si="134"/>
        <v>0</v>
      </c>
      <c r="Q503" s="5">
        <f t="shared" si="133"/>
        <v>0</v>
      </c>
    </row>
    <row r="504" spans="3:17" hidden="1">
      <c r="C504" s="49">
        <f t="shared" si="129"/>
        <v>0</v>
      </c>
      <c r="D504" s="49">
        <f t="shared" si="130"/>
        <v>0</v>
      </c>
      <c r="E504" s="68">
        <f t="shared" si="134"/>
        <v>0</v>
      </c>
      <c r="F504" s="68">
        <f t="shared" si="134"/>
        <v>0</v>
      </c>
      <c r="G504" s="68">
        <f t="shared" si="134"/>
        <v>0</v>
      </c>
      <c r="H504" s="68">
        <f t="shared" si="134"/>
        <v>0</v>
      </c>
      <c r="I504" s="68">
        <f t="shared" si="134"/>
        <v>0</v>
      </c>
      <c r="J504" s="68">
        <f t="shared" si="134"/>
        <v>0</v>
      </c>
      <c r="K504" s="68">
        <f t="shared" si="134"/>
        <v>0</v>
      </c>
      <c r="L504" s="68">
        <f t="shared" si="134"/>
        <v>0</v>
      </c>
      <c r="M504" s="68">
        <f t="shared" si="134"/>
        <v>0</v>
      </c>
      <c r="N504" s="68">
        <f t="shared" si="134"/>
        <v>0</v>
      </c>
      <c r="O504" s="68">
        <f t="shared" si="134"/>
        <v>0</v>
      </c>
      <c r="P504" s="68">
        <f t="shared" si="134"/>
        <v>0</v>
      </c>
      <c r="Q504" s="5">
        <f t="shared" si="133"/>
        <v>0</v>
      </c>
    </row>
    <row r="505" spans="3:17" hidden="1">
      <c r="C505" s="60" t="str">
        <f t="shared" si="129"/>
        <v>DESHERBAT</v>
      </c>
      <c r="D505" s="60" t="str">
        <f t="shared" si="130"/>
        <v>Preparació per desherbat amb tractor</v>
      </c>
      <c r="E505" s="69">
        <f t="shared" si="134"/>
        <v>0</v>
      </c>
      <c r="F505" s="69">
        <f t="shared" si="134"/>
        <v>0</v>
      </c>
      <c r="G505" s="69">
        <f t="shared" si="134"/>
        <v>0</v>
      </c>
      <c r="H505" s="69">
        <f t="shared" si="134"/>
        <v>0</v>
      </c>
      <c r="I505" s="69">
        <f t="shared" si="134"/>
        <v>0</v>
      </c>
      <c r="J505" s="69">
        <f t="shared" si="134"/>
        <v>0</v>
      </c>
      <c r="K505" s="69">
        <f t="shared" si="134"/>
        <v>0</v>
      </c>
      <c r="L505" s="69">
        <f t="shared" si="134"/>
        <v>0</v>
      </c>
      <c r="M505" s="69">
        <f t="shared" si="134"/>
        <v>0</v>
      </c>
      <c r="N505" s="69">
        <f t="shared" si="134"/>
        <v>0</v>
      </c>
      <c r="O505" s="69">
        <f t="shared" si="134"/>
        <v>0</v>
      </c>
      <c r="P505" s="69">
        <f t="shared" si="134"/>
        <v>0</v>
      </c>
      <c r="Q505" s="5">
        <f t="shared" si="133"/>
        <v>0</v>
      </c>
    </row>
    <row r="506" spans="3:17" hidden="1">
      <c r="C506" s="60">
        <f t="shared" si="129"/>
        <v>0</v>
      </c>
      <c r="D506" s="60" t="str">
        <f t="shared" si="130"/>
        <v>Preparació per desherbat manual 2,5h/1.000 m2</v>
      </c>
      <c r="E506" s="69">
        <f t="shared" si="134"/>
        <v>0</v>
      </c>
      <c r="F506" s="69">
        <f t="shared" si="134"/>
        <v>0</v>
      </c>
      <c r="G506" s="69">
        <f t="shared" si="134"/>
        <v>0</v>
      </c>
      <c r="H506" s="69">
        <f t="shared" si="134"/>
        <v>0</v>
      </c>
      <c r="I506" s="69">
        <f t="shared" si="134"/>
        <v>0</v>
      </c>
      <c r="J506" s="69">
        <f t="shared" si="134"/>
        <v>0</v>
      </c>
      <c r="K506" s="69">
        <f t="shared" si="134"/>
        <v>0</v>
      </c>
      <c r="L506" s="69">
        <f t="shared" si="134"/>
        <v>0</v>
      </c>
      <c r="M506" s="69">
        <f t="shared" si="134"/>
        <v>0</v>
      </c>
      <c r="N506" s="69">
        <f t="shared" si="134"/>
        <v>0</v>
      </c>
      <c r="O506" s="69">
        <f t="shared" si="134"/>
        <v>0</v>
      </c>
      <c r="P506" s="69">
        <f t="shared" si="134"/>
        <v>0</v>
      </c>
      <c r="Q506" s="5">
        <f t="shared" si="133"/>
        <v>0</v>
      </c>
    </row>
    <row r="507" spans="3:17" hidden="1">
      <c r="C507" s="60">
        <f t="shared" si="129"/>
        <v>0</v>
      </c>
      <c r="D507" s="60">
        <f t="shared" si="130"/>
        <v>0</v>
      </c>
      <c r="E507" s="69">
        <f t="shared" si="134"/>
        <v>0</v>
      </c>
      <c r="F507" s="69">
        <f t="shared" si="134"/>
        <v>0</v>
      </c>
      <c r="G507" s="69">
        <f t="shared" si="134"/>
        <v>0</v>
      </c>
      <c r="H507" s="69">
        <f t="shared" si="134"/>
        <v>0</v>
      </c>
      <c r="I507" s="69">
        <f t="shared" si="134"/>
        <v>0</v>
      </c>
      <c r="J507" s="69">
        <f t="shared" si="134"/>
        <v>0</v>
      </c>
      <c r="K507" s="69">
        <f t="shared" si="134"/>
        <v>0</v>
      </c>
      <c r="L507" s="69">
        <f t="shared" si="134"/>
        <v>0</v>
      </c>
      <c r="M507" s="69">
        <f t="shared" si="134"/>
        <v>0</v>
      </c>
      <c r="N507" s="69">
        <f t="shared" si="134"/>
        <v>0</v>
      </c>
      <c r="O507" s="69">
        <f t="shared" si="134"/>
        <v>0</v>
      </c>
      <c r="P507" s="69">
        <f t="shared" si="134"/>
        <v>0</v>
      </c>
      <c r="Q507" s="5">
        <f t="shared" si="133"/>
        <v>0</v>
      </c>
    </row>
    <row r="508" spans="3:17" hidden="1">
      <c r="C508" s="60">
        <f t="shared" si="129"/>
        <v>0</v>
      </c>
      <c r="D508" s="60">
        <f t="shared" si="130"/>
        <v>0</v>
      </c>
      <c r="E508" s="69">
        <f t="shared" si="134"/>
        <v>0</v>
      </c>
      <c r="F508" s="69">
        <f t="shared" si="134"/>
        <v>0</v>
      </c>
      <c r="G508" s="69">
        <f t="shared" si="134"/>
        <v>0</v>
      </c>
      <c r="H508" s="69">
        <f t="shared" si="134"/>
        <v>0</v>
      </c>
      <c r="I508" s="69">
        <f t="shared" si="134"/>
        <v>0</v>
      </c>
      <c r="J508" s="69">
        <f t="shared" si="134"/>
        <v>0</v>
      </c>
      <c r="K508" s="69">
        <f t="shared" si="134"/>
        <v>0</v>
      </c>
      <c r="L508" s="69">
        <f t="shared" si="134"/>
        <v>0</v>
      </c>
      <c r="M508" s="69">
        <f t="shared" si="134"/>
        <v>0</v>
      </c>
      <c r="N508" s="69">
        <f t="shared" si="134"/>
        <v>0</v>
      </c>
      <c r="O508" s="69">
        <f t="shared" si="134"/>
        <v>0</v>
      </c>
      <c r="P508" s="69">
        <f t="shared" si="134"/>
        <v>0</v>
      </c>
      <c r="Q508" s="5">
        <f t="shared" si="133"/>
        <v>0</v>
      </c>
    </row>
    <row r="509" spans="3:17" hidden="1">
      <c r="C509" s="62" t="str">
        <f t="shared" si="129"/>
        <v>ALTRES OPERACIONS ESPECÍFIQUES</v>
      </c>
      <c r="D509" s="62" t="str">
        <f t="shared" si="130"/>
        <v>Preparació per renda de la terra</v>
      </c>
      <c r="E509" s="70">
        <f t="shared" si="134"/>
        <v>0</v>
      </c>
      <c r="F509" s="70">
        <f t="shared" si="134"/>
        <v>0</v>
      </c>
      <c r="G509" s="70">
        <f t="shared" si="134"/>
        <v>0</v>
      </c>
      <c r="H509" s="70">
        <f t="shared" si="134"/>
        <v>0</v>
      </c>
      <c r="I509" s="70">
        <f t="shared" si="134"/>
        <v>0</v>
      </c>
      <c r="J509" s="70">
        <f t="shared" si="134"/>
        <v>0</v>
      </c>
      <c r="K509" s="70">
        <f t="shared" si="134"/>
        <v>0</v>
      </c>
      <c r="L509" s="70">
        <f t="shared" si="134"/>
        <v>0</v>
      </c>
      <c r="M509" s="70">
        <f t="shared" si="134"/>
        <v>0</v>
      </c>
      <c r="N509" s="70">
        <f t="shared" si="134"/>
        <v>0</v>
      </c>
      <c r="O509" s="70">
        <f t="shared" si="134"/>
        <v>0</v>
      </c>
      <c r="P509" s="70">
        <f t="shared" si="134"/>
        <v>0</v>
      </c>
      <c r="Q509" s="5">
        <f t="shared" si="133"/>
        <v>0</v>
      </c>
    </row>
    <row r="510" spans="3:17" hidden="1">
      <c r="C510" s="62">
        <f t="shared" si="129"/>
        <v>0</v>
      </c>
      <c r="D510" s="62">
        <f t="shared" si="130"/>
        <v>0</v>
      </c>
      <c r="E510" s="70">
        <f t="shared" si="134"/>
        <v>0</v>
      </c>
      <c r="F510" s="70">
        <f t="shared" si="134"/>
        <v>0</v>
      </c>
      <c r="G510" s="70">
        <f t="shared" si="134"/>
        <v>0</v>
      </c>
      <c r="H510" s="70">
        <f t="shared" si="134"/>
        <v>0</v>
      </c>
      <c r="I510" s="70">
        <f t="shared" si="134"/>
        <v>0</v>
      </c>
      <c r="J510" s="70">
        <f t="shared" si="134"/>
        <v>0</v>
      </c>
      <c r="K510" s="70">
        <f t="shared" si="134"/>
        <v>0</v>
      </c>
      <c r="L510" s="70">
        <f t="shared" si="134"/>
        <v>0</v>
      </c>
      <c r="M510" s="70">
        <f t="shared" si="134"/>
        <v>0</v>
      </c>
      <c r="N510" s="70">
        <f t="shared" si="134"/>
        <v>0</v>
      </c>
      <c r="O510" s="70">
        <f t="shared" si="134"/>
        <v>0</v>
      </c>
      <c r="P510" s="70">
        <f t="shared" si="134"/>
        <v>0</v>
      </c>
      <c r="Q510" s="5">
        <f t="shared" si="133"/>
        <v>0</v>
      </c>
    </row>
    <row r="511" spans="3:17" hidden="1">
      <c r="C511" s="62">
        <f t="shared" si="129"/>
        <v>0</v>
      </c>
      <c r="D511" s="62">
        <f t="shared" si="130"/>
        <v>0</v>
      </c>
      <c r="E511" s="70">
        <f t="shared" si="134"/>
        <v>0</v>
      </c>
      <c r="F511" s="70">
        <f t="shared" si="134"/>
        <v>0</v>
      </c>
      <c r="G511" s="70">
        <f t="shared" si="134"/>
        <v>0</v>
      </c>
      <c r="H511" s="70">
        <f t="shared" si="134"/>
        <v>0</v>
      </c>
      <c r="I511" s="70">
        <f t="shared" si="134"/>
        <v>0</v>
      </c>
      <c r="J511" s="70">
        <f t="shared" si="134"/>
        <v>0</v>
      </c>
      <c r="K511" s="70">
        <f t="shared" si="134"/>
        <v>0</v>
      </c>
      <c r="L511" s="70">
        <f t="shared" si="134"/>
        <v>0</v>
      </c>
      <c r="M511" s="70">
        <f t="shared" si="134"/>
        <v>0</v>
      </c>
      <c r="N511" s="70">
        <f t="shared" si="134"/>
        <v>0</v>
      </c>
      <c r="O511" s="70">
        <f t="shared" si="134"/>
        <v>0</v>
      </c>
      <c r="P511" s="70">
        <f t="shared" si="134"/>
        <v>0</v>
      </c>
      <c r="Q511" s="5">
        <f t="shared" si="133"/>
        <v>0</v>
      </c>
    </row>
    <row r="512" spans="3:17" hidden="1">
      <c r="C512" s="62">
        <f t="shared" si="129"/>
        <v>0</v>
      </c>
      <c r="D512" s="62">
        <f t="shared" si="130"/>
        <v>0</v>
      </c>
      <c r="E512" s="70">
        <f t="shared" si="134"/>
        <v>0</v>
      </c>
      <c r="F512" s="70">
        <f t="shared" si="134"/>
        <v>0</v>
      </c>
      <c r="G512" s="70">
        <f t="shared" si="134"/>
        <v>0</v>
      </c>
      <c r="H512" s="70">
        <f t="shared" si="134"/>
        <v>0</v>
      </c>
      <c r="I512" s="70">
        <f t="shared" si="134"/>
        <v>0</v>
      </c>
      <c r="J512" s="70">
        <f t="shared" si="134"/>
        <v>0</v>
      </c>
      <c r="K512" s="70">
        <f t="shared" si="134"/>
        <v>0</v>
      </c>
      <c r="L512" s="70">
        <f t="shared" si="134"/>
        <v>0</v>
      </c>
      <c r="M512" s="70">
        <f t="shared" si="134"/>
        <v>0</v>
      </c>
      <c r="N512" s="70">
        <f t="shared" si="134"/>
        <v>0</v>
      </c>
      <c r="O512" s="70">
        <f t="shared" si="134"/>
        <v>0</v>
      </c>
      <c r="P512" s="70">
        <f t="shared" si="134"/>
        <v>0</v>
      </c>
      <c r="Q512" s="5">
        <f t="shared" si="133"/>
        <v>0</v>
      </c>
    </row>
    <row r="513" spans="3:17" hidden="1">
      <c r="C513" s="62">
        <f t="shared" si="129"/>
        <v>0</v>
      </c>
      <c r="D513" s="62">
        <f t="shared" si="130"/>
        <v>0</v>
      </c>
      <c r="E513" s="70">
        <f t="shared" si="134"/>
        <v>0</v>
      </c>
      <c r="F513" s="70">
        <f t="shared" si="134"/>
        <v>0</v>
      </c>
      <c r="G513" s="70">
        <f t="shared" si="134"/>
        <v>0</v>
      </c>
      <c r="H513" s="70">
        <f t="shared" si="134"/>
        <v>0</v>
      </c>
      <c r="I513" s="70">
        <f t="shared" si="134"/>
        <v>0</v>
      </c>
      <c r="J513" s="70">
        <f t="shared" si="134"/>
        <v>0</v>
      </c>
      <c r="K513" s="70">
        <f t="shared" si="134"/>
        <v>0</v>
      </c>
      <c r="L513" s="70">
        <f t="shared" si="134"/>
        <v>0</v>
      </c>
      <c r="M513" s="70">
        <f t="shared" si="134"/>
        <v>0</v>
      </c>
      <c r="N513" s="70">
        <f t="shared" si="134"/>
        <v>0</v>
      </c>
      <c r="O513" s="70">
        <f t="shared" si="134"/>
        <v>0</v>
      </c>
      <c r="P513" s="70">
        <f t="shared" si="134"/>
        <v>0</v>
      </c>
      <c r="Q513" s="5">
        <f t="shared" si="133"/>
        <v>0</v>
      </c>
    </row>
    <row r="514" spans="3:17" hidden="1">
      <c r="C514" s="55" t="str">
        <f t="shared" si="129"/>
        <v>RECOL.LECCIÓ</v>
      </c>
      <c r="D514" s="55" t="str">
        <f t="shared" si="130"/>
        <v>Preparació per recol.lecció carbassa</v>
      </c>
      <c r="E514" s="71">
        <f t="shared" ref="E514:P515" si="135">+E41*VLOOKUP($D514,$D$176:$AV$280,42,FALSE)</f>
        <v>0</v>
      </c>
      <c r="F514" s="71">
        <f t="shared" si="135"/>
        <v>0</v>
      </c>
      <c r="G514" s="71">
        <f t="shared" si="135"/>
        <v>0</v>
      </c>
      <c r="H514" s="71">
        <f t="shared" si="135"/>
        <v>0</v>
      </c>
      <c r="I514" s="71">
        <f t="shared" si="135"/>
        <v>0</v>
      </c>
      <c r="J514" s="71">
        <f t="shared" si="135"/>
        <v>0</v>
      </c>
      <c r="K514" s="71">
        <f t="shared" si="135"/>
        <v>0</v>
      </c>
      <c r="L514" s="71">
        <f t="shared" si="135"/>
        <v>0</v>
      </c>
      <c r="M514" s="71">
        <f t="shared" si="135"/>
        <v>0</v>
      </c>
      <c r="N514" s="71">
        <f t="shared" si="135"/>
        <v>0</v>
      </c>
      <c r="O514" s="71">
        <f t="shared" si="135"/>
        <v>0</v>
      </c>
      <c r="P514" s="71">
        <f t="shared" si="135"/>
        <v>0</v>
      </c>
      <c r="Q514" s="5">
        <f t="shared" si="133"/>
        <v>0</v>
      </c>
    </row>
    <row r="515" spans="3:17" hidden="1">
      <c r="C515" s="55">
        <f t="shared" si="129"/>
        <v>0</v>
      </c>
      <c r="D515" s="55">
        <f t="shared" si="130"/>
        <v>0</v>
      </c>
      <c r="E515" s="71">
        <f t="shared" si="135"/>
        <v>0</v>
      </c>
      <c r="F515" s="71">
        <f t="shared" si="135"/>
        <v>0</v>
      </c>
      <c r="G515" s="71">
        <f t="shared" si="135"/>
        <v>0</v>
      </c>
      <c r="H515" s="71">
        <f t="shared" si="135"/>
        <v>0</v>
      </c>
      <c r="I515" s="71">
        <f t="shared" si="135"/>
        <v>0</v>
      </c>
      <c r="J515" s="71">
        <f t="shared" si="135"/>
        <v>0</v>
      </c>
      <c r="K515" s="71">
        <f t="shared" si="135"/>
        <v>0</v>
      </c>
      <c r="L515" s="71">
        <f t="shared" si="135"/>
        <v>0</v>
      </c>
      <c r="M515" s="71">
        <f t="shared" si="135"/>
        <v>0</v>
      </c>
      <c r="N515" s="71">
        <f t="shared" si="135"/>
        <v>0</v>
      </c>
      <c r="O515" s="71">
        <f t="shared" si="135"/>
        <v>0</v>
      </c>
      <c r="P515" s="71">
        <f t="shared" si="135"/>
        <v>0</v>
      </c>
      <c r="Q515" s="5">
        <f t="shared" si="133"/>
        <v>0</v>
      </c>
    </row>
    <row r="516" spans="3:17" hidden="1">
      <c r="E516" s="5">
        <f>SUM(E481:E515)</f>
        <v>0</v>
      </c>
      <c r="F516" s="5">
        <f t="shared" ref="F516:P516" si="136">SUM(F481:F515)</f>
        <v>0</v>
      </c>
      <c r="G516" s="5">
        <f t="shared" si="136"/>
        <v>0</v>
      </c>
      <c r="H516" s="5">
        <f t="shared" si="136"/>
        <v>0</v>
      </c>
      <c r="I516" s="5">
        <f t="shared" si="136"/>
        <v>0</v>
      </c>
      <c r="J516" s="5">
        <f t="shared" si="136"/>
        <v>0</v>
      </c>
      <c r="K516" s="5">
        <f t="shared" si="136"/>
        <v>0</v>
      </c>
      <c r="L516" s="5">
        <f t="shared" si="136"/>
        <v>0</v>
      </c>
      <c r="M516" s="5">
        <f t="shared" si="136"/>
        <v>0</v>
      </c>
      <c r="N516" s="5">
        <f t="shared" si="136"/>
        <v>0</v>
      </c>
      <c r="O516" s="5">
        <f t="shared" si="136"/>
        <v>0</v>
      </c>
      <c r="P516" s="5">
        <f t="shared" si="136"/>
        <v>0</v>
      </c>
      <c r="Q516" s="5"/>
    </row>
    <row r="517" spans="3:17" hidden="1"/>
    <row r="518" spans="3:17" hidden="1"/>
    <row r="519" spans="3:17" hidden="1">
      <c r="C519" t="str">
        <f>CONCATENATE($E$3,". Distribució de costos entre els grups d'operacions. ","Cost total: ",TEXT(Q529,"#.##0,00 €"))</f>
        <v>Carbassa. Distribució de costos entre els grups d'operacions. Cost total: 0,00 €</v>
      </c>
    </row>
    <row r="520" spans="3:17" hidden="1">
      <c r="E520" t="str">
        <f>+E7</f>
        <v xml:space="preserve">gener </v>
      </c>
      <c r="F520" t="str">
        <f t="shared" ref="F520:P520" si="137">+F7</f>
        <v>febrer</v>
      </c>
      <c r="G520" t="str">
        <f t="shared" si="137"/>
        <v xml:space="preserve">març </v>
      </c>
      <c r="H520" t="str">
        <f t="shared" si="137"/>
        <v>abril</v>
      </c>
      <c r="I520" t="str">
        <f t="shared" si="137"/>
        <v>maig</v>
      </c>
      <c r="J520" t="str">
        <f t="shared" si="137"/>
        <v>juny</v>
      </c>
      <c r="K520" t="str">
        <f t="shared" si="137"/>
        <v>juliol</v>
      </c>
      <c r="L520" t="str">
        <f t="shared" si="137"/>
        <v>agost</v>
      </c>
      <c r="M520" t="str">
        <f t="shared" si="137"/>
        <v>setembre</v>
      </c>
      <c r="N520" t="str">
        <f t="shared" si="137"/>
        <v>octubre</v>
      </c>
      <c r="O520" t="str">
        <f t="shared" si="137"/>
        <v>novembre</v>
      </c>
      <c r="P520" t="str">
        <f t="shared" si="137"/>
        <v>desembre</v>
      </c>
      <c r="Q520" s="5"/>
    </row>
    <row r="521" spans="3:17" hidden="1">
      <c r="C521" s="51" t="str">
        <f>+C396</f>
        <v>PREPARACIÓ DEL SÒL</v>
      </c>
      <c r="D521" s="100">
        <f>+Q521</f>
        <v>0</v>
      </c>
      <c r="E521" s="64">
        <f>SUM(E396:E402)</f>
        <v>0</v>
      </c>
      <c r="F521" s="64">
        <f t="shared" ref="F521:P521" si="138">SUM(F396:F402)</f>
        <v>0</v>
      </c>
      <c r="G521" s="64">
        <f t="shared" si="138"/>
        <v>0</v>
      </c>
      <c r="H521" s="64">
        <f t="shared" si="138"/>
        <v>0</v>
      </c>
      <c r="I521" s="64">
        <f t="shared" si="138"/>
        <v>0</v>
      </c>
      <c r="J521" s="64">
        <f t="shared" si="138"/>
        <v>0</v>
      </c>
      <c r="K521" s="64">
        <f t="shared" si="138"/>
        <v>0</v>
      </c>
      <c r="L521" s="64">
        <f t="shared" si="138"/>
        <v>0</v>
      </c>
      <c r="M521" s="64">
        <f t="shared" si="138"/>
        <v>0</v>
      </c>
      <c r="N521" s="64">
        <f t="shared" si="138"/>
        <v>0</v>
      </c>
      <c r="O521" s="64">
        <f t="shared" si="138"/>
        <v>0</v>
      </c>
      <c r="P521" s="64">
        <f t="shared" si="138"/>
        <v>0</v>
      </c>
      <c r="Q521" s="108">
        <f>SUM(E521:P521)</f>
        <v>0</v>
      </c>
    </row>
    <row r="522" spans="3:17" hidden="1">
      <c r="C522" s="53" t="str">
        <f>+C403</f>
        <v>ADOBAT</v>
      </c>
      <c r="D522" s="101">
        <f t="shared" ref="D522:D528" si="139">+Q522</f>
        <v>0</v>
      </c>
      <c r="E522" s="65">
        <f>SUM(E403:E406)</f>
        <v>0</v>
      </c>
      <c r="F522" s="65">
        <f t="shared" ref="F522:P522" si="140">SUM(F403:F406)</f>
        <v>0</v>
      </c>
      <c r="G522" s="65">
        <f t="shared" si="140"/>
        <v>0</v>
      </c>
      <c r="H522" s="65">
        <f t="shared" si="140"/>
        <v>0</v>
      </c>
      <c r="I522" s="65">
        <f t="shared" si="140"/>
        <v>0</v>
      </c>
      <c r="J522" s="65">
        <f t="shared" si="140"/>
        <v>0</v>
      </c>
      <c r="K522" s="65">
        <f t="shared" si="140"/>
        <v>0</v>
      </c>
      <c r="L522" s="65">
        <f t="shared" si="140"/>
        <v>0</v>
      </c>
      <c r="M522" s="65">
        <f t="shared" si="140"/>
        <v>0</v>
      </c>
      <c r="N522" s="65">
        <f t="shared" si="140"/>
        <v>0</v>
      </c>
      <c r="O522" s="65">
        <f t="shared" si="140"/>
        <v>0</v>
      </c>
      <c r="P522" s="65">
        <f t="shared" si="140"/>
        <v>0</v>
      </c>
      <c r="Q522" s="108">
        <f t="shared" ref="Q522:Q531" si="141">SUM(E522:P522)</f>
        <v>0</v>
      </c>
    </row>
    <row r="523" spans="3:17" hidden="1">
      <c r="C523" s="56" t="str">
        <f>+C407</f>
        <v>PLANTACIÓ</v>
      </c>
      <c r="D523" s="102">
        <f t="shared" si="139"/>
        <v>0</v>
      </c>
      <c r="E523" s="66">
        <f>SUM(E407:E410)</f>
        <v>0</v>
      </c>
      <c r="F523" s="66">
        <f t="shared" ref="F523:P523" si="142">SUM(F407:F410)</f>
        <v>0</v>
      </c>
      <c r="G523" s="66">
        <f t="shared" si="142"/>
        <v>0</v>
      </c>
      <c r="H523" s="66">
        <f t="shared" si="142"/>
        <v>0</v>
      </c>
      <c r="I523" s="66">
        <f t="shared" si="142"/>
        <v>0</v>
      </c>
      <c r="J523" s="66">
        <f t="shared" si="142"/>
        <v>0</v>
      </c>
      <c r="K523" s="66">
        <f t="shared" si="142"/>
        <v>0</v>
      </c>
      <c r="L523" s="66">
        <f t="shared" si="142"/>
        <v>0</v>
      </c>
      <c r="M523" s="66">
        <f t="shared" si="142"/>
        <v>0</v>
      </c>
      <c r="N523" s="66">
        <f t="shared" si="142"/>
        <v>0</v>
      </c>
      <c r="O523" s="66">
        <f t="shared" si="142"/>
        <v>0</v>
      </c>
      <c r="P523" s="66">
        <f t="shared" si="142"/>
        <v>0</v>
      </c>
      <c r="Q523" s="108">
        <f t="shared" si="141"/>
        <v>0</v>
      </c>
    </row>
    <row r="524" spans="3:17" hidden="1">
      <c r="C524" s="58" t="str">
        <f>+C411</f>
        <v>REG</v>
      </c>
      <c r="D524" s="103">
        <f t="shared" si="139"/>
        <v>0</v>
      </c>
      <c r="E524" s="67">
        <f>SUM(E411:E414)</f>
        <v>0</v>
      </c>
      <c r="F524" s="67">
        <f t="shared" ref="F524:P524" si="143">SUM(F411:F414)</f>
        <v>0</v>
      </c>
      <c r="G524" s="67">
        <f t="shared" si="143"/>
        <v>0</v>
      </c>
      <c r="H524" s="67">
        <f t="shared" si="143"/>
        <v>0</v>
      </c>
      <c r="I524" s="67">
        <f t="shared" si="143"/>
        <v>0</v>
      </c>
      <c r="J524" s="67">
        <f t="shared" si="143"/>
        <v>0</v>
      </c>
      <c r="K524" s="67">
        <f t="shared" si="143"/>
        <v>0</v>
      </c>
      <c r="L524" s="67">
        <f t="shared" si="143"/>
        <v>0</v>
      </c>
      <c r="M524" s="67">
        <f t="shared" si="143"/>
        <v>0</v>
      </c>
      <c r="N524" s="67">
        <f t="shared" si="143"/>
        <v>0</v>
      </c>
      <c r="O524" s="67">
        <f t="shared" si="143"/>
        <v>0</v>
      </c>
      <c r="P524" s="67">
        <f t="shared" si="143"/>
        <v>0</v>
      </c>
      <c r="Q524" s="108">
        <f t="shared" si="141"/>
        <v>0</v>
      </c>
    </row>
    <row r="525" spans="3:17" hidden="1">
      <c r="C525" s="49" t="str">
        <f>+C415</f>
        <v>TRACTAMENTS</v>
      </c>
      <c r="D525" s="104">
        <f t="shared" si="139"/>
        <v>0</v>
      </c>
      <c r="E525" s="68">
        <f>SUM(E415:E419)</f>
        <v>0</v>
      </c>
      <c r="F525" s="68">
        <f t="shared" ref="F525:P525" si="144">SUM(F415:F419)</f>
        <v>0</v>
      </c>
      <c r="G525" s="68">
        <f t="shared" si="144"/>
        <v>0</v>
      </c>
      <c r="H525" s="68">
        <f t="shared" si="144"/>
        <v>0</v>
      </c>
      <c r="I525" s="68">
        <f t="shared" si="144"/>
        <v>0</v>
      </c>
      <c r="J525" s="68">
        <f t="shared" si="144"/>
        <v>0</v>
      </c>
      <c r="K525" s="68">
        <f t="shared" si="144"/>
        <v>0</v>
      </c>
      <c r="L525" s="68">
        <f t="shared" si="144"/>
        <v>0</v>
      </c>
      <c r="M525" s="68">
        <f t="shared" si="144"/>
        <v>0</v>
      </c>
      <c r="N525" s="68">
        <f t="shared" si="144"/>
        <v>0</v>
      </c>
      <c r="O525" s="68">
        <f t="shared" si="144"/>
        <v>0</v>
      </c>
      <c r="P525" s="68">
        <f t="shared" si="144"/>
        <v>0</v>
      </c>
      <c r="Q525" s="108">
        <f t="shared" si="141"/>
        <v>0</v>
      </c>
    </row>
    <row r="526" spans="3:17" hidden="1">
      <c r="C526" s="60" t="str">
        <f>+C420</f>
        <v>DESHERBAT</v>
      </c>
      <c r="D526" s="105">
        <f t="shared" si="139"/>
        <v>0</v>
      </c>
      <c r="E526" s="69">
        <f>SUM(E420:E423)</f>
        <v>0</v>
      </c>
      <c r="F526" s="69">
        <f t="shared" ref="F526:P526" si="145">SUM(F420:F423)</f>
        <v>0</v>
      </c>
      <c r="G526" s="69">
        <f t="shared" si="145"/>
        <v>0</v>
      </c>
      <c r="H526" s="69">
        <f t="shared" si="145"/>
        <v>0</v>
      </c>
      <c r="I526" s="69">
        <f t="shared" si="145"/>
        <v>0</v>
      </c>
      <c r="J526" s="69">
        <f t="shared" si="145"/>
        <v>0</v>
      </c>
      <c r="K526" s="69">
        <f t="shared" si="145"/>
        <v>0</v>
      </c>
      <c r="L526" s="69">
        <f t="shared" si="145"/>
        <v>0</v>
      </c>
      <c r="M526" s="69">
        <f t="shared" si="145"/>
        <v>0</v>
      </c>
      <c r="N526" s="69">
        <f t="shared" si="145"/>
        <v>0</v>
      </c>
      <c r="O526" s="69">
        <f t="shared" si="145"/>
        <v>0</v>
      </c>
      <c r="P526" s="69">
        <f t="shared" si="145"/>
        <v>0</v>
      </c>
      <c r="Q526" s="108">
        <f t="shared" si="141"/>
        <v>0</v>
      </c>
    </row>
    <row r="527" spans="3:17" hidden="1">
      <c r="C527" s="62" t="str">
        <f>+C424</f>
        <v>ALTRES OPERACIONS ESPECÍFIQUES</v>
      </c>
      <c r="D527" s="106">
        <f t="shared" si="139"/>
        <v>0</v>
      </c>
      <c r="E527" s="70">
        <f>SUM(E424:E428)</f>
        <v>0</v>
      </c>
      <c r="F527" s="70">
        <f t="shared" ref="F527:P527" si="146">SUM(F424:F428)</f>
        <v>0</v>
      </c>
      <c r="G527" s="70">
        <f t="shared" si="146"/>
        <v>0</v>
      </c>
      <c r="H527" s="70">
        <f t="shared" si="146"/>
        <v>0</v>
      </c>
      <c r="I527" s="70">
        <f t="shared" si="146"/>
        <v>0</v>
      </c>
      <c r="J527" s="70">
        <f t="shared" si="146"/>
        <v>0</v>
      </c>
      <c r="K527" s="70">
        <f t="shared" si="146"/>
        <v>0</v>
      </c>
      <c r="L527" s="70">
        <f t="shared" si="146"/>
        <v>0</v>
      </c>
      <c r="M527" s="70">
        <f t="shared" si="146"/>
        <v>0</v>
      </c>
      <c r="N527" s="70">
        <f t="shared" si="146"/>
        <v>0</v>
      </c>
      <c r="O527" s="70">
        <f t="shared" si="146"/>
        <v>0</v>
      </c>
      <c r="P527" s="70">
        <f t="shared" si="146"/>
        <v>0</v>
      </c>
      <c r="Q527" s="108">
        <f t="shared" si="141"/>
        <v>0</v>
      </c>
    </row>
    <row r="528" spans="3:17" hidden="1">
      <c r="C528" s="55" t="str">
        <f>+C429</f>
        <v>RECOL.LECCIÓ</v>
      </c>
      <c r="D528" s="107">
        <f t="shared" si="139"/>
        <v>0</v>
      </c>
      <c r="E528" s="71">
        <f>SUM(E429:E430)</f>
        <v>0</v>
      </c>
      <c r="F528" s="71">
        <f t="shared" ref="F528:P528" si="147">SUM(F429:F430)</f>
        <v>0</v>
      </c>
      <c r="G528" s="71">
        <f t="shared" si="147"/>
        <v>0</v>
      </c>
      <c r="H528" s="71">
        <f t="shared" si="147"/>
        <v>0</v>
      </c>
      <c r="I528" s="71">
        <f t="shared" si="147"/>
        <v>0</v>
      </c>
      <c r="J528" s="71">
        <f t="shared" si="147"/>
        <v>0</v>
      </c>
      <c r="K528" s="71">
        <f t="shared" si="147"/>
        <v>0</v>
      </c>
      <c r="L528" s="71">
        <f t="shared" si="147"/>
        <v>0</v>
      </c>
      <c r="M528" s="71">
        <f t="shared" si="147"/>
        <v>0</v>
      </c>
      <c r="N528" s="71">
        <f t="shared" si="147"/>
        <v>0</v>
      </c>
      <c r="O528" s="71">
        <f t="shared" si="147"/>
        <v>0</v>
      </c>
      <c r="P528" s="71">
        <f t="shared" si="147"/>
        <v>0</v>
      </c>
      <c r="Q528" s="108">
        <f t="shared" si="141"/>
        <v>0</v>
      </c>
    </row>
    <row r="529" spans="3:19" hidden="1">
      <c r="C529" s="3" t="s">
        <v>130</v>
      </c>
      <c r="E529" s="5">
        <f>SUM(E521:E528)</f>
        <v>0</v>
      </c>
      <c r="F529" s="5">
        <f t="shared" ref="F529:P529" si="148">SUM(F521:F528)</f>
        <v>0</v>
      </c>
      <c r="G529" s="5">
        <f t="shared" si="148"/>
        <v>0</v>
      </c>
      <c r="H529" s="5">
        <f t="shared" si="148"/>
        <v>0</v>
      </c>
      <c r="I529" s="5">
        <f t="shared" si="148"/>
        <v>0</v>
      </c>
      <c r="J529" s="5">
        <f t="shared" si="148"/>
        <v>0</v>
      </c>
      <c r="K529" s="5">
        <f t="shared" si="148"/>
        <v>0</v>
      </c>
      <c r="L529" s="5">
        <f t="shared" si="148"/>
        <v>0</v>
      </c>
      <c r="M529" s="5">
        <f t="shared" si="148"/>
        <v>0</v>
      </c>
      <c r="N529" s="5">
        <f t="shared" si="148"/>
        <v>0</v>
      </c>
      <c r="O529" s="5">
        <f t="shared" si="148"/>
        <v>0</v>
      </c>
      <c r="P529" s="5">
        <f t="shared" si="148"/>
        <v>0</v>
      </c>
      <c r="Q529" s="108">
        <f t="shared" si="141"/>
        <v>0</v>
      </c>
    </row>
    <row r="530" spans="3:19" hidden="1">
      <c r="C530" s="3" t="s">
        <v>129</v>
      </c>
      <c r="D530" t="str">
        <f>CONCATENATE("Collita ",LOWER(E3))</f>
        <v>Collita carbassa</v>
      </c>
      <c r="E530" s="5">
        <f t="shared" ref="E530:P530" si="149">E41*VLOOKUP(CONCATENATE("Recol.lecció ",LOWER($E$3)),$D$176:$BC$280,$C$531,FALSE)</f>
        <v>0</v>
      </c>
      <c r="F530" s="5">
        <f t="shared" si="149"/>
        <v>0</v>
      </c>
      <c r="G530" s="5">
        <f t="shared" si="149"/>
        <v>0</v>
      </c>
      <c r="H530" s="5">
        <f t="shared" si="149"/>
        <v>0</v>
      </c>
      <c r="I530" s="5">
        <f t="shared" si="149"/>
        <v>0</v>
      </c>
      <c r="J530" s="5">
        <f t="shared" si="149"/>
        <v>0</v>
      </c>
      <c r="K530" s="5">
        <f t="shared" si="149"/>
        <v>0</v>
      </c>
      <c r="L530" s="5">
        <f t="shared" si="149"/>
        <v>0</v>
      </c>
      <c r="M530" s="5">
        <f t="shared" si="149"/>
        <v>0</v>
      </c>
      <c r="N530" s="5">
        <f t="shared" si="149"/>
        <v>0</v>
      </c>
      <c r="O530" s="5">
        <f t="shared" si="149"/>
        <v>0</v>
      </c>
      <c r="P530" s="5">
        <f t="shared" si="149"/>
        <v>0</v>
      </c>
      <c r="Q530" s="108">
        <f t="shared" si="141"/>
        <v>0</v>
      </c>
    </row>
    <row r="531" spans="3:19" hidden="1">
      <c r="C531" s="95">
        <f>HLOOKUP(D530,F171:BC172,2,FALSE)</f>
        <v>52</v>
      </c>
      <c r="D531" s="3" t="str">
        <f>CONCATENATE("Balanç mensual de costos i ingressos: ",E3,"  ",TEXT(Q531,"#.##0,00  €"))</f>
        <v>Balanç mensual de costos i ingressos: Carbassa  0,00  €</v>
      </c>
      <c r="E531" s="5">
        <f>+E530-E529</f>
        <v>0</v>
      </c>
      <c r="F531" s="5">
        <f t="shared" ref="F531:P531" si="150">+F530-F529</f>
        <v>0</v>
      </c>
      <c r="G531" s="5">
        <f t="shared" si="150"/>
        <v>0</v>
      </c>
      <c r="H531" s="5">
        <f t="shared" si="150"/>
        <v>0</v>
      </c>
      <c r="I531" s="5">
        <f t="shared" si="150"/>
        <v>0</v>
      </c>
      <c r="J531" s="5">
        <f t="shared" si="150"/>
        <v>0</v>
      </c>
      <c r="K531" s="5">
        <f t="shared" si="150"/>
        <v>0</v>
      </c>
      <c r="L531" s="5">
        <f t="shared" si="150"/>
        <v>0</v>
      </c>
      <c r="M531" s="5">
        <f t="shared" si="150"/>
        <v>0</v>
      </c>
      <c r="N531" s="5">
        <f t="shared" si="150"/>
        <v>0</v>
      </c>
      <c r="O531" s="5">
        <f t="shared" si="150"/>
        <v>0</v>
      </c>
      <c r="P531" s="5">
        <f t="shared" si="150"/>
        <v>0</v>
      </c>
      <c r="Q531" s="108">
        <f t="shared" si="141"/>
        <v>0</v>
      </c>
    </row>
    <row r="532" spans="3:19" hidden="1">
      <c r="D532" s="3" t="s">
        <v>131</v>
      </c>
      <c r="E532" s="99">
        <f>+E531</f>
        <v>0</v>
      </c>
      <c r="F532" s="99">
        <f>+E532+F531</f>
        <v>0</v>
      </c>
      <c r="G532" s="99">
        <f t="shared" ref="G532:P532" si="151">+F532+G531</f>
        <v>0</v>
      </c>
      <c r="H532" s="99">
        <f t="shared" si="151"/>
        <v>0</v>
      </c>
      <c r="I532" s="99">
        <f t="shared" si="151"/>
        <v>0</v>
      </c>
      <c r="J532" s="99">
        <f t="shared" si="151"/>
        <v>0</v>
      </c>
      <c r="K532" s="99">
        <f t="shared" si="151"/>
        <v>0</v>
      </c>
      <c r="L532" s="99">
        <f t="shared" si="151"/>
        <v>0</v>
      </c>
      <c r="M532" s="99">
        <f t="shared" si="151"/>
        <v>0</v>
      </c>
      <c r="N532" s="99">
        <f t="shared" si="151"/>
        <v>0</v>
      </c>
      <c r="O532" s="99">
        <f t="shared" si="151"/>
        <v>0</v>
      </c>
      <c r="P532" s="99">
        <f t="shared" si="151"/>
        <v>0</v>
      </c>
    </row>
    <row r="533" spans="3:19" hidden="1">
      <c r="E533" s="109" t="e">
        <f>IF(E531=0,NA(),E531)</f>
        <v>#N/A</v>
      </c>
      <c r="F533" s="109" t="e">
        <f t="shared" ref="F533:P533" si="152">IF(F531=0,NA(),F531)</f>
        <v>#N/A</v>
      </c>
      <c r="G533" s="109" t="e">
        <f t="shared" si="152"/>
        <v>#N/A</v>
      </c>
      <c r="H533" s="109" t="e">
        <f t="shared" si="152"/>
        <v>#N/A</v>
      </c>
      <c r="I533" s="109" t="e">
        <f t="shared" si="152"/>
        <v>#N/A</v>
      </c>
      <c r="J533" s="109" t="e">
        <f t="shared" si="152"/>
        <v>#N/A</v>
      </c>
      <c r="K533" s="109" t="e">
        <f t="shared" si="152"/>
        <v>#N/A</v>
      </c>
      <c r="L533" s="109" t="e">
        <f t="shared" si="152"/>
        <v>#N/A</v>
      </c>
      <c r="M533" s="109" t="e">
        <f t="shared" si="152"/>
        <v>#N/A</v>
      </c>
      <c r="N533" s="109" t="e">
        <f t="shared" si="152"/>
        <v>#N/A</v>
      </c>
      <c r="O533" s="109" t="e">
        <f t="shared" si="152"/>
        <v>#N/A</v>
      </c>
      <c r="P533" s="109" t="e">
        <f t="shared" si="152"/>
        <v>#N/A</v>
      </c>
    </row>
    <row r="534" spans="3:19" hidden="1">
      <c r="C534" t="e">
        <f>CONCATENATE($E$3,". Distribució de costos entre els grups d'operacions. ","Cost unitari: ",ROUND(Q529/IF($AT$716&gt;0,$AT$716,$AU$716),2)," €/",IF($AT$716&gt;0,"kg","u"))</f>
        <v>#DIV/0!</v>
      </c>
      <c r="E534" s="109"/>
      <c r="F534" s="109"/>
      <c r="G534" s="109"/>
      <c r="H534" s="109"/>
      <c r="I534" s="109"/>
      <c r="J534" s="109"/>
      <c r="K534" s="109"/>
      <c r="L534" s="109"/>
      <c r="M534" s="109"/>
      <c r="N534" s="109"/>
      <c r="O534" s="109"/>
      <c r="P534" s="109"/>
      <c r="S534" t="e">
        <f>+Q529/IF($AT$716&gt;0,$AT$716,$AU$716)</f>
        <v>#DIV/0!</v>
      </c>
    </row>
    <row r="535" spans="3:19" hidden="1">
      <c r="E535" s="109"/>
      <c r="F535" s="109"/>
      <c r="G535" s="109"/>
      <c r="H535" s="109"/>
      <c r="I535" s="109"/>
      <c r="J535" s="109"/>
      <c r="K535" s="109"/>
      <c r="L535" s="109"/>
      <c r="M535" s="109"/>
      <c r="N535" s="109"/>
      <c r="O535" s="109"/>
      <c r="P535" s="109"/>
    </row>
    <row r="536" spans="3:19" hidden="1">
      <c r="C536" s="51" t="str">
        <f>+C521</f>
        <v>PREPARACIÓ DEL SÒL</v>
      </c>
      <c r="D536" s="100" t="e">
        <f>+D521/IF($AT$716&gt;0,$AT$716,$AU$716)</f>
        <v>#DIV/0!</v>
      </c>
      <c r="E536" s="109"/>
      <c r="F536" s="109"/>
      <c r="G536" s="109"/>
      <c r="H536" s="109"/>
      <c r="I536" s="109"/>
      <c r="J536" s="109"/>
      <c r="K536" s="109"/>
      <c r="L536" s="109"/>
      <c r="M536" s="109"/>
      <c r="N536" s="109"/>
      <c r="O536" s="109"/>
      <c r="P536" s="109"/>
    </row>
    <row r="537" spans="3:19" hidden="1">
      <c r="C537" s="53" t="str">
        <f t="shared" ref="C537:C543" si="153">+C522</f>
        <v>ADOBAT</v>
      </c>
      <c r="D537" s="101" t="e">
        <f t="shared" ref="D537:D543" si="154">+D522/IF($AT$716&gt;0,$AT$716,$AU$716)</f>
        <v>#DIV/0!</v>
      </c>
      <c r="E537" s="109"/>
      <c r="F537" s="109"/>
      <c r="G537" s="109"/>
      <c r="H537" s="109"/>
      <c r="I537" s="109"/>
      <c r="J537" s="109"/>
      <c r="K537" s="109"/>
      <c r="L537" s="109"/>
      <c r="M537" s="109"/>
      <c r="N537" s="109"/>
      <c r="O537" s="109"/>
      <c r="P537" s="109"/>
    </row>
    <row r="538" spans="3:19" hidden="1">
      <c r="C538" s="56" t="str">
        <f t="shared" si="153"/>
        <v>PLANTACIÓ</v>
      </c>
      <c r="D538" s="102" t="e">
        <f t="shared" si="154"/>
        <v>#DIV/0!</v>
      </c>
      <c r="E538" s="109"/>
      <c r="F538" s="109"/>
      <c r="G538" s="109"/>
      <c r="H538" s="109"/>
      <c r="I538" s="109"/>
      <c r="J538" s="109"/>
      <c r="K538" s="109"/>
      <c r="L538" s="109"/>
      <c r="M538" s="109"/>
      <c r="N538" s="109"/>
      <c r="O538" s="109"/>
      <c r="P538" s="109"/>
    </row>
    <row r="539" spans="3:19" hidden="1">
      <c r="C539" s="58" t="str">
        <f t="shared" si="153"/>
        <v>REG</v>
      </c>
      <c r="D539" s="103" t="e">
        <f t="shared" si="154"/>
        <v>#DIV/0!</v>
      </c>
      <c r="E539" s="109"/>
      <c r="F539" s="109"/>
      <c r="G539" s="109"/>
      <c r="H539" s="109"/>
      <c r="I539" s="109"/>
      <c r="J539" s="109"/>
      <c r="K539" s="109"/>
      <c r="L539" s="109"/>
      <c r="M539" s="109"/>
      <c r="N539" s="109"/>
      <c r="O539" s="109"/>
      <c r="P539" s="109"/>
    </row>
    <row r="540" spans="3:19" hidden="1">
      <c r="C540" s="49" t="str">
        <f t="shared" si="153"/>
        <v>TRACTAMENTS</v>
      </c>
      <c r="D540" s="104" t="e">
        <f t="shared" si="154"/>
        <v>#DIV/0!</v>
      </c>
      <c r="E540" s="109"/>
      <c r="F540" s="109"/>
      <c r="G540" s="109"/>
      <c r="H540" s="109"/>
      <c r="I540" s="109"/>
      <c r="J540" s="109"/>
      <c r="K540" s="109"/>
      <c r="L540" s="109"/>
      <c r="M540" s="109"/>
      <c r="N540" s="109"/>
      <c r="O540" s="109"/>
      <c r="P540" s="109"/>
    </row>
    <row r="541" spans="3:19" hidden="1">
      <c r="C541" s="60" t="str">
        <f t="shared" si="153"/>
        <v>DESHERBAT</v>
      </c>
      <c r="D541" s="105" t="e">
        <f t="shared" si="154"/>
        <v>#DIV/0!</v>
      </c>
      <c r="E541" s="109"/>
      <c r="F541" s="109"/>
      <c r="G541" s="109"/>
      <c r="H541" s="109"/>
      <c r="I541" s="109"/>
      <c r="J541" s="109"/>
      <c r="K541" s="109"/>
      <c r="L541" s="109"/>
      <c r="M541" s="109"/>
      <c r="N541" s="109"/>
      <c r="O541" s="109"/>
      <c r="P541" s="109"/>
    </row>
    <row r="542" spans="3:19" hidden="1">
      <c r="C542" s="62" t="str">
        <f t="shared" si="153"/>
        <v>ALTRES OPERACIONS ESPECÍFIQUES</v>
      </c>
      <c r="D542" s="106" t="e">
        <f t="shared" si="154"/>
        <v>#DIV/0!</v>
      </c>
      <c r="E542" s="109"/>
      <c r="F542" s="109"/>
      <c r="G542" s="109"/>
      <c r="H542" s="109"/>
      <c r="I542" s="109"/>
      <c r="J542" s="109"/>
      <c r="K542" s="109"/>
      <c r="L542" s="109"/>
      <c r="M542" s="109"/>
      <c r="N542" s="109"/>
      <c r="O542" s="109"/>
      <c r="P542" s="109"/>
    </row>
    <row r="543" spans="3:19" hidden="1">
      <c r="C543" s="55" t="str">
        <f t="shared" si="153"/>
        <v>RECOL.LECCIÓ</v>
      </c>
      <c r="D543" s="107" t="e">
        <f t="shared" si="154"/>
        <v>#DIV/0!</v>
      </c>
      <c r="E543" s="109"/>
      <c r="F543" s="109"/>
      <c r="G543" s="109"/>
      <c r="H543" s="109"/>
      <c r="I543" s="109"/>
      <c r="J543" s="109"/>
      <c r="K543" s="109"/>
      <c r="L543" s="109"/>
      <c r="M543" s="109"/>
      <c r="N543" s="109"/>
      <c r="O543" s="109"/>
      <c r="P543" s="109"/>
    </row>
    <row r="544" spans="3:19" hidden="1">
      <c r="E544" s="109"/>
      <c r="F544" s="109"/>
      <c r="G544" s="109"/>
      <c r="H544" s="109"/>
      <c r="I544" s="109"/>
      <c r="J544" s="109"/>
      <c r="K544" s="109"/>
      <c r="L544" s="109"/>
      <c r="M544" s="109"/>
      <c r="N544" s="109"/>
      <c r="O544" s="109"/>
      <c r="P544" s="109"/>
    </row>
    <row r="545" spans="3:17" hidden="1">
      <c r="D545" s="81" t="str">
        <f>CONCATENATE("Calendari de necessitats de ",LOWER(D546),": ",E3,"  ",ROUND(SUM(Q549:Q583),2))</f>
        <v>Calendari de necessitats de tractor incloent tractorista (h): Carbassa  0</v>
      </c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</row>
    <row r="546" spans="3:17" hidden="1">
      <c r="D546" s="1" t="str">
        <f>+'Cu1'!D546</f>
        <v>Tractor incloent tractorista (h)</v>
      </c>
      <c r="E546">
        <f>HLOOKUP(D546,F171:BC172,2,FALSE)</f>
        <v>4</v>
      </c>
      <c r="F546" s="1"/>
      <c r="G546" s="1"/>
      <c r="Q546" s="5"/>
    </row>
    <row r="547" spans="3:17" hidden="1">
      <c r="Q547" s="5"/>
    </row>
    <row r="548" spans="3:17" hidden="1">
      <c r="E548" t="str">
        <f t="shared" ref="E548:P548" si="155">+E7</f>
        <v xml:space="preserve">gener </v>
      </c>
      <c r="F548" t="str">
        <f t="shared" si="155"/>
        <v>febrer</v>
      </c>
      <c r="G548" t="str">
        <f t="shared" si="155"/>
        <v xml:space="preserve">març </v>
      </c>
      <c r="H548" t="str">
        <f t="shared" si="155"/>
        <v>abril</v>
      </c>
      <c r="I548" t="str">
        <f t="shared" si="155"/>
        <v>maig</v>
      </c>
      <c r="J548" t="str">
        <f t="shared" si="155"/>
        <v>juny</v>
      </c>
      <c r="K548" t="str">
        <f t="shared" si="155"/>
        <v>juliol</v>
      </c>
      <c r="L548" t="str">
        <f t="shared" si="155"/>
        <v>agost</v>
      </c>
      <c r="M548" t="str">
        <f t="shared" si="155"/>
        <v>setembre</v>
      </c>
      <c r="N548" t="str">
        <f t="shared" si="155"/>
        <v>octubre</v>
      </c>
      <c r="O548" t="str">
        <f t="shared" si="155"/>
        <v>novembre</v>
      </c>
      <c r="P548" t="str">
        <f t="shared" si="155"/>
        <v>desembre</v>
      </c>
      <c r="Q548" s="5"/>
    </row>
    <row r="549" spans="3:17" hidden="1">
      <c r="C549" s="51" t="str">
        <f t="shared" ref="C549:D564" si="156">+C8</f>
        <v>PREPARACIÓ DEL SÒL</v>
      </c>
      <c r="D549" s="51" t="str">
        <f t="shared" si="156"/>
        <v>Estripat</v>
      </c>
      <c r="E549" s="86">
        <f t="shared" ref="E549:P564" si="157">E8*VLOOKUP($D549,$D$286:$BC$389,$E$546,FALSE)+E8*VLOOKUP(CONCATENATE("Preparació per ",LOWER($D549)),$D$286:$BC$389,$E$546,FALSE)</f>
        <v>0</v>
      </c>
      <c r="F549" s="86">
        <f t="shared" si="157"/>
        <v>0</v>
      </c>
      <c r="G549" s="86">
        <f t="shared" si="157"/>
        <v>0</v>
      </c>
      <c r="H549" s="86">
        <f t="shared" si="157"/>
        <v>0</v>
      </c>
      <c r="I549" s="86">
        <f t="shared" si="157"/>
        <v>0</v>
      </c>
      <c r="J549" s="86">
        <f t="shared" si="157"/>
        <v>0</v>
      </c>
      <c r="K549" s="86">
        <f t="shared" si="157"/>
        <v>0</v>
      </c>
      <c r="L549" s="86">
        <f t="shared" si="157"/>
        <v>0</v>
      </c>
      <c r="M549" s="86">
        <f t="shared" si="157"/>
        <v>0</v>
      </c>
      <c r="N549" s="86">
        <f t="shared" si="157"/>
        <v>0</v>
      </c>
      <c r="O549" s="86">
        <f t="shared" si="157"/>
        <v>0</v>
      </c>
      <c r="P549" s="86">
        <f t="shared" si="157"/>
        <v>0</v>
      </c>
      <c r="Q549" s="84">
        <f>SUM(E549:P549)</f>
        <v>0</v>
      </c>
    </row>
    <row r="550" spans="3:17" hidden="1">
      <c r="C550" s="51">
        <f t="shared" si="156"/>
        <v>0</v>
      </c>
      <c r="D550" s="51" t="str">
        <f t="shared" si="156"/>
        <v>Fresat</v>
      </c>
      <c r="E550" s="86">
        <f t="shared" si="157"/>
        <v>0</v>
      </c>
      <c r="F550" s="86">
        <f t="shared" si="157"/>
        <v>0</v>
      </c>
      <c r="G550" s="86">
        <f t="shared" si="157"/>
        <v>0</v>
      </c>
      <c r="H550" s="86">
        <f t="shared" si="157"/>
        <v>0</v>
      </c>
      <c r="I550" s="86">
        <f t="shared" si="157"/>
        <v>0</v>
      </c>
      <c r="J550" s="86">
        <f t="shared" si="157"/>
        <v>0</v>
      </c>
      <c r="K550" s="86">
        <f t="shared" si="157"/>
        <v>0</v>
      </c>
      <c r="L550" s="86">
        <f t="shared" si="157"/>
        <v>0</v>
      </c>
      <c r="M550" s="86">
        <f t="shared" si="157"/>
        <v>0</v>
      </c>
      <c r="N550" s="86">
        <f t="shared" si="157"/>
        <v>0</v>
      </c>
      <c r="O550" s="86">
        <f t="shared" si="157"/>
        <v>0</v>
      </c>
      <c r="P550" s="86">
        <f t="shared" si="157"/>
        <v>0</v>
      </c>
      <c r="Q550" s="84">
        <f t="shared" ref="Q550:Q583" si="158">SUM(E550:P550)</f>
        <v>0</v>
      </c>
    </row>
    <row r="551" spans="3:17" hidden="1">
      <c r="C551" s="51">
        <f t="shared" si="156"/>
        <v>0</v>
      </c>
      <c r="D551" s="51" t="str">
        <f t="shared" si="156"/>
        <v>Desbrossat amb desbrossadora</v>
      </c>
      <c r="E551" s="86">
        <f t="shared" si="157"/>
        <v>0</v>
      </c>
      <c r="F551" s="86">
        <f t="shared" si="157"/>
        <v>0</v>
      </c>
      <c r="G551" s="86">
        <f t="shared" si="157"/>
        <v>0</v>
      </c>
      <c r="H551" s="86">
        <f t="shared" si="157"/>
        <v>0</v>
      </c>
      <c r="I551" s="86">
        <f t="shared" si="157"/>
        <v>0</v>
      </c>
      <c r="J551" s="86">
        <f t="shared" si="157"/>
        <v>0</v>
      </c>
      <c r="K551" s="86">
        <f t="shared" si="157"/>
        <v>0</v>
      </c>
      <c r="L551" s="86">
        <f t="shared" si="157"/>
        <v>0</v>
      </c>
      <c r="M551" s="86">
        <f t="shared" si="157"/>
        <v>0</v>
      </c>
      <c r="N551" s="86">
        <f t="shared" si="157"/>
        <v>0</v>
      </c>
      <c r="O551" s="86">
        <f t="shared" si="157"/>
        <v>0</v>
      </c>
      <c r="P551" s="86">
        <f t="shared" si="157"/>
        <v>0</v>
      </c>
      <c r="Q551" s="84">
        <f t="shared" si="158"/>
        <v>0</v>
      </c>
    </row>
    <row r="552" spans="3:17" hidden="1">
      <c r="C552" s="51">
        <f t="shared" si="156"/>
        <v>0</v>
      </c>
      <c r="D552" s="51">
        <f t="shared" si="156"/>
        <v>0</v>
      </c>
      <c r="E552" s="86">
        <f t="shared" si="157"/>
        <v>0</v>
      </c>
      <c r="F552" s="86">
        <f t="shared" si="157"/>
        <v>0</v>
      </c>
      <c r="G552" s="86">
        <f t="shared" si="157"/>
        <v>0</v>
      </c>
      <c r="H552" s="86">
        <f t="shared" si="157"/>
        <v>0</v>
      </c>
      <c r="I552" s="86">
        <f t="shared" si="157"/>
        <v>0</v>
      </c>
      <c r="J552" s="86">
        <f t="shared" si="157"/>
        <v>0</v>
      </c>
      <c r="K552" s="86">
        <f t="shared" si="157"/>
        <v>0</v>
      </c>
      <c r="L552" s="86">
        <f t="shared" si="157"/>
        <v>0</v>
      </c>
      <c r="M552" s="86">
        <f t="shared" si="157"/>
        <v>0</v>
      </c>
      <c r="N552" s="86">
        <f t="shared" si="157"/>
        <v>0</v>
      </c>
      <c r="O552" s="86">
        <f t="shared" si="157"/>
        <v>0</v>
      </c>
      <c r="P552" s="86">
        <f t="shared" si="157"/>
        <v>0</v>
      </c>
      <c r="Q552" s="84">
        <f t="shared" si="158"/>
        <v>0</v>
      </c>
    </row>
    <row r="553" spans="3:17" hidden="1">
      <c r="C553" s="51">
        <f t="shared" si="156"/>
        <v>0</v>
      </c>
      <c r="D553" s="51">
        <f t="shared" si="156"/>
        <v>0</v>
      </c>
      <c r="E553" s="86">
        <f t="shared" si="157"/>
        <v>0</v>
      </c>
      <c r="F553" s="86">
        <f t="shared" si="157"/>
        <v>0</v>
      </c>
      <c r="G553" s="86">
        <f t="shared" si="157"/>
        <v>0</v>
      </c>
      <c r="H553" s="86">
        <f t="shared" si="157"/>
        <v>0</v>
      </c>
      <c r="I553" s="86">
        <f t="shared" si="157"/>
        <v>0</v>
      </c>
      <c r="J553" s="86">
        <f t="shared" si="157"/>
        <v>0</v>
      </c>
      <c r="K553" s="86">
        <f t="shared" si="157"/>
        <v>0</v>
      </c>
      <c r="L553" s="86">
        <f t="shared" si="157"/>
        <v>0</v>
      </c>
      <c r="M553" s="86">
        <f t="shared" si="157"/>
        <v>0</v>
      </c>
      <c r="N553" s="86">
        <f t="shared" si="157"/>
        <v>0</v>
      </c>
      <c r="O553" s="86">
        <f t="shared" si="157"/>
        <v>0</v>
      </c>
      <c r="P553" s="86">
        <f t="shared" si="157"/>
        <v>0</v>
      </c>
      <c r="Q553" s="84">
        <f t="shared" si="158"/>
        <v>0</v>
      </c>
    </row>
    <row r="554" spans="3:17" hidden="1">
      <c r="C554" s="51">
        <f t="shared" si="156"/>
        <v>0</v>
      </c>
      <c r="D554" s="51">
        <f t="shared" si="156"/>
        <v>0</v>
      </c>
      <c r="E554" s="86">
        <f t="shared" si="157"/>
        <v>0</v>
      </c>
      <c r="F554" s="86">
        <f t="shared" si="157"/>
        <v>0</v>
      </c>
      <c r="G554" s="86">
        <f t="shared" si="157"/>
        <v>0</v>
      </c>
      <c r="H554" s="86">
        <f t="shared" si="157"/>
        <v>0</v>
      </c>
      <c r="I554" s="86">
        <f t="shared" si="157"/>
        <v>0</v>
      </c>
      <c r="J554" s="86">
        <f t="shared" si="157"/>
        <v>0</v>
      </c>
      <c r="K554" s="86">
        <f t="shared" si="157"/>
        <v>0</v>
      </c>
      <c r="L554" s="86">
        <f t="shared" si="157"/>
        <v>0</v>
      </c>
      <c r="M554" s="86">
        <f t="shared" si="157"/>
        <v>0</v>
      </c>
      <c r="N554" s="86">
        <f t="shared" si="157"/>
        <v>0</v>
      </c>
      <c r="O554" s="86">
        <f t="shared" si="157"/>
        <v>0</v>
      </c>
      <c r="P554" s="86">
        <f t="shared" si="157"/>
        <v>0</v>
      </c>
      <c r="Q554" s="84">
        <f t="shared" si="158"/>
        <v>0</v>
      </c>
    </row>
    <row r="555" spans="3:17" hidden="1">
      <c r="C555" s="51">
        <f t="shared" si="156"/>
        <v>0</v>
      </c>
      <c r="D555" s="51">
        <f t="shared" si="156"/>
        <v>0</v>
      </c>
      <c r="E555" s="86">
        <f t="shared" si="157"/>
        <v>0</v>
      </c>
      <c r="F555" s="86">
        <f t="shared" si="157"/>
        <v>0</v>
      </c>
      <c r="G555" s="86">
        <f t="shared" si="157"/>
        <v>0</v>
      </c>
      <c r="H555" s="86">
        <f t="shared" si="157"/>
        <v>0</v>
      </c>
      <c r="I555" s="86">
        <f t="shared" si="157"/>
        <v>0</v>
      </c>
      <c r="J555" s="86">
        <f t="shared" si="157"/>
        <v>0</v>
      </c>
      <c r="K555" s="86">
        <f t="shared" si="157"/>
        <v>0</v>
      </c>
      <c r="L555" s="86">
        <f t="shared" si="157"/>
        <v>0</v>
      </c>
      <c r="M555" s="86">
        <f t="shared" si="157"/>
        <v>0</v>
      </c>
      <c r="N555" s="86">
        <f t="shared" si="157"/>
        <v>0</v>
      </c>
      <c r="O555" s="86">
        <f t="shared" si="157"/>
        <v>0</v>
      </c>
      <c r="P555" s="86">
        <f t="shared" si="157"/>
        <v>0</v>
      </c>
      <c r="Q555" s="84">
        <f t="shared" si="158"/>
        <v>0</v>
      </c>
    </row>
    <row r="556" spans="3:17" hidden="1">
      <c r="C556" s="53" t="str">
        <f t="shared" si="156"/>
        <v>ADOBAT</v>
      </c>
      <c r="D556" s="53" t="str">
        <f t="shared" si="156"/>
        <v>Aplicació de compost (60 t/ha)</v>
      </c>
      <c r="E556" s="87">
        <f t="shared" si="157"/>
        <v>0</v>
      </c>
      <c r="F556" s="87">
        <f t="shared" si="157"/>
        <v>0</v>
      </c>
      <c r="G556" s="87">
        <f t="shared" si="157"/>
        <v>0</v>
      </c>
      <c r="H556" s="87">
        <f t="shared" si="157"/>
        <v>0</v>
      </c>
      <c r="I556" s="87">
        <f t="shared" si="157"/>
        <v>0</v>
      </c>
      <c r="J556" s="87">
        <f t="shared" si="157"/>
        <v>0</v>
      </c>
      <c r="K556" s="87">
        <f t="shared" si="157"/>
        <v>0</v>
      </c>
      <c r="L556" s="87">
        <f t="shared" si="157"/>
        <v>0</v>
      </c>
      <c r="M556" s="87">
        <f t="shared" si="157"/>
        <v>0</v>
      </c>
      <c r="N556" s="87">
        <f t="shared" si="157"/>
        <v>0</v>
      </c>
      <c r="O556" s="87">
        <f t="shared" si="157"/>
        <v>0</v>
      </c>
      <c r="P556" s="87">
        <f t="shared" si="157"/>
        <v>0</v>
      </c>
      <c r="Q556" s="84">
        <f t="shared" si="158"/>
        <v>0</v>
      </c>
    </row>
    <row r="557" spans="3:17" hidden="1">
      <c r="C557" s="53">
        <f t="shared" si="156"/>
        <v>0</v>
      </c>
      <c r="D557" s="53">
        <f t="shared" si="156"/>
        <v>0</v>
      </c>
      <c r="E557" s="87">
        <f t="shared" si="157"/>
        <v>0</v>
      </c>
      <c r="F557" s="87">
        <f t="shared" si="157"/>
        <v>0</v>
      </c>
      <c r="G557" s="87">
        <f t="shared" si="157"/>
        <v>0</v>
      </c>
      <c r="H557" s="87">
        <f t="shared" si="157"/>
        <v>0</v>
      </c>
      <c r="I557" s="87">
        <f t="shared" si="157"/>
        <v>0</v>
      </c>
      <c r="J557" s="87">
        <f t="shared" si="157"/>
        <v>0</v>
      </c>
      <c r="K557" s="87">
        <f t="shared" si="157"/>
        <v>0</v>
      </c>
      <c r="L557" s="87">
        <f t="shared" si="157"/>
        <v>0</v>
      </c>
      <c r="M557" s="87">
        <f t="shared" si="157"/>
        <v>0</v>
      </c>
      <c r="N557" s="87">
        <f t="shared" si="157"/>
        <v>0</v>
      </c>
      <c r="O557" s="87">
        <f t="shared" si="157"/>
        <v>0</v>
      </c>
      <c r="P557" s="87">
        <f t="shared" si="157"/>
        <v>0</v>
      </c>
      <c r="Q557" s="84">
        <f t="shared" si="158"/>
        <v>0</v>
      </c>
    </row>
    <row r="558" spans="3:17" hidden="1">
      <c r="C558" s="53">
        <f t="shared" si="156"/>
        <v>0</v>
      </c>
      <c r="D558" s="53">
        <f t="shared" si="156"/>
        <v>0</v>
      </c>
      <c r="E558" s="87">
        <f t="shared" si="157"/>
        <v>0</v>
      </c>
      <c r="F558" s="87">
        <f t="shared" si="157"/>
        <v>0</v>
      </c>
      <c r="G558" s="87">
        <f t="shared" si="157"/>
        <v>0</v>
      </c>
      <c r="H558" s="87">
        <f t="shared" si="157"/>
        <v>0</v>
      </c>
      <c r="I558" s="87">
        <f t="shared" si="157"/>
        <v>0</v>
      </c>
      <c r="J558" s="87">
        <f t="shared" si="157"/>
        <v>0</v>
      </c>
      <c r="K558" s="87">
        <f t="shared" si="157"/>
        <v>0</v>
      </c>
      <c r="L558" s="87">
        <f t="shared" si="157"/>
        <v>0</v>
      </c>
      <c r="M558" s="87">
        <f t="shared" si="157"/>
        <v>0</v>
      </c>
      <c r="N558" s="87">
        <f t="shared" si="157"/>
        <v>0</v>
      </c>
      <c r="O558" s="87">
        <f t="shared" si="157"/>
        <v>0</v>
      </c>
      <c r="P558" s="87">
        <f t="shared" si="157"/>
        <v>0</v>
      </c>
      <c r="Q558" s="84">
        <f t="shared" si="158"/>
        <v>0</v>
      </c>
    </row>
    <row r="559" spans="3:17" hidden="1">
      <c r="C559" s="53">
        <f t="shared" si="156"/>
        <v>0</v>
      </c>
      <c r="D559" s="53">
        <f t="shared" si="156"/>
        <v>0</v>
      </c>
      <c r="E559" s="87">
        <f t="shared" si="157"/>
        <v>0</v>
      </c>
      <c r="F559" s="87">
        <f t="shared" si="157"/>
        <v>0</v>
      </c>
      <c r="G559" s="87">
        <f t="shared" si="157"/>
        <v>0</v>
      </c>
      <c r="H559" s="87">
        <f t="shared" si="157"/>
        <v>0</v>
      </c>
      <c r="I559" s="87">
        <f t="shared" si="157"/>
        <v>0</v>
      </c>
      <c r="J559" s="87">
        <f t="shared" si="157"/>
        <v>0</v>
      </c>
      <c r="K559" s="87">
        <f t="shared" si="157"/>
        <v>0</v>
      </c>
      <c r="L559" s="87">
        <f t="shared" si="157"/>
        <v>0</v>
      </c>
      <c r="M559" s="87">
        <f t="shared" si="157"/>
        <v>0</v>
      </c>
      <c r="N559" s="87">
        <f t="shared" si="157"/>
        <v>0</v>
      </c>
      <c r="O559" s="87">
        <f t="shared" si="157"/>
        <v>0</v>
      </c>
      <c r="P559" s="87">
        <f t="shared" si="157"/>
        <v>0</v>
      </c>
      <c r="Q559" s="84">
        <f t="shared" si="158"/>
        <v>0</v>
      </c>
    </row>
    <row r="560" spans="3:17" hidden="1">
      <c r="C560" s="56" t="str">
        <f t="shared" si="156"/>
        <v>PLANTACIÓ</v>
      </c>
      <c r="D560" s="56" t="str">
        <f t="shared" si="156"/>
        <v>Sembra manual carbassa</v>
      </c>
      <c r="E560" s="88">
        <f t="shared" si="157"/>
        <v>0</v>
      </c>
      <c r="F560" s="88">
        <f t="shared" si="157"/>
        <v>0</v>
      </c>
      <c r="G560" s="88">
        <f t="shared" si="157"/>
        <v>0</v>
      </c>
      <c r="H560" s="88">
        <f t="shared" si="157"/>
        <v>0</v>
      </c>
      <c r="I560" s="88">
        <f t="shared" si="157"/>
        <v>0</v>
      </c>
      <c r="J560" s="88">
        <f t="shared" si="157"/>
        <v>0</v>
      </c>
      <c r="K560" s="88">
        <f t="shared" si="157"/>
        <v>0</v>
      </c>
      <c r="L560" s="88">
        <f t="shared" si="157"/>
        <v>0</v>
      </c>
      <c r="M560" s="88">
        <f t="shared" si="157"/>
        <v>0</v>
      </c>
      <c r="N560" s="88">
        <f t="shared" si="157"/>
        <v>0</v>
      </c>
      <c r="O560" s="88">
        <f t="shared" si="157"/>
        <v>0</v>
      </c>
      <c r="P560" s="88">
        <f t="shared" si="157"/>
        <v>0</v>
      </c>
      <c r="Q560" s="84">
        <f t="shared" si="158"/>
        <v>0</v>
      </c>
    </row>
    <row r="561" spans="3:17" hidden="1">
      <c r="C561" s="56">
        <f t="shared" si="156"/>
        <v>0</v>
      </c>
      <c r="D561" s="56">
        <f t="shared" si="156"/>
        <v>0</v>
      </c>
      <c r="E561" s="88">
        <f t="shared" si="157"/>
        <v>0</v>
      </c>
      <c r="F561" s="88">
        <f t="shared" si="157"/>
        <v>0</v>
      </c>
      <c r="G561" s="88">
        <f t="shared" si="157"/>
        <v>0</v>
      </c>
      <c r="H561" s="88">
        <f t="shared" si="157"/>
        <v>0</v>
      </c>
      <c r="I561" s="88">
        <f t="shared" si="157"/>
        <v>0</v>
      </c>
      <c r="J561" s="88">
        <f t="shared" si="157"/>
        <v>0</v>
      </c>
      <c r="K561" s="88">
        <f t="shared" si="157"/>
        <v>0</v>
      </c>
      <c r="L561" s="88">
        <f t="shared" si="157"/>
        <v>0</v>
      </c>
      <c r="M561" s="88">
        <f t="shared" si="157"/>
        <v>0</v>
      </c>
      <c r="N561" s="88">
        <f t="shared" si="157"/>
        <v>0</v>
      </c>
      <c r="O561" s="88">
        <f t="shared" si="157"/>
        <v>0</v>
      </c>
      <c r="P561" s="88">
        <f t="shared" si="157"/>
        <v>0</v>
      </c>
      <c r="Q561" s="84">
        <f t="shared" si="158"/>
        <v>0</v>
      </c>
    </row>
    <row r="562" spans="3:17" hidden="1">
      <c r="C562" s="56">
        <f t="shared" si="156"/>
        <v>0</v>
      </c>
      <c r="D562" s="56">
        <f t="shared" si="156"/>
        <v>0</v>
      </c>
      <c r="E562" s="88">
        <f t="shared" si="157"/>
        <v>0</v>
      </c>
      <c r="F562" s="88">
        <f t="shared" si="157"/>
        <v>0</v>
      </c>
      <c r="G562" s="88">
        <f t="shared" si="157"/>
        <v>0</v>
      </c>
      <c r="H562" s="88">
        <f t="shared" si="157"/>
        <v>0</v>
      </c>
      <c r="I562" s="88">
        <f t="shared" si="157"/>
        <v>0</v>
      </c>
      <c r="J562" s="88">
        <f t="shared" si="157"/>
        <v>0</v>
      </c>
      <c r="K562" s="88">
        <f t="shared" si="157"/>
        <v>0</v>
      </c>
      <c r="L562" s="88">
        <f t="shared" si="157"/>
        <v>0</v>
      </c>
      <c r="M562" s="88">
        <f t="shared" si="157"/>
        <v>0</v>
      </c>
      <c r="N562" s="88">
        <f t="shared" si="157"/>
        <v>0</v>
      </c>
      <c r="O562" s="88">
        <f t="shared" si="157"/>
        <v>0</v>
      </c>
      <c r="P562" s="88">
        <f t="shared" si="157"/>
        <v>0</v>
      </c>
      <c r="Q562" s="84">
        <f t="shared" si="158"/>
        <v>0</v>
      </c>
    </row>
    <row r="563" spans="3:17" hidden="1">
      <c r="C563" s="56">
        <f t="shared" si="156"/>
        <v>0</v>
      </c>
      <c r="D563" s="56">
        <f t="shared" si="156"/>
        <v>0</v>
      </c>
      <c r="E563" s="88">
        <f t="shared" si="157"/>
        <v>0</v>
      </c>
      <c r="F563" s="88">
        <f t="shared" si="157"/>
        <v>0</v>
      </c>
      <c r="G563" s="88">
        <f t="shared" si="157"/>
        <v>0</v>
      </c>
      <c r="H563" s="88">
        <f t="shared" si="157"/>
        <v>0</v>
      </c>
      <c r="I563" s="88">
        <f t="shared" si="157"/>
        <v>0</v>
      </c>
      <c r="J563" s="88">
        <f t="shared" si="157"/>
        <v>0</v>
      </c>
      <c r="K563" s="88">
        <f t="shared" si="157"/>
        <v>0</v>
      </c>
      <c r="L563" s="88">
        <f t="shared" si="157"/>
        <v>0</v>
      </c>
      <c r="M563" s="88">
        <f t="shared" si="157"/>
        <v>0</v>
      </c>
      <c r="N563" s="88">
        <f t="shared" si="157"/>
        <v>0</v>
      </c>
      <c r="O563" s="88">
        <f t="shared" si="157"/>
        <v>0</v>
      </c>
      <c r="P563" s="88">
        <f t="shared" si="157"/>
        <v>0</v>
      </c>
      <c r="Q563" s="84">
        <f t="shared" si="158"/>
        <v>0</v>
      </c>
    </row>
    <row r="564" spans="3:17" hidden="1">
      <c r="C564" s="58" t="str">
        <f t="shared" si="156"/>
        <v>REG</v>
      </c>
      <c r="D564" s="58">
        <f t="shared" si="156"/>
        <v>0</v>
      </c>
      <c r="E564" s="89">
        <f t="shared" si="157"/>
        <v>0</v>
      </c>
      <c r="F564" s="89">
        <f t="shared" si="157"/>
        <v>0</v>
      </c>
      <c r="G564" s="89">
        <f t="shared" si="157"/>
        <v>0</v>
      </c>
      <c r="H564" s="89">
        <f t="shared" si="157"/>
        <v>0</v>
      </c>
      <c r="I564" s="89">
        <f t="shared" si="157"/>
        <v>0</v>
      </c>
      <c r="J564" s="89">
        <f t="shared" si="157"/>
        <v>0</v>
      </c>
      <c r="K564" s="89">
        <f t="shared" si="157"/>
        <v>0</v>
      </c>
      <c r="L564" s="89">
        <f t="shared" si="157"/>
        <v>0</v>
      </c>
      <c r="M564" s="89">
        <f t="shared" si="157"/>
        <v>0</v>
      </c>
      <c r="N564" s="89">
        <f t="shared" si="157"/>
        <v>0</v>
      </c>
      <c r="O564" s="89">
        <f t="shared" si="157"/>
        <v>0</v>
      </c>
      <c r="P564" s="89">
        <f t="shared" si="157"/>
        <v>0</v>
      </c>
      <c r="Q564" s="84">
        <f t="shared" si="158"/>
        <v>0</v>
      </c>
    </row>
    <row r="565" spans="3:17" hidden="1">
      <c r="C565" s="58">
        <f t="shared" ref="C565:D580" si="159">+C24</f>
        <v>0</v>
      </c>
      <c r="D565" s="58">
        <f t="shared" si="159"/>
        <v>0</v>
      </c>
      <c r="E565" s="89">
        <f t="shared" ref="E565:P580" si="160">E24*VLOOKUP($D565,$D$286:$BC$389,$E$546,FALSE)+E24*VLOOKUP(CONCATENATE("Preparació per ",LOWER($D565)),$D$286:$BC$389,$E$546,FALSE)</f>
        <v>0</v>
      </c>
      <c r="F565" s="89">
        <f t="shared" si="160"/>
        <v>0</v>
      </c>
      <c r="G565" s="89">
        <f t="shared" si="160"/>
        <v>0</v>
      </c>
      <c r="H565" s="89">
        <f t="shared" si="160"/>
        <v>0</v>
      </c>
      <c r="I565" s="89">
        <f t="shared" si="160"/>
        <v>0</v>
      </c>
      <c r="J565" s="89">
        <f t="shared" si="160"/>
        <v>0</v>
      </c>
      <c r="K565" s="89">
        <f t="shared" si="160"/>
        <v>0</v>
      </c>
      <c r="L565" s="89">
        <f t="shared" si="160"/>
        <v>0</v>
      </c>
      <c r="M565" s="89">
        <f t="shared" si="160"/>
        <v>0</v>
      </c>
      <c r="N565" s="89">
        <f t="shared" si="160"/>
        <v>0</v>
      </c>
      <c r="O565" s="89">
        <f t="shared" si="160"/>
        <v>0</v>
      </c>
      <c r="P565" s="89">
        <f t="shared" si="160"/>
        <v>0</v>
      </c>
      <c r="Q565" s="84">
        <f t="shared" si="158"/>
        <v>0</v>
      </c>
    </row>
    <row r="566" spans="3:17" hidden="1">
      <c r="C566" s="58">
        <f t="shared" si="159"/>
        <v>0</v>
      </c>
      <c r="D566" s="58">
        <f t="shared" si="159"/>
        <v>0</v>
      </c>
      <c r="E566" s="89">
        <f t="shared" si="160"/>
        <v>0</v>
      </c>
      <c r="F566" s="89">
        <f t="shared" si="160"/>
        <v>0</v>
      </c>
      <c r="G566" s="89">
        <f t="shared" si="160"/>
        <v>0</v>
      </c>
      <c r="H566" s="89">
        <f t="shared" si="160"/>
        <v>0</v>
      </c>
      <c r="I566" s="89">
        <f t="shared" si="160"/>
        <v>0</v>
      </c>
      <c r="J566" s="89">
        <f t="shared" si="160"/>
        <v>0</v>
      </c>
      <c r="K566" s="89">
        <f t="shared" si="160"/>
        <v>0</v>
      </c>
      <c r="L566" s="89">
        <f t="shared" si="160"/>
        <v>0</v>
      </c>
      <c r="M566" s="89">
        <f t="shared" si="160"/>
        <v>0</v>
      </c>
      <c r="N566" s="89">
        <f t="shared" si="160"/>
        <v>0</v>
      </c>
      <c r="O566" s="89">
        <f t="shared" si="160"/>
        <v>0</v>
      </c>
      <c r="P566" s="89">
        <f t="shared" si="160"/>
        <v>0</v>
      </c>
      <c r="Q566" s="84">
        <f t="shared" si="158"/>
        <v>0</v>
      </c>
    </row>
    <row r="567" spans="3:17" hidden="1">
      <c r="C567" s="58">
        <f t="shared" si="159"/>
        <v>0</v>
      </c>
      <c r="D567" s="58">
        <f t="shared" si="159"/>
        <v>0</v>
      </c>
      <c r="E567" s="89">
        <f t="shared" si="160"/>
        <v>0</v>
      </c>
      <c r="F567" s="89">
        <f t="shared" si="160"/>
        <v>0</v>
      </c>
      <c r="G567" s="89">
        <f t="shared" si="160"/>
        <v>0</v>
      </c>
      <c r="H567" s="89">
        <f t="shared" si="160"/>
        <v>0</v>
      </c>
      <c r="I567" s="89">
        <f t="shared" si="160"/>
        <v>0</v>
      </c>
      <c r="J567" s="89">
        <f t="shared" si="160"/>
        <v>0</v>
      </c>
      <c r="K567" s="89">
        <f t="shared" si="160"/>
        <v>0</v>
      </c>
      <c r="L567" s="89">
        <f t="shared" si="160"/>
        <v>0</v>
      </c>
      <c r="M567" s="89">
        <f t="shared" si="160"/>
        <v>0</v>
      </c>
      <c r="N567" s="89">
        <f t="shared" si="160"/>
        <v>0</v>
      </c>
      <c r="O567" s="89">
        <f t="shared" si="160"/>
        <v>0</v>
      </c>
      <c r="P567" s="89">
        <f t="shared" si="160"/>
        <v>0</v>
      </c>
      <c r="Q567" s="84">
        <f t="shared" si="158"/>
        <v>0</v>
      </c>
    </row>
    <row r="568" spans="3:17" hidden="1">
      <c r="C568" s="49" t="str">
        <f t="shared" si="159"/>
        <v>TRACTAMENTS</v>
      </c>
      <c r="D568" s="49" t="str">
        <f t="shared" si="159"/>
        <v>Tractament sofre amb bota i 2 persones</v>
      </c>
      <c r="E568" s="90">
        <f t="shared" si="160"/>
        <v>0</v>
      </c>
      <c r="F568" s="90">
        <f t="shared" si="160"/>
        <v>0</v>
      </c>
      <c r="G568" s="90">
        <f t="shared" si="160"/>
        <v>0</v>
      </c>
      <c r="H568" s="90">
        <f t="shared" si="160"/>
        <v>0</v>
      </c>
      <c r="I568" s="90">
        <f t="shared" si="160"/>
        <v>0</v>
      </c>
      <c r="J568" s="90">
        <f t="shared" si="160"/>
        <v>0</v>
      </c>
      <c r="K568" s="90">
        <f t="shared" si="160"/>
        <v>0</v>
      </c>
      <c r="L568" s="90">
        <f t="shared" si="160"/>
        <v>0</v>
      </c>
      <c r="M568" s="90">
        <f t="shared" si="160"/>
        <v>0</v>
      </c>
      <c r="N568" s="90">
        <f t="shared" si="160"/>
        <v>0</v>
      </c>
      <c r="O568" s="90">
        <f t="shared" si="160"/>
        <v>0</v>
      </c>
      <c r="P568" s="90">
        <f t="shared" si="160"/>
        <v>0</v>
      </c>
      <c r="Q568" s="84">
        <f t="shared" si="158"/>
        <v>0</v>
      </c>
    </row>
    <row r="569" spans="3:17" hidden="1">
      <c r="C569" s="49">
        <f t="shared" si="159"/>
        <v>0</v>
      </c>
      <c r="D569" s="49">
        <f t="shared" si="159"/>
        <v>0</v>
      </c>
      <c r="E569" s="90">
        <f t="shared" si="160"/>
        <v>0</v>
      </c>
      <c r="F569" s="90">
        <f t="shared" si="160"/>
        <v>0</v>
      </c>
      <c r="G569" s="90">
        <f t="shared" si="160"/>
        <v>0</v>
      </c>
      <c r="H569" s="90">
        <f t="shared" si="160"/>
        <v>0</v>
      </c>
      <c r="I569" s="90">
        <f t="shared" si="160"/>
        <v>0</v>
      </c>
      <c r="J569" s="90">
        <f t="shared" si="160"/>
        <v>0</v>
      </c>
      <c r="K569" s="90">
        <f t="shared" si="160"/>
        <v>0</v>
      </c>
      <c r="L569" s="90">
        <f t="shared" si="160"/>
        <v>0</v>
      </c>
      <c r="M569" s="90">
        <f t="shared" si="160"/>
        <v>0</v>
      </c>
      <c r="N569" s="90">
        <f t="shared" si="160"/>
        <v>0</v>
      </c>
      <c r="O569" s="90">
        <f t="shared" si="160"/>
        <v>0</v>
      </c>
      <c r="P569" s="90">
        <f t="shared" si="160"/>
        <v>0</v>
      </c>
      <c r="Q569" s="84">
        <f t="shared" si="158"/>
        <v>0</v>
      </c>
    </row>
    <row r="570" spans="3:17" hidden="1">
      <c r="C570" s="49">
        <f t="shared" si="159"/>
        <v>0</v>
      </c>
      <c r="D570" s="49">
        <f t="shared" si="159"/>
        <v>0</v>
      </c>
      <c r="E570" s="90">
        <f t="shared" si="160"/>
        <v>0</v>
      </c>
      <c r="F570" s="90">
        <f t="shared" si="160"/>
        <v>0</v>
      </c>
      <c r="G570" s="90">
        <f t="shared" si="160"/>
        <v>0</v>
      </c>
      <c r="H570" s="90">
        <f t="shared" si="160"/>
        <v>0</v>
      </c>
      <c r="I570" s="90">
        <f t="shared" si="160"/>
        <v>0</v>
      </c>
      <c r="J570" s="90">
        <f t="shared" si="160"/>
        <v>0</v>
      </c>
      <c r="K570" s="90">
        <f t="shared" si="160"/>
        <v>0</v>
      </c>
      <c r="L570" s="90">
        <f t="shared" si="160"/>
        <v>0</v>
      </c>
      <c r="M570" s="90">
        <f t="shared" si="160"/>
        <v>0</v>
      </c>
      <c r="N570" s="90">
        <f t="shared" si="160"/>
        <v>0</v>
      </c>
      <c r="O570" s="90">
        <f t="shared" si="160"/>
        <v>0</v>
      </c>
      <c r="P570" s="90">
        <f t="shared" si="160"/>
        <v>0</v>
      </c>
      <c r="Q570" s="84">
        <f t="shared" si="158"/>
        <v>0</v>
      </c>
    </row>
    <row r="571" spans="3:17" hidden="1">
      <c r="C571" s="49">
        <f t="shared" si="159"/>
        <v>0</v>
      </c>
      <c r="D571" s="49">
        <f t="shared" si="159"/>
        <v>0</v>
      </c>
      <c r="E571" s="90">
        <f t="shared" si="160"/>
        <v>0</v>
      </c>
      <c r="F571" s="90">
        <f t="shared" si="160"/>
        <v>0</v>
      </c>
      <c r="G571" s="90">
        <f t="shared" si="160"/>
        <v>0</v>
      </c>
      <c r="H571" s="90">
        <f t="shared" si="160"/>
        <v>0</v>
      </c>
      <c r="I571" s="90">
        <f t="shared" si="160"/>
        <v>0</v>
      </c>
      <c r="J571" s="90">
        <f t="shared" si="160"/>
        <v>0</v>
      </c>
      <c r="K571" s="90">
        <f t="shared" si="160"/>
        <v>0</v>
      </c>
      <c r="L571" s="90">
        <f t="shared" si="160"/>
        <v>0</v>
      </c>
      <c r="M571" s="90">
        <f t="shared" si="160"/>
        <v>0</v>
      </c>
      <c r="N571" s="90">
        <f t="shared" si="160"/>
        <v>0</v>
      </c>
      <c r="O571" s="90">
        <f t="shared" si="160"/>
        <v>0</v>
      </c>
      <c r="P571" s="90">
        <f t="shared" si="160"/>
        <v>0</v>
      </c>
      <c r="Q571" s="84">
        <f t="shared" si="158"/>
        <v>0</v>
      </c>
    </row>
    <row r="572" spans="3:17" hidden="1">
      <c r="C572" s="49">
        <f t="shared" si="159"/>
        <v>0</v>
      </c>
      <c r="D572" s="49">
        <f t="shared" si="159"/>
        <v>0</v>
      </c>
      <c r="E572" s="90">
        <f t="shared" si="160"/>
        <v>0</v>
      </c>
      <c r="F572" s="90">
        <f t="shared" si="160"/>
        <v>0</v>
      </c>
      <c r="G572" s="90">
        <f t="shared" si="160"/>
        <v>0</v>
      </c>
      <c r="H572" s="90">
        <f t="shared" si="160"/>
        <v>0</v>
      </c>
      <c r="I572" s="90">
        <f t="shared" si="160"/>
        <v>0</v>
      </c>
      <c r="J572" s="90">
        <f t="shared" si="160"/>
        <v>0</v>
      </c>
      <c r="K572" s="90">
        <f t="shared" si="160"/>
        <v>0</v>
      </c>
      <c r="L572" s="90">
        <f t="shared" si="160"/>
        <v>0</v>
      </c>
      <c r="M572" s="90">
        <f t="shared" si="160"/>
        <v>0</v>
      </c>
      <c r="N572" s="90">
        <f t="shared" si="160"/>
        <v>0</v>
      </c>
      <c r="O572" s="90">
        <f t="shared" si="160"/>
        <v>0</v>
      </c>
      <c r="P572" s="90">
        <f t="shared" si="160"/>
        <v>0</v>
      </c>
      <c r="Q572" s="84">
        <f t="shared" si="158"/>
        <v>0</v>
      </c>
    </row>
    <row r="573" spans="3:17" hidden="1">
      <c r="C573" s="60" t="str">
        <f t="shared" si="159"/>
        <v>DESHERBAT</v>
      </c>
      <c r="D573" s="60" t="str">
        <f t="shared" si="159"/>
        <v>Desherbat amb tractor</v>
      </c>
      <c r="E573" s="91">
        <f t="shared" si="160"/>
        <v>0</v>
      </c>
      <c r="F573" s="91">
        <f t="shared" si="160"/>
        <v>0</v>
      </c>
      <c r="G573" s="91">
        <f t="shared" si="160"/>
        <v>0</v>
      </c>
      <c r="H573" s="91">
        <f t="shared" si="160"/>
        <v>0</v>
      </c>
      <c r="I573" s="91">
        <f t="shared" si="160"/>
        <v>0</v>
      </c>
      <c r="J573" s="91">
        <f t="shared" si="160"/>
        <v>0</v>
      </c>
      <c r="K573" s="91">
        <f t="shared" si="160"/>
        <v>0</v>
      </c>
      <c r="L573" s="91">
        <f t="shared" si="160"/>
        <v>0</v>
      </c>
      <c r="M573" s="91">
        <f t="shared" si="160"/>
        <v>0</v>
      </c>
      <c r="N573" s="91">
        <f t="shared" si="160"/>
        <v>0</v>
      </c>
      <c r="O573" s="91">
        <f t="shared" si="160"/>
        <v>0</v>
      </c>
      <c r="P573" s="91">
        <f t="shared" si="160"/>
        <v>0</v>
      </c>
      <c r="Q573" s="84">
        <f t="shared" si="158"/>
        <v>0</v>
      </c>
    </row>
    <row r="574" spans="3:17" hidden="1">
      <c r="C574" s="60">
        <f t="shared" si="159"/>
        <v>0</v>
      </c>
      <c r="D574" s="60" t="str">
        <f t="shared" si="159"/>
        <v>Desherbat manual 2,5h/1.000 m2</v>
      </c>
      <c r="E574" s="91">
        <f t="shared" si="160"/>
        <v>0</v>
      </c>
      <c r="F574" s="91">
        <f t="shared" si="160"/>
        <v>0</v>
      </c>
      <c r="G574" s="91">
        <f t="shared" si="160"/>
        <v>0</v>
      </c>
      <c r="H574" s="91">
        <f t="shared" si="160"/>
        <v>0</v>
      </c>
      <c r="I574" s="91">
        <f t="shared" si="160"/>
        <v>0</v>
      </c>
      <c r="J574" s="91">
        <f t="shared" si="160"/>
        <v>0</v>
      </c>
      <c r="K574" s="91">
        <f t="shared" si="160"/>
        <v>0</v>
      </c>
      <c r="L574" s="91">
        <f t="shared" si="160"/>
        <v>0</v>
      </c>
      <c r="M574" s="91">
        <f t="shared" si="160"/>
        <v>0</v>
      </c>
      <c r="N574" s="91">
        <f t="shared" si="160"/>
        <v>0</v>
      </c>
      <c r="O574" s="91">
        <f t="shared" si="160"/>
        <v>0</v>
      </c>
      <c r="P574" s="91">
        <f t="shared" si="160"/>
        <v>0</v>
      </c>
      <c r="Q574" s="84">
        <f t="shared" si="158"/>
        <v>0</v>
      </c>
    </row>
    <row r="575" spans="3:17" hidden="1">
      <c r="C575" s="60">
        <f t="shared" si="159"/>
        <v>0</v>
      </c>
      <c r="D575" s="60">
        <f t="shared" si="159"/>
        <v>0</v>
      </c>
      <c r="E575" s="91">
        <f t="shared" si="160"/>
        <v>0</v>
      </c>
      <c r="F575" s="91">
        <f t="shared" si="160"/>
        <v>0</v>
      </c>
      <c r="G575" s="91">
        <f t="shared" si="160"/>
        <v>0</v>
      </c>
      <c r="H575" s="91">
        <f t="shared" si="160"/>
        <v>0</v>
      </c>
      <c r="I575" s="91">
        <f t="shared" si="160"/>
        <v>0</v>
      </c>
      <c r="J575" s="91">
        <f t="shared" si="160"/>
        <v>0</v>
      </c>
      <c r="K575" s="91">
        <f t="shared" si="160"/>
        <v>0</v>
      </c>
      <c r="L575" s="91">
        <f t="shared" si="160"/>
        <v>0</v>
      </c>
      <c r="M575" s="91">
        <f t="shared" si="160"/>
        <v>0</v>
      </c>
      <c r="N575" s="91">
        <f t="shared" si="160"/>
        <v>0</v>
      </c>
      <c r="O575" s="91">
        <f t="shared" si="160"/>
        <v>0</v>
      </c>
      <c r="P575" s="91">
        <f t="shared" si="160"/>
        <v>0</v>
      </c>
      <c r="Q575" s="84">
        <f t="shared" si="158"/>
        <v>0</v>
      </c>
    </row>
    <row r="576" spans="3:17" hidden="1">
      <c r="C576" s="60">
        <f t="shared" si="159"/>
        <v>0</v>
      </c>
      <c r="D576" s="60">
        <f t="shared" si="159"/>
        <v>0</v>
      </c>
      <c r="E576" s="91">
        <f t="shared" si="160"/>
        <v>0</v>
      </c>
      <c r="F576" s="91">
        <f t="shared" si="160"/>
        <v>0</v>
      </c>
      <c r="G576" s="91">
        <f t="shared" si="160"/>
        <v>0</v>
      </c>
      <c r="H576" s="91">
        <f t="shared" si="160"/>
        <v>0</v>
      </c>
      <c r="I576" s="91">
        <f t="shared" si="160"/>
        <v>0</v>
      </c>
      <c r="J576" s="91">
        <f t="shared" si="160"/>
        <v>0</v>
      </c>
      <c r="K576" s="91">
        <f t="shared" si="160"/>
        <v>0</v>
      </c>
      <c r="L576" s="91">
        <f t="shared" si="160"/>
        <v>0</v>
      </c>
      <c r="M576" s="91">
        <f t="shared" si="160"/>
        <v>0</v>
      </c>
      <c r="N576" s="91">
        <f t="shared" si="160"/>
        <v>0</v>
      </c>
      <c r="O576" s="91">
        <f t="shared" si="160"/>
        <v>0</v>
      </c>
      <c r="P576" s="91">
        <f t="shared" si="160"/>
        <v>0</v>
      </c>
      <c r="Q576" s="84">
        <f t="shared" si="158"/>
        <v>0</v>
      </c>
    </row>
    <row r="577" spans="3:17" hidden="1">
      <c r="C577" s="62" t="str">
        <f t="shared" si="159"/>
        <v>ALTRES OPERACIONS ESPECÍFIQUES</v>
      </c>
      <c r="D577" s="62" t="str">
        <f t="shared" si="159"/>
        <v>Renda de la terra</v>
      </c>
      <c r="E577" s="92">
        <f t="shared" si="160"/>
        <v>0</v>
      </c>
      <c r="F577" s="92">
        <f t="shared" si="160"/>
        <v>0</v>
      </c>
      <c r="G577" s="92">
        <f t="shared" si="160"/>
        <v>0</v>
      </c>
      <c r="H577" s="92">
        <f t="shared" si="160"/>
        <v>0</v>
      </c>
      <c r="I577" s="92">
        <f t="shared" si="160"/>
        <v>0</v>
      </c>
      <c r="J577" s="92">
        <f t="shared" si="160"/>
        <v>0</v>
      </c>
      <c r="K577" s="92">
        <f t="shared" si="160"/>
        <v>0</v>
      </c>
      <c r="L577" s="92">
        <f t="shared" si="160"/>
        <v>0</v>
      </c>
      <c r="M577" s="92">
        <f t="shared" si="160"/>
        <v>0</v>
      </c>
      <c r="N577" s="92">
        <f t="shared" si="160"/>
        <v>0</v>
      </c>
      <c r="O577" s="92">
        <f t="shared" si="160"/>
        <v>0</v>
      </c>
      <c r="P577" s="92">
        <f t="shared" si="160"/>
        <v>0</v>
      </c>
      <c r="Q577" s="84">
        <f t="shared" si="158"/>
        <v>0</v>
      </c>
    </row>
    <row r="578" spans="3:17" hidden="1">
      <c r="C578" s="62">
        <f t="shared" si="159"/>
        <v>0</v>
      </c>
      <c r="D578" s="62">
        <f t="shared" si="159"/>
        <v>0</v>
      </c>
      <c r="E578" s="92">
        <f t="shared" si="160"/>
        <v>0</v>
      </c>
      <c r="F578" s="92">
        <f t="shared" si="160"/>
        <v>0</v>
      </c>
      <c r="G578" s="92">
        <f t="shared" si="160"/>
        <v>0</v>
      </c>
      <c r="H578" s="92">
        <f t="shared" si="160"/>
        <v>0</v>
      </c>
      <c r="I578" s="92">
        <f t="shared" si="160"/>
        <v>0</v>
      </c>
      <c r="J578" s="92">
        <f t="shared" si="160"/>
        <v>0</v>
      </c>
      <c r="K578" s="92">
        <f t="shared" si="160"/>
        <v>0</v>
      </c>
      <c r="L578" s="92">
        <f t="shared" si="160"/>
        <v>0</v>
      </c>
      <c r="M578" s="92">
        <f t="shared" si="160"/>
        <v>0</v>
      </c>
      <c r="N578" s="92">
        <f t="shared" si="160"/>
        <v>0</v>
      </c>
      <c r="O578" s="92">
        <f t="shared" si="160"/>
        <v>0</v>
      </c>
      <c r="P578" s="92">
        <f t="shared" si="160"/>
        <v>0</v>
      </c>
      <c r="Q578" s="84">
        <f t="shared" si="158"/>
        <v>0</v>
      </c>
    </row>
    <row r="579" spans="3:17" hidden="1">
      <c r="C579" s="62">
        <f t="shared" si="159"/>
        <v>0</v>
      </c>
      <c r="D579" s="62">
        <f t="shared" si="159"/>
        <v>0</v>
      </c>
      <c r="E579" s="92">
        <f t="shared" si="160"/>
        <v>0</v>
      </c>
      <c r="F579" s="92">
        <f t="shared" si="160"/>
        <v>0</v>
      </c>
      <c r="G579" s="92">
        <f t="shared" si="160"/>
        <v>0</v>
      </c>
      <c r="H579" s="92">
        <f t="shared" si="160"/>
        <v>0</v>
      </c>
      <c r="I579" s="92">
        <f t="shared" si="160"/>
        <v>0</v>
      </c>
      <c r="J579" s="92">
        <f t="shared" si="160"/>
        <v>0</v>
      </c>
      <c r="K579" s="92">
        <f t="shared" si="160"/>
        <v>0</v>
      </c>
      <c r="L579" s="92">
        <f t="shared" si="160"/>
        <v>0</v>
      </c>
      <c r="M579" s="92">
        <f t="shared" si="160"/>
        <v>0</v>
      </c>
      <c r="N579" s="92">
        <f t="shared" si="160"/>
        <v>0</v>
      </c>
      <c r="O579" s="92">
        <f t="shared" si="160"/>
        <v>0</v>
      </c>
      <c r="P579" s="92">
        <f t="shared" si="160"/>
        <v>0</v>
      </c>
      <c r="Q579" s="84">
        <f t="shared" si="158"/>
        <v>0</v>
      </c>
    </row>
    <row r="580" spans="3:17" hidden="1">
      <c r="C580" s="62">
        <f t="shared" si="159"/>
        <v>0</v>
      </c>
      <c r="D580" s="62">
        <f t="shared" si="159"/>
        <v>0</v>
      </c>
      <c r="E580" s="92">
        <f t="shared" si="160"/>
        <v>0</v>
      </c>
      <c r="F580" s="92">
        <f t="shared" si="160"/>
        <v>0</v>
      </c>
      <c r="G580" s="92">
        <f t="shared" si="160"/>
        <v>0</v>
      </c>
      <c r="H580" s="92">
        <f t="shared" si="160"/>
        <v>0</v>
      </c>
      <c r="I580" s="92">
        <f t="shared" si="160"/>
        <v>0</v>
      </c>
      <c r="J580" s="92">
        <f t="shared" si="160"/>
        <v>0</v>
      </c>
      <c r="K580" s="92">
        <f t="shared" si="160"/>
        <v>0</v>
      </c>
      <c r="L580" s="92">
        <f t="shared" si="160"/>
        <v>0</v>
      </c>
      <c r="M580" s="92">
        <f t="shared" si="160"/>
        <v>0</v>
      </c>
      <c r="N580" s="92">
        <f t="shared" si="160"/>
        <v>0</v>
      </c>
      <c r="O580" s="92">
        <f t="shared" si="160"/>
        <v>0</v>
      </c>
      <c r="P580" s="92">
        <f t="shared" si="160"/>
        <v>0</v>
      </c>
      <c r="Q580" s="84">
        <f t="shared" si="158"/>
        <v>0</v>
      </c>
    </row>
    <row r="581" spans="3:17" hidden="1">
      <c r="C581" s="62">
        <f t="shared" ref="C581:D583" si="161">+C40</f>
        <v>0</v>
      </c>
      <c r="D581" s="62">
        <f t="shared" si="161"/>
        <v>0</v>
      </c>
      <c r="E581" s="92">
        <f t="shared" ref="E581:P583" si="162">E40*VLOOKUP($D581,$D$286:$BC$389,$E$546,FALSE)+E40*VLOOKUP(CONCATENATE("Preparació per ",LOWER($D581)),$D$286:$BC$389,$E$546,FALSE)</f>
        <v>0</v>
      </c>
      <c r="F581" s="92">
        <f t="shared" si="162"/>
        <v>0</v>
      </c>
      <c r="G581" s="92">
        <f t="shared" si="162"/>
        <v>0</v>
      </c>
      <c r="H581" s="92">
        <f t="shared" si="162"/>
        <v>0</v>
      </c>
      <c r="I581" s="92">
        <f t="shared" si="162"/>
        <v>0</v>
      </c>
      <c r="J581" s="92">
        <f t="shared" si="162"/>
        <v>0</v>
      </c>
      <c r="K581" s="92">
        <f t="shared" si="162"/>
        <v>0</v>
      </c>
      <c r="L581" s="92">
        <f t="shared" si="162"/>
        <v>0</v>
      </c>
      <c r="M581" s="92">
        <f t="shared" si="162"/>
        <v>0</v>
      </c>
      <c r="N581" s="92">
        <f t="shared" si="162"/>
        <v>0</v>
      </c>
      <c r="O581" s="92">
        <f t="shared" si="162"/>
        <v>0</v>
      </c>
      <c r="P581" s="92">
        <f t="shared" si="162"/>
        <v>0</v>
      </c>
      <c r="Q581" s="84">
        <f t="shared" si="158"/>
        <v>0</v>
      </c>
    </row>
    <row r="582" spans="3:17" hidden="1">
      <c r="C582" s="55" t="str">
        <f t="shared" si="161"/>
        <v>RECOL.LECCIÓ</v>
      </c>
      <c r="D582" s="55" t="str">
        <f t="shared" si="161"/>
        <v>Recol.lecció carbassa</v>
      </c>
      <c r="E582" s="93">
        <f t="shared" si="162"/>
        <v>0</v>
      </c>
      <c r="F582" s="93">
        <f t="shared" si="162"/>
        <v>0</v>
      </c>
      <c r="G582" s="93">
        <f t="shared" si="162"/>
        <v>0</v>
      </c>
      <c r="H582" s="93">
        <f t="shared" si="162"/>
        <v>0</v>
      </c>
      <c r="I582" s="93">
        <f t="shared" si="162"/>
        <v>0</v>
      </c>
      <c r="J582" s="93">
        <f t="shared" si="162"/>
        <v>0</v>
      </c>
      <c r="K582" s="93">
        <f t="shared" si="162"/>
        <v>0</v>
      </c>
      <c r="L582" s="93">
        <f t="shared" si="162"/>
        <v>0</v>
      </c>
      <c r="M582" s="93">
        <f t="shared" si="162"/>
        <v>0</v>
      </c>
      <c r="N582" s="93">
        <f t="shared" si="162"/>
        <v>0</v>
      </c>
      <c r="O582" s="93">
        <f t="shared" si="162"/>
        <v>0</v>
      </c>
      <c r="P582" s="93">
        <f t="shared" si="162"/>
        <v>0</v>
      </c>
      <c r="Q582" s="84">
        <f t="shared" si="158"/>
        <v>0</v>
      </c>
    </row>
    <row r="583" spans="3:17" hidden="1">
      <c r="C583" s="55">
        <f t="shared" si="161"/>
        <v>0</v>
      </c>
      <c r="D583" s="55">
        <f t="shared" si="161"/>
        <v>0</v>
      </c>
      <c r="E583" s="93">
        <f t="shared" si="162"/>
        <v>0</v>
      </c>
      <c r="F583" s="93">
        <f t="shared" si="162"/>
        <v>0</v>
      </c>
      <c r="G583" s="93">
        <f t="shared" si="162"/>
        <v>0</v>
      </c>
      <c r="H583" s="93">
        <f t="shared" si="162"/>
        <v>0</v>
      </c>
      <c r="I583" s="93">
        <f t="shared" si="162"/>
        <v>0</v>
      </c>
      <c r="J583" s="93">
        <f t="shared" si="162"/>
        <v>0</v>
      </c>
      <c r="K583" s="93">
        <f t="shared" si="162"/>
        <v>0</v>
      </c>
      <c r="L583" s="93">
        <f t="shared" si="162"/>
        <v>0</v>
      </c>
      <c r="M583" s="93">
        <f t="shared" si="162"/>
        <v>0</v>
      </c>
      <c r="N583" s="93">
        <f t="shared" si="162"/>
        <v>0</v>
      </c>
      <c r="O583" s="93">
        <f t="shared" si="162"/>
        <v>0</v>
      </c>
      <c r="P583" s="93">
        <f t="shared" si="162"/>
        <v>0</v>
      </c>
      <c r="Q583" s="84">
        <f t="shared" si="158"/>
        <v>0</v>
      </c>
    </row>
    <row r="584" spans="3:17" hidden="1">
      <c r="E584" s="84">
        <f>SUM(E549:E583)</f>
        <v>0</v>
      </c>
      <c r="F584" s="84">
        <f t="shared" ref="F584:P584" si="163">SUM(F549:F583)</f>
        <v>0</v>
      </c>
      <c r="G584" s="84">
        <f t="shared" si="163"/>
        <v>0</v>
      </c>
      <c r="H584" s="84">
        <f t="shared" si="163"/>
        <v>0</v>
      </c>
      <c r="I584" s="84">
        <f t="shared" si="163"/>
        <v>0</v>
      </c>
      <c r="J584" s="84">
        <f t="shared" si="163"/>
        <v>0</v>
      </c>
      <c r="K584" s="84">
        <f t="shared" si="163"/>
        <v>0</v>
      </c>
      <c r="L584" s="84">
        <f t="shared" si="163"/>
        <v>0</v>
      </c>
      <c r="M584" s="84">
        <f t="shared" si="163"/>
        <v>0</v>
      </c>
      <c r="N584" s="84">
        <f t="shared" si="163"/>
        <v>0</v>
      </c>
      <c r="O584" s="84">
        <f t="shared" si="163"/>
        <v>0</v>
      </c>
      <c r="P584" s="84">
        <f t="shared" si="163"/>
        <v>0</v>
      </c>
      <c r="Q584" s="5"/>
    </row>
    <row r="585" spans="3:17" hidden="1">
      <c r="E585" s="109" t="e">
        <f>IF(E584=0,NA(),E584)</f>
        <v>#N/A</v>
      </c>
      <c r="F585" s="109" t="e">
        <f t="shared" ref="F585:P585" si="164">IF(F584=0,NA(),F584)</f>
        <v>#N/A</v>
      </c>
      <c r="G585" s="109" t="e">
        <f t="shared" si="164"/>
        <v>#N/A</v>
      </c>
      <c r="H585" s="109" t="e">
        <f t="shared" si="164"/>
        <v>#N/A</v>
      </c>
      <c r="I585" s="109" t="e">
        <f t="shared" si="164"/>
        <v>#N/A</v>
      </c>
      <c r="J585" s="109" t="e">
        <f t="shared" si="164"/>
        <v>#N/A</v>
      </c>
      <c r="K585" s="109" t="e">
        <f t="shared" si="164"/>
        <v>#N/A</v>
      </c>
      <c r="L585" s="109" t="e">
        <f t="shared" si="164"/>
        <v>#N/A</v>
      </c>
      <c r="M585" s="109" t="e">
        <f t="shared" si="164"/>
        <v>#N/A</v>
      </c>
      <c r="N585" s="109" t="e">
        <f t="shared" si="164"/>
        <v>#N/A</v>
      </c>
      <c r="O585" s="109" t="e">
        <f t="shared" si="164"/>
        <v>#N/A</v>
      </c>
      <c r="P585" s="109" t="e">
        <f t="shared" si="164"/>
        <v>#N/A</v>
      </c>
    </row>
    <row r="586" spans="3:17" hidden="1"/>
    <row r="587" spans="3:17" hidden="1"/>
    <row r="588" spans="3:17" hidden="1"/>
    <row r="589" spans="3:17" hidden="1"/>
    <row r="590" spans="3:17" hidden="1"/>
    <row r="591" spans="3:17" hidden="1">
      <c r="D591" s="81" t="str">
        <f>CONCATENATE("Calendari de necessitats de mà d'obra: ",$E$3,"   ",ROUND(SUM(Q595:Q629),2)," hores")</f>
        <v>Calendari de necessitats de mà d'obra: Carbassa   0 hores</v>
      </c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</row>
    <row r="592" spans="3:17" hidden="1">
      <c r="D592" s="1"/>
      <c r="F592" s="1"/>
      <c r="G592" s="1"/>
      <c r="Q592" s="5"/>
    </row>
    <row r="593" spans="3:17" hidden="1">
      <c r="Q593" s="5"/>
    </row>
    <row r="594" spans="3:17" hidden="1">
      <c r="E594" t="str">
        <f t="shared" ref="E594:P594" si="165">+E7</f>
        <v xml:space="preserve">gener </v>
      </c>
      <c r="F594" t="str">
        <f t="shared" si="165"/>
        <v>febrer</v>
      </c>
      <c r="G594" t="str">
        <f t="shared" si="165"/>
        <v xml:space="preserve">març </v>
      </c>
      <c r="H594" t="str">
        <f t="shared" si="165"/>
        <v>abril</v>
      </c>
      <c r="I594" t="str">
        <f t="shared" si="165"/>
        <v>maig</v>
      </c>
      <c r="J594" t="str">
        <f t="shared" si="165"/>
        <v>juny</v>
      </c>
      <c r="K594" t="str">
        <f t="shared" si="165"/>
        <v>juliol</v>
      </c>
      <c r="L594" t="str">
        <f t="shared" si="165"/>
        <v>agost</v>
      </c>
      <c r="M594" t="str">
        <f t="shared" si="165"/>
        <v>setembre</v>
      </c>
      <c r="N594" t="str">
        <f t="shared" si="165"/>
        <v>octubre</v>
      </c>
      <c r="O594" t="str">
        <f t="shared" si="165"/>
        <v>novembre</v>
      </c>
      <c r="P594" t="str">
        <f t="shared" si="165"/>
        <v>desembre</v>
      </c>
      <c r="Q594" s="5"/>
    </row>
    <row r="595" spans="3:17" hidden="1">
      <c r="C595" s="51" t="str">
        <f t="shared" ref="C595:D610" si="166">+C8</f>
        <v>PREPARACIÓ DEL SÒL</v>
      </c>
      <c r="D595" s="51" t="str">
        <f t="shared" si="166"/>
        <v>Estripat</v>
      </c>
      <c r="E595" s="72">
        <f t="shared" ref="E595:P610" si="167">E8*VLOOKUP($D595,$D$286:$AV$389,3,FALSE)+E8*VLOOKUP(CONCATENATE("Preparació per ",LOWER($D595)),$D$286:$AV$389,3,FALSE)+E8*VLOOKUP($D595,$D$286:$AV$389,4,FALSE)+E8*VLOOKUP(CONCATENATE("Preparació per ",LOWER($D595)),$D$286:$AV$389,4,FALSE)+E8*VLOOKUP($D595,$D$286:$AV$389,6,FALSE)+E8*VLOOKUP(CONCATENATE("Preparació per ",LOWER($D595)),$D$286:$AV$389,6,FALSE)</f>
        <v>0</v>
      </c>
      <c r="F595" s="72">
        <f t="shared" si="167"/>
        <v>0</v>
      </c>
      <c r="G595" s="72">
        <f t="shared" si="167"/>
        <v>0</v>
      </c>
      <c r="H595" s="72">
        <f t="shared" si="167"/>
        <v>0</v>
      </c>
      <c r="I595" s="72">
        <f t="shared" si="167"/>
        <v>0</v>
      </c>
      <c r="J595" s="72">
        <f t="shared" si="167"/>
        <v>0</v>
      </c>
      <c r="K595" s="72">
        <f t="shared" si="167"/>
        <v>0</v>
      </c>
      <c r="L595" s="72">
        <f t="shared" si="167"/>
        <v>0</v>
      </c>
      <c r="M595" s="72">
        <f t="shared" si="167"/>
        <v>0</v>
      </c>
      <c r="N595" s="72">
        <f t="shared" si="167"/>
        <v>0</v>
      </c>
      <c r="O595" s="72">
        <f t="shared" si="167"/>
        <v>0</v>
      </c>
      <c r="P595" s="72">
        <f t="shared" si="167"/>
        <v>0</v>
      </c>
      <c r="Q595" s="80">
        <f>SUM(E595:P595)</f>
        <v>0</v>
      </c>
    </row>
    <row r="596" spans="3:17" hidden="1">
      <c r="C596" s="51">
        <f t="shared" si="166"/>
        <v>0</v>
      </c>
      <c r="D596" s="51" t="str">
        <f t="shared" si="166"/>
        <v>Fresat</v>
      </c>
      <c r="E596" s="72">
        <f t="shared" si="167"/>
        <v>0</v>
      </c>
      <c r="F596" s="72">
        <f t="shared" si="167"/>
        <v>0</v>
      </c>
      <c r="G596" s="72">
        <f t="shared" si="167"/>
        <v>0</v>
      </c>
      <c r="H596" s="72">
        <f t="shared" si="167"/>
        <v>0</v>
      </c>
      <c r="I596" s="72">
        <f t="shared" si="167"/>
        <v>0</v>
      </c>
      <c r="J596" s="72">
        <f t="shared" si="167"/>
        <v>0</v>
      </c>
      <c r="K596" s="72">
        <f t="shared" si="167"/>
        <v>0</v>
      </c>
      <c r="L596" s="72">
        <f t="shared" si="167"/>
        <v>0</v>
      </c>
      <c r="M596" s="72">
        <f t="shared" si="167"/>
        <v>0</v>
      </c>
      <c r="N596" s="72">
        <f t="shared" si="167"/>
        <v>0</v>
      </c>
      <c r="O596" s="72">
        <f t="shared" si="167"/>
        <v>0</v>
      </c>
      <c r="P596" s="72">
        <f t="shared" si="167"/>
        <v>0</v>
      </c>
      <c r="Q596" s="80">
        <f t="shared" ref="Q596:Q629" si="168">SUM(E596:P596)</f>
        <v>0</v>
      </c>
    </row>
    <row r="597" spans="3:17" hidden="1">
      <c r="C597" s="51">
        <f t="shared" si="166"/>
        <v>0</v>
      </c>
      <c r="D597" s="51" t="str">
        <f t="shared" si="166"/>
        <v>Desbrossat amb desbrossadora</v>
      </c>
      <c r="E597" s="72">
        <f t="shared" si="167"/>
        <v>0</v>
      </c>
      <c r="F597" s="72">
        <f t="shared" si="167"/>
        <v>0</v>
      </c>
      <c r="G597" s="72">
        <f t="shared" si="167"/>
        <v>0</v>
      </c>
      <c r="H597" s="72">
        <f t="shared" si="167"/>
        <v>0</v>
      </c>
      <c r="I597" s="72">
        <f t="shared" si="167"/>
        <v>0</v>
      </c>
      <c r="J597" s="72">
        <f t="shared" si="167"/>
        <v>0</v>
      </c>
      <c r="K597" s="72">
        <f t="shared" si="167"/>
        <v>0</v>
      </c>
      <c r="L597" s="72">
        <f t="shared" si="167"/>
        <v>0</v>
      </c>
      <c r="M597" s="72">
        <f t="shared" si="167"/>
        <v>0</v>
      </c>
      <c r="N597" s="72">
        <f t="shared" si="167"/>
        <v>0</v>
      </c>
      <c r="O597" s="72">
        <f t="shared" si="167"/>
        <v>0</v>
      </c>
      <c r="P597" s="72">
        <f t="shared" si="167"/>
        <v>0</v>
      </c>
      <c r="Q597" s="80">
        <f t="shared" si="168"/>
        <v>0</v>
      </c>
    </row>
    <row r="598" spans="3:17" hidden="1">
      <c r="C598" s="51">
        <f t="shared" si="166"/>
        <v>0</v>
      </c>
      <c r="D598" s="51">
        <f t="shared" si="166"/>
        <v>0</v>
      </c>
      <c r="E598" s="72">
        <f t="shared" si="167"/>
        <v>0</v>
      </c>
      <c r="F598" s="72">
        <f t="shared" si="167"/>
        <v>0</v>
      </c>
      <c r="G598" s="72">
        <f t="shared" si="167"/>
        <v>0</v>
      </c>
      <c r="H598" s="72">
        <f t="shared" si="167"/>
        <v>0</v>
      </c>
      <c r="I598" s="72">
        <f t="shared" si="167"/>
        <v>0</v>
      </c>
      <c r="J598" s="72">
        <f t="shared" si="167"/>
        <v>0</v>
      </c>
      <c r="K598" s="72">
        <f t="shared" si="167"/>
        <v>0</v>
      </c>
      <c r="L598" s="72">
        <f t="shared" si="167"/>
        <v>0</v>
      </c>
      <c r="M598" s="72">
        <f t="shared" si="167"/>
        <v>0</v>
      </c>
      <c r="N598" s="72">
        <f t="shared" si="167"/>
        <v>0</v>
      </c>
      <c r="O598" s="72">
        <f t="shared" si="167"/>
        <v>0</v>
      </c>
      <c r="P598" s="72">
        <f t="shared" si="167"/>
        <v>0</v>
      </c>
      <c r="Q598" s="80">
        <f t="shared" si="168"/>
        <v>0</v>
      </c>
    </row>
    <row r="599" spans="3:17" hidden="1">
      <c r="C599" s="51">
        <f t="shared" si="166"/>
        <v>0</v>
      </c>
      <c r="D599" s="51">
        <f t="shared" si="166"/>
        <v>0</v>
      </c>
      <c r="E599" s="72">
        <f t="shared" si="167"/>
        <v>0</v>
      </c>
      <c r="F599" s="72">
        <f t="shared" si="167"/>
        <v>0</v>
      </c>
      <c r="G599" s="72">
        <f t="shared" si="167"/>
        <v>0</v>
      </c>
      <c r="H599" s="72">
        <f t="shared" si="167"/>
        <v>0</v>
      </c>
      <c r="I599" s="72">
        <f t="shared" si="167"/>
        <v>0</v>
      </c>
      <c r="J599" s="72">
        <f t="shared" si="167"/>
        <v>0</v>
      </c>
      <c r="K599" s="72">
        <f t="shared" si="167"/>
        <v>0</v>
      </c>
      <c r="L599" s="72">
        <f t="shared" si="167"/>
        <v>0</v>
      </c>
      <c r="M599" s="72">
        <f t="shared" si="167"/>
        <v>0</v>
      </c>
      <c r="N599" s="72">
        <f t="shared" si="167"/>
        <v>0</v>
      </c>
      <c r="O599" s="72">
        <f t="shared" si="167"/>
        <v>0</v>
      </c>
      <c r="P599" s="72">
        <f t="shared" si="167"/>
        <v>0</v>
      </c>
      <c r="Q599" s="80">
        <f t="shared" si="168"/>
        <v>0</v>
      </c>
    </row>
    <row r="600" spans="3:17" hidden="1">
      <c r="C600" s="51">
        <f t="shared" si="166"/>
        <v>0</v>
      </c>
      <c r="D600" s="51">
        <f t="shared" si="166"/>
        <v>0</v>
      </c>
      <c r="E600" s="72">
        <f t="shared" si="167"/>
        <v>0</v>
      </c>
      <c r="F600" s="72">
        <f t="shared" si="167"/>
        <v>0</v>
      </c>
      <c r="G600" s="72">
        <f t="shared" si="167"/>
        <v>0</v>
      </c>
      <c r="H600" s="72">
        <f t="shared" si="167"/>
        <v>0</v>
      </c>
      <c r="I600" s="72">
        <f t="shared" si="167"/>
        <v>0</v>
      </c>
      <c r="J600" s="72">
        <f t="shared" si="167"/>
        <v>0</v>
      </c>
      <c r="K600" s="72">
        <f t="shared" si="167"/>
        <v>0</v>
      </c>
      <c r="L600" s="72">
        <f t="shared" si="167"/>
        <v>0</v>
      </c>
      <c r="M600" s="72">
        <f t="shared" si="167"/>
        <v>0</v>
      </c>
      <c r="N600" s="72">
        <f t="shared" si="167"/>
        <v>0</v>
      </c>
      <c r="O600" s="72">
        <f t="shared" si="167"/>
        <v>0</v>
      </c>
      <c r="P600" s="72">
        <f t="shared" si="167"/>
        <v>0</v>
      </c>
      <c r="Q600" s="80">
        <f t="shared" si="168"/>
        <v>0</v>
      </c>
    </row>
    <row r="601" spans="3:17" hidden="1">
      <c r="C601" s="51">
        <f t="shared" si="166"/>
        <v>0</v>
      </c>
      <c r="D601" s="51">
        <f t="shared" si="166"/>
        <v>0</v>
      </c>
      <c r="E601" s="72">
        <f t="shared" si="167"/>
        <v>0</v>
      </c>
      <c r="F601" s="72">
        <f t="shared" si="167"/>
        <v>0</v>
      </c>
      <c r="G601" s="72">
        <f t="shared" si="167"/>
        <v>0</v>
      </c>
      <c r="H601" s="72">
        <f t="shared" si="167"/>
        <v>0</v>
      </c>
      <c r="I601" s="72">
        <f t="shared" si="167"/>
        <v>0</v>
      </c>
      <c r="J601" s="72">
        <f t="shared" si="167"/>
        <v>0</v>
      </c>
      <c r="K601" s="72">
        <f t="shared" si="167"/>
        <v>0</v>
      </c>
      <c r="L601" s="72">
        <f t="shared" si="167"/>
        <v>0</v>
      </c>
      <c r="M601" s="72">
        <f t="shared" si="167"/>
        <v>0</v>
      </c>
      <c r="N601" s="72">
        <f t="shared" si="167"/>
        <v>0</v>
      </c>
      <c r="O601" s="72">
        <f t="shared" si="167"/>
        <v>0</v>
      </c>
      <c r="P601" s="72">
        <f t="shared" si="167"/>
        <v>0</v>
      </c>
      <c r="Q601" s="80">
        <f t="shared" si="168"/>
        <v>0</v>
      </c>
    </row>
    <row r="602" spans="3:17" hidden="1">
      <c r="C602" s="53" t="str">
        <f t="shared" si="166"/>
        <v>ADOBAT</v>
      </c>
      <c r="D602" s="53" t="str">
        <f t="shared" si="166"/>
        <v>Aplicació de compost (60 t/ha)</v>
      </c>
      <c r="E602" s="73">
        <f t="shared" si="167"/>
        <v>0</v>
      </c>
      <c r="F602" s="73">
        <f t="shared" si="167"/>
        <v>0</v>
      </c>
      <c r="G602" s="73">
        <f t="shared" si="167"/>
        <v>0</v>
      </c>
      <c r="H602" s="73">
        <f t="shared" si="167"/>
        <v>0</v>
      </c>
      <c r="I602" s="73">
        <f t="shared" si="167"/>
        <v>0</v>
      </c>
      <c r="J602" s="73">
        <f t="shared" si="167"/>
        <v>0</v>
      </c>
      <c r="K602" s="73">
        <f t="shared" si="167"/>
        <v>0</v>
      </c>
      <c r="L602" s="73">
        <f t="shared" si="167"/>
        <v>0</v>
      </c>
      <c r="M602" s="73">
        <f t="shared" si="167"/>
        <v>0</v>
      </c>
      <c r="N602" s="73">
        <f t="shared" si="167"/>
        <v>0</v>
      </c>
      <c r="O602" s="73">
        <f t="shared" si="167"/>
        <v>0</v>
      </c>
      <c r="P602" s="73">
        <f t="shared" si="167"/>
        <v>0</v>
      </c>
      <c r="Q602" s="80">
        <f t="shared" si="168"/>
        <v>0</v>
      </c>
    </row>
    <row r="603" spans="3:17" hidden="1">
      <c r="C603" s="53">
        <f t="shared" si="166"/>
        <v>0</v>
      </c>
      <c r="D603" s="53">
        <f t="shared" si="166"/>
        <v>0</v>
      </c>
      <c r="E603" s="73">
        <f t="shared" si="167"/>
        <v>0</v>
      </c>
      <c r="F603" s="73">
        <f t="shared" si="167"/>
        <v>0</v>
      </c>
      <c r="G603" s="73">
        <f t="shared" si="167"/>
        <v>0</v>
      </c>
      <c r="H603" s="73">
        <f t="shared" si="167"/>
        <v>0</v>
      </c>
      <c r="I603" s="73">
        <f t="shared" si="167"/>
        <v>0</v>
      </c>
      <c r="J603" s="73">
        <f t="shared" si="167"/>
        <v>0</v>
      </c>
      <c r="K603" s="73">
        <f t="shared" si="167"/>
        <v>0</v>
      </c>
      <c r="L603" s="73">
        <f t="shared" si="167"/>
        <v>0</v>
      </c>
      <c r="M603" s="73">
        <f t="shared" si="167"/>
        <v>0</v>
      </c>
      <c r="N603" s="73">
        <f t="shared" si="167"/>
        <v>0</v>
      </c>
      <c r="O603" s="73">
        <f t="shared" si="167"/>
        <v>0</v>
      </c>
      <c r="P603" s="73">
        <f t="shared" si="167"/>
        <v>0</v>
      </c>
      <c r="Q603" s="80">
        <f t="shared" si="168"/>
        <v>0</v>
      </c>
    </row>
    <row r="604" spans="3:17" hidden="1">
      <c r="C604" s="53">
        <f t="shared" si="166"/>
        <v>0</v>
      </c>
      <c r="D604" s="53">
        <f t="shared" si="166"/>
        <v>0</v>
      </c>
      <c r="E604" s="73">
        <f t="shared" si="167"/>
        <v>0</v>
      </c>
      <c r="F604" s="73">
        <f t="shared" si="167"/>
        <v>0</v>
      </c>
      <c r="G604" s="73">
        <f t="shared" si="167"/>
        <v>0</v>
      </c>
      <c r="H604" s="73">
        <f t="shared" si="167"/>
        <v>0</v>
      </c>
      <c r="I604" s="73">
        <f t="shared" si="167"/>
        <v>0</v>
      </c>
      <c r="J604" s="73">
        <f t="shared" si="167"/>
        <v>0</v>
      </c>
      <c r="K604" s="73">
        <f t="shared" si="167"/>
        <v>0</v>
      </c>
      <c r="L604" s="73">
        <f t="shared" si="167"/>
        <v>0</v>
      </c>
      <c r="M604" s="73">
        <f t="shared" si="167"/>
        <v>0</v>
      </c>
      <c r="N604" s="73">
        <f t="shared" si="167"/>
        <v>0</v>
      </c>
      <c r="O604" s="73">
        <f t="shared" si="167"/>
        <v>0</v>
      </c>
      <c r="P604" s="73">
        <f t="shared" si="167"/>
        <v>0</v>
      </c>
      <c r="Q604" s="80">
        <f t="shared" si="168"/>
        <v>0</v>
      </c>
    </row>
    <row r="605" spans="3:17" hidden="1">
      <c r="C605" s="53">
        <f t="shared" si="166"/>
        <v>0</v>
      </c>
      <c r="D605" s="53">
        <f t="shared" si="166"/>
        <v>0</v>
      </c>
      <c r="E605" s="73">
        <f t="shared" si="167"/>
        <v>0</v>
      </c>
      <c r="F605" s="73">
        <f t="shared" si="167"/>
        <v>0</v>
      </c>
      <c r="G605" s="73">
        <f t="shared" si="167"/>
        <v>0</v>
      </c>
      <c r="H605" s="73">
        <f t="shared" si="167"/>
        <v>0</v>
      </c>
      <c r="I605" s="73">
        <f t="shared" si="167"/>
        <v>0</v>
      </c>
      <c r="J605" s="73">
        <f t="shared" si="167"/>
        <v>0</v>
      </c>
      <c r="K605" s="73">
        <f t="shared" si="167"/>
        <v>0</v>
      </c>
      <c r="L605" s="73">
        <f t="shared" si="167"/>
        <v>0</v>
      </c>
      <c r="M605" s="73">
        <f t="shared" si="167"/>
        <v>0</v>
      </c>
      <c r="N605" s="73">
        <f t="shared" si="167"/>
        <v>0</v>
      </c>
      <c r="O605" s="73">
        <f t="shared" si="167"/>
        <v>0</v>
      </c>
      <c r="P605" s="73">
        <f t="shared" si="167"/>
        <v>0</v>
      </c>
      <c r="Q605" s="80">
        <f t="shared" si="168"/>
        <v>0</v>
      </c>
    </row>
    <row r="606" spans="3:17" hidden="1">
      <c r="C606" s="56" t="str">
        <f t="shared" si="166"/>
        <v>PLANTACIÓ</v>
      </c>
      <c r="D606" s="56" t="str">
        <f t="shared" si="166"/>
        <v>Sembra manual carbassa</v>
      </c>
      <c r="E606" s="74">
        <f t="shared" si="167"/>
        <v>0</v>
      </c>
      <c r="F606" s="74">
        <f t="shared" si="167"/>
        <v>0</v>
      </c>
      <c r="G606" s="74">
        <f t="shared" si="167"/>
        <v>0</v>
      </c>
      <c r="H606" s="74">
        <f t="shared" si="167"/>
        <v>0</v>
      </c>
      <c r="I606" s="74">
        <f t="shared" si="167"/>
        <v>0</v>
      </c>
      <c r="J606" s="74">
        <f t="shared" si="167"/>
        <v>0</v>
      </c>
      <c r="K606" s="74">
        <f t="shared" si="167"/>
        <v>0</v>
      </c>
      <c r="L606" s="74">
        <f t="shared" si="167"/>
        <v>0</v>
      </c>
      <c r="M606" s="74">
        <f t="shared" si="167"/>
        <v>0</v>
      </c>
      <c r="N606" s="74">
        <f t="shared" si="167"/>
        <v>0</v>
      </c>
      <c r="O606" s="74">
        <f t="shared" si="167"/>
        <v>0</v>
      </c>
      <c r="P606" s="74">
        <f t="shared" si="167"/>
        <v>0</v>
      </c>
      <c r="Q606" s="80">
        <f t="shared" si="168"/>
        <v>0</v>
      </c>
    </row>
    <row r="607" spans="3:17" hidden="1">
      <c r="C607" s="56">
        <f t="shared" si="166"/>
        <v>0</v>
      </c>
      <c r="D607" s="56">
        <f t="shared" si="166"/>
        <v>0</v>
      </c>
      <c r="E607" s="74">
        <f t="shared" si="167"/>
        <v>0</v>
      </c>
      <c r="F607" s="74">
        <f t="shared" si="167"/>
        <v>0</v>
      </c>
      <c r="G607" s="74">
        <f t="shared" si="167"/>
        <v>0</v>
      </c>
      <c r="H607" s="74">
        <f t="shared" si="167"/>
        <v>0</v>
      </c>
      <c r="I607" s="74">
        <f t="shared" si="167"/>
        <v>0</v>
      </c>
      <c r="J607" s="74">
        <f t="shared" si="167"/>
        <v>0</v>
      </c>
      <c r="K607" s="74">
        <f t="shared" si="167"/>
        <v>0</v>
      </c>
      <c r="L607" s="74">
        <f t="shared" si="167"/>
        <v>0</v>
      </c>
      <c r="M607" s="74">
        <f t="shared" si="167"/>
        <v>0</v>
      </c>
      <c r="N607" s="74">
        <f t="shared" si="167"/>
        <v>0</v>
      </c>
      <c r="O607" s="74">
        <f t="shared" si="167"/>
        <v>0</v>
      </c>
      <c r="P607" s="74">
        <f t="shared" si="167"/>
        <v>0</v>
      </c>
      <c r="Q607" s="80">
        <f t="shared" si="168"/>
        <v>0</v>
      </c>
    </row>
    <row r="608" spans="3:17" hidden="1">
      <c r="C608" s="56">
        <f t="shared" si="166"/>
        <v>0</v>
      </c>
      <c r="D608" s="56">
        <f t="shared" si="166"/>
        <v>0</v>
      </c>
      <c r="E608" s="74">
        <f t="shared" si="167"/>
        <v>0</v>
      </c>
      <c r="F608" s="74">
        <f t="shared" si="167"/>
        <v>0</v>
      </c>
      <c r="G608" s="74">
        <f t="shared" si="167"/>
        <v>0</v>
      </c>
      <c r="H608" s="74">
        <f t="shared" si="167"/>
        <v>0</v>
      </c>
      <c r="I608" s="74">
        <f t="shared" si="167"/>
        <v>0</v>
      </c>
      <c r="J608" s="74">
        <f t="shared" si="167"/>
        <v>0</v>
      </c>
      <c r="K608" s="74">
        <f t="shared" si="167"/>
        <v>0</v>
      </c>
      <c r="L608" s="74">
        <f t="shared" si="167"/>
        <v>0</v>
      </c>
      <c r="M608" s="74">
        <f t="shared" si="167"/>
        <v>0</v>
      </c>
      <c r="N608" s="74">
        <f t="shared" si="167"/>
        <v>0</v>
      </c>
      <c r="O608" s="74">
        <f t="shared" si="167"/>
        <v>0</v>
      </c>
      <c r="P608" s="74">
        <f t="shared" si="167"/>
        <v>0</v>
      </c>
      <c r="Q608" s="80">
        <f t="shared" si="168"/>
        <v>0</v>
      </c>
    </row>
    <row r="609" spans="3:17" hidden="1">
      <c r="C609" s="56">
        <f t="shared" si="166"/>
        <v>0</v>
      </c>
      <c r="D609" s="56">
        <f t="shared" si="166"/>
        <v>0</v>
      </c>
      <c r="E609" s="74">
        <f t="shared" si="167"/>
        <v>0</v>
      </c>
      <c r="F609" s="74">
        <f t="shared" si="167"/>
        <v>0</v>
      </c>
      <c r="G609" s="74">
        <f t="shared" si="167"/>
        <v>0</v>
      </c>
      <c r="H609" s="74">
        <f t="shared" si="167"/>
        <v>0</v>
      </c>
      <c r="I609" s="74">
        <f t="shared" si="167"/>
        <v>0</v>
      </c>
      <c r="J609" s="74">
        <f t="shared" si="167"/>
        <v>0</v>
      </c>
      <c r="K609" s="74">
        <f t="shared" si="167"/>
        <v>0</v>
      </c>
      <c r="L609" s="74">
        <f t="shared" si="167"/>
        <v>0</v>
      </c>
      <c r="M609" s="74">
        <f t="shared" si="167"/>
        <v>0</v>
      </c>
      <c r="N609" s="74">
        <f t="shared" si="167"/>
        <v>0</v>
      </c>
      <c r="O609" s="74">
        <f t="shared" si="167"/>
        <v>0</v>
      </c>
      <c r="P609" s="74">
        <f t="shared" si="167"/>
        <v>0</v>
      </c>
      <c r="Q609" s="80">
        <f t="shared" si="168"/>
        <v>0</v>
      </c>
    </row>
    <row r="610" spans="3:17" hidden="1">
      <c r="C610" s="58" t="str">
        <f t="shared" si="166"/>
        <v>REG</v>
      </c>
      <c r="D610" s="58">
        <f t="shared" si="166"/>
        <v>0</v>
      </c>
      <c r="E610" s="75">
        <f t="shared" si="167"/>
        <v>0</v>
      </c>
      <c r="F610" s="75">
        <f t="shared" si="167"/>
        <v>0</v>
      </c>
      <c r="G610" s="75">
        <f t="shared" si="167"/>
        <v>0</v>
      </c>
      <c r="H610" s="75">
        <f t="shared" si="167"/>
        <v>0</v>
      </c>
      <c r="I610" s="75">
        <f t="shared" si="167"/>
        <v>0</v>
      </c>
      <c r="J610" s="75">
        <f t="shared" si="167"/>
        <v>0</v>
      </c>
      <c r="K610" s="75">
        <f t="shared" si="167"/>
        <v>0</v>
      </c>
      <c r="L610" s="75">
        <f t="shared" si="167"/>
        <v>0</v>
      </c>
      <c r="M610" s="75">
        <f t="shared" si="167"/>
        <v>0</v>
      </c>
      <c r="N610" s="75">
        <f t="shared" si="167"/>
        <v>0</v>
      </c>
      <c r="O610" s="75">
        <f t="shared" si="167"/>
        <v>0</v>
      </c>
      <c r="P610" s="75">
        <f t="shared" si="167"/>
        <v>0</v>
      </c>
      <c r="Q610" s="80">
        <f t="shared" si="168"/>
        <v>0</v>
      </c>
    </row>
    <row r="611" spans="3:17" hidden="1">
      <c r="C611" s="58">
        <f t="shared" ref="C611:D626" si="169">+C24</f>
        <v>0</v>
      </c>
      <c r="D611" s="58">
        <f t="shared" si="169"/>
        <v>0</v>
      </c>
      <c r="E611" s="75">
        <f t="shared" ref="E611:P626" si="170">E24*VLOOKUP($D611,$D$286:$AV$389,3,FALSE)+E24*VLOOKUP(CONCATENATE("Preparació per ",LOWER($D611)),$D$286:$AV$389,3,FALSE)+E24*VLOOKUP($D611,$D$286:$AV$389,4,FALSE)+E24*VLOOKUP(CONCATENATE("Preparació per ",LOWER($D611)),$D$286:$AV$389,4,FALSE)+E24*VLOOKUP($D611,$D$286:$AV$389,6,FALSE)+E24*VLOOKUP(CONCATENATE("Preparació per ",LOWER($D611)),$D$286:$AV$389,6,FALSE)</f>
        <v>0</v>
      </c>
      <c r="F611" s="75">
        <f t="shared" si="170"/>
        <v>0</v>
      </c>
      <c r="G611" s="75">
        <f t="shared" si="170"/>
        <v>0</v>
      </c>
      <c r="H611" s="75">
        <f t="shared" si="170"/>
        <v>0</v>
      </c>
      <c r="I611" s="75">
        <f t="shared" si="170"/>
        <v>0</v>
      </c>
      <c r="J611" s="75">
        <f t="shared" si="170"/>
        <v>0</v>
      </c>
      <c r="K611" s="75">
        <f t="shared" si="170"/>
        <v>0</v>
      </c>
      <c r="L611" s="75">
        <f t="shared" si="170"/>
        <v>0</v>
      </c>
      <c r="M611" s="75">
        <f t="shared" si="170"/>
        <v>0</v>
      </c>
      <c r="N611" s="75">
        <f t="shared" si="170"/>
        <v>0</v>
      </c>
      <c r="O611" s="75">
        <f t="shared" si="170"/>
        <v>0</v>
      </c>
      <c r="P611" s="75">
        <f t="shared" si="170"/>
        <v>0</v>
      </c>
      <c r="Q611" s="80">
        <f t="shared" si="168"/>
        <v>0</v>
      </c>
    </row>
    <row r="612" spans="3:17" hidden="1">
      <c r="C612" s="58">
        <f t="shared" si="169"/>
        <v>0</v>
      </c>
      <c r="D612" s="58">
        <f t="shared" si="169"/>
        <v>0</v>
      </c>
      <c r="E612" s="75">
        <f t="shared" si="170"/>
        <v>0</v>
      </c>
      <c r="F612" s="75">
        <f t="shared" si="170"/>
        <v>0</v>
      </c>
      <c r="G612" s="75">
        <f t="shared" si="170"/>
        <v>0</v>
      </c>
      <c r="H612" s="75">
        <f t="shared" si="170"/>
        <v>0</v>
      </c>
      <c r="I612" s="75">
        <f t="shared" si="170"/>
        <v>0</v>
      </c>
      <c r="J612" s="75">
        <f t="shared" si="170"/>
        <v>0</v>
      </c>
      <c r="K612" s="75">
        <f t="shared" si="170"/>
        <v>0</v>
      </c>
      <c r="L612" s="75">
        <f t="shared" si="170"/>
        <v>0</v>
      </c>
      <c r="M612" s="75">
        <f t="shared" si="170"/>
        <v>0</v>
      </c>
      <c r="N612" s="75">
        <f t="shared" si="170"/>
        <v>0</v>
      </c>
      <c r="O612" s="75">
        <f t="shared" si="170"/>
        <v>0</v>
      </c>
      <c r="P612" s="75">
        <f t="shared" si="170"/>
        <v>0</v>
      </c>
      <c r="Q612" s="80">
        <f t="shared" si="168"/>
        <v>0</v>
      </c>
    </row>
    <row r="613" spans="3:17" hidden="1">
      <c r="C613" s="58">
        <f t="shared" si="169"/>
        <v>0</v>
      </c>
      <c r="D613" s="58">
        <f t="shared" si="169"/>
        <v>0</v>
      </c>
      <c r="E613" s="75">
        <f t="shared" si="170"/>
        <v>0</v>
      </c>
      <c r="F613" s="75">
        <f t="shared" si="170"/>
        <v>0</v>
      </c>
      <c r="G613" s="75">
        <f t="shared" si="170"/>
        <v>0</v>
      </c>
      <c r="H613" s="75">
        <f t="shared" si="170"/>
        <v>0</v>
      </c>
      <c r="I613" s="75">
        <f t="shared" si="170"/>
        <v>0</v>
      </c>
      <c r="J613" s="75">
        <f t="shared" si="170"/>
        <v>0</v>
      </c>
      <c r="K613" s="75">
        <f t="shared" si="170"/>
        <v>0</v>
      </c>
      <c r="L613" s="75">
        <f t="shared" si="170"/>
        <v>0</v>
      </c>
      <c r="M613" s="75">
        <f t="shared" si="170"/>
        <v>0</v>
      </c>
      <c r="N613" s="75">
        <f t="shared" si="170"/>
        <v>0</v>
      </c>
      <c r="O613" s="75">
        <f t="shared" si="170"/>
        <v>0</v>
      </c>
      <c r="P613" s="75">
        <f t="shared" si="170"/>
        <v>0</v>
      </c>
      <c r="Q613" s="80">
        <f t="shared" si="168"/>
        <v>0</v>
      </c>
    </row>
    <row r="614" spans="3:17" hidden="1">
      <c r="C614" s="49" t="str">
        <f t="shared" si="169"/>
        <v>TRACTAMENTS</v>
      </c>
      <c r="D614" s="49" t="str">
        <f t="shared" si="169"/>
        <v>Tractament sofre amb bota i 2 persones</v>
      </c>
      <c r="E614" s="76">
        <f t="shared" si="170"/>
        <v>0</v>
      </c>
      <c r="F614" s="76">
        <f t="shared" si="170"/>
        <v>0</v>
      </c>
      <c r="G614" s="76">
        <f t="shared" si="170"/>
        <v>0</v>
      </c>
      <c r="H614" s="76">
        <f t="shared" si="170"/>
        <v>0</v>
      </c>
      <c r="I614" s="76">
        <f t="shared" si="170"/>
        <v>0</v>
      </c>
      <c r="J614" s="76">
        <f t="shared" si="170"/>
        <v>0</v>
      </c>
      <c r="K614" s="76">
        <f t="shared" si="170"/>
        <v>0</v>
      </c>
      <c r="L614" s="76">
        <f t="shared" si="170"/>
        <v>0</v>
      </c>
      <c r="M614" s="76">
        <f t="shared" si="170"/>
        <v>0</v>
      </c>
      <c r="N614" s="76">
        <f t="shared" si="170"/>
        <v>0</v>
      </c>
      <c r="O614" s="76">
        <f t="shared" si="170"/>
        <v>0</v>
      </c>
      <c r="P614" s="76">
        <f t="shared" si="170"/>
        <v>0</v>
      </c>
      <c r="Q614" s="80">
        <f t="shared" si="168"/>
        <v>0</v>
      </c>
    </row>
    <row r="615" spans="3:17" hidden="1">
      <c r="C615" s="49">
        <f t="shared" si="169"/>
        <v>0</v>
      </c>
      <c r="D615" s="49">
        <f t="shared" si="169"/>
        <v>0</v>
      </c>
      <c r="E615" s="76">
        <f t="shared" si="170"/>
        <v>0</v>
      </c>
      <c r="F615" s="76">
        <f t="shared" si="170"/>
        <v>0</v>
      </c>
      <c r="G615" s="76">
        <f t="shared" si="170"/>
        <v>0</v>
      </c>
      <c r="H615" s="76">
        <f t="shared" si="170"/>
        <v>0</v>
      </c>
      <c r="I615" s="76">
        <f t="shared" si="170"/>
        <v>0</v>
      </c>
      <c r="J615" s="76">
        <f t="shared" si="170"/>
        <v>0</v>
      </c>
      <c r="K615" s="76">
        <f t="shared" si="170"/>
        <v>0</v>
      </c>
      <c r="L615" s="76">
        <f t="shared" si="170"/>
        <v>0</v>
      </c>
      <c r="M615" s="76">
        <f t="shared" si="170"/>
        <v>0</v>
      </c>
      <c r="N615" s="76">
        <f t="shared" si="170"/>
        <v>0</v>
      </c>
      <c r="O615" s="76">
        <f t="shared" si="170"/>
        <v>0</v>
      </c>
      <c r="P615" s="76">
        <f t="shared" si="170"/>
        <v>0</v>
      </c>
      <c r="Q615" s="80">
        <f t="shared" si="168"/>
        <v>0</v>
      </c>
    </row>
    <row r="616" spans="3:17" hidden="1">
      <c r="C616" s="49">
        <f t="shared" si="169"/>
        <v>0</v>
      </c>
      <c r="D616" s="49">
        <f t="shared" si="169"/>
        <v>0</v>
      </c>
      <c r="E616" s="76">
        <f t="shared" si="170"/>
        <v>0</v>
      </c>
      <c r="F616" s="76">
        <f t="shared" si="170"/>
        <v>0</v>
      </c>
      <c r="G616" s="76">
        <f t="shared" si="170"/>
        <v>0</v>
      </c>
      <c r="H616" s="76">
        <f t="shared" si="170"/>
        <v>0</v>
      </c>
      <c r="I616" s="76">
        <f t="shared" si="170"/>
        <v>0</v>
      </c>
      <c r="J616" s="76">
        <f t="shared" si="170"/>
        <v>0</v>
      </c>
      <c r="K616" s="76">
        <f t="shared" si="170"/>
        <v>0</v>
      </c>
      <c r="L616" s="76">
        <f t="shared" si="170"/>
        <v>0</v>
      </c>
      <c r="M616" s="76">
        <f t="shared" si="170"/>
        <v>0</v>
      </c>
      <c r="N616" s="76">
        <f t="shared" si="170"/>
        <v>0</v>
      </c>
      <c r="O616" s="76">
        <f t="shared" si="170"/>
        <v>0</v>
      </c>
      <c r="P616" s="76">
        <f t="shared" si="170"/>
        <v>0</v>
      </c>
      <c r="Q616" s="80">
        <f t="shared" si="168"/>
        <v>0</v>
      </c>
    </row>
    <row r="617" spans="3:17" hidden="1">
      <c r="C617" s="49">
        <f t="shared" si="169"/>
        <v>0</v>
      </c>
      <c r="D617" s="49">
        <f t="shared" si="169"/>
        <v>0</v>
      </c>
      <c r="E617" s="76">
        <f t="shared" si="170"/>
        <v>0</v>
      </c>
      <c r="F617" s="76">
        <f t="shared" si="170"/>
        <v>0</v>
      </c>
      <c r="G617" s="76">
        <f t="shared" si="170"/>
        <v>0</v>
      </c>
      <c r="H617" s="76">
        <f t="shared" si="170"/>
        <v>0</v>
      </c>
      <c r="I617" s="76">
        <f t="shared" si="170"/>
        <v>0</v>
      </c>
      <c r="J617" s="76">
        <f t="shared" si="170"/>
        <v>0</v>
      </c>
      <c r="K617" s="76">
        <f t="shared" si="170"/>
        <v>0</v>
      </c>
      <c r="L617" s="76">
        <f t="shared" si="170"/>
        <v>0</v>
      </c>
      <c r="M617" s="76">
        <f t="shared" si="170"/>
        <v>0</v>
      </c>
      <c r="N617" s="76">
        <f t="shared" si="170"/>
        <v>0</v>
      </c>
      <c r="O617" s="76">
        <f t="shared" si="170"/>
        <v>0</v>
      </c>
      <c r="P617" s="76">
        <f t="shared" si="170"/>
        <v>0</v>
      </c>
      <c r="Q617" s="80">
        <f t="shared" si="168"/>
        <v>0</v>
      </c>
    </row>
    <row r="618" spans="3:17" hidden="1">
      <c r="C618" s="49">
        <f t="shared" si="169"/>
        <v>0</v>
      </c>
      <c r="D618" s="49">
        <f t="shared" si="169"/>
        <v>0</v>
      </c>
      <c r="E618" s="76">
        <f t="shared" si="170"/>
        <v>0</v>
      </c>
      <c r="F618" s="76">
        <f t="shared" si="170"/>
        <v>0</v>
      </c>
      <c r="G618" s="76">
        <f t="shared" si="170"/>
        <v>0</v>
      </c>
      <c r="H618" s="76">
        <f t="shared" si="170"/>
        <v>0</v>
      </c>
      <c r="I618" s="76">
        <f t="shared" si="170"/>
        <v>0</v>
      </c>
      <c r="J618" s="76">
        <f t="shared" si="170"/>
        <v>0</v>
      </c>
      <c r="K618" s="76">
        <f t="shared" si="170"/>
        <v>0</v>
      </c>
      <c r="L618" s="76">
        <f t="shared" si="170"/>
        <v>0</v>
      </c>
      <c r="M618" s="76">
        <f t="shared" si="170"/>
        <v>0</v>
      </c>
      <c r="N618" s="76">
        <f t="shared" si="170"/>
        <v>0</v>
      </c>
      <c r="O618" s="76">
        <f t="shared" si="170"/>
        <v>0</v>
      </c>
      <c r="P618" s="76">
        <f t="shared" si="170"/>
        <v>0</v>
      </c>
      <c r="Q618" s="80">
        <f t="shared" si="168"/>
        <v>0</v>
      </c>
    </row>
    <row r="619" spans="3:17" hidden="1">
      <c r="C619" s="60" t="str">
        <f t="shared" si="169"/>
        <v>DESHERBAT</v>
      </c>
      <c r="D619" s="60" t="str">
        <f t="shared" si="169"/>
        <v>Desherbat amb tractor</v>
      </c>
      <c r="E619" s="77">
        <f t="shared" si="170"/>
        <v>0</v>
      </c>
      <c r="F619" s="77">
        <f t="shared" si="170"/>
        <v>0</v>
      </c>
      <c r="G619" s="77">
        <f t="shared" si="170"/>
        <v>0</v>
      </c>
      <c r="H619" s="77">
        <f t="shared" si="170"/>
        <v>0</v>
      </c>
      <c r="I619" s="77">
        <f t="shared" si="170"/>
        <v>0</v>
      </c>
      <c r="J619" s="77">
        <f t="shared" si="170"/>
        <v>0</v>
      </c>
      <c r="K619" s="77">
        <f t="shared" si="170"/>
        <v>0</v>
      </c>
      <c r="L619" s="77">
        <f t="shared" si="170"/>
        <v>0</v>
      </c>
      <c r="M619" s="77">
        <f t="shared" si="170"/>
        <v>0</v>
      </c>
      <c r="N619" s="77">
        <f t="shared" si="170"/>
        <v>0</v>
      </c>
      <c r="O619" s="77">
        <f t="shared" si="170"/>
        <v>0</v>
      </c>
      <c r="P619" s="77">
        <f t="shared" si="170"/>
        <v>0</v>
      </c>
      <c r="Q619" s="80">
        <f t="shared" si="168"/>
        <v>0</v>
      </c>
    </row>
    <row r="620" spans="3:17" hidden="1">
      <c r="C620" s="60">
        <f t="shared" si="169"/>
        <v>0</v>
      </c>
      <c r="D620" s="60" t="str">
        <f t="shared" si="169"/>
        <v>Desherbat manual 2,5h/1.000 m2</v>
      </c>
      <c r="E620" s="77">
        <f t="shared" si="170"/>
        <v>0</v>
      </c>
      <c r="F620" s="77">
        <f t="shared" si="170"/>
        <v>0</v>
      </c>
      <c r="G620" s="77">
        <f t="shared" si="170"/>
        <v>0</v>
      </c>
      <c r="H620" s="77">
        <f t="shared" si="170"/>
        <v>0</v>
      </c>
      <c r="I620" s="77">
        <f t="shared" si="170"/>
        <v>0</v>
      </c>
      <c r="J620" s="77">
        <f t="shared" si="170"/>
        <v>0</v>
      </c>
      <c r="K620" s="77">
        <f t="shared" si="170"/>
        <v>0</v>
      </c>
      <c r="L620" s="77">
        <f t="shared" si="170"/>
        <v>0</v>
      </c>
      <c r="M620" s="77">
        <f t="shared" si="170"/>
        <v>0</v>
      </c>
      <c r="N620" s="77">
        <f t="shared" si="170"/>
        <v>0</v>
      </c>
      <c r="O620" s="77">
        <f t="shared" si="170"/>
        <v>0</v>
      </c>
      <c r="P620" s="77">
        <f t="shared" si="170"/>
        <v>0</v>
      </c>
      <c r="Q620" s="80">
        <f t="shared" si="168"/>
        <v>0</v>
      </c>
    </row>
    <row r="621" spans="3:17" hidden="1">
      <c r="C621" s="60">
        <f t="shared" si="169"/>
        <v>0</v>
      </c>
      <c r="D621" s="60">
        <f t="shared" si="169"/>
        <v>0</v>
      </c>
      <c r="E621" s="77">
        <f t="shared" si="170"/>
        <v>0</v>
      </c>
      <c r="F621" s="77">
        <f t="shared" si="170"/>
        <v>0</v>
      </c>
      <c r="G621" s="77">
        <f t="shared" si="170"/>
        <v>0</v>
      </c>
      <c r="H621" s="77">
        <f t="shared" si="170"/>
        <v>0</v>
      </c>
      <c r="I621" s="77">
        <f t="shared" si="170"/>
        <v>0</v>
      </c>
      <c r="J621" s="77">
        <f t="shared" si="170"/>
        <v>0</v>
      </c>
      <c r="K621" s="77">
        <f t="shared" si="170"/>
        <v>0</v>
      </c>
      <c r="L621" s="77">
        <f t="shared" si="170"/>
        <v>0</v>
      </c>
      <c r="M621" s="77">
        <f t="shared" si="170"/>
        <v>0</v>
      </c>
      <c r="N621" s="77">
        <f t="shared" si="170"/>
        <v>0</v>
      </c>
      <c r="O621" s="77">
        <f t="shared" si="170"/>
        <v>0</v>
      </c>
      <c r="P621" s="77">
        <f t="shared" si="170"/>
        <v>0</v>
      </c>
      <c r="Q621" s="80">
        <f t="shared" si="168"/>
        <v>0</v>
      </c>
    </row>
    <row r="622" spans="3:17" hidden="1">
      <c r="C622" s="60">
        <f t="shared" si="169"/>
        <v>0</v>
      </c>
      <c r="D622" s="60">
        <f t="shared" si="169"/>
        <v>0</v>
      </c>
      <c r="E622" s="77">
        <f t="shared" si="170"/>
        <v>0</v>
      </c>
      <c r="F622" s="77">
        <f t="shared" si="170"/>
        <v>0</v>
      </c>
      <c r="G622" s="77">
        <f t="shared" si="170"/>
        <v>0</v>
      </c>
      <c r="H622" s="77">
        <f t="shared" si="170"/>
        <v>0</v>
      </c>
      <c r="I622" s="77">
        <f t="shared" si="170"/>
        <v>0</v>
      </c>
      <c r="J622" s="77">
        <f t="shared" si="170"/>
        <v>0</v>
      </c>
      <c r="K622" s="77">
        <f t="shared" si="170"/>
        <v>0</v>
      </c>
      <c r="L622" s="77">
        <f t="shared" si="170"/>
        <v>0</v>
      </c>
      <c r="M622" s="77">
        <f t="shared" si="170"/>
        <v>0</v>
      </c>
      <c r="N622" s="77">
        <f t="shared" si="170"/>
        <v>0</v>
      </c>
      <c r="O622" s="77">
        <f t="shared" si="170"/>
        <v>0</v>
      </c>
      <c r="P622" s="77">
        <f t="shared" si="170"/>
        <v>0</v>
      </c>
      <c r="Q622" s="80">
        <f t="shared" si="168"/>
        <v>0</v>
      </c>
    </row>
    <row r="623" spans="3:17" hidden="1">
      <c r="C623" s="62" t="str">
        <f t="shared" si="169"/>
        <v>ALTRES OPERACIONS ESPECÍFIQUES</v>
      </c>
      <c r="D623" s="62" t="str">
        <f t="shared" si="169"/>
        <v>Renda de la terra</v>
      </c>
      <c r="E623" s="78">
        <f t="shared" si="170"/>
        <v>0</v>
      </c>
      <c r="F623" s="78">
        <f t="shared" si="170"/>
        <v>0</v>
      </c>
      <c r="G623" s="78">
        <f t="shared" si="170"/>
        <v>0</v>
      </c>
      <c r="H623" s="78">
        <f t="shared" si="170"/>
        <v>0</v>
      </c>
      <c r="I623" s="78">
        <f t="shared" si="170"/>
        <v>0</v>
      </c>
      <c r="J623" s="78">
        <f t="shared" si="170"/>
        <v>0</v>
      </c>
      <c r="K623" s="78">
        <f t="shared" si="170"/>
        <v>0</v>
      </c>
      <c r="L623" s="78">
        <f t="shared" si="170"/>
        <v>0</v>
      </c>
      <c r="M623" s="78">
        <f t="shared" si="170"/>
        <v>0</v>
      </c>
      <c r="N623" s="78">
        <f t="shared" si="170"/>
        <v>0</v>
      </c>
      <c r="O623" s="78">
        <f t="shared" si="170"/>
        <v>0</v>
      </c>
      <c r="P623" s="78">
        <f t="shared" si="170"/>
        <v>0</v>
      </c>
      <c r="Q623" s="80">
        <f t="shared" si="168"/>
        <v>0</v>
      </c>
    </row>
    <row r="624" spans="3:17" hidden="1">
      <c r="C624" s="62">
        <f t="shared" si="169"/>
        <v>0</v>
      </c>
      <c r="D624" s="62">
        <f t="shared" si="169"/>
        <v>0</v>
      </c>
      <c r="E624" s="78">
        <f t="shared" si="170"/>
        <v>0</v>
      </c>
      <c r="F624" s="78">
        <f t="shared" si="170"/>
        <v>0</v>
      </c>
      <c r="G624" s="78">
        <f t="shared" si="170"/>
        <v>0</v>
      </c>
      <c r="H624" s="78">
        <f t="shared" si="170"/>
        <v>0</v>
      </c>
      <c r="I624" s="78">
        <f t="shared" si="170"/>
        <v>0</v>
      </c>
      <c r="J624" s="78">
        <f t="shared" si="170"/>
        <v>0</v>
      </c>
      <c r="K624" s="78">
        <f t="shared" si="170"/>
        <v>0</v>
      </c>
      <c r="L624" s="78">
        <f t="shared" si="170"/>
        <v>0</v>
      </c>
      <c r="M624" s="78">
        <f t="shared" si="170"/>
        <v>0</v>
      </c>
      <c r="N624" s="78">
        <f t="shared" si="170"/>
        <v>0</v>
      </c>
      <c r="O624" s="78">
        <f t="shared" si="170"/>
        <v>0</v>
      </c>
      <c r="P624" s="78">
        <f t="shared" si="170"/>
        <v>0</v>
      </c>
      <c r="Q624" s="80">
        <f t="shared" si="168"/>
        <v>0</v>
      </c>
    </row>
    <row r="625" spans="3:17" hidden="1">
      <c r="C625" s="62">
        <f t="shared" si="169"/>
        <v>0</v>
      </c>
      <c r="D625" s="62">
        <f t="shared" si="169"/>
        <v>0</v>
      </c>
      <c r="E625" s="78">
        <f t="shared" si="170"/>
        <v>0</v>
      </c>
      <c r="F625" s="78">
        <f t="shared" si="170"/>
        <v>0</v>
      </c>
      <c r="G625" s="78">
        <f t="shared" si="170"/>
        <v>0</v>
      </c>
      <c r="H625" s="78">
        <f t="shared" si="170"/>
        <v>0</v>
      </c>
      <c r="I625" s="78">
        <f t="shared" si="170"/>
        <v>0</v>
      </c>
      <c r="J625" s="78">
        <f t="shared" si="170"/>
        <v>0</v>
      </c>
      <c r="K625" s="78">
        <f t="shared" si="170"/>
        <v>0</v>
      </c>
      <c r="L625" s="78">
        <f t="shared" si="170"/>
        <v>0</v>
      </c>
      <c r="M625" s="78">
        <f t="shared" si="170"/>
        <v>0</v>
      </c>
      <c r="N625" s="78">
        <f t="shared" si="170"/>
        <v>0</v>
      </c>
      <c r="O625" s="78">
        <f t="shared" si="170"/>
        <v>0</v>
      </c>
      <c r="P625" s="78">
        <f t="shared" si="170"/>
        <v>0</v>
      </c>
      <c r="Q625" s="80">
        <f t="shared" si="168"/>
        <v>0</v>
      </c>
    </row>
    <row r="626" spans="3:17" hidden="1">
      <c r="C626" s="62">
        <f t="shared" si="169"/>
        <v>0</v>
      </c>
      <c r="D626" s="62">
        <f t="shared" si="169"/>
        <v>0</v>
      </c>
      <c r="E626" s="78">
        <f t="shared" si="170"/>
        <v>0</v>
      </c>
      <c r="F626" s="78">
        <f t="shared" si="170"/>
        <v>0</v>
      </c>
      <c r="G626" s="78">
        <f t="shared" si="170"/>
        <v>0</v>
      </c>
      <c r="H626" s="78">
        <f t="shared" si="170"/>
        <v>0</v>
      </c>
      <c r="I626" s="78">
        <f t="shared" si="170"/>
        <v>0</v>
      </c>
      <c r="J626" s="78">
        <f t="shared" si="170"/>
        <v>0</v>
      </c>
      <c r="K626" s="78">
        <f t="shared" si="170"/>
        <v>0</v>
      </c>
      <c r="L626" s="78">
        <f t="shared" si="170"/>
        <v>0</v>
      </c>
      <c r="M626" s="78">
        <f t="shared" si="170"/>
        <v>0</v>
      </c>
      <c r="N626" s="78">
        <f t="shared" si="170"/>
        <v>0</v>
      </c>
      <c r="O626" s="78">
        <f t="shared" si="170"/>
        <v>0</v>
      </c>
      <c r="P626" s="78">
        <f t="shared" si="170"/>
        <v>0</v>
      </c>
      <c r="Q626" s="80">
        <f t="shared" si="168"/>
        <v>0</v>
      </c>
    </row>
    <row r="627" spans="3:17" hidden="1">
      <c r="C627" s="62">
        <f t="shared" ref="C627:D629" si="171">+C40</f>
        <v>0</v>
      </c>
      <c r="D627" s="62">
        <f t="shared" si="171"/>
        <v>0</v>
      </c>
      <c r="E627" s="78">
        <f t="shared" ref="E627:P629" si="172">E40*VLOOKUP($D627,$D$286:$AV$389,3,FALSE)+E40*VLOOKUP(CONCATENATE("Preparació per ",LOWER($D627)),$D$286:$AV$389,3,FALSE)+E40*VLOOKUP($D627,$D$286:$AV$389,4,FALSE)+E40*VLOOKUP(CONCATENATE("Preparació per ",LOWER($D627)),$D$286:$AV$389,4,FALSE)+E40*VLOOKUP($D627,$D$286:$AV$389,6,FALSE)+E40*VLOOKUP(CONCATENATE("Preparació per ",LOWER($D627)),$D$286:$AV$389,6,FALSE)</f>
        <v>0</v>
      </c>
      <c r="F627" s="78">
        <f t="shared" si="172"/>
        <v>0</v>
      </c>
      <c r="G627" s="78">
        <f t="shared" si="172"/>
        <v>0</v>
      </c>
      <c r="H627" s="78">
        <f t="shared" si="172"/>
        <v>0</v>
      </c>
      <c r="I627" s="78">
        <f t="shared" si="172"/>
        <v>0</v>
      </c>
      <c r="J627" s="78">
        <f t="shared" si="172"/>
        <v>0</v>
      </c>
      <c r="K627" s="78">
        <f t="shared" si="172"/>
        <v>0</v>
      </c>
      <c r="L627" s="78">
        <f t="shared" si="172"/>
        <v>0</v>
      </c>
      <c r="M627" s="78">
        <f t="shared" si="172"/>
        <v>0</v>
      </c>
      <c r="N627" s="78">
        <f t="shared" si="172"/>
        <v>0</v>
      </c>
      <c r="O627" s="78">
        <f t="shared" si="172"/>
        <v>0</v>
      </c>
      <c r="P627" s="78">
        <f t="shared" si="172"/>
        <v>0</v>
      </c>
      <c r="Q627" s="80">
        <f t="shared" si="168"/>
        <v>0</v>
      </c>
    </row>
    <row r="628" spans="3:17" hidden="1">
      <c r="C628" s="55" t="str">
        <f t="shared" si="171"/>
        <v>RECOL.LECCIÓ</v>
      </c>
      <c r="D628" s="55" t="str">
        <f t="shared" si="171"/>
        <v>Recol.lecció carbassa</v>
      </c>
      <c r="E628" s="79">
        <f t="shared" si="172"/>
        <v>0</v>
      </c>
      <c r="F628" s="79">
        <f t="shared" si="172"/>
        <v>0</v>
      </c>
      <c r="G628" s="79">
        <f t="shared" si="172"/>
        <v>0</v>
      </c>
      <c r="H628" s="79">
        <f t="shared" si="172"/>
        <v>0</v>
      </c>
      <c r="I628" s="79">
        <f t="shared" si="172"/>
        <v>0</v>
      </c>
      <c r="J628" s="79">
        <f t="shared" si="172"/>
        <v>0</v>
      </c>
      <c r="K628" s="79">
        <f t="shared" si="172"/>
        <v>0</v>
      </c>
      <c r="L628" s="79">
        <f t="shared" si="172"/>
        <v>0</v>
      </c>
      <c r="M628" s="79">
        <f t="shared" si="172"/>
        <v>0</v>
      </c>
      <c r="N628" s="79">
        <f t="shared" si="172"/>
        <v>0</v>
      </c>
      <c r="O628" s="79">
        <f t="shared" si="172"/>
        <v>0</v>
      </c>
      <c r="P628" s="79">
        <f t="shared" si="172"/>
        <v>0</v>
      </c>
      <c r="Q628" s="80">
        <f t="shared" si="168"/>
        <v>0</v>
      </c>
    </row>
    <row r="629" spans="3:17" hidden="1">
      <c r="C629" s="55">
        <f t="shared" si="171"/>
        <v>0</v>
      </c>
      <c r="D629" s="55">
        <f t="shared" si="171"/>
        <v>0</v>
      </c>
      <c r="E629" s="79">
        <f t="shared" si="172"/>
        <v>0</v>
      </c>
      <c r="F629" s="79">
        <f t="shared" si="172"/>
        <v>0</v>
      </c>
      <c r="G629" s="79">
        <f t="shared" si="172"/>
        <v>0</v>
      </c>
      <c r="H629" s="79">
        <f t="shared" si="172"/>
        <v>0</v>
      </c>
      <c r="I629" s="79">
        <f t="shared" si="172"/>
        <v>0</v>
      </c>
      <c r="J629" s="79">
        <f t="shared" si="172"/>
        <v>0</v>
      </c>
      <c r="K629" s="79">
        <f t="shared" si="172"/>
        <v>0</v>
      </c>
      <c r="L629" s="79">
        <f t="shared" si="172"/>
        <v>0</v>
      </c>
      <c r="M629" s="79">
        <f t="shared" si="172"/>
        <v>0</v>
      </c>
      <c r="N629" s="79">
        <f t="shared" si="172"/>
        <v>0</v>
      </c>
      <c r="O629" s="79">
        <f t="shared" si="172"/>
        <v>0</v>
      </c>
      <c r="P629" s="79">
        <f t="shared" si="172"/>
        <v>0</v>
      </c>
      <c r="Q629" s="80">
        <f t="shared" si="168"/>
        <v>0</v>
      </c>
    </row>
    <row r="630" spans="3:17" hidden="1">
      <c r="E630" s="80">
        <f>SUM(E595:E629)</f>
        <v>0</v>
      </c>
      <c r="F630" s="80">
        <f t="shared" ref="F630:P630" si="173">SUM(F595:F629)</f>
        <v>0</v>
      </c>
      <c r="G630" s="80">
        <f t="shared" si="173"/>
        <v>0</v>
      </c>
      <c r="H630" s="80">
        <f t="shared" si="173"/>
        <v>0</v>
      </c>
      <c r="I630" s="80">
        <f t="shared" si="173"/>
        <v>0</v>
      </c>
      <c r="J630" s="80">
        <f t="shared" si="173"/>
        <v>0</v>
      </c>
      <c r="K630" s="80">
        <f t="shared" si="173"/>
        <v>0</v>
      </c>
      <c r="L630" s="80">
        <f t="shared" si="173"/>
        <v>0</v>
      </c>
      <c r="M630" s="80">
        <f t="shared" si="173"/>
        <v>0</v>
      </c>
      <c r="N630" s="80">
        <f t="shared" si="173"/>
        <v>0</v>
      </c>
      <c r="O630" s="80">
        <f t="shared" si="173"/>
        <v>0</v>
      </c>
      <c r="P630" s="80">
        <f t="shared" si="173"/>
        <v>0</v>
      </c>
      <c r="Q630" s="5"/>
    </row>
    <row r="631" spans="3:17" hidden="1">
      <c r="E631" s="109" t="e">
        <f>IF(E630=0,NA(),E630)</f>
        <v>#N/A</v>
      </c>
      <c r="F631" s="109" t="e">
        <f t="shared" ref="F631:P631" si="174">IF(F630=0,NA(),F630)</f>
        <v>#N/A</v>
      </c>
      <c r="G631" s="109" t="e">
        <f t="shared" si="174"/>
        <v>#N/A</v>
      </c>
      <c r="H631" s="109" t="e">
        <f t="shared" si="174"/>
        <v>#N/A</v>
      </c>
      <c r="I631" s="109" t="e">
        <f t="shared" si="174"/>
        <v>#N/A</v>
      </c>
      <c r="J631" s="109" t="e">
        <f t="shared" si="174"/>
        <v>#N/A</v>
      </c>
      <c r="K631" s="109" t="e">
        <f t="shared" si="174"/>
        <v>#N/A</v>
      </c>
      <c r="L631" s="109" t="e">
        <f t="shared" si="174"/>
        <v>#N/A</v>
      </c>
      <c r="M631" s="109" t="e">
        <f t="shared" si="174"/>
        <v>#N/A</v>
      </c>
      <c r="N631" s="109" t="e">
        <f t="shared" si="174"/>
        <v>#N/A</v>
      </c>
      <c r="O631" s="109" t="e">
        <f t="shared" si="174"/>
        <v>#N/A</v>
      </c>
      <c r="P631" s="109" t="e">
        <f t="shared" si="174"/>
        <v>#N/A</v>
      </c>
    </row>
    <row r="632" spans="3:17" hidden="1"/>
    <row r="633" spans="3:17" hidden="1"/>
    <row r="634" spans="3:17" hidden="1"/>
    <row r="635" spans="3:17" hidden="1"/>
    <row r="636" spans="3:17" hidden="1"/>
    <row r="637" spans="3:17" hidden="1">
      <c r="D637" s="81" t="str">
        <f>CONCATENATE("Calendari de necessitats de mà d'obra especialitzada: ",$E$3,"   ",ROUND(SUM(Q641:Q675),2)," hores")</f>
        <v>Calendari de necessitats de mà d'obra especialitzada: Carbassa   0 hores</v>
      </c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</row>
    <row r="638" spans="3:17" hidden="1">
      <c r="D638" s="1"/>
      <c r="F638" s="1"/>
      <c r="G638" s="1"/>
      <c r="Q638" s="5"/>
    </row>
    <row r="639" spans="3:17" hidden="1">
      <c r="Q639" s="5"/>
    </row>
    <row r="640" spans="3:17" hidden="1">
      <c r="E640" t="str">
        <f t="shared" ref="E640:P640" si="175">+E7</f>
        <v xml:space="preserve">gener </v>
      </c>
      <c r="F640" t="str">
        <f t="shared" si="175"/>
        <v>febrer</v>
      </c>
      <c r="G640" t="str">
        <f t="shared" si="175"/>
        <v xml:space="preserve">març </v>
      </c>
      <c r="H640" t="str">
        <f t="shared" si="175"/>
        <v>abril</v>
      </c>
      <c r="I640" t="str">
        <f t="shared" si="175"/>
        <v>maig</v>
      </c>
      <c r="J640" t="str">
        <f t="shared" si="175"/>
        <v>juny</v>
      </c>
      <c r="K640" t="str">
        <f t="shared" si="175"/>
        <v>juliol</v>
      </c>
      <c r="L640" t="str">
        <f t="shared" si="175"/>
        <v>agost</v>
      </c>
      <c r="M640" t="str">
        <f t="shared" si="175"/>
        <v>setembre</v>
      </c>
      <c r="N640" t="str">
        <f t="shared" si="175"/>
        <v>octubre</v>
      </c>
      <c r="O640" t="str">
        <f t="shared" si="175"/>
        <v>novembre</v>
      </c>
      <c r="P640" t="str">
        <f t="shared" si="175"/>
        <v>desembre</v>
      </c>
      <c r="Q640" s="5"/>
    </row>
    <row r="641" spans="3:17" hidden="1">
      <c r="C641" s="51" t="str">
        <f t="shared" ref="C641:D656" si="176">+C8</f>
        <v>PREPARACIÓ DEL SÒL</v>
      </c>
      <c r="D641" s="51" t="str">
        <f t="shared" si="176"/>
        <v>Estripat</v>
      </c>
      <c r="E641" s="72">
        <f t="shared" ref="E641:P656" si="177">E8*VLOOKUP($D641,$D$286:$AV$389,4,FALSE)+E8*VLOOKUP(CONCATENATE("Preparació per ",LOWER($D641)),$D$286:$AV$389,4,FALSE)+E8*VLOOKUP($D641,$D$286:$AV$389,6,FALSE)+E8*VLOOKUP(CONCATENATE("Preparació per ",LOWER($D641)),$D$286:$AV$389,6,FALSE)</f>
        <v>0</v>
      </c>
      <c r="F641" s="72">
        <f t="shared" si="177"/>
        <v>0</v>
      </c>
      <c r="G641" s="72">
        <f t="shared" si="177"/>
        <v>0</v>
      </c>
      <c r="H641" s="72">
        <f t="shared" si="177"/>
        <v>0</v>
      </c>
      <c r="I641" s="72">
        <f t="shared" si="177"/>
        <v>0</v>
      </c>
      <c r="J641" s="72">
        <f t="shared" si="177"/>
        <v>0</v>
      </c>
      <c r="K641" s="72">
        <f t="shared" si="177"/>
        <v>0</v>
      </c>
      <c r="L641" s="72">
        <f t="shared" si="177"/>
        <v>0</v>
      </c>
      <c r="M641" s="72">
        <f t="shared" si="177"/>
        <v>0</v>
      </c>
      <c r="N641" s="72">
        <f t="shared" si="177"/>
        <v>0</v>
      </c>
      <c r="O641" s="72">
        <f t="shared" si="177"/>
        <v>0</v>
      </c>
      <c r="P641" s="72">
        <f t="shared" si="177"/>
        <v>0</v>
      </c>
      <c r="Q641" s="80">
        <f>SUM(E641:P641)</f>
        <v>0</v>
      </c>
    </row>
    <row r="642" spans="3:17" hidden="1">
      <c r="C642" s="51">
        <f t="shared" si="176"/>
        <v>0</v>
      </c>
      <c r="D642" s="51" t="str">
        <f t="shared" si="176"/>
        <v>Fresat</v>
      </c>
      <c r="E642" s="72">
        <f t="shared" si="177"/>
        <v>0</v>
      </c>
      <c r="F642" s="72">
        <f t="shared" si="177"/>
        <v>0</v>
      </c>
      <c r="G642" s="72">
        <f t="shared" si="177"/>
        <v>0</v>
      </c>
      <c r="H642" s="72">
        <f t="shared" si="177"/>
        <v>0</v>
      </c>
      <c r="I642" s="72">
        <f t="shared" si="177"/>
        <v>0</v>
      </c>
      <c r="J642" s="72">
        <f t="shared" si="177"/>
        <v>0</v>
      </c>
      <c r="K642" s="72">
        <f t="shared" si="177"/>
        <v>0</v>
      </c>
      <c r="L642" s="72">
        <f t="shared" si="177"/>
        <v>0</v>
      </c>
      <c r="M642" s="72">
        <f t="shared" si="177"/>
        <v>0</v>
      </c>
      <c r="N642" s="72">
        <f t="shared" si="177"/>
        <v>0</v>
      </c>
      <c r="O642" s="72">
        <f t="shared" si="177"/>
        <v>0</v>
      </c>
      <c r="P642" s="72">
        <f t="shared" si="177"/>
        <v>0</v>
      </c>
      <c r="Q642" s="80">
        <f t="shared" ref="Q642:Q675" si="178">SUM(E642:P642)</f>
        <v>0</v>
      </c>
    </row>
    <row r="643" spans="3:17" hidden="1">
      <c r="C643" s="51">
        <f t="shared" si="176"/>
        <v>0</v>
      </c>
      <c r="D643" s="51" t="str">
        <f t="shared" si="176"/>
        <v>Desbrossat amb desbrossadora</v>
      </c>
      <c r="E643" s="72">
        <f t="shared" si="177"/>
        <v>0</v>
      </c>
      <c r="F643" s="72">
        <f t="shared" si="177"/>
        <v>0</v>
      </c>
      <c r="G643" s="72">
        <f t="shared" si="177"/>
        <v>0</v>
      </c>
      <c r="H643" s="72">
        <f t="shared" si="177"/>
        <v>0</v>
      </c>
      <c r="I643" s="72">
        <f t="shared" si="177"/>
        <v>0</v>
      </c>
      <c r="J643" s="72">
        <f t="shared" si="177"/>
        <v>0</v>
      </c>
      <c r="K643" s="72">
        <f t="shared" si="177"/>
        <v>0</v>
      </c>
      <c r="L643" s="72">
        <f t="shared" si="177"/>
        <v>0</v>
      </c>
      <c r="M643" s="72">
        <f t="shared" si="177"/>
        <v>0</v>
      </c>
      <c r="N643" s="72">
        <f t="shared" si="177"/>
        <v>0</v>
      </c>
      <c r="O643" s="72">
        <f t="shared" si="177"/>
        <v>0</v>
      </c>
      <c r="P643" s="72">
        <f t="shared" si="177"/>
        <v>0</v>
      </c>
      <c r="Q643" s="80">
        <f t="shared" si="178"/>
        <v>0</v>
      </c>
    </row>
    <row r="644" spans="3:17" hidden="1">
      <c r="C644" s="51">
        <f t="shared" si="176"/>
        <v>0</v>
      </c>
      <c r="D644" s="51">
        <f t="shared" si="176"/>
        <v>0</v>
      </c>
      <c r="E644" s="72">
        <f t="shared" si="177"/>
        <v>0</v>
      </c>
      <c r="F644" s="72">
        <f t="shared" si="177"/>
        <v>0</v>
      </c>
      <c r="G644" s="72">
        <f t="shared" si="177"/>
        <v>0</v>
      </c>
      <c r="H644" s="72">
        <f t="shared" si="177"/>
        <v>0</v>
      </c>
      <c r="I644" s="72">
        <f t="shared" si="177"/>
        <v>0</v>
      </c>
      <c r="J644" s="72">
        <f t="shared" si="177"/>
        <v>0</v>
      </c>
      <c r="K644" s="72">
        <f t="shared" si="177"/>
        <v>0</v>
      </c>
      <c r="L644" s="72">
        <f t="shared" si="177"/>
        <v>0</v>
      </c>
      <c r="M644" s="72">
        <f t="shared" si="177"/>
        <v>0</v>
      </c>
      <c r="N644" s="72">
        <f t="shared" si="177"/>
        <v>0</v>
      </c>
      <c r="O644" s="72">
        <f t="shared" si="177"/>
        <v>0</v>
      </c>
      <c r="P644" s="72">
        <f t="shared" si="177"/>
        <v>0</v>
      </c>
      <c r="Q644" s="80">
        <f t="shared" si="178"/>
        <v>0</v>
      </c>
    </row>
    <row r="645" spans="3:17" hidden="1">
      <c r="C645" s="51">
        <f t="shared" si="176"/>
        <v>0</v>
      </c>
      <c r="D645" s="51">
        <f t="shared" si="176"/>
        <v>0</v>
      </c>
      <c r="E645" s="72">
        <f t="shared" si="177"/>
        <v>0</v>
      </c>
      <c r="F645" s="72">
        <f t="shared" si="177"/>
        <v>0</v>
      </c>
      <c r="G645" s="72">
        <f t="shared" si="177"/>
        <v>0</v>
      </c>
      <c r="H645" s="72">
        <f t="shared" si="177"/>
        <v>0</v>
      </c>
      <c r="I645" s="72">
        <f t="shared" si="177"/>
        <v>0</v>
      </c>
      <c r="J645" s="72">
        <f t="shared" si="177"/>
        <v>0</v>
      </c>
      <c r="K645" s="72">
        <f t="shared" si="177"/>
        <v>0</v>
      </c>
      <c r="L645" s="72">
        <f t="shared" si="177"/>
        <v>0</v>
      </c>
      <c r="M645" s="72">
        <f t="shared" si="177"/>
        <v>0</v>
      </c>
      <c r="N645" s="72">
        <f t="shared" si="177"/>
        <v>0</v>
      </c>
      <c r="O645" s="72">
        <f t="shared" si="177"/>
        <v>0</v>
      </c>
      <c r="P645" s="72">
        <f t="shared" si="177"/>
        <v>0</v>
      </c>
      <c r="Q645" s="80">
        <f t="shared" si="178"/>
        <v>0</v>
      </c>
    </row>
    <row r="646" spans="3:17" hidden="1">
      <c r="C646" s="51">
        <f t="shared" si="176"/>
        <v>0</v>
      </c>
      <c r="D646" s="51">
        <f t="shared" si="176"/>
        <v>0</v>
      </c>
      <c r="E646" s="72">
        <f t="shared" si="177"/>
        <v>0</v>
      </c>
      <c r="F646" s="72">
        <f t="shared" si="177"/>
        <v>0</v>
      </c>
      <c r="G646" s="72">
        <f t="shared" si="177"/>
        <v>0</v>
      </c>
      <c r="H646" s="72">
        <f t="shared" si="177"/>
        <v>0</v>
      </c>
      <c r="I646" s="72">
        <f t="shared" si="177"/>
        <v>0</v>
      </c>
      <c r="J646" s="72">
        <f t="shared" si="177"/>
        <v>0</v>
      </c>
      <c r="K646" s="72">
        <f t="shared" si="177"/>
        <v>0</v>
      </c>
      <c r="L646" s="72">
        <f t="shared" si="177"/>
        <v>0</v>
      </c>
      <c r="M646" s="72">
        <f t="shared" si="177"/>
        <v>0</v>
      </c>
      <c r="N646" s="72">
        <f t="shared" si="177"/>
        <v>0</v>
      </c>
      <c r="O646" s="72">
        <f t="shared" si="177"/>
        <v>0</v>
      </c>
      <c r="P646" s="72">
        <f t="shared" si="177"/>
        <v>0</v>
      </c>
      <c r="Q646" s="80">
        <f t="shared" si="178"/>
        <v>0</v>
      </c>
    </row>
    <row r="647" spans="3:17" hidden="1">
      <c r="C647" s="51">
        <f t="shared" si="176"/>
        <v>0</v>
      </c>
      <c r="D647" s="51">
        <f t="shared" si="176"/>
        <v>0</v>
      </c>
      <c r="E647" s="72">
        <f t="shared" si="177"/>
        <v>0</v>
      </c>
      <c r="F647" s="72">
        <f t="shared" si="177"/>
        <v>0</v>
      </c>
      <c r="G647" s="72">
        <f t="shared" si="177"/>
        <v>0</v>
      </c>
      <c r="H647" s="72">
        <f t="shared" si="177"/>
        <v>0</v>
      </c>
      <c r="I647" s="72">
        <f t="shared" si="177"/>
        <v>0</v>
      </c>
      <c r="J647" s="72">
        <f t="shared" si="177"/>
        <v>0</v>
      </c>
      <c r="K647" s="72">
        <f t="shared" si="177"/>
        <v>0</v>
      </c>
      <c r="L647" s="72">
        <f t="shared" si="177"/>
        <v>0</v>
      </c>
      <c r="M647" s="72">
        <f t="shared" si="177"/>
        <v>0</v>
      </c>
      <c r="N647" s="72">
        <f t="shared" si="177"/>
        <v>0</v>
      </c>
      <c r="O647" s="72">
        <f t="shared" si="177"/>
        <v>0</v>
      </c>
      <c r="P647" s="72">
        <f t="shared" si="177"/>
        <v>0</v>
      </c>
      <c r="Q647" s="80">
        <f t="shared" si="178"/>
        <v>0</v>
      </c>
    </row>
    <row r="648" spans="3:17" hidden="1">
      <c r="C648" s="53" t="str">
        <f t="shared" si="176"/>
        <v>ADOBAT</v>
      </c>
      <c r="D648" s="53" t="str">
        <f t="shared" si="176"/>
        <v>Aplicació de compost (60 t/ha)</v>
      </c>
      <c r="E648" s="73">
        <f t="shared" si="177"/>
        <v>0</v>
      </c>
      <c r="F648" s="73">
        <f t="shared" si="177"/>
        <v>0</v>
      </c>
      <c r="G648" s="73">
        <f t="shared" si="177"/>
        <v>0</v>
      </c>
      <c r="H648" s="73">
        <f t="shared" si="177"/>
        <v>0</v>
      </c>
      <c r="I648" s="73">
        <f t="shared" si="177"/>
        <v>0</v>
      </c>
      <c r="J648" s="73">
        <f t="shared" si="177"/>
        <v>0</v>
      </c>
      <c r="K648" s="73">
        <f t="shared" si="177"/>
        <v>0</v>
      </c>
      <c r="L648" s="73">
        <f t="shared" si="177"/>
        <v>0</v>
      </c>
      <c r="M648" s="73">
        <f t="shared" si="177"/>
        <v>0</v>
      </c>
      <c r="N648" s="73">
        <f t="shared" si="177"/>
        <v>0</v>
      </c>
      <c r="O648" s="73">
        <f t="shared" si="177"/>
        <v>0</v>
      </c>
      <c r="P648" s="73">
        <f t="shared" si="177"/>
        <v>0</v>
      </c>
      <c r="Q648" s="80">
        <f t="shared" si="178"/>
        <v>0</v>
      </c>
    </row>
    <row r="649" spans="3:17" hidden="1">
      <c r="C649" s="53">
        <f t="shared" si="176"/>
        <v>0</v>
      </c>
      <c r="D649" s="53">
        <f t="shared" si="176"/>
        <v>0</v>
      </c>
      <c r="E649" s="73">
        <f t="shared" si="177"/>
        <v>0</v>
      </c>
      <c r="F649" s="73">
        <f t="shared" si="177"/>
        <v>0</v>
      </c>
      <c r="G649" s="73">
        <f t="shared" si="177"/>
        <v>0</v>
      </c>
      <c r="H649" s="73">
        <f t="shared" si="177"/>
        <v>0</v>
      </c>
      <c r="I649" s="73">
        <f t="shared" si="177"/>
        <v>0</v>
      </c>
      <c r="J649" s="73">
        <f t="shared" si="177"/>
        <v>0</v>
      </c>
      <c r="K649" s="73">
        <f t="shared" si="177"/>
        <v>0</v>
      </c>
      <c r="L649" s="73">
        <f t="shared" si="177"/>
        <v>0</v>
      </c>
      <c r="M649" s="73">
        <f t="shared" si="177"/>
        <v>0</v>
      </c>
      <c r="N649" s="73">
        <f t="shared" si="177"/>
        <v>0</v>
      </c>
      <c r="O649" s="73">
        <f t="shared" si="177"/>
        <v>0</v>
      </c>
      <c r="P649" s="73">
        <f t="shared" si="177"/>
        <v>0</v>
      </c>
      <c r="Q649" s="80">
        <f t="shared" si="178"/>
        <v>0</v>
      </c>
    </row>
    <row r="650" spans="3:17" hidden="1">
      <c r="C650" s="53">
        <f t="shared" si="176"/>
        <v>0</v>
      </c>
      <c r="D650" s="53">
        <f t="shared" si="176"/>
        <v>0</v>
      </c>
      <c r="E650" s="73">
        <f t="shared" si="177"/>
        <v>0</v>
      </c>
      <c r="F650" s="73">
        <f t="shared" si="177"/>
        <v>0</v>
      </c>
      <c r="G650" s="73">
        <f t="shared" si="177"/>
        <v>0</v>
      </c>
      <c r="H650" s="73">
        <f t="shared" si="177"/>
        <v>0</v>
      </c>
      <c r="I650" s="73">
        <f t="shared" si="177"/>
        <v>0</v>
      </c>
      <c r="J650" s="73">
        <f t="shared" si="177"/>
        <v>0</v>
      </c>
      <c r="K650" s="73">
        <f t="shared" si="177"/>
        <v>0</v>
      </c>
      <c r="L650" s="73">
        <f t="shared" si="177"/>
        <v>0</v>
      </c>
      <c r="M650" s="73">
        <f t="shared" si="177"/>
        <v>0</v>
      </c>
      <c r="N650" s="73">
        <f t="shared" si="177"/>
        <v>0</v>
      </c>
      <c r="O650" s="73">
        <f t="shared" si="177"/>
        <v>0</v>
      </c>
      <c r="P650" s="73">
        <f t="shared" si="177"/>
        <v>0</v>
      </c>
      <c r="Q650" s="80">
        <f t="shared" si="178"/>
        <v>0</v>
      </c>
    </row>
    <row r="651" spans="3:17" hidden="1">
      <c r="C651" s="53">
        <f t="shared" si="176"/>
        <v>0</v>
      </c>
      <c r="D651" s="53">
        <f t="shared" si="176"/>
        <v>0</v>
      </c>
      <c r="E651" s="73">
        <f t="shared" si="177"/>
        <v>0</v>
      </c>
      <c r="F651" s="73">
        <f t="shared" si="177"/>
        <v>0</v>
      </c>
      <c r="G651" s="73">
        <f t="shared" si="177"/>
        <v>0</v>
      </c>
      <c r="H651" s="73">
        <f t="shared" si="177"/>
        <v>0</v>
      </c>
      <c r="I651" s="73">
        <f t="shared" si="177"/>
        <v>0</v>
      </c>
      <c r="J651" s="73">
        <f t="shared" si="177"/>
        <v>0</v>
      </c>
      <c r="K651" s="73">
        <f t="shared" si="177"/>
        <v>0</v>
      </c>
      <c r="L651" s="73">
        <f t="shared" si="177"/>
        <v>0</v>
      </c>
      <c r="M651" s="73">
        <f t="shared" si="177"/>
        <v>0</v>
      </c>
      <c r="N651" s="73">
        <f t="shared" si="177"/>
        <v>0</v>
      </c>
      <c r="O651" s="73">
        <f t="shared" si="177"/>
        <v>0</v>
      </c>
      <c r="P651" s="73">
        <f t="shared" si="177"/>
        <v>0</v>
      </c>
      <c r="Q651" s="80">
        <f t="shared" si="178"/>
        <v>0</v>
      </c>
    </row>
    <row r="652" spans="3:17" hidden="1">
      <c r="C652" s="56" t="str">
        <f t="shared" si="176"/>
        <v>PLANTACIÓ</v>
      </c>
      <c r="D652" s="56" t="str">
        <f t="shared" si="176"/>
        <v>Sembra manual carbassa</v>
      </c>
      <c r="E652" s="74">
        <f t="shared" si="177"/>
        <v>0</v>
      </c>
      <c r="F652" s="74">
        <f t="shared" si="177"/>
        <v>0</v>
      </c>
      <c r="G652" s="74">
        <f t="shared" si="177"/>
        <v>0</v>
      </c>
      <c r="H652" s="74">
        <f t="shared" si="177"/>
        <v>0</v>
      </c>
      <c r="I652" s="74">
        <f t="shared" si="177"/>
        <v>0</v>
      </c>
      <c r="J652" s="74">
        <f t="shared" si="177"/>
        <v>0</v>
      </c>
      <c r="K652" s="74">
        <f t="shared" si="177"/>
        <v>0</v>
      </c>
      <c r="L652" s="74">
        <f t="shared" si="177"/>
        <v>0</v>
      </c>
      <c r="M652" s="74">
        <f t="shared" si="177"/>
        <v>0</v>
      </c>
      <c r="N652" s="74">
        <f t="shared" si="177"/>
        <v>0</v>
      </c>
      <c r="O652" s="74">
        <f t="shared" si="177"/>
        <v>0</v>
      </c>
      <c r="P652" s="74">
        <f t="shared" si="177"/>
        <v>0</v>
      </c>
      <c r="Q652" s="80">
        <f t="shared" si="178"/>
        <v>0</v>
      </c>
    </row>
    <row r="653" spans="3:17" hidden="1">
      <c r="C653" s="56">
        <f t="shared" si="176"/>
        <v>0</v>
      </c>
      <c r="D653" s="56">
        <f t="shared" si="176"/>
        <v>0</v>
      </c>
      <c r="E653" s="74">
        <f t="shared" si="177"/>
        <v>0</v>
      </c>
      <c r="F653" s="74">
        <f t="shared" si="177"/>
        <v>0</v>
      </c>
      <c r="G653" s="74">
        <f t="shared" si="177"/>
        <v>0</v>
      </c>
      <c r="H653" s="74">
        <f t="shared" si="177"/>
        <v>0</v>
      </c>
      <c r="I653" s="74">
        <f t="shared" si="177"/>
        <v>0</v>
      </c>
      <c r="J653" s="74">
        <f t="shared" si="177"/>
        <v>0</v>
      </c>
      <c r="K653" s="74">
        <f t="shared" si="177"/>
        <v>0</v>
      </c>
      <c r="L653" s="74">
        <f t="shared" si="177"/>
        <v>0</v>
      </c>
      <c r="M653" s="74">
        <f t="shared" si="177"/>
        <v>0</v>
      </c>
      <c r="N653" s="74">
        <f t="shared" si="177"/>
        <v>0</v>
      </c>
      <c r="O653" s="74">
        <f t="shared" si="177"/>
        <v>0</v>
      </c>
      <c r="P653" s="74">
        <f t="shared" si="177"/>
        <v>0</v>
      </c>
      <c r="Q653" s="80">
        <f t="shared" si="178"/>
        <v>0</v>
      </c>
    </row>
    <row r="654" spans="3:17" hidden="1">
      <c r="C654" s="56">
        <f t="shared" si="176"/>
        <v>0</v>
      </c>
      <c r="D654" s="56">
        <f t="shared" si="176"/>
        <v>0</v>
      </c>
      <c r="E654" s="74">
        <f t="shared" si="177"/>
        <v>0</v>
      </c>
      <c r="F654" s="74">
        <f t="shared" si="177"/>
        <v>0</v>
      </c>
      <c r="G654" s="74">
        <f t="shared" si="177"/>
        <v>0</v>
      </c>
      <c r="H654" s="74">
        <f t="shared" si="177"/>
        <v>0</v>
      </c>
      <c r="I654" s="74">
        <f t="shared" si="177"/>
        <v>0</v>
      </c>
      <c r="J654" s="74">
        <f t="shared" si="177"/>
        <v>0</v>
      </c>
      <c r="K654" s="74">
        <f t="shared" si="177"/>
        <v>0</v>
      </c>
      <c r="L654" s="74">
        <f t="shared" si="177"/>
        <v>0</v>
      </c>
      <c r="M654" s="74">
        <f t="shared" si="177"/>
        <v>0</v>
      </c>
      <c r="N654" s="74">
        <f t="shared" si="177"/>
        <v>0</v>
      </c>
      <c r="O654" s="74">
        <f t="shared" si="177"/>
        <v>0</v>
      </c>
      <c r="P654" s="74">
        <f t="shared" si="177"/>
        <v>0</v>
      </c>
      <c r="Q654" s="80">
        <f t="shared" si="178"/>
        <v>0</v>
      </c>
    </row>
    <row r="655" spans="3:17" hidden="1">
      <c r="C655" s="56">
        <f t="shared" si="176"/>
        <v>0</v>
      </c>
      <c r="D655" s="56">
        <f t="shared" si="176"/>
        <v>0</v>
      </c>
      <c r="E655" s="74">
        <f t="shared" si="177"/>
        <v>0</v>
      </c>
      <c r="F655" s="74">
        <f t="shared" si="177"/>
        <v>0</v>
      </c>
      <c r="G655" s="74">
        <f t="shared" si="177"/>
        <v>0</v>
      </c>
      <c r="H655" s="74">
        <f t="shared" si="177"/>
        <v>0</v>
      </c>
      <c r="I655" s="74">
        <f t="shared" si="177"/>
        <v>0</v>
      </c>
      <c r="J655" s="74">
        <f t="shared" si="177"/>
        <v>0</v>
      </c>
      <c r="K655" s="74">
        <f t="shared" si="177"/>
        <v>0</v>
      </c>
      <c r="L655" s="74">
        <f t="shared" si="177"/>
        <v>0</v>
      </c>
      <c r="M655" s="74">
        <f t="shared" si="177"/>
        <v>0</v>
      </c>
      <c r="N655" s="74">
        <f t="shared" si="177"/>
        <v>0</v>
      </c>
      <c r="O655" s="74">
        <f t="shared" si="177"/>
        <v>0</v>
      </c>
      <c r="P655" s="74">
        <f t="shared" si="177"/>
        <v>0</v>
      </c>
      <c r="Q655" s="80">
        <f t="shared" si="178"/>
        <v>0</v>
      </c>
    </row>
    <row r="656" spans="3:17" hidden="1">
      <c r="C656" s="58" t="str">
        <f t="shared" si="176"/>
        <v>REG</v>
      </c>
      <c r="D656" s="58">
        <f t="shared" si="176"/>
        <v>0</v>
      </c>
      <c r="E656" s="75">
        <f t="shared" si="177"/>
        <v>0</v>
      </c>
      <c r="F656" s="75">
        <f t="shared" si="177"/>
        <v>0</v>
      </c>
      <c r="G656" s="75">
        <f t="shared" si="177"/>
        <v>0</v>
      </c>
      <c r="H656" s="75">
        <f t="shared" si="177"/>
        <v>0</v>
      </c>
      <c r="I656" s="75">
        <f t="shared" si="177"/>
        <v>0</v>
      </c>
      <c r="J656" s="75">
        <f t="shared" si="177"/>
        <v>0</v>
      </c>
      <c r="K656" s="75">
        <f t="shared" si="177"/>
        <v>0</v>
      </c>
      <c r="L656" s="75">
        <f t="shared" si="177"/>
        <v>0</v>
      </c>
      <c r="M656" s="75">
        <f t="shared" si="177"/>
        <v>0</v>
      </c>
      <c r="N656" s="75">
        <f t="shared" si="177"/>
        <v>0</v>
      </c>
      <c r="O656" s="75">
        <f t="shared" si="177"/>
        <v>0</v>
      </c>
      <c r="P656" s="75">
        <f t="shared" si="177"/>
        <v>0</v>
      </c>
      <c r="Q656" s="80">
        <f t="shared" si="178"/>
        <v>0</v>
      </c>
    </row>
    <row r="657" spans="3:17" hidden="1">
      <c r="C657" s="58">
        <f t="shared" ref="C657:D672" si="179">+C24</f>
        <v>0</v>
      </c>
      <c r="D657" s="58">
        <f t="shared" si="179"/>
        <v>0</v>
      </c>
      <c r="E657" s="75">
        <f t="shared" ref="E657:P672" si="180">E24*VLOOKUP($D657,$D$286:$AV$389,4,FALSE)+E24*VLOOKUP(CONCATENATE("Preparació per ",LOWER($D657)),$D$286:$AV$389,4,FALSE)+E24*VLOOKUP($D657,$D$286:$AV$389,6,FALSE)+E24*VLOOKUP(CONCATENATE("Preparació per ",LOWER($D657)),$D$286:$AV$389,6,FALSE)</f>
        <v>0</v>
      </c>
      <c r="F657" s="75">
        <f t="shared" si="180"/>
        <v>0</v>
      </c>
      <c r="G657" s="75">
        <f t="shared" si="180"/>
        <v>0</v>
      </c>
      <c r="H657" s="75">
        <f t="shared" si="180"/>
        <v>0</v>
      </c>
      <c r="I657" s="75">
        <f t="shared" si="180"/>
        <v>0</v>
      </c>
      <c r="J657" s="75">
        <f t="shared" si="180"/>
        <v>0</v>
      </c>
      <c r="K657" s="75">
        <f t="shared" si="180"/>
        <v>0</v>
      </c>
      <c r="L657" s="75">
        <f t="shared" si="180"/>
        <v>0</v>
      </c>
      <c r="M657" s="75">
        <f t="shared" si="180"/>
        <v>0</v>
      </c>
      <c r="N657" s="75">
        <f t="shared" si="180"/>
        <v>0</v>
      </c>
      <c r="O657" s="75">
        <f t="shared" si="180"/>
        <v>0</v>
      </c>
      <c r="P657" s="75">
        <f t="shared" si="180"/>
        <v>0</v>
      </c>
      <c r="Q657" s="80">
        <f t="shared" si="178"/>
        <v>0</v>
      </c>
    </row>
    <row r="658" spans="3:17" hidden="1">
      <c r="C658" s="58">
        <f t="shared" si="179"/>
        <v>0</v>
      </c>
      <c r="D658" s="58">
        <f t="shared" si="179"/>
        <v>0</v>
      </c>
      <c r="E658" s="75">
        <f t="shared" si="180"/>
        <v>0</v>
      </c>
      <c r="F658" s="75">
        <f t="shared" si="180"/>
        <v>0</v>
      </c>
      <c r="G658" s="75">
        <f t="shared" si="180"/>
        <v>0</v>
      </c>
      <c r="H658" s="75">
        <f t="shared" si="180"/>
        <v>0</v>
      </c>
      <c r="I658" s="75">
        <f t="shared" si="180"/>
        <v>0</v>
      </c>
      <c r="J658" s="75">
        <f t="shared" si="180"/>
        <v>0</v>
      </c>
      <c r="K658" s="75">
        <f t="shared" si="180"/>
        <v>0</v>
      </c>
      <c r="L658" s="75">
        <f t="shared" si="180"/>
        <v>0</v>
      </c>
      <c r="M658" s="75">
        <f t="shared" si="180"/>
        <v>0</v>
      </c>
      <c r="N658" s="75">
        <f t="shared" si="180"/>
        <v>0</v>
      </c>
      <c r="O658" s="75">
        <f t="shared" si="180"/>
        <v>0</v>
      </c>
      <c r="P658" s="75">
        <f t="shared" si="180"/>
        <v>0</v>
      </c>
      <c r="Q658" s="80">
        <f t="shared" si="178"/>
        <v>0</v>
      </c>
    </row>
    <row r="659" spans="3:17" hidden="1">
      <c r="C659" s="58">
        <f t="shared" si="179"/>
        <v>0</v>
      </c>
      <c r="D659" s="58">
        <f t="shared" si="179"/>
        <v>0</v>
      </c>
      <c r="E659" s="75">
        <f t="shared" si="180"/>
        <v>0</v>
      </c>
      <c r="F659" s="75">
        <f t="shared" si="180"/>
        <v>0</v>
      </c>
      <c r="G659" s="75">
        <f t="shared" si="180"/>
        <v>0</v>
      </c>
      <c r="H659" s="75">
        <f t="shared" si="180"/>
        <v>0</v>
      </c>
      <c r="I659" s="75">
        <f t="shared" si="180"/>
        <v>0</v>
      </c>
      <c r="J659" s="75">
        <f t="shared" si="180"/>
        <v>0</v>
      </c>
      <c r="K659" s="75">
        <f t="shared" si="180"/>
        <v>0</v>
      </c>
      <c r="L659" s="75">
        <f t="shared" si="180"/>
        <v>0</v>
      </c>
      <c r="M659" s="75">
        <f t="shared" si="180"/>
        <v>0</v>
      </c>
      <c r="N659" s="75">
        <f t="shared" si="180"/>
        <v>0</v>
      </c>
      <c r="O659" s="75">
        <f t="shared" si="180"/>
        <v>0</v>
      </c>
      <c r="P659" s="75">
        <f t="shared" si="180"/>
        <v>0</v>
      </c>
      <c r="Q659" s="80">
        <f t="shared" si="178"/>
        <v>0</v>
      </c>
    </row>
    <row r="660" spans="3:17" hidden="1">
      <c r="C660" s="49" t="str">
        <f t="shared" si="179"/>
        <v>TRACTAMENTS</v>
      </c>
      <c r="D660" s="49" t="str">
        <f t="shared" si="179"/>
        <v>Tractament sofre amb bota i 2 persones</v>
      </c>
      <c r="E660" s="76">
        <f t="shared" si="180"/>
        <v>0</v>
      </c>
      <c r="F660" s="76">
        <f t="shared" si="180"/>
        <v>0</v>
      </c>
      <c r="G660" s="76">
        <f t="shared" si="180"/>
        <v>0</v>
      </c>
      <c r="H660" s="76">
        <f t="shared" si="180"/>
        <v>0</v>
      </c>
      <c r="I660" s="76">
        <f t="shared" si="180"/>
        <v>0</v>
      </c>
      <c r="J660" s="76">
        <f t="shared" si="180"/>
        <v>0</v>
      </c>
      <c r="K660" s="76">
        <f t="shared" si="180"/>
        <v>0</v>
      </c>
      <c r="L660" s="76">
        <f t="shared" si="180"/>
        <v>0</v>
      </c>
      <c r="M660" s="76">
        <f t="shared" si="180"/>
        <v>0</v>
      </c>
      <c r="N660" s="76">
        <f t="shared" si="180"/>
        <v>0</v>
      </c>
      <c r="O660" s="76">
        <f t="shared" si="180"/>
        <v>0</v>
      </c>
      <c r="P660" s="76">
        <f t="shared" si="180"/>
        <v>0</v>
      </c>
      <c r="Q660" s="80">
        <f t="shared" si="178"/>
        <v>0</v>
      </c>
    </row>
    <row r="661" spans="3:17" hidden="1">
      <c r="C661" s="49">
        <f t="shared" si="179"/>
        <v>0</v>
      </c>
      <c r="D661" s="49">
        <f t="shared" si="179"/>
        <v>0</v>
      </c>
      <c r="E661" s="76">
        <f t="shared" si="180"/>
        <v>0</v>
      </c>
      <c r="F661" s="76">
        <f t="shared" si="180"/>
        <v>0</v>
      </c>
      <c r="G661" s="76">
        <f t="shared" si="180"/>
        <v>0</v>
      </c>
      <c r="H661" s="76">
        <f t="shared" si="180"/>
        <v>0</v>
      </c>
      <c r="I661" s="76">
        <f t="shared" si="180"/>
        <v>0</v>
      </c>
      <c r="J661" s="76">
        <f t="shared" si="180"/>
        <v>0</v>
      </c>
      <c r="K661" s="76">
        <f t="shared" si="180"/>
        <v>0</v>
      </c>
      <c r="L661" s="76">
        <f t="shared" si="180"/>
        <v>0</v>
      </c>
      <c r="M661" s="76">
        <f t="shared" si="180"/>
        <v>0</v>
      </c>
      <c r="N661" s="76">
        <f t="shared" si="180"/>
        <v>0</v>
      </c>
      <c r="O661" s="76">
        <f t="shared" si="180"/>
        <v>0</v>
      </c>
      <c r="P661" s="76">
        <f t="shared" si="180"/>
        <v>0</v>
      </c>
      <c r="Q661" s="80">
        <f t="shared" si="178"/>
        <v>0</v>
      </c>
    </row>
    <row r="662" spans="3:17" hidden="1">
      <c r="C662" s="49">
        <f t="shared" si="179"/>
        <v>0</v>
      </c>
      <c r="D662" s="49">
        <f t="shared" si="179"/>
        <v>0</v>
      </c>
      <c r="E662" s="76">
        <f t="shared" si="180"/>
        <v>0</v>
      </c>
      <c r="F662" s="76">
        <f t="shared" si="180"/>
        <v>0</v>
      </c>
      <c r="G662" s="76">
        <f t="shared" si="180"/>
        <v>0</v>
      </c>
      <c r="H662" s="76">
        <f t="shared" si="180"/>
        <v>0</v>
      </c>
      <c r="I662" s="76">
        <f t="shared" si="180"/>
        <v>0</v>
      </c>
      <c r="J662" s="76">
        <f t="shared" si="180"/>
        <v>0</v>
      </c>
      <c r="K662" s="76">
        <f t="shared" si="180"/>
        <v>0</v>
      </c>
      <c r="L662" s="76">
        <f t="shared" si="180"/>
        <v>0</v>
      </c>
      <c r="M662" s="76">
        <f t="shared" si="180"/>
        <v>0</v>
      </c>
      <c r="N662" s="76">
        <f t="shared" si="180"/>
        <v>0</v>
      </c>
      <c r="O662" s="76">
        <f t="shared" si="180"/>
        <v>0</v>
      </c>
      <c r="P662" s="76">
        <f t="shared" si="180"/>
        <v>0</v>
      </c>
      <c r="Q662" s="80">
        <f t="shared" si="178"/>
        <v>0</v>
      </c>
    </row>
    <row r="663" spans="3:17" hidden="1">
      <c r="C663" s="49">
        <f t="shared" si="179"/>
        <v>0</v>
      </c>
      <c r="D663" s="49">
        <f t="shared" si="179"/>
        <v>0</v>
      </c>
      <c r="E663" s="76">
        <f t="shared" si="180"/>
        <v>0</v>
      </c>
      <c r="F663" s="76">
        <f t="shared" si="180"/>
        <v>0</v>
      </c>
      <c r="G663" s="76">
        <f t="shared" si="180"/>
        <v>0</v>
      </c>
      <c r="H663" s="76">
        <f t="shared" si="180"/>
        <v>0</v>
      </c>
      <c r="I663" s="76">
        <f t="shared" si="180"/>
        <v>0</v>
      </c>
      <c r="J663" s="76">
        <f t="shared" si="180"/>
        <v>0</v>
      </c>
      <c r="K663" s="76">
        <f t="shared" si="180"/>
        <v>0</v>
      </c>
      <c r="L663" s="76">
        <f t="shared" si="180"/>
        <v>0</v>
      </c>
      <c r="M663" s="76">
        <f t="shared" si="180"/>
        <v>0</v>
      </c>
      <c r="N663" s="76">
        <f t="shared" si="180"/>
        <v>0</v>
      </c>
      <c r="O663" s="76">
        <f t="shared" si="180"/>
        <v>0</v>
      </c>
      <c r="P663" s="76">
        <f t="shared" si="180"/>
        <v>0</v>
      </c>
      <c r="Q663" s="80">
        <f t="shared" si="178"/>
        <v>0</v>
      </c>
    </row>
    <row r="664" spans="3:17" hidden="1">
      <c r="C664" s="49">
        <f t="shared" si="179"/>
        <v>0</v>
      </c>
      <c r="D664" s="49">
        <f t="shared" si="179"/>
        <v>0</v>
      </c>
      <c r="E664" s="76">
        <f t="shared" si="180"/>
        <v>0</v>
      </c>
      <c r="F664" s="76">
        <f t="shared" si="180"/>
        <v>0</v>
      </c>
      <c r="G664" s="76">
        <f t="shared" si="180"/>
        <v>0</v>
      </c>
      <c r="H664" s="76">
        <f t="shared" si="180"/>
        <v>0</v>
      </c>
      <c r="I664" s="76">
        <f t="shared" si="180"/>
        <v>0</v>
      </c>
      <c r="J664" s="76">
        <f t="shared" si="180"/>
        <v>0</v>
      </c>
      <c r="K664" s="76">
        <f t="shared" si="180"/>
        <v>0</v>
      </c>
      <c r="L664" s="76">
        <f t="shared" si="180"/>
        <v>0</v>
      </c>
      <c r="M664" s="76">
        <f t="shared" si="180"/>
        <v>0</v>
      </c>
      <c r="N664" s="76">
        <f t="shared" si="180"/>
        <v>0</v>
      </c>
      <c r="O664" s="76">
        <f t="shared" si="180"/>
        <v>0</v>
      </c>
      <c r="P664" s="76">
        <f t="shared" si="180"/>
        <v>0</v>
      </c>
      <c r="Q664" s="80">
        <f t="shared" si="178"/>
        <v>0</v>
      </c>
    </row>
    <row r="665" spans="3:17" hidden="1">
      <c r="C665" s="60" t="str">
        <f t="shared" si="179"/>
        <v>DESHERBAT</v>
      </c>
      <c r="D665" s="60" t="str">
        <f t="shared" si="179"/>
        <v>Desherbat amb tractor</v>
      </c>
      <c r="E665" s="77">
        <f t="shared" si="180"/>
        <v>0</v>
      </c>
      <c r="F665" s="77">
        <f t="shared" si="180"/>
        <v>0</v>
      </c>
      <c r="G665" s="77">
        <f t="shared" si="180"/>
        <v>0</v>
      </c>
      <c r="H665" s="77">
        <f t="shared" si="180"/>
        <v>0</v>
      </c>
      <c r="I665" s="77">
        <f t="shared" si="180"/>
        <v>0</v>
      </c>
      <c r="J665" s="77">
        <f t="shared" si="180"/>
        <v>0</v>
      </c>
      <c r="K665" s="77">
        <f t="shared" si="180"/>
        <v>0</v>
      </c>
      <c r="L665" s="77">
        <f t="shared" si="180"/>
        <v>0</v>
      </c>
      <c r="M665" s="77">
        <f t="shared" si="180"/>
        <v>0</v>
      </c>
      <c r="N665" s="77">
        <f t="shared" si="180"/>
        <v>0</v>
      </c>
      <c r="O665" s="77">
        <f t="shared" si="180"/>
        <v>0</v>
      </c>
      <c r="P665" s="77">
        <f t="shared" si="180"/>
        <v>0</v>
      </c>
      <c r="Q665" s="80">
        <f t="shared" si="178"/>
        <v>0</v>
      </c>
    </row>
    <row r="666" spans="3:17" hidden="1">
      <c r="C666" s="60">
        <f t="shared" si="179"/>
        <v>0</v>
      </c>
      <c r="D666" s="60" t="str">
        <f t="shared" si="179"/>
        <v>Desherbat manual 2,5h/1.000 m2</v>
      </c>
      <c r="E666" s="77">
        <f t="shared" si="180"/>
        <v>0</v>
      </c>
      <c r="F666" s="77">
        <f t="shared" si="180"/>
        <v>0</v>
      </c>
      <c r="G666" s="77">
        <f t="shared" si="180"/>
        <v>0</v>
      </c>
      <c r="H666" s="77">
        <f t="shared" si="180"/>
        <v>0</v>
      </c>
      <c r="I666" s="77">
        <f t="shared" si="180"/>
        <v>0</v>
      </c>
      <c r="J666" s="77">
        <f t="shared" si="180"/>
        <v>0</v>
      </c>
      <c r="K666" s="77">
        <f t="shared" si="180"/>
        <v>0</v>
      </c>
      <c r="L666" s="77">
        <f t="shared" si="180"/>
        <v>0</v>
      </c>
      <c r="M666" s="77">
        <f t="shared" si="180"/>
        <v>0</v>
      </c>
      <c r="N666" s="77">
        <f t="shared" si="180"/>
        <v>0</v>
      </c>
      <c r="O666" s="77">
        <f t="shared" si="180"/>
        <v>0</v>
      </c>
      <c r="P666" s="77">
        <f t="shared" si="180"/>
        <v>0</v>
      </c>
      <c r="Q666" s="80">
        <f t="shared" si="178"/>
        <v>0</v>
      </c>
    </row>
    <row r="667" spans="3:17" hidden="1">
      <c r="C667" s="60">
        <f t="shared" si="179"/>
        <v>0</v>
      </c>
      <c r="D667" s="60">
        <f t="shared" si="179"/>
        <v>0</v>
      </c>
      <c r="E667" s="77">
        <f t="shared" si="180"/>
        <v>0</v>
      </c>
      <c r="F667" s="77">
        <f t="shared" si="180"/>
        <v>0</v>
      </c>
      <c r="G667" s="77">
        <f t="shared" si="180"/>
        <v>0</v>
      </c>
      <c r="H667" s="77">
        <f t="shared" si="180"/>
        <v>0</v>
      </c>
      <c r="I667" s="77">
        <f t="shared" si="180"/>
        <v>0</v>
      </c>
      <c r="J667" s="77">
        <f t="shared" si="180"/>
        <v>0</v>
      </c>
      <c r="K667" s="77">
        <f t="shared" si="180"/>
        <v>0</v>
      </c>
      <c r="L667" s="77">
        <f t="shared" si="180"/>
        <v>0</v>
      </c>
      <c r="M667" s="77">
        <f t="shared" si="180"/>
        <v>0</v>
      </c>
      <c r="N667" s="77">
        <f t="shared" si="180"/>
        <v>0</v>
      </c>
      <c r="O667" s="77">
        <f t="shared" si="180"/>
        <v>0</v>
      </c>
      <c r="P667" s="77">
        <f t="shared" si="180"/>
        <v>0</v>
      </c>
      <c r="Q667" s="80">
        <f t="shared" si="178"/>
        <v>0</v>
      </c>
    </row>
    <row r="668" spans="3:17" hidden="1">
      <c r="C668" s="60">
        <f t="shared" si="179"/>
        <v>0</v>
      </c>
      <c r="D668" s="60">
        <f t="shared" si="179"/>
        <v>0</v>
      </c>
      <c r="E668" s="77">
        <f t="shared" si="180"/>
        <v>0</v>
      </c>
      <c r="F668" s="77">
        <f t="shared" si="180"/>
        <v>0</v>
      </c>
      <c r="G668" s="77">
        <f t="shared" si="180"/>
        <v>0</v>
      </c>
      <c r="H668" s="77">
        <f t="shared" si="180"/>
        <v>0</v>
      </c>
      <c r="I668" s="77">
        <f t="shared" si="180"/>
        <v>0</v>
      </c>
      <c r="J668" s="77">
        <f t="shared" si="180"/>
        <v>0</v>
      </c>
      <c r="K668" s="77">
        <f t="shared" si="180"/>
        <v>0</v>
      </c>
      <c r="L668" s="77">
        <f t="shared" si="180"/>
        <v>0</v>
      </c>
      <c r="M668" s="77">
        <f t="shared" si="180"/>
        <v>0</v>
      </c>
      <c r="N668" s="77">
        <f t="shared" si="180"/>
        <v>0</v>
      </c>
      <c r="O668" s="77">
        <f t="shared" si="180"/>
        <v>0</v>
      </c>
      <c r="P668" s="77">
        <f t="shared" si="180"/>
        <v>0</v>
      </c>
      <c r="Q668" s="80">
        <f t="shared" si="178"/>
        <v>0</v>
      </c>
    </row>
    <row r="669" spans="3:17" hidden="1">
      <c r="C669" s="62" t="str">
        <f t="shared" si="179"/>
        <v>ALTRES OPERACIONS ESPECÍFIQUES</v>
      </c>
      <c r="D669" s="62" t="str">
        <f t="shared" si="179"/>
        <v>Renda de la terra</v>
      </c>
      <c r="E669" s="78">
        <f t="shared" si="180"/>
        <v>0</v>
      </c>
      <c r="F669" s="78">
        <f t="shared" si="180"/>
        <v>0</v>
      </c>
      <c r="G669" s="78">
        <f t="shared" si="180"/>
        <v>0</v>
      </c>
      <c r="H669" s="78">
        <f t="shared" si="180"/>
        <v>0</v>
      </c>
      <c r="I669" s="78">
        <f t="shared" si="180"/>
        <v>0</v>
      </c>
      <c r="J669" s="78">
        <f t="shared" si="180"/>
        <v>0</v>
      </c>
      <c r="K669" s="78">
        <f t="shared" si="180"/>
        <v>0</v>
      </c>
      <c r="L669" s="78">
        <f t="shared" si="180"/>
        <v>0</v>
      </c>
      <c r="M669" s="78">
        <f t="shared" si="180"/>
        <v>0</v>
      </c>
      <c r="N669" s="78">
        <f t="shared" si="180"/>
        <v>0</v>
      </c>
      <c r="O669" s="78">
        <f t="shared" si="180"/>
        <v>0</v>
      </c>
      <c r="P669" s="78">
        <f t="shared" si="180"/>
        <v>0</v>
      </c>
      <c r="Q669" s="80">
        <f t="shared" si="178"/>
        <v>0</v>
      </c>
    </row>
    <row r="670" spans="3:17" hidden="1">
      <c r="C670" s="62">
        <f t="shared" si="179"/>
        <v>0</v>
      </c>
      <c r="D670" s="62">
        <f t="shared" si="179"/>
        <v>0</v>
      </c>
      <c r="E670" s="78">
        <f t="shared" si="180"/>
        <v>0</v>
      </c>
      <c r="F670" s="78">
        <f t="shared" si="180"/>
        <v>0</v>
      </c>
      <c r="G670" s="78">
        <f t="shared" si="180"/>
        <v>0</v>
      </c>
      <c r="H670" s="78">
        <f t="shared" si="180"/>
        <v>0</v>
      </c>
      <c r="I670" s="78">
        <f t="shared" si="180"/>
        <v>0</v>
      </c>
      <c r="J670" s="78">
        <f t="shared" si="180"/>
        <v>0</v>
      </c>
      <c r="K670" s="78">
        <f t="shared" si="180"/>
        <v>0</v>
      </c>
      <c r="L670" s="78">
        <f t="shared" si="180"/>
        <v>0</v>
      </c>
      <c r="M670" s="78">
        <f t="shared" si="180"/>
        <v>0</v>
      </c>
      <c r="N670" s="78">
        <f t="shared" si="180"/>
        <v>0</v>
      </c>
      <c r="O670" s="78">
        <f t="shared" si="180"/>
        <v>0</v>
      </c>
      <c r="P670" s="78">
        <f t="shared" si="180"/>
        <v>0</v>
      </c>
      <c r="Q670" s="80">
        <f t="shared" si="178"/>
        <v>0</v>
      </c>
    </row>
    <row r="671" spans="3:17" hidden="1">
      <c r="C671" s="62">
        <f t="shared" si="179"/>
        <v>0</v>
      </c>
      <c r="D671" s="62">
        <f t="shared" si="179"/>
        <v>0</v>
      </c>
      <c r="E671" s="78">
        <f t="shared" si="180"/>
        <v>0</v>
      </c>
      <c r="F671" s="78">
        <f t="shared" si="180"/>
        <v>0</v>
      </c>
      <c r="G671" s="78">
        <f t="shared" si="180"/>
        <v>0</v>
      </c>
      <c r="H671" s="78">
        <f t="shared" si="180"/>
        <v>0</v>
      </c>
      <c r="I671" s="78">
        <f t="shared" si="180"/>
        <v>0</v>
      </c>
      <c r="J671" s="78">
        <f t="shared" si="180"/>
        <v>0</v>
      </c>
      <c r="K671" s="78">
        <f t="shared" si="180"/>
        <v>0</v>
      </c>
      <c r="L671" s="78">
        <f t="shared" si="180"/>
        <v>0</v>
      </c>
      <c r="M671" s="78">
        <f t="shared" si="180"/>
        <v>0</v>
      </c>
      <c r="N671" s="78">
        <f t="shared" si="180"/>
        <v>0</v>
      </c>
      <c r="O671" s="78">
        <f t="shared" si="180"/>
        <v>0</v>
      </c>
      <c r="P671" s="78">
        <f t="shared" si="180"/>
        <v>0</v>
      </c>
      <c r="Q671" s="80">
        <f t="shared" si="178"/>
        <v>0</v>
      </c>
    </row>
    <row r="672" spans="3:17" hidden="1">
      <c r="C672" s="62">
        <f t="shared" si="179"/>
        <v>0</v>
      </c>
      <c r="D672" s="62">
        <f t="shared" si="179"/>
        <v>0</v>
      </c>
      <c r="E672" s="78">
        <f t="shared" si="180"/>
        <v>0</v>
      </c>
      <c r="F672" s="78">
        <f t="shared" si="180"/>
        <v>0</v>
      </c>
      <c r="G672" s="78">
        <f t="shared" si="180"/>
        <v>0</v>
      </c>
      <c r="H672" s="78">
        <f t="shared" si="180"/>
        <v>0</v>
      </c>
      <c r="I672" s="78">
        <f t="shared" si="180"/>
        <v>0</v>
      </c>
      <c r="J672" s="78">
        <f t="shared" si="180"/>
        <v>0</v>
      </c>
      <c r="K672" s="78">
        <f t="shared" si="180"/>
        <v>0</v>
      </c>
      <c r="L672" s="78">
        <f t="shared" si="180"/>
        <v>0</v>
      </c>
      <c r="M672" s="78">
        <f t="shared" si="180"/>
        <v>0</v>
      </c>
      <c r="N672" s="78">
        <f t="shared" si="180"/>
        <v>0</v>
      </c>
      <c r="O672" s="78">
        <f t="shared" si="180"/>
        <v>0</v>
      </c>
      <c r="P672" s="78">
        <f t="shared" si="180"/>
        <v>0</v>
      </c>
      <c r="Q672" s="80">
        <f t="shared" si="178"/>
        <v>0</v>
      </c>
    </row>
    <row r="673" spans="3:55" hidden="1">
      <c r="C673" s="62">
        <f t="shared" ref="C673:D675" si="181">+C40</f>
        <v>0</v>
      </c>
      <c r="D673" s="62">
        <f t="shared" si="181"/>
        <v>0</v>
      </c>
      <c r="E673" s="78">
        <f t="shared" ref="E673:P675" si="182">E40*VLOOKUP($D673,$D$286:$AV$389,4,FALSE)+E40*VLOOKUP(CONCATENATE("Preparació per ",LOWER($D673)),$D$286:$AV$389,4,FALSE)+E40*VLOOKUP($D673,$D$286:$AV$389,6,FALSE)+E40*VLOOKUP(CONCATENATE("Preparació per ",LOWER($D673)),$D$286:$AV$389,6,FALSE)</f>
        <v>0</v>
      </c>
      <c r="F673" s="78">
        <f t="shared" si="182"/>
        <v>0</v>
      </c>
      <c r="G673" s="78">
        <f t="shared" si="182"/>
        <v>0</v>
      </c>
      <c r="H673" s="78">
        <f t="shared" si="182"/>
        <v>0</v>
      </c>
      <c r="I673" s="78">
        <f t="shared" si="182"/>
        <v>0</v>
      </c>
      <c r="J673" s="78">
        <f t="shared" si="182"/>
        <v>0</v>
      </c>
      <c r="K673" s="78">
        <f t="shared" si="182"/>
        <v>0</v>
      </c>
      <c r="L673" s="78">
        <f t="shared" si="182"/>
        <v>0</v>
      </c>
      <c r="M673" s="78">
        <f t="shared" si="182"/>
        <v>0</v>
      </c>
      <c r="N673" s="78">
        <f t="shared" si="182"/>
        <v>0</v>
      </c>
      <c r="O673" s="78">
        <f t="shared" si="182"/>
        <v>0</v>
      </c>
      <c r="P673" s="78">
        <f t="shared" si="182"/>
        <v>0</v>
      </c>
      <c r="Q673" s="80">
        <f t="shared" si="178"/>
        <v>0</v>
      </c>
    </row>
    <row r="674" spans="3:55" hidden="1">
      <c r="C674" s="55" t="str">
        <f t="shared" si="181"/>
        <v>RECOL.LECCIÓ</v>
      </c>
      <c r="D674" s="55" t="str">
        <f t="shared" si="181"/>
        <v>Recol.lecció carbassa</v>
      </c>
      <c r="E674" s="79">
        <f t="shared" si="182"/>
        <v>0</v>
      </c>
      <c r="F674" s="79">
        <f t="shared" si="182"/>
        <v>0</v>
      </c>
      <c r="G674" s="79">
        <f t="shared" si="182"/>
        <v>0</v>
      </c>
      <c r="H674" s="79">
        <f t="shared" si="182"/>
        <v>0</v>
      </c>
      <c r="I674" s="79">
        <f t="shared" si="182"/>
        <v>0</v>
      </c>
      <c r="J674" s="79">
        <f t="shared" si="182"/>
        <v>0</v>
      </c>
      <c r="K674" s="79">
        <f t="shared" si="182"/>
        <v>0</v>
      </c>
      <c r="L674" s="79">
        <f t="shared" si="182"/>
        <v>0</v>
      </c>
      <c r="M674" s="79">
        <f t="shared" si="182"/>
        <v>0</v>
      </c>
      <c r="N674" s="79">
        <f t="shared" si="182"/>
        <v>0</v>
      </c>
      <c r="O674" s="79">
        <f t="shared" si="182"/>
        <v>0</v>
      </c>
      <c r="P674" s="79">
        <f t="shared" si="182"/>
        <v>0</v>
      </c>
      <c r="Q674" s="80">
        <f t="shared" si="178"/>
        <v>0</v>
      </c>
    </row>
    <row r="675" spans="3:55" hidden="1">
      <c r="C675" s="55">
        <f t="shared" si="181"/>
        <v>0</v>
      </c>
      <c r="D675" s="55">
        <f t="shared" si="181"/>
        <v>0</v>
      </c>
      <c r="E675" s="79">
        <f t="shared" si="182"/>
        <v>0</v>
      </c>
      <c r="F675" s="79">
        <f t="shared" si="182"/>
        <v>0</v>
      </c>
      <c r="G675" s="79">
        <f t="shared" si="182"/>
        <v>0</v>
      </c>
      <c r="H675" s="79">
        <f t="shared" si="182"/>
        <v>0</v>
      </c>
      <c r="I675" s="79">
        <f t="shared" si="182"/>
        <v>0</v>
      </c>
      <c r="J675" s="79">
        <f t="shared" si="182"/>
        <v>0</v>
      </c>
      <c r="K675" s="79">
        <f t="shared" si="182"/>
        <v>0</v>
      </c>
      <c r="L675" s="79">
        <f t="shared" si="182"/>
        <v>0</v>
      </c>
      <c r="M675" s="79">
        <f t="shared" si="182"/>
        <v>0</v>
      </c>
      <c r="N675" s="79">
        <f t="shared" si="182"/>
        <v>0</v>
      </c>
      <c r="O675" s="79">
        <f t="shared" si="182"/>
        <v>0</v>
      </c>
      <c r="P675" s="79">
        <f t="shared" si="182"/>
        <v>0</v>
      </c>
      <c r="Q675" s="80">
        <f t="shared" si="178"/>
        <v>0</v>
      </c>
    </row>
    <row r="676" spans="3:55" hidden="1">
      <c r="E676" s="80">
        <f>SUM(E641:E675)</f>
        <v>0</v>
      </c>
      <c r="F676" s="80">
        <f t="shared" ref="F676:P676" si="183">SUM(F641:F675)</f>
        <v>0</v>
      </c>
      <c r="G676" s="80">
        <f t="shared" si="183"/>
        <v>0</v>
      </c>
      <c r="H676" s="80">
        <f t="shared" si="183"/>
        <v>0</v>
      </c>
      <c r="I676" s="80">
        <f t="shared" si="183"/>
        <v>0</v>
      </c>
      <c r="J676" s="80">
        <f t="shared" si="183"/>
        <v>0</v>
      </c>
      <c r="K676" s="80">
        <f t="shared" si="183"/>
        <v>0</v>
      </c>
      <c r="L676" s="80">
        <f t="shared" si="183"/>
        <v>0</v>
      </c>
      <c r="M676" s="80">
        <f t="shared" si="183"/>
        <v>0</v>
      </c>
      <c r="N676" s="80">
        <f t="shared" si="183"/>
        <v>0</v>
      </c>
      <c r="O676" s="80">
        <f t="shared" si="183"/>
        <v>0</v>
      </c>
      <c r="P676" s="80">
        <f t="shared" si="183"/>
        <v>0</v>
      </c>
      <c r="Q676" s="5"/>
    </row>
    <row r="677" spans="3:55" hidden="1"/>
    <row r="678" spans="3:55" hidden="1"/>
    <row r="679" spans="3:55" hidden="1"/>
    <row r="680" spans="3:55" hidden="1"/>
    <row r="681" spans="3:55" hidden="1">
      <c r="D681" t="str">
        <f>CONCATENATE("Requeriments pel cultiu: ",E3)</f>
        <v>Requeriments pel cultiu: Carbassa</v>
      </c>
      <c r="F681">
        <v>3</v>
      </c>
      <c r="G681">
        <v>4</v>
      </c>
      <c r="H681">
        <v>5</v>
      </c>
      <c r="I681">
        <v>6</v>
      </c>
      <c r="J681">
        <v>7</v>
      </c>
      <c r="K681">
        <v>8</v>
      </c>
      <c r="L681">
        <v>9</v>
      </c>
      <c r="M681">
        <v>10</v>
      </c>
      <c r="N681">
        <v>11</v>
      </c>
      <c r="O681">
        <v>12</v>
      </c>
      <c r="P681">
        <v>13</v>
      </c>
      <c r="Q681">
        <v>14</v>
      </c>
      <c r="R681">
        <v>15</v>
      </c>
      <c r="S681">
        <v>16</v>
      </c>
      <c r="T681">
        <v>17</v>
      </c>
      <c r="U681">
        <v>18</v>
      </c>
      <c r="V681">
        <v>19</v>
      </c>
      <c r="W681">
        <v>20</v>
      </c>
      <c r="X681">
        <v>21</v>
      </c>
      <c r="Y681">
        <v>22</v>
      </c>
      <c r="Z681">
        <v>23</v>
      </c>
      <c r="AA681">
        <v>24</v>
      </c>
      <c r="AB681">
        <v>25</v>
      </c>
      <c r="AC681">
        <v>26</v>
      </c>
      <c r="AD681">
        <v>27</v>
      </c>
      <c r="AE681">
        <v>28</v>
      </c>
      <c r="AF681">
        <v>29</v>
      </c>
      <c r="AG681">
        <v>30</v>
      </c>
      <c r="AH681">
        <v>31</v>
      </c>
      <c r="AI681">
        <v>32</v>
      </c>
      <c r="AJ681">
        <v>33</v>
      </c>
      <c r="AK681">
        <v>34</v>
      </c>
      <c r="AL681">
        <v>35</v>
      </c>
      <c r="AM681">
        <v>36</v>
      </c>
      <c r="AN681">
        <v>37</v>
      </c>
      <c r="AO681">
        <v>38</v>
      </c>
      <c r="AP681">
        <v>39</v>
      </c>
      <c r="AQ681">
        <v>40</v>
      </c>
      <c r="AR681">
        <v>41</v>
      </c>
      <c r="AS681">
        <v>42</v>
      </c>
      <c r="AT681">
        <v>43</v>
      </c>
      <c r="AU681">
        <v>44</v>
      </c>
      <c r="AV681">
        <v>45</v>
      </c>
      <c r="AW681">
        <v>46</v>
      </c>
      <c r="AX681">
        <v>47</v>
      </c>
      <c r="AY681">
        <v>48</v>
      </c>
      <c r="AZ681">
        <v>49</v>
      </c>
      <c r="BA681">
        <v>50</v>
      </c>
      <c r="BB681">
        <v>51</v>
      </c>
      <c r="BC681">
        <v>52</v>
      </c>
    </row>
    <row r="682" spans="3:55" ht="38.25" hidden="1" customHeight="1">
      <c r="F682" s="83" t="str">
        <f t="shared" ref="F682:BC682" si="184">+F285</f>
        <v>Persona no qualificada (h)</v>
      </c>
      <c r="G682" s="83" t="str">
        <f t="shared" si="184"/>
        <v>Tractor incloent tractorista (h)</v>
      </c>
      <c r="H682" s="83" t="str">
        <f t="shared" si="184"/>
        <v>Motocultor (h)</v>
      </c>
      <c r="I682" s="83" t="str">
        <f t="shared" si="184"/>
        <v>Persona qualificada (h)</v>
      </c>
      <c r="J682" s="83" t="str">
        <f t="shared" si="184"/>
        <v>Subsolador (h)</v>
      </c>
      <c r="K682" s="83" t="str">
        <f t="shared" si="184"/>
        <v>Fresadora (h)</v>
      </c>
      <c r="L682" s="83" t="str">
        <f t="shared" si="184"/>
        <v>Discos (h)</v>
      </c>
      <c r="M682" s="83" t="str">
        <f t="shared" si="184"/>
        <v>Estripadora (h)</v>
      </c>
      <c r="N682" s="83" t="str">
        <f t="shared" si="184"/>
        <v>Remolc (h)</v>
      </c>
      <c r="O682" s="83" t="str">
        <f t="shared" si="184"/>
        <v>Pala (h)</v>
      </c>
      <c r="P682" s="83" t="str">
        <f t="shared" si="184"/>
        <v>Compost (kg)</v>
      </c>
      <c r="Q682" s="83" t="str">
        <f t="shared" si="184"/>
        <v>Solcador de 3 solcs (h)</v>
      </c>
      <c r="R682" s="83" t="str">
        <f t="shared" si="184"/>
        <v>Planter col (u)</v>
      </c>
      <c r="S682" s="83" t="str">
        <f t="shared" si="184"/>
        <v>Ceballots calçots (kg)</v>
      </c>
      <c r="T682" s="83" t="str">
        <f t="shared" si="184"/>
        <v>Planter enciam (u)</v>
      </c>
      <c r="U682" s="83" t="str">
        <f t="shared" si="184"/>
        <v>Planter bleda (u)</v>
      </c>
      <c r="V682" s="83" t="str">
        <f t="shared" si="184"/>
        <v>Planter tomàquet (u)</v>
      </c>
      <c r="W682" s="83" t="str">
        <f t="shared" si="184"/>
        <v>Planter carbassa (u)</v>
      </c>
      <c r="X682" s="83" t="str">
        <f t="shared" si="184"/>
        <v>Llavor carbassa (u)</v>
      </c>
      <c r="Y682" s="83" t="str">
        <f t="shared" si="184"/>
        <v>Plantador (h)</v>
      </c>
      <c r="Z682" s="83" t="str">
        <f t="shared" si="184"/>
        <v>Furgoneta (h)</v>
      </c>
      <c r="AA682" s="83" t="str">
        <f t="shared" si="184"/>
        <v>Bicicleta de sembrar (h)</v>
      </c>
      <c r="AB682" s="83" t="str">
        <f t="shared" si="184"/>
        <v xml:space="preserve">cinta de reg (m) </v>
      </c>
      <c r="AC682" s="83" t="str">
        <f t="shared" si="184"/>
        <v>reg aspersió: tub,… (m)</v>
      </c>
      <c r="AD682" s="83" t="str">
        <f t="shared" si="184"/>
        <v>reg (L)</v>
      </c>
      <c r="AE682" s="83" t="str">
        <f t="shared" si="184"/>
        <v>Braços tractor (h)</v>
      </c>
      <c r="AF682" s="83" t="str">
        <f t="shared" si="184"/>
        <v>Bota (h)</v>
      </c>
      <c r="AG682" s="83" t="str">
        <f t="shared" si="184"/>
        <v>Bacillus thuringiensis (kg)</v>
      </c>
      <c r="AH682" s="83" t="str">
        <f t="shared" si="184"/>
        <v>Retenol (L)</v>
      </c>
      <c r="AI682" s="83" t="str">
        <f t="shared" si="184"/>
        <v>Purí d'ortiga (L)</v>
      </c>
      <c r="AJ682" s="83" t="str">
        <f t="shared" si="184"/>
        <v>Hidròxid de coure (kg)</v>
      </c>
      <c r="AK682" s="83" t="str">
        <f t="shared" si="184"/>
        <v>Ferramol per llimacs (kg)</v>
      </c>
      <c r="AL682" s="83" t="str">
        <f t="shared" si="184"/>
        <v>Sofre (kg)</v>
      </c>
      <c r="AM682" s="83" t="str">
        <f t="shared" si="184"/>
        <v>Oli de nim (L)</v>
      </c>
      <c r="AN682" s="83" t="str">
        <f t="shared" si="184"/>
        <v>Tallant (h)</v>
      </c>
      <c r="AO682" s="83" t="str">
        <f t="shared" si="184"/>
        <v>Plàstic (m2)</v>
      </c>
      <c r="AP682" s="83" t="str">
        <f t="shared" si="184"/>
        <v>Canyes (u)</v>
      </c>
      <c r="AQ682" s="83" t="str">
        <f t="shared" si="184"/>
        <v>Cost mensual terreny (m2)</v>
      </c>
      <c r="AR682" s="83" t="str">
        <f t="shared" si="184"/>
        <v>Caixes (u)</v>
      </c>
      <c r="AS682" s="83">
        <f t="shared" si="184"/>
        <v>0</v>
      </c>
      <c r="AT682" s="83" t="str">
        <f t="shared" si="184"/>
        <v>Collita (kg)</v>
      </c>
      <c r="AU682" s="83" t="str">
        <f t="shared" si="184"/>
        <v>Collita (u)</v>
      </c>
      <c r="AV682" s="83" t="str">
        <f t="shared" si="184"/>
        <v xml:space="preserve">Collita col (u) </v>
      </c>
      <c r="AW682" s="83" t="str">
        <f t="shared" si="184"/>
        <v>Collita bròcoli (kg)</v>
      </c>
      <c r="AX682" s="83" t="str">
        <f t="shared" si="184"/>
        <v xml:space="preserve">Collita calçot (u) </v>
      </c>
      <c r="AY682" s="83" t="str">
        <f t="shared" si="184"/>
        <v xml:space="preserve">Collita enciam (u) </v>
      </c>
      <c r="AZ682" s="83" t="str">
        <f t="shared" si="184"/>
        <v xml:space="preserve">Collita bledes a manats (u) </v>
      </c>
      <c r="BA682" s="83" t="str">
        <f t="shared" si="184"/>
        <v>Collita bledes (kg)</v>
      </c>
      <c r="BB682" s="83" t="str">
        <f t="shared" si="184"/>
        <v>Collita tomàquet (kg)</v>
      </c>
      <c r="BC682" s="83" t="str">
        <f t="shared" si="184"/>
        <v>Collita carbassa (kg)</v>
      </c>
    </row>
    <row r="683" spans="3:55" hidden="1">
      <c r="C683" s="51" t="str">
        <f t="shared" ref="C683:D698" si="185">+C8</f>
        <v>PREPARACIÓ DEL SÒL</v>
      </c>
      <c r="D683" s="51" t="str">
        <f t="shared" si="185"/>
        <v>Estripat</v>
      </c>
      <c r="E683" s="72"/>
      <c r="F683" s="86">
        <f t="shared" ref="F683:BC688" si="186">$Q8*VLOOKUP($D683,$D$286:$BC$389,F$681,FALSE)+$Q8*VLOOKUP(CONCATENATE("Preparació per ",LOWER($D683)),$D$286:$BC$389,F$681,FALSE)</f>
        <v>0</v>
      </c>
      <c r="G683" s="86">
        <f t="shared" si="186"/>
        <v>0</v>
      </c>
      <c r="H683" s="86">
        <f t="shared" si="186"/>
        <v>0</v>
      </c>
      <c r="I683" s="86">
        <f t="shared" si="186"/>
        <v>0</v>
      </c>
      <c r="J683" s="86">
        <f t="shared" si="186"/>
        <v>0</v>
      </c>
      <c r="K683" s="86">
        <f t="shared" si="186"/>
        <v>0</v>
      </c>
      <c r="L683" s="86">
        <f t="shared" si="186"/>
        <v>0</v>
      </c>
      <c r="M683" s="86">
        <f t="shared" si="186"/>
        <v>0</v>
      </c>
      <c r="N683" s="86">
        <f t="shared" si="186"/>
        <v>0</v>
      </c>
      <c r="O683" s="86">
        <f t="shared" si="186"/>
        <v>0</v>
      </c>
      <c r="P683" s="86">
        <f t="shared" si="186"/>
        <v>0</v>
      </c>
      <c r="Q683" s="86">
        <f t="shared" si="186"/>
        <v>0</v>
      </c>
      <c r="R683" s="86">
        <f t="shared" si="186"/>
        <v>0</v>
      </c>
      <c r="S683" s="86">
        <f t="shared" si="186"/>
        <v>0</v>
      </c>
      <c r="T683" s="86">
        <f t="shared" si="186"/>
        <v>0</v>
      </c>
      <c r="U683" s="86">
        <f t="shared" si="186"/>
        <v>0</v>
      </c>
      <c r="V683" s="86">
        <f t="shared" si="186"/>
        <v>0</v>
      </c>
      <c r="W683" s="86">
        <f t="shared" si="186"/>
        <v>0</v>
      </c>
      <c r="X683" s="86">
        <f t="shared" si="186"/>
        <v>0</v>
      </c>
      <c r="Y683" s="86">
        <f t="shared" si="186"/>
        <v>0</v>
      </c>
      <c r="Z683" s="86">
        <f t="shared" si="186"/>
        <v>0</v>
      </c>
      <c r="AA683" s="86">
        <f t="shared" si="186"/>
        <v>0</v>
      </c>
      <c r="AB683" s="86">
        <f t="shared" si="186"/>
        <v>0</v>
      </c>
      <c r="AC683" s="86">
        <f t="shared" si="186"/>
        <v>0</v>
      </c>
      <c r="AD683" s="86">
        <f t="shared" si="186"/>
        <v>0</v>
      </c>
      <c r="AE683" s="86">
        <f t="shared" si="186"/>
        <v>0</v>
      </c>
      <c r="AF683" s="86">
        <f t="shared" si="186"/>
        <v>0</v>
      </c>
      <c r="AG683" s="86">
        <f t="shared" si="186"/>
        <v>0</v>
      </c>
      <c r="AH683" s="86">
        <f t="shared" si="186"/>
        <v>0</v>
      </c>
      <c r="AI683" s="86">
        <f t="shared" si="186"/>
        <v>0</v>
      </c>
      <c r="AJ683" s="86">
        <f t="shared" si="186"/>
        <v>0</v>
      </c>
      <c r="AK683" s="86">
        <f t="shared" si="186"/>
        <v>0</v>
      </c>
      <c r="AL683" s="86">
        <f t="shared" si="186"/>
        <v>0</v>
      </c>
      <c r="AM683" s="86">
        <f t="shared" si="186"/>
        <v>0</v>
      </c>
      <c r="AN683" s="86">
        <f t="shared" si="186"/>
        <v>0</v>
      </c>
      <c r="AO683" s="86">
        <f t="shared" si="186"/>
        <v>0</v>
      </c>
      <c r="AP683" s="86">
        <f t="shared" si="186"/>
        <v>0</v>
      </c>
      <c r="AQ683" s="86">
        <f t="shared" si="186"/>
        <v>0</v>
      </c>
      <c r="AR683" s="86">
        <f t="shared" si="186"/>
        <v>0</v>
      </c>
      <c r="AS683" s="86">
        <f t="shared" si="186"/>
        <v>0</v>
      </c>
      <c r="AT683" s="86">
        <f t="shared" si="186"/>
        <v>0</v>
      </c>
      <c r="AU683" s="86">
        <f t="shared" si="186"/>
        <v>0</v>
      </c>
      <c r="AV683" s="86">
        <f t="shared" si="186"/>
        <v>0</v>
      </c>
      <c r="AW683" s="86">
        <f t="shared" si="186"/>
        <v>0</v>
      </c>
      <c r="AX683" s="86">
        <f t="shared" si="186"/>
        <v>0</v>
      </c>
      <c r="AY683" s="86">
        <f t="shared" si="186"/>
        <v>0</v>
      </c>
      <c r="AZ683" s="86">
        <f t="shared" si="186"/>
        <v>0</v>
      </c>
      <c r="BA683" s="86">
        <f t="shared" si="186"/>
        <v>0</v>
      </c>
      <c r="BB683" s="86">
        <f t="shared" si="186"/>
        <v>0</v>
      </c>
      <c r="BC683" s="86">
        <f t="shared" si="186"/>
        <v>0</v>
      </c>
    </row>
    <row r="684" spans="3:55" hidden="1">
      <c r="C684" s="51">
        <f t="shared" si="185"/>
        <v>0</v>
      </c>
      <c r="D684" s="51" t="str">
        <f t="shared" si="185"/>
        <v>Fresat</v>
      </c>
      <c r="E684" s="72"/>
      <c r="F684" s="86">
        <f t="shared" si="186"/>
        <v>0</v>
      </c>
      <c r="G684" s="86">
        <f t="shared" si="186"/>
        <v>0</v>
      </c>
      <c r="H684" s="86">
        <f t="shared" si="186"/>
        <v>0</v>
      </c>
      <c r="I684" s="86">
        <f t="shared" si="186"/>
        <v>0</v>
      </c>
      <c r="J684" s="86">
        <f t="shared" si="186"/>
        <v>0</v>
      </c>
      <c r="K684" s="86">
        <f t="shared" si="186"/>
        <v>0</v>
      </c>
      <c r="L684" s="86">
        <f t="shared" si="186"/>
        <v>0</v>
      </c>
      <c r="M684" s="86">
        <f t="shared" si="186"/>
        <v>0</v>
      </c>
      <c r="N684" s="86">
        <f t="shared" si="186"/>
        <v>0</v>
      </c>
      <c r="O684" s="86">
        <f t="shared" si="186"/>
        <v>0</v>
      </c>
      <c r="P684" s="86">
        <f t="shared" si="186"/>
        <v>0</v>
      </c>
      <c r="Q684" s="86">
        <f t="shared" si="186"/>
        <v>0</v>
      </c>
      <c r="R684" s="86">
        <f t="shared" si="186"/>
        <v>0</v>
      </c>
      <c r="S684" s="86">
        <f t="shared" si="186"/>
        <v>0</v>
      </c>
      <c r="T684" s="86">
        <f t="shared" si="186"/>
        <v>0</v>
      </c>
      <c r="U684" s="86">
        <f t="shared" si="186"/>
        <v>0</v>
      </c>
      <c r="V684" s="86">
        <f t="shared" si="186"/>
        <v>0</v>
      </c>
      <c r="W684" s="86">
        <f t="shared" si="186"/>
        <v>0</v>
      </c>
      <c r="X684" s="86">
        <f t="shared" si="186"/>
        <v>0</v>
      </c>
      <c r="Y684" s="86">
        <f t="shared" si="186"/>
        <v>0</v>
      </c>
      <c r="Z684" s="86">
        <f t="shared" si="186"/>
        <v>0</v>
      </c>
      <c r="AA684" s="86">
        <f t="shared" si="186"/>
        <v>0</v>
      </c>
      <c r="AB684" s="86">
        <f t="shared" si="186"/>
        <v>0</v>
      </c>
      <c r="AC684" s="86">
        <f t="shared" si="186"/>
        <v>0</v>
      </c>
      <c r="AD684" s="86">
        <f t="shared" si="186"/>
        <v>0</v>
      </c>
      <c r="AE684" s="86">
        <f t="shared" si="186"/>
        <v>0</v>
      </c>
      <c r="AF684" s="86">
        <f t="shared" si="186"/>
        <v>0</v>
      </c>
      <c r="AG684" s="86">
        <f t="shared" si="186"/>
        <v>0</v>
      </c>
      <c r="AH684" s="86">
        <f t="shared" si="186"/>
        <v>0</v>
      </c>
      <c r="AI684" s="86">
        <f t="shared" si="186"/>
        <v>0</v>
      </c>
      <c r="AJ684" s="86">
        <f t="shared" si="186"/>
        <v>0</v>
      </c>
      <c r="AK684" s="86">
        <f t="shared" si="186"/>
        <v>0</v>
      </c>
      <c r="AL684" s="86">
        <f t="shared" si="186"/>
        <v>0</v>
      </c>
      <c r="AM684" s="86">
        <f t="shared" si="186"/>
        <v>0</v>
      </c>
      <c r="AN684" s="86">
        <f t="shared" si="186"/>
        <v>0</v>
      </c>
      <c r="AO684" s="86">
        <f t="shared" si="186"/>
        <v>0</v>
      </c>
      <c r="AP684" s="86">
        <f t="shared" si="186"/>
        <v>0</v>
      </c>
      <c r="AQ684" s="86">
        <f t="shared" si="186"/>
        <v>0</v>
      </c>
      <c r="AR684" s="86">
        <f t="shared" si="186"/>
        <v>0</v>
      </c>
      <c r="AS684" s="86">
        <f t="shared" si="186"/>
        <v>0</v>
      </c>
      <c r="AT684" s="86">
        <f t="shared" si="186"/>
        <v>0</v>
      </c>
      <c r="AU684" s="86">
        <f t="shared" si="186"/>
        <v>0</v>
      </c>
      <c r="AV684" s="86">
        <f t="shared" si="186"/>
        <v>0</v>
      </c>
      <c r="AW684" s="86">
        <f t="shared" si="186"/>
        <v>0</v>
      </c>
      <c r="AX684" s="86">
        <f t="shared" si="186"/>
        <v>0</v>
      </c>
      <c r="AY684" s="86">
        <f t="shared" si="186"/>
        <v>0</v>
      </c>
      <c r="AZ684" s="86">
        <f t="shared" si="186"/>
        <v>0</v>
      </c>
      <c r="BA684" s="86">
        <f t="shared" si="186"/>
        <v>0</v>
      </c>
      <c r="BB684" s="86">
        <f t="shared" si="186"/>
        <v>0</v>
      </c>
      <c r="BC684" s="86">
        <f t="shared" si="186"/>
        <v>0</v>
      </c>
    </row>
    <row r="685" spans="3:55" hidden="1">
      <c r="C685" s="51">
        <f t="shared" si="185"/>
        <v>0</v>
      </c>
      <c r="D685" s="51" t="str">
        <f t="shared" si="185"/>
        <v>Desbrossat amb desbrossadora</v>
      </c>
      <c r="E685" s="72"/>
      <c r="F685" s="86">
        <f t="shared" si="186"/>
        <v>0</v>
      </c>
      <c r="G685" s="86">
        <f t="shared" si="186"/>
        <v>0</v>
      </c>
      <c r="H685" s="86">
        <f t="shared" si="186"/>
        <v>0</v>
      </c>
      <c r="I685" s="86">
        <f t="shared" si="186"/>
        <v>0</v>
      </c>
      <c r="J685" s="86">
        <f t="shared" si="186"/>
        <v>0</v>
      </c>
      <c r="K685" s="86">
        <f t="shared" si="186"/>
        <v>0</v>
      </c>
      <c r="L685" s="86">
        <f t="shared" si="186"/>
        <v>0</v>
      </c>
      <c r="M685" s="86">
        <f t="shared" si="186"/>
        <v>0</v>
      </c>
      <c r="N685" s="86">
        <f t="shared" si="186"/>
        <v>0</v>
      </c>
      <c r="O685" s="86">
        <f t="shared" si="186"/>
        <v>0</v>
      </c>
      <c r="P685" s="86">
        <f t="shared" si="186"/>
        <v>0</v>
      </c>
      <c r="Q685" s="86">
        <f t="shared" si="186"/>
        <v>0</v>
      </c>
      <c r="R685" s="86">
        <f t="shared" si="186"/>
        <v>0</v>
      </c>
      <c r="S685" s="86">
        <f t="shared" si="186"/>
        <v>0</v>
      </c>
      <c r="T685" s="86">
        <f t="shared" si="186"/>
        <v>0</v>
      </c>
      <c r="U685" s="86">
        <f t="shared" si="186"/>
        <v>0</v>
      </c>
      <c r="V685" s="86">
        <f t="shared" si="186"/>
        <v>0</v>
      </c>
      <c r="W685" s="86">
        <f t="shared" si="186"/>
        <v>0</v>
      </c>
      <c r="X685" s="86">
        <f t="shared" si="186"/>
        <v>0</v>
      </c>
      <c r="Y685" s="86">
        <f t="shared" si="186"/>
        <v>0</v>
      </c>
      <c r="Z685" s="86">
        <f t="shared" si="186"/>
        <v>0</v>
      </c>
      <c r="AA685" s="86">
        <f t="shared" si="186"/>
        <v>0</v>
      </c>
      <c r="AB685" s="86">
        <f t="shared" si="186"/>
        <v>0</v>
      </c>
      <c r="AC685" s="86">
        <f t="shared" si="186"/>
        <v>0</v>
      </c>
      <c r="AD685" s="86">
        <f t="shared" si="186"/>
        <v>0</v>
      </c>
      <c r="AE685" s="86">
        <f t="shared" si="186"/>
        <v>0</v>
      </c>
      <c r="AF685" s="86">
        <f t="shared" si="186"/>
        <v>0</v>
      </c>
      <c r="AG685" s="86">
        <f t="shared" si="186"/>
        <v>0</v>
      </c>
      <c r="AH685" s="86">
        <f t="shared" si="186"/>
        <v>0</v>
      </c>
      <c r="AI685" s="86">
        <f t="shared" si="186"/>
        <v>0</v>
      </c>
      <c r="AJ685" s="86">
        <f t="shared" si="186"/>
        <v>0</v>
      </c>
      <c r="AK685" s="86">
        <f t="shared" si="186"/>
        <v>0</v>
      </c>
      <c r="AL685" s="86">
        <f t="shared" si="186"/>
        <v>0</v>
      </c>
      <c r="AM685" s="86">
        <f t="shared" si="186"/>
        <v>0</v>
      </c>
      <c r="AN685" s="86">
        <f t="shared" si="186"/>
        <v>0</v>
      </c>
      <c r="AO685" s="86">
        <f t="shared" si="186"/>
        <v>0</v>
      </c>
      <c r="AP685" s="86">
        <f t="shared" si="186"/>
        <v>0</v>
      </c>
      <c r="AQ685" s="86">
        <f t="shared" si="186"/>
        <v>0</v>
      </c>
      <c r="AR685" s="86">
        <f t="shared" si="186"/>
        <v>0</v>
      </c>
      <c r="AS685" s="86">
        <f t="shared" si="186"/>
        <v>0</v>
      </c>
      <c r="AT685" s="86">
        <f t="shared" si="186"/>
        <v>0</v>
      </c>
      <c r="AU685" s="86">
        <f t="shared" si="186"/>
        <v>0</v>
      </c>
      <c r="AV685" s="86">
        <f t="shared" si="186"/>
        <v>0</v>
      </c>
      <c r="AW685" s="86">
        <f t="shared" si="186"/>
        <v>0</v>
      </c>
      <c r="AX685" s="86">
        <f t="shared" si="186"/>
        <v>0</v>
      </c>
      <c r="AY685" s="86">
        <f t="shared" si="186"/>
        <v>0</v>
      </c>
      <c r="AZ685" s="86">
        <f t="shared" si="186"/>
        <v>0</v>
      </c>
      <c r="BA685" s="86">
        <f t="shared" si="186"/>
        <v>0</v>
      </c>
      <c r="BB685" s="86">
        <f t="shared" si="186"/>
        <v>0</v>
      </c>
      <c r="BC685" s="86">
        <f t="shared" si="186"/>
        <v>0</v>
      </c>
    </row>
    <row r="686" spans="3:55" hidden="1">
      <c r="C686" s="51">
        <f t="shared" si="185"/>
        <v>0</v>
      </c>
      <c r="D686" s="51">
        <f t="shared" si="185"/>
        <v>0</v>
      </c>
      <c r="E686" s="72"/>
      <c r="F686" s="86">
        <f t="shared" si="186"/>
        <v>0</v>
      </c>
      <c r="G686" s="86">
        <f t="shared" si="186"/>
        <v>0</v>
      </c>
      <c r="H686" s="86">
        <f t="shared" si="186"/>
        <v>0</v>
      </c>
      <c r="I686" s="86">
        <f t="shared" si="186"/>
        <v>0</v>
      </c>
      <c r="J686" s="86">
        <f t="shared" si="186"/>
        <v>0</v>
      </c>
      <c r="K686" s="86">
        <f t="shared" si="186"/>
        <v>0</v>
      </c>
      <c r="L686" s="86">
        <f t="shared" si="186"/>
        <v>0</v>
      </c>
      <c r="M686" s="86">
        <f t="shared" si="186"/>
        <v>0</v>
      </c>
      <c r="N686" s="86">
        <f t="shared" si="186"/>
        <v>0</v>
      </c>
      <c r="O686" s="86">
        <f t="shared" si="186"/>
        <v>0</v>
      </c>
      <c r="P686" s="86">
        <f t="shared" si="186"/>
        <v>0</v>
      </c>
      <c r="Q686" s="86">
        <f t="shared" si="186"/>
        <v>0</v>
      </c>
      <c r="R686" s="86">
        <f t="shared" si="186"/>
        <v>0</v>
      </c>
      <c r="S686" s="86">
        <f t="shared" si="186"/>
        <v>0</v>
      </c>
      <c r="T686" s="86">
        <f t="shared" si="186"/>
        <v>0</v>
      </c>
      <c r="U686" s="86">
        <f t="shared" si="186"/>
        <v>0</v>
      </c>
      <c r="V686" s="86">
        <f t="shared" si="186"/>
        <v>0</v>
      </c>
      <c r="W686" s="86">
        <f t="shared" si="186"/>
        <v>0</v>
      </c>
      <c r="X686" s="86">
        <f t="shared" si="186"/>
        <v>0</v>
      </c>
      <c r="Y686" s="86">
        <f t="shared" si="186"/>
        <v>0</v>
      </c>
      <c r="Z686" s="86">
        <f t="shared" si="186"/>
        <v>0</v>
      </c>
      <c r="AA686" s="86">
        <f t="shared" si="186"/>
        <v>0</v>
      </c>
      <c r="AB686" s="86">
        <f t="shared" si="186"/>
        <v>0</v>
      </c>
      <c r="AC686" s="86">
        <f t="shared" si="186"/>
        <v>0</v>
      </c>
      <c r="AD686" s="86">
        <f t="shared" si="186"/>
        <v>0</v>
      </c>
      <c r="AE686" s="86">
        <f t="shared" si="186"/>
        <v>0</v>
      </c>
      <c r="AF686" s="86">
        <f t="shared" si="186"/>
        <v>0</v>
      </c>
      <c r="AG686" s="86">
        <f t="shared" si="186"/>
        <v>0</v>
      </c>
      <c r="AH686" s="86">
        <f t="shared" si="186"/>
        <v>0</v>
      </c>
      <c r="AI686" s="86">
        <f t="shared" si="186"/>
        <v>0</v>
      </c>
      <c r="AJ686" s="86">
        <f t="shared" si="186"/>
        <v>0</v>
      </c>
      <c r="AK686" s="86">
        <f t="shared" si="186"/>
        <v>0</v>
      </c>
      <c r="AL686" s="86">
        <f t="shared" si="186"/>
        <v>0</v>
      </c>
      <c r="AM686" s="86">
        <f t="shared" si="186"/>
        <v>0</v>
      </c>
      <c r="AN686" s="86">
        <f t="shared" si="186"/>
        <v>0</v>
      </c>
      <c r="AO686" s="86">
        <f t="shared" si="186"/>
        <v>0</v>
      </c>
      <c r="AP686" s="86">
        <f t="shared" si="186"/>
        <v>0</v>
      </c>
      <c r="AQ686" s="86">
        <f t="shared" si="186"/>
        <v>0</v>
      </c>
      <c r="AR686" s="86">
        <f t="shared" si="186"/>
        <v>0</v>
      </c>
      <c r="AS686" s="86">
        <f t="shared" si="186"/>
        <v>0</v>
      </c>
      <c r="AT686" s="86">
        <f t="shared" si="186"/>
        <v>0</v>
      </c>
      <c r="AU686" s="86">
        <f t="shared" si="186"/>
        <v>0</v>
      </c>
      <c r="AV686" s="86">
        <f t="shared" si="186"/>
        <v>0</v>
      </c>
      <c r="AW686" s="86">
        <f t="shared" si="186"/>
        <v>0</v>
      </c>
      <c r="AX686" s="86">
        <f t="shared" si="186"/>
        <v>0</v>
      </c>
      <c r="AY686" s="86">
        <f t="shared" si="186"/>
        <v>0</v>
      </c>
      <c r="AZ686" s="86">
        <f t="shared" si="186"/>
        <v>0</v>
      </c>
      <c r="BA686" s="86">
        <f t="shared" si="186"/>
        <v>0</v>
      </c>
      <c r="BB686" s="86">
        <f t="shared" si="186"/>
        <v>0</v>
      </c>
      <c r="BC686" s="86">
        <f t="shared" si="186"/>
        <v>0</v>
      </c>
    </row>
    <row r="687" spans="3:55" hidden="1">
      <c r="C687" s="51">
        <f t="shared" si="185"/>
        <v>0</v>
      </c>
      <c r="D687" s="51">
        <f t="shared" si="185"/>
        <v>0</v>
      </c>
      <c r="E687" s="72"/>
      <c r="F687" s="86">
        <f t="shared" si="186"/>
        <v>0</v>
      </c>
      <c r="G687" s="86">
        <f t="shared" si="186"/>
        <v>0</v>
      </c>
      <c r="H687" s="86">
        <f t="shared" si="186"/>
        <v>0</v>
      </c>
      <c r="I687" s="86">
        <f t="shared" si="186"/>
        <v>0</v>
      </c>
      <c r="J687" s="86">
        <f t="shared" si="186"/>
        <v>0</v>
      </c>
      <c r="K687" s="86">
        <f t="shared" si="186"/>
        <v>0</v>
      </c>
      <c r="L687" s="86">
        <f t="shared" si="186"/>
        <v>0</v>
      </c>
      <c r="M687" s="86">
        <f t="shared" si="186"/>
        <v>0</v>
      </c>
      <c r="N687" s="86">
        <f t="shared" si="186"/>
        <v>0</v>
      </c>
      <c r="O687" s="86">
        <f t="shared" si="186"/>
        <v>0</v>
      </c>
      <c r="P687" s="86">
        <f t="shared" si="186"/>
        <v>0</v>
      </c>
      <c r="Q687" s="86">
        <f t="shared" si="186"/>
        <v>0</v>
      </c>
      <c r="R687" s="86">
        <f t="shared" si="186"/>
        <v>0</v>
      </c>
      <c r="S687" s="86">
        <f t="shared" si="186"/>
        <v>0</v>
      </c>
      <c r="T687" s="86">
        <f t="shared" si="186"/>
        <v>0</v>
      </c>
      <c r="U687" s="86">
        <f t="shared" si="186"/>
        <v>0</v>
      </c>
      <c r="V687" s="86">
        <f t="shared" si="186"/>
        <v>0</v>
      </c>
      <c r="W687" s="86">
        <f t="shared" si="186"/>
        <v>0</v>
      </c>
      <c r="X687" s="86">
        <f t="shared" si="186"/>
        <v>0</v>
      </c>
      <c r="Y687" s="86">
        <f t="shared" si="186"/>
        <v>0</v>
      </c>
      <c r="Z687" s="86">
        <f t="shared" si="186"/>
        <v>0</v>
      </c>
      <c r="AA687" s="86">
        <f t="shared" si="186"/>
        <v>0</v>
      </c>
      <c r="AB687" s="86">
        <f t="shared" si="186"/>
        <v>0</v>
      </c>
      <c r="AC687" s="86">
        <f t="shared" si="186"/>
        <v>0</v>
      </c>
      <c r="AD687" s="86">
        <f t="shared" si="186"/>
        <v>0</v>
      </c>
      <c r="AE687" s="86">
        <f t="shared" si="186"/>
        <v>0</v>
      </c>
      <c r="AF687" s="86">
        <f t="shared" si="186"/>
        <v>0</v>
      </c>
      <c r="AG687" s="86">
        <f t="shared" si="186"/>
        <v>0</v>
      </c>
      <c r="AH687" s="86">
        <f t="shared" si="186"/>
        <v>0</v>
      </c>
      <c r="AI687" s="86">
        <f t="shared" si="186"/>
        <v>0</v>
      </c>
      <c r="AJ687" s="86">
        <f t="shared" si="186"/>
        <v>0</v>
      </c>
      <c r="AK687" s="86">
        <f t="shared" si="186"/>
        <v>0</v>
      </c>
      <c r="AL687" s="86">
        <f t="shared" si="186"/>
        <v>0</v>
      </c>
      <c r="AM687" s="86">
        <f t="shared" si="186"/>
        <v>0</v>
      </c>
      <c r="AN687" s="86">
        <f t="shared" si="186"/>
        <v>0</v>
      </c>
      <c r="AO687" s="86">
        <f t="shared" si="186"/>
        <v>0</v>
      </c>
      <c r="AP687" s="86">
        <f t="shared" si="186"/>
        <v>0</v>
      </c>
      <c r="AQ687" s="86">
        <f t="shared" si="186"/>
        <v>0</v>
      </c>
      <c r="AR687" s="86">
        <f t="shared" si="186"/>
        <v>0</v>
      </c>
      <c r="AS687" s="86">
        <f t="shared" si="186"/>
        <v>0</v>
      </c>
      <c r="AT687" s="86">
        <f t="shared" si="186"/>
        <v>0</v>
      </c>
      <c r="AU687" s="86">
        <f t="shared" si="186"/>
        <v>0</v>
      </c>
      <c r="AV687" s="86">
        <f t="shared" si="186"/>
        <v>0</v>
      </c>
      <c r="AW687" s="86">
        <f t="shared" si="186"/>
        <v>0</v>
      </c>
      <c r="AX687" s="86">
        <f t="shared" si="186"/>
        <v>0</v>
      </c>
      <c r="AY687" s="86">
        <f t="shared" si="186"/>
        <v>0</v>
      </c>
      <c r="AZ687" s="86">
        <f t="shared" si="186"/>
        <v>0</v>
      </c>
      <c r="BA687" s="86">
        <f t="shared" si="186"/>
        <v>0</v>
      </c>
      <c r="BB687" s="86">
        <f t="shared" si="186"/>
        <v>0</v>
      </c>
      <c r="BC687" s="86">
        <f t="shared" si="186"/>
        <v>0</v>
      </c>
    </row>
    <row r="688" spans="3:55" hidden="1">
      <c r="C688" s="51">
        <f t="shared" si="185"/>
        <v>0</v>
      </c>
      <c r="D688" s="51">
        <f t="shared" si="185"/>
        <v>0</v>
      </c>
      <c r="E688" s="72"/>
      <c r="F688" s="86">
        <f t="shared" si="186"/>
        <v>0</v>
      </c>
      <c r="G688" s="86">
        <f t="shared" si="186"/>
        <v>0</v>
      </c>
      <c r="H688" s="86">
        <f t="shared" si="186"/>
        <v>0</v>
      </c>
      <c r="I688" s="86">
        <f t="shared" si="186"/>
        <v>0</v>
      </c>
      <c r="J688" s="86">
        <f t="shared" si="186"/>
        <v>0</v>
      </c>
      <c r="K688" s="86">
        <f t="shared" ref="K688:BC700" si="187">$Q13*VLOOKUP($D688,$D$286:$BC$389,K$681,FALSE)+$Q13*VLOOKUP(CONCATENATE("Preparació per ",LOWER($D688)),$D$286:$BC$389,K$681,FALSE)</f>
        <v>0</v>
      </c>
      <c r="L688" s="86">
        <f t="shared" si="187"/>
        <v>0</v>
      </c>
      <c r="M688" s="86">
        <f t="shared" si="187"/>
        <v>0</v>
      </c>
      <c r="N688" s="86">
        <f t="shared" si="187"/>
        <v>0</v>
      </c>
      <c r="O688" s="86">
        <f t="shared" si="187"/>
        <v>0</v>
      </c>
      <c r="P688" s="86">
        <f t="shared" si="187"/>
        <v>0</v>
      </c>
      <c r="Q688" s="86">
        <f t="shared" si="187"/>
        <v>0</v>
      </c>
      <c r="R688" s="86">
        <f t="shared" si="187"/>
        <v>0</v>
      </c>
      <c r="S688" s="86">
        <f t="shared" si="187"/>
        <v>0</v>
      </c>
      <c r="T688" s="86">
        <f t="shared" si="187"/>
        <v>0</v>
      </c>
      <c r="U688" s="86">
        <f t="shared" si="187"/>
        <v>0</v>
      </c>
      <c r="V688" s="86">
        <f t="shared" si="187"/>
        <v>0</v>
      </c>
      <c r="W688" s="86">
        <f t="shared" si="187"/>
        <v>0</v>
      </c>
      <c r="X688" s="86">
        <f t="shared" si="187"/>
        <v>0</v>
      </c>
      <c r="Y688" s="86">
        <f t="shared" si="187"/>
        <v>0</v>
      </c>
      <c r="Z688" s="86">
        <f t="shared" si="187"/>
        <v>0</v>
      </c>
      <c r="AA688" s="86">
        <f t="shared" si="187"/>
        <v>0</v>
      </c>
      <c r="AB688" s="86">
        <f t="shared" si="187"/>
        <v>0</v>
      </c>
      <c r="AC688" s="86">
        <f t="shared" si="187"/>
        <v>0</v>
      </c>
      <c r="AD688" s="86">
        <f t="shared" si="187"/>
        <v>0</v>
      </c>
      <c r="AE688" s="86">
        <f t="shared" si="187"/>
        <v>0</v>
      </c>
      <c r="AF688" s="86">
        <f t="shared" si="187"/>
        <v>0</v>
      </c>
      <c r="AG688" s="86">
        <f t="shared" si="187"/>
        <v>0</v>
      </c>
      <c r="AH688" s="86">
        <f t="shared" si="187"/>
        <v>0</v>
      </c>
      <c r="AI688" s="86">
        <f t="shared" si="187"/>
        <v>0</v>
      </c>
      <c r="AJ688" s="86">
        <f t="shared" si="187"/>
        <v>0</v>
      </c>
      <c r="AK688" s="86">
        <f t="shared" si="187"/>
        <v>0</v>
      </c>
      <c r="AL688" s="86">
        <f t="shared" si="187"/>
        <v>0</v>
      </c>
      <c r="AM688" s="86">
        <f t="shared" si="187"/>
        <v>0</v>
      </c>
      <c r="AN688" s="86">
        <f t="shared" si="187"/>
        <v>0</v>
      </c>
      <c r="AO688" s="86">
        <f t="shared" si="187"/>
        <v>0</v>
      </c>
      <c r="AP688" s="86">
        <f t="shared" si="187"/>
        <v>0</v>
      </c>
      <c r="AQ688" s="86">
        <f t="shared" si="187"/>
        <v>0</v>
      </c>
      <c r="AR688" s="86">
        <f t="shared" si="187"/>
        <v>0</v>
      </c>
      <c r="AS688" s="86">
        <f t="shared" si="187"/>
        <v>0</v>
      </c>
      <c r="AT688" s="86">
        <f t="shared" si="187"/>
        <v>0</v>
      </c>
      <c r="AU688" s="86">
        <f t="shared" si="187"/>
        <v>0</v>
      </c>
      <c r="AV688" s="86">
        <f t="shared" si="187"/>
        <v>0</v>
      </c>
      <c r="AW688" s="86">
        <f t="shared" si="187"/>
        <v>0</v>
      </c>
      <c r="AX688" s="86">
        <f t="shared" si="187"/>
        <v>0</v>
      </c>
      <c r="AY688" s="86">
        <f t="shared" si="187"/>
        <v>0</v>
      </c>
      <c r="AZ688" s="86">
        <f t="shared" si="187"/>
        <v>0</v>
      </c>
      <c r="BA688" s="86">
        <f t="shared" si="187"/>
        <v>0</v>
      </c>
      <c r="BB688" s="86">
        <f t="shared" si="187"/>
        <v>0</v>
      </c>
      <c r="BC688" s="86">
        <f t="shared" si="187"/>
        <v>0</v>
      </c>
    </row>
    <row r="689" spans="3:55" hidden="1">
      <c r="C689" s="51">
        <f t="shared" si="185"/>
        <v>0</v>
      </c>
      <c r="D689" s="51">
        <f t="shared" si="185"/>
        <v>0</v>
      </c>
      <c r="E689" s="72"/>
      <c r="F689" s="86">
        <f t="shared" ref="F689:AK696" si="188">$Q14*VLOOKUP($D689,$D$286:$BC$389,F$681,FALSE)+$Q14*VLOOKUP(CONCATENATE("Preparació per ",LOWER($D689)),$D$286:$BC$389,F$681,FALSE)</f>
        <v>0</v>
      </c>
      <c r="G689" s="86">
        <f t="shared" si="188"/>
        <v>0</v>
      </c>
      <c r="H689" s="86">
        <f t="shared" si="188"/>
        <v>0</v>
      </c>
      <c r="I689" s="86">
        <f t="shared" si="188"/>
        <v>0</v>
      </c>
      <c r="J689" s="86">
        <f t="shared" si="188"/>
        <v>0</v>
      </c>
      <c r="K689" s="86">
        <f t="shared" si="188"/>
        <v>0</v>
      </c>
      <c r="L689" s="86">
        <f t="shared" si="188"/>
        <v>0</v>
      </c>
      <c r="M689" s="86">
        <f t="shared" si="188"/>
        <v>0</v>
      </c>
      <c r="N689" s="86">
        <f t="shared" si="188"/>
        <v>0</v>
      </c>
      <c r="O689" s="86">
        <f t="shared" si="188"/>
        <v>0</v>
      </c>
      <c r="P689" s="86">
        <f t="shared" si="188"/>
        <v>0</v>
      </c>
      <c r="Q689" s="86">
        <f t="shared" si="188"/>
        <v>0</v>
      </c>
      <c r="R689" s="86">
        <f t="shared" si="188"/>
        <v>0</v>
      </c>
      <c r="S689" s="86">
        <f t="shared" si="188"/>
        <v>0</v>
      </c>
      <c r="T689" s="86">
        <f t="shared" si="188"/>
        <v>0</v>
      </c>
      <c r="U689" s="86">
        <f t="shared" si="188"/>
        <v>0</v>
      </c>
      <c r="V689" s="86">
        <f t="shared" si="188"/>
        <v>0</v>
      </c>
      <c r="W689" s="86">
        <f t="shared" si="188"/>
        <v>0</v>
      </c>
      <c r="X689" s="86">
        <f t="shared" si="188"/>
        <v>0</v>
      </c>
      <c r="Y689" s="86">
        <f t="shared" si="188"/>
        <v>0</v>
      </c>
      <c r="Z689" s="86">
        <f t="shared" si="188"/>
        <v>0</v>
      </c>
      <c r="AA689" s="86">
        <f t="shared" si="188"/>
        <v>0</v>
      </c>
      <c r="AB689" s="86">
        <f t="shared" si="188"/>
        <v>0</v>
      </c>
      <c r="AC689" s="86">
        <f t="shared" si="188"/>
        <v>0</v>
      </c>
      <c r="AD689" s="86">
        <f t="shared" si="188"/>
        <v>0</v>
      </c>
      <c r="AE689" s="86">
        <f t="shared" si="188"/>
        <v>0</v>
      </c>
      <c r="AF689" s="86">
        <f t="shared" si="188"/>
        <v>0</v>
      </c>
      <c r="AG689" s="86">
        <f t="shared" si="188"/>
        <v>0</v>
      </c>
      <c r="AH689" s="86">
        <f t="shared" si="188"/>
        <v>0</v>
      </c>
      <c r="AI689" s="86">
        <f t="shared" si="188"/>
        <v>0</v>
      </c>
      <c r="AJ689" s="86">
        <f t="shared" si="188"/>
        <v>0</v>
      </c>
      <c r="AK689" s="86">
        <f t="shared" si="188"/>
        <v>0</v>
      </c>
      <c r="AL689" s="86">
        <f t="shared" si="187"/>
        <v>0</v>
      </c>
      <c r="AM689" s="86">
        <f t="shared" si="187"/>
        <v>0</v>
      </c>
      <c r="AN689" s="86">
        <f t="shared" si="187"/>
        <v>0</v>
      </c>
      <c r="AO689" s="86">
        <f t="shared" si="187"/>
        <v>0</v>
      </c>
      <c r="AP689" s="86">
        <f t="shared" si="187"/>
        <v>0</v>
      </c>
      <c r="AQ689" s="86">
        <f t="shared" si="187"/>
        <v>0</v>
      </c>
      <c r="AR689" s="86">
        <f t="shared" si="187"/>
        <v>0</v>
      </c>
      <c r="AS689" s="86">
        <f t="shared" si="187"/>
        <v>0</v>
      </c>
      <c r="AT689" s="86">
        <f t="shared" si="187"/>
        <v>0</v>
      </c>
      <c r="AU689" s="86">
        <f t="shared" si="187"/>
        <v>0</v>
      </c>
      <c r="AV689" s="86">
        <f t="shared" si="187"/>
        <v>0</v>
      </c>
      <c r="AW689" s="86">
        <f t="shared" si="187"/>
        <v>0</v>
      </c>
      <c r="AX689" s="86">
        <f t="shared" si="187"/>
        <v>0</v>
      </c>
      <c r="AY689" s="86">
        <f t="shared" si="187"/>
        <v>0</v>
      </c>
      <c r="AZ689" s="86">
        <f t="shared" si="187"/>
        <v>0</v>
      </c>
      <c r="BA689" s="86">
        <f t="shared" si="187"/>
        <v>0</v>
      </c>
      <c r="BB689" s="86">
        <f t="shared" si="187"/>
        <v>0</v>
      </c>
      <c r="BC689" s="86">
        <f t="shared" si="187"/>
        <v>0</v>
      </c>
    </row>
    <row r="690" spans="3:55" hidden="1">
      <c r="C690" s="53" t="str">
        <f t="shared" si="185"/>
        <v>ADOBAT</v>
      </c>
      <c r="D690" s="53" t="str">
        <f t="shared" si="185"/>
        <v>Aplicació de compost (60 t/ha)</v>
      </c>
      <c r="E690" s="73"/>
      <c r="F690" s="87">
        <f t="shared" si="188"/>
        <v>0</v>
      </c>
      <c r="G690" s="87">
        <f t="shared" si="188"/>
        <v>0</v>
      </c>
      <c r="H690" s="87">
        <f t="shared" si="188"/>
        <v>0</v>
      </c>
      <c r="I690" s="87">
        <f t="shared" si="188"/>
        <v>0</v>
      </c>
      <c r="J690" s="87">
        <f t="shared" si="188"/>
        <v>0</v>
      </c>
      <c r="K690" s="87">
        <f t="shared" si="188"/>
        <v>0</v>
      </c>
      <c r="L690" s="87">
        <f t="shared" si="188"/>
        <v>0</v>
      </c>
      <c r="M690" s="87">
        <f t="shared" si="188"/>
        <v>0</v>
      </c>
      <c r="N690" s="87">
        <f t="shared" si="188"/>
        <v>0</v>
      </c>
      <c r="O690" s="87">
        <f t="shared" si="188"/>
        <v>0</v>
      </c>
      <c r="P690" s="87">
        <f t="shared" si="188"/>
        <v>0</v>
      </c>
      <c r="Q690" s="87">
        <f t="shared" si="188"/>
        <v>0</v>
      </c>
      <c r="R690" s="87">
        <f t="shared" si="188"/>
        <v>0</v>
      </c>
      <c r="S690" s="87">
        <f t="shared" si="188"/>
        <v>0</v>
      </c>
      <c r="T690" s="87">
        <f t="shared" si="188"/>
        <v>0</v>
      </c>
      <c r="U690" s="87">
        <f t="shared" si="188"/>
        <v>0</v>
      </c>
      <c r="V690" s="87">
        <f t="shared" si="188"/>
        <v>0</v>
      </c>
      <c r="W690" s="87">
        <f t="shared" si="188"/>
        <v>0</v>
      </c>
      <c r="X690" s="87">
        <f t="shared" si="188"/>
        <v>0</v>
      </c>
      <c r="Y690" s="87">
        <f t="shared" si="188"/>
        <v>0</v>
      </c>
      <c r="Z690" s="87">
        <f t="shared" si="188"/>
        <v>0</v>
      </c>
      <c r="AA690" s="87">
        <f t="shared" si="188"/>
        <v>0</v>
      </c>
      <c r="AB690" s="87">
        <f t="shared" si="188"/>
        <v>0</v>
      </c>
      <c r="AC690" s="87">
        <f t="shared" si="188"/>
        <v>0</v>
      </c>
      <c r="AD690" s="87">
        <f t="shared" si="188"/>
        <v>0</v>
      </c>
      <c r="AE690" s="87">
        <f t="shared" si="188"/>
        <v>0</v>
      </c>
      <c r="AF690" s="87">
        <f t="shared" si="188"/>
        <v>0</v>
      </c>
      <c r="AG690" s="87">
        <f t="shared" si="188"/>
        <v>0</v>
      </c>
      <c r="AH690" s="87">
        <f t="shared" si="188"/>
        <v>0</v>
      </c>
      <c r="AI690" s="87">
        <f t="shared" si="188"/>
        <v>0</v>
      </c>
      <c r="AJ690" s="87">
        <f t="shared" si="188"/>
        <v>0</v>
      </c>
      <c r="AK690" s="87">
        <f t="shared" si="188"/>
        <v>0</v>
      </c>
      <c r="AL690" s="87">
        <f t="shared" si="187"/>
        <v>0</v>
      </c>
      <c r="AM690" s="87">
        <f t="shared" si="187"/>
        <v>0</v>
      </c>
      <c r="AN690" s="87">
        <f t="shared" si="187"/>
        <v>0</v>
      </c>
      <c r="AO690" s="87">
        <f t="shared" si="187"/>
        <v>0</v>
      </c>
      <c r="AP690" s="87">
        <f t="shared" si="187"/>
        <v>0</v>
      </c>
      <c r="AQ690" s="87">
        <f t="shared" si="187"/>
        <v>0</v>
      </c>
      <c r="AR690" s="87">
        <f t="shared" si="187"/>
        <v>0</v>
      </c>
      <c r="AS690" s="87">
        <f t="shared" si="187"/>
        <v>0</v>
      </c>
      <c r="AT690" s="87">
        <f t="shared" si="187"/>
        <v>0</v>
      </c>
      <c r="AU690" s="87">
        <f t="shared" si="187"/>
        <v>0</v>
      </c>
      <c r="AV690" s="87">
        <f t="shared" si="187"/>
        <v>0</v>
      </c>
      <c r="AW690" s="87">
        <f t="shared" si="187"/>
        <v>0</v>
      </c>
      <c r="AX690" s="87">
        <f t="shared" si="187"/>
        <v>0</v>
      </c>
      <c r="AY690" s="87">
        <f t="shared" si="187"/>
        <v>0</v>
      </c>
      <c r="AZ690" s="87">
        <f t="shared" si="187"/>
        <v>0</v>
      </c>
      <c r="BA690" s="87">
        <f t="shared" si="187"/>
        <v>0</v>
      </c>
      <c r="BB690" s="87">
        <f t="shared" si="187"/>
        <v>0</v>
      </c>
      <c r="BC690" s="87">
        <f t="shared" si="187"/>
        <v>0</v>
      </c>
    </row>
    <row r="691" spans="3:55" hidden="1">
      <c r="C691" s="53">
        <f t="shared" si="185"/>
        <v>0</v>
      </c>
      <c r="D691" s="53">
        <f t="shared" si="185"/>
        <v>0</v>
      </c>
      <c r="E691" s="73"/>
      <c r="F691" s="87">
        <f t="shared" si="188"/>
        <v>0</v>
      </c>
      <c r="G691" s="87">
        <f t="shared" si="188"/>
        <v>0</v>
      </c>
      <c r="H691" s="87">
        <f t="shared" si="188"/>
        <v>0</v>
      </c>
      <c r="I691" s="87">
        <f t="shared" si="188"/>
        <v>0</v>
      </c>
      <c r="J691" s="87">
        <f t="shared" si="188"/>
        <v>0</v>
      </c>
      <c r="K691" s="87">
        <f t="shared" si="188"/>
        <v>0</v>
      </c>
      <c r="L691" s="87">
        <f t="shared" si="188"/>
        <v>0</v>
      </c>
      <c r="M691" s="87">
        <f t="shared" si="188"/>
        <v>0</v>
      </c>
      <c r="N691" s="87">
        <f t="shared" si="188"/>
        <v>0</v>
      </c>
      <c r="O691" s="87">
        <f t="shared" si="188"/>
        <v>0</v>
      </c>
      <c r="P691" s="87">
        <f t="shared" si="188"/>
        <v>0</v>
      </c>
      <c r="Q691" s="87">
        <f t="shared" si="188"/>
        <v>0</v>
      </c>
      <c r="R691" s="87">
        <f t="shared" si="188"/>
        <v>0</v>
      </c>
      <c r="S691" s="87">
        <f t="shared" si="188"/>
        <v>0</v>
      </c>
      <c r="T691" s="87">
        <f t="shared" si="188"/>
        <v>0</v>
      </c>
      <c r="U691" s="87">
        <f t="shared" si="188"/>
        <v>0</v>
      </c>
      <c r="V691" s="87">
        <f t="shared" si="188"/>
        <v>0</v>
      </c>
      <c r="W691" s="87">
        <f t="shared" si="188"/>
        <v>0</v>
      </c>
      <c r="X691" s="87">
        <f t="shared" si="188"/>
        <v>0</v>
      </c>
      <c r="Y691" s="87">
        <f t="shared" si="188"/>
        <v>0</v>
      </c>
      <c r="Z691" s="87">
        <f t="shared" si="188"/>
        <v>0</v>
      </c>
      <c r="AA691" s="87">
        <f t="shared" si="188"/>
        <v>0</v>
      </c>
      <c r="AB691" s="87">
        <f t="shared" si="188"/>
        <v>0</v>
      </c>
      <c r="AC691" s="87">
        <f t="shared" si="188"/>
        <v>0</v>
      </c>
      <c r="AD691" s="87">
        <f t="shared" si="188"/>
        <v>0</v>
      </c>
      <c r="AE691" s="87">
        <f t="shared" si="188"/>
        <v>0</v>
      </c>
      <c r="AF691" s="87">
        <f t="shared" si="188"/>
        <v>0</v>
      </c>
      <c r="AG691" s="87">
        <f t="shared" si="188"/>
        <v>0</v>
      </c>
      <c r="AH691" s="87">
        <f t="shared" si="188"/>
        <v>0</v>
      </c>
      <c r="AI691" s="87">
        <f t="shared" si="188"/>
        <v>0</v>
      </c>
      <c r="AJ691" s="87">
        <f t="shared" si="188"/>
        <v>0</v>
      </c>
      <c r="AK691" s="87">
        <f t="shared" si="188"/>
        <v>0</v>
      </c>
      <c r="AL691" s="87">
        <f t="shared" si="187"/>
        <v>0</v>
      </c>
      <c r="AM691" s="87">
        <f t="shared" si="187"/>
        <v>0</v>
      </c>
      <c r="AN691" s="87">
        <f t="shared" si="187"/>
        <v>0</v>
      </c>
      <c r="AO691" s="87">
        <f t="shared" si="187"/>
        <v>0</v>
      </c>
      <c r="AP691" s="87">
        <f t="shared" si="187"/>
        <v>0</v>
      </c>
      <c r="AQ691" s="87">
        <f t="shared" si="187"/>
        <v>0</v>
      </c>
      <c r="AR691" s="87">
        <f t="shared" si="187"/>
        <v>0</v>
      </c>
      <c r="AS691" s="87">
        <f t="shared" si="187"/>
        <v>0</v>
      </c>
      <c r="AT691" s="87">
        <f t="shared" si="187"/>
        <v>0</v>
      </c>
      <c r="AU691" s="87">
        <f t="shared" si="187"/>
        <v>0</v>
      </c>
      <c r="AV691" s="87">
        <f t="shared" si="187"/>
        <v>0</v>
      </c>
      <c r="AW691" s="87">
        <f t="shared" si="187"/>
        <v>0</v>
      </c>
      <c r="AX691" s="87">
        <f t="shared" si="187"/>
        <v>0</v>
      </c>
      <c r="AY691" s="87">
        <f t="shared" si="187"/>
        <v>0</v>
      </c>
      <c r="AZ691" s="87">
        <f t="shared" si="187"/>
        <v>0</v>
      </c>
      <c r="BA691" s="87">
        <f t="shared" si="187"/>
        <v>0</v>
      </c>
      <c r="BB691" s="87">
        <f t="shared" si="187"/>
        <v>0</v>
      </c>
      <c r="BC691" s="87">
        <f t="shared" si="187"/>
        <v>0</v>
      </c>
    </row>
    <row r="692" spans="3:55" hidden="1">
      <c r="C692" s="53">
        <f t="shared" si="185"/>
        <v>0</v>
      </c>
      <c r="D692" s="53">
        <f t="shared" si="185"/>
        <v>0</v>
      </c>
      <c r="E692" s="73"/>
      <c r="F692" s="87">
        <f t="shared" si="188"/>
        <v>0</v>
      </c>
      <c r="G692" s="87">
        <f t="shared" si="188"/>
        <v>0</v>
      </c>
      <c r="H692" s="87">
        <f t="shared" si="188"/>
        <v>0</v>
      </c>
      <c r="I692" s="87">
        <f t="shared" si="188"/>
        <v>0</v>
      </c>
      <c r="J692" s="87">
        <f t="shared" si="188"/>
        <v>0</v>
      </c>
      <c r="K692" s="87">
        <f t="shared" si="188"/>
        <v>0</v>
      </c>
      <c r="L692" s="87">
        <f t="shared" si="188"/>
        <v>0</v>
      </c>
      <c r="M692" s="87">
        <f t="shared" si="188"/>
        <v>0</v>
      </c>
      <c r="N692" s="87">
        <f t="shared" si="188"/>
        <v>0</v>
      </c>
      <c r="O692" s="87">
        <f t="shared" si="188"/>
        <v>0</v>
      </c>
      <c r="P692" s="87">
        <f t="shared" si="188"/>
        <v>0</v>
      </c>
      <c r="Q692" s="87">
        <f t="shared" si="188"/>
        <v>0</v>
      </c>
      <c r="R692" s="87">
        <f t="shared" si="188"/>
        <v>0</v>
      </c>
      <c r="S692" s="87">
        <f t="shared" si="188"/>
        <v>0</v>
      </c>
      <c r="T692" s="87">
        <f t="shared" si="188"/>
        <v>0</v>
      </c>
      <c r="U692" s="87">
        <f t="shared" si="188"/>
        <v>0</v>
      </c>
      <c r="V692" s="87">
        <f t="shared" si="188"/>
        <v>0</v>
      </c>
      <c r="W692" s="87">
        <f t="shared" si="188"/>
        <v>0</v>
      </c>
      <c r="X692" s="87">
        <f t="shared" si="188"/>
        <v>0</v>
      </c>
      <c r="Y692" s="87">
        <f t="shared" si="188"/>
        <v>0</v>
      </c>
      <c r="Z692" s="87">
        <f t="shared" si="188"/>
        <v>0</v>
      </c>
      <c r="AA692" s="87">
        <f t="shared" si="188"/>
        <v>0</v>
      </c>
      <c r="AB692" s="87">
        <f t="shared" si="188"/>
        <v>0</v>
      </c>
      <c r="AC692" s="87">
        <f t="shared" si="188"/>
        <v>0</v>
      </c>
      <c r="AD692" s="87">
        <f t="shared" si="188"/>
        <v>0</v>
      </c>
      <c r="AE692" s="87">
        <f t="shared" si="188"/>
        <v>0</v>
      </c>
      <c r="AF692" s="87">
        <f t="shared" si="188"/>
        <v>0</v>
      </c>
      <c r="AG692" s="87">
        <f t="shared" si="188"/>
        <v>0</v>
      </c>
      <c r="AH692" s="87">
        <f t="shared" si="188"/>
        <v>0</v>
      </c>
      <c r="AI692" s="87">
        <f t="shared" si="188"/>
        <v>0</v>
      </c>
      <c r="AJ692" s="87">
        <f t="shared" si="188"/>
        <v>0</v>
      </c>
      <c r="AK692" s="87">
        <f t="shared" si="188"/>
        <v>0</v>
      </c>
      <c r="AL692" s="87">
        <f t="shared" si="187"/>
        <v>0</v>
      </c>
      <c r="AM692" s="87">
        <f t="shared" si="187"/>
        <v>0</v>
      </c>
      <c r="AN692" s="87">
        <f t="shared" si="187"/>
        <v>0</v>
      </c>
      <c r="AO692" s="87">
        <f t="shared" si="187"/>
        <v>0</v>
      </c>
      <c r="AP692" s="87">
        <f t="shared" si="187"/>
        <v>0</v>
      </c>
      <c r="AQ692" s="87">
        <f t="shared" si="187"/>
        <v>0</v>
      </c>
      <c r="AR692" s="87">
        <f t="shared" si="187"/>
        <v>0</v>
      </c>
      <c r="AS692" s="87">
        <f t="shared" si="187"/>
        <v>0</v>
      </c>
      <c r="AT692" s="87">
        <f t="shared" si="187"/>
        <v>0</v>
      </c>
      <c r="AU692" s="87">
        <f t="shared" si="187"/>
        <v>0</v>
      </c>
      <c r="AV692" s="87">
        <f t="shared" si="187"/>
        <v>0</v>
      </c>
      <c r="AW692" s="87">
        <f t="shared" si="187"/>
        <v>0</v>
      </c>
      <c r="AX692" s="87">
        <f t="shared" si="187"/>
        <v>0</v>
      </c>
      <c r="AY692" s="87">
        <f t="shared" si="187"/>
        <v>0</v>
      </c>
      <c r="AZ692" s="87">
        <f t="shared" si="187"/>
        <v>0</v>
      </c>
      <c r="BA692" s="87">
        <f t="shared" si="187"/>
        <v>0</v>
      </c>
      <c r="BB692" s="87">
        <f t="shared" si="187"/>
        <v>0</v>
      </c>
      <c r="BC692" s="87">
        <f t="shared" si="187"/>
        <v>0</v>
      </c>
    </row>
    <row r="693" spans="3:55" hidden="1">
      <c r="C693" s="53">
        <f t="shared" si="185"/>
        <v>0</v>
      </c>
      <c r="D693" s="53">
        <f t="shared" si="185"/>
        <v>0</v>
      </c>
      <c r="E693" s="73"/>
      <c r="F693" s="87">
        <f t="shared" si="188"/>
        <v>0</v>
      </c>
      <c r="G693" s="87">
        <f t="shared" si="188"/>
        <v>0</v>
      </c>
      <c r="H693" s="87">
        <f t="shared" si="188"/>
        <v>0</v>
      </c>
      <c r="I693" s="87">
        <f t="shared" si="188"/>
        <v>0</v>
      </c>
      <c r="J693" s="87">
        <f t="shared" si="188"/>
        <v>0</v>
      </c>
      <c r="K693" s="87">
        <f t="shared" si="188"/>
        <v>0</v>
      </c>
      <c r="L693" s="87">
        <f t="shared" si="188"/>
        <v>0</v>
      </c>
      <c r="M693" s="87">
        <f t="shared" si="188"/>
        <v>0</v>
      </c>
      <c r="N693" s="87">
        <f t="shared" si="188"/>
        <v>0</v>
      </c>
      <c r="O693" s="87">
        <f t="shared" si="188"/>
        <v>0</v>
      </c>
      <c r="P693" s="87">
        <f t="shared" si="188"/>
        <v>0</v>
      </c>
      <c r="Q693" s="87">
        <f t="shared" si="188"/>
        <v>0</v>
      </c>
      <c r="R693" s="87">
        <f t="shared" si="188"/>
        <v>0</v>
      </c>
      <c r="S693" s="87">
        <f t="shared" si="188"/>
        <v>0</v>
      </c>
      <c r="T693" s="87">
        <f t="shared" si="188"/>
        <v>0</v>
      </c>
      <c r="U693" s="87">
        <f t="shared" si="188"/>
        <v>0</v>
      </c>
      <c r="V693" s="87">
        <f t="shared" si="188"/>
        <v>0</v>
      </c>
      <c r="W693" s="87">
        <f t="shared" si="188"/>
        <v>0</v>
      </c>
      <c r="X693" s="87">
        <f t="shared" si="188"/>
        <v>0</v>
      </c>
      <c r="Y693" s="87">
        <f t="shared" si="188"/>
        <v>0</v>
      </c>
      <c r="Z693" s="87">
        <f t="shared" si="188"/>
        <v>0</v>
      </c>
      <c r="AA693" s="87">
        <f t="shared" si="188"/>
        <v>0</v>
      </c>
      <c r="AB693" s="87">
        <f t="shared" si="188"/>
        <v>0</v>
      </c>
      <c r="AC693" s="87">
        <f t="shared" si="188"/>
        <v>0</v>
      </c>
      <c r="AD693" s="87">
        <f t="shared" si="188"/>
        <v>0</v>
      </c>
      <c r="AE693" s="87">
        <f t="shared" si="188"/>
        <v>0</v>
      </c>
      <c r="AF693" s="87">
        <f t="shared" si="188"/>
        <v>0</v>
      </c>
      <c r="AG693" s="87">
        <f t="shared" si="188"/>
        <v>0</v>
      </c>
      <c r="AH693" s="87">
        <f t="shared" si="188"/>
        <v>0</v>
      </c>
      <c r="AI693" s="87">
        <f t="shared" si="188"/>
        <v>0</v>
      </c>
      <c r="AJ693" s="87">
        <f t="shared" si="188"/>
        <v>0</v>
      </c>
      <c r="AK693" s="87">
        <f t="shared" si="188"/>
        <v>0</v>
      </c>
      <c r="AL693" s="87">
        <f t="shared" si="187"/>
        <v>0</v>
      </c>
      <c r="AM693" s="87">
        <f t="shared" si="187"/>
        <v>0</v>
      </c>
      <c r="AN693" s="87">
        <f t="shared" si="187"/>
        <v>0</v>
      </c>
      <c r="AO693" s="87">
        <f t="shared" si="187"/>
        <v>0</v>
      </c>
      <c r="AP693" s="87">
        <f t="shared" si="187"/>
        <v>0</v>
      </c>
      <c r="AQ693" s="87">
        <f t="shared" si="187"/>
        <v>0</v>
      </c>
      <c r="AR693" s="87">
        <f t="shared" si="187"/>
        <v>0</v>
      </c>
      <c r="AS693" s="87">
        <f t="shared" si="187"/>
        <v>0</v>
      </c>
      <c r="AT693" s="87">
        <f t="shared" si="187"/>
        <v>0</v>
      </c>
      <c r="AU693" s="87">
        <f t="shared" si="187"/>
        <v>0</v>
      </c>
      <c r="AV693" s="87">
        <f t="shared" si="187"/>
        <v>0</v>
      </c>
      <c r="AW693" s="87">
        <f t="shared" si="187"/>
        <v>0</v>
      </c>
      <c r="AX693" s="87">
        <f t="shared" si="187"/>
        <v>0</v>
      </c>
      <c r="AY693" s="87">
        <f t="shared" si="187"/>
        <v>0</v>
      </c>
      <c r="AZ693" s="87">
        <f t="shared" si="187"/>
        <v>0</v>
      </c>
      <c r="BA693" s="87">
        <f t="shared" si="187"/>
        <v>0</v>
      </c>
      <c r="BB693" s="87">
        <f t="shared" si="187"/>
        <v>0</v>
      </c>
      <c r="BC693" s="87">
        <f t="shared" si="187"/>
        <v>0</v>
      </c>
    </row>
    <row r="694" spans="3:55" hidden="1">
      <c r="C694" s="56" t="str">
        <f t="shared" si="185"/>
        <v>PLANTACIÓ</v>
      </c>
      <c r="D694" s="56" t="str">
        <f t="shared" si="185"/>
        <v>Sembra manual carbassa</v>
      </c>
      <c r="E694" s="74"/>
      <c r="F694" s="88">
        <f t="shared" si="188"/>
        <v>0</v>
      </c>
      <c r="G694" s="88">
        <f t="shared" si="188"/>
        <v>0</v>
      </c>
      <c r="H694" s="88">
        <f t="shared" si="188"/>
        <v>0</v>
      </c>
      <c r="I694" s="88">
        <f t="shared" si="188"/>
        <v>0</v>
      </c>
      <c r="J694" s="88">
        <f t="shared" si="188"/>
        <v>0</v>
      </c>
      <c r="K694" s="88">
        <f t="shared" si="188"/>
        <v>0</v>
      </c>
      <c r="L694" s="88">
        <f t="shared" si="188"/>
        <v>0</v>
      </c>
      <c r="M694" s="88">
        <f t="shared" si="188"/>
        <v>0</v>
      </c>
      <c r="N694" s="88">
        <f t="shared" si="188"/>
        <v>0</v>
      </c>
      <c r="O694" s="88">
        <f t="shared" si="188"/>
        <v>0</v>
      </c>
      <c r="P694" s="88">
        <f t="shared" si="188"/>
        <v>0</v>
      </c>
      <c r="Q694" s="88">
        <f t="shared" si="188"/>
        <v>0</v>
      </c>
      <c r="R694" s="88">
        <f t="shared" si="188"/>
        <v>0</v>
      </c>
      <c r="S694" s="88">
        <f t="shared" si="188"/>
        <v>0</v>
      </c>
      <c r="T694" s="88">
        <f t="shared" si="188"/>
        <v>0</v>
      </c>
      <c r="U694" s="88">
        <f t="shared" si="188"/>
        <v>0</v>
      </c>
      <c r="V694" s="88">
        <f t="shared" si="188"/>
        <v>0</v>
      </c>
      <c r="W694" s="88">
        <f t="shared" si="188"/>
        <v>0</v>
      </c>
      <c r="X694" s="88">
        <f t="shared" si="188"/>
        <v>0</v>
      </c>
      <c r="Y694" s="88">
        <f t="shared" si="188"/>
        <v>0</v>
      </c>
      <c r="Z694" s="88">
        <f t="shared" si="188"/>
        <v>0</v>
      </c>
      <c r="AA694" s="88">
        <f t="shared" si="188"/>
        <v>0</v>
      </c>
      <c r="AB694" s="88">
        <f t="shared" si="188"/>
        <v>0</v>
      </c>
      <c r="AC694" s="88">
        <f t="shared" si="188"/>
        <v>0</v>
      </c>
      <c r="AD694" s="88">
        <f t="shared" si="188"/>
        <v>0</v>
      </c>
      <c r="AE694" s="88">
        <f t="shared" si="188"/>
        <v>0</v>
      </c>
      <c r="AF694" s="88">
        <f t="shared" si="188"/>
        <v>0</v>
      </c>
      <c r="AG694" s="88">
        <f t="shared" si="188"/>
        <v>0</v>
      </c>
      <c r="AH694" s="88">
        <f t="shared" si="188"/>
        <v>0</v>
      </c>
      <c r="AI694" s="88">
        <f t="shared" si="188"/>
        <v>0</v>
      </c>
      <c r="AJ694" s="88">
        <f t="shared" si="188"/>
        <v>0</v>
      </c>
      <c r="AK694" s="88">
        <f t="shared" si="188"/>
        <v>0</v>
      </c>
      <c r="AL694" s="88">
        <f t="shared" si="187"/>
        <v>0</v>
      </c>
      <c r="AM694" s="88">
        <f t="shared" si="187"/>
        <v>0</v>
      </c>
      <c r="AN694" s="88">
        <f t="shared" si="187"/>
        <v>0</v>
      </c>
      <c r="AO694" s="88">
        <f t="shared" si="187"/>
        <v>0</v>
      </c>
      <c r="AP694" s="88">
        <f t="shared" si="187"/>
        <v>0</v>
      </c>
      <c r="AQ694" s="88">
        <f t="shared" si="187"/>
        <v>0</v>
      </c>
      <c r="AR694" s="88">
        <f t="shared" si="187"/>
        <v>0</v>
      </c>
      <c r="AS694" s="88">
        <f t="shared" si="187"/>
        <v>0</v>
      </c>
      <c r="AT694" s="88">
        <f t="shared" si="187"/>
        <v>0</v>
      </c>
      <c r="AU694" s="88">
        <f t="shared" si="187"/>
        <v>0</v>
      </c>
      <c r="AV694" s="88">
        <f t="shared" si="187"/>
        <v>0</v>
      </c>
      <c r="AW694" s="88">
        <f t="shared" si="187"/>
        <v>0</v>
      </c>
      <c r="AX694" s="88">
        <f t="shared" si="187"/>
        <v>0</v>
      </c>
      <c r="AY694" s="88">
        <f t="shared" si="187"/>
        <v>0</v>
      </c>
      <c r="AZ694" s="88">
        <f t="shared" si="187"/>
        <v>0</v>
      </c>
      <c r="BA694" s="88">
        <f t="shared" si="187"/>
        <v>0</v>
      </c>
      <c r="BB694" s="88">
        <f t="shared" si="187"/>
        <v>0</v>
      </c>
      <c r="BC694" s="88">
        <f t="shared" si="187"/>
        <v>0</v>
      </c>
    </row>
    <row r="695" spans="3:55" hidden="1">
      <c r="C695" s="56">
        <f t="shared" si="185"/>
        <v>0</v>
      </c>
      <c r="D695" s="56">
        <f t="shared" si="185"/>
        <v>0</v>
      </c>
      <c r="E695" s="74"/>
      <c r="F695" s="88">
        <f t="shared" si="188"/>
        <v>0</v>
      </c>
      <c r="G695" s="88">
        <f t="shared" si="188"/>
        <v>0</v>
      </c>
      <c r="H695" s="88">
        <f t="shared" si="188"/>
        <v>0</v>
      </c>
      <c r="I695" s="88">
        <f t="shared" si="188"/>
        <v>0</v>
      </c>
      <c r="J695" s="88">
        <f t="shared" si="188"/>
        <v>0</v>
      </c>
      <c r="K695" s="88">
        <f t="shared" si="188"/>
        <v>0</v>
      </c>
      <c r="L695" s="88">
        <f t="shared" si="188"/>
        <v>0</v>
      </c>
      <c r="M695" s="88">
        <f t="shared" si="188"/>
        <v>0</v>
      </c>
      <c r="N695" s="88">
        <f t="shared" si="188"/>
        <v>0</v>
      </c>
      <c r="O695" s="88">
        <f t="shared" si="188"/>
        <v>0</v>
      </c>
      <c r="P695" s="88">
        <f t="shared" si="188"/>
        <v>0</v>
      </c>
      <c r="Q695" s="88">
        <f t="shared" si="188"/>
        <v>0</v>
      </c>
      <c r="R695" s="88">
        <f t="shared" si="188"/>
        <v>0</v>
      </c>
      <c r="S695" s="88">
        <f t="shared" si="188"/>
        <v>0</v>
      </c>
      <c r="T695" s="88">
        <f t="shared" si="188"/>
        <v>0</v>
      </c>
      <c r="U695" s="88">
        <f t="shared" si="188"/>
        <v>0</v>
      </c>
      <c r="V695" s="88">
        <f t="shared" si="188"/>
        <v>0</v>
      </c>
      <c r="W695" s="88">
        <f t="shared" si="188"/>
        <v>0</v>
      </c>
      <c r="X695" s="88">
        <f t="shared" si="188"/>
        <v>0</v>
      </c>
      <c r="Y695" s="88">
        <f t="shared" si="188"/>
        <v>0</v>
      </c>
      <c r="Z695" s="88">
        <f t="shared" si="188"/>
        <v>0</v>
      </c>
      <c r="AA695" s="88">
        <f t="shared" si="188"/>
        <v>0</v>
      </c>
      <c r="AB695" s="88">
        <f t="shared" si="188"/>
        <v>0</v>
      </c>
      <c r="AC695" s="88">
        <f t="shared" si="188"/>
        <v>0</v>
      </c>
      <c r="AD695" s="88">
        <f t="shared" si="188"/>
        <v>0</v>
      </c>
      <c r="AE695" s="88">
        <f t="shared" si="188"/>
        <v>0</v>
      </c>
      <c r="AF695" s="88">
        <f t="shared" si="188"/>
        <v>0</v>
      </c>
      <c r="AG695" s="88">
        <f t="shared" si="188"/>
        <v>0</v>
      </c>
      <c r="AH695" s="88">
        <f t="shared" si="188"/>
        <v>0</v>
      </c>
      <c r="AI695" s="88">
        <f t="shared" si="188"/>
        <v>0</v>
      </c>
      <c r="AJ695" s="88">
        <f t="shared" si="188"/>
        <v>0</v>
      </c>
      <c r="AK695" s="88">
        <f t="shared" si="188"/>
        <v>0</v>
      </c>
      <c r="AL695" s="88">
        <f t="shared" si="187"/>
        <v>0</v>
      </c>
      <c r="AM695" s="88">
        <f t="shared" si="187"/>
        <v>0</v>
      </c>
      <c r="AN695" s="88">
        <f t="shared" si="187"/>
        <v>0</v>
      </c>
      <c r="AO695" s="88">
        <f t="shared" si="187"/>
        <v>0</v>
      </c>
      <c r="AP695" s="88">
        <f t="shared" si="187"/>
        <v>0</v>
      </c>
      <c r="AQ695" s="88">
        <f t="shared" si="187"/>
        <v>0</v>
      </c>
      <c r="AR695" s="88">
        <f t="shared" si="187"/>
        <v>0</v>
      </c>
      <c r="AS695" s="88">
        <f t="shared" si="187"/>
        <v>0</v>
      </c>
      <c r="AT695" s="88">
        <f t="shared" si="187"/>
        <v>0</v>
      </c>
      <c r="AU695" s="88">
        <f t="shared" si="187"/>
        <v>0</v>
      </c>
      <c r="AV695" s="88">
        <f t="shared" si="187"/>
        <v>0</v>
      </c>
      <c r="AW695" s="88">
        <f t="shared" si="187"/>
        <v>0</v>
      </c>
      <c r="AX695" s="88">
        <f t="shared" si="187"/>
        <v>0</v>
      </c>
      <c r="AY695" s="88">
        <f t="shared" si="187"/>
        <v>0</v>
      </c>
      <c r="AZ695" s="88">
        <f t="shared" si="187"/>
        <v>0</v>
      </c>
      <c r="BA695" s="88">
        <f t="shared" si="187"/>
        <v>0</v>
      </c>
      <c r="BB695" s="88">
        <f t="shared" si="187"/>
        <v>0</v>
      </c>
      <c r="BC695" s="88">
        <f t="shared" si="187"/>
        <v>0</v>
      </c>
    </row>
    <row r="696" spans="3:55" hidden="1">
      <c r="C696" s="56">
        <f t="shared" si="185"/>
        <v>0</v>
      </c>
      <c r="D696" s="56">
        <f t="shared" si="185"/>
        <v>0</v>
      </c>
      <c r="E696" s="74"/>
      <c r="F696" s="88">
        <f t="shared" si="188"/>
        <v>0</v>
      </c>
      <c r="G696" s="88">
        <f t="shared" si="188"/>
        <v>0</v>
      </c>
      <c r="H696" s="88">
        <f t="shared" si="188"/>
        <v>0</v>
      </c>
      <c r="I696" s="88">
        <f t="shared" si="188"/>
        <v>0</v>
      </c>
      <c r="J696" s="88">
        <f t="shared" si="188"/>
        <v>0</v>
      </c>
      <c r="K696" s="88">
        <f t="shared" si="188"/>
        <v>0</v>
      </c>
      <c r="L696" s="88">
        <f t="shared" si="188"/>
        <v>0</v>
      </c>
      <c r="M696" s="88">
        <f t="shared" si="188"/>
        <v>0</v>
      </c>
      <c r="N696" s="88">
        <f t="shared" si="188"/>
        <v>0</v>
      </c>
      <c r="O696" s="88">
        <f t="shared" si="188"/>
        <v>0</v>
      </c>
      <c r="P696" s="88">
        <f t="shared" si="188"/>
        <v>0</v>
      </c>
      <c r="Q696" s="88">
        <f t="shared" si="188"/>
        <v>0</v>
      </c>
      <c r="R696" s="88">
        <f t="shared" si="188"/>
        <v>0</v>
      </c>
      <c r="S696" s="88">
        <f t="shared" si="188"/>
        <v>0</v>
      </c>
      <c r="T696" s="88">
        <f t="shared" si="188"/>
        <v>0</v>
      </c>
      <c r="U696" s="88">
        <f t="shared" si="188"/>
        <v>0</v>
      </c>
      <c r="V696" s="88">
        <f t="shared" si="188"/>
        <v>0</v>
      </c>
      <c r="W696" s="88">
        <f t="shared" si="188"/>
        <v>0</v>
      </c>
      <c r="X696" s="88">
        <f t="shared" si="188"/>
        <v>0</v>
      </c>
      <c r="Y696" s="88">
        <f t="shared" si="188"/>
        <v>0</v>
      </c>
      <c r="Z696" s="88">
        <f t="shared" si="188"/>
        <v>0</v>
      </c>
      <c r="AA696" s="88">
        <f t="shared" si="188"/>
        <v>0</v>
      </c>
      <c r="AB696" s="88">
        <f t="shared" si="188"/>
        <v>0</v>
      </c>
      <c r="AC696" s="88">
        <f t="shared" si="188"/>
        <v>0</v>
      </c>
      <c r="AD696" s="88">
        <f t="shared" si="188"/>
        <v>0</v>
      </c>
      <c r="AE696" s="88">
        <f t="shared" si="188"/>
        <v>0</v>
      </c>
      <c r="AF696" s="88">
        <f t="shared" si="188"/>
        <v>0</v>
      </c>
      <c r="AG696" s="88">
        <f t="shared" si="188"/>
        <v>0</v>
      </c>
      <c r="AH696" s="88">
        <f t="shared" si="188"/>
        <v>0</v>
      </c>
      <c r="AI696" s="88">
        <f t="shared" si="188"/>
        <v>0</v>
      </c>
      <c r="AJ696" s="88">
        <f t="shared" si="188"/>
        <v>0</v>
      </c>
      <c r="AK696" s="88">
        <f t="shared" ref="AK696" si="189">$Q21*VLOOKUP($D696,$D$286:$BC$389,AK$681,FALSE)+$Q21*VLOOKUP(CONCATENATE("Preparació per ",LOWER($D696)),$D$286:$BC$389,AK$681,FALSE)</f>
        <v>0</v>
      </c>
      <c r="AL696" s="88">
        <f t="shared" si="187"/>
        <v>0</v>
      </c>
      <c r="AM696" s="88">
        <f t="shared" si="187"/>
        <v>0</v>
      </c>
      <c r="AN696" s="88">
        <f t="shared" si="187"/>
        <v>0</v>
      </c>
      <c r="AO696" s="88">
        <f t="shared" si="187"/>
        <v>0</v>
      </c>
      <c r="AP696" s="88">
        <f t="shared" si="187"/>
        <v>0</v>
      </c>
      <c r="AQ696" s="88">
        <f t="shared" si="187"/>
        <v>0</v>
      </c>
      <c r="AR696" s="88">
        <f t="shared" si="187"/>
        <v>0</v>
      </c>
      <c r="AS696" s="88">
        <f t="shared" si="187"/>
        <v>0</v>
      </c>
      <c r="AT696" s="88">
        <f t="shared" si="187"/>
        <v>0</v>
      </c>
      <c r="AU696" s="88">
        <f t="shared" si="187"/>
        <v>0</v>
      </c>
      <c r="AV696" s="88">
        <f t="shared" si="187"/>
        <v>0</v>
      </c>
      <c r="AW696" s="88">
        <f t="shared" si="187"/>
        <v>0</v>
      </c>
      <c r="AX696" s="88">
        <f t="shared" si="187"/>
        <v>0</v>
      </c>
      <c r="AY696" s="88">
        <f t="shared" si="187"/>
        <v>0</v>
      </c>
      <c r="AZ696" s="88">
        <f t="shared" si="187"/>
        <v>0</v>
      </c>
      <c r="BA696" s="88">
        <f t="shared" si="187"/>
        <v>0</v>
      </c>
      <c r="BB696" s="88">
        <f t="shared" si="187"/>
        <v>0</v>
      </c>
      <c r="BC696" s="88">
        <f t="shared" si="187"/>
        <v>0</v>
      </c>
    </row>
    <row r="697" spans="3:55" hidden="1">
      <c r="C697" s="56">
        <f t="shared" si="185"/>
        <v>0</v>
      </c>
      <c r="D697" s="56">
        <f t="shared" si="185"/>
        <v>0</v>
      </c>
      <c r="E697" s="74"/>
      <c r="F697" s="88">
        <f t="shared" ref="F697:AK704" si="190">$Q22*VLOOKUP($D697,$D$286:$BC$389,F$681,FALSE)+$Q22*VLOOKUP(CONCATENATE("Preparació per ",LOWER($D697)),$D$286:$BC$389,F$681,FALSE)</f>
        <v>0</v>
      </c>
      <c r="G697" s="88">
        <f t="shared" si="190"/>
        <v>0</v>
      </c>
      <c r="H697" s="88">
        <f t="shared" si="190"/>
        <v>0</v>
      </c>
      <c r="I697" s="88">
        <f t="shared" si="190"/>
        <v>0</v>
      </c>
      <c r="J697" s="88">
        <f t="shared" si="190"/>
        <v>0</v>
      </c>
      <c r="K697" s="88">
        <f t="shared" si="190"/>
        <v>0</v>
      </c>
      <c r="L697" s="88">
        <f t="shared" si="190"/>
        <v>0</v>
      </c>
      <c r="M697" s="88">
        <f t="shared" si="190"/>
        <v>0</v>
      </c>
      <c r="N697" s="88">
        <f t="shared" si="190"/>
        <v>0</v>
      </c>
      <c r="O697" s="88">
        <f t="shared" si="190"/>
        <v>0</v>
      </c>
      <c r="P697" s="88">
        <f t="shared" si="190"/>
        <v>0</v>
      </c>
      <c r="Q697" s="88">
        <f t="shared" si="190"/>
        <v>0</v>
      </c>
      <c r="R697" s="88">
        <f t="shared" si="190"/>
        <v>0</v>
      </c>
      <c r="S697" s="88">
        <f t="shared" si="190"/>
        <v>0</v>
      </c>
      <c r="T697" s="88">
        <f t="shared" si="190"/>
        <v>0</v>
      </c>
      <c r="U697" s="88">
        <f t="shared" si="190"/>
        <v>0</v>
      </c>
      <c r="V697" s="88">
        <f t="shared" si="190"/>
        <v>0</v>
      </c>
      <c r="W697" s="88">
        <f t="shared" si="190"/>
        <v>0</v>
      </c>
      <c r="X697" s="88">
        <f t="shared" si="190"/>
        <v>0</v>
      </c>
      <c r="Y697" s="88">
        <f t="shared" si="190"/>
        <v>0</v>
      </c>
      <c r="Z697" s="88">
        <f t="shared" si="190"/>
        <v>0</v>
      </c>
      <c r="AA697" s="88">
        <f t="shared" si="190"/>
        <v>0</v>
      </c>
      <c r="AB697" s="88">
        <f t="shared" si="190"/>
        <v>0</v>
      </c>
      <c r="AC697" s="88">
        <f t="shared" si="190"/>
        <v>0</v>
      </c>
      <c r="AD697" s="88">
        <f t="shared" si="190"/>
        <v>0</v>
      </c>
      <c r="AE697" s="88">
        <f t="shared" si="190"/>
        <v>0</v>
      </c>
      <c r="AF697" s="88">
        <f t="shared" si="190"/>
        <v>0</v>
      </c>
      <c r="AG697" s="88">
        <f t="shared" si="190"/>
        <v>0</v>
      </c>
      <c r="AH697" s="88">
        <f t="shared" si="190"/>
        <v>0</v>
      </c>
      <c r="AI697" s="88">
        <f t="shared" si="190"/>
        <v>0</v>
      </c>
      <c r="AJ697" s="88">
        <f t="shared" si="190"/>
        <v>0</v>
      </c>
      <c r="AK697" s="88">
        <f t="shared" si="190"/>
        <v>0</v>
      </c>
      <c r="AL697" s="88">
        <f t="shared" si="187"/>
        <v>0</v>
      </c>
      <c r="AM697" s="88">
        <f t="shared" si="187"/>
        <v>0</v>
      </c>
      <c r="AN697" s="88">
        <f t="shared" si="187"/>
        <v>0</v>
      </c>
      <c r="AO697" s="88">
        <f t="shared" si="187"/>
        <v>0</v>
      </c>
      <c r="AP697" s="88">
        <f t="shared" si="187"/>
        <v>0</v>
      </c>
      <c r="AQ697" s="88">
        <f t="shared" si="187"/>
        <v>0</v>
      </c>
      <c r="AR697" s="88">
        <f t="shared" si="187"/>
        <v>0</v>
      </c>
      <c r="AS697" s="88">
        <f t="shared" si="187"/>
        <v>0</v>
      </c>
      <c r="AT697" s="88">
        <f t="shared" si="187"/>
        <v>0</v>
      </c>
      <c r="AU697" s="88">
        <f t="shared" si="187"/>
        <v>0</v>
      </c>
      <c r="AV697" s="88">
        <f t="shared" si="187"/>
        <v>0</v>
      </c>
      <c r="AW697" s="88">
        <f t="shared" si="187"/>
        <v>0</v>
      </c>
      <c r="AX697" s="88">
        <f t="shared" si="187"/>
        <v>0</v>
      </c>
      <c r="AY697" s="88">
        <f t="shared" si="187"/>
        <v>0</v>
      </c>
      <c r="AZ697" s="88">
        <f t="shared" si="187"/>
        <v>0</v>
      </c>
      <c r="BA697" s="88">
        <f t="shared" si="187"/>
        <v>0</v>
      </c>
      <c r="BB697" s="88">
        <f t="shared" si="187"/>
        <v>0</v>
      </c>
      <c r="BC697" s="88">
        <f t="shared" si="187"/>
        <v>0</v>
      </c>
    </row>
    <row r="698" spans="3:55" hidden="1">
      <c r="C698" s="58" t="str">
        <f t="shared" si="185"/>
        <v>REG</v>
      </c>
      <c r="D698" s="58">
        <f t="shared" si="185"/>
        <v>0</v>
      </c>
      <c r="E698" s="75"/>
      <c r="F698" s="89">
        <f t="shared" si="190"/>
        <v>0</v>
      </c>
      <c r="G698" s="89">
        <f t="shared" si="190"/>
        <v>0</v>
      </c>
      <c r="H698" s="89">
        <f t="shared" si="190"/>
        <v>0</v>
      </c>
      <c r="I698" s="89">
        <f t="shared" si="190"/>
        <v>0</v>
      </c>
      <c r="J698" s="89">
        <f t="shared" si="190"/>
        <v>0</v>
      </c>
      <c r="K698" s="89">
        <f t="shared" si="190"/>
        <v>0</v>
      </c>
      <c r="L698" s="89">
        <f t="shared" si="190"/>
        <v>0</v>
      </c>
      <c r="M698" s="89">
        <f t="shared" si="190"/>
        <v>0</v>
      </c>
      <c r="N698" s="89">
        <f t="shared" si="190"/>
        <v>0</v>
      </c>
      <c r="O698" s="89">
        <f t="shared" si="190"/>
        <v>0</v>
      </c>
      <c r="P698" s="89">
        <f t="shared" si="190"/>
        <v>0</v>
      </c>
      <c r="Q698" s="89">
        <f t="shared" si="190"/>
        <v>0</v>
      </c>
      <c r="R698" s="89">
        <f t="shared" si="190"/>
        <v>0</v>
      </c>
      <c r="S698" s="89">
        <f t="shared" si="190"/>
        <v>0</v>
      </c>
      <c r="T698" s="89">
        <f t="shared" si="190"/>
        <v>0</v>
      </c>
      <c r="U698" s="89">
        <f t="shared" si="190"/>
        <v>0</v>
      </c>
      <c r="V698" s="89">
        <f t="shared" si="190"/>
        <v>0</v>
      </c>
      <c r="W698" s="89">
        <f t="shared" si="190"/>
        <v>0</v>
      </c>
      <c r="X698" s="89">
        <f t="shared" si="190"/>
        <v>0</v>
      </c>
      <c r="Y698" s="89">
        <f t="shared" si="190"/>
        <v>0</v>
      </c>
      <c r="Z698" s="89">
        <f t="shared" si="190"/>
        <v>0</v>
      </c>
      <c r="AA698" s="89">
        <f t="shared" si="190"/>
        <v>0</v>
      </c>
      <c r="AB698" s="89">
        <f t="shared" si="190"/>
        <v>0</v>
      </c>
      <c r="AC698" s="89">
        <f t="shared" si="190"/>
        <v>0</v>
      </c>
      <c r="AD698" s="89">
        <f t="shared" si="190"/>
        <v>0</v>
      </c>
      <c r="AE698" s="89">
        <f t="shared" si="190"/>
        <v>0</v>
      </c>
      <c r="AF698" s="89">
        <f t="shared" si="190"/>
        <v>0</v>
      </c>
      <c r="AG698" s="89">
        <f t="shared" si="190"/>
        <v>0</v>
      </c>
      <c r="AH698" s="89">
        <f t="shared" si="190"/>
        <v>0</v>
      </c>
      <c r="AI698" s="89">
        <f t="shared" si="190"/>
        <v>0</v>
      </c>
      <c r="AJ698" s="89">
        <f t="shared" si="190"/>
        <v>0</v>
      </c>
      <c r="AK698" s="89">
        <f t="shared" si="190"/>
        <v>0</v>
      </c>
      <c r="AL698" s="89">
        <f t="shared" si="187"/>
        <v>0</v>
      </c>
      <c r="AM698" s="89">
        <f t="shared" si="187"/>
        <v>0</v>
      </c>
      <c r="AN698" s="89">
        <f t="shared" si="187"/>
        <v>0</v>
      </c>
      <c r="AO698" s="89">
        <f t="shared" si="187"/>
        <v>0</v>
      </c>
      <c r="AP698" s="89">
        <f t="shared" si="187"/>
        <v>0</v>
      </c>
      <c r="AQ698" s="89">
        <f t="shared" si="187"/>
        <v>0</v>
      </c>
      <c r="AR698" s="89">
        <f t="shared" si="187"/>
        <v>0</v>
      </c>
      <c r="AS698" s="89">
        <f t="shared" si="187"/>
        <v>0</v>
      </c>
      <c r="AT698" s="89">
        <f t="shared" si="187"/>
        <v>0</v>
      </c>
      <c r="AU698" s="89">
        <f t="shared" si="187"/>
        <v>0</v>
      </c>
      <c r="AV698" s="89">
        <f t="shared" si="187"/>
        <v>0</v>
      </c>
      <c r="AW698" s="89">
        <f t="shared" si="187"/>
        <v>0</v>
      </c>
      <c r="AX698" s="89">
        <f t="shared" si="187"/>
        <v>0</v>
      </c>
      <c r="AY698" s="89">
        <f t="shared" si="187"/>
        <v>0</v>
      </c>
      <c r="AZ698" s="89">
        <f t="shared" si="187"/>
        <v>0</v>
      </c>
      <c r="BA698" s="89">
        <f t="shared" si="187"/>
        <v>0</v>
      </c>
      <c r="BB698" s="89">
        <f t="shared" si="187"/>
        <v>0</v>
      </c>
      <c r="BC698" s="89">
        <f t="shared" si="187"/>
        <v>0</v>
      </c>
    </row>
    <row r="699" spans="3:55" hidden="1">
      <c r="C699" s="58">
        <f t="shared" ref="C699:D714" si="191">+C24</f>
        <v>0</v>
      </c>
      <c r="D699" s="58">
        <f t="shared" si="191"/>
        <v>0</v>
      </c>
      <c r="E699" s="75"/>
      <c r="F699" s="89">
        <f t="shared" si="190"/>
        <v>0</v>
      </c>
      <c r="G699" s="89">
        <f t="shared" si="190"/>
        <v>0</v>
      </c>
      <c r="H699" s="89">
        <f t="shared" si="190"/>
        <v>0</v>
      </c>
      <c r="I699" s="89">
        <f t="shared" si="190"/>
        <v>0</v>
      </c>
      <c r="J699" s="89">
        <f t="shared" si="190"/>
        <v>0</v>
      </c>
      <c r="K699" s="89">
        <f t="shared" si="190"/>
        <v>0</v>
      </c>
      <c r="L699" s="89">
        <f t="shared" si="190"/>
        <v>0</v>
      </c>
      <c r="M699" s="89">
        <f t="shared" si="190"/>
        <v>0</v>
      </c>
      <c r="N699" s="89">
        <f t="shared" si="190"/>
        <v>0</v>
      </c>
      <c r="O699" s="89">
        <f t="shared" si="190"/>
        <v>0</v>
      </c>
      <c r="P699" s="89">
        <f t="shared" si="190"/>
        <v>0</v>
      </c>
      <c r="Q699" s="89">
        <f t="shared" si="190"/>
        <v>0</v>
      </c>
      <c r="R699" s="89">
        <f t="shared" si="190"/>
        <v>0</v>
      </c>
      <c r="S699" s="89">
        <f t="shared" si="190"/>
        <v>0</v>
      </c>
      <c r="T699" s="89">
        <f t="shared" si="190"/>
        <v>0</v>
      </c>
      <c r="U699" s="89">
        <f t="shared" si="190"/>
        <v>0</v>
      </c>
      <c r="V699" s="89">
        <f t="shared" si="190"/>
        <v>0</v>
      </c>
      <c r="W699" s="89">
        <f t="shared" si="190"/>
        <v>0</v>
      </c>
      <c r="X699" s="89">
        <f t="shared" si="190"/>
        <v>0</v>
      </c>
      <c r="Y699" s="89">
        <f t="shared" si="190"/>
        <v>0</v>
      </c>
      <c r="Z699" s="89">
        <f t="shared" si="190"/>
        <v>0</v>
      </c>
      <c r="AA699" s="89">
        <f t="shared" si="190"/>
        <v>0</v>
      </c>
      <c r="AB699" s="89">
        <f t="shared" si="190"/>
        <v>0</v>
      </c>
      <c r="AC699" s="89">
        <f t="shared" si="190"/>
        <v>0</v>
      </c>
      <c r="AD699" s="89">
        <f t="shared" si="190"/>
        <v>0</v>
      </c>
      <c r="AE699" s="89">
        <f t="shared" si="190"/>
        <v>0</v>
      </c>
      <c r="AF699" s="89">
        <f t="shared" si="190"/>
        <v>0</v>
      </c>
      <c r="AG699" s="89">
        <f t="shared" si="190"/>
        <v>0</v>
      </c>
      <c r="AH699" s="89">
        <f t="shared" si="190"/>
        <v>0</v>
      </c>
      <c r="AI699" s="89">
        <f t="shared" si="190"/>
        <v>0</v>
      </c>
      <c r="AJ699" s="89">
        <f t="shared" si="190"/>
        <v>0</v>
      </c>
      <c r="AK699" s="89">
        <f t="shared" si="190"/>
        <v>0</v>
      </c>
      <c r="AL699" s="89">
        <f t="shared" si="187"/>
        <v>0</v>
      </c>
      <c r="AM699" s="89">
        <f t="shared" si="187"/>
        <v>0</v>
      </c>
      <c r="AN699" s="89">
        <f t="shared" si="187"/>
        <v>0</v>
      </c>
      <c r="AO699" s="89">
        <f t="shared" si="187"/>
        <v>0</v>
      </c>
      <c r="AP699" s="89">
        <f t="shared" si="187"/>
        <v>0</v>
      </c>
      <c r="AQ699" s="89">
        <f t="shared" si="187"/>
        <v>0</v>
      </c>
      <c r="AR699" s="89">
        <f t="shared" si="187"/>
        <v>0</v>
      </c>
      <c r="AS699" s="89">
        <f t="shared" si="187"/>
        <v>0</v>
      </c>
      <c r="AT699" s="89">
        <f t="shared" si="187"/>
        <v>0</v>
      </c>
      <c r="AU699" s="89">
        <f t="shared" si="187"/>
        <v>0</v>
      </c>
      <c r="AV699" s="89">
        <f t="shared" si="187"/>
        <v>0</v>
      </c>
      <c r="AW699" s="89">
        <f t="shared" si="187"/>
        <v>0</v>
      </c>
      <c r="AX699" s="89">
        <f t="shared" si="187"/>
        <v>0</v>
      </c>
      <c r="AY699" s="89">
        <f t="shared" si="187"/>
        <v>0</v>
      </c>
      <c r="AZ699" s="89">
        <f t="shared" si="187"/>
        <v>0</v>
      </c>
      <c r="BA699" s="89">
        <f t="shared" si="187"/>
        <v>0</v>
      </c>
      <c r="BB699" s="89">
        <f t="shared" si="187"/>
        <v>0</v>
      </c>
      <c r="BC699" s="89">
        <f t="shared" si="187"/>
        <v>0</v>
      </c>
    </row>
    <row r="700" spans="3:55" hidden="1">
      <c r="C700" s="58">
        <f t="shared" si="191"/>
        <v>0</v>
      </c>
      <c r="D700" s="58">
        <f t="shared" si="191"/>
        <v>0</v>
      </c>
      <c r="E700" s="75"/>
      <c r="F700" s="89">
        <f t="shared" si="190"/>
        <v>0</v>
      </c>
      <c r="G700" s="89">
        <f t="shared" si="190"/>
        <v>0</v>
      </c>
      <c r="H700" s="89">
        <f t="shared" si="190"/>
        <v>0</v>
      </c>
      <c r="I700" s="89">
        <f t="shared" si="190"/>
        <v>0</v>
      </c>
      <c r="J700" s="89">
        <f t="shared" si="190"/>
        <v>0</v>
      </c>
      <c r="K700" s="89">
        <f t="shared" si="190"/>
        <v>0</v>
      </c>
      <c r="L700" s="89">
        <f t="shared" si="190"/>
        <v>0</v>
      </c>
      <c r="M700" s="89">
        <f t="shared" si="190"/>
        <v>0</v>
      </c>
      <c r="N700" s="89">
        <f t="shared" si="190"/>
        <v>0</v>
      </c>
      <c r="O700" s="89">
        <f t="shared" si="190"/>
        <v>0</v>
      </c>
      <c r="P700" s="89">
        <f t="shared" si="190"/>
        <v>0</v>
      </c>
      <c r="Q700" s="89">
        <f t="shared" si="190"/>
        <v>0</v>
      </c>
      <c r="R700" s="89">
        <f t="shared" si="190"/>
        <v>0</v>
      </c>
      <c r="S700" s="89">
        <f t="shared" si="190"/>
        <v>0</v>
      </c>
      <c r="T700" s="89">
        <f t="shared" si="190"/>
        <v>0</v>
      </c>
      <c r="U700" s="89">
        <f t="shared" si="190"/>
        <v>0</v>
      </c>
      <c r="V700" s="89">
        <f t="shared" si="190"/>
        <v>0</v>
      </c>
      <c r="W700" s="89">
        <f t="shared" si="190"/>
        <v>0</v>
      </c>
      <c r="X700" s="89">
        <f t="shared" si="190"/>
        <v>0</v>
      </c>
      <c r="Y700" s="89">
        <f t="shared" si="190"/>
        <v>0</v>
      </c>
      <c r="Z700" s="89">
        <f t="shared" si="190"/>
        <v>0</v>
      </c>
      <c r="AA700" s="89">
        <f t="shared" si="190"/>
        <v>0</v>
      </c>
      <c r="AB700" s="89">
        <f t="shared" si="190"/>
        <v>0</v>
      </c>
      <c r="AC700" s="89">
        <f t="shared" si="190"/>
        <v>0</v>
      </c>
      <c r="AD700" s="89">
        <f t="shared" si="190"/>
        <v>0</v>
      </c>
      <c r="AE700" s="89">
        <f t="shared" si="190"/>
        <v>0</v>
      </c>
      <c r="AF700" s="89">
        <f t="shared" si="190"/>
        <v>0</v>
      </c>
      <c r="AG700" s="89">
        <f t="shared" si="190"/>
        <v>0</v>
      </c>
      <c r="AH700" s="89">
        <f t="shared" si="190"/>
        <v>0</v>
      </c>
      <c r="AI700" s="89">
        <f t="shared" si="190"/>
        <v>0</v>
      </c>
      <c r="AJ700" s="89">
        <f t="shared" si="190"/>
        <v>0</v>
      </c>
      <c r="AK700" s="89">
        <f t="shared" si="190"/>
        <v>0</v>
      </c>
      <c r="AL700" s="89">
        <f t="shared" si="187"/>
        <v>0</v>
      </c>
      <c r="AM700" s="89">
        <f t="shared" si="187"/>
        <v>0</v>
      </c>
      <c r="AN700" s="89">
        <f t="shared" si="187"/>
        <v>0</v>
      </c>
      <c r="AO700" s="89">
        <f t="shared" si="187"/>
        <v>0</v>
      </c>
      <c r="AP700" s="89">
        <f t="shared" si="187"/>
        <v>0</v>
      </c>
      <c r="AQ700" s="89">
        <f t="shared" si="187"/>
        <v>0</v>
      </c>
      <c r="AR700" s="89">
        <f t="shared" si="187"/>
        <v>0</v>
      </c>
      <c r="AS700" s="89">
        <f t="shared" si="187"/>
        <v>0</v>
      </c>
      <c r="AT700" s="89">
        <f t="shared" si="187"/>
        <v>0</v>
      </c>
      <c r="AU700" s="89">
        <f t="shared" si="187"/>
        <v>0</v>
      </c>
      <c r="AV700" s="89">
        <f t="shared" si="187"/>
        <v>0</v>
      </c>
      <c r="AW700" s="89">
        <f t="shared" si="187"/>
        <v>0</v>
      </c>
      <c r="AX700" s="89">
        <f t="shared" ref="AX700:BC700" si="192">$Q25*VLOOKUP($D700,$D$286:$BC$389,AX$681,FALSE)+$Q25*VLOOKUP(CONCATENATE("Preparació per ",LOWER($D700)),$D$286:$BC$389,AX$681,FALSE)</f>
        <v>0</v>
      </c>
      <c r="AY700" s="89">
        <f t="shared" si="192"/>
        <v>0</v>
      </c>
      <c r="AZ700" s="89">
        <f t="shared" si="192"/>
        <v>0</v>
      </c>
      <c r="BA700" s="89">
        <f t="shared" si="192"/>
        <v>0</v>
      </c>
      <c r="BB700" s="89">
        <f t="shared" si="192"/>
        <v>0</v>
      </c>
      <c r="BC700" s="89">
        <f t="shared" si="192"/>
        <v>0</v>
      </c>
    </row>
    <row r="701" spans="3:55" hidden="1">
      <c r="C701" s="58">
        <f t="shared" si="191"/>
        <v>0</v>
      </c>
      <c r="D701" s="58">
        <f t="shared" si="191"/>
        <v>0</v>
      </c>
      <c r="E701" s="75"/>
      <c r="F701" s="89">
        <f t="shared" si="190"/>
        <v>0</v>
      </c>
      <c r="G701" s="89">
        <f t="shared" si="190"/>
        <v>0</v>
      </c>
      <c r="H701" s="89">
        <f t="shared" si="190"/>
        <v>0</v>
      </c>
      <c r="I701" s="89">
        <f t="shared" si="190"/>
        <v>0</v>
      </c>
      <c r="J701" s="89">
        <f t="shared" si="190"/>
        <v>0</v>
      </c>
      <c r="K701" s="89">
        <f t="shared" si="190"/>
        <v>0</v>
      </c>
      <c r="L701" s="89">
        <f t="shared" si="190"/>
        <v>0</v>
      </c>
      <c r="M701" s="89">
        <f t="shared" si="190"/>
        <v>0</v>
      </c>
      <c r="N701" s="89">
        <f t="shared" si="190"/>
        <v>0</v>
      </c>
      <c r="O701" s="89">
        <f t="shared" si="190"/>
        <v>0</v>
      </c>
      <c r="P701" s="89">
        <f t="shared" si="190"/>
        <v>0</v>
      </c>
      <c r="Q701" s="89">
        <f t="shared" si="190"/>
        <v>0</v>
      </c>
      <c r="R701" s="89">
        <f t="shared" si="190"/>
        <v>0</v>
      </c>
      <c r="S701" s="89">
        <f t="shared" si="190"/>
        <v>0</v>
      </c>
      <c r="T701" s="89">
        <f t="shared" si="190"/>
        <v>0</v>
      </c>
      <c r="U701" s="89">
        <f t="shared" si="190"/>
        <v>0</v>
      </c>
      <c r="V701" s="89">
        <f t="shared" si="190"/>
        <v>0</v>
      </c>
      <c r="W701" s="89">
        <f t="shared" si="190"/>
        <v>0</v>
      </c>
      <c r="X701" s="89">
        <f t="shared" si="190"/>
        <v>0</v>
      </c>
      <c r="Y701" s="89">
        <f t="shared" si="190"/>
        <v>0</v>
      </c>
      <c r="Z701" s="89">
        <f t="shared" si="190"/>
        <v>0</v>
      </c>
      <c r="AA701" s="89">
        <f t="shared" si="190"/>
        <v>0</v>
      </c>
      <c r="AB701" s="89">
        <f t="shared" si="190"/>
        <v>0</v>
      </c>
      <c r="AC701" s="89">
        <f t="shared" si="190"/>
        <v>0</v>
      </c>
      <c r="AD701" s="89">
        <f t="shared" si="190"/>
        <v>0</v>
      </c>
      <c r="AE701" s="89">
        <f t="shared" si="190"/>
        <v>0</v>
      </c>
      <c r="AF701" s="89">
        <f t="shared" si="190"/>
        <v>0</v>
      </c>
      <c r="AG701" s="89">
        <f t="shared" si="190"/>
        <v>0</v>
      </c>
      <c r="AH701" s="89">
        <f t="shared" si="190"/>
        <v>0</v>
      </c>
      <c r="AI701" s="89">
        <f t="shared" si="190"/>
        <v>0</v>
      </c>
      <c r="AJ701" s="89">
        <f t="shared" si="190"/>
        <v>0</v>
      </c>
      <c r="AK701" s="89">
        <f t="shared" si="190"/>
        <v>0</v>
      </c>
      <c r="AL701" s="89">
        <f t="shared" ref="AL701:BC715" si="193">$Q26*VLOOKUP($D701,$D$286:$BC$389,AL$681,FALSE)+$Q26*VLOOKUP(CONCATENATE("Preparació per ",LOWER($D701)),$D$286:$BC$389,AL$681,FALSE)</f>
        <v>0</v>
      </c>
      <c r="AM701" s="89">
        <f t="shared" si="193"/>
        <v>0</v>
      </c>
      <c r="AN701" s="89">
        <f t="shared" si="193"/>
        <v>0</v>
      </c>
      <c r="AO701" s="89">
        <f t="shared" si="193"/>
        <v>0</v>
      </c>
      <c r="AP701" s="89">
        <f t="shared" si="193"/>
        <v>0</v>
      </c>
      <c r="AQ701" s="89">
        <f t="shared" si="193"/>
        <v>0</v>
      </c>
      <c r="AR701" s="89">
        <f t="shared" si="193"/>
        <v>0</v>
      </c>
      <c r="AS701" s="89">
        <f t="shared" si="193"/>
        <v>0</v>
      </c>
      <c r="AT701" s="89">
        <f t="shared" si="193"/>
        <v>0</v>
      </c>
      <c r="AU701" s="89">
        <f t="shared" si="193"/>
        <v>0</v>
      </c>
      <c r="AV701" s="89">
        <f t="shared" si="193"/>
        <v>0</v>
      </c>
      <c r="AW701" s="89">
        <f t="shared" si="193"/>
        <v>0</v>
      </c>
      <c r="AX701" s="89">
        <f t="shared" si="193"/>
        <v>0</v>
      </c>
      <c r="AY701" s="89">
        <f t="shared" si="193"/>
        <v>0</v>
      </c>
      <c r="AZ701" s="89">
        <f t="shared" si="193"/>
        <v>0</v>
      </c>
      <c r="BA701" s="89">
        <f t="shared" si="193"/>
        <v>0</v>
      </c>
      <c r="BB701" s="89">
        <f t="shared" si="193"/>
        <v>0</v>
      </c>
      <c r="BC701" s="89">
        <f t="shared" si="193"/>
        <v>0</v>
      </c>
    </row>
    <row r="702" spans="3:55" hidden="1">
      <c r="C702" s="49" t="str">
        <f t="shared" si="191"/>
        <v>TRACTAMENTS</v>
      </c>
      <c r="D702" s="49" t="str">
        <f t="shared" si="191"/>
        <v>Tractament sofre amb bota i 2 persones</v>
      </c>
      <c r="E702" s="76"/>
      <c r="F702" s="90">
        <f t="shared" si="190"/>
        <v>0</v>
      </c>
      <c r="G702" s="90">
        <f t="shared" si="190"/>
        <v>0</v>
      </c>
      <c r="H702" s="90">
        <f t="shared" si="190"/>
        <v>0</v>
      </c>
      <c r="I702" s="90">
        <f t="shared" si="190"/>
        <v>0</v>
      </c>
      <c r="J702" s="90">
        <f t="shared" si="190"/>
        <v>0</v>
      </c>
      <c r="K702" s="90">
        <f t="shared" si="190"/>
        <v>0</v>
      </c>
      <c r="L702" s="90">
        <f t="shared" si="190"/>
        <v>0</v>
      </c>
      <c r="M702" s="90">
        <f t="shared" si="190"/>
        <v>0</v>
      </c>
      <c r="N702" s="90">
        <f t="shared" si="190"/>
        <v>0</v>
      </c>
      <c r="O702" s="90">
        <f t="shared" si="190"/>
        <v>0</v>
      </c>
      <c r="P702" s="90">
        <f t="shared" si="190"/>
        <v>0</v>
      </c>
      <c r="Q702" s="90">
        <f t="shared" si="190"/>
        <v>0</v>
      </c>
      <c r="R702" s="90">
        <f t="shared" si="190"/>
        <v>0</v>
      </c>
      <c r="S702" s="90">
        <f t="shared" si="190"/>
        <v>0</v>
      </c>
      <c r="T702" s="90">
        <f t="shared" si="190"/>
        <v>0</v>
      </c>
      <c r="U702" s="90">
        <f t="shared" si="190"/>
        <v>0</v>
      </c>
      <c r="V702" s="90">
        <f t="shared" si="190"/>
        <v>0</v>
      </c>
      <c r="W702" s="90">
        <f t="shared" si="190"/>
        <v>0</v>
      </c>
      <c r="X702" s="90">
        <f t="shared" si="190"/>
        <v>0</v>
      </c>
      <c r="Y702" s="90">
        <f t="shared" si="190"/>
        <v>0</v>
      </c>
      <c r="Z702" s="90">
        <f t="shared" si="190"/>
        <v>0</v>
      </c>
      <c r="AA702" s="90">
        <f t="shared" si="190"/>
        <v>0</v>
      </c>
      <c r="AB702" s="90">
        <f t="shared" si="190"/>
        <v>0</v>
      </c>
      <c r="AC702" s="90">
        <f t="shared" si="190"/>
        <v>0</v>
      </c>
      <c r="AD702" s="90">
        <f t="shared" si="190"/>
        <v>0</v>
      </c>
      <c r="AE702" s="90">
        <f t="shared" si="190"/>
        <v>0</v>
      </c>
      <c r="AF702" s="90">
        <f t="shared" si="190"/>
        <v>0</v>
      </c>
      <c r="AG702" s="90">
        <f t="shared" si="190"/>
        <v>0</v>
      </c>
      <c r="AH702" s="90">
        <f t="shared" si="190"/>
        <v>0</v>
      </c>
      <c r="AI702" s="90">
        <f t="shared" si="190"/>
        <v>0</v>
      </c>
      <c r="AJ702" s="90">
        <f t="shared" si="190"/>
        <v>0</v>
      </c>
      <c r="AK702" s="90">
        <f t="shared" si="190"/>
        <v>0</v>
      </c>
      <c r="AL702" s="90">
        <f t="shared" si="193"/>
        <v>0</v>
      </c>
      <c r="AM702" s="90">
        <f t="shared" si="193"/>
        <v>0</v>
      </c>
      <c r="AN702" s="90">
        <f t="shared" si="193"/>
        <v>0</v>
      </c>
      <c r="AO702" s="90">
        <f t="shared" si="193"/>
        <v>0</v>
      </c>
      <c r="AP702" s="90">
        <f t="shared" si="193"/>
        <v>0</v>
      </c>
      <c r="AQ702" s="90">
        <f t="shared" si="193"/>
        <v>0</v>
      </c>
      <c r="AR702" s="90">
        <f t="shared" si="193"/>
        <v>0</v>
      </c>
      <c r="AS702" s="90">
        <f t="shared" si="193"/>
        <v>0</v>
      </c>
      <c r="AT702" s="90">
        <f t="shared" si="193"/>
        <v>0</v>
      </c>
      <c r="AU702" s="90">
        <f t="shared" si="193"/>
        <v>0</v>
      </c>
      <c r="AV702" s="90">
        <f t="shared" si="193"/>
        <v>0</v>
      </c>
      <c r="AW702" s="90">
        <f t="shared" si="193"/>
        <v>0</v>
      </c>
      <c r="AX702" s="90">
        <f t="shared" si="193"/>
        <v>0</v>
      </c>
      <c r="AY702" s="90">
        <f t="shared" si="193"/>
        <v>0</v>
      </c>
      <c r="AZ702" s="90">
        <f t="shared" si="193"/>
        <v>0</v>
      </c>
      <c r="BA702" s="90">
        <f t="shared" si="193"/>
        <v>0</v>
      </c>
      <c r="BB702" s="90">
        <f t="shared" si="193"/>
        <v>0</v>
      </c>
      <c r="BC702" s="90">
        <f t="shared" si="193"/>
        <v>0</v>
      </c>
    </row>
    <row r="703" spans="3:55" hidden="1">
      <c r="C703" s="49">
        <f t="shared" si="191"/>
        <v>0</v>
      </c>
      <c r="D703" s="49">
        <f t="shared" si="191"/>
        <v>0</v>
      </c>
      <c r="E703" s="76"/>
      <c r="F703" s="90">
        <f t="shared" si="190"/>
        <v>0</v>
      </c>
      <c r="G703" s="90">
        <f t="shared" si="190"/>
        <v>0</v>
      </c>
      <c r="H703" s="90">
        <f t="shared" si="190"/>
        <v>0</v>
      </c>
      <c r="I703" s="90">
        <f t="shared" si="190"/>
        <v>0</v>
      </c>
      <c r="J703" s="90">
        <f t="shared" si="190"/>
        <v>0</v>
      </c>
      <c r="K703" s="90">
        <f t="shared" si="190"/>
        <v>0</v>
      </c>
      <c r="L703" s="90">
        <f t="shared" si="190"/>
        <v>0</v>
      </c>
      <c r="M703" s="90">
        <f t="shared" si="190"/>
        <v>0</v>
      </c>
      <c r="N703" s="90">
        <f t="shared" si="190"/>
        <v>0</v>
      </c>
      <c r="O703" s="90">
        <f t="shared" si="190"/>
        <v>0</v>
      </c>
      <c r="P703" s="90">
        <f t="shared" si="190"/>
        <v>0</v>
      </c>
      <c r="Q703" s="90">
        <f t="shared" si="190"/>
        <v>0</v>
      </c>
      <c r="R703" s="90">
        <f t="shared" si="190"/>
        <v>0</v>
      </c>
      <c r="S703" s="90">
        <f t="shared" si="190"/>
        <v>0</v>
      </c>
      <c r="T703" s="90">
        <f t="shared" si="190"/>
        <v>0</v>
      </c>
      <c r="U703" s="90">
        <f t="shared" si="190"/>
        <v>0</v>
      </c>
      <c r="V703" s="90">
        <f t="shared" si="190"/>
        <v>0</v>
      </c>
      <c r="W703" s="90">
        <f t="shared" si="190"/>
        <v>0</v>
      </c>
      <c r="X703" s="90">
        <f t="shared" si="190"/>
        <v>0</v>
      </c>
      <c r="Y703" s="90">
        <f t="shared" si="190"/>
        <v>0</v>
      </c>
      <c r="Z703" s="90">
        <f t="shared" si="190"/>
        <v>0</v>
      </c>
      <c r="AA703" s="90">
        <f t="shared" si="190"/>
        <v>0</v>
      </c>
      <c r="AB703" s="90">
        <f t="shared" si="190"/>
        <v>0</v>
      </c>
      <c r="AC703" s="90">
        <f t="shared" si="190"/>
        <v>0</v>
      </c>
      <c r="AD703" s="90">
        <f t="shared" si="190"/>
        <v>0</v>
      </c>
      <c r="AE703" s="90">
        <f t="shared" si="190"/>
        <v>0</v>
      </c>
      <c r="AF703" s="90">
        <f t="shared" si="190"/>
        <v>0</v>
      </c>
      <c r="AG703" s="90">
        <f t="shared" si="190"/>
        <v>0</v>
      </c>
      <c r="AH703" s="90">
        <f t="shared" si="190"/>
        <v>0</v>
      </c>
      <c r="AI703" s="90">
        <f t="shared" si="190"/>
        <v>0</v>
      </c>
      <c r="AJ703" s="90">
        <f t="shared" si="190"/>
        <v>0</v>
      </c>
      <c r="AK703" s="90">
        <f t="shared" si="190"/>
        <v>0</v>
      </c>
      <c r="AL703" s="90">
        <f t="shared" si="193"/>
        <v>0</v>
      </c>
      <c r="AM703" s="90">
        <f t="shared" si="193"/>
        <v>0</v>
      </c>
      <c r="AN703" s="90">
        <f t="shared" si="193"/>
        <v>0</v>
      </c>
      <c r="AO703" s="90">
        <f t="shared" si="193"/>
        <v>0</v>
      </c>
      <c r="AP703" s="90">
        <f t="shared" si="193"/>
        <v>0</v>
      </c>
      <c r="AQ703" s="90">
        <f t="shared" si="193"/>
        <v>0</v>
      </c>
      <c r="AR703" s="90">
        <f t="shared" si="193"/>
        <v>0</v>
      </c>
      <c r="AS703" s="90">
        <f t="shared" si="193"/>
        <v>0</v>
      </c>
      <c r="AT703" s="90">
        <f t="shared" si="193"/>
        <v>0</v>
      </c>
      <c r="AU703" s="90">
        <f t="shared" si="193"/>
        <v>0</v>
      </c>
      <c r="AV703" s="90">
        <f t="shared" si="193"/>
        <v>0</v>
      </c>
      <c r="AW703" s="90">
        <f t="shared" si="193"/>
        <v>0</v>
      </c>
      <c r="AX703" s="90">
        <f t="shared" si="193"/>
        <v>0</v>
      </c>
      <c r="AY703" s="90">
        <f t="shared" si="193"/>
        <v>0</v>
      </c>
      <c r="AZ703" s="90">
        <f t="shared" si="193"/>
        <v>0</v>
      </c>
      <c r="BA703" s="90">
        <f t="shared" si="193"/>
        <v>0</v>
      </c>
      <c r="BB703" s="90">
        <f t="shared" si="193"/>
        <v>0</v>
      </c>
      <c r="BC703" s="90">
        <f t="shared" si="193"/>
        <v>0</v>
      </c>
    </row>
    <row r="704" spans="3:55" hidden="1">
      <c r="C704" s="49">
        <f t="shared" si="191"/>
        <v>0</v>
      </c>
      <c r="D704" s="49">
        <f t="shared" si="191"/>
        <v>0</v>
      </c>
      <c r="E704" s="76"/>
      <c r="F704" s="90">
        <f t="shared" si="190"/>
        <v>0</v>
      </c>
      <c r="G704" s="90">
        <f t="shared" si="190"/>
        <v>0</v>
      </c>
      <c r="H704" s="90">
        <f t="shared" si="190"/>
        <v>0</v>
      </c>
      <c r="I704" s="90">
        <f t="shared" si="190"/>
        <v>0</v>
      </c>
      <c r="J704" s="90">
        <f t="shared" si="190"/>
        <v>0</v>
      </c>
      <c r="K704" s="90">
        <f t="shared" si="190"/>
        <v>0</v>
      </c>
      <c r="L704" s="90">
        <f t="shared" si="190"/>
        <v>0</v>
      </c>
      <c r="M704" s="90">
        <f t="shared" si="190"/>
        <v>0</v>
      </c>
      <c r="N704" s="90">
        <f t="shared" si="190"/>
        <v>0</v>
      </c>
      <c r="O704" s="90">
        <f t="shared" si="190"/>
        <v>0</v>
      </c>
      <c r="P704" s="90">
        <f t="shared" si="190"/>
        <v>0</v>
      </c>
      <c r="Q704" s="90">
        <f t="shared" si="190"/>
        <v>0</v>
      </c>
      <c r="R704" s="90">
        <f t="shared" si="190"/>
        <v>0</v>
      </c>
      <c r="S704" s="90">
        <f t="shared" si="190"/>
        <v>0</v>
      </c>
      <c r="T704" s="90">
        <f t="shared" si="190"/>
        <v>0</v>
      </c>
      <c r="U704" s="90">
        <f t="shared" si="190"/>
        <v>0</v>
      </c>
      <c r="V704" s="90">
        <f t="shared" si="190"/>
        <v>0</v>
      </c>
      <c r="W704" s="90">
        <f t="shared" si="190"/>
        <v>0</v>
      </c>
      <c r="X704" s="90">
        <f t="shared" si="190"/>
        <v>0</v>
      </c>
      <c r="Y704" s="90">
        <f t="shared" si="190"/>
        <v>0</v>
      </c>
      <c r="Z704" s="90">
        <f t="shared" si="190"/>
        <v>0</v>
      </c>
      <c r="AA704" s="90">
        <f t="shared" si="190"/>
        <v>0</v>
      </c>
      <c r="AB704" s="90">
        <f t="shared" si="190"/>
        <v>0</v>
      </c>
      <c r="AC704" s="90">
        <f t="shared" si="190"/>
        <v>0</v>
      </c>
      <c r="AD704" s="90">
        <f t="shared" si="190"/>
        <v>0</v>
      </c>
      <c r="AE704" s="90">
        <f t="shared" si="190"/>
        <v>0</v>
      </c>
      <c r="AF704" s="90">
        <f t="shared" si="190"/>
        <v>0</v>
      </c>
      <c r="AG704" s="90">
        <f t="shared" si="190"/>
        <v>0</v>
      </c>
      <c r="AH704" s="90">
        <f t="shared" si="190"/>
        <v>0</v>
      </c>
      <c r="AI704" s="90">
        <f t="shared" si="190"/>
        <v>0</v>
      </c>
      <c r="AJ704" s="90">
        <f t="shared" si="190"/>
        <v>0</v>
      </c>
      <c r="AK704" s="90">
        <f t="shared" ref="AK704" si="194">$Q29*VLOOKUP($D704,$D$286:$BC$389,AK$681,FALSE)+$Q29*VLOOKUP(CONCATENATE("Preparació per ",LOWER($D704)),$D$286:$BC$389,AK$681,FALSE)</f>
        <v>0</v>
      </c>
      <c r="AL704" s="90">
        <f t="shared" si="193"/>
        <v>0</v>
      </c>
      <c r="AM704" s="90">
        <f t="shared" si="193"/>
        <v>0</v>
      </c>
      <c r="AN704" s="90">
        <f t="shared" si="193"/>
        <v>0</v>
      </c>
      <c r="AO704" s="90">
        <f t="shared" si="193"/>
        <v>0</v>
      </c>
      <c r="AP704" s="90">
        <f t="shared" si="193"/>
        <v>0</v>
      </c>
      <c r="AQ704" s="90">
        <f t="shared" si="193"/>
        <v>0</v>
      </c>
      <c r="AR704" s="90">
        <f t="shared" si="193"/>
        <v>0</v>
      </c>
      <c r="AS704" s="90">
        <f t="shared" si="193"/>
        <v>0</v>
      </c>
      <c r="AT704" s="90">
        <f t="shared" si="193"/>
        <v>0</v>
      </c>
      <c r="AU704" s="90">
        <f t="shared" si="193"/>
        <v>0</v>
      </c>
      <c r="AV704" s="90">
        <f t="shared" si="193"/>
        <v>0</v>
      </c>
      <c r="AW704" s="90">
        <f t="shared" si="193"/>
        <v>0</v>
      </c>
      <c r="AX704" s="90">
        <f t="shared" si="193"/>
        <v>0</v>
      </c>
      <c r="AY704" s="90">
        <f t="shared" si="193"/>
        <v>0</v>
      </c>
      <c r="AZ704" s="90">
        <f t="shared" si="193"/>
        <v>0</v>
      </c>
      <c r="BA704" s="90">
        <f t="shared" si="193"/>
        <v>0</v>
      </c>
      <c r="BB704" s="90">
        <f t="shared" si="193"/>
        <v>0</v>
      </c>
      <c r="BC704" s="90">
        <f t="shared" si="193"/>
        <v>0</v>
      </c>
    </row>
    <row r="705" spans="3:55" hidden="1">
      <c r="C705" s="49">
        <f t="shared" si="191"/>
        <v>0</v>
      </c>
      <c r="D705" s="49">
        <f t="shared" si="191"/>
        <v>0</v>
      </c>
      <c r="E705" s="76"/>
      <c r="F705" s="90">
        <f t="shared" ref="F705:AK712" si="195">$Q30*VLOOKUP($D705,$D$286:$BC$389,F$681,FALSE)+$Q30*VLOOKUP(CONCATENATE("Preparació per ",LOWER($D705)),$D$286:$BC$389,F$681,FALSE)</f>
        <v>0</v>
      </c>
      <c r="G705" s="90">
        <f t="shared" si="195"/>
        <v>0</v>
      </c>
      <c r="H705" s="90">
        <f t="shared" si="195"/>
        <v>0</v>
      </c>
      <c r="I705" s="90">
        <f t="shared" si="195"/>
        <v>0</v>
      </c>
      <c r="J705" s="90">
        <f t="shared" si="195"/>
        <v>0</v>
      </c>
      <c r="K705" s="90">
        <f t="shared" si="195"/>
        <v>0</v>
      </c>
      <c r="L705" s="90">
        <f t="shared" si="195"/>
        <v>0</v>
      </c>
      <c r="M705" s="90">
        <f t="shared" si="195"/>
        <v>0</v>
      </c>
      <c r="N705" s="90">
        <f t="shared" si="195"/>
        <v>0</v>
      </c>
      <c r="O705" s="90">
        <f t="shared" si="195"/>
        <v>0</v>
      </c>
      <c r="P705" s="90">
        <f t="shared" si="195"/>
        <v>0</v>
      </c>
      <c r="Q705" s="90">
        <f t="shared" si="195"/>
        <v>0</v>
      </c>
      <c r="R705" s="90">
        <f t="shared" si="195"/>
        <v>0</v>
      </c>
      <c r="S705" s="90">
        <f t="shared" si="195"/>
        <v>0</v>
      </c>
      <c r="T705" s="90">
        <f t="shared" si="195"/>
        <v>0</v>
      </c>
      <c r="U705" s="90">
        <f t="shared" si="195"/>
        <v>0</v>
      </c>
      <c r="V705" s="90">
        <f t="shared" si="195"/>
        <v>0</v>
      </c>
      <c r="W705" s="90">
        <f t="shared" si="195"/>
        <v>0</v>
      </c>
      <c r="X705" s="90">
        <f t="shared" si="195"/>
        <v>0</v>
      </c>
      <c r="Y705" s="90">
        <f t="shared" si="195"/>
        <v>0</v>
      </c>
      <c r="Z705" s="90">
        <f t="shared" si="195"/>
        <v>0</v>
      </c>
      <c r="AA705" s="90">
        <f t="shared" si="195"/>
        <v>0</v>
      </c>
      <c r="AB705" s="90">
        <f t="shared" si="195"/>
        <v>0</v>
      </c>
      <c r="AC705" s="90">
        <f t="shared" si="195"/>
        <v>0</v>
      </c>
      <c r="AD705" s="90">
        <f t="shared" si="195"/>
        <v>0</v>
      </c>
      <c r="AE705" s="90">
        <f t="shared" si="195"/>
        <v>0</v>
      </c>
      <c r="AF705" s="90">
        <f t="shared" si="195"/>
        <v>0</v>
      </c>
      <c r="AG705" s="90">
        <f t="shared" si="195"/>
        <v>0</v>
      </c>
      <c r="AH705" s="90">
        <f t="shared" si="195"/>
        <v>0</v>
      </c>
      <c r="AI705" s="90">
        <f t="shared" si="195"/>
        <v>0</v>
      </c>
      <c r="AJ705" s="90">
        <f t="shared" si="195"/>
        <v>0</v>
      </c>
      <c r="AK705" s="90">
        <f t="shared" si="195"/>
        <v>0</v>
      </c>
      <c r="AL705" s="90">
        <f t="shared" si="193"/>
        <v>0</v>
      </c>
      <c r="AM705" s="90">
        <f t="shared" si="193"/>
        <v>0</v>
      </c>
      <c r="AN705" s="90">
        <f t="shared" si="193"/>
        <v>0</v>
      </c>
      <c r="AO705" s="90">
        <f t="shared" si="193"/>
        <v>0</v>
      </c>
      <c r="AP705" s="90">
        <f t="shared" si="193"/>
        <v>0</v>
      </c>
      <c r="AQ705" s="90">
        <f t="shared" si="193"/>
        <v>0</v>
      </c>
      <c r="AR705" s="90">
        <f t="shared" si="193"/>
        <v>0</v>
      </c>
      <c r="AS705" s="90">
        <f t="shared" si="193"/>
        <v>0</v>
      </c>
      <c r="AT705" s="90">
        <f t="shared" si="193"/>
        <v>0</v>
      </c>
      <c r="AU705" s="90">
        <f t="shared" si="193"/>
        <v>0</v>
      </c>
      <c r="AV705" s="90">
        <f t="shared" si="193"/>
        <v>0</v>
      </c>
      <c r="AW705" s="90">
        <f t="shared" si="193"/>
        <v>0</v>
      </c>
      <c r="AX705" s="90">
        <f t="shared" si="193"/>
        <v>0</v>
      </c>
      <c r="AY705" s="90">
        <f t="shared" si="193"/>
        <v>0</v>
      </c>
      <c r="AZ705" s="90">
        <f t="shared" si="193"/>
        <v>0</v>
      </c>
      <c r="BA705" s="90">
        <f t="shared" si="193"/>
        <v>0</v>
      </c>
      <c r="BB705" s="90">
        <f t="shared" si="193"/>
        <v>0</v>
      </c>
      <c r="BC705" s="90">
        <f t="shared" si="193"/>
        <v>0</v>
      </c>
    </row>
    <row r="706" spans="3:55" hidden="1">
      <c r="C706" s="49">
        <f t="shared" si="191"/>
        <v>0</v>
      </c>
      <c r="D706" s="49">
        <f t="shared" si="191"/>
        <v>0</v>
      </c>
      <c r="E706" s="76"/>
      <c r="F706" s="90">
        <f t="shared" si="195"/>
        <v>0</v>
      </c>
      <c r="G706" s="90">
        <f t="shared" si="195"/>
        <v>0</v>
      </c>
      <c r="H706" s="90">
        <f t="shared" si="195"/>
        <v>0</v>
      </c>
      <c r="I706" s="90">
        <f t="shared" si="195"/>
        <v>0</v>
      </c>
      <c r="J706" s="90">
        <f t="shared" si="195"/>
        <v>0</v>
      </c>
      <c r="K706" s="90">
        <f t="shared" si="195"/>
        <v>0</v>
      </c>
      <c r="L706" s="90">
        <f t="shared" si="195"/>
        <v>0</v>
      </c>
      <c r="M706" s="90">
        <f t="shared" si="195"/>
        <v>0</v>
      </c>
      <c r="N706" s="90">
        <f t="shared" si="195"/>
        <v>0</v>
      </c>
      <c r="O706" s="90">
        <f t="shared" si="195"/>
        <v>0</v>
      </c>
      <c r="P706" s="90">
        <f t="shared" si="195"/>
        <v>0</v>
      </c>
      <c r="Q706" s="90">
        <f t="shared" si="195"/>
        <v>0</v>
      </c>
      <c r="R706" s="90">
        <f t="shared" si="195"/>
        <v>0</v>
      </c>
      <c r="S706" s="90">
        <f t="shared" si="195"/>
        <v>0</v>
      </c>
      <c r="T706" s="90">
        <f t="shared" si="195"/>
        <v>0</v>
      </c>
      <c r="U706" s="90">
        <f t="shared" si="195"/>
        <v>0</v>
      </c>
      <c r="V706" s="90">
        <f t="shared" si="195"/>
        <v>0</v>
      </c>
      <c r="W706" s="90">
        <f t="shared" si="195"/>
        <v>0</v>
      </c>
      <c r="X706" s="90">
        <f t="shared" si="195"/>
        <v>0</v>
      </c>
      <c r="Y706" s="90">
        <f t="shared" si="195"/>
        <v>0</v>
      </c>
      <c r="Z706" s="90">
        <f t="shared" si="195"/>
        <v>0</v>
      </c>
      <c r="AA706" s="90">
        <f t="shared" si="195"/>
        <v>0</v>
      </c>
      <c r="AB706" s="90">
        <f t="shared" si="195"/>
        <v>0</v>
      </c>
      <c r="AC706" s="90">
        <f t="shared" si="195"/>
        <v>0</v>
      </c>
      <c r="AD706" s="90">
        <f t="shared" si="195"/>
        <v>0</v>
      </c>
      <c r="AE706" s="90">
        <f t="shared" si="195"/>
        <v>0</v>
      </c>
      <c r="AF706" s="90">
        <f t="shared" si="195"/>
        <v>0</v>
      </c>
      <c r="AG706" s="90">
        <f t="shared" si="195"/>
        <v>0</v>
      </c>
      <c r="AH706" s="90">
        <f t="shared" si="195"/>
        <v>0</v>
      </c>
      <c r="AI706" s="90">
        <f t="shared" si="195"/>
        <v>0</v>
      </c>
      <c r="AJ706" s="90">
        <f t="shared" si="195"/>
        <v>0</v>
      </c>
      <c r="AK706" s="90">
        <f t="shared" si="195"/>
        <v>0</v>
      </c>
      <c r="AL706" s="90">
        <f t="shared" si="193"/>
        <v>0</v>
      </c>
      <c r="AM706" s="90">
        <f t="shared" si="193"/>
        <v>0</v>
      </c>
      <c r="AN706" s="90">
        <f t="shared" si="193"/>
        <v>0</v>
      </c>
      <c r="AO706" s="90">
        <f t="shared" si="193"/>
        <v>0</v>
      </c>
      <c r="AP706" s="90">
        <f t="shared" si="193"/>
        <v>0</v>
      </c>
      <c r="AQ706" s="90">
        <f t="shared" si="193"/>
        <v>0</v>
      </c>
      <c r="AR706" s="90">
        <f t="shared" si="193"/>
        <v>0</v>
      </c>
      <c r="AS706" s="90">
        <f t="shared" si="193"/>
        <v>0</v>
      </c>
      <c r="AT706" s="90">
        <f t="shared" si="193"/>
        <v>0</v>
      </c>
      <c r="AU706" s="90">
        <f t="shared" si="193"/>
        <v>0</v>
      </c>
      <c r="AV706" s="90">
        <f t="shared" si="193"/>
        <v>0</v>
      </c>
      <c r="AW706" s="90">
        <f t="shared" si="193"/>
        <v>0</v>
      </c>
      <c r="AX706" s="90">
        <f t="shared" si="193"/>
        <v>0</v>
      </c>
      <c r="AY706" s="90">
        <f t="shared" si="193"/>
        <v>0</v>
      </c>
      <c r="AZ706" s="90">
        <f t="shared" si="193"/>
        <v>0</v>
      </c>
      <c r="BA706" s="90">
        <f t="shared" si="193"/>
        <v>0</v>
      </c>
      <c r="BB706" s="90">
        <f t="shared" si="193"/>
        <v>0</v>
      </c>
      <c r="BC706" s="90">
        <f t="shared" si="193"/>
        <v>0</v>
      </c>
    </row>
    <row r="707" spans="3:55" hidden="1">
      <c r="C707" s="60" t="str">
        <f t="shared" si="191"/>
        <v>DESHERBAT</v>
      </c>
      <c r="D707" s="60" t="str">
        <f t="shared" si="191"/>
        <v>Desherbat amb tractor</v>
      </c>
      <c r="E707" s="77"/>
      <c r="F707" s="91">
        <f t="shared" si="195"/>
        <v>0</v>
      </c>
      <c r="G707" s="91">
        <f t="shared" si="195"/>
        <v>0</v>
      </c>
      <c r="H707" s="91">
        <f t="shared" si="195"/>
        <v>0</v>
      </c>
      <c r="I707" s="91">
        <f t="shared" si="195"/>
        <v>0</v>
      </c>
      <c r="J707" s="91">
        <f t="shared" si="195"/>
        <v>0</v>
      </c>
      <c r="K707" s="91">
        <f t="shared" si="195"/>
        <v>0</v>
      </c>
      <c r="L707" s="91">
        <f t="shared" si="195"/>
        <v>0</v>
      </c>
      <c r="M707" s="91">
        <f t="shared" si="195"/>
        <v>0</v>
      </c>
      <c r="N707" s="91">
        <f t="shared" si="195"/>
        <v>0</v>
      </c>
      <c r="O707" s="91">
        <f t="shared" si="195"/>
        <v>0</v>
      </c>
      <c r="P707" s="91">
        <f t="shared" si="195"/>
        <v>0</v>
      </c>
      <c r="Q707" s="91">
        <f t="shared" si="195"/>
        <v>0</v>
      </c>
      <c r="R707" s="91">
        <f t="shared" si="195"/>
        <v>0</v>
      </c>
      <c r="S707" s="91">
        <f t="shared" si="195"/>
        <v>0</v>
      </c>
      <c r="T707" s="91">
        <f t="shared" si="195"/>
        <v>0</v>
      </c>
      <c r="U707" s="91">
        <f t="shared" si="195"/>
        <v>0</v>
      </c>
      <c r="V707" s="91">
        <f t="shared" si="195"/>
        <v>0</v>
      </c>
      <c r="W707" s="91">
        <f t="shared" si="195"/>
        <v>0</v>
      </c>
      <c r="X707" s="91">
        <f t="shared" si="195"/>
        <v>0</v>
      </c>
      <c r="Y707" s="91">
        <f t="shared" si="195"/>
        <v>0</v>
      </c>
      <c r="Z707" s="91">
        <f t="shared" si="195"/>
        <v>0</v>
      </c>
      <c r="AA707" s="91">
        <f t="shared" si="195"/>
        <v>0</v>
      </c>
      <c r="AB707" s="91">
        <f t="shared" si="195"/>
        <v>0</v>
      </c>
      <c r="AC707" s="91">
        <f t="shared" si="195"/>
        <v>0</v>
      </c>
      <c r="AD707" s="91">
        <f t="shared" si="195"/>
        <v>0</v>
      </c>
      <c r="AE707" s="91">
        <f t="shared" si="195"/>
        <v>0</v>
      </c>
      <c r="AF707" s="91">
        <f t="shared" si="195"/>
        <v>0</v>
      </c>
      <c r="AG707" s="91">
        <f t="shared" si="195"/>
        <v>0</v>
      </c>
      <c r="AH707" s="91">
        <f t="shared" si="195"/>
        <v>0</v>
      </c>
      <c r="AI707" s="91">
        <f t="shared" si="195"/>
        <v>0</v>
      </c>
      <c r="AJ707" s="91">
        <f t="shared" si="195"/>
        <v>0</v>
      </c>
      <c r="AK707" s="91">
        <f t="shared" si="195"/>
        <v>0</v>
      </c>
      <c r="AL707" s="91">
        <f t="shared" si="193"/>
        <v>0</v>
      </c>
      <c r="AM707" s="91">
        <f t="shared" si="193"/>
        <v>0</v>
      </c>
      <c r="AN707" s="91">
        <f t="shared" si="193"/>
        <v>0</v>
      </c>
      <c r="AO707" s="91">
        <f t="shared" si="193"/>
        <v>0</v>
      </c>
      <c r="AP707" s="91">
        <f t="shared" si="193"/>
        <v>0</v>
      </c>
      <c r="AQ707" s="91">
        <f t="shared" si="193"/>
        <v>0</v>
      </c>
      <c r="AR707" s="91">
        <f t="shared" si="193"/>
        <v>0</v>
      </c>
      <c r="AS707" s="91">
        <f t="shared" si="193"/>
        <v>0</v>
      </c>
      <c r="AT707" s="91">
        <f t="shared" si="193"/>
        <v>0</v>
      </c>
      <c r="AU707" s="91">
        <f t="shared" si="193"/>
        <v>0</v>
      </c>
      <c r="AV707" s="91">
        <f t="shared" si="193"/>
        <v>0</v>
      </c>
      <c r="AW707" s="91">
        <f t="shared" si="193"/>
        <v>0</v>
      </c>
      <c r="AX707" s="91">
        <f t="shared" si="193"/>
        <v>0</v>
      </c>
      <c r="AY707" s="91">
        <f t="shared" si="193"/>
        <v>0</v>
      </c>
      <c r="AZ707" s="91">
        <f t="shared" si="193"/>
        <v>0</v>
      </c>
      <c r="BA707" s="91">
        <f t="shared" si="193"/>
        <v>0</v>
      </c>
      <c r="BB707" s="91">
        <f t="shared" si="193"/>
        <v>0</v>
      </c>
      <c r="BC707" s="91">
        <f t="shared" si="193"/>
        <v>0</v>
      </c>
    </row>
    <row r="708" spans="3:55" hidden="1">
      <c r="C708" s="60">
        <f t="shared" si="191"/>
        <v>0</v>
      </c>
      <c r="D708" s="60" t="str">
        <f t="shared" si="191"/>
        <v>Desherbat manual 2,5h/1.000 m2</v>
      </c>
      <c r="E708" s="77"/>
      <c r="F708" s="91">
        <f t="shared" si="195"/>
        <v>0</v>
      </c>
      <c r="G708" s="91">
        <f t="shared" si="195"/>
        <v>0</v>
      </c>
      <c r="H708" s="91">
        <f t="shared" si="195"/>
        <v>0</v>
      </c>
      <c r="I708" s="91">
        <f t="shared" si="195"/>
        <v>0</v>
      </c>
      <c r="J708" s="91">
        <f t="shared" si="195"/>
        <v>0</v>
      </c>
      <c r="K708" s="91">
        <f t="shared" si="195"/>
        <v>0</v>
      </c>
      <c r="L708" s="91">
        <f t="shared" si="195"/>
        <v>0</v>
      </c>
      <c r="M708" s="91">
        <f t="shared" si="195"/>
        <v>0</v>
      </c>
      <c r="N708" s="91">
        <f t="shared" si="195"/>
        <v>0</v>
      </c>
      <c r="O708" s="91">
        <f t="shared" si="195"/>
        <v>0</v>
      </c>
      <c r="P708" s="91">
        <f t="shared" si="195"/>
        <v>0</v>
      </c>
      <c r="Q708" s="91">
        <f t="shared" si="195"/>
        <v>0</v>
      </c>
      <c r="R708" s="91">
        <f t="shared" si="195"/>
        <v>0</v>
      </c>
      <c r="S708" s="91">
        <f t="shared" si="195"/>
        <v>0</v>
      </c>
      <c r="T708" s="91">
        <f t="shared" si="195"/>
        <v>0</v>
      </c>
      <c r="U708" s="91">
        <f t="shared" si="195"/>
        <v>0</v>
      </c>
      <c r="V708" s="91">
        <f t="shared" si="195"/>
        <v>0</v>
      </c>
      <c r="W708" s="91">
        <f t="shared" si="195"/>
        <v>0</v>
      </c>
      <c r="X708" s="91">
        <f t="shared" si="195"/>
        <v>0</v>
      </c>
      <c r="Y708" s="91">
        <f t="shared" si="195"/>
        <v>0</v>
      </c>
      <c r="Z708" s="91">
        <f t="shared" si="195"/>
        <v>0</v>
      </c>
      <c r="AA708" s="91">
        <f t="shared" si="195"/>
        <v>0</v>
      </c>
      <c r="AB708" s="91">
        <f t="shared" si="195"/>
        <v>0</v>
      </c>
      <c r="AC708" s="91">
        <f t="shared" si="195"/>
        <v>0</v>
      </c>
      <c r="AD708" s="91">
        <f t="shared" si="195"/>
        <v>0</v>
      </c>
      <c r="AE708" s="91">
        <f t="shared" si="195"/>
        <v>0</v>
      </c>
      <c r="AF708" s="91">
        <f t="shared" si="195"/>
        <v>0</v>
      </c>
      <c r="AG708" s="91">
        <f t="shared" si="195"/>
        <v>0</v>
      </c>
      <c r="AH708" s="91">
        <f t="shared" si="195"/>
        <v>0</v>
      </c>
      <c r="AI708" s="91">
        <f t="shared" si="195"/>
        <v>0</v>
      </c>
      <c r="AJ708" s="91">
        <f t="shared" si="195"/>
        <v>0</v>
      </c>
      <c r="AK708" s="91">
        <f t="shared" si="195"/>
        <v>0</v>
      </c>
      <c r="AL708" s="91">
        <f t="shared" si="193"/>
        <v>0</v>
      </c>
      <c r="AM708" s="91">
        <f t="shared" si="193"/>
        <v>0</v>
      </c>
      <c r="AN708" s="91">
        <f t="shared" si="193"/>
        <v>0</v>
      </c>
      <c r="AO708" s="91">
        <f t="shared" si="193"/>
        <v>0</v>
      </c>
      <c r="AP708" s="91">
        <f t="shared" si="193"/>
        <v>0</v>
      </c>
      <c r="AQ708" s="91">
        <f t="shared" si="193"/>
        <v>0</v>
      </c>
      <c r="AR708" s="91">
        <f t="shared" si="193"/>
        <v>0</v>
      </c>
      <c r="AS708" s="91">
        <f t="shared" si="193"/>
        <v>0</v>
      </c>
      <c r="AT708" s="91">
        <f t="shared" si="193"/>
        <v>0</v>
      </c>
      <c r="AU708" s="91">
        <f t="shared" si="193"/>
        <v>0</v>
      </c>
      <c r="AV708" s="91">
        <f t="shared" si="193"/>
        <v>0</v>
      </c>
      <c r="AW708" s="91">
        <f t="shared" si="193"/>
        <v>0</v>
      </c>
      <c r="AX708" s="91">
        <f t="shared" si="193"/>
        <v>0</v>
      </c>
      <c r="AY708" s="91">
        <f t="shared" si="193"/>
        <v>0</v>
      </c>
      <c r="AZ708" s="91">
        <f t="shared" si="193"/>
        <v>0</v>
      </c>
      <c r="BA708" s="91">
        <f t="shared" si="193"/>
        <v>0</v>
      </c>
      <c r="BB708" s="91">
        <f t="shared" si="193"/>
        <v>0</v>
      </c>
      <c r="BC708" s="91">
        <f t="shared" si="193"/>
        <v>0</v>
      </c>
    </row>
    <row r="709" spans="3:55" hidden="1">
      <c r="C709" s="60">
        <f t="shared" si="191"/>
        <v>0</v>
      </c>
      <c r="D709" s="60">
        <f t="shared" si="191"/>
        <v>0</v>
      </c>
      <c r="E709" s="77"/>
      <c r="F709" s="91">
        <f t="shared" si="195"/>
        <v>0</v>
      </c>
      <c r="G709" s="91">
        <f t="shared" si="195"/>
        <v>0</v>
      </c>
      <c r="H709" s="91">
        <f t="shared" si="195"/>
        <v>0</v>
      </c>
      <c r="I709" s="91">
        <f t="shared" si="195"/>
        <v>0</v>
      </c>
      <c r="J709" s="91">
        <f t="shared" si="195"/>
        <v>0</v>
      </c>
      <c r="K709" s="91">
        <f t="shared" si="195"/>
        <v>0</v>
      </c>
      <c r="L709" s="91">
        <f t="shared" si="195"/>
        <v>0</v>
      </c>
      <c r="M709" s="91">
        <f t="shared" si="195"/>
        <v>0</v>
      </c>
      <c r="N709" s="91">
        <f t="shared" si="195"/>
        <v>0</v>
      </c>
      <c r="O709" s="91">
        <f t="shared" si="195"/>
        <v>0</v>
      </c>
      <c r="P709" s="91">
        <f t="shared" si="195"/>
        <v>0</v>
      </c>
      <c r="Q709" s="91">
        <f t="shared" si="195"/>
        <v>0</v>
      </c>
      <c r="R709" s="91">
        <f t="shared" si="195"/>
        <v>0</v>
      </c>
      <c r="S709" s="91">
        <f t="shared" si="195"/>
        <v>0</v>
      </c>
      <c r="T709" s="91">
        <f t="shared" si="195"/>
        <v>0</v>
      </c>
      <c r="U709" s="91">
        <f t="shared" si="195"/>
        <v>0</v>
      </c>
      <c r="V709" s="91">
        <f t="shared" si="195"/>
        <v>0</v>
      </c>
      <c r="W709" s="91">
        <f t="shared" si="195"/>
        <v>0</v>
      </c>
      <c r="X709" s="91">
        <f t="shared" si="195"/>
        <v>0</v>
      </c>
      <c r="Y709" s="91">
        <f t="shared" si="195"/>
        <v>0</v>
      </c>
      <c r="Z709" s="91">
        <f t="shared" si="195"/>
        <v>0</v>
      </c>
      <c r="AA709" s="91">
        <f t="shared" si="195"/>
        <v>0</v>
      </c>
      <c r="AB709" s="91">
        <f t="shared" si="195"/>
        <v>0</v>
      </c>
      <c r="AC709" s="91">
        <f t="shared" si="195"/>
        <v>0</v>
      </c>
      <c r="AD709" s="91">
        <f t="shared" si="195"/>
        <v>0</v>
      </c>
      <c r="AE709" s="91">
        <f t="shared" si="195"/>
        <v>0</v>
      </c>
      <c r="AF709" s="91">
        <f t="shared" si="195"/>
        <v>0</v>
      </c>
      <c r="AG709" s="91">
        <f t="shared" si="195"/>
        <v>0</v>
      </c>
      <c r="AH709" s="91">
        <f t="shared" si="195"/>
        <v>0</v>
      </c>
      <c r="AI709" s="91">
        <f t="shared" si="195"/>
        <v>0</v>
      </c>
      <c r="AJ709" s="91">
        <f t="shared" si="195"/>
        <v>0</v>
      </c>
      <c r="AK709" s="91">
        <f t="shared" si="195"/>
        <v>0</v>
      </c>
      <c r="AL709" s="91">
        <f t="shared" si="193"/>
        <v>0</v>
      </c>
      <c r="AM709" s="91">
        <f t="shared" si="193"/>
        <v>0</v>
      </c>
      <c r="AN709" s="91">
        <f t="shared" si="193"/>
        <v>0</v>
      </c>
      <c r="AO709" s="91">
        <f t="shared" si="193"/>
        <v>0</v>
      </c>
      <c r="AP709" s="91">
        <f t="shared" si="193"/>
        <v>0</v>
      </c>
      <c r="AQ709" s="91">
        <f t="shared" si="193"/>
        <v>0</v>
      </c>
      <c r="AR709" s="91">
        <f t="shared" si="193"/>
        <v>0</v>
      </c>
      <c r="AS709" s="91">
        <f t="shared" si="193"/>
        <v>0</v>
      </c>
      <c r="AT709" s="91">
        <f t="shared" si="193"/>
        <v>0</v>
      </c>
      <c r="AU709" s="91">
        <f t="shared" si="193"/>
        <v>0</v>
      </c>
      <c r="AV709" s="91">
        <f t="shared" si="193"/>
        <v>0</v>
      </c>
      <c r="AW709" s="91">
        <f t="shared" si="193"/>
        <v>0</v>
      </c>
      <c r="AX709" s="91">
        <f t="shared" si="193"/>
        <v>0</v>
      </c>
      <c r="AY709" s="91">
        <f t="shared" si="193"/>
        <v>0</v>
      </c>
      <c r="AZ709" s="91">
        <f t="shared" si="193"/>
        <v>0</v>
      </c>
      <c r="BA709" s="91">
        <f t="shared" si="193"/>
        <v>0</v>
      </c>
      <c r="BB709" s="91">
        <f t="shared" si="193"/>
        <v>0</v>
      </c>
      <c r="BC709" s="91">
        <f t="shared" si="193"/>
        <v>0</v>
      </c>
    </row>
    <row r="710" spans="3:55" hidden="1">
      <c r="C710" s="60">
        <f t="shared" si="191"/>
        <v>0</v>
      </c>
      <c r="D710" s="60">
        <f t="shared" si="191"/>
        <v>0</v>
      </c>
      <c r="E710" s="77"/>
      <c r="F710" s="91">
        <f t="shared" si="195"/>
        <v>0</v>
      </c>
      <c r="G710" s="91">
        <f t="shared" si="195"/>
        <v>0</v>
      </c>
      <c r="H710" s="91">
        <f t="shared" si="195"/>
        <v>0</v>
      </c>
      <c r="I710" s="91">
        <f t="shared" si="195"/>
        <v>0</v>
      </c>
      <c r="J710" s="91">
        <f t="shared" si="195"/>
        <v>0</v>
      </c>
      <c r="K710" s="91">
        <f t="shared" si="195"/>
        <v>0</v>
      </c>
      <c r="L710" s="91">
        <f t="shared" si="195"/>
        <v>0</v>
      </c>
      <c r="M710" s="91">
        <f t="shared" si="195"/>
        <v>0</v>
      </c>
      <c r="N710" s="91">
        <f t="shared" si="195"/>
        <v>0</v>
      </c>
      <c r="O710" s="91">
        <f t="shared" si="195"/>
        <v>0</v>
      </c>
      <c r="P710" s="91">
        <f t="shared" si="195"/>
        <v>0</v>
      </c>
      <c r="Q710" s="91">
        <f t="shared" si="195"/>
        <v>0</v>
      </c>
      <c r="R710" s="91">
        <f t="shared" si="195"/>
        <v>0</v>
      </c>
      <c r="S710" s="91">
        <f t="shared" si="195"/>
        <v>0</v>
      </c>
      <c r="T710" s="91">
        <f t="shared" si="195"/>
        <v>0</v>
      </c>
      <c r="U710" s="91">
        <f t="shared" si="195"/>
        <v>0</v>
      </c>
      <c r="V710" s="91">
        <f t="shared" si="195"/>
        <v>0</v>
      </c>
      <c r="W710" s="91">
        <f t="shared" si="195"/>
        <v>0</v>
      </c>
      <c r="X710" s="91">
        <f t="shared" si="195"/>
        <v>0</v>
      </c>
      <c r="Y710" s="91">
        <f t="shared" si="195"/>
        <v>0</v>
      </c>
      <c r="Z710" s="91">
        <f t="shared" si="195"/>
        <v>0</v>
      </c>
      <c r="AA710" s="91">
        <f t="shared" si="195"/>
        <v>0</v>
      </c>
      <c r="AB710" s="91">
        <f t="shared" si="195"/>
        <v>0</v>
      </c>
      <c r="AC710" s="91">
        <f t="shared" si="195"/>
        <v>0</v>
      </c>
      <c r="AD710" s="91">
        <f t="shared" si="195"/>
        <v>0</v>
      </c>
      <c r="AE710" s="91">
        <f t="shared" si="195"/>
        <v>0</v>
      </c>
      <c r="AF710" s="91">
        <f t="shared" si="195"/>
        <v>0</v>
      </c>
      <c r="AG710" s="91">
        <f t="shared" si="195"/>
        <v>0</v>
      </c>
      <c r="AH710" s="91">
        <f t="shared" si="195"/>
        <v>0</v>
      </c>
      <c r="AI710" s="91">
        <f t="shared" si="195"/>
        <v>0</v>
      </c>
      <c r="AJ710" s="91">
        <f t="shared" si="195"/>
        <v>0</v>
      </c>
      <c r="AK710" s="91">
        <f t="shared" si="195"/>
        <v>0</v>
      </c>
      <c r="AL710" s="91">
        <f t="shared" si="193"/>
        <v>0</v>
      </c>
      <c r="AM710" s="91">
        <f t="shared" si="193"/>
        <v>0</v>
      </c>
      <c r="AN710" s="91">
        <f t="shared" si="193"/>
        <v>0</v>
      </c>
      <c r="AO710" s="91">
        <f t="shared" si="193"/>
        <v>0</v>
      </c>
      <c r="AP710" s="91">
        <f t="shared" si="193"/>
        <v>0</v>
      </c>
      <c r="AQ710" s="91">
        <f t="shared" si="193"/>
        <v>0</v>
      </c>
      <c r="AR710" s="91">
        <f t="shared" si="193"/>
        <v>0</v>
      </c>
      <c r="AS710" s="91">
        <f t="shared" si="193"/>
        <v>0</v>
      </c>
      <c r="AT710" s="91">
        <f t="shared" si="193"/>
        <v>0</v>
      </c>
      <c r="AU710" s="91">
        <f t="shared" si="193"/>
        <v>0</v>
      </c>
      <c r="AV710" s="91">
        <f t="shared" si="193"/>
        <v>0</v>
      </c>
      <c r="AW710" s="91">
        <f t="shared" si="193"/>
        <v>0</v>
      </c>
      <c r="AX710" s="91">
        <f t="shared" si="193"/>
        <v>0</v>
      </c>
      <c r="AY710" s="91">
        <f t="shared" si="193"/>
        <v>0</v>
      </c>
      <c r="AZ710" s="91">
        <f t="shared" si="193"/>
        <v>0</v>
      </c>
      <c r="BA710" s="91">
        <f t="shared" si="193"/>
        <v>0</v>
      </c>
      <c r="BB710" s="91">
        <f t="shared" si="193"/>
        <v>0</v>
      </c>
      <c r="BC710" s="91">
        <f t="shared" si="193"/>
        <v>0</v>
      </c>
    </row>
    <row r="711" spans="3:55" hidden="1">
      <c r="C711" s="62" t="str">
        <f t="shared" si="191"/>
        <v>ALTRES OPERACIONS ESPECÍFIQUES</v>
      </c>
      <c r="D711" s="62" t="str">
        <f t="shared" si="191"/>
        <v>Renda de la terra</v>
      </c>
      <c r="E711" s="78"/>
      <c r="F711" s="92">
        <f t="shared" si="195"/>
        <v>0</v>
      </c>
      <c r="G711" s="92">
        <f t="shared" si="195"/>
        <v>0</v>
      </c>
      <c r="H711" s="92">
        <f t="shared" si="195"/>
        <v>0</v>
      </c>
      <c r="I711" s="92">
        <f t="shared" si="195"/>
        <v>0</v>
      </c>
      <c r="J711" s="92">
        <f t="shared" si="195"/>
        <v>0</v>
      </c>
      <c r="K711" s="92">
        <f t="shared" si="195"/>
        <v>0</v>
      </c>
      <c r="L711" s="92">
        <f t="shared" si="195"/>
        <v>0</v>
      </c>
      <c r="M711" s="92">
        <f t="shared" si="195"/>
        <v>0</v>
      </c>
      <c r="N711" s="92">
        <f t="shared" si="195"/>
        <v>0</v>
      </c>
      <c r="O711" s="92">
        <f t="shared" si="195"/>
        <v>0</v>
      </c>
      <c r="P711" s="92">
        <f t="shared" si="195"/>
        <v>0</v>
      </c>
      <c r="Q711" s="92">
        <f t="shared" si="195"/>
        <v>0</v>
      </c>
      <c r="R711" s="92">
        <f t="shared" si="195"/>
        <v>0</v>
      </c>
      <c r="S711" s="92">
        <f t="shared" si="195"/>
        <v>0</v>
      </c>
      <c r="T711" s="92">
        <f t="shared" si="195"/>
        <v>0</v>
      </c>
      <c r="U711" s="92">
        <f t="shared" si="195"/>
        <v>0</v>
      </c>
      <c r="V711" s="92">
        <f t="shared" si="195"/>
        <v>0</v>
      </c>
      <c r="W711" s="92">
        <f t="shared" si="195"/>
        <v>0</v>
      </c>
      <c r="X711" s="92">
        <f t="shared" si="195"/>
        <v>0</v>
      </c>
      <c r="Y711" s="92">
        <f t="shared" si="195"/>
        <v>0</v>
      </c>
      <c r="Z711" s="92">
        <f t="shared" si="195"/>
        <v>0</v>
      </c>
      <c r="AA711" s="92">
        <f t="shared" si="195"/>
        <v>0</v>
      </c>
      <c r="AB711" s="92">
        <f t="shared" si="195"/>
        <v>0</v>
      </c>
      <c r="AC711" s="92">
        <f t="shared" si="195"/>
        <v>0</v>
      </c>
      <c r="AD711" s="92">
        <f t="shared" si="195"/>
        <v>0</v>
      </c>
      <c r="AE711" s="92">
        <f t="shared" si="195"/>
        <v>0</v>
      </c>
      <c r="AF711" s="92">
        <f t="shared" si="195"/>
        <v>0</v>
      </c>
      <c r="AG711" s="92">
        <f t="shared" si="195"/>
        <v>0</v>
      </c>
      <c r="AH711" s="92">
        <f t="shared" si="195"/>
        <v>0</v>
      </c>
      <c r="AI711" s="92">
        <f t="shared" si="195"/>
        <v>0</v>
      </c>
      <c r="AJ711" s="92">
        <f t="shared" si="195"/>
        <v>0</v>
      </c>
      <c r="AK711" s="92">
        <f t="shared" si="195"/>
        <v>0</v>
      </c>
      <c r="AL711" s="92">
        <f t="shared" si="193"/>
        <v>0</v>
      </c>
      <c r="AM711" s="92">
        <f t="shared" si="193"/>
        <v>0</v>
      </c>
      <c r="AN711" s="92">
        <f t="shared" si="193"/>
        <v>0</v>
      </c>
      <c r="AO711" s="92">
        <f t="shared" si="193"/>
        <v>0</v>
      </c>
      <c r="AP711" s="92">
        <f t="shared" si="193"/>
        <v>0</v>
      </c>
      <c r="AQ711" s="92">
        <f t="shared" si="193"/>
        <v>0</v>
      </c>
      <c r="AR711" s="92">
        <f t="shared" si="193"/>
        <v>0</v>
      </c>
      <c r="AS711" s="92">
        <f t="shared" si="193"/>
        <v>0</v>
      </c>
      <c r="AT711" s="92">
        <f t="shared" si="193"/>
        <v>0</v>
      </c>
      <c r="AU711" s="92">
        <f t="shared" si="193"/>
        <v>0</v>
      </c>
      <c r="AV711" s="92">
        <f t="shared" si="193"/>
        <v>0</v>
      </c>
      <c r="AW711" s="92">
        <f t="shared" si="193"/>
        <v>0</v>
      </c>
      <c r="AX711" s="92">
        <f t="shared" si="193"/>
        <v>0</v>
      </c>
      <c r="AY711" s="92">
        <f t="shared" si="193"/>
        <v>0</v>
      </c>
      <c r="AZ711" s="92">
        <f t="shared" si="193"/>
        <v>0</v>
      </c>
      <c r="BA711" s="92">
        <f t="shared" si="193"/>
        <v>0</v>
      </c>
      <c r="BB711" s="92">
        <f t="shared" si="193"/>
        <v>0</v>
      </c>
      <c r="BC711" s="92">
        <f t="shared" si="193"/>
        <v>0</v>
      </c>
    </row>
    <row r="712" spans="3:55" hidden="1">
      <c r="C712" s="62">
        <f t="shared" si="191"/>
        <v>0</v>
      </c>
      <c r="D712" s="62">
        <f t="shared" si="191"/>
        <v>0</v>
      </c>
      <c r="E712" s="78"/>
      <c r="F712" s="92">
        <f t="shared" si="195"/>
        <v>0</v>
      </c>
      <c r="G712" s="92">
        <f t="shared" si="195"/>
        <v>0</v>
      </c>
      <c r="H712" s="92">
        <f t="shared" si="195"/>
        <v>0</v>
      </c>
      <c r="I712" s="92">
        <f t="shared" si="195"/>
        <v>0</v>
      </c>
      <c r="J712" s="92">
        <f t="shared" si="195"/>
        <v>0</v>
      </c>
      <c r="K712" s="92">
        <f t="shared" si="195"/>
        <v>0</v>
      </c>
      <c r="L712" s="92">
        <f t="shared" si="195"/>
        <v>0</v>
      </c>
      <c r="M712" s="92">
        <f t="shared" si="195"/>
        <v>0</v>
      </c>
      <c r="N712" s="92">
        <f t="shared" si="195"/>
        <v>0</v>
      </c>
      <c r="O712" s="92">
        <f t="shared" si="195"/>
        <v>0</v>
      </c>
      <c r="P712" s="92">
        <f t="shared" si="195"/>
        <v>0</v>
      </c>
      <c r="Q712" s="92">
        <f t="shared" si="195"/>
        <v>0</v>
      </c>
      <c r="R712" s="92">
        <f t="shared" si="195"/>
        <v>0</v>
      </c>
      <c r="S712" s="92">
        <f t="shared" si="195"/>
        <v>0</v>
      </c>
      <c r="T712" s="92">
        <f t="shared" si="195"/>
        <v>0</v>
      </c>
      <c r="U712" s="92">
        <f t="shared" si="195"/>
        <v>0</v>
      </c>
      <c r="V712" s="92">
        <f t="shared" si="195"/>
        <v>0</v>
      </c>
      <c r="W712" s="92">
        <f t="shared" si="195"/>
        <v>0</v>
      </c>
      <c r="X712" s="92">
        <f t="shared" si="195"/>
        <v>0</v>
      </c>
      <c r="Y712" s="92">
        <f t="shared" si="195"/>
        <v>0</v>
      </c>
      <c r="Z712" s="92">
        <f t="shared" si="195"/>
        <v>0</v>
      </c>
      <c r="AA712" s="92">
        <f t="shared" si="195"/>
        <v>0</v>
      </c>
      <c r="AB712" s="92">
        <f t="shared" si="195"/>
        <v>0</v>
      </c>
      <c r="AC712" s="92">
        <f t="shared" si="195"/>
        <v>0</v>
      </c>
      <c r="AD712" s="92">
        <f t="shared" si="195"/>
        <v>0</v>
      </c>
      <c r="AE712" s="92">
        <f t="shared" si="195"/>
        <v>0</v>
      </c>
      <c r="AF712" s="92">
        <f t="shared" si="195"/>
        <v>0</v>
      </c>
      <c r="AG712" s="92">
        <f t="shared" si="195"/>
        <v>0</v>
      </c>
      <c r="AH712" s="92">
        <f t="shared" si="195"/>
        <v>0</v>
      </c>
      <c r="AI712" s="92">
        <f t="shared" si="195"/>
        <v>0</v>
      </c>
      <c r="AJ712" s="92">
        <f t="shared" si="195"/>
        <v>0</v>
      </c>
      <c r="AK712" s="92">
        <f t="shared" ref="AK712" si="196">$Q37*VLOOKUP($D712,$D$286:$BC$389,AK$681,FALSE)+$Q37*VLOOKUP(CONCATENATE("Preparació per ",LOWER($D712)),$D$286:$BC$389,AK$681,FALSE)</f>
        <v>0</v>
      </c>
      <c r="AL712" s="92">
        <f t="shared" si="193"/>
        <v>0</v>
      </c>
      <c r="AM712" s="92">
        <f t="shared" si="193"/>
        <v>0</v>
      </c>
      <c r="AN712" s="92">
        <f t="shared" si="193"/>
        <v>0</v>
      </c>
      <c r="AO712" s="92">
        <f t="shared" si="193"/>
        <v>0</v>
      </c>
      <c r="AP712" s="92">
        <f t="shared" si="193"/>
        <v>0</v>
      </c>
      <c r="AQ712" s="92">
        <f t="shared" si="193"/>
        <v>0</v>
      </c>
      <c r="AR712" s="92">
        <f t="shared" si="193"/>
        <v>0</v>
      </c>
      <c r="AS712" s="92">
        <f t="shared" si="193"/>
        <v>0</v>
      </c>
      <c r="AT712" s="92">
        <f t="shared" si="193"/>
        <v>0</v>
      </c>
      <c r="AU712" s="92">
        <f t="shared" si="193"/>
        <v>0</v>
      </c>
      <c r="AV712" s="92">
        <f t="shared" si="193"/>
        <v>0</v>
      </c>
      <c r="AW712" s="92">
        <f t="shared" si="193"/>
        <v>0</v>
      </c>
      <c r="AX712" s="92">
        <f t="shared" si="193"/>
        <v>0</v>
      </c>
      <c r="AY712" s="92">
        <f t="shared" si="193"/>
        <v>0</v>
      </c>
      <c r="AZ712" s="92">
        <f t="shared" si="193"/>
        <v>0</v>
      </c>
      <c r="BA712" s="92">
        <f t="shared" si="193"/>
        <v>0</v>
      </c>
      <c r="BB712" s="92">
        <f t="shared" si="193"/>
        <v>0</v>
      </c>
      <c r="BC712" s="92">
        <f t="shared" si="193"/>
        <v>0</v>
      </c>
    </row>
    <row r="713" spans="3:55" hidden="1">
      <c r="C713" s="62">
        <f t="shared" si="191"/>
        <v>0</v>
      </c>
      <c r="D713" s="62">
        <f t="shared" si="191"/>
        <v>0</v>
      </c>
      <c r="E713" s="78"/>
      <c r="F713" s="92">
        <f t="shared" ref="F713:AK717" si="197">$Q38*VLOOKUP($D713,$D$286:$BC$389,F$681,FALSE)+$Q38*VLOOKUP(CONCATENATE("Preparació per ",LOWER($D713)),$D$286:$BC$389,F$681,FALSE)</f>
        <v>0</v>
      </c>
      <c r="G713" s="92">
        <f t="shared" si="197"/>
        <v>0</v>
      </c>
      <c r="H713" s="92">
        <f t="shared" si="197"/>
        <v>0</v>
      </c>
      <c r="I713" s="92">
        <f t="shared" si="197"/>
        <v>0</v>
      </c>
      <c r="J713" s="92">
        <f t="shared" si="197"/>
        <v>0</v>
      </c>
      <c r="K713" s="92">
        <f t="shared" si="197"/>
        <v>0</v>
      </c>
      <c r="L713" s="92">
        <f t="shared" si="197"/>
        <v>0</v>
      </c>
      <c r="M713" s="92">
        <f t="shared" si="197"/>
        <v>0</v>
      </c>
      <c r="N713" s="92">
        <f t="shared" si="197"/>
        <v>0</v>
      </c>
      <c r="O713" s="92">
        <f t="shared" si="197"/>
        <v>0</v>
      </c>
      <c r="P713" s="92">
        <f t="shared" si="197"/>
        <v>0</v>
      </c>
      <c r="Q713" s="92">
        <f t="shared" si="197"/>
        <v>0</v>
      </c>
      <c r="R713" s="92">
        <f t="shared" si="197"/>
        <v>0</v>
      </c>
      <c r="S713" s="92">
        <f t="shared" si="197"/>
        <v>0</v>
      </c>
      <c r="T713" s="92">
        <f t="shared" si="197"/>
        <v>0</v>
      </c>
      <c r="U713" s="92">
        <f t="shared" si="197"/>
        <v>0</v>
      </c>
      <c r="V713" s="92">
        <f t="shared" si="197"/>
        <v>0</v>
      </c>
      <c r="W713" s="92">
        <f t="shared" si="197"/>
        <v>0</v>
      </c>
      <c r="X713" s="92">
        <f t="shared" si="197"/>
        <v>0</v>
      </c>
      <c r="Y713" s="92">
        <f t="shared" si="197"/>
        <v>0</v>
      </c>
      <c r="Z713" s="92">
        <f t="shared" si="197"/>
        <v>0</v>
      </c>
      <c r="AA713" s="92">
        <f t="shared" si="197"/>
        <v>0</v>
      </c>
      <c r="AB713" s="92">
        <f t="shared" si="197"/>
        <v>0</v>
      </c>
      <c r="AC713" s="92">
        <f t="shared" si="197"/>
        <v>0</v>
      </c>
      <c r="AD713" s="92">
        <f t="shared" si="197"/>
        <v>0</v>
      </c>
      <c r="AE713" s="92">
        <f t="shared" si="197"/>
        <v>0</v>
      </c>
      <c r="AF713" s="92">
        <f t="shared" si="197"/>
        <v>0</v>
      </c>
      <c r="AG713" s="92">
        <f t="shared" si="197"/>
        <v>0</v>
      </c>
      <c r="AH713" s="92">
        <f t="shared" si="197"/>
        <v>0</v>
      </c>
      <c r="AI713" s="92">
        <f t="shared" si="197"/>
        <v>0</v>
      </c>
      <c r="AJ713" s="92">
        <f t="shared" si="197"/>
        <v>0</v>
      </c>
      <c r="AK713" s="92">
        <f t="shared" si="197"/>
        <v>0</v>
      </c>
      <c r="AL713" s="92">
        <f t="shared" si="193"/>
        <v>0</v>
      </c>
      <c r="AM713" s="92">
        <f t="shared" si="193"/>
        <v>0</v>
      </c>
      <c r="AN713" s="92">
        <f t="shared" si="193"/>
        <v>0</v>
      </c>
      <c r="AO713" s="92">
        <f t="shared" si="193"/>
        <v>0</v>
      </c>
      <c r="AP713" s="92">
        <f t="shared" si="193"/>
        <v>0</v>
      </c>
      <c r="AQ713" s="92">
        <f t="shared" si="193"/>
        <v>0</v>
      </c>
      <c r="AR713" s="92">
        <f t="shared" si="193"/>
        <v>0</v>
      </c>
      <c r="AS713" s="92">
        <f t="shared" si="193"/>
        <v>0</v>
      </c>
      <c r="AT713" s="92">
        <f t="shared" si="193"/>
        <v>0</v>
      </c>
      <c r="AU713" s="92">
        <f t="shared" si="193"/>
        <v>0</v>
      </c>
      <c r="AV713" s="92">
        <f t="shared" si="193"/>
        <v>0</v>
      </c>
      <c r="AW713" s="92">
        <f t="shared" si="193"/>
        <v>0</v>
      </c>
      <c r="AX713" s="92">
        <f t="shared" si="193"/>
        <v>0</v>
      </c>
      <c r="AY713" s="92">
        <f t="shared" si="193"/>
        <v>0</v>
      </c>
      <c r="AZ713" s="92">
        <f t="shared" si="193"/>
        <v>0</v>
      </c>
      <c r="BA713" s="92">
        <f t="shared" si="193"/>
        <v>0</v>
      </c>
      <c r="BB713" s="92">
        <f t="shared" si="193"/>
        <v>0</v>
      </c>
      <c r="BC713" s="92">
        <f t="shared" si="193"/>
        <v>0</v>
      </c>
    </row>
    <row r="714" spans="3:55" hidden="1">
      <c r="C714" s="62">
        <f t="shared" si="191"/>
        <v>0</v>
      </c>
      <c r="D714" s="62">
        <f t="shared" si="191"/>
        <v>0</v>
      </c>
      <c r="E714" s="78"/>
      <c r="F714" s="92">
        <f t="shared" si="197"/>
        <v>0</v>
      </c>
      <c r="G714" s="92">
        <f t="shared" si="197"/>
        <v>0</v>
      </c>
      <c r="H714" s="92">
        <f t="shared" si="197"/>
        <v>0</v>
      </c>
      <c r="I714" s="92">
        <f t="shared" si="197"/>
        <v>0</v>
      </c>
      <c r="J714" s="92">
        <f t="shared" si="197"/>
        <v>0</v>
      </c>
      <c r="K714" s="92">
        <f t="shared" si="197"/>
        <v>0</v>
      </c>
      <c r="L714" s="92">
        <f t="shared" si="197"/>
        <v>0</v>
      </c>
      <c r="M714" s="92">
        <f t="shared" si="197"/>
        <v>0</v>
      </c>
      <c r="N714" s="92">
        <f t="shared" si="197"/>
        <v>0</v>
      </c>
      <c r="O714" s="92">
        <f t="shared" si="197"/>
        <v>0</v>
      </c>
      <c r="P714" s="92">
        <f t="shared" si="197"/>
        <v>0</v>
      </c>
      <c r="Q714" s="92">
        <f t="shared" si="197"/>
        <v>0</v>
      </c>
      <c r="R714" s="92">
        <f t="shared" si="197"/>
        <v>0</v>
      </c>
      <c r="S714" s="92">
        <f t="shared" si="197"/>
        <v>0</v>
      </c>
      <c r="T714" s="92">
        <f t="shared" si="197"/>
        <v>0</v>
      </c>
      <c r="U714" s="92">
        <f t="shared" si="197"/>
        <v>0</v>
      </c>
      <c r="V714" s="92">
        <f t="shared" si="197"/>
        <v>0</v>
      </c>
      <c r="W714" s="92">
        <f t="shared" si="197"/>
        <v>0</v>
      </c>
      <c r="X714" s="92">
        <f t="shared" si="197"/>
        <v>0</v>
      </c>
      <c r="Y714" s="92">
        <f t="shared" si="197"/>
        <v>0</v>
      </c>
      <c r="Z714" s="92">
        <f t="shared" si="197"/>
        <v>0</v>
      </c>
      <c r="AA714" s="92">
        <f t="shared" si="197"/>
        <v>0</v>
      </c>
      <c r="AB714" s="92">
        <f t="shared" si="197"/>
        <v>0</v>
      </c>
      <c r="AC714" s="92">
        <f t="shared" si="197"/>
        <v>0</v>
      </c>
      <c r="AD714" s="92">
        <f t="shared" si="197"/>
        <v>0</v>
      </c>
      <c r="AE714" s="92">
        <f t="shared" si="197"/>
        <v>0</v>
      </c>
      <c r="AF714" s="92">
        <f t="shared" si="197"/>
        <v>0</v>
      </c>
      <c r="AG714" s="92">
        <f t="shared" si="197"/>
        <v>0</v>
      </c>
      <c r="AH714" s="92">
        <f t="shared" si="197"/>
        <v>0</v>
      </c>
      <c r="AI714" s="92">
        <f t="shared" si="197"/>
        <v>0</v>
      </c>
      <c r="AJ714" s="92">
        <f t="shared" si="197"/>
        <v>0</v>
      </c>
      <c r="AK714" s="92">
        <f t="shared" si="197"/>
        <v>0</v>
      </c>
      <c r="AL714" s="92">
        <f t="shared" si="193"/>
        <v>0</v>
      </c>
      <c r="AM714" s="92">
        <f t="shared" si="193"/>
        <v>0</v>
      </c>
      <c r="AN714" s="92">
        <f t="shared" si="193"/>
        <v>0</v>
      </c>
      <c r="AO714" s="92">
        <f t="shared" si="193"/>
        <v>0</v>
      </c>
      <c r="AP714" s="92">
        <f t="shared" si="193"/>
        <v>0</v>
      </c>
      <c r="AQ714" s="92">
        <f t="shared" si="193"/>
        <v>0</v>
      </c>
      <c r="AR714" s="92">
        <f t="shared" si="193"/>
        <v>0</v>
      </c>
      <c r="AS714" s="92">
        <f t="shared" si="193"/>
        <v>0</v>
      </c>
      <c r="AT714" s="92">
        <f t="shared" si="193"/>
        <v>0</v>
      </c>
      <c r="AU714" s="92">
        <f t="shared" si="193"/>
        <v>0</v>
      </c>
      <c r="AV714" s="92">
        <f t="shared" si="193"/>
        <v>0</v>
      </c>
      <c r="AW714" s="92">
        <f t="shared" si="193"/>
        <v>0</v>
      </c>
      <c r="AX714" s="92">
        <f t="shared" si="193"/>
        <v>0</v>
      </c>
      <c r="AY714" s="92">
        <f t="shared" si="193"/>
        <v>0</v>
      </c>
      <c r="AZ714" s="92">
        <f t="shared" si="193"/>
        <v>0</v>
      </c>
      <c r="BA714" s="92">
        <f t="shared" si="193"/>
        <v>0</v>
      </c>
      <c r="BB714" s="92">
        <f t="shared" si="193"/>
        <v>0</v>
      </c>
      <c r="BC714" s="92">
        <f t="shared" si="193"/>
        <v>0</v>
      </c>
    </row>
    <row r="715" spans="3:55" hidden="1">
      <c r="C715" s="62">
        <f t="shared" ref="C715:D717" si="198">+C40</f>
        <v>0</v>
      </c>
      <c r="D715" s="62">
        <f t="shared" si="198"/>
        <v>0</v>
      </c>
      <c r="E715" s="78"/>
      <c r="F715" s="92">
        <f t="shared" si="197"/>
        <v>0</v>
      </c>
      <c r="G715" s="92">
        <f t="shared" si="197"/>
        <v>0</v>
      </c>
      <c r="H715" s="92">
        <f t="shared" si="197"/>
        <v>0</v>
      </c>
      <c r="I715" s="92">
        <f t="shared" si="197"/>
        <v>0</v>
      </c>
      <c r="J715" s="92">
        <f t="shared" si="197"/>
        <v>0</v>
      </c>
      <c r="K715" s="92">
        <f t="shared" si="197"/>
        <v>0</v>
      </c>
      <c r="L715" s="92">
        <f t="shared" si="197"/>
        <v>0</v>
      </c>
      <c r="M715" s="92">
        <f t="shared" si="197"/>
        <v>0</v>
      </c>
      <c r="N715" s="92">
        <f t="shared" si="197"/>
        <v>0</v>
      </c>
      <c r="O715" s="92">
        <f t="shared" si="197"/>
        <v>0</v>
      </c>
      <c r="P715" s="92">
        <f t="shared" si="197"/>
        <v>0</v>
      </c>
      <c r="Q715" s="92">
        <f t="shared" si="197"/>
        <v>0</v>
      </c>
      <c r="R715" s="92">
        <f t="shared" si="197"/>
        <v>0</v>
      </c>
      <c r="S715" s="92">
        <f t="shared" si="197"/>
        <v>0</v>
      </c>
      <c r="T715" s="92">
        <f t="shared" si="197"/>
        <v>0</v>
      </c>
      <c r="U715" s="92">
        <f t="shared" si="197"/>
        <v>0</v>
      </c>
      <c r="V715" s="92">
        <f t="shared" si="197"/>
        <v>0</v>
      </c>
      <c r="W715" s="92">
        <f t="shared" si="197"/>
        <v>0</v>
      </c>
      <c r="X715" s="92">
        <f t="shared" si="197"/>
        <v>0</v>
      </c>
      <c r="Y715" s="92">
        <f t="shared" si="197"/>
        <v>0</v>
      </c>
      <c r="Z715" s="92">
        <f t="shared" si="197"/>
        <v>0</v>
      </c>
      <c r="AA715" s="92">
        <f t="shared" si="197"/>
        <v>0</v>
      </c>
      <c r="AB715" s="92">
        <f t="shared" si="197"/>
        <v>0</v>
      </c>
      <c r="AC715" s="92">
        <f t="shared" si="197"/>
        <v>0</v>
      </c>
      <c r="AD715" s="92">
        <f t="shared" si="197"/>
        <v>0</v>
      </c>
      <c r="AE715" s="92">
        <f t="shared" si="197"/>
        <v>0</v>
      </c>
      <c r="AF715" s="92">
        <f t="shared" si="197"/>
        <v>0</v>
      </c>
      <c r="AG715" s="92">
        <f t="shared" si="197"/>
        <v>0</v>
      </c>
      <c r="AH715" s="92">
        <f t="shared" si="197"/>
        <v>0</v>
      </c>
      <c r="AI715" s="92">
        <f t="shared" si="197"/>
        <v>0</v>
      </c>
      <c r="AJ715" s="92">
        <f t="shared" si="197"/>
        <v>0</v>
      </c>
      <c r="AK715" s="92">
        <f t="shared" si="197"/>
        <v>0</v>
      </c>
      <c r="AL715" s="92">
        <f t="shared" si="193"/>
        <v>0</v>
      </c>
      <c r="AM715" s="92">
        <f t="shared" si="193"/>
        <v>0</v>
      </c>
      <c r="AN715" s="92">
        <f t="shared" si="193"/>
        <v>0</v>
      </c>
      <c r="AO715" s="92">
        <f t="shared" ref="AO715:BC715" si="199">$Q40*VLOOKUP($D715,$D$286:$BC$389,AO$681,FALSE)+$Q40*VLOOKUP(CONCATENATE("Preparació per ",LOWER($D715)),$D$286:$BC$389,AO$681,FALSE)</f>
        <v>0</v>
      </c>
      <c r="AP715" s="92">
        <f t="shared" si="199"/>
        <v>0</v>
      </c>
      <c r="AQ715" s="92">
        <f t="shared" si="199"/>
        <v>0</v>
      </c>
      <c r="AR715" s="92">
        <f t="shared" si="199"/>
        <v>0</v>
      </c>
      <c r="AS715" s="92">
        <f t="shared" si="199"/>
        <v>0</v>
      </c>
      <c r="AT715" s="92">
        <f t="shared" si="199"/>
        <v>0</v>
      </c>
      <c r="AU715" s="92">
        <f t="shared" si="199"/>
        <v>0</v>
      </c>
      <c r="AV715" s="92">
        <f t="shared" si="199"/>
        <v>0</v>
      </c>
      <c r="AW715" s="92">
        <f t="shared" si="199"/>
        <v>0</v>
      </c>
      <c r="AX715" s="92">
        <f t="shared" si="199"/>
        <v>0</v>
      </c>
      <c r="AY715" s="92">
        <f t="shared" si="199"/>
        <v>0</v>
      </c>
      <c r="AZ715" s="92">
        <f t="shared" si="199"/>
        <v>0</v>
      </c>
      <c r="BA715" s="92">
        <f t="shared" si="199"/>
        <v>0</v>
      </c>
      <c r="BB715" s="92">
        <f t="shared" si="199"/>
        <v>0</v>
      </c>
      <c r="BC715" s="92">
        <f t="shared" si="199"/>
        <v>0</v>
      </c>
    </row>
    <row r="716" spans="3:55" hidden="1">
      <c r="C716" s="55" t="str">
        <f t="shared" si="198"/>
        <v>RECOL.LECCIÓ</v>
      </c>
      <c r="D716" s="55" t="str">
        <f t="shared" si="198"/>
        <v>Recol.lecció carbassa</v>
      </c>
      <c r="E716" s="79"/>
      <c r="F716" s="93">
        <f t="shared" si="197"/>
        <v>0</v>
      </c>
      <c r="G716" s="93">
        <f t="shared" si="197"/>
        <v>0</v>
      </c>
      <c r="H716" s="93">
        <f t="shared" si="197"/>
        <v>0</v>
      </c>
      <c r="I716" s="93">
        <f t="shared" si="197"/>
        <v>0</v>
      </c>
      <c r="J716" s="93">
        <f t="shared" si="197"/>
        <v>0</v>
      </c>
      <c r="K716" s="93">
        <f t="shared" si="197"/>
        <v>0</v>
      </c>
      <c r="L716" s="93">
        <f t="shared" si="197"/>
        <v>0</v>
      </c>
      <c r="M716" s="93">
        <f t="shared" si="197"/>
        <v>0</v>
      </c>
      <c r="N716" s="93">
        <f t="shared" si="197"/>
        <v>0</v>
      </c>
      <c r="O716" s="93">
        <f t="shared" si="197"/>
        <v>0</v>
      </c>
      <c r="P716" s="93">
        <f t="shared" si="197"/>
        <v>0</v>
      </c>
      <c r="Q716" s="93">
        <f t="shared" si="197"/>
        <v>0</v>
      </c>
      <c r="R716" s="93">
        <f t="shared" si="197"/>
        <v>0</v>
      </c>
      <c r="S716" s="93">
        <f t="shared" si="197"/>
        <v>0</v>
      </c>
      <c r="T716" s="93">
        <f t="shared" si="197"/>
        <v>0</v>
      </c>
      <c r="U716" s="93">
        <f t="shared" si="197"/>
        <v>0</v>
      </c>
      <c r="V716" s="93">
        <f t="shared" si="197"/>
        <v>0</v>
      </c>
      <c r="W716" s="93">
        <f t="shared" si="197"/>
        <v>0</v>
      </c>
      <c r="X716" s="93">
        <f t="shared" si="197"/>
        <v>0</v>
      </c>
      <c r="Y716" s="93">
        <f t="shared" si="197"/>
        <v>0</v>
      </c>
      <c r="Z716" s="93">
        <f t="shared" si="197"/>
        <v>0</v>
      </c>
      <c r="AA716" s="93">
        <f t="shared" si="197"/>
        <v>0</v>
      </c>
      <c r="AB716" s="93">
        <f t="shared" si="197"/>
        <v>0</v>
      </c>
      <c r="AC716" s="93">
        <f t="shared" si="197"/>
        <v>0</v>
      </c>
      <c r="AD716" s="93">
        <f t="shared" si="197"/>
        <v>0</v>
      </c>
      <c r="AE716" s="93">
        <f t="shared" si="197"/>
        <v>0</v>
      </c>
      <c r="AF716" s="93">
        <f t="shared" si="197"/>
        <v>0</v>
      </c>
      <c r="AG716" s="93">
        <f t="shared" si="197"/>
        <v>0</v>
      </c>
      <c r="AH716" s="93">
        <f t="shared" si="197"/>
        <v>0</v>
      </c>
      <c r="AI716" s="93">
        <f t="shared" si="197"/>
        <v>0</v>
      </c>
      <c r="AJ716" s="93">
        <f t="shared" si="197"/>
        <v>0</v>
      </c>
      <c r="AK716" s="93">
        <f t="shared" si="197"/>
        <v>0</v>
      </c>
      <c r="AL716" s="93">
        <f t="shared" ref="AL716:BC717" si="200">$Q41*VLOOKUP($D716,$D$286:$BC$389,AL$681,FALSE)+$Q41*VLOOKUP(CONCATENATE("Preparació per ",LOWER($D716)),$D$286:$BC$389,AL$681,FALSE)</f>
        <v>0</v>
      </c>
      <c r="AM716" s="93">
        <f t="shared" si="200"/>
        <v>0</v>
      </c>
      <c r="AN716" s="93">
        <f t="shared" si="200"/>
        <v>0</v>
      </c>
      <c r="AO716" s="93">
        <f t="shared" si="200"/>
        <v>0</v>
      </c>
      <c r="AP716" s="93">
        <f t="shared" si="200"/>
        <v>0</v>
      </c>
      <c r="AQ716" s="93">
        <f t="shared" si="200"/>
        <v>0</v>
      </c>
      <c r="AR716" s="93">
        <f t="shared" si="200"/>
        <v>0</v>
      </c>
      <c r="AS716" s="93">
        <f t="shared" si="200"/>
        <v>0</v>
      </c>
      <c r="AT716" s="93">
        <f t="shared" si="200"/>
        <v>0</v>
      </c>
      <c r="AU716" s="93">
        <f t="shared" si="200"/>
        <v>0</v>
      </c>
      <c r="AV716" s="93">
        <f t="shared" si="200"/>
        <v>0</v>
      </c>
      <c r="AW716" s="93">
        <f t="shared" si="200"/>
        <v>0</v>
      </c>
      <c r="AX716" s="93">
        <f t="shared" si="200"/>
        <v>0</v>
      </c>
      <c r="AY716" s="93">
        <f t="shared" si="200"/>
        <v>0</v>
      </c>
      <c r="AZ716" s="93">
        <f t="shared" si="200"/>
        <v>0</v>
      </c>
      <c r="BA716" s="93">
        <f t="shared" si="200"/>
        <v>0</v>
      </c>
      <c r="BB716" s="93">
        <f t="shared" si="200"/>
        <v>0</v>
      </c>
      <c r="BC716" s="93">
        <f t="shared" si="200"/>
        <v>0</v>
      </c>
    </row>
    <row r="717" spans="3:55" hidden="1">
      <c r="C717" s="55">
        <f t="shared" si="198"/>
        <v>0</v>
      </c>
      <c r="D717" s="55">
        <f t="shared" si="198"/>
        <v>0</v>
      </c>
      <c r="E717" s="79"/>
      <c r="F717" s="93">
        <f t="shared" si="197"/>
        <v>0</v>
      </c>
      <c r="G717" s="93">
        <f t="shared" si="197"/>
        <v>0</v>
      </c>
      <c r="H717" s="93">
        <f t="shared" si="197"/>
        <v>0</v>
      </c>
      <c r="I717" s="93">
        <f t="shared" si="197"/>
        <v>0</v>
      </c>
      <c r="J717" s="93">
        <f t="shared" si="197"/>
        <v>0</v>
      </c>
      <c r="K717" s="93">
        <f t="shared" si="197"/>
        <v>0</v>
      </c>
      <c r="L717" s="93">
        <f t="shared" si="197"/>
        <v>0</v>
      </c>
      <c r="M717" s="93">
        <f t="shared" si="197"/>
        <v>0</v>
      </c>
      <c r="N717" s="93">
        <f t="shared" si="197"/>
        <v>0</v>
      </c>
      <c r="O717" s="93">
        <f t="shared" si="197"/>
        <v>0</v>
      </c>
      <c r="P717" s="93">
        <f t="shared" si="197"/>
        <v>0</v>
      </c>
      <c r="Q717" s="93">
        <f t="shared" si="197"/>
        <v>0</v>
      </c>
      <c r="R717" s="93">
        <f t="shared" si="197"/>
        <v>0</v>
      </c>
      <c r="S717" s="93">
        <f t="shared" si="197"/>
        <v>0</v>
      </c>
      <c r="T717" s="93">
        <f t="shared" si="197"/>
        <v>0</v>
      </c>
      <c r="U717" s="93">
        <f t="shared" si="197"/>
        <v>0</v>
      </c>
      <c r="V717" s="93">
        <f t="shared" si="197"/>
        <v>0</v>
      </c>
      <c r="W717" s="93">
        <f t="shared" si="197"/>
        <v>0</v>
      </c>
      <c r="X717" s="93">
        <f t="shared" si="197"/>
        <v>0</v>
      </c>
      <c r="Y717" s="93">
        <f t="shared" si="197"/>
        <v>0</v>
      </c>
      <c r="Z717" s="93">
        <f t="shared" si="197"/>
        <v>0</v>
      </c>
      <c r="AA717" s="93">
        <f t="shared" si="197"/>
        <v>0</v>
      </c>
      <c r="AB717" s="93">
        <f t="shared" si="197"/>
        <v>0</v>
      </c>
      <c r="AC717" s="93">
        <f t="shared" si="197"/>
        <v>0</v>
      </c>
      <c r="AD717" s="93">
        <f t="shared" si="197"/>
        <v>0</v>
      </c>
      <c r="AE717" s="93">
        <f t="shared" si="197"/>
        <v>0</v>
      </c>
      <c r="AF717" s="93">
        <f t="shared" si="197"/>
        <v>0</v>
      </c>
      <c r="AG717" s="93">
        <f t="shared" si="197"/>
        <v>0</v>
      </c>
      <c r="AH717" s="93">
        <f t="shared" si="197"/>
        <v>0</v>
      </c>
      <c r="AI717" s="93">
        <f t="shared" si="197"/>
        <v>0</v>
      </c>
      <c r="AJ717" s="93">
        <f t="shared" si="197"/>
        <v>0</v>
      </c>
      <c r="AK717" s="93">
        <f t="shared" si="197"/>
        <v>0</v>
      </c>
      <c r="AL717" s="93">
        <f t="shared" si="200"/>
        <v>0</v>
      </c>
      <c r="AM717" s="93">
        <f t="shared" si="200"/>
        <v>0</v>
      </c>
      <c r="AN717" s="93">
        <f t="shared" si="200"/>
        <v>0</v>
      </c>
      <c r="AO717" s="93">
        <f t="shared" si="200"/>
        <v>0</v>
      </c>
      <c r="AP717" s="93">
        <f t="shared" si="200"/>
        <v>0</v>
      </c>
      <c r="AQ717" s="93">
        <f t="shared" si="200"/>
        <v>0</v>
      </c>
      <c r="AR717" s="93">
        <f t="shared" si="200"/>
        <v>0</v>
      </c>
      <c r="AS717" s="93">
        <f t="shared" si="200"/>
        <v>0</v>
      </c>
      <c r="AT717" s="93">
        <f t="shared" si="200"/>
        <v>0</v>
      </c>
      <c r="AU717" s="93">
        <f t="shared" si="200"/>
        <v>0</v>
      </c>
      <c r="AV717" s="93">
        <f t="shared" si="200"/>
        <v>0</v>
      </c>
      <c r="AW717" s="93">
        <f t="shared" si="200"/>
        <v>0</v>
      </c>
      <c r="AX717" s="93">
        <f t="shared" si="200"/>
        <v>0</v>
      </c>
      <c r="AY717" s="93">
        <f t="shared" si="200"/>
        <v>0</v>
      </c>
      <c r="AZ717" s="93">
        <f t="shared" si="200"/>
        <v>0</v>
      </c>
      <c r="BA717" s="93">
        <f t="shared" si="200"/>
        <v>0</v>
      </c>
      <c r="BB717" s="93">
        <f t="shared" si="200"/>
        <v>0</v>
      </c>
      <c r="BC717" s="93">
        <f t="shared" si="200"/>
        <v>0</v>
      </c>
    </row>
    <row r="718" spans="3:55" hidden="1">
      <c r="E718" s="84">
        <f>SUM(E683:E717)</f>
        <v>0</v>
      </c>
      <c r="F718" s="84">
        <f t="shared" ref="F718:BC718" si="201">SUM(F683:F717)</f>
        <v>0</v>
      </c>
      <c r="G718" s="84">
        <f t="shared" si="201"/>
        <v>0</v>
      </c>
      <c r="H718" s="84">
        <f t="shared" si="201"/>
        <v>0</v>
      </c>
      <c r="I718" s="84">
        <f t="shared" si="201"/>
        <v>0</v>
      </c>
      <c r="J718" s="84">
        <f t="shared" si="201"/>
        <v>0</v>
      </c>
      <c r="K718" s="84">
        <f t="shared" si="201"/>
        <v>0</v>
      </c>
      <c r="L718" s="84">
        <f t="shared" si="201"/>
        <v>0</v>
      </c>
      <c r="M718" s="84">
        <f t="shared" si="201"/>
        <v>0</v>
      </c>
      <c r="N718" s="84">
        <f t="shared" si="201"/>
        <v>0</v>
      </c>
      <c r="O718" s="84">
        <f t="shared" si="201"/>
        <v>0</v>
      </c>
      <c r="P718" s="84">
        <f t="shared" si="201"/>
        <v>0</v>
      </c>
      <c r="Q718" s="84">
        <f t="shared" si="201"/>
        <v>0</v>
      </c>
      <c r="R718" s="84">
        <f t="shared" si="201"/>
        <v>0</v>
      </c>
      <c r="S718" s="84">
        <f t="shared" si="201"/>
        <v>0</v>
      </c>
      <c r="T718" s="84">
        <f t="shared" si="201"/>
        <v>0</v>
      </c>
      <c r="U718" s="84">
        <f t="shared" si="201"/>
        <v>0</v>
      </c>
      <c r="V718" s="84">
        <f t="shared" si="201"/>
        <v>0</v>
      </c>
      <c r="W718" s="84">
        <f t="shared" si="201"/>
        <v>0</v>
      </c>
      <c r="X718" s="84">
        <f t="shared" si="201"/>
        <v>0</v>
      </c>
      <c r="Y718" s="84">
        <f t="shared" si="201"/>
        <v>0</v>
      </c>
      <c r="Z718" s="84">
        <f t="shared" si="201"/>
        <v>0</v>
      </c>
      <c r="AA718" s="84">
        <f t="shared" si="201"/>
        <v>0</v>
      </c>
      <c r="AB718" s="84">
        <f t="shared" si="201"/>
        <v>0</v>
      </c>
      <c r="AC718" s="84">
        <f t="shared" si="201"/>
        <v>0</v>
      </c>
      <c r="AD718" s="84">
        <f t="shared" si="201"/>
        <v>0</v>
      </c>
      <c r="AE718" s="84">
        <f t="shared" si="201"/>
        <v>0</v>
      </c>
      <c r="AF718" s="84">
        <f t="shared" si="201"/>
        <v>0</v>
      </c>
      <c r="AG718" s="84">
        <f t="shared" si="201"/>
        <v>0</v>
      </c>
      <c r="AH718" s="84">
        <f t="shared" si="201"/>
        <v>0</v>
      </c>
      <c r="AI718" s="84">
        <f t="shared" si="201"/>
        <v>0</v>
      </c>
      <c r="AJ718" s="84">
        <f t="shared" si="201"/>
        <v>0</v>
      </c>
      <c r="AK718" s="84">
        <f t="shared" si="201"/>
        <v>0</v>
      </c>
      <c r="AL718" s="84">
        <f t="shared" si="201"/>
        <v>0</v>
      </c>
      <c r="AM718" s="84">
        <f t="shared" si="201"/>
        <v>0</v>
      </c>
      <c r="AN718" s="84">
        <f t="shared" si="201"/>
        <v>0</v>
      </c>
      <c r="AO718" s="84">
        <f t="shared" si="201"/>
        <v>0</v>
      </c>
      <c r="AP718" s="84">
        <f t="shared" si="201"/>
        <v>0</v>
      </c>
      <c r="AQ718" s="84">
        <f t="shared" si="201"/>
        <v>0</v>
      </c>
      <c r="AR718" s="84">
        <f t="shared" si="201"/>
        <v>0</v>
      </c>
      <c r="AS718" s="84">
        <f t="shared" si="201"/>
        <v>0</v>
      </c>
      <c r="AT718" s="84">
        <f t="shared" si="201"/>
        <v>0</v>
      </c>
      <c r="AU718" s="84">
        <f t="shared" si="201"/>
        <v>0</v>
      </c>
      <c r="AV718" s="84">
        <f t="shared" si="201"/>
        <v>0</v>
      </c>
      <c r="AW718" s="84">
        <f t="shared" si="201"/>
        <v>0</v>
      </c>
      <c r="AX718" s="84">
        <f t="shared" si="201"/>
        <v>0</v>
      </c>
      <c r="AY718" s="84">
        <f t="shared" si="201"/>
        <v>0</v>
      </c>
      <c r="AZ718" s="84">
        <f t="shared" si="201"/>
        <v>0</v>
      </c>
      <c r="BA718" s="84">
        <f t="shared" si="201"/>
        <v>0</v>
      </c>
      <c r="BB718" s="84">
        <f t="shared" si="201"/>
        <v>0</v>
      </c>
      <c r="BC718" s="84">
        <f t="shared" si="201"/>
        <v>0</v>
      </c>
    </row>
    <row r="719" spans="3:55" hidden="1">
      <c r="F719" s="5">
        <f t="shared" ref="F719:BC719" si="202">+F718*F49</f>
        <v>0</v>
      </c>
      <c r="G719" s="5">
        <f t="shared" si="202"/>
        <v>0</v>
      </c>
      <c r="H719" s="5">
        <f t="shared" si="202"/>
        <v>0</v>
      </c>
      <c r="I719" s="5">
        <f t="shared" si="202"/>
        <v>0</v>
      </c>
      <c r="J719" s="5">
        <f t="shared" si="202"/>
        <v>0</v>
      </c>
      <c r="K719" s="5">
        <f t="shared" si="202"/>
        <v>0</v>
      </c>
      <c r="L719" s="5">
        <f t="shared" si="202"/>
        <v>0</v>
      </c>
      <c r="M719" s="5">
        <f t="shared" si="202"/>
        <v>0</v>
      </c>
      <c r="N719" s="5">
        <f t="shared" si="202"/>
        <v>0</v>
      </c>
      <c r="O719" s="5">
        <f t="shared" si="202"/>
        <v>0</v>
      </c>
      <c r="P719" s="5">
        <f t="shared" si="202"/>
        <v>0</v>
      </c>
      <c r="Q719" s="5">
        <f t="shared" si="202"/>
        <v>0</v>
      </c>
      <c r="R719" s="5">
        <f t="shared" si="202"/>
        <v>0</v>
      </c>
      <c r="S719" s="5">
        <f t="shared" si="202"/>
        <v>0</v>
      </c>
      <c r="T719" s="5">
        <f t="shared" si="202"/>
        <v>0</v>
      </c>
      <c r="U719" s="5">
        <f t="shared" si="202"/>
        <v>0</v>
      </c>
      <c r="V719" s="5">
        <f t="shared" si="202"/>
        <v>0</v>
      </c>
      <c r="W719" s="5">
        <f t="shared" si="202"/>
        <v>0</v>
      </c>
      <c r="X719" s="5">
        <f t="shared" si="202"/>
        <v>0</v>
      </c>
      <c r="Y719" s="5">
        <f t="shared" si="202"/>
        <v>0</v>
      </c>
      <c r="Z719" s="5">
        <f t="shared" si="202"/>
        <v>0</v>
      </c>
      <c r="AA719" s="5">
        <f t="shared" si="202"/>
        <v>0</v>
      </c>
      <c r="AB719" s="5">
        <f t="shared" si="202"/>
        <v>0</v>
      </c>
      <c r="AC719" s="5">
        <f t="shared" si="202"/>
        <v>0</v>
      </c>
      <c r="AD719" s="5">
        <f t="shared" si="202"/>
        <v>0</v>
      </c>
      <c r="AE719" s="5">
        <f t="shared" si="202"/>
        <v>0</v>
      </c>
      <c r="AF719" s="5">
        <f t="shared" si="202"/>
        <v>0</v>
      </c>
      <c r="AG719" s="5">
        <f t="shared" si="202"/>
        <v>0</v>
      </c>
      <c r="AH719" s="5">
        <f t="shared" si="202"/>
        <v>0</v>
      </c>
      <c r="AI719" s="5">
        <f t="shared" si="202"/>
        <v>0</v>
      </c>
      <c r="AJ719" s="5">
        <f t="shared" si="202"/>
        <v>0</v>
      </c>
      <c r="AK719" s="5">
        <f t="shared" si="202"/>
        <v>0</v>
      </c>
      <c r="AL719" s="5">
        <f t="shared" si="202"/>
        <v>0</v>
      </c>
      <c r="AM719" s="5">
        <f t="shared" si="202"/>
        <v>0</v>
      </c>
      <c r="AN719" s="5">
        <f t="shared" si="202"/>
        <v>0</v>
      </c>
      <c r="AO719" s="5">
        <f t="shared" si="202"/>
        <v>0</v>
      </c>
      <c r="AP719" s="5">
        <f t="shared" si="202"/>
        <v>0</v>
      </c>
      <c r="AQ719" s="5">
        <f t="shared" si="202"/>
        <v>0</v>
      </c>
      <c r="AR719" s="5">
        <f t="shared" si="202"/>
        <v>0</v>
      </c>
      <c r="AS719" s="5">
        <f t="shared" si="202"/>
        <v>0</v>
      </c>
      <c r="AT719" s="5">
        <f t="shared" si="202"/>
        <v>0</v>
      </c>
      <c r="AU719" s="5">
        <f t="shared" si="202"/>
        <v>0</v>
      </c>
      <c r="AV719" s="5">
        <f t="shared" si="202"/>
        <v>0</v>
      </c>
      <c r="AW719" s="5">
        <f t="shared" si="202"/>
        <v>0</v>
      </c>
      <c r="AX719" s="5">
        <f t="shared" si="202"/>
        <v>0</v>
      </c>
      <c r="AY719" s="5">
        <f t="shared" si="202"/>
        <v>0</v>
      </c>
      <c r="AZ719" s="5">
        <f t="shared" si="202"/>
        <v>0</v>
      </c>
      <c r="BA719" s="5">
        <f t="shared" si="202"/>
        <v>0</v>
      </c>
      <c r="BB719" s="5">
        <f t="shared" si="202"/>
        <v>0</v>
      </c>
      <c r="BC719" s="5">
        <f t="shared" si="202"/>
        <v>0</v>
      </c>
    </row>
    <row r="720" spans="3:55" hidden="1"/>
    <row r="721" spans="3:4" ht="12" hidden="1" customHeight="1"/>
    <row r="724" spans="3:4" ht="13.5" thickBot="1"/>
    <row r="725" spans="3:4" ht="27.95" customHeight="1" thickTop="1" thickBot="1">
      <c r="C725" s="181" t="s">
        <v>213</v>
      </c>
      <c r="D725" s="185" t="str">
        <f>HYPERLINK("#Resultats!c5","Torna a resultats")</f>
        <v>Torna a resultats</v>
      </c>
    </row>
    <row r="726" spans="3:4" ht="12" customHeight="1" thickTop="1"/>
    <row r="756" spans="3:4" ht="12" customHeight="1"/>
    <row r="764" spans="3:4" ht="13.5" thickBot="1"/>
    <row r="765" spans="3:4" ht="27.95" customHeight="1" thickTop="1" thickBot="1">
      <c r="C765" s="181" t="s">
        <v>213</v>
      </c>
      <c r="D765" s="185" t="str">
        <f>HYPERLINK("#Resultats!c5","Torna a resultats")</f>
        <v>Torna a resultats</v>
      </c>
    </row>
    <row r="766" spans="3:4" ht="12" customHeight="1" thickTop="1"/>
    <row r="798" ht="12" customHeight="1"/>
    <row r="804" spans="3:4" ht="13.5" thickBot="1"/>
    <row r="805" spans="3:4" ht="27.95" customHeight="1" thickTop="1" thickBot="1">
      <c r="C805" s="181" t="s">
        <v>213</v>
      </c>
      <c r="D805" s="185" t="str">
        <f>HYPERLINK("#Resultats!c5","Torna a resultats")</f>
        <v>Torna a resultats</v>
      </c>
    </row>
    <row r="806" spans="3:4" ht="13.5" thickTop="1"/>
    <row r="807" spans="3:4" ht="12" customHeight="1"/>
    <row r="825" ht="12" customHeight="1"/>
    <row r="844" spans="3:4" ht="13.5" thickBot="1"/>
    <row r="845" spans="3:4" ht="27.95" customHeight="1" thickTop="1" thickBot="1">
      <c r="C845" s="181" t="s">
        <v>213</v>
      </c>
      <c r="D845" s="185" t="str">
        <f>HYPERLINK("#Resultats!c5","Torna a resultats")</f>
        <v>Torna a resultats</v>
      </c>
    </row>
    <row r="846" spans="3:4" ht="13.5" thickTop="1"/>
    <row r="847" spans="3:4" ht="12" customHeight="1"/>
    <row r="853" ht="12" customHeight="1"/>
    <row r="884" spans="3:4" ht="13.5" thickBot="1"/>
    <row r="885" spans="3:4" ht="27.95" customHeight="1" thickTop="1" thickBot="1">
      <c r="C885" s="181" t="s">
        <v>213</v>
      </c>
      <c r="D885" s="185" t="str">
        <f>HYPERLINK("#Resultats!c5","Torna a resultats")</f>
        <v>Torna a resultats</v>
      </c>
    </row>
    <row r="886" spans="3:4" ht="13.5" thickTop="1"/>
    <row r="887" spans="3:4" ht="12" customHeight="1"/>
    <row r="907" ht="12" customHeight="1"/>
    <row r="930" spans="3:17" ht="15">
      <c r="D930" s="131" t="str">
        <f>CONCATENATE($E$3,". Distribució de costos entre els requeriments. ","Cost total: ",TEXT(Q933,"#.##0,00 €"))</f>
        <v>Carbassa. Distribució de costos entre els requeriments. Cost total: 0,00 €</v>
      </c>
      <c r="E930" s="131"/>
      <c r="F930" s="131"/>
      <c r="G930" s="131"/>
      <c r="H930" s="131"/>
      <c r="I930" s="131"/>
      <c r="J930" s="131"/>
      <c r="K930" s="131"/>
      <c r="L930" s="131"/>
      <c r="M930" s="131"/>
      <c r="N930" s="131"/>
      <c r="O930" s="131"/>
      <c r="P930" s="131"/>
      <c r="Q930" s="131"/>
    </row>
    <row r="931" spans="3:17" ht="15">
      <c r="D931" s="131" t="str">
        <f>+D681</f>
        <v>Requeriments pel cultiu: Carbassa</v>
      </c>
      <c r="E931" s="131">
        <f>+E681</f>
        <v>0</v>
      </c>
      <c r="F931" s="131"/>
      <c r="G931" s="131"/>
      <c r="H931" s="131"/>
      <c r="I931" s="131"/>
      <c r="J931" s="131"/>
      <c r="K931" s="131"/>
      <c r="L931" s="131"/>
      <c r="M931" s="131"/>
      <c r="N931" s="131"/>
      <c r="O931" s="131"/>
      <c r="P931" s="131"/>
      <c r="Q931" s="131"/>
    </row>
    <row r="932" spans="3:17" ht="15">
      <c r="D932" s="131">
        <f>+D682</f>
        <v>0</v>
      </c>
      <c r="E932" s="131">
        <f>+E682</f>
        <v>0</v>
      </c>
      <c r="F932" s="131" t="s">
        <v>163</v>
      </c>
      <c r="G932" s="131" t="s">
        <v>164</v>
      </c>
      <c r="H932" s="131" t="s">
        <v>173</v>
      </c>
      <c r="I932" s="131" t="s">
        <v>165</v>
      </c>
      <c r="J932" s="131" t="s">
        <v>166</v>
      </c>
      <c r="K932" s="131" t="s">
        <v>167</v>
      </c>
      <c r="L932" s="131" t="s">
        <v>168</v>
      </c>
      <c r="M932" s="131" t="s">
        <v>169</v>
      </c>
      <c r="N932" s="131" t="s">
        <v>170</v>
      </c>
      <c r="O932" s="131" t="s">
        <v>171</v>
      </c>
      <c r="P932" s="131" t="s">
        <v>172</v>
      </c>
      <c r="Q932" s="131"/>
    </row>
    <row r="933" spans="3:17" ht="15">
      <c r="D933" s="131"/>
      <c r="E933" s="131"/>
      <c r="F933" s="179">
        <f>F719+G718*I49+I719</f>
        <v>0</v>
      </c>
      <c r="G933" s="179">
        <f>+G718*(G49-I49)+Z719</f>
        <v>0</v>
      </c>
      <c r="H933" s="179">
        <f>+P719</f>
        <v>0</v>
      </c>
      <c r="I933" s="179">
        <f>SUM(R719:X719)</f>
        <v>0</v>
      </c>
      <c r="J933" s="179">
        <f>+AB719+AC719</f>
        <v>0</v>
      </c>
      <c r="K933" s="179">
        <f>+AD719</f>
        <v>0</v>
      </c>
      <c r="L933" s="179">
        <f>SUM(AG719:AM719)</f>
        <v>0</v>
      </c>
      <c r="M933" s="179">
        <f>+AO719</f>
        <v>0</v>
      </c>
      <c r="N933" s="179">
        <f>+AP719</f>
        <v>0</v>
      </c>
      <c r="O933" s="179">
        <f>+AQ719</f>
        <v>0</v>
      </c>
      <c r="P933" s="179">
        <f>+AR719</f>
        <v>0</v>
      </c>
      <c r="Q933" s="179">
        <f>SUM(F933:P933)</f>
        <v>0</v>
      </c>
    </row>
    <row r="934" spans="3:17" ht="15">
      <c r="D934" s="131" t="e">
        <f>CONCATENATE($E$3,". Distribució de costos entre els requeriments. ","Cost unitari: ",ROUND(Q933/IF($AT$716&gt;0,$AT$716,$AU$716),2)," €/",IF($AT$716&gt;0,"kg","u"))</f>
        <v>#DIV/0!</v>
      </c>
      <c r="E934" s="131"/>
      <c r="F934" s="179" t="e">
        <f>+F933/IF($AT$716&gt;0,$AT$716,$AU$716)</f>
        <v>#DIV/0!</v>
      </c>
      <c r="G934" s="179" t="e">
        <f t="shared" ref="G934:P934" si="203">+G933/IF($AT$716&gt;0,$AT$716,$AU$716)</f>
        <v>#DIV/0!</v>
      </c>
      <c r="H934" s="179" t="e">
        <f t="shared" si="203"/>
        <v>#DIV/0!</v>
      </c>
      <c r="I934" s="179" t="e">
        <f t="shared" si="203"/>
        <v>#DIV/0!</v>
      </c>
      <c r="J934" s="179" t="e">
        <f t="shared" si="203"/>
        <v>#DIV/0!</v>
      </c>
      <c r="K934" s="179" t="e">
        <f t="shared" si="203"/>
        <v>#DIV/0!</v>
      </c>
      <c r="L934" s="179" t="e">
        <f t="shared" si="203"/>
        <v>#DIV/0!</v>
      </c>
      <c r="M934" s="179" t="e">
        <f t="shared" si="203"/>
        <v>#DIV/0!</v>
      </c>
      <c r="N934" s="179" t="e">
        <f t="shared" si="203"/>
        <v>#DIV/0!</v>
      </c>
      <c r="O934" s="179" t="e">
        <f t="shared" si="203"/>
        <v>#DIV/0!</v>
      </c>
      <c r="P934" s="179" t="e">
        <f t="shared" si="203"/>
        <v>#DIV/0!</v>
      </c>
      <c r="Q934" s="179" t="e">
        <f>SUM(F934:P934)</f>
        <v>#DIV/0!</v>
      </c>
    </row>
    <row r="938" spans="3:17" ht="12" customHeight="1"/>
    <row r="939" spans="3:17" ht="13.5" thickBot="1"/>
    <row r="940" spans="3:17" ht="27.95" customHeight="1" thickTop="1" thickBot="1">
      <c r="C940" s="181" t="s">
        <v>213</v>
      </c>
      <c r="D940" s="185" t="str">
        <f>HYPERLINK("#Resultats!c5","Torna a resultats")</f>
        <v>Torna a resultats</v>
      </c>
    </row>
    <row r="941" spans="3:17" ht="13.5" thickTop="1"/>
    <row r="957" ht="12.95" customHeight="1"/>
    <row r="979" spans="3:4" ht="12" customHeight="1" thickBot="1"/>
    <row r="980" spans="3:4" ht="27.95" customHeight="1" thickTop="1" thickBot="1">
      <c r="C980" s="181" t="s">
        <v>213</v>
      </c>
      <c r="D980" s="185" t="str">
        <f>HYPERLINK("#Resultats!c5","Torna a resultats")</f>
        <v>Torna a resultats</v>
      </c>
    </row>
    <row r="981" spans="3:4" ht="13.5" thickTop="1"/>
    <row r="1019" spans="3:4" ht="13.5" thickBot="1"/>
    <row r="1020" spans="3:4" ht="27.95" customHeight="1" thickTop="1" thickBot="1">
      <c r="C1020" s="181" t="s">
        <v>213</v>
      </c>
      <c r="D1020" s="185" t="str">
        <f>HYPERLINK("#Resultats!c5","Torna a resultats")</f>
        <v>Torna a resultats</v>
      </c>
    </row>
    <row r="1021" spans="3:4" ht="13.5" thickTop="1"/>
  </sheetData>
  <sheetProtection algorithmName="SHA-512" hashValue="2wVPFjWqgZoZoUKnxxAhLd0auOHfcOrCyAeboows+z3HsNdvjMfPYW623qN6NYuZT4b0WBVAm9HWWE6H8h7QZQ==" saltValue="mCKLA2fyZgrwbnmWc7kVfw==" spinCount="100000" sheet="1" objects="1" scenarios="1"/>
  <autoFilter ref="A50:AW147" xr:uid="{00000000-0009-0000-0000-000009000000}"/>
  <dataValidations count="12">
    <dataValidation type="list" allowBlank="1" showInputMessage="1" showErrorMessage="1" sqref="D36:D40" xr:uid="{00000000-0002-0000-0900-000000000000}">
      <formula1>$D$91:$D$93</formula1>
    </dataValidation>
    <dataValidation type="list" allowBlank="1" showInputMessage="1" showErrorMessage="1" sqref="D32:D35" xr:uid="{00000000-0002-0000-0900-000001000000}">
      <formula1>$D$83:$D$90</formula1>
    </dataValidation>
    <dataValidation type="list" allowBlank="1" showInputMessage="1" showErrorMessage="1" sqref="D15:D18" xr:uid="{00000000-0002-0000-0900-000002000000}">
      <formula1>$D$57:$D$60</formula1>
    </dataValidation>
    <dataValidation type="list" allowBlank="1" showInputMessage="1" showErrorMessage="1" sqref="D8:D14" xr:uid="{00000000-0002-0000-0900-000003000000}">
      <formula1>$D$51:$D$56</formula1>
    </dataValidation>
    <dataValidation type="list" allowBlank="1" showInputMessage="1" showErrorMessage="1" sqref="D19:D22" xr:uid="{00000000-0002-0000-0900-000004000000}">
      <formula1>$D$61:$D$69</formula1>
    </dataValidation>
    <dataValidation type="list" allowBlank="1" showInputMessage="1" showErrorMessage="1" sqref="D23:D26" xr:uid="{00000000-0002-0000-0900-000005000000}">
      <formula1>$D$70:$D$75</formula1>
    </dataValidation>
    <dataValidation type="list" allowBlank="1" showInputMessage="1" showErrorMessage="1" sqref="D27:D31" xr:uid="{00000000-0002-0000-0900-000006000000}">
      <formula1>$D$76:$D$82</formula1>
    </dataValidation>
    <dataValidation type="list" allowBlank="1" showInputMessage="1" showErrorMessage="1" sqref="D41:D43" xr:uid="{00000000-0002-0000-0900-000007000000}">
      <formula1>$D$94:$D$101</formula1>
    </dataValidation>
    <dataValidation type="whole" allowBlank="1" showInputMessage="1" showErrorMessage="1" sqref="E43:P46 E8:P36" xr:uid="{00000000-0002-0000-0900-000008000000}">
      <formula1>0</formula1>
      <formula2>100</formula2>
    </dataValidation>
    <dataValidation type="list" allowBlank="1" showInputMessage="1" showErrorMessage="1" sqref="D546" xr:uid="{00000000-0002-0000-0900-000009000000}">
      <formula1>$F$171:$BC$171</formula1>
    </dataValidation>
    <dataValidation type="list" allowBlank="1" showInputMessage="1" showErrorMessage="1" sqref="E3" xr:uid="{00000000-0002-0000-0900-00000A000000}">
      <formula1>$T$4:$T$10</formula1>
    </dataValidation>
    <dataValidation type="decimal" allowBlank="1" showInputMessage="1" showErrorMessage="1" sqref="E37:P42" xr:uid="{00000000-0002-0000-0900-00000B000000}">
      <formula1>0</formula1>
      <formula2>100</formula2>
    </dataValidation>
  </dataValidations>
  <printOptions horizontalCentered="1" gridLinesSet="0"/>
  <pageMargins left="0.78740157480314965" right="0.78740157480314965" top="0.98425196850393704" bottom="0.98425196850393704" header="0.51181102362204722" footer="0.51181102362204722"/>
  <headerFooter alignWithMargins="0"/>
  <drawing r:id="rId1"/>
  <legacyDrawing r:id="rId2"/>
  <extLst>
    <ext xmlns:mx="http://schemas.microsoft.com/office/mac/excel/2008/main" uri="{64002731-A6B0-56B0-2670-7721B7C09600}">
      <mx:PLV Mode="0" OnePage="0" WScale="0"/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Hoja11">
    <tabColor theme="1"/>
    <pageSetUpPr fitToPage="1"/>
  </sheetPr>
  <dimension ref="A1:BS941"/>
  <sheetViews>
    <sheetView showGridLines="0" showZeros="0" topLeftCell="A935" zoomScale="80" zoomScaleNormal="80" zoomScalePageLayoutView="80" workbookViewId="0">
      <selection activeCell="D940" sqref="D940"/>
    </sheetView>
  </sheetViews>
  <sheetFormatPr defaultColWidth="11.42578125" defaultRowHeight="12.75"/>
  <cols>
    <col min="1" max="2" width="11.7109375" customWidth="1"/>
    <col min="3" max="3" width="21.42578125" customWidth="1"/>
    <col min="4" max="4" width="55.140625" customWidth="1"/>
    <col min="5" max="5" width="12.7109375" customWidth="1"/>
    <col min="6" max="6" width="15.28515625" customWidth="1"/>
    <col min="7" max="16" width="12.7109375" customWidth="1"/>
    <col min="17" max="17" width="15.28515625" customWidth="1"/>
    <col min="18" max="48" width="12.7109375" customWidth="1"/>
  </cols>
  <sheetData>
    <row r="1" spans="3:34">
      <c r="D1" s="1"/>
      <c r="E1" s="1"/>
      <c r="F1" s="1"/>
    </row>
    <row r="3" spans="3:34" ht="27" customHeight="1">
      <c r="C3" s="181" t="s">
        <v>209</v>
      </c>
      <c r="D3" s="263" t="s">
        <v>0</v>
      </c>
      <c r="E3" s="262" t="s">
        <v>149</v>
      </c>
      <c r="T3" t="s">
        <v>139</v>
      </c>
      <c r="AG3" s="3"/>
    </row>
    <row r="4" spans="3:34" s="302" customFormat="1" ht="28.5" customHeight="1">
      <c r="D4" s="302" t="s">
        <v>116</v>
      </c>
      <c r="E4" s="307">
        <f>+'Cu1'!E4++'Cu2'!E4+'Cu3'!E4+'Cu4'!E4+'Cu5'!E4+'Cu6'!E4+'Cu7'!E4</f>
        <v>0</v>
      </c>
      <c r="F4" s="304" t="s">
        <v>224</v>
      </c>
      <c r="T4" s="302" t="s">
        <v>140</v>
      </c>
      <c r="AE4" s="305"/>
      <c r="AF4" s="305"/>
    </row>
    <row r="5" spans="3:34" s="305" customFormat="1" ht="27" customHeight="1">
      <c r="D5" s="308" t="s">
        <v>1</v>
      </c>
      <c r="F5" s="309"/>
      <c r="G5" s="309"/>
      <c r="T5" s="305" t="s">
        <v>134</v>
      </c>
    </row>
    <row r="6" spans="3:34">
      <c r="T6" t="s">
        <v>138</v>
      </c>
      <c r="AH6" s="2"/>
    </row>
    <row r="7" spans="3:34">
      <c r="E7" t="s">
        <v>2</v>
      </c>
      <c r="F7" t="s">
        <v>3</v>
      </c>
      <c r="G7" t="s">
        <v>4</v>
      </c>
      <c r="H7" t="s">
        <v>5</v>
      </c>
      <c r="I7" t="s">
        <v>6</v>
      </c>
      <c r="J7" t="s">
        <v>7</v>
      </c>
      <c r="K7" t="s">
        <v>8</v>
      </c>
      <c r="L7" t="s">
        <v>9</v>
      </c>
      <c r="M7" t="s">
        <v>10</v>
      </c>
      <c r="N7" t="s">
        <v>11</v>
      </c>
      <c r="O7" t="s">
        <v>12</v>
      </c>
      <c r="P7" t="s">
        <v>13</v>
      </c>
      <c r="T7" t="s">
        <v>142</v>
      </c>
    </row>
    <row r="8" spans="3:34">
      <c r="C8" s="51" t="s">
        <v>20</v>
      </c>
      <c r="D8" s="51"/>
      <c r="E8" s="52"/>
      <c r="F8" s="52"/>
      <c r="G8" s="52"/>
      <c r="H8" s="52"/>
      <c r="I8" s="52"/>
      <c r="J8" s="52"/>
      <c r="K8" s="52"/>
      <c r="L8" s="52"/>
      <c r="M8" s="52"/>
      <c r="N8" s="52"/>
      <c r="O8" s="52"/>
      <c r="P8" s="52"/>
      <c r="Q8" s="95">
        <f>SUM(E8:P8)</f>
        <v>0</v>
      </c>
      <c r="T8" t="s">
        <v>27</v>
      </c>
    </row>
    <row r="9" spans="3:34">
      <c r="C9" s="51"/>
      <c r="D9" s="51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95">
        <f t="shared" ref="Q9:Q42" si="0">SUM(E9:P9)</f>
        <v>0</v>
      </c>
      <c r="T9" t="s">
        <v>141</v>
      </c>
    </row>
    <row r="10" spans="3:34">
      <c r="C10" s="51"/>
      <c r="D10" s="51"/>
      <c r="E10" s="52"/>
      <c r="F10" s="52"/>
      <c r="G10" s="52"/>
      <c r="H10" s="52"/>
      <c r="I10" s="52"/>
      <c r="J10" s="52"/>
      <c r="K10" s="52"/>
      <c r="L10" s="52"/>
      <c r="M10" s="52"/>
      <c r="N10" s="52"/>
      <c r="O10" s="52"/>
      <c r="P10" s="52"/>
      <c r="Q10" s="95">
        <f t="shared" si="0"/>
        <v>0</v>
      </c>
      <c r="T10" t="s">
        <v>143</v>
      </c>
    </row>
    <row r="11" spans="3:34">
      <c r="C11" s="51"/>
      <c r="D11" s="51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95">
        <f t="shared" si="0"/>
        <v>0</v>
      </c>
    </row>
    <row r="12" spans="3:34">
      <c r="C12" s="51"/>
      <c r="D12" s="51"/>
      <c r="E12" s="52"/>
      <c r="F12" s="52"/>
      <c r="G12" s="52"/>
      <c r="H12" s="52"/>
      <c r="I12" s="52"/>
      <c r="J12" s="52"/>
      <c r="K12" s="52"/>
      <c r="L12" s="52"/>
      <c r="M12" s="52"/>
      <c r="N12" s="52"/>
      <c r="O12" s="52"/>
      <c r="P12" s="52"/>
      <c r="Q12" s="95">
        <f t="shared" si="0"/>
        <v>0</v>
      </c>
    </row>
    <row r="13" spans="3:34">
      <c r="C13" s="51"/>
      <c r="D13" s="51"/>
      <c r="E13" s="52"/>
      <c r="F13" s="52"/>
      <c r="G13" s="52"/>
      <c r="H13" s="52"/>
      <c r="I13" s="52"/>
      <c r="J13" s="52"/>
      <c r="K13" s="52"/>
      <c r="L13" s="52"/>
      <c r="M13" s="52"/>
      <c r="N13" s="52"/>
      <c r="O13" s="52"/>
      <c r="P13" s="52"/>
      <c r="Q13" s="95">
        <f t="shared" si="0"/>
        <v>0</v>
      </c>
    </row>
    <row r="14" spans="3:34">
      <c r="C14" s="51"/>
      <c r="D14" s="51"/>
      <c r="E14" s="52"/>
      <c r="F14" s="52"/>
      <c r="G14" s="52"/>
      <c r="H14" s="52"/>
      <c r="I14" s="52"/>
      <c r="J14" s="52"/>
      <c r="K14" s="52"/>
      <c r="L14" s="52"/>
      <c r="M14" s="52"/>
      <c r="N14" s="52"/>
      <c r="O14" s="52"/>
      <c r="P14" s="52"/>
      <c r="Q14" s="95">
        <f t="shared" si="0"/>
        <v>0</v>
      </c>
    </row>
    <row r="15" spans="3:34">
      <c r="C15" s="53" t="s">
        <v>21</v>
      </c>
      <c r="D15" s="53"/>
      <c r="E15" s="54"/>
      <c r="F15" s="54"/>
      <c r="G15" s="54"/>
      <c r="H15" s="54"/>
      <c r="I15" s="54"/>
      <c r="J15" s="54"/>
      <c r="K15" s="54"/>
      <c r="L15" s="54"/>
      <c r="M15" s="54"/>
      <c r="N15" s="54"/>
      <c r="O15" s="54"/>
      <c r="P15" s="54"/>
      <c r="Q15" s="95">
        <f t="shared" si="0"/>
        <v>0</v>
      </c>
    </row>
    <row r="16" spans="3:34">
      <c r="C16" s="53"/>
      <c r="D16" s="53"/>
      <c r="E16" s="54"/>
      <c r="F16" s="54"/>
      <c r="G16" s="54"/>
      <c r="H16" s="54"/>
      <c r="I16" s="54"/>
      <c r="J16" s="54"/>
      <c r="K16" s="54"/>
      <c r="L16" s="54"/>
      <c r="M16" s="54"/>
      <c r="N16" s="54"/>
      <c r="O16" s="54"/>
      <c r="P16" s="54"/>
      <c r="Q16" s="95">
        <f t="shared" si="0"/>
        <v>0</v>
      </c>
    </row>
    <row r="17" spans="3:17">
      <c r="C17" s="53"/>
      <c r="D17" s="53"/>
      <c r="E17" s="54"/>
      <c r="F17" s="54"/>
      <c r="G17" s="54"/>
      <c r="H17" s="54"/>
      <c r="I17" s="54"/>
      <c r="J17" s="54"/>
      <c r="K17" s="54"/>
      <c r="L17" s="54"/>
      <c r="M17" s="54"/>
      <c r="N17" s="54"/>
      <c r="O17" s="54"/>
      <c r="P17" s="54"/>
      <c r="Q17" s="95">
        <f t="shared" si="0"/>
        <v>0</v>
      </c>
    </row>
    <row r="18" spans="3:17">
      <c r="C18" s="53"/>
      <c r="D18" s="53"/>
      <c r="E18" s="54"/>
      <c r="F18" s="54"/>
      <c r="G18" s="54"/>
      <c r="H18" s="54"/>
      <c r="I18" s="54"/>
      <c r="J18" s="54"/>
      <c r="K18" s="54"/>
      <c r="L18" s="54"/>
      <c r="M18" s="54"/>
      <c r="N18" s="54"/>
      <c r="O18" s="54"/>
      <c r="P18" s="54"/>
      <c r="Q18" s="95">
        <f t="shared" si="0"/>
        <v>0</v>
      </c>
    </row>
    <row r="19" spans="3:17">
      <c r="C19" s="56" t="s">
        <v>23</v>
      </c>
      <c r="D19" s="56"/>
      <c r="E19" s="57"/>
      <c r="F19" s="57"/>
      <c r="G19" s="57"/>
      <c r="H19" s="57"/>
      <c r="I19" s="57"/>
      <c r="J19" s="57"/>
      <c r="K19" s="57"/>
      <c r="L19" s="57"/>
      <c r="M19" s="57"/>
      <c r="N19" s="57"/>
      <c r="O19" s="57"/>
      <c r="P19" s="57"/>
      <c r="Q19" s="95">
        <f t="shared" si="0"/>
        <v>0</v>
      </c>
    </row>
    <row r="20" spans="3:17">
      <c r="C20" s="56"/>
      <c r="D20" s="56"/>
      <c r="E20" s="57"/>
      <c r="F20" s="57"/>
      <c r="G20" s="57"/>
      <c r="H20" s="57"/>
      <c r="I20" s="57"/>
      <c r="J20" s="57"/>
      <c r="K20" s="57"/>
      <c r="L20" s="57"/>
      <c r="M20" s="57"/>
      <c r="N20" s="57"/>
      <c r="O20" s="57"/>
      <c r="P20" s="57"/>
      <c r="Q20" s="95">
        <f t="shared" si="0"/>
        <v>0</v>
      </c>
    </row>
    <row r="21" spans="3:17">
      <c r="C21" s="56"/>
      <c r="D21" s="56"/>
      <c r="E21" s="57"/>
      <c r="F21" s="57"/>
      <c r="G21" s="57"/>
      <c r="H21" s="57"/>
      <c r="I21" s="57"/>
      <c r="J21" s="57"/>
      <c r="K21" s="57"/>
      <c r="L21" s="57"/>
      <c r="M21" s="57"/>
      <c r="N21" s="57"/>
      <c r="O21" s="57"/>
      <c r="P21" s="57"/>
      <c r="Q21" s="95">
        <f t="shared" si="0"/>
        <v>0</v>
      </c>
    </row>
    <row r="22" spans="3:17">
      <c r="C22" s="56"/>
      <c r="D22" s="56"/>
      <c r="E22" s="57"/>
      <c r="F22" s="57"/>
      <c r="G22" s="57"/>
      <c r="H22" s="57"/>
      <c r="I22" s="57"/>
      <c r="J22" s="57"/>
      <c r="K22" s="57"/>
      <c r="L22" s="57"/>
      <c r="M22" s="57"/>
      <c r="N22" s="57"/>
      <c r="O22" s="57"/>
      <c r="P22" s="57"/>
      <c r="Q22" s="95">
        <f t="shared" si="0"/>
        <v>0</v>
      </c>
    </row>
    <row r="23" spans="3:17">
      <c r="C23" s="58" t="s">
        <v>24</v>
      </c>
      <c r="D23" s="96"/>
      <c r="E23" s="59"/>
      <c r="F23" s="59"/>
      <c r="G23" s="59"/>
      <c r="H23" s="59"/>
      <c r="I23" s="59"/>
      <c r="J23" s="59"/>
      <c r="K23" s="59"/>
      <c r="L23" s="59"/>
      <c r="M23" s="59"/>
      <c r="N23" s="59"/>
      <c r="O23" s="59"/>
      <c r="P23" s="59"/>
      <c r="Q23" s="95">
        <f t="shared" si="0"/>
        <v>0</v>
      </c>
    </row>
    <row r="24" spans="3:17">
      <c r="C24" s="58"/>
      <c r="D24" s="96"/>
      <c r="E24" s="59"/>
      <c r="F24" s="59"/>
      <c r="G24" s="59"/>
      <c r="H24" s="59"/>
      <c r="I24" s="59"/>
      <c r="J24" s="59"/>
      <c r="K24" s="59"/>
      <c r="L24" s="59"/>
      <c r="M24" s="59"/>
      <c r="N24" s="59"/>
      <c r="O24" s="59"/>
      <c r="P24" s="59"/>
      <c r="Q24" s="95">
        <f t="shared" si="0"/>
        <v>0</v>
      </c>
    </row>
    <row r="25" spans="3:17">
      <c r="C25" s="58"/>
      <c r="D25" s="58"/>
      <c r="E25" s="59"/>
      <c r="F25" s="59"/>
      <c r="G25" s="59"/>
      <c r="H25" s="59"/>
      <c r="I25" s="59"/>
      <c r="J25" s="59"/>
      <c r="K25" s="59"/>
      <c r="L25" s="59"/>
      <c r="M25" s="59"/>
      <c r="N25" s="59"/>
      <c r="O25" s="59"/>
      <c r="P25" s="59"/>
      <c r="Q25" s="95">
        <f t="shared" si="0"/>
        <v>0</v>
      </c>
    </row>
    <row r="26" spans="3:17">
      <c r="C26" s="58"/>
      <c r="D26" s="58"/>
      <c r="E26" s="59"/>
      <c r="F26" s="59"/>
      <c r="G26" s="59"/>
      <c r="H26" s="59"/>
      <c r="I26" s="59"/>
      <c r="J26" s="59"/>
      <c r="K26" s="59"/>
      <c r="L26" s="59"/>
      <c r="M26" s="59"/>
      <c r="N26" s="59"/>
      <c r="O26" s="59"/>
      <c r="P26" s="59"/>
      <c r="Q26" s="95">
        <f t="shared" si="0"/>
        <v>0</v>
      </c>
    </row>
    <row r="27" spans="3:17">
      <c r="C27" s="49" t="s">
        <v>22</v>
      </c>
      <c r="D27" s="49"/>
      <c r="E27" s="50"/>
      <c r="F27" s="50"/>
      <c r="G27" s="50"/>
      <c r="H27" s="50"/>
      <c r="I27" s="50"/>
      <c r="J27" s="50"/>
      <c r="K27" s="50"/>
      <c r="L27" s="50"/>
      <c r="M27" s="50"/>
      <c r="N27" s="50"/>
      <c r="O27" s="50"/>
      <c r="P27" s="50"/>
      <c r="Q27" s="95">
        <f t="shared" si="0"/>
        <v>0</v>
      </c>
    </row>
    <row r="28" spans="3:17">
      <c r="C28" s="49"/>
      <c r="D28" s="49"/>
      <c r="E28" s="50"/>
      <c r="F28" s="50"/>
      <c r="G28" s="50"/>
      <c r="H28" s="50"/>
      <c r="I28" s="50"/>
      <c r="J28" s="50"/>
      <c r="K28" s="50"/>
      <c r="L28" s="50"/>
      <c r="M28" s="50"/>
      <c r="N28" s="50"/>
      <c r="O28" s="50"/>
      <c r="P28" s="50"/>
      <c r="Q28" s="95">
        <f t="shared" si="0"/>
        <v>0</v>
      </c>
    </row>
    <row r="29" spans="3:17">
      <c r="C29" s="49"/>
      <c r="D29" s="49"/>
      <c r="E29" s="50"/>
      <c r="F29" s="50"/>
      <c r="G29" s="50"/>
      <c r="H29" s="50"/>
      <c r="I29" s="50"/>
      <c r="J29" s="50"/>
      <c r="K29" s="50"/>
      <c r="L29" s="50"/>
      <c r="M29" s="50"/>
      <c r="N29" s="50"/>
      <c r="O29" s="50"/>
      <c r="P29" s="50"/>
      <c r="Q29" s="95">
        <f t="shared" si="0"/>
        <v>0</v>
      </c>
    </row>
    <row r="30" spans="3:17">
      <c r="C30" s="49"/>
      <c r="D30" s="49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95">
        <f t="shared" si="0"/>
        <v>0</v>
      </c>
    </row>
    <row r="31" spans="3:17">
      <c r="C31" s="49"/>
      <c r="D31" s="49"/>
      <c r="E31" s="50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95">
        <f t="shared" si="0"/>
        <v>0</v>
      </c>
    </row>
    <row r="32" spans="3:17">
      <c r="C32" s="60" t="s">
        <v>30</v>
      </c>
      <c r="D32" s="60"/>
      <c r="E32" s="61"/>
      <c r="F32" s="61"/>
      <c r="G32" s="61"/>
      <c r="H32" s="61"/>
      <c r="I32" s="61"/>
      <c r="J32" s="61"/>
      <c r="K32" s="61"/>
      <c r="L32" s="61"/>
      <c r="M32" s="61"/>
      <c r="N32" s="61"/>
      <c r="O32" s="61"/>
      <c r="P32" s="61"/>
      <c r="Q32" s="95">
        <f t="shared" si="0"/>
        <v>0</v>
      </c>
    </row>
    <row r="33" spans="3:55">
      <c r="C33" s="60"/>
      <c r="D33" s="97"/>
      <c r="E33" s="61"/>
      <c r="F33" s="61"/>
      <c r="G33" s="61"/>
      <c r="H33" s="61"/>
      <c r="I33" s="61"/>
      <c r="J33" s="61"/>
      <c r="K33" s="61"/>
      <c r="L33" s="61"/>
      <c r="M33" s="61"/>
      <c r="N33" s="61"/>
      <c r="O33" s="61"/>
      <c r="P33" s="61"/>
      <c r="Q33" s="95">
        <f t="shared" si="0"/>
        <v>0</v>
      </c>
    </row>
    <row r="34" spans="3:55">
      <c r="C34" s="60"/>
      <c r="D34" s="60"/>
      <c r="E34" s="61"/>
      <c r="F34" s="61"/>
      <c r="G34" s="61"/>
      <c r="H34" s="61"/>
      <c r="I34" s="61"/>
      <c r="J34" s="61"/>
      <c r="K34" s="61"/>
      <c r="L34" s="61"/>
      <c r="M34" s="61"/>
      <c r="N34" s="61"/>
      <c r="O34" s="61"/>
      <c r="P34" s="61"/>
      <c r="Q34" s="95">
        <f t="shared" si="0"/>
        <v>0</v>
      </c>
    </row>
    <row r="35" spans="3:55">
      <c r="C35" s="60"/>
      <c r="D35" s="60"/>
      <c r="E35" s="61"/>
      <c r="F35" s="61"/>
      <c r="G35" s="61"/>
      <c r="H35" s="61"/>
      <c r="I35" s="61"/>
      <c r="J35" s="61"/>
      <c r="K35" s="61"/>
      <c r="L35" s="61"/>
      <c r="M35" s="61"/>
      <c r="N35" s="61"/>
      <c r="O35" s="61"/>
      <c r="P35" s="61"/>
      <c r="Q35" s="95">
        <f t="shared" si="0"/>
        <v>0</v>
      </c>
    </row>
    <row r="36" spans="3:55">
      <c r="C36" s="62" t="s">
        <v>26</v>
      </c>
      <c r="D36" s="62"/>
      <c r="E36" s="63"/>
      <c r="F36" s="63"/>
      <c r="G36" s="63"/>
      <c r="H36" s="63"/>
      <c r="I36" s="63"/>
      <c r="J36" s="63"/>
      <c r="K36" s="63"/>
      <c r="L36" s="63"/>
      <c r="M36" s="63"/>
      <c r="N36" s="63"/>
      <c r="O36" s="63"/>
      <c r="P36" s="63"/>
      <c r="Q36" s="95">
        <f t="shared" si="0"/>
        <v>0</v>
      </c>
    </row>
    <row r="37" spans="3:55">
      <c r="C37" s="62"/>
      <c r="D37" s="62"/>
      <c r="E37" s="112"/>
      <c r="F37" s="112"/>
      <c r="G37" s="112"/>
      <c r="H37" s="112"/>
      <c r="I37" s="112"/>
      <c r="J37" s="112"/>
      <c r="K37" s="112"/>
      <c r="L37" s="112"/>
      <c r="M37" s="112"/>
      <c r="N37" s="112"/>
      <c r="O37" s="112"/>
      <c r="P37" s="112"/>
      <c r="Q37" s="95">
        <f t="shared" si="0"/>
        <v>0</v>
      </c>
    </row>
    <row r="38" spans="3:55">
      <c r="C38" s="62"/>
      <c r="D38" s="62"/>
      <c r="E38" s="112"/>
      <c r="F38" s="112"/>
      <c r="G38" s="112"/>
      <c r="H38" s="112"/>
      <c r="I38" s="112"/>
      <c r="J38" s="112"/>
      <c r="K38" s="112"/>
      <c r="L38" s="112"/>
      <c r="M38" s="112"/>
      <c r="N38" s="112"/>
      <c r="O38" s="112"/>
      <c r="P38" s="112"/>
      <c r="Q38" s="95">
        <f t="shared" si="0"/>
        <v>0</v>
      </c>
    </row>
    <row r="39" spans="3:55">
      <c r="C39" s="62"/>
      <c r="D39" s="62"/>
      <c r="E39" s="112"/>
      <c r="F39" s="112"/>
      <c r="G39" s="112"/>
      <c r="H39" s="112"/>
      <c r="I39" s="112"/>
      <c r="J39" s="112"/>
      <c r="K39" s="112"/>
      <c r="L39" s="112"/>
      <c r="M39" s="112"/>
      <c r="N39" s="112"/>
      <c r="O39" s="112"/>
      <c r="P39" s="112"/>
      <c r="Q39" s="95">
        <f t="shared" si="0"/>
        <v>0</v>
      </c>
    </row>
    <row r="40" spans="3:55">
      <c r="C40" s="62"/>
      <c r="D40" s="62"/>
      <c r="E40" s="112"/>
      <c r="F40" s="112"/>
      <c r="G40" s="112"/>
      <c r="H40" s="112"/>
      <c r="I40" s="112"/>
      <c r="J40" s="112"/>
      <c r="K40" s="112"/>
      <c r="L40" s="112"/>
      <c r="M40" s="112"/>
      <c r="N40" s="112"/>
      <c r="O40" s="112"/>
      <c r="P40" s="112"/>
      <c r="Q40" s="95">
        <f t="shared" si="0"/>
        <v>0</v>
      </c>
    </row>
    <row r="41" spans="3:55">
      <c r="C41" s="55" t="s">
        <v>25</v>
      </c>
      <c r="D41" s="55"/>
      <c r="E41" s="110"/>
      <c r="F41" s="110"/>
      <c r="G41" s="110"/>
      <c r="H41" s="110"/>
      <c r="I41" s="110"/>
      <c r="J41" s="110"/>
      <c r="K41" s="110"/>
      <c r="L41" s="110"/>
      <c r="M41" s="110"/>
      <c r="N41" s="110"/>
      <c r="O41" s="110"/>
      <c r="P41" s="110"/>
      <c r="Q41" s="95">
        <f t="shared" si="0"/>
        <v>0</v>
      </c>
    </row>
    <row r="42" spans="3:55">
      <c r="C42" s="55"/>
      <c r="D42" s="55"/>
      <c r="E42" s="110"/>
      <c r="F42" s="110"/>
      <c r="G42" s="110"/>
      <c r="H42" s="110"/>
      <c r="I42" s="110"/>
      <c r="J42" s="110"/>
      <c r="K42" s="110"/>
      <c r="L42" s="110"/>
      <c r="M42" s="110"/>
      <c r="N42" s="110"/>
      <c r="O42" s="110"/>
      <c r="P42" s="110"/>
      <c r="Q42" s="95">
        <f t="shared" si="0"/>
        <v>0</v>
      </c>
    </row>
    <row r="43" spans="3:55"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</row>
    <row r="44" spans="3:55"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</row>
    <row r="45" spans="3:55" hidden="1"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</row>
    <row r="46" spans="3:55" ht="27" hidden="1" customHeight="1">
      <c r="D46" s="264" t="s">
        <v>112</v>
      </c>
      <c r="E46" s="47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</row>
    <row r="47" spans="3:55" hidden="1"/>
    <row r="48" spans="3:55" hidden="1">
      <c r="AV48" s="48"/>
      <c r="AW48" s="48"/>
      <c r="AX48" s="48"/>
      <c r="AY48" s="48"/>
      <c r="AZ48" s="48"/>
      <c r="BA48" s="48"/>
      <c r="BB48" s="48"/>
      <c r="BC48" s="48"/>
    </row>
    <row r="49" spans="1:71" s="261" customFormat="1" ht="27" hidden="1" customHeight="1">
      <c r="A49" s="261">
        <f>+'Cu1'!A49</f>
        <v>0</v>
      </c>
      <c r="B49" s="261">
        <f>+'Cu1'!B49</f>
        <v>0</v>
      </c>
      <c r="C49" s="261">
        <f>+'Cu1'!C49</f>
        <v>0</v>
      </c>
      <c r="D49" s="261" t="str">
        <f>+'Cu1'!D49</f>
        <v>Cost Unitari</v>
      </c>
      <c r="E49" s="261">
        <f>+'Cu1'!E49</f>
        <v>0</v>
      </c>
      <c r="F49" s="265">
        <f>+'Cu1'!F49</f>
        <v>0</v>
      </c>
      <c r="G49" s="265">
        <f>+'Cu1'!G49</f>
        <v>28</v>
      </c>
      <c r="H49" s="265">
        <f>+'Cu1'!H49</f>
        <v>0</v>
      </c>
      <c r="I49" s="265">
        <f>+'Cu1'!I49</f>
        <v>3</v>
      </c>
      <c r="J49" s="261">
        <f>+'Cu1'!J49</f>
        <v>0</v>
      </c>
      <c r="K49" s="261">
        <f>+'Cu1'!K49</f>
        <v>0</v>
      </c>
      <c r="L49" s="261">
        <f>+'Cu1'!L49</f>
        <v>0</v>
      </c>
      <c r="M49" s="261">
        <f>+'Cu1'!M49</f>
        <v>0</v>
      </c>
      <c r="N49" s="261">
        <f>+'Cu1'!N49</f>
        <v>0</v>
      </c>
      <c r="O49" s="261">
        <f>+'Cu1'!O49</f>
        <v>0</v>
      </c>
      <c r="P49" s="266">
        <f>+'Cu1'!P49</f>
        <v>9.4117647058823521E-3</v>
      </c>
      <c r="Q49" s="261">
        <f>+'Cu1'!Q49</f>
        <v>0</v>
      </c>
      <c r="R49" s="267">
        <f>+'Cu1'!R49</f>
        <v>7.0000000000000007E-2</v>
      </c>
      <c r="S49" s="266">
        <f>+'Cu1'!S49</f>
        <v>0.75</v>
      </c>
      <c r="T49" s="267">
        <f>+'Cu1'!T49</f>
        <v>7.0000000000000007E-2</v>
      </c>
      <c r="U49" s="267">
        <f>+'Cu1'!U49</f>
        <v>0.04</v>
      </c>
      <c r="V49" s="267">
        <f>+'Cu1'!V49</f>
        <v>0.37</v>
      </c>
      <c r="W49" s="267">
        <f>+'Cu1'!W49</f>
        <v>0.13</v>
      </c>
      <c r="X49" s="267">
        <f>+'Cu1'!X49</f>
        <v>0.08</v>
      </c>
      <c r="Y49" s="261">
        <f>+'Cu1'!Y49</f>
        <v>0</v>
      </c>
      <c r="Z49" s="268">
        <f>+'Cu1'!Z49</f>
        <v>5</v>
      </c>
      <c r="AA49" s="261">
        <f>+'Cu1'!AA49</f>
        <v>0</v>
      </c>
      <c r="AB49" s="269">
        <f>+'Cu1'!AB49</f>
        <v>3.9E-2</v>
      </c>
      <c r="AC49" s="269">
        <f>+'Cu1'!AC49</f>
        <v>0.8</v>
      </c>
      <c r="AD49" s="270">
        <f>+'Cu1'!AD49</f>
        <v>3.0000000000000001E-5</v>
      </c>
      <c r="AE49" s="261">
        <f>+'Cu1'!AE49</f>
        <v>0</v>
      </c>
      <c r="AF49" s="261">
        <f>+'Cu1'!AF49</f>
        <v>0</v>
      </c>
      <c r="AG49" s="271">
        <f>+'Cu1'!AG49</f>
        <v>30.666666666666664</v>
      </c>
      <c r="AH49" s="272">
        <f>+'Cu1'!AH49</f>
        <v>14.285714285714285</v>
      </c>
      <c r="AI49" s="272">
        <f>+'Cu1'!AI49</f>
        <v>10</v>
      </c>
      <c r="AJ49" s="272">
        <f>+'Cu1'!AJ49</f>
        <v>8.1999999999999993</v>
      </c>
      <c r="AK49" s="271">
        <f>+'Cu1'!AK49</f>
        <v>8.15</v>
      </c>
      <c r="AL49" s="271">
        <f>+'Cu1'!AL49</f>
        <v>0.96</v>
      </c>
      <c r="AM49" s="273">
        <f>+'Cu1'!AM49</f>
        <v>15</v>
      </c>
      <c r="AN49" s="261">
        <f>+'Cu1'!AN49</f>
        <v>0</v>
      </c>
      <c r="AO49" s="274">
        <f>+'Cu1'!AO49</f>
        <v>0.13</v>
      </c>
      <c r="AP49" s="267">
        <f>+'Cu1'!AP49</f>
        <v>0.1</v>
      </c>
      <c r="AQ49" s="275">
        <f>+'Cu1'!AQ49</f>
        <v>2.0833333333333332E-2</v>
      </c>
      <c r="AR49" s="267">
        <f>+'Cu1'!AR49</f>
        <v>0.5</v>
      </c>
      <c r="AS49" s="267">
        <f>+'Cu1'!AS49</f>
        <v>0</v>
      </c>
      <c r="AT49" s="275">
        <f>+'Cu1'!AT49</f>
        <v>2.2000000000000002</v>
      </c>
      <c r="AU49" s="275">
        <f>+'Cu1'!AU49</f>
        <v>2.2000000000000002</v>
      </c>
      <c r="AV49" s="275">
        <f>+'Cu1'!AV49</f>
        <v>0</v>
      </c>
      <c r="AW49" s="275">
        <f>+'Cu1'!AW49</f>
        <v>0</v>
      </c>
      <c r="AX49" s="275">
        <f>+'Cu1'!AX49</f>
        <v>0</v>
      </c>
      <c r="AY49" s="275">
        <f>+'Cu1'!AY49</f>
        <v>0</v>
      </c>
      <c r="AZ49" s="275">
        <f>+'Cu1'!AZ49</f>
        <v>2.2000000000000002</v>
      </c>
      <c r="BA49" s="275">
        <f>+'Cu1'!BA49</f>
        <v>0</v>
      </c>
      <c r="BB49" s="275">
        <f>+'Cu1'!BB49</f>
        <v>0</v>
      </c>
      <c r="BC49" s="275">
        <f>+'Cu1'!BC49</f>
        <v>0</v>
      </c>
      <c r="BD49" s="261">
        <f>+'Cu1'!BD49</f>
        <v>0</v>
      </c>
      <c r="BE49" s="261">
        <f>+'Cu1'!BE49</f>
        <v>0</v>
      </c>
      <c r="BF49" s="261">
        <f>+'Cu1'!BF49</f>
        <v>0</v>
      </c>
      <c r="BG49" s="261">
        <f>+'Cu1'!BG49</f>
        <v>0</v>
      </c>
    </row>
    <row r="50" spans="1:71" ht="38.25" hidden="1">
      <c r="A50">
        <f>+'Cu1'!A50</f>
        <v>0</v>
      </c>
      <c r="B50" s="3" t="str">
        <f>+'Cu1'!B50</f>
        <v>Núm. Operació</v>
      </c>
      <c r="C50" s="3" t="str">
        <f>+'Cu1'!C50</f>
        <v>Tipus operació</v>
      </c>
      <c r="D50" t="str">
        <f>+'Cu1'!D50</f>
        <v>Llista d'operacions</v>
      </c>
      <c r="E50" t="str">
        <f>+'Cu1'!E50</f>
        <v>Quantificat per</v>
      </c>
      <c r="F50" s="6" t="str">
        <f>+'Cu1'!F50</f>
        <v>Persona no qualificada (h)</v>
      </c>
      <c r="G50" s="6" t="str">
        <f>+'Cu1'!G50</f>
        <v>Tractor incloent tractorista (h)</v>
      </c>
      <c r="H50" s="6" t="str">
        <f>+'Cu1'!H50</f>
        <v>Motocultor (h)</v>
      </c>
      <c r="I50" s="6" t="str">
        <f>+'Cu1'!I50</f>
        <v>Persona qualificada (h)</v>
      </c>
      <c r="J50" s="6" t="str">
        <f>+'Cu1'!J50</f>
        <v>Subsolador (h)</v>
      </c>
      <c r="K50" s="6" t="str">
        <f>+'Cu1'!K50</f>
        <v>Fresadora (h)</v>
      </c>
      <c r="L50" s="6" t="str">
        <f>+'Cu1'!L50</f>
        <v>Discos (h)</v>
      </c>
      <c r="M50" s="6" t="str">
        <f>+'Cu1'!M50</f>
        <v>Estripadora (h)</v>
      </c>
      <c r="N50" s="6" t="str">
        <f>+'Cu1'!N50</f>
        <v>Remolc (h)</v>
      </c>
      <c r="O50" s="6" t="str">
        <f>+'Cu1'!O50</f>
        <v>Pala (h)</v>
      </c>
      <c r="P50" s="6" t="str">
        <f>+'Cu1'!P50</f>
        <v>Compost (kg)</v>
      </c>
      <c r="Q50" s="6" t="str">
        <f>+'Cu1'!Q50</f>
        <v>Solcador de 3 solcs (h)</v>
      </c>
      <c r="R50" s="6" t="str">
        <f>+'Cu1'!R50</f>
        <v>Planter col (u)</v>
      </c>
      <c r="S50" s="6" t="str">
        <f>+'Cu1'!S50</f>
        <v>Ceballots calçots (kg)</v>
      </c>
      <c r="T50" s="6" t="str">
        <f>+'Cu1'!T50</f>
        <v>Planter enciam (u)</v>
      </c>
      <c r="U50" s="6" t="str">
        <f>+'Cu1'!U50</f>
        <v>Planter bleda (u)</v>
      </c>
      <c r="V50" s="6" t="str">
        <f>+'Cu1'!V50</f>
        <v>Planter tomàquet (u)</v>
      </c>
      <c r="W50" s="6" t="str">
        <f>+'Cu1'!W50</f>
        <v>Planter carbassa (u)</v>
      </c>
      <c r="X50" s="6" t="str">
        <f>+'Cu1'!X50</f>
        <v>Llavor carbassa (u)</v>
      </c>
      <c r="Y50" s="6" t="str">
        <f>+'Cu1'!Y50</f>
        <v>Plantador (h)</v>
      </c>
      <c r="Z50" s="6" t="str">
        <f>+'Cu1'!Z50</f>
        <v>Furgoneta (h)</v>
      </c>
      <c r="AA50" s="6" t="str">
        <f>+'Cu1'!AA50</f>
        <v>Bicicleta de sembrar (h)</v>
      </c>
      <c r="AB50" s="6" t="str">
        <f>+'Cu1'!AB50</f>
        <v xml:space="preserve">cinta de reg (m) </v>
      </c>
      <c r="AC50" s="6" t="str">
        <f>+'Cu1'!AC50</f>
        <v>reg aspersió: tub,… (m)</v>
      </c>
      <c r="AD50" s="6" t="str">
        <f>+'Cu1'!AD50</f>
        <v>reg (L)</v>
      </c>
      <c r="AE50" s="6" t="str">
        <f>+'Cu1'!AE50</f>
        <v>Braços tractor (h)</v>
      </c>
      <c r="AF50" s="6" t="str">
        <f>+'Cu1'!AF50</f>
        <v>Bota (h)</v>
      </c>
      <c r="AG50" s="6" t="str">
        <f>+'Cu1'!AG50</f>
        <v>Bacillus thuringiensis (kg)</v>
      </c>
      <c r="AH50" s="6" t="str">
        <f>+'Cu1'!AH50</f>
        <v>Retenol (L)</v>
      </c>
      <c r="AI50" s="6" t="str">
        <f>+'Cu1'!AI50</f>
        <v>Purí d'ortiga (L)</v>
      </c>
      <c r="AJ50" s="6" t="str">
        <f>+'Cu1'!AJ50</f>
        <v>Hidròxid de coure (kg)</v>
      </c>
      <c r="AK50" s="6" t="str">
        <f>+'Cu1'!AK50</f>
        <v>Ferramol per llimacs (kg)</v>
      </c>
      <c r="AL50" s="6" t="str">
        <f>+'Cu1'!AL50</f>
        <v>Sofre (kg)</v>
      </c>
      <c r="AM50" s="6" t="str">
        <f>+'Cu1'!AM50</f>
        <v>Oli de nim (L)</v>
      </c>
      <c r="AN50" s="6" t="str">
        <f>+'Cu1'!AN50</f>
        <v>Tallant (h)</v>
      </c>
      <c r="AO50" s="6" t="str">
        <f>+'Cu1'!AO50</f>
        <v>Plàstic (m2)</v>
      </c>
      <c r="AP50" s="6" t="str">
        <f>+'Cu1'!AP50</f>
        <v>Canyes (u)</v>
      </c>
      <c r="AQ50" s="6" t="str">
        <f>+'Cu1'!AQ50</f>
        <v>Cost mensual terreny (m2)</v>
      </c>
      <c r="AR50" s="6" t="str">
        <f>+'Cu1'!AR50</f>
        <v>Caixes (u)</v>
      </c>
      <c r="AS50" s="6">
        <f>+'Cu1'!AS50</f>
        <v>0</v>
      </c>
      <c r="AT50" t="str">
        <f>+'Cu1'!AT50</f>
        <v>Collita (kg)</v>
      </c>
      <c r="AU50" t="str">
        <f>+'Cu1'!AU50</f>
        <v>Collita (u)</v>
      </c>
      <c r="AV50" s="6" t="str">
        <f>+'Cu1'!AV50</f>
        <v xml:space="preserve">Collita col (u) </v>
      </c>
      <c r="AW50" s="6" t="str">
        <f>+'Cu1'!AW50</f>
        <v>Collita bròcoli (kg)</v>
      </c>
      <c r="AX50" s="6" t="str">
        <f>+'Cu1'!AX50</f>
        <v xml:space="preserve">Collita calçot (u) </v>
      </c>
      <c r="AY50" s="6" t="str">
        <f>+'Cu1'!AY50</f>
        <v xml:space="preserve">Collita enciam (u) </v>
      </c>
      <c r="AZ50" s="6" t="str">
        <f>+'Cu1'!AZ50</f>
        <v xml:space="preserve">Collita bledes a manats (u) </v>
      </c>
      <c r="BA50" s="6" t="str">
        <f>+'Cu1'!BA50</f>
        <v>Collita bledes (kg)</v>
      </c>
      <c r="BB50" s="6" t="str">
        <f>+'Cu1'!BB50</f>
        <v>Collita tomàquet (kg)</v>
      </c>
      <c r="BC50" s="6" t="str">
        <f>+'Cu1'!BC50</f>
        <v>Collita carbassa (kg)</v>
      </c>
      <c r="BD50" s="6">
        <f>+'Cu1'!BD50</f>
        <v>0</v>
      </c>
      <c r="BE50" s="6">
        <f>+'Cu1'!BE50</f>
        <v>0</v>
      </c>
      <c r="BF50" s="6">
        <f>+'Cu1'!BF50</f>
        <v>0</v>
      </c>
      <c r="BG50" s="6">
        <f>+'Cu1'!BG50</f>
        <v>0</v>
      </c>
      <c r="BH50" s="6"/>
      <c r="BI50" s="6"/>
      <c r="BJ50" s="6"/>
      <c r="BK50" s="6"/>
      <c r="BL50" s="6"/>
      <c r="BM50" s="6"/>
      <c r="BN50" s="6"/>
      <c r="BO50" s="6"/>
      <c r="BP50" s="6"/>
      <c r="BQ50" s="6"/>
      <c r="BR50" s="6"/>
      <c r="BS50" s="6"/>
    </row>
    <row r="51" spans="1:71" hidden="1">
      <c r="A51" s="13">
        <f>+'Cu1'!A51</f>
        <v>1</v>
      </c>
      <c r="B51" s="13">
        <f>+'Cu1'!B51</f>
        <v>110</v>
      </c>
      <c r="C51" s="13" t="str">
        <f>+'Cu1'!C51</f>
        <v>PREPARACIÓ DEL SÒL</v>
      </c>
      <c r="D51" s="13" t="str">
        <f>+'Cu1'!D51</f>
        <v>Desbrossat amb discos</v>
      </c>
      <c r="E51" s="14">
        <f>+'Cu1'!E51</f>
        <v>2500</v>
      </c>
      <c r="F51" s="15">
        <f>+'Cu1'!F51</f>
        <v>0</v>
      </c>
      <c r="G51" s="15">
        <f>+'Cu1'!G51</f>
        <v>0.75</v>
      </c>
      <c r="H51" s="15">
        <f>+'Cu1'!H51</f>
        <v>0</v>
      </c>
      <c r="I51" s="15">
        <f>+'Cu1'!I51</f>
        <v>0</v>
      </c>
      <c r="J51" s="15">
        <f>+'Cu1'!J51</f>
        <v>0</v>
      </c>
      <c r="K51" s="15">
        <f>+'Cu1'!K51</f>
        <v>0</v>
      </c>
      <c r="L51" s="15">
        <f>+'Cu1'!L51</f>
        <v>0.75</v>
      </c>
      <c r="M51" s="15">
        <f>+'Cu1'!M51</f>
        <v>0</v>
      </c>
      <c r="N51" s="15">
        <f>+'Cu1'!N51</f>
        <v>0</v>
      </c>
      <c r="O51" s="15">
        <f>+'Cu1'!O51</f>
        <v>0</v>
      </c>
      <c r="P51" s="17">
        <f>+'Cu1'!P51</f>
        <v>0</v>
      </c>
      <c r="Q51" s="15">
        <f>+'Cu1'!Q51</f>
        <v>0</v>
      </c>
      <c r="R51" s="13">
        <f>+'Cu1'!R51</f>
        <v>0</v>
      </c>
      <c r="S51" s="13">
        <f>+'Cu1'!S51</f>
        <v>0</v>
      </c>
      <c r="T51" s="13">
        <f>+'Cu1'!T51</f>
        <v>0</v>
      </c>
      <c r="U51" s="13">
        <f>+'Cu1'!U51</f>
        <v>0</v>
      </c>
      <c r="V51" s="13">
        <f>+'Cu1'!V51</f>
        <v>0</v>
      </c>
      <c r="W51" s="13">
        <f>+'Cu1'!W51</f>
        <v>0</v>
      </c>
      <c r="X51" s="13">
        <f>+'Cu1'!X51</f>
        <v>0</v>
      </c>
      <c r="Y51" s="13">
        <f>+'Cu1'!Y51</f>
        <v>0</v>
      </c>
      <c r="Z51" s="15">
        <f>+'Cu1'!Z51</f>
        <v>0</v>
      </c>
      <c r="AA51" s="15">
        <f>+'Cu1'!AA51</f>
        <v>0</v>
      </c>
      <c r="AB51" s="13">
        <f>+'Cu1'!AB51</f>
        <v>0</v>
      </c>
      <c r="AC51" s="13">
        <f>+'Cu1'!AC51</f>
        <v>0</v>
      </c>
      <c r="AD51" s="13">
        <f>+'Cu1'!AD51</f>
        <v>0</v>
      </c>
      <c r="AE51" s="15">
        <f>+'Cu1'!AE51</f>
        <v>0</v>
      </c>
      <c r="AF51" s="15">
        <f>+'Cu1'!AF51</f>
        <v>0</v>
      </c>
      <c r="AG51" s="13">
        <f>+'Cu1'!AG51</f>
        <v>0</v>
      </c>
      <c r="AH51" s="13">
        <f>+'Cu1'!AH51</f>
        <v>0</v>
      </c>
      <c r="AI51" s="13">
        <f>+'Cu1'!AI51</f>
        <v>0</v>
      </c>
      <c r="AJ51" s="13">
        <f>+'Cu1'!AJ51</f>
        <v>0</v>
      </c>
      <c r="AK51" s="13">
        <f>+'Cu1'!AK51</f>
        <v>0</v>
      </c>
      <c r="AL51" s="13">
        <f>+'Cu1'!AL51</f>
        <v>0</v>
      </c>
      <c r="AM51" s="13">
        <f>+'Cu1'!AM51</f>
        <v>0</v>
      </c>
      <c r="AN51" s="13">
        <f>+'Cu1'!AN51</f>
        <v>0</v>
      </c>
      <c r="AO51" s="13">
        <f>+'Cu1'!AO51</f>
        <v>0</v>
      </c>
      <c r="AP51" s="13">
        <f>+'Cu1'!AP51</f>
        <v>0</v>
      </c>
      <c r="AQ51" s="13">
        <f>+'Cu1'!AQ51</f>
        <v>0</v>
      </c>
      <c r="AR51" s="13">
        <f>+'Cu1'!AR51</f>
        <v>0</v>
      </c>
      <c r="AS51" s="13">
        <f>+'Cu1'!AS51</f>
        <v>0</v>
      </c>
      <c r="AT51" s="13">
        <f>+'Cu1'!AT51</f>
        <v>0</v>
      </c>
      <c r="AU51" s="13">
        <f>+'Cu1'!AU51</f>
        <v>0</v>
      </c>
      <c r="AV51">
        <f>+'Cu1'!AV51</f>
        <v>0</v>
      </c>
      <c r="AW51">
        <f>+'Cu1'!AW51</f>
        <v>0</v>
      </c>
      <c r="AX51">
        <f>+'Cu1'!AX51</f>
        <v>0</v>
      </c>
      <c r="AY51">
        <f>+'Cu1'!AY51</f>
        <v>0</v>
      </c>
      <c r="AZ51">
        <f>+'Cu1'!AZ51</f>
        <v>0</v>
      </c>
      <c r="BA51">
        <f>+'Cu1'!BA51</f>
        <v>0</v>
      </c>
      <c r="BB51">
        <f>+'Cu1'!BB51</f>
        <v>0</v>
      </c>
      <c r="BC51">
        <f>+'Cu1'!BC51</f>
        <v>0</v>
      </c>
      <c r="BD51">
        <f>+'Cu1'!BD51</f>
        <v>0</v>
      </c>
      <c r="BE51">
        <f>+'Cu1'!BE51</f>
        <v>0</v>
      </c>
      <c r="BF51">
        <f>+'Cu1'!BF51</f>
        <v>0</v>
      </c>
      <c r="BG51">
        <f>+'Cu1'!BG51</f>
        <v>0</v>
      </c>
    </row>
    <row r="52" spans="1:71" hidden="1">
      <c r="A52" s="10">
        <f>+'Cu1'!A52</f>
        <v>2</v>
      </c>
      <c r="B52" s="10">
        <f>+'Cu1'!B52</f>
        <v>120</v>
      </c>
      <c r="C52" s="10" t="str">
        <f>+'Cu1'!C52</f>
        <v>PREPARACIÓ DEL SÒL</v>
      </c>
      <c r="D52" s="10" t="str">
        <f>+'Cu1'!D52</f>
        <v>Desbrossat amb desbrossadora</v>
      </c>
      <c r="E52" s="11">
        <f>+'Cu1'!E52</f>
        <v>2500</v>
      </c>
      <c r="F52" s="12">
        <f>+'Cu1'!F52</f>
        <v>0</v>
      </c>
      <c r="G52" s="12">
        <f>+'Cu1'!G52</f>
        <v>0.75</v>
      </c>
      <c r="H52" s="12">
        <f>+'Cu1'!H52</f>
        <v>0</v>
      </c>
      <c r="I52" s="12">
        <f>+'Cu1'!I52</f>
        <v>0</v>
      </c>
      <c r="J52" s="12">
        <f>+'Cu1'!J52</f>
        <v>0</v>
      </c>
      <c r="K52" s="12">
        <f>+'Cu1'!K52</f>
        <v>0.75</v>
      </c>
      <c r="L52" s="12">
        <f>+'Cu1'!L52</f>
        <v>0</v>
      </c>
      <c r="M52" s="12">
        <f>+'Cu1'!M52</f>
        <v>0</v>
      </c>
      <c r="N52" s="12">
        <f>+'Cu1'!N52</f>
        <v>0</v>
      </c>
      <c r="O52" s="12">
        <f>+'Cu1'!O52</f>
        <v>0</v>
      </c>
      <c r="P52" s="18">
        <f>+'Cu1'!P52</f>
        <v>0</v>
      </c>
      <c r="Q52" s="12">
        <f>+'Cu1'!Q52</f>
        <v>0</v>
      </c>
      <c r="R52" s="10">
        <f>+'Cu1'!R52</f>
        <v>0</v>
      </c>
      <c r="S52" s="10">
        <f>+'Cu1'!S52</f>
        <v>0</v>
      </c>
      <c r="T52" s="10">
        <f>+'Cu1'!T52</f>
        <v>0</v>
      </c>
      <c r="U52" s="10">
        <f>+'Cu1'!U52</f>
        <v>0</v>
      </c>
      <c r="V52" s="10">
        <f>+'Cu1'!V52</f>
        <v>0</v>
      </c>
      <c r="W52" s="10">
        <f>+'Cu1'!W52</f>
        <v>0</v>
      </c>
      <c r="X52" s="10">
        <f>+'Cu1'!X52</f>
        <v>0</v>
      </c>
      <c r="Y52" s="10">
        <f>+'Cu1'!Y52</f>
        <v>0</v>
      </c>
      <c r="Z52" s="12">
        <f>+'Cu1'!Z52</f>
        <v>0</v>
      </c>
      <c r="AA52" s="12">
        <f>+'Cu1'!AA52</f>
        <v>0</v>
      </c>
      <c r="AB52" s="10">
        <f>+'Cu1'!AB52</f>
        <v>0</v>
      </c>
      <c r="AC52" s="10">
        <f>+'Cu1'!AC52</f>
        <v>0</v>
      </c>
      <c r="AD52" s="10">
        <f>+'Cu1'!AD52</f>
        <v>0</v>
      </c>
      <c r="AE52" s="12">
        <f>+'Cu1'!AE52</f>
        <v>0</v>
      </c>
      <c r="AF52" s="12">
        <f>+'Cu1'!AF52</f>
        <v>0</v>
      </c>
      <c r="AG52" s="10">
        <f>+'Cu1'!AG52</f>
        <v>0</v>
      </c>
      <c r="AH52" s="10">
        <f>+'Cu1'!AH52</f>
        <v>0</v>
      </c>
      <c r="AI52" s="10">
        <f>+'Cu1'!AI52</f>
        <v>0</v>
      </c>
      <c r="AJ52" s="10">
        <f>+'Cu1'!AJ52</f>
        <v>0</v>
      </c>
      <c r="AK52" s="10">
        <f>+'Cu1'!AK52</f>
        <v>0</v>
      </c>
      <c r="AL52" s="10">
        <f>+'Cu1'!AL52</f>
        <v>0</v>
      </c>
      <c r="AM52" s="10">
        <f>+'Cu1'!AM52</f>
        <v>0</v>
      </c>
      <c r="AN52" s="10">
        <f>+'Cu1'!AN52</f>
        <v>0</v>
      </c>
      <c r="AO52" s="10">
        <f>+'Cu1'!AO52</f>
        <v>0</v>
      </c>
      <c r="AP52" s="10">
        <f>+'Cu1'!AP52</f>
        <v>0</v>
      </c>
      <c r="AQ52" s="10">
        <f>+'Cu1'!AQ52</f>
        <v>0</v>
      </c>
      <c r="AR52" s="10">
        <f>+'Cu1'!AR52</f>
        <v>0</v>
      </c>
      <c r="AS52" s="10">
        <f>+'Cu1'!AS52</f>
        <v>0</v>
      </c>
      <c r="AT52" s="10">
        <f>+'Cu1'!AT52</f>
        <v>0</v>
      </c>
      <c r="AU52" s="10">
        <f>+'Cu1'!AU52</f>
        <v>0</v>
      </c>
      <c r="AV52">
        <f>+'Cu1'!AV52</f>
        <v>0</v>
      </c>
      <c r="AW52">
        <f>+'Cu1'!AW52</f>
        <v>0</v>
      </c>
      <c r="AX52">
        <f>+'Cu1'!AX52</f>
        <v>0</v>
      </c>
      <c r="AY52">
        <f>+'Cu1'!AY52</f>
        <v>0</v>
      </c>
      <c r="AZ52">
        <f>+'Cu1'!AZ52</f>
        <v>0</v>
      </c>
      <c r="BA52">
        <f>+'Cu1'!BA52</f>
        <v>0</v>
      </c>
      <c r="BB52">
        <f>+'Cu1'!BB52</f>
        <v>0</v>
      </c>
      <c r="BC52">
        <f>+'Cu1'!BC52</f>
        <v>0</v>
      </c>
      <c r="BD52">
        <f>+'Cu1'!BD52</f>
        <v>0</v>
      </c>
      <c r="BE52">
        <f>+'Cu1'!BE52</f>
        <v>0</v>
      </c>
      <c r="BF52">
        <f>+'Cu1'!BF52</f>
        <v>0</v>
      </c>
      <c r="BG52">
        <f>+'Cu1'!BG52</f>
        <v>0</v>
      </c>
    </row>
    <row r="53" spans="1:71" hidden="1">
      <c r="A53" s="33">
        <f>+'Cu1'!A53</f>
        <v>3</v>
      </c>
      <c r="B53" s="33">
        <f>+'Cu1'!B53</f>
        <v>130</v>
      </c>
      <c r="C53" s="7" t="str">
        <f>+'Cu1'!C53</f>
        <v>PREPARACIÓ DEL SÒL</v>
      </c>
      <c r="D53" s="7" t="str">
        <f>+'Cu1'!D53</f>
        <v>Subsolat</v>
      </c>
      <c r="E53" s="8">
        <f>+'Cu1'!E53</f>
        <v>2500</v>
      </c>
      <c r="F53" s="9">
        <f>+'Cu1'!F53</f>
        <v>0</v>
      </c>
      <c r="G53" s="9">
        <f>+'Cu1'!G53</f>
        <v>2</v>
      </c>
      <c r="H53" s="9">
        <f>+'Cu1'!H53</f>
        <v>0</v>
      </c>
      <c r="I53" s="9">
        <f>+'Cu1'!I53</f>
        <v>0</v>
      </c>
      <c r="J53" s="9">
        <f>+'Cu1'!J53</f>
        <v>2</v>
      </c>
      <c r="K53" s="9">
        <f>+'Cu1'!K53</f>
        <v>0</v>
      </c>
      <c r="L53" s="9">
        <f>+'Cu1'!L53</f>
        <v>0</v>
      </c>
      <c r="M53" s="9">
        <f>+'Cu1'!M53</f>
        <v>0</v>
      </c>
      <c r="N53" s="9">
        <f>+'Cu1'!N53</f>
        <v>0</v>
      </c>
      <c r="O53" s="9">
        <f>+'Cu1'!O53</f>
        <v>0</v>
      </c>
      <c r="P53" s="19">
        <f>+'Cu1'!P53</f>
        <v>0</v>
      </c>
      <c r="Q53" s="9">
        <f>+'Cu1'!Q53</f>
        <v>0</v>
      </c>
      <c r="R53" s="7">
        <f>+'Cu1'!R53</f>
        <v>0</v>
      </c>
      <c r="S53" s="7">
        <f>+'Cu1'!S53</f>
        <v>0</v>
      </c>
      <c r="T53" s="7">
        <f>+'Cu1'!T53</f>
        <v>0</v>
      </c>
      <c r="U53" s="7">
        <f>+'Cu1'!U53</f>
        <v>0</v>
      </c>
      <c r="V53" s="7">
        <f>+'Cu1'!V53</f>
        <v>0</v>
      </c>
      <c r="W53" s="7">
        <f>+'Cu1'!W53</f>
        <v>0</v>
      </c>
      <c r="X53" s="7">
        <f>+'Cu1'!X53</f>
        <v>0</v>
      </c>
      <c r="Y53" s="7">
        <f>+'Cu1'!Y53</f>
        <v>0</v>
      </c>
      <c r="Z53" s="9">
        <f>+'Cu1'!Z53</f>
        <v>0</v>
      </c>
      <c r="AA53" s="9">
        <f>+'Cu1'!AA53</f>
        <v>0</v>
      </c>
      <c r="AB53" s="7">
        <f>+'Cu1'!AB53</f>
        <v>0</v>
      </c>
      <c r="AC53" s="7">
        <f>+'Cu1'!AC53</f>
        <v>0</v>
      </c>
      <c r="AD53" s="7">
        <f>+'Cu1'!AD53</f>
        <v>0</v>
      </c>
      <c r="AE53" s="9">
        <f>+'Cu1'!AE53</f>
        <v>0</v>
      </c>
      <c r="AF53" s="9">
        <f>+'Cu1'!AF53</f>
        <v>0</v>
      </c>
      <c r="AG53" s="7">
        <f>+'Cu1'!AG53</f>
        <v>0</v>
      </c>
      <c r="AH53" s="7">
        <f>+'Cu1'!AH53</f>
        <v>0</v>
      </c>
      <c r="AI53" s="7">
        <f>+'Cu1'!AI53</f>
        <v>0</v>
      </c>
      <c r="AJ53" s="7">
        <f>+'Cu1'!AJ53</f>
        <v>0</v>
      </c>
      <c r="AK53" s="7">
        <f>+'Cu1'!AK53</f>
        <v>0</v>
      </c>
      <c r="AL53" s="7">
        <f>+'Cu1'!AL53</f>
        <v>0</v>
      </c>
      <c r="AM53" s="7">
        <f>+'Cu1'!AM53</f>
        <v>0</v>
      </c>
      <c r="AN53" s="7">
        <f>+'Cu1'!AN53</f>
        <v>0</v>
      </c>
      <c r="AO53" s="7">
        <f>+'Cu1'!AO53</f>
        <v>0</v>
      </c>
      <c r="AP53" s="7">
        <f>+'Cu1'!AP53</f>
        <v>0</v>
      </c>
      <c r="AQ53" s="7">
        <f>+'Cu1'!AQ53</f>
        <v>0</v>
      </c>
      <c r="AR53" s="7">
        <f>+'Cu1'!AR53</f>
        <v>0</v>
      </c>
      <c r="AS53" s="7">
        <f>+'Cu1'!AS53</f>
        <v>0</v>
      </c>
      <c r="AT53" s="7">
        <f>+'Cu1'!AT53</f>
        <v>0</v>
      </c>
      <c r="AU53" s="7">
        <f>+'Cu1'!AU53</f>
        <v>0</v>
      </c>
      <c r="AV53">
        <f>+'Cu1'!AV53</f>
        <v>0</v>
      </c>
      <c r="AW53">
        <f>+'Cu1'!AW53</f>
        <v>0</v>
      </c>
      <c r="AX53">
        <f>+'Cu1'!AX53</f>
        <v>0</v>
      </c>
      <c r="AY53">
        <f>+'Cu1'!AY53</f>
        <v>0</v>
      </c>
      <c r="AZ53">
        <f>+'Cu1'!AZ53</f>
        <v>0</v>
      </c>
      <c r="BA53">
        <f>+'Cu1'!BA53</f>
        <v>0</v>
      </c>
      <c r="BB53">
        <f>+'Cu1'!BB53</f>
        <v>0</v>
      </c>
      <c r="BC53">
        <f>+'Cu1'!BC53</f>
        <v>0</v>
      </c>
      <c r="BD53">
        <f>+'Cu1'!BD53</f>
        <v>0</v>
      </c>
      <c r="BE53">
        <f>+'Cu1'!BE53</f>
        <v>0</v>
      </c>
      <c r="BF53">
        <f>+'Cu1'!BF53</f>
        <v>0</v>
      </c>
      <c r="BG53">
        <f>+'Cu1'!BG53</f>
        <v>0</v>
      </c>
    </row>
    <row r="54" spans="1:71" hidden="1">
      <c r="A54" s="34">
        <f>+'Cu1'!A54</f>
        <v>4</v>
      </c>
      <c r="B54" s="34">
        <f>+'Cu1'!B54</f>
        <v>140</v>
      </c>
      <c r="C54" s="10" t="str">
        <f>+'Cu1'!C54</f>
        <v>PREPARACIÓ DEL SÒL</v>
      </c>
      <c r="D54" s="10" t="str">
        <f>+'Cu1'!D54</f>
        <v>Alçat</v>
      </c>
      <c r="E54" s="11">
        <f>+'Cu1'!E54</f>
        <v>2500</v>
      </c>
      <c r="F54" s="12">
        <f>+'Cu1'!F54</f>
        <v>0</v>
      </c>
      <c r="G54" s="12">
        <f>+'Cu1'!G54</f>
        <v>0</v>
      </c>
      <c r="H54" s="12">
        <f>+'Cu1'!H54</f>
        <v>0</v>
      </c>
      <c r="I54" s="12">
        <f>+'Cu1'!I54</f>
        <v>0</v>
      </c>
      <c r="J54" s="12">
        <f>+'Cu1'!J54</f>
        <v>0</v>
      </c>
      <c r="K54" s="12">
        <f>+'Cu1'!K54</f>
        <v>0</v>
      </c>
      <c r="L54" s="12">
        <f>+'Cu1'!L54</f>
        <v>0</v>
      </c>
      <c r="M54" s="12">
        <f>+'Cu1'!M54</f>
        <v>0</v>
      </c>
      <c r="N54" s="12">
        <f>+'Cu1'!N54</f>
        <v>0</v>
      </c>
      <c r="O54" s="12">
        <f>+'Cu1'!O54</f>
        <v>0</v>
      </c>
      <c r="P54" s="18">
        <f>+'Cu1'!P54</f>
        <v>0</v>
      </c>
      <c r="Q54" s="12">
        <f>+'Cu1'!Q54</f>
        <v>0</v>
      </c>
      <c r="R54" s="10">
        <f>+'Cu1'!R54</f>
        <v>0</v>
      </c>
      <c r="S54" s="10">
        <f>+'Cu1'!S54</f>
        <v>0</v>
      </c>
      <c r="T54" s="10">
        <f>+'Cu1'!T54</f>
        <v>0</v>
      </c>
      <c r="U54" s="10">
        <f>+'Cu1'!U54</f>
        <v>0</v>
      </c>
      <c r="V54" s="10">
        <f>+'Cu1'!V54</f>
        <v>0</v>
      </c>
      <c r="W54" s="10">
        <f>+'Cu1'!W54</f>
        <v>0</v>
      </c>
      <c r="X54" s="10">
        <f>+'Cu1'!X54</f>
        <v>0</v>
      </c>
      <c r="Y54" s="10">
        <f>+'Cu1'!Y54</f>
        <v>0</v>
      </c>
      <c r="Z54" s="12">
        <f>+'Cu1'!Z54</f>
        <v>0</v>
      </c>
      <c r="AA54" s="12">
        <f>+'Cu1'!AA54</f>
        <v>0</v>
      </c>
      <c r="AB54" s="10">
        <f>+'Cu1'!AB54</f>
        <v>0</v>
      </c>
      <c r="AC54" s="10">
        <f>+'Cu1'!AC54</f>
        <v>0</v>
      </c>
      <c r="AD54" s="10">
        <f>+'Cu1'!AD54</f>
        <v>0</v>
      </c>
      <c r="AE54" s="12">
        <f>+'Cu1'!AE54</f>
        <v>0</v>
      </c>
      <c r="AF54" s="12">
        <f>+'Cu1'!AF54</f>
        <v>0</v>
      </c>
      <c r="AG54" s="10">
        <f>+'Cu1'!AG54</f>
        <v>0</v>
      </c>
      <c r="AH54" s="10">
        <f>+'Cu1'!AH54</f>
        <v>0</v>
      </c>
      <c r="AI54" s="10">
        <f>+'Cu1'!AI54</f>
        <v>0</v>
      </c>
      <c r="AJ54" s="10">
        <f>+'Cu1'!AJ54</f>
        <v>0</v>
      </c>
      <c r="AK54" s="10">
        <f>+'Cu1'!AK54</f>
        <v>0</v>
      </c>
      <c r="AL54" s="10">
        <f>+'Cu1'!AL54</f>
        <v>0</v>
      </c>
      <c r="AM54" s="10">
        <f>+'Cu1'!AM54</f>
        <v>0</v>
      </c>
      <c r="AN54" s="10">
        <f>+'Cu1'!AN54</f>
        <v>0</v>
      </c>
      <c r="AO54" s="10">
        <f>+'Cu1'!AO54</f>
        <v>0</v>
      </c>
      <c r="AP54" s="10">
        <f>+'Cu1'!AP54</f>
        <v>0</v>
      </c>
      <c r="AQ54" s="10">
        <f>+'Cu1'!AQ54</f>
        <v>0</v>
      </c>
      <c r="AR54" s="10">
        <f>+'Cu1'!AR54</f>
        <v>0</v>
      </c>
      <c r="AS54" s="10">
        <f>+'Cu1'!AS54</f>
        <v>0</v>
      </c>
      <c r="AT54" s="10">
        <f>+'Cu1'!AT54</f>
        <v>0</v>
      </c>
      <c r="AU54" s="10">
        <f>+'Cu1'!AU54</f>
        <v>0</v>
      </c>
      <c r="AV54">
        <f>+'Cu1'!AV54</f>
        <v>0</v>
      </c>
      <c r="AW54">
        <f>+'Cu1'!AW54</f>
        <v>0</v>
      </c>
      <c r="AX54">
        <f>+'Cu1'!AX54</f>
        <v>0</v>
      </c>
      <c r="AY54">
        <f>+'Cu1'!AY54</f>
        <v>0</v>
      </c>
      <c r="AZ54">
        <f>+'Cu1'!AZ54</f>
        <v>0</v>
      </c>
      <c r="BA54">
        <f>+'Cu1'!BA54</f>
        <v>0</v>
      </c>
      <c r="BB54">
        <f>+'Cu1'!BB54</f>
        <v>0</v>
      </c>
      <c r="BC54">
        <f>+'Cu1'!BC54</f>
        <v>0</v>
      </c>
      <c r="BD54">
        <f>+'Cu1'!BD54</f>
        <v>0</v>
      </c>
      <c r="BE54">
        <f>+'Cu1'!BE54</f>
        <v>0</v>
      </c>
      <c r="BF54">
        <f>+'Cu1'!BF54</f>
        <v>0</v>
      </c>
      <c r="BG54">
        <f>+'Cu1'!BG54</f>
        <v>0</v>
      </c>
    </row>
    <row r="55" spans="1:71" hidden="1">
      <c r="A55" s="33">
        <f>+'Cu1'!A55</f>
        <v>5</v>
      </c>
      <c r="B55" s="33">
        <f>+'Cu1'!B55</f>
        <v>150</v>
      </c>
      <c r="C55" s="7" t="str">
        <f>+'Cu1'!C55</f>
        <v>PREPARACIÓ DEL SÒL</v>
      </c>
      <c r="D55" s="7" t="str">
        <f>+'Cu1'!D55</f>
        <v>Estripat</v>
      </c>
      <c r="E55" s="8">
        <f>+'Cu1'!E55</f>
        <v>2500</v>
      </c>
      <c r="F55" s="9">
        <f>+'Cu1'!F55</f>
        <v>0</v>
      </c>
      <c r="G55" s="9">
        <f>+'Cu1'!G55</f>
        <v>0.75</v>
      </c>
      <c r="H55" s="9">
        <f>+'Cu1'!H55</f>
        <v>0</v>
      </c>
      <c r="I55" s="9">
        <f>+'Cu1'!I55</f>
        <v>0</v>
      </c>
      <c r="J55" s="9">
        <f>+'Cu1'!J55</f>
        <v>0</v>
      </c>
      <c r="K55" s="9">
        <f>+'Cu1'!K55</f>
        <v>0</v>
      </c>
      <c r="L55" s="9">
        <f>+'Cu1'!L55</f>
        <v>0</v>
      </c>
      <c r="M55" s="9">
        <f>+'Cu1'!M55</f>
        <v>0.75</v>
      </c>
      <c r="N55" s="9">
        <f>+'Cu1'!N55</f>
        <v>0</v>
      </c>
      <c r="O55" s="9">
        <f>+'Cu1'!O55</f>
        <v>0</v>
      </c>
      <c r="P55" s="19">
        <f>+'Cu1'!P55</f>
        <v>0</v>
      </c>
      <c r="Q55" s="9">
        <f>+'Cu1'!Q55</f>
        <v>0</v>
      </c>
      <c r="R55" s="7">
        <f>+'Cu1'!R55</f>
        <v>0</v>
      </c>
      <c r="S55" s="7">
        <f>+'Cu1'!S55</f>
        <v>0</v>
      </c>
      <c r="T55" s="7">
        <f>+'Cu1'!T55</f>
        <v>0</v>
      </c>
      <c r="U55" s="7">
        <f>+'Cu1'!U55</f>
        <v>0</v>
      </c>
      <c r="V55" s="7">
        <f>+'Cu1'!V55</f>
        <v>0</v>
      </c>
      <c r="W55" s="7">
        <f>+'Cu1'!W55</f>
        <v>0</v>
      </c>
      <c r="X55" s="7">
        <f>+'Cu1'!X55</f>
        <v>0</v>
      </c>
      <c r="Y55" s="7">
        <f>+'Cu1'!Y55</f>
        <v>0</v>
      </c>
      <c r="Z55" s="9">
        <f>+'Cu1'!Z55</f>
        <v>0</v>
      </c>
      <c r="AA55" s="9">
        <f>+'Cu1'!AA55</f>
        <v>0</v>
      </c>
      <c r="AB55" s="7">
        <f>+'Cu1'!AB55</f>
        <v>0</v>
      </c>
      <c r="AC55" s="7">
        <f>+'Cu1'!AC55</f>
        <v>0</v>
      </c>
      <c r="AD55" s="7">
        <f>+'Cu1'!AD55</f>
        <v>0</v>
      </c>
      <c r="AE55" s="9">
        <f>+'Cu1'!AE55</f>
        <v>0</v>
      </c>
      <c r="AF55" s="9">
        <f>+'Cu1'!AF55</f>
        <v>0</v>
      </c>
      <c r="AG55" s="7">
        <f>+'Cu1'!AG55</f>
        <v>0</v>
      </c>
      <c r="AH55" s="7">
        <f>+'Cu1'!AH55</f>
        <v>0</v>
      </c>
      <c r="AI55" s="7">
        <f>+'Cu1'!AI55</f>
        <v>0</v>
      </c>
      <c r="AJ55" s="7">
        <f>+'Cu1'!AJ55</f>
        <v>0</v>
      </c>
      <c r="AK55" s="7">
        <f>+'Cu1'!AK55</f>
        <v>0</v>
      </c>
      <c r="AL55" s="7">
        <f>+'Cu1'!AL55</f>
        <v>0</v>
      </c>
      <c r="AM55" s="7">
        <f>+'Cu1'!AM55</f>
        <v>0</v>
      </c>
      <c r="AN55" s="7">
        <f>+'Cu1'!AN55</f>
        <v>0</v>
      </c>
      <c r="AO55" s="7">
        <f>+'Cu1'!AO55</f>
        <v>0</v>
      </c>
      <c r="AP55" s="7">
        <f>+'Cu1'!AP55</f>
        <v>0</v>
      </c>
      <c r="AQ55" s="7">
        <f>+'Cu1'!AQ55</f>
        <v>0</v>
      </c>
      <c r="AR55" s="7">
        <f>+'Cu1'!AR55</f>
        <v>0</v>
      </c>
      <c r="AS55" s="7">
        <f>+'Cu1'!AS55</f>
        <v>0</v>
      </c>
      <c r="AT55" s="7">
        <f>+'Cu1'!AT55</f>
        <v>0</v>
      </c>
      <c r="AU55" s="7">
        <f>+'Cu1'!AU55</f>
        <v>0</v>
      </c>
      <c r="AV55">
        <f>+'Cu1'!AV55</f>
        <v>0</v>
      </c>
      <c r="AW55">
        <f>+'Cu1'!AW55</f>
        <v>0</v>
      </c>
      <c r="AX55">
        <f>+'Cu1'!AX55</f>
        <v>0</v>
      </c>
      <c r="AY55">
        <f>+'Cu1'!AY55</f>
        <v>0</v>
      </c>
      <c r="AZ55">
        <f>+'Cu1'!AZ55</f>
        <v>0</v>
      </c>
      <c r="BA55">
        <f>+'Cu1'!BA55</f>
        <v>0</v>
      </c>
      <c r="BB55">
        <f>+'Cu1'!BB55</f>
        <v>0</v>
      </c>
      <c r="BC55">
        <f>+'Cu1'!BC55</f>
        <v>0</v>
      </c>
      <c r="BD55">
        <f>+'Cu1'!BD55</f>
        <v>0</v>
      </c>
      <c r="BE55">
        <f>+'Cu1'!BE55</f>
        <v>0</v>
      </c>
      <c r="BF55">
        <f>+'Cu1'!BF55</f>
        <v>0</v>
      </c>
      <c r="BG55">
        <f>+'Cu1'!BG55</f>
        <v>0</v>
      </c>
    </row>
    <row r="56" spans="1:71" hidden="1">
      <c r="A56" s="34">
        <f>+'Cu1'!A56</f>
        <v>6</v>
      </c>
      <c r="B56" s="34">
        <f>+'Cu1'!B56</f>
        <v>160</v>
      </c>
      <c r="C56" s="10" t="str">
        <f>+'Cu1'!C56</f>
        <v>PREPARACIÓ DEL SÒL</v>
      </c>
      <c r="D56" s="10" t="str">
        <f>+'Cu1'!D56</f>
        <v>Fresat</v>
      </c>
      <c r="E56" s="11">
        <f>+'Cu1'!E56</f>
        <v>2500</v>
      </c>
      <c r="F56" s="12">
        <f>+'Cu1'!F56</f>
        <v>0</v>
      </c>
      <c r="G56" s="12">
        <f>+'Cu1'!G56</f>
        <v>1.5</v>
      </c>
      <c r="H56" s="12">
        <f>+'Cu1'!H56</f>
        <v>0</v>
      </c>
      <c r="I56" s="12">
        <f>+'Cu1'!I56</f>
        <v>0</v>
      </c>
      <c r="J56" s="12">
        <f>+'Cu1'!J56</f>
        <v>0</v>
      </c>
      <c r="K56" s="12">
        <f>+'Cu1'!K56</f>
        <v>1.5</v>
      </c>
      <c r="L56" s="12">
        <f>+'Cu1'!L56</f>
        <v>0</v>
      </c>
      <c r="M56" s="12">
        <f>+'Cu1'!M56</f>
        <v>0</v>
      </c>
      <c r="N56" s="12">
        <f>+'Cu1'!N56</f>
        <v>0</v>
      </c>
      <c r="O56" s="12">
        <f>+'Cu1'!O56</f>
        <v>0</v>
      </c>
      <c r="P56" s="18">
        <f>+'Cu1'!P56</f>
        <v>0</v>
      </c>
      <c r="Q56" s="12">
        <f>+'Cu1'!Q56</f>
        <v>0</v>
      </c>
      <c r="R56" s="10">
        <f>+'Cu1'!R56</f>
        <v>0</v>
      </c>
      <c r="S56" s="10">
        <f>+'Cu1'!S56</f>
        <v>0</v>
      </c>
      <c r="T56" s="10">
        <f>+'Cu1'!T56</f>
        <v>0</v>
      </c>
      <c r="U56" s="10">
        <f>+'Cu1'!U56</f>
        <v>0</v>
      </c>
      <c r="V56" s="10">
        <f>+'Cu1'!V56</f>
        <v>0</v>
      </c>
      <c r="W56" s="10">
        <f>+'Cu1'!W56</f>
        <v>0</v>
      </c>
      <c r="X56" s="10">
        <f>+'Cu1'!X56</f>
        <v>0</v>
      </c>
      <c r="Y56" s="10">
        <f>+'Cu1'!Y56</f>
        <v>0</v>
      </c>
      <c r="Z56" s="12">
        <f>+'Cu1'!Z56</f>
        <v>0</v>
      </c>
      <c r="AA56" s="12">
        <f>+'Cu1'!AA56</f>
        <v>0</v>
      </c>
      <c r="AB56" s="10">
        <f>+'Cu1'!AB56</f>
        <v>0</v>
      </c>
      <c r="AC56" s="10">
        <f>+'Cu1'!AC56</f>
        <v>0</v>
      </c>
      <c r="AD56" s="10">
        <f>+'Cu1'!AD56</f>
        <v>0</v>
      </c>
      <c r="AE56" s="12">
        <f>+'Cu1'!AE56</f>
        <v>0</v>
      </c>
      <c r="AF56" s="12">
        <f>+'Cu1'!AF56</f>
        <v>0</v>
      </c>
      <c r="AG56" s="10">
        <f>+'Cu1'!AG56</f>
        <v>0</v>
      </c>
      <c r="AH56" s="10">
        <f>+'Cu1'!AH56</f>
        <v>0</v>
      </c>
      <c r="AI56" s="10">
        <f>+'Cu1'!AI56</f>
        <v>0</v>
      </c>
      <c r="AJ56" s="10">
        <f>+'Cu1'!AJ56</f>
        <v>0</v>
      </c>
      <c r="AK56" s="10">
        <f>+'Cu1'!AK56</f>
        <v>0</v>
      </c>
      <c r="AL56" s="10">
        <f>+'Cu1'!AL56</f>
        <v>0</v>
      </c>
      <c r="AM56" s="10">
        <f>+'Cu1'!AM56</f>
        <v>0</v>
      </c>
      <c r="AN56" s="10">
        <f>+'Cu1'!AN56</f>
        <v>0</v>
      </c>
      <c r="AO56" s="10">
        <f>+'Cu1'!AO56</f>
        <v>0</v>
      </c>
      <c r="AP56" s="10">
        <f>+'Cu1'!AP56</f>
        <v>0</v>
      </c>
      <c r="AQ56" s="10">
        <f>+'Cu1'!AQ56</f>
        <v>0</v>
      </c>
      <c r="AR56" s="10">
        <f>+'Cu1'!AR56</f>
        <v>0</v>
      </c>
      <c r="AS56" s="10">
        <f>+'Cu1'!AS56</f>
        <v>0</v>
      </c>
      <c r="AT56" s="10">
        <f>+'Cu1'!AT56</f>
        <v>0</v>
      </c>
      <c r="AU56" s="10">
        <f>+'Cu1'!AU56</f>
        <v>0</v>
      </c>
      <c r="AV56">
        <f>+'Cu1'!AV56</f>
        <v>0</v>
      </c>
      <c r="AW56">
        <f>+'Cu1'!AW56</f>
        <v>0</v>
      </c>
      <c r="AX56">
        <f>+'Cu1'!AX56</f>
        <v>0</v>
      </c>
      <c r="AY56">
        <f>+'Cu1'!AY56</f>
        <v>0</v>
      </c>
      <c r="AZ56">
        <f>+'Cu1'!AZ56</f>
        <v>0</v>
      </c>
      <c r="BA56">
        <f>+'Cu1'!BA56</f>
        <v>0</v>
      </c>
      <c r="BB56">
        <f>+'Cu1'!BB56</f>
        <v>0</v>
      </c>
      <c r="BC56">
        <f>+'Cu1'!BC56</f>
        <v>0</v>
      </c>
      <c r="BD56">
        <f>+'Cu1'!BD56</f>
        <v>0</v>
      </c>
      <c r="BE56">
        <f>+'Cu1'!BE56</f>
        <v>0</v>
      </c>
      <c r="BF56">
        <f>+'Cu1'!BF56</f>
        <v>0</v>
      </c>
      <c r="BG56">
        <f>+'Cu1'!BG56</f>
        <v>0</v>
      </c>
    </row>
    <row r="57" spans="1:71" hidden="1">
      <c r="A57" s="33">
        <f>+'Cu1'!A57</f>
        <v>7</v>
      </c>
      <c r="B57" s="33">
        <f>+'Cu1'!B57</f>
        <v>210</v>
      </c>
      <c r="C57" s="7" t="str">
        <f>+'Cu1'!C57</f>
        <v>ADOBAT</v>
      </c>
      <c r="D57" s="7" t="str">
        <f>+'Cu1'!D57</f>
        <v>Aplicació de compost (36 t/ha)</v>
      </c>
      <c r="E57" s="8">
        <f>+'Cu1'!E57</f>
        <v>2500</v>
      </c>
      <c r="F57" s="9">
        <f>+'Cu1'!F57</f>
        <v>0</v>
      </c>
      <c r="G57" s="9">
        <f>+'Cu1'!G57</f>
        <v>1.5</v>
      </c>
      <c r="H57" s="9">
        <f>+'Cu1'!H57</f>
        <v>0</v>
      </c>
      <c r="I57" s="9">
        <f>+'Cu1'!I57</f>
        <v>0</v>
      </c>
      <c r="J57" s="9">
        <f>+'Cu1'!J57</f>
        <v>0</v>
      </c>
      <c r="K57" s="9">
        <f>+'Cu1'!K57</f>
        <v>0</v>
      </c>
      <c r="L57" s="9">
        <f>+'Cu1'!L57</f>
        <v>0</v>
      </c>
      <c r="M57" s="9">
        <f>+'Cu1'!M57</f>
        <v>0</v>
      </c>
      <c r="N57" s="9">
        <f>+'Cu1'!N57</f>
        <v>1.5</v>
      </c>
      <c r="O57" s="9">
        <f>+'Cu1'!O57</f>
        <v>1.5</v>
      </c>
      <c r="P57" s="19">
        <f>+'Cu1'!P57</f>
        <v>9000</v>
      </c>
      <c r="Q57" s="9">
        <f>+'Cu1'!Q57</f>
        <v>0</v>
      </c>
      <c r="R57" s="7">
        <f>+'Cu1'!R57</f>
        <v>0</v>
      </c>
      <c r="S57" s="7">
        <f>+'Cu1'!S57</f>
        <v>0</v>
      </c>
      <c r="T57" s="7">
        <f>+'Cu1'!T57</f>
        <v>0</v>
      </c>
      <c r="U57" s="7">
        <f>+'Cu1'!U57</f>
        <v>0</v>
      </c>
      <c r="V57" s="7">
        <f>+'Cu1'!V57</f>
        <v>0</v>
      </c>
      <c r="W57" s="7">
        <f>+'Cu1'!W57</f>
        <v>0</v>
      </c>
      <c r="X57" s="7">
        <f>+'Cu1'!X57</f>
        <v>0</v>
      </c>
      <c r="Y57" s="7">
        <f>+'Cu1'!Y57</f>
        <v>0</v>
      </c>
      <c r="Z57" s="9">
        <f>+'Cu1'!Z57</f>
        <v>0</v>
      </c>
      <c r="AA57" s="9">
        <f>+'Cu1'!AA57</f>
        <v>0</v>
      </c>
      <c r="AB57" s="7">
        <f>+'Cu1'!AB57</f>
        <v>0</v>
      </c>
      <c r="AC57" s="7">
        <f>+'Cu1'!AC57</f>
        <v>0</v>
      </c>
      <c r="AD57" s="7">
        <f>+'Cu1'!AD57</f>
        <v>0</v>
      </c>
      <c r="AE57" s="9">
        <f>+'Cu1'!AE57</f>
        <v>0</v>
      </c>
      <c r="AF57" s="9">
        <f>+'Cu1'!AF57</f>
        <v>0</v>
      </c>
      <c r="AG57" s="7">
        <f>+'Cu1'!AG57</f>
        <v>0</v>
      </c>
      <c r="AH57" s="7">
        <f>+'Cu1'!AH57</f>
        <v>0</v>
      </c>
      <c r="AI57" s="7">
        <f>+'Cu1'!AI57</f>
        <v>0</v>
      </c>
      <c r="AJ57" s="7">
        <f>+'Cu1'!AJ57</f>
        <v>0</v>
      </c>
      <c r="AK57" s="7">
        <f>+'Cu1'!AK57</f>
        <v>0</v>
      </c>
      <c r="AL57" s="7">
        <f>+'Cu1'!AL57</f>
        <v>0</v>
      </c>
      <c r="AM57" s="7">
        <f>+'Cu1'!AM57</f>
        <v>0</v>
      </c>
      <c r="AN57" s="7">
        <f>+'Cu1'!AN57</f>
        <v>0</v>
      </c>
      <c r="AO57" s="7">
        <f>+'Cu1'!AO57</f>
        <v>0</v>
      </c>
      <c r="AP57" s="7">
        <f>+'Cu1'!AP57</f>
        <v>0</v>
      </c>
      <c r="AQ57" s="7">
        <f>+'Cu1'!AQ57</f>
        <v>0</v>
      </c>
      <c r="AR57" s="7">
        <f>+'Cu1'!AR57</f>
        <v>0</v>
      </c>
      <c r="AS57" s="7">
        <f>+'Cu1'!AS57</f>
        <v>0</v>
      </c>
      <c r="AT57" s="7">
        <f>+'Cu1'!AT57</f>
        <v>0</v>
      </c>
      <c r="AU57" s="7">
        <f>+'Cu1'!AU57</f>
        <v>0</v>
      </c>
      <c r="AV57">
        <f>+'Cu1'!AV57</f>
        <v>0</v>
      </c>
      <c r="AW57">
        <f>+'Cu1'!AW57</f>
        <v>0</v>
      </c>
      <c r="AX57">
        <f>+'Cu1'!AX57</f>
        <v>0</v>
      </c>
      <c r="AY57">
        <f>+'Cu1'!AY57</f>
        <v>0</v>
      </c>
      <c r="AZ57">
        <f>+'Cu1'!AZ57</f>
        <v>0</v>
      </c>
      <c r="BA57">
        <f>+'Cu1'!BA57</f>
        <v>0</v>
      </c>
      <c r="BB57">
        <f>+'Cu1'!BB57</f>
        <v>0</v>
      </c>
      <c r="BC57">
        <f>+'Cu1'!BC57</f>
        <v>0</v>
      </c>
      <c r="BD57">
        <f>+'Cu1'!BD57</f>
        <v>0</v>
      </c>
      <c r="BE57">
        <f>+'Cu1'!BE57</f>
        <v>0</v>
      </c>
      <c r="BF57">
        <f>+'Cu1'!BF57</f>
        <v>0</v>
      </c>
      <c r="BG57">
        <f>+'Cu1'!BG57</f>
        <v>0</v>
      </c>
    </row>
    <row r="58" spans="1:71" hidden="1">
      <c r="A58" s="36">
        <f>+'Cu1'!A58</f>
        <v>8</v>
      </c>
      <c r="B58" s="36">
        <f>+'Cu1'!B58</f>
        <v>220</v>
      </c>
      <c r="C58" s="29" t="str">
        <f>+'Cu1'!C58</f>
        <v>ADOBAT</v>
      </c>
      <c r="D58" s="29" t="str">
        <f>+'Cu1'!D58</f>
        <v>Aplicació de compost (60 t/ha)</v>
      </c>
      <c r="E58" s="37">
        <f>+'Cu1'!E58</f>
        <v>2500</v>
      </c>
      <c r="F58" s="28">
        <f>+'Cu1'!F58</f>
        <v>0</v>
      </c>
      <c r="G58" s="28">
        <f>+'Cu1'!G58</f>
        <v>2.5</v>
      </c>
      <c r="H58" s="28">
        <f>+'Cu1'!H58</f>
        <v>0</v>
      </c>
      <c r="I58" s="28">
        <f>+'Cu1'!I58</f>
        <v>0</v>
      </c>
      <c r="J58" s="28">
        <f>+'Cu1'!J58</f>
        <v>0</v>
      </c>
      <c r="K58" s="28">
        <f>+'Cu1'!K58</f>
        <v>0</v>
      </c>
      <c r="L58" s="28">
        <f>+'Cu1'!L58</f>
        <v>0</v>
      </c>
      <c r="M58" s="28">
        <f>+'Cu1'!M58</f>
        <v>0</v>
      </c>
      <c r="N58" s="28">
        <f>+'Cu1'!N58</f>
        <v>2.5</v>
      </c>
      <c r="O58" s="28">
        <f>+'Cu1'!O58</f>
        <v>2.5</v>
      </c>
      <c r="P58" s="30">
        <f>+'Cu1'!P58</f>
        <v>15000</v>
      </c>
      <c r="Q58" s="28">
        <f>+'Cu1'!Q58</f>
        <v>0</v>
      </c>
      <c r="R58" s="29">
        <f>+'Cu1'!R58</f>
        <v>0</v>
      </c>
      <c r="S58" s="29">
        <f>+'Cu1'!S58</f>
        <v>0</v>
      </c>
      <c r="T58" s="29">
        <f>+'Cu1'!T58</f>
        <v>0</v>
      </c>
      <c r="U58" s="29">
        <f>+'Cu1'!U58</f>
        <v>0</v>
      </c>
      <c r="V58" s="29">
        <f>+'Cu1'!V58</f>
        <v>0</v>
      </c>
      <c r="W58" s="29">
        <f>+'Cu1'!W58</f>
        <v>0</v>
      </c>
      <c r="X58" s="29">
        <f>+'Cu1'!X58</f>
        <v>0</v>
      </c>
      <c r="Y58" s="29">
        <f>+'Cu1'!Y58</f>
        <v>0</v>
      </c>
      <c r="Z58" s="28">
        <f>+'Cu1'!Z58</f>
        <v>0</v>
      </c>
      <c r="AA58" s="28">
        <f>+'Cu1'!AA58</f>
        <v>0</v>
      </c>
      <c r="AB58" s="29">
        <f>+'Cu1'!AB58</f>
        <v>0</v>
      </c>
      <c r="AC58" s="29">
        <f>+'Cu1'!AC58</f>
        <v>0</v>
      </c>
      <c r="AD58" s="29">
        <f>+'Cu1'!AD58</f>
        <v>0</v>
      </c>
      <c r="AE58" s="28">
        <f>+'Cu1'!AE58</f>
        <v>0</v>
      </c>
      <c r="AF58" s="28">
        <f>+'Cu1'!AF58</f>
        <v>0</v>
      </c>
      <c r="AG58" s="29">
        <f>+'Cu1'!AG58</f>
        <v>0</v>
      </c>
      <c r="AH58" s="29">
        <f>+'Cu1'!AH58</f>
        <v>0</v>
      </c>
      <c r="AI58" s="29">
        <f>+'Cu1'!AI58</f>
        <v>0</v>
      </c>
      <c r="AJ58" s="29">
        <f>+'Cu1'!AJ58</f>
        <v>0</v>
      </c>
      <c r="AK58" s="29">
        <f>+'Cu1'!AK58</f>
        <v>0</v>
      </c>
      <c r="AL58" s="29">
        <f>+'Cu1'!AL58</f>
        <v>0</v>
      </c>
      <c r="AM58" s="29">
        <f>+'Cu1'!AM58</f>
        <v>0</v>
      </c>
      <c r="AN58" s="29">
        <f>+'Cu1'!AN58</f>
        <v>0</v>
      </c>
      <c r="AO58" s="29">
        <f>+'Cu1'!AO58</f>
        <v>0</v>
      </c>
      <c r="AP58" s="29">
        <f>+'Cu1'!AP58</f>
        <v>0</v>
      </c>
      <c r="AQ58" s="29">
        <f>+'Cu1'!AQ58</f>
        <v>0</v>
      </c>
      <c r="AR58" s="29">
        <f>+'Cu1'!AR58</f>
        <v>0</v>
      </c>
      <c r="AS58" s="29">
        <f>+'Cu1'!AS58</f>
        <v>0</v>
      </c>
      <c r="AT58" s="29">
        <f>+'Cu1'!AT58</f>
        <v>0</v>
      </c>
      <c r="AU58" s="29">
        <f>+'Cu1'!AU58</f>
        <v>0</v>
      </c>
      <c r="AV58">
        <f>+'Cu1'!AV58</f>
        <v>0</v>
      </c>
      <c r="AW58">
        <f>+'Cu1'!AW58</f>
        <v>0</v>
      </c>
      <c r="AX58">
        <f>+'Cu1'!AX58</f>
        <v>0</v>
      </c>
      <c r="AY58">
        <f>+'Cu1'!AY58</f>
        <v>0</v>
      </c>
      <c r="AZ58">
        <f>+'Cu1'!AZ58</f>
        <v>0</v>
      </c>
      <c r="BA58">
        <f>+'Cu1'!BA58</f>
        <v>0</v>
      </c>
      <c r="BB58">
        <f>+'Cu1'!BB58</f>
        <v>0</v>
      </c>
      <c r="BC58">
        <f>+'Cu1'!BC58</f>
        <v>0</v>
      </c>
      <c r="BD58">
        <f>+'Cu1'!BD58</f>
        <v>0</v>
      </c>
      <c r="BE58">
        <f>+'Cu1'!BE58</f>
        <v>0</v>
      </c>
      <c r="BF58">
        <f>+'Cu1'!BF58</f>
        <v>0</v>
      </c>
      <c r="BG58">
        <f>+'Cu1'!BG58</f>
        <v>0</v>
      </c>
    </row>
    <row r="59" spans="1:71" hidden="1">
      <c r="A59" s="35">
        <f>+'Cu1'!A59</f>
        <v>9</v>
      </c>
      <c r="B59" s="35">
        <f>+'Cu1'!B59</f>
        <v>230</v>
      </c>
      <c r="C59" s="23" t="str">
        <f>+'Cu1'!C59</f>
        <v>ADOBAT</v>
      </c>
      <c r="D59" s="23" t="str">
        <f>+'Cu1'!D59</f>
        <v>Aplicació d'adob orgànic</v>
      </c>
      <c r="E59" s="21">
        <f>+'Cu1'!E59</f>
        <v>2500</v>
      </c>
      <c r="F59" s="22">
        <f>+'Cu1'!F59</f>
        <v>0</v>
      </c>
      <c r="G59" s="22">
        <f>+'Cu1'!G59</f>
        <v>0</v>
      </c>
      <c r="H59" s="22">
        <f>+'Cu1'!H59</f>
        <v>0</v>
      </c>
      <c r="I59" s="22">
        <f>+'Cu1'!I59</f>
        <v>0</v>
      </c>
      <c r="J59" s="22">
        <f>+'Cu1'!J59</f>
        <v>0</v>
      </c>
      <c r="K59" s="22">
        <f>+'Cu1'!K59</f>
        <v>0</v>
      </c>
      <c r="L59" s="22">
        <f>+'Cu1'!L59</f>
        <v>0</v>
      </c>
      <c r="M59" s="22">
        <f>+'Cu1'!M59</f>
        <v>0</v>
      </c>
      <c r="N59" s="22">
        <f>+'Cu1'!N59</f>
        <v>0</v>
      </c>
      <c r="O59" s="22">
        <f>+'Cu1'!O59</f>
        <v>0</v>
      </c>
      <c r="P59" s="24">
        <f>+'Cu1'!P59</f>
        <v>0</v>
      </c>
      <c r="Q59" s="22">
        <f>+'Cu1'!Q59</f>
        <v>0</v>
      </c>
      <c r="R59" s="23">
        <f>+'Cu1'!R59</f>
        <v>0</v>
      </c>
      <c r="S59" s="23">
        <f>+'Cu1'!S59</f>
        <v>0</v>
      </c>
      <c r="T59" s="23">
        <f>+'Cu1'!T59</f>
        <v>0</v>
      </c>
      <c r="U59" s="23">
        <f>+'Cu1'!U59</f>
        <v>0</v>
      </c>
      <c r="V59" s="23">
        <f>+'Cu1'!V59</f>
        <v>0</v>
      </c>
      <c r="W59" s="23">
        <f>+'Cu1'!W59</f>
        <v>0</v>
      </c>
      <c r="X59" s="23">
        <f>+'Cu1'!X59</f>
        <v>0</v>
      </c>
      <c r="Y59" s="23">
        <f>+'Cu1'!Y59</f>
        <v>0</v>
      </c>
      <c r="Z59" s="22">
        <f>+'Cu1'!Z59</f>
        <v>0</v>
      </c>
      <c r="AA59" s="22">
        <f>+'Cu1'!AA59</f>
        <v>0</v>
      </c>
      <c r="AB59" s="23">
        <f>+'Cu1'!AB59</f>
        <v>0</v>
      </c>
      <c r="AC59" s="23">
        <f>+'Cu1'!AC59</f>
        <v>0</v>
      </c>
      <c r="AD59" s="23">
        <f>+'Cu1'!AD59</f>
        <v>0</v>
      </c>
      <c r="AE59" s="22">
        <f>+'Cu1'!AE59</f>
        <v>0</v>
      </c>
      <c r="AF59" s="22">
        <f>+'Cu1'!AF59</f>
        <v>0</v>
      </c>
      <c r="AG59" s="23">
        <f>+'Cu1'!AG59</f>
        <v>0</v>
      </c>
      <c r="AH59" s="23">
        <f>+'Cu1'!AH59</f>
        <v>0</v>
      </c>
      <c r="AI59" s="23">
        <f>+'Cu1'!AI59</f>
        <v>0</v>
      </c>
      <c r="AJ59" s="23">
        <f>+'Cu1'!AJ59</f>
        <v>0</v>
      </c>
      <c r="AK59" s="23">
        <f>+'Cu1'!AK59</f>
        <v>0</v>
      </c>
      <c r="AL59" s="23">
        <f>+'Cu1'!AL59</f>
        <v>0</v>
      </c>
      <c r="AM59" s="23">
        <f>+'Cu1'!AM59</f>
        <v>0</v>
      </c>
      <c r="AN59" s="23">
        <f>+'Cu1'!AN59</f>
        <v>0</v>
      </c>
      <c r="AO59" s="23">
        <f>+'Cu1'!AO59</f>
        <v>0</v>
      </c>
      <c r="AP59" s="23">
        <f>+'Cu1'!AP59</f>
        <v>0</v>
      </c>
      <c r="AQ59" s="23">
        <f>+'Cu1'!AQ59</f>
        <v>0</v>
      </c>
      <c r="AR59" s="23">
        <f>+'Cu1'!AR59</f>
        <v>0</v>
      </c>
      <c r="AS59" s="23">
        <f>+'Cu1'!AS59</f>
        <v>0</v>
      </c>
      <c r="AT59" s="23">
        <f>+'Cu1'!AT59</f>
        <v>0</v>
      </c>
      <c r="AU59" s="23">
        <f>+'Cu1'!AU59</f>
        <v>0</v>
      </c>
      <c r="AV59">
        <f>+'Cu1'!AV59</f>
        <v>0</v>
      </c>
      <c r="AW59">
        <f>+'Cu1'!AW59</f>
        <v>0</v>
      </c>
      <c r="AX59">
        <f>+'Cu1'!AX59</f>
        <v>0</v>
      </c>
      <c r="AY59">
        <f>+'Cu1'!AY59</f>
        <v>0</v>
      </c>
      <c r="AZ59">
        <f>+'Cu1'!AZ59</f>
        <v>0</v>
      </c>
      <c r="BA59">
        <f>+'Cu1'!BA59</f>
        <v>0</v>
      </c>
      <c r="BB59">
        <f>+'Cu1'!BB59</f>
        <v>0</v>
      </c>
      <c r="BC59">
        <f>+'Cu1'!BC59</f>
        <v>0</v>
      </c>
      <c r="BD59">
        <f>+'Cu1'!BD59</f>
        <v>0</v>
      </c>
      <c r="BE59">
        <f>+'Cu1'!BE59</f>
        <v>0</v>
      </c>
      <c r="BF59">
        <f>+'Cu1'!BF59</f>
        <v>0</v>
      </c>
      <c r="BG59">
        <f>+'Cu1'!BG59</f>
        <v>0</v>
      </c>
    </row>
    <row r="60" spans="1:71" hidden="1">
      <c r="A60" s="36">
        <f>+'Cu1'!A60</f>
        <v>10</v>
      </c>
      <c r="B60" s="36">
        <f>+'Cu1'!B60</f>
        <v>240</v>
      </c>
      <c r="C60" s="29" t="str">
        <f>+'Cu1'!C60</f>
        <v>ADOBAT</v>
      </c>
      <c r="D60" s="29" t="str">
        <f>+'Cu1'!D60</f>
        <v>Aplicació potassi</v>
      </c>
      <c r="E60" s="37">
        <f>+'Cu1'!E60</f>
        <v>2500</v>
      </c>
      <c r="F60" s="28">
        <f>+'Cu1'!F60</f>
        <v>0</v>
      </c>
      <c r="G60" s="28">
        <f>+'Cu1'!G60</f>
        <v>0</v>
      </c>
      <c r="H60" s="28">
        <f>+'Cu1'!H60</f>
        <v>0</v>
      </c>
      <c r="I60" s="28">
        <f>+'Cu1'!I60</f>
        <v>0</v>
      </c>
      <c r="J60" s="28">
        <f>+'Cu1'!J60</f>
        <v>0</v>
      </c>
      <c r="K60" s="28">
        <f>+'Cu1'!K60</f>
        <v>0</v>
      </c>
      <c r="L60" s="28">
        <f>+'Cu1'!L60</f>
        <v>0</v>
      </c>
      <c r="M60" s="28">
        <f>+'Cu1'!M60</f>
        <v>0</v>
      </c>
      <c r="N60" s="28">
        <f>+'Cu1'!N60</f>
        <v>0</v>
      </c>
      <c r="O60" s="28">
        <f>+'Cu1'!O60</f>
        <v>0</v>
      </c>
      <c r="P60" s="30">
        <f>+'Cu1'!P60</f>
        <v>0</v>
      </c>
      <c r="Q60" s="28">
        <f>+'Cu1'!Q60</f>
        <v>0</v>
      </c>
      <c r="R60" s="29">
        <f>+'Cu1'!R60</f>
        <v>0</v>
      </c>
      <c r="S60" s="29">
        <f>+'Cu1'!S60</f>
        <v>0</v>
      </c>
      <c r="T60" s="29">
        <f>+'Cu1'!T60</f>
        <v>0</v>
      </c>
      <c r="U60" s="29">
        <f>+'Cu1'!U60</f>
        <v>0</v>
      </c>
      <c r="V60" s="29">
        <f>+'Cu1'!V60</f>
        <v>0</v>
      </c>
      <c r="W60" s="29">
        <f>+'Cu1'!W60</f>
        <v>0</v>
      </c>
      <c r="X60" s="29">
        <f>+'Cu1'!X60</f>
        <v>0</v>
      </c>
      <c r="Y60" s="29">
        <f>+'Cu1'!Y60</f>
        <v>0</v>
      </c>
      <c r="Z60" s="28">
        <f>+'Cu1'!Z60</f>
        <v>0</v>
      </c>
      <c r="AA60" s="28">
        <f>+'Cu1'!AA60</f>
        <v>0</v>
      </c>
      <c r="AB60" s="29">
        <f>+'Cu1'!AB60</f>
        <v>0</v>
      </c>
      <c r="AC60" s="29">
        <f>+'Cu1'!AC60</f>
        <v>0</v>
      </c>
      <c r="AD60" s="29">
        <f>+'Cu1'!AD60</f>
        <v>0</v>
      </c>
      <c r="AE60" s="28">
        <f>+'Cu1'!AE60</f>
        <v>0</v>
      </c>
      <c r="AF60" s="28">
        <f>+'Cu1'!AF60</f>
        <v>0</v>
      </c>
      <c r="AG60" s="29">
        <f>+'Cu1'!AG60</f>
        <v>0</v>
      </c>
      <c r="AH60" s="29">
        <f>+'Cu1'!AH60</f>
        <v>0</v>
      </c>
      <c r="AI60" s="29">
        <f>+'Cu1'!AI60</f>
        <v>0</v>
      </c>
      <c r="AJ60" s="29">
        <f>+'Cu1'!AJ60</f>
        <v>0</v>
      </c>
      <c r="AK60" s="29">
        <f>+'Cu1'!AK60</f>
        <v>0</v>
      </c>
      <c r="AL60" s="29">
        <f>+'Cu1'!AL60</f>
        <v>0</v>
      </c>
      <c r="AM60" s="29">
        <f>+'Cu1'!AM60</f>
        <v>0</v>
      </c>
      <c r="AN60" s="29">
        <f>+'Cu1'!AN60</f>
        <v>0</v>
      </c>
      <c r="AO60" s="29">
        <f>+'Cu1'!AO60</f>
        <v>0</v>
      </c>
      <c r="AP60" s="29">
        <f>+'Cu1'!AP60</f>
        <v>0</v>
      </c>
      <c r="AQ60" s="29">
        <f>+'Cu1'!AQ60</f>
        <v>0</v>
      </c>
      <c r="AR60" s="29">
        <f>+'Cu1'!AR60</f>
        <v>0</v>
      </c>
      <c r="AS60" s="29">
        <f>+'Cu1'!AS60</f>
        <v>0</v>
      </c>
      <c r="AT60" s="29">
        <f>+'Cu1'!AT60</f>
        <v>0</v>
      </c>
      <c r="AU60" s="29">
        <f>+'Cu1'!AU60</f>
        <v>0</v>
      </c>
      <c r="AV60">
        <f>+'Cu1'!AV60</f>
        <v>0</v>
      </c>
      <c r="AW60">
        <f>+'Cu1'!AW60</f>
        <v>0</v>
      </c>
      <c r="AX60">
        <f>+'Cu1'!AX60</f>
        <v>0</v>
      </c>
      <c r="AY60">
        <f>+'Cu1'!AY60</f>
        <v>0</v>
      </c>
      <c r="AZ60">
        <f>+'Cu1'!AZ60</f>
        <v>0</v>
      </c>
      <c r="BA60">
        <f>+'Cu1'!BA60</f>
        <v>0</v>
      </c>
      <c r="BB60">
        <f>+'Cu1'!BB60</f>
        <v>0</v>
      </c>
      <c r="BC60">
        <f>+'Cu1'!BC60</f>
        <v>0</v>
      </c>
      <c r="BD60">
        <f>+'Cu1'!BD60</f>
        <v>0</v>
      </c>
      <c r="BE60">
        <f>+'Cu1'!BE60</f>
        <v>0</v>
      </c>
      <c r="BF60">
        <f>+'Cu1'!BF60</f>
        <v>0</v>
      </c>
      <c r="BG60">
        <f>+'Cu1'!BG60</f>
        <v>0</v>
      </c>
    </row>
    <row r="61" spans="1:71" hidden="1">
      <c r="A61" s="35">
        <f>+'Cu1'!A61</f>
        <v>11</v>
      </c>
      <c r="B61" s="35">
        <f>+'Cu1'!B61</f>
        <v>310</v>
      </c>
      <c r="C61" s="23" t="str">
        <f>+'Cu1'!C61</f>
        <v>PLANTACIÓ</v>
      </c>
      <c r="D61" s="23" t="str">
        <f>+'Cu1'!D61</f>
        <v>Solcar</v>
      </c>
      <c r="E61" s="21">
        <f>+'Cu1'!E61</f>
        <v>2500</v>
      </c>
      <c r="F61" s="22">
        <f>+'Cu1'!F61</f>
        <v>0</v>
      </c>
      <c r="G61" s="22">
        <f>+'Cu1'!G61</f>
        <v>0.66666666666666663</v>
      </c>
      <c r="H61" s="22">
        <f>+'Cu1'!H61</f>
        <v>0</v>
      </c>
      <c r="I61" s="22">
        <f>+'Cu1'!I61</f>
        <v>0</v>
      </c>
      <c r="J61" s="22">
        <f>+'Cu1'!J61</f>
        <v>0</v>
      </c>
      <c r="K61" s="22">
        <f>+'Cu1'!K61</f>
        <v>0</v>
      </c>
      <c r="L61" s="22">
        <f>+'Cu1'!L61</f>
        <v>0</v>
      </c>
      <c r="M61" s="22">
        <f>+'Cu1'!M61</f>
        <v>0</v>
      </c>
      <c r="N61" s="22">
        <f>+'Cu1'!N61</f>
        <v>0</v>
      </c>
      <c r="O61" s="23">
        <f>+'Cu1'!O61</f>
        <v>0</v>
      </c>
      <c r="P61" s="24">
        <f>+'Cu1'!P61</f>
        <v>0</v>
      </c>
      <c r="Q61" s="22">
        <f>+'Cu1'!Q61</f>
        <v>0</v>
      </c>
      <c r="R61" s="23">
        <f>+'Cu1'!R61</f>
        <v>0</v>
      </c>
      <c r="S61" s="23">
        <f>+'Cu1'!S61</f>
        <v>0</v>
      </c>
      <c r="T61" s="23">
        <f>+'Cu1'!T61</f>
        <v>0</v>
      </c>
      <c r="U61" s="23">
        <f>+'Cu1'!U61</f>
        <v>0</v>
      </c>
      <c r="V61" s="23">
        <f>+'Cu1'!V61</f>
        <v>0</v>
      </c>
      <c r="W61" s="23">
        <f>+'Cu1'!W61</f>
        <v>0</v>
      </c>
      <c r="X61" s="23">
        <f>+'Cu1'!X61</f>
        <v>0</v>
      </c>
      <c r="Y61" s="23">
        <f>+'Cu1'!Y61</f>
        <v>0</v>
      </c>
      <c r="Z61" s="22">
        <f>+'Cu1'!Z61</f>
        <v>0</v>
      </c>
      <c r="AA61" s="22">
        <f>+'Cu1'!AA61</f>
        <v>0</v>
      </c>
      <c r="AB61" s="23">
        <f>+'Cu1'!AB61</f>
        <v>0</v>
      </c>
      <c r="AC61" s="23">
        <f>+'Cu1'!AC61</f>
        <v>0</v>
      </c>
      <c r="AD61" s="23">
        <f>+'Cu1'!AD61</f>
        <v>0</v>
      </c>
      <c r="AE61" s="22">
        <f>+'Cu1'!AE61</f>
        <v>0</v>
      </c>
      <c r="AF61" s="22">
        <f>+'Cu1'!AF61</f>
        <v>0</v>
      </c>
      <c r="AG61" s="23">
        <f>+'Cu1'!AG61</f>
        <v>0</v>
      </c>
      <c r="AH61" s="23">
        <f>+'Cu1'!AH61</f>
        <v>0</v>
      </c>
      <c r="AI61" s="23">
        <f>+'Cu1'!AI61</f>
        <v>0</v>
      </c>
      <c r="AJ61" s="23">
        <f>+'Cu1'!AJ61</f>
        <v>0</v>
      </c>
      <c r="AK61" s="23">
        <f>+'Cu1'!AK61</f>
        <v>0</v>
      </c>
      <c r="AL61" s="23">
        <f>+'Cu1'!AL61</f>
        <v>0</v>
      </c>
      <c r="AM61" s="23">
        <f>+'Cu1'!AM61</f>
        <v>0</v>
      </c>
      <c r="AN61" s="23">
        <f>+'Cu1'!AN61</f>
        <v>0</v>
      </c>
      <c r="AO61" s="23">
        <f>+'Cu1'!AO61</f>
        <v>0</v>
      </c>
      <c r="AP61" s="23">
        <f>+'Cu1'!AP61</f>
        <v>0</v>
      </c>
      <c r="AQ61" s="23">
        <f>+'Cu1'!AQ61</f>
        <v>0</v>
      </c>
      <c r="AR61" s="23">
        <f>+'Cu1'!AR61</f>
        <v>0</v>
      </c>
      <c r="AS61" s="23">
        <f>+'Cu1'!AS61</f>
        <v>0</v>
      </c>
      <c r="AT61" s="23">
        <f>+'Cu1'!AT61</f>
        <v>0</v>
      </c>
      <c r="AU61" s="23">
        <f>+'Cu1'!AU61</f>
        <v>0</v>
      </c>
      <c r="AV61">
        <f>+'Cu1'!AV61</f>
        <v>0</v>
      </c>
      <c r="AW61">
        <f>+'Cu1'!AW61</f>
        <v>0</v>
      </c>
      <c r="AX61">
        <f>+'Cu1'!AX61</f>
        <v>0</v>
      </c>
      <c r="AY61">
        <f>+'Cu1'!AY61</f>
        <v>0</v>
      </c>
      <c r="AZ61">
        <f>+'Cu1'!AZ61</f>
        <v>0</v>
      </c>
      <c r="BA61">
        <f>+'Cu1'!BA61</f>
        <v>0</v>
      </c>
      <c r="BB61">
        <f>+'Cu1'!BB61</f>
        <v>0</v>
      </c>
      <c r="BC61">
        <f>+'Cu1'!BC61</f>
        <v>0</v>
      </c>
      <c r="BD61">
        <f>+'Cu1'!BD61</f>
        <v>0</v>
      </c>
      <c r="BE61">
        <f>+'Cu1'!BE61</f>
        <v>0</v>
      </c>
      <c r="BF61">
        <f>+'Cu1'!BF61</f>
        <v>0</v>
      </c>
      <c r="BG61">
        <f>+'Cu1'!BG61</f>
        <v>0</v>
      </c>
    </row>
    <row r="62" spans="1:71" hidden="1">
      <c r="A62" s="36">
        <f>+'Cu1'!A62</f>
        <v>12</v>
      </c>
      <c r="B62" s="36">
        <f>+'Cu1'!B62</f>
        <v>320</v>
      </c>
      <c r="C62" s="29" t="str">
        <f>+'Cu1'!C62</f>
        <v>PLANTACIÓ</v>
      </c>
      <c r="D62" s="29" t="str">
        <f>+'Cu1'!D62</f>
        <v>Marcat</v>
      </c>
      <c r="E62" s="37">
        <f>+'Cu1'!E62</f>
        <v>2500</v>
      </c>
      <c r="F62" s="28">
        <f>+'Cu1'!F62</f>
        <v>0</v>
      </c>
      <c r="G62" s="28">
        <f>+'Cu1'!G62</f>
        <v>0</v>
      </c>
      <c r="H62" s="28">
        <f>+'Cu1'!H62</f>
        <v>0</v>
      </c>
      <c r="I62" s="28">
        <f>+'Cu1'!I62</f>
        <v>0</v>
      </c>
      <c r="J62" s="28">
        <f>+'Cu1'!J62</f>
        <v>0</v>
      </c>
      <c r="K62" s="28">
        <f>+'Cu1'!K62</f>
        <v>0</v>
      </c>
      <c r="L62" s="28">
        <f>+'Cu1'!L62</f>
        <v>0</v>
      </c>
      <c r="M62" s="28">
        <f>+'Cu1'!M62</f>
        <v>0</v>
      </c>
      <c r="N62" s="28">
        <f>+'Cu1'!N62</f>
        <v>0</v>
      </c>
      <c r="O62" s="29">
        <f>+'Cu1'!O62</f>
        <v>0</v>
      </c>
      <c r="P62" s="30">
        <f>+'Cu1'!P62</f>
        <v>0</v>
      </c>
      <c r="Q62" s="28">
        <f>+'Cu1'!Q62</f>
        <v>0</v>
      </c>
      <c r="R62" s="29">
        <f>+'Cu1'!R62</f>
        <v>0</v>
      </c>
      <c r="S62" s="29">
        <f>+'Cu1'!S62</f>
        <v>0</v>
      </c>
      <c r="T62" s="29">
        <f>+'Cu1'!T62</f>
        <v>0</v>
      </c>
      <c r="U62" s="29">
        <f>+'Cu1'!U62</f>
        <v>0</v>
      </c>
      <c r="V62" s="29">
        <f>+'Cu1'!V62</f>
        <v>0</v>
      </c>
      <c r="W62" s="29">
        <f>+'Cu1'!W62</f>
        <v>0</v>
      </c>
      <c r="X62" s="29">
        <f>+'Cu1'!X62</f>
        <v>0</v>
      </c>
      <c r="Y62" s="29">
        <f>+'Cu1'!Y62</f>
        <v>0</v>
      </c>
      <c r="Z62" s="28">
        <f>+'Cu1'!Z62</f>
        <v>0</v>
      </c>
      <c r="AA62" s="28">
        <f>+'Cu1'!AA62</f>
        <v>0</v>
      </c>
      <c r="AB62" s="29">
        <f>+'Cu1'!AB62</f>
        <v>0</v>
      </c>
      <c r="AC62" s="29">
        <f>+'Cu1'!AC62</f>
        <v>0</v>
      </c>
      <c r="AD62" s="29">
        <f>+'Cu1'!AD62</f>
        <v>0</v>
      </c>
      <c r="AE62" s="28">
        <f>+'Cu1'!AE62</f>
        <v>0</v>
      </c>
      <c r="AF62" s="28">
        <f>+'Cu1'!AF62</f>
        <v>0</v>
      </c>
      <c r="AG62" s="29">
        <f>+'Cu1'!AG62</f>
        <v>0</v>
      </c>
      <c r="AH62" s="29">
        <f>+'Cu1'!AH62</f>
        <v>0</v>
      </c>
      <c r="AI62" s="29">
        <f>+'Cu1'!AI62</f>
        <v>0</v>
      </c>
      <c r="AJ62" s="29">
        <f>+'Cu1'!AJ62</f>
        <v>0</v>
      </c>
      <c r="AK62" s="29">
        <f>+'Cu1'!AK62</f>
        <v>0</v>
      </c>
      <c r="AL62" s="29">
        <f>+'Cu1'!AL62</f>
        <v>0</v>
      </c>
      <c r="AM62" s="29">
        <f>+'Cu1'!AM62</f>
        <v>0</v>
      </c>
      <c r="AN62" s="29">
        <f>+'Cu1'!AN62</f>
        <v>0</v>
      </c>
      <c r="AO62" s="29">
        <f>+'Cu1'!AO62</f>
        <v>0</v>
      </c>
      <c r="AP62" s="29">
        <f>+'Cu1'!AP62</f>
        <v>0</v>
      </c>
      <c r="AQ62" s="29">
        <f>+'Cu1'!AQ62</f>
        <v>0</v>
      </c>
      <c r="AR62" s="29">
        <f>+'Cu1'!AR62</f>
        <v>0</v>
      </c>
      <c r="AS62" s="29">
        <f>+'Cu1'!AS62</f>
        <v>0</v>
      </c>
      <c r="AT62" s="29">
        <f>+'Cu1'!AT62</f>
        <v>0</v>
      </c>
      <c r="AU62" s="29">
        <f>+'Cu1'!AU62</f>
        <v>0</v>
      </c>
      <c r="AV62">
        <f>+'Cu1'!AV62</f>
        <v>0</v>
      </c>
      <c r="AW62">
        <f>+'Cu1'!AW62</f>
        <v>0</v>
      </c>
      <c r="AX62">
        <f>+'Cu1'!AX62</f>
        <v>0</v>
      </c>
      <c r="AY62">
        <f>+'Cu1'!AY62</f>
        <v>0</v>
      </c>
      <c r="AZ62">
        <f>+'Cu1'!AZ62</f>
        <v>0</v>
      </c>
      <c r="BA62">
        <f>+'Cu1'!BA62</f>
        <v>0</v>
      </c>
      <c r="BB62">
        <f>+'Cu1'!BB62</f>
        <v>0</v>
      </c>
      <c r="BC62">
        <f>+'Cu1'!BC62</f>
        <v>0</v>
      </c>
      <c r="BD62">
        <f>+'Cu1'!BD62</f>
        <v>0</v>
      </c>
      <c r="BE62">
        <f>+'Cu1'!BE62</f>
        <v>0</v>
      </c>
      <c r="BF62">
        <f>+'Cu1'!BF62</f>
        <v>0</v>
      </c>
      <c r="BG62">
        <f>+'Cu1'!BG62</f>
        <v>0</v>
      </c>
    </row>
    <row r="63" spans="1:71" hidden="1">
      <c r="A63" s="35">
        <f>+'Cu1'!A63</f>
        <v>13</v>
      </c>
      <c r="B63" s="35">
        <f>+'Cu1'!B63</f>
        <v>330</v>
      </c>
      <c r="C63" s="23" t="str">
        <f>+'Cu1'!C63</f>
        <v>PLANTACIÓ</v>
      </c>
      <c r="D63" s="23" t="str">
        <f>+'Cu1'!D63</f>
        <v>Plantació manual col o bròcoli</v>
      </c>
      <c r="E63" s="21">
        <f>+'Cu1'!E63</f>
        <v>2500</v>
      </c>
      <c r="F63" s="22">
        <f>+'Cu1'!F63</f>
        <v>6.25</v>
      </c>
      <c r="G63" s="22">
        <f>+'Cu1'!G63</f>
        <v>0</v>
      </c>
      <c r="H63" s="22">
        <f>+'Cu1'!H63</f>
        <v>0</v>
      </c>
      <c r="I63" s="22">
        <f>+'Cu1'!I63</f>
        <v>0</v>
      </c>
      <c r="J63" s="22">
        <f>+'Cu1'!J63</f>
        <v>0</v>
      </c>
      <c r="K63" s="22">
        <f>+'Cu1'!K63</f>
        <v>0</v>
      </c>
      <c r="L63" s="22">
        <f>+'Cu1'!L63</f>
        <v>0</v>
      </c>
      <c r="M63" s="22">
        <f>+'Cu1'!M63</f>
        <v>0</v>
      </c>
      <c r="N63" s="22">
        <f>+'Cu1'!N63</f>
        <v>0</v>
      </c>
      <c r="O63" s="23">
        <f>+'Cu1'!O63</f>
        <v>0</v>
      </c>
      <c r="P63" s="24">
        <f>+'Cu1'!P63</f>
        <v>0</v>
      </c>
      <c r="Q63" s="22">
        <f>+'Cu1'!Q63</f>
        <v>0</v>
      </c>
      <c r="R63" s="25">
        <f>+'Cu1'!R63</f>
        <v>5000</v>
      </c>
      <c r="S63" s="25">
        <f>+'Cu1'!S63</f>
        <v>0</v>
      </c>
      <c r="T63" s="25">
        <f>+'Cu1'!T63</f>
        <v>0</v>
      </c>
      <c r="U63" s="25">
        <f>+'Cu1'!U63</f>
        <v>0</v>
      </c>
      <c r="V63" s="25">
        <f>+'Cu1'!V63</f>
        <v>0</v>
      </c>
      <c r="W63" s="25">
        <f>+'Cu1'!W63</f>
        <v>0</v>
      </c>
      <c r="X63" s="25">
        <f>+'Cu1'!X63</f>
        <v>0</v>
      </c>
      <c r="Y63" s="22">
        <f>+'Cu1'!Y63</f>
        <v>6.25</v>
      </c>
      <c r="Z63" s="22">
        <f>+'Cu1'!Z63</f>
        <v>1</v>
      </c>
      <c r="AA63" s="22">
        <f>+'Cu1'!AA63</f>
        <v>0</v>
      </c>
      <c r="AB63" s="23">
        <f>+'Cu1'!AB63</f>
        <v>0</v>
      </c>
      <c r="AC63" s="23">
        <f>+'Cu1'!AC63</f>
        <v>0</v>
      </c>
      <c r="AD63" s="23">
        <f>+'Cu1'!AD63</f>
        <v>0</v>
      </c>
      <c r="AE63" s="22">
        <f>+'Cu1'!AE63</f>
        <v>0</v>
      </c>
      <c r="AF63" s="22">
        <f>+'Cu1'!AF63</f>
        <v>0</v>
      </c>
      <c r="AG63" s="23">
        <f>+'Cu1'!AG63</f>
        <v>0</v>
      </c>
      <c r="AH63" s="23">
        <f>+'Cu1'!AH63</f>
        <v>0</v>
      </c>
      <c r="AI63" s="23">
        <f>+'Cu1'!AI63</f>
        <v>0</v>
      </c>
      <c r="AJ63" s="23">
        <f>+'Cu1'!AJ63</f>
        <v>0</v>
      </c>
      <c r="AK63" s="23">
        <f>+'Cu1'!AK63</f>
        <v>0</v>
      </c>
      <c r="AL63" s="23">
        <f>+'Cu1'!AL63</f>
        <v>0</v>
      </c>
      <c r="AM63" s="23">
        <f>+'Cu1'!AM63</f>
        <v>0</v>
      </c>
      <c r="AN63" s="23">
        <f>+'Cu1'!AN63</f>
        <v>0</v>
      </c>
      <c r="AO63" s="23">
        <f>+'Cu1'!AO63</f>
        <v>0</v>
      </c>
      <c r="AP63" s="23">
        <f>+'Cu1'!AP63</f>
        <v>0</v>
      </c>
      <c r="AQ63" s="23">
        <f>+'Cu1'!AQ63</f>
        <v>0</v>
      </c>
      <c r="AR63" s="23">
        <f>+'Cu1'!AR63</f>
        <v>0</v>
      </c>
      <c r="AS63" s="23">
        <f>+'Cu1'!AS63</f>
        <v>0</v>
      </c>
      <c r="AT63" s="23">
        <f>+'Cu1'!AT63</f>
        <v>0</v>
      </c>
      <c r="AU63" s="23">
        <f>+'Cu1'!AU63</f>
        <v>0</v>
      </c>
      <c r="AV63">
        <f>+'Cu1'!AV63</f>
        <v>0</v>
      </c>
      <c r="AW63">
        <f>+'Cu1'!AW63</f>
        <v>0</v>
      </c>
      <c r="AX63">
        <f>+'Cu1'!AX63</f>
        <v>0</v>
      </c>
      <c r="AY63">
        <f>+'Cu1'!AY63</f>
        <v>0</v>
      </c>
      <c r="AZ63">
        <f>+'Cu1'!AZ63</f>
        <v>0</v>
      </c>
      <c r="BA63">
        <f>+'Cu1'!BA63</f>
        <v>0</v>
      </c>
      <c r="BB63">
        <f>+'Cu1'!BB63</f>
        <v>0</v>
      </c>
      <c r="BC63">
        <f>+'Cu1'!BC63</f>
        <v>0</v>
      </c>
      <c r="BD63">
        <f>+'Cu1'!BD63</f>
        <v>0</v>
      </c>
      <c r="BE63">
        <f>+'Cu1'!BE63</f>
        <v>0</v>
      </c>
      <c r="BF63">
        <f>+'Cu1'!BF63</f>
        <v>0</v>
      </c>
      <c r="BG63">
        <f>+'Cu1'!BG63</f>
        <v>0</v>
      </c>
    </row>
    <row r="64" spans="1:71" hidden="1">
      <c r="A64" s="36">
        <f>+'Cu1'!A64</f>
        <v>14</v>
      </c>
      <c r="B64" s="36">
        <f>+'Cu1'!B64</f>
        <v>340</v>
      </c>
      <c r="C64" s="29" t="str">
        <f>+'Cu1'!C64</f>
        <v>PLANTACIÓ</v>
      </c>
      <c r="D64" s="29" t="str">
        <f>+'Cu1'!D64</f>
        <v>Plantació manual calçots</v>
      </c>
      <c r="E64" s="37">
        <f>+'Cu1'!E64</f>
        <v>2500</v>
      </c>
      <c r="F64" s="28">
        <f>+'Cu1'!F64</f>
        <v>26.25</v>
      </c>
      <c r="G64" s="28">
        <f>+'Cu1'!G64</f>
        <v>0</v>
      </c>
      <c r="H64" s="28">
        <f>+'Cu1'!H64</f>
        <v>0</v>
      </c>
      <c r="I64" s="28">
        <f>+'Cu1'!I64</f>
        <v>0</v>
      </c>
      <c r="J64" s="28">
        <f>+'Cu1'!J64</f>
        <v>0</v>
      </c>
      <c r="K64" s="28">
        <f>+'Cu1'!K64</f>
        <v>0</v>
      </c>
      <c r="L64" s="28">
        <f>+'Cu1'!L64</f>
        <v>0</v>
      </c>
      <c r="M64" s="28">
        <f>+'Cu1'!M64</f>
        <v>0</v>
      </c>
      <c r="N64" s="28">
        <f>+'Cu1'!N64</f>
        <v>0</v>
      </c>
      <c r="O64" s="29">
        <f>+'Cu1'!O64</f>
        <v>0</v>
      </c>
      <c r="P64" s="30">
        <f>+'Cu1'!P64</f>
        <v>0</v>
      </c>
      <c r="Q64" s="28">
        <f>+'Cu1'!Q64</f>
        <v>0</v>
      </c>
      <c r="R64" s="20">
        <f>+'Cu1'!R64</f>
        <v>0</v>
      </c>
      <c r="S64" s="30">
        <f>+'Cu1'!S64</f>
        <v>1500</v>
      </c>
      <c r="T64" s="30">
        <f>+'Cu1'!T64</f>
        <v>0</v>
      </c>
      <c r="U64" s="30">
        <f>+'Cu1'!U64</f>
        <v>0</v>
      </c>
      <c r="V64" s="30">
        <f>+'Cu1'!V64</f>
        <v>0</v>
      </c>
      <c r="W64" s="30">
        <f>+'Cu1'!W64</f>
        <v>0</v>
      </c>
      <c r="X64" s="30">
        <f>+'Cu1'!X64</f>
        <v>0</v>
      </c>
      <c r="Y64" s="28">
        <f>+'Cu1'!Y64</f>
        <v>0</v>
      </c>
      <c r="Z64" s="28">
        <f>+'Cu1'!Z64</f>
        <v>1</v>
      </c>
      <c r="AA64" s="28">
        <f>+'Cu1'!AA64</f>
        <v>0</v>
      </c>
      <c r="AB64" s="29">
        <f>+'Cu1'!AB64</f>
        <v>0</v>
      </c>
      <c r="AC64" s="29">
        <f>+'Cu1'!AC64</f>
        <v>0</v>
      </c>
      <c r="AD64" s="29">
        <f>+'Cu1'!AD64</f>
        <v>0</v>
      </c>
      <c r="AE64" s="28">
        <f>+'Cu1'!AE64</f>
        <v>0</v>
      </c>
      <c r="AF64" s="28">
        <f>+'Cu1'!AF64</f>
        <v>0</v>
      </c>
      <c r="AG64" s="29">
        <f>+'Cu1'!AG64</f>
        <v>0</v>
      </c>
      <c r="AH64" s="29">
        <f>+'Cu1'!AH64</f>
        <v>0</v>
      </c>
      <c r="AI64" s="29">
        <f>+'Cu1'!AI64</f>
        <v>0</v>
      </c>
      <c r="AJ64" s="29">
        <f>+'Cu1'!AJ64</f>
        <v>0</v>
      </c>
      <c r="AK64" s="29">
        <f>+'Cu1'!AK64</f>
        <v>0</v>
      </c>
      <c r="AL64" s="29">
        <f>+'Cu1'!AL64</f>
        <v>0</v>
      </c>
      <c r="AM64" s="29">
        <f>+'Cu1'!AM64</f>
        <v>0</v>
      </c>
      <c r="AN64" s="29">
        <f>+'Cu1'!AN64</f>
        <v>0</v>
      </c>
      <c r="AO64" s="29">
        <f>+'Cu1'!AO64</f>
        <v>0</v>
      </c>
      <c r="AP64" s="29">
        <f>+'Cu1'!AP64</f>
        <v>0</v>
      </c>
      <c r="AQ64" s="29">
        <f>+'Cu1'!AQ64</f>
        <v>0</v>
      </c>
      <c r="AR64" s="29">
        <f>+'Cu1'!AR64</f>
        <v>0</v>
      </c>
      <c r="AS64" s="29">
        <f>+'Cu1'!AS64</f>
        <v>0</v>
      </c>
      <c r="AT64" s="29">
        <f>+'Cu1'!AT64</f>
        <v>0</v>
      </c>
      <c r="AU64" s="29">
        <f>+'Cu1'!AU64</f>
        <v>0</v>
      </c>
      <c r="AV64">
        <f>+'Cu1'!AV64</f>
        <v>0</v>
      </c>
      <c r="AW64">
        <f>+'Cu1'!AW64</f>
        <v>0</v>
      </c>
      <c r="AX64">
        <f>+'Cu1'!AX64</f>
        <v>0</v>
      </c>
      <c r="AY64">
        <f>+'Cu1'!AY64</f>
        <v>0</v>
      </c>
      <c r="AZ64">
        <f>+'Cu1'!AZ64</f>
        <v>0</v>
      </c>
      <c r="BA64">
        <f>+'Cu1'!BA64</f>
        <v>0</v>
      </c>
      <c r="BB64">
        <f>+'Cu1'!BB64</f>
        <v>0</v>
      </c>
      <c r="BC64">
        <f>+'Cu1'!BC64</f>
        <v>0</v>
      </c>
      <c r="BD64">
        <f>+'Cu1'!BD64</f>
        <v>0</v>
      </c>
      <c r="BE64">
        <f>+'Cu1'!BE64</f>
        <v>0</v>
      </c>
      <c r="BF64">
        <f>+'Cu1'!BF64</f>
        <v>0</v>
      </c>
      <c r="BG64">
        <f>+'Cu1'!BG64</f>
        <v>0</v>
      </c>
    </row>
    <row r="65" spans="1:59" hidden="1">
      <c r="A65" s="35">
        <f>+'Cu1'!A65</f>
        <v>15</v>
      </c>
      <c r="B65" s="35">
        <f>+'Cu1'!B65</f>
        <v>350</v>
      </c>
      <c r="C65" s="23" t="str">
        <f>+'Cu1'!C65</f>
        <v>PLANTACIÓ</v>
      </c>
      <c r="D65" s="23" t="str">
        <f>+'Cu1'!D65</f>
        <v>Plantació manual enciam</v>
      </c>
      <c r="E65" s="21">
        <f>+'Cu1'!E65</f>
        <v>2500</v>
      </c>
      <c r="F65" s="22">
        <f>+'Cu1'!F65</f>
        <v>12.5</v>
      </c>
      <c r="G65" s="22">
        <f>+'Cu1'!G65</f>
        <v>0</v>
      </c>
      <c r="H65" s="22">
        <f>+'Cu1'!H65</f>
        <v>0</v>
      </c>
      <c r="I65" s="22">
        <f>+'Cu1'!I65</f>
        <v>0</v>
      </c>
      <c r="J65" s="22">
        <f>+'Cu1'!J65</f>
        <v>0</v>
      </c>
      <c r="K65" s="22">
        <f>+'Cu1'!K65</f>
        <v>0</v>
      </c>
      <c r="L65" s="22">
        <f>+'Cu1'!L65</f>
        <v>0</v>
      </c>
      <c r="M65" s="22">
        <f>+'Cu1'!M65</f>
        <v>0</v>
      </c>
      <c r="N65" s="22">
        <f>+'Cu1'!N65</f>
        <v>0</v>
      </c>
      <c r="O65" s="23">
        <f>+'Cu1'!O65</f>
        <v>0</v>
      </c>
      <c r="P65" s="24">
        <f>+'Cu1'!P65</f>
        <v>0</v>
      </c>
      <c r="Q65" s="22">
        <f>+'Cu1'!Q65</f>
        <v>0</v>
      </c>
      <c r="R65" s="25">
        <f>+'Cu1'!R65</f>
        <v>0</v>
      </c>
      <c r="S65" s="24">
        <f>+'Cu1'!S65</f>
        <v>0</v>
      </c>
      <c r="T65" s="25">
        <f>+'Cu1'!T65</f>
        <v>10000</v>
      </c>
      <c r="U65" s="24">
        <f>+'Cu1'!U65</f>
        <v>0</v>
      </c>
      <c r="V65" s="24">
        <f>+'Cu1'!V65</f>
        <v>0</v>
      </c>
      <c r="W65" s="24">
        <f>+'Cu1'!W65</f>
        <v>0</v>
      </c>
      <c r="X65" s="24">
        <f>+'Cu1'!X65</f>
        <v>0</v>
      </c>
      <c r="Y65" s="22">
        <f>+'Cu1'!Y65</f>
        <v>12.5</v>
      </c>
      <c r="Z65" s="22">
        <f>+'Cu1'!Z65</f>
        <v>1</v>
      </c>
      <c r="AA65" s="22">
        <f>+'Cu1'!AA65</f>
        <v>0</v>
      </c>
      <c r="AB65" s="23">
        <f>+'Cu1'!AB65</f>
        <v>0</v>
      </c>
      <c r="AC65" s="23">
        <f>+'Cu1'!AC65</f>
        <v>0</v>
      </c>
      <c r="AD65" s="23">
        <f>+'Cu1'!AD65</f>
        <v>0</v>
      </c>
      <c r="AE65" s="22">
        <f>+'Cu1'!AE65</f>
        <v>0</v>
      </c>
      <c r="AF65" s="22">
        <f>+'Cu1'!AF65</f>
        <v>0</v>
      </c>
      <c r="AG65" s="23">
        <f>+'Cu1'!AG65</f>
        <v>0</v>
      </c>
      <c r="AH65" s="23">
        <f>+'Cu1'!AH65</f>
        <v>0</v>
      </c>
      <c r="AI65" s="23">
        <f>+'Cu1'!AI65</f>
        <v>0</v>
      </c>
      <c r="AJ65" s="23">
        <f>+'Cu1'!AJ65</f>
        <v>0</v>
      </c>
      <c r="AK65" s="23">
        <f>+'Cu1'!AK65</f>
        <v>0</v>
      </c>
      <c r="AL65" s="23">
        <f>+'Cu1'!AL65</f>
        <v>0</v>
      </c>
      <c r="AM65" s="23">
        <f>+'Cu1'!AM65</f>
        <v>0</v>
      </c>
      <c r="AN65" s="23">
        <f>+'Cu1'!AN65</f>
        <v>0</v>
      </c>
      <c r="AO65" s="23">
        <f>+'Cu1'!AO65</f>
        <v>0</v>
      </c>
      <c r="AP65" s="23">
        <f>+'Cu1'!AP65</f>
        <v>0</v>
      </c>
      <c r="AQ65" s="23">
        <f>+'Cu1'!AQ65</f>
        <v>0</v>
      </c>
      <c r="AR65" s="23">
        <f>+'Cu1'!AR65</f>
        <v>0</v>
      </c>
      <c r="AS65" s="23">
        <f>+'Cu1'!AS65</f>
        <v>0</v>
      </c>
      <c r="AT65" s="23">
        <f>+'Cu1'!AT65</f>
        <v>0</v>
      </c>
      <c r="AU65" s="23">
        <f>+'Cu1'!AU65</f>
        <v>0</v>
      </c>
      <c r="AV65">
        <f>+'Cu1'!AV65</f>
        <v>0</v>
      </c>
      <c r="AW65">
        <f>+'Cu1'!AW65</f>
        <v>0</v>
      </c>
      <c r="AX65">
        <f>+'Cu1'!AX65</f>
        <v>0</v>
      </c>
      <c r="AY65">
        <f>+'Cu1'!AY65</f>
        <v>0</v>
      </c>
      <c r="AZ65">
        <f>+'Cu1'!AZ65</f>
        <v>0</v>
      </c>
      <c r="BA65">
        <f>+'Cu1'!BA65</f>
        <v>0</v>
      </c>
      <c r="BB65">
        <f>+'Cu1'!BB65</f>
        <v>0</v>
      </c>
      <c r="BC65">
        <f>+'Cu1'!BC65</f>
        <v>0</v>
      </c>
      <c r="BD65">
        <f>+'Cu1'!BD65</f>
        <v>0</v>
      </c>
      <c r="BE65">
        <f>+'Cu1'!BE65</f>
        <v>0</v>
      </c>
      <c r="BF65">
        <f>+'Cu1'!BF65</f>
        <v>0</v>
      </c>
      <c r="BG65">
        <f>+'Cu1'!BG65</f>
        <v>0</v>
      </c>
    </row>
    <row r="66" spans="1:59" hidden="1">
      <c r="A66" s="36">
        <f>+'Cu1'!A66</f>
        <v>17</v>
      </c>
      <c r="B66" s="36">
        <f>+'Cu1'!B66</f>
        <v>360</v>
      </c>
      <c r="C66" s="29" t="str">
        <f>+'Cu1'!C66</f>
        <v>PLANTACIÓ</v>
      </c>
      <c r="D66" s="29" t="str">
        <f>+'Cu1'!D66</f>
        <v>Plantació manual bleda</v>
      </c>
      <c r="E66" s="37">
        <f>+'Cu1'!E66</f>
        <v>2500</v>
      </c>
      <c r="F66" s="28">
        <f>+'Cu1'!F66</f>
        <v>12.5</v>
      </c>
      <c r="G66" s="28">
        <f>+'Cu1'!G66</f>
        <v>0</v>
      </c>
      <c r="H66" s="28">
        <f>+'Cu1'!H66</f>
        <v>0</v>
      </c>
      <c r="I66" s="28">
        <f>+'Cu1'!I66</f>
        <v>0</v>
      </c>
      <c r="J66" s="28">
        <f>+'Cu1'!J66</f>
        <v>0</v>
      </c>
      <c r="K66" s="28">
        <f>+'Cu1'!K66</f>
        <v>0</v>
      </c>
      <c r="L66" s="28">
        <f>+'Cu1'!L66</f>
        <v>0</v>
      </c>
      <c r="M66" s="28">
        <f>+'Cu1'!M66</f>
        <v>0</v>
      </c>
      <c r="N66" s="28">
        <f>+'Cu1'!N66</f>
        <v>0</v>
      </c>
      <c r="O66" s="29">
        <f>+'Cu1'!O66</f>
        <v>0</v>
      </c>
      <c r="P66" s="30">
        <f>+'Cu1'!P66</f>
        <v>0</v>
      </c>
      <c r="Q66" s="28">
        <f>+'Cu1'!Q66</f>
        <v>0</v>
      </c>
      <c r="R66" s="20">
        <f>+'Cu1'!R66</f>
        <v>0</v>
      </c>
      <c r="S66" s="30">
        <f>+'Cu1'!S66</f>
        <v>0</v>
      </c>
      <c r="T66" s="20">
        <f>+'Cu1'!T66</f>
        <v>0</v>
      </c>
      <c r="U66" s="20">
        <f>+'Cu1'!U66</f>
        <v>10000</v>
      </c>
      <c r="V66" s="20">
        <f>+'Cu1'!V66</f>
        <v>0</v>
      </c>
      <c r="W66" s="20">
        <f>+'Cu1'!W66</f>
        <v>0</v>
      </c>
      <c r="X66" s="20">
        <f>+'Cu1'!X66</f>
        <v>0</v>
      </c>
      <c r="Y66" s="28">
        <f>+'Cu1'!Y66</f>
        <v>12.5</v>
      </c>
      <c r="Z66" s="28">
        <f>+'Cu1'!Z66</f>
        <v>1</v>
      </c>
      <c r="AA66" s="28">
        <f>+'Cu1'!AA66</f>
        <v>0</v>
      </c>
      <c r="AB66" s="29">
        <f>+'Cu1'!AB66</f>
        <v>0</v>
      </c>
      <c r="AC66" s="29">
        <f>+'Cu1'!AC66</f>
        <v>0</v>
      </c>
      <c r="AD66" s="29">
        <f>+'Cu1'!AD66</f>
        <v>0</v>
      </c>
      <c r="AE66" s="28">
        <f>+'Cu1'!AE66</f>
        <v>0</v>
      </c>
      <c r="AF66" s="28">
        <f>+'Cu1'!AF66</f>
        <v>0</v>
      </c>
      <c r="AG66" s="29">
        <f>+'Cu1'!AG66</f>
        <v>0</v>
      </c>
      <c r="AH66" s="29">
        <f>+'Cu1'!AH66</f>
        <v>0</v>
      </c>
      <c r="AI66" s="29">
        <f>+'Cu1'!AI66</f>
        <v>0</v>
      </c>
      <c r="AJ66" s="29">
        <f>+'Cu1'!AJ66</f>
        <v>0</v>
      </c>
      <c r="AK66" s="29">
        <f>+'Cu1'!AK66</f>
        <v>0</v>
      </c>
      <c r="AL66" s="29">
        <f>+'Cu1'!AL66</f>
        <v>0</v>
      </c>
      <c r="AM66" s="29">
        <f>+'Cu1'!AM66</f>
        <v>0</v>
      </c>
      <c r="AN66" s="29">
        <f>+'Cu1'!AN66</f>
        <v>0</v>
      </c>
      <c r="AO66" s="29">
        <f>+'Cu1'!AO66</f>
        <v>0</v>
      </c>
      <c r="AP66" s="29">
        <f>+'Cu1'!AP66</f>
        <v>0</v>
      </c>
      <c r="AQ66" s="29">
        <f>+'Cu1'!AQ66</f>
        <v>0</v>
      </c>
      <c r="AR66" s="29">
        <f>+'Cu1'!AR66</f>
        <v>0</v>
      </c>
      <c r="AS66" s="29">
        <f>+'Cu1'!AS66</f>
        <v>0</v>
      </c>
      <c r="AT66" s="29">
        <f>+'Cu1'!AT66</f>
        <v>0</v>
      </c>
      <c r="AU66" s="29">
        <f>+'Cu1'!AU66</f>
        <v>0</v>
      </c>
      <c r="AV66">
        <f>+'Cu1'!AV66</f>
        <v>0</v>
      </c>
      <c r="AW66">
        <f>+'Cu1'!AW66</f>
        <v>0</v>
      </c>
      <c r="AX66">
        <f>+'Cu1'!AX66</f>
        <v>0</v>
      </c>
      <c r="AY66">
        <f>+'Cu1'!AY66</f>
        <v>0</v>
      </c>
      <c r="AZ66">
        <f>+'Cu1'!AZ66</f>
        <v>0</v>
      </c>
      <c r="BA66">
        <f>+'Cu1'!BA66</f>
        <v>0</v>
      </c>
      <c r="BB66">
        <f>+'Cu1'!BB66</f>
        <v>0</v>
      </c>
      <c r="BC66">
        <f>+'Cu1'!BC66</f>
        <v>0</v>
      </c>
      <c r="BD66">
        <f>+'Cu1'!BD66</f>
        <v>0</v>
      </c>
      <c r="BE66">
        <f>+'Cu1'!BE66</f>
        <v>0</v>
      </c>
      <c r="BF66">
        <f>+'Cu1'!BF66</f>
        <v>0</v>
      </c>
      <c r="BG66">
        <f>+'Cu1'!BG66</f>
        <v>0</v>
      </c>
    </row>
    <row r="67" spans="1:59" hidden="1">
      <c r="A67" s="33">
        <f>+'Cu1'!A67</f>
        <v>18</v>
      </c>
      <c r="B67" s="35">
        <f>+'Cu1'!B67</f>
        <v>370</v>
      </c>
      <c r="C67" s="23" t="str">
        <f>+'Cu1'!C67</f>
        <v>PLANTACIÓ</v>
      </c>
      <c r="D67" s="23" t="str">
        <f>+'Cu1'!D67</f>
        <v>Plantació manual tomàquet</v>
      </c>
      <c r="E67" s="21">
        <f>+'Cu1'!E67</f>
        <v>2500</v>
      </c>
      <c r="F67" s="22">
        <f>+'Cu1'!F67</f>
        <v>6.51</v>
      </c>
      <c r="G67" s="22">
        <f>+'Cu1'!G67</f>
        <v>0</v>
      </c>
      <c r="H67" s="22">
        <f>+'Cu1'!H67</f>
        <v>0</v>
      </c>
      <c r="I67" s="22">
        <f>+'Cu1'!I67</f>
        <v>0</v>
      </c>
      <c r="J67" s="22">
        <f>+'Cu1'!J67</f>
        <v>0</v>
      </c>
      <c r="K67" s="22">
        <f>+'Cu1'!K67</f>
        <v>0</v>
      </c>
      <c r="L67" s="22">
        <f>+'Cu1'!L67</f>
        <v>0</v>
      </c>
      <c r="M67" s="22">
        <f>+'Cu1'!M67</f>
        <v>0</v>
      </c>
      <c r="N67" s="22">
        <f>+'Cu1'!N67</f>
        <v>0</v>
      </c>
      <c r="O67" s="23">
        <f>+'Cu1'!O67</f>
        <v>0</v>
      </c>
      <c r="P67" s="24">
        <f>+'Cu1'!P67</f>
        <v>0</v>
      </c>
      <c r="Q67" s="22">
        <f>+'Cu1'!Q67</f>
        <v>0</v>
      </c>
      <c r="R67" s="25">
        <f>+'Cu1'!R67</f>
        <v>0</v>
      </c>
      <c r="S67" s="24">
        <f>+'Cu1'!S67</f>
        <v>0</v>
      </c>
      <c r="T67" s="25">
        <f>+'Cu1'!T67</f>
        <v>0</v>
      </c>
      <c r="U67" s="24">
        <f>+'Cu1'!U67</f>
        <v>0</v>
      </c>
      <c r="V67" s="25">
        <f>+'Cu1'!V67</f>
        <v>5208</v>
      </c>
      <c r="W67" s="25">
        <f>+'Cu1'!W67</f>
        <v>0</v>
      </c>
      <c r="X67" s="25">
        <f>+'Cu1'!X67</f>
        <v>0</v>
      </c>
      <c r="Y67" s="22">
        <f>+'Cu1'!Y67</f>
        <v>6.51</v>
      </c>
      <c r="Z67" s="22">
        <f>+'Cu1'!Z67</f>
        <v>1</v>
      </c>
      <c r="AA67" s="22">
        <f>+'Cu1'!AA67</f>
        <v>0</v>
      </c>
      <c r="AB67" s="23">
        <f>+'Cu1'!AB67</f>
        <v>0</v>
      </c>
      <c r="AC67" s="23">
        <f>+'Cu1'!AC67</f>
        <v>0</v>
      </c>
      <c r="AD67" s="23">
        <f>+'Cu1'!AD67</f>
        <v>0</v>
      </c>
      <c r="AE67" s="22">
        <f>+'Cu1'!AE67</f>
        <v>0</v>
      </c>
      <c r="AF67" s="22">
        <f>+'Cu1'!AF67</f>
        <v>0</v>
      </c>
      <c r="AG67" s="23">
        <f>+'Cu1'!AG67</f>
        <v>0</v>
      </c>
      <c r="AH67" s="23">
        <f>+'Cu1'!AH67</f>
        <v>0</v>
      </c>
      <c r="AI67" s="23">
        <f>+'Cu1'!AI67</f>
        <v>0</v>
      </c>
      <c r="AJ67" s="23">
        <f>+'Cu1'!AJ67</f>
        <v>0</v>
      </c>
      <c r="AK67" s="23">
        <f>+'Cu1'!AK67</f>
        <v>0</v>
      </c>
      <c r="AL67" s="23">
        <f>+'Cu1'!AL67</f>
        <v>0</v>
      </c>
      <c r="AM67" s="23">
        <f>+'Cu1'!AM67</f>
        <v>0</v>
      </c>
      <c r="AN67" s="23">
        <f>+'Cu1'!AN67</f>
        <v>0</v>
      </c>
      <c r="AO67" s="23">
        <f>+'Cu1'!AO67</f>
        <v>0</v>
      </c>
      <c r="AP67" s="23">
        <f>+'Cu1'!AP67</f>
        <v>0</v>
      </c>
      <c r="AQ67" s="23">
        <f>+'Cu1'!AQ67</f>
        <v>0</v>
      </c>
      <c r="AR67" s="23">
        <f>+'Cu1'!AR67</f>
        <v>0</v>
      </c>
      <c r="AS67" s="23">
        <f>+'Cu1'!AS67</f>
        <v>0</v>
      </c>
      <c r="AT67" s="23">
        <f>+'Cu1'!AT67</f>
        <v>0</v>
      </c>
      <c r="AU67" s="23">
        <f>+'Cu1'!AU67</f>
        <v>0</v>
      </c>
      <c r="AV67">
        <f>+'Cu1'!AV67</f>
        <v>0</v>
      </c>
      <c r="AW67">
        <f>+'Cu1'!AW67</f>
        <v>0</v>
      </c>
      <c r="AX67">
        <f>+'Cu1'!AX67</f>
        <v>0</v>
      </c>
      <c r="AY67">
        <f>+'Cu1'!AY67</f>
        <v>0</v>
      </c>
      <c r="AZ67">
        <f>+'Cu1'!AZ67</f>
        <v>0</v>
      </c>
      <c r="BA67">
        <f>+'Cu1'!BA67</f>
        <v>0</v>
      </c>
      <c r="BB67">
        <f>+'Cu1'!BB67</f>
        <v>0</v>
      </c>
      <c r="BC67">
        <f>+'Cu1'!BC67</f>
        <v>0</v>
      </c>
      <c r="BD67">
        <f>+'Cu1'!BD67</f>
        <v>0</v>
      </c>
      <c r="BE67">
        <f>+'Cu1'!BE67</f>
        <v>0</v>
      </c>
      <c r="BF67">
        <f>+'Cu1'!BF67</f>
        <v>0</v>
      </c>
      <c r="BG67">
        <f>+'Cu1'!BG67</f>
        <v>0</v>
      </c>
    </row>
    <row r="68" spans="1:59" s="40" customFormat="1" hidden="1">
      <c r="A68" s="36">
        <f>+'Cu1'!A68</f>
        <v>19</v>
      </c>
      <c r="B68" s="36">
        <f>+'Cu1'!B68</f>
        <v>380</v>
      </c>
      <c r="C68" s="29" t="str">
        <f>+'Cu1'!C68</f>
        <v>PLANTACIÓ</v>
      </c>
      <c r="D68" s="29" t="str">
        <f>+'Cu1'!D68</f>
        <v>Plantació manual carbassa</v>
      </c>
      <c r="E68" s="37">
        <f>+'Cu1'!E68</f>
        <v>2500</v>
      </c>
      <c r="F68" s="28">
        <f>+'Cu1'!F68</f>
        <v>3.125</v>
      </c>
      <c r="G68" s="28">
        <f>+'Cu1'!G68</f>
        <v>0</v>
      </c>
      <c r="H68" s="28">
        <f>+'Cu1'!H68</f>
        <v>0</v>
      </c>
      <c r="I68" s="28">
        <f>+'Cu1'!I68</f>
        <v>0</v>
      </c>
      <c r="J68" s="28">
        <f>+'Cu1'!J68</f>
        <v>0</v>
      </c>
      <c r="K68" s="28">
        <f>+'Cu1'!K68</f>
        <v>0</v>
      </c>
      <c r="L68" s="28">
        <f>+'Cu1'!L68</f>
        <v>0</v>
      </c>
      <c r="M68" s="28">
        <f>+'Cu1'!M68</f>
        <v>0</v>
      </c>
      <c r="N68" s="28">
        <f>+'Cu1'!N68</f>
        <v>0</v>
      </c>
      <c r="O68" s="29">
        <f>+'Cu1'!O68</f>
        <v>0</v>
      </c>
      <c r="P68" s="30">
        <f>+'Cu1'!P68</f>
        <v>0</v>
      </c>
      <c r="Q68" s="28">
        <f>+'Cu1'!Q68</f>
        <v>0</v>
      </c>
      <c r="R68" s="20">
        <f>+'Cu1'!R68</f>
        <v>0</v>
      </c>
      <c r="S68" s="30">
        <f>+'Cu1'!S68</f>
        <v>0</v>
      </c>
      <c r="T68" s="20">
        <f>+'Cu1'!T68</f>
        <v>0</v>
      </c>
      <c r="U68" s="30">
        <f>+'Cu1'!U68</f>
        <v>0</v>
      </c>
      <c r="V68" s="20">
        <f>+'Cu1'!V68</f>
        <v>0</v>
      </c>
      <c r="W68" s="20">
        <f>+'Cu1'!W68</f>
        <v>2500</v>
      </c>
      <c r="X68" s="20">
        <f>+'Cu1'!X68</f>
        <v>0</v>
      </c>
      <c r="Y68" s="28">
        <f>+'Cu1'!Y68</f>
        <v>3.125</v>
      </c>
      <c r="Z68" s="28">
        <f>+'Cu1'!Z68</f>
        <v>1</v>
      </c>
      <c r="AA68" s="28">
        <f>+'Cu1'!AA68</f>
        <v>0</v>
      </c>
      <c r="AB68" s="29">
        <f>+'Cu1'!AB68</f>
        <v>0</v>
      </c>
      <c r="AC68" s="29">
        <f>+'Cu1'!AC68</f>
        <v>0</v>
      </c>
      <c r="AD68" s="29">
        <f>+'Cu1'!AD68</f>
        <v>0</v>
      </c>
      <c r="AE68" s="28">
        <f>+'Cu1'!AE68</f>
        <v>0</v>
      </c>
      <c r="AF68" s="28">
        <f>+'Cu1'!AF68</f>
        <v>0</v>
      </c>
      <c r="AG68" s="29">
        <f>+'Cu1'!AG68</f>
        <v>0</v>
      </c>
      <c r="AH68" s="29">
        <f>+'Cu1'!AH68</f>
        <v>0</v>
      </c>
      <c r="AI68" s="29">
        <f>+'Cu1'!AI68</f>
        <v>0</v>
      </c>
      <c r="AJ68" s="29">
        <f>+'Cu1'!AJ68</f>
        <v>0</v>
      </c>
      <c r="AK68" s="29">
        <f>+'Cu1'!AK68</f>
        <v>0</v>
      </c>
      <c r="AL68" s="29">
        <f>+'Cu1'!AL68</f>
        <v>0</v>
      </c>
      <c r="AM68" s="29">
        <f>+'Cu1'!AM68</f>
        <v>0</v>
      </c>
      <c r="AN68" s="29">
        <f>+'Cu1'!AN68</f>
        <v>0</v>
      </c>
      <c r="AO68" s="29">
        <f>+'Cu1'!AO68</f>
        <v>0</v>
      </c>
      <c r="AP68" s="29">
        <f>+'Cu1'!AP68</f>
        <v>0</v>
      </c>
      <c r="AQ68" s="29">
        <f>+'Cu1'!AQ68</f>
        <v>0</v>
      </c>
      <c r="AR68" s="29">
        <f>+'Cu1'!AR68</f>
        <v>0</v>
      </c>
      <c r="AS68" s="29">
        <f>+'Cu1'!AS68</f>
        <v>0</v>
      </c>
      <c r="AT68" s="29">
        <f>+'Cu1'!AT68</f>
        <v>0</v>
      </c>
      <c r="AU68" s="29">
        <f>+'Cu1'!AU68</f>
        <v>0</v>
      </c>
      <c r="AV68" s="40">
        <f>+'Cu1'!AV68</f>
        <v>0</v>
      </c>
      <c r="AW68" s="40">
        <f>+'Cu1'!AW68</f>
        <v>0</v>
      </c>
      <c r="AX68" s="40">
        <f>+'Cu1'!AX68</f>
        <v>0</v>
      </c>
      <c r="AY68" s="40">
        <f>+'Cu1'!AY68</f>
        <v>0</v>
      </c>
      <c r="AZ68" s="40">
        <f>+'Cu1'!AZ68</f>
        <v>0</v>
      </c>
      <c r="BA68" s="40">
        <f>+'Cu1'!BA68</f>
        <v>0</v>
      </c>
      <c r="BB68" s="40">
        <f>+'Cu1'!BB68</f>
        <v>0</v>
      </c>
      <c r="BC68" s="40">
        <f>+'Cu1'!BC68</f>
        <v>0</v>
      </c>
      <c r="BD68" s="40">
        <f>+'Cu1'!BD68</f>
        <v>0</v>
      </c>
      <c r="BE68" s="40">
        <f>+'Cu1'!BE68</f>
        <v>0</v>
      </c>
      <c r="BF68" s="40">
        <f>+'Cu1'!BF68</f>
        <v>0</v>
      </c>
      <c r="BG68" s="40">
        <f>+'Cu1'!BG68</f>
        <v>0</v>
      </c>
    </row>
    <row r="69" spans="1:59" hidden="1">
      <c r="A69" s="36">
        <f>+'Cu1'!A69</f>
        <v>20</v>
      </c>
      <c r="B69" s="35">
        <f>+'Cu1'!B69</f>
        <v>390</v>
      </c>
      <c r="C69" s="23" t="str">
        <f>+'Cu1'!C69</f>
        <v>PLANTACIÓ</v>
      </c>
      <c r="D69" s="23" t="str">
        <f>+'Cu1'!D69</f>
        <v>Sembra manual carbassa</v>
      </c>
      <c r="E69" s="21">
        <f>+'Cu1'!E69</f>
        <v>2500</v>
      </c>
      <c r="F69" s="22">
        <f>+'Cu1'!F69</f>
        <v>2</v>
      </c>
      <c r="G69" s="22">
        <f>+'Cu1'!G69</f>
        <v>0</v>
      </c>
      <c r="H69" s="22">
        <f>+'Cu1'!H69</f>
        <v>0</v>
      </c>
      <c r="I69" s="22">
        <f>+'Cu1'!I69</f>
        <v>0</v>
      </c>
      <c r="J69" s="22">
        <f>+'Cu1'!J69</f>
        <v>0</v>
      </c>
      <c r="K69" s="22">
        <f>+'Cu1'!K69</f>
        <v>0</v>
      </c>
      <c r="L69" s="22">
        <f>+'Cu1'!L69</f>
        <v>0</v>
      </c>
      <c r="M69" s="22">
        <f>+'Cu1'!M69</f>
        <v>0</v>
      </c>
      <c r="N69" s="22">
        <f>+'Cu1'!N69</f>
        <v>0</v>
      </c>
      <c r="O69" s="23">
        <f>+'Cu1'!O69</f>
        <v>0</v>
      </c>
      <c r="P69" s="24">
        <f>+'Cu1'!P69</f>
        <v>0</v>
      </c>
      <c r="Q69" s="22">
        <f>+'Cu1'!Q69</f>
        <v>0</v>
      </c>
      <c r="R69" s="25">
        <f>+'Cu1'!R69</f>
        <v>0</v>
      </c>
      <c r="S69" s="24">
        <f>+'Cu1'!S69</f>
        <v>0</v>
      </c>
      <c r="T69" s="25">
        <f>+'Cu1'!T69</f>
        <v>0</v>
      </c>
      <c r="U69" s="24">
        <f>+'Cu1'!U69</f>
        <v>0</v>
      </c>
      <c r="V69" s="25">
        <f>+'Cu1'!V69</f>
        <v>0</v>
      </c>
      <c r="W69" s="25">
        <f>+'Cu1'!W69</f>
        <v>0</v>
      </c>
      <c r="X69" s="25">
        <f>+'Cu1'!X69</f>
        <v>7500</v>
      </c>
      <c r="Y69" s="22">
        <f>+'Cu1'!Y69</f>
        <v>2</v>
      </c>
      <c r="Z69" s="22">
        <f>+'Cu1'!Z69</f>
        <v>1</v>
      </c>
      <c r="AA69" s="22">
        <f>+'Cu1'!AA69</f>
        <v>0</v>
      </c>
      <c r="AB69" s="23">
        <f>+'Cu1'!AB69</f>
        <v>0</v>
      </c>
      <c r="AC69" s="23">
        <f>+'Cu1'!AC69</f>
        <v>0</v>
      </c>
      <c r="AD69" s="23">
        <f>+'Cu1'!AD69</f>
        <v>0</v>
      </c>
      <c r="AE69" s="22">
        <f>+'Cu1'!AE69</f>
        <v>0</v>
      </c>
      <c r="AF69" s="22">
        <f>+'Cu1'!AF69</f>
        <v>0</v>
      </c>
      <c r="AG69" s="23">
        <f>+'Cu1'!AG69</f>
        <v>0</v>
      </c>
      <c r="AH69" s="23">
        <f>+'Cu1'!AH69</f>
        <v>0</v>
      </c>
      <c r="AI69" s="23">
        <f>+'Cu1'!AI69</f>
        <v>0</v>
      </c>
      <c r="AJ69" s="23">
        <f>+'Cu1'!AJ69</f>
        <v>0</v>
      </c>
      <c r="AK69" s="23">
        <f>+'Cu1'!AK69</f>
        <v>0</v>
      </c>
      <c r="AL69" s="23">
        <f>+'Cu1'!AL69</f>
        <v>0</v>
      </c>
      <c r="AM69" s="23">
        <f>+'Cu1'!AM69</f>
        <v>0</v>
      </c>
      <c r="AN69" s="23">
        <f>+'Cu1'!AN69</f>
        <v>0</v>
      </c>
      <c r="AO69" s="23">
        <f>+'Cu1'!AO69</f>
        <v>0</v>
      </c>
      <c r="AP69" s="23">
        <f>+'Cu1'!AP69</f>
        <v>0</v>
      </c>
      <c r="AQ69" s="23">
        <f>+'Cu1'!AQ69</f>
        <v>0</v>
      </c>
      <c r="AR69" s="23">
        <f>+'Cu1'!AR69</f>
        <v>0</v>
      </c>
      <c r="AS69" s="23">
        <f>+'Cu1'!AS69</f>
        <v>0</v>
      </c>
      <c r="AT69" s="23">
        <f>+'Cu1'!AT69</f>
        <v>0</v>
      </c>
      <c r="AU69" s="23">
        <f>+'Cu1'!AU69</f>
        <v>0</v>
      </c>
      <c r="AV69">
        <f>+'Cu1'!AV69</f>
        <v>0</v>
      </c>
      <c r="AW69">
        <f>+'Cu1'!AW69</f>
        <v>0</v>
      </c>
      <c r="AX69">
        <f>+'Cu1'!AX69</f>
        <v>0</v>
      </c>
      <c r="AY69">
        <f>+'Cu1'!AY69</f>
        <v>0</v>
      </c>
      <c r="AZ69">
        <f>+'Cu1'!AZ69</f>
        <v>0</v>
      </c>
      <c r="BA69">
        <f>+'Cu1'!BA69</f>
        <v>0</v>
      </c>
      <c r="BB69">
        <f>+'Cu1'!BB69</f>
        <v>0</v>
      </c>
      <c r="BC69">
        <f>+'Cu1'!BC69</f>
        <v>0</v>
      </c>
      <c r="BD69">
        <f>+'Cu1'!BD69</f>
        <v>0</v>
      </c>
      <c r="BE69">
        <f>+'Cu1'!BE69</f>
        <v>0</v>
      </c>
      <c r="BF69">
        <f>+'Cu1'!BF69</f>
        <v>0</v>
      </c>
      <c r="BG69">
        <f>+'Cu1'!BG69</f>
        <v>0</v>
      </c>
    </row>
    <row r="70" spans="1:59" hidden="1">
      <c r="A70" s="36">
        <f>+'Cu1'!A70</f>
        <v>21</v>
      </c>
      <c r="B70" s="36">
        <f>+'Cu1'!B70</f>
        <v>410</v>
      </c>
      <c r="C70" s="29" t="str">
        <f>+'Cu1'!C70</f>
        <v>REG</v>
      </c>
      <c r="D70" s="29" t="str">
        <f>+'Cu1'!D70</f>
        <v>Instal.lació sistema de reg amb cinta (1 m per m2)</v>
      </c>
      <c r="E70" s="37">
        <f>+'Cu1'!E70</f>
        <v>2500</v>
      </c>
      <c r="F70" s="28">
        <f>+'Cu1'!F70</f>
        <v>0</v>
      </c>
      <c r="G70" s="28">
        <f>+'Cu1'!G70</f>
        <v>0</v>
      </c>
      <c r="H70" s="28">
        <f>+'Cu1'!H70</f>
        <v>0</v>
      </c>
      <c r="I70" s="28">
        <f>+'Cu1'!I70</f>
        <v>1.5</v>
      </c>
      <c r="J70" s="28">
        <f>+'Cu1'!J70</f>
        <v>0</v>
      </c>
      <c r="K70" s="28">
        <f>+'Cu1'!K70</f>
        <v>0</v>
      </c>
      <c r="L70" s="28">
        <f>+'Cu1'!L70</f>
        <v>0</v>
      </c>
      <c r="M70" s="28">
        <f>+'Cu1'!M70</f>
        <v>0</v>
      </c>
      <c r="N70" s="28">
        <f>+'Cu1'!N70</f>
        <v>0</v>
      </c>
      <c r="O70" s="29">
        <f>+'Cu1'!O70</f>
        <v>0</v>
      </c>
      <c r="P70" s="30">
        <f>+'Cu1'!P70</f>
        <v>0</v>
      </c>
      <c r="Q70" s="28">
        <f>+'Cu1'!Q70</f>
        <v>0</v>
      </c>
      <c r="R70" s="29">
        <f>+'Cu1'!R70</f>
        <v>0</v>
      </c>
      <c r="S70" s="29">
        <f>+'Cu1'!S70</f>
        <v>0</v>
      </c>
      <c r="T70" s="29">
        <f>+'Cu1'!T70</f>
        <v>0</v>
      </c>
      <c r="U70" s="29">
        <f>+'Cu1'!U70</f>
        <v>0</v>
      </c>
      <c r="V70" s="29">
        <f>+'Cu1'!V70</f>
        <v>0</v>
      </c>
      <c r="W70" s="29">
        <f>+'Cu1'!W70</f>
        <v>0</v>
      </c>
      <c r="X70" s="29">
        <f>+'Cu1'!X70</f>
        <v>0</v>
      </c>
      <c r="Y70" s="29">
        <f>+'Cu1'!Y70</f>
        <v>0</v>
      </c>
      <c r="Z70" s="28">
        <f>+'Cu1'!Z70</f>
        <v>1.5</v>
      </c>
      <c r="AA70" s="28">
        <f>+'Cu1'!AA70</f>
        <v>0</v>
      </c>
      <c r="AB70" s="38">
        <f>+'Cu1'!AB70</f>
        <v>2500</v>
      </c>
      <c r="AC70" s="38">
        <f>+'Cu1'!AC70</f>
        <v>0</v>
      </c>
      <c r="AD70" s="38">
        <f>+'Cu1'!AD70</f>
        <v>0</v>
      </c>
      <c r="AE70" s="28">
        <f>+'Cu1'!AE70</f>
        <v>0</v>
      </c>
      <c r="AF70" s="28">
        <f>+'Cu1'!AF70</f>
        <v>0</v>
      </c>
      <c r="AG70" s="29">
        <f>+'Cu1'!AG70</f>
        <v>0</v>
      </c>
      <c r="AH70" s="29">
        <f>+'Cu1'!AH70</f>
        <v>0</v>
      </c>
      <c r="AI70" s="29">
        <f>+'Cu1'!AI70</f>
        <v>0</v>
      </c>
      <c r="AJ70" s="29">
        <f>+'Cu1'!AJ70</f>
        <v>0</v>
      </c>
      <c r="AK70" s="29">
        <f>+'Cu1'!AK70</f>
        <v>0</v>
      </c>
      <c r="AL70" s="29">
        <f>+'Cu1'!AL70</f>
        <v>0</v>
      </c>
      <c r="AM70" s="29">
        <f>+'Cu1'!AM70</f>
        <v>0</v>
      </c>
      <c r="AN70" s="29">
        <f>+'Cu1'!AN70</f>
        <v>0</v>
      </c>
      <c r="AO70" s="29">
        <f>+'Cu1'!AO70</f>
        <v>0</v>
      </c>
      <c r="AP70" s="29">
        <f>+'Cu1'!AP70</f>
        <v>0</v>
      </c>
      <c r="AQ70" s="29">
        <f>+'Cu1'!AQ70</f>
        <v>0</v>
      </c>
      <c r="AR70" s="29">
        <f>+'Cu1'!AR70</f>
        <v>0</v>
      </c>
      <c r="AS70" s="29">
        <f>+'Cu1'!AS70</f>
        <v>0</v>
      </c>
      <c r="AT70" s="29">
        <f>+'Cu1'!AT70</f>
        <v>0</v>
      </c>
      <c r="AU70" s="29">
        <f>+'Cu1'!AU70</f>
        <v>0</v>
      </c>
      <c r="AV70">
        <f>+'Cu1'!AV70</f>
        <v>0</v>
      </c>
      <c r="AW70">
        <f>+'Cu1'!AW70</f>
        <v>0</v>
      </c>
      <c r="AX70">
        <f>+'Cu1'!AX70</f>
        <v>0</v>
      </c>
      <c r="AY70">
        <f>+'Cu1'!AY70</f>
        <v>0</v>
      </c>
      <c r="AZ70">
        <f>+'Cu1'!AZ70</f>
        <v>0</v>
      </c>
      <c r="BA70">
        <f>+'Cu1'!BA70</f>
        <v>0</v>
      </c>
      <c r="BB70">
        <f>+'Cu1'!BB70</f>
        <v>0</v>
      </c>
      <c r="BC70">
        <f>+'Cu1'!BC70</f>
        <v>0</v>
      </c>
      <c r="BD70">
        <f>+'Cu1'!BD70</f>
        <v>0</v>
      </c>
      <c r="BE70">
        <f>+'Cu1'!BE70</f>
        <v>0</v>
      </c>
      <c r="BF70">
        <f>+'Cu1'!BF70</f>
        <v>0</v>
      </c>
      <c r="BG70">
        <f>+'Cu1'!BG70</f>
        <v>0</v>
      </c>
    </row>
    <row r="71" spans="1:59" hidden="1">
      <c r="A71" s="36">
        <f>+'Cu1'!A71</f>
        <v>22</v>
      </c>
      <c r="B71" s="33">
        <f>+'Cu1'!B71</f>
        <v>420</v>
      </c>
      <c r="C71" s="7" t="str">
        <f>+'Cu1'!C71</f>
        <v>REG</v>
      </c>
      <c r="D71" s="7" t="str">
        <f>+'Cu1'!D71</f>
        <v>Instal.lació sistema de reg amb cinta (1,6 m per m2)</v>
      </c>
      <c r="E71" s="8">
        <f>+'Cu1'!E71</f>
        <v>2500</v>
      </c>
      <c r="F71" s="9">
        <f>+'Cu1'!F71</f>
        <v>0</v>
      </c>
      <c r="G71" s="9">
        <f>+'Cu1'!G71</f>
        <v>0</v>
      </c>
      <c r="H71" s="9">
        <f>+'Cu1'!H71</f>
        <v>0</v>
      </c>
      <c r="I71" s="9">
        <f>+'Cu1'!I71</f>
        <v>2.4000000000000004</v>
      </c>
      <c r="J71" s="9">
        <f>+'Cu1'!J71</f>
        <v>0</v>
      </c>
      <c r="K71" s="9">
        <f>+'Cu1'!K71</f>
        <v>0</v>
      </c>
      <c r="L71" s="9">
        <f>+'Cu1'!L71</f>
        <v>0</v>
      </c>
      <c r="M71" s="9">
        <f>+'Cu1'!M71</f>
        <v>0</v>
      </c>
      <c r="N71" s="9">
        <f>+'Cu1'!N71</f>
        <v>0</v>
      </c>
      <c r="O71" s="7">
        <f>+'Cu1'!O71</f>
        <v>0</v>
      </c>
      <c r="P71" s="19">
        <f>+'Cu1'!P71</f>
        <v>0</v>
      </c>
      <c r="Q71" s="9">
        <f>+'Cu1'!Q71</f>
        <v>0</v>
      </c>
      <c r="R71" s="7">
        <f>+'Cu1'!R71</f>
        <v>0</v>
      </c>
      <c r="S71" s="7">
        <f>+'Cu1'!S71</f>
        <v>0</v>
      </c>
      <c r="T71" s="7">
        <f>+'Cu1'!T71</f>
        <v>0</v>
      </c>
      <c r="U71" s="7">
        <f>+'Cu1'!U71</f>
        <v>0</v>
      </c>
      <c r="V71" s="7">
        <f>+'Cu1'!V71</f>
        <v>0</v>
      </c>
      <c r="W71" s="7">
        <f>+'Cu1'!W71</f>
        <v>0</v>
      </c>
      <c r="X71" s="7">
        <f>+'Cu1'!X71</f>
        <v>0</v>
      </c>
      <c r="Y71" s="7">
        <f>+'Cu1'!Y71</f>
        <v>0</v>
      </c>
      <c r="Z71" s="9">
        <f>+'Cu1'!Z71</f>
        <v>2.4000000000000004</v>
      </c>
      <c r="AA71" s="9">
        <f>+'Cu1'!AA71</f>
        <v>0</v>
      </c>
      <c r="AB71" s="16">
        <f>+'Cu1'!AB71</f>
        <v>4000</v>
      </c>
      <c r="AC71" s="16">
        <f>+'Cu1'!AC71</f>
        <v>0</v>
      </c>
      <c r="AD71" s="16">
        <f>+'Cu1'!AD71</f>
        <v>0</v>
      </c>
      <c r="AE71" s="9">
        <f>+'Cu1'!AE71</f>
        <v>0</v>
      </c>
      <c r="AF71" s="9">
        <f>+'Cu1'!AF71</f>
        <v>0</v>
      </c>
      <c r="AG71" s="7">
        <f>+'Cu1'!AG71</f>
        <v>0</v>
      </c>
      <c r="AH71" s="7">
        <f>+'Cu1'!AH71</f>
        <v>0</v>
      </c>
      <c r="AI71" s="7">
        <f>+'Cu1'!AI71</f>
        <v>0</v>
      </c>
      <c r="AJ71" s="7">
        <f>+'Cu1'!AJ71</f>
        <v>0</v>
      </c>
      <c r="AK71" s="7">
        <f>+'Cu1'!AK71</f>
        <v>0</v>
      </c>
      <c r="AL71" s="7">
        <f>+'Cu1'!AL71</f>
        <v>0</v>
      </c>
      <c r="AM71" s="7">
        <f>+'Cu1'!AM71</f>
        <v>0</v>
      </c>
      <c r="AN71" s="7">
        <f>+'Cu1'!AN71</f>
        <v>0</v>
      </c>
      <c r="AO71" s="7">
        <f>+'Cu1'!AO71</f>
        <v>0</v>
      </c>
      <c r="AP71" s="7">
        <f>+'Cu1'!AP71</f>
        <v>0</v>
      </c>
      <c r="AQ71" s="7">
        <f>+'Cu1'!AQ71</f>
        <v>0</v>
      </c>
      <c r="AR71" s="7">
        <f>+'Cu1'!AR71</f>
        <v>0</v>
      </c>
      <c r="AS71" s="7">
        <f>+'Cu1'!AS71</f>
        <v>0</v>
      </c>
      <c r="AT71" s="7">
        <f>+'Cu1'!AT71</f>
        <v>0</v>
      </c>
      <c r="AU71" s="7">
        <f>+'Cu1'!AU71</f>
        <v>0</v>
      </c>
      <c r="AV71">
        <f>+'Cu1'!AV71</f>
        <v>0</v>
      </c>
      <c r="AW71">
        <f>+'Cu1'!AW71</f>
        <v>0</v>
      </c>
      <c r="AX71">
        <f>+'Cu1'!AX71</f>
        <v>0</v>
      </c>
      <c r="AY71">
        <f>+'Cu1'!AY71</f>
        <v>0</v>
      </c>
      <c r="AZ71">
        <f>+'Cu1'!AZ71</f>
        <v>0</v>
      </c>
      <c r="BA71">
        <f>+'Cu1'!BA71</f>
        <v>0</v>
      </c>
      <c r="BB71">
        <f>+'Cu1'!BB71</f>
        <v>0</v>
      </c>
      <c r="BC71">
        <f>+'Cu1'!BC71</f>
        <v>0</v>
      </c>
      <c r="BD71">
        <f>+'Cu1'!BD71</f>
        <v>0</v>
      </c>
      <c r="BE71">
        <f>+'Cu1'!BE71</f>
        <v>0</v>
      </c>
      <c r="BF71">
        <f>+'Cu1'!BF71</f>
        <v>0</v>
      </c>
      <c r="BG71">
        <f>+'Cu1'!BG71</f>
        <v>0</v>
      </c>
    </row>
    <row r="72" spans="1:59" s="40" customFormat="1" hidden="1">
      <c r="A72" s="36">
        <f>+'Cu1'!A72</f>
        <v>23</v>
      </c>
      <c r="B72" s="36">
        <f>+'Cu1'!B72</f>
        <v>430</v>
      </c>
      <c r="C72" s="29" t="str">
        <f>+'Cu1'!C72</f>
        <v>REG</v>
      </c>
      <c r="D72" s="29" t="str">
        <f>+'Cu1'!D72</f>
        <v>Instal.lació sistema de reg aspersió</v>
      </c>
      <c r="E72" s="37">
        <f>+'Cu1'!E72</f>
        <v>2500</v>
      </c>
      <c r="F72" s="28">
        <f>+'Cu1'!F72</f>
        <v>3</v>
      </c>
      <c r="G72" s="28">
        <f>+'Cu1'!G72</f>
        <v>3</v>
      </c>
      <c r="H72" s="28">
        <f>+'Cu1'!H72</f>
        <v>0</v>
      </c>
      <c r="I72" s="28">
        <f>+'Cu1'!I72</f>
        <v>0</v>
      </c>
      <c r="J72" s="28">
        <f>+'Cu1'!J72</f>
        <v>0</v>
      </c>
      <c r="K72" s="28">
        <f>+'Cu1'!K72</f>
        <v>0</v>
      </c>
      <c r="L72" s="28">
        <f>+'Cu1'!L72</f>
        <v>0</v>
      </c>
      <c r="M72" s="28">
        <f>+'Cu1'!M72</f>
        <v>0</v>
      </c>
      <c r="N72" s="28">
        <f>+'Cu1'!N72</f>
        <v>3</v>
      </c>
      <c r="O72" s="29">
        <f>+'Cu1'!O72</f>
        <v>0</v>
      </c>
      <c r="P72" s="30">
        <f>+'Cu1'!P72</f>
        <v>0</v>
      </c>
      <c r="Q72" s="28">
        <f>+'Cu1'!Q72</f>
        <v>0</v>
      </c>
      <c r="R72" s="29">
        <f>+'Cu1'!R72</f>
        <v>0</v>
      </c>
      <c r="S72" s="29">
        <f>+'Cu1'!S72</f>
        <v>0</v>
      </c>
      <c r="T72" s="29">
        <f>+'Cu1'!T72</f>
        <v>0</v>
      </c>
      <c r="U72" s="29">
        <f>+'Cu1'!U72</f>
        <v>0</v>
      </c>
      <c r="V72" s="29">
        <f>+'Cu1'!V72</f>
        <v>0</v>
      </c>
      <c r="W72" s="29">
        <f>+'Cu1'!W72</f>
        <v>0</v>
      </c>
      <c r="X72" s="29">
        <f>+'Cu1'!X72</f>
        <v>0</v>
      </c>
      <c r="Y72" s="29">
        <f>+'Cu1'!Y72</f>
        <v>0</v>
      </c>
      <c r="Z72" s="28">
        <f>+'Cu1'!Z72</f>
        <v>0</v>
      </c>
      <c r="AA72" s="28">
        <f>+'Cu1'!AA72</f>
        <v>0</v>
      </c>
      <c r="AB72" s="38">
        <f>+'Cu1'!AB72</f>
        <v>0</v>
      </c>
      <c r="AC72" s="38">
        <f>+'Cu1'!AC72</f>
        <v>370</v>
      </c>
      <c r="AD72" s="38">
        <f>+'Cu1'!AD72</f>
        <v>0</v>
      </c>
      <c r="AE72" s="28">
        <f>+'Cu1'!AE72</f>
        <v>0</v>
      </c>
      <c r="AF72" s="28">
        <f>+'Cu1'!AF72</f>
        <v>0</v>
      </c>
      <c r="AG72" s="29">
        <f>+'Cu1'!AG72</f>
        <v>0</v>
      </c>
      <c r="AH72" s="29">
        <f>+'Cu1'!AH72</f>
        <v>0</v>
      </c>
      <c r="AI72" s="29">
        <f>+'Cu1'!AI72</f>
        <v>0</v>
      </c>
      <c r="AJ72" s="29">
        <f>+'Cu1'!AJ72</f>
        <v>0</v>
      </c>
      <c r="AK72" s="29">
        <f>+'Cu1'!AK72</f>
        <v>0</v>
      </c>
      <c r="AL72" s="29">
        <f>+'Cu1'!AL72</f>
        <v>0</v>
      </c>
      <c r="AM72" s="29">
        <f>+'Cu1'!AM72</f>
        <v>0</v>
      </c>
      <c r="AN72" s="29">
        <f>+'Cu1'!AN72</f>
        <v>0</v>
      </c>
      <c r="AO72" s="29">
        <f>+'Cu1'!AO72</f>
        <v>0</v>
      </c>
      <c r="AP72" s="29">
        <f>+'Cu1'!AP72</f>
        <v>0</v>
      </c>
      <c r="AQ72" s="29">
        <f>+'Cu1'!AQ72</f>
        <v>0</v>
      </c>
      <c r="AR72" s="29">
        <f>+'Cu1'!AR72</f>
        <v>0</v>
      </c>
      <c r="AS72" s="29">
        <f>+'Cu1'!AS72</f>
        <v>0</v>
      </c>
      <c r="AT72" s="29">
        <f>+'Cu1'!AT72</f>
        <v>0</v>
      </c>
      <c r="AU72" s="29">
        <f>+'Cu1'!AU72</f>
        <v>0</v>
      </c>
      <c r="AV72" s="40">
        <f>+'Cu1'!AV72</f>
        <v>0</v>
      </c>
      <c r="AW72" s="40">
        <f>+'Cu1'!AW72</f>
        <v>0</v>
      </c>
      <c r="AX72" s="40">
        <f>+'Cu1'!AX72</f>
        <v>0</v>
      </c>
      <c r="AY72" s="40">
        <f>+'Cu1'!AY72</f>
        <v>0</v>
      </c>
      <c r="AZ72" s="40">
        <f>+'Cu1'!AZ72</f>
        <v>0</v>
      </c>
      <c r="BA72" s="40">
        <f>+'Cu1'!BA72</f>
        <v>0</v>
      </c>
      <c r="BB72" s="40">
        <f>+'Cu1'!BB72</f>
        <v>0</v>
      </c>
      <c r="BC72" s="40">
        <f>+'Cu1'!BC72</f>
        <v>0</v>
      </c>
      <c r="BD72" s="40">
        <f>+'Cu1'!BD72</f>
        <v>0</v>
      </c>
      <c r="BE72" s="40">
        <f>+'Cu1'!BE72</f>
        <v>0</v>
      </c>
      <c r="BF72" s="40">
        <f>+'Cu1'!BF72</f>
        <v>0</v>
      </c>
      <c r="BG72" s="40">
        <f>+'Cu1'!BG72</f>
        <v>0</v>
      </c>
    </row>
    <row r="73" spans="1:59" s="39" customFormat="1" hidden="1">
      <c r="A73" s="36">
        <f>+'Cu1'!A73</f>
        <v>24</v>
      </c>
      <c r="B73" s="35">
        <f>+'Cu1'!B73</f>
        <v>440</v>
      </c>
      <c r="C73" s="23" t="str">
        <f>+'Cu1'!C73</f>
        <v>REG</v>
      </c>
      <c r="D73" s="23" t="str">
        <f>+'Cu1'!D73</f>
        <v>Reg (L/m2)</v>
      </c>
      <c r="E73" s="8">
        <f>+'Cu1'!E73</f>
        <v>2500</v>
      </c>
      <c r="F73" s="22">
        <f>+'Cu1'!F73</f>
        <v>0</v>
      </c>
      <c r="G73" s="22">
        <f>+'Cu1'!G73</f>
        <v>0</v>
      </c>
      <c r="H73" s="22">
        <f>+'Cu1'!H73</f>
        <v>0</v>
      </c>
      <c r="I73" s="22">
        <f>+'Cu1'!I73</f>
        <v>0</v>
      </c>
      <c r="J73" s="22">
        <f>+'Cu1'!J73</f>
        <v>0</v>
      </c>
      <c r="K73" s="22">
        <f>+'Cu1'!K73</f>
        <v>0</v>
      </c>
      <c r="L73" s="22">
        <f>+'Cu1'!L73</f>
        <v>0</v>
      </c>
      <c r="M73" s="22">
        <f>+'Cu1'!M73</f>
        <v>0</v>
      </c>
      <c r="N73" s="22">
        <f>+'Cu1'!N73</f>
        <v>0</v>
      </c>
      <c r="O73" s="23">
        <f>+'Cu1'!O73</f>
        <v>0</v>
      </c>
      <c r="P73" s="24">
        <f>+'Cu1'!P73</f>
        <v>0</v>
      </c>
      <c r="Q73" s="22">
        <f>+'Cu1'!Q73</f>
        <v>0</v>
      </c>
      <c r="R73" s="23">
        <f>+'Cu1'!R73</f>
        <v>0</v>
      </c>
      <c r="S73" s="23">
        <f>+'Cu1'!S73</f>
        <v>0</v>
      </c>
      <c r="T73" s="23">
        <f>+'Cu1'!T73</f>
        <v>0</v>
      </c>
      <c r="U73" s="23">
        <f>+'Cu1'!U73</f>
        <v>0</v>
      </c>
      <c r="V73" s="23">
        <f>+'Cu1'!V73</f>
        <v>0</v>
      </c>
      <c r="W73" s="23">
        <f>+'Cu1'!W73</f>
        <v>0</v>
      </c>
      <c r="X73" s="23">
        <f>+'Cu1'!X73</f>
        <v>0</v>
      </c>
      <c r="Y73" s="23">
        <f>+'Cu1'!Y73</f>
        <v>0</v>
      </c>
      <c r="Z73" s="22">
        <f>+'Cu1'!Z73</f>
        <v>0</v>
      </c>
      <c r="AA73" s="22">
        <f>+'Cu1'!AA73</f>
        <v>0</v>
      </c>
      <c r="AB73" s="23">
        <f>+'Cu1'!AB73</f>
        <v>0</v>
      </c>
      <c r="AC73" s="23">
        <f>+'Cu1'!AC73</f>
        <v>0</v>
      </c>
      <c r="AD73" s="94">
        <f>+'Cu1'!AD73</f>
        <v>2500</v>
      </c>
      <c r="AE73" s="22">
        <f>+'Cu1'!AE73</f>
        <v>0</v>
      </c>
      <c r="AF73" s="22">
        <f>+'Cu1'!AF73</f>
        <v>0</v>
      </c>
      <c r="AG73" s="23">
        <f>+'Cu1'!AG73</f>
        <v>0</v>
      </c>
      <c r="AH73" s="23">
        <f>+'Cu1'!AH73</f>
        <v>0</v>
      </c>
      <c r="AI73" s="23">
        <f>+'Cu1'!AI73</f>
        <v>0</v>
      </c>
      <c r="AJ73" s="23">
        <f>+'Cu1'!AJ73</f>
        <v>0</v>
      </c>
      <c r="AK73" s="23">
        <f>+'Cu1'!AK73</f>
        <v>0</v>
      </c>
      <c r="AL73" s="23">
        <f>+'Cu1'!AL73</f>
        <v>0</v>
      </c>
      <c r="AM73" s="23">
        <f>+'Cu1'!AM73</f>
        <v>0</v>
      </c>
      <c r="AN73" s="23">
        <f>+'Cu1'!AN73</f>
        <v>0</v>
      </c>
      <c r="AO73" s="23">
        <f>+'Cu1'!AO73</f>
        <v>0</v>
      </c>
      <c r="AP73" s="23">
        <f>+'Cu1'!AP73</f>
        <v>0</v>
      </c>
      <c r="AQ73" s="23">
        <f>+'Cu1'!AQ73</f>
        <v>0</v>
      </c>
      <c r="AR73" s="23">
        <f>+'Cu1'!AR73</f>
        <v>0</v>
      </c>
      <c r="AS73" s="23">
        <f>+'Cu1'!AS73</f>
        <v>0</v>
      </c>
      <c r="AT73" s="23">
        <f>+'Cu1'!AT73</f>
        <v>0</v>
      </c>
      <c r="AU73" s="23">
        <f>+'Cu1'!AU73</f>
        <v>0</v>
      </c>
      <c r="AV73" s="39">
        <f>+'Cu1'!AV73</f>
        <v>0</v>
      </c>
      <c r="AW73" s="39">
        <f>+'Cu1'!AW73</f>
        <v>0</v>
      </c>
      <c r="AX73" s="39">
        <f>+'Cu1'!AX73</f>
        <v>0</v>
      </c>
      <c r="AY73" s="39">
        <f>+'Cu1'!AY73</f>
        <v>0</v>
      </c>
      <c r="AZ73" s="39">
        <f>+'Cu1'!AZ73</f>
        <v>0</v>
      </c>
      <c r="BA73" s="39">
        <f>+'Cu1'!BA73</f>
        <v>0</v>
      </c>
      <c r="BB73" s="39">
        <f>+'Cu1'!BB73</f>
        <v>0</v>
      </c>
      <c r="BC73" s="39">
        <f>+'Cu1'!BC73</f>
        <v>0</v>
      </c>
      <c r="BD73" s="39">
        <f>+'Cu1'!BD73</f>
        <v>0</v>
      </c>
      <c r="BE73" s="39">
        <f>+'Cu1'!BE73</f>
        <v>0</v>
      </c>
      <c r="BF73" s="39">
        <f>+'Cu1'!BF73</f>
        <v>0</v>
      </c>
      <c r="BG73" s="39">
        <f>+'Cu1'!BG73</f>
        <v>0</v>
      </c>
    </row>
    <row r="74" spans="1:59" s="40" customFormat="1" hidden="1">
      <c r="A74" s="36">
        <f>+'Cu1'!A74</f>
        <v>25</v>
      </c>
      <c r="B74" s="36">
        <f>+'Cu1'!B74</f>
        <v>450</v>
      </c>
      <c r="C74" s="29" t="str">
        <f>+'Cu1'!C74</f>
        <v>REG</v>
      </c>
      <c r="D74" s="29" t="str">
        <f>+'Cu1'!D74</f>
        <v>posada en funcionament i parada</v>
      </c>
      <c r="E74" s="37">
        <f>+'Cu1'!E74</f>
        <v>2500</v>
      </c>
      <c r="F74" s="28">
        <f>+'Cu1'!F74</f>
        <v>0</v>
      </c>
      <c r="G74" s="28">
        <f>+'Cu1'!G74</f>
        <v>0</v>
      </c>
      <c r="H74" s="28">
        <f>+'Cu1'!H74</f>
        <v>0</v>
      </c>
      <c r="I74" s="28">
        <f>+'Cu1'!I74</f>
        <v>0</v>
      </c>
      <c r="J74" s="28">
        <f>+'Cu1'!J74</f>
        <v>0</v>
      </c>
      <c r="K74" s="28">
        <f>+'Cu1'!K74</f>
        <v>0</v>
      </c>
      <c r="L74" s="28">
        <f>+'Cu1'!L74</f>
        <v>0</v>
      </c>
      <c r="M74" s="28">
        <f>+'Cu1'!M74</f>
        <v>0</v>
      </c>
      <c r="N74" s="28">
        <f>+'Cu1'!N74</f>
        <v>0</v>
      </c>
      <c r="O74" s="29">
        <f>+'Cu1'!O74</f>
        <v>0</v>
      </c>
      <c r="P74" s="30">
        <f>+'Cu1'!P74</f>
        <v>0</v>
      </c>
      <c r="Q74" s="28">
        <f>+'Cu1'!Q74</f>
        <v>0</v>
      </c>
      <c r="R74" s="29">
        <f>+'Cu1'!R74</f>
        <v>0</v>
      </c>
      <c r="S74" s="29">
        <f>+'Cu1'!S74</f>
        <v>0</v>
      </c>
      <c r="T74" s="29">
        <f>+'Cu1'!T74</f>
        <v>0</v>
      </c>
      <c r="U74" s="29">
        <f>+'Cu1'!U74</f>
        <v>0</v>
      </c>
      <c r="V74" s="29">
        <f>+'Cu1'!V74</f>
        <v>0</v>
      </c>
      <c r="W74" s="29">
        <f>+'Cu1'!W74</f>
        <v>0</v>
      </c>
      <c r="X74" s="29">
        <f>+'Cu1'!X74</f>
        <v>0</v>
      </c>
      <c r="Y74" s="29">
        <f>+'Cu1'!Y74</f>
        <v>0</v>
      </c>
      <c r="Z74" s="28">
        <f>+'Cu1'!Z74</f>
        <v>0</v>
      </c>
      <c r="AA74" s="28">
        <f>+'Cu1'!AA74</f>
        <v>0</v>
      </c>
      <c r="AB74" s="29">
        <f>+'Cu1'!AB74</f>
        <v>0</v>
      </c>
      <c r="AC74" s="29">
        <f>+'Cu1'!AC74</f>
        <v>0</v>
      </c>
      <c r="AD74" s="29">
        <f>+'Cu1'!AD74</f>
        <v>0</v>
      </c>
      <c r="AE74" s="28">
        <f>+'Cu1'!AE74</f>
        <v>0</v>
      </c>
      <c r="AF74" s="28">
        <f>+'Cu1'!AF74</f>
        <v>0</v>
      </c>
      <c r="AG74" s="29">
        <f>+'Cu1'!AG74</f>
        <v>0</v>
      </c>
      <c r="AH74" s="29">
        <f>+'Cu1'!AH74</f>
        <v>0</v>
      </c>
      <c r="AI74" s="29">
        <f>+'Cu1'!AI74</f>
        <v>0</v>
      </c>
      <c r="AJ74" s="29">
        <f>+'Cu1'!AJ74</f>
        <v>0</v>
      </c>
      <c r="AK74" s="29">
        <f>+'Cu1'!AK74</f>
        <v>0</v>
      </c>
      <c r="AL74" s="29">
        <f>+'Cu1'!AL74</f>
        <v>0</v>
      </c>
      <c r="AM74" s="29">
        <f>+'Cu1'!AM74</f>
        <v>0</v>
      </c>
      <c r="AN74" s="29">
        <f>+'Cu1'!AN74</f>
        <v>0</v>
      </c>
      <c r="AO74" s="29">
        <f>+'Cu1'!AO74</f>
        <v>0</v>
      </c>
      <c r="AP74" s="29">
        <f>+'Cu1'!AP74</f>
        <v>0</v>
      </c>
      <c r="AQ74" s="29">
        <f>+'Cu1'!AQ74</f>
        <v>0</v>
      </c>
      <c r="AR74" s="29">
        <f>+'Cu1'!AR74</f>
        <v>0</v>
      </c>
      <c r="AS74" s="29">
        <f>+'Cu1'!AS74</f>
        <v>0</v>
      </c>
      <c r="AT74" s="29">
        <f>+'Cu1'!AT74</f>
        <v>0</v>
      </c>
      <c r="AU74" s="29">
        <f>+'Cu1'!AU74</f>
        <v>0</v>
      </c>
      <c r="AV74" s="40">
        <f>+'Cu1'!AV74</f>
        <v>0</v>
      </c>
      <c r="AW74" s="40">
        <f>+'Cu1'!AW74</f>
        <v>0</v>
      </c>
      <c r="AX74" s="40">
        <f>+'Cu1'!AX74</f>
        <v>0</v>
      </c>
      <c r="AY74" s="40">
        <f>+'Cu1'!AY74</f>
        <v>0</v>
      </c>
      <c r="AZ74" s="40">
        <f>+'Cu1'!AZ74</f>
        <v>0</v>
      </c>
      <c r="BA74" s="40">
        <f>+'Cu1'!BA74</f>
        <v>0</v>
      </c>
      <c r="BB74" s="40">
        <f>+'Cu1'!BB74</f>
        <v>0</v>
      </c>
      <c r="BC74" s="40">
        <f>+'Cu1'!BC74</f>
        <v>0</v>
      </c>
      <c r="BD74" s="40">
        <f>+'Cu1'!BD74</f>
        <v>0</v>
      </c>
      <c r="BE74" s="40">
        <f>+'Cu1'!BE74</f>
        <v>0</v>
      </c>
      <c r="BF74" s="40">
        <f>+'Cu1'!BF74</f>
        <v>0</v>
      </c>
      <c r="BG74" s="40">
        <f>+'Cu1'!BG74</f>
        <v>0</v>
      </c>
    </row>
    <row r="75" spans="1:59" s="39" customFormat="1" hidden="1">
      <c r="A75" s="36">
        <f>+'Cu1'!A75</f>
        <v>26</v>
      </c>
      <c r="B75" s="35">
        <f>+'Cu1'!B75</f>
        <v>460</v>
      </c>
      <c r="C75" s="23" t="str">
        <f>+'Cu1'!C75</f>
        <v>REG</v>
      </c>
      <c r="D75" s="23" t="str">
        <f>+'Cu1'!D75</f>
        <v>Desinstal.lació sistema de reg amb cinta</v>
      </c>
      <c r="E75" s="21">
        <f>+'Cu1'!E75</f>
        <v>2500</v>
      </c>
      <c r="F75" s="22">
        <f>+'Cu1'!F75</f>
        <v>0</v>
      </c>
      <c r="G75" s="22">
        <f>+'Cu1'!G75</f>
        <v>0</v>
      </c>
      <c r="H75" s="22">
        <f>+'Cu1'!H75</f>
        <v>0</v>
      </c>
      <c r="I75" s="22">
        <f>+'Cu1'!I75</f>
        <v>1.5</v>
      </c>
      <c r="J75" s="22">
        <f>+'Cu1'!J75</f>
        <v>0</v>
      </c>
      <c r="K75" s="22">
        <f>+'Cu1'!K75</f>
        <v>0</v>
      </c>
      <c r="L75" s="22">
        <f>+'Cu1'!L75</f>
        <v>0</v>
      </c>
      <c r="M75" s="22">
        <f>+'Cu1'!M75</f>
        <v>0</v>
      </c>
      <c r="N75" s="22">
        <f>+'Cu1'!N75</f>
        <v>0</v>
      </c>
      <c r="O75" s="23">
        <f>+'Cu1'!O75</f>
        <v>0</v>
      </c>
      <c r="P75" s="24">
        <f>+'Cu1'!P75</f>
        <v>0</v>
      </c>
      <c r="Q75" s="22">
        <f>+'Cu1'!Q75</f>
        <v>0</v>
      </c>
      <c r="R75" s="23">
        <f>+'Cu1'!R75</f>
        <v>0</v>
      </c>
      <c r="S75" s="23">
        <f>+'Cu1'!S75</f>
        <v>0</v>
      </c>
      <c r="T75" s="23">
        <f>+'Cu1'!T75</f>
        <v>0</v>
      </c>
      <c r="U75" s="23">
        <f>+'Cu1'!U75</f>
        <v>0</v>
      </c>
      <c r="V75" s="23">
        <f>+'Cu1'!V75</f>
        <v>0</v>
      </c>
      <c r="W75" s="23">
        <f>+'Cu1'!W75</f>
        <v>0</v>
      </c>
      <c r="X75" s="23">
        <f>+'Cu1'!X75</f>
        <v>0</v>
      </c>
      <c r="Y75" s="23">
        <f>+'Cu1'!Y75</f>
        <v>0</v>
      </c>
      <c r="Z75" s="22">
        <f>+'Cu1'!Z75</f>
        <v>1.5</v>
      </c>
      <c r="AA75" s="22">
        <f>+'Cu1'!AA75</f>
        <v>0</v>
      </c>
      <c r="AB75" s="23">
        <f>+'Cu1'!AB75</f>
        <v>0</v>
      </c>
      <c r="AC75" s="23">
        <f>+'Cu1'!AC75</f>
        <v>0</v>
      </c>
      <c r="AD75" s="23">
        <f>+'Cu1'!AD75</f>
        <v>0</v>
      </c>
      <c r="AE75" s="22">
        <f>+'Cu1'!AE75</f>
        <v>0</v>
      </c>
      <c r="AF75" s="22">
        <f>+'Cu1'!AF75</f>
        <v>0</v>
      </c>
      <c r="AG75" s="23">
        <f>+'Cu1'!AG75</f>
        <v>0</v>
      </c>
      <c r="AH75" s="23">
        <f>+'Cu1'!AH75</f>
        <v>0</v>
      </c>
      <c r="AI75" s="23">
        <f>+'Cu1'!AI75</f>
        <v>0</v>
      </c>
      <c r="AJ75" s="23">
        <f>+'Cu1'!AJ75</f>
        <v>0</v>
      </c>
      <c r="AK75" s="23">
        <f>+'Cu1'!AK75</f>
        <v>0</v>
      </c>
      <c r="AL75" s="23">
        <f>+'Cu1'!AL75</f>
        <v>0</v>
      </c>
      <c r="AM75" s="23">
        <f>+'Cu1'!AM75</f>
        <v>0</v>
      </c>
      <c r="AN75" s="23">
        <f>+'Cu1'!AN75</f>
        <v>0</v>
      </c>
      <c r="AO75" s="23">
        <f>+'Cu1'!AO75</f>
        <v>0</v>
      </c>
      <c r="AP75" s="23">
        <f>+'Cu1'!AP75</f>
        <v>0</v>
      </c>
      <c r="AQ75" s="23">
        <f>+'Cu1'!AQ75</f>
        <v>0</v>
      </c>
      <c r="AR75" s="23">
        <f>+'Cu1'!AR75</f>
        <v>0</v>
      </c>
      <c r="AS75" s="23">
        <f>+'Cu1'!AS75</f>
        <v>0</v>
      </c>
      <c r="AT75" s="23">
        <f>+'Cu1'!AT75</f>
        <v>0</v>
      </c>
      <c r="AU75" s="23">
        <f>+'Cu1'!AU75</f>
        <v>0</v>
      </c>
      <c r="AV75" s="39">
        <f>+'Cu1'!AV75</f>
        <v>0</v>
      </c>
      <c r="AW75" s="39">
        <f>+'Cu1'!AW75</f>
        <v>0</v>
      </c>
      <c r="AX75" s="39">
        <f>+'Cu1'!AX75</f>
        <v>0</v>
      </c>
      <c r="AY75" s="39">
        <f>+'Cu1'!AY75</f>
        <v>0</v>
      </c>
      <c r="AZ75" s="39">
        <f>+'Cu1'!AZ75</f>
        <v>0</v>
      </c>
      <c r="BA75" s="39">
        <f>+'Cu1'!BA75</f>
        <v>0</v>
      </c>
      <c r="BB75" s="39">
        <f>+'Cu1'!BB75</f>
        <v>0</v>
      </c>
      <c r="BC75" s="39">
        <f>+'Cu1'!BC75</f>
        <v>0</v>
      </c>
      <c r="BD75" s="39">
        <f>+'Cu1'!BD75</f>
        <v>0</v>
      </c>
      <c r="BE75" s="39">
        <f>+'Cu1'!BE75</f>
        <v>0</v>
      </c>
      <c r="BF75" s="39">
        <f>+'Cu1'!BF75</f>
        <v>0</v>
      </c>
      <c r="BG75" s="39">
        <f>+'Cu1'!BG75</f>
        <v>0</v>
      </c>
    </row>
    <row r="76" spans="1:59" s="40" customFormat="1" hidden="1">
      <c r="A76" s="36">
        <f>+'Cu1'!A76</f>
        <v>27</v>
      </c>
      <c r="B76" s="36">
        <f>+'Cu1'!B76</f>
        <v>510</v>
      </c>
      <c r="C76" s="29" t="str">
        <f>+'Cu1'!C76</f>
        <v>TRACTAMENTS</v>
      </c>
      <c r="D76" s="29" t="str">
        <f>+'Cu1'!D76</f>
        <v>Tractament Bacillus + retenol +purí ortiga amb tractor i braços</v>
      </c>
      <c r="E76" s="37">
        <f>+'Cu1'!E76</f>
        <v>2500</v>
      </c>
      <c r="F76" s="28">
        <f>+'Cu1'!F76</f>
        <v>0</v>
      </c>
      <c r="G76" s="28">
        <f>+'Cu1'!G76</f>
        <v>0.625</v>
      </c>
      <c r="H76" s="28">
        <f>+'Cu1'!H76</f>
        <v>0</v>
      </c>
      <c r="I76" s="28">
        <f>+'Cu1'!I76</f>
        <v>0</v>
      </c>
      <c r="J76" s="28">
        <f>+'Cu1'!J76</f>
        <v>0</v>
      </c>
      <c r="K76" s="28">
        <f>+'Cu1'!K76</f>
        <v>0</v>
      </c>
      <c r="L76" s="28">
        <f>+'Cu1'!L76</f>
        <v>0</v>
      </c>
      <c r="M76" s="28">
        <f>+'Cu1'!M76</f>
        <v>0</v>
      </c>
      <c r="N76" s="28">
        <f>+'Cu1'!N76</f>
        <v>0</v>
      </c>
      <c r="O76" s="29">
        <f>+'Cu1'!O76</f>
        <v>0</v>
      </c>
      <c r="P76" s="30">
        <f>+'Cu1'!P76</f>
        <v>0</v>
      </c>
      <c r="Q76" s="28">
        <f>+'Cu1'!Q76</f>
        <v>0</v>
      </c>
      <c r="R76" s="29">
        <f>+'Cu1'!R76</f>
        <v>0</v>
      </c>
      <c r="S76" s="29">
        <f>+'Cu1'!S76</f>
        <v>0</v>
      </c>
      <c r="T76" s="29">
        <f>+'Cu1'!T76</f>
        <v>0</v>
      </c>
      <c r="U76" s="29">
        <f>+'Cu1'!U76</f>
        <v>0</v>
      </c>
      <c r="V76" s="29">
        <f>+'Cu1'!V76</f>
        <v>0</v>
      </c>
      <c r="W76" s="29">
        <f>+'Cu1'!W76</f>
        <v>0</v>
      </c>
      <c r="X76" s="29">
        <f>+'Cu1'!X76</f>
        <v>0</v>
      </c>
      <c r="Y76" s="29">
        <f>+'Cu1'!Y76</f>
        <v>0</v>
      </c>
      <c r="Z76" s="28">
        <f>+'Cu1'!Z76</f>
        <v>0</v>
      </c>
      <c r="AA76" s="28">
        <f>+'Cu1'!AA76</f>
        <v>0</v>
      </c>
      <c r="AB76" s="29">
        <f>+'Cu1'!AB76</f>
        <v>0</v>
      </c>
      <c r="AC76" s="29">
        <f>+'Cu1'!AC76</f>
        <v>0</v>
      </c>
      <c r="AD76" s="29">
        <f>+'Cu1'!AD76</f>
        <v>0</v>
      </c>
      <c r="AE76" s="28">
        <f>+'Cu1'!AE76</f>
        <v>0</v>
      </c>
      <c r="AF76" s="28">
        <f>+'Cu1'!AF76</f>
        <v>0</v>
      </c>
      <c r="AG76" s="31">
        <f>+'Cu1'!AG76</f>
        <v>0.375</v>
      </c>
      <c r="AH76" s="32">
        <f>+'Cu1'!AH76</f>
        <v>0.17500000000000002</v>
      </c>
      <c r="AI76" s="32">
        <f>+'Cu1'!AI76</f>
        <v>5</v>
      </c>
      <c r="AJ76" s="29">
        <f>+'Cu1'!AJ76</f>
        <v>0</v>
      </c>
      <c r="AK76" s="29">
        <f>+'Cu1'!AK76</f>
        <v>0</v>
      </c>
      <c r="AL76" s="29">
        <f>+'Cu1'!AL76</f>
        <v>0</v>
      </c>
      <c r="AM76" s="29">
        <f>+'Cu1'!AM76</f>
        <v>0</v>
      </c>
      <c r="AN76" s="29">
        <f>+'Cu1'!AN76</f>
        <v>0</v>
      </c>
      <c r="AO76" s="29">
        <f>+'Cu1'!AO76</f>
        <v>0</v>
      </c>
      <c r="AP76" s="29">
        <f>+'Cu1'!AP76</f>
        <v>0</v>
      </c>
      <c r="AQ76" s="29">
        <f>+'Cu1'!AQ76</f>
        <v>0</v>
      </c>
      <c r="AR76" s="29">
        <f>+'Cu1'!AR76</f>
        <v>0</v>
      </c>
      <c r="AS76" s="29">
        <f>+'Cu1'!AS76</f>
        <v>0</v>
      </c>
      <c r="AT76" s="29">
        <f>+'Cu1'!AT76</f>
        <v>0</v>
      </c>
      <c r="AU76" s="29">
        <f>+'Cu1'!AU76</f>
        <v>0</v>
      </c>
      <c r="AV76" s="40">
        <f>+'Cu1'!AV76</f>
        <v>0</v>
      </c>
      <c r="AW76" s="40">
        <f>+'Cu1'!AW76</f>
        <v>0</v>
      </c>
      <c r="AX76" s="40">
        <f>+'Cu1'!AX76</f>
        <v>0</v>
      </c>
      <c r="AY76" s="40">
        <f>+'Cu1'!AY76</f>
        <v>0</v>
      </c>
      <c r="AZ76" s="40">
        <f>+'Cu1'!AZ76</f>
        <v>0</v>
      </c>
      <c r="BA76" s="40">
        <f>+'Cu1'!BA76</f>
        <v>0</v>
      </c>
      <c r="BB76" s="40">
        <f>+'Cu1'!BB76</f>
        <v>0</v>
      </c>
      <c r="BC76" s="40">
        <f>+'Cu1'!BC76</f>
        <v>0</v>
      </c>
      <c r="BD76" s="40">
        <f>+'Cu1'!BD76</f>
        <v>0</v>
      </c>
      <c r="BE76" s="40">
        <f>+'Cu1'!BE76</f>
        <v>0</v>
      </c>
      <c r="BF76" s="40">
        <f>+'Cu1'!BF76</f>
        <v>0</v>
      </c>
      <c r="BG76" s="40">
        <f>+'Cu1'!BG76</f>
        <v>0</v>
      </c>
    </row>
    <row r="77" spans="1:59" s="39" customFormat="1" hidden="1">
      <c r="A77" s="36">
        <f>+'Cu1'!A77</f>
        <v>28</v>
      </c>
      <c r="B77" s="35">
        <f>+'Cu1'!B77</f>
        <v>520</v>
      </c>
      <c r="C77" s="23" t="str">
        <f>+'Cu1'!C77</f>
        <v>TRACTAMENTS</v>
      </c>
      <c r="D77" s="23" t="str">
        <f>+'Cu1'!D77</f>
        <v>Tractament Bacillus + retenol +purí ortiga amb bota i 2 persones</v>
      </c>
      <c r="E77" s="21">
        <f>+'Cu1'!E77</f>
        <v>2500</v>
      </c>
      <c r="F77" s="22">
        <f>+'Cu1'!F77</f>
        <v>1.6666666666666674</v>
      </c>
      <c r="G77" s="22">
        <f>+'Cu1'!G77</f>
        <v>1.6666666666666674</v>
      </c>
      <c r="H77" s="22">
        <f>+'Cu1'!H77</f>
        <v>0</v>
      </c>
      <c r="I77" s="22">
        <f>+'Cu1'!I77</f>
        <v>0</v>
      </c>
      <c r="J77" s="22">
        <f>+'Cu1'!J77</f>
        <v>0</v>
      </c>
      <c r="K77" s="22">
        <f>+'Cu1'!K77</f>
        <v>0</v>
      </c>
      <c r="L77" s="22">
        <f>+'Cu1'!L77</f>
        <v>0</v>
      </c>
      <c r="M77" s="22">
        <f>+'Cu1'!M77</f>
        <v>0</v>
      </c>
      <c r="N77" s="22">
        <f>+'Cu1'!N77</f>
        <v>0</v>
      </c>
      <c r="O77" s="23">
        <f>+'Cu1'!O77</f>
        <v>0</v>
      </c>
      <c r="P77" s="24">
        <f>+'Cu1'!P77</f>
        <v>0</v>
      </c>
      <c r="Q77" s="22">
        <f>+'Cu1'!Q77</f>
        <v>0</v>
      </c>
      <c r="R77" s="23">
        <f>+'Cu1'!R77</f>
        <v>0</v>
      </c>
      <c r="S77" s="23">
        <f>+'Cu1'!S77</f>
        <v>0</v>
      </c>
      <c r="T77" s="23">
        <f>+'Cu1'!T77</f>
        <v>0</v>
      </c>
      <c r="U77" s="23">
        <f>+'Cu1'!U77</f>
        <v>0</v>
      </c>
      <c r="V77" s="23">
        <f>+'Cu1'!V77</f>
        <v>0</v>
      </c>
      <c r="W77" s="23">
        <f>+'Cu1'!W77</f>
        <v>0</v>
      </c>
      <c r="X77" s="23">
        <f>+'Cu1'!X77</f>
        <v>0</v>
      </c>
      <c r="Y77" s="23">
        <f>+'Cu1'!Y77</f>
        <v>0</v>
      </c>
      <c r="Z77" s="22">
        <f>+'Cu1'!Z77</f>
        <v>0</v>
      </c>
      <c r="AA77" s="22">
        <f>+'Cu1'!AA77</f>
        <v>0</v>
      </c>
      <c r="AB77" s="23">
        <f>+'Cu1'!AB77</f>
        <v>0</v>
      </c>
      <c r="AC77" s="23">
        <f>+'Cu1'!AC77</f>
        <v>0</v>
      </c>
      <c r="AD77" s="23">
        <f>+'Cu1'!AD77</f>
        <v>0</v>
      </c>
      <c r="AE77" s="22">
        <f>+'Cu1'!AE77</f>
        <v>0</v>
      </c>
      <c r="AF77" s="22">
        <f>+'Cu1'!AF77</f>
        <v>0</v>
      </c>
      <c r="AG77" s="27">
        <f>+'Cu1'!AG77</f>
        <v>0.44999999999999996</v>
      </c>
      <c r="AH77" s="26">
        <f>+'Cu1'!AH77</f>
        <v>0.21000000000000002</v>
      </c>
      <c r="AI77" s="26">
        <f>+'Cu1'!AI77</f>
        <v>6</v>
      </c>
      <c r="AJ77" s="23">
        <f>+'Cu1'!AJ77</f>
        <v>0</v>
      </c>
      <c r="AK77" s="23">
        <f>+'Cu1'!AK77</f>
        <v>0</v>
      </c>
      <c r="AL77" s="23">
        <f>+'Cu1'!AL77</f>
        <v>0</v>
      </c>
      <c r="AM77" s="23">
        <f>+'Cu1'!AM77</f>
        <v>0</v>
      </c>
      <c r="AN77" s="23">
        <f>+'Cu1'!AN77</f>
        <v>0</v>
      </c>
      <c r="AO77" s="23">
        <f>+'Cu1'!AO77</f>
        <v>0</v>
      </c>
      <c r="AP77" s="23">
        <f>+'Cu1'!AP77</f>
        <v>0</v>
      </c>
      <c r="AQ77" s="23">
        <f>+'Cu1'!AQ77</f>
        <v>0</v>
      </c>
      <c r="AR77" s="23">
        <f>+'Cu1'!AR77</f>
        <v>0</v>
      </c>
      <c r="AS77" s="23">
        <f>+'Cu1'!AS77</f>
        <v>0</v>
      </c>
      <c r="AT77" s="23">
        <f>+'Cu1'!AT77</f>
        <v>0</v>
      </c>
      <c r="AU77" s="23">
        <f>+'Cu1'!AU77</f>
        <v>0</v>
      </c>
      <c r="AV77" s="39">
        <f>+'Cu1'!AV77</f>
        <v>0</v>
      </c>
      <c r="AW77" s="39">
        <f>+'Cu1'!AW77</f>
        <v>0</v>
      </c>
      <c r="AX77" s="39">
        <f>+'Cu1'!AX77</f>
        <v>0</v>
      </c>
      <c r="AY77" s="39">
        <f>+'Cu1'!AY77</f>
        <v>0</v>
      </c>
      <c r="AZ77" s="39">
        <f>+'Cu1'!AZ77</f>
        <v>0</v>
      </c>
      <c r="BA77" s="39">
        <f>+'Cu1'!BA77</f>
        <v>0</v>
      </c>
      <c r="BB77" s="39">
        <f>+'Cu1'!BB77</f>
        <v>0</v>
      </c>
      <c r="BC77" s="39">
        <f>+'Cu1'!BC77</f>
        <v>0</v>
      </c>
      <c r="BD77" s="39">
        <f>+'Cu1'!BD77</f>
        <v>0</v>
      </c>
      <c r="BE77" s="39">
        <f>+'Cu1'!BE77</f>
        <v>0</v>
      </c>
      <c r="BF77" s="39">
        <f>+'Cu1'!BF77</f>
        <v>0</v>
      </c>
      <c r="BG77" s="39">
        <f>+'Cu1'!BG77</f>
        <v>0</v>
      </c>
    </row>
    <row r="78" spans="1:59" s="40" customFormat="1" hidden="1">
      <c r="A78" s="36">
        <f>+'Cu1'!A78</f>
        <v>29</v>
      </c>
      <c r="B78" s="36">
        <f>+'Cu1'!B78</f>
        <v>530</v>
      </c>
      <c r="C78" s="29" t="str">
        <f>+'Cu1'!C78</f>
        <v>TRACTAMENTS</v>
      </c>
      <c r="D78" s="29" t="str">
        <f>+'Cu1'!D78</f>
        <v>Tractament coure + retenol + purí</v>
      </c>
      <c r="E78" s="37">
        <f>+'Cu1'!E78</f>
        <v>2500</v>
      </c>
      <c r="F78" s="28">
        <f>+'Cu1'!F78</f>
        <v>0</v>
      </c>
      <c r="G78" s="28">
        <f>+'Cu1'!G78</f>
        <v>0.625</v>
      </c>
      <c r="H78" s="28">
        <f>+'Cu1'!H78</f>
        <v>0</v>
      </c>
      <c r="I78" s="28">
        <f>+'Cu1'!I78</f>
        <v>0</v>
      </c>
      <c r="J78" s="28">
        <f>+'Cu1'!J78</f>
        <v>0</v>
      </c>
      <c r="K78" s="28">
        <f>+'Cu1'!K78</f>
        <v>0</v>
      </c>
      <c r="L78" s="28">
        <f>+'Cu1'!L78</f>
        <v>0</v>
      </c>
      <c r="M78" s="28">
        <f>+'Cu1'!M78</f>
        <v>0</v>
      </c>
      <c r="N78" s="28">
        <f>+'Cu1'!N78</f>
        <v>0</v>
      </c>
      <c r="O78" s="29">
        <f>+'Cu1'!O78</f>
        <v>0</v>
      </c>
      <c r="P78" s="30">
        <f>+'Cu1'!P78</f>
        <v>0</v>
      </c>
      <c r="Q78" s="28">
        <f>+'Cu1'!Q78</f>
        <v>0</v>
      </c>
      <c r="R78" s="29">
        <f>+'Cu1'!R78</f>
        <v>0</v>
      </c>
      <c r="S78" s="29">
        <f>+'Cu1'!S78</f>
        <v>0</v>
      </c>
      <c r="T78" s="29">
        <f>+'Cu1'!T78</f>
        <v>0</v>
      </c>
      <c r="U78" s="29">
        <f>+'Cu1'!U78</f>
        <v>0</v>
      </c>
      <c r="V78" s="29">
        <f>+'Cu1'!V78</f>
        <v>0</v>
      </c>
      <c r="W78" s="29">
        <f>+'Cu1'!W78</f>
        <v>0</v>
      </c>
      <c r="X78" s="29">
        <f>+'Cu1'!X78</f>
        <v>0</v>
      </c>
      <c r="Y78" s="29">
        <f>+'Cu1'!Y78</f>
        <v>0</v>
      </c>
      <c r="Z78" s="28">
        <f>+'Cu1'!Z78</f>
        <v>0</v>
      </c>
      <c r="AA78" s="28">
        <f>+'Cu1'!AA78</f>
        <v>0</v>
      </c>
      <c r="AB78" s="29">
        <f>+'Cu1'!AB78</f>
        <v>0</v>
      </c>
      <c r="AC78" s="29">
        <f>+'Cu1'!AC78</f>
        <v>0</v>
      </c>
      <c r="AD78" s="29">
        <f>+'Cu1'!AD78</f>
        <v>0</v>
      </c>
      <c r="AE78" s="28">
        <f>+'Cu1'!AE78</f>
        <v>0.625</v>
      </c>
      <c r="AF78" s="28">
        <f>+'Cu1'!AF78</f>
        <v>0.625</v>
      </c>
      <c r="AG78" s="29">
        <f>+'Cu1'!AG78</f>
        <v>0</v>
      </c>
      <c r="AH78" s="32">
        <f>+'Cu1'!AH78</f>
        <v>0.17500000000000002</v>
      </c>
      <c r="AI78" s="32">
        <f>+'Cu1'!AI78</f>
        <v>5</v>
      </c>
      <c r="AJ78" s="31">
        <f>+'Cu1'!AJ78</f>
        <v>1.25</v>
      </c>
      <c r="AK78" s="29">
        <f>+'Cu1'!AK78</f>
        <v>0</v>
      </c>
      <c r="AL78" s="29">
        <f>+'Cu1'!AL78</f>
        <v>0</v>
      </c>
      <c r="AM78" s="29">
        <f>+'Cu1'!AM78</f>
        <v>0</v>
      </c>
      <c r="AN78" s="29">
        <f>+'Cu1'!AN78</f>
        <v>0</v>
      </c>
      <c r="AO78" s="29">
        <f>+'Cu1'!AO78</f>
        <v>0</v>
      </c>
      <c r="AP78" s="29">
        <f>+'Cu1'!AP78</f>
        <v>0</v>
      </c>
      <c r="AQ78" s="29">
        <f>+'Cu1'!AQ78</f>
        <v>0</v>
      </c>
      <c r="AR78" s="29">
        <f>+'Cu1'!AR78</f>
        <v>0</v>
      </c>
      <c r="AS78" s="29">
        <f>+'Cu1'!AS78</f>
        <v>0</v>
      </c>
      <c r="AT78" s="29">
        <f>+'Cu1'!AT78</f>
        <v>0</v>
      </c>
      <c r="AU78" s="29">
        <f>+'Cu1'!AU78</f>
        <v>0</v>
      </c>
      <c r="AV78" s="40">
        <f>+'Cu1'!AV78</f>
        <v>0</v>
      </c>
      <c r="AW78" s="40">
        <f>+'Cu1'!AW78</f>
        <v>0</v>
      </c>
      <c r="AX78" s="40">
        <f>+'Cu1'!AX78</f>
        <v>0</v>
      </c>
      <c r="AY78" s="40">
        <f>+'Cu1'!AY78</f>
        <v>0</v>
      </c>
      <c r="AZ78" s="40">
        <f>+'Cu1'!AZ78</f>
        <v>0</v>
      </c>
      <c r="BA78" s="40">
        <f>+'Cu1'!BA78</f>
        <v>0</v>
      </c>
      <c r="BB78" s="40">
        <f>+'Cu1'!BB78</f>
        <v>0</v>
      </c>
      <c r="BC78" s="40">
        <f>+'Cu1'!BC78</f>
        <v>0</v>
      </c>
      <c r="BD78" s="40">
        <f>+'Cu1'!BD78</f>
        <v>0</v>
      </c>
      <c r="BE78" s="40">
        <f>+'Cu1'!BE78</f>
        <v>0</v>
      </c>
      <c r="BF78" s="40">
        <f>+'Cu1'!BF78</f>
        <v>0</v>
      </c>
      <c r="BG78" s="40">
        <f>+'Cu1'!BG78</f>
        <v>0</v>
      </c>
    </row>
    <row r="79" spans="1:59" s="39" customFormat="1" hidden="1">
      <c r="A79" s="36">
        <f>+'Cu1'!A79</f>
        <v>30</v>
      </c>
      <c r="B79" s="35">
        <f>+'Cu1'!B79</f>
        <v>540</v>
      </c>
      <c r="C79" s="23" t="str">
        <f>+'Cu1'!C79</f>
        <v>TRACTAMENTS</v>
      </c>
      <c r="D79" s="23" t="str">
        <f>+'Cu1'!D79</f>
        <v>Tractament Llimacs (Ferramol)</v>
      </c>
      <c r="E79" s="21">
        <f>+'Cu1'!E79</f>
        <v>2500</v>
      </c>
      <c r="F79" s="22">
        <f>+'Cu1'!F79</f>
        <v>0</v>
      </c>
      <c r="G79" s="22">
        <f>+'Cu1'!G79</f>
        <v>0</v>
      </c>
      <c r="H79" s="22">
        <f>+'Cu1'!H79</f>
        <v>0</v>
      </c>
      <c r="I79" s="22">
        <f>+'Cu1'!I79</f>
        <v>1.6666666666666665</v>
      </c>
      <c r="J79" s="22">
        <f>+'Cu1'!J79</f>
        <v>0</v>
      </c>
      <c r="K79" s="22">
        <f>+'Cu1'!K79</f>
        <v>0</v>
      </c>
      <c r="L79" s="22">
        <f>+'Cu1'!L79</f>
        <v>0</v>
      </c>
      <c r="M79" s="22">
        <f>+'Cu1'!M79</f>
        <v>0</v>
      </c>
      <c r="N79" s="22">
        <f>+'Cu1'!N79</f>
        <v>0</v>
      </c>
      <c r="O79" s="23">
        <f>+'Cu1'!O79</f>
        <v>0</v>
      </c>
      <c r="P79" s="24">
        <f>+'Cu1'!P79</f>
        <v>0</v>
      </c>
      <c r="Q79" s="22">
        <f>+'Cu1'!Q79</f>
        <v>0</v>
      </c>
      <c r="R79" s="23">
        <f>+'Cu1'!R79</f>
        <v>0</v>
      </c>
      <c r="S79" s="23">
        <f>+'Cu1'!S79</f>
        <v>0</v>
      </c>
      <c r="T79" s="23">
        <f>+'Cu1'!T79</f>
        <v>0</v>
      </c>
      <c r="U79" s="23">
        <f>+'Cu1'!U79</f>
        <v>0</v>
      </c>
      <c r="V79" s="23">
        <f>+'Cu1'!V79</f>
        <v>0</v>
      </c>
      <c r="W79" s="23">
        <f>+'Cu1'!W79</f>
        <v>0</v>
      </c>
      <c r="X79" s="23">
        <f>+'Cu1'!X79</f>
        <v>0</v>
      </c>
      <c r="Y79" s="23">
        <f>+'Cu1'!Y79</f>
        <v>0</v>
      </c>
      <c r="Z79" s="22">
        <f>+'Cu1'!Z79</f>
        <v>0</v>
      </c>
      <c r="AA79" s="22">
        <f>+'Cu1'!AA79</f>
        <v>1.6666666666666665</v>
      </c>
      <c r="AB79" s="23">
        <f>+'Cu1'!AB79</f>
        <v>0</v>
      </c>
      <c r="AC79" s="23">
        <f>+'Cu1'!AC79</f>
        <v>0</v>
      </c>
      <c r="AD79" s="23">
        <f>+'Cu1'!AD79</f>
        <v>0</v>
      </c>
      <c r="AE79" s="22">
        <f>+'Cu1'!AE79</f>
        <v>0</v>
      </c>
      <c r="AF79" s="22">
        <f>+'Cu1'!AF79</f>
        <v>0</v>
      </c>
      <c r="AG79" s="23">
        <f>+'Cu1'!AG79</f>
        <v>0</v>
      </c>
      <c r="AH79" s="23">
        <f>+'Cu1'!AH79</f>
        <v>0</v>
      </c>
      <c r="AI79" s="23">
        <f>+'Cu1'!AI79</f>
        <v>0</v>
      </c>
      <c r="AJ79" s="23">
        <f>+'Cu1'!AJ79</f>
        <v>0</v>
      </c>
      <c r="AK79" s="44">
        <f>+'Cu1'!AK79</f>
        <v>5</v>
      </c>
      <c r="AL79" s="44">
        <f>+'Cu1'!AL79</f>
        <v>0</v>
      </c>
      <c r="AM79" s="44">
        <f>+'Cu1'!AM79</f>
        <v>0</v>
      </c>
      <c r="AN79" s="23">
        <f>+'Cu1'!AN79</f>
        <v>0</v>
      </c>
      <c r="AO79" s="23">
        <f>+'Cu1'!AO79</f>
        <v>0</v>
      </c>
      <c r="AP79" s="23">
        <f>+'Cu1'!AP79</f>
        <v>0</v>
      </c>
      <c r="AQ79" s="23">
        <f>+'Cu1'!AQ79</f>
        <v>0</v>
      </c>
      <c r="AR79" s="23">
        <f>+'Cu1'!AR79</f>
        <v>0</v>
      </c>
      <c r="AS79" s="23">
        <f>+'Cu1'!AS79</f>
        <v>0</v>
      </c>
      <c r="AT79" s="23">
        <f>+'Cu1'!AT79</f>
        <v>0</v>
      </c>
      <c r="AU79" s="23">
        <f>+'Cu1'!AU79</f>
        <v>0</v>
      </c>
      <c r="AV79" s="39">
        <f>+'Cu1'!AV79</f>
        <v>0</v>
      </c>
      <c r="AW79" s="39">
        <f>+'Cu1'!AW79</f>
        <v>0</v>
      </c>
      <c r="AX79" s="39">
        <f>+'Cu1'!AX79</f>
        <v>0</v>
      </c>
      <c r="AY79" s="39">
        <f>+'Cu1'!AY79</f>
        <v>0</v>
      </c>
      <c r="AZ79" s="39">
        <f>+'Cu1'!AZ79</f>
        <v>0</v>
      </c>
      <c r="BA79" s="39">
        <f>+'Cu1'!BA79</f>
        <v>0</v>
      </c>
      <c r="BB79" s="39">
        <f>+'Cu1'!BB79</f>
        <v>0</v>
      </c>
      <c r="BC79" s="39">
        <f>+'Cu1'!BC79</f>
        <v>0</v>
      </c>
      <c r="BD79" s="39">
        <f>+'Cu1'!BD79</f>
        <v>0</v>
      </c>
      <c r="BE79" s="39">
        <f>+'Cu1'!BE79</f>
        <v>0</v>
      </c>
      <c r="BF79" s="39">
        <f>+'Cu1'!BF79</f>
        <v>0</v>
      </c>
      <c r="BG79" s="39">
        <f>+'Cu1'!BG79</f>
        <v>0</v>
      </c>
    </row>
    <row r="80" spans="1:59" s="40" customFormat="1" hidden="1">
      <c r="A80" s="36">
        <f>+'Cu1'!A80</f>
        <v>31</v>
      </c>
      <c r="B80" s="36">
        <f>+'Cu1'!B80</f>
        <v>550</v>
      </c>
      <c r="C80" s="29" t="str">
        <f>+'Cu1'!C80</f>
        <v>TRACTAMENTS</v>
      </c>
      <c r="D80" s="29" t="str">
        <f>+'Cu1'!D80</f>
        <v>Tractament Bacillus + sofre amb bota i 2 persones</v>
      </c>
      <c r="E80" s="37">
        <f>+'Cu1'!E80</f>
        <v>2500</v>
      </c>
      <c r="F80" s="28">
        <f>+'Cu1'!F80</f>
        <v>1.6666666666666674</v>
      </c>
      <c r="G80" s="28">
        <f>+'Cu1'!G80</f>
        <v>1.6666666666666674</v>
      </c>
      <c r="H80" s="28">
        <f>+'Cu1'!H80</f>
        <v>0</v>
      </c>
      <c r="I80" s="28">
        <f>+'Cu1'!I80</f>
        <v>0</v>
      </c>
      <c r="J80" s="28">
        <f>+'Cu1'!J80</f>
        <v>0</v>
      </c>
      <c r="K80" s="28">
        <f>+'Cu1'!K80</f>
        <v>0</v>
      </c>
      <c r="L80" s="28">
        <f>+'Cu1'!L80</f>
        <v>0</v>
      </c>
      <c r="M80" s="28">
        <f>+'Cu1'!M80</f>
        <v>0</v>
      </c>
      <c r="N80" s="28">
        <f>+'Cu1'!N80</f>
        <v>0</v>
      </c>
      <c r="O80" s="29">
        <f>+'Cu1'!O80</f>
        <v>0</v>
      </c>
      <c r="P80" s="30">
        <f>+'Cu1'!P80</f>
        <v>0</v>
      </c>
      <c r="Q80" s="28">
        <f>+'Cu1'!Q80</f>
        <v>0</v>
      </c>
      <c r="R80" s="29">
        <f>+'Cu1'!R80</f>
        <v>0</v>
      </c>
      <c r="S80" s="29">
        <f>+'Cu1'!S80</f>
        <v>0</v>
      </c>
      <c r="T80" s="29">
        <f>+'Cu1'!T80</f>
        <v>0</v>
      </c>
      <c r="U80" s="29">
        <f>+'Cu1'!U80</f>
        <v>0</v>
      </c>
      <c r="V80" s="29">
        <f>+'Cu1'!V80</f>
        <v>0</v>
      </c>
      <c r="W80" s="29">
        <f>+'Cu1'!W80</f>
        <v>0</v>
      </c>
      <c r="X80" s="29">
        <f>+'Cu1'!X80</f>
        <v>0</v>
      </c>
      <c r="Y80" s="29">
        <f>+'Cu1'!Y80</f>
        <v>0</v>
      </c>
      <c r="Z80" s="28">
        <f>+'Cu1'!Z80</f>
        <v>0</v>
      </c>
      <c r="AA80" s="28">
        <f>+'Cu1'!AA80</f>
        <v>0</v>
      </c>
      <c r="AB80" s="29">
        <f>+'Cu1'!AB80</f>
        <v>0</v>
      </c>
      <c r="AC80" s="29">
        <f>+'Cu1'!AC80</f>
        <v>0</v>
      </c>
      <c r="AD80" s="29">
        <f>+'Cu1'!AD80</f>
        <v>0</v>
      </c>
      <c r="AE80" s="28">
        <f>+'Cu1'!AE80</f>
        <v>0</v>
      </c>
      <c r="AF80" s="28">
        <f>+'Cu1'!AF80</f>
        <v>0</v>
      </c>
      <c r="AG80" s="31">
        <f>+'Cu1'!AG80</f>
        <v>0.44999999999999996</v>
      </c>
      <c r="AH80" s="29">
        <f>+'Cu1'!AH80</f>
        <v>0</v>
      </c>
      <c r="AI80" s="29">
        <f>+'Cu1'!AI80</f>
        <v>0</v>
      </c>
      <c r="AJ80" s="29">
        <f>+'Cu1'!AJ80</f>
        <v>0</v>
      </c>
      <c r="AK80" s="45">
        <f>+'Cu1'!AK80</f>
        <v>0</v>
      </c>
      <c r="AL80" s="31">
        <f>+'Cu1'!AL80</f>
        <v>0.15</v>
      </c>
      <c r="AM80" s="31">
        <f>+'Cu1'!AM80</f>
        <v>0</v>
      </c>
      <c r="AN80" s="29">
        <f>+'Cu1'!AN80</f>
        <v>0</v>
      </c>
      <c r="AO80" s="29">
        <f>+'Cu1'!AO80</f>
        <v>0</v>
      </c>
      <c r="AP80" s="29">
        <f>+'Cu1'!AP80</f>
        <v>0</v>
      </c>
      <c r="AQ80" s="29">
        <f>+'Cu1'!AQ80</f>
        <v>0</v>
      </c>
      <c r="AR80" s="29">
        <f>+'Cu1'!AR80</f>
        <v>0</v>
      </c>
      <c r="AS80" s="29">
        <f>+'Cu1'!AS80</f>
        <v>0</v>
      </c>
      <c r="AT80" s="29">
        <f>+'Cu1'!AT80</f>
        <v>0</v>
      </c>
      <c r="AU80" s="29">
        <f>+'Cu1'!AU80</f>
        <v>0</v>
      </c>
      <c r="AV80" s="40">
        <f>+'Cu1'!AV80</f>
        <v>0</v>
      </c>
      <c r="AW80" s="40">
        <f>+'Cu1'!AW80</f>
        <v>0</v>
      </c>
      <c r="AX80" s="40">
        <f>+'Cu1'!AX80</f>
        <v>0</v>
      </c>
      <c r="AY80" s="40">
        <f>+'Cu1'!AY80</f>
        <v>0</v>
      </c>
      <c r="AZ80" s="40">
        <f>+'Cu1'!AZ80</f>
        <v>0</v>
      </c>
      <c r="BA80" s="40">
        <f>+'Cu1'!BA80</f>
        <v>0</v>
      </c>
      <c r="BB80" s="40">
        <f>+'Cu1'!BB80</f>
        <v>0</v>
      </c>
      <c r="BC80" s="40">
        <f>+'Cu1'!BC80</f>
        <v>0</v>
      </c>
      <c r="BD80" s="40">
        <f>+'Cu1'!BD80</f>
        <v>0</v>
      </c>
      <c r="BE80" s="40">
        <f>+'Cu1'!BE80</f>
        <v>0</v>
      </c>
      <c r="BF80" s="40">
        <f>+'Cu1'!BF80</f>
        <v>0</v>
      </c>
      <c r="BG80" s="40">
        <f>+'Cu1'!BG80</f>
        <v>0</v>
      </c>
    </row>
    <row r="81" spans="1:59" s="39" customFormat="1" hidden="1">
      <c r="A81" s="36">
        <f>+'Cu1'!A81</f>
        <v>32</v>
      </c>
      <c r="B81" s="35">
        <f>+'Cu1'!B81</f>
        <v>560</v>
      </c>
      <c r="C81" s="23" t="str">
        <f>+'Cu1'!C81</f>
        <v>TRACTAMENTS</v>
      </c>
      <c r="D81" s="23" t="str">
        <f>+'Cu1'!D81</f>
        <v>Tractament Nim + sofre amb bota i 2 persones</v>
      </c>
      <c r="E81" s="21">
        <f>+'Cu1'!E81</f>
        <v>2500</v>
      </c>
      <c r="F81" s="22">
        <f>+'Cu1'!F81</f>
        <v>1.6666666666666674</v>
      </c>
      <c r="G81" s="22">
        <f>+'Cu1'!G81</f>
        <v>1.6666666666666674</v>
      </c>
      <c r="H81" s="22">
        <f>+'Cu1'!H81</f>
        <v>0</v>
      </c>
      <c r="I81" s="22">
        <f>+'Cu1'!I81</f>
        <v>0</v>
      </c>
      <c r="J81" s="22">
        <f>+'Cu1'!J81</f>
        <v>0</v>
      </c>
      <c r="K81" s="22">
        <f>+'Cu1'!K81</f>
        <v>0</v>
      </c>
      <c r="L81" s="22">
        <f>+'Cu1'!L81</f>
        <v>0</v>
      </c>
      <c r="M81" s="22">
        <f>+'Cu1'!M81</f>
        <v>0</v>
      </c>
      <c r="N81" s="22">
        <f>+'Cu1'!N81</f>
        <v>0</v>
      </c>
      <c r="O81" s="23">
        <f>+'Cu1'!O81</f>
        <v>0</v>
      </c>
      <c r="P81" s="24">
        <f>+'Cu1'!P81</f>
        <v>0</v>
      </c>
      <c r="Q81" s="22">
        <f>+'Cu1'!Q81</f>
        <v>0</v>
      </c>
      <c r="R81" s="23">
        <f>+'Cu1'!R81</f>
        <v>0</v>
      </c>
      <c r="S81" s="23">
        <f>+'Cu1'!S81</f>
        <v>0</v>
      </c>
      <c r="T81" s="23">
        <f>+'Cu1'!T81</f>
        <v>0</v>
      </c>
      <c r="U81" s="23">
        <f>+'Cu1'!U81</f>
        <v>0</v>
      </c>
      <c r="V81" s="23">
        <f>+'Cu1'!V81</f>
        <v>0</v>
      </c>
      <c r="W81" s="23">
        <f>+'Cu1'!W81</f>
        <v>0</v>
      </c>
      <c r="X81" s="23">
        <f>+'Cu1'!X81</f>
        <v>0</v>
      </c>
      <c r="Y81" s="23">
        <f>+'Cu1'!Y81</f>
        <v>0</v>
      </c>
      <c r="Z81" s="22">
        <f>+'Cu1'!Z81</f>
        <v>0</v>
      </c>
      <c r="AA81" s="22">
        <f>+'Cu1'!AA81</f>
        <v>0</v>
      </c>
      <c r="AB81" s="23">
        <f>+'Cu1'!AB81</f>
        <v>0</v>
      </c>
      <c r="AC81" s="23">
        <f>+'Cu1'!AC81</f>
        <v>0</v>
      </c>
      <c r="AD81" s="23">
        <f>+'Cu1'!AD81</f>
        <v>0</v>
      </c>
      <c r="AE81" s="22">
        <f>+'Cu1'!AE81</f>
        <v>0</v>
      </c>
      <c r="AF81" s="22">
        <f>+'Cu1'!AF81</f>
        <v>0</v>
      </c>
      <c r="AG81" s="27">
        <f>+'Cu1'!AG81</f>
        <v>0</v>
      </c>
      <c r="AH81" s="23">
        <f>+'Cu1'!AH81</f>
        <v>0</v>
      </c>
      <c r="AI81" s="23">
        <f>+'Cu1'!AI81</f>
        <v>0</v>
      </c>
      <c r="AJ81" s="23">
        <f>+'Cu1'!AJ81</f>
        <v>0</v>
      </c>
      <c r="AK81" s="44">
        <f>+'Cu1'!AK81</f>
        <v>0</v>
      </c>
      <c r="AL81" s="27">
        <f>+'Cu1'!AL81</f>
        <v>0.15</v>
      </c>
      <c r="AM81" s="26">
        <f>+'Cu1'!AM81</f>
        <v>0.44999999999999996</v>
      </c>
      <c r="AN81" s="23">
        <f>+'Cu1'!AN81</f>
        <v>0</v>
      </c>
      <c r="AO81" s="23">
        <f>+'Cu1'!AO81</f>
        <v>0</v>
      </c>
      <c r="AP81" s="23">
        <f>+'Cu1'!AP81</f>
        <v>0</v>
      </c>
      <c r="AQ81" s="23">
        <f>+'Cu1'!AQ81</f>
        <v>0</v>
      </c>
      <c r="AR81" s="23">
        <f>+'Cu1'!AR81</f>
        <v>0</v>
      </c>
      <c r="AS81" s="23">
        <f>+'Cu1'!AS81</f>
        <v>0</v>
      </c>
      <c r="AT81" s="23">
        <f>+'Cu1'!AT81</f>
        <v>0</v>
      </c>
      <c r="AU81" s="23">
        <f>+'Cu1'!AU81</f>
        <v>0</v>
      </c>
      <c r="AV81" s="39">
        <f>+'Cu1'!AV81</f>
        <v>0</v>
      </c>
      <c r="AW81" s="39">
        <f>+'Cu1'!AW81</f>
        <v>0</v>
      </c>
      <c r="AX81" s="39">
        <f>+'Cu1'!AX81</f>
        <v>0</v>
      </c>
      <c r="AY81" s="39">
        <f>+'Cu1'!AY81</f>
        <v>0</v>
      </c>
      <c r="AZ81" s="39">
        <f>+'Cu1'!AZ81</f>
        <v>0</v>
      </c>
      <c r="BA81" s="39">
        <f>+'Cu1'!BA81</f>
        <v>0</v>
      </c>
      <c r="BB81" s="39">
        <f>+'Cu1'!BB81</f>
        <v>0</v>
      </c>
      <c r="BC81" s="39">
        <f>+'Cu1'!BC81</f>
        <v>0</v>
      </c>
      <c r="BD81" s="39">
        <f>+'Cu1'!BD81</f>
        <v>0</v>
      </c>
      <c r="BE81" s="39">
        <f>+'Cu1'!BE81</f>
        <v>0</v>
      </c>
      <c r="BF81" s="39">
        <f>+'Cu1'!BF81</f>
        <v>0</v>
      </c>
      <c r="BG81" s="39">
        <f>+'Cu1'!BG81</f>
        <v>0</v>
      </c>
    </row>
    <row r="82" spans="1:59" s="40" customFormat="1" hidden="1">
      <c r="A82" s="36">
        <f>+'Cu1'!A82</f>
        <v>33</v>
      </c>
      <c r="B82" s="36">
        <f>+'Cu1'!B82</f>
        <v>570</v>
      </c>
      <c r="C82" s="29" t="str">
        <f>+'Cu1'!C82</f>
        <v>TRACTAMENTS</v>
      </c>
      <c r="D82" s="29" t="str">
        <f>+'Cu1'!D82</f>
        <v>Tractament sofre amb bota i 2 persones</v>
      </c>
      <c r="E82" s="37">
        <f>+'Cu1'!E82</f>
        <v>2500</v>
      </c>
      <c r="F82" s="28">
        <f>+'Cu1'!F82</f>
        <v>1.6666666666666674</v>
      </c>
      <c r="G82" s="28">
        <f>+'Cu1'!G82</f>
        <v>1.6666666666666674</v>
      </c>
      <c r="H82" s="28">
        <f>+'Cu1'!H82</f>
        <v>0</v>
      </c>
      <c r="I82" s="28">
        <f>+'Cu1'!I82</f>
        <v>0</v>
      </c>
      <c r="J82" s="28">
        <f>+'Cu1'!J82</f>
        <v>0</v>
      </c>
      <c r="K82" s="28">
        <f>+'Cu1'!K82</f>
        <v>0</v>
      </c>
      <c r="L82" s="28">
        <f>+'Cu1'!L82</f>
        <v>0</v>
      </c>
      <c r="M82" s="28">
        <f>+'Cu1'!M82</f>
        <v>0</v>
      </c>
      <c r="N82" s="28">
        <f>+'Cu1'!N82</f>
        <v>0</v>
      </c>
      <c r="O82" s="29">
        <f>+'Cu1'!O82</f>
        <v>0</v>
      </c>
      <c r="P82" s="30">
        <f>+'Cu1'!P82</f>
        <v>0</v>
      </c>
      <c r="Q82" s="28">
        <f>+'Cu1'!Q82</f>
        <v>0</v>
      </c>
      <c r="R82" s="29">
        <f>+'Cu1'!R82</f>
        <v>0</v>
      </c>
      <c r="S82" s="29">
        <f>+'Cu1'!S82</f>
        <v>0</v>
      </c>
      <c r="T82" s="29">
        <f>+'Cu1'!T82</f>
        <v>0</v>
      </c>
      <c r="U82" s="29">
        <f>+'Cu1'!U82</f>
        <v>0</v>
      </c>
      <c r="V82" s="29">
        <f>+'Cu1'!V82</f>
        <v>0</v>
      </c>
      <c r="W82" s="29">
        <f>+'Cu1'!W82</f>
        <v>0</v>
      </c>
      <c r="X82" s="29">
        <f>+'Cu1'!X82</f>
        <v>0</v>
      </c>
      <c r="Y82" s="29">
        <f>+'Cu1'!Y82</f>
        <v>0</v>
      </c>
      <c r="Z82" s="28">
        <f>+'Cu1'!Z82</f>
        <v>0</v>
      </c>
      <c r="AA82" s="28">
        <f>+'Cu1'!AA82</f>
        <v>0</v>
      </c>
      <c r="AB82" s="29">
        <f>+'Cu1'!AB82</f>
        <v>0</v>
      </c>
      <c r="AC82" s="29">
        <f>+'Cu1'!AC82</f>
        <v>0</v>
      </c>
      <c r="AD82" s="29">
        <f>+'Cu1'!AD82</f>
        <v>0</v>
      </c>
      <c r="AE82" s="28">
        <f>+'Cu1'!AE82</f>
        <v>0</v>
      </c>
      <c r="AF82" s="28">
        <f>+'Cu1'!AF82</f>
        <v>0</v>
      </c>
      <c r="AG82" s="31">
        <f>+'Cu1'!AG82</f>
        <v>0</v>
      </c>
      <c r="AH82" s="29">
        <f>+'Cu1'!AH82</f>
        <v>0</v>
      </c>
      <c r="AI82" s="29">
        <f>+'Cu1'!AI82</f>
        <v>0</v>
      </c>
      <c r="AJ82" s="29">
        <f>+'Cu1'!AJ82</f>
        <v>0</v>
      </c>
      <c r="AK82" s="45">
        <f>+'Cu1'!AK82</f>
        <v>0</v>
      </c>
      <c r="AL82" s="31">
        <f>+'Cu1'!AL82</f>
        <v>0.12</v>
      </c>
      <c r="AM82" s="32">
        <f>+'Cu1'!AM82</f>
        <v>0</v>
      </c>
      <c r="AN82" s="29">
        <f>+'Cu1'!AN82</f>
        <v>0</v>
      </c>
      <c r="AO82" s="29">
        <f>+'Cu1'!AO82</f>
        <v>0</v>
      </c>
      <c r="AP82" s="29">
        <f>+'Cu1'!AP82</f>
        <v>0</v>
      </c>
      <c r="AQ82" s="29">
        <f>+'Cu1'!AQ82</f>
        <v>0</v>
      </c>
      <c r="AR82" s="29">
        <f>+'Cu1'!AR82</f>
        <v>0</v>
      </c>
      <c r="AS82" s="29">
        <f>+'Cu1'!AS82</f>
        <v>0</v>
      </c>
      <c r="AT82" s="29">
        <f>+'Cu1'!AT82</f>
        <v>0</v>
      </c>
      <c r="AU82" s="29">
        <f>+'Cu1'!AU82</f>
        <v>0</v>
      </c>
      <c r="AV82" s="40">
        <f>+'Cu1'!AV82</f>
        <v>0</v>
      </c>
      <c r="AW82" s="40">
        <f>+'Cu1'!AW82</f>
        <v>0</v>
      </c>
      <c r="AX82" s="40">
        <f>+'Cu1'!AX82</f>
        <v>0</v>
      </c>
      <c r="AY82" s="40">
        <f>+'Cu1'!AY82</f>
        <v>0</v>
      </c>
      <c r="AZ82" s="40">
        <f>+'Cu1'!AZ82</f>
        <v>0</v>
      </c>
      <c r="BA82" s="40">
        <f>+'Cu1'!BA82</f>
        <v>0</v>
      </c>
      <c r="BB82" s="40">
        <f>+'Cu1'!BB82</f>
        <v>0</v>
      </c>
      <c r="BC82" s="40">
        <f>+'Cu1'!BC82</f>
        <v>0</v>
      </c>
      <c r="BD82" s="40">
        <f>+'Cu1'!BD82</f>
        <v>0</v>
      </c>
      <c r="BE82" s="40">
        <f>+'Cu1'!BE82</f>
        <v>0</v>
      </c>
      <c r="BF82" s="40">
        <f>+'Cu1'!BF82</f>
        <v>0</v>
      </c>
      <c r="BG82" s="40">
        <f>+'Cu1'!BG82</f>
        <v>0</v>
      </c>
    </row>
    <row r="83" spans="1:59" s="39" customFormat="1" hidden="1">
      <c r="A83" s="36">
        <f>+'Cu1'!A83</f>
        <v>34</v>
      </c>
      <c r="B83" s="35">
        <f>+'Cu1'!B83</f>
        <v>610</v>
      </c>
      <c r="C83" s="23" t="str">
        <f>+'Cu1'!C83</f>
        <v>DESHERBAT</v>
      </c>
      <c r="D83" s="23" t="str">
        <f>+'Cu1'!D83</f>
        <v>Desherbat amb tractor</v>
      </c>
      <c r="E83" s="21">
        <f>+'Cu1'!E83</f>
        <v>2500</v>
      </c>
      <c r="F83" s="22">
        <f>+'Cu1'!F83</f>
        <v>0</v>
      </c>
      <c r="G83" s="22">
        <f>+'Cu1'!G83</f>
        <v>1</v>
      </c>
      <c r="H83" s="22">
        <f>+'Cu1'!H83</f>
        <v>0</v>
      </c>
      <c r="I83" s="22">
        <f>+'Cu1'!I83</f>
        <v>0</v>
      </c>
      <c r="J83" s="22">
        <f>+'Cu1'!J83</f>
        <v>0</v>
      </c>
      <c r="K83" s="22">
        <f>+'Cu1'!K83</f>
        <v>0</v>
      </c>
      <c r="L83" s="22">
        <f>+'Cu1'!L83</f>
        <v>0</v>
      </c>
      <c r="M83" s="22">
        <f>+'Cu1'!M83</f>
        <v>0</v>
      </c>
      <c r="N83" s="22">
        <f>+'Cu1'!N83</f>
        <v>0</v>
      </c>
      <c r="O83" s="23">
        <f>+'Cu1'!O83</f>
        <v>0</v>
      </c>
      <c r="P83" s="24">
        <f>+'Cu1'!P83</f>
        <v>0</v>
      </c>
      <c r="Q83" s="22">
        <f>+'Cu1'!Q83</f>
        <v>0</v>
      </c>
      <c r="R83" s="23">
        <f>+'Cu1'!R83</f>
        <v>0</v>
      </c>
      <c r="S83" s="23">
        <f>+'Cu1'!S83</f>
        <v>0</v>
      </c>
      <c r="T83" s="23">
        <f>+'Cu1'!T83</f>
        <v>0</v>
      </c>
      <c r="U83" s="23">
        <f>+'Cu1'!U83</f>
        <v>0</v>
      </c>
      <c r="V83" s="23">
        <f>+'Cu1'!V83</f>
        <v>0</v>
      </c>
      <c r="W83" s="23">
        <f>+'Cu1'!W83</f>
        <v>0</v>
      </c>
      <c r="X83" s="23">
        <f>+'Cu1'!X83</f>
        <v>0</v>
      </c>
      <c r="Y83" s="23">
        <f>+'Cu1'!Y83</f>
        <v>0</v>
      </c>
      <c r="Z83" s="22">
        <f>+'Cu1'!Z83</f>
        <v>0</v>
      </c>
      <c r="AA83" s="22">
        <f>+'Cu1'!AA83</f>
        <v>0</v>
      </c>
      <c r="AB83" s="23">
        <f>+'Cu1'!AB83</f>
        <v>0</v>
      </c>
      <c r="AC83" s="23">
        <f>+'Cu1'!AC83</f>
        <v>0</v>
      </c>
      <c r="AD83" s="23">
        <f>+'Cu1'!AD83</f>
        <v>0</v>
      </c>
      <c r="AE83" s="22">
        <f>+'Cu1'!AE83</f>
        <v>0</v>
      </c>
      <c r="AF83" s="22">
        <f>+'Cu1'!AF83</f>
        <v>0</v>
      </c>
      <c r="AG83" s="23">
        <f>+'Cu1'!AG83</f>
        <v>0</v>
      </c>
      <c r="AH83" s="23">
        <f>+'Cu1'!AH83</f>
        <v>0</v>
      </c>
      <c r="AI83" s="23">
        <f>+'Cu1'!AI83</f>
        <v>0</v>
      </c>
      <c r="AJ83" s="23">
        <f>+'Cu1'!AJ83</f>
        <v>0</v>
      </c>
      <c r="AK83" s="23">
        <f>+'Cu1'!AK83</f>
        <v>0</v>
      </c>
      <c r="AL83" s="23">
        <f>+'Cu1'!AL83</f>
        <v>0</v>
      </c>
      <c r="AM83" s="23">
        <f>+'Cu1'!AM83</f>
        <v>0</v>
      </c>
      <c r="AN83" s="22">
        <f>+'Cu1'!AN83</f>
        <v>1</v>
      </c>
      <c r="AO83" s="22">
        <f>+'Cu1'!AO83</f>
        <v>0</v>
      </c>
      <c r="AP83" s="23">
        <f>+'Cu1'!AP83</f>
        <v>0</v>
      </c>
      <c r="AQ83" s="23">
        <f>+'Cu1'!AQ83</f>
        <v>0</v>
      </c>
      <c r="AR83" s="23">
        <f>+'Cu1'!AR83</f>
        <v>0</v>
      </c>
      <c r="AS83" s="23">
        <f>+'Cu1'!AS83</f>
        <v>0</v>
      </c>
      <c r="AT83" s="23">
        <f>+'Cu1'!AT83</f>
        <v>0</v>
      </c>
      <c r="AU83" s="23">
        <f>+'Cu1'!AU83</f>
        <v>0</v>
      </c>
      <c r="AV83" s="39">
        <f>+'Cu1'!AV83</f>
        <v>0</v>
      </c>
      <c r="AW83" s="39">
        <f>+'Cu1'!AW83</f>
        <v>0</v>
      </c>
      <c r="AX83" s="39">
        <f>+'Cu1'!AX83</f>
        <v>0</v>
      </c>
      <c r="AY83" s="39">
        <f>+'Cu1'!AY83</f>
        <v>0</v>
      </c>
      <c r="AZ83" s="39">
        <f>+'Cu1'!AZ83</f>
        <v>0</v>
      </c>
      <c r="BA83" s="39">
        <f>+'Cu1'!BA83</f>
        <v>0</v>
      </c>
      <c r="BB83" s="39">
        <f>+'Cu1'!BB83</f>
        <v>0</v>
      </c>
      <c r="BC83" s="39">
        <f>+'Cu1'!BC83</f>
        <v>0</v>
      </c>
      <c r="BD83" s="39">
        <f>+'Cu1'!BD83</f>
        <v>0</v>
      </c>
      <c r="BE83" s="39">
        <f>+'Cu1'!BE83</f>
        <v>0</v>
      </c>
      <c r="BF83" s="39">
        <f>+'Cu1'!BF83</f>
        <v>0</v>
      </c>
      <c r="BG83" s="39">
        <f>+'Cu1'!BG83</f>
        <v>0</v>
      </c>
    </row>
    <row r="84" spans="1:59" s="40" customFormat="1" hidden="1">
      <c r="A84" s="36">
        <f>+'Cu1'!A84</f>
        <v>35</v>
      </c>
      <c r="B84" s="36">
        <f>+'Cu1'!B84</f>
        <v>620</v>
      </c>
      <c r="C84" s="29" t="str">
        <f>+'Cu1'!C84</f>
        <v>DESHERBAT</v>
      </c>
      <c r="D84" s="29" t="str">
        <f>+'Cu1'!D84</f>
        <v>Desherbat amb motocultor</v>
      </c>
      <c r="E84" s="37">
        <f>+'Cu1'!E84</f>
        <v>2500</v>
      </c>
      <c r="F84" s="28">
        <f>+'Cu1'!F84</f>
        <v>2</v>
      </c>
      <c r="G84" s="28">
        <f>+'Cu1'!G84</f>
        <v>0</v>
      </c>
      <c r="H84" s="28">
        <f>+'Cu1'!H84</f>
        <v>2</v>
      </c>
      <c r="I84" s="28">
        <f>+'Cu1'!I84</f>
        <v>0</v>
      </c>
      <c r="J84" s="28">
        <f>+'Cu1'!J84</f>
        <v>0</v>
      </c>
      <c r="K84" s="28">
        <f>+'Cu1'!K84</f>
        <v>0</v>
      </c>
      <c r="L84" s="28">
        <f>+'Cu1'!L84</f>
        <v>0</v>
      </c>
      <c r="M84" s="28">
        <f>+'Cu1'!M84</f>
        <v>0</v>
      </c>
      <c r="N84" s="28">
        <f>+'Cu1'!N84</f>
        <v>0</v>
      </c>
      <c r="O84" s="29">
        <f>+'Cu1'!O84</f>
        <v>0</v>
      </c>
      <c r="P84" s="30">
        <f>+'Cu1'!P84</f>
        <v>0</v>
      </c>
      <c r="Q84" s="28">
        <f>+'Cu1'!Q84</f>
        <v>0</v>
      </c>
      <c r="R84" s="29">
        <f>+'Cu1'!R84</f>
        <v>0</v>
      </c>
      <c r="S84" s="29">
        <f>+'Cu1'!S84</f>
        <v>0</v>
      </c>
      <c r="T84" s="29">
        <f>+'Cu1'!T84</f>
        <v>0</v>
      </c>
      <c r="U84" s="29">
        <f>+'Cu1'!U84</f>
        <v>0</v>
      </c>
      <c r="V84" s="29">
        <f>+'Cu1'!V84</f>
        <v>0</v>
      </c>
      <c r="W84" s="29">
        <f>+'Cu1'!W84</f>
        <v>0</v>
      </c>
      <c r="X84" s="29">
        <f>+'Cu1'!X84</f>
        <v>0</v>
      </c>
      <c r="Y84" s="29">
        <f>+'Cu1'!Y84</f>
        <v>0</v>
      </c>
      <c r="Z84" s="28">
        <f>+'Cu1'!Z84</f>
        <v>0</v>
      </c>
      <c r="AA84" s="28">
        <f>+'Cu1'!AA84</f>
        <v>0</v>
      </c>
      <c r="AB84" s="29">
        <f>+'Cu1'!AB84</f>
        <v>0</v>
      </c>
      <c r="AC84" s="29">
        <f>+'Cu1'!AC84</f>
        <v>0</v>
      </c>
      <c r="AD84" s="29">
        <f>+'Cu1'!AD84</f>
        <v>0</v>
      </c>
      <c r="AE84" s="28">
        <f>+'Cu1'!AE84</f>
        <v>0</v>
      </c>
      <c r="AF84" s="28">
        <f>+'Cu1'!AF84</f>
        <v>0</v>
      </c>
      <c r="AG84" s="29">
        <f>+'Cu1'!AG84</f>
        <v>0</v>
      </c>
      <c r="AH84" s="29">
        <f>+'Cu1'!AH84</f>
        <v>0</v>
      </c>
      <c r="AI84" s="29">
        <f>+'Cu1'!AI84</f>
        <v>0</v>
      </c>
      <c r="AJ84" s="29">
        <f>+'Cu1'!AJ84</f>
        <v>0</v>
      </c>
      <c r="AK84" s="29">
        <f>+'Cu1'!AK84</f>
        <v>0</v>
      </c>
      <c r="AL84" s="29">
        <f>+'Cu1'!AL84</f>
        <v>0</v>
      </c>
      <c r="AM84" s="29">
        <f>+'Cu1'!AM84</f>
        <v>0</v>
      </c>
      <c r="AN84" s="28">
        <f>+'Cu1'!AN84</f>
        <v>0</v>
      </c>
      <c r="AO84" s="28">
        <f>+'Cu1'!AO84</f>
        <v>0</v>
      </c>
      <c r="AP84" s="29">
        <f>+'Cu1'!AP84</f>
        <v>0</v>
      </c>
      <c r="AQ84" s="29">
        <f>+'Cu1'!AQ84</f>
        <v>0</v>
      </c>
      <c r="AR84" s="29">
        <f>+'Cu1'!AR84</f>
        <v>0</v>
      </c>
      <c r="AS84" s="29">
        <f>+'Cu1'!AS84</f>
        <v>0</v>
      </c>
      <c r="AT84" s="29">
        <f>+'Cu1'!AT84</f>
        <v>0</v>
      </c>
      <c r="AU84" s="29">
        <f>+'Cu1'!AU84</f>
        <v>0</v>
      </c>
      <c r="AV84" s="40">
        <f>+'Cu1'!AV84</f>
        <v>0</v>
      </c>
      <c r="AW84" s="40">
        <f>+'Cu1'!AW84</f>
        <v>0</v>
      </c>
      <c r="AX84" s="40">
        <f>+'Cu1'!AX84</f>
        <v>0</v>
      </c>
      <c r="AY84" s="40">
        <f>+'Cu1'!AY84</f>
        <v>0</v>
      </c>
      <c r="AZ84" s="40">
        <f>+'Cu1'!AZ84</f>
        <v>0</v>
      </c>
      <c r="BA84" s="40">
        <f>+'Cu1'!BA84</f>
        <v>0</v>
      </c>
      <c r="BB84" s="40">
        <f>+'Cu1'!BB84</f>
        <v>0</v>
      </c>
      <c r="BC84" s="40">
        <f>+'Cu1'!BC84</f>
        <v>0</v>
      </c>
      <c r="BD84" s="40">
        <f>+'Cu1'!BD84</f>
        <v>0</v>
      </c>
      <c r="BE84" s="40">
        <f>+'Cu1'!BE84</f>
        <v>0</v>
      </c>
      <c r="BF84" s="40">
        <f>+'Cu1'!BF84</f>
        <v>0</v>
      </c>
      <c r="BG84" s="40">
        <f>+'Cu1'!BG84</f>
        <v>0</v>
      </c>
    </row>
    <row r="85" spans="1:59" s="39" customFormat="1" hidden="1">
      <c r="A85" s="36">
        <f>+'Cu1'!A85</f>
        <v>36</v>
      </c>
      <c r="B85" s="35">
        <f>+'Cu1'!B85</f>
        <v>630</v>
      </c>
      <c r="C85" s="23" t="str">
        <f>+'Cu1'!C85</f>
        <v>DESHERBAT</v>
      </c>
      <c r="D85" s="23" t="str">
        <f>+'Cu1'!D85</f>
        <v>Desherbat amb motocultor (només part sense plàstic)</v>
      </c>
      <c r="E85" s="21">
        <f>+'Cu1'!E85</f>
        <v>2500</v>
      </c>
      <c r="F85" s="22">
        <f>+'Cu1'!F85</f>
        <v>1</v>
      </c>
      <c r="G85" s="22">
        <f>+'Cu1'!G85</f>
        <v>0</v>
      </c>
      <c r="H85" s="22">
        <f>+'Cu1'!H85</f>
        <v>1</v>
      </c>
      <c r="I85" s="22">
        <f>+'Cu1'!I85</f>
        <v>0</v>
      </c>
      <c r="J85" s="22">
        <f>+'Cu1'!J85</f>
        <v>0</v>
      </c>
      <c r="K85" s="22">
        <f>+'Cu1'!K85</f>
        <v>0</v>
      </c>
      <c r="L85" s="22">
        <f>+'Cu1'!L85</f>
        <v>0</v>
      </c>
      <c r="M85" s="22">
        <f>+'Cu1'!M85</f>
        <v>0</v>
      </c>
      <c r="N85" s="22">
        <f>+'Cu1'!N85</f>
        <v>0</v>
      </c>
      <c r="O85" s="23">
        <f>+'Cu1'!O85</f>
        <v>0</v>
      </c>
      <c r="P85" s="24">
        <f>+'Cu1'!P85</f>
        <v>0</v>
      </c>
      <c r="Q85" s="22">
        <f>+'Cu1'!Q85</f>
        <v>0</v>
      </c>
      <c r="R85" s="23">
        <f>+'Cu1'!R85</f>
        <v>0</v>
      </c>
      <c r="S85" s="23">
        <f>+'Cu1'!S85</f>
        <v>0</v>
      </c>
      <c r="T85" s="23">
        <f>+'Cu1'!T85</f>
        <v>0</v>
      </c>
      <c r="U85" s="23">
        <f>+'Cu1'!U85</f>
        <v>0</v>
      </c>
      <c r="V85" s="23">
        <f>+'Cu1'!V85</f>
        <v>0</v>
      </c>
      <c r="W85" s="23">
        <f>+'Cu1'!W85</f>
        <v>0</v>
      </c>
      <c r="X85" s="23">
        <f>+'Cu1'!X85</f>
        <v>0</v>
      </c>
      <c r="Y85" s="23">
        <f>+'Cu1'!Y85</f>
        <v>0</v>
      </c>
      <c r="Z85" s="22">
        <f>+'Cu1'!Z85</f>
        <v>0</v>
      </c>
      <c r="AA85" s="22">
        <f>+'Cu1'!AA85</f>
        <v>0</v>
      </c>
      <c r="AB85" s="23">
        <f>+'Cu1'!AB85</f>
        <v>0</v>
      </c>
      <c r="AC85" s="23">
        <f>+'Cu1'!AC85</f>
        <v>0</v>
      </c>
      <c r="AD85" s="23">
        <f>+'Cu1'!AD85</f>
        <v>0</v>
      </c>
      <c r="AE85" s="22">
        <f>+'Cu1'!AE85</f>
        <v>0</v>
      </c>
      <c r="AF85" s="22">
        <f>+'Cu1'!AF85</f>
        <v>0</v>
      </c>
      <c r="AG85" s="23">
        <f>+'Cu1'!AG85</f>
        <v>0</v>
      </c>
      <c r="AH85" s="23">
        <f>+'Cu1'!AH85</f>
        <v>0</v>
      </c>
      <c r="AI85" s="23">
        <f>+'Cu1'!AI85</f>
        <v>0</v>
      </c>
      <c r="AJ85" s="23">
        <f>+'Cu1'!AJ85</f>
        <v>0</v>
      </c>
      <c r="AK85" s="23">
        <f>+'Cu1'!AK85</f>
        <v>0</v>
      </c>
      <c r="AL85" s="23">
        <f>+'Cu1'!AL85</f>
        <v>0</v>
      </c>
      <c r="AM85" s="23">
        <f>+'Cu1'!AM85</f>
        <v>0</v>
      </c>
      <c r="AN85" s="22">
        <f>+'Cu1'!AN85</f>
        <v>0</v>
      </c>
      <c r="AO85" s="22">
        <f>+'Cu1'!AO85</f>
        <v>0</v>
      </c>
      <c r="AP85" s="23">
        <f>+'Cu1'!AP85</f>
        <v>0</v>
      </c>
      <c r="AQ85" s="23">
        <f>+'Cu1'!AQ85</f>
        <v>0</v>
      </c>
      <c r="AR85" s="23">
        <f>+'Cu1'!AR85</f>
        <v>0</v>
      </c>
      <c r="AS85" s="23">
        <f>+'Cu1'!AS85</f>
        <v>0</v>
      </c>
      <c r="AT85" s="23">
        <f>+'Cu1'!AT85</f>
        <v>0</v>
      </c>
      <c r="AU85" s="23">
        <f>+'Cu1'!AU85</f>
        <v>0</v>
      </c>
      <c r="AV85" s="39">
        <f>+'Cu1'!AV85</f>
        <v>0</v>
      </c>
      <c r="AW85" s="39">
        <f>+'Cu1'!AW85</f>
        <v>0</v>
      </c>
      <c r="AX85" s="39">
        <f>+'Cu1'!AX85</f>
        <v>0</v>
      </c>
      <c r="AY85" s="39">
        <f>+'Cu1'!AY85</f>
        <v>0</v>
      </c>
      <c r="AZ85" s="39">
        <f>+'Cu1'!AZ85</f>
        <v>0</v>
      </c>
      <c r="BA85" s="39">
        <f>+'Cu1'!BA85</f>
        <v>0</v>
      </c>
      <c r="BB85" s="39">
        <f>+'Cu1'!BB85</f>
        <v>0</v>
      </c>
      <c r="BC85" s="39">
        <f>+'Cu1'!BC85</f>
        <v>0</v>
      </c>
      <c r="BD85" s="39">
        <f>+'Cu1'!BD85</f>
        <v>0</v>
      </c>
      <c r="BE85" s="39">
        <f>+'Cu1'!BE85</f>
        <v>0</v>
      </c>
      <c r="BF85" s="39">
        <f>+'Cu1'!BF85</f>
        <v>0</v>
      </c>
      <c r="BG85" s="39">
        <f>+'Cu1'!BG85</f>
        <v>0</v>
      </c>
    </row>
    <row r="86" spans="1:59" s="40" customFormat="1" hidden="1">
      <c r="A86" s="36">
        <f>+'Cu1'!A86</f>
        <v>37</v>
      </c>
      <c r="B86" s="36">
        <f>+'Cu1'!B86</f>
        <v>640</v>
      </c>
      <c r="C86" s="29" t="str">
        <f>+'Cu1'!C86</f>
        <v>DESHERBAT</v>
      </c>
      <c r="D86" s="29" t="str">
        <f>+'Cu1'!D86</f>
        <v>Desherbat manual 2,5h/1.000 m2</v>
      </c>
      <c r="E86" s="37">
        <f>+'Cu1'!E86</f>
        <v>2500</v>
      </c>
      <c r="F86" s="28">
        <f>+'Cu1'!F86</f>
        <v>6.25</v>
      </c>
      <c r="G86" s="28">
        <f>+'Cu1'!G86</f>
        <v>0</v>
      </c>
      <c r="H86" s="28">
        <f>+'Cu1'!H86</f>
        <v>0</v>
      </c>
      <c r="I86" s="28">
        <f>+'Cu1'!I86</f>
        <v>0</v>
      </c>
      <c r="J86" s="28">
        <f>+'Cu1'!J86</f>
        <v>0</v>
      </c>
      <c r="K86" s="28">
        <f>+'Cu1'!K86</f>
        <v>0</v>
      </c>
      <c r="L86" s="28">
        <f>+'Cu1'!L86</f>
        <v>0</v>
      </c>
      <c r="M86" s="28">
        <f>+'Cu1'!M86</f>
        <v>0</v>
      </c>
      <c r="N86" s="28">
        <f>+'Cu1'!N86</f>
        <v>0</v>
      </c>
      <c r="O86" s="29">
        <f>+'Cu1'!O86</f>
        <v>0</v>
      </c>
      <c r="P86" s="30">
        <f>+'Cu1'!P86</f>
        <v>0</v>
      </c>
      <c r="Q86" s="28">
        <f>+'Cu1'!Q86</f>
        <v>0</v>
      </c>
      <c r="R86" s="29">
        <f>+'Cu1'!R86</f>
        <v>0</v>
      </c>
      <c r="S86" s="29">
        <f>+'Cu1'!S86</f>
        <v>0</v>
      </c>
      <c r="T86" s="29">
        <f>+'Cu1'!T86</f>
        <v>0</v>
      </c>
      <c r="U86" s="29">
        <f>+'Cu1'!U86</f>
        <v>0</v>
      </c>
      <c r="V86" s="29">
        <f>+'Cu1'!V86</f>
        <v>0</v>
      </c>
      <c r="W86" s="29">
        <f>+'Cu1'!W86</f>
        <v>0</v>
      </c>
      <c r="X86" s="29">
        <f>+'Cu1'!X86</f>
        <v>0</v>
      </c>
      <c r="Y86" s="29">
        <f>+'Cu1'!Y86</f>
        <v>0</v>
      </c>
      <c r="Z86" s="28">
        <f>+'Cu1'!Z86</f>
        <v>0</v>
      </c>
      <c r="AA86" s="28">
        <f>+'Cu1'!AA86</f>
        <v>0</v>
      </c>
      <c r="AB86" s="29">
        <f>+'Cu1'!AB86</f>
        <v>0</v>
      </c>
      <c r="AC86" s="29">
        <f>+'Cu1'!AC86</f>
        <v>0</v>
      </c>
      <c r="AD86" s="29">
        <f>+'Cu1'!AD86</f>
        <v>0</v>
      </c>
      <c r="AE86" s="28">
        <f>+'Cu1'!AE86</f>
        <v>0</v>
      </c>
      <c r="AF86" s="28">
        <f>+'Cu1'!AF86</f>
        <v>0</v>
      </c>
      <c r="AG86" s="29">
        <f>+'Cu1'!AG86</f>
        <v>0</v>
      </c>
      <c r="AH86" s="29">
        <f>+'Cu1'!AH86</f>
        <v>0</v>
      </c>
      <c r="AI86" s="29">
        <f>+'Cu1'!AI86</f>
        <v>0</v>
      </c>
      <c r="AJ86" s="29">
        <f>+'Cu1'!AJ86</f>
        <v>0</v>
      </c>
      <c r="AK86" s="29">
        <f>+'Cu1'!AK86</f>
        <v>0</v>
      </c>
      <c r="AL86" s="29">
        <f>+'Cu1'!AL86</f>
        <v>0</v>
      </c>
      <c r="AM86" s="29">
        <f>+'Cu1'!AM86</f>
        <v>0</v>
      </c>
      <c r="AN86" s="29">
        <f>+'Cu1'!AN86</f>
        <v>0</v>
      </c>
      <c r="AO86" s="29">
        <f>+'Cu1'!AO86</f>
        <v>0</v>
      </c>
      <c r="AP86" s="29">
        <f>+'Cu1'!AP86</f>
        <v>0</v>
      </c>
      <c r="AQ86" s="29">
        <f>+'Cu1'!AQ86</f>
        <v>0</v>
      </c>
      <c r="AR86" s="29">
        <f>+'Cu1'!AR86</f>
        <v>0</v>
      </c>
      <c r="AS86" s="29">
        <f>+'Cu1'!AS86</f>
        <v>0</v>
      </c>
      <c r="AT86" s="29">
        <f>+'Cu1'!AT86</f>
        <v>0</v>
      </c>
      <c r="AU86" s="29">
        <f>+'Cu1'!AU86</f>
        <v>0</v>
      </c>
      <c r="AV86" s="40">
        <f>+'Cu1'!AV86</f>
        <v>0</v>
      </c>
      <c r="AW86" s="40">
        <f>+'Cu1'!AW86</f>
        <v>0</v>
      </c>
      <c r="AX86" s="40">
        <f>+'Cu1'!AX86</f>
        <v>0</v>
      </c>
      <c r="AY86" s="40">
        <f>+'Cu1'!AY86</f>
        <v>0</v>
      </c>
      <c r="AZ86" s="40">
        <f>+'Cu1'!AZ86</f>
        <v>0</v>
      </c>
      <c r="BA86" s="40">
        <f>+'Cu1'!BA86</f>
        <v>0</v>
      </c>
      <c r="BB86" s="40">
        <f>+'Cu1'!BB86</f>
        <v>0</v>
      </c>
      <c r="BC86" s="40">
        <f>+'Cu1'!BC86</f>
        <v>0</v>
      </c>
      <c r="BD86" s="40">
        <f>+'Cu1'!BD86</f>
        <v>0</v>
      </c>
      <c r="BE86" s="40">
        <f>+'Cu1'!BE86</f>
        <v>0</v>
      </c>
      <c r="BF86" s="40">
        <f>+'Cu1'!BF86</f>
        <v>0</v>
      </c>
      <c r="BG86" s="40">
        <f>+'Cu1'!BG86</f>
        <v>0</v>
      </c>
    </row>
    <row r="87" spans="1:59" s="39" customFormat="1" hidden="1">
      <c r="A87" s="36">
        <f>+'Cu1'!A87</f>
        <v>38</v>
      </c>
      <c r="B87" s="35">
        <f>+'Cu1'!B87</f>
        <v>650</v>
      </c>
      <c r="C87" s="23" t="str">
        <f>+'Cu1'!C87</f>
        <v>DESHERBAT</v>
      </c>
      <c r="D87" s="23" t="str">
        <f>+'Cu1'!D87</f>
        <v>Desherbat manual 5h/1.000  m2</v>
      </c>
      <c r="E87" s="21">
        <f>+'Cu1'!E87</f>
        <v>2500</v>
      </c>
      <c r="F87" s="22">
        <f>+'Cu1'!F87</f>
        <v>12.5</v>
      </c>
      <c r="G87" s="22">
        <f>+'Cu1'!G87</f>
        <v>0</v>
      </c>
      <c r="H87" s="22">
        <f>+'Cu1'!H87</f>
        <v>0</v>
      </c>
      <c r="I87" s="22">
        <f>+'Cu1'!I87</f>
        <v>0</v>
      </c>
      <c r="J87" s="22">
        <f>+'Cu1'!J87</f>
        <v>0</v>
      </c>
      <c r="K87" s="22">
        <f>+'Cu1'!K87</f>
        <v>0</v>
      </c>
      <c r="L87" s="22">
        <f>+'Cu1'!L87</f>
        <v>0</v>
      </c>
      <c r="M87" s="22">
        <f>+'Cu1'!M87</f>
        <v>0</v>
      </c>
      <c r="N87" s="22">
        <f>+'Cu1'!N87</f>
        <v>0</v>
      </c>
      <c r="O87" s="23">
        <f>+'Cu1'!O87</f>
        <v>0</v>
      </c>
      <c r="P87" s="24">
        <f>+'Cu1'!P87</f>
        <v>0</v>
      </c>
      <c r="Q87" s="22">
        <f>+'Cu1'!Q87</f>
        <v>0</v>
      </c>
      <c r="R87" s="23">
        <f>+'Cu1'!R87</f>
        <v>0</v>
      </c>
      <c r="S87" s="23">
        <f>+'Cu1'!S87</f>
        <v>0</v>
      </c>
      <c r="T87" s="23">
        <f>+'Cu1'!T87</f>
        <v>0</v>
      </c>
      <c r="U87" s="23">
        <f>+'Cu1'!U87</f>
        <v>0</v>
      </c>
      <c r="V87" s="23">
        <f>+'Cu1'!V87</f>
        <v>0</v>
      </c>
      <c r="W87" s="23">
        <f>+'Cu1'!W87</f>
        <v>0</v>
      </c>
      <c r="X87" s="23">
        <f>+'Cu1'!X87</f>
        <v>0</v>
      </c>
      <c r="Y87" s="23">
        <f>+'Cu1'!Y87</f>
        <v>0</v>
      </c>
      <c r="Z87" s="22">
        <f>+'Cu1'!Z87</f>
        <v>0</v>
      </c>
      <c r="AA87" s="22">
        <f>+'Cu1'!AA87</f>
        <v>0</v>
      </c>
      <c r="AB87" s="23">
        <f>+'Cu1'!AB87</f>
        <v>0</v>
      </c>
      <c r="AC87" s="23">
        <f>+'Cu1'!AC87</f>
        <v>0</v>
      </c>
      <c r="AD87" s="23">
        <f>+'Cu1'!AD87</f>
        <v>0</v>
      </c>
      <c r="AE87" s="22">
        <f>+'Cu1'!AE87</f>
        <v>0</v>
      </c>
      <c r="AF87" s="22">
        <f>+'Cu1'!AF87</f>
        <v>0</v>
      </c>
      <c r="AG87" s="23">
        <f>+'Cu1'!AG87</f>
        <v>0</v>
      </c>
      <c r="AH87" s="23">
        <f>+'Cu1'!AH87</f>
        <v>0</v>
      </c>
      <c r="AI87" s="23">
        <f>+'Cu1'!AI87</f>
        <v>0</v>
      </c>
      <c r="AJ87" s="23">
        <f>+'Cu1'!AJ87</f>
        <v>0</v>
      </c>
      <c r="AK87" s="23">
        <f>+'Cu1'!AK87</f>
        <v>0</v>
      </c>
      <c r="AL87" s="23">
        <f>+'Cu1'!AL87</f>
        <v>0</v>
      </c>
      <c r="AM87" s="23">
        <f>+'Cu1'!AM87</f>
        <v>0</v>
      </c>
      <c r="AN87" s="23">
        <f>+'Cu1'!AN87</f>
        <v>0</v>
      </c>
      <c r="AO87" s="23">
        <f>+'Cu1'!AO87</f>
        <v>0</v>
      </c>
      <c r="AP87" s="23">
        <f>+'Cu1'!AP87</f>
        <v>0</v>
      </c>
      <c r="AQ87" s="23">
        <f>+'Cu1'!AQ87</f>
        <v>0</v>
      </c>
      <c r="AR87" s="23">
        <f>+'Cu1'!AR87</f>
        <v>0</v>
      </c>
      <c r="AS87" s="23">
        <f>+'Cu1'!AS87</f>
        <v>0</v>
      </c>
      <c r="AT87" s="23">
        <f>+'Cu1'!AT87</f>
        <v>0</v>
      </c>
      <c r="AU87" s="23">
        <f>+'Cu1'!AU87</f>
        <v>0</v>
      </c>
      <c r="AV87" s="39">
        <f>+'Cu1'!AV87</f>
        <v>0</v>
      </c>
      <c r="AW87" s="39">
        <f>+'Cu1'!AW87</f>
        <v>0</v>
      </c>
      <c r="AX87" s="39">
        <f>+'Cu1'!AX87</f>
        <v>0</v>
      </c>
      <c r="AY87" s="39">
        <f>+'Cu1'!AY87</f>
        <v>0</v>
      </c>
      <c r="AZ87" s="39">
        <f>+'Cu1'!AZ87</f>
        <v>0</v>
      </c>
      <c r="BA87" s="39">
        <f>+'Cu1'!BA87</f>
        <v>0</v>
      </c>
      <c r="BB87" s="39">
        <f>+'Cu1'!BB87</f>
        <v>0</v>
      </c>
      <c r="BC87" s="39">
        <f>+'Cu1'!BC87</f>
        <v>0</v>
      </c>
      <c r="BD87" s="39">
        <f>+'Cu1'!BD87</f>
        <v>0</v>
      </c>
      <c r="BE87" s="39">
        <f>+'Cu1'!BE87</f>
        <v>0</v>
      </c>
      <c r="BF87" s="39">
        <f>+'Cu1'!BF87</f>
        <v>0</v>
      </c>
      <c r="BG87" s="39">
        <f>+'Cu1'!BG87</f>
        <v>0</v>
      </c>
    </row>
    <row r="88" spans="1:59" s="40" customFormat="1" hidden="1">
      <c r="A88" s="36">
        <f>+'Cu1'!A88</f>
        <v>39</v>
      </c>
      <c r="B88" s="36">
        <f>+'Cu1'!B88</f>
        <v>660</v>
      </c>
      <c r="C88" s="29" t="str">
        <f>+'Cu1'!C88</f>
        <v>DESHERBAT</v>
      </c>
      <c r="D88" s="29" t="str">
        <f>+'Cu1'!D88</f>
        <v>Desherbat manual 6,5h/1.000  m2</v>
      </c>
      <c r="E88" s="37">
        <f>+'Cu1'!E88</f>
        <v>2500</v>
      </c>
      <c r="F88" s="28">
        <f>+'Cu1'!F88</f>
        <v>16.25</v>
      </c>
      <c r="G88" s="28">
        <f>+'Cu1'!G88</f>
        <v>0</v>
      </c>
      <c r="H88" s="28">
        <f>+'Cu1'!H88</f>
        <v>0</v>
      </c>
      <c r="I88" s="28">
        <f>+'Cu1'!I88</f>
        <v>0</v>
      </c>
      <c r="J88" s="28">
        <f>+'Cu1'!J88</f>
        <v>0</v>
      </c>
      <c r="K88" s="28">
        <f>+'Cu1'!K88</f>
        <v>0</v>
      </c>
      <c r="L88" s="28">
        <f>+'Cu1'!L88</f>
        <v>0</v>
      </c>
      <c r="M88" s="28">
        <f>+'Cu1'!M88</f>
        <v>0</v>
      </c>
      <c r="N88" s="28">
        <f>+'Cu1'!N88</f>
        <v>0</v>
      </c>
      <c r="O88" s="29">
        <f>+'Cu1'!O88</f>
        <v>0</v>
      </c>
      <c r="P88" s="30">
        <f>+'Cu1'!P88</f>
        <v>0</v>
      </c>
      <c r="Q88" s="28">
        <f>+'Cu1'!Q88</f>
        <v>0</v>
      </c>
      <c r="R88" s="29">
        <f>+'Cu1'!R88</f>
        <v>0</v>
      </c>
      <c r="S88" s="29">
        <f>+'Cu1'!S88</f>
        <v>0</v>
      </c>
      <c r="T88" s="29">
        <f>+'Cu1'!T88</f>
        <v>0</v>
      </c>
      <c r="U88" s="29">
        <f>+'Cu1'!U88</f>
        <v>0</v>
      </c>
      <c r="V88" s="29">
        <f>+'Cu1'!V88</f>
        <v>0</v>
      </c>
      <c r="W88" s="29">
        <f>+'Cu1'!W88</f>
        <v>0</v>
      </c>
      <c r="X88" s="29">
        <f>+'Cu1'!X88</f>
        <v>0</v>
      </c>
      <c r="Y88" s="29">
        <f>+'Cu1'!Y88</f>
        <v>0</v>
      </c>
      <c r="Z88" s="28">
        <f>+'Cu1'!Z88</f>
        <v>0</v>
      </c>
      <c r="AA88" s="28">
        <f>+'Cu1'!AA88</f>
        <v>0</v>
      </c>
      <c r="AB88" s="29">
        <f>+'Cu1'!AB88</f>
        <v>0</v>
      </c>
      <c r="AC88" s="29">
        <f>+'Cu1'!AC88</f>
        <v>0</v>
      </c>
      <c r="AD88" s="29">
        <f>+'Cu1'!AD88</f>
        <v>0</v>
      </c>
      <c r="AE88" s="28">
        <f>+'Cu1'!AE88</f>
        <v>0</v>
      </c>
      <c r="AF88" s="28">
        <f>+'Cu1'!AF88</f>
        <v>0</v>
      </c>
      <c r="AG88" s="29">
        <f>+'Cu1'!AG88</f>
        <v>0</v>
      </c>
      <c r="AH88" s="29">
        <f>+'Cu1'!AH88</f>
        <v>0</v>
      </c>
      <c r="AI88" s="29">
        <f>+'Cu1'!AI88</f>
        <v>0</v>
      </c>
      <c r="AJ88" s="29">
        <f>+'Cu1'!AJ88</f>
        <v>0</v>
      </c>
      <c r="AK88" s="29">
        <f>+'Cu1'!AK88</f>
        <v>0</v>
      </c>
      <c r="AL88" s="29">
        <f>+'Cu1'!AL88</f>
        <v>0</v>
      </c>
      <c r="AM88" s="29">
        <f>+'Cu1'!AM88</f>
        <v>0</v>
      </c>
      <c r="AN88" s="29">
        <f>+'Cu1'!AN88</f>
        <v>0</v>
      </c>
      <c r="AO88" s="29">
        <f>+'Cu1'!AO88</f>
        <v>0</v>
      </c>
      <c r="AP88" s="29">
        <f>+'Cu1'!AP88</f>
        <v>0</v>
      </c>
      <c r="AQ88" s="29">
        <f>+'Cu1'!AQ88</f>
        <v>0</v>
      </c>
      <c r="AR88" s="29">
        <f>+'Cu1'!AR88</f>
        <v>0</v>
      </c>
      <c r="AS88" s="29">
        <f>+'Cu1'!AS88</f>
        <v>0</v>
      </c>
      <c r="AT88" s="29">
        <f>+'Cu1'!AT88</f>
        <v>0</v>
      </c>
      <c r="AU88" s="29">
        <f>+'Cu1'!AU88</f>
        <v>0</v>
      </c>
      <c r="AV88" s="40">
        <f>+'Cu1'!AV88</f>
        <v>0</v>
      </c>
      <c r="AW88" s="40">
        <f>+'Cu1'!AW88</f>
        <v>0</v>
      </c>
      <c r="AX88" s="40">
        <f>+'Cu1'!AX88</f>
        <v>0</v>
      </c>
      <c r="AY88" s="40">
        <f>+'Cu1'!AY88</f>
        <v>0</v>
      </c>
      <c r="AZ88" s="40">
        <f>+'Cu1'!AZ88</f>
        <v>0</v>
      </c>
      <c r="BA88" s="40">
        <f>+'Cu1'!BA88</f>
        <v>0</v>
      </c>
      <c r="BB88" s="40">
        <f>+'Cu1'!BB88</f>
        <v>0</v>
      </c>
      <c r="BC88" s="40">
        <f>+'Cu1'!BC88</f>
        <v>0</v>
      </c>
      <c r="BD88" s="40">
        <f>+'Cu1'!BD88</f>
        <v>0</v>
      </c>
      <c r="BE88" s="40">
        <f>+'Cu1'!BE88</f>
        <v>0</v>
      </c>
      <c r="BF88" s="40">
        <f>+'Cu1'!BF88</f>
        <v>0</v>
      </c>
      <c r="BG88" s="40">
        <f>+'Cu1'!BG88</f>
        <v>0</v>
      </c>
    </row>
    <row r="89" spans="1:59" s="39" customFormat="1" hidden="1">
      <c r="A89" s="36">
        <f>+'Cu1'!A89</f>
        <v>40</v>
      </c>
      <c r="B89" s="35">
        <f>+'Cu1'!B89</f>
        <v>670</v>
      </c>
      <c r="C89" s="23" t="str">
        <f>+'Cu1'!C89</f>
        <v>DESHERBAT</v>
      </c>
      <c r="D89" s="23" t="str">
        <f>+'Cu1'!D89</f>
        <v>Calçar-desherbar</v>
      </c>
      <c r="E89" s="21">
        <f>+'Cu1'!E89</f>
        <v>2500</v>
      </c>
      <c r="F89" s="22">
        <f>+'Cu1'!F89</f>
        <v>0</v>
      </c>
      <c r="G89" s="22">
        <f>+'Cu1'!G89</f>
        <v>0.66666666666666663</v>
      </c>
      <c r="H89" s="22">
        <f>+'Cu1'!H89</f>
        <v>0</v>
      </c>
      <c r="I89" s="22">
        <f>+'Cu1'!I89</f>
        <v>0</v>
      </c>
      <c r="J89" s="22">
        <f>+'Cu1'!J89</f>
        <v>0</v>
      </c>
      <c r="K89" s="22">
        <f>+'Cu1'!K89</f>
        <v>0</v>
      </c>
      <c r="L89" s="22">
        <f>+'Cu1'!L89</f>
        <v>0</v>
      </c>
      <c r="M89" s="22">
        <f>+'Cu1'!M89</f>
        <v>0</v>
      </c>
      <c r="N89" s="22">
        <f>+'Cu1'!N89</f>
        <v>0</v>
      </c>
      <c r="O89" s="23">
        <f>+'Cu1'!O89</f>
        <v>0</v>
      </c>
      <c r="P89" s="24">
        <f>+'Cu1'!P89</f>
        <v>0</v>
      </c>
      <c r="Q89" s="22">
        <f>+'Cu1'!Q89</f>
        <v>0</v>
      </c>
      <c r="R89" s="23">
        <f>+'Cu1'!R89</f>
        <v>0</v>
      </c>
      <c r="S89" s="23">
        <f>+'Cu1'!S89</f>
        <v>0</v>
      </c>
      <c r="T89" s="23">
        <f>+'Cu1'!T89</f>
        <v>0</v>
      </c>
      <c r="U89" s="23">
        <f>+'Cu1'!U89</f>
        <v>0</v>
      </c>
      <c r="V89" s="23">
        <f>+'Cu1'!V89</f>
        <v>0</v>
      </c>
      <c r="W89" s="23">
        <f>+'Cu1'!W89</f>
        <v>0</v>
      </c>
      <c r="X89" s="23">
        <f>+'Cu1'!X89</f>
        <v>0</v>
      </c>
      <c r="Y89" s="23">
        <f>+'Cu1'!Y89</f>
        <v>0</v>
      </c>
      <c r="Z89" s="22">
        <f>+'Cu1'!Z89</f>
        <v>0</v>
      </c>
      <c r="AA89" s="22">
        <f>+'Cu1'!AA89</f>
        <v>0</v>
      </c>
      <c r="AB89" s="23">
        <f>+'Cu1'!AB89</f>
        <v>0</v>
      </c>
      <c r="AC89" s="23">
        <f>+'Cu1'!AC89</f>
        <v>0</v>
      </c>
      <c r="AD89" s="23">
        <f>+'Cu1'!AD89</f>
        <v>0</v>
      </c>
      <c r="AE89" s="22">
        <f>+'Cu1'!AE89</f>
        <v>0</v>
      </c>
      <c r="AF89" s="22">
        <f>+'Cu1'!AF89</f>
        <v>0</v>
      </c>
      <c r="AG89" s="23">
        <f>+'Cu1'!AG89</f>
        <v>0</v>
      </c>
      <c r="AH89" s="23">
        <f>+'Cu1'!AH89</f>
        <v>0</v>
      </c>
      <c r="AI89" s="23">
        <f>+'Cu1'!AI89</f>
        <v>0</v>
      </c>
      <c r="AJ89" s="23">
        <f>+'Cu1'!AJ89</f>
        <v>0</v>
      </c>
      <c r="AK89" s="23">
        <f>+'Cu1'!AK89</f>
        <v>0</v>
      </c>
      <c r="AL89" s="23">
        <f>+'Cu1'!AL89</f>
        <v>0</v>
      </c>
      <c r="AM89" s="23">
        <f>+'Cu1'!AM89</f>
        <v>0</v>
      </c>
      <c r="AN89" s="23">
        <f>+'Cu1'!AN89</f>
        <v>0</v>
      </c>
      <c r="AO89" s="23">
        <f>+'Cu1'!AO89</f>
        <v>0</v>
      </c>
      <c r="AP89" s="23">
        <f>+'Cu1'!AP89</f>
        <v>0</v>
      </c>
      <c r="AQ89" s="23">
        <f>+'Cu1'!AQ89</f>
        <v>0</v>
      </c>
      <c r="AR89" s="23">
        <f>+'Cu1'!AR89</f>
        <v>0</v>
      </c>
      <c r="AS89" s="23">
        <f>+'Cu1'!AS89</f>
        <v>0</v>
      </c>
      <c r="AT89" s="23">
        <f>+'Cu1'!AT89</f>
        <v>0</v>
      </c>
      <c r="AU89" s="23">
        <f>+'Cu1'!AU89</f>
        <v>0</v>
      </c>
      <c r="AV89" s="39">
        <f>+'Cu1'!AV89</f>
        <v>0</v>
      </c>
      <c r="AW89" s="39">
        <f>+'Cu1'!AW89</f>
        <v>0</v>
      </c>
      <c r="AX89" s="39">
        <f>+'Cu1'!AX89</f>
        <v>0</v>
      </c>
      <c r="AY89" s="39">
        <f>+'Cu1'!AY89</f>
        <v>0</v>
      </c>
      <c r="AZ89" s="39">
        <f>+'Cu1'!AZ89</f>
        <v>0</v>
      </c>
      <c r="BA89" s="39">
        <f>+'Cu1'!BA89</f>
        <v>0</v>
      </c>
      <c r="BB89" s="39">
        <f>+'Cu1'!BB89</f>
        <v>0</v>
      </c>
      <c r="BC89" s="39">
        <f>+'Cu1'!BC89</f>
        <v>0</v>
      </c>
      <c r="BD89" s="39">
        <f>+'Cu1'!BD89</f>
        <v>0</v>
      </c>
      <c r="BE89" s="39">
        <f>+'Cu1'!BE89</f>
        <v>0</v>
      </c>
      <c r="BF89" s="39">
        <f>+'Cu1'!BF89</f>
        <v>0</v>
      </c>
      <c r="BG89" s="39">
        <f>+'Cu1'!BG89</f>
        <v>0</v>
      </c>
    </row>
    <row r="90" spans="1:59" s="40" customFormat="1" hidden="1">
      <c r="A90" s="36">
        <f>+'Cu1'!A90</f>
        <v>41</v>
      </c>
      <c r="B90" s="36">
        <f>+'Cu1'!B90</f>
        <v>680</v>
      </c>
      <c r="C90" s="29" t="str">
        <f>+'Cu1'!C90</f>
        <v>DESHERBAT</v>
      </c>
      <c r="D90" s="29" t="str">
        <f>+'Cu1'!D90</f>
        <v>Col·locar plàstic a mà</v>
      </c>
      <c r="E90" s="37">
        <f>+'Cu1'!E90</f>
        <v>2500</v>
      </c>
      <c r="F90" s="28">
        <f>+'Cu1'!F90</f>
        <v>25.176233635448135</v>
      </c>
      <c r="G90" s="28">
        <f>+'Cu1'!G90</f>
        <v>0</v>
      </c>
      <c r="H90" s="28">
        <f>+'Cu1'!H90</f>
        <v>0</v>
      </c>
      <c r="I90" s="28">
        <f>+'Cu1'!I90</f>
        <v>0</v>
      </c>
      <c r="J90" s="28">
        <f>+'Cu1'!J90</f>
        <v>0</v>
      </c>
      <c r="K90" s="28">
        <f>+'Cu1'!K90</f>
        <v>0</v>
      </c>
      <c r="L90" s="28">
        <f>+'Cu1'!L90</f>
        <v>0</v>
      </c>
      <c r="M90" s="28">
        <f>+'Cu1'!M90</f>
        <v>0</v>
      </c>
      <c r="N90" s="28">
        <f>+'Cu1'!N90</f>
        <v>0</v>
      </c>
      <c r="O90" s="29">
        <f>+'Cu1'!O90</f>
        <v>0</v>
      </c>
      <c r="P90" s="30">
        <f>+'Cu1'!P90</f>
        <v>0</v>
      </c>
      <c r="Q90" s="28">
        <f>+'Cu1'!Q90</f>
        <v>0</v>
      </c>
      <c r="R90" s="29">
        <f>+'Cu1'!R90</f>
        <v>0</v>
      </c>
      <c r="S90" s="29">
        <f>+'Cu1'!S90</f>
        <v>0</v>
      </c>
      <c r="T90" s="29">
        <f>+'Cu1'!T90</f>
        <v>0</v>
      </c>
      <c r="U90" s="29">
        <f>+'Cu1'!U90</f>
        <v>0</v>
      </c>
      <c r="V90" s="29">
        <f>+'Cu1'!V90</f>
        <v>0</v>
      </c>
      <c r="W90" s="29">
        <f>+'Cu1'!W90</f>
        <v>0</v>
      </c>
      <c r="X90" s="29">
        <f>+'Cu1'!X90</f>
        <v>0</v>
      </c>
      <c r="Y90" s="29">
        <f>+'Cu1'!Y90</f>
        <v>0</v>
      </c>
      <c r="Z90" s="28">
        <f>+'Cu1'!Z90</f>
        <v>1</v>
      </c>
      <c r="AA90" s="28">
        <f>+'Cu1'!AA90</f>
        <v>0</v>
      </c>
      <c r="AB90" s="29">
        <f>+'Cu1'!AB90</f>
        <v>0</v>
      </c>
      <c r="AC90" s="29">
        <f>+'Cu1'!AC90</f>
        <v>0</v>
      </c>
      <c r="AD90" s="29">
        <f>+'Cu1'!AD90</f>
        <v>0</v>
      </c>
      <c r="AE90" s="28">
        <f>+'Cu1'!AE90</f>
        <v>0</v>
      </c>
      <c r="AF90" s="28">
        <f>+'Cu1'!AF90</f>
        <v>0</v>
      </c>
      <c r="AG90" s="29">
        <f>+'Cu1'!AG90</f>
        <v>0</v>
      </c>
      <c r="AH90" s="29">
        <f>+'Cu1'!AH90</f>
        <v>0</v>
      </c>
      <c r="AI90" s="29">
        <f>+'Cu1'!AI90</f>
        <v>0</v>
      </c>
      <c r="AJ90" s="29">
        <f>+'Cu1'!AJ90</f>
        <v>0</v>
      </c>
      <c r="AK90" s="29">
        <f>+'Cu1'!AK90</f>
        <v>0</v>
      </c>
      <c r="AL90" s="29">
        <f>+'Cu1'!AL90</f>
        <v>0</v>
      </c>
      <c r="AM90" s="29">
        <f>+'Cu1'!AM90</f>
        <v>0</v>
      </c>
      <c r="AN90" s="29">
        <f>+'Cu1'!AN90</f>
        <v>0</v>
      </c>
      <c r="AO90" s="46">
        <f>+'Cu1'!AO90</f>
        <v>1666.6666666666665</v>
      </c>
      <c r="AP90" s="29">
        <f>+'Cu1'!AP90</f>
        <v>0</v>
      </c>
      <c r="AQ90" s="29">
        <f>+'Cu1'!AQ90</f>
        <v>0</v>
      </c>
      <c r="AR90" s="29">
        <f>+'Cu1'!AR90</f>
        <v>0</v>
      </c>
      <c r="AS90" s="29">
        <f>+'Cu1'!AS90</f>
        <v>0</v>
      </c>
      <c r="AT90" s="29">
        <f>+'Cu1'!AT90</f>
        <v>0</v>
      </c>
      <c r="AU90" s="29">
        <f>+'Cu1'!AU90</f>
        <v>0</v>
      </c>
      <c r="AV90" s="40">
        <f>+'Cu1'!AV90</f>
        <v>0</v>
      </c>
      <c r="AW90" s="40">
        <f>+'Cu1'!AW90</f>
        <v>0</v>
      </c>
      <c r="AX90" s="40">
        <f>+'Cu1'!AX90</f>
        <v>0</v>
      </c>
      <c r="AY90" s="40">
        <f>+'Cu1'!AY90</f>
        <v>0</v>
      </c>
      <c r="AZ90" s="40">
        <f>+'Cu1'!AZ90</f>
        <v>0</v>
      </c>
      <c r="BA90" s="40">
        <f>+'Cu1'!BA90</f>
        <v>0</v>
      </c>
      <c r="BB90" s="40">
        <f>+'Cu1'!BB90</f>
        <v>0</v>
      </c>
      <c r="BC90" s="40">
        <f>+'Cu1'!BC90</f>
        <v>0</v>
      </c>
      <c r="BD90" s="40">
        <f>+'Cu1'!BD90</f>
        <v>0</v>
      </c>
      <c r="BE90" s="40">
        <f>+'Cu1'!BE90</f>
        <v>0</v>
      </c>
      <c r="BF90" s="40">
        <f>+'Cu1'!BF90</f>
        <v>0</v>
      </c>
      <c r="BG90" s="40">
        <f>+'Cu1'!BG90</f>
        <v>0</v>
      </c>
    </row>
    <row r="91" spans="1:59" s="39" customFormat="1" hidden="1">
      <c r="A91" s="36">
        <f>+'Cu1'!A91</f>
        <v>42</v>
      </c>
      <c r="B91" s="35">
        <f>+'Cu1'!B91</f>
        <v>710</v>
      </c>
      <c r="C91" s="23" t="str">
        <f>+'Cu1'!C91</f>
        <v xml:space="preserve">ALTRES OPERACIONS </v>
      </c>
      <c r="D91" s="23" t="str">
        <f>+'Cu1'!D91</f>
        <v>Clavar i lligar canyes manual</v>
      </c>
      <c r="E91" s="21">
        <f>+'Cu1'!E91</f>
        <v>2500</v>
      </c>
      <c r="F91" s="22">
        <f>+'Cu1'!F91</f>
        <v>41.664000000000001</v>
      </c>
      <c r="G91" s="22">
        <f>+'Cu1'!G91</f>
        <v>1</v>
      </c>
      <c r="H91" s="22">
        <f>+'Cu1'!H91</f>
        <v>0</v>
      </c>
      <c r="I91" s="22">
        <f>+'Cu1'!I91</f>
        <v>0</v>
      </c>
      <c r="J91" s="22">
        <f>+'Cu1'!J91</f>
        <v>0</v>
      </c>
      <c r="K91" s="22">
        <f>+'Cu1'!K91</f>
        <v>0</v>
      </c>
      <c r="L91" s="22">
        <f>+'Cu1'!L91</f>
        <v>0</v>
      </c>
      <c r="M91" s="22">
        <f>+'Cu1'!M91</f>
        <v>0</v>
      </c>
      <c r="N91" s="22">
        <f>+'Cu1'!N91</f>
        <v>1</v>
      </c>
      <c r="O91" s="23">
        <f>+'Cu1'!O91</f>
        <v>0</v>
      </c>
      <c r="P91" s="24">
        <f>+'Cu1'!P91</f>
        <v>0</v>
      </c>
      <c r="Q91" s="22">
        <f>+'Cu1'!Q91</f>
        <v>0</v>
      </c>
      <c r="R91" s="23">
        <f>+'Cu1'!R91</f>
        <v>0</v>
      </c>
      <c r="S91" s="23">
        <f>+'Cu1'!S91</f>
        <v>0</v>
      </c>
      <c r="T91" s="23">
        <f>+'Cu1'!T91</f>
        <v>0</v>
      </c>
      <c r="U91" s="23">
        <f>+'Cu1'!U91</f>
        <v>0</v>
      </c>
      <c r="V91" s="23">
        <f>+'Cu1'!V91</f>
        <v>0</v>
      </c>
      <c r="W91" s="23">
        <f>+'Cu1'!W91</f>
        <v>0</v>
      </c>
      <c r="X91" s="23">
        <f>+'Cu1'!X91</f>
        <v>0</v>
      </c>
      <c r="Y91" s="23">
        <f>+'Cu1'!Y91</f>
        <v>0</v>
      </c>
      <c r="Z91" s="22">
        <f>+'Cu1'!Z91</f>
        <v>0</v>
      </c>
      <c r="AA91" s="22">
        <f>+'Cu1'!AA91</f>
        <v>0</v>
      </c>
      <c r="AB91" s="23">
        <f>+'Cu1'!AB91</f>
        <v>0</v>
      </c>
      <c r="AC91" s="23">
        <f>+'Cu1'!AC91</f>
        <v>0</v>
      </c>
      <c r="AD91" s="23">
        <f>+'Cu1'!AD91</f>
        <v>0</v>
      </c>
      <c r="AE91" s="22">
        <f>+'Cu1'!AE91</f>
        <v>0</v>
      </c>
      <c r="AF91" s="22">
        <f>+'Cu1'!AF91</f>
        <v>0</v>
      </c>
      <c r="AG91" s="23">
        <f>+'Cu1'!AG91</f>
        <v>0</v>
      </c>
      <c r="AH91" s="23">
        <f>+'Cu1'!AH91</f>
        <v>0</v>
      </c>
      <c r="AI91" s="23">
        <f>+'Cu1'!AI91</f>
        <v>0</v>
      </c>
      <c r="AJ91" s="23">
        <f>+'Cu1'!AJ91</f>
        <v>0</v>
      </c>
      <c r="AK91" s="23">
        <f>+'Cu1'!AK91</f>
        <v>0</v>
      </c>
      <c r="AL91" s="23">
        <f>+'Cu1'!AL91</f>
        <v>0</v>
      </c>
      <c r="AM91" s="23">
        <f>+'Cu1'!AM91</f>
        <v>0</v>
      </c>
      <c r="AN91" s="23">
        <f>+'Cu1'!AN91</f>
        <v>0</v>
      </c>
      <c r="AO91" s="23">
        <f>+'Cu1'!AO91</f>
        <v>0</v>
      </c>
      <c r="AP91" s="25">
        <f>+'Cu1'!AP91</f>
        <v>5208</v>
      </c>
      <c r="AQ91" s="25">
        <f>+'Cu1'!AQ91</f>
        <v>0</v>
      </c>
      <c r="AR91" s="23">
        <f>+'Cu1'!AR91</f>
        <v>0</v>
      </c>
      <c r="AS91" s="23">
        <f>+'Cu1'!AS91</f>
        <v>0</v>
      </c>
      <c r="AT91" s="23">
        <f>+'Cu1'!AT91</f>
        <v>0</v>
      </c>
      <c r="AU91" s="23">
        <f>+'Cu1'!AU91</f>
        <v>0</v>
      </c>
      <c r="AV91" s="39">
        <f>+'Cu1'!AV91</f>
        <v>0</v>
      </c>
      <c r="AW91" s="39">
        <f>+'Cu1'!AW91</f>
        <v>0</v>
      </c>
      <c r="AX91" s="39">
        <f>+'Cu1'!AX91</f>
        <v>0</v>
      </c>
      <c r="AY91" s="39">
        <f>+'Cu1'!AY91</f>
        <v>0</v>
      </c>
      <c r="AZ91" s="39">
        <f>+'Cu1'!AZ91</f>
        <v>0</v>
      </c>
      <c r="BA91" s="39">
        <f>+'Cu1'!BA91</f>
        <v>0</v>
      </c>
      <c r="BB91" s="39">
        <f>+'Cu1'!BB91</f>
        <v>0</v>
      </c>
      <c r="BC91" s="39">
        <f>+'Cu1'!BC91</f>
        <v>0</v>
      </c>
      <c r="BD91" s="39">
        <f>+'Cu1'!BD91</f>
        <v>0</v>
      </c>
      <c r="BE91" s="39">
        <f>+'Cu1'!BE91</f>
        <v>0</v>
      </c>
      <c r="BF91" s="39">
        <f>+'Cu1'!BF91</f>
        <v>0</v>
      </c>
      <c r="BG91" s="39">
        <f>+'Cu1'!BG91</f>
        <v>0</v>
      </c>
    </row>
    <row r="92" spans="1:59" s="40" customFormat="1" hidden="1">
      <c r="A92" s="36">
        <f>+'Cu1'!A92</f>
        <v>43</v>
      </c>
      <c r="B92" s="36">
        <f>+'Cu1'!B92</f>
        <v>720</v>
      </c>
      <c r="C92" s="29" t="str">
        <f>+'Cu1'!C92</f>
        <v xml:space="preserve">ALTRES OPERACIONS </v>
      </c>
      <c r="D92" s="29" t="str">
        <f>+'Cu1'!D92</f>
        <v>Esporgar i lligar tomaqueres</v>
      </c>
      <c r="E92" s="37">
        <f>+'Cu1'!E92</f>
        <v>2500</v>
      </c>
      <c r="F92" s="28">
        <f>+'Cu1'!F92</f>
        <v>1475.5999999999983</v>
      </c>
      <c r="G92" s="28">
        <f>+'Cu1'!G92</f>
        <v>0</v>
      </c>
      <c r="H92" s="28">
        <f>+'Cu1'!H92</f>
        <v>0</v>
      </c>
      <c r="I92" s="28">
        <f>+'Cu1'!I92</f>
        <v>0</v>
      </c>
      <c r="J92" s="28">
        <f>+'Cu1'!J92</f>
        <v>0</v>
      </c>
      <c r="K92" s="28">
        <f>+'Cu1'!K92</f>
        <v>0</v>
      </c>
      <c r="L92" s="28">
        <f>+'Cu1'!L92</f>
        <v>0</v>
      </c>
      <c r="M92" s="28">
        <f>+'Cu1'!M92</f>
        <v>0</v>
      </c>
      <c r="N92" s="28">
        <f>+'Cu1'!N92</f>
        <v>0</v>
      </c>
      <c r="O92" s="29">
        <f>+'Cu1'!O92</f>
        <v>0</v>
      </c>
      <c r="P92" s="30">
        <f>+'Cu1'!P92</f>
        <v>0</v>
      </c>
      <c r="Q92" s="28">
        <f>+'Cu1'!Q92</f>
        <v>0</v>
      </c>
      <c r="R92" s="29">
        <f>+'Cu1'!R92</f>
        <v>0</v>
      </c>
      <c r="S92" s="29">
        <f>+'Cu1'!S92</f>
        <v>0</v>
      </c>
      <c r="T92" s="29">
        <f>+'Cu1'!T92</f>
        <v>0</v>
      </c>
      <c r="U92" s="29">
        <f>+'Cu1'!U92</f>
        <v>0</v>
      </c>
      <c r="V92" s="29">
        <f>+'Cu1'!V92</f>
        <v>0</v>
      </c>
      <c r="W92" s="29">
        <f>+'Cu1'!W92</f>
        <v>0</v>
      </c>
      <c r="X92" s="29">
        <f>+'Cu1'!X92</f>
        <v>0</v>
      </c>
      <c r="Y92" s="29">
        <f>+'Cu1'!Y92</f>
        <v>0</v>
      </c>
      <c r="Z92" s="28">
        <f>+'Cu1'!Z92</f>
        <v>0</v>
      </c>
      <c r="AA92" s="28">
        <f>+'Cu1'!AA92</f>
        <v>0</v>
      </c>
      <c r="AB92" s="29">
        <f>+'Cu1'!AB92</f>
        <v>0</v>
      </c>
      <c r="AC92" s="29">
        <f>+'Cu1'!AC92</f>
        <v>0</v>
      </c>
      <c r="AD92" s="29">
        <f>+'Cu1'!AD92</f>
        <v>0</v>
      </c>
      <c r="AE92" s="28">
        <f>+'Cu1'!AE92</f>
        <v>0</v>
      </c>
      <c r="AF92" s="28">
        <f>+'Cu1'!AF92</f>
        <v>0</v>
      </c>
      <c r="AG92" s="29">
        <f>+'Cu1'!AG92</f>
        <v>0</v>
      </c>
      <c r="AH92" s="29">
        <f>+'Cu1'!AH92</f>
        <v>0</v>
      </c>
      <c r="AI92" s="29">
        <f>+'Cu1'!AI92</f>
        <v>0</v>
      </c>
      <c r="AJ92" s="29">
        <f>+'Cu1'!AJ92</f>
        <v>0</v>
      </c>
      <c r="AK92" s="29">
        <f>+'Cu1'!AK92</f>
        <v>0</v>
      </c>
      <c r="AL92" s="29">
        <f>+'Cu1'!AL92</f>
        <v>0</v>
      </c>
      <c r="AM92" s="29">
        <f>+'Cu1'!AM92</f>
        <v>0</v>
      </c>
      <c r="AN92" s="29">
        <f>+'Cu1'!AN92</f>
        <v>0</v>
      </c>
      <c r="AO92" s="29">
        <f>+'Cu1'!AO92</f>
        <v>0</v>
      </c>
      <c r="AP92" s="29">
        <f>+'Cu1'!AP92</f>
        <v>0</v>
      </c>
      <c r="AQ92" s="29">
        <f>+'Cu1'!AQ92</f>
        <v>0</v>
      </c>
      <c r="AR92" s="29">
        <f>+'Cu1'!AR92</f>
        <v>0</v>
      </c>
      <c r="AS92" s="29">
        <f>+'Cu1'!AS92</f>
        <v>0</v>
      </c>
      <c r="AT92" s="29">
        <f>+'Cu1'!AT92</f>
        <v>0</v>
      </c>
      <c r="AU92" s="29">
        <f>+'Cu1'!AU92</f>
        <v>0</v>
      </c>
      <c r="AV92" s="40">
        <f>+'Cu1'!AV92</f>
        <v>0</v>
      </c>
      <c r="AW92" s="40">
        <f>+'Cu1'!AW92</f>
        <v>0</v>
      </c>
      <c r="AX92" s="40">
        <f>+'Cu1'!AX92</f>
        <v>0</v>
      </c>
      <c r="AY92" s="40">
        <f>+'Cu1'!AY92</f>
        <v>0</v>
      </c>
      <c r="AZ92" s="40">
        <f>+'Cu1'!AZ92</f>
        <v>0</v>
      </c>
      <c r="BA92" s="40">
        <f>+'Cu1'!BA92</f>
        <v>0</v>
      </c>
      <c r="BB92" s="40">
        <f>+'Cu1'!BB92</f>
        <v>0</v>
      </c>
      <c r="BC92" s="40">
        <f>+'Cu1'!BC92</f>
        <v>0</v>
      </c>
      <c r="BD92" s="40">
        <f>+'Cu1'!BD92</f>
        <v>0</v>
      </c>
      <c r="BE92" s="40">
        <f>+'Cu1'!BE92</f>
        <v>0</v>
      </c>
      <c r="BF92" s="40">
        <f>+'Cu1'!BF92</f>
        <v>0</v>
      </c>
      <c r="BG92" s="40">
        <f>+'Cu1'!BG92</f>
        <v>0</v>
      </c>
    </row>
    <row r="93" spans="1:59" s="39" customFormat="1" hidden="1">
      <c r="A93" s="36">
        <f>+'Cu1'!A93</f>
        <v>44</v>
      </c>
      <c r="B93" s="35">
        <f>+'Cu1'!B93</f>
        <v>730</v>
      </c>
      <c r="C93" s="23" t="str">
        <f>+'Cu1'!C93</f>
        <v xml:space="preserve">ALTRES OPERACIONS </v>
      </c>
      <c r="D93" s="23" t="str">
        <f>+'Cu1'!D93</f>
        <v>Renda de la terra</v>
      </c>
      <c r="E93" s="21">
        <f>+'Cu1'!E93</f>
        <v>2500</v>
      </c>
      <c r="F93" s="22">
        <f>+'Cu1'!F93</f>
        <v>0</v>
      </c>
      <c r="G93" s="22">
        <f>+'Cu1'!G93</f>
        <v>0</v>
      </c>
      <c r="H93" s="22">
        <f>+'Cu1'!H93</f>
        <v>0</v>
      </c>
      <c r="I93" s="22">
        <f>+'Cu1'!I93</f>
        <v>0</v>
      </c>
      <c r="J93" s="22">
        <f>+'Cu1'!J93</f>
        <v>0</v>
      </c>
      <c r="K93" s="22">
        <f>+'Cu1'!K93</f>
        <v>0</v>
      </c>
      <c r="L93" s="22">
        <f>+'Cu1'!L93</f>
        <v>0</v>
      </c>
      <c r="M93" s="22">
        <f>+'Cu1'!M93</f>
        <v>0</v>
      </c>
      <c r="N93" s="22">
        <f>+'Cu1'!N93</f>
        <v>0</v>
      </c>
      <c r="O93" s="23">
        <f>+'Cu1'!O93</f>
        <v>0</v>
      </c>
      <c r="P93" s="24">
        <f>+'Cu1'!P93</f>
        <v>0</v>
      </c>
      <c r="Q93" s="22">
        <f>+'Cu1'!Q93</f>
        <v>0</v>
      </c>
      <c r="R93" s="23">
        <f>+'Cu1'!R93</f>
        <v>0</v>
      </c>
      <c r="S93" s="23">
        <f>+'Cu1'!S93</f>
        <v>0</v>
      </c>
      <c r="T93" s="23">
        <f>+'Cu1'!T93</f>
        <v>0</v>
      </c>
      <c r="U93" s="23">
        <f>+'Cu1'!U93</f>
        <v>0</v>
      </c>
      <c r="V93" s="23">
        <f>+'Cu1'!V93</f>
        <v>0</v>
      </c>
      <c r="W93" s="23">
        <f>+'Cu1'!W93</f>
        <v>0</v>
      </c>
      <c r="X93" s="23">
        <f>+'Cu1'!X93</f>
        <v>0</v>
      </c>
      <c r="Y93" s="23">
        <f>+'Cu1'!Y93</f>
        <v>0</v>
      </c>
      <c r="Z93" s="22">
        <f>+'Cu1'!Z93</f>
        <v>0</v>
      </c>
      <c r="AA93" s="22">
        <f>+'Cu1'!AA93</f>
        <v>0</v>
      </c>
      <c r="AB93" s="23">
        <f>+'Cu1'!AB93</f>
        <v>0</v>
      </c>
      <c r="AC93" s="23">
        <f>+'Cu1'!AC93</f>
        <v>0</v>
      </c>
      <c r="AD93" s="23">
        <f>+'Cu1'!AD93</f>
        <v>0</v>
      </c>
      <c r="AE93" s="22">
        <f>+'Cu1'!AE93</f>
        <v>0</v>
      </c>
      <c r="AF93" s="22">
        <f>+'Cu1'!AF93</f>
        <v>0</v>
      </c>
      <c r="AG93" s="23">
        <f>+'Cu1'!AG93</f>
        <v>0</v>
      </c>
      <c r="AH93" s="23">
        <f>+'Cu1'!AH93</f>
        <v>0</v>
      </c>
      <c r="AI93" s="23">
        <f>+'Cu1'!AI93</f>
        <v>0</v>
      </c>
      <c r="AJ93" s="23">
        <f>+'Cu1'!AJ93</f>
        <v>0</v>
      </c>
      <c r="AK93" s="23">
        <f>+'Cu1'!AK93</f>
        <v>0</v>
      </c>
      <c r="AL93" s="23">
        <f>+'Cu1'!AL93</f>
        <v>0</v>
      </c>
      <c r="AM93" s="23">
        <f>+'Cu1'!AM93</f>
        <v>0</v>
      </c>
      <c r="AN93" s="23">
        <f>+'Cu1'!AN93</f>
        <v>0</v>
      </c>
      <c r="AO93" s="23">
        <f>+'Cu1'!AO93</f>
        <v>0</v>
      </c>
      <c r="AP93" s="23">
        <f>+'Cu1'!AP93</f>
        <v>0</v>
      </c>
      <c r="AQ93" s="21">
        <f>+'Cu1'!AQ93</f>
        <v>2500</v>
      </c>
      <c r="AR93" s="23">
        <f>+'Cu1'!AR93</f>
        <v>0</v>
      </c>
      <c r="AS93" s="23">
        <f>+'Cu1'!AS93</f>
        <v>0</v>
      </c>
      <c r="AT93" s="23">
        <f>+'Cu1'!AT93</f>
        <v>0</v>
      </c>
      <c r="AU93" s="23">
        <f>+'Cu1'!AU93</f>
        <v>0</v>
      </c>
      <c r="AV93" s="39">
        <f>+'Cu1'!AV93</f>
        <v>0</v>
      </c>
      <c r="AW93" s="39">
        <f>+'Cu1'!AW93</f>
        <v>0</v>
      </c>
      <c r="AX93" s="39">
        <f>+'Cu1'!AX93</f>
        <v>0</v>
      </c>
      <c r="AY93" s="39">
        <f>+'Cu1'!AY93</f>
        <v>0</v>
      </c>
      <c r="AZ93" s="39">
        <f>+'Cu1'!AZ93</f>
        <v>0</v>
      </c>
      <c r="BA93" s="39">
        <f>+'Cu1'!BA93</f>
        <v>0</v>
      </c>
      <c r="BB93" s="39">
        <f>+'Cu1'!BB93</f>
        <v>0</v>
      </c>
      <c r="BC93" s="39">
        <f>+'Cu1'!BC93</f>
        <v>0</v>
      </c>
      <c r="BD93" s="39">
        <f>+'Cu1'!BD93</f>
        <v>0</v>
      </c>
      <c r="BE93" s="39">
        <f>+'Cu1'!BE93</f>
        <v>0</v>
      </c>
      <c r="BF93" s="39">
        <f>+'Cu1'!BF93</f>
        <v>0</v>
      </c>
      <c r="BG93" s="39">
        <f>+'Cu1'!BG93</f>
        <v>0</v>
      </c>
    </row>
    <row r="94" spans="1:59" s="40" customFormat="1" hidden="1">
      <c r="A94" s="36">
        <f>+'Cu1'!A94</f>
        <v>45</v>
      </c>
      <c r="B94" s="36">
        <f>+'Cu1'!B94</f>
        <v>810</v>
      </c>
      <c r="C94" s="29" t="str">
        <f>+'Cu1'!C94</f>
        <v>RECOL.LECCIÓ</v>
      </c>
      <c r="D94" s="29" t="str">
        <f>+'Cu1'!D94</f>
        <v>Recol.lecció col</v>
      </c>
      <c r="E94" s="37">
        <f>+'Cu1'!E94</f>
        <v>2500</v>
      </c>
      <c r="F94" s="28">
        <f>+'Cu1'!F94</f>
        <v>163.888888888889</v>
      </c>
      <c r="G94" s="28">
        <f>+'Cu1'!G94</f>
        <v>10.243055555555562</v>
      </c>
      <c r="H94" s="28">
        <f>+'Cu1'!H94</f>
        <v>0</v>
      </c>
      <c r="I94" s="28">
        <f>+'Cu1'!I94</f>
        <v>0</v>
      </c>
      <c r="J94" s="28">
        <f>+'Cu1'!J94</f>
        <v>0</v>
      </c>
      <c r="K94" s="28">
        <f>+'Cu1'!K94</f>
        <v>0</v>
      </c>
      <c r="L94" s="28">
        <f>+'Cu1'!L94</f>
        <v>0</v>
      </c>
      <c r="M94" s="28">
        <f>+'Cu1'!M94</f>
        <v>0</v>
      </c>
      <c r="N94" s="28">
        <f>+'Cu1'!N94</f>
        <v>163.888888888889</v>
      </c>
      <c r="O94" s="29">
        <f>+'Cu1'!O94</f>
        <v>0</v>
      </c>
      <c r="P94" s="30">
        <f>+'Cu1'!P94</f>
        <v>0</v>
      </c>
      <c r="Q94" s="28">
        <f>+'Cu1'!Q94</f>
        <v>0</v>
      </c>
      <c r="R94" s="29">
        <f>+'Cu1'!R94</f>
        <v>0</v>
      </c>
      <c r="S94" s="29">
        <f>+'Cu1'!S94</f>
        <v>0</v>
      </c>
      <c r="T94" s="29">
        <f>+'Cu1'!T94</f>
        <v>0</v>
      </c>
      <c r="U94" s="29">
        <f>+'Cu1'!U94</f>
        <v>0</v>
      </c>
      <c r="V94" s="29">
        <f>+'Cu1'!V94</f>
        <v>0</v>
      </c>
      <c r="W94" s="29">
        <f>+'Cu1'!W94</f>
        <v>0</v>
      </c>
      <c r="X94" s="29">
        <f>+'Cu1'!X94</f>
        <v>0</v>
      </c>
      <c r="Y94" s="29">
        <f>+'Cu1'!Y94</f>
        <v>0</v>
      </c>
      <c r="Z94" s="28">
        <f>+'Cu1'!Z94</f>
        <v>0</v>
      </c>
      <c r="AA94" s="28">
        <f>+'Cu1'!AA94</f>
        <v>0</v>
      </c>
      <c r="AB94" s="29">
        <f>+'Cu1'!AB94</f>
        <v>0</v>
      </c>
      <c r="AC94" s="29">
        <f>+'Cu1'!AC94</f>
        <v>0</v>
      </c>
      <c r="AD94" s="29">
        <f>+'Cu1'!AD94</f>
        <v>0</v>
      </c>
      <c r="AE94" s="28">
        <f>+'Cu1'!AE94</f>
        <v>0</v>
      </c>
      <c r="AF94" s="28">
        <f>+'Cu1'!AF94</f>
        <v>0</v>
      </c>
      <c r="AG94" s="29">
        <f>+'Cu1'!AG94</f>
        <v>0</v>
      </c>
      <c r="AH94" s="29">
        <f>+'Cu1'!AH94</f>
        <v>0</v>
      </c>
      <c r="AI94" s="29">
        <f>+'Cu1'!AI94</f>
        <v>0</v>
      </c>
      <c r="AJ94" s="29">
        <f>+'Cu1'!AJ94</f>
        <v>0</v>
      </c>
      <c r="AK94" s="29">
        <f>+'Cu1'!AK94</f>
        <v>0</v>
      </c>
      <c r="AL94" s="29">
        <f>+'Cu1'!AL94</f>
        <v>0</v>
      </c>
      <c r="AM94" s="29">
        <f>+'Cu1'!AM94</f>
        <v>0</v>
      </c>
      <c r="AN94" s="29">
        <f>+'Cu1'!AN94</f>
        <v>0</v>
      </c>
      <c r="AO94" s="29">
        <f>+'Cu1'!AO94</f>
        <v>0</v>
      </c>
      <c r="AP94" s="29">
        <f>+'Cu1'!AP94</f>
        <v>0</v>
      </c>
      <c r="AQ94" s="29">
        <f>+'Cu1'!AQ94</f>
        <v>0</v>
      </c>
      <c r="AR94" s="20">
        <f>+'Cu1'!AR94</f>
        <v>0</v>
      </c>
      <c r="AS94" s="20">
        <f>+'Cu1'!AS94</f>
        <v>0</v>
      </c>
      <c r="AT94" s="29">
        <f>+'Cu1'!AT94</f>
        <v>0</v>
      </c>
      <c r="AU94" s="20">
        <f>+'Cu1'!AU94</f>
        <v>0</v>
      </c>
      <c r="AV94" s="20">
        <f>+'Cu1'!AV94</f>
        <v>0</v>
      </c>
      <c r="AW94" s="40">
        <f>+'Cu1'!AW94</f>
        <v>0</v>
      </c>
      <c r="AX94" s="40">
        <f>+'Cu1'!AX94</f>
        <v>0</v>
      </c>
      <c r="AY94" s="40">
        <f>+'Cu1'!AY94</f>
        <v>0</v>
      </c>
      <c r="AZ94" s="40">
        <f>+'Cu1'!AZ94</f>
        <v>0</v>
      </c>
      <c r="BA94" s="40">
        <f>+'Cu1'!BA94</f>
        <v>0</v>
      </c>
      <c r="BB94" s="40">
        <f>+'Cu1'!BB94</f>
        <v>0</v>
      </c>
      <c r="BC94" s="40">
        <f>+'Cu1'!BC94</f>
        <v>0</v>
      </c>
      <c r="BD94" s="40">
        <f>+'Cu1'!BD94</f>
        <v>0</v>
      </c>
      <c r="BE94" s="40">
        <f>+'Cu1'!BE94</f>
        <v>0</v>
      </c>
      <c r="BF94" s="40">
        <f>+'Cu1'!BF94</f>
        <v>0</v>
      </c>
      <c r="BG94" s="40">
        <f>+'Cu1'!BG94</f>
        <v>0</v>
      </c>
    </row>
    <row r="95" spans="1:59" s="39" customFormat="1" hidden="1">
      <c r="A95" s="36">
        <f>+'Cu1'!A95</f>
        <v>46</v>
      </c>
      <c r="B95" s="35">
        <f>+'Cu1'!B95</f>
        <v>820</v>
      </c>
      <c r="C95" s="22" t="str">
        <f>+'Cu1'!C95</f>
        <v>RECOL.LECCIÓ</v>
      </c>
      <c r="D95" s="22" t="str">
        <f>+'Cu1'!D95</f>
        <v>Recol.lecció bròcoli</v>
      </c>
      <c r="E95" s="21">
        <f>+'Cu1'!E95</f>
        <v>2500</v>
      </c>
      <c r="F95" s="22">
        <f>+'Cu1'!F95</f>
        <v>0</v>
      </c>
      <c r="G95" s="22">
        <f>+'Cu1'!G95</f>
        <v>0</v>
      </c>
      <c r="H95" s="22">
        <f>+'Cu1'!H95</f>
        <v>0</v>
      </c>
      <c r="I95" s="22">
        <f>+'Cu1'!I95</f>
        <v>0</v>
      </c>
      <c r="J95" s="22">
        <f>+'Cu1'!J95</f>
        <v>0</v>
      </c>
      <c r="K95" s="22">
        <f>+'Cu1'!K95</f>
        <v>0</v>
      </c>
      <c r="L95" s="22">
        <f>+'Cu1'!L95</f>
        <v>0</v>
      </c>
      <c r="M95" s="22">
        <f>+'Cu1'!M95</f>
        <v>0</v>
      </c>
      <c r="N95" s="22">
        <f>+'Cu1'!N95</f>
        <v>0</v>
      </c>
      <c r="O95" s="23">
        <f>+'Cu1'!O95</f>
        <v>0</v>
      </c>
      <c r="P95" s="24">
        <f>+'Cu1'!P95</f>
        <v>0</v>
      </c>
      <c r="Q95" s="22">
        <f>+'Cu1'!Q95</f>
        <v>0</v>
      </c>
      <c r="R95" s="23">
        <f>+'Cu1'!R95</f>
        <v>0</v>
      </c>
      <c r="S95" s="23">
        <f>+'Cu1'!S95</f>
        <v>0</v>
      </c>
      <c r="T95" s="23">
        <f>+'Cu1'!T95</f>
        <v>0</v>
      </c>
      <c r="U95" s="23">
        <f>+'Cu1'!U95</f>
        <v>0</v>
      </c>
      <c r="V95" s="23">
        <f>+'Cu1'!V95</f>
        <v>0</v>
      </c>
      <c r="W95" s="23">
        <f>+'Cu1'!W95</f>
        <v>0</v>
      </c>
      <c r="X95" s="23">
        <f>+'Cu1'!X95</f>
        <v>0</v>
      </c>
      <c r="Y95" s="23">
        <f>+'Cu1'!Y95</f>
        <v>0</v>
      </c>
      <c r="Z95" s="22">
        <f>+'Cu1'!Z95</f>
        <v>0</v>
      </c>
      <c r="AA95" s="22">
        <f>+'Cu1'!AA95</f>
        <v>0</v>
      </c>
      <c r="AB95" s="23">
        <f>+'Cu1'!AB95</f>
        <v>0</v>
      </c>
      <c r="AC95" s="23">
        <f>+'Cu1'!AC95</f>
        <v>0</v>
      </c>
      <c r="AD95" s="23">
        <f>+'Cu1'!AD95</f>
        <v>0</v>
      </c>
      <c r="AE95" s="22">
        <f>+'Cu1'!AE95</f>
        <v>0</v>
      </c>
      <c r="AF95" s="22">
        <f>+'Cu1'!AF95</f>
        <v>0</v>
      </c>
      <c r="AG95" s="23">
        <f>+'Cu1'!AG95</f>
        <v>0</v>
      </c>
      <c r="AH95" s="23">
        <f>+'Cu1'!AH95</f>
        <v>0</v>
      </c>
      <c r="AI95" s="23">
        <f>+'Cu1'!AI95</f>
        <v>0</v>
      </c>
      <c r="AJ95" s="23">
        <f>+'Cu1'!AJ95</f>
        <v>0</v>
      </c>
      <c r="AK95" s="23">
        <f>+'Cu1'!AK95</f>
        <v>0</v>
      </c>
      <c r="AL95" s="23">
        <f>+'Cu1'!AL95</f>
        <v>0</v>
      </c>
      <c r="AM95" s="23">
        <f>+'Cu1'!AM95</f>
        <v>0</v>
      </c>
      <c r="AN95" s="23">
        <f>+'Cu1'!AN95</f>
        <v>0</v>
      </c>
      <c r="AO95" s="23">
        <f>+'Cu1'!AO95</f>
        <v>0</v>
      </c>
      <c r="AP95" s="23">
        <f>+'Cu1'!AP95</f>
        <v>0</v>
      </c>
      <c r="AQ95" s="23">
        <f>+'Cu1'!AQ95</f>
        <v>0</v>
      </c>
      <c r="AR95" s="25">
        <f>+'Cu1'!AR95</f>
        <v>0</v>
      </c>
      <c r="AS95" s="25">
        <f>+'Cu1'!AS95</f>
        <v>0</v>
      </c>
      <c r="AT95" s="24">
        <f>+'Cu1'!AT95</f>
        <v>0</v>
      </c>
      <c r="AU95" s="23">
        <f>+'Cu1'!AU95</f>
        <v>0</v>
      </c>
      <c r="AV95" s="39">
        <f>+'Cu1'!AV95</f>
        <v>0</v>
      </c>
      <c r="AW95" s="24">
        <f>+'Cu1'!AW95</f>
        <v>0</v>
      </c>
      <c r="AX95" s="39">
        <f>+'Cu1'!AX95</f>
        <v>0</v>
      </c>
      <c r="AY95" s="39">
        <f>+'Cu1'!AY95</f>
        <v>0</v>
      </c>
      <c r="AZ95" s="39">
        <f>+'Cu1'!AZ95</f>
        <v>0</v>
      </c>
      <c r="BA95" s="39">
        <f>+'Cu1'!BA95</f>
        <v>0</v>
      </c>
      <c r="BB95" s="39">
        <f>+'Cu1'!BB95</f>
        <v>0</v>
      </c>
      <c r="BC95" s="39">
        <f>+'Cu1'!BC95</f>
        <v>0</v>
      </c>
      <c r="BD95" s="39">
        <f>+'Cu1'!BD95</f>
        <v>0</v>
      </c>
      <c r="BE95" s="39">
        <f>+'Cu1'!BE95</f>
        <v>0</v>
      </c>
      <c r="BF95" s="39">
        <f>+'Cu1'!BF95</f>
        <v>0</v>
      </c>
      <c r="BG95" s="39">
        <f>+'Cu1'!BG95</f>
        <v>0</v>
      </c>
    </row>
    <row r="96" spans="1:59" s="40" customFormat="1" hidden="1">
      <c r="A96" s="36">
        <f>+'Cu1'!A96</f>
        <v>47</v>
      </c>
      <c r="B96" s="36">
        <f>+'Cu1'!B96</f>
        <v>830</v>
      </c>
      <c r="C96" s="29" t="str">
        <f>+'Cu1'!C96</f>
        <v>RECOL.LECCIÓ</v>
      </c>
      <c r="D96" s="29" t="str">
        <f>+'Cu1'!D96</f>
        <v>Recol.lecció calçot</v>
      </c>
      <c r="E96" s="37">
        <f>+'Cu1'!E96</f>
        <v>2500</v>
      </c>
      <c r="F96" s="28">
        <f>+'Cu1'!F96</f>
        <v>0</v>
      </c>
      <c r="G96" s="28">
        <f>+'Cu1'!G96</f>
        <v>0</v>
      </c>
      <c r="H96" s="28">
        <f>+'Cu1'!H96</f>
        <v>0</v>
      </c>
      <c r="I96" s="28">
        <f>+'Cu1'!I96</f>
        <v>0</v>
      </c>
      <c r="J96" s="28">
        <f>+'Cu1'!J96</f>
        <v>0</v>
      </c>
      <c r="K96" s="28">
        <f>+'Cu1'!K96</f>
        <v>0</v>
      </c>
      <c r="L96" s="28">
        <f>+'Cu1'!L96</f>
        <v>0</v>
      </c>
      <c r="M96" s="28">
        <f>+'Cu1'!M96</f>
        <v>0</v>
      </c>
      <c r="N96" s="28">
        <f>+'Cu1'!N96</f>
        <v>0</v>
      </c>
      <c r="O96" s="29">
        <f>+'Cu1'!O96</f>
        <v>0</v>
      </c>
      <c r="P96" s="30">
        <f>+'Cu1'!P96</f>
        <v>0</v>
      </c>
      <c r="Q96" s="28">
        <f>+'Cu1'!Q96</f>
        <v>0</v>
      </c>
      <c r="R96" s="29">
        <f>+'Cu1'!R96</f>
        <v>0</v>
      </c>
      <c r="S96" s="29">
        <f>+'Cu1'!S96</f>
        <v>0</v>
      </c>
      <c r="T96" s="29">
        <f>+'Cu1'!T96</f>
        <v>0</v>
      </c>
      <c r="U96" s="29">
        <f>+'Cu1'!U96</f>
        <v>0</v>
      </c>
      <c r="V96" s="29">
        <f>+'Cu1'!V96</f>
        <v>0</v>
      </c>
      <c r="W96" s="29">
        <f>+'Cu1'!W96</f>
        <v>0</v>
      </c>
      <c r="X96" s="29">
        <f>+'Cu1'!X96</f>
        <v>0</v>
      </c>
      <c r="Y96" s="29">
        <f>+'Cu1'!Y96</f>
        <v>0</v>
      </c>
      <c r="Z96" s="28">
        <f>+'Cu1'!Z96</f>
        <v>0</v>
      </c>
      <c r="AA96" s="28">
        <f>+'Cu1'!AA96</f>
        <v>0</v>
      </c>
      <c r="AB96" s="29">
        <f>+'Cu1'!AB96</f>
        <v>0</v>
      </c>
      <c r="AC96" s="29">
        <f>+'Cu1'!AC96</f>
        <v>0</v>
      </c>
      <c r="AD96" s="29">
        <f>+'Cu1'!AD96</f>
        <v>0</v>
      </c>
      <c r="AE96" s="28">
        <f>+'Cu1'!AE96</f>
        <v>0</v>
      </c>
      <c r="AF96" s="28">
        <f>+'Cu1'!AF96</f>
        <v>0</v>
      </c>
      <c r="AG96" s="29">
        <f>+'Cu1'!AG96</f>
        <v>0</v>
      </c>
      <c r="AH96" s="29">
        <f>+'Cu1'!AH96</f>
        <v>0</v>
      </c>
      <c r="AI96" s="29">
        <f>+'Cu1'!AI96</f>
        <v>0</v>
      </c>
      <c r="AJ96" s="29">
        <f>+'Cu1'!AJ96</f>
        <v>0</v>
      </c>
      <c r="AK96" s="29">
        <f>+'Cu1'!AK96</f>
        <v>0</v>
      </c>
      <c r="AL96" s="29">
        <f>+'Cu1'!AL96</f>
        <v>0</v>
      </c>
      <c r="AM96" s="29">
        <f>+'Cu1'!AM96</f>
        <v>0</v>
      </c>
      <c r="AN96" s="29">
        <f>+'Cu1'!AN96</f>
        <v>0</v>
      </c>
      <c r="AO96" s="29">
        <f>+'Cu1'!AO96</f>
        <v>0</v>
      </c>
      <c r="AP96" s="29">
        <f>+'Cu1'!AP96</f>
        <v>0</v>
      </c>
      <c r="AQ96" s="29">
        <f>+'Cu1'!AQ96</f>
        <v>0</v>
      </c>
      <c r="AR96" s="20">
        <f>+'Cu1'!AR96</f>
        <v>0</v>
      </c>
      <c r="AS96" s="20">
        <f>+'Cu1'!AS96</f>
        <v>0</v>
      </c>
      <c r="AT96" s="29">
        <f>+'Cu1'!AT96</f>
        <v>0</v>
      </c>
      <c r="AU96" s="20">
        <f>+'Cu1'!AU96</f>
        <v>0</v>
      </c>
      <c r="AV96" s="40">
        <f>+'Cu1'!AV96</f>
        <v>0</v>
      </c>
      <c r="AW96" s="40">
        <f>+'Cu1'!AW96</f>
        <v>0</v>
      </c>
      <c r="AX96" s="20">
        <f>+'Cu1'!AX96</f>
        <v>0</v>
      </c>
      <c r="AY96" s="40">
        <f>+'Cu1'!AY96</f>
        <v>0</v>
      </c>
      <c r="AZ96" s="40">
        <f>+'Cu1'!AZ96</f>
        <v>0</v>
      </c>
      <c r="BA96" s="40">
        <f>+'Cu1'!BA96</f>
        <v>0</v>
      </c>
      <c r="BB96" s="40">
        <f>+'Cu1'!BB96</f>
        <v>0</v>
      </c>
      <c r="BC96" s="40">
        <f>+'Cu1'!BC96</f>
        <v>0</v>
      </c>
      <c r="BD96" s="40">
        <f>+'Cu1'!BD96</f>
        <v>0</v>
      </c>
      <c r="BE96" s="40">
        <f>+'Cu1'!BE96</f>
        <v>0</v>
      </c>
      <c r="BF96" s="40">
        <f>+'Cu1'!BF96</f>
        <v>0</v>
      </c>
      <c r="BG96" s="40">
        <f>+'Cu1'!BG96</f>
        <v>0</v>
      </c>
    </row>
    <row r="97" spans="1:59" s="39" customFormat="1" hidden="1">
      <c r="A97" s="36">
        <f>+'Cu1'!A97</f>
        <v>48</v>
      </c>
      <c r="B97" s="35">
        <f>+'Cu1'!B97</f>
        <v>840</v>
      </c>
      <c r="C97" s="23" t="str">
        <f>+'Cu1'!C97</f>
        <v>RECOL.LECCIÓ</v>
      </c>
      <c r="D97" s="23" t="str">
        <f>+'Cu1'!D97</f>
        <v>Recol.lecció enciam</v>
      </c>
      <c r="E97" s="21">
        <f>+'Cu1'!E97</f>
        <v>2500</v>
      </c>
      <c r="F97" s="22">
        <f>+'Cu1'!F97</f>
        <v>0</v>
      </c>
      <c r="G97" s="22">
        <f>+'Cu1'!G97</f>
        <v>0</v>
      </c>
      <c r="H97" s="22">
        <f>+'Cu1'!H97</f>
        <v>0</v>
      </c>
      <c r="I97" s="22">
        <f>+'Cu1'!I97</f>
        <v>0</v>
      </c>
      <c r="J97" s="22">
        <f>+'Cu1'!J97</f>
        <v>0</v>
      </c>
      <c r="K97" s="22">
        <f>+'Cu1'!K97</f>
        <v>0</v>
      </c>
      <c r="L97" s="22">
        <f>+'Cu1'!L97</f>
        <v>0</v>
      </c>
      <c r="M97" s="22">
        <f>+'Cu1'!M97</f>
        <v>0</v>
      </c>
      <c r="N97" s="22">
        <f>+'Cu1'!N97</f>
        <v>0</v>
      </c>
      <c r="O97" s="23">
        <f>+'Cu1'!O97</f>
        <v>0</v>
      </c>
      <c r="P97" s="24">
        <f>+'Cu1'!P97</f>
        <v>0</v>
      </c>
      <c r="Q97" s="22">
        <f>+'Cu1'!Q97</f>
        <v>0</v>
      </c>
      <c r="R97" s="23">
        <f>+'Cu1'!R97</f>
        <v>0</v>
      </c>
      <c r="S97" s="23">
        <f>+'Cu1'!S97</f>
        <v>0</v>
      </c>
      <c r="T97" s="23">
        <f>+'Cu1'!T97</f>
        <v>0</v>
      </c>
      <c r="U97" s="23">
        <f>+'Cu1'!U97</f>
        <v>0</v>
      </c>
      <c r="V97" s="23">
        <f>+'Cu1'!V97</f>
        <v>0</v>
      </c>
      <c r="W97" s="23">
        <f>+'Cu1'!W97</f>
        <v>0</v>
      </c>
      <c r="X97" s="23">
        <f>+'Cu1'!X97</f>
        <v>0</v>
      </c>
      <c r="Y97" s="23">
        <f>+'Cu1'!Y97</f>
        <v>0</v>
      </c>
      <c r="Z97" s="22">
        <f>+'Cu1'!Z97</f>
        <v>0</v>
      </c>
      <c r="AA97" s="22">
        <f>+'Cu1'!AA97</f>
        <v>0</v>
      </c>
      <c r="AB97" s="23">
        <f>+'Cu1'!AB97</f>
        <v>0</v>
      </c>
      <c r="AC97" s="23">
        <f>+'Cu1'!AC97</f>
        <v>0</v>
      </c>
      <c r="AD97" s="23">
        <f>+'Cu1'!AD97</f>
        <v>0</v>
      </c>
      <c r="AE97" s="22">
        <f>+'Cu1'!AE97</f>
        <v>0</v>
      </c>
      <c r="AF97" s="22">
        <f>+'Cu1'!AF97</f>
        <v>0</v>
      </c>
      <c r="AG97" s="23">
        <f>+'Cu1'!AG97</f>
        <v>0</v>
      </c>
      <c r="AH97" s="23">
        <f>+'Cu1'!AH97</f>
        <v>0</v>
      </c>
      <c r="AI97" s="23">
        <f>+'Cu1'!AI97</f>
        <v>0</v>
      </c>
      <c r="AJ97" s="23">
        <f>+'Cu1'!AJ97</f>
        <v>0</v>
      </c>
      <c r="AK97" s="23">
        <f>+'Cu1'!AK97</f>
        <v>0</v>
      </c>
      <c r="AL97" s="23">
        <f>+'Cu1'!AL97</f>
        <v>0</v>
      </c>
      <c r="AM97" s="23">
        <f>+'Cu1'!AM97</f>
        <v>0</v>
      </c>
      <c r="AN97" s="23">
        <f>+'Cu1'!AN97</f>
        <v>0</v>
      </c>
      <c r="AO97" s="23">
        <f>+'Cu1'!AO97</f>
        <v>0</v>
      </c>
      <c r="AP97" s="23">
        <f>+'Cu1'!AP97</f>
        <v>0</v>
      </c>
      <c r="AQ97" s="23">
        <f>+'Cu1'!AQ97</f>
        <v>0</v>
      </c>
      <c r="AR97" s="25">
        <f>+'Cu1'!AR97</f>
        <v>0</v>
      </c>
      <c r="AS97" s="25">
        <f>+'Cu1'!AS97</f>
        <v>0</v>
      </c>
      <c r="AT97" s="23">
        <f>+'Cu1'!AT97</f>
        <v>0</v>
      </c>
      <c r="AU97" s="25">
        <f>+'Cu1'!AU97</f>
        <v>0</v>
      </c>
      <c r="AV97" s="39">
        <f>+'Cu1'!AV97</f>
        <v>0</v>
      </c>
      <c r="AW97" s="39">
        <f>+'Cu1'!AW97</f>
        <v>0</v>
      </c>
      <c r="AX97" s="39">
        <f>+'Cu1'!AX97</f>
        <v>0</v>
      </c>
      <c r="AY97" s="25">
        <f>+'Cu1'!AY97</f>
        <v>0</v>
      </c>
      <c r="AZ97" s="39">
        <f>+'Cu1'!AZ97</f>
        <v>0</v>
      </c>
      <c r="BA97" s="39">
        <f>+'Cu1'!BA97</f>
        <v>0</v>
      </c>
      <c r="BB97" s="39">
        <f>+'Cu1'!BB97</f>
        <v>0</v>
      </c>
      <c r="BC97" s="39">
        <f>+'Cu1'!BC97</f>
        <v>0</v>
      </c>
      <c r="BD97" s="39">
        <f>+'Cu1'!BD97</f>
        <v>0</v>
      </c>
      <c r="BE97" s="39">
        <f>+'Cu1'!BE97</f>
        <v>0</v>
      </c>
      <c r="BF97" s="39">
        <f>+'Cu1'!BF97</f>
        <v>0</v>
      </c>
      <c r="BG97" s="39">
        <f>+'Cu1'!BG97</f>
        <v>0</v>
      </c>
    </row>
    <row r="98" spans="1:59" s="40" customFormat="1" hidden="1">
      <c r="A98" s="36">
        <f>+'Cu1'!A98</f>
        <v>49</v>
      </c>
      <c r="B98" s="36">
        <f>+'Cu1'!B98</f>
        <v>850</v>
      </c>
      <c r="C98" s="29" t="str">
        <f>+'Cu1'!C98</f>
        <v>RECOL.LECCIÓ</v>
      </c>
      <c r="D98" s="29" t="str">
        <f>+'Cu1'!D98</f>
        <v>Recol.lecció bledes a manats</v>
      </c>
      <c r="E98" s="37">
        <f>+'Cu1'!E98</f>
        <v>2500</v>
      </c>
      <c r="F98" s="28">
        <f>+'Cu1'!F98</f>
        <v>237.37373737373738</v>
      </c>
      <c r="G98" s="28">
        <f>+'Cu1'!G98</f>
        <v>0</v>
      </c>
      <c r="H98" s="28">
        <f>+'Cu1'!H98</f>
        <v>0</v>
      </c>
      <c r="I98" s="28">
        <f>+'Cu1'!I98</f>
        <v>0</v>
      </c>
      <c r="J98" s="28">
        <f>+'Cu1'!J98</f>
        <v>0</v>
      </c>
      <c r="K98" s="28">
        <f>+'Cu1'!K98</f>
        <v>0</v>
      </c>
      <c r="L98" s="28">
        <f>+'Cu1'!L98</f>
        <v>0</v>
      </c>
      <c r="M98" s="28">
        <f>+'Cu1'!M98</f>
        <v>0</v>
      </c>
      <c r="N98" s="28">
        <f>+'Cu1'!N98</f>
        <v>0</v>
      </c>
      <c r="O98" s="29">
        <f>+'Cu1'!O98</f>
        <v>0</v>
      </c>
      <c r="P98" s="30">
        <f>+'Cu1'!P98</f>
        <v>0</v>
      </c>
      <c r="Q98" s="28">
        <f>+'Cu1'!Q98</f>
        <v>0</v>
      </c>
      <c r="R98" s="29">
        <f>+'Cu1'!R98</f>
        <v>0</v>
      </c>
      <c r="S98" s="29">
        <f>+'Cu1'!S98</f>
        <v>0</v>
      </c>
      <c r="T98" s="29">
        <f>+'Cu1'!T98</f>
        <v>0</v>
      </c>
      <c r="U98" s="29">
        <f>+'Cu1'!U98</f>
        <v>0</v>
      </c>
      <c r="V98" s="29">
        <f>+'Cu1'!V98</f>
        <v>0</v>
      </c>
      <c r="W98" s="29">
        <f>+'Cu1'!W98</f>
        <v>0</v>
      </c>
      <c r="X98" s="29">
        <f>+'Cu1'!X98</f>
        <v>0</v>
      </c>
      <c r="Y98" s="29">
        <f>+'Cu1'!Y98</f>
        <v>0</v>
      </c>
      <c r="Z98" s="28">
        <f>+'Cu1'!Z98</f>
        <v>0</v>
      </c>
      <c r="AA98" s="28">
        <f>+'Cu1'!AA98</f>
        <v>0</v>
      </c>
      <c r="AB98" s="29">
        <f>+'Cu1'!AB98</f>
        <v>0</v>
      </c>
      <c r="AC98" s="29">
        <f>+'Cu1'!AC98</f>
        <v>0</v>
      </c>
      <c r="AD98" s="29">
        <f>+'Cu1'!AD98</f>
        <v>0</v>
      </c>
      <c r="AE98" s="28">
        <f>+'Cu1'!AE98</f>
        <v>0</v>
      </c>
      <c r="AF98" s="28">
        <f>+'Cu1'!AF98</f>
        <v>0</v>
      </c>
      <c r="AG98" s="29">
        <f>+'Cu1'!AG98</f>
        <v>0</v>
      </c>
      <c r="AH98" s="29">
        <f>+'Cu1'!AH98</f>
        <v>0</v>
      </c>
      <c r="AI98" s="29">
        <f>+'Cu1'!AI98</f>
        <v>0</v>
      </c>
      <c r="AJ98" s="29">
        <f>+'Cu1'!AJ98</f>
        <v>0</v>
      </c>
      <c r="AK98" s="29">
        <f>+'Cu1'!AK98</f>
        <v>0</v>
      </c>
      <c r="AL98" s="29">
        <f>+'Cu1'!AL98</f>
        <v>0</v>
      </c>
      <c r="AM98" s="29">
        <f>+'Cu1'!AM98</f>
        <v>0</v>
      </c>
      <c r="AN98" s="29">
        <f>+'Cu1'!AN98</f>
        <v>0</v>
      </c>
      <c r="AO98" s="29">
        <f>+'Cu1'!AO98</f>
        <v>0</v>
      </c>
      <c r="AP98" s="29">
        <f>+'Cu1'!AP98</f>
        <v>0</v>
      </c>
      <c r="AQ98" s="29">
        <f>+'Cu1'!AQ98</f>
        <v>0</v>
      </c>
      <c r="AR98" s="20">
        <f>+'Cu1'!AR98</f>
        <v>783.33333333333337</v>
      </c>
      <c r="AS98" s="20">
        <f>+'Cu1'!AS98</f>
        <v>0</v>
      </c>
      <c r="AT98" s="29">
        <f>+'Cu1'!AT98</f>
        <v>0</v>
      </c>
      <c r="AU98" s="20">
        <f>+'Cu1'!AU98</f>
        <v>7833.3333333333339</v>
      </c>
      <c r="AV98" s="40">
        <f>+'Cu1'!AV98</f>
        <v>0</v>
      </c>
      <c r="AW98" s="40">
        <f>+'Cu1'!AW98</f>
        <v>0</v>
      </c>
      <c r="AX98" s="40">
        <f>+'Cu1'!AX98</f>
        <v>0</v>
      </c>
      <c r="AY98" s="40">
        <f>+'Cu1'!AY98</f>
        <v>0</v>
      </c>
      <c r="AZ98" s="20">
        <f>+'Cu1'!AZ98</f>
        <v>7833.3333333333339</v>
      </c>
      <c r="BA98" s="40">
        <f>+'Cu1'!BA98</f>
        <v>0</v>
      </c>
      <c r="BB98" s="40">
        <f>+'Cu1'!BB98</f>
        <v>0</v>
      </c>
      <c r="BC98" s="40">
        <f>+'Cu1'!BC98</f>
        <v>0</v>
      </c>
      <c r="BD98" s="40">
        <f>+'Cu1'!BD98</f>
        <v>0</v>
      </c>
      <c r="BE98" s="40">
        <f>+'Cu1'!BE98</f>
        <v>0</v>
      </c>
      <c r="BF98" s="40">
        <f>+'Cu1'!BF98</f>
        <v>0</v>
      </c>
      <c r="BG98" s="40">
        <f>+'Cu1'!BG98</f>
        <v>0</v>
      </c>
    </row>
    <row r="99" spans="1:59" s="39" customFormat="1" hidden="1">
      <c r="A99" s="36">
        <f>+'Cu1'!A99</f>
        <v>50</v>
      </c>
      <c r="B99" s="35">
        <f>+'Cu1'!B99</f>
        <v>860</v>
      </c>
      <c r="C99" s="23" t="str">
        <f>+'Cu1'!C99</f>
        <v>RECOL.LECCIÓ</v>
      </c>
      <c r="D99" s="23" t="str">
        <f>+'Cu1'!D99</f>
        <v>Recol.lecció bledes</v>
      </c>
      <c r="E99" s="21">
        <f>+'Cu1'!E99</f>
        <v>2500</v>
      </c>
      <c r="F99" s="22">
        <f>+'Cu1'!F99</f>
        <v>0</v>
      </c>
      <c r="G99" s="22">
        <f>+'Cu1'!G99</f>
        <v>0</v>
      </c>
      <c r="H99" s="22">
        <f>+'Cu1'!H99</f>
        <v>0</v>
      </c>
      <c r="I99" s="22">
        <f>+'Cu1'!I99</f>
        <v>0</v>
      </c>
      <c r="J99" s="22">
        <f>+'Cu1'!J99</f>
        <v>0</v>
      </c>
      <c r="K99" s="22">
        <f>+'Cu1'!K99</f>
        <v>0</v>
      </c>
      <c r="L99" s="22">
        <f>+'Cu1'!L99</f>
        <v>0</v>
      </c>
      <c r="M99" s="22">
        <f>+'Cu1'!M99</f>
        <v>0</v>
      </c>
      <c r="N99" s="22">
        <f>+'Cu1'!N99</f>
        <v>0</v>
      </c>
      <c r="O99" s="23">
        <f>+'Cu1'!O99</f>
        <v>0</v>
      </c>
      <c r="P99" s="24">
        <f>+'Cu1'!P99</f>
        <v>0</v>
      </c>
      <c r="Q99" s="22">
        <f>+'Cu1'!Q99</f>
        <v>0</v>
      </c>
      <c r="R99" s="23">
        <f>+'Cu1'!R99</f>
        <v>0</v>
      </c>
      <c r="S99" s="23">
        <f>+'Cu1'!S99</f>
        <v>0</v>
      </c>
      <c r="T99" s="23">
        <f>+'Cu1'!T99</f>
        <v>0</v>
      </c>
      <c r="U99" s="23">
        <f>+'Cu1'!U99</f>
        <v>0</v>
      </c>
      <c r="V99" s="23">
        <f>+'Cu1'!V99</f>
        <v>0</v>
      </c>
      <c r="W99" s="23">
        <f>+'Cu1'!W99</f>
        <v>0</v>
      </c>
      <c r="X99" s="23">
        <f>+'Cu1'!X99</f>
        <v>0</v>
      </c>
      <c r="Y99" s="23">
        <f>+'Cu1'!Y99</f>
        <v>0</v>
      </c>
      <c r="Z99" s="22">
        <f>+'Cu1'!Z99</f>
        <v>0</v>
      </c>
      <c r="AA99" s="22">
        <f>+'Cu1'!AA99</f>
        <v>0</v>
      </c>
      <c r="AB99" s="23">
        <f>+'Cu1'!AB99</f>
        <v>0</v>
      </c>
      <c r="AC99" s="23">
        <f>+'Cu1'!AC99</f>
        <v>0</v>
      </c>
      <c r="AD99" s="23">
        <f>+'Cu1'!AD99</f>
        <v>0</v>
      </c>
      <c r="AE99" s="22">
        <f>+'Cu1'!AE99</f>
        <v>0</v>
      </c>
      <c r="AF99" s="22">
        <f>+'Cu1'!AF99</f>
        <v>0</v>
      </c>
      <c r="AG99" s="23">
        <f>+'Cu1'!AG99</f>
        <v>0</v>
      </c>
      <c r="AH99" s="23">
        <f>+'Cu1'!AH99</f>
        <v>0</v>
      </c>
      <c r="AI99" s="23">
        <f>+'Cu1'!AI99</f>
        <v>0</v>
      </c>
      <c r="AJ99" s="23">
        <f>+'Cu1'!AJ99</f>
        <v>0</v>
      </c>
      <c r="AK99" s="23">
        <f>+'Cu1'!AK99</f>
        <v>0</v>
      </c>
      <c r="AL99" s="23">
        <f>+'Cu1'!AL99</f>
        <v>0</v>
      </c>
      <c r="AM99" s="23">
        <f>+'Cu1'!AM99</f>
        <v>0</v>
      </c>
      <c r="AN99" s="23">
        <f>+'Cu1'!AN99</f>
        <v>0</v>
      </c>
      <c r="AO99" s="23">
        <f>+'Cu1'!AO99</f>
        <v>0</v>
      </c>
      <c r="AP99" s="23">
        <f>+'Cu1'!AP99</f>
        <v>0</v>
      </c>
      <c r="AQ99" s="23">
        <f>+'Cu1'!AQ99</f>
        <v>0</v>
      </c>
      <c r="AR99" s="25">
        <f>+'Cu1'!AR99</f>
        <v>0</v>
      </c>
      <c r="AS99" s="25">
        <f>+'Cu1'!AS99</f>
        <v>0</v>
      </c>
      <c r="AT99" s="24">
        <f>+'Cu1'!AT99</f>
        <v>0</v>
      </c>
      <c r="AU99" s="39">
        <f>+'Cu1'!AU99</f>
        <v>0</v>
      </c>
      <c r="AV99" s="39">
        <f>+'Cu1'!AV99</f>
        <v>0</v>
      </c>
      <c r="AW99" s="39">
        <f>+'Cu1'!AW99</f>
        <v>0</v>
      </c>
      <c r="AX99" s="39">
        <f>+'Cu1'!AX99</f>
        <v>0</v>
      </c>
      <c r="AY99" s="39">
        <f>+'Cu1'!AY99</f>
        <v>0</v>
      </c>
      <c r="AZ99" s="39">
        <f>+'Cu1'!AZ99</f>
        <v>0</v>
      </c>
      <c r="BA99" s="24">
        <f>+'Cu1'!BA99</f>
        <v>0</v>
      </c>
      <c r="BB99" s="39">
        <f>+'Cu1'!BB99</f>
        <v>0</v>
      </c>
      <c r="BC99" s="39">
        <f>+'Cu1'!BC99</f>
        <v>0</v>
      </c>
      <c r="BD99" s="39">
        <f>+'Cu1'!BD99</f>
        <v>0</v>
      </c>
      <c r="BE99" s="39">
        <f>+'Cu1'!BE99</f>
        <v>0</v>
      </c>
      <c r="BF99" s="39">
        <f>+'Cu1'!BF99</f>
        <v>0</v>
      </c>
      <c r="BG99" s="39">
        <f>+'Cu1'!BG99</f>
        <v>0</v>
      </c>
    </row>
    <row r="100" spans="1:59" s="40" customFormat="1" hidden="1">
      <c r="A100" s="36">
        <f>+'Cu1'!A100</f>
        <v>51</v>
      </c>
      <c r="B100" s="36">
        <f>+'Cu1'!B100</f>
        <v>870</v>
      </c>
      <c r="C100" s="29" t="str">
        <f>+'Cu1'!C100</f>
        <v>RECOL.LECCIÓ</v>
      </c>
      <c r="D100" s="29" t="str">
        <f>+'Cu1'!D100</f>
        <v>Recol.lecció tomàquet</v>
      </c>
      <c r="E100" s="37">
        <f>+'Cu1'!E100</f>
        <v>2500</v>
      </c>
      <c r="F100" s="28">
        <f>+'Cu1'!F100</f>
        <v>0</v>
      </c>
      <c r="G100" s="28">
        <f>+'Cu1'!G100</f>
        <v>0</v>
      </c>
      <c r="H100" s="28">
        <f>+'Cu1'!H100</f>
        <v>0</v>
      </c>
      <c r="I100" s="28">
        <f>+'Cu1'!I100</f>
        <v>0</v>
      </c>
      <c r="J100" s="28">
        <f>+'Cu1'!J100</f>
        <v>0</v>
      </c>
      <c r="K100" s="28">
        <f>+'Cu1'!K100</f>
        <v>0</v>
      </c>
      <c r="L100" s="28">
        <f>+'Cu1'!L100</f>
        <v>0</v>
      </c>
      <c r="M100" s="28">
        <f>+'Cu1'!M100</f>
        <v>0</v>
      </c>
      <c r="N100" s="28">
        <f>+'Cu1'!N100</f>
        <v>0</v>
      </c>
      <c r="O100" s="29">
        <f>+'Cu1'!O100</f>
        <v>0</v>
      </c>
      <c r="P100" s="30">
        <f>+'Cu1'!P100</f>
        <v>0</v>
      </c>
      <c r="Q100" s="28">
        <f>+'Cu1'!Q100</f>
        <v>0</v>
      </c>
      <c r="R100" s="29">
        <f>+'Cu1'!R100</f>
        <v>0</v>
      </c>
      <c r="S100" s="29">
        <f>+'Cu1'!S100</f>
        <v>0</v>
      </c>
      <c r="T100" s="29">
        <f>+'Cu1'!T100</f>
        <v>0</v>
      </c>
      <c r="U100" s="29">
        <f>+'Cu1'!U100</f>
        <v>0</v>
      </c>
      <c r="V100" s="29">
        <f>+'Cu1'!V100</f>
        <v>0</v>
      </c>
      <c r="W100" s="29">
        <f>+'Cu1'!W100</f>
        <v>0</v>
      </c>
      <c r="X100" s="29">
        <f>+'Cu1'!X100</f>
        <v>0</v>
      </c>
      <c r="Y100" s="29">
        <f>+'Cu1'!Y100</f>
        <v>0</v>
      </c>
      <c r="Z100" s="28">
        <f>+'Cu1'!Z100</f>
        <v>0</v>
      </c>
      <c r="AA100" s="28">
        <f>+'Cu1'!AA100</f>
        <v>0</v>
      </c>
      <c r="AB100" s="29">
        <f>+'Cu1'!AB100</f>
        <v>0</v>
      </c>
      <c r="AC100" s="29">
        <f>+'Cu1'!AC100</f>
        <v>0</v>
      </c>
      <c r="AD100" s="29">
        <f>+'Cu1'!AD100</f>
        <v>0</v>
      </c>
      <c r="AE100" s="28">
        <f>+'Cu1'!AE100</f>
        <v>0</v>
      </c>
      <c r="AF100" s="28">
        <f>+'Cu1'!AF100</f>
        <v>0</v>
      </c>
      <c r="AG100" s="29">
        <f>+'Cu1'!AG100</f>
        <v>0</v>
      </c>
      <c r="AH100" s="29">
        <f>+'Cu1'!AH100</f>
        <v>0</v>
      </c>
      <c r="AI100" s="29">
        <f>+'Cu1'!AI100</f>
        <v>0</v>
      </c>
      <c r="AJ100" s="29">
        <f>+'Cu1'!AJ100</f>
        <v>0</v>
      </c>
      <c r="AK100" s="29">
        <f>+'Cu1'!AK100</f>
        <v>0</v>
      </c>
      <c r="AL100" s="29">
        <f>+'Cu1'!AL100</f>
        <v>0</v>
      </c>
      <c r="AM100" s="29">
        <f>+'Cu1'!AM100</f>
        <v>0</v>
      </c>
      <c r="AN100" s="29">
        <f>+'Cu1'!AN100</f>
        <v>0</v>
      </c>
      <c r="AO100" s="29">
        <f>+'Cu1'!AO100</f>
        <v>0</v>
      </c>
      <c r="AP100" s="29">
        <f>+'Cu1'!AP100</f>
        <v>0</v>
      </c>
      <c r="AQ100" s="29">
        <f>+'Cu1'!AQ100</f>
        <v>0</v>
      </c>
      <c r="AR100" s="20">
        <f>+'Cu1'!AR100</f>
        <v>0</v>
      </c>
      <c r="AS100" s="20">
        <f>+'Cu1'!AS100</f>
        <v>0</v>
      </c>
      <c r="AT100" s="30">
        <f>+'Cu1'!AT100</f>
        <v>0</v>
      </c>
      <c r="AU100" s="40">
        <f>+'Cu1'!AU100</f>
        <v>0</v>
      </c>
      <c r="AV100" s="40">
        <f>+'Cu1'!AV100</f>
        <v>0</v>
      </c>
      <c r="AW100" s="40">
        <f>+'Cu1'!AW100</f>
        <v>0</v>
      </c>
      <c r="AX100" s="40">
        <f>+'Cu1'!AX100</f>
        <v>0</v>
      </c>
      <c r="AY100" s="40">
        <f>+'Cu1'!AY100</f>
        <v>0</v>
      </c>
      <c r="AZ100" s="40">
        <f>+'Cu1'!AZ100</f>
        <v>0</v>
      </c>
      <c r="BA100" s="40">
        <f>+'Cu1'!BA100</f>
        <v>0</v>
      </c>
      <c r="BB100" s="30">
        <f>+'Cu1'!BB100</f>
        <v>0</v>
      </c>
      <c r="BC100" s="40">
        <f>+'Cu1'!BC100</f>
        <v>0</v>
      </c>
      <c r="BD100" s="40">
        <f>+'Cu1'!BD100</f>
        <v>0</v>
      </c>
      <c r="BE100" s="40">
        <f>+'Cu1'!BE100</f>
        <v>0</v>
      </c>
      <c r="BF100" s="40">
        <f>+'Cu1'!BF100</f>
        <v>0</v>
      </c>
      <c r="BG100" s="40">
        <f>+'Cu1'!BG100</f>
        <v>0</v>
      </c>
    </row>
    <row r="101" spans="1:59" s="39" customFormat="1" hidden="1">
      <c r="A101" s="36">
        <f>+'Cu1'!A101</f>
        <v>52</v>
      </c>
      <c r="B101" s="35">
        <f>+'Cu1'!B101</f>
        <v>880</v>
      </c>
      <c r="C101" s="23" t="str">
        <f>+'Cu1'!C101</f>
        <v>RECOL.LECCIÓ</v>
      </c>
      <c r="D101" s="23" t="str">
        <f>+'Cu1'!D101</f>
        <v>Recol.lecció carbassa</v>
      </c>
      <c r="E101" s="21">
        <f>+'Cu1'!E101</f>
        <v>2500</v>
      </c>
      <c r="F101" s="22">
        <f>+'Cu1'!F101</f>
        <v>0</v>
      </c>
      <c r="G101" s="22">
        <f>+'Cu1'!G101</f>
        <v>0</v>
      </c>
      <c r="H101" s="22">
        <f>+'Cu1'!H101</f>
        <v>0</v>
      </c>
      <c r="I101" s="22">
        <f>+'Cu1'!I101</f>
        <v>0</v>
      </c>
      <c r="J101" s="22">
        <f>+'Cu1'!J101</f>
        <v>0</v>
      </c>
      <c r="K101" s="22">
        <f>+'Cu1'!K101</f>
        <v>0</v>
      </c>
      <c r="L101" s="22">
        <f>+'Cu1'!L101</f>
        <v>0</v>
      </c>
      <c r="M101" s="22">
        <f>+'Cu1'!M101</f>
        <v>0</v>
      </c>
      <c r="N101" s="22">
        <f>+'Cu1'!N101</f>
        <v>0</v>
      </c>
      <c r="O101" s="23">
        <f>+'Cu1'!O101</f>
        <v>0</v>
      </c>
      <c r="P101" s="24">
        <f>+'Cu1'!P101</f>
        <v>0</v>
      </c>
      <c r="Q101" s="22">
        <f>+'Cu1'!Q101</f>
        <v>0</v>
      </c>
      <c r="R101" s="23">
        <f>+'Cu1'!R101</f>
        <v>0</v>
      </c>
      <c r="S101" s="23">
        <f>+'Cu1'!S101</f>
        <v>0</v>
      </c>
      <c r="T101" s="23">
        <f>+'Cu1'!T101</f>
        <v>0</v>
      </c>
      <c r="U101" s="23">
        <f>+'Cu1'!U101</f>
        <v>0</v>
      </c>
      <c r="V101" s="23">
        <f>+'Cu1'!V101</f>
        <v>0</v>
      </c>
      <c r="W101" s="23">
        <f>+'Cu1'!W101</f>
        <v>0</v>
      </c>
      <c r="X101" s="23">
        <f>+'Cu1'!X101</f>
        <v>0</v>
      </c>
      <c r="Y101" s="23">
        <f>+'Cu1'!Y101</f>
        <v>0</v>
      </c>
      <c r="Z101" s="22">
        <f>+'Cu1'!Z101</f>
        <v>0</v>
      </c>
      <c r="AA101" s="22">
        <f>+'Cu1'!AA101</f>
        <v>0</v>
      </c>
      <c r="AB101" s="23">
        <f>+'Cu1'!AB101</f>
        <v>0</v>
      </c>
      <c r="AC101" s="23">
        <f>+'Cu1'!AC101</f>
        <v>0</v>
      </c>
      <c r="AD101" s="23">
        <f>+'Cu1'!AD101</f>
        <v>0</v>
      </c>
      <c r="AE101" s="22">
        <f>+'Cu1'!AE101</f>
        <v>0</v>
      </c>
      <c r="AF101" s="22">
        <f>+'Cu1'!AF101</f>
        <v>0</v>
      </c>
      <c r="AG101" s="23">
        <f>+'Cu1'!AG101</f>
        <v>0</v>
      </c>
      <c r="AH101" s="23">
        <f>+'Cu1'!AH101</f>
        <v>0</v>
      </c>
      <c r="AI101" s="23">
        <f>+'Cu1'!AI101</f>
        <v>0</v>
      </c>
      <c r="AJ101" s="23">
        <f>+'Cu1'!AJ101</f>
        <v>0</v>
      </c>
      <c r="AK101" s="23">
        <f>+'Cu1'!AK101</f>
        <v>0</v>
      </c>
      <c r="AL101" s="23">
        <f>+'Cu1'!AL101</f>
        <v>0</v>
      </c>
      <c r="AM101" s="23">
        <f>+'Cu1'!AM101</f>
        <v>0</v>
      </c>
      <c r="AN101" s="23">
        <f>+'Cu1'!AN101</f>
        <v>0</v>
      </c>
      <c r="AO101" s="23">
        <f>+'Cu1'!AO101</f>
        <v>0</v>
      </c>
      <c r="AP101" s="23">
        <f>+'Cu1'!AP101</f>
        <v>0</v>
      </c>
      <c r="AQ101" s="23">
        <f>+'Cu1'!AQ101</f>
        <v>0</v>
      </c>
      <c r="AR101" s="25">
        <f>+'Cu1'!AR101</f>
        <v>0</v>
      </c>
      <c r="AS101" s="25">
        <f>+'Cu1'!AS101</f>
        <v>0</v>
      </c>
      <c r="AT101" s="24">
        <f>+'Cu1'!AT101</f>
        <v>0</v>
      </c>
      <c r="AU101" s="39">
        <f>+'Cu1'!AU101</f>
        <v>0</v>
      </c>
      <c r="AV101" s="39">
        <f>+'Cu1'!AV101</f>
        <v>0</v>
      </c>
      <c r="AW101" s="39">
        <f>+'Cu1'!AW101</f>
        <v>0</v>
      </c>
      <c r="AX101" s="39">
        <f>+'Cu1'!AX101</f>
        <v>0</v>
      </c>
      <c r="AY101" s="39">
        <f>+'Cu1'!AY101</f>
        <v>0</v>
      </c>
      <c r="AZ101" s="39">
        <f>+'Cu1'!AZ101</f>
        <v>0</v>
      </c>
      <c r="BA101" s="39">
        <f>+'Cu1'!BA101</f>
        <v>0</v>
      </c>
      <c r="BB101" s="39">
        <f>+'Cu1'!BB101</f>
        <v>0</v>
      </c>
      <c r="BC101" s="24">
        <f>+'Cu1'!BC101</f>
        <v>0</v>
      </c>
      <c r="BD101" s="39">
        <f>+'Cu1'!BD101</f>
        <v>0</v>
      </c>
      <c r="BE101" s="39">
        <f>+'Cu1'!BE101</f>
        <v>0</v>
      </c>
      <c r="BF101" s="39">
        <f>+'Cu1'!BF101</f>
        <v>0</v>
      </c>
      <c r="BG101" s="39">
        <f>+'Cu1'!BG101</f>
        <v>0</v>
      </c>
    </row>
    <row r="102" spans="1:59" s="40" customFormat="1" hidden="1">
      <c r="A102" s="36">
        <f>+'Cu1'!A102</f>
        <v>53</v>
      </c>
      <c r="B102" s="36">
        <f>+'Cu1'!B102</f>
        <v>115</v>
      </c>
      <c r="C102" s="29" t="str">
        <f>+'Cu1'!C102</f>
        <v>PREPARACIÓ DEL SÒL</v>
      </c>
      <c r="D102" s="29" t="str">
        <f>+'Cu1'!D102</f>
        <v>Preparació per desbrossat amb discos</v>
      </c>
      <c r="E102" s="37">
        <f>+'Cu1'!E102</f>
        <v>2500</v>
      </c>
      <c r="F102" s="28">
        <f>+'Cu1'!F102</f>
        <v>0</v>
      </c>
      <c r="G102" s="28">
        <f>+'Cu1'!G102</f>
        <v>0.5</v>
      </c>
      <c r="H102" s="28">
        <f>+'Cu1'!H102</f>
        <v>0</v>
      </c>
      <c r="I102" s="28">
        <f>+'Cu1'!I102</f>
        <v>0</v>
      </c>
      <c r="J102" s="28">
        <f>+'Cu1'!J102</f>
        <v>0</v>
      </c>
      <c r="K102" s="28">
        <f>+'Cu1'!K102</f>
        <v>0</v>
      </c>
      <c r="L102" s="28">
        <f>+'Cu1'!L102</f>
        <v>0.5</v>
      </c>
      <c r="M102" s="28">
        <f>+'Cu1'!M102</f>
        <v>0</v>
      </c>
      <c r="N102" s="28">
        <f>+'Cu1'!N102</f>
        <v>0</v>
      </c>
      <c r="O102" s="29">
        <f>+'Cu1'!O102</f>
        <v>0</v>
      </c>
      <c r="P102" s="30">
        <f>+'Cu1'!P102</f>
        <v>0</v>
      </c>
      <c r="Q102" s="28">
        <f>+'Cu1'!Q102</f>
        <v>0</v>
      </c>
      <c r="R102" s="29">
        <f>+'Cu1'!R102</f>
        <v>0</v>
      </c>
      <c r="S102" s="29">
        <f>+'Cu1'!S102</f>
        <v>0</v>
      </c>
      <c r="T102" s="29">
        <f>+'Cu1'!T102</f>
        <v>0</v>
      </c>
      <c r="U102" s="29">
        <f>+'Cu1'!U102</f>
        <v>0</v>
      </c>
      <c r="V102" s="29">
        <f>+'Cu1'!V102</f>
        <v>0</v>
      </c>
      <c r="W102" s="29">
        <f>+'Cu1'!W102</f>
        <v>0</v>
      </c>
      <c r="X102" s="29">
        <f>+'Cu1'!X102</f>
        <v>0</v>
      </c>
      <c r="Y102" s="29">
        <f>+'Cu1'!Y102</f>
        <v>0</v>
      </c>
      <c r="Z102" s="28">
        <f>+'Cu1'!Z102</f>
        <v>0</v>
      </c>
      <c r="AA102" s="28">
        <f>+'Cu1'!AA102</f>
        <v>0</v>
      </c>
      <c r="AB102" s="29">
        <f>+'Cu1'!AB102</f>
        <v>0</v>
      </c>
      <c r="AC102" s="29">
        <f>+'Cu1'!AC102</f>
        <v>0</v>
      </c>
      <c r="AD102" s="29">
        <f>+'Cu1'!AD102</f>
        <v>0</v>
      </c>
      <c r="AE102" s="28">
        <f>+'Cu1'!AE102</f>
        <v>0</v>
      </c>
      <c r="AF102" s="28">
        <f>+'Cu1'!AF102</f>
        <v>0</v>
      </c>
      <c r="AG102" s="29">
        <f>+'Cu1'!AG102</f>
        <v>0</v>
      </c>
      <c r="AH102" s="29">
        <f>+'Cu1'!AH102</f>
        <v>0</v>
      </c>
      <c r="AI102" s="29">
        <f>+'Cu1'!AI102</f>
        <v>0</v>
      </c>
      <c r="AJ102" s="29">
        <f>+'Cu1'!AJ102</f>
        <v>0</v>
      </c>
      <c r="AK102" s="29">
        <f>+'Cu1'!AK102</f>
        <v>0</v>
      </c>
      <c r="AL102" s="29">
        <f>+'Cu1'!AL102</f>
        <v>0</v>
      </c>
      <c r="AM102" s="29">
        <f>+'Cu1'!AM102</f>
        <v>0</v>
      </c>
      <c r="AN102" s="29">
        <f>+'Cu1'!AN102</f>
        <v>0</v>
      </c>
      <c r="AO102" s="29">
        <f>+'Cu1'!AO102</f>
        <v>0</v>
      </c>
      <c r="AP102" s="29">
        <f>+'Cu1'!AP102</f>
        <v>0</v>
      </c>
      <c r="AQ102" s="29">
        <f>+'Cu1'!AQ102</f>
        <v>0</v>
      </c>
      <c r="AR102" s="29">
        <f>+'Cu1'!AR102</f>
        <v>0</v>
      </c>
      <c r="AS102" s="29">
        <f>+'Cu1'!AS102</f>
        <v>0</v>
      </c>
      <c r="AT102" s="29">
        <f>+'Cu1'!AT102</f>
        <v>0</v>
      </c>
      <c r="AU102" s="40">
        <f>+'Cu1'!AU102</f>
        <v>0</v>
      </c>
      <c r="AV102" s="40">
        <f>+'Cu1'!AV102</f>
        <v>0</v>
      </c>
      <c r="AW102" s="40">
        <f>+'Cu1'!AW102</f>
        <v>0</v>
      </c>
      <c r="AX102" s="40">
        <f>+'Cu1'!AX102</f>
        <v>0</v>
      </c>
      <c r="AY102" s="40">
        <f>+'Cu1'!AY102</f>
        <v>0</v>
      </c>
      <c r="AZ102" s="40">
        <f>+'Cu1'!AZ102</f>
        <v>0</v>
      </c>
      <c r="BA102" s="40">
        <f>+'Cu1'!BA102</f>
        <v>0</v>
      </c>
      <c r="BB102" s="40">
        <f>+'Cu1'!BB102</f>
        <v>0</v>
      </c>
      <c r="BC102" s="40">
        <f>+'Cu1'!BC102</f>
        <v>0</v>
      </c>
      <c r="BD102" s="40">
        <f>+'Cu1'!BD102</f>
        <v>0</v>
      </c>
      <c r="BE102" s="40">
        <f>+'Cu1'!BE102</f>
        <v>0</v>
      </c>
      <c r="BF102" s="40">
        <f>+'Cu1'!BF102</f>
        <v>0</v>
      </c>
      <c r="BG102" s="40">
        <f>+'Cu1'!BG102</f>
        <v>0</v>
      </c>
    </row>
    <row r="103" spans="1:59" s="39" customFormat="1" hidden="1">
      <c r="A103" s="36">
        <f>+'Cu1'!A103</f>
        <v>54</v>
      </c>
      <c r="B103" s="35">
        <f>+'Cu1'!B103</f>
        <v>125</v>
      </c>
      <c r="C103" s="23" t="str">
        <f>+'Cu1'!C103</f>
        <v>PREPARACIÓ DEL SÒL</v>
      </c>
      <c r="D103" s="23" t="str">
        <f>+'Cu1'!D103</f>
        <v>Preparació per desbrossat amb desbrossadora</v>
      </c>
      <c r="E103" s="21">
        <f>+'Cu1'!E103</f>
        <v>2500</v>
      </c>
      <c r="F103" s="22">
        <f>+'Cu1'!F103</f>
        <v>0</v>
      </c>
      <c r="G103" s="22">
        <f>+'Cu1'!G103</f>
        <v>0.5</v>
      </c>
      <c r="H103" s="22">
        <f>+'Cu1'!H103</f>
        <v>0</v>
      </c>
      <c r="I103" s="22">
        <f>+'Cu1'!I103</f>
        <v>0</v>
      </c>
      <c r="J103" s="22">
        <f>+'Cu1'!J103</f>
        <v>0</v>
      </c>
      <c r="K103" s="22">
        <f>+'Cu1'!K103</f>
        <v>0.5</v>
      </c>
      <c r="L103" s="22">
        <f>+'Cu1'!L103</f>
        <v>0</v>
      </c>
      <c r="M103" s="22">
        <f>+'Cu1'!M103</f>
        <v>0</v>
      </c>
      <c r="N103" s="22">
        <f>+'Cu1'!N103</f>
        <v>0</v>
      </c>
      <c r="O103" s="23">
        <f>+'Cu1'!O103</f>
        <v>0</v>
      </c>
      <c r="P103" s="24">
        <f>+'Cu1'!P103</f>
        <v>0</v>
      </c>
      <c r="Q103" s="22">
        <f>+'Cu1'!Q103</f>
        <v>0</v>
      </c>
      <c r="R103" s="23">
        <f>+'Cu1'!R103</f>
        <v>0</v>
      </c>
      <c r="S103" s="23">
        <f>+'Cu1'!S103</f>
        <v>0</v>
      </c>
      <c r="T103" s="23">
        <f>+'Cu1'!T103</f>
        <v>0</v>
      </c>
      <c r="U103" s="23">
        <f>+'Cu1'!U103</f>
        <v>0</v>
      </c>
      <c r="V103" s="23">
        <f>+'Cu1'!V103</f>
        <v>0</v>
      </c>
      <c r="W103" s="23">
        <f>+'Cu1'!W103</f>
        <v>0</v>
      </c>
      <c r="X103" s="23">
        <f>+'Cu1'!X103</f>
        <v>0</v>
      </c>
      <c r="Y103" s="23">
        <f>+'Cu1'!Y103</f>
        <v>0</v>
      </c>
      <c r="Z103" s="22">
        <f>+'Cu1'!Z103</f>
        <v>0</v>
      </c>
      <c r="AA103" s="22">
        <f>+'Cu1'!AA103</f>
        <v>0</v>
      </c>
      <c r="AB103" s="23">
        <f>+'Cu1'!AB103</f>
        <v>0</v>
      </c>
      <c r="AC103" s="23">
        <f>+'Cu1'!AC103</f>
        <v>0</v>
      </c>
      <c r="AD103" s="23">
        <f>+'Cu1'!AD103</f>
        <v>0</v>
      </c>
      <c r="AE103" s="22">
        <f>+'Cu1'!AE103</f>
        <v>0</v>
      </c>
      <c r="AF103" s="22">
        <f>+'Cu1'!AF103</f>
        <v>0</v>
      </c>
      <c r="AG103" s="23">
        <f>+'Cu1'!AG103</f>
        <v>0</v>
      </c>
      <c r="AH103" s="23">
        <f>+'Cu1'!AH103</f>
        <v>0</v>
      </c>
      <c r="AI103" s="23">
        <f>+'Cu1'!AI103</f>
        <v>0</v>
      </c>
      <c r="AJ103" s="23">
        <f>+'Cu1'!AJ103</f>
        <v>0</v>
      </c>
      <c r="AK103" s="23">
        <f>+'Cu1'!AK103</f>
        <v>0</v>
      </c>
      <c r="AL103" s="23">
        <f>+'Cu1'!AL103</f>
        <v>0</v>
      </c>
      <c r="AM103" s="23">
        <f>+'Cu1'!AM103</f>
        <v>0</v>
      </c>
      <c r="AN103" s="23">
        <f>+'Cu1'!AN103</f>
        <v>0</v>
      </c>
      <c r="AO103" s="23">
        <f>+'Cu1'!AO103</f>
        <v>0</v>
      </c>
      <c r="AP103" s="23">
        <f>+'Cu1'!AP103</f>
        <v>0</v>
      </c>
      <c r="AQ103" s="23">
        <f>+'Cu1'!AQ103</f>
        <v>0</v>
      </c>
      <c r="AR103" s="23">
        <f>+'Cu1'!AR103</f>
        <v>0</v>
      </c>
      <c r="AS103" s="23">
        <f>+'Cu1'!AS103</f>
        <v>0</v>
      </c>
      <c r="AT103" s="23">
        <f>+'Cu1'!AT103</f>
        <v>0</v>
      </c>
      <c r="AU103" s="39">
        <f>+'Cu1'!AU103</f>
        <v>0</v>
      </c>
      <c r="AV103" s="39">
        <f>+'Cu1'!AV103</f>
        <v>0</v>
      </c>
      <c r="AW103" s="39">
        <f>+'Cu1'!AW103</f>
        <v>0</v>
      </c>
      <c r="AX103" s="39">
        <f>+'Cu1'!AX103</f>
        <v>0</v>
      </c>
      <c r="AY103" s="39">
        <f>+'Cu1'!AY103</f>
        <v>0</v>
      </c>
      <c r="AZ103" s="39">
        <f>+'Cu1'!AZ103</f>
        <v>0</v>
      </c>
      <c r="BA103" s="39">
        <f>+'Cu1'!BA103</f>
        <v>0</v>
      </c>
      <c r="BB103" s="39">
        <f>+'Cu1'!BB103</f>
        <v>0</v>
      </c>
      <c r="BC103" s="39">
        <f>+'Cu1'!BC103</f>
        <v>0</v>
      </c>
      <c r="BD103" s="39">
        <f>+'Cu1'!BD103</f>
        <v>0</v>
      </c>
      <c r="BE103" s="39">
        <f>+'Cu1'!BE103</f>
        <v>0</v>
      </c>
      <c r="BF103" s="39">
        <f>+'Cu1'!BF103</f>
        <v>0</v>
      </c>
      <c r="BG103" s="39">
        <f>+'Cu1'!BG103</f>
        <v>0</v>
      </c>
    </row>
    <row r="104" spans="1:59" s="40" customFormat="1" hidden="1">
      <c r="A104" s="36">
        <f>+'Cu1'!A104</f>
        <v>55</v>
      </c>
      <c r="B104" s="36">
        <f>+'Cu1'!B104</f>
        <v>135</v>
      </c>
      <c r="C104" s="29" t="str">
        <f>+'Cu1'!C104</f>
        <v>PREPARACIÓ DEL SÒL</v>
      </c>
      <c r="D104" s="29" t="str">
        <f>+'Cu1'!D104</f>
        <v>Preparació per subsolat</v>
      </c>
      <c r="E104" s="37">
        <f>+'Cu1'!E104</f>
        <v>2500</v>
      </c>
      <c r="F104" s="28">
        <f>+'Cu1'!F104</f>
        <v>0</v>
      </c>
      <c r="G104" s="28">
        <f>+'Cu1'!G104</f>
        <v>0.5</v>
      </c>
      <c r="H104" s="28">
        <f>+'Cu1'!H104</f>
        <v>0</v>
      </c>
      <c r="I104" s="28">
        <f>+'Cu1'!I104</f>
        <v>0</v>
      </c>
      <c r="J104" s="28">
        <f>+'Cu1'!J104</f>
        <v>0.5</v>
      </c>
      <c r="K104" s="28">
        <f>+'Cu1'!K104</f>
        <v>0</v>
      </c>
      <c r="L104" s="28">
        <f>+'Cu1'!L104</f>
        <v>0</v>
      </c>
      <c r="M104" s="28">
        <f>+'Cu1'!M104</f>
        <v>0</v>
      </c>
      <c r="N104" s="28">
        <f>+'Cu1'!N104</f>
        <v>0</v>
      </c>
      <c r="O104" s="29">
        <f>+'Cu1'!O104</f>
        <v>0</v>
      </c>
      <c r="P104" s="30">
        <f>+'Cu1'!P104</f>
        <v>0</v>
      </c>
      <c r="Q104" s="28">
        <f>+'Cu1'!Q104</f>
        <v>0</v>
      </c>
      <c r="R104" s="29">
        <f>+'Cu1'!R104</f>
        <v>0</v>
      </c>
      <c r="S104" s="29">
        <f>+'Cu1'!S104</f>
        <v>0</v>
      </c>
      <c r="T104" s="29">
        <f>+'Cu1'!T104</f>
        <v>0</v>
      </c>
      <c r="U104" s="29">
        <f>+'Cu1'!U104</f>
        <v>0</v>
      </c>
      <c r="V104" s="29">
        <f>+'Cu1'!V104</f>
        <v>0</v>
      </c>
      <c r="W104" s="29">
        <f>+'Cu1'!W104</f>
        <v>0</v>
      </c>
      <c r="X104" s="29">
        <f>+'Cu1'!X104</f>
        <v>0</v>
      </c>
      <c r="Y104" s="29">
        <f>+'Cu1'!Y104</f>
        <v>0</v>
      </c>
      <c r="Z104" s="28">
        <f>+'Cu1'!Z104</f>
        <v>0</v>
      </c>
      <c r="AA104" s="28">
        <f>+'Cu1'!AA104</f>
        <v>0</v>
      </c>
      <c r="AB104" s="29">
        <f>+'Cu1'!AB104</f>
        <v>0</v>
      </c>
      <c r="AC104" s="29">
        <f>+'Cu1'!AC104</f>
        <v>0</v>
      </c>
      <c r="AD104" s="29">
        <f>+'Cu1'!AD104</f>
        <v>0</v>
      </c>
      <c r="AE104" s="28">
        <f>+'Cu1'!AE104</f>
        <v>0</v>
      </c>
      <c r="AF104" s="28">
        <f>+'Cu1'!AF104</f>
        <v>0</v>
      </c>
      <c r="AG104" s="29">
        <f>+'Cu1'!AG104</f>
        <v>0</v>
      </c>
      <c r="AH104" s="29">
        <f>+'Cu1'!AH104</f>
        <v>0</v>
      </c>
      <c r="AI104" s="29">
        <f>+'Cu1'!AI104</f>
        <v>0</v>
      </c>
      <c r="AJ104" s="29">
        <f>+'Cu1'!AJ104</f>
        <v>0</v>
      </c>
      <c r="AK104" s="29">
        <f>+'Cu1'!AK104</f>
        <v>0</v>
      </c>
      <c r="AL104" s="29">
        <f>+'Cu1'!AL104</f>
        <v>0</v>
      </c>
      <c r="AM104" s="29">
        <f>+'Cu1'!AM104</f>
        <v>0</v>
      </c>
      <c r="AN104" s="29">
        <f>+'Cu1'!AN104</f>
        <v>0</v>
      </c>
      <c r="AO104" s="29">
        <f>+'Cu1'!AO104</f>
        <v>0</v>
      </c>
      <c r="AP104" s="29">
        <f>+'Cu1'!AP104</f>
        <v>0</v>
      </c>
      <c r="AQ104" s="29">
        <f>+'Cu1'!AQ104</f>
        <v>0</v>
      </c>
      <c r="AR104" s="29">
        <f>+'Cu1'!AR104</f>
        <v>0</v>
      </c>
      <c r="AS104" s="29">
        <f>+'Cu1'!AS104</f>
        <v>0</v>
      </c>
      <c r="AT104" s="29">
        <f>+'Cu1'!AT104</f>
        <v>0</v>
      </c>
      <c r="AU104" s="40">
        <f>+'Cu1'!AU104</f>
        <v>0</v>
      </c>
      <c r="AV104" s="40">
        <f>+'Cu1'!AV104</f>
        <v>0</v>
      </c>
      <c r="AW104" s="40">
        <f>+'Cu1'!AW104</f>
        <v>0</v>
      </c>
      <c r="AX104" s="40">
        <f>+'Cu1'!AX104</f>
        <v>0</v>
      </c>
      <c r="AY104" s="40">
        <f>+'Cu1'!AY104</f>
        <v>0</v>
      </c>
      <c r="AZ104" s="40">
        <f>+'Cu1'!AZ104</f>
        <v>0</v>
      </c>
      <c r="BA104" s="40">
        <f>+'Cu1'!BA104</f>
        <v>0</v>
      </c>
      <c r="BB104" s="40">
        <f>+'Cu1'!BB104</f>
        <v>0</v>
      </c>
      <c r="BC104" s="40">
        <f>+'Cu1'!BC104</f>
        <v>0</v>
      </c>
      <c r="BD104" s="40">
        <f>+'Cu1'!BD104</f>
        <v>0</v>
      </c>
      <c r="BE104" s="40">
        <f>+'Cu1'!BE104</f>
        <v>0</v>
      </c>
      <c r="BF104" s="40">
        <f>+'Cu1'!BF104</f>
        <v>0</v>
      </c>
      <c r="BG104" s="40">
        <f>+'Cu1'!BG104</f>
        <v>0</v>
      </c>
    </row>
    <row r="105" spans="1:59" s="39" customFormat="1" hidden="1">
      <c r="A105" s="36">
        <f>+'Cu1'!A105</f>
        <v>56</v>
      </c>
      <c r="B105" s="35">
        <f>+'Cu1'!B105</f>
        <v>145</v>
      </c>
      <c r="C105" s="23" t="str">
        <f>+'Cu1'!C105</f>
        <v>PREPARACIÓ DEL SÒL</v>
      </c>
      <c r="D105" s="23" t="str">
        <f>+'Cu1'!D105</f>
        <v>Preparació per alçat</v>
      </c>
      <c r="E105" s="21">
        <f>+'Cu1'!E105</f>
        <v>2500</v>
      </c>
      <c r="F105" s="22">
        <f>+'Cu1'!F105</f>
        <v>0</v>
      </c>
      <c r="G105" s="22">
        <f>+'Cu1'!G105</f>
        <v>0</v>
      </c>
      <c r="H105" s="22">
        <f>+'Cu1'!H105</f>
        <v>0</v>
      </c>
      <c r="I105" s="22">
        <f>+'Cu1'!I105</f>
        <v>0</v>
      </c>
      <c r="J105" s="22">
        <f>+'Cu1'!J105</f>
        <v>0</v>
      </c>
      <c r="K105" s="22">
        <f>+'Cu1'!K105</f>
        <v>0</v>
      </c>
      <c r="L105" s="22">
        <f>+'Cu1'!L105</f>
        <v>0</v>
      </c>
      <c r="M105" s="22">
        <f>+'Cu1'!M105</f>
        <v>0</v>
      </c>
      <c r="N105" s="22">
        <f>+'Cu1'!N105</f>
        <v>0</v>
      </c>
      <c r="O105" s="23">
        <f>+'Cu1'!O105</f>
        <v>0</v>
      </c>
      <c r="P105" s="24">
        <f>+'Cu1'!P105</f>
        <v>0</v>
      </c>
      <c r="Q105" s="22">
        <f>+'Cu1'!Q105</f>
        <v>0</v>
      </c>
      <c r="R105" s="23">
        <f>+'Cu1'!R105</f>
        <v>0</v>
      </c>
      <c r="S105" s="23">
        <f>+'Cu1'!S105</f>
        <v>0</v>
      </c>
      <c r="T105" s="23">
        <f>+'Cu1'!T105</f>
        <v>0</v>
      </c>
      <c r="U105" s="23">
        <f>+'Cu1'!U105</f>
        <v>0</v>
      </c>
      <c r="V105" s="23">
        <f>+'Cu1'!V105</f>
        <v>0</v>
      </c>
      <c r="W105" s="23">
        <f>+'Cu1'!W105</f>
        <v>0</v>
      </c>
      <c r="X105" s="23">
        <f>+'Cu1'!X105</f>
        <v>0</v>
      </c>
      <c r="Y105" s="23">
        <f>+'Cu1'!Y105</f>
        <v>0</v>
      </c>
      <c r="Z105" s="22">
        <f>+'Cu1'!Z105</f>
        <v>0</v>
      </c>
      <c r="AA105" s="22">
        <f>+'Cu1'!AA105</f>
        <v>0</v>
      </c>
      <c r="AB105" s="23">
        <f>+'Cu1'!AB105</f>
        <v>0</v>
      </c>
      <c r="AC105" s="23">
        <f>+'Cu1'!AC105</f>
        <v>0</v>
      </c>
      <c r="AD105" s="23">
        <f>+'Cu1'!AD105</f>
        <v>0</v>
      </c>
      <c r="AE105" s="22">
        <f>+'Cu1'!AE105</f>
        <v>0</v>
      </c>
      <c r="AF105" s="22">
        <f>+'Cu1'!AF105</f>
        <v>0</v>
      </c>
      <c r="AG105" s="23">
        <f>+'Cu1'!AG105</f>
        <v>0</v>
      </c>
      <c r="AH105" s="23">
        <f>+'Cu1'!AH105</f>
        <v>0</v>
      </c>
      <c r="AI105" s="23">
        <f>+'Cu1'!AI105</f>
        <v>0</v>
      </c>
      <c r="AJ105" s="23">
        <f>+'Cu1'!AJ105</f>
        <v>0</v>
      </c>
      <c r="AK105" s="23">
        <f>+'Cu1'!AK105</f>
        <v>0</v>
      </c>
      <c r="AL105" s="23">
        <f>+'Cu1'!AL105</f>
        <v>0</v>
      </c>
      <c r="AM105" s="23">
        <f>+'Cu1'!AM105</f>
        <v>0</v>
      </c>
      <c r="AN105" s="23">
        <f>+'Cu1'!AN105</f>
        <v>0</v>
      </c>
      <c r="AO105" s="23">
        <f>+'Cu1'!AO105</f>
        <v>0</v>
      </c>
      <c r="AP105" s="23">
        <f>+'Cu1'!AP105</f>
        <v>0</v>
      </c>
      <c r="AQ105" s="23">
        <f>+'Cu1'!AQ105</f>
        <v>0</v>
      </c>
      <c r="AR105" s="23">
        <f>+'Cu1'!AR105</f>
        <v>0</v>
      </c>
      <c r="AS105" s="23">
        <f>+'Cu1'!AS105</f>
        <v>0</v>
      </c>
      <c r="AT105" s="23">
        <f>+'Cu1'!AT105</f>
        <v>0</v>
      </c>
      <c r="AU105" s="39">
        <f>+'Cu1'!AU105</f>
        <v>0</v>
      </c>
      <c r="AV105" s="39">
        <f>+'Cu1'!AV105</f>
        <v>0</v>
      </c>
      <c r="AW105" s="39">
        <f>+'Cu1'!AW105</f>
        <v>0</v>
      </c>
      <c r="AX105" s="39">
        <f>+'Cu1'!AX105</f>
        <v>0</v>
      </c>
      <c r="AY105" s="39">
        <f>+'Cu1'!AY105</f>
        <v>0</v>
      </c>
      <c r="AZ105" s="39">
        <f>+'Cu1'!AZ105</f>
        <v>0</v>
      </c>
      <c r="BA105" s="39">
        <f>+'Cu1'!BA105</f>
        <v>0</v>
      </c>
      <c r="BB105" s="39">
        <f>+'Cu1'!BB105</f>
        <v>0</v>
      </c>
      <c r="BC105" s="39">
        <f>+'Cu1'!BC105</f>
        <v>0</v>
      </c>
      <c r="BD105" s="39">
        <f>+'Cu1'!BD105</f>
        <v>0</v>
      </c>
      <c r="BE105" s="39">
        <f>+'Cu1'!BE105</f>
        <v>0</v>
      </c>
      <c r="BF105" s="39">
        <f>+'Cu1'!BF105</f>
        <v>0</v>
      </c>
      <c r="BG105" s="39">
        <f>+'Cu1'!BG105</f>
        <v>0</v>
      </c>
    </row>
    <row r="106" spans="1:59" s="40" customFormat="1" hidden="1">
      <c r="A106" s="36">
        <f>+'Cu1'!A106</f>
        <v>57</v>
      </c>
      <c r="B106" s="36">
        <f>+'Cu1'!B106</f>
        <v>155</v>
      </c>
      <c r="C106" s="29" t="str">
        <f>+'Cu1'!C106</f>
        <v>PREPARACIÓ DEL SÒL</v>
      </c>
      <c r="D106" s="29" t="str">
        <f>+'Cu1'!D106</f>
        <v>Preparació per estripat</v>
      </c>
      <c r="E106" s="37">
        <f>+'Cu1'!E106</f>
        <v>2500</v>
      </c>
      <c r="F106" s="28">
        <f>+'Cu1'!F106</f>
        <v>0</v>
      </c>
      <c r="G106" s="28">
        <f>+'Cu1'!G106</f>
        <v>0.5</v>
      </c>
      <c r="H106" s="28">
        <f>+'Cu1'!H106</f>
        <v>0</v>
      </c>
      <c r="I106" s="28">
        <f>+'Cu1'!I106</f>
        <v>0</v>
      </c>
      <c r="J106" s="28">
        <f>+'Cu1'!J106</f>
        <v>0</v>
      </c>
      <c r="K106" s="28">
        <f>+'Cu1'!K106</f>
        <v>0</v>
      </c>
      <c r="L106" s="28">
        <f>+'Cu1'!L106</f>
        <v>0</v>
      </c>
      <c r="M106" s="28">
        <f>+'Cu1'!M106</f>
        <v>0.5</v>
      </c>
      <c r="N106" s="28">
        <f>+'Cu1'!N106</f>
        <v>0</v>
      </c>
      <c r="O106" s="29">
        <f>+'Cu1'!O106</f>
        <v>0</v>
      </c>
      <c r="P106" s="30">
        <f>+'Cu1'!P106</f>
        <v>0</v>
      </c>
      <c r="Q106" s="28">
        <f>+'Cu1'!Q106</f>
        <v>0</v>
      </c>
      <c r="R106" s="29">
        <f>+'Cu1'!R106</f>
        <v>0</v>
      </c>
      <c r="S106" s="29">
        <f>+'Cu1'!S106</f>
        <v>0</v>
      </c>
      <c r="T106" s="29">
        <f>+'Cu1'!T106</f>
        <v>0</v>
      </c>
      <c r="U106" s="29">
        <f>+'Cu1'!U106</f>
        <v>0</v>
      </c>
      <c r="V106" s="29">
        <f>+'Cu1'!V106</f>
        <v>0</v>
      </c>
      <c r="W106" s="29">
        <f>+'Cu1'!W106</f>
        <v>0</v>
      </c>
      <c r="X106" s="29">
        <f>+'Cu1'!X106</f>
        <v>0</v>
      </c>
      <c r="Y106" s="29">
        <f>+'Cu1'!Y106</f>
        <v>0</v>
      </c>
      <c r="Z106" s="28">
        <f>+'Cu1'!Z106</f>
        <v>0</v>
      </c>
      <c r="AA106" s="28">
        <f>+'Cu1'!AA106</f>
        <v>0</v>
      </c>
      <c r="AB106" s="29">
        <f>+'Cu1'!AB106</f>
        <v>0</v>
      </c>
      <c r="AC106" s="29">
        <f>+'Cu1'!AC106</f>
        <v>0</v>
      </c>
      <c r="AD106" s="29">
        <f>+'Cu1'!AD106</f>
        <v>0</v>
      </c>
      <c r="AE106" s="28">
        <f>+'Cu1'!AE106</f>
        <v>0</v>
      </c>
      <c r="AF106" s="28">
        <f>+'Cu1'!AF106</f>
        <v>0</v>
      </c>
      <c r="AG106" s="29">
        <f>+'Cu1'!AG106</f>
        <v>0</v>
      </c>
      <c r="AH106" s="29">
        <f>+'Cu1'!AH106</f>
        <v>0</v>
      </c>
      <c r="AI106" s="29">
        <f>+'Cu1'!AI106</f>
        <v>0</v>
      </c>
      <c r="AJ106" s="29">
        <f>+'Cu1'!AJ106</f>
        <v>0</v>
      </c>
      <c r="AK106" s="29">
        <f>+'Cu1'!AK106</f>
        <v>0</v>
      </c>
      <c r="AL106" s="29">
        <f>+'Cu1'!AL106</f>
        <v>0</v>
      </c>
      <c r="AM106" s="29">
        <f>+'Cu1'!AM106</f>
        <v>0</v>
      </c>
      <c r="AN106" s="29">
        <f>+'Cu1'!AN106</f>
        <v>0</v>
      </c>
      <c r="AO106" s="29">
        <f>+'Cu1'!AO106</f>
        <v>0</v>
      </c>
      <c r="AP106" s="29">
        <f>+'Cu1'!AP106</f>
        <v>0</v>
      </c>
      <c r="AQ106" s="29">
        <f>+'Cu1'!AQ106</f>
        <v>0</v>
      </c>
      <c r="AR106" s="29">
        <f>+'Cu1'!AR106</f>
        <v>0</v>
      </c>
      <c r="AS106" s="29">
        <f>+'Cu1'!AS106</f>
        <v>0</v>
      </c>
      <c r="AT106" s="29">
        <f>+'Cu1'!AT106</f>
        <v>0</v>
      </c>
      <c r="AU106" s="40">
        <f>+'Cu1'!AU106</f>
        <v>0</v>
      </c>
      <c r="AV106" s="40">
        <f>+'Cu1'!AV106</f>
        <v>0</v>
      </c>
      <c r="AW106" s="40">
        <f>+'Cu1'!AW106</f>
        <v>0</v>
      </c>
      <c r="AX106" s="40">
        <f>+'Cu1'!AX106</f>
        <v>0</v>
      </c>
      <c r="AY106" s="40">
        <f>+'Cu1'!AY106</f>
        <v>0</v>
      </c>
      <c r="AZ106" s="40">
        <f>+'Cu1'!AZ106</f>
        <v>0</v>
      </c>
      <c r="BA106" s="40">
        <f>+'Cu1'!BA106</f>
        <v>0</v>
      </c>
      <c r="BB106" s="40">
        <f>+'Cu1'!BB106</f>
        <v>0</v>
      </c>
      <c r="BC106" s="40">
        <f>+'Cu1'!BC106</f>
        <v>0</v>
      </c>
      <c r="BD106" s="40">
        <f>+'Cu1'!BD106</f>
        <v>0</v>
      </c>
      <c r="BE106" s="40">
        <f>+'Cu1'!BE106</f>
        <v>0</v>
      </c>
      <c r="BF106" s="40">
        <f>+'Cu1'!BF106</f>
        <v>0</v>
      </c>
      <c r="BG106" s="40">
        <f>+'Cu1'!BG106</f>
        <v>0</v>
      </c>
    </row>
    <row r="107" spans="1:59" s="39" customFormat="1" hidden="1">
      <c r="A107" s="36">
        <f>+'Cu1'!A107</f>
        <v>58</v>
      </c>
      <c r="B107" s="35">
        <f>+'Cu1'!B107</f>
        <v>165</v>
      </c>
      <c r="C107" s="23" t="str">
        <f>+'Cu1'!C107</f>
        <v>PREPARACIÓ DEL SÒL</v>
      </c>
      <c r="D107" s="23" t="str">
        <f>+'Cu1'!D107</f>
        <v>Preparació per fresat</v>
      </c>
      <c r="E107" s="21">
        <f>+'Cu1'!E107</f>
        <v>2500</v>
      </c>
      <c r="F107" s="22">
        <f>+'Cu1'!F107</f>
        <v>0</v>
      </c>
      <c r="G107" s="22">
        <f>+'Cu1'!G107</f>
        <v>0.5</v>
      </c>
      <c r="H107" s="22">
        <f>+'Cu1'!H107</f>
        <v>0</v>
      </c>
      <c r="I107" s="22">
        <f>+'Cu1'!I107</f>
        <v>0</v>
      </c>
      <c r="J107" s="22">
        <f>+'Cu1'!J107</f>
        <v>0</v>
      </c>
      <c r="K107" s="22">
        <f>+'Cu1'!K107</f>
        <v>0.5</v>
      </c>
      <c r="L107" s="22">
        <f>+'Cu1'!L107</f>
        <v>0</v>
      </c>
      <c r="M107" s="22">
        <f>+'Cu1'!M107</f>
        <v>0</v>
      </c>
      <c r="N107" s="22">
        <f>+'Cu1'!N107</f>
        <v>0</v>
      </c>
      <c r="O107" s="23">
        <f>+'Cu1'!O107</f>
        <v>0</v>
      </c>
      <c r="P107" s="24">
        <f>+'Cu1'!P107</f>
        <v>0</v>
      </c>
      <c r="Q107" s="22">
        <f>+'Cu1'!Q107</f>
        <v>0</v>
      </c>
      <c r="R107" s="23">
        <f>+'Cu1'!R107</f>
        <v>0</v>
      </c>
      <c r="S107" s="23">
        <f>+'Cu1'!S107</f>
        <v>0</v>
      </c>
      <c r="T107" s="23">
        <f>+'Cu1'!T107</f>
        <v>0</v>
      </c>
      <c r="U107" s="23">
        <f>+'Cu1'!U107</f>
        <v>0</v>
      </c>
      <c r="V107" s="23">
        <f>+'Cu1'!V107</f>
        <v>0</v>
      </c>
      <c r="W107" s="23">
        <f>+'Cu1'!W107</f>
        <v>0</v>
      </c>
      <c r="X107" s="23">
        <f>+'Cu1'!X107</f>
        <v>0</v>
      </c>
      <c r="Y107" s="23">
        <f>+'Cu1'!Y107</f>
        <v>0</v>
      </c>
      <c r="Z107" s="22">
        <f>+'Cu1'!Z107</f>
        <v>0</v>
      </c>
      <c r="AA107" s="22">
        <f>+'Cu1'!AA107</f>
        <v>0</v>
      </c>
      <c r="AB107" s="23">
        <f>+'Cu1'!AB107</f>
        <v>0</v>
      </c>
      <c r="AC107" s="23">
        <f>+'Cu1'!AC107</f>
        <v>0</v>
      </c>
      <c r="AD107" s="23">
        <f>+'Cu1'!AD107</f>
        <v>0</v>
      </c>
      <c r="AE107" s="22">
        <f>+'Cu1'!AE107</f>
        <v>0</v>
      </c>
      <c r="AF107" s="22">
        <f>+'Cu1'!AF107</f>
        <v>0</v>
      </c>
      <c r="AG107" s="23">
        <f>+'Cu1'!AG107</f>
        <v>0</v>
      </c>
      <c r="AH107" s="23">
        <f>+'Cu1'!AH107</f>
        <v>0</v>
      </c>
      <c r="AI107" s="23">
        <f>+'Cu1'!AI107</f>
        <v>0</v>
      </c>
      <c r="AJ107" s="23">
        <f>+'Cu1'!AJ107</f>
        <v>0</v>
      </c>
      <c r="AK107" s="23">
        <f>+'Cu1'!AK107</f>
        <v>0</v>
      </c>
      <c r="AL107" s="23">
        <f>+'Cu1'!AL107</f>
        <v>0</v>
      </c>
      <c r="AM107" s="23">
        <f>+'Cu1'!AM107</f>
        <v>0</v>
      </c>
      <c r="AN107" s="23">
        <f>+'Cu1'!AN107</f>
        <v>0</v>
      </c>
      <c r="AO107" s="23">
        <f>+'Cu1'!AO107</f>
        <v>0</v>
      </c>
      <c r="AP107" s="23">
        <f>+'Cu1'!AP107</f>
        <v>0</v>
      </c>
      <c r="AQ107" s="23">
        <f>+'Cu1'!AQ107</f>
        <v>0</v>
      </c>
      <c r="AR107" s="23">
        <f>+'Cu1'!AR107</f>
        <v>0</v>
      </c>
      <c r="AS107" s="23">
        <f>+'Cu1'!AS107</f>
        <v>0</v>
      </c>
      <c r="AT107" s="23">
        <f>+'Cu1'!AT107</f>
        <v>0</v>
      </c>
      <c r="AU107" s="39">
        <f>+'Cu1'!AU107</f>
        <v>0</v>
      </c>
      <c r="AV107" s="39">
        <f>+'Cu1'!AV107</f>
        <v>0</v>
      </c>
      <c r="AW107" s="39">
        <f>+'Cu1'!AW107</f>
        <v>0</v>
      </c>
      <c r="AX107" s="39">
        <f>+'Cu1'!AX107</f>
        <v>0</v>
      </c>
      <c r="AY107" s="39">
        <f>+'Cu1'!AY107</f>
        <v>0</v>
      </c>
      <c r="AZ107" s="39">
        <f>+'Cu1'!AZ107</f>
        <v>0</v>
      </c>
      <c r="BA107" s="39">
        <f>+'Cu1'!BA107</f>
        <v>0</v>
      </c>
      <c r="BB107" s="39">
        <f>+'Cu1'!BB107</f>
        <v>0</v>
      </c>
      <c r="BC107" s="39">
        <f>+'Cu1'!BC107</f>
        <v>0</v>
      </c>
      <c r="BD107" s="39">
        <f>+'Cu1'!BD107</f>
        <v>0</v>
      </c>
      <c r="BE107" s="39">
        <f>+'Cu1'!BE107</f>
        <v>0</v>
      </c>
      <c r="BF107" s="39">
        <f>+'Cu1'!BF107</f>
        <v>0</v>
      </c>
      <c r="BG107" s="39">
        <f>+'Cu1'!BG107</f>
        <v>0</v>
      </c>
    </row>
    <row r="108" spans="1:59" s="40" customFormat="1" hidden="1">
      <c r="A108" s="36">
        <f>+'Cu1'!A108</f>
        <v>59</v>
      </c>
      <c r="B108" s="36">
        <f>+'Cu1'!B108</f>
        <v>215</v>
      </c>
      <c r="C108" s="29" t="str">
        <f>+'Cu1'!C108</f>
        <v>ADOBAT</v>
      </c>
      <c r="D108" s="29" t="str">
        <f>+'Cu1'!D108</f>
        <v>Preparació per aplicació de compost (36 t/ha)</v>
      </c>
      <c r="E108" s="37">
        <f>+'Cu1'!E108</f>
        <v>2500</v>
      </c>
      <c r="F108" s="28">
        <f>+'Cu1'!F108</f>
        <v>0</v>
      </c>
      <c r="G108" s="28">
        <f>+'Cu1'!G108</f>
        <v>0.5</v>
      </c>
      <c r="H108" s="28">
        <f>+'Cu1'!H108</f>
        <v>0</v>
      </c>
      <c r="I108" s="28">
        <f>+'Cu1'!I108</f>
        <v>0</v>
      </c>
      <c r="J108" s="28">
        <f>+'Cu1'!J108</f>
        <v>0</v>
      </c>
      <c r="K108" s="28">
        <f>+'Cu1'!K108</f>
        <v>0</v>
      </c>
      <c r="L108" s="28">
        <f>+'Cu1'!L108</f>
        <v>0</v>
      </c>
      <c r="M108" s="28">
        <f>+'Cu1'!M108</f>
        <v>0</v>
      </c>
      <c r="N108" s="28">
        <f>+'Cu1'!N108</f>
        <v>0.5</v>
      </c>
      <c r="O108" s="28">
        <f>+'Cu1'!O108</f>
        <v>0.5</v>
      </c>
      <c r="P108" s="30">
        <f>+'Cu1'!P108</f>
        <v>0</v>
      </c>
      <c r="Q108" s="28">
        <f>+'Cu1'!Q108</f>
        <v>0</v>
      </c>
      <c r="R108" s="29">
        <f>+'Cu1'!R108</f>
        <v>0</v>
      </c>
      <c r="S108" s="29">
        <f>+'Cu1'!S108</f>
        <v>0</v>
      </c>
      <c r="T108" s="29">
        <f>+'Cu1'!T108</f>
        <v>0</v>
      </c>
      <c r="U108" s="29">
        <f>+'Cu1'!U108</f>
        <v>0</v>
      </c>
      <c r="V108" s="29">
        <f>+'Cu1'!V108</f>
        <v>0</v>
      </c>
      <c r="W108" s="29">
        <f>+'Cu1'!W108</f>
        <v>0</v>
      </c>
      <c r="X108" s="29">
        <f>+'Cu1'!X108</f>
        <v>0</v>
      </c>
      <c r="Y108" s="29">
        <f>+'Cu1'!Y108</f>
        <v>0</v>
      </c>
      <c r="Z108" s="28">
        <f>+'Cu1'!Z108</f>
        <v>0</v>
      </c>
      <c r="AA108" s="28">
        <f>+'Cu1'!AA108</f>
        <v>0</v>
      </c>
      <c r="AB108" s="29">
        <f>+'Cu1'!AB108</f>
        <v>0</v>
      </c>
      <c r="AC108" s="29">
        <f>+'Cu1'!AC108</f>
        <v>0</v>
      </c>
      <c r="AD108" s="29">
        <f>+'Cu1'!AD108</f>
        <v>0</v>
      </c>
      <c r="AE108" s="28">
        <f>+'Cu1'!AE108</f>
        <v>0</v>
      </c>
      <c r="AF108" s="28">
        <f>+'Cu1'!AF108</f>
        <v>0</v>
      </c>
      <c r="AG108" s="29">
        <f>+'Cu1'!AG108</f>
        <v>0</v>
      </c>
      <c r="AH108" s="29">
        <f>+'Cu1'!AH108</f>
        <v>0</v>
      </c>
      <c r="AI108" s="29">
        <f>+'Cu1'!AI108</f>
        <v>0</v>
      </c>
      <c r="AJ108" s="29">
        <f>+'Cu1'!AJ108</f>
        <v>0</v>
      </c>
      <c r="AK108" s="29">
        <f>+'Cu1'!AK108</f>
        <v>0</v>
      </c>
      <c r="AL108" s="29">
        <f>+'Cu1'!AL108</f>
        <v>0</v>
      </c>
      <c r="AM108" s="29">
        <f>+'Cu1'!AM108</f>
        <v>0</v>
      </c>
      <c r="AN108" s="29">
        <f>+'Cu1'!AN108</f>
        <v>0</v>
      </c>
      <c r="AO108" s="29">
        <f>+'Cu1'!AO108</f>
        <v>0</v>
      </c>
      <c r="AP108" s="29">
        <f>+'Cu1'!AP108</f>
        <v>0</v>
      </c>
      <c r="AQ108" s="29">
        <f>+'Cu1'!AQ108</f>
        <v>0</v>
      </c>
      <c r="AR108" s="29">
        <f>+'Cu1'!AR108</f>
        <v>0</v>
      </c>
      <c r="AS108" s="29">
        <f>+'Cu1'!AS108</f>
        <v>0</v>
      </c>
      <c r="AT108" s="29">
        <f>+'Cu1'!AT108</f>
        <v>0</v>
      </c>
      <c r="AU108" s="40">
        <f>+'Cu1'!AU108</f>
        <v>0</v>
      </c>
      <c r="AV108" s="40">
        <f>+'Cu1'!AV108</f>
        <v>0</v>
      </c>
      <c r="AW108" s="40">
        <f>+'Cu1'!AW108</f>
        <v>0</v>
      </c>
      <c r="AX108" s="40">
        <f>+'Cu1'!AX108</f>
        <v>0</v>
      </c>
      <c r="AY108" s="40">
        <f>+'Cu1'!AY108</f>
        <v>0</v>
      </c>
      <c r="AZ108" s="40">
        <f>+'Cu1'!AZ108</f>
        <v>0</v>
      </c>
      <c r="BA108" s="40">
        <f>+'Cu1'!BA108</f>
        <v>0</v>
      </c>
      <c r="BB108" s="40">
        <f>+'Cu1'!BB108</f>
        <v>0</v>
      </c>
      <c r="BC108" s="40">
        <f>+'Cu1'!BC108</f>
        <v>0</v>
      </c>
      <c r="BD108" s="40">
        <f>+'Cu1'!BD108</f>
        <v>0</v>
      </c>
      <c r="BE108" s="40">
        <f>+'Cu1'!BE108</f>
        <v>0</v>
      </c>
      <c r="BF108" s="40">
        <f>+'Cu1'!BF108</f>
        <v>0</v>
      </c>
      <c r="BG108" s="40">
        <f>+'Cu1'!BG108</f>
        <v>0</v>
      </c>
    </row>
    <row r="109" spans="1:59" s="39" customFormat="1" hidden="1">
      <c r="A109" s="36">
        <f>+'Cu1'!A109</f>
        <v>60</v>
      </c>
      <c r="B109" s="35">
        <f>+'Cu1'!B109</f>
        <v>225</v>
      </c>
      <c r="C109" s="23" t="str">
        <f>+'Cu1'!C109</f>
        <v>ADOBAT</v>
      </c>
      <c r="D109" s="23" t="str">
        <f>+'Cu1'!D109</f>
        <v>Preparació per aplicació de compost (60 t/ha)</v>
      </c>
      <c r="E109" s="21">
        <f>+'Cu1'!E109</f>
        <v>2500</v>
      </c>
      <c r="F109" s="22">
        <f>+'Cu1'!F109</f>
        <v>0</v>
      </c>
      <c r="G109" s="22">
        <f>+'Cu1'!G109</f>
        <v>0.5</v>
      </c>
      <c r="H109" s="22">
        <f>+'Cu1'!H109</f>
        <v>0</v>
      </c>
      <c r="I109" s="22">
        <f>+'Cu1'!I109</f>
        <v>0</v>
      </c>
      <c r="J109" s="22">
        <f>+'Cu1'!J109</f>
        <v>0</v>
      </c>
      <c r="K109" s="22">
        <f>+'Cu1'!K109</f>
        <v>0</v>
      </c>
      <c r="L109" s="22">
        <f>+'Cu1'!L109</f>
        <v>0</v>
      </c>
      <c r="M109" s="22">
        <f>+'Cu1'!M109</f>
        <v>0</v>
      </c>
      <c r="N109" s="22">
        <f>+'Cu1'!N109</f>
        <v>0.5</v>
      </c>
      <c r="O109" s="22">
        <f>+'Cu1'!O109</f>
        <v>0.5</v>
      </c>
      <c r="P109" s="24">
        <f>+'Cu1'!P109</f>
        <v>0</v>
      </c>
      <c r="Q109" s="22">
        <f>+'Cu1'!Q109</f>
        <v>0</v>
      </c>
      <c r="R109" s="23">
        <f>+'Cu1'!R109</f>
        <v>0</v>
      </c>
      <c r="S109" s="23">
        <f>+'Cu1'!S109</f>
        <v>0</v>
      </c>
      <c r="T109" s="23">
        <f>+'Cu1'!T109</f>
        <v>0</v>
      </c>
      <c r="U109" s="23">
        <f>+'Cu1'!U109</f>
        <v>0</v>
      </c>
      <c r="V109" s="23">
        <f>+'Cu1'!V109</f>
        <v>0</v>
      </c>
      <c r="W109" s="23">
        <f>+'Cu1'!W109</f>
        <v>0</v>
      </c>
      <c r="X109" s="23">
        <f>+'Cu1'!X109</f>
        <v>0</v>
      </c>
      <c r="Y109" s="23">
        <f>+'Cu1'!Y109</f>
        <v>0</v>
      </c>
      <c r="Z109" s="22">
        <f>+'Cu1'!Z109</f>
        <v>0</v>
      </c>
      <c r="AA109" s="22">
        <f>+'Cu1'!AA109</f>
        <v>0</v>
      </c>
      <c r="AB109" s="23">
        <f>+'Cu1'!AB109</f>
        <v>0</v>
      </c>
      <c r="AC109" s="23">
        <f>+'Cu1'!AC109</f>
        <v>0</v>
      </c>
      <c r="AD109" s="23">
        <f>+'Cu1'!AD109</f>
        <v>0</v>
      </c>
      <c r="AE109" s="22">
        <f>+'Cu1'!AE109</f>
        <v>0</v>
      </c>
      <c r="AF109" s="22">
        <f>+'Cu1'!AF109</f>
        <v>0</v>
      </c>
      <c r="AG109" s="23">
        <f>+'Cu1'!AG109</f>
        <v>0</v>
      </c>
      <c r="AH109" s="23">
        <f>+'Cu1'!AH109</f>
        <v>0</v>
      </c>
      <c r="AI109" s="23">
        <f>+'Cu1'!AI109</f>
        <v>0</v>
      </c>
      <c r="AJ109" s="23">
        <f>+'Cu1'!AJ109</f>
        <v>0</v>
      </c>
      <c r="AK109" s="23">
        <f>+'Cu1'!AK109</f>
        <v>0</v>
      </c>
      <c r="AL109" s="23">
        <f>+'Cu1'!AL109</f>
        <v>0</v>
      </c>
      <c r="AM109" s="23">
        <f>+'Cu1'!AM109</f>
        <v>0</v>
      </c>
      <c r="AN109" s="23">
        <f>+'Cu1'!AN109</f>
        <v>0</v>
      </c>
      <c r="AO109" s="23">
        <f>+'Cu1'!AO109</f>
        <v>0</v>
      </c>
      <c r="AP109" s="23">
        <f>+'Cu1'!AP109</f>
        <v>0</v>
      </c>
      <c r="AQ109" s="23">
        <f>+'Cu1'!AQ109</f>
        <v>0</v>
      </c>
      <c r="AR109" s="23">
        <f>+'Cu1'!AR109</f>
        <v>0</v>
      </c>
      <c r="AS109" s="23">
        <f>+'Cu1'!AS109</f>
        <v>0</v>
      </c>
      <c r="AT109" s="23">
        <f>+'Cu1'!AT109</f>
        <v>0</v>
      </c>
      <c r="AU109" s="39">
        <f>+'Cu1'!AU109</f>
        <v>0</v>
      </c>
      <c r="AV109" s="39">
        <f>+'Cu1'!AV109</f>
        <v>0</v>
      </c>
      <c r="AW109" s="39">
        <f>+'Cu1'!AW109</f>
        <v>0</v>
      </c>
      <c r="AX109" s="39">
        <f>+'Cu1'!AX109</f>
        <v>0</v>
      </c>
      <c r="AY109" s="39">
        <f>+'Cu1'!AY109</f>
        <v>0</v>
      </c>
      <c r="AZ109" s="39">
        <f>+'Cu1'!AZ109</f>
        <v>0</v>
      </c>
      <c r="BA109" s="39">
        <f>+'Cu1'!BA109</f>
        <v>0</v>
      </c>
      <c r="BB109" s="39">
        <f>+'Cu1'!BB109</f>
        <v>0</v>
      </c>
      <c r="BC109" s="39">
        <f>+'Cu1'!BC109</f>
        <v>0</v>
      </c>
      <c r="BD109" s="39">
        <f>+'Cu1'!BD109</f>
        <v>0</v>
      </c>
      <c r="BE109" s="39">
        <f>+'Cu1'!BE109</f>
        <v>0</v>
      </c>
      <c r="BF109" s="39">
        <f>+'Cu1'!BF109</f>
        <v>0</v>
      </c>
      <c r="BG109" s="39">
        <f>+'Cu1'!BG109</f>
        <v>0</v>
      </c>
    </row>
    <row r="110" spans="1:59" s="40" customFormat="1" hidden="1">
      <c r="A110" s="36">
        <f>+'Cu1'!A110</f>
        <v>61</v>
      </c>
      <c r="B110" s="36">
        <f>+'Cu1'!B110</f>
        <v>235</v>
      </c>
      <c r="C110" s="29" t="str">
        <f>+'Cu1'!C110</f>
        <v>ADOBAT</v>
      </c>
      <c r="D110" s="29" t="str">
        <f>+'Cu1'!D110</f>
        <v>Preparació per aplicació d'adob orgànic</v>
      </c>
      <c r="E110" s="37">
        <f>+'Cu1'!E110</f>
        <v>2500</v>
      </c>
      <c r="F110" s="28">
        <f>+'Cu1'!F110</f>
        <v>0</v>
      </c>
      <c r="G110" s="28">
        <f>+'Cu1'!G110</f>
        <v>0</v>
      </c>
      <c r="H110" s="28">
        <f>+'Cu1'!H110</f>
        <v>0</v>
      </c>
      <c r="I110" s="28">
        <f>+'Cu1'!I110</f>
        <v>0</v>
      </c>
      <c r="J110" s="28">
        <f>+'Cu1'!J110</f>
        <v>0</v>
      </c>
      <c r="K110" s="28">
        <f>+'Cu1'!K110</f>
        <v>0</v>
      </c>
      <c r="L110" s="28">
        <f>+'Cu1'!L110</f>
        <v>0</v>
      </c>
      <c r="M110" s="28">
        <f>+'Cu1'!M110</f>
        <v>0</v>
      </c>
      <c r="N110" s="28">
        <f>+'Cu1'!N110</f>
        <v>0</v>
      </c>
      <c r="O110" s="29">
        <f>+'Cu1'!O110</f>
        <v>0</v>
      </c>
      <c r="P110" s="30">
        <f>+'Cu1'!P110</f>
        <v>0</v>
      </c>
      <c r="Q110" s="28">
        <f>+'Cu1'!Q110</f>
        <v>0</v>
      </c>
      <c r="R110" s="29">
        <f>+'Cu1'!R110</f>
        <v>0</v>
      </c>
      <c r="S110" s="29">
        <f>+'Cu1'!S110</f>
        <v>0</v>
      </c>
      <c r="T110" s="29">
        <f>+'Cu1'!T110</f>
        <v>0</v>
      </c>
      <c r="U110" s="29">
        <f>+'Cu1'!U110</f>
        <v>0</v>
      </c>
      <c r="V110" s="29">
        <f>+'Cu1'!V110</f>
        <v>0</v>
      </c>
      <c r="W110" s="29">
        <f>+'Cu1'!W110</f>
        <v>0</v>
      </c>
      <c r="X110" s="29">
        <f>+'Cu1'!X110</f>
        <v>0</v>
      </c>
      <c r="Y110" s="29">
        <f>+'Cu1'!Y110</f>
        <v>0</v>
      </c>
      <c r="Z110" s="28">
        <f>+'Cu1'!Z110</f>
        <v>0</v>
      </c>
      <c r="AA110" s="28">
        <f>+'Cu1'!AA110</f>
        <v>0</v>
      </c>
      <c r="AB110" s="29">
        <f>+'Cu1'!AB110</f>
        <v>0</v>
      </c>
      <c r="AC110" s="29">
        <f>+'Cu1'!AC110</f>
        <v>0</v>
      </c>
      <c r="AD110" s="29">
        <f>+'Cu1'!AD110</f>
        <v>0</v>
      </c>
      <c r="AE110" s="28">
        <f>+'Cu1'!AE110</f>
        <v>0</v>
      </c>
      <c r="AF110" s="28">
        <f>+'Cu1'!AF110</f>
        <v>0</v>
      </c>
      <c r="AG110" s="29">
        <f>+'Cu1'!AG110</f>
        <v>0</v>
      </c>
      <c r="AH110" s="29">
        <f>+'Cu1'!AH110</f>
        <v>0</v>
      </c>
      <c r="AI110" s="29">
        <f>+'Cu1'!AI110</f>
        <v>0</v>
      </c>
      <c r="AJ110" s="29">
        <f>+'Cu1'!AJ110</f>
        <v>0</v>
      </c>
      <c r="AK110" s="29">
        <f>+'Cu1'!AK110</f>
        <v>0</v>
      </c>
      <c r="AL110" s="29">
        <f>+'Cu1'!AL110</f>
        <v>0</v>
      </c>
      <c r="AM110" s="29">
        <f>+'Cu1'!AM110</f>
        <v>0</v>
      </c>
      <c r="AN110" s="29">
        <f>+'Cu1'!AN110</f>
        <v>0</v>
      </c>
      <c r="AO110" s="29">
        <f>+'Cu1'!AO110</f>
        <v>0</v>
      </c>
      <c r="AP110" s="29">
        <f>+'Cu1'!AP110</f>
        <v>0</v>
      </c>
      <c r="AQ110" s="29">
        <f>+'Cu1'!AQ110</f>
        <v>0</v>
      </c>
      <c r="AR110" s="29">
        <f>+'Cu1'!AR110</f>
        <v>0</v>
      </c>
      <c r="AS110" s="29">
        <f>+'Cu1'!AS110</f>
        <v>0</v>
      </c>
      <c r="AT110" s="29">
        <f>+'Cu1'!AT110</f>
        <v>0</v>
      </c>
      <c r="AU110" s="40">
        <f>+'Cu1'!AU110</f>
        <v>0</v>
      </c>
      <c r="AV110" s="40">
        <f>+'Cu1'!AV110</f>
        <v>0</v>
      </c>
      <c r="AW110" s="40">
        <f>+'Cu1'!AW110</f>
        <v>0</v>
      </c>
      <c r="AX110" s="40">
        <f>+'Cu1'!AX110</f>
        <v>0</v>
      </c>
      <c r="AY110" s="40">
        <f>+'Cu1'!AY110</f>
        <v>0</v>
      </c>
      <c r="AZ110" s="40">
        <f>+'Cu1'!AZ110</f>
        <v>0</v>
      </c>
      <c r="BA110" s="40">
        <f>+'Cu1'!BA110</f>
        <v>0</v>
      </c>
      <c r="BB110" s="40">
        <f>+'Cu1'!BB110</f>
        <v>0</v>
      </c>
      <c r="BC110" s="40">
        <f>+'Cu1'!BC110</f>
        <v>0</v>
      </c>
      <c r="BD110" s="40">
        <f>+'Cu1'!BD110</f>
        <v>0</v>
      </c>
      <c r="BE110" s="40">
        <f>+'Cu1'!BE110</f>
        <v>0</v>
      </c>
      <c r="BF110" s="40">
        <f>+'Cu1'!BF110</f>
        <v>0</v>
      </c>
      <c r="BG110" s="40">
        <f>+'Cu1'!BG110</f>
        <v>0</v>
      </c>
    </row>
    <row r="111" spans="1:59" s="39" customFormat="1" hidden="1">
      <c r="A111" s="36">
        <f>+'Cu1'!A111</f>
        <v>62</v>
      </c>
      <c r="B111" s="35">
        <f>+'Cu1'!B111</f>
        <v>245</v>
      </c>
      <c r="C111" s="23" t="str">
        <f>+'Cu1'!C111</f>
        <v>ADOBAT</v>
      </c>
      <c r="D111" s="23" t="str">
        <f>+'Cu1'!D111</f>
        <v>Preparació per aplicació potassi</v>
      </c>
      <c r="E111" s="21">
        <f>+'Cu1'!E111</f>
        <v>2500</v>
      </c>
      <c r="F111" s="22">
        <f>+'Cu1'!F111</f>
        <v>0</v>
      </c>
      <c r="G111" s="22">
        <f>+'Cu1'!G111</f>
        <v>0</v>
      </c>
      <c r="H111" s="22">
        <f>+'Cu1'!H111</f>
        <v>0</v>
      </c>
      <c r="I111" s="22">
        <f>+'Cu1'!I111</f>
        <v>0</v>
      </c>
      <c r="J111" s="22">
        <f>+'Cu1'!J111</f>
        <v>0</v>
      </c>
      <c r="K111" s="22">
        <f>+'Cu1'!K111</f>
        <v>0</v>
      </c>
      <c r="L111" s="22">
        <f>+'Cu1'!L111</f>
        <v>0</v>
      </c>
      <c r="M111" s="22">
        <f>+'Cu1'!M111</f>
        <v>0</v>
      </c>
      <c r="N111" s="22">
        <f>+'Cu1'!N111</f>
        <v>0</v>
      </c>
      <c r="O111" s="23">
        <f>+'Cu1'!O111</f>
        <v>0</v>
      </c>
      <c r="P111" s="24">
        <f>+'Cu1'!P111</f>
        <v>0</v>
      </c>
      <c r="Q111" s="22">
        <f>+'Cu1'!Q111</f>
        <v>0</v>
      </c>
      <c r="R111" s="23">
        <f>+'Cu1'!R111</f>
        <v>0</v>
      </c>
      <c r="S111" s="23">
        <f>+'Cu1'!S111</f>
        <v>0</v>
      </c>
      <c r="T111" s="23">
        <f>+'Cu1'!T111</f>
        <v>0</v>
      </c>
      <c r="U111" s="23">
        <f>+'Cu1'!U111</f>
        <v>0</v>
      </c>
      <c r="V111" s="23">
        <f>+'Cu1'!V111</f>
        <v>0</v>
      </c>
      <c r="W111" s="23">
        <f>+'Cu1'!W111</f>
        <v>0</v>
      </c>
      <c r="X111" s="23">
        <f>+'Cu1'!X111</f>
        <v>0</v>
      </c>
      <c r="Y111" s="23">
        <f>+'Cu1'!Y111</f>
        <v>0</v>
      </c>
      <c r="Z111" s="22">
        <f>+'Cu1'!Z111</f>
        <v>0</v>
      </c>
      <c r="AA111" s="22">
        <f>+'Cu1'!AA111</f>
        <v>0</v>
      </c>
      <c r="AB111" s="23">
        <f>+'Cu1'!AB111</f>
        <v>0</v>
      </c>
      <c r="AC111" s="23">
        <f>+'Cu1'!AC111</f>
        <v>0</v>
      </c>
      <c r="AD111" s="23">
        <f>+'Cu1'!AD111</f>
        <v>0</v>
      </c>
      <c r="AE111" s="22">
        <f>+'Cu1'!AE111</f>
        <v>0</v>
      </c>
      <c r="AF111" s="22">
        <f>+'Cu1'!AF111</f>
        <v>0</v>
      </c>
      <c r="AG111" s="23">
        <f>+'Cu1'!AG111</f>
        <v>0</v>
      </c>
      <c r="AH111" s="23">
        <f>+'Cu1'!AH111</f>
        <v>0</v>
      </c>
      <c r="AI111" s="23">
        <f>+'Cu1'!AI111</f>
        <v>0</v>
      </c>
      <c r="AJ111" s="23">
        <f>+'Cu1'!AJ111</f>
        <v>0</v>
      </c>
      <c r="AK111" s="23">
        <f>+'Cu1'!AK111</f>
        <v>0</v>
      </c>
      <c r="AL111" s="23">
        <f>+'Cu1'!AL111</f>
        <v>0</v>
      </c>
      <c r="AM111" s="23">
        <f>+'Cu1'!AM111</f>
        <v>0</v>
      </c>
      <c r="AN111" s="23">
        <f>+'Cu1'!AN111</f>
        <v>0</v>
      </c>
      <c r="AO111" s="23">
        <f>+'Cu1'!AO111</f>
        <v>0</v>
      </c>
      <c r="AP111" s="23">
        <f>+'Cu1'!AP111</f>
        <v>0</v>
      </c>
      <c r="AQ111" s="23">
        <f>+'Cu1'!AQ111</f>
        <v>0</v>
      </c>
      <c r="AR111" s="23">
        <f>+'Cu1'!AR111</f>
        <v>0</v>
      </c>
      <c r="AS111" s="23">
        <f>+'Cu1'!AS111</f>
        <v>0</v>
      </c>
      <c r="AT111" s="23">
        <f>+'Cu1'!AT111</f>
        <v>0</v>
      </c>
      <c r="AU111" s="39">
        <f>+'Cu1'!AU111</f>
        <v>0</v>
      </c>
      <c r="AV111" s="39">
        <f>+'Cu1'!AV111</f>
        <v>0</v>
      </c>
      <c r="AW111" s="39">
        <f>+'Cu1'!AW111</f>
        <v>0</v>
      </c>
      <c r="AX111" s="39">
        <f>+'Cu1'!AX111</f>
        <v>0</v>
      </c>
      <c r="AY111" s="39">
        <f>+'Cu1'!AY111</f>
        <v>0</v>
      </c>
      <c r="AZ111" s="39">
        <f>+'Cu1'!AZ111</f>
        <v>0</v>
      </c>
      <c r="BA111" s="39">
        <f>+'Cu1'!BA111</f>
        <v>0</v>
      </c>
      <c r="BB111" s="39">
        <f>+'Cu1'!BB111</f>
        <v>0</v>
      </c>
      <c r="BC111" s="39">
        <f>+'Cu1'!BC111</f>
        <v>0</v>
      </c>
      <c r="BD111" s="39">
        <f>+'Cu1'!BD111</f>
        <v>0</v>
      </c>
      <c r="BE111" s="39">
        <f>+'Cu1'!BE111</f>
        <v>0</v>
      </c>
      <c r="BF111" s="39">
        <f>+'Cu1'!BF111</f>
        <v>0</v>
      </c>
      <c r="BG111" s="39">
        <f>+'Cu1'!BG111</f>
        <v>0</v>
      </c>
    </row>
    <row r="112" spans="1:59" s="40" customFormat="1" hidden="1">
      <c r="A112" s="36">
        <f>+'Cu1'!A112</f>
        <v>63</v>
      </c>
      <c r="B112" s="36">
        <f>+'Cu1'!B112</f>
        <v>315</v>
      </c>
      <c r="C112" s="29" t="str">
        <f>+'Cu1'!C112</f>
        <v>PLANTACIÓ</v>
      </c>
      <c r="D112" s="29" t="str">
        <f>+'Cu1'!D112</f>
        <v>Preparació per solcar</v>
      </c>
      <c r="E112" s="37">
        <f>+'Cu1'!E112</f>
        <v>2500</v>
      </c>
      <c r="F112" s="28">
        <f>+'Cu1'!F112</f>
        <v>0</v>
      </c>
      <c r="G112" s="28">
        <f>+'Cu1'!G112</f>
        <v>0.5</v>
      </c>
      <c r="H112" s="28">
        <f>+'Cu1'!H112</f>
        <v>0</v>
      </c>
      <c r="I112" s="28">
        <f>+'Cu1'!I112</f>
        <v>0</v>
      </c>
      <c r="J112" s="28">
        <f>+'Cu1'!J112</f>
        <v>0</v>
      </c>
      <c r="K112" s="28">
        <f>+'Cu1'!K112</f>
        <v>0</v>
      </c>
      <c r="L112" s="28">
        <f>+'Cu1'!L112</f>
        <v>0</v>
      </c>
      <c r="M112" s="28">
        <f>+'Cu1'!M112</f>
        <v>0</v>
      </c>
      <c r="N112" s="28">
        <f>+'Cu1'!N112</f>
        <v>0</v>
      </c>
      <c r="O112" s="29">
        <f>+'Cu1'!O112</f>
        <v>0</v>
      </c>
      <c r="P112" s="30">
        <f>+'Cu1'!P112</f>
        <v>0</v>
      </c>
      <c r="Q112" s="28">
        <f>+'Cu1'!Q112</f>
        <v>0.5</v>
      </c>
      <c r="R112" s="29">
        <f>+'Cu1'!R112</f>
        <v>0</v>
      </c>
      <c r="S112" s="29">
        <f>+'Cu1'!S112</f>
        <v>0</v>
      </c>
      <c r="T112" s="29">
        <f>+'Cu1'!T112</f>
        <v>0</v>
      </c>
      <c r="U112" s="29">
        <f>+'Cu1'!U112</f>
        <v>0</v>
      </c>
      <c r="V112" s="29">
        <f>+'Cu1'!V112</f>
        <v>0</v>
      </c>
      <c r="W112" s="29">
        <f>+'Cu1'!W112</f>
        <v>0</v>
      </c>
      <c r="X112" s="29">
        <f>+'Cu1'!X112</f>
        <v>0</v>
      </c>
      <c r="Y112" s="29">
        <f>+'Cu1'!Y112</f>
        <v>0</v>
      </c>
      <c r="Z112" s="28">
        <f>+'Cu1'!Z112</f>
        <v>0</v>
      </c>
      <c r="AA112" s="28">
        <f>+'Cu1'!AA112</f>
        <v>0</v>
      </c>
      <c r="AB112" s="29">
        <f>+'Cu1'!AB112</f>
        <v>0</v>
      </c>
      <c r="AC112" s="29">
        <f>+'Cu1'!AC112</f>
        <v>0</v>
      </c>
      <c r="AD112" s="29">
        <f>+'Cu1'!AD112</f>
        <v>0</v>
      </c>
      <c r="AE112" s="28">
        <f>+'Cu1'!AE112</f>
        <v>0</v>
      </c>
      <c r="AF112" s="28">
        <f>+'Cu1'!AF112</f>
        <v>0</v>
      </c>
      <c r="AG112" s="29">
        <f>+'Cu1'!AG112</f>
        <v>0</v>
      </c>
      <c r="AH112" s="29">
        <f>+'Cu1'!AH112</f>
        <v>0</v>
      </c>
      <c r="AI112" s="29">
        <f>+'Cu1'!AI112</f>
        <v>0</v>
      </c>
      <c r="AJ112" s="29">
        <f>+'Cu1'!AJ112</f>
        <v>0</v>
      </c>
      <c r="AK112" s="29">
        <f>+'Cu1'!AK112</f>
        <v>0</v>
      </c>
      <c r="AL112" s="29">
        <f>+'Cu1'!AL112</f>
        <v>0</v>
      </c>
      <c r="AM112" s="29">
        <f>+'Cu1'!AM112</f>
        <v>0</v>
      </c>
      <c r="AN112" s="29">
        <f>+'Cu1'!AN112</f>
        <v>0</v>
      </c>
      <c r="AO112" s="29">
        <f>+'Cu1'!AO112</f>
        <v>0</v>
      </c>
      <c r="AP112" s="29">
        <f>+'Cu1'!AP112</f>
        <v>0</v>
      </c>
      <c r="AQ112" s="29">
        <f>+'Cu1'!AQ112</f>
        <v>0</v>
      </c>
      <c r="AR112" s="29">
        <f>+'Cu1'!AR112</f>
        <v>0</v>
      </c>
      <c r="AS112" s="29">
        <f>+'Cu1'!AS112</f>
        <v>0</v>
      </c>
      <c r="AT112" s="29">
        <f>+'Cu1'!AT112</f>
        <v>0</v>
      </c>
      <c r="AU112" s="40">
        <f>+'Cu1'!AU112</f>
        <v>0</v>
      </c>
      <c r="AV112" s="40">
        <f>+'Cu1'!AV112</f>
        <v>0</v>
      </c>
      <c r="AW112" s="40">
        <f>+'Cu1'!AW112</f>
        <v>0</v>
      </c>
      <c r="AX112" s="40">
        <f>+'Cu1'!AX112</f>
        <v>0</v>
      </c>
      <c r="AY112" s="40">
        <f>+'Cu1'!AY112</f>
        <v>0</v>
      </c>
      <c r="AZ112" s="40">
        <f>+'Cu1'!AZ112</f>
        <v>0</v>
      </c>
      <c r="BA112" s="40">
        <f>+'Cu1'!BA112</f>
        <v>0</v>
      </c>
      <c r="BB112" s="40">
        <f>+'Cu1'!BB112</f>
        <v>0</v>
      </c>
      <c r="BC112" s="40">
        <f>+'Cu1'!BC112</f>
        <v>0</v>
      </c>
      <c r="BD112" s="40">
        <f>+'Cu1'!BD112</f>
        <v>0</v>
      </c>
      <c r="BE112" s="40">
        <f>+'Cu1'!BE112</f>
        <v>0</v>
      </c>
      <c r="BF112" s="40">
        <f>+'Cu1'!BF112</f>
        <v>0</v>
      </c>
      <c r="BG112" s="40">
        <f>+'Cu1'!BG112</f>
        <v>0</v>
      </c>
    </row>
    <row r="113" spans="1:59" s="39" customFormat="1" hidden="1">
      <c r="A113" s="36">
        <f>+'Cu1'!A113</f>
        <v>64</v>
      </c>
      <c r="B113" s="35">
        <f>+'Cu1'!B113</f>
        <v>325</v>
      </c>
      <c r="C113" s="23" t="str">
        <f>+'Cu1'!C113</f>
        <v>PLANTACIÓ</v>
      </c>
      <c r="D113" s="23" t="str">
        <f>+'Cu1'!D113</f>
        <v>Preparació per marcat</v>
      </c>
      <c r="E113" s="21">
        <f>+'Cu1'!E113</f>
        <v>2500</v>
      </c>
      <c r="F113" s="22">
        <f>+'Cu1'!F113</f>
        <v>0</v>
      </c>
      <c r="G113" s="22">
        <f>+'Cu1'!G113</f>
        <v>0</v>
      </c>
      <c r="H113" s="22">
        <f>+'Cu1'!H113</f>
        <v>0</v>
      </c>
      <c r="I113" s="22">
        <f>+'Cu1'!I113</f>
        <v>0</v>
      </c>
      <c r="J113" s="22">
        <f>+'Cu1'!J113</f>
        <v>0</v>
      </c>
      <c r="K113" s="22">
        <f>+'Cu1'!K113</f>
        <v>0</v>
      </c>
      <c r="L113" s="22">
        <f>+'Cu1'!L113</f>
        <v>0</v>
      </c>
      <c r="M113" s="22">
        <f>+'Cu1'!M113</f>
        <v>0</v>
      </c>
      <c r="N113" s="22">
        <f>+'Cu1'!N113</f>
        <v>0</v>
      </c>
      <c r="O113" s="23">
        <f>+'Cu1'!O113</f>
        <v>0</v>
      </c>
      <c r="P113" s="24">
        <f>+'Cu1'!P113</f>
        <v>0</v>
      </c>
      <c r="Q113" s="22">
        <f>+'Cu1'!Q113</f>
        <v>0</v>
      </c>
      <c r="R113" s="23">
        <f>+'Cu1'!R113</f>
        <v>0</v>
      </c>
      <c r="S113" s="23">
        <f>+'Cu1'!S113</f>
        <v>0</v>
      </c>
      <c r="T113" s="23">
        <f>+'Cu1'!T113</f>
        <v>0</v>
      </c>
      <c r="U113" s="23">
        <f>+'Cu1'!U113</f>
        <v>0</v>
      </c>
      <c r="V113" s="23">
        <f>+'Cu1'!V113</f>
        <v>0</v>
      </c>
      <c r="W113" s="23">
        <f>+'Cu1'!W113</f>
        <v>0</v>
      </c>
      <c r="X113" s="23">
        <f>+'Cu1'!X113</f>
        <v>0</v>
      </c>
      <c r="Y113" s="23">
        <f>+'Cu1'!Y113</f>
        <v>0</v>
      </c>
      <c r="Z113" s="22">
        <f>+'Cu1'!Z113</f>
        <v>0</v>
      </c>
      <c r="AA113" s="22">
        <f>+'Cu1'!AA113</f>
        <v>0</v>
      </c>
      <c r="AB113" s="23">
        <f>+'Cu1'!AB113</f>
        <v>0</v>
      </c>
      <c r="AC113" s="23">
        <f>+'Cu1'!AC113</f>
        <v>0</v>
      </c>
      <c r="AD113" s="23">
        <f>+'Cu1'!AD113</f>
        <v>0</v>
      </c>
      <c r="AE113" s="22">
        <f>+'Cu1'!AE113</f>
        <v>0</v>
      </c>
      <c r="AF113" s="22">
        <f>+'Cu1'!AF113</f>
        <v>0</v>
      </c>
      <c r="AG113" s="23">
        <f>+'Cu1'!AG113</f>
        <v>0</v>
      </c>
      <c r="AH113" s="23">
        <f>+'Cu1'!AH113</f>
        <v>0</v>
      </c>
      <c r="AI113" s="23">
        <f>+'Cu1'!AI113</f>
        <v>0</v>
      </c>
      <c r="AJ113" s="23">
        <f>+'Cu1'!AJ113</f>
        <v>0</v>
      </c>
      <c r="AK113" s="23">
        <f>+'Cu1'!AK113</f>
        <v>0</v>
      </c>
      <c r="AL113" s="23">
        <f>+'Cu1'!AL113</f>
        <v>0</v>
      </c>
      <c r="AM113" s="23">
        <f>+'Cu1'!AM113</f>
        <v>0</v>
      </c>
      <c r="AN113" s="23">
        <f>+'Cu1'!AN113</f>
        <v>0</v>
      </c>
      <c r="AO113" s="23">
        <f>+'Cu1'!AO113</f>
        <v>0</v>
      </c>
      <c r="AP113" s="23">
        <f>+'Cu1'!AP113</f>
        <v>0</v>
      </c>
      <c r="AQ113" s="23">
        <f>+'Cu1'!AQ113</f>
        <v>0</v>
      </c>
      <c r="AR113" s="23">
        <f>+'Cu1'!AR113</f>
        <v>0</v>
      </c>
      <c r="AS113" s="23">
        <f>+'Cu1'!AS113</f>
        <v>0</v>
      </c>
      <c r="AT113" s="23">
        <f>+'Cu1'!AT113</f>
        <v>0</v>
      </c>
      <c r="AU113" s="39">
        <f>+'Cu1'!AU113</f>
        <v>0</v>
      </c>
      <c r="AV113" s="39">
        <f>+'Cu1'!AV113</f>
        <v>0</v>
      </c>
      <c r="AW113" s="39">
        <f>+'Cu1'!AW113</f>
        <v>0</v>
      </c>
      <c r="AX113" s="39">
        <f>+'Cu1'!AX113</f>
        <v>0</v>
      </c>
      <c r="AY113" s="39">
        <f>+'Cu1'!AY113</f>
        <v>0</v>
      </c>
      <c r="AZ113" s="39">
        <f>+'Cu1'!AZ113</f>
        <v>0</v>
      </c>
      <c r="BA113" s="39">
        <f>+'Cu1'!BA113</f>
        <v>0</v>
      </c>
      <c r="BB113" s="39">
        <f>+'Cu1'!BB113</f>
        <v>0</v>
      </c>
      <c r="BC113" s="39">
        <f>+'Cu1'!BC113</f>
        <v>0</v>
      </c>
      <c r="BD113" s="39">
        <f>+'Cu1'!BD113</f>
        <v>0</v>
      </c>
      <c r="BE113" s="39">
        <f>+'Cu1'!BE113</f>
        <v>0</v>
      </c>
      <c r="BF113" s="39">
        <f>+'Cu1'!BF113</f>
        <v>0</v>
      </c>
      <c r="BG113" s="39">
        <f>+'Cu1'!BG113</f>
        <v>0</v>
      </c>
    </row>
    <row r="114" spans="1:59" s="40" customFormat="1" hidden="1">
      <c r="A114" s="36">
        <f>+'Cu1'!A114</f>
        <v>65</v>
      </c>
      <c r="B114" s="36">
        <f>+'Cu1'!B114</f>
        <v>335</v>
      </c>
      <c r="C114" s="29" t="str">
        <f>+'Cu1'!C114</f>
        <v>PLANTACIÓ</v>
      </c>
      <c r="D114" s="29" t="str">
        <f>+'Cu1'!D114</f>
        <v>Preparació per plantació manual col o bròcoli</v>
      </c>
      <c r="E114" s="37">
        <f>+'Cu1'!E114</f>
        <v>2500</v>
      </c>
      <c r="F114" s="28">
        <f>+'Cu1'!F114</f>
        <v>0</v>
      </c>
      <c r="G114" s="28">
        <f>+'Cu1'!G114</f>
        <v>0</v>
      </c>
      <c r="H114" s="28">
        <f>+'Cu1'!H114</f>
        <v>0</v>
      </c>
      <c r="I114" s="28">
        <f>+'Cu1'!I114</f>
        <v>2</v>
      </c>
      <c r="J114" s="28">
        <f>+'Cu1'!J114</f>
        <v>0</v>
      </c>
      <c r="K114" s="28">
        <f>+'Cu1'!K114</f>
        <v>0</v>
      </c>
      <c r="L114" s="28">
        <f>+'Cu1'!L114</f>
        <v>0</v>
      </c>
      <c r="M114" s="28">
        <f>+'Cu1'!M114</f>
        <v>0</v>
      </c>
      <c r="N114" s="28">
        <f>+'Cu1'!N114</f>
        <v>0</v>
      </c>
      <c r="O114" s="29">
        <f>+'Cu1'!O114</f>
        <v>0</v>
      </c>
      <c r="P114" s="30">
        <f>+'Cu1'!P114</f>
        <v>0</v>
      </c>
      <c r="Q114" s="28">
        <f>+'Cu1'!Q114</f>
        <v>0</v>
      </c>
      <c r="R114" s="29">
        <f>+'Cu1'!R114</f>
        <v>0</v>
      </c>
      <c r="S114" s="29">
        <f>+'Cu1'!S114</f>
        <v>0</v>
      </c>
      <c r="T114" s="29">
        <f>+'Cu1'!T114</f>
        <v>0</v>
      </c>
      <c r="U114" s="29">
        <f>+'Cu1'!U114</f>
        <v>0</v>
      </c>
      <c r="V114" s="29">
        <f>+'Cu1'!V114</f>
        <v>0</v>
      </c>
      <c r="W114" s="29">
        <f>+'Cu1'!W114</f>
        <v>0</v>
      </c>
      <c r="X114" s="29">
        <f>+'Cu1'!X114</f>
        <v>0</v>
      </c>
      <c r="Y114" s="29">
        <f>+'Cu1'!Y114</f>
        <v>0</v>
      </c>
      <c r="Z114" s="28">
        <f>+'Cu1'!Z114</f>
        <v>2</v>
      </c>
      <c r="AA114" s="28">
        <f>+'Cu1'!AA114</f>
        <v>0</v>
      </c>
      <c r="AB114" s="29">
        <f>+'Cu1'!AB114</f>
        <v>0</v>
      </c>
      <c r="AC114" s="29">
        <f>+'Cu1'!AC114</f>
        <v>0</v>
      </c>
      <c r="AD114" s="29">
        <f>+'Cu1'!AD114</f>
        <v>0</v>
      </c>
      <c r="AE114" s="28">
        <f>+'Cu1'!AE114</f>
        <v>0</v>
      </c>
      <c r="AF114" s="28">
        <f>+'Cu1'!AF114</f>
        <v>0</v>
      </c>
      <c r="AG114" s="29">
        <f>+'Cu1'!AG114</f>
        <v>0</v>
      </c>
      <c r="AH114" s="29">
        <f>+'Cu1'!AH114</f>
        <v>0</v>
      </c>
      <c r="AI114" s="29">
        <f>+'Cu1'!AI114</f>
        <v>0</v>
      </c>
      <c r="AJ114" s="29">
        <f>+'Cu1'!AJ114</f>
        <v>0</v>
      </c>
      <c r="AK114" s="29">
        <f>+'Cu1'!AK114</f>
        <v>0</v>
      </c>
      <c r="AL114" s="29">
        <f>+'Cu1'!AL114</f>
        <v>0</v>
      </c>
      <c r="AM114" s="29">
        <f>+'Cu1'!AM114</f>
        <v>0</v>
      </c>
      <c r="AN114" s="29">
        <f>+'Cu1'!AN114</f>
        <v>0</v>
      </c>
      <c r="AO114" s="29">
        <f>+'Cu1'!AO114</f>
        <v>0</v>
      </c>
      <c r="AP114" s="29">
        <f>+'Cu1'!AP114</f>
        <v>0</v>
      </c>
      <c r="AQ114" s="29">
        <f>+'Cu1'!AQ114</f>
        <v>0</v>
      </c>
      <c r="AR114" s="29">
        <f>+'Cu1'!AR114</f>
        <v>0</v>
      </c>
      <c r="AS114" s="29">
        <f>+'Cu1'!AS114</f>
        <v>0</v>
      </c>
      <c r="AT114" s="29">
        <f>+'Cu1'!AT114</f>
        <v>0</v>
      </c>
      <c r="AU114" s="40">
        <f>+'Cu1'!AU114</f>
        <v>0</v>
      </c>
      <c r="AV114" s="40">
        <f>+'Cu1'!AV114</f>
        <v>0</v>
      </c>
      <c r="AW114" s="40">
        <f>+'Cu1'!AW114</f>
        <v>0</v>
      </c>
      <c r="AX114" s="40">
        <f>+'Cu1'!AX114</f>
        <v>0</v>
      </c>
      <c r="AY114" s="40">
        <f>+'Cu1'!AY114</f>
        <v>0</v>
      </c>
      <c r="AZ114" s="40">
        <f>+'Cu1'!AZ114</f>
        <v>0</v>
      </c>
      <c r="BA114" s="40">
        <f>+'Cu1'!BA114</f>
        <v>0</v>
      </c>
      <c r="BB114" s="40">
        <f>+'Cu1'!BB114</f>
        <v>0</v>
      </c>
      <c r="BC114" s="40">
        <f>+'Cu1'!BC114</f>
        <v>0</v>
      </c>
      <c r="BD114" s="40">
        <f>+'Cu1'!BD114</f>
        <v>0</v>
      </c>
      <c r="BE114" s="40">
        <f>+'Cu1'!BE114</f>
        <v>0</v>
      </c>
      <c r="BF114" s="40">
        <f>+'Cu1'!BF114</f>
        <v>0</v>
      </c>
      <c r="BG114" s="40">
        <f>+'Cu1'!BG114</f>
        <v>0</v>
      </c>
    </row>
    <row r="115" spans="1:59" s="39" customFormat="1" hidden="1">
      <c r="A115" s="36">
        <f>+'Cu1'!A115</f>
        <v>66</v>
      </c>
      <c r="B115" s="35">
        <f>+'Cu1'!B115</f>
        <v>345</v>
      </c>
      <c r="C115" s="23" t="str">
        <f>+'Cu1'!C115</f>
        <v>PLANTACIÓ</v>
      </c>
      <c r="D115" s="23" t="str">
        <f>+'Cu1'!D115</f>
        <v>Preparació per plantació manual calçots</v>
      </c>
      <c r="E115" s="21">
        <f>+'Cu1'!E115</f>
        <v>2500</v>
      </c>
      <c r="F115" s="22">
        <f>+'Cu1'!F115</f>
        <v>0</v>
      </c>
      <c r="G115" s="22">
        <f>+'Cu1'!G115</f>
        <v>0.5</v>
      </c>
      <c r="H115" s="22">
        <f>+'Cu1'!H115</f>
        <v>0</v>
      </c>
      <c r="I115" s="22">
        <f>+'Cu1'!I115</f>
        <v>0</v>
      </c>
      <c r="J115" s="22">
        <f>+'Cu1'!J115</f>
        <v>0</v>
      </c>
      <c r="K115" s="22">
        <f>+'Cu1'!K115</f>
        <v>0</v>
      </c>
      <c r="L115" s="22">
        <f>+'Cu1'!L115</f>
        <v>0</v>
      </c>
      <c r="M115" s="22">
        <f>+'Cu1'!M115</f>
        <v>0</v>
      </c>
      <c r="N115" s="22">
        <f>+'Cu1'!N115</f>
        <v>0.5</v>
      </c>
      <c r="O115" s="23">
        <f>+'Cu1'!O115</f>
        <v>0</v>
      </c>
      <c r="P115" s="24">
        <f>+'Cu1'!P115</f>
        <v>0</v>
      </c>
      <c r="Q115" s="22">
        <f>+'Cu1'!Q115</f>
        <v>0</v>
      </c>
      <c r="R115" s="23">
        <f>+'Cu1'!R115</f>
        <v>0</v>
      </c>
      <c r="S115" s="23">
        <f>+'Cu1'!S115</f>
        <v>0</v>
      </c>
      <c r="T115" s="23">
        <f>+'Cu1'!T115</f>
        <v>0</v>
      </c>
      <c r="U115" s="23">
        <f>+'Cu1'!U115</f>
        <v>0</v>
      </c>
      <c r="V115" s="23">
        <f>+'Cu1'!V115</f>
        <v>0</v>
      </c>
      <c r="W115" s="23">
        <f>+'Cu1'!W115</f>
        <v>0</v>
      </c>
      <c r="X115" s="23">
        <f>+'Cu1'!X115</f>
        <v>0</v>
      </c>
      <c r="Y115" s="23">
        <f>+'Cu1'!Y115</f>
        <v>0</v>
      </c>
      <c r="Z115" s="22">
        <f>+'Cu1'!Z115</f>
        <v>0</v>
      </c>
      <c r="AA115" s="22">
        <f>+'Cu1'!AA115</f>
        <v>0</v>
      </c>
      <c r="AB115" s="23">
        <f>+'Cu1'!AB115</f>
        <v>0</v>
      </c>
      <c r="AC115" s="23">
        <f>+'Cu1'!AC115</f>
        <v>0</v>
      </c>
      <c r="AD115" s="23">
        <f>+'Cu1'!AD115</f>
        <v>0</v>
      </c>
      <c r="AE115" s="22">
        <f>+'Cu1'!AE115</f>
        <v>0</v>
      </c>
      <c r="AF115" s="22">
        <f>+'Cu1'!AF115</f>
        <v>0</v>
      </c>
      <c r="AG115" s="23">
        <f>+'Cu1'!AG115</f>
        <v>0</v>
      </c>
      <c r="AH115" s="23">
        <f>+'Cu1'!AH115</f>
        <v>0</v>
      </c>
      <c r="AI115" s="23">
        <f>+'Cu1'!AI115</f>
        <v>0</v>
      </c>
      <c r="AJ115" s="23">
        <f>+'Cu1'!AJ115</f>
        <v>0</v>
      </c>
      <c r="AK115" s="23">
        <f>+'Cu1'!AK115</f>
        <v>0</v>
      </c>
      <c r="AL115" s="23">
        <f>+'Cu1'!AL115</f>
        <v>0</v>
      </c>
      <c r="AM115" s="23">
        <f>+'Cu1'!AM115</f>
        <v>0</v>
      </c>
      <c r="AN115" s="23">
        <f>+'Cu1'!AN115</f>
        <v>0</v>
      </c>
      <c r="AO115" s="23">
        <f>+'Cu1'!AO115</f>
        <v>0</v>
      </c>
      <c r="AP115" s="23">
        <f>+'Cu1'!AP115</f>
        <v>0</v>
      </c>
      <c r="AQ115" s="23">
        <f>+'Cu1'!AQ115</f>
        <v>0</v>
      </c>
      <c r="AR115" s="23">
        <f>+'Cu1'!AR115</f>
        <v>0</v>
      </c>
      <c r="AS115" s="23">
        <f>+'Cu1'!AS115</f>
        <v>0</v>
      </c>
      <c r="AT115" s="23">
        <f>+'Cu1'!AT115</f>
        <v>0</v>
      </c>
      <c r="AU115" s="39">
        <f>+'Cu1'!AU115</f>
        <v>0</v>
      </c>
      <c r="AV115" s="39">
        <f>+'Cu1'!AV115</f>
        <v>0</v>
      </c>
      <c r="AW115" s="39">
        <f>+'Cu1'!AW115</f>
        <v>0</v>
      </c>
      <c r="AX115" s="39">
        <f>+'Cu1'!AX115</f>
        <v>0</v>
      </c>
      <c r="AY115" s="39">
        <f>+'Cu1'!AY115</f>
        <v>0</v>
      </c>
      <c r="AZ115" s="39">
        <f>+'Cu1'!AZ115</f>
        <v>0</v>
      </c>
      <c r="BA115" s="39">
        <f>+'Cu1'!BA115</f>
        <v>0</v>
      </c>
      <c r="BB115" s="39">
        <f>+'Cu1'!BB115</f>
        <v>0</v>
      </c>
      <c r="BC115" s="39">
        <f>+'Cu1'!BC115</f>
        <v>0</v>
      </c>
      <c r="BD115" s="39">
        <f>+'Cu1'!BD115</f>
        <v>0</v>
      </c>
      <c r="BE115" s="39">
        <f>+'Cu1'!BE115</f>
        <v>0</v>
      </c>
      <c r="BF115" s="39">
        <f>+'Cu1'!BF115</f>
        <v>0</v>
      </c>
      <c r="BG115" s="39">
        <f>+'Cu1'!BG115</f>
        <v>0</v>
      </c>
    </row>
    <row r="116" spans="1:59" s="40" customFormat="1" hidden="1">
      <c r="A116" s="36">
        <f>+'Cu1'!A116</f>
        <v>67</v>
      </c>
      <c r="B116" s="36">
        <f>+'Cu1'!B116</f>
        <v>355</v>
      </c>
      <c r="C116" s="29" t="str">
        <f>+'Cu1'!C116</f>
        <v>PLANTACIÓ</v>
      </c>
      <c r="D116" s="29" t="str">
        <f>+'Cu1'!D116</f>
        <v>Preparació per plantació manual enciam</v>
      </c>
      <c r="E116" s="37">
        <f>+'Cu1'!E116</f>
        <v>2500</v>
      </c>
      <c r="F116" s="28">
        <f>+'Cu1'!F116</f>
        <v>0</v>
      </c>
      <c r="G116" s="28">
        <f>+'Cu1'!G116</f>
        <v>0</v>
      </c>
      <c r="H116" s="28">
        <f>+'Cu1'!H116</f>
        <v>0</v>
      </c>
      <c r="I116" s="28">
        <f>+'Cu1'!I116</f>
        <v>2</v>
      </c>
      <c r="J116" s="28">
        <f>+'Cu1'!J116</f>
        <v>0</v>
      </c>
      <c r="K116" s="28">
        <f>+'Cu1'!K116</f>
        <v>0</v>
      </c>
      <c r="L116" s="28">
        <f>+'Cu1'!L116</f>
        <v>0</v>
      </c>
      <c r="M116" s="28">
        <f>+'Cu1'!M116</f>
        <v>0</v>
      </c>
      <c r="N116" s="28">
        <f>+'Cu1'!N116</f>
        <v>0</v>
      </c>
      <c r="O116" s="29">
        <f>+'Cu1'!O116</f>
        <v>0</v>
      </c>
      <c r="P116" s="30">
        <f>+'Cu1'!P116</f>
        <v>0</v>
      </c>
      <c r="Q116" s="28">
        <f>+'Cu1'!Q116</f>
        <v>0</v>
      </c>
      <c r="R116" s="29">
        <f>+'Cu1'!R116</f>
        <v>0</v>
      </c>
      <c r="S116" s="29">
        <f>+'Cu1'!S116</f>
        <v>0</v>
      </c>
      <c r="T116" s="29">
        <f>+'Cu1'!T116</f>
        <v>0</v>
      </c>
      <c r="U116" s="29">
        <f>+'Cu1'!U116</f>
        <v>0</v>
      </c>
      <c r="V116" s="29">
        <f>+'Cu1'!V116</f>
        <v>0</v>
      </c>
      <c r="W116" s="29">
        <f>+'Cu1'!W116</f>
        <v>0</v>
      </c>
      <c r="X116" s="29">
        <f>+'Cu1'!X116</f>
        <v>0</v>
      </c>
      <c r="Y116" s="29">
        <f>+'Cu1'!Y116</f>
        <v>0</v>
      </c>
      <c r="Z116" s="28">
        <f>+'Cu1'!Z116</f>
        <v>2</v>
      </c>
      <c r="AA116" s="28">
        <f>+'Cu1'!AA116</f>
        <v>0</v>
      </c>
      <c r="AB116" s="29">
        <f>+'Cu1'!AB116</f>
        <v>0</v>
      </c>
      <c r="AC116" s="29">
        <f>+'Cu1'!AC116</f>
        <v>0</v>
      </c>
      <c r="AD116" s="29">
        <f>+'Cu1'!AD116</f>
        <v>0</v>
      </c>
      <c r="AE116" s="28">
        <f>+'Cu1'!AE116</f>
        <v>0</v>
      </c>
      <c r="AF116" s="28">
        <f>+'Cu1'!AF116</f>
        <v>0</v>
      </c>
      <c r="AG116" s="29">
        <f>+'Cu1'!AG116</f>
        <v>0</v>
      </c>
      <c r="AH116" s="29">
        <f>+'Cu1'!AH116</f>
        <v>0</v>
      </c>
      <c r="AI116" s="29">
        <f>+'Cu1'!AI116</f>
        <v>0</v>
      </c>
      <c r="AJ116" s="29">
        <f>+'Cu1'!AJ116</f>
        <v>0</v>
      </c>
      <c r="AK116" s="29">
        <f>+'Cu1'!AK116</f>
        <v>0</v>
      </c>
      <c r="AL116" s="29">
        <f>+'Cu1'!AL116</f>
        <v>0</v>
      </c>
      <c r="AM116" s="29">
        <f>+'Cu1'!AM116</f>
        <v>0</v>
      </c>
      <c r="AN116" s="29">
        <f>+'Cu1'!AN116</f>
        <v>0</v>
      </c>
      <c r="AO116" s="29">
        <f>+'Cu1'!AO116</f>
        <v>0</v>
      </c>
      <c r="AP116" s="29">
        <f>+'Cu1'!AP116</f>
        <v>0</v>
      </c>
      <c r="AQ116" s="29">
        <f>+'Cu1'!AQ116</f>
        <v>0</v>
      </c>
      <c r="AR116" s="29">
        <f>+'Cu1'!AR116</f>
        <v>0</v>
      </c>
      <c r="AS116" s="29">
        <f>+'Cu1'!AS116</f>
        <v>0</v>
      </c>
      <c r="AT116" s="29">
        <f>+'Cu1'!AT116</f>
        <v>0</v>
      </c>
      <c r="AU116" s="40">
        <f>+'Cu1'!AU116</f>
        <v>0</v>
      </c>
      <c r="AV116" s="40">
        <f>+'Cu1'!AV116</f>
        <v>0</v>
      </c>
      <c r="AW116" s="40">
        <f>+'Cu1'!AW116</f>
        <v>0</v>
      </c>
      <c r="AX116" s="40">
        <f>+'Cu1'!AX116</f>
        <v>0</v>
      </c>
      <c r="AY116" s="40">
        <f>+'Cu1'!AY116</f>
        <v>0</v>
      </c>
      <c r="AZ116" s="40">
        <f>+'Cu1'!AZ116</f>
        <v>0</v>
      </c>
      <c r="BA116" s="40">
        <f>+'Cu1'!BA116</f>
        <v>0</v>
      </c>
      <c r="BB116" s="40">
        <f>+'Cu1'!BB116</f>
        <v>0</v>
      </c>
      <c r="BC116" s="40">
        <f>+'Cu1'!BC116</f>
        <v>0</v>
      </c>
      <c r="BD116" s="40">
        <f>+'Cu1'!BD116</f>
        <v>0</v>
      </c>
      <c r="BE116" s="40">
        <f>+'Cu1'!BE116</f>
        <v>0</v>
      </c>
      <c r="BF116" s="40">
        <f>+'Cu1'!BF116</f>
        <v>0</v>
      </c>
      <c r="BG116" s="40">
        <f>+'Cu1'!BG116</f>
        <v>0</v>
      </c>
    </row>
    <row r="117" spans="1:59" s="39" customFormat="1" hidden="1">
      <c r="A117" s="36">
        <f>+'Cu1'!A117</f>
        <v>68</v>
      </c>
      <c r="B117" s="35">
        <f>+'Cu1'!B117</f>
        <v>365</v>
      </c>
      <c r="C117" s="23" t="str">
        <f>+'Cu1'!C117</f>
        <v>PLANTACIÓ</v>
      </c>
      <c r="D117" s="23" t="str">
        <f>+'Cu1'!D117</f>
        <v>Preparació per plantació manual bleda</v>
      </c>
      <c r="E117" s="21">
        <f>+'Cu1'!E117</f>
        <v>2500</v>
      </c>
      <c r="F117" s="22">
        <f>+'Cu1'!F117</f>
        <v>0</v>
      </c>
      <c r="G117" s="22">
        <f>+'Cu1'!G117</f>
        <v>0</v>
      </c>
      <c r="H117" s="22">
        <f>+'Cu1'!H117</f>
        <v>0</v>
      </c>
      <c r="I117" s="22">
        <f>+'Cu1'!I117</f>
        <v>2</v>
      </c>
      <c r="J117" s="22">
        <f>+'Cu1'!J117</f>
        <v>0</v>
      </c>
      <c r="K117" s="22">
        <f>+'Cu1'!K117</f>
        <v>0</v>
      </c>
      <c r="L117" s="22">
        <f>+'Cu1'!L117</f>
        <v>0</v>
      </c>
      <c r="M117" s="22">
        <f>+'Cu1'!M117</f>
        <v>0</v>
      </c>
      <c r="N117" s="22">
        <f>+'Cu1'!N117</f>
        <v>0</v>
      </c>
      <c r="O117" s="23">
        <f>+'Cu1'!O117</f>
        <v>0</v>
      </c>
      <c r="P117" s="24">
        <f>+'Cu1'!P117</f>
        <v>0</v>
      </c>
      <c r="Q117" s="22">
        <f>+'Cu1'!Q117</f>
        <v>0</v>
      </c>
      <c r="R117" s="23">
        <f>+'Cu1'!R117</f>
        <v>0</v>
      </c>
      <c r="S117" s="23">
        <f>+'Cu1'!S117</f>
        <v>0</v>
      </c>
      <c r="T117" s="23">
        <f>+'Cu1'!T117</f>
        <v>0</v>
      </c>
      <c r="U117" s="23">
        <f>+'Cu1'!U117</f>
        <v>0</v>
      </c>
      <c r="V117" s="23">
        <f>+'Cu1'!V117</f>
        <v>0</v>
      </c>
      <c r="W117" s="23">
        <f>+'Cu1'!W117</f>
        <v>0</v>
      </c>
      <c r="X117" s="23">
        <f>+'Cu1'!X117</f>
        <v>0</v>
      </c>
      <c r="Y117" s="23">
        <f>+'Cu1'!Y117</f>
        <v>0</v>
      </c>
      <c r="Z117" s="22">
        <f>+'Cu1'!Z117</f>
        <v>2</v>
      </c>
      <c r="AA117" s="22">
        <f>+'Cu1'!AA117</f>
        <v>0</v>
      </c>
      <c r="AB117" s="23">
        <f>+'Cu1'!AB117</f>
        <v>0</v>
      </c>
      <c r="AC117" s="23">
        <f>+'Cu1'!AC117</f>
        <v>0</v>
      </c>
      <c r="AD117" s="23">
        <f>+'Cu1'!AD117</f>
        <v>0</v>
      </c>
      <c r="AE117" s="22">
        <f>+'Cu1'!AE117</f>
        <v>0</v>
      </c>
      <c r="AF117" s="22">
        <f>+'Cu1'!AF117</f>
        <v>0</v>
      </c>
      <c r="AG117" s="23">
        <f>+'Cu1'!AG117</f>
        <v>0</v>
      </c>
      <c r="AH117" s="23">
        <f>+'Cu1'!AH117</f>
        <v>0</v>
      </c>
      <c r="AI117" s="23">
        <f>+'Cu1'!AI117</f>
        <v>0</v>
      </c>
      <c r="AJ117" s="23">
        <f>+'Cu1'!AJ117</f>
        <v>0</v>
      </c>
      <c r="AK117" s="23">
        <f>+'Cu1'!AK117</f>
        <v>0</v>
      </c>
      <c r="AL117" s="23">
        <f>+'Cu1'!AL117</f>
        <v>0</v>
      </c>
      <c r="AM117" s="23">
        <f>+'Cu1'!AM117</f>
        <v>0</v>
      </c>
      <c r="AN117" s="23">
        <f>+'Cu1'!AN117</f>
        <v>0</v>
      </c>
      <c r="AO117" s="23">
        <f>+'Cu1'!AO117</f>
        <v>0</v>
      </c>
      <c r="AP117" s="23">
        <f>+'Cu1'!AP117</f>
        <v>0</v>
      </c>
      <c r="AQ117" s="23">
        <f>+'Cu1'!AQ117</f>
        <v>0</v>
      </c>
      <c r="AR117" s="23">
        <f>+'Cu1'!AR117</f>
        <v>0</v>
      </c>
      <c r="AS117" s="23">
        <f>+'Cu1'!AS117</f>
        <v>0</v>
      </c>
      <c r="AT117" s="23">
        <f>+'Cu1'!AT117</f>
        <v>0</v>
      </c>
      <c r="AU117" s="39">
        <f>+'Cu1'!AU117</f>
        <v>0</v>
      </c>
      <c r="AV117" s="39">
        <f>+'Cu1'!AV117</f>
        <v>0</v>
      </c>
      <c r="AW117" s="39">
        <f>+'Cu1'!AW117</f>
        <v>0</v>
      </c>
      <c r="AX117" s="39">
        <f>+'Cu1'!AX117</f>
        <v>0</v>
      </c>
      <c r="AY117" s="39">
        <f>+'Cu1'!AY117</f>
        <v>0</v>
      </c>
      <c r="AZ117" s="39">
        <f>+'Cu1'!AZ117</f>
        <v>0</v>
      </c>
      <c r="BA117" s="39">
        <f>+'Cu1'!BA117</f>
        <v>0</v>
      </c>
      <c r="BB117" s="39">
        <f>+'Cu1'!BB117</f>
        <v>0</v>
      </c>
      <c r="BC117" s="39">
        <f>+'Cu1'!BC117</f>
        <v>0</v>
      </c>
      <c r="BD117" s="39">
        <f>+'Cu1'!BD117</f>
        <v>0</v>
      </c>
      <c r="BE117" s="39">
        <f>+'Cu1'!BE117</f>
        <v>0</v>
      </c>
      <c r="BF117" s="39">
        <f>+'Cu1'!BF117</f>
        <v>0</v>
      </c>
      <c r="BG117" s="39">
        <f>+'Cu1'!BG117</f>
        <v>0</v>
      </c>
    </row>
    <row r="118" spans="1:59" s="40" customFormat="1" hidden="1">
      <c r="A118" s="36">
        <f>+'Cu1'!A118</f>
        <v>69</v>
      </c>
      <c r="B118" s="36">
        <f>+'Cu1'!B118</f>
        <v>375</v>
      </c>
      <c r="C118" s="29" t="str">
        <f>+'Cu1'!C118</f>
        <v>PLANTACIÓ</v>
      </c>
      <c r="D118" s="29" t="str">
        <f>+'Cu1'!D118</f>
        <v>Preparació per plantació manual tomàquet</v>
      </c>
      <c r="E118" s="37">
        <f>+'Cu1'!E118</f>
        <v>2500</v>
      </c>
      <c r="F118" s="28">
        <f>+'Cu1'!F118</f>
        <v>0</v>
      </c>
      <c r="G118" s="28">
        <f>+'Cu1'!G118</f>
        <v>0</v>
      </c>
      <c r="H118" s="28">
        <f>+'Cu1'!H118</f>
        <v>0</v>
      </c>
      <c r="I118" s="28">
        <f>+'Cu1'!I118</f>
        <v>2</v>
      </c>
      <c r="J118" s="28">
        <f>+'Cu1'!J118</f>
        <v>0</v>
      </c>
      <c r="K118" s="28">
        <f>+'Cu1'!K118</f>
        <v>0</v>
      </c>
      <c r="L118" s="28">
        <f>+'Cu1'!L118</f>
        <v>0</v>
      </c>
      <c r="M118" s="28">
        <f>+'Cu1'!M118</f>
        <v>0</v>
      </c>
      <c r="N118" s="28">
        <f>+'Cu1'!N118</f>
        <v>0</v>
      </c>
      <c r="O118" s="29">
        <f>+'Cu1'!O118</f>
        <v>0</v>
      </c>
      <c r="P118" s="30">
        <f>+'Cu1'!P118</f>
        <v>0</v>
      </c>
      <c r="Q118" s="28">
        <f>+'Cu1'!Q118</f>
        <v>0</v>
      </c>
      <c r="R118" s="29">
        <f>+'Cu1'!R118</f>
        <v>0</v>
      </c>
      <c r="S118" s="29">
        <f>+'Cu1'!S118</f>
        <v>0</v>
      </c>
      <c r="T118" s="29">
        <f>+'Cu1'!T118</f>
        <v>0</v>
      </c>
      <c r="U118" s="29">
        <f>+'Cu1'!U118</f>
        <v>0</v>
      </c>
      <c r="V118" s="29">
        <f>+'Cu1'!V118</f>
        <v>0</v>
      </c>
      <c r="W118" s="29">
        <f>+'Cu1'!W118</f>
        <v>0</v>
      </c>
      <c r="X118" s="29">
        <f>+'Cu1'!X118</f>
        <v>0</v>
      </c>
      <c r="Y118" s="29">
        <f>+'Cu1'!Y118</f>
        <v>0</v>
      </c>
      <c r="Z118" s="28">
        <f>+'Cu1'!Z118</f>
        <v>2</v>
      </c>
      <c r="AA118" s="28">
        <f>+'Cu1'!AA118</f>
        <v>0</v>
      </c>
      <c r="AB118" s="29">
        <f>+'Cu1'!AB118</f>
        <v>0</v>
      </c>
      <c r="AC118" s="29">
        <f>+'Cu1'!AC118</f>
        <v>0</v>
      </c>
      <c r="AD118" s="29">
        <f>+'Cu1'!AD118</f>
        <v>0</v>
      </c>
      <c r="AE118" s="28">
        <f>+'Cu1'!AE118</f>
        <v>0</v>
      </c>
      <c r="AF118" s="28">
        <f>+'Cu1'!AF118</f>
        <v>0</v>
      </c>
      <c r="AG118" s="29">
        <f>+'Cu1'!AG118</f>
        <v>0</v>
      </c>
      <c r="AH118" s="29">
        <f>+'Cu1'!AH118</f>
        <v>0</v>
      </c>
      <c r="AI118" s="29">
        <f>+'Cu1'!AI118</f>
        <v>0</v>
      </c>
      <c r="AJ118" s="29">
        <f>+'Cu1'!AJ118</f>
        <v>0</v>
      </c>
      <c r="AK118" s="29">
        <f>+'Cu1'!AK118</f>
        <v>0</v>
      </c>
      <c r="AL118" s="29">
        <f>+'Cu1'!AL118</f>
        <v>0</v>
      </c>
      <c r="AM118" s="29">
        <f>+'Cu1'!AM118</f>
        <v>0</v>
      </c>
      <c r="AN118" s="29">
        <f>+'Cu1'!AN118</f>
        <v>0</v>
      </c>
      <c r="AO118" s="29">
        <f>+'Cu1'!AO118</f>
        <v>0</v>
      </c>
      <c r="AP118" s="29">
        <f>+'Cu1'!AP118</f>
        <v>0</v>
      </c>
      <c r="AQ118" s="29">
        <f>+'Cu1'!AQ118</f>
        <v>0</v>
      </c>
      <c r="AR118" s="29">
        <f>+'Cu1'!AR118</f>
        <v>0</v>
      </c>
      <c r="AS118" s="29">
        <f>+'Cu1'!AS118</f>
        <v>0</v>
      </c>
      <c r="AT118" s="29">
        <f>+'Cu1'!AT118</f>
        <v>0</v>
      </c>
      <c r="AU118" s="40">
        <f>+'Cu1'!AU118</f>
        <v>0</v>
      </c>
      <c r="AV118" s="40">
        <f>+'Cu1'!AV118</f>
        <v>0</v>
      </c>
      <c r="AW118" s="40">
        <f>+'Cu1'!AW118</f>
        <v>0</v>
      </c>
      <c r="AX118" s="40">
        <f>+'Cu1'!AX118</f>
        <v>0</v>
      </c>
      <c r="AY118" s="40">
        <f>+'Cu1'!AY118</f>
        <v>0</v>
      </c>
      <c r="AZ118" s="40">
        <f>+'Cu1'!AZ118</f>
        <v>0</v>
      </c>
      <c r="BA118" s="40">
        <f>+'Cu1'!BA118</f>
        <v>0</v>
      </c>
      <c r="BB118" s="40">
        <f>+'Cu1'!BB118</f>
        <v>0</v>
      </c>
      <c r="BC118" s="40">
        <f>+'Cu1'!BC118</f>
        <v>0</v>
      </c>
      <c r="BD118" s="40">
        <f>+'Cu1'!BD118</f>
        <v>0</v>
      </c>
      <c r="BE118" s="40">
        <f>+'Cu1'!BE118</f>
        <v>0</v>
      </c>
      <c r="BF118" s="40">
        <f>+'Cu1'!BF118</f>
        <v>0</v>
      </c>
      <c r="BG118" s="40">
        <f>+'Cu1'!BG118</f>
        <v>0</v>
      </c>
    </row>
    <row r="119" spans="1:59" s="39" customFormat="1" hidden="1">
      <c r="A119" s="36">
        <f>+'Cu1'!A119</f>
        <v>70</v>
      </c>
      <c r="B119" s="35">
        <f>+'Cu1'!B119</f>
        <v>385</v>
      </c>
      <c r="C119" s="23" t="str">
        <f>+'Cu1'!C119</f>
        <v>PLANTACIÓ</v>
      </c>
      <c r="D119" s="23" t="str">
        <f>+'Cu1'!D119</f>
        <v>Preparació per plantació manual carbassa</v>
      </c>
      <c r="E119" s="21">
        <f>+'Cu1'!E119</f>
        <v>2500</v>
      </c>
      <c r="F119" s="22">
        <f>+'Cu1'!F119</f>
        <v>0</v>
      </c>
      <c r="G119" s="22">
        <f>+'Cu1'!G119</f>
        <v>0</v>
      </c>
      <c r="H119" s="22">
        <f>+'Cu1'!H119</f>
        <v>0</v>
      </c>
      <c r="I119" s="22">
        <f>+'Cu1'!I119</f>
        <v>2</v>
      </c>
      <c r="J119" s="22">
        <f>+'Cu1'!J119</f>
        <v>0</v>
      </c>
      <c r="K119" s="22">
        <f>+'Cu1'!K119</f>
        <v>0</v>
      </c>
      <c r="L119" s="22">
        <f>+'Cu1'!L119</f>
        <v>0</v>
      </c>
      <c r="M119" s="22">
        <f>+'Cu1'!M119</f>
        <v>0</v>
      </c>
      <c r="N119" s="22">
        <f>+'Cu1'!N119</f>
        <v>0</v>
      </c>
      <c r="O119" s="23">
        <f>+'Cu1'!O119</f>
        <v>0</v>
      </c>
      <c r="P119" s="24">
        <f>+'Cu1'!P119</f>
        <v>0</v>
      </c>
      <c r="Q119" s="22">
        <f>+'Cu1'!Q119</f>
        <v>0</v>
      </c>
      <c r="R119" s="23">
        <f>+'Cu1'!R119</f>
        <v>0</v>
      </c>
      <c r="S119" s="23">
        <f>+'Cu1'!S119</f>
        <v>0</v>
      </c>
      <c r="T119" s="23">
        <f>+'Cu1'!T119</f>
        <v>0</v>
      </c>
      <c r="U119" s="23">
        <f>+'Cu1'!U119</f>
        <v>0</v>
      </c>
      <c r="V119" s="23">
        <f>+'Cu1'!V119</f>
        <v>0</v>
      </c>
      <c r="W119" s="23">
        <f>+'Cu1'!W119</f>
        <v>0</v>
      </c>
      <c r="X119" s="23">
        <f>+'Cu1'!X119</f>
        <v>0</v>
      </c>
      <c r="Y119" s="23">
        <f>+'Cu1'!Y119</f>
        <v>0</v>
      </c>
      <c r="Z119" s="22">
        <f>+'Cu1'!Z119</f>
        <v>2</v>
      </c>
      <c r="AA119" s="22">
        <f>+'Cu1'!AA119</f>
        <v>0</v>
      </c>
      <c r="AB119" s="23">
        <f>+'Cu1'!AB119</f>
        <v>0</v>
      </c>
      <c r="AC119" s="23">
        <f>+'Cu1'!AC119</f>
        <v>0</v>
      </c>
      <c r="AD119" s="23">
        <f>+'Cu1'!AD119</f>
        <v>0</v>
      </c>
      <c r="AE119" s="22">
        <f>+'Cu1'!AE119</f>
        <v>0</v>
      </c>
      <c r="AF119" s="22">
        <f>+'Cu1'!AF119</f>
        <v>0</v>
      </c>
      <c r="AG119" s="23">
        <f>+'Cu1'!AG119</f>
        <v>0</v>
      </c>
      <c r="AH119" s="23">
        <f>+'Cu1'!AH119</f>
        <v>0</v>
      </c>
      <c r="AI119" s="23">
        <f>+'Cu1'!AI119</f>
        <v>0</v>
      </c>
      <c r="AJ119" s="23">
        <f>+'Cu1'!AJ119</f>
        <v>0</v>
      </c>
      <c r="AK119" s="23">
        <f>+'Cu1'!AK119</f>
        <v>0</v>
      </c>
      <c r="AL119" s="23">
        <f>+'Cu1'!AL119</f>
        <v>0</v>
      </c>
      <c r="AM119" s="23">
        <f>+'Cu1'!AM119</f>
        <v>0</v>
      </c>
      <c r="AN119" s="23">
        <f>+'Cu1'!AN119</f>
        <v>0</v>
      </c>
      <c r="AO119" s="23">
        <f>+'Cu1'!AO119</f>
        <v>0</v>
      </c>
      <c r="AP119" s="23">
        <f>+'Cu1'!AP119</f>
        <v>0</v>
      </c>
      <c r="AQ119" s="23">
        <f>+'Cu1'!AQ119</f>
        <v>0</v>
      </c>
      <c r="AR119" s="23">
        <f>+'Cu1'!AR119</f>
        <v>0</v>
      </c>
      <c r="AS119" s="23">
        <f>+'Cu1'!AS119</f>
        <v>0</v>
      </c>
      <c r="AT119" s="23">
        <f>+'Cu1'!AT119</f>
        <v>0</v>
      </c>
      <c r="AU119" s="39">
        <f>+'Cu1'!AU119</f>
        <v>0</v>
      </c>
      <c r="AV119" s="39">
        <f>+'Cu1'!AV119</f>
        <v>0</v>
      </c>
      <c r="AW119" s="39">
        <f>+'Cu1'!AW119</f>
        <v>0</v>
      </c>
      <c r="AX119" s="39">
        <f>+'Cu1'!AX119</f>
        <v>0</v>
      </c>
      <c r="AY119" s="39">
        <f>+'Cu1'!AY119</f>
        <v>0</v>
      </c>
      <c r="AZ119" s="39">
        <f>+'Cu1'!AZ119</f>
        <v>0</v>
      </c>
      <c r="BA119" s="39">
        <f>+'Cu1'!BA119</f>
        <v>0</v>
      </c>
      <c r="BB119" s="39">
        <f>+'Cu1'!BB119</f>
        <v>0</v>
      </c>
      <c r="BC119" s="39">
        <f>+'Cu1'!BC119</f>
        <v>0</v>
      </c>
      <c r="BD119" s="39">
        <f>+'Cu1'!BD119</f>
        <v>0</v>
      </c>
      <c r="BE119" s="39">
        <f>+'Cu1'!BE119</f>
        <v>0</v>
      </c>
      <c r="BF119" s="39">
        <f>+'Cu1'!BF119</f>
        <v>0</v>
      </c>
      <c r="BG119" s="39">
        <f>+'Cu1'!BG119</f>
        <v>0</v>
      </c>
    </row>
    <row r="120" spans="1:59" s="40" customFormat="1" hidden="1">
      <c r="A120" s="36">
        <f>+'Cu1'!A120</f>
        <v>71</v>
      </c>
      <c r="B120" s="36">
        <f>+'Cu1'!B120</f>
        <v>395</v>
      </c>
      <c r="C120" s="29" t="str">
        <f>+'Cu1'!C120</f>
        <v>PLANTACIÓ</v>
      </c>
      <c r="D120" s="29" t="str">
        <f>+'Cu1'!D120</f>
        <v>Preparació per sembra manual carbassa</v>
      </c>
      <c r="E120" s="37">
        <f>+'Cu1'!E120</f>
        <v>2500</v>
      </c>
      <c r="F120" s="28">
        <f>+'Cu1'!F120</f>
        <v>0</v>
      </c>
      <c r="G120" s="28">
        <f>+'Cu1'!G120</f>
        <v>0</v>
      </c>
      <c r="H120" s="28">
        <f>+'Cu1'!H120</f>
        <v>0</v>
      </c>
      <c r="I120" s="28">
        <f>+'Cu1'!I120</f>
        <v>2</v>
      </c>
      <c r="J120" s="28">
        <f>+'Cu1'!J120</f>
        <v>0</v>
      </c>
      <c r="K120" s="28">
        <f>+'Cu1'!K120</f>
        <v>0</v>
      </c>
      <c r="L120" s="28">
        <f>+'Cu1'!L120</f>
        <v>0</v>
      </c>
      <c r="M120" s="28">
        <f>+'Cu1'!M120</f>
        <v>0</v>
      </c>
      <c r="N120" s="28">
        <f>+'Cu1'!N120</f>
        <v>0</v>
      </c>
      <c r="O120" s="29">
        <f>+'Cu1'!O120</f>
        <v>0</v>
      </c>
      <c r="P120" s="30">
        <f>+'Cu1'!P120</f>
        <v>0</v>
      </c>
      <c r="Q120" s="28">
        <f>+'Cu1'!Q120</f>
        <v>0</v>
      </c>
      <c r="R120" s="29">
        <f>+'Cu1'!R120</f>
        <v>0</v>
      </c>
      <c r="S120" s="29">
        <f>+'Cu1'!S120</f>
        <v>0</v>
      </c>
      <c r="T120" s="29">
        <f>+'Cu1'!T120</f>
        <v>0</v>
      </c>
      <c r="U120" s="29">
        <f>+'Cu1'!U120</f>
        <v>0</v>
      </c>
      <c r="V120" s="29">
        <f>+'Cu1'!V120</f>
        <v>0</v>
      </c>
      <c r="W120" s="29">
        <f>+'Cu1'!W120</f>
        <v>0</v>
      </c>
      <c r="X120" s="29">
        <f>+'Cu1'!X120</f>
        <v>0</v>
      </c>
      <c r="Y120" s="29">
        <f>+'Cu1'!Y120</f>
        <v>0</v>
      </c>
      <c r="Z120" s="28">
        <f>+'Cu1'!Z120</f>
        <v>2</v>
      </c>
      <c r="AA120" s="28">
        <f>+'Cu1'!AA120</f>
        <v>0</v>
      </c>
      <c r="AB120" s="29">
        <f>+'Cu1'!AB120</f>
        <v>0</v>
      </c>
      <c r="AC120" s="29">
        <f>+'Cu1'!AC120</f>
        <v>0</v>
      </c>
      <c r="AD120" s="29">
        <f>+'Cu1'!AD120</f>
        <v>0</v>
      </c>
      <c r="AE120" s="28">
        <f>+'Cu1'!AE120</f>
        <v>0</v>
      </c>
      <c r="AF120" s="28">
        <f>+'Cu1'!AF120</f>
        <v>0</v>
      </c>
      <c r="AG120" s="29">
        <f>+'Cu1'!AG120</f>
        <v>0</v>
      </c>
      <c r="AH120" s="29">
        <f>+'Cu1'!AH120</f>
        <v>0</v>
      </c>
      <c r="AI120" s="29">
        <f>+'Cu1'!AI120</f>
        <v>0</v>
      </c>
      <c r="AJ120" s="29">
        <f>+'Cu1'!AJ120</f>
        <v>0</v>
      </c>
      <c r="AK120" s="29">
        <f>+'Cu1'!AK120</f>
        <v>0</v>
      </c>
      <c r="AL120" s="29">
        <f>+'Cu1'!AL120</f>
        <v>0</v>
      </c>
      <c r="AM120" s="29">
        <f>+'Cu1'!AM120</f>
        <v>0</v>
      </c>
      <c r="AN120" s="29">
        <f>+'Cu1'!AN120</f>
        <v>0</v>
      </c>
      <c r="AO120" s="29">
        <f>+'Cu1'!AO120</f>
        <v>0</v>
      </c>
      <c r="AP120" s="29">
        <f>+'Cu1'!AP120</f>
        <v>0</v>
      </c>
      <c r="AQ120" s="29">
        <f>+'Cu1'!AQ120</f>
        <v>0</v>
      </c>
      <c r="AR120" s="29">
        <f>+'Cu1'!AR120</f>
        <v>0</v>
      </c>
      <c r="AS120" s="29">
        <f>+'Cu1'!AS120</f>
        <v>0</v>
      </c>
      <c r="AT120" s="29">
        <f>+'Cu1'!AT120</f>
        <v>0</v>
      </c>
      <c r="AU120" s="40">
        <f>+'Cu1'!AU120</f>
        <v>0</v>
      </c>
      <c r="AV120" s="40">
        <f>+'Cu1'!AV120</f>
        <v>0</v>
      </c>
      <c r="AW120" s="40">
        <f>+'Cu1'!AW120</f>
        <v>0</v>
      </c>
      <c r="AX120" s="40">
        <f>+'Cu1'!AX120</f>
        <v>0</v>
      </c>
      <c r="AY120" s="40">
        <f>+'Cu1'!AY120</f>
        <v>0</v>
      </c>
      <c r="AZ120" s="40">
        <f>+'Cu1'!AZ120</f>
        <v>0</v>
      </c>
      <c r="BA120" s="40">
        <f>+'Cu1'!BA120</f>
        <v>0</v>
      </c>
      <c r="BB120" s="40">
        <f>+'Cu1'!BB120</f>
        <v>0</v>
      </c>
      <c r="BC120" s="40">
        <f>+'Cu1'!BC120</f>
        <v>0</v>
      </c>
      <c r="BD120" s="40">
        <f>+'Cu1'!BD120</f>
        <v>0</v>
      </c>
      <c r="BE120" s="40">
        <f>+'Cu1'!BE120</f>
        <v>0</v>
      </c>
      <c r="BF120" s="40">
        <f>+'Cu1'!BF120</f>
        <v>0</v>
      </c>
      <c r="BG120" s="40">
        <f>+'Cu1'!BG120</f>
        <v>0</v>
      </c>
    </row>
    <row r="121" spans="1:59" s="39" customFormat="1" hidden="1">
      <c r="A121" s="36">
        <f>+'Cu1'!A121</f>
        <v>72</v>
      </c>
      <c r="B121" s="35">
        <f>+'Cu1'!B121</f>
        <v>415</v>
      </c>
      <c r="C121" s="23" t="str">
        <f>+'Cu1'!C121</f>
        <v>REG</v>
      </c>
      <c r="D121" s="23" t="str">
        <f>+'Cu1'!D121</f>
        <v>Preparació per instal.lació sistema de reg amb cinta (1 m per m2)</v>
      </c>
      <c r="E121" s="21">
        <f>+'Cu1'!E121</f>
        <v>2500</v>
      </c>
      <c r="F121" s="22">
        <f>+'Cu1'!F121</f>
        <v>0</v>
      </c>
      <c r="G121" s="22">
        <f>+'Cu1'!G121</f>
        <v>0</v>
      </c>
      <c r="H121" s="22">
        <f>+'Cu1'!H121</f>
        <v>0</v>
      </c>
      <c r="I121" s="22">
        <f>+'Cu1'!I121</f>
        <v>0.16666666666666666</v>
      </c>
      <c r="J121" s="22">
        <f>+'Cu1'!J121</f>
        <v>0</v>
      </c>
      <c r="K121" s="22">
        <f>+'Cu1'!K121</f>
        <v>0</v>
      </c>
      <c r="L121" s="22">
        <f>+'Cu1'!L121</f>
        <v>0</v>
      </c>
      <c r="M121" s="22">
        <f>+'Cu1'!M121</f>
        <v>0</v>
      </c>
      <c r="N121" s="22">
        <f>+'Cu1'!N121</f>
        <v>0</v>
      </c>
      <c r="O121" s="23">
        <f>+'Cu1'!O121</f>
        <v>0</v>
      </c>
      <c r="P121" s="24">
        <f>+'Cu1'!P121</f>
        <v>0</v>
      </c>
      <c r="Q121" s="22">
        <f>+'Cu1'!Q121</f>
        <v>0</v>
      </c>
      <c r="R121" s="23">
        <f>+'Cu1'!R121</f>
        <v>0</v>
      </c>
      <c r="S121" s="23">
        <f>+'Cu1'!S121</f>
        <v>0</v>
      </c>
      <c r="T121" s="23">
        <f>+'Cu1'!T121</f>
        <v>0</v>
      </c>
      <c r="U121" s="23">
        <f>+'Cu1'!U121</f>
        <v>0</v>
      </c>
      <c r="V121" s="23">
        <f>+'Cu1'!V121</f>
        <v>0</v>
      </c>
      <c r="W121" s="23">
        <f>+'Cu1'!W121</f>
        <v>0</v>
      </c>
      <c r="X121" s="23">
        <f>+'Cu1'!X121</f>
        <v>0</v>
      </c>
      <c r="Y121" s="23">
        <f>+'Cu1'!Y121</f>
        <v>0</v>
      </c>
      <c r="Z121" s="22">
        <f>+'Cu1'!Z121</f>
        <v>0.16666666666666666</v>
      </c>
      <c r="AA121" s="22">
        <f>+'Cu1'!AA121</f>
        <v>0</v>
      </c>
      <c r="AB121" s="23">
        <f>+'Cu1'!AB121</f>
        <v>0</v>
      </c>
      <c r="AC121" s="23">
        <f>+'Cu1'!AC121</f>
        <v>0</v>
      </c>
      <c r="AD121" s="23">
        <f>+'Cu1'!AD121</f>
        <v>0</v>
      </c>
      <c r="AE121" s="22">
        <f>+'Cu1'!AE121</f>
        <v>0</v>
      </c>
      <c r="AF121" s="22">
        <f>+'Cu1'!AF121</f>
        <v>0</v>
      </c>
      <c r="AG121" s="23">
        <f>+'Cu1'!AG121</f>
        <v>0</v>
      </c>
      <c r="AH121" s="23">
        <f>+'Cu1'!AH121</f>
        <v>0</v>
      </c>
      <c r="AI121" s="23">
        <f>+'Cu1'!AI121</f>
        <v>0</v>
      </c>
      <c r="AJ121" s="23">
        <f>+'Cu1'!AJ121</f>
        <v>0</v>
      </c>
      <c r="AK121" s="23">
        <f>+'Cu1'!AK121</f>
        <v>0</v>
      </c>
      <c r="AL121" s="23">
        <f>+'Cu1'!AL121</f>
        <v>0</v>
      </c>
      <c r="AM121" s="23">
        <f>+'Cu1'!AM121</f>
        <v>0</v>
      </c>
      <c r="AN121" s="23">
        <f>+'Cu1'!AN121</f>
        <v>0</v>
      </c>
      <c r="AO121" s="23">
        <f>+'Cu1'!AO121</f>
        <v>0</v>
      </c>
      <c r="AP121" s="23">
        <f>+'Cu1'!AP121</f>
        <v>0</v>
      </c>
      <c r="AQ121" s="23">
        <f>+'Cu1'!AQ121</f>
        <v>0</v>
      </c>
      <c r="AR121" s="23">
        <f>+'Cu1'!AR121</f>
        <v>0</v>
      </c>
      <c r="AS121" s="23">
        <f>+'Cu1'!AS121</f>
        <v>0</v>
      </c>
      <c r="AT121" s="23">
        <f>+'Cu1'!AT121</f>
        <v>0</v>
      </c>
      <c r="AU121" s="39">
        <f>+'Cu1'!AU121</f>
        <v>0</v>
      </c>
      <c r="AV121" s="39">
        <f>+'Cu1'!AV121</f>
        <v>0</v>
      </c>
      <c r="AW121" s="39">
        <f>+'Cu1'!AW121</f>
        <v>0</v>
      </c>
      <c r="AX121" s="39">
        <f>+'Cu1'!AX121</f>
        <v>0</v>
      </c>
      <c r="AY121" s="39">
        <f>+'Cu1'!AY121</f>
        <v>0</v>
      </c>
      <c r="AZ121" s="39">
        <f>+'Cu1'!AZ121</f>
        <v>0</v>
      </c>
      <c r="BA121" s="39">
        <f>+'Cu1'!BA121</f>
        <v>0</v>
      </c>
      <c r="BB121" s="39">
        <f>+'Cu1'!BB121</f>
        <v>0</v>
      </c>
      <c r="BC121" s="39">
        <f>+'Cu1'!BC121</f>
        <v>0</v>
      </c>
      <c r="BD121" s="39">
        <f>+'Cu1'!BD121</f>
        <v>0</v>
      </c>
      <c r="BE121" s="39">
        <f>+'Cu1'!BE121</f>
        <v>0</v>
      </c>
      <c r="BF121" s="39">
        <f>+'Cu1'!BF121</f>
        <v>0</v>
      </c>
      <c r="BG121" s="39">
        <f>+'Cu1'!BG121</f>
        <v>0</v>
      </c>
    </row>
    <row r="122" spans="1:59" s="40" customFormat="1" hidden="1">
      <c r="A122" s="36">
        <f>+'Cu1'!A122</f>
        <v>73</v>
      </c>
      <c r="B122" s="36">
        <f>+'Cu1'!B122</f>
        <v>425</v>
      </c>
      <c r="C122" s="29" t="str">
        <f>+'Cu1'!C122</f>
        <v>REG</v>
      </c>
      <c r="D122" s="29" t="str">
        <f>+'Cu1'!D122</f>
        <v>Preparació per instal.lació sistema de reg amb cinta (1,6 m per m2)</v>
      </c>
      <c r="E122" s="37">
        <f>+'Cu1'!E122</f>
        <v>2500</v>
      </c>
      <c r="F122" s="28">
        <f>+'Cu1'!F122</f>
        <v>0</v>
      </c>
      <c r="G122" s="28">
        <f>+'Cu1'!G122</f>
        <v>0</v>
      </c>
      <c r="H122" s="28">
        <f>+'Cu1'!H122</f>
        <v>0</v>
      </c>
      <c r="I122" s="28">
        <f>+'Cu1'!I122</f>
        <v>0.16666666666666666</v>
      </c>
      <c r="J122" s="28">
        <f>+'Cu1'!J122</f>
        <v>0</v>
      </c>
      <c r="K122" s="28">
        <f>+'Cu1'!K122</f>
        <v>0</v>
      </c>
      <c r="L122" s="28">
        <f>+'Cu1'!L122</f>
        <v>0</v>
      </c>
      <c r="M122" s="28">
        <f>+'Cu1'!M122</f>
        <v>0</v>
      </c>
      <c r="N122" s="28">
        <f>+'Cu1'!N122</f>
        <v>0</v>
      </c>
      <c r="O122" s="29">
        <f>+'Cu1'!O122</f>
        <v>0</v>
      </c>
      <c r="P122" s="30">
        <f>+'Cu1'!P122</f>
        <v>0</v>
      </c>
      <c r="Q122" s="28">
        <f>+'Cu1'!Q122</f>
        <v>0</v>
      </c>
      <c r="R122" s="29">
        <f>+'Cu1'!R122</f>
        <v>0</v>
      </c>
      <c r="S122" s="29">
        <f>+'Cu1'!S122</f>
        <v>0</v>
      </c>
      <c r="T122" s="29">
        <f>+'Cu1'!T122</f>
        <v>0</v>
      </c>
      <c r="U122" s="29">
        <f>+'Cu1'!U122</f>
        <v>0</v>
      </c>
      <c r="V122" s="29">
        <f>+'Cu1'!V122</f>
        <v>0</v>
      </c>
      <c r="W122" s="29">
        <f>+'Cu1'!W122</f>
        <v>0</v>
      </c>
      <c r="X122" s="29">
        <f>+'Cu1'!X122</f>
        <v>0</v>
      </c>
      <c r="Y122" s="29">
        <f>+'Cu1'!Y122</f>
        <v>0</v>
      </c>
      <c r="Z122" s="28">
        <f>+'Cu1'!Z122</f>
        <v>0</v>
      </c>
      <c r="AA122" s="28">
        <f>+'Cu1'!AA122</f>
        <v>0</v>
      </c>
      <c r="AB122" s="29">
        <f>+'Cu1'!AB122</f>
        <v>0</v>
      </c>
      <c r="AC122" s="29">
        <f>+'Cu1'!AC122</f>
        <v>0</v>
      </c>
      <c r="AD122" s="29">
        <f>+'Cu1'!AD122</f>
        <v>0</v>
      </c>
      <c r="AE122" s="28">
        <f>+'Cu1'!AE122</f>
        <v>0</v>
      </c>
      <c r="AF122" s="28">
        <f>+'Cu1'!AF122</f>
        <v>0</v>
      </c>
      <c r="AG122" s="29">
        <f>+'Cu1'!AG122</f>
        <v>0</v>
      </c>
      <c r="AH122" s="29">
        <f>+'Cu1'!AH122</f>
        <v>0</v>
      </c>
      <c r="AI122" s="29">
        <f>+'Cu1'!AI122</f>
        <v>0</v>
      </c>
      <c r="AJ122" s="29">
        <f>+'Cu1'!AJ122</f>
        <v>0</v>
      </c>
      <c r="AK122" s="29">
        <f>+'Cu1'!AK122</f>
        <v>0</v>
      </c>
      <c r="AL122" s="29">
        <f>+'Cu1'!AL122</f>
        <v>0</v>
      </c>
      <c r="AM122" s="29">
        <f>+'Cu1'!AM122</f>
        <v>0</v>
      </c>
      <c r="AN122" s="29">
        <f>+'Cu1'!AN122</f>
        <v>0</v>
      </c>
      <c r="AO122" s="29">
        <f>+'Cu1'!AO122</f>
        <v>0</v>
      </c>
      <c r="AP122" s="29">
        <f>+'Cu1'!AP122</f>
        <v>0</v>
      </c>
      <c r="AQ122" s="29">
        <f>+'Cu1'!AQ122</f>
        <v>0</v>
      </c>
      <c r="AR122" s="29">
        <f>+'Cu1'!AR122</f>
        <v>0</v>
      </c>
      <c r="AS122" s="29">
        <f>+'Cu1'!AS122</f>
        <v>0</v>
      </c>
      <c r="AT122" s="29">
        <f>+'Cu1'!AT122</f>
        <v>0</v>
      </c>
      <c r="AU122" s="40">
        <f>+'Cu1'!AU122</f>
        <v>0</v>
      </c>
      <c r="AV122" s="40">
        <f>+'Cu1'!AV122</f>
        <v>0</v>
      </c>
      <c r="AW122" s="40">
        <f>+'Cu1'!AW122</f>
        <v>0</v>
      </c>
      <c r="AX122" s="40">
        <f>+'Cu1'!AX122</f>
        <v>0</v>
      </c>
      <c r="AY122" s="40">
        <f>+'Cu1'!AY122</f>
        <v>0</v>
      </c>
      <c r="AZ122" s="40">
        <f>+'Cu1'!AZ122</f>
        <v>0</v>
      </c>
      <c r="BA122" s="40">
        <f>+'Cu1'!BA122</f>
        <v>0</v>
      </c>
      <c r="BB122" s="40">
        <f>+'Cu1'!BB122</f>
        <v>0</v>
      </c>
      <c r="BC122" s="40">
        <f>+'Cu1'!BC122</f>
        <v>0</v>
      </c>
      <c r="BD122" s="40">
        <f>+'Cu1'!BD122</f>
        <v>0</v>
      </c>
      <c r="BE122" s="40">
        <f>+'Cu1'!BE122</f>
        <v>0</v>
      </c>
      <c r="BF122" s="40">
        <f>+'Cu1'!BF122</f>
        <v>0</v>
      </c>
      <c r="BG122" s="40">
        <f>+'Cu1'!BG122</f>
        <v>0</v>
      </c>
    </row>
    <row r="123" spans="1:59" hidden="1">
      <c r="A123" s="36">
        <f>+'Cu1'!A123</f>
        <v>74</v>
      </c>
      <c r="B123" s="33">
        <f>+'Cu1'!B123</f>
        <v>435</v>
      </c>
      <c r="C123" s="7" t="str">
        <f>+'Cu1'!C123</f>
        <v>REG</v>
      </c>
      <c r="D123" s="7" t="str">
        <f>+'Cu1'!D123</f>
        <v>Preparació per instal.lació sistema de reg aspersió</v>
      </c>
      <c r="E123" s="8">
        <f>+'Cu1'!E123</f>
        <v>2500</v>
      </c>
      <c r="F123" s="9">
        <f>+'Cu1'!F123</f>
        <v>0</v>
      </c>
      <c r="G123" s="9">
        <f>+'Cu1'!G123</f>
        <v>0</v>
      </c>
      <c r="H123" s="9">
        <f>+'Cu1'!H123</f>
        <v>0</v>
      </c>
      <c r="I123" s="9">
        <f>+'Cu1'!I123</f>
        <v>0.16666666666666666</v>
      </c>
      <c r="J123" s="9">
        <f>+'Cu1'!J123</f>
        <v>0</v>
      </c>
      <c r="K123" s="9">
        <f>+'Cu1'!K123</f>
        <v>0</v>
      </c>
      <c r="L123" s="9">
        <f>+'Cu1'!L123</f>
        <v>0</v>
      </c>
      <c r="M123" s="9">
        <f>+'Cu1'!M123</f>
        <v>0</v>
      </c>
      <c r="N123" s="9">
        <f>+'Cu1'!N123</f>
        <v>0</v>
      </c>
      <c r="O123" s="7">
        <f>+'Cu1'!O123</f>
        <v>0</v>
      </c>
      <c r="P123" s="19">
        <f>+'Cu1'!P123</f>
        <v>0</v>
      </c>
      <c r="Q123" s="9">
        <f>+'Cu1'!Q123</f>
        <v>0</v>
      </c>
      <c r="R123" s="7">
        <f>+'Cu1'!R123</f>
        <v>0</v>
      </c>
      <c r="S123" s="7">
        <f>+'Cu1'!S123</f>
        <v>0</v>
      </c>
      <c r="T123" s="7">
        <f>+'Cu1'!T123</f>
        <v>0</v>
      </c>
      <c r="U123" s="7">
        <f>+'Cu1'!U123</f>
        <v>0</v>
      </c>
      <c r="V123" s="7">
        <f>+'Cu1'!V123</f>
        <v>0</v>
      </c>
      <c r="W123" s="7">
        <f>+'Cu1'!W123</f>
        <v>0</v>
      </c>
      <c r="X123" s="7">
        <f>+'Cu1'!X123</f>
        <v>0</v>
      </c>
      <c r="Y123" s="7">
        <f>+'Cu1'!Y123</f>
        <v>0</v>
      </c>
      <c r="Z123" s="9">
        <f>+'Cu1'!Z123</f>
        <v>0</v>
      </c>
      <c r="AA123" s="9">
        <f>+'Cu1'!AA123</f>
        <v>0</v>
      </c>
      <c r="AB123" s="7">
        <f>+'Cu1'!AB123</f>
        <v>0</v>
      </c>
      <c r="AC123" s="7">
        <f>+'Cu1'!AC123</f>
        <v>0</v>
      </c>
      <c r="AD123" s="7">
        <f>+'Cu1'!AD123</f>
        <v>0</v>
      </c>
      <c r="AE123" s="9">
        <f>+'Cu1'!AE123</f>
        <v>0</v>
      </c>
      <c r="AF123" s="9">
        <f>+'Cu1'!AF123</f>
        <v>0</v>
      </c>
      <c r="AG123" s="7">
        <f>+'Cu1'!AG123</f>
        <v>0</v>
      </c>
      <c r="AH123" s="7">
        <f>+'Cu1'!AH123</f>
        <v>0</v>
      </c>
      <c r="AI123" s="7">
        <f>+'Cu1'!AI123</f>
        <v>0</v>
      </c>
      <c r="AJ123" s="7">
        <f>+'Cu1'!AJ123</f>
        <v>0</v>
      </c>
      <c r="AK123" s="7">
        <f>+'Cu1'!AK123</f>
        <v>0</v>
      </c>
      <c r="AL123" s="7">
        <f>+'Cu1'!AL123</f>
        <v>0</v>
      </c>
      <c r="AM123" s="7">
        <f>+'Cu1'!AM123</f>
        <v>0</v>
      </c>
      <c r="AN123" s="7">
        <f>+'Cu1'!AN123</f>
        <v>0</v>
      </c>
      <c r="AO123" s="7">
        <f>+'Cu1'!AO123</f>
        <v>0</v>
      </c>
      <c r="AP123" s="7">
        <f>+'Cu1'!AP123</f>
        <v>0</v>
      </c>
      <c r="AQ123" s="7">
        <f>+'Cu1'!AQ123</f>
        <v>0</v>
      </c>
      <c r="AR123" s="7">
        <f>+'Cu1'!AR123</f>
        <v>0</v>
      </c>
      <c r="AS123" s="7">
        <f>+'Cu1'!AS123</f>
        <v>0</v>
      </c>
      <c r="AT123" s="7">
        <f>+'Cu1'!AT123</f>
        <v>0</v>
      </c>
      <c r="AU123" s="39">
        <f>+'Cu1'!AU123</f>
        <v>0</v>
      </c>
      <c r="AV123">
        <f>+'Cu1'!AV123</f>
        <v>0</v>
      </c>
      <c r="AW123">
        <f>+'Cu1'!AW123</f>
        <v>0</v>
      </c>
      <c r="AX123">
        <f>+'Cu1'!AX123</f>
        <v>0</v>
      </c>
      <c r="AY123">
        <f>+'Cu1'!AY123</f>
        <v>0</v>
      </c>
      <c r="AZ123">
        <f>+'Cu1'!AZ123</f>
        <v>0</v>
      </c>
      <c r="BA123">
        <f>+'Cu1'!BA123</f>
        <v>0</v>
      </c>
      <c r="BB123">
        <f>+'Cu1'!BB123</f>
        <v>0</v>
      </c>
      <c r="BC123">
        <f>+'Cu1'!BC123</f>
        <v>0</v>
      </c>
      <c r="BD123">
        <f>+'Cu1'!BD123</f>
        <v>0</v>
      </c>
      <c r="BE123">
        <f>+'Cu1'!BE123</f>
        <v>0</v>
      </c>
      <c r="BF123">
        <f>+'Cu1'!BF123</f>
        <v>0</v>
      </c>
      <c r="BG123">
        <f>+'Cu1'!BG123</f>
        <v>0</v>
      </c>
    </row>
    <row r="124" spans="1:59" hidden="1">
      <c r="A124" s="36">
        <f>+'Cu1'!A124</f>
        <v>75</v>
      </c>
      <c r="B124" s="34">
        <f>+'Cu1'!B124</f>
        <v>445</v>
      </c>
      <c r="C124" s="10" t="str">
        <f>+'Cu1'!C124</f>
        <v>REG</v>
      </c>
      <c r="D124" s="10" t="str">
        <f>+'Cu1'!D124</f>
        <v>Preparació per reg (l/m2)</v>
      </c>
      <c r="E124" s="37">
        <f>+'Cu1'!E124</f>
        <v>2500</v>
      </c>
      <c r="F124" s="12">
        <f>+'Cu1'!F124</f>
        <v>0</v>
      </c>
      <c r="G124" s="12">
        <f>+'Cu1'!G124</f>
        <v>0</v>
      </c>
      <c r="H124" s="12">
        <f>+'Cu1'!H124</f>
        <v>0</v>
      </c>
      <c r="I124" s="12">
        <f>+'Cu1'!I124</f>
        <v>0</v>
      </c>
      <c r="J124" s="12">
        <f>+'Cu1'!J124</f>
        <v>0</v>
      </c>
      <c r="K124" s="12">
        <f>+'Cu1'!K124</f>
        <v>0</v>
      </c>
      <c r="L124" s="12">
        <f>+'Cu1'!L124</f>
        <v>0</v>
      </c>
      <c r="M124" s="12">
        <f>+'Cu1'!M124</f>
        <v>0</v>
      </c>
      <c r="N124" s="12">
        <f>+'Cu1'!N124</f>
        <v>0</v>
      </c>
      <c r="O124" s="10">
        <f>+'Cu1'!O124</f>
        <v>0</v>
      </c>
      <c r="P124" s="18">
        <f>+'Cu1'!P124</f>
        <v>0</v>
      </c>
      <c r="Q124" s="12">
        <f>+'Cu1'!Q124</f>
        <v>0</v>
      </c>
      <c r="R124" s="10">
        <f>+'Cu1'!R124</f>
        <v>0</v>
      </c>
      <c r="S124" s="10">
        <f>+'Cu1'!S124</f>
        <v>0</v>
      </c>
      <c r="T124" s="10">
        <f>+'Cu1'!T124</f>
        <v>0</v>
      </c>
      <c r="U124" s="10">
        <f>+'Cu1'!U124</f>
        <v>0</v>
      </c>
      <c r="V124" s="10">
        <f>+'Cu1'!V124</f>
        <v>0</v>
      </c>
      <c r="W124" s="10">
        <f>+'Cu1'!W124</f>
        <v>0</v>
      </c>
      <c r="X124" s="10">
        <f>+'Cu1'!X124</f>
        <v>0</v>
      </c>
      <c r="Y124" s="10">
        <f>+'Cu1'!Y124</f>
        <v>0</v>
      </c>
      <c r="Z124" s="12">
        <f>+'Cu1'!Z124</f>
        <v>0</v>
      </c>
      <c r="AA124" s="12">
        <f>+'Cu1'!AA124</f>
        <v>0</v>
      </c>
      <c r="AB124" s="10">
        <f>+'Cu1'!AB124</f>
        <v>0</v>
      </c>
      <c r="AC124" s="10">
        <f>+'Cu1'!AC124</f>
        <v>0</v>
      </c>
      <c r="AD124" s="10">
        <f>+'Cu1'!AD124</f>
        <v>0</v>
      </c>
      <c r="AE124" s="12">
        <f>+'Cu1'!AE124</f>
        <v>0</v>
      </c>
      <c r="AF124" s="12">
        <f>+'Cu1'!AF124</f>
        <v>0</v>
      </c>
      <c r="AG124" s="10">
        <f>+'Cu1'!AG124</f>
        <v>0</v>
      </c>
      <c r="AH124" s="10">
        <f>+'Cu1'!AH124</f>
        <v>0</v>
      </c>
      <c r="AI124" s="10">
        <f>+'Cu1'!AI124</f>
        <v>0</v>
      </c>
      <c r="AJ124" s="10">
        <f>+'Cu1'!AJ124</f>
        <v>0</v>
      </c>
      <c r="AK124" s="10">
        <f>+'Cu1'!AK124</f>
        <v>0</v>
      </c>
      <c r="AL124" s="10">
        <f>+'Cu1'!AL124</f>
        <v>0</v>
      </c>
      <c r="AM124" s="10">
        <f>+'Cu1'!AM124</f>
        <v>0</v>
      </c>
      <c r="AN124" s="10">
        <f>+'Cu1'!AN124</f>
        <v>0</v>
      </c>
      <c r="AO124" s="10">
        <f>+'Cu1'!AO124</f>
        <v>0</v>
      </c>
      <c r="AP124" s="10">
        <f>+'Cu1'!AP124</f>
        <v>0</v>
      </c>
      <c r="AQ124" s="10">
        <f>+'Cu1'!AQ124</f>
        <v>0</v>
      </c>
      <c r="AR124" s="10">
        <f>+'Cu1'!AR124</f>
        <v>0</v>
      </c>
      <c r="AS124" s="10">
        <f>+'Cu1'!AS124</f>
        <v>0</v>
      </c>
      <c r="AT124" s="10">
        <f>+'Cu1'!AT124</f>
        <v>0</v>
      </c>
      <c r="AU124">
        <f>+'Cu1'!AU124</f>
        <v>0</v>
      </c>
      <c r="AV124">
        <f>+'Cu1'!AV124</f>
        <v>0</v>
      </c>
      <c r="AW124">
        <f>+'Cu1'!AW124</f>
        <v>0</v>
      </c>
      <c r="AX124">
        <f>+'Cu1'!AX124</f>
        <v>0</v>
      </c>
      <c r="AY124">
        <f>+'Cu1'!AY124</f>
        <v>0</v>
      </c>
      <c r="AZ124">
        <f>+'Cu1'!AZ124</f>
        <v>0</v>
      </c>
      <c r="BA124">
        <f>+'Cu1'!BA124</f>
        <v>0</v>
      </c>
      <c r="BB124">
        <f>+'Cu1'!BB124</f>
        <v>0</v>
      </c>
      <c r="BC124">
        <f>+'Cu1'!BC124</f>
        <v>0</v>
      </c>
      <c r="BD124">
        <f>+'Cu1'!BD124</f>
        <v>0</v>
      </c>
      <c r="BE124">
        <f>+'Cu1'!BE124</f>
        <v>0</v>
      </c>
      <c r="BF124">
        <f>+'Cu1'!BF124</f>
        <v>0</v>
      </c>
      <c r="BG124">
        <f>+'Cu1'!BG124</f>
        <v>0</v>
      </c>
    </row>
    <row r="125" spans="1:59" hidden="1">
      <c r="A125" s="36">
        <f>+'Cu1'!A125</f>
        <v>76</v>
      </c>
      <c r="B125" s="33">
        <f>+'Cu1'!B125</f>
        <v>455</v>
      </c>
      <c r="C125" s="7" t="str">
        <f>+'Cu1'!C125</f>
        <v>REG</v>
      </c>
      <c r="D125" s="7" t="str">
        <f>+'Cu1'!D125</f>
        <v>Preparació per posada en funcionament i parada</v>
      </c>
      <c r="E125" s="21">
        <f>+'Cu1'!E125</f>
        <v>2500</v>
      </c>
      <c r="F125" s="9">
        <f>+'Cu1'!F125</f>
        <v>0</v>
      </c>
      <c r="G125" s="9">
        <f>+'Cu1'!G125</f>
        <v>0</v>
      </c>
      <c r="H125" s="9">
        <f>+'Cu1'!H125</f>
        <v>0</v>
      </c>
      <c r="I125" s="9">
        <f>+'Cu1'!I125</f>
        <v>0</v>
      </c>
      <c r="J125" s="9">
        <f>+'Cu1'!J125</f>
        <v>0</v>
      </c>
      <c r="K125" s="9">
        <f>+'Cu1'!K125</f>
        <v>0</v>
      </c>
      <c r="L125" s="9">
        <f>+'Cu1'!L125</f>
        <v>0</v>
      </c>
      <c r="M125" s="9">
        <f>+'Cu1'!M125</f>
        <v>0</v>
      </c>
      <c r="N125" s="9">
        <f>+'Cu1'!N125</f>
        <v>0</v>
      </c>
      <c r="O125" s="7">
        <f>+'Cu1'!O125</f>
        <v>0</v>
      </c>
      <c r="P125" s="19">
        <f>+'Cu1'!P125</f>
        <v>0</v>
      </c>
      <c r="Q125" s="9">
        <f>+'Cu1'!Q125</f>
        <v>0</v>
      </c>
      <c r="R125" s="7">
        <f>+'Cu1'!R125</f>
        <v>0</v>
      </c>
      <c r="S125" s="7">
        <f>+'Cu1'!S125</f>
        <v>0</v>
      </c>
      <c r="T125" s="7">
        <f>+'Cu1'!T125</f>
        <v>0</v>
      </c>
      <c r="U125" s="7">
        <f>+'Cu1'!U125</f>
        <v>0</v>
      </c>
      <c r="V125" s="7">
        <f>+'Cu1'!V125</f>
        <v>0</v>
      </c>
      <c r="W125" s="7">
        <f>+'Cu1'!W125</f>
        <v>0</v>
      </c>
      <c r="X125" s="7">
        <f>+'Cu1'!X125</f>
        <v>0</v>
      </c>
      <c r="Y125" s="7">
        <f>+'Cu1'!Y125</f>
        <v>0</v>
      </c>
      <c r="Z125" s="9">
        <f>+'Cu1'!Z125</f>
        <v>0</v>
      </c>
      <c r="AA125" s="9">
        <f>+'Cu1'!AA125</f>
        <v>0</v>
      </c>
      <c r="AB125" s="7">
        <f>+'Cu1'!AB125</f>
        <v>0</v>
      </c>
      <c r="AC125" s="7">
        <f>+'Cu1'!AC125</f>
        <v>0</v>
      </c>
      <c r="AD125" s="7">
        <f>+'Cu1'!AD125</f>
        <v>0</v>
      </c>
      <c r="AE125" s="9">
        <f>+'Cu1'!AE125</f>
        <v>0</v>
      </c>
      <c r="AF125" s="9">
        <f>+'Cu1'!AF125</f>
        <v>0</v>
      </c>
      <c r="AG125" s="7">
        <f>+'Cu1'!AG125</f>
        <v>0</v>
      </c>
      <c r="AH125" s="7">
        <f>+'Cu1'!AH125</f>
        <v>0</v>
      </c>
      <c r="AI125" s="7">
        <f>+'Cu1'!AI125</f>
        <v>0</v>
      </c>
      <c r="AJ125" s="7">
        <f>+'Cu1'!AJ125</f>
        <v>0</v>
      </c>
      <c r="AK125" s="7">
        <f>+'Cu1'!AK125</f>
        <v>0</v>
      </c>
      <c r="AL125" s="7">
        <f>+'Cu1'!AL125</f>
        <v>0</v>
      </c>
      <c r="AM125" s="7">
        <f>+'Cu1'!AM125</f>
        <v>0</v>
      </c>
      <c r="AN125" s="7">
        <f>+'Cu1'!AN125</f>
        <v>0</v>
      </c>
      <c r="AO125" s="7">
        <f>+'Cu1'!AO125</f>
        <v>0</v>
      </c>
      <c r="AP125" s="7">
        <f>+'Cu1'!AP125</f>
        <v>0</v>
      </c>
      <c r="AQ125" s="7">
        <f>+'Cu1'!AQ125</f>
        <v>0</v>
      </c>
      <c r="AR125" s="7">
        <f>+'Cu1'!AR125</f>
        <v>0</v>
      </c>
      <c r="AS125" s="7">
        <f>+'Cu1'!AS125</f>
        <v>0</v>
      </c>
      <c r="AT125" s="7">
        <f>+'Cu1'!AT125</f>
        <v>0</v>
      </c>
      <c r="AU125" s="39">
        <f>+'Cu1'!AU125</f>
        <v>0</v>
      </c>
      <c r="AV125">
        <f>+'Cu1'!AV125</f>
        <v>0</v>
      </c>
      <c r="AW125">
        <f>+'Cu1'!AW125</f>
        <v>0</v>
      </c>
      <c r="AX125">
        <f>+'Cu1'!AX125</f>
        <v>0</v>
      </c>
      <c r="AY125">
        <f>+'Cu1'!AY125</f>
        <v>0</v>
      </c>
      <c r="AZ125">
        <f>+'Cu1'!AZ125</f>
        <v>0</v>
      </c>
      <c r="BA125">
        <f>+'Cu1'!BA125</f>
        <v>0</v>
      </c>
      <c r="BB125">
        <f>+'Cu1'!BB125</f>
        <v>0</v>
      </c>
      <c r="BC125">
        <f>+'Cu1'!BC125</f>
        <v>0</v>
      </c>
      <c r="BD125">
        <f>+'Cu1'!BD125</f>
        <v>0</v>
      </c>
      <c r="BE125">
        <f>+'Cu1'!BE125</f>
        <v>0</v>
      </c>
      <c r="BF125">
        <f>+'Cu1'!BF125</f>
        <v>0</v>
      </c>
      <c r="BG125">
        <f>+'Cu1'!BG125</f>
        <v>0</v>
      </c>
    </row>
    <row r="126" spans="1:59" hidden="1">
      <c r="A126" s="36">
        <f>+'Cu1'!A126</f>
        <v>77</v>
      </c>
      <c r="B126" s="34">
        <f>+'Cu1'!B126</f>
        <v>465</v>
      </c>
      <c r="C126" s="10" t="str">
        <f>+'Cu1'!C126</f>
        <v>REG</v>
      </c>
      <c r="D126" s="10" t="str">
        <f>+'Cu1'!D126</f>
        <v>Preparació per desinstal.lació sistema de reg amb cinta</v>
      </c>
      <c r="E126" s="11">
        <f>+'Cu1'!E126</f>
        <v>2500</v>
      </c>
      <c r="F126" s="12">
        <f>+'Cu1'!F126</f>
        <v>0</v>
      </c>
      <c r="G126" s="12">
        <f>+'Cu1'!G126</f>
        <v>0</v>
      </c>
      <c r="H126" s="12">
        <f>+'Cu1'!H126</f>
        <v>0</v>
      </c>
      <c r="I126" s="12">
        <f>+'Cu1'!I126</f>
        <v>0</v>
      </c>
      <c r="J126" s="12">
        <f>+'Cu1'!J126</f>
        <v>0</v>
      </c>
      <c r="K126" s="12">
        <f>+'Cu1'!K126</f>
        <v>0</v>
      </c>
      <c r="L126" s="12">
        <f>+'Cu1'!L126</f>
        <v>0</v>
      </c>
      <c r="M126" s="12">
        <f>+'Cu1'!M126</f>
        <v>0</v>
      </c>
      <c r="N126" s="12">
        <f>+'Cu1'!N126</f>
        <v>0</v>
      </c>
      <c r="O126" s="10">
        <f>+'Cu1'!O126</f>
        <v>0</v>
      </c>
      <c r="P126" s="18">
        <f>+'Cu1'!P126</f>
        <v>0</v>
      </c>
      <c r="Q126" s="12">
        <f>+'Cu1'!Q126</f>
        <v>0</v>
      </c>
      <c r="R126" s="10">
        <f>+'Cu1'!R126</f>
        <v>0</v>
      </c>
      <c r="S126" s="10">
        <f>+'Cu1'!S126</f>
        <v>0</v>
      </c>
      <c r="T126" s="10">
        <f>+'Cu1'!T126</f>
        <v>0</v>
      </c>
      <c r="U126" s="10">
        <f>+'Cu1'!U126</f>
        <v>0</v>
      </c>
      <c r="V126" s="10">
        <f>+'Cu1'!V126</f>
        <v>0</v>
      </c>
      <c r="W126" s="10">
        <f>+'Cu1'!W126</f>
        <v>0</v>
      </c>
      <c r="X126" s="10">
        <f>+'Cu1'!X126</f>
        <v>0</v>
      </c>
      <c r="Y126" s="10">
        <f>+'Cu1'!Y126</f>
        <v>0</v>
      </c>
      <c r="Z126" s="12">
        <f>+'Cu1'!Z126</f>
        <v>0</v>
      </c>
      <c r="AA126" s="12">
        <f>+'Cu1'!AA126</f>
        <v>0</v>
      </c>
      <c r="AB126" s="10">
        <f>+'Cu1'!AB126</f>
        <v>0</v>
      </c>
      <c r="AC126" s="10">
        <f>+'Cu1'!AC126</f>
        <v>0</v>
      </c>
      <c r="AD126" s="10">
        <f>+'Cu1'!AD126</f>
        <v>0</v>
      </c>
      <c r="AE126" s="12">
        <f>+'Cu1'!AE126</f>
        <v>0</v>
      </c>
      <c r="AF126" s="12">
        <f>+'Cu1'!AF126</f>
        <v>0</v>
      </c>
      <c r="AG126" s="10">
        <f>+'Cu1'!AG126</f>
        <v>0</v>
      </c>
      <c r="AH126" s="10">
        <f>+'Cu1'!AH126</f>
        <v>0</v>
      </c>
      <c r="AI126" s="10">
        <f>+'Cu1'!AI126</f>
        <v>0</v>
      </c>
      <c r="AJ126" s="10">
        <f>+'Cu1'!AJ126</f>
        <v>0</v>
      </c>
      <c r="AK126" s="10">
        <f>+'Cu1'!AK126</f>
        <v>0</v>
      </c>
      <c r="AL126" s="10">
        <f>+'Cu1'!AL126</f>
        <v>0</v>
      </c>
      <c r="AM126" s="10">
        <f>+'Cu1'!AM126</f>
        <v>0</v>
      </c>
      <c r="AN126" s="10">
        <f>+'Cu1'!AN126</f>
        <v>0</v>
      </c>
      <c r="AO126" s="10">
        <f>+'Cu1'!AO126</f>
        <v>0</v>
      </c>
      <c r="AP126" s="10">
        <f>+'Cu1'!AP126</f>
        <v>0</v>
      </c>
      <c r="AQ126" s="10">
        <f>+'Cu1'!AQ126</f>
        <v>0</v>
      </c>
      <c r="AR126" s="10">
        <f>+'Cu1'!AR126</f>
        <v>0</v>
      </c>
      <c r="AS126" s="10">
        <f>+'Cu1'!AS126</f>
        <v>0</v>
      </c>
      <c r="AT126" s="10">
        <f>+'Cu1'!AT126</f>
        <v>0</v>
      </c>
      <c r="AU126">
        <f>+'Cu1'!AU126</f>
        <v>0</v>
      </c>
      <c r="AV126">
        <f>+'Cu1'!AV126</f>
        <v>0</v>
      </c>
      <c r="AW126">
        <f>+'Cu1'!AW126</f>
        <v>0</v>
      </c>
      <c r="AX126">
        <f>+'Cu1'!AX126</f>
        <v>0</v>
      </c>
      <c r="AY126">
        <f>+'Cu1'!AY126</f>
        <v>0</v>
      </c>
      <c r="AZ126">
        <f>+'Cu1'!AZ126</f>
        <v>0</v>
      </c>
      <c r="BA126">
        <f>+'Cu1'!BA126</f>
        <v>0</v>
      </c>
      <c r="BB126">
        <f>+'Cu1'!BB126</f>
        <v>0</v>
      </c>
      <c r="BC126">
        <f>+'Cu1'!BC126</f>
        <v>0</v>
      </c>
      <c r="BD126">
        <f>+'Cu1'!BD126</f>
        <v>0</v>
      </c>
      <c r="BE126">
        <f>+'Cu1'!BE126</f>
        <v>0</v>
      </c>
      <c r="BF126">
        <f>+'Cu1'!BF126</f>
        <v>0</v>
      </c>
      <c r="BG126">
        <f>+'Cu1'!BG126</f>
        <v>0</v>
      </c>
    </row>
    <row r="127" spans="1:59" hidden="1">
      <c r="A127" s="36">
        <f>+'Cu1'!A127</f>
        <v>78</v>
      </c>
      <c r="B127" s="33">
        <f>+'Cu1'!B127</f>
        <v>515</v>
      </c>
      <c r="C127" s="7" t="str">
        <f>+'Cu1'!C127</f>
        <v>TRACTAMENTS</v>
      </c>
      <c r="D127" s="7" t="str">
        <f>+'Cu1'!D127</f>
        <v>Preparació per tractament bacillus + retenol +purí ortiga amb tractor i braços</v>
      </c>
      <c r="E127" s="21">
        <f>+'Cu1'!E127</f>
        <v>2500</v>
      </c>
      <c r="F127" s="9">
        <f>+'Cu1'!F127</f>
        <v>0</v>
      </c>
      <c r="G127" s="9">
        <f>+'Cu1'!G127</f>
        <v>1</v>
      </c>
      <c r="H127" s="9">
        <f>+'Cu1'!H127</f>
        <v>0</v>
      </c>
      <c r="I127" s="9">
        <f>+'Cu1'!I127</f>
        <v>0</v>
      </c>
      <c r="J127" s="9">
        <f>+'Cu1'!J127</f>
        <v>0</v>
      </c>
      <c r="K127" s="9">
        <f>+'Cu1'!K127</f>
        <v>0</v>
      </c>
      <c r="L127" s="9">
        <f>+'Cu1'!L127</f>
        <v>0</v>
      </c>
      <c r="M127" s="9">
        <f>+'Cu1'!M127</f>
        <v>0</v>
      </c>
      <c r="N127" s="9">
        <f>+'Cu1'!N127</f>
        <v>0</v>
      </c>
      <c r="O127" s="7">
        <f>+'Cu1'!O127</f>
        <v>0</v>
      </c>
      <c r="P127" s="19">
        <f>+'Cu1'!P127</f>
        <v>0</v>
      </c>
      <c r="Q127" s="9">
        <f>+'Cu1'!Q127</f>
        <v>0</v>
      </c>
      <c r="R127" s="7">
        <f>+'Cu1'!R127</f>
        <v>0</v>
      </c>
      <c r="S127" s="7">
        <f>+'Cu1'!S127</f>
        <v>0</v>
      </c>
      <c r="T127" s="7">
        <f>+'Cu1'!T127</f>
        <v>0</v>
      </c>
      <c r="U127" s="7">
        <f>+'Cu1'!U127</f>
        <v>0</v>
      </c>
      <c r="V127" s="7">
        <f>+'Cu1'!V127</f>
        <v>0</v>
      </c>
      <c r="W127" s="7">
        <f>+'Cu1'!W127</f>
        <v>0</v>
      </c>
      <c r="X127" s="7">
        <f>+'Cu1'!X127</f>
        <v>0</v>
      </c>
      <c r="Y127" s="7">
        <f>+'Cu1'!Y127</f>
        <v>0</v>
      </c>
      <c r="Z127" s="9">
        <f>+'Cu1'!Z127</f>
        <v>0</v>
      </c>
      <c r="AA127" s="9">
        <f>+'Cu1'!AA127</f>
        <v>0</v>
      </c>
      <c r="AB127" s="7">
        <f>+'Cu1'!AB127</f>
        <v>0</v>
      </c>
      <c r="AC127" s="7">
        <f>+'Cu1'!AC127</f>
        <v>0</v>
      </c>
      <c r="AD127" s="7">
        <f>+'Cu1'!AD127</f>
        <v>0</v>
      </c>
      <c r="AE127" s="9">
        <f>+'Cu1'!AE127</f>
        <v>1</v>
      </c>
      <c r="AF127" s="9">
        <f>+'Cu1'!AF127</f>
        <v>1</v>
      </c>
      <c r="AG127" s="7">
        <f>+'Cu1'!AG127</f>
        <v>0</v>
      </c>
      <c r="AH127" s="7">
        <f>+'Cu1'!AH127</f>
        <v>0</v>
      </c>
      <c r="AI127" s="7">
        <f>+'Cu1'!AI127</f>
        <v>0</v>
      </c>
      <c r="AJ127" s="7">
        <f>+'Cu1'!AJ127</f>
        <v>0</v>
      </c>
      <c r="AK127" s="7">
        <f>+'Cu1'!AK127</f>
        <v>0</v>
      </c>
      <c r="AL127" s="7">
        <f>+'Cu1'!AL127</f>
        <v>0</v>
      </c>
      <c r="AM127" s="7">
        <f>+'Cu1'!AM127</f>
        <v>0</v>
      </c>
      <c r="AN127" s="7">
        <f>+'Cu1'!AN127</f>
        <v>0</v>
      </c>
      <c r="AO127" s="7">
        <f>+'Cu1'!AO127</f>
        <v>0</v>
      </c>
      <c r="AP127" s="7">
        <f>+'Cu1'!AP127</f>
        <v>0</v>
      </c>
      <c r="AQ127" s="7">
        <f>+'Cu1'!AQ127</f>
        <v>0</v>
      </c>
      <c r="AR127" s="7">
        <f>+'Cu1'!AR127</f>
        <v>0</v>
      </c>
      <c r="AS127" s="7">
        <f>+'Cu1'!AS127</f>
        <v>0</v>
      </c>
      <c r="AT127" s="7">
        <f>+'Cu1'!AT127</f>
        <v>0</v>
      </c>
      <c r="AU127" s="39">
        <f>+'Cu1'!AU127</f>
        <v>0</v>
      </c>
      <c r="AV127">
        <f>+'Cu1'!AV127</f>
        <v>0</v>
      </c>
      <c r="AW127">
        <f>+'Cu1'!AW127</f>
        <v>0</v>
      </c>
      <c r="AX127">
        <f>+'Cu1'!AX127</f>
        <v>0</v>
      </c>
      <c r="AY127">
        <f>+'Cu1'!AY127</f>
        <v>0</v>
      </c>
      <c r="AZ127">
        <f>+'Cu1'!AZ127</f>
        <v>0</v>
      </c>
      <c r="BA127">
        <f>+'Cu1'!BA127</f>
        <v>0</v>
      </c>
      <c r="BB127">
        <f>+'Cu1'!BB127</f>
        <v>0</v>
      </c>
      <c r="BC127">
        <f>+'Cu1'!BC127</f>
        <v>0</v>
      </c>
      <c r="BD127">
        <f>+'Cu1'!BD127</f>
        <v>0</v>
      </c>
      <c r="BE127">
        <f>+'Cu1'!BE127</f>
        <v>0</v>
      </c>
      <c r="BF127">
        <f>+'Cu1'!BF127</f>
        <v>0</v>
      </c>
      <c r="BG127">
        <f>+'Cu1'!BG127</f>
        <v>0</v>
      </c>
    </row>
    <row r="128" spans="1:59" hidden="1">
      <c r="A128" s="36">
        <f>+'Cu1'!A128</f>
        <v>79</v>
      </c>
      <c r="B128" s="34">
        <f>+'Cu1'!B128</f>
        <v>525</v>
      </c>
      <c r="C128" s="10" t="str">
        <f>+'Cu1'!C128</f>
        <v>TRACTAMENTS</v>
      </c>
      <c r="D128" s="10" t="str">
        <f>+'Cu1'!D128</f>
        <v>Preparació per tractament bacillus + retenol +purí ortiga amb bota i 2 persones</v>
      </c>
      <c r="E128" s="11">
        <f>+'Cu1'!E128</f>
        <v>2500</v>
      </c>
      <c r="F128" s="28">
        <f>+'Cu1'!F128</f>
        <v>0</v>
      </c>
      <c r="G128" s="28">
        <f>+'Cu1'!G128</f>
        <v>0.5</v>
      </c>
      <c r="H128" s="28">
        <f>+'Cu1'!H128</f>
        <v>0</v>
      </c>
      <c r="I128" s="28">
        <f>+'Cu1'!I128</f>
        <v>0</v>
      </c>
      <c r="J128" s="28">
        <f>+'Cu1'!J128</f>
        <v>0</v>
      </c>
      <c r="K128" s="28">
        <f>+'Cu1'!K128</f>
        <v>0</v>
      </c>
      <c r="L128" s="28">
        <f>+'Cu1'!L128</f>
        <v>0</v>
      </c>
      <c r="M128" s="28">
        <f>+'Cu1'!M128</f>
        <v>0</v>
      </c>
      <c r="N128" s="28">
        <f>+'Cu1'!N128</f>
        <v>0</v>
      </c>
      <c r="O128" s="29">
        <f>+'Cu1'!O128</f>
        <v>0</v>
      </c>
      <c r="P128" s="30">
        <f>+'Cu1'!P128</f>
        <v>0</v>
      </c>
      <c r="Q128" s="28">
        <f>+'Cu1'!Q128</f>
        <v>0</v>
      </c>
      <c r="R128" s="29">
        <f>+'Cu1'!R128</f>
        <v>0</v>
      </c>
      <c r="S128" s="29">
        <f>+'Cu1'!S128</f>
        <v>0</v>
      </c>
      <c r="T128" s="29">
        <f>+'Cu1'!T128</f>
        <v>0</v>
      </c>
      <c r="U128" s="29">
        <f>+'Cu1'!U128</f>
        <v>0</v>
      </c>
      <c r="V128" s="29">
        <f>+'Cu1'!V128</f>
        <v>0</v>
      </c>
      <c r="W128" s="29">
        <f>+'Cu1'!W128</f>
        <v>0</v>
      </c>
      <c r="X128" s="29">
        <f>+'Cu1'!X128</f>
        <v>0</v>
      </c>
      <c r="Y128" s="29">
        <f>+'Cu1'!Y128</f>
        <v>0</v>
      </c>
      <c r="Z128" s="28">
        <f>+'Cu1'!Z128</f>
        <v>0</v>
      </c>
      <c r="AA128" s="28">
        <f>+'Cu1'!AA128</f>
        <v>0</v>
      </c>
      <c r="AB128" s="29">
        <f>+'Cu1'!AB128</f>
        <v>0</v>
      </c>
      <c r="AC128" s="29">
        <f>+'Cu1'!AC128</f>
        <v>0</v>
      </c>
      <c r="AD128" s="29">
        <f>+'Cu1'!AD128</f>
        <v>0</v>
      </c>
      <c r="AE128" s="28">
        <f>+'Cu1'!AE128</f>
        <v>0</v>
      </c>
      <c r="AF128" s="28">
        <f>+'Cu1'!AF128</f>
        <v>0.5</v>
      </c>
      <c r="AG128" s="29">
        <f>+'Cu1'!AG128</f>
        <v>0</v>
      </c>
      <c r="AH128" s="29">
        <f>+'Cu1'!AH128</f>
        <v>0</v>
      </c>
      <c r="AI128" s="29">
        <f>+'Cu1'!AI128</f>
        <v>0</v>
      </c>
      <c r="AJ128" s="29">
        <f>+'Cu1'!AJ128</f>
        <v>0</v>
      </c>
      <c r="AK128" s="29">
        <f>+'Cu1'!AK128</f>
        <v>0</v>
      </c>
      <c r="AL128" s="29">
        <f>+'Cu1'!AL128</f>
        <v>0</v>
      </c>
      <c r="AM128" s="29">
        <f>+'Cu1'!AM128</f>
        <v>0</v>
      </c>
      <c r="AN128" s="29">
        <f>+'Cu1'!AN128</f>
        <v>0</v>
      </c>
      <c r="AO128" s="29">
        <f>+'Cu1'!AO128</f>
        <v>0</v>
      </c>
      <c r="AP128" s="29">
        <f>+'Cu1'!AP128</f>
        <v>0</v>
      </c>
      <c r="AQ128" s="29">
        <f>+'Cu1'!AQ128</f>
        <v>0</v>
      </c>
      <c r="AR128" s="29">
        <f>+'Cu1'!AR128</f>
        <v>0</v>
      </c>
      <c r="AS128" s="29">
        <f>+'Cu1'!AS128</f>
        <v>0</v>
      </c>
      <c r="AT128" s="29">
        <f>+'Cu1'!AT128</f>
        <v>0</v>
      </c>
      <c r="AU128">
        <f>+'Cu1'!AU128</f>
        <v>0</v>
      </c>
      <c r="AV128">
        <f>+'Cu1'!AV128</f>
        <v>0</v>
      </c>
      <c r="AW128">
        <f>+'Cu1'!AW128</f>
        <v>0</v>
      </c>
      <c r="AX128">
        <f>+'Cu1'!AX128</f>
        <v>0</v>
      </c>
      <c r="AY128">
        <f>+'Cu1'!AY128</f>
        <v>0</v>
      </c>
      <c r="AZ128">
        <f>+'Cu1'!AZ128</f>
        <v>0</v>
      </c>
      <c r="BA128">
        <f>+'Cu1'!BA128</f>
        <v>0</v>
      </c>
      <c r="BB128">
        <f>+'Cu1'!BB128</f>
        <v>0</v>
      </c>
      <c r="BC128">
        <f>+'Cu1'!BC128</f>
        <v>0</v>
      </c>
      <c r="BD128">
        <f>+'Cu1'!BD128</f>
        <v>0</v>
      </c>
      <c r="BE128">
        <f>+'Cu1'!BE128</f>
        <v>0</v>
      </c>
      <c r="BF128">
        <f>+'Cu1'!BF128</f>
        <v>0</v>
      </c>
      <c r="BG128">
        <f>+'Cu1'!BG128</f>
        <v>0</v>
      </c>
    </row>
    <row r="129" spans="1:65" hidden="1">
      <c r="A129" s="36">
        <f>+'Cu1'!A129</f>
        <v>80</v>
      </c>
      <c r="B129" s="33">
        <f>+'Cu1'!B129</f>
        <v>535</v>
      </c>
      <c r="C129" s="7" t="str">
        <f>+'Cu1'!C129</f>
        <v>TRACTAMENTS</v>
      </c>
      <c r="D129" s="7" t="str">
        <f>+'Cu1'!D129</f>
        <v>Preparació per tractament coure + retenol + purí</v>
      </c>
      <c r="E129" s="21">
        <f>+'Cu1'!E129</f>
        <v>2500</v>
      </c>
      <c r="F129" s="22">
        <f>+'Cu1'!F129</f>
        <v>0</v>
      </c>
      <c r="G129" s="22">
        <f>+'Cu1'!G129</f>
        <v>0.5</v>
      </c>
      <c r="H129" s="22">
        <f>+'Cu1'!H129</f>
        <v>0</v>
      </c>
      <c r="I129" s="22">
        <f>+'Cu1'!I129</f>
        <v>0</v>
      </c>
      <c r="J129" s="22">
        <f>+'Cu1'!J129</f>
        <v>0</v>
      </c>
      <c r="K129" s="22">
        <f>+'Cu1'!K129</f>
        <v>0</v>
      </c>
      <c r="L129" s="22">
        <f>+'Cu1'!L129</f>
        <v>0</v>
      </c>
      <c r="M129" s="22">
        <f>+'Cu1'!M129</f>
        <v>0</v>
      </c>
      <c r="N129" s="22">
        <f>+'Cu1'!N129</f>
        <v>0</v>
      </c>
      <c r="O129" s="23">
        <f>+'Cu1'!O129</f>
        <v>0</v>
      </c>
      <c r="P129" s="24">
        <f>+'Cu1'!P129</f>
        <v>0</v>
      </c>
      <c r="Q129" s="22">
        <f>+'Cu1'!Q129</f>
        <v>0</v>
      </c>
      <c r="R129" s="23">
        <f>+'Cu1'!R129</f>
        <v>0</v>
      </c>
      <c r="S129" s="23">
        <f>+'Cu1'!S129</f>
        <v>0</v>
      </c>
      <c r="T129" s="23">
        <f>+'Cu1'!T129</f>
        <v>0</v>
      </c>
      <c r="U129" s="23">
        <f>+'Cu1'!U129</f>
        <v>0</v>
      </c>
      <c r="V129" s="23">
        <f>+'Cu1'!V129</f>
        <v>0</v>
      </c>
      <c r="W129" s="23">
        <f>+'Cu1'!W129</f>
        <v>0</v>
      </c>
      <c r="X129" s="23">
        <f>+'Cu1'!X129</f>
        <v>0</v>
      </c>
      <c r="Y129" s="23">
        <f>+'Cu1'!Y129</f>
        <v>0</v>
      </c>
      <c r="Z129" s="22">
        <f>+'Cu1'!Z129</f>
        <v>0</v>
      </c>
      <c r="AA129" s="22">
        <f>+'Cu1'!AA129</f>
        <v>0</v>
      </c>
      <c r="AB129" s="23">
        <f>+'Cu1'!AB129</f>
        <v>0</v>
      </c>
      <c r="AC129" s="23">
        <f>+'Cu1'!AC129</f>
        <v>0</v>
      </c>
      <c r="AD129" s="23">
        <f>+'Cu1'!AD129</f>
        <v>0</v>
      </c>
      <c r="AE129" s="22">
        <f>+'Cu1'!AE129</f>
        <v>0.5</v>
      </c>
      <c r="AF129" s="22">
        <f>+'Cu1'!AF129</f>
        <v>0.5</v>
      </c>
      <c r="AG129" s="23">
        <f>+'Cu1'!AG129</f>
        <v>0</v>
      </c>
      <c r="AH129" s="23">
        <f>+'Cu1'!AH129</f>
        <v>0</v>
      </c>
      <c r="AI129" s="23">
        <f>+'Cu1'!AI129</f>
        <v>0</v>
      </c>
      <c r="AJ129" s="23">
        <f>+'Cu1'!AJ129</f>
        <v>0</v>
      </c>
      <c r="AK129" s="23">
        <f>+'Cu1'!AK129</f>
        <v>0</v>
      </c>
      <c r="AL129" s="23">
        <f>+'Cu1'!AL129</f>
        <v>0</v>
      </c>
      <c r="AM129" s="23">
        <f>+'Cu1'!AM129</f>
        <v>0</v>
      </c>
      <c r="AN129" s="23">
        <f>+'Cu1'!AN129</f>
        <v>0</v>
      </c>
      <c r="AO129" s="23">
        <f>+'Cu1'!AO129</f>
        <v>0</v>
      </c>
      <c r="AP129" s="23">
        <f>+'Cu1'!AP129</f>
        <v>0</v>
      </c>
      <c r="AQ129" s="23">
        <f>+'Cu1'!AQ129</f>
        <v>0</v>
      </c>
      <c r="AR129" s="23">
        <f>+'Cu1'!AR129</f>
        <v>0</v>
      </c>
      <c r="AS129" s="23">
        <f>+'Cu1'!AS129</f>
        <v>0</v>
      </c>
      <c r="AT129" s="23">
        <f>+'Cu1'!AT129</f>
        <v>0</v>
      </c>
      <c r="AU129" s="39">
        <f>+'Cu1'!AU129</f>
        <v>0</v>
      </c>
      <c r="AV129">
        <f>+'Cu1'!AV129</f>
        <v>0</v>
      </c>
      <c r="AW129">
        <f>+'Cu1'!AW129</f>
        <v>0</v>
      </c>
      <c r="AX129">
        <f>+'Cu1'!AX129</f>
        <v>0</v>
      </c>
      <c r="AY129">
        <f>+'Cu1'!AY129</f>
        <v>0</v>
      </c>
      <c r="AZ129">
        <f>+'Cu1'!AZ129</f>
        <v>0</v>
      </c>
      <c r="BA129">
        <f>+'Cu1'!BA129</f>
        <v>0</v>
      </c>
      <c r="BB129">
        <f>+'Cu1'!BB129</f>
        <v>0</v>
      </c>
      <c r="BC129">
        <f>+'Cu1'!BC129</f>
        <v>0</v>
      </c>
      <c r="BD129">
        <f>+'Cu1'!BD129</f>
        <v>0</v>
      </c>
      <c r="BE129">
        <f>+'Cu1'!BE129</f>
        <v>0</v>
      </c>
      <c r="BF129">
        <f>+'Cu1'!BF129</f>
        <v>0</v>
      </c>
      <c r="BG129">
        <f>+'Cu1'!BG129</f>
        <v>0</v>
      </c>
    </row>
    <row r="130" spans="1:65" hidden="1">
      <c r="A130" s="36">
        <f>+'Cu1'!A130</f>
        <v>81</v>
      </c>
      <c r="B130" s="34">
        <f>+'Cu1'!B130</f>
        <v>545</v>
      </c>
      <c r="C130" s="10" t="str">
        <f>+'Cu1'!C130</f>
        <v>TRACTAMENTS</v>
      </c>
      <c r="D130" s="10" t="str">
        <f>+'Cu1'!D130</f>
        <v>Preparació per tractament llimacs (ferramol)</v>
      </c>
      <c r="E130" s="11">
        <f>+'Cu1'!E130</f>
        <v>2500</v>
      </c>
      <c r="F130" s="12">
        <f>+'Cu1'!F130</f>
        <v>0</v>
      </c>
      <c r="G130" s="12">
        <f>+'Cu1'!G130</f>
        <v>0</v>
      </c>
      <c r="H130" s="12">
        <f>+'Cu1'!H130</f>
        <v>0</v>
      </c>
      <c r="I130" s="12">
        <f>+'Cu1'!I130</f>
        <v>0.25</v>
      </c>
      <c r="J130" s="12">
        <f>+'Cu1'!J130</f>
        <v>0</v>
      </c>
      <c r="K130" s="12">
        <f>+'Cu1'!K130</f>
        <v>0</v>
      </c>
      <c r="L130" s="12">
        <f>+'Cu1'!L130</f>
        <v>0</v>
      </c>
      <c r="M130" s="12">
        <f>+'Cu1'!M130</f>
        <v>0</v>
      </c>
      <c r="N130" s="12">
        <f>+'Cu1'!N130</f>
        <v>0</v>
      </c>
      <c r="O130" s="10">
        <f>+'Cu1'!O130</f>
        <v>0</v>
      </c>
      <c r="P130" s="18">
        <f>+'Cu1'!P130</f>
        <v>0</v>
      </c>
      <c r="Q130" s="12">
        <f>+'Cu1'!Q130</f>
        <v>0</v>
      </c>
      <c r="R130" s="10">
        <f>+'Cu1'!R130</f>
        <v>0</v>
      </c>
      <c r="S130" s="10">
        <f>+'Cu1'!S130</f>
        <v>0</v>
      </c>
      <c r="T130" s="10">
        <f>+'Cu1'!T130</f>
        <v>0</v>
      </c>
      <c r="U130" s="10">
        <f>+'Cu1'!U130</f>
        <v>0</v>
      </c>
      <c r="V130" s="10">
        <f>+'Cu1'!V130</f>
        <v>0</v>
      </c>
      <c r="W130" s="10">
        <f>+'Cu1'!W130</f>
        <v>0</v>
      </c>
      <c r="X130" s="10">
        <f>+'Cu1'!X130</f>
        <v>0</v>
      </c>
      <c r="Y130" s="10">
        <f>+'Cu1'!Y130</f>
        <v>0</v>
      </c>
      <c r="Z130" s="12">
        <f>+'Cu1'!Z130</f>
        <v>0</v>
      </c>
      <c r="AA130" s="12">
        <f>+'Cu1'!AA130</f>
        <v>0.25</v>
      </c>
      <c r="AB130" s="10">
        <f>+'Cu1'!AB130</f>
        <v>0</v>
      </c>
      <c r="AC130" s="10">
        <f>+'Cu1'!AC130</f>
        <v>0</v>
      </c>
      <c r="AD130" s="10">
        <f>+'Cu1'!AD130</f>
        <v>0</v>
      </c>
      <c r="AE130" s="12">
        <f>+'Cu1'!AE130</f>
        <v>0</v>
      </c>
      <c r="AF130" s="12">
        <f>+'Cu1'!AF130</f>
        <v>0</v>
      </c>
      <c r="AG130" s="10">
        <f>+'Cu1'!AG130</f>
        <v>0</v>
      </c>
      <c r="AH130" s="10">
        <f>+'Cu1'!AH130</f>
        <v>0</v>
      </c>
      <c r="AI130" s="10">
        <f>+'Cu1'!AI130</f>
        <v>0</v>
      </c>
      <c r="AJ130" s="10">
        <f>+'Cu1'!AJ130</f>
        <v>0</v>
      </c>
      <c r="AK130" s="10">
        <f>+'Cu1'!AK130</f>
        <v>0</v>
      </c>
      <c r="AL130" s="10">
        <f>+'Cu1'!AL130</f>
        <v>0</v>
      </c>
      <c r="AM130" s="10">
        <f>+'Cu1'!AM130</f>
        <v>0</v>
      </c>
      <c r="AN130" s="10">
        <f>+'Cu1'!AN130</f>
        <v>0</v>
      </c>
      <c r="AO130" s="10">
        <f>+'Cu1'!AO130</f>
        <v>0</v>
      </c>
      <c r="AP130" s="10">
        <f>+'Cu1'!AP130</f>
        <v>0</v>
      </c>
      <c r="AQ130" s="10">
        <f>+'Cu1'!AQ130</f>
        <v>0</v>
      </c>
      <c r="AR130" s="10">
        <f>+'Cu1'!AR130</f>
        <v>0</v>
      </c>
      <c r="AS130" s="10">
        <f>+'Cu1'!AS130</f>
        <v>0</v>
      </c>
      <c r="AT130" s="10">
        <f>+'Cu1'!AT130</f>
        <v>0</v>
      </c>
      <c r="AU130">
        <f>+'Cu1'!AU130</f>
        <v>0</v>
      </c>
      <c r="AV130">
        <f>+'Cu1'!AV130</f>
        <v>0</v>
      </c>
      <c r="AW130">
        <f>+'Cu1'!AW130</f>
        <v>0</v>
      </c>
      <c r="AX130">
        <f>+'Cu1'!AX130</f>
        <v>0</v>
      </c>
      <c r="AY130">
        <f>+'Cu1'!AY130</f>
        <v>0</v>
      </c>
      <c r="AZ130">
        <f>+'Cu1'!AZ130</f>
        <v>0</v>
      </c>
      <c r="BA130">
        <f>+'Cu1'!BA130</f>
        <v>0</v>
      </c>
      <c r="BB130">
        <f>+'Cu1'!BB130</f>
        <v>0</v>
      </c>
      <c r="BC130">
        <f>+'Cu1'!BC130</f>
        <v>0</v>
      </c>
      <c r="BD130">
        <f>+'Cu1'!BD130</f>
        <v>0</v>
      </c>
      <c r="BE130">
        <f>+'Cu1'!BE130</f>
        <v>0</v>
      </c>
      <c r="BF130">
        <f>+'Cu1'!BF130</f>
        <v>0</v>
      </c>
      <c r="BG130">
        <f>+'Cu1'!BG130</f>
        <v>0</v>
      </c>
    </row>
    <row r="131" spans="1:65" hidden="1">
      <c r="A131" s="36">
        <f>+'Cu1'!A131</f>
        <v>82</v>
      </c>
      <c r="B131" s="35">
        <f>+'Cu1'!B131</f>
        <v>555</v>
      </c>
      <c r="C131" s="23" t="str">
        <f>+'Cu1'!C131</f>
        <v>TRACTAMENTS</v>
      </c>
      <c r="D131" s="23" t="str">
        <f>+'Cu1'!D131</f>
        <v>Preparació per tractament bacillus + sofre amb bota i 2 persones</v>
      </c>
      <c r="E131" s="21">
        <f>+'Cu1'!E131</f>
        <v>2500</v>
      </c>
      <c r="F131" s="22">
        <f>+'Cu1'!F131</f>
        <v>0</v>
      </c>
      <c r="G131" s="22">
        <f>+'Cu1'!G131</f>
        <v>0.5</v>
      </c>
      <c r="H131" s="22">
        <f>+'Cu1'!H131</f>
        <v>0</v>
      </c>
      <c r="I131" s="22">
        <f>+'Cu1'!I131</f>
        <v>0</v>
      </c>
      <c r="J131" s="22">
        <f>+'Cu1'!J131</f>
        <v>0</v>
      </c>
      <c r="K131" s="22">
        <f>+'Cu1'!K131</f>
        <v>0</v>
      </c>
      <c r="L131" s="22">
        <f>+'Cu1'!L131</f>
        <v>0</v>
      </c>
      <c r="M131" s="22">
        <f>+'Cu1'!M131</f>
        <v>0</v>
      </c>
      <c r="N131" s="22">
        <f>+'Cu1'!N131</f>
        <v>0</v>
      </c>
      <c r="O131" s="23">
        <f>+'Cu1'!O131</f>
        <v>0</v>
      </c>
      <c r="P131" s="24">
        <f>+'Cu1'!P131</f>
        <v>0</v>
      </c>
      <c r="Q131" s="22">
        <f>+'Cu1'!Q131</f>
        <v>0</v>
      </c>
      <c r="R131" s="23">
        <f>+'Cu1'!R131</f>
        <v>0</v>
      </c>
      <c r="S131" s="23">
        <f>+'Cu1'!S131</f>
        <v>0</v>
      </c>
      <c r="T131" s="23">
        <f>+'Cu1'!T131</f>
        <v>0</v>
      </c>
      <c r="U131" s="23">
        <f>+'Cu1'!U131</f>
        <v>0</v>
      </c>
      <c r="V131" s="23">
        <f>+'Cu1'!V131</f>
        <v>0</v>
      </c>
      <c r="W131" s="23">
        <f>+'Cu1'!W131</f>
        <v>0</v>
      </c>
      <c r="X131" s="23">
        <f>+'Cu1'!X131</f>
        <v>0</v>
      </c>
      <c r="Y131" s="23">
        <f>+'Cu1'!Y131</f>
        <v>0</v>
      </c>
      <c r="Z131" s="22">
        <f>+'Cu1'!Z131</f>
        <v>0</v>
      </c>
      <c r="AA131" s="22">
        <f>+'Cu1'!AA131</f>
        <v>0</v>
      </c>
      <c r="AB131" s="23">
        <f>+'Cu1'!AB131</f>
        <v>0</v>
      </c>
      <c r="AC131" s="23">
        <f>+'Cu1'!AC131</f>
        <v>0</v>
      </c>
      <c r="AD131" s="23">
        <f>+'Cu1'!AD131</f>
        <v>0</v>
      </c>
      <c r="AE131" s="22">
        <f>+'Cu1'!AE131</f>
        <v>0</v>
      </c>
      <c r="AF131" s="22">
        <f>+'Cu1'!AF131</f>
        <v>0.5</v>
      </c>
      <c r="AG131" s="23">
        <f>+'Cu1'!AG131</f>
        <v>0</v>
      </c>
      <c r="AH131" s="23">
        <f>+'Cu1'!AH131</f>
        <v>0</v>
      </c>
      <c r="AI131" s="23">
        <f>+'Cu1'!AI131</f>
        <v>0</v>
      </c>
      <c r="AJ131" s="23">
        <f>+'Cu1'!AJ131</f>
        <v>0</v>
      </c>
      <c r="AK131" s="23">
        <f>+'Cu1'!AK131</f>
        <v>0</v>
      </c>
      <c r="AL131" s="23">
        <f>+'Cu1'!AL131</f>
        <v>0</v>
      </c>
      <c r="AM131" s="23">
        <f>+'Cu1'!AM131</f>
        <v>0</v>
      </c>
      <c r="AN131" s="23">
        <f>+'Cu1'!AN131</f>
        <v>0</v>
      </c>
      <c r="AO131" s="23">
        <f>+'Cu1'!AO131</f>
        <v>0</v>
      </c>
      <c r="AP131" s="23">
        <f>+'Cu1'!AP131</f>
        <v>0</v>
      </c>
      <c r="AQ131" s="23">
        <f>+'Cu1'!AQ131</f>
        <v>0</v>
      </c>
      <c r="AR131" s="23">
        <f>+'Cu1'!AR131</f>
        <v>0</v>
      </c>
      <c r="AS131" s="23">
        <f>+'Cu1'!AS131</f>
        <v>0</v>
      </c>
      <c r="AT131" s="23">
        <f>+'Cu1'!AT131</f>
        <v>0</v>
      </c>
      <c r="AU131" s="39">
        <f>+'Cu1'!AU131</f>
        <v>0</v>
      </c>
      <c r="AV131">
        <f>+'Cu1'!AV131</f>
        <v>0</v>
      </c>
      <c r="AW131">
        <f>+'Cu1'!AW131</f>
        <v>0</v>
      </c>
      <c r="AX131">
        <f>+'Cu1'!AX131</f>
        <v>0</v>
      </c>
      <c r="AY131">
        <f>+'Cu1'!AY131</f>
        <v>0</v>
      </c>
      <c r="AZ131">
        <f>+'Cu1'!AZ131</f>
        <v>0</v>
      </c>
      <c r="BA131">
        <f>+'Cu1'!BA131</f>
        <v>0</v>
      </c>
      <c r="BB131">
        <f>+'Cu1'!BB131</f>
        <v>0</v>
      </c>
      <c r="BC131">
        <f>+'Cu1'!BC131</f>
        <v>0</v>
      </c>
      <c r="BD131">
        <f>+'Cu1'!BD131</f>
        <v>0</v>
      </c>
      <c r="BE131">
        <f>+'Cu1'!BE131</f>
        <v>0</v>
      </c>
      <c r="BF131">
        <f>+'Cu1'!BF131</f>
        <v>0</v>
      </c>
      <c r="BG131">
        <f>+'Cu1'!BG131</f>
        <v>0</v>
      </c>
    </row>
    <row r="132" spans="1:65" hidden="1">
      <c r="A132" s="36">
        <f>+'Cu1'!A132</f>
        <v>83</v>
      </c>
      <c r="B132" s="34">
        <f>+'Cu1'!B132</f>
        <v>565</v>
      </c>
      <c r="C132" s="10" t="str">
        <f>+'Cu1'!C132</f>
        <v>TRACTAMENTS</v>
      </c>
      <c r="D132" s="10" t="str">
        <f>+'Cu1'!D132</f>
        <v>Preparació per tractament nim + sofre amb bota i 2 persones</v>
      </c>
      <c r="E132" s="11">
        <f>+'Cu1'!E132</f>
        <v>2500</v>
      </c>
      <c r="F132" s="12">
        <f>+'Cu1'!F132</f>
        <v>0</v>
      </c>
      <c r="G132" s="28">
        <f>+'Cu1'!G132</f>
        <v>0.5</v>
      </c>
      <c r="H132" s="12">
        <f>+'Cu1'!H132</f>
        <v>0</v>
      </c>
      <c r="I132" s="12">
        <f>+'Cu1'!I132</f>
        <v>0</v>
      </c>
      <c r="J132" s="12">
        <f>+'Cu1'!J132</f>
        <v>0</v>
      </c>
      <c r="K132" s="12">
        <f>+'Cu1'!K132</f>
        <v>0</v>
      </c>
      <c r="L132" s="12">
        <f>+'Cu1'!L132</f>
        <v>0</v>
      </c>
      <c r="M132" s="12">
        <f>+'Cu1'!M132</f>
        <v>0</v>
      </c>
      <c r="N132" s="12">
        <f>+'Cu1'!N132</f>
        <v>0</v>
      </c>
      <c r="O132" s="10">
        <f>+'Cu1'!O132</f>
        <v>0</v>
      </c>
      <c r="P132" s="18">
        <f>+'Cu1'!P132</f>
        <v>0</v>
      </c>
      <c r="Q132" s="12">
        <f>+'Cu1'!Q132</f>
        <v>0</v>
      </c>
      <c r="R132" s="10">
        <f>+'Cu1'!R132</f>
        <v>0</v>
      </c>
      <c r="S132" s="10">
        <f>+'Cu1'!S132</f>
        <v>0</v>
      </c>
      <c r="T132" s="10">
        <f>+'Cu1'!T132</f>
        <v>0</v>
      </c>
      <c r="U132" s="10">
        <f>+'Cu1'!U132</f>
        <v>0</v>
      </c>
      <c r="V132" s="10">
        <f>+'Cu1'!V132</f>
        <v>0</v>
      </c>
      <c r="W132" s="10">
        <f>+'Cu1'!W132</f>
        <v>0</v>
      </c>
      <c r="X132" s="10">
        <f>+'Cu1'!X132</f>
        <v>0</v>
      </c>
      <c r="Y132" s="10">
        <f>+'Cu1'!Y132</f>
        <v>0</v>
      </c>
      <c r="Z132" s="12">
        <f>+'Cu1'!Z132</f>
        <v>0</v>
      </c>
      <c r="AA132" s="12">
        <f>+'Cu1'!AA132</f>
        <v>0</v>
      </c>
      <c r="AB132" s="10">
        <f>+'Cu1'!AB132</f>
        <v>0</v>
      </c>
      <c r="AC132" s="10">
        <f>+'Cu1'!AC132</f>
        <v>0</v>
      </c>
      <c r="AD132" s="10">
        <f>+'Cu1'!AD132</f>
        <v>0</v>
      </c>
      <c r="AE132" s="12">
        <f>+'Cu1'!AE132</f>
        <v>0</v>
      </c>
      <c r="AF132" s="12">
        <f>+'Cu1'!AF132</f>
        <v>0.5</v>
      </c>
      <c r="AG132" s="10">
        <f>+'Cu1'!AG132</f>
        <v>0</v>
      </c>
      <c r="AH132" s="10">
        <f>+'Cu1'!AH132</f>
        <v>0</v>
      </c>
      <c r="AI132" s="10">
        <f>+'Cu1'!AI132</f>
        <v>0</v>
      </c>
      <c r="AJ132" s="10">
        <f>+'Cu1'!AJ132</f>
        <v>0</v>
      </c>
      <c r="AK132" s="10">
        <f>+'Cu1'!AK132</f>
        <v>0</v>
      </c>
      <c r="AL132" s="10">
        <f>+'Cu1'!AL132</f>
        <v>0</v>
      </c>
      <c r="AM132" s="10">
        <f>+'Cu1'!AM132</f>
        <v>0</v>
      </c>
      <c r="AN132" s="10">
        <f>+'Cu1'!AN132</f>
        <v>0</v>
      </c>
      <c r="AO132" s="10">
        <f>+'Cu1'!AO132</f>
        <v>0</v>
      </c>
      <c r="AP132" s="10">
        <f>+'Cu1'!AP132</f>
        <v>0</v>
      </c>
      <c r="AQ132" s="10">
        <f>+'Cu1'!AQ132</f>
        <v>0</v>
      </c>
      <c r="AR132" s="10">
        <f>+'Cu1'!AR132</f>
        <v>0</v>
      </c>
      <c r="AS132" s="10">
        <f>+'Cu1'!AS132</f>
        <v>0</v>
      </c>
      <c r="AT132" s="10">
        <f>+'Cu1'!AT132</f>
        <v>0</v>
      </c>
      <c r="AU132">
        <f>+'Cu1'!AU132</f>
        <v>0</v>
      </c>
      <c r="AV132">
        <f>+'Cu1'!AV132</f>
        <v>0</v>
      </c>
      <c r="AW132">
        <f>+'Cu1'!AW132</f>
        <v>0</v>
      </c>
      <c r="AX132">
        <f>+'Cu1'!AX132</f>
        <v>0</v>
      </c>
      <c r="AY132">
        <f>+'Cu1'!AY132</f>
        <v>0</v>
      </c>
      <c r="AZ132">
        <f>+'Cu1'!AZ132</f>
        <v>0</v>
      </c>
      <c r="BA132">
        <f>+'Cu1'!BA132</f>
        <v>0</v>
      </c>
      <c r="BB132">
        <f>+'Cu1'!BB132</f>
        <v>0</v>
      </c>
      <c r="BC132">
        <f>+'Cu1'!BC132</f>
        <v>0</v>
      </c>
      <c r="BD132">
        <f>+'Cu1'!BD132</f>
        <v>0</v>
      </c>
      <c r="BE132">
        <f>+'Cu1'!BE132</f>
        <v>0</v>
      </c>
      <c r="BF132">
        <f>+'Cu1'!BF132</f>
        <v>0</v>
      </c>
      <c r="BG132">
        <f>+'Cu1'!BG132</f>
        <v>0</v>
      </c>
    </row>
    <row r="133" spans="1:65" hidden="1">
      <c r="A133" s="36">
        <f>+'Cu1'!A133</f>
        <v>84</v>
      </c>
      <c r="B133" s="35">
        <f>+'Cu1'!B133</f>
        <v>575</v>
      </c>
      <c r="C133" s="23" t="str">
        <f>+'Cu1'!C133</f>
        <v>TRACTAMENTS</v>
      </c>
      <c r="D133" s="23" t="str">
        <f>+'Cu1'!D133</f>
        <v>Preparació per tractament sofre amb bota i 2 persones</v>
      </c>
      <c r="E133" s="21">
        <f>+'Cu1'!E133</f>
        <v>2500</v>
      </c>
      <c r="F133" s="22">
        <f>+'Cu1'!F133</f>
        <v>0</v>
      </c>
      <c r="G133" s="22">
        <f>+'Cu1'!G133</f>
        <v>0.5</v>
      </c>
      <c r="H133" s="22">
        <f>+'Cu1'!H133</f>
        <v>0</v>
      </c>
      <c r="I133" s="22">
        <f>+'Cu1'!I133</f>
        <v>0</v>
      </c>
      <c r="J133" s="22">
        <f>+'Cu1'!J133</f>
        <v>0</v>
      </c>
      <c r="K133" s="22">
        <f>+'Cu1'!K133</f>
        <v>0</v>
      </c>
      <c r="L133" s="22">
        <f>+'Cu1'!L133</f>
        <v>0</v>
      </c>
      <c r="M133" s="22">
        <f>+'Cu1'!M133</f>
        <v>0</v>
      </c>
      <c r="N133" s="22">
        <f>+'Cu1'!N133</f>
        <v>0</v>
      </c>
      <c r="O133" s="23">
        <f>+'Cu1'!O133</f>
        <v>0</v>
      </c>
      <c r="P133" s="24">
        <f>+'Cu1'!P133</f>
        <v>0</v>
      </c>
      <c r="Q133" s="22">
        <f>+'Cu1'!Q133</f>
        <v>0</v>
      </c>
      <c r="R133" s="23">
        <f>+'Cu1'!R133</f>
        <v>0</v>
      </c>
      <c r="S133" s="23">
        <f>+'Cu1'!S133</f>
        <v>0</v>
      </c>
      <c r="T133" s="23">
        <f>+'Cu1'!T133</f>
        <v>0</v>
      </c>
      <c r="U133" s="23">
        <f>+'Cu1'!U133</f>
        <v>0</v>
      </c>
      <c r="V133" s="23">
        <f>+'Cu1'!V133</f>
        <v>0</v>
      </c>
      <c r="W133" s="23">
        <f>+'Cu1'!W133</f>
        <v>0</v>
      </c>
      <c r="X133" s="23">
        <f>+'Cu1'!X133</f>
        <v>0</v>
      </c>
      <c r="Y133" s="23">
        <f>+'Cu1'!Y133</f>
        <v>0</v>
      </c>
      <c r="Z133" s="22">
        <f>+'Cu1'!Z133</f>
        <v>0</v>
      </c>
      <c r="AA133" s="22">
        <f>+'Cu1'!AA133</f>
        <v>0</v>
      </c>
      <c r="AB133" s="23">
        <f>+'Cu1'!AB133</f>
        <v>0</v>
      </c>
      <c r="AC133" s="23">
        <f>+'Cu1'!AC133</f>
        <v>0</v>
      </c>
      <c r="AD133" s="23">
        <f>+'Cu1'!AD133</f>
        <v>0</v>
      </c>
      <c r="AE133" s="22">
        <f>+'Cu1'!AE133</f>
        <v>0</v>
      </c>
      <c r="AF133" s="22">
        <f>+'Cu1'!AF133</f>
        <v>0.5</v>
      </c>
      <c r="AG133" s="23">
        <f>+'Cu1'!AG133</f>
        <v>0</v>
      </c>
      <c r="AH133" s="23">
        <f>+'Cu1'!AH133</f>
        <v>0</v>
      </c>
      <c r="AI133" s="23">
        <f>+'Cu1'!AI133</f>
        <v>0</v>
      </c>
      <c r="AJ133" s="23">
        <f>+'Cu1'!AJ133</f>
        <v>0</v>
      </c>
      <c r="AK133" s="23">
        <f>+'Cu1'!AK133</f>
        <v>0</v>
      </c>
      <c r="AL133" s="23">
        <f>+'Cu1'!AL133</f>
        <v>0</v>
      </c>
      <c r="AM133" s="23">
        <f>+'Cu1'!AM133</f>
        <v>0</v>
      </c>
      <c r="AN133" s="23">
        <f>+'Cu1'!AN133</f>
        <v>0</v>
      </c>
      <c r="AO133" s="23">
        <f>+'Cu1'!AO133</f>
        <v>0</v>
      </c>
      <c r="AP133" s="23">
        <f>+'Cu1'!AP133</f>
        <v>0</v>
      </c>
      <c r="AQ133" s="23">
        <f>+'Cu1'!AQ133</f>
        <v>0</v>
      </c>
      <c r="AR133" s="23">
        <f>+'Cu1'!AR133</f>
        <v>0</v>
      </c>
      <c r="AS133" s="23">
        <f>+'Cu1'!AS133</f>
        <v>0</v>
      </c>
      <c r="AT133" s="23">
        <f>+'Cu1'!AT133</f>
        <v>0</v>
      </c>
      <c r="AU133" s="39">
        <f>+'Cu1'!AU133</f>
        <v>0</v>
      </c>
      <c r="AV133">
        <f>+'Cu1'!AV133</f>
        <v>0</v>
      </c>
      <c r="AW133">
        <f>+'Cu1'!AW133</f>
        <v>0</v>
      </c>
      <c r="AX133">
        <f>+'Cu1'!AX133</f>
        <v>0</v>
      </c>
      <c r="AY133">
        <f>+'Cu1'!AY133</f>
        <v>0</v>
      </c>
      <c r="AZ133">
        <f>+'Cu1'!AZ133</f>
        <v>0</v>
      </c>
      <c r="BA133">
        <f>+'Cu1'!BA133</f>
        <v>0</v>
      </c>
      <c r="BB133">
        <f>+'Cu1'!BB133</f>
        <v>0</v>
      </c>
      <c r="BC133">
        <f>+'Cu1'!BC133</f>
        <v>0</v>
      </c>
      <c r="BD133">
        <f>+'Cu1'!BD133</f>
        <v>0</v>
      </c>
      <c r="BE133">
        <f>+'Cu1'!BE133</f>
        <v>0</v>
      </c>
      <c r="BF133">
        <f>+'Cu1'!BF133</f>
        <v>0</v>
      </c>
      <c r="BG133">
        <f>+'Cu1'!BG133</f>
        <v>0</v>
      </c>
    </row>
    <row r="134" spans="1:65" hidden="1">
      <c r="A134" s="36">
        <f>+'Cu1'!A134</f>
        <v>85</v>
      </c>
      <c r="B134" s="36">
        <f>+'Cu1'!B134</f>
        <v>615</v>
      </c>
      <c r="C134" s="29" t="str">
        <f>+'Cu1'!C134</f>
        <v>DESHERBAT</v>
      </c>
      <c r="D134" s="29" t="str">
        <f>+'Cu1'!D134</f>
        <v>Preparació per desherbat amb tractor</v>
      </c>
      <c r="E134" s="37">
        <f>+'Cu1'!E134</f>
        <v>2500</v>
      </c>
      <c r="F134" s="28">
        <f>+'Cu1'!F134</f>
        <v>0</v>
      </c>
      <c r="G134" s="28">
        <f>+'Cu1'!G134</f>
        <v>0.5</v>
      </c>
      <c r="H134" s="28">
        <f>+'Cu1'!H134</f>
        <v>0</v>
      </c>
      <c r="I134" s="28">
        <f>+'Cu1'!I134</f>
        <v>0</v>
      </c>
      <c r="J134" s="28">
        <f>+'Cu1'!J134</f>
        <v>0</v>
      </c>
      <c r="K134" s="28">
        <f>+'Cu1'!K134</f>
        <v>0</v>
      </c>
      <c r="L134" s="28">
        <f>+'Cu1'!L134</f>
        <v>0</v>
      </c>
      <c r="M134" s="28">
        <f>+'Cu1'!M134</f>
        <v>0</v>
      </c>
      <c r="N134" s="28">
        <f>+'Cu1'!N134</f>
        <v>0</v>
      </c>
      <c r="O134" s="29">
        <f>+'Cu1'!O134</f>
        <v>0</v>
      </c>
      <c r="P134" s="30">
        <f>+'Cu1'!P134</f>
        <v>0</v>
      </c>
      <c r="Q134" s="28">
        <f>+'Cu1'!Q134</f>
        <v>0</v>
      </c>
      <c r="R134" s="29">
        <f>+'Cu1'!R134</f>
        <v>0</v>
      </c>
      <c r="S134" s="29">
        <f>+'Cu1'!S134</f>
        <v>0</v>
      </c>
      <c r="T134" s="29">
        <f>+'Cu1'!T134</f>
        <v>0</v>
      </c>
      <c r="U134" s="29">
        <f>+'Cu1'!U134</f>
        <v>0</v>
      </c>
      <c r="V134" s="29">
        <f>+'Cu1'!V134</f>
        <v>0</v>
      </c>
      <c r="W134" s="29">
        <f>+'Cu1'!W134</f>
        <v>0</v>
      </c>
      <c r="X134" s="29">
        <f>+'Cu1'!X134</f>
        <v>0</v>
      </c>
      <c r="Y134" s="29">
        <f>+'Cu1'!Y134</f>
        <v>0</v>
      </c>
      <c r="Z134" s="28">
        <f>+'Cu1'!Z134</f>
        <v>0</v>
      </c>
      <c r="AA134" s="28">
        <f>+'Cu1'!AA134</f>
        <v>0</v>
      </c>
      <c r="AB134" s="29">
        <f>+'Cu1'!AB134</f>
        <v>0</v>
      </c>
      <c r="AC134" s="29">
        <f>+'Cu1'!AC134</f>
        <v>0</v>
      </c>
      <c r="AD134" s="29">
        <f>+'Cu1'!AD134</f>
        <v>0</v>
      </c>
      <c r="AE134" s="28">
        <f>+'Cu1'!AE134</f>
        <v>0</v>
      </c>
      <c r="AF134" s="28">
        <f>+'Cu1'!AF134</f>
        <v>0</v>
      </c>
      <c r="AG134" s="29">
        <f>+'Cu1'!AG134</f>
        <v>0</v>
      </c>
      <c r="AH134" s="29">
        <f>+'Cu1'!AH134</f>
        <v>0</v>
      </c>
      <c r="AI134" s="29">
        <f>+'Cu1'!AI134</f>
        <v>0</v>
      </c>
      <c r="AJ134" s="29">
        <f>+'Cu1'!AJ134</f>
        <v>0</v>
      </c>
      <c r="AK134" s="29">
        <f>+'Cu1'!AK134</f>
        <v>0</v>
      </c>
      <c r="AL134" s="29">
        <f>+'Cu1'!AL134</f>
        <v>0</v>
      </c>
      <c r="AM134" s="29">
        <f>+'Cu1'!AM134</f>
        <v>0</v>
      </c>
      <c r="AN134" s="29">
        <f>+'Cu1'!AN134</f>
        <v>0</v>
      </c>
      <c r="AO134" s="29">
        <f>+'Cu1'!AO134</f>
        <v>0</v>
      </c>
      <c r="AP134" s="29">
        <f>+'Cu1'!AP134</f>
        <v>0</v>
      </c>
      <c r="AQ134" s="29">
        <f>+'Cu1'!AQ134</f>
        <v>0</v>
      </c>
      <c r="AR134" s="29">
        <f>+'Cu1'!AR134</f>
        <v>0</v>
      </c>
      <c r="AS134" s="29">
        <f>+'Cu1'!AS134</f>
        <v>0</v>
      </c>
      <c r="AT134" s="29">
        <f>+'Cu1'!AT134</f>
        <v>0</v>
      </c>
      <c r="AU134" s="40">
        <f>+'Cu1'!AU134</f>
        <v>0</v>
      </c>
      <c r="AV134">
        <f>+'Cu1'!AV134</f>
        <v>0</v>
      </c>
      <c r="AW134">
        <f>+'Cu1'!AW134</f>
        <v>0</v>
      </c>
      <c r="AX134">
        <f>+'Cu1'!AX134</f>
        <v>0</v>
      </c>
      <c r="AY134">
        <f>+'Cu1'!AY134</f>
        <v>0</v>
      </c>
      <c r="AZ134">
        <f>+'Cu1'!AZ134</f>
        <v>0</v>
      </c>
      <c r="BA134">
        <f>+'Cu1'!BA134</f>
        <v>0</v>
      </c>
      <c r="BB134">
        <f>+'Cu1'!BB134</f>
        <v>0</v>
      </c>
      <c r="BC134">
        <f>+'Cu1'!BC134</f>
        <v>0</v>
      </c>
      <c r="BD134">
        <f>+'Cu1'!BD134</f>
        <v>0</v>
      </c>
      <c r="BE134">
        <f>+'Cu1'!BE134</f>
        <v>0</v>
      </c>
      <c r="BF134">
        <f>+'Cu1'!BF134</f>
        <v>0</v>
      </c>
      <c r="BG134">
        <f>+'Cu1'!BG134</f>
        <v>0</v>
      </c>
    </row>
    <row r="135" spans="1:65" hidden="1">
      <c r="A135" s="36">
        <f>+'Cu1'!A135</f>
        <v>86</v>
      </c>
      <c r="B135" s="35">
        <f>+'Cu1'!B135</f>
        <v>625</v>
      </c>
      <c r="C135" s="23" t="str">
        <f>+'Cu1'!C135</f>
        <v>DESHERBAT</v>
      </c>
      <c r="D135" s="23" t="str">
        <f>+'Cu1'!D135</f>
        <v>Preparació per desherbat amb motocultor</v>
      </c>
      <c r="E135" s="21">
        <f>+'Cu1'!E135</f>
        <v>2500</v>
      </c>
      <c r="F135" s="22">
        <f>+'Cu1'!F135</f>
        <v>0</v>
      </c>
      <c r="G135" s="22">
        <f>+'Cu1'!G135</f>
        <v>0.25</v>
      </c>
      <c r="H135" s="22">
        <f>+'Cu1'!H135</f>
        <v>0</v>
      </c>
      <c r="I135" s="22">
        <f>+'Cu1'!I135</f>
        <v>0</v>
      </c>
      <c r="J135" s="22">
        <f>+'Cu1'!J135</f>
        <v>0</v>
      </c>
      <c r="K135" s="22">
        <f>+'Cu1'!K135</f>
        <v>0</v>
      </c>
      <c r="L135" s="22">
        <f>+'Cu1'!L135</f>
        <v>0</v>
      </c>
      <c r="M135" s="22">
        <f>+'Cu1'!M135</f>
        <v>0</v>
      </c>
      <c r="N135" s="22">
        <f>+'Cu1'!N135</f>
        <v>0</v>
      </c>
      <c r="O135" s="23">
        <f>+'Cu1'!O135</f>
        <v>0</v>
      </c>
      <c r="P135" s="24">
        <f>+'Cu1'!P135</f>
        <v>0</v>
      </c>
      <c r="Q135" s="22">
        <f>+'Cu1'!Q135</f>
        <v>0</v>
      </c>
      <c r="R135" s="23">
        <f>+'Cu1'!R135</f>
        <v>0</v>
      </c>
      <c r="S135" s="23">
        <f>+'Cu1'!S135</f>
        <v>0</v>
      </c>
      <c r="T135" s="23">
        <f>+'Cu1'!T135</f>
        <v>0</v>
      </c>
      <c r="U135" s="23">
        <f>+'Cu1'!U135</f>
        <v>0</v>
      </c>
      <c r="V135" s="23">
        <f>+'Cu1'!V135</f>
        <v>0</v>
      </c>
      <c r="W135" s="23">
        <f>+'Cu1'!W135</f>
        <v>0</v>
      </c>
      <c r="X135" s="23">
        <f>+'Cu1'!X135</f>
        <v>0</v>
      </c>
      <c r="Y135" s="23">
        <f>+'Cu1'!Y135</f>
        <v>0</v>
      </c>
      <c r="Z135" s="22">
        <f>+'Cu1'!Z135</f>
        <v>0</v>
      </c>
      <c r="AA135" s="22">
        <f>+'Cu1'!AA135</f>
        <v>0</v>
      </c>
      <c r="AB135" s="23">
        <f>+'Cu1'!AB135</f>
        <v>0</v>
      </c>
      <c r="AC135" s="23">
        <f>+'Cu1'!AC135</f>
        <v>0</v>
      </c>
      <c r="AD135" s="23">
        <f>+'Cu1'!AD135</f>
        <v>0</v>
      </c>
      <c r="AE135" s="22">
        <f>+'Cu1'!AE135</f>
        <v>0</v>
      </c>
      <c r="AF135" s="22">
        <f>+'Cu1'!AF135</f>
        <v>0</v>
      </c>
      <c r="AG135" s="23">
        <f>+'Cu1'!AG135</f>
        <v>0</v>
      </c>
      <c r="AH135" s="23">
        <f>+'Cu1'!AH135</f>
        <v>0</v>
      </c>
      <c r="AI135" s="23">
        <f>+'Cu1'!AI135</f>
        <v>0</v>
      </c>
      <c r="AJ135" s="23">
        <f>+'Cu1'!AJ135</f>
        <v>0</v>
      </c>
      <c r="AK135" s="23">
        <f>+'Cu1'!AK135</f>
        <v>0</v>
      </c>
      <c r="AL135" s="23">
        <f>+'Cu1'!AL135</f>
        <v>0</v>
      </c>
      <c r="AM135" s="23">
        <f>+'Cu1'!AM135</f>
        <v>0</v>
      </c>
      <c r="AN135" s="23">
        <f>+'Cu1'!AN135</f>
        <v>0</v>
      </c>
      <c r="AO135" s="23">
        <f>+'Cu1'!AO135</f>
        <v>0</v>
      </c>
      <c r="AP135" s="23">
        <f>+'Cu1'!AP135</f>
        <v>0</v>
      </c>
      <c r="AQ135" s="23">
        <f>+'Cu1'!AQ135</f>
        <v>0</v>
      </c>
      <c r="AR135" s="23">
        <f>+'Cu1'!AR135</f>
        <v>0</v>
      </c>
      <c r="AS135" s="23">
        <f>+'Cu1'!AS135</f>
        <v>0</v>
      </c>
      <c r="AT135" s="23">
        <f>+'Cu1'!AT135</f>
        <v>0</v>
      </c>
      <c r="AU135" s="39">
        <f>+'Cu1'!AU135</f>
        <v>0</v>
      </c>
      <c r="AV135">
        <f>+'Cu1'!AV135</f>
        <v>0</v>
      </c>
      <c r="AW135">
        <f>+'Cu1'!AW135</f>
        <v>0</v>
      </c>
      <c r="AX135" s="40">
        <f>+'Cu1'!AX135</f>
        <v>0</v>
      </c>
      <c r="AY135">
        <f>+'Cu1'!AY135</f>
        <v>0</v>
      </c>
      <c r="AZ135">
        <f>+'Cu1'!AZ135</f>
        <v>0</v>
      </c>
      <c r="BA135">
        <f>+'Cu1'!BA135</f>
        <v>0</v>
      </c>
      <c r="BB135">
        <f>+'Cu1'!BB135</f>
        <v>0</v>
      </c>
      <c r="BC135">
        <f>+'Cu1'!BC135</f>
        <v>0</v>
      </c>
      <c r="BD135">
        <f>+'Cu1'!BD135</f>
        <v>0</v>
      </c>
      <c r="BE135">
        <f>+'Cu1'!BE135</f>
        <v>0</v>
      </c>
      <c r="BF135">
        <f>+'Cu1'!BF135</f>
        <v>0</v>
      </c>
      <c r="BG135">
        <f>+'Cu1'!BG135</f>
        <v>0</v>
      </c>
    </row>
    <row r="136" spans="1:65" hidden="1">
      <c r="A136" s="36">
        <f>+'Cu1'!A136</f>
        <v>87</v>
      </c>
      <c r="B136" s="36">
        <f>+'Cu1'!B136</f>
        <v>635</v>
      </c>
      <c r="C136" s="29" t="str">
        <f>+'Cu1'!C136</f>
        <v>DESHERBAT</v>
      </c>
      <c r="D136" s="29" t="str">
        <f>+'Cu1'!D136</f>
        <v>Preparació per desherbat amb motocultor (només part sense plàstic)</v>
      </c>
      <c r="E136" s="37">
        <f>+'Cu1'!E136</f>
        <v>2500</v>
      </c>
      <c r="F136" s="28">
        <f>+'Cu1'!F136</f>
        <v>0</v>
      </c>
      <c r="G136" s="28">
        <f>+'Cu1'!G136</f>
        <v>0.25</v>
      </c>
      <c r="H136" s="28">
        <f>+'Cu1'!H136</f>
        <v>0</v>
      </c>
      <c r="I136" s="28">
        <f>+'Cu1'!I136</f>
        <v>0</v>
      </c>
      <c r="J136" s="28">
        <f>+'Cu1'!J136</f>
        <v>0</v>
      </c>
      <c r="K136" s="28">
        <f>+'Cu1'!K136</f>
        <v>0</v>
      </c>
      <c r="L136" s="28">
        <f>+'Cu1'!L136</f>
        <v>0</v>
      </c>
      <c r="M136" s="28">
        <f>+'Cu1'!M136</f>
        <v>0</v>
      </c>
      <c r="N136" s="28">
        <f>+'Cu1'!N136</f>
        <v>0</v>
      </c>
      <c r="O136" s="29">
        <f>+'Cu1'!O136</f>
        <v>0</v>
      </c>
      <c r="P136" s="30">
        <f>+'Cu1'!P136</f>
        <v>0</v>
      </c>
      <c r="Q136" s="28">
        <f>+'Cu1'!Q136</f>
        <v>0</v>
      </c>
      <c r="R136" s="29">
        <f>+'Cu1'!R136</f>
        <v>0</v>
      </c>
      <c r="S136" s="29">
        <f>+'Cu1'!S136</f>
        <v>0</v>
      </c>
      <c r="T136" s="29">
        <f>+'Cu1'!T136</f>
        <v>0</v>
      </c>
      <c r="U136" s="29">
        <f>+'Cu1'!U136</f>
        <v>0</v>
      </c>
      <c r="V136" s="29">
        <f>+'Cu1'!V136</f>
        <v>0</v>
      </c>
      <c r="W136" s="29">
        <f>+'Cu1'!W136</f>
        <v>0</v>
      </c>
      <c r="X136" s="29">
        <f>+'Cu1'!X136</f>
        <v>0</v>
      </c>
      <c r="Y136" s="29">
        <f>+'Cu1'!Y136</f>
        <v>0</v>
      </c>
      <c r="Z136" s="28">
        <f>+'Cu1'!Z136</f>
        <v>0</v>
      </c>
      <c r="AA136" s="28">
        <f>+'Cu1'!AA136</f>
        <v>0</v>
      </c>
      <c r="AB136" s="29">
        <f>+'Cu1'!AB136</f>
        <v>0</v>
      </c>
      <c r="AC136" s="29">
        <f>+'Cu1'!AC136</f>
        <v>0</v>
      </c>
      <c r="AD136" s="29">
        <f>+'Cu1'!AD136</f>
        <v>0</v>
      </c>
      <c r="AE136" s="28">
        <f>+'Cu1'!AE136</f>
        <v>0</v>
      </c>
      <c r="AF136" s="28">
        <f>+'Cu1'!AF136</f>
        <v>0</v>
      </c>
      <c r="AG136" s="29">
        <f>+'Cu1'!AG136</f>
        <v>0</v>
      </c>
      <c r="AH136" s="29">
        <f>+'Cu1'!AH136</f>
        <v>0</v>
      </c>
      <c r="AI136" s="29">
        <f>+'Cu1'!AI136</f>
        <v>0</v>
      </c>
      <c r="AJ136" s="29">
        <f>+'Cu1'!AJ136</f>
        <v>0</v>
      </c>
      <c r="AK136" s="29">
        <f>+'Cu1'!AK136</f>
        <v>0</v>
      </c>
      <c r="AL136" s="29">
        <f>+'Cu1'!AL136</f>
        <v>0</v>
      </c>
      <c r="AM136" s="29">
        <f>+'Cu1'!AM136</f>
        <v>0</v>
      </c>
      <c r="AN136" s="29">
        <f>+'Cu1'!AN136</f>
        <v>0</v>
      </c>
      <c r="AO136" s="29">
        <f>+'Cu1'!AO136</f>
        <v>0</v>
      </c>
      <c r="AP136" s="29">
        <f>+'Cu1'!AP136</f>
        <v>0</v>
      </c>
      <c r="AQ136" s="29">
        <f>+'Cu1'!AQ136</f>
        <v>0</v>
      </c>
      <c r="AR136" s="29">
        <f>+'Cu1'!AR136</f>
        <v>0</v>
      </c>
      <c r="AS136" s="29">
        <f>+'Cu1'!AS136</f>
        <v>0</v>
      </c>
      <c r="AT136" s="29">
        <f>+'Cu1'!AT136</f>
        <v>0</v>
      </c>
      <c r="AU136" s="40">
        <f>+'Cu1'!AU136</f>
        <v>0</v>
      </c>
      <c r="AV136">
        <f>+'Cu1'!AV136</f>
        <v>0</v>
      </c>
      <c r="AW136">
        <f>+'Cu1'!AW136</f>
        <v>0</v>
      </c>
      <c r="AX136" s="40">
        <f>+'Cu1'!AX136</f>
        <v>0</v>
      </c>
      <c r="AY136">
        <f>+'Cu1'!AY136</f>
        <v>0</v>
      </c>
      <c r="AZ136">
        <f>+'Cu1'!AZ136</f>
        <v>0</v>
      </c>
      <c r="BA136">
        <f>+'Cu1'!BA136</f>
        <v>0</v>
      </c>
      <c r="BB136">
        <f>+'Cu1'!BB136</f>
        <v>0</v>
      </c>
      <c r="BC136">
        <f>+'Cu1'!BC136</f>
        <v>0</v>
      </c>
      <c r="BD136">
        <f>+'Cu1'!BD136</f>
        <v>0</v>
      </c>
      <c r="BE136">
        <f>+'Cu1'!BE136</f>
        <v>0</v>
      </c>
      <c r="BF136">
        <f>+'Cu1'!BF136</f>
        <v>0</v>
      </c>
      <c r="BG136">
        <f>+'Cu1'!BG136</f>
        <v>0</v>
      </c>
    </row>
    <row r="137" spans="1:65" hidden="1">
      <c r="A137" s="36">
        <f>+'Cu1'!A137</f>
        <v>88</v>
      </c>
      <c r="B137" s="35">
        <f>+'Cu1'!B137</f>
        <v>645</v>
      </c>
      <c r="C137" s="23" t="str">
        <f>+'Cu1'!C137</f>
        <v>DESHERBAT</v>
      </c>
      <c r="D137" s="23" t="str">
        <f>+'Cu1'!D137</f>
        <v>Preparació per desherbat manual 2,5h/1.000 m2</v>
      </c>
      <c r="E137" s="21">
        <f>+'Cu1'!E137</f>
        <v>2500</v>
      </c>
      <c r="F137" s="22">
        <f>+'Cu1'!F137</f>
        <v>0</v>
      </c>
      <c r="G137" s="22">
        <f>+'Cu1'!G137</f>
        <v>0</v>
      </c>
      <c r="H137" s="22">
        <f>+'Cu1'!H137</f>
        <v>0</v>
      </c>
      <c r="I137" s="22">
        <f>+'Cu1'!I137</f>
        <v>0</v>
      </c>
      <c r="J137" s="22">
        <f>+'Cu1'!J137</f>
        <v>0</v>
      </c>
      <c r="K137" s="22">
        <f>+'Cu1'!K137</f>
        <v>0</v>
      </c>
      <c r="L137" s="22">
        <f>+'Cu1'!L137</f>
        <v>0</v>
      </c>
      <c r="M137" s="22">
        <f>+'Cu1'!M137</f>
        <v>0</v>
      </c>
      <c r="N137" s="22">
        <f>+'Cu1'!N137</f>
        <v>0</v>
      </c>
      <c r="O137" s="23">
        <f>+'Cu1'!O137</f>
        <v>0</v>
      </c>
      <c r="P137" s="24">
        <f>+'Cu1'!P137</f>
        <v>0</v>
      </c>
      <c r="Q137" s="22">
        <f>+'Cu1'!Q137</f>
        <v>0</v>
      </c>
      <c r="R137" s="23">
        <f>+'Cu1'!R137</f>
        <v>0</v>
      </c>
      <c r="S137" s="23">
        <f>+'Cu1'!S137</f>
        <v>0</v>
      </c>
      <c r="T137" s="23">
        <f>+'Cu1'!T137</f>
        <v>0</v>
      </c>
      <c r="U137" s="23">
        <f>+'Cu1'!U137</f>
        <v>0</v>
      </c>
      <c r="V137" s="23">
        <f>+'Cu1'!V137</f>
        <v>0</v>
      </c>
      <c r="W137" s="23">
        <f>+'Cu1'!W137</f>
        <v>0</v>
      </c>
      <c r="X137" s="23">
        <f>+'Cu1'!X137</f>
        <v>0</v>
      </c>
      <c r="Y137" s="23">
        <f>+'Cu1'!Y137</f>
        <v>0</v>
      </c>
      <c r="Z137" s="22">
        <f>+'Cu1'!Z137</f>
        <v>0</v>
      </c>
      <c r="AA137" s="22">
        <f>+'Cu1'!AA137</f>
        <v>0</v>
      </c>
      <c r="AB137" s="23">
        <f>+'Cu1'!AB137</f>
        <v>0</v>
      </c>
      <c r="AC137" s="23">
        <f>+'Cu1'!AC137</f>
        <v>0</v>
      </c>
      <c r="AD137" s="23">
        <f>+'Cu1'!AD137</f>
        <v>0</v>
      </c>
      <c r="AE137" s="22">
        <f>+'Cu1'!AE137</f>
        <v>0</v>
      </c>
      <c r="AF137" s="22">
        <f>+'Cu1'!AF137</f>
        <v>0</v>
      </c>
      <c r="AG137" s="23">
        <f>+'Cu1'!AG137</f>
        <v>0</v>
      </c>
      <c r="AH137" s="23">
        <f>+'Cu1'!AH137</f>
        <v>0</v>
      </c>
      <c r="AI137" s="23">
        <f>+'Cu1'!AI137</f>
        <v>0</v>
      </c>
      <c r="AJ137" s="23">
        <f>+'Cu1'!AJ137</f>
        <v>0</v>
      </c>
      <c r="AK137" s="23">
        <f>+'Cu1'!AK137</f>
        <v>0</v>
      </c>
      <c r="AL137" s="23">
        <f>+'Cu1'!AL137</f>
        <v>0</v>
      </c>
      <c r="AM137" s="23">
        <f>+'Cu1'!AM137</f>
        <v>0</v>
      </c>
      <c r="AN137" s="23">
        <f>+'Cu1'!AN137</f>
        <v>0</v>
      </c>
      <c r="AO137" s="23">
        <f>+'Cu1'!AO137</f>
        <v>0</v>
      </c>
      <c r="AP137" s="23">
        <f>+'Cu1'!AP137</f>
        <v>0</v>
      </c>
      <c r="AQ137" s="23">
        <f>+'Cu1'!AQ137</f>
        <v>0</v>
      </c>
      <c r="AR137" s="23">
        <f>+'Cu1'!AR137</f>
        <v>0</v>
      </c>
      <c r="AS137" s="23">
        <f>+'Cu1'!AS137</f>
        <v>0</v>
      </c>
      <c r="AT137" s="23">
        <f>+'Cu1'!AT137</f>
        <v>0</v>
      </c>
      <c r="AU137" s="39">
        <f>+'Cu1'!AU137</f>
        <v>0</v>
      </c>
      <c r="AV137">
        <f>+'Cu1'!AV137</f>
        <v>0</v>
      </c>
      <c r="AW137">
        <f>+'Cu1'!AW137</f>
        <v>0</v>
      </c>
      <c r="AX137" s="40">
        <f>+'Cu1'!AX137</f>
        <v>0</v>
      </c>
      <c r="AY137">
        <f>+'Cu1'!AY137</f>
        <v>0</v>
      </c>
      <c r="AZ137">
        <f>+'Cu1'!AZ137</f>
        <v>0</v>
      </c>
      <c r="BA137">
        <f>+'Cu1'!BA137</f>
        <v>0</v>
      </c>
      <c r="BB137">
        <f>+'Cu1'!BB137</f>
        <v>0</v>
      </c>
      <c r="BC137">
        <f>+'Cu1'!BC137</f>
        <v>0</v>
      </c>
      <c r="BD137">
        <f>+'Cu1'!BD137</f>
        <v>0</v>
      </c>
      <c r="BE137">
        <f>+'Cu1'!BE137</f>
        <v>0</v>
      </c>
      <c r="BF137">
        <f>+'Cu1'!BF137</f>
        <v>0</v>
      </c>
      <c r="BG137">
        <f>+'Cu1'!BG137</f>
        <v>0</v>
      </c>
    </row>
    <row r="138" spans="1:65" hidden="1">
      <c r="A138" s="36">
        <f>+'Cu1'!A138</f>
        <v>89</v>
      </c>
      <c r="B138" s="36">
        <f>+'Cu1'!B138</f>
        <v>655</v>
      </c>
      <c r="C138" s="29" t="str">
        <f>+'Cu1'!C138</f>
        <v>DESHERBAT</v>
      </c>
      <c r="D138" s="29" t="str">
        <f>+'Cu1'!D138</f>
        <v>Preparació per desherbat manual 5h/1.000  m2</v>
      </c>
      <c r="E138" s="37">
        <f>+'Cu1'!E138</f>
        <v>2500</v>
      </c>
      <c r="F138" s="28">
        <f>+'Cu1'!F138</f>
        <v>0</v>
      </c>
      <c r="G138" s="28">
        <f>+'Cu1'!G138</f>
        <v>0</v>
      </c>
      <c r="H138" s="28">
        <f>+'Cu1'!H138</f>
        <v>0</v>
      </c>
      <c r="I138" s="28">
        <f>+'Cu1'!I138</f>
        <v>0</v>
      </c>
      <c r="J138" s="28">
        <f>+'Cu1'!J138</f>
        <v>0</v>
      </c>
      <c r="K138" s="28">
        <f>+'Cu1'!K138</f>
        <v>0</v>
      </c>
      <c r="L138" s="28">
        <f>+'Cu1'!L138</f>
        <v>0</v>
      </c>
      <c r="M138" s="28">
        <f>+'Cu1'!M138</f>
        <v>0</v>
      </c>
      <c r="N138" s="28">
        <f>+'Cu1'!N138</f>
        <v>0</v>
      </c>
      <c r="O138" s="29">
        <f>+'Cu1'!O138</f>
        <v>0</v>
      </c>
      <c r="P138" s="30">
        <f>+'Cu1'!P138</f>
        <v>0</v>
      </c>
      <c r="Q138" s="28">
        <f>+'Cu1'!Q138</f>
        <v>0</v>
      </c>
      <c r="R138" s="29">
        <f>+'Cu1'!R138</f>
        <v>0</v>
      </c>
      <c r="S138" s="29">
        <f>+'Cu1'!S138</f>
        <v>0</v>
      </c>
      <c r="T138" s="29">
        <f>+'Cu1'!T138</f>
        <v>0</v>
      </c>
      <c r="U138" s="29">
        <f>+'Cu1'!U138</f>
        <v>0</v>
      </c>
      <c r="V138" s="29">
        <f>+'Cu1'!V138</f>
        <v>0</v>
      </c>
      <c r="W138" s="29">
        <f>+'Cu1'!W138</f>
        <v>0</v>
      </c>
      <c r="X138" s="29">
        <f>+'Cu1'!X138</f>
        <v>0</v>
      </c>
      <c r="Y138" s="29">
        <f>+'Cu1'!Y138</f>
        <v>0</v>
      </c>
      <c r="Z138" s="28">
        <f>+'Cu1'!Z138</f>
        <v>0</v>
      </c>
      <c r="AA138" s="28">
        <f>+'Cu1'!AA138</f>
        <v>0</v>
      </c>
      <c r="AB138" s="29">
        <f>+'Cu1'!AB138</f>
        <v>0</v>
      </c>
      <c r="AC138" s="29">
        <f>+'Cu1'!AC138</f>
        <v>0</v>
      </c>
      <c r="AD138" s="29">
        <f>+'Cu1'!AD138</f>
        <v>0</v>
      </c>
      <c r="AE138" s="28">
        <f>+'Cu1'!AE138</f>
        <v>0</v>
      </c>
      <c r="AF138" s="28">
        <f>+'Cu1'!AF138</f>
        <v>0</v>
      </c>
      <c r="AG138" s="29">
        <f>+'Cu1'!AG138</f>
        <v>0</v>
      </c>
      <c r="AH138" s="29">
        <f>+'Cu1'!AH138</f>
        <v>0</v>
      </c>
      <c r="AI138" s="29">
        <f>+'Cu1'!AI138</f>
        <v>0</v>
      </c>
      <c r="AJ138" s="29">
        <f>+'Cu1'!AJ138</f>
        <v>0</v>
      </c>
      <c r="AK138" s="29">
        <f>+'Cu1'!AK138</f>
        <v>0</v>
      </c>
      <c r="AL138" s="29">
        <f>+'Cu1'!AL138</f>
        <v>0</v>
      </c>
      <c r="AM138" s="29">
        <f>+'Cu1'!AM138</f>
        <v>0</v>
      </c>
      <c r="AN138" s="29">
        <f>+'Cu1'!AN138</f>
        <v>0</v>
      </c>
      <c r="AO138" s="29">
        <f>+'Cu1'!AO138</f>
        <v>0</v>
      </c>
      <c r="AP138" s="29">
        <f>+'Cu1'!AP138</f>
        <v>0</v>
      </c>
      <c r="AQ138" s="29">
        <f>+'Cu1'!AQ138</f>
        <v>0</v>
      </c>
      <c r="AR138" s="29">
        <f>+'Cu1'!AR138</f>
        <v>0</v>
      </c>
      <c r="AS138" s="29">
        <f>+'Cu1'!AS138</f>
        <v>0</v>
      </c>
      <c r="AT138" s="29">
        <f>+'Cu1'!AT138</f>
        <v>0</v>
      </c>
      <c r="AU138" s="40">
        <f>+'Cu1'!AU138</f>
        <v>0</v>
      </c>
      <c r="AV138">
        <f>+'Cu1'!AV138</f>
        <v>0</v>
      </c>
      <c r="AW138">
        <f>+'Cu1'!AW138</f>
        <v>0</v>
      </c>
      <c r="AX138">
        <f>+'Cu1'!AX138</f>
        <v>0</v>
      </c>
      <c r="AY138">
        <f>+'Cu1'!AY138</f>
        <v>0</v>
      </c>
      <c r="AZ138">
        <f>+'Cu1'!AZ138</f>
        <v>0</v>
      </c>
      <c r="BA138">
        <f>+'Cu1'!BA138</f>
        <v>0</v>
      </c>
      <c r="BB138">
        <f>+'Cu1'!BB138</f>
        <v>0</v>
      </c>
      <c r="BC138">
        <f>+'Cu1'!BC138</f>
        <v>0</v>
      </c>
      <c r="BD138">
        <f>+'Cu1'!BD138</f>
        <v>0</v>
      </c>
      <c r="BE138">
        <f>+'Cu1'!BE138</f>
        <v>0</v>
      </c>
      <c r="BF138">
        <f>+'Cu1'!BF138</f>
        <v>0</v>
      </c>
      <c r="BG138">
        <f>+'Cu1'!BG138</f>
        <v>0</v>
      </c>
    </row>
    <row r="139" spans="1:65" hidden="1">
      <c r="A139" s="36">
        <f>+'Cu1'!A139</f>
        <v>90</v>
      </c>
      <c r="B139" s="35">
        <f>+'Cu1'!B139</f>
        <v>665</v>
      </c>
      <c r="C139" s="23" t="str">
        <f>+'Cu1'!C139</f>
        <v>DESHERBAT</v>
      </c>
      <c r="D139" s="23" t="str">
        <f>+'Cu1'!D139</f>
        <v>Preparació per desherbat manual 6,5h/1.000  m2</v>
      </c>
      <c r="E139" s="21">
        <f>+'Cu1'!E139</f>
        <v>2500</v>
      </c>
      <c r="F139" s="22">
        <f>+'Cu1'!F139</f>
        <v>0</v>
      </c>
      <c r="G139" s="22">
        <f>+'Cu1'!G139</f>
        <v>0</v>
      </c>
      <c r="H139" s="22">
        <f>+'Cu1'!H139</f>
        <v>0</v>
      </c>
      <c r="I139" s="22">
        <f>+'Cu1'!I139</f>
        <v>0</v>
      </c>
      <c r="J139" s="22">
        <f>+'Cu1'!J139</f>
        <v>0</v>
      </c>
      <c r="K139" s="22">
        <f>+'Cu1'!K139</f>
        <v>0</v>
      </c>
      <c r="L139" s="22">
        <f>+'Cu1'!L139</f>
        <v>0</v>
      </c>
      <c r="M139" s="22">
        <f>+'Cu1'!M139</f>
        <v>0</v>
      </c>
      <c r="N139" s="22">
        <f>+'Cu1'!N139</f>
        <v>0</v>
      </c>
      <c r="O139" s="23">
        <f>+'Cu1'!O139</f>
        <v>0</v>
      </c>
      <c r="P139" s="24">
        <f>+'Cu1'!P139</f>
        <v>0</v>
      </c>
      <c r="Q139" s="22">
        <f>+'Cu1'!Q139</f>
        <v>0</v>
      </c>
      <c r="R139" s="23">
        <f>+'Cu1'!R139</f>
        <v>0</v>
      </c>
      <c r="S139" s="23">
        <f>+'Cu1'!S139</f>
        <v>0</v>
      </c>
      <c r="T139" s="23">
        <f>+'Cu1'!T139</f>
        <v>0</v>
      </c>
      <c r="U139" s="23">
        <f>+'Cu1'!U139</f>
        <v>0</v>
      </c>
      <c r="V139" s="23">
        <f>+'Cu1'!V139</f>
        <v>0</v>
      </c>
      <c r="W139" s="23">
        <f>+'Cu1'!W139</f>
        <v>0</v>
      </c>
      <c r="X139" s="23">
        <f>+'Cu1'!X139</f>
        <v>0</v>
      </c>
      <c r="Y139" s="23">
        <f>+'Cu1'!Y139</f>
        <v>0</v>
      </c>
      <c r="Z139" s="22">
        <f>+'Cu1'!Z139</f>
        <v>0</v>
      </c>
      <c r="AA139" s="22">
        <f>+'Cu1'!AA139</f>
        <v>0</v>
      </c>
      <c r="AB139" s="23">
        <f>+'Cu1'!AB139</f>
        <v>0</v>
      </c>
      <c r="AC139" s="23">
        <f>+'Cu1'!AC139</f>
        <v>0</v>
      </c>
      <c r="AD139" s="23">
        <f>+'Cu1'!AD139</f>
        <v>0</v>
      </c>
      <c r="AE139" s="22">
        <f>+'Cu1'!AE139</f>
        <v>0</v>
      </c>
      <c r="AF139" s="22">
        <f>+'Cu1'!AF139</f>
        <v>0</v>
      </c>
      <c r="AG139" s="23">
        <f>+'Cu1'!AG139</f>
        <v>0</v>
      </c>
      <c r="AH139" s="23">
        <f>+'Cu1'!AH139</f>
        <v>0</v>
      </c>
      <c r="AI139" s="23">
        <f>+'Cu1'!AI139</f>
        <v>0</v>
      </c>
      <c r="AJ139" s="23">
        <f>+'Cu1'!AJ139</f>
        <v>0</v>
      </c>
      <c r="AK139" s="23">
        <f>+'Cu1'!AK139</f>
        <v>0</v>
      </c>
      <c r="AL139" s="23">
        <f>+'Cu1'!AL139</f>
        <v>0</v>
      </c>
      <c r="AM139" s="23">
        <f>+'Cu1'!AM139</f>
        <v>0</v>
      </c>
      <c r="AN139" s="23">
        <f>+'Cu1'!AN139</f>
        <v>0</v>
      </c>
      <c r="AO139" s="23">
        <f>+'Cu1'!AO139</f>
        <v>0</v>
      </c>
      <c r="AP139" s="23">
        <f>+'Cu1'!AP139</f>
        <v>0</v>
      </c>
      <c r="AQ139" s="23">
        <f>+'Cu1'!AQ139</f>
        <v>0</v>
      </c>
      <c r="AR139" s="23">
        <f>+'Cu1'!AR139</f>
        <v>0</v>
      </c>
      <c r="AS139" s="23">
        <f>+'Cu1'!AS139</f>
        <v>0</v>
      </c>
      <c r="AT139" s="23">
        <f>+'Cu1'!AT139</f>
        <v>0</v>
      </c>
      <c r="AU139" s="39">
        <f>+'Cu1'!AU139</f>
        <v>0</v>
      </c>
      <c r="AV139">
        <f>+'Cu1'!AV139</f>
        <v>0</v>
      </c>
      <c r="AW139">
        <f>+'Cu1'!AW139</f>
        <v>0</v>
      </c>
      <c r="AX139">
        <f>+'Cu1'!AX139</f>
        <v>0</v>
      </c>
      <c r="AY139">
        <f>+'Cu1'!AY139</f>
        <v>0</v>
      </c>
      <c r="AZ139">
        <f>+'Cu1'!AZ139</f>
        <v>0</v>
      </c>
      <c r="BA139">
        <f>+'Cu1'!BA139</f>
        <v>0</v>
      </c>
      <c r="BB139">
        <f>+'Cu1'!BB139</f>
        <v>0</v>
      </c>
      <c r="BC139">
        <f>+'Cu1'!BC139</f>
        <v>0</v>
      </c>
      <c r="BD139">
        <f>+'Cu1'!BD139</f>
        <v>0</v>
      </c>
      <c r="BE139">
        <f>+'Cu1'!BE139</f>
        <v>0</v>
      </c>
      <c r="BF139">
        <f>+'Cu1'!BF139</f>
        <v>0</v>
      </c>
      <c r="BG139">
        <f>+'Cu1'!BG139</f>
        <v>0</v>
      </c>
    </row>
    <row r="140" spans="1:65" hidden="1">
      <c r="A140" s="36">
        <f>+'Cu1'!A140</f>
        <v>91</v>
      </c>
      <c r="B140" s="36">
        <f>+'Cu1'!B140</f>
        <v>675</v>
      </c>
      <c r="C140" s="29" t="str">
        <f>+'Cu1'!C140</f>
        <v>DESHERBAT</v>
      </c>
      <c r="D140" s="29" t="str">
        <f>+'Cu1'!D140</f>
        <v>Preparació per calçar-desherbar</v>
      </c>
      <c r="E140" s="37">
        <f>+'Cu1'!E140</f>
        <v>2500</v>
      </c>
      <c r="F140" s="28">
        <f>+'Cu1'!F140</f>
        <v>0</v>
      </c>
      <c r="G140" s="28">
        <f>+'Cu1'!G140</f>
        <v>0.5</v>
      </c>
      <c r="H140" s="28">
        <f>+'Cu1'!H140</f>
        <v>0</v>
      </c>
      <c r="I140" s="28">
        <f>+'Cu1'!I140</f>
        <v>0</v>
      </c>
      <c r="J140" s="28">
        <f>+'Cu1'!J140</f>
        <v>0</v>
      </c>
      <c r="K140" s="28">
        <f>+'Cu1'!K140</f>
        <v>0</v>
      </c>
      <c r="L140" s="28">
        <f>+'Cu1'!L140</f>
        <v>0</v>
      </c>
      <c r="M140" s="28">
        <f>+'Cu1'!M140</f>
        <v>0</v>
      </c>
      <c r="N140" s="28">
        <f>+'Cu1'!N140</f>
        <v>0</v>
      </c>
      <c r="O140" s="29">
        <f>+'Cu1'!O140</f>
        <v>0</v>
      </c>
      <c r="P140" s="30">
        <f>+'Cu1'!P140</f>
        <v>0</v>
      </c>
      <c r="Q140" s="28">
        <f>+'Cu1'!Q140</f>
        <v>0.5</v>
      </c>
      <c r="R140" s="29">
        <f>+'Cu1'!R140</f>
        <v>0</v>
      </c>
      <c r="S140" s="29">
        <f>+'Cu1'!S140</f>
        <v>0</v>
      </c>
      <c r="T140" s="29">
        <f>+'Cu1'!T140</f>
        <v>0</v>
      </c>
      <c r="U140" s="29">
        <f>+'Cu1'!U140</f>
        <v>0</v>
      </c>
      <c r="V140" s="29">
        <f>+'Cu1'!V140</f>
        <v>0</v>
      </c>
      <c r="W140" s="29">
        <f>+'Cu1'!W140</f>
        <v>0</v>
      </c>
      <c r="X140" s="29">
        <f>+'Cu1'!X140</f>
        <v>0</v>
      </c>
      <c r="Y140" s="29">
        <f>+'Cu1'!Y140</f>
        <v>0</v>
      </c>
      <c r="Z140" s="28">
        <f>+'Cu1'!Z140</f>
        <v>0</v>
      </c>
      <c r="AA140" s="28">
        <f>+'Cu1'!AA140</f>
        <v>0</v>
      </c>
      <c r="AB140" s="29">
        <f>+'Cu1'!AB140</f>
        <v>0</v>
      </c>
      <c r="AC140" s="29">
        <f>+'Cu1'!AC140</f>
        <v>0</v>
      </c>
      <c r="AD140" s="29">
        <f>+'Cu1'!AD140</f>
        <v>0</v>
      </c>
      <c r="AE140" s="28">
        <f>+'Cu1'!AE140</f>
        <v>0</v>
      </c>
      <c r="AF140" s="28">
        <f>+'Cu1'!AF140</f>
        <v>0</v>
      </c>
      <c r="AG140" s="29">
        <f>+'Cu1'!AG140</f>
        <v>0</v>
      </c>
      <c r="AH140" s="29">
        <f>+'Cu1'!AH140</f>
        <v>0</v>
      </c>
      <c r="AI140" s="29">
        <f>+'Cu1'!AI140</f>
        <v>0</v>
      </c>
      <c r="AJ140" s="29">
        <f>+'Cu1'!AJ140</f>
        <v>0</v>
      </c>
      <c r="AK140" s="29">
        <f>+'Cu1'!AK140</f>
        <v>0</v>
      </c>
      <c r="AL140" s="29">
        <f>+'Cu1'!AL140</f>
        <v>0</v>
      </c>
      <c r="AM140" s="29">
        <f>+'Cu1'!AM140</f>
        <v>0</v>
      </c>
      <c r="AN140" s="29">
        <f>+'Cu1'!AN140</f>
        <v>0</v>
      </c>
      <c r="AO140" s="29">
        <f>+'Cu1'!AO140</f>
        <v>0</v>
      </c>
      <c r="AP140" s="29">
        <f>+'Cu1'!AP140</f>
        <v>0</v>
      </c>
      <c r="AQ140" s="29">
        <f>+'Cu1'!AQ140</f>
        <v>0</v>
      </c>
      <c r="AR140" s="29">
        <f>+'Cu1'!AR140</f>
        <v>0</v>
      </c>
      <c r="AS140" s="29">
        <f>+'Cu1'!AS140</f>
        <v>0</v>
      </c>
      <c r="AT140" s="29">
        <f>+'Cu1'!AT140</f>
        <v>0</v>
      </c>
      <c r="AU140" s="40">
        <f>+'Cu1'!AU140</f>
        <v>0</v>
      </c>
      <c r="AV140">
        <f>+'Cu1'!AV140</f>
        <v>0</v>
      </c>
      <c r="AW140">
        <f>+'Cu1'!AW140</f>
        <v>0</v>
      </c>
      <c r="AX140">
        <f>+'Cu1'!AX140</f>
        <v>0</v>
      </c>
      <c r="AY140">
        <f>+'Cu1'!AY140</f>
        <v>0</v>
      </c>
      <c r="AZ140">
        <f>+'Cu1'!AZ140</f>
        <v>0</v>
      </c>
      <c r="BA140">
        <f>+'Cu1'!BA140</f>
        <v>0</v>
      </c>
      <c r="BB140">
        <f>+'Cu1'!BB140</f>
        <v>0</v>
      </c>
      <c r="BC140">
        <f>+'Cu1'!BC140</f>
        <v>0</v>
      </c>
      <c r="BD140">
        <f>+'Cu1'!BD140</f>
        <v>0</v>
      </c>
      <c r="BE140">
        <f>+'Cu1'!BE140</f>
        <v>0</v>
      </c>
      <c r="BF140">
        <f>+'Cu1'!BF140</f>
        <v>0</v>
      </c>
      <c r="BG140">
        <f>+'Cu1'!BG140</f>
        <v>0</v>
      </c>
    </row>
    <row r="141" spans="1:65" hidden="1">
      <c r="A141" s="36">
        <f>+'Cu1'!A141</f>
        <v>92</v>
      </c>
      <c r="B141" s="35">
        <f>+'Cu1'!B141</f>
        <v>685</v>
      </c>
      <c r="C141" s="23" t="str">
        <f>+'Cu1'!C141</f>
        <v>DESHERBAT</v>
      </c>
      <c r="D141" s="23" t="str">
        <f>+'Cu1'!D141</f>
        <v>Preparació per col·locar plàstic a mà</v>
      </c>
      <c r="E141" s="21">
        <f>+'Cu1'!E141</f>
        <v>2500</v>
      </c>
      <c r="F141" s="22">
        <f>+'Cu1'!F141</f>
        <v>0</v>
      </c>
      <c r="G141" s="22">
        <f>+'Cu1'!G141</f>
        <v>0</v>
      </c>
      <c r="H141" s="22">
        <f>+'Cu1'!H141</f>
        <v>0</v>
      </c>
      <c r="I141" s="22">
        <f>+'Cu1'!I141</f>
        <v>0</v>
      </c>
      <c r="J141" s="22">
        <f>+'Cu1'!J141</f>
        <v>0</v>
      </c>
      <c r="K141" s="22">
        <f>+'Cu1'!K141</f>
        <v>0</v>
      </c>
      <c r="L141" s="22">
        <f>+'Cu1'!L141</f>
        <v>0</v>
      </c>
      <c r="M141" s="22">
        <f>+'Cu1'!M141</f>
        <v>0</v>
      </c>
      <c r="N141" s="22">
        <f>+'Cu1'!N141</f>
        <v>0</v>
      </c>
      <c r="O141" s="23">
        <f>+'Cu1'!O141</f>
        <v>0</v>
      </c>
      <c r="P141" s="24">
        <f>+'Cu1'!P141</f>
        <v>0</v>
      </c>
      <c r="Q141" s="22">
        <f>+'Cu1'!Q141</f>
        <v>0</v>
      </c>
      <c r="R141" s="23">
        <f>+'Cu1'!R141</f>
        <v>0</v>
      </c>
      <c r="S141" s="23">
        <f>+'Cu1'!S141</f>
        <v>0</v>
      </c>
      <c r="T141" s="23">
        <f>+'Cu1'!T141</f>
        <v>0</v>
      </c>
      <c r="U141" s="23">
        <f>+'Cu1'!U141</f>
        <v>0</v>
      </c>
      <c r="V141" s="23">
        <f>+'Cu1'!V141</f>
        <v>0</v>
      </c>
      <c r="W141" s="23">
        <f>+'Cu1'!W141</f>
        <v>0</v>
      </c>
      <c r="X141" s="23">
        <f>+'Cu1'!X141</f>
        <v>0</v>
      </c>
      <c r="Y141" s="23">
        <f>+'Cu1'!Y141</f>
        <v>0</v>
      </c>
      <c r="Z141" s="22">
        <f>+'Cu1'!Z141</f>
        <v>0</v>
      </c>
      <c r="AA141" s="22">
        <f>+'Cu1'!AA141</f>
        <v>0</v>
      </c>
      <c r="AB141" s="23">
        <f>+'Cu1'!AB141</f>
        <v>0</v>
      </c>
      <c r="AC141" s="23">
        <f>+'Cu1'!AC141</f>
        <v>0</v>
      </c>
      <c r="AD141" s="23">
        <f>+'Cu1'!AD141</f>
        <v>0</v>
      </c>
      <c r="AE141" s="22">
        <f>+'Cu1'!AE141</f>
        <v>0</v>
      </c>
      <c r="AF141" s="22">
        <f>+'Cu1'!AF141</f>
        <v>0</v>
      </c>
      <c r="AG141" s="23">
        <f>+'Cu1'!AG141</f>
        <v>0</v>
      </c>
      <c r="AH141" s="23">
        <f>+'Cu1'!AH141</f>
        <v>0</v>
      </c>
      <c r="AI141" s="23">
        <f>+'Cu1'!AI141</f>
        <v>0</v>
      </c>
      <c r="AJ141" s="23">
        <f>+'Cu1'!AJ141</f>
        <v>0</v>
      </c>
      <c r="AK141" s="23">
        <f>+'Cu1'!AK141</f>
        <v>0</v>
      </c>
      <c r="AL141" s="23">
        <f>+'Cu1'!AL141</f>
        <v>0</v>
      </c>
      <c r="AM141" s="23">
        <f>+'Cu1'!AM141</f>
        <v>0</v>
      </c>
      <c r="AN141" s="23">
        <f>+'Cu1'!AN141</f>
        <v>0</v>
      </c>
      <c r="AO141" s="23">
        <f>+'Cu1'!AO141</f>
        <v>0</v>
      </c>
      <c r="AP141" s="23">
        <f>+'Cu1'!AP141</f>
        <v>0</v>
      </c>
      <c r="AQ141" s="23">
        <f>+'Cu1'!AQ141</f>
        <v>0</v>
      </c>
      <c r="AR141" s="23">
        <f>+'Cu1'!AR141</f>
        <v>0</v>
      </c>
      <c r="AS141" s="23">
        <f>+'Cu1'!AS141</f>
        <v>0</v>
      </c>
      <c r="AT141" s="23">
        <f>+'Cu1'!AT141</f>
        <v>0</v>
      </c>
      <c r="AU141" s="39">
        <f>+'Cu1'!AU141</f>
        <v>0</v>
      </c>
      <c r="AV141">
        <f>+'Cu1'!AV141</f>
        <v>0</v>
      </c>
      <c r="AW141">
        <f>+'Cu1'!AW141</f>
        <v>0</v>
      </c>
      <c r="AX141">
        <f>+'Cu1'!AX141</f>
        <v>0</v>
      </c>
      <c r="AY141">
        <f>+'Cu1'!AY141</f>
        <v>0</v>
      </c>
      <c r="AZ141">
        <f>+'Cu1'!AZ141</f>
        <v>0</v>
      </c>
      <c r="BA141">
        <f>+'Cu1'!BA141</f>
        <v>0</v>
      </c>
      <c r="BB141">
        <f>+'Cu1'!BB141</f>
        <v>0</v>
      </c>
      <c r="BC141">
        <f>+'Cu1'!BC141</f>
        <v>0</v>
      </c>
      <c r="BD141">
        <f>+'Cu1'!BD141</f>
        <v>0</v>
      </c>
      <c r="BE141">
        <f>+'Cu1'!BE141</f>
        <v>0</v>
      </c>
      <c r="BF141">
        <f>+'Cu1'!BF141</f>
        <v>0</v>
      </c>
      <c r="BG141">
        <f>+'Cu1'!BG141</f>
        <v>0</v>
      </c>
    </row>
    <row r="142" spans="1:65" hidden="1">
      <c r="A142" s="36">
        <f>+'Cu1'!A142</f>
        <v>93</v>
      </c>
      <c r="B142" s="36">
        <f>+'Cu1'!B142</f>
        <v>715</v>
      </c>
      <c r="C142" s="29" t="str">
        <f>+'Cu1'!C142</f>
        <v xml:space="preserve">ALTRES OPERACIONS </v>
      </c>
      <c r="D142" s="29" t="str">
        <f>+'Cu1'!D142</f>
        <v>Preparació per clavar i lligar canyes manual</v>
      </c>
      <c r="E142" s="37">
        <f>+'Cu1'!E142</f>
        <v>2500</v>
      </c>
      <c r="F142" s="28">
        <f>+'Cu1'!F142</f>
        <v>0</v>
      </c>
      <c r="G142" s="28">
        <f>+'Cu1'!G142</f>
        <v>0</v>
      </c>
      <c r="H142" s="28">
        <f>+'Cu1'!H142</f>
        <v>0</v>
      </c>
      <c r="I142" s="28">
        <f>+'Cu1'!I142</f>
        <v>0</v>
      </c>
      <c r="J142" s="28">
        <f>+'Cu1'!J142</f>
        <v>0</v>
      </c>
      <c r="K142" s="28">
        <f>+'Cu1'!K142</f>
        <v>0</v>
      </c>
      <c r="L142" s="28">
        <f>+'Cu1'!L142</f>
        <v>0</v>
      </c>
      <c r="M142" s="28">
        <f>+'Cu1'!M142</f>
        <v>0</v>
      </c>
      <c r="N142" s="28">
        <f>+'Cu1'!N142</f>
        <v>0</v>
      </c>
      <c r="O142" s="29">
        <f>+'Cu1'!O142</f>
        <v>0</v>
      </c>
      <c r="P142" s="30">
        <f>+'Cu1'!P142</f>
        <v>0</v>
      </c>
      <c r="Q142" s="28">
        <f>+'Cu1'!Q142</f>
        <v>0</v>
      </c>
      <c r="R142" s="29">
        <f>+'Cu1'!R142</f>
        <v>0</v>
      </c>
      <c r="S142" s="29">
        <f>+'Cu1'!S142</f>
        <v>0</v>
      </c>
      <c r="T142" s="29">
        <f>+'Cu1'!T142</f>
        <v>0</v>
      </c>
      <c r="U142" s="29">
        <f>+'Cu1'!U142</f>
        <v>0</v>
      </c>
      <c r="V142" s="29">
        <f>+'Cu1'!V142</f>
        <v>0</v>
      </c>
      <c r="W142" s="29">
        <f>+'Cu1'!W142</f>
        <v>0</v>
      </c>
      <c r="X142" s="29">
        <f>+'Cu1'!X142</f>
        <v>0</v>
      </c>
      <c r="Y142" s="29">
        <f>+'Cu1'!Y142</f>
        <v>0</v>
      </c>
      <c r="Z142" s="28">
        <f>+'Cu1'!Z142</f>
        <v>0</v>
      </c>
      <c r="AA142" s="28">
        <f>+'Cu1'!AA142</f>
        <v>0</v>
      </c>
      <c r="AB142" s="29">
        <f>+'Cu1'!AB142</f>
        <v>0</v>
      </c>
      <c r="AC142" s="29">
        <f>+'Cu1'!AC142</f>
        <v>0</v>
      </c>
      <c r="AD142" s="29">
        <f>+'Cu1'!AD142</f>
        <v>0</v>
      </c>
      <c r="AE142" s="28">
        <f>+'Cu1'!AE142</f>
        <v>0</v>
      </c>
      <c r="AF142" s="28">
        <f>+'Cu1'!AF142</f>
        <v>0</v>
      </c>
      <c r="AG142" s="29">
        <f>+'Cu1'!AG142</f>
        <v>0</v>
      </c>
      <c r="AH142" s="29">
        <f>+'Cu1'!AH142</f>
        <v>0</v>
      </c>
      <c r="AI142" s="29">
        <f>+'Cu1'!AI142</f>
        <v>0</v>
      </c>
      <c r="AJ142" s="29">
        <f>+'Cu1'!AJ142</f>
        <v>0</v>
      </c>
      <c r="AK142" s="29">
        <f>+'Cu1'!AK142</f>
        <v>0</v>
      </c>
      <c r="AL142" s="29">
        <f>+'Cu1'!AL142</f>
        <v>0</v>
      </c>
      <c r="AM142" s="29">
        <f>+'Cu1'!AM142</f>
        <v>0</v>
      </c>
      <c r="AN142" s="29">
        <f>+'Cu1'!AN142</f>
        <v>0</v>
      </c>
      <c r="AO142" s="29">
        <f>+'Cu1'!AO142</f>
        <v>0</v>
      </c>
      <c r="AP142" s="29">
        <f>+'Cu1'!AP142</f>
        <v>0</v>
      </c>
      <c r="AQ142" s="29">
        <f>+'Cu1'!AQ142</f>
        <v>0</v>
      </c>
      <c r="AR142" s="29">
        <f>+'Cu1'!AR142</f>
        <v>0</v>
      </c>
      <c r="AS142" s="29">
        <f>+'Cu1'!AS142</f>
        <v>0</v>
      </c>
      <c r="AT142" s="29">
        <f>+'Cu1'!AT142</f>
        <v>0</v>
      </c>
      <c r="AU142" s="40">
        <f>+'Cu1'!AU142</f>
        <v>0</v>
      </c>
      <c r="AV142">
        <f>+'Cu1'!AV142</f>
        <v>0</v>
      </c>
      <c r="AW142">
        <f>+'Cu1'!AW142</f>
        <v>0</v>
      </c>
      <c r="AX142" s="40">
        <f>+'Cu1'!AX142</f>
        <v>0</v>
      </c>
      <c r="AY142" s="40">
        <f>+'Cu1'!AY142</f>
        <v>0</v>
      </c>
      <c r="AZ142" s="40">
        <f>+'Cu1'!AZ142</f>
        <v>0</v>
      </c>
      <c r="BA142" s="40">
        <f>+'Cu1'!BA142</f>
        <v>0</v>
      </c>
      <c r="BB142" s="40">
        <f>+'Cu1'!BB142</f>
        <v>0</v>
      </c>
      <c r="BC142" s="40">
        <f>+'Cu1'!BC142</f>
        <v>0</v>
      </c>
      <c r="BD142" s="40">
        <f>+'Cu1'!BD142</f>
        <v>0</v>
      </c>
      <c r="BE142" s="40">
        <f>+'Cu1'!BE142</f>
        <v>0</v>
      </c>
      <c r="BF142" s="40">
        <f>+'Cu1'!BF142</f>
        <v>0</v>
      </c>
      <c r="BG142" s="40">
        <f>+'Cu1'!BG142</f>
        <v>0</v>
      </c>
      <c r="BH142" s="40"/>
      <c r="BI142" s="40"/>
      <c r="BJ142" s="40"/>
      <c r="BK142" s="40"/>
      <c r="BL142" s="40"/>
      <c r="BM142" s="40"/>
    </row>
    <row r="143" spans="1:65" hidden="1">
      <c r="A143" s="36">
        <f>+'Cu1'!A143</f>
        <v>94</v>
      </c>
      <c r="B143" s="35">
        <f>+'Cu1'!B143</f>
        <v>725</v>
      </c>
      <c r="C143" s="23" t="str">
        <f>+'Cu1'!C143</f>
        <v xml:space="preserve">ALTRES OPERACIONS </v>
      </c>
      <c r="D143" s="23" t="str">
        <f>+'Cu1'!D143</f>
        <v>Preparació per esporgar i lligar tomaqueres</v>
      </c>
      <c r="E143" s="21">
        <f>+'Cu1'!E143</f>
        <v>2500</v>
      </c>
      <c r="F143" s="22">
        <f>+'Cu1'!F143</f>
        <v>0</v>
      </c>
      <c r="G143" s="22">
        <f>+'Cu1'!G143</f>
        <v>0</v>
      </c>
      <c r="H143" s="22">
        <f>+'Cu1'!H143</f>
        <v>0</v>
      </c>
      <c r="I143" s="22">
        <f>+'Cu1'!I143</f>
        <v>0</v>
      </c>
      <c r="J143" s="22">
        <f>+'Cu1'!J143</f>
        <v>0</v>
      </c>
      <c r="K143" s="22">
        <f>+'Cu1'!K143</f>
        <v>0</v>
      </c>
      <c r="L143" s="22">
        <f>+'Cu1'!L143</f>
        <v>0</v>
      </c>
      <c r="M143" s="22">
        <f>+'Cu1'!M143</f>
        <v>0</v>
      </c>
      <c r="N143" s="22">
        <f>+'Cu1'!N143</f>
        <v>0</v>
      </c>
      <c r="O143" s="23">
        <f>+'Cu1'!O143</f>
        <v>0</v>
      </c>
      <c r="P143" s="24">
        <f>+'Cu1'!P143</f>
        <v>0</v>
      </c>
      <c r="Q143" s="22">
        <f>+'Cu1'!Q143</f>
        <v>0</v>
      </c>
      <c r="R143" s="23">
        <f>+'Cu1'!R143</f>
        <v>0</v>
      </c>
      <c r="S143" s="23">
        <f>+'Cu1'!S143</f>
        <v>0</v>
      </c>
      <c r="T143" s="23">
        <f>+'Cu1'!T143</f>
        <v>0</v>
      </c>
      <c r="U143" s="23">
        <f>+'Cu1'!U143</f>
        <v>0</v>
      </c>
      <c r="V143" s="23">
        <f>+'Cu1'!V143</f>
        <v>0</v>
      </c>
      <c r="W143" s="23">
        <f>+'Cu1'!W143</f>
        <v>0</v>
      </c>
      <c r="X143" s="23">
        <f>+'Cu1'!X143</f>
        <v>0</v>
      </c>
      <c r="Y143" s="23">
        <f>+'Cu1'!Y143</f>
        <v>0</v>
      </c>
      <c r="Z143" s="22">
        <f>+'Cu1'!Z143</f>
        <v>0</v>
      </c>
      <c r="AA143" s="22">
        <f>+'Cu1'!AA143</f>
        <v>0</v>
      </c>
      <c r="AB143" s="23">
        <f>+'Cu1'!AB143</f>
        <v>0</v>
      </c>
      <c r="AC143" s="23">
        <f>+'Cu1'!AC143</f>
        <v>0</v>
      </c>
      <c r="AD143" s="23">
        <f>+'Cu1'!AD143</f>
        <v>0</v>
      </c>
      <c r="AE143" s="22">
        <f>+'Cu1'!AE143</f>
        <v>0</v>
      </c>
      <c r="AF143" s="22">
        <f>+'Cu1'!AF143</f>
        <v>0</v>
      </c>
      <c r="AG143" s="23">
        <f>+'Cu1'!AG143</f>
        <v>0</v>
      </c>
      <c r="AH143" s="23">
        <f>+'Cu1'!AH143</f>
        <v>0</v>
      </c>
      <c r="AI143" s="23">
        <f>+'Cu1'!AI143</f>
        <v>0</v>
      </c>
      <c r="AJ143" s="23">
        <f>+'Cu1'!AJ143</f>
        <v>0</v>
      </c>
      <c r="AK143" s="23">
        <f>+'Cu1'!AK143</f>
        <v>0</v>
      </c>
      <c r="AL143" s="23">
        <f>+'Cu1'!AL143</f>
        <v>0</v>
      </c>
      <c r="AM143" s="23">
        <f>+'Cu1'!AM143</f>
        <v>0</v>
      </c>
      <c r="AN143" s="23">
        <f>+'Cu1'!AN143</f>
        <v>0</v>
      </c>
      <c r="AO143" s="23">
        <f>+'Cu1'!AO143</f>
        <v>0</v>
      </c>
      <c r="AP143" s="23">
        <f>+'Cu1'!AP143</f>
        <v>0</v>
      </c>
      <c r="AQ143" s="23">
        <f>+'Cu1'!AQ143</f>
        <v>0</v>
      </c>
      <c r="AR143" s="23">
        <f>+'Cu1'!AR143</f>
        <v>0</v>
      </c>
      <c r="AS143" s="23">
        <f>+'Cu1'!AS143</f>
        <v>0</v>
      </c>
      <c r="AT143" s="23">
        <f>+'Cu1'!AT143</f>
        <v>0</v>
      </c>
      <c r="AU143" s="39">
        <f>+'Cu1'!AU143</f>
        <v>0</v>
      </c>
      <c r="AV143">
        <f>+'Cu1'!AV143</f>
        <v>0</v>
      </c>
      <c r="AW143">
        <f>+'Cu1'!AW143</f>
        <v>0</v>
      </c>
      <c r="AX143" s="40">
        <f>+'Cu1'!AX143</f>
        <v>0</v>
      </c>
      <c r="AY143" s="40">
        <f>+'Cu1'!AY143</f>
        <v>0</v>
      </c>
      <c r="AZ143" s="40">
        <f>+'Cu1'!AZ143</f>
        <v>0</v>
      </c>
      <c r="BA143" s="40">
        <f>+'Cu1'!BA143</f>
        <v>0</v>
      </c>
      <c r="BB143" s="40">
        <f>+'Cu1'!BB143</f>
        <v>0</v>
      </c>
      <c r="BC143" s="40">
        <f>+'Cu1'!BC143</f>
        <v>0</v>
      </c>
      <c r="BD143" s="40">
        <f>+'Cu1'!BD143</f>
        <v>0</v>
      </c>
      <c r="BE143" s="40">
        <f>+'Cu1'!BE143</f>
        <v>0</v>
      </c>
      <c r="BF143" s="40">
        <f>+'Cu1'!BF143</f>
        <v>0</v>
      </c>
      <c r="BG143" s="40">
        <f>+'Cu1'!BG143</f>
        <v>0</v>
      </c>
      <c r="BH143" s="40"/>
      <c r="BI143" s="40"/>
      <c r="BJ143" s="40"/>
      <c r="BK143" s="40"/>
      <c r="BL143" s="40"/>
      <c r="BM143" s="40"/>
    </row>
    <row r="144" spans="1:65" hidden="1">
      <c r="A144" s="36">
        <f>+'Cu1'!A144</f>
        <v>95</v>
      </c>
      <c r="B144" s="36">
        <f>+'Cu1'!B144</f>
        <v>735</v>
      </c>
      <c r="C144" s="29" t="str">
        <f>+'Cu1'!C144</f>
        <v xml:space="preserve">ALTRES OPERACIONS </v>
      </c>
      <c r="D144" s="29" t="str">
        <f>+'Cu1'!D144</f>
        <v>Preparació per renda de la terra</v>
      </c>
      <c r="E144" s="37">
        <f>+'Cu1'!E144</f>
        <v>2500</v>
      </c>
      <c r="F144" s="28">
        <f>+'Cu1'!F144</f>
        <v>0</v>
      </c>
      <c r="G144" s="28">
        <f>+'Cu1'!G144</f>
        <v>0</v>
      </c>
      <c r="H144" s="28">
        <f>+'Cu1'!H144</f>
        <v>0</v>
      </c>
      <c r="I144" s="28">
        <f>+'Cu1'!I144</f>
        <v>0</v>
      </c>
      <c r="J144" s="28">
        <f>+'Cu1'!J144</f>
        <v>0</v>
      </c>
      <c r="K144" s="28">
        <f>+'Cu1'!K144</f>
        <v>0</v>
      </c>
      <c r="L144" s="28">
        <f>+'Cu1'!L144</f>
        <v>0</v>
      </c>
      <c r="M144" s="28">
        <f>+'Cu1'!M144</f>
        <v>0</v>
      </c>
      <c r="N144" s="28">
        <f>+'Cu1'!N144</f>
        <v>0</v>
      </c>
      <c r="O144" s="29">
        <f>+'Cu1'!O144</f>
        <v>0</v>
      </c>
      <c r="P144" s="30">
        <f>+'Cu1'!P144</f>
        <v>0</v>
      </c>
      <c r="Q144" s="28">
        <f>+'Cu1'!Q144</f>
        <v>0</v>
      </c>
      <c r="R144" s="29">
        <f>+'Cu1'!R144</f>
        <v>0</v>
      </c>
      <c r="S144" s="29">
        <f>+'Cu1'!S144</f>
        <v>0</v>
      </c>
      <c r="T144" s="29">
        <f>+'Cu1'!T144</f>
        <v>0</v>
      </c>
      <c r="U144" s="29">
        <f>+'Cu1'!U144</f>
        <v>0</v>
      </c>
      <c r="V144" s="29">
        <f>+'Cu1'!V144</f>
        <v>0</v>
      </c>
      <c r="W144" s="29">
        <f>+'Cu1'!W144</f>
        <v>0</v>
      </c>
      <c r="X144" s="29">
        <f>+'Cu1'!X144</f>
        <v>0</v>
      </c>
      <c r="Y144" s="29">
        <f>+'Cu1'!Y144</f>
        <v>0</v>
      </c>
      <c r="Z144" s="28">
        <f>+'Cu1'!Z144</f>
        <v>0</v>
      </c>
      <c r="AA144" s="28">
        <f>+'Cu1'!AA144</f>
        <v>0</v>
      </c>
      <c r="AB144" s="29">
        <f>+'Cu1'!AB144</f>
        <v>0</v>
      </c>
      <c r="AC144" s="29">
        <f>+'Cu1'!AC144</f>
        <v>0</v>
      </c>
      <c r="AD144" s="29">
        <f>+'Cu1'!AD144</f>
        <v>0</v>
      </c>
      <c r="AE144" s="28">
        <f>+'Cu1'!AE144</f>
        <v>0</v>
      </c>
      <c r="AF144" s="28">
        <f>+'Cu1'!AF144</f>
        <v>0</v>
      </c>
      <c r="AG144" s="29">
        <f>+'Cu1'!AG144</f>
        <v>0</v>
      </c>
      <c r="AH144" s="29">
        <f>+'Cu1'!AH144</f>
        <v>0</v>
      </c>
      <c r="AI144" s="29">
        <f>+'Cu1'!AI144</f>
        <v>0</v>
      </c>
      <c r="AJ144" s="29">
        <f>+'Cu1'!AJ144</f>
        <v>0</v>
      </c>
      <c r="AK144" s="29">
        <f>+'Cu1'!AK144</f>
        <v>0</v>
      </c>
      <c r="AL144" s="29">
        <f>+'Cu1'!AL144</f>
        <v>0</v>
      </c>
      <c r="AM144" s="29">
        <f>+'Cu1'!AM144</f>
        <v>0</v>
      </c>
      <c r="AN144" s="29">
        <f>+'Cu1'!AN144</f>
        <v>0</v>
      </c>
      <c r="AO144" s="29">
        <f>+'Cu1'!AO144</f>
        <v>0</v>
      </c>
      <c r="AP144" s="29">
        <f>+'Cu1'!AP144</f>
        <v>0</v>
      </c>
      <c r="AQ144" s="29">
        <f>+'Cu1'!AQ144</f>
        <v>0</v>
      </c>
      <c r="AR144" s="29">
        <f>+'Cu1'!AR144</f>
        <v>0</v>
      </c>
      <c r="AS144" s="29">
        <f>+'Cu1'!AS144</f>
        <v>0</v>
      </c>
      <c r="AT144" s="29">
        <f>+'Cu1'!AT144</f>
        <v>0</v>
      </c>
      <c r="AU144" s="40">
        <f>+'Cu1'!AU144</f>
        <v>0</v>
      </c>
      <c r="AV144">
        <f>+'Cu1'!AV144</f>
        <v>0</v>
      </c>
      <c r="AW144">
        <f>+'Cu1'!AW144</f>
        <v>0</v>
      </c>
      <c r="AX144" s="40">
        <f>+'Cu1'!AX144</f>
        <v>0</v>
      </c>
      <c r="AY144" s="40">
        <f>+'Cu1'!AY144</f>
        <v>0</v>
      </c>
      <c r="AZ144" s="40">
        <f>+'Cu1'!AZ144</f>
        <v>0</v>
      </c>
      <c r="BA144" s="40">
        <f>+'Cu1'!BA144</f>
        <v>0</v>
      </c>
      <c r="BB144" s="40">
        <f>+'Cu1'!BB144</f>
        <v>0</v>
      </c>
      <c r="BC144" s="40">
        <f>+'Cu1'!BC144</f>
        <v>0</v>
      </c>
      <c r="BD144" s="40">
        <f>+'Cu1'!BD144</f>
        <v>0</v>
      </c>
      <c r="BE144" s="40">
        <f>+'Cu1'!BE144</f>
        <v>0</v>
      </c>
      <c r="BF144" s="40">
        <f>+'Cu1'!BF144</f>
        <v>0</v>
      </c>
      <c r="BG144" s="40">
        <f>+'Cu1'!BG144</f>
        <v>0</v>
      </c>
      <c r="BH144" s="40"/>
      <c r="BI144" s="40"/>
      <c r="BJ144" s="40"/>
      <c r="BK144" s="40"/>
      <c r="BL144" s="40"/>
      <c r="BM144" s="40"/>
    </row>
    <row r="145" spans="1:65" hidden="1">
      <c r="A145" s="36">
        <f>+'Cu1'!A145</f>
        <v>96</v>
      </c>
      <c r="B145" s="35">
        <f>+'Cu1'!B145</f>
        <v>815</v>
      </c>
      <c r="C145" s="23" t="str">
        <f>+'Cu1'!C145</f>
        <v>RECOL.LECCIÓ</v>
      </c>
      <c r="D145" s="23" t="str">
        <f>+'Cu1'!D145</f>
        <v>Preparació per recol.lecció col</v>
      </c>
      <c r="E145" s="21">
        <f>+'Cu1'!E145</f>
        <v>2500</v>
      </c>
      <c r="F145" s="22">
        <f>+'Cu1'!F145</f>
        <v>0</v>
      </c>
      <c r="G145" s="22">
        <f>+'Cu1'!G145</f>
        <v>0</v>
      </c>
      <c r="H145" s="22">
        <f>+'Cu1'!H145</f>
        <v>0</v>
      </c>
      <c r="I145" s="22">
        <f>+'Cu1'!I145</f>
        <v>0</v>
      </c>
      <c r="J145" s="22">
        <f>+'Cu1'!J145</f>
        <v>0</v>
      </c>
      <c r="K145" s="22">
        <f>+'Cu1'!K145</f>
        <v>0</v>
      </c>
      <c r="L145" s="22">
        <f>+'Cu1'!L145</f>
        <v>0</v>
      </c>
      <c r="M145" s="22">
        <f>+'Cu1'!M145</f>
        <v>0</v>
      </c>
      <c r="N145" s="22">
        <f>+'Cu1'!N145</f>
        <v>0</v>
      </c>
      <c r="O145" s="23">
        <f>+'Cu1'!O145</f>
        <v>0</v>
      </c>
      <c r="P145" s="24">
        <f>+'Cu1'!P145</f>
        <v>0</v>
      </c>
      <c r="Q145" s="22">
        <f>+'Cu1'!Q145</f>
        <v>0</v>
      </c>
      <c r="R145" s="23">
        <f>+'Cu1'!R145</f>
        <v>0</v>
      </c>
      <c r="S145" s="23">
        <f>+'Cu1'!S145</f>
        <v>0</v>
      </c>
      <c r="T145" s="23">
        <f>+'Cu1'!T145</f>
        <v>0</v>
      </c>
      <c r="U145" s="23">
        <f>+'Cu1'!U145</f>
        <v>0</v>
      </c>
      <c r="V145" s="23">
        <f>+'Cu1'!V145</f>
        <v>0</v>
      </c>
      <c r="W145" s="23">
        <f>+'Cu1'!W145</f>
        <v>0</v>
      </c>
      <c r="X145" s="23">
        <f>+'Cu1'!X145</f>
        <v>0</v>
      </c>
      <c r="Y145" s="23">
        <f>+'Cu1'!Y145</f>
        <v>0</v>
      </c>
      <c r="Z145" s="22">
        <f>+'Cu1'!Z145</f>
        <v>0</v>
      </c>
      <c r="AA145" s="22">
        <f>+'Cu1'!AA145</f>
        <v>0</v>
      </c>
      <c r="AB145" s="23">
        <f>+'Cu1'!AB145</f>
        <v>0</v>
      </c>
      <c r="AC145" s="23">
        <f>+'Cu1'!AC145</f>
        <v>0</v>
      </c>
      <c r="AD145" s="23">
        <f>+'Cu1'!AD145</f>
        <v>0</v>
      </c>
      <c r="AE145" s="22">
        <f>+'Cu1'!AE145</f>
        <v>0</v>
      </c>
      <c r="AF145" s="22">
        <f>+'Cu1'!AF145</f>
        <v>0</v>
      </c>
      <c r="AG145" s="23">
        <f>+'Cu1'!AG145</f>
        <v>0</v>
      </c>
      <c r="AH145" s="23">
        <f>+'Cu1'!AH145</f>
        <v>0</v>
      </c>
      <c r="AI145" s="23">
        <f>+'Cu1'!AI145</f>
        <v>0</v>
      </c>
      <c r="AJ145" s="23">
        <f>+'Cu1'!AJ145</f>
        <v>0</v>
      </c>
      <c r="AK145" s="23">
        <f>+'Cu1'!AK145</f>
        <v>0</v>
      </c>
      <c r="AL145" s="23">
        <f>+'Cu1'!AL145</f>
        <v>0</v>
      </c>
      <c r="AM145" s="23">
        <f>+'Cu1'!AM145</f>
        <v>0</v>
      </c>
      <c r="AN145" s="23">
        <f>+'Cu1'!AN145</f>
        <v>0</v>
      </c>
      <c r="AO145" s="23">
        <f>+'Cu1'!AO145</f>
        <v>0</v>
      </c>
      <c r="AP145" s="23">
        <f>+'Cu1'!AP145</f>
        <v>0</v>
      </c>
      <c r="AQ145" s="23">
        <f>+'Cu1'!AQ145</f>
        <v>0</v>
      </c>
      <c r="AR145" s="23">
        <f>+'Cu1'!AR145</f>
        <v>0</v>
      </c>
      <c r="AS145" s="23">
        <f>+'Cu1'!AS145</f>
        <v>0</v>
      </c>
      <c r="AT145" s="23">
        <f>+'Cu1'!AT145</f>
        <v>0</v>
      </c>
      <c r="AU145" s="39">
        <f>+'Cu1'!AU145</f>
        <v>0</v>
      </c>
      <c r="AV145">
        <f>+'Cu1'!AV145</f>
        <v>0</v>
      </c>
      <c r="AW145">
        <f>+'Cu1'!AW145</f>
        <v>0</v>
      </c>
      <c r="AX145" s="40">
        <f>+'Cu1'!AX145</f>
        <v>0</v>
      </c>
      <c r="AY145" s="40">
        <f>+'Cu1'!AY145</f>
        <v>0</v>
      </c>
      <c r="AZ145" s="40">
        <f>+'Cu1'!AZ145</f>
        <v>0</v>
      </c>
      <c r="BA145" s="40">
        <f>+'Cu1'!BA145</f>
        <v>0</v>
      </c>
      <c r="BB145" s="40">
        <f>+'Cu1'!BB145</f>
        <v>0</v>
      </c>
      <c r="BC145" s="40">
        <f>+'Cu1'!BC145</f>
        <v>0</v>
      </c>
      <c r="BD145" s="40">
        <f>+'Cu1'!BD145</f>
        <v>0</v>
      </c>
      <c r="BE145" s="40">
        <f>+'Cu1'!BE145</f>
        <v>0</v>
      </c>
      <c r="BF145" s="40">
        <f>+'Cu1'!BF145</f>
        <v>0</v>
      </c>
      <c r="BG145" s="40">
        <f>+'Cu1'!BG145</f>
        <v>0</v>
      </c>
      <c r="BH145" s="40"/>
      <c r="BI145" s="40"/>
      <c r="BJ145" s="40"/>
      <c r="BK145" s="40"/>
      <c r="BL145" s="40"/>
      <c r="BM145" s="40"/>
    </row>
    <row r="146" spans="1:65" hidden="1">
      <c r="A146" s="36">
        <f>+'Cu1'!A146</f>
        <v>97</v>
      </c>
      <c r="B146" s="36">
        <f>+'Cu1'!B146</f>
        <v>825</v>
      </c>
      <c r="C146" s="29" t="str">
        <f>+'Cu1'!C146</f>
        <v>RECOL.LECCIÓ</v>
      </c>
      <c r="D146" s="29" t="str">
        <f>+'Cu1'!D146</f>
        <v>Preparació per recol.lecció bròcoli</v>
      </c>
      <c r="E146" s="37">
        <f>+'Cu1'!E146</f>
        <v>2500</v>
      </c>
      <c r="F146" s="29">
        <f>+'Cu1'!F146</f>
        <v>0</v>
      </c>
      <c r="G146" s="29">
        <f>+'Cu1'!G146</f>
        <v>0</v>
      </c>
      <c r="H146" s="29">
        <f>+'Cu1'!H146</f>
        <v>0</v>
      </c>
      <c r="I146" s="29">
        <f>+'Cu1'!I146</f>
        <v>0</v>
      </c>
      <c r="J146" s="29">
        <f>+'Cu1'!J146</f>
        <v>0</v>
      </c>
      <c r="K146" s="29">
        <f>+'Cu1'!K146</f>
        <v>0</v>
      </c>
      <c r="L146" s="29">
        <f>+'Cu1'!L146</f>
        <v>0</v>
      </c>
      <c r="M146" s="29">
        <f>+'Cu1'!M146</f>
        <v>0</v>
      </c>
      <c r="N146" s="29">
        <f>+'Cu1'!N146</f>
        <v>0</v>
      </c>
      <c r="O146" s="29">
        <f>+'Cu1'!O146</f>
        <v>0</v>
      </c>
      <c r="P146" s="30">
        <f>+'Cu1'!P146</f>
        <v>0</v>
      </c>
      <c r="Q146" s="28">
        <f>+'Cu1'!Q146</f>
        <v>0</v>
      </c>
      <c r="R146" s="29">
        <f>+'Cu1'!R146</f>
        <v>0</v>
      </c>
      <c r="S146" s="29">
        <f>+'Cu1'!S146</f>
        <v>0</v>
      </c>
      <c r="T146" s="29">
        <f>+'Cu1'!T146</f>
        <v>0</v>
      </c>
      <c r="U146" s="29">
        <f>+'Cu1'!U146</f>
        <v>0</v>
      </c>
      <c r="V146" s="29">
        <f>+'Cu1'!V146</f>
        <v>0</v>
      </c>
      <c r="W146" s="29">
        <f>+'Cu1'!W146</f>
        <v>0</v>
      </c>
      <c r="X146" s="29">
        <f>+'Cu1'!X146</f>
        <v>0</v>
      </c>
      <c r="Y146" s="29">
        <f>+'Cu1'!Y146</f>
        <v>0</v>
      </c>
      <c r="Z146" s="28">
        <f>+'Cu1'!Z146</f>
        <v>0</v>
      </c>
      <c r="AA146" s="28">
        <f>+'Cu1'!AA146</f>
        <v>0</v>
      </c>
      <c r="AB146" s="29">
        <f>+'Cu1'!AB146</f>
        <v>0</v>
      </c>
      <c r="AC146" s="29">
        <f>+'Cu1'!AC146</f>
        <v>0</v>
      </c>
      <c r="AD146" s="29">
        <f>+'Cu1'!AD146</f>
        <v>0</v>
      </c>
      <c r="AE146" s="28">
        <f>+'Cu1'!AE146</f>
        <v>0</v>
      </c>
      <c r="AF146" s="28">
        <f>+'Cu1'!AF146</f>
        <v>0</v>
      </c>
      <c r="AG146" s="29">
        <f>+'Cu1'!AG146</f>
        <v>0</v>
      </c>
      <c r="AH146" s="29">
        <f>+'Cu1'!AH146</f>
        <v>0</v>
      </c>
      <c r="AI146" s="29">
        <f>+'Cu1'!AI146</f>
        <v>0</v>
      </c>
      <c r="AJ146" s="29">
        <f>+'Cu1'!AJ146</f>
        <v>0</v>
      </c>
      <c r="AK146" s="29">
        <f>+'Cu1'!AK146</f>
        <v>0</v>
      </c>
      <c r="AL146" s="29">
        <f>+'Cu1'!AL146</f>
        <v>0</v>
      </c>
      <c r="AM146" s="29">
        <f>+'Cu1'!AM146</f>
        <v>0</v>
      </c>
      <c r="AN146" s="29">
        <f>+'Cu1'!AN146</f>
        <v>0</v>
      </c>
      <c r="AO146" s="29">
        <f>+'Cu1'!AO146</f>
        <v>0</v>
      </c>
      <c r="AP146" s="29">
        <f>+'Cu1'!AP146</f>
        <v>0</v>
      </c>
      <c r="AQ146" s="29">
        <f>+'Cu1'!AQ146</f>
        <v>0</v>
      </c>
      <c r="AR146" s="29">
        <f>+'Cu1'!AR146</f>
        <v>0</v>
      </c>
      <c r="AS146" s="29">
        <f>+'Cu1'!AS146</f>
        <v>0</v>
      </c>
      <c r="AT146" s="29">
        <f>+'Cu1'!AT146</f>
        <v>0</v>
      </c>
      <c r="AU146" s="40">
        <f>+'Cu1'!AU146</f>
        <v>0</v>
      </c>
      <c r="AV146">
        <f>+'Cu1'!AV146</f>
        <v>0</v>
      </c>
      <c r="AW146">
        <f>+'Cu1'!AW146</f>
        <v>0</v>
      </c>
      <c r="AX146" s="40">
        <f>+'Cu1'!AX146</f>
        <v>0</v>
      </c>
      <c r="AY146" s="40">
        <f>+'Cu1'!AY146</f>
        <v>0</v>
      </c>
      <c r="AZ146" s="40">
        <f>+'Cu1'!AZ146</f>
        <v>0</v>
      </c>
      <c r="BA146" s="40">
        <f>+'Cu1'!BA146</f>
        <v>0</v>
      </c>
      <c r="BB146" s="40">
        <f>+'Cu1'!BB146</f>
        <v>0</v>
      </c>
      <c r="BC146" s="40">
        <f>+'Cu1'!BC146</f>
        <v>0</v>
      </c>
      <c r="BD146" s="40">
        <f>+'Cu1'!BD146</f>
        <v>0</v>
      </c>
      <c r="BE146" s="40">
        <f>+'Cu1'!BE146</f>
        <v>0</v>
      </c>
      <c r="BF146" s="40">
        <f>+'Cu1'!BF146</f>
        <v>0</v>
      </c>
      <c r="BG146" s="40">
        <f>+'Cu1'!BG146</f>
        <v>0</v>
      </c>
      <c r="BH146" s="40"/>
      <c r="BI146" s="40"/>
      <c r="BJ146" s="40"/>
      <c r="BK146" s="40"/>
      <c r="BL146" s="40"/>
      <c r="BM146" s="40"/>
    </row>
    <row r="147" spans="1:65" hidden="1">
      <c r="A147" s="36">
        <f>+'Cu1'!A147</f>
        <v>98</v>
      </c>
      <c r="B147" s="35">
        <f>+'Cu1'!B147</f>
        <v>835</v>
      </c>
      <c r="C147" s="23" t="str">
        <f>+'Cu1'!C147</f>
        <v>RECOL.LECCIÓ</v>
      </c>
      <c r="D147" s="23" t="str">
        <f>+'Cu1'!D147</f>
        <v>Preparació per recol.lecció calçot</v>
      </c>
      <c r="E147" s="21">
        <f>+'Cu1'!E147</f>
        <v>2500</v>
      </c>
      <c r="F147" s="23">
        <f>+'Cu1'!F147</f>
        <v>0</v>
      </c>
      <c r="G147" s="23">
        <f>+'Cu1'!G147</f>
        <v>0</v>
      </c>
      <c r="H147" s="23">
        <f>+'Cu1'!H147</f>
        <v>0</v>
      </c>
      <c r="I147" s="23">
        <f>+'Cu1'!I147</f>
        <v>0</v>
      </c>
      <c r="J147" s="23">
        <f>+'Cu1'!J147</f>
        <v>0</v>
      </c>
      <c r="K147" s="23">
        <f>+'Cu1'!K147</f>
        <v>0</v>
      </c>
      <c r="L147" s="23">
        <f>+'Cu1'!L147</f>
        <v>0</v>
      </c>
      <c r="M147" s="23">
        <f>+'Cu1'!M147</f>
        <v>0</v>
      </c>
      <c r="N147" s="23">
        <f>+'Cu1'!N147</f>
        <v>0</v>
      </c>
      <c r="O147" s="23">
        <f>+'Cu1'!O147</f>
        <v>0</v>
      </c>
      <c r="P147" s="24">
        <f>+'Cu1'!P147</f>
        <v>0</v>
      </c>
      <c r="Q147" s="22">
        <f>+'Cu1'!Q147</f>
        <v>0</v>
      </c>
      <c r="R147" s="23">
        <f>+'Cu1'!R147</f>
        <v>0</v>
      </c>
      <c r="S147" s="23">
        <f>+'Cu1'!S147</f>
        <v>0</v>
      </c>
      <c r="T147" s="23">
        <f>+'Cu1'!T147</f>
        <v>0</v>
      </c>
      <c r="U147" s="23">
        <f>+'Cu1'!U147</f>
        <v>0</v>
      </c>
      <c r="V147" s="23">
        <f>+'Cu1'!V147</f>
        <v>0</v>
      </c>
      <c r="W147" s="23">
        <f>+'Cu1'!W147</f>
        <v>0</v>
      </c>
      <c r="X147" s="23">
        <f>+'Cu1'!X147</f>
        <v>0</v>
      </c>
      <c r="Y147" s="23">
        <f>+'Cu1'!Y147</f>
        <v>0</v>
      </c>
      <c r="Z147" s="22">
        <f>+'Cu1'!Z147</f>
        <v>0</v>
      </c>
      <c r="AA147" s="22">
        <f>+'Cu1'!AA147</f>
        <v>0</v>
      </c>
      <c r="AB147" s="23">
        <f>+'Cu1'!AB147</f>
        <v>0</v>
      </c>
      <c r="AC147" s="23">
        <f>+'Cu1'!AC147</f>
        <v>0</v>
      </c>
      <c r="AD147" s="23">
        <f>+'Cu1'!AD147</f>
        <v>0</v>
      </c>
      <c r="AE147" s="22">
        <f>+'Cu1'!AE147</f>
        <v>0</v>
      </c>
      <c r="AF147" s="22">
        <f>+'Cu1'!AF147</f>
        <v>0</v>
      </c>
      <c r="AG147" s="23">
        <f>+'Cu1'!AG147</f>
        <v>0</v>
      </c>
      <c r="AH147" s="23">
        <f>+'Cu1'!AH147</f>
        <v>0</v>
      </c>
      <c r="AI147" s="23">
        <f>+'Cu1'!AI147</f>
        <v>0</v>
      </c>
      <c r="AJ147" s="23">
        <f>+'Cu1'!AJ147</f>
        <v>0</v>
      </c>
      <c r="AK147" s="23">
        <f>+'Cu1'!AK147</f>
        <v>0</v>
      </c>
      <c r="AL147" s="23">
        <f>+'Cu1'!AL147</f>
        <v>0</v>
      </c>
      <c r="AM147" s="23">
        <f>+'Cu1'!AM147</f>
        <v>0</v>
      </c>
      <c r="AN147" s="23">
        <f>+'Cu1'!AN147</f>
        <v>0</v>
      </c>
      <c r="AO147" s="23">
        <f>+'Cu1'!AO147</f>
        <v>0</v>
      </c>
      <c r="AP147" s="23">
        <f>+'Cu1'!AP147</f>
        <v>0</v>
      </c>
      <c r="AQ147" s="23">
        <f>+'Cu1'!AQ147</f>
        <v>0</v>
      </c>
      <c r="AR147" s="23">
        <f>+'Cu1'!AR147</f>
        <v>0</v>
      </c>
      <c r="AS147" s="23">
        <f>+'Cu1'!AS147</f>
        <v>0</v>
      </c>
      <c r="AT147" s="23">
        <f>+'Cu1'!AT147</f>
        <v>0</v>
      </c>
      <c r="AU147" s="39">
        <f>+'Cu1'!AU147</f>
        <v>0</v>
      </c>
      <c r="AV147">
        <f>+'Cu1'!AV147</f>
        <v>0</v>
      </c>
      <c r="AW147">
        <f>+'Cu1'!AW147</f>
        <v>0</v>
      </c>
      <c r="AX147" s="40">
        <f>+'Cu1'!AX147</f>
        <v>0</v>
      </c>
      <c r="AY147" s="40">
        <f>+'Cu1'!AY147</f>
        <v>0</v>
      </c>
      <c r="AZ147" s="40">
        <f>+'Cu1'!AZ147</f>
        <v>0</v>
      </c>
      <c r="BA147" s="40">
        <f>+'Cu1'!BA147</f>
        <v>0</v>
      </c>
      <c r="BB147" s="40">
        <f>+'Cu1'!BB147</f>
        <v>0</v>
      </c>
      <c r="BC147" s="40">
        <f>+'Cu1'!BC147</f>
        <v>0</v>
      </c>
      <c r="BD147" s="40">
        <f>+'Cu1'!BD147</f>
        <v>0</v>
      </c>
      <c r="BE147" s="40">
        <f>+'Cu1'!BE147</f>
        <v>0</v>
      </c>
      <c r="BF147" s="40">
        <f>+'Cu1'!BF147</f>
        <v>0</v>
      </c>
      <c r="BG147" s="40">
        <f>+'Cu1'!BG147</f>
        <v>0</v>
      </c>
      <c r="BH147" s="40"/>
      <c r="BI147" s="40"/>
      <c r="BJ147" s="40"/>
      <c r="BK147" s="40"/>
      <c r="BL147" s="40"/>
      <c r="BM147" s="40"/>
    </row>
    <row r="148" spans="1:65" hidden="1">
      <c r="A148" s="36">
        <f>+'Cu1'!A148</f>
        <v>99</v>
      </c>
      <c r="B148" s="36">
        <f>+'Cu1'!B148</f>
        <v>845</v>
      </c>
      <c r="C148" s="29" t="str">
        <f>+'Cu1'!C148</f>
        <v>RECOL.LECCIÓ</v>
      </c>
      <c r="D148" s="29" t="str">
        <f>+'Cu1'!D148</f>
        <v>Preparació per recol.lecció enciam</v>
      </c>
      <c r="E148" s="37">
        <f>+'Cu1'!E148</f>
        <v>2500</v>
      </c>
      <c r="F148" s="29">
        <f>+'Cu1'!F148</f>
        <v>0</v>
      </c>
      <c r="G148" s="29">
        <f>+'Cu1'!G148</f>
        <v>0</v>
      </c>
      <c r="H148" s="29">
        <f>+'Cu1'!H148</f>
        <v>0</v>
      </c>
      <c r="I148" s="29">
        <f>+'Cu1'!I148</f>
        <v>0</v>
      </c>
      <c r="J148" s="29">
        <f>+'Cu1'!J148</f>
        <v>0</v>
      </c>
      <c r="K148" s="29">
        <f>+'Cu1'!K148</f>
        <v>0</v>
      </c>
      <c r="L148" s="29">
        <f>+'Cu1'!L148</f>
        <v>0</v>
      </c>
      <c r="M148" s="29">
        <f>+'Cu1'!M148</f>
        <v>0</v>
      </c>
      <c r="N148" s="29">
        <f>+'Cu1'!N148</f>
        <v>0</v>
      </c>
      <c r="O148" s="29">
        <f>+'Cu1'!O148</f>
        <v>0</v>
      </c>
      <c r="P148" s="29">
        <f>+'Cu1'!P148</f>
        <v>0</v>
      </c>
      <c r="Q148" s="29">
        <f>+'Cu1'!Q148</f>
        <v>0</v>
      </c>
      <c r="R148" s="30">
        <f>+'Cu1'!R148</f>
        <v>0</v>
      </c>
      <c r="S148" s="28">
        <f>+'Cu1'!S148</f>
        <v>0</v>
      </c>
      <c r="T148" s="29">
        <f>+'Cu1'!T148</f>
        <v>0</v>
      </c>
      <c r="U148" s="29">
        <f>+'Cu1'!U148</f>
        <v>0</v>
      </c>
      <c r="V148" s="29">
        <f>+'Cu1'!V148</f>
        <v>0</v>
      </c>
      <c r="W148" s="29">
        <f>+'Cu1'!W148</f>
        <v>0</v>
      </c>
      <c r="X148" s="29">
        <f>+'Cu1'!X148</f>
        <v>0</v>
      </c>
      <c r="Y148" s="29">
        <f>+'Cu1'!Y148</f>
        <v>0</v>
      </c>
      <c r="Z148" s="29">
        <f>+'Cu1'!Z148</f>
        <v>0</v>
      </c>
      <c r="AA148" s="29">
        <f>+'Cu1'!AA148</f>
        <v>0</v>
      </c>
      <c r="AB148" s="28">
        <f>+'Cu1'!AB148</f>
        <v>0</v>
      </c>
      <c r="AC148" s="28">
        <f>+'Cu1'!AC148</f>
        <v>0</v>
      </c>
      <c r="AD148" s="28">
        <f>+'Cu1'!AD148</f>
        <v>0</v>
      </c>
      <c r="AE148" s="29">
        <f>+'Cu1'!AE148</f>
        <v>0</v>
      </c>
      <c r="AF148" s="29">
        <f>+'Cu1'!AF148</f>
        <v>0</v>
      </c>
      <c r="AG148" s="28">
        <f>+'Cu1'!AG148</f>
        <v>0</v>
      </c>
      <c r="AH148" s="28">
        <f>+'Cu1'!AH148</f>
        <v>0</v>
      </c>
      <c r="AI148" s="29">
        <f>+'Cu1'!AI148</f>
        <v>0</v>
      </c>
      <c r="AJ148" s="29">
        <f>+'Cu1'!AJ148</f>
        <v>0</v>
      </c>
      <c r="AK148" s="29">
        <f>+'Cu1'!AK148</f>
        <v>0</v>
      </c>
      <c r="AL148" s="29">
        <f>+'Cu1'!AL148</f>
        <v>0</v>
      </c>
      <c r="AM148" s="29">
        <f>+'Cu1'!AM148</f>
        <v>0</v>
      </c>
      <c r="AN148" s="29">
        <f>+'Cu1'!AN148</f>
        <v>0</v>
      </c>
      <c r="AO148" s="29">
        <f>+'Cu1'!AO148</f>
        <v>0</v>
      </c>
      <c r="AP148" s="29">
        <f>+'Cu1'!AP148</f>
        <v>0</v>
      </c>
      <c r="AQ148" s="29">
        <f>+'Cu1'!AQ148</f>
        <v>0</v>
      </c>
      <c r="AR148" s="29">
        <f>+'Cu1'!AR148</f>
        <v>0</v>
      </c>
      <c r="AS148" s="29">
        <f>+'Cu1'!AS148</f>
        <v>0</v>
      </c>
      <c r="AT148" s="29">
        <f>+'Cu1'!AT148</f>
        <v>0</v>
      </c>
      <c r="AU148" s="29">
        <f>+'Cu1'!AU148</f>
        <v>0</v>
      </c>
      <c r="AV148" s="29">
        <f>+'Cu1'!AV148</f>
        <v>0</v>
      </c>
      <c r="AW148" s="40">
        <f>+'Cu1'!AW148</f>
        <v>0</v>
      </c>
      <c r="AX148" s="40">
        <f>+'Cu1'!AX148</f>
        <v>0</v>
      </c>
      <c r="AY148" s="40">
        <f>+'Cu1'!AY148</f>
        <v>0</v>
      </c>
      <c r="AZ148" s="40">
        <f>+'Cu1'!AZ148</f>
        <v>0</v>
      </c>
      <c r="BA148" s="40">
        <f>+'Cu1'!BA148</f>
        <v>0</v>
      </c>
      <c r="BB148" s="40">
        <f>+'Cu1'!BB148</f>
        <v>0</v>
      </c>
      <c r="BC148" s="40">
        <f>+'Cu1'!BC148</f>
        <v>0</v>
      </c>
      <c r="BD148" s="40">
        <f>+'Cu1'!BD148</f>
        <v>0</v>
      </c>
      <c r="BE148" s="40">
        <f>+'Cu1'!BE148</f>
        <v>0</v>
      </c>
      <c r="BF148" s="40">
        <f>+'Cu1'!BF148</f>
        <v>0</v>
      </c>
      <c r="BG148" s="40">
        <f>+'Cu1'!BG148</f>
        <v>0</v>
      </c>
      <c r="BH148" s="40"/>
      <c r="BI148" s="40"/>
      <c r="BJ148" s="40"/>
      <c r="BK148" s="40"/>
      <c r="BL148" s="40"/>
      <c r="BM148" s="40"/>
    </row>
    <row r="149" spans="1:65" s="39" customFormat="1" hidden="1">
      <c r="A149" s="35">
        <f>+'Cu1'!A149</f>
        <v>100</v>
      </c>
      <c r="B149" s="35">
        <f>+'Cu1'!B149</f>
        <v>855</v>
      </c>
      <c r="C149" s="23" t="str">
        <f>+'Cu1'!C149</f>
        <v>RECOL.LECCIÓ</v>
      </c>
      <c r="D149" s="23" t="str">
        <f>+'Cu1'!D149</f>
        <v>Preparació per recol.lecció bledes a manats</v>
      </c>
      <c r="E149" s="21">
        <f>+'Cu1'!E149</f>
        <v>2500</v>
      </c>
      <c r="F149" s="23">
        <f>+'Cu1'!F149</f>
        <v>0</v>
      </c>
      <c r="G149" s="23">
        <f>+'Cu1'!G149</f>
        <v>0</v>
      </c>
      <c r="H149" s="23">
        <f>+'Cu1'!H149</f>
        <v>0</v>
      </c>
      <c r="I149" s="23">
        <f>+'Cu1'!I149</f>
        <v>0</v>
      </c>
      <c r="J149" s="23">
        <f>+'Cu1'!J149</f>
        <v>0</v>
      </c>
      <c r="K149" s="23">
        <f>+'Cu1'!K149</f>
        <v>0</v>
      </c>
      <c r="L149" s="23">
        <f>+'Cu1'!L149</f>
        <v>0</v>
      </c>
      <c r="M149" s="23">
        <f>+'Cu1'!M149</f>
        <v>0</v>
      </c>
      <c r="N149" s="23">
        <f>+'Cu1'!N149</f>
        <v>0</v>
      </c>
      <c r="O149" s="23">
        <f>+'Cu1'!O149</f>
        <v>0</v>
      </c>
      <c r="P149" s="23">
        <f>+'Cu1'!P149</f>
        <v>0</v>
      </c>
      <c r="Q149" s="23">
        <f>+'Cu1'!Q149</f>
        <v>0</v>
      </c>
      <c r="R149" s="24">
        <f>+'Cu1'!R149</f>
        <v>0</v>
      </c>
      <c r="S149" s="22">
        <f>+'Cu1'!S149</f>
        <v>0</v>
      </c>
      <c r="T149" s="23">
        <f>+'Cu1'!T149</f>
        <v>0</v>
      </c>
      <c r="U149" s="23">
        <f>+'Cu1'!U149</f>
        <v>0</v>
      </c>
      <c r="V149" s="23">
        <f>+'Cu1'!V149</f>
        <v>0</v>
      </c>
      <c r="W149" s="23">
        <f>+'Cu1'!W149</f>
        <v>0</v>
      </c>
      <c r="X149" s="23">
        <f>+'Cu1'!X149</f>
        <v>0</v>
      </c>
      <c r="Y149" s="23">
        <f>+'Cu1'!Y149</f>
        <v>0</v>
      </c>
      <c r="Z149" s="23">
        <f>+'Cu1'!Z149</f>
        <v>0</v>
      </c>
      <c r="AA149" s="23">
        <f>+'Cu1'!AA149</f>
        <v>0</v>
      </c>
      <c r="AB149" s="22">
        <f>+'Cu1'!AB149</f>
        <v>0</v>
      </c>
      <c r="AC149" s="22">
        <f>+'Cu1'!AC149</f>
        <v>0</v>
      </c>
      <c r="AD149" s="22">
        <f>+'Cu1'!AD149</f>
        <v>0</v>
      </c>
      <c r="AE149" s="23">
        <f>+'Cu1'!AE149</f>
        <v>0</v>
      </c>
      <c r="AF149" s="23">
        <f>+'Cu1'!AF149</f>
        <v>0</v>
      </c>
      <c r="AG149" s="22">
        <f>+'Cu1'!AG149</f>
        <v>0</v>
      </c>
      <c r="AH149" s="22">
        <f>+'Cu1'!AH149</f>
        <v>0</v>
      </c>
      <c r="AI149" s="23">
        <f>+'Cu1'!AI149</f>
        <v>0</v>
      </c>
      <c r="AJ149" s="23">
        <f>+'Cu1'!AJ149</f>
        <v>0</v>
      </c>
      <c r="AK149" s="23">
        <f>+'Cu1'!AK149</f>
        <v>0</v>
      </c>
      <c r="AL149" s="23">
        <f>+'Cu1'!AL149</f>
        <v>0</v>
      </c>
      <c r="AM149" s="23">
        <f>+'Cu1'!AM149</f>
        <v>0</v>
      </c>
      <c r="AN149" s="23">
        <f>+'Cu1'!AN149</f>
        <v>0</v>
      </c>
      <c r="AO149" s="23">
        <f>+'Cu1'!AO149</f>
        <v>0</v>
      </c>
      <c r="AP149" s="23">
        <f>+'Cu1'!AP149</f>
        <v>0</v>
      </c>
      <c r="AQ149" s="23">
        <f>+'Cu1'!AQ149</f>
        <v>0</v>
      </c>
      <c r="AR149" s="23">
        <f>+'Cu1'!AR149</f>
        <v>0</v>
      </c>
      <c r="AS149" s="23">
        <f>+'Cu1'!AS149</f>
        <v>0</v>
      </c>
      <c r="AT149" s="23">
        <f>+'Cu1'!AT149</f>
        <v>0</v>
      </c>
      <c r="AU149" s="23">
        <f>+'Cu1'!AU149</f>
        <v>0</v>
      </c>
      <c r="AV149" s="23">
        <f>+'Cu1'!AV149</f>
        <v>0</v>
      </c>
      <c r="AW149" s="39">
        <f>+'Cu1'!AW149</f>
        <v>0</v>
      </c>
      <c r="AX149" s="39">
        <f>+'Cu1'!AX149</f>
        <v>0</v>
      </c>
      <c r="AY149" s="39">
        <f>+'Cu1'!AY149</f>
        <v>0</v>
      </c>
      <c r="AZ149" s="39">
        <f>+'Cu1'!AZ149</f>
        <v>0</v>
      </c>
      <c r="BA149" s="39">
        <f>+'Cu1'!BA149</f>
        <v>0</v>
      </c>
      <c r="BB149" s="39">
        <f>+'Cu1'!BB149</f>
        <v>0</v>
      </c>
      <c r="BC149" s="39">
        <f>+'Cu1'!BC149</f>
        <v>0</v>
      </c>
      <c r="BD149" s="39">
        <f>+'Cu1'!BD149</f>
        <v>0</v>
      </c>
      <c r="BE149" s="39">
        <f>+'Cu1'!BE149</f>
        <v>0</v>
      </c>
      <c r="BF149" s="39">
        <f>+'Cu1'!BF149</f>
        <v>0</v>
      </c>
      <c r="BG149" s="39">
        <f>+'Cu1'!BG149</f>
        <v>0</v>
      </c>
    </row>
    <row r="150" spans="1:65" hidden="1">
      <c r="A150" s="36">
        <f>+'Cu1'!A150</f>
        <v>101</v>
      </c>
      <c r="B150" s="36">
        <f>+'Cu1'!B150</f>
        <v>865</v>
      </c>
      <c r="C150" s="29" t="str">
        <f>+'Cu1'!C150</f>
        <v>RECOL.LECCIÓ</v>
      </c>
      <c r="D150" s="29" t="str">
        <f>+'Cu1'!D150</f>
        <v>Preparació per recol.lecció bledes</v>
      </c>
      <c r="E150" s="37">
        <f>+'Cu1'!E150</f>
        <v>2500</v>
      </c>
      <c r="F150" s="29">
        <f>+'Cu1'!F150</f>
        <v>0</v>
      </c>
      <c r="G150" s="29">
        <f>+'Cu1'!G150</f>
        <v>0</v>
      </c>
      <c r="H150" s="29">
        <f>+'Cu1'!H150</f>
        <v>0</v>
      </c>
      <c r="I150" s="29">
        <f>+'Cu1'!I150</f>
        <v>0</v>
      </c>
      <c r="J150" s="29">
        <f>+'Cu1'!J150</f>
        <v>0</v>
      </c>
      <c r="K150" s="29">
        <f>+'Cu1'!K150</f>
        <v>0</v>
      </c>
      <c r="L150" s="29">
        <f>+'Cu1'!L150</f>
        <v>0</v>
      </c>
      <c r="M150" s="29">
        <f>+'Cu1'!M150</f>
        <v>0</v>
      </c>
      <c r="N150" s="29">
        <f>+'Cu1'!N150</f>
        <v>0</v>
      </c>
      <c r="O150" s="29">
        <f>+'Cu1'!O150</f>
        <v>0</v>
      </c>
      <c r="P150" s="29">
        <f>+'Cu1'!P150</f>
        <v>0</v>
      </c>
      <c r="Q150" s="29">
        <f>+'Cu1'!Q150</f>
        <v>0</v>
      </c>
      <c r="R150" s="30">
        <f>+'Cu1'!R150</f>
        <v>0</v>
      </c>
      <c r="S150" s="28">
        <f>+'Cu1'!S150</f>
        <v>0</v>
      </c>
      <c r="T150" s="29">
        <f>+'Cu1'!T150</f>
        <v>0</v>
      </c>
      <c r="U150" s="29">
        <f>+'Cu1'!U150</f>
        <v>0</v>
      </c>
      <c r="V150" s="29">
        <f>+'Cu1'!V150</f>
        <v>0</v>
      </c>
      <c r="W150" s="29">
        <f>+'Cu1'!W150</f>
        <v>0</v>
      </c>
      <c r="X150" s="29">
        <f>+'Cu1'!X150</f>
        <v>0</v>
      </c>
      <c r="Y150" s="29">
        <f>+'Cu1'!Y150</f>
        <v>0</v>
      </c>
      <c r="Z150" s="29">
        <f>+'Cu1'!Z150</f>
        <v>0</v>
      </c>
      <c r="AA150" s="29">
        <f>+'Cu1'!AA150</f>
        <v>0</v>
      </c>
      <c r="AB150" s="28">
        <f>+'Cu1'!AB150</f>
        <v>0</v>
      </c>
      <c r="AC150" s="28">
        <f>+'Cu1'!AC150</f>
        <v>0</v>
      </c>
      <c r="AD150" s="28">
        <f>+'Cu1'!AD150</f>
        <v>0</v>
      </c>
      <c r="AE150" s="29">
        <f>+'Cu1'!AE150</f>
        <v>0</v>
      </c>
      <c r="AF150" s="29">
        <f>+'Cu1'!AF150</f>
        <v>0</v>
      </c>
      <c r="AG150" s="28">
        <f>+'Cu1'!AG150</f>
        <v>0</v>
      </c>
      <c r="AH150" s="28">
        <f>+'Cu1'!AH150</f>
        <v>0</v>
      </c>
      <c r="AI150" s="29">
        <f>+'Cu1'!AI150</f>
        <v>0</v>
      </c>
      <c r="AJ150" s="29">
        <f>+'Cu1'!AJ150</f>
        <v>0</v>
      </c>
      <c r="AK150" s="29">
        <f>+'Cu1'!AK150</f>
        <v>0</v>
      </c>
      <c r="AL150" s="29">
        <f>+'Cu1'!AL150</f>
        <v>0</v>
      </c>
      <c r="AM150" s="29">
        <f>+'Cu1'!AM150</f>
        <v>0</v>
      </c>
      <c r="AN150" s="29">
        <f>+'Cu1'!AN150</f>
        <v>0</v>
      </c>
      <c r="AO150" s="29">
        <f>+'Cu1'!AO150</f>
        <v>0</v>
      </c>
      <c r="AP150" s="29">
        <f>+'Cu1'!AP150</f>
        <v>0</v>
      </c>
      <c r="AQ150" s="29">
        <f>+'Cu1'!AQ150</f>
        <v>0</v>
      </c>
      <c r="AR150" s="29">
        <f>+'Cu1'!AR150</f>
        <v>0</v>
      </c>
      <c r="AS150" s="29">
        <f>+'Cu1'!AS150</f>
        <v>0</v>
      </c>
      <c r="AT150" s="29">
        <f>+'Cu1'!AT150</f>
        <v>0</v>
      </c>
      <c r="AU150" s="29">
        <f>+'Cu1'!AU150</f>
        <v>0</v>
      </c>
      <c r="AV150" s="29">
        <f>+'Cu1'!AV150</f>
        <v>0</v>
      </c>
      <c r="AW150" s="40">
        <f>+'Cu1'!AW150</f>
        <v>0</v>
      </c>
      <c r="AX150" s="40">
        <f>+'Cu1'!AX150</f>
        <v>0</v>
      </c>
      <c r="AY150" s="40">
        <f>+'Cu1'!AY150</f>
        <v>0</v>
      </c>
      <c r="AZ150" s="40">
        <f>+'Cu1'!AZ150</f>
        <v>0</v>
      </c>
      <c r="BA150" s="40">
        <f>+'Cu1'!BA150</f>
        <v>0</v>
      </c>
      <c r="BB150" s="40">
        <f>+'Cu1'!BB150</f>
        <v>0</v>
      </c>
      <c r="BC150" s="40">
        <f>+'Cu1'!BC150</f>
        <v>0</v>
      </c>
      <c r="BD150" s="40">
        <f>+'Cu1'!BD150</f>
        <v>0</v>
      </c>
      <c r="BE150" s="40">
        <f>+'Cu1'!BE150</f>
        <v>0</v>
      </c>
      <c r="BF150" s="40">
        <f>+'Cu1'!BF150</f>
        <v>0</v>
      </c>
      <c r="BG150" s="40">
        <f>+'Cu1'!BG150</f>
        <v>0</v>
      </c>
      <c r="BH150" s="40"/>
      <c r="BI150" s="40"/>
      <c r="BJ150" s="40"/>
      <c r="BK150" s="40"/>
      <c r="BL150" s="40"/>
      <c r="BM150" s="40"/>
    </row>
    <row r="151" spans="1:65" s="39" customFormat="1" hidden="1">
      <c r="A151" s="35">
        <f>+'Cu1'!A151</f>
        <v>102</v>
      </c>
      <c r="B151" s="35">
        <f>+'Cu1'!B151</f>
        <v>875</v>
      </c>
      <c r="C151" s="23" t="str">
        <f>+'Cu1'!C151</f>
        <v>RECOL.LECCIÓ</v>
      </c>
      <c r="D151" s="23" t="str">
        <f>+'Cu1'!D151</f>
        <v>Preparació per recol.lecció tomàquet</v>
      </c>
      <c r="E151" s="21">
        <f>+'Cu1'!E151</f>
        <v>2500</v>
      </c>
      <c r="F151" s="23">
        <f>+'Cu1'!F151</f>
        <v>0</v>
      </c>
      <c r="G151" s="23">
        <f>+'Cu1'!G151</f>
        <v>0</v>
      </c>
      <c r="H151" s="23">
        <f>+'Cu1'!H151</f>
        <v>0</v>
      </c>
      <c r="I151" s="23">
        <f>+'Cu1'!I151</f>
        <v>0</v>
      </c>
      <c r="J151" s="23">
        <f>+'Cu1'!J151</f>
        <v>0</v>
      </c>
      <c r="K151" s="23">
        <f>+'Cu1'!K151</f>
        <v>0</v>
      </c>
      <c r="L151" s="23">
        <f>+'Cu1'!L151</f>
        <v>0</v>
      </c>
      <c r="M151" s="23">
        <f>+'Cu1'!M151</f>
        <v>0</v>
      </c>
      <c r="N151" s="23">
        <f>+'Cu1'!N151</f>
        <v>0</v>
      </c>
      <c r="O151" s="23">
        <f>+'Cu1'!O151</f>
        <v>0</v>
      </c>
      <c r="P151" s="23">
        <f>+'Cu1'!P151</f>
        <v>0</v>
      </c>
      <c r="Q151" s="23">
        <f>+'Cu1'!Q151</f>
        <v>0</v>
      </c>
      <c r="R151" s="24">
        <f>+'Cu1'!R151</f>
        <v>0</v>
      </c>
      <c r="S151" s="22">
        <f>+'Cu1'!S151</f>
        <v>0</v>
      </c>
      <c r="T151" s="23">
        <f>+'Cu1'!T151</f>
        <v>0</v>
      </c>
      <c r="U151" s="23">
        <f>+'Cu1'!U151</f>
        <v>0</v>
      </c>
      <c r="V151" s="23">
        <f>+'Cu1'!V151</f>
        <v>0</v>
      </c>
      <c r="W151" s="23">
        <f>+'Cu1'!W151</f>
        <v>0</v>
      </c>
      <c r="X151" s="23">
        <f>+'Cu1'!X151</f>
        <v>0</v>
      </c>
      <c r="Y151" s="23">
        <f>+'Cu1'!Y151</f>
        <v>0</v>
      </c>
      <c r="Z151" s="23">
        <f>+'Cu1'!Z151</f>
        <v>0</v>
      </c>
      <c r="AA151" s="23">
        <f>+'Cu1'!AA151</f>
        <v>0</v>
      </c>
      <c r="AB151" s="22">
        <f>+'Cu1'!AB151</f>
        <v>0</v>
      </c>
      <c r="AC151" s="22">
        <f>+'Cu1'!AC151</f>
        <v>0</v>
      </c>
      <c r="AD151" s="22">
        <f>+'Cu1'!AD151</f>
        <v>0</v>
      </c>
      <c r="AE151" s="23">
        <f>+'Cu1'!AE151</f>
        <v>0</v>
      </c>
      <c r="AF151" s="23">
        <f>+'Cu1'!AF151</f>
        <v>0</v>
      </c>
      <c r="AG151" s="22">
        <f>+'Cu1'!AG151</f>
        <v>0</v>
      </c>
      <c r="AH151" s="22">
        <f>+'Cu1'!AH151</f>
        <v>0</v>
      </c>
      <c r="AI151" s="23">
        <f>+'Cu1'!AI151</f>
        <v>0</v>
      </c>
      <c r="AJ151" s="23">
        <f>+'Cu1'!AJ151</f>
        <v>0</v>
      </c>
      <c r="AK151" s="23">
        <f>+'Cu1'!AK151</f>
        <v>0</v>
      </c>
      <c r="AL151" s="23">
        <f>+'Cu1'!AL151</f>
        <v>0</v>
      </c>
      <c r="AM151" s="23">
        <f>+'Cu1'!AM151</f>
        <v>0</v>
      </c>
      <c r="AN151" s="23">
        <f>+'Cu1'!AN151</f>
        <v>0</v>
      </c>
      <c r="AO151" s="23">
        <f>+'Cu1'!AO151</f>
        <v>0</v>
      </c>
      <c r="AP151" s="23">
        <f>+'Cu1'!AP151</f>
        <v>0</v>
      </c>
      <c r="AQ151" s="23">
        <f>+'Cu1'!AQ151</f>
        <v>0</v>
      </c>
      <c r="AR151" s="23">
        <f>+'Cu1'!AR151</f>
        <v>0</v>
      </c>
      <c r="AS151" s="23">
        <f>+'Cu1'!AS151</f>
        <v>0</v>
      </c>
      <c r="AT151" s="23">
        <f>+'Cu1'!AT151</f>
        <v>0</v>
      </c>
      <c r="AU151" s="23">
        <f>+'Cu1'!AU151</f>
        <v>0</v>
      </c>
      <c r="AV151" s="23">
        <f>+'Cu1'!AV151</f>
        <v>0</v>
      </c>
      <c r="AW151" s="39">
        <f>+'Cu1'!AW151</f>
        <v>0</v>
      </c>
      <c r="AX151" s="39">
        <f>+'Cu1'!AX151</f>
        <v>0</v>
      </c>
      <c r="AY151" s="39">
        <f>+'Cu1'!AY151</f>
        <v>0</v>
      </c>
      <c r="AZ151" s="39">
        <f>+'Cu1'!AZ151</f>
        <v>0</v>
      </c>
      <c r="BA151" s="39">
        <f>+'Cu1'!BA151</f>
        <v>0</v>
      </c>
      <c r="BB151" s="39">
        <f>+'Cu1'!BB151</f>
        <v>0</v>
      </c>
      <c r="BC151" s="39">
        <f>+'Cu1'!BC151</f>
        <v>0</v>
      </c>
      <c r="BD151" s="39">
        <f>+'Cu1'!BD151</f>
        <v>0</v>
      </c>
      <c r="BE151" s="39">
        <f>+'Cu1'!BE151</f>
        <v>0</v>
      </c>
      <c r="BF151" s="39">
        <f>+'Cu1'!BF151</f>
        <v>0</v>
      </c>
      <c r="BG151" s="39">
        <f>+'Cu1'!BG151</f>
        <v>0</v>
      </c>
    </row>
    <row r="152" spans="1:65" hidden="1">
      <c r="A152" s="36">
        <f>+'Cu1'!A152</f>
        <v>103</v>
      </c>
      <c r="B152" s="36">
        <f>+'Cu1'!B152</f>
        <v>885</v>
      </c>
      <c r="C152" s="29" t="str">
        <f>+'Cu1'!C152</f>
        <v>RECOL.LECCIÓ</v>
      </c>
      <c r="D152" s="29" t="str">
        <f>+'Cu1'!D152</f>
        <v>Preparació per recol.lecció carbassa</v>
      </c>
      <c r="E152" s="37">
        <f>+'Cu1'!E152</f>
        <v>2500</v>
      </c>
      <c r="F152" s="29">
        <f>+'Cu1'!F152</f>
        <v>0</v>
      </c>
      <c r="G152" s="29">
        <f>+'Cu1'!G152</f>
        <v>0</v>
      </c>
      <c r="H152" s="29">
        <f>+'Cu1'!H152</f>
        <v>0</v>
      </c>
      <c r="I152" s="29">
        <f>+'Cu1'!I152</f>
        <v>0</v>
      </c>
      <c r="J152" s="29">
        <f>+'Cu1'!J152</f>
        <v>0</v>
      </c>
      <c r="K152" s="29">
        <f>+'Cu1'!K152</f>
        <v>0</v>
      </c>
      <c r="L152" s="29">
        <f>+'Cu1'!L152</f>
        <v>0</v>
      </c>
      <c r="M152" s="29">
        <f>+'Cu1'!M152</f>
        <v>0</v>
      </c>
      <c r="N152" s="29">
        <f>+'Cu1'!N152</f>
        <v>0</v>
      </c>
      <c r="O152" s="29">
        <f>+'Cu1'!O152</f>
        <v>0</v>
      </c>
      <c r="P152" s="29">
        <f>+'Cu1'!P152</f>
        <v>0</v>
      </c>
      <c r="Q152" s="29">
        <f>+'Cu1'!Q152</f>
        <v>0</v>
      </c>
      <c r="R152" s="30">
        <f>+'Cu1'!R152</f>
        <v>0</v>
      </c>
      <c r="S152" s="28">
        <f>+'Cu1'!S152</f>
        <v>0</v>
      </c>
      <c r="T152" s="29">
        <f>+'Cu1'!T152</f>
        <v>0</v>
      </c>
      <c r="U152" s="29">
        <f>+'Cu1'!U152</f>
        <v>0</v>
      </c>
      <c r="V152" s="29">
        <f>+'Cu1'!V152</f>
        <v>0</v>
      </c>
      <c r="W152" s="29">
        <f>+'Cu1'!W152</f>
        <v>0</v>
      </c>
      <c r="X152" s="29">
        <f>+'Cu1'!X152</f>
        <v>0</v>
      </c>
      <c r="Y152" s="29">
        <f>+'Cu1'!Y152</f>
        <v>0</v>
      </c>
      <c r="Z152" s="29">
        <f>+'Cu1'!Z152</f>
        <v>0</v>
      </c>
      <c r="AA152" s="29">
        <f>+'Cu1'!AA152</f>
        <v>0</v>
      </c>
      <c r="AB152" s="28">
        <f>+'Cu1'!AB152</f>
        <v>0</v>
      </c>
      <c r="AC152" s="28">
        <f>+'Cu1'!AC152</f>
        <v>0</v>
      </c>
      <c r="AD152" s="28">
        <f>+'Cu1'!AD152</f>
        <v>0</v>
      </c>
      <c r="AE152" s="29">
        <f>+'Cu1'!AE152</f>
        <v>0</v>
      </c>
      <c r="AF152" s="29">
        <f>+'Cu1'!AF152</f>
        <v>0</v>
      </c>
      <c r="AG152" s="28">
        <f>+'Cu1'!AG152</f>
        <v>0</v>
      </c>
      <c r="AH152" s="28">
        <f>+'Cu1'!AH152</f>
        <v>0</v>
      </c>
      <c r="AI152" s="29">
        <f>+'Cu1'!AI152</f>
        <v>0</v>
      </c>
      <c r="AJ152" s="29">
        <f>+'Cu1'!AJ152</f>
        <v>0</v>
      </c>
      <c r="AK152" s="29">
        <f>+'Cu1'!AK152</f>
        <v>0</v>
      </c>
      <c r="AL152" s="29">
        <f>+'Cu1'!AL152</f>
        <v>0</v>
      </c>
      <c r="AM152" s="29">
        <f>+'Cu1'!AM152</f>
        <v>0</v>
      </c>
      <c r="AN152" s="29">
        <f>+'Cu1'!AN152</f>
        <v>0</v>
      </c>
      <c r="AO152" s="29">
        <f>+'Cu1'!AO152</f>
        <v>0</v>
      </c>
      <c r="AP152" s="29">
        <f>+'Cu1'!AP152</f>
        <v>0</v>
      </c>
      <c r="AQ152" s="29">
        <f>+'Cu1'!AQ152</f>
        <v>0</v>
      </c>
      <c r="AR152" s="29">
        <f>+'Cu1'!AR152</f>
        <v>0</v>
      </c>
      <c r="AS152" s="29">
        <f>+'Cu1'!AS152</f>
        <v>0</v>
      </c>
      <c r="AT152" s="29">
        <f>+'Cu1'!AT152</f>
        <v>0</v>
      </c>
      <c r="AU152" s="29">
        <f>+'Cu1'!AU152</f>
        <v>0</v>
      </c>
      <c r="AV152" s="29">
        <f>+'Cu1'!AV152</f>
        <v>0</v>
      </c>
      <c r="AW152" s="40">
        <f>+'Cu1'!AW152</f>
        <v>0</v>
      </c>
      <c r="AX152" s="40">
        <f>+'Cu1'!AX152</f>
        <v>0</v>
      </c>
      <c r="AY152" s="40">
        <f>+'Cu1'!AY152</f>
        <v>0</v>
      </c>
      <c r="AZ152" s="40">
        <f>+'Cu1'!AZ152</f>
        <v>0</v>
      </c>
      <c r="BA152" s="40">
        <f>+'Cu1'!BA152</f>
        <v>0</v>
      </c>
      <c r="BB152" s="40">
        <f>+'Cu1'!BB152</f>
        <v>0</v>
      </c>
      <c r="BC152" s="40">
        <f>+'Cu1'!BC152</f>
        <v>0</v>
      </c>
      <c r="BD152" s="40">
        <f>+'Cu1'!BD152</f>
        <v>0</v>
      </c>
      <c r="BE152" s="40">
        <f>+'Cu1'!BE152</f>
        <v>0</v>
      </c>
      <c r="BF152" s="40">
        <f>+'Cu1'!BF152</f>
        <v>0</v>
      </c>
      <c r="BG152" s="40">
        <f>+'Cu1'!BG152</f>
        <v>0</v>
      </c>
      <c r="BH152" s="40"/>
      <c r="BI152" s="40"/>
      <c r="BJ152" s="40"/>
      <c r="BK152" s="40"/>
      <c r="BL152" s="40"/>
      <c r="BM152" s="40"/>
    </row>
    <row r="153" spans="1:65" hidden="1">
      <c r="A153" s="36">
        <f>+'Cu1'!A153</f>
        <v>104</v>
      </c>
      <c r="B153" s="36">
        <f>+'Cu1'!B153</f>
        <v>0</v>
      </c>
      <c r="C153" s="29">
        <f>+'Cu1'!C153</f>
        <v>0</v>
      </c>
      <c r="D153" s="29">
        <f>+'Cu1'!D153</f>
        <v>0</v>
      </c>
      <c r="E153" s="29">
        <f>+'Cu1'!E153</f>
        <v>0</v>
      </c>
      <c r="F153" s="29">
        <f>+'Cu1'!F153</f>
        <v>0</v>
      </c>
      <c r="G153" s="29">
        <f>+'Cu1'!G153</f>
        <v>0</v>
      </c>
      <c r="H153" s="29">
        <f>+'Cu1'!H153</f>
        <v>0</v>
      </c>
      <c r="I153" s="29">
        <f>+'Cu1'!I153</f>
        <v>0</v>
      </c>
      <c r="J153" s="29">
        <f>+'Cu1'!J153</f>
        <v>0</v>
      </c>
      <c r="K153" s="29">
        <f>+'Cu1'!K153</f>
        <v>0</v>
      </c>
      <c r="L153" s="29">
        <f>+'Cu1'!L153</f>
        <v>0</v>
      </c>
      <c r="M153" s="29">
        <f>+'Cu1'!M153</f>
        <v>0</v>
      </c>
      <c r="N153" s="29">
        <f>+'Cu1'!N153</f>
        <v>0</v>
      </c>
      <c r="O153" s="29">
        <f>+'Cu1'!O153</f>
        <v>0</v>
      </c>
      <c r="P153" s="29">
        <f>+'Cu1'!P153</f>
        <v>0</v>
      </c>
      <c r="Q153" s="29">
        <f>+'Cu1'!Q153</f>
        <v>0</v>
      </c>
      <c r="R153" s="30">
        <f>+'Cu1'!R153</f>
        <v>0</v>
      </c>
      <c r="S153" s="28">
        <f>+'Cu1'!S153</f>
        <v>0</v>
      </c>
      <c r="T153" s="29">
        <f>+'Cu1'!T153</f>
        <v>0</v>
      </c>
      <c r="U153" s="29">
        <f>+'Cu1'!U153</f>
        <v>0</v>
      </c>
      <c r="V153" s="29">
        <f>+'Cu1'!V153</f>
        <v>0</v>
      </c>
      <c r="W153" s="29">
        <f>+'Cu1'!W153</f>
        <v>0</v>
      </c>
      <c r="X153" s="29">
        <f>+'Cu1'!X153</f>
        <v>0</v>
      </c>
      <c r="Y153" s="29">
        <f>+'Cu1'!Y153</f>
        <v>0</v>
      </c>
      <c r="Z153" s="29">
        <f>+'Cu1'!Z153</f>
        <v>0</v>
      </c>
      <c r="AA153" s="29">
        <f>+'Cu1'!AA153</f>
        <v>0</v>
      </c>
      <c r="AB153" s="28">
        <f>+'Cu1'!AB153</f>
        <v>0</v>
      </c>
      <c r="AC153" s="28">
        <f>+'Cu1'!AC153</f>
        <v>0</v>
      </c>
      <c r="AD153" s="28">
        <f>+'Cu1'!AD153</f>
        <v>0</v>
      </c>
      <c r="AE153" s="29">
        <f>+'Cu1'!AE153</f>
        <v>0</v>
      </c>
      <c r="AF153" s="29">
        <f>+'Cu1'!AF153</f>
        <v>0</v>
      </c>
      <c r="AG153" s="28">
        <f>+'Cu1'!AG153</f>
        <v>0</v>
      </c>
      <c r="AH153" s="28">
        <f>+'Cu1'!AH153</f>
        <v>0</v>
      </c>
      <c r="AI153" s="29">
        <f>+'Cu1'!AI153</f>
        <v>0</v>
      </c>
      <c r="AJ153" s="29">
        <f>+'Cu1'!AJ153</f>
        <v>0</v>
      </c>
      <c r="AK153" s="29">
        <f>+'Cu1'!AK153</f>
        <v>0</v>
      </c>
      <c r="AL153" s="29">
        <f>+'Cu1'!AL153</f>
        <v>0</v>
      </c>
      <c r="AM153" s="29">
        <f>+'Cu1'!AM153</f>
        <v>0</v>
      </c>
      <c r="AN153" s="29">
        <f>+'Cu1'!AN153</f>
        <v>0</v>
      </c>
      <c r="AO153" s="29">
        <f>+'Cu1'!AO153</f>
        <v>0</v>
      </c>
      <c r="AP153" s="29">
        <f>+'Cu1'!AP153</f>
        <v>0</v>
      </c>
      <c r="AQ153" s="29">
        <f>+'Cu1'!AQ153</f>
        <v>0</v>
      </c>
      <c r="AR153" s="29">
        <f>+'Cu1'!AR153</f>
        <v>0</v>
      </c>
      <c r="AS153" s="29">
        <f>+'Cu1'!AS153</f>
        <v>0</v>
      </c>
      <c r="AT153" s="29">
        <f>+'Cu1'!AT153</f>
        <v>0</v>
      </c>
      <c r="AU153" s="29">
        <f>+'Cu1'!AU153</f>
        <v>0</v>
      </c>
      <c r="AV153" s="29">
        <f>+'Cu1'!AV153</f>
        <v>0</v>
      </c>
      <c r="AW153" s="40">
        <f>+'Cu1'!AW153</f>
        <v>0</v>
      </c>
      <c r="AX153" s="40">
        <f>+'Cu1'!AX153</f>
        <v>0</v>
      </c>
      <c r="AY153" s="40">
        <f>+'Cu1'!AY153</f>
        <v>0</v>
      </c>
      <c r="AZ153" s="40">
        <f>+'Cu1'!AZ153</f>
        <v>0</v>
      </c>
      <c r="BA153" s="40">
        <f>+'Cu1'!BA153</f>
        <v>0</v>
      </c>
      <c r="BB153" s="40">
        <f>+'Cu1'!BB153</f>
        <v>0</v>
      </c>
      <c r="BC153" s="40">
        <f>+'Cu1'!BC153</f>
        <v>0</v>
      </c>
      <c r="BD153" s="40">
        <f>+'Cu1'!BD153</f>
        <v>0</v>
      </c>
      <c r="BE153" s="40">
        <f>+'Cu1'!BE153</f>
        <v>0</v>
      </c>
      <c r="BF153" s="40">
        <f>+'Cu1'!BF153</f>
        <v>0</v>
      </c>
      <c r="BG153" s="40">
        <f>+'Cu1'!BG153</f>
        <v>0</v>
      </c>
      <c r="BH153" s="40"/>
      <c r="BI153" s="40"/>
      <c r="BJ153" s="40"/>
      <c r="BK153" s="40"/>
      <c r="BL153" s="40"/>
      <c r="BM153" s="40"/>
    </row>
    <row r="154" spans="1:65" hidden="1">
      <c r="A154" s="36">
        <f>+'Cu1'!A154</f>
        <v>105</v>
      </c>
      <c r="B154" s="36">
        <f>+'Cu1'!B154</f>
        <v>0</v>
      </c>
      <c r="C154" s="29">
        <f>+'Cu1'!C154</f>
        <v>0</v>
      </c>
      <c r="D154" s="29">
        <f>+'Cu1'!D154</f>
        <v>0</v>
      </c>
      <c r="E154" s="29">
        <f>+'Cu1'!E154</f>
        <v>0</v>
      </c>
      <c r="F154" s="29">
        <f>+'Cu1'!F154</f>
        <v>0</v>
      </c>
      <c r="G154" s="29">
        <f>+'Cu1'!G154</f>
        <v>0</v>
      </c>
      <c r="H154" s="29">
        <f>+'Cu1'!H154</f>
        <v>0</v>
      </c>
      <c r="I154" s="29">
        <f>+'Cu1'!I154</f>
        <v>0</v>
      </c>
      <c r="J154" s="29">
        <f>+'Cu1'!J154</f>
        <v>0</v>
      </c>
      <c r="K154" s="29">
        <f>+'Cu1'!K154</f>
        <v>0</v>
      </c>
      <c r="L154" s="29">
        <f>+'Cu1'!L154</f>
        <v>0</v>
      </c>
      <c r="M154" s="29">
        <f>+'Cu1'!M154</f>
        <v>0</v>
      </c>
      <c r="N154" s="29">
        <f>+'Cu1'!N154</f>
        <v>0</v>
      </c>
      <c r="O154" s="29">
        <f>+'Cu1'!O154</f>
        <v>0</v>
      </c>
      <c r="P154" s="29">
        <f>+'Cu1'!P154</f>
        <v>0</v>
      </c>
      <c r="Q154" s="29">
        <f>+'Cu1'!Q154</f>
        <v>0</v>
      </c>
      <c r="R154" s="30">
        <f>+'Cu1'!R154</f>
        <v>0</v>
      </c>
      <c r="S154" s="28">
        <f>+'Cu1'!S154</f>
        <v>0</v>
      </c>
      <c r="T154" s="29">
        <f>+'Cu1'!T154</f>
        <v>0</v>
      </c>
      <c r="U154" s="29">
        <f>+'Cu1'!U154</f>
        <v>0</v>
      </c>
      <c r="V154" s="29">
        <f>+'Cu1'!V154</f>
        <v>0</v>
      </c>
      <c r="W154" s="29">
        <f>+'Cu1'!W154</f>
        <v>0</v>
      </c>
      <c r="X154" s="29">
        <f>+'Cu1'!X154</f>
        <v>0</v>
      </c>
      <c r="Y154" s="29">
        <f>+'Cu1'!Y154</f>
        <v>0</v>
      </c>
      <c r="Z154" s="29">
        <f>+'Cu1'!Z154</f>
        <v>0</v>
      </c>
      <c r="AA154" s="29">
        <f>+'Cu1'!AA154</f>
        <v>0</v>
      </c>
      <c r="AB154" s="28">
        <f>+'Cu1'!AB154</f>
        <v>0</v>
      </c>
      <c r="AC154" s="28">
        <f>+'Cu1'!AC154</f>
        <v>0</v>
      </c>
      <c r="AD154" s="28">
        <f>+'Cu1'!AD154</f>
        <v>0</v>
      </c>
      <c r="AE154" s="29">
        <f>+'Cu1'!AE154</f>
        <v>0</v>
      </c>
      <c r="AF154" s="29">
        <f>+'Cu1'!AF154</f>
        <v>0</v>
      </c>
      <c r="AG154" s="28">
        <f>+'Cu1'!AG154</f>
        <v>0</v>
      </c>
      <c r="AH154" s="28">
        <f>+'Cu1'!AH154</f>
        <v>0</v>
      </c>
      <c r="AI154" s="29">
        <f>+'Cu1'!AI154</f>
        <v>0</v>
      </c>
      <c r="AJ154" s="29">
        <f>+'Cu1'!AJ154</f>
        <v>0</v>
      </c>
      <c r="AK154" s="29">
        <f>+'Cu1'!AK154</f>
        <v>0</v>
      </c>
      <c r="AL154" s="29">
        <f>+'Cu1'!AL154</f>
        <v>0</v>
      </c>
      <c r="AM154" s="29">
        <f>+'Cu1'!AM154</f>
        <v>0</v>
      </c>
      <c r="AN154" s="29">
        <f>+'Cu1'!AN154</f>
        <v>0</v>
      </c>
      <c r="AO154" s="29">
        <f>+'Cu1'!AO154</f>
        <v>0</v>
      </c>
      <c r="AP154" s="29">
        <f>+'Cu1'!AP154</f>
        <v>0</v>
      </c>
      <c r="AQ154" s="29">
        <f>+'Cu1'!AQ154</f>
        <v>0</v>
      </c>
      <c r="AR154" s="29">
        <f>+'Cu1'!AR154</f>
        <v>0</v>
      </c>
      <c r="AS154" s="29">
        <f>+'Cu1'!AS154</f>
        <v>0</v>
      </c>
      <c r="AT154" s="29">
        <f>+'Cu1'!AT154</f>
        <v>0</v>
      </c>
      <c r="AU154" s="29">
        <f>+'Cu1'!AU154</f>
        <v>0</v>
      </c>
      <c r="AV154" s="29">
        <f>+'Cu1'!AV154</f>
        <v>0</v>
      </c>
      <c r="AW154" s="40">
        <f>+'Cu1'!AW154</f>
        <v>0</v>
      </c>
      <c r="AX154" s="40">
        <f>+'Cu1'!AX154</f>
        <v>0</v>
      </c>
      <c r="AY154" s="40">
        <f>+'Cu1'!AY154</f>
        <v>0</v>
      </c>
      <c r="AZ154" s="40">
        <f>+'Cu1'!AZ154</f>
        <v>0</v>
      </c>
      <c r="BA154" s="40">
        <f>+'Cu1'!BA154</f>
        <v>0</v>
      </c>
      <c r="BB154" s="40">
        <f>+'Cu1'!BB154</f>
        <v>0</v>
      </c>
      <c r="BC154" s="40">
        <f>+'Cu1'!BC154</f>
        <v>0</v>
      </c>
      <c r="BD154" s="40">
        <f>+'Cu1'!BD154</f>
        <v>0</v>
      </c>
      <c r="BE154" s="40">
        <f>+'Cu1'!BE154</f>
        <v>0</v>
      </c>
      <c r="BF154" s="40">
        <f>+'Cu1'!BF154</f>
        <v>0</v>
      </c>
      <c r="BG154" s="40">
        <f>+'Cu1'!BG154</f>
        <v>0</v>
      </c>
      <c r="BH154" s="40"/>
      <c r="BI154" s="40"/>
      <c r="BJ154" s="40"/>
      <c r="BK154" s="40"/>
      <c r="BL154" s="40"/>
      <c r="BM154" s="40"/>
    </row>
    <row r="155" spans="1:65" hidden="1">
      <c r="A155" s="36">
        <f>+'Cu1'!A155</f>
        <v>106</v>
      </c>
      <c r="B155" s="36">
        <f>+'Cu1'!B155</f>
        <v>0</v>
      </c>
      <c r="C155" s="29">
        <f>+'Cu1'!C155</f>
        <v>0</v>
      </c>
      <c r="D155" s="29">
        <f>+'Cu1'!D155</f>
        <v>0</v>
      </c>
      <c r="E155" s="29">
        <f>+'Cu1'!E155</f>
        <v>0</v>
      </c>
      <c r="F155" s="29">
        <f>+'Cu1'!F155</f>
        <v>0</v>
      </c>
      <c r="G155" s="29">
        <f>+'Cu1'!G155</f>
        <v>0</v>
      </c>
      <c r="H155" s="29">
        <f>+'Cu1'!H155</f>
        <v>0</v>
      </c>
      <c r="I155" s="29">
        <f>+'Cu1'!I155</f>
        <v>0</v>
      </c>
      <c r="J155" s="29">
        <f>+'Cu1'!J155</f>
        <v>0</v>
      </c>
      <c r="K155" s="29">
        <f>+'Cu1'!K155</f>
        <v>0</v>
      </c>
      <c r="L155" s="29">
        <f>+'Cu1'!L155</f>
        <v>0</v>
      </c>
      <c r="M155" s="29">
        <f>+'Cu1'!M155</f>
        <v>0</v>
      </c>
      <c r="N155" s="29">
        <f>+'Cu1'!N155</f>
        <v>0</v>
      </c>
      <c r="O155" s="29">
        <f>+'Cu1'!O155</f>
        <v>0</v>
      </c>
      <c r="P155" s="29">
        <f>+'Cu1'!P155</f>
        <v>0</v>
      </c>
      <c r="Q155" s="29">
        <f>+'Cu1'!Q155</f>
        <v>0</v>
      </c>
      <c r="R155" s="30">
        <f>+'Cu1'!R155</f>
        <v>0</v>
      </c>
      <c r="S155" s="28">
        <f>+'Cu1'!S155</f>
        <v>0</v>
      </c>
      <c r="T155" s="29">
        <f>+'Cu1'!T155</f>
        <v>0</v>
      </c>
      <c r="U155" s="29">
        <f>+'Cu1'!U155</f>
        <v>0</v>
      </c>
      <c r="V155" s="29">
        <f>+'Cu1'!V155</f>
        <v>0</v>
      </c>
      <c r="W155" s="29">
        <f>+'Cu1'!W155</f>
        <v>0</v>
      </c>
      <c r="X155" s="29">
        <f>+'Cu1'!X155</f>
        <v>0</v>
      </c>
      <c r="Y155" s="29">
        <f>+'Cu1'!Y155</f>
        <v>0</v>
      </c>
      <c r="Z155" s="29">
        <f>+'Cu1'!Z155</f>
        <v>0</v>
      </c>
      <c r="AA155" s="29">
        <f>+'Cu1'!AA155</f>
        <v>0</v>
      </c>
      <c r="AB155" s="28">
        <f>+'Cu1'!AB155</f>
        <v>0</v>
      </c>
      <c r="AC155" s="28">
        <f>+'Cu1'!AC155</f>
        <v>0</v>
      </c>
      <c r="AD155" s="28">
        <f>+'Cu1'!AD155</f>
        <v>0</v>
      </c>
      <c r="AE155" s="29">
        <f>+'Cu1'!AE155</f>
        <v>0</v>
      </c>
      <c r="AF155" s="29">
        <f>+'Cu1'!AF155</f>
        <v>0</v>
      </c>
      <c r="AG155" s="28">
        <f>+'Cu1'!AG155</f>
        <v>0</v>
      </c>
      <c r="AH155" s="28">
        <f>+'Cu1'!AH155</f>
        <v>0</v>
      </c>
      <c r="AI155" s="29">
        <f>+'Cu1'!AI155</f>
        <v>0</v>
      </c>
      <c r="AJ155" s="29">
        <f>+'Cu1'!AJ155</f>
        <v>0</v>
      </c>
      <c r="AK155" s="29">
        <f>+'Cu1'!AK155</f>
        <v>0</v>
      </c>
      <c r="AL155" s="29">
        <f>+'Cu1'!AL155</f>
        <v>0</v>
      </c>
      <c r="AM155" s="29">
        <f>+'Cu1'!AM155</f>
        <v>0</v>
      </c>
      <c r="AN155" s="29">
        <f>+'Cu1'!AN155</f>
        <v>0</v>
      </c>
      <c r="AO155" s="29">
        <f>+'Cu1'!AO155</f>
        <v>0</v>
      </c>
      <c r="AP155" s="29">
        <f>+'Cu1'!AP155</f>
        <v>0</v>
      </c>
      <c r="AQ155" s="29">
        <f>+'Cu1'!AQ155</f>
        <v>0</v>
      </c>
      <c r="AR155" s="29">
        <f>+'Cu1'!AR155</f>
        <v>0</v>
      </c>
      <c r="AS155" s="29">
        <f>+'Cu1'!AS155</f>
        <v>0</v>
      </c>
      <c r="AT155" s="29">
        <f>+'Cu1'!AT155</f>
        <v>0</v>
      </c>
      <c r="AU155" s="29">
        <f>+'Cu1'!AU155</f>
        <v>0</v>
      </c>
      <c r="AV155" s="29">
        <f>+'Cu1'!AV155</f>
        <v>0</v>
      </c>
      <c r="AW155" s="40">
        <f>+'Cu1'!AW155</f>
        <v>0</v>
      </c>
      <c r="AX155" s="40">
        <f>+'Cu1'!AX155</f>
        <v>0</v>
      </c>
      <c r="AY155" s="40">
        <f>+'Cu1'!AY155</f>
        <v>0</v>
      </c>
      <c r="AZ155" s="40">
        <f>+'Cu1'!AZ155</f>
        <v>0</v>
      </c>
      <c r="BA155" s="40">
        <f>+'Cu1'!BA155</f>
        <v>0</v>
      </c>
      <c r="BB155" s="40">
        <f>+'Cu1'!BB155</f>
        <v>0</v>
      </c>
      <c r="BC155" s="40">
        <f>+'Cu1'!BC155</f>
        <v>0</v>
      </c>
      <c r="BD155" s="40">
        <f>+'Cu1'!BD155</f>
        <v>0</v>
      </c>
      <c r="BE155" s="40">
        <f>+'Cu1'!BE155</f>
        <v>0</v>
      </c>
      <c r="BF155" s="40">
        <f>+'Cu1'!BF155</f>
        <v>0</v>
      </c>
      <c r="BG155" s="40">
        <f>+'Cu1'!BG155</f>
        <v>0</v>
      </c>
      <c r="BH155" s="40"/>
      <c r="BI155" s="40"/>
      <c r="BJ155" s="40"/>
      <c r="BK155" s="40"/>
      <c r="BL155" s="40"/>
      <c r="BM155" s="40"/>
    </row>
    <row r="156" spans="1:65" hidden="1">
      <c r="A156" s="36">
        <f>+'Cu1'!A156</f>
        <v>107</v>
      </c>
      <c r="B156" s="36">
        <f>+'Cu1'!B156</f>
        <v>0</v>
      </c>
      <c r="C156" s="29">
        <f>+'Cu1'!C156</f>
        <v>0</v>
      </c>
      <c r="D156" s="29">
        <f>+'Cu1'!D156</f>
        <v>0</v>
      </c>
      <c r="E156" s="29">
        <f>+'Cu1'!E156</f>
        <v>0</v>
      </c>
      <c r="F156" s="29">
        <f>+'Cu1'!F156</f>
        <v>0</v>
      </c>
      <c r="G156" s="29">
        <f>+'Cu1'!G156</f>
        <v>0</v>
      </c>
      <c r="H156" s="29">
        <f>+'Cu1'!H156</f>
        <v>0</v>
      </c>
      <c r="I156" s="29">
        <f>+'Cu1'!I156</f>
        <v>0</v>
      </c>
      <c r="J156" s="29">
        <f>+'Cu1'!J156</f>
        <v>0</v>
      </c>
      <c r="K156" s="29">
        <f>+'Cu1'!K156</f>
        <v>0</v>
      </c>
      <c r="L156" s="29">
        <f>+'Cu1'!L156</f>
        <v>0</v>
      </c>
      <c r="M156" s="29">
        <f>+'Cu1'!M156</f>
        <v>0</v>
      </c>
      <c r="N156" s="29">
        <f>+'Cu1'!N156</f>
        <v>0</v>
      </c>
      <c r="O156" s="29">
        <f>+'Cu1'!O156</f>
        <v>0</v>
      </c>
      <c r="P156" s="29">
        <f>+'Cu1'!P156</f>
        <v>0</v>
      </c>
      <c r="Q156" s="29">
        <f>+'Cu1'!Q156</f>
        <v>0</v>
      </c>
      <c r="R156" s="30">
        <f>+'Cu1'!R156</f>
        <v>0</v>
      </c>
      <c r="S156" s="28">
        <f>+'Cu1'!S156</f>
        <v>0</v>
      </c>
      <c r="T156" s="29">
        <f>+'Cu1'!T156</f>
        <v>0</v>
      </c>
      <c r="U156" s="29">
        <f>+'Cu1'!U156</f>
        <v>0</v>
      </c>
      <c r="V156" s="29">
        <f>+'Cu1'!V156</f>
        <v>0</v>
      </c>
      <c r="W156" s="29">
        <f>+'Cu1'!W156</f>
        <v>0</v>
      </c>
      <c r="X156" s="29">
        <f>+'Cu1'!X156</f>
        <v>0</v>
      </c>
      <c r="Y156" s="29">
        <f>+'Cu1'!Y156</f>
        <v>0</v>
      </c>
      <c r="Z156" s="29">
        <f>+'Cu1'!Z156</f>
        <v>0</v>
      </c>
      <c r="AA156" s="29">
        <f>+'Cu1'!AA156</f>
        <v>0</v>
      </c>
      <c r="AB156" s="28">
        <f>+'Cu1'!AB156</f>
        <v>0</v>
      </c>
      <c r="AC156" s="28">
        <f>+'Cu1'!AC156</f>
        <v>0</v>
      </c>
      <c r="AD156" s="28">
        <f>+'Cu1'!AD156</f>
        <v>0</v>
      </c>
      <c r="AE156" s="29">
        <f>+'Cu1'!AE156</f>
        <v>0</v>
      </c>
      <c r="AF156" s="29">
        <f>+'Cu1'!AF156</f>
        <v>0</v>
      </c>
      <c r="AG156" s="28">
        <f>+'Cu1'!AG156</f>
        <v>0</v>
      </c>
      <c r="AH156" s="28">
        <f>+'Cu1'!AH156</f>
        <v>0</v>
      </c>
      <c r="AI156" s="29">
        <f>+'Cu1'!AI156</f>
        <v>0</v>
      </c>
      <c r="AJ156" s="29">
        <f>+'Cu1'!AJ156</f>
        <v>0</v>
      </c>
      <c r="AK156" s="29">
        <f>+'Cu1'!AK156</f>
        <v>0</v>
      </c>
      <c r="AL156" s="29">
        <f>+'Cu1'!AL156</f>
        <v>0</v>
      </c>
      <c r="AM156" s="29">
        <f>+'Cu1'!AM156</f>
        <v>0</v>
      </c>
      <c r="AN156" s="29">
        <f>+'Cu1'!AN156</f>
        <v>0</v>
      </c>
      <c r="AO156" s="29">
        <f>+'Cu1'!AO156</f>
        <v>0</v>
      </c>
      <c r="AP156" s="29">
        <f>+'Cu1'!AP156</f>
        <v>0</v>
      </c>
      <c r="AQ156" s="29">
        <f>+'Cu1'!AQ156</f>
        <v>0</v>
      </c>
      <c r="AR156" s="29">
        <f>+'Cu1'!AR156</f>
        <v>0</v>
      </c>
      <c r="AS156" s="29">
        <f>+'Cu1'!AS156</f>
        <v>0</v>
      </c>
      <c r="AT156" s="29">
        <f>+'Cu1'!AT156</f>
        <v>0</v>
      </c>
      <c r="AU156" s="29">
        <f>+'Cu1'!AU156</f>
        <v>0</v>
      </c>
      <c r="AV156" s="29">
        <f>+'Cu1'!AV156</f>
        <v>0</v>
      </c>
      <c r="AW156" s="40">
        <f>+'Cu1'!AW156</f>
        <v>0</v>
      </c>
      <c r="AX156" s="40">
        <f>+'Cu1'!AX156</f>
        <v>0</v>
      </c>
      <c r="AY156" s="40">
        <f>+'Cu1'!AY156</f>
        <v>0</v>
      </c>
      <c r="AZ156" s="40">
        <f>+'Cu1'!AZ156</f>
        <v>0</v>
      </c>
      <c r="BA156" s="40">
        <f>+'Cu1'!BA156</f>
        <v>0</v>
      </c>
      <c r="BB156" s="40">
        <f>+'Cu1'!BB156</f>
        <v>0</v>
      </c>
      <c r="BC156" s="40">
        <f>+'Cu1'!BC156</f>
        <v>0</v>
      </c>
      <c r="BD156" s="40">
        <f>+'Cu1'!BD156</f>
        <v>0</v>
      </c>
      <c r="BE156" s="40">
        <f>+'Cu1'!BE156</f>
        <v>0</v>
      </c>
      <c r="BF156" s="40">
        <f>+'Cu1'!BF156</f>
        <v>0</v>
      </c>
      <c r="BG156" s="40">
        <f>+'Cu1'!BG156</f>
        <v>0</v>
      </c>
      <c r="BH156" s="40"/>
      <c r="BI156" s="40"/>
      <c r="BJ156" s="40"/>
      <c r="BK156" s="40"/>
      <c r="BL156" s="40"/>
      <c r="BM156" s="40"/>
    </row>
    <row r="157" spans="1:65" hidden="1">
      <c r="A157" s="36">
        <f>+'Cu1'!A157</f>
        <v>108</v>
      </c>
      <c r="B157" s="36">
        <f>+'Cu1'!B157</f>
        <v>0</v>
      </c>
      <c r="C157" s="29">
        <f>+'Cu1'!C157</f>
        <v>0</v>
      </c>
      <c r="D157" s="29">
        <f>+'Cu1'!D157</f>
        <v>0</v>
      </c>
      <c r="E157" s="29">
        <f>+'Cu1'!E157</f>
        <v>0</v>
      </c>
      <c r="F157" s="29">
        <f>+'Cu1'!F157</f>
        <v>0</v>
      </c>
      <c r="G157" s="29">
        <f>+'Cu1'!G157</f>
        <v>0</v>
      </c>
      <c r="H157" s="29">
        <f>+'Cu1'!H157</f>
        <v>0</v>
      </c>
      <c r="I157" s="29">
        <f>+'Cu1'!I157</f>
        <v>0</v>
      </c>
      <c r="J157" s="29">
        <f>+'Cu1'!J157</f>
        <v>0</v>
      </c>
      <c r="K157" s="29">
        <f>+'Cu1'!K157</f>
        <v>0</v>
      </c>
      <c r="L157" s="29">
        <f>+'Cu1'!L157</f>
        <v>0</v>
      </c>
      <c r="M157" s="29">
        <f>+'Cu1'!M157</f>
        <v>0</v>
      </c>
      <c r="N157" s="29">
        <f>+'Cu1'!N157</f>
        <v>0</v>
      </c>
      <c r="O157" s="29">
        <f>+'Cu1'!O157</f>
        <v>0</v>
      </c>
      <c r="P157" s="29">
        <f>+'Cu1'!P157</f>
        <v>0</v>
      </c>
      <c r="Q157" s="29">
        <f>+'Cu1'!Q157</f>
        <v>0</v>
      </c>
      <c r="R157" s="30">
        <f>+'Cu1'!R157</f>
        <v>0</v>
      </c>
      <c r="S157" s="28">
        <f>+'Cu1'!S157</f>
        <v>0</v>
      </c>
      <c r="T157" s="29">
        <f>+'Cu1'!T157</f>
        <v>0</v>
      </c>
      <c r="U157" s="29">
        <f>+'Cu1'!U157</f>
        <v>0</v>
      </c>
      <c r="V157" s="29">
        <f>+'Cu1'!V157</f>
        <v>0</v>
      </c>
      <c r="W157" s="29">
        <f>+'Cu1'!W157</f>
        <v>0</v>
      </c>
      <c r="X157" s="29">
        <f>+'Cu1'!X157</f>
        <v>0</v>
      </c>
      <c r="Y157" s="29">
        <f>+'Cu1'!Y157</f>
        <v>0</v>
      </c>
      <c r="Z157" s="29">
        <f>+'Cu1'!Z157</f>
        <v>0</v>
      </c>
      <c r="AA157" s="29">
        <f>+'Cu1'!AA157</f>
        <v>0</v>
      </c>
      <c r="AB157" s="28">
        <f>+'Cu1'!AB157</f>
        <v>0</v>
      </c>
      <c r="AC157" s="28">
        <f>+'Cu1'!AC157</f>
        <v>0</v>
      </c>
      <c r="AD157" s="28">
        <f>+'Cu1'!AD157</f>
        <v>0</v>
      </c>
      <c r="AE157" s="29">
        <f>+'Cu1'!AE157</f>
        <v>0</v>
      </c>
      <c r="AF157" s="29">
        <f>+'Cu1'!AF157</f>
        <v>0</v>
      </c>
      <c r="AG157" s="28">
        <f>+'Cu1'!AG157</f>
        <v>0</v>
      </c>
      <c r="AH157" s="28">
        <f>+'Cu1'!AH157</f>
        <v>0</v>
      </c>
      <c r="AI157" s="29">
        <f>+'Cu1'!AI157</f>
        <v>0</v>
      </c>
      <c r="AJ157" s="29">
        <f>+'Cu1'!AJ157</f>
        <v>0</v>
      </c>
      <c r="AK157" s="29">
        <f>+'Cu1'!AK157</f>
        <v>0</v>
      </c>
      <c r="AL157" s="29">
        <f>+'Cu1'!AL157</f>
        <v>0</v>
      </c>
      <c r="AM157" s="29">
        <f>+'Cu1'!AM157</f>
        <v>0</v>
      </c>
      <c r="AN157" s="29">
        <f>+'Cu1'!AN157</f>
        <v>0</v>
      </c>
      <c r="AO157" s="29">
        <f>+'Cu1'!AO157</f>
        <v>0</v>
      </c>
      <c r="AP157" s="29">
        <f>+'Cu1'!AP157</f>
        <v>0</v>
      </c>
      <c r="AQ157" s="29">
        <f>+'Cu1'!AQ157</f>
        <v>0</v>
      </c>
      <c r="AR157" s="29">
        <f>+'Cu1'!AR157</f>
        <v>0</v>
      </c>
      <c r="AS157" s="29">
        <f>+'Cu1'!AS157</f>
        <v>0</v>
      </c>
      <c r="AT157" s="29">
        <f>+'Cu1'!AT157</f>
        <v>0</v>
      </c>
      <c r="AU157" s="29">
        <f>+'Cu1'!AU157</f>
        <v>0</v>
      </c>
      <c r="AV157" s="29">
        <f>+'Cu1'!AV157</f>
        <v>0</v>
      </c>
      <c r="AW157" s="40">
        <f>+'Cu1'!AW157</f>
        <v>0</v>
      </c>
      <c r="AX157" s="40">
        <f>+'Cu1'!AX157</f>
        <v>0</v>
      </c>
      <c r="AY157" s="40">
        <f>+'Cu1'!AY157</f>
        <v>0</v>
      </c>
      <c r="AZ157" s="40">
        <f>+'Cu1'!AZ157</f>
        <v>0</v>
      </c>
      <c r="BA157" s="40">
        <f>+'Cu1'!BA157</f>
        <v>0</v>
      </c>
      <c r="BB157" s="40">
        <f>+'Cu1'!BB157</f>
        <v>0</v>
      </c>
      <c r="BC157" s="40">
        <f>+'Cu1'!BC157</f>
        <v>0</v>
      </c>
      <c r="BD157" s="40">
        <f>+'Cu1'!BD157</f>
        <v>0</v>
      </c>
      <c r="BE157" s="40">
        <f>+'Cu1'!BE157</f>
        <v>0</v>
      </c>
      <c r="BF157" s="40">
        <f>+'Cu1'!BF157</f>
        <v>0</v>
      </c>
      <c r="BG157" s="40">
        <f>+'Cu1'!BG157</f>
        <v>0</v>
      </c>
      <c r="BH157" s="40"/>
      <c r="BI157" s="40"/>
      <c r="BJ157" s="40"/>
      <c r="BK157" s="40"/>
      <c r="BL157" s="40"/>
      <c r="BM157" s="40"/>
    </row>
    <row r="158" spans="1:65" hidden="1">
      <c r="A158" s="36">
        <f>+'Cu1'!A158</f>
        <v>109</v>
      </c>
      <c r="B158" s="36">
        <f>+'Cu1'!B158</f>
        <v>0</v>
      </c>
      <c r="C158" s="29">
        <f>+'Cu1'!C158</f>
        <v>0</v>
      </c>
      <c r="D158" s="29" t="str">
        <f>+'Cu1'!D158</f>
        <v>Preparació per 0</v>
      </c>
      <c r="E158" s="29">
        <f>+'Cu1'!E158</f>
        <v>0</v>
      </c>
      <c r="F158" s="29">
        <f>+'Cu1'!F158</f>
        <v>0</v>
      </c>
      <c r="G158" s="29">
        <f>+'Cu1'!G158</f>
        <v>0</v>
      </c>
      <c r="H158" s="29">
        <f>+'Cu1'!H158</f>
        <v>0</v>
      </c>
      <c r="I158" s="29">
        <f>+'Cu1'!I158</f>
        <v>0</v>
      </c>
      <c r="J158" s="29">
        <f>+'Cu1'!J158</f>
        <v>0</v>
      </c>
      <c r="K158" s="29">
        <f>+'Cu1'!K158</f>
        <v>0</v>
      </c>
      <c r="L158" s="29">
        <f>+'Cu1'!L158</f>
        <v>0</v>
      </c>
      <c r="M158" s="29">
        <f>+'Cu1'!M158</f>
        <v>0</v>
      </c>
      <c r="N158" s="29">
        <f>+'Cu1'!N158</f>
        <v>0</v>
      </c>
      <c r="O158" s="29">
        <f>+'Cu1'!O158</f>
        <v>0</v>
      </c>
      <c r="P158" s="29">
        <f>+'Cu1'!P158</f>
        <v>0</v>
      </c>
      <c r="Q158" s="29">
        <f>+'Cu1'!Q158</f>
        <v>0</v>
      </c>
      <c r="R158" s="30">
        <f>+'Cu1'!R158</f>
        <v>0</v>
      </c>
      <c r="S158" s="28">
        <f>+'Cu1'!S158</f>
        <v>0</v>
      </c>
      <c r="T158" s="29">
        <f>+'Cu1'!T158</f>
        <v>0</v>
      </c>
      <c r="U158" s="29">
        <f>+'Cu1'!U158</f>
        <v>0</v>
      </c>
      <c r="V158" s="29">
        <f>+'Cu1'!V158</f>
        <v>0</v>
      </c>
      <c r="W158" s="29">
        <f>+'Cu1'!W158</f>
        <v>0</v>
      </c>
      <c r="X158" s="29">
        <f>+'Cu1'!X158</f>
        <v>0</v>
      </c>
      <c r="Y158" s="29">
        <f>+'Cu1'!Y158</f>
        <v>0</v>
      </c>
      <c r="Z158" s="29">
        <f>+'Cu1'!Z158</f>
        <v>0</v>
      </c>
      <c r="AA158" s="29">
        <f>+'Cu1'!AA158</f>
        <v>0</v>
      </c>
      <c r="AB158" s="28">
        <f>+'Cu1'!AB158</f>
        <v>0</v>
      </c>
      <c r="AC158" s="28">
        <f>+'Cu1'!AC158</f>
        <v>0</v>
      </c>
      <c r="AD158" s="28">
        <f>+'Cu1'!AD158</f>
        <v>0</v>
      </c>
      <c r="AE158" s="29">
        <f>+'Cu1'!AE158</f>
        <v>0</v>
      </c>
      <c r="AF158" s="29">
        <f>+'Cu1'!AF158</f>
        <v>0</v>
      </c>
      <c r="AG158" s="28">
        <f>+'Cu1'!AG158</f>
        <v>0</v>
      </c>
      <c r="AH158" s="28">
        <f>+'Cu1'!AH158</f>
        <v>0</v>
      </c>
      <c r="AI158" s="29">
        <f>+'Cu1'!AI158</f>
        <v>0</v>
      </c>
      <c r="AJ158" s="29">
        <f>+'Cu1'!AJ158</f>
        <v>0</v>
      </c>
      <c r="AK158" s="29">
        <f>+'Cu1'!AK158</f>
        <v>0</v>
      </c>
      <c r="AL158" s="29">
        <f>+'Cu1'!AL158</f>
        <v>0</v>
      </c>
      <c r="AM158" s="29">
        <f>+'Cu1'!AM158</f>
        <v>0</v>
      </c>
      <c r="AN158" s="29">
        <f>+'Cu1'!AN158</f>
        <v>0</v>
      </c>
      <c r="AO158" s="29">
        <f>+'Cu1'!AO158</f>
        <v>0</v>
      </c>
      <c r="AP158" s="29">
        <f>+'Cu1'!AP158</f>
        <v>0</v>
      </c>
      <c r="AQ158" s="29">
        <f>+'Cu1'!AQ158</f>
        <v>0</v>
      </c>
      <c r="AR158" s="29">
        <f>+'Cu1'!AR158</f>
        <v>0</v>
      </c>
      <c r="AS158" s="29">
        <f>+'Cu1'!AS158</f>
        <v>0</v>
      </c>
      <c r="AT158" s="29">
        <f>+'Cu1'!AT158</f>
        <v>0</v>
      </c>
      <c r="AU158" s="29">
        <f>+'Cu1'!AU158</f>
        <v>0</v>
      </c>
      <c r="AV158" s="29">
        <f>+'Cu1'!AV158</f>
        <v>0</v>
      </c>
      <c r="AW158" s="40">
        <f>+'Cu1'!AW158</f>
        <v>0</v>
      </c>
      <c r="AX158" s="40">
        <f>+'Cu1'!AX158</f>
        <v>0</v>
      </c>
      <c r="AY158" s="40">
        <f>+'Cu1'!AY158</f>
        <v>0</v>
      </c>
      <c r="AZ158" s="40">
        <f>+'Cu1'!AZ158</f>
        <v>0</v>
      </c>
      <c r="BA158" s="40">
        <f>+'Cu1'!BA158</f>
        <v>0</v>
      </c>
      <c r="BB158" s="40">
        <f>+'Cu1'!BB158</f>
        <v>0</v>
      </c>
      <c r="BC158" s="40">
        <f>+'Cu1'!BC158</f>
        <v>0</v>
      </c>
      <c r="BD158" s="40">
        <f>+'Cu1'!BD158</f>
        <v>0</v>
      </c>
      <c r="BE158" s="40">
        <f>+'Cu1'!BE158</f>
        <v>0</v>
      </c>
      <c r="BF158" s="40">
        <f>+'Cu1'!BF158</f>
        <v>0</v>
      </c>
      <c r="BG158" s="40">
        <f>+'Cu1'!BG158</f>
        <v>0</v>
      </c>
      <c r="BH158" s="40"/>
      <c r="BI158" s="40"/>
      <c r="BJ158" s="40"/>
      <c r="BK158" s="40"/>
      <c r="BL158" s="40"/>
      <c r="BM158" s="40"/>
    </row>
    <row r="159" spans="1:65" hidden="1">
      <c r="A159" s="36">
        <f>+'Cu1'!A159</f>
        <v>110</v>
      </c>
      <c r="B159" s="36">
        <f>+'Cu1'!B159</f>
        <v>0</v>
      </c>
      <c r="C159" s="29">
        <f>+'Cu1'!C159</f>
        <v>0</v>
      </c>
      <c r="D159" s="29">
        <f>+'Cu1'!D159</f>
        <v>0</v>
      </c>
      <c r="E159" s="29">
        <f>+'Cu1'!E159</f>
        <v>1</v>
      </c>
      <c r="F159" s="29">
        <f>+'Cu1'!F159</f>
        <v>0</v>
      </c>
      <c r="G159" s="29">
        <f>+'Cu1'!G159</f>
        <v>0</v>
      </c>
      <c r="H159" s="29">
        <f>+'Cu1'!H159</f>
        <v>0</v>
      </c>
      <c r="I159" s="29">
        <f>+'Cu1'!I159</f>
        <v>0</v>
      </c>
      <c r="J159" s="29">
        <f>+'Cu1'!J159</f>
        <v>0</v>
      </c>
      <c r="K159" s="29">
        <f>+'Cu1'!K159</f>
        <v>0</v>
      </c>
      <c r="L159" s="29">
        <f>+'Cu1'!L159</f>
        <v>0</v>
      </c>
      <c r="M159" s="29">
        <f>+'Cu1'!M159</f>
        <v>0</v>
      </c>
      <c r="N159" s="29">
        <f>+'Cu1'!N159</f>
        <v>0</v>
      </c>
      <c r="O159" s="29">
        <f>+'Cu1'!O159</f>
        <v>0</v>
      </c>
      <c r="P159" s="29">
        <f>+'Cu1'!P159</f>
        <v>0</v>
      </c>
      <c r="Q159" s="29">
        <f>+'Cu1'!Q159</f>
        <v>0</v>
      </c>
      <c r="R159" s="30">
        <f>+'Cu1'!R159</f>
        <v>0</v>
      </c>
      <c r="S159" s="28">
        <f>+'Cu1'!S159</f>
        <v>0</v>
      </c>
      <c r="T159" s="29">
        <f>+'Cu1'!T159</f>
        <v>0</v>
      </c>
      <c r="U159" s="29">
        <f>+'Cu1'!U159</f>
        <v>0</v>
      </c>
      <c r="V159" s="29">
        <f>+'Cu1'!V159</f>
        <v>0</v>
      </c>
      <c r="W159" s="29">
        <f>+'Cu1'!W159</f>
        <v>0</v>
      </c>
      <c r="X159" s="29">
        <f>+'Cu1'!X159</f>
        <v>0</v>
      </c>
      <c r="Y159" s="29">
        <f>+'Cu1'!Y159</f>
        <v>0</v>
      </c>
      <c r="Z159" s="29">
        <f>+'Cu1'!Z159</f>
        <v>0</v>
      </c>
      <c r="AA159" s="29">
        <f>+'Cu1'!AA159</f>
        <v>0</v>
      </c>
      <c r="AB159" s="28">
        <f>+'Cu1'!AB159</f>
        <v>0</v>
      </c>
      <c r="AC159" s="28">
        <f>+'Cu1'!AC159</f>
        <v>0</v>
      </c>
      <c r="AD159" s="28">
        <f>+'Cu1'!AD159</f>
        <v>0</v>
      </c>
      <c r="AE159" s="29">
        <f>+'Cu1'!AE159</f>
        <v>0</v>
      </c>
      <c r="AF159" s="29">
        <f>+'Cu1'!AF159</f>
        <v>0</v>
      </c>
      <c r="AG159" s="28">
        <f>+'Cu1'!AG159</f>
        <v>0</v>
      </c>
      <c r="AH159" s="28">
        <f>+'Cu1'!AH159</f>
        <v>0</v>
      </c>
      <c r="AI159" s="29">
        <f>+'Cu1'!AI159</f>
        <v>0</v>
      </c>
      <c r="AJ159" s="29">
        <f>+'Cu1'!AJ159</f>
        <v>0</v>
      </c>
      <c r="AK159" s="29">
        <f>+'Cu1'!AK159</f>
        <v>0</v>
      </c>
      <c r="AL159" s="29">
        <f>+'Cu1'!AL159</f>
        <v>0</v>
      </c>
      <c r="AM159" s="29">
        <f>+'Cu1'!AM159</f>
        <v>0</v>
      </c>
      <c r="AN159" s="29">
        <f>+'Cu1'!AN159</f>
        <v>0</v>
      </c>
      <c r="AO159" s="29">
        <f>+'Cu1'!AO159</f>
        <v>0</v>
      </c>
      <c r="AP159" s="29">
        <f>+'Cu1'!AP159</f>
        <v>0</v>
      </c>
      <c r="AQ159" s="29">
        <f>+'Cu1'!AQ159</f>
        <v>0</v>
      </c>
      <c r="AR159" s="29">
        <f>+'Cu1'!AR159</f>
        <v>0</v>
      </c>
      <c r="AS159" s="29">
        <f>+'Cu1'!AS159</f>
        <v>0</v>
      </c>
      <c r="AT159" s="29">
        <f>+'Cu1'!AT159</f>
        <v>0</v>
      </c>
      <c r="AU159" s="29">
        <f>+'Cu1'!AU159</f>
        <v>0</v>
      </c>
      <c r="AV159" s="29">
        <f>+'Cu1'!AV159</f>
        <v>0</v>
      </c>
      <c r="AW159" s="40">
        <f>+'Cu1'!AW159</f>
        <v>0</v>
      </c>
      <c r="AX159" s="40">
        <f>+'Cu1'!AX159</f>
        <v>0</v>
      </c>
      <c r="AY159" s="40">
        <f>+'Cu1'!AY159</f>
        <v>0</v>
      </c>
      <c r="AZ159" s="40">
        <f>+'Cu1'!AZ159</f>
        <v>0</v>
      </c>
      <c r="BA159" s="40">
        <f>+'Cu1'!BA159</f>
        <v>0</v>
      </c>
      <c r="BB159" s="40">
        <f>+'Cu1'!BB159</f>
        <v>0</v>
      </c>
      <c r="BC159" s="40">
        <f>+'Cu1'!BC159</f>
        <v>0</v>
      </c>
      <c r="BD159" s="40">
        <f>+'Cu1'!BD159</f>
        <v>0</v>
      </c>
      <c r="BE159" s="40">
        <f>+'Cu1'!BE159</f>
        <v>0</v>
      </c>
      <c r="BF159" s="40">
        <f>+'Cu1'!BF159</f>
        <v>0</v>
      </c>
      <c r="BG159" s="40">
        <f>+'Cu1'!BG159</f>
        <v>0</v>
      </c>
      <c r="BH159" s="40"/>
      <c r="BI159" s="40"/>
      <c r="BJ159" s="40"/>
      <c r="BK159" s="40"/>
      <c r="BL159" s="40"/>
      <c r="BM159" s="40"/>
    </row>
    <row r="160" spans="1:65" hidden="1">
      <c r="A160" s="34">
        <f>+'Cu1'!A160</f>
        <v>0</v>
      </c>
      <c r="B160" s="36">
        <f>+'Cu1'!B160</f>
        <v>0</v>
      </c>
      <c r="C160" s="29">
        <f>+'Cu1'!C160</f>
        <v>0</v>
      </c>
      <c r="D160" s="29" t="str">
        <f>+'Cu1'!D160</f>
        <v xml:space="preserve"> </v>
      </c>
      <c r="E160" s="29">
        <f>+'Cu1'!E160</f>
        <v>0</v>
      </c>
      <c r="F160" s="29">
        <f>+'Cu1'!F160</f>
        <v>0</v>
      </c>
      <c r="G160" s="29">
        <f>+'Cu1'!G160</f>
        <v>0</v>
      </c>
      <c r="H160" s="29">
        <f>+'Cu1'!H160</f>
        <v>0</v>
      </c>
      <c r="I160" s="29">
        <f>+'Cu1'!I160</f>
        <v>0</v>
      </c>
      <c r="J160" s="29">
        <f>+'Cu1'!J160</f>
        <v>0</v>
      </c>
      <c r="K160" s="29">
        <f>+'Cu1'!K160</f>
        <v>0</v>
      </c>
      <c r="L160" s="29">
        <f>+'Cu1'!L160</f>
        <v>0</v>
      </c>
      <c r="M160" s="29">
        <f>+'Cu1'!M160</f>
        <v>0</v>
      </c>
      <c r="N160" s="29">
        <f>+'Cu1'!N160</f>
        <v>0</v>
      </c>
      <c r="O160" s="29">
        <f>+'Cu1'!O160</f>
        <v>0</v>
      </c>
      <c r="P160" s="29">
        <f>+'Cu1'!P160</f>
        <v>0</v>
      </c>
      <c r="Q160" s="29">
        <f>+'Cu1'!Q160</f>
        <v>0</v>
      </c>
      <c r="R160" s="30">
        <f>+'Cu1'!R160</f>
        <v>0</v>
      </c>
      <c r="S160" s="28">
        <f>+'Cu1'!S160</f>
        <v>0</v>
      </c>
      <c r="T160" s="29">
        <f>+'Cu1'!T160</f>
        <v>0</v>
      </c>
      <c r="U160" s="29">
        <f>+'Cu1'!U160</f>
        <v>0</v>
      </c>
      <c r="V160" s="29">
        <f>+'Cu1'!V160</f>
        <v>0</v>
      </c>
      <c r="W160" s="29">
        <f>+'Cu1'!W160</f>
        <v>0</v>
      </c>
      <c r="X160" s="29">
        <f>+'Cu1'!X160</f>
        <v>0</v>
      </c>
      <c r="Y160" s="29">
        <f>+'Cu1'!Y160</f>
        <v>0</v>
      </c>
      <c r="Z160" s="29">
        <f>+'Cu1'!Z160</f>
        <v>0</v>
      </c>
      <c r="AA160" s="29">
        <f>+'Cu1'!AA160</f>
        <v>0</v>
      </c>
      <c r="AB160" s="28">
        <f>+'Cu1'!AB160</f>
        <v>0</v>
      </c>
      <c r="AC160" s="28">
        <f>+'Cu1'!AC160</f>
        <v>0</v>
      </c>
      <c r="AD160" s="28">
        <f>+'Cu1'!AD160</f>
        <v>0</v>
      </c>
      <c r="AE160" s="29">
        <f>+'Cu1'!AE160</f>
        <v>0</v>
      </c>
      <c r="AF160" s="29">
        <f>+'Cu1'!AF160</f>
        <v>0</v>
      </c>
      <c r="AG160" s="28">
        <f>+'Cu1'!AG160</f>
        <v>0</v>
      </c>
      <c r="AH160" s="28">
        <f>+'Cu1'!AH160</f>
        <v>0</v>
      </c>
      <c r="AI160" s="29">
        <f>+'Cu1'!AI160</f>
        <v>0</v>
      </c>
      <c r="AJ160" s="29">
        <f>+'Cu1'!AJ160</f>
        <v>0</v>
      </c>
      <c r="AK160" s="29">
        <f>+'Cu1'!AK160</f>
        <v>0</v>
      </c>
      <c r="AL160" s="29">
        <f>+'Cu1'!AL160</f>
        <v>0</v>
      </c>
      <c r="AM160" s="29">
        <f>+'Cu1'!AM160</f>
        <v>0</v>
      </c>
      <c r="AN160" s="29">
        <f>+'Cu1'!AN160</f>
        <v>0</v>
      </c>
      <c r="AO160" s="29">
        <f>+'Cu1'!AO160</f>
        <v>0</v>
      </c>
      <c r="AP160" s="29">
        <f>+'Cu1'!AP160</f>
        <v>0</v>
      </c>
      <c r="AQ160" s="29">
        <f>+'Cu1'!AQ160</f>
        <v>0</v>
      </c>
      <c r="AR160" s="29">
        <f>+'Cu1'!AR160</f>
        <v>0</v>
      </c>
      <c r="AS160" s="29">
        <f>+'Cu1'!AS160</f>
        <v>0</v>
      </c>
      <c r="AT160" s="29">
        <f>+'Cu1'!AT160</f>
        <v>0</v>
      </c>
      <c r="AU160" s="29">
        <f>+'Cu1'!AU160</f>
        <v>0</v>
      </c>
      <c r="AV160" s="29">
        <f>+'Cu1'!AV160</f>
        <v>0</v>
      </c>
      <c r="AW160" s="40">
        <f>+'Cu1'!AW160</f>
        <v>0</v>
      </c>
      <c r="AX160" s="40">
        <f>+'Cu1'!AX160</f>
        <v>0</v>
      </c>
      <c r="AY160" s="40">
        <f>+'Cu1'!AY160</f>
        <v>0</v>
      </c>
      <c r="AZ160" s="40">
        <f>+'Cu1'!AZ160</f>
        <v>0</v>
      </c>
      <c r="BA160" s="40">
        <f>+'Cu1'!BA160</f>
        <v>0</v>
      </c>
      <c r="BB160" s="40">
        <f>+'Cu1'!BB160</f>
        <v>0</v>
      </c>
      <c r="BC160" s="40">
        <f>+'Cu1'!BC160</f>
        <v>0</v>
      </c>
      <c r="BD160" s="40">
        <f>+'Cu1'!BD160</f>
        <v>0</v>
      </c>
      <c r="BE160" s="40">
        <f>+'Cu1'!BE160</f>
        <v>0</v>
      </c>
      <c r="BF160" s="40">
        <f>+'Cu1'!BF160</f>
        <v>0</v>
      </c>
      <c r="BG160" s="40">
        <f>+'Cu1'!BG160</f>
        <v>0</v>
      </c>
      <c r="BH160" s="40"/>
      <c r="BI160" s="40"/>
      <c r="BJ160" s="40"/>
      <c r="BK160" s="40"/>
      <c r="BL160" s="40"/>
      <c r="BM160" s="40"/>
    </row>
    <row r="161" spans="1:65" hidden="1">
      <c r="A161" s="33">
        <f>+'Cu1'!A161</f>
        <v>0</v>
      </c>
      <c r="B161" s="36">
        <f>+'Cu1'!B161</f>
        <v>0</v>
      </c>
      <c r="C161" s="29">
        <f>+'Cu1'!C161</f>
        <v>0</v>
      </c>
      <c r="D161" s="29">
        <f>+'Cu1'!D161</f>
        <v>0</v>
      </c>
      <c r="E161" s="29">
        <f>+'Cu1'!E161</f>
        <v>0</v>
      </c>
      <c r="F161" s="29">
        <f>+'Cu1'!F161</f>
        <v>0</v>
      </c>
      <c r="G161" s="29">
        <f>+'Cu1'!G161</f>
        <v>0</v>
      </c>
      <c r="H161" s="29">
        <f>+'Cu1'!H161</f>
        <v>0</v>
      </c>
      <c r="I161" s="29">
        <f>+'Cu1'!I161</f>
        <v>0</v>
      </c>
      <c r="J161" s="29">
        <f>+'Cu1'!J161</f>
        <v>0</v>
      </c>
      <c r="K161" s="29">
        <f>+'Cu1'!K161</f>
        <v>0</v>
      </c>
      <c r="L161" s="29">
        <f>+'Cu1'!L161</f>
        <v>0</v>
      </c>
      <c r="M161" s="29">
        <f>+'Cu1'!M161</f>
        <v>0</v>
      </c>
      <c r="N161" s="29">
        <f>+'Cu1'!N161</f>
        <v>0</v>
      </c>
      <c r="O161" s="29">
        <f>+'Cu1'!O161</f>
        <v>0</v>
      </c>
      <c r="P161" s="29">
        <f>+'Cu1'!P161</f>
        <v>0</v>
      </c>
      <c r="Q161" s="29">
        <f>+'Cu1'!Q161</f>
        <v>0</v>
      </c>
      <c r="R161" s="30">
        <f>+'Cu1'!R161</f>
        <v>0</v>
      </c>
      <c r="S161" s="28">
        <f>+'Cu1'!S161</f>
        <v>0</v>
      </c>
      <c r="T161" s="29">
        <f>+'Cu1'!T161</f>
        <v>0</v>
      </c>
      <c r="U161" s="29">
        <f>+'Cu1'!U161</f>
        <v>0</v>
      </c>
      <c r="V161" s="29">
        <f>+'Cu1'!V161</f>
        <v>0</v>
      </c>
      <c r="W161" s="29">
        <f>+'Cu1'!W161</f>
        <v>0</v>
      </c>
      <c r="X161" s="29">
        <f>+'Cu1'!X161</f>
        <v>0</v>
      </c>
      <c r="Y161" s="29">
        <f>+'Cu1'!Y161</f>
        <v>0</v>
      </c>
      <c r="Z161" s="29">
        <f>+'Cu1'!Z161</f>
        <v>0</v>
      </c>
      <c r="AA161" s="29">
        <f>+'Cu1'!AA161</f>
        <v>0</v>
      </c>
      <c r="AB161" s="28">
        <f>+'Cu1'!AB161</f>
        <v>0</v>
      </c>
      <c r="AC161" s="28">
        <f>+'Cu1'!AC161</f>
        <v>0</v>
      </c>
      <c r="AD161" s="28">
        <f>+'Cu1'!AD161</f>
        <v>0</v>
      </c>
      <c r="AE161" s="29">
        <f>+'Cu1'!AE161</f>
        <v>0</v>
      </c>
      <c r="AF161" s="29">
        <f>+'Cu1'!AF161</f>
        <v>0</v>
      </c>
      <c r="AG161" s="28">
        <f>+'Cu1'!AG161</f>
        <v>0</v>
      </c>
      <c r="AH161" s="28">
        <f>+'Cu1'!AH161</f>
        <v>0</v>
      </c>
      <c r="AI161" s="29">
        <f>+'Cu1'!AI161</f>
        <v>0</v>
      </c>
      <c r="AJ161" s="29">
        <f>+'Cu1'!AJ161</f>
        <v>0</v>
      </c>
      <c r="AK161" s="29">
        <f>+'Cu1'!AK161</f>
        <v>0</v>
      </c>
      <c r="AL161" s="29">
        <f>+'Cu1'!AL161</f>
        <v>0</v>
      </c>
      <c r="AM161" s="29">
        <f>+'Cu1'!AM161</f>
        <v>0</v>
      </c>
      <c r="AN161" s="29">
        <f>+'Cu1'!AN161</f>
        <v>0</v>
      </c>
      <c r="AO161" s="29">
        <f>+'Cu1'!AO161</f>
        <v>0</v>
      </c>
      <c r="AP161" s="29">
        <f>+'Cu1'!AP161</f>
        <v>0</v>
      </c>
      <c r="AQ161" s="29">
        <f>+'Cu1'!AQ161</f>
        <v>0</v>
      </c>
      <c r="AR161" s="29">
        <f>+'Cu1'!AR161</f>
        <v>0</v>
      </c>
      <c r="AS161" s="29">
        <f>+'Cu1'!AS161</f>
        <v>0</v>
      </c>
      <c r="AT161" s="29">
        <f>+'Cu1'!AT161</f>
        <v>0</v>
      </c>
      <c r="AU161" s="29">
        <f>+'Cu1'!AU161</f>
        <v>0</v>
      </c>
      <c r="AV161" s="29">
        <f>+'Cu1'!AV161</f>
        <v>0</v>
      </c>
      <c r="AW161" s="40">
        <f>+'Cu1'!AW161</f>
        <v>0</v>
      </c>
      <c r="AX161" s="40">
        <f>+'Cu1'!AX161</f>
        <v>0</v>
      </c>
      <c r="AY161" s="40">
        <f>+'Cu1'!AY161</f>
        <v>0</v>
      </c>
      <c r="AZ161" s="40">
        <f>+'Cu1'!AZ161</f>
        <v>0</v>
      </c>
      <c r="BA161" s="40">
        <f>+'Cu1'!BA161</f>
        <v>0</v>
      </c>
      <c r="BB161" s="40">
        <f>+'Cu1'!BB161</f>
        <v>0</v>
      </c>
      <c r="BC161" s="40">
        <f>+'Cu1'!BC161</f>
        <v>0</v>
      </c>
      <c r="BD161" s="40">
        <f>+'Cu1'!BD161</f>
        <v>0</v>
      </c>
      <c r="BE161" s="40">
        <f>+'Cu1'!BE161</f>
        <v>0</v>
      </c>
      <c r="BF161" s="40">
        <f>+'Cu1'!BF161</f>
        <v>0</v>
      </c>
      <c r="BG161" s="40">
        <f>+'Cu1'!BG161</f>
        <v>0</v>
      </c>
      <c r="BH161" s="40"/>
      <c r="BI161" s="40"/>
      <c r="BJ161" s="40"/>
      <c r="BK161" s="40"/>
      <c r="BL161" s="40"/>
      <c r="BM161" s="40"/>
    </row>
    <row r="162" spans="1:65" hidden="1">
      <c r="A162" s="34">
        <f>+'Cu1'!A162</f>
        <v>0</v>
      </c>
      <c r="B162" s="36">
        <f>+'Cu1'!B162</f>
        <v>0</v>
      </c>
      <c r="C162" s="29">
        <f>+'Cu1'!C162</f>
        <v>0</v>
      </c>
      <c r="D162" s="29">
        <f>+'Cu1'!D162</f>
        <v>0</v>
      </c>
      <c r="E162" s="29">
        <f>+'Cu1'!E162</f>
        <v>0</v>
      </c>
      <c r="F162" s="29">
        <f>+'Cu1'!F162</f>
        <v>0</v>
      </c>
      <c r="G162" s="29">
        <f>+'Cu1'!G162</f>
        <v>0</v>
      </c>
      <c r="H162" s="29">
        <f>+'Cu1'!H162</f>
        <v>0</v>
      </c>
      <c r="I162" s="29">
        <f>+'Cu1'!I162</f>
        <v>0</v>
      </c>
      <c r="J162" s="29">
        <f>+'Cu1'!J162</f>
        <v>0</v>
      </c>
      <c r="K162" s="29">
        <f>+'Cu1'!K162</f>
        <v>0</v>
      </c>
      <c r="L162" s="29">
        <f>+'Cu1'!L162</f>
        <v>0</v>
      </c>
      <c r="M162" s="29">
        <f>+'Cu1'!M162</f>
        <v>0</v>
      </c>
      <c r="N162" s="29">
        <f>+'Cu1'!N162</f>
        <v>0</v>
      </c>
      <c r="O162" s="29">
        <f>+'Cu1'!O162</f>
        <v>0</v>
      </c>
      <c r="P162" s="29">
        <f>+'Cu1'!P162</f>
        <v>0</v>
      </c>
      <c r="Q162" s="29">
        <f>+'Cu1'!Q162</f>
        <v>0</v>
      </c>
      <c r="R162" s="30">
        <f>+'Cu1'!R162</f>
        <v>0</v>
      </c>
      <c r="S162" s="28">
        <f>+'Cu1'!S162</f>
        <v>0</v>
      </c>
      <c r="T162" s="29">
        <f>+'Cu1'!T162</f>
        <v>0</v>
      </c>
      <c r="U162" s="29">
        <f>+'Cu1'!U162</f>
        <v>0</v>
      </c>
      <c r="V162" s="29">
        <f>+'Cu1'!V162</f>
        <v>0</v>
      </c>
      <c r="W162" s="29">
        <f>+'Cu1'!W162</f>
        <v>0</v>
      </c>
      <c r="X162" s="29">
        <f>+'Cu1'!X162</f>
        <v>0</v>
      </c>
      <c r="Y162" s="29">
        <f>+'Cu1'!Y162</f>
        <v>0</v>
      </c>
      <c r="Z162" s="29">
        <f>+'Cu1'!Z162</f>
        <v>0</v>
      </c>
      <c r="AA162" s="29">
        <f>+'Cu1'!AA162</f>
        <v>0</v>
      </c>
      <c r="AB162" s="28">
        <f>+'Cu1'!AB162</f>
        <v>0</v>
      </c>
      <c r="AC162" s="28">
        <f>+'Cu1'!AC162</f>
        <v>0</v>
      </c>
      <c r="AD162" s="28">
        <f>+'Cu1'!AD162</f>
        <v>0</v>
      </c>
      <c r="AE162" s="29">
        <f>+'Cu1'!AE162</f>
        <v>0</v>
      </c>
      <c r="AF162" s="29">
        <f>+'Cu1'!AF162</f>
        <v>0</v>
      </c>
      <c r="AG162" s="28">
        <f>+'Cu1'!AG162</f>
        <v>0</v>
      </c>
      <c r="AH162" s="28">
        <f>+'Cu1'!AH162</f>
        <v>0</v>
      </c>
      <c r="AI162" s="29">
        <f>+'Cu1'!AI162</f>
        <v>0</v>
      </c>
      <c r="AJ162" s="29">
        <f>+'Cu1'!AJ162</f>
        <v>0</v>
      </c>
      <c r="AK162" s="29">
        <f>+'Cu1'!AK162</f>
        <v>0</v>
      </c>
      <c r="AL162" s="29">
        <f>+'Cu1'!AL162</f>
        <v>0</v>
      </c>
      <c r="AM162" s="29">
        <f>+'Cu1'!AM162</f>
        <v>0</v>
      </c>
      <c r="AN162" s="29">
        <f>+'Cu1'!AN162</f>
        <v>0</v>
      </c>
      <c r="AO162" s="29">
        <f>+'Cu1'!AO162</f>
        <v>0</v>
      </c>
      <c r="AP162" s="29">
        <f>+'Cu1'!AP162</f>
        <v>0</v>
      </c>
      <c r="AQ162" s="29">
        <f>+'Cu1'!AQ162</f>
        <v>0</v>
      </c>
      <c r="AR162" s="29">
        <f>+'Cu1'!AR162</f>
        <v>0</v>
      </c>
      <c r="AS162" s="29">
        <f>+'Cu1'!AS162</f>
        <v>0</v>
      </c>
      <c r="AT162" s="29">
        <f>+'Cu1'!AT162</f>
        <v>0</v>
      </c>
      <c r="AU162" s="29">
        <f>+'Cu1'!AU162</f>
        <v>0</v>
      </c>
      <c r="AV162" s="29">
        <f>+'Cu1'!AV162</f>
        <v>0</v>
      </c>
      <c r="AW162" s="40">
        <f>+'Cu1'!AW162</f>
        <v>0</v>
      </c>
      <c r="AX162" s="40">
        <f>+'Cu1'!AX162</f>
        <v>0</v>
      </c>
      <c r="AY162" s="40">
        <f>+'Cu1'!AY162</f>
        <v>0</v>
      </c>
      <c r="AZ162" s="40">
        <f>+'Cu1'!AZ162</f>
        <v>0</v>
      </c>
      <c r="BA162" s="40">
        <f>+'Cu1'!BA162</f>
        <v>0</v>
      </c>
      <c r="BB162" s="40">
        <f>+'Cu1'!BB162</f>
        <v>0</v>
      </c>
      <c r="BC162" s="40">
        <f>+'Cu1'!BC162</f>
        <v>0</v>
      </c>
      <c r="BD162" s="40">
        <f>+'Cu1'!BD162</f>
        <v>0</v>
      </c>
      <c r="BE162" s="40">
        <f>+'Cu1'!BE162</f>
        <v>0</v>
      </c>
      <c r="BF162" s="40">
        <f>+'Cu1'!BF162</f>
        <v>0</v>
      </c>
      <c r="BG162" s="40">
        <f>+'Cu1'!BG162</f>
        <v>0</v>
      </c>
      <c r="BH162" s="40"/>
      <c r="BI162" s="40"/>
      <c r="BJ162" s="40"/>
      <c r="BK162" s="40"/>
      <c r="BL162" s="40"/>
      <c r="BM162" s="40"/>
    </row>
    <row r="163" spans="1:65" hidden="1">
      <c r="A163" s="33">
        <f>+'Cu1'!A163</f>
        <v>0</v>
      </c>
      <c r="B163" s="36">
        <f>+'Cu1'!B163</f>
        <v>0</v>
      </c>
      <c r="C163" s="29">
        <f>+'Cu1'!C163</f>
        <v>0</v>
      </c>
      <c r="D163" s="29">
        <f>+'Cu1'!D163</f>
        <v>0</v>
      </c>
      <c r="E163" s="29">
        <f>+'Cu1'!E163</f>
        <v>0</v>
      </c>
      <c r="F163" s="29">
        <f>+'Cu1'!F163</f>
        <v>0</v>
      </c>
      <c r="G163" s="29">
        <f>+'Cu1'!G163</f>
        <v>0</v>
      </c>
      <c r="H163" s="29">
        <f>+'Cu1'!H163</f>
        <v>0</v>
      </c>
      <c r="I163" s="29">
        <f>+'Cu1'!I163</f>
        <v>0</v>
      </c>
      <c r="J163" s="29">
        <f>+'Cu1'!J163</f>
        <v>0</v>
      </c>
      <c r="K163" s="29">
        <f>+'Cu1'!K163</f>
        <v>0</v>
      </c>
      <c r="L163" s="29">
        <f>+'Cu1'!L163</f>
        <v>0</v>
      </c>
      <c r="M163" s="29">
        <f>+'Cu1'!M163</f>
        <v>0</v>
      </c>
      <c r="N163" s="29">
        <f>+'Cu1'!N163</f>
        <v>0</v>
      </c>
      <c r="O163" s="29">
        <f>+'Cu1'!O163</f>
        <v>0</v>
      </c>
      <c r="P163" s="29">
        <f>+'Cu1'!P163</f>
        <v>0</v>
      </c>
      <c r="Q163" s="29">
        <f>+'Cu1'!Q163</f>
        <v>0</v>
      </c>
      <c r="R163" s="30">
        <f>+'Cu1'!R163</f>
        <v>0</v>
      </c>
      <c r="S163" s="28">
        <f>+'Cu1'!S163</f>
        <v>0</v>
      </c>
      <c r="T163" s="29">
        <f>+'Cu1'!T163</f>
        <v>0</v>
      </c>
      <c r="U163" s="29">
        <f>+'Cu1'!U163</f>
        <v>0</v>
      </c>
      <c r="V163" s="29">
        <f>+'Cu1'!V163</f>
        <v>0</v>
      </c>
      <c r="W163" s="29">
        <f>+'Cu1'!W163</f>
        <v>0</v>
      </c>
      <c r="X163" s="29">
        <f>+'Cu1'!X163</f>
        <v>0</v>
      </c>
      <c r="Y163" s="29">
        <f>+'Cu1'!Y163</f>
        <v>0</v>
      </c>
      <c r="Z163" s="29">
        <f>+'Cu1'!Z163</f>
        <v>0</v>
      </c>
      <c r="AA163" s="29">
        <f>+'Cu1'!AA163</f>
        <v>0</v>
      </c>
      <c r="AB163" s="28">
        <f>+'Cu1'!AB163</f>
        <v>0</v>
      </c>
      <c r="AC163" s="28">
        <f>+'Cu1'!AC163</f>
        <v>0</v>
      </c>
      <c r="AD163" s="28">
        <f>+'Cu1'!AD163</f>
        <v>0</v>
      </c>
      <c r="AE163" s="29">
        <f>+'Cu1'!AE163</f>
        <v>0</v>
      </c>
      <c r="AF163" s="29">
        <f>+'Cu1'!AF163</f>
        <v>0</v>
      </c>
      <c r="AG163" s="28">
        <f>+'Cu1'!AG163</f>
        <v>0</v>
      </c>
      <c r="AH163" s="28">
        <f>+'Cu1'!AH163</f>
        <v>0</v>
      </c>
      <c r="AI163" s="29">
        <f>+'Cu1'!AI163</f>
        <v>0</v>
      </c>
      <c r="AJ163" s="29">
        <f>+'Cu1'!AJ163</f>
        <v>0</v>
      </c>
      <c r="AK163" s="29">
        <f>+'Cu1'!AK163</f>
        <v>0</v>
      </c>
      <c r="AL163" s="29">
        <f>+'Cu1'!AL163</f>
        <v>0</v>
      </c>
      <c r="AM163" s="29">
        <f>+'Cu1'!AM163</f>
        <v>0</v>
      </c>
      <c r="AN163" s="29">
        <f>+'Cu1'!AN163</f>
        <v>0</v>
      </c>
      <c r="AO163" s="29">
        <f>+'Cu1'!AO163</f>
        <v>0</v>
      </c>
      <c r="AP163" s="29">
        <f>+'Cu1'!AP163</f>
        <v>0</v>
      </c>
      <c r="AQ163" s="29">
        <f>+'Cu1'!AQ163</f>
        <v>0</v>
      </c>
      <c r="AR163" s="29">
        <f>+'Cu1'!AR163</f>
        <v>0</v>
      </c>
      <c r="AS163" s="29">
        <f>+'Cu1'!AS163</f>
        <v>0</v>
      </c>
      <c r="AT163" s="29">
        <f>+'Cu1'!AT163</f>
        <v>0</v>
      </c>
      <c r="AU163" s="29">
        <f>+'Cu1'!AU163</f>
        <v>0</v>
      </c>
      <c r="AV163" s="29">
        <f>+'Cu1'!AV163</f>
        <v>0</v>
      </c>
      <c r="AW163" s="40">
        <f>+'Cu1'!AW163</f>
        <v>0</v>
      </c>
      <c r="AX163" s="40">
        <f>+'Cu1'!AX163</f>
        <v>0</v>
      </c>
      <c r="AY163" s="40">
        <f>+'Cu1'!AY163</f>
        <v>0</v>
      </c>
      <c r="AZ163" s="40">
        <f>+'Cu1'!AZ163</f>
        <v>0</v>
      </c>
      <c r="BA163" s="40">
        <f>+'Cu1'!BA163</f>
        <v>0</v>
      </c>
      <c r="BB163" s="40">
        <f>+'Cu1'!BB163</f>
        <v>0</v>
      </c>
      <c r="BC163" s="40">
        <f>+'Cu1'!BC163</f>
        <v>0</v>
      </c>
      <c r="BD163" s="40">
        <f>+'Cu1'!BD163</f>
        <v>0</v>
      </c>
      <c r="BE163" s="40">
        <f>+'Cu1'!BE163</f>
        <v>0</v>
      </c>
      <c r="BF163" s="40">
        <f>+'Cu1'!BF163</f>
        <v>0</v>
      </c>
      <c r="BG163" s="40">
        <f>+'Cu1'!BG163</f>
        <v>0</v>
      </c>
      <c r="BH163" s="40"/>
      <c r="BI163" s="40"/>
      <c r="BJ163" s="40"/>
      <c r="BK163" s="40"/>
      <c r="BL163" s="40"/>
      <c r="BM163" s="40"/>
    </row>
    <row r="164" spans="1:65" hidden="1">
      <c r="A164" s="34">
        <f>+'Cu1'!A164</f>
        <v>0</v>
      </c>
      <c r="B164" s="36">
        <f>+'Cu1'!B164</f>
        <v>0</v>
      </c>
      <c r="C164" s="29">
        <f>+'Cu1'!C164</f>
        <v>0</v>
      </c>
      <c r="D164" s="29">
        <f>+'Cu1'!D164</f>
        <v>0</v>
      </c>
      <c r="E164" s="29">
        <f>+'Cu1'!E164</f>
        <v>0</v>
      </c>
      <c r="F164" s="29">
        <f>+'Cu1'!F164</f>
        <v>0</v>
      </c>
      <c r="G164" s="29">
        <f>+'Cu1'!G164</f>
        <v>0</v>
      </c>
      <c r="H164" s="29">
        <f>+'Cu1'!H164</f>
        <v>0</v>
      </c>
      <c r="I164" s="29">
        <f>+'Cu1'!I164</f>
        <v>0</v>
      </c>
      <c r="J164" s="29">
        <f>+'Cu1'!J164</f>
        <v>0</v>
      </c>
      <c r="K164" s="29">
        <f>+'Cu1'!K164</f>
        <v>0</v>
      </c>
      <c r="L164" s="29">
        <f>+'Cu1'!L164</f>
        <v>0</v>
      </c>
      <c r="M164" s="29">
        <f>+'Cu1'!M164</f>
        <v>0</v>
      </c>
      <c r="N164" s="29">
        <f>+'Cu1'!N164</f>
        <v>0</v>
      </c>
      <c r="O164" s="29">
        <f>+'Cu1'!O164</f>
        <v>0</v>
      </c>
      <c r="P164" s="29">
        <f>+'Cu1'!P164</f>
        <v>0</v>
      </c>
      <c r="Q164" s="29">
        <f>+'Cu1'!Q164</f>
        <v>0</v>
      </c>
      <c r="R164" s="30">
        <f>+'Cu1'!R164</f>
        <v>0</v>
      </c>
      <c r="S164" s="28">
        <f>+'Cu1'!S164</f>
        <v>0</v>
      </c>
      <c r="T164" s="29">
        <f>+'Cu1'!T164</f>
        <v>0</v>
      </c>
      <c r="U164" s="29">
        <f>+'Cu1'!U164</f>
        <v>0</v>
      </c>
      <c r="V164" s="29">
        <f>+'Cu1'!V164</f>
        <v>0</v>
      </c>
      <c r="W164" s="29">
        <f>+'Cu1'!W164</f>
        <v>0</v>
      </c>
      <c r="X164" s="29">
        <f>+'Cu1'!X164</f>
        <v>0</v>
      </c>
      <c r="Y164" s="29">
        <f>+'Cu1'!Y164</f>
        <v>0</v>
      </c>
      <c r="Z164" s="29">
        <f>+'Cu1'!Z164</f>
        <v>0</v>
      </c>
      <c r="AA164" s="29">
        <f>+'Cu1'!AA164</f>
        <v>0</v>
      </c>
      <c r="AB164" s="28">
        <f>+'Cu1'!AB164</f>
        <v>0</v>
      </c>
      <c r="AC164" s="28">
        <f>+'Cu1'!AC164</f>
        <v>0</v>
      </c>
      <c r="AD164" s="28">
        <f>+'Cu1'!AD164</f>
        <v>0</v>
      </c>
      <c r="AE164" s="29">
        <f>+'Cu1'!AE164</f>
        <v>0</v>
      </c>
      <c r="AF164" s="29">
        <f>+'Cu1'!AF164</f>
        <v>0</v>
      </c>
      <c r="AG164" s="28">
        <f>+'Cu1'!AG164</f>
        <v>0</v>
      </c>
      <c r="AH164" s="28">
        <f>+'Cu1'!AH164</f>
        <v>0</v>
      </c>
      <c r="AI164" s="29">
        <f>+'Cu1'!AI164</f>
        <v>0</v>
      </c>
      <c r="AJ164" s="29">
        <f>+'Cu1'!AJ164</f>
        <v>0</v>
      </c>
      <c r="AK164" s="29">
        <f>+'Cu1'!AK164</f>
        <v>0</v>
      </c>
      <c r="AL164" s="29">
        <f>+'Cu1'!AL164</f>
        <v>0</v>
      </c>
      <c r="AM164" s="29">
        <f>+'Cu1'!AM164</f>
        <v>0</v>
      </c>
      <c r="AN164" s="29">
        <f>+'Cu1'!AN164</f>
        <v>0</v>
      </c>
      <c r="AO164" s="29">
        <f>+'Cu1'!AO164</f>
        <v>0</v>
      </c>
      <c r="AP164" s="29">
        <f>+'Cu1'!AP164</f>
        <v>0</v>
      </c>
      <c r="AQ164" s="29">
        <f>+'Cu1'!AQ164</f>
        <v>0</v>
      </c>
      <c r="AR164" s="29">
        <f>+'Cu1'!AR164</f>
        <v>0</v>
      </c>
      <c r="AS164" s="29">
        <f>+'Cu1'!AS164</f>
        <v>0</v>
      </c>
      <c r="AT164" s="29">
        <f>+'Cu1'!AT164</f>
        <v>0</v>
      </c>
      <c r="AU164" s="29">
        <f>+'Cu1'!AU164</f>
        <v>0</v>
      </c>
      <c r="AV164" s="29">
        <f>+'Cu1'!AV164</f>
        <v>0</v>
      </c>
      <c r="AW164" s="40">
        <f>+'Cu1'!AW164</f>
        <v>0</v>
      </c>
      <c r="AX164" s="40">
        <f>+'Cu1'!AX164</f>
        <v>0</v>
      </c>
      <c r="AY164" s="40">
        <f>+'Cu1'!AY164</f>
        <v>0</v>
      </c>
      <c r="AZ164" s="40">
        <f>+'Cu1'!AZ164</f>
        <v>0</v>
      </c>
      <c r="BA164" s="40">
        <f>+'Cu1'!BA164</f>
        <v>0</v>
      </c>
      <c r="BB164" s="40">
        <f>+'Cu1'!BB164</f>
        <v>0</v>
      </c>
      <c r="BC164" s="40">
        <f>+'Cu1'!BC164</f>
        <v>0</v>
      </c>
      <c r="BD164" s="40">
        <f>+'Cu1'!BD164</f>
        <v>0</v>
      </c>
      <c r="BE164" s="40">
        <f>+'Cu1'!BE164</f>
        <v>0</v>
      </c>
      <c r="BF164" s="40">
        <f>+'Cu1'!BF164</f>
        <v>0</v>
      </c>
      <c r="BG164" s="40">
        <f>+'Cu1'!BG164</f>
        <v>0</v>
      </c>
      <c r="BH164" s="40"/>
      <c r="BI164" s="40"/>
      <c r="BJ164" s="40"/>
      <c r="BK164" s="40"/>
      <c r="BL164" s="40"/>
      <c r="BM164" s="40"/>
    </row>
    <row r="165" spans="1:65" hidden="1">
      <c r="A165" s="33">
        <f>+'Cu1'!A165</f>
        <v>0</v>
      </c>
      <c r="B165" s="36">
        <f>+'Cu1'!B165</f>
        <v>0</v>
      </c>
      <c r="C165" s="29">
        <f>+'Cu1'!C165</f>
        <v>0</v>
      </c>
      <c r="D165" s="29">
        <f>+'Cu1'!D165</f>
        <v>0</v>
      </c>
      <c r="E165" s="29">
        <f>+'Cu1'!E165</f>
        <v>0</v>
      </c>
      <c r="F165" s="29">
        <f>+'Cu1'!F165</f>
        <v>0</v>
      </c>
      <c r="G165" s="29">
        <f>+'Cu1'!G165</f>
        <v>0</v>
      </c>
      <c r="H165" s="29">
        <f>+'Cu1'!H165</f>
        <v>0</v>
      </c>
      <c r="I165" s="29">
        <f>+'Cu1'!I165</f>
        <v>0</v>
      </c>
      <c r="J165" s="29">
        <f>+'Cu1'!J165</f>
        <v>0</v>
      </c>
      <c r="K165" s="29">
        <f>+'Cu1'!K165</f>
        <v>0</v>
      </c>
      <c r="L165" s="29">
        <f>+'Cu1'!L165</f>
        <v>0</v>
      </c>
      <c r="M165" s="29">
        <f>+'Cu1'!M165</f>
        <v>0</v>
      </c>
      <c r="N165" s="29">
        <f>+'Cu1'!N165</f>
        <v>0</v>
      </c>
      <c r="O165" s="29">
        <f>+'Cu1'!O165</f>
        <v>0</v>
      </c>
      <c r="P165" s="29">
        <f>+'Cu1'!P165</f>
        <v>0</v>
      </c>
      <c r="Q165" s="29">
        <f>+'Cu1'!Q165</f>
        <v>0</v>
      </c>
      <c r="R165" s="30">
        <f>+'Cu1'!R165</f>
        <v>0</v>
      </c>
      <c r="S165" s="28">
        <f>+'Cu1'!S165</f>
        <v>0</v>
      </c>
      <c r="T165" s="29">
        <f>+'Cu1'!T165</f>
        <v>0</v>
      </c>
      <c r="U165" s="29">
        <f>+'Cu1'!U165</f>
        <v>0</v>
      </c>
      <c r="V165" s="29">
        <f>+'Cu1'!V165</f>
        <v>0</v>
      </c>
      <c r="W165" s="29">
        <f>+'Cu1'!W165</f>
        <v>0</v>
      </c>
      <c r="X165" s="29">
        <f>+'Cu1'!X165</f>
        <v>0</v>
      </c>
      <c r="Y165" s="29">
        <f>+'Cu1'!Y165</f>
        <v>0</v>
      </c>
      <c r="Z165" s="29">
        <f>+'Cu1'!Z165</f>
        <v>0</v>
      </c>
      <c r="AA165" s="29">
        <f>+'Cu1'!AA165</f>
        <v>0</v>
      </c>
      <c r="AB165" s="28">
        <f>+'Cu1'!AB165</f>
        <v>0</v>
      </c>
      <c r="AC165" s="28">
        <f>+'Cu1'!AC165</f>
        <v>0</v>
      </c>
      <c r="AD165" s="28">
        <f>+'Cu1'!AD165</f>
        <v>0</v>
      </c>
      <c r="AE165" s="29">
        <f>+'Cu1'!AE165</f>
        <v>0</v>
      </c>
      <c r="AF165" s="29">
        <f>+'Cu1'!AF165</f>
        <v>0</v>
      </c>
      <c r="AG165" s="28">
        <f>+'Cu1'!AG165</f>
        <v>0</v>
      </c>
      <c r="AH165" s="28">
        <f>+'Cu1'!AH165</f>
        <v>0</v>
      </c>
      <c r="AI165" s="29">
        <f>+'Cu1'!AI165</f>
        <v>0</v>
      </c>
      <c r="AJ165" s="29">
        <f>+'Cu1'!AJ165</f>
        <v>0</v>
      </c>
      <c r="AK165" s="29">
        <f>+'Cu1'!AK165</f>
        <v>0</v>
      </c>
      <c r="AL165" s="29">
        <f>+'Cu1'!AL165</f>
        <v>0</v>
      </c>
      <c r="AM165" s="29">
        <f>+'Cu1'!AM165</f>
        <v>0</v>
      </c>
      <c r="AN165" s="29">
        <f>+'Cu1'!AN165</f>
        <v>0</v>
      </c>
      <c r="AO165" s="29">
        <f>+'Cu1'!AO165</f>
        <v>0</v>
      </c>
      <c r="AP165" s="29">
        <f>+'Cu1'!AP165</f>
        <v>0</v>
      </c>
      <c r="AQ165" s="29">
        <f>+'Cu1'!AQ165</f>
        <v>0</v>
      </c>
      <c r="AR165" s="29">
        <f>+'Cu1'!AR165</f>
        <v>0</v>
      </c>
      <c r="AS165" s="29">
        <f>+'Cu1'!AS165</f>
        <v>0</v>
      </c>
      <c r="AT165" s="29">
        <f>+'Cu1'!AT165</f>
        <v>0</v>
      </c>
      <c r="AU165" s="29">
        <f>+'Cu1'!AU165</f>
        <v>0</v>
      </c>
      <c r="AV165" s="29">
        <f>+'Cu1'!AV165</f>
        <v>0</v>
      </c>
      <c r="AW165" s="40">
        <f>+'Cu1'!AW165</f>
        <v>0</v>
      </c>
      <c r="AX165" s="40">
        <f>+'Cu1'!AX165</f>
        <v>0</v>
      </c>
      <c r="AY165" s="40">
        <f>+'Cu1'!AY165</f>
        <v>0</v>
      </c>
      <c r="AZ165" s="40">
        <f>+'Cu1'!AZ165</f>
        <v>0</v>
      </c>
      <c r="BA165" s="40">
        <f>+'Cu1'!BA165</f>
        <v>0</v>
      </c>
      <c r="BB165" s="40">
        <f>+'Cu1'!BB165</f>
        <v>0</v>
      </c>
      <c r="BC165" s="40">
        <f>+'Cu1'!BC165</f>
        <v>0</v>
      </c>
      <c r="BD165" s="40">
        <f>+'Cu1'!BD165</f>
        <v>0</v>
      </c>
      <c r="BE165" s="40">
        <f>+'Cu1'!BE165</f>
        <v>0</v>
      </c>
      <c r="BF165" s="40">
        <f>+'Cu1'!BF165</f>
        <v>0</v>
      </c>
      <c r="BG165" s="40">
        <f>+'Cu1'!BG165</f>
        <v>0</v>
      </c>
      <c r="BH165" s="40"/>
      <c r="BI165" s="40"/>
      <c r="BJ165" s="40"/>
      <c r="BK165" s="40"/>
      <c r="BL165" s="40"/>
      <c r="BM165" s="40"/>
    </row>
    <row r="166" spans="1:65" hidden="1">
      <c r="A166" s="34">
        <f>+'Cu1'!A166</f>
        <v>0</v>
      </c>
      <c r="B166" s="36">
        <f>+'Cu1'!B166</f>
        <v>0</v>
      </c>
      <c r="C166" s="29">
        <f>+'Cu1'!C166</f>
        <v>0</v>
      </c>
      <c r="D166" s="29">
        <f>+'Cu1'!D166</f>
        <v>0</v>
      </c>
      <c r="E166" s="29">
        <f>+'Cu1'!E166</f>
        <v>0</v>
      </c>
      <c r="F166" s="29">
        <f>+'Cu1'!F166</f>
        <v>0</v>
      </c>
      <c r="G166" s="29">
        <f>+'Cu1'!G166</f>
        <v>15</v>
      </c>
      <c r="H166" s="29">
        <f>+'Cu1'!H166</f>
        <v>0</v>
      </c>
      <c r="I166" s="29">
        <f>+'Cu1'!I166</f>
        <v>0</v>
      </c>
      <c r="J166" s="29">
        <f>+'Cu1'!J166</f>
        <v>0</v>
      </c>
      <c r="K166" s="29">
        <f>+'Cu1'!K166</f>
        <v>0</v>
      </c>
      <c r="L166" s="29">
        <f>+'Cu1'!L166</f>
        <v>0</v>
      </c>
      <c r="M166" s="29">
        <f>+'Cu1'!M166</f>
        <v>0</v>
      </c>
      <c r="N166" s="29">
        <f>+'Cu1'!N166</f>
        <v>0</v>
      </c>
      <c r="O166" s="29">
        <f>+'Cu1'!O166</f>
        <v>0</v>
      </c>
      <c r="P166" s="29">
        <f>+'Cu1'!P166</f>
        <v>0</v>
      </c>
      <c r="Q166" s="29">
        <f>+'Cu1'!Q166</f>
        <v>0</v>
      </c>
      <c r="R166" s="30">
        <f>+'Cu1'!R166</f>
        <v>0</v>
      </c>
      <c r="S166" s="28">
        <f>+'Cu1'!S166</f>
        <v>0</v>
      </c>
      <c r="T166" s="29">
        <f>+'Cu1'!T166</f>
        <v>0</v>
      </c>
      <c r="U166" s="29">
        <f>+'Cu1'!U166</f>
        <v>0</v>
      </c>
      <c r="V166" s="29">
        <f>+'Cu1'!V166</f>
        <v>0</v>
      </c>
      <c r="W166" s="29">
        <f>+'Cu1'!W166</f>
        <v>0</v>
      </c>
      <c r="X166" s="29">
        <f>+'Cu1'!X166</f>
        <v>0</v>
      </c>
      <c r="Y166" s="29">
        <f>+'Cu1'!Y166</f>
        <v>0</v>
      </c>
      <c r="Z166" s="29">
        <f>+'Cu1'!Z166</f>
        <v>0</v>
      </c>
      <c r="AA166" s="29">
        <f>+'Cu1'!AA166</f>
        <v>0</v>
      </c>
      <c r="AB166" s="28">
        <f>+'Cu1'!AB166</f>
        <v>0</v>
      </c>
      <c r="AC166" s="28">
        <f>+'Cu1'!AC166</f>
        <v>0</v>
      </c>
      <c r="AD166" s="28">
        <f>+'Cu1'!AD166</f>
        <v>0</v>
      </c>
      <c r="AE166" s="29">
        <f>+'Cu1'!AE166</f>
        <v>0</v>
      </c>
      <c r="AF166" s="29">
        <f>+'Cu1'!AF166</f>
        <v>0</v>
      </c>
      <c r="AG166" s="28">
        <f>+'Cu1'!AG166</f>
        <v>0</v>
      </c>
      <c r="AH166" s="28">
        <f>+'Cu1'!AH166</f>
        <v>0</v>
      </c>
      <c r="AI166" s="29">
        <f>+'Cu1'!AI166</f>
        <v>0</v>
      </c>
      <c r="AJ166" s="29">
        <f>+'Cu1'!AJ166</f>
        <v>0</v>
      </c>
      <c r="AK166" s="29">
        <f>+'Cu1'!AK166</f>
        <v>0</v>
      </c>
      <c r="AL166" s="29">
        <f>+'Cu1'!AL166</f>
        <v>0</v>
      </c>
      <c r="AM166" s="29">
        <f>+'Cu1'!AM166</f>
        <v>0</v>
      </c>
      <c r="AN166" s="29">
        <f>+'Cu1'!AN166</f>
        <v>0</v>
      </c>
      <c r="AO166" s="29">
        <f>+'Cu1'!AO166</f>
        <v>0</v>
      </c>
      <c r="AP166" s="29">
        <f>+'Cu1'!AP166</f>
        <v>0</v>
      </c>
      <c r="AQ166" s="29">
        <f>+'Cu1'!AQ166</f>
        <v>0</v>
      </c>
      <c r="AR166" s="29">
        <f>+'Cu1'!AR166</f>
        <v>0</v>
      </c>
      <c r="AS166" s="29">
        <f>+'Cu1'!AS166</f>
        <v>0</v>
      </c>
      <c r="AT166" s="29">
        <f>+'Cu1'!AT166</f>
        <v>0</v>
      </c>
      <c r="AU166" s="29">
        <f>+'Cu1'!AU166</f>
        <v>0</v>
      </c>
      <c r="AV166" s="29">
        <f>+'Cu1'!AV166</f>
        <v>0</v>
      </c>
      <c r="AW166" s="40">
        <f>+'Cu1'!AW166</f>
        <v>0</v>
      </c>
      <c r="AX166" s="40">
        <f>+'Cu1'!AX166</f>
        <v>0</v>
      </c>
      <c r="AY166" s="40">
        <f>+'Cu1'!AY166</f>
        <v>0</v>
      </c>
      <c r="AZ166" s="40">
        <f>+'Cu1'!AZ166</f>
        <v>0</v>
      </c>
      <c r="BA166" s="40">
        <f>+'Cu1'!BA166</f>
        <v>0</v>
      </c>
      <c r="BB166" s="40">
        <f>+'Cu1'!BB166</f>
        <v>0</v>
      </c>
      <c r="BC166" s="40">
        <f>+'Cu1'!BC166</f>
        <v>0</v>
      </c>
      <c r="BD166" s="40">
        <f>+'Cu1'!BD166</f>
        <v>0</v>
      </c>
      <c r="BE166" s="40">
        <f>+'Cu1'!BE166</f>
        <v>0</v>
      </c>
      <c r="BF166" s="40">
        <f>+'Cu1'!BF166</f>
        <v>0</v>
      </c>
      <c r="BG166" s="40">
        <f>+'Cu1'!BG166</f>
        <v>0</v>
      </c>
      <c r="BH166" s="40"/>
      <c r="BI166" s="40"/>
      <c r="BJ166" s="40"/>
      <c r="BK166" s="40"/>
      <c r="BL166" s="40"/>
      <c r="BM166" s="40"/>
    </row>
    <row r="167" spans="1:65" hidden="1">
      <c r="A167" s="33">
        <f>+'Cu1'!A167</f>
        <v>0</v>
      </c>
      <c r="B167" s="36">
        <f>+'Cu1'!B167</f>
        <v>0</v>
      </c>
      <c r="C167" s="29">
        <f>+'Cu1'!C167</f>
        <v>0</v>
      </c>
      <c r="D167" s="29">
        <f>+'Cu1'!D167</f>
        <v>0</v>
      </c>
      <c r="E167" s="29">
        <f>+'Cu1'!E167</f>
        <v>0</v>
      </c>
      <c r="F167" s="29">
        <f>+'Cu1'!F167</f>
        <v>0</v>
      </c>
      <c r="G167" s="29">
        <f>+'Cu1'!G167</f>
        <v>0</v>
      </c>
      <c r="H167" s="29">
        <f>+'Cu1'!H167</f>
        <v>0</v>
      </c>
      <c r="I167" s="29">
        <f>+'Cu1'!I167</f>
        <v>0</v>
      </c>
      <c r="J167" s="29">
        <f>+'Cu1'!J167</f>
        <v>0</v>
      </c>
      <c r="K167" s="29">
        <f>+'Cu1'!K167</f>
        <v>0</v>
      </c>
      <c r="L167" s="29">
        <f>+'Cu1'!L167</f>
        <v>0</v>
      </c>
      <c r="M167" s="29">
        <f>+'Cu1'!M167</f>
        <v>0</v>
      </c>
      <c r="N167" s="29">
        <f>+'Cu1'!N167</f>
        <v>0</v>
      </c>
      <c r="O167" s="29">
        <f>+'Cu1'!O167</f>
        <v>0</v>
      </c>
      <c r="P167" s="29">
        <f>+'Cu1'!P167</f>
        <v>0</v>
      </c>
      <c r="Q167" s="29">
        <f>+'Cu1'!Q167</f>
        <v>0</v>
      </c>
      <c r="R167" s="30">
        <f>+'Cu1'!R167</f>
        <v>0</v>
      </c>
      <c r="S167" s="28">
        <f>+'Cu1'!S167</f>
        <v>0</v>
      </c>
      <c r="T167" s="29">
        <f>+'Cu1'!T167</f>
        <v>0</v>
      </c>
      <c r="U167" s="29">
        <f>+'Cu1'!U167</f>
        <v>0</v>
      </c>
      <c r="V167" s="29">
        <f>+'Cu1'!V167</f>
        <v>0</v>
      </c>
      <c r="W167" s="29">
        <f>+'Cu1'!W167</f>
        <v>0</v>
      </c>
      <c r="X167" s="29">
        <f>+'Cu1'!X167</f>
        <v>0</v>
      </c>
      <c r="Y167" s="29">
        <f>+'Cu1'!Y167</f>
        <v>0</v>
      </c>
      <c r="Z167" s="29">
        <f>+'Cu1'!Z167</f>
        <v>0</v>
      </c>
      <c r="AA167" s="29">
        <f>+'Cu1'!AA167</f>
        <v>0</v>
      </c>
      <c r="AB167" s="28">
        <f>+'Cu1'!AB167</f>
        <v>0</v>
      </c>
      <c r="AC167" s="28">
        <f>+'Cu1'!AC167</f>
        <v>0</v>
      </c>
      <c r="AD167" s="28">
        <f>+'Cu1'!AD167</f>
        <v>0</v>
      </c>
      <c r="AE167" s="29">
        <f>+'Cu1'!AE167</f>
        <v>0</v>
      </c>
      <c r="AF167" s="29">
        <f>+'Cu1'!AF167</f>
        <v>0</v>
      </c>
      <c r="AG167" s="28">
        <f>+'Cu1'!AG167</f>
        <v>0</v>
      </c>
      <c r="AH167" s="28">
        <f>+'Cu1'!AH167</f>
        <v>0</v>
      </c>
      <c r="AI167" s="29">
        <f>+'Cu1'!AI167</f>
        <v>0</v>
      </c>
      <c r="AJ167" s="29">
        <f>+'Cu1'!AJ167</f>
        <v>0</v>
      </c>
      <c r="AK167" s="29">
        <f>+'Cu1'!AK167</f>
        <v>0</v>
      </c>
      <c r="AL167" s="29">
        <f>+'Cu1'!AL167</f>
        <v>0</v>
      </c>
      <c r="AM167" s="29">
        <f>+'Cu1'!AM167</f>
        <v>0</v>
      </c>
      <c r="AN167" s="29">
        <f>+'Cu1'!AN167</f>
        <v>0</v>
      </c>
      <c r="AO167" s="29">
        <f>+'Cu1'!AO167</f>
        <v>0</v>
      </c>
      <c r="AP167" s="29">
        <f>+'Cu1'!AP167</f>
        <v>0</v>
      </c>
      <c r="AQ167" s="29">
        <f>+'Cu1'!AQ167</f>
        <v>0</v>
      </c>
      <c r="AR167" s="29">
        <f>+'Cu1'!AR167</f>
        <v>0</v>
      </c>
      <c r="AS167" s="29">
        <f>+'Cu1'!AS167</f>
        <v>0</v>
      </c>
      <c r="AT167" s="29">
        <f>+'Cu1'!AT167</f>
        <v>0</v>
      </c>
      <c r="AU167" s="29">
        <f>+'Cu1'!AU167</f>
        <v>0</v>
      </c>
      <c r="AV167" s="29">
        <f>+'Cu1'!AV167</f>
        <v>0</v>
      </c>
      <c r="AW167" s="40">
        <f>+'Cu1'!AW167</f>
        <v>0</v>
      </c>
      <c r="AX167" s="40">
        <f>+'Cu1'!AX167</f>
        <v>0</v>
      </c>
      <c r="AY167" s="40">
        <f>+'Cu1'!AY167</f>
        <v>0</v>
      </c>
      <c r="AZ167" s="40">
        <f>+'Cu1'!AZ167</f>
        <v>0</v>
      </c>
      <c r="BA167" s="40">
        <f>+'Cu1'!BA167</f>
        <v>0</v>
      </c>
      <c r="BB167" s="40">
        <f>+'Cu1'!BB167</f>
        <v>0</v>
      </c>
      <c r="BC167" s="40">
        <f>+'Cu1'!BC167</f>
        <v>0</v>
      </c>
      <c r="BD167" s="40">
        <f>+'Cu1'!BD167</f>
        <v>0</v>
      </c>
      <c r="BE167" s="40">
        <f>+'Cu1'!BE167</f>
        <v>0</v>
      </c>
      <c r="BF167" s="40">
        <f>+'Cu1'!BF167</f>
        <v>0</v>
      </c>
      <c r="BG167" s="40">
        <f>+'Cu1'!BG167</f>
        <v>0</v>
      </c>
      <c r="BH167" s="40"/>
      <c r="BI167" s="40"/>
      <c r="BJ167" s="40"/>
      <c r="BK167" s="40"/>
      <c r="BL167" s="40"/>
      <c r="BM167" s="40"/>
    </row>
    <row r="168" spans="1:65" hidden="1">
      <c r="A168" s="34">
        <f>+'Cu1'!A168</f>
        <v>0</v>
      </c>
      <c r="B168" s="36">
        <f>+'Cu1'!B168</f>
        <v>0</v>
      </c>
      <c r="C168" s="29">
        <f>+'Cu1'!C168</f>
        <v>0</v>
      </c>
      <c r="D168" s="29">
        <f>+'Cu1'!D168</f>
        <v>0</v>
      </c>
      <c r="E168" s="29">
        <f>+'Cu1'!E168</f>
        <v>0</v>
      </c>
      <c r="F168" s="29">
        <f>+'Cu1'!F168</f>
        <v>0</v>
      </c>
      <c r="G168" s="29">
        <f>+'Cu1'!G168</f>
        <v>0</v>
      </c>
      <c r="H168" s="29">
        <f>+'Cu1'!H168</f>
        <v>0</v>
      </c>
      <c r="I168" s="29">
        <f>+'Cu1'!I168</f>
        <v>0</v>
      </c>
      <c r="J168" s="29">
        <f>+'Cu1'!J168</f>
        <v>0</v>
      </c>
      <c r="K168" s="29">
        <f>+'Cu1'!K168</f>
        <v>0</v>
      </c>
      <c r="L168" s="29">
        <f>+'Cu1'!L168</f>
        <v>0</v>
      </c>
      <c r="M168" s="29">
        <f>+'Cu1'!M168</f>
        <v>0</v>
      </c>
      <c r="N168" s="29">
        <f>+'Cu1'!N168</f>
        <v>0</v>
      </c>
      <c r="O168" s="29">
        <f>+'Cu1'!O168</f>
        <v>0</v>
      </c>
      <c r="P168" s="29">
        <f>+'Cu1'!P168</f>
        <v>0</v>
      </c>
      <c r="Q168" s="29">
        <f>+'Cu1'!Q168</f>
        <v>0</v>
      </c>
      <c r="R168" s="30">
        <f>+'Cu1'!R168</f>
        <v>0</v>
      </c>
      <c r="S168" s="28">
        <f>+'Cu1'!S168</f>
        <v>0</v>
      </c>
      <c r="T168" s="29">
        <f>+'Cu1'!T168</f>
        <v>0</v>
      </c>
      <c r="U168" s="29">
        <f>+'Cu1'!U168</f>
        <v>0</v>
      </c>
      <c r="V168" s="29">
        <f>+'Cu1'!V168</f>
        <v>0</v>
      </c>
      <c r="W168" s="29">
        <f>+'Cu1'!W168</f>
        <v>0</v>
      </c>
      <c r="X168" s="29">
        <f>+'Cu1'!X168</f>
        <v>0</v>
      </c>
      <c r="Y168" s="29">
        <f>+'Cu1'!Y168</f>
        <v>0</v>
      </c>
      <c r="Z168" s="29">
        <f>+'Cu1'!Z168</f>
        <v>0</v>
      </c>
      <c r="AA168" s="29">
        <f>+'Cu1'!AA168</f>
        <v>0</v>
      </c>
      <c r="AB168" s="28">
        <f>+'Cu1'!AB168</f>
        <v>0</v>
      </c>
      <c r="AC168" s="28">
        <f>+'Cu1'!AC168</f>
        <v>0</v>
      </c>
      <c r="AD168" s="28">
        <f>+'Cu1'!AD168</f>
        <v>0</v>
      </c>
      <c r="AE168" s="29">
        <f>+'Cu1'!AE168</f>
        <v>0</v>
      </c>
      <c r="AF168" s="29">
        <f>+'Cu1'!AF168</f>
        <v>0</v>
      </c>
      <c r="AG168" s="28">
        <f>+'Cu1'!AG168</f>
        <v>0</v>
      </c>
      <c r="AH168" s="28">
        <f>+'Cu1'!AH168</f>
        <v>0</v>
      </c>
      <c r="AI168" s="29">
        <f>+'Cu1'!AI168</f>
        <v>0</v>
      </c>
      <c r="AJ168" s="29">
        <f>+'Cu1'!AJ168</f>
        <v>0</v>
      </c>
      <c r="AK168" s="29">
        <f>+'Cu1'!AK168</f>
        <v>0</v>
      </c>
      <c r="AL168" s="29">
        <f>+'Cu1'!AL168</f>
        <v>0</v>
      </c>
      <c r="AM168" s="29">
        <f>+'Cu1'!AM168</f>
        <v>0</v>
      </c>
      <c r="AN168" s="29">
        <f>+'Cu1'!AN168</f>
        <v>0</v>
      </c>
      <c r="AO168" s="29">
        <f>+'Cu1'!AO168</f>
        <v>0</v>
      </c>
      <c r="AP168" s="29">
        <f>+'Cu1'!AP168</f>
        <v>0</v>
      </c>
      <c r="AQ168" s="29">
        <f>+'Cu1'!AQ168</f>
        <v>0</v>
      </c>
      <c r="AR168" s="29">
        <f>+'Cu1'!AR168</f>
        <v>0</v>
      </c>
      <c r="AS168" s="29">
        <f>+'Cu1'!AS168</f>
        <v>0</v>
      </c>
      <c r="AT168" s="29">
        <f>+'Cu1'!AT168</f>
        <v>0</v>
      </c>
      <c r="AU168" s="29">
        <f>+'Cu1'!AU168</f>
        <v>0</v>
      </c>
      <c r="AV168" s="29">
        <f>+'Cu1'!AV168</f>
        <v>0</v>
      </c>
      <c r="AW168" s="40">
        <f>+'Cu1'!AW168</f>
        <v>0</v>
      </c>
      <c r="AX168" s="40">
        <f>+'Cu1'!AX168</f>
        <v>0</v>
      </c>
      <c r="AY168" s="40">
        <f>+'Cu1'!AY168</f>
        <v>0</v>
      </c>
      <c r="AZ168" s="40">
        <f>+'Cu1'!AZ168</f>
        <v>0</v>
      </c>
      <c r="BA168" s="40">
        <f>+'Cu1'!BA168</f>
        <v>0</v>
      </c>
      <c r="BB168" s="40">
        <f>+'Cu1'!BB168</f>
        <v>0</v>
      </c>
      <c r="BC168" s="40">
        <f>+'Cu1'!BC168</f>
        <v>0</v>
      </c>
      <c r="BD168" s="40">
        <f>+'Cu1'!BD168</f>
        <v>0</v>
      </c>
      <c r="BE168" s="40">
        <f>+'Cu1'!BE168</f>
        <v>0</v>
      </c>
      <c r="BF168" s="40">
        <f>+'Cu1'!BF168</f>
        <v>0</v>
      </c>
      <c r="BG168" s="40">
        <f>+'Cu1'!BG168</f>
        <v>0</v>
      </c>
      <c r="BH168" s="40"/>
      <c r="BI168" s="40"/>
      <c r="BJ168" s="40"/>
      <c r="BK168" s="40"/>
      <c r="BL168" s="40"/>
      <c r="BM168" s="40"/>
    </row>
    <row r="169" spans="1:65" hidden="1">
      <c r="A169" s="33">
        <f>+'Cu1'!A169</f>
        <v>0</v>
      </c>
      <c r="B169" s="36">
        <f>+'Cu1'!B169</f>
        <v>0</v>
      </c>
      <c r="C169" s="29">
        <f>+'Cu1'!C169</f>
        <v>0</v>
      </c>
      <c r="D169" s="29">
        <f>+'Cu1'!D169</f>
        <v>0</v>
      </c>
      <c r="E169" s="29">
        <f>+'Cu1'!E169</f>
        <v>0</v>
      </c>
      <c r="F169" s="29">
        <f>+'Cu1'!F169</f>
        <v>0</v>
      </c>
      <c r="G169" s="29">
        <f>+'Cu1'!G169</f>
        <v>0</v>
      </c>
      <c r="H169" s="29">
        <f>+'Cu1'!H169</f>
        <v>0</v>
      </c>
      <c r="I169" s="29">
        <f>+'Cu1'!I169</f>
        <v>0</v>
      </c>
      <c r="J169" s="29">
        <f>+'Cu1'!J169</f>
        <v>0</v>
      </c>
      <c r="K169" s="29">
        <f>+'Cu1'!K169</f>
        <v>0</v>
      </c>
      <c r="L169" s="29">
        <f>+'Cu1'!L169</f>
        <v>0</v>
      </c>
      <c r="M169" s="29">
        <f>+'Cu1'!M169</f>
        <v>0</v>
      </c>
      <c r="N169" s="29">
        <f>+'Cu1'!N169</f>
        <v>0</v>
      </c>
      <c r="O169" s="29">
        <f>+'Cu1'!O169</f>
        <v>0</v>
      </c>
      <c r="P169" s="29">
        <f>+'Cu1'!P169</f>
        <v>0</v>
      </c>
      <c r="Q169" s="29">
        <f>+'Cu1'!Q169</f>
        <v>0</v>
      </c>
      <c r="R169" s="30">
        <f>+'Cu1'!R169</f>
        <v>0</v>
      </c>
      <c r="S169" s="28">
        <f>+'Cu1'!S169</f>
        <v>0</v>
      </c>
      <c r="T169" s="29">
        <f>+'Cu1'!T169</f>
        <v>0</v>
      </c>
      <c r="U169" s="29">
        <f>+'Cu1'!U169</f>
        <v>0</v>
      </c>
      <c r="V169" s="29">
        <f>+'Cu1'!V169</f>
        <v>0</v>
      </c>
      <c r="W169" s="29">
        <f>+'Cu1'!W169</f>
        <v>0</v>
      </c>
      <c r="X169" s="29">
        <f>+'Cu1'!X169</f>
        <v>0</v>
      </c>
      <c r="Y169" s="29">
        <f>+'Cu1'!Y169</f>
        <v>0</v>
      </c>
      <c r="Z169" s="29">
        <f>+'Cu1'!Z169</f>
        <v>0</v>
      </c>
      <c r="AA169" s="29">
        <f>+'Cu1'!AA169</f>
        <v>0</v>
      </c>
      <c r="AB169" s="28">
        <f>+'Cu1'!AB169</f>
        <v>0</v>
      </c>
      <c r="AC169" s="28">
        <f>+'Cu1'!AC169</f>
        <v>0</v>
      </c>
      <c r="AD169" s="28">
        <f>+'Cu1'!AD169</f>
        <v>0</v>
      </c>
      <c r="AE169" s="29">
        <f>+'Cu1'!AE169</f>
        <v>0</v>
      </c>
      <c r="AF169" s="29">
        <f>+'Cu1'!AF169</f>
        <v>0</v>
      </c>
      <c r="AG169" s="28">
        <f>+'Cu1'!AG169</f>
        <v>0</v>
      </c>
      <c r="AH169" s="28">
        <f>+'Cu1'!AH169</f>
        <v>0</v>
      </c>
      <c r="AI169" s="29">
        <f>+'Cu1'!AI169</f>
        <v>0</v>
      </c>
      <c r="AJ169" s="29">
        <f>+'Cu1'!AJ169</f>
        <v>0</v>
      </c>
      <c r="AK169" s="29">
        <f>+'Cu1'!AK169</f>
        <v>0</v>
      </c>
      <c r="AL169" s="29">
        <f>+'Cu1'!AL169</f>
        <v>0</v>
      </c>
      <c r="AM169" s="29">
        <f>+'Cu1'!AM169</f>
        <v>0</v>
      </c>
      <c r="AN169" s="29">
        <f>+'Cu1'!AN169</f>
        <v>0</v>
      </c>
      <c r="AO169" s="29">
        <f>+'Cu1'!AO169</f>
        <v>0</v>
      </c>
      <c r="AP169" s="29">
        <f>+'Cu1'!AP169</f>
        <v>0</v>
      </c>
      <c r="AQ169" s="29">
        <f>+'Cu1'!AQ169</f>
        <v>0</v>
      </c>
      <c r="AR169" s="29">
        <f>+'Cu1'!AR169</f>
        <v>0</v>
      </c>
      <c r="AS169" s="29">
        <f>+'Cu1'!AS169</f>
        <v>0</v>
      </c>
      <c r="AT169" s="29">
        <f>+'Cu1'!AT169</f>
        <v>0</v>
      </c>
      <c r="AU169" s="29">
        <f>+'Cu1'!AU169</f>
        <v>0</v>
      </c>
      <c r="AV169" s="29">
        <f>+'Cu1'!AV169</f>
        <v>0</v>
      </c>
      <c r="AW169" s="40">
        <f>+'Cu1'!AW169</f>
        <v>0</v>
      </c>
      <c r="AX169" s="40">
        <f>+'Cu1'!AX169</f>
        <v>0</v>
      </c>
      <c r="AY169" s="40">
        <f>+'Cu1'!AY169</f>
        <v>0</v>
      </c>
      <c r="AZ169" s="40">
        <f>+'Cu1'!AZ169</f>
        <v>0</v>
      </c>
      <c r="BA169" s="40">
        <f>+'Cu1'!BA169</f>
        <v>0</v>
      </c>
      <c r="BB169" s="40">
        <f>+'Cu1'!BB169</f>
        <v>0</v>
      </c>
      <c r="BC169" s="40">
        <f>+'Cu1'!BC169</f>
        <v>0</v>
      </c>
      <c r="BD169" s="40">
        <f>+'Cu1'!BD169</f>
        <v>0</v>
      </c>
      <c r="BE169" s="40">
        <f>+'Cu1'!BE169</f>
        <v>0</v>
      </c>
      <c r="BF169" s="40">
        <f>+'Cu1'!BF169</f>
        <v>0</v>
      </c>
      <c r="BG169" s="40">
        <f>+'Cu1'!BG169</f>
        <v>0</v>
      </c>
      <c r="BH169" s="40"/>
      <c r="BI169" s="40"/>
      <c r="BJ169" s="40"/>
      <c r="BK169" s="40"/>
      <c r="BL169" s="40"/>
      <c r="BM169" s="40"/>
    </row>
    <row r="170" spans="1:65" hidden="1">
      <c r="A170" s="34"/>
      <c r="B170" s="36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1"/>
      <c r="N170" s="41"/>
      <c r="O170" s="41"/>
      <c r="P170" s="41"/>
      <c r="Q170" s="41"/>
      <c r="R170" s="42"/>
      <c r="S170" s="43"/>
      <c r="T170" s="41"/>
      <c r="U170" s="41"/>
      <c r="V170" s="41"/>
      <c r="W170" s="41"/>
      <c r="X170" s="41"/>
      <c r="Y170" s="41"/>
      <c r="Z170" s="41"/>
      <c r="AA170" s="41"/>
      <c r="AB170" s="43"/>
      <c r="AC170" s="43"/>
      <c r="AD170" s="43"/>
      <c r="AE170" s="41"/>
      <c r="AF170" s="41"/>
      <c r="AG170" s="43"/>
      <c r="AH170" s="43"/>
      <c r="AI170" s="41"/>
      <c r="AJ170" s="41"/>
      <c r="AK170" s="41"/>
      <c r="AL170" s="41"/>
      <c r="AM170" s="41"/>
      <c r="AN170" s="41"/>
      <c r="AO170" s="41"/>
      <c r="AP170" s="41"/>
      <c r="AQ170" s="41"/>
      <c r="AR170" s="41"/>
      <c r="AS170" s="41"/>
      <c r="AT170" s="41"/>
      <c r="AU170" s="41"/>
      <c r="AV170" s="41"/>
      <c r="AW170" s="98"/>
      <c r="AX170" s="98"/>
      <c r="AY170" s="98"/>
      <c r="AZ170" s="98"/>
      <c r="BA170" s="98"/>
      <c r="BB170" s="98"/>
      <c r="BC170" s="98"/>
      <c r="BD170" s="40"/>
      <c r="BE170" s="40"/>
      <c r="BF170" s="40"/>
      <c r="BG170" s="40"/>
      <c r="BH170" s="40"/>
      <c r="BI170" s="40"/>
      <c r="BJ170" s="40"/>
      <c r="BK170" s="40"/>
      <c r="BL170" s="40"/>
      <c r="BM170" s="40"/>
    </row>
    <row r="171" spans="1:65" hidden="1">
      <c r="B171" s="40"/>
      <c r="C171" s="40"/>
      <c r="D171" s="40"/>
      <c r="E171" s="40"/>
      <c r="F171" s="85" t="str">
        <f>+F175</f>
        <v>Persona no qualificada (h)</v>
      </c>
      <c r="G171" s="85" t="str">
        <f t="shared" ref="G171:AU171" si="1">+G175</f>
        <v>Tractor incloent tractorista (h)</v>
      </c>
      <c r="H171" s="85" t="str">
        <f t="shared" si="1"/>
        <v>Motocultor (h)</v>
      </c>
      <c r="I171" s="85" t="str">
        <f t="shared" si="1"/>
        <v>Persona qualificada (h)</v>
      </c>
      <c r="J171" s="85" t="str">
        <f t="shared" si="1"/>
        <v>Subsolador (h)</v>
      </c>
      <c r="K171" s="85" t="str">
        <f t="shared" si="1"/>
        <v>Fresadora (h)</v>
      </c>
      <c r="L171" s="85" t="str">
        <f t="shared" si="1"/>
        <v>Discos (h)</v>
      </c>
      <c r="M171" s="85" t="str">
        <f t="shared" si="1"/>
        <v>Estripadora (h)</v>
      </c>
      <c r="N171" s="85" t="str">
        <f t="shared" si="1"/>
        <v>Remolc (h)</v>
      </c>
      <c r="O171" s="85" t="str">
        <f t="shared" si="1"/>
        <v>Pala (h)</v>
      </c>
      <c r="P171" s="85" t="str">
        <f t="shared" si="1"/>
        <v>Compost (kg)</v>
      </c>
      <c r="Q171" s="85" t="str">
        <f t="shared" si="1"/>
        <v>Solcador de 3 solcs (h)</v>
      </c>
      <c r="R171" s="85" t="str">
        <f t="shared" si="1"/>
        <v>Planter col (u)</v>
      </c>
      <c r="S171" s="85" t="str">
        <f t="shared" si="1"/>
        <v>Ceballots calçots (kg)</v>
      </c>
      <c r="T171" s="85" t="str">
        <f t="shared" si="1"/>
        <v>Planter enciam (u)</v>
      </c>
      <c r="U171" s="85" t="str">
        <f t="shared" si="1"/>
        <v>Planter bleda (u)</v>
      </c>
      <c r="V171" s="85" t="str">
        <f t="shared" si="1"/>
        <v>Planter tomàquet (u)</v>
      </c>
      <c r="W171" s="85" t="str">
        <f t="shared" si="1"/>
        <v>Planter carbassa (u)</v>
      </c>
      <c r="X171" s="85" t="str">
        <f t="shared" si="1"/>
        <v>Llavor carbassa (u)</v>
      </c>
      <c r="Y171" s="85" t="str">
        <f t="shared" si="1"/>
        <v>Plantador (h)</v>
      </c>
      <c r="Z171" s="85" t="str">
        <f t="shared" si="1"/>
        <v>Furgoneta (h)</v>
      </c>
      <c r="AA171" s="85" t="str">
        <f t="shared" si="1"/>
        <v>Bicicleta de sembrar (h)</v>
      </c>
      <c r="AB171" s="85" t="str">
        <f t="shared" si="1"/>
        <v xml:space="preserve">cinta de reg (m) </v>
      </c>
      <c r="AC171" s="85" t="str">
        <f t="shared" si="1"/>
        <v>reg aspersió: tub,… (m)</v>
      </c>
      <c r="AD171" s="85" t="str">
        <f t="shared" si="1"/>
        <v>reg (L)</v>
      </c>
      <c r="AE171" s="85" t="str">
        <f t="shared" si="1"/>
        <v>Braços tractor (h)</v>
      </c>
      <c r="AF171" s="85" t="str">
        <f t="shared" si="1"/>
        <v>Bota (h)</v>
      </c>
      <c r="AG171" s="85" t="str">
        <f t="shared" si="1"/>
        <v>Bacillus thuringiensis (kg)</v>
      </c>
      <c r="AH171" s="85" t="str">
        <f t="shared" si="1"/>
        <v>Retenol (L)</v>
      </c>
      <c r="AI171" s="85" t="str">
        <f t="shared" si="1"/>
        <v>Purí d'ortiga (L)</v>
      </c>
      <c r="AJ171" s="85" t="str">
        <f t="shared" si="1"/>
        <v>Hidròxid de coure (kg)</v>
      </c>
      <c r="AK171" s="85" t="str">
        <f t="shared" si="1"/>
        <v>Ferramol per llimacs (kg)</v>
      </c>
      <c r="AL171" s="85" t="str">
        <f t="shared" si="1"/>
        <v>Sofre (kg)</v>
      </c>
      <c r="AM171" s="85" t="str">
        <f t="shared" si="1"/>
        <v>Oli de nim (L)</v>
      </c>
      <c r="AN171" s="85" t="str">
        <f t="shared" si="1"/>
        <v>Tallant (h)</v>
      </c>
      <c r="AO171" s="85" t="str">
        <f t="shared" si="1"/>
        <v>Plàstic (m2)</v>
      </c>
      <c r="AP171" s="85" t="str">
        <f t="shared" si="1"/>
        <v>Canyes (u)</v>
      </c>
      <c r="AQ171" s="85"/>
      <c r="AR171" s="85" t="str">
        <f t="shared" si="1"/>
        <v>Caixes (u)</v>
      </c>
      <c r="AS171" s="85" t="str">
        <f t="shared" si="1"/>
        <v>TOTAL OPERACIÓ</v>
      </c>
      <c r="AT171" s="85" t="str">
        <f t="shared" si="1"/>
        <v>Collita (kg)</v>
      </c>
      <c r="AU171" s="85" t="str">
        <f t="shared" si="1"/>
        <v>Collita (u)</v>
      </c>
      <c r="AV171" s="98" t="str">
        <f>MID(AV175,1,FIND("(",AV175)-2)</f>
        <v>Collita col</v>
      </c>
      <c r="AW171" s="98" t="str">
        <f t="shared" ref="AW171:BC171" si="2">MID(AW175,1,FIND("(",AW175)-2)</f>
        <v>Collita bròcoli</v>
      </c>
      <c r="AX171" s="98" t="str">
        <f t="shared" si="2"/>
        <v>Collita calçot</v>
      </c>
      <c r="AY171" s="98" t="str">
        <f t="shared" si="2"/>
        <v>Collita enciam</v>
      </c>
      <c r="AZ171" s="98" t="str">
        <f t="shared" si="2"/>
        <v>Collita bledes a manats</v>
      </c>
      <c r="BA171" s="98" t="str">
        <f t="shared" si="2"/>
        <v>Collita bledes</v>
      </c>
      <c r="BB171" s="98" t="str">
        <f t="shared" si="2"/>
        <v>Collita tomàquet</v>
      </c>
      <c r="BC171" s="98" t="str">
        <f t="shared" si="2"/>
        <v>Collita carbassa</v>
      </c>
      <c r="BD171" s="40"/>
      <c r="BE171" s="40"/>
      <c r="BF171" s="40"/>
      <c r="BG171" s="40"/>
      <c r="BH171" s="40"/>
      <c r="BI171" s="40"/>
      <c r="BJ171" s="40"/>
      <c r="BK171" s="40"/>
      <c r="BL171" s="40"/>
      <c r="BM171" s="40"/>
    </row>
    <row r="172" spans="1:65" hidden="1">
      <c r="D172">
        <v>1</v>
      </c>
      <c r="E172">
        <v>2</v>
      </c>
      <c r="F172">
        <v>3</v>
      </c>
      <c r="G172">
        <v>4</v>
      </c>
      <c r="H172">
        <v>5</v>
      </c>
      <c r="I172">
        <v>6</v>
      </c>
      <c r="J172">
        <v>7</v>
      </c>
      <c r="K172">
        <v>8</v>
      </c>
      <c r="L172">
        <v>9</v>
      </c>
      <c r="M172">
        <v>10</v>
      </c>
      <c r="N172">
        <v>11</v>
      </c>
      <c r="O172">
        <v>12</v>
      </c>
      <c r="P172">
        <v>13</v>
      </c>
      <c r="Q172">
        <v>14</v>
      </c>
      <c r="R172">
        <v>15</v>
      </c>
      <c r="S172">
        <v>16</v>
      </c>
      <c r="T172">
        <v>17</v>
      </c>
      <c r="U172">
        <v>18</v>
      </c>
      <c r="V172">
        <v>19</v>
      </c>
      <c r="W172">
        <v>20</v>
      </c>
      <c r="X172">
        <v>21</v>
      </c>
      <c r="Y172">
        <v>22</v>
      </c>
      <c r="Z172">
        <v>23</v>
      </c>
      <c r="AA172">
        <v>24</v>
      </c>
      <c r="AB172">
        <v>25</v>
      </c>
      <c r="AC172">
        <v>26</v>
      </c>
      <c r="AD172">
        <v>27</v>
      </c>
      <c r="AE172">
        <v>28</v>
      </c>
      <c r="AF172">
        <v>29</v>
      </c>
      <c r="AG172">
        <v>30</v>
      </c>
      <c r="AH172">
        <v>31</v>
      </c>
      <c r="AI172">
        <v>32</v>
      </c>
      <c r="AJ172">
        <v>33</v>
      </c>
      <c r="AK172">
        <v>34</v>
      </c>
      <c r="AL172">
        <v>35</v>
      </c>
      <c r="AM172">
        <v>36</v>
      </c>
      <c r="AN172">
        <v>37</v>
      </c>
      <c r="AO172">
        <v>38</v>
      </c>
      <c r="AP172">
        <v>39</v>
      </c>
      <c r="AQ172">
        <v>40</v>
      </c>
      <c r="AR172">
        <v>41</v>
      </c>
      <c r="AS172">
        <v>42</v>
      </c>
      <c r="AT172">
        <v>43</v>
      </c>
      <c r="AU172">
        <v>44</v>
      </c>
      <c r="AV172">
        <v>45</v>
      </c>
      <c r="AW172">
        <v>46</v>
      </c>
      <c r="AX172">
        <v>47</v>
      </c>
      <c r="AY172">
        <v>48</v>
      </c>
      <c r="AZ172">
        <v>49</v>
      </c>
      <c r="BA172">
        <v>50</v>
      </c>
      <c r="BB172">
        <v>51</v>
      </c>
      <c r="BC172">
        <v>52</v>
      </c>
    </row>
    <row r="173" spans="1:65" hidden="1">
      <c r="AV173">
        <f>+AV49</f>
        <v>0</v>
      </c>
      <c r="AW173">
        <f t="shared" ref="AW173:BC173" si="3">+AW49</f>
        <v>0</v>
      </c>
      <c r="AX173">
        <f t="shared" si="3"/>
        <v>0</v>
      </c>
      <c r="AY173">
        <f t="shared" si="3"/>
        <v>0</v>
      </c>
      <c r="AZ173">
        <f t="shared" si="3"/>
        <v>2.2000000000000002</v>
      </c>
      <c r="BA173">
        <f t="shared" si="3"/>
        <v>0</v>
      </c>
      <c r="BB173">
        <f t="shared" si="3"/>
        <v>0</v>
      </c>
      <c r="BC173">
        <f t="shared" si="3"/>
        <v>0</v>
      </c>
    </row>
    <row r="174" spans="1:65" hidden="1"/>
    <row r="175" spans="1:65" ht="38.25" hidden="1">
      <c r="D175" s="3" t="s">
        <v>117</v>
      </c>
      <c r="F175" s="4" t="str">
        <f>+F50</f>
        <v>Persona no qualificada (h)</v>
      </c>
      <c r="G175" s="4" t="str">
        <f t="shared" ref="G175:BC175" si="4">+G50</f>
        <v>Tractor incloent tractorista (h)</v>
      </c>
      <c r="H175" s="4" t="str">
        <f t="shared" si="4"/>
        <v>Motocultor (h)</v>
      </c>
      <c r="I175" s="4" t="str">
        <f t="shared" si="4"/>
        <v>Persona qualificada (h)</v>
      </c>
      <c r="J175" s="4" t="str">
        <f t="shared" si="4"/>
        <v>Subsolador (h)</v>
      </c>
      <c r="K175" s="4" t="str">
        <f t="shared" si="4"/>
        <v>Fresadora (h)</v>
      </c>
      <c r="L175" s="4" t="str">
        <f t="shared" si="4"/>
        <v>Discos (h)</v>
      </c>
      <c r="M175" s="4" t="str">
        <f t="shared" si="4"/>
        <v>Estripadora (h)</v>
      </c>
      <c r="N175" s="4" t="str">
        <f t="shared" si="4"/>
        <v>Remolc (h)</v>
      </c>
      <c r="O175" s="4" t="str">
        <f t="shared" si="4"/>
        <v>Pala (h)</v>
      </c>
      <c r="P175" s="4" t="str">
        <f t="shared" si="4"/>
        <v>Compost (kg)</v>
      </c>
      <c r="Q175" s="4" t="str">
        <f t="shared" si="4"/>
        <v>Solcador de 3 solcs (h)</v>
      </c>
      <c r="R175" s="4" t="str">
        <f t="shared" si="4"/>
        <v>Planter col (u)</v>
      </c>
      <c r="S175" s="4" t="str">
        <f t="shared" si="4"/>
        <v>Ceballots calçots (kg)</v>
      </c>
      <c r="T175" s="4" t="str">
        <f t="shared" si="4"/>
        <v>Planter enciam (u)</v>
      </c>
      <c r="U175" s="4" t="str">
        <f t="shared" si="4"/>
        <v>Planter bleda (u)</v>
      </c>
      <c r="V175" s="4" t="str">
        <f t="shared" si="4"/>
        <v>Planter tomàquet (u)</v>
      </c>
      <c r="W175" s="4" t="str">
        <f t="shared" si="4"/>
        <v>Planter carbassa (u)</v>
      </c>
      <c r="X175" s="4" t="str">
        <f t="shared" si="4"/>
        <v>Llavor carbassa (u)</v>
      </c>
      <c r="Y175" s="4" t="str">
        <f t="shared" si="4"/>
        <v>Plantador (h)</v>
      </c>
      <c r="Z175" s="4" t="str">
        <f t="shared" si="4"/>
        <v>Furgoneta (h)</v>
      </c>
      <c r="AA175" s="4" t="str">
        <f t="shared" si="4"/>
        <v>Bicicleta de sembrar (h)</v>
      </c>
      <c r="AB175" s="4" t="str">
        <f t="shared" si="4"/>
        <v xml:space="preserve">cinta de reg (m) </v>
      </c>
      <c r="AC175" s="4" t="str">
        <f t="shared" si="4"/>
        <v>reg aspersió: tub,… (m)</v>
      </c>
      <c r="AD175" s="4" t="str">
        <f t="shared" si="4"/>
        <v>reg (L)</v>
      </c>
      <c r="AE175" s="4" t="str">
        <f t="shared" si="4"/>
        <v>Braços tractor (h)</v>
      </c>
      <c r="AF175" s="4" t="str">
        <f t="shared" si="4"/>
        <v>Bota (h)</v>
      </c>
      <c r="AG175" s="4" t="str">
        <f t="shared" si="4"/>
        <v>Bacillus thuringiensis (kg)</v>
      </c>
      <c r="AH175" s="4" t="str">
        <f t="shared" si="4"/>
        <v>Retenol (L)</v>
      </c>
      <c r="AI175" s="4" t="str">
        <f t="shared" si="4"/>
        <v>Purí d'ortiga (L)</v>
      </c>
      <c r="AJ175" s="4" t="str">
        <f t="shared" si="4"/>
        <v>Hidròxid de coure (kg)</v>
      </c>
      <c r="AK175" s="4" t="str">
        <f t="shared" si="4"/>
        <v>Ferramol per llimacs (kg)</v>
      </c>
      <c r="AL175" s="4" t="str">
        <f t="shared" si="4"/>
        <v>Sofre (kg)</v>
      </c>
      <c r="AM175" s="4" t="str">
        <f t="shared" si="4"/>
        <v>Oli de nim (L)</v>
      </c>
      <c r="AN175" s="4" t="str">
        <f t="shared" si="4"/>
        <v>Tallant (h)</v>
      </c>
      <c r="AO175" s="4" t="str">
        <f t="shared" si="4"/>
        <v>Plàstic (m2)</v>
      </c>
      <c r="AP175" s="4" t="str">
        <f t="shared" si="4"/>
        <v>Canyes (u)</v>
      </c>
      <c r="AQ175" s="4" t="str">
        <f t="shared" si="4"/>
        <v>Cost mensual terreny (m2)</v>
      </c>
      <c r="AR175" s="4" t="str">
        <f t="shared" si="4"/>
        <v>Caixes (u)</v>
      </c>
      <c r="AS175" s="6" t="s">
        <v>114</v>
      </c>
      <c r="AT175" s="4" t="str">
        <f t="shared" si="4"/>
        <v>Collita (kg)</v>
      </c>
      <c r="AU175" s="4" t="str">
        <f t="shared" si="4"/>
        <v>Collita (u)</v>
      </c>
      <c r="AV175" s="4" t="str">
        <f t="shared" si="4"/>
        <v xml:space="preserve">Collita col (u) </v>
      </c>
      <c r="AW175" s="4" t="str">
        <f t="shared" si="4"/>
        <v>Collita bròcoli (kg)</v>
      </c>
      <c r="AX175" s="4" t="str">
        <f t="shared" si="4"/>
        <v xml:space="preserve">Collita calçot (u) </v>
      </c>
      <c r="AY175" s="4" t="str">
        <f t="shared" si="4"/>
        <v xml:space="preserve">Collita enciam (u) </v>
      </c>
      <c r="AZ175" s="4" t="str">
        <f t="shared" si="4"/>
        <v xml:space="preserve">Collita bledes a manats (u) </v>
      </c>
      <c r="BA175" s="4" t="str">
        <f t="shared" si="4"/>
        <v>Collita bledes (kg)</v>
      </c>
      <c r="BB175" s="4" t="str">
        <f t="shared" si="4"/>
        <v>Collita tomàquet (kg)</v>
      </c>
      <c r="BC175" s="4" t="str">
        <f t="shared" si="4"/>
        <v>Collita carbassa (kg)</v>
      </c>
      <c r="BD175" s="4"/>
      <c r="BE175" s="4"/>
      <c r="BF175" s="4"/>
      <c r="BG175" s="4"/>
      <c r="BH175" s="4"/>
      <c r="BI175" s="4"/>
      <c r="BJ175" s="4"/>
      <c r="BK175" s="4"/>
    </row>
    <row r="176" spans="1:65" hidden="1">
      <c r="B176">
        <f>+B51</f>
        <v>110</v>
      </c>
      <c r="C176" t="str">
        <f t="shared" ref="C176:D176" si="5">+C51</f>
        <v>PREPARACIÓ DEL SÒL</v>
      </c>
      <c r="D176" t="str">
        <f t="shared" si="5"/>
        <v>Desbrossat amb discos</v>
      </c>
      <c r="E176" s="82">
        <f>+E51</f>
        <v>2500</v>
      </c>
      <c r="F176" s="5">
        <f>+F51*F$49*$E$4/$E176</f>
        <v>0</v>
      </c>
      <c r="G176" s="5">
        <f t="shared" ref="G176:AR176" si="6">+G51*G$49*$E$4/$E176</f>
        <v>0</v>
      </c>
      <c r="H176" s="5">
        <f t="shared" si="6"/>
        <v>0</v>
      </c>
      <c r="I176" s="5">
        <f t="shared" si="6"/>
        <v>0</v>
      </c>
      <c r="J176" s="5">
        <f t="shared" si="6"/>
        <v>0</v>
      </c>
      <c r="K176" s="5">
        <f t="shared" si="6"/>
        <v>0</v>
      </c>
      <c r="L176" s="5">
        <f t="shared" si="6"/>
        <v>0</v>
      </c>
      <c r="M176" s="5">
        <f t="shared" si="6"/>
        <v>0</v>
      </c>
      <c r="N176" s="5">
        <f t="shared" si="6"/>
        <v>0</v>
      </c>
      <c r="O176" s="5">
        <f t="shared" si="6"/>
        <v>0</v>
      </c>
      <c r="P176" s="5">
        <f t="shared" si="6"/>
        <v>0</v>
      </c>
      <c r="Q176" s="5">
        <f t="shared" si="6"/>
        <v>0</v>
      </c>
      <c r="R176" s="5">
        <f t="shared" si="6"/>
        <v>0</v>
      </c>
      <c r="S176" s="5">
        <f t="shared" si="6"/>
        <v>0</v>
      </c>
      <c r="T176" s="5">
        <f t="shared" si="6"/>
        <v>0</v>
      </c>
      <c r="U176" s="5">
        <f t="shared" si="6"/>
        <v>0</v>
      </c>
      <c r="V176" s="5">
        <f t="shared" si="6"/>
        <v>0</v>
      </c>
      <c r="W176" s="5">
        <f t="shared" si="6"/>
        <v>0</v>
      </c>
      <c r="X176" s="5">
        <f t="shared" si="6"/>
        <v>0</v>
      </c>
      <c r="Y176" s="5">
        <f t="shared" si="6"/>
        <v>0</v>
      </c>
      <c r="Z176" s="5">
        <f t="shared" si="6"/>
        <v>0</v>
      </c>
      <c r="AA176" s="5">
        <f t="shared" si="6"/>
        <v>0</v>
      </c>
      <c r="AB176" s="5">
        <f t="shared" si="6"/>
        <v>0</v>
      </c>
      <c r="AC176" s="5">
        <f t="shared" si="6"/>
        <v>0</v>
      </c>
      <c r="AD176" s="5">
        <f t="shared" si="6"/>
        <v>0</v>
      </c>
      <c r="AE176" s="5">
        <f t="shared" si="6"/>
        <v>0</v>
      </c>
      <c r="AF176" s="5">
        <f t="shared" si="6"/>
        <v>0</v>
      </c>
      <c r="AG176" s="5">
        <f t="shared" si="6"/>
        <v>0</v>
      </c>
      <c r="AH176" s="5">
        <f t="shared" si="6"/>
        <v>0</v>
      </c>
      <c r="AI176" s="5">
        <f t="shared" si="6"/>
        <v>0</v>
      </c>
      <c r="AJ176" s="5">
        <f t="shared" si="6"/>
        <v>0</v>
      </c>
      <c r="AK176" s="5">
        <f t="shared" si="6"/>
        <v>0</v>
      </c>
      <c r="AL176" s="5">
        <f t="shared" si="6"/>
        <v>0</v>
      </c>
      <c r="AM176" s="5">
        <f t="shared" si="6"/>
        <v>0</v>
      </c>
      <c r="AN176" s="5">
        <f t="shared" si="6"/>
        <v>0</v>
      </c>
      <c r="AO176" s="5">
        <f t="shared" si="6"/>
        <v>0</v>
      </c>
      <c r="AP176" s="5">
        <f t="shared" si="6"/>
        <v>0</v>
      </c>
      <c r="AQ176" s="5">
        <f t="shared" si="6"/>
        <v>0</v>
      </c>
      <c r="AR176" s="5">
        <f t="shared" si="6"/>
        <v>0</v>
      </c>
      <c r="AS176" s="5">
        <f>SUM(F176:AR176)</f>
        <v>0</v>
      </c>
      <c r="AT176" s="5">
        <f t="shared" ref="AT176:BC191" si="7">+AT51*AT$49*$E$4/$E176</f>
        <v>0</v>
      </c>
      <c r="AU176" s="5">
        <f t="shared" si="7"/>
        <v>0</v>
      </c>
      <c r="AV176" s="5">
        <f t="shared" si="7"/>
        <v>0</v>
      </c>
      <c r="AW176" s="5">
        <f t="shared" si="7"/>
        <v>0</v>
      </c>
      <c r="AX176" s="5">
        <f t="shared" si="7"/>
        <v>0</v>
      </c>
      <c r="AY176" s="5">
        <f t="shared" si="7"/>
        <v>0</v>
      </c>
      <c r="AZ176" s="5">
        <f t="shared" si="7"/>
        <v>0</v>
      </c>
      <c r="BA176" s="5">
        <f t="shared" si="7"/>
        <v>0</v>
      </c>
      <c r="BB176" s="5">
        <f t="shared" si="7"/>
        <v>0</v>
      </c>
      <c r="BC176" s="5">
        <f t="shared" si="7"/>
        <v>0</v>
      </c>
      <c r="BD176" s="5"/>
      <c r="BE176" s="5"/>
      <c r="BF176" s="5"/>
      <c r="BG176" s="5"/>
      <c r="BH176" s="5"/>
      <c r="BI176" s="5"/>
      <c r="BJ176" s="5"/>
    </row>
    <row r="177" spans="2:62" hidden="1">
      <c r="B177">
        <f t="shared" ref="B177:E192" si="8">+B52</f>
        <v>120</v>
      </c>
      <c r="C177" t="str">
        <f t="shared" si="8"/>
        <v>PREPARACIÓ DEL SÒL</v>
      </c>
      <c r="D177" t="str">
        <f t="shared" si="8"/>
        <v>Desbrossat amb desbrossadora</v>
      </c>
      <c r="E177" s="82">
        <f t="shared" si="8"/>
        <v>2500</v>
      </c>
      <c r="F177" s="5">
        <f t="shared" ref="F177:AR183" si="9">+F52*F$49*$E$4/$E177</f>
        <v>0</v>
      </c>
      <c r="G177" s="5">
        <f t="shared" si="9"/>
        <v>0</v>
      </c>
      <c r="H177" s="5">
        <f t="shared" si="9"/>
        <v>0</v>
      </c>
      <c r="I177" s="5">
        <f t="shared" si="9"/>
        <v>0</v>
      </c>
      <c r="J177" s="5">
        <f t="shared" si="9"/>
        <v>0</v>
      </c>
      <c r="K177" s="5">
        <f t="shared" si="9"/>
        <v>0</v>
      </c>
      <c r="L177" s="5">
        <f t="shared" si="9"/>
        <v>0</v>
      </c>
      <c r="M177" s="5">
        <f t="shared" si="9"/>
        <v>0</v>
      </c>
      <c r="N177" s="5">
        <f t="shared" si="9"/>
        <v>0</v>
      </c>
      <c r="O177" s="5">
        <f t="shared" si="9"/>
        <v>0</v>
      </c>
      <c r="P177" s="5">
        <f t="shared" si="9"/>
        <v>0</v>
      </c>
      <c r="Q177" s="5">
        <f t="shared" si="9"/>
        <v>0</v>
      </c>
      <c r="R177" s="5">
        <f t="shared" si="9"/>
        <v>0</v>
      </c>
      <c r="S177" s="5">
        <f t="shared" si="9"/>
        <v>0</v>
      </c>
      <c r="T177" s="5">
        <f t="shared" si="9"/>
        <v>0</v>
      </c>
      <c r="U177" s="5">
        <f t="shared" si="9"/>
        <v>0</v>
      </c>
      <c r="V177" s="5">
        <f t="shared" si="9"/>
        <v>0</v>
      </c>
      <c r="W177" s="5">
        <f t="shared" si="9"/>
        <v>0</v>
      </c>
      <c r="X177" s="5">
        <f t="shared" si="9"/>
        <v>0</v>
      </c>
      <c r="Y177" s="5">
        <f t="shared" si="9"/>
        <v>0</v>
      </c>
      <c r="Z177" s="5">
        <f t="shared" si="9"/>
        <v>0</v>
      </c>
      <c r="AA177" s="5">
        <f t="shared" si="9"/>
        <v>0</v>
      </c>
      <c r="AB177" s="5">
        <f t="shared" si="9"/>
        <v>0</v>
      </c>
      <c r="AC177" s="5">
        <f t="shared" si="9"/>
        <v>0</v>
      </c>
      <c r="AD177" s="5">
        <f t="shared" si="9"/>
        <v>0</v>
      </c>
      <c r="AE177" s="5">
        <f t="shared" si="9"/>
        <v>0</v>
      </c>
      <c r="AF177" s="5">
        <f t="shared" si="9"/>
        <v>0</v>
      </c>
      <c r="AG177" s="5">
        <f t="shared" si="9"/>
        <v>0</v>
      </c>
      <c r="AH177" s="5">
        <f t="shared" si="9"/>
        <v>0</v>
      </c>
      <c r="AI177" s="5">
        <f t="shared" si="9"/>
        <v>0</v>
      </c>
      <c r="AJ177" s="5">
        <f t="shared" si="9"/>
        <v>0</v>
      </c>
      <c r="AK177" s="5">
        <f t="shared" si="9"/>
        <v>0</v>
      </c>
      <c r="AL177" s="5">
        <f t="shared" si="9"/>
        <v>0</v>
      </c>
      <c r="AM177" s="5">
        <f t="shared" si="9"/>
        <v>0</v>
      </c>
      <c r="AN177" s="5">
        <f t="shared" si="9"/>
        <v>0</v>
      </c>
      <c r="AO177" s="5">
        <f t="shared" si="9"/>
        <v>0</v>
      </c>
      <c r="AP177" s="5">
        <f t="shared" si="9"/>
        <v>0</v>
      </c>
      <c r="AQ177" s="5">
        <f t="shared" si="9"/>
        <v>0</v>
      </c>
      <c r="AR177" s="5">
        <f t="shared" si="9"/>
        <v>0</v>
      </c>
      <c r="AS177" s="5">
        <f t="shared" ref="AS177:AS240" si="10">SUM(F177:AR177)</f>
        <v>0</v>
      </c>
      <c r="AT177" s="5">
        <f t="shared" si="7"/>
        <v>0</v>
      </c>
      <c r="AU177" s="5">
        <f t="shared" si="7"/>
        <v>0</v>
      </c>
      <c r="AV177" s="5">
        <f t="shared" si="7"/>
        <v>0</v>
      </c>
      <c r="AW177" s="5">
        <f t="shared" si="7"/>
        <v>0</v>
      </c>
      <c r="AX177" s="5">
        <f t="shared" si="7"/>
        <v>0</v>
      </c>
      <c r="AY177" s="5">
        <f t="shared" si="7"/>
        <v>0</v>
      </c>
      <c r="AZ177" s="5">
        <f t="shared" si="7"/>
        <v>0</v>
      </c>
      <c r="BA177" s="5">
        <f t="shared" si="7"/>
        <v>0</v>
      </c>
      <c r="BB177" s="5">
        <f t="shared" si="7"/>
        <v>0</v>
      </c>
      <c r="BC177" s="5">
        <f t="shared" si="7"/>
        <v>0</v>
      </c>
      <c r="BD177" s="5"/>
      <c r="BE177" s="5"/>
      <c r="BF177" s="5"/>
      <c r="BG177" s="5"/>
      <c r="BH177" s="5"/>
      <c r="BI177" s="5"/>
      <c r="BJ177" s="5"/>
    </row>
    <row r="178" spans="2:62" hidden="1">
      <c r="B178">
        <f t="shared" si="8"/>
        <v>130</v>
      </c>
      <c r="C178" t="str">
        <f t="shared" si="8"/>
        <v>PREPARACIÓ DEL SÒL</v>
      </c>
      <c r="D178" t="str">
        <f t="shared" si="8"/>
        <v>Subsolat</v>
      </c>
      <c r="E178" s="82">
        <f t="shared" si="8"/>
        <v>2500</v>
      </c>
      <c r="F178" s="5">
        <f t="shared" si="9"/>
        <v>0</v>
      </c>
      <c r="G178" s="5">
        <f t="shared" si="9"/>
        <v>0</v>
      </c>
      <c r="H178" s="5">
        <f t="shared" si="9"/>
        <v>0</v>
      </c>
      <c r="I178" s="5">
        <f t="shared" si="9"/>
        <v>0</v>
      </c>
      <c r="J178" s="5">
        <f t="shared" si="9"/>
        <v>0</v>
      </c>
      <c r="K178" s="5">
        <f t="shared" si="9"/>
        <v>0</v>
      </c>
      <c r="L178" s="5">
        <f t="shared" si="9"/>
        <v>0</v>
      </c>
      <c r="M178" s="5">
        <f t="shared" si="9"/>
        <v>0</v>
      </c>
      <c r="N178" s="5">
        <f t="shared" si="9"/>
        <v>0</v>
      </c>
      <c r="O178" s="5">
        <f t="shared" si="9"/>
        <v>0</v>
      </c>
      <c r="P178" s="5">
        <f t="shared" si="9"/>
        <v>0</v>
      </c>
      <c r="Q178" s="5">
        <f t="shared" si="9"/>
        <v>0</v>
      </c>
      <c r="R178" s="5">
        <f t="shared" si="9"/>
        <v>0</v>
      </c>
      <c r="S178" s="5">
        <f t="shared" si="9"/>
        <v>0</v>
      </c>
      <c r="T178" s="5">
        <f t="shared" si="9"/>
        <v>0</v>
      </c>
      <c r="U178" s="5">
        <f t="shared" si="9"/>
        <v>0</v>
      </c>
      <c r="V178" s="5">
        <f t="shared" si="9"/>
        <v>0</v>
      </c>
      <c r="W178" s="5">
        <f t="shared" si="9"/>
        <v>0</v>
      </c>
      <c r="X178" s="5">
        <f t="shared" si="9"/>
        <v>0</v>
      </c>
      <c r="Y178" s="5">
        <f t="shared" si="9"/>
        <v>0</v>
      </c>
      <c r="Z178" s="5">
        <f t="shared" si="9"/>
        <v>0</v>
      </c>
      <c r="AA178" s="5">
        <f t="shared" si="9"/>
        <v>0</v>
      </c>
      <c r="AB178" s="5">
        <f t="shared" si="9"/>
        <v>0</v>
      </c>
      <c r="AC178" s="5">
        <f t="shared" si="9"/>
        <v>0</v>
      </c>
      <c r="AD178" s="5">
        <f t="shared" si="9"/>
        <v>0</v>
      </c>
      <c r="AE178" s="5">
        <f t="shared" si="9"/>
        <v>0</v>
      </c>
      <c r="AF178" s="5">
        <f t="shared" si="9"/>
        <v>0</v>
      </c>
      <c r="AG178" s="5">
        <f t="shared" si="9"/>
        <v>0</v>
      </c>
      <c r="AH178" s="5">
        <f t="shared" si="9"/>
        <v>0</v>
      </c>
      <c r="AI178" s="5">
        <f t="shared" si="9"/>
        <v>0</v>
      </c>
      <c r="AJ178" s="5">
        <f t="shared" si="9"/>
        <v>0</v>
      </c>
      <c r="AK178" s="5">
        <f t="shared" si="9"/>
        <v>0</v>
      </c>
      <c r="AL178" s="5">
        <f t="shared" si="9"/>
        <v>0</v>
      </c>
      <c r="AM178" s="5">
        <f t="shared" si="9"/>
        <v>0</v>
      </c>
      <c r="AN178" s="5">
        <f t="shared" si="9"/>
        <v>0</v>
      </c>
      <c r="AO178" s="5">
        <f t="shared" si="9"/>
        <v>0</v>
      </c>
      <c r="AP178" s="5">
        <f t="shared" si="9"/>
        <v>0</v>
      </c>
      <c r="AQ178" s="5">
        <f t="shared" si="9"/>
        <v>0</v>
      </c>
      <c r="AR178" s="5">
        <f t="shared" si="9"/>
        <v>0</v>
      </c>
      <c r="AS178" s="5">
        <f t="shared" si="10"/>
        <v>0</v>
      </c>
      <c r="AT178" s="5">
        <f t="shared" si="7"/>
        <v>0</v>
      </c>
      <c r="AU178" s="5">
        <f t="shared" si="7"/>
        <v>0</v>
      </c>
      <c r="AV178" s="5">
        <f t="shared" si="7"/>
        <v>0</v>
      </c>
      <c r="AW178" s="5">
        <f t="shared" si="7"/>
        <v>0</v>
      </c>
      <c r="AX178" s="5">
        <f t="shared" si="7"/>
        <v>0</v>
      </c>
      <c r="AY178" s="5">
        <f t="shared" si="7"/>
        <v>0</v>
      </c>
      <c r="AZ178" s="5">
        <f t="shared" si="7"/>
        <v>0</v>
      </c>
      <c r="BA178" s="5">
        <f t="shared" si="7"/>
        <v>0</v>
      </c>
      <c r="BB178" s="5">
        <f t="shared" si="7"/>
        <v>0</v>
      </c>
      <c r="BC178" s="5">
        <f t="shared" si="7"/>
        <v>0</v>
      </c>
      <c r="BD178" s="5"/>
      <c r="BE178" s="5"/>
      <c r="BF178" s="5"/>
      <c r="BG178" s="5"/>
      <c r="BH178" s="5"/>
      <c r="BI178" s="5"/>
      <c r="BJ178" s="5"/>
    </row>
    <row r="179" spans="2:62" hidden="1">
      <c r="B179">
        <f t="shared" si="8"/>
        <v>140</v>
      </c>
      <c r="C179" t="str">
        <f t="shared" si="8"/>
        <v>PREPARACIÓ DEL SÒL</v>
      </c>
      <c r="D179" t="str">
        <f t="shared" si="8"/>
        <v>Alçat</v>
      </c>
      <c r="E179" s="82">
        <f t="shared" si="8"/>
        <v>2500</v>
      </c>
      <c r="F179" s="5">
        <f t="shared" si="9"/>
        <v>0</v>
      </c>
      <c r="G179" s="5">
        <f t="shared" si="9"/>
        <v>0</v>
      </c>
      <c r="H179" s="5">
        <f t="shared" si="9"/>
        <v>0</v>
      </c>
      <c r="I179" s="5">
        <f t="shared" si="9"/>
        <v>0</v>
      </c>
      <c r="J179" s="5">
        <f t="shared" si="9"/>
        <v>0</v>
      </c>
      <c r="K179" s="5">
        <f t="shared" si="9"/>
        <v>0</v>
      </c>
      <c r="L179" s="5">
        <f t="shared" si="9"/>
        <v>0</v>
      </c>
      <c r="M179" s="5">
        <f t="shared" si="9"/>
        <v>0</v>
      </c>
      <c r="N179" s="5">
        <f t="shared" si="9"/>
        <v>0</v>
      </c>
      <c r="O179" s="5">
        <f t="shared" si="9"/>
        <v>0</v>
      </c>
      <c r="P179" s="5">
        <f t="shared" si="9"/>
        <v>0</v>
      </c>
      <c r="Q179" s="5">
        <f t="shared" si="9"/>
        <v>0</v>
      </c>
      <c r="R179" s="5">
        <f t="shared" si="9"/>
        <v>0</v>
      </c>
      <c r="S179" s="5">
        <f t="shared" si="9"/>
        <v>0</v>
      </c>
      <c r="T179" s="5">
        <f t="shared" si="9"/>
        <v>0</v>
      </c>
      <c r="U179" s="5">
        <f t="shared" si="9"/>
        <v>0</v>
      </c>
      <c r="V179" s="5">
        <f t="shared" si="9"/>
        <v>0</v>
      </c>
      <c r="W179" s="5">
        <f t="shared" si="9"/>
        <v>0</v>
      </c>
      <c r="X179" s="5">
        <f t="shared" si="9"/>
        <v>0</v>
      </c>
      <c r="Y179" s="5">
        <f t="shared" si="9"/>
        <v>0</v>
      </c>
      <c r="Z179" s="5">
        <f t="shared" si="9"/>
        <v>0</v>
      </c>
      <c r="AA179" s="5">
        <f t="shared" si="9"/>
        <v>0</v>
      </c>
      <c r="AB179" s="5">
        <f t="shared" si="9"/>
        <v>0</v>
      </c>
      <c r="AC179" s="5">
        <f t="shared" si="9"/>
        <v>0</v>
      </c>
      <c r="AD179" s="5">
        <f t="shared" si="9"/>
        <v>0</v>
      </c>
      <c r="AE179" s="5">
        <f t="shared" si="9"/>
        <v>0</v>
      </c>
      <c r="AF179" s="5">
        <f t="shared" si="9"/>
        <v>0</v>
      </c>
      <c r="AG179" s="5">
        <f t="shared" si="9"/>
        <v>0</v>
      </c>
      <c r="AH179" s="5">
        <f t="shared" si="9"/>
        <v>0</v>
      </c>
      <c r="AI179" s="5">
        <f t="shared" si="9"/>
        <v>0</v>
      </c>
      <c r="AJ179" s="5">
        <f t="shared" si="9"/>
        <v>0</v>
      </c>
      <c r="AK179" s="5">
        <f t="shared" si="9"/>
        <v>0</v>
      </c>
      <c r="AL179" s="5">
        <f t="shared" si="9"/>
        <v>0</v>
      </c>
      <c r="AM179" s="5">
        <f t="shared" si="9"/>
        <v>0</v>
      </c>
      <c r="AN179" s="5">
        <f t="shared" si="9"/>
        <v>0</v>
      </c>
      <c r="AO179" s="5">
        <f t="shared" si="9"/>
        <v>0</v>
      </c>
      <c r="AP179" s="5">
        <f t="shared" si="9"/>
        <v>0</v>
      </c>
      <c r="AQ179" s="5">
        <f t="shared" si="9"/>
        <v>0</v>
      </c>
      <c r="AR179" s="5">
        <f t="shared" si="9"/>
        <v>0</v>
      </c>
      <c r="AS179" s="5">
        <f t="shared" si="10"/>
        <v>0</v>
      </c>
      <c r="AT179" s="5">
        <f t="shared" si="7"/>
        <v>0</v>
      </c>
      <c r="AU179" s="5">
        <f t="shared" si="7"/>
        <v>0</v>
      </c>
      <c r="AV179" s="5">
        <f t="shared" si="7"/>
        <v>0</v>
      </c>
      <c r="AW179" s="5">
        <f t="shared" si="7"/>
        <v>0</v>
      </c>
      <c r="AX179" s="5">
        <f t="shared" si="7"/>
        <v>0</v>
      </c>
      <c r="AY179" s="5">
        <f t="shared" si="7"/>
        <v>0</v>
      </c>
      <c r="AZ179" s="5">
        <f t="shared" si="7"/>
        <v>0</v>
      </c>
      <c r="BA179" s="5">
        <f t="shared" si="7"/>
        <v>0</v>
      </c>
      <c r="BB179" s="5">
        <f t="shared" si="7"/>
        <v>0</v>
      </c>
      <c r="BC179" s="5">
        <f t="shared" si="7"/>
        <v>0</v>
      </c>
      <c r="BD179" s="5"/>
      <c r="BE179" s="5"/>
      <c r="BF179" s="5"/>
      <c r="BG179" s="5"/>
      <c r="BH179" s="5"/>
      <c r="BI179" s="5"/>
      <c r="BJ179" s="5"/>
    </row>
    <row r="180" spans="2:62" hidden="1">
      <c r="B180">
        <f t="shared" si="8"/>
        <v>150</v>
      </c>
      <c r="C180" t="str">
        <f t="shared" si="8"/>
        <v>PREPARACIÓ DEL SÒL</v>
      </c>
      <c r="D180" t="str">
        <f t="shared" si="8"/>
        <v>Estripat</v>
      </c>
      <c r="E180" s="82">
        <f t="shared" si="8"/>
        <v>2500</v>
      </c>
      <c r="F180" s="5">
        <f t="shared" si="9"/>
        <v>0</v>
      </c>
      <c r="G180" s="5">
        <f t="shared" si="9"/>
        <v>0</v>
      </c>
      <c r="H180" s="5">
        <f t="shared" si="9"/>
        <v>0</v>
      </c>
      <c r="I180" s="5">
        <f t="shared" si="9"/>
        <v>0</v>
      </c>
      <c r="J180" s="5">
        <f t="shared" si="9"/>
        <v>0</v>
      </c>
      <c r="K180" s="5">
        <f t="shared" si="9"/>
        <v>0</v>
      </c>
      <c r="L180" s="5">
        <f t="shared" si="9"/>
        <v>0</v>
      </c>
      <c r="M180" s="5">
        <f t="shared" si="9"/>
        <v>0</v>
      </c>
      <c r="N180" s="5">
        <f t="shared" si="9"/>
        <v>0</v>
      </c>
      <c r="O180" s="5">
        <f t="shared" si="9"/>
        <v>0</v>
      </c>
      <c r="P180" s="5">
        <f t="shared" si="9"/>
        <v>0</v>
      </c>
      <c r="Q180" s="5">
        <f t="shared" si="9"/>
        <v>0</v>
      </c>
      <c r="R180" s="5">
        <f t="shared" si="9"/>
        <v>0</v>
      </c>
      <c r="S180" s="5">
        <f t="shared" si="9"/>
        <v>0</v>
      </c>
      <c r="T180" s="5">
        <f t="shared" si="9"/>
        <v>0</v>
      </c>
      <c r="U180" s="5">
        <f t="shared" si="9"/>
        <v>0</v>
      </c>
      <c r="V180" s="5">
        <f t="shared" si="9"/>
        <v>0</v>
      </c>
      <c r="W180" s="5">
        <f t="shared" si="9"/>
        <v>0</v>
      </c>
      <c r="X180" s="5">
        <f t="shared" si="9"/>
        <v>0</v>
      </c>
      <c r="Y180" s="5">
        <f t="shared" si="9"/>
        <v>0</v>
      </c>
      <c r="Z180" s="5">
        <f t="shared" si="9"/>
        <v>0</v>
      </c>
      <c r="AA180" s="5">
        <f t="shared" si="9"/>
        <v>0</v>
      </c>
      <c r="AB180" s="5">
        <f t="shared" si="9"/>
        <v>0</v>
      </c>
      <c r="AC180" s="5">
        <f t="shared" si="9"/>
        <v>0</v>
      </c>
      <c r="AD180" s="5">
        <f t="shared" si="9"/>
        <v>0</v>
      </c>
      <c r="AE180" s="5">
        <f t="shared" si="9"/>
        <v>0</v>
      </c>
      <c r="AF180" s="5">
        <f t="shared" si="9"/>
        <v>0</v>
      </c>
      <c r="AG180" s="5">
        <f t="shared" si="9"/>
        <v>0</v>
      </c>
      <c r="AH180" s="5">
        <f t="shared" si="9"/>
        <v>0</v>
      </c>
      <c r="AI180" s="5">
        <f t="shared" si="9"/>
        <v>0</v>
      </c>
      <c r="AJ180" s="5">
        <f t="shared" si="9"/>
        <v>0</v>
      </c>
      <c r="AK180" s="5">
        <f t="shared" si="9"/>
        <v>0</v>
      </c>
      <c r="AL180" s="5">
        <f t="shared" si="9"/>
        <v>0</v>
      </c>
      <c r="AM180" s="5">
        <f t="shared" si="9"/>
        <v>0</v>
      </c>
      <c r="AN180" s="5">
        <f t="shared" si="9"/>
        <v>0</v>
      </c>
      <c r="AO180" s="5">
        <f t="shared" si="9"/>
        <v>0</v>
      </c>
      <c r="AP180" s="5">
        <f t="shared" si="9"/>
        <v>0</v>
      </c>
      <c r="AQ180" s="5">
        <f t="shared" si="9"/>
        <v>0</v>
      </c>
      <c r="AR180" s="5">
        <f t="shared" si="9"/>
        <v>0</v>
      </c>
      <c r="AS180" s="5">
        <f t="shared" si="10"/>
        <v>0</v>
      </c>
      <c r="AT180" s="5">
        <f t="shared" si="7"/>
        <v>0</v>
      </c>
      <c r="AU180" s="5">
        <f t="shared" si="7"/>
        <v>0</v>
      </c>
      <c r="AV180" s="5">
        <f t="shared" si="7"/>
        <v>0</v>
      </c>
      <c r="AW180" s="5">
        <f t="shared" si="7"/>
        <v>0</v>
      </c>
      <c r="AX180" s="5">
        <f t="shared" si="7"/>
        <v>0</v>
      </c>
      <c r="AY180" s="5">
        <f t="shared" si="7"/>
        <v>0</v>
      </c>
      <c r="AZ180" s="5">
        <f t="shared" si="7"/>
        <v>0</v>
      </c>
      <c r="BA180" s="5">
        <f t="shared" si="7"/>
        <v>0</v>
      </c>
      <c r="BB180" s="5">
        <f t="shared" si="7"/>
        <v>0</v>
      </c>
      <c r="BC180" s="5">
        <f t="shared" si="7"/>
        <v>0</v>
      </c>
      <c r="BD180" s="5"/>
      <c r="BE180" s="5"/>
      <c r="BF180" s="5"/>
      <c r="BG180" s="5"/>
      <c r="BH180" s="5"/>
      <c r="BI180" s="5"/>
      <c r="BJ180" s="5"/>
    </row>
    <row r="181" spans="2:62" hidden="1">
      <c r="B181">
        <f t="shared" si="8"/>
        <v>160</v>
      </c>
      <c r="C181" t="str">
        <f t="shared" si="8"/>
        <v>PREPARACIÓ DEL SÒL</v>
      </c>
      <c r="D181" t="str">
        <f t="shared" si="8"/>
        <v>Fresat</v>
      </c>
      <c r="E181" s="82">
        <f t="shared" si="8"/>
        <v>2500</v>
      </c>
      <c r="F181" s="5">
        <f t="shared" si="9"/>
        <v>0</v>
      </c>
      <c r="G181" s="5">
        <f t="shared" si="9"/>
        <v>0</v>
      </c>
      <c r="H181" s="5">
        <f t="shared" si="9"/>
        <v>0</v>
      </c>
      <c r="I181" s="5">
        <f t="shared" si="9"/>
        <v>0</v>
      </c>
      <c r="J181" s="5">
        <f t="shared" si="9"/>
        <v>0</v>
      </c>
      <c r="K181" s="5">
        <f t="shared" si="9"/>
        <v>0</v>
      </c>
      <c r="L181" s="5">
        <f t="shared" si="9"/>
        <v>0</v>
      </c>
      <c r="M181" s="5">
        <f t="shared" si="9"/>
        <v>0</v>
      </c>
      <c r="N181" s="5">
        <f t="shared" si="9"/>
        <v>0</v>
      </c>
      <c r="O181" s="5">
        <f t="shared" si="9"/>
        <v>0</v>
      </c>
      <c r="P181" s="5">
        <f t="shared" si="9"/>
        <v>0</v>
      </c>
      <c r="Q181" s="5">
        <f t="shared" si="9"/>
        <v>0</v>
      </c>
      <c r="R181" s="5">
        <f t="shared" si="9"/>
        <v>0</v>
      </c>
      <c r="S181" s="5">
        <f t="shared" si="9"/>
        <v>0</v>
      </c>
      <c r="T181" s="5">
        <f t="shared" si="9"/>
        <v>0</v>
      </c>
      <c r="U181" s="5">
        <f t="shared" si="9"/>
        <v>0</v>
      </c>
      <c r="V181" s="5">
        <f t="shared" si="9"/>
        <v>0</v>
      </c>
      <c r="W181" s="5">
        <f t="shared" si="9"/>
        <v>0</v>
      </c>
      <c r="X181" s="5">
        <f t="shared" si="9"/>
        <v>0</v>
      </c>
      <c r="Y181" s="5">
        <f t="shared" si="9"/>
        <v>0</v>
      </c>
      <c r="Z181" s="5">
        <f t="shared" si="9"/>
        <v>0</v>
      </c>
      <c r="AA181" s="5">
        <f t="shared" si="9"/>
        <v>0</v>
      </c>
      <c r="AB181" s="5">
        <f t="shared" si="9"/>
        <v>0</v>
      </c>
      <c r="AC181" s="5">
        <f t="shared" si="9"/>
        <v>0</v>
      </c>
      <c r="AD181" s="5">
        <f t="shared" si="9"/>
        <v>0</v>
      </c>
      <c r="AE181" s="5">
        <f t="shared" si="9"/>
        <v>0</v>
      </c>
      <c r="AF181" s="5">
        <f t="shared" si="9"/>
        <v>0</v>
      </c>
      <c r="AG181" s="5">
        <f t="shared" si="9"/>
        <v>0</v>
      </c>
      <c r="AH181" s="5">
        <f t="shared" si="9"/>
        <v>0</v>
      </c>
      <c r="AI181" s="5">
        <f t="shared" si="9"/>
        <v>0</v>
      </c>
      <c r="AJ181" s="5">
        <f t="shared" si="9"/>
        <v>0</v>
      </c>
      <c r="AK181" s="5">
        <f t="shared" si="9"/>
        <v>0</v>
      </c>
      <c r="AL181" s="5">
        <f t="shared" si="9"/>
        <v>0</v>
      </c>
      <c r="AM181" s="5">
        <f t="shared" si="9"/>
        <v>0</v>
      </c>
      <c r="AN181" s="5">
        <f t="shared" si="9"/>
        <v>0</v>
      </c>
      <c r="AO181" s="5">
        <f t="shared" si="9"/>
        <v>0</v>
      </c>
      <c r="AP181" s="5">
        <f t="shared" si="9"/>
        <v>0</v>
      </c>
      <c r="AQ181" s="5">
        <f t="shared" si="9"/>
        <v>0</v>
      </c>
      <c r="AR181" s="5">
        <f t="shared" si="9"/>
        <v>0</v>
      </c>
      <c r="AS181" s="5">
        <f t="shared" si="10"/>
        <v>0</v>
      </c>
      <c r="AT181" s="5">
        <f t="shared" si="7"/>
        <v>0</v>
      </c>
      <c r="AU181" s="5">
        <f t="shared" si="7"/>
        <v>0</v>
      </c>
      <c r="AV181" s="5">
        <f t="shared" si="7"/>
        <v>0</v>
      </c>
      <c r="AW181" s="5">
        <f t="shared" si="7"/>
        <v>0</v>
      </c>
      <c r="AX181" s="5">
        <f t="shared" si="7"/>
        <v>0</v>
      </c>
      <c r="AY181" s="5">
        <f t="shared" si="7"/>
        <v>0</v>
      </c>
      <c r="AZ181" s="5">
        <f t="shared" si="7"/>
        <v>0</v>
      </c>
      <c r="BA181" s="5">
        <f t="shared" si="7"/>
        <v>0</v>
      </c>
      <c r="BB181" s="5">
        <f t="shared" si="7"/>
        <v>0</v>
      </c>
      <c r="BC181" s="5">
        <f t="shared" si="7"/>
        <v>0</v>
      </c>
      <c r="BD181" s="5"/>
      <c r="BE181" s="5"/>
      <c r="BF181" s="5"/>
      <c r="BG181" s="5"/>
      <c r="BH181" s="5"/>
      <c r="BI181" s="5"/>
      <c r="BJ181" s="5"/>
    </row>
    <row r="182" spans="2:62" hidden="1">
      <c r="B182">
        <f t="shared" si="8"/>
        <v>210</v>
      </c>
      <c r="C182" t="str">
        <f t="shared" si="8"/>
        <v>ADOBAT</v>
      </c>
      <c r="D182" t="str">
        <f t="shared" si="8"/>
        <v>Aplicació de compost (36 t/ha)</v>
      </c>
      <c r="E182" s="82">
        <f t="shared" si="8"/>
        <v>2500</v>
      </c>
      <c r="F182" s="5">
        <f t="shared" si="9"/>
        <v>0</v>
      </c>
      <c r="G182" s="5">
        <f t="shared" si="9"/>
        <v>0</v>
      </c>
      <c r="H182" s="5">
        <f t="shared" si="9"/>
        <v>0</v>
      </c>
      <c r="I182" s="5">
        <f t="shared" si="9"/>
        <v>0</v>
      </c>
      <c r="J182" s="5">
        <f t="shared" si="9"/>
        <v>0</v>
      </c>
      <c r="K182" s="5">
        <f t="shared" si="9"/>
        <v>0</v>
      </c>
      <c r="L182" s="5">
        <f t="shared" si="9"/>
        <v>0</v>
      </c>
      <c r="M182" s="5">
        <f t="shared" si="9"/>
        <v>0</v>
      </c>
      <c r="N182" s="5">
        <f t="shared" si="9"/>
        <v>0</v>
      </c>
      <c r="O182" s="5">
        <f t="shared" si="9"/>
        <v>0</v>
      </c>
      <c r="P182" s="5">
        <f t="shared" si="9"/>
        <v>0</v>
      </c>
      <c r="Q182" s="5">
        <f t="shared" si="9"/>
        <v>0</v>
      </c>
      <c r="R182" s="5">
        <f t="shared" si="9"/>
        <v>0</v>
      </c>
      <c r="S182" s="5">
        <f t="shared" si="9"/>
        <v>0</v>
      </c>
      <c r="T182" s="5">
        <f t="shared" si="9"/>
        <v>0</v>
      </c>
      <c r="U182" s="5">
        <f t="shared" si="9"/>
        <v>0</v>
      </c>
      <c r="V182" s="5">
        <f t="shared" si="9"/>
        <v>0</v>
      </c>
      <c r="W182" s="5">
        <f t="shared" si="9"/>
        <v>0</v>
      </c>
      <c r="X182" s="5">
        <f t="shared" si="9"/>
        <v>0</v>
      </c>
      <c r="Y182" s="5">
        <f t="shared" si="9"/>
        <v>0</v>
      </c>
      <c r="Z182" s="5">
        <f t="shared" si="9"/>
        <v>0</v>
      </c>
      <c r="AA182" s="5">
        <f t="shared" si="9"/>
        <v>0</v>
      </c>
      <c r="AB182" s="5">
        <f t="shared" si="9"/>
        <v>0</v>
      </c>
      <c r="AC182" s="5">
        <f t="shared" si="9"/>
        <v>0</v>
      </c>
      <c r="AD182" s="5">
        <f t="shared" si="9"/>
        <v>0</v>
      </c>
      <c r="AE182" s="5">
        <f t="shared" si="9"/>
        <v>0</v>
      </c>
      <c r="AF182" s="5">
        <f t="shared" si="9"/>
        <v>0</v>
      </c>
      <c r="AG182" s="5">
        <f t="shared" si="9"/>
        <v>0</v>
      </c>
      <c r="AH182" s="5">
        <f t="shared" si="9"/>
        <v>0</v>
      </c>
      <c r="AI182" s="5">
        <f t="shared" si="9"/>
        <v>0</v>
      </c>
      <c r="AJ182" s="5">
        <f t="shared" si="9"/>
        <v>0</v>
      </c>
      <c r="AK182" s="5">
        <f t="shared" si="9"/>
        <v>0</v>
      </c>
      <c r="AL182" s="5">
        <f t="shared" si="9"/>
        <v>0</v>
      </c>
      <c r="AM182" s="5">
        <f t="shared" si="9"/>
        <v>0</v>
      </c>
      <c r="AN182" s="5">
        <f t="shared" si="9"/>
        <v>0</v>
      </c>
      <c r="AO182" s="5">
        <f t="shared" si="9"/>
        <v>0</v>
      </c>
      <c r="AP182" s="5">
        <f t="shared" si="9"/>
        <v>0</v>
      </c>
      <c r="AQ182" s="5">
        <f t="shared" si="9"/>
        <v>0</v>
      </c>
      <c r="AR182" s="5">
        <f t="shared" si="9"/>
        <v>0</v>
      </c>
      <c r="AS182" s="5">
        <f t="shared" si="10"/>
        <v>0</v>
      </c>
      <c r="AT182" s="5">
        <f t="shared" si="7"/>
        <v>0</v>
      </c>
      <c r="AU182" s="5">
        <f t="shared" si="7"/>
        <v>0</v>
      </c>
      <c r="AV182" s="5">
        <f t="shared" si="7"/>
        <v>0</v>
      </c>
      <c r="AW182" s="5">
        <f t="shared" si="7"/>
        <v>0</v>
      </c>
      <c r="AX182" s="5">
        <f t="shared" si="7"/>
        <v>0</v>
      </c>
      <c r="AY182" s="5">
        <f t="shared" si="7"/>
        <v>0</v>
      </c>
      <c r="AZ182" s="5">
        <f t="shared" si="7"/>
        <v>0</v>
      </c>
      <c r="BA182" s="5">
        <f t="shared" si="7"/>
        <v>0</v>
      </c>
      <c r="BB182" s="5">
        <f t="shared" si="7"/>
        <v>0</v>
      </c>
      <c r="BC182" s="5">
        <f t="shared" si="7"/>
        <v>0</v>
      </c>
      <c r="BD182" s="5"/>
      <c r="BE182" s="5"/>
      <c r="BF182" s="5"/>
      <c r="BG182" s="5"/>
      <c r="BH182" s="5"/>
      <c r="BI182" s="5"/>
      <c r="BJ182" s="5"/>
    </row>
    <row r="183" spans="2:62" hidden="1">
      <c r="B183">
        <f t="shared" si="8"/>
        <v>220</v>
      </c>
      <c r="C183" t="str">
        <f t="shared" si="8"/>
        <v>ADOBAT</v>
      </c>
      <c r="D183" t="str">
        <f t="shared" si="8"/>
        <v>Aplicació de compost (60 t/ha)</v>
      </c>
      <c r="E183" s="82">
        <f t="shared" si="8"/>
        <v>2500</v>
      </c>
      <c r="F183" s="5">
        <f t="shared" si="9"/>
        <v>0</v>
      </c>
      <c r="G183" s="5">
        <f t="shared" si="9"/>
        <v>0</v>
      </c>
      <c r="H183" s="5">
        <f t="shared" si="9"/>
        <v>0</v>
      </c>
      <c r="I183" s="5">
        <f t="shared" si="9"/>
        <v>0</v>
      </c>
      <c r="J183" s="5">
        <f t="shared" si="9"/>
        <v>0</v>
      </c>
      <c r="K183" s="5">
        <f t="shared" si="9"/>
        <v>0</v>
      </c>
      <c r="L183" s="5">
        <f t="shared" si="9"/>
        <v>0</v>
      </c>
      <c r="M183" s="5">
        <f t="shared" si="9"/>
        <v>0</v>
      </c>
      <c r="N183" s="5">
        <f t="shared" si="9"/>
        <v>0</v>
      </c>
      <c r="O183" s="5">
        <f t="shared" si="9"/>
        <v>0</v>
      </c>
      <c r="P183" s="5">
        <f t="shared" si="9"/>
        <v>0</v>
      </c>
      <c r="Q183" s="5">
        <f t="shared" si="9"/>
        <v>0</v>
      </c>
      <c r="R183" s="5">
        <f t="shared" si="9"/>
        <v>0</v>
      </c>
      <c r="S183" s="5">
        <f t="shared" si="9"/>
        <v>0</v>
      </c>
      <c r="T183" s="5">
        <f t="shared" si="9"/>
        <v>0</v>
      </c>
      <c r="U183" s="5">
        <f t="shared" si="9"/>
        <v>0</v>
      </c>
      <c r="V183" s="5">
        <f t="shared" si="9"/>
        <v>0</v>
      </c>
      <c r="W183" s="5">
        <f t="shared" si="9"/>
        <v>0</v>
      </c>
      <c r="X183" s="5">
        <f t="shared" si="9"/>
        <v>0</v>
      </c>
      <c r="Y183" s="5">
        <f t="shared" si="9"/>
        <v>0</v>
      </c>
      <c r="Z183" s="5">
        <f t="shared" si="9"/>
        <v>0</v>
      </c>
      <c r="AA183" s="5">
        <f t="shared" ref="AA183:AR183" si="11">+AA58*AA$49*$E$4/$E183</f>
        <v>0</v>
      </c>
      <c r="AB183" s="5">
        <f t="shared" si="11"/>
        <v>0</v>
      </c>
      <c r="AC183" s="5">
        <f t="shared" si="11"/>
        <v>0</v>
      </c>
      <c r="AD183" s="5">
        <f t="shared" si="11"/>
        <v>0</v>
      </c>
      <c r="AE183" s="5">
        <f t="shared" si="11"/>
        <v>0</v>
      </c>
      <c r="AF183" s="5">
        <f t="shared" si="11"/>
        <v>0</v>
      </c>
      <c r="AG183" s="5">
        <f t="shared" si="11"/>
        <v>0</v>
      </c>
      <c r="AH183" s="5">
        <f t="shared" si="11"/>
        <v>0</v>
      </c>
      <c r="AI183" s="5">
        <f t="shared" si="11"/>
        <v>0</v>
      </c>
      <c r="AJ183" s="5">
        <f t="shared" si="11"/>
        <v>0</v>
      </c>
      <c r="AK183" s="5">
        <f t="shared" si="11"/>
        <v>0</v>
      </c>
      <c r="AL183" s="5">
        <f t="shared" si="11"/>
        <v>0</v>
      </c>
      <c r="AM183" s="5">
        <f t="shared" si="11"/>
        <v>0</v>
      </c>
      <c r="AN183" s="5">
        <f t="shared" si="11"/>
        <v>0</v>
      </c>
      <c r="AO183" s="5">
        <f t="shared" si="11"/>
        <v>0</v>
      </c>
      <c r="AP183" s="5">
        <f t="shared" si="11"/>
        <v>0</v>
      </c>
      <c r="AQ183" s="5">
        <f t="shared" si="11"/>
        <v>0</v>
      </c>
      <c r="AR183" s="5">
        <f t="shared" si="11"/>
        <v>0</v>
      </c>
      <c r="AS183" s="5">
        <f t="shared" si="10"/>
        <v>0</v>
      </c>
      <c r="AT183" s="5">
        <f t="shared" si="7"/>
        <v>0</v>
      </c>
      <c r="AU183" s="5">
        <f t="shared" si="7"/>
        <v>0</v>
      </c>
      <c r="AV183" s="5">
        <f t="shared" si="7"/>
        <v>0</v>
      </c>
      <c r="AW183" s="5">
        <f t="shared" si="7"/>
        <v>0</v>
      </c>
      <c r="AX183" s="5">
        <f t="shared" si="7"/>
        <v>0</v>
      </c>
      <c r="AY183" s="5">
        <f t="shared" si="7"/>
        <v>0</v>
      </c>
      <c r="AZ183" s="5">
        <f t="shared" si="7"/>
        <v>0</v>
      </c>
      <c r="BA183" s="5">
        <f t="shared" si="7"/>
        <v>0</v>
      </c>
      <c r="BB183" s="5">
        <f t="shared" si="7"/>
        <v>0</v>
      </c>
      <c r="BC183" s="5">
        <f t="shared" si="7"/>
        <v>0</v>
      </c>
      <c r="BD183" s="5"/>
      <c r="BE183" s="5"/>
      <c r="BF183" s="5"/>
      <c r="BG183" s="5"/>
      <c r="BH183" s="5"/>
      <c r="BI183" s="5"/>
      <c r="BJ183" s="5"/>
    </row>
    <row r="184" spans="2:62" hidden="1">
      <c r="B184">
        <f t="shared" si="8"/>
        <v>230</v>
      </c>
      <c r="C184" t="str">
        <f t="shared" si="8"/>
        <v>ADOBAT</v>
      </c>
      <c r="D184" t="str">
        <f t="shared" si="8"/>
        <v>Aplicació d'adob orgànic</v>
      </c>
      <c r="E184" s="82">
        <f t="shared" si="8"/>
        <v>2500</v>
      </c>
      <c r="F184" s="5">
        <f t="shared" ref="F184:AR190" si="12">+F59*F$49*$E$4/$E184</f>
        <v>0</v>
      </c>
      <c r="G184" s="5">
        <f t="shared" si="12"/>
        <v>0</v>
      </c>
      <c r="H184" s="5">
        <f t="shared" si="12"/>
        <v>0</v>
      </c>
      <c r="I184" s="5">
        <f t="shared" si="12"/>
        <v>0</v>
      </c>
      <c r="J184" s="5">
        <f t="shared" si="12"/>
        <v>0</v>
      </c>
      <c r="K184" s="5">
        <f t="shared" si="12"/>
        <v>0</v>
      </c>
      <c r="L184" s="5">
        <f t="shared" si="12"/>
        <v>0</v>
      </c>
      <c r="M184" s="5">
        <f t="shared" si="12"/>
        <v>0</v>
      </c>
      <c r="N184" s="5">
        <f t="shared" si="12"/>
        <v>0</v>
      </c>
      <c r="O184" s="5">
        <f t="shared" si="12"/>
        <v>0</v>
      </c>
      <c r="P184" s="5">
        <f t="shared" si="12"/>
        <v>0</v>
      </c>
      <c r="Q184" s="5">
        <f t="shared" si="12"/>
        <v>0</v>
      </c>
      <c r="R184" s="5">
        <f t="shared" si="12"/>
        <v>0</v>
      </c>
      <c r="S184" s="5">
        <f t="shared" si="12"/>
        <v>0</v>
      </c>
      <c r="T184" s="5">
        <f t="shared" si="12"/>
        <v>0</v>
      </c>
      <c r="U184" s="5">
        <f t="shared" si="12"/>
        <v>0</v>
      </c>
      <c r="V184" s="5">
        <f t="shared" si="12"/>
        <v>0</v>
      </c>
      <c r="W184" s="5">
        <f t="shared" si="12"/>
        <v>0</v>
      </c>
      <c r="X184" s="5">
        <f t="shared" si="12"/>
        <v>0</v>
      </c>
      <c r="Y184" s="5">
        <f t="shared" si="12"/>
        <v>0</v>
      </c>
      <c r="Z184" s="5">
        <f t="shared" si="12"/>
        <v>0</v>
      </c>
      <c r="AA184" s="5">
        <f t="shared" si="12"/>
        <v>0</v>
      </c>
      <c r="AB184" s="5">
        <f t="shared" si="12"/>
        <v>0</v>
      </c>
      <c r="AC184" s="5">
        <f t="shared" si="12"/>
        <v>0</v>
      </c>
      <c r="AD184" s="5">
        <f t="shared" si="12"/>
        <v>0</v>
      </c>
      <c r="AE184" s="5">
        <f t="shared" si="12"/>
        <v>0</v>
      </c>
      <c r="AF184" s="5">
        <f t="shared" si="12"/>
        <v>0</v>
      </c>
      <c r="AG184" s="5">
        <f t="shared" si="12"/>
        <v>0</v>
      </c>
      <c r="AH184" s="5">
        <f t="shared" si="12"/>
        <v>0</v>
      </c>
      <c r="AI184" s="5">
        <f t="shared" si="12"/>
        <v>0</v>
      </c>
      <c r="AJ184" s="5">
        <f t="shared" si="12"/>
        <v>0</v>
      </c>
      <c r="AK184" s="5">
        <f t="shared" si="12"/>
        <v>0</v>
      </c>
      <c r="AL184" s="5">
        <f t="shared" si="12"/>
        <v>0</v>
      </c>
      <c r="AM184" s="5">
        <f t="shared" si="12"/>
        <v>0</v>
      </c>
      <c r="AN184" s="5">
        <f t="shared" si="12"/>
        <v>0</v>
      </c>
      <c r="AO184" s="5">
        <f t="shared" si="12"/>
        <v>0</v>
      </c>
      <c r="AP184" s="5">
        <f t="shared" si="12"/>
        <v>0</v>
      </c>
      <c r="AQ184" s="5">
        <f t="shared" si="12"/>
        <v>0</v>
      </c>
      <c r="AR184" s="5">
        <f t="shared" si="12"/>
        <v>0</v>
      </c>
      <c r="AS184" s="5">
        <f t="shared" si="10"/>
        <v>0</v>
      </c>
      <c r="AT184" s="5">
        <f t="shared" si="7"/>
        <v>0</v>
      </c>
      <c r="AU184" s="5">
        <f t="shared" si="7"/>
        <v>0</v>
      </c>
      <c r="AV184" s="5">
        <f t="shared" si="7"/>
        <v>0</v>
      </c>
      <c r="AW184" s="5">
        <f t="shared" si="7"/>
        <v>0</v>
      </c>
      <c r="AX184" s="5">
        <f t="shared" si="7"/>
        <v>0</v>
      </c>
      <c r="AY184" s="5">
        <f t="shared" si="7"/>
        <v>0</v>
      </c>
      <c r="AZ184" s="5">
        <f t="shared" si="7"/>
        <v>0</v>
      </c>
      <c r="BA184" s="5">
        <f t="shared" si="7"/>
        <v>0</v>
      </c>
      <c r="BB184" s="5">
        <f t="shared" si="7"/>
        <v>0</v>
      </c>
      <c r="BC184" s="5">
        <f t="shared" si="7"/>
        <v>0</v>
      </c>
      <c r="BD184" s="5"/>
      <c r="BE184" s="5"/>
      <c r="BF184" s="5"/>
      <c r="BG184" s="5"/>
      <c r="BH184" s="5"/>
      <c r="BI184" s="5"/>
      <c r="BJ184" s="5"/>
    </row>
    <row r="185" spans="2:62" hidden="1">
      <c r="B185">
        <f t="shared" si="8"/>
        <v>240</v>
      </c>
      <c r="C185" t="str">
        <f t="shared" si="8"/>
        <v>ADOBAT</v>
      </c>
      <c r="D185" t="str">
        <f t="shared" si="8"/>
        <v>Aplicació potassi</v>
      </c>
      <c r="E185" s="82">
        <f t="shared" si="8"/>
        <v>2500</v>
      </c>
      <c r="F185" s="5">
        <f t="shared" si="12"/>
        <v>0</v>
      </c>
      <c r="G185" s="5">
        <f t="shared" si="12"/>
        <v>0</v>
      </c>
      <c r="H185" s="5">
        <f t="shared" si="12"/>
        <v>0</v>
      </c>
      <c r="I185" s="5">
        <f t="shared" si="12"/>
        <v>0</v>
      </c>
      <c r="J185" s="5">
        <f t="shared" si="12"/>
        <v>0</v>
      </c>
      <c r="K185" s="5">
        <f t="shared" si="12"/>
        <v>0</v>
      </c>
      <c r="L185" s="5">
        <f t="shared" si="12"/>
        <v>0</v>
      </c>
      <c r="M185" s="5">
        <f t="shared" si="12"/>
        <v>0</v>
      </c>
      <c r="N185" s="5">
        <f t="shared" si="12"/>
        <v>0</v>
      </c>
      <c r="O185" s="5">
        <f t="shared" si="12"/>
        <v>0</v>
      </c>
      <c r="P185" s="5">
        <f t="shared" si="12"/>
        <v>0</v>
      </c>
      <c r="Q185" s="5">
        <f t="shared" si="12"/>
        <v>0</v>
      </c>
      <c r="R185" s="5">
        <f t="shared" si="12"/>
        <v>0</v>
      </c>
      <c r="S185" s="5">
        <f t="shared" si="12"/>
        <v>0</v>
      </c>
      <c r="T185" s="5">
        <f t="shared" si="12"/>
        <v>0</v>
      </c>
      <c r="U185" s="5">
        <f t="shared" si="12"/>
        <v>0</v>
      </c>
      <c r="V185" s="5">
        <f t="shared" si="12"/>
        <v>0</v>
      </c>
      <c r="W185" s="5">
        <f t="shared" si="12"/>
        <v>0</v>
      </c>
      <c r="X185" s="5">
        <f t="shared" si="12"/>
        <v>0</v>
      </c>
      <c r="Y185" s="5">
        <f t="shared" si="12"/>
        <v>0</v>
      </c>
      <c r="Z185" s="5">
        <f t="shared" si="12"/>
        <v>0</v>
      </c>
      <c r="AA185" s="5">
        <f t="shared" si="12"/>
        <v>0</v>
      </c>
      <c r="AB185" s="5">
        <f t="shared" si="12"/>
        <v>0</v>
      </c>
      <c r="AC185" s="5">
        <f t="shared" si="12"/>
        <v>0</v>
      </c>
      <c r="AD185" s="5">
        <f t="shared" si="12"/>
        <v>0</v>
      </c>
      <c r="AE185" s="5">
        <f t="shared" si="12"/>
        <v>0</v>
      </c>
      <c r="AF185" s="5">
        <f t="shared" si="12"/>
        <v>0</v>
      </c>
      <c r="AG185" s="5">
        <f t="shared" si="12"/>
        <v>0</v>
      </c>
      <c r="AH185" s="5">
        <f t="shared" si="12"/>
        <v>0</v>
      </c>
      <c r="AI185" s="5">
        <f t="shared" si="12"/>
        <v>0</v>
      </c>
      <c r="AJ185" s="5">
        <f t="shared" si="12"/>
        <v>0</v>
      </c>
      <c r="AK185" s="5">
        <f t="shared" si="12"/>
        <v>0</v>
      </c>
      <c r="AL185" s="5">
        <f t="shared" si="12"/>
        <v>0</v>
      </c>
      <c r="AM185" s="5">
        <f t="shared" si="12"/>
        <v>0</v>
      </c>
      <c r="AN185" s="5">
        <f t="shared" si="12"/>
        <v>0</v>
      </c>
      <c r="AO185" s="5">
        <f t="shared" si="12"/>
        <v>0</v>
      </c>
      <c r="AP185" s="5">
        <f t="shared" si="12"/>
        <v>0</v>
      </c>
      <c r="AQ185" s="5">
        <f t="shared" si="12"/>
        <v>0</v>
      </c>
      <c r="AR185" s="5">
        <f t="shared" si="12"/>
        <v>0</v>
      </c>
      <c r="AS185" s="5">
        <f t="shared" si="10"/>
        <v>0</v>
      </c>
      <c r="AT185" s="5">
        <f t="shared" si="7"/>
        <v>0</v>
      </c>
      <c r="AU185" s="5">
        <f t="shared" si="7"/>
        <v>0</v>
      </c>
      <c r="AV185" s="5">
        <f t="shared" si="7"/>
        <v>0</v>
      </c>
      <c r="AW185" s="5">
        <f t="shared" si="7"/>
        <v>0</v>
      </c>
      <c r="AX185" s="5">
        <f t="shared" si="7"/>
        <v>0</v>
      </c>
      <c r="AY185" s="5">
        <f t="shared" si="7"/>
        <v>0</v>
      </c>
      <c r="AZ185" s="5">
        <f t="shared" si="7"/>
        <v>0</v>
      </c>
      <c r="BA185" s="5">
        <f t="shared" si="7"/>
        <v>0</v>
      </c>
      <c r="BB185" s="5">
        <f t="shared" si="7"/>
        <v>0</v>
      </c>
      <c r="BC185" s="5">
        <f t="shared" si="7"/>
        <v>0</v>
      </c>
      <c r="BD185" s="5"/>
      <c r="BE185" s="5"/>
      <c r="BF185" s="5"/>
      <c r="BG185" s="5"/>
      <c r="BH185" s="5"/>
      <c r="BI185" s="5"/>
      <c r="BJ185" s="5"/>
    </row>
    <row r="186" spans="2:62" hidden="1">
      <c r="B186">
        <f t="shared" si="8"/>
        <v>310</v>
      </c>
      <c r="C186" t="str">
        <f t="shared" si="8"/>
        <v>PLANTACIÓ</v>
      </c>
      <c r="D186" t="str">
        <f t="shared" si="8"/>
        <v>Solcar</v>
      </c>
      <c r="E186" s="82">
        <f t="shared" si="8"/>
        <v>2500</v>
      </c>
      <c r="F186" s="5">
        <f t="shared" si="12"/>
        <v>0</v>
      </c>
      <c r="G186" s="5">
        <f t="shared" si="12"/>
        <v>0</v>
      </c>
      <c r="H186" s="5">
        <f t="shared" si="12"/>
        <v>0</v>
      </c>
      <c r="I186" s="5">
        <f t="shared" si="12"/>
        <v>0</v>
      </c>
      <c r="J186" s="5">
        <f t="shared" si="12"/>
        <v>0</v>
      </c>
      <c r="K186" s="5">
        <f t="shared" si="12"/>
        <v>0</v>
      </c>
      <c r="L186" s="5">
        <f t="shared" si="12"/>
        <v>0</v>
      </c>
      <c r="M186" s="5">
        <f t="shared" si="12"/>
        <v>0</v>
      </c>
      <c r="N186" s="5">
        <f t="shared" si="12"/>
        <v>0</v>
      </c>
      <c r="O186" s="5">
        <f t="shared" si="12"/>
        <v>0</v>
      </c>
      <c r="P186" s="5">
        <f t="shared" si="12"/>
        <v>0</v>
      </c>
      <c r="Q186" s="5">
        <f t="shared" si="12"/>
        <v>0</v>
      </c>
      <c r="R186" s="5">
        <f t="shared" si="12"/>
        <v>0</v>
      </c>
      <c r="S186" s="5">
        <f t="shared" si="12"/>
        <v>0</v>
      </c>
      <c r="T186" s="5">
        <f t="shared" si="12"/>
        <v>0</v>
      </c>
      <c r="U186" s="5">
        <f t="shared" si="12"/>
        <v>0</v>
      </c>
      <c r="V186" s="5">
        <f t="shared" si="12"/>
        <v>0</v>
      </c>
      <c r="W186" s="5">
        <f t="shared" si="12"/>
        <v>0</v>
      </c>
      <c r="X186" s="5">
        <f t="shared" si="12"/>
        <v>0</v>
      </c>
      <c r="Y186" s="5">
        <f t="shared" si="12"/>
        <v>0</v>
      </c>
      <c r="Z186" s="5">
        <f t="shared" si="12"/>
        <v>0</v>
      </c>
      <c r="AA186" s="5">
        <f t="shared" si="12"/>
        <v>0</v>
      </c>
      <c r="AB186" s="5">
        <f t="shared" si="12"/>
        <v>0</v>
      </c>
      <c r="AC186" s="5">
        <f t="shared" si="12"/>
        <v>0</v>
      </c>
      <c r="AD186" s="5">
        <f t="shared" si="12"/>
        <v>0</v>
      </c>
      <c r="AE186" s="5">
        <f t="shared" si="12"/>
        <v>0</v>
      </c>
      <c r="AF186" s="5">
        <f t="shared" si="12"/>
        <v>0</v>
      </c>
      <c r="AG186" s="5">
        <f t="shared" si="12"/>
        <v>0</v>
      </c>
      <c r="AH186" s="5">
        <f t="shared" si="12"/>
        <v>0</v>
      </c>
      <c r="AI186" s="5">
        <f t="shared" si="12"/>
        <v>0</v>
      </c>
      <c r="AJ186" s="5">
        <f t="shared" si="12"/>
        <v>0</v>
      </c>
      <c r="AK186" s="5">
        <f t="shared" si="12"/>
        <v>0</v>
      </c>
      <c r="AL186" s="5">
        <f t="shared" si="12"/>
        <v>0</v>
      </c>
      <c r="AM186" s="5">
        <f t="shared" si="12"/>
        <v>0</v>
      </c>
      <c r="AN186" s="5">
        <f t="shared" si="12"/>
        <v>0</v>
      </c>
      <c r="AO186" s="5">
        <f t="shared" si="12"/>
        <v>0</v>
      </c>
      <c r="AP186" s="5">
        <f t="shared" si="12"/>
        <v>0</v>
      </c>
      <c r="AQ186" s="5">
        <f t="shared" si="12"/>
        <v>0</v>
      </c>
      <c r="AR186" s="5">
        <f t="shared" si="12"/>
        <v>0</v>
      </c>
      <c r="AS186" s="5">
        <f t="shared" si="10"/>
        <v>0</v>
      </c>
      <c r="AT186" s="5">
        <f t="shared" si="7"/>
        <v>0</v>
      </c>
      <c r="AU186" s="5">
        <f t="shared" si="7"/>
        <v>0</v>
      </c>
      <c r="AV186" s="5">
        <f t="shared" si="7"/>
        <v>0</v>
      </c>
      <c r="AW186" s="5">
        <f t="shared" si="7"/>
        <v>0</v>
      </c>
      <c r="AX186" s="5">
        <f t="shared" si="7"/>
        <v>0</v>
      </c>
      <c r="AY186" s="5">
        <f t="shared" si="7"/>
        <v>0</v>
      </c>
      <c r="AZ186" s="5">
        <f t="shared" si="7"/>
        <v>0</v>
      </c>
      <c r="BA186" s="5">
        <f t="shared" si="7"/>
        <v>0</v>
      </c>
      <c r="BB186" s="5">
        <f t="shared" si="7"/>
        <v>0</v>
      </c>
      <c r="BC186" s="5">
        <f t="shared" si="7"/>
        <v>0</v>
      </c>
      <c r="BD186" s="5"/>
      <c r="BE186" s="5"/>
      <c r="BF186" s="5"/>
      <c r="BG186" s="5"/>
      <c r="BH186" s="5"/>
      <c r="BI186" s="5"/>
      <c r="BJ186" s="5"/>
    </row>
    <row r="187" spans="2:62" hidden="1">
      <c r="B187">
        <f t="shared" si="8"/>
        <v>320</v>
      </c>
      <c r="C187" t="str">
        <f t="shared" si="8"/>
        <v>PLANTACIÓ</v>
      </c>
      <c r="D187" t="str">
        <f t="shared" si="8"/>
        <v>Marcat</v>
      </c>
      <c r="E187" s="82">
        <f t="shared" si="8"/>
        <v>2500</v>
      </c>
      <c r="F187" s="5">
        <f t="shared" si="12"/>
        <v>0</v>
      </c>
      <c r="G187" s="5">
        <f t="shared" si="12"/>
        <v>0</v>
      </c>
      <c r="H187" s="5">
        <f t="shared" si="12"/>
        <v>0</v>
      </c>
      <c r="I187" s="5">
        <f t="shared" si="12"/>
        <v>0</v>
      </c>
      <c r="J187" s="5">
        <f t="shared" si="12"/>
        <v>0</v>
      </c>
      <c r="K187" s="5">
        <f t="shared" si="12"/>
        <v>0</v>
      </c>
      <c r="L187" s="5">
        <f t="shared" si="12"/>
        <v>0</v>
      </c>
      <c r="M187" s="5">
        <f t="shared" si="12"/>
        <v>0</v>
      </c>
      <c r="N187" s="5">
        <f t="shared" si="12"/>
        <v>0</v>
      </c>
      <c r="O187" s="5">
        <f t="shared" si="12"/>
        <v>0</v>
      </c>
      <c r="P187" s="5">
        <f t="shared" si="12"/>
        <v>0</v>
      </c>
      <c r="Q187" s="5">
        <f t="shared" si="12"/>
        <v>0</v>
      </c>
      <c r="R187" s="5">
        <f t="shared" si="12"/>
        <v>0</v>
      </c>
      <c r="S187" s="5">
        <f t="shared" si="12"/>
        <v>0</v>
      </c>
      <c r="T187" s="5">
        <f t="shared" si="12"/>
        <v>0</v>
      </c>
      <c r="U187" s="5">
        <f t="shared" si="12"/>
        <v>0</v>
      </c>
      <c r="V187" s="5">
        <f t="shared" si="12"/>
        <v>0</v>
      </c>
      <c r="W187" s="5">
        <f t="shared" si="12"/>
        <v>0</v>
      </c>
      <c r="X187" s="5">
        <f t="shared" si="12"/>
        <v>0</v>
      </c>
      <c r="Y187" s="5">
        <f t="shared" si="12"/>
        <v>0</v>
      </c>
      <c r="Z187" s="5">
        <f t="shared" si="12"/>
        <v>0</v>
      </c>
      <c r="AA187" s="5">
        <f t="shared" si="12"/>
        <v>0</v>
      </c>
      <c r="AB187" s="5">
        <f t="shared" si="12"/>
        <v>0</v>
      </c>
      <c r="AC187" s="5">
        <f t="shared" si="12"/>
        <v>0</v>
      </c>
      <c r="AD187" s="5">
        <f t="shared" si="12"/>
        <v>0</v>
      </c>
      <c r="AE187" s="5">
        <f t="shared" si="12"/>
        <v>0</v>
      </c>
      <c r="AF187" s="5">
        <f t="shared" si="12"/>
        <v>0</v>
      </c>
      <c r="AG187" s="5">
        <f t="shared" si="12"/>
        <v>0</v>
      </c>
      <c r="AH187" s="5">
        <f t="shared" si="12"/>
        <v>0</v>
      </c>
      <c r="AI187" s="5">
        <f t="shared" si="12"/>
        <v>0</v>
      </c>
      <c r="AJ187" s="5">
        <f t="shared" si="12"/>
        <v>0</v>
      </c>
      <c r="AK187" s="5">
        <f t="shared" si="12"/>
        <v>0</v>
      </c>
      <c r="AL187" s="5">
        <f t="shared" si="12"/>
        <v>0</v>
      </c>
      <c r="AM187" s="5">
        <f t="shared" si="12"/>
        <v>0</v>
      </c>
      <c r="AN187" s="5">
        <f t="shared" si="12"/>
        <v>0</v>
      </c>
      <c r="AO187" s="5">
        <f t="shared" si="12"/>
        <v>0</v>
      </c>
      <c r="AP187" s="5">
        <f t="shared" si="12"/>
        <v>0</v>
      </c>
      <c r="AQ187" s="5">
        <f t="shared" si="12"/>
        <v>0</v>
      </c>
      <c r="AR187" s="5">
        <f t="shared" si="12"/>
        <v>0</v>
      </c>
      <c r="AS187" s="5">
        <f t="shared" si="10"/>
        <v>0</v>
      </c>
      <c r="AT187" s="5">
        <f t="shared" si="7"/>
        <v>0</v>
      </c>
      <c r="AU187" s="5">
        <f t="shared" si="7"/>
        <v>0</v>
      </c>
      <c r="AV187" s="5">
        <f t="shared" si="7"/>
        <v>0</v>
      </c>
      <c r="AW187" s="5">
        <f t="shared" si="7"/>
        <v>0</v>
      </c>
      <c r="AX187" s="5">
        <f t="shared" si="7"/>
        <v>0</v>
      </c>
      <c r="AY187" s="5">
        <f t="shared" si="7"/>
        <v>0</v>
      </c>
      <c r="AZ187" s="5">
        <f t="shared" si="7"/>
        <v>0</v>
      </c>
      <c r="BA187" s="5">
        <f t="shared" si="7"/>
        <v>0</v>
      </c>
      <c r="BB187" s="5">
        <f t="shared" si="7"/>
        <v>0</v>
      </c>
      <c r="BC187" s="5">
        <f t="shared" si="7"/>
        <v>0</v>
      </c>
      <c r="BD187" s="5"/>
      <c r="BE187" s="5"/>
      <c r="BF187" s="5"/>
      <c r="BG187" s="5"/>
      <c r="BH187" s="5"/>
      <c r="BI187" s="5"/>
      <c r="BJ187" s="5"/>
    </row>
    <row r="188" spans="2:62" hidden="1">
      <c r="B188">
        <f t="shared" si="8"/>
        <v>330</v>
      </c>
      <c r="C188" t="str">
        <f t="shared" si="8"/>
        <v>PLANTACIÓ</v>
      </c>
      <c r="D188" t="str">
        <f t="shared" si="8"/>
        <v>Plantació manual col o bròcoli</v>
      </c>
      <c r="E188" s="82">
        <f t="shared" si="8"/>
        <v>2500</v>
      </c>
      <c r="F188" s="5">
        <f t="shared" si="12"/>
        <v>0</v>
      </c>
      <c r="G188" s="5">
        <f t="shared" si="12"/>
        <v>0</v>
      </c>
      <c r="H188" s="5">
        <f t="shared" si="12"/>
        <v>0</v>
      </c>
      <c r="I188" s="5">
        <f t="shared" si="12"/>
        <v>0</v>
      </c>
      <c r="J188" s="5">
        <f t="shared" si="12"/>
        <v>0</v>
      </c>
      <c r="K188" s="5">
        <f t="shared" si="12"/>
        <v>0</v>
      </c>
      <c r="L188" s="5">
        <f t="shared" si="12"/>
        <v>0</v>
      </c>
      <c r="M188" s="5">
        <f t="shared" si="12"/>
        <v>0</v>
      </c>
      <c r="N188" s="5">
        <f t="shared" si="12"/>
        <v>0</v>
      </c>
      <c r="O188" s="5">
        <f t="shared" si="12"/>
        <v>0</v>
      </c>
      <c r="P188" s="5">
        <f t="shared" si="12"/>
        <v>0</v>
      </c>
      <c r="Q188" s="5">
        <f t="shared" si="12"/>
        <v>0</v>
      </c>
      <c r="R188" s="5">
        <f t="shared" si="12"/>
        <v>0</v>
      </c>
      <c r="S188" s="5">
        <f t="shared" si="12"/>
        <v>0</v>
      </c>
      <c r="T188" s="5">
        <f t="shared" si="12"/>
        <v>0</v>
      </c>
      <c r="U188" s="5">
        <f t="shared" si="12"/>
        <v>0</v>
      </c>
      <c r="V188" s="5">
        <f t="shared" si="12"/>
        <v>0</v>
      </c>
      <c r="W188" s="5">
        <f t="shared" si="12"/>
        <v>0</v>
      </c>
      <c r="X188" s="5">
        <f t="shared" si="12"/>
        <v>0</v>
      </c>
      <c r="Y188" s="5">
        <f t="shared" si="12"/>
        <v>0</v>
      </c>
      <c r="Z188" s="5">
        <f t="shared" si="12"/>
        <v>0</v>
      </c>
      <c r="AA188" s="5">
        <f t="shared" si="12"/>
        <v>0</v>
      </c>
      <c r="AB188" s="5">
        <f t="shared" si="12"/>
        <v>0</v>
      </c>
      <c r="AC188" s="5">
        <f t="shared" si="12"/>
        <v>0</v>
      </c>
      <c r="AD188" s="5">
        <f t="shared" si="12"/>
        <v>0</v>
      </c>
      <c r="AE188" s="5">
        <f t="shared" si="12"/>
        <v>0</v>
      </c>
      <c r="AF188" s="5">
        <f t="shared" si="12"/>
        <v>0</v>
      </c>
      <c r="AG188" s="5">
        <f t="shared" si="12"/>
        <v>0</v>
      </c>
      <c r="AH188" s="5">
        <f t="shared" si="12"/>
        <v>0</v>
      </c>
      <c r="AI188" s="5">
        <f t="shared" si="12"/>
        <v>0</v>
      </c>
      <c r="AJ188" s="5">
        <f t="shared" si="12"/>
        <v>0</v>
      </c>
      <c r="AK188" s="5">
        <f t="shared" si="12"/>
        <v>0</v>
      </c>
      <c r="AL188" s="5">
        <f t="shared" si="12"/>
        <v>0</v>
      </c>
      <c r="AM188" s="5">
        <f t="shared" si="12"/>
        <v>0</v>
      </c>
      <c r="AN188" s="5">
        <f t="shared" si="12"/>
        <v>0</v>
      </c>
      <c r="AO188" s="5">
        <f t="shared" si="12"/>
        <v>0</v>
      </c>
      <c r="AP188" s="5">
        <f t="shared" si="12"/>
        <v>0</v>
      </c>
      <c r="AQ188" s="5">
        <f t="shared" si="12"/>
        <v>0</v>
      </c>
      <c r="AR188" s="5">
        <f t="shared" si="12"/>
        <v>0</v>
      </c>
      <c r="AS188" s="5">
        <f t="shared" si="10"/>
        <v>0</v>
      </c>
      <c r="AT188" s="5">
        <f t="shared" si="7"/>
        <v>0</v>
      </c>
      <c r="AU188" s="5">
        <f t="shared" si="7"/>
        <v>0</v>
      </c>
      <c r="AV188" s="5">
        <f t="shared" si="7"/>
        <v>0</v>
      </c>
      <c r="AW188" s="5">
        <f t="shared" si="7"/>
        <v>0</v>
      </c>
      <c r="AX188" s="5">
        <f t="shared" si="7"/>
        <v>0</v>
      </c>
      <c r="AY188" s="5">
        <f t="shared" si="7"/>
        <v>0</v>
      </c>
      <c r="AZ188" s="5">
        <f t="shared" si="7"/>
        <v>0</v>
      </c>
      <c r="BA188" s="5">
        <f t="shared" si="7"/>
        <v>0</v>
      </c>
      <c r="BB188" s="5">
        <f t="shared" si="7"/>
        <v>0</v>
      </c>
      <c r="BC188" s="5">
        <f t="shared" si="7"/>
        <v>0</v>
      </c>
      <c r="BD188" s="5"/>
      <c r="BE188" s="5"/>
      <c r="BF188" s="5"/>
      <c r="BG188" s="5"/>
      <c r="BH188" s="5"/>
      <c r="BI188" s="5"/>
      <c r="BJ188" s="5"/>
    </row>
    <row r="189" spans="2:62" hidden="1">
      <c r="B189">
        <f t="shared" si="8"/>
        <v>340</v>
      </c>
      <c r="C189" t="str">
        <f t="shared" si="8"/>
        <v>PLANTACIÓ</v>
      </c>
      <c r="D189" t="str">
        <f t="shared" si="8"/>
        <v>Plantació manual calçots</v>
      </c>
      <c r="E189" s="82">
        <f t="shared" si="8"/>
        <v>2500</v>
      </c>
      <c r="F189" s="5">
        <f t="shared" si="12"/>
        <v>0</v>
      </c>
      <c r="G189" s="5">
        <f t="shared" si="12"/>
        <v>0</v>
      </c>
      <c r="H189" s="5">
        <f t="shared" si="12"/>
        <v>0</v>
      </c>
      <c r="I189" s="5">
        <f t="shared" si="12"/>
        <v>0</v>
      </c>
      <c r="J189" s="5">
        <f t="shared" si="12"/>
        <v>0</v>
      </c>
      <c r="K189" s="5">
        <f t="shared" si="12"/>
        <v>0</v>
      </c>
      <c r="L189" s="5">
        <f t="shared" si="12"/>
        <v>0</v>
      </c>
      <c r="M189" s="5">
        <f t="shared" si="12"/>
        <v>0</v>
      </c>
      <c r="N189" s="5">
        <f t="shared" si="12"/>
        <v>0</v>
      </c>
      <c r="O189" s="5">
        <f t="shared" si="12"/>
        <v>0</v>
      </c>
      <c r="P189" s="5">
        <f t="shared" si="12"/>
        <v>0</v>
      </c>
      <c r="Q189" s="5">
        <f t="shared" si="12"/>
        <v>0</v>
      </c>
      <c r="R189" s="5">
        <f t="shared" si="12"/>
        <v>0</v>
      </c>
      <c r="S189" s="5">
        <f t="shared" si="12"/>
        <v>0</v>
      </c>
      <c r="T189" s="5">
        <f t="shared" si="12"/>
        <v>0</v>
      </c>
      <c r="U189" s="5">
        <f t="shared" si="12"/>
        <v>0</v>
      </c>
      <c r="V189" s="5">
        <f t="shared" si="12"/>
        <v>0</v>
      </c>
      <c r="W189" s="5">
        <f t="shared" si="12"/>
        <v>0</v>
      </c>
      <c r="X189" s="5">
        <f t="shared" si="12"/>
        <v>0</v>
      </c>
      <c r="Y189" s="5">
        <f t="shared" si="12"/>
        <v>0</v>
      </c>
      <c r="Z189" s="5">
        <f t="shared" si="12"/>
        <v>0</v>
      </c>
      <c r="AA189" s="5">
        <f t="shared" si="12"/>
        <v>0</v>
      </c>
      <c r="AB189" s="5">
        <f t="shared" si="12"/>
        <v>0</v>
      </c>
      <c r="AC189" s="5">
        <f t="shared" si="12"/>
        <v>0</v>
      </c>
      <c r="AD189" s="5">
        <f t="shared" si="12"/>
        <v>0</v>
      </c>
      <c r="AE189" s="5">
        <f t="shared" si="12"/>
        <v>0</v>
      </c>
      <c r="AF189" s="5">
        <f t="shared" si="12"/>
        <v>0</v>
      </c>
      <c r="AG189" s="5">
        <f t="shared" si="12"/>
        <v>0</v>
      </c>
      <c r="AH189" s="5">
        <f t="shared" si="12"/>
        <v>0</v>
      </c>
      <c r="AI189" s="5">
        <f t="shared" si="12"/>
        <v>0</v>
      </c>
      <c r="AJ189" s="5">
        <f t="shared" si="12"/>
        <v>0</v>
      </c>
      <c r="AK189" s="5">
        <f t="shared" si="12"/>
        <v>0</v>
      </c>
      <c r="AL189" s="5">
        <f t="shared" si="12"/>
        <v>0</v>
      </c>
      <c r="AM189" s="5">
        <f t="shared" si="12"/>
        <v>0</v>
      </c>
      <c r="AN189" s="5">
        <f t="shared" si="12"/>
        <v>0</v>
      </c>
      <c r="AO189" s="5">
        <f t="shared" si="12"/>
        <v>0</v>
      </c>
      <c r="AP189" s="5">
        <f t="shared" si="12"/>
        <v>0</v>
      </c>
      <c r="AQ189" s="5">
        <f t="shared" si="12"/>
        <v>0</v>
      </c>
      <c r="AR189" s="5">
        <f t="shared" si="12"/>
        <v>0</v>
      </c>
      <c r="AS189" s="5">
        <f t="shared" si="10"/>
        <v>0</v>
      </c>
      <c r="AT189" s="5">
        <f t="shared" si="7"/>
        <v>0</v>
      </c>
      <c r="AU189" s="5">
        <f t="shared" si="7"/>
        <v>0</v>
      </c>
      <c r="AV189" s="5">
        <f t="shared" si="7"/>
        <v>0</v>
      </c>
      <c r="AW189" s="5">
        <f t="shared" si="7"/>
        <v>0</v>
      </c>
      <c r="AX189" s="5">
        <f t="shared" si="7"/>
        <v>0</v>
      </c>
      <c r="AY189" s="5">
        <f t="shared" si="7"/>
        <v>0</v>
      </c>
      <c r="AZ189" s="5">
        <f t="shared" si="7"/>
        <v>0</v>
      </c>
      <c r="BA189" s="5">
        <f t="shared" si="7"/>
        <v>0</v>
      </c>
      <c r="BB189" s="5">
        <f t="shared" si="7"/>
        <v>0</v>
      </c>
      <c r="BC189" s="5">
        <f t="shared" si="7"/>
        <v>0</v>
      </c>
      <c r="BD189" s="5"/>
      <c r="BE189" s="5"/>
      <c r="BF189" s="5"/>
      <c r="BG189" s="5"/>
      <c r="BH189" s="5"/>
      <c r="BI189" s="5"/>
      <c r="BJ189" s="5"/>
    </row>
    <row r="190" spans="2:62" hidden="1">
      <c r="B190">
        <f t="shared" si="8"/>
        <v>350</v>
      </c>
      <c r="C190" t="str">
        <f t="shared" si="8"/>
        <v>PLANTACIÓ</v>
      </c>
      <c r="D190" t="str">
        <f t="shared" si="8"/>
        <v>Plantació manual enciam</v>
      </c>
      <c r="E190" s="82">
        <f t="shared" si="8"/>
        <v>2500</v>
      </c>
      <c r="F190" s="5">
        <f t="shared" si="12"/>
        <v>0</v>
      </c>
      <c r="G190" s="5">
        <f t="shared" si="12"/>
        <v>0</v>
      </c>
      <c r="H190" s="5">
        <f t="shared" si="12"/>
        <v>0</v>
      </c>
      <c r="I190" s="5">
        <f t="shared" si="12"/>
        <v>0</v>
      </c>
      <c r="J190" s="5">
        <f t="shared" si="12"/>
        <v>0</v>
      </c>
      <c r="K190" s="5">
        <f t="shared" si="12"/>
        <v>0</v>
      </c>
      <c r="L190" s="5">
        <f t="shared" si="12"/>
        <v>0</v>
      </c>
      <c r="M190" s="5">
        <f t="shared" si="12"/>
        <v>0</v>
      </c>
      <c r="N190" s="5">
        <f t="shared" si="12"/>
        <v>0</v>
      </c>
      <c r="O190" s="5">
        <f t="shared" si="12"/>
        <v>0</v>
      </c>
      <c r="P190" s="5">
        <f t="shared" si="12"/>
        <v>0</v>
      </c>
      <c r="Q190" s="5">
        <f t="shared" si="12"/>
        <v>0</v>
      </c>
      <c r="R190" s="5">
        <f t="shared" si="12"/>
        <v>0</v>
      </c>
      <c r="S190" s="5">
        <f t="shared" si="12"/>
        <v>0</v>
      </c>
      <c r="T190" s="5">
        <f t="shared" si="12"/>
        <v>0</v>
      </c>
      <c r="U190" s="5">
        <f t="shared" si="12"/>
        <v>0</v>
      </c>
      <c r="V190" s="5">
        <f t="shared" si="12"/>
        <v>0</v>
      </c>
      <c r="W190" s="5">
        <f t="shared" si="12"/>
        <v>0</v>
      </c>
      <c r="X190" s="5">
        <f t="shared" si="12"/>
        <v>0</v>
      </c>
      <c r="Y190" s="5">
        <f t="shared" si="12"/>
        <v>0</v>
      </c>
      <c r="Z190" s="5">
        <f t="shared" si="12"/>
        <v>0</v>
      </c>
      <c r="AA190" s="5">
        <f t="shared" ref="AA190:AR190" si="13">+AA65*AA$49*$E$4/$E190</f>
        <v>0</v>
      </c>
      <c r="AB190" s="5">
        <f t="shared" si="13"/>
        <v>0</v>
      </c>
      <c r="AC190" s="5">
        <f t="shared" si="13"/>
        <v>0</v>
      </c>
      <c r="AD190" s="5">
        <f t="shared" si="13"/>
        <v>0</v>
      </c>
      <c r="AE190" s="5">
        <f t="shared" si="13"/>
        <v>0</v>
      </c>
      <c r="AF190" s="5">
        <f t="shared" si="13"/>
        <v>0</v>
      </c>
      <c r="AG190" s="5">
        <f t="shared" si="13"/>
        <v>0</v>
      </c>
      <c r="AH190" s="5">
        <f t="shared" si="13"/>
        <v>0</v>
      </c>
      <c r="AI190" s="5">
        <f t="shared" si="13"/>
        <v>0</v>
      </c>
      <c r="AJ190" s="5">
        <f t="shared" si="13"/>
        <v>0</v>
      </c>
      <c r="AK190" s="5">
        <f t="shared" si="13"/>
        <v>0</v>
      </c>
      <c r="AL190" s="5">
        <f t="shared" si="13"/>
        <v>0</v>
      </c>
      <c r="AM190" s="5">
        <f t="shared" si="13"/>
        <v>0</v>
      </c>
      <c r="AN190" s="5">
        <f t="shared" si="13"/>
        <v>0</v>
      </c>
      <c r="AO190" s="5">
        <f t="shared" si="13"/>
        <v>0</v>
      </c>
      <c r="AP190" s="5">
        <f t="shared" si="13"/>
        <v>0</v>
      </c>
      <c r="AQ190" s="5">
        <f t="shared" si="13"/>
        <v>0</v>
      </c>
      <c r="AR190" s="5">
        <f t="shared" si="13"/>
        <v>0</v>
      </c>
      <c r="AS190" s="5">
        <f t="shared" si="10"/>
        <v>0</v>
      </c>
      <c r="AT190" s="5">
        <f t="shared" si="7"/>
        <v>0</v>
      </c>
      <c r="AU190" s="5">
        <f t="shared" si="7"/>
        <v>0</v>
      </c>
      <c r="AV190" s="5">
        <f t="shared" si="7"/>
        <v>0</v>
      </c>
      <c r="AW190" s="5">
        <f t="shared" si="7"/>
        <v>0</v>
      </c>
      <c r="AX190" s="5">
        <f t="shared" si="7"/>
        <v>0</v>
      </c>
      <c r="AY190" s="5">
        <f t="shared" si="7"/>
        <v>0</v>
      </c>
      <c r="AZ190" s="5">
        <f t="shared" si="7"/>
        <v>0</v>
      </c>
      <c r="BA190" s="5">
        <f t="shared" si="7"/>
        <v>0</v>
      </c>
      <c r="BB190" s="5">
        <f t="shared" si="7"/>
        <v>0</v>
      </c>
      <c r="BC190" s="5">
        <f t="shared" si="7"/>
        <v>0</v>
      </c>
      <c r="BD190" s="5"/>
      <c r="BE190" s="5"/>
      <c r="BF190" s="5"/>
      <c r="BG190" s="5"/>
      <c r="BH190" s="5"/>
      <c r="BI190" s="5"/>
      <c r="BJ190" s="5"/>
    </row>
    <row r="191" spans="2:62" hidden="1">
      <c r="B191">
        <f t="shared" si="8"/>
        <v>360</v>
      </c>
      <c r="C191" t="str">
        <f t="shared" si="8"/>
        <v>PLANTACIÓ</v>
      </c>
      <c r="D191" t="str">
        <f t="shared" si="8"/>
        <v>Plantació manual bleda</v>
      </c>
      <c r="E191" s="82">
        <f t="shared" si="8"/>
        <v>2500</v>
      </c>
      <c r="F191" s="5">
        <f t="shared" ref="F191:AR197" si="14">+F66*F$49*$E$4/$E191</f>
        <v>0</v>
      </c>
      <c r="G191" s="5">
        <f t="shared" si="14"/>
        <v>0</v>
      </c>
      <c r="H191" s="5">
        <f t="shared" si="14"/>
        <v>0</v>
      </c>
      <c r="I191" s="5">
        <f t="shared" si="14"/>
        <v>0</v>
      </c>
      <c r="J191" s="5">
        <f t="shared" si="14"/>
        <v>0</v>
      </c>
      <c r="K191" s="5">
        <f t="shared" si="14"/>
        <v>0</v>
      </c>
      <c r="L191" s="5">
        <f t="shared" si="14"/>
        <v>0</v>
      </c>
      <c r="M191" s="5">
        <f t="shared" si="14"/>
        <v>0</v>
      </c>
      <c r="N191" s="5">
        <f t="shared" si="14"/>
        <v>0</v>
      </c>
      <c r="O191" s="5">
        <f t="shared" si="14"/>
        <v>0</v>
      </c>
      <c r="P191" s="5">
        <f t="shared" si="14"/>
        <v>0</v>
      </c>
      <c r="Q191" s="5">
        <f t="shared" si="14"/>
        <v>0</v>
      </c>
      <c r="R191" s="5">
        <f t="shared" si="14"/>
        <v>0</v>
      </c>
      <c r="S191" s="5">
        <f t="shared" si="14"/>
        <v>0</v>
      </c>
      <c r="T191" s="5">
        <f t="shared" si="14"/>
        <v>0</v>
      </c>
      <c r="U191" s="5">
        <f t="shared" si="14"/>
        <v>0</v>
      </c>
      <c r="V191" s="5">
        <f t="shared" si="14"/>
        <v>0</v>
      </c>
      <c r="W191" s="5">
        <f t="shared" si="14"/>
        <v>0</v>
      </c>
      <c r="X191" s="5">
        <f t="shared" si="14"/>
        <v>0</v>
      </c>
      <c r="Y191" s="5">
        <f t="shared" si="14"/>
        <v>0</v>
      </c>
      <c r="Z191" s="5">
        <f t="shared" si="14"/>
        <v>0</v>
      </c>
      <c r="AA191" s="5">
        <f t="shared" si="14"/>
        <v>0</v>
      </c>
      <c r="AB191" s="5">
        <f t="shared" si="14"/>
        <v>0</v>
      </c>
      <c r="AC191" s="5">
        <f t="shared" si="14"/>
        <v>0</v>
      </c>
      <c r="AD191" s="5">
        <f t="shared" si="14"/>
        <v>0</v>
      </c>
      <c r="AE191" s="5">
        <f t="shared" si="14"/>
        <v>0</v>
      </c>
      <c r="AF191" s="5">
        <f t="shared" si="14"/>
        <v>0</v>
      </c>
      <c r="AG191" s="5">
        <f t="shared" si="14"/>
        <v>0</v>
      </c>
      <c r="AH191" s="5">
        <f t="shared" si="14"/>
        <v>0</v>
      </c>
      <c r="AI191" s="5">
        <f t="shared" si="14"/>
        <v>0</v>
      </c>
      <c r="AJ191" s="5">
        <f t="shared" si="14"/>
        <v>0</v>
      </c>
      <c r="AK191" s="5">
        <f t="shared" si="14"/>
        <v>0</v>
      </c>
      <c r="AL191" s="5">
        <f t="shared" si="14"/>
        <v>0</v>
      </c>
      <c r="AM191" s="5">
        <f t="shared" si="14"/>
        <v>0</v>
      </c>
      <c r="AN191" s="5">
        <f t="shared" si="14"/>
        <v>0</v>
      </c>
      <c r="AO191" s="5">
        <f t="shared" si="14"/>
        <v>0</v>
      </c>
      <c r="AP191" s="5">
        <f t="shared" si="14"/>
        <v>0</v>
      </c>
      <c r="AQ191" s="5">
        <f t="shared" si="14"/>
        <v>0</v>
      </c>
      <c r="AR191" s="5">
        <f t="shared" si="14"/>
        <v>0</v>
      </c>
      <c r="AS191" s="5">
        <f t="shared" si="10"/>
        <v>0</v>
      </c>
      <c r="AT191" s="5">
        <f t="shared" si="7"/>
        <v>0</v>
      </c>
      <c r="AU191" s="5">
        <f t="shared" si="7"/>
        <v>0</v>
      </c>
      <c r="AV191" s="5">
        <f t="shared" si="7"/>
        <v>0</v>
      </c>
      <c r="AW191" s="5">
        <f t="shared" si="7"/>
        <v>0</v>
      </c>
      <c r="AX191" s="5">
        <f t="shared" si="7"/>
        <v>0</v>
      </c>
      <c r="AY191" s="5">
        <f t="shared" si="7"/>
        <v>0</v>
      </c>
      <c r="AZ191" s="5">
        <f t="shared" si="7"/>
        <v>0</v>
      </c>
      <c r="BA191" s="5">
        <f t="shared" si="7"/>
        <v>0</v>
      </c>
      <c r="BB191" s="5">
        <f t="shared" si="7"/>
        <v>0</v>
      </c>
      <c r="BC191" s="5">
        <f t="shared" si="7"/>
        <v>0</v>
      </c>
      <c r="BD191" s="5"/>
      <c r="BE191" s="5"/>
      <c r="BF191" s="5"/>
      <c r="BG191" s="5"/>
      <c r="BH191" s="5"/>
      <c r="BI191" s="5"/>
      <c r="BJ191" s="5"/>
    </row>
    <row r="192" spans="2:62" hidden="1">
      <c r="B192">
        <f t="shared" si="8"/>
        <v>370</v>
      </c>
      <c r="C192" t="str">
        <f t="shared" si="8"/>
        <v>PLANTACIÓ</v>
      </c>
      <c r="D192" t="str">
        <f t="shared" si="8"/>
        <v>Plantació manual tomàquet</v>
      </c>
      <c r="E192" s="82">
        <f t="shared" si="8"/>
        <v>2500</v>
      </c>
      <c r="F192" s="5">
        <f t="shared" si="14"/>
        <v>0</v>
      </c>
      <c r="G192" s="5">
        <f t="shared" si="14"/>
        <v>0</v>
      </c>
      <c r="H192" s="5">
        <f t="shared" si="14"/>
        <v>0</v>
      </c>
      <c r="I192" s="5">
        <f t="shared" si="14"/>
        <v>0</v>
      </c>
      <c r="J192" s="5">
        <f t="shared" si="14"/>
        <v>0</v>
      </c>
      <c r="K192" s="5">
        <f t="shared" si="14"/>
        <v>0</v>
      </c>
      <c r="L192" s="5">
        <f t="shared" si="14"/>
        <v>0</v>
      </c>
      <c r="M192" s="5">
        <f t="shared" si="14"/>
        <v>0</v>
      </c>
      <c r="N192" s="5">
        <f t="shared" si="14"/>
        <v>0</v>
      </c>
      <c r="O192" s="5">
        <f t="shared" si="14"/>
        <v>0</v>
      </c>
      <c r="P192" s="5">
        <f t="shared" si="14"/>
        <v>0</v>
      </c>
      <c r="Q192" s="5">
        <f t="shared" si="14"/>
        <v>0</v>
      </c>
      <c r="R192" s="5">
        <f t="shared" si="14"/>
        <v>0</v>
      </c>
      <c r="S192" s="5">
        <f t="shared" si="14"/>
        <v>0</v>
      </c>
      <c r="T192" s="5">
        <f t="shared" si="14"/>
        <v>0</v>
      </c>
      <c r="U192" s="5">
        <f t="shared" si="14"/>
        <v>0</v>
      </c>
      <c r="V192" s="5">
        <f t="shared" si="14"/>
        <v>0</v>
      </c>
      <c r="W192" s="5">
        <f t="shared" si="14"/>
        <v>0</v>
      </c>
      <c r="X192" s="5">
        <f t="shared" si="14"/>
        <v>0</v>
      </c>
      <c r="Y192" s="5">
        <f t="shared" si="14"/>
        <v>0</v>
      </c>
      <c r="Z192" s="5">
        <f t="shared" si="14"/>
        <v>0</v>
      </c>
      <c r="AA192" s="5">
        <f t="shared" si="14"/>
        <v>0</v>
      </c>
      <c r="AB192" s="5">
        <f t="shared" si="14"/>
        <v>0</v>
      </c>
      <c r="AC192" s="5">
        <f t="shared" si="14"/>
        <v>0</v>
      </c>
      <c r="AD192" s="5">
        <f t="shared" si="14"/>
        <v>0</v>
      </c>
      <c r="AE192" s="5">
        <f t="shared" si="14"/>
        <v>0</v>
      </c>
      <c r="AF192" s="5">
        <f t="shared" si="14"/>
        <v>0</v>
      </c>
      <c r="AG192" s="5">
        <f t="shared" si="14"/>
        <v>0</v>
      </c>
      <c r="AH192" s="5">
        <f t="shared" si="14"/>
        <v>0</v>
      </c>
      <c r="AI192" s="5">
        <f t="shared" si="14"/>
        <v>0</v>
      </c>
      <c r="AJ192" s="5">
        <f t="shared" si="14"/>
        <v>0</v>
      </c>
      <c r="AK192" s="5">
        <f t="shared" si="14"/>
        <v>0</v>
      </c>
      <c r="AL192" s="5">
        <f t="shared" si="14"/>
        <v>0</v>
      </c>
      <c r="AM192" s="5">
        <f t="shared" si="14"/>
        <v>0</v>
      </c>
      <c r="AN192" s="5">
        <f t="shared" si="14"/>
        <v>0</v>
      </c>
      <c r="AO192" s="5">
        <f t="shared" si="14"/>
        <v>0</v>
      </c>
      <c r="AP192" s="5">
        <f t="shared" si="14"/>
        <v>0</v>
      </c>
      <c r="AQ192" s="5">
        <f t="shared" si="14"/>
        <v>0</v>
      </c>
      <c r="AR192" s="5">
        <f t="shared" si="14"/>
        <v>0</v>
      </c>
      <c r="AS192" s="5">
        <f t="shared" si="10"/>
        <v>0</v>
      </c>
      <c r="AT192" s="5">
        <f t="shared" ref="AT192:BC207" si="15">+AT67*AT$49*$E$4/$E192</f>
        <v>0</v>
      </c>
      <c r="AU192" s="5">
        <f t="shared" si="15"/>
        <v>0</v>
      </c>
      <c r="AV192" s="5">
        <f t="shared" si="15"/>
        <v>0</v>
      </c>
      <c r="AW192" s="5">
        <f t="shared" si="15"/>
        <v>0</v>
      </c>
      <c r="AX192" s="5">
        <f t="shared" si="15"/>
        <v>0</v>
      </c>
      <c r="AY192" s="5">
        <f t="shared" si="15"/>
        <v>0</v>
      </c>
      <c r="AZ192" s="5">
        <f t="shared" si="15"/>
        <v>0</v>
      </c>
      <c r="BA192" s="5">
        <f t="shared" si="15"/>
        <v>0</v>
      </c>
      <c r="BB192" s="5">
        <f t="shared" si="15"/>
        <v>0</v>
      </c>
      <c r="BC192" s="5">
        <f t="shared" si="15"/>
        <v>0</v>
      </c>
      <c r="BD192" s="5"/>
      <c r="BE192" s="5"/>
      <c r="BF192" s="5"/>
      <c r="BG192" s="5"/>
      <c r="BH192" s="5"/>
      <c r="BI192" s="5"/>
      <c r="BJ192" s="5"/>
    </row>
    <row r="193" spans="2:62" hidden="1">
      <c r="B193">
        <f t="shared" ref="B193:E208" si="16">+B68</f>
        <v>380</v>
      </c>
      <c r="C193" t="str">
        <f t="shared" si="16"/>
        <v>PLANTACIÓ</v>
      </c>
      <c r="D193" t="str">
        <f t="shared" si="16"/>
        <v>Plantació manual carbassa</v>
      </c>
      <c r="E193" s="82">
        <f t="shared" si="16"/>
        <v>2500</v>
      </c>
      <c r="F193" s="5">
        <f t="shared" si="14"/>
        <v>0</v>
      </c>
      <c r="G193" s="5">
        <f t="shared" si="14"/>
        <v>0</v>
      </c>
      <c r="H193" s="5">
        <f t="shared" si="14"/>
        <v>0</v>
      </c>
      <c r="I193" s="5">
        <f t="shared" si="14"/>
        <v>0</v>
      </c>
      <c r="J193" s="5">
        <f t="shared" si="14"/>
        <v>0</v>
      </c>
      <c r="K193" s="5">
        <f t="shared" si="14"/>
        <v>0</v>
      </c>
      <c r="L193" s="5">
        <f t="shared" si="14"/>
        <v>0</v>
      </c>
      <c r="M193" s="5">
        <f t="shared" si="14"/>
        <v>0</v>
      </c>
      <c r="N193" s="5">
        <f t="shared" si="14"/>
        <v>0</v>
      </c>
      <c r="O193" s="5">
        <f t="shared" si="14"/>
        <v>0</v>
      </c>
      <c r="P193" s="5">
        <f t="shared" si="14"/>
        <v>0</v>
      </c>
      <c r="Q193" s="5">
        <f t="shared" si="14"/>
        <v>0</v>
      </c>
      <c r="R193" s="5">
        <f t="shared" si="14"/>
        <v>0</v>
      </c>
      <c r="S193" s="5">
        <f t="shared" si="14"/>
        <v>0</v>
      </c>
      <c r="T193" s="5">
        <f t="shared" si="14"/>
        <v>0</v>
      </c>
      <c r="U193" s="5">
        <f t="shared" si="14"/>
        <v>0</v>
      </c>
      <c r="V193" s="5">
        <f t="shared" si="14"/>
        <v>0</v>
      </c>
      <c r="W193" s="5">
        <f t="shared" si="14"/>
        <v>0</v>
      </c>
      <c r="X193" s="5">
        <f t="shared" si="14"/>
        <v>0</v>
      </c>
      <c r="Y193" s="5">
        <f t="shared" si="14"/>
        <v>0</v>
      </c>
      <c r="Z193" s="5">
        <f t="shared" si="14"/>
        <v>0</v>
      </c>
      <c r="AA193" s="5">
        <f t="shared" si="14"/>
        <v>0</v>
      </c>
      <c r="AB193" s="5">
        <f t="shared" si="14"/>
        <v>0</v>
      </c>
      <c r="AC193" s="5">
        <f t="shared" si="14"/>
        <v>0</v>
      </c>
      <c r="AD193" s="5">
        <f t="shared" si="14"/>
        <v>0</v>
      </c>
      <c r="AE193" s="5">
        <f t="shared" si="14"/>
        <v>0</v>
      </c>
      <c r="AF193" s="5">
        <f t="shared" si="14"/>
        <v>0</v>
      </c>
      <c r="AG193" s="5">
        <f t="shared" si="14"/>
        <v>0</v>
      </c>
      <c r="AH193" s="5">
        <f t="shared" si="14"/>
        <v>0</v>
      </c>
      <c r="AI193" s="5">
        <f t="shared" si="14"/>
        <v>0</v>
      </c>
      <c r="AJ193" s="5">
        <f t="shared" si="14"/>
        <v>0</v>
      </c>
      <c r="AK193" s="5">
        <f t="shared" si="14"/>
        <v>0</v>
      </c>
      <c r="AL193" s="5">
        <f t="shared" si="14"/>
        <v>0</v>
      </c>
      <c r="AM193" s="5">
        <f t="shared" si="14"/>
        <v>0</v>
      </c>
      <c r="AN193" s="5">
        <f t="shared" si="14"/>
        <v>0</v>
      </c>
      <c r="AO193" s="5">
        <f t="shared" si="14"/>
        <v>0</v>
      </c>
      <c r="AP193" s="5">
        <f t="shared" si="14"/>
        <v>0</v>
      </c>
      <c r="AQ193" s="5">
        <f t="shared" si="14"/>
        <v>0</v>
      </c>
      <c r="AR193" s="5">
        <f t="shared" si="14"/>
        <v>0</v>
      </c>
      <c r="AS193" s="5">
        <f t="shared" si="10"/>
        <v>0</v>
      </c>
      <c r="AT193" s="5">
        <f t="shared" si="15"/>
        <v>0</v>
      </c>
      <c r="AU193" s="5">
        <f t="shared" si="15"/>
        <v>0</v>
      </c>
      <c r="AV193" s="5">
        <f t="shared" si="15"/>
        <v>0</v>
      </c>
      <c r="AW193" s="5">
        <f t="shared" si="15"/>
        <v>0</v>
      </c>
      <c r="AX193" s="5">
        <f t="shared" si="15"/>
        <v>0</v>
      </c>
      <c r="AY193" s="5">
        <f t="shared" si="15"/>
        <v>0</v>
      </c>
      <c r="AZ193" s="5">
        <f t="shared" si="15"/>
        <v>0</v>
      </c>
      <c r="BA193" s="5">
        <f t="shared" si="15"/>
        <v>0</v>
      </c>
      <c r="BB193" s="5">
        <f t="shared" si="15"/>
        <v>0</v>
      </c>
      <c r="BC193" s="5">
        <f t="shared" si="15"/>
        <v>0</v>
      </c>
      <c r="BD193" s="5"/>
      <c r="BE193" s="5"/>
      <c r="BF193" s="5"/>
      <c r="BG193" s="5"/>
      <c r="BH193" s="5"/>
      <c r="BI193" s="5"/>
      <c r="BJ193" s="5"/>
    </row>
    <row r="194" spans="2:62" hidden="1">
      <c r="B194">
        <f t="shared" si="16"/>
        <v>390</v>
      </c>
      <c r="C194" t="str">
        <f t="shared" si="16"/>
        <v>PLANTACIÓ</v>
      </c>
      <c r="D194" t="str">
        <f t="shared" si="16"/>
        <v>Sembra manual carbassa</v>
      </c>
      <c r="E194" s="82">
        <f t="shared" si="16"/>
        <v>2500</v>
      </c>
      <c r="F194" s="5">
        <f t="shared" si="14"/>
        <v>0</v>
      </c>
      <c r="G194" s="5">
        <f t="shared" si="14"/>
        <v>0</v>
      </c>
      <c r="H194" s="5">
        <f t="shared" si="14"/>
        <v>0</v>
      </c>
      <c r="I194" s="5">
        <f t="shared" si="14"/>
        <v>0</v>
      </c>
      <c r="J194" s="5">
        <f t="shared" si="14"/>
        <v>0</v>
      </c>
      <c r="K194" s="5">
        <f t="shared" si="14"/>
        <v>0</v>
      </c>
      <c r="L194" s="5">
        <f t="shared" si="14"/>
        <v>0</v>
      </c>
      <c r="M194" s="5">
        <f t="shared" si="14"/>
        <v>0</v>
      </c>
      <c r="N194" s="5">
        <f t="shared" si="14"/>
        <v>0</v>
      </c>
      <c r="O194" s="5">
        <f t="shared" si="14"/>
        <v>0</v>
      </c>
      <c r="P194" s="5">
        <f t="shared" si="14"/>
        <v>0</v>
      </c>
      <c r="Q194" s="5">
        <f t="shared" si="14"/>
        <v>0</v>
      </c>
      <c r="R194" s="5">
        <f t="shared" si="14"/>
        <v>0</v>
      </c>
      <c r="S194" s="5">
        <f t="shared" si="14"/>
        <v>0</v>
      </c>
      <c r="T194" s="5">
        <f t="shared" si="14"/>
        <v>0</v>
      </c>
      <c r="U194" s="5">
        <f t="shared" si="14"/>
        <v>0</v>
      </c>
      <c r="V194" s="5">
        <f t="shared" si="14"/>
        <v>0</v>
      </c>
      <c r="W194" s="5">
        <f t="shared" si="14"/>
        <v>0</v>
      </c>
      <c r="X194" s="5">
        <f t="shared" si="14"/>
        <v>0</v>
      </c>
      <c r="Y194" s="5">
        <f t="shared" si="14"/>
        <v>0</v>
      </c>
      <c r="Z194" s="5">
        <f t="shared" si="14"/>
        <v>0</v>
      </c>
      <c r="AA194" s="5">
        <f t="shared" si="14"/>
        <v>0</v>
      </c>
      <c r="AB194" s="5">
        <f t="shared" si="14"/>
        <v>0</v>
      </c>
      <c r="AC194" s="5">
        <f t="shared" si="14"/>
        <v>0</v>
      </c>
      <c r="AD194" s="5">
        <f t="shared" si="14"/>
        <v>0</v>
      </c>
      <c r="AE194" s="5">
        <f t="shared" si="14"/>
        <v>0</v>
      </c>
      <c r="AF194" s="5">
        <f t="shared" si="14"/>
        <v>0</v>
      </c>
      <c r="AG194" s="5">
        <f t="shared" si="14"/>
        <v>0</v>
      </c>
      <c r="AH194" s="5">
        <f t="shared" si="14"/>
        <v>0</v>
      </c>
      <c r="AI194" s="5">
        <f t="shared" si="14"/>
        <v>0</v>
      </c>
      <c r="AJ194" s="5">
        <f t="shared" si="14"/>
        <v>0</v>
      </c>
      <c r="AK194" s="5">
        <f t="shared" si="14"/>
        <v>0</v>
      </c>
      <c r="AL194" s="5">
        <f t="shared" si="14"/>
        <v>0</v>
      </c>
      <c r="AM194" s="5">
        <f t="shared" si="14"/>
        <v>0</v>
      </c>
      <c r="AN194" s="5">
        <f t="shared" si="14"/>
        <v>0</v>
      </c>
      <c r="AO194" s="5">
        <f t="shared" si="14"/>
        <v>0</v>
      </c>
      <c r="AP194" s="5">
        <f t="shared" si="14"/>
        <v>0</v>
      </c>
      <c r="AQ194" s="5">
        <f t="shared" si="14"/>
        <v>0</v>
      </c>
      <c r="AR194" s="5">
        <f t="shared" si="14"/>
        <v>0</v>
      </c>
      <c r="AS194" s="5">
        <f t="shared" si="10"/>
        <v>0</v>
      </c>
      <c r="AT194" s="5">
        <f t="shared" si="15"/>
        <v>0</v>
      </c>
      <c r="AU194" s="5">
        <f t="shared" si="15"/>
        <v>0</v>
      </c>
      <c r="AV194" s="5">
        <f t="shared" si="15"/>
        <v>0</v>
      </c>
      <c r="AW194" s="5">
        <f t="shared" si="15"/>
        <v>0</v>
      </c>
      <c r="AX194" s="5">
        <f t="shared" si="15"/>
        <v>0</v>
      </c>
      <c r="AY194" s="5">
        <f t="shared" si="15"/>
        <v>0</v>
      </c>
      <c r="AZ194" s="5">
        <f t="shared" si="15"/>
        <v>0</v>
      </c>
      <c r="BA194" s="5">
        <f t="shared" si="15"/>
        <v>0</v>
      </c>
      <c r="BB194" s="5">
        <f t="shared" si="15"/>
        <v>0</v>
      </c>
      <c r="BC194" s="5">
        <f t="shared" si="15"/>
        <v>0</v>
      </c>
      <c r="BD194" s="5"/>
      <c r="BE194" s="5"/>
      <c r="BF194" s="5"/>
      <c r="BG194" s="5"/>
      <c r="BH194" s="5"/>
      <c r="BI194" s="5"/>
      <c r="BJ194" s="5"/>
    </row>
    <row r="195" spans="2:62" hidden="1">
      <c r="B195">
        <f t="shared" si="16"/>
        <v>410</v>
      </c>
      <c r="C195" t="str">
        <f t="shared" si="16"/>
        <v>REG</v>
      </c>
      <c r="D195" t="str">
        <f t="shared" si="16"/>
        <v>Instal.lació sistema de reg amb cinta (1 m per m2)</v>
      </c>
      <c r="E195" s="82">
        <f t="shared" si="16"/>
        <v>2500</v>
      </c>
      <c r="F195" s="5">
        <f t="shared" si="14"/>
        <v>0</v>
      </c>
      <c r="G195" s="5">
        <f t="shared" si="14"/>
        <v>0</v>
      </c>
      <c r="H195" s="5">
        <f t="shared" si="14"/>
        <v>0</v>
      </c>
      <c r="I195" s="5">
        <f t="shared" si="14"/>
        <v>0</v>
      </c>
      <c r="J195" s="5">
        <f t="shared" si="14"/>
        <v>0</v>
      </c>
      <c r="K195" s="5">
        <f t="shared" si="14"/>
        <v>0</v>
      </c>
      <c r="L195" s="5">
        <f t="shared" si="14"/>
        <v>0</v>
      </c>
      <c r="M195" s="5">
        <f t="shared" si="14"/>
        <v>0</v>
      </c>
      <c r="N195" s="5">
        <f t="shared" si="14"/>
        <v>0</v>
      </c>
      <c r="O195" s="5">
        <f t="shared" si="14"/>
        <v>0</v>
      </c>
      <c r="P195" s="5">
        <f t="shared" si="14"/>
        <v>0</v>
      </c>
      <c r="Q195" s="5">
        <f t="shared" si="14"/>
        <v>0</v>
      </c>
      <c r="R195" s="5">
        <f t="shared" si="14"/>
        <v>0</v>
      </c>
      <c r="S195" s="5">
        <f t="shared" si="14"/>
        <v>0</v>
      </c>
      <c r="T195" s="5">
        <f t="shared" si="14"/>
        <v>0</v>
      </c>
      <c r="U195" s="5">
        <f t="shared" si="14"/>
        <v>0</v>
      </c>
      <c r="V195" s="5">
        <f t="shared" si="14"/>
        <v>0</v>
      </c>
      <c r="W195" s="5">
        <f t="shared" si="14"/>
        <v>0</v>
      </c>
      <c r="X195" s="5">
        <f t="shared" si="14"/>
        <v>0</v>
      </c>
      <c r="Y195" s="5">
        <f t="shared" si="14"/>
        <v>0</v>
      </c>
      <c r="Z195" s="5">
        <f t="shared" si="14"/>
        <v>0</v>
      </c>
      <c r="AA195" s="5">
        <f t="shared" si="14"/>
        <v>0</v>
      </c>
      <c r="AB195" s="5">
        <f t="shared" si="14"/>
        <v>0</v>
      </c>
      <c r="AC195" s="5">
        <f t="shared" si="14"/>
        <v>0</v>
      </c>
      <c r="AD195" s="5">
        <f t="shared" si="14"/>
        <v>0</v>
      </c>
      <c r="AE195" s="5">
        <f t="shared" si="14"/>
        <v>0</v>
      </c>
      <c r="AF195" s="5">
        <f t="shared" si="14"/>
        <v>0</v>
      </c>
      <c r="AG195" s="5">
        <f t="shared" si="14"/>
        <v>0</v>
      </c>
      <c r="AH195" s="5">
        <f t="shared" si="14"/>
        <v>0</v>
      </c>
      <c r="AI195" s="5">
        <f t="shared" si="14"/>
        <v>0</v>
      </c>
      <c r="AJ195" s="5">
        <f t="shared" si="14"/>
        <v>0</v>
      </c>
      <c r="AK195" s="5">
        <f t="shared" si="14"/>
        <v>0</v>
      </c>
      <c r="AL195" s="5">
        <f t="shared" si="14"/>
        <v>0</v>
      </c>
      <c r="AM195" s="5">
        <f t="shared" si="14"/>
        <v>0</v>
      </c>
      <c r="AN195" s="5">
        <f t="shared" si="14"/>
        <v>0</v>
      </c>
      <c r="AO195" s="5">
        <f t="shared" si="14"/>
        <v>0</v>
      </c>
      <c r="AP195" s="5">
        <f t="shared" si="14"/>
        <v>0</v>
      </c>
      <c r="AQ195" s="5">
        <f t="shared" si="14"/>
        <v>0</v>
      </c>
      <c r="AR195" s="5">
        <f t="shared" si="14"/>
        <v>0</v>
      </c>
      <c r="AS195" s="5">
        <f t="shared" si="10"/>
        <v>0</v>
      </c>
      <c r="AT195" s="5">
        <f t="shared" si="15"/>
        <v>0</v>
      </c>
      <c r="AU195" s="5">
        <f t="shared" si="15"/>
        <v>0</v>
      </c>
      <c r="AV195" s="5">
        <f t="shared" si="15"/>
        <v>0</v>
      </c>
      <c r="AW195" s="5">
        <f t="shared" si="15"/>
        <v>0</v>
      </c>
      <c r="AX195" s="5">
        <f t="shared" si="15"/>
        <v>0</v>
      </c>
      <c r="AY195" s="5">
        <f t="shared" si="15"/>
        <v>0</v>
      </c>
      <c r="AZ195" s="5">
        <f t="shared" si="15"/>
        <v>0</v>
      </c>
      <c r="BA195" s="5">
        <f t="shared" si="15"/>
        <v>0</v>
      </c>
      <c r="BB195" s="5">
        <f t="shared" si="15"/>
        <v>0</v>
      </c>
      <c r="BC195" s="5">
        <f t="shared" si="15"/>
        <v>0</v>
      </c>
      <c r="BD195" s="5"/>
      <c r="BE195" s="5"/>
      <c r="BF195" s="5"/>
      <c r="BG195" s="5"/>
      <c r="BH195" s="5"/>
      <c r="BI195" s="5"/>
      <c r="BJ195" s="5"/>
    </row>
    <row r="196" spans="2:62" hidden="1">
      <c r="B196">
        <f t="shared" si="16"/>
        <v>420</v>
      </c>
      <c r="C196" t="str">
        <f t="shared" si="16"/>
        <v>REG</v>
      </c>
      <c r="D196" t="str">
        <f t="shared" si="16"/>
        <v>Instal.lació sistema de reg amb cinta (1,6 m per m2)</v>
      </c>
      <c r="E196" s="82">
        <f t="shared" si="16"/>
        <v>2500</v>
      </c>
      <c r="F196" s="5">
        <f t="shared" si="14"/>
        <v>0</v>
      </c>
      <c r="G196" s="5">
        <f t="shared" si="14"/>
        <v>0</v>
      </c>
      <c r="H196" s="5">
        <f t="shared" si="14"/>
        <v>0</v>
      </c>
      <c r="I196" s="5">
        <f t="shared" si="14"/>
        <v>0</v>
      </c>
      <c r="J196" s="5">
        <f t="shared" si="14"/>
        <v>0</v>
      </c>
      <c r="K196" s="5">
        <f t="shared" si="14"/>
        <v>0</v>
      </c>
      <c r="L196" s="5">
        <f t="shared" si="14"/>
        <v>0</v>
      </c>
      <c r="M196" s="5">
        <f t="shared" si="14"/>
        <v>0</v>
      </c>
      <c r="N196" s="5">
        <f t="shared" si="14"/>
        <v>0</v>
      </c>
      <c r="O196" s="5">
        <f t="shared" si="14"/>
        <v>0</v>
      </c>
      <c r="P196" s="5">
        <f t="shared" si="14"/>
        <v>0</v>
      </c>
      <c r="Q196" s="5">
        <f t="shared" si="14"/>
        <v>0</v>
      </c>
      <c r="R196" s="5">
        <f t="shared" si="14"/>
        <v>0</v>
      </c>
      <c r="S196" s="5">
        <f t="shared" si="14"/>
        <v>0</v>
      </c>
      <c r="T196" s="5">
        <f t="shared" si="14"/>
        <v>0</v>
      </c>
      <c r="U196" s="5">
        <f t="shared" si="14"/>
        <v>0</v>
      </c>
      <c r="V196" s="5">
        <f t="shared" si="14"/>
        <v>0</v>
      </c>
      <c r="W196" s="5">
        <f t="shared" si="14"/>
        <v>0</v>
      </c>
      <c r="X196" s="5">
        <f t="shared" si="14"/>
        <v>0</v>
      </c>
      <c r="Y196" s="5">
        <f t="shared" si="14"/>
        <v>0</v>
      </c>
      <c r="Z196" s="5">
        <f t="shared" si="14"/>
        <v>0</v>
      </c>
      <c r="AA196" s="5">
        <f t="shared" si="14"/>
        <v>0</v>
      </c>
      <c r="AB196" s="5">
        <f t="shared" si="14"/>
        <v>0</v>
      </c>
      <c r="AC196" s="5">
        <f t="shared" si="14"/>
        <v>0</v>
      </c>
      <c r="AD196" s="5">
        <f t="shared" si="14"/>
        <v>0</v>
      </c>
      <c r="AE196" s="5">
        <f t="shared" si="14"/>
        <v>0</v>
      </c>
      <c r="AF196" s="5">
        <f t="shared" si="14"/>
        <v>0</v>
      </c>
      <c r="AG196" s="5">
        <f t="shared" si="14"/>
        <v>0</v>
      </c>
      <c r="AH196" s="5">
        <f t="shared" si="14"/>
        <v>0</v>
      </c>
      <c r="AI196" s="5">
        <f t="shared" si="14"/>
        <v>0</v>
      </c>
      <c r="AJ196" s="5">
        <f t="shared" si="14"/>
        <v>0</v>
      </c>
      <c r="AK196" s="5">
        <f t="shared" si="14"/>
        <v>0</v>
      </c>
      <c r="AL196" s="5">
        <f t="shared" si="14"/>
        <v>0</v>
      </c>
      <c r="AM196" s="5">
        <f t="shared" si="14"/>
        <v>0</v>
      </c>
      <c r="AN196" s="5">
        <f t="shared" si="14"/>
        <v>0</v>
      </c>
      <c r="AO196" s="5">
        <f t="shared" si="14"/>
        <v>0</v>
      </c>
      <c r="AP196" s="5">
        <f t="shared" si="14"/>
        <v>0</v>
      </c>
      <c r="AQ196" s="5">
        <f t="shared" si="14"/>
        <v>0</v>
      </c>
      <c r="AR196" s="5">
        <f t="shared" si="14"/>
        <v>0</v>
      </c>
      <c r="AS196" s="5">
        <f t="shared" si="10"/>
        <v>0</v>
      </c>
      <c r="AT196" s="5">
        <f t="shared" si="15"/>
        <v>0</v>
      </c>
      <c r="AU196" s="5">
        <f t="shared" si="15"/>
        <v>0</v>
      </c>
      <c r="AV196" s="5">
        <f t="shared" si="15"/>
        <v>0</v>
      </c>
      <c r="AW196" s="5">
        <f t="shared" si="15"/>
        <v>0</v>
      </c>
      <c r="AX196" s="5">
        <f t="shared" si="15"/>
        <v>0</v>
      </c>
      <c r="AY196" s="5">
        <f t="shared" si="15"/>
        <v>0</v>
      </c>
      <c r="AZ196" s="5">
        <f t="shared" si="15"/>
        <v>0</v>
      </c>
      <c r="BA196" s="5">
        <f t="shared" si="15"/>
        <v>0</v>
      </c>
      <c r="BB196" s="5">
        <f t="shared" si="15"/>
        <v>0</v>
      </c>
      <c r="BC196" s="5">
        <f t="shared" si="15"/>
        <v>0</v>
      </c>
      <c r="BD196" s="5"/>
      <c r="BE196" s="5"/>
      <c r="BF196" s="5"/>
      <c r="BG196" s="5"/>
      <c r="BH196" s="5"/>
      <c r="BI196" s="5"/>
      <c r="BJ196" s="5"/>
    </row>
    <row r="197" spans="2:62" hidden="1">
      <c r="B197">
        <f t="shared" si="16"/>
        <v>430</v>
      </c>
      <c r="C197" t="str">
        <f t="shared" si="16"/>
        <v>REG</v>
      </c>
      <c r="D197" t="str">
        <f t="shared" si="16"/>
        <v>Instal.lació sistema de reg aspersió</v>
      </c>
      <c r="E197" s="82">
        <f t="shared" si="16"/>
        <v>2500</v>
      </c>
      <c r="F197" s="5">
        <f t="shared" si="14"/>
        <v>0</v>
      </c>
      <c r="G197" s="5">
        <f t="shared" si="14"/>
        <v>0</v>
      </c>
      <c r="H197" s="5">
        <f t="shared" si="14"/>
        <v>0</v>
      </c>
      <c r="I197" s="5">
        <f t="shared" si="14"/>
        <v>0</v>
      </c>
      <c r="J197" s="5">
        <f t="shared" si="14"/>
        <v>0</v>
      </c>
      <c r="K197" s="5">
        <f t="shared" si="14"/>
        <v>0</v>
      </c>
      <c r="L197" s="5">
        <f t="shared" si="14"/>
        <v>0</v>
      </c>
      <c r="M197" s="5">
        <f t="shared" si="14"/>
        <v>0</v>
      </c>
      <c r="N197" s="5">
        <f t="shared" si="14"/>
        <v>0</v>
      </c>
      <c r="O197" s="5">
        <f t="shared" si="14"/>
        <v>0</v>
      </c>
      <c r="P197" s="5">
        <f t="shared" si="14"/>
        <v>0</v>
      </c>
      <c r="Q197" s="5">
        <f t="shared" si="14"/>
        <v>0</v>
      </c>
      <c r="R197" s="5">
        <f t="shared" si="14"/>
        <v>0</v>
      </c>
      <c r="S197" s="5">
        <f t="shared" si="14"/>
        <v>0</v>
      </c>
      <c r="T197" s="5">
        <f t="shared" si="14"/>
        <v>0</v>
      </c>
      <c r="U197" s="5">
        <f t="shared" si="14"/>
        <v>0</v>
      </c>
      <c r="V197" s="5">
        <f t="shared" si="14"/>
        <v>0</v>
      </c>
      <c r="W197" s="5">
        <f t="shared" si="14"/>
        <v>0</v>
      </c>
      <c r="X197" s="5">
        <f t="shared" si="14"/>
        <v>0</v>
      </c>
      <c r="Y197" s="5">
        <f t="shared" si="14"/>
        <v>0</v>
      </c>
      <c r="Z197" s="5">
        <f t="shared" si="14"/>
        <v>0</v>
      </c>
      <c r="AA197" s="5">
        <f t="shared" ref="AA197:AR197" si="17">+AA72*AA$49*$E$4/$E197</f>
        <v>0</v>
      </c>
      <c r="AB197" s="5">
        <f t="shared" si="17"/>
        <v>0</v>
      </c>
      <c r="AC197" s="5">
        <f t="shared" si="17"/>
        <v>0</v>
      </c>
      <c r="AD197" s="5">
        <f t="shared" si="17"/>
        <v>0</v>
      </c>
      <c r="AE197" s="5">
        <f t="shared" si="17"/>
        <v>0</v>
      </c>
      <c r="AF197" s="5">
        <f t="shared" si="17"/>
        <v>0</v>
      </c>
      <c r="AG197" s="5">
        <f t="shared" si="17"/>
        <v>0</v>
      </c>
      <c r="AH197" s="5">
        <f t="shared" si="17"/>
        <v>0</v>
      </c>
      <c r="AI197" s="5">
        <f t="shared" si="17"/>
        <v>0</v>
      </c>
      <c r="AJ197" s="5">
        <f t="shared" si="17"/>
        <v>0</v>
      </c>
      <c r="AK197" s="5">
        <f t="shared" si="17"/>
        <v>0</v>
      </c>
      <c r="AL197" s="5">
        <f t="shared" si="17"/>
        <v>0</v>
      </c>
      <c r="AM197" s="5">
        <f t="shared" si="17"/>
        <v>0</v>
      </c>
      <c r="AN197" s="5">
        <f t="shared" si="17"/>
        <v>0</v>
      </c>
      <c r="AO197" s="5">
        <f t="shared" si="17"/>
        <v>0</v>
      </c>
      <c r="AP197" s="5">
        <f t="shared" si="17"/>
        <v>0</v>
      </c>
      <c r="AQ197" s="5">
        <f t="shared" si="17"/>
        <v>0</v>
      </c>
      <c r="AR197" s="5">
        <f t="shared" si="17"/>
        <v>0</v>
      </c>
      <c r="AS197" s="5">
        <f t="shared" si="10"/>
        <v>0</v>
      </c>
      <c r="AT197" s="5">
        <f t="shared" si="15"/>
        <v>0</v>
      </c>
      <c r="AU197" s="5">
        <f t="shared" si="15"/>
        <v>0</v>
      </c>
      <c r="AV197" s="5">
        <f t="shared" si="15"/>
        <v>0</v>
      </c>
      <c r="AW197" s="5">
        <f t="shared" si="15"/>
        <v>0</v>
      </c>
      <c r="AX197" s="5">
        <f t="shared" si="15"/>
        <v>0</v>
      </c>
      <c r="AY197" s="5">
        <f t="shared" si="15"/>
        <v>0</v>
      </c>
      <c r="AZ197" s="5">
        <f t="shared" si="15"/>
        <v>0</v>
      </c>
      <c r="BA197" s="5">
        <f t="shared" si="15"/>
        <v>0</v>
      </c>
      <c r="BB197" s="5">
        <f t="shared" si="15"/>
        <v>0</v>
      </c>
      <c r="BC197" s="5">
        <f t="shared" si="15"/>
        <v>0</v>
      </c>
      <c r="BD197" s="5"/>
      <c r="BE197" s="5"/>
      <c r="BF197" s="5"/>
      <c r="BG197" s="5"/>
      <c r="BH197" s="5"/>
      <c r="BI197" s="5"/>
      <c r="BJ197" s="5"/>
    </row>
    <row r="198" spans="2:62" hidden="1">
      <c r="B198">
        <f t="shared" si="16"/>
        <v>440</v>
      </c>
      <c r="C198" t="str">
        <f t="shared" si="16"/>
        <v>REG</v>
      </c>
      <c r="D198" t="str">
        <f t="shared" si="16"/>
        <v>Reg (L/m2)</v>
      </c>
      <c r="E198" s="82">
        <f t="shared" si="16"/>
        <v>2500</v>
      </c>
      <c r="F198" s="5">
        <f t="shared" ref="F198:AR204" si="18">+F73*F$49*$E$4/$E198</f>
        <v>0</v>
      </c>
      <c r="G198" s="5">
        <f t="shared" si="18"/>
        <v>0</v>
      </c>
      <c r="H198" s="5">
        <f t="shared" si="18"/>
        <v>0</v>
      </c>
      <c r="I198" s="5">
        <f t="shared" si="18"/>
        <v>0</v>
      </c>
      <c r="J198" s="5">
        <f t="shared" si="18"/>
        <v>0</v>
      </c>
      <c r="K198" s="5">
        <f t="shared" si="18"/>
        <v>0</v>
      </c>
      <c r="L198" s="5">
        <f t="shared" si="18"/>
        <v>0</v>
      </c>
      <c r="M198" s="5">
        <f t="shared" si="18"/>
        <v>0</v>
      </c>
      <c r="N198" s="5">
        <f t="shared" si="18"/>
        <v>0</v>
      </c>
      <c r="O198" s="5">
        <f t="shared" si="18"/>
        <v>0</v>
      </c>
      <c r="P198" s="5">
        <f t="shared" si="18"/>
        <v>0</v>
      </c>
      <c r="Q198" s="5">
        <f t="shared" si="18"/>
        <v>0</v>
      </c>
      <c r="R198" s="5">
        <f t="shared" si="18"/>
        <v>0</v>
      </c>
      <c r="S198" s="5">
        <f t="shared" si="18"/>
        <v>0</v>
      </c>
      <c r="T198" s="5">
        <f t="shared" si="18"/>
        <v>0</v>
      </c>
      <c r="U198" s="5">
        <f t="shared" si="18"/>
        <v>0</v>
      </c>
      <c r="V198" s="5">
        <f t="shared" si="18"/>
        <v>0</v>
      </c>
      <c r="W198" s="5">
        <f t="shared" si="18"/>
        <v>0</v>
      </c>
      <c r="X198" s="5">
        <f t="shared" si="18"/>
        <v>0</v>
      </c>
      <c r="Y198" s="5">
        <f t="shared" si="18"/>
        <v>0</v>
      </c>
      <c r="Z198" s="5">
        <f t="shared" si="18"/>
        <v>0</v>
      </c>
      <c r="AA198" s="5">
        <f t="shared" si="18"/>
        <v>0</v>
      </c>
      <c r="AB198" s="5">
        <f t="shared" si="18"/>
        <v>0</v>
      </c>
      <c r="AC198" s="5">
        <f t="shared" si="18"/>
        <v>0</v>
      </c>
      <c r="AD198" s="5">
        <f t="shared" si="18"/>
        <v>0</v>
      </c>
      <c r="AE198" s="5">
        <f t="shared" si="18"/>
        <v>0</v>
      </c>
      <c r="AF198" s="5">
        <f t="shared" si="18"/>
        <v>0</v>
      </c>
      <c r="AG198" s="5">
        <f t="shared" si="18"/>
        <v>0</v>
      </c>
      <c r="AH198" s="5">
        <f t="shared" si="18"/>
        <v>0</v>
      </c>
      <c r="AI198" s="5">
        <f t="shared" si="18"/>
        <v>0</v>
      </c>
      <c r="AJ198" s="5">
        <f t="shared" si="18"/>
        <v>0</v>
      </c>
      <c r="AK198" s="5">
        <f t="shared" si="18"/>
        <v>0</v>
      </c>
      <c r="AL198" s="5">
        <f t="shared" si="18"/>
        <v>0</v>
      </c>
      <c r="AM198" s="5">
        <f t="shared" si="18"/>
        <v>0</v>
      </c>
      <c r="AN198" s="5">
        <f t="shared" si="18"/>
        <v>0</v>
      </c>
      <c r="AO198" s="5">
        <f t="shared" si="18"/>
        <v>0</v>
      </c>
      <c r="AP198" s="5">
        <f t="shared" si="18"/>
        <v>0</v>
      </c>
      <c r="AQ198" s="5">
        <f t="shared" si="18"/>
        <v>0</v>
      </c>
      <c r="AR198" s="5">
        <f t="shared" si="18"/>
        <v>0</v>
      </c>
      <c r="AS198" s="5">
        <f t="shared" si="10"/>
        <v>0</v>
      </c>
      <c r="AT198" s="5">
        <f t="shared" si="15"/>
        <v>0</v>
      </c>
      <c r="AU198" s="5">
        <f t="shared" si="15"/>
        <v>0</v>
      </c>
      <c r="AV198" s="5">
        <f t="shared" si="15"/>
        <v>0</v>
      </c>
      <c r="AW198" s="5">
        <f t="shared" si="15"/>
        <v>0</v>
      </c>
      <c r="AX198" s="5">
        <f t="shared" si="15"/>
        <v>0</v>
      </c>
      <c r="AY198" s="5">
        <f t="shared" si="15"/>
        <v>0</v>
      </c>
      <c r="AZ198" s="5">
        <f t="shared" si="15"/>
        <v>0</v>
      </c>
      <c r="BA198" s="5">
        <f t="shared" si="15"/>
        <v>0</v>
      </c>
      <c r="BB198" s="5">
        <f t="shared" si="15"/>
        <v>0</v>
      </c>
      <c r="BC198" s="5">
        <f t="shared" si="15"/>
        <v>0</v>
      </c>
      <c r="BD198" s="5"/>
      <c r="BE198" s="5"/>
      <c r="BF198" s="5"/>
      <c r="BG198" s="5"/>
      <c r="BH198" s="5"/>
      <c r="BI198" s="5"/>
      <c r="BJ198" s="5"/>
    </row>
    <row r="199" spans="2:62" hidden="1">
      <c r="B199">
        <f t="shared" si="16"/>
        <v>450</v>
      </c>
      <c r="C199" t="str">
        <f t="shared" si="16"/>
        <v>REG</v>
      </c>
      <c r="D199" t="str">
        <f t="shared" si="16"/>
        <v>posada en funcionament i parada</v>
      </c>
      <c r="E199" s="82">
        <f t="shared" si="16"/>
        <v>2500</v>
      </c>
      <c r="F199" s="5">
        <f t="shared" si="18"/>
        <v>0</v>
      </c>
      <c r="G199" s="5">
        <f t="shared" si="18"/>
        <v>0</v>
      </c>
      <c r="H199" s="5">
        <f t="shared" si="18"/>
        <v>0</v>
      </c>
      <c r="I199" s="5">
        <f t="shared" si="18"/>
        <v>0</v>
      </c>
      <c r="J199" s="5">
        <f t="shared" si="18"/>
        <v>0</v>
      </c>
      <c r="K199" s="5">
        <f t="shared" si="18"/>
        <v>0</v>
      </c>
      <c r="L199" s="5">
        <f t="shared" si="18"/>
        <v>0</v>
      </c>
      <c r="M199" s="5">
        <f t="shared" si="18"/>
        <v>0</v>
      </c>
      <c r="N199" s="5">
        <f t="shared" si="18"/>
        <v>0</v>
      </c>
      <c r="O199" s="5">
        <f t="shared" si="18"/>
        <v>0</v>
      </c>
      <c r="P199" s="5">
        <f t="shared" si="18"/>
        <v>0</v>
      </c>
      <c r="Q199" s="5">
        <f t="shared" si="18"/>
        <v>0</v>
      </c>
      <c r="R199" s="5">
        <f t="shared" si="18"/>
        <v>0</v>
      </c>
      <c r="S199" s="5">
        <f t="shared" si="18"/>
        <v>0</v>
      </c>
      <c r="T199" s="5">
        <f t="shared" si="18"/>
        <v>0</v>
      </c>
      <c r="U199" s="5">
        <f t="shared" si="18"/>
        <v>0</v>
      </c>
      <c r="V199" s="5">
        <f t="shared" si="18"/>
        <v>0</v>
      </c>
      <c r="W199" s="5">
        <f t="shared" si="18"/>
        <v>0</v>
      </c>
      <c r="X199" s="5">
        <f t="shared" si="18"/>
        <v>0</v>
      </c>
      <c r="Y199" s="5">
        <f t="shared" si="18"/>
        <v>0</v>
      </c>
      <c r="Z199" s="5">
        <f t="shared" si="18"/>
        <v>0</v>
      </c>
      <c r="AA199" s="5">
        <f t="shared" si="18"/>
        <v>0</v>
      </c>
      <c r="AB199" s="5">
        <f t="shared" si="18"/>
        <v>0</v>
      </c>
      <c r="AC199" s="5">
        <f t="shared" si="18"/>
        <v>0</v>
      </c>
      <c r="AD199" s="5">
        <f t="shared" si="18"/>
        <v>0</v>
      </c>
      <c r="AE199" s="5">
        <f t="shared" si="18"/>
        <v>0</v>
      </c>
      <c r="AF199" s="5">
        <f t="shared" si="18"/>
        <v>0</v>
      </c>
      <c r="AG199" s="5">
        <f t="shared" si="18"/>
        <v>0</v>
      </c>
      <c r="AH199" s="5">
        <f t="shared" si="18"/>
        <v>0</v>
      </c>
      <c r="AI199" s="5">
        <f t="shared" si="18"/>
        <v>0</v>
      </c>
      <c r="AJ199" s="5">
        <f t="shared" si="18"/>
        <v>0</v>
      </c>
      <c r="AK199" s="5">
        <f t="shared" si="18"/>
        <v>0</v>
      </c>
      <c r="AL199" s="5">
        <f t="shared" si="18"/>
        <v>0</v>
      </c>
      <c r="AM199" s="5">
        <f t="shared" si="18"/>
        <v>0</v>
      </c>
      <c r="AN199" s="5">
        <f t="shared" si="18"/>
        <v>0</v>
      </c>
      <c r="AO199" s="5">
        <f t="shared" si="18"/>
        <v>0</v>
      </c>
      <c r="AP199" s="5">
        <f t="shared" si="18"/>
        <v>0</v>
      </c>
      <c r="AQ199" s="5">
        <f t="shared" si="18"/>
        <v>0</v>
      </c>
      <c r="AR199" s="5">
        <f t="shared" si="18"/>
        <v>0</v>
      </c>
      <c r="AS199" s="5">
        <f t="shared" si="10"/>
        <v>0</v>
      </c>
      <c r="AT199" s="5">
        <f t="shared" si="15"/>
        <v>0</v>
      </c>
      <c r="AU199" s="5">
        <f t="shared" si="15"/>
        <v>0</v>
      </c>
      <c r="AV199" s="5">
        <f t="shared" si="15"/>
        <v>0</v>
      </c>
      <c r="AW199" s="5">
        <f t="shared" si="15"/>
        <v>0</v>
      </c>
      <c r="AX199" s="5">
        <f t="shared" si="15"/>
        <v>0</v>
      </c>
      <c r="AY199" s="5">
        <f t="shared" si="15"/>
        <v>0</v>
      </c>
      <c r="AZ199" s="5">
        <f t="shared" si="15"/>
        <v>0</v>
      </c>
      <c r="BA199" s="5">
        <f t="shared" si="15"/>
        <v>0</v>
      </c>
      <c r="BB199" s="5">
        <f t="shared" si="15"/>
        <v>0</v>
      </c>
      <c r="BC199" s="5">
        <f t="shared" si="15"/>
        <v>0</v>
      </c>
      <c r="BD199" s="5"/>
      <c r="BE199" s="5"/>
      <c r="BF199" s="5"/>
      <c r="BG199" s="5"/>
      <c r="BH199" s="5"/>
      <c r="BI199" s="5"/>
      <c r="BJ199" s="5"/>
    </row>
    <row r="200" spans="2:62" hidden="1">
      <c r="B200">
        <f t="shared" si="16"/>
        <v>460</v>
      </c>
      <c r="C200" t="str">
        <f t="shared" si="16"/>
        <v>REG</v>
      </c>
      <c r="D200" t="str">
        <f t="shared" si="16"/>
        <v>Desinstal.lació sistema de reg amb cinta</v>
      </c>
      <c r="E200" s="82">
        <f t="shared" si="16"/>
        <v>2500</v>
      </c>
      <c r="F200" s="5">
        <f t="shared" si="18"/>
        <v>0</v>
      </c>
      <c r="G200" s="5">
        <f t="shared" si="18"/>
        <v>0</v>
      </c>
      <c r="H200" s="5">
        <f t="shared" si="18"/>
        <v>0</v>
      </c>
      <c r="I200" s="5">
        <f t="shared" si="18"/>
        <v>0</v>
      </c>
      <c r="J200" s="5">
        <f t="shared" si="18"/>
        <v>0</v>
      </c>
      <c r="K200" s="5">
        <f t="shared" si="18"/>
        <v>0</v>
      </c>
      <c r="L200" s="5">
        <f t="shared" si="18"/>
        <v>0</v>
      </c>
      <c r="M200" s="5">
        <f t="shared" si="18"/>
        <v>0</v>
      </c>
      <c r="N200" s="5">
        <f t="shared" si="18"/>
        <v>0</v>
      </c>
      <c r="O200" s="5">
        <f t="shared" si="18"/>
        <v>0</v>
      </c>
      <c r="P200" s="5">
        <f t="shared" si="18"/>
        <v>0</v>
      </c>
      <c r="Q200" s="5">
        <f t="shared" si="18"/>
        <v>0</v>
      </c>
      <c r="R200" s="5">
        <f t="shared" si="18"/>
        <v>0</v>
      </c>
      <c r="S200" s="5">
        <f t="shared" si="18"/>
        <v>0</v>
      </c>
      <c r="T200" s="5">
        <f t="shared" si="18"/>
        <v>0</v>
      </c>
      <c r="U200" s="5">
        <f t="shared" si="18"/>
        <v>0</v>
      </c>
      <c r="V200" s="5">
        <f t="shared" si="18"/>
        <v>0</v>
      </c>
      <c r="W200" s="5">
        <f t="shared" si="18"/>
        <v>0</v>
      </c>
      <c r="X200" s="5">
        <f t="shared" si="18"/>
        <v>0</v>
      </c>
      <c r="Y200" s="5">
        <f t="shared" si="18"/>
        <v>0</v>
      </c>
      <c r="Z200" s="5">
        <f t="shared" si="18"/>
        <v>0</v>
      </c>
      <c r="AA200" s="5">
        <f t="shared" si="18"/>
        <v>0</v>
      </c>
      <c r="AB200" s="5">
        <f t="shared" si="18"/>
        <v>0</v>
      </c>
      <c r="AC200" s="5">
        <f t="shared" si="18"/>
        <v>0</v>
      </c>
      <c r="AD200" s="5">
        <f t="shared" si="18"/>
        <v>0</v>
      </c>
      <c r="AE200" s="5">
        <f t="shared" si="18"/>
        <v>0</v>
      </c>
      <c r="AF200" s="5">
        <f t="shared" si="18"/>
        <v>0</v>
      </c>
      <c r="AG200" s="5">
        <f t="shared" si="18"/>
        <v>0</v>
      </c>
      <c r="AH200" s="5">
        <f t="shared" si="18"/>
        <v>0</v>
      </c>
      <c r="AI200" s="5">
        <f t="shared" si="18"/>
        <v>0</v>
      </c>
      <c r="AJ200" s="5">
        <f t="shared" si="18"/>
        <v>0</v>
      </c>
      <c r="AK200" s="5">
        <f t="shared" si="18"/>
        <v>0</v>
      </c>
      <c r="AL200" s="5">
        <f t="shared" si="18"/>
        <v>0</v>
      </c>
      <c r="AM200" s="5">
        <f t="shared" si="18"/>
        <v>0</v>
      </c>
      <c r="AN200" s="5">
        <f t="shared" si="18"/>
        <v>0</v>
      </c>
      <c r="AO200" s="5">
        <f t="shared" si="18"/>
        <v>0</v>
      </c>
      <c r="AP200" s="5">
        <f t="shared" si="18"/>
        <v>0</v>
      </c>
      <c r="AQ200" s="5">
        <f t="shared" si="18"/>
        <v>0</v>
      </c>
      <c r="AR200" s="5">
        <f t="shared" si="18"/>
        <v>0</v>
      </c>
      <c r="AS200" s="5">
        <f t="shared" si="10"/>
        <v>0</v>
      </c>
      <c r="AT200" s="5">
        <f t="shared" si="15"/>
        <v>0</v>
      </c>
      <c r="AU200" s="5">
        <f t="shared" si="15"/>
        <v>0</v>
      </c>
      <c r="AV200" s="5">
        <f t="shared" si="15"/>
        <v>0</v>
      </c>
      <c r="AW200" s="5">
        <f t="shared" si="15"/>
        <v>0</v>
      </c>
      <c r="AX200" s="5">
        <f t="shared" si="15"/>
        <v>0</v>
      </c>
      <c r="AY200" s="5">
        <f t="shared" si="15"/>
        <v>0</v>
      </c>
      <c r="AZ200" s="5">
        <f t="shared" si="15"/>
        <v>0</v>
      </c>
      <c r="BA200" s="5">
        <f t="shared" si="15"/>
        <v>0</v>
      </c>
      <c r="BB200" s="5">
        <f t="shared" si="15"/>
        <v>0</v>
      </c>
      <c r="BC200" s="5">
        <f t="shared" si="15"/>
        <v>0</v>
      </c>
      <c r="BD200" s="5"/>
      <c r="BE200" s="5"/>
      <c r="BF200" s="5"/>
      <c r="BG200" s="5"/>
      <c r="BH200" s="5"/>
      <c r="BI200" s="5"/>
      <c r="BJ200" s="5"/>
    </row>
    <row r="201" spans="2:62" hidden="1">
      <c r="B201">
        <f t="shared" si="16"/>
        <v>510</v>
      </c>
      <c r="C201" t="str">
        <f t="shared" si="16"/>
        <v>TRACTAMENTS</v>
      </c>
      <c r="D201" t="str">
        <f t="shared" si="16"/>
        <v>Tractament Bacillus + retenol +purí ortiga amb tractor i braços</v>
      </c>
      <c r="E201" s="82">
        <f t="shared" si="16"/>
        <v>2500</v>
      </c>
      <c r="F201" s="5">
        <f t="shared" si="18"/>
        <v>0</v>
      </c>
      <c r="G201" s="5">
        <f t="shared" si="18"/>
        <v>0</v>
      </c>
      <c r="H201" s="5">
        <f t="shared" si="18"/>
        <v>0</v>
      </c>
      <c r="I201" s="5">
        <f t="shared" si="18"/>
        <v>0</v>
      </c>
      <c r="J201" s="5">
        <f t="shared" si="18"/>
        <v>0</v>
      </c>
      <c r="K201" s="5">
        <f t="shared" si="18"/>
        <v>0</v>
      </c>
      <c r="L201" s="5">
        <f t="shared" si="18"/>
        <v>0</v>
      </c>
      <c r="M201" s="5">
        <f t="shared" si="18"/>
        <v>0</v>
      </c>
      <c r="N201" s="5">
        <f t="shared" si="18"/>
        <v>0</v>
      </c>
      <c r="O201" s="5">
        <f t="shared" si="18"/>
        <v>0</v>
      </c>
      <c r="P201" s="5">
        <f t="shared" si="18"/>
        <v>0</v>
      </c>
      <c r="Q201" s="5">
        <f t="shared" si="18"/>
        <v>0</v>
      </c>
      <c r="R201" s="5">
        <f t="shared" si="18"/>
        <v>0</v>
      </c>
      <c r="S201" s="5">
        <f t="shared" si="18"/>
        <v>0</v>
      </c>
      <c r="T201" s="5">
        <f t="shared" si="18"/>
        <v>0</v>
      </c>
      <c r="U201" s="5">
        <f t="shared" si="18"/>
        <v>0</v>
      </c>
      <c r="V201" s="5">
        <f t="shared" si="18"/>
        <v>0</v>
      </c>
      <c r="W201" s="5">
        <f t="shared" si="18"/>
        <v>0</v>
      </c>
      <c r="X201" s="5">
        <f t="shared" si="18"/>
        <v>0</v>
      </c>
      <c r="Y201" s="5">
        <f t="shared" si="18"/>
        <v>0</v>
      </c>
      <c r="Z201" s="5">
        <f t="shared" si="18"/>
        <v>0</v>
      </c>
      <c r="AA201" s="5">
        <f t="shared" si="18"/>
        <v>0</v>
      </c>
      <c r="AB201" s="5">
        <f t="shared" si="18"/>
        <v>0</v>
      </c>
      <c r="AC201" s="5">
        <f t="shared" si="18"/>
        <v>0</v>
      </c>
      <c r="AD201" s="5">
        <f t="shared" si="18"/>
        <v>0</v>
      </c>
      <c r="AE201" s="5">
        <f t="shared" si="18"/>
        <v>0</v>
      </c>
      <c r="AF201" s="5">
        <f t="shared" si="18"/>
        <v>0</v>
      </c>
      <c r="AG201" s="5">
        <f t="shared" si="18"/>
        <v>0</v>
      </c>
      <c r="AH201" s="5">
        <f t="shared" si="18"/>
        <v>0</v>
      </c>
      <c r="AI201" s="5">
        <f t="shared" si="18"/>
        <v>0</v>
      </c>
      <c r="AJ201" s="5">
        <f t="shared" si="18"/>
        <v>0</v>
      </c>
      <c r="AK201" s="5">
        <f t="shared" si="18"/>
        <v>0</v>
      </c>
      <c r="AL201" s="5">
        <f t="shared" si="18"/>
        <v>0</v>
      </c>
      <c r="AM201" s="5">
        <f t="shared" si="18"/>
        <v>0</v>
      </c>
      <c r="AN201" s="5">
        <f t="shared" si="18"/>
        <v>0</v>
      </c>
      <c r="AO201" s="5">
        <f t="shared" si="18"/>
        <v>0</v>
      </c>
      <c r="AP201" s="5">
        <f t="shared" si="18"/>
        <v>0</v>
      </c>
      <c r="AQ201" s="5">
        <f t="shared" si="18"/>
        <v>0</v>
      </c>
      <c r="AR201" s="5">
        <f t="shared" si="18"/>
        <v>0</v>
      </c>
      <c r="AS201" s="5">
        <f t="shared" si="10"/>
        <v>0</v>
      </c>
      <c r="AT201" s="5">
        <f t="shared" si="15"/>
        <v>0</v>
      </c>
      <c r="AU201" s="5">
        <f t="shared" si="15"/>
        <v>0</v>
      </c>
      <c r="AV201" s="5">
        <f t="shared" si="15"/>
        <v>0</v>
      </c>
      <c r="AW201" s="5">
        <f t="shared" si="15"/>
        <v>0</v>
      </c>
      <c r="AX201" s="5">
        <f t="shared" si="15"/>
        <v>0</v>
      </c>
      <c r="AY201" s="5">
        <f t="shared" si="15"/>
        <v>0</v>
      </c>
      <c r="AZ201" s="5">
        <f t="shared" si="15"/>
        <v>0</v>
      </c>
      <c r="BA201" s="5">
        <f t="shared" si="15"/>
        <v>0</v>
      </c>
      <c r="BB201" s="5">
        <f t="shared" si="15"/>
        <v>0</v>
      </c>
      <c r="BC201" s="5">
        <f t="shared" si="15"/>
        <v>0</v>
      </c>
      <c r="BD201" s="5"/>
      <c r="BE201" s="5"/>
      <c r="BF201" s="5"/>
      <c r="BG201" s="5"/>
      <c r="BH201" s="5"/>
      <c r="BI201" s="5"/>
      <c r="BJ201" s="5"/>
    </row>
    <row r="202" spans="2:62" hidden="1">
      <c r="B202">
        <f t="shared" si="16"/>
        <v>520</v>
      </c>
      <c r="C202" t="str">
        <f t="shared" si="16"/>
        <v>TRACTAMENTS</v>
      </c>
      <c r="D202" t="str">
        <f t="shared" si="16"/>
        <v>Tractament Bacillus + retenol +purí ortiga amb bota i 2 persones</v>
      </c>
      <c r="E202" s="82">
        <f t="shared" si="16"/>
        <v>2500</v>
      </c>
      <c r="F202" s="5">
        <f t="shared" si="18"/>
        <v>0</v>
      </c>
      <c r="G202" s="5">
        <f t="shared" si="18"/>
        <v>0</v>
      </c>
      <c r="H202" s="5">
        <f t="shared" si="18"/>
        <v>0</v>
      </c>
      <c r="I202" s="5">
        <f t="shared" si="18"/>
        <v>0</v>
      </c>
      <c r="J202" s="5">
        <f t="shared" si="18"/>
        <v>0</v>
      </c>
      <c r="K202" s="5">
        <f t="shared" si="18"/>
        <v>0</v>
      </c>
      <c r="L202" s="5">
        <f t="shared" si="18"/>
        <v>0</v>
      </c>
      <c r="M202" s="5">
        <f t="shared" si="18"/>
        <v>0</v>
      </c>
      <c r="N202" s="5">
        <f t="shared" si="18"/>
        <v>0</v>
      </c>
      <c r="O202" s="5">
        <f t="shared" si="18"/>
        <v>0</v>
      </c>
      <c r="P202" s="5">
        <f t="shared" si="18"/>
        <v>0</v>
      </c>
      <c r="Q202" s="5">
        <f t="shared" si="18"/>
        <v>0</v>
      </c>
      <c r="R202" s="5">
        <f t="shared" si="18"/>
        <v>0</v>
      </c>
      <c r="S202" s="5">
        <f t="shared" si="18"/>
        <v>0</v>
      </c>
      <c r="T202" s="5">
        <f t="shared" si="18"/>
        <v>0</v>
      </c>
      <c r="U202" s="5">
        <f t="shared" si="18"/>
        <v>0</v>
      </c>
      <c r="V202" s="5">
        <f t="shared" si="18"/>
        <v>0</v>
      </c>
      <c r="W202" s="5">
        <f t="shared" si="18"/>
        <v>0</v>
      </c>
      <c r="X202" s="5">
        <f t="shared" si="18"/>
        <v>0</v>
      </c>
      <c r="Y202" s="5">
        <f t="shared" si="18"/>
        <v>0</v>
      </c>
      <c r="Z202" s="5">
        <f t="shared" si="18"/>
        <v>0</v>
      </c>
      <c r="AA202" s="5">
        <f t="shared" si="18"/>
        <v>0</v>
      </c>
      <c r="AB202" s="5">
        <f t="shared" si="18"/>
        <v>0</v>
      </c>
      <c r="AC202" s="5">
        <f t="shared" si="18"/>
        <v>0</v>
      </c>
      <c r="AD202" s="5">
        <f t="shared" si="18"/>
        <v>0</v>
      </c>
      <c r="AE202" s="5">
        <f t="shared" si="18"/>
        <v>0</v>
      </c>
      <c r="AF202" s="5">
        <f t="shared" si="18"/>
        <v>0</v>
      </c>
      <c r="AG202" s="5">
        <f t="shared" si="18"/>
        <v>0</v>
      </c>
      <c r="AH202" s="5">
        <f t="shared" si="18"/>
        <v>0</v>
      </c>
      <c r="AI202" s="5">
        <f t="shared" si="18"/>
        <v>0</v>
      </c>
      <c r="AJ202" s="5">
        <f t="shared" si="18"/>
        <v>0</v>
      </c>
      <c r="AK202" s="5">
        <f t="shared" si="18"/>
        <v>0</v>
      </c>
      <c r="AL202" s="5">
        <f t="shared" si="18"/>
        <v>0</v>
      </c>
      <c r="AM202" s="5">
        <f t="shared" si="18"/>
        <v>0</v>
      </c>
      <c r="AN202" s="5">
        <f t="shared" si="18"/>
        <v>0</v>
      </c>
      <c r="AO202" s="5">
        <f t="shared" si="18"/>
        <v>0</v>
      </c>
      <c r="AP202" s="5">
        <f t="shared" si="18"/>
        <v>0</v>
      </c>
      <c r="AQ202" s="5">
        <f t="shared" si="18"/>
        <v>0</v>
      </c>
      <c r="AR202" s="5">
        <f t="shared" si="18"/>
        <v>0</v>
      </c>
      <c r="AS202" s="5">
        <f t="shared" si="10"/>
        <v>0</v>
      </c>
      <c r="AT202" s="5">
        <f t="shared" si="15"/>
        <v>0</v>
      </c>
      <c r="AU202" s="5">
        <f t="shared" si="15"/>
        <v>0</v>
      </c>
      <c r="AV202" s="5">
        <f t="shared" si="15"/>
        <v>0</v>
      </c>
      <c r="AW202" s="5">
        <f t="shared" si="15"/>
        <v>0</v>
      </c>
      <c r="AX202" s="5">
        <f t="shared" si="15"/>
        <v>0</v>
      </c>
      <c r="AY202" s="5">
        <f t="shared" si="15"/>
        <v>0</v>
      </c>
      <c r="AZ202" s="5">
        <f t="shared" si="15"/>
        <v>0</v>
      </c>
      <c r="BA202" s="5">
        <f t="shared" si="15"/>
        <v>0</v>
      </c>
      <c r="BB202" s="5">
        <f t="shared" si="15"/>
        <v>0</v>
      </c>
      <c r="BC202" s="5">
        <f t="shared" si="15"/>
        <v>0</v>
      </c>
      <c r="BD202" s="5"/>
      <c r="BE202" s="5"/>
      <c r="BF202" s="5"/>
      <c r="BG202" s="5"/>
      <c r="BH202" s="5"/>
      <c r="BI202" s="5"/>
      <c r="BJ202" s="5"/>
    </row>
    <row r="203" spans="2:62" hidden="1">
      <c r="B203">
        <f t="shared" si="16"/>
        <v>530</v>
      </c>
      <c r="C203" t="str">
        <f t="shared" si="16"/>
        <v>TRACTAMENTS</v>
      </c>
      <c r="D203" t="str">
        <f t="shared" si="16"/>
        <v>Tractament coure + retenol + purí</v>
      </c>
      <c r="E203" s="82">
        <f t="shared" si="16"/>
        <v>2500</v>
      </c>
      <c r="F203" s="5">
        <f t="shared" si="18"/>
        <v>0</v>
      </c>
      <c r="G203" s="5">
        <f t="shared" si="18"/>
        <v>0</v>
      </c>
      <c r="H203" s="5">
        <f t="shared" si="18"/>
        <v>0</v>
      </c>
      <c r="I203" s="5">
        <f t="shared" si="18"/>
        <v>0</v>
      </c>
      <c r="J203" s="5">
        <f t="shared" si="18"/>
        <v>0</v>
      </c>
      <c r="K203" s="5">
        <f t="shared" si="18"/>
        <v>0</v>
      </c>
      <c r="L203" s="5">
        <f t="shared" si="18"/>
        <v>0</v>
      </c>
      <c r="M203" s="5">
        <f t="shared" si="18"/>
        <v>0</v>
      </c>
      <c r="N203" s="5">
        <f t="shared" si="18"/>
        <v>0</v>
      </c>
      <c r="O203" s="5">
        <f t="shared" si="18"/>
        <v>0</v>
      </c>
      <c r="P203" s="5">
        <f t="shared" si="18"/>
        <v>0</v>
      </c>
      <c r="Q203" s="5">
        <f t="shared" si="18"/>
        <v>0</v>
      </c>
      <c r="R203" s="5">
        <f t="shared" si="18"/>
        <v>0</v>
      </c>
      <c r="S203" s="5">
        <f t="shared" si="18"/>
        <v>0</v>
      </c>
      <c r="T203" s="5">
        <f t="shared" si="18"/>
        <v>0</v>
      </c>
      <c r="U203" s="5">
        <f t="shared" si="18"/>
        <v>0</v>
      </c>
      <c r="V203" s="5">
        <f t="shared" si="18"/>
        <v>0</v>
      </c>
      <c r="W203" s="5">
        <f t="shared" si="18"/>
        <v>0</v>
      </c>
      <c r="X203" s="5">
        <f t="shared" si="18"/>
        <v>0</v>
      </c>
      <c r="Y203" s="5">
        <f t="shared" si="18"/>
        <v>0</v>
      </c>
      <c r="Z203" s="5">
        <f t="shared" si="18"/>
        <v>0</v>
      </c>
      <c r="AA203" s="5">
        <f t="shared" si="18"/>
        <v>0</v>
      </c>
      <c r="AB203" s="5">
        <f t="shared" si="18"/>
        <v>0</v>
      </c>
      <c r="AC203" s="5">
        <f t="shared" si="18"/>
        <v>0</v>
      </c>
      <c r="AD203" s="5">
        <f t="shared" si="18"/>
        <v>0</v>
      </c>
      <c r="AE203" s="5">
        <f t="shared" si="18"/>
        <v>0</v>
      </c>
      <c r="AF203" s="5">
        <f t="shared" si="18"/>
        <v>0</v>
      </c>
      <c r="AG203" s="5">
        <f t="shared" si="18"/>
        <v>0</v>
      </c>
      <c r="AH203" s="5">
        <f t="shared" si="18"/>
        <v>0</v>
      </c>
      <c r="AI203" s="5">
        <f t="shared" si="18"/>
        <v>0</v>
      </c>
      <c r="AJ203" s="5">
        <f t="shared" si="18"/>
        <v>0</v>
      </c>
      <c r="AK203" s="5">
        <f t="shared" si="18"/>
        <v>0</v>
      </c>
      <c r="AL203" s="5">
        <f t="shared" si="18"/>
        <v>0</v>
      </c>
      <c r="AM203" s="5">
        <f t="shared" si="18"/>
        <v>0</v>
      </c>
      <c r="AN203" s="5">
        <f t="shared" si="18"/>
        <v>0</v>
      </c>
      <c r="AO203" s="5">
        <f t="shared" si="18"/>
        <v>0</v>
      </c>
      <c r="AP203" s="5">
        <f t="shared" si="18"/>
        <v>0</v>
      </c>
      <c r="AQ203" s="5">
        <f t="shared" si="18"/>
        <v>0</v>
      </c>
      <c r="AR203" s="5">
        <f t="shared" si="18"/>
        <v>0</v>
      </c>
      <c r="AS203" s="5">
        <f t="shared" si="10"/>
        <v>0</v>
      </c>
      <c r="AT203" s="5">
        <f t="shared" si="15"/>
        <v>0</v>
      </c>
      <c r="AU203" s="5">
        <f t="shared" si="15"/>
        <v>0</v>
      </c>
      <c r="AV203" s="5">
        <f t="shared" si="15"/>
        <v>0</v>
      </c>
      <c r="AW203" s="5">
        <f t="shared" si="15"/>
        <v>0</v>
      </c>
      <c r="AX203" s="5">
        <f t="shared" si="15"/>
        <v>0</v>
      </c>
      <c r="AY203" s="5">
        <f t="shared" si="15"/>
        <v>0</v>
      </c>
      <c r="AZ203" s="5">
        <f t="shared" si="15"/>
        <v>0</v>
      </c>
      <c r="BA203" s="5">
        <f t="shared" si="15"/>
        <v>0</v>
      </c>
      <c r="BB203" s="5">
        <f t="shared" si="15"/>
        <v>0</v>
      </c>
      <c r="BC203" s="5">
        <f t="shared" si="15"/>
        <v>0</v>
      </c>
      <c r="BD203" s="5"/>
      <c r="BE203" s="5"/>
      <c r="BF203" s="5"/>
      <c r="BG203" s="5"/>
      <c r="BH203" s="5"/>
      <c r="BI203" s="5"/>
      <c r="BJ203" s="5"/>
    </row>
    <row r="204" spans="2:62" hidden="1">
      <c r="B204">
        <f t="shared" si="16"/>
        <v>540</v>
      </c>
      <c r="C204" t="str">
        <f t="shared" si="16"/>
        <v>TRACTAMENTS</v>
      </c>
      <c r="D204" t="str">
        <f t="shared" si="16"/>
        <v>Tractament Llimacs (Ferramol)</v>
      </c>
      <c r="E204" s="82">
        <f t="shared" si="16"/>
        <v>2500</v>
      </c>
      <c r="F204" s="5">
        <f t="shared" si="18"/>
        <v>0</v>
      </c>
      <c r="G204" s="5">
        <f t="shared" si="18"/>
        <v>0</v>
      </c>
      <c r="H204" s="5">
        <f t="shared" si="18"/>
        <v>0</v>
      </c>
      <c r="I204" s="5">
        <f t="shared" si="18"/>
        <v>0</v>
      </c>
      <c r="J204" s="5">
        <f t="shared" si="18"/>
        <v>0</v>
      </c>
      <c r="K204" s="5">
        <f t="shared" si="18"/>
        <v>0</v>
      </c>
      <c r="L204" s="5">
        <f t="shared" si="18"/>
        <v>0</v>
      </c>
      <c r="M204" s="5">
        <f t="shared" si="18"/>
        <v>0</v>
      </c>
      <c r="N204" s="5">
        <f t="shared" si="18"/>
        <v>0</v>
      </c>
      <c r="O204" s="5">
        <f t="shared" si="18"/>
        <v>0</v>
      </c>
      <c r="P204" s="5">
        <f t="shared" si="18"/>
        <v>0</v>
      </c>
      <c r="Q204" s="5">
        <f t="shared" si="18"/>
        <v>0</v>
      </c>
      <c r="R204" s="5">
        <f t="shared" si="18"/>
        <v>0</v>
      </c>
      <c r="S204" s="5">
        <f t="shared" si="18"/>
        <v>0</v>
      </c>
      <c r="T204" s="5">
        <f t="shared" si="18"/>
        <v>0</v>
      </c>
      <c r="U204" s="5">
        <f t="shared" si="18"/>
        <v>0</v>
      </c>
      <c r="V204" s="5">
        <f t="shared" si="18"/>
        <v>0</v>
      </c>
      <c r="W204" s="5">
        <f t="shared" si="18"/>
        <v>0</v>
      </c>
      <c r="X204" s="5">
        <f t="shared" si="18"/>
        <v>0</v>
      </c>
      <c r="Y204" s="5">
        <f t="shared" si="18"/>
        <v>0</v>
      </c>
      <c r="Z204" s="5">
        <f t="shared" si="18"/>
        <v>0</v>
      </c>
      <c r="AA204" s="5">
        <f t="shared" ref="AA204:AR204" si="19">+AA79*AA$49*$E$4/$E204</f>
        <v>0</v>
      </c>
      <c r="AB204" s="5">
        <f t="shared" si="19"/>
        <v>0</v>
      </c>
      <c r="AC204" s="5">
        <f t="shared" si="19"/>
        <v>0</v>
      </c>
      <c r="AD204" s="5">
        <f t="shared" si="19"/>
        <v>0</v>
      </c>
      <c r="AE204" s="5">
        <f t="shared" si="19"/>
        <v>0</v>
      </c>
      <c r="AF204" s="5">
        <f t="shared" si="19"/>
        <v>0</v>
      </c>
      <c r="AG204" s="5">
        <f t="shared" si="19"/>
        <v>0</v>
      </c>
      <c r="AH204" s="5">
        <f t="shared" si="19"/>
        <v>0</v>
      </c>
      <c r="AI204" s="5">
        <f t="shared" si="19"/>
        <v>0</v>
      </c>
      <c r="AJ204" s="5">
        <f t="shared" si="19"/>
        <v>0</v>
      </c>
      <c r="AK204" s="5">
        <f t="shared" si="19"/>
        <v>0</v>
      </c>
      <c r="AL204" s="5">
        <f t="shared" si="19"/>
        <v>0</v>
      </c>
      <c r="AM204" s="5">
        <f t="shared" si="19"/>
        <v>0</v>
      </c>
      <c r="AN204" s="5">
        <f t="shared" si="19"/>
        <v>0</v>
      </c>
      <c r="AO204" s="5">
        <f t="shared" si="19"/>
        <v>0</v>
      </c>
      <c r="AP204" s="5">
        <f t="shared" si="19"/>
        <v>0</v>
      </c>
      <c r="AQ204" s="5">
        <f t="shared" si="19"/>
        <v>0</v>
      </c>
      <c r="AR204" s="5">
        <f t="shared" si="19"/>
        <v>0</v>
      </c>
      <c r="AS204" s="5">
        <f t="shared" si="10"/>
        <v>0</v>
      </c>
      <c r="AT204" s="5">
        <f t="shared" si="15"/>
        <v>0</v>
      </c>
      <c r="AU204" s="5">
        <f t="shared" si="15"/>
        <v>0</v>
      </c>
      <c r="AV204" s="5">
        <f t="shared" si="15"/>
        <v>0</v>
      </c>
      <c r="AW204" s="5">
        <f t="shared" si="15"/>
        <v>0</v>
      </c>
      <c r="AX204" s="5">
        <f t="shared" si="15"/>
        <v>0</v>
      </c>
      <c r="AY204" s="5">
        <f t="shared" si="15"/>
        <v>0</v>
      </c>
      <c r="AZ204" s="5">
        <f t="shared" si="15"/>
        <v>0</v>
      </c>
      <c r="BA204" s="5">
        <f t="shared" si="15"/>
        <v>0</v>
      </c>
      <c r="BB204" s="5">
        <f t="shared" si="15"/>
        <v>0</v>
      </c>
      <c r="BC204" s="5">
        <f t="shared" si="15"/>
        <v>0</v>
      </c>
      <c r="BD204" s="5"/>
      <c r="BE204" s="5"/>
      <c r="BF204" s="5"/>
      <c r="BG204" s="5"/>
      <c r="BH204" s="5"/>
      <c r="BI204" s="5"/>
      <c r="BJ204" s="5"/>
    </row>
    <row r="205" spans="2:62" hidden="1">
      <c r="B205">
        <f t="shared" si="16"/>
        <v>550</v>
      </c>
      <c r="C205" t="str">
        <f t="shared" si="16"/>
        <v>TRACTAMENTS</v>
      </c>
      <c r="D205" t="str">
        <f t="shared" si="16"/>
        <v>Tractament Bacillus + sofre amb bota i 2 persones</v>
      </c>
      <c r="E205" s="82">
        <f t="shared" si="16"/>
        <v>2500</v>
      </c>
      <c r="F205" s="5">
        <f t="shared" ref="F205:AR211" si="20">+F80*F$49*$E$4/$E205</f>
        <v>0</v>
      </c>
      <c r="G205" s="5">
        <f t="shared" si="20"/>
        <v>0</v>
      </c>
      <c r="H205" s="5">
        <f t="shared" si="20"/>
        <v>0</v>
      </c>
      <c r="I205" s="5">
        <f t="shared" si="20"/>
        <v>0</v>
      </c>
      <c r="J205" s="5">
        <f t="shared" si="20"/>
        <v>0</v>
      </c>
      <c r="K205" s="5">
        <f t="shared" si="20"/>
        <v>0</v>
      </c>
      <c r="L205" s="5">
        <f t="shared" si="20"/>
        <v>0</v>
      </c>
      <c r="M205" s="5">
        <f t="shared" si="20"/>
        <v>0</v>
      </c>
      <c r="N205" s="5">
        <f t="shared" si="20"/>
        <v>0</v>
      </c>
      <c r="O205" s="5">
        <f t="shared" si="20"/>
        <v>0</v>
      </c>
      <c r="P205" s="5">
        <f t="shared" si="20"/>
        <v>0</v>
      </c>
      <c r="Q205" s="5">
        <f t="shared" si="20"/>
        <v>0</v>
      </c>
      <c r="R205" s="5">
        <f t="shared" si="20"/>
        <v>0</v>
      </c>
      <c r="S205" s="5">
        <f t="shared" si="20"/>
        <v>0</v>
      </c>
      <c r="T205" s="5">
        <f t="shared" si="20"/>
        <v>0</v>
      </c>
      <c r="U205" s="5">
        <f t="shared" si="20"/>
        <v>0</v>
      </c>
      <c r="V205" s="5">
        <f t="shared" si="20"/>
        <v>0</v>
      </c>
      <c r="W205" s="5">
        <f t="shared" si="20"/>
        <v>0</v>
      </c>
      <c r="X205" s="5">
        <f t="shared" si="20"/>
        <v>0</v>
      </c>
      <c r="Y205" s="5">
        <f t="shared" si="20"/>
        <v>0</v>
      </c>
      <c r="Z205" s="5">
        <f t="shared" si="20"/>
        <v>0</v>
      </c>
      <c r="AA205" s="5">
        <f t="shared" si="20"/>
        <v>0</v>
      </c>
      <c r="AB205" s="5">
        <f t="shared" si="20"/>
        <v>0</v>
      </c>
      <c r="AC205" s="5">
        <f t="shared" si="20"/>
        <v>0</v>
      </c>
      <c r="AD205" s="5">
        <f t="shared" si="20"/>
        <v>0</v>
      </c>
      <c r="AE205" s="5">
        <f t="shared" si="20"/>
        <v>0</v>
      </c>
      <c r="AF205" s="5">
        <f t="shared" si="20"/>
        <v>0</v>
      </c>
      <c r="AG205" s="5">
        <f t="shared" si="20"/>
        <v>0</v>
      </c>
      <c r="AH205" s="5">
        <f t="shared" si="20"/>
        <v>0</v>
      </c>
      <c r="AI205" s="5">
        <f t="shared" si="20"/>
        <v>0</v>
      </c>
      <c r="AJ205" s="5">
        <f t="shared" si="20"/>
        <v>0</v>
      </c>
      <c r="AK205" s="5">
        <f t="shared" si="20"/>
        <v>0</v>
      </c>
      <c r="AL205" s="5">
        <f t="shared" si="20"/>
        <v>0</v>
      </c>
      <c r="AM205" s="5">
        <f t="shared" si="20"/>
        <v>0</v>
      </c>
      <c r="AN205" s="5">
        <f t="shared" si="20"/>
        <v>0</v>
      </c>
      <c r="AO205" s="5">
        <f t="shared" si="20"/>
        <v>0</v>
      </c>
      <c r="AP205" s="5">
        <f t="shared" si="20"/>
        <v>0</v>
      </c>
      <c r="AQ205" s="5">
        <f t="shared" si="20"/>
        <v>0</v>
      </c>
      <c r="AR205" s="5">
        <f t="shared" si="20"/>
        <v>0</v>
      </c>
      <c r="AS205" s="5">
        <f t="shared" si="10"/>
        <v>0</v>
      </c>
      <c r="AT205" s="5">
        <f t="shared" si="15"/>
        <v>0</v>
      </c>
      <c r="AU205" s="5">
        <f t="shared" si="15"/>
        <v>0</v>
      </c>
      <c r="AV205" s="5">
        <f t="shared" si="15"/>
        <v>0</v>
      </c>
      <c r="AW205" s="5">
        <f t="shared" si="15"/>
        <v>0</v>
      </c>
      <c r="AX205" s="5">
        <f t="shared" si="15"/>
        <v>0</v>
      </c>
      <c r="AY205" s="5">
        <f t="shared" si="15"/>
        <v>0</v>
      </c>
      <c r="AZ205" s="5">
        <f t="shared" si="15"/>
        <v>0</v>
      </c>
      <c r="BA205" s="5">
        <f t="shared" si="15"/>
        <v>0</v>
      </c>
      <c r="BB205" s="5">
        <f t="shared" si="15"/>
        <v>0</v>
      </c>
      <c r="BC205" s="5">
        <f t="shared" si="15"/>
        <v>0</v>
      </c>
      <c r="BD205" s="5"/>
      <c r="BE205" s="5"/>
      <c r="BF205" s="5"/>
      <c r="BG205" s="5"/>
      <c r="BH205" s="5"/>
      <c r="BI205" s="5"/>
      <c r="BJ205" s="5"/>
    </row>
    <row r="206" spans="2:62" hidden="1">
      <c r="B206">
        <f t="shared" si="16"/>
        <v>560</v>
      </c>
      <c r="C206" t="str">
        <f t="shared" si="16"/>
        <v>TRACTAMENTS</v>
      </c>
      <c r="D206" t="str">
        <f t="shared" si="16"/>
        <v>Tractament Nim + sofre amb bota i 2 persones</v>
      </c>
      <c r="E206" s="82">
        <f t="shared" si="16"/>
        <v>2500</v>
      </c>
      <c r="F206" s="5">
        <f t="shared" si="20"/>
        <v>0</v>
      </c>
      <c r="G206" s="5">
        <f t="shared" si="20"/>
        <v>0</v>
      </c>
      <c r="H206" s="5">
        <f t="shared" si="20"/>
        <v>0</v>
      </c>
      <c r="I206" s="5">
        <f t="shared" si="20"/>
        <v>0</v>
      </c>
      <c r="J206" s="5">
        <f t="shared" si="20"/>
        <v>0</v>
      </c>
      <c r="K206" s="5">
        <f t="shared" si="20"/>
        <v>0</v>
      </c>
      <c r="L206" s="5">
        <f t="shared" si="20"/>
        <v>0</v>
      </c>
      <c r="M206" s="5">
        <f t="shared" si="20"/>
        <v>0</v>
      </c>
      <c r="N206" s="5">
        <f t="shared" si="20"/>
        <v>0</v>
      </c>
      <c r="O206" s="5">
        <f t="shared" si="20"/>
        <v>0</v>
      </c>
      <c r="P206" s="5">
        <f t="shared" si="20"/>
        <v>0</v>
      </c>
      <c r="Q206" s="5">
        <f t="shared" si="20"/>
        <v>0</v>
      </c>
      <c r="R206" s="5">
        <f t="shared" si="20"/>
        <v>0</v>
      </c>
      <c r="S206" s="5">
        <f t="shared" si="20"/>
        <v>0</v>
      </c>
      <c r="T206" s="5">
        <f t="shared" si="20"/>
        <v>0</v>
      </c>
      <c r="U206" s="5">
        <f t="shared" si="20"/>
        <v>0</v>
      </c>
      <c r="V206" s="5">
        <f t="shared" si="20"/>
        <v>0</v>
      </c>
      <c r="W206" s="5">
        <f t="shared" si="20"/>
        <v>0</v>
      </c>
      <c r="X206" s="5">
        <f t="shared" si="20"/>
        <v>0</v>
      </c>
      <c r="Y206" s="5">
        <f t="shared" si="20"/>
        <v>0</v>
      </c>
      <c r="Z206" s="5">
        <f t="shared" si="20"/>
        <v>0</v>
      </c>
      <c r="AA206" s="5">
        <f t="shared" si="20"/>
        <v>0</v>
      </c>
      <c r="AB206" s="5">
        <f t="shared" si="20"/>
        <v>0</v>
      </c>
      <c r="AC206" s="5">
        <f t="shared" si="20"/>
        <v>0</v>
      </c>
      <c r="AD206" s="5">
        <f t="shared" si="20"/>
        <v>0</v>
      </c>
      <c r="AE206" s="5">
        <f t="shared" si="20"/>
        <v>0</v>
      </c>
      <c r="AF206" s="5">
        <f t="shared" si="20"/>
        <v>0</v>
      </c>
      <c r="AG206" s="5">
        <f t="shared" si="20"/>
        <v>0</v>
      </c>
      <c r="AH206" s="5">
        <f t="shared" si="20"/>
        <v>0</v>
      </c>
      <c r="AI206" s="5">
        <f t="shared" si="20"/>
        <v>0</v>
      </c>
      <c r="AJ206" s="5">
        <f t="shared" si="20"/>
        <v>0</v>
      </c>
      <c r="AK206" s="5">
        <f t="shared" si="20"/>
        <v>0</v>
      </c>
      <c r="AL206" s="5">
        <f t="shared" si="20"/>
        <v>0</v>
      </c>
      <c r="AM206" s="5">
        <f t="shared" si="20"/>
        <v>0</v>
      </c>
      <c r="AN206" s="5">
        <f t="shared" si="20"/>
        <v>0</v>
      </c>
      <c r="AO206" s="5">
        <f t="shared" si="20"/>
        <v>0</v>
      </c>
      <c r="AP206" s="5">
        <f t="shared" si="20"/>
        <v>0</v>
      </c>
      <c r="AQ206" s="5">
        <f t="shared" si="20"/>
        <v>0</v>
      </c>
      <c r="AR206" s="5">
        <f t="shared" si="20"/>
        <v>0</v>
      </c>
      <c r="AS206" s="5">
        <f t="shared" si="10"/>
        <v>0</v>
      </c>
      <c r="AT206" s="5">
        <f t="shared" si="15"/>
        <v>0</v>
      </c>
      <c r="AU206" s="5">
        <f t="shared" si="15"/>
        <v>0</v>
      </c>
      <c r="AV206" s="5">
        <f t="shared" si="15"/>
        <v>0</v>
      </c>
      <c r="AW206" s="5">
        <f t="shared" si="15"/>
        <v>0</v>
      </c>
      <c r="AX206" s="5">
        <f t="shared" si="15"/>
        <v>0</v>
      </c>
      <c r="AY206" s="5">
        <f t="shared" si="15"/>
        <v>0</v>
      </c>
      <c r="AZ206" s="5">
        <f t="shared" si="15"/>
        <v>0</v>
      </c>
      <c r="BA206" s="5">
        <f t="shared" si="15"/>
        <v>0</v>
      </c>
      <c r="BB206" s="5">
        <f t="shared" si="15"/>
        <v>0</v>
      </c>
      <c r="BC206" s="5">
        <f t="shared" si="15"/>
        <v>0</v>
      </c>
      <c r="BD206" s="5"/>
      <c r="BE206" s="5"/>
      <c r="BF206" s="5"/>
      <c r="BG206" s="5"/>
      <c r="BH206" s="5"/>
      <c r="BI206" s="5"/>
      <c r="BJ206" s="5"/>
    </row>
    <row r="207" spans="2:62" hidden="1">
      <c r="B207">
        <f t="shared" si="16"/>
        <v>570</v>
      </c>
      <c r="C207" t="str">
        <f t="shared" si="16"/>
        <v>TRACTAMENTS</v>
      </c>
      <c r="D207" t="str">
        <f t="shared" si="16"/>
        <v>Tractament sofre amb bota i 2 persones</v>
      </c>
      <c r="E207" s="82">
        <f t="shared" si="16"/>
        <v>2500</v>
      </c>
      <c r="F207" s="5">
        <f t="shared" si="20"/>
        <v>0</v>
      </c>
      <c r="G207" s="5">
        <f t="shared" si="20"/>
        <v>0</v>
      </c>
      <c r="H207" s="5">
        <f t="shared" si="20"/>
        <v>0</v>
      </c>
      <c r="I207" s="5">
        <f t="shared" si="20"/>
        <v>0</v>
      </c>
      <c r="J207" s="5">
        <f t="shared" si="20"/>
        <v>0</v>
      </c>
      <c r="K207" s="5">
        <f t="shared" si="20"/>
        <v>0</v>
      </c>
      <c r="L207" s="5">
        <f t="shared" si="20"/>
        <v>0</v>
      </c>
      <c r="M207" s="5">
        <f t="shared" si="20"/>
        <v>0</v>
      </c>
      <c r="N207" s="5">
        <f t="shared" si="20"/>
        <v>0</v>
      </c>
      <c r="O207" s="5">
        <f t="shared" si="20"/>
        <v>0</v>
      </c>
      <c r="P207" s="5">
        <f t="shared" si="20"/>
        <v>0</v>
      </c>
      <c r="Q207" s="5">
        <f t="shared" si="20"/>
        <v>0</v>
      </c>
      <c r="R207" s="5">
        <f t="shared" si="20"/>
        <v>0</v>
      </c>
      <c r="S207" s="5">
        <f t="shared" si="20"/>
        <v>0</v>
      </c>
      <c r="T207" s="5">
        <f t="shared" si="20"/>
        <v>0</v>
      </c>
      <c r="U207" s="5">
        <f t="shared" si="20"/>
        <v>0</v>
      </c>
      <c r="V207" s="5">
        <f t="shared" si="20"/>
        <v>0</v>
      </c>
      <c r="W207" s="5">
        <f t="shared" si="20"/>
        <v>0</v>
      </c>
      <c r="X207" s="5">
        <f t="shared" si="20"/>
        <v>0</v>
      </c>
      <c r="Y207" s="5">
        <f t="shared" si="20"/>
        <v>0</v>
      </c>
      <c r="Z207" s="5">
        <f t="shared" si="20"/>
        <v>0</v>
      </c>
      <c r="AA207" s="5">
        <f t="shared" si="20"/>
        <v>0</v>
      </c>
      <c r="AB207" s="5">
        <f t="shared" si="20"/>
        <v>0</v>
      </c>
      <c r="AC207" s="5">
        <f t="shared" si="20"/>
        <v>0</v>
      </c>
      <c r="AD207" s="5">
        <f t="shared" si="20"/>
        <v>0</v>
      </c>
      <c r="AE207" s="5">
        <f t="shared" si="20"/>
        <v>0</v>
      </c>
      <c r="AF207" s="5">
        <f t="shared" si="20"/>
        <v>0</v>
      </c>
      <c r="AG207" s="5">
        <f t="shared" si="20"/>
        <v>0</v>
      </c>
      <c r="AH207" s="5">
        <f t="shared" si="20"/>
        <v>0</v>
      </c>
      <c r="AI207" s="5">
        <f t="shared" si="20"/>
        <v>0</v>
      </c>
      <c r="AJ207" s="5">
        <f t="shared" si="20"/>
        <v>0</v>
      </c>
      <c r="AK207" s="5">
        <f t="shared" si="20"/>
        <v>0</v>
      </c>
      <c r="AL207" s="5">
        <f t="shared" si="20"/>
        <v>0</v>
      </c>
      <c r="AM207" s="5">
        <f t="shared" si="20"/>
        <v>0</v>
      </c>
      <c r="AN207" s="5">
        <f t="shared" si="20"/>
        <v>0</v>
      </c>
      <c r="AO207" s="5">
        <f t="shared" si="20"/>
        <v>0</v>
      </c>
      <c r="AP207" s="5">
        <f t="shared" si="20"/>
        <v>0</v>
      </c>
      <c r="AQ207" s="5">
        <f t="shared" si="20"/>
        <v>0</v>
      </c>
      <c r="AR207" s="5">
        <f t="shared" si="20"/>
        <v>0</v>
      </c>
      <c r="AS207" s="5">
        <f t="shared" si="10"/>
        <v>0</v>
      </c>
      <c r="AT207" s="5">
        <f t="shared" si="15"/>
        <v>0</v>
      </c>
      <c r="AU207" s="5">
        <f t="shared" si="15"/>
        <v>0</v>
      </c>
      <c r="AV207" s="5">
        <f t="shared" si="15"/>
        <v>0</v>
      </c>
      <c r="AW207" s="5">
        <f t="shared" si="15"/>
        <v>0</v>
      </c>
      <c r="AX207" s="5">
        <f t="shared" si="15"/>
        <v>0</v>
      </c>
      <c r="AY207" s="5">
        <f t="shared" si="15"/>
        <v>0</v>
      </c>
      <c r="AZ207" s="5">
        <f t="shared" si="15"/>
        <v>0</v>
      </c>
      <c r="BA207" s="5">
        <f t="shared" si="15"/>
        <v>0</v>
      </c>
      <c r="BB207" s="5">
        <f t="shared" si="15"/>
        <v>0</v>
      </c>
      <c r="BC207" s="5">
        <f t="shared" si="15"/>
        <v>0</v>
      </c>
      <c r="BD207" s="5"/>
      <c r="BE207" s="5"/>
      <c r="BF207" s="5"/>
      <c r="BG207" s="5"/>
      <c r="BH207" s="5"/>
      <c r="BI207" s="5"/>
      <c r="BJ207" s="5"/>
    </row>
    <row r="208" spans="2:62" hidden="1">
      <c r="B208">
        <f t="shared" si="16"/>
        <v>610</v>
      </c>
      <c r="C208" t="str">
        <f t="shared" si="16"/>
        <v>DESHERBAT</v>
      </c>
      <c r="D208" t="str">
        <f t="shared" si="16"/>
        <v>Desherbat amb tractor</v>
      </c>
      <c r="E208" s="82">
        <f t="shared" si="16"/>
        <v>2500</v>
      </c>
      <c r="F208" s="5">
        <f t="shared" si="20"/>
        <v>0</v>
      </c>
      <c r="G208" s="5">
        <f t="shared" si="20"/>
        <v>0</v>
      </c>
      <c r="H208" s="5">
        <f t="shared" si="20"/>
        <v>0</v>
      </c>
      <c r="I208" s="5">
        <f t="shared" si="20"/>
        <v>0</v>
      </c>
      <c r="J208" s="5">
        <f t="shared" si="20"/>
        <v>0</v>
      </c>
      <c r="K208" s="5">
        <f t="shared" si="20"/>
        <v>0</v>
      </c>
      <c r="L208" s="5">
        <f t="shared" si="20"/>
        <v>0</v>
      </c>
      <c r="M208" s="5">
        <f t="shared" si="20"/>
        <v>0</v>
      </c>
      <c r="N208" s="5">
        <f t="shared" si="20"/>
        <v>0</v>
      </c>
      <c r="O208" s="5">
        <f t="shared" si="20"/>
        <v>0</v>
      </c>
      <c r="P208" s="5">
        <f t="shared" si="20"/>
        <v>0</v>
      </c>
      <c r="Q208" s="5">
        <f t="shared" si="20"/>
        <v>0</v>
      </c>
      <c r="R208" s="5">
        <f t="shared" si="20"/>
        <v>0</v>
      </c>
      <c r="S208" s="5">
        <f t="shared" si="20"/>
        <v>0</v>
      </c>
      <c r="T208" s="5">
        <f t="shared" si="20"/>
        <v>0</v>
      </c>
      <c r="U208" s="5">
        <f t="shared" si="20"/>
        <v>0</v>
      </c>
      <c r="V208" s="5">
        <f t="shared" si="20"/>
        <v>0</v>
      </c>
      <c r="W208" s="5">
        <f t="shared" si="20"/>
        <v>0</v>
      </c>
      <c r="X208" s="5">
        <f t="shared" si="20"/>
        <v>0</v>
      </c>
      <c r="Y208" s="5">
        <f t="shared" si="20"/>
        <v>0</v>
      </c>
      <c r="Z208" s="5">
        <f t="shared" si="20"/>
        <v>0</v>
      </c>
      <c r="AA208" s="5">
        <f t="shared" si="20"/>
        <v>0</v>
      </c>
      <c r="AB208" s="5">
        <f t="shared" si="20"/>
        <v>0</v>
      </c>
      <c r="AC208" s="5">
        <f t="shared" si="20"/>
        <v>0</v>
      </c>
      <c r="AD208" s="5">
        <f t="shared" si="20"/>
        <v>0</v>
      </c>
      <c r="AE208" s="5">
        <f t="shared" si="20"/>
        <v>0</v>
      </c>
      <c r="AF208" s="5">
        <f t="shared" si="20"/>
        <v>0</v>
      </c>
      <c r="AG208" s="5">
        <f t="shared" si="20"/>
        <v>0</v>
      </c>
      <c r="AH208" s="5">
        <f t="shared" si="20"/>
        <v>0</v>
      </c>
      <c r="AI208" s="5">
        <f t="shared" si="20"/>
        <v>0</v>
      </c>
      <c r="AJ208" s="5">
        <f t="shared" si="20"/>
        <v>0</v>
      </c>
      <c r="AK208" s="5">
        <f t="shared" si="20"/>
        <v>0</v>
      </c>
      <c r="AL208" s="5">
        <f t="shared" si="20"/>
        <v>0</v>
      </c>
      <c r="AM208" s="5">
        <f t="shared" si="20"/>
        <v>0</v>
      </c>
      <c r="AN208" s="5">
        <f t="shared" si="20"/>
        <v>0</v>
      </c>
      <c r="AO208" s="5">
        <f t="shared" si="20"/>
        <v>0</v>
      </c>
      <c r="AP208" s="5">
        <f t="shared" si="20"/>
        <v>0</v>
      </c>
      <c r="AQ208" s="5">
        <f t="shared" si="20"/>
        <v>0</v>
      </c>
      <c r="AR208" s="5">
        <f t="shared" si="20"/>
        <v>0</v>
      </c>
      <c r="AS208" s="5">
        <f t="shared" si="10"/>
        <v>0</v>
      </c>
      <c r="AT208" s="5">
        <f t="shared" ref="AT208:BC223" si="21">+AT83*AT$49*$E$4/$E208</f>
        <v>0</v>
      </c>
      <c r="AU208" s="5">
        <f t="shared" si="21"/>
        <v>0</v>
      </c>
      <c r="AV208" s="5">
        <f t="shared" si="21"/>
        <v>0</v>
      </c>
      <c r="AW208" s="5">
        <f t="shared" si="21"/>
        <v>0</v>
      </c>
      <c r="AX208" s="5">
        <f t="shared" si="21"/>
        <v>0</v>
      </c>
      <c r="AY208" s="5">
        <f t="shared" si="21"/>
        <v>0</v>
      </c>
      <c r="AZ208" s="5">
        <f t="shared" si="21"/>
        <v>0</v>
      </c>
      <c r="BA208" s="5">
        <f t="shared" si="21"/>
        <v>0</v>
      </c>
      <c r="BB208" s="5">
        <f t="shared" si="21"/>
        <v>0</v>
      </c>
      <c r="BC208" s="5">
        <f t="shared" si="21"/>
        <v>0</v>
      </c>
      <c r="BD208" s="5"/>
      <c r="BE208" s="5"/>
      <c r="BF208" s="5"/>
      <c r="BG208" s="5"/>
      <c r="BH208" s="5"/>
      <c r="BI208" s="5"/>
      <c r="BJ208" s="5"/>
    </row>
    <row r="209" spans="2:62" hidden="1">
      <c r="B209">
        <f t="shared" ref="B209:E224" si="22">+B84</f>
        <v>620</v>
      </c>
      <c r="C209" t="str">
        <f t="shared" si="22"/>
        <v>DESHERBAT</v>
      </c>
      <c r="D209" t="str">
        <f t="shared" si="22"/>
        <v>Desherbat amb motocultor</v>
      </c>
      <c r="E209" s="82">
        <f t="shared" si="22"/>
        <v>2500</v>
      </c>
      <c r="F209" s="5">
        <f t="shared" si="20"/>
        <v>0</v>
      </c>
      <c r="G209" s="5">
        <f t="shared" si="20"/>
        <v>0</v>
      </c>
      <c r="H209" s="5">
        <f t="shared" si="20"/>
        <v>0</v>
      </c>
      <c r="I209" s="5">
        <f t="shared" si="20"/>
        <v>0</v>
      </c>
      <c r="J209" s="5">
        <f t="shared" si="20"/>
        <v>0</v>
      </c>
      <c r="K209" s="5">
        <f t="shared" si="20"/>
        <v>0</v>
      </c>
      <c r="L209" s="5">
        <f t="shared" si="20"/>
        <v>0</v>
      </c>
      <c r="M209" s="5">
        <f t="shared" si="20"/>
        <v>0</v>
      </c>
      <c r="N209" s="5">
        <f t="shared" si="20"/>
        <v>0</v>
      </c>
      <c r="O209" s="5">
        <f t="shared" si="20"/>
        <v>0</v>
      </c>
      <c r="P209" s="5">
        <f t="shared" si="20"/>
        <v>0</v>
      </c>
      <c r="Q209" s="5">
        <f t="shared" si="20"/>
        <v>0</v>
      </c>
      <c r="R209" s="5">
        <f t="shared" si="20"/>
        <v>0</v>
      </c>
      <c r="S209" s="5">
        <f t="shared" si="20"/>
        <v>0</v>
      </c>
      <c r="T209" s="5">
        <f t="shared" si="20"/>
        <v>0</v>
      </c>
      <c r="U209" s="5">
        <f t="shared" si="20"/>
        <v>0</v>
      </c>
      <c r="V209" s="5">
        <f t="shared" si="20"/>
        <v>0</v>
      </c>
      <c r="W209" s="5">
        <f t="shared" si="20"/>
        <v>0</v>
      </c>
      <c r="X209" s="5">
        <f t="shared" si="20"/>
        <v>0</v>
      </c>
      <c r="Y209" s="5">
        <f t="shared" si="20"/>
        <v>0</v>
      </c>
      <c r="Z209" s="5">
        <f t="shared" si="20"/>
        <v>0</v>
      </c>
      <c r="AA209" s="5">
        <f t="shared" si="20"/>
        <v>0</v>
      </c>
      <c r="AB209" s="5">
        <f t="shared" si="20"/>
        <v>0</v>
      </c>
      <c r="AC209" s="5">
        <f t="shared" si="20"/>
        <v>0</v>
      </c>
      <c r="AD209" s="5">
        <f t="shared" si="20"/>
        <v>0</v>
      </c>
      <c r="AE209" s="5">
        <f t="shared" si="20"/>
        <v>0</v>
      </c>
      <c r="AF209" s="5">
        <f t="shared" si="20"/>
        <v>0</v>
      </c>
      <c r="AG209" s="5">
        <f t="shared" si="20"/>
        <v>0</v>
      </c>
      <c r="AH209" s="5">
        <f t="shared" si="20"/>
        <v>0</v>
      </c>
      <c r="AI209" s="5">
        <f t="shared" si="20"/>
        <v>0</v>
      </c>
      <c r="AJ209" s="5">
        <f t="shared" si="20"/>
        <v>0</v>
      </c>
      <c r="AK209" s="5">
        <f t="shared" si="20"/>
        <v>0</v>
      </c>
      <c r="AL209" s="5">
        <f t="shared" si="20"/>
        <v>0</v>
      </c>
      <c r="AM209" s="5">
        <f t="shared" si="20"/>
        <v>0</v>
      </c>
      <c r="AN209" s="5">
        <f t="shared" si="20"/>
        <v>0</v>
      </c>
      <c r="AO209" s="5">
        <f t="shared" si="20"/>
        <v>0</v>
      </c>
      <c r="AP209" s="5">
        <f t="shared" si="20"/>
        <v>0</v>
      </c>
      <c r="AQ209" s="5">
        <f t="shared" si="20"/>
        <v>0</v>
      </c>
      <c r="AR209" s="5">
        <f t="shared" si="20"/>
        <v>0</v>
      </c>
      <c r="AS209" s="5">
        <f t="shared" si="10"/>
        <v>0</v>
      </c>
      <c r="AT209" s="5">
        <f t="shared" si="21"/>
        <v>0</v>
      </c>
      <c r="AU209" s="5">
        <f t="shared" si="21"/>
        <v>0</v>
      </c>
      <c r="AV209" s="5">
        <f t="shared" si="21"/>
        <v>0</v>
      </c>
      <c r="AW209" s="5">
        <f t="shared" si="21"/>
        <v>0</v>
      </c>
      <c r="AX209" s="5">
        <f t="shared" si="21"/>
        <v>0</v>
      </c>
      <c r="AY209" s="5">
        <f t="shared" si="21"/>
        <v>0</v>
      </c>
      <c r="AZ209" s="5">
        <f t="shared" si="21"/>
        <v>0</v>
      </c>
      <c r="BA209" s="5">
        <f t="shared" si="21"/>
        <v>0</v>
      </c>
      <c r="BB209" s="5">
        <f t="shared" si="21"/>
        <v>0</v>
      </c>
      <c r="BC209" s="5">
        <f t="shared" si="21"/>
        <v>0</v>
      </c>
      <c r="BD209" s="5"/>
      <c r="BE209" s="5"/>
      <c r="BF209" s="5"/>
      <c r="BG209" s="5"/>
      <c r="BH209" s="5"/>
      <c r="BI209" s="5"/>
      <c r="BJ209" s="5"/>
    </row>
    <row r="210" spans="2:62" hidden="1">
      <c r="B210">
        <f t="shared" si="22"/>
        <v>630</v>
      </c>
      <c r="C210" t="str">
        <f t="shared" si="22"/>
        <v>DESHERBAT</v>
      </c>
      <c r="D210" t="str">
        <f t="shared" si="22"/>
        <v>Desherbat amb motocultor (només part sense plàstic)</v>
      </c>
      <c r="E210" s="82">
        <f t="shared" si="22"/>
        <v>2500</v>
      </c>
      <c r="F210" s="5">
        <f t="shared" si="20"/>
        <v>0</v>
      </c>
      <c r="G210" s="5">
        <f t="shared" si="20"/>
        <v>0</v>
      </c>
      <c r="H210" s="5">
        <f t="shared" si="20"/>
        <v>0</v>
      </c>
      <c r="I210" s="5">
        <f t="shared" si="20"/>
        <v>0</v>
      </c>
      <c r="J210" s="5">
        <f t="shared" si="20"/>
        <v>0</v>
      </c>
      <c r="K210" s="5">
        <f t="shared" si="20"/>
        <v>0</v>
      </c>
      <c r="L210" s="5">
        <f t="shared" si="20"/>
        <v>0</v>
      </c>
      <c r="M210" s="5">
        <f t="shared" si="20"/>
        <v>0</v>
      </c>
      <c r="N210" s="5">
        <f t="shared" si="20"/>
        <v>0</v>
      </c>
      <c r="O210" s="5">
        <f t="shared" si="20"/>
        <v>0</v>
      </c>
      <c r="P210" s="5">
        <f t="shared" si="20"/>
        <v>0</v>
      </c>
      <c r="Q210" s="5">
        <f t="shared" si="20"/>
        <v>0</v>
      </c>
      <c r="R210" s="5">
        <f t="shared" si="20"/>
        <v>0</v>
      </c>
      <c r="S210" s="5">
        <f t="shared" si="20"/>
        <v>0</v>
      </c>
      <c r="T210" s="5">
        <f t="shared" si="20"/>
        <v>0</v>
      </c>
      <c r="U210" s="5">
        <f t="shared" si="20"/>
        <v>0</v>
      </c>
      <c r="V210" s="5">
        <f t="shared" si="20"/>
        <v>0</v>
      </c>
      <c r="W210" s="5">
        <f t="shared" si="20"/>
        <v>0</v>
      </c>
      <c r="X210" s="5">
        <f t="shared" si="20"/>
        <v>0</v>
      </c>
      <c r="Y210" s="5">
        <f t="shared" si="20"/>
        <v>0</v>
      </c>
      <c r="Z210" s="5">
        <f t="shared" si="20"/>
        <v>0</v>
      </c>
      <c r="AA210" s="5">
        <f t="shared" si="20"/>
        <v>0</v>
      </c>
      <c r="AB210" s="5">
        <f t="shared" si="20"/>
        <v>0</v>
      </c>
      <c r="AC210" s="5">
        <f t="shared" si="20"/>
        <v>0</v>
      </c>
      <c r="AD210" s="5">
        <f t="shared" si="20"/>
        <v>0</v>
      </c>
      <c r="AE210" s="5">
        <f t="shared" si="20"/>
        <v>0</v>
      </c>
      <c r="AF210" s="5">
        <f t="shared" si="20"/>
        <v>0</v>
      </c>
      <c r="AG210" s="5">
        <f t="shared" si="20"/>
        <v>0</v>
      </c>
      <c r="AH210" s="5">
        <f t="shared" si="20"/>
        <v>0</v>
      </c>
      <c r="AI210" s="5">
        <f t="shared" si="20"/>
        <v>0</v>
      </c>
      <c r="AJ210" s="5">
        <f t="shared" si="20"/>
        <v>0</v>
      </c>
      <c r="AK210" s="5">
        <f t="shared" si="20"/>
        <v>0</v>
      </c>
      <c r="AL210" s="5">
        <f t="shared" si="20"/>
        <v>0</v>
      </c>
      <c r="AM210" s="5">
        <f t="shared" si="20"/>
        <v>0</v>
      </c>
      <c r="AN210" s="5">
        <f t="shared" si="20"/>
        <v>0</v>
      </c>
      <c r="AO210" s="5">
        <f t="shared" si="20"/>
        <v>0</v>
      </c>
      <c r="AP210" s="5">
        <f t="shared" si="20"/>
        <v>0</v>
      </c>
      <c r="AQ210" s="5">
        <f t="shared" si="20"/>
        <v>0</v>
      </c>
      <c r="AR210" s="5">
        <f t="shared" si="20"/>
        <v>0</v>
      </c>
      <c r="AS210" s="5">
        <f t="shared" si="10"/>
        <v>0</v>
      </c>
      <c r="AT210" s="5">
        <f t="shared" si="21"/>
        <v>0</v>
      </c>
      <c r="AU210" s="5">
        <f t="shared" si="21"/>
        <v>0</v>
      </c>
      <c r="AV210" s="5">
        <f t="shared" si="21"/>
        <v>0</v>
      </c>
      <c r="AW210" s="5">
        <f t="shared" si="21"/>
        <v>0</v>
      </c>
      <c r="AX210" s="5">
        <f t="shared" si="21"/>
        <v>0</v>
      </c>
      <c r="AY210" s="5">
        <f t="shared" si="21"/>
        <v>0</v>
      </c>
      <c r="AZ210" s="5">
        <f t="shared" si="21"/>
        <v>0</v>
      </c>
      <c r="BA210" s="5">
        <f t="shared" si="21"/>
        <v>0</v>
      </c>
      <c r="BB210" s="5">
        <f t="shared" si="21"/>
        <v>0</v>
      </c>
      <c r="BC210" s="5">
        <f t="shared" si="21"/>
        <v>0</v>
      </c>
      <c r="BD210" s="5"/>
      <c r="BE210" s="5"/>
      <c r="BF210" s="5"/>
      <c r="BG210" s="5"/>
      <c r="BH210" s="5"/>
      <c r="BI210" s="5"/>
      <c r="BJ210" s="5"/>
    </row>
    <row r="211" spans="2:62" hidden="1">
      <c r="B211">
        <f t="shared" si="22"/>
        <v>640</v>
      </c>
      <c r="C211" t="str">
        <f t="shared" si="22"/>
        <v>DESHERBAT</v>
      </c>
      <c r="D211" t="str">
        <f t="shared" si="22"/>
        <v>Desherbat manual 2,5h/1.000 m2</v>
      </c>
      <c r="E211" s="82">
        <f t="shared" si="22"/>
        <v>2500</v>
      </c>
      <c r="F211" s="5">
        <f t="shared" si="20"/>
        <v>0</v>
      </c>
      <c r="G211" s="5">
        <f t="shared" si="20"/>
        <v>0</v>
      </c>
      <c r="H211" s="5">
        <f t="shared" si="20"/>
        <v>0</v>
      </c>
      <c r="I211" s="5">
        <f t="shared" si="20"/>
        <v>0</v>
      </c>
      <c r="J211" s="5">
        <f t="shared" si="20"/>
        <v>0</v>
      </c>
      <c r="K211" s="5">
        <f t="shared" si="20"/>
        <v>0</v>
      </c>
      <c r="L211" s="5">
        <f t="shared" si="20"/>
        <v>0</v>
      </c>
      <c r="M211" s="5">
        <f t="shared" si="20"/>
        <v>0</v>
      </c>
      <c r="N211" s="5">
        <f t="shared" si="20"/>
        <v>0</v>
      </c>
      <c r="O211" s="5">
        <f t="shared" si="20"/>
        <v>0</v>
      </c>
      <c r="P211" s="5">
        <f t="shared" si="20"/>
        <v>0</v>
      </c>
      <c r="Q211" s="5">
        <f t="shared" si="20"/>
        <v>0</v>
      </c>
      <c r="R211" s="5">
        <f t="shared" si="20"/>
        <v>0</v>
      </c>
      <c r="S211" s="5">
        <f t="shared" si="20"/>
        <v>0</v>
      </c>
      <c r="T211" s="5">
        <f t="shared" si="20"/>
        <v>0</v>
      </c>
      <c r="U211" s="5">
        <f t="shared" si="20"/>
        <v>0</v>
      </c>
      <c r="V211" s="5">
        <f t="shared" si="20"/>
        <v>0</v>
      </c>
      <c r="W211" s="5">
        <f t="shared" si="20"/>
        <v>0</v>
      </c>
      <c r="X211" s="5">
        <f t="shared" si="20"/>
        <v>0</v>
      </c>
      <c r="Y211" s="5">
        <f t="shared" si="20"/>
        <v>0</v>
      </c>
      <c r="Z211" s="5">
        <f t="shared" si="20"/>
        <v>0</v>
      </c>
      <c r="AA211" s="5">
        <f t="shared" ref="AA211:AR211" si="23">+AA86*AA$49*$E$4/$E211</f>
        <v>0</v>
      </c>
      <c r="AB211" s="5">
        <f t="shared" si="23"/>
        <v>0</v>
      </c>
      <c r="AC211" s="5">
        <f t="shared" si="23"/>
        <v>0</v>
      </c>
      <c r="AD211" s="5">
        <f t="shared" si="23"/>
        <v>0</v>
      </c>
      <c r="AE211" s="5">
        <f t="shared" si="23"/>
        <v>0</v>
      </c>
      <c r="AF211" s="5">
        <f t="shared" si="23"/>
        <v>0</v>
      </c>
      <c r="AG211" s="5">
        <f t="shared" si="23"/>
        <v>0</v>
      </c>
      <c r="AH211" s="5">
        <f t="shared" si="23"/>
        <v>0</v>
      </c>
      <c r="AI211" s="5">
        <f t="shared" si="23"/>
        <v>0</v>
      </c>
      <c r="AJ211" s="5">
        <f t="shared" si="23"/>
        <v>0</v>
      </c>
      <c r="AK211" s="5">
        <f t="shared" si="23"/>
        <v>0</v>
      </c>
      <c r="AL211" s="5">
        <f t="shared" si="23"/>
        <v>0</v>
      </c>
      <c r="AM211" s="5">
        <f t="shared" si="23"/>
        <v>0</v>
      </c>
      <c r="AN211" s="5">
        <f t="shared" si="23"/>
        <v>0</v>
      </c>
      <c r="AO211" s="5">
        <f t="shared" si="23"/>
        <v>0</v>
      </c>
      <c r="AP211" s="5">
        <f t="shared" si="23"/>
        <v>0</v>
      </c>
      <c r="AQ211" s="5">
        <f t="shared" si="23"/>
        <v>0</v>
      </c>
      <c r="AR211" s="5">
        <f t="shared" si="23"/>
        <v>0</v>
      </c>
      <c r="AS211" s="5">
        <f t="shared" si="10"/>
        <v>0</v>
      </c>
      <c r="AT211" s="5">
        <f t="shared" si="21"/>
        <v>0</v>
      </c>
      <c r="AU211" s="5">
        <f t="shared" si="21"/>
        <v>0</v>
      </c>
      <c r="AV211" s="5">
        <f t="shared" si="21"/>
        <v>0</v>
      </c>
      <c r="AW211" s="5">
        <f t="shared" si="21"/>
        <v>0</v>
      </c>
      <c r="AX211" s="5">
        <f t="shared" si="21"/>
        <v>0</v>
      </c>
      <c r="AY211" s="5">
        <f t="shared" si="21"/>
        <v>0</v>
      </c>
      <c r="AZ211" s="5">
        <f t="shared" si="21"/>
        <v>0</v>
      </c>
      <c r="BA211" s="5">
        <f t="shared" si="21"/>
        <v>0</v>
      </c>
      <c r="BB211" s="5">
        <f t="shared" si="21"/>
        <v>0</v>
      </c>
      <c r="BC211" s="5">
        <f t="shared" si="21"/>
        <v>0</v>
      </c>
      <c r="BD211" s="5"/>
      <c r="BE211" s="5"/>
      <c r="BF211" s="5"/>
      <c r="BG211" s="5"/>
      <c r="BH211" s="5"/>
      <c r="BI211" s="5"/>
      <c r="BJ211" s="5"/>
    </row>
    <row r="212" spans="2:62" hidden="1">
      <c r="B212">
        <f t="shared" si="22"/>
        <v>650</v>
      </c>
      <c r="C212" t="str">
        <f t="shared" si="22"/>
        <v>DESHERBAT</v>
      </c>
      <c r="D212" t="str">
        <f t="shared" si="22"/>
        <v>Desherbat manual 5h/1.000  m2</v>
      </c>
      <c r="E212" s="82">
        <f t="shared" si="22"/>
        <v>2500</v>
      </c>
      <c r="F212" s="5">
        <f t="shared" ref="F212:AR218" si="24">+F87*F$49*$E$4/$E212</f>
        <v>0</v>
      </c>
      <c r="G212" s="5">
        <f t="shared" si="24"/>
        <v>0</v>
      </c>
      <c r="H212" s="5">
        <f t="shared" si="24"/>
        <v>0</v>
      </c>
      <c r="I212" s="5">
        <f t="shared" si="24"/>
        <v>0</v>
      </c>
      <c r="J212" s="5">
        <f t="shared" si="24"/>
        <v>0</v>
      </c>
      <c r="K212" s="5">
        <f t="shared" si="24"/>
        <v>0</v>
      </c>
      <c r="L212" s="5">
        <f t="shared" si="24"/>
        <v>0</v>
      </c>
      <c r="M212" s="5">
        <f t="shared" si="24"/>
        <v>0</v>
      </c>
      <c r="N212" s="5">
        <f t="shared" si="24"/>
        <v>0</v>
      </c>
      <c r="O212" s="5">
        <f t="shared" si="24"/>
        <v>0</v>
      </c>
      <c r="P212" s="5">
        <f t="shared" si="24"/>
        <v>0</v>
      </c>
      <c r="Q212" s="5">
        <f t="shared" si="24"/>
        <v>0</v>
      </c>
      <c r="R212" s="5">
        <f t="shared" si="24"/>
        <v>0</v>
      </c>
      <c r="S212" s="5">
        <f t="shared" si="24"/>
        <v>0</v>
      </c>
      <c r="T212" s="5">
        <f t="shared" si="24"/>
        <v>0</v>
      </c>
      <c r="U212" s="5">
        <f t="shared" si="24"/>
        <v>0</v>
      </c>
      <c r="V212" s="5">
        <f t="shared" si="24"/>
        <v>0</v>
      </c>
      <c r="W212" s="5">
        <f t="shared" si="24"/>
        <v>0</v>
      </c>
      <c r="X212" s="5">
        <f t="shared" si="24"/>
        <v>0</v>
      </c>
      <c r="Y212" s="5">
        <f t="shared" si="24"/>
        <v>0</v>
      </c>
      <c r="Z212" s="5">
        <f t="shared" si="24"/>
        <v>0</v>
      </c>
      <c r="AA212" s="5">
        <f t="shared" si="24"/>
        <v>0</v>
      </c>
      <c r="AB212" s="5">
        <f t="shared" si="24"/>
        <v>0</v>
      </c>
      <c r="AC212" s="5">
        <f t="shared" si="24"/>
        <v>0</v>
      </c>
      <c r="AD212" s="5">
        <f t="shared" si="24"/>
        <v>0</v>
      </c>
      <c r="AE212" s="5">
        <f t="shared" si="24"/>
        <v>0</v>
      </c>
      <c r="AF212" s="5">
        <f t="shared" si="24"/>
        <v>0</v>
      </c>
      <c r="AG212" s="5">
        <f t="shared" si="24"/>
        <v>0</v>
      </c>
      <c r="AH212" s="5">
        <f t="shared" si="24"/>
        <v>0</v>
      </c>
      <c r="AI212" s="5">
        <f t="shared" si="24"/>
        <v>0</v>
      </c>
      <c r="AJ212" s="5">
        <f t="shared" si="24"/>
        <v>0</v>
      </c>
      <c r="AK212" s="5">
        <f t="shared" si="24"/>
        <v>0</v>
      </c>
      <c r="AL212" s="5">
        <f t="shared" si="24"/>
        <v>0</v>
      </c>
      <c r="AM212" s="5">
        <f t="shared" si="24"/>
        <v>0</v>
      </c>
      <c r="AN212" s="5">
        <f t="shared" si="24"/>
        <v>0</v>
      </c>
      <c r="AO212" s="5">
        <f t="shared" si="24"/>
        <v>0</v>
      </c>
      <c r="AP212" s="5">
        <f t="shared" si="24"/>
        <v>0</v>
      </c>
      <c r="AQ212" s="5">
        <f t="shared" si="24"/>
        <v>0</v>
      </c>
      <c r="AR212" s="5">
        <f t="shared" si="24"/>
        <v>0</v>
      </c>
      <c r="AS212" s="5">
        <f t="shared" si="10"/>
        <v>0</v>
      </c>
      <c r="AT212" s="5">
        <f t="shared" si="21"/>
        <v>0</v>
      </c>
      <c r="AU212" s="5">
        <f t="shared" si="21"/>
        <v>0</v>
      </c>
      <c r="AV212" s="5">
        <f t="shared" si="21"/>
        <v>0</v>
      </c>
      <c r="AW212" s="5">
        <f t="shared" si="21"/>
        <v>0</v>
      </c>
      <c r="AX212" s="5">
        <f t="shared" si="21"/>
        <v>0</v>
      </c>
      <c r="AY212" s="5">
        <f t="shared" si="21"/>
        <v>0</v>
      </c>
      <c r="AZ212" s="5">
        <f t="shared" si="21"/>
        <v>0</v>
      </c>
      <c r="BA212" s="5">
        <f t="shared" si="21"/>
        <v>0</v>
      </c>
      <c r="BB212" s="5">
        <f t="shared" si="21"/>
        <v>0</v>
      </c>
      <c r="BC212" s="5">
        <f t="shared" si="21"/>
        <v>0</v>
      </c>
      <c r="BD212" s="5"/>
      <c r="BE212" s="5"/>
      <c r="BF212" s="5"/>
      <c r="BG212" s="5"/>
      <c r="BH212" s="5"/>
      <c r="BI212" s="5"/>
      <c r="BJ212" s="5"/>
    </row>
    <row r="213" spans="2:62" hidden="1">
      <c r="B213">
        <f t="shared" si="22"/>
        <v>660</v>
      </c>
      <c r="C213" t="str">
        <f t="shared" si="22"/>
        <v>DESHERBAT</v>
      </c>
      <c r="D213" t="str">
        <f t="shared" si="22"/>
        <v>Desherbat manual 6,5h/1.000  m2</v>
      </c>
      <c r="E213" s="82">
        <f t="shared" si="22"/>
        <v>2500</v>
      </c>
      <c r="F213" s="5">
        <f t="shared" si="24"/>
        <v>0</v>
      </c>
      <c r="G213" s="5">
        <f t="shared" si="24"/>
        <v>0</v>
      </c>
      <c r="H213" s="5">
        <f t="shared" si="24"/>
        <v>0</v>
      </c>
      <c r="I213" s="5">
        <f t="shared" si="24"/>
        <v>0</v>
      </c>
      <c r="J213" s="5">
        <f t="shared" si="24"/>
        <v>0</v>
      </c>
      <c r="K213" s="5">
        <f t="shared" si="24"/>
        <v>0</v>
      </c>
      <c r="L213" s="5">
        <f t="shared" si="24"/>
        <v>0</v>
      </c>
      <c r="M213" s="5">
        <f t="shared" si="24"/>
        <v>0</v>
      </c>
      <c r="N213" s="5">
        <f t="shared" si="24"/>
        <v>0</v>
      </c>
      <c r="O213" s="5">
        <f t="shared" si="24"/>
        <v>0</v>
      </c>
      <c r="P213" s="5">
        <f t="shared" si="24"/>
        <v>0</v>
      </c>
      <c r="Q213" s="5">
        <f t="shared" si="24"/>
        <v>0</v>
      </c>
      <c r="R213" s="5">
        <f t="shared" si="24"/>
        <v>0</v>
      </c>
      <c r="S213" s="5">
        <f t="shared" si="24"/>
        <v>0</v>
      </c>
      <c r="T213" s="5">
        <f t="shared" si="24"/>
        <v>0</v>
      </c>
      <c r="U213" s="5">
        <f t="shared" si="24"/>
        <v>0</v>
      </c>
      <c r="V213" s="5">
        <f t="shared" si="24"/>
        <v>0</v>
      </c>
      <c r="W213" s="5">
        <f t="shared" si="24"/>
        <v>0</v>
      </c>
      <c r="X213" s="5">
        <f t="shared" si="24"/>
        <v>0</v>
      </c>
      <c r="Y213" s="5">
        <f t="shared" si="24"/>
        <v>0</v>
      </c>
      <c r="Z213" s="5">
        <f t="shared" si="24"/>
        <v>0</v>
      </c>
      <c r="AA213" s="5">
        <f t="shared" si="24"/>
        <v>0</v>
      </c>
      <c r="AB213" s="5">
        <f t="shared" si="24"/>
        <v>0</v>
      </c>
      <c r="AC213" s="5">
        <f t="shared" si="24"/>
        <v>0</v>
      </c>
      <c r="AD213" s="5">
        <f t="shared" si="24"/>
        <v>0</v>
      </c>
      <c r="AE213" s="5">
        <f t="shared" si="24"/>
        <v>0</v>
      </c>
      <c r="AF213" s="5">
        <f t="shared" si="24"/>
        <v>0</v>
      </c>
      <c r="AG213" s="5">
        <f t="shared" si="24"/>
        <v>0</v>
      </c>
      <c r="AH213" s="5">
        <f t="shared" si="24"/>
        <v>0</v>
      </c>
      <c r="AI213" s="5">
        <f t="shared" si="24"/>
        <v>0</v>
      </c>
      <c r="AJ213" s="5">
        <f t="shared" si="24"/>
        <v>0</v>
      </c>
      <c r="AK213" s="5">
        <f t="shared" si="24"/>
        <v>0</v>
      </c>
      <c r="AL213" s="5">
        <f t="shared" si="24"/>
        <v>0</v>
      </c>
      <c r="AM213" s="5">
        <f t="shared" si="24"/>
        <v>0</v>
      </c>
      <c r="AN213" s="5">
        <f t="shared" si="24"/>
        <v>0</v>
      </c>
      <c r="AO213" s="5">
        <f t="shared" si="24"/>
        <v>0</v>
      </c>
      <c r="AP213" s="5">
        <f t="shared" si="24"/>
        <v>0</v>
      </c>
      <c r="AQ213" s="5">
        <f t="shared" si="24"/>
        <v>0</v>
      </c>
      <c r="AR213" s="5">
        <f t="shared" si="24"/>
        <v>0</v>
      </c>
      <c r="AS213" s="5">
        <f t="shared" si="10"/>
        <v>0</v>
      </c>
      <c r="AT213" s="5">
        <f t="shared" si="21"/>
        <v>0</v>
      </c>
      <c r="AU213" s="5">
        <f t="shared" si="21"/>
        <v>0</v>
      </c>
      <c r="AV213" s="5">
        <f t="shared" si="21"/>
        <v>0</v>
      </c>
      <c r="AW213" s="5">
        <f t="shared" si="21"/>
        <v>0</v>
      </c>
      <c r="AX213" s="5">
        <f t="shared" si="21"/>
        <v>0</v>
      </c>
      <c r="AY213" s="5">
        <f t="shared" si="21"/>
        <v>0</v>
      </c>
      <c r="AZ213" s="5">
        <f t="shared" si="21"/>
        <v>0</v>
      </c>
      <c r="BA213" s="5">
        <f t="shared" si="21"/>
        <v>0</v>
      </c>
      <c r="BB213" s="5">
        <f t="shared" si="21"/>
        <v>0</v>
      </c>
      <c r="BC213" s="5">
        <f t="shared" si="21"/>
        <v>0</v>
      </c>
      <c r="BD213" s="5"/>
      <c r="BE213" s="5"/>
      <c r="BF213" s="5"/>
      <c r="BG213" s="5"/>
      <c r="BH213" s="5"/>
      <c r="BI213" s="5"/>
      <c r="BJ213" s="5"/>
    </row>
    <row r="214" spans="2:62" hidden="1">
      <c r="B214">
        <f t="shared" si="22"/>
        <v>670</v>
      </c>
      <c r="C214" t="str">
        <f t="shared" si="22"/>
        <v>DESHERBAT</v>
      </c>
      <c r="D214" t="str">
        <f t="shared" si="22"/>
        <v>Calçar-desherbar</v>
      </c>
      <c r="E214" s="82">
        <f t="shared" si="22"/>
        <v>2500</v>
      </c>
      <c r="F214" s="5">
        <f t="shared" si="24"/>
        <v>0</v>
      </c>
      <c r="G214" s="5">
        <f t="shared" si="24"/>
        <v>0</v>
      </c>
      <c r="H214" s="5">
        <f t="shared" si="24"/>
        <v>0</v>
      </c>
      <c r="I214" s="5">
        <f t="shared" si="24"/>
        <v>0</v>
      </c>
      <c r="J214" s="5">
        <f t="shared" si="24"/>
        <v>0</v>
      </c>
      <c r="K214" s="5">
        <f t="shared" si="24"/>
        <v>0</v>
      </c>
      <c r="L214" s="5">
        <f t="shared" si="24"/>
        <v>0</v>
      </c>
      <c r="M214" s="5">
        <f t="shared" si="24"/>
        <v>0</v>
      </c>
      <c r="N214" s="5">
        <f t="shared" si="24"/>
        <v>0</v>
      </c>
      <c r="O214" s="5">
        <f t="shared" si="24"/>
        <v>0</v>
      </c>
      <c r="P214" s="5">
        <f t="shared" si="24"/>
        <v>0</v>
      </c>
      <c r="Q214" s="5">
        <f t="shared" si="24"/>
        <v>0</v>
      </c>
      <c r="R214" s="5">
        <f t="shared" si="24"/>
        <v>0</v>
      </c>
      <c r="S214" s="5">
        <f t="shared" si="24"/>
        <v>0</v>
      </c>
      <c r="T214" s="5">
        <f t="shared" si="24"/>
        <v>0</v>
      </c>
      <c r="U214" s="5">
        <f t="shared" si="24"/>
        <v>0</v>
      </c>
      <c r="V214" s="5">
        <f t="shared" si="24"/>
        <v>0</v>
      </c>
      <c r="W214" s="5">
        <f t="shared" si="24"/>
        <v>0</v>
      </c>
      <c r="X214" s="5">
        <f t="shared" si="24"/>
        <v>0</v>
      </c>
      <c r="Y214" s="5">
        <f t="shared" si="24"/>
        <v>0</v>
      </c>
      <c r="Z214" s="5">
        <f t="shared" si="24"/>
        <v>0</v>
      </c>
      <c r="AA214" s="5">
        <f t="shared" si="24"/>
        <v>0</v>
      </c>
      <c r="AB214" s="5">
        <f t="shared" si="24"/>
        <v>0</v>
      </c>
      <c r="AC214" s="5">
        <f t="shared" si="24"/>
        <v>0</v>
      </c>
      <c r="AD214" s="5">
        <f t="shared" si="24"/>
        <v>0</v>
      </c>
      <c r="AE214" s="5">
        <f t="shared" si="24"/>
        <v>0</v>
      </c>
      <c r="AF214" s="5">
        <f t="shared" si="24"/>
        <v>0</v>
      </c>
      <c r="AG214" s="5">
        <f t="shared" si="24"/>
        <v>0</v>
      </c>
      <c r="AH214" s="5">
        <f t="shared" si="24"/>
        <v>0</v>
      </c>
      <c r="AI214" s="5">
        <f t="shared" si="24"/>
        <v>0</v>
      </c>
      <c r="AJ214" s="5">
        <f t="shared" si="24"/>
        <v>0</v>
      </c>
      <c r="AK214" s="5">
        <f t="shared" si="24"/>
        <v>0</v>
      </c>
      <c r="AL214" s="5">
        <f t="shared" si="24"/>
        <v>0</v>
      </c>
      <c r="AM214" s="5">
        <f t="shared" si="24"/>
        <v>0</v>
      </c>
      <c r="AN214" s="5">
        <f t="shared" si="24"/>
        <v>0</v>
      </c>
      <c r="AO214" s="5">
        <f t="shared" si="24"/>
        <v>0</v>
      </c>
      <c r="AP214" s="5">
        <f t="shared" si="24"/>
        <v>0</v>
      </c>
      <c r="AQ214" s="5">
        <f t="shared" si="24"/>
        <v>0</v>
      </c>
      <c r="AR214" s="5">
        <f t="shared" si="24"/>
        <v>0</v>
      </c>
      <c r="AS214" s="5">
        <f t="shared" si="10"/>
        <v>0</v>
      </c>
      <c r="AT214" s="5">
        <f t="shared" si="21"/>
        <v>0</v>
      </c>
      <c r="AU214" s="5">
        <f t="shared" si="21"/>
        <v>0</v>
      </c>
      <c r="AV214" s="5">
        <f t="shared" si="21"/>
        <v>0</v>
      </c>
      <c r="AW214" s="5">
        <f t="shared" si="21"/>
        <v>0</v>
      </c>
      <c r="AX214" s="5">
        <f t="shared" si="21"/>
        <v>0</v>
      </c>
      <c r="AY214" s="5">
        <f t="shared" si="21"/>
        <v>0</v>
      </c>
      <c r="AZ214" s="5">
        <f t="shared" si="21"/>
        <v>0</v>
      </c>
      <c r="BA214" s="5">
        <f t="shared" si="21"/>
        <v>0</v>
      </c>
      <c r="BB214" s="5">
        <f t="shared" si="21"/>
        <v>0</v>
      </c>
      <c r="BC214" s="5">
        <f t="shared" si="21"/>
        <v>0</v>
      </c>
      <c r="BD214" s="5"/>
      <c r="BE214" s="5"/>
      <c r="BF214" s="5"/>
      <c r="BG214" s="5"/>
      <c r="BH214" s="5"/>
      <c r="BI214" s="5"/>
      <c r="BJ214" s="5"/>
    </row>
    <row r="215" spans="2:62" hidden="1">
      <c r="B215">
        <f t="shared" si="22"/>
        <v>680</v>
      </c>
      <c r="C215" t="str">
        <f t="shared" si="22"/>
        <v>DESHERBAT</v>
      </c>
      <c r="D215" t="str">
        <f t="shared" si="22"/>
        <v>Col·locar plàstic a mà</v>
      </c>
      <c r="E215" s="82">
        <f t="shared" si="22"/>
        <v>2500</v>
      </c>
      <c r="F215" s="5">
        <f t="shared" si="24"/>
        <v>0</v>
      </c>
      <c r="G215" s="5">
        <f t="shared" si="24"/>
        <v>0</v>
      </c>
      <c r="H215" s="5">
        <f t="shared" si="24"/>
        <v>0</v>
      </c>
      <c r="I215" s="5">
        <f t="shared" si="24"/>
        <v>0</v>
      </c>
      <c r="J215" s="5">
        <f t="shared" si="24"/>
        <v>0</v>
      </c>
      <c r="K215" s="5">
        <f t="shared" si="24"/>
        <v>0</v>
      </c>
      <c r="L215" s="5">
        <f t="shared" si="24"/>
        <v>0</v>
      </c>
      <c r="M215" s="5">
        <f t="shared" si="24"/>
        <v>0</v>
      </c>
      <c r="N215" s="5">
        <f t="shared" si="24"/>
        <v>0</v>
      </c>
      <c r="O215" s="5">
        <f t="shared" si="24"/>
        <v>0</v>
      </c>
      <c r="P215" s="5">
        <f t="shared" si="24"/>
        <v>0</v>
      </c>
      <c r="Q215" s="5">
        <f t="shared" si="24"/>
        <v>0</v>
      </c>
      <c r="R215" s="5">
        <f t="shared" si="24"/>
        <v>0</v>
      </c>
      <c r="S215" s="5">
        <f t="shared" si="24"/>
        <v>0</v>
      </c>
      <c r="T215" s="5">
        <f t="shared" si="24"/>
        <v>0</v>
      </c>
      <c r="U215" s="5">
        <f t="shared" si="24"/>
        <v>0</v>
      </c>
      <c r="V215" s="5">
        <f t="shared" si="24"/>
        <v>0</v>
      </c>
      <c r="W215" s="5">
        <f t="shared" si="24"/>
        <v>0</v>
      </c>
      <c r="X215" s="5">
        <f t="shared" si="24"/>
        <v>0</v>
      </c>
      <c r="Y215" s="5">
        <f t="shared" si="24"/>
        <v>0</v>
      </c>
      <c r="Z215" s="5">
        <f t="shared" si="24"/>
        <v>0</v>
      </c>
      <c r="AA215" s="5">
        <f t="shared" si="24"/>
        <v>0</v>
      </c>
      <c r="AB215" s="5">
        <f t="shared" si="24"/>
        <v>0</v>
      </c>
      <c r="AC215" s="5">
        <f t="shared" si="24"/>
        <v>0</v>
      </c>
      <c r="AD215" s="5">
        <f t="shared" si="24"/>
        <v>0</v>
      </c>
      <c r="AE215" s="5">
        <f t="shared" si="24"/>
        <v>0</v>
      </c>
      <c r="AF215" s="5">
        <f t="shared" si="24"/>
        <v>0</v>
      </c>
      <c r="AG215" s="5">
        <f t="shared" si="24"/>
        <v>0</v>
      </c>
      <c r="AH215" s="5">
        <f t="shared" si="24"/>
        <v>0</v>
      </c>
      <c r="AI215" s="5">
        <f t="shared" si="24"/>
        <v>0</v>
      </c>
      <c r="AJ215" s="5">
        <f t="shared" si="24"/>
        <v>0</v>
      </c>
      <c r="AK215" s="5">
        <f t="shared" si="24"/>
        <v>0</v>
      </c>
      <c r="AL215" s="5">
        <f t="shared" si="24"/>
        <v>0</v>
      </c>
      <c r="AM215" s="5">
        <f t="shared" si="24"/>
        <v>0</v>
      </c>
      <c r="AN215" s="5">
        <f t="shared" si="24"/>
        <v>0</v>
      </c>
      <c r="AO215" s="5">
        <f t="shared" si="24"/>
        <v>0</v>
      </c>
      <c r="AP215" s="5">
        <f t="shared" si="24"/>
        <v>0</v>
      </c>
      <c r="AQ215" s="5">
        <f t="shared" si="24"/>
        <v>0</v>
      </c>
      <c r="AR215" s="5">
        <f t="shared" si="24"/>
        <v>0</v>
      </c>
      <c r="AS215" s="5">
        <f t="shared" si="10"/>
        <v>0</v>
      </c>
      <c r="AT215" s="5">
        <f t="shared" si="21"/>
        <v>0</v>
      </c>
      <c r="AU215" s="5">
        <f t="shared" si="21"/>
        <v>0</v>
      </c>
      <c r="AV215" s="5">
        <f t="shared" si="21"/>
        <v>0</v>
      </c>
      <c r="AW215" s="5">
        <f t="shared" si="21"/>
        <v>0</v>
      </c>
      <c r="AX215" s="5">
        <f t="shared" si="21"/>
        <v>0</v>
      </c>
      <c r="AY215" s="5">
        <f t="shared" si="21"/>
        <v>0</v>
      </c>
      <c r="AZ215" s="5">
        <f t="shared" si="21"/>
        <v>0</v>
      </c>
      <c r="BA215" s="5">
        <f t="shared" si="21"/>
        <v>0</v>
      </c>
      <c r="BB215" s="5">
        <f t="shared" si="21"/>
        <v>0</v>
      </c>
      <c r="BC215" s="5">
        <f t="shared" si="21"/>
        <v>0</v>
      </c>
      <c r="BD215" s="5"/>
      <c r="BE215" s="5"/>
      <c r="BF215" s="5"/>
      <c r="BG215" s="5"/>
      <c r="BH215" s="5"/>
      <c r="BI215" s="5"/>
      <c r="BJ215" s="5"/>
    </row>
    <row r="216" spans="2:62" hidden="1">
      <c r="B216">
        <f t="shared" si="22"/>
        <v>710</v>
      </c>
      <c r="C216" t="str">
        <f t="shared" si="22"/>
        <v xml:space="preserve">ALTRES OPERACIONS </v>
      </c>
      <c r="D216" t="str">
        <f t="shared" si="22"/>
        <v>Clavar i lligar canyes manual</v>
      </c>
      <c r="E216" s="82">
        <f t="shared" si="22"/>
        <v>2500</v>
      </c>
      <c r="F216" s="5">
        <f t="shared" si="24"/>
        <v>0</v>
      </c>
      <c r="G216" s="5">
        <f t="shared" si="24"/>
        <v>0</v>
      </c>
      <c r="H216" s="5">
        <f t="shared" si="24"/>
        <v>0</v>
      </c>
      <c r="I216" s="5">
        <f t="shared" si="24"/>
        <v>0</v>
      </c>
      <c r="J216" s="5">
        <f t="shared" si="24"/>
        <v>0</v>
      </c>
      <c r="K216" s="5">
        <f t="shared" si="24"/>
        <v>0</v>
      </c>
      <c r="L216" s="5">
        <f t="shared" si="24"/>
        <v>0</v>
      </c>
      <c r="M216" s="5">
        <f t="shared" si="24"/>
        <v>0</v>
      </c>
      <c r="N216" s="5">
        <f t="shared" si="24"/>
        <v>0</v>
      </c>
      <c r="O216" s="5">
        <f t="shared" si="24"/>
        <v>0</v>
      </c>
      <c r="P216" s="5">
        <f t="shared" si="24"/>
        <v>0</v>
      </c>
      <c r="Q216" s="5">
        <f t="shared" si="24"/>
        <v>0</v>
      </c>
      <c r="R216" s="5">
        <f t="shared" si="24"/>
        <v>0</v>
      </c>
      <c r="S216" s="5">
        <f t="shared" si="24"/>
        <v>0</v>
      </c>
      <c r="T216" s="5">
        <f t="shared" si="24"/>
        <v>0</v>
      </c>
      <c r="U216" s="5">
        <f t="shared" si="24"/>
        <v>0</v>
      </c>
      <c r="V216" s="5">
        <f t="shared" si="24"/>
        <v>0</v>
      </c>
      <c r="W216" s="5">
        <f t="shared" si="24"/>
        <v>0</v>
      </c>
      <c r="X216" s="5">
        <f t="shared" si="24"/>
        <v>0</v>
      </c>
      <c r="Y216" s="5">
        <f t="shared" si="24"/>
        <v>0</v>
      </c>
      <c r="Z216" s="5">
        <f t="shared" si="24"/>
        <v>0</v>
      </c>
      <c r="AA216" s="5">
        <f t="shared" si="24"/>
        <v>0</v>
      </c>
      <c r="AB216" s="5">
        <f t="shared" si="24"/>
        <v>0</v>
      </c>
      <c r="AC216" s="5">
        <f t="shared" si="24"/>
        <v>0</v>
      </c>
      <c r="AD216" s="5">
        <f t="shared" si="24"/>
        <v>0</v>
      </c>
      <c r="AE216" s="5">
        <f t="shared" si="24"/>
        <v>0</v>
      </c>
      <c r="AF216" s="5">
        <f t="shared" si="24"/>
        <v>0</v>
      </c>
      <c r="AG216" s="5">
        <f t="shared" si="24"/>
        <v>0</v>
      </c>
      <c r="AH216" s="5">
        <f t="shared" si="24"/>
        <v>0</v>
      </c>
      <c r="AI216" s="5">
        <f t="shared" si="24"/>
        <v>0</v>
      </c>
      <c r="AJ216" s="5">
        <f t="shared" si="24"/>
        <v>0</v>
      </c>
      <c r="AK216" s="5">
        <f t="shared" si="24"/>
        <v>0</v>
      </c>
      <c r="AL216" s="5">
        <f t="shared" si="24"/>
        <v>0</v>
      </c>
      <c r="AM216" s="5">
        <f t="shared" si="24"/>
        <v>0</v>
      </c>
      <c r="AN216" s="5">
        <f t="shared" si="24"/>
        <v>0</v>
      </c>
      <c r="AO216" s="5">
        <f t="shared" si="24"/>
        <v>0</v>
      </c>
      <c r="AP216" s="5">
        <f t="shared" si="24"/>
        <v>0</v>
      </c>
      <c r="AQ216" s="5">
        <f t="shared" si="24"/>
        <v>0</v>
      </c>
      <c r="AR216" s="5">
        <f t="shared" si="24"/>
        <v>0</v>
      </c>
      <c r="AS216" s="5">
        <f t="shared" si="10"/>
        <v>0</v>
      </c>
      <c r="AT216" s="5">
        <f t="shared" si="21"/>
        <v>0</v>
      </c>
      <c r="AU216" s="5">
        <f t="shared" si="21"/>
        <v>0</v>
      </c>
      <c r="AV216" s="5">
        <f t="shared" si="21"/>
        <v>0</v>
      </c>
      <c r="AW216" s="5">
        <f t="shared" si="21"/>
        <v>0</v>
      </c>
      <c r="AX216" s="5">
        <f t="shared" si="21"/>
        <v>0</v>
      </c>
      <c r="AY216" s="5">
        <f t="shared" si="21"/>
        <v>0</v>
      </c>
      <c r="AZ216" s="5">
        <f t="shared" si="21"/>
        <v>0</v>
      </c>
      <c r="BA216" s="5">
        <f t="shared" si="21"/>
        <v>0</v>
      </c>
      <c r="BB216" s="5">
        <f t="shared" si="21"/>
        <v>0</v>
      </c>
      <c r="BC216" s="5">
        <f t="shared" si="21"/>
        <v>0</v>
      </c>
      <c r="BD216" s="5"/>
      <c r="BE216" s="5"/>
      <c r="BF216" s="5"/>
      <c r="BG216" s="5"/>
      <c r="BH216" s="5"/>
      <c r="BI216" s="5"/>
      <c r="BJ216" s="5"/>
    </row>
    <row r="217" spans="2:62" hidden="1">
      <c r="B217">
        <f t="shared" si="22"/>
        <v>720</v>
      </c>
      <c r="C217" t="str">
        <f t="shared" si="22"/>
        <v xml:space="preserve">ALTRES OPERACIONS </v>
      </c>
      <c r="D217" t="str">
        <f t="shared" si="22"/>
        <v>Esporgar i lligar tomaqueres</v>
      </c>
      <c r="E217" s="82">
        <f t="shared" si="22"/>
        <v>2500</v>
      </c>
      <c r="F217" s="5">
        <f t="shared" si="24"/>
        <v>0</v>
      </c>
      <c r="G217" s="5">
        <f t="shared" si="24"/>
        <v>0</v>
      </c>
      <c r="H217" s="5">
        <f t="shared" si="24"/>
        <v>0</v>
      </c>
      <c r="I217" s="5">
        <f t="shared" si="24"/>
        <v>0</v>
      </c>
      <c r="J217" s="5">
        <f t="shared" si="24"/>
        <v>0</v>
      </c>
      <c r="K217" s="5">
        <f t="shared" si="24"/>
        <v>0</v>
      </c>
      <c r="L217" s="5">
        <f t="shared" si="24"/>
        <v>0</v>
      </c>
      <c r="M217" s="5">
        <f t="shared" si="24"/>
        <v>0</v>
      </c>
      <c r="N217" s="5">
        <f t="shared" si="24"/>
        <v>0</v>
      </c>
      <c r="O217" s="5">
        <f t="shared" si="24"/>
        <v>0</v>
      </c>
      <c r="P217" s="5">
        <f t="shared" si="24"/>
        <v>0</v>
      </c>
      <c r="Q217" s="5">
        <f t="shared" si="24"/>
        <v>0</v>
      </c>
      <c r="R217" s="5">
        <f t="shared" si="24"/>
        <v>0</v>
      </c>
      <c r="S217" s="5">
        <f t="shared" si="24"/>
        <v>0</v>
      </c>
      <c r="T217" s="5">
        <f t="shared" si="24"/>
        <v>0</v>
      </c>
      <c r="U217" s="5">
        <f t="shared" si="24"/>
        <v>0</v>
      </c>
      <c r="V217" s="5">
        <f t="shared" si="24"/>
        <v>0</v>
      </c>
      <c r="W217" s="5">
        <f t="shared" si="24"/>
        <v>0</v>
      </c>
      <c r="X217" s="5">
        <f t="shared" si="24"/>
        <v>0</v>
      </c>
      <c r="Y217" s="5">
        <f t="shared" si="24"/>
        <v>0</v>
      </c>
      <c r="Z217" s="5">
        <f t="shared" si="24"/>
        <v>0</v>
      </c>
      <c r="AA217" s="5">
        <f t="shared" si="24"/>
        <v>0</v>
      </c>
      <c r="AB217" s="5">
        <f t="shared" si="24"/>
        <v>0</v>
      </c>
      <c r="AC217" s="5">
        <f t="shared" si="24"/>
        <v>0</v>
      </c>
      <c r="AD217" s="5">
        <f t="shared" si="24"/>
        <v>0</v>
      </c>
      <c r="AE217" s="5">
        <f t="shared" si="24"/>
        <v>0</v>
      </c>
      <c r="AF217" s="5">
        <f t="shared" si="24"/>
        <v>0</v>
      </c>
      <c r="AG217" s="5">
        <f t="shared" si="24"/>
        <v>0</v>
      </c>
      <c r="AH217" s="5">
        <f t="shared" si="24"/>
        <v>0</v>
      </c>
      <c r="AI217" s="5">
        <f t="shared" si="24"/>
        <v>0</v>
      </c>
      <c r="AJ217" s="5">
        <f t="shared" si="24"/>
        <v>0</v>
      </c>
      <c r="AK217" s="5">
        <f t="shared" si="24"/>
        <v>0</v>
      </c>
      <c r="AL217" s="5">
        <f t="shared" si="24"/>
        <v>0</v>
      </c>
      <c r="AM217" s="5">
        <f t="shared" si="24"/>
        <v>0</v>
      </c>
      <c r="AN217" s="5">
        <f t="shared" si="24"/>
        <v>0</v>
      </c>
      <c r="AO217" s="5">
        <f t="shared" si="24"/>
        <v>0</v>
      </c>
      <c r="AP217" s="5">
        <f t="shared" si="24"/>
        <v>0</v>
      </c>
      <c r="AQ217" s="5">
        <f t="shared" si="24"/>
        <v>0</v>
      </c>
      <c r="AR217" s="5">
        <f t="shared" si="24"/>
        <v>0</v>
      </c>
      <c r="AS217" s="5">
        <f t="shared" si="10"/>
        <v>0</v>
      </c>
      <c r="AT217" s="5">
        <f t="shared" si="21"/>
        <v>0</v>
      </c>
      <c r="AU217" s="5">
        <f t="shared" si="21"/>
        <v>0</v>
      </c>
      <c r="AV217" s="5">
        <f t="shared" si="21"/>
        <v>0</v>
      </c>
      <c r="AW217" s="5">
        <f t="shared" si="21"/>
        <v>0</v>
      </c>
      <c r="AX217" s="5">
        <f t="shared" si="21"/>
        <v>0</v>
      </c>
      <c r="AY217" s="5">
        <f t="shared" si="21"/>
        <v>0</v>
      </c>
      <c r="AZ217" s="5">
        <f t="shared" si="21"/>
        <v>0</v>
      </c>
      <c r="BA217" s="5">
        <f t="shared" si="21"/>
        <v>0</v>
      </c>
      <c r="BB217" s="5">
        <f t="shared" si="21"/>
        <v>0</v>
      </c>
      <c r="BC217" s="5">
        <f t="shared" si="21"/>
        <v>0</v>
      </c>
      <c r="BD217" s="5"/>
      <c r="BE217" s="5"/>
      <c r="BF217" s="5"/>
      <c r="BG217" s="5"/>
      <c r="BH217" s="5"/>
      <c r="BI217" s="5"/>
      <c r="BJ217" s="5"/>
    </row>
    <row r="218" spans="2:62" hidden="1">
      <c r="B218">
        <f t="shared" si="22"/>
        <v>730</v>
      </c>
      <c r="C218" t="str">
        <f t="shared" si="22"/>
        <v xml:space="preserve">ALTRES OPERACIONS </v>
      </c>
      <c r="D218" t="str">
        <f t="shared" si="22"/>
        <v>Renda de la terra</v>
      </c>
      <c r="E218" s="82">
        <f t="shared" si="22"/>
        <v>2500</v>
      </c>
      <c r="F218" s="5">
        <f t="shared" si="24"/>
        <v>0</v>
      </c>
      <c r="G218" s="5">
        <f t="shared" si="24"/>
        <v>0</v>
      </c>
      <c r="H218" s="5">
        <f t="shared" si="24"/>
        <v>0</v>
      </c>
      <c r="I218" s="5">
        <f t="shared" si="24"/>
        <v>0</v>
      </c>
      <c r="J218" s="5">
        <f t="shared" si="24"/>
        <v>0</v>
      </c>
      <c r="K218" s="5">
        <f t="shared" si="24"/>
        <v>0</v>
      </c>
      <c r="L218" s="5">
        <f t="shared" si="24"/>
        <v>0</v>
      </c>
      <c r="M218" s="5">
        <f t="shared" si="24"/>
        <v>0</v>
      </c>
      <c r="N218" s="5">
        <f t="shared" si="24"/>
        <v>0</v>
      </c>
      <c r="O218" s="5">
        <f t="shared" si="24"/>
        <v>0</v>
      </c>
      <c r="P218" s="5">
        <f t="shared" si="24"/>
        <v>0</v>
      </c>
      <c r="Q218" s="5">
        <f t="shared" si="24"/>
        <v>0</v>
      </c>
      <c r="R218" s="5">
        <f t="shared" si="24"/>
        <v>0</v>
      </c>
      <c r="S218" s="5">
        <f t="shared" si="24"/>
        <v>0</v>
      </c>
      <c r="T218" s="5">
        <f t="shared" si="24"/>
        <v>0</v>
      </c>
      <c r="U218" s="5">
        <f t="shared" si="24"/>
        <v>0</v>
      </c>
      <c r="V218" s="5">
        <f t="shared" si="24"/>
        <v>0</v>
      </c>
      <c r="W218" s="5">
        <f t="shared" si="24"/>
        <v>0</v>
      </c>
      <c r="X218" s="5">
        <f t="shared" si="24"/>
        <v>0</v>
      </c>
      <c r="Y218" s="5">
        <f t="shared" si="24"/>
        <v>0</v>
      </c>
      <c r="Z218" s="5">
        <f t="shared" si="24"/>
        <v>0</v>
      </c>
      <c r="AA218" s="5">
        <f t="shared" ref="AA218:AR218" si="25">+AA93*AA$49*$E$4/$E218</f>
        <v>0</v>
      </c>
      <c r="AB218" s="5">
        <f t="shared" si="25"/>
        <v>0</v>
      </c>
      <c r="AC218" s="5">
        <f t="shared" si="25"/>
        <v>0</v>
      </c>
      <c r="AD218" s="5">
        <f t="shared" si="25"/>
        <v>0</v>
      </c>
      <c r="AE218" s="5">
        <f t="shared" si="25"/>
        <v>0</v>
      </c>
      <c r="AF218" s="5">
        <f t="shared" si="25"/>
        <v>0</v>
      </c>
      <c r="AG218" s="5">
        <f t="shared" si="25"/>
        <v>0</v>
      </c>
      <c r="AH218" s="5">
        <f t="shared" si="25"/>
        <v>0</v>
      </c>
      <c r="AI218" s="5">
        <f t="shared" si="25"/>
        <v>0</v>
      </c>
      <c r="AJ218" s="5">
        <f t="shared" si="25"/>
        <v>0</v>
      </c>
      <c r="AK218" s="5">
        <f t="shared" si="25"/>
        <v>0</v>
      </c>
      <c r="AL218" s="5">
        <f t="shared" si="25"/>
        <v>0</v>
      </c>
      <c r="AM218" s="5">
        <f t="shared" si="25"/>
        <v>0</v>
      </c>
      <c r="AN218" s="5">
        <f t="shared" si="25"/>
        <v>0</v>
      </c>
      <c r="AO218" s="5">
        <f t="shared" si="25"/>
        <v>0</v>
      </c>
      <c r="AP218" s="5">
        <f t="shared" si="25"/>
        <v>0</v>
      </c>
      <c r="AQ218" s="5">
        <f t="shared" si="25"/>
        <v>0</v>
      </c>
      <c r="AR218" s="5">
        <f t="shared" si="25"/>
        <v>0</v>
      </c>
      <c r="AS218" s="5">
        <f t="shared" si="10"/>
        <v>0</v>
      </c>
      <c r="AT218" s="5">
        <f t="shared" si="21"/>
        <v>0</v>
      </c>
      <c r="AU218" s="5">
        <f t="shared" si="21"/>
        <v>0</v>
      </c>
      <c r="AV218" s="5">
        <f t="shared" si="21"/>
        <v>0</v>
      </c>
      <c r="AW218" s="5">
        <f t="shared" si="21"/>
        <v>0</v>
      </c>
      <c r="AX218" s="5">
        <f t="shared" si="21"/>
        <v>0</v>
      </c>
      <c r="AY218" s="5">
        <f t="shared" si="21"/>
        <v>0</v>
      </c>
      <c r="AZ218" s="5">
        <f t="shared" si="21"/>
        <v>0</v>
      </c>
      <c r="BA218" s="5">
        <f t="shared" si="21"/>
        <v>0</v>
      </c>
      <c r="BB218" s="5">
        <f t="shared" si="21"/>
        <v>0</v>
      </c>
      <c r="BC218" s="5">
        <f t="shared" si="21"/>
        <v>0</v>
      </c>
      <c r="BD218" s="5"/>
      <c r="BE218" s="5"/>
      <c r="BF218" s="5"/>
      <c r="BG218" s="5"/>
      <c r="BH218" s="5"/>
      <c r="BI218" s="5"/>
      <c r="BJ218" s="5"/>
    </row>
    <row r="219" spans="2:62" hidden="1">
      <c r="B219">
        <f t="shared" si="22"/>
        <v>810</v>
      </c>
      <c r="C219" t="str">
        <f t="shared" si="22"/>
        <v>RECOL.LECCIÓ</v>
      </c>
      <c r="D219" t="str">
        <f t="shared" si="22"/>
        <v>Recol.lecció col</v>
      </c>
      <c r="E219" s="82">
        <f t="shared" si="22"/>
        <v>2500</v>
      </c>
      <c r="F219" s="5">
        <f t="shared" ref="F219:AR225" si="26">+F94*F$49*$E$4/$E219</f>
        <v>0</v>
      </c>
      <c r="G219" s="5">
        <f t="shared" si="26"/>
        <v>0</v>
      </c>
      <c r="H219" s="5">
        <f t="shared" si="26"/>
        <v>0</v>
      </c>
      <c r="I219" s="5">
        <f t="shared" si="26"/>
        <v>0</v>
      </c>
      <c r="J219" s="5">
        <f t="shared" si="26"/>
        <v>0</v>
      </c>
      <c r="K219" s="5">
        <f t="shared" si="26"/>
        <v>0</v>
      </c>
      <c r="L219" s="5">
        <f t="shared" si="26"/>
        <v>0</v>
      </c>
      <c r="M219" s="5">
        <f t="shared" si="26"/>
        <v>0</v>
      </c>
      <c r="N219" s="5">
        <f t="shared" si="26"/>
        <v>0</v>
      </c>
      <c r="O219" s="5">
        <f t="shared" si="26"/>
        <v>0</v>
      </c>
      <c r="P219" s="5">
        <f t="shared" si="26"/>
        <v>0</v>
      </c>
      <c r="Q219" s="5">
        <f t="shared" si="26"/>
        <v>0</v>
      </c>
      <c r="R219" s="5">
        <f t="shared" si="26"/>
        <v>0</v>
      </c>
      <c r="S219" s="5">
        <f t="shared" si="26"/>
        <v>0</v>
      </c>
      <c r="T219" s="5">
        <f t="shared" si="26"/>
        <v>0</v>
      </c>
      <c r="U219" s="5">
        <f t="shared" si="26"/>
        <v>0</v>
      </c>
      <c r="V219" s="5">
        <f t="shared" si="26"/>
        <v>0</v>
      </c>
      <c r="W219" s="5">
        <f t="shared" si="26"/>
        <v>0</v>
      </c>
      <c r="X219" s="5">
        <f t="shared" si="26"/>
        <v>0</v>
      </c>
      <c r="Y219" s="5">
        <f t="shared" si="26"/>
        <v>0</v>
      </c>
      <c r="Z219" s="5">
        <f t="shared" si="26"/>
        <v>0</v>
      </c>
      <c r="AA219" s="5">
        <f t="shared" si="26"/>
        <v>0</v>
      </c>
      <c r="AB219" s="5">
        <f t="shared" si="26"/>
        <v>0</v>
      </c>
      <c r="AC219" s="5">
        <f t="shared" si="26"/>
        <v>0</v>
      </c>
      <c r="AD219" s="5">
        <f t="shared" si="26"/>
        <v>0</v>
      </c>
      <c r="AE219" s="5">
        <f t="shared" si="26"/>
        <v>0</v>
      </c>
      <c r="AF219" s="5">
        <f t="shared" si="26"/>
        <v>0</v>
      </c>
      <c r="AG219" s="5">
        <f t="shared" si="26"/>
        <v>0</v>
      </c>
      <c r="AH219" s="5">
        <f t="shared" si="26"/>
        <v>0</v>
      </c>
      <c r="AI219" s="5">
        <f t="shared" si="26"/>
        <v>0</v>
      </c>
      <c r="AJ219" s="5">
        <f t="shared" si="26"/>
        <v>0</v>
      </c>
      <c r="AK219" s="5">
        <f t="shared" si="26"/>
        <v>0</v>
      </c>
      <c r="AL219" s="5">
        <f t="shared" si="26"/>
        <v>0</v>
      </c>
      <c r="AM219" s="5">
        <f t="shared" si="26"/>
        <v>0</v>
      </c>
      <c r="AN219" s="5">
        <f t="shared" si="26"/>
        <v>0</v>
      </c>
      <c r="AO219" s="5">
        <f t="shared" si="26"/>
        <v>0</v>
      </c>
      <c r="AP219" s="5">
        <f t="shared" si="26"/>
        <v>0</v>
      </c>
      <c r="AQ219" s="5">
        <f t="shared" si="26"/>
        <v>0</v>
      </c>
      <c r="AR219" s="5">
        <f t="shared" si="26"/>
        <v>0</v>
      </c>
      <c r="AS219" s="5">
        <f t="shared" si="10"/>
        <v>0</v>
      </c>
      <c r="AT219" s="5">
        <f t="shared" si="21"/>
        <v>0</v>
      </c>
      <c r="AU219" s="5">
        <f t="shared" si="21"/>
        <v>0</v>
      </c>
      <c r="AV219" s="5">
        <f t="shared" si="21"/>
        <v>0</v>
      </c>
      <c r="AW219" s="5">
        <f t="shared" si="21"/>
        <v>0</v>
      </c>
      <c r="AX219" s="5">
        <f t="shared" si="21"/>
        <v>0</v>
      </c>
      <c r="AY219" s="5">
        <f t="shared" si="21"/>
        <v>0</v>
      </c>
      <c r="AZ219" s="5">
        <f t="shared" si="21"/>
        <v>0</v>
      </c>
      <c r="BA219" s="5">
        <f t="shared" si="21"/>
        <v>0</v>
      </c>
      <c r="BB219" s="5">
        <f t="shared" si="21"/>
        <v>0</v>
      </c>
      <c r="BC219" s="5">
        <f t="shared" si="21"/>
        <v>0</v>
      </c>
      <c r="BD219" s="5"/>
      <c r="BE219" s="5"/>
      <c r="BF219" s="5"/>
      <c r="BG219" s="5"/>
      <c r="BH219" s="5"/>
      <c r="BI219" s="5"/>
      <c r="BJ219" s="5"/>
    </row>
    <row r="220" spans="2:62" hidden="1">
      <c r="B220">
        <f t="shared" si="22"/>
        <v>820</v>
      </c>
      <c r="C220" t="str">
        <f t="shared" si="22"/>
        <v>RECOL.LECCIÓ</v>
      </c>
      <c r="D220" t="str">
        <f t="shared" si="22"/>
        <v>Recol.lecció bròcoli</v>
      </c>
      <c r="E220" s="82">
        <f t="shared" si="22"/>
        <v>2500</v>
      </c>
      <c r="F220" s="5">
        <f t="shared" si="26"/>
        <v>0</v>
      </c>
      <c r="G220" s="5">
        <f t="shared" si="26"/>
        <v>0</v>
      </c>
      <c r="H220" s="5">
        <f t="shared" si="26"/>
        <v>0</v>
      </c>
      <c r="I220" s="5">
        <f t="shared" si="26"/>
        <v>0</v>
      </c>
      <c r="J220" s="5">
        <f t="shared" si="26"/>
        <v>0</v>
      </c>
      <c r="K220" s="5">
        <f t="shared" si="26"/>
        <v>0</v>
      </c>
      <c r="L220" s="5">
        <f t="shared" si="26"/>
        <v>0</v>
      </c>
      <c r="M220" s="5">
        <f t="shared" si="26"/>
        <v>0</v>
      </c>
      <c r="N220" s="5">
        <f t="shared" si="26"/>
        <v>0</v>
      </c>
      <c r="O220" s="5">
        <f t="shared" si="26"/>
        <v>0</v>
      </c>
      <c r="P220" s="5">
        <f t="shared" si="26"/>
        <v>0</v>
      </c>
      <c r="Q220" s="5">
        <f t="shared" si="26"/>
        <v>0</v>
      </c>
      <c r="R220" s="5">
        <f t="shared" si="26"/>
        <v>0</v>
      </c>
      <c r="S220" s="5">
        <f t="shared" si="26"/>
        <v>0</v>
      </c>
      <c r="T220" s="5">
        <f t="shared" si="26"/>
        <v>0</v>
      </c>
      <c r="U220" s="5">
        <f t="shared" si="26"/>
        <v>0</v>
      </c>
      <c r="V220" s="5">
        <f t="shared" si="26"/>
        <v>0</v>
      </c>
      <c r="W220" s="5">
        <f t="shared" si="26"/>
        <v>0</v>
      </c>
      <c r="X220" s="5">
        <f t="shared" si="26"/>
        <v>0</v>
      </c>
      <c r="Y220" s="5">
        <f t="shared" si="26"/>
        <v>0</v>
      </c>
      <c r="Z220" s="5">
        <f t="shared" si="26"/>
        <v>0</v>
      </c>
      <c r="AA220" s="5">
        <f t="shared" si="26"/>
        <v>0</v>
      </c>
      <c r="AB220" s="5">
        <f t="shared" si="26"/>
        <v>0</v>
      </c>
      <c r="AC220" s="5">
        <f t="shared" si="26"/>
        <v>0</v>
      </c>
      <c r="AD220" s="5">
        <f t="shared" si="26"/>
        <v>0</v>
      </c>
      <c r="AE220" s="5">
        <f t="shared" si="26"/>
        <v>0</v>
      </c>
      <c r="AF220" s="5">
        <f t="shared" si="26"/>
        <v>0</v>
      </c>
      <c r="AG220" s="5">
        <f t="shared" si="26"/>
        <v>0</v>
      </c>
      <c r="AH220" s="5">
        <f t="shared" si="26"/>
        <v>0</v>
      </c>
      <c r="AI220" s="5">
        <f t="shared" si="26"/>
        <v>0</v>
      </c>
      <c r="AJ220" s="5">
        <f t="shared" si="26"/>
        <v>0</v>
      </c>
      <c r="AK220" s="5">
        <f t="shared" si="26"/>
        <v>0</v>
      </c>
      <c r="AL220" s="5">
        <f t="shared" si="26"/>
        <v>0</v>
      </c>
      <c r="AM220" s="5">
        <f t="shared" si="26"/>
        <v>0</v>
      </c>
      <c r="AN220" s="5">
        <f t="shared" si="26"/>
        <v>0</v>
      </c>
      <c r="AO220" s="5">
        <f t="shared" si="26"/>
        <v>0</v>
      </c>
      <c r="AP220" s="5">
        <f t="shared" si="26"/>
        <v>0</v>
      </c>
      <c r="AQ220" s="5">
        <f t="shared" si="26"/>
        <v>0</v>
      </c>
      <c r="AR220" s="5">
        <f t="shared" si="26"/>
        <v>0</v>
      </c>
      <c r="AS220" s="5">
        <f t="shared" si="10"/>
        <v>0</v>
      </c>
      <c r="AT220" s="5">
        <f t="shared" si="21"/>
        <v>0</v>
      </c>
      <c r="AU220" s="5">
        <f t="shared" si="21"/>
        <v>0</v>
      </c>
      <c r="AV220" s="5">
        <f t="shared" si="21"/>
        <v>0</v>
      </c>
      <c r="AW220" s="5">
        <f t="shared" si="21"/>
        <v>0</v>
      </c>
      <c r="AX220" s="5">
        <f t="shared" si="21"/>
        <v>0</v>
      </c>
      <c r="AY220" s="5">
        <f t="shared" si="21"/>
        <v>0</v>
      </c>
      <c r="AZ220" s="5">
        <f t="shared" si="21"/>
        <v>0</v>
      </c>
      <c r="BA220" s="5">
        <f t="shared" si="21"/>
        <v>0</v>
      </c>
      <c r="BB220" s="5">
        <f t="shared" si="21"/>
        <v>0</v>
      </c>
      <c r="BC220" s="5">
        <f t="shared" si="21"/>
        <v>0</v>
      </c>
      <c r="BD220" s="5"/>
      <c r="BE220" s="5"/>
      <c r="BF220" s="5"/>
      <c r="BG220" s="5"/>
      <c r="BH220" s="5"/>
      <c r="BI220" s="5"/>
      <c r="BJ220" s="5"/>
    </row>
    <row r="221" spans="2:62" hidden="1">
      <c r="B221">
        <f t="shared" si="22"/>
        <v>830</v>
      </c>
      <c r="C221" t="str">
        <f t="shared" si="22"/>
        <v>RECOL.LECCIÓ</v>
      </c>
      <c r="D221" t="str">
        <f t="shared" si="22"/>
        <v>Recol.lecció calçot</v>
      </c>
      <c r="E221" s="82">
        <f t="shared" si="22"/>
        <v>2500</v>
      </c>
      <c r="F221" s="5">
        <f t="shared" si="26"/>
        <v>0</v>
      </c>
      <c r="G221" s="5">
        <f t="shared" si="26"/>
        <v>0</v>
      </c>
      <c r="H221" s="5">
        <f t="shared" si="26"/>
        <v>0</v>
      </c>
      <c r="I221" s="5">
        <f t="shared" si="26"/>
        <v>0</v>
      </c>
      <c r="J221" s="5">
        <f t="shared" si="26"/>
        <v>0</v>
      </c>
      <c r="K221" s="5">
        <f t="shared" si="26"/>
        <v>0</v>
      </c>
      <c r="L221" s="5">
        <f t="shared" si="26"/>
        <v>0</v>
      </c>
      <c r="M221" s="5">
        <f t="shared" si="26"/>
        <v>0</v>
      </c>
      <c r="N221" s="5">
        <f t="shared" si="26"/>
        <v>0</v>
      </c>
      <c r="O221" s="5">
        <f t="shared" si="26"/>
        <v>0</v>
      </c>
      <c r="P221" s="5">
        <f t="shared" si="26"/>
        <v>0</v>
      </c>
      <c r="Q221" s="5">
        <f t="shared" si="26"/>
        <v>0</v>
      </c>
      <c r="R221" s="5">
        <f t="shared" si="26"/>
        <v>0</v>
      </c>
      <c r="S221" s="5">
        <f t="shared" si="26"/>
        <v>0</v>
      </c>
      <c r="T221" s="5">
        <f t="shared" si="26"/>
        <v>0</v>
      </c>
      <c r="U221" s="5">
        <f t="shared" si="26"/>
        <v>0</v>
      </c>
      <c r="V221" s="5">
        <f t="shared" si="26"/>
        <v>0</v>
      </c>
      <c r="W221" s="5">
        <f t="shared" si="26"/>
        <v>0</v>
      </c>
      <c r="X221" s="5">
        <f t="shared" si="26"/>
        <v>0</v>
      </c>
      <c r="Y221" s="5">
        <f t="shared" si="26"/>
        <v>0</v>
      </c>
      <c r="Z221" s="5">
        <f t="shared" si="26"/>
        <v>0</v>
      </c>
      <c r="AA221" s="5">
        <f t="shared" si="26"/>
        <v>0</v>
      </c>
      <c r="AB221" s="5">
        <f t="shared" si="26"/>
        <v>0</v>
      </c>
      <c r="AC221" s="5">
        <f t="shared" si="26"/>
        <v>0</v>
      </c>
      <c r="AD221" s="5">
        <f t="shared" si="26"/>
        <v>0</v>
      </c>
      <c r="AE221" s="5">
        <f t="shared" si="26"/>
        <v>0</v>
      </c>
      <c r="AF221" s="5">
        <f t="shared" si="26"/>
        <v>0</v>
      </c>
      <c r="AG221" s="5">
        <f t="shared" si="26"/>
        <v>0</v>
      </c>
      <c r="AH221" s="5">
        <f t="shared" si="26"/>
        <v>0</v>
      </c>
      <c r="AI221" s="5">
        <f t="shared" si="26"/>
        <v>0</v>
      </c>
      <c r="AJ221" s="5">
        <f t="shared" si="26"/>
        <v>0</v>
      </c>
      <c r="AK221" s="5">
        <f t="shared" si="26"/>
        <v>0</v>
      </c>
      <c r="AL221" s="5">
        <f t="shared" si="26"/>
        <v>0</v>
      </c>
      <c r="AM221" s="5">
        <f t="shared" si="26"/>
        <v>0</v>
      </c>
      <c r="AN221" s="5">
        <f t="shared" si="26"/>
        <v>0</v>
      </c>
      <c r="AO221" s="5">
        <f t="shared" si="26"/>
        <v>0</v>
      </c>
      <c r="AP221" s="5">
        <f t="shared" si="26"/>
        <v>0</v>
      </c>
      <c r="AQ221" s="5">
        <f t="shared" si="26"/>
        <v>0</v>
      </c>
      <c r="AR221" s="5">
        <f t="shared" si="26"/>
        <v>0</v>
      </c>
      <c r="AS221" s="5">
        <f t="shared" si="10"/>
        <v>0</v>
      </c>
      <c r="AT221" s="5">
        <f t="shared" si="21"/>
        <v>0</v>
      </c>
      <c r="AU221" s="5">
        <f t="shared" si="21"/>
        <v>0</v>
      </c>
      <c r="AV221" s="5">
        <f t="shared" si="21"/>
        <v>0</v>
      </c>
      <c r="AW221" s="5">
        <f t="shared" si="21"/>
        <v>0</v>
      </c>
      <c r="AX221" s="5">
        <f t="shared" si="21"/>
        <v>0</v>
      </c>
      <c r="AY221" s="5">
        <f t="shared" si="21"/>
        <v>0</v>
      </c>
      <c r="AZ221" s="5">
        <f t="shared" si="21"/>
        <v>0</v>
      </c>
      <c r="BA221" s="5">
        <f t="shared" si="21"/>
        <v>0</v>
      </c>
      <c r="BB221" s="5">
        <f t="shared" si="21"/>
        <v>0</v>
      </c>
      <c r="BC221" s="5">
        <f t="shared" si="21"/>
        <v>0</v>
      </c>
      <c r="BD221" s="5"/>
      <c r="BE221" s="5"/>
      <c r="BF221" s="5"/>
      <c r="BG221" s="5"/>
      <c r="BH221" s="5"/>
      <c r="BI221" s="5"/>
      <c r="BJ221" s="5"/>
    </row>
    <row r="222" spans="2:62" hidden="1">
      <c r="B222">
        <f t="shared" si="22"/>
        <v>840</v>
      </c>
      <c r="C222" t="str">
        <f t="shared" si="22"/>
        <v>RECOL.LECCIÓ</v>
      </c>
      <c r="D222" t="str">
        <f t="shared" si="22"/>
        <v>Recol.lecció enciam</v>
      </c>
      <c r="E222" s="82">
        <f t="shared" si="22"/>
        <v>2500</v>
      </c>
      <c r="F222" s="5">
        <f t="shared" si="26"/>
        <v>0</v>
      </c>
      <c r="G222" s="5">
        <f t="shared" si="26"/>
        <v>0</v>
      </c>
      <c r="H222" s="5">
        <f t="shared" si="26"/>
        <v>0</v>
      </c>
      <c r="I222" s="5">
        <f t="shared" si="26"/>
        <v>0</v>
      </c>
      <c r="J222" s="5">
        <f t="shared" si="26"/>
        <v>0</v>
      </c>
      <c r="K222" s="5">
        <f t="shared" si="26"/>
        <v>0</v>
      </c>
      <c r="L222" s="5">
        <f t="shared" si="26"/>
        <v>0</v>
      </c>
      <c r="M222" s="5">
        <f t="shared" si="26"/>
        <v>0</v>
      </c>
      <c r="N222" s="5">
        <f t="shared" si="26"/>
        <v>0</v>
      </c>
      <c r="O222" s="5">
        <f t="shared" si="26"/>
        <v>0</v>
      </c>
      <c r="P222" s="5">
        <f t="shared" si="26"/>
        <v>0</v>
      </c>
      <c r="Q222" s="5">
        <f t="shared" si="26"/>
        <v>0</v>
      </c>
      <c r="R222" s="5">
        <f t="shared" si="26"/>
        <v>0</v>
      </c>
      <c r="S222" s="5">
        <f t="shared" si="26"/>
        <v>0</v>
      </c>
      <c r="T222" s="5">
        <f t="shared" si="26"/>
        <v>0</v>
      </c>
      <c r="U222" s="5">
        <f t="shared" si="26"/>
        <v>0</v>
      </c>
      <c r="V222" s="5">
        <f t="shared" si="26"/>
        <v>0</v>
      </c>
      <c r="W222" s="5">
        <f t="shared" si="26"/>
        <v>0</v>
      </c>
      <c r="X222" s="5">
        <f t="shared" si="26"/>
        <v>0</v>
      </c>
      <c r="Y222" s="5">
        <f t="shared" si="26"/>
        <v>0</v>
      </c>
      <c r="Z222" s="5">
        <f t="shared" si="26"/>
        <v>0</v>
      </c>
      <c r="AA222" s="5">
        <f t="shared" si="26"/>
        <v>0</v>
      </c>
      <c r="AB222" s="5">
        <f t="shared" si="26"/>
        <v>0</v>
      </c>
      <c r="AC222" s="5">
        <f t="shared" si="26"/>
        <v>0</v>
      </c>
      <c r="AD222" s="5">
        <f t="shared" si="26"/>
        <v>0</v>
      </c>
      <c r="AE222" s="5">
        <f t="shared" si="26"/>
        <v>0</v>
      </c>
      <c r="AF222" s="5">
        <f t="shared" si="26"/>
        <v>0</v>
      </c>
      <c r="AG222" s="5">
        <f t="shared" si="26"/>
        <v>0</v>
      </c>
      <c r="AH222" s="5">
        <f t="shared" si="26"/>
        <v>0</v>
      </c>
      <c r="AI222" s="5">
        <f t="shared" si="26"/>
        <v>0</v>
      </c>
      <c r="AJ222" s="5">
        <f t="shared" si="26"/>
        <v>0</v>
      </c>
      <c r="AK222" s="5">
        <f t="shared" si="26"/>
        <v>0</v>
      </c>
      <c r="AL222" s="5">
        <f t="shared" si="26"/>
        <v>0</v>
      </c>
      <c r="AM222" s="5">
        <f t="shared" si="26"/>
        <v>0</v>
      </c>
      <c r="AN222" s="5">
        <f t="shared" si="26"/>
        <v>0</v>
      </c>
      <c r="AO222" s="5">
        <f t="shared" si="26"/>
        <v>0</v>
      </c>
      <c r="AP222" s="5">
        <f t="shared" si="26"/>
        <v>0</v>
      </c>
      <c r="AQ222" s="5">
        <f t="shared" si="26"/>
        <v>0</v>
      </c>
      <c r="AR222" s="5">
        <f t="shared" si="26"/>
        <v>0</v>
      </c>
      <c r="AS222" s="5">
        <f t="shared" si="10"/>
        <v>0</v>
      </c>
      <c r="AT222" s="5">
        <f t="shared" si="21"/>
        <v>0</v>
      </c>
      <c r="AU222" s="5">
        <f t="shared" si="21"/>
        <v>0</v>
      </c>
      <c r="AV222" s="5">
        <f t="shared" si="21"/>
        <v>0</v>
      </c>
      <c r="AW222" s="5">
        <f t="shared" si="21"/>
        <v>0</v>
      </c>
      <c r="AX222" s="5">
        <f t="shared" si="21"/>
        <v>0</v>
      </c>
      <c r="AY222" s="5">
        <f t="shared" si="21"/>
        <v>0</v>
      </c>
      <c r="AZ222" s="5">
        <f t="shared" si="21"/>
        <v>0</v>
      </c>
      <c r="BA222" s="5">
        <f t="shared" si="21"/>
        <v>0</v>
      </c>
      <c r="BB222" s="5">
        <f t="shared" si="21"/>
        <v>0</v>
      </c>
      <c r="BC222" s="5">
        <f t="shared" si="21"/>
        <v>0</v>
      </c>
      <c r="BD222" s="5"/>
      <c r="BE222" s="5"/>
      <c r="BF222" s="5"/>
      <c r="BG222" s="5"/>
      <c r="BH222" s="5"/>
      <c r="BI222" s="5"/>
      <c r="BJ222" s="5"/>
    </row>
    <row r="223" spans="2:62" hidden="1">
      <c r="B223">
        <f t="shared" si="22"/>
        <v>850</v>
      </c>
      <c r="C223" t="str">
        <f t="shared" si="22"/>
        <v>RECOL.LECCIÓ</v>
      </c>
      <c r="D223" t="str">
        <f t="shared" si="22"/>
        <v>Recol.lecció bledes a manats</v>
      </c>
      <c r="E223" s="82">
        <f t="shared" si="22"/>
        <v>2500</v>
      </c>
      <c r="F223" s="5">
        <f t="shared" si="26"/>
        <v>0</v>
      </c>
      <c r="G223" s="5">
        <f t="shared" si="26"/>
        <v>0</v>
      </c>
      <c r="H223" s="5">
        <f t="shared" si="26"/>
        <v>0</v>
      </c>
      <c r="I223" s="5">
        <f t="shared" si="26"/>
        <v>0</v>
      </c>
      <c r="J223" s="5">
        <f t="shared" si="26"/>
        <v>0</v>
      </c>
      <c r="K223" s="5">
        <f t="shared" si="26"/>
        <v>0</v>
      </c>
      <c r="L223" s="5">
        <f t="shared" si="26"/>
        <v>0</v>
      </c>
      <c r="M223" s="5">
        <f t="shared" si="26"/>
        <v>0</v>
      </c>
      <c r="N223" s="5">
        <f t="shared" si="26"/>
        <v>0</v>
      </c>
      <c r="O223" s="5">
        <f t="shared" si="26"/>
        <v>0</v>
      </c>
      <c r="P223" s="5">
        <f t="shared" si="26"/>
        <v>0</v>
      </c>
      <c r="Q223" s="5">
        <f t="shared" si="26"/>
        <v>0</v>
      </c>
      <c r="R223" s="5">
        <f t="shared" si="26"/>
        <v>0</v>
      </c>
      <c r="S223" s="5">
        <f t="shared" si="26"/>
        <v>0</v>
      </c>
      <c r="T223" s="5">
        <f t="shared" si="26"/>
        <v>0</v>
      </c>
      <c r="U223" s="5">
        <f t="shared" si="26"/>
        <v>0</v>
      </c>
      <c r="V223" s="5">
        <f t="shared" si="26"/>
        <v>0</v>
      </c>
      <c r="W223" s="5">
        <f t="shared" si="26"/>
        <v>0</v>
      </c>
      <c r="X223" s="5">
        <f t="shared" si="26"/>
        <v>0</v>
      </c>
      <c r="Y223" s="5">
        <f t="shared" si="26"/>
        <v>0</v>
      </c>
      <c r="Z223" s="5">
        <f t="shared" si="26"/>
        <v>0</v>
      </c>
      <c r="AA223" s="5">
        <f t="shared" si="26"/>
        <v>0</v>
      </c>
      <c r="AB223" s="5">
        <f t="shared" si="26"/>
        <v>0</v>
      </c>
      <c r="AC223" s="5">
        <f t="shared" si="26"/>
        <v>0</v>
      </c>
      <c r="AD223" s="5">
        <f t="shared" si="26"/>
        <v>0</v>
      </c>
      <c r="AE223" s="5">
        <f t="shared" si="26"/>
        <v>0</v>
      </c>
      <c r="AF223" s="5">
        <f t="shared" si="26"/>
        <v>0</v>
      </c>
      <c r="AG223" s="5">
        <f t="shared" si="26"/>
        <v>0</v>
      </c>
      <c r="AH223" s="5">
        <f t="shared" si="26"/>
        <v>0</v>
      </c>
      <c r="AI223" s="5">
        <f t="shared" si="26"/>
        <v>0</v>
      </c>
      <c r="AJ223" s="5">
        <f t="shared" si="26"/>
        <v>0</v>
      </c>
      <c r="AK223" s="5">
        <f t="shared" si="26"/>
        <v>0</v>
      </c>
      <c r="AL223" s="5">
        <f t="shared" si="26"/>
        <v>0</v>
      </c>
      <c r="AM223" s="5">
        <f t="shared" si="26"/>
        <v>0</v>
      </c>
      <c r="AN223" s="5">
        <f t="shared" si="26"/>
        <v>0</v>
      </c>
      <c r="AO223" s="5">
        <f t="shared" si="26"/>
        <v>0</v>
      </c>
      <c r="AP223" s="5">
        <f t="shared" si="26"/>
        <v>0</v>
      </c>
      <c r="AQ223" s="5">
        <f t="shared" si="26"/>
        <v>0</v>
      </c>
      <c r="AR223" s="5">
        <f t="shared" si="26"/>
        <v>0</v>
      </c>
      <c r="AS223" s="5">
        <f t="shared" si="10"/>
        <v>0</v>
      </c>
      <c r="AT223" s="5">
        <f t="shared" si="21"/>
        <v>0</v>
      </c>
      <c r="AU223" s="5">
        <f t="shared" si="21"/>
        <v>0</v>
      </c>
      <c r="AV223" s="5">
        <f t="shared" si="21"/>
        <v>0</v>
      </c>
      <c r="AW223" s="5">
        <f t="shared" si="21"/>
        <v>0</v>
      </c>
      <c r="AX223" s="5">
        <f t="shared" si="21"/>
        <v>0</v>
      </c>
      <c r="AY223" s="5">
        <f t="shared" si="21"/>
        <v>0</v>
      </c>
      <c r="AZ223" s="5">
        <f t="shared" si="21"/>
        <v>0</v>
      </c>
      <c r="BA223" s="5">
        <f t="shared" si="21"/>
        <v>0</v>
      </c>
      <c r="BB223" s="5">
        <f t="shared" si="21"/>
        <v>0</v>
      </c>
      <c r="BC223" s="5">
        <f t="shared" si="21"/>
        <v>0</v>
      </c>
      <c r="BD223" s="5"/>
      <c r="BE223" s="5"/>
      <c r="BF223" s="5"/>
      <c r="BG223" s="5"/>
      <c r="BH223" s="5"/>
      <c r="BI223" s="5"/>
      <c r="BJ223" s="5"/>
    </row>
    <row r="224" spans="2:62" hidden="1">
      <c r="B224">
        <f t="shared" si="22"/>
        <v>860</v>
      </c>
      <c r="C224" t="str">
        <f t="shared" si="22"/>
        <v>RECOL.LECCIÓ</v>
      </c>
      <c r="D224" t="str">
        <f t="shared" si="22"/>
        <v>Recol.lecció bledes</v>
      </c>
      <c r="E224" s="82">
        <f t="shared" si="22"/>
        <v>2500</v>
      </c>
      <c r="F224" s="5">
        <f t="shared" si="26"/>
        <v>0</v>
      </c>
      <c r="G224" s="5">
        <f t="shared" si="26"/>
        <v>0</v>
      </c>
      <c r="H224" s="5">
        <f t="shared" si="26"/>
        <v>0</v>
      </c>
      <c r="I224" s="5">
        <f t="shared" si="26"/>
        <v>0</v>
      </c>
      <c r="J224" s="5">
        <f t="shared" si="26"/>
        <v>0</v>
      </c>
      <c r="K224" s="5">
        <f t="shared" si="26"/>
        <v>0</v>
      </c>
      <c r="L224" s="5">
        <f t="shared" si="26"/>
        <v>0</v>
      </c>
      <c r="M224" s="5">
        <f t="shared" si="26"/>
        <v>0</v>
      </c>
      <c r="N224" s="5">
        <f t="shared" si="26"/>
        <v>0</v>
      </c>
      <c r="O224" s="5">
        <f t="shared" si="26"/>
        <v>0</v>
      </c>
      <c r="P224" s="5">
        <f t="shared" si="26"/>
        <v>0</v>
      </c>
      <c r="Q224" s="5">
        <f t="shared" si="26"/>
        <v>0</v>
      </c>
      <c r="R224" s="5">
        <f t="shared" si="26"/>
        <v>0</v>
      </c>
      <c r="S224" s="5">
        <f t="shared" si="26"/>
        <v>0</v>
      </c>
      <c r="T224" s="5">
        <f t="shared" si="26"/>
        <v>0</v>
      </c>
      <c r="U224" s="5">
        <f t="shared" si="26"/>
        <v>0</v>
      </c>
      <c r="V224" s="5">
        <f t="shared" si="26"/>
        <v>0</v>
      </c>
      <c r="W224" s="5">
        <f t="shared" si="26"/>
        <v>0</v>
      </c>
      <c r="X224" s="5">
        <f t="shared" si="26"/>
        <v>0</v>
      </c>
      <c r="Y224" s="5">
        <f t="shared" si="26"/>
        <v>0</v>
      </c>
      <c r="Z224" s="5">
        <f t="shared" si="26"/>
        <v>0</v>
      </c>
      <c r="AA224" s="5">
        <f t="shared" si="26"/>
        <v>0</v>
      </c>
      <c r="AB224" s="5">
        <f t="shared" si="26"/>
        <v>0</v>
      </c>
      <c r="AC224" s="5">
        <f t="shared" si="26"/>
        <v>0</v>
      </c>
      <c r="AD224" s="5">
        <f t="shared" si="26"/>
        <v>0</v>
      </c>
      <c r="AE224" s="5">
        <f t="shared" si="26"/>
        <v>0</v>
      </c>
      <c r="AF224" s="5">
        <f t="shared" si="26"/>
        <v>0</v>
      </c>
      <c r="AG224" s="5">
        <f t="shared" si="26"/>
        <v>0</v>
      </c>
      <c r="AH224" s="5">
        <f t="shared" si="26"/>
        <v>0</v>
      </c>
      <c r="AI224" s="5">
        <f t="shared" si="26"/>
        <v>0</v>
      </c>
      <c r="AJ224" s="5">
        <f t="shared" si="26"/>
        <v>0</v>
      </c>
      <c r="AK224" s="5">
        <f t="shared" si="26"/>
        <v>0</v>
      </c>
      <c r="AL224" s="5">
        <f t="shared" si="26"/>
        <v>0</v>
      </c>
      <c r="AM224" s="5">
        <f t="shared" si="26"/>
        <v>0</v>
      </c>
      <c r="AN224" s="5">
        <f t="shared" si="26"/>
        <v>0</v>
      </c>
      <c r="AO224" s="5">
        <f t="shared" si="26"/>
        <v>0</v>
      </c>
      <c r="AP224" s="5">
        <f t="shared" si="26"/>
        <v>0</v>
      </c>
      <c r="AQ224" s="5">
        <f t="shared" si="26"/>
        <v>0</v>
      </c>
      <c r="AR224" s="5">
        <f t="shared" si="26"/>
        <v>0</v>
      </c>
      <c r="AS224" s="5">
        <f t="shared" si="10"/>
        <v>0</v>
      </c>
      <c r="AT224" s="5">
        <f t="shared" ref="AT224:BC226" si="27">+AT99*AT$49*$E$4/$E224</f>
        <v>0</v>
      </c>
      <c r="AU224" s="5">
        <f t="shared" si="27"/>
        <v>0</v>
      </c>
      <c r="AV224" s="5">
        <f t="shared" si="27"/>
        <v>0</v>
      </c>
      <c r="AW224" s="5">
        <f t="shared" si="27"/>
        <v>0</v>
      </c>
      <c r="AX224" s="5">
        <f t="shared" si="27"/>
        <v>0</v>
      </c>
      <c r="AY224" s="5">
        <f t="shared" si="27"/>
        <v>0</v>
      </c>
      <c r="AZ224" s="5">
        <f t="shared" si="27"/>
        <v>0</v>
      </c>
      <c r="BA224" s="5">
        <f t="shared" si="27"/>
        <v>0</v>
      </c>
      <c r="BB224" s="5">
        <f t="shared" si="27"/>
        <v>0</v>
      </c>
      <c r="BC224" s="5">
        <f t="shared" si="27"/>
        <v>0</v>
      </c>
      <c r="BD224" s="5"/>
      <c r="BE224" s="5"/>
      <c r="BF224" s="5"/>
      <c r="BG224" s="5"/>
      <c r="BH224" s="5"/>
      <c r="BI224" s="5"/>
      <c r="BJ224" s="5"/>
    </row>
    <row r="225" spans="2:62" hidden="1">
      <c r="B225">
        <f t="shared" ref="B225:E240" si="28">+B100</f>
        <v>870</v>
      </c>
      <c r="C225" t="str">
        <f t="shared" si="28"/>
        <v>RECOL.LECCIÓ</v>
      </c>
      <c r="D225" t="str">
        <f t="shared" si="28"/>
        <v>Recol.lecció tomàquet</v>
      </c>
      <c r="E225" s="82">
        <f t="shared" si="28"/>
        <v>2500</v>
      </c>
      <c r="F225" s="5">
        <f t="shared" si="26"/>
        <v>0</v>
      </c>
      <c r="G225" s="5">
        <f t="shared" si="26"/>
        <v>0</v>
      </c>
      <c r="H225" s="5">
        <f t="shared" si="26"/>
        <v>0</v>
      </c>
      <c r="I225" s="5">
        <f t="shared" si="26"/>
        <v>0</v>
      </c>
      <c r="J225" s="5">
        <f t="shared" si="26"/>
        <v>0</v>
      </c>
      <c r="K225" s="5">
        <f t="shared" si="26"/>
        <v>0</v>
      </c>
      <c r="L225" s="5">
        <f t="shared" si="26"/>
        <v>0</v>
      </c>
      <c r="M225" s="5">
        <f t="shared" si="26"/>
        <v>0</v>
      </c>
      <c r="N225" s="5">
        <f t="shared" si="26"/>
        <v>0</v>
      </c>
      <c r="O225" s="5">
        <f t="shared" si="26"/>
        <v>0</v>
      </c>
      <c r="P225" s="5">
        <f t="shared" si="26"/>
        <v>0</v>
      </c>
      <c r="Q225" s="5">
        <f t="shared" si="26"/>
        <v>0</v>
      </c>
      <c r="R225" s="5">
        <f t="shared" si="26"/>
        <v>0</v>
      </c>
      <c r="S225" s="5">
        <f t="shared" si="26"/>
        <v>0</v>
      </c>
      <c r="T225" s="5">
        <f t="shared" si="26"/>
        <v>0</v>
      </c>
      <c r="U225" s="5">
        <f t="shared" si="26"/>
        <v>0</v>
      </c>
      <c r="V225" s="5">
        <f t="shared" si="26"/>
        <v>0</v>
      </c>
      <c r="W225" s="5">
        <f t="shared" si="26"/>
        <v>0</v>
      </c>
      <c r="X225" s="5">
        <f t="shared" si="26"/>
        <v>0</v>
      </c>
      <c r="Y225" s="5">
        <f t="shared" si="26"/>
        <v>0</v>
      </c>
      <c r="Z225" s="5">
        <f t="shared" si="26"/>
        <v>0</v>
      </c>
      <c r="AA225" s="5">
        <f t="shared" ref="AA225:AR225" si="29">+AA100*AA$49*$E$4/$E225</f>
        <v>0</v>
      </c>
      <c r="AB225" s="5">
        <f t="shared" si="29"/>
        <v>0</v>
      </c>
      <c r="AC225" s="5">
        <f t="shared" si="29"/>
        <v>0</v>
      </c>
      <c r="AD225" s="5">
        <f t="shared" si="29"/>
        <v>0</v>
      </c>
      <c r="AE225" s="5">
        <f t="shared" si="29"/>
        <v>0</v>
      </c>
      <c r="AF225" s="5">
        <f t="shared" si="29"/>
        <v>0</v>
      </c>
      <c r="AG225" s="5">
        <f t="shared" si="29"/>
        <v>0</v>
      </c>
      <c r="AH225" s="5">
        <f t="shared" si="29"/>
        <v>0</v>
      </c>
      <c r="AI225" s="5">
        <f t="shared" si="29"/>
        <v>0</v>
      </c>
      <c r="AJ225" s="5">
        <f t="shared" si="29"/>
        <v>0</v>
      </c>
      <c r="AK225" s="5">
        <f t="shared" si="29"/>
        <v>0</v>
      </c>
      <c r="AL225" s="5">
        <f t="shared" si="29"/>
        <v>0</v>
      </c>
      <c r="AM225" s="5">
        <f t="shared" si="29"/>
        <v>0</v>
      </c>
      <c r="AN225" s="5">
        <f t="shared" si="29"/>
        <v>0</v>
      </c>
      <c r="AO225" s="5">
        <f t="shared" si="29"/>
        <v>0</v>
      </c>
      <c r="AP225" s="5">
        <f t="shared" si="29"/>
        <v>0</v>
      </c>
      <c r="AQ225" s="5">
        <f t="shared" si="29"/>
        <v>0</v>
      </c>
      <c r="AR225" s="5">
        <f t="shared" si="29"/>
        <v>0</v>
      </c>
      <c r="AS225" s="5">
        <f t="shared" si="10"/>
        <v>0</v>
      </c>
      <c r="AT225" s="5">
        <f t="shared" si="27"/>
        <v>0</v>
      </c>
      <c r="AU225" s="5">
        <f t="shared" si="27"/>
        <v>0</v>
      </c>
      <c r="AV225" s="5">
        <f t="shared" si="27"/>
        <v>0</v>
      </c>
      <c r="AW225" s="5">
        <f t="shared" si="27"/>
        <v>0</v>
      </c>
      <c r="AX225" s="5">
        <f t="shared" si="27"/>
        <v>0</v>
      </c>
      <c r="AY225" s="5">
        <f t="shared" si="27"/>
        <v>0</v>
      </c>
      <c r="AZ225" s="5">
        <f t="shared" si="27"/>
        <v>0</v>
      </c>
      <c r="BA225" s="5">
        <f t="shared" si="27"/>
        <v>0</v>
      </c>
      <c r="BB225" s="5">
        <f t="shared" si="27"/>
        <v>0</v>
      </c>
      <c r="BC225" s="5">
        <f t="shared" si="27"/>
        <v>0</v>
      </c>
      <c r="BD225" s="5"/>
      <c r="BE225" s="5"/>
      <c r="BF225" s="5"/>
      <c r="BG225" s="5"/>
      <c r="BH225" s="5"/>
      <c r="BI225" s="5"/>
      <c r="BJ225" s="5"/>
    </row>
    <row r="226" spans="2:62" hidden="1">
      <c r="B226">
        <f t="shared" si="28"/>
        <v>880</v>
      </c>
      <c r="C226" t="str">
        <f t="shared" si="28"/>
        <v>RECOL.LECCIÓ</v>
      </c>
      <c r="D226" t="str">
        <f t="shared" si="28"/>
        <v>Recol.lecció carbassa</v>
      </c>
      <c r="E226" s="82">
        <f t="shared" si="28"/>
        <v>2500</v>
      </c>
      <c r="F226" s="5">
        <f t="shared" ref="F226:AR226" si="30">+F101*F$49*$E$4/$E226</f>
        <v>0</v>
      </c>
      <c r="G226" s="5">
        <f t="shared" si="30"/>
        <v>0</v>
      </c>
      <c r="H226" s="5">
        <f t="shared" si="30"/>
        <v>0</v>
      </c>
      <c r="I226" s="5">
        <f t="shared" si="30"/>
        <v>0</v>
      </c>
      <c r="J226" s="5">
        <f t="shared" si="30"/>
        <v>0</v>
      </c>
      <c r="K226" s="5">
        <f t="shared" si="30"/>
        <v>0</v>
      </c>
      <c r="L226" s="5">
        <f t="shared" si="30"/>
        <v>0</v>
      </c>
      <c r="M226" s="5">
        <f t="shared" si="30"/>
        <v>0</v>
      </c>
      <c r="N226" s="5">
        <f t="shared" si="30"/>
        <v>0</v>
      </c>
      <c r="O226" s="5">
        <f t="shared" si="30"/>
        <v>0</v>
      </c>
      <c r="P226" s="5">
        <f t="shared" si="30"/>
        <v>0</v>
      </c>
      <c r="Q226" s="5">
        <f t="shared" si="30"/>
        <v>0</v>
      </c>
      <c r="R226" s="5">
        <f t="shared" si="30"/>
        <v>0</v>
      </c>
      <c r="S226" s="5">
        <f t="shared" si="30"/>
        <v>0</v>
      </c>
      <c r="T226" s="5">
        <f t="shared" si="30"/>
        <v>0</v>
      </c>
      <c r="U226" s="5">
        <f t="shared" si="30"/>
        <v>0</v>
      </c>
      <c r="V226" s="5">
        <f t="shared" si="30"/>
        <v>0</v>
      </c>
      <c r="W226" s="5">
        <f t="shared" si="30"/>
        <v>0</v>
      </c>
      <c r="X226" s="5">
        <f t="shared" si="30"/>
        <v>0</v>
      </c>
      <c r="Y226" s="5">
        <f t="shared" si="30"/>
        <v>0</v>
      </c>
      <c r="Z226" s="5">
        <f t="shared" si="30"/>
        <v>0</v>
      </c>
      <c r="AA226" s="5">
        <f t="shared" si="30"/>
        <v>0</v>
      </c>
      <c r="AB226" s="5">
        <f t="shared" si="30"/>
        <v>0</v>
      </c>
      <c r="AC226" s="5">
        <f t="shared" si="30"/>
        <v>0</v>
      </c>
      <c r="AD226" s="5">
        <f t="shared" si="30"/>
        <v>0</v>
      </c>
      <c r="AE226" s="5">
        <f t="shared" si="30"/>
        <v>0</v>
      </c>
      <c r="AF226" s="5">
        <f t="shared" si="30"/>
        <v>0</v>
      </c>
      <c r="AG226" s="5">
        <f t="shared" si="30"/>
        <v>0</v>
      </c>
      <c r="AH226" s="5">
        <f t="shared" si="30"/>
        <v>0</v>
      </c>
      <c r="AI226" s="5">
        <f t="shared" si="30"/>
        <v>0</v>
      </c>
      <c r="AJ226" s="5">
        <f t="shared" si="30"/>
        <v>0</v>
      </c>
      <c r="AK226" s="5">
        <f t="shared" si="30"/>
        <v>0</v>
      </c>
      <c r="AL226" s="5">
        <f t="shared" si="30"/>
        <v>0</v>
      </c>
      <c r="AM226" s="5">
        <f t="shared" si="30"/>
        <v>0</v>
      </c>
      <c r="AN226" s="5">
        <f t="shared" si="30"/>
        <v>0</v>
      </c>
      <c r="AO226" s="5">
        <f t="shared" si="30"/>
        <v>0</v>
      </c>
      <c r="AP226" s="5">
        <f t="shared" si="30"/>
        <v>0</v>
      </c>
      <c r="AQ226" s="5">
        <f t="shared" si="30"/>
        <v>0</v>
      </c>
      <c r="AR226" s="5">
        <f t="shared" si="30"/>
        <v>0</v>
      </c>
      <c r="AS226" s="5">
        <f t="shared" si="10"/>
        <v>0</v>
      </c>
      <c r="AT226" s="5">
        <f t="shared" si="27"/>
        <v>0</v>
      </c>
      <c r="AU226" s="5">
        <f t="shared" si="27"/>
        <v>0</v>
      </c>
      <c r="AV226" s="5">
        <f t="shared" si="27"/>
        <v>0</v>
      </c>
      <c r="AW226" s="5">
        <f t="shared" si="27"/>
        <v>0</v>
      </c>
      <c r="AX226" s="5">
        <f t="shared" si="27"/>
        <v>0</v>
      </c>
      <c r="AY226" s="5">
        <f t="shared" si="27"/>
        <v>0</v>
      </c>
      <c r="AZ226" s="5">
        <f t="shared" si="27"/>
        <v>0</v>
      </c>
      <c r="BA226" s="5">
        <f t="shared" si="27"/>
        <v>0</v>
      </c>
      <c r="BB226" s="5">
        <f t="shared" si="27"/>
        <v>0</v>
      </c>
      <c r="BC226" s="5">
        <f t="shared" si="27"/>
        <v>0</v>
      </c>
      <c r="BD226" s="5"/>
      <c r="BE226" s="5"/>
      <c r="BF226" s="5"/>
      <c r="BG226" s="5"/>
      <c r="BH226" s="5"/>
      <c r="BI226" s="5"/>
      <c r="BJ226" s="5"/>
    </row>
    <row r="227" spans="2:62" hidden="1">
      <c r="B227">
        <f t="shared" si="28"/>
        <v>115</v>
      </c>
      <c r="C227" t="str">
        <f t="shared" si="28"/>
        <v>PREPARACIÓ DEL SÒL</v>
      </c>
      <c r="D227" t="str">
        <f t="shared" si="28"/>
        <v>Preparació per desbrossat amb discos</v>
      </c>
      <c r="E227" s="82">
        <f t="shared" si="28"/>
        <v>2500</v>
      </c>
      <c r="F227" s="5">
        <f>IF($E$4&lt;$E227,$E$4/$E227*F102*F$49,F102*F$49)</f>
        <v>0</v>
      </c>
      <c r="G227" s="5">
        <f t="shared" ref="G227:AR227" si="31">IF($E$4&lt;$E227,$E$4/$E227*G102*G$49,G102*G$49)</f>
        <v>0</v>
      </c>
      <c r="H227" s="5">
        <f t="shared" si="31"/>
        <v>0</v>
      </c>
      <c r="I227" s="5">
        <f t="shared" si="31"/>
        <v>0</v>
      </c>
      <c r="J227" s="5">
        <f t="shared" si="31"/>
        <v>0</v>
      </c>
      <c r="K227" s="5">
        <f t="shared" si="31"/>
        <v>0</v>
      </c>
      <c r="L227" s="5">
        <f t="shared" si="31"/>
        <v>0</v>
      </c>
      <c r="M227" s="5">
        <f t="shared" si="31"/>
        <v>0</v>
      </c>
      <c r="N227" s="5">
        <f t="shared" si="31"/>
        <v>0</v>
      </c>
      <c r="O227" s="5">
        <f t="shared" si="31"/>
        <v>0</v>
      </c>
      <c r="P227" s="5">
        <f t="shared" si="31"/>
        <v>0</v>
      </c>
      <c r="Q227" s="5">
        <f t="shared" si="31"/>
        <v>0</v>
      </c>
      <c r="R227" s="5">
        <f t="shared" si="31"/>
        <v>0</v>
      </c>
      <c r="S227" s="5">
        <f t="shared" si="31"/>
        <v>0</v>
      </c>
      <c r="T227" s="5">
        <f t="shared" si="31"/>
        <v>0</v>
      </c>
      <c r="U227" s="5">
        <f t="shared" si="31"/>
        <v>0</v>
      </c>
      <c r="V227" s="5">
        <f t="shared" si="31"/>
        <v>0</v>
      </c>
      <c r="W227" s="5">
        <f t="shared" si="31"/>
        <v>0</v>
      </c>
      <c r="X227" s="5">
        <f t="shared" si="31"/>
        <v>0</v>
      </c>
      <c r="Y227" s="5">
        <f t="shared" si="31"/>
        <v>0</v>
      </c>
      <c r="Z227" s="5">
        <f t="shared" si="31"/>
        <v>0</v>
      </c>
      <c r="AA227" s="5">
        <f t="shared" si="31"/>
        <v>0</v>
      </c>
      <c r="AB227" s="5">
        <f t="shared" si="31"/>
        <v>0</v>
      </c>
      <c r="AC227" s="5">
        <f t="shared" si="31"/>
        <v>0</v>
      </c>
      <c r="AD227" s="5">
        <f t="shared" si="31"/>
        <v>0</v>
      </c>
      <c r="AE227" s="5">
        <f t="shared" si="31"/>
        <v>0</v>
      </c>
      <c r="AF227" s="5">
        <f t="shared" si="31"/>
        <v>0</v>
      </c>
      <c r="AG227" s="5">
        <f t="shared" si="31"/>
        <v>0</v>
      </c>
      <c r="AH227" s="5">
        <f t="shared" si="31"/>
        <v>0</v>
      </c>
      <c r="AI227" s="5">
        <f t="shared" si="31"/>
        <v>0</v>
      </c>
      <c r="AJ227" s="5">
        <f t="shared" si="31"/>
        <v>0</v>
      </c>
      <c r="AK227" s="5">
        <f t="shared" si="31"/>
        <v>0</v>
      </c>
      <c r="AL227" s="5">
        <f t="shared" si="31"/>
        <v>0</v>
      </c>
      <c r="AM227" s="5">
        <f t="shared" si="31"/>
        <v>0</v>
      </c>
      <c r="AN227" s="5">
        <f t="shared" si="31"/>
        <v>0</v>
      </c>
      <c r="AO227" s="5">
        <f t="shared" si="31"/>
        <v>0</v>
      </c>
      <c r="AP227" s="5">
        <f t="shared" si="31"/>
        <v>0</v>
      </c>
      <c r="AQ227" s="5">
        <f t="shared" si="31"/>
        <v>0</v>
      </c>
      <c r="AR227" s="5">
        <f t="shared" si="31"/>
        <v>0</v>
      </c>
      <c r="AS227" s="5">
        <f t="shared" si="10"/>
        <v>0</v>
      </c>
      <c r="AT227" s="5">
        <f t="shared" ref="AT227:BC242" si="32">IF($E$4&lt;$E227,$E$4/$E227*AT102*AT$49,AT102*AT$49)</f>
        <v>0</v>
      </c>
      <c r="AU227" s="5">
        <f t="shared" si="32"/>
        <v>0</v>
      </c>
      <c r="AV227" s="5">
        <f t="shared" si="32"/>
        <v>0</v>
      </c>
      <c r="AW227" s="5">
        <f t="shared" si="32"/>
        <v>0</v>
      </c>
      <c r="AX227" s="5">
        <f t="shared" si="32"/>
        <v>0</v>
      </c>
      <c r="AY227" s="5">
        <f t="shared" si="32"/>
        <v>0</v>
      </c>
      <c r="AZ227" s="5">
        <f t="shared" si="32"/>
        <v>0</v>
      </c>
      <c r="BA227" s="5">
        <f t="shared" si="32"/>
        <v>0</v>
      </c>
      <c r="BB227" s="5">
        <f t="shared" si="32"/>
        <v>0</v>
      </c>
      <c r="BC227" s="5">
        <f t="shared" si="32"/>
        <v>0</v>
      </c>
      <c r="BD227" s="5"/>
      <c r="BE227" s="5"/>
      <c r="BF227" s="5"/>
      <c r="BG227" s="5"/>
      <c r="BH227" s="5"/>
      <c r="BI227" s="5"/>
      <c r="BJ227" s="5"/>
    </row>
    <row r="228" spans="2:62" hidden="1">
      <c r="B228">
        <f t="shared" si="28"/>
        <v>125</v>
      </c>
      <c r="C228" t="str">
        <f t="shared" si="28"/>
        <v>PREPARACIÓ DEL SÒL</v>
      </c>
      <c r="D228" t="str">
        <f t="shared" si="28"/>
        <v>Preparació per desbrossat amb desbrossadora</v>
      </c>
      <c r="E228" s="82">
        <f t="shared" si="28"/>
        <v>2500</v>
      </c>
      <c r="F228" s="5">
        <f t="shared" ref="F228:AR234" si="33">IF($E$4&lt;$E228,$E$4/$E228*F103*F$49,F103*F$49)</f>
        <v>0</v>
      </c>
      <c r="G228" s="5">
        <f t="shared" si="33"/>
        <v>0</v>
      </c>
      <c r="H228" s="5">
        <f t="shared" si="33"/>
        <v>0</v>
      </c>
      <c r="I228" s="5">
        <f t="shared" si="33"/>
        <v>0</v>
      </c>
      <c r="J228" s="5">
        <f t="shared" si="33"/>
        <v>0</v>
      </c>
      <c r="K228" s="5">
        <f t="shared" si="33"/>
        <v>0</v>
      </c>
      <c r="L228" s="5">
        <f t="shared" si="33"/>
        <v>0</v>
      </c>
      <c r="M228" s="5">
        <f t="shared" si="33"/>
        <v>0</v>
      </c>
      <c r="N228" s="5">
        <f t="shared" si="33"/>
        <v>0</v>
      </c>
      <c r="O228" s="5">
        <f t="shared" si="33"/>
        <v>0</v>
      </c>
      <c r="P228" s="5">
        <f t="shared" si="33"/>
        <v>0</v>
      </c>
      <c r="Q228" s="5">
        <f t="shared" si="33"/>
        <v>0</v>
      </c>
      <c r="R228" s="5">
        <f t="shared" si="33"/>
        <v>0</v>
      </c>
      <c r="S228" s="5">
        <f t="shared" si="33"/>
        <v>0</v>
      </c>
      <c r="T228" s="5">
        <f t="shared" si="33"/>
        <v>0</v>
      </c>
      <c r="U228" s="5">
        <f t="shared" si="33"/>
        <v>0</v>
      </c>
      <c r="V228" s="5">
        <f t="shared" si="33"/>
        <v>0</v>
      </c>
      <c r="W228" s="5">
        <f t="shared" si="33"/>
        <v>0</v>
      </c>
      <c r="X228" s="5">
        <f t="shared" si="33"/>
        <v>0</v>
      </c>
      <c r="Y228" s="5">
        <f t="shared" si="33"/>
        <v>0</v>
      </c>
      <c r="Z228" s="5">
        <f t="shared" si="33"/>
        <v>0</v>
      </c>
      <c r="AA228" s="5">
        <f t="shared" si="33"/>
        <v>0</v>
      </c>
      <c r="AB228" s="5">
        <f t="shared" si="33"/>
        <v>0</v>
      </c>
      <c r="AC228" s="5">
        <f t="shared" si="33"/>
        <v>0</v>
      </c>
      <c r="AD228" s="5">
        <f t="shared" si="33"/>
        <v>0</v>
      </c>
      <c r="AE228" s="5">
        <f t="shared" si="33"/>
        <v>0</v>
      </c>
      <c r="AF228" s="5">
        <f t="shared" si="33"/>
        <v>0</v>
      </c>
      <c r="AG228" s="5">
        <f t="shared" si="33"/>
        <v>0</v>
      </c>
      <c r="AH228" s="5">
        <f t="shared" si="33"/>
        <v>0</v>
      </c>
      <c r="AI228" s="5">
        <f t="shared" si="33"/>
        <v>0</v>
      </c>
      <c r="AJ228" s="5">
        <f t="shared" si="33"/>
        <v>0</v>
      </c>
      <c r="AK228" s="5">
        <f t="shared" si="33"/>
        <v>0</v>
      </c>
      <c r="AL228" s="5">
        <f t="shared" si="33"/>
        <v>0</v>
      </c>
      <c r="AM228" s="5">
        <f t="shared" si="33"/>
        <v>0</v>
      </c>
      <c r="AN228" s="5">
        <f t="shared" si="33"/>
        <v>0</v>
      </c>
      <c r="AO228" s="5">
        <f t="shared" si="33"/>
        <v>0</v>
      </c>
      <c r="AP228" s="5">
        <f t="shared" si="33"/>
        <v>0</v>
      </c>
      <c r="AQ228" s="5">
        <f t="shared" si="33"/>
        <v>0</v>
      </c>
      <c r="AR228" s="5">
        <f t="shared" si="33"/>
        <v>0</v>
      </c>
      <c r="AS228" s="5">
        <f t="shared" si="10"/>
        <v>0</v>
      </c>
      <c r="AT228" s="5">
        <f t="shared" si="32"/>
        <v>0</v>
      </c>
      <c r="AU228" s="5">
        <f t="shared" si="32"/>
        <v>0</v>
      </c>
      <c r="AV228" s="5">
        <f t="shared" si="32"/>
        <v>0</v>
      </c>
      <c r="AW228" s="5">
        <f t="shared" si="32"/>
        <v>0</v>
      </c>
      <c r="AX228" s="5">
        <f t="shared" si="32"/>
        <v>0</v>
      </c>
      <c r="AY228" s="5">
        <f t="shared" si="32"/>
        <v>0</v>
      </c>
      <c r="AZ228" s="5">
        <f t="shared" si="32"/>
        <v>0</v>
      </c>
      <c r="BA228" s="5">
        <f t="shared" si="32"/>
        <v>0</v>
      </c>
      <c r="BB228" s="5">
        <f t="shared" si="32"/>
        <v>0</v>
      </c>
      <c r="BC228" s="5">
        <f t="shared" si="32"/>
        <v>0</v>
      </c>
      <c r="BD228" s="5"/>
      <c r="BE228" s="5"/>
      <c r="BF228" s="5"/>
      <c r="BG228" s="5"/>
      <c r="BH228" s="5"/>
      <c r="BI228" s="5"/>
      <c r="BJ228" s="5"/>
    </row>
    <row r="229" spans="2:62" hidden="1">
      <c r="B229">
        <f t="shared" si="28"/>
        <v>135</v>
      </c>
      <c r="C229" t="str">
        <f t="shared" si="28"/>
        <v>PREPARACIÓ DEL SÒL</v>
      </c>
      <c r="D229" t="str">
        <f t="shared" si="28"/>
        <v>Preparació per subsolat</v>
      </c>
      <c r="E229" s="82">
        <f t="shared" si="28"/>
        <v>2500</v>
      </c>
      <c r="F229" s="5">
        <f t="shared" si="33"/>
        <v>0</v>
      </c>
      <c r="G229" s="5">
        <f t="shared" si="33"/>
        <v>0</v>
      </c>
      <c r="H229" s="5">
        <f t="shared" si="33"/>
        <v>0</v>
      </c>
      <c r="I229" s="5">
        <f t="shared" si="33"/>
        <v>0</v>
      </c>
      <c r="J229" s="5">
        <f t="shared" si="33"/>
        <v>0</v>
      </c>
      <c r="K229" s="5">
        <f t="shared" si="33"/>
        <v>0</v>
      </c>
      <c r="L229" s="5">
        <f t="shared" si="33"/>
        <v>0</v>
      </c>
      <c r="M229" s="5">
        <f t="shared" si="33"/>
        <v>0</v>
      </c>
      <c r="N229" s="5">
        <f t="shared" si="33"/>
        <v>0</v>
      </c>
      <c r="O229" s="5">
        <f t="shared" si="33"/>
        <v>0</v>
      </c>
      <c r="P229" s="5">
        <f t="shared" si="33"/>
        <v>0</v>
      </c>
      <c r="Q229" s="5">
        <f t="shared" si="33"/>
        <v>0</v>
      </c>
      <c r="R229" s="5">
        <f t="shared" si="33"/>
        <v>0</v>
      </c>
      <c r="S229" s="5">
        <f t="shared" si="33"/>
        <v>0</v>
      </c>
      <c r="T229" s="5">
        <f t="shared" si="33"/>
        <v>0</v>
      </c>
      <c r="U229" s="5">
        <f t="shared" si="33"/>
        <v>0</v>
      </c>
      <c r="V229" s="5">
        <f t="shared" si="33"/>
        <v>0</v>
      </c>
      <c r="W229" s="5">
        <f t="shared" si="33"/>
        <v>0</v>
      </c>
      <c r="X229" s="5">
        <f t="shared" si="33"/>
        <v>0</v>
      </c>
      <c r="Y229" s="5">
        <f t="shared" si="33"/>
        <v>0</v>
      </c>
      <c r="Z229" s="5">
        <f t="shared" si="33"/>
        <v>0</v>
      </c>
      <c r="AA229" s="5">
        <f t="shared" si="33"/>
        <v>0</v>
      </c>
      <c r="AB229" s="5">
        <f t="shared" si="33"/>
        <v>0</v>
      </c>
      <c r="AC229" s="5">
        <f t="shared" si="33"/>
        <v>0</v>
      </c>
      <c r="AD229" s="5">
        <f t="shared" si="33"/>
        <v>0</v>
      </c>
      <c r="AE229" s="5">
        <f t="shared" si="33"/>
        <v>0</v>
      </c>
      <c r="AF229" s="5">
        <f t="shared" si="33"/>
        <v>0</v>
      </c>
      <c r="AG229" s="5">
        <f t="shared" si="33"/>
        <v>0</v>
      </c>
      <c r="AH229" s="5">
        <f t="shared" si="33"/>
        <v>0</v>
      </c>
      <c r="AI229" s="5">
        <f t="shared" si="33"/>
        <v>0</v>
      </c>
      <c r="AJ229" s="5">
        <f t="shared" si="33"/>
        <v>0</v>
      </c>
      <c r="AK229" s="5">
        <f t="shared" si="33"/>
        <v>0</v>
      </c>
      <c r="AL229" s="5">
        <f t="shared" si="33"/>
        <v>0</v>
      </c>
      <c r="AM229" s="5">
        <f t="shared" si="33"/>
        <v>0</v>
      </c>
      <c r="AN229" s="5">
        <f t="shared" si="33"/>
        <v>0</v>
      </c>
      <c r="AO229" s="5">
        <f t="shared" si="33"/>
        <v>0</v>
      </c>
      <c r="AP229" s="5">
        <f t="shared" si="33"/>
        <v>0</v>
      </c>
      <c r="AQ229" s="5">
        <f t="shared" si="33"/>
        <v>0</v>
      </c>
      <c r="AR229" s="5">
        <f t="shared" si="33"/>
        <v>0</v>
      </c>
      <c r="AS229" s="5">
        <f t="shared" si="10"/>
        <v>0</v>
      </c>
      <c r="AT229" s="5">
        <f t="shared" si="32"/>
        <v>0</v>
      </c>
      <c r="AU229" s="5">
        <f t="shared" si="32"/>
        <v>0</v>
      </c>
      <c r="AV229" s="5">
        <f t="shared" si="32"/>
        <v>0</v>
      </c>
      <c r="AW229" s="5">
        <f t="shared" si="32"/>
        <v>0</v>
      </c>
      <c r="AX229" s="5">
        <f t="shared" si="32"/>
        <v>0</v>
      </c>
      <c r="AY229" s="5">
        <f t="shared" si="32"/>
        <v>0</v>
      </c>
      <c r="AZ229" s="5">
        <f t="shared" si="32"/>
        <v>0</v>
      </c>
      <c r="BA229" s="5">
        <f t="shared" si="32"/>
        <v>0</v>
      </c>
      <c r="BB229" s="5">
        <f t="shared" si="32"/>
        <v>0</v>
      </c>
      <c r="BC229" s="5">
        <f t="shared" si="32"/>
        <v>0</v>
      </c>
      <c r="BD229" s="5"/>
      <c r="BE229" s="5"/>
      <c r="BF229" s="5"/>
      <c r="BG229" s="5"/>
      <c r="BH229" s="5"/>
      <c r="BI229" s="5"/>
      <c r="BJ229" s="5"/>
    </row>
    <row r="230" spans="2:62" hidden="1">
      <c r="B230">
        <f t="shared" si="28"/>
        <v>145</v>
      </c>
      <c r="C230" t="str">
        <f t="shared" si="28"/>
        <v>PREPARACIÓ DEL SÒL</v>
      </c>
      <c r="D230" t="str">
        <f t="shared" si="28"/>
        <v>Preparació per alçat</v>
      </c>
      <c r="E230" s="82">
        <f t="shared" si="28"/>
        <v>2500</v>
      </c>
      <c r="F230" s="5">
        <f t="shared" si="33"/>
        <v>0</v>
      </c>
      <c r="G230" s="5">
        <f t="shared" si="33"/>
        <v>0</v>
      </c>
      <c r="H230" s="5">
        <f t="shared" si="33"/>
        <v>0</v>
      </c>
      <c r="I230" s="5">
        <f t="shared" si="33"/>
        <v>0</v>
      </c>
      <c r="J230" s="5">
        <f t="shared" si="33"/>
        <v>0</v>
      </c>
      <c r="K230" s="5">
        <f t="shared" si="33"/>
        <v>0</v>
      </c>
      <c r="L230" s="5">
        <f t="shared" si="33"/>
        <v>0</v>
      </c>
      <c r="M230" s="5">
        <f t="shared" si="33"/>
        <v>0</v>
      </c>
      <c r="N230" s="5">
        <f t="shared" si="33"/>
        <v>0</v>
      </c>
      <c r="O230" s="5">
        <f t="shared" si="33"/>
        <v>0</v>
      </c>
      <c r="P230" s="5">
        <f t="shared" si="33"/>
        <v>0</v>
      </c>
      <c r="Q230" s="5">
        <f t="shared" si="33"/>
        <v>0</v>
      </c>
      <c r="R230" s="5">
        <f t="shared" si="33"/>
        <v>0</v>
      </c>
      <c r="S230" s="5">
        <f t="shared" si="33"/>
        <v>0</v>
      </c>
      <c r="T230" s="5">
        <f t="shared" si="33"/>
        <v>0</v>
      </c>
      <c r="U230" s="5">
        <f t="shared" si="33"/>
        <v>0</v>
      </c>
      <c r="V230" s="5">
        <f t="shared" si="33"/>
        <v>0</v>
      </c>
      <c r="W230" s="5">
        <f t="shared" si="33"/>
        <v>0</v>
      </c>
      <c r="X230" s="5">
        <f t="shared" si="33"/>
        <v>0</v>
      </c>
      <c r="Y230" s="5">
        <f t="shared" si="33"/>
        <v>0</v>
      </c>
      <c r="Z230" s="5">
        <f t="shared" si="33"/>
        <v>0</v>
      </c>
      <c r="AA230" s="5">
        <f t="shared" si="33"/>
        <v>0</v>
      </c>
      <c r="AB230" s="5">
        <f t="shared" si="33"/>
        <v>0</v>
      </c>
      <c r="AC230" s="5">
        <f t="shared" si="33"/>
        <v>0</v>
      </c>
      <c r="AD230" s="5">
        <f t="shared" si="33"/>
        <v>0</v>
      </c>
      <c r="AE230" s="5">
        <f t="shared" si="33"/>
        <v>0</v>
      </c>
      <c r="AF230" s="5">
        <f t="shared" si="33"/>
        <v>0</v>
      </c>
      <c r="AG230" s="5">
        <f t="shared" si="33"/>
        <v>0</v>
      </c>
      <c r="AH230" s="5">
        <f t="shared" si="33"/>
        <v>0</v>
      </c>
      <c r="AI230" s="5">
        <f t="shared" si="33"/>
        <v>0</v>
      </c>
      <c r="AJ230" s="5">
        <f t="shared" si="33"/>
        <v>0</v>
      </c>
      <c r="AK230" s="5">
        <f t="shared" si="33"/>
        <v>0</v>
      </c>
      <c r="AL230" s="5">
        <f t="shared" si="33"/>
        <v>0</v>
      </c>
      <c r="AM230" s="5">
        <f t="shared" si="33"/>
        <v>0</v>
      </c>
      <c r="AN230" s="5">
        <f t="shared" si="33"/>
        <v>0</v>
      </c>
      <c r="AO230" s="5">
        <f t="shared" si="33"/>
        <v>0</v>
      </c>
      <c r="AP230" s="5">
        <f t="shared" si="33"/>
        <v>0</v>
      </c>
      <c r="AQ230" s="5">
        <f t="shared" si="33"/>
        <v>0</v>
      </c>
      <c r="AR230" s="5">
        <f t="shared" si="33"/>
        <v>0</v>
      </c>
      <c r="AS230" s="5">
        <f t="shared" si="10"/>
        <v>0</v>
      </c>
      <c r="AT230" s="5">
        <f t="shared" si="32"/>
        <v>0</v>
      </c>
      <c r="AU230" s="5">
        <f t="shared" si="32"/>
        <v>0</v>
      </c>
      <c r="AV230" s="5">
        <f t="shared" si="32"/>
        <v>0</v>
      </c>
      <c r="AW230" s="5">
        <f t="shared" si="32"/>
        <v>0</v>
      </c>
      <c r="AX230" s="5">
        <f t="shared" si="32"/>
        <v>0</v>
      </c>
      <c r="AY230" s="5">
        <f t="shared" si="32"/>
        <v>0</v>
      </c>
      <c r="AZ230" s="5">
        <f t="shared" si="32"/>
        <v>0</v>
      </c>
      <c r="BA230" s="5">
        <f t="shared" si="32"/>
        <v>0</v>
      </c>
      <c r="BB230" s="5">
        <f t="shared" si="32"/>
        <v>0</v>
      </c>
      <c r="BC230" s="5">
        <f t="shared" si="32"/>
        <v>0</v>
      </c>
      <c r="BD230" s="5"/>
      <c r="BE230" s="5"/>
      <c r="BF230" s="5"/>
      <c r="BG230" s="5"/>
      <c r="BH230" s="5"/>
      <c r="BI230" s="5"/>
      <c r="BJ230" s="5"/>
    </row>
    <row r="231" spans="2:62" hidden="1">
      <c r="B231">
        <f t="shared" si="28"/>
        <v>155</v>
      </c>
      <c r="C231" t="str">
        <f t="shared" si="28"/>
        <v>PREPARACIÓ DEL SÒL</v>
      </c>
      <c r="D231" t="str">
        <f t="shared" si="28"/>
        <v>Preparació per estripat</v>
      </c>
      <c r="E231" s="82">
        <f t="shared" si="28"/>
        <v>2500</v>
      </c>
      <c r="F231" s="5">
        <f t="shared" si="33"/>
        <v>0</v>
      </c>
      <c r="G231" s="5">
        <f t="shared" si="33"/>
        <v>0</v>
      </c>
      <c r="H231" s="5">
        <f t="shared" si="33"/>
        <v>0</v>
      </c>
      <c r="I231" s="5">
        <f t="shared" si="33"/>
        <v>0</v>
      </c>
      <c r="J231" s="5">
        <f t="shared" si="33"/>
        <v>0</v>
      </c>
      <c r="K231" s="5">
        <f t="shared" si="33"/>
        <v>0</v>
      </c>
      <c r="L231" s="5">
        <f t="shared" si="33"/>
        <v>0</v>
      </c>
      <c r="M231" s="5">
        <f t="shared" si="33"/>
        <v>0</v>
      </c>
      <c r="N231" s="5">
        <f t="shared" si="33"/>
        <v>0</v>
      </c>
      <c r="O231" s="5">
        <f t="shared" si="33"/>
        <v>0</v>
      </c>
      <c r="P231" s="5">
        <f t="shared" si="33"/>
        <v>0</v>
      </c>
      <c r="Q231" s="5">
        <f t="shared" si="33"/>
        <v>0</v>
      </c>
      <c r="R231" s="5">
        <f t="shared" si="33"/>
        <v>0</v>
      </c>
      <c r="S231" s="5">
        <f t="shared" si="33"/>
        <v>0</v>
      </c>
      <c r="T231" s="5">
        <f t="shared" si="33"/>
        <v>0</v>
      </c>
      <c r="U231" s="5">
        <f t="shared" si="33"/>
        <v>0</v>
      </c>
      <c r="V231" s="5">
        <f t="shared" si="33"/>
        <v>0</v>
      </c>
      <c r="W231" s="5">
        <f t="shared" si="33"/>
        <v>0</v>
      </c>
      <c r="X231" s="5">
        <f t="shared" si="33"/>
        <v>0</v>
      </c>
      <c r="Y231" s="5">
        <f t="shared" si="33"/>
        <v>0</v>
      </c>
      <c r="Z231" s="5">
        <f t="shared" si="33"/>
        <v>0</v>
      </c>
      <c r="AA231" s="5">
        <f t="shared" si="33"/>
        <v>0</v>
      </c>
      <c r="AB231" s="5">
        <f t="shared" si="33"/>
        <v>0</v>
      </c>
      <c r="AC231" s="5">
        <f t="shared" si="33"/>
        <v>0</v>
      </c>
      <c r="AD231" s="5">
        <f t="shared" si="33"/>
        <v>0</v>
      </c>
      <c r="AE231" s="5">
        <f t="shared" si="33"/>
        <v>0</v>
      </c>
      <c r="AF231" s="5">
        <f t="shared" si="33"/>
        <v>0</v>
      </c>
      <c r="AG231" s="5">
        <f t="shared" si="33"/>
        <v>0</v>
      </c>
      <c r="AH231" s="5">
        <f t="shared" si="33"/>
        <v>0</v>
      </c>
      <c r="AI231" s="5">
        <f t="shared" si="33"/>
        <v>0</v>
      </c>
      <c r="AJ231" s="5">
        <f t="shared" si="33"/>
        <v>0</v>
      </c>
      <c r="AK231" s="5">
        <f t="shared" si="33"/>
        <v>0</v>
      </c>
      <c r="AL231" s="5">
        <f t="shared" si="33"/>
        <v>0</v>
      </c>
      <c r="AM231" s="5">
        <f t="shared" si="33"/>
        <v>0</v>
      </c>
      <c r="AN231" s="5">
        <f t="shared" si="33"/>
        <v>0</v>
      </c>
      <c r="AO231" s="5">
        <f t="shared" si="33"/>
        <v>0</v>
      </c>
      <c r="AP231" s="5">
        <f t="shared" si="33"/>
        <v>0</v>
      </c>
      <c r="AQ231" s="5">
        <f t="shared" si="33"/>
        <v>0</v>
      </c>
      <c r="AR231" s="5">
        <f t="shared" si="33"/>
        <v>0</v>
      </c>
      <c r="AS231" s="5">
        <f t="shared" si="10"/>
        <v>0</v>
      </c>
      <c r="AT231" s="5">
        <f t="shared" si="32"/>
        <v>0</v>
      </c>
      <c r="AU231" s="5">
        <f t="shared" si="32"/>
        <v>0</v>
      </c>
      <c r="AV231" s="5">
        <f t="shared" si="32"/>
        <v>0</v>
      </c>
      <c r="AW231" s="5">
        <f t="shared" si="32"/>
        <v>0</v>
      </c>
      <c r="AX231" s="5">
        <f t="shared" si="32"/>
        <v>0</v>
      </c>
      <c r="AY231" s="5">
        <f t="shared" si="32"/>
        <v>0</v>
      </c>
      <c r="AZ231" s="5">
        <f t="shared" si="32"/>
        <v>0</v>
      </c>
      <c r="BA231" s="5">
        <f t="shared" si="32"/>
        <v>0</v>
      </c>
      <c r="BB231" s="5">
        <f t="shared" si="32"/>
        <v>0</v>
      </c>
      <c r="BC231" s="5">
        <f t="shared" si="32"/>
        <v>0</v>
      </c>
      <c r="BD231" s="5"/>
      <c r="BE231" s="5"/>
      <c r="BF231" s="5"/>
      <c r="BG231" s="5"/>
      <c r="BH231" s="5"/>
      <c r="BI231" s="5"/>
      <c r="BJ231" s="5"/>
    </row>
    <row r="232" spans="2:62" hidden="1">
      <c r="B232">
        <f t="shared" si="28"/>
        <v>165</v>
      </c>
      <c r="C232" t="str">
        <f t="shared" si="28"/>
        <v>PREPARACIÓ DEL SÒL</v>
      </c>
      <c r="D232" t="str">
        <f t="shared" si="28"/>
        <v>Preparació per fresat</v>
      </c>
      <c r="E232" s="82">
        <f t="shared" si="28"/>
        <v>2500</v>
      </c>
      <c r="F232" s="5">
        <f t="shared" si="33"/>
        <v>0</v>
      </c>
      <c r="G232" s="5">
        <f t="shared" si="33"/>
        <v>0</v>
      </c>
      <c r="H232" s="5">
        <f t="shared" si="33"/>
        <v>0</v>
      </c>
      <c r="I232" s="5">
        <f t="shared" si="33"/>
        <v>0</v>
      </c>
      <c r="J232" s="5">
        <f t="shared" si="33"/>
        <v>0</v>
      </c>
      <c r="K232" s="5">
        <f t="shared" si="33"/>
        <v>0</v>
      </c>
      <c r="L232" s="5">
        <f t="shared" si="33"/>
        <v>0</v>
      </c>
      <c r="M232" s="5">
        <f t="shared" si="33"/>
        <v>0</v>
      </c>
      <c r="N232" s="5">
        <f t="shared" si="33"/>
        <v>0</v>
      </c>
      <c r="O232" s="5">
        <f t="shared" si="33"/>
        <v>0</v>
      </c>
      <c r="P232" s="5">
        <f t="shared" si="33"/>
        <v>0</v>
      </c>
      <c r="Q232" s="5">
        <f t="shared" si="33"/>
        <v>0</v>
      </c>
      <c r="R232" s="5">
        <f t="shared" si="33"/>
        <v>0</v>
      </c>
      <c r="S232" s="5">
        <f t="shared" si="33"/>
        <v>0</v>
      </c>
      <c r="T232" s="5">
        <f t="shared" si="33"/>
        <v>0</v>
      </c>
      <c r="U232" s="5">
        <f t="shared" si="33"/>
        <v>0</v>
      </c>
      <c r="V232" s="5">
        <f t="shared" si="33"/>
        <v>0</v>
      </c>
      <c r="W232" s="5">
        <f t="shared" si="33"/>
        <v>0</v>
      </c>
      <c r="X232" s="5">
        <f t="shared" si="33"/>
        <v>0</v>
      </c>
      <c r="Y232" s="5">
        <f t="shared" si="33"/>
        <v>0</v>
      </c>
      <c r="Z232" s="5">
        <f t="shared" si="33"/>
        <v>0</v>
      </c>
      <c r="AA232" s="5">
        <f t="shared" si="33"/>
        <v>0</v>
      </c>
      <c r="AB232" s="5">
        <f t="shared" si="33"/>
        <v>0</v>
      </c>
      <c r="AC232" s="5">
        <f t="shared" si="33"/>
        <v>0</v>
      </c>
      <c r="AD232" s="5">
        <f t="shared" si="33"/>
        <v>0</v>
      </c>
      <c r="AE232" s="5">
        <f t="shared" si="33"/>
        <v>0</v>
      </c>
      <c r="AF232" s="5">
        <f t="shared" si="33"/>
        <v>0</v>
      </c>
      <c r="AG232" s="5">
        <f t="shared" si="33"/>
        <v>0</v>
      </c>
      <c r="AH232" s="5">
        <f t="shared" si="33"/>
        <v>0</v>
      </c>
      <c r="AI232" s="5">
        <f t="shared" si="33"/>
        <v>0</v>
      </c>
      <c r="AJ232" s="5">
        <f t="shared" si="33"/>
        <v>0</v>
      </c>
      <c r="AK232" s="5">
        <f t="shared" si="33"/>
        <v>0</v>
      </c>
      <c r="AL232" s="5">
        <f t="shared" si="33"/>
        <v>0</v>
      </c>
      <c r="AM232" s="5">
        <f t="shared" si="33"/>
        <v>0</v>
      </c>
      <c r="AN232" s="5">
        <f t="shared" si="33"/>
        <v>0</v>
      </c>
      <c r="AO232" s="5">
        <f t="shared" si="33"/>
        <v>0</v>
      </c>
      <c r="AP232" s="5">
        <f t="shared" si="33"/>
        <v>0</v>
      </c>
      <c r="AQ232" s="5">
        <f t="shared" si="33"/>
        <v>0</v>
      </c>
      <c r="AR232" s="5">
        <f t="shared" si="33"/>
        <v>0</v>
      </c>
      <c r="AS232" s="5">
        <f t="shared" si="10"/>
        <v>0</v>
      </c>
      <c r="AT232" s="5">
        <f t="shared" si="32"/>
        <v>0</v>
      </c>
      <c r="AU232" s="5">
        <f t="shared" si="32"/>
        <v>0</v>
      </c>
      <c r="AV232" s="5">
        <f t="shared" si="32"/>
        <v>0</v>
      </c>
      <c r="AW232" s="5">
        <f t="shared" si="32"/>
        <v>0</v>
      </c>
      <c r="AX232" s="5">
        <f t="shared" si="32"/>
        <v>0</v>
      </c>
      <c r="AY232" s="5">
        <f t="shared" si="32"/>
        <v>0</v>
      </c>
      <c r="AZ232" s="5">
        <f t="shared" si="32"/>
        <v>0</v>
      </c>
      <c r="BA232" s="5">
        <f t="shared" si="32"/>
        <v>0</v>
      </c>
      <c r="BB232" s="5">
        <f t="shared" si="32"/>
        <v>0</v>
      </c>
      <c r="BC232" s="5">
        <f t="shared" si="32"/>
        <v>0</v>
      </c>
      <c r="BD232" s="5"/>
      <c r="BE232" s="5"/>
      <c r="BF232" s="5"/>
      <c r="BG232" s="5"/>
      <c r="BH232" s="5"/>
      <c r="BI232" s="5"/>
      <c r="BJ232" s="5"/>
    </row>
    <row r="233" spans="2:62" hidden="1">
      <c r="B233">
        <f t="shared" si="28"/>
        <v>215</v>
      </c>
      <c r="C233" t="str">
        <f t="shared" si="28"/>
        <v>ADOBAT</v>
      </c>
      <c r="D233" t="str">
        <f t="shared" si="28"/>
        <v>Preparació per aplicació de compost (36 t/ha)</v>
      </c>
      <c r="E233" s="82">
        <f t="shared" si="28"/>
        <v>2500</v>
      </c>
      <c r="F233" s="5">
        <f t="shared" si="33"/>
        <v>0</v>
      </c>
      <c r="G233" s="5">
        <f t="shared" si="33"/>
        <v>0</v>
      </c>
      <c r="H233" s="5">
        <f t="shared" si="33"/>
        <v>0</v>
      </c>
      <c r="I233" s="5">
        <f t="shared" si="33"/>
        <v>0</v>
      </c>
      <c r="J233" s="5">
        <f t="shared" si="33"/>
        <v>0</v>
      </c>
      <c r="K233" s="5">
        <f t="shared" si="33"/>
        <v>0</v>
      </c>
      <c r="L233" s="5">
        <f t="shared" si="33"/>
        <v>0</v>
      </c>
      <c r="M233" s="5">
        <f t="shared" si="33"/>
        <v>0</v>
      </c>
      <c r="N233" s="5">
        <f t="shared" si="33"/>
        <v>0</v>
      </c>
      <c r="O233" s="5">
        <f t="shared" si="33"/>
        <v>0</v>
      </c>
      <c r="P233" s="5">
        <f t="shared" si="33"/>
        <v>0</v>
      </c>
      <c r="Q233" s="5">
        <f t="shared" si="33"/>
        <v>0</v>
      </c>
      <c r="R233" s="5">
        <f t="shared" si="33"/>
        <v>0</v>
      </c>
      <c r="S233" s="5">
        <f t="shared" si="33"/>
        <v>0</v>
      </c>
      <c r="T233" s="5">
        <f t="shared" si="33"/>
        <v>0</v>
      </c>
      <c r="U233" s="5">
        <f t="shared" si="33"/>
        <v>0</v>
      </c>
      <c r="V233" s="5">
        <f t="shared" si="33"/>
        <v>0</v>
      </c>
      <c r="W233" s="5">
        <f t="shared" si="33"/>
        <v>0</v>
      </c>
      <c r="X233" s="5">
        <f t="shared" si="33"/>
        <v>0</v>
      </c>
      <c r="Y233" s="5">
        <f t="shared" si="33"/>
        <v>0</v>
      </c>
      <c r="Z233" s="5">
        <f t="shared" si="33"/>
        <v>0</v>
      </c>
      <c r="AA233" s="5">
        <f t="shared" si="33"/>
        <v>0</v>
      </c>
      <c r="AB233" s="5">
        <f t="shared" si="33"/>
        <v>0</v>
      </c>
      <c r="AC233" s="5">
        <f t="shared" si="33"/>
        <v>0</v>
      </c>
      <c r="AD233" s="5">
        <f t="shared" si="33"/>
        <v>0</v>
      </c>
      <c r="AE233" s="5">
        <f t="shared" si="33"/>
        <v>0</v>
      </c>
      <c r="AF233" s="5">
        <f t="shared" si="33"/>
        <v>0</v>
      </c>
      <c r="AG233" s="5">
        <f t="shared" si="33"/>
        <v>0</v>
      </c>
      <c r="AH233" s="5">
        <f t="shared" si="33"/>
        <v>0</v>
      </c>
      <c r="AI233" s="5">
        <f t="shared" si="33"/>
        <v>0</v>
      </c>
      <c r="AJ233" s="5">
        <f t="shared" si="33"/>
        <v>0</v>
      </c>
      <c r="AK233" s="5">
        <f t="shared" si="33"/>
        <v>0</v>
      </c>
      <c r="AL233" s="5">
        <f t="shared" si="33"/>
        <v>0</v>
      </c>
      <c r="AM233" s="5">
        <f t="shared" si="33"/>
        <v>0</v>
      </c>
      <c r="AN233" s="5">
        <f t="shared" si="33"/>
        <v>0</v>
      </c>
      <c r="AO233" s="5">
        <f t="shared" si="33"/>
        <v>0</v>
      </c>
      <c r="AP233" s="5">
        <f t="shared" si="33"/>
        <v>0</v>
      </c>
      <c r="AQ233" s="5">
        <f t="shared" si="33"/>
        <v>0</v>
      </c>
      <c r="AR233" s="5">
        <f t="shared" si="33"/>
        <v>0</v>
      </c>
      <c r="AS233" s="5">
        <f t="shared" si="10"/>
        <v>0</v>
      </c>
      <c r="AT233" s="5">
        <f t="shared" si="32"/>
        <v>0</v>
      </c>
      <c r="AU233" s="5">
        <f t="shared" si="32"/>
        <v>0</v>
      </c>
      <c r="AV233" s="5">
        <f t="shared" si="32"/>
        <v>0</v>
      </c>
      <c r="AW233" s="5">
        <f t="shared" si="32"/>
        <v>0</v>
      </c>
      <c r="AX233" s="5">
        <f t="shared" si="32"/>
        <v>0</v>
      </c>
      <c r="AY233" s="5">
        <f t="shared" si="32"/>
        <v>0</v>
      </c>
      <c r="AZ233" s="5">
        <f t="shared" si="32"/>
        <v>0</v>
      </c>
      <c r="BA233" s="5">
        <f t="shared" si="32"/>
        <v>0</v>
      </c>
      <c r="BB233" s="5">
        <f t="shared" si="32"/>
        <v>0</v>
      </c>
      <c r="BC233" s="5">
        <f t="shared" si="32"/>
        <v>0</v>
      </c>
      <c r="BD233" s="5"/>
      <c r="BE233" s="5"/>
      <c r="BF233" s="5"/>
      <c r="BG233" s="5"/>
      <c r="BH233" s="5"/>
      <c r="BI233" s="5"/>
      <c r="BJ233" s="5"/>
    </row>
    <row r="234" spans="2:62" hidden="1">
      <c r="B234">
        <f t="shared" si="28"/>
        <v>225</v>
      </c>
      <c r="C234" t="str">
        <f t="shared" si="28"/>
        <v>ADOBAT</v>
      </c>
      <c r="D234" t="str">
        <f t="shared" si="28"/>
        <v>Preparació per aplicació de compost (60 t/ha)</v>
      </c>
      <c r="E234" s="82">
        <f t="shared" si="28"/>
        <v>2500</v>
      </c>
      <c r="F234" s="5">
        <f t="shared" si="33"/>
        <v>0</v>
      </c>
      <c r="G234" s="5">
        <f t="shared" si="33"/>
        <v>0</v>
      </c>
      <c r="H234" s="5">
        <f t="shared" si="33"/>
        <v>0</v>
      </c>
      <c r="I234" s="5">
        <f t="shared" si="33"/>
        <v>0</v>
      </c>
      <c r="J234" s="5">
        <f t="shared" si="33"/>
        <v>0</v>
      </c>
      <c r="K234" s="5">
        <f t="shared" si="33"/>
        <v>0</v>
      </c>
      <c r="L234" s="5">
        <f t="shared" si="33"/>
        <v>0</v>
      </c>
      <c r="M234" s="5">
        <f t="shared" si="33"/>
        <v>0</v>
      </c>
      <c r="N234" s="5">
        <f t="shared" si="33"/>
        <v>0</v>
      </c>
      <c r="O234" s="5">
        <f t="shared" si="33"/>
        <v>0</v>
      </c>
      <c r="P234" s="5">
        <f t="shared" si="33"/>
        <v>0</v>
      </c>
      <c r="Q234" s="5">
        <f t="shared" si="33"/>
        <v>0</v>
      </c>
      <c r="R234" s="5">
        <f t="shared" si="33"/>
        <v>0</v>
      </c>
      <c r="S234" s="5">
        <f t="shared" si="33"/>
        <v>0</v>
      </c>
      <c r="T234" s="5">
        <f t="shared" si="33"/>
        <v>0</v>
      </c>
      <c r="U234" s="5">
        <f t="shared" si="33"/>
        <v>0</v>
      </c>
      <c r="V234" s="5">
        <f t="shared" si="33"/>
        <v>0</v>
      </c>
      <c r="W234" s="5">
        <f t="shared" si="33"/>
        <v>0</v>
      </c>
      <c r="X234" s="5">
        <f t="shared" si="33"/>
        <v>0</v>
      </c>
      <c r="Y234" s="5">
        <f t="shared" si="33"/>
        <v>0</v>
      </c>
      <c r="Z234" s="5">
        <f t="shared" si="33"/>
        <v>0</v>
      </c>
      <c r="AA234" s="5">
        <f t="shared" ref="AA234:AR234" si="34">IF($E$4&lt;$E234,$E$4/$E234*AA109*AA$49,AA109*AA$49)</f>
        <v>0</v>
      </c>
      <c r="AB234" s="5">
        <f t="shared" si="34"/>
        <v>0</v>
      </c>
      <c r="AC234" s="5">
        <f t="shared" si="34"/>
        <v>0</v>
      </c>
      <c r="AD234" s="5">
        <f t="shared" si="34"/>
        <v>0</v>
      </c>
      <c r="AE234" s="5">
        <f t="shared" si="34"/>
        <v>0</v>
      </c>
      <c r="AF234" s="5">
        <f t="shared" si="34"/>
        <v>0</v>
      </c>
      <c r="AG234" s="5">
        <f t="shared" si="34"/>
        <v>0</v>
      </c>
      <c r="AH234" s="5">
        <f t="shared" si="34"/>
        <v>0</v>
      </c>
      <c r="AI234" s="5">
        <f t="shared" si="34"/>
        <v>0</v>
      </c>
      <c r="AJ234" s="5">
        <f t="shared" si="34"/>
        <v>0</v>
      </c>
      <c r="AK234" s="5">
        <f t="shared" si="34"/>
        <v>0</v>
      </c>
      <c r="AL234" s="5">
        <f t="shared" si="34"/>
        <v>0</v>
      </c>
      <c r="AM234" s="5">
        <f t="shared" si="34"/>
        <v>0</v>
      </c>
      <c r="AN234" s="5">
        <f t="shared" si="34"/>
        <v>0</v>
      </c>
      <c r="AO234" s="5">
        <f t="shared" si="34"/>
        <v>0</v>
      </c>
      <c r="AP234" s="5">
        <f t="shared" si="34"/>
        <v>0</v>
      </c>
      <c r="AQ234" s="5">
        <f t="shared" si="34"/>
        <v>0</v>
      </c>
      <c r="AR234" s="5">
        <f t="shared" si="34"/>
        <v>0</v>
      </c>
      <c r="AS234" s="5">
        <f t="shared" si="10"/>
        <v>0</v>
      </c>
      <c r="AT234" s="5">
        <f t="shared" si="32"/>
        <v>0</v>
      </c>
      <c r="AU234" s="5">
        <f t="shared" si="32"/>
        <v>0</v>
      </c>
      <c r="AV234" s="5">
        <f t="shared" si="32"/>
        <v>0</v>
      </c>
      <c r="AW234" s="5">
        <f t="shared" si="32"/>
        <v>0</v>
      </c>
      <c r="AX234" s="5">
        <f t="shared" si="32"/>
        <v>0</v>
      </c>
      <c r="AY234" s="5">
        <f t="shared" si="32"/>
        <v>0</v>
      </c>
      <c r="AZ234" s="5">
        <f t="shared" si="32"/>
        <v>0</v>
      </c>
      <c r="BA234" s="5">
        <f t="shared" si="32"/>
        <v>0</v>
      </c>
      <c r="BB234" s="5">
        <f t="shared" si="32"/>
        <v>0</v>
      </c>
      <c r="BC234" s="5">
        <f t="shared" si="32"/>
        <v>0</v>
      </c>
      <c r="BD234" s="5"/>
      <c r="BE234" s="5"/>
      <c r="BF234" s="5"/>
      <c r="BG234" s="5"/>
      <c r="BH234" s="5"/>
      <c r="BI234" s="5"/>
      <c r="BJ234" s="5"/>
    </row>
    <row r="235" spans="2:62" hidden="1">
      <c r="B235">
        <f t="shared" si="28"/>
        <v>235</v>
      </c>
      <c r="C235" t="str">
        <f t="shared" si="28"/>
        <v>ADOBAT</v>
      </c>
      <c r="D235" t="str">
        <f t="shared" si="28"/>
        <v>Preparació per aplicació d'adob orgànic</v>
      </c>
      <c r="E235" s="82">
        <f t="shared" si="28"/>
        <v>2500</v>
      </c>
      <c r="F235" s="5">
        <f t="shared" ref="F235:AR241" si="35">IF($E$4&lt;$E235,$E$4/$E235*F110*F$49,F110*F$49)</f>
        <v>0</v>
      </c>
      <c r="G235" s="5">
        <f t="shared" si="35"/>
        <v>0</v>
      </c>
      <c r="H235" s="5">
        <f t="shared" si="35"/>
        <v>0</v>
      </c>
      <c r="I235" s="5">
        <f t="shared" si="35"/>
        <v>0</v>
      </c>
      <c r="J235" s="5">
        <f t="shared" si="35"/>
        <v>0</v>
      </c>
      <c r="K235" s="5">
        <f t="shared" si="35"/>
        <v>0</v>
      </c>
      <c r="L235" s="5">
        <f t="shared" si="35"/>
        <v>0</v>
      </c>
      <c r="M235" s="5">
        <f t="shared" si="35"/>
        <v>0</v>
      </c>
      <c r="N235" s="5">
        <f t="shared" si="35"/>
        <v>0</v>
      </c>
      <c r="O235" s="5">
        <f t="shared" si="35"/>
        <v>0</v>
      </c>
      <c r="P235" s="5">
        <f t="shared" si="35"/>
        <v>0</v>
      </c>
      <c r="Q235" s="5">
        <f t="shared" si="35"/>
        <v>0</v>
      </c>
      <c r="R235" s="5">
        <f t="shared" si="35"/>
        <v>0</v>
      </c>
      <c r="S235" s="5">
        <f t="shared" si="35"/>
        <v>0</v>
      </c>
      <c r="T235" s="5">
        <f t="shared" si="35"/>
        <v>0</v>
      </c>
      <c r="U235" s="5">
        <f t="shared" si="35"/>
        <v>0</v>
      </c>
      <c r="V235" s="5">
        <f t="shared" si="35"/>
        <v>0</v>
      </c>
      <c r="W235" s="5">
        <f t="shared" si="35"/>
        <v>0</v>
      </c>
      <c r="X235" s="5">
        <f t="shared" si="35"/>
        <v>0</v>
      </c>
      <c r="Y235" s="5">
        <f t="shared" si="35"/>
        <v>0</v>
      </c>
      <c r="Z235" s="5">
        <f t="shared" si="35"/>
        <v>0</v>
      </c>
      <c r="AA235" s="5">
        <f t="shared" si="35"/>
        <v>0</v>
      </c>
      <c r="AB235" s="5">
        <f t="shared" si="35"/>
        <v>0</v>
      </c>
      <c r="AC235" s="5">
        <f t="shared" si="35"/>
        <v>0</v>
      </c>
      <c r="AD235" s="5">
        <f t="shared" si="35"/>
        <v>0</v>
      </c>
      <c r="AE235" s="5">
        <f t="shared" si="35"/>
        <v>0</v>
      </c>
      <c r="AF235" s="5">
        <f t="shared" si="35"/>
        <v>0</v>
      </c>
      <c r="AG235" s="5">
        <f t="shared" si="35"/>
        <v>0</v>
      </c>
      <c r="AH235" s="5">
        <f t="shared" si="35"/>
        <v>0</v>
      </c>
      <c r="AI235" s="5">
        <f t="shared" si="35"/>
        <v>0</v>
      </c>
      <c r="AJ235" s="5">
        <f t="shared" si="35"/>
        <v>0</v>
      </c>
      <c r="AK235" s="5">
        <f t="shared" si="35"/>
        <v>0</v>
      </c>
      <c r="AL235" s="5">
        <f t="shared" si="35"/>
        <v>0</v>
      </c>
      <c r="AM235" s="5">
        <f t="shared" si="35"/>
        <v>0</v>
      </c>
      <c r="AN235" s="5">
        <f t="shared" si="35"/>
        <v>0</v>
      </c>
      <c r="AO235" s="5">
        <f t="shared" si="35"/>
        <v>0</v>
      </c>
      <c r="AP235" s="5">
        <f t="shared" si="35"/>
        <v>0</v>
      </c>
      <c r="AQ235" s="5">
        <f t="shared" si="35"/>
        <v>0</v>
      </c>
      <c r="AR235" s="5">
        <f t="shared" si="35"/>
        <v>0</v>
      </c>
      <c r="AS235" s="5">
        <f t="shared" si="10"/>
        <v>0</v>
      </c>
      <c r="AT235" s="5">
        <f t="shared" si="32"/>
        <v>0</v>
      </c>
      <c r="AU235" s="5">
        <f t="shared" si="32"/>
        <v>0</v>
      </c>
      <c r="AV235" s="5">
        <f t="shared" si="32"/>
        <v>0</v>
      </c>
      <c r="AW235" s="5">
        <f t="shared" si="32"/>
        <v>0</v>
      </c>
      <c r="AX235" s="5">
        <f t="shared" si="32"/>
        <v>0</v>
      </c>
      <c r="AY235" s="5">
        <f t="shared" si="32"/>
        <v>0</v>
      </c>
      <c r="AZ235" s="5">
        <f t="shared" si="32"/>
        <v>0</v>
      </c>
      <c r="BA235" s="5">
        <f t="shared" si="32"/>
        <v>0</v>
      </c>
      <c r="BB235" s="5">
        <f t="shared" si="32"/>
        <v>0</v>
      </c>
      <c r="BC235" s="5">
        <f t="shared" si="32"/>
        <v>0</v>
      </c>
      <c r="BD235" s="5"/>
      <c r="BE235" s="5"/>
      <c r="BF235" s="5"/>
      <c r="BG235" s="5"/>
      <c r="BH235" s="5"/>
      <c r="BI235" s="5"/>
      <c r="BJ235" s="5"/>
    </row>
    <row r="236" spans="2:62" hidden="1">
      <c r="B236">
        <f t="shared" si="28"/>
        <v>245</v>
      </c>
      <c r="C236" t="str">
        <f t="shared" si="28"/>
        <v>ADOBAT</v>
      </c>
      <c r="D236" t="str">
        <f t="shared" si="28"/>
        <v>Preparació per aplicació potassi</v>
      </c>
      <c r="E236" s="82">
        <f t="shared" si="28"/>
        <v>2500</v>
      </c>
      <c r="F236" s="5">
        <f t="shared" si="35"/>
        <v>0</v>
      </c>
      <c r="G236" s="5">
        <f t="shared" si="35"/>
        <v>0</v>
      </c>
      <c r="H236" s="5">
        <f t="shared" si="35"/>
        <v>0</v>
      </c>
      <c r="I236" s="5">
        <f t="shared" si="35"/>
        <v>0</v>
      </c>
      <c r="J236" s="5">
        <f t="shared" si="35"/>
        <v>0</v>
      </c>
      <c r="K236" s="5">
        <f t="shared" si="35"/>
        <v>0</v>
      </c>
      <c r="L236" s="5">
        <f t="shared" si="35"/>
        <v>0</v>
      </c>
      <c r="M236" s="5">
        <f t="shared" si="35"/>
        <v>0</v>
      </c>
      <c r="N236" s="5">
        <f t="shared" si="35"/>
        <v>0</v>
      </c>
      <c r="O236" s="5">
        <f t="shared" si="35"/>
        <v>0</v>
      </c>
      <c r="P236" s="5">
        <f t="shared" si="35"/>
        <v>0</v>
      </c>
      <c r="Q236" s="5">
        <f t="shared" si="35"/>
        <v>0</v>
      </c>
      <c r="R236" s="5">
        <f t="shared" si="35"/>
        <v>0</v>
      </c>
      <c r="S236" s="5">
        <f t="shared" si="35"/>
        <v>0</v>
      </c>
      <c r="T236" s="5">
        <f t="shared" si="35"/>
        <v>0</v>
      </c>
      <c r="U236" s="5">
        <f t="shared" si="35"/>
        <v>0</v>
      </c>
      <c r="V236" s="5">
        <f t="shared" si="35"/>
        <v>0</v>
      </c>
      <c r="W236" s="5">
        <f t="shared" si="35"/>
        <v>0</v>
      </c>
      <c r="X236" s="5">
        <f t="shared" si="35"/>
        <v>0</v>
      </c>
      <c r="Y236" s="5">
        <f t="shared" si="35"/>
        <v>0</v>
      </c>
      <c r="Z236" s="5">
        <f t="shared" si="35"/>
        <v>0</v>
      </c>
      <c r="AA236" s="5">
        <f t="shared" si="35"/>
        <v>0</v>
      </c>
      <c r="AB236" s="5">
        <f t="shared" si="35"/>
        <v>0</v>
      </c>
      <c r="AC236" s="5">
        <f t="shared" si="35"/>
        <v>0</v>
      </c>
      <c r="AD236" s="5">
        <f t="shared" si="35"/>
        <v>0</v>
      </c>
      <c r="AE236" s="5">
        <f t="shared" si="35"/>
        <v>0</v>
      </c>
      <c r="AF236" s="5">
        <f t="shared" si="35"/>
        <v>0</v>
      </c>
      <c r="AG236" s="5">
        <f t="shared" si="35"/>
        <v>0</v>
      </c>
      <c r="AH236" s="5">
        <f t="shared" si="35"/>
        <v>0</v>
      </c>
      <c r="AI236" s="5">
        <f t="shared" si="35"/>
        <v>0</v>
      </c>
      <c r="AJ236" s="5">
        <f t="shared" si="35"/>
        <v>0</v>
      </c>
      <c r="AK236" s="5">
        <f t="shared" si="35"/>
        <v>0</v>
      </c>
      <c r="AL236" s="5">
        <f t="shared" si="35"/>
        <v>0</v>
      </c>
      <c r="AM236" s="5">
        <f t="shared" si="35"/>
        <v>0</v>
      </c>
      <c r="AN236" s="5">
        <f t="shared" si="35"/>
        <v>0</v>
      </c>
      <c r="AO236" s="5">
        <f t="shared" si="35"/>
        <v>0</v>
      </c>
      <c r="AP236" s="5">
        <f t="shared" si="35"/>
        <v>0</v>
      </c>
      <c r="AQ236" s="5">
        <f t="shared" si="35"/>
        <v>0</v>
      </c>
      <c r="AR236" s="5">
        <f t="shared" si="35"/>
        <v>0</v>
      </c>
      <c r="AS236" s="5">
        <f t="shared" si="10"/>
        <v>0</v>
      </c>
      <c r="AT236" s="5">
        <f t="shared" si="32"/>
        <v>0</v>
      </c>
      <c r="AU236" s="5">
        <f t="shared" si="32"/>
        <v>0</v>
      </c>
      <c r="AV236" s="5">
        <f t="shared" si="32"/>
        <v>0</v>
      </c>
      <c r="AW236" s="5">
        <f t="shared" si="32"/>
        <v>0</v>
      </c>
      <c r="AX236" s="5">
        <f t="shared" si="32"/>
        <v>0</v>
      </c>
      <c r="AY236" s="5">
        <f t="shared" si="32"/>
        <v>0</v>
      </c>
      <c r="AZ236" s="5">
        <f t="shared" si="32"/>
        <v>0</v>
      </c>
      <c r="BA236" s="5">
        <f t="shared" si="32"/>
        <v>0</v>
      </c>
      <c r="BB236" s="5">
        <f t="shared" si="32"/>
        <v>0</v>
      </c>
      <c r="BC236" s="5">
        <f t="shared" si="32"/>
        <v>0</v>
      </c>
      <c r="BD236" s="5"/>
      <c r="BE236" s="5"/>
      <c r="BF236" s="5"/>
      <c r="BG236" s="5"/>
      <c r="BH236" s="5"/>
      <c r="BI236" s="5"/>
      <c r="BJ236" s="5"/>
    </row>
    <row r="237" spans="2:62" hidden="1">
      <c r="B237">
        <f t="shared" si="28"/>
        <v>315</v>
      </c>
      <c r="C237" t="str">
        <f t="shared" si="28"/>
        <v>PLANTACIÓ</v>
      </c>
      <c r="D237" t="str">
        <f t="shared" si="28"/>
        <v>Preparació per solcar</v>
      </c>
      <c r="E237" s="82">
        <f t="shared" si="28"/>
        <v>2500</v>
      </c>
      <c r="F237" s="5">
        <f t="shared" si="35"/>
        <v>0</v>
      </c>
      <c r="G237" s="5">
        <f t="shared" si="35"/>
        <v>0</v>
      </c>
      <c r="H237" s="5">
        <f t="shared" si="35"/>
        <v>0</v>
      </c>
      <c r="I237" s="5">
        <f t="shared" si="35"/>
        <v>0</v>
      </c>
      <c r="J237" s="5">
        <f t="shared" si="35"/>
        <v>0</v>
      </c>
      <c r="K237" s="5">
        <f t="shared" si="35"/>
        <v>0</v>
      </c>
      <c r="L237" s="5">
        <f t="shared" si="35"/>
        <v>0</v>
      </c>
      <c r="M237" s="5">
        <f t="shared" si="35"/>
        <v>0</v>
      </c>
      <c r="N237" s="5">
        <f t="shared" si="35"/>
        <v>0</v>
      </c>
      <c r="O237" s="5">
        <f t="shared" si="35"/>
        <v>0</v>
      </c>
      <c r="P237" s="5">
        <f t="shared" si="35"/>
        <v>0</v>
      </c>
      <c r="Q237" s="5">
        <f t="shared" si="35"/>
        <v>0</v>
      </c>
      <c r="R237" s="5">
        <f t="shared" si="35"/>
        <v>0</v>
      </c>
      <c r="S237" s="5">
        <f t="shared" si="35"/>
        <v>0</v>
      </c>
      <c r="T237" s="5">
        <f t="shared" si="35"/>
        <v>0</v>
      </c>
      <c r="U237" s="5">
        <f t="shared" si="35"/>
        <v>0</v>
      </c>
      <c r="V237" s="5">
        <f t="shared" si="35"/>
        <v>0</v>
      </c>
      <c r="W237" s="5">
        <f t="shared" si="35"/>
        <v>0</v>
      </c>
      <c r="X237" s="5">
        <f t="shared" si="35"/>
        <v>0</v>
      </c>
      <c r="Y237" s="5">
        <f t="shared" si="35"/>
        <v>0</v>
      </c>
      <c r="Z237" s="5">
        <f t="shared" si="35"/>
        <v>0</v>
      </c>
      <c r="AA237" s="5">
        <f t="shared" si="35"/>
        <v>0</v>
      </c>
      <c r="AB237" s="5">
        <f t="shared" si="35"/>
        <v>0</v>
      </c>
      <c r="AC237" s="5">
        <f t="shared" si="35"/>
        <v>0</v>
      </c>
      <c r="AD237" s="5">
        <f t="shared" si="35"/>
        <v>0</v>
      </c>
      <c r="AE237" s="5">
        <f t="shared" si="35"/>
        <v>0</v>
      </c>
      <c r="AF237" s="5">
        <f t="shared" si="35"/>
        <v>0</v>
      </c>
      <c r="AG237" s="5">
        <f t="shared" si="35"/>
        <v>0</v>
      </c>
      <c r="AH237" s="5">
        <f t="shared" si="35"/>
        <v>0</v>
      </c>
      <c r="AI237" s="5">
        <f t="shared" si="35"/>
        <v>0</v>
      </c>
      <c r="AJ237" s="5">
        <f t="shared" si="35"/>
        <v>0</v>
      </c>
      <c r="AK237" s="5">
        <f t="shared" si="35"/>
        <v>0</v>
      </c>
      <c r="AL237" s="5">
        <f t="shared" si="35"/>
        <v>0</v>
      </c>
      <c r="AM237" s="5">
        <f t="shared" si="35"/>
        <v>0</v>
      </c>
      <c r="AN237" s="5">
        <f t="shared" si="35"/>
        <v>0</v>
      </c>
      <c r="AO237" s="5">
        <f t="shared" si="35"/>
        <v>0</v>
      </c>
      <c r="AP237" s="5">
        <f t="shared" si="35"/>
        <v>0</v>
      </c>
      <c r="AQ237" s="5">
        <f t="shared" si="35"/>
        <v>0</v>
      </c>
      <c r="AR237" s="5">
        <f t="shared" si="35"/>
        <v>0</v>
      </c>
      <c r="AS237" s="5">
        <f t="shared" si="10"/>
        <v>0</v>
      </c>
      <c r="AT237" s="5">
        <f t="shared" si="32"/>
        <v>0</v>
      </c>
      <c r="AU237" s="5">
        <f t="shared" si="32"/>
        <v>0</v>
      </c>
      <c r="AV237" s="5">
        <f t="shared" si="32"/>
        <v>0</v>
      </c>
      <c r="AW237" s="5">
        <f t="shared" si="32"/>
        <v>0</v>
      </c>
      <c r="AX237" s="5">
        <f t="shared" si="32"/>
        <v>0</v>
      </c>
      <c r="AY237" s="5">
        <f t="shared" si="32"/>
        <v>0</v>
      </c>
      <c r="AZ237" s="5">
        <f t="shared" si="32"/>
        <v>0</v>
      </c>
      <c r="BA237" s="5">
        <f t="shared" si="32"/>
        <v>0</v>
      </c>
      <c r="BB237" s="5">
        <f t="shared" si="32"/>
        <v>0</v>
      </c>
      <c r="BC237" s="5">
        <f t="shared" si="32"/>
        <v>0</v>
      </c>
      <c r="BD237" s="5"/>
      <c r="BE237" s="5"/>
      <c r="BF237" s="5"/>
      <c r="BG237" s="5"/>
      <c r="BH237" s="5"/>
      <c r="BI237" s="5"/>
      <c r="BJ237" s="5"/>
    </row>
    <row r="238" spans="2:62" hidden="1">
      <c r="B238">
        <f t="shared" si="28"/>
        <v>325</v>
      </c>
      <c r="C238" t="str">
        <f t="shared" si="28"/>
        <v>PLANTACIÓ</v>
      </c>
      <c r="D238" t="str">
        <f t="shared" si="28"/>
        <v>Preparació per marcat</v>
      </c>
      <c r="E238" s="82">
        <f t="shared" si="28"/>
        <v>2500</v>
      </c>
      <c r="F238" s="5">
        <f t="shared" si="35"/>
        <v>0</v>
      </c>
      <c r="G238" s="5">
        <f t="shared" si="35"/>
        <v>0</v>
      </c>
      <c r="H238" s="5">
        <f t="shared" si="35"/>
        <v>0</v>
      </c>
      <c r="I238" s="5">
        <f t="shared" si="35"/>
        <v>0</v>
      </c>
      <c r="J238" s="5">
        <f t="shared" si="35"/>
        <v>0</v>
      </c>
      <c r="K238" s="5">
        <f t="shared" si="35"/>
        <v>0</v>
      </c>
      <c r="L238" s="5">
        <f t="shared" si="35"/>
        <v>0</v>
      </c>
      <c r="M238" s="5">
        <f t="shared" si="35"/>
        <v>0</v>
      </c>
      <c r="N238" s="5">
        <f t="shared" si="35"/>
        <v>0</v>
      </c>
      <c r="O238" s="5">
        <f t="shared" si="35"/>
        <v>0</v>
      </c>
      <c r="P238" s="5">
        <f t="shared" si="35"/>
        <v>0</v>
      </c>
      <c r="Q238" s="5">
        <f t="shared" si="35"/>
        <v>0</v>
      </c>
      <c r="R238" s="5">
        <f t="shared" si="35"/>
        <v>0</v>
      </c>
      <c r="S238" s="5">
        <f t="shared" si="35"/>
        <v>0</v>
      </c>
      <c r="T238" s="5">
        <f t="shared" si="35"/>
        <v>0</v>
      </c>
      <c r="U238" s="5">
        <f t="shared" si="35"/>
        <v>0</v>
      </c>
      <c r="V238" s="5">
        <f t="shared" si="35"/>
        <v>0</v>
      </c>
      <c r="W238" s="5">
        <f t="shared" si="35"/>
        <v>0</v>
      </c>
      <c r="X238" s="5">
        <f t="shared" si="35"/>
        <v>0</v>
      </c>
      <c r="Y238" s="5">
        <f t="shared" si="35"/>
        <v>0</v>
      </c>
      <c r="Z238" s="5">
        <f t="shared" si="35"/>
        <v>0</v>
      </c>
      <c r="AA238" s="5">
        <f t="shared" si="35"/>
        <v>0</v>
      </c>
      <c r="AB238" s="5">
        <f t="shared" si="35"/>
        <v>0</v>
      </c>
      <c r="AC238" s="5">
        <f t="shared" si="35"/>
        <v>0</v>
      </c>
      <c r="AD238" s="5">
        <f t="shared" si="35"/>
        <v>0</v>
      </c>
      <c r="AE238" s="5">
        <f t="shared" si="35"/>
        <v>0</v>
      </c>
      <c r="AF238" s="5">
        <f t="shared" si="35"/>
        <v>0</v>
      </c>
      <c r="AG238" s="5">
        <f t="shared" si="35"/>
        <v>0</v>
      </c>
      <c r="AH238" s="5">
        <f t="shared" si="35"/>
        <v>0</v>
      </c>
      <c r="AI238" s="5">
        <f t="shared" si="35"/>
        <v>0</v>
      </c>
      <c r="AJ238" s="5">
        <f t="shared" si="35"/>
        <v>0</v>
      </c>
      <c r="AK238" s="5">
        <f t="shared" si="35"/>
        <v>0</v>
      </c>
      <c r="AL238" s="5">
        <f t="shared" si="35"/>
        <v>0</v>
      </c>
      <c r="AM238" s="5">
        <f t="shared" si="35"/>
        <v>0</v>
      </c>
      <c r="AN238" s="5">
        <f t="shared" si="35"/>
        <v>0</v>
      </c>
      <c r="AO238" s="5">
        <f t="shared" si="35"/>
        <v>0</v>
      </c>
      <c r="AP238" s="5">
        <f t="shared" si="35"/>
        <v>0</v>
      </c>
      <c r="AQ238" s="5">
        <f t="shared" si="35"/>
        <v>0</v>
      </c>
      <c r="AR238" s="5">
        <f t="shared" si="35"/>
        <v>0</v>
      </c>
      <c r="AS238" s="5">
        <f t="shared" si="10"/>
        <v>0</v>
      </c>
      <c r="AT238" s="5">
        <f t="shared" si="32"/>
        <v>0</v>
      </c>
      <c r="AU238" s="5">
        <f t="shared" si="32"/>
        <v>0</v>
      </c>
      <c r="AV238" s="5">
        <f t="shared" si="32"/>
        <v>0</v>
      </c>
      <c r="AW238" s="5">
        <f t="shared" si="32"/>
        <v>0</v>
      </c>
      <c r="AX238" s="5">
        <f t="shared" si="32"/>
        <v>0</v>
      </c>
      <c r="AY238" s="5">
        <f t="shared" si="32"/>
        <v>0</v>
      </c>
      <c r="AZ238" s="5">
        <f t="shared" si="32"/>
        <v>0</v>
      </c>
      <c r="BA238" s="5">
        <f t="shared" si="32"/>
        <v>0</v>
      </c>
      <c r="BB238" s="5">
        <f t="shared" si="32"/>
        <v>0</v>
      </c>
      <c r="BC238" s="5">
        <f t="shared" si="32"/>
        <v>0</v>
      </c>
      <c r="BD238" s="5"/>
      <c r="BE238" s="5"/>
      <c r="BF238" s="5"/>
      <c r="BG238" s="5"/>
      <c r="BH238" s="5"/>
      <c r="BI238" s="5"/>
      <c r="BJ238" s="5"/>
    </row>
    <row r="239" spans="2:62" hidden="1">
      <c r="B239">
        <f t="shared" si="28"/>
        <v>335</v>
      </c>
      <c r="C239" t="str">
        <f t="shared" si="28"/>
        <v>PLANTACIÓ</v>
      </c>
      <c r="D239" t="str">
        <f t="shared" si="28"/>
        <v>Preparació per plantació manual col o bròcoli</v>
      </c>
      <c r="E239" s="82">
        <f t="shared" si="28"/>
        <v>2500</v>
      </c>
      <c r="F239" s="5">
        <f t="shared" si="35"/>
        <v>0</v>
      </c>
      <c r="G239" s="5">
        <f t="shared" si="35"/>
        <v>0</v>
      </c>
      <c r="H239" s="5">
        <f t="shared" si="35"/>
        <v>0</v>
      </c>
      <c r="I239" s="5">
        <f t="shared" si="35"/>
        <v>0</v>
      </c>
      <c r="J239" s="5">
        <f t="shared" si="35"/>
        <v>0</v>
      </c>
      <c r="K239" s="5">
        <f t="shared" si="35"/>
        <v>0</v>
      </c>
      <c r="L239" s="5">
        <f t="shared" si="35"/>
        <v>0</v>
      </c>
      <c r="M239" s="5">
        <f t="shared" si="35"/>
        <v>0</v>
      </c>
      <c r="N239" s="5">
        <f t="shared" si="35"/>
        <v>0</v>
      </c>
      <c r="O239" s="5">
        <f t="shared" si="35"/>
        <v>0</v>
      </c>
      <c r="P239" s="5">
        <f t="shared" si="35"/>
        <v>0</v>
      </c>
      <c r="Q239" s="5">
        <f t="shared" si="35"/>
        <v>0</v>
      </c>
      <c r="R239" s="5">
        <f t="shared" si="35"/>
        <v>0</v>
      </c>
      <c r="S239" s="5">
        <f t="shared" si="35"/>
        <v>0</v>
      </c>
      <c r="T239" s="5">
        <f t="shared" si="35"/>
        <v>0</v>
      </c>
      <c r="U239" s="5">
        <f t="shared" si="35"/>
        <v>0</v>
      </c>
      <c r="V239" s="5">
        <f t="shared" si="35"/>
        <v>0</v>
      </c>
      <c r="W239" s="5">
        <f t="shared" si="35"/>
        <v>0</v>
      </c>
      <c r="X239" s="5">
        <f t="shared" si="35"/>
        <v>0</v>
      </c>
      <c r="Y239" s="5">
        <f t="shared" si="35"/>
        <v>0</v>
      </c>
      <c r="Z239" s="5">
        <f t="shared" si="35"/>
        <v>0</v>
      </c>
      <c r="AA239" s="5">
        <f t="shared" si="35"/>
        <v>0</v>
      </c>
      <c r="AB239" s="5">
        <f t="shared" si="35"/>
        <v>0</v>
      </c>
      <c r="AC239" s="5">
        <f t="shared" si="35"/>
        <v>0</v>
      </c>
      <c r="AD239" s="5">
        <f t="shared" si="35"/>
        <v>0</v>
      </c>
      <c r="AE239" s="5">
        <f t="shared" si="35"/>
        <v>0</v>
      </c>
      <c r="AF239" s="5">
        <f t="shared" si="35"/>
        <v>0</v>
      </c>
      <c r="AG239" s="5">
        <f t="shared" si="35"/>
        <v>0</v>
      </c>
      <c r="AH239" s="5">
        <f t="shared" si="35"/>
        <v>0</v>
      </c>
      <c r="AI239" s="5">
        <f t="shared" si="35"/>
        <v>0</v>
      </c>
      <c r="AJ239" s="5">
        <f t="shared" si="35"/>
        <v>0</v>
      </c>
      <c r="AK239" s="5">
        <f t="shared" si="35"/>
        <v>0</v>
      </c>
      <c r="AL239" s="5">
        <f t="shared" si="35"/>
        <v>0</v>
      </c>
      <c r="AM239" s="5">
        <f t="shared" si="35"/>
        <v>0</v>
      </c>
      <c r="AN239" s="5">
        <f t="shared" si="35"/>
        <v>0</v>
      </c>
      <c r="AO239" s="5">
        <f t="shared" si="35"/>
        <v>0</v>
      </c>
      <c r="AP239" s="5">
        <f t="shared" si="35"/>
        <v>0</v>
      </c>
      <c r="AQ239" s="5">
        <f t="shared" si="35"/>
        <v>0</v>
      </c>
      <c r="AR239" s="5">
        <f t="shared" si="35"/>
        <v>0</v>
      </c>
      <c r="AS239" s="5">
        <f t="shared" si="10"/>
        <v>0</v>
      </c>
      <c r="AT239" s="5">
        <f t="shared" si="32"/>
        <v>0</v>
      </c>
      <c r="AU239" s="5">
        <f t="shared" si="32"/>
        <v>0</v>
      </c>
      <c r="AV239" s="5">
        <f t="shared" si="32"/>
        <v>0</v>
      </c>
      <c r="AW239" s="5">
        <f t="shared" si="32"/>
        <v>0</v>
      </c>
      <c r="AX239" s="5">
        <f t="shared" si="32"/>
        <v>0</v>
      </c>
      <c r="AY239" s="5">
        <f t="shared" si="32"/>
        <v>0</v>
      </c>
      <c r="AZ239" s="5">
        <f t="shared" si="32"/>
        <v>0</v>
      </c>
      <c r="BA239" s="5">
        <f t="shared" si="32"/>
        <v>0</v>
      </c>
      <c r="BB239" s="5">
        <f t="shared" si="32"/>
        <v>0</v>
      </c>
      <c r="BC239" s="5">
        <f t="shared" si="32"/>
        <v>0</v>
      </c>
      <c r="BD239" s="5"/>
      <c r="BE239" s="5"/>
      <c r="BF239" s="5"/>
      <c r="BG239" s="5"/>
      <c r="BH239" s="5"/>
      <c r="BI239" s="5"/>
      <c r="BJ239" s="5"/>
    </row>
    <row r="240" spans="2:62" hidden="1">
      <c r="B240">
        <f t="shared" si="28"/>
        <v>345</v>
      </c>
      <c r="C240" t="str">
        <f t="shared" si="28"/>
        <v>PLANTACIÓ</v>
      </c>
      <c r="D240" t="str">
        <f t="shared" si="28"/>
        <v>Preparació per plantació manual calçots</v>
      </c>
      <c r="E240" s="82">
        <f t="shared" si="28"/>
        <v>2500</v>
      </c>
      <c r="F240" s="5">
        <f t="shared" si="35"/>
        <v>0</v>
      </c>
      <c r="G240" s="5">
        <f t="shared" si="35"/>
        <v>0</v>
      </c>
      <c r="H240" s="5">
        <f t="shared" si="35"/>
        <v>0</v>
      </c>
      <c r="I240" s="5">
        <f t="shared" si="35"/>
        <v>0</v>
      </c>
      <c r="J240" s="5">
        <f t="shared" si="35"/>
        <v>0</v>
      </c>
      <c r="K240" s="5">
        <f t="shared" si="35"/>
        <v>0</v>
      </c>
      <c r="L240" s="5">
        <f t="shared" si="35"/>
        <v>0</v>
      </c>
      <c r="M240" s="5">
        <f t="shared" si="35"/>
        <v>0</v>
      </c>
      <c r="N240" s="5">
        <f t="shared" si="35"/>
        <v>0</v>
      </c>
      <c r="O240" s="5">
        <f t="shared" si="35"/>
        <v>0</v>
      </c>
      <c r="P240" s="5">
        <f t="shared" si="35"/>
        <v>0</v>
      </c>
      <c r="Q240" s="5">
        <f t="shared" si="35"/>
        <v>0</v>
      </c>
      <c r="R240" s="5">
        <f t="shared" si="35"/>
        <v>0</v>
      </c>
      <c r="S240" s="5">
        <f t="shared" si="35"/>
        <v>0</v>
      </c>
      <c r="T240" s="5">
        <f t="shared" si="35"/>
        <v>0</v>
      </c>
      <c r="U240" s="5">
        <f t="shared" si="35"/>
        <v>0</v>
      </c>
      <c r="V240" s="5">
        <f t="shared" si="35"/>
        <v>0</v>
      </c>
      <c r="W240" s="5">
        <f t="shared" si="35"/>
        <v>0</v>
      </c>
      <c r="X240" s="5">
        <f t="shared" si="35"/>
        <v>0</v>
      </c>
      <c r="Y240" s="5">
        <f t="shared" si="35"/>
        <v>0</v>
      </c>
      <c r="Z240" s="5">
        <f t="shared" si="35"/>
        <v>0</v>
      </c>
      <c r="AA240" s="5">
        <f t="shared" si="35"/>
        <v>0</v>
      </c>
      <c r="AB240" s="5">
        <f t="shared" si="35"/>
        <v>0</v>
      </c>
      <c r="AC240" s="5">
        <f t="shared" si="35"/>
        <v>0</v>
      </c>
      <c r="AD240" s="5">
        <f t="shared" si="35"/>
        <v>0</v>
      </c>
      <c r="AE240" s="5">
        <f t="shared" si="35"/>
        <v>0</v>
      </c>
      <c r="AF240" s="5">
        <f t="shared" si="35"/>
        <v>0</v>
      </c>
      <c r="AG240" s="5">
        <f t="shared" si="35"/>
        <v>0</v>
      </c>
      <c r="AH240" s="5">
        <f t="shared" si="35"/>
        <v>0</v>
      </c>
      <c r="AI240" s="5">
        <f t="shared" si="35"/>
        <v>0</v>
      </c>
      <c r="AJ240" s="5">
        <f t="shared" si="35"/>
        <v>0</v>
      </c>
      <c r="AK240" s="5">
        <f t="shared" si="35"/>
        <v>0</v>
      </c>
      <c r="AL240" s="5">
        <f t="shared" si="35"/>
        <v>0</v>
      </c>
      <c r="AM240" s="5">
        <f t="shared" si="35"/>
        <v>0</v>
      </c>
      <c r="AN240" s="5">
        <f t="shared" si="35"/>
        <v>0</v>
      </c>
      <c r="AO240" s="5">
        <f t="shared" si="35"/>
        <v>0</v>
      </c>
      <c r="AP240" s="5">
        <f t="shared" si="35"/>
        <v>0</v>
      </c>
      <c r="AQ240" s="5">
        <f t="shared" si="35"/>
        <v>0</v>
      </c>
      <c r="AR240" s="5">
        <f t="shared" si="35"/>
        <v>0</v>
      </c>
      <c r="AS240" s="5">
        <f t="shared" si="10"/>
        <v>0</v>
      </c>
      <c r="AT240" s="5">
        <f t="shared" si="32"/>
        <v>0</v>
      </c>
      <c r="AU240" s="5">
        <f t="shared" si="32"/>
        <v>0</v>
      </c>
      <c r="AV240" s="5">
        <f t="shared" si="32"/>
        <v>0</v>
      </c>
      <c r="AW240" s="5">
        <f t="shared" si="32"/>
        <v>0</v>
      </c>
      <c r="AX240" s="5">
        <f t="shared" si="32"/>
        <v>0</v>
      </c>
      <c r="AY240" s="5">
        <f t="shared" si="32"/>
        <v>0</v>
      </c>
      <c r="AZ240" s="5">
        <f t="shared" si="32"/>
        <v>0</v>
      </c>
      <c r="BA240" s="5">
        <f t="shared" si="32"/>
        <v>0</v>
      </c>
      <c r="BB240" s="5">
        <f t="shared" si="32"/>
        <v>0</v>
      </c>
      <c r="BC240" s="5">
        <f t="shared" si="32"/>
        <v>0</v>
      </c>
      <c r="BD240" s="5"/>
      <c r="BE240" s="5"/>
      <c r="BF240" s="5"/>
      <c r="BG240" s="5"/>
      <c r="BH240" s="5"/>
      <c r="BI240" s="5"/>
      <c r="BJ240" s="5"/>
    </row>
    <row r="241" spans="2:62" hidden="1">
      <c r="B241">
        <f t="shared" ref="B241:E256" si="36">+B116</f>
        <v>355</v>
      </c>
      <c r="C241" t="str">
        <f t="shared" si="36"/>
        <v>PLANTACIÓ</v>
      </c>
      <c r="D241" t="str">
        <f t="shared" si="36"/>
        <v>Preparació per plantació manual enciam</v>
      </c>
      <c r="E241" s="82">
        <f t="shared" si="36"/>
        <v>2500</v>
      </c>
      <c r="F241" s="5">
        <f t="shared" si="35"/>
        <v>0</v>
      </c>
      <c r="G241" s="5">
        <f t="shared" si="35"/>
        <v>0</v>
      </c>
      <c r="H241" s="5">
        <f t="shared" si="35"/>
        <v>0</v>
      </c>
      <c r="I241" s="5">
        <f t="shared" si="35"/>
        <v>0</v>
      </c>
      <c r="J241" s="5">
        <f t="shared" si="35"/>
        <v>0</v>
      </c>
      <c r="K241" s="5">
        <f t="shared" si="35"/>
        <v>0</v>
      </c>
      <c r="L241" s="5">
        <f t="shared" si="35"/>
        <v>0</v>
      </c>
      <c r="M241" s="5">
        <f t="shared" si="35"/>
        <v>0</v>
      </c>
      <c r="N241" s="5">
        <f t="shared" si="35"/>
        <v>0</v>
      </c>
      <c r="O241" s="5">
        <f t="shared" si="35"/>
        <v>0</v>
      </c>
      <c r="P241" s="5">
        <f t="shared" si="35"/>
        <v>0</v>
      </c>
      <c r="Q241" s="5">
        <f t="shared" si="35"/>
        <v>0</v>
      </c>
      <c r="R241" s="5">
        <f t="shared" si="35"/>
        <v>0</v>
      </c>
      <c r="S241" s="5">
        <f t="shared" si="35"/>
        <v>0</v>
      </c>
      <c r="T241" s="5">
        <f t="shared" si="35"/>
        <v>0</v>
      </c>
      <c r="U241" s="5">
        <f t="shared" si="35"/>
        <v>0</v>
      </c>
      <c r="V241" s="5">
        <f t="shared" si="35"/>
        <v>0</v>
      </c>
      <c r="W241" s="5">
        <f t="shared" si="35"/>
        <v>0</v>
      </c>
      <c r="X241" s="5">
        <f t="shared" si="35"/>
        <v>0</v>
      </c>
      <c r="Y241" s="5">
        <f t="shared" si="35"/>
        <v>0</v>
      </c>
      <c r="Z241" s="5">
        <f t="shared" si="35"/>
        <v>0</v>
      </c>
      <c r="AA241" s="5">
        <f t="shared" ref="AA241:AR241" si="37">IF($E$4&lt;$E241,$E$4/$E241*AA116*AA$49,AA116*AA$49)</f>
        <v>0</v>
      </c>
      <c r="AB241" s="5">
        <f t="shared" si="37"/>
        <v>0</v>
      </c>
      <c r="AC241" s="5">
        <f t="shared" si="37"/>
        <v>0</v>
      </c>
      <c r="AD241" s="5">
        <f t="shared" si="37"/>
        <v>0</v>
      </c>
      <c r="AE241" s="5">
        <f t="shared" si="37"/>
        <v>0</v>
      </c>
      <c r="AF241" s="5">
        <f t="shared" si="37"/>
        <v>0</v>
      </c>
      <c r="AG241" s="5">
        <f t="shared" si="37"/>
        <v>0</v>
      </c>
      <c r="AH241" s="5">
        <f t="shared" si="37"/>
        <v>0</v>
      </c>
      <c r="AI241" s="5">
        <f t="shared" si="37"/>
        <v>0</v>
      </c>
      <c r="AJ241" s="5">
        <f t="shared" si="37"/>
        <v>0</v>
      </c>
      <c r="AK241" s="5">
        <f t="shared" si="37"/>
        <v>0</v>
      </c>
      <c r="AL241" s="5">
        <f t="shared" si="37"/>
        <v>0</v>
      </c>
      <c r="AM241" s="5">
        <f t="shared" si="37"/>
        <v>0</v>
      </c>
      <c r="AN241" s="5">
        <f t="shared" si="37"/>
        <v>0</v>
      </c>
      <c r="AO241" s="5">
        <f t="shared" si="37"/>
        <v>0</v>
      </c>
      <c r="AP241" s="5">
        <f t="shared" si="37"/>
        <v>0</v>
      </c>
      <c r="AQ241" s="5">
        <f t="shared" si="37"/>
        <v>0</v>
      </c>
      <c r="AR241" s="5">
        <f t="shared" si="37"/>
        <v>0</v>
      </c>
      <c r="AS241" s="5">
        <f t="shared" ref="AS241:AS277" si="38">SUM(F241:AR241)</f>
        <v>0</v>
      </c>
      <c r="AT241" s="5">
        <f t="shared" si="32"/>
        <v>0</v>
      </c>
      <c r="AU241" s="5">
        <f t="shared" si="32"/>
        <v>0</v>
      </c>
      <c r="AV241" s="5">
        <f t="shared" si="32"/>
        <v>0</v>
      </c>
      <c r="AW241" s="5">
        <f t="shared" si="32"/>
        <v>0</v>
      </c>
      <c r="AX241" s="5">
        <f t="shared" si="32"/>
        <v>0</v>
      </c>
      <c r="AY241" s="5">
        <f t="shared" si="32"/>
        <v>0</v>
      </c>
      <c r="AZ241" s="5">
        <f t="shared" si="32"/>
        <v>0</v>
      </c>
      <c r="BA241" s="5">
        <f t="shared" si="32"/>
        <v>0</v>
      </c>
      <c r="BB241" s="5">
        <f t="shared" si="32"/>
        <v>0</v>
      </c>
      <c r="BC241" s="5">
        <f t="shared" si="32"/>
        <v>0</v>
      </c>
      <c r="BD241" s="5"/>
      <c r="BE241" s="5"/>
      <c r="BF241" s="5"/>
      <c r="BG241" s="5"/>
      <c r="BH241" s="5"/>
      <c r="BI241" s="5"/>
      <c r="BJ241" s="5"/>
    </row>
    <row r="242" spans="2:62" hidden="1">
      <c r="B242">
        <f t="shared" si="36"/>
        <v>365</v>
      </c>
      <c r="C242" t="str">
        <f t="shared" si="36"/>
        <v>PLANTACIÓ</v>
      </c>
      <c r="D242" t="str">
        <f t="shared" si="36"/>
        <v>Preparació per plantació manual bleda</v>
      </c>
      <c r="E242" s="82">
        <f t="shared" si="36"/>
        <v>2500</v>
      </c>
      <c r="F242" s="5">
        <f t="shared" ref="F242:AR248" si="39">IF($E$4&lt;$E242,$E$4/$E242*F117*F$49,F117*F$49)</f>
        <v>0</v>
      </c>
      <c r="G242" s="5">
        <f t="shared" si="39"/>
        <v>0</v>
      </c>
      <c r="H242" s="5">
        <f t="shared" si="39"/>
        <v>0</v>
      </c>
      <c r="I242" s="5">
        <f t="shared" si="39"/>
        <v>0</v>
      </c>
      <c r="J242" s="5">
        <f t="shared" si="39"/>
        <v>0</v>
      </c>
      <c r="K242" s="5">
        <f t="shared" si="39"/>
        <v>0</v>
      </c>
      <c r="L242" s="5">
        <f t="shared" si="39"/>
        <v>0</v>
      </c>
      <c r="M242" s="5">
        <f t="shared" si="39"/>
        <v>0</v>
      </c>
      <c r="N242" s="5">
        <f t="shared" si="39"/>
        <v>0</v>
      </c>
      <c r="O242" s="5">
        <f t="shared" si="39"/>
        <v>0</v>
      </c>
      <c r="P242" s="5">
        <f t="shared" si="39"/>
        <v>0</v>
      </c>
      <c r="Q242" s="5">
        <f t="shared" si="39"/>
        <v>0</v>
      </c>
      <c r="R242" s="5">
        <f t="shared" si="39"/>
        <v>0</v>
      </c>
      <c r="S242" s="5">
        <f t="shared" si="39"/>
        <v>0</v>
      </c>
      <c r="T242" s="5">
        <f t="shared" si="39"/>
        <v>0</v>
      </c>
      <c r="U242" s="5">
        <f t="shared" si="39"/>
        <v>0</v>
      </c>
      <c r="V242" s="5">
        <f t="shared" si="39"/>
        <v>0</v>
      </c>
      <c r="W242" s="5">
        <f t="shared" si="39"/>
        <v>0</v>
      </c>
      <c r="X242" s="5">
        <f t="shared" si="39"/>
        <v>0</v>
      </c>
      <c r="Y242" s="5">
        <f t="shared" si="39"/>
        <v>0</v>
      </c>
      <c r="Z242" s="5">
        <f t="shared" si="39"/>
        <v>0</v>
      </c>
      <c r="AA242" s="5">
        <f t="shared" si="39"/>
        <v>0</v>
      </c>
      <c r="AB242" s="5">
        <f t="shared" si="39"/>
        <v>0</v>
      </c>
      <c r="AC242" s="5">
        <f t="shared" si="39"/>
        <v>0</v>
      </c>
      <c r="AD242" s="5">
        <f t="shared" si="39"/>
        <v>0</v>
      </c>
      <c r="AE242" s="5">
        <f t="shared" si="39"/>
        <v>0</v>
      </c>
      <c r="AF242" s="5">
        <f t="shared" si="39"/>
        <v>0</v>
      </c>
      <c r="AG242" s="5">
        <f t="shared" si="39"/>
        <v>0</v>
      </c>
      <c r="AH242" s="5">
        <f t="shared" si="39"/>
        <v>0</v>
      </c>
      <c r="AI242" s="5">
        <f t="shared" si="39"/>
        <v>0</v>
      </c>
      <c r="AJ242" s="5">
        <f t="shared" si="39"/>
        <v>0</v>
      </c>
      <c r="AK242" s="5">
        <f t="shared" si="39"/>
        <v>0</v>
      </c>
      <c r="AL242" s="5">
        <f t="shared" si="39"/>
        <v>0</v>
      </c>
      <c r="AM242" s="5">
        <f t="shared" si="39"/>
        <v>0</v>
      </c>
      <c r="AN242" s="5">
        <f t="shared" si="39"/>
        <v>0</v>
      </c>
      <c r="AO242" s="5">
        <f t="shared" si="39"/>
        <v>0</v>
      </c>
      <c r="AP242" s="5">
        <f t="shared" si="39"/>
        <v>0</v>
      </c>
      <c r="AQ242" s="5">
        <f t="shared" si="39"/>
        <v>0</v>
      </c>
      <c r="AR242" s="5">
        <f t="shared" si="39"/>
        <v>0</v>
      </c>
      <c r="AS242" s="5">
        <f t="shared" si="38"/>
        <v>0</v>
      </c>
      <c r="AT242" s="5">
        <f t="shared" si="32"/>
        <v>0</v>
      </c>
      <c r="AU242" s="5">
        <f t="shared" si="32"/>
        <v>0</v>
      </c>
      <c r="AV242" s="5">
        <f t="shared" si="32"/>
        <v>0</v>
      </c>
      <c r="AW242" s="5">
        <f t="shared" si="32"/>
        <v>0</v>
      </c>
      <c r="AX242" s="5">
        <f t="shared" si="32"/>
        <v>0</v>
      </c>
      <c r="AY242" s="5">
        <f t="shared" si="32"/>
        <v>0</v>
      </c>
      <c r="AZ242" s="5">
        <f t="shared" si="32"/>
        <v>0</v>
      </c>
      <c r="BA242" s="5">
        <f t="shared" si="32"/>
        <v>0</v>
      </c>
      <c r="BB242" s="5">
        <f t="shared" si="32"/>
        <v>0</v>
      </c>
      <c r="BC242" s="5">
        <f t="shared" si="32"/>
        <v>0</v>
      </c>
      <c r="BD242" s="5"/>
      <c r="BE242" s="5"/>
      <c r="BF242" s="5"/>
      <c r="BG242" s="5"/>
      <c r="BH242" s="5"/>
      <c r="BI242" s="5"/>
      <c r="BJ242" s="5"/>
    </row>
    <row r="243" spans="2:62" hidden="1">
      <c r="B243">
        <f t="shared" si="36"/>
        <v>375</v>
      </c>
      <c r="C243" t="str">
        <f t="shared" si="36"/>
        <v>PLANTACIÓ</v>
      </c>
      <c r="D243" t="str">
        <f t="shared" si="36"/>
        <v>Preparació per plantació manual tomàquet</v>
      </c>
      <c r="E243" s="82">
        <f t="shared" si="36"/>
        <v>2500</v>
      </c>
      <c r="F243" s="5">
        <f t="shared" si="39"/>
        <v>0</v>
      </c>
      <c r="G243" s="5">
        <f t="shared" si="39"/>
        <v>0</v>
      </c>
      <c r="H243" s="5">
        <f t="shared" si="39"/>
        <v>0</v>
      </c>
      <c r="I243" s="5">
        <f t="shared" si="39"/>
        <v>0</v>
      </c>
      <c r="J243" s="5">
        <f t="shared" si="39"/>
        <v>0</v>
      </c>
      <c r="K243" s="5">
        <f t="shared" si="39"/>
        <v>0</v>
      </c>
      <c r="L243" s="5">
        <f t="shared" si="39"/>
        <v>0</v>
      </c>
      <c r="M243" s="5">
        <f t="shared" si="39"/>
        <v>0</v>
      </c>
      <c r="N243" s="5">
        <f t="shared" si="39"/>
        <v>0</v>
      </c>
      <c r="O243" s="5">
        <f t="shared" si="39"/>
        <v>0</v>
      </c>
      <c r="P243" s="5">
        <f t="shared" si="39"/>
        <v>0</v>
      </c>
      <c r="Q243" s="5">
        <f t="shared" si="39"/>
        <v>0</v>
      </c>
      <c r="R243" s="5">
        <f t="shared" si="39"/>
        <v>0</v>
      </c>
      <c r="S243" s="5">
        <f t="shared" si="39"/>
        <v>0</v>
      </c>
      <c r="T243" s="5">
        <f t="shared" si="39"/>
        <v>0</v>
      </c>
      <c r="U243" s="5">
        <f t="shared" si="39"/>
        <v>0</v>
      </c>
      <c r="V243" s="5">
        <f t="shared" si="39"/>
        <v>0</v>
      </c>
      <c r="W243" s="5">
        <f t="shared" si="39"/>
        <v>0</v>
      </c>
      <c r="X243" s="5">
        <f t="shared" si="39"/>
        <v>0</v>
      </c>
      <c r="Y243" s="5">
        <f t="shared" si="39"/>
        <v>0</v>
      </c>
      <c r="Z243" s="5">
        <f t="shared" si="39"/>
        <v>0</v>
      </c>
      <c r="AA243" s="5">
        <f t="shared" si="39"/>
        <v>0</v>
      </c>
      <c r="AB243" s="5">
        <f t="shared" si="39"/>
        <v>0</v>
      </c>
      <c r="AC243" s="5">
        <f t="shared" si="39"/>
        <v>0</v>
      </c>
      <c r="AD243" s="5">
        <f t="shared" si="39"/>
        <v>0</v>
      </c>
      <c r="AE243" s="5">
        <f t="shared" si="39"/>
        <v>0</v>
      </c>
      <c r="AF243" s="5">
        <f t="shared" si="39"/>
        <v>0</v>
      </c>
      <c r="AG243" s="5">
        <f t="shared" si="39"/>
        <v>0</v>
      </c>
      <c r="AH243" s="5">
        <f t="shared" si="39"/>
        <v>0</v>
      </c>
      <c r="AI243" s="5">
        <f t="shared" si="39"/>
        <v>0</v>
      </c>
      <c r="AJ243" s="5">
        <f t="shared" si="39"/>
        <v>0</v>
      </c>
      <c r="AK243" s="5">
        <f t="shared" si="39"/>
        <v>0</v>
      </c>
      <c r="AL243" s="5">
        <f t="shared" si="39"/>
        <v>0</v>
      </c>
      <c r="AM243" s="5">
        <f t="shared" si="39"/>
        <v>0</v>
      </c>
      <c r="AN243" s="5">
        <f t="shared" si="39"/>
        <v>0</v>
      </c>
      <c r="AO243" s="5">
        <f t="shared" si="39"/>
        <v>0</v>
      </c>
      <c r="AP243" s="5">
        <f t="shared" si="39"/>
        <v>0</v>
      </c>
      <c r="AQ243" s="5">
        <f t="shared" si="39"/>
        <v>0</v>
      </c>
      <c r="AR243" s="5">
        <f t="shared" si="39"/>
        <v>0</v>
      </c>
      <c r="AS243" s="5">
        <f t="shared" si="38"/>
        <v>0</v>
      </c>
      <c r="AT243" s="5">
        <f t="shared" ref="AT243:BC258" si="40">IF($E$4&lt;$E243,$E$4/$E243*AT118*AT$49,AT118*AT$49)</f>
        <v>0</v>
      </c>
      <c r="AU243" s="5">
        <f t="shared" si="40"/>
        <v>0</v>
      </c>
      <c r="AV243" s="5">
        <f t="shared" si="40"/>
        <v>0</v>
      </c>
      <c r="AW243" s="5">
        <f t="shared" si="40"/>
        <v>0</v>
      </c>
      <c r="AX243" s="5">
        <f t="shared" si="40"/>
        <v>0</v>
      </c>
      <c r="AY243" s="5">
        <f t="shared" si="40"/>
        <v>0</v>
      </c>
      <c r="AZ243" s="5">
        <f t="shared" si="40"/>
        <v>0</v>
      </c>
      <c r="BA243" s="5">
        <f t="shared" si="40"/>
        <v>0</v>
      </c>
      <c r="BB243" s="5">
        <f t="shared" si="40"/>
        <v>0</v>
      </c>
      <c r="BC243" s="5">
        <f t="shared" si="40"/>
        <v>0</v>
      </c>
      <c r="BD243" s="5"/>
      <c r="BE243" s="5"/>
      <c r="BF243" s="5"/>
      <c r="BG243" s="5"/>
      <c r="BH243" s="5"/>
      <c r="BI243" s="5"/>
      <c r="BJ243" s="5"/>
    </row>
    <row r="244" spans="2:62" hidden="1">
      <c r="B244">
        <f t="shared" si="36"/>
        <v>385</v>
      </c>
      <c r="C244" t="str">
        <f t="shared" si="36"/>
        <v>PLANTACIÓ</v>
      </c>
      <c r="D244" t="str">
        <f t="shared" si="36"/>
        <v>Preparació per plantació manual carbassa</v>
      </c>
      <c r="E244" s="82">
        <f t="shared" si="36"/>
        <v>2500</v>
      </c>
      <c r="F244" s="5">
        <f t="shared" si="39"/>
        <v>0</v>
      </c>
      <c r="G244" s="5">
        <f t="shared" si="39"/>
        <v>0</v>
      </c>
      <c r="H244" s="5">
        <f t="shared" si="39"/>
        <v>0</v>
      </c>
      <c r="I244" s="5">
        <f t="shared" si="39"/>
        <v>0</v>
      </c>
      <c r="J244" s="5">
        <f t="shared" si="39"/>
        <v>0</v>
      </c>
      <c r="K244" s="5">
        <f t="shared" si="39"/>
        <v>0</v>
      </c>
      <c r="L244" s="5">
        <f t="shared" si="39"/>
        <v>0</v>
      </c>
      <c r="M244" s="5">
        <f t="shared" si="39"/>
        <v>0</v>
      </c>
      <c r="N244" s="5">
        <f t="shared" si="39"/>
        <v>0</v>
      </c>
      <c r="O244" s="5">
        <f t="shared" si="39"/>
        <v>0</v>
      </c>
      <c r="P244" s="5">
        <f t="shared" si="39"/>
        <v>0</v>
      </c>
      <c r="Q244" s="5">
        <f t="shared" si="39"/>
        <v>0</v>
      </c>
      <c r="R244" s="5">
        <f t="shared" si="39"/>
        <v>0</v>
      </c>
      <c r="S244" s="5">
        <f t="shared" si="39"/>
        <v>0</v>
      </c>
      <c r="T244" s="5">
        <f t="shared" si="39"/>
        <v>0</v>
      </c>
      <c r="U244" s="5">
        <f t="shared" si="39"/>
        <v>0</v>
      </c>
      <c r="V244" s="5">
        <f t="shared" si="39"/>
        <v>0</v>
      </c>
      <c r="W244" s="5">
        <f t="shared" si="39"/>
        <v>0</v>
      </c>
      <c r="X244" s="5">
        <f t="shared" si="39"/>
        <v>0</v>
      </c>
      <c r="Y244" s="5">
        <f t="shared" si="39"/>
        <v>0</v>
      </c>
      <c r="Z244" s="5">
        <f t="shared" si="39"/>
        <v>0</v>
      </c>
      <c r="AA244" s="5">
        <f t="shared" si="39"/>
        <v>0</v>
      </c>
      <c r="AB244" s="5">
        <f t="shared" si="39"/>
        <v>0</v>
      </c>
      <c r="AC244" s="5">
        <f t="shared" si="39"/>
        <v>0</v>
      </c>
      <c r="AD244" s="5">
        <f t="shared" si="39"/>
        <v>0</v>
      </c>
      <c r="AE244" s="5">
        <f t="shared" si="39"/>
        <v>0</v>
      </c>
      <c r="AF244" s="5">
        <f t="shared" si="39"/>
        <v>0</v>
      </c>
      <c r="AG244" s="5">
        <f t="shared" si="39"/>
        <v>0</v>
      </c>
      <c r="AH244" s="5">
        <f t="shared" si="39"/>
        <v>0</v>
      </c>
      <c r="AI244" s="5">
        <f t="shared" si="39"/>
        <v>0</v>
      </c>
      <c r="AJ244" s="5">
        <f t="shared" si="39"/>
        <v>0</v>
      </c>
      <c r="AK244" s="5">
        <f t="shared" si="39"/>
        <v>0</v>
      </c>
      <c r="AL244" s="5">
        <f t="shared" si="39"/>
        <v>0</v>
      </c>
      <c r="AM244" s="5">
        <f t="shared" si="39"/>
        <v>0</v>
      </c>
      <c r="AN244" s="5">
        <f t="shared" si="39"/>
        <v>0</v>
      </c>
      <c r="AO244" s="5">
        <f t="shared" si="39"/>
        <v>0</v>
      </c>
      <c r="AP244" s="5">
        <f t="shared" si="39"/>
        <v>0</v>
      </c>
      <c r="AQ244" s="5">
        <f t="shared" si="39"/>
        <v>0</v>
      </c>
      <c r="AR244" s="5">
        <f t="shared" si="39"/>
        <v>0</v>
      </c>
      <c r="AS244" s="5">
        <f t="shared" si="38"/>
        <v>0</v>
      </c>
      <c r="AT244" s="5">
        <f t="shared" si="40"/>
        <v>0</v>
      </c>
      <c r="AU244" s="5">
        <f t="shared" si="40"/>
        <v>0</v>
      </c>
      <c r="AV244" s="5">
        <f t="shared" si="40"/>
        <v>0</v>
      </c>
      <c r="AW244" s="5">
        <f t="shared" si="40"/>
        <v>0</v>
      </c>
      <c r="AX244" s="5">
        <f t="shared" si="40"/>
        <v>0</v>
      </c>
      <c r="AY244" s="5">
        <f t="shared" si="40"/>
        <v>0</v>
      </c>
      <c r="AZ244" s="5">
        <f t="shared" si="40"/>
        <v>0</v>
      </c>
      <c r="BA244" s="5">
        <f t="shared" si="40"/>
        <v>0</v>
      </c>
      <c r="BB244" s="5">
        <f t="shared" si="40"/>
        <v>0</v>
      </c>
      <c r="BC244" s="5">
        <f t="shared" si="40"/>
        <v>0</v>
      </c>
      <c r="BD244" s="5"/>
      <c r="BE244" s="5"/>
      <c r="BF244" s="5"/>
      <c r="BG244" s="5"/>
      <c r="BH244" s="5"/>
      <c r="BI244" s="5"/>
      <c r="BJ244" s="5"/>
    </row>
    <row r="245" spans="2:62" hidden="1">
      <c r="B245">
        <f t="shared" si="36"/>
        <v>395</v>
      </c>
      <c r="C245" t="str">
        <f t="shared" si="36"/>
        <v>PLANTACIÓ</v>
      </c>
      <c r="D245" t="str">
        <f t="shared" si="36"/>
        <v>Preparació per sembra manual carbassa</v>
      </c>
      <c r="E245" s="82">
        <f t="shared" si="36"/>
        <v>2500</v>
      </c>
      <c r="F245" s="5">
        <f t="shared" si="39"/>
        <v>0</v>
      </c>
      <c r="G245" s="5">
        <f t="shared" si="39"/>
        <v>0</v>
      </c>
      <c r="H245" s="5">
        <f t="shared" si="39"/>
        <v>0</v>
      </c>
      <c r="I245" s="5">
        <f t="shared" si="39"/>
        <v>0</v>
      </c>
      <c r="J245" s="5">
        <f t="shared" si="39"/>
        <v>0</v>
      </c>
      <c r="K245" s="5">
        <f t="shared" si="39"/>
        <v>0</v>
      </c>
      <c r="L245" s="5">
        <f t="shared" si="39"/>
        <v>0</v>
      </c>
      <c r="M245" s="5">
        <f t="shared" si="39"/>
        <v>0</v>
      </c>
      <c r="N245" s="5">
        <f t="shared" si="39"/>
        <v>0</v>
      </c>
      <c r="O245" s="5">
        <f t="shared" si="39"/>
        <v>0</v>
      </c>
      <c r="P245" s="5">
        <f t="shared" si="39"/>
        <v>0</v>
      </c>
      <c r="Q245" s="5">
        <f t="shared" si="39"/>
        <v>0</v>
      </c>
      <c r="R245" s="5">
        <f t="shared" si="39"/>
        <v>0</v>
      </c>
      <c r="S245" s="5">
        <f t="shared" si="39"/>
        <v>0</v>
      </c>
      <c r="T245" s="5">
        <f t="shared" si="39"/>
        <v>0</v>
      </c>
      <c r="U245" s="5">
        <f t="shared" si="39"/>
        <v>0</v>
      </c>
      <c r="V245" s="5">
        <f t="shared" si="39"/>
        <v>0</v>
      </c>
      <c r="W245" s="5">
        <f t="shared" si="39"/>
        <v>0</v>
      </c>
      <c r="X245" s="5">
        <f t="shared" si="39"/>
        <v>0</v>
      </c>
      <c r="Y245" s="5">
        <f t="shared" si="39"/>
        <v>0</v>
      </c>
      <c r="Z245" s="5">
        <f t="shared" si="39"/>
        <v>0</v>
      </c>
      <c r="AA245" s="5">
        <f t="shared" si="39"/>
        <v>0</v>
      </c>
      <c r="AB245" s="5">
        <f t="shared" si="39"/>
        <v>0</v>
      </c>
      <c r="AC245" s="5">
        <f t="shared" si="39"/>
        <v>0</v>
      </c>
      <c r="AD245" s="5">
        <f t="shared" si="39"/>
        <v>0</v>
      </c>
      <c r="AE245" s="5">
        <f t="shared" si="39"/>
        <v>0</v>
      </c>
      <c r="AF245" s="5">
        <f t="shared" si="39"/>
        <v>0</v>
      </c>
      <c r="AG245" s="5">
        <f t="shared" si="39"/>
        <v>0</v>
      </c>
      <c r="AH245" s="5">
        <f t="shared" si="39"/>
        <v>0</v>
      </c>
      <c r="AI245" s="5">
        <f t="shared" si="39"/>
        <v>0</v>
      </c>
      <c r="AJ245" s="5">
        <f t="shared" si="39"/>
        <v>0</v>
      </c>
      <c r="AK245" s="5">
        <f t="shared" si="39"/>
        <v>0</v>
      </c>
      <c r="AL245" s="5">
        <f t="shared" si="39"/>
        <v>0</v>
      </c>
      <c r="AM245" s="5">
        <f t="shared" si="39"/>
        <v>0</v>
      </c>
      <c r="AN245" s="5">
        <f t="shared" si="39"/>
        <v>0</v>
      </c>
      <c r="AO245" s="5">
        <f t="shared" si="39"/>
        <v>0</v>
      </c>
      <c r="AP245" s="5">
        <f t="shared" si="39"/>
        <v>0</v>
      </c>
      <c r="AQ245" s="5">
        <f t="shared" si="39"/>
        <v>0</v>
      </c>
      <c r="AR245" s="5">
        <f t="shared" si="39"/>
        <v>0</v>
      </c>
      <c r="AS245" s="5">
        <f t="shared" si="38"/>
        <v>0</v>
      </c>
      <c r="AT245" s="5">
        <f t="shared" si="40"/>
        <v>0</v>
      </c>
      <c r="AU245" s="5">
        <f t="shared" si="40"/>
        <v>0</v>
      </c>
      <c r="AV245" s="5">
        <f t="shared" si="40"/>
        <v>0</v>
      </c>
      <c r="AW245" s="5">
        <f t="shared" si="40"/>
        <v>0</v>
      </c>
      <c r="AX245" s="5">
        <f t="shared" si="40"/>
        <v>0</v>
      </c>
      <c r="AY245" s="5">
        <f t="shared" si="40"/>
        <v>0</v>
      </c>
      <c r="AZ245" s="5">
        <f t="shared" si="40"/>
        <v>0</v>
      </c>
      <c r="BA245" s="5">
        <f t="shared" si="40"/>
        <v>0</v>
      </c>
      <c r="BB245" s="5">
        <f t="shared" si="40"/>
        <v>0</v>
      </c>
      <c r="BC245" s="5">
        <f t="shared" si="40"/>
        <v>0</v>
      </c>
      <c r="BD245" s="5"/>
      <c r="BE245" s="5"/>
      <c r="BF245" s="5"/>
      <c r="BG245" s="5"/>
      <c r="BH245" s="5"/>
      <c r="BI245" s="5"/>
      <c r="BJ245" s="5"/>
    </row>
    <row r="246" spans="2:62" hidden="1">
      <c r="B246">
        <f t="shared" si="36"/>
        <v>415</v>
      </c>
      <c r="C246" t="str">
        <f t="shared" si="36"/>
        <v>REG</v>
      </c>
      <c r="D246" t="str">
        <f t="shared" si="36"/>
        <v>Preparació per instal.lació sistema de reg amb cinta (1 m per m2)</v>
      </c>
      <c r="E246" s="82">
        <f t="shared" si="36"/>
        <v>2500</v>
      </c>
      <c r="F246" s="5">
        <f t="shared" si="39"/>
        <v>0</v>
      </c>
      <c r="G246" s="5">
        <f t="shared" si="39"/>
        <v>0</v>
      </c>
      <c r="H246" s="5">
        <f t="shared" si="39"/>
        <v>0</v>
      </c>
      <c r="I246" s="5">
        <f t="shared" si="39"/>
        <v>0</v>
      </c>
      <c r="J246" s="5">
        <f t="shared" si="39"/>
        <v>0</v>
      </c>
      <c r="K246" s="5">
        <f t="shared" si="39"/>
        <v>0</v>
      </c>
      <c r="L246" s="5">
        <f t="shared" si="39"/>
        <v>0</v>
      </c>
      <c r="M246" s="5">
        <f t="shared" si="39"/>
        <v>0</v>
      </c>
      <c r="N246" s="5">
        <f t="shared" si="39"/>
        <v>0</v>
      </c>
      <c r="O246" s="5">
        <f t="shared" si="39"/>
        <v>0</v>
      </c>
      <c r="P246" s="5">
        <f t="shared" si="39"/>
        <v>0</v>
      </c>
      <c r="Q246" s="5">
        <f t="shared" si="39"/>
        <v>0</v>
      </c>
      <c r="R246" s="5">
        <f t="shared" si="39"/>
        <v>0</v>
      </c>
      <c r="S246" s="5">
        <f t="shared" si="39"/>
        <v>0</v>
      </c>
      <c r="T246" s="5">
        <f t="shared" si="39"/>
        <v>0</v>
      </c>
      <c r="U246" s="5">
        <f t="shared" si="39"/>
        <v>0</v>
      </c>
      <c r="V246" s="5">
        <f t="shared" si="39"/>
        <v>0</v>
      </c>
      <c r="W246" s="5">
        <f t="shared" si="39"/>
        <v>0</v>
      </c>
      <c r="X246" s="5">
        <f t="shared" si="39"/>
        <v>0</v>
      </c>
      <c r="Y246" s="5">
        <f t="shared" si="39"/>
        <v>0</v>
      </c>
      <c r="Z246" s="5">
        <f t="shared" si="39"/>
        <v>0</v>
      </c>
      <c r="AA246" s="5">
        <f t="shared" si="39"/>
        <v>0</v>
      </c>
      <c r="AB246" s="5">
        <f t="shared" si="39"/>
        <v>0</v>
      </c>
      <c r="AC246" s="5">
        <f t="shared" si="39"/>
        <v>0</v>
      </c>
      <c r="AD246" s="5">
        <f t="shared" si="39"/>
        <v>0</v>
      </c>
      <c r="AE246" s="5">
        <f t="shared" si="39"/>
        <v>0</v>
      </c>
      <c r="AF246" s="5">
        <f t="shared" si="39"/>
        <v>0</v>
      </c>
      <c r="AG246" s="5">
        <f t="shared" si="39"/>
        <v>0</v>
      </c>
      <c r="AH246" s="5">
        <f t="shared" si="39"/>
        <v>0</v>
      </c>
      <c r="AI246" s="5">
        <f t="shared" si="39"/>
        <v>0</v>
      </c>
      <c r="AJ246" s="5">
        <f t="shared" si="39"/>
        <v>0</v>
      </c>
      <c r="AK246" s="5">
        <f t="shared" si="39"/>
        <v>0</v>
      </c>
      <c r="AL246" s="5">
        <f t="shared" si="39"/>
        <v>0</v>
      </c>
      <c r="AM246" s="5">
        <f t="shared" si="39"/>
        <v>0</v>
      </c>
      <c r="AN246" s="5">
        <f t="shared" si="39"/>
        <v>0</v>
      </c>
      <c r="AO246" s="5">
        <f t="shared" si="39"/>
        <v>0</v>
      </c>
      <c r="AP246" s="5">
        <f t="shared" si="39"/>
        <v>0</v>
      </c>
      <c r="AQ246" s="5">
        <f t="shared" si="39"/>
        <v>0</v>
      </c>
      <c r="AR246" s="5">
        <f t="shared" si="39"/>
        <v>0</v>
      </c>
      <c r="AS246" s="5">
        <f t="shared" si="38"/>
        <v>0</v>
      </c>
      <c r="AT246" s="5">
        <f t="shared" si="40"/>
        <v>0</v>
      </c>
      <c r="AU246" s="5">
        <f t="shared" si="40"/>
        <v>0</v>
      </c>
      <c r="AV246" s="5">
        <f t="shared" si="40"/>
        <v>0</v>
      </c>
      <c r="AW246" s="5">
        <f t="shared" si="40"/>
        <v>0</v>
      </c>
      <c r="AX246" s="5">
        <f t="shared" si="40"/>
        <v>0</v>
      </c>
      <c r="AY246" s="5">
        <f t="shared" si="40"/>
        <v>0</v>
      </c>
      <c r="AZ246" s="5">
        <f t="shared" si="40"/>
        <v>0</v>
      </c>
      <c r="BA246" s="5">
        <f t="shared" si="40"/>
        <v>0</v>
      </c>
      <c r="BB246" s="5">
        <f t="shared" si="40"/>
        <v>0</v>
      </c>
      <c r="BC246" s="5">
        <f t="shared" si="40"/>
        <v>0</v>
      </c>
      <c r="BD246" s="5"/>
      <c r="BE246" s="5"/>
      <c r="BF246" s="5"/>
      <c r="BG246" s="5"/>
      <c r="BH246" s="5"/>
      <c r="BI246" s="5"/>
      <c r="BJ246" s="5"/>
    </row>
    <row r="247" spans="2:62" hidden="1">
      <c r="B247">
        <f t="shared" si="36"/>
        <v>425</v>
      </c>
      <c r="C247" t="str">
        <f t="shared" si="36"/>
        <v>REG</v>
      </c>
      <c r="D247" t="str">
        <f t="shared" si="36"/>
        <v>Preparació per instal.lació sistema de reg amb cinta (1,6 m per m2)</v>
      </c>
      <c r="E247" s="82">
        <f t="shared" si="36"/>
        <v>2500</v>
      </c>
      <c r="F247" s="5">
        <f t="shared" si="39"/>
        <v>0</v>
      </c>
      <c r="G247" s="5">
        <f t="shared" si="39"/>
        <v>0</v>
      </c>
      <c r="H247" s="5">
        <f t="shared" si="39"/>
        <v>0</v>
      </c>
      <c r="I247" s="5">
        <f t="shared" si="39"/>
        <v>0</v>
      </c>
      <c r="J247" s="5">
        <f t="shared" si="39"/>
        <v>0</v>
      </c>
      <c r="K247" s="5">
        <f t="shared" si="39"/>
        <v>0</v>
      </c>
      <c r="L247" s="5">
        <f t="shared" si="39"/>
        <v>0</v>
      </c>
      <c r="M247" s="5">
        <f t="shared" si="39"/>
        <v>0</v>
      </c>
      <c r="N247" s="5">
        <f t="shared" si="39"/>
        <v>0</v>
      </c>
      <c r="O247" s="5">
        <f t="shared" si="39"/>
        <v>0</v>
      </c>
      <c r="P247" s="5">
        <f t="shared" si="39"/>
        <v>0</v>
      </c>
      <c r="Q247" s="5">
        <f t="shared" si="39"/>
        <v>0</v>
      </c>
      <c r="R247" s="5">
        <f t="shared" si="39"/>
        <v>0</v>
      </c>
      <c r="S247" s="5">
        <f t="shared" si="39"/>
        <v>0</v>
      </c>
      <c r="T247" s="5">
        <f t="shared" si="39"/>
        <v>0</v>
      </c>
      <c r="U247" s="5">
        <f t="shared" si="39"/>
        <v>0</v>
      </c>
      <c r="V247" s="5">
        <f t="shared" si="39"/>
        <v>0</v>
      </c>
      <c r="W247" s="5">
        <f t="shared" si="39"/>
        <v>0</v>
      </c>
      <c r="X247" s="5">
        <f t="shared" si="39"/>
        <v>0</v>
      </c>
      <c r="Y247" s="5">
        <f t="shared" si="39"/>
        <v>0</v>
      </c>
      <c r="Z247" s="5">
        <f t="shared" si="39"/>
        <v>0</v>
      </c>
      <c r="AA247" s="5">
        <f t="shared" si="39"/>
        <v>0</v>
      </c>
      <c r="AB247" s="5">
        <f t="shared" si="39"/>
        <v>0</v>
      </c>
      <c r="AC247" s="5">
        <f t="shared" si="39"/>
        <v>0</v>
      </c>
      <c r="AD247" s="5">
        <f t="shared" si="39"/>
        <v>0</v>
      </c>
      <c r="AE247" s="5">
        <f t="shared" si="39"/>
        <v>0</v>
      </c>
      <c r="AF247" s="5">
        <f t="shared" si="39"/>
        <v>0</v>
      </c>
      <c r="AG247" s="5">
        <f t="shared" si="39"/>
        <v>0</v>
      </c>
      <c r="AH247" s="5">
        <f t="shared" si="39"/>
        <v>0</v>
      </c>
      <c r="AI247" s="5">
        <f t="shared" si="39"/>
        <v>0</v>
      </c>
      <c r="AJ247" s="5">
        <f t="shared" si="39"/>
        <v>0</v>
      </c>
      <c r="AK247" s="5">
        <f t="shared" si="39"/>
        <v>0</v>
      </c>
      <c r="AL247" s="5">
        <f t="shared" si="39"/>
        <v>0</v>
      </c>
      <c r="AM247" s="5">
        <f t="shared" si="39"/>
        <v>0</v>
      </c>
      <c r="AN247" s="5">
        <f t="shared" si="39"/>
        <v>0</v>
      </c>
      <c r="AO247" s="5">
        <f t="shared" si="39"/>
        <v>0</v>
      </c>
      <c r="AP247" s="5">
        <f t="shared" si="39"/>
        <v>0</v>
      </c>
      <c r="AQ247" s="5">
        <f t="shared" si="39"/>
        <v>0</v>
      </c>
      <c r="AR247" s="5">
        <f t="shared" si="39"/>
        <v>0</v>
      </c>
      <c r="AS247" s="5">
        <f t="shared" si="38"/>
        <v>0</v>
      </c>
      <c r="AT247" s="5">
        <f t="shared" si="40"/>
        <v>0</v>
      </c>
      <c r="AU247" s="5">
        <f t="shared" si="40"/>
        <v>0</v>
      </c>
      <c r="AV247" s="5">
        <f t="shared" si="40"/>
        <v>0</v>
      </c>
      <c r="AW247" s="5">
        <f t="shared" si="40"/>
        <v>0</v>
      </c>
      <c r="AX247" s="5">
        <f t="shared" si="40"/>
        <v>0</v>
      </c>
      <c r="AY247" s="5">
        <f t="shared" si="40"/>
        <v>0</v>
      </c>
      <c r="AZ247" s="5">
        <f t="shared" si="40"/>
        <v>0</v>
      </c>
      <c r="BA247" s="5">
        <f t="shared" si="40"/>
        <v>0</v>
      </c>
      <c r="BB247" s="5">
        <f t="shared" si="40"/>
        <v>0</v>
      </c>
      <c r="BC247" s="5">
        <f t="shared" si="40"/>
        <v>0</v>
      </c>
      <c r="BD247" s="5"/>
      <c r="BE247" s="5"/>
      <c r="BF247" s="5"/>
      <c r="BG247" s="5"/>
      <c r="BH247" s="5"/>
      <c r="BI247" s="5"/>
      <c r="BJ247" s="5"/>
    </row>
    <row r="248" spans="2:62" hidden="1">
      <c r="B248">
        <f t="shared" si="36"/>
        <v>435</v>
      </c>
      <c r="C248" t="str">
        <f t="shared" si="36"/>
        <v>REG</v>
      </c>
      <c r="D248" t="str">
        <f t="shared" si="36"/>
        <v>Preparació per instal.lació sistema de reg aspersió</v>
      </c>
      <c r="E248" s="82">
        <f t="shared" si="36"/>
        <v>2500</v>
      </c>
      <c r="F248" s="5">
        <f t="shared" si="39"/>
        <v>0</v>
      </c>
      <c r="G248" s="5">
        <f t="shared" si="39"/>
        <v>0</v>
      </c>
      <c r="H248" s="5">
        <f t="shared" si="39"/>
        <v>0</v>
      </c>
      <c r="I248" s="5">
        <f t="shared" si="39"/>
        <v>0</v>
      </c>
      <c r="J248" s="5">
        <f t="shared" si="39"/>
        <v>0</v>
      </c>
      <c r="K248" s="5">
        <f t="shared" si="39"/>
        <v>0</v>
      </c>
      <c r="L248" s="5">
        <f t="shared" si="39"/>
        <v>0</v>
      </c>
      <c r="M248" s="5">
        <f t="shared" si="39"/>
        <v>0</v>
      </c>
      <c r="N248" s="5">
        <f t="shared" si="39"/>
        <v>0</v>
      </c>
      <c r="O248" s="5">
        <f t="shared" si="39"/>
        <v>0</v>
      </c>
      <c r="P248" s="5">
        <f t="shared" si="39"/>
        <v>0</v>
      </c>
      <c r="Q248" s="5">
        <f t="shared" si="39"/>
        <v>0</v>
      </c>
      <c r="R248" s="5">
        <f t="shared" si="39"/>
        <v>0</v>
      </c>
      <c r="S248" s="5">
        <f t="shared" si="39"/>
        <v>0</v>
      </c>
      <c r="T248" s="5">
        <f t="shared" si="39"/>
        <v>0</v>
      </c>
      <c r="U248" s="5">
        <f t="shared" si="39"/>
        <v>0</v>
      </c>
      <c r="V248" s="5">
        <f t="shared" si="39"/>
        <v>0</v>
      </c>
      <c r="W248" s="5">
        <f t="shared" si="39"/>
        <v>0</v>
      </c>
      <c r="X248" s="5">
        <f t="shared" si="39"/>
        <v>0</v>
      </c>
      <c r="Y248" s="5">
        <f t="shared" si="39"/>
        <v>0</v>
      </c>
      <c r="Z248" s="5">
        <f t="shared" si="39"/>
        <v>0</v>
      </c>
      <c r="AA248" s="5">
        <f t="shared" ref="AA248:AR248" si="41">IF($E$4&lt;$E248,$E$4/$E248*AA123*AA$49,AA123*AA$49)</f>
        <v>0</v>
      </c>
      <c r="AB248" s="5">
        <f t="shared" si="41"/>
        <v>0</v>
      </c>
      <c r="AC248" s="5">
        <f t="shared" si="41"/>
        <v>0</v>
      </c>
      <c r="AD248" s="5">
        <f t="shared" si="41"/>
        <v>0</v>
      </c>
      <c r="AE248" s="5">
        <f t="shared" si="41"/>
        <v>0</v>
      </c>
      <c r="AF248" s="5">
        <f t="shared" si="41"/>
        <v>0</v>
      </c>
      <c r="AG248" s="5">
        <f t="shared" si="41"/>
        <v>0</v>
      </c>
      <c r="AH248" s="5">
        <f t="shared" si="41"/>
        <v>0</v>
      </c>
      <c r="AI248" s="5">
        <f t="shared" si="41"/>
        <v>0</v>
      </c>
      <c r="AJ248" s="5">
        <f t="shared" si="41"/>
        <v>0</v>
      </c>
      <c r="AK248" s="5">
        <f t="shared" si="41"/>
        <v>0</v>
      </c>
      <c r="AL248" s="5">
        <f t="shared" si="41"/>
        <v>0</v>
      </c>
      <c r="AM248" s="5">
        <f t="shared" si="41"/>
        <v>0</v>
      </c>
      <c r="AN248" s="5">
        <f t="shared" si="41"/>
        <v>0</v>
      </c>
      <c r="AO248" s="5">
        <f t="shared" si="41"/>
        <v>0</v>
      </c>
      <c r="AP248" s="5">
        <f t="shared" si="41"/>
        <v>0</v>
      </c>
      <c r="AQ248" s="5">
        <f t="shared" si="41"/>
        <v>0</v>
      </c>
      <c r="AR248" s="5">
        <f t="shared" si="41"/>
        <v>0</v>
      </c>
      <c r="AS248" s="5">
        <f t="shared" si="38"/>
        <v>0</v>
      </c>
      <c r="AT248" s="5">
        <f t="shared" si="40"/>
        <v>0</v>
      </c>
      <c r="AU248" s="5">
        <f t="shared" si="40"/>
        <v>0</v>
      </c>
      <c r="AV248" s="5">
        <f t="shared" si="40"/>
        <v>0</v>
      </c>
      <c r="AW248" s="5">
        <f t="shared" si="40"/>
        <v>0</v>
      </c>
      <c r="AX248" s="5">
        <f t="shared" si="40"/>
        <v>0</v>
      </c>
      <c r="AY248" s="5">
        <f t="shared" si="40"/>
        <v>0</v>
      </c>
      <c r="AZ248" s="5">
        <f t="shared" si="40"/>
        <v>0</v>
      </c>
      <c r="BA248" s="5">
        <f t="shared" si="40"/>
        <v>0</v>
      </c>
      <c r="BB248" s="5">
        <f t="shared" si="40"/>
        <v>0</v>
      </c>
      <c r="BC248" s="5">
        <f t="shared" si="40"/>
        <v>0</v>
      </c>
      <c r="BD248" s="5"/>
      <c r="BE248" s="5"/>
      <c r="BF248" s="5"/>
      <c r="BG248" s="5"/>
      <c r="BH248" s="5"/>
      <c r="BI248" s="5"/>
      <c r="BJ248" s="5"/>
    </row>
    <row r="249" spans="2:62" hidden="1">
      <c r="B249">
        <f t="shared" si="36"/>
        <v>445</v>
      </c>
      <c r="C249" t="str">
        <f t="shared" si="36"/>
        <v>REG</v>
      </c>
      <c r="D249" t="str">
        <f t="shared" si="36"/>
        <v>Preparació per reg (l/m2)</v>
      </c>
      <c r="E249" s="82">
        <f t="shared" si="36"/>
        <v>2500</v>
      </c>
      <c r="F249" s="5">
        <f t="shared" ref="F249:AR255" si="42">IF($E$4&lt;$E249,$E$4/$E249*F124*F$49,F124*F$49)</f>
        <v>0</v>
      </c>
      <c r="G249" s="5">
        <f t="shared" si="42"/>
        <v>0</v>
      </c>
      <c r="H249" s="5">
        <f t="shared" si="42"/>
        <v>0</v>
      </c>
      <c r="I249" s="5">
        <f t="shared" si="42"/>
        <v>0</v>
      </c>
      <c r="J249" s="5">
        <f t="shared" si="42"/>
        <v>0</v>
      </c>
      <c r="K249" s="5">
        <f t="shared" si="42"/>
        <v>0</v>
      </c>
      <c r="L249" s="5">
        <f t="shared" si="42"/>
        <v>0</v>
      </c>
      <c r="M249" s="5">
        <f t="shared" si="42"/>
        <v>0</v>
      </c>
      <c r="N249" s="5">
        <f t="shared" si="42"/>
        <v>0</v>
      </c>
      <c r="O249" s="5">
        <f t="shared" si="42"/>
        <v>0</v>
      </c>
      <c r="P249" s="5">
        <f t="shared" si="42"/>
        <v>0</v>
      </c>
      <c r="Q249" s="5">
        <f t="shared" si="42"/>
        <v>0</v>
      </c>
      <c r="R249" s="5">
        <f t="shared" si="42"/>
        <v>0</v>
      </c>
      <c r="S249" s="5">
        <f t="shared" si="42"/>
        <v>0</v>
      </c>
      <c r="T249" s="5">
        <f t="shared" si="42"/>
        <v>0</v>
      </c>
      <c r="U249" s="5">
        <f t="shared" si="42"/>
        <v>0</v>
      </c>
      <c r="V249" s="5">
        <f t="shared" si="42"/>
        <v>0</v>
      </c>
      <c r="W249" s="5">
        <f t="shared" si="42"/>
        <v>0</v>
      </c>
      <c r="X249" s="5">
        <f t="shared" si="42"/>
        <v>0</v>
      </c>
      <c r="Y249" s="5">
        <f t="shared" si="42"/>
        <v>0</v>
      </c>
      <c r="Z249" s="5">
        <f t="shared" si="42"/>
        <v>0</v>
      </c>
      <c r="AA249" s="5">
        <f t="shared" si="42"/>
        <v>0</v>
      </c>
      <c r="AB249" s="5">
        <f t="shared" si="42"/>
        <v>0</v>
      </c>
      <c r="AC249" s="5">
        <f t="shared" si="42"/>
        <v>0</v>
      </c>
      <c r="AD249" s="5">
        <f t="shared" si="42"/>
        <v>0</v>
      </c>
      <c r="AE249" s="5">
        <f t="shared" si="42"/>
        <v>0</v>
      </c>
      <c r="AF249" s="5">
        <f t="shared" si="42"/>
        <v>0</v>
      </c>
      <c r="AG249" s="5">
        <f t="shared" si="42"/>
        <v>0</v>
      </c>
      <c r="AH249" s="5">
        <f t="shared" si="42"/>
        <v>0</v>
      </c>
      <c r="AI249" s="5">
        <f t="shared" si="42"/>
        <v>0</v>
      </c>
      <c r="AJ249" s="5">
        <f t="shared" si="42"/>
        <v>0</v>
      </c>
      <c r="AK249" s="5">
        <f t="shared" si="42"/>
        <v>0</v>
      </c>
      <c r="AL249" s="5">
        <f t="shared" si="42"/>
        <v>0</v>
      </c>
      <c r="AM249" s="5">
        <f t="shared" si="42"/>
        <v>0</v>
      </c>
      <c r="AN249" s="5">
        <f t="shared" si="42"/>
        <v>0</v>
      </c>
      <c r="AO249" s="5">
        <f t="shared" si="42"/>
        <v>0</v>
      </c>
      <c r="AP249" s="5">
        <f t="shared" si="42"/>
        <v>0</v>
      </c>
      <c r="AQ249" s="5">
        <f t="shared" si="42"/>
        <v>0</v>
      </c>
      <c r="AR249" s="5">
        <f t="shared" si="42"/>
        <v>0</v>
      </c>
      <c r="AS249" s="5">
        <f t="shared" si="38"/>
        <v>0</v>
      </c>
      <c r="AT249" s="5">
        <f t="shared" si="40"/>
        <v>0</v>
      </c>
      <c r="AU249" s="5">
        <f t="shared" si="40"/>
        <v>0</v>
      </c>
      <c r="AV249" s="5">
        <f t="shared" si="40"/>
        <v>0</v>
      </c>
      <c r="AW249" s="5">
        <f t="shared" si="40"/>
        <v>0</v>
      </c>
      <c r="AX249" s="5">
        <f t="shared" si="40"/>
        <v>0</v>
      </c>
      <c r="AY249" s="5">
        <f t="shared" si="40"/>
        <v>0</v>
      </c>
      <c r="AZ249" s="5">
        <f t="shared" si="40"/>
        <v>0</v>
      </c>
      <c r="BA249" s="5">
        <f t="shared" si="40"/>
        <v>0</v>
      </c>
      <c r="BB249" s="5">
        <f t="shared" si="40"/>
        <v>0</v>
      </c>
      <c r="BC249" s="5">
        <f t="shared" si="40"/>
        <v>0</v>
      </c>
      <c r="BD249" s="5"/>
      <c r="BE249" s="5"/>
      <c r="BF249" s="5"/>
      <c r="BG249" s="5"/>
      <c r="BH249" s="5"/>
      <c r="BI249" s="5"/>
      <c r="BJ249" s="5"/>
    </row>
    <row r="250" spans="2:62" hidden="1">
      <c r="B250">
        <f t="shared" si="36"/>
        <v>455</v>
      </c>
      <c r="C250" t="str">
        <f t="shared" si="36"/>
        <v>REG</v>
      </c>
      <c r="D250" t="str">
        <f t="shared" si="36"/>
        <v>Preparació per posada en funcionament i parada</v>
      </c>
      <c r="E250" s="82">
        <f t="shared" si="36"/>
        <v>2500</v>
      </c>
      <c r="F250" s="5">
        <f t="shared" si="42"/>
        <v>0</v>
      </c>
      <c r="G250" s="5">
        <f t="shared" si="42"/>
        <v>0</v>
      </c>
      <c r="H250" s="5">
        <f t="shared" si="42"/>
        <v>0</v>
      </c>
      <c r="I250" s="5">
        <f t="shared" si="42"/>
        <v>0</v>
      </c>
      <c r="J250" s="5">
        <f t="shared" si="42"/>
        <v>0</v>
      </c>
      <c r="K250" s="5">
        <f t="shared" si="42"/>
        <v>0</v>
      </c>
      <c r="L250" s="5">
        <f t="shared" si="42"/>
        <v>0</v>
      </c>
      <c r="M250" s="5">
        <f t="shared" si="42"/>
        <v>0</v>
      </c>
      <c r="N250" s="5">
        <f t="shared" si="42"/>
        <v>0</v>
      </c>
      <c r="O250" s="5">
        <f t="shared" si="42"/>
        <v>0</v>
      </c>
      <c r="P250" s="5">
        <f t="shared" si="42"/>
        <v>0</v>
      </c>
      <c r="Q250" s="5">
        <f t="shared" si="42"/>
        <v>0</v>
      </c>
      <c r="R250" s="5">
        <f t="shared" si="42"/>
        <v>0</v>
      </c>
      <c r="S250" s="5">
        <f t="shared" si="42"/>
        <v>0</v>
      </c>
      <c r="T250" s="5">
        <f t="shared" si="42"/>
        <v>0</v>
      </c>
      <c r="U250" s="5">
        <f t="shared" si="42"/>
        <v>0</v>
      </c>
      <c r="V250" s="5">
        <f t="shared" si="42"/>
        <v>0</v>
      </c>
      <c r="W250" s="5">
        <f t="shared" si="42"/>
        <v>0</v>
      </c>
      <c r="X250" s="5">
        <f t="shared" si="42"/>
        <v>0</v>
      </c>
      <c r="Y250" s="5">
        <f t="shared" si="42"/>
        <v>0</v>
      </c>
      <c r="Z250" s="5">
        <f t="shared" si="42"/>
        <v>0</v>
      </c>
      <c r="AA250" s="5">
        <f t="shared" si="42"/>
        <v>0</v>
      </c>
      <c r="AB250" s="5">
        <f t="shared" si="42"/>
        <v>0</v>
      </c>
      <c r="AC250" s="5">
        <f t="shared" si="42"/>
        <v>0</v>
      </c>
      <c r="AD250" s="5">
        <f t="shared" si="42"/>
        <v>0</v>
      </c>
      <c r="AE250" s="5">
        <f t="shared" si="42"/>
        <v>0</v>
      </c>
      <c r="AF250" s="5">
        <f t="shared" si="42"/>
        <v>0</v>
      </c>
      <c r="AG250" s="5">
        <f t="shared" si="42"/>
        <v>0</v>
      </c>
      <c r="AH250" s="5">
        <f t="shared" si="42"/>
        <v>0</v>
      </c>
      <c r="AI250" s="5">
        <f t="shared" si="42"/>
        <v>0</v>
      </c>
      <c r="AJ250" s="5">
        <f t="shared" si="42"/>
        <v>0</v>
      </c>
      <c r="AK250" s="5">
        <f t="shared" si="42"/>
        <v>0</v>
      </c>
      <c r="AL250" s="5">
        <f t="shared" si="42"/>
        <v>0</v>
      </c>
      <c r="AM250" s="5">
        <f t="shared" si="42"/>
        <v>0</v>
      </c>
      <c r="AN250" s="5">
        <f t="shared" si="42"/>
        <v>0</v>
      </c>
      <c r="AO250" s="5">
        <f t="shared" si="42"/>
        <v>0</v>
      </c>
      <c r="AP250" s="5">
        <f t="shared" si="42"/>
        <v>0</v>
      </c>
      <c r="AQ250" s="5">
        <f t="shared" si="42"/>
        <v>0</v>
      </c>
      <c r="AR250" s="5">
        <f t="shared" si="42"/>
        <v>0</v>
      </c>
      <c r="AS250" s="5">
        <f t="shared" si="38"/>
        <v>0</v>
      </c>
      <c r="AT250" s="5">
        <f t="shared" si="40"/>
        <v>0</v>
      </c>
      <c r="AU250" s="5">
        <f t="shared" si="40"/>
        <v>0</v>
      </c>
      <c r="AV250" s="5">
        <f t="shared" si="40"/>
        <v>0</v>
      </c>
      <c r="AW250" s="5">
        <f t="shared" si="40"/>
        <v>0</v>
      </c>
      <c r="AX250" s="5">
        <f t="shared" si="40"/>
        <v>0</v>
      </c>
      <c r="AY250" s="5">
        <f t="shared" si="40"/>
        <v>0</v>
      </c>
      <c r="AZ250" s="5">
        <f t="shared" si="40"/>
        <v>0</v>
      </c>
      <c r="BA250" s="5">
        <f t="shared" si="40"/>
        <v>0</v>
      </c>
      <c r="BB250" s="5">
        <f t="shared" si="40"/>
        <v>0</v>
      </c>
      <c r="BC250" s="5">
        <f t="shared" si="40"/>
        <v>0</v>
      </c>
      <c r="BD250" s="5"/>
      <c r="BE250" s="5"/>
      <c r="BF250" s="5"/>
      <c r="BG250" s="5"/>
      <c r="BH250" s="5"/>
      <c r="BI250" s="5"/>
      <c r="BJ250" s="5"/>
    </row>
    <row r="251" spans="2:62" hidden="1">
      <c r="B251">
        <f t="shared" si="36"/>
        <v>465</v>
      </c>
      <c r="C251" t="str">
        <f t="shared" si="36"/>
        <v>REG</v>
      </c>
      <c r="D251" t="str">
        <f t="shared" si="36"/>
        <v>Preparació per desinstal.lació sistema de reg amb cinta</v>
      </c>
      <c r="E251" s="82">
        <f t="shared" si="36"/>
        <v>2500</v>
      </c>
      <c r="F251" s="5">
        <f t="shared" si="42"/>
        <v>0</v>
      </c>
      <c r="G251" s="5">
        <f t="shared" si="42"/>
        <v>0</v>
      </c>
      <c r="H251" s="5">
        <f t="shared" si="42"/>
        <v>0</v>
      </c>
      <c r="I251" s="5">
        <f t="shared" si="42"/>
        <v>0</v>
      </c>
      <c r="J251" s="5">
        <f t="shared" si="42"/>
        <v>0</v>
      </c>
      <c r="K251" s="5">
        <f t="shared" si="42"/>
        <v>0</v>
      </c>
      <c r="L251" s="5">
        <f t="shared" si="42"/>
        <v>0</v>
      </c>
      <c r="M251" s="5">
        <f t="shared" si="42"/>
        <v>0</v>
      </c>
      <c r="N251" s="5">
        <f t="shared" si="42"/>
        <v>0</v>
      </c>
      <c r="O251" s="5">
        <f t="shared" si="42"/>
        <v>0</v>
      </c>
      <c r="P251" s="5">
        <f t="shared" si="42"/>
        <v>0</v>
      </c>
      <c r="Q251" s="5">
        <f t="shared" si="42"/>
        <v>0</v>
      </c>
      <c r="R251" s="5">
        <f t="shared" si="42"/>
        <v>0</v>
      </c>
      <c r="S251" s="5">
        <f t="shared" si="42"/>
        <v>0</v>
      </c>
      <c r="T251" s="5">
        <f t="shared" si="42"/>
        <v>0</v>
      </c>
      <c r="U251" s="5">
        <f t="shared" si="42"/>
        <v>0</v>
      </c>
      <c r="V251" s="5">
        <f t="shared" si="42"/>
        <v>0</v>
      </c>
      <c r="W251" s="5">
        <f t="shared" si="42"/>
        <v>0</v>
      </c>
      <c r="X251" s="5">
        <f t="shared" si="42"/>
        <v>0</v>
      </c>
      <c r="Y251" s="5">
        <f t="shared" si="42"/>
        <v>0</v>
      </c>
      <c r="Z251" s="5">
        <f t="shared" si="42"/>
        <v>0</v>
      </c>
      <c r="AA251" s="5">
        <f t="shared" si="42"/>
        <v>0</v>
      </c>
      <c r="AB251" s="5">
        <f t="shared" si="42"/>
        <v>0</v>
      </c>
      <c r="AC251" s="5">
        <f t="shared" si="42"/>
        <v>0</v>
      </c>
      <c r="AD251" s="5">
        <f t="shared" si="42"/>
        <v>0</v>
      </c>
      <c r="AE251" s="5">
        <f t="shared" si="42"/>
        <v>0</v>
      </c>
      <c r="AF251" s="5">
        <f t="shared" si="42"/>
        <v>0</v>
      </c>
      <c r="AG251" s="5">
        <f t="shared" si="42"/>
        <v>0</v>
      </c>
      <c r="AH251" s="5">
        <f t="shared" si="42"/>
        <v>0</v>
      </c>
      <c r="AI251" s="5">
        <f t="shared" si="42"/>
        <v>0</v>
      </c>
      <c r="AJ251" s="5">
        <f t="shared" si="42"/>
        <v>0</v>
      </c>
      <c r="AK251" s="5">
        <f t="shared" si="42"/>
        <v>0</v>
      </c>
      <c r="AL251" s="5">
        <f t="shared" si="42"/>
        <v>0</v>
      </c>
      <c r="AM251" s="5">
        <f t="shared" si="42"/>
        <v>0</v>
      </c>
      <c r="AN251" s="5">
        <f t="shared" si="42"/>
        <v>0</v>
      </c>
      <c r="AO251" s="5">
        <f t="shared" si="42"/>
        <v>0</v>
      </c>
      <c r="AP251" s="5">
        <f t="shared" si="42"/>
        <v>0</v>
      </c>
      <c r="AQ251" s="5">
        <f t="shared" si="42"/>
        <v>0</v>
      </c>
      <c r="AR251" s="5">
        <f t="shared" si="42"/>
        <v>0</v>
      </c>
      <c r="AS251" s="5">
        <f t="shared" si="38"/>
        <v>0</v>
      </c>
      <c r="AT251" s="5">
        <f t="shared" si="40"/>
        <v>0</v>
      </c>
      <c r="AU251" s="5">
        <f t="shared" si="40"/>
        <v>0</v>
      </c>
      <c r="AV251" s="5">
        <f t="shared" si="40"/>
        <v>0</v>
      </c>
      <c r="AW251" s="5">
        <f t="shared" si="40"/>
        <v>0</v>
      </c>
      <c r="AX251" s="5">
        <f t="shared" si="40"/>
        <v>0</v>
      </c>
      <c r="AY251" s="5">
        <f t="shared" si="40"/>
        <v>0</v>
      </c>
      <c r="AZ251" s="5">
        <f t="shared" si="40"/>
        <v>0</v>
      </c>
      <c r="BA251" s="5">
        <f t="shared" si="40"/>
        <v>0</v>
      </c>
      <c r="BB251" s="5">
        <f t="shared" si="40"/>
        <v>0</v>
      </c>
      <c r="BC251" s="5">
        <f t="shared" si="40"/>
        <v>0</v>
      </c>
      <c r="BD251" s="5"/>
      <c r="BE251" s="5"/>
      <c r="BF251" s="5"/>
      <c r="BG251" s="5"/>
      <c r="BH251" s="5"/>
      <c r="BI251" s="5"/>
      <c r="BJ251" s="5"/>
    </row>
    <row r="252" spans="2:62" hidden="1">
      <c r="B252">
        <f t="shared" si="36"/>
        <v>515</v>
      </c>
      <c r="C252" t="str">
        <f t="shared" si="36"/>
        <v>TRACTAMENTS</v>
      </c>
      <c r="D252" t="str">
        <f t="shared" si="36"/>
        <v>Preparació per tractament bacillus + retenol +purí ortiga amb tractor i braços</v>
      </c>
      <c r="E252" s="82">
        <f t="shared" si="36"/>
        <v>2500</v>
      </c>
      <c r="F252" s="5">
        <f t="shared" si="42"/>
        <v>0</v>
      </c>
      <c r="G252" s="5">
        <f t="shared" si="42"/>
        <v>0</v>
      </c>
      <c r="H252" s="5">
        <f t="shared" si="42"/>
        <v>0</v>
      </c>
      <c r="I252" s="5">
        <f t="shared" si="42"/>
        <v>0</v>
      </c>
      <c r="J252" s="5">
        <f t="shared" si="42"/>
        <v>0</v>
      </c>
      <c r="K252" s="5">
        <f t="shared" si="42"/>
        <v>0</v>
      </c>
      <c r="L252" s="5">
        <f t="shared" si="42"/>
        <v>0</v>
      </c>
      <c r="M252" s="5">
        <f t="shared" si="42"/>
        <v>0</v>
      </c>
      <c r="N252" s="5">
        <f t="shared" si="42"/>
        <v>0</v>
      </c>
      <c r="O252" s="5">
        <f t="shared" si="42"/>
        <v>0</v>
      </c>
      <c r="P252" s="5">
        <f t="shared" si="42"/>
        <v>0</v>
      </c>
      <c r="Q252" s="5">
        <f t="shared" si="42"/>
        <v>0</v>
      </c>
      <c r="R252" s="5">
        <f t="shared" si="42"/>
        <v>0</v>
      </c>
      <c r="S252" s="5">
        <f t="shared" si="42"/>
        <v>0</v>
      </c>
      <c r="T252" s="5">
        <f t="shared" si="42"/>
        <v>0</v>
      </c>
      <c r="U252" s="5">
        <f t="shared" si="42"/>
        <v>0</v>
      </c>
      <c r="V252" s="5">
        <f t="shared" si="42"/>
        <v>0</v>
      </c>
      <c r="W252" s="5">
        <f t="shared" si="42"/>
        <v>0</v>
      </c>
      <c r="X252" s="5">
        <f t="shared" si="42"/>
        <v>0</v>
      </c>
      <c r="Y252" s="5">
        <f t="shared" si="42"/>
        <v>0</v>
      </c>
      <c r="Z252" s="5">
        <f t="shared" si="42"/>
        <v>0</v>
      </c>
      <c r="AA252" s="5">
        <f t="shared" si="42"/>
        <v>0</v>
      </c>
      <c r="AB252" s="5">
        <f t="shared" si="42"/>
        <v>0</v>
      </c>
      <c r="AC252" s="5">
        <f t="shared" si="42"/>
        <v>0</v>
      </c>
      <c r="AD252" s="5">
        <f t="shared" si="42"/>
        <v>0</v>
      </c>
      <c r="AE252" s="5">
        <f t="shared" si="42"/>
        <v>0</v>
      </c>
      <c r="AF252" s="5">
        <f t="shared" si="42"/>
        <v>0</v>
      </c>
      <c r="AG252" s="5">
        <f t="shared" si="42"/>
        <v>0</v>
      </c>
      <c r="AH252" s="5">
        <f t="shared" si="42"/>
        <v>0</v>
      </c>
      <c r="AI252" s="5">
        <f t="shared" si="42"/>
        <v>0</v>
      </c>
      <c r="AJ252" s="5">
        <f t="shared" si="42"/>
        <v>0</v>
      </c>
      <c r="AK252" s="5">
        <f t="shared" si="42"/>
        <v>0</v>
      </c>
      <c r="AL252" s="5">
        <f t="shared" si="42"/>
        <v>0</v>
      </c>
      <c r="AM252" s="5">
        <f t="shared" si="42"/>
        <v>0</v>
      </c>
      <c r="AN252" s="5">
        <f t="shared" si="42"/>
        <v>0</v>
      </c>
      <c r="AO252" s="5">
        <f t="shared" si="42"/>
        <v>0</v>
      </c>
      <c r="AP252" s="5">
        <f t="shared" si="42"/>
        <v>0</v>
      </c>
      <c r="AQ252" s="5">
        <f t="shared" si="42"/>
        <v>0</v>
      </c>
      <c r="AR252" s="5">
        <f t="shared" si="42"/>
        <v>0</v>
      </c>
      <c r="AS252" s="5">
        <f t="shared" si="38"/>
        <v>0</v>
      </c>
      <c r="AT252" s="5">
        <f t="shared" si="40"/>
        <v>0</v>
      </c>
      <c r="AU252" s="5">
        <f t="shared" si="40"/>
        <v>0</v>
      </c>
      <c r="AV252" s="5">
        <f t="shared" si="40"/>
        <v>0</v>
      </c>
      <c r="AW252" s="5">
        <f t="shared" si="40"/>
        <v>0</v>
      </c>
      <c r="AX252" s="5">
        <f t="shared" si="40"/>
        <v>0</v>
      </c>
      <c r="AY252" s="5">
        <f t="shared" si="40"/>
        <v>0</v>
      </c>
      <c r="AZ252" s="5">
        <f t="shared" si="40"/>
        <v>0</v>
      </c>
      <c r="BA252" s="5">
        <f t="shared" si="40"/>
        <v>0</v>
      </c>
      <c r="BB252" s="5">
        <f t="shared" si="40"/>
        <v>0</v>
      </c>
      <c r="BC252" s="5">
        <f t="shared" si="40"/>
        <v>0</v>
      </c>
      <c r="BD252" s="5"/>
      <c r="BE252" s="5"/>
      <c r="BF252" s="5"/>
      <c r="BG252" s="5"/>
      <c r="BH252" s="5"/>
      <c r="BI252" s="5"/>
      <c r="BJ252" s="5"/>
    </row>
    <row r="253" spans="2:62" hidden="1">
      <c r="B253">
        <f t="shared" si="36"/>
        <v>525</v>
      </c>
      <c r="C253" t="str">
        <f t="shared" si="36"/>
        <v>TRACTAMENTS</v>
      </c>
      <c r="D253" t="str">
        <f t="shared" si="36"/>
        <v>Preparació per tractament bacillus + retenol +purí ortiga amb bota i 2 persones</v>
      </c>
      <c r="E253" s="82">
        <f t="shared" si="36"/>
        <v>2500</v>
      </c>
      <c r="F253" s="5">
        <f t="shared" si="42"/>
        <v>0</v>
      </c>
      <c r="G253" s="5">
        <f t="shared" si="42"/>
        <v>0</v>
      </c>
      <c r="H253" s="5">
        <f t="shared" si="42"/>
        <v>0</v>
      </c>
      <c r="I253" s="5">
        <f t="shared" si="42"/>
        <v>0</v>
      </c>
      <c r="J253" s="5">
        <f t="shared" si="42"/>
        <v>0</v>
      </c>
      <c r="K253" s="5">
        <f t="shared" si="42"/>
        <v>0</v>
      </c>
      <c r="L253" s="5">
        <f t="shared" si="42"/>
        <v>0</v>
      </c>
      <c r="M253" s="5">
        <f t="shared" si="42"/>
        <v>0</v>
      </c>
      <c r="N253" s="5">
        <f t="shared" si="42"/>
        <v>0</v>
      </c>
      <c r="O253" s="5">
        <f t="shared" si="42"/>
        <v>0</v>
      </c>
      <c r="P253" s="5">
        <f t="shared" si="42"/>
        <v>0</v>
      </c>
      <c r="Q253" s="5">
        <f t="shared" si="42"/>
        <v>0</v>
      </c>
      <c r="R253" s="5">
        <f t="shared" si="42"/>
        <v>0</v>
      </c>
      <c r="S253" s="5">
        <f t="shared" si="42"/>
        <v>0</v>
      </c>
      <c r="T253" s="5">
        <f t="shared" si="42"/>
        <v>0</v>
      </c>
      <c r="U253" s="5">
        <f t="shared" si="42"/>
        <v>0</v>
      </c>
      <c r="V253" s="5">
        <f t="shared" si="42"/>
        <v>0</v>
      </c>
      <c r="W253" s="5">
        <f t="shared" si="42"/>
        <v>0</v>
      </c>
      <c r="X253" s="5">
        <f t="shared" si="42"/>
        <v>0</v>
      </c>
      <c r="Y253" s="5">
        <f t="shared" si="42"/>
        <v>0</v>
      </c>
      <c r="Z253" s="5">
        <f t="shared" si="42"/>
        <v>0</v>
      </c>
      <c r="AA253" s="5">
        <f t="shared" si="42"/>
        <v>0</v>
      </c>
      <c r="AB253" s="5">
        <f t="shared" si="42"/>
        <v>0</v>
      </c>
      <c r="AC253" s="5">
        <f t="shared" si="42"/>
        <v>0</v>
      </c>
      <c r="AD253" s="5">
        <f t="shared" si="42"/>
        <v>0</v>
      </c>
      <c r="AE253" s="5">
        <f t="shared" si="42"/>
        <v>0</v>
      </c>
      <c r="AF253" s="5">
        <f t="shared" si="42"/>
        <v>0</v>
      </c>
      <c r="AG253" s="5">
        <f t="shared" si="42"/>
        <v>0</v>
      </c>
      <c r="AH253" s="5">
        <f t="shared" si="42"/>
        <v>0</v>
      </c>
      <c r="AI253" s="5">
        <f t="shared" si="42"/>
        <v>0</v>
      </c>
      <c r="AJ253" s="5">
        <f t="shared" si="42"/>
        <v>0</v>
      </c>
      <c r="AK253" s="5">
        <f t="shared" si="42"/>
        <v>0</v>
      </c>
      <c r="AL253" s="5">
        <f t="shared" si="42"/>
        <v>0</v>
      </c>
      <c r="AM253" s="5">
        <f t="shared" si="42"/>
        <v>0</v>
      </c>
      <c r="AN253" s="5">
        <f t="shared" si="42"/>
        <v>0</v>
      </c>
      <c r="AO253" s="5">
        <f t="shared" si="42"/>
        <v>0</v>
      </c>
      <c r="AP253" s="5">
        <f t="shared" si="42"/>
        <v>0</v>
      </c>
      <c r="AQ253" s="5">
        <f t="shared" si="42"/>
        <v>0</v>
      </c>
      <c r="AR253" s="5">
        <f t="shared" si="42"/>
        <v>0</v>
      </c>
      <c r="AS253" s="5">
        <f t="shared" si="38"/>
        <v>0</v>
      </c>
      <c r="AT253" s="5">
        <f t="shared" si="40"/>
        <v>0</v>
      </c>
      <c r="AU253" s="5">
        <f t="shared" si="40"/>
        <v>0</v>
      </c>
      <c r="AV253" s="5">
        <f t="shared" si="40"/>
        <v>0</v>
      </c>
      <c r="AW253" s="5">
        <f t="shared" si="40"/>
        <v>0</v>
      </c>
      <c r="AX253" s="5">
        <f t="shared" si="40"/>
        <v>0</v>
      </c>
      <c r="AY253" s="5">
        <f t="shared" si="40"/>
        <v>0</v>
      </c>
      <c r="AZ253" s="5">
        <f t="shared" si="40"/>
        <v>0</v>
      </c>
      <c r="BA253" s="5">
        <f t="shared" si="40"/>
        <v>0</v>
      </c>
      <c r="BB253" s="5">
        <f t="shared" si="40"/>
        <v>0</v>
      </c>
      <c r="BC253" s="5">
        <f t="shared" si="40"/>
        <v>0</v>
      </c>
      <c r="BD253" s="5"/>
      <c r="BE253" s="5"/>
      <c r="BF253" s="5"/>
      <c r="BG253" s="5"/>
      <c r="BH253" s="5"/>
      <c r="BI253" s="5"/>
      <c r="BJ253" s="5"/>
    </row>
    <row r="254" spans="2:62" hidden="1">
      <c r="B254">
        <f t="shared" si="36"/>
        <v>535</v>
      </c>
      <c r="C254" t="str">
        <f t="shared" si="36"/>
        <v>TRACTAMENTS</v>
      </c>
      <c r="D254" t="str">
        <f t="shared" si="36"/>
        <v>Preparació per tractament coure + retenol + purí</v>
      </c>
      <c r="E254" s="82">
        <f t="shared" si="36"/>
        <v>2500</v>
      </c>
      <c r="F254" s="5">
        <f t="shared" si="42"/>
        <v>0</v>
      </c>
      <c r="G254" s="5">
        <f t="shared" si="42"/>
        <v>0</v>
      </c>
      <c r="H254" s="5">
        <f t="shared" si="42"/>
        <v>0</v>
      </c>
      <c r="I254" s="5">
        <f t="shared" si="42"/>
        <v>0</v>
      </c>
      <c r="J254" s="5">
        <f t="shared" si="42"/>
        <v>0</v>
      </c>
      <c r="K254" s="5">
        <f t="shared" si="42"/>
        <v>0</v>
      </c>
      <c r="L254" s="5">
        <f t="shared" si="42"/>
        <v>0</v>
      </c>
      <c r="M254" s="5">
        <f t="shared" si="42"/>
        <v>0</v>
      </c>
      <c r="N254" s="5">
        <f t="shared" si="42"/>
        <v>0</v>
      </c>
      <c r="O254" s="5">
        <f t="shared" si="42"/>
        <v>0</v>
      </c>
      <c r="P254" s="5">
        <f t="shared" si="42"/>
        <v>0</v>
      </c>
      <c r="Q254" s="5">
        <f t="shared" si="42"/>
        <v>0</v>
      </c>
      <c r="R254" s="5">
        <f t="shared" si="42"/>
        <v>0</v>
      </c>
      <c r="S254" s="5">
        <f t="shared" si="42"/>
        <v>0</v>
      </c>
      <c r="T254" s="5">
        <f t="shared" si="42"/>
        <v>0</v>
      </c>
      <c r="U254" s="5">
        <f t="shared" si="42"/>
        <v>0</v>
      </c>
      <c r="V254" s="5">
        <f t="shared" si="42"/>
        <v>0</v>
      </c>
      <c r="W254" s="5">
        <f t="shared" si="42"/>
        <v>0</v>
      </c>
      <c r="X254" s="5">
        <f t="shared" si="42"/>
        <v>0</v>
      </c>
      <c r="Y254" s="5">
        <f t="shared" si="42"/>
        <v>0</v>
      </c>
      <c r="Z254" s="5">
        <f t="shared" si="42"/>
        <v>0</v>
      </c>
      <c r="AA254" s="5">
        <f t="shared" si="42"/>
        <v>0</v>
      </c>
      <c r="AB254" s="5">
        <f t="shared" si="42"/>
        <v>0</v>
      </c>
      <c r="AC254" s="5">
        <f t="shared" si="42"/>
        <v>0</v>
      </c>
      <c r="AD254" s="5">
        <f t="shared" si="42"/>
        <v>0</v>
      </c>
      <c r="AE254" s="5">
        <f t="shared" si="42"/>
        <v>0</v>
      </c>
      <c r="AF254" s="5">
        <f t="shared" si="42"/>
        <v>0</v>
      </c>
      <c r="AG254" s="5">
        <f t="shared" si="42"/>
        <v>0</v>
      </c>
      <c r="AH254" s="5">
        <f t="shared" si="42"/>
        <v>0</v>
      </c>
      <c r="AI254" s="5">
        <f t="shared" si="42"/>
        <v>0</v>
      </c>
      <c r="AJ254" s="5">
        <f t="shared" si="42"/>
        <v>0</v>
      </c>
      <c r="AK254" s="5">
        <f t="shared" si="42"/>
        <v>0</v>
      </c>
      <c r="AL254" s="5">
        <f t="shared" si="42"/>
        <v>0</v>
      </c>
      <c r="AM254" s="5">
        <f t="shared" si="42"/>
        <v>0</v>
      </c>
      <c r="AN254" s="5">
        <f t="shared" si="42"/>
        <v>0</v>
      </c>
      <c r="AO254" s="5">
        <f t="shared" si="42"/>
        <v>0</v>
      </c>
      <c r="AP254" s="5">
        <f t="shared" si="42"/>
        <v>0</v>
      </c>
      <c r="AQ254" s="5">
        <f t="shared" si="42"/>
        <v>0</v>
      </c>
      <c r="AR254" s="5">
        <f t="shared" si="42"/>
        <v>0</v>
      </c>
      <c r="AS254" s="5">
        <f t="shared" si="38"/>
        <v>0</v>
      </c>
      <c r="AT254" s="5">
        <f t="shared" si="40"/>
        <v>0</v>
      </c>
      <c r="AU254" s="5">
        <f t="shared" si="40"/>
        <v>0</v>
      </c>
      <c r="AV254" s="5">
        <f t="shared" si="40"/>
        <v>0</v>
      </c>
      <c r="AW254" s="5">
        <f t="shared" si="40"/>
        <v>0</v>
      </c>
      <c r="AX254" s="5">
        <f t="shared" si="40"/>
        <v>0</v>
      </c>
      <c r="AY254" s="5">
        <f t="shared" si="40"/>
        <v>0</v>
      </c>
      <c r="AZ254" s="5">
        <f t="shared" si="40"/>
        <v>0</v>
      </c>
      <c r="BA254" s="5">
        <f t="shared" si="40"/>
        <v>0</v>
      </c>
      <c r="BB254" s="5">
        <f t="shared" si="40"/>
        <v>0</v>
      </c>
      <c r="BC254" s="5">
        <f t="shared" si="40"/>
        <v>0</v>
      </c>
      <c r="BD254" s="5"/>
      <c r="BE254" s="5"/>
      <c r="BF254" s="5"/>
      <c r="BG254" s="5"/>
      <c r="BH254" s="5"/>
      <c r="BI254" s="5"/>
      <c r="BJ254" s="5"/>
    </row>
    <row r="255" spans="2:62" hidden="1">
      <c r="B255">
        <f t="shared" si="36"/>
        <v>545</v>
      </c>
      <c r="C255" t="str">
        <f t="shared" si="36"/>
        <v>TRACTAMENTS</v>
      </c>
      <c r="D255" t="str">
        <f t="shared" si="36"/>
        <v>Preparació per tractament llimacs (ferramol)</v>
      </c>
      <c r="E255" s="82">
        <f t="shared" si="36"/>
        <v>2500</v>
      </c>
      <c r="F255" s="5">
        <f t="shared" si="42"/>
        <v>0</v>
      </c>
      <c r="G255" s="5">
        <f t="shared" si="42"/>
        <v>0</v>
      </c>
      <c r="H255" s="5">
        <f t="shared" si="42"/>
        <v>0</v>
      </c>
      <c r="I255" s="5">
        <f t="shared" si="42"/>
        <v>0</v>
      </c>
      <c r="J255" s="5">
        <f t="shared" si="42"/>
        <v>0</v>
      </c>
      <c r="K255" s="5">
        <f t="shared" si="42"/>
        <v>0</v>
      </c>
      <c r="L255" s="5">
        <f t="shared" si="42"/>
        <v>0</v>
      </c>
      <c r="M255" s="5">
        <f t="shared" si="42"/>
        <v>0</v>
      </c>
      <c r="N255" s="5">
        <f t="shared" si="42"/>
        <v>0</v>
      </c>
      <c r="O255" s="5">
        <f t="shared" si="42"/>
        <v>0</v>
      </c>
      <c r="P255" s="5">
        <f t="shared" si="42"/>
        <v>0</v>
      </c>
      <c r="Q255" s="5">
        <f t="shared" si="42"/>
        <v>0</v>
      </c>
      <c r="R255" s="5">
        <f t="shared" si="42"/>
        <v>0</v>
      </c>
      <c r="S255" s="5">
        <f t="shared" si="42"/>
        <v>0</v>
      </c>
      <c r="T255" s="5">
        <f t="shared" si="42"/>
        <v>0</v>
      </c>
      <c r="U255" s="5">
        <f t="shared" si="42"/>
        <v>0</v>
      </c>
      <c r="V255" s="5">
        <f t="shared" si="42"/>
        <v>0</v>
      </c>
      <c r="W255" s="5">
        <f t="shared" si="42"/>
        <v>0</v>
      </c>
      <c r="X255" s="5">
        <f t="shared" si="42"/>
        <v>0</v>
      </c>
      <c r="Y255" s="5">
        <f t="shared" si="42"/>
        <v>0</v>
      </c>
      <c r="Z255" s="5">
        <f t="shared" si="42"/>
        <v>0</v>
      </c>
      <c r="AA255" s="5">
        <f t="shared" ref="AA255:AR255" si="43">IF($E$4&lt;$E255,$E$4/$E255*AA130*AA$49,AA130*AA$49)</f>
        <v>0</v>
      </c>
      <c r="AB255" s="5">
        <f t="shared" si="43"/>
        <v>0</v>
      </c>
      <c r="AC255" s="5">
        <f t="shared" si="43"/>
        <v>0</v>
      </c>
      <c r="AD255" s="5">
        <f t="shared" si="43"/>
        <v>0</v>
      </c>
      <c r="AE255" s="5">
        <f t="shared" si="43"/>
        <v>0</v>
      </c>
      <c r="AF255" s="5">
        <f t="shared" si="43"/>
        <v>0</v>
      </c>
      <c r="AG255" s="5">
        <f t="shared" si="43"/>
        <v>0</v>
      </c>
      <c r="AH255" s="5">
        <f t="shared" si="43"/>
        <v>0</v>
      </c>
      <c r="AI255" s="5">
        <f t="shared" si="43"/>
        <v>0</v>
      </c>
      <c r="AJ255" s="5">
        <f t="shared" si="43"/>
        <v>0</v>
      </c>
      <c r="AK255" s="5">
        <f t="shared" si="43"/>
        <v>0</v>
      </c>
      <c r="AL255" s="5">
        <f t="shared" si="43"/>
        <v>0</v>
      </c>
      <c r="AM255" s="5">
        <f t="shared" si="43"/>
        <v>0</v>
      </c>
      <c r="AN255" s="5">
        <f t="shared" si="43"/>
        <v>0</v>
      </c>
      <c r="AO255" s="5">
        <f t="shared" si="43"/>
        <v>0</v>
      </c>
      <c r="AP255" s="5">
        <f t="shared" si="43"/>
        <v>0</v>
      </c>
      <c r="AQ255" s="5">
        <f t="shared" si="43"/>
        <v>0</v>
      </c>
      <c r="AR255" s="5">
        <f t="shared" si="43"/>
        <v>0</v>
      </c>
      <c r="AS255" s="5">
        <f t="shared" si="38"/>
        <v>0</v>
      </c>
      <c r="AT255" s="5">
        <f t="shared" si="40"/>
        <v>0</v>
      </c>
      <c r="AU255" s="5">
        <f t="shared" si="40"/>
        <v>0</v>
      </c>
      <c r="AV255" s="5">
        <f t="shared" si="40"/>
        <v>0</v>
      </c>
      <c r="AW255" s="5">
        <f t="shared" si="40"/>
        <v>0</v>
      </c>
      <c r="AX255" s="5">
        <f t="shared" si="40"/>
        <v>0</v>
      </c>
      <c r="AY255" s="5">
        <f t="shared" si="40"/>
        <v>0</v>
      </c>
      <c r="AZ255" s="5">
        <f t="shared" si="40"/>
        <v>0</v>
      </c>
      <c r="BA255" s="5">
        <f t="shared" si="40"/>
        <v>0</v>
      </c>
      <c r="BB255" s="5">
        <f t="shared" si="40"/>
        <v>0</v>
      </c>
      <c r="BC255" s="5">
        <f t="shared" si="40"/>
        <v>0</v>
      </c>
      <c r="BD255" s="5"/>
      <c r="BE255" s="5"/>
      <c r="BF255" s="5"/>
      <c r="BG255" s="5"/>
      <c r="BH255" s="5"/>
      <c r="BI255" s="5"/>
      <c r="BJ255" s="5"/>
    </row>
    <row r="256" spans="2:62" hidden="1">
      <c r="B256">
        <f t="shared" si="36"/>
        <v>555</v>
      </c>
      <c r="C256" t="str">
        <f t="shared" si="36"/>
        <v>TRACTAMENTS</v>
      </c>
      <c r="D256" t="str">
        <f t="shared" si="36"/>
        <v>Preparació per tractament bacillus + sofre amb bota i 2 persones</v>
      </c>
      <c r="E256" s="82">
        <f t="shared" si="36"/>
        <v>2500</v>
      </c>
      <c r="F256" s="5">
        <f t="shared" ref="F256:AR262" si="44">IF($E$4&lt;$E256,$E$4/$E256*F131*F$49,F131*F$49)</f>
        <v>0</v>
      </c>
      <c r="G256" s="5">
        <f t="shared" si="44"/>
        <v>0</v>
      </c>
      <c r="H256" s="5">
        <f t="shared" si="44"/>
        <v>0</v>
      </c>
      <c r="I256" s="5">
        <f t="shared" si="44"/>
        <v>0</v>
      </c>
      <c r="J256" s="5">
        <f t="shared" si="44"/>
        <v>0</v>
      </c>
      <c r="K256" s="5">
        <f t="shared" si="44"/>
        <v>0</v>
      </c>
      <c r="L256" s="5">
        <f t="shared" si="44"/>
        <v>0</v>
      </c>
      <c r="M256" s="5">
        <f t="shared" si="44"/>
        <v>0</v>
      </c>
      <c r="N256" s="5">
        <f t="shared" si="44"/>
        <v>0</v>
      </c>
      <c r="O256" s="5">
        <f t="shared" si="44"/>
        <v>0</v>
      </c>
      <c r="P256" s="5">
        <f t="shared" si="44"/>
        <v>0</v>
      </c>
      <c r="Q256" s="5">
        <f t="shared" si="44"/>
        <v>0</v>
      </c>
      <c r="R256" s="5">
        <f t="shared" si="44"/>
        <v>0</v>
      </c>
      <c r="S256" s="5">
        <f t="shared" si="44"/>
        <v>0</v>
      </c>
      <c r="T256" s="5">
        <f t="shared" si="44"/>
        <v>0</v>
      </c>
      <c r="U256" s="5">
        <f t="shared" si="44"/>
        <v>0</v>
      </c>
      <c r="V256" s="5">
        <f t="shared" si="44"/>
        <v>0</v>
      </c>
      <c r="W256" s="5">
        <f t="shared" si="44"/>
        <v>0</v>
      </c>
      <c r="X256" s="5">
        <f t="shared" si="44"/>
        <v>0</v>
      </c>
      <c r="Y256" s="5">
        <f t="shared" si="44"/>
        <v>0</v>
      </c>
      <c r="Z256" s="5">
        <f t="shared" si="44"/>
        <v>0</v>
      </c>
      <c r="AA256" s="5">
        <f t="shared" si="44"/>
        <v>0</v>
      </c>
      <c r="AB256" s="5">
        <f t="shared" si="44"/>
        <v>0</v>
      </c>
      <c r="AC256" s="5">
        <f t="shared" si="44"/>
        <v>0</v>
      </c>
      <c r="AD256" s="5">
        <f t="shared" si="44"/>
        <v>0</v>
      </c>
      <c r="AE256" s="5">
        <f t="shared" si="44"/>
        <v>0</v>
      </c>
      <c r="AF256" s="5">
        <f t="shared" si="44"/>
        <v>0</v>
      </c>
      <c r="AG256" s="5">
        <f t="shared" si="44"/>
        <v>0</v>
      </c>
      <c r="AH256" s="5">
        <f t="shared" si="44"/>
        <v>0</v>
      </c>
      <c r="AI256" s="5">
        <f t="shared" si="44"/>
        <v>0</v>
      </c>
      <c r="AJ256" s="5">
        <f t="shared" si="44"/>
        <v>0</v>
      </c>
      <c r="AK256" s="5">
        <f t="shared" si="44"/>
        <v>0</v>
      </c>
      <c r="AL256" s="5">
        <f t="shared" si="44"/>
        <v>0</v>
      </c>
      <c r="AM256" s="5">
        <f t="shared" si="44"/>
        <v>0</v>
      </c>
      <c r="AN256" s="5">
        <f t="shared" si="44"/>
        <v>0</v>
      </c>
      <c r="AO256" s="5">
        <f t="shared" si="44"/>
        <v>0</v>
      </c>
      <c r="AP256" s="5">
        <f t="shared" si="44"/>
        <v>0</v>
      </c>
      <c r="AQ256" s="5">
        <f t="shared" si="44"/>
        <v>0</v>
      </c>
      <c r="AR256" s="5">
        <f t="shared" si="44"/>
        <v>0</v>
      </c>
      <c r="AS256" s="5">
        <f t="shared" si="38"/>
        <v>0</v>
      </c>
      <c r="AT256" s="5">
        <f t="shared" si="40"/>
        <v>0</v>
      </c>
      <c r="AU256" s="5">
        <f t="shared" si="40"/>
        <v>0</v>
      </c>
      <c r="AV256" s="5">
        <f t="shared" si="40"/>
        <v>0</v>
      </c>
      <c r="AW256" s="5">
        <f t="shared" si="40"/>
        <v>0</v>
      </c>
      <c r="AX256" s="5">
        <f t="shared" si="40"/>
        <v>0</v>
      </c>
      <c r="AY256" s="5">
        <f t="shared" si="40"/>
        <v>0</v>
      </c>
      <c r="AZ256" s="5">
        <f t="shared" si="40"/>
        <v>0</v>
      </c>
      <c r="BA256" s="5">
        <f t="shared" si="40"/>
        <v>0</v>
      </c>
      <c r="BB256" s="5">
        <f t="shared" si="40"/>
        <v>0</v>
      </c>
      <c r="BC256" s="5">
        <f t="shared" si="40"/>
        <v>0</v>
      </c>
      <c r="BD256" s="5"/>
      <c r="BE256" s="5"/>
      <c r="BF256" s="5"/>
      <c r="BG256" s="5"/>
      <c r="BH256" s="5"/>
      <c r="BI256" s="5"/>
      <c r="BJ256" s="5"/>
    </row>
    <row r="257" spans="2:62" hidden="1">
      <c r="B257">
        <f t="shared" ref="B257:E272" si="45">+B132</f>
        <v>565</v>
      </c>
      <c r="C257" t="str">
        <f t="shared" si="45"/>
        <v>TRACTAMENTS</v>
      </c>
      <c r="D257" t="str">
        <f t="shared" si="45"/>
        <v>Preparació per tractament nim + sofre amb bota i 2 persones</v>
      </c>
      <c r="E257" s="82">
        <f t="shared" si="45"/>
        <v>2500</v>
      </c>
      <c r="F257" s="5">
        <f t="shared" si="44"/>
        <v>0</v>
      </c>
      <c r="G257" s="5">
        <f t="shared" si="44"/>
        <v>0</v>
      </c>
      <c r="H257" s="5">
        <f t="shared" si="44"/>
        <v>0</v>
      </c>
      <c r="I257" s="5">
        <f t="shared" si="44"/>
        <v>0</v>
      </c>
      <c r="J257" s="5">
        <f t="shared" si="44"/>
        <v>0</v>
      </c>
      <c r="K257" s="5">
        <f t="shared" si="44"/>
        <v>0</v>
      </c>
      <c r="L257" s="5">
        <f t="shared" si="44"/>
        <v>0</v>
      </c>
      <c r="M257" s="5">
        <f t="shared" si="44"/>
        <v>0</v>
      </c>
      <c r="N257" s="5">
        <f t="shared" si="44"/>
        <v>0</v>
      </c>
      <c r="O257" s="5">
        <f t="shared" si="44"/>
        <v>0</v>
      </c>
      <c r="P257" s="5">
        <f t="shared" si="44"/>
        <v>0</v>
      </c>
      <c r="Q257" s="5">
        <f t="shared" si="44"/>
        <v>0</v>
      </c>
      <c r="R257" s="5">
        <f t="shared" si="44"/>
        <v>0</v>
      </c>
      <c r="S257" s="5">
        <f t="shared" si="44"/>
        <v>0</v>
      </c>
      <c r="T257" s="5">
        <f t="shared" si="44"/>
        <v>0</v>
      </c>
      <c r="U257" s="5">
        <f t="shared" si="44"/>
        <v>0</v>
      </c>
      <c r="V257" s="5">
        <f t="shared" si="44"/>
        <v>0</v>
      </c>
      <c r="W257" s="5">
        <f t="shared" si="44"/>
        <v>0</v>
      </c>
      <c r="X257" s="5">
        <f t="shared" si="44"/>
        <v>0</v>
      </c>
      <c r="Y257" s="5">
        <f t="shared" si="44"/>
        <v>0</v>
      </c>
      <c r="Z257" s="5">
        <f t="shared" si="44"/>
        <v>0</v>
      </c>
      <c r="AA257" s="5">
        <f t="shared" si="44"/>
        <v>0</v>
      </c>
      <c r="AB257" s="5">
        <f t="shared" si="44"/>
        <v>0</v>
      </c>
      <c r="AC257" s="5">
        <f t="shared" si="44"/>
        <v>0</v>
      </c>
      <c r="AD257" s="5">
        <f t="shared" si="44"/>
        <v>0</v>
      </c>
      <c r="AE257" s="5">
        <f t="shared" si="44"/>
        <v>0</v>
      </c>
      <c r="AF257" s="5">
        <f t="shared" si="44"/>
        <v>0</v>
      </c>
      <c r="AG257" s="5">
        <f t="shared" si="44"/>
        <v>0</v>
      </c>
      <c r="AH257" s="5">
        <f t="shared" si="44"/>
        <v>0</v>
      </c>
      <c r="AI257" s="5">
        <f t="shared" si="44"/>
        <v>0</v>
      </c>
      <c r="AJ257" s="5">
        <f t="shared" si="44"/>
        <v>0</v>
      </c>
      <c r="AK257" s="5">
        <f t="shared" si="44"/>
        <v>0</v>
      </c>
      <c r="AL257" s="5">
        <f t="shared" si="44"/>
        <v>0</v>
      </c>
      <c r="AM257" s="5">
        <f t="shared" si="44"/>
        <v>0</v>
      </c>
      <c r="AN257" s="5">
        <f t="shared" si="44"/>
        <v>0</v>
      </c>
      <c r="AO257" s="5">
        <f t="shared" si="44"/>
        <v>0</v>
      </c>
      <c r="AP257" s="5">
        <f t="shared" si="44"/>
        <v>0</v>
      </c>
      <c r="AQ257" s="5">
        <f t="shared" si="44"/>
        <v>0</v>
      </c>
      <c r="AR257" s="5">
        <f t="shared" si="44"/>
        <v>0</v>
      </c>
      <c r="AS257" s="5">
        <f t="shared" si="38"/>
        <v>0</v>
      </c>
      <c r="AT257" s="5">
        <f t="shared" si="40"/>
        <v>0</v>
      </c>
      <c r="AU257" s="5">
        <f t="shared" si="40"/>
        <v>0</v>
      </c>
      <c r="AV257" s="5">
        <f t="shared" si="40"/>
        <v>0</v>
      </c>
      <c r="AW257" s="5">
        <f t="shared" si="40"/>
        <v>0</v>
      </c>
      <c r="AX257" s="5">
        <f t="shared" si="40"/>
        <v>0</v>
      </c>
      <c r="AY257" s="5">
        <f t="shared" si="40"/>
        <v>0</v>
      </c>
      <c r="AZ257" s="5">
        <f t="shared" si="40"/>
        <v>0</v>
      </c>
      <c r="BA257" s="5">
        <f t="shared" si="40"/>
        <v>0</v>
      </c>
      <c r="BB257" s="5">
        <f t="shared" si="40"/>
        <v>0</v>
      </c>
      <c r="BC257" s="5">
        <f t="shared" si="40"/>
        <v>0</v>
      </c>
      <c r="BD257" s="5"/>
      <c r="BE257" s="5"/>
      <c r="BF257" s="5"/>
      <c r="BG257" s="5"/>
      <c r="BH257" s="5"/>
      <c r="BI257" s="5"/>
      <c r="BJ257" s="5"/>
    </row>
    <row r="258" spans="2:62" hidden="1">
      <c r="B258">
        <f t="shared" si="45"/>
        <v>575</v>
      </c>
      <c r="C258" t="str">
        <f t="shared" si="45"/>
        <v>TRACTAMENTS</v>
      </c>
      <c r="D258" t="str">
        <f t="shared" si="45"/>
        <v>Preparació per tractament sofre amb bota i 2 persones</v>
      </c>
      <c r="E258" s="82">
        <f t="shared" si="45"/>
        <v>2500</v>
      </c>
      <c r="F258" s="5">
        <f t="shared" si="44"/>
        <v>0</v>
      </c>
      <c r="G258" s="5">
        <f t="shared" si="44"/>
        <v>0</v>
      </c>
      <c r="H258" s="5">
        <f t="shared" si="44"/>
        <v>0</v>
      </c>
      <c r="I258" s="5">
        <f t="shared" si="44"/>
        <v>0</v>
      </c>
      <c r="J258" s="5">
        <f t="shared" si="44"/>
        <v>0</v>
      </c>
      <c r="K258" s="5">
        <f t="shared" si="44"/>
        <v>0</v>
      </c>
      <c r="L258" s="5">
        <f t="shared" si="44"/>
        <v>0</v>
      </c>
      <c r="M258" s="5">
        <f t="shared" si="44"/>
        <v>0</v>
      </c>
      <c r="N258" s="5">
        <f t="shared" si="44"/>
        <v>0</v>
      </c>
      <c r="O258" s="5">
        <f t="shared" si="44"/>
        <v>0</v>
      </c>
      <c r="P258" s="5">
        <f t="shared" si="44"/>
        <v>0</v>
      </c>
      <c r="Q258" s="5">
        <f t="shared" si="44"/>
        <v>0</v>
      </c>
      <c r="R258" s="5">
        <f t="shared" si="44"/>
        <v>0</v>
      </c>
      <c r="S258" s="5">
        <f t="shared" si="44"/>
        <v>0</v>
      </c>
      <c r="T258" s="5">
        <f t="shared" si="44"/>
        <v>0</v>
      </c>
      <c r="U258" s="5">
        <f t="shared" si="44"/>
        <v>0</v>
      </c>
      <c r="V258" s="5">
        <f t="shared" si="44"/>
        <v>0</v>
      </c>
      <c r="W258" s="5">
        <f t="shared" si="44"/>
        <v>0</v>
      </c>
      <c r="X258" s="5">
        <f t="shared" si="44"/>
        <v>0</v>
      </c>
      <c r="Y258" s="5">
        <f t="shared" si="44"/>
        <v>0</v>
      </c>
      <c r="Z258" s="5">
        <f t="shared" si="44"/>
        <v>0</v>
      </c>
      <c r="AA258" s="5">
        <f t="shared" si="44"/>
        <v>0</v>
      </c>
      <c r="AB258" s="5">
        <f t="shared" si="44"/>
        <v>0</v>
      </c>
      <c r="AC258" s="5">
        <f t="shared" si="44"/>
        <v>0</v>
      </c>
      <c r="AD258" s="5">
        <f t="shared" si="44"/>
        <v>0</v>
      </c>
      <c r="AE258" s="5">
        <f t="shared" si="44"/>
        <v>0</v>
      </c>
      <c r="AF258" s="5">
        <f t="shared" si="44"/>
        <v>0</v>
      </c>
      <c r="AG258" s="5">
        <f t="shared" si="44"/>
        <v>0</v>
      </c>
      <c r="AH258" s="5">
        <f t="shared" si="44"/>
        <v>0</v>
      </c>
      <c r="AI258" s="5">
        <f t="shared" si="44"/>
        <v>0</v>
      </c>
      <c r="AJ258" s="5">
        <f t="shared" si="44"/>
        <v>0</v>
      </c>
      <c r="AK258" s="5">
        <f t="shared" si="44"/>
        <v>0</v>
      </c>
      <c r="AL258" s="5">
        <f t="shared" si="44"/>
        <v>0</v>
      </c>
      <c r="AM258" s="5">
        <f t="shared" si="44"/>
        <v>0</v>
      </c>
      <c r="AN258" s="5">
        <f t="shared" si="44"/>
        <v>0</v>
      </c>
      <c r="AO258" s="5">
        <f t="shared" si="44"/>
        <v>0</v>
      </c>
      <c r="AP258" s="5">
        <f t="shared" si="44"/>
        <v>0</v>
      </c>
      <c r="AQ258" s="5">
        <f t="shared" si="44"/>
        <v>0</v>
      </c>
      <c r="AR258" s="5">
        <f t="shared" si="44"/>
        <v>0</v>
      </c>
      <c r="AS258" s="5">
        <f t="shared" si="38"/>
        <v>0</v>
      </c>
      <c r="AT258" s="5">
        <f t="shared" si="40"/>
        <v>0</v>
      </c>
      <c r="AU258" s="5">
        <f t="shared" si="40"/>
        <v>0</v>
      </c>
      <c r="AV258" s="5">
        <f t="shared" si="40"/>
        <v>0</v>
      </c>
      <c r="AW258" s="5">
        <f t="shared" si="40"/>
        <v>0</v>
      </c>
      <c r="AX258" s="5">
        <f t="shared" si="40"/>
        <v>0</v>
      </c>
      <c r="AY258" s="5">
        <f t="shared" si="40"/>
        <v>0</v>
      </c>
      <c r="AZ258" s="5">
        <f t="shared" si="40"/>
        <v>0</v>
      </c>
      <c r="BA258" s="5">
        <f t="shared" si="40"/>
        <v>0</v>
      </c>
      <c r="BB258" s="5">
        <f t="shared" si="40"/>
        <v>0</v>
      </c>
      <c r="BC258" s="5">
        <f t="shared" si="40"/>
        <v>0</v>
      </c>
      <c r="BD258" s="5"/>
      <c r="BE258" s="5"/>
      <c r="BF258" s="5"/>
      <c r="BG258" s="5"/>
      <c r="BH258" s="5"/>
      <c r="BI258" s="5"/>
      <c r="BJ258" s="5"/>
    </row>
    <row r="259" spans="2:62" hidden="1">
      <c r="B259">
        <f t="shared" si="45"/>
        <v>615</v>
      </c>
      <c r="C259" t="str">
        <f t="shared" si="45"/>
        <v>DESHERBAT</v>
      </c>
      <c r="D259" t="str">
        <f t="shared" si="45"/>
        <v>Preparació per desherbat amb tractor</v>
      </c>
      <c r="E259" s="82">
        <f t="shared" si="45"/>
        <v>2500</v>
      </c>
      <c r="F259" s="5">
        <f t="shared" si="44"/>
        <v>0</v>
      </c>
      <c r="G259" s="5">
        <f t="shared" si="44"/>
        <v>0</v>
      </c>
      <c r="H259" s="5">
        <f t="shared" si="44"/>
        <v>0</v>
      </c>
      <c r="I259" s="5">
        <f t="shared" si="44"/>
        <v>0</v>
      </c>
      <c r="J259" s="5">
        <f t="shared" si="44"/>
        <v>0</v>
      </c>
      <c r="K259" s="5">
        <f t="shared" si="44"/>
        <v>0</v>
      </c>
      <c r="L259" s="5">
        <f t="shared" si="44"/>
        <v>0</v>
      </c>
      <c r="M259" s="5">
        <f t="shared" si="44"/>
        <v>0</v>
      </c>
      <c r="N259" s="5">
        <f t="shared" si="44"/>
        <v>0</v>
      </c>
      <c r="O259" s="5">
        <f t="shared" si="44"/>
        <v>0</v>
      </c>
      <c r="P259" s="5">
        <f t="shared" si="44"/>
        <v>0</v>
      </c>
      <c r="Q259" s="5">
        <f t="shared" si="44"/>
        <v>0</v>
      </c>
      <c r="R259" s="5">
        <f t="shared" si="44"/>
        <v>0</v>
      </c>
      <c r="S259" s="5">
        <f t="shared" si="44"/>
        <v>0</v>
      </c>
      <c r="T259" s="5">
        <f t="shared" si="44"/>
        <v>0</v>
      </c>
      <c r="U259" s="5">
        <f t="shared" si="44"/>
        <v>0</v>
      </c>
      <c r="V259" s="5">
        <f t="shared" si="44"/>
        <v>0</v>
      </c>
      <c r="W259" s="5">
        <f t="shared" si="44"/>
        <v>0</v>
      </c>
      <c r="X259" s="5">
        <f t="shared" si="44"/>
        <v>0</v>
      </c>
      <c r="Y259" s="5">
        <f t="shared" si="44"/>
        <v>0</v>
      </c>
      <c r="Z259" s="5">
        <f t="shared" si="44"/>
        <v>0</v>
      </c>
      <c r="AA259" s="5">
        <f t="shared" si="44"/>
        <v>0</v>
      </c>
      <c r="AB259" s="5">
        <f t="shared" si="44"/>
        <v>0</v>
      </c>
      <c r="AC259" s="5">
        <f t="shared" si="44"/>
        <v>0</v>
      </c>
      <c r="AD259" s="5">
        <f t="shared" si="44"/>
        <v>0</v>
      </c>
      <c r="AE259" s="5">
        <f t="shared" si="44"/>
        <v>0</v>
      </c>
      <c r="AF259" s="5">
        <f t="shared" si="44"/>
        <v>0</v>
      </c>
      <c r="AG259" s="5">
        <f t="shared" si="44"/>
        <v>0</v>
      </c>
      <c r="AH259" s="5">
        <f t="shared" si="44"/>
        <v>0</v>
      </c>
      <c r="AI259" s="5">
        <f t="shared" si="44"/>
        <v>0</v>
      </c>
      <c r="AJ259" s="5">
        <f t="shared" si="44"/>
        <v>0</v>
      </c>
      <c r="AK259" s="5">
        <f t="shared" si="44"/>
        <v>0</v>
      </c>
      <c r="AL259" s="5">
        <f t="shared" si="44"/>
        <v>0</v>
      </c>
      <c r="AM259" s="5">
        <f t="shared" si="44"/>
        <v>0</v>
      </c>
      <c r="AN259" s="5">
        <f t="shared" si="44"/>
        <v>0</v>
      </c>
      <c r="AO259" s="5">
        <f t="shared" si="44"/>
        <v>0</v>
      </c>
      <c r="AP259" s="5">
        <f t="shared" si="44"/>
        <v>0</v>
      </c>
      <c r="AQ259" s="5">
        <f t="shared" si="44"/>
        <v>0</v>
      </c>
      <c r="AR259" s="5">
        <f t="shared" si="44"/>
        <v>0</v>
      </c>
      <c r="AS259" s="5">
        <f t="shared" si="38"/>
        <v>0</v>
      </c>
      <c r="AT259" s="5">
        <f t="shared" ref="AT259:BC274" si="46">IF($E$4&lt;$E259,$E$4/$E259*AT134*AT$49,AT134*AT$49)</f>
        <v>0</v>
      </c>
      <c r="AU259" s="5">
        <f t="shared" si="46"/>
        <v>0</v>
      </c>
      <c r="AV259" s="5">
        <f t="shared" si="46"/>
        <v>0</v>
      </c>
      <c r="AW259" s="5">
        <f t="shared" si="46"/>
        <v>0</v>
      </c>
      <c r="AX259" s="5">
        <f t="shared" si="46"/>
        <v>0</v>
      </c>
      <c r="AY259" s="5">
        <f t="shared" si="46"/>
        <v>0</v>
      </c>
      <c r="AZ259" s="5">
        <f t="shared" si="46"/>
        <v>0</v>
      </c>
      <c r="BA259" s="5">
        <f t="shared" si="46"/>
        <v>0</v>
      </c>
      <c r="BB259" s="5">
        <f t="shared" si="46"/>
        <v>0</v>
      </c>
      <c r="BC259" s="5">
        <f t="shared" si="46"/>
        <v>0</v>
      </c>
      <c r="BD259" s="5"/>
      <c r="BE259" s="5"/>
      <c r="BF259" s="5"/>
      <c r="BG259" s="5"/>
      <c r="BH259" s="5"/>
      <c r="BI259" s="5"/>
      <c r="BJ259" s="5"/>
    </row>
    <row r="260" spans="2:62" hidden="1">
      <c r="B260">
        <f t="shared" si="45"/>
        <v>625</v>
      </c>
      <c r="C260" t="str">
        <f t="shared" si="45"/>
        <v>DESHERBAT</v>
      </c>
      <c r="D260" t="str">
        <f t="shared" si="45"/>
        <v>Preparació per desherbat amb motocultor</v>
      </c>
      <c r="E260" s="82">
        <f t="shared" si="45"/>
        <v>2500</v>
      </c>
      <c r="F260" s="5">
        <f t="shared" si="44"/>
        <v>0</v>
      </c>
      <c r="G260" s="5">
        <f t="shared" si="44"/>
        <v>0</v>
      </c>
      <c r="H260" s="5">
        <f t="shared" si="44"/>
        <v>0</v>
      </c>
      <c r="I260" s="5">
        <f t="shared" si="44"/>
        <v>0</v>
      </c>
      <c r="J260" s="5">
        <f t="shared" si="44"/>
        <v>0</v>
      </c>
      <c r="K260" s="5">
        <f t="shared" si="44"/>
        <v>0</v>
      </c>
      <c r="L260" s="5">
        <f t="shared" si="44"/>
        <v>0</v>
      </c>
      <c r="M260" s="5">
        <f t="shared" si="44"/>
        <v>0</v>
      </c>
      <c r="N260" s="5">
        <f t="shared" si="44"/>
        <v>0</v>
      </c>
      <c r="O260" s="5">
        <f t="shared" si="44"/>
        <v>0</v>
      </c>
      <c r="P260" s="5">
        <f t="shared" si="44"/>
        <v>0</v>
      </c>
      <c r="Q260" s="5">
        <f t="shared" si="44"/>
        <v>0</v>
      </c>
      <c r="R260" s="5">
        <f t="shared" si="44"/>
        <v>0</v>
      </c>
      <c r="S260" s="5">
        <f t="shared" si="44"/>
        <v>0</v>
      </c>
      <c r="T260" s="5">
        <f t="shared" si="44"/>
        <v>0</v>
      </c>
      <c r="U260" s="5">
        <f t="shared" si="44"/>
        <v>0</v>
      </c>
      <c r="V260" s="5">
        <f t="shared" si="44"/>
        <v>0</v>
      </c>
      <c r="W260" s="5">
        <f t="shared" si="44"/>
        <v>0</v>
      </c>
      <c r="X260" s="5">
        <f t="shared" si="44"/>
        <v>0</v>
      </c>
      <c r="Y260" s="5">
        <f t="shared" si="44"/>
        <v>0</v>
      </c>
      <c r="Z260" s="5">
        <f t="shared" si="44"/>
        <v>0</v>
      </c>
      <c r="AA260" s="5">
        <f t="shared" si="44"/>
        <v>0</v>
      </c>
      <c r="AB260" s="5">
        <f t="shared" si="44"/>
        <v>0</v>
      </c>
      <c r="AC260" s="5">
        <f t="shared" si="44"/>
        <v>0</v>
      </c>
      <c r="AD260" s="5">
        <f t="shared" si="44"/>
        <v>0</v>
      </c>
      <c r="AE260" s="5">
        <f t="shared" si="44"/>
        <v>0</v>
      </c>
      <c r="AF260" s="5">
        <f t="shared" si="44"/>
        <v>0</v>
      </c>
      <c r="AG260" s="5">
        <f t="shared" si="44"/>
        <v>0</v>
      </c>
      <c r="AH260" s="5">
        <f t="shared" si="44"/>
        <v>0</v>
      </c>
      <c r="AI260" s="5">
        <f t="shared" si="44"/>
        <v>0</v>
      </c>
      <c r="AJ260" s="5">
        <f t="shared" si="44"/>
        <v>0</v>
      </c>
      <c r="AK260" s="5">
        <f t="shared" si="44"/>
        <v>0</v>
      </c>
      <c r="AL260" s="5">
        <f t="shared" si="44"/>
        <v>0</v>
      </c>
      <c r="AM260" s="5">
        <f t="shared" si="44"/>
        <v>0</v>
      </c>
      <c r="AN260" s="5">
        <f t="shared" si="44"/>
        <v>0</v>
      </c>
      <c r="AO260" s="5">
        <f t="shared" si="44"/>
        <v>0</v>
      </c>
      <c r="AP260" s="5">
        <f t="shared" si="44"/>
        <v>0</v>
      </c>
      <c r="AQ260" s="5">
        <f t="shared" si="44"/>
        <v>0</v>
      </c>
      <c r="AR260" s="5">
        <f t="shared" si="44"/>
        <v>0</v>
      </c>
      <c r="AS260" s="5">
        <f t="shared" si="38"/>
        <v>0</v>
      </c>
      <c r="AT260" s="5">
        <f t="shared" si="46"/>
        <v>0</v>
      </c>
      <c r="AU260" s="5">
        <f t="shared" si="46"/>
        <v>0</v>
      </c>
      <c r="AV260" s="5">
        <f t="shared" si="46"/>
        <v>0</v>
      </c>
      <c r="AW260" s="5">
        <f t="shared" si="46"/>
        <v>0</v>
      </c>
      <c r="AX260" s="5">
        <f t="shared" si="46"/>
        <v>0</v>
      </c>
      <c r="AY260" s="5">
        <f t="shared" si="46"/>
        <v>0</v>
      </c>
      <c r="AZ260" s="5">
        <f t="shared" si="46"/>
        <v>0</v>
      </c>
      <c r="BA260" s="5">
        <f t="shared" si="46"/>
        <v>0</v>
      </c>
      <c r="BB260" s="5">
        <f t="shared" si="46"/>
        <v>0</v>
      </c>
      <c r="BC260" s="5">
        <f t="shared" si="46"/>
        <v>0</v>
      </c>
      <c r="BD260" s="5"/>
      <c r="BE260" s="5"/>
      <c r="BF260" s="5"/>
      <c r="BG260" s="5"/>
      <c r="BH260" s="5"/>
      <c r="BI260" s="5"/>
      <c r="BJ260" s="5"/>
    </row>
    <row r="261" spans="2:62" hidden="1">
      <c r="B261">
        <f t="shared" si="45"/>
        <v>635</v>
      </c>
      <c r="C261" t="str">
        <f t="shared" si="45"/>
        <v>DESHERBAT</v>
      </c>
      <c r="D261" t="str">
        <f t="shared" si="45"/>
        <v>Preparació per desherbat amb motocultor (només part sense plàstic)</v>
      </c>
      <c r="E261" s="82">
        <f t="shared" si="45"/>
        <v>2500</v>
      </c>
      <c r="F261" s="5">
        <f t="shared" si="44"/>
        <v>0</v>
      </c>
      <c r="G261" s="5">
        <f t="shared" si="44"/>
        <v>0</v>
      </c>
      <c r="H261" s="5">
        <f t="shared" si="44"/>
        <v>0</v>
      </c>
      <c r="I261" s="5">
        <f t="shared" si="44"/>
        <v>0</v>
      </c>
      <c r="J261" s="5">
        <f t="shared" si="44"/>
        <v>0</v>
      </c>
      <c r="K261" s="5">
        <f t="shared" si="44"/>
        <v>0</v>
      </c>
      <c r="L261" s="5">
        <f t="shared" si="44"/>
        <v>0</v>
      </c>
      <c r="M261" s="5">
        <f t="shared" si="44"/>
        <v>0</v>
      </c>
      <c r="N261" s="5">
        <f t="shared" si="44"/>
        <v>0</v>
      </c>
      <c r="O261" s="5">
        <f t="shared" si="44"/>
        <v>0</v>
      </c>
      <c r="P261" s="5">
        <f t="shared" si="44"/>
        <v>0</v>
      </c>
      <c r="Q261" s="5">
        <f t="shared" si="44"/>
        <v>0</v>
      </c>
      <c r="R261" s="5">
        <f t="shared" si="44"/>
        <v>0</v>
      </c>
      <c r="S261" s="5">
        <f t="shared" si="44"/>
        <v>0</v>
      </c>
      <c r="T261" s="5">
        <f t="shared" si="44"/>
        <v>0</v>
      </c>
      <c r="U261" s="5">
        <f t="shared" si="44"/>
        <v>0</v>
      </c>
      <c r="V261" s="5">
        <f t="shared" si="44"/>
        <v>0</v>
      </c>
      <c r="W261" s="5">
        <f t="shared" si="44"/>
        <v>0</v>
      </c>
      <c r="X261" s="5">
        <f t="shared" si="44"/>
        <v>0</v>
      </c>
      <c r="Y261" s="5">
        <f t="shared" si="44"/>
        <v>0</v>
      </c>
      <c r="Z261" s="5">
        <f t="shared" si="44"/>
        <v>0</v>
      </c>
      <c r="AA261" s="5">
        <f t="shared" si="44"/>
        <v>0</v>
      </c>
      <c r="AB261" s="5">
        <f t="shared" si="44"/>
        <v>0</v>
      </c>
      <c r="AC261" s="5">
        <f t="shared" si="44"/>
        <v>0</v>
      </c>
      <c r="AD261" s="5">
        <f t="shared" si="44"/>
        <v>0</v>
      </c>
      <c r="AE261" s="5">
        <f t="shared" si="44"/>
        <v>0</v>
      </c>
      <c r="AF261" s="5">
        <f t="shared" si="44"/>
        <v>0</v>
      </c>
      <c r="AG261" s="5">
        <f t="shared" si="44"/>
        <v>0</v>
      </c>
      <c r="AH261" s="5">
        <f t="shared" si="44"/>
        <v>0</v>
      </c>
      <c r="AI261" s="5">
        <f t="shared" si="44"/>
        <v>0</v>
      </c>
      <c r="AJ261" s="5">
        <f t="shared" si="44"/>
        <v>0</v>
      </c>
      <c r="AK261" s="5">
        <f t="shared" si="44"/>
        <v>0</v>
      </c>
      <c r="AL261" s="5">
        <f t="shared" si="44"/>
        <v>0</v>
      </c>
      <c r="AM261" s="5">
        <f t="shared" si="44"/>
        <v>0</v>
      </c>
      <c r="AN261" s="5">
        <f t="shared" si="44"/>
        <v>0</v>
      </c>
      <c r="AO261" s="5">
        <f t="shared" si="44"/>
        <v>0</v>
      </c>
      <c r="AP261" s="5">
        <f t="shared" si="44"/>
        <v>0</v>
      </c>
      <c r="AQ261" s="5">
        <f t="shared" si="44"/>
        <v>0</v>
      </c>
      <c r="AR261" s="5">
        <f t="shared" si="44"/>
        <v>0</v>
      </c>
      <c r="AS261" s="5">
        <f t="shared" si="38"/>
        <v>0</v>
      </c>
      <c r="AT261" s="5">
        <f t="shared" si="46"/>
        <v>0</v>
      </c>
      <c r="AU261" s="5">
        <f t="shared" si="46"/>
        <v>0</v>
      </c>
      <c r="AV261" s="5">
        <f t="shared" si="46"/>
        <v>0</v>
      </c>
      <c r="AW261" s="5">
        <f t="shared" si="46"/>
        <v>0</v>
      </c>
      <c r="AX261" s="5">
        <f t="shared" si="46"/>
        <v>0</v>
      </c>
      <c r="AY261" s="5">
        <f t="shared" si="46"/>
        <v>0</v>
      </c>
      <c r="AZ261" s="5">
        <f t="shared" si="46"/>
        <v>0</v>
      </c>
      <c r="BA261" s="5">
        <f t="shared" si="46"/>
        <v>0</v>
      </c>
      <c r="BB261" s="5">
        <f t="shared" si="46"/>
        <v>0</v>
      </c>
      <c r="BC261" s="5">
        <f t="shared" si="46"/>
        <v>0</v>
      </c>
      <c r="BD261" s="5"/>
      <c r="BE261" s="5"/>
      <c r="BF261" s="5"/>
      <c r="BG261" s="5"/>
      <c r="BH261" s="5"/>
      <c r="BI261" s="5"/>
      <c r="BJ261" s="5"/>
    </row>
    <row r="262" spans="2:62" hidden="1">
      <c r="B262">
        <f t="shared" si="45"/>
        <v>645</v>
      </c>
      <c r="C262" t="str">
        <f t="shared" si="45"/>
        <v>DESHERBAT</v>
      </c>
      <c r="D262" t="str">
        <f t="shared" si="45"/>
        <v>Preparació per desherbat manual 2,5h/1.000 m2</v>
      </c>
      <c r="E262" s="82">
        <f t="shared" si="45"/>
        <v>2500</v>
      </c>
      <c r="F262" s="5">
        <f t="shared" si="44"/>
        <v>0</v>
      </c>
      <c r="G262" s="5">
        <f t="shared" si="44"/>
        <v>0</v>
      </c>
      <c r="H262" s="5">
        <f t="shared" si="44"/>
        <v>0</v>
      </c>
      <c r="I262" s="5">
        <f t="shared" si="44"/>
        <v>0</v>
      </c>
      <c r="J262" s="5">
        <f t="shared" si="44"/>
        <v>0</v>
      </c>
      <c r="K262" s="5">
        <f t="shared" si="44"/>
        <v>0</v>
      </c>
      <c r="L262" s="5">
        <f t="shared" si="44"/>
        <v>0</v>
      </c>
      <c r="M262" s="5">
        <f t="shared" si="44"/>
        <v>0</v>
      </c>
      <c r="N262" s="5">
        <f t="shared" si="44"/>
        <v>0</v>
      </c>
      <c r="O262" s="5">
        <f t="shared" si="44"/>
        <v>0</v>
      </c>
      <c r="P262" s="5">
        <f t="shared" si="44"/>
        <v>0</v>
      </c>
      <c r="Q262" s="5">
        <f t="shared" si="44"/>
        <v>0</v>
      </c>
      <c r="R262" s="5">
        <f t="shared" si="44"/>
        <v>0</v>
      </c>
      <c r="S262" s="5">
        <f t="shared" si="44"/>
        <v>0</v>
      </c>
      <c r="T262" s="5">
        <f t="shared" si="44"/>
        <v>0</v>
      </c>
      <c r="U262" s="5">
        <f t="shared" si="44"/>
        <v>0</v>
      </c>
      <c r="V262" s="5">
        <f t="shared" si="44"/>
        <v>0</v>
      </c>
      <c r="W262" s="5">
        <f t="shared" si="44"/>
        <v>0</v>
      </c>
      <c r="X262" s="5">
        <f t="shared" si="44"/>
        <v>0</v>
      </c>
      <c r="Y262" s="5">
        <f t="shared" si="44"/>
        <v>0</v>
      </c>
      <c r="Z262" s="5">
        <f t="shared" si="44"/>
        <v>0</v>
      </c>
      <c r="AA262" s="5">
        <f t="shared" ref="AA262:AR262" si="47">IF($E$4&lt;$E262,$E$4/$E262*AA137*AA$49,AA137*AA$49)</f>
        <v>0</v>
      </c>
      <c r="AB262" s="5">
        <f t="shared" si="47"/>
        <v>0</v>
      </c>
      <c r="AC262" s="5">
        <f t="shared" si="47"/>
        <v>0</v>
      </c>
      <c r="AD262" s="5">
        <f t="shared" si="47"/>
        <v>0</v>
      </c>
      <c r="AE262" s="5">
        <f t="shared" si="47"/>
        <v>0</v>
      </c>
      <c r="AF262" s="5">
        <f t="shared" si="47"/>
        <v>0</v>
      </c>
      <c r="AG262" s="5">
        <f t="shared" si="47"/>
        <v>0</v>
      </c>
      <c r="AH262" s="5">
        <f t="shared" si="47"/>
        <v>0</v>
      </c>
      <c r="AI262" s="5">
        <f t="shared" si="47"/>
        <v>0</v>
      </c>
      <c r="AJ262" s="5">
        <f t="shared" si="47"/>
        <v>0</v>
      </c>
      <c r="AK262" s="5">
        <f t="shared" si="47"/>
        <v>0</v>
      </c>
      <c r="AL262" s="5">
        <f t="shared" si="47"/>
        <v>0</v>
      </c>
      <c r="AM262" s="5">
        <f t="shared" si="47"/>
        <v>0</v>
      </c>
      <c r="AN262" s="5">
        <f t="shared" si="47"/>
        <v>0</v>
      </c>
      <c r="AO262" s="5">
        <f t="shared" si="47"/>
        <v>0</v>
      </c>
      <c r="AP262" s="5">
        <f t="shared" si="47"/>
        <v>0</v>
      </c>
      <c r="AQ262" s="5">
        <f t="shared" si="47"/>
        <v>0</v>
      </c>
      <c r="AR262" s="5">
        <f t="shared" si="47"/>
        <v>0</v>
      </c>
      <c r="AS262" s="5">
        <f t="shared" si="38"/>
        <v>0</v>
      </c>
      <c r="AT262" s="5">
        <f t="shared" si="46"/>
        <v>0</v>
      </c>
      <c r="AU262" s="5">
        <f t="shared" si="46"/>
        <v>0</v>
      </c>
      <c r="AV262" s="5">
        <f t="shared" si="46"/>
        <v>0</v>
      </c>
      <c r="AW262" s="5">
        <f t="shared" si="46"/>
        <v>0</v>
      </c>
      <c r="AX262" s="5">
        <f t="shared" si="46"/>
        <v>0</v>
      </c>
      <c r="AY262" s="5">
        <f t="shared" si="46"/>
        <v>0</v>
      </c>
      <c r="AZ262" s="5">
        <f t="shared" si="46"/>
        <v>0</v>
      </c>
      <c r="BA262" s="5">
        <f t="shared" si="46"/>
        <v>0</v>
      </c>
      <c r="BB262" s="5">
        <f t="shared" si="46"/>
        <v>0</v>
      </c>
      <c r="BC262" s="5">
        <f t="shared" si="46"/>
        <v>0</v>
      </c>
      <c r="BD262" s="5"/>
      <c r="BE262" s="5"/>
      <c r="BF262" s="5"/>
      <c r="BG262" s="5"/>
      <c r="BH262" s="5"/>
      <c r="BI262" s="5"/>
      <c r="BJ262" s="5"/>
    </row>
    <row r="263" spans="2:62" hidden="1">
      <c r="B263">
        <f t="shared" si="45"/>
        <v>655</v>
      </c>
      <c r="C263" t="str">
        <f t="shared" si="45"/>
        <v>DESHERBAT</v>
      </c>
      <c r="D263" t="str">
        <f t="shared" si="45"/>
        <v>Preparació per desherbat manual 5h/1.000  m2</v>
      </c>
      <c r="E263" s="82">
        <f t="shared" si="45"/>
        <v>2500</v>
      </c>
      <c r="F263" s="5">
        <f t="shared" ref="F263:AR269" si="48">IF($E$4&lt;$E263,$E$4/$E263*F138*F$49,F138*F$49)</f>
        <v>0</v>
      </c>
      <c r="G263" s="5">
        <f t="shared" si="48"/>
        <v>0</v>
      </c>
      <c r="H263" s="5">
        <f t="shared" si="48"/>
        <v>0</v>
      </c>
      <c r="I263" s="5">
        <f t="shared" si="48"/>
        <v>0</v>
      </c>
      <c r="J263" s="5">
        <f t="shared" si="48"/>
        <v>0</v>
      </c>
      <c r="K263" s="5">
        <f t="shared" si="48"/>
        <v>0</v>
      </c>
      <c r="L263" s="5">
        <f t="shared" si="48"/>
        <v>0</v>
      </c>
      <c r="M263" s="5">
        <f t="shared" si="48"/>
        <v>0</v>
      </c>
      <c r="N263" s="5">
        <f t="shared" si="48"/>
        <v>0</v>
      </c>
      <c r="O263" s="5">
        <f t="shared" si="48"/>
        <v>0</v>
      </c>
      <c r="P263" s="5">
        <f t="shared" si="48"/>
        <v>0</v>
      </c>
      <c r="Q263" s="5">
        <f t="shared" si="48"/>
        <v>0</v>
      </c>
      <c r="R263" s="5">
        <f t="shared" si="48"/>
        <v>0</v>
      </c>
      <c r="S263" s="5">
        <f t="shared" si="48"/>
        <v>0</v>
      </c>
      <c r="T263" s="5">
        <f t="shared" si="48"/>
        <v>0</v>
      </c>
      <c r="U263" s="5">
        <f t="shared" si="48"/>
        <v>0</v>
      </c>
      <c r="V263" s="5">
        <f t="shared" si="48"/>
        <v>0</v>
      </c>
      <c r="W263" s="5">
        <f t="shared" si="48"/>
        <v>0</v>
      </c>
      <c r="X263" s="5">
        <f t="shared" si="48"/>
        <v>0</v>
      </c>
      <c r="Y263" s="5">
        <f t="shared" si="48"/>
        <v>0</v>
      </c>
      <c r="Z263" s="5">
        <f t="shared" si="48"/>
        <v>0</v>
      </c>
      <c r="AA263" s="5">
        <f t="shared" si="48"/>
        <v>0</v>
      </c>
      <c r="AB263" s="5">
        <f t="shared" si="48"/>
        <v>0</v>
      </c>
      <c r="AC263" s="5">
        <f t="shared" si="48"/>
        <v>0</v>
      </c>
      <c r="AD263" s="5">
        <f t="shared" si="48"/>
        <v>0</v>
      </c>
      <c r="AE263" s="5">
        <f t="shared" si="48"/>
        <v>0</v>
      </c>
      <c r="AF263" s="5">
        <f t="shared" si="48"/>
        <v>0</v>
      </c>
      <c r="AG263" s="5">
        <f t="shared" si="48"/>
        <v>0</v>
      </c>
      <c r="AH263" s="5">
        <f t="shared" si="48"/>
        <v>0</v>
      </c>
      <c r="AI263" s="5">
        <f t="shared" si="48"/>
        <v>0</v>
      </c>
      <c r="AJ263" s="5">
        <f t="shared" si="48"/>
        <v>0</v>
      </c>
      <c r="AK263" s="5">
        <f t="shared" si="48"/>
        <v>0</v>
      </c>
      <c r="AL263" s="5">
        <f t="shared" si="48"/>
        <v>0</v>
      </c>
      <c r="AM263" s="5">
        <f t="shared" si="48"/>
        <v>0</v>
      </c>
      <c r="AN263" s="5">
        <f t="shared" si="48"/>
        <v>0</v>
      </c>
      <c r="AO263" s="5">
        <f t="shared" si="48"/>
        <v>0</v>
      </c>
      <c r="AP263" s="5">
        <f t="shared" si="48"/>
        <v>0</v>
      </c>
      <c r="AQ263" s="5">
        <f t="shared" si="48"/>
        <v>0</v>
      </c>
      <c r="AR263" s="5">
        <f t="shared" si="48"/>
        <v>0</v>
      </c>
      <c r="AS263" s="5">
        <f t="shared" si="38"/>
        <v>0</v>
      </c>
      <c r="AT263" s="5">
        <f t="shared" si="46"/>
        <v>0</v>
      </c>
      <c r="AU263" s="5">
        <f t="shared" si="46"/>
        <v>0</v>
      </c>
      <c r="AV263" s="5">
        <f t="shared" si="46"/>
        <v>0</v>
      </c>
      <c r="AW263" s="5">
        <f t="shared" si="46"/>
        <v>0</v>
      </c>
      <c r="AX263" s="5">
        <f t="shared" si="46"/>
        <v>0</v>
      </c>
      <c r="AY263" s="5">
        <f t="shared" si="46"/>
        <v>0</v>
      </c>
      <c r="AZ263" s="5">
        <f t="shared" si="46"/>
        <v>0</v>
      </c>
      <c r="BA263" s="5">
        <f t="shared" si="46"/>
        <v>0</v>
      </c>
      <c r="BB263" s="5">
        <f t="shared" si="46"/>
        <v>0</v>
      </c>
      <c r="BC263" s="5">
        <f t="shared" si="46"/>
        <v>0</v>
      </c>
      <c r="BD263" s="5"/>
      <c r="BE263" s="5"/>
      <c r="BF263" s="5"/>
      <c r="BG263" s="5"/>
      <c r="BH263" s="5"/>
      <c r="BI263" s="5"/>
      <c r="BJ263" s="5"/>
    </row>
    <row r="264" spans="2:62" hidden="1">
      <c r="B264">
        <f t="shared" si="45"/>
        <v>665</v>
      </c>
      <c r="C264" t="str">
        <f t="shared" si="45"/>
        <v>DESHERBAT</v>
      </c>
      <c r="D264" t="str">
        <f t="shared" si="45"/>
        <v>Preparació per desherbat manual 6,5h/1.000  m2</v>
      </c>
      <c r="E264" s="82">
        <f t="shared" si="45"/>
        <v>2500</v>
      </c>
      <c r="F264" s="5">
        <f t="shared" si="48"/>
        <v>0</v>
      </c>
      <c r="G264" s="5">
        <f t="shared" si="48"/>
        <v>0</v>
      </c>
      <c r="H264" s="5">
        <f t="shared" si="48"/>
        <v>0</v>
      </c>
      <c r="I264" s="5">
        <f t="shared" si="48"/>
        <v>0</v>
      </c>
      <c r="J264" s="5">
        <f t="shared" si="48"/>
        <v>0</v>
      </c>
      <c r="K264" s="5">
        <f t="shared" si="48"/>
        <v>0</v>
      </c>
      <c r="L264" s="5">
        <f t="shared" si="48"/>
        <v>0</v>
      </c>
      <c r="M264" s="5">
        <f t="shared" si="48"/>
        <v>0</v>
      </c>
      <c r="N264" s="5">
        <f t="shared" si="48"/>
        <v>0</v>
      </c>
      <c r="O264" s="5">
        <f t="shared" si="48"/>
        <v>0</v>
      </c>
      <c r="P264" s="5">
        <f t="shared" si="48"/>
        <v>0</v>
      </c>
      <c r="Q264" s="5">
        <f t="shared" si="48"/>
        <v>0</v>
      </c>
      <c r="R264" s="5">
        <f t="shared" si="48"/>
        <v>0</v>
      </c>
      <c r="S264" s="5">
        <f t="shared" si="48"/>
        <v>0</v>
      </c>
      <c r="T264" s="5">
        <f t="shared" si="48"/>
        <v>0</v>
      </c>
      <c r="U264" s="5">
        <f t="shared" si="48"/>
        <v>0</v>
      </c>
      <c r="V264" s="5">
        <f t="shared" si="48"/>
        <v>0</v>
      </c>
      <c r="W264" s="5">
        <f t="shared" si="48"/>
        <v>0</v>
      </c>
      <c r="X264" s="5">
        <f t="shared" si="48"/>
        <v>0</v>
      </c>
      <c r="Y264" s="5">
        <f t="shared" si="48"/>
        <v>0</v>
      </c>
      <c r="Z264" s="5">
        <f t="shared" si="48"/>
        <v>0</v>
      </c>
      <c r="AA264" s="5">
        <f t="shared" si="48"/>
        <v>0</v>
      </c>
      <c r="AB264" s="5">
        <f t="shared" si="48"/>
        <v>0</v>
      </c>
      <c r="AC264" s="5">
        <f t="shared" si="48"/>
        <v>0</v>
      </c>
      <c r="AD264" s="5">
        <f t="shared" si="48"/>
        <v>0</v>
      </c>
      <c r="AE264" s="5">
        <f t="shared" si="48"/>
        <v>0</v>
      </c>
      <c r="AF264" s="5">
        <f t="shared" si="48"/>
        <v>0</v>
      </c>
      <c r="AG264" s="5">
        <f t="shared" si="48"/>
        <v>0</v>
      </c>
      <c r="AH264" s="5">
        <f t="shared" si="48"/>
        <v>0</v>
      </c>
      <c r="AI264" s="5">
        <f t="shared" si="48"/>
        <v>0</v>
      </c>
      <c r="AJ264" s="5">
        <f t="shared" si="48"/>
        <v>0</v>
      </c>
      <c r="AK264" s="5">
        <f t="shared" si="48"/>
        <v>0</v>
      </c>
      <c r="AL264" s="5">
        <f t="shared" si="48"/>
        <v>0</v>
      </c>
      <c r="AM264" s="5">
        <f t="shared" si="48"/>
        <v>0</v>
      </c>
      <c r="AN264" s="5">
        <f t="shared" si="48"/>
        <v>0</v>
      </c>
      <c r="AO264" s="5">
        <f t="shared" si="48"/>
        <v>0</v>
      </c>
      <c r="AP264" s="5">
        <f t="shared" si="48"/>
        <v>0</v>
      </c>
      <c r="AQ264" s="5">
        <f t="shared" si="48"/>
        <v>0</v>
      </c>
      <c r="AR264" s="5">
        <f t="shared" si="48"/>
        <v>0</v>
      </c>
      <c r="AS264" s="5">
        <f t="shared" si="38"/>
        <v>0</v>
      </c>
      <c r="AT264" s="5">
        <f t="shared" si="46"/>
        <v>0</v>
      </c>
      <c r="AU264" s="5">
        <f t="shared" si="46"/>
        <v>0</v>
      </c>
      <c r="AV264" s="5">
        <f t="shared" si="46"/>
        <v>0</v>
      </c>
      <c r="AW264" s="5">
        <f t="shared" si="46"/>
        <v>0</v>
      </c>
      <c r="AX264" s="5">
        <f t="shared" si="46"/>
        <v>0</v>
      </c>
      <c r="AY264" s="5">
        <f t="shared" si="46"/>
        <v>0</v>
      </c>
      <c r="AZ264" s="5">
        <f t="shared" si="46"/>
        <v>0</v>
      </c>
      <c r="BA264" s="5">
        <f t="shared" si="46"/>
        <v>0</v>
      </c>
      <c r="BB264" s="5">
        <f t="shared" si="46"/>
        <v>0</v>
      </c>
      <c r="BC264" s="5">
        <f t="shared" si="46"/>
        <v>0</v>
      </c>
      <c r="BD264" s="5"/>
      <c r="BE264" s="5"/>
      <c r="BF264" s="5"/>
      <c r="BG264" s="5"/>
      <c r="BH264" s="5"/>
      <c r="BI264" s="5"/>
      <c r="BJ264" s="5"/>
    </row>
    <row r="265" spans="2:62" hidden="1">
      <c r="B265">
        <f t="shared" si="45"/>
        <v>675</v>
      </c>
      <c r="C265" t="str">
        <f t="shared" si="45"/>
        <v>DESHERBAT</v>
      </c>
      <c r="D265" t="str">
        <f t="shared" si="45"/>
        <v>Preparació per calçar-desherbar</v>
      </c>
      <c r="E265" s="82">
        <f t="shared" si="45"/>
        <v>2500</v>
      </c>
      <c r="F265" s="5">
        <f t="shared" si="48"/>
        <v>0</v>
      </c>
      <c r="G265" s="5">
        <f t="shared" si="48"/>
        <v>0</v>
      </c>
      <c r="H265" s="5">
        <f t="shared" si="48"/>
        <v>0</v>
      </c>
      <c r="I265" s="5">
        <f t="shared" si="48"/>
        <v>0</v>
      </c>
      <c r="J265" s="5">
        <f t="shared" si="48"/>
        <v>0</v>
      </c>
      <c r="K265" s="5">
        <f t="shared" si="48"/>
        <v>0</v>
      </c>
      <c r="L265" s="5">
        <f t="shared" si="48"/>
        <v>0</v>
      </c>
      <c r="M265" s="5">
        <f t="shared" si="48"/>
        <v>0</v>
      </c>
      <c r="N265" s="5">
        <f t="shared" si="48"/>
        <v>0</v>
      </c>
      <c r="O265" s="5">
        <f t="shared" si="48"/>
        <v>0</v>
      </c>
      <c r="P265" s="5">
        <f t="shared" si="48"/>
        <v>0</v>
      </c>
      <c r="Q265" s="5">
        <f t="shared" si="48"/>
        <v>0</v>
      </c>
      <c r="R265" s="5">
        <f t="shared" si="48"/>
        <v>0</v>
      </c>
      <c r="S265" s="5">
        <f t="shared" si="48"/>
        <v>0</v>
      </c>
      <c r="T265" s="5">
        <f t="shared" si="48"/>
        <v>0</v>
      </c>
      <c r="U265" s="5">
        <f t="shared" si="48"/>
        <v>0</v>
      </c>
      <c r="V265" s="5">
        <f t="shared" si="48"/>
        <v>0</v>
      </c>
      <c r="W265" s="5">
        <f t="shared" si="48"/>
        <v>0</v>
      </c>
      <c r="X265" s="5">
        <f t="shared" si="48"/>
        <v>0</v>
      </c>
      <c r="Y265" s="5">
        <f t="shared" si="48"/>
        <v>0</v>
      </c>
      <c r="Z265" s="5">
        <f t="shared" si="48"/>
        <v>0</v>
      </c>
      <c r="AA265" s="5">
        <f t="shared" si="48"/>
        <v>0</v>
      </c>
      <c r="AB265" s="5">
        <f t="shared" si="48"/>
        <v>0</v>
      </c>
      <c r="AC265" s="5">
        <f t="shared" si="48"/>
        <v>0</v>
      </c>
      <c r="AD265" s="5">
        <f t="shared" si="48"/>
        <v>0</v>
      </c>
      <c r="AE265" s="5">
        <f t="shared" si="48"/>
        <v>0</v>
      </c>
      <c r="AF265" s="5">
        <f t="shared" si="48"/>
        <v>0</v>
      </c>
      <c r="AG265" s="5">
        <f t="shared" si="48"/>
        <v>0</v>
      </c>
      <c r="AH265" s="5">
        <f t="shared" si="48"/>
        <v>0</v>
      </c>
      <c r="AI265" s="5">
        <f t="shared" si="48"/>
        <v>0</v>
      </c>
      <c r="AJ265" s="5">
        <f t="shared" si="48"/>
        <v>0</v>
      </c>
      <c r="AK265" s="5">
        <f t="shared" si="48"/>
        <v>0</v>
      </c>
      <c r="AL265" s="5">
        <f t="shared" si="48"/>
        <v>0</v>
      </c>
      <c r="AM265" s="5">
        <f t="shared" si="48"/>
        <v>0</v>
      </c>
      <c r="AN265" s="5">
        <f t="shared" si="48"/>
        <v>0</v>
      </c>
      <c r="AO265" s="5">
        <f t="shared" si="48"/>
        <v>0</v>
      </c>
      <c r="AP265" s="5">
        <f t="shared" si="48"/>
        <v>0</v>
      </c>
      <c r="AQ265" s="5">
        <f t="shared" si="48"/>
        <v>0</v>
      </c>
      <c r="AR265" s="5">
        <f t="shared" si="48"/>
        <v>0</v>
      </c>
      <c r="AS265" s="5">
        <f t="shared" si="38"/>
        <v>0</v>
      </c>
      <c r="AT265" s="5">
        <f t="shared" si="46"/>
        <v>0</v>
      </c>
      <c r="AU265" s="5">
        <f t="shared" si="46"/>
        <v>0</v>
      </c>
      <c r="AV265" s="5">
        <f t="shared" si="46"/>
        <v>0</v>
      </c>
      <c r="AW265" s="5">
        <f t="shared" si="46"/>
        <v>0</v>
      </c>
      <c r="AX265" s="5">
        <f t="shared" si="46"/>
        <v>0</v>
      </c>
      <c r="AY265" s="5">
        <f t="shared" si="46"/>
        <v>0</v>
      </c>
      <c r="AZ265" s="5">
        <f t="shared" si="46"/>
        <v>0</v>
      </c>
      <c r="BA265" s="5">
        <f t="shared" si="46"/>
        <v>0</v>
      </c>
      <c r="BB265" s="5">
        <f t="shared" si="46"/>
        <v>0</v>
      </c>
      <c r="BC265" s="5">
        <f t="shared" si="46"/>
        <v>0</v>
      </c>
      <c r="BD265" s="5"/>
      <c r="BE265" s="5"/>
      <c r="BF265" s="5"/>
      <c r="BG265" s="5"/>
      <c r="BH265" s="5"/>
      <c r="BI265" s="5"/>
      <c r="BJ265" s="5"/>
    </row>
    <row r="266" spans="2:62" hidden="1">
      <c r="B266">
        <f t="shared" si="45"/>
        <v>685</v>
      </c>
      <c r="C266" t="str">
        <f t="shared" si="45"/>
        <v>DESHERBAT</v>
      </c>
      <c r="D266" t="str">
        <f t="shared" si="45"/>
        <v>Preparació per col·locar plàstic a mà</v>
      </c>
      <c r="E266" s="82">
        <f t="shared" si="45"/>
        <v>2500</v>
      </c>
      <c r="F266" s="5">
        <f t="shared" si="48"/>
        <v>0</v>
      </c>
      <c r="G266" s="5">
        <f t="shared" si="48"/>
        <v>0</v>
      </c>
      <c r="H266" s="5">
        <f t="shared" si="48"/>
        <v>0</v>
      </c>
      <c r="I266" s="5">
        <f t="shared" si="48"/>
        <v>0</v>
      </c>
      <c r="J266" s="5">
        <f t="shared" si="48"/>
        <v>0</v>
      </c>
      <c r="K266" s="5">
        <f t="shared" si="48"/>
        <v>0</v>
      </c>
      <c r="L266" s="5">
        <f t="shared" si="48"/>
        <v>0</v>
      </c>
      <c r="M266" s="5">
        <f t="shared" si="48"/>
        <v>0</v>
      </c>
      <c r="N266" s="5">
        <f t="shared" si="48"/>
        <v>0</v>
      </c>
      <c r="O266" s="5">
        <f t="shared" si="48"/>
        <v>0</v>
      </c>
      <c r="P266" s="5">
        <f t="shared" si="48"/>
        <v>0</v>
      </c>
      <c r="Q266" s="5">
        <f t="shared" si="48"/>
        <v>0</v>
      </c>
      <c r="R266" s="5">
        <f t="shared" si="48"/>
        <v>0</v>
      </c>
      <c r="S266" s="5">
        <f t="shared" si="48"/>
        <v>0</v>
      </c>
      <c r="T266" s="5">
        <f t="shared" si="48"/>
        <v>0</v>
      </c>
      <c r="U266" s="5">
        <f t="shared" si="48"/>
        <v>0</v>
      </c>
      <c r="V266" s="5">
        <f t="shared" si="48"/>
        <v>0</v>
      </c>
      <c r="W266" s="5">
        <f t="shared" si="48"/>
        <v>0</v>
      </c>
      <c r="X266" s="5">
        <f t="shared" si="48"/>
        <v>0</v>
      </c>
      <c r="Y266" s="5">
        <f t="shared" si="48"/>
        <v>0</v>
      </c>
      <c r="Z266" s="5">
        <f t="shared" si="48"/>
        <v>0</v>
      </c>
      <c r="AA266" s="5">
        <f t="shared" si="48"/>
        <v>0</v>
      </c>
      <c r="AB266" s="5">
        <f t="shared" si="48"/>
        <v>0</v>
      </c>
      <c r="AC266" s="5">
        <f t="shared" si="48"/>
        <v>0</v>
      </c>
      <c r="AD266" s="5">
        <f t="shared" si="48"/>
        <v>0</v>
      </c>
      <c r="AE266" s="5">
        <f t="shared" si="48"/>
        <v>0</v>
      </c>
      <c r="AF266" s="5">
        <f t="shared" si="48"/>
        <v>0</v>
      </c>
      <c r="AG266" s="5">
        <f t="shared" si="48"/>
        <v>0</v>
      </c>
      <c r="AH266" s="5">
        <f t="shared" si="48"/>
        <v>0</v>
      </c>
      <c r="AI266" s="5">
        <f t="shared" si="48"/>
        <v>0</v>
      </c>
      <c r="AJ266" s="5">
        <f t="shared" si="48"/>
        <v>0</v>
      </c>
      <c r="AK266" s="5">
        <f t="shared" si="48"/>
        <v>0</v>
      </c>
      <c r="AL266" s="5">
        <f t="shared" si="48"/>
        <v>0</v>
      </c>
      <c r="AM266" s="5">
        <f t="shared" si="48"/>
        <v>0</v>
      </c>
      <c r="AN266" s="5">
        <f t="shared" si="48"/>
        <v>0</v>
      </c>
      <c r="AO266" s="5">
        <f t="shared" si="48"/>
        <v>0</v>
      </c>
      <c r="AP266" s="5">
        <f t="shared" si="48"/>
        <v>0</v>
      </c>
      <c r="AQ266" s="5">
        <f t="shared" si="48"/>
        <v>0</v>
      </c>
      <c r="AR266" s="5">
        <f t="shared" si="48"/>
        <v>0</v>
      </c>
      <c r="AS266" s="5">
        <f t="shared" si="38"/>
        <v>0</v>
      </c>
      <c r="AT266" s="5">
        <f t="shared" si="46"/>
        <v>0</v>
      </c>
      <c r="AU266" s="5">
        <f t="shared" si="46"/>
        <v>0</v>
      </c>
      <c r="AV266" s="5">
        <f t="shared" si="46"/>
        <v>0</v>
      </c>
      <c r="AW266" s="5">
        <f t="shared" si="46"/>
        <v>0</v>
      </c>
      <c r="AX266" s="5">
        <f t="shared" si="46"/>
        <v>0</v>
      </c>
      <c r="AY266" s="5">
        <f t="shared" si="46"/>
        <v>0</v>
      </c>
      <c r="AZ266" s="5">
        <f t="shared" si="46"/>
        <v>0</v>
      </c>
      <c r="BA266" s="5">
        <f t="shared" si="46"/>
        <v>0</v>
      </c>
      <c r="BB266" s="5">
        <f t="shared" si="46"/>
        <v>0</v>
      </c>
      <c r="BC266" s="5">
        <f t="shared" si="46"/>
        <v>0</v>
      </c>
      <c r="BD266" s="5"/>
      <c r="BE266" s="5"/>
      <c r="BF266" s="5"/>
      <c r="BG266" s="5"/>
      <c r="BH266" s="5"/>
      <c r="BI266" s="5"/>
      <c r="BJ266" s="5"/>
    </row>
    <row r="267" spans="2:62" hidden="1">
      <c r="B267">
        <f t="shared" si="45"/>
        <v>715</v>
      </c>
      <c r="C267" t="str">
        <f t="shared" si="45"/>
        <v xml:space="preserve">ALTRES OPERACIONS </v>
      </c>
      <c r="D267" t="str">
        <f t="shared" si="45"/>
        <v>Preparació per clavar i lligar canyes manual</v>
      </c>
      <c r="E267" s="82">
        <f t="shared" si="45"/>
        <v>2500</v>
      </c>
      <c r="F267" s="5">
        <f t="shared" si="48"/>
        <v>0</v>
      </c>
      <c r="G267" s="5">
        <f t="shared" si="48"/>
        <v>0</v>
      </c>
      <c r="H267" s="5">
        <f t="shared" si="48"/>
        <v>0</v>
      </c>
      <c r="I267" s="5">
        <f t="shared" si="48"/>
        <v>0</v>
      </c>
      <c r="J267" s="5">
        <f t="shared" si="48"/>
        <v>0</v>
      </c>
      <c r="K267" s="5">
        <f t="shared" si="48"/>
        <v>0</v>
      </c>
      <c r="L267" s="5">
        <f t="shared" si="48"/>
        <v>0</v>
      </c>
      <c r="M267" s="5">
        <f t="shared" si="48"/>
        <v>0</v>
      </c>
      <c r="N267" s="5">
        <f t="shared" si="48"/>
        <v>0</v>
      </c>
      <c r="O267" s="5">
        <f t="shared" si="48"/>
        <v>0</v>
      </c>
      <c r="P267" s="5">
        <f t="shared" si="48"/>
        <v>0</v>
      </c>
      <c r="Q267" s="5">
        <f t="shared" si="48"/>
        <v>0</v>
      </c>
      <c r="R267" s="5">
        <f t="shared" si="48"/>
        <v>0</v>
      </c>
      <c r="S267" s="5">
        <f t="shared" si="48"/>
        <v>0</v>
      </c>
      <c r="T267" s="5">
        <f t="shared" si="48"/>
        <v>0</v>
      </c>
      <c r="U267" s="5">
        <f t="shared" si="48"/>
        <v>0</v>
      </c>
      <c r="V267" s="5">
        <f t="shared" si="48"/>
        <v>0</v>
      </c>
      <c r="W267" s="5">
        <f t="shared" si="48"/>
        <v>0</v>
      </c>
      <c r="X267" s="5">
        <f t="shared" si="48"/>
        <v>0</v>
      </c>
      <c r="Y267" s="5">
        <f t="shared" si="48"/>
        <v>0</v>
      </c>
      <c r="Z267" s="5">
        <f t="shared" si="48"/>
        <v>0</v>
      </c>
      <c r="AA267" s="5">
        <f t="shared" si="48"/>
        <v>0</v>
      </c>
      <c r="AB267" s="5">
        <f t="shared" si="48"/>
        <v>0</v>
      </c>
      <c r="AC267" s="5">
        <f t="shared" si="48"/>
        <v>0</v>
      </c>
      <c r="AD267" s="5">
        <f t="shared" si="48"/>
        <v>0</v>
      </c>
      <c r="AE267" s="5">
        <f t="shared" si="48"/>
        <v>0</v>
      </c>
      <c r="AF267" s="5">
        <f t="shared" si="48"/>
        <v>0</v>
      </c>
      <c r="AG267" s="5">
        <f t="shared" si="48"/>
        <v>0</v>
      </c>
      <c r="AH267" s="5">
        <f t="shared" si="48"/>
        <v>0</v>
      </c>
      <c r="AI267" s="5">
        <f t="shared" si="48"/>
        <v>0</v>
      </c>
      <c r="AJ267" s="5">
        <f t="shared" si="48"/>
        <v>0</v>
      </c>
      <c r="AK267" s="5">
        <f t="shared" si="48"/>
        <v>0</v>
      </c>
      <c r="AL267" s="5">
        <f t="shared" si="48"/>
        <v>0</v>
      </c>
      <c r="AM267" s="5">
        <f t="shared" si="48"/>
        <v>0</v>
      </c>
      <c r="AN267" s="5">
        <f t="shared" si="48"/>
        <v>0</v>
      </c>
      <c r="AO267" s="5">
        <f t="shared" si="48"/>
        <v>0</v>
      </c>
      <c r="AP267" s="5">
        <f t="shared" si="48"/>
        <v>0</v>
      </c>
      <c r="AQ267" s="5">
        <f t="shared" si="48"/>
        <v>0</v>
      </c>
      <c r="AR267" s="5">
        <f t="shared" si="48"/>
        <v>0</v>
      </c>
      <c r="AS267" s="5">
        <f t="shared" si="38"/>
        <v>0</v>
      </c>
      <c r="AT267" s="5">
        <f t="shared" si="46"/>
        <v>0</v>
      </c>
      <c r="AU267" s="5">
        <f t="shared" si="46"/>
        <v>0</v>
      </c>
      <c r="AV267" s="5">
        <f t="shared" si="46"/>
        <v>0</v>
      </c>
      <c r="AW267" s="5">
        <f t="shared" si="46"/>
        <v>0</v>
      </c>
      <c r="AX267" s="5">
        <f t="shared" si="46"/>
        <v>0</v>
      </c>
      <c r="AY267" s="5">
        <f t="shared" si="46"/>
        <v>0</v>
      </c>
      <c r="AZ267" s="5">
        <f t="shared" si="46"/>
        <v>0</v>
      </c>
      <c r="BA267" s="5">
        <f t="shared" si="46"/>
        <v>0</v>
      </c>
      <c r="BB267" s="5">
        <f t="shared" si="46"/>
        <v>0</v>
      </c>
      <c r="BC267" s="5">
        <f t="shared" si="46"/>
        <v>0</v>
      </c>
      <c r="BD267" s="5"/>
      <c r="BE267" s="5"/>
      <c r="BF267" s="5"/>
      <c r="BG267" s="5"/>
      <c r="BH267" s="5"/>
      <c r="BI267" s="5"/>
      <c r="BJ267" s="5"/>
    </row>
    <row r="268" spans="2:62" hidden="1">
      <c r="B268">
        <f t="shared" si="45"/>
        <v>725</v>
      </c>
      <c r="C268" t="str">
        <f t="shared" si="45"/>
        <v xml:space="preserve">ALTRES OPERACIONS </v>
      </c>
      <c r="D268" t="str">
        <f t="shared" si="45"/>
        <v>Preparació per esporgar i lligar tomaqueres</v>
      </c>
      <c r="E268" s="82">
        <f t="shared" si="45"/>
        <v>2500</v>
      </c>
      <c r="F268" s="5">
        <f t="shared" si="48"/>
        <v>0</v>
      </c>
      <c r="G268" s="5">
        <f t="shared" si="48"/>
        <v>0</v>
      </c>
      <c r="H268" s="5">
        <f t="shared" si="48"/>
        <v>0</v>
      </c>
      <c r="I268" s="5">
        <f t="shared" si="48"/>
        <v>0</v>
      </c>
      <c r="J268" s="5">
        <f t="shared" si="48"/>
        <v>0</v>
      </c>
      <c r="K268" s="5">
        <f t="shared" si="48"/>
        <v>0</v>
      </c>
      <c r="L268" s="5">
        <f t="shared" si="48"/>
        <v>0</v>
      </c>
      <c r="M268" s="5">
        <f t="shared" si="48"/>
        <v>0</v>
      </c>
      <c r="N268" s="5">
        <f t="shared" si="48"/>
        <v>0</v>
      </c>
      <c r="O268" s="5">
        <f t="shared" si="48"/>
        <v>0</v>
      </c>
      <c r="P268" s="5">
        <f t="shared" si="48"/>
        <v>0</v>
      </c>
      <c r="Q268" s="5">
        <f t="shared" si="48"/>
        <v>0</v>
      </c>
      <c r="R268" s="5">
        <f t="shared" si="48"/>
        <v>0</v>
      </c>
      <c r="S268" s="5">
        <f t="shared" si="48"/>
        <v>0</v>
      </c>
      <c r="T268" s="5">
        <f t="shared" si="48"/>
        <v>0</v>
      </c>
      <c r="U268" s="5">
        <f t="shared" si="48"/>
        <v>0</v>
      </c>
      <c r="V268" s="5">
        <f t="shared" si="48"/>
        <v>0</v>
      </c>
      <c r="W268" s="5">
        <f t="shared" si="48"/>
        <v>0</v>
      </c>
      <c r="X268" s="5">
        <f t="shared" si="48"/>
        <v>0</v>
      </c>
      <c r="Y268" s="5">
        <f t="shared" si="48"/>
        <v>0</v>
      </c>
      <c r="Z268" s="5">
        <f t="shared" si="48"/>
        <v>0</v>
      </c>
      <c r="AA268" s="5">
        <f t="shared" si="48"/>
        <v>0</v>
      </c>
      <c r="AB268" s="5">
        <f t="shared" si="48"/>
        <v>0</v>
      </c>
      <c r="AC268" s="5">
        <f t="shared" si="48"/>
        <v>0</v>
      </c>
      <c r="AD268" s="5">
        <f t="shared" si="48"/>
        <v>0</v>
      </c>
      <c r="AE268" s="5">
        <f t="shared" si="48"/>
        <v>0</v>
      </c>
      <c r="AF268" s="5">
        <f t="shared" si="48"/>
        <v>0</v>
      </c>
      <c r="AG268" s="5">
        <f t="shared" si="48"/>
        <v>0</v>
      </c>
      <c r="AH268" s="5">
        <f t="shared" si="48"/>
        <v>0</v>
      </c>
      <c r="AI268" s="5">
        <f t="shared" si="48"/>
        <v>0</v>
      </c>
      <c r="AJ268" s="5">
        <f t="shared" si="48"/>
        <v>0</v>
      </c>
      <c r="AK268" s="5">
        <f t="shared" si="48"/>
        <v>0</v>
      </c>
      <c r="AL268" s="5">
        <f t="shared" si="48"/>
        <v>0</v>
      </c>
      <c r="AM268" s="5">
        <f t="shared" si="48"/>
        <v>0</v>
      </c>
      <c r="AN268" s="5">
        <f t="shared" si="48"/>
        <v>0</v>
      </c>
      <c r="AO268" s="5">
        <f t="shared" si="48"/>
        <v>0</v>
      </c>
      <c r="AP268" s="5">
        <f t="shared" si="48"/>
        <v>0</v>
      </c>
      <c r="AQ268" s="5">
        <f t="shared" si="48"/>
        <v>0</v>
      </c>
      <c r="AR268" s="5">
        <f t="shared" si="48"/>
        <v>0</v>
      </c>
      <c r="AS268" s="5">
        <f t="shared" si="38"/>
        <v>0</v>
      </c>
      <c r="AT268" s="5">
        <f t="shared" si="46"/>
        <v>0</v>
      </c>
      <c r="AU268" s="5">
        <f t="shared" si="46"/>
        <v>0</v>
      </c>
      <c r="AV268" s="5">
        <f t="shared" si="46"/>
        <v>0</v>
      </c>
      <c r="AW268" s="5">
        <f t="shared" si="46"/>
        <v>0</v>
      </c>
      <c r="AX268" s="5">
        <f t="shared" si="46"/>
        <v>0</v>
      </c>
      <c r="AY268" s="5">
        <f t="shared" si="46"/>
        <v>0</v>
      </c>
      <c r="AZ268" s="5">
        <f t="shared" si="46"/>
        <v>0</v>
      </c>
      <c r="BA268" s="5">
        <f t="shared" si="46"/>
        <v>0</v>
      </c>
      <c r="BB268" s="5">
        <f t="shared" si="46"/>
        <v>0</v>
      </c>
      <c r="BC268" s="5">
        <f t="shared" si="46"/>
        <v>0</v>
      </c>
      <c r="BD268" s="5"/>
      <c r="BE268" s="5"/>
      <c r="BF268" s="5"/>
      <c r="BG268" s="5"/>
      <c r="BH268" s="5"/>
      <c r="BI268" s="5"/>
      <c r="BJ268" s="5"/>
    </row>
    <row r="269" spans="2:62" hidden="1">
      <c r="B269">
        <f t="shared" si="45"/>
        <v>735</v>
      </c>
      <c r="C269" t="str">
        <f t="shared" si="45"/>
        <v xml:space="preserve">ALTRES OPERACIONS </v>
      </c>
      <c r="D269" t="str">
        <f t="shared" si="45"/>
        <v>Preparació per renda de la terra</v>
      </c>
      <c r="E269" s="82">
        <f t="shared" si="45"/>
        <v>2500</v>
      </c>
      <c r="F269" s="5">
        <f t="shared" si="48"/>
        <v>0</v>
      </c>
      <c r="G269" s="5">
        <f t="shared" si="48"/>
        <v>0</v>
      </c>
      <c r="H269" s="5">
        <f t="shared" si="48"/>
        <v>0</v>
      </c>
      <c r="I269" s="5">
        <f t="shared" si="48"/>
        <v>0</v>
      </c>
      <c r="J269" s="5">
        <f t="shared" si="48"/>
        <v>0</v>
      </c>
      <c r="K269" s="5">
        <f t="shared" si="48"/>
        <v>0</v>
      </c>
      <c r="L269" s="5">
        <f t="shared" si="48"/>
        <v>0</v>
      </c>
      <c r="M269" s="5">
        <f t="shared" si="48"/>
        <v>0</v>
      </c>
      <c r="N269" s="5">
        <f t="shared" si="48"/>
        <v>0</v>
      </c>
      <c r="O269" s="5">
        <f t="shared" si="48"/>
        <v>0</v>
      </c>
      <c r="P269" s="5">
        <f t="shared" si="48"/>
        <v>0</v>
      </c>
      <c r="Q269" s="5">
        <f t="shared" si="48"/>
        <v>0</v>
      </c>
      <c r="R269" s="5">
        <f t="shared" si="48"/>
        <v>0</v>
      </c>
      <c r="S269" s="5">
        <f t="shared" si="48"/>
        <v>0</v>
      </c>
      <c r="T269" s="5">
        <f t="shared" si="48"/>
        <v>0</v>
      </c>
      <c r="U269" s="5">
        <f t="shared" si="48"/>
        <v>0</v>
      </c>
      <c r="V269" s="5">
        <f t="shared" si="48"/>
        <v>0</v>
      </c>
      <c r="W269" s="5">
        <f t="shared" si="48"/>
        <v>0</v>
      </c>
      <c r="X269" s="5">
        <f t="shared" si="48"/>
        <v>0</v>
      </c>
      <c r="Y269" s="5">
        <f t="shared" si="48"/>
        <v>0</v>
      </c>
      <c r="Z269" s="5">
        <f t="shared" si="48"/>
        <v>0</v>
      </c>
      <c r="AA269" s="5">
        <f t="shared" ref="AA269:AR269" si="49">IF($E$4&lt;$E269,$E$4/$E269*AA144*AA$49,AA144*AA$49)</f>
        <v>0</v>
      </c>
      <c r="AB269" s="5">
        <f t="shared" si="49"/>
        <v>0</v>
      </c>
      <c r="AC269" s="5">
        <f t="shared" si="49"/>
        <v>0</v>
      </c>
      <c r="AD269" s="5">
        <f t="shared" si="49"/>
        <v>0</v>
      </c>
      <c r="AE269" s="5">
        <f t="shared" si="49"/>
        <v>0</v>
      </c>
      <c r="AF269" s="5">
        <f t="shared" si="49"/>
        <v>0</v>
      </c>
      <c r="AG269" s="5">
        <f t="shared" si="49"/>
        <v>0</v>
      </c>
      <c r="AH269" s="5">
        <f t="shared" si="49"/>
        <v>0</v>
      </c>
      <c r="AI269" s="5">
        <f t="shared" si="49"/>
        <v>0</v>
      </c>
      <c r="AJ269" s="5">
        <f t="shared" si="49"/>
        <v>0</v>
      </c>
      <c r="AK269" s="5">
        <f t="shared" si="49"/>
        <v>0</v>
      </c>
      <c r="AL269" s="5">
        <f t="shared" si="49"/>
        <v>0</v>
      </c>
      <c r="AM269" s="5">
        <f t="shared" si="49"/>
        <v>0</v>
      </c>
      <c r="AN269" s="5">
        <f t="shared" si="49"/>
        <v>0</v>
      </c>
      <c r="AO269" s="5">
        <f t="shared" si="49"/>
        <v>0</v>
      </c>
      <c r="AP269" s="5">
        <f t="shared" si="49"/>
        <v>0</v>
      </c>
      <c r="AQ269" s="5">
        <f t="shared" si="49"/>
        <v>0</v>
      </c>
      <c r="AR269" s="5">
        <f t="shared" si="49"/>
        <v>0</v>
      </c>
      <c r="AS269" s="5">
        <f t="shared" si="38"/>
        <v>0</v>
      </c>
      <c r="AT269" s="5">
        <f t="shared" si="46"/>
        <v>0</v>
      </c>
      <c r="AU269" s="5">
        <f t="shared" si="46"/>
        <v>0</v>
      </c>
      <c r="AV269" s="5">
        <f t="shared" si="46"/>
        <v>0</v>
      </c>
      <c r="AW269" s="5">
        <f t="shared" si="46"/>
        <v>0</v>
      </c>
      <c r="AX269" s="5">
        <f t="shared" si="46"/>
        <v>0</v>
      </c>
      <c r="AY269" s="5">
        <f t="shared" si="46"/>
        <v>0</v>
      </c>
      <c r="AZ269" s="5">
        <f t="shared" si="46"/>
        <v>0</v>
      </c>
      <c r="BA269" s="5">
        <f t="shared" si="46"/>
        <v>0</v>
      </c>
      <c r="BB269" s="5">
        <f t="shared" si="46"/>
        <v>0</v>
      </c>
      <c r="BC269" s="5">
        <f t="shared" si="46"/>
        <v>0</v>
      </c>
      <c r="BD269" s="5"/>
      <c r="BE269" s="5"/>
      <c r="BF269" s="5"/>
      <c r="BG269" s="5"/>
      <c r="BH269" s="5"/>
      <c r="BI269" s="5"/>
      <c r="BJ269" s="5"/>
    </row>
    <row r="270" spans="2:62" hidden="1">
      <c r="B270">
        <f t="shared" si="45"/>
        <v>815</v>
      </c>
      <c r="C270" t="str">
        <f t="shared" si="45"/>
        <v>RECOL.LECCIÓ</v>
      </c>
      <c r="D270" t="str">
        <f t="shared" si="45"/>
        <v>Preparació per recol.lecció col</v>
      </c>
      <c r="E270" s="82">
        <f t="shared" si="45"/>
        <v>2500</v>
      </c>
      <c r="F270" s="5">
        <f t="shared" ref="F270:AR276" si="50">IF($E$4&lt;$E270,$E$4/$E270*F145*F$49,F145*F$49)</f>
        <v>0</v>
      </c>
      <c r="G270" s="5">
        <f t="shared" si="50"/>
        <v>0</v>
      </c>
      <c r="H270" s="5">
        <f t="shared" si="50"/>
        <v>0</v>
      </c>
      <c r="I270" s="5">
        <f t="shared" si="50"/>
        <v>0</v>
      </c>
      <c r="J270" s="5">
        <f t="shared" si="50"/>
        <v>0</v>
      </c>
      <c r="K270" s="5">
        <f t="shared" si="50"/>
        <v>0</v>
      </c>
      <c r="L270" s="5">
        <f t="shared" si="50"/>
        <v>0</v>
      </c>
      <c r="M270" s="5">
        <f t="shared" si="50"/>
        <v>0</v>
      </c>
      <c r="N270" s="5">
        <f t="shared" si="50"/>
        <v>0</v>
      </c>
      <c r="O270" s="5">
        <f t="shared" si="50"/>
        <v>0</v>
      </c>
      <c r="P270" s="5">
        <f t="shared" si="50"/>
        <v>0</v>
      </c>
      <c r="Q270" s="5">
        <f t="shared" si="50"/>
        <v>0</v>
      </c>
      <c r="R270" s="5">
        <f t="shared" si="50"/>
        <v>0</v>
      </c>
      <c r="S270" s="5">
        <f t="shared" si="50"/>
        <v>0</v>
      </c>
      <c r="T270" s="5">
        <f t="shared" si="50"/>
        <v>0</v>
      </c>
      <c r="U270" s="5">
        <f t="shared" si="50"/>
        <v>0</v>
      </c>
      <c r="V270" s="5">
        <f t="shared" si="50"/>
        <v>0</v>
      </c>
      <c r="W270" s="5">
        <f t="shared" si="50"/>
        <v>0</v>
      </c>
      <c r="X270" s="5">
        <f t="shared" si="50"/>
        <v>0</v>
      </c>
      <c r="Y270" s="5">
        <f t="shared" si="50"/>
        <v>0</v>
      </c>
      <c r="Z270" s="5">
        <f t="shared" si="50"/>
        <v>0</v>
      </c>
      <c r="AA270" s="5">
        <f t="shared" si="50"/>
        <v>0</v>
      </c>
      <c r="AB270" s="5">
        <f t="shared" si="50"/>
        <v>0</v>
      </c>
      <c r="AC270" s="5">
        <f t="shared" si="50"/>
        <v>0</v>
      </c>
      <c r="AD270" s="5">
        <f t="shared" si="50"/>
        <v>0</v>
      </c>
      <c r="AE270" s="5">
        <f t="shared" si="50"/>
        <v>0</v>
      </c>
      <c r="AF270" s="5">
        <f t="shared" si="50"/>
        <v>0</v>
      </c>
      <c r="AG270" s="5">
        <f t="shared" si="50"/>
        <v>0</v>
      </c>
      <c r="AH270" s="5">
        <f t="shared" si="50"/>
        <v>0</v>
      </c>
      <c r="AI270" s="5">
        <f t="shared" si="50"/>
        <v>0</v>
      </c>
      <c r="AJ270" s="5">
        <f t="shared" si="50"/>
        <v>0</v>
      </c>
      <c r="AK270" s="5">
        <f t="shared" si="50"/>
        <v>0</v>
      </c>
      <c r="AL270" s="5">
        <f t="shared" si="50"/>
        <v>0</v>
      </c>
      <c r="AM270" s="5">
        <f t="shared" si="50"/>
        <v>0</v>
      </c>
      <c r="AN270" s="5">
        <f t="shared" si="50"/>
        <v>0</v>
      </c>
      <c r="AO270" s="5">
        <f t="shared" si="50"/>
        <v>0</v>
      </c>
      <c r="AP270" s="5">
        <f t="shared" si="50"/>
        <v>0</v>
      </c>
      <c r="AQ270" s="5">
        <f t="shared" si="50"/>
        <v>0</v>
      </c>
      <c r="AR270" s="5">
        <f t="shared" si="50"/>
        <v>0</v>
      </c>
      <c r="AS270" s="5">
        <f t="shared" si="38"/>
        <v>0</v>
      </c>
      <c r="AT270" s="5">
        <f t="shared" si="46"/>
        <v>0</v>
      </c>
      <c r="AU270" s="5">
        <f t="shared" si="46"/>
        <v>0</v>
      </c>
      <c r="AV270" s="5">
        <f t="shared" si="46"/>
        <v>0</v>
      </c>
      <c r="AW270" s="5">
        <f t="shared" si="46"/>
        <v>0</v>
      </c>
      <c r="AX270" s="5">
        <f t="shared" si="46"/>
        <v>0</v>
      </c>
      <c r="AY270" s="5">
        <f t="shared" si="46"/>
        <v>0</v>
      </c>
      <c r="AZ270" s="5">
        <f t="shared" si="46"/>
        <v>0</v>
      </c>
      <c r="BA270" s="5">
        <f t="shared" si="46"/>
        <v>0</v>
      </c>
      <c r="BB270" s="5">
        <f t="shared" si="46"/>
        <v>0</v>
      </c>
      <c r="BC270" s="5">
        <f t="shared" si="46"/>
        <v>0</v>
      </c>
      <c r="BD270" s="5"/>
      <c r="BE270" s="5"/>
      <c r="BF270" s="5"/>
      <c r="BG270" s="5"/>
      <c r="BH270" s="5"/>
      <c r="BI270" s="5"/>
      <c r="BJ270" s="5"/>
    </row>
    <row r="271" spans="2:62" hidden="1">
      <c r="B271">
        <f t="shared" si="45"/>
        <v>825</v>
      </c>
      <c r="C271" t="str">
        <f t="shared" si="45"/>
        <v>RECOL.LECCIÓ</v>
      </c>
      <c r="D271" t="str">
        <f t="shared" si="45"/>
        <v>Preparació per recol.lecció bròcoli</v>
      </c>
      <c r="E271" s="82">
        <f t="shared" si="45"/>
        <v>2500</v>
      </c>
      <c r="F271" s="5">
        <f t="shared" si="50"/>
        <v>0</v>
      </c>
      <c r="G271" s="5">
        <f t="shared" si="50"/>
        <v>0</v>
      </c>
      <c r="H271" s="5">
        <f t="shared" si="50"/>
        <v>0</v>
      </c>
      <c r="I271" s="5">
        <f t="shared" si="50"/>
        <v>0</v>
      </c>
      <c r="J271" s="5">
        <f t="shared" si="50"/>
        <v>0</v>
      </c>
      <c r="K271" s="5">
        <f t="shared" si="50"/>
        <v>0</v>
      </c>
      <c r="L271" s="5">
        <f t="shared" si="50"/>
        <v>0</v>
      </c>
      <c r="M271" s="5">
        <f t="shared" si="50"/>
        <v>0</v>
      </c>
      <c r="N271" s="5">
        <f t="shared" si="50"/>
        <v>0</v>
      </c>
      <c r="O271" s="5">
        <f t="shared" si="50"/>
        <v>0</v>
      </c>
      <c r="P271" s="5">
        <f t="shared" si="50"/>
        <v>0</v>
      </c>
      <c r="Q271" s="5">
        <f t="shared" si="50"/>
        <v>0</v>
      </c>
      <c r="R271" s="5">
        <f t="shared" si="50"/>
        <v>0</v>
      </c>
      <c r="S271" s="5">
        <f t="shared" si="50"/>
        <v>0</v>
      </c>
      <c r="T271" s="5">
        <f t="shared" si="50"/>
        <v>0</v>
      </c>
      <c r="U271" s="5">
        <f t="shared" si="50"/>
        <v>0</v>
      </c>
      <c r="V271" s="5">
        <f t="shared" si="50"/>
        <v>0</v>
      </c>
      <c r="W271" s="5">
        <f t="shared" si="50"/>
        <v>0</v>
      </c>
      <c r="X271" s="5">
        <f t="shared" si="50"/>
        <v>0</v>
      </c>
      <c r="Y271" s="5">
        <f t="shared" si="50"/>
        <v>0</v>
      </c>
      <c r="Z271" s="5">
        <f t="shared" si="50"/>
        <v>0</v>
      </c>
      <c r="AA271" s="5">
        <f t="shared" si="50"/>
        <v>0</v>
      </c>
      <c r="AB271" s="5">
        <f t="shared" si="50"/>
        <v>0</v>
      </c>
      <c r="AC271" s="5">
        <f t="shared" si="50"/>
        <v>0</v>
      </c>
      <c r="AD271" s="5">
        <f t="shared" si="50"/>
        <v>0</v>
      </c>
      <c r="AE271" s="5">
        <f t="shared" si="50"/>
        <v>0</v>
      </c>
      <c r="AF271" s="5">
        <f t="shared" si="50"/>
        <v>0</v>
      </c>
      <c r="AG271" s="5">
        <f t="shared" si="50"/>
        <v>0</v>
      </c>
      <c r="AH271" s="5">
        <f t="shared" si="50"/>
        <v>0</v>
      </c>
      <c r="AI271" s="5">
        <f t="shared" si="50"/>
        <v>0</v>
      </c>
      <c r="AJ271" s="5">
        <f t="shared" si="50"/>
        <v>0</v>
      </c>
      <c r="AK271" s="5">
        <f t="shared" si="50"/>
        <v>0</v>
      </c>
      <c r="AL271" s="5">
        <f t="shared" si="50"/>
        <v>0</v>
      </c>
      <c r="AM271" s="5">
        <f t="shared" si="50"/>
        <v>0</v>
      </c>
      <c r="AN271" s="5">
        <f t="shared" si="50"/>
        <v>0</v>
      </c>
      <c r="AO271" s="5">
        <f t="shared" si="50"/>
        <v>0</v>
      </c>
      <c r="AP271" s="5">
        <f t="shared" si="50"/>
        <v>0</v>
      </c>
      <c r="AQ271" s="5">
        <f t="shared" si="50"/>
        <v>0</v>
      </c>
      <c r="AR271" s="5">
        <f t="shared" si="50"/>
        <v>0</v>
      </c>
      <c r="AS271" s="5">
        <f t="shared" si="38"/>
        <v>0</v>
      </c>
      <c r="AT271" s="5">
        <f t="shared" si="46"/>
        <v>0</v>
      </c>
      <c r="AU271" s="5">
        <f t="shared" si="46"/>
        <v>0</v>
      </c>
      <c r="AV271" s="5">
        <f t="shared" si="46"/>
        <v>0</v>
      </c>
      <c r="AW271" s="5">
        <f t="shared" si="46"/>
        <v>0</v>
      </c>
      <c r="AX271" s="5">
        <f t="shared" si="46"/>
        <v>0</v>
      </c>
      <c r="AY271" s="5">
        <f t="shared" si="46"/>
        <v>0</v>
      </c>
      <c r="AZ271" s="5">
        <f t="shared" si="46"/>
        <v>0</v>
      </c>
      <c r="BA271" s="5">
        <f t="shared" si="46"/>
        <v>0</v>
      </c>
      <c r="BB271" s="5">
        <f t="shared" si="46"/>
        <v>0</v>
      </c>
      <c r="BC271" s="5">
        <f t="shared" si="46"/>
        <v>0</v>
      </c>
      <c r="BD271" s="5"/>
      <c r="BE271" s="5"/>
      <c r="BF271" s="5"/>
      <c r="BG271" s="5"/>
      <c r="BH271" s="5"/>
      <c r="BI271" s="5"/>
      <c r="BJ271" s="5"/>
    </row>
    <row r="272" spans="2:62" hidden="1">
      <c r="B272">
        <f t="shared" si="45"/>
        <v>835</v>
      </c>
      <c r="C272" t="str">
        <f t="shared" si="45"/>
        <v>RECOL.LECCIÓ</v>
      </c>
      <c r="D272" t="str">
        <f t="shared" si="45"/>
        <v>Preparació per recol.lecció calçot</v>
      </c>
      <c r="E272" s="82">
        <f t="shared" si="45"/>
        <v>2500</v>
      </c>
      <c r="F272" s="5">
        <f t="shared" si="50"/>
        <v>0</v>
      </c>
      <c r="G272" s="5">
        <f t="shared" si="50"/>
        <v>0</v>
      </c>
      <c r="H272" s="5">
        <f t="shared" si="50"/>
        <v>0</v>
      </c>
      <c r="I272" s="5">
        <f t="shared" si="50"/>
        <v>0</v>
      </c>
      <c r="J272" s="5">
        <f t="shared" si="50"/>
        <v>0</v>
      </c>
      <c r="K272" s="5">
        <f t="shared" si="50"/>
        <v>0</v>
      </c>
      <c r="L272" s="5">
        <f t="shared" si="50"/>
        <v>0</v>
      </c>
      <c r="M272" s="5">
        <f t="shared" si="50"/>
        <v>0</v>
      </c>
      <c r="N272" s="5">
        <f t="shared" si="50"/>
        <v>0</v>
      </c>
      <c r="O272" s="5">
        <f t="shared" si="50"/>
        <v>0</v>
      </c>
      <c r="P272" s="5">
        <f t="shared" si="50"/>
        <v>0</v>
      </c>
      <c r="Q272" s="5">
        <f t="shared" si="50"/>
        <v>0</v>
      </c>
      <c r="R272" s="5">
        <f t="shared" si="50"/>
        <v>0</v>
      </c>
      <c r="S272" s="5">
        <f t="shared" si="50"/>
        <v>0</v>
      </c>
      <c r="T272" s="5">
        <f t="shared" si="50"/>
        <v>0</v>
      </c>
      <c r="U272" s="5">
        <f t="shared" si="50"/>
        <v>0</v>
      </c>
      <c r="V272" s="5">
        <f t="shared" si="50"/>
        <v>0</v>
      </c>
      <c r="W272" s="5">
        <f t="shared" si="50"/>
        <v>0</v>
      </c>
      <c r="X272" s="5">
        <f t="shared" si="50"/>
        <v>0</v>
      </c>
      <c r="Y272" s="5">
        <f t="shared" si="50"/>
        <v>0</v>
      </c>
      <c r="Z272" s="5">
        <f t="shared" si="50"/>
        <v>0</v>
      </c>
      <c r="AA272" s="5">
        <f t="shared" si="50"/>
        <v>0</v>
      </c>
      <c r="AB272" s="5">
        <f t="shared" si="50"/>
        <v>0</v>
      </c>
      <c r="AC272" s="5">
        <f t="shared" si="50"/>
        <v>0</v>
      </c>
      <c r="AD272" s="5">
        <f t="shared" si="50"/>
        <v>0</v>
      </c>
      <c r="AE272" s="5">
        <f t="shared" si="50"/>
        <v>0</v>
      </c>
      <c r="AF272" s="5">
        <f t="shared" si="50"/>
        <v>0</v>
      </c>
      <c r="AG272" s="5">
        <f t="shared" si="50"/>
        <v>0</v>
      </c>
      <c r="AH272" s="5">
        <f t="shared" si="50"/>
        <v>0</v>
      </c>
      <c r="AI272" s="5">
        <f t="shared" si="50"/>
        <v>0</v>
      </c>
      <c r="AJ272" s="5">
        <f t="shared" si="50"/>
        <v>0</v>
      </c>
      <c r="AK272" s="5">
        <f t="shared" si="50"/>
        <v>0</v>
      </c>
      <c r="AL272" s="5">
        <f t="shared" si="50"/>
        <v>0</v>
      </c>
      <c r="AM272" s="5">
        <f t="shared" si="50"/>
        <v>0</v>
      </c>
      <c r="AN272" s="5">
        <f t="shared" si="50"/>
        <v>0</v>
      </c>
      <c r="AO272" s="5">
        <f t="shared" si="50"/>
        <v>0</v>
      </c>
      <c r="AP272" s="5">
        <f t="shared" si="50"/>
        <v>0</v>
      </c>
      <c r="AQ272" s="5">
        <f t="shared" si="50"/>
        <v>0</v>
      </c>
      <c r="AR272" s="5">
        <f t="shared" si="50"/>
        <v>0</v>
      </c>
      <c r="AS272" s="5">
        <f t="shared" si="38"/>
        <v>0</v>
      </c>
      <c r="AT272" s="5">
        <f t="shared" si="46"/>
        <v>0</v>
      </c>
      <c r="AU272" s="5">
        <f t="shared" si="46"/>
        <v>0</v>
      </c>
      <c r="AV272" s="5">
        <f t="shared" si="46"/>
        <v>0</v>
      </c>
      <c r="AW272" s="5">
        <f t="shared" si="46"/>
        <v>0</v>
      </c>
      <c r="AX272" s="5">
        <f t="shared" si="46"/>
        <v>0</v>
      </c>
      <c r="AY272" s="5">
        <f t="shared" si="46"/>
        <v>0</v>
      </c>
      <c r="AZ272" s="5">
        <f t="shared" si="46"/>
        <v>0</v>
      </c>
      <c r="BA272" s="5">
        <f t="shared" si="46"/>
        <v>0</v>
      </c>
      <c r="BB272" s="5">
        <f t="shared" si="46"/>
        <v>0</v>
      </c>
      <c r="BC272" s="5">
        <f t="shared" si="46"/>
        <v>0</v>
      </c>
      <c r="BD272" s="5"/>
      <c r="BE272" s="5"/>
      <c r="BF272" s="5"/>
      <c r="BG272" s="5"/>
      <c r="BH272" s="5"/>
      <c r="BI272" s="5"/>
      <c r="BJ272" s="5"/>
    </row>
    <row r="273" spans="2:66" hidden="1">
      <c r="B273">
        <f t="shared" ref="B273:E277" si="51">+B148</f>
        <v>845</v>
      </c>
      <c r="C273" t="str">
        <f t="shared" si="51"/>
        <v>RECOL.LECCIÓ</v>
      </c>
      <c r="D273" t="str">
        <f t="shared" si="51"/>
        <v>Preparació per recol.lecció enciam</v>
      </c>
      <c r="E273" s="82">
        <f t="shared" si="51"/>
        <v>2500</v>
      </c>
      <c r="F273" s="5">
        <f t="shared" si="50"/>
        <v>0</v>
      </c>
      <c r="G273" s="5">
        <f t="shared" si="50"/>
        <v>0</v>
      </c>
      <c r="H273" s="5">
        <f t="shared" si="50"/>
        <v>0</v>
      </c>
      <c r="I273" s="5">
        <f t="shared" si="50"/>
        <v>0</v>
      </c>
      <c r="J273" s="5">
        <f t="shared" si="50"/>
        <v>0</v>
      </c>
      <c r="K273" s="5">
        <f t="shared" si="50"/>
        <v>0</v>
      </c>
      <c r="L273" s="5">
        <f t="shared" si="50"/>
        <v>0</v>
      </c>
      <c r="M273" s="5">
        <f t="shared" si="50"/>
        <v>0</v>
      </c>
      <c r="N273" s="5">
        <f t="shared" si="50"/>
        <v>0</v>
      </c>
      <c r="O273" s="5">
        <f t="shared" si="50"/>
        <v>0</v>
      </c>
      <c r="P273" s="5">
        <f t="shared" si="50"/>
        <v>0</v>
      </c>
      <c r="Q273" s="5">
        <f t="shared" si="50"/>
        <v>0</v>
      </c>
      <c r="R273" s="5">
        <f t="shared" si="50"/>
        <v>0</v>
      </c>
      <c r="S273" s="5">
        <f t="shared" si="50"/>
        <v>0</v>
      </c>
      <c r="T273" s="5">
        <f t="shared" si="50"/>
        <v>0</v>
      </c>
      <c r="U273" s="5">
        <f t="shared" si="50"/>
        <v>0</v>
      </c>
      <c r="V273" s="5">
        <f t="shared" si="50"/>
        <v>0</v>
      </c>
      <c r="W273" s="5">
        <f t="shared" si="50"/>
        <v>0</v>
      </c>
      <c r="X273" s="5">
        <f t="shared" si="50"/>
        <v>0</v>
      </c>
      <c r="Y273" s="5">
        <f t="shared" si="50"/>
        <v>0</v>
      </c>
      <c r="Z273" s="5">
        <f t="shared" si="50"/>
        <v>0</v>
      </c>
      <c r="AA273" s="5">
        <f t="shared" si="50"/>
        <v>0</v>
      </c>
      <c r="AB273" s="5">
        <f t="shared" si="50"/>
        <v>0</v>
      </c>
      <c r="AC273" s="5">
        <f t="shared" si="50"/>
        <v>0</v>
      </c>
      <c r="AD273" s="5">
        <f t="shared" si="50"/>
        <v>0</v>
      </c>
      <c r="AE273" s="5">
        <f t="shared" si="50"/>
        <v>0</v>
      </c>
      <c r="AF273" s="5">
        <f t="shared" si="50"/>
        <v>0</v>
      </c>
      <c r="AG273" s="5">
        <f t="shared" si="50"/>
        <v>0</v>
      </c>
      <c r="AH273" s="5">
        <f t="shared" si="50"/>
        <v>0</v>
      </c>
      <c r="AI273" s="5">
        <f t="shared" si="50"/>
        <v>0</v>
      </c>
      <c r="AJ273" s="5">
        <f t="shared" si="50"/>
        <v>0</v>
      </c>
      <c r="AK273" s="5">
        <f t="shared" si="50"/>
        <v>0</v>
      </c>
      <c r="AL273" s="5">
        <f t="shared" si="50"/>
        <v>0</v>
      </c>
      <c r="AM273" s="5">
        <f t="shared" si="50"/>
        <v>0</v>
      </c>
      <c r="AN273" s="5">
        <f t="shared" si="50"/>
        <v>0</v>
      </c>
      <c r="AO273" s="5">
        <f t="shared" si="50"/>
        <v>0</v>
      </c>
      <c r="AP273" s="5">
        <f t="shared" si="50"/>
        <v>0</v>
      </c>
      <c r="AQ273" s="5">
        <f t="shared" si="50"/>
        <v>0</v>
      </c>
      <c r="AR273" s="5">
        <f t="shared" si="50"/>
        <v>0</v>
      </c>
      <c r="AS273" s="5">
        <f t="shared" si="38"/>
        <v>0</v>
      </c>
      <c r="AT273" s="5">
        <f t="shared" si="46"/>
        <v>0</v>
      </c>
      <c r="AU273" s="5">
        <f t="shared" si="46"/>
        <v>0</v>
      </c>
      <c r="AV273" s="5">
        <f t="shared" si="46"/>
        <v>0</v>
      </c>
      <c r="AW273" s="5">
        <f t="shared" si="46"/>
        <v>0</v>
      </c>
      <c r="AX273" s="5">
        <f t="shared" si="46"/>
        <v>0</v>
      </c>
      <c r="AY273" s="5">
        <f t="shared" si="46"/>
        <v>0</v>
      </c>
      <c r="AZ273" s="5">
        <f t="shared" si="46"/>
        <v>0</v>
      </c>
      <c r="BA273" s="5">
        <f t="shared" si="46"/>
        <v>0</v>
      </c>
      <c r="BB273" s="5">
        <f t="shared" si="46"/>
        <v>0</v>
      </c>
      <c r="BC273" s="5">
        <f t="shared" si="46"/>
        <v>0</v>
      </c>
      <c r="BD273" s="5"/>
      <c r="BE273" s="5"/>
      <c r="BF273" s="5"/>
      <c r="BG273" s="5"/>
      <c r="BH273" s="5"/>
      <c r="BI273" s="5"/>
      <c r="BJ273" s="5"/>
    </row>
    <row r="274" spans="2:66" hidden="1">
      <c r="B274">
        <f t="shared" si="51"/>
        <v>855</v>
      </c>
      <c r="C274" t="str">
        <f t="shared" si="51"/>
        <v>RECOL.LECCIÓ</v>
      </c>
      <c r="D274" t="str">
        <f t="shared" si="51"/>
        <v>Preparació per recol.lecció bledes a manats</v>
      </c>
      <c r="E274" s="82">
        <f t="shared" si="51"/>
        <v>2500</v>
      </c>
      <c r="F274" s="5">
        <f t="shared" si="50"/>
        <v>0</v>
      </c>
      <c r="G274" s="5">
        <f t="shared" si="50"/>
        <v>0</v>
      </c>
      <c r="H274" s="5">
        <f t="shared" si="50"/>
        <v>0</v>
      </c>
      <c r="I274" s="5">
        <f t="shared" si="50"/>
        <v>0</v>
      </c>
      <c r="J274" s="5">
        <f t="shared" si="50"/>
        <v>0</v>
      </c>
      <c r="K274" s="5">
        <f t="shared" si="50"/>
        <v>0</v>
      </c>
      <c r="L274" s="5">
        <f t="shared" si="50"/>
        <v>0</v>
      </c>
      <c r="M274" s="5">
        <f t="shared" si="50"/>
        <v>0</v>
      </c>
      <c r="N274" s="5">
        <f t="shared" si="50"/>
        <v>0</v>
      </c>
      <c r="O274" s="5">
        <f t="shared" si="50"/>
        <v>0</v>
      </c>
      <c r="P274" s="5">
        <f t="shared" si="50"/>
        <v>0</v>
      </c>
      <c r="Q274" s="5">
        <f t="shared" si="50"/>
        <v>0</v>
      </c>
      <c r="R274" s="5">
        <f t="shared" si="50"/>
        <v>0</v>
      </c>
      <c r="S274" s="5">
        <f t="shared" si="50"/>
        <v>0</v>
      </c>
      <c r="T274" s="5">
        <f t="shared" si="50"/>
        <v>0</v>
      </c>
      <c r="U274" s="5">
        <f t="shared" si="50"/>
        <v>0</v>
      </c>
      <c r="V274" s="5">
        <f t="shared" si="50"/>
        <v>0</v>
      </c>
      <c r="W274" s="5">
        <f t="shared" si="50"/>
        <v>0</v>
      </c>
      <c r="X274" s="5">
        <f t="shared" si="50"/>
        <v>0</v>
      </c>
      <c r="Y274" s="5">
        <f t="shared" si="50"/>
        <v>0</v>
      </c>
      <c r="Z274" s="5">
        <f t="shared" si="50"/>
        <v>0</v>
      </c>
      <c r="AA274" s="5">
        <f t="shared" si="50"/>
        <v>0</v>
      </c>
      <c r="AB274" s="5">
        <f t="shared" si="50"/>
        <v>0</v>
      </c>
      <c r="AC274" s="5">
        <f t="shared" si="50"/>
        <v>0</v>
      </c>
      <c r="AD274" s="5">
        <f t="shared" si="50"/>
        <v>0</v>
      </c>
      <c r="AE274" s="5">
        <f t="shared" si="50"/>
        <v>0</v>
      </c>
      <c r="AF274" s="5">
        <f t="shared" si="50"/>
        <v>0</v>
      </c>
      <c r="AG274" s="5">
        <f t="shared" si="50"/>
        <v>0</v>
      </c>
      <c r="AH274" s="5">
        <f t="shared" si="50"/>
        <v>0</v>
      </c>
      <c r="AI274" s="5">
        <f t="shared" si="50"/>
        <v>0</v>
      </c>
      <c r="AJ274" s="5">
        <f t="shared" si="50"/>
        <v>0</v>
      </c>
      <c r="AK274" s="5">
        <f t="shared" si="50"/>
        <v>0</v>
      </c>
      <c r="AL274" s="5">
        <f t="shared" si="50"/>
        <v>0</v>
      </c>
      <c r="AM274" s="5">
        <f t="shared" si="50"/>
        <v>0</v>
      </c>
      <c r="AN274" s="5">
        <f t="shared" si="50"/>
        <v>0</v>
      </c>
      <c r="AO274" s="5">
        <f t="shared" si="50"/>
        <v>0</v>
      </c>
      <c r="AP274" s="5">
        <f t="shared" si="50"/>
        <v>0</v>
      </c>
      <c r="AQ274" s="5">
        <f t="shared" si="50"/>
        <v>0</v>
      </c>
      <c r="AR274" s="5">
        <f t="shared" si="50"/>
        <v>0</v>
      </c>
      <c r="AS274" s="5">
        <f t="shared" si="38"/>
        <v>0</v>
      </c>
      <c r="AT274" s="5">
        <f t="shared" si="46"/>
        <v>0</v>
      </c>
      <c r="AU274" s="5">
        <f t="shared" si="46"/>
        <v>0</v>
      </c>
      <c r="AV274" s="5">
        <f t="shared" si="46"/>
        <v>0</v>
      </c>
      <c r="AW274" s="5">
        <f t="shared" si="46"/>
        <v>0</v>
      </c>
      <c r="AX274" s="5">
        <f t="shared" si="46"/>
        <v>0</v>
      </c>
      <c r="AY274" s="5">
        <f t="shared" si="46"/>
        <v>0</v>
      </c>
      <c r="AZ274" s="5">
        <f t="shared" si="46"/>
        <v>0</v>
      </c>
      <c r="BA274" s="5">
        <f t="shared" si="46"/>
        <v>0</v>
      </c>
      <c r="BB274" s="5">
        <f t="shared" si="46"/>
        <v>0</v>
      </c>
      <c r="BC274" s="5">
        <f t="shared" si="46"/>
        <v>0</v>
      </c>
      <c r="BD274" s="5"/>
      <c r="BE274" s="5"/>
      <c r="BF274" s="5"/>
      <c r="BG274" s="5"/>
      <c r="BH274" s="5"/>
      <c r="BI274" s="5"/>
      <c r="BJ274" s="5"/>
    </row>
    <row r="275" spans="2:66" hidden="1">
      <c r="B275">
        <f t="shared" si="51"/>
        <v>865</v>
      </c>
      <c r="C275" t="str">
        <f t="shared" si="51"/>
        <v>RECOL.LECCIÓ</v>
      </c>
      <c r="D275" t="str">
        <f t="shared" si="51"/>
        <v>Preparació per recol.lecció bledes</v>
      </c>
      <c r="E275" s="82">
        <f t="shared" si="51"/>
        <v>2500</v>
      </c>
      <c r="F275" s="5">
        <f t="shared" si="50"/>
        <v>0</v>
      </c>
      <c r="G275" s="5">
        <f t="shared" si="50"/>
        <v>0</v>
      </c>
      <c r="H275" s="5">
        <f t="shared" si="50"/>
        <v>0</v>
      </c>
      <c r="I275" s="5">
        <f t="shared" si="50"/>
        <v>0</v>
      </c>
      <c r="J275" s="5">
        <f t="shared" si="50"/>
        <v>0</v>
      </c>
      <c r="K275" s="5">
        <f t="shared" si="50"/>
        <v>0</v>
      </c>
      <c r="L275" s="5">
        <f t="shared" si="50"/>
        <v>0</v>
      </c>
      <c r="M275" s="5">
        <f t="shared" si="50"/>
        <v>0</v>
      </c>
      <c r="N275" s="5">
        <f t="shared" si="50"/>
        <v>0</v>
      </c>
      <c r="O275" s="5">
        <f t="shared" si="50"/>
        <v>0</v>
      </c>
      <c r="P275" s="5">
        <f t="shared" si="50"/>
        <v>0</v>
      </c>
      <c r="Q275" s="5">
        <f t="shared" si="50"/>
        <v>0</v>
      </c>
      <c r="R275" s="5">
        <f t="shared" si="50"/>
        <v>0</v>
      </c>
      <c r="S275" s="5">
        <f t="shared" si="50"/>
        <v>0</v>
      </c>
      <c r="T275" s="5">
        <f t="shared" si="50"/>
        <v>0</v>
      </c>
      <c r="U275" s="5">
        <f t="shared" si="50"/>
        <v>0</v>
      </c>
      <c r="V275" s="5">
        <f t="shared" si="50"/>
        <v>0</v>
      </c>
      <c r="W275" s="5">
        <f t="shared" si="50"/>
        <v>0</v>
      </c>
      <c r="X275" s="5">
        <f t="shared" si="50"/>
        <v>0</v>
      </c>
      <c r="Y275" s="5">
        <f t="shared" si="50"/>
        <v>0</v>
      </c>
      <c r="Z275" s="5">
        <f t="shared" si="50"/>
        <v>0</v>
      </c>
      <c r="AA275" s="5">
        <f t="shared" si="50"/>
        <v>0</v>
      </c>
      <c r="AB275" s="5">
        <f t="shared" si="50"/>
        <v>0</v>
      </c>
      <c r="AC275" s="5">
        <f t="shared" si="50"/>
        <v>0</v>
      </c>
      <c r="AD275" s="5">
        <f t="shared" si="50"/>
        <v>0</v>
      </c>
      <c r="AE275" s="5">
        <f t="shared" si="50"/>
        <v>0</v>
      </c>
      <c r="AF275" s="5">
        <f t="shared" si="50"/>
        <v>0</v>
      </c>
      <c r="AG275" s="5">
        <f t="shared" si="50"/>
        <v>0</v>
      </c>
      <c r="AH275" s="5">
        <f t="shared" si="50"/>
        <v>0</v>
      </c>
      <c r="AI275" s="5">
        <f t="shared" si="50"/>
        <v>0</v>
      </c>
      <c r="AJ275" s="5">
        <f t="shared" si="50"/>
        <v>0</v>
      </c>
      <c r="AK275" s="5">
        <f t="shared" si="50"/>
        <v>0</v>
      </c>
      <c r="AL275" s="5">
        <f t="shared" si="50"/>
        <v>0</v>
      </c>
      <c r="AM275" s="5">
        <f t="shared" si="50"/>
        <v>0</v>
      </c>
      <c r="AN275" s="5">
        <f t="shared" si="50"/>
        <v>0</v>
      </c>
      <c r="AO275" s="5">
        <f t="shared" si="50"/>
        <v>0</v>
      </c>
      <c r="AP275" s="5">
        <f t="shared" si="50"/>
        <v>0</v>
      </c>
      <c r="AQ275" s="5">
        <f t="shared" si="50"/>
        <v>0</v>
      </c>
      <c r="AR275" s="5">
        <f t="shared" si="50"/>
        <v>0</v>
      </c>
      <c r="AS275" s="5">
        <f t="shared" si="38"/>
        <v>0</v>
      </c>
      <c r="AT275" s="5">
        <f t="shared" ref="AT275:BC277" si="52">IF($E$4&lt;$E275,$E$4/$E275*AT150*AT$49,AT150*AT$49)</f>
        <v>0</v>
      </c>
      <c r="AU275" s="5">
        <f t="shared" si="52"/>
        <v>0</v>
      </c>
      <c r="AV275" s="5">
        <f t="shared" si="52"/>
        <v>0</v>
      </c>
      <c r="AW275" s="5">
        <f t="shared" si="52"/>
        <v>0</v>
      </c>
      <c r="AX275" s="5">
        <f t="shared" si="52"/>
        <v>0</v>
      </c>
      <c r="AY275" s="5">
        <f t="shared" si="52"/>
        <v>0</v>
      </c>
      <c r="AZ275" s="5">
        <f t="shared" si="52"/>
        <v>0</v>
      </c>
      <c r="BA275" s="5">
        <f t="shared" si="52"/>
        <v>0</v>
      </c>
      <c r="BB275" s="5">
        <f t="shared" si="52"/>
        <v>0</v>
      </c>
      <c r="BC275" s="5">
        <f t="shared" si="52"/>
        <v>0</v>
      </c>
      <c r="BD275" s="5"/>
      <c r="BE275" s="5"/>
      <c r="BF275" s="5"/>
      <c r="BG275" s="5"/>
      <c r="BH275" s="5"/>
      <c r="BI275" s="5"/>
      <c r="BJ275" s="5"/>
    </row>
    <row r="276" spans="2:66" hidden="1">
      <c r="B276">
        <f t="shared" si="51"/>
        <v>875</v>
      </c>
      <c r="C276" t="str">
        <f t="shared" si="51"/>
        <v>RECOL.LECCIÓ</v>
      </c>
      <c r="D276" t="str">
        <f t="shared" si="51"/>
        <v>Preparació per recol.lecció tomàquet</v>
      </c>
      <c r="E276" s="82">
        <f t="shared" si="51"/>
        <v>2500</v>
      </c>
      <c r="F276" s="5">
        <f t="shared" si="50"/>
        <v>0</v>
      </c>
      <c r="G276" s="5">
        <f t="shared" si="50"/>
        <v>0</v>
      </c>
      <c r="H276" s="5">
        <f t="shared" si="50"/>
        <v>0</v>
      </c>
      <c r="I276" s="5">
        <f t="shared" si="50"/>
        <v>0</v>
      </c>
      <c r="J276" s="5">
        <f t="shared" si="50"/>
        <v>0</v>
      </c>
      <c r="K276" s="5">
        <f t="shared" si="50"/>
        <v>0</v>
      </c>
      <c r="L276" s="5">
        <f t="shared" si="50"/>
        <v>0</v>
      </c>
      <c r="M276" s="5">
        <f t="shared" si="50"/>
        <v>0</v>
      </c>
      <c r="N276" s="5">
        <f t="shared" si="50"/>
        <v>0</v>
      </c>
      <c r="O276" s="5">
        <f t="shared" si="50"/>
        <v>0</v>
      </c>
      <c r="P276" s="5">
        <f t="shared" si="50"/>
        <v>0</v>
      </c>
      <c r="Q276" s="5">
        <f t="shared" si="50"/>
        <v>0</v>
      </c>
      <c r="R276" s="5">
        <f t="shared" si="50"/>
        <v>0</v>
      </c>
      <c r="S276" s="5">
        <f t="shared" si="50"/>
        <v>0</v>
      </c>
      <c r="T276" s="5">
        <f t="shared" si="50"/>
        <v>0</v>
      </c>
      <c r="U276" s="5">
        <f t="shared" si="50"/>
        <v>0</v>
      </c>
      <c r="V276" s="5">
        <f t="shared" si="50"/>
        <v>0</v>
      </c>
      <c r="W276" s="5">
        <f t="shared" si="50"/>
        <v>0</v>
      </c>
      <c r="X276" s="5">
        <f t="shared" si="50"/>
        <v>0</v>
      </c>
      <c r="Y276" s="5">
        <f t="shared" si="50"/>
        <v>0</v>
      </c>
      <c r="Z276" s="5">
        <f t="shared" si="50"/>
        <v>0</v>
      </c>
      <c r="AA276" s="5">
        <f t="shared" ref="F276:AR277" si="53">IF($E$4&lt;$E276,$E$4/$E276*AA151*AA$49,AA151*AA$49)</f>
        <v>0</v>
      </c>
      <c r="AB276" s="5">
        <f t="shared" si="53"/>
        <v>0</v>
      </c>
      <c r="AC276" s="5">
        <f t="shared" si="53"/>
        <v>0</v>
      </c>
      <c r="AD276" s="5">
        <f t="shared" si="53"/>
        <v>0</v>
      </c>
      <c r="AE276" s="5">
        <f t="shared" si="53"/>
        <v>0</v>
      </c>
      <c r="AF276" s="5">
        <f t="shared" si="53"/>
        <v>0</v>
      </c>
      <c r="AG276" s="5">
        <f t="shared" si="53"/>
        <v>0</v>
      </c>
      <c r="AH276" s="5">
        <f t="shared" si="53"/>
        <v>0</v>
      </c>
      <c r="AI276" s="5">
        <f t="shared" si="53"/>
        <v>0</v>
      </c>
      <c r="AJ276" s="5">
        <f t="shared" si="53"/>
        <v>0</v>
      </c>
      <c r="AK276" s="5">
        <f t="shared" si="53"/>
        <v>0</v>
      </c>
      <c r="AL276" s="5">
        <f t="shared" si="53"/>
        <v>0</v>
      </c>
      <c r="AM276" s="5">
        <f t="shared" si="53"/>
        <v>0</v>
      </c>
      <c r="AN276" s="5">
        <f t="shared" si="53"/>
        <v>0</v>
      </c>
      <c r="AO276" s="5">
        <f t="shared" si="53"/>
        <v>0</v>
      </c>
      <c r="AP276" s="5">
        <f t="shared" si="53"/>
        <v>0</v>
      </c>
      <c r="AQ276" s="5">
        <f t="shared" si="53"/>
        <v>0</v>
      </c>
      <c r="AR276" s="5">
        <f t="shared" si="53"/>
        <v>0</v>
      </c>
      <c r="AS276" s="5">
        <f t="shared" si="38"/>
        <v>0</v>
      </c>
      <c r="AT276" s="5">
        <f t="shared" si="52"/>
        <v>0</v>
      </c>
      <c r="AU276" s="5">
        <f t="shared" si="52"/>
        <v>0</v>
      </c>
      <c r="AV276" s="5">
        <f t="shared" si="52"/>
        <v>0</v>
      </c>
      <c r="AW276" s="5">
        <f t="shared" si="52"/>
        <v>0</v>
      </c>
      <c r="AX276" s="5">
        <f t="shared" si="52"/>
        <v>0</v>
      </c>
      <c r="AY276" s="5">
        <f t="shared" si="52"/>
        <v>0</v>
      </c>
      <c r="AZ276" s="5">
        <f t="shared" si="52"/>
        <v>0</v>
      </c>
      <c r="BA276" s="5">
        <f t="shared" si="52"/>
        <v>0</v>
      </c>
      <c r="BB276" s="5">
        <f t="shared" si="52"/>
        <v>0</v>
      </c>
      <c r="BC276" s="5">
        <f t="shared" si="52"/>
        <v>0</v>
      </c>
      <c r="BD276" s="5"/>
      <c r="BE276" s="5"/>
      <c r="BF276" s="5"/>
      <c r="BG276" s="5"/>
      <c r="BH276" s="5"/>
      <c r="BI276" s="5"/>
      <c r="BJ276" s="5"/>
    </row>
    <row r="277" spans="2:66" hidden="1">
      <c r="B277">
        <f t="shared" si="51"/>
        <v>885</v>
      </c>
      <c r="C277" t="str">
        <f t="shared" si="51"/>
        <v>RECOL.LECCIÓ</v>
      </c>
      <c r="D277" t="str">
        <f t="shared" si="51"/>
        <v>Preparació per recol.lecció carbassa</v>
      </c>
      <c r="E277" s="82">
        <f t="shared" si="51"/>
        <v>2500</v>
      </c>
      <c r="F277" s="5">
        <f t="shared" si="53"/>
        <v>0</v>
      </c>
      <c r="G277" s="5">
        <f t="shared" si="53"/>
        <v>0</v>
      </c>
      <c r="H277" s="5">
        <f t="shared" si="53"/>
        <v>0</v>
      </c>
      <c r="I277" s="5">
        <f t="shared" si="53"/>
        <v>0</v>
      </c>
      <c r="J277" s="5">
        <f t="shared" si="53"/>
        <v>0</v>
      </c>
      <c r="K277" s="5">
        <f t="shared" si="53"/>
        <v>0</v>
      </c>
      <c r="L277" s="5">
        <f t="shared" si="53"/>
        <v>0</v>
      </c>
      <c r="M277" s="5">
        <f t="shared" si="53"/>
        <v>0</v>
      </c>
      <c r="N277" s="5">
        <f t="shared" si="53"/>
        <v>0</v>
      </c>
      <c r="O277" s="5">
        <f t="shared" si="53"/>
        <v>0</v>
      </c>
      <c r="P277" s="5">
        <f t="shared" si="53"/>
        <v>0</v>
      </c>
      <c r="Q277" s="5">
        <f t="shared" si="53"/>
        <v>0</v>
      </c>
      <c r="R277" s="5">
        <f t="shared" si="53"/>
        <v>0</v>
      </c>
      <c r="S277" s="5">
        <f t="shared" si="53"/>
        <v>0</v>
      </c>
      <c r="T277" s="5">
        <f t="shared" si="53"/>
        <v>0</v>
      </c>
      <c r="U277" s="5">
        <f t="shared" si="53"/>
        <v>0</v>
      </c>
      <c r="V277" s="5">
        <f t="shared" si="53"/>
        <v>0</v>
      </c>
      <c r="W277" s="5">
        <f t="shared" si="53"/>
        <v>0</v>
      </c>
      <c r="X277" s="5">
        <f t="shared" si="53"/>
        <v>0</v>
      </c>
      <c r="Y277" s="5">
        <f t="shared" si="53"/>
        <v>0</v>
      </c>
      <c r="Z277" s="5">
        <f t="shared" si="53"/>
        <v>0</v>
      </c>
      <c r="AA277" s="5">
        <f t="shared" si="53"/>
        <v>0</v>
      </c>
      <c r="AB277" s="5">
        <f t="shared" si="53"/>
        <v>0</v>
      </c>
      <c r="AC277" s="5">
        <f t="shared" si="53"/>
        <v>0</v>
      </c>
      <c r="AD277" s="5">
        <f t="shared" si="53"/>
        <v>0</v>
      </c>
      <c r="AE277" s="5">
        <f t="shared" si="53"/>
        <v>0</v>
      </c>
      <c r="AF277" s="5">
        <f t="shared" si="53"/>
        <v>0</v>
      </c>
      <c r="AG277" s="5">
        <f t="shared" si="53"/>
        <v>0</v>
      </c>
      <c r="AH277" s="5">
        <f t="shared" si="53"/>
        <v>0</v>
      </c>
      <c r="AI277" s="5">
        <f t="shared" si="53"/>
        <v>0</v>
      </c>
      <c r="AJ277" s="5">
        <f t="shared" si="53"/>
        <v>0</v>
      </c>
      <c r="AK277" s="5">
        <f t="shared" si="53"/>
        <v>0</v>
      </c>
      <c r="AL277" s="5">
        <f t="shared" si="53"/>
        <v>0</v>
      </c>
      <c r="AM277" s="5">
        <f t="shared" si="53"/>
        <v>0</v>
      </c>
      <c r="AN277" s="5">
        <f t="shared" si="53"/>
        <v>0</v>
      </c>
      <c r="AO277" s="5">
        <f t="shared" si="53"/>
        <v>0</v>
      </c>
      <c r="AP277" s="5">
        <f t="shared" si="53"/>
        <v>0</v>
      </c>
      <c r="AQ277" s="5">
        <f t="shared" si="53"/>
        <v>0</v>
      </c>
      <c r="AR277" s="5">
        <f t="shared" si="53"/>
        <v>0</v>
      </c>
      <c r="AS277" s="5">
        <f t="shared" si="38"/>
        <v>0</v>
      </c>
      <c r="AT277" s="5">
        <f t="shared" si="52"/>
        <v>0</v>
      </c>
      <c r="AU277" s="5">
        <f t="shared" si="52"/>
        <v>0</v>
      </c>
      <c r="AV277" s="5">
        <f t="shared" si="52"/>
        <v>0</v>
      </c>
      <c r="AW277" s="5">
        <f t="shared" si="52"/>
        <v>0</v>
      </c>
      <c r="AX277" s="5">
        <f t="shared" si="52"/>
        <v>0</v>
      </c>
      <c r="AY277" s="5">
        <f t="shared" si="52"/>
        <v>0</v>
      </c>
      <c r="AZ277" s="5">
        <f t="shared" si="52"/>
        <v>0</v>
      </c>
      <c r="BA277" s="5">
        <f t="shared" si="52"/>
        <v>0</v>
      </c>
      <c r="BB277" s="5">
        <f t="shared" si="52"/>
        <v>0</v>
      </c>
      <c r="BC277" s="5">
        <f t="shared" si="52"/>
        <v>0</v>
      </c>
      <c r="BD277" s="5"/>
      <c r="BE277" s="5"/>
      <c r="BF277" s="5"/>
      <c r="BG277" s="5"/>
      <c r="BH277" s="5"/>
      <c r="BI277" s="5"/>
      <c r="BJ277" s="5"/>
    </row>
    <row r="278" spans="2:66" hidden="1"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  <c r="BA278" s="5"/>
      <c r="BB278" s="5"/>
      <c r="BC278" s="5"/>
      <c r="BD278" s="5"/>
      <c r="BE278" s="5"/>
      <c r="BF278" s="5"/>
      <c r="BG278" s="5"/>
      <c r="BH278" s="5"/>
      <c r="BI278" s="5"/>
      <c r="BJ278" s="5"/>
    </row>
    <row r="279" spans="2:66" hidden="1"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  <c r="BA279" s="5"/>
      <c r="BB279" s="5"/>
      <c r="BC279" s="5"/>
      <c r="BD279" s="5"/>
      <c r="BE279" s="5"/>
      <c r="BF279" s="5"/>
      <c r="BG279" s="5"/>
      <c r="BH279" s="5"/>
      <c r="BI279" s="5"/>
      <c r="BJ279" s="5"/>
    </row>
    <row r="280" spans="2:66" hidden="1">
      <c r="D280" s="3">
        <v>0</v>
      </c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  <c r="BA280" s="5"/>
      <c r="BB280" s="5"/>
      <c r="BC280" s="5"/>
      <c r="BD280" s="5"/>
      <c r="BE280" s="5"/>
      <c r="BF280" s="5"/>
      <c r="BG280" s="5"/>
      <c r="BH280" s="5"/>
      <c r="BI280" s="5"/>
      <c r="BJ280" s="5"/>
    </row>
    <row r="281" spans="2:66" hidden="1"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  <c r="BA281" s="5"/>
      <c r="BB281" s="5"/>
      <c r="BC281" s="5"/>
      <c r="BD281" s="5"/>
      <c r="BE281" s="5"/>
      <c r="BF281" s="5"/>
      <c r="BG281" s="5"/>
      <c r="BH281" s="5"/>
      <c r="BI281" s="5"/>
      <c r="BJ281" s="5"/>
    </row>
    <row r="282" spans="2:66" hidden="1"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  <c r="BA282" s="5"/>
      <c r="BB282" s="5"/>
      <c r="BC282" s="5"/>
      <c r="BD282" s="5"/>
      <c r="BE282" s="5"/>
      <c r="BF282" s="5"/>
      <c r="BG282" s="5"/>
      <c r="BH282" s="5"/>
      <c r="BI282" s="5"/>
      <c r="BJ282" s="5"/>
    </row>
    <row r="283" spans="2:66" hidden="1"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  <c r="BA283" s="5"/>
      <c r="BB283" s="5"/>
      <c r="BC283" s="5"/>
      <c r="BD283" s="5"/>
      <c r="BE283" s="5"/>
      <c r="BF283" s="5"/>
      <c r="BG283" s="5"/>
      <c r="BH283" s="5"/>
      <c r="BI283" s="5"/>
      <c r="BJ283" s="5"/>
    </row>
    <row r="284" spans="2:66" hidden="1"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  <c r="BA284" s="5"/>
      <c r="BB284" s="5"/>
      <c r="BC284" s="5"/>
      <c r="BD284" s="5"/>
      <c r="BE284" s="5"/>
      <c r="BF284" s="5"/>
      <c r="BG284" s="5"/>
      <c r="BH284" s="5"/>
      <c r="BI284" s="5"/>
      <c r="BJ284" s="5"/>
    </row>
    <row r="285" spans="2:66" ht="38.25" hidden="1">
      <c r="D285" s="3" t="s">
        <v>118</v>
      </c>
      <c r="F285" s="83" t="str">
        <f t="shared" ref="F285:BC285" si="54">+F50</f>
        <v>Persona no qualificada (h)</v>
      </c>
      <c r="G285" s="83" t="str">
        <f t="shared" si="54"/>
        <v>Tractor incloent tractorista (h)</v>
      </c>
      <c r="H285" s="83" t="str">
        <f t="shared" si="54"/>
        <v>Motocultor (h)</v>
      </c>
      <c r="I285" s="83" t="str">
        <f t="shared" si="54"/>
        <v>Persona qualificada (h)</v>
      </c>
      <c r="J285" s="83" t="str">
        <f t="shared" si="54"/>
        <v>Subsolador (h)</v>
      </c>
      <c r="K285" s="83" t="str">
        <f t="shared" si="54"/>
        <v>Fresadora (h)</v>
      </c>
      <c r="L285" s="83" t="str">
        <f t="shared" si="54"/>
        <v>Discos (h)</v>
      </c>
      <c r="M285" s="83" t="str">
        <f t="shared" si="54"/>
        <v>Estripadora (h)</v>
      </c>
      <c r="N285" s="83" t="str">
        <f t="shared" si="54"/>
        <v>Remolc (h)</v>
      </c>
      <c r="O285" s="83" t="str">
        <f t="shared" si="54"/>
        <v>Pala (h)</v>
      </c>
      <c r="P285" s="83" t="str">
        <f t="shared" si="54"/>
        <v>Compost (kg)</v>
      </c>
      <c r="Q285" s="83" t="str">
        <f t="shared" si="54"/>
        <v>Solcador de 3 solcs (h)</v>
      </c>
      <c r="R285" s="83" t="str">
        <f t="shared" si="54"/>
        <v>Planter col (u)</v>
      </c>
      <c r="S285" s="83" t="str">
        <f t="shared" si="54"/>
        <v>Ceballots calçots (kg)</v>
      </c>
      <c r="T285" s="83" t="str">
        <f t="shared" si="54"/>
        <v>Planter enciam (u)</v>
      </c>
      <c r="U285" s="83" t="str">
        <f t="shared" si="54"/>
        <v>Planter bleda (u)</v>
      </c>
      <c r="V285" s="83" t="str">
        <f t="shared" si="54"/>
        <v>Planter tomàquet (u)</v>
      </c>
      <c r="W285" s="83" t="str">
        <f t="shared" si="54"/>
        <v>Planter carbassa (u)</v>
      </c>
      <c r="X285" s="83" t="str">
        <f t="shared" si="54"/>
        <v>Llavor carbassa (u)</v>
      </c>
      <c r="Y285" s="83" t="str">
        <f t="shared" si="54"/>
        <v>Plantador (h)</v>
      </c>
      <c r="Z285" s="83" t="str">
        <f t="shared" si="54"/>
        <v>Furgoneta (h)</v>
      </c>
      <c r="AA285" s="83" t="str">
        <f t="shared" si="54"/>
        <v>Bicicleta de sembrar (h)</v>
      </c>
      <c r="AB285" s="83" t="str">
        <f t="shared" si="54"/>
        <v xml:space="preserve">cinta de reg (m) </v>
      </c>
      <c r="AC285" s="83" t="str">
        <f t="shared" si="54"/>
        <v>reg aspersió: tub,… (m)</v>
      </c>
      <c r="AD285" s="83" t="str">
        <f t="shared" si="54"/>
        <v>reg (L)</v>
      </c>
      <c r="AE285" s="83" t="str">
        <f t="shared" si="54"/>
        <v>Braços tractor (h)</v>
      </c>
      <c r="AF285" s="83" t="str">
        <f t="shared" si="54"/>
        <v>Bota (h)</v>
      </c>
      <c r="AG285" s="83" t="str">
        <f t="shared" si="54"/>
        <v>Bacillus thuringiensis (kg)</v>
      </c>
      <c r="AH285" s="83" t="str">
        <f t="shared" si="54"/>
        <v>Retenol (L)</v>
      </c>
      <c r="AI285" s="83" t="str">
        <f t="shared" si="54"/>
        <v>Purí d'ortiga (L)</v>
      </c>
      <c r="AJ285" s="83" t="str">
        <f t="shared" si="54"/>
        <v>Hidròxid de coure (kg)</v>
      </c>
      <c r="AK285" s="83" t="str">
        <f t="shared" si="54"/>
        <v>Ferramol per llimacs (kg)</v>
      </c>
      <c r="AL285" s="83" t="str">
        <f t="shared" si="54"/>
        <v>Sofre (kg)</v>
      </c>
      <c r="AM285" s="83" t="str">
        <f t="shared" si="54"/>
        <v>Oli de nim (L)</v>
      </c>
      <c r="AN285" s="83" t="str">
        <f t="shared" si="54"/>
        <v>Tallant (h)</v>
      </c>
      <c r="AO285" s="83" t="str">
        <f t="shared" si="54"/>
        <v>Plàstic (m2)</v>
      </c>
      <c r="AP285" s="83" t="str">
        <f t="shared" si="54"/>
        <v>Canyes (u)</v>
      </c>
      <c r="AQ285" s="83" t="str">
        <f t="shared" si="54"/>
        <v>Cost mensual terreny (m2)</v>
      </c>
      <c r="AR285" s="83" t="str">
        <f t="shared" si="54"/>
        <v>Caixes (u)</v>
      </c>
      <c r="AS285" s="83">
        <f t="shared" si="54"/>
        <v>0</v>
      </c>
      <c r="AT285" s="83" t="str">
        <f t="shared" si="54"/>
        <v>Collita (kg)</v>
      </c>
      <c r="AU285" s="83" t="str">
        <f t="shared" si="54"/>
        <v>Collita (u)</v>
      </c>
      <c r="AV285" s="83" t="str">
        <f t="shared" si="54"/>
        <v xml:space="preserve">Collita col (u) </v>
      </c>
      <c r="AW285" s="83" t="str">
        <f t="shared" si="54"/>
        <v>Collita bròcoli (kg)</v>
      </c>
      <c r="AX285" s="83" t="str">
        <f t="shared" si="54"/>
        <v xml:space="preserve">Collita calçot (u) </v>
      </c>
      <c r="AY285" s="83" t="str">
        <f t="shared" si="54"/>
        <v xml:space="preserve">Collita enciam (u) </v>
      </c>
      <c r="AZ285" s="83" t="str">
        <f t="shared" si="54"/>
        <v xml:space="preserve">Collita bledes a manats (u) </v>
      </c>
      <c r="BA285" s="83" t="str">
        <f t="shared" si="54"/>
        <v>Collita bledes (kg)</v>
      </c>
      <c r="BB285" s="83" t="str">
        <f t="shared" si="54"/>
        <v>Collita tomàquet (kg)</v>
      </c>
      <c r="BC285" s="83" t="str">
        <f t="shared" si="54"/>
        <v>Collita carbassa (kg)</v>
      </c>
      <c r="BD285" s="83"/>
      <c r="BE285" s="83"/>
      <c r="BF285" s="83"/>
      <c r="BG285" s="83"/>
      <c r="BH285" s="83"/>
      <c r="BI285" s="83"/>
      <c r="BJ285" s="83"/>
      <c r="BK285" s="83"/>
      <c r="BL285" s="83"/>
      <c r="BM285" s="83"/>
      <c r="BN285" s="83"/>
    </row>
    <row r="286" spans="2:66" hidden="1">
      <c r="B286">
        <f>+B51</f>
        <v>110</v>
      </c>
      <c r="C286" t="str">
        <f t="shared" ref="C286:E286" si="55">+C51</f>
        <v>PREPARACIÓ DEL SÒL</v>
      </c>
      <c r="D286" t="str">
        <f t="shared" si="55"/>
        <v>Desbrossat amb discos</v>
      </c>
      <c r="E286" s="82">
        <f t="shared" si="55"/>
        <v>2500</v>
      </c>
      <c r="F286" s="84">
        <f>+F51*$E$4/$E286</f>
        <v>0</v>
      </c>
      <c r="G286" s="84">
        <f t="shared" ref="G286:AR301" si="56">+G51*$E$4/$E286</f>
        <v>0</v>
      </c>
      <c r="H286" s="84">
        <f t="shared" si="56"/>
        <v>0</v>
      </c>
      <c r="I286" s="84">
        <f t="shared" si="56"/>
        <v>0</v>
      </c>
      <c r="J286" s="84">
        <f t="shared" si="56"/>
        <v>0</v>
      </c>
      <c r="K286" s="84">
        <f t="shared" si="56"/>
        <v>0</v>
      </c>
      <c r="L286" s="84">
        <f t="shared" si="56"/>
        <v>0</v>
      </c>
      <c r="M286" s="84">
        <f t="shared" si="56"/>
        <v>0</v>
      </c>
      <c r="N286" s="84">
        <f t="shared" si="56"/>
        <v>0</v>
      </c>
      <c r="O286" s="84">
        <f t="shared" si="56"/>
        <v>0</v>
      </c>
      <c r="P286" s="84">
        <f t="shared" si="56"/>
        <v>0</v>
      </c>
      <c r="Q286" s="84">
        <f t="shared" si="56"/>
        <v>0</v>
      </c>
      <c r="R286" s="84">
        <f t="shared" si="56"/>
        <v>0</v>
      </c>
      <c r="S286" s="84">
        <f t="shared" si="56"/>
        <v>0</v>
      </c>
      <c r="T286" s="84">
        <f t="shared" si="56"/>
        <v>0</v>
      </c>
      <c r="U286" s="84">
        <f t="shared" si="56"/>
        <v>0</v>
      </c>
      <c r="V286" s="84">
        <f t="shared" si="56"/>
        <v>0</v>
      </c>
      <c r="W286" s="84">
        <f t="shared" si="56"/>
        <v>0</v>
      </c>
      <c r="X286" s="84">
        <f t="shared" si="56"/>
        <v>0</v>
      </c>
      <c r="Y286" s="84">
        <f t="shared" si="56"/>
        <v>0</v>
      </c>
      <c r="Z286" s="84">
        <f t="shared" si="56"/>
        <v>0</v>
      </c>
      <c r="AA286" s="84">
        <f t="shared" si="56"/>
        <v>0</v>
      </c>
      <c r="AB286" s="84">
        <f t="shared" si="56"/>
        <v>0</v>
      </c>
      <c r="AC286" s="84">
        <f t="shared" si="56"/>
        <v>0</v>
      </c>
      <c r="AD286" s="84">
        <f t="shared" si="56"/>
        <v>0</v>
      </c>
      <c r="AE286" s="84">
        <f t="shared" si="56"/>
        <v>0</v>
      </c>
      <c r="AF286" s="84">
        <f t="shared" si="56"/>
        <v>0</v>
      </c>
      <c r="AG286" s="84">
        <f t="shared" si="56"/>
        <v>0</v>
      </c>
      <c r="AH286" s="84">
        <f t="shared" si="56"/>
        <v>0</v>
      </c>
      <c r="AI286" s="84">
        <f t="shared" si="56"/>
        <v>0</v>
      </c>
      <c r="AJ286" s="84">
        <f t="shared" si="56"/>
        <v>0</v>
      </c>
      <c r="AK286" s="84">
        <f t="shared" si="56"/>
        <v>0</v>
      </c>
      <c r="AL286" s="84">
        <f t="shared" si="56"/>
        <v>0</v>
      </c>
      <c r="AM286" s="84">
        <f t="shared" si="56"/>
        <v>0</v>
      </c>
      <c r="AN286" s="84">
        <f t="shared" si="56"/>
        <v>0</v>
      </c>
      <c r="AO286" s="84">
        <f t="shared" si="56"/>
        <v>0</v>
      </c>
      <c r="AP286" s="84">
        <f t="shared" si="56"/>
        <v>0</v>
      </c>
      <c r="AQ286" s="84">
        <f t="shared" si="56"/>
        <v>0</v>
      </c>
      <c r="AR286" s="84">
        <f t="shared" si="56"/>
        <v>0</v>
      </c>
      <c r="AS286" s="5"/>
      <c r="AT286" s="84">
        <f t="shared" ref="AT286:BC301" si="57">+AT51*$E$4/$E286</f>
        <v>0</v>
      </c>
      <c r="AU286" s="84">
        <f t="shared" si="57"/>
        <v>0</v>
      </c>
      <c r="AV286" s="84">
        <f t="shared" si="57"/>
        <v>0</v>
      </c>
      <c r="AW286" s="84">
        <f t="shared" si="57"/>
        <v>0</v>
      </c>
      <c r="AX286" s="84">
        <f t="shared" si="57"/>
        <v>0</v>
      </c>
      <c r="AY286" s="84">
        <f t="shared" si="57"/>
        <v>0</v>
      </c>
      <c r="AZ286" s="84">
        <f t="shared" si="57"/>
        <v>0</v>
      </c>
      <c r="BA286" s="84">
        <f t="shared" si="57"/>
        <v>0</v>
      </c>
      <c r="BB286" s="84">
        <f t="shared" si="57"/>
        <v>0</v>
      </c>
      <c r="BC286" s="84">
        <f t="shared" si="57"/>
        <v>0</v>
      </c>
      <c r="BD286" s="5"/>
      <c r="BE286" s="5"/>
      <c r="BF286" s="5"/>
      <c r="BG286" s="5"/>
      <c r="BH286" s="5"/>
      <c r="BI286" s="5"/>
      <c r="BJ286" s="5"/>
    </row>
    <row r="287" spans="2:66" hidden="1">
      <c r="B287">
        <f t="shared" ref="B287:E302" si="58">+B52</f>
        <v>120</v>
      </c>
      <c r="C287" t="str">
        <f t="shared" si="58"/>
        <v>PREPARACIÓ DEL SÒL</v>
      </c>
      <c r="D287" t="str">
        <f t="shared" si="58"/>
        <v>Desbrossat amb desbrossadora</v>
      </c>
      <c r="E287" s="82">
        <f t="shared" si="58"/>
        <v>2500</v>
      </c>
      <c r="F287" s="84">
        <f t="shared" ref="F287:AR293" si="59">+F52*$E$4/$E287</f>
        <v>0</v>
      </c>
      <c r="G287" s="84">
        <f t="shared" si="59"/>
        <v>0</v>
      </c>
      <c r="H287" s="84">
        <f t="shared" si="59"/>
        <v>0</v>
      </c>
      <c r="I287" s="84">
        <f t="shared" si="59"/>
        <v>0</v>
      </c>
      <c r="J287" s="84">
        <f t="shared" si="59"/>
        <v>0</v>
      </c>
      <c r="K287" s="84">
        <f t="shared" si="59"/>
        <v>0</v>
      </c>
      <c r="L287" s="84">
        <f t="shared" si="59"/>
        <v>0</v>
      </c>
      <c r="M287" s="84">
        <f t="shared" si="59"/>
        <v>0</v>
      </c>
      <c r="N287" s="84">
        <f t="shared" si="59"/>
        <v>0</v>
      </c>
      <c r="O287" s="84">
        <f t="shared" si="59"/>
        <v>0</v>
      </c>
      <c r="P287" s="84">
        <f t="shared" si="59"/>
        <v>0</v>
      </c>
      <c r="Q287" s="84">
        <f t="shared" si="59"/>
        <v>0</v>
      </c>
      <c r="R287" s="84">
        <f t="shared" si="59"/>
        <v>0</v>
      </c>
      <c r="S287" s="84">
        <f t="shared" si="59"/>
        <v>0</v>
      </c>
      <c r="T287" s="84">
        <f t="shared" si="59"/>
        <v>0</v>
      </c>
      <c r="U287" s="84">
        <f t="shared" si="59"/>
        <v>0</v>
      </c>
      <c r="V287" s="84">
        <f t="shared" si="59"/>
        <v>0</v>
      </c>
      <c r="W287" s="84">
        <f t="shared" si="59"/>
        <v>0</v>
      </c>
      <c r="X287" s="84">
        <f t="shared" si="59"/>
        <v>0</v>
      </c>
      <c r="Y287" s="84">
        <f t="shared" si="59"/>
        <v>0</v>
      </c>
      <c r="Z287" s="84">
        <f t="shared" si="59"/>
        <v>0</v>
      </c>
      <c r="AA287" s="84">
        <f t="shared" si="59"/>
        <v>0</v>
      </c>
      <c r="AB287" s="84">
        <f t="shared" si="59"/>
        <v>0</v>
      </c>
      <c r="AC287" s="84">
        <f t="shared" si="59"/>
        <v>0</v>
      </c>
      <c r="AD287" s="84">
        <f t="shared" si="59"/>
        <v>0</v>
      </c>
      <c r="AE287" s="84">
        <f t="shared" si="59"/>
        <v>0</v>
      </c>
      <c r="AF287" s="84">
        <f t="shared" si="59"/>
        <v>0</v>
      </c>
      <c r="AG287" s="84">
        <f t="shared" si="59"/>
        <v>0</v>
      </c>
      <c r="AH287" s="84">
        <f t="shared" si="59"/>
        <v>0</v>
      </c>
      <c r="AI287" s="84">
        <f t="shared" si="59"/>
        <v>0</v>
      </c>
      <c r="AJ287" s="84">
        <f t="shared" si="59"/>
        <v>0</v>
      </c>
      <c r="AK287" s="84">
        <f t="shared" si="59"/>
        <v>0</v>
      </c>
      <c r="AL287" s="84">
        <f t="shared" si="59"/>
        <v>0</v>
      </c>
      <c r="AM287" s="84">
        <f t="shared" si="59"/>
        <v>0</v>
      </c>
      <c r="AN287" s="84">
        <f t="shared" si="59"/>
        <v>0</v>
      </c>
      <c r="AO287" s="84">
        <f t="shared" si="59"/>
        <v>0</v>
      </c>
      <c r="AP287" s="84">
        <f t="shared" si="59"/>
        <v>0</v>
      </c>
      <c r="AQ287" s="84">
        <f t="shared" si="56"/>
        <v>0</v>
      </c>
      <c r="AR287" s="84">
        <f t="shared" si="59"/>
        <v>0</v>
      </c>
      <c r="AS287" s="5"/>
      <c r="AT287" s="84">
        <f t="shared" si="57"/>
        <v>0</v>
      </c>
      <c r="AU287" s="84">
        <f t="shared" si="57"/>
        <v>0</v>
      </c>
      <c r="AV287" s="84">
        <f t="shared" si="57"/>
        <v>0</v>
      </c>
      <c r="AW287" s="84">
        <f t="shared" si="57"/>
        <v>0</v>
      </c>
      <c r="AX287" s="84">
        <f t="shared" si="57"/>
        <v>0</v>
      </c>
      <c r="AY287" s="84">
        <f t="shared" si="57"/>
        <v>0</v>
      </c>
      <c r="AZ287" s="84">
        <f t="shared" si="57"/>
        <v>0</v>
      </c>
      <c r="BA287" s="84">
        <f t="shared" si="57"/>
        <v>0</v>
      </c>
      <c r="BB287" s="84">
        <f t="shared" si="57"/>
        <v>0</v>
      </c>
      <c r="BC287" s="84">
        <f t="shared" si="57"/>
        <v>0</v>
      </c>
      <c r="BD287" s="5"/>
      <c r="BE287" s="5"/>
      <c r="BF287" s="5"/>
      <c r="BG287" s="5"/>
      <c r="BH287" s="5"/>
      <c r="BI287" s="5"/>
      <c r="BJ287" s="5"/>
    </row>
    <row r="288" spans="2:66" hidden="1">
      <c r="B288">
        <f t="shared" si="58"/>
        <v>130</v>
      </c>
      <c r="C288" t="str">
        <f t="shared" si="58"/>
        <v>PREPARACIÓ DEL SÒL</v>
      </c>
      <c r="D288" t="str">
        <f t="shared" si="58"/>
        <v>Subsolat</v>
      </c>
      <c r="E288" s="82">
        <f t="shared" si="58"/>
        <v>2500</v>
      </c>
      <c r="F288" s="84">
        <f t="shared" si="59"/>
        <v>0</v>
      </c>
      <c r="G288" s="84">
        <f t="shared" si="59"/>
        <v>0</v>
      </c>
      <c r="H288" s="84">
        <f t="shared" si="59"/>
        <v>0</v>
      </c>
      <c r="I288" s="84">
        <f t="shared" si="59"/>
        <v>0</v>
      </c>
      <c r="J288" s="84">
        <f t="shared" si="59"/>
        <v>0</v>
      </c>
      <c r="K288" s="84">
        <f t="shared" si="59"/>
        <v>0</v>
      </c>
      <c r="L288" s="84">
        <f t="shared" si="59"/>
        <v>0</v>
      </c>
      <c r="M288" s="84">
        <f t="shared" si="59"/>
        <v>0</v>
      </c>
      <c r="N288" s="84">
        <f t="shared" si="59"/>
        <v>0</v>
      </c>
      <c r="O288" s="84">
        <f t="shared" si="59"/>
        <v>0</v>
      </c>
      <c r="P288" s="84">
        <f t="shared" si="59"/>
        <v>0</v>
      </c>
      <c r="Q288" s="84">
        <f t="shared" si="59"/>
        <v>0</v>
      </c>
      <c r="R288" s="84">
        <f t="shared" si="59"/>
        <v>0</v>
      </c>
      <c r="S288" s="84">
        <f t="shared" si="59"/>
        <v>0</v>
      </c>
      <c r="T288" s="84">
        <f t="shared" si="59"/>
        <v>0</v>
      </c>
      <c r="U288" s="84">
        <f t="shared" si="59"/>
        <v>0</v>
      </c>
      <c r="V288" s="84">
        <f t="shared" si="59"/>
        <v>0</v>
      </c>
      <c r="W288" s="84">
        <f t="shared" si="59"/>
        <v>0</v>
      </c>
      <c r="X288" s="84">
        <f t="shared" si="59"/>
        <v>0</v>
      </c>
      <c r="Y288" s="84">
        <f t="shared" si="59"/>
        <v>0</v>
      </c>
      <c r="Z288" s="84">
        <f t="shared" si="59"/>
        <v>0</v>
      </c>
      <c r="AA288" s="84">
        <f t="shared" si="59"/>
        <v>0</v>
      </c>
      <c r="AB288" s="84">
        <f t="shared" si="59"/>
        <v>0</v>
      </c>
      <c r="AC288" s="84">
        <f t="shared" si="59"/>
        <v>0</v>
      </c>
      <c r="AD288" s="84">
        <f t="shared" si="59"/>
        <v>0</v>
      </c>
      <c r="AE288" s="84">
        <f t="shared" si="59"/>
        <v>0</v>
      </c>
      <c r="AF288" s="84">
        <f t="shared" si="59"/>
        <v>0</v>
      </c>
      <c r="AG288" s="84">
        <f t="shared" si="59"/>
        <v>0</v>
      </c>
      <c r="AH288" s="84">
        <f t="shared" si="59"/>
        <v>0</v>
      </c>
      <c r="AI288" s="84">
        <f t="shared" si="59"/>
        <v>0</v>
      </c>
      <c r="AJ288" s="84">
        <f t="shared" si="59"/>
        <v>0</v>
      </c>
      <c r="AK288" s="84">
        <f t="shared" si="59"/>
        <v>0</v>
      </c>
      <c r="AL288" s="84">
        <f t="shared" si="59"/>
        <v>0</v>
      </c>
      <c r="AM288" s="84">
        <f t="shared" si="59"/>
        <v>0</v>
      </c>
      <c r="AN288" s="84">
        <f t="shared" si="59"/>
        <v>0</v>
      </c>
      <c r="AO288" s="84">
        <f t="shared" si="59"/>
        <v>0</v>
      </c>
      <c r="AP288" s="84">
        <f t="shared" si="59"/>
        <v>0</v>
      </c>
      <c r="AQ288" s="84">
        <f t="shared" si="56"/>
        <v>0</v>
      </c>
      <c r="AR288" s="84">
        <f t="shared" si="59"/>
        <v>0</v>
      </c>
      <c r="AS288" s="5"/>
      <c r="AT288" s="84">
        <f t="shared" si="57"/>
        <v>0</v>
      </c>
      <c r="AU288" s="84">
        <f t="shared" si="57"/>
        <v>0</v>
      </c>
      <c r="AV288" s="84">
        <f t="shared" si="57"/>
        <v>0</v>
      </c>
      <c r="AW288" s="84">
        <f t="shared" si="57"/>
        <v>0</v>
      </c>
      <c r="AX288" s="84">
        <f t="shared" si="57"/>
        <v>0</v>
      </c>
      <c r="AY288" s="84">
        <f t="shared" si="57"/>
        <v>0</v>
      </c>
      <c r="AZ288" s="84">
        <f t="shared" si="57"/>
        <v>0</v>
      </c>
      <c r="BA288" s="84">
        <f t="shared" si="57"/>
        <v>0</v>
      </c>
      <c r="BB288" s="84">
        <f t="shared" si="57"/>
        <v>0</v>
      </c>
      <c r="BC288" s="84">
        <f t="shared" si="57"/>
        <v>0</v>
      </c>
      <c r="BD288" s="5"/>
      <c r="BE288" s="5"/>
      <c r="BF288" s="5"/>
      <c r="BG288" s="5"/>
      <c r="BH288" s="5"/>
      <c r="BI288" s="5"/>
      <c r="BJ288" s="5"/>
    </row>
    <row r="289" spans="2:62" hidden="1">
      <c r="B289">
        <f t="shared" si="58"/>
        <v>140</v>
      </c>
      <c r="C289" t="str">
        <f t="shared" si="58"/>
        <v>PREPARACIÓ DEL SÒL</v>
      </c>
      <c r="D289" t="str">
        <f t="shared" si="58"/>
        <v>Alçat</v>
      </c>
      <c r="E289" s="82">
        <f t="shared" si="58"/>
        <v>2500</v>
      </c>
      <c r="F289" s="84">
        <f t="shared" si="59"/>
        <v>0</v>
      </c>
      <c r="G289" s="84">
        <f t="shared" si="59"/>
        <v>0</v>
      </c>
      <c r="H289" s="84">
        <f t="shared" si="59"/>
        <v>0</v>
      </c>
      <c r="I289" s="84">
        <f t="shared" si="59"/>
        <v>0</v>
      </c>
      <c r="J289" s="84">
        <f t="shared" si="59"/>
        <v>0</v>
      </c>
      <c r="K289" s="84">
        <f t="shared" si="59"/>
        <v>0</v>
      </c>
      <c r="L289" s="84">
        <f t="shared" si="59"/>
        <v>0</v>
      </c>
      <c r="M289" s="84">
        <f t="shared" si="59"/>
        <v>0</v>
      </c>
      <c r="N289" s="84">
        <f t="shared" si="59"/>
        <v>0</v>
      </c>
      <c r="O289" s="84">
        <f t="shared" si="59"/>
        <v>0</v>
      </c>
      <c r="P289" s="84">
        <f t="shared" si="59"/>
        <v>0</v>
      </c>
      <c r="Q289" s="84">
        <f t="shared" si="59"/>
        <v>0</v>
      </c>
      <c r="R289" s="84">
        <f t="shared" si="59"/>
        <v>0</v>
      </c>
      <c r="S289" s="84">
        <f t="shared" si="59"/>
        <v>0</v>
      </c>
      <c r="T289" s="84">
        <f t="shared" si="59"/>
        <v>0</v>
      </c>
      <c r="U289" s="84">
        <f t="shared" si="59"/>
        <v>0</v>
      </c>
      <c r="V289" s="84">
        <f t="shared" si="59"/>
        <v>0</v>
      </c>
      <c r="W289" s="84">
        <f t="shared" si="59"/>
        <v>0</v>
      </c>
      <c r="X289" s="84">
        <f t="shared" si="59"/>
        <v>0</v>
      </c>
      <c r="Y289" s="84">
        <f t="shared" si="59"/>
        <v>0</v>
      </c>
      <c r="Z289" s="84">
        <f t="shared" si="59"/>
        <v>0</v>
      </c>
      <c r="AA289" s="84">
        <f t="shared" si="59"/>
        <v>0</v>
      </c>
      <c r="AB289" s="84">
        <f t="shared" si="59"/>
        <v>0</v>
      </c>
      <c r="AC289" s="84">
        <f t="shared" si="59"/>
        <v>0</v>
      </c>
      <c r="AD289" s="84">
        <f t="shared" si="59"/>
        <v>0</v>
      </c>
      <c r="AE289" s="84">
        <f t="shared" si="59"/>
        <v>0</v>
      </c>
      <c r="AF289" s="84">
        <f t="shared" si="59"/>
        <v>0</v>
      </c>
      <c r="AG289" s="84">
        <f t="shared" si="59"/>
        <v>0</v>
      </c>
      <c r="AH289" s="84">
        <f t="shared" si="59"/>
        <v>0</v>
      </c>
      <c r="AI289" s="84">
        <f t="shared" si="59"/>
        <v>0</v>
      </c>
      <c r="AJ289" s="84">
        <f t="shared" si="59"/>
        <v>0</v>
      </c>
      <c r="AK289" s="84">
        <f t="shared" si="59"/>
        <v>0</v>
      </c>
      <c r="AL289" s="84">
        <f t="shared" si="59"/>
        <v>0</v>
      </c>
      <c r="AM289" s="84">
        <f t="shared" si="59"/>
        <v>0</v>
      </c>
      <c r="AN289" s="84">
        <f t="shared" si="59"/>
        <v>0</v>
      </c>
      <c r="AO289" s="84">
        <f t="shared" si="59"/>
        <v>0</v>
      </c>
      <c r="AP289" s="84">
        <f t="shared" si="59"/>
        <v>0</v>
      </c>
      <c r="AQ289" s="84">
        <f t="shared" si="56"/>
        <v>0</v>
      </c>
      <c r="AR289" s="84">
        <f t="shared" si="59"/>
        <v>0</v>
      </c>
      <c r="AS289" s="5"/>
      <c r="AT289" s="84">
        <f t="shared" si="57"/>
        <v>0</v>
      </c>
      <c r="AU289" s="84">
        <f t="shared" si="57"/>
        <v>0</v>
      </c>
      <c r="AV289" s="84">
        <f t="shared" si="57"/>
        <v>0</v>
      </c>
      <c r="AW289" s="84">
        <f t="shared" si="57"/>
        <v>0</v>
      </c>
      <c r="AX289" s="84">
        <f t="shared" si="57"/>
        <v>0</v>
      </c>
      <c r="AY289" s="84">
        <f t="shared" si="57"/>
        <v>0</v>
      </c>
      <c r="AZ289" s="84">
        <f t="shared" si="57"/>
        <v>0</v>
      </c>
      <c r="BA289" s="84">
        <f t="shared" si="57"/>
        <v>0</v>
      </c>
      <c r="BB289" s="84">
        <f t="shared" si="57"/>
        <v>0</v>
      </c>
      <c r="BC289" s="84">
        <f t="shared" si="57"/>
        <v>0</v>
      </c>
      <c r="BD289" s="5"/>
      <c r="BE289" s="5"/>
      <c r="BF289" s="5"/>
      <c r="BG289" s="5"/>
      <c r="BH289" s="5"/>
      <c r="BI289" s="5"/>
      <c r="BJ289" s="5"/>
    </row>
    <row r="290" spans="2:62" hidden="1">
      <c r="B290">
        <f t="shared" si="58"/>
        <v>150</v>
      </c>
      <c r="C290" t="str">
        <f t="shared" si="58"/>
        <v>PREPARACIÓ DEL SÒL</v>
      </c>
      <c r="D290" t="str">
        <f t="shared" si="58"/>
        <v>Estripat</v>
      </c>
      <c r="E290" s="82">
        <f t="shared" si="58"/>
        <v>2500</v>
      </c>
      <c r="F290" s="84">
        <f t="shared" si="59"/>
        <v>0</v>
      </c>
      <c r="G290" s="84">
        <f t="shared" si="59"/>
        <v>0</v>
      </c>
      <c r="H290" s="84">
        <f t="shared" si="59"/>
        <v>0</v>
      </c>
      <c r="I290" s="84">
        <f t="shared" si="59"/>
        <v>0</v>
      </c>
      <c r="J290" s="84">
        <f t="shared" si="59"/>
        <v>0</v>
      </c>
      <c r="K290" s="84">
        <f t="shared" si="59"/>
        <v>0</v>
      </c>
      <c r="L290" s="84">
        <f t="shared" si="59"/>
        <v>0</v>
      </c>
      <c r="M290" s="84">
        <f t="shared" si="59"/>
        <v>0</v>
      </c>
      <c r="N290" s="84">
        <f t="shared" si="59"/>
        <v>0</v>
      </c>
      <c r="O290" s="84">
        <f t="shared" si="59"/>
        <v>0</v>
      </c>
      <c r="P290" s="84">
        <f t="shared" si="59"/>
        <v>0</v>
      </c>
      <c r="Q290" s="84">
        <f t="shared" si="59"/>
        <v>0</v>
      </c>
      <c r="R290" s="84">
        <f t="shared" si="59"/>
        <v>0</v>
      </c>
      <c r="S290" s="84">
        <f t="shared" si="59"/>
        <v>0</v>
      </c>
      <c r="T290" s="84">
        <f t="shared" si="59"/>
        <v>0</v>
      </c>
      <c r="U290" s="84">
        <f t="shared" si="59"/>
        <v>0</v>
      </c>
      <c r="V290" s="84">
        <f t="shared" si="59"/>
        <v>0</v>
      </c>
      <c r="W290" s="84">
        <f t="shared" si="59"/>
        <v>0</v>
      </c>
      <c r="X290" s="84">
        <f t="shared" si="59"/>
        <v>0</v>
      </c>
      <c r="Y290" s="84">
        <f t="shared" si="59"/>
        <v>0</v>
      </c>
      <c r="Z290" s="84">
        <f t="shared" si="59"/>
        <v>0</v>
      </c>
      <c r="AA290" s="84">
        <f t="shared" si="59"/>
        <v>0</v>
      </c>
      <c r="AB290" s="84">
        <f t="shared" si="59"/>
        <v>0</v>
      </c>
      <c r="AC290" s="84">
        <f t="shared" si="59"/>
        <v>0</v>
      </c>
      <c r="AD290" s="84">
        <f t="shared" si="59"/>
        <v>0</v>
      </c>
      <c r="AE290" s="84">
        <f t="shared" si="59"/>
        <v>0</v>
      </c>
      <c r="AF290" s="84">
        <f t="shared" si="59"/>
        <v>0</v>
      </c>
      <c r="AG290" s="84">
        <f t="shared" si="59"/>
        <v>0</v>
      </c>
      <c r="AH290" s="84">
        <f t="shared" si="59"/>
        <v>0</v>
      </c>
      <c r="AI290" s="84">
        <f t="shared" si="59"/>
        <v>0</v>
      </c>
      <c r="AJ290" s="84">
        <f t="shared" si="59"/>
        <v>0</v>
      </c>
      <c r="AK290" s="84">
        <f t="shared" si="59"/>
        <v>0</v>
      </c>
      <c r="AL290" s="84">
        <f t="shared" si="59"/>
        <v>0</v>
      </c>
      <c r="AM290" s="84">
        <f t="shared" si="59"/>
        <v>0</v>
      </c>
      <c r="AN290" s="84">
        <f t="shared" si="59"/>
        <v>0</v>
      </c>
      <c r="AO290" s="84">
        <f t="shared" si="59"/>
        <v>0</v>
      </c>
      <c r="AP290" s="84">
        <f t="shared" si="59"/>
        <v>0</v>
      </c>
      <c r="AQ290" s="84">
        <f t="shared" si="56"/>
        <v>0</v>
      </c>
      <c r="AR290" s="84">
        <f t="shared" si="59"/>
        <v>0</v>
      </c>
      <c r="AS290" s="5"/>
      <c r="AT290" s="84">
        <f t="shared" si="57"/>
        <v>0</v>
      </c>
      <c r="AU290" s="84">
        <f t="shared" si="57"/>
        <v>0</v>
      </c>
      <c r="AV290" s="84">
        <f t="shared" si="57"/>
        <v>0</v>
      </c>
      <c r="AW290" s="84">
        <f t="shared" si="57"/>
        <v>0</v>
      </c>
      <c r="AX290" s="84">
        <f t="shared" si="57"/>
        <v>0</v>
      </c>
      <c r="AY290" s="84">
        <f t="shared" si="57"/>
        <v>0</v>
      </c>
      <c r="AZ290" s="84">
        <f t="shared" si="57"/>
        <v>0</v>
      </c>
      <c r="BA290" s="84">
        <f t="shared" si="57"/>
        <v>0</v>
      </c>
      <c r="BB290" s="84">
        <f t="shared" si="57"/>
        <v>0</v>
      </c>
      <c r="BC290" s="84">
        <f t="shared" si="57"/>
        <v>0</v>
      </c>
      <c r="BD290" s="5"/>
      <c r="BE290" s="5"/>
      <c r="BF290" s="5"/>
      <c r="BG290" s="5"/>
      <c r="BH290" s="5"/>
      <c r="BI290" s="5"/>
      <c r="BJ290" s="5"/>
    </row>
    <row r="291" spans="2:62" hidden="1">
      <c r="B291">
        <f t="shared" si="58"/>
        <v>160</v>
      </c>
      <c r="C291" t="str">
        <f t="shared" si="58"/>
        <v>PREPARACIÓ DEL SÒL</v>
      </c>
      <c r="D291" t="str">
        <f t="shared" si="58"/>
        <v>Fresat</v>
      </c>
      <c r="E291" s="82">
        <f t="shared" si="58"/>
        <v>2500</v>
      </c>
      <c r="F291" s="84">
        <f t="shared" si="59"/>
        <v>0</v>
      </c>
      <c r="G291" s="84">
        <f t="shared" si="59"/>
        <v>0</v>
      </c>
      <c r="H291" s="84">
        <f t="shared" si="59"/>
        <v>0</v>
      </c>
      <c r="I291" s="84">
        <f t="shared" si="59"/>
        <v>0</v>
      </c>
      <c r="J291" s="84">
        <f t="shared" si="59"/>
        <v>0</v>
      </c>
      <c r="K291" s="84">
        <f t="shared" si="59"/>
        <v>0</v>
      </c>
      <c r="L291" s="84">
        <f t="shared" si="59"/>
        <v>0</v>
      </c>
      <c r="M291" s="84">
        <f t="shared" si="59"/>
        <v>0</v>
      </c>
      <c r="N291" s="84">
        <f t="shared" si="59"/>
        <v>0</v>
      </c>
      <c r="O291" s="84">
        <f t="shared" si="59"/>
        <v>0</v>
      </c>
      <c r="P291" s="84">
        <f t="shared" si="59"/>
        <v>0</v>
      </c>
      <c r="Q291" s="84">
        <f t="shared" si="59"/>
        <v>0</v>
      </c>
      <c r="R291" s="84">
        <f t="shared" si="59"/>
        <v>0</v>
      </c>
      <c r="S291" s="84">
        <f t="shared" si="59"/>
        <v>0</v>
      </c>
      <c r="T291" s="84">
        <f t="shared" si="59"/>
        <v>0</v>
      </c>
      <c r="U291" s="84">
        <f t="shared" si="59"/>
        <v>0</v>
      </c>
      <c r="V291" s="84">
        <f t="shared" si="59"/>
        <v>0</v>
      </c>
      <c r="W291" s="84">
        <f t="shared" si="59"/>
        <v>0</v>
      </c>
      <c r="X291" s="84">
        <f t="shared" si="59"/>
        <v>0</v>
      </c>
      <c r="Y291" s="84">
        <f t="shared" si="59"/>
        <v>0</v>
      </c>
      <c r="Z291" s="84">
        <f t="shared" si="59"/>
        <v>0</v>
      </c>
      <c r="AA291" s="84">
        <f t="shared" si="59"/>
        <v>0</v>
      </c>
      <c r="AB291" s="84">
        <f t="shared" si="59"/>
        <v>0</v>
      </c>
      <c r="AC291" s="84">
        <f t="shared" si="59"/>
        <v>0</v>
      </c>
      <c r="AD291" s="84">
        <f t="shared" si="59"/>
        <v>0</v>
      </c>
      <c r="AE291" s="84">
        <f t="shared" si="59"/>
        <v>0</v>
      </c>
      <c r="AF291" s="84">
        <f t="shared" si="59"/>
        <v>0</v>
      </c>
      <c r="AG291" s="84">
        <f t="shared" si="59"/>
        <v>0</v>
      </c>
      <c r="AH291" s="84">
        <f t="shared" si="59"/>
        <v>0</v>
      </c>
      <c r="AI291" s="84">
        <f t="shared" si="59"/>
        <v>0</v>
      </c>
      <c r="AJ291" s="84">
        <f t="shared" si="59"/>
        <v>0</v>
      </c>
      <c r="AK291" s="84">
        <f t="shared" si="59"/>
        <v>0</v>
      </c>
      <c r="AL291" s="84">
        <f t="shared" si="59"/>
        <v>0</v>
      </c>
      <c r="AM291" s="84">
        <f t="shared" si="59"/>
        <v>0</v>
      </c>
      <c r="AN291" s="84">
        <f t="shared" si="59"/>
        <v>0</v>
      </c>
      <c r="AO291" s="84">
        <f t="shared" si="59"/>
        <v>0</v>
      </c>
      <c r="AP291" s="84">
        <f t="shared" si="59"/>
        <v>0</v>
      </c>
      <c r="AQ291" s="84">
        <f t="shared" si="56"/>
        <v>0</v>
      </c>
      <c r="AR291" s="84">
        <f t="shared" si="59"/>
        <v>0</v>
      </c>
      <c r="AS291" s="5"/>
      <c r="AT291" s="84">
        <f t="shared" si="57"/>
        <v>0</v>
      </c>
      <c r="AU291" s="84">
        <f t="shared" si="57"/>
        <v>0</v>
      </c>
      <c r="AV291" s="84">
        <f t="shared" si="57"/>
        <v>0</v>
      </c>
      <c r="AW291" s="84">
        <f t="shared" si="57"/>
        <v>0</v>
      </c>
      <c r="AX291" s="84">
        <f t="shared" si="57"/>
        <v>0</v>
      </c>
      <c r="AY291" s="84">
        <f t="shared" si="57"/>
        <v>0</v>
      </c>
      <c r="AZ291" s="84">
        <f t="shared" si="57"/>
        <v>0</v>
      </c>
      <c r="BA291" s="84">
        <f t="shared" si="57"/>
        <v>0</v>
      </c>
      <c r="BB291" s="84">
        <f t="shared" si="57"/>
        <v>0</v>
      </c>
      <c r="BC291" s="84">
        <f t="shared" si="57"/>
        <v>0</v>
      </c>
      <c r="BD291" s="5"/>
      <c r="BE291" s="5"/>
      <c r="BF291" s="5"/>
      <c r="BG291" s="5"/>
      <c r="BH291" s="5"/>
      <c r="BI291" s="5"/>
      <c r="BJ291" s="5"/>
    </row>
    <row r="292" spans="2:62" hidden="1">
      <c r="B292">
        <f t="shared" si="58"/>
        <v>210</v>
      </c>
      <c r="C292" t="str">
        <f t="shared" si="58"/>
        <v>ADOBAT</v>
      </c>
      <c r="D292" t="str">
        <f t="shared" si="58"/>
        <v>Aplicació de compost (36 t/ha)</v>
      </c>
      <c r="E292" s="82">
        <f t="shared" si="58"/>
        <v>2500</v>
      </c>
      <c r="F292" s="84">
        <f t="shared" si="59"/>
        <v>0</v>
      </c>
      <c r="G292" s="84">
        <f t="shared" si="59"/>
        <v>0</v>
      </c>
      <c r="H292" s="84">
        <f t="shared" si="59"/>
        <v>0</v>
      </c>
      <c r="I292" s="84">
        <f t="shared" si="59"/>
        <v>0</v>
      </c>
      <c r="J292" s="84">
        <f t="shared" si="59"/>
        <v>0</v>
      </c>
      <c r="K292" s="84">
        <f t="shared" si="59"/>
        <v>0</v>
      </c>
      <c r="L292" s="84">
        <f t="shared" si="59"/>
        <v>0</v>
      </c>
      <c r="M292" s="84">
        <f t="shared" si="59"/>
        <v>0</v>
      </c>
      <c r="N292" s="84">
        <f t="shared" si="59"/>
        <v>0</v>
      </c>
      <c r="O292" s="84">
        <f t="shared" si="59"/>
        <v>0</v>
      </c>
      <c r="P292" s="84">
        <f t="shared" si="59"/>
        <v>0</v>
      </c>
      <c r="Q292" s="84">
        <f t="shared" si="59"/>
        <v>0</v>
      </c>
      <c r="R292" s="84">
        <f t="shared" si="59"/>
        <v>0</v>
      </c>
      <c r="S292" s="84">
        <f t="shared" si="59"/>
        <v>0</v>
      </c>
      <c r="T292" s="84">
        <f t="shared" si="59"/>
        <v>0</v>
      </c>
      <c r="U292" s="84">
        <f t="shared" si="59"/>
        <v>0</v>
      </c>
      <c r="V292" s="84">
        <f t="shared" si="59"/>
        <v>0</v>
      </c>
      <c r="W292" s="84">
        <f t="shared" si="59"/>
        <v>0</v>
      </c>
      <c r="X292" s="84">
        <f t="shared" si="59"/>
        <v>0</v>
      </c>
      <c r="Y292" s="84">
        <f t="shared" si="59"/>
        <v>0</v>
      </c>
      <c r="Z292" s="84">
        <f t="shared" si="59"/>
        <v>0</v>
      </c>
      <c r="AA292" s="84">
        <f t="shared" si="59"/>
        <v>0</v>
      </c>
      <c r="AB292" s="84">
        <f t="shared" si="59"/>
        <v>0</v>
      </c>
      <c r="AC292" s="84">
        <f t="shared" si="59"/>
        <v>0</v>
      </c>
      <c r="AD292" s="84">
        <f t="shared" si="59"/>
        <v>0</v>
      </c>
      <c r="AE292" s="84">
        <f t="shared" si="59"/>
        <v>0</v>
      </c>
      <c r="AF292" s="84">
        <f t="shared" si="59"/>
        <v>0</v>
      </c>
      <c r="AG292" s="84">
        <f t="shared" si="59"/>
        <v>0</v>
      </c>
      <c r="AH292" s="84">
        <f t="shared" si="59"/>
        <v>0</v>
      </c>
      <c r="AI292" s="84">
        <f t="shared" si="59"/>
        <v>0</v>
      </c>
      <c r="AJ292" s="84">
        <f t="shared" si="59"/>
        <v>0</v>
      </c>
      <c r="AK292" s="84">
        <f t="shared" si="59"/>
        <v>0</v>
      </c>
      <c r="AL292" s="84">
        <f t="shared" si="59"/>
        <v>0</v>
      </c>
      <c r="AM292" s="84">
        <f t="shared" si="59"/>
        <v>0</v>
      </c>
      <c r="AN292" s="84">
        <f t="shared" si="59"/>
        <v>0</v>
      </c>
      <c r="AO292" s="84">
        <f t="shared" si="59"/>
        <v>0</v>
      </c>
      <c r="AP292" s="84">
        <f t="shared" si="59"/>
        <v>0</v>
      </c>
      <c r="AQ292" s="84">
        <f t="shared" si="56"/>
        <v>0</v>
      </c>
      <c r="AR292" s="84">
        <f t="shared" si="59"/>
        <v>0</v>
      </c>
      <c r="AS292" s="5"/>
      <c r="AT292" s="84">
        <f t="shared" si="57"/>
        <v>0</v>
      </c>
      <c r="AU292" s="84">
        <f t="shared" si="57"/>
        <v>0</v>
      </c>
      <c r="AV292" s="84">
        <f t="shared" si="57"/>
        <v>0</v>
      </c>
      <c r="AW292" s="84">
        <f t="shared" si="57"/>
        <v>0</v>
      </c>
      <c r="AX292" s="84">
        <f t="shared" si="57"/>
        <v>0</v>
      </c>
      <c r="AY292" s="84">
        <f t="shared" si="57"/>
        <v>0</v>
      </c>
      <c r="AZ292" s="84">
        <f t="shared" si="57"/>
        <v>0</v>
      </c>
      <c r="BA292" s="84">
        <f t="shared" si="57"/>
        <v>0</v>
      </c>
      <c r="BB292" s="84">
        <f t="shared" si="57"/>
        <v>0</v>
      </c>
      <c r="BC292" s="84">
        <f t="shared" si="57"/>
        <v>0</v>
      </c>
      <c r="BD292" s="5"/>
      <c r="BE292" s="5"/>
      <c r="BF292" s="5"/>
      <c r="BG292" s="5"/>
      <c r="BH292" s="5"/>
      <c r="BI292" s="5"/>
      <c r="BJ292" s="5"/>
    </row>
    <row r="293" spans="2:62" hidden="1">
      <c r="B293">
        <f t="shared" si="58"/>
        <v>220</v>
      </c>
      <c r="C293" t="str">
        <f t="shared" si="58"/>
        <v>ADOBAT</v>
      </c>
      <c r="D293" t="str">
        <f t="shared" si="58"/>
        <v>Aplicació de compost (60 t/ha)</v>
      </c>
      <c r="E293" s="82">
        <f t="shared" si="58"/>
        <v>2500</v>
      </c>
      <c r="F293" s="84">
        <f t="shared" si="59"/>
        <v>0</v>
      </c>
      <c r="G293" s="84">
        <f t="shared" si="59"/>
        <v>0</v>
      </c>
      <c r="H293" s="84">
        <f t="shared" si="59"/>
        <v>0</v>
      </c>
      <c r="I293" s="84">
        <f t="shared" si="59"/>
        <v>0</v>
      </c>
      <c r="J293" s="84">
        <f t="shared" si="59"/>
        <v>0</v>
      </c>
      <c r="K293" s="84">
        <f t="shared" si="59"/>
        <v>0</v>
      </c>
      <c r="L293" s="84">
        <f t="shared" si="59"/>
        <v>0</v>
      </c>
      <c r="M293" s="84">
        <f t="shared" si="59"/>
        <v>0</v>
      </c>
      <c r="N293" s="84">
        <f t="shared" si="59"/>
        <v>0</v>
      </c>
      <c r="O293" s="84">
        <f t="shared" si="59"/>
        <v>0</v>
      </c>
      <c r="P293" s="84">
        <f t="shared" si="59"/>
        <v>0</v>
      </c>
      <c r="Q293" s="84">
        <f t="shared" si="59"/>
        <v>0</v>
      </c>
      <c r="R293" s="84">
        <f t="shared" si="59"/>
        <v>0</v>
      </c>
      <c r="S293" s="84">
        <f t="shared" si="59"/>
        <v>0</v>
      </c>
      <c r="T293" s="84">
        <f t="shared" si="59"/>
        <v>0</v>
      </c>
      <c r="U293" s="84">
        <f t="shared" si="59"/>
        <v>0</v>
      </c>
      <c r="V293" s="84">
        <f t="shared" si="59"/>
        <v>0</v>
      </c>
      <c r="W293" s="84">
        <f t="shared" si="59"/>
        <v>0</v>
      </c>
      <c r="X293" s="84">
        <f t="shared" si="59"/>
        <v>0</v>
      </c>
      <c r="Y293" s="84">
        <f t="shared" si="59"/>
        <v>0</v>
      </c>
      <c r="Z293" s="84">
        <f t="shared" si="59"/>
        <v>0</v>
      </c>
      <c r="AA293" s="84">
        <f t="shared" si="59"/>
        <v>0</v>
      </c>
      <c r="AB293" s="84">
        <f t="shared" si="59"/>
        <v>0</v>
      </c>
      <c r="AC293" s="84">
        <f t="shared" si="59"/>
        <v>0</v>
      </c>
      <c r="AD293" s="84">
        <f t="shared" si="59"/>
        <v>0</v>
      </c>
      <c r="AE293" s="84">
        <f t="shared" si="59"/>
        <v>0</v>
      </c>
      <c r="AF293" s="84">
        <f t="shared" si="59"/>
        <v>0</v>
      </c>
      <c r="AG293" s="84">
        <f t="shared" ref="AG293:AR293" si="60">+AG58*$E$4/$E293</f>
        <v>0</v>
      </c>
      <c r="AH293" s="84">
        <f t="shared" si="60"/>
        <v>0</v>
      </c>
      <c r="AI293" s="84">
        <f t="shared" si="60"/>
        <v>0</v>
      </c>
      <c r="AJ293" s="84">
        <f t="shared" si="60"/>
        <v>0</v>
      </c>
      <c r="AK293" s="84">
        <f t="shared" si="60"/>
        <v>0</v>
      </c>
      <c r="AL293" s="84">
        <f t="shared" si="60"/>
        <v>0</v>
      </c>
      <c r="AM293" s="84">
        <f t="shared" si="60"/>
        <v>0</v>
      </c>
      <c r="AN293" s="84">
        <f t="shared" si="60"/>
        <v>0</v>
      </c>
      <c r="AO293" s="84">
        <f t="shared" si="60"/>
        <v>0</v>
      </c>
      <c r="AP293" s="84">
        <f t="shared" si="60"/>
        <v>0</v>
      </c>
      <c r="AQ293" s="84">
        <f t="shared" si="56"/>
        <v>0</v>
      </c>
      <c r="AR293" s="84">
        <f t="shared" si="60"/>
        <v>0</v>
      </c>
      <c r="AS293" s="5"/>
      <c r="AT293" s="84">
        <f t="shared" si="57"/>
        <v>0</v>
      </c>
      <c r="AU293" s="84">
        <f t="shared" si="57"/>
        <v>0</v>
      </c>
      <c r="AV293" s="84">
        <f t="shared" si="57"/>
        <v>0</v>
      </c>
      <c r="AW293" s="84">
        <f t="shared" si="57"/>
        <v>0</v>
      </c>
      <c r="AX293" s="84">
        <f t="shared" si="57"/>
        <v>0</v>
      </c>
      <c r="AY293" s="84">
        <f t="shared" si="57"/>
        <v>0</v>
      </c>
      <c r="AZ293" s="84">
        <f t="shared" si="57"/>
        <v>0</v>
      </c>
      <c r="BA293" s="84">
        <f t="shared" si="57"/>
        <v>0</v>
      </c>
      <c r="BB293" s="84">
        <f t="shared" si="57"/>
        <v>0</v>
      </c>
      <c r="BC293" s="84">
        <f t="shared" si="57"/>
        <v>0</v>
      </c>
      <c r="BD293" s="5"/>
      <c r="BE293" s="5"/>
      <c r="BF293" s="5"/>
      <c r="BG293" s="5"/>
      <c r="BH293" s="5"/>
      <c r="BI293" s="5"/>
      <c r="BJ293" s="5"/>
    </row>
    <row r="294" spans="2:62" hidden="1">
      <c r="B294">
        <f t="shared" si="58"/>
        <v>230</v>
      </c>
      <c r="C294" t="str">
        <f t="shared" si="58"/>
        <v>ADOBAT</v>
      </c>
      <c r="D294" t="str">
        <f t="shared" si="58"/>
        <v>Aplicació d'adob orgànic</v>
      </c>
      <c r="E294" s="82">
        <f t="shared" si="58"/>
        <v>2500</v>
      </c>
      <c r="F294" s="84">
        <f t="shared" ref="F294:AR300" si="61">+F59*$E$4/$E294</f>
        <v>0</v>
      </c>
      <c r="G294" s="84">
        <f t="shared" si="61"/>
        <v>0</v>
      </c>
      <c r="H294" s="84">
        <f t="shared" si="61"/>
        <v>0</v>
      </c>
      <c r="I294" s="84">
        <f t="shared" si="61"/>
        <v>0</v>
      </c>
      <c r="J294" s="84">
        <f t="shared" si="61"/>
        <v>0</v>
      </c>
      <c r="K294" s="84">
        <f t="shared" si="61"/>
        <v>0</v>
      </c>
      <c r="L294" s="84">
        <f t="shared" si="61"/>
        <v>0</v>
      </c>
      <c r="M294" s="84">
        <f t="shared" si="61"/>
        <v>0</v>
      </c>
      <c r="N294" s="84">
        <f t="shared" si="61"/>
        <v>0</v>
      </c>
      <c r="O294" s="84">
        <f t="shared" si="61"/>
        <v>0</v>
      </c>
      <c r="P294" s="84">
        <f t="shared" si="61"/>
        <v>0</v>
      </c>
      <c r="Q294" s="84">
        <f t="shared" si="61"/>
        <v>0</v>
      </c>
      <c r="R294" s="84">
        <f t="shared" si="61"/>
        <v>0</v>
      </c>
      <c r="S294" s="84">
        <f t="shared" si="61"/>
        <v>0</v>
      </c>
      <c r="T294" s="84">
        <f t="shared" si="61"/>
        <v>0</v>
      </c>
      <c r="U294" s="84">
        <f t="shared" si="61"/>
        <v>0</v>
      </c>
      <c r="V294" s="84">
        <f t="shared" si="61"/>
        <v>0</v>
      </c>
      <c r="W294" s="84">
        <f t="shared" si="61"/>
        <v>0</v>
      </c>
      <c r="X294" s="84">
        <f t="shared" si="61"/>
        <v>0</v>
      </c>
      <c r="Y294" s="84">
        <f t="shared" si="61"/>
        <v>0</v>
      </c>
      <c r="Z294" s="84">
        <f t="shared" si="61"/>
        <v>0</v>
      </c>
      <c r="AA294" s="84">
        <f t="shared" si="61"/>
        <v>0</v>
      </c>
      <c r="AB294" s="84">
        <f t="shared" si="61"/>
        <v>0</v>
      </c>
      <c r="AC294" s="84">
        <f t="shared" si="61"/>
        <v>0</v>
      </c>
      <c r="AD294" s="84">
        <f t="shared" si="61"/>
        <v>0</v>
      </c>
      <c r="AE294" s="84">
        <f t="shared" si="61"/>
        <v>0</v>
      </c>
      <c r="AF294" s="84">
        <f t="shared" si="61"/>
        <v>0</v>
      </c>
      <c r="AG294" s="84">
        <f t="shared" si="61"/>
        <v>0</v>
      </c>
      <c r="AH294" s="84">
        <f t="shared" si="61"/>
        <v>0</v>
      </c>
      <c r="AI294" s="84">
        <f t="shared" si="61"/>
        <v>0</v>
      </c>
      <c r="AJ294" s="84">
        <f t="shared" si="61"/>
        <v>0</v>
      </c>
      <c r="AK294" s="84">
        <f t="shared" si="61"/>
        <v>0</v>
      </c>
      <c r="AL294" s="84">
        <f t="shared" si="61"/>
        <v>0</v>
      </c>
      <c r="AM294" s="84">
        <f t="shared" si="61"/>
        <v>0</v>
      </c>
      <c r="AN294" s="84">
        <f t="shared" si="61"/>
        <v>0</v>
      </c>
      <c r="AO294" s="84">
        <f t="shared" si="61"/>
        <v>0</v>
      </c>
      <c r="AP294" s="84">
        <f t="shared" si="61"/>
        <v>0</v>
      </c>
      <c r="AQ294" s="84">
        <f t="shared" si="56"/>
        <v>0</v>
      </c>
      <c r="AR294" s="84">
        <f t="shared" si="61"/>
        <v>0</v>
      </c>
      <c r="AS294" s="5"/>
      <c r="AT294" s="84">
        <f t="shared" si="57"/>
        <v>0</v>
      </c>
      <c r="AU294" s="84">
        <f t="shared" si="57"/>
        <v>0</v>
      </c>
      <c r="AV294" s="84">
        <f t="shared" si="57"/>
        <v>0</v>
      </c>
      <c r="AW294" s="84">
        <f t="shared" si="57"/>
        <v>0</v>
      </c>
      <c r="AX294" s="84">
        <f t="shared" si="57"/>
        <v>0</v>
      </c>
      <c r="AY294" s="84">
        <f t="shared" si="57"/>
        <v>0</v>
      </c>
      <c r="AZ294" s="84">
        <f t="shared" si="57"/>
        <v>0</v>
      </c>
      <c r="BA294" s="84">
        <f t="shared" si="57"/>
        <v>0</v>
      </c>
      <c r="BB294" s="84">
        <f t="shared" si="57"/>
        <v>0</v>
      </c>
      <c r="BC294" s="84">
        <f t="shared" si="57"/>
        <v>0</v>
      </c>
      <c r="BD294" s="5"/>
      <c r="BE294" s="5"/>
      <c r="BF294" s="5"/>
      <c r="BG294" s="5"/>
      <c r="BH294" s="5"/>
      <c r="BI294" s="5"/>
      <c r="BJ294" s="5"/>
    </row>
    <row r="295" spans="2:62" hidden="1">
      <c r="B295">
        <f t="shared" si="58"/>
        <v>240</v>
      </c>
      <c r="C295" t="str">
        <f t="shared" si="58"/>
        <v>ADOBAT</v>
      </c>
      <c r="D295" t="str">
        <f t="shared" si="58"/>
        <v>Aplicació potassi</v>
      </c>
      <c r="E295" s="82">
        <f t="shared" si="58"/>
        <v>2500</v>
      </c>
      <c r="F295" s="84">
        <f t="shared" si="61"/>
        <v>0</v>
      </c>
      <c r="G295" s="84">
        <f t="shared" si="61"/>
        <v>0</v>
      </c>
      <c r="H295" s="84">
        <f t="shared" si="61"/>
        <v>0</v>
      </c>
      <c r="I295" s="84">
        <f t="shared" si="61"/>
        <v>0</v>
      </c>
      <c r="J295" s="84">
        <f t="shared" si="61"/>
        <v>0</v>
      </c>
      <c r="K295" s="84">
        <f t="shared" si="61"/>
        <v>0</v>
      </c>
      <c r="L295" s="84">
        <f t="shared" si="61"/>
        <v>0</v>
      </c>
      <c r="M295" s="84">
        <f t="shared" si="61"/>
        <v>0</v>
      </c>
      <c r="N295" s="84">
        <f t="shared" si="61"/>
        <v>0</v>
      </c>
      <c r="O295" s="84">
        <f t="shared" si="61"/>
        <v>0</v>
      </c>
      <c r="P295" s="84">
        <f t="shared" si="61"/>
        <v>0</v>
      </c>
      <c r="Q295" s="84">
        <f t="shared" si="61"/>
        <v>0</v>
      </c>
      <c r="R295" s="84">
        <f t="shared" si="61"/>
        <v>0</v>
      </c>
      <c r="S295" s="84">
        <f t="shared" si="61"/>
        <v>0</v>
      </c>
      <c r="T295" s="84">
        <f t="shared" si="61"/>
        <v>0</v>
      </c>
      <c r="U295" s="84">
        <f t="shared" si="61"/>
        <v>0</v>
      </c>
      <c r="V295" s="84">
        <f t="shared" si="61"/>
        <v>0</v>
      </c>
      <c r="W295" s="84">
        <f t="shared" si="61"/>
        <v>0</v>
      </c>
      <c r="X295" s="84">
        <f t="shared" si="61"/>
        <v>0</v>
      </c>
      <c r="Y295" s="84">
        <f t="shared" si="61"/>
        <v>0</v>
      </c>
      <c r="Z295" s="84">
        <f t="shared" si="61"/>
        <v>0</v>
      </c>
      <c r="AA295" s="84">
        <f t="shared" si="61"/>
        <v>0</v>
      </c>
      <c r="AB295" s="84">
        <f t="shared" si="61"/>
        <v>0</v>
      </c>
      <c r="AC295" s="84">
        <f t="shared" si="61"/>
        <v>0</v>
      </c>
      <c r="AD295" s="84">
        <f t="shared" si="61"/>
        <v>0</v>
      </c>
      <c r="AE295" s="84">
        <f t="shared" si="61"/>
        <v>0</v>
      </c>
      <c r="AF295" s="84">
        <f t="shared" si="61"/>
        <v>0</v>
      </c>
      <c r="AG295" s="84">
        <f t="shared" si="61"/>
        <v>0</v>
      </c>
      <c r="AH295" s="84">
        <f t="shared" si="61"/>
        <v>0</v>
      </c>
      <c r="AI295" s="84">
        <f t="shared" si="61"/>
        <v>0</v>
      </c>
      <c r="AJ295" s="84">
        <f t="shared" si="61"/>
        <v>0</v>
      </c>
      <c r="AK295" s="84">
        <f t="shared" si="61"/>
        <v>0</v>
      </c>
      <c r="AL295" s="84">
        <f t="shared" si="61"/>
        <v>0</v>
      </c>
      <c r="AM295" s="84">
        <f t="shared" si="61"/>
        <v>0</v>
      </c>
      <c r="AN295" s="84">
        <f t="shared" si="61"/>
        <v>0</v>
      </c>
      <c r="AO295" s="84">
        <f t="shared" si="61"/>
        <v>0</v>
      </c>
      <c r="AP295" s="84">
        <f t="shared" si="61"/>
        <v>0</v>
      </c>
      <c r="AQ295" s="84">
        <f t="shared" si="56"/>
        <v>0</v>
      </c>
      <c r="AR295" s="84">
        <f t="shared" si="61"/>
        <v>0</v>
      </c>
      <c r="AS295" s="5"/>
      <c r="AT295" s="84">
        <f t="shared" si="57"/>
        <v>0</v>
      </c>
      <c r="AU295" s="84">
        <f t="shared" si="57"/>
        <v>0</v>
      </c>
      <c r="AV295" s="84">
        <f t="shared" si="57"/>
        <v>0</v>
      </c>
      <c r="AW295" s="84">
        <f t="shared" si="57"/>
        <v>0</v>
      </c>
      <c r="AX295" s="84">
        <f t="shared" si="57"/>
        <v>0</v>
      </c>
      <c r="AY295" s="84">
        <f t="shared" si="57"/>
        <v>0</v>
      </c>
      <c r="AZ295" s="84">
        <f t="shared" si="57"/>
        <v>0</v>
      </c>
      <c r="BA295" s="84">
        <f t="shared" si="57"/>
        <v>0</v>
      </c>
      <c r="BB295" s="84">
        <f t="shared" si="57"/>
        <v>0</v>
      </c>
      <c r="BC295" s="84">
        <f t="shared" si="57"/>
        <v>0</v>
      </c>
      <c r="BD295" s="5"/>
      <c r="BE295" s="5"/>
      <c r="BF295" s="5"/>
      <c r="BG295" s="5"/>
      <c r="BH295" s="5"/>
      <c r="BI295" s="5"/>
      <c r="BJ295" s="5"/>
    </row>
    <row r="296" spans="2:62" hidden="1">
      <c r="B296">
        <f t="shared" si="58"/>
        <v>310</v>
      </c>
      <c r="C296" t="str">
        <f t="shared" si="58"/>
        <v>PLANTACIÓ</v>
      </c>
      <c r="D296" t="str">
        <f t="shared" si="58"/>
        <v>Solcar</v>
      </c>
      <c r="E296" s="82">
        <f t="shared" si="58"/>
        <v>2500</v>
      </c>
      <c r="F296" s="84">
        <f t="shared" si="61"/>
        <v>0</v>
      </c>
      <c r="G296" s="84">
        <f t="shared" si="61"/>
        <v>0</v>
      </c>
      <c r="H296" s="84">
        <f t="shared" si="61"/>
        <v>0</v>
      </c>
      <c r="I296" s="84">
        <f t="shared" si="61"/>
        <v>0</v>
      </c>
      <c r="J296" s="84">
        <f t="shared" si="61"/>
        <v>0</v>
      </c>
      <c r="K296" s="84">
        <f t="shared" si="61"/>
        <v>0</v>
      </c>
      <c r="L296" s="84">
        <f t="shared" si="61"/>
        <v>0</v>
      </c>
      <c r="M296" s="84">
        <f t="shared" si="61"/>
        <v>0</v>
      </c>
      <c r="N296" s="84">
        <f t="shared" si="61"/>
        <v>0</v>
      </c>
      <c r="O296" s="84">
        <f t="shared" si="61"/>
        <v>0</v>
      </c>
      <c r="P296" s="84">
        <f t="shared" si="61"/>
        <v>0</v>
      </c>
      <c r="Q296" s="84">
        <f t="shared" si="61"/>
        <v>0</v>
      </c>
      <c r="R296" s="84">
        <f t="shared" si="61"/>
        <v>0</v>
      </c>
      <c r="S296" s="84">
        <f t="shared" si="61"/>
        <v>0</v>
      </c>
      <c r="T296" s="84">
        <f t="shared" si="61"/>
        <v>0</v>
      </c>
      <c r="U296" s="84">
        <f t="shared" si="61"/>
        <v>0</v>
      </c>
      <c r="V296" s="84">
        <f t="shared" si="61"/>
        <v>0</v>
      </c>
      <c r="W296" s="84">
        <f t="shared" si="61"/>
        <v>0</v>
      </c>
      <c r="X296" s="84">
        <f t="shared" si="61"/>
        <v>0</v>
      </c>
      <c r="Y296" s="84">
        <f t="shared" si="61"/>
        <v>0</v>
      </c>
      <c r="Z296" s="84">
        <f t="shared" si="61"/>
        <v>0</v>
      </c>
      <c r="AA296" s="84">
        <f t="shared" si="61"/>
        <v>0</v>
      </c>
      <c r="AB296" s="84">
        <f t="shared" si="61"/>
        <v>0</v>
      </c>
      <c r="AC296" s="84">
        <f t="shared" si="61"/>
        <v>0</v>
      </c>
      <c r="AD296" s="84">
        <f t="shared" si="61"/>
        <v>0</v>
      </c>
      <c r="AE296" s="84">
        <f t="shared" si="61"/>
        <v>0</v>
      </c>
      <c r="AF296" s="84">
        <f t="shared" si="61"/>
        <v>0</v>
      </c>
      <c r="AG296" s="84">
        <f t="shared" si="61"/>
        <v>0</v>
      </c>
      <c r="AH296" s="84">
        <f t="shared" si="61"/>
        <v>0</v>
      </c>
      <c r="AI296" s="84">
        <f t="shared" si="61"/>
        <v>0</v>
      </c>
      <c r="AJ296" s="84">
        <f t="shared" si="61"/>
        <v>0</v>
      </c>
      <c r="AK296" s="84">
        <f t="shared" si="61"/>
        <v>0</v>
      </c>
      <c r="AL296" s="84">
        <f t="shared" si="61"/>
        <v>0</v>
      </c>
      <c r="AM296" s="84">
        <f t="shared" si="61"/>
        <v>0</v>
      </c>
      <c r="AN296" s="84">
        <f t="shared" si="61"/>
        <v>0</v>
      </c>
      <c r="AO296" s="84">
        <f t="shared" si="61"/>
        <v>0</v>
      </c>
      <c r="AP296" s="84">
        <f t="shared" si="61"/>
        <v>0</v>
      </c>
      <c r="AQ296" s="84">
        <f t="shared" si="56"/>
        <v>0</v>
      </c>
      <c r="AR296" s="84">
        <f t="shared" si="61"/>
        <v>0</v>
      </c>
      <c r="AS296" s="5"/>
      <c r="AT296" s="84">
        <f t="shared" si="57"/>
        <v>0</v>
      </c>
      <c r="AU296" s="84">
        <f t="shared" si="57"/>
        <v>0</v>
      </c>
      <c r="AV296" s="84">
        <f t="shared" si="57"/>
        <v>0</v>
      </c>
      <c r="AW296" s="84">
        <f t="shared" si="57"/>
        <v>0</v>
      </c>
      <c r="AX296" s="84">
        <f t="shared" si="57"/>
        <v>0</v>
      </c>
      <c r="AY296" s="84">
        <f t="shared" si="57"/>
        <v>0</v>
      </c>
      <c r="AZ296" s="84">
        <f t="shared" si="57"/>
        <v>0</v>
      </c>
      <c r="BA296" s="84">
        <f t="shared" si="57"/>
        <v>0</v>
      </c>
      <c r="BB296" s="84">
        <f t="shared" si="57"/>
        <v>0</v>
      </c>
      <c r="BC296" s="84">
        <f t="shared" si="57"/>
        <v>0</v>
      </c>
      <c r="BD296" s="5"/>
      <c r="BE296" s="5"/>
      <c r="BF296" s="5"/>
      <c r="BG296" s="5"/>
      <c r="BH296" s="5"/>
      <c r="BI296" s="5"/>
      <c r="BJ296" s="5"/>
    </row>
    <row r="297" spans="2:62" hidden="1">
      <c r="B297">
        <f t="shared" si="58"/>
        <v>320</v>
      </c>
      <c r="C297" t="str">
        <f t="shared" si="58"/>
        <v>PLANTACIÓ</v>
      </c>
      <c r="D297" t="str">
        <f t="shared" si="58"/>
        <v>Marcat</v>
      </c>
      <c r="E297" s="82">
        <f t="shared" si="58"/>
        <v>2500</v>
      </c>
      <c r="F297" s="84">
        <f t="shared" si="61"/>
        <v>0</v>
      </c>
      <c r="G297" s="84">
        <f t="shared" si="61"/>
        <v>0</v>
      </c>
      <c r="H297" s="84">
        <f t="shared" si="61"/>
        <v>0</v>
      </c>
      <c r="I297" s="84">
        <f t="shared" si="61"/>
        <v>0</v>
      </c>
      <c r="J297" s="84">
        <f t="shared" si="61"/>
        <v>0</v>
      </c>
      <c r="K297" s="84">
        <f t="shared" si="61"/>
        <v>0</v>
      </c>
      <c r="L297" s="84">
        <f t="shared" si="61"/>
        <v>0</v>
      </c>
      <c r="M297" s="84">
        <f t="shared" si="61"/>
        <v>0</v>
      </c>
      <c r="N297" s="84">
        <f t="shared" si="61"/>
        <v>0</v>
      </c>
      <c r="O297" s="84">
        <f t="shared" si="61"/>
        <v>0</v>
      </c>
      <c r="P297" s="84">
        <f t="shared" si="61"/>
        <v>0</v>
      </c>
      <c r="Q297" s="84">
        <f t="shared" si="61"/>
        <v>0</v>
      </c>
      <c r="R297" s="84">
        <f t="shared" si="61"/>
        <v>0</v>
      </c>
      <c r="S297" s="84">
        <f t="shared" si="61"/>
        <v>0</v>
      </c>
      <c r="T297" s="84">
        <f t="shared" si="61"/>
        <v>0</v>
      </c>
      <c r="U297" s="84">
        <f t="shared" si="61"/>
        <v>0</v>
      </c>
      <c r="V297" s="84">
        <f t="shared" si="61"/>
        <v>0</v>
      </c>
      <c r="W297" s="84">
        <f t="shared" si="61"/>
        <v>0</v>
      </c>
      <c r="X297" s="84">
        <f t="shared" si="61"/>
        <v>0</v>
      </c>
      <c r="Y297" s="84">
        <f t="shared" si="61"/>
        <v>0</v>
      </c>
      <c r="Z297" s="84">
        <f t="shared" si="61"/>
        <v>0</v>
      </c>
      <c r="AA297" s="84">
        <f t="shared" si="61"/>
        <v>0</v>
      </c>
      <c r="AB297" s="84">
        <f t="shared" si="61"/>
        <v>0</v>
      </c>
      <c r="AC297" s="84">
        <f t="shared" si="61"/>
        <v>0</v>
      </c>
      <c r="AD297" s="84">
        <f t="shared" si="61"/>
        <v>0</v>
      </c>
      <c r="AE297" s="84">
        <f t="shared" si="61"/>
        <v>0</v>
      </c>
      <c r="AF297" s="84">
        <f t="shared" si="61"/>
        <v>0</v>
      </c>
      <c r="AG297" s="84">
        <f t="shared" si="61"/>
        <v>0</v>
      </c>
      <c r="AH297" s="84">
        <f t="shared" si="61"/>
        <v>0</v>
      </c>
      <c r="AI297" s="84">
        <f t="shared" si="61"/>
        <v>0</v>
      </c>
      <c r="AJ297" s="84">
        <f t="shared" si="61"/>
        <v>0</v>
      </c>
      <c r="AK297" s="84">
        <f t="shared" si="61"/>
        <v>0</v>
      </c>
      <c r="AL297" s="84">
        <f t="shared" si="61"/>
        <v>0</v>
      </c>
      <c r="AM297" s="84">
        <f t="shared" si="61"/>
        <v>0</v>
      </c>
      <c r="AN297" s="84">
        <f t="shared" si="61"/>
        <v>0</v>
      </c>
      <c r="AO297" s="84">
        <f t="shared" si="61"/>
        <v>0</v>
      </c>
      <c r="AP297" s="84">
        <f t="shared" si="61"/>
        <v>0</v>
      </c>
      <c r="AQ297" s="84">
        <f t="shared" si="56"/>
        <v>0</v>
      </c>
      <c r="AR297" s="84">
        <f t="shared" si="61"/>
        <v>0</v>
      </c>
      <c r="AS297" s="5"/>
      <c r="AT297" s="84">
        <f t="shared" si="57"/>
        <v>0</v>
      </c>
      <c r="AU297" s="84">
        <f t="shared" si="57"/>
        <v>0</v>
      </c>
      <c r="AV297" s="84">
        <f t="shared" si="57"/>
        <v>0</v>
      </c>
      <c r="AW297" s="84">
        <f t="shared" si="57"/>
        <v>0</v>
      </c>
      <c r="AX297" s="84">
        <f t="shared" si="57"/>
        <v>0</v>
      </c>
      <c r="AY297" s="84">
        <f t="shared" si="57"/>
        <v>0</v>
      </c>
      <c r="AZ297" s="84">
        <f t="shared" si="57"/>
        <v>0</v>
      </c>
      <c r="BA297" s="84">
        <f t="shared" si="57"/>
        <v>0</v>
      </c>
      <c r="BB297" s="84">
        <f t="shared" si="57"/>
        <v>0</v>
      </c>
      <c r="BC297" s="84">
        <f t="shared" si="57"/>
        <v>0</v>
      </c>
      <c r="BD297" s="5"/>
      <c r="BE297" s="5"/>
      <c r="BF297" s="5"/>
      <c r="BG297" s="5"/>
      <c r="BH297" s="5"/>
      <c r="BI297" s="5"/>
      <c r="BJ297" s="5"/>
    </row>
    <row r="298" spans="2:62" hidden="1">
      <c r="B298">
        <f t="shared" si="58"/>
        <v>330</v>
      </c>
      <c r="C298" t="str">
        <f t="shared" si="58"/>
        <v>PLANTACIÓ</v>
      </c>
      <c r="D298" t="str">
        <f t="shared" si="58"/>
        <v>Plantació manual col o bròcoli</v>
      </c>
      <c r="E298" s="82">
        <f t="shared" si="58"/>
        <v>2500</v>
      </c>
      <c r="F298" s="84">
        <f t="shared" si="61"/>
        <v>0</v>
      </c>
      <c r="G298" s="84">
        <f t="shared" si="61"/>
        <v>0</v>
      </c>
      <c r="H298" s="84">
        <f t="shared" si="61"/>
        <v>0</v>
      </c>
      <c r="I298" s="84">
        <f t="shared" si="61"/>
        <v>0</v>
      </c>
      <c r="J298" s="84">
        <f t="shared" si="61"/>
        <v>0</v>
      </c>
      <c r="K298" s="84">
        <f t="shared" si="61"/>
        <v>0</v>
      </c>
      <c r="L298" s="84">
        <f t="shared" si="61"/>
        <v>0</v>
      </c>
      <c r="M298" s="84">
        <f t="shared" si="61"/>
        <v>0</v>
      </c>
      <c r="N298" s="84">
        <f t="shared" si="61"/>
        <v>0</v>
      </c>
      <c r="O298" s="84">
        <f t="shared" si="61"/>
        <v>0</v>
      </c>
      <c r="P298" s="84">
        <f t="shared" si="61"/>
        <v>0</v>
      </c>
      <c r="Q298" s="84">
        <f t="shared" si="61"/>
        <v>0</v>
      </c>
      <c r="R298" s="84">
        <f t="shared" si="61"/>
        <v>0</v>
      </c>
      <c r="S298" s="84">
        <f t="shared" si="61"/>
        <v>0</v>
      </c>
      <c r="T298" s="84">
        <f t="shared" si="61"/>
        <v>0</v>
      </c>
      <c r="U298" s="84">
        <f t="shared" si="61"/>
        <v>0</v>
      </c>
      <c r="V298" s="84">
        <f t="shared" si="61"/>
        <v>0</v>
      </c>
      <c r="W298" s="84">
        <f t="shared" si="61"/>
        <v>0</v>
      </c>
      <c r="X298" s="84">
        <f t="shared" si="61"/>
        <v>0</v>
      </c>
      <c r="Y298" s="84">
        <f t="shared" si="61"/>
        <v>0</v>
      </c>
      <c r="Z298" s="84">
        <f t="shared" si="61"/>
        <v>0</v>
      </c>
      <c r="AA298" s="84">
        <f t="shared" si="61"/>
        <v>0</v>
      </c>
      <c r="AB298" s="84">
        <f t="shared" si="61"/>
        <v>0</v>
      </c>
      <c r="AC298" s="84">
        <f t="shared" si="61"/>
        <v>0</v>
      </c>
      <c r="AD298" s="84">
        <f t="shared" si="61"/>
        <v>0</v>
      </c>
      <c r="AE298" s="84">
        <f t="shared" si="61"/>
        <v>0</v>
      </c>
      <c r="AF298" s="84">
        <f t="shared" si="61"/>
        <v>0</v>
      </c>
      <c r="AG298" s="84">
        <f t="shared" si="61"/>
        <v>0</v>
      </c>
      <c r="AH298" s="84">
        <f t="shared" si="61"/>
        <v>0</v>
      </c>
      <c r="AI298" s="84">
        <f t="shared" si="61"/>
        <v>0</v>
      </c>
      <c r="AJ298" s="84">
        <f t="shared" si="61"/>
        <v>0</v>
      </c>
      <c r="AK298" s="84">
        <f t="shared" si="61"/>
        <v>0</v>
      </c>
      <c r="AL298" s="84">
        <f t="shared" si="61"/>
        <v>0</v>
      </c>
      <c r="AM298" s="84">
        <f t="shared" si="61"/>
        <v>0</v>
      </c>
      <c r="AN298" s="84">
        <f t="shared" si="61"/>
        <v>0</v>
      </c>
      <c r="AO298" s="84">
        <f t="shared" si="61"/>
        <v>0</v>
      </c>
      <c r="AP298" s="84">
        <f t="shared" si="61"/>
        <v>0</v>
      </c>
      <c r="AQ298" s="84">
        <f t="shared" si="56"/>
        <v>0</v>
      </c>
      <c r="AR298" s="84">
        <f t="shared" si="61"/>
        <v>0</v>
      </c>
      <c r="AS298" s="5"/>
      <c r="AT298" s="84">
        <f t="shared" si="57"/>
        <v>0</v>
      </c>
      <c r="AU298" s="84">
        <f t="shared" si="57"/>
        <v>0</v>
      </c>
      <c r="AV298" s="84">
        <f t="shared" si="57"/>
        <v>0</v>
      </c>
      <c r="AW298" s="84">
        <f t="shared" si="57"/>
        <v>0</v>
      </c>
      <c r="AX298" s="84">
        <f t="shared" si="57"/>
        <v>0</v>
      </c>
      <c r="AY298" s="84">
        <f t="shared" si="57"/>
        <v>0</v>
      </c>
      <c r="AZ298" s="84">
        <f t="shared" si="57"/>
        <v>0</v>
      </c>
      <c r="BA298" s="84">
        <f t="shared" si="57"/>
        <v>0</v>
      </c>
      <c r="BB298" s="84">
        <f t="shared" si="57"/>
        <v>0</v>
      </c>
      <c r="BC298" s="84">
        <f t="shared" si="57"/>
        <v>0</v>
      </c>
      <c r="BD298" s="5"/>
      <c r="BE298" s="5"/>
      <c r="BF298" s="5"/>
      <c r="BG298" s="5"/>
      <c r="BH298" s="5"/>
      <c r="BI298" s="5"/>
      <c r="BJ298" s="5"/>
    </row>
    <row r="299" spans="2:62" hidden="1">
      <c r="B299">
        <f t="shared" si="58"/>
        <v>340</v>
      </c>
      <c r="C299" t="str">
        <f t="shared" si="58"/>
        <v>PLANTACIÓ</v>
      </c>
      <c r="D299" t="str">
        <f t="shared" si="58"/>
        <v>Plantació manual calçots</v>
      </c>
      <c r="E299" s="82">
        <f t="shared" si="58"/>
        <v>2500</v>
      </c>
      <c r="F299" s="84">
        <f t="shared" si="61"/>
        <v>0</v>
      </c>
      <c r="G299" s="84">
        <f t="shared" si="61"/>
        <v>0</v>
      </c>
      <c r="H299" s="84">
        <f t="shared" si="61"/>
        <v>0</v>
      </c>
      <c r="I299" s="84">
        <f t="shared" si="61"/>
        <v>0</v>
      </c>
      <c r="J299" s="84">
        <f t="shared" si="61"/>
        <v>0</v>
      </c>
      <c r="K299" s="84">
        <f t="shared" si="61"/>
        <v>0</v>
      </c>
      <c r="L299" s="84">
        <f t="shared" si="61"/>
        <v>0</v>
      </c>
      <c r="M299" s="84">
        <f t="shared" si="61"/>
        <v>0</v>
      </c>
      <c r="N299" s="84">
        <f t="shared" si="61"/>
        <v>0</v>
      </c>
      <c r="O299" s="84">
        <f t="shared" si="61"/>
        <v>0</v>
      </c>
      <c r="P299" s="84">
        <f t="shared" si="61"/>
        <v>0</v>
      </c>
      <c r="Q299" s="84">
        <f t="shared" si="61"/>
        <v>0</v>
      </c>
      <c r="R299" s="84">
        <f t="shared" si="61"/>
        <v>0</v>
      </c>
      <c r="S299" s="84">
        <f t="shared" si="61"/>
        <v>0</v>
      </c>
      <c r="T299" s="84">
        <f t="shared" si="61"/>
        <v>0</v>
      </c>
      <c r="U299" s="84">
        <f t="shared" si="61"/>
        <v>0</v>
      </c>
      <c r="V299" s="84">
        <f t="shared" si="61"/>
        <v>0</v>
      </c>
      <c r="W299" s="84">
        <f t="shared" si="61"/>
        <v>0</v>
      </c>
      <c r="X299" s="84">
        <f t="shared" si="61"/>
        <v>0</v>
      </c>
      <c r="Y299" s="84">
        <f t="shared" si="61"/>
        <v>0</v>
      </c>
      <c r="Z299" s="84">
        <f t="shared" si="61"/>
        <v>0</v>
      </c>
      <c r="AA299" s="84">
        <f t="shared" si="61"/>
        <v>0</v>
      </c>
      <c r="AB299" s="84">
        <f t="shared" si="61"/>
        <v>0</v>
      </c>
      <c r="AC299" s="84">
        <f t="shared" si="61"/>
        <v>0</v>
      </c>
      <c r="AD299" s="84">
        <f t="shared" si="61"/>
        <v>0</v>
      </c>
      <c r="AE299" s="84">
        <f t="shared" si="61"/>
        <v>0</v>
      </c>
      <c r="AF299" s="84">
        <f t="shared" si="61"/>
        <v>0</v>
      </c>
      <c r="AG299" s="84">
        <f t="shared" si="61"/>
        <v>0</v>
      </c>
      <c r="AH299" s="84">
        <f t="shared" si="61"/>
        <v>0</v>
      </c>
      <c r="AI299" s="84">
        <f t="shared" si="61"/>
        <v>0</v>
      </c>
      <c r="AJ299" s="84">
        <f t="shared" si="61"/>
        <v>0</v>
      </c>
      <c r="AK299" s="84">
        <f t="shared" si="61"/>
        <v>0</v>
      </c>
      <c r="AL299" s="84">
        <f t="shared" si="61"/>
        <v>0</v>
      </c>
      <c r="AM299" s="84">
        <f t="shared" si="61"/>
        <v>0</v>
      </c>
      <c r="AN299" s="84">
        <f t="shared" si="61"/>
        <v>0</v>
      </c>
      <c r="AO299" s="84">
        <f t="shared" si="61"/>
        <v>0</v>
      </c>
      <c r="AP299" s="84">
        <f t="shared" si="61"/>
        <v>0</v>
      </c>
      <c r="AQ299" s="84">
        <f t="shared" si="56"/>
        <v>0</v>
      </c>
      <c r="AR299" s="84">
        <f t="shared" si="61"/>
        <v>0</v>
      </c>
      <c r="AS299" s="5"/>
      <c r="AT299" s="84">
        <f t="shared" si="57"/>
        <v>0</v>
      </c>
      <c r="AU299" s="84">
        <f t="shared" si="57"/>
        <v>0</v>
      </c>
      <c r="AV299" s="84">
        <f t="shared" si="57"/>
        <v>0</v>
      </c>
      <c r="AW299" s="84">
        <f t="shared" si="57"/>
        <v>0</v>
      </c>
      <c r="AX299" s="84">
        <f t="shared" si="57"/>
        <v>0</v>
      </c>
      <c r="AY299" s="84">
        <f t="shared" si="57"/>
        <v>0</v>
      </c>
      <c r="AZ299" s="84">
        <f t="shared" si="57"/>
        <v>0</v>
      </c>
      <c r="BA299" s="84">
        <f t="shared" si="57"/>
        <v>0</v>
      </c>
      <c r="BB299" s="84">
        <f t="shared" si="57"/>
        <v>0</v>
      </c>
      <c r="BC299" s="84">
        <f t="shared" si="57"/>
        <v>0</v>
      </c>
      <c r="BD299" s="5"/>
      <c r="BE299" s="5"/>
      <c r="BF299" s="5"/>
      <c r="BG299" s="5"/>
      <c r="BH299" s="5"/>
      <c r="BI299" s="5"/>
      <c r="BJ299" s="5"/>
    </row>
    <row r="300" spans="2:62" hidden="1">
      <c r="B300">
        <f t="shared" si="58"/>
        <v>350</v>
      </c>
      <c r="C300" t="str">
        <f t="shared" si="58"/>
        <v>PLANTACIÓ</v>
      </c>
      <c r="D300" t="str">
        <f t="shared" si="58"/>
        <v>Plantació manual enciam</v>
      </c>
      <c r="E300" s="82">
        <f t="shared" si="58"/>
        <v>2500</v>
      </c>
      <c r="F300" s="84">
        <f t="shared" si="61"/>
        <v>0</v>
      </c>
      <c r="G300" s="84">
        <f t="shared" si="61"/>
        <v>0</v>
      </c>
      <c r="H300" s="84">
        <f t="shared" si="61"/>
        <v>0</v>
      </c>
      <c r="I300" s="84">
        <f t="shared" si="61"/>
        <v>0</v>
      </c>
      <c r="J300" s="84">
        <f t="shared" si="61"/>
        <v>0</v>
      </c>
      <c r="K300" s="84">
        <f t="shared" si="61"/>
        <v>0</v>
      </c>
      <c r="L300" s="84">
        <f t="shared" si="61"/>
        <v>0</v>
      </c>
      <c r="M300" s="84">
        <f t="shared" si="61"/>
        <v>0</v>
      </c>
      <c r="N300" s="84">
        <f t="shared" si="61"/>
        <v>0</v>
      </c>
      <c r="O300" s="84">
        <f t="shared" si="61"/>
        <v>0</v>
      </c>
      <c r="P300" s="84">
        <f t="shared" si="61"/>
        <v>0</v>
      </c>
      <c r="Q300" s="84">
        <f t="shared" si="61"/>
        <v>0</v>
      </c>
      <c r="R300" s="84">
        <f t="shared" si="61"/>
        <v>0</v>
      </c>
      <c r="S300" s="84">
        <f t="shared" si="61"/>
        <v>0</v>
      </c>
      <c r="T300" s="84">
        <f t="shared" si="61"/>
        <v>0</v>
      </c>
      <c r="U300" s="84">
        <f t="shared" si="61"/>
        <v>0</v>
      </c>
      <c r="V300" s="84">
        <f t="shared" si="61"/>
        <v>0</v>
      </c>
      <c r="W300" s="84">
        <f t="shared" si="61"/>
        <v>0</v>
      </c>
      <c r="X300" s="84">
        <f t="shared" si="61"/>
        <v>0</v>
      </c>
      <c r="Y300" s="84">
        <f t="shared" si="61"/>
        <v>0</v>
      </c>
      <c r="Z300" s="84">
        <f t="shared" si="61"/>
        <v>0</v>
      </c>
      <c r="AA300" s="84">
        <f t="shared" si="61"/>
        <v>0</v>
      </c>
      <c r="AB300" s="84">
        <f t="shared" si="61"/>
        <v>0</v>
      </c>
      <c r="AC300" s="84">
        <f t="shared" si="61"/>
        <v>0</v>
      </c>
      <c r="AD300" s="84">
        <f t="shared" si="61"/>
        <v>0</v>
      </c>
      <c r="AE300" s="84">
        <f t="shared" si="61"/>
        <v>0</v>
      </c>
      <c r="AF300" s="84">
        <f t="shared" si="61"/>
        <v>0</v>
      </c>
      <c r="AG300" s="84">
        <f t="shared" ref="AG300:AR300" si="62">+AG65*$E$4/$E300</f>
        <v>0</v>
      </c>
      <c r="AH300" s="84">
        <f t="shared" si="62"/>
        <v>0</v>
      </c>
      <c r="AI300" s="84">
        <f t="shared" si="62"/>
        <v>0</v>
      </c>
      <c r="AJ300" s="84">
        <f t="shared" si="62"/>
        <v>0</v>
      </c>
      <c r="AK300" s="84">
        <f t="shared" si="62"/>
        <v>0</v>
      </c>
      <c r="AL300" s="84">
        <f t="shared" si="62"/>
        <v>0</v>
      </c>
      <c r="AM300" s="84">
        <f t="shared" si="62"/>
        <v>0</v>
      </c>
      <c r="AN300" s="84">
        <f t="shared" si="62"/>
        <v>0</v>
      </c>
      <c r="AO300" s="84">
        <f t="shared" si="62"/>
        <v>0</v>
      </c>
      <c r="AP300" s="84">
        <f t="shared" si="62"/>
        <v>0</v>
      </c>
      <c r="AQ300" s="84">
        <f t="shared" si="56"/>
        <v>0</v>
      </c>
      <c r="AR300" s="84">
        <f t="shared" si="62"/>
        <v>0</v>
      </c>
      <c r="AS300" s="5"/>
      <c r="AT300" s="84">
        <f t="shared" si="57"/>
        <v>0</v>
      </c>
      <c r="AU300" s="84">
        <f t="shared" si="57"/>
        <v>0</v>
      </c>
      <c r="AV300" s="84">
        <f t="shared" si="57"/>
        <v>0</v>
      </c>
      <c r="AW300" s="84">
        <f t="shared" si="57"/>
        <v>0</v>
      </c>
      <c r="AX300" s="84">
        <f t="shared" si="57"/>
        <v>0</v>
      </c>
      <c r="AY300" s="84">
        <f t="shared" si="57"/>
        <v>0</v>
      </c>
      <c r="AZ300" s="84">
        <f t="shared" si="57"/>
        <v>0</v>
      </c>
      <c r="BA300" s="84">
        <f t="shared" si="57"/>
        <v>0</v>
      </c>
      <c r="BB300" s="84">
        <f t="shared" si="57"/>
        <v>0</v>
      </c>
      <c r="BC300" s="84">
        <f t="shared" si="57"/>
        <v>0</v>
      </c>
      <c r="BD300" s="5"/>
      <c r="BE300" s="5"/>
      <c r="BF300" s="5"/>
      <c r="BG300" s="5"/>
      <c r="BH300" s="5"/>
      <c r="BI300" s="5"/>
      <c r="BJ300" s="5"/>
    </row>
    <row r="301" spans="2:62" hidden="1">
      <c r="B301">
        <f t="shared" si="58"/>
        <v>360</v>
      </c>
      <c r="C301" t="str">
        <f t="shared" si="58"/>
        <v>PLANTACIÓ</v>
      </c>
      <c r="D301" t="str">
        <f t="shared" si="58"/>
        <v>Plantació manual bleda</v>
      </c>
      <c r="E301" s="82">
        <f t="shared" si="58"/>
        <v>2500</v>
      </c>
      <c r="F301" s="84">
        <f t="shared" ref="F301:AR307" si="63">+F66*$E$4/$E301</f>
        <v>0</v>
      </c>
      <c r="G301" s="84">
        <f t="shared" si="63"/>
        <v>0</v>
      </c>
      <c r="H301" s="84">
        <f t="shared" si="63"/>
        <v>0</v>
      </c>
      <c r="I301" s="84">
        <f t="shared" si="63"/>
        <v>0</v>
      </c>
      <c r="J301" s="84">
        <f t="shared" si="63"/>
        <v>0</v>
      </c>
      <c r="K301" s="84">
        <f t="shared" si="63"/>
        <v>0</v>
      </c>
      <c r="L301" s="84">
        <f t="shared" si="63"/>
        <v>0</v>
      </c>
      <c r="M301" s="84">
        <f t="shared" si="63"/>
        <v>0</v>
      </c>
      <c r="N301" s="84">
        <f t="shared" si="63"/>
        <v>0</v>
      </c>
      <c r="O301" s="84">
        <f t="shared" si="63"/>
        <v>0</v>
      </c>
      <c r="P301" s="84">
        <f t="shared" si="63"/>
        <v>0</v>
      </c>
      <c r="Q301" s="84">
        <f t="shared" si="63"/>
        <v>0</v>
      </c>
      <c r="R301" s="84">
        <f t="shared" si="63"/>
        <v>0</v>
      </c>
      <c r="S301" s="84">
        <f t="shared" si="63"/>
        <v>0</v>
      </c>
      <c r="T301" s="84">
        <f t="shared" si="63"/>
        <v>0</v>
      </c>
      <c r="U301" s="84">
        <f t="shared" si="63"/>
        <v>0</v>
      </c>
      <c r="V301" s="84">
        <f t="shared" si="63"/>
        <v>0</v>
      </c>
      <c r="W301" s="84">
        <f t="shared" si="63"/>
        <v>0</v>
      </c>
      <c r="X301" s="84">
        <f t="shared" si="63"/>
        <v>0</v>
      </c>
      <c r="Y301" s="84">
        <f t="shared" si="63"/>
        <v>0</v>
      </c>
      <c r="Z301" s="84">
        <f t="shared" si="63"/>
        <v>0</v>
      </c>
      <c r="AA301" s="84">
        <f t="shared" si="63"/>
        <v>0</v>
      </c>
      <c r="AB301" s="84">
        <f t="shared" si="63"/>
        <v>0</v>
      </c>
      <c r="AC301" s="84">
        <f t="shared" si="63"/>
        <v>0</v>
      </c>
      <c r="AD301" s="84">
        <f t="shared" si="63"/>
        <v>0</v>
      </c>
      <c r="AE301" s="84">
        <f t="shared" si="63"/>
        <v>0</v>
      </c>
      <c r="AF301" s="84">
        <f t="shared" si="63"/>
        <v>0</v>
      </c>
      <c r="AG301" s="84">
        <f t="shared" si="63"/>
        <v>0</v>
      </c>
      <c r="AH301" s="84">
        <f t="shared" si="63"/>
        <v>0</v>
      </c>
      <c r="AI301" s="84">
        <f t="shared" si="63"/>
        <v>0</v>
      </c>
      <c r="AJ301" s="84">
        <f t="shared" si="63"/>
        <v>0</v>
      </c>
      <c r="AK301" s="84">
        <f t="shared" si="63"/>
        <v>0</v>
      </c>
      <c r="AL301" s="84">
        <f t="shared" si="63"/>
        <v>0</v>
      </c>
      <c r="AM301" s="84">
        <f t="shared" si="63"/>
        <v>0</v>
      </c>
      <c r="AN301" s="84">
        <f t="shared" si="63"/>
        <v>0</v>
      </c>
      <c r="AO301" s="84">
        <f t="shared" si="63"/>
        <v>0</v>
      </c>
      <c r="AP301" s="84">
        <f t="shared" si="63"/>
        <v>0</v>
      </c>
      <c r="AQ301" s="84">
        <f t="shared" si="56"/>
        <v>0</v>
      </c>
      <c r="AR301" s="84">
        <f t="shared" si="63"/>
        <v>0</v>
      </c>
      <c r="AS301" s="5"/>
      <c r="AT301" s="84">
        <f t="shared" si="57"/>
        <v>0</v>
      </c>
      <c r="AU301" s="84">
        <f t="shared" si="57"/>
        <v>0</v>
      </c>
      <c r="AV301" s="84">
        <f t="shared" si="57"/>
        <v>0</v>
      </c>
      <c r="AW301" s="84">
        <f t="shared" si="57"/>
        <v>0</v>
      </c>
      <c r="AX301" s="84">
        <f t="shared" si="57"/>
        <v>0</v>
      </c>
      <c r="AY301" s="84">
        <f t="shared" si="57"/>
        <v>0</v>
      </c>
      <c r="AZ301" s="84">
        <f t="shared" si="57"/>
        <v>0</v>
      </c>
      <c r="BA301" s="84">
        <f t="shared" si="57"/>
        <v>0</v>
      </c>
      <c r="BB301" s="84">
        <f t="shared" si="57"/>
        <v>0</v>
      </c>
      <c r="BC301" s="84">
        <f t="shared" si="57"/>
        <v>0</v>
      </c>
      <c r="BD301" s="5"/>
      <c r="BE301" s="5"/>
      <c r="BF301" s="5"/>
      <c r="BG301" s="5"/>
      <c r="BH301" s="5"/>
      <c r="BI301" s="5"/>
      <c r="BJ301" s="5"/>
    </row>
    <row r="302" spans="2:62" hidden="1">
      <c r="B302">
        <f t="shared" si="58"/>
        <v>370</v>
      </c>
      <c r="C302" t="str">
        <f t="shared" si="58"/>
        <v>PLANTACIÓ</v>
      </c>
      <c r="D302" t="str">
        <f t="shared" si="58"/>
        <v>Plantació manual tomàquet</v>
      </c>
      <c r="E302" s="82">
        <f t="shared" si="58"/>
        <v>2500</v>
      </c>
      <c r="F302" s="84">
        <f t="shared" si="63"/>
        <v>0</v>
      </c>
      <c r="G302" s="84">
        <f t="shared" si="63"/>
        <v>0</v>
      </c>
      <c r="H302" s="84">
        <f t="shared" si="63"/>
        <v>0</v>
      </c>
      <c r="I302" s="84">
        <f t="shared" si="63"/>
        <v>0</v>
      </c>
      <c r="J302" s="84">
        <f t="shared" si="63"/>
        <v>0</v>
      </c>
      <c r="K302" s="84">
        <f t="shared" si="63"/>
        <v>0</v>
      </c>
      <c r="L302" s="84">
        <f t="shared" si="63"/>
        <v>0</v>
      </c>
      <c r="M302" s="84">
        <f t="shared" si="63"/>
        <v>0</v>
      </c>
      <c r="N302" s="84">
        <f t="shared" si="63"/>
        <v>0</v>
      </c>
      <c r="O302" s="84">
        <f t="shared" si="63"/>
        <v>0</v>
      </c>
      <c r="P302" s="84">
        <f t="shared" si="63"/>
        <v>0</v>
      </c>
      <c r="Q302" s="84">
        <f t="shared" si="63"/>
        <v>0</v>
      </c>
      <c r="R302" s="84">
        <f t="shared" si="63"/>
        <v>0</v>
      </c>
      <c r="S302" s="84">
        <f t="shared" si="63"/>
        <v>0</v>
      </c>
      <c r="T302" s="84">
        <f t="shared" si="63"/>
        <v>0</v>
      </c>
      <c r="U302" s="84">
        <f t="shared" si="63"/>
        <v>0</v>
      </c>
      <c r="V302" s="84">
        <f t="shared" si="63"/>
        <v>0</v>
      </c>
      <c r="W302" s="84">
        <f t="shared" si="63"/>
        <v>0</v>
      </c>
      <c r="X302" s="84">
        <f t="shared" si="63"/>
        <v>0</v>
      </c>
      <c r="Y302" s="84">
        <f t="shared" si="63"/>
        <v>0</v>
      </c>
      <c r="Z302" s="84">
        <f t="shared" si="63"/>
        <v>0</v>
      </c>
      <c r="AA302" s="84">
        <f t="shared" si="63"/>
        <v>0</v>
      </c>
      <c r="AB302" s="84">
        <f t="shared" si="63"/>
        <v>0</v>
      </c>
      <c r="AC302" s="84">
        <f t="shared" si="63"/>
        <v>0</v>
      </c>
      <c r="AD302" s="84">
        <f t="shared" si="63"/>
        <v>0</v>
      </c>
      <c r="AE302" s="84">
        <f t="shared" si="63"/>
        <v>0</v>
      </c>
      <c r="AF302" s="84">
        <f t="shared" si="63"/>
        <v>0</v>
      </c>
      <c r="AG302" s="84">
        <f t="shared" si="63"/>
        <v>0</v>
      </c>
      <c r="AH302" s="84">
        <f t="shared" si="63"/>
        <v>0</v>
      </c>
      <c r="AI302" s="84">
        <f t="shared" si="63"/>
        <v>0</v>
      </c>
      <c r="AJ302" s="84">
        <f t="shared" si="63"/>
        <v>0</v>
      </c>
      <c r="AK302" s="84">
        <f t="shared" si="63"/>
        <v>0</v>
      </c>
      <c r="AL302" s="84">
        <f t="shared" si="63"/>
        <v>0</v>
      </c>
      <c r="AM302" s="84">
        <f t="shared" si="63"/>
        <v>0</v>
      </c>
      <c r="AN302" s="84">
        <f t="shared" si="63"/>
        <v>0</v>
      </c>
      <c r="AO302" s="84">
        <f t="shared" si="63"/>
        <v>0</v>
      </c>
      <c r="AP302" s="84">
        <f t="shared" si="63"/>
        <v>0</v>
      </c>
      <c r="AQ302" s="84">
        <f t="shared" si="63"/>
        <v>0</v>
      </c>
      <c r="AR302" s="84">
        <f t="shared" si="63"/>
        <v>0</v>
      </c>
      <c r="AS302" s="5"/>
      <c r="AT302" s="84">
        <f t="shared" ref="AT302:BC317" si="64">+AT67*$E$4/$E302</f>
        <v>0</v>
      </c>
      <c r="AU302" s="84">
        <f t="shared" si="64"/>
        <v>0</v>
      </c>
      <c r="AV302" s="84">
        <f t="shared" si="64"/>
        <v>0</v>
      </c>
      <c r="AW302" s="84">
        <f t="shared" si="64"/>
        <v>0</v>
      </c>
      <c r="AX302" s="84">
        <f t="shared" si="64"/>
        <v>0</v>
      </c>
      <c r="AY302" s="84">
        <f t="shared" si="64"/>
        <v>0</v>
      </c>
      <c r="AZ302" s="84">
        <f t="shared" si="64"/>
        <v>0</v>
      </c>
      <c r="BA302" s="84">
        <f t="shared" si="64"/>
        <v>0</v>
      </c>
      <c r="BB302" s="84">
        <f t="shared" si="64"/>
        <v>0</v>
      </c>
      <c r="BC302" s="84">
        <f t="shared" si="64"/>
        <v>0</v>
      </c>
      <c r="BD302" s="5"/>
      <c r="BE302" s="5"/>
      <c r="BF302" s="5"/>
      <c r="BG302" s="5"/>
      <c r="BH302" s="5"/>
      <c r="BI302" s="5"/>
      <c r="BJ302" s="5"/>
    </row>
    <row r="303" spans="2:62" hidden="1">
      <c r="B303">
        <f t="shared" ref="B303:E318" si="65">+B68</f>
        <v>380</v>
      </c>
      <c r="C303" t="str">
        <f t="shared" si="65"/>
        <v>PLANTACIÓ</v>
      </c>
      <c r="D303" t="str">
        <f t="shared" si="65"/>
        <v>Plantació manual carbassa</v>
      </c>
      <c r="E303" s="82">
        <f t="shared" si="65"/>
        <v>2500</v>
      </c>
      <c r="F303" s="84">
        <f t="shared" si="63"/>
        <v>0</v>
      </c>
      <c r="G303" s="84">
        <f t="shared" si="63"/>
        <v>0</v>
      </c>
      <c r="H303" s="84">
        <f t="shared" si="63"/>
        <v>0</v>
      </c>
      <c r="I303" s="84">
        <f t="shared" si="63"/>
        <v>0</v>
      </c>
      <c r="J303" s="84">
        <f t="shared" si="63"/>
        <v>0</v>
      </c>
      <c r="K303" s="84">
        <f t="shared" si="63"/>
        <v>0</v>
      </c>
      <c r="L303" s="84">
        <f t="shared" si="63"/>
        <v>0</v>
      </c>
      <c r="M303" s="84">
        <f t="shared" si="63"/>
        <v>0</v>
      </c>
      <c r="N303" s="84">
        <f t="shared" si="63"/>
        <v>0</v>
      </c>
      <c r="O303" s="84">
        <f t="shared" si="63"/>
        <v>0</v>
      </c>
      <c r="P303" s="84">
        <f t="shared" si="63"/>
        <v>0</v>
      </c>
      <c r="Q303" s="84">
        <f t="shared" si="63"/>
        <v>0</v>
      </c>
      <c r="R303" s="84">
        <f t="shared" si="63"/>
        <v>0</v>
      </c>
      <c r="S303" s="84">
        <f t="shared" si="63"/>
        <v>0</v>
      </c>
      <c r="T303" s="84">
        <f t="shared" si="63"/>
        <v>0</v>
      </c>
      <c r="U303" s="84">
        <f t="shared" si="63"/>
        <v>0</v>
      </c>
      <c r="V303" s="84">
        <f t="shared" si="63"/>
        <v>0</v>
      </c>
      <c r="W303" s="84">
        <f t="shared" si="63"/>
        <v>0</v>
      </c>
      <c r="X303" s="84">
        <f t="shared" si="63"/>
        <v>0</v>
      </c>
      <c r="Y303" s="84">
        <f t="shared" si="63"/>
        <v>0</v>
      </c>
      <c r="Z303" s="84">
        <f t="shared" si="63"/>
        <v>0</v>
      </c>
      <c r="AA303" s="84">
        <f t="shared" si="63"/>
        <v>0</v>
      </c>
      <c r="AB303" s="84">
        <f t="shared" si="63"/>
        <v>0</v>
      </c>
      <c r="AC303" s="84">
        <f t="shared" si="63"/>
        <v>0</v>
      </c>
      <c r="AD303" s="84">
        <f t="shared" si="63"/>
        <v>0</v>
      </c>
      <c r="AE303" s="84">
        <f t="shared" si="63"/>
        <v>0</v>
      </c>
      <c r="AF303" s="84">
        <f t="shared" si="63"/>
        <v>0</v>
      </c>
      <c r="AG303" s="84">
        <f t="shared" si="63"/>
        <v>0</v>
      </c>
      <c r="AH303" s="84">
        <f t="shared" si="63"/>
        <v>0</v>
      </c>
      <c r="AI303" s="84">
        <f t="shared" si="63"/>
        <v>0</v>
      </c>
      <c r="AJ303" s="84">
        <f t="shared" si="63"/>
        <v>0</v>
      </c>
      <c r="AK303" s="84">
        <f t="shared" si="63"/>
        <v>0</v>
      </c>
      <c r="AL303" s="84">
        <f t="shared" si="63"/>
        <v>0</v>
      </c>
      <c r="AM303" s="84">
        <f t="shared" si="63"/>
        <v>0</v>
      </c>
      <c r="AN303" s="84">
        <f t="shared" si="63"/>
        <v>0</v>
      </c>
      <c r="AO303" s="84">
        <f t="shared" si="63"/>
        <v>0</v>
      </c>
      <c r="AP303" s="84">
        <f t="shared" si="63"/>
        <v>0</v>
      </c>
      <c r="AQ303" s="84">
        <f t="shared" si="63"/>
        <v>0</v>
      </c>
      <c r="AR303" s="84">
        <f t="shared" si="63"/>
        <v>0</v>
      </c>
      <c r="AS303" s="5"/>
      <c r="AT303" s="84">
        <f t="shared" si="64"/>
        <v>0</v>
      </c>
      <c r="AU303" s="84">
        <f t="shared" si="64"/>
        <v>0</v>
      </c>
      <c r="AV303" s="84">
        <f t="shared" si="64"/>
        <v>0</v>
      </c>
      <c r="AW303" s="84">
        <f t="shared" si="64"/>
        <v>0</v>
      </c>
      <c r="AX303" s="84">
        <f t="shared" si="64"/>
        <v>0</v>
      </c>
      <c r="AY303" s="84">
        <f t="shared" si="64"/>
        <v>0</v>
      </c>
      <c r="AZ303" s="84">
        <f t="shared" si="64"/>
        <v>0</v>
      </c>
      <c r="BA303" s="84">
        <f t="shared" si="64"/>
        <v>0</v>
      </c>
      <c r="BB303" s="84">
        <f t="shared" si="64"/>
        <v>0</v>
      </c>
      <c r="BC303" s="84">
        <f t="shared" si="64"/>
        <v>0</v>
      </c>
      <c r="BD303" s="5"/>
      <c r="BE303" s="5"/>
      <c r="BF303" s="5"/>
      <c r="BG303" s="5"/>
      <c r="BH303" s="5"/>
      <c r="BI303" s="5"/>
      <c r="BJ303" s="5"/>
    </row>
    <row r="304" spans="2:62" hidden="1">
      <c r="B304">
        <f t="shared" si="65"/>
        <v>390</v>
      </c>
      <c r="C304" t="str">
        <f t="shared" si="65"/>
        <v>PLANTACIÓ</v>
      </c>
      <c r="D304" t="str">
        <f t="shared" si="65"/>
        <v>Sembra manual carbassa</v>
      </c>
      <c r="E304" s="82">
        <f t="shared" si="65"/>
        <v>2500</v>
      </c>
      <c r="F304" s="84">
        <f t="shared" si="63"/>
        <v>0</v>
      </c>
      <c r="G304" s="84">
        <f t="shared" si="63"/>
        <v>0</v>
      </c>
      <c r="H304" s="84">
        <f t="shared" si="63"/>
        <v>0</v>
      </c>
      <c r="I304" s="84">
        <f t="shared" si="63"/>
        <v>0</v>
      </c>
      <c r="J304" s="84">
        <f t="shared" si="63"/>
        <v>0</v>
      </c>
      <c r="K304" s="84">
        <f t="shared" si="63"/>
        <v>0</v>
      </c>
      <c r="L304" s="84">
        <f t="shared" si="63"/>
        <v>0</v>
      </c>
      <c r="M304" s="84">
        <f t="shared" si="63"/>
        <v>0</v>
      </c>
      <c r="N304" s="84">
        <f t="shared" si="63"/>
        <v>0</v>
      </c>
      <c r="O304" s="84">
        <f t="shared" si="63"/>
        <v>0</v>
      </c>
      <c r="P304" s="84">
        <f t="shared" si="63"/>
        <v>0</v>
      </c>
      <c r="Q304" s="84">
        <f t="shared" si="63"/>
        <v>0</v>
      </c>
      <c r="R304" s="84">
        <f t="shared" si="63"/>
        <v>0</v>
      </c>
      <c r="S304" s="84">
        <f t="shared" si="63"/>
        <v>0</v>
      </c>
      <c r="T304" s="84">
        <f t="shared" si="63"/>
        <v>0</v>
      </c>
      <c r="U304" s="84">
        <f t="shared" si="63"/>
        <v>0</v>
      </c>
      <c r="V304" s="84">
        <f t="shared" si="63"/>
        <v>0</v>
      </c>
      <c r="W304" s="84">
        <f t="shared" si="63"/>
        <v>0</v>
      </c>
      <c r="X304" s="84">
        <f t="shared" si="63"/>
        <v>0</v>
      </c>
      <c r="Y304" s="84">
        <f t="shared" si="63"/>
        <v>0</v>
      </c>
      <c r="Z304" s="84">
        <f t="shared" si="63"/>
        <v>0</v>
      </c>
      <c r="AA304" s="84">
        <f t="shared" si="63"/>
        <v>0</v>
      </c>
      <c r="AB304" s="84">
        <f t="shared" si="63"/>
        <v>0</v>
      </c>
      <c r="AC304" s="84">
        <f t="shared" si="63"/>
        <v>0</v>
      </c>
      <c r="AD304" s="84">
        <f t="shared" si="63"/>
        <v>0</v>
      </c>
      <c r="AE304" s="84">
        <f t="shared" si="63"/>
        <v>0</v>
      </c>
      <c r="AF304" s="84">
        <f t="shared" si="63"/>
        <v>0</v>
      </c>
      <c r="AG304" s="84">
        <f t="shared" si="63"/>
        <v>0</v>
      </c>
      <c r="AH304" s="84">
        <f t="shared" si="63"/>
        <v>0</v>
      </c>
      <c r="AI304" s="84">
        <f t="shared" si="63"/>
        <v>0</v>
      </c>
      <c r="AJ304" s="84">
        <f t="shared" si="63"/>
        <v>0</v>
      </c>
      <c r="AK304" s="84">
        <f t="shared" si="63"/>
        <v>0</v>
      </c>
      <c r="AL304" s="84">
        <f t="shared" si="63"/>
        <v>0</v>
      </c>
      <c r="AM304" s="84">
        <f t="shared" si="63"/>
        <v>0</v>
      </c>
      <c r="AN304" s="84">
        <f t="shared" si="63"/>
        <v>0</v>
      </c>
      <c r="AO304" s="84">
        <f t="shared" si="63"/>
        <v>0</v>
      </c>
      <c r="AP304" s="84">
        <f t="shared" si="63"/>
        <v>0</v>
      </c>
      <c r="AQ304" s="84">
        <f t="shared" si="63"/>
        <v>0</v>
      </c>
      <c r="AR304" s="84">
        <f t="shared" si="63"/>
        <v>0</v>
      </c>
      <c r="AS304" s="5"/>
      <c r="AT304" s="84">
        <f t="shared" si="64"/>
        <v>0</v>
      </c>
      <c r="AU304" s="84">
        <f t="shared" si="64"/>
        <v>0</v>
      </c>
      <c r="AV304" s="84">
        <f t="shared" si="64"/>
        <v>0</v>
      </c>
      <c r="AW304" s="84">
        <f t="shared" si="64"/>
        <v>0</v>
      </c>
      <c r="AX304" s="84">
        <f t="shared" si="64"/>
        <v>0</v>
      </c>
      <c r="AY304" s="84">
        <f t="shared" si="64"/>
        <v>0</v>
      </c>
      <c r="AZ304" s="84">
        <f t="shared" si="64"/>
        <v>0</v>
      </c>
      <c r="BA304" s="84">
        <f t="shared" si="64"/>
        <v>0</v>
      </c>
      <c r="BB304" s="84">
        <f t="shared" si="64"/>
        <v>0</v>
      </c>
      <c r="BC304" s="84">
        <f t="shared" si="64"/>
        <v>0</v>
      </c>
      <c r="BD304" s="5"/>
      <c r="BE304" s="5"/>
      <c r="BF304" s="5"/>
      <c r="BG304" s="5"/>
      <c r="BH304" s="5"/>
      <c r="BI304" s="5"/>
      <c r="BJ304" s="5"/>
    </row>
    <row r="305" spans="2:62" hidden="1">
      <c r="B305">
        <f t="shared" si="65"/>
        <v>410</v>
      </c>
      <c r="C305" t="str">
        <f t="shared" si="65"/>
        <v>REG</v>
      </c>
      <c r="D305" t="str">
        <f t="shared" si="65"/>
        <v>Instal.lació sistema de reg amb cinta (1 m per m2)</v>
      </c>
      <c r="E305" s="82">
        <f t="shared" si="65"/>
        <v>2500</v>
      </c>
      <c r="F305" s="84">
        <f t="shared" si="63"/>
        <v>0</v>
      </c>
      <c r="G305" s="84">
        <f t="shared" si="63"/>
        <v>0</v>
      </c>
      <c r="H305" s="84">
        <f t="shared" si="63"/>
        <v>0</v>
      </c>
      <c r="I305" s="84">
        <f t="shared" si="63"/>
        <v>0</v>
      </c>
      <c r="J305" s="84">
        <f t="shared" si="63"/>
        <v>0</v>
      </c>
      <c r="K305" s="84">
        <f t="shared" si="63"/>
        <v>0</v>
      </c>
      <c r="L305" s="84">
        <f t="shared" si="63"/>
        <v>0</v>
      </c>
      <c r="M305" s="84">
        <f t="shared" si="63"/>
        <v>0</v>
      </c>
      <c r="N305" s="84">
        <f t="shared" si="63"/>
        <v>0</v>
      </c>
      <c r="O305" s="84">
        <f t="shared" si="63"/>
        <v>0</v>
      </c>
      <c r="P305" s="84">
        <f t="shared" si="63"/>
        <v>0</v>
      </c>
      <c r="Q305" s="84">
        <f t="shared" si="63"/>
        <v>0</v>
      </c>
      <c r="R305" s="84">
        <f t="shared" si="63"/>
        <v>0</v>
      </c>
      <c r="S305" s="84">
        <f t="shared" si="63"/>
        <v>0</v>
      </c>
      <c r="T305" s="84">
        <f t="shared" si="63"/>
        <v>0</v>
      </c>
      <c r="U305" s="84">
        <f t="shared" si="63"/>
        <v>0</v>
      </c>
      <c r="V305" s="84">
        <f t="shared" si="63"/>
        <v>0</v>
      </c>
      <c r="W305" s="84">
        <f t="shared" si="63"/>
        <v>0</v>
      </c>
      <c r="X305" s="84">
        <f t="shared" si="63"/>
        <v>0</v>
      </c>
      <c r="Y305" s="84">
        <f t="shared" si="63"/>
        <v>0</v>
      </c>
      <c r="Z305" s="84">
        <f t="shared" si="63"/>
        <v>0</v>
      </c>
      <c r="AA305" s="84">
        <f t="shared" si="63"/>
        <v>0</v>
      </c>
      <c r="AB305" s="84">
        <f t="shared" si="63"/>
        <v>0</v>
      </c>
      <c r="AC305" s="84">
        <f t="shared" si="63"/>
        <v>0</v>
      </c>
      <c r="AD305" s="84">
        <f t="shared" si="63"/>
        <v>0</v>
      </c>
      <c r="AE305" s="84">
        <f t="shared" si="63"/>
        <v>0</v>
      </c>
      <c r="AF305" s="84">
        <f t="shared" si="63"/>
        <v>0</v>
      </c>
      <c r="AG305" s="84">
        <f t="shared" si="63"/>
        <v>0</v>
      </c>
      <c r="AH305" s="84">
        <f t="shared" si="63"/>
        <v>0</v>
      </c>
      <c r="AI305" s="84">
        <f t="shared" si="63"/>
        <v>0</v>
      </c>
      <c r="AJ305" s="84">
        <f t="shared" si="63"/>
        <v>0</v>
      </c>
      <c r="AK305" s="84">
        <f t="shared" si="63"/>
        <v>0</v>
      </c>
      <c r="AL305" s="84">
        <f t="shared" si="63"/>
        <v>0</v>
      </c>
      <c r="AM305" s="84">
        <f t="shared" si="63"/>
        <v>0</v>
      </c>
      <c r="AN305" s="84">
        <f t="shared" si="63"/>
        <v>0</v>
      </c>
      <c r="AO305" s="84">
        <f t="shared" si="63"/>
        <v>0</v>
      </c>
      <c r="AP305" s="84">
        <f t="shared" si="63"/>
        <v>0</v>
      </c>
      <c r="AQ305" s="84">
        <f t="shared" si="63"/>
        <v>0</v>
      </c>
      <c r="AR305" s="84">
        <f t="shared" si="63"/>
        <v>0</v>
      </c>
      <c r="AS305" s="5"/>
      <c r="AT305" s="84">
        <f t="shared" si="64"/>
        <v>0</v>
      </c>
      <c r="AU305" s="84">
        <f t="shared" si="64"/>
        <v>0</v>
      </c>
      <c r="AV305" s="84">
        <f t="shared" si="64"/>
        <v>0</v>
      </c>
      <c r="AW305" s="84">
        <f t="shared" si="64"/>
        <v>0</v>
      </c>
      <c r="AX305" s="84">
        <f t="shared" si="64"/>
        <v>0</v>
      </c>
      <c r="AY305" s="84">
        <f t="shared" si="64"/>
        <v>0</v>
      </c>
      <c r="AZ305" s="84">
        <f t="shared" si="64"/>
        <v>0</v>
      </c>
      <c r="BA305" s="84">
        <f t="shared" si="64"/>
        <v>0</v>
      </c>
      <c r="BB305" s="84">
        <f t="shared" si="64"/>
        <v>0</v>
      </c>
      <c r="BC305" s="84">
        <f t="shared" si="64"/>
        <v>0</v>
      </c>
      <c r="BD305" s="5"/>
      <c r="BE305" s="5"/>
      <c r="BF305" s="5"/>
      <c r="BG305" s="5"/>
      <c r="BH305" s="5"/>
      <c r="BI305" s="5"/>
      <c r="BJ305" s="5"/>
    </row>
    <row r="306" spans="2:62" hidden="1">
      <c r="B306">
        <f t="shared" si="65"/>
        <v>420</v>
      </c>
      <c r="C306" t="str">
        <f t="shared" si="65"/>
        <v>REG</v>
      </c>
      <c r="D306" t="str">
        <f t="shared" si="65"/>
        <v>Instal.lació sistema de reg amb cinta (1,6 m per m2)</v>
      </c>
      <c r="E306" s="82">
        <f t="shared" si="65"/>
        <v>2500</v>
      </c>
      <c r="F306" s="84">
        <f t="shared" si="63"/>
        <v>0</v>
      </c>
      <c r="G306" s="84">
        <f t="shared" si="63"/>
        <v>0</v>
      </c>
      <c r="H306" s="84">
        <f t="shared" si="63"/>
        <v>0</v>
      </c>
      <c r="I306" s="84">
        <f t="shared" si="63"/>
        <v>0</v>
      </c>
      <c r="J306" s="84">
        <f t="shared" si="63"/>
        <v>0</v>
      </c>
      <c r="K306" s="84">
        <f t="shared" si="63"/>
        <v>0</v>
      </c>
      <c r="L306" s="84">
        <f t="shared" si="63"/>
        <v>0</v>
      </c>
      <c r="M306" s="84">
        <f t="shared" si="63"/>
        <v>0</v>
      </c>
      <c r="N306" s="84">
        <f t="shared" si="63"/>
        <v>0</v>
      </c>
      <c r="O306" s="84">
        <f t="shared" si="63"/>
        <v>0</v>
      </c>
      <c r="P306" s="84">
        <f t="shared" si="63"/>
        <v>0</v>
      </c>
      <c r="Q306" s="84">
        <f t="shared" si="63"/>
        <v>0</v>
      </c>
      <c r="R306" s="84">
        <f t="shared" si="63"/>
        <v>0</v>
      </c>
      <c r="S306" s="84">
        <f t="shared" si="63"/>
        <v>0</v>
      </c>
      <c r="T306" s="84">
        <f t="shared" si="63"/>
        <v>0</v>
      </c>
      <c r="U306" s="84">
        <f t="shared" si="63"/>
        <v>0</v>
      </c>
      <c r="V306" s="84">
        <f t="shared" si="63"/>
        <v>0</v>
      </c>
      <c r="W306" s="84">
        <f t="shared" si="63"/>
        <v>0</v>
      </c>
      <c r="X306" s="84">
        <f t="shared" si="63"/>
        <v>0</v>
      </c>
      <c r="Y306" s="84">
        <f t="shared" si="63"/>
        <v>0</v>
      </c>
      <c r="Z306" s="84">
        <f t="shared" si="63"/>
        <v>0</v>
      </c>
      <c r="AA306" s="84">
        <f t="shared" si="63"/>
        <v>0</v>
      </c>
      <c r="AB306" s="84">
        <f t="shared" si="63"/>
        <v>0</v>
      </c>
      <c r="AC306" s="84">
        <f t="shared" si="63"/>
        <v>0</v>
      </c>
      <c r="AD306" s="84">
        <f t="shared" si="63"/>
        <v>0</v>
      </c>
      <c r="AE306" s="84">
        <f t="shared" si="63"/>
        <v>0</v>
      </c>
      <c r="AF306" s="84">
        <f t="shared" si="63"/>
        <v>0</v>
      </c>
      <c r="AG306" s="84">
        <f t="shared" si="63"/>
        <v>0</v>
      </c>
      <c r="AH306" s="84">
        <f t="shared" si="63"/>
        <v>0</v>
      </c>
      <c r="AI306" s="84">
        <f t="shared" si="63"/>
        <v>0</v>
      </c>
      <c r="AJ306" s="84">
        <f t="shared" si="63"/>
        <v>0</v>
      </c>
      <c r="AK306" s="84">
        <f t="shared" si="63"/>
        <v>0</v>
      </c>
      <c r="AL306" s="84">
        <f t="shared" si="63"/>
        <v>0</v>
      </c>
      <c r="AM306" s="84">
        <f t="shared" si="63"/>
        <v>0</v>
      </c>
      <c r="AN306" s="84">
        <f t="shared" si="63"/>
        <v>0</v>
      </c>
      <c r="AO306" s="84">
        <f t="shared" si="63"/>
        <v>0</v>
      </c>
      <c r="AP306" s="84">
        <f t="shared" si="63"/>
        <v>0</v>
      </c>
      <c r="AQ306" s="84">
        <f t="shared" si="63"/>
        <v>0</v>
      </c>
      <c r="AR306" s="84">
        <f t="shared" si="63"/>
        <v>0</v>
      </c>
      <c r="AS306" s="5"/>
      <c r="AT306" s="84">
        <f t="shared" si="64"/>
        <v>0</v>
      </c>
      <c r="AU306" s="84">
        <f t="shared" si="64"/>
        <v>0</v>
      </c>
      <c r="AV306" s="84">
        <f t="shared" si="64"/>
        <v>0</v>
      </c>
      <c r="AW306" s="84">
        <f t="shared" si="64"/>
        <v>0</v>
      </c>
      <c r="AX306" s="84">
        <f t="shared" si="64"/>
        <v>0</v>
      </c>
      <c r="AY306" s="84">
        <f t="shared" si="64"/>
        <v>0</v>
      </c>
      <c r="AZ306" s="84">
        <f t="shared" si="64"/>
        <v>0</v>
      </c>
      <c r="BA306" s="84">
        <f t="shared" si="64"/>
        <v>0</v>
      </c>
      <c r="BB306" s="84">
        <f t="shared" si="64"/>
        <v>0</v>
      </c>
      <c r="BC306" s="84">
        <f t="shared" si="64"/>
        <v>0</v>
      </c>
      <c r="BD306" s="5"/>
      <c r="BE306" s="5"/>
      <c r="BF306" s="5"/>
      <c r="BG306" s="5"/>
      <c r="BH306" s="5"/>
      <c r="BI306" s="5"/>
      <c r="BJ306" s="5"/>
    </row>
    <row r="307" spans="2:62" hidden="1">
      <c r="B307">
        <f t="shared" si="65"/>
        <v>430</v>
      </c>
      <c r="C307" t="str">
        <f t="shared" si="65"/>
        <v>REG</v>
      </c>
      <c r="D307" t="str">
        <f t="shared" si="65"/>
        <v>Instal.lació sistema de reg aspersió</v>
      </c>
      <c r="E307" s="82">
        <f t="shared" si="65"/>
        <v>2500</v>
      </c>
      <c r="F307" s="84">
        <f t="shared" si="63"/>
        <v>0</v>
      </c>
      <c r="G307" s="84">
        <f t="shared" si="63"/>
        <v>0</v>
      </c>
      <c r="H307" s="84">
        <f t="shared" si="63"/>
        <v>0</v>
      </c>
      <c r="I307" s="84">
        <f t="shared" si="63"/>
        <v>0</v>
      </c>
      <c r="J307" s="84">
        <f t="shared" si="63"/>
        <v>0</v>
      </c>
      <c r="K307" s="84">
        <f t="shared" si="63"/>
        <v>0</v>
      </c>
      <c r="L307" s="84">
        <f t="shared" si="63"/>
        <v>0</v>
      </c>
      <c r="M307" s="84">
        <f t="shared" si="63"/>
        <v>0</v>
      </c>
      <c r="N307" s="84">
        <f t="shared" si="63"/>
        <v>0</v>
      </c>
      <c r="O307" s="84">
        <f t="shared" si="63"/>
        <v>0</v>
      </c>
      <c r="P307" s="84">
        <f t="shared" si="63"/>
        <v>0</v>
      </c>
      <c r="Q307" s="84">
        <f t="shared" si="63"/>
        <v>0</v>
      </c>
      <c r="R307" s="84">
        <f t="shared" si="63"/>
        <v>0</v>
      </c>
      <c r="S307" s="84">
        <f t="shared" si="63"/>
        <v>0</v>
      </c>
      <c r="T307" s="84">
        <f t="shared" si="63"/>
        <v>0</v>
      </c>
      <c r="U307" s="84">
        <f t="shared" si="63"/>
        <v>0</v>
      </c>
      <c r="V307" s="84">
        <f t="shared" si="63"/>
        <v>0</v>
      </c>
      <c r="W307" s="84">
        <f t="shared" si="63"/>
        <v>0</v>
      </c>
      <c r="X307" s="84">
        <f t="shared" si="63"/>
        <v>0</v>
      </c>
      <c r="Y307" s="84">
        <f t="shared" si="63"/>
        <v>0</v>
      </c>
      <c r="Z307" s="84">
        <f t="shared" si="63"/>
        <v>0</v>
      </c>
      <c r="AA307" s="84">
        <f t="shared" si="63"/>
        <v>0</v>
      </c>
      <c r="AB307" s="84">
        <f t="shared" ref="AB307:AR322" si="66">+AB72*$E$4/$E307</f>
        <v>0</v>
      </c>
      <c r="AC307" s="84">
        <f t="shared" si="66"/>
        <v>0</v>
      </c>
      <c r="AD307" s="84">
        <f t="shared" si="66"/>
        <v>0</v>
      </c>
      <c r="AE307" s="84">
        <f t="shared" si="66"/>
        <v>0</v>
      </c>
      <c r="AF307" s="84">
        <f t="shared" si="66"/>
        <v>0</v>
      </c>
      <c r="AG307" s="84">
        <f t="shared" si="66"/>
        <v>0</v>
      </c>
      <c r="AH307" s="84">
        <f t="shared" si="66"/>
        <v>0</v>
      </c>
      <c r="AI307" s="84">
        <f t="shared" si="66"/>
        <v>0</v>
      </c>
      <c r="AJ307" s="84">
        <f t="shared" si="66"/>
        <v>0</v>
      </c>
      <c r="AK307" s="84">
        <f t="shared" si="66"/>
        <v>0</v>
      </c>
      <c r="AL307" s="84">
        <f t="shared" si="66"/>
        <v>0</v>
      </c>
      <c r="AM307" s="84">
        <f t="shared" si="66"/>
        <v>0</v>
      </c>
      <c r="AN307" s="84">
        <f t="shared" si="66"/>
        <v>0</v>
      </c>
      <c r="AO307" s="84">
        <f t="shared" si="66"/>
        <v>0</v>
      </c>
      <c r="AP307" s="84">
        <f t="shared" si="66"/>
        <v>0</v>
      </c>
      <c r="AQ307" s="84">
        <f t="shared" si="66"/>
        <v>0</v>
      </c>
      <c r="AR307" s="84">
        <f t="shared" si="66"/>
        <v>0</v>
      </c>
      <c r="AS307" s="5"/>
      <c r="AT307" s="84">
        <f t="shared" si="64"/>
        <v>0</v>
      </c>
      <c r="AU307" s="84">
        <f t="shared" si="64"/>
        <v>0</v>
      </c>
      <c r="AV307" s="84">
        <f t="shared" si="64"/>
        <v>0</v>
      </c>
      <c r="AW307" s="84">
        <f t="shared" si="64"/>
        <v>0</v>
      </c>
      <c r="AX307" s="84">
        <f t="shared" si="64"/>
        <v>0</v>
      </c>
      <c r="AY307" s="84">
        <f t="shared" si="64"/>
        <v>0</v>
      </c>
      <c r="AZ307" s="84">
        <f t="shared" si="64"/>
        <v>0</v>
      </c>
      <c r="BA307" s="84">
        <f t="shared" si="64"/>
        <v>0</v>
      </c>
      <c r="BB307" s="84">
        <f t="shared" si="64"/>
        <v>0</v>
      </c>
      <c r="BC307" s="84">
        <f t="shared" si="64"/>
        <v>0</v>
      </c>
      <c r="BD307" s="5"/>
      <c r="BE307" s="5"/>
      <c r="BF307" s="5"/>
      <c r="BG307" s="5"/>
      <c r="BH307" s="5"/>
      <c r="BI307" s="5"/>
      <c r="BJ307" s="5"/>
    </row>
    <row r="308" spans="2:62" hidden="1">
      <c r="B308">
        <f t="shared" si="65"/>
        <v>440</v>
      </c>
      <c r="C308" t="str">
        <f t="shared" si="65"/>
        <v>REG</v>
      </c>
      <c r="D308" t="str">
        <f t="shared" si="65"/>
        <v>Reg (L/m2)</v>
      </c>
      <c r="E308" s="82">
        <f t="shared" si="65"/>
        <v>2500</v>
      </c>
      <c r="F308" s="84">
        <f t="shared" ref="F308:AR314" si="67">+F73*$E$4/$E308</f>
        <v>0</v>
      </c>
      <c r="G308" s="84">
        <f t="shared" si="67"/>
        <v>0</v>
      </c>
      <c r="H308" s="84">
        <f t="shared" si="67"/>
        <v>0</v>
      </c>
      <c r="I308" s="84">
        <f t="shared" si="67"/>
        <v>0</v>
      </c>
      <c r="J308" s="84">
        <f t="shared" si="67"/>
        <v>0</v>
      </c>
      <c r="K308" s="84">
        <f t="shared" si="67"/>
        <v>0</v>
      </c>
      <c r="L308" s="84">
        <f t="shared" si="67"/>
        <v>0</v>
      </c>
      <c r="M308" s="84">
        <f t="shared" si="67"/>
        <v>0</v>
      </c>
      <c r="N308" s="84">
        <f t="shared" si="67"/>
        <v>0</v>
      </c>
      <c r="O308" s="84">
        <f t="shared" si="67"/>
        <v>0</v>
      </c>
      <c r="P308" s="84">
        <f t="shared" si="67"/>
        <v>0</v>
      </c>
      <c r="Q308" s="84">
        <f t="shared" si="67"/>
        <v>0</v>
      </c>
      <c r="R308" s="84">
        <f t="shared" si="67"/>
        <v>0</v>
      </c>
      <c r="S308" s="84">
        <f t="shared" si="67"/>
        <v>0</v>
      </c>
      <c r="T308" s="84">
        <f t="shared" si="67"/>
        <v>0</v>
      </c>
      <c r="U308" s="84">
        <f t="shared" si="67"/>
        <v>0</v>
      </c>
      <c r="V308" s="84">
        <f t="shared" si="67"/>
        <v>0</v>
      </c>
      <c r="W308" s="84">
        <f t="shared" si="67"/>
        <v>0</v>
      </c>
      <c r="X308" s="84">
        <f t="shared" si="67"/>
        <v>0</v>
      </c>
      <c r="Y308" s="84">
        <f t="shared" si="67"/>
        <v>0</v>
      </c>
      <c r="Z308" s="84">
        <f t="shared" si="67"/>
        <v>0</v>
      </c>
      <c r="AA308" s="84">
        <f t="shared" si="67"/>
        <v>0</v>
      </c>
      <c r="AB308" s="84">
        <f t="shared" si="67"/>
        <v>0</v>
      </c>
      <c r="AC308" s="84">
        <f t="shared" si="67"/>
        <v>0</v>
      </c>
      <c r="AD308" s="84">
        <f t="shared" si="67"/>
        <v>0</v>
      </c>
      <c r="AE308" s="84">
        <f t="shared" si="67"/>
        <v>0</v>
      </c>
      <c r="AF308" s="84">
        <f t="shared" si="67"/>
        <v>0</v>
      </c>
      <c r="AG308" s="84">
        <f t="shared" si="67"/>
        <v>0</v>
      </c>
      <c r="AH308" s="84">
        <f t="shared" si="67"/>
        <v>0</v>
      </c>
      <c r="AI308" s="84">
        <f t="shared" si="67"/>
        <v>0</v>
      </c>
      <c r="AJ308" s="84">
        <f t="shared" si="67"/>
        <v>0</v>
      </c>
      <c r="AK308" s="84">
        <f t="shared" si="67"/>
        <v>0</v>
      </c>
      <c r="AL308" s="84">
        <f t="shared" si="67"/>
        <v>0</v>
      </c>
      <c r="AM308" s="84">
        <f t="shared" si="67"/>
        <v>0</v>
      </c>
      <c r="AN308" s="84">
        <f t="shared" si="67"/>
        <v>0</v>
      </c>
      <c r="AO308" s="84">
        <f t="shared" si="67"/>
        <v>0</v>
      </c>
      <c r="AP308" s="84">
        <f t="shared" si="67"/>
        <v>0</v>
      </c>
      <c r="AQ308" s="84">
        <f t="shared" si="66"/>
        <v>0</v>
      </c>
      <c r="AR308" s="84">
        <f t="shared" si="67"/>
        <v>0</v>
      </c>
      <c r="AS308" s="5"/>
      <c r="AT308" s="84">
        <f t="shared" si="64"/>
        <v>0</v>
      </c>
      <c r="AU308" s="84">
        <f t="shared" si="64"/>
        <v>0</v>
      </c>
      <c r="AV308" s="84">
        <f t="shared" si="64"/>
        <v>0</v>
      </c>
      <c r="AW308" s="84">
        <f t="shared" si="64"/>
        <v>0</v>
      </c>
      <c r="AX308" s="84">
        <f t="shared" si="64"/>
        <v>0</v>
      </c>
      <c r="AY308" s="84">
        <f t="shared" si="64"/>
        <v>0</v>
      </c>
      <c r="AZ308" s="84">
        <f t="shared" si="64"/>
        <v>0</v>
      </c>
      <c r="BA308" s="84">
        <f t="shared" si="64"/>
        <v>0</v>
      </c>
      <c r="BB308" s="84">
        <f t="shared" si="64"/>
        <v>0</v>
      </c>
      <c r="BC308" s="84">
        <f t="shared" si="64"/>
        <v>0</v>
      </c>
      <c r="BD308" s="5"/>
      <c r="BE308" s="5"/>
      <c r="BF308" s="5"/>
      <c r="BG308" s="5"/>
      <c r="BH308" s="5"/>
      <c r="BI308" s="5"/>
      <c r="BJ308" s="5"/>
    </row>
    <row r="309" spans="2:62" hidden="1">
      <c r="B309">
        <f t="shared" si="65"/>
        <v>450</v>
      </c>
      <c r="C309" t="str">
        <f t="shared" si="65"/>
        <v>REG</v>
      </c>
      <c r="D309" t="str">
        <f t="shared" si="65"/>
        <v>posada en funcionament i parada</v>
      </c>
      <c r="E309" s="82">
        <f t="shared" si="65"/>
        <v>2500</v>
      </c>
      <c r="F309" s="84">
        <f t="shared" si="67"/>
        <v>0</v>
      </c>
      <c r="G309" s="84">
        <f t="shared" si="67"/>
        <v>0</v>
      </c>
      <c r="H309" s="84">
        <f t="shared" si="67"/>
        <v>0</v>
      </c>
      <c r="I309" s="84">
        <f t="shared" si="67"/>
        <v>0</v>
      </c>
      <c r="J309" s="84">
        <f t="shared" si="67"/>
        <v>0</v>
      </c>
      <c r="K309" s="84">
        <f t="shared" si="67"/>
        <v>0</v>
      </c>
      <c r="L309" s="84">
        <f t="shared" si="67"/>
        <v>0</v>
      </c>
      <c r="M309" s="84">
        <f t="shared" si="67"/>
        <v>0</v>
      </c>
      <c r="N309" s="84">
        <f t="shared" si="67"/>
        <v>0</v>
      </c>
      <c r="O309" s="84">
        <f t="shared" si="67"/>
        <v>0</v>
      </c>
      <c r="P309" s="84">
        <f t="shared" si="67"/>
        <v>0</v>
      </c>
      <c r="Q309" s="84">
        <f t="shared" si="67"/>
        <v>0</v>
      </c>
      <c r="R309" s="84">
        <f t="shared" si="67"/>
        <v>0</v>
      </c>
      <c r="S309" s="84">
        <f t="shared" si="67"/>
        <v>0</v>
      </c>
      <c r="T309" s="84">
        <f t="shared" si="67"/>
        <v>0</v>
      </c>
      <c r="U309" s="84">
        <f t="shared" si="67"/>
        <v>0</v>
      </c>
      <c r="V309" s="84">
        <f t="shared" si="67"/>
        <v>0</v>
      </c>
      <c r="W309" s="84">
        <f t="shared" si="67"/>
        <v>0</v>
      </c>
      <c r="X309" s="84">
        <f t="shared" si="67"/>
        <v>0</v>
      </c>
      <c r="Y309" s="84">
        <f t="shared" si="67"/>
        <v>0</v>
      </c>
      <c r="Z309" s="84">
        <f t="shared" si="67"/>
        <v>0</v>
      </c>
      <c r="AA309" s="84">
        <f t="shared" si="67"/>
        <v>0</v>
      </c>
      <c r="AB309" s="84">
        <f t="shared" si="67"/>
        <v>0</v>
      </c>
      <c r="AC309" s="84">
        <f t="shared" si="67"/>
        <v>0</v>
      </c>
      <c r="AD309" s="84">
        <f t="shared" si="67"/>
        <v>0</v>
      </c>
      <c r="AE309" s="84">
        <f t="shared" si="67"/>
        <v>0</v>
      </c>
      <c r="AF309" s="84">
        <f t="shared" si="67"/>
        <v>0</v>
      </c>
      <c r="AG309" s="84">
        <f t="shared" si="67"/>
        <v>0</v>
      </c>
      <c r="AH309" s="84">
        <f t="shared" si="67"/>
        <v>0</v>
      </c>
      <c r="AI309" s="84">
        <f t="shared" si="67"/>
        <v>0</v>
      </c>
      <c r="AJ309" s="84">
        <f t="shared" si="67"/>
        <v>0</v>
      </c>
      <c r="AK309" s="84">
        <f t="shared" si="67"/>
        <v>0</v>
      </c>
      <c r="AL309" s="84">
        <f t="shared" si="67"/>
        <v>0</v>
      </c>
      <c r="AM309" s="84">
        <f t="shared" si="67"/>
        <v>0</v>
      </c>
      <c r="AN309" s="84">
        <f t="shared" si="67"/>
        <v>0</v>
      </c>
      <c r="AO309" s="84">
        <f t="shared" si="67"/>
        <v>0</v>
      </c>
      <c r="AP309" s="84">
        <f t="shared" si="67"/>
        <v>0</v>
      </c>
      <c r="AQ309" s="84">
        <f t="shared" si="66"/>
        <v>0</v>
      </c>
      <c r="AR309" s="84">
        <f t="shared" si="67"/>
        <v>0</v>
      </c>
      <c r="AS309" s="5"/>
      <c r="AT309" s="84">
        <f t="shared" si="64"/>
        <v>0</v>
      </c>
      <c r="AU309" s="84">
        <f t="shared" si="64"/>
        <v>0</v>
      </c>
      <c r="AV309" s="84">
        <f t="shared" si="64"/>
        <v>0</v>
      </c>
      <c r="AW309" s="84">
        <f t="shared" si="64"/>
        <v>0</v>
      </c>
      <c r="AX309" s="84">
        <f t="shared" si="64"/>
        <v>0</v>
      </c>
      <c r="AY309" s="84">
        <f t="shared" si="64"/>
        <v>0</v>
      </c>
      <c r="AZ309" s="84">
        <f t="shared" si="64"/>
        <v>0</v>
      </c>
      <c r="BA309" s="84">
        <f t="shared" si="64"/>
        <v>0</v>
      </c>
      <c r="BB309" s="84">
        <f t="shared" si="64"/>
        <v>0</v>
      </c>
      <c r="BC309" s="84">
        <f t="shared" si="64"/>
        <v>0</v>
      </c>
      <c r="BD309" s="5"/>
      <c r="BE309" s="5"/>
      <c r="BF309" s="5"/>
      <c r="BG309" s="5"/>
      <c r="BH309" s="5"/>
      <c r="BI309" s="5"/>
      <c r="BJ309" s="5"/>
    </row>
    <row r="310" spans="2:62" hidden="1">
      <c r="B310">
        <f t="shared" si="65"/>
        <v>460</v>
      </c>
      <c r="C310" t="str">
        <f t="shared" si="65"/>
        <v>REG</v>
      </c>
      <c r="D310" t="str">
        <f t="shared" si="65"/>
        <v>Desinstal.lació sistema de reg amb cinta</v>
      </c>
      <c r="E310" s="82">
        <f t="shared" si="65"/>
        <v>2500</v>
      </c>
      <c r="F310" s="84">
        <f t="shared" si="67"/>
        <v>0</v>
      </c>
      <c r="G310" s="84">
        <f t="shared" si="67"/>
        <v>0</v>
      </c>
      <c r="H310" s="84">
        <f t="shared" si="67"/>
        <v>0</v>
      </c>
      <c r="I310" s="84">
        <f t="shared" si="67"/>
        <v>0</v>
      </c>
      <c r="J310" s="84">
        <f t="shared" si="67"/>
        <v>0</v>
      </c>
      <c r="K310" s="84">
        <f t="shared" si="67"/>
        <v>0</v>
      </c>
      <c r="L310" s="84">
        <f t="shared" si="67"/>
        <v>0</v>
      </c>
      <c r="M310" s="84">
        <f t="shared" si="67"/>
        <v>0</v>
      </c>
      <c r="N310" s="84">
        <f t="shared" si="67"/>
        <v>0</v>
      </c>
      <c r="O310" s="84">
        <f t="shared" si="67"/>
        <v>0</v>
      </c>
      <c r="P310" s="84">
        <f t="shared" si="67"/>
        <v>0</v>
      </c>
      <c r="Q310" s="84">
        <f t="shared" si="67"/>
        <v>0</v>
      </c>
      <c r="R310" s="84">
        <f t="shared" si="67"/>
        <v>0</v>
      </c>
      <c r="S310" s="84">
        <f t="shared" si="67"/>
        <v>0</v>
      </c>
      <c r="T310" s="84">
        <f t="shared" si="67"/>
        <v>0</v>
      </c>
      <c r="U310" s="84">
        <f t="shared" si="67"/>
        <v>0</v>
      </c>
      <c r="V310" s="84">
        <f t="shared" si="67"/>
        <v>0</v>
      </c>
      <c r="W310" s="84">
        <f t="shared" si="67"/>
        <v>0</v>
      </c>
      <c r="X310" s="84">
        <f t="shared" si="67"/>
        <v>0</v>
      </c>
      <c r="Y310" s="84">
        <f t="shared" si="67"/>
        <v>0</v>
      </c>
      <c r="Z310" s="84">
        <f t="shared" si="67"/>
        <v>0</v>
      </c>
      <c r="AA310" s="84">
        <f t="shared" si="67"/>
        <v>0</v>
      </c>
      <c r="AB310" s="84">
        <f t="shared" si="67"/>
        <v>0</v>
      </c>
      <c r="AC310" s="84">
        <f t="shared" si="67"/>
        <v>0</v>
      </c>
      <c r="AD310" s="84">
        <f t="shared" si="67"/>
        <v>0</v>
      </c>
      <c r="AE310" s="84">
        <f t="shared" si="67"/>
        <v>0</v>
      </c>
      <c r="AF310" s="84">
        <f t="shared" si="67"/>
        <v>0</v>
      </c>
      <c r="AG310" s="84">
        <f t="shared" si="67"/>
        <v>0</v>
      </c>
      <c r="AH310" s="84">
        <f t="shared" si="67"/>
        <v>0</v>
      </c>
      <c r="AI310" s="84">
        <f t="shared" si="67"/>
        <v>0</v>
      </c>
      <c r="AJ310" s="84">
        <f t="shared" si="67"/>
        <v>0</v>
      </c>
      <c r="AK310" s="84">
        <f t="shared" si="67"/>
        <v>0</v>
      </c>
      <c r="AL310" s="84">
        <f t="shared" si="67"/>
        <v>0</v>
      </c>
      <c r="AM310" s="84">
        <f t="shared" si="67"/>
        <v>0</v>
      </c>
      <c r="AN310" s="84">
        <f t="shared" si="67"/>
        <v>0</v>
      </c>
      <c r="AO310" s="84">
        <f t="shared" si="67"/>
        <v>0</v>
      </c>
      <c r="AP310" s="84">
        <f t="shared" si="67"/>
        <v>0</v>
      </c>
      <c r="AQ310" s="84">
        <f t="shared" si="66"/>
        <v>0</v>
      </c>
      <c r="AR310" s="84">
        <f t="shared" si="67"/>
        <v>0</v>
      </c>
      <c r="AS310" s="5"/>
      <c r="AT310" s="84">
        <f t="shared" si="64"/>
        <v>0</v>
      </c>
      <c r="AU310" s="84">
        <f t="shared" si="64"/>
        <v>0</v>
      </c>
      <c r="AV310" s="84">
        <f t="shared" si="64"/>
        <v>0</v>
      </c>
      <c r="AW310" s="84">
        <f t="shared" si="64"/>
        <v>0</v>
      </c>
      <c r="AX310" s="84">
        <f t="shared" si="64"/>
        <v>0</v>
      </c>
      <c r="AY310" s="84">
        <f t="shared" si="64"/>
        <v>0</v>
      </c>
      <c r="AZ310" s="84">
        <f t="shared" si="64"/>
        <v>0</v>
      </c>
      <c r="BA310" s="84">
        <f t="shared" si="64"/>
        <v>0</v>
      </c>
      <c r="BB310" s="84">
        <f t="shared" si="64"/>
        <v>0</v>
      </c>
      <c r="BC310" s="84">
        <f t="shared" si="64"/>
        <v>0</v>
      </c>
      <c r="BD310" s="5"/>
      <c r="BE310" s="5"/>
      <c r="BF310" s="5"/>
      <c r="BG310" s="5"/>
      <c r="BH310" s="5"/>
      <c r="BI310" s="5"/>
      <c r="BJ310" s="5"/>
    </row>
    <row r="311" spans="2:62" hidden="1">
      <c r="B311">
        <f t="shared" si="65"/>
        <v>510</v>
      </c>
      <c r="C311" t="str">
        <f t="shared" si="65"/>
        <v>TRACTAMENTS</v>
      </c>
      <c r="D311" t="str">
        <f t="shared" si="65"/>
        <v>Tractament Bacillus + retenol +purí ortiga amb tractor i braços</v>
      </c>
      <c r="E311" s="82">
        <f t="shared" si="65"/>
        <v>2500</v>
      </c>
      <c r="F311" s="84">
        <f t="shared" si="67"/>
        <v>0</v>
      </c>
      <c r="G311" s="84">
        <f t="shared" si="67"/>
        <v>0</v>
      </c>
      <c r="H311" s="84">
        <f t="shared" si="67"/>
        <v>0</v>
      </c>
      <c r="I311" s="84">
        <f t="shared" si="67"/>
        <v>0</v>
      </c>
      <c r="J311" s="84">
        <f t="shared" si="67"/>
        <v>0</v>
      </c>
      <c r="K311" s="84">
        <f t="shared" si="67"/>
        <v>0</v>
      </c>
      <c r="L311" s="84">
        <f t="shared" si="67"/>
        <v>0</v>
      </c>
      <c r="M311" s="84">
        <f t="shared" si="67"/>
        <v>0</v>
      </c>
      <c r="N311" s="84">
        <f t="shared" si="67"/>
        <v>0</v>
      </c>
      <c r="O311" s="84">
        <f t="shared" si="67"/>
        <v>0</v>
      </c>
      <c r="P311" s="84">
        <f t="shared" si="67"/>
        <v>0</v>
      </c>
      <c r="Q311" s="84">
        <f t="shared" si="67"/>
        <v>0</v>
      </c>
      <c r="R311" s="84">
        <f t="shared" si="67"/>
        <v>0</v>
      </c>
      <c r="S311" s="84">
        <f t="shared" si="67"/>
        <v>0</v>
      </c>
      <c r="T311" s="84">
        <f t="shared" si="67"/>
        <v>0</v>
      </c>
      <c r="U311" s="84">
        <f t="shared" si="67"/>
        <v>0</v>
      </c>
      <c r="V311" s="84">
        <f t="shared" si="67"/>
        <v>0</v>
      </c>
      <c r="W311" s="84">
        <f t="shared" si="67"/>
        <v>0</v>
      </c>
      <c r="X311" s="84">
        <f t="shared" si="67"/>
        <v>0</v>
      </c>
      <c r="Y311" s="84">
        <f t="shared" si="67"/>
        <v>0</v>
      </c>
      <c r="Z311" s="84">
        <f t="shared" si="67"/>
        <v>0</v>
      </c>
      <c r="AA311" s="84">
        <f t="shared" si="67"/>
        <v>0</v>
      </c>
      <c r="AB311" s="84">
        <f t="shared" si="67"/>
        <v>0</v>
      </c>
      <c r="AC311" s="84">
        <f t="shared" si="67"/>
        <v>0</v>
      </c>
      <c r="AD311" s="84">
        <f t="shared" si="67"/>
        <v>0</v>
      </c>
      <c r="AE311" s="84">
        <f t="shared" si="67"/>
        <v>0</v>
      </c>
      <c r="AF311" s="84">
        <f t="shared" si="67"/>
        <v>0</v>
      </c>
      <c r="AG311" s="84">
        <f t="shared" si="67"/>
        <v>0</v>
      </c>
      <c r="AH311" s="84">
        <f t="shared" si="67"/>
        <v>0</v>
      </c>
      <c r="AI311" s="84">
        <f t="shared" si="67"/>
        <v>0</v>
      </c>
      <c r="AJ311" s="84">
        <f t="shared" si="67"/>
        <v>0</v>
      </c>
      <c r="AK311" s="84">
        <f t="shared" si="67"/>
        <v>0</v>
      </c>
      <c r="AL311" s="84">
        <f t="shared" si="67"/>
        <v>0</v>
      </c>
      <c r="AM311" s="84">
        <f t="shared" si="67"/>
        <v>0</v>
      </c>
      <c r="AN311" s="84">
        <f t="shared" si="67"/>
        <v>0</v>
      </c>
      <c r="AO311" s="84">
        <f t="shared" si="67"/>
        <v>0</v>
      </c>
      <c r="AP311" s="84">
        <f t="shared" si="67"/>
        <v>0</v>
      </c>
      <c r="AQ311" s="84">
        <f t="shared" si="66"/>
        <v>0</v>
      </c>
      <c r="AR311" s="84">
        <f t="shared" si="67"/>
        <v>0</v>
      </c>
      <c r="AS311" s="5"/>
      <c r="AT311" s="84">
        <f t="shared" si="64"/>
        <v>0</v>
      </c>
      <c r="AU311" s="84">
        <f t="shared" si="64"/>
        <v>0</v>
      </c>
      <c r="AV311" s="84">
        <f t="shared" si="64"/>
        <v>0</v>
      </c>
      <c r="AW311" s="84">
        <f t="shared" si="64"/>
        <v>0</v>
      </c>
      <c r="AX311" s="84">
        <f t="shared" si="64"/>
        <v>0</v>
      </c>
      <c r="AY311" s="84">
        <f t="shared" si="64"/>
        <v>0</v>
      </c>
      <c r="AZ311" s="84">
        <f t="shared" si="64"/>
        <v>0</v>
      </c>
      <c r="BA311" s="84">
        <f t="shared" si="64"/>
        <v>0</v>
      </c>
      <c r="BB311" s="84">
        <f t="shared" si="64"/>
        <v>0</v>
      </c>
      <c r="BC311" s="84">
        <f t="shared" si="64"/>
        <v>0</v>
      </c>
      <c r="BD311" s="5"/>
      <c r="BE311" s="5"/>
      <c r="BF311" s="5"/>
      <c r="BG311" s="5"/>
      <c r="BH311" s="5"/>
      <c r="BI311" s="5"/>
      <c r="BJ311" s="5"/>
    </row>
    <row r="312" spans="2:62" hidden="1">
      <c r="B312">
        <f t="shared" si="65"/>
        <v>520</v>
      </c>
      <c r="C312" t="str">
        <f t="shared" si="65"/>
        <v>TRACTAMENTS</v>
      </c>
      <c r="D312" t="str">
        <f t="shared" si="65"/>
        <v>Tractament Bacillus + retenol +purí ortiga amb bota i 2 persones</v>
      </c>
      <c r="E312" s="82">
        <f t="shared" si="65"/>
        <v>2500</v>
      </c>
      <c r="F312" s="84">
        <f t="shared" si="67"/>
        <v>0</v>
      </c>
      <c r="G312" s="84">
        <f t="shared" si="67"/>
        <v>0</v>
      </c>
      <c r="H312" s="84">
        <f t="shared" si="67"/>
        <v>0</v>
      </c>
      <c r="I312" s="84">
        <f t="shared" si="67"/>
        <v>0</v>
      </c>
      <c r="J312" s="84">
        <f t="shared" si="67"/>
        <v>0</v>
      </c>
      <c r="K312" s="84">
        <f t="shared" si="67"/>
        <v>0</v>
      </c>
      <c r="L312" s="84">
        <f t="shared" si="67"/>
        <v>0</v>
      </c>
      <c r="M312" s="84">
        <f t="shared" si="67"/>
        <v>0</v>
      </c>
      <c r="N312" s="84">
        <f t="shared" si="67"/>
        <v>0</v>
      </c>
      <c r="O312" s="84">
        <f t="shared" si="67"/>
        <v>0</v>
      </c>
      <c r="P312" s="84">
        <f t="shared" si="67"/>
        <v>0</v>
      </c>
      <c r="Q312" s="84">
        <f t="shared" si="67"/>
        <v>0</v>
      </c>
      <c r="R312" s="84">
        <f t="shared" si="67"/>
        <v>0</v>
      </c>
      <c r="S312" s="84">
        <f t="shared" si="67"/>
        <v>0</v>
      </c>
      <c r="T312" s="84">
        <f t="shared" si="67"/>
        <v>0</v>
      </c>
      <c r="U312" s="84">
        <f t="shared" si="67"/>
        <v>0</v>
      </c>
      <c r="V312" s="84">
        <f t="shared" si="67"/>
        <v>0</v>
      </c>
      <c r="W312" s="84">
        <f t="shared" si="67"/>
        <v>0</v>
      </c>
      <c r="X312" s="84">
        <f t="shared" si="67"/>
        <v>0</v>
      </c>
      <c r="Y312" s="84">
        <f t="shared" si="67"/>
        <v>0</v>
      </c>
      <c r="Z312" s="84">
        <f t="shared" si="67"/>
        <v>0</v>
      </c>
      <c r="AA312" s="84">
        <f t="shared" si="67"/>
        <v>0</v>
      </c>
      <c r="AB312" s="84">
        <f t="shared" si="67"/>
        <v>0</v>
      </c>
      <c r="AC312" s="84">
        <f t="shared" si="67"/>
        <v>0</v>
      </c>
      <c r="AD312" s="84">
        <f t="shared" si="67"/>
        <v>0</v>
      </c>
      <c r="AE312" s="84">
        <f t="shared" si="67"/>
        <v>0</v>
      </c>
      <c r="AF312" s="84">
        <f t="shared" si="67"/>
        <v>0</v>
      </c>
      <c r="AG312" s="84">
        <f t="shared" si="67"/>
        <v>0</v>
      </c>
      <c r="AH312" s="84">
        <f t="shared" si="67"/>
        <v>0</v>
      </c>
      <c r="AI312" s="84">
        <f t="shared" si="67"/>
        <v>0</v>
      </c>
      <c r="AJ312" s="84">
        <f t="shared" si="67"/>
        <v>0</v>
      </c>
      <c r="AK312" s="84">
        <f t="shared" si="67"/>
        <v>0</v>
      </c>
      <c r="AL312" s="84">
        <f t="shared" si="67"/>
        <v>0</v>
      </c>
      <c r="AM312" s="84">
        <f t="shared" si="67"/>
        <v>0</v>
      </c>
      <c r="AN312" s="84">
        <f t="shared" si="67"/>
        <v>0</v>
      </c>
      <c r="AO312" s="84">
        <f t="shared" si="67"/>
        <v>0</v>
      </c>
      <c r="AP312" s="84">
        <f t="shared" si="67"/>
        <v>0</v>
      </c>
      <c r="AQ312" s="84">
        <f t="shared" si="66"/>
        <v>0</v>
      </c>
      <c r="AR312" s="84">
        <f t="shared" si="67"/>
        <v>0</v>
      </c>
      <c r="AS312" s="5"/>
      <c r="AT312" s="84">
        <f t="shared" si="64"/>
        <v>0</v>
      </c>
      <c r="AU312" s="84">
        <f t="shared" si="64"/>
        <v>0</v>
      </c>
      <c r="AV312" s="84">
        <f t="shared" si="64"/>
        <v>0</v>
      </c>
      <c r="AW312" s="84">
        <f t="shared" si="64"/>
        <v>0</v>
      </c>
      <c r="AX312" s="84">
        <f t="shared" si="64"/>
        <v>0</v>
      </c>
      <c r="AY312" s="84">
        <f t="shared" si="64"/>
        <v>0</v>
      </c>
      <c r="AZ312" s="84">
        <f t="shared" si="64"/>
        <v>0</v>
      </c>
      <c r="BA312" s="84">
        <f t="shared" si="64"/>
        <v>0</v>
      </c>
      <c r="BB312" s="84">
        <f t="shared" si="64"/>
        <v>0</v>
      </c>
      <c r="BC312" s="84">
        <f t="shared" si="64"/>
        <v>0</v>
      </c>
      <c r="BD312" s="5"/>
      <c r="BE312" s="5"/>
      <c r="BF312" s="5"/>
      <c r="BG312" s="5"/>
      <c r="BH312" s="5"/>
      <c r="BI312" s="5"/>
      <c r="BJ312" s="5"/>
    </row>
    <row r="313" spans="2:62" hidden="1">
      <c r="B313">
        <f t="shared" si="65"/>
        <v>530</v>
      </c>
      <c r="C313" t="str">
        <f t="shared" si="65"/>
        <v>TRACTAMENTS</v>
      </c>
      <c r="D313" t="str">
        <f t="shared" si="65"/>
        <v>Tractament coure + retenol + purí</v>
      </c>
      <c r="E313" s="82">
        <f t="shared" si="65"/>
        <v>2500</v>
      </c>
      <c r="F313" s="84">
        <f t="shared" si="67"/>
        <v>0</v>
      </c>
      <c r="G313" s="84">
        <f t="shared" si="67"/>
        <v>0</v>
      </c>
      <c r="H313" s="84">
        <f t="shared" si="67"/>
        <v>0</v>
      </c>
      <c r="I313" s="84">
        <f t="shared" si="67"/>
        <v>0</v>
      </c>
      <c r="J313" s="84">
        <f t="shared" si="67"/>
        <v>0</v>
      </c>
      <c r="K313" s="84">
        <f t="shared" si="67"/>
        <v>0</v>
      </c>
      <c r="L313" s="84">
        <f t="shared" si="67"/>
        <v>0</v>
      </c>
      <c r="M313" s="84">
        <f t="shared" si="67"/>
        <v>0</v>
      </c>
      <c r="N313" s="84">
        <f t="shared" si="67"/>
        <v>0</v>
      </c>
      <c r="O313" s="84">
        <f t="shared" si="67"/>
        <v>0</v>
      </c>
      <c r="P313" s="84">
        <f t="shared" si="67"/>
        <v>0</v>
      </c>
      <c r="Q313" s="84">
        <f t="shared" si="67"/>
        <v>0</v>
      </c>
      <c r="R313" s="84">
        <f t="shared" si="67"/>
        <v>0</v>
      </c>
      <c r="S313" s="84">
        <f t="shared" si="67"/>
        <v>0</v>
      </c>
      <c r="T313" s="84">
        <f t="shared" si="67"/>
        <v>0</v>
      </c>
      <c r="U313" s="84">
        <f t="shared" si="67"/>
        <v>0</v>
      </c>
      <c r="V313" s="84">
        <f t="shared" si="67"/>
        <v>0</v>
      </c>
      <c r="W313" s="84">
        <f t="shared" si="67"/>
        <v>0</v>
      </c>
      <c r="X313" s="84">
        <f t="shared" si="67"/>
        <v>0</v>
      </c>
      <c r="Y313" s="84">
        <f t="shared" si="67"/>
        <v>0</v>
      </c>
      <c r="Z313" s="84">
        <f t="shared" si="67"/>
        <v>0</v>
      </c>
      <c r="AA313" s="84">
        <f t="shared" si="67"/>
        <v>0</v>
      </c>
      <c r="AB313" s="84">
        <f t="shared" si="67"/>
        <v>0</v>
      </c>
      <c r="AC313" s="84">
        <f t="shared" si="67"/>
        <v>0</v>
      </c>
      <c r="AD313" s="84">
        <f t="shared" si="67"/>
        <v>0</v>
      </c>
      <c r="AE313" s="84">
        <f t="shared" si="67"/>
        <v>0</v>
      </c>
      <c r="AF313" s="84">
        <f t="shared" si="67"/>
        <v>0</v>
      </c>
      <c r="AG313" s="84">
        <f t="shared" si="67"/>
        <v>0</v>
      </c>
      <c r="AH313" s="84">
        <f t="shared" si="67"/>
        <v>0</v>
      </c>
      <c r="AI313" s="84">
        <f t="shared" si="67"/>
        <v>0</v>
      </c>
      <c r="AJ313" s="84">
        <f t="shared" si="67"/>
        <v>0</v>
      </c>
      <c r="AK313" s="84">
        <f t="shared" si="67"/>
        <v>0</v>
      </c>
      <c r="AL313" s="84">
        <f t="shared" si="67"/>
        <v>0</v>
      </c>
      <c r="AM313" s="84">
        <f t="shared" si="67"/>
        <v>0</v>
      </c>
      <c r="AN313" s="84">
        <f t="shared" si="67"/>
        <v>0</v>
      </c>
      <c r="AO313" s="84">
        <f t="shared" si="67"/>
        <v>0</v>
      </c>
      <c r="AP313" s="84">
        <f t="shared" si="67"/>
        <v>0</v>
      </c>
      <c r="AQ313" s="84">
        <f t="shared" si="66"/>
        <v>0</v>
      </c>
      <c r="AR313" s="84">
        <f t="shared" si="67"/>
        <v>0</v>
      </c>
      <c r="AS313" s="5"/>
      <c r="AT313" s="84">
        <f t="shared" si="64"/>
        <v>0</v>
      </c>
      <c r="AU313" s="84">
        <f t="shared" si="64"/>
        <v>0</v>
      </c>
      <c r="AV313" s="84">
        <f t="shared" si="64"/>
        <v>0</v>
      </c>
      <c r="AW313" s="84">
        <f t="shared" si="64"/>
        <v>0</v>
      </c>
      <c r="AX313" s="84">
        <f t="shared" si="64"/>
        <v>0</v>
      </c>
      <c r="AY313" s="84">
        <f t="shared" si="64"/>
        <v>0</v>
      </c>
      <c r="AZ313" s="84">
        <f t="shared" si="64"/>
        <v>0</v>
      </c>
      <c r="BA313" s="84">
        <f t="shared" si="64"/>
        <v>0</v>
      </c>
      <c r="BB313" s="84">
        <f t="shared" si="64"/>
        <v>0</v>
      </c>
      <c r="BC313" s="84">
        <f t="shared" si="64"/>
        <v>0</v>
      </c>
      <c r="BD313" s="5"/>
      <c r="BE313" s="5"/>
      <c r="BF313" s="5"/>
      <c r="BG313" s="5"/>
      <c r="BH313" s="5"/>
      <c r="BI313" s="5"/>
      <c r="BJ313" s="5"/>
    </row>
    <row r="314" spans="2:62" hidden="1">
      <c r="B314">
        <f t="shared" si="65"/>
        <v>540</v>
      </c>
      <c r="C314" t="str">
        <f t="shared" si="65"/>
        <v>TRACTAMENTS</v>
      </c>
      <c r="D314" t="str">
        <f t="shared" si="65"/>
        <v>Tractament Llimacs (Ferramol)</v>
      </c>
      <c r="E314" s="82">
        <f t="shared" si="65"/>
        <v>2500</v>
      </c>
      <c r="F314" s="84">
        <f t="shared" si="67"/>
        <v>0</v>
      </c>
      <c r="G314" s="84">
        <f t="shared" si="67"/>
        <v>0</v>
      </c>
      <c r="H314" s="84">
        <f t="shared" si="67"/>
        <v>0</v>
      </c>
      <c r="I314" s="84">
        <f t="shared" si="67"/>
        <v>0</v>
      </c>
      <c r="J314" s="84">
        <f t="shared" si="67"/>
        <v>0</v>
      </c>
      <c r="K314" s="84">
        <f t="shared" si="67"/>
        <v>0</v>
      </c>
      <c r="L314" s="84">
        <f t="shared" si="67"/>
        <v>0</v>
      </c>
      <c r="M314" s="84">
        <f t="shared" si="67"/>
        <v>0</v>
      </c>
      <c r="N314" s="84">
        <f t="shared" si="67"/>
        <v>0</v>
      </c>
      <c r="O314" s="84">
        <f t="shared" si="67"/>
        <v>0</v>
      </c>
      <c r="P314" s="84">
        <f t="shared" si="67"/>
        <v>0</v>
      </c>
      <c r="Q314" s="84">
        <f t="shared" si="67"/>
        <v>0</v>
      </c>
      <c r="R314" s="84">
        <f t="shared" si="67"/>
        <v>0</v>
      </c>
      <c r="S314" s="84">
        <f t="shared" si="67"/>
        <v>0</v>
      </c>
      <c r="T314" s="84">
        <f t="shared" si="67"/>
        <v>0</v>
      </c>
      <c r="U314" s="84">
        <f t="shared" si="67"/>
        <v>0</v>
      </c>
      <c r="V314" s="84">
        <f t="shared" si="67"/>
        <v>0</v>
      </c>
      <c r="W314" s="84">
        <f t="shared" si="67"/>
        <v>0</v>
      </c>
      <c r="X314" s="84">
        <f t="shared" si="67"/>
        <v>0</v>
      </c>
      <c r="Y314" s="84">
        <f t="shared" si="67"/>
        <v>0</v>
      </c>
      <c r="Z314" s="84">
        <f t="shared" si="67"/>
        <v>0</v>
      </c>
      <c r="AA314" s="84">
        <f t="shared" si="67"/>
        <v>0</v>
      </c>
      <c r="AB314" s="84">
        <f t="shared" si="67"/>
        <v>0</v>
      </c>
      <c r="AC314" s="84">
        <f t="shared" si="67"/>
        <v>0</v>
      </c>
      <c r="AD314" s="84">
        <f t="shared" si="67"/>
        <v>0</v>
      </c>
      <c r="AE314" s="84">
        <f t="shared" si="67"/>
        <v>0</v>
      </c>
      <c r="AF314" s="84">
        <f t="shared" si="67"/>
        <v>0</v>
      </c>
      <c r="AG314" s="84">
        <f t="shared" ref="AG314:AR314" si="68">+AG79*$E$4/$E314</f>
        <v>0</v>
      </c>
      <c r="AH314" s="84">
        <f t="shared" si="68"/>
        <v>0</v>
      </c>
      <c r="AI314" s="84">
        <f t="shared" si="68"/>
        <v>0</v>
      </c>
      <c r="AJ314" s="84">
        <f t="shared" si="68"/>
        <v>0</v>
      </c>
      <c r="AK314" s="84">
        <f t="shared" si="68"/>
        <v>0</v>
      </c>
      <c r="AL314" s="84">
        <f t="shared" si="68"/>
        <v>0</v>
      </c>
      <c r="AM314" s="84">
        <f t="shared" si="68"/>
        <v>0</v>
      </c>
      <c r="AN314" s="84">
        <f t="shared" si="68"/>
        <v>0</v>
      </c>
      <c r="AO314" s="84">
        <f t="shared" si="68"/>
        <v>0</v>
      </c>
      <c r="AP314" s="84">
        <f t="shared" si="68"/>
        <v>0</v>
      </c>
      <c r="AQ314" s="84">
        <f t="shared" si="66"/>
        <v>0</v>
      </c>
      <c r="AR314" s="84">
        <f t="shared" si="68"/>
        <v>0</v>
      </c>
      <c r="AS314" s="5"/>
      <c r="AT314" s="84">
        <f t="shared" si="64"/>
        <v>0</v>
      </c>
      <c r="AU314" s="84">
        <f t="shared" si="64"/>
        <v>0</v>
      </c>
      <c r="AV314" s="84">
        <f t="shared" si="64"/>
        <v>0</v>
      </c>
      <c r="AW314" s="84">
        <f t="shared" si="64"/>
        <v>0</v>
      </c>
      <c r="AX314" s="84">
        <f t="shared" si="64"/>
        <v>0</v>
      </c>
      <c r="AY314" s="84">
        <f t="shared" si="64"/>
        <v>0</v>
      </c>
      <c r="AZ314" s="84">
        <f t="shared" si="64"/>
        <v>0</v>
      </c>
      <c r="BA314" s="84">
        <f t="shared" si="64"/>
        <v>0</v>
      </c>
      <c r="BB314" s="84">
        <f t="shared" si="64"/>
        <v>0</v>
      </c>
      <c r="BC314" s="84">
        <f t="shared" si="64"/>
        <v>0</v>
      </c>
      <c r="BD314" s="5"/>
      <c r="BE314" s="5"/>
      <c r="BF314" s="5"/>
      <c r="BG314" s="5"/>
      <c r="BH314" s="5"/>
      <c r="BI314" s="5"/>
      <c r="BJ314" s="5"/>
    </row>
    <row r="315" spans="2:62" hidden="1">
      <c r="B315">
        <f t="shared" si="65"/>
        <v>550</v>
      </c>
      <c r="C315" t="str">
        <f t="shared" si="65"/>
        <v>TRACTAMENTS</v>
      </c>
      <c r="D315" t="str">
        <f t="shared" si="65"/>
        <v>Tractament Bacillus + sofre amb bota i 2 persones</v>
      </c>
      <c r="E315" s="82">
        <f t="shared" si="65"/>
        <v>2500</v>
      </c>
      <c r="F315" s="84">
        <f t="shared" ref="F315:AR321" si="69">+F80*$E$4/$E315</f>
        <v>0</v>
      </c>
      <c r="G315" s="84">
        <f t="shared" si="69"/>
        <v>0</v>
      </c>
      <c r="H315" s="84">
        <f t="shared" si="69"/>
        <v>0</v>
      </c>
      <c r="I315" s="84">
        <f t="shared" si="69"/>
        <v>0</v>
      </c>
      <c r="J315" s="84">
        <f t="shared" si="69"/>
        <v>0</v>
      </c>
      <c r="K315" s="84">
        <f t="shared" si="69"/>
        <v>0</v>
      </c>
      <c r="L315" s="84">
        <f t="shared" si="69"/>
        <v>0</v>
      </c>
      <c r="M315" s="84">
        <f t="shared" si="69"/>
        <v>0</v>
      </c>
      <c r="N315" s="84">
        <f t="shared" si="69"/>
        <v>0</v>
      </c>
      <c r="O315" s="84">
        <f t="shared" si="69"/>
        <v>0</v>
      </c>
      <c r="P315" s="84">
        <f t="shared" si="69"/>
        <v>0</v>
      </c>
      <c r="Q315" s="84">
        <f t="shared" si="69"/>
        <v>0</v>
      </c>
      <c r="R315" s="84">
        <f t="shared" si="69"/>
        <v>0</v>
      </c>
      <c r="S315" s="84">
        <f t="shared" si="69"/>
        <v>0</v>
      </c>
      <c r="T315" s="84">
        <f t="shared" si="69"/>
        <v>0</v>
      </c>
      <c r="U315" s="84">
        <f t="shared" si="69"/>
        <v>0</v>
      </c>
      <c r="V315" s="84">
        <f t="shared" si="69"/>
        <v>0</v>
      </c>
      <c r="W315" s="84">
        <f t="shared" si="69"/>
        <v>0</v>
      </c>
      <c r="X315" s="84">
        <f t="shared" si="69"/>
        <v>0</v>
      </c>
      <c r="Y315" s="84">
        <f t="shared" si="69"/>
        <v>0</v>
      </c>
      <c r="Z315" s="84">
        <f t="shared" si="69"/>
        <v>0</v>
      </c>
      <c r="AA315" s="84">
        <f t="shared" si="69"/>
        <v>0</v>
      </c>
      <c r="AB315" s="84">
        <f t="shared" si="69"/>
        <v>0</v>
      </c>
      <c r="AC315" s="84">
        <f t="shared" si="69"/>
        <v>0</v>
      </c>
      <c r="AD315" s="84">
        <f t="shared" si="69"/>
        <v>0</v>
      </c>
      <c r="AE315" s="84">
        <f t="shared" si="69"/>
        <v>0</v>
      </c>
      <c r="AF315" s="84">
        <f t="shared" si="69"/>
        <v>0</v>
      </c>
      <c r="AG315" s="84">
        <f t="shared" si="69"/>
        <v>0</v>
      </c>
      <c r="AH315" s="84">
        <f t="shared" si="69"/>
        <v>0</v>
      </c>
      <c r="AI315" s="84">
        <f t="shared" si="69"/>
        <v>0</v>
      </c>
      <c r="AJ315" s="84">
        <f t="shared" si="69"/>
        <v>0</v>
      </c>
      <c r="AK315" s="84">
        <f t="shared" si="69"/>
        <v>0</v>
      </c>
      <c r="AL315" s="84">
        <f t="shared" si="69"/>
        <v>0</v>
      </c>
      <c r="AM315" s="84">
        <f t="shared" si="69"/>
        <v>0</v>
      </c>
      <c r="AN315" s="84">
        <f t="shared" si="69"/>
        <v>0</v>
      </c>
      <c r="AO315" s="84">
        <f t="shared" si="69"/>
        <v>0</v>
      </c>
      <c r="AP315" s="84">
        <f t="shared" si="69"/>
        <v>0</v>
      </c>
      <c r="AQ315" s="84">
        <f t="shared" si="66"/>
        <v>0</v>
      </c>
      <c r="AR315" s="84">
        <f t="shared" si="69"/>
        <v>0</v>
      </c>
      <c r="AS315" s="5"/>
      <c r="AT315" s="84">
        <f t="shared" si="64"/>
        <v>0</v>
      </c>
      <c r="AU315" s="84">
        <f t="shared" si="64"/>
        <v>0</v>
      </c>
      <c r="AV315" s="84">
        <f t="shared" si="64"/>
        <v>0</v>
      </c>
      <c r="AW315" s="84">
        <f t="shared" si="64"/>
        <v>0</v>
      </c>
      <c r="AX315" s="84">
        <f t="shared" si="64"/>
        <v>0</v>
      </c>
      <c r="AY315" s="84">
        <f t="shared" si="64"/>
        <v>0</v>
      </c>
      <c r="AZ315" s="84">
        <f t="shared" si="64"/>
        <v>0</v>
      </c>
      <c r="BA315" s="84">
        <f t="shared" si="64"/>
        <v>0</v>
      </c>
      <c r="BB315" s="84">
        <f t="shared" si="64"/>
        <v>0</v>
      </c>
      <c r="BC315" s="84">
        <f t="shared" si="64"/>
        <v>0</v>
      </c>
      <c r="BD315" s="5"/>
      <c r="BE315" s="5"/>
      <c r="BF315" s="5"/>
      <c r="BG315" s="5"/>
      <c r="BH315" s="5"/>
      <c r="BI315" s="5"/>
      <c r="BJ315" s="5"/>
    </row>
    <row r="316" spans="2:62" hidden="1">
      <c r="B316">
        <f t="shared" si="65"/>
        <v>560</v>
      </c>
      <c r="C316" t="str">
        <f t="shared" si="65"/>
        <v>TRACTAMENTS</v>
      </c>
      <c r="D316" t="str">
        <f t="shared" si="65"/>
        <v>Tractament Nim + sofre amb bota i 2 persones</v>
      </c>
      <c r="E316" s="82">
        <f t="shared" si="65"/>
        <v>2500</v>
      </c>
      <c r="F316" s="84">
        <f t="shared" si="69"/>
        <v>0</v>
      </c>
      <c r="G316" s="84">
        <f t="shared" si="69"/>
        <v>0</v>
      </c>
      <c r="H316" s="84">
        <f t="shared" si="69"/>
        <v>0</v>
      </c>
      <c r="I316" s="84">
        <f t="shared" si="69"/>
        <v>0</v>
      </c>
      <c r="J316" s="84">
        <f t="shared" si="69"/>
        <v>0</v>
      </c>
      <c r="K316" s="84">
        <f t="shared" si="69"/>
        <v>0</v>
      </c>
      <c r="L316" s="84">
        <f t="shared" si="69"/>
        <v>0</v>
      </c>
      <c r="M316" s="84">
        <f t="shared" si="69"/>
        <v>0</v>
      </c>
      <c r="N316" s="84">
        <f t="shared" si="69"/>
        <v>0</v>
      </c>
      <c r="O316" s="84">
        <f t="shared" si="69"/>
        <v>0</v>
      </c>
      <c r="P316" s="84">
        <f t="shared" si="69"/>
        <v>0</v>
      </c>
      <c r="Q316" s="84">
        <f t="shared" si="69"/>
        <v>0</v>
      </c>
      <c r="R316" s="84">
        <f t="shared" si="69"/>
        <v>0</v>
      </c>
      <c r="S316" s="84">
        <f t="shared" si="69"/>
        <v>0</v>
      </c>
      <c r="T316" s="84">
        <f t="shared" si="69"/>
        <v>0</v>
      </c>
      <c r="U316" s="84">
        <f t="shared" si="69"/>
        <v>0</v>
      </c>
      <c r="V316" s="84">
        <f t="shared" si="69"/>
        <v>0</v>
      </c>
      <c r="W316" s="84">
        <f t="shared" si="69"/>
        <v>0</v>
      </c>
      <c r="X316" s="84">
        <f t="shared" si="69"/>
        <v>0</v>
      </c>
      <c r="Y316" s="84">
        <f t="shared" si="69"/>
        <v>0</v>
      </c>
      <c r="Z316" s="84">
        <f t="shared" si="69"/>
        <v>0</v>
      </c>
      <c r="AA316" s="84">
        <f t="shared" si="69"/>
        <v>0</v>
      </c>
      <c r="AB316" s="84">
        <f t="shared" si="69"/>
        <v>0</v>
      </c>
      <c r="AC316" s="84">
        <f t="shared" si="69"/>
        <v>0</v>
      </c>
      <c r="AD316" s="84">
        <f t="shared" si="69"/>
        <v>0</v>
      </c>
      <c r="AE316" s="84">
        <f t="shared" si="69"/>
        <v>0</v>
      </c>
      <c r="AF316" s="84">
        <f t="shared" si="69"/>
        <v>0</v>
      </c>
      <c r="AG316" s="84">
        <f t="shared" si="69"/>
        <v>0</v>
      </c>
      <c r="AH316" s="84">
        <f t="shared" si="69"/>
        <v>0</v>
      </c>
      <c r="AI316" s="84">
        <f t="shared" si="69"/>
        <v>0</v>
      </c>
      <c r="AJ316" s="84">
        <f t="shared" si="69"/>
        <v>0</v>
      </c>
      <c r="AK316" s="84">
        <f t="shared" si="69"/>
        <v>0</v>
      </c>
      <c r="AL316" s="84">
        <f t="shared" si="69"/>
        <v>0</v>
      </c>
      <c r="AM316" s="84">
        <f t="shared" si="69"/>
        <v>0</v>
      </c>
      <c r="AN316" s="84">
        <f t="shared" si="69"/>
        <v>0</v>
      </c>
      <c r="AO316" s="84">
        <f t="shared" si="69"/>
        <v>0</v>
      </c>
      <c r="AP316" s="84">
        <f t="shared" si="69"/>
        <v>0</v>
      </c>
      <c r="AQ316" s="84">
        <f t="shared" si="66"/>
        <v>0</v>
      </c>
      <c r="AR316" s="84">
        <f t="shared" si="69"/>
        <v>0</v>
      </c>
      <c r="AS316" s="5"/>
      <c r="AT316" s="84">
        <f t="shared" si="64"/>
        <v>0</v>
      </c>
      <c r="AU316" s="84">
        <f t="shared" si="64"/>
        <v>0</v>
      </c>
      <c r="AV316" s="84">
        <f t="shared" si="64"/>
        <v>0</v>
      </c>
      <c r="AW316" s="84">
        <f t="shared" si="64"/>
        <v>0</v>
      </c>
      <c r="AX316" s="84">
        <f t="shared" si="64"/>
        <v>0</v>
      </c>
      <c r="AY316" s="84">
        <f t="shared" si="64"/>
        <v>0</v>
      </c>
      <c r="AZ316" s="84">
        <f t="shared" si="64"/>
        <v>0</v>
      </c>
      <c r="BA316" s="84">
        <f t="shared" si="64"/>
        <v>0</v>
      </c>
      <c r="BB316" s="84">
        <f t="shared" si="64"/>
        <v>0</v>
      </c>
      <c r="BC316" s="84">
        <f t="shared" si="64"/>
        <v>0</v>
      </c>
      <c r="BD316" s="5"/>
      <c r="BE316" s="5"/>
      <c r="BF316" s="5"/>
      <c r="BG316" s="5"/>
      <c r="BH316" s="5"/>
      <c r="BI316" s="5"/>
      <c r="BJ316" s="5"/>
    </row>
    <row r="317" spans="2:62" hidden="1">
      <c r="B317">
        <f t="shared" si="65"/>
        <v>570</v>
      </c>
      <c r="C317" t="str">
        <f t="shared" si="65"/>
        <v>TRACTAMENTS</v>
      </c>
      <c r="D317" t="str">
        <f t="shared" si="65"/>
        <v>Tractament sofre amb bota i 2 persones</v>
      </c>
      <c r="E317" s="82">
        <f t="shared" si="65"/>
        <v>2500</v>
      </c>
      <c r="F317" s="84">
        <f t="shared" si="69"/>
        <v>0</v>
      </c>
      <c r="G317" s="84">
        <f t="shared" si="69"/>
        <v>0</v>
      </c>
      <c r="H317" s="84">
        <f t="shared" si="69"/>
        <v>0</v>
      </c>
      <c r="I317" s="84">
        <f t="shared" si="69"/>
        <v>0</v>
      </c>
      <c r="J317" s="84">
        <f t="shared" si="69"/>
        <v>0</v>
      </c>
      <c r="K317" s="84">
        <f t="shared" si="69"/>
        <v>0</v>
      </c>
      <c r="L317" s="84">
        <f t="shared" si="69"/>
        <v>0</v>
      </c>
      <c r="M317" s="84">
        <f t="shared" si="69"/>
        <v>0</v>
      </c>
      <c r="N317" s="84">
        <f t="shared" si="69"/>
        <v>0</v>
      </c>
      <c r="O317" s="84">
        <f t="shared" si="69"/>
        <v>0</v>
      </c>
      <c r="P317" s="84">
        <f t="shared" si="69"/>
        <v>0</v>
      </c>
      <c r="Q317" s="84">
        <f t="shared" si="69"/>
        <v>0</v>
      </c>
      <c r="R317" s="84">
        <f t="shared" si="69"/>
        <v>0</v>
      </c>
      <c r="S317" s="84">
        <f t="shared" si="69"/>
        <v>0</v>
      </c>
      <c r="T317" s="84">
        <f t="shared" si="69"/>
        <v>0</v>
      </c>
      <c r="U317" s="84">
        <f t="shared" si="69"/>
        <v>0</v>
      </c>
      <c r="V317" s="84">
        <f t="shared" si="69"/>
        <v>0</v>
      </c>
      <c r="W317" s="84">
        <f t="shared" si="69"/>
        <v>0</v>
      </c>
      <c r="X317" s="84">
        <f t="shared" si="69"/>
        <v>0</v>
      </c>
      <c r="Y317" s="84">
        <f t="shared" si="69"/>
        <v>0</v>
      </c>
      <c r="Z317" s="84">
        <f t="shared" si="69"/>
        <v>0</v>
      </c>
      <c r="AA317" s="84">
        <f t="shared" si="69"/>
        <v>0</v>
      </c>
      <c r="AB317" s="84">
        <f t="shared" si="69"/>
        <v>0</v>
      </c>
      <c r="AC317" s="84">
        <f t="shared" si="69"/>
        <v>0</v>
      </c>
      <c r="AD317" s="84">
        <f t="shared" si="69"/>
        <v>0</v>
      </c>
      <c r="AE317" s="84">
        <f t="shared" si="69"/>
        <v>0</v>
      </c>
      <c r="AF317" s="84">
        <f t="shared" si="69"/>
        <v>0</v>
      </c>
      <c r="AG317" s="84">
        <f t="shared" si="69"/>
        <v>0</v>
      </c>
      <c r="AH317" s="84">
        <f t="shared" si="69"/>
        <v>0</v>
      </c>
      <c r="AI317" s="84">
        <f t="shared" si="69"/>
        <v>0</v>
      </c>
      <c r="AJ317" s="84">
        <f t="shared" si="69"/>
        <v>0</v>
      </c>
      <c r="AK317" s="84">
        <f t="shared" si="69"/>
        <v>0</v>
      </c>
      <c r="AL317" s="84">
        <f t="shared" si="69"/>
        <v>0</v>
      </c>
      <c r="AM317" s="84">
        <f t="shared" si="69"/>
        <v>0</v>
      </c>
      <c r="AN317" s="84">
        <f t="shared" si="69"/>
        <v>0</v>
      </c>
      <c r="AO317" s="84">
        <f t="shared" si="69"/>
        <v>0</v>
      </c>
      <c r="AP317" s="84">
        <f t="shared" si="69"/>
        <v>0</v>
      </c>
      <c r="AQ317" s="84">
        <f t="shared" si="66"/>
        <v>0</v>
      </c>
      <c r="AR317" s="84">
        <f t="shared" si="69"/>
        <v>0</v>
      </c>
      <c r="AS317" s="5"/>
      <c r="AT317" s="84">
        <f t="shared" si="64"/>
        <v>0</v>
      </c>
      <c r="AU317" s="84">
        <f t="shared" si="64"/>
        <v>0</v>
      </c>
      <c r="AV317" s="84">
        <f t="shared" si="64"/>
        <v>0</v>
      </c>
      <c r="AW317" s="84">
        <f t="shared" si="64"/>
        <v>0</v>
      </c>
      <c r="AX317" s="84">
        <f t="shared" si="64"/>
        <v>0</v>
      </c>
      <c r="AY317" s="84">
        <f t="shared" si="64"/>
        <v>0</v>
      </c>
      <c r="AZ317" s="84">
        <f t="shared" si="64"/>
        <v>0</v>
      </c>
      <c r="BA317" s="84">
        <f t="shared" si="64"/>
        <v>0</v>
      </c>
      <c r="BB317" s="84">
        <f t="shared" si="64"/>
        <v>0</v>
      </c>
      <c r="BC317" s="84">
        <f t="shared" si="64"/>
        <v>0</v>
      </c>
      <c r="BD317" s="5"/>
      <c r="BE317" s="5"/>
      <c r="BF317" s="5"/>
      <c r="BG317" s="5"/>
      <c r="BH317" s="5"/>
      <c r="BI317" s="5"/>
      <c r="BJ317" s="5"/>
    </row>
    <row r="318" spans="2:62" hidden="1">
      <c r="B318">
        <f t="shared" si="65"/>
        <v>610</v>
      </c>
      <c r="C318" t="str">
        <f t="shared" si="65"/>
        <v>DESHERBAT</v>
      </c>
      <c r="D318" t="str">
        <f t="shared" si="65"/>
        <v>Desherbat amb tractor</v>
      </c>
      <c r="E318" s="82">
        <f t="shared" si="65"/>
        <v>2500</v>
      </c>
      <c r="F318" s="84">
        <f t="shared" si="69"/>
        <v>0</v>
      </c>
      <c r="G318" s="84">
        <f t="shared" si="69"/>
        <v>0</v>
      </c>
      <c r="H318" s="84">
        <f t="shared" si="69"/>
        <v>0</v>
      </c>
      <c r="I318" s="84">
        <f t="shared" si="69"/>
        <v>0</v>
      </c>
      <c r="J318" s="84">
        <f t="shared" si="69"/>
        <v>0</v>
      </c>
      <c r="K318" s="84">
        <f t="shared" si="69"/>
        <v>0</v>
      </c>
      <c r="L318" s="84">
        <f t="shared" si="69"/>
        <v>0</v>
      </c>
      <c r="M318" s="84">
        <f t="shared" si="69"/>
        <v>0</v>
      </c>
      <c r="N318" s="84">
        <f t="shared" si="69"/>
        <v>0</v>
      </c>
      <c r="O318" s="84">
        <f t="shared" si="69"/>
        <v>0</v>
      </c>
      <c r="P318" s="84">
        <f t="shared" si="69"/>
        <v>0</v>
      </c>
      <c r="Q318" s="84">
        <f t="shared" si="69"/>
        <v>0</v>
      </c>
      <c r="R318" s="84">
        <f t="shared" si="69"/>
        <v>0</v>
      </c>
      <c r="S318" s="84">
        <f t="shared" si="69"/>
        <v>0</v>
      </c>
      <c r="T318" s="84">
        <f t="shared" si="69"/>
        <v>0</v>
      </c>
      <c r="U318" s="84">
        <f t="shared" si="69"/>
        <v>0</v>
      </c>
      <c r="V318" s="84">
        <f t="shared" si="69"/>
        <v>0</v>
      </c>
      <c r="W318" s="84">
        <f t="shared" si="69"/>
        <v>0</v>
      </c>
      <c r="X318" s="84">
        <f t="shared" si="69"/>
        <v>0</v>
      </c>
      <c r="Y318" s="84">
        <f t="shared" si="69"/>
        <v>0</v>
      </c>
      <c r="Z318" s="84">
        <f t="shared" si="69"/>
        <v>0</v>
      </c>
      <c r="AA318" s="84">
        <f t="shared" si="69"/>
        <v>0</v>
      </c>
      <c r="AB318" s="84">
        <f t="shared" si="69"/>
        <v>0</v>
      </c>
      <c r="AC318" s="84">
        <f t="shared" si="69"/>
        <v>0</v>
      </c>
      <c r="AD318" s="84">
        <f t="shared" si="69"/>
        <v>0</v>
      </c>
      <c r="AE318" s="84">
        <f t="shared" si="69"/>
        <v>0</v>
      </c>
      <c r="AF318" s="84">
        <f t="shared" si="69"/>
        <v>0</v>
      </c>
      <c r="AG318" s="84">
        <f t="shared" si="69"/>
        <v>0</v>
      </c>
      <c r="AH318" s="84">
        <f t="shared" si="69"/>
        <v>0</v>
      </c>
      <c r="AI318" s="84">
        <f t="shared" si="69"/>
        <v>0</v>
      </c>
      <c r="AJ318" s="84">
        <f t="shared" si="69"/>
        <v>0</v>
      </c>
      <c r="AK318" s="84">
        <f t="shared" si="69"/>
        <v>0</v>
      </c>
      <c r="AL318" s="84">
        <f t="shared" si="69"/>
        <v>0</v>
      </c>
      <c r="AM318" s="84">
        <f t="shared" si="69"/>
        <v>0</v>
      </c>
      <c r="AN318" s="84">
        <f t="shared" si="69"/>
        <v>0</v>
      </c>
      <c r="AO318" s="84">
        <f t="shared" si="69"/>
        <v>0</v>
      </c>
      <c r="AP318" s="84">
        <f t="shared" si="69"/>
        <v>0</v>
      </c>
      <c r="AQ318" s="84">
        <f t="shared" si="66"/>
        <v>0</v>
      </c>
      <c r="AR318" s="84">
        <f t="shared" si="69"/>
        <v>0</v>
      </c>
      <c r="AS318" s="5"/>
      <c r="AT318" s="84">
        <f t="shared" ref="AT318:BC333" si="70">+AT83*$E$4/$E318</f>
        <v>0</v>
      </c>
      <c r="AU318" s="84">
        <f t="shared" si="70"/>
        <v>0</v>
      </c>
      <c r="AV318" s="84">
        <f t="shared" si="70"/>
        <v>0</v>
      </c>
      <c r="AW318" s="84">
        <f t="shared" si="70"/>
        <v>0</v>
      </c>
      <c r="AX318" s="84">
        <f t="shared" si="70"/>
        <v>0</v>
      </c>
      <c r="AY318" s="84">
        <f t="shared" si="70"/>
        <v>0</v>
      </c>
      <c r="AZ318" s="84">
        <f t="shared" si="70"/>
        <v>0</v>
      </c>
      <c r="BA318" s="84">
        <f t="shared" si="70"/>
        <v>0</v>
      </c>
      <c r="BB318" s="84">
        <f t="shared" si="70"/>
        <v>0</v>
      </c>
      <c r="BC318" s="84">
        <f t="shared" si="70"/>
        <v>0</v>
      </c>
      <c r="BD318" s="5"/>
      <c r="BE318" s="5"/>
      <c r="BF318" s="5"/>
      <c r="BG318" s="5"/>
      <c r="BH318" s="5"/>
      <c r="BI318" s="5"/>
      <c r="BJ318" s="5"/>
    </row>
    <row r="319" spans="2:62" hidden="1">
      <c r="B319">
        <f t="shared" ref="B319:E334" si="71">+B84</f>
        <v>620</v>
      </c>
      <c r="C319" t="str">
        <f t="shared" si="71"/>
        <v>DESHERBAT</v>
      </c>
      <c r="D319" t="str">
        <f t="shared" si="71"/>
        <v>Desherbat amb motocultor</v>
      </c>
      <c r="E319" s="82">
        <f t="shared" si="71"/>
        <v>2500</v>
      </c>
      <c r="F319" s="84">
        <f t="shared" si="69"/>
        <v>0</v>
      </c>
      <c r="G319" s="84">
        <f t="shared" si="69"/>
        <v>0</v>
      </c>
      <c r="H319" s="84">
        <f t="shared" si="69"/>
        <v>0</v>
      </c>
      <c r="I319" s="84">
        <f t="shared" si="69"/>
        <v>0</v>
      </c>
      <c r="J319" s="84">
        <f t="shared" si="69"/>
        <v>0</v>
      </c>
      <c r="K319" s="84">
        <f t="shared" si="69"/>
        <v>0</v>
      </c>
      <c r="L319" s="84">
        <f t="shared" si="69"/>
        <v>0</v>
      </c>
      <c r="M319" s="84">
        <f t="shared" si="69"/>
        <v>0</v>
      </c>
      <c r="N319" s="84">
        <f t="shared" si="69"/>
        <v>0</v>
      </c>
      <c r="O319" s="84">
        <f t="shared" si="69"/>
        <v>0</v>
      </c>
      <c r="P319" s="84">
        <f t="shared" si="69"/>
        <v>0</v>
      </c>
      <c r="Q319" s="84">
        <f t="shared" si="69"/>
        <v>0</v>
      </c>
      <c r="R319" s="84">
        <f t="shared" si="69"/>
        <v>0</v>
      </c>
      <c r="S319" s="84">
        <f t="shared" si="69"/>
        <v>0</v>
      </c>
      <c r="T319" s="84">
        <f t="shared" si="69"/>
        <v>0</v>
      </c>
      <c r="U319" s="84">
        <f t="shared" si="69"/>
        <v>0</v>
      </c>
      <c r="V319" s="84">
        <f t="shared" si="69"/>
        <v>0</v>
      </c>
      <c r="W319" s="84">
        <f t="shared" si="69"/>
        <v>0</v>
      </c>
      <c r="X319" s="84">
        <f t="shared" si="69"/>
        <v>0</v>
      </c>
      <c r="Y319" s="84">
        <f t="shared" si="69"/>
        <v>0</v>
      </c>
      <c r="Z319" s="84">
        <f t="shared" si="69"/>
        <v>0</v>
      </c>
      <c r="AA319" s="84">
        <f t="shared" si="69"/>
        <v>0</v>
      </c>
      <c r="AB319" s="84">
        <f t="shared" si="69"/>
        <v>0</v>
      </c>
      <c r="AC319" s="84">
        <f t="shared" si="69"/>
        <v>0</v>
      </c>
      <c r="AD319" s="84">
        <f t="shared" si="69"/>
        <v>0</v>
      </c>
      <c r="AE319" s="84">
        <f t="shared" si="69"/>
        <v>0</v>
      </c>
      <c r="AF319" s="84">
        <f t="shared" si="69"/>
        <v>0</v>
      </c>
      <c r="AG319" s="84">
        <f t="shared" si="69"/>
        <v>0</v>
      </c>
      <c r="AH319" s="84">
        <f t="shared" si="69"/>
        <v>0</v>
      </c>
      <c r="AI319" s="84">
        <f t="shared" si="69"/>
        <v>0</v>
      </c>
      <c r="AJ319" s="84">
        <f t="shared" si="69"/>
        <v>0</v>
      </c>
      <c r="AK319" s="84">
        <f t="shared" si="69"/>
        <v>0</v>
      </c>
      <c r="AL319" s="84">
        <f t="shared" si="69"/>
        <v>0</v>
      </c>
      <c r="AM319" s="84">
        <f t="shared" si="69"/>
        <v>0</v>
      </c>
      <c r="AN319" s="84">
        <f t="shared" si="69"/>
        <v>0</v>
      </c>
      <c r="AO319" s="84">
        <f t="shared" si="69"/>
        <v>0</v>
      </c>
      <c r="AP319" s="84">
        <f t="shared" si="69"/>
        <v>0</v>
      </c>
      <c r="AQ319" s="84">
        <f t="shared" si="66"/>
        <v>0</v>
      </c>
      <c r="AR319" s="84">
        <f t="shared" si="69"/>
        <v>0</v>
      </c>
      <c r="AS319" s="5"/>
      <c r="AT319" s="84">
        <f t="shared" si="70"/>
        <v>0</v>
      </c>
      <c r="AU319" s="84">
        <f t="shared" si="70"/>
        <v>0</v>
      </c>
      <c r="AV319" s="84">
        <f t="shared" si="70"/>
        <v>0</v>
      </c>
      <c r="AW319" s="84">
        <f t="shared" si="70"/>
        <v>0</v>
      </c>
      <c r="AX319" s="84">
        <f t="shared" si="70"/>
        <v>0</v>
      </c>
      <c r="AY319" s="84">
        <f t="shared" si="70"/>
        <v>0</v>
      </c>
      <c r="AZ319" s="84">
        <f t="shared" si="70"/>
        <v>0</v>
      </c>
      <c r="BA319" s="84">
        <f t="shared" si="70"/>
        <v>0</v>
      </c>
      <c r="BB319" s="84">
        <f t="shared" si="70"/>
        <v>0</v>
      </c>
      <c r="BC319" s="84">
        <f t="shared" si="70"/>
        <v>0</v>
      </c>
      <c r="BD319" s="5"/>
      <c r="BE319" s="5"/>
      <c r="BF319" s="5"/>
      <c r="BG319" s="5"/>
      <c r="BH319" s="5"/>
      <c r="BI319" s="5"/>
      <c r="BJ319" s="5"/>
    </row>
    <row r="320" spans="2:62" hidden="1">
      <c r="B320">
        <f t="shared" si="71"/>
        <v>630</v>
      </c>
      <c r="C320" t="str">
        <f t="shared" si="71"/>
        <v>DESHERBAT</v>
      </c>
      <c r="D320" t="str">
        <f t="shared" si="71"/>
        <v>Desherbat amb motocultor (només part sense plàstic)</v>
      </c>
      <c r="E320" s="82">
        <f t="shared" si="71"/>
        <v>2500</v>
      </c>
      <c r="F320" s="84">
        <f t="shared" si="69"/>
        <v>0</v>
      </c>
      <c r="G320" s="84">
        <f t="shared" si="69"/>
        <v>0</v>
      </c>
      <c r="H320" s="84">
        <f t="shared" si="69"/>
        <v>0</v>
      </c>
      <c r="I320" s="84">
        <f t="shared" si="69"/>
        <v>0</v>
      </c>
      <c r="J320" s="84">
        <f t="shared" si="69"/>
        <v>0</v>
      </c>
      <c r="K320" s="84">
        <f t="shared" si="69"/>
        <v>0</v>
      </c>
      <c r="L320" s="84">
        <f t="shared" si="69"/>
        <v>0</v>
      </c>
      <c r="M320" s="84">
        <f t="shared" si="69"/>
        <v>0</v>
      </c>
      <c r="N320" s="84">
        <f t="shared" si="69"/>
        <v>0</v>
      </c>
      <c r="O320" s="84">
        <f t="shared" si="69"/>
        <v>0</v>
      </c>
      <c r="P320" s="84">
        <f t="shared" si="69"/>
        <v>0</v>
      </c>
      <c r="Q320" s="84">
        <f t="shared" si="69"/>
        <v>0</v>
      </c>
      <c r="R320" s="84">
        <f t="shared" si="69"/>
        <v>0</v>
      </c>
      <c r="S320" s="84">
        <f t="shared" si="69"/>
        <v>0</v>
      </c>
      <c r="T320" s="84">
        <f t="shared" si="69"/>
        <v>0</v>
      </c>
      <c r="U320" s="84">
        <f t="shared" si="69"/>
        <v>0</v>
      </c>
      <c r="V320" s="84">
        <f t="shared" si="69"/>
        <v>0</v>
      </c>
      <c r="W320" s="84">
        <f t="shared" si="69"/>
        <v>0</v>
      </c>
      <c r="X320" s="84">
        <f t="shared" si="69"/>
        <v>0</v>
      </c>
      <c r="Y320" s="84">
        <f t="shared" si="69"/>
        <v>0</v>
      </c>
      <c r="Z320" s="84">
        <f t="shared" si="69"/>
        <v>0</v>
      </c>
      <c r="AA320" s="84">
        <f t="shared" si="69"/>
        <v>0</v>
      </c>
      <c r="AB320" s="84">
        <f t="shared" si="69"/>
        <v>0</v>
      </c>
      <c r="AC320" s="84">
        <f t="shared" si="69"/>
        <v>0</v>
      </c>
      <c r="AD320" s="84">
        <f t="shared" si="69"/>
        <v>0</v>
      </c>
      <c r="AE320" s="84">
        <f t="shared" si="69"/>
        <v>0</v>
      </c>
      <c r="AF320" s="84">
        <f t="shared" si="69"/>
        <v>0</v>
      </c>
      <c r="AG320" s="84">
        <f t="shared" si="69"/>
        <v>0</v>
      </c>
      <c r="AH320" s="84">
        <f t="shared" si="69"/>
        <v>0</v>
      </c>
      <c r="AI320" s="84">
        <f t="shared" si="69"/>
        <v>0</v>
      </c>
      <c r="AJ320" s="84">
        <f t="shared" si="69"/>
        <v>0</v>
      </c>
      <c r="AK320" s="84">
        <f t="shared" si="69"/>
        <v>0</v>
      </c>
      <c r="AL320" s="84">
        <f t="shared" si="69"/>
        <v>0</v>
      </c>
      <c r="AM320" s="84">
        <f t="shared" si="69"/>
        <v>0</v>
      </c>
      <c r="AN320" s="84">
        <f t="shared" si="69"/>
        <v>0</v>
      </c>
      <c r="AO320" s="84">
        <f t="shared" si="69"/>
        <v>0</v>
      </c>
      <c r="AP320" s="84">
        <f t="shared" si="69"/>
        <v>0</v>
      </c>
      <c r="AQ320" s="84">
        <f t="shared" si="66"/>
        <v>0</v>
      </c>
      <c r="AR320" s="84">
        <f t="shared" si="69"/>
        <v>0</v>
      </c>
      <c r="AS320" s="5"/>
      <c r="AT320" s="84">
        <f t="shared" si="70"/>
        <v>0</v>
      </c>
      <c r="AU320" s="84">
        <f t="shared" si="70"/>
        <v>0</v>
      </c>
      <c r="AV320" s="84">
        <f t="shared" si="70"/>
        <v>0</v>
      </c>
      <c r="AW320" s="84">
        <f t="shared" si="70"/>
        <v>0</v>
      </c>
      <c r="AX320" s="84">
        <f t="shared" si="70"/>
        <v>0</v>
      </c>
      <c r="AY320" s="84">
        <f t="shared" si="70"/>
        <v>0</v>
      </c>
      <c r="AZ320" s="84">
        <f t="shared" si="70"/>
        <v>0</v>
      </c>
      <c r="BA320" s="84">
        <f t="shared" si="70"/>
        <v>0</v>
      </c>
      <c r="BB320" s="84">
        <f t="shared" si="70"/>
        <v>0</v>
      </c>
      <c r="BC320" s="84">
        <f t="shared" si="70"/>
        <v>0</v>
      </c>
      <c r="BD320" s="5"/>
      <c r="BE320" s="5"/>
      <c r="BF320" s="5"/>
      <c r="BG320" s="5"/>
      <c r="BH320" s="5"/>
      <c r="BI320" s="5"/>
      <c r="BJ320" s="5"/>
    </row>
    <row r="321" spans="2:62" hidden="1">
      <c r="B321">
        <f t="shared" si="71"/>
        <v>640</v>
      </c>
      <c r="C321" t="str">
        <f t="shared" si="71"/>
        <v>DESHERBAT</v>
      </c>
      <c r="D321" t="str">
        <f t="shared" si="71"/>
        <v>Desherbat manual 2,5h/1.000 m2</v>
      </c>
      <c r="E321" s="82">
        <f t="shared" si="71"/>
        <v>2500</v>
      </c>
      <c r="F321" s="84">
        <f t="shared" si="69"/>
        <v>0</v>
      </c>
      <c r="G321" s="84">
        <f t="shared" si="69"/>
        <v>0</v>
      </c>
      <c r="H321" s="84">
        <f t="shared" si="69"/>
        <v>0</v>
      </c>
      <c r="I321" s="84">
        <f t="shared" si="69"/>
        <v>0</v>
      </c>
      <c r="J321" s="84">
        <f t="shared" si="69"/>
        <v>0</v>
      </c>
      <c r="K321" s="84">
        <f t="shared" si="69"/>
        <v>0</v>
      </c>
      <c r="L321" s="84">
        <f t="shared" si="69"/>
        <v>0</v>
      </c>
      <c r="M321" s="84">
        <f t="shared" si="69"/>
        <v>0</v>
      </c>
      <c r="N321" s="84">
        <f t="shared" si="69"/>
        <v>0</v>
      </c>
      <c r="O321" s="84">
        <f t="shared" si="69"/>
        <v>0</v>
      </c>
      <c r="P321" s="84">
        <f t="shared" si="69"/>
        <v>0</v>
      </c>
      <c r="Q321" s="84">
        <f t="shared" si="69"/>
        <v>0</v>
      </c>
      <c r="R321" s="84">
        <f t="shared" si="69"/>
        <v>0</v>
      </c>
      <c r="S321" s="84">
        <f t="shared" si="69"/>
        <v>0</v>
      </c>
      <c r="T321" s="84">
        <f t="shared" si="69"/>
        <v>0</v>
      </c>
      <c r="U321" s="84">
        <f t="shared" si="69"/>
        <v>0</v>
      </c>
      <c r="V321" s="84">
        <f t="shared" si="69"/>
        <v>0</v>
      </c>
      <c r="W321" s="84">
        <f t="shared" si="69"/>
        <v>0</v>
      </c>
      <c r="X321" s="84">
        <f t="shared" si="69"/>
        <v>0</v>
      </c>
      <c r="Y321" s="84">
        <f t="shared" si="69"/>
        <v>0</v>
      </c>
      <c r="Z321" s="84">
        <f t="shared" si="69"/>
        <v>0</v>
      </c>
      <c r="AA321" s="84">
        <f t="shared" si="69"/>
        <v>0</v>
      </c>
      <c r="AB321" s="84">
        <f t="shared" si="69"/>
        <v>0</v>
      </c>
      <c r="AC321" s="84">
        <f t="shared" si="69"/>
        <v>0</v>
      </c>
      <c r="AD321" s="84">
        <f t="shared" si="69"/>
        <v>0</v>
      </c>
      <c r="AE321" s="84">
        <f t="shared" si="69"/>
        <v>0</v>
      </c>
      <c r="AF321" s="84">
        <f t="shared" si="69"/>
        <v>0</v>
      </c>
      <c r="AG321" s="84">
        <f t="shared" ref="AG321:AR321" si="72">+AG86*$E$4/$E321</f>
        <v>0</v>
      </c>
      <c r="AH321" s="84">
        <f t="shared" si="72"/>
        <v>0</v>
      </c>
      <c r="AI321" s="84">
        <f t="shared" si="72"/>
        <v>0</v>
      </c>
      <c r="AJ321" s="84">
        <f t="shared" si="72"/>
        <v>0</v>
      </c>
      <c r="AK321" s="84">
        <f t="shared" si="72"/>
        <v>0</v>
      </c>
      <c r="AL321" s="84">
        <f t="shared" si="72"/>
        <v>0</v>
      </c>
      <c r="AM321" s="84">
        <f t="shared" si="72"/>
        <v>0</v>
      </c>
      <c r="AN321" s="84">
        <f t="shared" si="72"/>
        <v>0</v>
      </c>
      <c r="AO321" s="84">
        <f t="shared" si="72"/>
        <v>0</v>
      </c>
      <c r="AP321" s="84">
        <f t="shared" si="72"/>
        <v>0</v>
      </c>
      <c r="AQ321" s="84">
        <f t="shared" si="66"/>
        <v>0</v>
      </c>
      <c r="AR321" s="84">
        <f t="shared" si="72"/>
        <v>0</v>
      </c>
      <c r="AS321" s="5"/>
      <c r="AT321" s="84">
        <f t="shared" si="70"/>
        <v>0</v>
      </c>
      <c r="AU321" s="84">
        <f t="shared" si="70"/>
        <v>0</v>
      </c>
      <c r="AV321" s="84">
        <f t="shared" si="70"/>
        <v>0</v>
      </c>
      <c r="AW321" s="84">
        <f t="shared" si="70"/>
        <v>0</v>
      </c>
      <c r="AX321" s="84">
        <f t="shared" si="70"/>
        <v>0</v>
      </c>
      <c r="AY321" s="84">
        <f t="shared" si="70"/>
        <v>0</v>
      </c>
      <c r="AZ321" s="84">
        <f t="shared" si="70"/>
        <v>0</v>
      </c>
      <c r="BA321" s="84">
        <f t="shared" si="70"/>
        <v>0</v>
      </c>
      <c r="BB321" s="84">
        <f t="shared" si="70"/>
        <v>0</v>
      </c>
      <c r="BC321" s="84">
        <f t="shared" si="70"/>
        <v>0</v>
      </c>
      <c r="BD321" s="5"/>
      <c r="BE321" s="5"/>
      <c r="BF321" s="5"/>
      <c r="BG321" s="5"/>
      <c r="BH321" s="5"/>
      <c r="BI321" s="5"/>
      <c r="BJ321" s="5"/>
    </row>
    <row r="322" spans="2:62" hidden="1">
      <c r="B322">
        <f t="shared" si="71"/>
        <v>650</v>
      </c>
      <c r="C322" t="str">
        <f t="shared" si="71"/>
        <v>DESHERBAT</v>
      </c>
      <c r="D322" t="str">
        <f t="shared" si="71"/>
        <v>Desherbat manual 5h/1.000  m2</v>
      </c>
      <c r="E322" s="82">
        <f t="shared" si="71"/>
        <v>2500</v>
      </c>
      <c r="F322" s="84">
        <f t="shared" ref="F322:AR328" si="73">+F87*$E$4/$E322</f>
        <v>0</v>
      </c>
      <c r="G322" s="84">
        <f t="shared" si="73"/>
        <v>0</v>
      </c>
      <c r="H322" s="84">
        <f t="shared" si="73"/>
        <v>0</v>
      </c>
      <c r="I322" s="84">
        <f t="shared" si="73"/>
        <v>0</v>
      </c>
      <c r="J322" s="84">
        <f t="shared" si="73"/>
        <v>0</v>
      </c>
      <c r="K322" s="84">
        <f t="shared" si="73"/>
        <v>0</v>
      </c>
      <c r="L322" s="84">
        <f t="shared" si="73"/>
        <v>0</v>
      </c>
      <c r="M322" s="84">
        <f t="shared" si="73"/>
        <v>0</v>
      </c>
      <c r="N322" s="84">
        <f t="shared" si="73"/>
        <v>0</v>
      </c>
      <c r="O322" s="84">
        <f t="shared" si="73"/>
        <v>0</v>
      </c>
      <c r="P322" s="84">
        <f t="shared" si="73"/>
        <v>0</v>
      </c>
      <c r="Q322" s="84">
        <f t="shared" si="73"/>
        <v>0</v>
      </c>
      <c r="R322" s="84">
        <f t="shared" si="73"/>
        <v>0</v>
      </c>
      <c r="S322" s="84">
        <f t="shared" si="73"/>
        <v>0</v>
      </c>
      <c r="T322" s="84">
        <f t="shared" si="73"/>
        <v>0</v>
      </c>
      <c r="U322" s="84">
        <f t="shared" si="73"/>
        <v>0</v>
      </c>
      <c r="V322" s="84">
        <f t="shared" si="73"/>
        <v>0</v>
      </c>
      <c r="W322" s="84">
        <f t="shared" si="73"/>
        <v>0</v>
      </c>
      <c r="X322" s="84">
        <f t="shared" si="73"/>
        <v>0</v>
      </c>
      <c r="Y322" s="84">
        <f t="shared" si="73"/>
        <v>0</v>
      </c>
      <c r="Z322" s="84">
        <f t="shared" si="73"/>
        <v>0</v>
      </c>
      <c r="AA322" s="84">
        <f t="shared" si="73"/>
        <v>0</v>
      </c>
      <c r="AB322" s="84">
        <f t="shared" si="73"/>
        <v>0</v>
      </c>
      <c r="AC322" s="84">
        <f t="shared" si="73"/>
        <v>0</v>
      </c>
      <c r="AD322" s="84">
        <f t="shared" si="73"/>
        <v>0</v>
      </c>
      <c r="AE322" s="84">
        <f t="shared" si="73"/>
        <v>0</v>
      </c>
      <c r="AF322" s="84">
        <f t="shared" si="73"/>
        <v>0</v>
      </c>
      <c r="AG322" s="84">
        <f t="shared" si="73"/>
        <v>0</v>
      </c>
      <c r="AH322" s="84">
        <f t="shared" si="73"/>
        <v>0</v>
      </c>
      <c r="AI322" s="84">
        <f t="shared" si="73"/>
        <v>0</v>
      </c>
      <c r="AJ322" s="84">
        <f t="shared" si="73"/>
        <v>0</v>
      </c>
      <c r="AK322" s="84">
        <f t="shared" si="73"/>
        <v>0</v>
      </c>
      <c r="AL322" s="84">
        <f t="shared" si="73"/>
        <v>0</v>
      </c>
      <c r="AM322" s="84">
        <f t="shared" si="73"/>
        <v>0</v>
      </c>
      <c r="AN322" s="84">
        <f t="shared" si="73"/>
        <v>0</v>
      </c>
      <c r="AO322" s="84">
        <f t="shared" si="73"/>
        <v>0</v>
      </c>
      <c r="AP322" s="84">
        <f t="shared" si="73"/>
        <v>0</v>
      </c>
      <c r="AQ322" s="84">
        <f t="shared" si="66"/>
        <v>0</v>
      </c>
      <c r="AR322" s="84">
        <f t="shared" si="73"/>
        <v>0</v>
      </c>
      <c r="AS322" s="5"/>
      <c r="AT322" s="84">
        <f t="shared" si="70"/>
        <v>0</v>
      </c>
      <c r="AU322" s="84">
        <f t="shared" si="70"/>
        <v>0</v>
      </c>
      <c r="AV322" s="84">
        <f t="shared" si="70"/>
        <v>0</v>
      </c>
      <c r="AW322" s="84">
        <f t="shared" si="70"/>
        <v>0</v>
      </c>
      <c r="AX322" s="84">
        <f t="shared" si="70"/>
        <v>0</v>
      </c>
      <c r="AY322" s="84">
        <f t="shared" si="70"/>
        <v>0</v>
      </c>
      <c r="AZ322" s="84">
        <f t="shared" si="70"/>
        <v>0</v>
      </c>
      <c r="BA322" s="84">
        <f t="shared" si="70"/>
        <v>0</v>
      </c>
      <c r="BB322" s="84">
        <f t="shared" si="70"/>
        <v>0</v>
      </c>
      <c r="BC322" s="84">
        <f t="shared" si="70"/>
        <v>0</v>
      </c>
      <c r="BD322" s="5"/>
      <c r="BE322" s="5"/>
      <c r="BF322" s="5"/>
      <c r="BG322" s="5"/>
      <c r="BH322" s="5"/>
      <c r="BI322" s="5"/>
      <c r="BJ322" s="5"/>
    </row>
    <row r="323" spans="2:62" hidden="1">
      <c r="B323">
        <f t="shared" si="71"/>
        <v>660</v>
      </c>
      <c r="C323" t="str">
        <f t="shared" si="71"/>
        <v>DESHERBAT</v>
      </c>
      <c r="D323" t="str">
        <f t="shared" si="71"/>
        <v>Desherbat manual 6,5h/1.000  m2</v>
      </c>
      <c r="E323" s="82">
        <f t="shared" si="71"/>
        <v>2500</v>
      </c>
      <c r="F323" s="84">
        <f t="shared" si="73"/>
        <v>0</v>
      </c>
      <c r="G323" s="84">
        <f t="shared" si="73"/>
        <v>0</v>
      </c>
      <c r="H323" s="84">
        <f t="shared" si="73"/>
        <v>0</v>
      </c>
      <c r="I323" s="84">
        <f t="shared" si="73"/>
        <v>0</v>
      </c>
      <c r="J323" s="84">
        <f t="shared" si="73"/>
        <v>0</v>
      </c>
      <c r="K323" s="84">
        <f t="shared" si="73"/>
        <v>0</v>
      </c>
      <c r="L323" s="84">
        <f t="shared" si="73"/>
        <v>0</v>
      </c>
      <c r="M323" s="84">
        <f t="shared" si="73"/>
        <v>0</v>
      </c>
      <c r="N323" s="84">
        <f t="shared" si="73"/>
        <v>0</v>
      </c>
      <c r="O323" s="84">
        <f t="shared" si="73"/>
        <v>0</v>
      </c>
      <c r="P323" s="84">
        <f t="shared" si="73"/>
        <v>0</v>
      </c>
      <c r="Q323" s="84">
        <f t="shared" si="73"/>
        <v>0</v>
      </c>
      <c r="R323" s="84">
        <f t="shared" si="73"/>
        <v>0</v>
      </c>
      <c r="S323" s="84">
        <f t="shared" si="73"/>
        <v>0</v>
      </c>
      <c r="T323" s="84">
        <f t="shared" si="73"/>
        <v>0</v>
      </c>
      <c r="U323" s="84">
        <f t="shared" si="73"/>
        <v>0</v>
      </c>
      <c r="V323" s="84">
        <f t="shared" si="73"/>
        <v>0</v>
      </c>
      <c r="W323" s="84">
        <f t="shared" si="73"/>
        <v>0</v>
      </c>
      <c r="X323" s="84">
        <f t="shared" si="73"/>
        <v>0</v>
      </c>
      <c r="Y323" s="84">
        <f t="shared" si="73"/>
        <v>0</v>
      </c>
      <c r="Z323" s="84">
        <f t="shared" si="73"/>
        <v>0</v>
      </c>
      <c r="AA323" s="84">
        <f t="shared" si="73"/>
        <v>0</v>
      </c>
      <c r="AB323" s="84">
        <f t="shared" si="73"/>
        <v>0</v>
      </c>
      <c r="AC323" s="84">
        <f t="shared" si="73"/>
        <v>0</v>
      </c>
      <c r="AD323" s="84">
        <f t="shared" si="73"/>
        <v>0</v>
      </c>
      <c r="AE323" s="84">
        <f t="shared" si="73"/>
        <v>0</v>
      </c>
      <c r="AF323" s="84">
        <f t="shared" si="73"/>
        <v>0</v>
      </c>
      <c r="AG323" s="84">
        <f t="shared" si="73"/>
        <v>0</v>
      </c>
      <c r="AH323" s="84">
        <f t="shared" si="73"/>
        <v>0</v>
      </c>
      <c r="AI323" s="84">
        <f t="shared" si="73"/>
        <v>0</v>
      </c>
      <c r="AJ323" s="84">
        <f t="shared" si="73"/>
        <v>0</v>
      </c>
      <c r="AK323" s="84">
        <f t="shared" si="73"/>
        <v>0</v>
      </c>
      <c r="AL323" s="84">
        <f t="shared" si="73"/>
        <v>0</v>
      </c>
      <c r="AM323" s="84">
        <f t="shared" si="73"/>
        <v>0</v>
      </c>
      <c r="AN323" s="84">
        <f t="shared" si="73"/>
        <v>0</v>
      </c>
      <c r="AO323" s="84">
        <f t="shared" si="73"/>
        <v>0</v>
      </c>
      <c r="AP323" s="84">
        <f t="shared" si="73"/>
        <v>0</v>
      </c>
      <c r="AQ323" s="84">
        <f t="shared" si="73"/>
        <v>0</v>
      </c>
      <c r="AR323" s="84">
        <f t="shared" si="73"/>
        <v>0</v>
      </c>
      <c r="AS323" s="5"/>
      <c r="AT323" s="84">
        <f t="shared" si="70"/>
        <v>0</v>
      </c>
      <c r="AU323" s="84">
        <f t="shared" si="70"/>
        <v>0</v>
      </c>
      <c r="AV323" s="84">
        <f t="shared" si="70"/>
        <v>0</v>
      </c>
      <c r="AW323" s="84">
        <f t="shared" si="70"/>
        <v>0</v>
      </c>
      <c r="AX323" s="84">
        <f t="shared" si="70"/>
        <v>0</v>
      </c>
      <c r="AY323" s="84">
        <f t="shared" si="70"/>
        <v>0</v>
      </c>
      <c r="AZ323" s="84">
        <f t="shared" si="70"/>
        <v>0</v>
      </c>
      <c r="BA323" s="84">
        <f t="shared" si="70"/>
        <v>0</v>
      </c>
      <c r="BB323" s="84">
        <f t="shared" si="70"/>
        <v>0</v>
      </c>
      <c r="BC323" s="84">
        <f t="shared" si="70"/>
        <v>0</v>
      </c>
      <c r="BD323" s="5"/>
      <c r="BE323" s="5"/>
      <c r="BF323" s="5"/>
      <c r="BG323" s="5"/>
      <c r="BH323" s="5"/>
      <c r="BI323" s="5"/>
      <c r="BJ323" s="5"/>
    </row>
    <row r="324" spans="2:62" hidden="1">
      <c r="B324">
        <f t="shared" si="71"/>
        <v>670</v>
      </c>
      <c r="C324" t="str">
        <f t="shared" si="71"/>
        <v>DESHERBAT</v>
      </c>
      <c r="D324" t="str">
        <f t="shared" si="71"/>
        <v>Calçar-desherbar</v>
      </c>
      <c r="E324" s="82">
        <f t="shared" si="71"/>
        <v>2500</v>
      </c>
      <c r="F324" s="84">
        <f t="shared" si="73"/>
        <v>0</v>
      </c>
      <c r="G324" s="84">
        <f t="shared" si="73"/>
        <v>0</v>
      </c>
      <c r="H324" s="84">
        <f t="shared" si="73"/>
        <v>0</v>
      </c>
      <c r="I324" s="84">
        <f t="shared" si="73"/>
        <v>0</v>
      </c>
      <c r="J324" s="84">
        <f t="shared" si="73"/>
        <v>0</v>
      </c>
      <c r="K324" s="84">
        <f t="shared" si="73"/>
        <v>0</v>
      </c>
      <c r="L324" s="84">
        <f t="shared" si="73"/>
        <v>0</v>
      </c>
      <c r="M324" s="84">
        <f t="shared" si="73"/>
        <v>0</v>
      </c>
      <c r="N324" s="84">
        <f t="shared" si="73"/>
        <v>0</v>
      </c>
      <c r="O324" s="84">
        <f t="shared" si="73"/>
        <v>0</v>
      </c>
      <c r="P324" s="84">
        <f t="shared" si="73"/>
        <v>0</v>
      </c>
      <c r="Q324" s="84">
        <f t="shared" si="73"/>
        <v>0</v>
      </c>
      <c r="R324" s="84">
        <f t="shared" si="73"/>
        <v>0</v>
      </c>
      <c r="S324" s="84">
        <f t="shared" si="73"/>
        <v>0</v>
      </c>
      <c r="T324" s="84">
        <f t="shared" si="73"/>
        <v>0</v>
      </c>
      <c r="U324" s="84">
        <f t="shared" si="73"/>
        <v>0</v>
      </c>
      <c r="V324" s="84">
        <f t="shared" si="73"/>
        <v>0</v>
      </c>
      <c r="W324" s="84">
        <f t="shared" si="73"/>
        <v>0</v>
      </c>
      <c r="X324" s="84">
        <f t="shared" si="73"/>
        <v>0</v>
      </c>
      <c r="Y324" s="84">
        <f t="shared" si="73"/>
        <v>0</v>
      </c>
      <c r="Z324" s="84">
        <f t="shared" si="73"/>
        <v>0</v>
      </c>
      <c r="AA324" s="84">
        <f t="shared" si="73"/>
        <v>0</v>
      </c>
      <c r="AB324" s="84">
        <f t="shared" si="73"/>
        <v>0</v>
      </c>
      <c r="AC324" s="84">
        <f t="shared" si="73"/>
        <v>0</v>
      </c>
      <c r="AD324" s="84">
        <f t="shared" si="73"/>
        <v>0</v>
      </c>
      <c r="AE324" s="84">
        <f t="shared" si="73"/>
        <v>0</v>
      </c>
      <c r="AF324" s="84">
        <f t="shared" si="73"/>
        <v>0</v>
      </c>
      <c r="AG324" s="84">
        <f t="shared" si="73"/>
        <v>0</v>
      </c>
      <c r="AH324" s="84">
        <f t="shared" si="73"/>
        <v>0</v>
      </c>
      <c r="AI324" s="84">
        <f t="shared" si="73"/>
        <v>0</v>
      </c>
      <c r="AJ324" s="84">
        <f t="shared" si="73"/>
        <v>0</v>
      </c>
      <c r="AK324" s="84">
        <f t="shared" si="73"/>
        <v>0</v>
      </c>
      <c r="AL324" s="84">
        <f t="shared" si="73"/>
        <v>0</v>
      </c>
      <c r="AM324" s="84">
        <f t="shared" si="73"/>
        <v>0</v>
      </c>
      <c r="AN324" s="84">
        <f t="shared" si="73"/>
        <v>0</v>
      </c>
      <c r="AO324" s="84">
        <f t="shared" si="73"/>
        <v>0</v>
      </c>
      <c r="AP324" s="84">
        <f t="shared" si="73"/>
        <v>0</v>
      </c>
      <c r="AQ324" s="84">
        <f t="shared" si="73"/>
        <v>0</v>
      </c>
      <c r="AR324" s="84">
        <f t="shared" si="73"/>
        <v>0</v>
      </c>
      <c r="AS324" s="5"/>
      <c r="AT324" s="84">
        <f t="shared" si="70"/>
        <v>0</v>
      </c>
      <c r="AU324" s="84">
        <f t="shared" si="70"/>
        <v>0</v>
      </c>
      <c r="AV324" s="84">
        <f t="shared" si="70"/>
        <v>0</v>
      </c>
      <c r="AW324" s="84">
        <f t="shared" si="70"/>
        <v>0</v>
      </c>
      <c r="AX324" s="84">
        <f t="shared" si="70"/>
        <v>0</v>
      </c>
      <c r="AY324" s="84">
        <f t="shared" si="70"/>
        <v>0</v>
      </c>
      <c r="AZ324" s="84">
        <f t="shared" si="70"/>
        <v>0</v>
      </c>
      <c r="BA324" s="84">
        <f t="shared" si="70"/>
        <v>0</v>
      </c>
      <c r="BB324" s="84">
        <f t="shared" si="70"/>
        <v>0</v>
      </c>
      <c r="BC324" s="84">
        <f t="shared" si="70"/>
        <v>0</v>
      </c>
      <c r="BD324" s="5"/>
      <c r="BE324" s="5"/>
      <c r="BF324" s="5"/>
      <c r="BG324" s="5"/>
      <c r="BH324" s="5"/>
      <c r="BI324" s="5"/>
      <c r="BJ324" s="5"/>
    </row>
    <row r="325" spans="2:62" hidden="1">
      <c r="B325">
        <f t="shared" si="71"/>
        <v>680</v>
      </c>
      <c r="C325" t="str">
        <f t="shared" si="71"/>
        <v>DESHERBAT</v>
      </c>
      <c r="D325" t="str">
        <f t="shared" si="71"/>
        <v>Col·locar plàstic a mà</v>
      </c>
      <c r="E325" s="82">
        <f t="shared" si="71"/>
        <v>2500</v>
      </c>
      <c r="F325" s="84">
        <f t="shared" si="73"/>
        <v>0</v>
      </c>
      <c r="G325" s="84">
        <f t="shared" si="73"/>
        <v>0</v>
      </c>
      <c r="H325" s="84">
        <f t="shared" si="73"/>
        <v>0</v>
      </c>
      <c r="I325" s="84">
        <f t="shared" si="73"/>
        <v>0</v>
      </c>
      <c r="J325" s="84">
        <f t="shared" si="73"/>
        <v>0</v>
      </c>
      <c r="K325" s="84">
        <f t="shared" si="73"/>
        <v>0</v>
      </c>
      <c r="L325" s="84">
        <f t="shared" si="73"/>
        <v>0</v>
      </c>
      <c r="M325" s="84">
        <f t="shared" si="73"/>
        <v>0</v>
      </c>
      <c r="N325" s="84">
        <f t="shared" si="73"/>
        <v>0</v>
      </c>
      <c r="O325" s="84">
        <f t="shared" si="73"/>
        <v>0</v>
      </c>
      <c r="P325" s="84">
        <f t="shared" si="73"/>
        <v>0</v>
      </c>
      <c r="Q325" s="84">
        <f t="shared" si="73"/>
        <v>0</v>
      </c>
      <c r="R325" s="84">
        <f t="shared" si="73"/>
        <v>0</v>
      </c>
      <c r="S325" s="84">
        <f t="shared" si="73"/>
        <v>0</v>
      </c>
      <c r="T325" s="84">
        <f t="shared" si="73"/>
        <v>0</v>
      </c>
      <c r="U325" s="84">
        <f t="shared" si="73"/>
        <v>0</v>
      </c>
      <c r="V325" s="84">
        <f t="shared" si="73"/>
        <v>0</v>
      </c>
      <c r="W325" s="84">
        <f t="shared" si="73"/>
        <v>0</v>
      </c>
      <c r="X325" s="84">
        <f t="shared" si="73"/>
        <v>0</v>
      </c>
      <c r="Y325" s="84">
        <f t="shared" si="73"/>
        <v>0</v>
      </c>
      <c r="Z325" s="84">
        <f t="shared" si="73"/>
        <v>0</v>
      </c>
      <c r="AA325" s="84">
        <f t="shared" si="73"/>
        <v>0</v>
      </c>
      <c r="AB325" s="84">
        <f t="shared" si="73"/>
        <v>0</v>
      </c>
      <c r="AC325" s="84">
        <f t="shared" si="73"/>
        <v>0</v>
      </c>
      <c r="AD325" s="84">
        <f t="shared" si="73"/>
        <v>0</v>
      </c>
      <c r="AE325" s="84">
        <f t="shared" si="73"/>
        <v>0</v>
      </c>
      <c r="AF325" s="84">
        <f t="shared" si="73"/>
        <v>0</v>
      </c>
      <c r="AG325" s="84">
        <f t="shared" si="73"/>
        <v>0</v>
      </c>
      <c r="AH325" s="84">
        <f t="shared" si="73"/>
        <v>0</v>
      </c>
      <c r="AI325" s="84">
        <f t="shared" si="73"/>
        <v>0</v>
      </c>
      <c r="AJ325" s="84">
        <f t="shared" si="73"/>
        <v>0</v>
      </c>
      <c r="AK325" s="84">
        <f t="shared" si="73"/>
        <v>0</v>
      </c>
      <c r="AL325" s="84">
        <f t="shared" si="73"/>
        <v>0</v>
      </c>
      <c r="AM325" s="84">
        <f t="shared" si="73"/>
        <v>0</v>
      </c>
      <c r="AN325" s="84">
        <f t="shared" si="73"/>
        <v>0</v>
      </c>
      <c r="AO325" s="84">
        <f t="shared" si="73"/>
        <v>0</v>
      </c>
      <c r="AP325" s="84">
        <f t="shared" si="73"/>
        <v>0</v>
      </c>
      <c r="AQ325" s="84">
        <f t="shared" si="73"/>
        <v>0</v>
      </c>
      <c r="AR325" s="84">
        <f t="shared" si="73"/>
        <v>0</v>
      </c>
      <c r="AS325" s="5"/>
      <c r="AT325" s="84">
        <f t="shared" si="70"/>
        <v>0</v>
      </c>
      <c r="AU325" s="84">
        <f t="shared" si="70"/>
        <v>0</v>
      </c>
      <c r="AV325" s="84">
        <f t="shared" si="70"/>
        <v>0</v>
      </c>
      <c r="AW325" s="84">
        <f t="shared" si="70"/>
        <v>0</v>
      </c>
      <c r="AX325" s="84">
        <f t="shared" si="70"/>
        <v>0</v>
      </c>
      <c r="AY325" s="84">
        <f t="shared" si="70"/>
        <v>0</v>
      </c>
      <c r="AZ325" s="84">
        <f t="shared" si="70"/>
        <v>0</v>
      </c>
      <c r="BA325" s="84">
        <f t="shared" si="70"/>
        <v>0</v>
      </c>
      <c r="BB325" s="84">
        <f t="shared" si="70"/>
        <v>0</v>
      </c>
      <c r="BC325" s="84">
        <f t="shared" si="70"/>
        <v>0</v>
      </c>
      <c r="BD325" s="5"/>
      <c r="BE325" s="5"/>
      <c r="BF325" s="5"/>
      <c r="BG325" s="5"/>
      <c r="BH325" s="5"/>
      <c r="BI325" s="5"/>
      <c r="BJ325" s="5"/>
    </row>
    <row r="326" spans="2:62" hidden="1">
      <c r="B326">
        <f t="shared" si="71"/>
        <v>710</v>
      </c>
      <c r="C326" t="str">
        <f t="shared" si="71"/>
        <v xml:space="preserve">ALTRES OPERACIONS </v>
      </c>
      <c r="D326" t="str">
        <f t="shared" si="71"/>
        <v>Clavar i lligar canyes manual</v>
      </c>
      <c r="E326" s="82">
        <f t="shared" si="71"/>
        <v>2500</v>
      </c>
      <c r="F326" s="84">
        <f t="shared" si="73"/>
        <v>0</v>
      </c>
      <c r="G326" s="84">
        <f t="shared" si="73"/>
        <v>0</v>
      </c>
      <c r="H326" s="84">
        <f t="shared" si="73"/>
        <v>0</v>
      </c>
      <c r="I326" s="84">
        <f t="shared" si="73"/>
        <v>0</v>
      </c>
      <c r="J326" s="84">
        <f t="shared" si="73"/>
        <v>0</v>
      </c>
      <c r="K326" s="84">
        <f t="shared" si="73"/>
        <v>0</v>
      </c>
      <c r="L326" s="84">
        <f t="shared" si="73"/>
        <v>0</v>
      </c>
      <c r="M326" s="84">
        <f t="shared" si="73"/>
        <v>0</v>
      </c>
      <c r="N326" s="84">
        <f t="shared" si="73"/>
        <v>0</v>
      </c>
      <c r="O326" s="84">
        <f t="shared" si="73"/>
        <v>0</v>
      </c>
      <c r="P326" s="84">
        <f t="shared" si="73"/>
        <v>0</v>
      </c>
      <c r="Q326" s="84">
        <f t="shared" si="73"/>
        <v>0</v>
      </c>
      <c r="R326" s="84">
        <f t="shared" si="73"/>
        <v>0</v>
      </c>
      <c r="S326" s="84">
        <f t="shared" si="73"/>
        <v>0</v>
      </c>
      <c r="T326" s="84">
        <f t="shared" si="73"/>
        <v>0</v>
      </c>
      <c r="U326" s="84">
        <f t="shared" si="73"/>
        <v>0</v>
      </c>
      <c r="V326" s="84">
        <f t="shared" si="73"/>
        <v>0</v>
      </c>
      <c r="W326" s="84">
        <f t="shared" si="73"/>
        <v>0</v>
      </c>
      <c r="X326" s="84">
        <f t="shared" si="73"/>
        <v>0</v>
      </c>
      <c r="Y326" s="84">
        <f t="shared" si="73"/>
        <v>0</v>
      </c>
      <c r="Z326" s="84">
        <f t="shared" si="73"/>
        <v>0</v>
      </c>
      <c r="AA326" s="84">
        <f t="shared" si="73"/>
        <v>0</v>
      </c>
      <c r="AB326" s="84">
        <f t="shared" si="73"/>
        <v>0</v>
      </c>
      <c r="AC326" s="84">
        <f t="shared" si="73"/>
        <v>0</v>
      </c>
      <c r="AD326" s="84">
        <f t="shared" si="73"/>
        <v>0</v>
      </c>
      <c r="AE326" s="84">
        <f t="shared" si="73"/>
        <v>0</v>
      </c>
      <c r="AF326" s="84">
        <f t="shared" si="73"/>
        <v>0</v>
      </c>
      <c r="AG326" s="84">
        <f t="shared" si="73"/>
        <v>0</v>
      </c>
      <c r="AH326" s="84">
        <f t="shared" si="73"/>
        <v>0</v>
      </c>
      <c r="AI326" s="84">
        <f t="shared" si="73"/>
        <v>0</v>
      </c>
      <c r="AJ326" s="84">
        <f t="shared" si="73"/>
        <v>0</v>
      </c>
      <c r="AK326" s="84">
        <f t="shared" si="73"/>
        <v>0</v>
      </c>
      <c r="AL326" s="84">
        <f t="shared" si="73"/>
        <v>0</v>
      </c>
      <c r="AM326" s="84">
        <f t="shared" si="73"/>
        <v>0</v>
      </c>
      <c r="AN326" s="84">
        <f t="shared" si="73"/>
        <v>0</v>
      </c>
      <c r="AO326" s="84">
        <f t="shared" si="73"/>
        <v>0</v>
      </c>
      <c r="AP326" s="84">
        <f t="shared" si="73"/>
        <v>0</v>
      </c>
      <c r="AQ326" s="84">
        <f t="shared" si="73"/>
        <v>0</v>
      </c>
      <c r="AR326" s="84">
        <f t="shared" si="73"/>
        <v>0</v>
      </c>
      <c r="AS326" s="5"/>
      <c r="AT326" s="84">
        <f t="shared" si="70"/>
        <v>0</v>
      </c>
      <c r="AU326" s="84">
        <f t="shared" si="70"/>
        <v>0</v>
      </c>
      <c r="AV326" s="84">
        <f t="shared" si="70"/>
        <v>0</v>
      </c>
      <c r="AW326" s="84">
        <f t="shared" si="70"/>
        <v>0</v>
      </c>
      <c r="AX326" s="84">
        <f t="shared" si="70"/>
        <v>0</v>
      </c>
      <c r="AY326" s="84">
        <f t="shared" si="70"/>
        <v>0</v>
      </c>
      <c r="AZ326" s="84">
        <f t="shared" si="70"/>
        <v>0</v>
      </c>
      <c r="BA326" s="84">
        <f t="shared" si="70"/>
        <v>0</v>
      </c>
      <c r="BB326" s="84">
        <f t="shared" si="70"/>
        <v>0</v>
      </c>
      <c r="BC326" s="84">
        <f t="shared" si="70"/>
        <v>0</v>
      </c>
      <c r="BD326" s="5"/>
      <c r="BE326" s="5"/>
      <c r="BF326" s="5"/>
      <c r="BG326" s="5"/>
      <c r="BH326" s="5"/>
      <c r="BI326" s="5"/>
      <c r="BJ326" s="5"/>
    </row>
    <row r="327" spans="2:62" hidden="1">
      <c r="B327">
        <f t="shared" si="71"/>
        <v>720</v>
      </c>
      <c r="C327" t="str">
        <f t="shared" si="71"/>
        <v xml:space="preserve">ALTRES OPERACIONS </v>
      </c>
      <c r="D327" t="str">
        <f t="shared" si="71"/>
        <v>Esporgar i lligar tomaqueres</v>
      </c>
      <c r="E327" s="82">
        <f t="shared" si="71"/>
        <v>2500</v>
      </c>
      <c r="F327" s="84">
        <f t="shared" si="73"/>
        <v>0</v>
      </c>
      <c r="G327" s="84">
        <f t="shared" si="73"/>
        <v>0</v>
      </c>
      <c r="H327" s="84">
        <f t="shared" si="73"/>
        <v>0</v>
      </c>
      <c r="I327" s="84">
        <f t="shared" si="73"/>
        <v>0</v>
      </c>
      <c r="J327" s="84">
        <f t="shared" si="73"/>
        <v>0</v>
      </c>
      <c r="K327" s="84">
        <f t="shared" si="73"/>
        <v>0</v>
      </c>
      <c r="L327" s="84">
        <f t="shared" si="73"/>
        <v>0</v>
      </c>
      <c r="M327" s="84">
        <f t="shared" si="73"/>
        <v>0</v>
      </c>
      <c r="N327" s="84">
        <f t="shared" si="73"/>
        <v>0</v>
      </c>
      <c r="O327" s="84">
        <f t="shared" si="73"/>
        <v>0</v>
      </c>
      <c r="P327" s="84">
        <f t="shared" si="73"/>
        <v>0</v>
      </c>
      <c r="Q327" s="84">
        <f t="shared" si="73"/>
        <v>0</v>
      </c>
      <c r="R327" s="84">
        <f t="shared" si="73"/>
        <v>0</v>
      </c>
      <c r="S327" s="84">
        <f t="shared" si="73"/>
        <v>0</v>
      </c>
      <c r="T327" s="84">
        <f t="shared" si="73"/>
        <v>0</v>
      </c>
      <c r="U327" s="84">
        <f t="shared" si="73"/>
        <v>0</v>
      </c>
      <c r="V327" s="84">
        <f t="shared" si="73"/>
        <v>0</v>
      </c>
      <c r="W327" s="84">
        <f t="shared" si="73"/>
        <v>0</v>
      </c>
      <c r="X327" s="84">
        <f t="shared" si="73"/>
        <v>0</v>
      </c>
      <c r="Y327" s="84">
        <f t="shared" si="73"/>
        <v>0</v>
      </c>
      <c r="Z327" s="84">
        <f t="shared" si="73"/>
        <v>0</v>
      </c>
      <c r="AA327" s="84">
        <f t="shared" si="73"/>
        <v>0</v>
      </c>
      <c r="AB327" s="84">
        <f t="shared" si="73"/>
        <v>0</v>
      </c>
      <c r="AC327" s="84">
        <f t="shared" si="73"/>
        <v>0</v>
      </c>
      <c r="AD327" s="84">
        <f t="shared" si="73"/>
        <v>0</v>
      </c>
      <c r="AE327" s="84">
        <f t="shared" si="73"/>
        <v>0</v>
      </c>
      <c r="AF327" s="84">
        <f t="shared" si="73"/>
        <v>0</v>
      </c>
      <c r="AG327" s="84">
        <f t="shared" si="73"/>
        <v>0</v>
      </c>
      <c r="AH327" s="84">
        <f t="shared" si="73"/>
        <v>0</v>
      </c>
      <c r="AI327" s="84">
        <f t="shared" si="73"/>
        <v>0</v>
      </c>
      <c r="AJ327" s="84">
        <f t="shared" si="73"/>
        <v>0</v>
      </c>
      <c r="AK327" s="84">
        <f t="shared" si="73"/>
        <v>0</v>
      </c>
      <c r="AL327" s="84">
        <f t="shared" si="73"/>
        <v>0</v>
      </c>
      <c r="AM327" s="84">
        <f t="shared" si="73"/>
        <v>0</v>
      </c>
      <c r="AN327" s="84">
        <f t="shared" si="73"/>
        <v>0</v>
      </c>
      <c r="AO327" s="84">
        <f t="shared" si="73"/>
        <v>0</v>
      </c>
      <c r="AP327" s="84">
        <f t="shared" si="73"/>
        <v>0</v>
      </c>
      <c r="AQ327" s="84">
        <f t="shared" si="73"/>
        <v>0</v>
      </c>
      <c r="AR327" s="84">
        <f t="shared" si="73"/>
        <v>0</v>
      </c>
      <c r="AS327" s="5"/>
      <c r="AT327" s="84">
        <f t="shared" si="70"/>
        <v>0</v>
      </c>
      <c r="AU327" s="84">
        <f t="shared" si="70"/>
        <v>0</v>
      </c>
      <c r="AV327" s="84">
        <f t="shared" si="70"/>
        <v>0</v>
      </c>
      <c r="AW327" s="84">
        <f t="shared" si="70"/>
        <v>0</v>
      </c>
      <c r="AX327" s="84">
        <f t="shared" si="70"/>
        <v>0</v>
      </c>
      <c r="AY327" s="84">
        <f t="shared" si="70"/>
        <v>0</v>
      </c>
      <c r="AZ327" s="84">
        <f t="shared" si="70"/>
        <v>0</v>
      </c>
      <c r="BA327" s="84">
        <f t="shared" si="70"/>
        <v>0</v>
      </c>
      <c r="BB327" s="84">
        <f t="shared" si="70"/>
        <v>0</v>
      </c>
      <c r="BC327" s="84">
        <f t="shared" si="70"/>
        <v>0</v>
      </c>
      <c r="BD327" s="5"/>
      <c r="BE327" s="5"/>
      <c r="BF327" s="5"/>
      <c r="BG327" s="5"/>
      <c r="BH327" s="5"/>
      <c r="BI327" s="5"/>
      <c r="BJ327" s="5"/>
    </row>
    <row r="328" spans="2:62" hidden="1">
      <c r="B328">
        <f t="shared" si="71"/>
        <v>730</v>
      </c>
      <c r="C328" t="str">
        <f t="shared" si="71"/>
        <v xml:space="preserve">ALTRES OPERACIONS </v>
      </c>
      <c r="D328" t="str">
        <f t="shared" si="71"/>
        <v>Renda de la terra</v>
      </c>
      <c r="E328" s="82">
        <f t="shared" si="71"/>
        <v>2500</v>
      </c>
      <c r="F328" s="84">
        <f t="shared" si="73"/>
        <v>0</v>
      </c>
      <c r="G328" s="84">
        <f t="shared" si="73"/>
        <v>0</v>
      </c>
      <c r="H328" s="84">
        <f t="shared" si="73"/>
        <v>0</v>
      </c>
      <c r="I328" s="84">
        <f t="shared" si="73"/>
        <v>0</v>
      </c>
      <c r="J328" s="84">
        <f t="shared" si="73"/>
        <v>0</v>
      </c>
      <c r="K328" s="84">
        <f t="shared" si="73"/>
        <v>0</v>
      </c>
      <c r="L328" s="84">
        <f t="shared" si="73"/>
        <v>0</v>
      </c>
      <c r="M328" s="84">
        <f t="shared" si="73"/>
        <v>0</v>
      </c>
      <c r="N328" s="84">
        <f t="shared" si="73"/>
        <v>0</v>
      </c>
      <c r="O328" s="84">
        <f t="shared" si="73"/>
        <v>0</v>
      </c>
      <c r="P328" s="84">
        <f t="shared" si="73"/>
        <v>0</v>
      </c>
      <c r="Q328" s="84">
        <f t="shared" si="73"/>
        <v>0</v>
      </c>
      <c r="R328" s="84">
        <f t="shared" si="73"/>
        <v>0</v>
      </c>
      <c r="S328" s="84">
        <f t="shared" si="73"/>
        <v>0</v>
      </c>
      <c r="T328" s="84">
        <f t="shared" si="73"/>
        <v>0</v>
      </c>
      <c r="U328" s="84">
        <f t="shared" si="73"/>
        <v>0</v>
      </c>
      <c r="V328" s="84">
        <f t="shared" si="73"/>
        <v>0</v>
      </c>
      <c r="W328" s="84">
        <f t="shared" si="73"/>
        <v>0</v>
      </c>
      <c r="X328" s="84">
        <f t="shared" si="73"/>
        <v>0</v>
      </c>
      <c r="Y328" s="84">
        <f t="shared" si="73"/>
        <v>0</v>
      </c>
      <c r="Z328" s="84">
        <f t="shared" si="73"/>
        <v>0</v>
      </c>
      <c r="AA328" s="84">
        <f t="shared" si="73"/>
        <v>0</v>
      </c>
      <c r="AB328" s="84">
        <f t="shared" ref="AB328:AR336" si="74">+AB93*$E$4/$E328</f>
        <v>0</v>
      </c>
      <c r="AC328" s="84">
        <f t="shared" si="74"/>
        <v>0</v>
      </c>
      <c r="AD328" s="84">
        <f t="shared" si="74"/>
        <v>0</v>
      </c>
      <c r="AE328" s="84">
        <f t="shared" si="74"/>
        <v>0</v>
      </c>
      <c r="AF328" s="84">
        <f t="shared" si="74"/>
        <v>0</v>
      </c>
      <c r="AG328" s="84">
        <f t="shared" si="74"/>
        <v>0</v>
      </c>
      <c r="AH328" s="84">
        <f t="shared" si="74"/>
        <v>0</v>
      </c>
      <c r="AI328" s="84">
        <f t="shared" si="74"/>
        <v>0</v>
      </c>
      <c r="AJ328" s="84">
        <f t="shared" si="74"/>
        <v>0</v>
      </c>
      <c r="AK328" s="84">
        <f t="shared" si="74"/>
        <v>0</v>
      </c>
      <c r="AL328" s="84">
        <f t="shared" si="74"/>
        <v>0</v>
      </c>
      <c r="AM328" s="84">
        <f t="shared" si="74"/>
        <v>0</v>
      </c>
      <c r="AN328" s="84">
        <f t="shared" si="74"/>
        <v>0</v>
      </c>
      <c r="AO328" s="84">
        <f t="shared" si="74"/>
        <v>0</v>
      </c>
      <c r="AP328" s="84">
        <f t="shared" si="74"/>
        <v>0</v>
      </c>
      <c r="AQ328" s="84">
        <f t="shared" si="74"/>
        <v>0</v>
      </c>
      <c r="AR328" s="84">
        <f t="shared" si="74"/>
        <v>0</v>
      </c>
      <c r="AS328" s="5"/>
      <c r="AT328" s="84">
        <f t="shared" si="70"/>
        <v>0</v>
      </c>
      <c r="AU328" s="84">
        <f t="shared" si="70"/>
        <v>0</v>
      </c>
      <c r="AV328" s="84">
        <f t="shared" si="70"/>
        <v>0</v>
      </c>
      <c r="AW328" s="84">
        <f t="shared" si="70"/>
        <v>0</v>
      </c>
      <c r="AX328" s="84">
        <f t="shared" si="70"/>
        <v>0</v>
      </c>
      <c r="AY328" s="84">
        <f t="shared" si="70"/>
        <v>0</v>
      </c>
      <c r="AZ328" s="84">
        <f t="shared" si="70"/>
        <v>0</v>
      </c>
      <c r="BA328" s="84">
        <f t="shared" si="70"/>
        <v>0</v>
      </c>
      <c r="BB328" s="84">
        <f t="shared" si="70"/>
        <v>0</v>
      </c>
      <c r="BC328" s="84">
        <f t="shared" si="70"/>
        <v>0</v>
      </c>
      <c r="BD328" s="5"/>
      <c r="BE328" s="5"/>
      <c r="BF328" s="5"/>
      <c r="BG328" s="5"/>
      <c r="BH328" s="5"/>
      <c r="BI328" s="5"/>
      <c r="BJ328" s="5"/>
    </row>
    <row r="329" spans="2:62" hidden="1">
      <c r="B329">
        <f t="shared" si="71"/>
        <v>810</v>
      </c>
      <c r="C329" t="str">
        <f t="shared" si="71"/>
        <v>RECOL.LECCIÓ</v>
      </c>
      <c r="D329" t="str">
        <f t="shared" si="71"/>
        <v>Recol.lecció col</v>
      </c>
      <c r="E329" s="82">
        <f t="shared" si="71"/>
        <v>2500</v>
      </c>
      <c r="F329" s="84">
        <f t="shared" ref="F329:AR335" si="75">+F94*$E$4/$E329</f>
        <v>0</v>
      </c>
      <c r="G329" s="84">
        <f t="shared" si="75"/>
        <v>0</v>
      </c>
      <c r="H329" s="84">
        <f t="shared" si="75"/>
        <v>0</v>
      </c>
      <c r="I329" s="84">
        <f t="shared" si="75"/>
        <v>0</v>
      </c>
      <c r="J329" s="84">
        <f t="shared" si="75"/>
        <v>0</v>
      </c>
      <c r="K329" s="84">
        <f t="shared" si="75"/>
        <v>0</v>
      </c>
      <c r="L329" s="84">
        <f t="shared" si="75"/>
        <v>0</v>
      </c>
      <c r="M329" s="84">
        <f t="shared" si="75"/>
        <v>0</v>
      </c>
      <c r="N329" s="84">
        <f t="shared" si="75"/>
        <v>0</v>
      </c>
      <c r="O329" s="84">
        <f t="shared" si="75"/>
        <v>0</v>
      </c>
      <c r="P329" s="84">
        <f t="shared" si="75"/>
        <v>0</v>
      </c>
      <c r="Q329" s="84">
        <f t="shared" si="75"/>
        <v>0</v>
      </c>
      <c r="R329" s="84">
        <f t="shared" si="75"/>
        <v>0</v>
      </c>
      <c r="S329" s="84">
        <f t="shared" si="75"/>
        <v>0</v>
      </c>
      <c r="T329" s="84">
        <f t="shared" si="75"/>
        <v>0</v>
      </c>
      <c r="U329" s="84">
        <f t="shared" si="75"/>
        <v>0</v>
      </c>
      <c r="V329" s="84">
        <f t="shared" si="75"/>
        <v>0</v>
      </c>
      <c r="W329" s="84">
        <f t="shared" si="75"/>
        <v>0</v>
      </c>
      <c r="X329" s="84">
        <f t="shared" si="75"/>
        <v>0</v>
      </c>
      <c r="Y329" s="84">
        <f t="shared" si="75"/>
        <v>0</v>
      </c>
      <c r="Z329" s="84">
        <f t="shared" si="75"/>
        <v>0</v>
      </c>
      <c r="AA329" s="84">
        <f t="shared" si="75"/>
        <v>0</v>
      </c>
      <c r="AB329" s="84">
        <f t="shared" si="75"/>
        <v>0</v>
      </c>
      <c r="AC329" s="84">
        <f t="shared" si="75"/>
        <v>0</v>
      </c>
      <c r="AD329" s="84">
        <f t="shared" si="75"/>
        <v>0</v>
      </c>
      <c r="AE329" s="84">
        <f t="shared" si="75"/>
        <v>0</v>
      </c>
      <c r="AF329" s="84">
        <f t="shared" si="75"/>
        <v>0</v>
      </c>
      <c r="AG329" s="84">
        <f t="shared" si="75"/>
        <v>0</v>
      </c>
      <c r="AH329" s="84">
        <f t="shared" si="75"/>
        <v>0</v>
      </c>
      <c r="AI329" s="84">
        <f t="shared" si="75"/>
        <v>0</v>
      </c>
      <c r="AJ329" s="84">
        <f t="shared" si="75"/>
        <v>0</v>
      </c>
      <c r="AK329" s="84">
        <f t="shared" si="75"/>
        <v>0</v>
      </c>
      <c r="AL329" s="84">
        <f t="shared" si="75"/>
        <v>0</v>
      </c>
      <c r="AM329" s="84">
        <f t="shared" si="75"/>
        <v>0</v>
      </c>
      <c r="AN329" s="84">
        <f t="shared" si="75"/>
        <v>0</v>
      </c>
      <c r="AO329" s="84">
        <f t="shared" si="75"/>
        <v>0</v>
      </c>
      <c r="AP329" s="84">
        <f t="shared" si="75"/>
        <v>0</v>
      </c>
      <c r="AQ329" s="84">
        <f t="shared" si="74"/>
        <v>0</v>
      </c>
      <c r="AR329" s="84">
        <f t="shared" si="75"/>
        <v>0</v>
      </c>
      <c r="AS329" s="5"/>
      <c r="AT329" s="84">
        <f t="shared" si="70"/>
        <v>0</v>
      </c>
      <c r="AU329" s="84">
        <f t="shared" si="70"/>
        <v>0</v>
      </c>
      <c r="AV329" s="84">
        <f t="shared" si="70"/>
        <v>0</v>
      </c>
      <c r="AW329" s="84">
        <f t="shared" si="70"/>
        <v>0</v>
      </c>
      <c r="AX329" s="84">
        <f t="shared" si="70"/>
        <v>0</v>
      </c>
      <c r="AY329" s="84">
        <f t="shared" si="70"/>
        <v>0</v>
      </c>
      <c r="AZ329" s="84">
        <f t="shared" si="70"/>
        <v>0</v>
      </c>
      <c r="BA329" s="84">
        <f t="shared" si="70"/>
        <v>0</v>
      </c>
      <c r="BB329" s="84">
        <f t="shared" si="70"/>
        <v>0</v>
      </c>
      <c r="BC329" s="84">
        <f t="shared" si="70"/>
        <v>0</v>
      </c>
      <c r="BD329" s="5"/>
      <c r="BE329" s="5"/>
      <c r="BF329" s="5"/>
      <c r="BG329" s="5"/>
      <c r="BH329" s="5"/>
      <c r="BI329" s="5"/>
      <c r="BJ329" s="5"/>
    </row>
    <row r="330" spans="2:62" hidden="1">
      <c r="B330">
        <f t="shared" si="71"/>
        <v>820</v>
      </c>
      <c r="C330" t="str">
        <f t="shared" si="71"/>
        <v>RECOL.LECCIÓ</v>
      </c>
      <c r="D330" t="str">
        <f t="shared" si="71"/>
        <v>Recol.lecció bròcoli</v>
      </c>
      <c r="E330" s="82">
        <f t="shared" si="71"/>
        <v>2500</v>
      </c>
      <c r="F330" s="84">
        <f t="shared" si="75"/>
        <v>0</v>
      </c>
      <c r="G330" s="84">
        <f t="shared" si="75"/>
        <v>0</v>
      </c>
      <c r="H330" s="84">
        <f t="shared" si="75"/>
        <v>0</v>
      </c>
      <c r="I330" s="84">
        <f t="shared" si="75"/>
        <v>0</v>
      </c>
      <c r="J330" s="84">
        <f t="shared" si="75"/>
        <v>0</v>
      </c>
      <c r="K330" s="84">
        <f t="shared" si="75"/>
        <v>0</v>
      </c>
      <c r="L330" s="84">
        <f t="shared" si="75"/>
        <v>0</v>
      </c>
      <c r="M330" s="84">
        <f t="shared" si="75"/>
        <v>0</v>
      </c>
      <c r="N330" s="84">
        <f t="shared" si="75"/>
        <v>0</v>
      </c>
      <c r="O330" s="84">
        <f t="shared" si="75"/>
        <v>0</v>
      </c>
      <c r="P330" s="84">
        <f t="shared" si="75"/>
        <v>0</v>
      </c>
      <c r="Q330" s="84">
        <f t="shared" si="75"/>
        <v>0</v>
      </c>
      <c r="R330" s="84">
        <f t="shared" si="75"/>
        <v>0</v>
      </c>
      <c r="S330" s="84">
        <f t="shared" si="75"/>
        <v>0</v>
      </c>
      <c r="T330" s="84">
        <f t="shared" si="75"/>
        <v>0</v>
      </c>
      <c r="U330" s="84">
        <f t="shared" si="75"/>
        <v>0</v>
      </c>
      <c r="V330" s="84">
        <f t="shared" si="75"/>
        <v>0</v>
      </c>
      <c r="W330" s="84">
        <f t="shared" si="75"/>
        <v>0</v>
      </c>
      <c r="X330" s="84">
        <f t="shared" si="75"/>
        <v>0</v>
      </c>
      <c r="Y330" s="84">
        <f t="shared" si="75"/>
        <v>0</v>
      </c>
      <c r="Z330" s="84">
        <f t="shared" si="75"/>
        <v>0</v>
      </c>
      <c r="AA330" s="84">
        <f t="shared" si="75"/>
        <v>0</v>
      </c>
      <c r="AB330" s="84">
        <f t="shared" si="75"/>
        <v>0</v>
      </c>
      <c r="AC330" s="84">
        <f t="shared" si="75"/>
        <v>0</v>
      </c>
      <c r="AD330" s="84">
        <f t="shared" si="75"/>
        <v>0</v>
      </c>
      <c r="AE330" s="84">
        <f t="shared" si="75"/>
        <v>0</v>
      </c>
      <c r="AF330" s="84">
        <f t="shared" si="75"/>
        <v>0</v>
      </c>
      <c r="AG330" s="84">
        <f t="shared" si="75"/>
        <v>0</v>
      </c>
      <c r="AH330" s="84">
        <f t="shared" si="75"/>
        <v>0</v>
      </c>
      <c r="AI330" s="84">
        <f t="shared" si="75"/>
        <v>0</v>
      </c>
      <c r="AJ330" s="84">
        <f t="shared" si="75"/>
        <v>0</v>
      </c>
      <c r="AK330" s="84">
        <f t="shared" si="75"/>
        <v>0</v>
      </c>
      <c r="AL330" s="84">
        <f t="shared" si="75"/>
        <v>0</v>
      </c>
      <c r="AM330" s="84">
        <f t="shared" si="75"/>
        <v>0</v>
      </c>
      <c r="AN330" s="84">
        <f t="shared" si="75"/>
        <v>0</v>
      </c>
      <c r="AO330" s="84">
        <f t="shared" si="75"/>
        <v>0</v>
      </c>
      <c r="AP330" s="84">
        <f t="shared" si="75"/>
        <v>0</v>
      </c>
      <c r="AQ330" s="84">
        <f t="shared" si="74"/>
        <v>0</v>
      </c>
      <c r="AR330" s="84">
        <f t="shared" si="75"/>
        <v>0</v>
      </c>
      <c r="AS330" s="5"/>
      <c r="AT330" s="84">
        <f t="shared" si="70"/>
        <v>0</v>
      </c>
      <c r="AU330" s="84">
        <f t="shared" si="70"/>
        <v>0</v>
      </c>
      <c r="AV330" s="84">
        <f t="shared" si="70"/>
        <v>0</v>
      </c>
      <c r="AW330" s="84">
        <f t="shared" si="70"/>
        <v>0</v>
      </c>
      <c r="AX330" s="84">
        <f t="shared" si="70"/>
        <v>0</v>
      </c>
      <c r="AY330" s="84">
        <f t="shared" si="70"/>
        <v>0</v>
      </c>
      <c r="AZ330" s="84">
        <f t="shared" si="70"/>
        <v>0</v>
      </c>
      <c r="BA330" s="84">
        <f t="shared" si="70"/>
        <v>0</v>
      </c>
      <c r="BB330" s="84">
        <f t="shared" si="70"/>
        <v>0</v>
      </c>
      <c r="BC330" s="84">
        <f t="shared" si="70"/>
        <v>0</v>
      </c>
      <c r="BD330" s="5"/>
      <c r="BE330" s="5"/>
      <c r="BF330" s="5"/>
      <c r="BG330" s="5"/>
      <c r="BH330" s="5"/>
      <c r="BI330" s="5"/>
      <c r="BJ330" s="5"/>
    </row>
    <row r="331" spans="2:62" hidden="1">
      <c r="B331">
        <f t="shared" si="71"/>
        <v>830</v>
      </c>
      <c r="C331" t="str">
        <f t="shared" si="71"/>
        <v>RECOL.LECCIÓ</v>
      </c>
      <c r="D331" t="str">
        <f t="shared" si="71"/>
        <v>Recol.lecció calçot</v>
      </c>
      <c r="E331" s="82">
        <f t="shared" si="71"/>
        <v>2500</v>
      </c>
      <c r="F331" s="84">
        <f t="shared" si="75"/>
        <v>0</v>
      </c>
      <c r="G331" s="84">
        <f t="shared" si="75"/>
        <v>0</v>
      </c>
      <c r="H331" s="84">
        <f t="shared" si="75"/>
        <v>0</v>
      </c>
      <c r="I331" s="84">
        <f t="shared" si="75"/>
        <v>0</v>
      </c>
      <c r="J331" s="84">
        <f t="shared" si="75"/>
        <v>0</v>
      </c>
      <c r="K331" s="84">
        <f t="shared" si="75"/>
        <v>0</v>
      </c>
      <c r="L331" s="84">
        <f t="shared" si="75"/>
        <v>0</v>
      </c>
      <c r="M331" s="84">
        <f t="shared" si="75"/>
        <v>0</v>
      </c>
      <c r="N331" s="84">
        <f t="shared" si="75"/>
        <v>0</v>
      </c>
      <c r="O331" s="84">
        <f t="shared" si="75"/>
        <v>0</v>
      </c>
      <c r="P331" s="84">
        <f t="shared" si="75"/>
        <v>0</v>
      </c>
      <c r="Q331" s="84">
        <f t="shared" si="75"/>
        <v>0</v>
      </c>
      <c r="R331" s="84">
        <f t="shared" si="75"/>
        <v>0</v>
      </c>
      <c r="S331" s="84">
        <f t="shared" si="75"/>
        <v>0</v>
      </c>
      <c r="T331" s="84">
        <f t="shared" si="75"/>
        <v>0</v>
      </c>
      <c r="U331" s="84">
        <f t="shared" si="75"/>
        <v>0</v>
      </c>
      <c r="V331" s="84">
        <f t="shared" si="75"/>
        <v>0</v>
      </c>
      <c r="W331" s="84">
        <f t="shared" si="75"/>
        <v>0</v>
      </c>
      <c r="X331" s="84">
        <f t="shared" si="75"/>
        <v>0</v>
      </c>
      <c r="Y331" s="84">
        <f t="shared" si="75"/>
        <v>0</v>
      </c>
      <c r="Z331" s="84">
        <f t="shared" si="75"/>
        <v>0</v>
      </c>
      <c r="AA331" s="84">
        <f t="shared" si="75"/>
        <v>0</v>
      </c>
      <c r="AB331" s="84">
        <f t="shared" si="75"/>
        <v>0</v>
      </c>
      <c r="AC331" s="84">
        <f t="shared" si="75"/>
        <v>0</v>
      </c>
      <c r="AD331" s="84">
        <f t="shared" si="75"/>
        <v>0</v>
      </c>
      <c r="AE331" s="84">
        <f t="shared" si="75"/>
        <v>0</v>
      </c>
      <c r="AF331" s="84">
        <f t="shared" si="75"/>
        <v>0</v>
      </c>
      <c r="AG331" s="84">
        <f t="shared" si="75"/>
        <v>0</v>
      </c>
      <c r="AH331" s="84">
        <f t="shared" si="75"/>
        <v>0</v>
      </c>
      <c r="AI331" s="84">
        <f t="shared" si="75"/>
        <v>0</v>
      </c>
      <c r="AJ331" s="84">
        <f t="shared" si="75"/>
        <v>0</v>
      </c>
      <c r="AK331" s="84">
        <f t="shared" si="75"/>
        <v>0</v>
      </c>
      <c r="AL331" s="84">
        <f t="shared" si="75"/>
        <v>0</v>
      </c>
      <c r="AM331" s="84">
        <f t="shared" si="75"/>
        <v>0</v>
      </c>
      <c r="AN331" s="84">
        <f t="shared" si="75"/>
        <v>0</v>
      </c>
      <c r="AO331" s="84">
        <f t="shared" si="75"/>
        <v>0</v>
      </c>
      <c r="AP331" s="84">
        <f t="shared" si="75"/>
        <v>0</v>
      </c>
      <c r="AQ331" s="84">
        <f t="shared" si="74"/>
        <v>0</v>
      </c>
      <c r="AR331" s="84">
        <f t="shared" si="75"/>
        <v>0</v>
      </c>
      <c r="AS331" s="5"/>
      <c r="AT331" s="84">
        <f t="shared" si="70"/>
        <v>0</v>
      </c>
      <c r="AU331" s="84">
        <f t="shared" si="70"/>
        <v>0</v>
      </c>
      <c r="AV331" s="84">
        <f t="shared" si="70"/>
        <v>0</v>
      </c>
      <c r="AW331" s="84">
        <f t="shared" si="70"/>
        <v>0</v>
      </c>
      <c r="AX331" s="84">
        <f t="shared" si="70"/>
        <v>0</v>
      </c>
      <c r="AY331" s="84">
        <f t="shared" si="70"/>
        <v>0</v>
      </c>
      <c r="AZ331" s="84">
        <f t="shared" si="70"/>
        <v>0</v>
      </c>
      <c r="BA331" s="84">
        <f t="shared" si="70"/>
        <v>0</v>
      </c>
      <c r="BB331" s="84">
        <f t="shared" si="70"/>
        <v>0</v>
      </c>
      <c r="BC331" s="84">
        <f t="shared" si="70"/>
        <v>0</v>
      </c>
      <c r="BD331" s="5"/>
      <c r="BE331" s="5"/>
      <c r="BF331" s="5"/>
      <c r="BG331" s="5"/>
      <c r="BH331" s="5"/>
      <c r="BI331" s="5"/>
      <c r="BJ331" s="5"/>
    </row>
    <row r="332" spans="2:62" hidden="1">
      <c r="B332">
        <f t="shared" si="71"/>
        <v>840</v>
      </c>
      <c r="C332" t="str">
        <f t="shared" si="71"/>
        <v>RECOL.LECCIÓ</v>
      </c>
      <c r="D332" t="str">
        <f t="shared" si="71"/>
        <v>Recol.lecció enciam</v>
      </c>
      <c r="E332" s="82">
        <f t="shared" si="71"/>
        <v>2500</v>
      </c>
      <c r="F332" s="84">
        <f t="shared" si="75"/>
        <v>0</v>
      </c>
      <c r="G332" s="84">
        <f t="shared" si="75"/>
        <v>0</v>
      </c>
      <c r="H332" s="84">
        <f t="shared" si="75"/>
        <v>0</v>
      </c>
      <c r="I332" s="84">
        <f t="shared" si="75"/>
        <v>0</v>
      </c>
      <c r="J332" s="84">
        <f t="shared" si="75"/>
        <v>0</v>
      </c>
      <c r="K332" s="84">
        <f t="shared" si="75"/>
        <v>0</v>
      </c>
      <c r="L332" s="84">
        <f t="shared" si="75"/>
        <v>0</v>
      </c>
      <c r="M332" s="84">
        <f t="shared" si="75"/>
        <v>0</v>
      </c>
      <c r="N332" s="84">
        <f t="shared" si="75"/>
        <v>0</v>
      </c>
      <c r="O332" s="84">
        <f t="shared" si="75"/>
        <v>0</v>
      </c>
      <c r="P332" s="84">
        <f t="shared" si="75"/>
        <v>0</v>
      </c>
      <c r="Q332" s="84">
        <f t="shared" si="75"/>
        <v>0</v>
      </c>
      <c r="R332" s="84">
        <f t="shared" si="75"/>
        <v>0</v>
      </c>
      <c r="S332" s="84">
        <f t="shared" si="75"/>
        <v>0</v>
      </c>
      <c r="T332" s="84">
        <f t="shared" si="75"/>
        <v>0</v>
      </c>
      <c r="U332" s="84">
        <f t="shared" si="75"/>
        <v>0</v>
      </c>
      <c r="V332" s="84">
        <f t="shared" si="75"/>
        <v>0</v>
      </c>
      <c r="W332" s="84">
        <f t="shared" si="75"/>
        <v>0</v>
      </c>
      <c r="X332" s="84">
        <f t="shared" si="75"/>
        <v>0</v>
      </c>
      <c r="Y332" s="84">
        <f t="shared" si="75"/>
        <v>0</v>
      </c>
      <c r="Z332" s="84">
        <f t="shared" si="75"/>
        <v>0</v>
      </c>
      <c r="AA332" s="84">
        <f t="shared" si="75"/>
        <v>0</v>
      </c>
      <c r="AB332" s="84">
        <f t="shared" si="75"/>
        <v>0</v>
      </c>
      <c r="AC332" s="84">
        <f t="shared" si="75"/>
        <v>0</v>
      </c>
      <c r="AD332" s="84">
        <f t="shared" si="75"/>
        <v>0</v>
      </c>
      <c r="AE332" s="84">
        <f t="shared" si="75"/>
        <v>0</v>
      </c>
      <c r="AF332" s="84">
        <f t="shared" si="75"/>
        <v>0</v>
      </c>
      <c r="AG332" s="84">
        <f t="shared" si="75"/>
        <v>0</v>
      </c>
      <c r="AH332" s="84">
        <f t="shared" si="75"/>
        <v>0</v>
      </c>
      <c r="AI332" s="84">
        <f t="shared" si="75"/>
        <v>0</v>
      </c>
      <c r="AJ332" s="84">
        <f t="shared" si="75"/>
        <v>0</v>
      </c>
      <c r="AK332" s="84">
        <f t="shared" si="75"/>
        <v>0</v>
      </c>
      <c r="AL332" s="84">
        <f t="shared" si="75"/>
        <v>0</v>
      </c>
      <c r="AM332" s="84">
        <f t="shared" si="75"/>
        <v>0</v>
      </c>
      <c r="AN332" s="84">
        <f t="shared" si="75"/>
        <v>0</v>
      </c>
      <c r="AO332" s="84">
        <f t="shared" si="75"/>
        <v>0</v>
      </c>
      <c r="AP332" s="84">
        <f t="shared" si="75"/>
        <v>0</v>
      </c>
      <c r="AQ332" s="84">
        <f t="shared" si="74"/>
        <v>0</v>
      </c>
      <c r="AR332" s="84">
        <f t="shared" si="75"/>
        <v>0</v>
      </c>
      <c r="AS332" s="5"/>
      <c r="AT332" s="84">
        <f t="shared" si="70"/>
        <v>0</v>
      </c>
      <c r="AU332" s="84">
        <f t="shared" si="70"/>
        <v>0</v>
      </c>
      <c r="AV332" s="84">
        <f t="shared" si="70"/>
        <v>0</v>
      </c>
      <c r="AW332" s="84">
        <f t="shared" si="70"/>
        <v>0</v>
      </c>
      <c r="AX332" s="84">
        <f t="shared" si="70"/>
        <v>0</v>
      </c>
      <c r="AY332" s="84">
        <f t="shared" si="70"/>
        <v>0</v>
      </c>
      <c r="AZ332" s="84">
        <f t="shared" si="70"/>
        <v>0</v>
      </c>
      <c r="BA332" s="84">
        <f t="shared" si="70"/>
        <v>0</v>
      </c>
      <c r="BB332" s="84">
        <f t="shared" si="70"/>
        <v>0</v>
      </c>
      <c r="BC332" s="84">
        <f t="shared" si="70"/>
        <v>0</v>
      </c>
      <c r="BD332" s="5"/>
      <c r="BE332" s="5"/>
      <c r="BF332" s="5"/>
      <c r="BG332" s="5"/>
      <c r="BH332" s="5"/>
      <c r="BI332" s="5"/>
      <c r="BJ332" s="5"/>
    </row>
    <row r="333" spans="2:62" hidden="1">
      <c r="B333">
        <f t="shared" si="71"/>
        <v>850</v>
      </c>
      <c r="C333" t="str">
        <f t="shared" si="71"/>
        <v>RECOL.LECCIÓ</v>
      </c>
      <c r="D333" t="str">
        <f t="shared" si="71"/>
        <v>Recol.lecció bledes a manats</v>
      </c>
      <c r="E333" s="82">
        <f t="shared" si="71"/>
        <v>2500</v>
      </c>
      <c r="F333" s="84">
        <f t="shared" si="75"/>
        <v>0</v>
      </c>
      <c r="G333" s="84">
        <f t="shared" si="75"/>
        <v>0</v>
      </c>
      <c r="H333" s="84">
        <f t="shared" si="75"/>
        <v>0</v>
      </c>
      <c r="I333" s="84">
        <f t="shared" si="75"/>
        <v>0</v>
      </c>
      <c r="J333" s="84">
        <f t="shared" si="75"/>
        <v>0</v>
      </c>
      <c r="K333" s="84">
        <f t="shared" si="75"/>
        <v>0</v>
      </c>
      <c r="L333" s="84">
        <f t="shared" si="75"/>
        <v>0</v>
      </c>
      <c r="M333" s="84">
        <f t="shared" si="75"/>
        <v>0</v>
      </c>
      <c r="N333" s="84">
        <f t="shared" si="75"/>
        <v>0</v>
      </c>
      <c r="O333" s="84">
        <f t="shared" si="75"/>
        <v>0</v>
      </c>
      <c r="P333" s="84">
        <f t="shared" si="75"/>
        <v>0</v>
      </c>
      <c r="Q333" s="84">
        <f t="shared" si="75"/>
        <v>0</v>
      </c>
      <c r="R333" s="84">
        <f t="shared" si="75"/>
        <v>0</v>
      </c>
      <c r="S333" s="84">
        <f t="shared" si="75"/>
        <v>0</v>
      </c>
      <c r="T333" s="84">
        <f t="shared" si="75"/>
        <v>0</v>
      </c>
      <c r="U333" s="84">
        <f t="shared" si="75"/>
        <v>0</v>
      </c>
      <c r="V333" s="84">
        <f t="shared" si="75"/>
        <v>0</v>
      </c>
      <c r="W333" s="84">
        <f t="shared" si="75"/>
        <v>0</v>
      </c>
      <c r="X333" s="84">
        <f t="shared" si="75"/>
        <v>0</v>
      </c>
      <c r="Y333" s="84">
        <f t="shared" si="75"/>
        <v>0</v>
      </c>
      <c r="Z333" s="84">
        <f t="shared" si="75"/>
        <v>0</v>
      </c>
      <c r="AA333" s="84">
        <f t="shared" si="75"/>
        <v>0</v>
      </c>
      <c r="AB333" s="84">
        <f t="shared" si="75"/>
        <v>0</v>
      </c>
      <c r="AC333" s="84">
        <f t="shared" si="75"/>
        <v>0</v>
      </c>
      <c r="AD333" s="84">
        <f t="shared" si="75"/>
        <v>0</v>
      </c>
      <c r="AE333" s="84">
        <f t="shared" si="75"/>
        <v>0</v>
      </c>
      <c r="AF333" s="84">
        <f t="shared" si="75"/>
        <v>0</v>
      </c>
      <c r="AG333" s="84">
        <f t="shared" si="75"/>
        <v>0</v>
      </c>
      <c r="AH333" s="84">
        <f t="shared" si="75"/>
        <v>0</v>
      </c>
      <c r="AI333" s="84">
        <f t="shared" si="75"/>
        <v>0</v>
      </c>
      <c r="AJ333" s="84">
        <f t="shared" si="75"/>
        <v>0</v>
      </c>
      <c r="AK333" s="84">
        <f t="shared" si="75"/>
        <v>0</v>
      </c>
      <c r="AL333" s="84">
        <f t="shared" si="75"/>
        <v>0</v>
      </c>
      <c r="AM333" s="84">
        <f t="shared" si="75"/>
        <v>0</v>
      </c>
      <c r="AN333" s="84">
        <f t="shared" si="75"/>
        <v>0</v>
      </c>
      <c r="AO333" s="84">
        <f t="shared" si="75"/>
        <v>0</v>
      </c>
      <c r="AP333" s="84">
        <f t="shared" si="75"/>
        <v>0</v>
      </c>
      <c r="AQ333" s="84">
        <f t="shared" si="74"/>
        <v>0</v>
      </c>
      <c r="AR333" s="84">
        <f t="shared" si="75"/>
        <v>0</v>
      </c>
      <c r="AS333" s="5"/>
      <c r="AT333" s="84">
        <f t="shared" si="70"/>
        <v>0</v>
      </c>
      <c r="AU333" s="84">
        <f t="shared" si="70"/>
        <v>0</v>
      </c>
      <c r="AV333" s="84">
        <f t="shared" si="70"/>
        <v>0</v>
      </c>
      <c r="AW333" s="84">
        <f t="shared" si="70"/>
        <v>0</v>
      </c>
      <c r="AX333" s="84">
        <f t="shared" si="70"/>
        <v>0</v>
      </c>
      <c r="AY333" s="84">
        <f t="shared" si="70"/>
        <v>0</v>
      </c>
      <c r="AZ333" s="84">
        <f t="shared" si="70"/>
        <v>0</v>
      </c>
      <c r="BA333" s="84">
        <f t="shared" si="70"/>
        <v>0</v>
      </c>
      <c r="BB333" s="84">
        <f t="shared" si="70"/>
        <v>0</v>
      </c>
      <c r="BC333" s="84">
        <f t="shared" si="70"/>
        <v>0</v>
      </c>
      <c r="BD333" s="5"/>
      <c r="BE333" s="5"/>
      <c r="BF333" s="5"/>
      <c r="BG333" s="5"/>
      <c r="BH333" s="5"/>
      <c r="BI333" s="5"/>
      <c r="BJ333" s="5"/>
    </row>
    <row r="334" spans="2:62" hidden="1">
      <c r="B334">
        <f t="shared" si="71"/>
        <v>860</v>
      </c>
      <c r="C334" t="str">
        <f t="shared" si="71"/>
        <v>RECOL.LECCIÓ</v>
      </c>
      <c r="D334" t="str">
        <f t="shared" si="71"/>
        <v>Recol.lecció bledes</v>
      </c>
      <c r="E334" s="82">
        <f t="shared" si="71"/>
        <v>2500</v>
      </c>
      <c r="F334" s="84">
        <f t="shared" si="75"/>
        <v>0</v>
      </c>
      <c r="G334" s="84">
        <f t="shared" si="75"/>
        <v>0</v>
      </c>
      <c r="H334" s="84">
        <f t="shared" si="75"/>
        <v>0</v>
      </c>
      <c r="I334" s="84">
        <f t="shared" si="75"/>
        <v>0</v>
      </c>
      <c r="J334" s="84">
        <f t="shared" si="75"/>
        <v>0</v>
      </c>
      <c r="K334" s="84">
        <f t="shared" si="75"/>
        <v>0</v>
      </c>
      <c r="L334" s="84">
        <f t="shared" si="75"/>
        <v>0</v>
      </c>
      <c r="M334" s="84">
        <f t="shared" si="75"/>
        <v>0</v>
      </c>
      <c r="N334" s="84">
        <f t="shared" si="75"/>
        <v>0</v>
      </c>
      <c r="O334" s="84">
        <f t="shared" si="75"/>
        <v>0</v>
      </c>
      <c r="P334" s="84">
        <f t="shared" si="75"/>
        <v>0</v>
      </c>
      <c r="Q334" s="84">
        <f t="shared" si="75"/>
        <v>0</v>
      </c>
      <c r="R334" s="84">
        <f t="shared" si="75"/>
        <v>0</v>
      </c>
      <c r="S334" s="84">
        <f t="shared" si="75"/>
        <v>0</v>
      </c>
      <c r="T334" s="84">
        <f t="shared" si="75"/>
        <v>0</v>
      </c>
      <c r="U334" s="84">
        <f t="shared" si="75"/>
        <v>0</v>
      </c>
      <c r="V334" s="84">
        <f t="shared" si="75"/>
        <v>0</v>
      </c>
      <c r="W334" s="84">
        <f t="shared" si="75"/>
        <v>0</v>
      </c>
      <c r="X334" s="84">
        <f t="shared" si="75"/>
        <v>0</v>
      </c>
      <c r="Y334" s="84">
        <f t="shared" si="75"/>
        <v>0</v>
      </c>
      <c r="Z334" s="84">
        <f t="shared" si="75"/>
        <v>0</v>
      </c>
      <c r="AA334" s="84">
        <f t="shared" si="75"/>
        <v>0</v>
      </c>
      <c r="AB334" s="84">
        <f t="shared" si="75"/>
        <v>0</v>
      </c>
      <c r="AC334" s="84">
        <f t="shared" si="75"/>
        <v>0</v>
      </c>
      <c r="AD334" s="84">
        <f t="shared" si="75"/>
        <v>0</v>
      </c>
      <c r="AE334" s="84">
        <f t="shared" si="75"/>
        <v>0</v>
      </c>
      <c r="AF334" s="84">
        <f t="shared" si="75"/>
        <v>0</v>
      </c>
      <c r="AG334" s="84">
        <f t="shared" si="75"/>
        <v>0</v>
      </c>
      <c r="AH334" s="84">
        <f t="shared" si="75"/>
        <v>0</v>
      </c>
      <c r="AI334" s="84">
        <f t="shared" si="75"/>
        <v>0</v>
      </c>
      <c r="AJ334" s="84">
        <f t="shared" si="75"/>
        <v>0</v>
      </c>
      <c r="AK334" s="84">
        <f t="shared" si="75"/>
        <v>0</v>
      </c>
      <c r="AL334" s="84">
        <f t="shared" si="75"/>
        <v>0</v>
      </c>
      <c r="AM334" s="84">
        <f t="shared" si="75"/>
        <v>0</v>
      </c>
      <c r="AN334" s="84">
        <f t="shared" si="75"/>
        <v>0</v>
      </c>
      <c r="AO334" s="84">
        <f t="shared" si="75"/>
        <v>0</v>
      </c>
      <c r="AP334" s="84">
        <f t="shared" si="75"/>
        <v>0</v>
      </c>
      <c r="AQ334" s="84">
        <f t="shared" si="74"/>
        <v>0</v>
      </c>
      <c r="AR334" s="84">
        <f t="shared" si="75"/>
        <v>0</v>
      </c>
      <c r="AS334" s="5"/>
      <c r="AT334" s="84">
        <f t="shared" ref="AT334:BC336" si="76">+AT99*$E$4/$E334</f>
        <v>0</v>
      </c>
      <c r="AU334" s="84">
        <f t="shared" si="76"/>
        <v>0</v>
      </c>
      <c r="AV334" s="84">
        <f t="shared" si="76"/>
        <v>0</v>
      </c>
      <c r="AW334" s="84">
        <f t="shared" si="76"/>
        <v>0</v>
      </c>
      <c r="AX334" s="84">
        <f t="shared" si="76"/>
        <v>0</v>
      </c>
      <c r="AY334" s="84">
        <f t="shared" si="76"/>
        <v>0</v>
      </c>
      <c r="AZ334" s="84">
        <f t="shared" si="76"/>
        <v>0</v>
      </c>
      <c r="BA334" s="84">
        <f t="shared" si="76"/>
        <v>0</v>
      </c>
      <c r="BB334" s="84">
        <f t="shared" si="76"/>
        <v>0</v>
      </c>
      <c r="BC334" s="84">
        <f t="shared" si="76"/>
        <v>0</v>
      </c>
      <c r="BD334" s="5"/>
      <c r="BE334" s="5"/>
      <c r="BF334" s="5"/>
      <c r="BG334" s="5"/>
      <c r="BH334" s="5"/>
      <c r="BI334" s="5"/>
      <c r="BJ334" s="5"/>
    </row>
    <row r="335" spans="2:62" hidden="1">
      <c r="B335">
        <f t="shared" ref="B335:E350" si="77">+B100</f>
        <v>870</v>
      </c>
      <c r="C335" t="str">
        <f t="shared" si="77"/>
        <v>RECOL.LECCIÓ</v>
      </c>
      <c r="D335" t="str">
        <f t="shared" si="77"/>
        <v>Recol.lecció tomàquet</v>
      </c>
      <c r="E335" s="82">
        <f t="shared" si="77"/>
        <v>2500</v>
      </c>
      <c r="F335" s="84">
        <f t="shared" si="75"/>
        <v>0</v>
      </c>
      <c r="G335" s="84">
        <f t="shared" si="75"/>
        <v>0</v>
      </c>
      <c r="H335" s="84">
        <f t="shared" si="75"/>
        <v>0</v>
      </c>
      <c r="I335" s="84">
        <f t="shared" si="75"/>
        <v>0</v>
      </c>
      <c r="J335" s="84">
        <f t="shared" si="75"/>
        <v>0</v>
      </c>
      <c r="K335" s="84">
        <f t="shared" si="75"/>
        <v>0</v>
      </c>
      <c r="L335" s="84">
        <f t="shared" si="75"/>
        <v>0</v>
      </c>
      <c r="M335" s="84">
        <f t="shared" si="75"/>
        <v>0</v>
      </c>
      <c r="N335" s="84">
        <f t="shared" si="75"/>
        <v>0</v>
      </c>
      <c r="O335" s="84">
        <f t="shared" si="75"/>
        <v>0</v>
      </c>
      <c r="P335" s="84">
        <f t="shared" si="75"/>
        <v>0</v>
      </c>
      <c r="Q335" s="84">
        <f t="shared" si="75"/>
        <v>0</v>
      </c>
      <c r="R335" s="84">
        <f t="shared" si="75"/>
        <v>0</v>
      </c>
      <c r="S335" s="84">
        <f t="shared" si="75"/>
        <v>0</v>
      </c>
      <c r="T335" s="84">
        <f t="shared" si="75"/>
        <v>0</v>
      </c>
      <c r="U335" s="84">
        <f t="shared" si="75"/>
        <v>0</v>
      </c>
      <c r="V335" s="84">
        <f t="shared" si="75"/>
        <v>0</v>
      </c>
      <c r="W335" s="84">
        <f t="shared" si="75"/>
        <v>0</v>
      </c>
      <c r="X335" s="84">
        <f t="shared" si="75"/>
        <v>0</v>
      </c>
      <c r="Y335" s="84">
        <f t="shared" si="75"/>
        <v>0</v>
      </c>
      <c r="Z335" s="84">
        <f t="shared" si="75"/>
        <v>0</v>
      </c>
      <c r="AA335" s="84">
        <f t="shared" si="75"/>
        <v>0</v>
      </c>
      <c r="AB335" s="84">
        <f t="shared" si="75"/>
        <v>0</v>
      </c>
      <c r="AC335" s="84">
        <f t="shared" si="75"/>
        <v>0</v>
      </c>
      <c r="AD335" s="84">
        <f t="shared" si="75"/>
        <v>0</v>
      </c>
      <c r="AE335" s="84">
        <f t="shared" si="75"/>
        <v>0</v>
      </c>
      <c r="AF335" s="84">
        <f t="shared" si="75"/>
        <v>0</v>
      </c>
      <c r="AG335" s="84">
        <f t="shared" ref="AG335:AR335" si="78">+AG100*$E$4/$E335</f>
        <v>0</v>
      </c>
      <c r="AH335" s="84">
        <f t="shared" si="78"/>
        <v>0</v>
      </c>
      <c r="AI335" s="84">
        <f t="shared" si="78"/>
        <v>0</v>
      </c>
      <c r="AJ335" s="84">
        <f t="shared" si="78"/>
        <v>0</v>
      </c>
      <c r="AK335" s="84">
        <f t="shared" si="78"/>
        <v>0</v>
      </c>
      <c r="AL335" s="84">
        <f t="shared" si="78"/>
        <v>0</v>
      </c>
      <c r="AM335" s="84">
        <f t="shared" si="78"/>
        <v>0</v>
      </c>
      <c r="AN335" s="84">
        <f t="shared" si="78"/>
        <v>0</v>
      </c>
      <c r="AO335" s="84">
        <f t="shared" si="78"/>
        <v>0</v>
      </c>
      <c r="AP335" s="84">
        <f t="shared" si="78"/>
        <v>0</v>
      </c>
      <c r="AQ335" s="84">
        <f t="shared" si="74"/>
        <v>0</v>
      </c>
      <c r="AR335" s="84">
        <f t="shared" si="78"/>
        <v>0</v>
      </c>
      <c r="AS335" s="5"/>
      <c r="AT335" s="84">
        <f t="shared" si="76"/>
        <v>0</v>
      </c>
      <c r="AU335" s="84">
        <f t="shared" si="76"/>
        <v>0</v>
      </c>
      <c r="AV335" s="84">
        <f t="shared" si="76"/>
        <v>0</v>
      </c>
      <c r="AW335" s="84">
        <f t="shared" si="76"/>
        <v>0</v>
      </c>
      <c r="AX335" s="84">
        <f t="shared" si="76"/>
        <v>0</v>
      </c>
      <c r="AY335" s="84">
        <f t="shared" si="76"/>
        <v>0</v>
      </c>
      <c r="AZ335" s="84">
        <f t="shared" si="76"/>
        <v>0</v>
      </c>
      <c r="BA335" s="84">
        <f t="shared" si="76"/>
        <v>0</v>
      </c>
      <c r="BB335" s="84">
        <f t="shared" si="76"/>
        <v>0</v>
      </c>
      <c r="BC335" s="84">
        <f t="shared" si="76"/>
        <v>0</v>
      </c>
      <c r="BD335" s="5"/>
      <c r="BE335" s="5"/>
      <c r="BF335" s="5"/>
      <c r="BG335" s="5"/>
      <c r="BH335" s="5"/>
      <c r="BI335" s="5"/>
      <c r="BJ335" s="5"/>
    </row>
    <row r="336" spans="2:62" hidden="1">
      <c r="B336">
        <f t="shared" si="77"/>
        <v>880</v>
      </c>
      <c r="C336" t="str">
        <f t="shared" si="77"/>
        <v>RECOL.LECCIÓ</v>
      </c>
      <c r="D336" t="str">
        <f t="shared" si="77"/>
        <v>Recol.lecció carbassa</v>
      </c>
      <c r="E336" s="82">
        <f t="shared" si="77"/>
        <v>2500</v>
      </c>
      <c r="F336" s="84">
        <f t="shared" ref="F336:AR336" si="79">+F101*$E$4/$E336</f>
        <v>0</v>
      </c>
      <c r="G336" s="84">
        <f t="shared" si="79"/>
        <v>0</v>
      </c>
      <c r="H336" s="84">
        <f t="shared" si="79"/>
        <v>0</v>
      </c>
      <c r="I336" s="84">
        <f t="shared" si="79"/>
        <v>0</v>
      </c>
      <c r="J336" s="84">
        <f t="shared" si="79"/>
        <v>0</v>
      </c>
      <c r="K336" s="84">
        <f t="shared" si="79"/>
        <v>0</v>
      </c>
      <c r="L336" s="84">
        <f t="shared" si="79"/>
        <v>0</v>
      </c>
      <c r="M336" s="84">
        <f t="shared" si="79"/>
        <v>0</v>
      </c>
      <c r="N336" s="84">
        <f t="shared" si="79"/>
        <v>0</v>
      </c>
      <c r="O336" s="84">
        <f t="shared" si="79"/>
        <v>0</v>
      </c>
      <c r="P336" s="84">
        <f t="shared" si="79"/>
        <v>0</v>
      </c>
      <c r="Q336" s="84">
        <f t="shared" si="79"/>
        <v>0</v>
      </c>
      <c r="R336" s="84">
        <f t="shared" si="79"/>
        <v>0</v>
      </c>
      <c r="S336" s="84">
        <f t="shared" si="79"/>
        <v>0</v>
      </c>
      <c r="T336" s="84">
        <f t="shared" si="79"/>
        <v>0</v>
      </c>
      <c r="U336" s="84">
        <f t="shared" si="79"/>
        <v>0</v>
      </c>
      <c r="V336" s="84">
        <f t="shared" si="79"/>
        <v>0</v>
      </c>
      <c r="W336" s="84">
        <f t="shared" si="79"/>
        <v>0</v>
      </c>
      <c r="X336" s="84">
        <f t="shared" si="79"/>
        <v>0</v>
      </c>
      <c r="Y336" s="84">
        <f t="shared" si="79"/>
        <v>0</v>
      </c>
      <c r="Z336" s="84">
        <f t="shared" si="79"/>
        <v>0</v>
      </c>
      <c r="AA336" s="84">
        <f t="shared" si="79"/>
        <v>0</v>
      </c>
      <c r="AB336" s="84">
        <f t="shared" si="79"/>
        <v>0</v>
      </c>
      <c r="AC336" s="84">
        <f t="shared" si="79"/>
        <v>0</v>
      </c>
      <c r="AD336" s="84">
        <f t="shared" si="79"/>
        <v>0</v>
      </c>
      <c r="AE336" s="84">
        <f t="shared" si="79"/>
        <v>0</v>
      </c>
      <c r="AF336" s="84">
        <f t="shared" si="79"/>
        <v>0</v>
      </c>
      <c r="AG336" s="84">
        <f t="shared" si="79"/>
        <v>0</v>
      </c>
      <c r="AH336" s="84">
        <f t="shared" si="79"/>
        <v>0</v>
      </c>
      <c r="AI336" s="84">
        <f t="shared" si="79"/>
        <v>0</v>
      </c>
      <c r="AJ336" s="84">
        <f t="shared" si="79"/>
        <v>0</v>
      </c>
      <c r="AK336" s="84">
        <f t="shared" si="79"/>
        <v>0</v>
      </c>
      <c r="AL336" s="84">
        <f t="shared" si="79"/>
        <v>0</v>
      </c>
      <c r="AM336" s="84">
        <f t="shared" si="79"/>
        <v>0</v>
      </c>
      <c r="AN336" s="84">
        <f t="shared" si="79"/>
        <v>0</v>
      </c>
      <c r="AO336" s="84">
        <f t="shared" si="79"/>
        <v>0</v>
      </c>
      <c r="AP336" s="84">
        <f t="shared" si="79"/>
        <v>0</v>
      </c>
      <c r="AQ336" s="84">
        <f t="shared" si="74"/>
        <v>0</v>
      </c>
      <c r="AR336" s="84">
        <f t="shared" si="79"/>
        <v>0</v>
      </c>
      <c r="AS336" s="5"/>
      <c r="AT336" s="84">
        <f t="shared" si="76"/>
        <v>0</v>
      </c>
      <c r="AU336" s="84">
        <f t="shared" si="76"/>
        <v>0</v>
      </c>
      <c r="AV336" s="84">
        <f t="shared" si="76"/>
        <v>0</v>
      </c>
      <c r="AW336" s="84">
        <f t="shared" si="76"/>
        <v>0</v>
      </c>
      <c r="AX336" s="84">
        <f t="shared" si="76"/>
        <v>0</v>
      </c>
      <c r="AY336" s="84">
        <f t="shared" si="76"/>
        <v>0</v>
      </c>
      <c r="AZ336" s="84">
        <f t="shared" si="76"/>
        <v>0</v>
      </c>
      <c r="BA336" s="84">
        <f t="shared" si="76"/>
        <v>0</v>
      </c>
      <c r="BB336" s="84">
        <f t="shared" si="76"/>
        <v>0</v>
      </c>
      <c r="BC336" s="84">
        <f t="shared" si="76"/>
        <v>0</v>
      </c>
      <c r="BD336" s="5"/>
      <c r="BE336" s="5"/>
      <c r="BF336" s="5"/>
      <c r="BG336" s="5"/>
      <c r="BH336" s="5"/>
      <c r="BI336" s="5"/>
      <c r="BJ336" s="5"/>
    </row>
    <row r="337" spans="2:62" hidden="1">
      <c r="B337">
        <f t="shared" si="77"/>
        <v>115</v>
      </c>
      <c r="C337" t="str">
        <f t="shared" si="77"/>
        <v>PREPARACIÓ DEL SÒL</v>
      </c>
      <c r="D337" t="str">
        <f t="shared" si="77"/>
        <v>Preparació per desbrossat amb discos</v>
      </c>
      <c r="E337" s="82">
        <f t="shared" si="77"/>
        <v>2500</v>
      </c>
      <c r="F337" s="84">
        <f>IF($E$4&lt;$E337,$E$4/$E337*F102,F102)</f>
        <v>0</v>
      </c>
      <c r="G337" s="84">
        <f t="shared" ref="G337:AR352" si="80">IF($E$4&lt;$E337,$E$4/$E337*G102,G102)</f>
        <v>0</v>
      </c>
      <c r="H337" s="84">
        <f t="shared" si="80"/>
        <v>0</v>
      </c>
      <c r="I337" s="84">
        <f t="shared" si="80"/>
        <v>0</v>
      </c>
      <c r="J337" s="84">
        <f t="shared" si="80"/>
        <v>0</v>
      </c>
      <c r="K337" s="84">
        <f t="shared" si="80"/>
        <v>0</v>
      </c>
      <c r="L337" s="84">
        <f t="shared" si="80"/>
        <v>0</v>
      </c>
      <c r="M337" s="84">
        <f t="shared" si="80"/>
        <v>0</v>
      </c>
      <c r="N337" s="84">
        <f t="shared" si="80"/>
        <v>0</v>
      </c>
      <c r="O337" s="84">
        <f t="shared" si="80"/>
        <v>0</v>
      </c>
      <c r="P337" s="84">
        <f t="shared" si="80"/>
        <v>0</v>
      </c>
      <c r="Q337" s="84">
        <f t="shared" si="80"/>
        <v>0</v>
      </c>
      <c r="R337" s="84">
        <f t="shared" si="80"/>
        <v>0</v>
      </c>
      <c r="S337" s="84">
        <f t="shared" si="80"/>
        <v>0</v>
      </c>
      <c r="T337" s="84">
        <f t="shared" si="80"/>
        <v>0</v>
      </c>
      <c r="U337" s="84">
        <f t="shared" si="80"/>
        <v>0</v>
      </c>
      <c r="V337" s="84">
        <f t="shared" si="80"/>
        <v>0</v>
      </c>
      <c r="W337" s="84">
        <f t="shared" si="80"/>
        <v>0</v>
      </c>
      <c r="X337" s="84">
        <f t="shared" si="80"/>
        <v>0</v>
      </c>
      <c r="Y337" s="84">
        <f t="shared" si="80"/>
        <v>0</v>
      </c>
      <c r="Z337" s="84">
        <f t="shared" si="80"/>
        <v>0</v>
      </c>
      <c r="AA337" s="84">
        <f t="shared" si="80"/>
        <v>0</v>
      </c>
      <c r="AB337" s="84">
        <f t="shared" si="80"/>
        <v>0</v>
      </c>
      <c r="AC337" s="84">
        <f t="shared" si="80"/>
        <v>0</v>
      </c>
      <c r="AD337" s="84">
        <f t="shared" si="80"/>
        <v>0</v>
      </c>
      <c r="AE337" s="84">
        <f t="shared" si="80"/>
        <v>0</v>
      </c>
      <c r="AF337" s="84">
        <f t="shared" si="80"/>
        <v>0</v>
      </c>
      <c r="AG337" s="84">
        <f t="shared" si="80"/>
        <v>0</v>
      </c>
      <c r="AH337" s="84">
        <f t="shared" si="80"/>
        <v>0</v>
      </c>
      <c r="AI337" s="84">
        <f t="shared" si="80"/>
        <v>0</v>
      </c>
      <c r="AJ337" s="84">
        <f t="shared" si="80"/>
        <v>0</v>
      </c>
      <c r="AK337" s="84">
        <f t="shared" si="80"/>
        <v>0</v>
      </c>
      <c r="AL337" s="84">
        <f t="shared" si="80"/>
        <v>0</v>
      </c>
      <c r="AM337" s="84">
        <f t="shared" si="80"/>
        <v>0</v>
      </c>
      <c r="AN337" s="84">
        <f t="shared" si="80"/>
        <v>0</v>
      </c>
      <c r="AO337" s="84">
        <f t="shared" si="80"/>
        <v>0</v>
      </c>
      <c r="AP337" s="84">
        <f t="shared" si="80"/>
        <v>0</v>
      </c>
      <c r="AQ337" s="84">
        <f t="shared" si="80"/>
        <v>0</v>
      </c>
      <c r="AR337" s="84">
        <f t="shared" si="80"/>
        <v>0</v>
      </c>
      <c r="AS337" s="5"/>
      <c r="AT337" s="84">
        <f t="shared" ref="AT337:BC352" si="81">IF($E$4&lt;$E337,$E$4/$E337*AT102,AT102)</f>
        <v>0</v>
      </c>
      <c r="AU337" s="84">
        <f t="shared" si="81"/>
        <v>0</v>
      </c>
      <c r="AV337" s="84">
        <f t="shared" si="81"/>
        <v>0</v>
      </c>
      <c r="AW337" s="84">
        <f t="shared" si="81"/>
        <v>0</v>
      </c>
      <c r="AX337" s="84">
        <f t="shared" si="81"/>
        <v>0</v>
      </c>
      <c r="AY337" s="84">
        <f t="shared" si="81"/>
        <v>0</v>
      </c>
      <c r="AZ337" s="84">
        <f t="shared" si="81"/>
        <v>0</v>
      </c>
      <c r="BA337" s="84">
        <f t="shared" si="81"/>
        <v>0</v>
      </c>
      <c r="BB337" s="84">
        <f t="shared" si="81"/>
        <v>0</v>
      </c>
      <c r="BC337" s="84">
        <f t="shared" si="81"/>
        <v>0</v>
      </c>
      <c r="BD337" s="5"/>
      <c r="BE337" s="5"/>
      <c r="BF337" s="5"/>
      <c r="BG337" s="5"/>
      <c r="BH337" s="5"/>
      <c r="BI337" s="5"/>
      <c r="BJ337" s="5"/>
    </row>
    <row r="338" spans="2:62" hidden="1">
      <c r="B338">
        <f t="shared" si="77"/>
        <v>125</v>
      </c>
      <c r="C338" t="str">
        <f t="shared" si="77"/>
        <v>PREPARACIÓ DEL SÒL</v>
      </c>
      <c r="D338" t="str">
        <f t="shared" si="77"/>
        <v>Preparació per desbrossat amb desbrossadora</v>
      </c>
      <c r="E338" s="82">
        <f t="shared" si="77"/>
        <v>2500</v>
      </c>
      <c r="F338" s="84">
        <f t="shared" ref="F338:AR344" si="82">IF($E$4&lt;$E338,$E$4/$E338*F103,F103)</f>
        <v>0</v>
      </c>
      <c r="G338" s="84">
        <f t="shared" si="82"/>
        <v>0</v>
      </c>
      <c r="H338" s="84">
        <f t="shared" si="82"/>
        <v>0</v>
      </c>
      <c r="I338" s="84">
        <f t="shared" si="82"/>
        <v>0</v>
      </c>
      <c r="J338" s="84">
        <f t="shared" si="82"/>
        <v>0</v>
      </c>
      <c r="K338" s="84">
        <f t="shared" si="82"/>
        <v>0</v>
      </c>
      <c r="L338" s="84">
        <f t="shared" si="82"/>
        <v>0</v>
      </c>
      <c r="M338" s="84">
        <f t="shared" si="82"/>
        <v>0</v>
      </c>
      <c r="N338" s="84">
        <f t="shared" si="82"/>
        <v>0</v>
      </c>
      <c r="O338" s="84">
        <f t="shared" si="82"/>
        <v>0</v>
      </c>
      <c r="P338" s="84">
        <f t="shared" si="82"/>
        <v>0</v>
      </c>
      <c r="Q338" s="84">
        <f t="shared" si="82"/>
        <v>0</v>
      </c>
      <c r="R338" s="84">
        <f t="shared" si="82"/>
        <v>0</v>
      </c>
      <c r="S338" s="84">
        <f t="shared" si="82"/>
        <v>0</v>
      </c>
      <c r="T338" s="84">
        <f t="shared" si="82"/>
        <v>0</v>
      </c>
      <c r="U338" s="84">
        <f t="shared" si="82"/>
        <v>0</v>
      </c>
      <c r="V338" s="84">
        <f t="shared" si="82"/>
        <v>0</v>
      </c>
      <c r="W338" s="84">
        <f t="shared" si="82"/>
        <v>0</v>
      </c>
      <c r="X338" s="84">
        <f t="shared" si="82"/>
        <v>0</v>
      </c>
      <c r="Y338" s="84">
        <f t="shared" si="82"/>
        <v>0</v>
      </c>
      <c r="Z338" s="84">
        <f t="shared" si="82"/>
        <v>0</v>
      </c>
      <c r="AA338" s="84">
        <f t="shared" si="82"/>
        <v>0</v>
      </c>
      <c r="AB338" s="84">
        <f t="shared" si="82"/>
        <v>0</v>
      </c>
      <c r="AC338" s="84">
        <f t="shared" si="82"/>
        <v>0</v>
      </c>
      <c r="AD338" s="84">
        <f t="shared" si="82"/>
        <v>0</v>
      </c>
      <c r="AE338" s="84">
        <f t="shared" si="82"/>
        <v>0</v>
      </c>
      <c r="AF338" s="84">
        <f t="shared" si="82"/>
        <v>0</v>
      </c>
      <c r="AG338" s="84">
        <f t="shared" si="82"/>
        <v>0</v>
      </c>
      <c r="AH338" s="84">
        <f t="shared" si="82"/>
        <v>0</v>
      </c>
      <c r="AI338" s="84">
        <f t="shared" si="82"/>
        <v>0</v>
      </c>
      <c r="AJ338" s="84">
        <f t="shared" si="82"/>
        <v>0</v>
      </c>
      <c r="AK338" s="84">
        <f t="shared" si="82"/>
        <v>0</v>
      </c>
      <c r="AL338" s="84">
        <f t="shared" si="82"/>
        <v>0</v>
      </c>
      <c r="AM338" s="84">
        <f t="shared" si="82"/>
        <v>0</v>
      </c>
      <c r="AN338" s="84">
        <f t="shared" si="82"/>
        <v>0</v>
      </c>
      <c r="AO338" s="84">
        <f t="shared" si="82"/>
        <v>0</v>
      </c>
      <c r="AP338" s="84">
        <f t="shared" si="82"/>
        <v>0</v>
      </c>
      <c r="AQ338" s="84">
        <f t="shared" si="80"/>
        <v>0</v>
      </c>
      <c r="AR338" s="84">
        <f t="shared" si="82"/>
        <v>0</v>
      </c>
      <c r="AS338" s="5"/>
      <c r="AT338" s="84">
        <f t="shared" si="81"/>
        <v>0</v>
      </c>
      <c r="AU338" s="84">
        <f t="shared" si="81"/>
        <v>0</v>
      </c>
      <c r="AV338" s="84">
        <f t="shared" si="81"/>
        <v>0</v>
      </c>
      <c r="AW338" s="84">
        <f t="shared" si="81"/>
        <v>0</v>
      </c>
      <c r="AX338" s="84">
        <f t="shared" si="81"/>
        <v>0</v>
      </c>
      <c r="AY338" s="84">
        <f t="shared" si="81"/>
        <v>0</v>
      </c>
      <c r="AZ338" s="84">
        <f t="shared" si="81"/>
        <v>0</v>
      </c>
      <c r="BA338" s="84">
        <f t="shared" si="81"/>
        <v>0</v>
      </c>
      <c r="BB338" s="84">
        <f t="shared" si="81"/>
        <v>0</v>
      </c>
      <c r="BC338" s="84">
        <f t="shared" si="81"/>
        <v>0</v>
      </c>
      <c r="BD338" s="5"/>
      <c r="BE338" s="5"/>
      <c r="BF338" s="5"/>
      <c r="BG338" s="5"/>
      <c r="BH338" s="5"/>
      <c r="BI338" s="5"/>
      <c r="BJ338" s="5"/>
    </row>
    <row r="339" spans="2:62" hidden="1">
      <c r="B339">
        <f t="shared" si="77"/>
        <v>135</v>
      </c>
      <c r="C339" t="str">
        <f t="shared" si="77"/>
        <v>PREPARACIÓ DEL SÒL</v>
      </c>
      <c r="D339" t="str">
        <f t="shared" si="77"/>
        <v>Preparació per subsolat</v>
      </c>
      <c r="E339" s="82">
        <f t="shared" si="77"/>
        <v>2500</v>
      </c>
      <c r="F339" s="84">
        <f t="shared" si="82"/>
        <v>0</v>
      </c>
      <c r="G339" s="84">
        <f t="shared" si="82"/>
        <v>0</v>
      </c>
      <c r="H339" s="84">
        <f t="shared" si="82"/>
        <v>0</v>
      </c>
      <c r="I339" s="84">
        <f t="shared" si="82"/>
        <v>0</v>
      </c>
      <c r="J339" s="84">
        <f t="shared" si="82"/>
        <v>0</v>
      </c>
      <c r="K339" s="84">
        <f t="shared" si="82"/>
        <v>0</v>
      </c>
      <c r="L339" s="84">
        <f t="shared" si="82"/>
        <v>0</v>
      </c>
      <c r="M339" s="84">
        <f t="shared" si="82"/>
        <v>0</v>
      </c>
      <c r="N339" s="84">
        <f t="shared" si="82"/>
        <v>0</v>
      </c>
      <c r="O339" s="84">
        <f t="shared" si="82"/>
        <v>0</v>
      </c>
      <c r="P339" s="84">
        <f t="shared" si="82"/>
        <v>0</v>
      </c>
      <c r="Q339" s="84">
        <f t="shared" si="82"/>
        <v>0</v>
      </c>
      <c r="R339" s="84">
        <f t="shared" si="82"/>
        <v>0</v>
      </c>
      <c r="S339" s="84">
        <f t="shared" si="82"/>
        <v>0</v>
      </c>
      <c r="T339" s="84">
        <f t="shared" si="82"/>
        <v>0</v>
      </c>
      <c r="U339" s="84">
        <f t="shared" si="82"/>
        <v>0</v>
      </c>
      <c r="V339" s="84">
        <f t="shared" si="82"/>
        <v>0</v>
      </c>
      <c r="W339" s="84">
        <f t="shared" si="82"/>
        <v>0</v>
      </c>
      <c r="X339" s="84">
        <f t="shared" si="82"/>
        <v>0</v>
      </c>
      <c r="Y339" s="84">
        <f t="shared" si="82"/>
        <v>0</v>
      </c>
      <c r="Z339" s="84">
        <f t="shared" si="82"/>
        <v>0</v>
      </c>
      <c r="AA339" s="84">
        <f t="shared" si="82"/>
        <v>0</v>
      </c>
      <c r="AB339" s="84">
        <f t="shared" si="82"/>
        <v>0</v>
      </c>
      <c r="AC339" s="84">
        <f t="shared" si="82"/>
        <v>0</v>
      </c>
      <c r="AD339" s="84">
        <f t="shared" si="82"/>
        <v>0</v>
      </c>
      <c r="AE339" s="84">
        <f t="shared" si="82"/>
        <v>0</v>
      </c>
      <c r="AF339" s="84">
        <f t="shared" si="82"/>
        <v>0</v>
      </c>
      <c r="AG339" s="84">
        <f t="shared" si="82"/>
        <v>0</v>
      </c>
      <c r="AH339" s="84">
        <f t="shared" si="82"/>
        <v>0</v>
      </c>
      <c r="AI339" s="84">
        <f t="shared" si="82"/>
        <v>0</v>
      </c>
      <c r="AJ339" s="84">
        <f t="shared" si="82"/>
        <v>0</v>
      </c>
      <c r="AK339" s="84">
        <f t="shared" si="82"/>
        <v>0</v>
      </c>
      <c r="AL339" s="84">
        <f t="shared" si="82"/>
        <v>0</v>
      </c>
      <c r="AM339" s="84">
        <f t="shared" si="82"/>
        <v>0</v>
      </c>
      <c r="AN339" s="84">
        <f t="shared" si="82"/>
        <v>0</v>
      </c>
      <c r="AO339" s="84">
        <f t="shared" si="82"/>
        <v>0</v>
      </c>
      <c r="AP339" s="84">
        <f t="shared" si="82"/>
        <v>0</v>
      </c>
      <c r="AQ339" s="84">
        <f t="shared" si="80"/>
        <v>0</v>
      </c>
      <c r="AR339" s="84">
        <f t="shared" si="82"/>
        <v>0</v>
      </c>
      <c r="AS339" s="5"/>
      <c r="AT339" s="84">
        <f t="shared" si="81"/>
        <v>0</v>
      </c>
      <c r="AU339" s="84">
        <f t="shared" si="81"/>
        <v>0</v>
      </c>
      <c r="AV339" s="84">
        <f t="shared" si="81"/>
        <v>0</v>
      </c>
      <c r="AW339" s="84">
        <f t="shared" si="81"/>
        <v>0</v>
      </c>
      <c r="AX339" s="84">
        <f t="shared" si="81"/>
        <v>0</v>
      </c>
      <c r="AY339" s="84">
        <f t="shared" si="81"/>
        <v>0</v>
      </c>
      <c r="AZ339" s="84">
        <f t="shared" si="81"/>
        <v>0</v>
      </c>
      <c r="BA339" s="84">
        <f t="shared" si="81"/>
        <v>0</v>
      </c>
      <c r="BB339" s="84">
        <f t="shared" si="81"/>
        <v>0</v>
      </c>
      <c r="BC339" s="84">
        <f t="shared" si="81"/>
        <v>0</v>
      </c>
      <c r="BD339" s="5"/>
      <c r="BE339" s="5"/>
      <c r="BF339" s="5"/>
      <c r="BG339" s="5"/>
      <c r="BH339" s="5"/>
      <c r="BI339" s="5"/>
      <c r="BJ339" s="5"/>
    </row>
    <row r="340" spans="2:62" hidden="1">
      <c r="B340">
        <f t="shared" si="77"/>
        <v>145</v>
      </c>
      <c r="C340" t="str">
        <f t="shared" si="77"/>
        <v>PREPARACIÓ DEL SÒL</v>
      </c>
      <c r="D340" t="str">
        <f t="shared" si="77"/>
        <v>Preparació per alçat</v>
      </c>
      <c r="E340" s="82">
        <f t="shared" si="77"/>
        <v>2500</v>
      </c>
      <c r="F340" s="84">
        <f t="shared" si="82"/>
        <v>0</v>
      </c>
      <c r="G340" s="84">
        <f t="shared" si="82"/>
        <v>0</v>
      </c>
      <c r="H340" s="84">
        <f t="shared" si="82"/>
        <v>0</v>
      </c>
      <c r="I340" s="84">
        <f t="shared" si="82"/>
        <v>0</v>
      </c>
      <c r="J340" s="84">
        <f t="shared" si="82"/>
        <v>0</v>
      </c>
      <c r="K340" s="84">
        <f t="shared" si="82"/>
        <v>0</v>
      </c>
      <c r="L340" s="84">
        <f t="shared" si="82"/>
        <v>0</v>
      </c>
      <c r="M340" s="84">
        <f t="shared" si="82"/>
        <v>0</v>
      </c>
      <c r="N340" s="84">
        <f t="shared" si="82"/>
        <v>0</v>
      </c>
      <c r="O340" s="84">
        <f t="shared" si="82"/>
        <v>0</v>
      </c>
      <c r="P340" s="84">
        <f t="shared" si="82"/>
        <v>0</v>
      </c>
      <c r="Q340" s="84">
        <f t="shared" si="82"/>
        <v>0</v>
      </c>
      <c r="R340" s="84">
        <f t="shared" si="82"/>
        <v>0</v>
      </c>
      <c r="S340" s="84">
        <f t="shared" si="82"/>
        <v>0</v>
      </c>
      <c r="T340" s="84">
        <f t="shared" si="82"/>
        <v>0</v>
      </c>
      <c r="U340" s="84">
        <f t="shared" si="82"/>
        <v>0</v>
      </c>
      <c r="V340" s="84">
        <f t="shared" si="82"/>
        <v>0</v>
      </c>
      <c r="W340" s="84">
        <f t="shared" si="82"/>
        <v>0</v>
      </c>
      <c r="X340" s="84">
        <f t="shared" si="82"/>
        <v>0</v>
      </c>
      <c r="Y340" s="84">
        <f t="shared" si="82"/>
        <v>0</v>
      </c>
      <c r="Z340" s="84">
        <f t="shared" si="82"/>
        <v>0</v>
      </c>
      <c r="AA340" s="84">
        <f t="shared" si="82"/>
        <v>0</v>
      </c>
      <c r="AB340" s="84">
        <f t="shared" si="82"/>
        <v>0</v>
      </c>
      <c r="AC340" s="84">
        <f t="shared" si="82"/>
        <v>0</v>
      </c>
      <c r="AD340" s="84">
        <f t="shared" si="82"/>
        <v>0</v>
      </c>
      <c r="AE340" s="84">
        <f t="shared" si="82"/>
        <v>0</v>
      </c>
      <c r="AF340" s="84">
        <f t="shared" si="82"/>
        <v>0</v>
      </c>
      <c r="AG340" s="84">
        <f t="shared" si="82"/>
        <v>0</v>
      </c>
      <c r="AH340" s="84">
        <f t="shared" si="82"/>
        <v>0</v>
      </c>
      <c r="AI340" s="84">
        <f t="shared" si="82"/>
        <v>0</v>
      </c>
      <c r="AJ340" s="84">
        <f t="shared" si="82"/>
        <v>0</v>
      </c>
      <c r="AK340" s="84">
        <f t="shared" si="82"/>
        <v>0</v>
      </c>
      <c r="AL340" s="84">
        <f t="shared" si="82"/>
        <v>0</v>
      </c>
      <c r="AM340" s="84">
        <f t="shared" si="82"/>
        <v>0</v>
      </c>
      <c r="AN340" s="84">
        <f t="shared" si="82"/>
        <v>0</v>
      </c>
      <c r="AO340" s="84">
        <f t="shared" si="82"/>
        <v>0</v>
      </c>
      <c r="AP340" s="84">
        <f t="shared" si="82"/>
        <v>0</v>
      </c>
      <c r="AQ340" s="84">
        <f t="shared" si="80"/>
        <v>0</v>
      </c>
      <c r="AR340" s="84">
        <f t="shared" si="82"/>
        <v>0</v>
      </c>
      <c r="AS340" s="5"/>
      <c r="AT340" s="84">
        <f t="shared" si="81"/>
        <v>0</v>
      </c>
      <c r="AU340" s="84">
        <f t="shared" si="81"/>
        <v>0</v>
      </c>
      <c r="AV340" s="84">
        <f t="shared" si="81"/>
        <v>0</v>
      </c>
      <c r="AW340" s="84">
        <f t="shared" si="81"/>
        <v>0</v>
      </c>
      <c r="AX340" s="84">
        <f t="shared" si="81"/>
        <v>0</v>
      </c>
      <c r="AY340" s="84">
        <f t="shared" si="81"/>
        <v>0</v>
      </c>
      <c r="AZ340" s="84">
        <f t="shared" si="81"/>
        <v>0</v>
      </c>
      <c r="BA340" s="84">
        <f t="shared" si="81"/>
        <v>0</v>
      </c>
      <c r="BB340" s="84">
        <f t="shared" si="81"/>
        <v>0</v>
      </c>
      <c r="BC340" s="84">
        <f t="shared" si="81"/>
        <v>0</v>
      </c>
      <c r="BD340" s="5"/>
      <c r="BE340" s="5"/>
      <c r="BF340" s="5"/>
      <c r="BG340" s="5"/>
      <c r="BH340" s="5"/>
      <c r="BI340" s="5"/>
      <c r="BJ340" s="5"/>
    </row>
    <row r="341" spans="2:62" hidden="1">
      <c r="B341">
        <f t="shared" si="77"/>
        <v>155</v>
      </c>
      <c r="C341" t="str">
        <f t="shared" si="77"/>
        <v>PREPARACIÓ DEL SÒL</v>
      </c>
      <c r="D341" t="str">
        <f t="shared" si="77"/>
        <v>Preparació per estripat</v>
      </c>
      <c r="E341" s="82">
        <f t="shared" si="77"/>
        <v>2500</v>
      </c>
      <c r="F341" s="84">
        <f t="shared" si="82"/>
        <v>0</v>
      </c>
      <c r="G341" s="84">
        <f t="shared" si="82"/>
        <v>0</v>
      </c>
      <c r="H341" s="84">
        <f t="shared" si="82"/>
        <v>0</v>
      </c>
      <c r="I341" s="84">
        <f t="shared" si="82"/>
        <v>0</v>
      </c>
      <c r="J341" s="84">
        <f t="shared" si="82"/>
        <v>0</v>
      </c>
      <c r="K341" s="84">
        <f t="shared" si="82"/>
        <v>0</v>
      </c>
      <c r="L341" s="84">
        <f t="shared" si="82"/>
        <v>0</v>
      </c>
      <c r="M341" s="84">
        <f t="shared" si="82"/>
        <v>0</v>
      </c>
      <c r="N341" s="84">
        <f t="shared" si="82"/>
        <v>0</v>
      </c>
      <c r="O341" s="84">
        <f t="shared" si="82"/>
        <v>0</v>
      </c>
      <c r="P341" s="84">
        <f t="shared" si="82"/>
        <v>0</v>
      </c>
      <c r="Q341" s="84">
        <f t="shared" si="82"/>
        <v>0</v>
      </c>
      <c r="R341" s="84">
        <f t="shared" si="82"/>
        <v>0</v>
      </c>
      <c r="S341" s="84">
        <f t="shared" si="82"/>
        <v>0</v>
      </c>
      <c r="T341" s="84">
        <f t="shared" si="82"/>
        <v>0</v>
      </c>
      <c r="U341" s="84">
        <f t="shared" si="82"/>
        <v>0</v>
      </c>
      <c r="V341" s="84">
        <f t="shared" si="82"/>
        <v>0</v>
      </c>
      <c r="W341" s="84">
        <f t="shared" si="82"/>
        <v>0</v>
      </c>
      <c r="X341" s="84">
        <f t="shared" si="82"/>
        <v>0</v>
      </c>
      <c r="Y341" s="84">
        <f t="shared" si="82"/>
        <v>0</v>
      </c>
      <c r="Z341" s="84">
        <f t="shared" si="82"/>
        <v>0</v>
      </c>
      <c r="AA341" s="84">
        <f t="shared" si="82"/>
        <v>0</v>
      </c>
      <c r="AB341" s="84">
        <f t="shared" si="82"/>
        <v>0</v>
      </c>
      <c r="AC341" s="84">
        <f t="shared" si="82"/>
        <v>0</v>
      </c>
      <c r="AD341" s="84">
        <f t="shared" si="82"/>
        <v>0</v>
      </c>
      <c r="AE341" s="84">
        <f t="shared" si="82"/>
        <v>0</v>
      </c>
      <c r="AF341" s="84">
        <f t="shared" si="82"/>
        <v>0</v>
      </c>
      <c r="AG341" s="84">
        <f t="shared" si="82"/>
        <v>0</v>
      </c>
      <c r="AH341" s="84">
        <f t="shared" si="82"/>
        <v>0</v>
      </c>
      <c r="AI341" s="84">
        <f t="shared" si="82"/>
        <v>0</v>
      </c>
      <c r="AJ341" s="84">
        <f t="shared" si="82"/>
        <v>0</v>
      </c>
      <c r="AK341" s="84">
        <f t="shared" si="82"/>
        <v>0</v>
      </c>
      <c r="AL341" s="84">
        <f t="shared" si="82"/>
        <v>0</v>
      </c>
      <c r="AM341" s="84">
        <f t="shared" si="82"/>
        <v>0</v>
      </c>
      <c r="AN341" s="84">
        <f t="shared" si="82"/>
        <v>0</v>
      </c>
      <c r="AO341" s="84">
        <f t="shared" si="82"/>
        <v>0</v>
      </c>
      <c r="AP341" s="84">
        <f t="shared" si="82"/>
        <v>0</v>
      </c>
      <c r="AQ341" s="84">
        <f t="shared" si="80"/>
        <v>0</v>
      </c>
      <c r="AR341" s="84">
        <f t="shared" si="82"/>
        <v>0</v>
      </c>
      <c r="AS341" s="5"/>
      <c r="AT341" s="84">
        <f t="shared" si="81"/>
        <v>0</v>
      </c>
      <c r="AU341" s="84">
        <f t="shared" si="81"/>
        <v>0</v>
      </c>
      <c r="AV341" s="84">
        <f t="shared" si="81"/>
        <v>0</v>
      </c>
      <c r="AW341" s="84">
        <f t="shared" si="81"/>
        <v>0</v>
      </c>
      <c r="AX341" s="84">
        <f t="shared" si="81"/>
        <v>0</v>
      </c>
      <c r="AY341" s="84">
        <f t="shared" si="81"/>
        <v>0</v>
      </c>
      <c r="AZ341" s="84">
        <f t="shared" si="81"/>
        <v>0</v>
      </c>
      <c r="BA341" s="84">
        <f t="shared" si="81"/>
        <v>0</v>
      </c>
      <c r="BB341" s="84">
        <f t="shared" si="81"/>
        <v>0</v>
      </c>
      <c r="BC341" s="84">
        <f t="shared" si="81"/>
        <v>0</v>
      </c>
      <c r="BD341" s="5"/>
      <c r="BE341" s="5"/>
      <c r="BF341" s="5"/>
      <c r="BG341" s="5"/>
      <c r="BH341" s="5"/>
      <c r="BI341" s="5"/>
      <c r="BJ341" s="5"/>
    </row>
    <row r="342" spans="2:62" hidden="1">
      <c r="B342">
        <f t="shared" si="77"/>
        <v>165</v>
      </c>
      <c r="C342" t="str">
        <f t="shared" si="77"/>
        <v>PREPARACIÓ DEL SÒL</v>
      </c>
      <c r="D342" t="str">
        <f t="shared" si="77"/>
        <v>Preparació per fresat</v>
      </c>
      <c r="E342" s="82">
        <f t="shared" si="77"/>
        <v>2500</v>
      </c>
      <c r="F342" s="84">
        <f t="shared" si="82"/>
        <v>0</v>
      </c>
      <c r="G342" s="84">
        <f t="shared" si="82"/>
        <v>0</v>
      </c>
      <c r="H342" s="84">
        <f t="shared" si="82"/>
        <v>0</v>
      </c>
      <c r="I342" s="84">
        <f t="shared" si="82"/>
        <v>0</v>
      </c>
      <c r="J342" s="84">
        <f t="shared" si="82"/>
        <v>0</v>
      </c>
      <c r="K342" s="84">
        <f t="shared" si="82"/>
        <v>0</v>
      </c>
      <c r="L342" s="84">
        <f t="shared" si="82"/>
        <v>0</v>
      </c>
      <c r="M342" s="84">
        <f t="shared" si="82"/>
        <v>0</v>
      </c>
      <c r="N342" s="84">
        <f t="shared" si="82"/>
        <v>0</v>
      </c>
      <c r="O342" s="84">
        <f t="shared" si="82"/>
        <v>0</v>
      </c>
      <c r="P342" s="84">
        <f t="shared" si="82"/>
        <v>0</v>
      </c>
      <c r="Q342" s="84">
        <f t="shared" si="82"/>
        <v>0</v>
      </c>
      <c r="R342" s="84">
        <f t="shared" si="82"/>
        <v>0</v>
      </c>
      <c r="S342" s="84">
        <f t="shared" si="82"/>
        <v>0</v>
      </c>
      <c r="T342" s="84">
        <f t="shared" si="82"/>
        <v>0</v>
      </c>
      <c r="U342" s="84">
        <f t="shared" si="82"/>
        <v>0</v>
      </c>
      <c r="V342" s="84">
        <f t="shared" si="82"/>
        <v>0</v>
      </c>
      <c r="W342" s="84">
        <f t="shared" si="82"/>
        <v>0</v>
      </c>
      <c r="X342" s="84">
        <f t="shared" si="82"/>
        <v>0</v>
      </c>
      <c r="Y342" s="84">
        <f t="shared" si="82"/>
        <v>0</v>
      </c>
      <c r="Z342" s="84">
        <f t="shared" si="82"/>
        <v>0</v>
      </c>
      <c r="AA342" s="84">
        <f t="shared" si="82"/>
        <v>0</v>
      </c>
      <c r="AB342" s="84">
        <f t="shared" si="82"/>
        <v>0</v>
      </c>
      <c r="AC342" s="84">
        <f t="shared" si="82"/>
        <v>0</v>
      </c>
      <c r="AD342" s="84">
        <f t="shared" si="82"/>
        <v>0</v>
      </c>
      <c r="AE342" s="84">
        <f t="shared" si="82"/>
        <v>0</v>
      </c>
      <c r="AF342" s="84">
        <f t="shared" si="82"/>
        <v>0</v>
      </c>
      <c r="AG342" s="84">
        <f t="shared" si="82"/>
        <v>0</v>
      </c>
      <c r="AH342" s="84">
        <f t="shared" si="82"/>
        <v>0</v>
      </c>
      <c r="AI342" s="84">
        <f t="shared" si="82"/>
        <v>0</v>
      </c>
      <c r="AJ342" s="84">
        <f t="shared" si="82"/>
        <v>0</v>
      </c>
      <c r="AK342" s="84">
        <f t="shared" si="82"/>
        <v>0</v>
      </c>
      <c r="AL342" s="84">
        <f t="shared" si="82"/>
        <v>0</v>
      </c>
      <c r="AM342" s="84">
        <f t="shared" si="82"/>
        <v>0</v>
      </c>
      <c r="AN342" s="84">
        <f t="shared" si="82"/>
        <v>0</v>
      </c>
      <c r="AO342" s="84">
        <f t="shared" si="82"/>
        <v>0</v>
      </c>
      <c r="AP342" s="84">
        <f t="shared" si="82"/>
        <v>0</v>
      </c>
      <c r="AQ342" s="84">
        <f t="shared" si="80"/>
        <v>0</v>
      </c>
      <c r="AR342" s="84">
        <f t="shared" si="82"/>
        <v>0</v>
      </c>
      <c r="AS342" s="5"/>
      <c r="AT342" s="84">
        <f t="shared" si="81"/>
        <v>0</v>
      </c>
      <c r="AU342" s="84">
        <f t="shared" si="81"/>
        <v>0</v>
      </c>
      <c r="AV342" s="84">
        <f t="shared" si="81"/>
        <v>0</v>
      </c>
      <c r="AW342" s="84">
        <f t="shared" si="81"/>
        <v>0</v>
      </c>
      <c r="AX342" s="84">
        <f t="shared" si="81"/>
        <v>0</v>
      </c>
      <c r="AY342" s="84">
        <f t="shared" si="81"/>
        <v>0</v>
      </c>
      <c r="AZ342" s="84">
        <f t="shared" si="81"/>
        <v>0</v>
      </c>
      <c r="BA342" s="84">
        <f t="shared" si="81"/>
        <v>0</v>
      </c>
      <c r="BB342" s="84">
        <f t="shared" si="81"/>
        <v>0</v>
      </c>
      <c r="BC342" s="84">
        <f t="shared" si="81"/>
        <v>0</v>
      </c>
      <c r="BD342" s="5"/>
      <c r="BE342" s="5"/>
      <c r="BF342" s="5"/>
      <c r="BG342" s="5"/>
      <c r="BH342" s="5"/>
      <c r="BI342" s="5"/>
      <c r="BJ342" s="5"/>
    </row>
    <row r="343" spans="2:62" hidden="1">
      <c r="B343">
        <f t="shared" si="77"/>
        <v>215</v>
      </c>
      <c r="C343" t="str">
        <f t="shared" si="77"/>
        <v>ADOBAT</v>
      </c>
      <c r="D343" t="str">
        <f t="shared" si="77"/>
        <v>Preparació per aplicació de compost (36 t/ha)</v>
      </c>
      <c r="E343" s="82">
        <f t="shared" si="77"/>
        <v>2500</v>
      </c>
      <c r="F343" s="84">
        <f t="shared" si="82"/>
        <v>0</v>
      </c>
      <c r="G343" s="84">
        <f t="shared" si="82"/>
        <v>0</v>
      </c>
      <c r="H343" s="84">
        <f t="shared" si="82"/>
        <v>0</v>
      </c>
      <c r="I343" s="84">
        <f t="shared" si="82"/>
        <v>0</v>
      </c>
      <c r="J343" s="84">
        <f t="shared" si="82"/>
        <v>0</v>
      </c>
      <c r="K343" s="84">
        <f t="shared" si="82"/>
        <v>0</v>
      </c>
      <c r="L343" s="84">
        <f t="shared" si="82"/>
        <v>0</v>
      </c>
      <c r="M343" s="84">
        <f t="shared" si="82"/>
        <v>0</v>
      </c>
      <c r="N343" s="84">
        <f t="shared" si="82"/>
        <v>0</v>
      </c>
      <c r="O343" s="84">
        <f t="shared" si="82"/>
        <v>0</v>
      </c>
      <c r="P343" s="84">
        <f t="shared" si="82"/>
        <v>0</v>
      </c>
      <c r="Q343" s="84">
        <f t="shared" si="82"/>
        <v>0</v>
      </c>
      <c r="R343" s="84">
        <f t="shared" si="82"/>
        <v>0</v>
      </c>
      <c r="S343" s="84">
        <f t="shared" si="82"/>
        <v>0</v>
      </c>
      <c r="T343" s="84">
        <f t="shared" si="82"/>
        <v>0</v>
      </c>
      <c r="U343" s="84">
        <f t="shared" si="82"/>
        <v>0</v>
      </c>
      <c r="V343" s="84">
        <f t="shared" si="82"/>
        <v>0</v>
      </c>
      <c r="W343" s="84">
        <f t="shared" si="82"/>
        <v>0</v>
      </c>
      <c r="X343" s="84">
        <f t="shared" si="82"/>
        <v>0</v>
      </c>
      <c r="Y343" s="84">
        <f t="shared" si="82"/>
        <v>0</v>
      </c>
      <c r="Z343" s="84">
        <f t="shared" si="82"/>
        <v>0</v>
      </c>
      <c r="AA343" s="84">
        <f t="shared" si="82"/>
        <v>0</v>
      </c>
      <c r="AB343" s="84">
        <f t="shared" si="82"/>
        <v>0</v>
      </c>
      <c r="AC343" s="84">
        <f t="shared" si="82"/>
        <v>0</v>
      </c>
      <c r="AD343" s="84">
        <f t="shared" si="82"/>
        <v>0</v>
      </c>
      <c r="AE343" s="84">
        <f t="shared" si="82"/>
        <v>0</v>
      </c>
      <c r="AF343" s="84">
        <f t="shared" si="82"/>
        <v>0</v>
      </c>
      <c r="AG343" s="84">
        <f t="shared" si="82"/>
        <v>0</v>
      </c>
      <c r="AH343" s="84">
        <f t="shared" si="82"/>
        <v>0</v>
      </c>
      <c r="AI343" s="84">
        <f t="shared" si="82"/>
        <v>0</v>
      </c>
      <c r="AJ343" s="84">
        <f t="shared" si="82"/>
        <v>0</v>
      </c>
      <c r="AK343" s="84">
        <f t="shared" si="82"/>
        <v>0</v>
      </c>
      <c r="AL343" s="84">
        <f t="shared" si="82"/>
        <v>0</v>
      </c>
      <c r="AM343" s="84">
        <f t="shared" si="82"/>
        <v>0</v>
      </c>
      <c r="AN343" s="84">
        <f t="shared" si="82"/>
        <v>0</v>
      </c>
      <c r="AO343" s="84">
        <f t="shared" si="82"/>
        <v>0</v>
      </c>
      <c r="AP343" s="84">
        <f t="shared" si="82"/>
        <v>0</v>
      </c>
      <c r="AQ343" s="84">
        <f t="shared" si="80"/>
        <v>0</v>
      </c>
      <c r="AR343" s="84">
        <f t="shared" si="82"/>
        <v>0</v>
      </c>
      <c r="AS343" s="5"/>
      <c r="AT343" s="84">
        <f t="shared" si="81"/>
        <v>0</v>
      </c>
      <c r="AU343" s="84">
        <f t="shared" si="81"/>
        <v>0</v>
      </c>
      <c r="AV343" s="84">
        <f t="shared" si="81"/>
        <v>0</v>
      </c>
      <c r="AW343" s="84">
        <f t="shared" si="81"/>
        <v>0</v>
      </c>
      <c r="AX343" s="84">
        <f t="shared" si="81"/>
        <v>0</v>
      </c>
      <c r="AY343" s="84">
        <f t="shared" si="81"/>
        <v>0</v>
      </c>
      <c r="AZ343" s="84">
        <f t="shared" si="81"/>
        <v>0</v>
      </c>
      <c r="BA343" s="84">
        <f t="shared" si="81"/>
        <v>0</v>
      </c>
      <c r="BB343" s="84">
        <f t="shared" si="81"/>
        <v>0</v>
      </c>
      <c r="BC343" s="84">
        <f t="shared" si="81"/>
        <v>0</v>
      </c>
      <c r="BD343" s="5"/>
      <c r="BE343" s="5"/>
      <c r="BF343" s="5"/>
      <c r="BG343" s="5"/>
      <c r="BH343" s="5"/>
      <c r="BI343" s="5"/>
      <c r="BJ343" s="5"/>
    </row>
    <row r="344" spans="2:62" hidden="1">
      <c r="B344">
        <f t="shared" si="77"/>
        <v>225</v>
      </c>
      <c r="C344" t="str">
        <f t="shared" si="77"/>
        <v>ADOBAT</v>
      </c>
      <c r="D344" t="str">
        <f t="shared" si="77"/>
        <v>Preparació per aplicació de compost (60 t/ha)</v>
      </c>
      <c r="E344" s="82">
        <f t="shared" si="77"/>
        <v>2500</v>
      </c>
      <c r="F344" s="84">
        <f t="shared" si="82"/>
        <v>0</v>
      </c>
      <c r="G344" s="84">
        <f t="shared" si="82"/>
        <v>0</v>
      </c>
      <c r="H344" s="84">
        <f t="shared" si="82"/>
        <v>0</v>
      </c>
      <c r="I344" s="84">
        <f t="shared" si="82"/>
        <v>0</v>
      </c>
      <c r="J344" s="84">
        <f t="shared" si="82"/>
        <v>0</v>
      </c>
      <c r="K344" s="84">
        <f t="shared" si="82"/>
        <v>0</v>
      </c>
      <c r="L344" s="84">
        <f t="shared" si="82"/>
        <v>0</v>
      </c>
      <c r="M344" s="84">
        <f t="shared" si="82"/>
        <v>0</v>
      </c>
      <c r="N344" s="84">
        <f t="shared" si="82"/>
        <v>0</v>
      </c>
      <c r="O344" s="84">
        <f t="shared" si="82"/>
        <v>0</v>
      </c>
      <c r="P344" s="84">
        <f t="shared" si="82"/>
        <v>0</v>
      </c>
      <c r="Q344" s="84">
        <f t="shared" si="82"/>
        <v>0</v>
      </c>
      <c r="R344" s="84">
        <f t="shared" si="82"/>
        <v>0</v>
      </c>
      <c r="S344" s="84">
        <f t="shared" si="82"/>
        <v>0</v>
      </c>
      <c r="T344" s="84">
        <f t="shared" si="82"/>
        <v>0</v>
      </c>
      <c r="U344" s="84">
        <f t="shared" si="82"/>
        <v>0</v>
      </c>
      <c r="V344" s="84">
        <f t="shared" si="82"/>
        <v>0</v>
      </c>
      <c r="W344" s="84">
        <f t="shared" si="82"/>
        <v>0</v>
      </c>
      <c r="X344" s="84">
        <f t="shared" si="82"/>
        <v>0</v>
      </c>
      <c r="Y344" s="84">
        <f t="shared" si="82"/>
        <v>0</v>
      </c>
      <c r="Z344" s="84">
        <f t="shared" si="82"/>
        <v>0</v>
      </c>
      <c r="AA344" s="84">
        <f t="shared" si="82"/>
        <v>0</v>
      </c>
      <c r="AB344" s="84">
        <f t="shared" si="82"/>
        <v>0</v>
      </c>
      <c r="AC344" s="84">
        <f t="shared" si="82"/>
        <v>0</v>
      </c>
      <c r="AD344" s="84">
        <f t="shared" si="82"/>
        <v>0</v>
      </c>
      <c r="AE344" s="84">
        <f t="shared" si="82"/>
        <v>0</v>
      </c>
      <c r="AF344" s="84">
        <f t="shared" si="82"/>
        <v>0</v>
      </c>
      <c r="AG344" s="84">
        <f t="shared" ref="AG344:AR344" si="83">IF($E$4&lt;$E344,$E$4/$E344*AG109,AG109)</f>
        <v>0</v>
      </c>
      <c r="AH344" s="84">
        <f t="shared" si="83"/>
        <v>0</v>
      </c>
      <c r="AI344" s="84">
        <f t="shared" si="83"/>
        <v>0</v>
      </c>
      <c r="AJ344" s="84">
        <f t="shared" si="83"/>
        <v>0</v>
      </c>
      <c r="AK344" s="84">
        <f t="shared" si="83"/>
        <v>0</v>
      </c>
      <c r="AL344" s="84">
        <f t="shared" si="83"/>
        <v>0</v>
      </c>
      <c r="AM344" s="84">
        <f t="shared" si="83"/>
        <v>0</v>
      </c>
      <c r="AN344" s="84">
        <f t="shared" si="83"/>
        <v>0</v>
      </c>
      <c r="AO344" s="84">
        <f t="shared" si="83"/>
        <v>0</v>
      </c>
      <c r="AP344" s="84">
        <f t="shared" si="83"/>
        <v>0</v>
      </c>
      <c r="AQ344" s="84">
        <f t="shared" si="80"/>
        <v>0</v>
      </c>
      <c r="AR344" s="84">
        <f t="shared" si="83"/>
        <v>0</v>
      </c>
      <c r="AS344" s="5"/>
      <c r="AT344" s="84">
        <f t="shared" si="81"/>
        <v>0</v>
      </c>
      <c r="AU344" s="84">
        <f t="shared" si="81"/>
        <v>0</v>
      </c>
      <c r="AV344" s="84">
        <f t="shared" si="81"/>
        <v>0</v>
      </c>
      <c r="AW344" s="84">
        <f t="shared" si="81"/>
        <v>0</v>
      </c>
      <c r="AX344" s="84">
        <f t="shared" si="81"/>
        <v>0</v>
      </c>
      <c r="AY344" s="84">
        <f t="shared" si="81"/>
        <v>0</v>
      </c>
      <c r="AZ344" s="84">
        <f t="shared" si="81"/>
        <v>0</v>
      </c>
      <c r="BA344" s="84">
        <f t="shared" si="81"/>
        <v>0</v>
      </c>
      <c r="BB344" s="84">
        <f t="shared" si="81"/>
        <v>0</v>
      </c>
      <c r="BC344" s="84">
        <f t="shared" si="81"/>
        <v>0</v>
      </c>
      <c r="BD344" s="5"/>
      <c r="BE344" s="5"/>
      <c r="BF344" s="5"/>
      <c r="BG344" s="5"/>
      <c r="BH344" s="5"/>
      <c r="BI344" s="5"/>
      <c r="BJ344" s="5"/>
    </row>
    <row r="345" spans="2:62" hidden="1">
      <c r="B345">
        <f t="shared" si="77"/>
        <v>235</v>
      </c>
      <c r="C345" t="str">
        <f t="shared" si="77"/>
        <v>ADOBAT</v>
      </c>
      <c r="D345" t="str">
        <f t="shared" si="77"/>
        <v>Preparació per aplicació d'adob orgànic</v>
      </c>
      <c r="E345" s="82">
        <f t="shared" si="77"/>
        <v>2500</v>
      </c>
      <c r="F345" s="84">
        <f t="shared" ref="F345:AR351" si="84">IF($E$4&lt;$E345,$E$4/$E345*F110,F110)</f>
        <v>0</v>
      </c>
      <c r="G345" s="84">
        <f t="shared" si="84"/>
        <v>0</v>
      </c>
      <c r="H345" s="84">
        <f t="shared" si="84"/>
        <v>0</v>
      </c>
      <c r="I345" s="84">
        <f t="shared" si="84"/>
        <v>0</v>
      </c>
      <c r="J345" s="84">
        <f t="shared" si="84"/>
        <v>0</v>
      </c>
      <c r="K345" s="84">
        <f t="shared" si="84"/>
        <v>0</v>
      </c>
      <c r="L345" s="84">
        <f t="shared" si="84"/>
        <v>0</v>
      </c>
      <c r="M345" s="84">
        <f t="shared" si="84"/>
        <v>0</v>
      </c>
      <c r="N345" s="84">
        <f t="shared" si="84"/>
        <v>0</v>
      </c>
      <c r="O345" s="84">
        <f t="shared" si="84"/>
        <v>0</v>
      </c>
      <c r="P345" s="84">
        <f t="shared" si="84"/>
        <v>0</v>
      </c>
      <c r="Q345" s="84">
        <f t="shared" si="84"/>
        <v>0</v>
      </c>
      <c r="R345" s="84">
        <f t="shared" si="84"/>
        <v>0</v>
      </c>
      <c r="S345" s="84">
        <f t="shared" si="84"/>
        <v>0</v>
      </c>
      <c r="T345" s="84">
        <f t="shared" si="84"/>
        <v>0</v>
      </c>
      <c r="U345" s="84">
        <f t="shared" si="84"/>
        <v>0</v>
      </c>
      <c r="V345" s="84">
        <f t="shared" si="84"/>
        <v>0</v>
      </c>
      <c r="W345" s="84">
        <f t="shared" si="84"/>
        <v>0</v>
      </c>
      <c r="X345" s="84">
        <f t="shared" si="84"/>
        <v>0</v>
      </c>
      <c r="Y345" s="84">
        <f t="shared" si="84"/>
        <v>0</v>
      </c>
      <c r="Z345" s="84">
        <f t="shared" si="84"/>
        <v>0</v>
      </c>
      <c r="AA345" s="84">
        <f t="shared" si="84"/>
        <v>0</v>
      </c>
      <c r="AB345" s="84">
        <f t="shared" si="84"/>
        <v>0</v>
      </c>
      <c r="AC345" s="84">
        <f t="shared" si="84"/>
        <v>0</v>
      </c>
      <c r="AD345" s="84">
        <f t="shared" si="84"/>
        <v>0</v>
      </c>
      <c r="AE345" s="84">
        <f t="shared" si="84"/>
        <v>0</v>
      </c>
      <c r="AF345" s="84">
        <f t="shared" si="84"/>
        <v>0</v>
      </c>
      <c r="AG345" s="84">
        <f t="shared" si="84"/>
        <v>0</v>
      </c>
      <c r="AH345" s="84">
        <f t="shared" si="84"/>
        <v>0</v>
      </c>
      <c r="AI345" s="84">
        <f t="shared" si="84"/>
        <v>0</v>
      </c>
      <c r="AJ345" s="84">
        <f t="shared" si="84"/>
        <v>0</v>
      </c>
      <c r="AK345" s="84">
        <f t="shared" si="84"/>
        <v>0</v>
      </c>
      <c r="AL345" s="84">
        <f t="shared" si="84"/>
        <v>0</v>
      </c>
      <c r="AM345" s="84">
        <f t="shared" si="84"/>
        <v>0</v>
      </c>
      <c r="AN345" s="84">
        <f t="shared" si="84"/>
        <v>0</v>
      </c>
      <c r="AO345" s="84">
        <f t="shared" si="84"/>
        <v>0</v>
      </c>
      <c r="AP345" s="84">
        <f t="shared" si="84"/>
        <v>0</v>
      </c>
      <c r="AQ345" s="84">
        <f t="shared" si="80"/>
        <v>0</v>
      </c>
      <c r="AR345" s="84">
        <f t="shared" si="84"/>
        <v>0</v>
      </c>
      <c r="AS345" s="5"/>
      <c r="AT345" s="84">
        <f t="shared" si="81"/>
        <v>0</v>
      </c>
      <c r="AU345" s="84">
        <f t="shared" si="81"/>
        <v>0</v>
      </c>
      <c r="AV345" s="84">
        <f t="shared" si="81"/>
        <v>0</v>
      </c>
      <c r="AW345" s="84">
        <f t="shared" si="81"/>
        <v>0</v>
      </c>
      <c r="AX345" s="84">
        <f t="shared" si="81"/>
        <v>0</v>
      </c>
      <c r="AY345" s="84">
        <f t="shared" si="81"/>
        <v>0</v>
      </c>
      <c r="AZ345" s="84">
        <f t="shared" si="81"/>
        <v>0</v>
      </c>
      <c r="BA345" s="84">
        <f t="shared" si="81"/>
        <v>0</v>
      </c>
      <c r="BB345" s="84">
        <f t="shared" si="81"/>
        <v>0</v>
      </c>
      <c r="BC345" s="84">
        <f t="shared" si="81"/>
        <v>0</v>
      </c>
      <c r="BD345" s="5"/>
      <c r="BE345" s="5"/>
      <c r="BF345" s="5"/>
      <c r="BG345" s="5"/>
      <c r="BH345" s="5"/>
      <c r="BI345" s="5"/>
      <c r="BJ345" s="5"/>
    </row>
    <row r="346" spans="2:62" hidden="1">
      <c r="B346">
        <f t="shared" si="77"/>
        <v>245</v>
      </c>
      <c r="C346" t="str">
        <f t="shared" si="77"/>
        <v>ADOBAT</v>
      </c>
      <c r="D346" t="str">
        <f t="shared" si="77"/>
        <v>Preparació per aplicació potassi</v>
      </c>
      <c r="E346" s="82">
        <f t="shared" si="77"/>
        <v>2500</v>
      </c>
      <c r="F346" s="84">
        <f t="shared" si="84"/>
        <v>0</v>
      </c>
      <c r="G346" s="84">
        <f t="shared" si="84"/>
        <v>0</v>
      </c>
      <c r="H346" s="84">
        <f t="shared" si="84"/>
        <v>0</v>
      </c>
      <c r="I346" s="84">
        <f t="shared" si="84"/>
        <v>0</v>
      </c>
      <c r="J346" s="84">
        <f t="shared" si="84"/>
        <v>0</v>
      </c>
      <c r="K346" s="84">
        <f t="shared" si="84"/>
        <v>0</v>
      </c>
      <c r="L346" s="84">
        <f t="shared" si="84"/>
        <v>0</v>
      </c>
      <c r="M346" s="84">
        <f t="shared" si="84"/>
        <v>0</v>
      </c>
      <c r="N346" s="84">
        <f t="shared" si="84"/>
        <v>0</v>
      </c>
      <c r="O346" s="84">
        <f t="shared" si="84"/>
        <v>0</v>
      </c>
      <c r="P346" s="84">
        <f t="shared" si="84"/>
        <v>0</v>
      </c>
      <c r="Q346" s="84">
        <f t="shared" si="84"/>
        <v>0</v>
      </c>
      <c r="R346" s="84">
        <f t="shared" si="84"/>
        <v>0</v>
      </c>
      <c r="S346" s="84">
        <f t="shared" si="84"/>
        <v>0</v>
      </c>
      <c r="T346" s="84">
        <f t="shared" si="84"/>
        <v>0</v>
      </c>
      <c r="U346" s="84">
        <f t="shared" si="84"/>
        <v>0</v>
      </c>
      <c r="V346" s="84">
        <f t="shared" si="84"/>
        <v>0</v>
      </c>
      <c r="W346" s="84">
        <f t="shared" si="84"/>
        <v>0</v>
      </c>
      <c r="X346" s="84">
        <f t="shared" si="84"/>
        <v>0</v>
      </c>
      <c r="Y346" s="84">
        <f t="shared" si="84"/>
        <v>0</v>
      </c>
      <c r="Z346" s="84">
        <f t="shared" si="84"/>
        <v>0</v>
      </c>
      <c r="AA346" s="84">
        <f t="shared" si="84"/>
        <v>0</v>
      </c>
      <c r="AB346" s="84">
        <f t="shared" si="84"/>
        <v>0</v>
      </c>
      <c r="AC346" s="84">
        <f t="shared" si="84"/>
        <v>0</v>
      </c>
      <c r="AD346" s="84">
        <f t="shared" si="84"/>
        <v>0</v>
      </c>
      <c r="AE346" s="84">
        <f t="shared" si="84"/>
        <v>0</v>
      </c>
      <c r="AF346" s="84">
        <f t="shared" si="84"/>
        <v>0</v>
      </c>
      <c r="AG346" s="84">
        <f t="shared" si="84"/>
        <v>0</v>
      </c>
      <c r="AH346" s="84">
        <f t="shared" si="84"/>
        <v>0</v>
      </c>
      <c r="AI346" s="84">
        <f t="shared" si="84"/>
        <v>0</v>
      </c>
      <c r="AJ346" s="84">
        <f t="shared" si="84"/>
        <v>0</v>
      </c>
      <c r="AK346" s="84">
        <f t="shared" si="84"/>
        <v>0</v>
      </c>
      <c r="AL346" s="84">
        <f t="shared" si="84"/>
        <v>0</v>
      </c>
      <c r="AM346" s="84">
        <f t="shared" si="84"/>
        <v>0</v>
      </c>
      <c r="AN346" s="84">
        <f t="shared" si="84"/>
        <v>0</v>
      </c>
      <c r="AO346" s="84">
        <f t="shared" si="84"/>
        <v>0</v>
      </c>
      <c r="AP346" s="84">
        <f t="shared" si="84"/>
        <v>0</v>
      </c>
      <c r="AQ346" s="84">
        <f t="shared" si="80"/>
        <v>0</v>
      </c>
      <c r="AR346" s="84">
        <f t="shared" si="84"/>
        <v>0</v>
      </c>
      <c r="AS346" s="5"/>
      <c r="AT346" s="84">
        <f t="shared" si="81"/>
        <v>0</v>
      </c>
      <c r="AU346" s="84">
        <f t="shared" si="81"/>
        <v>0</v>
      </c>
      <c r="AV346" s="84">
        <f t="shared" si="81"/>
        <v>0</v>
      </c>
      <c r="AW346" s="84">
        <f t="shared" si="81"/>
        <v>0</v>
      </c>
      <c r="AX346" s="84">
        <f t="shared" si="81"/>
        <v>0</v>
      </c>
      <c r="AY346" s="84">
        <f t="shared" si="81"/>
        <v>0</v>
      </c>
      <c r="AZ346" s="84">
        <f t="shared" si="81"/>
        <v>0</v>
      </c>
      <c r="BA346" s="84">
        <f t="shared" si="81"/>
        <v>0</v>
      </c>
      <c r="BB346" s="84">
        <f t="shared" si="81"/>
        <v>0</v>
      </c>
      <c r="BC346" s="84">
        <f t="shared" si="81"/>
        <v>0</v>
      </c>
      <c r="BD346" s="5"/>
      <c r="BE346" s="5"/>
      <c r="BF346" s="5"/>
      <c r="BG346" s="5"/>
      <c r="BH346" s="5"/>
      <c r="BI346" s="5"/>
      <c r="BJ346" s="5"/>
    </row>
    <row r="347" spans="2:62" hidden="1">
      <c r="B347">
        <f t="shared" si="77"/>
        <v>315</v>
      </c>
      <c r="C347" t="str">
        <f t="shared" si="77"/>
        <v>PLANTACIÓ</v>
      </c>
      <c r="D347" t="str">
        <f t="shared" si="77"/>
        <v>Preparació per solcar</v>
      </c>
      <c r="E347" s="82">
        <f t="shared" si="77"/>
        <v>2500</v>
      </c>
      <c r="F347" s="84">
        <f t="shared" si="84"/>
        <v>0</v>
      </c>
      <c r="G347" s="84">
        <f t="shared" si="84"/>
        <v>0</v>
      </c>
      <c r="H347" s="84">
        <f t="shared" si="84"/>
        <v>0</v>
      </c>
      <c r="I347" s="84">
        <f t="shared" si="84"/>
        <v>0</v>
      </c>
      <c r="J347" s="84">
        <f t="shared" si="84"/>
        <v>0</v>
      </c>
      <c r="K347" s="84">
        <f t="shared" si="84"/>
        <v>0</v>
      </c>
      <c r="L347" s="84">
        <f t="shared" si="84"/>
        <v>0</v>
      </c>
      <c r="M347" s="84">
        <f t="shared" si="84"/>
        <v>0</v>
      </c>
      <c r="N347" s="84">
        <f t="shared" si="84"/>
        <v>0</v>
      </c>
      <c r="O347" s="84">
        <f t="shared" si="84"/>
        <v>0</v>
      </c>
      <c r="P347" s="84">
        <f t="shared" si="84"/>
        <v>0</v>
      </c>
      <c r="Q347" s="84">
        <f t="shared" si="84"/>
        <v>0</v>
      </c>
      <c r="R347" s="84">
        <f t="shared" si="84"/>
        <v>0</v>
      </c>
      <c r="S347" s="84">
        <f t="shared" si="84"/>
        <v>0</v>
      </c>
      <c r="T347" s="84">
        <f t="shared" si="84"/>
        <v>0</v>
      </c>
      <c r="U347" s="84">
        <f t="shared" si="84"/>
        <v>0</v>
      </c>
      <c r="V347" s="84">
        <f t="shared" si="84"/>
        <v>0</v>
      </c>
      <c r="W347" s="84">
        <f t="shared" si="84"/>
        <v>0</v>
      </c>
      <c r="X347" s="84">
        <f t="shared" si="84"/>
        <v>0</v>
      </c>
      <c r="Y347" s="84">
        <f t="shared" si="84"/>
        <v>0</v>
      </c>
      <c r="Z347" s="84">
        <f t="shared" si="84"/>
        <v>0</v>
      </c>
      <c r="AA347" s="84">
        <f t="shared" si="84"/>
        <v>0</v>
      </c>
      <c r="AB347" s="84">
        <f t="shared" si="84"/>
        <v>0</v>
      </c>
      <c r="AC347" s="84">
        <f t="shared" si="84"/>
        <v>0</v>
      </c>
      <c r="AD347" s="84">
        <f t="shared" si="84"/>
        <v>0</v>
      </c>
      <c r="AE347" s="84">
        <f t="shared" si="84"/>
        <v>0</v>
      </c>
      <c r="AF347" s="84">
        <f t="shared" si="84"/>
        <v>0</v>
      </c>
      <c r="AG347" s="84">
        <f t="shared" si="84"/>
        <v>0</v>
      </c>
      <c r="AH347" s="84">
        <f t="shared" si="84"/>
        <v>0</v>
      </c>
      <c r="AI347" s="84">
        <f t="shared" si="84"/>
        <v>0</v>
      </c>
      <c r="AJ347" s="84">
        <f t="shared" si="84"/>
        <v>0</v>
      </c>
      <c r="AK347" s="84">
        <f t="shared" si="84"/>
        <v>0</v>
      </c>
      <c r="AL347" s="84">
        <f t="shared" si="84"/>
        <v>0</v>
      </c>
      <c r="AM347" s="84">
        <f t="shared" si="84"/>
        <v>0</v>
      </c>
      <c r="AN347" s="84">
        <f t="shared" si="84"/>
        <v>0</v>
      </c>
      <c r="AO347" s="84">
        <f t="shared" si="84"/>
        <v>0</v>
      </c>
      <c r="AP347" s="84">
        <f t="shared" si="84"/>
        <v>0</v>
      </c>
      <c r="AQ347" s="84">
        <f t="shared" si="80"/>
        <v>0</v>
      </c>
      <c r="AR347" s="84">
        <f t="shared" si="84"/>
        <v>0</v>
      </c>
      <c r="AS347" s="5"/>
      <c r="AT347" s="84">
        <f t="shared" si="81"/>
        <v>0</v>
      </c>
      <c r="AU347" s="84">
        <f t="shared" si="81"/>
        <v>0</v>
      </c>
      <c r="AV347" s="84">
        <f t="shared" si="81"/>
        <v>0</v>
      </c>
      <c r="AW347" s="84">
        <f t="shared" si="81"/>
        <v>0</v>
      </c>
      <c r="AX347" s="84">
        <f t="shared" si="81"/>
        <v>0</v>
      </c>
      <c r="AY347" s="84">
        <f t="shared" si="81"/>
        <v>0</v>
      </c>
      <c r="AZ347" s="84">
        <f t="shared" si="81"/>
        <v>0</v>
      </c>
      <c r="BA347" s="84">
        <f t="shared" si="81"/>
        <v>0</v>
      </c>
      <c r="BB347" s="84">
        <f t="shared" si="81"/>
        <v>0</v>
      </c>
      <c r="BC347" s="84">
        <f t="shared" si="81"/>
        <v>0</v>
      </c>
      <c r="BD347" s="5"/>
      <c r="BE347" s="5"/>
      <c r="BF347" s="5"/>
      <c r="BG347" s="5"/>
      <c r="BH347" s="5"/>
      <c r="BI347" s="5"/>
      <c r="BJ347" s="5"/>
    </row>
    <row r="348" spans="2:62" hidden="1">
      <c r="B348">
        <f t="shared" si="77"/>
        <v>325</v>
      </c>
      <c r="C348" t="str">
        <f t="shared" si="77"/>
        <v>PLANTACIÓ</v>
      </c>
      <c r="D348" t="str">
        <f t="shared" si="77"/>
        <v>Preparació per marcat</v>
      </c>
      <c r="E348" s="82">
        <f t="shared" si="77"/>
        <v>2500</v>
      </c>
      <c r="F348" s="84">
        <f t="shared" si="84"/>
        <v>0</v>
      </c>
      <c r="G348" s="84">
        <f t="shared" si="84"/>
        <v>0</v>
      </c>
      <c r="H348" s="84">
        <f t="shared" si="84"/>
        <v>0</v>
      </c>
      <c r="I348" s="84">
        <f t="shared" si="84"/>
        <v>0</v>
      </c>
      <c r="J348" s="84">
        <f t="shared" si="84"/>
        <v>0</v>
      </c>
      <c r="K348" s="84">
        <f t="shared" si="84"/>
        <v>0</v>
      </c>
      <c r="L348" s="84">
        <f t="shared" si="84"/>
        <v>0</v>
      </c>
      <c r="M348" s="84">
        <f t="shared" si="84"/>
        <v>0</v>
      </c>
      <c r="N348" s="84">
        <f t="shared" si="84"/>
        <v>0</v>
      </c>
      <c r="O348" s="84">
        <f t="shared" si="84"/>
        <v>0</v>
      </c>
      <c r="P348" s="84">
        <f t="shared" si="84"/>
        <v>0</v>
      </c>
      <c r="Q348" s="84">
        <f t="shared" si="84"/>
        <v>0</v>
      </c>
      <c r="R348" s="84">
        <f t="shared" si="84"/>
        <v>0</v>
      </c>
      <c r="S348" s="84">
        <f t="shared" si="84"/>
        <v>0</v>
      </c>
      <c r="T348" s="84">
        <f t="shared" si="84"/>
        <v>0</v>
      </c>
      <c r="U348" s="84">
        <f t="shared" si="84"/>
        <v>0</v>
      </c>
      <c r="V348" s="84">
        <f t="shared" si="84"/>
        <v>0</v>
      </c>
      <c r="W348" s="84">
        <f t="shared" si="84"/>
        <v>0</v>
      </c>
      <c r="X348" s="84">
        <f t="shared" si="84"/>
        <v>0</v>
      </c>
      <c r="Y348" s="84">
        <f t="shared" si="84"/>
        <v>0</v>
      </c>
      <c r="Z348" s="84">
        <f t="shared" si="84"/>
        <v>0</v>
      </c>
      <c r="AA348" s="84">
        <f t="shared" si="84"/>
        <v>0</v>
      </c>
      <c r="AB348" s="84">
        <f t="shared" si="84"/>
        <v>0</v>
      </c>
      <c r="AC348" s="84">
        <f t="shared" si="84"/>
        <v>0</v>
      </c>
      <c r="AD348" s="84">
        <f t="shared" si="84"/>
        <v>0</v>
      </c>
      <c r="AE348" s="84">
        <f t="shared" si="84"/>
        <v>0</v>
      </c>
      <c r="AF348" s="84">
        <f t="shared" si="84"/>
        <v>0</v>
      </c>
      <c r="AG348" s="84">
        <f t="shared" si="84"/>
        <v>0</v>
      </c>
      <c r="AH348" s="84">
        <f t="shared" si="84"/>
        <v>0</v>
      </c>
      <c r="AI348" s="84">
        <f t="shared" si="84"/>
        <v>0</v>
      </c>
      <c r="AJ348" s="84">
        <f t="shared" si="84"/>
        <v>0</v>
      </c>
      <c r="AK348" s="84">
        <f t="shared" si="84"/>
        <v>0</v>
      </c>
      <c r="AL348" s="84">
        <f t="shared" si="84"/>
        <v>0</v>
      </c>
      <c r="AM348" s="84">
        <f t="shared" si="84"/>
        <v>0</v>
      </c>
      <c r="AN348" s="84">
        <f t="shared" si="84"/>
        <v>0</v>
      </c>
      <c r="AO348" s="84">
        <f t="shared" si="84"/>
        <v>0</v>
      </c>
      <c r="AP348" s="84">
        <f t="shared" si="84"/>
        <v>0</v>
      </c>
      <c r="AQ348" s="84">
        <f t="shared" si="80"/>
        <v>0</v>
      </c>
      <c r="AR348" s="84">
        <f t="shared" si="84"/>
        <v>0</v>
      </c>
      <c r="AS348" s="5"/>
      <c r="AT348" s="84">
        <f t="shared" si="81"/>
        <v>0</v>
      </c>
      <c r="AU348" s="84">
        <f t="shared" si="81"/>
        <v>0</v>
      </c>
      <c r="AV348" s="84">
        <f t="shared" si="81"/>
        <v>0</v>
      </c>
      <c r="AW348" s="84">
        <f t="shared" si="81"/>
        <v>0</v>
      </c>
      <c r="AX348" s="84">
        <f t="shared" si="81"/>
        <v>0</v>
      </c>
      <c r="AY348" s="84">
        <f t="shared" si="81"/>
        <v>0</v>
      </c>
      <c r="AZ348" s="84">
        <f t="shared" si="81"/>
        <v>0</v>
      </c>
      <c r="BA348" s="84">
        <f t="shared" si="81"/>
        <v>0</v>
      </c>
      <c r="BB348" s="84">
        <f t="shared" si="81"/>
        <v>0</v>
      </c>
      <c r="BC348" s="84">
        <f t="shared" si="81"/>
        <v>0</v>
      </c>
      <c r="BD348" s="5"/>
      <c r="BE348" s="5"/>
      <c r="BF348" s="5"/>
      <c r="BG348" s="5"/>
      <c r="BH348" s="5"/>
      <c r="BI348" s="5"/>
      <c r="BJ348" s="5"/>
    </row>
    <row r="349" spans="2:62" hidden="1">
      <c r="B349">
        <f t="shared" si="77"/>
        <v>335</v>
      </c>
      <c r="C349" t="str">
        <f t="shared" si="77"/>
        <v>PLANTACIÓ</v>
      </c>
      <c r="D349" t="str">
        <f t="shared" si="77"/>
        <v>Preparació per plantació manual col o bròcoli</v>
      </c>
      <c r="E349" s="82">
        <f t="shared" si="77"/>
        <v>2500</v>
      </c>
      <c r="F349" s="84">
        <f t="shared" si="84"/>
        <v>0</v>
      </c>
      <c r="G349" s="84">
        <f t="shared" si="84"/>
        <v>0</v>
      </c>
      <c r="H349" s="84">
        <f t="shared" si="84"/>
        <v>0</v>
      </c>
      <c r="I349" s="84">
        <f t="shared" si="84"/>
        <v>0</v>
      </c>
      <c r="J349" s="84">
        <f t="shared" si="84"/>
        <v>0</v>
      </c>
      <c r="K349" s="84">
        <f t="shared" si="84"/>
        <v>0</v>
      </c>
      <c r="L349" s="84">
        <f t="shared" si="84"/>
        <v>0</v>
      </c>
      <c r="M349" s="84">
        <f t="shared" si="84"/>
        <v>0</v>
      </c>
      <c r="N349" s="84">
        <f t="shared" si="84"/>
        <v>0</v>
      </c>
      <c r="O349" s="84">
        <f t="shared" si="84"/>
        <v>0</v>
      </c>
      <c r="P349" s="84">
        <f t="shared" si="84"/>
        <v>0</v>
      </c>
      <c r="Q349" s="84">
        <f t="shared" si="84"/>
        <v>0</v>
      </c>
      <c r="R349" s="84">
        <f t="shared" si="84"/>
        <v>0</v>
      </c>
      <c r="S349" s="84">
        <f t="shared" si="84"/>
        <v>0</v>
      </c>
      <c r="T349" s="84">
        <f t="shared" si="84"/>
        <v>0</v>
      </c>
      <c r="U349" s="84">
        <f t="shared" si="84"/>
        <v>0</v>
      </c>
      <c r="V349" s="84">
        <f t="shared" si="84"/>
        <v>0</v>
      </c>
      <c r="W349" s="84">
        <f t="shared" si="84"/>
        <v>0</v>
      </c>
      <c r="X349" s="84">
        <f t="shared" si="84"/>
        <v>0</v>
      </c>
      <c r="Y349" s="84">
        <f t="shared" si="84"/>
        <v>0</v>
      </c>
      <c r="Z349" s="84">
        <f t="shared" si="84"/>
        <v>0</v>
      </c>
      <c r="AA349" s="84">
        <f t="shared" si="84"/>
        <v>0</v>
      </c>
      <c r="AB349" s="84">
        <f t="shared" si="84"/>
        <v>0</v>
      </c>
      <c r="AC349" s="84">
        <f t="shared" si="84"/>
        <v>0</v>
      </c>
      <c r="AD349" s="84">
        <f t="shared" si="84"/>
        <v>0</v>
      </c>
      <c r="AE349" s="84">
        <f t="shared" si="84"/>
        <v>0</v>
      </c>
      <c r="AF349" s="84">
        <f t="shared" si="84"/>
        <v>0</v>
      </c>
      <c r="AG349" s="84">
        <f t="shared" si="84"/>
        <v>0</v>
      </c>
      <c r="AH349" s="84">
        <f t="shared" si="84"/>
        <v>0</v>
      </c>
      <c r="AI349" s="84">
        <f t="shared" si="84"/>
        <v>0</v>
      </c>
      <c r="AJ349" s="84">
        <f t="shared" si="84"/>
        <v>0</v>
      </c>
      <c r="AK349" s="84">
        <f t="shared" si="84"/>
        <v>0</v>
      </c>
      <c r="AL349" s="84">
        <f t="shared" si="84"/>
        <v>0</v>
      </c>
      <c r="AM349" s="84">
        <f t="shared" si="84"/>
        <v>0</v>
      </c>
      <c r="AN349" s="84">
        <f t="shared" si="84"/>
        <v>0</v>
      </c>
      <c r="AO349" s="84">
        <f t="shared" si="84"/>
        <v>0</v>
      </c>
      <c r="AP349" s="84">
        <f t="shared" si="84"/>
        <v>0</v>
      </c>
      <c r="AQ349" s="84">
        <f t="shared" si="80"/>
        <v>0</v>
      </c>
      <c r="AR349" s="84">
        <f t="shared" si="84"/>
        <v>0</v>
      </c>
      <c r="AS349" s="5"/>
      <c r="AT349" s="84">
        <f t="shared" si="81"/>
        <v>0</v>
      </c>
      <c r="AU349" s="84">
        <f t="shared" si="81"/>
        <v>0</v>
      </c>
      <c r="AV349" s="84">
        <f t="shared" si="81"/>
        <v>0</v>
      </c>
      <c r="AW349" s="84">
        <f t="shared" si="81"/>
        <v>0</v>
      </c>
      <c r="AX349" s="84">
        <f t="shared" si="81"/>
        <v>0</v>
      </c>
      <c r="AY349" s="84">
        <f t="shared" si="81"/>
        <v>0</v>
      </c>
      <c r="AZ349" s="84">
        <f t="shared" si="81"/>
        <v>0</v>
      </c>
      <c r="BA349" s="84">
        <f t="shared" si="81"/>
        <v>0</v>
      </c>
      <c r="BB349" s="84">
        <f t="shared" si="81"/>
        <v>0</v>
      </c>
      <c r="BC349" s="84">
        <f t="shared" si="81"/>
        <v>0</v>
      </c>
      <c r="BD349" s="5"/>
      <c r="BE349" s="5"/>
      <c r="BF349" s="5"/>
      <c r="BG349" s="5"/>
      <c r="BH349" s="5"/>
      <c r="BI349" s="5"/>
      <c r="BJ349" s="5"/>
    </row>
    <row r="350" spans="2:62" hidden="1">
      <c r="B350">
        <f t="shared" si="77"/>
        <v>345</v>
      </c>
      <c r="C350" t="str">
        <f t="shared" si="77"/>
        <v>PLANTACIÓ</v>
      </c>
      <c r="D350" t="str">
        <f t="shared" si="77"/>
        <v>Preparació per plantació manual calçots</v>
      </c>
      <c r="E350" s="82">
        <f t="shared" si="77"/>
        <v>2500</v>
      </c>
      <c r="F350" s="84">
        <f t="shared" si="84"/>
        <v>0</v>
      </c>
      <c r="G350" s="84">
        <f t="shared" si="84"/>
        <v>0</v>
      </c>
      <c r="H350" s="84">
        <f t="shared" si="84"/>
        <v>0</v>
      </c>
      <c r="I350" s="84">
        <f t="shared" si="84"/>
        <v>0</v>
      </c>
      <c r="J350" s="84">
        <f t="shared" si="84"/>
        <v>0</v>
      </c>
      <c r="K350" s="84">
        <f t="shared" si="84"/>
        <v>0</v>
      </c>
      <c r="L350" s="84">
        <f t="shared" si="84"/>
        <v>0</v>
      </c>
      <c r="M350" s="84">
        <f t="shared" si="84"/>
        <v>0</v>
      </c>
      <c r="N350" s="84">
        <f t="shared" si="84"/>
        <v>0</v>
      </c>
      <c r="O350" s="84">
        <f t="shared" si="84"/>
        <v>0</v>
      </c>
      <c r="P350" s="84">
        <f t="shared" si="84"/>
        <v>0</v>
      </c>
      <c r="Q350" s="84">
        <f t="shared" si="84"/>
        <v>0</v>
      </c>
      <c r="R350" s="84">
        <f t="shared" si="84"/>
        <v>0</v>
      </c>
      <c r="S350" s="84">
        <f t="shared" si="84"/>
        <v>0</v>
      </c>
      <c r="T350" s="84">
        <f t="shared" si="84"/>
        <v>0</v>
      </c>
      <c r="U350" s="84">
        <f t="shared" si="84"/>
        <v>0</v>
      </c>
      <c r="V350" s="84">
        <f t="shared" si="84"/>
        <v>0</v>
      </c>
      <c r="W350" s="84">
        <f t="shared" si="84"/>
        <v>0</v>
      </c>
      <c r="X350" s="84">
        <f t="shared" si="84"/>
        <v>0</v>
      </c>
      <c r="Y350" s="84">
        <f t="shared" si="84"/>
        <v>0</v>
      </c>
      <c r="Z350" s="84">
        <f t="shared" si="84"/>
        <v>0</v>
      </c>
      <c r="AA350" s="84">
        <f t="shared" si="84"/>
        <v>0</v>
      </c>
      <c r="AB350" s="84">
        <f t="shared" si="84"/>
        <v>0</v>
      </c>
      <c r="AC350" s="84">
        <f t="shared" si="84"/>
        <v>0</v>
      </c>
      <c r="AD350" s="84">
        <f t="shared" si="84"/>
        <v>0</v>
      </c>
      <c r="AE350" s="84">
        <f t="shared" si="84"/>
        <v>0</v>
      </c>
      <c r="AF350" s="84">
        <f t="shared" si="84"/>
        <v>0</v>
      </c>
      <c r="AG350" s="84">
        <f t="shared" si="84"/>
        <v>0</v>
      </c>
      <c r="AH350" s="84">
        <f t="shared" si="84"/>
        <v>0</v>
      </c>
      <c r="AI350" s="84">
        <f t="shared" si="84"/>
        <v>0</v>
      </c>
      <c r="AJ350" s="84">
        <f t="shared" si="84"/>
        <v>0</v>
      </c>
      <c r="AK350" s="84">
        <f t="shared" si="84"/>
        <v>0</v>
      </c>
      <c r="AL350" s="84">
        <f t="shared" si="84"/>
        <v>0</v>
      </c>
      <c r="AM350" s="84">
        <f t="shared" si="84"/>
        <v>0</v>
      </c>
      <c r="AN350" s="84">
        <f t="shared" si="84"/>
        <v>0</v>
      </c>
      <c r="AO350" s="84">
        <f t="shared" si="84"/>
        <v>0</v>
      </c>
      <c r="AP350" s="84">
        <f t="shared" si="84"/>
        <v>0</v>
      </c>
      <c r="AQ350" s="84">
        <f t="shared" si="80"/>
        <v>0</v>
      </c>
      <c r="AR350" s="84">
        <f t="shared" si="84"/>
        <v>0</v>
      </c>
      <c r="AS350" s="5"/>
      <c r="AT350" s="84">
        <f t="shared" si="81"/>
        <v>0</v>
      </c>
      <c r="AU350" s="84">
        <f t="shared" si="81"/>
        <v>0</v>
      </c>
      <c r="AV350" s="84">
        <f t="shared" si="81"/>
        <v>0</v>
      </c>
      <c r="AW350" s="84">
        <f t="shared" si="81"/>
        <v>0</v>
      </c>
      <c r="AX350" s="84">
        <f t="shared" si="81"/>
        <v>0</v>
      </c>
      <c r="AY350" s="84">
        <f t="shared" si="81"/>
        <v>0</v>
      </c>
      <c r="AZ350" s="84">
        <f t="shared" si="81"/>
        <v>0</v>
      </c>
      <c r="BA350" s="84">
        <f t="shared" si="81"/>
        <v>0</v>
      </c>
      <c r="BB350" s="84">
        <f t="shared" si="81"/>
        <v>0</v>
      </c>
      <c r="BC350" s="84">
        <f t="shared" si="81"/>
        <v>0</v>
      </c>
      <c r="BD350" s="5"/>
      <c r="BE350" s="5"/>
      <c r="BF350" s="5"/>
      <c r="BG350" s="5"/>
      <c r="BH350" s="5"/>
      <c r="BI350" s="5"/>
      <c r="BJ350" s="5"/>
    </row>
    <row r="351" spans="2:62" hidden="1">
      <c r="B351">
        <f t="shared" ref="B351:E366" si="85">+B116</f>
        <v>355</v>
      </c>
      <c r="C351" t="str">
        <f t="shared" si="85"/>
        <v>PLANTACIÓ</v>
      </c>
      <c r="D351" t="str">
        <f t="shared" si="85"/>
        <v>Preparació per plantació manual enciam</v>
      </c>
      <c r="E351" s="82">
        <f t="shared" si="85"/>
        <v>2500</v>
      </c>
      <c r="F351" s="84">
        <f t="shared" si="84"/>
        <v>0</v>
      </c>
      <c r="G351" s="84">
        <f t="shared" si="84"/>
        <v>0</v>
      </c>
      <c r="H351" s="84">
        <f t="shared" si="84"/>
        <v>0</v>
      </c>
      <c r="I351" s="84">
        <f t="shared" si="84"/>
        <v>0</v>
      </c>
      <c r="J351" s="84">
        <f t="shared" si="84"/>
        <v>0</v>
      </c>
      <c r="K351" s="84">
        <f t="shared" si="84"/>
        <v>0</v>
      </c>
      <c r="L351" s="84">
        <f t="shared" si="84"/>
        <v>0</v>
      </c>
      <c r="M351" s="84">
        <f t="shared" si="84"/>
        <v>0</v>
      </c>
      <c r="N351" s="84">
        <f t="shared" si="84"/>
        <v>0</v>
      </c>
      <c r="O351" s="84">
        <f t="shared" si="84"/>
        <v>0</v>
      </c>
      <c r="P351" s="84">
        <f t="shared" si="84"/>
        <v>0</v>
      </c>
      <c r="Q351" s="84">
        <f t="shared" si="84"/>
        <v>0</v>
      </c>
      <c r="R351" s="84">
        <f t="shared" si="84"/>
        <v>0</v>
      </c>
      <c r="S351" s="84">
        <f t="shared" si="84"/>
        <v>0</v>
      </c>
      <c r="T351" s="84">
        <f t="shared" si="84"/>
        <v>0</v>
      </c>
      <c r="U351" s="84">
        <f t="shared" si="84"/>
        <v>0</v>
      </c>
      <c r="V351" s="84">
        <f t="shared" si="84"/>
        <v>0</v>
      </c>
      <c r="W351" s="84">
        <f t="shared" si="84"/>
        <v>0</v>
      </c>
      <c r="X351" s="84">
        <f t="shared" si="84"/>
        <v>0</v>
      </c>
      <c r="Y351" s="84">
        <f t="shared" si="84"/>
        <v>0</v>
      </c>
      <c r="Z351" s="84">
        <f t="shared" si="84"/>
        <v>0</v>
      </c>
      <c r="AA351" s="84">
        <f t="shared" si="84"/>
        <v>0</v>
      </c>
      <c r="AB351" s="84">
        <f t="shared" si="84"/>
        <v>0</v>
      </c>
      <c r="AC351" s="84">
        <f t="shared" si="84"/>
        <v>0</v>
      </c>
      <c r="AD351" s="84">
        <f t="shared" si="84"/>
        <v>0</v>
      </c>
      <c r="AE351" s="84">
        <f t="shared" si="84"/>
        <v>0</v>
      </c>
      <c r="AF351" s="84">
        <f t="shared" si="84"/>
        <v>0</v>
      </c>
      <c r="AG351" s="84">
        <f t="shared" ref="AG351:AR351" si="86">IF($E$4&lt;$E351,$E$4/$E351*AG116,AG116)</f>
        <v>0</v>
      </c>
      <c r="AH351" s="84">
        <f t="shared" si="86"/>
        <v>0</v>
      </c>
      <c r="AI351" s="84">
        <f t="shared" si="86"/>
        <v>0</v>
      </c>
      <c r="AJ351" s="84">
        <f t="shared" si="86"/>
        <v>0</v>
      </c>
      <c r="AK351" s="84">
        <f t="shared" si="86"/>
        <v>0</v>
      </c>
      <c r="AL351" s="84">
        <f t="shared" si="86"/>
        <v>0</v>
      </c>
      <c r="AM351" s="84">
        <f t="shared" si="86"/>
        <v>0</v>
      </c>
      <c r="AN351" s="84">
        <f t="shared" si="86"/>
        <v>0</v>
      </c>
      <c r="AO351" s="84">
        <f t="shared" si="86"/>
        <v>0</v>
      </c>
      <c r="AP351" s="84">
        <f t="shared" si="86"/>
        <v>0</v>
      </c>
      <c r="AQ351" s="84">
        <f t="shared" si="80"/>
        <v>0</v>
      </c>
      <c r="AR351" s="84">
        <f t="shared" si="86"/>
        <v>0</v>
      </c>
      <c r="AS351" s="5"/>
      <c r="AT351" s="84">
        <f t="shared" si="81"/>
        <v>0</v>
      </c>
      <c r="AU351" s="84">
        <f t="shared" si="81"/>
        <v>0</v>
      </c>
      <c r="AV351" s="84">
        <f t="shared" si="81"/>
        <v>0</v>
      </c>
      <c r="AW351" s="84">
        <f t="shared" si="81"/>
        <v>0</v>
      </c>
      <c r="AX351" s="84">
        <f t="shared" si="81"/>
        <v>0</v>
      </c>
      <c r="AY351" s="84">
        <f t="shared" si="81"/>
        <v>0</v>
      </c>
      <c r="AZ351" s="84">
        <f t="shared" si="81"/>
        <v>0</v>
      </c>
      <c r="BA351" s="84">
        <f t="shared" si="81"/>
        <v>0</v>
      </c>
      <c r="BB351" s="84">
        <f t="shared" si="81"/>
        <v>0</v>
      </c>
      <c r="BC351" s="84">
        <f t="shared" si="81"/>
        <v>0</v>
      </c>
      <c r="BD351" s="5"/>
      <c r="BE351" s="5"/>
      <c r="BF351" s="5"/>
      <c r="BG351" s="5"/>
      <c r="BH351" s="5"/>
      <c r="BI351" s="5"/>
      <c r="BJ351" s="5"/>
    </row>
    <row r="352" spans="2:62" hidden="1">
      <c r="B352">
        <f t="shared" si="85"/>
        <v>365</v>
      </c>
      <c r="C352" t="str">
        <f t="shared" si="85"/>
        <v>PLANTACIÓ</v>
      </c>
      <c r="D352" t="str">
        <f t="shared" si="85"/>
        <v>Preparació per plantació manual bleda</v>
      </c>
      <c r="E352" s="82">
        <f t="shared" si="85"/>
        <v>2500</v>
      </c>
      <c r="F352" s="84">
        <f t="shared" ref="F352:AR358" si="87">IF($E$4&lt;$E352,$E$4/$E352*F117,F117)</f>
        <v>0</v>
      </c>
      <c r="G352" s="84">
        <f t="shared" si="87"/>
        <v>0</v>
      </c>
      <c r="H352" s="84">
        <f t="shared" si="87"/>
        <v>0</v>
      </c>
      <c r="I352" s="84">
        <f t="shared" si="87"/>
        <v>0</v>
      </c>
      <c r="J352" s="84">
        <f t="shared" si="87"/>
        <v>0</v>
      </c>
      <c r="K352" s="84">
        <f t="shared" si="87"/>
        <v>0</v>
      </c>
      <c r="L352" s="84">
        <f t="shared" si="87"/>
        <v>0</v>
      </c>
      <c r="M352" s="84">
        <f t="shared" si="87"/>
        <v>0</v>
      </c>
      <c r="N352" s="84">
        <f t="shared" si="87"/>
        <v>0</v>
      </c>
      <c r="O352" s="84">
        <f t="shared" si="87"/>
        <v>0</v>
      </c>
      <c r="P352" s="84">
        <f t="shared" si="87"/>
        <v>0</v>
      </c>
      <c r="Q352" s="84">
        <f t="shared" si="87"/>
        <v>0</v>
      </c>
      <c r="R352" s="84">
        <f t="shared" si="87"/>
        <v>0</v>
      </c>
      <c r="S352" s="84">
        <f t="shared" si="87"/>
        <v>0</v>
      </c>
      <c r="T352" s="84">
        <f t="shared" si="87"/>
        <v>0</v>
      </c>
      <c r="U352" s="84">
        <f t="shared" si="87"/>
        <v>0</v>
      </c>
      <c r="V352" s="84">
        <f t="shared" si="87"/>
        <v>0</v>
      </c>
      <c r="W352" s="84">
        <f t="shared" si="87"/>
        <v>0</v>
      </c>
      <c r="X352" s="84">
        <f t="shared" si="87"/>
        <v>0</v>
      </c>
      <c r="Y352" s="84">
        <f t="shared" si="87"/>
        <v>0</v>
      </c>
      <c r="Z352" s="84">
        <f t="shared" si="87"/>
        <v>0</v>
      </c>
      <c r="AA352" s="84">
        <f t="shared" si="87"/>
        <v>0</v>
      </c>
      <c r="AB352" s="84">
        <f t="shared" si="87"/>
        <v>0</v>
      </c>
      <c r="AC352" s="84">
        <f t="shared" si="87"/>
        <v>0</v>
      </c>
      <c r="AD352" s="84">
        <f t="shared" si="87"/>
        <v>0</v>
      </c>
      <c r="AE352" s="84">
        <f t="shared" si="87"/>
        <v>0</v>
      </c>
      <c r="AF352" s="84">
        <f t="shared" si="87"/>
        <v>0</v>
      </c>
      <c r="AG352" s="84">
        <f t="shared" si="87"/>
        <v>0</v>
      </c>
      <c r="AH352" s="84">
        <f t="shared" si="87"/>
        <v>0</v>
      </c>
      <c r="AI352" s="84">
        <f t="shared" si="87"/>
        <v>0</v>
      </c>
      <c r="AJ352" s="84">
        <f t="shared" si="87"/>
        <v>0</v>
      </c>
      <c r="AK352" s="84">
        <f t="shared" si="87"/>
        <v>0</v>
      </c>
      <c r="AL352" s="84">
        <f t="shared" si="87"/>
        <v>0</v>
      </c>
      <c r="AM352" s="84">
        <f t="shared" si="87"/>
        <v>0</v>
      </c>
      <c r="AN352" s="84">
        <f t="shared" si="87"/>
        <v>0</v>
      </c>
      <c r="AO352" s="84">
        <f t="shared" si="87"/>
        <v>0</v>
      </c>
      <c r="AP352" s="84">
        <f t="shared" si="87"/>
        <v>0</v>
      </c>
      <c r="AQ352" s="84">
        <f t="shared" si="80"/>
        <v>0</v>
      </c>
      <c r="AR352" s="84">
        <f t="shared" si="87"/>
        <v>0</v>
      </c>
      <c r="AS352" s="5"/>
      <c r="AT352" s="84">
        <f t="shared" si="81"/>
        <v>0</v>
      </c>
      <c r="AU352" s="84">
        <f t="shared" si="81"/>
        <v>0</v>
      </c>
      <c r="AV352" s="84">
        <f t="shared" si="81"/>
        <v>0</v>
      </c>
      <c r="AW352" s="84">
        <f t="shared" si="81"/>
        <v>0</v>
      </c>
      <c r="AX352" s="84">
        <f t="shared" si="81"/>
        <v>0</v>
      </c>
      <c r="AY352" s="84">
        <f t="shared" si="81"/>
        <v>0</v>
      </c>
      <c r="AZ352" s="84">
        <f t="shared" si="81"/>
        <v>0</v>
      </c>
      <c r="BA352" s="84">
        <f t="shared" si="81"/>
        <v>0</v>
      </c>
      <c r="BB352" s="84">
        <f t="shared" si="81"/>
        <v>0</v>
      </c>
      <c r="BC352" s="84">
        <f t="shared" si="81"/>
        <v>0</v>
      </c>
      <c r="BD352" s="5"/>
      <c r="BE352" s="5"/>
      <c r="BF352" s="5"/>
      <c r="BG352" s="5"/>
      <c r="BH352" s="5"/>
      <c r="BI352" s="5"/>
      <c r="BJ352" s="5"/>
    </row>
    <row r="353" spans="2:62" hidden="1">
      <c r="B353">
        <f t="shared" si="85"/>
        <v>375</v>
      </c>
      <c r="C353" t="str">
        <f t="shared" si="85"/>
        <v>PLANTACIÓ</v>
      </c>
      <c r="D353" t="str">
        <f t="shared" si="85"/>
        <v>Preparació per plantació manual tomàquet</v>
      </c>
      <c r="E353" s="82">
        <f t="shared" si="85"/>
        <v>2500</v>
      </c>
      <c r="F353" s="84">
        <f t="shared" si="87"/>
        <v>0</v>
      </c>
      <c r="G353" s="84">
        <f t="shared" si="87"/>
        <v>0</v>
      </c>
      <c r="H353" s="84">
        <f t="shared" si="87"/>
        <v>0</v>
      </c>
      <c r="I353" s="84">
        <f t="shared" si="87"/>
        <v>0</v>
      </c>
      <c r="J353" s="84">
        <f t="shared" si="87"/>
        <v>0</v>
      </c>
      <c r="K353" s="84">
        <f t="shared" si="87"/>
        <v>0</v>
      </c>
      <c r="L353" s="84">
        <f t="shared" si="87"/>
        <v>0</v>
      </c>
      <c r="M353" s="84">
        <f t="shared" si="87"/>
        <v>0</v>
      </c>
      <c r="N353" s="84">
        <f t="shared" si="87"/>
        <v>0</v>
      </c>
      <c r="O353" s="84">
        <f t="shared" si="87"/>
        <v>0</v>
      </c>
      <c r="P353" s="84">
        <f t="shared" si="87"/>
        <v>0</v>
      </c>
      <c r="Q353" s="84">
        <f t="shared" si="87"/>
        <v>0</v>
      </c>
      <c r="R353" s="84">
        <f t="shared" si="87"/>
        <v>0</v>
      </c>
      <c r="S353" s="84">
        <f t="shared" si="87"/>
        <v>0</v>
      </c>
      <c r="T353" s="84">
        <f t="shared" si="87"/>
        <v>0</v>
      </c>
      <c r="U353" s="84">
        <f t="shared" si="87"/>
        <v>0</v>
      </c>
      <c r="V353" s="84">
        <f t="shared" si="87"/>
        <v>0</v>
      </c>
      <c r="W353" s="84">
        <f t="shared" si="87"/>
        <v>0</v>
      </c>
      <c r="X353" s="84">
        <f t="shared" si="87"/>
        <v>0</v>
      </c>
      <c r="Y353" s="84">
        <f t="shared" si="87"/>
        <v>0</v>
      </c>
      <c r="Z353" s="84">
        <f t="shared" si="87"/>
        <v>0</v>
      </c>
      <c r="AA353" s="84">
        <f t="shared" si="87"/>
        <v>0</v>
      </c>
      <c r="AB353" s="84">
        <f t="shared" si="87"/>
        <v>0</v>
      </c>
      <c r="AC353" s="84">
        <f t="shared" si="87"/>
        <v>0</v>
      </c>
      <c r="AD353" s="84">
        <f t="shared" si="87"/>
        <v>0</v>
      </c>
      <c r="AE353" s="84">
        <f t="shared" si="87"/>
        <v>0</v>
      </c>
      <c r="AF353" s="84">
        <f t="shared" si="87"/>
        <v>0</v>
      </c>
      <c r="AG353" s="84">
        <f t="shared" si="87"/>
        <v>0</v>
      </c>
      <c r="AH353" s="84">
        <f t="shared" si="87"/>
        <v>0</v>
      </c>
      <c r="AI353" s="84">
        <f t="shared" si="87"/>
        <v>0</v>
      </c>
      <c r="AJ353" s="84">
        <f t="shared" si="87"/>
        <v>0</v>
      </c>
      <c r="AK353" s="84">
        <f t="shared" si="87"/>
        <v>0</v>
      </c>
      <c r="AL353" s="84">
        <f t="shared" si="87"/>
        <v>0</v>
      </c>
      <c r="AM353" s="84">
        <f t="shared" si="87"/>
        <v>0</v>
      </c>
      <c r="AN353" s="84">
        <f t="shared" si="87"/>
        <v>0</v>
      </c>
      <c r="AO353" s="84">
        <f t="shared" si="87"/>
        <v>0</v>
      </c>
      <c r="AP353" s="84">
        <f t="shared" si="87"/>
        <v>0</v>
      </c>
      <c r="AQ353" s="84">
        <f t="shared" si="87"/>
        <v>0</v>
      </c>
      <c r="AR353" s="84">
        <f t="shared" si="87"/>
        <v>0</v>
      </c>
      <c r="AS353" s="5"/>
      <c r="AT353" s="84">
        <f t="shared" ref="AT353:BC368" si="88">IF($E$4&lt;$E353,$E$4/$E353*AT118,AT118)</f>
        <v>0</v>
      </c>
      <c r="AU353" s="84">
        <f t="shared" si="88"/>
        <v>0</v>
      </c>
      <c r="AV353" s="84">
        <f t="shared" si="88"/>
        <v>0</v>
      </c>
      <c r="AW353" s="84">
        <f t="shared" si="88"/>
        <v>0</v>
      </c>
      <c r="AX353" s="84">
        <f t="shared" si="88"/>
        <v>0</v>
      </c>
      <c r="AY353" s="84">
        <f t="shared" si="88"/>
        <v>0</v>
      </c>
      <c r="AZ353" s="84">
        <f t="shared" si="88"/>
        <v>0</v>
      </c>
      <c r="BA353" s="84">
        <f t="shared" si="88"/>
        <v>0</v>
      </c>
      <c r="BB353" s="84">
        <f t="shared" si="88"/>
        <v>0</v>
      </c>
      <c r="BC353" s="84">
        <f t="shared" si="88"/>
        <v>0</v>
      </c>
      <c r="BD353" s="5"/>
      <c r="BE353" s="5"/>
      <c r="BF353" s="5"/>
      <c r="BG353" s="5"/>
      <c r="BH353" s="5"/>
      <c r="BI353" s="5"/>
      <c r="BJ353" s="5"/>
    </row>
    <row r="354" spans="2:62" hidden="1">
      <c r="B354">
        <f t="shared" si="85"/>
        <v>385</v>
      </c>
      <c r="C354" t="str">
        <f t="shared" si="85"/>
        <v>PLANTACIÓ</v>
      </c>
      <c r="D354" t="str">
        <f t="shared" si="85"/>
        <v>Preparació per plantació manual carbassa</v>
      </c>
      <c r="E354" s="82">
        <f t="shared" si="85"/>
        <v>2500</v>
      </c>
      <c r="F354" s="84">
        <f t="shared" si="87"/>
        <v>0</v>
      </c>
      <c r="G354" s="84">
        <f t="shared" si="87"/>
        <v>0</v>
      </c>
      <c r="H354" s="84">
        <f t="shared" si="87"/>
        <v>0</v>
      </c>
      <c r="I354" s="84">
        <f t="shared" si="87"/>
        <v>0</v>
      </c>
      <c r="J354" s="84">
        <f t="shared" si="87"/>
        <v>0</v>
      </c>
      <c r="K354" s="84">
        <f t="shared" si="87"/>
        <v>0</v>
      </c>
      <c r="L354" s="84">
        <f t="shared" si="87"/>
        <v>0</v>
      </c>
      <c r="M354" s="84">
        <f t="shared" si="87"/>
        <v>0</v>
      </c>
      <c r="N354" s="84">
        <f t="shared" si="87"/>
        <v>0</v>
      </c>
      <c r="O354" s="84">
        <f t="shared" si="87"/>
        <v>0</v>
      </c>
      <c r="P354" s="84">
        <f t="shared" si="87"/>
        <v>0</v>
      </c>
      <c r="Q354" s="84">
        <f t="shared" si="87"/>
        <v>0</v>
      </c>
      <c r="R354" s="84">
        <f t="shared" si="87"/>
        <v>0</v>
      </c>
      <c r="S354" s="84">
        <f t="shared" si="87"/>
        <v>0</v>
      </c>
      <c r="T354" s="84">
        <f t="shared" si="87"/>
        <v>0</v>
      </c>
      <c r="U354" s="84">
        <f t="shared" si="87"/>
        <v>0</v>
      </c>
      <c r="V354" s="84">
        <f t="shared" si="87"/>
        <v>0</v>
      </c>
      <c r="W354" s="84">
        <f t="shared" si="87"/>
        <v>0</v>
      </c>
      <c r="X354" s="84">
        <f t="shared" si="87"/>
        <v>0</v>
      </c>
      <c r="Y354" s="84">
        <f t="shared" si="87"/>
        <v>0</v>
      </c>
      <c r="Z354" s="84">
        <f t="shared" si="87"/>
        <v>0</v>
      </c>
      <c r="AA354" s="84">
        <f t="shared" si="87"/>
        <v>0</v>
      </c>
      <c r="AB354" s="84">
        <f t="shared" si="87"/>
        <v>0</v>
      </c>
      <c r="AC354" s="84">
        <f t="shared" si="87"/>
        <v>0</v>
      </c>
      <c r="AD354" s="84">
        <f t="shared" si="87"/>
        <v>0</v>
      </c>
      <c r="AE354" s="84">
        <f t="shared" si="87"/>
        <v>0</v>
      </c>
      <c r="AF354" s="84">
        <f t="shared" si="87"/>
        <v>0</v>
      </c>
      <c r="AG354" s="84">
        <f t="shared" si="87"/>
        <v>0</v>
      </c>
      <c r="AH354" s="84">
        <f t="shared" si="87"/>
        <v>0</v>
      </c>
      <c r="AI354" s="84">
        <f t="shared" si="87"/>
        <v>0</v>
      </c>
      <c r="AJ354" s="84">
        <f t="shared" si="87"/>
        <v>0</v>
      </c>
      <c r="AK354" s="84">
        <f t="shared" si="87"/>
        <v>0</v>
      </c>
      <c r="AL354" s="84">
        <f t="shared" si="87"/>
        <v>0</v>
      </c>
      <c r="AM354" s="84">
        <f t="shared" si="87"/>
        <v>0</v>
      </c>
      <c r="AN354" s="84">
        <f t="shared" si="87"/>
        <v>0</v>
      </c>
      <c r="AO354" s="84">
        <f t="shared" si="87"/>
        <v>0</v>
      </c>
      <c r="AP354" s="84">
        <f t="shared" si="87"/>
        <v>0</v>
      </c>
      <c r="AQ354" s="84">
        <f t="shared" si="87"/>
        <v>0</v>
      </c>
      <c r="AR354" s="84">
        <f t="shared" si="87"/>
        <v>0</v>
      </c>
      <c r="AS354" s="5"/>
      <c r="AT354" s="84">
        <f t="shared" si="88"/>
        <v>0</v>
      </c>
      <c r="AU354" s="84">
        <f t="shared" si="88"/>
        <v>0</v>
      </c>
      <c r="AV354" s="84">
        <f t="shared" si="88"/>
        <v>0</v>
      </c>
      <c r="AW354" s="84">
        <f t="shared" si="88"/>
        <v>0</v>
      </c>
      <c r="AX354" s="84">
        <f t="shared" si="88"/>
        <v>0</v>
      </c>
      <c r="AY354" s="84">
        <f t="shared" si="88"/>
        <v>0</v>
      </c>
      <c r="AZ354" s="84">
        <f t="shared" si="88"/>
        <v>0</v>
      </c>
      <c r="BA354" s="84">
        <f t="shared" si="88"/>
        <v>0</v>
      </c>
      <c r="BB354" s="84">
        <f t="shared" si="88"/>
        <v>0</v>
      </c>
      <c r="BC354" s="84">
        <f t="shared" si="88"/>
        <v>0</v>
      </c>
      <c r="BD354" s="5"/>
      <c r="BE354" s="5"/>
      <c r="BF354" s="5"/>
      <c r="BG354" s="5"/>
      <c r="BH354" s="5"/>
      <c r="BI354" s="5"/>
      <c r="BJ354" s="5"/>
    </row>
    <row r="355" spans="2:62" hidden="1">
      <c r="B355">
        <f t="shared" si="85"/>
        <v>395</v>
      </c>
      <c r="C355" t="str">
        <f t="shared" si="85"/>
        <v>PLANTACIÓ</v>
      </c>
      <c r="D355" t="str">
        <f t="shared" si="85"/>
        <v>Preparació per sembra manual carbassa</v>
      </c>
      <c r="E355" s="82">
        <f t="shared" si="85"/>
        <v>2500</v>
      </c>
      <c r="F355" s="84">
        <f t="shared" si="87"/>
        <v>0</v>
      </c>
      <c r="G355" s="84">
        <f t="shared" si="87"/>
        <v>0</v>
      </c>
      <c r="H355" s="84">
        <f t="shared" si="87"/>
        <v>0</v>
      </c>
      <c r="I355" s="84">
        <f t="shared" si="87"/>
        <v>0</v>
      </c>
      <c r="J355" s="84">
        <f t="shared" si="87"/>
        <v>0</v>
      </c>
      <c r="K355" s="84">
        <f t="shared" si="87"/>
        <v>0</v>
      </c>
      <c r="L355" s="84">
        <f t="shared" si="87"/>
        <v>0</v>
      </c>
      <c r="M355" s="84">
        <f t="shared" si="87"/>
        <v>0</v>
      </c>
      <c r="N355" s="84">
        <f t="shared" si="87"/>
        <v>0</v>
      </c>
      <c r="O355" s="84">
        <f t="shared" si="87"/>
        <v>0</v>
      </c>
      <c r="P355" s="84">
        <f t="shared" si="87"/>
        <v>0</v>
      </c>
      <c r="Q355" s="84">
        <f t="shared" si="87"/>
        <v>0</v>
      </c>
      <c r="R355" s="84">
        <f t="shared" si="87"/>
        <v>0</v>
      </c>
      <c r="S355" s="84">
        <f t="shared" si="87"/>
        <v>0</v>
      </c>
      <c r="T355" s="84">
        <f t="shared" si="87"/>
        <v>0</v>
      </c>
      <c r="U355" s="84">
        <f t="shared" si="87"/>
        <v>0</v>
      </c>
      <c r="V355" s="84">
        <f t="shared" si="87"/>
        <v>0</v>
      </c>
      <c r="W355" s="84">
        <f t="shared" si="87"/>
        <v>0</v>
      </c>
      <c r="X355" s="84">
        <f t="shared" si="87"/>
        <v>0</v>
      </c>
      <c r="Y355" s="84">
        <f t="shared" si="87"/>
        <v>0</v>
      </c>
      <c r="Z355" s="84">
        <f t="shared" si="87"/>
        <v>0</v>
      </c>
      <c r="AA355" s="84">
        <f t="shared" si="87"/>
        <v>0</v>
      </c>
      <c r="AB355" s="84">
        <f t="shared" si="87"/>
        <v>0</v>
      </c>
      <c r="AC355" s="84">
        <f t="shared" si="87"/>
        <v>0</v>
      </c>
      <c r="AD355" s="84">
        <f t="shared" si="87"/>
        <v>0</v>
      </c>
      <c r="AE355" s="84">
        <f t="shared" si="87"/>
        <v>0</v>
      </c>
      <c r="AF355" s="84">
        <f t="shared" si="87"/>
        <v>0</v>
      </c>
      <c r="AG355" s="84">
        <f t="shared" si="87"/>
        <v>0</v>
      </c>
      <c r="AH355" s="84">
        <f t="shared" si="87"/>
        <v>0</v>
      </c>
      <c r="AI355" s="84">
        <f t="shared" si="87"/>
        <v>0</v>
      </c>
      <c r="AJ355" s="84">
        <f t="shared" si="87"/>
        <v>0</v>
      </c>
      <c r="AK355" s="84">
        <f t="shared" si="87"/>
        <v>0</v>
      </c>
      <c r="AL355" s="84">
        <f t="shared" si="87"/>
        <v>0</v>
      </c>
      <c r="AM355" s="84">
        <f t="shared" si="87"/>
        <v>0</v>
      </c>
      <c r="AN355" s="84">
        <f t="shared" si="87"/>
        <v>0</v>
      </c>
      <c r="AO355" s="84">
        <f t="shared" si="87"/>
        <v>0</v>
      </c>
      <c r="AP355" s="84">
        <f t="shared" si="87"/>
        <v>0</v>
      </c>
      <c r="AQ355" s="84">
        <f t="shared" si="87"/>
        <v>0</v>
      </c>
      <c r="AR355" s="84">
        <f t="shared" si="87"/>
        <v>0</v>
      </c>
      <c r="AS355" s="5"/>
      <c r="AT355" s="84">
        <f t="shared" si="88"/>
        <v>0</v>
      </c>
      <c r="AU355" s="84">
        <f t="shared" si="88"/>
        <v>0</v>
      </c>
      <c r="AV355" s="84">
        <f t="shared" si="88"/>
        <v>0</v>
      </c>
      <c r="AW355" s="84">
        <f t="shared" si="88"/>
        <v>0</v>
      </c>
      <c r="AX355" s="84">
        <f t="shared" si="88"/>
        <v>0</v>
      </c>
      <c r="AY355" s="84">
        <f t="shared" si="88"/>
        <v>0</v>
      </c>
      <c r="AZ355" s="84">
        <f t="shared" si="88"/>
        <v>0</v>
      </c>
      <c r="BA355" s="84">
        <f t="shared" si="88"/>
        <v>0</v>
      </c>
      <c r="BB355" s="84">
        <f t="shared" si="88"/>
        <v>0</v>
      </c>
      <c r="BC355" s="84">
        <f t="shared" si="88"/>
        <v>0</v>
      </c>
      <c r="BD355" s="5"/>
      <c r="BE355" s="5"/>
      <c r="BF355" s="5"/>
      <c r="BG355" s="5"/>
      <c r="BH355" s="5"/>
      <c r="BI355" s="5"/>
      <c r="BJ355" s="5"/>
    </row>
    <row r="356" spans="2:62" hidden="1">
      <c r="B356">
        <f t="shared" si="85"/>
        <v>415</v>
      </c>
      <c r="C356" t="str">
        <f t="shared" si="85"/>
        <v>REG</v>
      </c>
      <c r="D356" t="str">
        <f t="shared" si="85"/>
        <v>Preparació per instal.lació sistema de reg amb cinta (1 m per m2)</v>
      </c>
      <c r="E356" s="82">
        <f t="shared" si="85"/>
        <v>2500</v>
      </c>
      <c r="F356" s="84">
        <f t="shared" si="87"/>
        <v>0</v>
      </c>
      <c r="G356" s="84">
        <f t="shared" si="87"/>
        <v>0</v>
      </c>
      <c r="H356" s="84">
        <f t="shared" si="87"/>
        <v>0</v>
      </c>
      <c r="I356" s="84">
        <f t="shared" si="87"/>
        <v>0</v>
      </c>
      <c r="J356" s="84">
        <f t="shared" si="87"/>
        <v>0</v>
      </c>
      <c r="K356" s="84">
        <f t="shared" si="87"/>
        <v>0</v>
      </c>
      <c r="L356" s="84">
        <f t="shared" si="87"/>
        <v>0</v>
      </c>
      <c r="M356" s="84">
        <f t="shared" si="87"/>
        <v>0</v>
      </c>
      <c r="N356" s="84">
        <f t="shared" si="87"/>
        <v>0</v>
      </c>
      <c r="O356" s="84">
        <f t="shared" si="87"/>
        <v>0</v>
      </c>
      <c r="P356" s="84">
        <f t="shared" si="87"/>
        <v>0</v>
      </c>
      <c r="Q356" s="84">
        <f t="shared" si="87"/>
        <v>0</v>
      </c>
      <c r="R356" s="84">
        <f t="shared" si="87"/>
        <v>0</v>
      </c>
      <c r="S356" s="84">
        <f t="shared" si="87"/>
        <v>0</v>
      </c>
      <c r="T356" s="84">
        <f t="shared" si="87"/>
        <v>0</v>
      </c>
      <c r="U356" s="84">
        <f t="shared" si="87"/>
        <v>0</v>
      </c>
      <c r="V356" s="84">
        <f t="shared" si="87"/>
        <v>0</v>
      </c>
      <c r="W356" s="84">
        <f t="shared" si="87"/>
        <v>0</v>
      </c>
      <c r="X356" s="84">
        <f t="shared" si="87"/>
        <v>0</v>
      </c>
      <c r="Y356" s="84">
        <f t="shared" si="87"/>
        <v>0</v>
      </c>
      <c r="Z356" s="84">
        <f t="shared" si="87"/>
        <v>0</v>
      </c>
      <c r="AA356" s="84">
        <f t="shared" si="87"/>
        <v>0</v>
      </c>
      <c r="AB356" s="84">
        <f t="shared" si="87"/>
        <v>0</v>
      </c>
      <c r="AC356" s="84">
        <f t="shared" si="87"/>
        <v>0</v>
      </c>
      <c r="AD356" s="84">
        <f t="shared" si="87"/>
        <v>0</v>
      </c>
      <c r="AE356" s="84">
        <f t="shared" si="87"/>
        <v>0</v>
      </c>
      <c r="AF356" s="84">
        <f t="shared" si="87"/>
        <v>0</v>
      </c>
      <c r="AG356" s="84">
        <f t="shared" si="87"/>
        <v>0</v>
      </c>
      <c r="AH356" s="84">
        <f t="shared" si="87"/>
        <v>0</v>
      </c>
      <c r="AI356" s="84">
        <f t="shared" si="87"/>
        <v>0</v>
      </c>
      <c r="AJ356" s="84">
        <f t="shared" si="87"/>
        <v>0</v>
      </c>
      <c r="AK356" s="84">
        <f t="shared" si="87"/>
        <v>0</v>
      </c>
      <c r="AL356" s="84">
        <f t="shared" si="87"/>
        <v>0</v>
      </c>
      <c r="AM356" s="84">
        <f t="shared" si="87"/>
        <v>0</v>
      </c>
      <c r="AN356" s="84">
        <f t="shared" si="87"/>
        <v>0</v>
      </c>
      <c r="AO356" s="84">
        <f t="shared" si="87"/>
        <v>0</v>
      </c>
      <c r="AP356" s="84">
        <f t="shared" si="87"/>
        <v>0</v>
      </c>
      <c r="AQ356" s="84">
        <f t="shared" si="87"/>
        <v>0</v>
      </c>
      <c r="AR356" s="84">
        <f t="shared" si="87"/>
        <v>0</v>
      </c>
      <c r="AS356" s="5"/>
      <c r="AT356" s="84">
        <f t="shared" si="88"/>
        <v>0</v>
      </c>
      <c r="AU356" s="84">
        <f t="shared" si="88"/>
        <v>0</v>
      </c>
      <c r="AV356" s="84">
        <f t="shared" si="88"/>
        <v>0</v>
      </c>
      <c r="AW356" s="84">
        <f t="shared" si="88"/>
        <v>0</v>
      </c>
      <c r="AX356" s="84">
        <f t="shared" si="88"/>
        <v>0</v>
      </c>
      <c r="AY356" s="84">
        <f t="shared" si="88"/>
        <v>0</v>
      </c>
      <c r="AZ356" s="84">
        <f t="shared" si="88"/>
        <v>0</v>
      </c>
      <c r="BA356" s="84">
        <f t="shared" si="88"/>
        <v>0</v>
      </c>
      <c r="BB356" s="84">
        <f t="shared" si="88"/>
        <v>0</v>
      </c>
      <c r="BC356" s="84">
        <f t="shared" si="88"/>
        <v>0</v>
      </c>
      <c r="BD356" s="5"/>
      <c r="BE356" s="5"/>
      <c r="BF356" s="5"/>
      <c r="BG356" s="5"/>
      <c r="BH356" s="5"/>
      <c r="BI356" s="5"/>
      <c r="BJ356" s="5"/>
    </row>
    <row r="357" spans="2:62" hidden="1">
      <c r="B357">
        <f t="shared" si="85"/>
        <v>425</v>
      </c>
      <c r="C357" t="str">
        <f t="shared" si="85"/>
        <v>REG</v>
      </c>
      <c r="D357" t="str">
        <f t="shared" si="85"/>
        <v>Preparació per instal.lació sistema de reg amb cinta (1,6 m per m2)</v>
      </c>
      <c r="E357" s="82">
        <f t="shared" si="85"/>
        <v>2500</v>
      </c>
      <c r="F357" s="84">
        <f t="shared" si="87"/>
        <v>0</v>
      </c>
      <c r="G357" s="84">
        <f t="shared" si="87"/>
        <v>0</v>
      </c>
      <c r="H357" s="84">
        <f t="shared" si="87"/>
        <v>0</v>
      </c>
      <c r="I357" s="84">
        <f t="shared" si="87"/>
        <v>0</v>
      </c>
      <c r="J357" s="84">
        <f t="shared" si="87"/>
        <v>0</v>
      </c>
      <c r="K357" s="84">
        <f t="shared" si="87"/>
        <v>0</v>
      </c>
      <c r="L357" s="84">
        <f t="shared" si="87"/>
        <v>0</v>
      </c>
      <c r="M357" s="84">
        <f t="shared" si="87"/>
        <v>0</v>
      </c>
      <c r="N357" s="84">
        <f t="shared" si="87"/>
        <v>0</v>
      </c>
      <c r="O357" s="84">
        <f t="shared" si="87"/>
        <v>0</v>
      </c>
      <c r="P357" s="84">
        <f t="shared" si="87"/>
        <v>0</v>
      </c>
      <c r="Q357" s="84">
        <f t="shared" si="87"/>
        <v>0</v>
      </c>
      <c r="R357" s="84">
        <f t="shared" si="87"/>
        <v>0</v>
      </c>
      <c r="S357" s="84">
        <f t="shared" si="87"/>
        <v>0</v>
      </c>
      <c r="T357" s="84">
        <f t="shared" si="87"/>
        <v>0</v>
      </c>
      <c r="U357" s="84">
        <f t="shared" si="87"/>
        <v>0</v>
      </c>
      <c r="V357" s="84">
        <f t="shared" si="87"/>
        <v>0</v>
      </c>
      <c r="W357" s="84">
        <f t="shared" si="87"/>
        <v>0</v>
      </c>
      <c r="X357" s="84">
        <f t="shared" si="87"/>
        <v>0</v>
      </c>
      <c r="Y357" s="84">
        <f t="shared" si="87"/>
        <v>0</v>
      </c>
      <c r="Z357" s="84">
        <f t="shared" si="87"/>
        <v>0</v>
      </c>
      <c r="AA357" s="84">
        <f t="shared" si="87"/>
        <v>0</v>
      </c>
      <c r="AB357" s="84">
        <f t="shared" si="87"/>
        <v>0</v>
      </c>
      <c r="AC357" s="84">
        <f t="shared" si="87"/>
        <v>0</v>
      </c>
      <c r="AD357" s="84">
        <f t="shared" si="87"/>
        <v>0</v>
      </c>
      <c r="AE357" s="84">
        <f t="shared" si="87"/>
        <v>0</v>
      </c>
      <c r="AF357" s="84">
        <f t="shared" si="87"/>
        <v>0</v>
      </c>
      <c r="AG357" s="84">
        <f t="shared" si="87"/>
        <v>0</v>
      </c>
      <c r="AH357" s="84">
        <f t="shared" si="87"/>
        <v>0</v>
      </c>
      <c r="AI357" s="84">
        <f t="shared" si="87"/>
        <v>0</v>
      </c>
      <c r="AJ357" s="84">
        <f t="shared" si="87"/>
        <v>0</v>
      </c>
      <c r="AK357" s="84">
        <f t="shared" si="87"/>
        <v>0</v>
      </c>
      <c r="AL357" s="84">
        <f t="shared" si="87"/>
        <v>0</v>
      </c>
      <c r="AM357" s="84">
        <f t="shared" si="87"/>
        <v>0</v>
      </c>
      <c r="AN357" s="84">
        <f t="shared" si="87"/>
        <v>0</v>
      </c>
      <c r="AO357" s="84">
        <f t="shared" si="87"/>
        <v>0</v>
      </c>
      <c r="AP357" s="84">
        <f t="shared" si="87"/>
        <v>0</v>
      </c>
      <c r="AQ357" s="84">
        <f t="shared" si="87"/>
        <v>0</v>
      </c>
      <c r="AR357" s="84">
        <f t="shared" si="87"/>
        <v>0</v>
      </c>
      <c r="AS357" s="5"/>
      <c r="AT357" s="84">
        <f t="shared" si="88"/>
        <v>0</v>
      </c>
      <c r="AU357" s="84">
        <f t="shared" si="88"/>
        <v>0</v>
      </c>
      <c r="AV357" s="84">
        <f t="shared" si="88"/>
        <v>0</v>
      </c>
      <c r="AW357" s="84">
        <f t="shared" si="88"/>
        <v>0</v>
      </c>
      <c r="AX357" s="84">
        <f t="shared" si="88"/>
        <v>0</v>
      </c>
      <c r="AY357" s="84">
        <f t="shared" si="88"/>
        <v>0</v>
      </c>
      <c r="AZ357" s="84">
        <f t="shared" si="88"/>
        <v>0</v>
      </c>
      <c r="BA357" s="84">
        <f t="shared" si="88"/>
        <v>0</v>
      </c>
      <c r="BB357" s="84">
        <f t="shared" si="88"/>
        <v>0</v>
      </c>
      <c r="BC357" s="84">
        <f t="shared" si="88"/>
        <v>0</v>
      </c>
      <c r="BD357" s="5"/>
      <c r="BE357" s="5"/>
      <c r="BF357" s="5"/>
      <c r="BG357" s="5"/>
      <c r="BH357" s="5"/>
      <c r="BI357" s="5"/>
      <c r="BJ357" s="5"/>
    </row>
    <row r="358" spans="2:62" hidden="1">
      <c r="B358">
        <f t="shared" si="85"/>
        <v>435</v>
      </c>
      <c r="C358" t="str">
        <f t="shared" si="85"/>
        <v>REG</v>
      </c>
      <c r="D358" t="str">
        <f t="shared" si="85"/>
        <v>Preparació per instal.lació sistema de reg aspersió</v>
      </c>
      <c r="E358" s="82">
        <f t="shared" si="85"/>
        <v>2500</v>
      </c>
      <c r="F358" s="84">
        <f t="shared" si="87"/>
        <v>0</v>
      </c>
      <c r="G358" s="84">
        <f t="shared" si="87"/>
        <v>0</v>
      </c>
      <c r="H358" s="84">
        <f t="shared" si="87"/>
        <v>0</v>
      </c>
      <c r="I358" s="84">
        <f t="shared" si="87"/>
        <v>0</v>
      </c>
      <c r="J358" s="84">
        <f t="shared" si="87"/>
        <v>0</v>
      </c>
      <c r="K358" s="84">
        <f t="shared" si="87"/>
        <v>0</v>
      </c>
      <c r="L358" s="84">
        <f t="shared" si="87"/>
        <v>0</v>
      </c>
      <c r="M358" s="84">
        <f t="shared" si="87"/>
        <v>0</v>
      </c>
      <c r="N358" s="84">
        <f t="shared" si="87"/>
        <v>0</v>
      </c>
      <c r="O358" s="84">
        <f t="shared" si="87"/>
        <v>0</v>
      </c>
      <c r="P358" s="84">
        <f t="shared" si="87"/>
        <v>0</v>
      </c>
      <c r="Q358" s="84">
        <f t="shared" si="87"/>
        <v>0</v>
      </c>
      <c r="R358" s="84">
        <f t="shared" si="87"/>
        <v>0</v>
      </c>
      <c r="S358" s="84">
        <f t="shared" si="87"/>
        <v>0</v>
      </c>
      <c r="T358" s="84">
        <f t="shared" si="87"/>
        <v>0</v>
      </c>
      <c r="U358" s="84">
        <f t="shared" si="87"/>
        <v>0</v>
      </c>
      <c r="V358" s="84">
        <f t="shared" si="87"/>
        <v>0</v>
      </c>
      <c r="W358" s="84">
        <f t="shared" si="87"/>
        <v>0</v>
      </c>
      <c r="X358" s="84">
        <f t="shared" si="87"/>
        <v>0</v>
      </c>
      <c r="Y358" s="84">
        <f t="shared" si="87"/>
        <v>0</v>
      </c>
      <c r="Z358" s="84">
        <f t="shared" si="87"/>
        <v>0</v>
      </c>
      <c r="AA358" s="84">
        <f t="shared" si="87"/>
        <v>0</v>
      </c>
      <c r="AB358" s="84">
        <f t="shared" ref="AB358:AR373" si="89">IF($E$4&lt;$E358,$E$4/$E358*AB123,AB123)</f>
        <v>0</v>
      </c>
      <c r="AC358" s="84">
        <f t="shared" si="89"/>
        <v>0</v>
      </c>
      <c r="AD358" s="84">
        <f t="shared" si="89"/>
        <v>0</v>
      </c>
      <c r="AE358" s="84">
        <f t="shared" si="89"/>
        <v>0</v>
      </c>
      <c r="AF358" s="84">
        <f t="shared" si="89"/>
        <v>0</v>
      </c>
      <c r="AG358" s="84">
        <f t="shared" si="89"/>
        <v>0</v>
      </c>
      <c r="AH358" s="84">
        <f t="shared" si="89"/>
        <v>0</v>
      </c>
      <c r="AI358" s="84">
        <f t="shared" si="89"/>
        <v>0</v>
      </c>
      <c r="AJ358" s="84">
        <f t="shared" si="89"/>
        <v>0</v>
      </c>
      <c r="AK358" s="84">
        <f t="shared" si="89"/>
        <v>0</v>
      </c>
      <c r="AL358" s="84">
        <f t="shared" si="89"/>
        <v>0</v>
      </c>
      <c r="AM358" s="84">
        <f t="shared" si="89"/>
        <v>0</v>
      </c>
      <c r="AN358" s="84">
        <f t="shared" si="89"/>
        <v>0</v>
      </c>
      <c r="AO358" s="84">
        <f t="shared" si="89"/>
        <v>0</v>
      </c>
      <c r="AP358" s="84">
        <f t="shared" si="89"/>
        <v>0</v>
      </c>
      <c r="AQ358" s="84">
        <f t="shared" si="89"/>
        <v>0</v>
      </c>
      <c r="AR358" s="84">
        <f t="shared" si="89"/>
        <v>0</v>
      </c>
      <c r="AS358" s="5"/>
      <c r="AT358" s="84">
        <f t="shared" si="88"/>
        <v>0</v>
      </c>
      <c r="AU358" s="84">
        <f t="shared" si="88"/>
        <v>0</v>
      </c>
      <c r="AV358" s="84">
        <f t="shared" si="88"/>
        <v>0</v>
      </c>
      <c r="AW358" s="84">
        <f t="shared" si="88"/>
        <v>0</v>
      </c>
      <c r="AX358" s="84">
        <f t="shared" si="88"/>
        <v>0</v>
      </c>
      <c r="AY358" s="84">
        <f t="shared" si="88"/>
        <v>0</v>
      </c>
      <c r="AZ358" s="84">
        <f t="shared" si="88"/>
        <v>0</v>
      </c>
      <c r="BA358" s="84">
        <f t="shared" si="88"/>
        <v>0</v>
      </c>
      <c r="BB358" s="84">
        <f t="shared" si="88"/>
        <v>0</v>
      </c>
      <c r="BC358" s="84">
        <f t="shared" si="88"/>
        <v>0</v>
      </c>
      <c r="BD358" s="5"/>
      <c r="BE358" s="5"/>
      <c r="BF358" s="5"/>
      <c r="BG358" s="5"/>
      <c r="BH358" s="5"/>
      <c r="BI358" s="5"/>
      <c r="BJ358" s="5"/>
    </row>
    <row r="359" spans="2:62" hidden="1">
      <c r="B359">
        <f t="shared" si="85"/>
        <v>445</v>
      </c>
      <c r="C359" t="str">
        <f t="shared" si="85"/>
        <v>REG</v>
      </c>
      <c r="D359" t="str">
        <f t="shared" si="85"/>
        <v>Preparació per reg (l/m2)</v>
      </c>
      <c r="E359" s="82">
        <f t="shared" si="85"/>
        <v>2500</v>
      </c>
      <c r="F359" s="84">
        <f t="shared" ref="F359:AR365" si="90">IF($E$4&lt;$E359,$E$4/$E359*F124,F124)</f>
        <v>0</v>
      </c>
      <c r="G359" s="84">
        <f t="shared" si="90"/>
        <v>0</v>
      </c>
      <c r="H359" s="84">
        <f t="shared" si="90"/>
        <v>0</v>
      </c>
      <c r="I359" s="84">
        <f t="shared" si="90"/>
        <v>0</v>
      </c>
      <c r="J359" s="84">
        <f t="shared" si="90"/>
        <v>0</v>
      </c>
      <c r="K359" s="84">
        <f t="shared" si="90"/>
        <v>0</v>
      </c>
      <c r="L359" s="84">
        <f t="shared" si="90"/>
        <v>0</v>
      </c>
      <c r="M359" s="84">
        <f t="shared" si="90"/>
        <v>0</v>
      </c>
      <c r="N359" s="84">
        <f t="shared" si="90"/>
        <v>0</v>
      </c>
      <c r="O359" s="84">
        <f t="shared" si="90"/>
        <v>0</v>
      </c>
      <c r="P359" s="84">
        <f t="shared" si="90"/>
        <v>0</v>
      </c>
      <c r="Q359" s="84">
        <f t="shared" si="90"/>
        <v>0</v>
      </c>
      <c r="R359" s="84">
        <f t="shared" si="90"/>
        <v>0</v>
      </c>
      <c r="S359" s="84">
        <f t="shared" si="90"/>
        <v>0</v>
      </c>
      <c r="T359" s="84">
        <f t="shared" si="90"/>
        <v>0</v>
      </c>
      <c r="U359" s="84">
        <f t="shared" si="90"/>
        <v>0</v>
      </c>
      <c r="V359" s="84">
        <f t="shared" si="90"/>
        <v>0</v>
      </c>
      <c r="W359" s="84">
        <f t="shared" si="90"/>
        <v>0</v>
      </c>
      <c r="X359" s="84">
        <f t="shared" si="90"/>
        <v>0</v>
      </c>
      <c r="Y359" s="84">
        <f t="shared" si="90"/>
        <v>0</v>
      </c>
      <c r="Z359" s="84">
        <f t="shared" si="90"/>
        <v>0</v>
      </c>
      <c r="AA359" s="84">
        <f t="shared" si="90"/>
        <v>0</v>
      </c>
      <c r="AB359" s="84">
        <f t="shared" si="90"/>
        <v>0</v>
      </c>
      <c r="AC359" s="84">
        <f t="shared" si="90"/>
        <v>0</v>
      </c>
      <c r="AD359" s="84">
        <f t="shared" si="90"/>
        <v>0</v>
      </c>
      <c r="AE359" s="84">
        <f t="shared" si="90"/>
        <v>0</v>
      </c>
      <c r="AF359" s="84">
        <f t="shared" si="90"/>
        <v>0</v>
      </c>
      <c r="AG359" s="84">
        <f t="shared" si="90"/>
        <v>0</v>
      </c>
      <c r="AH359" s="84">
        <f t="shared" si="90"/>
        <v>0</v>
      </c>
      <c r="AI359" s="84">
        <f t="shared" si="90"/>
        <v>0</v>
      </c>
      <c r="AJ359" s="84">
        <f t="shared" si="90"/>
        <v>0</v>
      </c>
      <c r="AK359" s="84">
        <f t="shared" si="90"/>
        <v>0</v>
      </c>
      <c r="AL359" s="84">
        <f t="shared" si="90"/>
        <v>0</v>
      </c>
      <c r="AM359" s="84">
        <f t="shared" si="90"/>
        <v>0</v>
      </c>
      <c r="AN359" s="84">
        <f t="shared" si="90"/>
        <v>0</v>
      </c>
      <c r="AO359" s="84">
        <f t="shared" si="90"/>
        <v>0</v>
      </c>
      <c r="AP359" s="84">
        <f t="shared" si="90"/>
        <v>0</v>
      </c>
      <c r="AQ359" s="84">
        <f t="shared" si="89"/>
        <v>0</v>
      </c>
      <c r="AR359" s="84">
        <f t="shared" si="90"/>
        <v>0</v>
      </c>
      <c r="AS359" s="5"/>
      <c r="AT359" s="84">
        <f t="shared" si="88"/>
        <v>0</v>
      </c>
      <c r="AU359" s="84">
        <f t="shared" si="88"/>
        <v>0</v>
      </c>
      <c r="AV359" s="84">
        <f t="shared" si="88"/>
        <v>0</v>
      </c>
      <c r="AW359" s="84">
        <f t="shared" si="88"/>
        <v>0</v>
      </c>
      <c r="AX359" s="84">
        <f t="shared" si="88"/>
        <v>0</v>
      </c>
      <c r="AY359" s="84">
        <f t="shared" si="88"/>
        <v>0</v>
      </c>
      <c r="AZ359" s="84">
        <f t="shared" si="88"/>
        <v>0</v>
      </c>
      <c r="BA359" s="84">
        <f t="shared" si="88"/>
        <v>0</v>
      </c>
      <c r="BB359" s="84">
        <f t="shared" si="88"/>
        <v>0</v>
      </c>
      <c r="BC359" s="84">
        <f t="shared" si="88"/>
        <v>0</v>
      </c>
      <c r="BD359" s="5"/>
      <c r="BE359" s="5"/>
      <c r="BF359" s="5"/>
      <c r="BG359" s="5"/>
      <c r="BH359" s="5"/>
      <c r="BI359" s="5"/>
      <c r="BJ359" s="5"/>
    </row>
    <row r="360" spans="2:62" hidden="1">
      <c r="B360">
        <f t="shared" si="85"/>
        <v>455</v>
      </c>
      <c r="C360" t="str">
        <f t="shared" si="85"/>
        <v>REG</v>
      </c>
      <c r="D360" t="str">
        <f t="shared" si="85"/>
        <v>Preparació per posada en funcionament i parada</v>
      </c>
      <c r="E360" s="82">
        <f t="shared" si="85"/>
        <v>2500</v>
      </c>
      <c r="F360" s="84">
        <f t="shared" si="90"/>
        <v>0</v>
      </c>
      <c r="G360" s="84">
        <f t="shared" si="90"/>
        <v>0</v>
      </c>
      <c r="H360" s="84">
        <f t="shared" si="90"/>
        <v>0</v>
      </c>
      <c r="I360" s="84">
        <f t="shared" si="90"/>
        <v>0</v>
      </c>
      <c r="J360" s="84">
        <f t="shared" si="90"/>
        <v>0</v>
      </c>
      <c r="K360" s="84">
        <f t="shared" si="90"/>
        <v>0</v>
      </c>
      <c r="L360" s="84">
        <f t="shared" si="90"/>
        <v>0</v>
      </c>
      <c r="M360" s="84">
        <f t="shared" si="90"/>
        <v>0</v>
      </c>
      <c r="N360" s="84">
        <f t="shared" si="90"/>
        <v>0</v>
      </c>
      <c r="O360" s="84">
        <f t="shared" si="90"/>
        <v>0</v>
      </c>
      <c r="P360" s="84">
        <f t="shared" si="90"/>
        <v>0</v>
      </c>
      <c r="Q360" s="84">
        <f t="shared" si="90"/>
        <v>0</v>
      </c>
      <c r="R360" s="84">
        <f t="shared" si="90"/>
        <v>0</v>
      </c>
      <c r="S360" s="84">
        <f t="shared" si="90"/>
        <v>0</v>
      </c>
      <c r="T360" s="84">
        <f t="shared" si="90"/>
        <v>0</v>
      </c>
      <c r="U360" s="84">
        <f t="shared" si="90"/>
        <v>0</v>
      </c>
      <c r="V360" s="84">
        <f t="shared" si="90"/>
        <v>0</v>
      </c>
      <c r="W360" s="84">
        <f t="shared" si="90"/>
        <v>0</v>
      </c>
      <c r="X360" s="84">
        <f t="shared" si="90"/>
        <v>0</v>
      </c>
      <c r="Y360" s="84">
        <f t="shared" si="90"/>
        <v>0</v>
      </c>
      <c r="Z360" s="84">
        <f t="shared" si="90"/>
        <v>0</v>
      </c>
      <c r="AA360" s="84">
        <f t="shared" si="90"/>
        <v>0</v>
      </c>
      <c r="AB360" s="84">
        <f t="shared" si="90"/>
        <v>0</v>
      </c>
      <c r="AC360" s="84">
        <f t="shared" si="90"/>
        <v>0</v>
      </c>
      <c r="AD360" s="84">
        <f t="shared" si="90"/>
        <v>0</v>
      </c>
      <c r="AE360" s="84">
        <f t="shared" si="90"/>
        <v>0</v>
      </c>
      <c r="AF360" s="84">
        <f t="shared" si="90"/>
        <v>0</v>
      </c>
      <c r="AG360" s="84">
        <f t="shared" si="90"/>
        <v>0</v>
      </c>
      <c r="AH360" s="84">
        <f t="shared" si="90"/>
        <v>0</v>
      </c>
      <c r="AI360" s="84">
        <f t="shared" si="90"/>
        <v>0</v>
      </c>
      <c r="AJ360" s="84">
        <f t="shared" si="90"/>
        <v>0</v>
      </c>
      <c r="AK360" s="84">
        <f t="shared" si="90"/>
        <v>0</v>
      </c>
      <c r="AL360" s="84">
        <f t="shared" si="90"/>
        <v>0</v>
      </c>
      <c r="AM360" s="84">
        <f t="shared" si="90"/>
        <v>0</v>
      </c>
      <c r="AN360" s="84">
        <f t="shared" si="90"/>
        <v>0</v>
      </c>
      <c r="AO360" s="84">
        <f t="shared" si="90"/>
        <v>0</v>
      </c>
      <c r="AP360" s="84">
        <f t="shared" si="90"/>
        <v>0</v>
      </c>
      <c r="AQ360" s="84">
        <f t="shared" si="89"/>
        <v>0</v>
      </c>
      <c r="AR360" s="84">
        <f t="shared" si="90"/>
        <v>0</v>
      </c>
      <c r="AS360" s="5"/>
      <c r="AT360" s="84">
        <f t="shared" si="88"/>
        <v>0</v>
      </c>
      <c r="AU360" s="84">
        <f t="shared" si="88"/>
        <v>0</v>
      </c>
      <c r="AV360" s="84">
        <f t="shared" si="88"/>
        <v>0</v>
      </c>
      <c r="AW360" s="84">
        <f t="shared" si="88"/>
        <v>0</v>
      </c>
      <c r="AX360" s="84">
        <f t="shared" si="88"/>
        <v>0</v>
      </c>
      <c r="AY360" s="84">
        <f t="shared" si="88"/>
        <v>0</v>
      </c>
      <c r="AZ360" s="84">
        <f t="shared" si="88"/>
        <v>0</v>
      </c>
      <c r="BA360" s="84">
        <f t="shared" si="88"/>
        <v>0</v>
      </c>
      <c r="BB360" s="84">
        <f t="shared" si="88"/>
        <v>0</v>
      </c>
      <c r="BC360" s="84">
        <f t="shared" si="88"/>
        <v>0</v>
      </c>
      <c r="BD360" s="5"/>
      <c r="BE360" s="5"/>
      <c r="BF360" s="5"/>
      <c r="BG360" s="5"/>
      <c r="BH360" s="5"/>
      <c r="BI360" s="5"/>
      <c r="BJ360" s="5"/>
    </row>
    <row r="361" spans="2:62" hidden="1">
      <c r="B361">
        <f t="shared" si="85"/>
        <v>465</v>
      </c>
      <c r="C361" t="str">
        <f t="shared" si="85"/>
        <v>REG</v>
      </c>
      <c r="D361" t="str">
        <f t="shared" si="85"/>
        <v>Preparació per desinstal.lació sistema de reg amb cinta</v>
      </c>
      <c r="E361" s="82">
        <f t="shared" si="85"/>
        <v>2500</v>
      </c>
      <c r="F361" s="84">
        <f t="shared" si="90"/>
        <v>0</v>
      </c>
      <c r="G361" s="84">
        <f t="shared" si="90"/>
        <v>0</v>
      </c>
      <c r="H361" s="84">
        <f t="shared" si="90"/>
        <v>0</v>
      </c>
      <c r="I361" s="84">
        <f t="shared" si="90"/>
        <v>0</v>
      </c>
      <c r="J361" s="84">
        <f t="shared" si="90"/>
        <v>0</v>
      </c>
      <c r="K361" s="84">
        <f t="shared" si="90"/>
        <v>0</v>
      </c>
      <c r="L361" s="84">
        <f t="shared" si="90"/>
        <v>0</v>
      </c>
      <c r="M361" s="84">
        <f t="shared" si="90"/>
        <v>0</v>
      </c>
      <c r="N361" s="84">
        <f t="shared" si="90"/>
        <v>0</v>
      </c>
      <c r="O361" s="84">
        <f t="shared" si="90"/>
        <v>0</v>
      </c>
      <c r="P361" s="84">
        <f t="shared" si="90"/>
        <v>0</v>
      </c>
      <c r="Q361" s="84">
        <f t="shared" si="90"/>
        <v>0</v>
      </c>
      <c r="R361" s="84">
        <f t="shared" si="90"/>
        <v>0</v>
      </c>
      <c r="S361" s="84">
        <f t="shared" si="90"/>
        <v>0</v>
      </c>
      <c r="T361" s="84">
        <f t="shared" si="90"/>
        <v>0</v>
      </c>
      <c r="U361" s="84">
        <f t="shared" si="90"/>
        <v>0</v>
      </c>
      <c r="V361" s="84">
        <f t="shared" si="90"/>
        <v>0</v>
      </c>
      <c r="W361" s="84">
        <f t="shared" si="90"/>
        <v>0</v>
      </c>
      <c r="X361" s="84">
        <f t="shared" si="90"/>
        <v>0</v>
      </c>
      <c r="Y361" s="84">
        <f t="shared" si="90"/>
        <v>0</v>
      </c>
      <c r="Z361" s="84">
        <f t="shared" si="90"/>
        <v>0</v>
      </c>
      <c r="AA361" s="84">
        <f t="shared" si="90"/>
        <v>0</v>
      </c>
      <c r="AB361" s="84">
        <f t="shared" si="90"/>
        <v>0</v>
      </c>
      <c r="AC361" s="84">
        <f t="shared" si="90"/>
        <v>0</v>
      </c>
      <c r="AD361" s="84">
        <f t="shared" si="90"/>
        <v>0</v>
      </c>
      <c r="AE361" s="84">
        <f t="shared" si="90"/>
        <v>0</v>
      </c>
      <c r="AF361" s="84">
        <f t="shared" si="90"/>
        <v>0</v>
      </c>
      <c r="AG361" s="84">
        <f t="shared" si="90"/>
        <v>0</v>
      </c>
      <c r="AH361" s="84">
        <f t="shared" si="90"/>
        <v>0</v>
      </c>
      <c r="AI361" s="84">
        <f t="shared" si="90"/>
        <v>0</v>
      </c>
      <c r="AJ361" s="84">
        <f t="shared" si="90"/>
        <v>0</v>
      </c>
      <c r="AK361" s="84">
        <f t="shared" si="90"/>
        <v>0</v>
      </c>
      <c r="AL361" s="84">
        <f t="shared" si="90"/>
        <v>0</v>
      </c>
      <c r="AM361" s="84">
        <f t="shared" si="90"/>
        <v>0</v>
      </c>
      <c r="AN361" s="84">
        <f t="shared" si="90"/>
        <v>0</v>
      </c>
      <c r="AO361" s="84">
        <f t="shared" si="90"/>
        <v>0</v>
      </c>
      <c r="AP361" s="84">
        <f t="shared" si="90"/>
        <v>0</v>
      </c>
      <c r="AQ361" s="84">
        <f t="shared" si="89"/>
        <v>0</v>
      </c>
      <c r="AR361" s="84">
        <f t="shared" si="90"/>
        <v>0</v>
      </c>
      <c r="AS361" s="5"/>
      <c r="AT361" s="84">
        <f t="shared" si="88"/>
        <v>0</v>
      </c>
      <c r="AU361" s="84">
        <f t="shared" si="88"/>
        <v>0</v>
      </c>
      <c r="AV361" s="84">
        <f t="shared" si="88"/>
        <v>0</v>
      </c>
      <c r="AW361" s="84">
        <f t="shared" si="88"/>
        <v>0</v>
      </c>
      <c r="AX361" s="84">
        <f t="shared" si="88"/>
        <v>0</v>
      </c>
      <c r="AY361" s="84">
        <f t="shared" si="88"/>
        <v>0</v>
      </c>
      <c r="AZ361" s="84">
        <f t="shared" si="88"/>
        <v>0</v>
      </c>
      <c r="BA361" s="84">
        <f t="shared" si="88"/>
        <v>0</v>
      </c>
      <c r="BB361" s="84">
        <f t="shared" si="88"/>
        <v>0</v>
      </c>
      <c r="BC361" s="84">
        <f t="shared" si="88"/>
        <v>0</v>
      </c>
      <c r="BD361" s="5"/>
      <c r="BE361" s="5"/>
      <c r="BF361" s="5"/>
      <c r="BG361" s="5"/>
      <c r="BH361" s="5"/>
      <c r="BI361" s="5"/>
      <c r="BJ361" s="5"/>
    </row>
    <row r="362" spans="2:62" hidden="1">
      <c r="B362">
        <f t="shared" si="85"/>
        <v>515</v>
      </c>
      <c r="C362" t="str">
        <f t="shared" si="85"/>
        <v>TRACTAMENTS</v>
      </c>
      <c r="D362" t="str">
        <f t="shared" si="85"/>
        <v>Preparació per tractament bacillus + retenol +purí ortiga amb tractor i braços</v>
      </c>
      <c r="E362" s="82">
        <f t="shared" si="85"/>
        <v>2500</v>
      </c>
      <c r="F362" s="84">
        <f t="shared" si="90"/>
        <v>0</v>
      </c>
      <c r="G362" s="84">
        <f t="shared" si="90"/>
        <v>0</v>
      </c>
      <c r="H362" s="84">
        <f t="shared" si="90"/>
        <v>0</v>
      </c>
      <c r="I362" s="84">
        <f t="shared" si="90"/>
        <v>0</v>
      </c>
      <c r="J362" s="84">
        <f t="shared" si="90"/>
        <v>0</v>
      </c>
      <c r="K362" s="84">
        <f t="shared" si="90"/>
        <v>0</v>
      </c>
      <c r="L362" s="84">
        <f t="shared" si="90"/>
        <v>0</v>
      </c>
      <c r="M362" s="84">
        <f t="shared" si="90"/>
        <v>0</v>
      </c>
      <c r="N362" s="84">
        <f t="shared" si="90"/>
        <v>0</v>
      </c>
      <c r="O362" s="84">
        <f t="shared" si="90"/>
        <v>0</v>
      </c>
      <c r="P362" s="84">
        <f t="shared" si="90"/>
        <v>0</v>
      </c>
      <c r="Q362" s="84">
        <f t="shared" si="90"/>
        <v>0</v>
      </c>
      <c r="R362" s="84">
        <f t="shared" si="90"/>
        <v>0</v>
      </c>
      <c r="S362" s="84">
        <f t="shared" si="90"/>
        <v>0</v>
      </c>
      <c r="T362" s="84">
        <f t="shared" si="90"/>
        <v>0</v>
      </c>
      <c r="U362" s="84">
        <f t="shared" si="90"/>
        <v>0</v>
      </c>
      <c r="V362" s="84">
        <f t="shared" si="90"/>
        <v>0</v>
      </c>
      <c r="W362" s="84">
        <f t="shared" si="90"/>
        <v>0</v>
      </c>
      <c r="X362" s="84">
        <f t="shared" si="90"/>
        <v>0</v>
      </c>
      <c r="Y362" s="84">
        <f t="shared" si="90"/>
        <v>0</v>
      </c>
      <c r="Z362" s="84">
        <f t="shared" si="90"/>
        <v>0</v>
      </c>
      <c r="AA362" s="84">
        <f t="shared" si="90"/>
        <v>0</v>
      </c>
      <c r="AB362" s="84">
        <f t="shared" si="90"/>
        <v>0</v>
      </c>
      <c r="AC362" s="84">
        <f t="shared" si="90"/>
        <v>0</v>
      </c>
      <c r="AD362" s="84">
        <f t="shared" si="90"/>
        <v>0</v>
      </c>
      <c r="AE362" s="84">
        <f t="shared" si="90"/>
        <v>0</v>
      </c>
      <c r="AF362" s="84">
        <f t="shared" si="90"/>
        <v>0</v>
      </c>
      <c r="AG362" s="84">
        <f t="shared" si="90"/>
        <v>0</v>
      </c>
      <c r="AH362" s="84">
        <f t="shared" si="90"/>
        <v>0</v>
      </c>
      <c r="AI362" s="84">
        <f t="shared" si="90"/>
        <v>0</v>
      </c>
      <c r="AJ362" s="84">
        <f t="shared" si="90"/>
        <v>0</v>
      </c>
      <c r="AK362" s="84">
        <f t="shared" si="90"/>
        <v>0</v>
      </c>
      <c r="AL362" s="84">
        <f t="shared" si="90"/>
        <v>0</v>
      </c>
      <c r="AM362" s="84">
        <f t="shared" si="90"/>
        <v>0</v>
      </c>
      <c r="AN362" s="84">
        <f t="shared" si="90"/>
        <v>0</v>
      </c>
      <c r="AO362" s="84">
        <f t="shared" si="90"/>
        <v>0</v>
      </c>
      <c r="AP362" s="84">
        <f t="shared" si="90"/>
        <v>0</v>
      </c>
      <c r="AQ362" s="84">
        <f t="shared" si="89"/>
        <v>0</v>
      </c>
      <c r="AR362" s="84">
        <f t="shared" si="90"/>
        <v>0</v>
      </c>
      <c r="AS362" s="5"/>
      <c r="AT362" s="84">
        <f t="shared" si="88"/>
        <v>0</v>
      </c>
      <c r="AU362" s="84">
        <f t="shared" si="88"/>
        <v>0</v>
      </c>
      <c r="AV362" s="84">
        <f t="shared" si="88"/>
        <v>0</v>
      </c>
      <c r="AW362" s="84">
        <f t="shared" si="88"/>
        <v>0</v>
      </c>
      <c r="AX362" s="84">
        <f t="shared" si="88"/>
        <v>0</v>
      </c>
      <c r="AY362" s="84">
        <f t="shared" si="88"/>
        <v>0</v>
      </c>
      <c r="AZ362" s="84">
        <f t="shared" si="88"/>
        <v>0</v>
      </c>
      <c r="BA362" s="84">
        <f t="shared" si="88"/>
        <v>0</v>
      </c>
      <c r="BB362" s="84">
        <f t="shared" si="88"/>
        <v>0</v>
      </c>
      <c r="BC362" s="84">
        <f t="shared" si="88"/>
        <v>0</v>
      </c>
      <c r="BD362" s="5"/>
      <c r="BE362" s="5"/>
      <c r="BF362" s="5"/>
      <c r="BG362" s="5"/>
      <c r="BH362" s="5"/>
      <c r="BI362" s="5"/>
      <c r="BJ362" s="5"/>
    </row>
    <row r="363" spans="2:62" hidden="1">
      <c r="B363">
        <f t="shared" si="85"/>
        <v>525</v>
      </c>
      <c r="C363" t="str">
        <f t="shared" si="85"/>
        <v>TRACTAMENTS</v>
      </c>
      <c r="D363" t="str">
        <f t="shared" si="85"/>
        <v>Preparació per tractament bacillus + retenol +purí ortiga amb bota i 2 persones</v>
      </c>
      <c r="E363" s="82">
        <f t="shared" si="85"/>
        <v>2500</v>
      </c>
      <c r="F363" s="84">
        <f t="shared" si="90"/>
        <v>0</v>
      </c>
      <c r="G363" s="84">
        <f t="shared" si="90"/>
        <v>0</v>
      </c>
      <c r="H363" s="84">
        <f t="shared" si="90"/>
        <v>0</v>
      </c>
      <c r="I363" s="84">
        <f t="shared" si="90"/>
        <v>0</v>
      </c>
      <c r="J363" s="84">
        <f t="shared" si="90"/>
        <v>0</v>
      </c>
      <c r="K363" s="84">
        <f t="shared" si="90"/>
        <v>0</v>
      </c>
      <c r="L363" s="84">
        <f t="shared" si="90"/>
        <v>0</v>
      </c>
      <c r="M363" s="84">
        <f t="shared" si="90"/>
        <v>0</v>
      </c>
      <c r="N363" s="84">
        <f t="shared" si="90"/>
        <v>0</v>
      </c>
      <c r="O363" s="84">
        <f t="shared" si="90"/>
        <v>0</v>
      </c>
      <c r="P363" s="84">
        <f t="shared" si="90"/>
        <v>0</v>
      </c>
      <c r="Q363" s="84">
        <f t="shared" si="90"/>
        <v>0</v>
      </c>
      <c r="R363" s="84">
        <f t="shared" si="90"/>
        <v>0</v>
      </c>
      <c r="S363" s="84">
        <f t="shared" si="90"/>
        <v>0</v>
      </c>
      <c r="T363" s="84">
        <f t="shared" si="90"/>
        <v>0</v>
      </c>
      <c r="U363" s="84">
        <f t="shared" si="90"/>
        <v>0</v>
      </c>
      <c r="V363" s="84">
        <f t="shared" si="90"/>
        <v>0</v>
      </c>
      <c r="W363" s="84">
        <f t="shared" si="90"/>
        <v>0</v>
      </c>
      <c r="X363" s="84">
        <f t="shared" si="90"/>
        <v>0</v>
      </c>
      <c r="Y363" s="84">
        <f t="shared" si="90"/>
        <v>0</v>
      </c>
      <c r="Z363" s="84">
        <f t="shared" si="90"/>
        <v>0</v>
      </c>
      <c r="AA363" s="84">
        <f t="shared" si="90"/>
        <v>0</v>
      </c>
      <c r="AB363" s="84">
        <f t="shared" si="90"/>
        <v>0</v>
      </c>
      <c r="AC363" s="84">
        <f t="shared" si="90"/>
        <v>0</v>
      </c>
      <c r="AD363" s="84">
        <f t="shared" si="90"/>
        <v>0</v>
      </c>
      <c r="AE363" s="84">
        <f t="shared" si="90"/>
        <v>0</v>
      </c>
      <c r="AF363" s="84">
        <f t="shared" si="90"/>
        <v>0</v>
      </c>
      <c r="AG363" s="84">
        <f t="shared" si="90"/>
        <v>0</v>
      </c>
      <c r="AH363" s="84">
        <f t="shared" si="90"/>
        <v>0</v>
      </c>
      <c r="AI363" s="84">
        <f t="shared" si="90"/>
        <v>0</v>
      </c>
      <c r="AJ363" s="84">
        <f t="shared" si="90"/>
        <v>0</v>
      </c>
      <c r="AK363" s="84">
        <f t="shared" si="90"/>
        <v>0</v>
      </c>
      <c r="AL363" s="84">
        <f t="shared" si="90"/>
        <v>0</v>
      </c>
      <c r="AM363" s="84">
        <f t="shared" si="90"/>
        <v>0</v>
      </c>
      <c r="AN363" s="84">
        <f t="shared" si="90"/>
        <v>0</v>
      </c>
      <c r="AO363" s="84">
        <f t="shared" si="90"/>
        <v>0</v>
      </c>
      <c r="AP363" s="84">
        <f t="shared" si="90"/>
        <v>0</v>
      </c>
      <c r="AQ363" s="84">
        <f t="shared" si="89"/>
        <v>0</v>
      </c>
      <c r="AR363" s="84">
        <f t="shared" si="90"/>
        <v>0</v>
      </c>
      <c r="AS363" s="5"/>
      <c r="AT363" s="84">
        <f t="shared" si="88"/>
        <v>0</v>
      </c>
      <c r="AU363" s="84">
        <f t="shared" si="88"/>
        <v>0</v>
      </c>
      <c r="AV363" s="84">
        <f t="shared" si="88"/>
        <v>0</v>
      </c>
      <c r="AW363" s="84">
        <f t="shared" si="88"/>
        <v>0</v>
      </c>
      <c r="AX363" s="84">
        <f t="shared" si="88"/>
        <v>0</v>
      </c>
      <c r="AY363" s="84">
        <f t="shared" si="88"/>
        <v>0</v>
      </c>
      <c r="AZ363" s="84">
        <f t="shared" si="88"/>
        <v>0</v>
      </c>
      <c r="BA363" s="84">
        <f t="shared" si="88"/>
        <v>0</v>
      </c>
      <c r="BB363" s="84">
        <f t="shared" si="88"/>
        <v>0</v>
      </c>
      <c r="BC363" s="84">
        <f t="shared" si="88"/>
        <v>0</v>
      </c>
      <c r="BD363" s="5"/>
      <c r="BE363" s="5"/>
      <c r="BF363" s="5"/>
      <c r="BG363" s="5"/>
      <c r="BH363" s="5"/>
      <c r="BI363" s="5"/>
      <c r="BJ363" s="5"/>
    </row>
    <row r="364" spans="2:62" hidden="1">
      <c r="B364">
        <f t="shared" si="85"/>
        <v>535</v>
      </c>
      <c r="C364" t="str">
        <f t="shared" si="85"/>
        <v>TRACTAMENTS</v>
      </c>
      <c r="D364" t="str">
        <f t="shared" si="85"/>
        <v>Preparació per tractament coure + retenol + purí</v>
      </c>
      <c r="E364" s="82">
        <f t="shared" si="85"/>
        <v>2500</v>
      </c>
      <c r="F364" s="84">
        <f t="shared" si="90"/>
        <v>0</v>
      </c>
      <c r="G364" s="84">
        <f t="shared" si="90"/>
        <v>0</v>
      </c>
      <c r="H364" s="84">
        <f t="shared" si="90"/>
        <v>0</v>
      </c>
      <c r="I364" s="84">
        <f t="shared" si="90"/>
        <v>0</v>
      </c>
      <c r="J364" s="84">
        <f t="shared" si="90"/>
        <v>0</v>
      </c>
      <c r="K364" s="84">
        <f t="shared" si="90"/>
        <v>0</v>
      </c>
      <c r="L364" s="84">
        <f t="shared" si="90"/>
        <v>0</v>
      </c>
      <c r="M364" s="84">
        <f t="shared" si="90"/>
        <v>0</v>
      </c>
      <c r="N364" s="84">
        <f t="shared" si="90"/>
        <v>0</v>
      </c>
      <c r="O364" s="84">
        <f t="shared" si="90"/>
        <v>0</v>
      </c>
      <c r="P364" s="84">
        <f t="shared" si="90"/>
        <v>0</v>
      </c>
      <c r="Q364" s="84">
        <f t="shared" si="90"/>
        <v>0</v>
      </c>
      <c r="R364" s="84">
        <f t="shared" si="90"/>
        <v>0</v>
      </c>
      <c r="S364" s="84">
        <f t="shared" si="90"/>
        <v>0</v>
      </c>
      <c r="T364" s="84">
        <f t="shared" si="90"/>
        <v>0</v>
      </c>
      <c r="U364" s="84">
        <f t="shared" si="90"/>
        <v>0</v>
      </c>
      <c r="V364" s="84">
        <f t="shared" si="90"/>
        <v>0</v>
      </c>
      <c r="W364" s="84">
        <f t="shared" si="90"/>
        <v>0</v>
      </c>
      <c r="X364" s="84">
        <f t="shared" si="90"/>
        <v>0</v>
      </c>
      <c r="Y364" s="84">
        <f t="shared" si="90"/>
        <v>0</v>
      </c>
      <c r="Z364" s="84">
        <f t="shared" si="90"/>
        <v>0</v>
      </c>
      <c r="AA364" s="84">
        <f t="shared" si="90"/>
        <v>0</v>
      </c>
      <c r="AB364" s="84">
        <f t="shared" si="90"/>
        <v>0</v>
      </c>
      <c r="AC364" s="84">
        <f t="shared" si="90"/>
        <v>0</v>
      </c>
      <c r="AD364" s="84">
        <f t="shared" si="90"/>
        <v>0</v>
      </c>
      <c r="AE364" s="84">
        <f t="shared" si="90"/>
        <v>0</v>
      </c>
      <c r="AF364" s="84">
        <f t="shared" si="90"/>
        <v>0</v>
      </c>
      <c r="AG364" s="84">
        <f t="shared" si="90"/>
        <v>0</v>
      </c>
      <c r="AH364" s="84">
        <f t="shared" si="90"/>
        <v>0</v>
      </c>
      <c r="AI364" s="84">
        <f t="shared" si="90"/>
        <v>0</v>
      </c>
      <c r="AJ364" s="84">
        <f t="shared" si="90"/>
        <v>0</v>
      </c>
      <c r="AK364" s="84">
        <f t="shared" si="90"/>
        <v>0</v>
      </c>
      <c r="AL364" s="84">
        <f t="shared" si="90"/>
        <v>0</v>
      </c>
      <c r="AM364" s="84">
        <f t="shared" si="90"/>
        <v>0</v>
      </c>
      <c r="AN364" s="84">
        <f t="shared" si="90"/>
        <v>0</v>
      </c>
      <c r="AO364" s="84">
        <f t="shared" si="90"/>
        <v>0</v>
      </c>
      <c r="AP364" s="84">
        <f t="shared" si="90"/>
        <v>0</v>
      </c>
      <c r="AQ364" s="84">
        <f t="shared" si="89"/>
        <v>0</v>
      </c>
      <c r="AR364" s="84">
        <f t="shared" si="90"/>
        <v>0</v>
      </c>
      <c r="AS364" s="5"/>
      <c r="AT364" s="84">
        <f t="shared" si="88"/>
        <v>0</v>
      </c>
      <c r="AU364" s="84">
        <f t="shared" si="88"/>
        <v>0</v>
      </c>
      <c r="AV364" s="84">
        <f t="shared" si="88"/>
        <v>0</v>
      </c>
      <c r="AW364" s="84">
        <f t="shared" si="88"/>
        <v>0</v>
      </c>
      <c r="AX364" s="84">
        <f t="shared" si="88"/>
        <v>0</v>
      </c>
      <c r="AY364" s="84">
        <f t="shared" si="88"/>
        <v>0</v>
      </c>
      <c r="AZ364" s="84">
        <f t="shared" si="88"/>
        <v>0</v>
      </c>
      <c r="BA364" s="84">
        <f t="shared" si="88"/>
        <v>0</v>
      </c>
      <c r="BB364" s="84">
        <f t="shared" si="88"/>
        <v>0</v>
      </c>
      <c r="BC364" s="84">
        <f t="shared" si="88"/>
        <v>0</v>
      </c>
      <c r="BD364" s="5"/>
      <c r="BE364" s="5"/>
      <c r="BF364" s="5"/>
      <c r="BG364" s="5"/>
      <c r="BH364" s="5"/>
      <c r="BI364" s="5"/>
      <c r="BJ364" s="5"/>
    </row>
    <row r="365" spans="2:62" hidden="1">
      <c r="B365">
        <f t="shared" si="85"/>
        <v>545</v>
      </c>
      <c r="C365" t="str">
        <f t="shared" si="85"/>
        <v>TRACTAMENTS</v>
      </c>
      <c r="D365" t="str">
        <f t="shared" si="85"/>
        <v>Preparació per tractament llimacs (ferramol)</v>
      </c>
      <c r="E365" s="82">
        <f t="shared" si="85"/>
        <v>2500</v>
      </c>
      <c r="F365" s="84">
        <f t="shared" si="90"/>
        <v>0</v>
      </c>
      <c r="G365" s="84">
        <f t="shared" si="90"/>
        <v>0</v>
      </c>
      <c r="H365" s="84">
        <f t="shared" si="90"/>
        <v>0</v>
      </c>
      <c r="I365" s="84">
        <f t="shared" si="90"/>
        <v>0</v>
      </c>
      <c r="J365" s="84">
        <f t="shared" si="90"/>
        <v>0</v>
      </c>
      <c r="K365" s="84">
        <f t="shared" si="90"/>
        <v>0</v>
      </c>
      <c r="L365" s="84">
        <f t="shared" si="90"/>
        <v>0</v>
      </c>
      <c r="M365" s="84">
        <f t="shared" si="90"/>
        <v>0</v>
      </c>
      <c r="N365" s="84">
        <f t="shared" si="90"/>
        <v>0</v>
      </c>
      <c r="O365" s="84">
        <f t="shared" si="90"/>
        <v>0</v>
      </c>
      <c r="P365" s="84">
        <f t="shared" si="90"/>
        <v>0</v>
      </c>
      <c r="Q365" s="84">
        <f t="shared" si="90"/>
        <v>0</v>
      </c>
      <c r="R365" s="84">
        <f t="shared" si="90"/>
        <v>0</v>
      </c>
      <c r="S365" s="84">
        <f t="shared" si="90"/>
        <v>0</v>
      </c>
      <c r="T365" s="84">
        <f t="shared" si="90"/>
        <v>0</v>
      </c>
      <c r="U365" s="84">
        <f t="shared" si="90"/>
        <v>0</v>
      </c>
      <c r="V365" s="84">
        <f t="shared" si="90"/>
        <v>0</v>
      </c>
      <c r="W365" s="84">
        <f t="shared" si="90"/>
        <v>0</v>
      </c>
      <c r="X365" s="84">
        <f t="shared" si="90"/>
        <v>0</v>
      </c>
      <c r="Y365" s="84">
        <f t="shared" si="90"/>
        <v>0</v>
      </c>
      <c r="Z365" s="84">
        <f t="shared" si="90"/>
        <v>0</v>
      </c>
      <c r="AA365" s="84">
        <f t="shared" si="90"/>
        <v>0</v>
      </c>
      <c r="AB365" s="84">
        <f t="shared" si="90"/>
        <v>0</v>
      </c>
      <c r="AC365" s="84">
        <f t="shared" si="90"/>
        <v>0</v>
      </c>
      <c r="AD365" s="84">
        <f t="shared" si="90"/>
        <v>0</v>
      </c>
      <c r="AE365" s="84">
        <f t="shared" si="90"/>
        <v>0</v>
      </c>
      <c r="AF365" s="84">
        <f t="shared" si="90"/>
        <v>0</v>
      </c>
      <c r="AG365" s="84">
        <f t="shared" ref="AG365:AR365" si="91">IF($E$4&lt;$E365,$E$4/$E365*AG130,AG130)</f>
        <v>0</v>
      </c>
      <c r="AH365" s="84">
        <f t="shared" si="91"/>
        <v>0</v>
      </c>
      <c r="AI365" s="84">
        <f t="shared" si="91"/>
        <v>0</v>
      </c>
      <c r="AJ365" s="84">
        <f t="shared" si="91"/>
        <v>0</v>
      </c>
      <c r="AK365" s="84">
        <f t="shared" si="91"/>
        <v>0</v>
      </c>
      <c r="AL365" s="84">
        <f t="shared" si="91"/>
        <v>0</v>
      </c>
      <c r="AM365" s="84">
        <f t="shared" si="91"/>
        <v>0</v>
      </c>
      <c r="AN365" s="84">
        <f t="shared" si="91"/>
        <v>0</v>
      </c>
      <c r="AO365" s="84">
        <f t="shared" si="91"/>
        <v>0</v>
      </c>
      <c r="AP365" s="84">
        <f t="shared" si="91"/>
        <v>0</v>
      </c>
      <c r="AQ365" s="84">
        <f t="shared" si="89"/>
        <v>0</v>
      </c>
      <c r="AR365" s="84">
        <f t="shared" si="91"/>
        <v>0</v>
      </c>
      <c r="AS365" s="5"/>
      <c r="AT365" s="84">
        <f t="shared" si="88"/>
        <v>0</v>
      </c>
      <c r="AU365" s="84">
        <f t="shared" si="88"/>
        <v>0</v>
      </c>
      <c r="AV365" s="84">
        <f t="shared" si="88"/>
        <v>0</v>
      </c>
      <c r="AW365" s="84">
        <f t="shared" si="88"/>
        <v>0</v>
      </c>
      <c r="AX365" s="84">
        <f t="shared" si="88"/>
        <v>0</v>
      </c>
      <c r="AY365" s="84">
        <f t="shared" si="88"/>
        <v>0</v>
      </c>
      <c r="AZ365" s="84">
        <f t="shared" si="88"/>
        <v>0</v>
      </c>
      <c r="BA365" s="84">
        <f t="shared" si="88"/>
        <v>0</v>
      </c>
      <c r="BB365" s="84">
        <f t="shared" si="88"/>
        <v>0</v>
      </c>
      <c r="BC365" s="84">
        <f t="shared" si="88"/>
        <v>0</v>
      </c>
      <c r="BD365" s="5"/>
      <c r="BE365" s="5"/>
      <c r="BF365" s="5"/>
      <c r="BG365" s="5"/>
      <c r="BH365" s="5"/>
      <c r="BI365" s="5"/>
      <c r="BJ365" s="5"/>
    </row>
    <row r="366" spans="2:62" hidden="1">
      <c r="B366">
        <f t="shared" si="85"/>
        <v>555</v>
      </c>
      <c r="C366" t="str">
        <f t="shared" si="85"/>
        <v>TRACTAMENTS</v>
      </c>
      <c r="D366" t="str">
        <f t="shared" si="85"/>
        <v>Preparació per tractament bacillus + sofre amb bota i 2 persones</v>
      </c>
      <c r="E366" s="82">
        <f t="shared" si="85"/>
        <v>2500</v>
      </c>
      <c r="F366" s="84">
        <f t="shared" ref="F366:AR372" si="92">IF($E$4&lt;$E366,$E$4/$E366*F131,F131)</f>
        <v>0</v>
      </c>
      <c r="G366" s="84">
        <f t="shared" si="92"/>
        <v>0</v>
      </c>
      <c r="H366" s="84">
        <f t="shared" si="92"/>
        <v>0</v>
      </c>
      <c r="I366" s="84">
        <f t="shared" si="92"/>
        <v>0</v>
      </c>
      <c r="J366" s="84">
        <f t="shared" si="92"/>
        <v>0</v>
      </c>
      <c r="K366" s="84">
        <f t="shared" si="92"/>
        <v>0</v>
      </c>
      <c r="L366" s="84">
        <f t="shared" si="92"/>
        <v>0</v>
      </c>
      <c r="M366" s="84">
        <f t="shared" si="92"/>
        <v>0</v>
      </c>
      <c r="N366" s="84">
        <f t="shared" si="92"/>
        <v>0</v>
      </c>
      <c r="O366" s="84">
        <f t="shared" si="92"/>
        <v>0</v>
      </c>
      <c r="P366" s="84">
        <f t="shared" si="92"/>
        <v>0</v>
      </c>
      <c r="Q366" s="84">
        <f t="shared" si="92"/>
        <v>0</v>
      </c>
      <c r="R366" s="84">
        <f t="shared" si="92"/>
        <v>0</v>
      </c>
      <c r="S366" s="84">
        <f t="shared" si="92"/>
        <v>0</v>
      </c>
      <c r="T366" s="84">
        <f t="shared" si="92"/>
        <v>0</v>
      </c>
      <c r="U366" s="84">
        <f t="shared" si="92"/>
        <v>0</v>
      </c>
      <c r="V366" s="84">
        <f t="shared" si="92"/>
        <v>0</v>
      </c>
      <c r="W366" s="84">
        <f t="shared" si="92"/>
        <v>0</v>
      </c>
      <c r="X366" s="84">
        <f t="shared" si="92"/>
        <v>0</v>
      </c>
      <c r="Y366" s="84">
        <f t="shared" si="92"/>
        <v>0</v>
      </c>
      <c r="Z366" s="84">
        <f t="shared" si="92"/>
        <v>0</v>
      </c>
      <c r="AA366" s="84">
        <f t="shared" si="92"/>
        <v>0</v>
      </c>
      <c r="AB366" s="84">
        <f t="shared" si="92"/>
        <v>0</v>
      </c>
      <c r="AC366" s="84">
        <f t="shared" si="92"/>
        <v>0</v>
      </c>
      <c r="AD366" s="84">
        <f t="shared" si="92"/>
        <v>0</v>
      </c>
      <c r="AE366" s="84">
        <f t="shared" si="92"/>
        <v>0</v>
      </c>
      <c r="AF366" s="84">
        <f t="shared" si="92"/>
        <v>0</v>
      </c>
      <c r="AG366" s="84">
        <f t="shared" si="92"/>
        <v>0</v>
      </c>
      <c r="AH366" s="84">
        <f t="shared" si="92"/>
        <v>0</v>
      </c>
      <c r="AI366" s="84">
        <f t="shared" si="92"/>
        <v>0</v>
      </c>
      <c r="AJ366" s="84">
        <f t="shared" si="92"/>
        <v>0</v>
      </c>
      <c r="AK366" s="84">
        <f t="shared" si="92"/>
        <v>0</v>
      </c>
      <c r="AL366" s="84">
        <f t="shared" si="92"/>
        <v>0</v>
      </c>
      <c r="AM366" s="84">
        <f t="shared" si="92"/>
        <v>0</v>
      </c>
      <c r="AN366" s="84">
        <f t="shared" si="92"/>
        <v>0</v>
      </c>
      <c r="AO366" s="84">
        <f t="shared" si="92"/>
        <v>0</v>
      </c>
      <c r="AP366" s="84">
        <f t="shared" si="92"/>
        <v>0</v>
      </c>
      <c r="AQ366" s="84">
        <f t="shared" si="89"/>
        <v>0</v>
      </c>
      <c r="AR366" s="84">
        <f t="shared" si="92"/>
        <v>0</v>
      </c>
      <c r="AS366" s="5"/>
      <c r="AT366" s="84">
        <f t="shared" si="88"/>
        <v>0</v>
      </c>
      <c r="AU366" s="84">
        <f t="shared" si="88"/>
        <v>0</v>
      </c>
      <c r="AV366" s="84">
        <f t="shared" si="88"/>
        <v>0</v>
      </c>
      <c r="AW366" s="84">
        <f t="shared" si="88"/>
        <v>0</v>
      </c>
      <c r="AX366" s="84">
        <f t="shared" si="88"/>
        <v>0</v>
      </c>
      <c r="AY366" s="84">
        <f t="shared" si="88"/>
        <v>0</v>
      </c>
      <c r="AZ366" s="84">
        <f t="shared" si="88"/>
        <v>0</v>
      </c>
      <c r="BA366" s="84">
        <f t="shared" si="88"/>
        <v>0</v>
      </c>
      <c r="BB366" s="84">
        <f t="shared" si="88"/>
        <v>0</v>
      </c>
      <c r="BC366" s="84">
        <f t="shared" si="88"/>
        <v>0</v>
      </c>
      <c r="BD366" s="5"/>
      <c r="BE366" s="5"/>
      <c r="BF366" s="5"/>
      <c r="BG366" s="5"/>
      <c r="BH366" s="5"/>
      <c r="BI366" s="5"/>
      <c r="BJ366" s="5"/>
    </row>
    <row r="367" spans="2:62" hidden="1">
      <c r="B367">
        <f t="shared" ref="B367:E382" si="93">+B132</f>
        <v>565</v>
      </c>
      <c r="C367" t="str">
        <f t="shared" si="93"/>
        <v>TRACTAMENTS</v>
      </c>
      <c r="D367" t="str">
        <f t="shared" si="93"/>
        <v>Preparació per tractament nim + sofre amb bota i 2 persones</v>
      </c>
      <c r="E367" s="82">
        <f t="shared" si="93"/>
        <v>2500</v>
      </c>
      <c r="F367" s="84">
        <f t="shared" si="92"/>
        <v>0</v>
      </c>
      <c r="G367" s="84">
        <f t="shared" si="92"/>
        <v>0</v>
      </c>
      <c r="H367" s="84">
        <f t="shared" si="92"/>
        <v>0</v>
      </c>
      <c r="I367" s="84">
        <f t="shared" si="92"/>
        <v>0</v>
      </c>
      <c r="J367" s="84">
        <f t="shared" si="92"/>
        <v>0</v>
      </c>
      <c r="K367" s="84">
        <f t="shared" si="92"/>
        <v>0</v>
      </c>
      <c r="L367" s="84">
        <f t="shared" si="92"/>
        <v>0</v>
      </c>
      <c r="M367" s="84">
        <f t="shared" si="92"/>
        <v>0</v>
      </c>
      <c r="N367" s="84">
        <f t="shared" si="92"/>
        <v>0</v>
      </c>
      <c r="O367" s="84">
        <f t="shared" si="92"/>
        <v>0</v>
      </c>
      <c r="P367" s="84">
        <f t="shared" si="92"/>
        <v>0</v>
      </c>
      <c r="Q367" s="84">
        <f t="shared" si="92"/>
        <v>0</v>
      </c>
      <c r="R367" s="84">
        <f t="shared" si="92"/>
        <v>0</v>
      </c>
      <c r="S367" s="84">
        <f t="shared" si="92"/>
        <v>0</v>
      </c>
      <c r="T367" s="84">
        <f t="shared" si="92"/>
        <v>0</v>
      </c>
      <c r="U367" s="84">
        <f t="shared" si="92"/>
        <v>0</v>
      </c>
      <c r="V367" s="84">
        <f t="shared" si="92"/>
        <v>0</v>
      </c>
      <c r="W367" s="84">
        <f t="shared" si="92"/>
        <v>0</v>
      </c>
      <c r="X367" s="84">
        <f t="shared" si="92"/>
        <v>0</v>
      </c>
      <c r="Y367" s="84">
        <f t="shared" si="92"/>
        <v>0</v>
      </c>
      <c r="Z367" s="84">
        <f t="shared" si="92"/>
        <v>0</v>
      </c>
      <c r="AA367" s="84">
        <f t="shared" si="92"/>
        <v>0</v>
      </c>
      <c r="AB367" s="84">
        <f t="shared" si="92"/>
        <v>0</v>
      </c>
      <c r="AC367" s="84">
        <f t="shared" si="92"/>
        <v>0</v>
      </c>
      <c r="AD367" s="84">
        <f t="shared" si="92"/>
        <v>0</v>
      </c>
      <c r="AE367" s="84">
        <f t="shared" si="92"/>
        <v>0</v>
      </c>
      <c r="AF367" s="84">
        <f t="shared" si="92"/>
        <v>0</v>
      </c>
      <c r="AG367" s="84">
        <f t="shared" si="92"/>
        <v>0</v>
      </c>
      <c r="AH367" s="84">
        <f t="shared" si="92"/>
        <v>0</v>
      </c>
      <c r="AI367" s="84">
        <f t="shared" si="92"/>
        <v>0</v>
      </c>
      <c r="AJ367" s="84">
        <f t="shared" si="92"/>
        <v>0</v>
      </c>
      <c r="AK367" s="84">
        <f t="shared" si="92"/>
        <v>0</v>
      </c>
      <c r="AL367" s="84">
        <f t="shared" si="92"/>
        <v>0</v>
      </c>
      <c r="AM367" s="84">
        <f t="shared" si="92"/>
        <v>0</v>
      </c>
      <c r="AN367" s="84">
        <f t="shared" si="92"/>
        <v>0</v>
      </c>
      <c r="AO367" s="84">
        <f t="shared" si="92"/>
        <v>0</v>
      </c>
      <c r="AP367" s="84">
        <f t="shared" si="92"/>
        <v>0</v>
      </c>
      <c r="AQ367" s="84">
        <f t="shared" si="89"/>
        <v>0</v>
      </c>
      <c r="AR367" s="84">
        <f t="shared" si="92"/>
        <v>0</v>
      </c>
      <c r="AS367" s="5"/>
      <c r="AT367" s="84">
        <f t="shared" si="88"/>
        <v>0</v>
      </c>
      <c r="AU367" s="84">
        <f t="shared" si="88"/>
        <v>0</v>
      </c>
      <c r="AV367" s="84">
        <f t="shared" si="88"/>
        <v>0</v>
      </c>
      <c r="AW367" s="84">
        <f t="shared" si="88"/>
        <v>0</v>
      </c>
      <c r="AX367" s="84">
        <f t="shared" si="88"/>
        <v>0</v>
      </c>
      <c r="AY367" s="84">
        <f t="shared" si="88"/>
        <v>0</v>
      </c>
      <c r="AZ367" s="84">
        <f t="shared" si="88"/>
        <v>0</v>
      </c>
      <c r="BA367" s="84">
        <f t="shared" si="88"/>
        <v>0</v>
      </c>
      <c r="BB367" s="84">
        <f t="shared" si="88"/>
        <v>0</v>
      </c>
      <c r="BC367" s="84">
        <f t="shared" si="88"/>
        <v>0</v>
      </c>
      <c r="BD367" s="5"/>
      <c r="BE367" s="5"/>
      <c r="BF367" s="5"/>
      <c r="BG367" s="5"/>
      <c r="BH367" s="5"/>
      <c r="BI367" s="5"/>
      <c r="BJ367" s="5"/>
    </row>
    <row r="368" spans="2:62" hidden="1">
      <c r="B368">
        <f t="shared" si="93"/>
        <v>575</v>
      </c>
      <c r="C368" t="str">
        <f t="shared" si="93"/>
        <v>TRACTAMENTS</v>
      </c>
      <c r="D368" t="str">
        <f t="shared" si="93"/>
        <v>Preparació per tractament sofre amb bota i 2 persones</v>
      </c>
      <c r="E368" s="82">
        <f t="shared" si="93"/>
        <v>2500</v>
      </c>
      <c r="F368" s="84">
        <f t="shared" si="92"/>
        <v>0</v>
      </c>
      <c r="G368" s="84">
        <f t="shared" si="92"/>
        <v>0</v>
      </c>
      <c r="H368" s="84">
        <f t="shared" si="92"/>
        <v>0</v>
      </c>
      <c r="I368" s="84">
        <f t="shared" si="92"/>
        <v>0</v>
      </c>
      <c r="J368" s="84">
        <f t="shared" si="92"/>
        <v>0</v>
      </c>
      <c r="K368" s="84">
        <f t="shared" si="92"/>
        <v>0</v>
      </c>
      <c r="L368" s="84">
        <f t="shared" si="92"/>
        <v>0</v>
      </c>
      <c r="M368" s="84">
        <f t="shared" si="92"/>
        <v>0</v>
      </c>
      <c r="N368" s="84">
        <f t="shared" si="92"/>
        <v>0</v>
      </c>
      <c r="O368" s="84">
        <f t="shared" si="92"/>
        <v>0</v>
      </c>
      <c r="P368" s="84">
        <f t="shared" si="92"/>
        <v>0</v>
      </c>
      <c r="Q368" s="84">
        <f t="shared" si="92"/>
        <v>0</v>
      </c>
      <c r="R368" s="84">
        <f t="shared" si="92"/>
        <v>0</v>
      </c>
      <c r="S368" s="84">
        <f t="shared" si="92"/>
        <v>0</v>
      </c>
      <c r="T368" s="84">
        <f t="shared" si="92"/>
        <v>0</v>
      </c>
      <c r="U368" s="84">
        <f t="shared" si="92"/>
        <v>0</v>
      </c>
      <c r="V368" s="84">
        <f t="shared" si="92"/>
        <v>0</v>
      </c>
      <c r="W368" s="84">
        <f t="shared" si="92"/>
        <v>0</v>
      </c>
      <c r="X368" s="84">
        <f t="shared" si="92"/>
        <v>0</v>
      </c>
      <c r="Y368" s="84">
        <f t="shared" si="92"/>
        <v>0</v>
      </c>
      <c r="Z368" s="84">
        <f t="shared" si="92"/>
        <v>0</v>
      </c>
      <c r="AA368" s="84">
        <f t="shared" si="92"/>
        <v>0</v>
      </c>
      <c r="AB368" s="84">
        <f t="shared" si="92"/>
        <v>0</v>
      </c>
      <c r="AC368" s="84">
        <f t="shared" si="92"/>
        <v>0</v>
      </c>
      <c r="AD368" s="84">
        <f t="shared" si="92"/>
        <v>0</v>
      </c>
      <c r="AE368" s="84">
        <f t="shared" si="92"/>
        <v>0</v>
      </c>
      <c r="AF368" s="84">
        <f t="shared" si="92"/>
        <v>0</v>
      </c>
      <c r="AG368" s="84">
        <f t="shared" si="92"/>
        <v>0</v>
      </c>
      <c r="AH368" s="84">
        <f t="shared" si="92"/>
        <v>0</v>
      </c>
      <c r="AI368" s="84">
        <f t="shared" si="92"/>
        <v>0</v>
      </c>
      <c r="AJ368" s="84">
        <f t="shared" si="92"/>
        <v>0</v>
      </c>
      <c r="AK368" s="84">
        <f t="shared" si="92"/>
        <v>0</v>
      </c>
      <c r="AL368" s="84">
        <f t="shared" si="92"/>
        <v>0</v>
      </c>
      <c r="AM368" s="84">
        <f t="shared" si="92"/>
        <v>0</v>
      </c>
      <c r="AN368" s="84">
        <f t="shared" si="92"/>
        <v>0</v>
      </c>
      <c r="AO368" s="84">
        <f t="shared" si="92"/>
        <v>0</v>
      </c>
      <c r="AP368" s="84">
        <f t="shared" si="92"/>
        <v>0</v>
      </c>
      <c r="AQ368" s="84">
        <f t="shared" si="89"/>
        <v>0</v>
      </c>
      <c r="AR368" s="84">
        <f t="shared" si="92"/>
        <v>0</v>
      </c>
      <c r="AS368" s="5"/>
      <c r="AT368" s="84">
        <f t="shared" si="88"/>
        <v>0</v>
      </c>
      <c r="AU368" s="84">
        <f t="shared" si="88"/>
        <v>0</v>
      </c>
      <c r="AV368" s="84">
        <f t="shared" si="88"/>
        <v>0</v>
      </c>
      <c r="AW368" s="84">
        <f t="shared" si="88"/>
        <v>0</v>
      </c>
      <c r="AX368" s="84">
        <f t="shared" si="88"/>
        <v>0</v>
      </c>
      <c r="AY368" s="84">
        <f t="shared" si="88"/>
        <v>0</v>
      </c>
      <c r="AZ368" s="84">
        <f t="shared" si="88"/>
        <v>0</v>
      </c>
      <c r="BA368" s="84">
        <f t="shared" si="88"/>
        <v>0</v>
      </c>
      <c r="BB368" s="84">
        <f t="shared" si="88"/>
        <v>0</v>
      </c>
      <c r="BC368" s="84">
        <f t="shared" si="88"/>
        <v>0</v>
      </c>
      <c r="BD368" s="5"/>
      <c r="BE368" s="5"/>
      <c r="BF368" s="5"/>
      <c r="BG368" s="5"/>
      <c r="BH368" s="5"/>
      <c r="BI368" s="5"/>
      <c r="BJ368" s="5"/>
    </row>
    <row r="369" spans="2:62" hidden="1">
      <c r="B369">
        <f t="shared" si="93"/>
        <v>615</v>
      </c>
      <c r="C369" t="str">
        <f t="shared" si="93"/>
        <v>DESHERBAT</v>
      </c>
      <c r="D369" t="str">
        <f t="shared" si="93"/>
        <v>Preparació per desherbat amb tractor</v>
      </c>
      <c r="E369" s="82">
        <f t="shared" si="93"/>
        <v>2500</v>
      </c>
      <c r="F369" s="84">
        <f t="shared" si="92"/>
        <v>0</v>
      </c>
      <c r="G369" s="84">
        <f t="shared" si="92"/>
        <v>0</v>
      </c>
      <c r="H369" s="84">
        <f t="shared" si="92"/>
        <v>0</v>
      </c>
      <c r="I369" s="84">
        <f t="shared" si="92"/>
        <v>0</v>
      </c>
      <c r="J369" s="84">
        <f t="shared" si="92"/>
        <v>0</v>
      </c>
      <c r="K369" s="84">
        <f t="shared" si="92"/>
        <v>0</v>
      </c>
      <c r="L369" s="84">
        <f t="shared" si="92"/>
        <v>0</v>
      </c>
      <c r="M369" s="84">
        <f t="shared" si="92"/>
        <v>0</v>
      </c>
      <c r="N369" s="84">
        <f t="shared" si="92"/>
        <v>0</v>
      </c>
      <c r="O369" s="84">
        <f t="shared" si="92"/>
        <v>0</v>
      </c>
      <c r="P369" s="84">
        <f t="shared" si="92"/>
        <v>0</v>
      </c>
      <c r="Q369" s="84">
        <f t="shared" si="92"/>
        <v>0</v>
      </c>
      <c r="R369" s="84">
        <f t="shared" si="92"/>
        <v>0</v>
      </c>
      <c r="S369" s="84">
        <f t="shared" si="92"/>
        <v>0</v>
      </c>
      <c r="T369" s="84">
        <f t="shared" si="92"/>
        <v>0</v>
      </c>
      <c r="U369" s="84">
        <f t="shared" si="92"/>
        <v>0</v>
      </c>
      <c r="V369" s="84">
        <f t="shared" si="92"/>
        <v>0</v>
      </c>
      <c r="W369" s="84">
        <f t="shared" si="92"/>
        <v>0</v>
      </c>
      <c r="X369" s="84">
        <f t="shared" si="92"/>
        <v>0</v>
      </c>
      <c r="Y369" s="84">
        <f t="shared" si="92"/>
        <v>0</v>
      </c>
      <c r="Z369" s="84">
        <f t="shared" si="92"/>
        <v>0</v>
      </c>
      <c r="AA369" s="84">
        <f t="shared" si="92"/>
        <v>0</v>
      </c>
      <c r="AB369" s="84">
        <f t="shared" si="92"/>
        <v>0</v>
      </c>
      <c r="AC369" s="84">
        <f t="shared" si="92"/>
        <v>0</v>
      </c>
      <c r="AD369" s="84">
        <f t="shared" si="92"/>
        <v>0</v>
      </c>
      <c r="AE369" s="84">
        <f t="shared" si="92"/>
        <v>0</v>
      </c>
      <c r="AF369" s="84">
        <f t="shared" si="92"/>
        <v>0</v>
      </c>
      <c r="AG369" s="84">
        <f t="shared" si="92"/>
        <v>0</v>
      </c>
      <c r="AH369" s="84">
        <f t="shared" si="92"/>
        <v>0</v>
      </c>
      <c r="AI369" s="84">
        <f t="shared" si="92"/>
        <v>0</v>
      </c>
      <c r="AJ369" s="84">
        <f t="shared" si="92"/>
        <v>0</v>
      </c>
      <c r="AK369" s="84">
        <f t="shared" si="92"/>
        <v>0</v>
      </c>
      <c r="AL369" s="84">
        <f t="shared" si="92"/>
        <v>0</v>
      </c>
      <c r="AM369" s="84">
        <f t="shared" si="92"/>
        <v>0</v>
      </c>
      <c r="AN369" s="84">
        <f t="shared" si="92"/>
        <v>0</v>
      </c>
      <c r="AO369" s="84">
        <f t="shared" si="92"/>
        <v>0</v>
      </c>
      <c r="AP369" s="84">
        <f t="shared" si="92"/>
        <v>0</v>
      </c>
      <c r="AQ369" s="84">
        <f t="shared" si="89"/>
        <v>0</v>
      </c>
      <c r="AR369" s="84">
        <f t="shared" si="92"/>
        <v>0</v>
      </c>
      <c r="AS369" s="5"/>
      <c r="AT369" s="84">
        <f t="shared" ref="AT369:BC384" si="94">IF($E$4&lt;$E369,$E$4/$E369*AT134,AT134)</f>
        <v>0</v>
      </c>
      <c r="AU369" s="84">
        <f t="shared" si="94"/>
        <v>0</v>
      </c>
      <c r="AV369" s="84">
        <f t="shared" si="94"/>
        <v>0</v>
      </c>
      <c r="AW369" s="84">
        <f t="shared" si="94"/>
        <v>0</v>
      </c>
      <c r="AX369" s="84">
        <f t="shared" si="94"/>
        <v>0</v>
      </c>
      <c r="AY369" s="84">
        <f t="shared" si="94"/>
        <v>0</v>
      </c>
      <c r="AZ369" s="84">
        <f t="shared" si="94"/>
        <v>0</v>
      </c>
      <c r="BA369" s="84">
        <f t="shared" si="94"/>
        <v>0</v>
      </c>
      <c r="BB369" s="84">
        <f t="shared" si="94"/>
        <v>0</v>
      </c>
      <c r="BC369" s="84">
        <f t="shared" si="94"/>
        <v>0</v>
      </c>
      <c r="BD369" s="5"/>
      <c r="BE369" s="5"/>
      <c r="BF369" s="5"/>
      <c r="BG369" s="5"/>
      <c r="BH369" s="5"/>
      <c r="BI369" s="5"/>
      <c r="BJ369" s="5"/>
    </row>
    <row r="370" spans="2:62" hidden="1">
      <c r="B370">
        <f t="shared" si="93"/>
        <v>625</v>
      </c>
      <c r="C370" t="str">
        <f t="shared" si="93"/>
        <v>DESHERBAT</v>
      </c>
      <c r="D370" t="str">
        <f t="shared" si="93"/>
        <v>Preparació per desherbat amb motocultor</v>
      </c>
      <c r="E370" s="82">
        <f t="shared" si="93"/>
        <v>2500</v>
      </c>
      <c r="F370" s="84">
        <f t="shared" si="92"/>
        <v>0</v>
      </c>
      <c r="G370" s="84">
        <f t="shared" si="92"/>
        <v>0</v>
      </c>
      <c r="H370" s="84">
        <f t="shared" si="92"/>
        <v>0</v>
      </c>
      <c r="I370" s="84">
        <f t="shared" si="92"/>
        <v>0</v>
      </c>
      <c r="J370" s="84">
        <f t="shared" si="92"/>
        <v>0</v>
      </c>
      <c r="K370" s="84">
        <f t="shared" si="92"/>
        <v>0</v>
      </c>
      <c r="L370" s="84">
        <f t="shared" si="92"/>
        <v>0</v>
      </c>
      <c r="M370" s="84">
        <f t="shared" si="92"/>
        <v>0</v>
      </c>
      <c r="N370" s="84">
        <f t="shared" si="92"/>
        <v>0</v>
      </c>
      <c r="O370" s="84">
        <f t="shared" si="92"/>
        <v>0</v>
      </c>
      <c r="P370" s="84">
        <f t="shared" si="92"/>
        <v>0</v>
      </c>
      <c r="Q370" s="84">
        <f t="shared" si="92"/>
        <v>0</v>
      </c>
      <c r="R370" s="84">
        <f t="shared" si="92"/>
        <v>0</v>
      </c>
      <c r="S370" s="84">
        <f t="shared" si="92"/>
        <v>0</v>
      </c>
      <c r="T370" s="84">
        <f t="shared" si="92"/>
        <v>0</v>
      </c>
      <c r="U370" s="84">
        <f t="shared" si="92"/>
        <v>0</v>
      </c>
      <c r="V370" s="84">
        <f t="shared" si="92"/>
        <v>0</v>
      </c>
      <c r="W370" s="84">
        <f t="shared" si="92"/>
        <v>0</v>
      </c>
      <c r="X370" s="84">
        <f t="shared" si="92"/>
        <v>0</v>
      </c>
      <c r="Y370" s="84">
        <f t="shared" si="92"/>
        <v>0</v>
      </c>
      <c r="Z370" s="84">
        <f t="shared" si="92"/>
        <v>0</v>
      </c>
      <c r="AA370" s="84">
        <f t="shared" si="92"/>
        <v>0</v>
      </c>
      <c r="AB370" s="84">
        <f t="shared" si="92"/>
        <v>0</v>
      </c>
      <c r="AC370" s="84">
        <f t="shared" si="92"/>
        <v>0</v>
      </c>
      <c r="AD370" s="84">
        <f t="shared" si="92"/>
        <v>0</v>
      </c>
      <c r="AE370" s="84">
        <f t="shared" si="92"/>
        <v>0</v>
      </c>
      <c r="AF370" s="84">
        <f t="shared" si="92"/>
        <v>0</v>
      </c>
      <c r="AG370" s="84">
        <f t="shared" si="92"/>
        <v>0</v>
      </c>
      <c r="AH370" s="84">
        <f t="shared" si="92"/>
        <v>0</v>
      </c>
      <c r="AI370" s="84">
        <f t="shared" si="92"/>
        <v>0</v>
      </c>
      <c r="AJ370" s="84">
        <f t="shared" si="92"/>
        <v>0</v>
      </c>
      <c r="AK370" s="84">
        <f t="shared" si="92"/>
        <v>0</v>
      </c>
      <c r="AL370" s="84">
        <f t="shared" si="92"/>
        <v>0</v>
      </c>
      <c r="AM370" s="84">
        <f t="shared" si="92"/>
        <v>0</v>
      </c>
      <c r="AN370" s="84">
        <f t="shared" si="92"/>
        <v>0</v>
      </c>
      <c r="AO370" s="84">
        <f t="shared" si="92"/>
        <v>0</v>
      </c>
      <c r="AP370" s="84">
        <f t="shared" si="92"/>
        <v>0</v>
      </c>
      <c r="AQ370" s="84">
        <f t="shared" si="89"/>
        <v>0</v>
      </c>
      <c r="AR370" s="84">
        <f t="shared" si="92"/>
        <v>0</v>
      </c>
      <c r="AS370" s="5"/>
      <c r="AT370" s="84">
        <f t="shared" si="94"/>
        <v>0</v>
      </c>
      <c r="AU370" s="84">
        <f t="shared" si="94"/>
        <v>0</v>
      </c>
      <c r="AV370" s="84">
        <f t="shared" si="94"/>
        <v>0</v>
      </c>
      <c r="AW370" s="84">
        <f t="shared" si="94"/>
        <v>0</v>
      </c>
      <c r="AX370" s="84">
        <f t="shared" si="94"/>
        <v>0</v>
      </c>
      <c r="AY370" s="84">
        <f t="shared" si="94"/>
        <v>0</v>
      </c>
      <c r="AZ370" s="84">
        <f t="shared" si="94"/>
        <v>0</v>
      </c>
      <c r="BA370" s="84">
        <f t="shared" si="94"/>
        <v>0</v>
      </c>
      <c r="BB370" s="84">
        <f t="shared" si="94"/>
        <v>0</v>
      </c>
      <c r="BC370" s="84">
        <f t="shared" si="94"/>
        <v>0</v>
      </c>
      <c r="BD370" s="5"/>
      <c r="BE370" s="5"/>
      <c r="BF370" s="5"/>
      <c r="BG370" s="5"/>
      <c r="BH370" s="5"/>
      <c r="BI370" s="5"/>
      <c r="BJ370" s="5"/>
    </row>
    <row r="371" spans="2:62" hidden="1">
      <c r="B371">
        <f t="shared" si="93"/>
        <v>635</v>
      </c>
      <c r="C371" t="str">
        <f t="shared" si="93"/>
        <v>DESHERBAT</v>
      </c>
      <c r="D371" t="str">
        <f t="shared" si="93"/>
        <v>Preparació per desherbat amb motocultor (només part sense plàstic)</v>
      </c>
      <c r="E371" s="82">
        <f t="shared" si="93"/>
        <v>2500</v>
      </c>
      <c r="F371" s="84">
        <f t="shared" si="92"/>
        <v>0</v>
      </c>
      <c r="G371" s="84">
        <f t="shared" si="92"/>
        <v>0</v>
      </c>
      <c r="H371" s="84">
        <f t="shared" si="92"/>
        <v>0</v>
      </c>
      <c r="I371" s="84">
        <f t="shared" si="92"/>
        <v>0</v>
      </c>
      <c r="J371" s="84">
        <f t="shared" si="92"/>
        <v>0</v>
      </c>
      <c r="K371" s="84">
        <f t="shared" si="92"/>
        <v>0</v>
      </c>
      <c r="L371" s="84">
        <f t="shared" si="92"/>
        <v>0</v>
      </c>
      <c r="M371" s="84">
        <f t="shared" si="92"/>
        <v>0</v>
      </c>
      <c r="N371" s="84">
        <f t="shared" si="92"/>
        <v>0</v>
      </c>
      <c r="O371" s="84">
        <f t="shared" si="92"/>
        <v>0</v>
      </c>
      <c r="P371" s="84">
        <f t="shared" si="92"/>
        <v>0</v>
      </c>
      <c r="Q371" s="84">
        <f t="shared" si="92"/>
        <v>0</v>
      </c>
      <c r="R371" s="84">
        <f t="shared" si="92"/>
        <v>0</v>
      </c>
      <c r="S371" s="84">
        <f t="shared" si="92"/>
        <v>0</v>
      </c>
      <c r="T371" s="84">
        <f t="shared" si="92"/>
        <v>0</v>
      </c>
      <c r="U371" s="84">
        <f t="shared" si="92"/>
        <v>0</v>
      </c>
      <c r="V371" s="84">
        <f t="shared" si="92"/>
        <v>0</v>
      </c>
      <c r="W371" s="84">
        <f t="shared" si="92"/>
        <v>0</v>
      </c>
      <c r="X371" s="84">
        <f t="shared" si="92"/>
        <v>0</v>
      </c>
      <c r="Y371" s="84">
        <f t="shared" si="92"/>
        <v>0</v>
      </c>
      <c r="Z371" s="84">
        <f t="shared" si="92"/>
        <v>0</v>
      </c>
      <c r="AA371" s="84">
        <f t="shared" si="92"/>
        <v>0</v>
      </c>
      <c r="AB371" s="84">
        <f t="shared" si="92"/>
        <v>0</v>
      </c>
      <c r="AC371" s="84">
        <f t="shared" si="92"/>
        <v>0</v>
      </c>
      <c r="AD371" s="84">
        <f t="shared" si="92"/>
        <v>0</v>
      </c>
      <c r="AE371" s="84">
        <f t="shared" si="92"/>
        <v>0</v>
      </c>
      <c r="AF371" s="84">
        <f t="shared" si="92"/>
        <v>0</v>
      </c>
      <c r="AG371" s="84">
        <f t="shared" si="92"/>
        <v>0</v>
      </c>
      <c r="AH371" s="84">
        <f t="shared" si="92"/>
        <v>0</v>
      </c>
      <c r="AI371" s="84">
        <f t="shared" si="92"/>
        <v>0</v>
      </c>
      <c r="AJ371" s="84">
        <f t="shared" si="92"/>
        <v>0</v>
      </c>
      <c r="AK371" s="84">
        <f t="shared" si="92"/>
        <v>0</v>
      </c>
      <c r="AL371" s="84">
        <f t="shared" si="92"/>
        <v>0</v>
      </c>
      <c r="AM371" s="84">
        <f t="shared" si="92"/>
        <v>0</v>
      </c>
      <c r="AN371" s="84">
        <f t="shared" si="92"/>
        <v>0</v>
      </c>
      <c r="AO371" s="84">
        <f t="shared" si="92"/>
        <v>0</v>
      </c>
      <c r="AP371" s="84">
        <f t="shared" si="92"/>
        <v>0</v>
      </c>
      <c r="AQ371" s="84">
        <f t="shared" si="89"/>
        <v>0</v>
      </c>
      <c r="AR371" s="84">
        <f t="shared" si="92"/>
        <v>0</v>
      </c>
      <c r="AS371" s="5"/>
      <c r="AT371" s="84">
        <f t="shared" si="94"/>
        <v>0</v>
      </c>
      <c r="AU371" s="84">
        <f t="shared" si="94"/>
        <v>0</v>
      </c>
      <c r="AV371" s="84">
        <f t="shared" si="94"/>
        <v>0</v>
      </c>
      <c r="AW371" s="84">
        <f t="shared" si="94"/>
        <v>0</v>
      </c>
      <c r="AX371" s="84">
        <f t="shared" si="94"/>
        <v>0</v>
      </c>
      <c r="AY371" s="84">
        <f t="shared" si="94"/>
        <v>0</v>
      </c>
      <c r="AZ371" s="84">
        <f t="shared" si="94"/>
        <v>0</v>
      </c>
      <c r="BA371" s="84">
        <f t="shared" si="94"/>
        <v>0</v>
      </c>
      <c r="BB371" s="84">
        <f t="shared" si="94"/>
        <v>0</v>
      </c>
      <c r="BC371" s="84">
        <f t="shared" si="94"/>
        <v>0</v>
      </c>
      <c r="BD371" s="5"/>
      <c r="BE371" s="5"/>
      <c r="BF371" s="5"/>
      <c r="BG371" s="5"/>
      <c r="BH371" s="5"/>
      <c r="BI371" s="5"/>
      <c r="BJ371" s="5"/>
    </row>
    <row r="372" spans="2:62" hidden="1">
      <c r="B372">
        <f t="shared" si="93"/>
        <v>645</v>
      </c>
      <c r="C372" t="str">
        <f t="shared" si="93"/>
        <v>DESHERBAT</v>
      </c>
      <c r="D372" t="str">
        <f t="shared" si="93"/>
        <v>Preparació per desherbat manual 2,5h/1.000 m2</v>
      </c>
      <c r="E372" s="82">
        <f t="shared" si="93"/>
        <v>2500</v>
      </c>
      <c r="F372" s="84">
        <f t="shared" si="92"/>
        <v>0</v>
      </c>
      <c r="G372" s="84">
        <f t="shared" si="92"/>
        <v>0</v>
      </c>
      <c r="H372" s="84">
        <f t="shared" si="92"/>
        <v>0</v>
      </c>
      <c r="I372" s="84">
        <f t="shared" si="92"/>
        <v>0</v>
      </c>
      <c r="J372" s="84">
        <f t="shared" si="92"/>
        <v>0</v>
      </c>
      <c r="K372" s="84">
        <f t="shared" si="92"/>
        <v>0</v>
      </c>
      <c r="L372" s="84">
        <f t="shared" si="92"/>
        <v>0</v>
      </c>
      <c r="M372" s="84">
        <f t="shared" si="92"/>
        <v>0</v>
      </c>
      <c r="N372" s="84">
        <f t="shared" si="92"/>
        <v>0</v>
      </c>
      <c r="O372" s="84">
        <f t="shared" si="92"/>
        <v>0</v>
      </c>
      <c r="P372" s="84">
        <f t="shared" si="92"/>
        <v>0</v>
      </c>
      <c r="Q372" s="84">
        <f t="shared" si="92"/>
        <v>0</v>
      </c>
      <c r="R372" s="84">
        <f t="shared" si="92"/>
        <v>0</v>
      </c>
      <c r="S372" s="84">
        <f t="shared" si="92"/>
        <v>0</v>
      </c>
      <c r="T372" s="84">
        <f t="shared" si="92"/>
        <v>0</v>
      </c>
      <c r="U372" s="84">
        <f t="shared" si="92"/>
        <v>0</v>
      </c>
      <c r="V372" s="84">
        <f t="shared" si="92"/>
        <v>0</v>
      </c>
      <c r="W372" s="84">
        <f t="shared" si="92"/>
        <v>0</v>
      </c>
      <c r="X372" s="84">
        <f t="shared" si="92"/>
        <v>0</v>
      </c>
      <c r="Y372" s="84">
        <f t="shared" si="92"/>
        <v>0</v>
      </c>
      <c r="Z372" s="84">
        <f t="shared" si="92"/>
        <v>0</v>
      </c>
      <c r="AA372" s="84">
        <f t="shared" si="92"/>
        <v>0</v>
      </c>
      <c r="AB372" s="84">
        <f t="shared" si="92"/>
        <v>0</v>
      </c>
      <c r="AC372" s="84">
        <f t="shared" si="92"/>
        <v>0</v>
      </c>
      <c r="AD372" s="84">
        <f t="shared" si="92"/>
        <v>0</v>
      </c>
      <c r="AE372" s="84">
        <f t="shared" si="92"/>
        <v>0</v>
      </c>
      <c r="AF372" s="84">
        <f t="shared" si="92"/>
        <v>0</v>
      </c>
      <c r="AG372" s="84">
        <f t="shared" ref="AG372:AR372" si="95">IF($E$4&lt;$E372,$E$4/$E372*AG137,AG137)</f>
        <v>0</v>
      </c>
      <c r="AH372" s="84">
        <f t="shared" si="95"/>
        <v>0</v>
      </c>
      <c r="AI372" s="84">
        <f t="shared" si="95"/>
        <v>0</v>
      </c>
      <c r="AJ372" s="84">
        <f t="shared" si="95"/>
        <v>0</v>
      </c>
      <c r="AK372" s="84">
        <f t="shared" si="95"/>
        <v>0</v>
      </c>
      <c r="AL372" s="84">
        <f t="shared" si="95"/>
        <v>0</v>
      </c>
      <c r="AM372" s="84">
        <f t="shared" si="95"/>
        <v>0</v>
      </c>
      <c r="AN372" s="84">
        <f t="shared" si="95"/>
        <v>0</v>
      </c>
      <c r="AO372" s="84">
        <f t="shared" si="95"/>
        <v>0</v>
      </c>
      <c r="AP372" s="84">
        <f t="shared" si="95"/>
        <v>0</v>
      </c>
      <c r="AQ372" s="84">
        <f t="shared" si="89"/>
        <v>0</v>
      </c>
      <c r="AR372" s="84">
        <f t="shared" si="95"/>
        <v>0</v>
      </c>
      <c r="AS372" s="5"/>
      <c r="AT372" s="84">
        <f t="shared" si="94"/>
        <v>0</v>
      </c>
      <c r="AU372" s="84">
        <f t="shared" si="94"/>
        <v>0</v>
      </c>
      <c r="AV372" s="84">
        <f t="shared" si="94"/>
        <v>0</v>
      </c>
      <c r="AW372" s="84">
        <f t="shared" si="94"/>
        <v>0</v>
      </c>
      <c r="AX372" s="84">
        <f t="shared" si="94"/>
        <v>0</v>
      </c>
      <c r="AY372" s="84">
        <f t="shared" si="94"/>
        <v>0</v>
      </c>
      <c r="AZ372" s="84">
        <f t="shared" si="94"/>
        <v>0</v>
      </c>
      <c r="BA372" s="84">
        <f t="shared" si="94"/>
        <v>0</v>
      </c>
      <c r="BB372" s="84">
        <f t="shared" si="94"/>
        <v>0</v>
      </c>
      <c r="BC372" s="84">
        <f t="shared" si="94"/>
        <v>0</v>
      </c>
      <c r="BD372" s="5"/>
      <c r="BE372" s="5"/>
      <c r="BF372" s="5"/>
      <c r="BG372" s="5"/>
      <c r="BH372" s="5"/>
      <c r="BI372" s="5"/>
      <c r="BJ372" s="5"/>
    </row>
    <row r="373" spans="2:62" hidden="1">
      <c r="B373">
        <f t="shared" si="93"/>
        <v>655</v>
      </c>
      <c r="C373" t="str">
        <f t="shared" si="93"/>
        <v>DESHERBAT</v>
      </c>
      <c r="D373" t="str">
        <f t="shared" si="93"/>
        <v>Preparació per desherbat manual 5h/1.000  m2</v>
      </c>
      <c r="E373" s="82">
        <f t="shared" si="93"/>
        <v>2500</v>
      </c>
      <c r="F373" s="84">
        <f t="shared" ref="F373:AR379" si="96">IF($E$4&lt;$E373,$E$4/$E373*F138,F138)</f>
        <v>0</v>
      </c>
      <c r="G373" s="84">
        <f t="shared" si="96"/>
        <v>0</v>
      </c>
      <c r="H373" s="84">
        <f t="shared" si="96"/>
        <v>0</v>
      </c>
      <c r="I373" s="84">
        <f t="shared" si="96"/>
        <v>0</v>
      </c>
      <c r="J373" s="84">
        <f t="shared" si="96"/>
        <v>0</v>
      </c>
      <c r="K373" s="84">
        <f t="shared" si="96"/>
        <v>0</v>
      </c>
      <c r="L373" s="84">
        <f t="shared" si="96"/>
        <v>0</v>
      </c>
      <c r="M373" s="84">
        <f t="shared" si="96"/>
        <v>0</v>
      </c>
      <c r="N373" s="84">
        <f t="shared" si="96"/>
        <v>0</v>
      </c>
      <c r="O373" s="84">
        <f t="shared" si="96"/>
        <v>0</v>
      </c>
      <c r="P373" s="84">
        <f t="shared" si="96"/>
        <v>0</v>
      </c>
      <c r="Q373" s="84">
        <f t="shared" si="96"/>
        <v>0</v>
      </c>
      <c r="R373" s="84">
        <f t="shared" si="96"/>
        <v>0</v>
      </c>
      <c r="S373" s="84">
        <f t="shared" si="96"/>
        <v>0</v>
      </c>
      <c r="T373" s="84">
        <f t="shared" si="96"/>
        <v>0</v>
      </c>
      <c r="U373" s="84">
        <f t="shared" si="96"/>
        <v>0</v>
      </c>
      <c r="V373" s="84">
        <f t="shared" si="96"/>
        <v>0</v>
      </c>
      <c r="W373" s="84">
        <f t="shared" si="96"/>
        <v>0</v>
      </c>
      <c r="X373" s="84">
        <f t="shared" si="96"/>
        <v>0</v>
      </c>
      <c r="Y373" s="84">
        <f t="shared" si="96"/>
        <v>0</v>
      </c>
      <c r="Z373" s="84">
        <f t="shared" si="96"/>
        <v>0</v>
      </c>
      <c r="AA373" s="84">
        <f t="shared" si="96"/>
        <v>0</v>
      </c>
      <c r="AB373" s="84">
        <f t="shared" si="96"/>
        <v>0</v>
      </c>
      <c r="AC373" s="84">
        <f t="shared" si="96"/>
        <v>0</v>
      </c>
      <c r="AD373" s="84">
        <f t="shared" si="96"/>
        <v>0</v>
      </c>
      <c r="AE373" s="84">
        <f t="shared" si="96"/>
        <v>0</v>
      </c>
      <c r="AF373" s="84">
        <f t="shared" si="96"/>
        <v>0</v>
      </c>
      <c r="AG373" s="84">
        <f t="shared" si="96"/>
        <v>0</v>
      </c>
      <c r="AH373" s="84">
        <f t="shared" si="96"/>
        <v>0</v>
      </c>
      <c r="AI373" s="84">
        <f t="shared" si="96"/>
        <v>0</v>
      </c>
      <c r="AJ373" s="84">
        <f t="shared" si="96"/>
        <v>0</v>
      </c>
      <c r="AK373" s="84">
        <f t="shared" si="96"/>
        <v>0</v>
      </c>
      <c r="AL373" s="84">
        <f t="shared" si="96"/>
        <v>0</v>
      </c>
      <c r="AM373" s="84">
        <f t="shared" si="96"/>
        <v>0</v>
      </c>
      <c r="AN373" s="84">
        <f t="shared" si="96"/>
        <v>0</v>
      </c>
      <c r="AO373" s="84">
        <f t="shared" si="96"/>
        <v>0</v>
      </c>
      <c r="AP373" s="84">
        <f t="shared" si="96"/>
        <v>0</v>
      </c>
      <c r="AQ373" s="84">
        <f t="shared" si="89"/>
        <v>0</v>
      </c>
      <c r="AR373" s="84">
        <f t="shared" si="96"/>
        <v>0</v>
      </c>
      <c r="AS373" s="5"/>
      <c r="AT373" s="84">
        <f t="shared" si="94"/>
        <v>0</v>
      </c>
      <c r="AU373" s="84">
        <f t="shared" si="94"/>
        <v>0</v>
      </c>
      <c r="AV373" s="84">
        <f t="shared" si="94"/>
        <v>0</v>
      </c>
      <c r="AW373" s="84">
        <f t="shared" si="94"/>
        <v>0</v>
      </c>
      <c r="AX373" s="84">
        <f t="shared" si="94"/>
        <v>0</v>
      </c>
      <c r="AY373" s="84">
        <f t="shared" si="94"/>
        <v>0</v>
      </c>
      <c r="AZ373" s="84">
        <f t="shared" si="94"/>
        <v>0</v>
      </c>
      <c r="BA373" s="84">
        <f t="shared" si="94"/>
        <v>0</v>
      </c>
      <c r="BB373" s="84">
        <f t="shared" si="94"/>
        <v>0</v>
      </c>
      <c r="BC373" s="84">
        <f t="shared" si="94"/>
        <v>0</v>
      </c>
      <c r="BD373" s="5"/>
      <c r="BE373" s="5"/>
      <c r="BF373" s="5"/>
      <c r="BG373" s="5"/>
      <c r="BH373" s="5"/>
      <c r="BI373" s="5"/>
      <c r="BJ373" s="5"/>
    </row>
    <row r="374" spans="2:62" hidden="1">
      <c r="B374">
        <f t="shared" si="93"/>
        <v>665</v>
      </c>
      <c r="C374" t="str">
        <f t="shared" si="93"/>
        <v>DESHERBAT</v>
      </c>
      <c r="D374" t="str">
        <f t="shared" si="93"/>
        <v>Preparació per desherbat manual 6,5h/1.000  m2</v>
      </c>
      <c r="E374" s="82">
        <f t="shared" si="93"/>
        <v>2500</v>
      </c>
      <c r="F374" s="84">
        <f t="shared" si="96"/>
        <v>0</v>
      </c>
      <c r="G374" s="84">
        <f t="shared" si="96"/>
        <v>0</v>
      </c>
      <c r="H374" s="84">
        <f t="shared" si="96"/>
        <v>0</v>
      </c>
      <c r="I374" s="84">
        <f t="shared" si="96"/>
        <v>0</v>
      </c>
      <c r="J374" s="84">
        <f t="shared" si="96"/>
        <v>0</v>
      </c>
      <c r="K374" s="84">
        <f t="shared" si="96"/>
        <v>0</v>
      </c>
      <c r="L374" s="84">
        <f t="shared" si="96"/>
        <v>0</v>
      </c>
      <c r="M374" s="84">
        <f t="shared" si="96"/>
        <v>0</v>
      </c>
      <c r="N374" s="84">
        <f t="shared" si="96"/>
        <v>0</v>
      </c>
      <c r="O374" s="84">
        <f t="shared" si="96"/>
        <v>0</v>
      </c>
      <c r="P374" s="84">
        <f t="shared" si="96"/>
        <v>0</v>
      </c>
      <c r="Q374" s="84">
        <f t="shared" si="96"/>
        <v>0</v>
      </c>
      <c r="R374" s="84">
        <f t="shared" si="96"/>
        <v>0</v>
      </c>
      <c r="S374" s="84">
        <f t="shared" si="96"/>
        <v>0</v>
      </c>
      <c r="T374" s="84">
        <f t="shared" si="96"/>
        <v>0</v>
      </c>
      <c r="U374" s="84">
        <f t="shared" si="96"/>
        <v>0</v>
      </c>
      <c r="V374" s="84">
        <f t="shared" si="96"/>
        <v>0</v>
      </c>
      <c r="W374" s="84">
        <f t="shared" si="96"/>
        <v>0</v>
      </c>
      <c r="X374" s="84">
        <f t="shared" si="96"/>
        <v>0</v>
      </c>
      <c r="Y374" s="84">
        <f t="shared" si="96"/>
        <v>0</v>
      </c>
      <c r="Z374" s="84">
        <f t="shared" si="96"/>
        <v>0</v>
      </c>
      <c r="AA374" s="84">
        <f t="shared" si="96"/>
        <v>0</v>
      </c>
      <c r="AB374" s="84">
        <f t="shared" si="96"/>
        <v>0</v>
      </c>
      <c r="AC374" s="84">
        <f t="shared" si="96"/>
        <v>0</v>
      </c>
      <c r="AD374" s="84">
        <f t="shared" si="96"/>
        <v>0</v>
      </c>
      <c r="AE374" s="84">
        <f t="shared" si="96"/>
        <v>0</v>
      </c>
      <c r="AF374" s="84">
        <f t="shared" si="96"/>
        <v>0</v>
      </c>
      <c r="AG374" s="84">
        <f t="shared" si="96"/>
        <v>0</v>
      </c>
      <c r="AH374" s="84">
        <f t="shared" si="96"/>
        <v>0</v>
      </c>
      <c r="AI374" s="84">
        <f t="shared" si="96"/>
        <v>0</v>
      </c>
      <c r="AJ374" s="84">
        <f t="shared" si="96"/>
        <v>0</v>
      </c>
      <c r="AK374" s="84">
        <f t="shared" si="96"/>
        <v>0</v>
      </c>
      <c r="AL374" s="84">
        <f t="shared" si="96"/>
        <v>0</v>
      </c>
      <c r="AM374" s="84">
        <f t="shared" si="96"/>
        <v>0</v>
      </c>
      <c r="AN374" s="84">
        <f t="shared" si="96"/>
        <v>0</v>
      </c>
      <c r="AO374" s="84">
        <f t="shared" si="96"/>
        <v>0</v>
      </c>
      <c r="AP374" s="84">
        <f t="shared" si="96"/>
        <v>0</v>
      </c>
      <c r="AQ374" s="84">
        <f t="shared" si="96"/>
        <v>0</v>
      </c>
      <c r="AR374" s="84">
        <f t="shared" si="96"/>
        <v>0</v>
      </c>
      <c r="AS374" s="5"/>
      <c r="AT374" s="84">
        <f t="shared" si="94"/>
        <v>0</v>
      </c>
      <c r="AU374" s="84">
        <f t="shared" si="94"/>
        <v>0</v>
      </c>
      <c r="AV374" s="84">
        <f t="shared" si="94"/>
        <v>0</v>
      </c>
      <c r="AW374" s="84">
        <f t="shared" si="94"/>
        <v>0</v>
      </c>
      <c r="AX374" s="84">
        <f t="shared" si="94"/>
        <v>0</v>
      </c>
      <c r="AY374" s="84">
        <f t="shared" si="94"/>
        <v>0</v>
      </c>
      <c r="AZ374" s="84">
        <f t="shared" si="94"/>
        <v>0</v>
      </c>
      <c r="BA374" s="84">
        <f t="shared" si="94"/>
        <v>0</v>
      </c>
      <c r="BB374" s="84">
        <f t="shared" si="94"/>
        <v>0</v>
      </c>
      <c r="BC374" s="84">
        <f t="shared" si="94"/>
        <v>0</v>
      </c>
      <c r="BD374" s="5"/>
      <c r="BE374" s="5"/>
      <c r="BF374" s="5"/>
      <c r="BG374" s="5"/>
      <c r="BH374" s="5"/>
      <c r="BI374" s="5"/>
      <c r="BJ374" s="5"/>
    </row>
    <row r="375" spans="2:62" hidden="1">
      <c r="B375">
        <f t="shared" si="93"/>
        <v>675</v>
      </c>
      <c r="C375" t="str">
        <f t="shared" si="93"/>
        <v>DESHERBAT</v>
      </c>
      <c r="D375" t="str">
        <f t="shared" si="93"/>
        <v>Preparació per calçar-desherbar</v>
      </c>
      <c r="E375" s="82">
        <f t="shared" si="93"/>
        <v>2500</v>
      </c>
      <c r="F375" s="84">
        <f t="shared" si="96"/>
        <v>0</v>
      </c>
      <c r="G375" s="84">
        <f t="shared" si="96"/>
        <v>0</v>
      </c>
      <c r="H375" s="84">
        <f t="shared" si="96"/>
        <v>0</v>
      </c>
      <c r="I375" s="84">
        <f t="shared" si="96"/>
        <v>0</v>
      </c>
      <c r="J375" s="84">
        <f t="shared" si="96"/>
        <v>0</v>
      </c>
      <c r="K375" s="84">
        <f t="shared" si="96"/>
        <v>0</v>
      </c>
      <c r="L375" s="84">
        <f t="shared" si="96"/>
        <v>0</v>
      </c>
      <c r="M375" s="84">
        <f t="shared" si="96"/>
        <v>0</v>
      </c>
      <c r="N375" s="84">
        <f t="shared" si="96"/>
        <v>0</v>
      </c>
      <c r="O375" s="84">
        <f t="shared" si="96"/>
        <v>0</v>
      </c>
      <c r="P375" s="84">
        <f t="shared" si="96"/>
        <v>0</v>
      </c>
      <c r="Q375" s="84">
        <f t="shared" si="96"/>
        <v>0</v>
      </c>
      <c r="R375" s="84">
        <f t="shared" si="96"/>
        <v>0</v>
      </c>
      <c r="S375" s="84">
        <f t="shared" si="96"/>
        <v>0</v>
      </c>
      <c r="T375" s="84">
        <f t="shared" si="96"/>
        <v>0</v>
      </c>
      <c r="U375" s="84">
        <f t="shared" si="96"/>
        <v>0</v>
      </c>
      <c r="V375" s="84">
        <f t="shared" si="96"/>
        <v>0</v>
      </c>
      <c r="W375" s="84">
        <f t="shared" si="96"/>
        <v>0</v>
      </c>
      <c r="X375" s="84">
        <f t="shared" si="96"/>
        <v>0</v>
      </c>
      <c r="Y375" s="84">
        <f t="shared" si="96"/>
        <v>0</v>
      </c>
      <c r="Z375" s="84">
        <f t="shared" si="96"/>
        <v>0</v>
      </c>
      <c r="AA375" s="84">
        <f t="shared" si="96"/>
        <v>0</v>
      </c>
      <c r="AB375" s="84">
        <f t="shared" si="96"/>
        <v>0</v>
      </c>
      <c r="AC375" s="84">
        <f t="shared" si="96"/>
        <v>0</v>
      </c>
      <c r="AD375" s="84">
        <f t="shared" si="96"/>
        <v>0</v>
      </c>
      <c r="AE375" s="84">
        <f t="shared" si="96"/>
        <v>0</v>
      </c>
      <c r="AF375" s="84">
        <f t="shared" si="96"/>
        <v>0</v>
      </c>
      <c r="AG375" s="84">
        <f t="shared" si="96"/>
        <v>0</v>
      </c>
      <c r="AH375" s="84">
        <f t="shared" si="96"/>
        <v>0</v>
      </c>
      <c r="AI375" s="84">
        <f t="shared" si="96"/>
        <v>0</v>
      </c>
      <c r="AJ375" s="84">
        <f t="shared" si="96"/>
        <v>0</v>
      </c>
      <c r="AK375" s="84">
        <f t="shared" si="96"/>
        <v>0</v>
      </c>
      <c r="AL375" s="84">
        <f t="shared" si="96"/>
        <v>0</v>
      </c>
      <c r="AM375" s="84">
        <f t="shared" si="96"/>
        <v>0</v>
      </c>
      <c r="AN375" s="84">
        <f t="shared" si="96"/>
        <v>0</v>
      </c>
      <c r="AO375" s="84">
        <f t="shared" si="96"/>
        <v>0</v>
      </c>
      <c r="AP375" s="84">
        <f t="shared" si="96"/>
        <v>0</v>
      </c>
      <c r="AQ375" s="84">
        <f t="shared" si="96"/>
        <v>0</v>
      </c>
      <c r="AR375" s="84">
        <f t="shared" si="96"/>
        <v>0</v>
      </c>
      <c r="AS375" s="5"/>
      <c r="AT375" s="84">
        <f t="shared" si="94"/>
        <v>0</v>
      </c>
      <c r="AU375" s="84">
        <f t="shared" si="94"/>
        <v>0</v>
      </c>
      <c r="AV375" s="84">
        <f t="shared" si="94"/>
        <v>0</v>
      </c>
      <c r="AW375" s="84">
        <f t="shared" si="94"/>
        <v>0</v>
      </c>
      <c r="AX375" s="84">
        <f t="shared" si="94"/>
        <v>0</v>
      </c>
      <c r="AY375" s="84">
        <f t="shared" si="94"/>
        <v>0</v>
      </c>
      <c r="AZ375" s="84">
        <f t="shared" si="94"/>
        <v>0</v>
      </c>
      <c r="BA375" s="84">
        <f t="shared" si="94"/>
        <v>0</v>
      </c>
      <c r="BB375" s="84">
        <f t="shared" si="94"/>
        <v>0</v>
      </c>
      <c r="BC375" s="84">
        <f t="shared" si="94"/>
        <v>0</v>
      </c>
      <c r="BD375" s="5"/>
      <c r="BE375" s="5"/>
      <c r="BF375" s="5"/>
      <c r="BG375" s="5"/>
      <c r="BH375" s="5"/>
      <c r="BI375" s="5"/>
      <c r="BJ375" s="5"/>
    </row>
    <row r="376" spans="2:62" hidden="1">
      <c r="B376">
        <f t="shared" si="93"/>
        <v>685</v>
      </c>
      <c r="C376" t="str">
        <f t="shared" si="93"/>
        <v>DESHERBAT</v>
      </c>
      <c r="D376" t="str">
        <f t="shared" si="93"/>
        <v>Preparació per col·locar plàstic a mà</v>
      </c>
      <c r="E376" s="82">
        <f t="shared" si="93"/>
        <v>2500</v>
      </c>
      <c r="F376" s="84">
        <f t="shared" si="96"/>
        <v>0</v>
      </c>
      <c r="G376" s="84">
        <f t="shared" si="96"/>
        <v>0</v>
      </c>
      <c r="H376" s="84">
        <f t="shared" si="96"/>
        <v>0</v>
      </c>
      <c r="I376" s="84">
        <f t="shared" si="96"/>
        <v>0</v>
      </c>
      <c r="J376" s="84">
        <f t="shared" si="96"/>
        <v>0</v>
      </c>
      <c r="K376" s="84">
        <f t="shared" si="96"/>
        <v>0</v>
      </c>
      <c r="L376" s="84">
        <f t="shared" si="96"/>
        <v>0</v>
      </c>
      <c r="M376" s="84">
        <f t="shared" si="96"/>
        <v>0</v>
      </c>
      <c r="N376" s="84">
        <f t="shared" si="96"/>
        <v>0</v>
      </c>
      <c r="O376" s="84">
        <f t="shared" si="96"/>
        <v>0</v>
      </c>
      <c r="P376" s="84">
        <f t="shared" si="96"/>
        <v>0</v>
      </c>
      <c r="Q376" s="84">
        <f t="shared" si="96"/>
        <v>0</v>
      </c>
      <c r="R376" s="84">
        <f t="shared" si="96"/>
        <v>0</v>
      </c>
      <c r="S376" s="84">
        <f t="shared" si="96"/>
        <v>0</v>
      </c>
      <c r="T376" s="84">
        <f t="shared" si="96"/>
        <v>0</v>
      </c>
      <c r="U376" s="84">
        <f t="shared" si="96"/>
        <v>0</v>
      </c>
      <c r="V376" s="84">
        <f t="shared" si="96"/>
        <v>0</v>
      </c>
      <c r="W376" s="84">
        <f t="shared" si="96"/>
        <v>0</v>
      </c>
      <c r="X376" s="84">
        <f t="shared" si="96"/>
        <v>0</v>
      </c>
      <c r="Y376" s="84">
        <f t="shared" si="96"/>
        <v>0</v>
      </c>
      <c r="Z376" s="84">
        <f t="shared" si="96"/>
        <v>0</v>
      </c>
      <c r="AA376" s="84">
        <f t="shared" si="96"/>
        <v>0</v>
      </c>
      <c r="AB376" s="84">
        <f t="shared" si="96"/>
        <v>0</v>
      </c>
      <c r="AC376" s="84">
        <f t="shared" si="96"/>
        <v>0</v>
      </c>
      <c r="AD376" s="84">
        <f t="shared" si="96"/>
        <v>0</v>
      </c>
      <c r="AE376" s="84">
        <f t="shared" si="96"/>
        <v>0</v>
      </c>
      <c r="AF376" s="84">
        <f t="shared" si="96"/>
        <v>0</v>
      </c>
      <c r="AG376" s="84">
        <f t="shared" si="96"/>
        <v>0</v>
      </c>
      <c r="AH376" s="84">
        <f t="shared" si="96"/>
        <v>0</v>
      </c>
      <c r="AI376" s="84">
        <f t="shared" si="96"/>
        <v>0</v>
      </c>
      <c r="AJ376" s="84">
        <f t="shared" si="96"/>
        <v>0</v>
      </c>
      <c r="AK376" s="84">
        <f t="shared" si="96"/>
        <v>0</v>
      </c>
      <c r="AL376" s="84">
        <f t="shared" si="96"/>
        <v>0</v>
      </c>
      <c r="AM376" s="84">
        <f t="shared" si="96"/>
        <v>0</v>
      </c>
      <c r="AN376" s="84">
        <f t="shared" si="96"/>
        <v>0</v>
      </c>
      <c r="AO376" s="84">
        <f t="shared" si="96"/>
        <v>0</v>
      </c>
      <c r="AP376" s="84">
        <f t="shared" si="96"/>
        <v>0</v>
      </c>
      <c r="AQ376" s="84">
        <f t="shared" si="96"/>
        <v>0</v>
      </c>
      <c r="AR376" s="84">
        <f t="shared" si="96"/>
        <v>0</v>
      </c>
      <c r="AS376" s="5"/>
      <c r="AT376" s="84">
        <f t="shared" si="94"/>
        <v>0</v>
      </c>
      <c r="AU376" s="84">
        <f t="shared" si="94"/>
        <v>0</v>
      </c>
      <c r="AV376" s="84">
        <f t="shared" si="94"/>
        <v>0</v>
      </c>
      <c r="AW376" s="84">
        <f t="shared" si="94"/>
        <v>0</v>
      </c>
      <c r="AX376" s="84">
        <f t="shared" si="94"/>
        <v>0</v>
      </c>
      <c r="AY376" s="84">
        <f t="shared" si="94"/>
        <v>0</v>
      </c>
      <c r="AZ376" s="84">
        <f t="shared" si="94"/>
        <v>0</v>
      </c>
      <c r="BA376" s="84">
        <f t="shared" si="94"/>
        <v>0</v>
      </c>
      <c r="BB376" s="84">
        <f t="shared" si="94"/>
        <v>0</v>
      </c>
      <c r="BC376" s="84">
        <f t="shared" si="94"/>
        <v>0</v>
      </c>
      <c r="BD376" s="5"/>
      <c r="BE376" s="5"/>
      <c r="BF376" s="5"/>
      <c r="BG376" s="5"/>
      <c r="BH376" s="5"/>
      <c r="BI376" s="5"/>
      <c r="BJ376" s="5"/>
    </row>
    <row r="377" spans="2:62" hidden="1">
      <c r="B377">
        <f t="shared" si="93"/>
        <v>715</v>
      </c>
      <c r="C377" t="str">
        <f t="shared" si="93"/>
        <v xml:space="preserve">ALTRES OPERACIONS </v>
      </c>
      <c r="D377" t="str">
        <f t="shared" si="93"/>
        <v>Preparació per clavar i lligar canyes manual</v>
      </c>
      <c r="E377" s="82">
        <f t="shared" si="93"/>
        <v>2500</v>
      </c>
      <c r="F377" s="84">
        <f t="shared" si="96"/>
        <v>0</v>
      </c>
      <c r="G377" s="84">
        <f t="shared" si="96"/>
        <v>0</v>
      </c>
      <c r="H377" s="84">
        <f t="shared" si="96"/>
        <v>0</v>
      </c>
      <c r="I377" s="84">
        <f t="shared" si="96"/>
        <v>0</v>
      </c>
      <c r="J377" s="84">
        <f t="shared" si="96"/>
        <v>0</v>
      </c>
      <c r="K377" s="84">
        <f t="shared" si="96"/>
        <v>0</v>
      </c>
      <c r="L377" s="84">
        <f t="shared" si="96"/>
        <v>0</v>
      </c>
      <c r="M377" s="84">
        <f t="shared" si="96"/>
        <v>0</v>
      </c>
      <c r="N377" s="84">
        <f t="shared" si="96"/>
        <v>0</v>
      </c>
      <c r="O377" s="84">
        <f t="shared" si="96"/>
        <v>0</v>
      </c>
      <c r="P377" s="84">
        <f t="shared" si="96"/>
        <v>0</v>
      </c>
      <c r="Q377" s="84">
        <f t="shared" si="96"/>
        <v>0</v>
      </c>
      <c r="R377" s="84">
        <f t="shared" si="96"/>
        <v>0</v>
      </c>
      <c r="S377" s="84">
        <f t="shared" si="96"/>
        <v>0</v>
      </c>
      <c r="T377" s="84">
        <f t="shared" si="96"/>
        <v>0</v>
      </c>
      <c r="U377" s="84">
        <f t="shared" si="96"/>
        <v>0</v>
      </c>
      <c r="V377" s="84">
        <f t="shared" si="96"/>
        <v>0</v>
      </c>
      <c r="W377" s="84">
        <f t="shared" si="96"/>
        <v>0</v>
      </c>
      <c r="X377" s="84">
        <f t="shared" si="96"/>
        <v>0</v>
      </c>
      <c r="Y377" s="84">
        <f t="shared" si="96"/>
        <v>0</v>
      </c>
      <c r="Z377" s="84">
        <f t="shared" si="96"/>
        <v>0</v>
      </c>
      <c r="AA377" s="84">
        <f t="shared" si="96"/>
        <v>0</v>
      </c>
      <c r="AB377" s="84">
        <f t="shared" si="96"/>
        <v>0</v>
      </c>
      <c r="AC377" s="84">
        <f t="shared" si="96"/>
        <v>0</v>
      </c>
      <c r="AD377" s="84">
        <f t="shared" si="96"/>
        <v>0</v>
      </c>
      <c r="AE377" s="84">
        <f t="shared" si="96"/>
        <v>0</v>
      </c>
      <c r="AF377" s="84">
        <f t="shared" si="96"/>
        <v>0</v>
      </c>
      <c r="AG377" s="84">
        <f t="shared" si="96"/>
        <v>0</v>
      </c>
      <c r="AH377" s="84">
        <f t="shared" si="96"/>
        <v>0</v>
      </c>
      <c r="AI377" s="84">
        <f t="shared" si="96"/>
        <v>0</v>
      </c>
      <c r="AJ377" s="84">
        <f t="shared" si="96"/>
        <v>0</v>
      </c>
      <c r="AK377" s="84">
        <f t="shared" si="96"/>
        <v>0</v>
      </c>
      <c r="AL377" s="84">
        <f t="shared" si="96"/>
        <v>0</v>
      </c>
      <c r="AM377" s="84">
        <f t="shared" si="96"/>
        <v>0</v>
      </c>
      <c r="AN377" s="84">
        <f t="shared" si="96"/>
        <v>0</v>
      </c>
      <c r="AO377" s="84">
        <f t="shared" si="96"/>
        <v>0</v>
      </c>
      <c r="AP377" s="84">
        <f t="shared" si="96"/>
        <v>0</v>
      </c>
      <c r="AQ377" s="84">
        <f t="shared" si="96"/>
        <v>0</v>
      </c>
      <c r="AR377" s="84">
        <f t="shared" si="96"/>
        <v>0</v>
      </c>
      <c r="AS377" s="5"/>
      <c r="AT377" s="84">
        <f t="shared" si="94"/>
        <v>0</v>
      </c>
      <c r="AU377" s="84">
        <f t="shared" si="94"/>
        <v>0</v>
      </c>
      <c r="AV377" s="84">
        <f t="shared" si="94"/>
        <v>0</v>
      </c>
      <c r="AW377" s="84">
        <f t="shared" si="94"/>
        <v>0</v>
      </c>
      <c r="AX377" s="84">
        <f t="shared" si="94"/>
        <v>0</v>
      </c>
      <c r="AY377" s="84">
        <f t="shared" si="94"/>
        <v>0</v>
      </c>
      <c r="AZ377" s="84">
        <f t="shared" si="94"/>
        <v>0</v>
      </c>
      <c r="BA377" s="84">
        <f t="shared" si="94"/>
        <v>0</v>
      </c>
      <c r="BB377" s="84">
        <f t="shared" si="94"/>
        <v>0</v>
      </c>
      <c r="BC377" s="84">
        <f t="shared" si="94"/>
        <v>0</v>
      </c>
      <c r="BD377" s="5"/>
      <c r="BE377" s="5"/>
      <c r="BF377" s="5"/>
      <c r="BG377" s="5"/>
      <c r="BH377" s="5"/>
      <c r="BI377" s="5"/>
      <c r="BJ377" s="5"/>
    </row>
    <row r="378" spans="2:62" hidden="1">
      <c r="B378">
        <f t="shared" si="93"/>
        <v>725</v>
      </c>
      <c r="C378" t="str">
        <f t="shared" si="93"/>
        <v xml:space="preserve">ALTRES OPERACIONS </v>
      </c>
      <c r="D378" t="str">
        <f t="shared" si="93"/>
        <v>Preparació per esporgar i lligar tomaqueres</v>
      </c>
      <c r="E378" s="82">
        <f t="shared" si="93"/>
        <v>2500</v>
      </c>
      <c r="F378" s="84">
        <f t="shared" si="96"/>
        <v>0</v>
      </c>
      <c r="G378" s="84">
        <f t="shared" si="96"/>
        <v>0</v>
      </c>
      <c r="H378" s="84">
        <f t="shared" si="96"/>
        <v>0</v>
      </c>
      <c r="I378" s="84">
        <f t="shared" si="96"/>
        <v>0</v>
      </c>
      <c r="J378" s="84">
        <f t="shared" si="96"/>
        <v>0</v>
      </c>
      <c r="K378" s="84">
        <f t="shared" si="96"/>
        <v>0</v>
      </c>
      <c r="L378" s="84">
        <f t="shared" si="96"/>
        <v>0</v>
      </c>
      <c r="M378" s="84">
        <f t="shared" si="96"/>
        <v>0</v>
      </c>
      <c r="N378" s="84">
        <f t="shared" si="96"/>
        <v>0</v>
      </c>
      <c r="O378" s="84">
        <f t="shared" si="96"/>
        <v>0</v>
      </c>
      <c r="P378" s="84">
        <f t="shared" si="96"/>
        <v>0</v>
      </c>
      <c r="Q378" s="84">
        <f t="shared" si="96"/>
        <v>0</v>
      </c>
      <c r="R378" s="84">
        <f t="shared" si="96"/>
        <v>0</v>
      </c>
      <c r="S378" s="84">
        <f t="shared" si="96"/>
        <v>0</v>
      </c>
      <c r="T378" s="84">
        <f t="shared" si="96"/>
        <v>0</v>
      </c>
      <c r="U378" s="84">
        <f t="shared" si="96"/>
        <v>0</v>
      </c>
      <c r="V378" s="84">
        <f t="shared" si="96"/>
        <v>0</v>
      </c>
      <c r="W378" s="84">
        <f t="shared" si="96"/>
        <v>0</v>
      </c>
      <c r="X378" s="84">
        <f t="shared" si="96"/>
        <v>0</v>
      </c>
      <c r="Y378" s="84">
        <f t="shared" si="96"/>
        <v>0</v>
      </c>
      <c r="Z378" s="84">
        <f t="shared" si="96"/>
        <v>0</v>
      </c>
      <c r="AA378" s="84">
        <f t="shared" si="96"/>
        <v>0</v>
      </c>
      <c r="AB378" s="84">
        <f t="shared" si="96"/>
        <v>0</v>
      </c>
      <c r="AC378" s="84">
        <f t="shared" si="96"/>
        <v>0</v>
      </c>
      <c r="AD378" s="84">
        <f t="shared" si="96"/>
        <v>0</v>
      </c>
      <c r="AE378" s="84">
        <f t="shared" si="96"/>
        <v>0</v>
      </c>
      <c r="AF378" s="84">
        <f t="shared" si="96"/>
        <v>0</v>
      </c>
      <c r="AG378" s="84">
        <f t="shared" si="96"/>
        <v>0</v>
      </c>
      <c r="AH378" s="84">
        <f t="shared" si="96"/>
        <v>0</v>
      </c>
      <c r="AI378" s="84">
        <f t="shared" si="96"/>
        <v>0</v>
      </c>
      <c r="AJ378" s="84">
        <f t="shared" si="96"/>
        <v>0</v>
      </c>
      <c r="AK378" s="84">
        <f t="shared" si="96"/>
        <v>0</v>
      </c>
      <c r="AL378" s="84">
        <f t="shared" si="96"/>
        <v>0</v>
      </c>
      <c r="AM378" s="84">
        <f t="shared" si="96"/>
        <v>0</v>
      </c>
      <c r="AN378" s="84">
        <f t="shared" si="96"/>
        <v>0</v>
      </c>
      <c r="AO378" s="84">
        <f t="shared" si="96"/>
        <v>0</v>
      </c>
      <c r="AP378" s="84">
        <f t="shared" si="96"/>
        <v>0</v>
      </c>
      <c r="AQ378" s="84">
        <f t="shared" si="96"/>
        <v>0</v>
      </c>
      <c r="AR378" s="84">
        <f t="shared" si="96"/>
        <v>0</v>
      </c>
      <c r="AS378" s="5"/>
      <c r="AT378" s="84">
        <f t="shared" si="94"/>
        <v>0</v>
      </c>
      <c r="AU378" s="84">
        <f t="shared" si="94"/>
        <v>0</v>
      </c>
      <c r="AV378" s="84">
        <f t="shared" si="94"/>
        <v>0</v>
      </c>
      <c r="AW378" s="84">
        <f t="shared" si="94"/>
        <v>0</v>
      </c>
      <c r="AX378" s="84">
        <f t="shared" si="94"/>
        <v>0</v>
      </c>
      <c r="AY378" s="84">
        <f t="shared" si="94"/>
        <v>0</v>
      </c>
      <c r="AZ378" s="84">
        <f t="shared" si="94"/>
        <v>0</v>
      </c>
      <c r="BA378" s="84">
        <f t="shared" si="94"/>
        <v>0</v>
      </c>
      <c r="BB378" s="84">
        <f t="shared" si="94"/>
        <v>0</v>
      </c>
      <c r="BC378" s="84">
        <f t="shared" si="94"/>
        <v>0</v>
      </c>
      <c r="BD378" s="5"/>
      <c r="BE378" s="5"/>
      <c r="BF378" s="5"/>
      <c r="BG378" s="5"/>
      <c r="BH378" s="5"/>
      <c r="BI378" s="5"/>
      <c r="BJ378" s="5"/>
    </row>
    <row r="379" spans="2:62" hidden="1">
      <c r="B379">
        <f t="shared" si="93"/>
        <v>735</v>
      </c>
      <c r="C379" t="str">
        <f t="shared" si="93"/>
        <v xml:space="preserve">ALTRES OPERACIONS </v>
      </c>
      <c r="D379" t="str">
        <f t="shared" si="93"/>
        <v>Preparació per renda de la terra</v>
      </c>
      <c r="E379" s="82">
        <f t="shared" si="93"/>
        <v>2500</v>
      </c>
      <c r="F379" s="84">
        <f t="shared" si="96"/>
        <v>0</v>
      </c>
      <c r="G379" s="84">
        <f t="shared" si="96"/>
        <v>0</v>
      </c>
      <c r="H379" s="84">
        <f t="shared" si="96"/>
        <v>0</v>
      </c>
      <c r="I379" s="84">
        <f t="shared" si="96"/>
        <v>0</v>
      </c>
      <c r="J379" s="84">
        <f t="shared" si="96"/>
        <v>0</v>
      </c>
      <c r="K379" s="84">
        <f t="shared" si="96"/>
        <v>0</v>
      </c>
      <c r="L379" s="84">
        <f t="shared" si="96"/>
        <v>0</v>
      </c>
      <c r="M379" s="84">
        <f t="shared" si="96"/>
        <v>0</v>
      </c>
      <c r="N379" s="84">
        <f t="shared" si="96"/>
        <v>0</v>
      </c>
      <c r="O379" s="84">
        <f t="shared" si="96"/>
        <v>0</v>
      </c>
      <c r="P379" s="84">
        <f t="shared" si="96"/>
        <v>0</v>
      </c>
      <c r="Q379" s="84">
        <f t="shared" si="96"/>
        <v>0</v>
      </c>
      <c r="R379" s="84">
        <f t="shared" si="96"/>
        <v>0</v>
      </c>
      <c r="S379" s="84">
        <f t="shared" si="96"/>
        <v>0</v>
      </c>
      <c r="T379" s="84">
        <f t="shared" si="96"/>
        <v>0</v>
      </c>
      <c r="U379" s="84">
        <f t="shared" si="96"/>
        <v>0</v>
      </c>
      <c r="V379" s="84">
        <f t="shared" si="96"/>
        <v>0</v>
      </c>
      <c r="W379" s="84">
        <f t="shared" si="96"/>
        <v>0</v>
      </c>
      <c r="X379" s="84">
        <f t="shared" si="96"/>
        <v>0</v>
      </c>
      <c r="Y379" s="84">
        <f t="shared" si="96"/>
        <v>0</v>
      </c>
      <c r="Z379" s="84">
        <f t="shared" si="96"/>
        <v>0</v>
      </c>
      <c r="AA379" s="84">
        <f t="shared" si="96"/>
        <v>0</v>
      </c>
      <c r="AB379" s="84">
        <f t="shared" ref="AB379:AR387" si="97">IF($E$4&lt;$E379,$E$4/$E379*AB144,AB144)</f>
        <v>0</v>
      </c>
      <c r="AC379" s="84">
        <f t="shared" si="97"/>
        <v>0</v>
      </c>
      <c r="AD379" s="84">
        <f t="shared" si="97"/>
        <v>0</v>
      </c>
      <c r="AE379" s="84">
        <f t="shared" si="97"/>
        <v>0</v>
      </c>
      <c r="AF379" s="84">
        <f t="shared" si="97"/>
        <v>0</v>
      </c>
      <c r="AG379" s="84">
        <f t="shared" si="97"/>
        <v>0</v>
      </c>
      <c r="AH379" s="84">
        <f t="shared" si="97"/>
        <v>0</v>
      </c>
      <c r="AI379" s="84">
        <f t="shared" si="97"/>
        <v>0</v>
      </c>
      <c r="AJ379" s="84">
        <f t="shared" si="97"/>
        <v>0</v>
      </c>
      <c r="AK379" s="84">
        <f t="shared" si="97"/>
        <v>0</v>
      </c>
      <c r="AL379" s="84">
        <f t="shared" si="97"/>
        <v>0</v>
      </c>
      <c r="AM379" s="84">
        <f t="shared" si="97"/>
        <v>0</v>
      </c>
      <c r="AN379" s="84">
        <f t="shared" si="97"/>
        <v>0</v>
      </c>
      <c r="AO379" s="84">
        <f t="shared" si="97"/>
        <v>0</v>
      </c>
      <c r="AP379" s="84">
        <f t="shared" si="97"/>
        <v>0</v>
      </c>
      <c r="AQ379" s="84">
        <f t="shared" si="97"/>
        <v>0</v>
      </c>
      <c r="AR379" s="84">
        <f t="shared" si="97"/>
        <v>0</v>
      </c>
      <c r="AS379" s="5"/>
      <c r="AT379" s="84">
        <f t="shared" si="94"/>
        <v>0</v>
      </c>
      <c r="AU379" s="84">
        <f t="shared" si="94"/>
        <v>0</v>
      </c>
      <c r="AV379" s="84">
        <f t="shared" si="94"/>
        <v>0</v>
      </c>
      <c r="AW379" s="84">
        <f t="shared" si="94"/>
        <v>0</v>
      </c>
      <c r="AX379" s="84">
        <f t="shared" si="94"/>
        <v>0</v>
      </c>
      <c r="AY379" s="84">
        <f t="shared" si="94"/>
        <v>0</v>
      </c>
      <c r="AZ379" s="84">
        <f t="shared" si="94"/>
        <v>0</v>
      </c>
      <c r="BA379" s="84">
        <f t="shared" si="94"/>
        <v>0</v>
      </c>
      <c r="BB379" s="84">
        <f t="shared" si="94"/>
        <v>0</v>
      </c>
      <c r="BC379" s="84">
        <f t="shared" si="94"/>
        <v>0</v>
      </c>
      <c r="BD379" s="5"/>
      <c r="BE379" s="5"/>
      <c r="BF379" s="5"/>
      <c r="BG379" s="5"/>
      <c r="BH379" s="5"/>
      <c r="BI379" s="5"/>
      <c r="BJ379" s="5"/>
    </row>
    <row r="380" spans="2:62" hidden="1">
      <c r="B380">
        <f t="shared" si="93"/>
        <v>815</v>
      </c>
      <c r="C380" t="str">
        <f t="shared" si="93"/>
        <v>RECOL.LECCIÓ</v>
      </c>
      <c r="D380" t="str">
        <f t="shared" si="93"/>
        <v>Preparació per recol.lecció col</v>
      </c>
      <c r="E380" s="82">
        <f t="shared" si="93"/>
        <v>2500</v>
      </c>
      <c r="F380" s="84">
        <f t="shared" ref="F380:AR386" si="98">IF($E$4&lt;$E380,$E$4/$E380*F145,F145)</f>
        <v>0</v>
      </c>
      <c r="G380" s="84">
        <f t="shared" si="98"/>
        <v>0</v>
      </c>
      <c r="H380" s="84">
        <f t="shared" si="98"/>
        <v>0</v>
      </c>
      <c r="I380" s="84">
        <f t="shared" si="98"/>
        <v>0</v>
      </c>
      <c r="J380" s="84">
        <f t="shared" si="98"/>
        <v>0</v>
      </c>
      <c r="K380" s="84">
        <f t="shared" si="98"/>
        <v>0</v>
      </c>
      <c r="L380" s="84">
        <f t="shared" si="98"/>
        <v>0</v>
      </c>
      <c r="M380" s="84">
        <f t="shared" si="98"/>
        <v>0</v>
      </c>
      <c r="N380" s="84">
        <f t="shared" si="98"/>
        <v>0</v>
      </c>
      <c r="O380" s="84">
        <f t="shared" si="98"/>
        <v>0</v>
      </c>
      <c r="P380" s="84">
        <f t="shared" si="98"/>
        <v>0</v>
      </c>
      <c r="Q380" s="84">
        <f t="shared" si="98"/>
        <v>0</v>
      </c>
      <c r="R380" s="84">
        <f t="shared" si="98"/>
        <v>0</v>
      </c>
      <c r="S380" s="84">
        <f t="shared" si="98"/>
        <v>0</v>
      </c>
      <c r="T380" s="84">
        <f t="shared" si="98"/>
        <v>0</v>
      </c>
      <c r="U380" s="84">
        <f t="shared" si="98"/>
        <v>0</v>
      </c>
      <c r="V380" s="84">
        <f t="shared" si="98"/>
        <v>0</v>
      </c>
      <c r="W380" s="84">
        <f t="shared" si="98"/>
        <v>0</v>
      </c>
      <c r="X380" s="84">
        <f t="shared" si="98"/>
        <v>0</v>
      </c>
      <c r="Y380" s="84">
        <f t="shared" si="98"/>
        <v>0</v>
      </c>
      <c r="Z380" s="84">
        <f t="shared" si="98"/>
        <v>0</v>
      </c>
      <c r="AA380" s="84">
        <f t="shared" si="98"/>
        <v>0</v>
      </c>
      <c r="AB380" s="84">
        <f t="shared" si="98"/>
        <v>0</v>
      </c>
      <c r="AC380" s="84">
        <f t="shared" si="98"/>
        <v>0</v>
      </c>
      <c r="AD380" s="84">
        <f t="shared" si="98"/>
        <v>0</v>
      </c>
      <c r="AE380" s="84">
        <f t="shared" si="98"/>
        <v>0</v>
      </c>
      <c r="AF380" s="84">
        <f t="shared" si="98"/>
        <v>0</v>
      </c>
      <c r="AG380" s="84">
        <f t="shared" si="98"/>
        <v>0</v>
      </c>
      <c r="AH380" s="84">
        <f t="shared" si="98"/>
        <v>0</v>
      </c>
      <c r="AI380" s="84">
        <f t="shared" si="98"/>
        <v>0</v>
      </c>
      <c r="AJ380" s="84">
        <f t="shared" si="98"/>
        <v>0</v>
      </c>
      <c r="AK380" s="84">
        <f t="shared" si="98"/>
        <v>0</v>
      </c>
      <c r="AL380" s="84">
        <f t="shared" si="98"/>
        <v>0</v>
      </c>
      <c r="AM380" s="84">
        <f t="shared" si="98"/>
        <v>0</v>
      </c>
      <c r="AN380" s="84">
        <f t="shared" si="98"/>
        <v>0</v>
      </c>
      <c r="AO380" s="84">
        <f t="shared" si="98"/>
        <v>0</v>
      </c>
      <c r="AP380" s="84">
        <f t="shared" si="98"/>
        <v>0</v>
      </c>
      <c r="AQ380" s="84">
        <f t="shared" si="97"/>
        <v>0</v>
      </c>
      <c r="AR380" s="84">
        <f t="shared" si="98"/>
        <v>0</v>
      </c>
      <c r="AS380" s="5"/>
      <c r="AT380" s="84">
        <f t="shared" si="94"/>
        <v>0</v>
      </c>
      <c r="AU380" s="84">
        <f t="shared" si="94"/>
        <v>0</v>
      </c>
      <c r="AV380" s="84">
        <f t="shared" si="94"/>
        <v>0</v>
      </c>
      <c r="AW380" s="84">
        <f t="shared" si="94"/>
        <v>0</v>
      </c>
      <c r="AX380" s="84">
        <f t="shared" si="94"/>
        <v>0</v>
      </c>
      <c r="AY380" s="84">
        <f t="shared" si="94"/>
        <v>0</v>
      </c>
      <c r="AZ380" s="84">
        <f t="shared" si="94"/>
        <v>0</v>
      </c>
      <c r="BA380" s="84">
        <f t="shared" si="94"/>
        <v>0</v>
      </c>
      <c r="BB380" s="84">
        <f t="shared" si="94"/>
        <v>0</v>
      </c>
      <c r="BC380" s="84">
        <f t="shared" si="94"/>
        <v>0</v>
      </c>
      <c r="BD380" s="5"/>
      <c r="BE380" s="5"/>
      <c r="BF380" s="5"/>
      <c r="BG380" s="5"/>
      <c r="BH380" s="5"/>
      <c r="BI380" s="5"/>
      <c r="BJ380" s="5"/>
    </row>
    <row r="381" spans="2:62" hidden="1">
      <c r="B381">
        <f t="shared" si="93"/>
        <v>825</v>
      </c>
      <c r="C381" t="str">
        <f t="shared" si="93"/>
        <v>RECOL.LECCIÓ</v>
      </c>
      <c r="D381" t="str">
        <f t="shared" si="93"/>
        <v>Preparació per recol.lecció bròcoli</v>
      </c>
      <c r="E381" s="82">
        <f t="shared" si="93"/>
        <v>2500</v>
      </c>
      <c r="F381" s="84">
        <f t="shared" si="98"/>
        <v>0</v>
      </c>
      <c r="G381" s="84">
        <f t="shared" si="98"/>
        <v>0</v>
      </c>
      <c r="H381" s="84">
        <f t="shared" si="98"/>
        <v>0</v>
      </c>
      <c r="I381" s="84">
        <f t="shared" si="98"/>
        <v>0</v>
      </c>
      <c r="J381" s="84">
        <f t="shared" si="98"/>
        <v>0</v>
      </c>
      <c r="K381" s="84">
        <f t="shared" si="98"/>
        <v>0</v>
      </c>
      <c r="L381" s="84">
        <f t="shared" si="98"/>
        <v>0</v>
      </c>
      <c r="M381" s="84">
        <f t="shared" si="98"/>
        <v>0</v>
      </c>
      <c r="N381" s="84">
        <f t="shared" si="98"/>
        <v>0</v>
      </c>
      <c r="O381" s="84">
        <f t="shared" si="98"/>
        <v>0</v>
      </c>
      <c r="P381" s="84">
        <f t="shared" si="98"/>
        <v>0</v>
      </c>
      <c r="Q381" s="84">
        <f t="shared" si="98"/>
        <v>0</v>
      </c>
      <c r="R381" s="84">
        <f t="shared" si="98"/>
        <v>0</v>
      </c>
      <c r="S381" s="84">
        <f t="shared" si="98"/>
        <v>0</v>
      </c>
      <c r="T381" s="84">
        <f t="shared" si="98"/>
        <v>0</v>
      </c>
      <c r="U381" s="84">
        <f t="shared" si="98"/>
        <v>0</v>
      </c>
      <c r="V381" s="84">
        <f t="shared" si="98"/>
        <v>0</v>
      </c>
      <c r="W381" s="84">
        <f t="shared" si="98"/>
        <v>0</v>
      </c>
      <c r="X381" s="84">
        <f t="shared" si="98"/>
        <v>0</v>
      </c>
      <c r="Y381" s="84">
        <f t="shared" si="98"/>
        <v>0</v>
      </c>
      <c r="Z381" s="84">
        <f t="shared" si="98"/>
        <v>0</v>
      </c>
      <c r="AA381" s="84">
        <f t="shared" si="98"/>
        <v>0</v>
      </c>
      <c r="AB381" s="84">
        <f t="shared" si="98"/>
        <v>0</v>
      </c>
      <c r="AC381" s="84">
        <f t="shared" si="98"/>
        <v>0</v>
      </c>
      <c r="AD381" s="84">
        <f t="shared" si="98"/>
        <v>0</v>
      </c>
      <c r="AE381" s="84">
        <f t="shared" si="98"/>
        <v>0</v>
      </c>
      <c r="AF381" s="84">
        <f t="shared" si="98"/>
        <v>0</v>
      </c>
      <c r="AG381" s="84">
        <f t="shared" si="98"/>
        <v>0</v>
      </c>
      <c r="AH381" s="84">
        <f t="shared" si="98"/>
        <v>0</v>
      </c>
      <c r="AI381" s="84">
        <f t="shared" si="98"/>
        <v>0</v>
      </c>
      <c r="AJ381" s="84">
        <f t="shared" si="98"/>
        <v>0</v>
      </c>
      <c r="AK381" s="84">
        <f t="shared" si="98"/>
        <v>0</v>
      </c>
      <c r="AL381" s="84">
        <f t="shared" si="98"/>
        <v>0</v>
      </c>
      <c r="AM381" s="84">
        <f t="shared" si="98"/>
        <v>0</v>
      </c>
      <c r="AN381" s="84">
        <f t="shared" si="98"/>
        <v>0</v>
      </c>
      <c r="AO381" s="84">
        <f t="shared" si="98"/>
        <v>0</v>
      </c>
      <c r="AP381" s="84">
        <f t="shared" si="98"/>
        <v>0</v>
      </c>
      <c r="AQ381" s="84">
        <f t="shared" si="97"/>
        <v>0</v>
      </c>
      <c r="AR381" s="84">
        <f t="shared" si="98"/>
        <v>0</v>
      </c>
      <c r="AS381" s="5"/>
      <c r="AT381" s="84">
        <f t="shared" si="94"/>
        <v>0</v>
      </c>
      <c r="AU381" s="84">
        <f t="shared" si="94"/>
        <v>0</v>
      </c>
      <c r="AV381" s="84">
        <f t="shared" si="94"/>
        <v>0</v>
      </c>
      <c r="AW381" s="84">
        <f t="shared" si="94"/>
        <v>0</v>
      </c>
      <c r="AX381" s="84">
        <f t="shared" si="94"/>
        <v>0</v>
      </c>
      <c r="AY381" s="84">
        <f t="shared" si="94"/>
        <v>0</v>
      </c>
      <c r="AZ381" s="84">
        <f t="shared" si="94"/>
        <v>0</v>
      </c>
      <c r="BA381" s="84">
        <f t="shared" si="94"/>
        <v>0</v>
      </c>
      <c r="BB381" s="84">
        <f t="shared" si="94"/>
        <v>0</v>
      </c>
      <c r="BC381" s="84">
        <f t="shared" si="94"/>
        <v>0</v>
      </c>
      <c r="BD381" s="5"/>
      <c r="BE381" s="5"/>
      <c r="BF381" s="5"/>
      <c r="BG381" s="5"/>
      <c r="BH381" s="5"/>
      <c r="BI381" s="5"/>
      <c r="BJ381" s="5"/>
    </row>
    <row r="382" spans="2:62" hidden="1">
      <c r="B382">
        <f t="shared" si="93"/>
        <v>835</v>
      </c>
      <c r="C382" t="str">
        <f t="shared" si="93"/>
        <v>RECOL.LECCIÓ</v>
      </c>
      <c r="D382" t="str">
        <f t="shared" si="93"/>
        <v>Preparació per recol.lecció calçot</v>
      </c>
      <c r="E382" s="82">
        <f t="shared" si="93"/>
        <v>2500</v>
      </c>
      <c r="F382" s="84">
        <f t="shared" si="98"/>
        <v>0</v>
      </c>
      <c r="G382" s="84">
        <f t="shared" si="98"/>
        <v>0</v>
      </c>
      <c r="H382" s="84">
        <f t="shared" si="98"/>
        <v>0</v>
      </c>
      <c r="I382" s="84">
        <f t="shared" si="98"/>
        <v>0</v>
      </c>
      <c r="J382" s="84">
        <f t="shared" si="98"/>
        <v>0</v>
      </c>
      <c r="K382" s="84">
        <f t="shared" si="98"/>
        <v>0</v>
      </c>
      <c r="L382" s="84">
        <f t="shared" si="98"/>
        <v>0</v>
      </c>
      <c r="M382" s="84">
        <f t="shared" si="98"/>
        <v>0</v>
      </c>
      <c r="N382" s="84">
        <f t="shared" si="98"/>
        <v>0</v>
      </c>
      <c r="O382" s="84">
        <f t="shared" si="98"/>
        <v>0</v>
      </c>
      <c r="P382" s="84">
        <f t="shared" si="98"/>
        <v>0</v>
      </c>
      <c r="Q382" s="84">
        <f t="shared" si="98"/>
        <v>0</v>
      </c>
      <c r="R382" s="84">
        <f t="shared" si="98"/>
        <v>0</v>
      </c>
      <c r="S382" s="84">
        <f t="shared" si="98"/>
        <v>0</v>
      </c>
      <c r="T382" s="84">
        <f t="shared" si="98"/>
        <v>0</v>
      </c>
      <c r="U382" s="84">
        <f t="shared" si="98"/>
        <v>0</v>
      </c>
      <c r="V382" s="84">
        <f t="shared" si="98"/>
        <v>0</v>
      </c>
      <c r="W382" s="84">
        <f t="shared" si="98"/>
        <v>0</v>
      </c>
      <c r="X382" s="84">
        <f t="shared" si="98"/>
        <v>0</v>
      </c>
      <c r="Y382" s="84">
        <f t="shared" si="98"/>
        <v>0</v>
      </c>
      <c r="Z382" s="84">
        <f t="shared" si="98"/>
        <v>0</v>
      </c>
      <c r="AA382" s="84">
        <f t="shared" si="98"/>
        <v>0</v>
      </c>
      <c r="AB382" s="84">
        <f t="shared" si="98"/>
        <v>0</v>
      </c>
      <c r="AC382" s="84">
        <f t="shared" si="98"/>
        <v>0</v>
      </c>
      <c r="AD382" s="84">
        <f t="shared" si="98"/>
        <v>0</v>
      </c>
      <c r="AE382" s="84">
        <f t="shared" si="98"/>
        <v>0</v>
      </c>
      <c r="AF382" s="84">
        <f t="shared" si="98"/>
        <v>0</v>
      </c>
      <c r="AG382" s="84">
        <f t="shared" si="98"/>
        <v>0</v>
      </c>
      <c r="AH382" s="84">
        <f t="shared" si="98"/>
        <v>0</v>
      </c>
      <c r="AI382" s="84">
        <f t="shared" si="98"/>
        <v>0</v>
      </c>
      <c r="AJ382" s="84">
        <f t="shared" si="98"/>
        <v>0</v>
      </c>
      <c r="AK382" s="84">
        <f t="shared" si="98"/>
        <v>0</v>
      </c>
      <c r="AL382" s="84">
        <f t="shared" si="98"/>
        <v>0</v>
      </c>
      <c r="AM382" s="84">
        <f t="shared" si="98"/>
        <v>0</v>
      </c>
      <c r="AN382" s="84">
        <f t="shared" si="98"/>
        <v>0</v>
      </c>
      <c r="AO382" s="84">
        <f t="shared" si="98"/>
        <v>0</v>
      </c>
      <c r="AP382" s="84">
        <f t="shared" si="98"/>
        <v>0</v>
      </c>
      <c r="AQ382" s="84">
        <f t="shared" si="97"/>
        <v>0</v>
      </c>
      <c r="AR382" s="84">
        <f t="shared" si="98"/>
        <v>0</v>
      </c>
      <c r="AS382" s="5"/>
      <c r="AT382" s="84">
        <f t="shared" si="94"/>
        <v>0</v>
      </c>
      <c r="AU382" s="84">
        <f t="shared" si="94"/>
        <v>0</v>
      </c>
      <c r="AV382" s="84">
        <f t="shared" si="94"/>
        <v>0</v>
      </c>
      <c r="AW382" s="84">
        <f t="shared" si="94"/>
        <v>0</v>
      </c>
      <c r="AX382" s="84">
        <f t="shared" si="94"/>
        <v>0</v>
      </c>
      <c r="AY382" s="84">
        <f t="shared" si="94"/>
        <v>0</v>
      </c>
      <c r="AZ382" s="84">
        <f t="shared" si="94"/>
        <v>0</v>
      </c>
      <c r="BA382" s="84">
        <f t="shared" si="94"/>
        <v>0</v>
      </c>
      <c r="BB382" s="84">
        <f t="shared" si="94"/>
        <v>0</v>
      </c>
      <c r="BC382" s="84">
        <f t="shared" si="94"/>
        <v>0</v>
      </c>
      <c r="BD382" s="5"/>
      <c r="BE382" s="5"/>
      <c r="BF382" s="5"/>
      <c r="BG382" s="5"/>
      <c r="BH382" s="5"/>
      <c r="BI382" s="5"/>
      <c r="BJ382" s="5"/>
    </row>
    <row r="383" spans="2:62" hidden="1">
      <c r="B383">
        <f t="shared" ref="B383:E387" si="99">+B148</f>
        <v>845</v>
      </c>
      <c r="C383" t="str">
        <f t="shared" si="99"/>
        <v>RECOL.LECCIÓ</v>
      </c>
      <c r="D383" t="str">
        <f t="shared" si="99"/>
        <v>Preparació per recol.lecció enciam</v>
      </c>
      <c r="E383" s="82">
        <f t="shared" si="99"/>
        <v>2500</v>
      </c>
      <c r="F383" s="84">
        <f t="shared" si="98"/>
        <v>0</v>
      </c>
      <c r="G383" s="84">
        <f t="shared" si="98"/>
        <v>0</v>
      </c>
      <c r="H383" s="84">
        <f t="shared" si="98"/>
        <v>0</v>
      </c>
      <c r="I383" s="84">
        <f t="shared" si="98"/>
        <v>0</v>
      </c>
      <c r="J383" s="84">
        <f t="shared" si="98"/>
        <v>0</v>
      </c>
      <c r="K383" s="84">
        <f t="shared" si="98"/>
        <v>0</v>
      </c>
      <c r="L383" s="84">
        <f t="shared" si="98"/>
        <v>0</v>
      </c>
      <c r="M383" s="84">
        <f t="shared" si="98"/>
        <v>0</v>
      </c>
      <c r="N383" s="84">
        <f t="shared" si="98"/>
        <v>0</v>
      </c>
      <c r="O383" s="84">
        <f t="shared" si="98"/>
        <v>0</v>
      </c>
      <c r="P383" s="84">
        <f t="shared" si="98"/>
        <v>0</v>
      </c>
      <c r="Q383" s="84">
        <f t="shared" si="98"/>
        <v>0</v>
      </c>
      <c r="R383" s="84">
        <f t="shared" si="98"/>
        <v>0</v>
      </c>
      <c r="S383" s="84">
        <f t="shared" si="98"/>
        <v>0</v>
      </c>
      <c r="T383" s="84">
        <f t="shared" si="98"/>
        <v>0</v>
      </c>
      <c r="U383" s="84">
        <f t="shared" si="98"/>
        <v>0</v>
      </c>
      <c r="V383" s="84">
        <f t="shared" si="98"/>
        <v>0</v>
      </c>
      <c r="W383" s="84">
        <f t="shared" si="98"/>
        <v>0</v>
      </c>
      <c r="X383" s="84">
        <f t="shared" si="98"/>
        <v>0</v>
      </c>
      <c r="Y383" s="84">
        <f t="shared" si="98"/>
        <v>0</v>
      </c>
      <c r="Z383" s="84">
        <f t="shared" si="98"/>
        <v>0</v>
      </c>
      <c r="AA383" s="84">
        <f t="shared" si="98"/>
        <v>0</v>
      </c>
      <c r="AB383" s="84">
        <f t="shared" si="98"/>
        <v>0</v>
      </c>
      <c r="AC383" s="84">
        <f t="shared" si="98"/>
        <v>0</v>
      </c>
      <c r="AD383" s="84">
        <f t="shared" si="98"/>
        <v>0</v>
      </c>
      <c r="AE383" s="84">
        <f t="shared" si="98"/>
        <v>0</v>
      </c>
      <c r="AF383" s="84">
        <f t="shared" si="98"/>
        <v>0</v>
      </c>
      <c r="AG383" s="84">
        <f t="shared" si="98"/>
        <v>0</v>
      </c>
      <c r="AH383" s="84">
        <f t="shared" si="98"/>
        <v>0</v>
      </c>
      <c r="AI383" s="84">
        <f t="shared" si="98"/>
        <v>0</v>
      </c>
      <c r="AJ383" s="84">
        <f t="shared" si="98"/>
        <v>0</v>
      </c>
      <c r="AK383" s="84">
        <f t="shared" si="98"/>
        <v>0</v>
      </c>
      <c r="AL383" s="84">
        <f t="shared" si="98"/>
        <v>0</v>
      </c>
      <c r="AM383" s="84">
        <f t="shared" si="98"/>
        <v>0</v>
      </c>
      <c r="AN383" s="84">
        <f t="shared" si="98"/>
        <v>0</v>
      </c>
      <c r="AO383" s="84">
        <f t="shared" si="98"/>
        <v>0</v>
      </c>
      <c r="AP383" s="84">
        <f t="shared" si="98"/>
        <v>0</v>
      </c>
      <c r="AQ383" s="84">
        <f t="shared" si="97"/>
        <v>0</v>
      </c>
      <c r="AR383" s="84">
        <f t="shared" si="98"/>
        <v>0</v>
      </c>
      <c r="AS383" s="5"/>
      <c r="AT383" s="84">
        <f t="shared" si="94"/>
        <v>0</v>
      </c>
      <c r="AU383" s="84">
        <f t="shared" si="94"/>
        <v>0</v>
      </c>
      <c r="AV383" s="84">
        <f t="shared" si="94"/>
        <v>0</v>
      </c>
      <c r="AW383" s="84">
        <f t="shared" si="94"/>
        <v>0</v>
      </c>
      <c r="AX383" s="84">
        <f t="shared" si="94"/>
        <v>0</v>
      </c>
      <c r="AY383" s="84">
        <f t="shared" si="94"/>
        <v>0</v>
      </c>
      <c r="AZ383" s="84">
        <f t="shared" si="94"/>
        <v>0</v>
      </c>
      <c r="BA383" s="84">
        <f t="shared" si="94"/>
        <v>0</v>
      </c>
      <c r="BB383" s="84">
        <f t="shared" si="94"/>
        <v>0</v>
      </c>
      <c r="BC383" s="84">
        <f t="shared" si="94"/>
        <v>0</v>
      </c>
      <c r="BD383" s="5"/>
      <c r="BE383" s="5"/>
      <c r="BF383" s="5"/>
      <c r="BG383" s="5"/>
      <c r="BH383" s="5"/>
      <c r="BI383" s="5"/>
      <c r="BJ383" s="5"/>
    </row>
    <row r="384" spans="2:62" hidden="1">
      <c r="B384">
        <f t="shared" si="99"/>
        <v>855</v>
      </c>
      <c r="C384" t="str">
        <f t="shared" si="99"/>
        <v>RECOL.LECCIÓ</v>
      </c>
      <c r="D384" t="str">
        <f t="shared" si="99"/>
        <v>Preparació per recol.lecció bledes a manats</v>
      </c>
      <c r="E384" s="82">
        <f t="shared" si="99"/>
        <v>2500</v>
      </c>
      <c r="F384" s="84">
        <f t="shared" si="98"/>
        <v>0</v>
      </c>
      <c r="G384" s="84">
        <f t="shared" si="98"/>
        <v>0</v>
      </c>
      <c r="H384" s="84">
        <f t="shared" si="98"/>
        <v>0</v>
      </c>
      <c r="I384" s="84">
        <f t="shared" si="98"/>
        <v>0</v>
      </c>
      <c r="J384" s="84">
        <f t="shared" si="98"/>
        <v>0</v>
      </c>
      <c r="K384" s="84">
        <f t="shared" si="98"/>
        <v>0</v>
      </c>
      <c r="L384" s="84">
        <f t="shared" si="98"/>
        <v>0</v>
      </c>
      <c r="M384" s="84">
        <f t="shared" si="98"/>
        <v>0</v>
      </c>
      <c r="N384" s="84">
        <f t="shared" si="98"/>
        <v>0</v>
      </c>
      <c r="O384" s="84">
        <f t="shared" si="98"/>
        <v>0</v>
      </c>
      <c r="P384" s="84">
        <f t="shared" si="98"/>
        <v>0</v>
      </c>
      <c r="Q384" s="84">
        <f t="shared" si="98"/>
        <v>0</v>
      </c>
      <c r="R384" s="84">
        <f t="shared" si="98"/>
        <v>0</v>
      </c>
      <c r="S384" s="84">
        <f t="shared" si="98"/>
        <v>0</v>
      </c>
      <c r="T384" s="84">
        <f t="shared" si="98"/>
        <v>0</v>
      </c>
      <c r="U384" s="84">
        <f t="shared" si="98"/>
        <v>0</v>
      </c>
      <c r="V384" s="84">
        <f t="shared" si="98"/>
        <v>0</v>
      </c>
      <c r="W384" s="84">
        <f t="shared" si="98"/>
        <v>0</v>
      </c>
      <c r="X384" s="84">
        <f t="shared" si="98"/>
        <v>0</v>
      </c>
      <c r="Y384" s="84">
        <f t="shared" si="98"/>
        <v>0</v>
      </c>
      <c r="Z384" s="84">
        <f t="shared" si="98"/>
        <v>0</v>
      </c>
      <c r="AA384" s="84">
        <f t="shared" si="98"/>
        <v>0</v>
      </c>
      <c r="AB384" s="84">
        <f t="shared" si="98"/>
        <v>0</v>
      </c>
      <c r="AC384" s="84">
        <f t="shared" si="98"/>
        <v>0</v>
      </c>
      <c r="AD384" s="84">
        <f t="shared" si="98"/>
        <v>0</v>
      </c>
      <c r="AE384" s="84">
        <f t="shared" si="98"/>
        <v>0</v>
      </c>
      <c r="AF384" s="84">
        <f t="shared" si="98"/>
        <v>0</v>
      </c>
      <c r="AG384" s="84">
        <f t="shared" si="98"/>
        <v>0</v>
      </c>
      <c r="AH384" s="84">
        <f t="shared" si="98"/>
        <v>0</v>
      </c>
      <c r="AI384" s="84">
        <f t="shared" si="98"/>
        <v>0</v>
      </c>
      <c r="AJ384" s="84">
        <f t="shared" si="98"/>
        <v>0</v>
      </c>
      <c r="AK384" s="84">
        <f t="shared" si="98"/>
        <v>0</v>
      </c>
      <c r="AL384" s="84">
        <f t="shared" si="98"/>
        <v>0</v>
      </c>
      <c r="AM384" s="84">
        <f t="shared" si="98"/>
        <v>0</v>
      </c>
      <c r="AN384" s="84">
        <f t="shared" si="98"/>
        <v>0</v>
      </c>
      <c r="AO384" s="84">
        <f t="shared" si="98"/>
        <v>0</v>
      </c>
      <c r="AP384" s="84">
        <f t="shared" si="98"/>
        <v>0</v>
      </c>
      <c r="AQ384" s="84">
        <f t="shared" si="97"/>
        <v>0</v>
      </c>
      <c r="AR384" s="84">
        <f t="shared" si="98"/>
        <v>0</v>
      </c>
      <c r="AS384" s="5"/>
      <c r="AT384" s="84">
        <f t="shared" si="94"/>
        <v>0</v>
      </c>
      <c r="AU384" s="84">
        <f t="shared" si="94"/>
        <v>0</v>
      </c>
      <c r="AV384" s="84">
        <f t="shared" si="94"/>
        <v>0</v>
      </c>
      <c r="AW384" s="84">
        <f t="shared" si="94"/>
        <v>0</v>
      </c>
      <c r="AX384" s="84">
        <f t="shared" si="94"/>
        <v>0</v>
      </c>
      <c r="AY384" s="84">
        <f t="shared" si="94"/>
        <v>0</v>
      </c>
      <c r="AZ384" s="84">
        <f t="shared" si="94"/>
        <v>0</v>
      </c>
      <c r="BA384" s="84">
        <f t="shared" si="94"/>
        <v>0</v>
      </c>
      <c r="BB384" s="84">
        <f t="shared" si="94"/>
        <v>0</v>
      </c>
      <c r="BC384" s="84">
        <f t="shared" si="94"/>
        <v>0</v>
      </c>
      <c r="BD384" s="5"/>
      <c r="BE384" s="5"/>
      <c r="BF384" s="5"/>
      <c r="BG384" s="5"/>
      <c r="BH384" s="5"/>
      <c r="BI384" s="5"/>
      <c r="BJ384" s="5"/>
    </row>
    <row r="385" spans="2:62" hidden="1">
      <c r="B385">
        <f t="shared" si="99"/>
        <v>865</v>
      </c>
      <c r="C385" t="str">
        <f t="shared" si="99"/>
        <v>RECOL.LECCIÓ</v>
      </c>
      <c r="D385" t="str">
        <f t="shared" si="99"/>
        <v>Preparació per recol.lecció bledes</v>
      </c>
      <c r="E385" s="82">
        <f t="shared" si="99"/>
        <v>2500</v>
      </c>
      <c r="F385" s="84">
        <f t="shared" si="98"/>
        <v>0</v>
      </c>
      <c r="G385" s="84">
        <f t="shared" si="98"/>
        <v>0</v>
      </c>
      <c r="H385" s="84">
        <f t="shared" si="98"/>
        <v>0</v>
      </c>
      <c r="I385" s="84">
        <f t="shared" si="98"/>
        <v>0</v>
      </c>
      <c r="J385" s="84">
        <f t="shared" si="98"/>
        <v>0</v>
      </c>
      <c r="K385" s="84">
        <f t="shared" si="98"/>
        <v>0</v>
      </c>
      <c r="L385" s="84">
        <f t="shared" si="98"/>
        <v>0</v>
      </c>
      <c r="M385" s="84">
        <f t="shared" si="98"/>
        <v>0</v>
      </c>
      <c r="N385" s="84">
        <f t="shared" si="98"/>
        <v>0</v>
      </c>
      <c r="O385" s="84">
        <f t="shared" si="98"/>
        <v>0</v>
      </c>
      <c r="P385" s="84">
        <f t="shared" si="98"/>
        <v>0</v>
      </c>
      <c r="Q385" s="84">
        <f t="shared" si="98"/>
        <v>0</v>
      </c>
      <c r="R385" s="84">
        <f t="shared" si="98"/>
        <v>0</v>
      </c>
      <c r="S385" s="84">
        <f t="shared" si="98"/>
        <v>0</v>
      </c>
      <c r="T385" s="84">
        <f t="shared" si="98"/>
        <v>0</v>
      </c>
      <c r="U385" s="84">
        <f t="shared" si="98"/>
        <v>0</v>
      </c>
      <c r="V385" s="84">
        <f t="shared" si="98"/>
        <v>0</v>
      </c>
      <c r="W385" s="84">
        <f t="shared" si="98"/>
        <v>0</v>
      </c>
      <c r="X385" s="84">
        <f t="shared" si="98"/>
        <v>0</v>
      </c>
      <c r="Y385" s="84">
        <f t="shared" si="98"/>
        <v>0</v>
      </c>
      <c r="Z385" s="84">
        <f t="shared" si="98"/>
        <v>0</v>
      </c>
      <c r="AA385" s="84">
        <f t="shared" si="98"/>
        <v>0</v>
      </c>
      <c r="AB385" s="84">
        <f t="shared" si="98"/>
        <v>0</v>
      </c>
      <c r="AC385" s="84">
        <f t="shared" si="98"/>
        <v>0</v>
      </c>
      <c r="AD385" s="84">
        <f t="shared" si="98"/>
        <v>0</v>
      </c>
      <c r="AE385" s="84">
        <f t="shared" si="98"/>
        <v>0</v>
      </c>
      <c r="AF385" s="84">
        <f t="shared" si="98"/>
        <v>0</v>
      </c>
      <c r="AG385" s="84">
        <f t="shared" si="98"/>
        <v>0</v>
      </c>
      <c r="AH385" s="84">
        <f t="shared" si="98"/>
        <v>0</v>
      </c>
      <c r="AI385" s="84">
        <f t="shared" si="98"/>
        <v>0</v>
      </c>
      <c r="AJ385" s="84">
        <f t="shared" si="98"/>
        <v>0</v>
      </c>
      <c r="AK385" s="84">
        <f t="shared" si="98"/>
        <v>0</v>
      </c>
      <c r="AL385" s="84">
        <f t="shared" si="98"/>
        <v>0</v>
      </c>
      <c r="AM385" s="84">
        <f t="shared" si="98"/>
        <v>0</v>
      </c>
      <c r="AN385" s="84">
        <f t="shared" si="98"/>
        <v>0</v>
      </c>
      <c r="AO385" s="84">
        <f t="shared" si="98"/>
        <v>0</v>
      </c>
      <c r="AP385" s="84">
        <f t="shared" si="98"/>
        <v>0</v>
      </c>
      <c r="AQ385" s="84">
        <f t="shared" si="97"/>
        <v>0</v>
      </c>
      <c r="AR385" s="84">
        <f t="shared" si="98"/>
        <v>0</v>
      </c>
      <c r="AS385" s="5"/>
      <c r="AT385" s="84">
        <f t="shared" ref="AT385:BC387" si="100">IF($E$4&lt;$E385,$E$4/$E385*AT150,AT150)</f>
        <v>0</v>
      </c>
      <c r="AU385" s="84">
        <f t="shared" si="100"/>
        <v>0</v>
      </c>
      <c r="AV385" s="84">
        <f t="shared" si="100"/>
        <v>0</v>
      </c>
      <c r="AW385" s="84">
        <f t="shared" si="100"/>
        <v>0</v>
      </c>
      <c r="AX385" s="84">
        <f t="shared" si="100"/>
        <v>0</v>
      </c>
      <c r="AY385" s="84">
        <f t="shared" si="100"/>
        <v>0</v>
      </c>
      <c r="AZ385" s="84">
        <f t="shared" si="100"/>
        <v>0</v>
      </c>
      <c r="BA385" s="84">
        <f t="shared" si="100"/>
        <v>0</v>
      </c>
      <c r="BB385" s="84">
        <f t="shared" si="100"/>
        <v>0</v>
      </c>
      <c r="BC385" s="84">
        <f t="shared" si="100"/>
        <v>0</v>
      </c>
      <c r="BD385" s="5"/>
      <c r="BE385" s="5"/>
      <c r="BF385" s="5"/>
      <c r="BG385" s="5"/>
      <c r="BH385" s="5"/>
      <c r="BI385" s="5"/>
      <c r="BJ385" s="5"/>
    </row>
    <row r="386" spans="2:62" hidden="1">
      <c r="B386">
        <f t="shared" si="99"/>
        <v>875</v>
      </c>
      <c r="C386" t="str">
        <f t="shared" si="99"/>
        <v>RECOL.LECCIÓ</v>
      </c>
      <c r="D386" t="str">
        <f t="shared" si="99"/>
        <v>Preparació per recol.lecció tomàquet</v>
      </c>
      <c r="E386" s="82">
        <f t="shared" si="99"/>
        <v>2500</v>
      </c>
      <c r="F386" s="84">
        <f t="shared" si="98"/>
        <v>0</v>
      </c>
      <c r="G386" s="84">
        <f t="shared" si="98"/>
        <v>0</v>
      </c>
      <c r="H386" s="84">
        <f t="shared" si="98"/>
        <v>0</v>
      </c>
      <c r="I386" s="84">
        <f t="shared" si="98"/>
        <v>0</v>
      </c>
      <c r="J386" s="84">
        <f t="shared" si="98"/>
        <v>0</v>
      </c>
      <c r="K386" s="84">
        <f t="shared" si="98"/>
        <v>0</v>
      </c>
      <c r="L386" s="84">
        <f t="shared" si="98"/>
        <v>0</v>
      </c>
      <c r="M386" s="84">
        <f t="shared" si="98"/>
        <v>0</v>
      </c>
      <c r="N386" s="84">
        <f t="shared" si="98"/>
        <v>0</v>
      </c>
      <c r="O386" s="84">
        <f t="shared" si="98"/>
        <v>0</v>
      </c>
      <c r="P386" s="84">
        <f t="shared" si="98"/>
        <v>0</v>
      </c>
      <c r="Q386" s="84">
        <f t="shared" si="98"/>
        <v>0</v>
      </c>
      <c r="R386" s="84">
        <f t="shared" si="98"/>
        <v>0</v>
      </c>
      <c r="S386" s="84">
        <f t="shared" si="98"/>
        <v>0</v>
      </c>
      <c r="T386" s="84">
        <f t="shared" si="98"/>
        <v>0</v>
      </c>
      <c r="U386" s="84">
        <f t="shared" si="98"/>
        <v>0</v>
      </c>
      <c r="V386" s="84">
        <f t="shared" si="98"/>
        <v>0</v>
      </c>
      <c r="W386" s="84">
        <f t="shared" si="98"/>
        <v>0</v>
      </c>
      <c r="X386" s="84">
        <f t="shared" si="98"/>
        <v>0</v>
      </c>
      <c r="Y386" s="84">
        <f t="shared" si="98"/>
        <v>0</v>
      </c>
      <c r="Z386" s="84">
        <f t="shared" si="98"/>
        <v>0</v>
      </c>
      <c r="AA386" s="84">
        <f t="shared" si="98"/>
        <v>0</v>
      </c>
      <c r="AB386" s="84">
        <f t="shared" si="98"/>
        <v>0</v>
      </c>
      <c r="AC386" s="84">
        <f t="shared" si="98"/>
        <v>0</v>
      </c>
      <c r="AD386" s="84">
        <f t="shared" si="98"/>
        <v>0</v>
      </c>
      <c r="AE386" s="84">
        <f t="shared" si="98"/>
        <v>0</v>
      </c>
      <c r="AF386" s="84">
        <f t="shared" si="98"/>
        <v>0</v>
      </c>
      <c r="AG386" s="84">
        <f t="shared" ref="AG386:AR386" si="101">IF($E$4&lt;$E386,$E$4/$E386*AG151,AG151)</f>
        <v>0</v>
      </c>
      <c r="AH386" s="84">
        <f t="shared" si="101"/>
        <v>0</v>
      </c>
      <c r="AI386" s="84">
        <f t="shared" si="101"/>
        <v>0</v>
      </c>
      <c r="AJ386" s="84">
        <f t="shared" si="101"/>
        <v>0</v>
      </c>
      <c r="AK386" s="84">
        <f t="shared" si="101"/>
        <v>0</v>
      </c>
      <c r="AL386" s="84">
        <f t="shared" si="101"/>
        <v>0</v>
      </c>
      <c r="AM386" s="84">
        <f t="shared" si="101"/>
        <v>0</v>
      </c>
      <c r="AN386" s="84">
        <f t="shared" si="101"/>
        <v>0</v>
      </c>
      <c r="AO386" s="84">
        <f t="shared" si="101"/>
        <v>0</v>
      </c>
      <c r="AP386" s="84">
        <f t="shared" si="101"/>
        <v>0</v>
      </c>
      <c r="AQ386" s="84">
        <f t="shared" si="97"/>
        <v>0</v>
      </c>
      <c r="AR386" s="84">
        <f t="shared" si="101"/>
        <v>0</v>
      </c>
      <c r="AS386" s="5"/>
      <c r="AT386" s="84">
        <f t="shared" si="100"/>
        <v>0</v>
      </c>
      <c r="AU386" s="84">
        <f t="shared" si="100"/>
        <v>0</v>
      </c>
      <c r="AV386" s="84">
        <f t="shared" si="100"/>
        <v>0</v>
      </c>
      <c r="AW386" s="84">
        <f t="shared" si="100"/>
        <v>0</v>
      </c>
      <c r="AX386" s="84">
        <f t="shared" si="100"/>
        <v>0</v>
      </c>
      <c r="AY386" s="84">
        <f t="shared" si="100"/>
        <v>0</v>
      </c>
      <c r="AZ386" s="84">
        <f t="shared" si="100"/>
        <v>0</v>
      </c>
      <c r="BA386" s="84">
        <f t="shared" si="100"/>
        <v>0</v>
      </c>
      <c r="BB386" s="84">
        <f t="shared" si="100"/>
        <v>0</v>
      </c>
      <c r="BC386" s="84">
        <f t="shared" si="100"/>
        <v>0</v>
      </c>
      <c r="BD386" s="5"/>
      <c r="BE386" s="5"/>
      <c r="BF386" s="5"/>
      <c r="BG386" s="5"/>
      <c r="BH386" s="5"/>
      <c r="BI386" s="5"/>
      <c r="BJ386" s="5"/>
    </row>
    <row r="387" spans="2:62" hidden="1">
      <c r="B387">
        <f t="shared" si="99"/>
        <v>885</v>
      </c>
      <c r="C387" t="str">
        <f t="shared" si="99"/>
        <v>RECOL.LECCIÓ</v>
      </c>
      <c r="D387" t="str">
        <f t="shared" si="99"/>
        <v>Preparació per recol.lecció carbassa</v>
      </c>
      <c r="E387" s="82">
        <f t="shared" si="99"/>
        <v>2500</v>
      </c>
      <c r="F387" s="84">
        <f t="shared" ref="F387:AR387" si="102">IF($E$4&lt;$E387,$E$4/$E387*F152,F152)</f>
        <v>0</v>
      </c>
      <c r="G387" s="84">
        <f t="shared" si="102"/>
        <v>0</v>
      </c>
      <c r="H387" s="84">
        <f t="shared" si="102"/>
        <v>0</v>
      </c>
      <c r="I387" s="84">
        <f t="shared" si="102"/>
        <v>0</v>
      </c>
      <c r="J387" s="84">
        <f t="shared" si="102"/>
        <v>0</v>
      </c>
      <c r="K387" s="84">
        <f t="shared" si="102"/>
        <v>0</v>
      </c>
      <c r="L387" s="84">
        <f t="shared" si="102"/>
        <v>0</v>
      </c>
      <c r="M387" s="84">
        <f t="shared" si="102"/>
        <v>0</v>
      </c>
      <c r="N387" s="84">
        <f t="shared" si="102"/>
        <v>0</v>
      </c>
      <c r="O387" s="84">
        <f t="shared" si="102"/>
        <v>0</v>
      </c>
      <c r="P387" s="84">
        <f t="shared" si="102"/>
        <v>0</v>
      </c>
      <c r="Q387" s="84">
        <f t="shared" si="102"/>
        <v>0</v>
      </c>
      <c r="R387" s="84">
        <f t="shared" si="102"/>
        <v>0</v>
      </c>
      <c r="S387" s="84">
        <f t="shared" si="102"/>
        <v>0</v>
      </c>
      <c r="T387" s="84">
        <f t="shared" si="102"/>
        <v>0</v>
      </c>
      <c r="U387" s="84">
        <f t="shared" si="102"/>
        <v>0</v>
      </c>
      <c r="V387" s="84">
        <f t="shared" si="102"/>
        <v>0</v>
      </c>
      <c r="W387" s="84">
        <f t="shared" si="102"/>
        <v>0</v>
      </c>
      <c r="X387" s="84">
        <f t="shared" si="102"/>
        <v>0</v>
      </c>
      <c r="Y387" s="84">
        <f t="shared" si="102"/>
        <v>0</v>
      </c>
      <c r="Z387" s="84">
        <f t="shared" si="102"/>
        <v>0</v>
      </c>
      <c r="AA387" s="84">
        <f t="shared" si="102"/>
        <v>0</v>
      </c>
      <c r="AB387" s="84">
        <f t="shared" si="102"/>
        <v>0</v>
      </c>
      <c r="AC387" s="84">
        <f t="shared" si="102"/>
        <v>0</v>
      </c>
      <c r="AD387" s="84">
        <f t="shared" si="102"/>
        <v>0</v>
      </c>
      <c r="AE387" s="84">
        <f t="shared" si="102"/>
        <v>0</v>
      </c>
      <c r="AF387" s="84">
        <f t="shared" si="102"/>
        <v>0</v>
      </c>
      <c r="AG387" s="84">
        <f t="shared" si="102"/>
        <v>0</v>
      </c>
      <c r="AH387" s="84">
        <f t="shared" si="102"/>
        <v>0</v>
      </c>
      <c r="AI387" s="84">
        <f t="shared" si="102"/>
        <v>0</v>
      </c>
      <c r="AJ387" s="84">
        <f t="shared" si="102"/>
        <v>0</v>
      </c>
      <c r="AK387" s="84">
        <f t="shared" si="102"/>
        <v>0</v>
      </c>
      <c r="AL387" s="84">
        <f t="shared" si="102"/>
        <v>0</v>
      </c>
      <c r="AM387" s="84">
        <f t="shared" si="102"/>
        <v>0</v>
      </c>
      <c r="AN387" s="84">
        <f t="shared" si="102"/>
        <v>0</v>
      </c>
      <c r="AO387" s="84">
        <f t="shared" si="102"/>
        <v>0</v>
      </c>
      <c r="AP387" s="84">
        <f t="shared" si="102"/>
        <v>0</v>
      </c>
      <c r="AQ387" s="84">
        <f t="shared" si="97"/>
        <v>0</v>
      </c>
      <c r="AR387" s="84">
        <f t="shared" si="102"/>
        <v>0</v>
      </c>
      <c r="AS387" s="5"/>
      <c r="AT387" s="84">
        <f t="shared" si="100"/>
        <v>0</v>
      </c>
      <c r="AU387" s="84">
        <f t="shared" si="100"/>
        <v>0</v>
      </c>
      <c r="AV387" s="84">
        <f t="shared" si="100"/>
        <v>0</v>
      </c>
      <c r="AW387" s="84">
        <f t="shared" si="100"/>
        <v>0</v>
      </c>
      <c r="AX387" s="84">
        <f t="shared" si="100"/>
        <v>0</v>
      </c>
      <c r="AY387" s="84">
        <f t="shared" si="100"/>
        <v>0</v>
      </c>
      <c r="AZ387" s="84">
        <f t="shared" si="100"/>
        <v>0</v>
      </c>
      <c r="BA387" s="84">
        <f t="shared" si="100"/>
        <v>0</v>
      </c>
      <c r="BB387" s="84">
        <f t="shared" si="100"/>
        <v>0</v>
      </c>
      <c r="BC387" s="84">
        <f t="shared" si="100"/>
        <v>0</v>
      </c>
      <c r="BD387" s="5"/>
      <c r="BE387" s="5"/>
      <c r="BF387" s="5"/>
      <c r="BG387" s="5"/>
      <c r="BH387" s="5"/>
      <c r="BI387" s="5"/>
      <c r="BJ387" s="5"/>
    </row>
    <row r="388" spans="2:62" hidden="1">
      <c r="D388" s="85" t="s">
        <v>115</v>
      </c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  <c r="AA388" s="5"/>
      <c r="AB388" s="5"/>
      <c r="AC388" s="5"/>
      <c r="AD388" s="5"/>
      <c r="AE388" s="5"/>
      <c r="AF388" s="5"/>
      <c r="AG388" s="5"/>
      <c r="AH388" s="5"/>
      <c r="AI388" s="5"/>
      <c r="AJ388" s="5"/>
      <c r="AK388" s="5"/>
      <c r="AL388" s="5"/>
      <c r="AM388" s="5"/>
      <c r="AN388" s="5"/>
      <c r="AO388" s="5"/>
      <c r="AP388" s="5"/>
      <c r="AQ388" s="5"/>
      <c r="AR388" s="5"/>
      <c r="AS388" s="5"/>
      <c r="AT388" s="5"/>
      <c r="AU388" s="5"/>
      <c r="AV388" s="5"/>
      <c r="AW388" s="5"/>
      <c r="AX388" s="5"/>
      <c r="AY388" s="5"/>
      <c r="AZ388" s="5"/>
      <c r="BA388" s="5"/>
      <c r="BB388" s="5"/>
      <c r="BC388" s="5"/>
      <c r="BD388" s="5"/>
      <c r="BE388" s="5"/>
      <c r="BF388" s="5"/>
      <c r="BG388" s="5"/>
      <c r="BH388" s="5"/>
      <c r="BI388" s="5"/>
      <c r="BJ388" s="5"/>
    </row>
    <row r="389" spans="2:62" hidden="1">
      <c r="D389" s="29">
        <v>0</v>
      </c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  <c r="AA389" s="5"/>
      <c r="AB389" s="5"/>
      <c r="AC389" s="5"/>
      <c r="AD389" s="5"/>
      <c r="AE389" s="5"/>
      <c r="AF389" s="5"/>
      <c r="AG389" s="5"/>
      <c r="AH389" s="5"/>
      <c r="AI389" s="5"/>
      <c r="AJ389" s="5"/>
      <c r="AK389" s="5"/>
      <c r="AL389" s="5"/>
      <c r="AM389" s="5"/>
      <c r="AN389" s="5"/>
      <c r="AO389" s="5"/>
      <c r="AP389" s="5"/>
      <c r="AQ389" s="5"/>
      <c r="AR389" s="5"/>
      <c r="AS389" s="5"/>
      <c r="AT389" s="5"/>
      <c r="AU389" s="5"/>
      <c r="AV389" s="5"/>
      <c r="AW389" s="5"/>
      <c r="AX389" s="5"/>
      <c r="AY389" s="5"/>
      <c r="AZ389" s="5"/>
      <c r="BA389" s="5"/>
      <c r="BB389" s="5"/>
      <c r="BC389" s="5"/>
      <c r="BD389" s="5"/>
      <c r="BE389" s="5"/>
      <c r="BF389" s="5"/>
      <c r="BG389" s="5"/>
      <c r="BH389" s="5"/>
      <c r="BI389" s="5"/>
      <c r="BJ389" s="5"/>
    </row>
    <row r="390" spans="2:62" hidden="1"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  <c r="AA390" s="5"/>
      <c r="AB390" s="5"/>
      <c r="AC390" s="5"/>
      <c r="AD390" s="5"/>
      <c r="AE390" s="5"/>
      <c r="AF390" s="5"/>
      <c r="AG390" s="5"/>
      <c r="AH390" s="5"/>
      <c r="AI390" s="5"/>
      <c r="AJ390" s="5"/>
      <c r="AK390" s="5"/>
      <c r="AL390" s="5"/>
      <c r="AM390" s="5"/>
      <c r="AN390" s="5"/>
      <c r="AO390" s="5"/>
      <c r="AP390" s="5"/>
      <c r="AQ390" s="5"/>
      <c r="AR390" s="5"/>
      <c r="AS390" s="5"/>
      <c r="AT390" s="5"/>
      <c r="AU390" s="5"/>
      <c r="AV390" s="5"/>
      <c r="AW390" s="5"/>
      <c r="AX390" s="5"/>
      <c r="AY390" s="5"/>
      <c r="AZ390" s="5"/>
      <c r="BA390" s="5"/>
      <c r="BB390" s="5"/>
      <c r="BC390" s="5"/>
      <c r="BD390" s="5"/>
      <c r="BE390" s="5"/>
      <c r="BF390" s="5"/>
      <c r="BG390" s="5"/>
      <c r="BH390" s="5"/>
      <c r="BI390" s="5"/>
      <c r="BJ390" s="5"/>
    </row>
    <row r="391" spans="2:62" hidden="1"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  <c r="AA391" s="5"/>
      <c r="AB391" s="5"/>
      <c r="AC391" s="5"/>
      <c r="AD391" s="5"/>
      <c r="AE391" s="5"/>
      <c r="AF391" s="5"/>
      <c r="AG391" s="5"/>
      <c r="AH391" s="5"/>
      <c r="AI391" s="5"/>
      <c r="AJ391" s="5"/>
      <c r="AK391" s="5"/>
      <c r="AL391" s="5"/>
      <c r="AM391" s="5"/>
      <c r="AN391" s="5"/>
      <c r="AO391" s="5"/>
      <c r="AP391" s="5"/>
      <c r="AQ391" s="5"/>
      <c r="AR391" s="5"/>
      <c r="AS391" s="5"/>
      <c r="AT391" s="5"/>
      <c r="AU391" s="5"/>
      <c r="AV391" s="5"/>
      <c r="AW391" s="5"/>
      <c r="AX391" s="5"/>
      <c r="AY391" s="5"/>
      <c r="AZ391" s="5"/>
      <c r="BA391" s="5"/>
      <c r="BB391" s="5"/>
      <c r="BC391" s="5"/>
      <c r="BD391" s="5"/>
      <c r="BE391" s="5"/>
      <c r="BF391" s="5"/>
      <c r="BG391" s="5"/>
      <c r="BH391" s="5"/>
      <c r="BI391" s="5"/>
      <c r="BJ391" s="5"/>
    </row>
    <row r="392" spans="2:62" hidden="1">
      <c r="D392" s="3" t="str">
        <f>CONCATENATE("Calendari de costos de les operacions (preparació inclosa): ",E3)</f>
        <v>Calendari de costos de les operacions (preparació inclosa): Global</v>
      </c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  <c r="AA392" s="5"/>
      <c r="AB392" s="5"/>
      <c r="AC392" s="5"/>
      <c r="AD392" s="5"/>
      <c r="AE392" s="5"/>
      <c r="AF392" s="5"/>
      <c r="AG392" s="5"/>
      <c r="AH392" s="5"/>
      <c r="AI392" s="5"/>
      <c r="AJ392" s="5"/>
      <c r="AK392" s="5"/>
      <c r="AL392" s="5"/>
      <c r="AM392" s="5"/>
      <c r="AN392" s="5"/>
      <c r="AO392" s="5"/>
      <c r="AP392" s="5"/>
      <c r="AQ392" s="5"/>
      <c r="AR392" s="5"/>
      <c r="AS392" s="5"/>
      <c r="AT392" s="5"/>
      <c r="AU392" s="5"/>
      <c r="AV392" s="5"/>
      <c r="AW392" s="5"/>
      <c r="AX392" s="5"/>
      <c r="AY392" s="5"/>
      <c r="AZ392" s="5"/>
      <c r="BA392" s="5"/>
      <c r="BB392" s="5"/>
      <c r="BC392" s="5"/>
      <c r="BD392" s="5"/>
      <c r="BE392" s="5"/>
      <c r="BF392" s="5"/>
      <c r="BG392" s="5"/>
      <c r="BH392" s="5"/>
      <c r="BI392" s="5"/>
      <c r="BJ392" s="5"/>
    </row>
    <row r="393" spans="2:62" hidden="1">
      <c r="D393" s="1"/>
      <c r="F393" s="1"/>
      <c r="G393" s="1"/>
      <c r="Q393" s="5"/>
      <c r="R393" s="5"/>
      <c r="S393" s="5"/>
      <c r="T393" s="5"/>
      <c r="U393" s="5"/>
      <c r="V393" s="5"/>
      <c r="W393" s="5"/>
      <c r="X393" s="5"/>
      <c r="Y393" s="5"/>
      <c r="Z393" s="5"/>
      <c r="AA393" s="5"/>
      <c r="AB393" s="5"/>
      <c r="AC393" s="5"/>
      <c r="AD393" s="5"/>
      <c r="AE393" s="5"/>
      <c r="AF393" s="5"/>
      <c r="AG393" s="5"/>
      <c r="AH393" s="5"/>
      <c r="AI393" s="5"/>
      <c r="AJ393" s="5"/>
      <c r="AK393" s="5"/>
      <c r="AL393" s="5"/>
      <c r="AM393" s="5"/>
      <c r="AN393" s="5"/>
      <c r="AO393" s="5"/>
      <c r="AP393" s="5"/>
      <c r="AQ393" s="5"/>
      <c r="AR393" s="5"/>
      <c r="AS393" s="5"/>
      <c r="AT393" s="5"/>
      <c r="AU393" s="5"/>
      <c r="AV393" s="5"/>
      <c r="AW393" s="5"/>
      <c r="AX393" s="5"/>
      <c r="AY393" s="5"/>
      <c r="AZ393" s="5"/>
      <c r="BA393" s="5"/>
      <c r="BB393" s="5"/>
      <c r="BC393" s="5"/>
      <c r="BD393" s="5"/>
      <c r="BE393" s="5"/>
      <c r="BF393" s="5"/>
      <c r="BG393" s="5"/>
      <c r="BH393" s="5"/>
      <c r="BI393" s="5"/>
      <c r="BJ393" s="5"/>
    </row>
    <row r="394" spans="2:62" hidden="1">
      <c r="Q394" s="5"/>
      <c r="R394" s="5"/>
      <c r="S394" s="5"/>
      <c r="T394" s="5"/>
      <c r="U394" s="5"/>
      <c r="V394" s="5"/>
      <c r="W394" s="5"/>
      <c r="X394" s="5"/>
      <c r="Y394" s="5"/>
      <c r="Z394" s="5"/>
      <c r="AA394" s="5"/>
      <c r="AB394" s="5"/>
      <c r="AC394" s="5"/>
      <c r="AD394" s="5"/>
      <c r="AE394" s="5"/>
      <c r="AF394" s="5"/>
      <c r="AG394" s="5"/>
      <c r="AH394" s="5"/>
      <c r="AI394" s="5"/>
      <c r="AJ394" s="5"/>
      <c r="AK394" s="5"/>
      <c r="AL394" s="5"/>
      <c r="AM394" s="5"/>
      <c r="AN394" s="5"/>
      <c r="AO394" s="5"/>
      <c r="AP394" s="5"/>
      <c r="AQ394" s="5"/>
      <c r="AR394" s="5"/>
      <c r="AS394" s="5"/>
      <c r="AT394" s="5"/>
      <c r="AU394" s="5"/>
      <c r="AV394" s="5"/>
      <c r="AW394" s="5"/>
      <c r="AX394" s="5"/>
      <c r="AY394" s="5"/>
      <c r="AZ394" s="5"/>
      <c r="BA394" s="5"/>
      <c r="BB394" s="5"/>
      <c r="BC394" s="5"/>
      <c r="BD394" s="5"/>
      <c r="BE394" s="5"/>
      <c r="BF394" s="5"/>
      <c r="BG394" s="5"/>
      <c r="BH394" s="5"/>
      <c r="BI394" s="5"/>
      <c r="BJ394" s="5"/>
    </row>
    <row r="395" spans="2:62" hidden="1">
      <c r="E395" t="str">
        <f t="shared" ref="E395:P395" si="103">+E7</f>
        <v xml:space="preserve">gener </v>
      </c>
      <c r="F395" t="str">
        <f t="shared" si="103"/>
        <v>febrer</v>
      </c>
      <c r="G395" t="str">
        <f t="shared" si="103"/>
        <v xml:space="preserve">març </v>
      </c>
      <c r="H395" t="str">
        <f t="shared" si="103"/>
        <v>abril</v>
      </c>
      <c r="I395" t="str">
        <f t="shared" si="103"/>
        <v>maig</v>
      </c>
      <c r="J395" t="str">
        <f t="shared" si="103"/>
        <v>juny</v>
      </c>
      <c r="K395" t="str">
        <f t="shared" si="103"/>
        <v>juliol</v>
      </c>
      <c r="L395" t="str">
        <f t="shared" si="103"/>
        <v>agost</v>
      </c>
      <c r="M395" t="str">
        <f t="shared" si="103"/>
        <v>setembre</v>
      </c>
      <c r="N395" t="str">
        <f t="shared" si="103"/>
        <v>octubre</v>
      </c>
      <c r="O395" t="str">
        <f t="shared" si="103"/>
        <v>novembre</v>
      </c>
      <c r="P395" t="str">
        <f t="shared" si="103"/>
        <v>desembre</v>
      </c>
      <c r="Q395" s="5"/>
      <c r="R395" s="5"/>
      <c r="S395" s="5"/>
      <c r="T395" s="5"/>
      <c r="U395" s="5"/>
      <c r="V395" s="5"/>
      <c r="W395" s="5"/>
      <c r="X395" s="5"/>
      <c r="Y395" s="5"/>
      <c r="Z395" s="5"/>
      <c r="AA395" s="5"/>
      <c r="AB395" s="5"/>
      <c r="AC395" s="5"/>
      <c r="AD395" s="5"/>
      <c r="AE395" s="5"/>
      <c r="AF395" s="5"/>
      <c r="AG395" s="5"/>
      <c r="AH395" s="5"/>
      <c r="AI395" s="5"/>
      <c r="AJ395" s="5"/>
      <c r="AK395" s="5"/>
      <c r="AL395" s="5"/>
      <c r="AM395" s="5"/>
      <c r="AN395" s="5"/>
      <c r="AO395" s="5"/>
      <c r="AP395" s="5"/>
      <c r="AQ395" s="5"/>
      <c r="AR395" s="5"/>
      <c r="AS395" s="5"/>
      <c r="AT395" s="5"/>
      <c r="AU395" s="5"/>
      <c r="AV395" s="5"/>
      <c r="AW395" s="5"/>
      <c r="AX395" s="5"/>
      <c r="AY395" s="5"/>
      <c r="AZ395" s="5"/>
      <c r="BA395" s="5"/>
      <c r="BB395" s="5"/>
      <c r="BC395" s="5"/>
      <c r="BD395" s="5"/>
      <c r="BE395" s="5"/>
      <c r="BF395" s="5"/>
      <c r="BG395" s="5"/>
      <c r="BH395" s="5"/>
      <c r="BI395" s="5"/>
      <c r="BJ395" s="5"/>
    </row>
    <row r="396" spans="2:62" hidden="1">
      <c r="C396" s="51" t="str">
        <f t="shared" ref="C396:D411" si="104">+C8</f>
        <v>PREPARACIÓ DEL SÒL</v>
      </c>
      <c r="D396" s="51">
        <f t="shared" si="104"/>
        <v>0</v>
      </c>
      <c r="E396" s="64">
        <f>+E438+E481</f>
        <v>0</v>
      </c>
      <c r="F396" s="64">
        <f t="shared" ref="F396:P396" si="105">+F438+F481</f>
        <v>0</v>
      </c>
      <c r="G396" s="64">
        <f t="shared" si="105"/>
        <v>0</v>
      </c>
      <c r="H396" s="64">
        <f t="shared" si="105"/>
        <v>0</v>
      </c>
      <c r="I396" s="64">
        <f t="shared" si="105"/>
        <v>0</v>
      </c>
      <c r="J396" s="64">
        <f t="shared" si="105"/>
        <v>0</v>
      </c>
      <c r="K396" s="64">
        <f t="shared" si="105"/>
        <v>0</v>
      </c>
      <c r="L396" s="64">
        <f t="shared" si="105"/>
        <v>0</v>
      </c>
      <c r="M396" s="64">
        <f t="shared" si="105"/>
        <v>0</v>
      </c>
      <c r="N396" s="64">
        <f t="shared" si="105"/>
        <v>0</v>
      </c>
      <c r="O396" s="64">
        <f t="shared" si="105"/>
        <v>0</v>
      </c>
      <c r="P396" s="64">
        <f t="shared" si="105"/>
        <v>0</v>
      </c>
      <c r="Q396" s="5">
        <f>SUM(E396:P396)</f>
        <v>0</v>
      </c>
      <c r="R396" s="5"/>
      <c r="S396" s="5"/>
      <c r="T396" s="5"/>
      <c r="U396" s="5"/>
      <c r="V396" s="5"/>
      <c r="W396" s="5"/>
      <c r="X396" s="5"/>
      <c r="Y396" s="5"/>
      <c r="Z396" s="5"/>
      <c r="AA396" s="5"/>
      <c r="AB396" s="5"/>
      <c r="AC396" s="5"/>
      <c r="AD396" s="5"/>
      <c r="AE396" s="5"/>
      <c r="AF396" s="5"/>
      <c r="AG396" s="5"/>
      <c r="AH396" s="5"/>
      <c r="AI396" s="5"/>
      <c r="AJ396" s="5"/>
      <c r="AK396" s="5"/>
      <c r="AL396" s="5"/>
      <c r="AM396" s="5"/>
      <c r="AN396" s="5"/>
      <c r="AO396" s="5"/>
      <c r="AP396" s="5"/>
      <c r="AQ396" s="5"/>
      <c r="AR396" s="5"/>
      <c r="AS396" s="5"/>
      <c r="AT396" s="5"/>
      <c r="AU396" s="5"/>
      <c r="AV396" s="5"/>
      <c r="AW396" s="5"/>
      <c r="AX396" s="5"/>
      <c r="AY396" s="5"/>
      <c r="AZ396" s="5"/>
      <c r="BA396" s="5"/>
      <c r="BB396" s="5"/>
      <c r="BC396" s="5"/>
      <c r="BD396" s="5"/>
      <c r="BE396" s="5"/>
      <c r="BF396" s="5"/>
      <c r="BG396" s="5"/>
      <c r="BH396" s="5"/>
      <c r="BI396" s="5"/>
      <c r="BJ396" s="5"/>
    </row>
    <row r="397" spans="2:62" hidden="1">
      <c r="C397" s="51">
        <f t="shared" si="104"/>
        <v>0</v>
      </c>
      <c r="D397" s="51">
        <f t="shared" si="104"/>
        <v>0</v>
      </c>
      <c r="E397" s="64">
        <f t="shared" ref="E397:P412" si="106">+E439+E482</f>
        <v>0</v>
      </c>
      <c r="F397" s="64">
        <f t="shared" si="106"/>
        <v>0</v>
      </c>
      <c r="G397" s="64">
        <f t="shared" si="106"/>
        <v>0</v>
      </c>
      <c r="H397" s="64">
        <f t="shared" si="106"/>
        <v>0</v>
      </c>
      <c r="I397" s="64">
        <f t="shared" si="106"/>
        <v>0</v>
      </c>
      <c r="J397" s="64">
        <f t="shared" si="106"/>
        <v>0</v>
      </c>
      <c r="K397" s="64">
        <f t="shared" si="106"/>
        <v>0</v>
      </c>
      <c r="L397" s="64">
        <f t="shared" si="106"/>
        <v>0</v>
      </c>
      <c r="M397" s="64">
        <f t="shared" si="106"/>
        <v>0</v>
      </c>
      <c r="N397" s="64">
        <f t="shared" si="106"/>
        <v>0</v>
      </c>
      <c r="O397" s="64">
        <f t="shared" si="106"/>
        <v>0</v>
      </c>
      <c r="P397" s="64">
        <f t="shared" si="106"/>
        <v>0</v>
      </c>
      <c r="Q397" s="5">
        <f t="shared" ref="Q397:Q430" si="107">SUM(E397:P397)</f>
        <v>0</v>
      </c>
      <c r="R397" s="5"/>
      <c r="S397" s="5"/>
      <c r="T397" s="5"/>
      <c r="U397" s="5"/>
      <c r="V397" s="5"/>
      <c r="W397" s="5"/>
      <c r="X397" s="5"/>
      <c r="Y397" s="5"/>
      <c r="Z397" s="5"/>
      <c r="AA397" s="5"/>
      <c r="AB397" s="5"/>
      <c r="AC397" s="5"/>
      <c r="AD397" s="5"/>
      <c r="AE397" s="5"/>
      <c r="AF397" s="5"/>
      <c r="AG397" s="5"/>
      <c r="AH397" s="5"/>
      <c r="AI397" s="5"/>
      <c r="AJ397" s="5"/>
      <c r="AK397" s="5"/>
      <c r="AL397" s="5"/>
      <c r="AM397" s="5"/>
      <c r="AN397" s="5"/>
      <c r="AO397" s="5"/>
      <c r="AP397" s="5"/>
      <c r="AQ397" s="5"/>
      <c r="AR397" s="5"/>
      <c r="AS397" s="5"/>
      <c r="AT397" s="5"/>
      <c r="AU397" s="5"/>
      <c r="AV397" s="5"/>
      <c r="AW397" s="5"/>
      <c r="AX397" s="5"/>
      <c r="AY397" s="5"/>
      <c r="AZ397" s="5"/>
      <c r="BA397" s="5"/>
      <c r="BB397" s="5"/>
      <c r="BC397" s="5"/>
      <c r="BD397" s="5"/>
      <c r="BE397" s="5"/>
      <c r="BF397" s="5"/>
      <c r="BG397" s="5"/>
      <c r="BH397" s="5"/>
      <c r="BI397" s="5"/>
      <c r="BJ397" s="5"/>
    </row>
    <row r="398" spans="2:62" hidden="1">
      <c r="C398" s="51">
        <f t="shared" si="104"/>
        <v>0</v>
      </c>
      <c r="D398" s="51">
        <f t="shared" si="104"/>
        <v>0</v>
      </c>
      <c r="E398" s="64">
        <f t="shared" si="106"/>
        <v>0</v>
      </c>
      <c r="F398" s="64">
        <f t="shared" si="106"/>
        <v>0</v>
      </c>
      <c r="G398" s="64">
        <f t="shared" si="106"/>
        <v>0</v>
      </c>
      <c r="H398" s="64">
        <f t="shared" si="106"/>
        <v>0</v>
      </c>
      <c r="I398" s="64">
        <f t="shared" si="106"/>
        <v>0</v>
      </c>
      <c r="J398" s="64">
        <f t="shared" si="106"/>
        <v>0</v>
      </c>
      <c r="K398" s="64">
        <f t="shared" si="106"/>
        <v>0</v>
      </c>
      <c r="L398" s="64">
        <f t="shared" si="106"/>
        <v>0</v>
      </c>
      <c r="M398" s="64">
        <f t="shared" si="106"/>
        <v>0</v>
      </c>
      <c r="N398" s="64">
        <f t="shared" si="106"/>
        <v>0</v>
      </c>
      <c r="O398" s="64">
        <f t="shared" si="106"/>
        <v>0</v>
      </c>
      <c r="P398" s="64">
        <f t="shared" si="106"/>
        <v>0</v>
      </c>
      <c r="Q398" s="5">
        <f t="shared" si="107"/>
        <v>0</v>
      </c>
      <c r="R398" s="5"/>
      <c r="S398" s="5"/>
      <c r="T398" s="5"/>
      <c r="U398" s="5"/>
      <c r="V398" s="5"/>
      <c r="W398" s="5"/>
      <c r="X398" s="5"/>
      <c r="Y398" s="5"/>
      <c r="Z398" s="5"/>
      <c r="AA398" s="5"/>
      <c r="AB398" s="5"/>
      <c r="AC398" s="5"/>
      <c r="AD398" s="5"/>
      <c r="AE398" s="5"/>
      <c r="AF398" s="5"/>
      <c r="AG398" s="5"/>
      <c r="AH398" s="5"/>
      <c r="AI398" s="5"/>
      <c r="AJ398" s="5"/>
      <c r="AK398" s="5"/>
      <c r="AL398" s="5"/>
      <c r="AM398" s="5"/>
      <c r="AN398" s="5"/>
      <c r="AO398" s="5"/>
      <c r="AP398" s="5"/>
      <c r="AQ398" s="5"/>
      <c r="AR398" s="5"/>
      <c r="AS398" s="5"/>
      <c r="AT398" s="5"/>
      <c r="AU398" s="5"/>
      <c r="AV398" s="5"/>
      <c r="AW398" s="5"/>
      <c r="AX398" s="5"/>
      <c r="AY398" s="5"/>
      <c r="AZ398" s="5"/>
      <c r="BA398" s="5"/>
      <c r="BB398" s="5"/>
      <c r="BC398" s="5"/>
      <c r="BD398" s="5"/>
      <c r="BE398" s="5"/>
      <c r="BF398" s="5"/>
      <c r="BG398" s="5"/>
      <c r="BH398" s="5"/>
      <c r="BI398" s="5"/>
      <c r="BJ398" s="5"/>
    </row>
    <row r="399" spans="2:62" hidden="1">
      <c r="C399" s="51">
        <f t="shared" si="104"/>
        <v>0</v>
      </c>
      <c r="D399" s="51">
        <f t="shared" si="104"/>
        <v>0</v>
      </c>
      <c r="E399" s="64">
        <f t="shared" si="106"/>
        <v>0</v>
      </c>
      <c r="F399" s="64">
        <f t="shared" si="106"/>
        <v>0</v>
      </c>
      <c r="G399" s="64">
        <f t="shared" si="106"/>
        <v>0</v>
      </c>
      <c r="H399" s="64">
        <f t="shared" si="106"/>
        <v>0</v>
      </c>
      <c r="I399" s="64">
        <f t="shared" si="106"/>
        <v>0</v>
      </c>
      <c r="J399" s="64">
        <f t="shared" si="106"/>
        <v>0</v>
      </c>
      <c r="K399" s="64">
        <f t="shared" si="106"/>
        <v>0</v>
      </c>
      <c r="L399" s="64">
        <f t="shared" si="106"/>
        <v>0</v>
      </c>
      <c r="M399" s="64">
        <f t="shared" si="106"/>
        <v>0</v>
      </c>
      <c r="N399" s="64">
        <f t="shared" si="106"/>
        <v>0</v>
      </c>
      <c r="O399" s="64">
        <f t="shared" si="106"/>
        <v>0</v>
      </c>
      <c r="P399" s="64">
        <f t="shared" si="106"/>
        <v>0</v>
      </c>
      <c r="Q399" s="5">
        <f t="shared" si="107"/>
        <v>0</v>
      </c>
      <c r="R399" s="5"/>
      <c r="S399" s="5"/>
      <c r="T399" s="5"/>
      <c r="U399" s="5"/>
      <c r="V399" s="5"/>
      <c r="W399" s="5"/>
      <c r="X399" s="5"/>
      <c r="Y399" s="5"/>
      <c r="Z399" s="5"/>
      <c r="AA399" s="5"/>
      <c r="AB399" s="5"/>
      <c r="AC399" s="5"/>
      <c r="AD399" s="5"/>
      <c r="AE399" s="5"/>
      <c r="AF399" s="5"/>
      <c r="AG399" s="5"/>
      <c r="AH399" s="5"/>
      <c r="AI399" s="5"/>
      <c r="AJ399" s="5"/>
      <c r="AK399" s="5"/>
      <c r="AL399" s="5"/>
      <c r="AM399" s="5"/>
      <c r="AN399" s="5"/>
      <c r="AO399" s="5"/>
      <c r="AP399" s="5"/>
      <c r="AQ399" s="5"/>
      <c r="AR399" s="5"/>
      <c r="AS399" s="5"/>
      <c r="AT399" s="5"/>
      <c r="AU399" s="5"/>
      <c r="AV399" s="5"/>
      <c r="AW399" s="5"/>
      <c r="AX399" s="5"/>
      <c r="AY399" s="5"/>
      <c r="AZ399" s="5"/>
      <c r="BA399" s="5"/>
      <c r="BB399" s="5"/>
      <c r="BC399" s="5"/>
      <c r="BD399" s="5"/>
      <c r="BE399" s="5"/>
      <c r="BF399" s="5"/>
      <c r="BG399" s="5"/>
      <c r="BH399" s="5"/>
      <c r="BI399" s="5"/>
      <c r="BJ399" s="5"/>
    </row>
    <row r="400" spans="2:62" hidden="1">
      <c r="C400" s="51">
        <f t="shared" si="104"/>
        <v>0</v>
      </c>
      <c r="D400" s="51">
        <f t="shared" si="104"/>
        <v>0</v>
      </c>
      <c r="E400" s="64">
        <f t="shared" si="106"/>
        <v>0</v>
      </c>
      <c r="F400" s="64">
        <f t="shared" si="106"/>
        <v>0</v>
      </c>
      <c r="G400" s="64">
        <f t="shared" si="106"/>
        <v>0</v>
      </c>
      <c r="H400" s="64">
        <f t="shared" si="106"/>
        <v>0</v>
      </c>
      <c r="I400" s="64">
        <f t="shared" si="106"/>
        <v>0</v>
      </c>
      <c r="J400" s="64">
        <f t="shared" si="106"/>
        <v>0</v>
      </c>
      <c r="K400" s="64">
        <f t="shared" si="106"/>
        <v>0</v>
      </c>
      <c r="L400" s="64">
        <f t="shared" si="106"/>
        <v>0</v>
      </c>
      <c r="M400" s="64">
        <f t="shared" si="106"/>
        <v>0</v>
      </c>
      <c r="N400" s="64">
        <f t="shared" si="106"/>
        <v>0</v>
      </c>
      <c r="O400" s="64">
        <f t="shared" si="106"/>
        <v>0</v>
      </c>
      <c r="P400" s="64">
        <f t="shared" si="106"/>
        <v>0</v>
      </c>
      <c r="Q400" s="5">
        <f t="shared" si="107"/>
        <v>0</v>
      </c>
      <c r="R400" s="5"/>
      <c r="S400" s="5"/>
      <c r="T400" s="5"/>
      <c r="U400" s="5"/>
      <c r="V400" s="5"/>
      <c r="W400" s="5"/>
      <c r="X400" s="5"/>
      <c r="Y400" s="5"/>
      <c r="Z400" s="5"/>
      <c r="AA400" s="5"/>
      <c r="AB400" s="5"/>
      <c r="AC400" s="5"/>
      <c r="AD400" s="5"/>
      <c r="AE400" s="5"/>
      <c r="AF400" s="5"/>
      <c r="AG400" s="5"/>
      <c r="AH400" s="5"/>
      <c r="AI400" s="5"/>
      <c r="AJ400" s="5"/>
      <c r="AK400" s="5"/>
      <c r="AL400" s="5"/>
      <c r="AM400" s="5"/>
      <c r="AN400" s="5"/>
      <c r="AO400" s="5"/>
      <c r="AP400" s="5"/>
      <c r="AQ400" s="5"/>
      <c r="AR400" s="5"/>
      <c r="AS400" s="5"/>
      <c r="AT400" s="5"/>
      <c r="AU400" s="5"/>
      <c r="AV400" s="5"/>
      <c r="AW400" s="5"/>
      <c r="AX400" s="5"/>
      <c r="AY400" s="5"/>
      <c r="AZ400" s="5"/>
      <c r="BA400" s="5"/>
      <c r="BB400" s="5"/>
      <c r="BC400" s="5"/>
      <c r="BD400" s="5"/>
      <c r="BE400" s="5"/>
      <c r="BF400" s="5"/>
      <c r="BG400" s="5"/>
      <c r="BH400" s="5"/>
      <c r="BI400" s="5"/>
      <c r="BJ400" s="5"/>
    </row>
    <row r="401" spans="3:62" hidden="1">
      <c r="C401" s="51">
        <f t="shared" si="104"/>
        <v>0</v>
      </c>
      <c r="D401" s="51">
        <f t="shared" si="104"/>
        <v>0</v>
      </c>
      <c r="E401" s="64">
        <f t="shared" si="106"/>
        <v>0</v>
      </c>
      <c r="F401" s="64">
        <f t="shared" si="106"/>
        <v>0</v>
      </c>
      <c r="G401" s="64">
        <f t="shared" si="106"/>
        <v>0</v>
      </c>
      <c r="H401" s="64">
        <f t="shared" si="106"/>
        <v>0</v>
      </c>
      <c r="I401" s="64">
        <f t="shared" si="106"/>
        <v>0</v>
      </c>
      <c r="J401" s="64">
        <f t="shared" si="106"/>
        <v>0</v>
      </c>
      <c r="K401" s="64">
        <f t="shared" si="106"/>
        <v>0</v>
      </c>
      <c r="L401" s="64">
        <f t="shared" si="106"/>
        <v>0</v>
      </c>
      <c r="M401" s="64">
        <f t="shared" si="106"/>
        <v>0</v>
      </c>
      <c r="N401" s="64">
        <f t="shared" si="106"/>
        <v>0</v>
      </c>
      <c r="O401" s="64">
        <f t="shared" si="106"/>
        <v>0</v>
      </c>
      <c r="P401" s="64">
        <f t="shared" si="106"/>
        <v>0</v>
      </c>
      <c r="Q401" s="5">
        <f t="shared" si="107"/>
        <v>0</v>
      </c>
      <c r="R401" s="5"/>
      <c r="S401" s="5"/>
      <c r="T401" s="5"/>
      <c r="U401" s="5"/>
      <c r="V401" s="5"/>
      <c r="W401" s="5"/>
      <c r="X401" s="5"/>
      <c r="Y401" s="5"/>
      <c r="Z401" s="5"/>
      <c r="AA401" s="5"/>
      <c r="AB401" s="5"/>
      <c r="AC401" s="5"/>
      <c r="AD401" s="5"/>
      <c r="AE401" s="5"/>
      <c r="AF401" s="5"/>
      <c r="AG401" s="5"/>
      <c r="AH401" s="5"/>
      <c r="AI401" s="5"/>
      <c r="AJ401" s="5"/>
      <c r="AK401" s="5"/>
      <c r="AL401" s="5"/>
      <c r="AM401" s="5"/>
      <c r="AN401" s="5"/>
      <c r="AO401" s="5"/>
      <c r="AP401" s="5"/>
      <c r="AQ401" s="5"/>
      <c r="AR401" s="5"/>
      <c r="AS401" s="5"/>
      <c r="AT401" s="5"/>
      <c r="AU401" s="5"/>
      <c r="AV401" s="5"/>
      <c r="AW401" s="5"/>
      <c r="AX401" s="5"/>
      <c r="AY401" s="5"/>
      <c r="AZ401" s="5"/>
      <c r="BA401" s="5"/>
      <c r="BB401" s="5"/>
      <c r="BC401" s="5"/>
      <c r="BD401" s="5"/>
      <c r="BE401" s="5"/>
      <c r="BF401" s="5"/>
      <c r="BG401" s="5"/>
      <c r="BH401" s="5"/>
      <c r="BI401" s="5"/>
      <c r="BJ401" s="5"/>
    </row>
    <row r="402" spans="3:62" hidden="1">
      <c r="C402" s="51">
        <f t="shared" si="104"/>
        <v>0</v>
      </c>
      <c r="D402" s="51">
        <f t="shared" si="104"/>
        <v>0</v>
      </c>
      <c r="E402" s="64">
        <f t="shared" si="106"/>
        <v>0</v>
      </c>
      <c r="F402" s="64">
        <f t="shared" si="106"/>
        <v>0</v>
      </c>
      <c r="G402" s="64">
        <f t="shared" si="106"/>
        <v>0</v>
      </c>
      <c r="H402" s="64">
        <f t="shared" si="106"/>
        <v>0</v>
      </c>
      <c r="I402" s="64">
        <f t="shared" si="106"/>
        <v>0</v>
      </c>
      <c r="J402" s="64">
        <f t="shared" si="106"/>
        <v>0</v>
      </c>
      <c r="K402" s="64">
        <f t="shared" si="106"/>
        <v>0</v>
      </c>
      <c r="L402" s="64">
        <f t="shared" si="106"/>
        <v>0</v>
      </c>
      <c r="M402" s="64">
        <f t="shared" si="106"/>
        <v>0</v>
      </c>
      <c r="N402" s="64">
        <f t="shared" si="106"/>
        <v>0</v>
      </c>
      <c r="O402" s="64">
        <f t="shared" si="106"/>
        <v>0</v>
      </c>
      <c r="P402" s="64">
        <f t="shared" si="106"/>
        <v>0</v>
      </c>
      <c r="Q402" s="5">
        <f t="shared" si="107"/>
        <v>0</v>
      </c>
      <c r="R402" s="5"/>
      <c r="S402" s="5"/>
      <c r="T402" s="5"/>
      <c r="U402" s="5"/>
      <c r="V402" s="5"/>
      <c r="W402" s="5"/>
      <c r="X402" s="5"/>
      <c r="Y402" s="5"/>
      <c r="Z402" s="5"/>
      <c r="AA402" s="5"/>
      <c r="AB402" s="5"/>
      <c r="AC402" s="5"/>
      <c r="AD402" s="5"/>
      <c r="AE402" s="5"/>
      <c r="AF402" s="5"/>
      <c r="AG402" s="5"/>
      <c r="AH402" s="5"/>
      <c r="AI402" s="5"/>
      <c r="AJ402" s="5"/>
      <c r="AK402" s="5"/>
      <c r="AL402" s="5"/>
      <c r="AM402" s="5"/>
      <c r="AN402" s="5"/>
      <c r="AO402" s="5"/>
      <c r="AP402" s="5"/>
      <c r="AQ402" s="5"/>
      <c r="AR402" s="5"/>
      <c r="AS402" s="5"/>
      <c r="AT402" s="5"/>
      <c r="AU402" s="5"/>
      <c r="AV402" s="5"/>
      <c r="AW402" s="5"/>
      <c r="AX402" s="5"/>
      <c r="AY402" s="5"/>
      <c r="AZ402" s="5"/>
      <c r="BA402" s="5"/>
      <c r="BB402" s="5"/>
      <c r="BC402" s="5"/>
      <c r="BD402" s="5"/>
      <c r="BE402" s="5"/>
      <c r="BF402" s="5"/>
      <c r="BG402" s="5"/>
      <c r="BH402" s="5"/>
      <c r="BI402" s="5"/>
      <c r="BJ402" s="5"/>
    </row>
    <row r="403" spans="3:62" hidden="1">
      <c r="C403" s="53" t="str">
        <f t="shared" si="104"/>
        <v>ADOBAT</v>
      </c>
      <c r="D403" s="53">
        <f t="shared" si="104"/>
        <v>0</v>
      </c>
      <c r="E403" s="65">
        <f t="shared" si="106"/>
        <v>0</v>
      </c>
      <c r="F403" s="65">
        <f t="shared" si="106"/>
        <v>0</v>
      </c>
      <c r="G403" s="65">
        <f t="shared" si="106"/>
        <v>0</v>
      </c>
      <c r="H403" s="65">
        <f t="shared" si="106"/>
        <v>0</v>
      </c>
      <c r="I403" s="65">
        <f t="shared" si="106"/>
        <v>0</v>
      </c>
      <c r="J403" s="65">
        <f t="shared" si="106"/>
        <v>0</v>
      </c>
      <c r="K403" s="65">
        <f t="shared" si="106"/>
        <v>0</v>
      </c>
      <c r="L403" s="65">
        <f t="shared" si="106"/>
        <v>0</v>
      </c>
      <c r="M403" s="65">
        <f t="shared" si="106"/>
        <v>0</v>
      </c>
      <c r="N403" s="65">
        <f t="shared" si="106"/>
        <v>0</v>
      </c>
      <c r="O403" s="65">
        <f t="shared" si="106"/>
        <v>0</v>
      </c>
      <c r="P403" s="65">
        <f t="shared" si="106"/>
        <v>0</v>
      </c>
      <c r="Q403" s="5">
        <f t="shared" si="107"/>
        <v>0</v>
      </c>
      <c r="R403" s="5"/>
      <c r="S403" s="5"/>
      <c r="T403" s="5"/>
      <c r="U403" s="5"/>
      <c r="V403" s="5"/>
      <c r="W403" s="5"/>
      <c r="X403" s="5"/>
      <c r="Y403" s="5"/>
      <c r="Z403" s="5"/>
      <c r="AA403" s="5"/>
      <c r="AB403" s="5"/>
      <c r="AC403" s="5"/>
      <c r="AD403" s="5"/>
      <c r="AE403" s="5"/>
      <c r="AF403" s="5"/>
      <c r="AG403" s="5"/>
      <c r="AH403" s="5"/>
      <c r="AI403" s="5"/>
      <c r="AJ403" s="5"/>
      <c r="AK403" s="5"/>
      <c r="AL403" s="5"/>
      <c r="AM403" s="5"/>
      <c r="AN403" s="5"/>
      <c r="AO403" s="5"/>
      <c r="AP403" s="5"/>
      <c r="AQ403" s="5"/>
      <c r="AR403" s="5"/>
      <c r="AS403" s="5"/>
      <c r="AT403" s="5"/>
      <c r="AU403" s="5"/>
      <c r="AV403" s="5"/>
      <c r="AW403" s="5"/>
      <c r="AX403" s="5"/>
      <c r="AY403" s="5"/>
      <c r="AZ403" s="5"/>
      <c r="BA403" s="5"/>
      <c r="BB403" s="5"/>
      <c r="BC403" s="5"/>
      <c r="BD403" s="5"/>
      <c r="BE403" s="5"/>
      <c r="BF403" s="5"/>
      <c r="BG403" s="5"/>
      <c r="BH403" s="5"/>
      <c r="BI403" s="5"/>
      <c r="BJ403" s="5"/>
    </row>
    <row r="404" spans="3:62" hidden="1">
      <c r="C404" s="53">
        <f t="shared" si="104"/>
        <v>0</v>
      </c>
      <c r="D404" s="53">
        <f t="shared" si="104"/>
        <v>0</v>
      </c>
      <c r="E404" s="65">
        <f t="shared" si="106"/>
        <v>0</v>
      </c>
      <c r="F404" s="65">
        <f t="shared" si="106"/>
        <v>0</v>
      </c>
      <c r="G404" s="65">
        <f t="shared" si="106"/>
        <v>0</v>
      </c>
      <c r="H404" s="65">
        <f t="shared" si="106"/>
        <v>0</v>
      </c>
      <c r="I404" s="65">
        <f t="shared" si="106"/>
        <v>0</v>
      </c>
      <c r="J404" s="65">
        <f t="shared" si="106"/>
        <v>0</v>
      </c>
      <c r="K404" s="65">
        <f t="shared" si="106"/>
        <v>0</v>
      </c>
      <c r="L404" s="65">
        <f t="shared" si="106"/>
        <v>0</v>
      </c>
      <c r="M404" s="65">
        <f t="shared" si="106"/>
        <v>0</v>
      </c>
      <c r="N404" s="65">
        <f t="shared" si="106"/>
        <v>0</v>
      </c>
      <c r="O404" s="65">
        <f t="shared" si="106"/>
        <v>0</v>
      </c>
      <c r="P404" s="65">
        <f t="shared" si="106"/>
        <v>0</v>
      </c>
      <c r="Q404" s="5">
        <f t="shared" si="107"/>
        <v>0</v>
      </c>
      <c r="R404" s="5"/>
      <c r="S404" s="5"/>
      <c r="T404" s="5"/>
      <c r="U404" s="5"/>
      <c r="V404" s="5"/>
      <c r="W404" s="5"/>
      <c r="X404" s="5"/>
      <c r="Y404" s="5"/>
      <c r="Z404" s="5"/>
      <c r="AA404" s="5"/>
      <c r="AB404" s="5"/>
      <c r="AC404" s="5"/>
      <c r="AD404" s="5"/>
      <c r="AE404" s="5"/>
      <c r="AF404" s="5"/>
      <c r="AG404" s="5"/>
      <c r="AH404" s="5"/>
      <c r="AI404" s="5"/>
      <c r="AJ404" s="5"/>
      <c r="AK404" s="5"/>
      <c r="AL404" s="5"/>
      <c r="AM404" s="5"/>
      <c r="AN404" s="5"/>
      <c r="AO404" s="5"/>
      <c r="AP404" s="5"/>
      <c r="AQ404" s="5"/>
      <c r="AR404" s="5"/>
      <c r="AS404" s="5"/>
      <c r="AT404" s="5"/>
      <c r="AU404" s="5"/>
      <c r="AV404" s="5"/>
      <c r="AW404" s="5"/>
      <c r="AX404" s="5"/>
      <c r="AY404" s="5"/>
      <c r="AZ404" s="5"/>
      <c r="BA404" s="5"/>
      <c r="BB404" s="5"/>
      <c r="BC404" s="5"/>
      <c r="BD404" s="5"/>
      <c r="BE404" s="5"/>
      <c r="BF404" s="5"/>
      <c r="BG404" s="5"/>
      <c r="BH404" s="5"/>
      <c r="BI404" s="5"/>
      <c r="BJ404" s="5"/>
    </row>
    <row r="405" spans="3:62" hidden="1">
      <c r="C405" s="53">
        <f t="shared" si="104"/>
        <v>0</v>
      </c>
      <c r="D405" s="53">
        <f t="shared" si="104"/>
        <v>0</v>
      </c>
      <c r="E405" s="65">
        <f t="shared" si="106"/>
        <v>0</v>
      </c>
      <c r="F405" s="65">
        <f t="shared" si="106"/>
        <v>0</v>
      </c>
      <c r="G405" s="65">
        <f t="shared" si="106"/>
        <v>0</v>
      </c>
      <c r="H405" s="65">
        <f t="shared" si="106"/>
        <v>0</v>
      </c>
      <c r="I405" s="65">
        <f t="shared" si="106"/>
        <v>0</v>
      </c>
      <c r="J405" s="65">
        <f t="shared" si="106"/>
        <v>0</v>
      </c>
      <c r="K405" s="65">
        <f t="shared" si="106"/>
        <v>0</v>
      </c>
      <c r="L405" s="65">
        <f t="shared" si="106"/>
        <v>0</v>
      </c>
      <c r="M405" s="65">
        <f t="shared" si="106"/>
        <v>0</v>
      </c>
      <c r="N405" s="65">
        <f t="shared" si="106"/>
        <v>0</v>
      </c>
      <c r="O405" s="65">
        <f t="shared" si="106"/>
        <v>0</v>
      </c>
      <c r="P405" s="65">
        <f t="shared" si="106"/>
        <v>0</v>
      </c>
      <c r="Q405" s="5">
        <f t="shared" si="107"/>
        <v>0</v>
      </c>
      <c r="R405" s="5"/>
      <c r="S405" s="5"/>
      <c r="T405" s="5"/>
      <c r="U405" s="5"/>
      <c r="V405" s="5"/>
      <c r="W405" s="5"/>
      <c r="X405" s="5"/>
      <c r="Y405" s="5"/>
      <c r="Z405" s="5"/>
      <c r="AA405" s="5"/>
      <c r="AB405" s="5"/>
      <c r="AC405" s="5"/>
      <c r="AD405" s="5"/>
      <c r="AE405" s="5"/>
      <c r="AF405" s="5"/>
      <c r="AG405" s="5"/>
      <c r="AH405" s="5"/>
      <c r="AI405" s="5"/>
      <c r="AJ405" s="5"/>
      <c r="AK405" s="5"/>
      <c r="AL405" s="5"/>
      <c r="AM405" s="5"/>
      <c r="AN405" s="5"/>
      <c r="AO405" s="5"/>
      <c r="AP405" s="5"/>
      <c r="AQ405" s="5"/>
      <c r="AR405" s="5"/>
      <c r="AS405" s="5"/>
      <c r="AT405" s="5"/>
      <c r="AU405" s="5"/>
      <c r="AV405" s="5"/>
      <c r="AW405" s="5"/>
      <c r="AX405" s="5"/>
      <c r="AY405" s="5"/>
      <c r="AZ405" s="5"/>
      <c r="BA405" s="5"/>
      <c r="BB405" s="5"/>
      <c r="BC405" s="5"/>
      <c r="BD405" s="5"/>
      <c r="BE405" s="5"/>
      <c r="BF405" s="5"/>
      <c r="BG405" s="5"/>
      <c r="BH405" s="5"/>
      <c r="BI405" s="5"/>
      <c r="BJ405" s="5"/>
    </row>
    <row r="406" spans="3:62" hidden="1">
      <c r="C406" s="53">
        <f t="shared" si="104"/>
        <v>0</v>
      </c>
      <c r="D406" s="53">
        <f t="shared" si="104"/>
        <v>0</v>
      </c>
      <c r="E406" s="65">
        <f t="shared" si="106"/>
        <v>0</v>
      </c>
      <c r="F406" s="65">
        <f t="shared" si="106"/>
        <v>0</v>
      </c>
      <c r="G406" s="65">
        <f t="shared" si="106"/>
        <v>0</v>
      </c>
      <c r="H406" s="65">
        <f t="shared" si="106"/>
        <v>0</v>
      </c>
      <c r="I406" s="65">
        <f t="shared" si="106"/>
        <v>0</v>
      </c>
      <c r="J406" s="65">
        <f t="shared" si="106"/>
        <v>0</v>
      </c>
      <c r="K406" s="65">
        <f t="shared" si="106"/>
        <v>0</v>
      </c>
      <c r="L406" s="65">
        <f t="shared" si="106"/>
        <v>0</v>
      </c>
      <c r="M406" s="65">
        <f t="shared" si="106"/>
        <v>0</v>
      </c>
      <c r="N406" s="65">
        <f t="shared" si="106"/>
        <v>0</v>
      </c>
      <c r="O406" s="65">
        <f t="shared" si="106"/>
        <v>0</v>
      </c>
      <c r="P406" s="65">
        <f t="shared" si="106"/>
        <v>0</v>
      </c>
      <c r="Q406" s="5">
        <f t="shared" si="107"/>
        <v>0</v>
      </c>
      <c r="R406" s="5"/>
      <c r="S406" s="5"/>
      <c r="T406" s="5"/>
      <c r="U406" s="5"/>
      <c r="V406" s="5"/>
      <c r="W406" s="5"/>
      <c r="X406" s="5"/>
      <c r="Y406" s="5"/>
      <c r="Z406" s="5"/>
      <c r="AA406" s="5"/>
      <c r="AB406" s="5"/>
      <c r="AC406" s="5"/>
      <c r="AD406" s="5"/>
      <c r="AE406" s="5"/>
      <c r="AF406" s="5"/>
      <c r="AG406" s="5"/>
      <c r="AH406" s="5"/>
      <c r="AI406" s="5"/>
      <c r="AJ406" s="5"/>
      <c r="AK406" s="5"/>
      <c r="AL406" s="5"/>
      <c r="AM406" s="5"/>
      <c r="AN406" s="5"/>
      <c r="AO406" s="5"/>
      <c r="AP406" s="5"/>
      <c r="AQ406" s="5"/>
      <c r="AR406" s="5"/>
      <c r="AS406" s="5"/>
      <c r="AT406" s="5"/>
      <c r="AU406" s="5"/>
      <c r="AV406" s="5"/>
      <c r="AW406" s="5"/>
      <c r="AX406" s="5"/>
      <c r="AY406" s="5"/>
      <c r="AZ406" s="5"/>
      <c r="BA406" s="5"/>
      <c r="BB406" s="5"/>
      <c r="BC406" s="5"/>
      <c r="BD406" s="5"/>
      <c r="BE406" s="5"/>
      <c r="BF406" s="5"/>
      <c r="BG406" s="5"/>
      <c r="BH406" s="5"/>
      <c r="BI406" s="5"/>
      <c r="BJ406" s="5"/>
    </row>
    <row r="407" spans="3:62" hidden="1">
      <c r="C407" s="56" t="str">
        <f t="shared" si="104"/>
        <v>PLANTACIÓ</v>
      </c>
      <c r="D407" s="56">
        <f t="shared" si="104"/>
        <v>0</v>
      </c>
      <c r="E407" s="66">
        <f t="shared" si="106"/>
        <v>0</v>
      </c>
      <c r="F407" s="66">
        <f t="shared" si="106"/>
        <v>0</v>
      </c>
      <c r="G407" s="66">
        <f t="shared" si="106"/>
        <v>0</v>
      </c>
      <c r="H407" s="66">
        <f t="shared" si="106"/>
        <v>0</v>
      </c>
      <c r="I407" s="66">
        <f t="shared" si="106"/>
        <v>0</v>
      </c>
      <c r="J407" s="66">
        <f t="shared" si="106"/>
        <v>0</v>
      </c>
      <c r="K407" s="66">
        <f t="shared" si="106"/>
        <v>0</v>
      </c>
      <c r="L407" s="66">
        <f t="shared" si="106"/>
        <v>0</v>
      </c>
      <c r="M407" s="66">
        <f t="shared" si="106"/>
        <v>0</v>
      </c>
      <c r="N407" s="66">
        <f t="shared" si="106"/>
        <v>0</v>
      </c>
      <c r="O407" s="66">
        <f t="shared" si="106"/>
        <v>0</v>
      </c>
      <c r="P407" s="66">
        <f t="shared" si="106"/>
        <v>0</v>
      </c>
      <c r="Q407" s="5">
        <f t="shared" si="107"/>
        <v>0</v>
      </c>
      <c r="R407" s="5"/>
      <c r="S407" s="5"/>
      <c r="T407" s="5"/>
      <c r="U407" s="5"/>
      <c r="V407" s="5"/>
      <c r="W407" s="5"/>
      <c r="X407" s="5"/>
      <c r="Y407" s="5"/>
      <c r="Z407" s="5"/>
      <c r="AA407" s="5"/>
      <c r="AB407" s="5"/>
      <c r="AC407" s="5"/>
      <c r="AD407" s="5"/>
      <c r="AE407" s="5"/>
      <c r="AF407" s="5"/>
      <c r="AG407" s="5"/>
      <c r="AH407" s="5"/>
      <c r="AI407" s="5"/>
      <c r="AJ407" s="5"/>
      <c r="AK407" s="5"/>
      <c r="AL407" s="5"/>
      <c r="AM407" s="5"/>
      <c r="AN407" s="5"/>
      <c r="AO407" s="5"/>
      <c r="AP407" s="5"/>
      <c r="AQ407" s="5"/>
      <c r="AR407" s="5"/>
      <c r="AS407" s="5"/>
      <c r="AT407" s="5"/>
      <c r="AU407" s="5"/>
      <c r="AV407" s="5"/>
      <c r="AW407" s="5"/>
      <c r="AX407" s="5"/>
      <c r="AY407" s="5"/>
      <c r="AZ407" s="5"/>
      <c r="BA407" s="5"/>
      <c r="BB407" s="5"/>
      <c r="BC407" s="5"/>
      <c r="BD407" s="5"/>
      <c r="BE407" s="5"/>
      <c r="BF407" s="5"/>
      <c r="BG407" s="5"/>
      <c r="BH407" s="5"/>
      <c r="BI407" s="5"/>
      <c r="BJ407" s="5"/>
    </row>
    <row r="408" spans="3:62" hidden="1">
      <c r="C408" s="56">
        <f t="shared" si="104"/>
        <v>0</v>
      </c>
      <c r="D408" s="56">
        <f t="shared" si="104"/>
        <v>0</v>
      </c>
      <c r="E408" s="66">
        <f t="shared" si="106"/>
        <v>0</v>
      </c>
      <c r="F408" s="66">
        <f t="shared" si="106"/>
        <v>0</v>
      </c>
      <c r="G408" s="66">
        <f t="shared" si="106"/>
        <v>0</v>
      </c>
      <c r="H408" s="66">
        <f t="shared" si="106"/>
        <v>0</v>
      </c>
      <c r="I408" s="66">
        <f t="shared" si="106"/>
        <v>0</v>
      </c>
      <c r="J408" s="66">
        <f t="shared" si="106"/>
        <v>0</v>
      </c>
      <c r="K408" s="66">
        <f t="shared" si="106"/>
        <v>0</v>
      </c>
      <c r="L408" s="66">
        <f t="shared" si="106"/>
        <v>0</v>
      </c>
      <c r="M408" s="66">
        <f t="shared" si="106"/>
        <v>0</v>
      </c>
      <c r="N408" s="66">
        <f t="shared" si="106"/>
        <v>0</v>
      </c>
      <c r="O408" s="66">
        <f t="shared" si="106"/>
        <v>0</v>
      </c>
      <c r="P408" s="66">
        <f t="shared" si="106"/>
        <v>0</v>
      </c>
      <c r="Q408" s="5">
        <f t="shared" si="107"/>
        <v>0</v>
      </c>
      <c r="R408" s="5"/>
      <c r="S408" s="5"/>
      <c r="T408" s="5"/>
      <c r="U408" s="5"/>
      <c r="V408" s="5"/>
      <c r="W408" s="5"/>
      <c r="X408" s="5"/>
      <c r="Y408" s="5"/>
      <c r="Z408" s="5"/>
      <c r="AA408" s="5"/>
      <c r="AB408" s="5"/>
      <c r="AC408" s="5"/>
      <c r="AD408" s="5"/>
      <c r="AE408" s="5"/>
      <c r="AF408" s="5"/>
      <c r="AG408" s="5"/>
      <c r="AH408" s="5"/>
      <c r="AI408" s="5"/>
      <c r="AJ408" s="5"/>
      <c r="AK408" s="5"/>
      <c r="AL408" s="5"/>
      <c r="AM408" s="5"/>
      <c r="AN408" s="5"/>
      <c r="AO408" s="5"/>
      <c r="AP408" s="5"/>
      <c r="AQ408" s="5"/>
      <c r="AR408" s="5"/>
      <c r="AS408" s="5"/>
      <c r="AT408" s="5"/>
      <c r="AU408" s="5"/>
      <c r="AV408" s="5"/>
      <c r="AW408" s="5"/>
      <c r="AX408" s="5"/>
      <c r="AY408" s="5"/>
      <c r="AZ408" s="5"/>
      <c r="BA408" s="5"/>
      <c r="BB408" s="5"/>
      <c r="BC408" s="5"/>
      <c r="BD408" s="5"/>
      <c r="BE408" s="5"/>
      <c r="BF408" s="5"/>
      <c r="BG408" s="5"/>
      <c r="BH408" s="5"/>
      <c r="BI408" s="5"/>
      <c r="BJ408" s="5"/>
    </row>
    <row r="409" spans="3:62" hidden="1">
      <c r="C409" s="56">
        <f t="shared" si="104"/>
        <v>0</v>
      </c>
      <c r="D409" s="56">
        <f t="shared" si="104"/>
        <v>0</v>
      </c>
      <c r="E409" s="66">
        <f t="shared" si="106"/>
        <v>0</v>
      </c>
      <c r="F409" s="66">
        <f t="shared" si="106"/>
        <v>0</v>
      </c>
      <c r="G409" s="66">
        <f t="shared" si="106"/>
        <v>0</v>
      </c>
      <c r="H409" s="66">
        <f t="shared" si="106"/>
        <v>0</v>
      </c>
      <c r="I409" s="66">
        <f t="shared" si="106"/>
        <v>0</v>
      </c>
      <c r="J409" s="66">
        <f t="shared" si="106"/>
        <v>0</v>
      </c>
      <c r="K409" s="66">
        <f t="shared" si="106"/>
        <v>0</v>
      </c>
      <c r="L409" s="66">
        <f t="shared" si="106"/>
        <v>0</v>
      </c>
      <c r="M409" s="66">
        <f t="shared" si="106"/>
        <v>0</v>
      </c>
      <c r="N409" s="66">
        <f t="shared" si="106"/>
        <v>0</v>
      </c>
      <c r="O409" s="66">
        <f t="shared" si="106"/>
        <v>0</v>
      </c>
      <c r="P409" s="66">
        <f t="shared" si="106"/>
        <v>0</v>
      </c>
      <c r="Q409" s="5">
        <f t="shared" si="107"/>
        <v>0</v>
      </c>
      <c r="R409" s="5"/>
      <c r="S409" s="5"/>
      <c r="T409" s="5"/>
      <c r="U409" s="5"/>
      <c r="V409" s="5"/>
      <c r="W409" s="5"/>
      <c r="X409" s="5"/>
      <c r="Y409" s="5"/>
      <c r="Z409" s="5"/>
      <c r="AA409" s="5"/>
      <c r="AB409" s="5"/>
      <c r="AC409" s="5"/>
      <c r="AD409" s="5"/>
      <c r="AE409" s="5"/>
      <c r="AF409" s="5"/>
      <c r="AG409" s="5"/>
      <c r="AH409" s="5"/>
      <c r="AI409" s="5"/>
      <c r="AJ409" s="5"/>
      <c r="AK409" s="5"/>
      <c r="AL409" s="5"/>
      <c r="AM409" s="5"/>
      <c r="AN409" s="5"/>
      <c r="AO409" s="5"/>
      <c r="AP409" s="5"/>
      <c r="AQ409" s="5"/>
      <c r="AR409" s="5"/>
      <c r="AS409" s="5"/>
      <c r="AT409" s="5"/>
      <c r="AU409" s="5"/>
      <c r="AV409" s="5"/>
      <c r="AW409" s="5"/>
      <c r="AX409" s="5"/>
      <c r="AY409" s="5"/>
      <c r="AZ409" s="5"/>
      <c r="BA409" s="5"/>
      <c r="BB409" s="5"/>
      <c r="BC409" s="5"/>
      <c r="BD409" s="5"/>
      <c r="BE409" s="5"/>
      <c r="BF409" s="5"/>
      <c r="BG409" s="5"/>
      <c r="BH409" s="5"/>
      <c r="BI409" s="5"/>
      <c r="BJ409" s="5"/>
    </row>
    <row r="410" spans="3:62" hidden="1">
      <c r="C410" s="56">
        <f t="shared" si="104"/>
        <v>0</v>
      </c>
      <c r="D410" s="56">
        <f t="shared" si="104"/>
        <v>0</v>
      </c>
      <c r="E410" s="66">
        <f t="shared" si="106"/>
        <v>0</v>
      </c>
      <c r="F410" s="66">
        <f t="shared" si="106"/>
        <v>0</v>
      </c>
      <c r="G410" s="66">
        <f t="shared" si="106"/>
        <v>0</v>
      </c>
      <c r="H410" s="66">
        <f t="shared" si="106"/>
        <v>0</v>
      </c>
      <c r="I410" s="66">
        <f t="shared" si="106"/>
        <v>0</v>
      </c>
      <c r="J410" s="66">
        <f t="shared" si="106"/>
        <v>0</v>
      </c>
      <c r="K410" s="66">
        <f t="shared" si="106"/>
        <v>0</v>
      </c>
      <c r="L410" s="66">
        <f t="shared" si="106"/>
        <v>0</v>
      </c>
      <c r="M410" s="66">
        <f t="shared" si="106"/>
        <v>0</v>
      </c>
      <c r="N410" s="66">
        <f t="shared" si="106"/>
        <v>0</v>
      </c>
      <c r="O410" s="66">
        <f t="shared" si="106"/>
        <v>0</v>
      </c>
      <c r="P410" s="66">
        <f t="shared" si="106"/>
        <v>0</v>
      </c>
      <c r="Q410" s="5">
        <f t="shared" si="107"/>
        <v>0</v>
      </c>
      <c r="R410" s="5"/>
      <c r="S410" s="5"/>
      <c r="T410" s="5"/>
      <c r="U410" s="5"/>
      <c r="V410" s="5"/>
      <c r="W410" s="5"/>
      <c r="X410" s="5"/>
      <c r="Y410" s="5"/>
      <c r="Z410" s="5"/>
      <c r="AA410" s="5"/>
      <c r="AB410" s="5"/>
      <c r="AC410" s="5"/>
      <c r="AD410" s="5"/>
      <c r="AE410" s="5"/>
      <c r="AF410" s="5"/>
      <c r="AG410" s="5"/>
      <c r="AH410" s="5"/>
      <c r="AI410" s="5"/>
      <c r="AJ410" s="5"/>
      <c r="AK410" s="5"/>
      <c r="AL410" s="5"/>
      <c r="AM410" s="5"/>
      <c r="AN410" s="5"/>
      <c r="AO410" s="5"/>
      <c r="AP410" s="5"/>
      <c r="AQ410" s="5"/>
      <c r="AR410" s="5"/>
      <c r="AS410" s="5"/>
      <c r="AT410" s="5"/>
      <c r="AU410" s="5"/>
      <c r="AV410" s="5"/>
      <c r="AW410" s="5"/>
      <c r="AX410" s="5"/>
      <c r="AY410" s="5"/>
      <c r="AZ410" s="5"/>
      <c r="BA410" s="5"/>
      <c r="BB410" s="5"/>
      <c r="BC410" s="5"/>
      <c r="BD410" s="5"/>
      <c r="BE410" s="5"/>
      <c r="BF410" s="5"/>
      <c r="BG410" s="5"/>
      <c r="BH410" s="5"/>
      <c r="BI410" s="5"/>
      <c r="BJ410" s="5"/>
    </row>
    <row r="411" spans="3:62" hidden="1">
      <c r="C411" s="58" t="str">
        <f t="shared" si="104"/>
        <v>REG</v>
      </c>
      <c r="D411" s="58">
        <f t="shared" si="104"/>
        <v>0</v>
      </c>
      <c r="E411" s="67">
        <f t="shared" si="106"/>
        <v>0</v>
      </c>
      <c r="F411" s="67">
        <f t="shared" si="106"/>
        <v>0</v>
      </c>
      <c r="G411" s="67">
        <f t="shared" si="106"/>
        <v>0</v>
      </c>
      <c r="H411" s="67">
        <f t="shared" si="106"/>
        <v>0</v>
      </c>
      <c r="I411" s="67">
        <f t="shared" si="106"/>
        <v>0</v>
      </c>
      <c r="J411" s="67">
        <f t="shared" si="106"/>
        <v>0</v>
      </c>
      <c r="K411" s="67">
        <f t="shared" si="106"/>
        <v>0</v>
      </c>
      <c r="L411" s="67">
        <f t="shared" si="106"/>
        <v>0</v>
      </c>
      <c r="M411" s="67">
        <f t="shared" si="106"/>
        <v>0</v>
      </c>
      <c r="N411" s="67">
        <f t="shared" si="106"/>
        <v>0</v>
      </c>
      <c r="O411" s="67">
        <f t="shared" si="106"/>
        <v>0</v>
      </c>
      <c r="P411" s="67">
        <f t="shared" si="106"/>
        <v>0</v>
      </c>
      <c r="Q411" s="5">
        <f t="shared" si="107"/>
        <v>0</v>
      </c>
      <c r="R411" s="5"/>
      <c r="S411" s="5"/>
      <c r="T411" s="5"/>
      <c r="U411" s="5"/>
      <c r="V411" s="5"/>
      <c r="W411" s="5"/>
      <c r="X411" s="5"/>
      <c r="Y411" s="5"/>
      <c r="Z411" s="5"/>
      <c r="AA411" s="5"/>
      <c r="AB411" s="5"/>
      <c r="AC411" s="5"/>
      <c r="AD411" s="5"/>
      <c r="AE411" s="5"/>
      <c r="AF411" s="5"/>
      <c r="AG411" s="5"/>
      <c r="AH411" s="5"/>
      <c r="AI411" s="5"/>
      <c r="AJ411" s="5"/>
      <c r="AK411" s="5"/>
      <c r="AL411" s="5"/>
      <c r="AM411" s="5"/>
      <c r="AN411" s="5"/>
      <c r="AO411" s="5"/>
      <c r="AP411" s="5"/>
      <c r="AQ411" s="5"/>
      <c r="AR411" s="5"/>
      <c r="AS411" s="5"/>
      <c r="AT411" s="5"/>
      <c r="AU411" s="5"/>
      <c r="AV411" s="5"/>
      <c r="AW411" s="5"/>
      <c r="AX411" s="5"/>
      <c r="AY411" s="5"/>
      <c r="AZ411" s="5"/>
      <c r="BA411" s="5"/>
      <c r="BB411" s="5"/>
      <c r="BC411" s="5"/>
      <c r="BD411" s="5"/>
      <c r="BE411" s="5"/>
      <c r="BF411" s="5"/>
      <c r="BG411" s="5"/>
      <c r="BH411" s="5"/>
      <c r="BI411" s="5"/>
      <c r="BJ411" s="5"/>
    </row>
    <row r="412" spans="3:62" hidden="1">
      <c r="C412" s="58">
        <f t="shared" ref="C412:D427" si="108">+C24</f>
        <v>0</v>
      </c>
      <c r="D412" s="58">
        <f t="shared" si="108"/>
        <v>0</v>
      </c>
      <c r="E412" s="67">
        <f t="shared" si="106"/>
        <v>0</v>
      </c>
      <c r="F412" s="67">
        <f t="shared" si="106"/>
        <v>0</v>
      </c>
      <c r="G412" s="67">
        <f t="shared" si="106"/>
        <v>0</v>
      </c>
      <c r="H412" s="67">
        <f t="shared" si="106"/>
        <v>0</v>
      </c>
      <c r="I412" s="67">
        <f t="shared" si="106"/>
        <v>0</v>
      </c>
      <c r="J412" s="67">
        <f t="shared" si="106"/>
        <v>0</v>
      </c>
      <c r="K412" s="67">
        <f t="shared" si="106"/>
        <v>0</v>
      </c>
      <c r="L412" s="67">
        <f t="shared" si="106"/>
        <v>0</v>
      </c>
      <c r="M412" s="67">
        <f t="shared" si="106"/>
        <v>0</v>
      </c>
      <c r="N412" s="67">
        <f t="shared" si="106"/>
        <v>0</v>
      </c>
      <c r="O412" s="67">
        <f t="shared" si="106"/>
        <v>0</v>
      </c>
      <c r="P412" s="67">
        <f t="shared" si="106"/>
        <v>0</v>
      </c>
      <c r="Q412" s="5">
        <f t="shared" si="107"/>
        <v>0</v>
      </c>
      <c r="R412" s="5"/>
      <c r="S412" s="5"/>
      <c r="T412" s="5"/>
      <c r="U412" s="5"/>
      <c r="V412" s="5"/>
      <c r="W412" s="5"/>
      <c r="X412" s="5"/>
      <c r="Y412" s="5"/>
      <c r="Z412" s="5"/>
      <c r="AA412" s="5"/>
      <c r="AB412" s="5"/>
      <c r="AC412" s="5"/>
      <c r="AD412" s="5"/>
      <c r="AE412" s="5"/>
      <c r="AF412" s="5"/>
      <c r="AG412" s="5"/>
      <c r="AH412" s="5"/>
      <c r="AI412" s="5"/>
      <c r="AJ412" s="5"/>
      <c r="AK412" s="5"/>
      <c r="AL412" s="5"/>
      <c r="AM412" s="5"/>
      <c r="AN412" s="5"/>
      <c r="AO412" s="5"/>
      <c r="AP412" s="5"/>
      <c r="AQ412" s="5"/>
      <c r="AR412" s="5"/>
      <c r="AS412" s="5"/>
      <c r="AT412" s="5"/>
      <c r="AU412" s="5"/>
      <c r="AV412" s="5"/>
      <c r="AW412" s="5"/>
      <c r="AX412" s="5"/>
      <c r="AY412" s="5"/>
      <c r="AZ412" s="5"/>
      <c r="BA412" s="5"/>
      <c r="BB412" s="5"/>
      <c r="BC412" s="5"/>
      <c r="BD412" s="5"/>
      <c r="BE412" s="5"/>
      <c r="BF412" s="5"/>
      <c r="BG412" s="5"/>
      <c r="BH412" s="5"/>
      <c r="BI412" s="5"/>
      <c r="BJ412" s="5"/>
    </row>
    <row r="413" spans="3:62" hidden="1">
      <c r="C413" s="58">
        <f t="shared" si="108"/>
        <v>0</v>
      </c>
      <c r="D413" s="58">
        <f t="shared" si="108"/>
        <v>0</v>
      </c>
      <c r="E413" s="67">
        <f t="shared" ref="E413:P428" si="109">+E455+E498</f>
        <v>0</v>
      </c>
      <c r="F413" s="67">
        <f t="shared" si="109"/>
        <v>0</v>
      </c>
      <c r="G413" s="67">
        <f t="shared" si="109"/>
        <v>0</v>
      </c>
      <c r="H413" s="67">
        <f t="shared" si="109"/>
        <v>0</v>
      </c>
      <c r="I413" s="67">
        <f t="shared" si="109"/>
        <v>0</v>
      </c>
      <c r="J413" s="67">
        <f t="shared" si="109"/>
        <v>0</v>
      </c>
      <c r="K413" s="67">
        <f t="shared" si="109"/>
        <v>0</v>
      </c>
      <c r="L413" s="67">
        <f t="shared" si="109"/>
        <v>0</v>
      </c>
      <c r="M413" s="67">
        <f t="shared" si="109"/>
        <v>0</v>
      </c>
      <c r="N413" s="67">
        <f t="shared" si="109"/>
        <v>0</v>
      </c>
      <c r="O413" s="67">
        <f t="shared" si="109"/>
        <v>0</v>
      </c>
      <c r="P413" s="67">
        <f t="shared" si="109"/>
        <v>0</v>
      </c>
      <c r="Q413" s="5">
        <f t="shared" si="107"/>
        <v>0</v>
      </c>
      <c r="R413" s="5"/>
      <c r="S413" s="5"/>
      <c r="T413" s="5"/>
      <c r="U413" s="5"/>
      <c r="V413" s="5"/>
      <c r="W413" s="5"/>
      <c r="X413" s="5"/>
      <c r="Y413" s="5"/>
      <c r="Z413" s="5"/>
      <c r="AA413" s="5"/>
      <c r="AB413" s="5"/>
      <c r="AC413" s="5"/>
      <c r="AD413" s="5"/>
      <c r="AE413" s="5"/>
      <c r="AF413" s="5"/>
      <c r="AG413" s="5"/>
      <c r="AH413" s="5"/>
      <c r="AI413" s="5"/>
      <c r="AJ413" s="5"/>
      <c r="AK413" s="5"/>
      <c r="AL413" s="5"/>
      <c r="AM413" s="5"/>
      <c r="AN413" s="5"/>
      <c r="AO413" s="5"/>
      <c r="AP413" s="5"/>
      <c r="AQ413" s="5"/>
      <c r="AR413" s="5"/>
      <c r="AS413" s="5"/>
      <c r="AT413" s="5"/>
      <c r="AU413" s="5"/>
      <c r="AV413" s="5"/>
      <c r="AW413" s="5"/>
      <c r="AX413" s="5"/>
      <c r="AY413" s="5"/>
      <c r="AZ413" s="5"/>
      <c r="BA413" s="5"/>
      <c r="BB413" s="5"/>
      <c r="BC413" s="5"/>
      <c r="BD413" s="5"/>
      <c r="BE413" s="5"/>
      <c r="BF413" s="5"/>
      <c r="BG413" s="5"/>
      <c r="BH413" s="5"/>
      <c r="BI413" s="5"/>
      <c r="BJ413" s="5"/>
    </row>
    <row r="414" spans="3:62" hidden="1">
      <c r="C414" s="58">
        <f t="shared" si="108"/>
        <v>0</v>
      </c>
      <c r="D414" s="58">
        <f t="shared" si="108"/>
        <v>0</v>
      </c>
      <c r="E414" s="67">
        <f t="shared" si="109"/>
        <v>0</v>
      </c>
      <c r="F414" s="67">
        <f t="shared" si="109"/>
        <v>0</v>
      </c>
      <c r="G414" s="67">
        <f t="shared" si="109"/>
        <v>0</v>
      </c>
      <c r="H414" s="67">
        <f t="shared" si="109"/>
        <v>0</v>
      </c>
      <c r="I414" s="67">
        <f t="shared" si="109"/>
        <v>0</v>
      </c>
      <c r="J414" s="67">
        <f t="shared" si="109"/>
        <v>0</v>
      </c>
      <c r="K414" s="67">
        <f t="shared" si="109"/>
        <v>0</v>
      </c>
      <c r="L414" s="67">
        <f t="shared" si="109"/>
        <v>0</v>
      </c>
      <c r="M414" s="67">
        <f t="shared" si="109"/>
        <v>0</v>
      </c>
      <c r="N414" s="67">
        <f t="shared" si="109"/>
        <v>0</v>
      </c>
      <c r="O414" s="67">
        <f t="shared" si="109"/>
        <v>0</v>
      </c>
      <c r="P414" s="67">
        <f t="shared" si="109"/>
        <v>0</v>
      </c>
      <c r="Q414" s="5">
        <f t="shared" si="107"/>
        <v>0</v>
      </c>
      <c r="R414" s="5"/>
      <c r="S414" s="5"/>
      <c r="T414" s="5"/>
      <c r="U414" s="5"/>
      <c r="V414" s="5"/>
      <c r="W414" s="5"/>
      <c r="X414" s="5"/>
      <c r="Y414" s="5"/>
      <c r="Z414" s="5"/>
      <c r="AA414" s="5"/>
      <c r="AB414" s="5"/>
      <c r="AC414" s="5"/>
      <c r="AD414" s="5"/>
      <c r="AE414" s="5"/>
      <c r="AF414" s="5"/>
      <c r="AG414" s="5"/>
      <c r="AH414" s="5"/>
      <c r="AI414" s="5"/>
      <c r="AJ414" s="5"/>
      <c r="AK414" s="5"/>
      <c r="AL414" s="5"/>
      <c r="AM414" s="5"/>
      <c r="AN414" s="5"/>
      <c r="AO414" s="5"/>
      <c r="AP414" s="5"/>
      <c r="AQ414" s="5"/>
      <c r="AR414" s="5"/>
      <c r="AS414" s="5"/>
      <c r="AT414" s="5"/>
      <c r="AU414" s="5"/>
      <c r="AV414" s="5"/>
      <c r="AW414" s="5"/>
      <c r="AX414" s="5"/>
      <c r="AY414" s="5"/>
      <c r="AZ414" s="5"/>
      <c r="BA414" s="5"/>
      <c r="BB414" s="5"/>
      <c r="BC414" s="5"/>
      <c r="BD414" s="5"/>
      <c r="BE414" s="5"/>
      <c r="BF414" s="5"/>
      <c r="BG414" s="5"/>
      <c r="BH414" s="5"/>
      <c r="BI414" s="5"/>
      <c r="BJ414" s="5"/>
    </row>
    <row r="415" spans="3:62" hidden="1">
      <c r="C415" s="49" t="str">
        <f t="shared" si="108"/>
        <v>TRACTAMENTS</v>
      </c>
      <c r="D415" s="49">
        <f t="shared" si="108"/>
        <v>0</v>
      </c>
      <c r="E415" s="68">
        <f t="shared" si="109"/>
        <v>0</v>
      </c>
      <c r="F415" s="68">
        <f t="shared" si="109"/>
        <v>0</v>
      </c>
      <c r="G415" s="68">
        <f t="shared" si="109"/>
        <v>0</v>
      </c>
      <c r="H415" s="68">
        <f t="shared" si="109"/>
        <v>0</v>
      </c>
      <c r="I415" s="68">
        <f t="shared" si="109"/>
        <v>0</v>
      </c>
      <c r="J415" s="68">
        <f t="shared" si="109"/>
        <v>0</v>
      </c>
      <c r="K415" s="68">
        <f t="shared" si="109"/>
        <v>0</v>
      </c>
      <c r="L415" s="68">
        <f t="shared" si="109"/>
        <v>0</v>
      </c>
      <c r="M415" s="68">
        <f t="shared" si="109"/>
        <v>0</v>
      </c>
      <c r="N415" s="68">
        <f t="shared" si="109"/>
        <v>0</v>
      </c>
      <c r="O415" s="68">
        <f t="shared" si="109"/>
        <v>0</v>
      </c>
      <c r="P415" s="68">
        <f t="shared" si="109"/>
        <v>0</v>
      </c>
      <c r="Q415" s="5">
        <f t="shared" si="107"/>
        <v>0</v>
      </c>
      <c r="R415" s="5"/>
      <c r="S415" s="5"/>
      <c r="T415" s="5"/>
      <c r="U415" s="5"/>
      <c r="V415" s="5"/>
      <c r="W415" s="5"/>
      <c r="X415" s="5"/>
      <c r="Y415" s="5"/>
      <c r="Z415" s="5"/>
      <c r="AA415" s="5"/>
      <c r="AB415" s="5"/>
      <c r="AC415" s="5"/>
      <c r="AD415" s="5"/>
      <c r="AE415" s="5"/>
      <c r="AF415" s="5"/>
      <c r="AG415" s="5"/>
      <c r="AH415" s="5"/>
      <c r="AI415" s="5"/>
      <c r="AJ415" s="5"/>
      <c r="AK415" s="5"/>
      <c r="AL415" s="5"/>
      <c r="AM415" s="5"/>
      <c r="AN415" s="5"/>
      <c r="AO415" s="5"/>
      <c r="AP415" s="5"/>
      <c r="AQ415" s="5"/>
      <c r="AR415" s="5"/>
      <c r="AS415" s="5"/>
      <c r="AT415" s="5"/>
      <c r="AU415" s="5"/>
      <c r="AV415" s="5"/>
      <c r="AW415" s="5"/>
      <c r="AX415" s="5"/>
      <c r="AY415" s="5"/>
      <c r="AZ415" s="5"/>
      <c r="BA415" s="5"/>
      <c r="BB415" s="5"/>
      <c r="BC415" s="5"/>
      <c r="BD415" s="5"/>
      <c r="BE415" s="5"/>
      <c r="BF415" s="5"/>
      <c r="BG415" s="5"/>
      <c r="BH415" s="5"/>
      <c r="BI415" s="5"/>
      <c r="BJ415" s="5"/>
    </row>
    <row r="416" spans="3:62" hidden="1">
      <c r="C416" s="49">
        <f t="shared" si="108"/>
        <v>0</v>
      </c>
      <c r="D416" s="49">
        <f t="shared" si="108"/>
        <v>0</v>
      </c>
      <c r="E416" s="68">
        <f t="shared" si="109"/>
        <v>0</v>
      </c>
      <c r="F416" s="68">
        <f t="shared" si="109"/>
        <v>0</v>
      </c>
      <c r="G416" s="68">
        <f t="shared" si="109"/>
        <v>0</v>
      </c>
      <c r="H416" s="68">
        <f t="shared" si="109"/>
        <v>0</v>
      </c>
      <c r="I416" s="68">
        <f t="shared" si="109"/>
        <v>0</v>
      </c>
      <c r="J416" s="68">
        <f t="shared" si="109"/>
        <v>0</v>
      </c>
      <c r="K416" s="68">
        <f t="shared" si="109"/>
        <v>0</v>
      </c>
      <c r="L416" s="68">
        <f t="shared" si="109"/>
        <v>0</v>
      </c>
      <c r="M416" s="68">
        <f t="shared" si="109"/>
        <v>0</v>
      </c>
      <c r="N416" s="68">
        <f t="shared" si="109"/>
        <v>0</v>
      </c>
      <c r="O416" s="68">
        <f t="shared" si="109"/>
        <v>0</v>
      </c>
      <c r="P416" s="68">
        <f t="shared" si="109"/>
        <v>0</v>
      </c>
      <c r="Q416" s="5">
        <f t="shared" si="107"/>
        <v>0</v>
      </c>
      <c r="R416" s="5"/>
      <c r="S416" s="5"/>
      <c r="T416" s="5"/>
      <c r="U416" s="5"/>
      <c r="V416" s="5"/>
      <c r="W416" s="5"/>
      <c r="X416" s="5"/>
      <c r="Y416" s="5"/>
      <c r="Z416" s="5"/>
      <c r="AA416" s="5"/>
      <c r="AB416" s="5"/>
      <c r="AC416" s="5"/>
      <c r="AD416" s="5"/>
      <c r="AE416" s="5"/>
      <c r="AF416" s="5"/>
      <c r="AG416" s="5"/>
      <c r="AH416" s="5"/>
      <c r="AI416" s="5"/>
      <c r="AJ416" s="5"/>
      <c r="AK416" s="5"/>
      <c r="AL416" s="5"/>
      <c r="AM416" s="5"/>
      <c r="AN416" s="5"/>
      <c r="AO416" s="5"/>
      <c r="AP416" s="5"/>
      <c r="AQ416" s="5"/>
      <c r="AR416" s="5"/>
      <c r="AS416" s="5"/>
      <c r="AT416" s="5"/>
      <c r="AU416" s="5"/>
      <c r="AV416" s="5"/>
      <c r="AW416" s="5"/>
      <c r="AX416" s="5"/>
      <c r="AY416" s="5"/>
      <c r="AZ416" s="5"/>
      <c r="BA416" s="5"/>
      <c r="BB416" s="5"/>
      <c r="BC416" s="5"/>
      <c r="BD416" s="5"/>
      <c r="BE416" s="5"/>
      <c r="BF416" s="5"/>
      <c r="BG416" s="5"/>
      <c r="BH416" s="5"/>
      <c r="BI416" s="5"/>
      <c r="BJ416" s="5"/>
    </row>
    <row r="417" spans="2:62" hidden="1">
      <c r="C417" s="49">
        <f t="shared" si="108"/>
        <v>0</v>
      </c>
      <c r="D417" s="49">
        <f t="shared" si="108"/>
        <v>0</v>
      </c>
      <c r="E417" s="68">
        <f t="shared" si="109"/>
        <v>0</v>
      </c>
      <c r="F417" s="68">
        <f t="shared" si="109"/>
        <v>0</v>
      </c>
      <c r="G417" s="68">
        <f t="shared" si="109"/>
        <v>0</v>
      </c>
      <c r="H417" s="68">
        <f t="shared" si="109"/>
        <v>0</v>
      </c>
      <c r="I417" s="68">
        <f t="shared" si="109"/>
        <v>0</v>
      </c>
      <c r="J417" s="68">
        <f t="shared" si="109"/>
        <v>0</v>
      </c>
      <c r="K417" s="68">
        <f t="shared" si="109"/>
        <v>0</v>
      </c>
      <c r="L417" s="68">
        <f t="shared" si="109"/>
        <v>0</v>
      </c>
      <c r="M417" s="68">
        <f t="shared" si="109"/>
        <v>0</v>
      </c>
      <c r="N417" s="68">
        <f t="shared" si="109"/>
        <v>0</v>
      </c>
      <c r="O417" s="68">
        <f t="shared" si="109"/>
        <v>0</v>
      </c>
      <c r="P417" s="68">
        <f t="shared" si="109"/>
        <v>0</v>
      </c>
      <c r="Q417" s="5">
        <f t="shared" si="107"/>
        <v>0</v>
      </c>
      <c r="R417" s="5"/>
      <c r="S417" s="5"/>
      <c r="T417" s="5"/>
      <c r="U417" s="5"/>
      <c r="V417" s="5"/>
      <c r="W417" s="5"/>
      <c r="X417" s="5"/>
      <c r="Y417" s="5"/>
      <c r="Z417" s="5"/>
      <c r="AA417" s="5"/>
      <c r="AB417" s="5"/>
      <c r="AC417" s="5"/>
      <c r="AD417" s="5"/>
      <c r="AE417" s="5"/>
      <c r="AF417" s="5"/>
      <c r="AG417" s="5"/>
      <c r="AH417" s="5"/>
      <c r="AI417" s="5"/>
      <c r="AJ417" s="5"/>
      <c r="AK417" s="5"/>
      <c r="AL417" s="5"/>
      <c r="AM417" s="5"/>
      <c r="AN417" s="5"/>
      <c r="AO417" s="5"/>
      <c r="AP417" s="5"/>
      <c r="AQ417" s="5"/>
      <c r="AR417" s="5"/>
      <c r="AS417" s="5"/>
      <c r="AT417" s="5"/>
      <c r="AU417" s="5"/>
      <c r="AV417" s="5"/>
      <c r="AW417" s="5"/>
      <c r="AX417" s="5"/>
      <c r="AY417" s="5"/>
      <c r="AZ417" s="5"/>
      <c r="BA417" s="5"/>
      <c r="BB417" s="5"/>
      <c r="BC417" s="5"/>
      <c r="BD417" s="5"/>
      <c r="BE417" s="5"/>
      <c r="BF417" s="5"/>
      <c r="BG417" s="5"/>
      <c r="BH417" s="5"/>
      <c r="BI417" s="5"/>
      <c r="BJ417" s="5"/>
    </row>
    <row r="418" spans="2:62" hidden="1">
      <c r="C418" s="49">
        <f t="shared" si="108"/>
        <v>0</v>
      </c>
      <c r="D418" s="49">
        <f t="shared" si="108"/>
        <v>0</v>
      </c>
      <c r="E418" s="68">
        <f t="shared" si="109"/>
        <v>0</v>
      </c>
      <c r="F418" s="68">
        <f t="shared" si="109"/>
        <v>0</v>
      </c>
      <c r="G418" s="68">
        <f t="shared" si="109"/>
        <v>0</v>
      </c>
      <c r="H418" s="68">
        <f t="shared" si="109"/>
        <v>0</v>
      </c>
      <c r="I418" s="68">
        <f t="shared" si="109"/>
        <v>0</v>
      </c>
      <c r="J418" s="68">
        <f t="shared" si="109"/>
        <v>0</v>
      </c>
      <c r="K418" s="68">
        <f t="shared" si="109"/>
        <v>0</v>
      </c>
      <c r="L418" s="68">
        <f t="shared" si="109"/>
        <v>0</v>
      </c>
      <c r="M418" s="68">
        <f t="shared" si="109"/>
        <v>0</v>
      </c>
      <c r="N418" s="68">
        <f t="shared" si="109"/>
        <v>0</v>
      </c>
      <c r="O418" s="68">
        <f t="shared" si="109"/>
        <v>0</v>
      </c>
      <c r="P418" s="68">
        <f t="shared" si="109"/>
        <v>0</v>
      </c>
      <c r="Q418" s="5">
        <f t="shared" si="107"/>
        <v>0</v>
      </c>
      <c r="R418" s="5"/>
      <c r="S418" s="5"/>
      <c r="T418" s="5"/>
      <c r="U418" s="5"/>
      <c r="V418" s="5"/>
      <c r="W418" s="5"/>
      <c r="X418" s="5"/>
      <c r="Y418" s="5"/>
      <c r="Z418" s="5"/>
      <c r="AA418" s="5"/>
      <c r="AB418" s="5"/>
      <c r="AC418" s="5"/>
      <c r="AD418" s="5"/>
      <c r="AE418" s="5"/>
      <c r="AF418" s="5"/>
      <c r="AG418" s="5"/>
      <c r="AH418" s="5"/>
      <c r="AI418" s="5"/>
      <c r="AJ418" s="5"/>
      <c r="AK418" s="5"/>
      <c r="AL418" s="5"/>
      <c r="AM418" s="5"/>
      <c r="AN418" s="5"/>
      <c r="AO418" s="5"/>
      <c r="AP418" s="5"/>
      <c r="AQ418" s="5"/>
      <c r="AR418" s="5"/>
      <c r="AS418" s="5"/>
      <c r="AT418" s="5"/>
      <c r="AU418" s="5"/>
      <c r="AV418" s="5"/>
      <c r="AW418" s="5"/>
      <c r="AX418" s="5"/>
      <c r="AY418" s="5"/>
      <c r="AZ418" s="5"/>
      <c r="BA418" s="5"/>
      <c r="BB418" s="5"/>
      <c r="BC418" s="5"/>
      <c r="BD418" s="5"/>
      <c r="BE418" s="5"/>
      <c r="BF418" s="5"/>
      <c r="BG418" s="5"/>
      <c r="BH418" s="5"/>
      <c r="BI418" s="5"/>
      <c r="BJ418" s="5"/>
    </row>
    <row r="419" spans="2:62" hidden="1">
      <c r="C419" s="49">
        <f t="shared" si="108"/>
        <v>0</v>
      </c>
      <c r="D419" s="49">
        <f t="shared" si="108"/>
        <v>0</v>
      </c>
      <c r="E419" s="68">
        <f t="shared" si="109"/>
        <v>0</v>
      </c>
      <c r="F419" s="68">
        <f t="shared" si="109"/>
        <v>0</v>
      </c>
      <c r="G419" s="68">
        <f t="shared" si="109"/>
        <v>0</v>
      </c>
      <c r="H419" s="68">
        <f t="shared" si="109"/>
        <v>0</v>
      </c>
      <c r="I419" s="68">
        <f t="shared" si="109"/>
        <v>0</v>
      </c>
      <c r="J419" s="68">
        <f t="shared" si="109"/>
        <v>0</v>
      </c>
      <c r="K419" s="68">
        <f t="shared" si="109"/>
        <v>0</v>
      </c>
      <c r="L419" s="68">
        <f t="shared" si="109"/>
        <v>0</v>
      </c>
      <c r="M419" s="68">
        <f t="shared" si="109"/>
        <v>0</v>
      </c>
      <c r="N419" s="68">
        <f t="shared" si="109"/>
        <v>0</v>
      </c>
      <c r="O419" s="68">
        <f t="shared" si="109"/>
        <v>0</v>
      </c>
      <c r="P419" s="68">
        <f t="shared" si="109"/>
        <v>0</v>
      </c>
      <c r="Q419" s="5">
        <f t="shared" si="107"/>
        <v>0</v>
      </c>
      <c r="R419" s="5"/>
      <c r="S419" s="5"/>
      <c r="T419" s="5"/>
      <c r="U419" s="5"/>
      <c r="V419" s="5"/>
      <c r="W419" s="5"/>
      <c r="X419" s="5"/>
      <c r="Y419" s="5"/>
      <c r="Z419" s="5"/>
      <c r="AA419" s="5"/>
      <c r="AB419" s="5"/>
      <c r="AC419" s="5"/>
      <c r="AD419" s="5"/>
      <c r="AE419" s="5"/>
      <c r="AF419" s="5"/>
      <c r="AG419" s="5"/>
      <c r="AH419" s="5"/>
      <c r="AI419" s="5"/>
      <c r="AJ419" s="5"/>
      <c r="AK419" s="5"/>
      <c r="AL419" s="5"/>
      <c r="AM419" s="5"/>
      <c r="AN419" s="5"/>
      <c r="AO419" s="5"/>
      <c r="AP419" s="5"/>
      <c r="AQ419" s="5"/>
      <c r="AR419" s="5"/>
      <c r="AS419" s="5"/>
      <c r="AT419" s="5"/>
      <c r="AU419" s="5"/>
      <c r="AV419" s="5"/>
      <c r="AW419" s="5"/>
      <c r="AX419" s="5"/>
      <c r="AY419" s="5"/>
      <c r="AZ419" s="5"/>
      <c r="BA419" s="5"/>
      <c r="BB419" s="5"/>
      <c r="BC419" s="5"/>
      <c r="BD419" s="5"/>
      <c r="BE419" s="5"/>
      <c r="BF419" s="5"/>
      <c r="BG419" s="5"/>
      <c r="BH419" s="5"/>
      <c r="BI419" s="5"/>
      <c r="BJ419" s="5"/>
    </row>
    <row r="420" spans="2:62" hidden="1">
      <c r="C420" s="60" t="str">
        <f t="shared" si="108"/>
        <v>DESHERBAT</v>
      </c>
      <c r="D420" s="60">
        <f t="shared" si="108"/>
        <v>0</v>
      </c>
      <c r="E420" s="69">
        <f t="shared" si="109"/>
        <v>0</v>
      </c>
      <c r="F420" s="69">
        <f t="shared" si="109"/>
        <v>0</v>
      </c>
      <c r="G420" s="69">
        <f t="shared" si="109"/>
        <v>0</v>
      </c>
      <c r="H420" s="69">
        <f t="shared" si="109"/>
        <v>0</v>
      </c>
      <c r="I420" s="69">
        <f t="shared" si="109"/>
        <v>0</v>
      </c>
      <c r="J420" s="69">
        <f t="shared" si="109"/>
        <v>0</v>
      </c>
      <c r="K420" s="69">
        <f t="shared" si="109"/>
        <v>0</v>
      </c>
      <c r="L420" s="69">
        <f t="shared" si="109"/>
        <v>0</v>
      </c>
      <c r="M420" s="69">
        <f t="shared" si="109"/>
        <v>0</v>
      </c>
      <c r="N420" s="69">
        <f t="shared" si="109"/>
        <v>0</v>
      </c>
      <c r="O420" s="69">
        <f t="shared" si="109"/>
        <v>0</v>
      </c>
      <c r="P420" s="69">
        <f t="shared" si="109"/>
        <v>0</v>
      </c>
      <c r="Q420" s="5">
        <f t="shared" si="107"/>
        <v>0</v>
      </c>
      <c r="R420" s="5"/>
      <c r="S420" s="5"/>
      <c r="T420" s="5"/>
      <c r="U420" s="5"/>
      <c r="V420" s="5"/>
      <c r="W420" s="5"/>
      <c r="X420" s="5"/>
      <c r="Y420" s="5"/>
      <c r="Z420" s="5"/>
      <c r="AA420" s="5"/>
      <c r="AB420" s="5"/>
      <c r="AC420" s="5"/>
      <c r="AD420" s="5"/>
      <c r="AE420" s="5"/>
      <c r="AF420" s="5"/>
      <c r="AG420" s="5"/>
      <c r="AH420" s="5"/>
      <c r="AI420" s="5"/>
      <c r="AJ420" s="5"/>
      <c r="AK420" s="5"/>
      <c r="AL420" s="5"/>
      <c r="AM420" s="5"/>
      <c r="AN420" s="5"/>
      <c r="AO420" s="5"/>
      <c r="AP420" s="5"/>
      <c r="AQ420" s="5"/>
      <c r="AR420" s="5"/>
      <c r="AS420" s="5"/>
      <c r="AT420" s="5"/>
      <c r="AU420" s="5"/>
      <c r="AV420" s="5"/>
      <c r="AW420" s="5"/>
      <c r="AX420" s="5"/>
      <c r="AY420" s="5"/>
      <c r="AZ420" s="5"/>
      <c r="BA420" s="5"/>
      <c r="BB420" s="5"/>
      <c r="BC420" s="5"/>
      <c r="BD420" s="5"/>
      <c r="BE420" s="5"/>
      <c r="BF420" s="5"/>
      <c r="BG420" s="5"/>
      <c r="BH420" s="5"/>
      <c r="BI420" s="5"/>
      <c r="BJ420" s="5"/>
    </row>
    <row r="421" spans="2:62" hidden="1">
      <c r="C421" s="60">
        <f t="shared" si="108"/>
        <v>0</v>
      </c>
      <c r="D421" s="60">
        <f t="shared" si="108"/>
        <v>0</v>
      </c>
      <c r="E421" s="69">
        <f t="shared" si="109"/>
        <v>0</v>
      </c>
      <c r="F421" s="69">
        <f t="shared" si="109"/>
        <v>0</v>
      </c>
      <c r="G421" s="69">
        <f t="shared" si="109"/>
        <v>0</v>
      </c>
      <c r="H421" s="69">
        <f t="shared" si="109"/>
        <v>0</v>
      </c>
      <c r="I421" s="69">
        <f t="shared" si="109"/>
        <v>0</v>
      </c>
      <c r="J421" s="69">
        <f t="shared" si="109"/>
        <v>0</v>
      </c>
      <c r="K421" s="69">
        <f t="shared" si="109"/>
        <v>0</v>
      </c>
      <c r="L421" s="69">
        <f t="shared" si="109"/>
        <v>0</v>
      </c>
      <c r="M421" s="69">
        <f t="shared" si="109"/>
        <v>0</v>
      </c>
      <c r="N421" s="69">
        <f t="shared" si="109"/>
        <v>0</v>
      </c>
      <c r="O421" s="69">
        <f t="shared" si="109"/>
        <v>0</v>
      </c>
      <c r="P421" s="69">
        <f t="shared" si="109"/>
        <v>0</v>
      </c>
      <c r="Q421" s="5">
        <f t="shared" si="107"/>
        <v>0</v>
      </c>
      <c r="R421" s="5"/>
      <c r="S421" s="5"/>
      <c r="T421" s="5"/>
      <c r="U421" s="5"/>
      <c r="V421" s="5"/>
      <c r="W421" s="5"/>
      <c r="X421" s="5"/>
      <c r="Y421" s="5"/>
      <c r="Z421" s="5"/>
      <c r="AA421" s="5"/>
      <c r="AB421" s="5"/>
      <c r="AC421" s="5"/>
      <c r="AD421" s="5"/>
      <c r="AE421" s="5"/>
      <c r="AF421" s="5"/>
      <c r="AG421" s="5"/>
      <c r="AH421" s="5"/>
      <c r="AI421" s="5"/>
      <c r="AJ421" s="5"/>
      <c r="AK421" s="5"/>
      <c r="AL421" s="5"/>
      <c r="AM421" s="5"/>
      <c r="AN421" s="5"/>
      <c r="AO421" s="5"/>
      <c r="AP421" s="5"/>
      <c r="AQ421" s="5"/>
      <c r="AR421" s="5"/>
      <c r="AS421" s="5"/>
      <c r="AT421" s="5"/>
      <c r="AU421" s="5"/>
      <c r="AV421" s="5"/>
      <c r="AW421" s="5"/>
      <c r="AX421" s="5"/>
      <c r="AY421" s="5"/>
      <c r="AZ421" s="5"/>
      <c r="BA421" s="5"/>
      <c r="BB421" s="5"/>
      <c r="BC421" s="5"/>
      <c r="BD421" s="5"/>
      <c r="BE421" s="5"/>
      <c r="BF421" s="5"/>
      <c r="BG421" s="5"/>
      <c r="BH421" s="5"/>
      <c r="BI421" s="5"/>
      <c r="BJ421" s="5"/>
    </row>
    <row r="422" spans="2:62" hidden="1">
      <c r="C422" s="60">
        <f t="shared" si="108"/>
        <v>0</v>
      </c>
      <c r="D422" s="60">
        <f t="shared" si="108"/>
        <v>0</v>
      </c>
      <c r="E422" s="69">
        <f t="shared" si="109"/>
        <v>0</v>
      </c>
      <c r="F422" s="69">
        <f t="shared" si="109"/>
        <v>0</v>
      </c>
      <c r="G422" s="69">
        <f t="shared" si="109"/>
        <v>0</v>
      </c>
      <c r="H422" s="69">
        <f t="shared" si="109"/>
        <v>0</v>
      </c>
      <c r="I422" s="69">
        <f t="shared" si="109"/>
        <v>0</v>
      </c>
      <c r="J422" s="69">
        <f t="shared" si="109"/>
        <v>0</v>
      </c>
      <c r="K422" s="69">
        <f t="shared" si="109"/>
        <v>0</v>
      </c>
      <c r="L422" s="69">
        <f t="shared" si="109"/>
        <v>0</v>
      </c>
      <c r="M422" s="69">
        <f t="shared" si="109"/>
        <v>0</v>
      </c>
      <c r="N422" s="69">
        <f t="shared" si="109"/>
        <v>0</v>
      </c>
      <c r="O422" s="69">
        <f t="shared" si="109"/>
        <v>0</v>
      </c>
      <c r="P422" s="69">
        <f t="shared" si="109"/>
        <v>0</v>
      </c>
      <c r="Q422" s="5">
        <f t="shared" si="107"/>
        <v>0</v>
      </c>
      <c r="R422" s="5"/>
      <c r="S422" s="5"/>
      <c r="T422" s="5"/>
      <c r="U422" s="5"/>
      <c r="V422" s="5"/>
      <c r="W422" s="5"/>
      <c r="X422" s="5"/>
      <c r="Y422" s="5"/>
      <c r="Z422" s="5"/>
      <c r="AA422" s="5"/>
      <c r="AB422" s="5"/>
      <c r="AC422" s="5"/>
      <c r="AD422" s="5"/>
      <c r="AE422" s="5"/>
      <c r="AF422" s="5"/>
      <c r="AG422" s="5"/>
      <c r="AH422" s="5"/>
      <c r="AI422" s="5"/>
      <c r="AJ422" s="5"/>
      <c r="AK422" s="5"/>
      <c r="AL422" s="5"/>
      <c r="AM422" s="5"/>
      <c r="AN422" s="5"/>
      <c r="AO422" s="5"/>
      <c r="AP422" s="5"/>
      <c r="AQ422" s="5"/>
      <c r="AR422" s="5"/>
      <c r="AS422" s="5"/>
      <c r="AT422" s="5"/>
      <c r="AU422" s="5"/>
      <c r="AV422" s="5"/>
      <c r="AW422" s="5"/>
      <c r="AX422" s="5"/>
      <c r="AY422" s="5"/>
      <c r="AZ422" s="5"/>
      <c r="BA422" s="5"/>
      <c r="BB422" s="5"/>
      <c r="BC422" s="5"/>
      <c r="BD422" s="5"/>
      <c r="BE422" s="5"/>
      <c r="BF422" s="5"/>
      <c r="BG422" s="5"/>
      <c r="BH422" s="5"/>
      <c r="BI422" s="5"/>
      <c r="BJ422" s="5"/>
    </row>
    <row r="423" spans="2:62" hidden="1">
      <c r="C423" s="60">
        <f t="shared" si="108"/>
        <v>0</v>
      </c>
      <c r="D423" s="60">
        <f t="shared" si="108"/>
        <v>0</v>
      </c>
      <c r="E423" s="69">
        <f t="shared" si="109"/>
        <v>0</v>
      </c>
      <c r="F423" s="69">
        <f t="shared" si="109"/>
        <v>0</v>
      </c>
      <c r="G423" s="69">
        <f t="shared" si="109"/>
        <v>0</v>
      </c>
      <c r="H423" s="69">
        <f t="shared" si="109"/>
        <v>0</v>
      </c>
      <c r="I423" s="69">
        <f t="shared" si="109"/>
        <v>0</v>
      </c>
      <c r="J423" s="69">
        <f t="shared" si="109"/>
        <v>0</v>
      </c>
      <c r="K423" s="69">
        <f t="shared" si="109"/>
        <v>0</v>
      </c>
      <c r="L423" s="69">
        <f t="shared" si="109"/>
        <v>0</v>
      </c>
      <c r="M423" s="69">
        <f t="shared" si="109"/>
        <v>0</v>
      </c>
      <c r="N423" s="69">
        <f t="shared" si="109"/>
        <v>0</v>
      </c>
      <c r="O423" s="69">
        <f t="shared" si="109"/>
        <v>0</v>
      </c>
      <c r="P423" s="69">
        <f t="shared" si="109"/>
        <v>0</v>
      </c>
      <c r="Q423" s="5">
        <f t="shared" si="107"/>
        <v>0</v>
      </c>
      <c r="R423" s="5"/>
      <c r="S423" s="5"/>
      <c r="T423" s="5"/>
      <c r="U423" s="5"/>
      <c r="V423" s="5"/>
      <c r="W423" s="5"/>
      <c r="X423" s="5"/>
      <c r="Y423" s="5"/>
      <c r="Z423" s="5"/>
      <c r="AA423" s="5"/>
      <c r="AB423" s="5"/>
      <c r="AC423" s="5"/>
      <c r="AD423" s="5"/>
      <c r="AE423" s="5"/>
      <c r="AF423" s="5"/>
      <c r="AG423" s="5"/>
      <c r="AH423" s="5"/>
      <c r="AI423" s="5"/>
      <c r="AJ423" s="5"/>
      <c r="AK423" s="5"/>
      <c r="AL423" s="5"/>
      <c r="AM423" s="5"/>
      <c r="AN423" s="5"/>
      <c r="AO423" s="5"/>
      <c r="AP423" s="5"/>
      <c r="AQ423" s="5"/>
      <c r="AR423" s="5"/>
      <c r="AS423" s="5"/>
      <c r="AT423" s="5"/>
      <c r="AU423" s="5"/>
      <c r="AV423" s="5"/>
      <c r="AW423" s="5"/>
      <c r="AX423" s="5"/>
      <c r="AY423" s="5"/>
      <c r="AZ423" s="5"/>
      <c r="BA423" s="5"/>
      <c r="BB423" s="5"/>
      <c r="BC423" s="5"/>
      <c r="BD423" s="5"/>
      <c r="BE423" s="5"/>
      <c r="BF423" s="5"/>
      <c r="BG423" s="5"/>
      <c r="BH423" s="5"/>
      <c r="BI423" s="5"/>
      <c r="BJ423" s="5"/>
    </row>
    <row r="424" spans="2:62" hidden="1">
      <c r="C424" s="62" t="str">
        <f t="shared" si="108"/>
        <v>ALTRES OPERACIONS ESPECÍFIQUES</v>
      </c>
      <c r="D424" s="62">
        <f t="shared" si="108"/>
        <v>0</v>
      </c>
      <c r="E424" s="70">
        <f t="shared" si="109"/>
        <v>0</v>
      </c>
      <c r="F424" s="70">
        <f t="shared" si="109"/>
        <v>0</v>
      </c>
      <c r="G424" s="70">
        <f t="shared" si="109"/>
        <v>0</v>
      </c>
      <c r="H424" s="70">
        <f t="shared" si="109"/>
        <v>0</v>
      </c>
      <c r="I424" s="70">
        <f t="shared" si="109"/>
        <v>0</v>
      </c>
      <c r="J424" s="70">
        <f t="shared" si="109"/>
        <v>0</v>
      </c>
      <c r="K424" s="70">
        <f t="shared" si="109"/>
        <v>0</v>
      </c>
      <c r="L424" s="70">
        <f t="shared" si="109"/>
        <v>0</v>
      </c>
      <c r="M424" s="70">
        <f t="shared" si="109"/>
        <v>0</v>
      </c>
      <c r="N424" s="70">
        <f t="shared" si="109"/>
        <v>0</v>
      </c>
      <c r="O424" s="70">
        <f t="shared" si="109"/>
        <v>0</v>
      </c>
      <c r="P424" s="70">
        <f t="shared" si="109"/>
        <v>0</v>
      </c>
      <c r="Q424" s="5">
        <f t="shared" si="107"/>
        <v>0</v>
      </c>
      <c r="R424" s="5"/>
      <c r="S424" s="5"/>
      <c r="T424" s="5"/>
      <c r="U424" s="5"/>
      <c r="V424" s="5"/>
      <c r="W424" s="5"/>
      <c r="X424" s="5"/>
      <c r="Y424" s="5"/>
      <c r="Z424" s="5"/>
      <c r="AA424" s="5"/>
      <c r="AB424" s="5"/>
      <c r="AC424" s="5"/>
      <c r="AD424" s="5"/>
      <c r="AE424" s="5"/>
      <c r="AF424" s="5"/>
      <c r="AG424" s="5"/>
      <c r="AH424" s="5"/>
      <c r="AI424" s="5"/>
      <c r="AJ424" s="5"/>
      <c r="AK424" s="5"/>
      <c r="AL424" s="5"/>
      <c r="AM424" s="5"/>
      <c r="AN424" s="5"/>
      <c r="AO424" s="5"/>
      <c r="AP424" s="5"/>
      <c r="AQ424" s="5"/>
      <c r="AR424" s="5"/>
      <c r="AS424" s="5"/>
      <c r="AT424" s="5"/>
      <c r="AU424" s="5"/>
      <c r="AV424" s="5"/>
      <c r="AW424" s="5"/>
      <c r="AX424" s="5"/>
      <c r="AY424" s="5"/>
      <c r="AZ424" s="5"/>
      <c r="BA424" s="5"/>
      <c r="BB424" s="5"/>
      <c r="BC424" s="5"/>
      <c r="BD424" s="5"/>
      <c r="BE424" s="5"/>
      <c r="BF424" s="5"/>
      <c r="BG424" s="5"/>
      <c r="BH424" s="5"/>
      <c r="BI424" s="5"/>
      <c r="BJ424" s="5"/>
    </row>
    <row r="425" spans="2:62" hidden="1">
      <c r="C425" s="62">
        <f t="shared" si="108"/>
        <v>0</v>
      </c>
      <c r="D425" s="62">
        <f t="shared" si="108"/>
        <v>0</v>
      </c>
      <c r="E425" s="70">
        <f t="shared" si="109"/>
        <v>0</v>
      </c>
      <c r="F425" s="70">
        <f t="shared" si="109"/>
        <v>0</v>
      </c>
      <c r="G425" s="70">
        <f t="shared" si="109"/>
        <v>0</v>
      </c>
      <c r="H425" s="70">
        <f t="shared" si="109"/>
        <v>0</v>
      </c>
      <c r="I425" s="70">
        <f t="shared" si="109"/>
        <v>0</v>
      </c>
      <c r="J425" s="70">
        <f t="shared" si="109"/>
        <v>0</v>
      </c>
      <c r="K425" s="70">
        <f t="shared" si="109"/>
        <v>0</v>
      </c>
      <c r="L425" s="70">
        <f t="shared" si="109"/>
        <v>0</v>
      </c>
      <c r="M425" s="70">
        <f t="shared" si="109"/>
        <v>0</v>
      </c>
      <c r="N425" s="70">
        <f t="shared" si="109"/>
        <v>0</v>
      </c>
      <c r="O425" s="70">
        <f t="shared" si="109"/>
        <v>0</v>
      </c>
      <c r="P425" s="70">
        <f t="shared" si="109"/>
        <v>0</v>
      </c>
      <c r="Q425" s="5">
        <f t="shared" si="107"/>
        <v>0</v>
      </c>
      <c r="R425" s="5"/>
      <c r="S425" s="5"/>
      <c r="T425" s="5"/>
      <c r="U425" s="5"/>
      <c r="V425" s="5"/>
      <c r="W425" s="5"/>
      <c r="X425" s="5"/>
      <c r="Y425" s="5"/>
      <c r="Z425" s="5"/>
      <c r="AA425" s="5"/>
      <c r="AB425" s="5"/>
      <c r="AC425" s="5"/>
      <c r="AD425" s="5"/>
      <c r="AE425" s="5"/>
      <c r="AF425" s="5"/>
      <c r="AG425" s="5"/>
      <c r="AH425" s="5"/>
      <c r="AI425" s="5"/>
      <c r="AJ425" s="5"/>
      <c r="AK425" s="5"/>
      <c r="AL425" s="5"/>
      <c r="AM425" s="5"/>
      <c r="AN425" s="5"/>
      <c r="AO425" s="5"/>
      <c r="AP425" s="5"/>
      <c r="AQ425" s="5"/>
      <c r="AR425" s="5"/>
      <c r="AS425" s="5"/>
      <c r="AT425" s="5"/>
      <c r="AU425" s="5"/>
      <c r="AV425" s="5"/>
      <c r="AW425" s="5"/>
      <c r="AX425" s="5"/>
      <c r="AY425" s="5"/>
      <c r="AZ425" s="5"/>
      <c r="BA425" s="5"/>
      <c r="BB425" s="5"/>
      <c r="BC425" s="5"/>
      <c r="BD425" s="5"/>
      <c r="BE425" s="5"/>
      <c r="BF425" s="5"/>
      <c r="BG425" s="5"/>
      <c r="BH425" s="5"/>
      <c r="BI425" s="5"/>
      <c r="BJ425" s="5"/>
    </row>
    <row r="426" spans="2:62" hidden="1">
      <c r="C426" s="62">
        <f t="shared" si="108"/>
        <v>0</v>
      </c>
      <c r="D426" s="62">
        <f t="shared" si="108"/>
        <v>0</v>
      </c>
      <c r="E426" s="70">
        <f t="shared" si="109"/>
        <v>0</v>
      </c>
      <c r="F426" s="70">
        <f t="shared" si="109"/>
        <v>0</v>
      </c>
      <c r="G426" s="70">
        <f t="shared" si="109"/>
        <v>0</v>
      </c>
      <c r="H426" s="70">
        <f t="shared" si="109"/>
        <v>0</v>
      </c>
      <c r="I426" s="70">
        <f t="shared" si="109"/>
        <v>0</v>
      </c>
      <c r="J426" s="70">
        <f t="shared" si="109"/>
        <v>0</v>
      </c>
      <c r="K426" s="70">
        <f t="shared" si="109"/>
        <v>0</v>
      </c>
      <c r="L426" s="70">
        <f t="shared" si="109"/>
        <v>0</v>
      </c>
      <c r="M426" s="70">
        <f t="shared" si="109"/>
        <v>0</v>
      </c>
      <c r="N426" s="70">
        <f t="shared" si="109"/>
        <v>0</v>
      </c>
      <c r="O426" s="70">
        <f t="shared" si="109"/>
        <v>0</v>
      </c>
      <c r="P426" s="70">
        <f t="shared" si="109"/>
        <v>0</v>
      </c>
      <c r="Q426" s="5">
        <f t="shared" si="107"/>
        <v>0</v>
      </c>
      <c r="R426" s="5"/>
      <c r="S426" s="5"/>
      <c r="T426" s="5"/>
      <c r="U426" s="5"/>
      <c r="V426" s="5"/>
      <c r="W426" s="5"/>
      <c r="X426" s="5"/>
      <c r="Y426" s="5"/>
      <c r="Z426" s="5"/>
      <c r="AA426" s="5"/>
      <c r="AB426" s="5"/>
      <c r="AC426" s="5"/>
      <c r="AD426" s="5"/>
      <c r="AE426" s="5"/>
      <c r="AF426" s="5"/>
      <c r="AG426" s="5"/>
      <c r="AH426" s="5"/>
      <c r="AI426" s="5"/>
      <c r="AJ426" s="5"/>
      <c r="AK426" s="5"/>
      <c r="AL426" s="5"/>
      <c r="AM426" s="5"/>
      <c r="AN426" s="5"/>
      <c r="AO426" s="5"/>
      <c r="AP426" s="5"/>
      <c r="AQ426" s="5"/>
      <c r="AR426" s="5"/>
      <c r="AS426" s="5"/>
      <c r="AT426" s="5"/>
      <c r="AU426" s="5"/>
      <c r="AV426" s="5"/>
      <c r="AW426" s="5"/>
      <c r="AX426" s="5"/>
      <c r="AY426" s="5"/>
      <c r="AZ426" s="5"/>
      <c r="BA426" s="5"/>
      <c r="BB426" s="5"/>
      <c r="BC426" s="5"/>
      <c r="BD426" s="5"/>
      <c r="BE426" s="5"/>
      <c r="BF426" s="5"/>
      <c r="BG426" s="5"/>
      <c r="BH426" s="5"/>
      <c r="BI426" s="5"/>
      <c r="BJ426" s="5"/>
    </row>
    <row r="427" spans="2:62" hidden="1">
      <c r="C427" s="62">
        <f t="shared" si="108"/>
        <v>0</v>
      </c>
      <c r="D427" s="62">
        <f t="shared" si="108"/>
        <v>0</v>
      </c>
      <c r="E427" s="70">
        <f t="shared" si="109"/>
        <v>0</v>
      </c>
      <c r="F427" s="70">
        <f t="shared" si="109"/>
        <v>0</v>
      </c>
      <c r="G427" s="70">
        <f t="shared" si="109"/>
        <v>0</v>
      </c>
      <c r="H427" s="70">
        <f t="shared" si="109"/>
        <v>0</v>
      </c>
      <c r="I427" s="70">
        <f t="shared" si="109"/>
        <v>0</v>
      </c>
      <c r="J427" s="70">
        <f t="shared" si="109"/>
        <v>0</v>
      </c>
      <c r="K427" s="70">
        <f t="shared" si="109"/>
        <v>0</v>
      </c>
      <c r="L427" s="70">
        <f t="shared" si="109"/>
        <v>0</v>
      </c>
      <c r="M427" s="70">
        <f t="shared" si="109"/>
        <v>0</v>
      </c>
      <c r="N427" s="70">
        <f t="shared" si="109"/>
        <v>0</v>
      </c>
      <c r="O427" s="70">
        <f t="shared" si="109"/>
        <v>0</v>
      </c>
      <c r="P427" s="70">
        <f t="shared" si="109"/>
        <v>0</v>
      </c>
      <c r="Q427" s="5">
        <f t="shared" si="107"/>
        <v>0</v>
      </c>
      <c r="R427" s="5"/>
      <c r="S427" s="5"/>
      <c r="T427" s="5"/>
      <c r="U427" s="5"/>
      <c r="V427" s="5"/>
      <c r="W427" s="5"/>
      <c r="X427" s="5"/>
      <c r="Y427" s="5"/>
      <c r="Z427" s="5"/>
      <c r="AA427" s="5"/>
      <c r="AB427" s="5"/>
      <c r="AC427" s="5"/>
      <c r="AD427" s="5"/>
      <c r="AE427" s="5"/>
      <c r="AF427" s="5"/>
      <c r="AG427" s="5"/>
      <c r="AH427" s="5"/>
      <c r="AI427" s="5"/>
      <c r="AJ427" s="5"/>
      <c r="AK427" s="5"/>
      <c r="AL427" s="5"/>
      <c r="AM427" s="5"/>
      <c r="AN427" s="5"/>
      <c r="AO427" s="5"/>
      <c r="AP427" s="5"/>
      <c r="AQ427" s="5"/>
      <c r="AR427" s="5"/>
      <c r="AS427" s="5"/>
      <c r="AT427" s="5"/>
      <c r="AU427" s="5"/>
      <c r="AV427" s="5"/>
      <c r="AW427" s="5"/>
      <c r="AX427" s="5"/>
      <c r="AY427" s="5"/>
      <c r="AZ427" s="5"/>
      <c r="BA427" s="5"/>
      <c r="BB427" s="5"/>
      <c r="BC427" s="5"/>
      <c r="BD427" s="5"/>
      <c r="BE427" s="5"/>
      <c r="BF427" s="5"/>
      <c r="BG427" s="5"/>
      <c r="BH427" s="5"/>
      <c r="BI427" s="5"/>
      <c r="BJ427" s="5"/>
    </row>
    <row r="428" spans="2:62" hidden="1">
      <c r="C428" s="62">
        <f t="shared" ref="C428:D430" si="110">+C40</f>
        <v>0</v>
      </c>
      <c r="D428" s="62">
        <f t="shared" si="110"/>
        <v>0</v>
      </c>
      <c r="E428" s="70">
        <f t="shared" si="109"/>
        <v>0</v>
      </c>
      <c r="F428" s="70">
        <f t="shared" si="109"/>
        <v>0</v>
      </c>
      <c r="G428" s="70">
        <f t="shared" si="109"/>
        <v>0</v>
      </c>
      <c r="H428" s="70">
        <f t="shared" si="109"/>
        <v>0</v>
      </c>
      <c r="I428" s="70">
        <f t="shared" si="109"/>
        <v>0</v>
      </c>
      <c r="J428" s="70">
        <f t="shared" si="109"/>
        <v>0</v>
      </c>
      <c r="K428" s="70">
        <f t="shared" si="109"/>
        <v>0</v>
      </c>
      <c r="L428" s="70">
        <f t="shared" si="109"/>
        <v>0</v>
      </c>
      <c r="M428" s="70">
        <f t="shared" si="109"/>
        <v>0</v>
      </c>
      <c r="N428" s="70">
        <f t="shared" si="109"/>
        <v>0</v>
      </c>
      <c r="O428" s="70">
        <f t="shared" si="109"/>
        <v>0</v>
      </c>
      <c r="P428" s="70">
        <f t="shared" si="109"/>
        <v>0</v>
      </c>
      <c r="Q428" s="5">
        <f t="shared" si="107"/>
        <v>0</v>
      </c>
      <c r="R428" s="5"/>
      <c r="S428" s="5"/>
      <c r="T428" s="5"/>
      <c r="U428" s="5"/>
      <c r="V428" s="5"/>
      <c r="W428" s="5"/>
      <c r="X428" s="5"/>
      <c r="Y428" s="5"/>
      <c r="Z428" s="5"/>
      <c r="AA428" s="5"/>
      <c r="AB428" s="5"/>
      <c r="AC428" s="5"/>
      <c r="AD428" s="5"/>
      <c r="AE428" s="5"/>
      <c r="AF428" s="5"/>
      <c r="AG428" s="5"/>
      <c r="AH428" s="5"/>
      <c r="AI428" s="5"/>
      <c r="AJ428" s="5"/>
      <c r="AK428" s="5"/>
      <c r="AL428" s="5"/>
      <c r="AM428" s="5"/>
      <c r="AN428" s="5"/>
      <c r="AO428" s="5"/>
      <c r="AP428" s="5"/>
      <c r="AQ428" s="5"/>
      <c r="AR428" s="5"/>
      <c r="AS428" s="5"/>
      <c r="AT428" s="5"/>
      <c r="AU428" s="5"/>
      <c r="AV428" s="5"/>
      <c r="AW428" s="5"/>
      <c r="AX428" s="5"/>
      <c r="AY428" s="5"/>
      <c r="AZ428" s="5"/>
      <c r="BA428" s="5"/>
      <c r="BB428" s="5"/>
      <c r="BC428" s="5"/>
      <c r="BD428" s="5"/>
      <c r="BE428" s="5"/>
      <c r="BF428" s="5"/>
      <c r="BG428" s="5"/>
      <c r="BH428" s="5"/>
      <c r="BI428" s="5"/>
      <c r="BJ428" s="5"/>
    </row>
    <row r="429" spans="2:62" hidden="1">
      <c r="C429" s="55" t="str">
        <f t="shared" si="110"/>
        <v>RECOL.LECCIÓ</v>
      </c>
      <c r="D429" s="55">
        <f t="shared" si="110"/>
        <v>0</v>
      </c>
      <c r="E429" s="71">
        <f t="shared" ref="E429:P430" si="111">+E471+E514</f>
        <v>0</v>
      </c>
      <c r="F429" s="71">
        <f t="shared" si="111"/>
        <v>0</v>
      </c>
      <c r="G429" s="71">
        <f t="shared" si="111"/>
        <v>0</v>
      </c>
      <c r="H429" s="71">
        <f t="shared" si="111"/>
        <v>0</v>
      </c>
      <c r="I429" s="71">
        <f t="shared" si="111"/>
        <v>0</v>
      </c>
      <c r="J429" s="71">
        <f t="shared" si="111"/>
        <v>0</v>
      </c>
      <c r="K429" s="71">
        <f t="shared" si="111"/>
        <v>0</v>
      </c>
      <c r="L429" s="71">
        <f t="shared" si="111"/>
        <v>0</v>
      </c>
      <c r="M429" s="71">
        <f t="shared" si="111"/>
        <v>0</v>
      </c>
      <c r="N429" s="71">
        <f t="shared" si="111"/>
        <v>0</v>
      </c>
      <c r="O429" s="71">
        <f t="shared" si="111"/>
        <v>0</v>
      </c>
      <c r="P429" s="71">
        <f t="shared" si="111"/>
        <v>0</v>
      </c>
      <c r="Q429" s="5">
        <f t="shared" si="107"/>
        <v>0</v>
      </c>
      <c r="R429" s="5"/>
      <c r="S429" s="5"/>
      <c r="T429" s="5"/>
      <c r="U429" s="5"/>
      <c r="V429" s="5"/>
      <c r="W429" s="5"/>
      <c r="X429" s="5"/>
      <c r="Y429" s="5"/>
      <c r="Z429" s="5"/>
      <c r="AA429" s="5"/>
      <c r="AB429" s="5"/>
      <c r="AC429" s="5"/>
      <c r="AD429" s="5"/>
      <c r="AE429" s="5"/>
      <c r="AF429" s="5"/>
      <c r="AG429" s="5"/>
      <c r="AH429" s="5"/>
      <c r="AI429" s="5"/>
      <c r="AJ429" s="5"/>
      <c r="AK429" s="5"/>
      <c r="AL429" s="5"/>
      <c r="AM429" s="5"/>
      <c r="AN429" s="5"/>
      <c r="AO429" s="5"/>
      <c r="AP429" s="5"/>
      <c r="AQ429" s="5"/>
      <c r="AR429" s="5"/>
      <c r="AS429" s="5"/>
      <c r="AT429" s="5"/>
      <c r="AU429" s="5"/>
      <c r="AV429" s="5"/>
      <c r="AW429" s="5"/>
      <c r="AX429" s="5"/>
      <c r="AY429" s="5"/>
      <c r="AZ429" s="5"/>
      <c r="BA429" s="5"/>
      <c r="BB429" s="5"/>
      <c r="BC429" s="5"/>
      <c r="BD429" s="5"/>
      <c r="BE429" s="5"/>
      <c r="BF429" s="5"/>
      <c r="BG429" s="5"/>
      <c r="BH429" s="5"/>
      <c r="BI429" s="5"/>
      <c r="BJ429" s="5"/>
    </row>
    <row r="430" spans="2:62" hidden="1">
      <c r="C430" s="55">
        <f t="shared" si="110"/>
        <v>0</v>
      </c>
      <c r="D430" s="55">
        <f t="shared" si="110"/>
        <v>0</v>
      </c>
      <c r="E430" s="71">
        <f t="shared" si="111"/>
        <v>0</v>
      </c>
      <c r="F430" s="71">
        <f t="shared" si="111"/>
        <v>0</v>
      </c>
      <c r="G430" s="71">
        <f t="shared" si="111"/>
        <v>0</v>
      </c>
      <c r="H430" s="71">
        <f t="shared" si="111"/>
        <v>0</v>
      </c>
      <c r="I430" s="71">
        <f t="shared" si="111"/>
        <v>0</v>
      </c>
      <c r="J430" s="71">
        <f t="shared" si="111"/>
        <v>0</v>
      </c>
      <c r="K430" s="71">
        <f t="shared" si="111"/>
        <v>0</v>
      </c>
      <c r="L430" s="71">
        <f t="shared" si="111"/>
        <v>0</v>
      </c>
      <c r="M430" s="71">
        <f t="shared" si="111"/>
        <v>0</v>
      </c>
      <c r="N430" s="71">
        <f t="shared" si="111"/>
        <v>0</v>
      </c>
      <c r="O430" s="71">
        <f t="shared" si="111"/>
        <v>0</v>
      </c>
      <c r="P430" s="71">
        <f t="shared" si="111"/>
        <v>0</v>
      </c>
      <c r="Q430" s="5">
        <f t="shared" si="107"/>
        <v>0</v>
      </c>
      <c r="R430" s="5"/>
      <c r="S430" s="5"/>
      <c r="T430" s="5"/>
      <c r="U430" s="5"/>
      <c r="V430" s="5"/>
      <c r="W430" s="5"/>
      <c r="X430" s="5"/>
      <c r="Y430" s="5"/>
      <c r="Z430" s="5"/>
      <c r="AA430" s="5"/>
      <c r="AB430" s="5"/>
      <c r="AC430" s="5"/>
      <c r="AD430" s="5"/>
      <c r="AE430" s="5"/>
      <c r="AF430" s="5"/>
      <c r="AG430" s="5"/>
      <c r="AH430" s="5"/>
      <c r="AI430" s="5"/>
      <c r="AJ430" s="5"/>
      <c r="AK430" s="5"/>
      <c r="AL430" s="5"/>
      <c r="AM430" s="5"/>
      <c r="AN430" s="5"/>
      <c r="AO430" s="5"/>
      <c r="AP430" s="5"/>
      <c r="AQ430" s="5"/>
      <c r="AR430" s="5"/>
      <c r="AS430" s="5"/>
      <c r="AT430" s="5"/>
      <c r="AU430" s="5"/>
      <c r="AV430" s="5"/>
      <c r="AW430" s="5"/>
      <c r="AX430" s="5"/>
      <c r="AY430" s="5"/>
      <c r="AZ430" s="5"/>
      <c r="BA430" s="5"/>
      <c r="BB430" s="5"/>
      <c r="BC430" s="5"/>
      <c r="BD430" s="5"/>
      <c r="BE430" s="5"/>
      <c r="BF430" s="5"/>
      <c r="BG430" s="5"/>
      <c r="BH430" s="5"/>
      <c r="BI430" s="5"/>
      <c r="BJ430" s="5"/>
    </row>
    <row r="431" spans="2:62" hidden="1">
      <c r="B431">
        <f>+B151</f>
        <v>875</v>
      </c>
      <c r="E431" s="5">
        <f>SUM(E396:E430)</f>
        <v>0</v>
      </c>
      <c r="F431" s="5">
        <f t="shared" ref="F431:P431" si="112">SUM(F396:F430)</f>
        <v>0</v>
      </c>
      <c r="G431" s="5">
        <f t="shared" si="112"/>
        <v>0</v>
      </c>
      <c r="H431" s="5">
        <f t="shared" si="112"/>
        <v>0</v>
      </c>
      <c r="I431" s="5">
        <f t="shared" si="112"/>
        <v>0</v>
      </c>
      <c r="J431" s="5">
        <f t="shared" si="112"/>
        <v>0</v>
      </c>
      <c r="K431" s="5">
        <f t="shared" si="112"/>
        <v>0</v>
      </c>
      <c r="L431" s="5">
        <f t="shared" si="112"/>
        <v>0</v>
      </c>
      <c r="M431" s="5">
        <f t="shared" si="112"/>
        <v>0</v>
      </c>
      <c r="N431" s="5">
        <f t="shared" si="112"/>
        <v>0</v>
      </c>
      <c r="O431" s="5">
        <f t="shared" si="112"/>
        <v>0</v>
      </c>
      <c r="P431" s="5">
        <f t="shared" si="112"/>
        <v>0</v>
      </c>
      <c r="Q431" s="5"/>
      <c r="R431" s="5">
        <f t="shared" ref="R431:AR433" si="113">+R151*R$49</f>
        <v>0</v>
      </c>
      <c r="S431" s="5">
        <f t="shared" si="113"/>
        <v>0</v>
      </c>
      <c r="T431" s="5">
        <f t="shared" si="113"/>
        <v>0</v>
      </c>
      <c r="U431" s="5">
        <f t="shared" si="113"/>
        <v>0</v>
      </c>
      <c r="V431" s="5">
        <f t="shared" si="113"/>
        <v>0</v>
      </c>
      <c r="W431" s="5">
        <f t="shared" si="113"/>
        <v>0</v>
      </c>
      <c r="X431" s="5">
        <f t="shared" si="113"/>
        <v>0</v>
      </c>
      <c r="Y431" s="5">
        <f t="shared" si="113"/>
        <v>0</v>
      </c>
      <c r="Z431" s="5">
        <f t="shared" si="113"/>
        <v>0</v>
      </c>
      <c r="AA431" s="5">
        <f t="shared" si="113"/>
        <v>0</v>
      </c>
      <c r="AB431" s="5">
        <f t="shared" si="113"/>
        <v>0</v>
      </c>
      <c r="AC431" s="5">
        <f t="shared" si="113"/>
        <v>0</v>
      </c>
      <c r="AD431" s="5">
        <f t="shared" si="113"/>
        <v>0</v>
      </c>
      <c r="AE431" s="5">
        <f t="shared" si="113"/>
        <v>0</v>
      </c>
      <c r="AF431" s="5">
        <f t="shared" si="113"/>
        <v>0</v>
      </c>
      <c r="AG431" s="5">
        <f t="shared" si="113"/>
        <v>0</v>
      </c>
      <c r="AH431" s="5">
        <f t="shared" si="113"/>
        <v>0</v>
      </c>
      <c r="AI431" s="5">
        <f t="shared" si="113"/>
        <v>0</v>
      </c>
      <c r="AJ431" s="5">
        <f t="shared" si="113"/>
        <v>0</v>
      </c>
      <c r="AK431" s="5">
        <f t="shared" si="113"/>
        <v>0</v>
      </c>
      <c r="AL431" s="5">
        <f t="shared" si="113"/>
        <v>0</v>
      </c>
      <c r="AM431" s="5">
        <f t="shared" si="113"/>
        <v>0</v>
      </c>
      <c r="AN431" s="5">
        <f t="shared" si="113"/>
        <v>0</v>
      </c>
      <c r="AO431" s="5">
        <f t="shared" si="113"/>
        <v>0</v>
      </c>
      <c r="AP431" s="5">
        <f t="shared" si="113"/>
        <v>0</v>
      </c>
      <c r="AQ431" s="5"/>
      <c r="AR431" s="5">
        <f t="shared" si="113"/>
        <v>0</v>
      </c>
      <c r="AS431" s="5">
        <f t="shared" ref="AS431:AS433" si="114">SUM(F431:AR431)</f>
        <v>0</v>
      </c>
      <c r="AT431" s="5">
        <f t="shared" ref="AT431:AU433" si="115">+AT151*AT$49</f>
        <v>0</v>
      </c>
      <c r="AU431" s="5">
        <f t="shared" si="115"/>
        <v>0</v>
      </c>
      <c r="AV431" s="5"/>
      <c r="AW431" s="5"/>
      <c r="AX431" s="5"/>
      <c r="AY431" s="5"/>
      <c r="AZ431" s="5"/>
      <c r="BA431" s="5"/>
      <c r="BB431" s="5"/>
      <c r="BC431" s="5"/>
      <c r="BD431" s="5"/>
      <c r="BE431" s="5"/>
      <c r="BF431" s="5"/>
      <c r="BG431" s="5"/>
      <c r="BH431" s="5"/>
      <c r="BI431" s="5"/>
      <c r="BJ431" s="5"/>
    </row>
    <row r="432" spans="2:62" hidden="1">
      <c r="B432">
        <f>+B152</f>
        <v>885</v>
      </c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>
        <f t="shared" si="113"/>
        <v>0</v>
      </c>
      <c r="S432" s="5">
        <f t="shared" si="113"/>
        <v>0</v>
      </c>
      <c r="T432" s="5">
        <f t="shared" si="113"/>
        <v>0</v>
      </c>
      <c r="U432" s="5">
        <f t="shared" si="113"/>
        <v>0</v>
      </c>
      <c r="V432" s="5">
        <f t="shared" si="113"/>
        <v>0</v>
      </c>
      <c r="W432" s="5">
        <f t="shared" si="113"/>
        <v>0</v>
      </c>
      <c r="X432" s="5">
        <f t="shared" si="113"/>
        <v>0</v>
      </c>
      <c r="Y432" s="5">
        <f t="shared" si="113"/>
        <v>0</v>
      </c>
      <c r="Z432" s="5">
        <f t="shared" si="113"/>
        <v>0</v>
      </c>
      <c r="AA432" s="5">
        <f t="shared" si="113"/>
        <v>0</v>
      </c>
      <c r="AB432" s="5">
        <f t="shared" si="113"/>
        <v>0</v>
      </c>
      <c r="AC432" s="5">
        <f t="shared" si="113"/>
        <v>0</v>
      </c>
      <c r="AD432" s="5">
        <f t="shared" si="113"/>
        <v>0</v>
      </c>
      <c r="AE432" s="5">
        <f t="shared" si="113"/>
        <v>0</v>
      </c>
      <c r="AF432" s="5">
        <f t="shared" si="113"/>
        <v>0</v>
      </c>
      <c r="AG432" s="5">
        <f t="shared" si="113"/>
        <v>0</v>
      </c>
      <c r="AH432" s="5">
        <f t="shared" si="113"/>
        <v>0</v>
      </c>
      <c r="AI432" s="5">
        <f t="shared" si="113"/>
        <v>0</v>
      </c>
      <c r="AJ432" s="5">
        <f t="shared" si="113"/>
        <v>0</v>
      </c>
      <c r="AK432" s="5">
        <f t="shared" si="113"/>
        <v>0</v>
      </c>
      <c r="AL432" s="5">
        <f t="shared" si="113"/>
        <v>0</v>
      </c>
      <c r="AM432" s="5">
        <f t="shared" si="113"/>
        <v>0</v>
      </c>
      <c r="AN432" s="5">
        <f t="shared" si="113"/>
        <v>0</v>
      </c>
      <c r="AO432" s="5">
        <f t="shared" si="113"/>
        <v>0</v>
      </c>
      <c r="AP432" s="5">
        <f t="shared" si="113"/>
        <v>0</v>
      </c>
      <c r="AQ432" s="5"/>
      <c r="AR432" s="5">
        <f t="shared" si="113"/>
        <v>0</v>
      </c>
      <c r="AS432" s="5">
        <f t="shared" si="114"/>
        <v>0</v>
      </c>
      <c r="AT432" s="5">
        <f t="shared" si="115"/>
        <v>0</v>
      </c>
      <c r="AU432" s="5">
        <f t="shared" si="115"/>
        <v>0</v>
      </c>
      <c r="AV432" s="5"/>
      <c r="AW432" s="5"/>
      <c r="AX432" s="5"/>
      <c r="AY432" s="5"/>
      <c r="AZ432" s="5"/>
      <c r="BA432" s="5"/>
      <c r="BB432" s="5"/>
      <c r="BC432" s="5"/>
      <c r="BD432" s="5"/>
      <c r="BE432" s="5"/>
      <c r="BF432" s="5"/>
      <c r="BG432" s="5"/>
      <c r="BH432" s="5"/>
      <c r="BI432" s="5"/>
      <c r="BJ432" s="5"/>
    </row>
    <row r="433" spans="2:62" hidden="1">
      <c r="B433">
        <f>+B153</f>
        <v>0</v>
      </c>
      <c r="C433">
        <f>+C153</f>
        <v>0</v>
      </c>
      <c r="D433">
        <f>+D153</f>
        <v>0</v>
      </c>
      <c r="F433" s="5">
        <f t="shared" ref="F433:Q433" si="116">+F153*F$49</f>
        <v>0</v>
      </c>
      <c r="G433" s="5">
        <f t="shared" si="116"/>
        <v>0</v>
      </c>
      <c r="H433" s="5">
        <f t="shared" si="116"/>
        <v>0</v>
      </c>
      <c r="I433" s="5">
        <f t="shared" si="116"/>
        <v>0</v>
      </c>
      <c r="J433" s="5">
        <f t="shared" si="116"/>
        <v>0</v>
      </c>
      <c r="K433" s="5">
        <f t="shared" si="116"/>
        <v>0</v>
      </c>
      <c r="L433" s="5">
        <f t="shared" si="116"/>
        <v>0</v>
      </c>
      <c r="M433" s="5">
        <f t="shared" si="116"/>
        <v>0</v>
      </c>
      <c r="N433" s="5">
        <f t="shared" si="116"/>
        <v>0</v>
      </c>
      <c r="O433" s="5">
        <f t="shared" si="116"/>
        <v>0</v>
      </c>
      <c r="P433" s="5">
        <f t="shared" si="116"/>
        <v>0</v>
      </c>
      <c r="Q433" s="5">
        <f t="shared" si="116"/>
        <v>0</v>
      </c>
      <c r="R433" s="5">
        <f t="shared" si="113"/>
        <v>0</v>
      </c>
      <c r="S433" s="5">
        <f t="shared" si="113"/>
        <v>0</v>
      </c>
      <c r="T433" s="5">
        <f t="shared" si="113"/>
        <v>0</v>
      </c>
      <c r="U433" s="5">
        <f t="shared" si="113"/>
        <v>0</v>
      </c>
      <c r="V433" s="5">
        <f t="shared" si="113"/>
        <v>0</v>
      </c>
      <c r="W433" s="5">
        <f t="shared" si="113"/>
        <v>0</v>
      </c>
      <c r="X433" s="5">
        <f t="shared" si="113"/>
        <v>0</v>
      </c>
      <c r="Y433" s="5">
        <f t="shared" si="113"/>
        <v>0</v>
      </c>
      <c r="Z433" s="5">
        <f t="shared" si="113"/>
        <v>0</v>
      </c>
      <c r="AA433" s="5">
        <f t="shared" si="113"/>
        <v>0</v>
      </c>
      <c r="AB433" s="5">
        <f t="shared" si="113"/>
        <v>0</v>
      </c>
      <c r="AC433" s="5">
        <f t="shared" si="113"/>
        <v>0</v>
      </c>
      <c r="AD433" s="5">
        <f t="shared" si="113"/>
        <v>0</v>
      </c>
      <c r="AE433" s="5">
        <f t="shared" si="113"/>
        <v>0</v>
      </c>
      <c r="AF433" s="5">
        <f t="shared" si="113"/>
        <v>0</v>
      </c>
      <c r="AG433" s="5">
        <f t="shared" si="113"/>
        <v>0</v>
      </c>
      <c r="AH433" s="5">
        <f t="shared" si="113"/>
        <v>0</v>
      </c>
      <c r="AI433" s="5">
        <f t="shared" si="113"/>
        <v>0</v>
      </c>
      <c r="AJ433" s="5">
        <f t="shared" si="113"/>
        <v>0</v>
      </c>
      <c r="AK433" s="5">
        <f t="shared" si="113"/>
        <v>0</v>
      </c>
      <c r="AL433" s="5">
        <f t="shared" si="113"/>
        <v>0</v>
      </c>
      <c r="AM433" s="5">
        <f t="shared" si="113"/>
        <v>0</v>
      </c>
      <c r="AN433" s="5">
        <f t="shared" si="113"/>
        <v>0</v>
      </c>
      <c r="AO433" s="5">
        <f t="shared" si="113"/>
        <v>0</v>
      </c>
      <c r="AP433" s="5">
        <f t="shared" si="113"/>
        <v>0</v>
      </c>
      <c r="AQ433" s="5"/>
      <c r="AR433" s="5">
        <f t="shared" si="113"/>
        <v>0</v>
      </c>
      <c r="AS433" s="5">
        <f t="shared" si="114"/>
        <v>0</v>
      </c>
      <c r="AT433" s="5">
        <f t="shared" si="115"/>
        <v>0</v>
      </c>
      <c r="AU433" s="5">
        <f t="shared" si="115"/>
        <v>0</v>
      </c>
      <c r="AV433" s="5"/>
      <c r="AW433" s="5"/>
      <c r="AX433" s="5"/>
      <c r="AY433" s="5"/>
      <c r="AZ433" s="5"/>
      <c r="BA433" s="5"/>
      <c r="BB433" s="5"/>
      <c r="BC433" s="5"/>
      <c r="BD433" s="5"/>
      <c r="BE433" s="5"/>
      <c r="BF433" s="5"/>
      <c r="BG433" s="5"/>
      <c r="BH433" s="5"/>
      <c r="BI433" s="5"/>
      <c r="BJ433" s="5"/>
    </row>
    <row r="434" spans="2:62" hidden="1">
      <c r="D434" s="3" t="str">
        <f>CONCATENATE("Calendari de costos de les operacions (sense preparació): ",E3)</f>
        <v>Calendari de costos de les operacions (sense preparació): Global</v>
      </c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  <c r="AA434" s="5"/>
      <c r="AB434" s="5"/>
      <c r="AC434" s="5"/>
      <c r="AD434" s="5"/>
      <c r="AE434" s="5"/>
      <c r="AF434" s="5"/>
      <c r="AG434" s="5"/>
      <c r="AH434" s="5"/>
      <c r="AI434" s="5"/>
      <c r="AJ434" s="5"/>
      <c r="AK434" s="5"/>
      <c r="AL434" s="5"/>
      <c r="AM434" s="5"/>
      <c r="AN434" s="5"/>
      <c r="AO434" s="5"/>
      <c r="AP434" s="5"/>
      <c r="AQ434" s="5"/>
      <c r="AR434" s="5"/>
      <c r="AS434" s="5"/>
      <c r="AT434" s="5"/>
      <c r="AU434" s="5"/>
      <c r="AV434" s="5"/>
      <c r="AW434" s="5"/>
      <c r="AX434" s="5"/>
      <c r="AY434" s="5"/>
      <c r="AZ434" s="5"/>
      <c r="BA434" s="5"/>
      <c r="BB434" s="5"/>
      <c r="BC434" s="5"/>
      <c r="BD434" s="5"/>
      <c r="BE434" s="5"/>
      <c r="BF434" s="5"/>
      <c r="BG434" s="5"/>
      <c r="BH434" s="5"/>
      <c r="BI434" s="5"/>
      <c r="BJ434" s="5"/>
    </row>
    <row r="435" spans="2:62" hidden="1">
      <c r="D435" s="1"/>
      <c r="F435" s="1"/>
      <c r="G435" s="1"/>
      <c r="Q435" s="5"/>
      <c r="R435" s="5"/>
      <c r="S435" s="5"/>
      <c r="T435" s="5"/>
      <c r="U435" s="5"/>
      <c r="V435" s="5"/>
      <c r="W435" s="5"/>
      <c r="X435" s="5"/>
      <c r="Y435" s="5"/>
      <c r="Z435" s="5"/>
      <c r="AA435" s="5"/>
      <c r="AB435" s="5"/>
      <c r="AC435" s="5"/>
      <c r="AD435" s="5"/>
      <c r="AE435" s="5"/>
      <c r="AF435" s="5"/>
      <c r="AG435" s="5"/>
      <c r="AH435" s="5"/>
      <c r="AI435" s="5"/>
      <c r="AJ435" s="5"/>
      <c r="AK435" s="5"/>
      <c r="AL435" s="5"/>
      <c r="AM435" s="5"/>
      <c r="AN435" s="5"/>
      <c r="AO435" s="5"/>
      <c r="AP435" s="5"/>
      <c r="AQ435" s="5"/>
      <c r="AR435" s="5"/>
      <c r="AS435" s="5"/>
      <c r="AT435" s="5"/>
      <c r="AU435" s="5"/>
      <c r="AV435" s="5"/>
      <c r="AW435" s="5"/>
      <c r="AX435" s="5"/>
      <c r="AY435" s="5"/>
      <c r="AZ435" s="5"/>
      <c r="BA435" s="5"/>
      <c r="BB435" s="5"/>
      <c r="BC435" s="5"/>
      <c r="BD435" s="5"/>
      <c r="BE435" s="5"/>
      <c r="BF435" s="5"/>
      <c r="BG435" s="5"/>
      <c r="BH435" s="5"/>
      <c r="BI435" s="5"/>
      <c r="BJ435" s="5"/>
    </row>
    <row r="436" spans="2:62" hidden="1">
      <c r="Q436" s="5"/>
      <c r="R436" s="5"/>
      <c r="S436" s="5"/>
      <c r="T436" s="5"/>
      <c r="U436" s="5"/>
      <c r="V436" s="5"/>
      <c r="W436" s="5"/>
      <c r="X436" s="5"/>
      <c r="Y436" s="5"/>
      <c r="Z436" s="5"/>
      <c r="AA436" s="5"/>
      <c r="AB436" s="5"/>
      <c r="AC436" s="5"/>
      <c r="AD436" s="5"/>
      <c r="AE436" s="5"/>
      <c r="AF436" s="5"/>
      <c r="AG436" s="5"/>
      <c r="AH436" s="5"/>
      <c r="AI436" s="5"/>
      <c r="AJ436" s="5"/>
      <c r="AK436" s="5"/>
      <c r="AL436" s="5"/>
      <c r="AM436" s="5"/>
      <c r="AN436" s="5"/>
      <c r="AO436" s="5"/>
      <c r="AP436" s="5"/>
      <c r="AQ436" s="5"/>
      <c r="AR436" s="5"/>
      <c r="AS436" s="5"/>
      <c r="AT436" s="5"/>
      <c r="AU436" s="5"/>
      <c r="AV436" s="5"/>
      <c r="AW436" s="5"/>
      <c r="AX436" s="5"/>
      <c r="AY436" s="5"/>
      <c r="AZ436" s="5"/>
      <c r="BA436" s="5"/>
      <c r="BB436" s="5"/>
      <c r="BC436" s="5"/>
      <c r="BD436" s="5"/>
      <c r="BE436" s="5"/>
      <c r="BF436" s="5"/>
      <c r="BG436" s="5"/>
      <c r="BH436" s="5"/>
      <c r="BI436" s="5"/>
      <c r="BJ436" s="5"/>
    </row>
    <row r="437" spans="2:62" hidden="1">
      <c r="E437" t="str">
        <f t="shared" ref="E437:P437" si="117">+E7</f>
        <v xml:space="preserve">gener </v>
      </c>
      <c r="F437" t="str">
        <f t="shared" si="117"/>
        <v>febrer</v>
      </c>
      <c r="G437" t="str">
        <f t="shared" si="117"/>
        <v xml:space="preserve">març </v>
      </c>
      <c r="H437" t="str">
        <f t="shared" si="117"/>
        <v>abril</v>
      </c>
      <c r="I437" t="str">
        <f t="shared" si="117"/>
        <v>maig</v>
      </c>
      <c r="J437" t="str">
        <f t="shared" si="117"/>
        <v>juny</v>
      </c>
      <c r="K437" t="str">
        <f t="shared" si="117"/>
        <v>juliol</v>
      </c>
      <c r="L437" t="str">
        <f t="shared" si="117"/>
        <v>agost</v>
      </c>
      <c r="M437" t="str">
        <f t="shared" si="117"/>
        <v>setembre</v>
      </c>
      <c r="N437" t="str">
        <f t="shared" si="117"/>
        <v>octubre</v>
      </c>
      <c r="O437" t="str">
        <f t="shared" si="117"/>
        <v>novembre</v>
      </c>
      <c r="P437" t="str">
        <f t="shared" si="117"/>
        <v>desembre</v>
      </c>
      <c r="Q437" s="5"/>
      <c r="R437" s="5"/>
      <c r="S437" s="5"/>
      <c r="T437" s="5"/>
      <c r="U437" s="5"/>
      <c r="V437" s="5"/>
      <c r="W437" s="5"/>
      <c r="X437" s="5"/>
      <c r="Y437" s="5"/>
      <c r="Z437" s="5"/>
      <c r="AA437" s="5"/>
      <c r="AB437" s="5"/>
      <c r="AC437" s="5"/>
      <c r="AD437" s="5"/>
      <c r="AE437" s="5"/>
      <c r="AF437" s="5"/>
      <c r="AG437" s="5"/>
      <c r="AH437" s="5"/>
      <c r="AI437" s="5"/>
      <c r="AJ437" s="5"/>
      <c r="AK437" s="5"/>
      <c r="AL437" s="5"/>
      <c r="AM437" s="5"/>
      <c r="AN437" s="5"/>
      <c r="AO437" s="5"/>
      <c r="AP437" s="5"/>
      <c r="AQ437" s="5"/>
      <c r="AR437" s="5"/>
      <c r="AS437" s="5"/>
      <c r="AT437" s="5"/>
      <c r="AU437" s="5"/>
      <c r="AV437" s="5"/>
      <c r="AW437" s="5"/>
      <c r="AX437" s="5"/>
      <c r="AY437" s="5"/>
      <c r="AZ437" s="5"/>
      <c r="BA437" s="5"/>
      <c r="BB437" s="5"/>
      <c r="BC437" s="5"/>
      <c r="BD437" s="5"/>
      <c r="BE437" s="5"/>
      <c r="BF437" s="5"/>
      <c r="BG437" s="5"/>
      <c r="BH437" s="5"/>
      <c r="BI437" s="5"/>
      <c r="BJ437" s="5"/>
    </row>
    <row r="438" spans="2:62" hidden="1">
      <c r="C438" s="51" t="str">
        <f t="shared" ref="C438:C453" si="118">+C8</f>
        <v>PREPARACIÓ DEL SÒL</v>
      </c>
      <c r="D438" s="51"/>
      <c r="E438" s="64">
        <f>+'Cu1'!E438++'Cu2'!E438+'Cu3'!E438+'Cu4'!E438+'Cu5'!E438+'Cu6'!E438+'Cu7'!E438</f>
        <v>0</v>
      </c>
      <c r="F438" s="64">
        <f>+'Cu1'!F438++'Cu2'!F438+'Cu3'!F438+'Cu4'!F438+'Cu5'!F438+'Cu6'!F438+'Cu7'!F438</f>
        <v>0</v>
      </c>
      <c r="G438" s="64">
        <f>+'Cu1'!G438++'Cu2'!G438+'Cu3'!G438+'Cu4'!G438+'Cu5'!G438+'Cu6'!G438+'Cu7'!G438</f>
        <v>0</v>
      </c>
      <c r="H438" s="64">
        <f>+'Cu1'!H438++'Cu2'!H438+'Cu3'!H438+'Cu4'!H438+'Cu5'!H438+'Cu6'!H438+'Cu7'!H438</f>
        <v>0</v>
      </c>
      <c r="I438" s="64">
        <f>+'Cu1'!I438++'Cu2'!I438+'Cu3'!I438+'Cu4'!I438+'Cu5'!I438+'Cu6'!I438+'Cu7'!I438</f>
        <v>0</v>
      </c>
      <c r="J438" s="64">
        <f>+'Cu1'!J438++'Cu2'!J438+'Cu3'!J438+'Cu4'!J438+'Cu5'!J438+'Cu6'!J438+'Cu7'!J438</f>
        <v>0</v>
      </c>
      <c r="K438" s="64">
        <f>+'Cu1'!K438++'Cu2'!K438+'Cu3'!K438+'Cu4'!K438+'Cu5'!K438+'Cu6'!K438+'Cu7'!K438</f>
        <v>0</v>
      </c>
      <c r="L438" s="64">
        <f>+'Cu1'!L438++'Cu2'!L438+'Cu3'!L438+'Cu4'!L438+'Cu5'!L438+'Cu6'!L438+'Cu7'!L438</f>
        <v>0</v>
      </c>
      <c r="M438" s="64">
        <f>+'Cu1'!M438++'Cu2'!M438+'Cu3'!M438+'Cu4'!M438+'Cu5'!M438+'Cu6'!M438+'Cu7'!M438</f>
        <v>0</v>
      </c>
      <c r="N438" s="64">
        <f>+'Cu1'!N438++'Cu2'!N438+'Cu3'!N438+'Cu4'!N438+'Cu5'!N438+'Cu6'!N438+'Cu7'!N438</f>
        <v>0</v>
      </c>
      <c r="O438" s="64">
        <f>+'Cu1'!O438++'Cu2'!O438+'Cu3'!O438+'Cu4'!O438+'Cu5'!O438+'Cu6'!O438+'Cu7'!O438</f>
        <v>0</v>
      </c>
      <c r="P438" s="64">
        <f>+'Cu1'!P438++'Cu2'!P438+'Cu3'!P438+'Cu4'!P438+'Cu5'!P438+'Cu6'!P438+'Cu7'!P438</f>
        <v>0</v>
      </c>
      <c r="Q438" s="5">
        <f>SUM(E438:P438)</f>
        <v>0</v>
      </c>
      <c r="R438" s="5"/>
      <c r="S438" s="5"/>
      <c r="T438" s="5"/>
      <c r="U438" s="5"/>
      <c r="V438" s="5"/>
      <c r="W438" s="5"/>
      <c r="X438" s="5"/>
      <c r="Y438" s="5"/>
      <c r="Z438" s="5"/>
      <c r="AA438" s="5"/>
      <c r="AB438" s="5"/>
      <c r="AC438" s="5"/>
      <c r="AD438" s="5"/>
      <c r="AE438" s="5"/>
      <c r="AF438" s="5"/>
      <c r="AG438" s="5"/>
      <c r="AH438" s="5"/>
      <c r="AI438" s="5"/>
      <c r="AJ438" s="5"/>
      <c r="AK438" s="5"/>
      <c r="AL438" s="5"/>
      <c r="AM438" s="5"/>
      <c r="AN438" s="5"/>
      <c r="AO438" s="5"/>
      <c r="AP438" s="5"/>
      <c r="AQ438" s="5"/>
      <c r="AR438" s="5"/>
      <c r="AS438" s="5"/>
      <c r="AT438" s="5"/>
      <c r="AU438" s="5"/>
      <c r="AV438" s="5"/>
      <c r="AW438" s="5"/>
      <c r="AX438" s="5"/>
      <c r="AY438" s="5"/>
      <c r="AZ438" s="5"/>
      <c r="BA438" s="5"/>
      <c r="BB438" s="5"/>
      <c r="BC438" s="5"/>
      <c r="BD438" s="5"/>
      <c r="BE438" s="5"/>
      <c r="BF438" s="5"/>
      <c r="BG438" s="5"/>
      <c r="BH438" s="5"/>
      <c r="BI438" s="5"/>
      <c r="BJ438" s="5"/>
    </row>
    <row r="439" spans="2:62" hidden="1">
      <c r="C439" s="51">
        <f t="shared" si="118"/>
        <v>0</v>
      </c>
      <c r="D439" s="51"/>
      <c r="E439" s="64">
        <f>+'Cu1'!E439++'Cu2'!E439+'Cu3'!E439+'Cu4'!E439+'Cu5'!E439+'Cu6'!E439+'Cu7'!E439</f>
        <v>0</v>
      </c>
      <c r="F439" s="64">
        <f>+'Cu1'!F439++'Cu2'!F439+'Cu3'!F439+'Cu4'!F439+'Cu5'!F439+'Cu6'!F439+'Cu7'!F439</f>
        <v>0</v>
      </c>
      <c r="G439" s="64">
        <f>+'Cu1'!G439++'Cu2'!G439+'Cu3'!G439+'Cu4'!G439+'Cu5'!G439+'Cu6'!G439+'Cu7'!G439</f>
        <v>0</v>
      </c>
      <c r="H439" s="64">
        <f>+'Cu1'!H439++'Cu2'!H439+'Cu3'!H439+'Cu4'!H439+'Cu5'!H439+'Cu6'!H439+'Cu7'!H439</f>
        <v>0</v>
      </c>
      <c r="I439" s="64">
        <f>+'Cu1'!I439++'Cu2'!I439+'Cu3'!I439+'Cu4'!I439+'Cu5'!I439+'Cu6'!I439+'Cu7'!I439</f>
        <v>0</v>
      </c>
      <c r="J439" s="64">
        <f>+'Cu1'!J439++'Cu2'!J439+'Cu3'!J439+'Cu4'!J439+'Cu5'!J439+'Cu6'!J439+'Cu7'!J439</f>
        <v>0</v>
      </c>
      <c r="K439" s="64">
        <f>+'Cu1'!K439++'Cu2'!K439+'Cu3'!K439+'Cu4'!K439+'Cu5'!K439+'Cu6'!K439+'Cu7'!K439</f>
        <v>0</v>
      </c>
      <c r="L439" s="64">
        <f>+'Cu1'!L439++'Cu2'!L439+'Cu3'!L439+'Cu4'!L439+'Cu5'!L439+'Cu6'!L439+'Cu7'!L439</f>
        <v>0</v>
      </c>
      <c r="M439" s="64">
        <f>+'Cu1'!M439++'Cu2'!M439+'Cu3'!M439+'Cu4'!M439+'Cu5'!M439+'Cu6'!M439+'Cu7'!M439</f>
        <v>0</v>
      </c>
      <c r="N439" s="64">
        <f>+'Cu1'!N439++'Cu2'!N439+'Cu3'!N439+'Cu4'!N439+'Cu5'!N439+'Cu6'!N439+'Cu7'!N439</f>
        <v>0</v>
      </c>
      <c r="O439" s="64">
        <f>+'Cu1'!O439++'Cu2'!O439+'Cu3'!O439+'Cu4'!O439+'Cu5'!O439+'Cu6'!O439+'Cu7'!O439</f>
        <v>0</v>
      </c>
      <c r="P439" s="64">
        <f>+'Cu1'!P439++'Cu2'!P439+'Cu3'!P439+'Cu4'!P439+'Cu5'!P439+'Cu6'!P439+'Cu7'!P439</f>
        <v>0</v>
      </c>
      <c r="Q439" s="5">
        <f t="shared" ref="Q439:Q472" si="119">SUM(E439:P439)</f>
        <v>0</v>
      </c>
      <c r="R439" s="5"/>
      <c r="S439" s="5"/>
      <c r="T439" s="5"/>
      <c r="U439" s="5"/>
      <c r="V439" s="5"/>
      <c r="W439" s="5"/>
      <c r="X439" s="5"/>
      <c r="Y439" s="5"/>
      <c r="Z439" s="5"/>
      <c r="AA439" s="5"/>
      <c r="AB439" s="5"/>
      <c r="AC439" s="5"/>
      <c r="AD439" s="5"/>
      <c r="AE439" s="5"/>
      <c r="AF439" s="5"/>
      <c r="AG439" s="5"/>
      <c r="AH439" s="5"/>
      <c r="AI439" s="5"/>
      <c r="AJ439" s="5"/>
      <c r="AK439" s="5"/>
      <c r="AL439" s="5"/>
      <c r="AM439" s="5"/>
      <c r="AN439" s="5"/>
      <c r="AO439" s="5"/>
      <c r="AP439" s="5"/>
      <c r="AQ439" s="5"/>
      <c r="AR439" s="5"/>
      <c r="AS439" s="5"/>
      <c r="AT439" s="5"/>
      <c r="AU439" s="5"/>
      <c r="AV439" s="5"/>
      <c r="AW439" s="5"/>
      <c r="AX439" s="5"/>
      <c r="AY439" s="5"/>
      <c r="AZ439" s="5"/>
      <c r="BA439" s="5"/>
      <c r="BB439" s="5"/>
      <c r="BC439" s="5"/>
      <c r="BD439" s="5"/>
      <c r="BE439" s="5"/>
      <c r="BF439" s="5"/>
      <c r="BG439" s="5"/>
      <c r="BH439" s="5"/>
      <c r="BI439" s="5"/>
      <c r="BJ439" s="5"/>
    </row>
    <row r="440" spans="2:62" hidden="1">
      <c r="C440" s="51">
        <f t="shared" si="118"/>
        <v>0</v>
      </c>
      <c r="D440" s="51"/>
      <c r="E440" s="64">
        <f>+'Cu1'!E440++'Cu2'!E440+'Cu3'!E440+'Cu4'!E440+'Cu5'!E440+'Cu6'!E440+'Cu7'!E440</f>
        <v>0</v>
      </c>
      <c r="F440" s="64">
        <f>+'Cu1'!F440++'Cu2'!F440+'Cu3'!F440+'Cu4'!F440+'Cu5'!F440+'Cu6'!F440+'Cu7'!F440</f>
        <v>0</v>
      </c>
      <c r="G440" s="64">
        <f>+'Cu1'!G440++'Cu2'!G440+'Cu3'!G440+'Cu4'!G440+'Cu5'!G440+'Cu6'!G440+'Cu7'!G440</f>
        <v>0</v>
      </c>
      <c r="H440" s="64">
        <f>+'Cu1'!H440++'Cu2'!H440+'Cu3'!H440+'Cu4'!H440+'Cu5'!H440+'Cu6'!H440+'Cu7'!H440</f>
        <v>0</v>
      </c>
      <c r="I440" s="64">
        <f>+'Cu1'!I440++'Cu2'!I440+'Cu3'!I440+'Cu4'!I440+'Cu5'!I440+'Cu6'!I440+'Cu7'!I440</f>
        <v>0</v>
      </c>
      <c r="J440" s="64">
        <f>+'Cu1'!J440++'Cu2'!J440+'Cu3'!J440+'Cu4'!J440+'Cu5'!J440+'Cu6'!J440+'Cu7'!J440</f>
        <v>0</v>
      </c>
      <c r="K440" s="64">
        <f>+'Cu1'!K440++'Cu2'!K440+'Cu3'!K440+'Cu4'!K440+'Cu5'!K440+'Cu6'!K440+'Cu7'!K440</f>
        <v>0</v>
      </c>
      <c r="L440" s="64">
        <f>+'Cu1'!L440++'Cu2'!L440+'Cu3'!L440+'Cu4'!L440+'Cu5'!L440+'Cu6'!L440+'Cu7'!L440</f>
        <v>0</v>
      </c>
      <c r="M440" s="64">
        <f>+'Cu1'!M440++'Cu2'!M440+'Cu3'!M440+'Cu4'!M440+'Cu5'!M440+'Cu6'!M440+'Cu7'!M440</f>
        <v>0</v>
      </c>
      <c r="N440" s="64">
        <f>+'Cu1'!N440++'Cu2'!N440+'Cu3'!N440+'Cu4'!N440+'Cu5'!N440+'Cu6'!N440+'Cu7'!N440</f>
        <v>0</v>
      </c>
      <c r="O440" s="64">
        <f>+'Cu1'!O440++'Cu2'!O440+'Cu3'!O440+'Cu4'!O440+'Cu5'!O440+'Cu6'!O440+'Cu7'!O440</f>
        <v>0</v>
      </c>
      <c r="P440" s="64">
        <f>+'Cu1'!P440++'Cu2'!P440+'Cu3'!P440+'Cu4'!P440+'Cu5'!P440+'Cu6'!P440+'Cu7'!P440</f>
        <v>0</v>
      </c>
      <c r="Q440" s="5">
        <f t="shared" si="119"/>
        <v>0</v>
      </c>
      <c r="R440" s="5"/>
      <c r="S440" s="5"/>
      <c r="T440" s="5"/>
      <c r="U440" s="5"/>
      <c r="V440" s="5"/>
      <c r="W440" s="5"/>
      <c r="X440" s="5"/>
      <c r="Y440" s="5"/>
      <c r="Z440" s="5"/>
      <c r="AA440" s="5"/>
      <c r="AB440" s="5"/>
      <c r="AC440" s="5"/>
      <c r="AD440" s="5"/>
      <c r="AE440" s="5"/>
      <c r="AF440" s="5"/>
      <c r="AG440" s="5"/>
      <c r="AH440" s="5"/>
      <c r="AI440" s="5"/>
      <c r="AJ440" s="5"/>
      <c r="AK440" s="5"/>
      <c r="AL440" s="5"/>
      <c r="AM440" s="5"/>
      <c r="AN440" s="5"/>
      <c r="AO440" s="5"/>
      <c r="AP440" s="5"/>
      <c r="AQ440" s="5"/>
      <c r="AR440" s="5"/>
      <c r="AS440" s="5"/>
      <c r="AT440" s="5"/>
      <c r="AU440" s="5"/>
      <c r="AV440" s="5"/>
      <c r="AW440" s="5"/>
      <c r="AX440" s="5"/>
      <c r="AY440" s="5"/>
      <c r="AZ440" s="5"/>
      <c r="BA440" s="5"/>
      <c r="BB440" s="5"/>
      <c r="BC440" s="5"/>
      <c r="BD440" s="5"/>
      <c r="BE440" s="5"/>
      <c r="BF440" s="5"/>
      <c r="BG440" s="5"/>
      <c r="BH440" s="5"/>
      <c r="BI440" s="5"/>
      <c r="BJ440" s="5"/>
    </row>
    <row r="441" spans="2:62" hidden="1">
      <c r="C441" s="51">
        <f t="shared" si="118"/>
        <v>0</v>
      </c>
      <c r="D441" s="51"/>
      <c r="E441" s="64">
        <f>+'Cu1'!E441++'Cu2'!E441+'Cu3'!E441+'Cu4'!E441+'Cu5'!E441+'Cu6'!E441+'Cu7'!E441</f>
        <v>0</v>
      </c>
      <c r="F441" s="64">
        <f>+'Cu1'!F441++'Cu2'!F441+'Cu3'!F441+'Cu4'!F441+'Cu5'!F441+'Cu6'!F441+'Cu7'!F441</f>
        <v>0</v>
      </c>
      <c r="G441" s="64">
        <f>+'Cu1'!G441++'Cu2'!G441+'Cu3'!G441+'Cu4'!G441+'Cu5'!G441+'Cu6'!G441+'Cu7'!G441</f>
        <v>0</v>
      </c>
      <c r="H441" s="64">
        <f>+'Cu1'!H441++'Cu2'!H441+'Cu3'!H441+'Cu4'!H441+'Cu5'!H441+'Cu6'!H441+'Cu7'!H441</f>
        <v>0</v>
      </c>
      <c r="I441" s="64">
        <f>+'Cu1'!I441++'Cu2'!I441+'Cu3'!I441+'Cu4'!I441+'Cu5'!I441+'Cu6'!I441+'Cu7'!I441</f>
        <v>0</v>
      </c>
      <c r="J441" s="64">
        <f>+'Cu1'!J441++'Cu2'!J441+'Cu3'!J441+'Cu4'!J441+'Cu5'!J441+'Cu6'!J441+'Cu7'!J441</f>
        <v>0</v>
      </c>
      <c r="K441" s="64">
        <f>+'Cu1'!K441++'Cu2'!K441+'Cu3'!K441+'Cu4'!K441+'Cu5'!K441+'Cu6'!K441+'Cu7'!K441</f>
        <v>0</v>
      </c>
      <c r="L441" s="64">
        <f>+'Cu1'!L441++'Cu2'!L441+'Cu3'!L441+'Cu4'!L441+'Cu5'!L441+'Cu6'!L441+'Cu7'!L441</f>
        <v>0</v>
      </c>
      <c r="M441" s="64">
        <f>+'Cu1'!M441++'Cu2'!M441+'Cu3'!M441+'Cu4'!M441+'Cu5'!M441+'Cu6'!M441+'Cu7'!M441</f>
        <v>0</v>
      </c>
      <c r="N441" s="64">
        <f>+'Cu1'!N441++'Cu2'!N441+'Cu3'!N441+'Cu4'!N441+'Cu5'!N441+'Cu6'!N441+'Cu7'!N441</f>
        <v>0</v>
      </c>
      <c r="O441" s="64">
        <f>+'Cu1'!O441++'Cu2'!O441+'Cu3'!O441+'Cu4'!O441+'Cu5'!O441+'Cu6'!O441+'Cu7'!O441</f>
        <v>0</v>
      </c>
      <c r="P441" s="64">
        <f>+'Cu1'!P441++'Cu2'!P441+'Cu3'!P441+'Cu4'!P441+'Cu5'!P441+'Cu6'!P441+'Cu7'!P441</f>
        <v>0</v>
      </c>
      <c r="Q441" s="5">
        <f t="shared" si="119"/>
        <v>0</v>
      </c>
      <c r="R441" s="5"/>
      <c r="S441" s="5"/>
      <c r="T441" s="5"/>
      <c r="U441" s="5"/>
      <c r="V441" s="5"/>
      <c r="W441" s="5"/>
      <c r="X441" s="5"/>
      <c r="Y441" s="5"/>
      <c r="Z441" s="5"/>
      <c r="AA441" s="5"/>
      <c r="AB441" s="5"/>
      <c r="AC441" s="5"/>
      <c r="AD441" s="5"/>
      <c r="AE441" s="5"/>
      <c r="AF441" s="5"/>
      <c r="AG441" s="5"/>
      <c r="AH441" s="5"/>
      <c r="AI441" s="5"/>
      <c r="AJ441" s="5"/>
      <c r="AK441" s="5"/>
      <c r="AL441" s="5"/>
      <c r="AM441" s="5"/>
      <c r="AN441" s="5"/>
      <c r="AO441" s="5"/>
      <c r="AP441" s="5"/>
      <c r="AQ441" s="5"/>
      <c r="AR441" s="5"/>
      <c r="AS441" s="5"/>
      <c r="AT441" s="5"/>
      <c r="AU441" s="5"/>
      <c r="AV441" s="5"/>
      <c r="AW441" s="5"/>
      <c r="AX441" s="5"/>
      <c r="AY441" s="5"/>
      <c r="AZ441" s="5"/>
      <c r="BA441" s="5"/>
      <c r="BB441" s="5"/>
      <c r="BC441" s="5"/>
      <c r="BD441" s="5"/>
      <c r="BE441" s="5"/>
      <c r="BF441" s="5"/>
      <c r="BG441" s="5"/>
      <c r="BH441" s="5"/>
      <c r="BI441" s="5"/>
      <c r="BJ441" s="5"/>
    </row>
    <row r="442" spans="2:62" hidden="1">
      <c r="C442" s="51">
        <f t="shared" si="118"/>
        <v>0</v>
      </c>
      <c r="D442" s="51"/>
      <c r="E442" s="64">
        <f>+'Cu1'!E442++'Cu2'!E442+'Cu3'!E442+'Cu4'!E442+'Cu5'!E442+'Cu6'!E442+'Cu7'!E442</f>
        <v>0</v>
      </c>
      <c r="F442" s="64">
        <f>+'Cu1'!F442++'Cu2'!F442+'Cu3'!F442+'Cu4'!F442+'Cu5'!F442+'Cu6'!F442+'Cu7'!F442</f>
        <v>0</v>
      </c>
      <c r="G442" s="64">
        <f>+'Cu1'!G442++'Cu2'!G442+'Cu3'!G442+'Cu4'!G442+'Cu5'!G442+'Cu6'!G442+'Cu7'!G442</f>
        <v>0</v>
      </c>
      <c r="H442" s="64">
        <f>+'Cu1'!H442++'Cu2'!H442+'Cu3'!H442+'Cu4'!H442+'Cu5'!H442+'Cu6'!H442+'Cu7'!H442</f>
        <v>0</v>
      </c>
      <c r="I442" s="64">
        <f>+'Cu1'!I442++'Cu2'!I442+'Cu3'!I442+'Cu4'!I442+'Cu5'!I442+'Cu6'!I442+'Cu7'!I442</f>
        <v>0</v>
      </c>
      <c r="J442" s="64">
        <f>+'Cu1'!J442++'Cu2'!J442+'Cu3'!J442+'Cu4'!J442+'Cu5'!J442+'Cu6'!J442+'Cu7'!J442</f>
        <v>0</v>
      </c>
      <c r="K442" s="64">
        <f>+'Cu1'!K442++'Cu2'!K442+'Cu3'!K442+'Cu4'!K442+'Cu5'!K442+'Cu6'!K442+'Cu7'!K442</f>
        <v>0</v>
      </c>
      <c r="L442" s="64">
        <f>+'Cu1'!L442++'Cu2'!L442+'Cu3'!L442+'Cu4'!L442+'Cu5'!L442+'Cu6'!L442+'Cu7'!L442</f>
        <v>0</v>
      </c>
      <c r="M442" s="64">
        <f>+'Cu1'!M442++'Cu2'!M442+'Cu3'!M442+'Cu4'!M442+'Cu5'!M442+'Cu6'!M442+'Cu7'!M442</f>
        <v>0</v>
      </c>
      <c r="N442" s="64">
        <f>+'Cu1'!N442++'Cu2'!N442+'Cu3'!N442+'Cu4'!N442+'Cu5'!N442+'Cu6'!N442+'Cu7'!N442</f>
        <v>0</v>
      </c>
      <c r="O442" s="64">
        <f>+'Cu1'!O442++'Cu2'!O442+'Cu3'!O442+'Cu4'!O442+'Cu5'!O442+'Cu6'!O442+'Cu7'!O442</f>
        <v>0</v>
      </c>
      <c r="P442" s="64">
        <f>+'Cu1'!P442++'Cu2'!P442+'Cu3'!P442+'Cu4'!P442+'Cu5'!P442+'Cu6'!P442+'Cu7'!P442</f>
        <v>0</v>
      </c>
      <c r="Q442" s="5">
        <f t="shared" si="119"/>
        <v>0</v>
      </c>
      <c r="R442" s="5"/>
      <c r="S442" s="5"/>
      <c r="T442" s="5"/>
      <c r="U442" s="5"/>
      <c r="V442" s="5"/>
      <c r="W442" s="5"/>
      <c r="X442" s="5"/>
      <c r="Y442" s="5"/>
      <c r="Z442" s="5"/>
      <c r="AA442" s="5"/>
      <c r="AB442" s="5"/>
      <c r="AC442" s="5"/>
      <c r="AD442" s="5"/>
      <c r="AE442" s="5"/>
      <c r="AF442" s="5"/>
      <c r="AG442" s="5"/>
      <c r="AH442" s="5"/>
      <c r="AI442" s="5"/>
      <c r="AJ442" s="5"/>
      <c r="AK442" s="5"/>
      <c r="AL442" s="5"/>
      <c r="AM442" s="5"/>
      <c r="AN442" s="5"/>
      <c r="AO442" s="5"/>
      <c r="AP442" s="5"/>
      <c r="AQ442" s="5"/>
      <c r="AR442" s="5"/>
      <c r="AS442" s="5"/>
      <c r="AT442" s="5"/>
      <c r="AU442" s="5"/>
      <c r="AV442" s="5"/>
      <c r="AW442" s="5"/>
      <c r="AX442" s="5"/>
      <c r="AY442" s="5"/>
      <c r="AZ442" s="5"/>
      <c r="BA442" s="5"/>
      <c r="BB442" s="5"/>
      <c r="BC442" s="5"/>
      <c r="BD442" s="5"/>
      <c r="BE442" s="5"/>
      <c r="BF442" s="5"/>
      <c r="BG442" s="5"/>
      <c r="BH442" s="5"/>
      <c r="BI442" s="5"/>
      <c r="BJ442" s="5"/>
    </row>
    <row r="443" spans="2:62" hidden="1">
      <c r="C443" s="51">
        <f t="shared" si="118"/>
        <v>0</v>
      </c>
      <c r="D443" s="51"/>
      <c r="E443" s="64">
        <f>+'Cu1'!E443++'Cu2'!E443+'Cu3'!E443+'Cu4'!E443+'Cu5'!E443+'Cu6'!E443+'Cu7'!E443</f>
        <v>0</v>
      </c>
      <c r="F443" s="64">
        <f>+'Cu1'!F443++'Cu2'!F443+'Cu3'!F443+'Cu4'!F443+'Cu5'!F443+'Cu6'!F443+'Cu7'!F443</f>
        <v>0</v>
      </c>
      <c r="G443" s="64">
        <f>+'Cu1'!G443++'Cu2'!G443+'Cu3'!G443+'Cu4'!G443+'Cu5'!G443+'Cu6'!G443+'Cu7'!G443</f>
        <v>0</v>
      </c>
      <c r="H443" s="64">
        <f>+'Cu1'!H443++'Cu2'!H443+'Cu3'!H443+'Cu4'!H443+'Cu5'!H443+'Cu6'!H443+'Cu7'!H443</f>
        <v>0</v>
      </c>
      <c r="I443" s="64">
        <f>+'Cu1'!I443++'Cu2'!I443+'Cu3'!I443+'Cu4'!I443+'Cu5'!I443+'Cu6'!I443+'Cu7'!I443</f>
        <v>0</v>
      </c>
      <c r="J443" s="64">
        <f>+'Cu1'!J443++'Cu2'!J443+'Cu3'!J443+'Cu4'!J443+'Cu5'!J443+'Cu6'!J443+'Cu7'!J443</f>
        <v>0</v>
      </c>
      <c r="K443" s="64">
        <f>+'Cu1'!K443++'Cu2'!K443+'Cu3'!K443+'Cu4'!K443+'Cu5'!K443+'Cu6'!K443+'Cu7'!K443</f>
        <v>0</v>
      </c>
      <c r="L443" s="64">
        <f>+'Cu1'!L443++'Cu2'!L443+'Cu3'!L443+'Cu4'!L443+'Cu5'!L443+'Cu6'!L443+'Cu7'!L443</f>
        <v>0</v>
      </c>
      <c r="M443" s="64">
        <f>+'Cu1'!M443++'Cu2'!M443+'Cu3'!M443+'Cu4'!M443+'Cu5'!M443+'Cu6'!M443+'Cu7'!M443</f>
        <v>0</v>
      </c>
      <c r="N443" s="64">
        <f>+'Cu1'!N443++'Cu2'!N443+'Cu3'!N443+'Cu4'!N443+'Cu5'!N443+'Cu6'!N443+'Cu7'!N443</f>
        <v>0</v>
      </c>
      <c r="O443" s="64">
        <f>+'Cu1'!O443++'Cu2'!O443+'Cu3'!O443+'Cu4'!O443+'Cu5'!O443+'Cu6'!O443+'Cu7'!O443</f>
        <v>0</v>
      </c>
      <c r="P443" s="64">
        <f>+'Cu1'!P443++'Cu2'!P443+'Cu3'!P443+'Cu4'!P443+'Cu5'!P443+'Cu6'!P443+'Cu7'!P443</f>
        <v>0</v>
      </c>
      <c r="Q443" s="5">
        <f t="shared" si="119"/>
        <v>0</v>
      </c>
      <c r="R443" s="5"/>
      <c r="S443" s="5"/>
      <c r="T443" s="5"/>
      <c r="U443" s="5"/>
      <c r="V443" s="5"/>
      <c r="W443" s="5"/>
      <c r="X443" s="5"/>
      <c r="Y443" s="5"/>
      <c r="Z443" s="5"/>
      <c r="AA443" s="5"/>
      <c r="AB443" s="5"/>
      <c r="AC443" s="5"/>
      <c r="AD443" s="5"/>
      <c r="AE443" s="5"/>
      <c r="AF443" s="5"/>
      <c r="AG443" s="5"/>
      <c r="AH443" s="5"/>
      <c r="AI443" s="5"/>
      <c r="AJ443" s="5"/>
      <c r="AK443" s="5"/>
      <c r="AL443" s="5"/>
      <c r="AM443" s="5"/>
      <c r="AN443" s="5"/>
      <c r="AO443" s="5"/>
      <c r="AP443" s="5"/>
      <c r="AQ443" s="5"/>
      <c r="AR443" s="5"/>
      <c r="AS443" s="5"/>
      <c r="AT443" s="5"/>
      <c r="AU443" s="5"/>
      <c r="AV443" s="5"/>
      <c r="AW443" s="5"/>
      <c r="AX443" s="5"/>
      <c r="AY443" s="5"/>
      <c r="AZ443" s="5"/>
      <c r="BA443" s="5"/>
      <c r="BB443" s="5"/>
      <c r="BC443" s="5"/>
      <c r="BD443" s="5"/>
      <c r="BE443" s="5"/>
      <c r="BF443" s="5"/>
      <c r="BG443" s="5"/>
      <c r="BH443" s="5"/>
      <c r="BI443" s="5"/>
      <c r="BJ443" s="5"/>
    </row>
    <row r="444" spans="2:62" hidden="1">
      <c r="C444" s="51">
        <f t="shared" si="118"/>
        <v>0</v>
      </c>
      <c r="D444" s="51"/>
      <c r="E444" s="64">
        <f>+'Cu1'!E444++'Cu2'!E444+'Cu3'!E444+'Cu4'!E444+'Cu5'!E444+'Cu6'!E444+'Cu7'!E444</f>
        <v>0</v>
      </c>
      <c r="F444" s="64">
        <f>+'Cu1'!F444++'Cu2'!F444+'Cu3'!F444+'Cu4'!F444+'Cu5'!F444+'Cu6'!F444+'Cu7'!F444</f>
        <v>0</v>
      </c>
      <c r="G444" s="64">
        <f>+'Cu1'!G444++'Cu2'!G444+'Cu3'!G444+'Cu4'!G444+'Cu5'!G444+'Cu6'!G444+'Cu7'!G444</f>
        <v>0</v>
      </c>
      <c r="H444" s="64">
        <f>+'Cu1'!H444++'Cu2'!H444+'Cu3'!H444+'Cu4'!H444+'Cu5'!H444+'Cu6'!H444+'Cu7'!H444</f>
        <v>0</v>
      </c>
      <c r="I444" s="64">
        <f>+'Cu1'!I444++'Cu2'!I444+'Cu3'!I444+'Cu4'!I444+'Cu5'!I444+'Cu6'!I444+'Cu7'!I444</f>
        <v>0</v>
      </c>
      <c r="J444" s="64">
        <f>+'Cu1'!J444++'Cu2'!J444+'Cu3'!J444+'Cu4'!J444+'Cu5'!J444+'Cu6'!J444+'Cu7'!J444</f>
        <v>0</v>
      </c>
      <c r="K444" s="64">
        <f>+'Cu1'!K444++'Cu2'!K444+'Cu3'!K444+'Cu4'!K444+'Cu5'!K444+'Cu6'!K444+'Cu7'!K444</f>
        <v>0</v>
      </c>
      <c r="L444" s="64">
        <f>+'Cu1'!L444++'Cu2'!L444+'Cu3'!L444+'Cu4'!L444+'Cu5'!L444+'Cu6'!L444+'Cu7'!L444</f>
        <v>0</v>
      </c>
      <c r="M444" s="64">
        <f>+'Cu1'!M444++'Cu2'!M444+'Cu3'!M444+'Cu4'!M444+'Cu5'!M444+'Cu6'!M444+'Cu7'!M444</f>
        <v>0</v>
      </c>
      <c r="N444" s="64">
        <f>+'Cu1'!N444++'Cu2'!N444+'Cu3'!N444+'Cu4'!N444+'Cu5'!N444+'Cu6'!N444+'Cu7'!N444</f>
        <v>0</v>
      </c>
      <c r="O444" s="64">
        <f>+'Cu1'!O444++'Cu2'!O444+'Cu3'!O444+'Cu4'!O444+'Cu5'!O444+'Cu6'!O444+'Cu7'!O444</f>
        <v>0</v>
      </c>
      <c r="P444" s="64">
        <f>+'Cu1'!P444++'Cu2'!P444+'Cu3'!P444+'Cu4'!P444+'Cu5'!P444+'Cu6'!P444+'Cu7'!P444</f>
        <v>0</v>
      </c>
      <c r="Q444" s="5">
        <f t="shared" si="119"/>
        <v>0</v>
      </c>
      <c r="R444" s="5"/>
      <c r="S444" s="5"/>
      <c r="T444" s="5"/>
      <c r="U444" s="5"/>
      <c r="V444" s="5"/>
      <c r="W444" s="5"/>
      <c r="X444" s="5"/>
      <c r="Y444" s="5"/>
      <c r="Z444" s="5"/>
      <c r="AA444" s="5"/>
      <c r="AB444" s="5"/>
      <c r="AC444" s="5"/>
      <c r="AD444" s="5"/>
      <c r="AE444" s="5"/>
      <c r="AF444" s="5"/>
      <c r="AG444" s="5"/>
      <c r="AH444" s="5"/>
      <c r="AI444" s="5"/>
      <c r="AJ444" s="5"/>
      <c r="AK444" s="5"/>
      <c r="AL444" s="5"/>
      <c r="AM444" s="5"/>
      <c r="AN444" s="5"/>
      <c r="AO444" s="5"/>
      <c r="AP444" s="5"/>
      <c r="AQ444" s="5"/>
      <c r="AR444" s="5"/>
      <c r="AS444" s="5"/>
      <c r="AT444" s="5"/>
      <c r="AU444" s="5"/>
      <c r="AV444" s="5"/>
      <c r="AW444" s="5"/>
      <c r="AX444" s="5"/>
      <c r="AY444" s="5"/>
      <c r="AZ444" s="5"/>
      <c r="BA444" s="5"/>
      <c r="BB444" s="5"/>
      <c r="BC444" s="5"/>
      <c r="BD444" s="5"/>
      <c r="BE444" s="5"/>
      <c r="BF444" s="5"/>
      <c r="BG444" s="5"/>
      <c r="BH444" s="5"/>
      <c r="BI444" s="5"/>
      <c r="BJ444" s="5"/>
    </row>
    <row r="445" spans="2:62" hidden="1">
      <c r="C445" s="53" t="str">
        <f t="shared" si="118"/>
        <v>ADOBAT</v>
      </c>
      <c r="D445" s="53"/>
      <c r="E445" s="65">
        <f>+'Cu1'!E445++'Cu2'!E445+'Cu3'!E445+'Cu4'!E445+'Cu5'!E445+'Cu6'!E445+'Cu7'!E445</f>
        <v>0</v>
      </c>
      <c r="F445" s="65">
        <f>+'Cu1'!F445++'Cu2'!F445+'Cu3'!F445+'Cu4'!F445+'Cu5'!F445+'Cu6'!F445+'Cu7'!F445</f>
        <v>0</v>
      </c>
      <c r="G445" s="65">
        <f>+'Cu1'!G445++'Cu2'!G445+'Cu3'!G445+'Cu4'!G445+'Cu5'!G445+'Cu6'!G445+'Cu7'!G445</f>
        <v>0</v>
      </c>
      <c r="H445" s="65">
        <f>+'Cu1'!H445++'Cu2'!H445+'Cu3'!H445+'Cu4'!H445+'Cu5'!H445+'Cu6'!H445+'Cu7'!H445</f>
        <v>0</v>
      </c>
      <c r="I445" s="65">
        <f>+'Cu1'!I445++'Cu2'!I445+'Cu3'!I445+'Cu4'!I445+'Cu5'!I445+'Cu6'!I445+'Cu7'!I445</f>
        <v>0</v>
      </c>
      <c r="J445" s="65">
        <f>+'Cu1'!J445++'Cu2'!J445+'Cu3'!J445+'Cu4'!J445+'Cu5'!J445+'Cu6'!J445+'Cu7'!J445</f>
        <v>0</v>
      </c>
      <c r="K445" s="65">
        <f>+'Cu1'!K445++'Cu2'!K445+'Cu3'!K445+'Cu4'!K445+'Cu5'!K445+'Cu6'!K445+'Cu7'!K445</f>
        <v>0</v>
      </c>
      <c r="L445" s="65">
        <f>+'Cu1'!L445++'Cu2'!L445+'Cu3'!L445+'Cu4'!L445+'Cu5'!L445+'Cu6'!L445+'Cu7'!L445</f>
        <v>0</v>
      </c>
      <c r="M445" s="65">
        <f>+'Cu1'!M445++'Cu2'!M445+'Cu3'!M445+'Cu4'!M445+'Cu5'!M445+'Cu6'!M445+'Cu7'!M445</f>
        <v>0</v>
      </c>
      <c r="N445" s="65">
        <f>+'Cu1'!N445++'Cu2'!N445+'Cu3'!N445+'Cu4'!N445+'Cu5'!N445+'Cu6'!N445+'Cu7'!N445</f>
        <v>0</v>
      </c>
      <c r="O445" s="65">
        <f>+'Cu1'!O445++'Cu2'!O445+'Cu3'!O445+'Cu4'!O445+'Cu5'!O445+'Cu6'!O445+'Cu7'!O445</f>
        <v>0</v>
      </c>
      <c r="P445" s="65">
        <f>+'Cu1'!P445++'Cu2'!P445+'Cu3'!P445+'Cu4'!P445+'Cu5'!P445+'Cu6'!P445+'Cu7'!P445</f>
        <v>0</v>
      </c>
      <c r="Q445" s="5">
        <f t="shared" si="119"/>
        <v>0</v>
      </c>
      <c r="R445" s="5"/>
      <c r="S445" s="5"/>
      <c r="T445" s="5"/>
      <c r="U445" s="5"/>
      <c r="V445" s="5"/>
      <c r="W445" s="5"/>
      <c r="X445" s="5"/>
      <c r="Y445" s="5"/>
      <c r="Z445" s="5"/>
      <c r="AA445" s="5"/>
      <c r="AB445" s="5"/>
      <c r="AC445" s="5"/>
      <c r="AD445" s="5"/>
      <c r="AE445" s="5"/>
      <c r="AF445" s="5"/>
      <c r="AG445" s="5"/>
      <c r="AH445" s="5"/>
      <c r="AI445" s="5"/>
      <c r="AJ445" s="5"/>
      <c r="AK445" s="5"/>
      <c r="AL445" s="5"/>
      <c r="AM445" s="5"/>
      <c r="AN445" s="5"/>
      <c r="AO445" s="5"/>
      <c r="AP445" s="5"/>
      <c r="AQ445" s="5"/>
      <c r="AR445" s="5"/>
      <c r="AS445" s="5"/>
      <c r="AT445" s="5"/>
      <c r="AU445" s="5"/>
      <c r="AV445" s="5"/>
      <c r="AW445" s="5"/>
      <c r="AX445" s="5"/>
      <c r="AY445" s="5"/>
      <c r="AZ445" s="5"/>
      <c r="BA445" s="5"/>
      <c r="BB445" s="5"/>
      <c r="BC445" s="5"/>
      <c r="BD445" s="5"/>
      <c r="BE445" s="5"/>
      <c r="BF445" s="5"/>
      <c r="BG445" s="5"/>
      <c r="BH445" s="5"/>
      <c r="BI445" s="5"/>
      <c r="BJ445" s="5"/>
    </row>
    <row r="446" spans="2:62" hidden="1">
      <c r="C446" s="53">
        <f t="shared" si="118"/>
        <v>0</v>
      </c>
      <c r="D446" s="53"/>
      <c r="E446" s="65">
        <f>+'Cu1'!E446++'Cu2'!E446+'Cu3'!E446+'Cu4'!E446+'Cu5'!E446+'Cu6'!E446+'Cu7'!E446</f>
        <v>0</v>
      </c>
      <c r="F446" s="65">
        <f>+'Cu1'!F446++'Cu2'!F446+'Cu3'!F446+'Cu4'!F446+'Cu5'!F446+'Cu6'!F446+'Cu7'!F446</f>
        <v>0</v>
      </c>
      <c r="G446" s="65">
        <f>+'Cu1'!G446++'Cu2'!G446+'Cu3'!G446+'Cu4'!G446+'Cu5'!G446+'Cu6'!G446+'Cu7'!G446</f>
        <v>0</v>
      </c>
      <c r="H446" s="65">
        <f>+'Cu1'!H446++'Cu2'!H446+'Cu3'!H446+'Cu4'!H446+'Cu5'!H446+'Cu6'!H446+'Cu7'!H446</f>
        <v>0</v>
      </c>
      <c r="I446" s="65">
        <f>+'Cu1'!I446++'Cu2'!I446+'Cu3'!I446+'Cu4'!I446+'Cu5'!I446+'Cu6'!I446+'Cu7'!I446</f>
        <v>0</v>
      </c>
      <c r="J446" s="65">
        <f>+'Cu1'!J446++'Cu2'!J446+'Cu3'!J446+'Cu4'!J446+'Cu5'!J446+'Cu6'!J446+'Cu7'!J446</f>
        <v>0</v>
      </c>
      <c r="K446" s="65">
        <f>+'Cu1'!K446++'Cu2'!K446+'Cu3'!K446+'Cu4'!K446+'Cu5'!K446+'Cu6'!K446+'Cu7'!K446</f>
        <v>0</v>
      </c>
      <c r="L446" s="65">
        <f>+'Cu1'!L446++'Cu2'!L446+'Cu3'!L446+'Cu4'!L446+'Cu5'!L446+'Cu6'!L446+'Cu7'!L446</f>
        <v>0</v>
      </c>
      <c r="M446" s="65">
        <f>+'Cu1'!M446++'Cu2'!M446+'Cu3'!M446+'Cu4'!M446+'Cu5'!M446+'Cu6'!M446+'Cu7'!M446</f>
        <v>0</v>
      </c>
      <c r="N446" s="65">
        <f>+'Cu1'!N446++'Cu2'!N446+'Cu3'!N446+'Cu4'!N446+'Cu5'!N446+'Cu6'!N446+'Cu7'!N446</f>
        <v>0</v>
      </c>
      <c r="O446" s="65">
        <f>+'Cu1'!O446++'Cu2'!O446+'Cu3'!O446+'Cu4'!O446+'Cu5'!O446+'Cu6'!O446+'Cu7'!O446</f>
        <v>0</v>
      </c>
      <c r="P446" s="65">
        <f>+'Cu1'!P446++'Cu2'!P446+'Cu3'!P446+'Cu4'!P446+'Cu5'!P446+'Cu6'!P446+'Cu7'!P446</f>
        <v>0</v>
      </c>
      <c r="Q446" s="5">
        <f t="shared" si="119"/>
        <v>0</v>
      </c>
      <c r="R446" s="5"/>
      <c r="S446" s="5"/>
      <c r="T446" s="5"/>
      <c r="U446" s="5"/>
      <c r="V446" s="5"/>
      <c r="W446" s="5"/>
      <c r="X446" s="5"/>
      <c r="Y446" s="5"/>
      <c r="Z446" s="5"/>
      <c r="AA446" s="5"/>
      <c r="AB446" s="5"/>
      <c r="AC446" s="5"/>
      <c r="AD446" s="5"/>
      <c r="AE446" s="5"/>
      <c r="AF446" s="5"/>
      <c r="AG446" s="5"/>
      <c r="AH446" s="5"/>
      <c r="AI446" s="5"/>
      <c r="AJ446" s="5"/>
      <c r="AK446" s="5"/>
      <c r="AL446" s="5"/>
      <c r="AM446" s="5"/>
      <c r="AN446" s="5"/>
      <c r="AO446" s="5"/>
      <c r="AP446" s="5"/>
      <c r="AQ446" s="5"/>
      <c r="AR446" s="5"/>
      <c r="AS446" s="5"/>
      <c r="AT446" s="5"/>
      <c r="AU446" s="5"/>
      <c r="AV446" s="5"/>
      <c r="AW446" s="5"/>
      <c r="AX446" s="5"/>
      <c r="AY446" s="5"/>
      <c r="AZ446" s="5"/>
      <c r="BA446" s="5"/>
      <c r="BB446" s="5"/>
      <c r="BC446" s="5"/>
      <c r="BD446" s="5"/>
      <c r="BE446" s="5"/>
      <c r="BF446" s="5"/>
      <c r="BG446" s="5"/>
      <c r="BH446" s="5"/>
      <c r="BI446" s="5"/>
      <c r="BJ446" s="5"/>
    </row>
    <row r="447" spans="2:62" hidden="1">
      <c r="C447" s="53">
        <f t="shared" si="118"/>
        <v>0</v>
      </c>
      <c r="D447" s="53"/>
      <c r="E447" s="65">
        <f>+'Cu1'!E447++'Cu2'!E447+'Cu3'!E447+'Cu4'!E447+'Cu5'!E447+'Cu6'!E447+'Cu7'!E447</f>
        <v>0</v>
      </c>
      <c r="F447" s="65">
        <f>+'Cu1'!F447++'Cu2'!F447+'Cu3'!F447+'Cu4'!F447+'Cu5'!F447+'Cu6'!F447+'Cu7'!F447</f>
        <v>0</v>
      </c>
      <c r="G447" s="65">
        <f>+'Cu1'!G447++'Cu2'!G447+'Cu3'!G447+'Cu4'!G447+'Cu5'!G447+'Cu6'!G447+'Cu7'!G447</f>
        <v>0</v>
      </c>
      <c r="H447" s="65">
        <f>+'Cu1'!H447++'Cu2'!H447+'Cu3'!H447+'Cu4'!H447+'Cu5'!H447+'Cu6'!H447+'Cu7'!H447</f>
        <v>0</v>
      </c>
      <c r="I447" s="65">
        <f>+'Cu1'!I447++'Cu2'!I447+'Cu3'!I447+'Cu4'!I447+'Cu5'!I447+'Cu6'!I447+'Cu7'!I447</f>
        <v>0</v>
      </c>
      <c r="J447" s="65">
        <f>+'Cu1'!J447++'Cu2'!J447+'Cu3'!J447+'Cu4'!J447+'Cu5'!J447+'Cu6'!J447+'Cu7'!J447</f>
        <v>0</v>
      </c>
      <c r="K447" s="65">
        <f>+'Cu1'!K447++'Cu2'!K447+'Cu3'!K447+'Cu4'!K447+'Cu5'!K447+'Cu6'!K447+'Cu7'!K447</f>
        <v>0</v>
      </c>
      <c r="L447" s="65">
        <f>+'Cu1'!L447++'Cu2'!L447+'Cu3'!L447+'Cu4'!L447+'Cu5'!L447+'Cu6'!L447+'Cu7'!L447</f>
        <v>0</v>
      </c>
      <c r="M447" s="65">
        <f>+'Cu1'!M447++'Cu2'!M447+'Cu3'!M447+'Cu4'!M447+'Cu5'!M447+'Cu6'!M447+'Cu7'!M447</f>
        <v>0</v>
      </c>
      <c r="N447" s="65">
        <f>+'Cu1'!N447++'Cu2'!N447+'Cu3'!N447+'Cu4'!N447+'Cu5'!N447+'Cu6'!N447+'Cu7'!N447</f>
        <v>0</v>
      </c>
      <c r="O447" s="65">
        <f>+'Cu1'!O447++'Cu2'!O447+'Cu3'!O447+'Cu4'!O447+'Cu5'!O447+'Cu6'!O447+'Cu7'!O447</f>
        <v>0</v>
      </c>
      <c r="P447" s="65">
        <f>+'Cu1'!P447++'Cu2'!P447+'Cu3'!P447+'Cu4'!P447+'Cu5'!P447+'Cu6'!P447+'Cu7'!P447</f>
        <v>0</v>
      </c>
      <c r="Q447" s="5">
        <f t="shared" si="119"/>
        <v>0</v>
      </c>
      <c r="R447" s="5"/>
      <c r="S447" s="5"/>
      <c r="T447" s="5"/>
      <c r="U447" s="5"/>
      <c r="V447" s="5"/>
      <c r="W447" s="5"/>
      <c r="X447" s="5"/>
      <c r="Y447" s="5"/>
      <c r="Z447" s="5"/>
      <c r="AA447" s="5"/>
      <c r="AB447" s="5"/>
      <c r="AC447" s="5"/>
      <c r="AD447" s="5"/>
      <c r="AE447" s="5"/>
      <c r="AF447" s="5"/>
      <c r="AG447" s="5"/>
      <c r="AH447" s="5"/>
      <c r="AI447" s="5"/>
      <c r="AJ447" s="5"/>
      <c r="AK447" s="5"/>
      <c r="AL447" s="5"/>
      <c r="AM447" s="5"/>
      <c r="AN447" s="5"/>
      <c r="AO447" s="5"/>
      <c r="AP447" s="5"/>
      <c r="AQ447" s="5"/>
      <c r="AR447" s="5"/>
      <c r="AS447" s="5"/>
      <c r="AT447" s="5"/>
      <c r="AU447" s="5"/>
      <c r="AV447" s="5"/>
      <c r="AW447" s="5"/>
      <c r="AX447" s="5"/>
      <c r="AY447" s="5"/>
      <c r="AZ447" s="5"/>
      <c r="BA447" s="5"/>
      <c r="BB447" s="5"/>
      <c r="BC447" s="5"/>
      <c r="BD447" s="5"/>
      <c r="BE447" s="5"/>
      <c r="BF447" s="5"/>
      <c r="BG447" s="5"/>
      <c r="BH447" s="5"/>
      <c r="BI447" s="5"/>
      <c r="BJ447" s="5"/>
    </row>
    <row r="448" spans="2:62" hidden="1">
      <c r="C448" s="53">
        <f t="shared" si="118"/>
        <v>0</v>
      </c>
      <c r="D448" s="53"/>
      <c r="E448" s="65">
        <f>+'Cu1'!E448++'Cu2'!E448+'Cu3'!E448+'Cu4'!E448+'Cu5'!E448+'Cu6'!E448+'Cu7'!E448</f>
        <v>0</v>
      </c>
      <c r="F448" s="65">
        <f>+'Cu1'!F448++'Cu2'!F448+'Cu3'!F448+'Cu4'!F448+'Cu5'!F448+'Cu6'!F448+'Cu7'!F448</f>
        <v>0</v>
      </c>
      <c r="G448" s="65">
        <f>+'Cu1'!G448++'Cu2'!G448+'Cu3'!G448+'Cu4'!G448+'Cu5'!G448+'Cu6'!G448+'Cu7'!G448</f>
        <v>0</v>
      </c>
      <c r="H448" s="65">
        <f>+'Cu1'!H448++'Cu2'!H448+'Cu3'!H448+'Cu4'!H448+'Cu5'!H448+'Cu6'!H448+'Cu7'!H448</f>
        <v>0</v>
      </c>
      <c r="I448" s="65">
        <f>+'Cu1'!I448++'Cu2'!I448+'Cu3'!I448+'Cu4'!I448+'Cu5'!I448+'Cu6'!I448+'Cu7'!I448</f>
        <v>0</v>
      </c>
      <c r="J448" s="65">
        <f>+'Cu1'!J448++'Cu2'!J448+'Cu3'!J448+'Cu4'!J448+'Cu5'!J448+'Cu6'!J448+'Cu7'!J448</f>
        <v>0</v>
      </c>
      <c r="K448" s="65">
        <f>+'Cu1'!K448++'Cu2'!K448+'Cu3'!K448+'Cu4'!K448+'Cu5'!K448+'Cu6'!K448+'Cu7'!K448</f>
        <v>0</v>
      </c>
      <c r="L448" s="65">
        <f>+'Cu1'!L448++'Cu2'!L448+'Cu3'!L448+'Cu4'!L448+'Cu5'!L448+'Cu6'!L448+'Cu7'!L448</f>
        <v>0</v>
      </c>
      <c r="M448" s="65">
        <f>+'Cu1'!M448++'Cu2'!M448+'Cu3'!M448+'Cu4'!M448+'Cu5'!M448+'Cu6'!M448+'Cu7'!M448</f>
        <v>0</v>
      </c>
      <c r="N448" s="65">
        <f>+'Cu1'!N448++'Cu2'!N448+'Cu3'!N448+'Cu4'!N448+'Cu5'!N448+'Cu6'!N448+'Cu7'!N448</f>
        <v>0</v>
      </c>
      <c r="O448" s="65">
        <f>+'Cu1'!O448++'Cu2'!O448+'Cu3'!O448+'Cu4'!O448+'Cu5'!O448+'Cu6'!O448+'Cu7'!O448</f>
        <v>0</v>
      </c>
      <c r="P448" s="65">
        <f>+'Cu1'!P448++'Cu2'!P448+'Cu3'!P448+'Cu4'!P448+'Cu5'!P448+'Cu6'!P448+'Cu7'!P448</f>
        <v>0</v>
      </c>
      <c r="Q448" s="5">
        <f t="shared" si="119"/>
        <v>0</v>
      </c>
      <c r="R448" s="5"/>
      <c r="S448" s="5"/>
      <c r="T448" s="5"/>
      <c r="U448" s="5"/>
      <c r="V448" s="5"/>
      <c r="W448" s="5"/>
      <c r="X448" s="5"/>
      <c r="Y448" s="5"/>
      <c r="Z448" s="5"/>
      <c r="AA448" s="5"/>
      <c r="AB448" s="5"/>
      <c r="AC448" s="5"/>
      <c r="AD448" s="5"/>
      <c r="AE448" s="5"/>
      <c r="AF448" s="5"/>
      <c r="AG448" s="5"/>
      <c r="AH448" s="5"/>
      <c r="AI448" s="5"/>
      <c r="AJ448" s="5"/>
      <c r="AK448" s="5"/>
      <c r="AL448" s="5"/>
      <c r="AM448" s="5"/>
      <c r="AN448" s="5"/>
      <c r="AO448" s="5"/>
      <c r="AP448" s="5"/>
      <c r="AQ448" s="5"/>
      <c r="AR448" s="5"/>
      <c r="AS448" s="5"/>
      <c r="AT448" s="5"/>
      <c r="AU448" s="5"/>
      <c r="AV448" s="5"/>
      <c r="AW448" s="5"/>
      <c r="AX448" s="5"/>
      <c r="AY448" s="5"/>
      <c r="AZ448" s="5"/>
      <c r="BA448" s="5"/>
      <c r="BB448" s="5"/>
      <c r="BC448" s="5"/>
      <c r="BD448" s="5"/>
      <c r="BE448" s="5"/>
      <c r="BF448" s="5"/>
      <c r="BG448" s="5"/>
      <c r="BH448" s="5"/>
      <c r="BI448" s="5"/>
      <c r="BJ448" s="5"/>
    </row>
    <row r="449" spans="3:62" hidden="1">
      <c r="C449" s="56" t="str">
        <f t="shared" si="118"/>
        <v>PLANTACIÓ</v>
      </c>
      <c r="D449" s="56"/>
      <c r="E449" s="66">
        <f>+'Cu1'!E449++'Cu2'!E449+'Cu3'!E449+'Cu4'!E449+'Cu5'!E449+'Cu6'!E449+'Cu7'!E449</f>
        <v>0</v>
      </c>
      <c r="F449" s="66">
        <f>+'Cu1'!F449++'Cu2'!F449+'Cu3'!F449+'Cu4'!F449+'Cu5'!F449+'Cu6'!F449+'Cu7'!F449</f>
        <v>0</v>
      </c>
      <c r="G449" s="66">
        <f>+'Cu1'!G449++'Cu2'!G449+'Cu3'!G449+'Cu4'!G449+'Cu5'!G449+'Cu6'!G449+'Cu7'!G449</f>
        <v>0</v>
      </c>
      <c r="H449" s="66">
        <f>+'Cu1'!H449++'Cu2'!H449+'Cu3'!H449+'Cu4'!H449+'Cu5'!H449+'Cu6'!H449+'Cu7'!H449</f>
        <v>0</v>
      </c>
      <c r="I449" s="66">
        <f>+'Cu1'!I449++'Cu2'!I449+'Cu3'!I449+'Cu4'!I449+'Cu5'!I449+'Cu6'!I449+'Cu7'!I449</f>
        <v>0</v>
      </c>
      <c r="J449" s="66">
        <f>+'Cu1'!J449++'Cu2'!J449+'Cu3'!J449+'Cu4'!J449+'Cu5'!J449+'Cu6'!J449+'Cu7'!J449</f>
        <v>0</v>
      </c>
      <c r="K449" s="66">
        <f>+'Cu1'!K449++'Cu2'!K449+'Cu3'!K449+'Cu4'!K449+'Cu5'!K449+'Cu6'!K449+'Cu7'!K449</f>
        <v>0</v>
      </c>
      <c r="L449" s="66">
        <f>+'Cu1'!L449++'Cu2'!L449+'Cu3'!L449+'Cu4'!L449+'Cu5'!L449+'Cu6'!L449+'Cu7'!L449</f>
        <v>0</v>
      </c>
      <c r="M449" s="66">
        <f>+'Cu1'!M449++'Cu2'!M449+'Cu3'!M449+'Cu4'!M449+'Cu5'!M449+'Cu6'!M449+'Cu7'!M449</f>
        <v>0</v>
      </c>
      <c r="N449" s="66">
        <f>+'Cu1'!N449++'Cu2'!N449+'Cu3'!N449+'Cu4'!N449+'Cu5'!N449+'Cu6'!N449+'Cu7'!N449</f>
        <v>0</v>
      </c>
      <c r="O449" s="66">
        <f>+'Cu1'!O449++'Cu2'!O449+'Cu3'!O449+'Cu4'!O449+'Cu5'!O449+'Cu6'!O449+'Cu7'!O449</f>
        <v>0</v>
      </c>
      <c r="P449" s="66">
        <f>+'Cu1'!P449++'Cu2'!P449+'Cu3'!P449+'Cu4'!P449+'Cu5'!P449+'Cu6'!P449+'Cu7'!P449</f>
        <v>0</v>
      </c>
      <c r="Q449" s="5">
        <f t="shared" si="119"/>
        <v>0</v>
      </c>
      <c r="R449" s="5"/>
      <c r="S449" s="5"/>
      <c r="T449" s="5"/>
      <c r="U449" s="5"/>
      <c r="V449" s="5"/>
      <c r="W449" s="5"/>
      <c r="X449" s="5"/>
      <c r="Y449" s="5"/>
      <c r="Z449" s="5"/>
      <c r="AA449" s="5"/>
      <c r="AB449" s="5"/>
      <c r="AC449" s="5"/>
      <c r="AD449" s="5"/>
      <c r="AE449" s="5"/>
      <c r="AF449" s="5"/>
      <c r="AG449" s="5"/>
      <c r="AH449" s="5"/>
      <c r="AI449" s="5"/>
      <c r="AJ449" s="5"/>
      <c r="AK449" s="5"/>
      <c r="AL449" s="5"/>
      <c r="AM449" s="5"/>
      <c r="AN449" s="5"/>
      <c r="AO449" s="5"/>
      <c r="AP449" s="5"/>
      <c r="AQ449" s="5"/>
      <c r="AR449" s="5"/>
      <c r="AS449" s="5"/>
      <c r="AT449" s="5"/>
      <c r="AU449" s="5"/>
      <c r="AV449" s="5"/>
      <c r="AW449" s="5"/>
      <c r="AX449" s="5"/>
      <c r="AY449" s="5"/>
      <c r="AZ449" s="5"/>
      <c r="BA449" s="5"/>
      <c r="BB449" s="5"/>
      <c r="BC449" s="5"/>
      <c r="BD449" s="5"/>
      <c r="BE449" s="5"/>
      <c r="BF449" s="5"/>
      <c r="BG449" s="5"/>
      <c r="BH449" s="5"/>
      <c r="BI449" s="5"/>
      <c r="BJ449" s="5"/>
    </row>
    <row r="450" spans="3:62" hidden="1">
      <c r="C450" s="56">
        <f t="shared" si="118"/>
        <v>0</v>
      </c>
      <c r="D450" s="56"/>
      <c r="E450" s="66">
        <f>+'Cu1'!E450++'Cu2'!E450+'Cu3'!E450+'Cu4'!E450+'Cu5'!E450+'Cu6'!E450+'Cu7'!E450</f>
        <v>0</v>
      </c>
      <c r="F450" s="66">
        <f>+'Cu1'!F450++'Cu2'!F450+'Cu3'!F450+'Cu4'!F450+'Cu5'!F450+'Cu6'!F450+'Cu7'!F450</f>
        <v>0</v>
      </c>
      <c r="G450" s="66">
        <f>+'Cu1'!G450++'Cu2'!G450+'Cu3'!G450+'Cu4'!G450+'Cu5'!G450+'Cu6'!G450+'Cu7'!G450</f>
        <v>0</v>
      </c>
      <c r="H450" s="66">
        <f>+'Cu1'!H450++'Cu2'!H450+'Cu3'!H450+'Cu4'!H450+'Cu5'!H450+'Cu6'!H450+'Cu7'!H450</f>
        <v>0</v>
      </c>
      <c r="I450" s="66">
        <f>+'Cu1'!I450++'Cu2'!I450+'Cu3'!I450+'Cu4'!I450+'Cu5'!I450+'Cu6'!I450+'Cu7'!I450</f>
        <v>0</v>
      </c>
      <c r="J450" s="66">
        <f>+'Cu1'!J450++'Cu2'!J450+'Cu3'!J450+'Cu4'!J450+'Cu5'!J450+'Cu6'!J450+'Cu7'!J450</f>
        <v>0</v>
      </c>
      <c r="K450" s="66">
        <f>+'Cu1'!K450++'Cu2'!K450+'Cu3'!K450+'Cu4'!K450+'Cu5'!K450+'Cu6'!K450+'Cu7'!K450</f>
        <v>0</v>
      </c>
      <c r="L450" s="66">
        <f>+'Cu1'!L450++'Cu2'!L450+'Cu3'!L450+'Cu4'!L450+'Cu5'!L450+'Cu6'!L450+'Cu7'!L450</f>
        <v>0</v>
      </c>
      <c r="M450" s="66">
        <f>+'Cu1'!M450++'Cu2'!M450+'Cu3'!M450+'Cu4'!M450+'Cu5'!M450+'Cu6'!M450+'Cu7'!M450</f>
        <v>0</v>
      </c>
      <c r="N450" s="66">
        <f>+'Cu1'!N450++'Cu2'!N450+'Cu3'!N450+'Cu4'!N450+'Cu5'!N450+'Cu6'!N450+'Cu7'!N450</f>
        <v>0</v>
      </c>
      <c r="O450" s="66">
        <f>+'Cu1'!O450++'Cu2'!O450+'Cu3'!O450+'Cu4'!O450+'Cu5'!O450+'Cu6'!O450+'Cu7'!O450</f>
        <v>0</v>
      </c>
      <c r="P450" s="66">
        <f>+'Cu1'!P450++'Cu2'!P450+'Cu3'!P450+'Cu4'!P450+'Cu5'!P450+'Cu6'!P450+'Cu7'!P450</f>
        <v>0</v>
      </c>
      <c r="Q450" s="5">
        <f t="shared" si="119"/>
        <v>0</v>
      </c>
      <c r="R450" s="5"/>
      <c r="S450" s="5"/>
      <c r="T450" s="5"/>
      <c r="U450" s="5"/>
      <c r="V450" s="5"/>
      <c r="W450" s="5"/>
      <c r="X450" s="5"/>
      <c r="Y450" s="5"/>
      <c r="Z450" s="5"/>
      <c r="AA450" s="5"/>
      <c r="AB450" s="5"/>
      <c r="AC450" s="5"/>
      <c r="AD450" s="5"/>
      <c r="AE450" s="5"/>
      <c r="AF450" s="5"/>
      <c r="AG450" s="5"/>
      <c r="AH450" s="5"/>
      <c r="AI450" s="5"/>
      <c r="AJ450" s="5"/>
      <c r="AK450" s="5"/>
      <c r="AL450" s="5"/>
      <c r="AM450" s="5"/>
      <c r="AN450" s="5"/>
      <c r="AO450" s="5"/>
      <c r="AP450" s="5"/>
      <c r="AQ450" s="5"/>
      <c r="AR450" s="5"/>
      <c r="AS450" s="5"/>
      <c r="AT450" s="5"/>
      <c r="AU450" s="5"/>
      <c r="AV450" s="5"/>
      <c r="AW450" s="5"/>
      <c r="AX450" s="5"/>
      <c r="AY450" s="5"/>
      <c r="AZ450" s="5"/>
      <c r="BA450" s="5"/>
      <c r="BB450" s="5"/>
      <c r="BC450" s="5"/>
      <c r="BD450" s="5"/>
      <c r="BE450" s="5"/>
      <c r="BF450" s="5"/>
      <c r="BG450" s="5"/>
      <c r="BH450" s="5"/>
      <c r="BI450" s="5"/>
      <c r="BJ450" s="5"/>
    </row>
    <row r="451" spans="3:62" hidden="1">
      <c r="C451" s="56">
        <f t="shared" si="118"/>
        <v>0</v>
      </c>
      <c r="D451" s="56"/>
      <c r="E451" s="66">
        <f>+'Cu1'!E451++'Cu2'!E451+'Cu3'!E451+'Cu4'!E451+'Cu5'!E451+'Cu6'!E451+'Cu7'!E451</f>
        <v>0</v>
      </c>
      <c r="F451" s="66">
        <f>+'Cu1'!F451++'Cu2'!F451+'Cu3'!F451+'Cu4'!F451+'Cu5'!F451+'Cu6'!F451+'Cu7'!F451</f>
        <v>0</v>
      </c>
      <c r="G451" s="66">
        <f>+'Cu1'!G451++'Cu2'!G451+'Cu3'!G451+'Cu4'!G451+'Cu5'!G451+'Cu6'!G451+'Cu7'!G451</f>
        <v>0</v>
      </c>
      <c r="H451" s="66">
        <f>+'Cu1'!H451++'Cu2'!H451+'Cu3'!H451+'Cu4'!H451+'Cu5'!H451+'Cu6'!H451+'Cu7'!H451</f>
        <v>0</v>
      </c>
      <c r="I451" s="66">
        <f>+'Cu1'!I451++'Cu2'!I451+'Cu3'!I451+'Cu4'!I451+'Cu5'!I451+'Cu6'!I451+'Cu7'!I451</f>
        <v>0</v>
      </c>
      <c r="J451" s="66">
        <f>+'Cu1'!J451++'Cu2'!J451+'Cu3'!J451+'Cu4'!J451+'Cu5'!J451+'Cu6'!J451+'Cu7'!J451</f>
        <v>0</v>
      </c>
      <c r="K451" s="66">
        <f>+'Cu1'!K451++'Cu2'!K451+'Cu3'!K451+'Cu4'!K451+'Cu5'!K451+'Cu6'!K451+'Cu7'!K451</f>
        <v>0</v>
      </c>
      <c r="L451" s="66">
        <f>+'Cu1'!L451++'Cu2'!L451+'Cu3'!L451+'Cu4'!L451+'Cu5'!L451+'Cu6'!L451+'Cu7'!L451</f>
        <v>0</v>
      </c>
      <c r="M451" s="66">
        <f>+'Cu1'!M451++'Cu2'!M451+'Cu3'!M451+'Cu4'!M451+'Cu5'!M451+'Cu6'!M451+'Cu7'!M451</f>
        <v>0</v>
      </c>
      <c r="N451" s="66">
        <f>+'Cu1'!N451++'Cu2'!N451+'Cu3'!N451+'Cu4'!N451+'Cu5'!N451+'Cu6'!N451+'Cu7'!N451</f>
        <v>0</v>
      </c>
      <c r="O451" s="66">
        <f>+'Cu1'!O451++'Cu2'!O451+'Cu3'!O451+'Cu4'!O451+'Cu5'!O451+'Cu6'!O451+'Cu7'!O451</f>
        <v>0</v>
      </c>
      <c r="P451" s="66">
        <f>+'Cu1'!P451++'Cu2'!P451+'Cu3'!P451+'Cu4'!P451+'Cu5'!P451+'Cu6'!P451+'Cu7'!P451</f>
        <v>0</v>
      </c>
      <c r="Q451" s="5">
        <f t="shared" si="119"/>
        <v>0</v>
      </c>
      <c r="R451" s="5"/>
      <c r="S451" s="5"/>
      <c r="T451" s="5"/>
      <c r="U451" s="5"/>
      <c r="V451" s="5"/>
      <c r="W451" s="5"/>
      <c r="X451" s="5"/>
      <c r="Y451" s="5"/>
      <c r="Z451" s="5"/>
      <c r="AA451" s="5"/>
      <c r="AB451" s="5"/>
      <c r="AC451" s="5"/>
      <c r="AD451" s="5"/>
      <c r="AE451" s="5"/>
      <c r="AF451" s="5"/>
      <c r="AG451" s="5"/>
      <c r="AH451" s="5"/>
      <c r="AI451" s="5"/>
      <c r="AJ451" s="5"/>
      <c r="AK451" s="5"/>
      <c r="AL451" s="5"/>
      <c r="AM451" s="5"/>
      <c r="AN451" s="5"/>
      <c r="AO451" s="5"/>
      <c r="AP451" s="5"/>
      <c r="AQ451" s="5"/>
      <c r="AR451" s="5"/>
      <c r="AS451" s="5"/>
      <c r="AT451" s="5"/>
      <c r="AU451" s="5"/>
      <c r="AV451" s="5"/>
      <c r="AW451" s="5"/>
      <c r="AX451" s="5"/>
      <c r="AY451" s="5"/>
      <c r="AZ451" s="5"/>
      <c r="BA451" s="5"/>
      <c r="BB451" s="5"/>
      <c r="BC451" s="5"/>
      <c r="BD451" s="5"/>
      <c r="BE451" s="5"/>
      <c r="BF451" s="5"/>
      <c r="BG451" s="5"/>
      <c r="BH451" s="5"/>
      <c r="BI451" s="5"/>
      <c r="BJ451" s="5"/>
    </row>
    <row r="452" spans="3:62" hidden="1">
      <c r="C452" s="56">
        <f t="shared" si="118"/>
        <v>0</v>
      </c>
      <c r="D452" s="56"/>
      <c r="E452" s="66">
        <f>+'Cu1'!E452++'Cu2'!E452+'Cu3'!E452+'Cu4'!E452+'Cu5'!E452+'Cu6'!E452+'Cu7'!E452</f>
        <v>0</v>
      </c>
      <c r="F452" s="66">
        <f>+'Cu1'!F452++'Cu2'!F452+'Cu3'!F452+'Cu4'!F452+'Cu5'!F452+'Cu6'!F452+'Cu7'!F452</f>
        <v>0</v>
      </c>
      <c r="G452" s="66">
        <f>+'Cu1'!G452++'Cu2'!G452+'Cu3'!G452+'Cu4'!G452+'Cu5'!G452+'Cu6'!G452+'Cu7'!G452</f>
        <v>0</v>
      </c>
      <c r="H452" s="66">
        <f>+'Cu1'!H452++'Cu2'!H452+'Cu3'!H452+'Cu4'!H452+'Cu5'!H452+'Cu6'!H452+'Cu7'!H452</f>
        <v>0</v>
      </c>
      <c r="I452" s="66">
        <f>+'Cu1'!I452++'Cu2'!I452+'Cu3'!I452+'Cu4'!I452+'Cu5'!I452+'Cu6'!I452+'Cu7'!I452</f>
        <v>0</v>
      </c>
      <c r="J452" s="66">
        <f>+'Cu1'!J452++'Cu2'!J452+'Cu3'!J452+'Cu4'!J452+'Cu5'!J452+'Cu6'!J452+'Cu7'!J452</f>
        <v>0</v>
      </c>
      <c r="K452" s="66">
        <f>+'Cu1'!K452++'Cu2'!K452+'Cu3'!K452+'Cu4'!K452+'Cu5'!K452+'Cu6'!K452+'Cu7'!K452</f>
        <v>0</v>
      </c>
      <c r="L452" s="66">
        <f>+'Cu1'!L452++'Cu2'!L452+'Cu3'!L452+'Cu4'!L452+'Cu5'!L452+'Cu6'!L452+'Cu7'!L452</f>
        <v>0</v>
      </c>
      <c r="M452" s="66">
        <f>+'Cu1'!M452++'Cu2'!M452+'Cu3'!M452+'Cu4'!M452+'Cu5'!M452+'Cu6'!M452+'Cu7'!M452</f>
        <v>0</v>
      </c>
      <c r="N452" s="66">
        <f>+'Cu1'!N452++'Cu2'!N452+'Cu3'!N452+'Cu4'!N452+'Cu5'!N452+'Cu6'!N452+'Cu7'!N452</f>
        <v>0</v>
      </c>
      <c r="O452" s="66">
        <f>+'Cu1'!O452++'Cu2'!O452+'Cu3'!O452+'Cu4'!O452+'Cu5'!O452+'Cu6'!O452+'Cu7'!O452</f>
        <v>0</v>
      </c>
      <c r="P452" s="66">
        <f>+'Cu1'!P452++'Cu2'!P452+'Cu3'!P452+'Cu4'!P452+'Cu5'!P452+'Cu6'!P452+'Cu7'!P452</f>
        <v>0</v>
      </c>
      <c r="Q452" s="5">
        <f t="shared" si="119"/>
        <v>0</v>
      </c>
      <c r="R452" s="5"/>
      <c r="S452" s="5"/>
      <c r="T452" s="5"/>
      <c r="U452" s="5"/>
      <c r="V452" s="5"/>
      <c r="W452" s="5"/>
      <c r="X452" s="5"/>
      <c r="Y452" s="5"/>
      <c r="Z452" s="5"/>
      <c r="AA452" s="5"/>
      <c r="AB452" s="5"/>
      <c r="AC452" s="5"/>
      <c r="AD452" s="5"/>
      <c r="AE452" s="5"/>
      <c r="AF452" s="5"/>
      <c r="AG452" s="5"/>
      <c r="AH452" s="5"/>
      <c r="AI452" s="5"/>
      <c r="AJ452" s="5"/>
      <c r="AK452" s="5"/>
      <c r="AL452" s="5"/>
      <c r="AM452" s="5"/>
      <c r="AN452" s="5"/>
      <c r="AO452" s="5"/>
      <c r="AP452" s="5"/>
      <c r="AQ452" s="5"/>
      <c r="AR452" s="5"/>
      <c r="AS452" s="5"/>
      <c r="AT452" s="5"/>
      <c r="AU452" s="5"/>
      <c r="AV452" s="5"/>
      <c r="AW452" s="5"/>
      <c r="AX452" s="5"/>
      <c r="AY452" s="5"/>
      <c r="AZ452" s="5"/>
      <c r="BA452" s="5"/>
      <c r="BB452" s="5"/>
      <c r="BC452" s="5"/>
      <c r="BD452" s="5"/>
      <c r="BE452" s="5"/>
      <c r="BF452" s="5"/>
      <c r="BG452" s="5"/>
      <c r="BH452" s="5"/>
      <c r="BI452" s="5"/>
      <c r="BJ452" s="5"/>
    </row>
    <row r="453" spans="3:62" hidden="1">
      <c r="C453" s="58" t="str">
        <f t="shared" si="118"/>
        <v>REG</v>
      </c>
      <c r="D453" s="58"/>
      <c r="E453" s="67">
        <f>+'Cu1'!E453++'Cu2'!E453+'Cu3'!E453+'Cu4'!E453+'Cu5'!E453+'Cu6'!E453+'Cu7'!E453</f>
        <v>0</v>
      </c>
      <c r="F453" s="67">
        <f>+'Cu1'!F453++'Cu2'!F453+'Cu3'!F453+'Cu4'!F453+'Cu5'!F453+'Cu6'!F453+'Cu7'!F453</f>
        <v>0</v>
      </c>
      <c r="G453" s="67">
        <f>+'Cu1'!G453++'Cu2'!G453+'Cu3'!G453+'Cu4'!G453+'Cu5'!G453+'Cu6'!G453+'Cu7'!G453</f>
        <v>0</v>
      </c>
      <c r="H453" s="67">
        <f>+'Cu1'!H453++'Cu2'!H453+'Cu3'!H453+'Cu4'!H453+'Cu5'!H453+'Cu6'!H453+'Cu7'!H453</f>
        <v>0</v>
      </c>
      <c r="I453" s="67">
        <f>+'Cu1'!I453++'Cu2'!I453+'Cu3'!I453+'Cu4'!I453+'Cu5'!I453+'Cu6'!I453+'Cu7'!I453</f>
        <v>0</v>
      </c>
      <c r="J453" s="67">
        <f>+'Cu1'!J453++'Cu2'!J453+'Cu3'!J453+'Cu4'!J453+'Cu5'!J453+'Cu6'!J453+'Cu7'!J453</f>
        <v>0</v>
      </c>
      <c r="K453" s="67">
        <f>+'Cu1'!K453++'Cu2'!K453+'Cu3'!K453+'Cu4'!K453+'Cu5'!K453+'Cu6'!K453+'Cu7'!K453</f>
        <v>0</v>
      </c>
      <c r="L453" s="67">
        <f>+'Cu1'!L453++'Cu2'!L453+'Cu3'!L453+'Cu4'!L453+'Cu5'!L453+'Cu6'!L453+'Cu7'!L453</f>
        <v>0</v>
      </c>
      <c r="M453" s="67">
        <f>+'Cu1'!M453++'Cu2'!M453+'Cu3'!M453+'Cu4'!M453+'Cu5'!M453+'Cu6'!M453+'Cu7'!M453</f>
        <v>0</v>
      </c>
      <c r="N453" s="67">
        <f>+'Cu1'!N453++'Cu2'!N453+'Cu3'!N453+'Cu4'!N453+'Cu5'!N453+'Cu6'!N453+'Cu7'!N453</f>
        <v>0</v>
      </c>
      <c r="O453" s="67">
        <f>+'Cu1'!O453++'Cu2'!O453+'Cu3'!O453+'Cu4'!O453+'Cu5'!O453+'Cu6'!O453+'Cu7'!O453</f>
        <v>0</v>
      </c>
      <c r="P453" s="67">
        <f>+'Cu1'!P453++'Cu2'!P453+'Cu3'!P453+'Cu4'!P453+'Cu5'!P453+'Cu6'!P453+'Cu7'!P453</f>
        <v>0</v>
      </c>
      <c r="Q453" s="5">
        <f t="shared" si="119"/>
        <v>0</v>
      </c>
      <c r="R453" s="5"/>
      <c r="S453" s="5"/>
      <c r="T453" s="5"/>
      <c r="U453" s="5"/>
      <c r="V453" s="5"/>
      <c r="W453" s="5"/>
      <c r="X453" s="5"/>
      <c r="Y453" s="5"/>
      <c r="Z453" s="5"/>
      <c r="AA453" s="5"/>
      <c r="AB453" s="5"/>
      <c r="AC453" s="5"/>
      <c r="AD453" s="5"/>
      <c r="AE453" s="5"/>
      <c r="AF453" s="5"/>
      <c r="AG453" s="5"/>
      <c r="AH453" s="5"/>
      <c r="AI453" s="5"/>
      <c r="AJ453" s="5"/>
      <c r="AK453" s="5"/>
      <c r="AL453" s="5"/>
      <c r="AM453" s="5"/>
      <c r="AN453" s="5"/>
      <c r="AO453" s="5"/>
      <c r="AP453" s="5"/>
      <c r="AQ453" s="5"/>
      <c r="AR453" s="5"/>
      <c r="AS453" s="5"/>
      <c r="AT453" s="5"/>
      <c r="AU453" s="5"/>
      <c r="AV453" s="5"/>
      <c r="AW453" s="5"/>
      <c r="AX453" s="5"/>
      <c r="AY453" s="5"/>
      <c r="AZ453" s="5"/>
      <c r="BA453" s="5"/>
      <c r="BB453" s="5"/>
      <c r="BC453" s="5"/>
      <c r="BD453" s="5"/>
      <c r="BE453" s="5"/>
      <c r="BF453" s="5"/>
      <c r="BG453" s="5"/>
      <c r="BH453" s="5"/>
      <c r="BI453" s="5"/>
      <c r="BJ453" s="5"/>
    </row>
    <row r="454" spans="3:62" hidden="1">
      <c r="C454" s="58">
        <f t="shared" ref="C454:C469" si="120">+C24</f>
        <v>0</v>
      </c>
      <c r="D454" s="58"/>
      <c r="E454" s="67">
        <f>+'Cu1'!E454++'Cu2'!E454+'Cu3'!E454+'Cu4'!E454+'Cu5'!E454+'Cu6'!E454+'Cu7'!E454</f>
        <v>0</v>
      </c>
      <c r="F454" s="67">
        <f>+'Cu1'!F454++'Cu2'!F454+'Cu3'!F454+'Cu4'!F454+'Cu5'!F454+'Cu6'!F454+'Cu7'!F454</f>
        <v>0</v>
      </c>
      <c r="G454" s="67">
        <f>+'Cu1'!G454++'Cu2'!G454+'Cu3'!G454+'Cu4'!G454+'Cu5'!G454+'Cu6'!G454+'Cu7'!G454</f>
        <v>0</v>
      </c>
      <c r="H454" s="67">
        <f>+'Cu1'!H454++'Cu2'!H454+'Cu3'!H454+'Cu4'!H454+'Cu5'!H454+'Cu6'!H454+'Cu7'!H454</f>
        <v>0</v>
      </c>
      <c r="I454" s="67">
        <f>+'Cu1'!I454++'Cu2'!I454+'Cu3'!I454+'Cu4'!I454+'Cu5'!I454+'Cu6'!I454+'Cu7'!I454</f>
        <v>0</v>
      </c>
      <c r="J454" s="67">
        <f>+'Cu1'!J454++'Cu2'!J454+'Cu3'!J454+'Cu4'!J454+'Cu5'!J454+'Cu6'!J454+'Cu7'!J454</f>
        <v>0</v>
      </c>
      <c r="K454" s="67">
        <f>+'Cu1'!K454++'Cu2'!K454+'Cu3'!K454+'Cu4'!K454+'Cu5'!K454+'Cu6'!K454+'Cu7'!K454</f>
        <v>0</v>
      </c>
      <c r="L454" s="67">
        <f>+'Cu1'!L454++'Cu2'!L454+'Cu3'!L454+'Cu4'!L454+'Cu5'!L454+'Cu6'!L454+'Cu7'!L454</f>
        <v>0</v>
      </c>
      <c r="M454" s="67">
        <f>+'Cu1'!M454++'Cu2'!M454+'Cu3'!M454+'Cu4'!M454+'Cu5'!M454+'Cu6'!M454+'Cu7'!M454</f>
        <v>0</v>
      </c>
      <c r="N454" s="67">
        <f>+'Cu1'!N454++'Cu2'!N454+'Cu3'!N454+'Cu4'!N454+'Cu5'!N454+'Cu6'!N454+'Cu7'!N454</f>
        <v>0</v>
      </c>
      <c r="O454" s="67">
        <f>+'Cu1'!O454++'Cu2'!O454+'Cu3'!O454+'Cu4'!O454+'Cu5'!O454+'Cu6'!O454+'Cu7'!O454</f>
        <v>0</v>
      </c>
      <c r="P454" s="67">
        <f>+'Cu1'!P454++'Cu2'!P454+'Cu3'!P454+'Cu4'!P454+'Cu5'!P454+'Cu6'!P454+'Cu7'!P454</f>
        <v>0</v>
      </c>
      <c r="Q454" s="5">
        <f t="shared" si="119"/>
        <v>0</v>
      </c>
      <c r="R454" s="5"/>
      <c r="S454" s="5"/>
      <c r="T454" s="5"/>
      <c r="U454" s="5"/>
      <c r="V454" s="5"/>
      <c r="W454" s="5"/>
      <c r="X454" s="5"/>
      <c r="Y454" s="5"/>
      <c r="Z454" s="5"/>
      <c r="AA454" s="5"/>
      <c r="AB454" s="5"/>
      <c r="AC454" s="5"/>
      <c r="AD454" s="5"/>
      <c r="AE454" s="5"/>
      <c r="AF454" s="5"/>
      <c r="AG454" s="5"/>
      <c r="AH454" s="5"/>
      <c r="AI454" s="5"/>
      <c r="AJ454" s="5"/>
      <c r="AK454" s="5"/>
      <c r="AL454" s="5"/>
      <c r="AM454" s="5"/>
      <c r="AN454" s="5"/>
      <c r="AO454" s="5"/>
      <c r="AP454" s="5"/>
      <c r="AQ454" s="5"/>
      <c r="AR454" s="5"/>
      <c r="AS454" s="5"/>
      <c r="AT454" s="5"/>
      <c r="AU454" s="5"/>
      <c r="AV454" s="5"/>
      <c r="AW454" s="5"/>
      <c r="AX454" s="5"/>
      <c r="AY454" s="5"/>
      <c r="AZ454" s="5"/>
      <c r="BA454" s="5"/>
      <c r="BB454" s="5"/>
      <c r="BC454" s="5"/>
      <c r="BD454" s="5"/>
      <c r="BE454" s="5"/>
      <c r="BF454" s="5"/>
      <c r="BG454" s="5"/>
      <c r="BH454" s="5"/>
      <c r="BI454" s="5"/>
      <c r="BJ454" s="5"/>
    </row>
    <row r="455" spans="3:62" hidden="1">
      <c r="C455" s="58">
        <f t="shared" si="120"/>
        <v>0</v>
      </c>
      <c r="D455" s="58"/>
      <c r="E455" s="67">
        <f>+'Cu1'!E455++'Cu2'!E455+'Cu3'!E455+'Cu4'!E455+'Cu5'!E455+'Cu6'!E455+'Cu7'!E455</f>
        <v>0</v>
      </c>
      <c r="F455" s="67">
        <f>+'Cu1'!F455++'Cu2'!F455+'Cu3'!F455+'Cu4'!F455+'Cu5'!F455+'Cu6'!F455+'Cu7'!F455</f>
        <v>0</v>
      </c>
      <c r="G455" s="67">
        <f>+'Cu1'!G455++'Cu2'!G455+'Cu3'!G455+'Cu4'!G455+'Cu5'!G455+'Cu6'!G455+'Cu7'!G455</f>
        <v>0</v>
      </c>
      <c r="H455" s="67">
        <f>+'Cu1'!H455++'Cu2'!H455+'Cu3'!H455+'Cu4'!H455+'Cu5'!H455+'Cu6'!H455+'Cu7'!H455</f>
        <v>0</v>
      </c>
      <c r="I455" s="67">
        <f>+'Cu1'!I455++'Cu2'!I455+'Cu3'!I455+'Cu4'!I455+'Cu5'!I455+'Cu6'!I455+'Cu7'!I455</f>
        <v>0</v>
      </c>
      <c r="J455" s="67">
        <f>+'Cu1'!J455++'Cu2'!J455+'Cu3'!J455+'Cu4'!J455+'Cu5'!J455+'Cu6'!J455+'Cu7'!J455</f>
        <v>0</v>
      </c>
      <c r="K455" s="67">
        <f>+'Cu1'!K455++'Cu2'!K455+'Cu3'!K455+'Cu4'!K455+'Cu5'!K455+'Cu6'!K455+'Cu7'!K455</f>
        <v>0</v>
      </c>
      <c r="L455" s="67">
        <f>+'Cu1'!L455++'Cu2'!L455+'Cu3'!L455+'Cu4'!L455+'Cu5'!L455+'Cu6'!L455+'Cu7'!L455</f>
        <v>0</v>
      </c>
      <c r="M455" s="67">
        <f>+'Cu1'!M455++'Cu2'!M455+'Cu3'!M455+'Cu4'!M455+'Cu5'!M455+'Cu6'!M455+'Cu7'!M455</f>
        <v>0</v>
      </c>
      <c r="N455" s="67">
        <f>+'Cu1'!N455++'Cu2'!N455+'Cu3'!N455+'Cu4'!N455+'Cu5'!N455+'Cu6'!N455+'Cu7'!N455</f>
        <v>0</v>
      </c>
      <c r="O455" s="67">
        <f>+'Cu1'!O455++'Cu2'!O455+'Cu3'!O455+'Cu4'!O455+'Cu5'!O455+'Cu6'!O455+'Cu7'!O455</f>
        <v>0</v>
      </c>
      <c r="P455" s="67">
        <f>+'Cu1'!P455++'Cu2'!P455+'Cu3'!P455+'Cu4'!P455+'Cu5'!P455+'Cu6'!P455+'Cu7'!P455</f>
        <v>0</v>
      </c>
      <c r="Q455" s="5">
        <f t="shared" si="119"/>
        <v>0</v>
      </c>
      <c r="R455" s="5"/>
      <c r="S455" s="5"/>
      <c r="T455" s="5"/>
      <c r="U455" s="5"/>
      <c r="V455" s="5"/>
      <c r="W455" s="5"/>
      <c r="X455" s="5"/>
      <c r="Y455" s="5"/>
      <c r="Z455" s="5"/>
      <c r="AA455" s="5"/>
      <c r="AB455" s="5"/>
      <c r="AC455" s="5"/>
      <c r="AD455" s="5"/>
      <c r="AE455" s="5"/>
      <c r="AF455" s="5"/>
      <c r="AG455" s="5"/>
      <c r="AH455" s="5"/>
      <c r="AI455" s="5"/>
      <c r="AJ455" s="5"/>
      <c r="AK455" s="5"/>
      <c r="AL455" s="5"/>
      <c r="AM455" s="5"/>
      <c r="AN455" s="5"/>
      <c r="AO455" s="5"/>
      <c r="AP455" s="5"/>
      <c r="AQ455" s="5"/>
      <c r="AR455" s="5"/>
      <c r="AS455" s="5"/>
      <c r="AT455" s="5"/>
      <c r="AU455" s="5"/>
      <c r="AV455" s="5"/>
      <c r="AW455" s="5"/>
      <c r="AX455" s="5"/>
      <c r="AY455" s="5"/>
      <c r="AZ455" s="5"/>
      <c r="BA455" s="5"/>
      <c r="BB455" s="5"/>
      <c r="BC455" s="5"/>
      <c r="BD455" s="5"/>
      <c r="BE455" s="5"/>
      <c r="BF455" s="5"/>
      <c r="BG455" s="5"/>
      <c r="BH455" s="5"/>
      <c r="BI455" s="5"/>
      <c r="BJ455" s="5"/>
    </row>
    <row r="456" spans="3:62" hidden="1">
      <c r="C456" s="58">
        <f t="shared" si="120"/>
        <v>0</v>
      </c>
      <c r="D456" s="58"/>
      <c r="E456" s="67">
        <f>+'Cu1'!E456++'Cu2'!E456+'Cu3'!E456+'Cu4'!E456+'Cu5'!E456+'Cu6'!E456+'Cu7'!E456</f>
        <v>0</v>
      </c>
      <c r="F456" s="67">
        <f>+'Cu1'!F456++'Cu2'!F456+'Cu3'!F456+'Cu4'!F456+'Cu5'!F456+'Cu6'!F456+'Cu7'!F456</f>
        <v>0</v>
      </c>
      <c r="G456" s="67">
        <f>+'Cu1'!G456++'Cu2'!G456+'Cu3'!G456+'Cu4'!G456+'Cu5'!G456+'Cu6'!G456+'Cu7'!G456</f>
        <v>0</v>
      </c>
      <c r="H456" s="67">
        <f>+'Cu1'!H456++'Cu2'!H456+'Cu3'!H456+'Cu4'!H456+'Cu5'!H456+'Cu6'!H456+'Cu7'!H456</f>
        <v>0</v>
      </c>
      <c r="I456" s="67">
        <f>+'Cu1'!I456++'Cu2'!I456+'Cu3'!I456+'Cu4'!I456+'Cu5'!I456+'Cu6'!I456+'Cu7'!I456</f>
        <v>0</v>
      </c>
      <c r="J456" s="67">
        <f>+'Cu1'!J456++'Cu2'!J456+'Cu3'!J456+'Cu4'!J456+'Cu5'!J456+'Cu6'!J456+'Cu7'!J456</f>
        <v>0</v>
      </c>
      <c r="K456" s="67">
        <f>+'Cu1'!K456++'Cu2'!K456+'Cu3'!K456+'Cu4'!K456+'Cu5'!K456+'Cu6'!K456+'Cu7'!K456</f>
        <v>0</v>
      </c>
      <c r="L456" s="67">
        <f>+'Cu1'!L456++'Cu2'!L456+'Cu3'!L456+'Cu4'!L456+'Cu5'!L456+'Cu6'!L456+'Cu7'!L456</f>
        <v>0</v>
      </c>
      <c r="M456" s="67">
        <f>+'Cu1'!M456++'Cu2'!M456+'Cu3'!M456+'Cu4'!M456+'Cu5'!M456+'Cu6'!M456+'Cu7'!M456</f>
        <v>0</v>
      </c>
      <c r="N456" s="67">
        <f>+'Cu1'!N456++'Cu2'!N456+'Cu3'!N456+'Cu4'!N456+'Cu5'!N456+'Cu6'!N456+'Cu7'!N456</f>
        <v>0</v>
      </c>
      <c r="O456" s="67">
        <f>+'Cu1'!O456++'Cu2'!O456+'Cu3'!O456+'Cu4'!O456+'Cu5'!O456+'Cu6'!O456+'Cu7'!O456</f>
        <v>0</v>
      </c>
      <c r="P456" s="67">
        <f>+'Cu1'!P456++'Cu2'!P456+'Cu3'!P456+'Cu4'!P456+'Cu5'!P456+'Cu6'!P456+'Cu7'!P456</f>
        <v>0</v>
      </c>
      <c r="Q456" s="5">
        <f t="shared" si="119"/>
        <v>0</v>
      </c>
      <c r="R456" s="5"/>
      <c r="S456" s="5"/>
      <c r="T456" s="5"/>
      <c r="U456" s="5"/>
      <c r="V456" s="5"/>
      <c r="W456" s="5"/>
      <c r="X456" s="5"/>
      <c r="Y456" s="5"/>
      <c r="Z456" s="5"/>
      <c r="AA456" s="5"/>
      <c r="AB456" s="5"/>
      <c r="AC456" s="5"/>
      <c r="AD456" s="5"/>
      <c r="AE456" s="5"/>
      <c r="AF456" s="5"/>
      <c r="AG456" s="5"/>
      <c r="AH456" s="5"/>
      <c r="AI456" s="5"/>
      <c r="AJ456" s="5"/>
      <c r="AK456" s="5"/>
      <c r="AL456" s="5"/>
      <c r="AM456" s="5"/>
      <c r="AN456" s="5"/>
      <c r="AO456" s="5"/>
      <c r="AP456" s="5"/>
      <c r="AQ456" s="5"/>
      <c r="AR456" s="5"/>
      <c r="AS456" s="5"/>
      <c r="AT456" s="5"/>
      <c r="AU456" s="5"/>
      <c r="AV456" s="5"/>
      <c r="AW456" s="5"/>
      <c r="AX456" s="5"/>
      <c r="AY456" s="5"/>
      <c r="AZ456" s="5"/>
      <c r="BA456" s="5"/>
      <c r="BB456" s="5"/>
      <c r="BC456" s="5"/>
      <c r="BD456" s="5"/>
      <c r="BE456" s="5"/>
      <c r="BF456" s="5"/>
      <c r="BG456" s="5"/>
      <c r="BH456" s="5"/>
      <c r="BI456" s="5"/>
      <c r="BJ456" s="5"/>
    </row>
    <row r="457" spans="3:62" hidden="1">
      <c r="C457" s="49" t="str">
        <f t="shared" si="120"/>
        <v>TRACTAMENTS</v>
      </c>
      <c r="D457" s="49"/>
      <c r="E457" s="68">
        <f>+'Cu1'!E457++'Cu2'!E457+'Cu3'!E457+'Cu4'!E457+'Cu5'!E457+'Cu6'!E457+'Cu7'!E457</f>
        <v>0</v>
      </c>
      <c r="F457" s="68">
        <f>+'Cu1'!F457++'Cu2'!F457+'Cu3'!F457+'Cu4'!F457+'Cu5'!F457+'Cu6'!F457+'Cu7'!F457</f>
        <v>0</v>
      </c>
      <c r="G457" s="68">
        <f>+'Cu1'!G457++'Cu2'!G457+'Cu3'!G457+'Cu4'!G457+'Cu5'!G457+'Cu6'!G457+'Cu7'!G457</f>
        <v>0</v>
      </c>
      <c r="H457" s="68">
        <f>+'Cu1'!H457++'Cu2'!H457+'Cu3'!H457+'Cu4'!H457+'Cu5'!H457+'Cu6'!H457+'Cu7'!H457</f>
        <v>0</v>
      </c>
      <c r="I457" s="68">
        <f>+'Cu1'!I457++'Cu2'!I457+'Cu3'!I457+'Cu4'!I457+'Cu5'!I457+'Cu6'!I457+'Cu7'!I457</f>
        <v>0</v>
      </c>
      <c r="J457" s="68">
        <f>+'Cu1'!J457++'Cu2'!J457+'Cu3'!J457+'Cu4'!J457+'Cu5'!J457+'Cu6'!J457+'Cu7'!J457</f>
        <v>0</v>
      </c>
      <c r="K457" s="68">
        <f>+'Cu1'!K457++'Cu2'!K457+'Cu3'!K457+'Cu4'!K457+'Cu5'!K457+'Cu6'!K457+'Cu7'!K457</f>
        <v>0</v>
      </c>
      <c r="L457" s="68">
        <f>+'Cu1'!L457++'Cu2'!L457+'Cu3'!L457+'Cu4'!L457+'Cu5'!L457+'Cu6'!L457+'Cu7'!L457</f>
        <v>0</v>
      </c>
      <c r="M457" s="68">
        <f>+'Cu1'!M457++'Cu2'!M457+'Cu3'!M457+'Cu4'!M457+'Cu5'!M457+'Cu6'!M457+'Cu7'!M457</f>
        <v>0</v>
      </c>
      <c r="N457" s="68">
        <f>+'Cu1'!N457++'Cu2'!N457+'Cu3'!N457+'Cu4'!N457+'Cu5'!N457+'Cu6'!N457+'Cu7'!N457</f>
        <v>0</v>
      </c>
      <c r="O457" s="68">
        <f>+'Cu1'!O457++'Cu2'!O457+'Cu3'!O457+'Cu4'!O457+'Cu5'!O457+'Cu6'!O457+'Cu7'!O457</f>
        <v>0</v>
      </c>
      <c r="P457" s="68">
        <f>+'Cu1'!P457++'Cu2'!P457+'Cu3'!P457+'Cu4'!P457+'Cu5'!P457+'Cu6'!P457+'Cu7'!P457</f>
        <v>0</v>
      </c>
      <c r="Q457" s="5">
        <f t="shared" si="119"/>
        <v>0</v>
      </c>
      <c r="R457" s="5"/>
      <c r="S457" s="5"/>
      <c r="T457" s="5"/>
      <c r="U457" s="5"/>
      <c r="V457" s="5"/>
      <c r="W457" s="5"/>
      <c r="X457" s="5"/>
      <c r="Y457" s="5"/>
      <c r="Z457" s="5"/>
      <c r="AA457" s="5"/>
      <c r="AB457" s="5"/>
      <c r="AC457" s="5"/>
      <c r="AD457" s="5"/>
      <c r="AE457" s="5"/>
      <c r="AF457" s="5"/>
      <c r="AG457" s="5"/>
      <c r="AH457" s="5"/>
      <c r="AI457" s="5"/>
      <c r="AJ457" s="5"/>
      <c r="AK457" s="5"/>
      <c r="AL457" s="5"/>
      <c r="AM457" s="5"/>
      <c r="AN457" s="5"/>
      <c r="AO457" s="5"/>
      <c r="AP457" s="5"/>
      <c r="AQ457" s="5"/>
      <c r="AR457" s="5"/>
      <c r="AS457" s="5"/>
      <c r="AT457" s="5"/>
      <c r="AU457" s="5"/>
      <c r="AV457" s="5"/>
      <c r="AW457" s="5"/>
      <c r="AX457" s="5"/>
      <c r="AY457" s="5"/>
      <c r="AZ457" s="5"/>
      <c r="BA457" s="5"/>
      <c r="BB457" s="5"/>
      <c r="BC457" s="5"/>
      <c r="BD457" s="5"/>
      <c r="BE457" s="5"/>
      <c r="BF457" s="5"/>
      <c r="BG457" s="5"/>
      <c r="BH457" s="5"/>
      <c r="BI457" s="5"/>
      <c r="BJ457" s="5"/>
    </row>
    <row r="458" spans="3:62" hidden="1">
      <c r="C458" s="49">
        <f t="shared" si="120"/>
        <v>0</v>
      </c>
      <c r="D458" s="49"/>
      <c r="E458" s="68">
        <f>+'Cu1'!E458++'Cu2'!E458+'Cu3'!E458+'Cu4'!E458+'Cu5'!E458+'Cu6'!E458+'Cu7'!E458</f>
        <v>0</v>
      </c>
      <c r="F458" s="68">
        <f>+'Cu1'!F458++'Cu2'!F458+'Cu3'!F458+'Cu4'!F458+'Cu5'!F458+'Cu6'!F458+'Cu7'!F458</f>
        <v>0</v>
      </c>
      <c r="G458" s="68">
        <f>+'Cu1'!G458++'Cu2'!G458+'Cu3'!G458+'Cu4'!G458+'Cu5'!G458+'Cu6'!G458+'Cu7'!G458</f>
        <v>0</v>
      </c>
      <c r="H458" s="68">
        <f>+'Cu1'!H458++'Cu2'!H458+'Cu3'!H458+'Cu4'!H458+'Cu5'!H458+'Cu6'!H458+'Cu7'!H458</f>
        <v>0</v>
      </c>
      <c r="I458" s="68">
        <f>+'Cu1'!I458++'Cu2'!I458+'Cu3'!I458+'Cu4'!I458+'Cu5'!I458+'Cu6'!I458+'Cu7'!I458</f>
        <v>0</v>
      </c>
      <c r="J458" s="68">
        <f>+'Cu1'!J458++'Cu2'!J458+'Cu3'!J458+'Cu4'!J458+'Cu5'!J458+'Cu6'!J458+'Cu7'!J458</f>
        <v>0</v>
      </c>
      <c r="K458" s="68">
        <f>+'Cu1'!K458++'Cu2'!K458+'Cu3'!K458+'Cu4'!K458+'Cu5'!K458+'Cu6'!K458+'Cu7'!K458</f>
        <v>0</v>
      </c>
      <c r="L458" s="68">
        <f>+'Cu1'!L458++'Cu2'!L458+'Cu3'!L458+'Cu4'!L458+'Cu5'!L458+'Cu6'!L458+'Cu7'!L458</f>
        <v>0</v>
      </c>
      <c r="M458" s="68">
        <f>+'Cu1'!M458++'Cu2'!M458+'Cu3'!M458+'Cu4'!M458+'Cu5'!M458+'Cu6'!M458+'Cu7'!M458</f>
        <v>0</v>
      </c>
      <c r="N458" s="68">
        <f>+'Cu1'!N458++'Cu2'!N458+'Cu3'!N458+'Cu4'!N458+'Cu5'!N458+'Cu6'!N458+'Cu7'!N458</f>
        <v>0</v>
      </c>
      <c r="O458" s="68">
        <f>+'Cu1'!O458++'Cu2'!O458+'Cu3'!O458+'Cu4'!O458+'Cu5'!O458+'Cu6'!O458+'Cu7'!O458</f>
        <v>0</v>
      </c>
      <c r="P458" s="68">
        <f>+'Cu1'!P458++'Cu2'!P458+'Cu3'!P458+'Cu4'!P458+'Cu5'!P458+'Cu6'!P458+'Cu7'!P458</f>
        <v>0</v>
      </c>
      <c r="Q458" s="5">
        <f t="shared" si="119"/>
        <v>0</v>
      </c>
      <c r="R458" s="5"/>
      <c r="S458" s="5"/>
      <c r="T458" s="5"/>
      <c r="U458" s="5"/>
      <c r="V458" s="5"/>
      <c r="W458" s="5"/>
      <c r="X458" s="5"/>
      <c r="Y458" s="5"/>
      <c r="Z458" s="5"/>
      <c r="AA458" s="5"/>
      <c r="AB458" s="5"/>
      <c r="AC458" s="5"/>
      <c r="AD458" s="5"/>
      <c r="AE458" s="5"/>
      <c r="AF458" s="5"/>
      <c r="AG458" s="5"/>
      <c r="AH458" s="5"/>
      <c r="AI458" s="5"/>
      <c r="AJ458" s="5"/>
      <c r="AK458" s="5"/>
      <c r="AL458" s="5"/>
      <c r="AM458" s="5"/>
      <c r="AN458" s="5"/>
      <c r="AO458" s="5"/>
      <c r="AP458" s="5"/>
      <c r="AQ458" s="5"/>
      <c r="AR458" s="5"/>
      <c r="AS458" s="5"/>
      <c r="AT458" s="5"/>
      <c r="AU458" s="5"/>
      <c r="AV458" s="5"/>
      <c r="AW458" s="5"/>
      <c r="AX458" s="5"/>
      <c r="AY458" s="5"/>
      <c r="AZ458" s="5"/>
      <c r="BA458" s="5"/>
      <c r="BB458" s="5"/>
      <c r="BC458" s="5"/>
      <c r="BD458" s="5"/>
      <c r="BE458" s="5"/>
      <c r="BF458" s="5"/>
      <c r="BG458" s="5"/>
      <c r="BH458" s="5"/>
      <c r="BI458" s="5"/>
      <c r="BJ458" s="5"/>
    </row>
    <row r="459" spans="3:62" hidden="1">
      <c r="C459" s="49">
        <f t="shared" si="120"/>
        <v>0</v>
      </c>
      <c r="D459" s="49"/>
      <c r="E459" s="68">
        <f>+'Cu1'!E459++'Cu2'!E459+'Cu3'!E459+'Cu4'!E459+'Cu5'!E459+'Cu6'!E459+'Cu7'!E459</f>
        <v>0</v>
      </c>
      <c r="F459" s="68">
        <f>+'Cu1'!F459++'Cu2'!F459+'Cu3'!F459+'Cu4'!F459+'Cu5'!F459+'Cu6'!F459+'Cu7'!F459</f>
        <v>0</v>
      </c>
      <c r="G459" s="68">
        <f>+'Cu1'!G459++'Cu2'!G459+'Cu3'!G459+'Cu4'!G459+'Cu5'!G459+'Cu6'!G459+'Cu7'!G459</f>
        <v>0</v>
      </c>
      <c r="H459" s="68">
        <f>+'Cu1'!H459++'Cu2'!H459+'Cu3'!H459+'Cu4'!H459+'Cu5'!H459+'Cu6'!H459+'Cu7'!H459</f>
        <v>0</v>
      </c>
      <c r="I459" s="68">
        <f>+'Cu1'!I459++'Cu2'!I459+'Cu3'!I459+'Cu4'!I459+'Cu5'!I459+'Cu6'!I459+'Cu7'!I459</f>
        <v>0</v>
      </c>
      <c r="J459" s="68">
        <f>+'Cu1'!J459++'Cu2'!J459+'Cu3'!J459+'Cu4'!J459+'Cu5'!J459+'Cu6'!J459+'Cu7'!J459</f>
        <v>0</v>
      </c>
      <c r="K459" s="68">
        <f>+'Cu1'!K459++'Cu2'!K459+'Cu3'!K459+'Cu4'!K459+'Cu5'!K459+'Cu6'!K459+'Cu7'!K459</f>
        <v>0</v>
      </c>
      <c r="L459" s="68">
        <f>+'Cu1'!L459++'Cu2'!L459+'Cu3'!L459+'Cu4'!L459+'Cu5'!L459+'Cu6'!L459+'Cu7'!L459</f>
        <v>0</v>
      </c>
      <c r="M459" s="68">
        <f>+'Cu1'!M459++'Cu2'!M459+'Cu3'!M459+'Cu4'!M459+'Cu5'!M459+'Cu6'!M459+'Cu7'!M459</f>
        <v>0</v>
      </c>
      <c r="N459" s="68">
        <f>+'Cu1'!N459++'Cu2'!N459+'Cu3'!N459+'Cu4'!N459+'Cu5'!N459+'Cu6'!N459+'Cu7'!N459</f>
        <v>0</v>
      </c>
      <c r="O459" s="68">
        <f>+'Cu1'!O459++'Cu2'!O459+'Cu3'!O459+'Cu4'!O459+'Cu5'!O459+'Cu6'!O459+'Cu7'!O459</f>
        <v>0</v>
      </c>
      <c r="P459" s="68">
        <f>+'Cu1'!P459++'Cu2'!P459+'Cu3'!P459+'Cu4'!P459+'Cu5'!P459+'Cu6'!P459+'Cu7'!P459</f>
        <v>0</v>
      </c>
      <c r="Q459" s="5">
        <f t="shared" si="119"/>
        <v>0</v>
      </c>
      <c r="R459" s="5"/>
      <c r="S459" s="5"/>
      <c r="T459" s="5"/>
      <c r="U459" s="5"/>
      <c r="V459" s="5"/>
      <c r="W459" s="5"/>
      <c r="X459" s="5"/>
      <c r="Y459" s="5"/>
      <c r="Z459" s="5"/>
      <c r="AA459" s="5"/>
      <c r="AB459" s="5"/>
      <c r="AC459" s="5"/>
      <c r="AD459" s="5"/>
      <c r="AE459" s="5"/>
      <c r="AF459" s="5"/>
      <c r="AG459" s="5"/>
      <c r="AH459" s="5"/>
      <c r="AI459" s="5"/>
      <c r="AJ459" s="5"/>
      <c r="AK459" s="5"/>
      <c r="AL459" s="5"/>
      <c r="AM459" s="5"/>
      <c r="AN459" s="5"/>
      <c r="AO459" s="5"/>
      <c r="AP459" s="5"/>
      <c r="AQ459" s="5"/>
      <c r="AR459" s="5"/>
      <c r="AS459" s="5"/>
      <c r="AT459" s="5"/>
      <c r="AU459" s="5"/>
      <c r="AV459" s="5"/>
      <c r="AW459" s="5"/>
      <c r="AX459" s="5"/>
      <c r="AY459" s="5"/>
      <c r="AZ459" s="5"/>
      <c r="BA459" s="5"/>
      <c r="BB459" s="5"/>
      <c r="BC459" s="5"/>
      <c r="BD459" s="5"/>
      <c r="BE459" s="5"/>
      <c r="BF459" s="5"/>
      <c r="BG459" s="5"/>
      <c r="BH459" s="5"/>
      <c r="BI459" s="5"/>
      <c r="BJ459" s="5"/>
    </row>
    <row r="460" spans="3:62" hidden="1">
      <c r="C460" s="49">
        <f t="shared" si="120"/>
        <v>0</v>
      </c>
      <c r="D460" s="49"/>
      <c r="E460" s="68">
        <f>+'Cu1'!E460++'Cu2'!E460+'Cu3'!E460+'Cu4'!E460+'Cu5'!E460+'Cu6'!E460+'Cu7'!E460</f>
        <v>0</v>
      </c>
      <c r="F460" s="68">
        <f>+'Cu1'!F460++'Cu2'!F460+'Cu3'!F460+'Cu4'!F460+'Cu5'!F460+'Cu6'!F460+'Cu7'!F460</f>
        <v>0</v>
      </c>
      <c r="G460" s="68">
        <f>+'Cu1'!G460++'Cu2'!G460+'Cu3'!G460+'Cu4'!G460+'Cu5'!G460+'Cu6'!G460+'Cu7'!G460</f>
        <v>0</v>
      </c>
      <c r="H460" s="68">
        <f>+'Cu1'!H460++'Cu2'!H460+'Cu3'!H460+'Cu4'!H460+'Cu5'!H460+'Cu6'!H460+'Cu7'!H460</f>
        <v>0</v>
      </c>
      <c r="I460" s="68">
        <f>+'Cu1'!I460++'Cu2'!I460+'Cu3'!I460+'Cu4'!I460+'Cu5'!I460+'Cu6'!I460+'Cu7'!I460</f>
        <v>0</v>
      </c>
      <c r="J460" s="68">
        <f>+'Cu1'!J460++'Cu2'!J460+'Cu3'!J460+'Cu4'!J460+'Cu5'!J460+'Cu6'!J460+'Cu7'!J460</f>
        <v>0</v>
      </c>
      <c r="K460" s="68">
        <f>+'Cu1'!K460++'Cu2'!K460+'Cu3'!K460+'Cu4'!K460+'Cu5'!K460+'Cu6'!K460+'Cu7'!K460</f>
        <v>0</v>
      </c>
      <c r="L460" s="68">
        <f>+'Cu1'!L460++'Cu2'!L460+'Cu3'!L460+'Cu4'!L460+'Cu5'!L460+'Cu6'!L460+'Cu7'!L460</f>
        <v>0</v>
      </c>
      <c r="M460" s="68">
        <f>+'Cu1'!M460++'Cu2'!M460+'Cu3'!M460+'Cu4'!M460+'Cu5'!M460+'Cu6'!M460+'Cu7'!M460</f>
        <v>0</v>
      </c>
      <c r="N460" s="68">
        <f>+'Cu1'!N460++'Cu2'!N460+'Cu3'!N460+'Cu4'!N460+'Cu5'!N460+'Cu6'!N460+'Cu7'!N460</f>
        <v>0</v>
      </c>
      <c r="O460" s="68">
        <f>+'Cu1'!O460++'Cu2'!O460+'Cu3'!O460+'Cu4'!O460+'Cu5'!O460+'Cu6'!O460+'Cu7'!O460</f>
        <v>0</v>
      </c>
      <c r="P460" s="68">
        <f>+'Cu1'!P460++'Cu2'!P460+'Cu3'!P460+'Cu4'!P460+'Cu5'!P460+'Cu6'!P460+'Cu7'!P460</f>
        <v>0</v>
      </c>
      <c r="Q460" s="5">
        <f t="shared" si="119"/>
        <v>0</v>
      </c>
      <c r="R460" s="5"/>
      <c r="S460" s="5"/>
      <c r="T460" s="5"/>
      <c r="U460" s="5"/>
      <c r="V460" s="5"/>
      <c r="W460" s="5"/>
      <c r="X460" s="5"/>
      <c r="Y460" s="5"/>
      <c r="Z460" s="5"/>
      <c r="AA460" s="5"/>
      <c r="AB460" s="5"/>
      <c r="AC460" s="5"/>
      <c r="AD460" s="5"/>
      <c r="AE460" s="5"/>
      <c r="AF460" s="5"/>
      <c r="AG460" s="5"/>
      <c r="AH460" s="5"/>
      <c r="AI460" s="5"/>
      <c r="AJ460" s="5"/>
      <c r="AK460" s="5"/>
      <c r="AL460" s="5"/>
      <c r="AM460" s="5"/>
      <c r="AN460" s="5"/>
      <c r="AO460" s="5"/>
      <c r="AP460" s="5"/>
      <c r="AQ460" s="5"/>
      <c r="AR460" s="5"/>
      <c r="AS460" s="5"/>
      <c r="AT460" s="5"/>
      <c r="AU460" s="5"/>
      <c r="AV460" s="5"/>
      <c r="AW460" s="5"/>
      <c r="AX460" s="5"/>
      <c r="AY460" s="5"/>
      <c r="AZ460" s="5"/>
      <c r="BA460" s="5"/>
      <c r="BB460" s="5"/>
      <c r="BC460" s="5"/>
      <c r="BD460" s="5"/>
      <c r="BE460" s="5"/>
      <c r="BF460" s="5"/>
      <c r="BG460" s="5"/>
      <c r="BH460" s="5"/>
      <c r="BI460" s="5"/>
      <c r="BJ460" s="5"/>
    </row>
    <row r="461" spans="3:62" hidden="1">
      <c r="C461" s="49">
        <f t="shared" si="120"/>
        <v>0</v>
      </c>
      <c r="D461" s="49"/>
      <c r="E461" s="68">
        <f>+'Cu1'!E461++'Cu2'!E461+'Cu3'!E461+'Cu4'!E461+'Cu5'!E461+'Cu6'!E461+'Cu7'!E461</f>
        <v>0</v>
      </c>
      <c r="F461" s="68">
        <f>+'Cu1'!F461++'Cu2'!F461+'Cu3'!F461+'Cu4'!F461+'Cu5'!F461+'Cu6'!F461+'Cu7'!F461</f>
        <v>0</v>
      </c>
      <c r="G461" s="68">
        <f>+'Cu1'!G461++'Cu2'!G461+'Cu3'!G461+'Cu4'!G461+'Cu5'!G461+'Cu6'!G461+'Cu7'!G461</f>
        <v>0</v>
      </c>
      <c r="H461" s="68">
        <f>+'Cu1'!H461++'Cu2'!H461+'Cu3'!H461+'Cu4'!H461+'Cu5'!H461+'Cu6'!H461+'Cu7'!H461</f>
        <v>0</v>
      </c>
      <c r="I461" s="68">
        <f>+'Cu1'!I461++'Cu2'!I461+'Cu3'!I461+'Cu4'!I461+'Cu5'!I461+'Cu6'!I461+'Cu7'!I461</f>
        <v>0</v>
      </c>
      <c r="J461" s="68">
        <f>+'Cu1'!J461++'Cu2'!J461+'Cu3'!J461+'Cu4'!J461+'Cu5'!J461+'Cu6'!J461+'Cu7'!J461</f>
        <v>0</v>
      </c>
      <c r="K461" s="68">
        <f>+'Cu1'!K461++'Cu2'!K461+'Cu3'!K461+'Cu4'!K461+'Cu5'!K461+'Cu6'!K461+'Cu7'!K461</f>
        <v>0</v>
      </c>
      <c r="L461" s="68">
        <f>+'Cu1'!L461++'Cu2'!L461+'Cu3'!L461+'Cu4'!L461+'Cu5'!L461+'Cu6'!L461+'Cu7'!L461</f>
        <v>0</v>
      </c>
      <c r="M461" s="68">
        <f>+'Cu1'!M461++'Cu2'!M461+'Cu3'!M461+'Cu4'!M461+'Cu5'!M461+'Cu6'!M461+'Cu7'!M461</f>
        <v>0</v>
      </c>
      <c r="N461" s="68">
        <f>+'Cu1'!N461++'Cu2'!N461+'Cu3'!N461+'Cu4'!N461+'Cu5'!N461+'Cu6'!N461+'Cu7'!N461</f>
        <v>0</v>
      </c>
      <c r="O461" s="68">
        <f>+'Cu1'!O461++'Cu2'!O461+'Cu3'!O461+'Cu4'!O461+'Cu5'!O461+'Cu6'!O461+'Cu7'!O461</f>
        <v>0</v>
      </c>
      <c r="P461" s="68">
        <f>+'Cu1'!P461++'Cu2'!P461+'Cu3'!P461+'Cu4'!P461+'Cu5'!P461+'Cu6'!P461+'Cu7'!P461</f>
        <v>0</v>
      </c>
      <c r="Q461" s="5">
        <f t="shared" si="119"/>
        <v>0</v>
      </c>
      <c r="R461" s="5"/>
      <c r="S461" s="5"/>
      <c r="T461" s="5"/>
      <c r="U461" s="5"/>
      <c r="V461" s="5"/>
      <c r="W461" s="5"/>
      <c r="X461" s="5"/>
      <c r="Y461" s="5"/>
      <c r="Z461" s="5"/>
      <c r="AA461" s="5"/>
      <c r="AB461" s="5"/>
      <c r="AC461" s="5"/>
      <c r="AD461" s="5"/>
      <c r="AE461" s="5"/>
      <c r="AF461" s="5"/>
      <c r="AG461" s="5"/>
      <c r="AH461" s="5"/>
      <c r="AI461" s="5"/>
      <c r="AJ461" s="5"/>
      <c r="AK461" s="5"/>
      <c r="AL461" s="5"/>
      <c r="AM461" s="5"/>
      <c r="AN461" s="5"/>
      <c r="AO461" s="5"/>
      <c r="AP461" s="5"/>
      <c r="AQ461" s="5"/>
      <c r="AR461" s="5"/>
      <c r="AS461" s="5"/>
      <c r="AT461" s="5"/>
      <c r="AU461" s="5"/>
      <c r="AV461" s="5"/>
      <c r="AW461" s="5"/>
      <c r="AX461" s="5"/>
      <c r="AY461" s="5"/>
      <c r="AZ461" s="5"/>
      <c r="BA461" s="5"/>
      <c r="BB461" s="5"/>
      <c r="BC461" s="5"/>
      <c r="BD461" s="5"/>
      <c r="BE461" s="5"/>
      <c r="BF461" s="5"/>
      <c r="BG461" s="5"/>
      <c r="BH461" s="5"/>
      <c r="BI461" s="5"/>
      <c r="BJ461" s="5"/>
    </row>
    <row r="462" spans="3:62" hidden="1">
      <c r="C462" s="60" t="str">
        <f t="shared" si="120"/>
        <v>DESHERBAT</v>
      </c>
      <c r="D462" s="60"/>
      <c r="E462" s="69">
        <f>+'Cu1'!E462++'Cu2'!E462+'Cu3'!E462+'Cu4'!E462+'Cu5'!E462+'Cu6'!E462+'Cu7'!E462</f>
        <v>0</v>
      </c>
      <c r="F462" s="69">
        <f>+'Cu1'!F462++'Cu2'!F462+'Cu3'!F462+'Cu4'!F462+'Cu5'!F462+'Cu6'!F462+'Cu7'!F462</f>
        <v>0</v>
      </c>
      <c r="G462" s="69">
        <f>+'Cu1'!G462++'Cu2'!G462+'Cu3'!G462+'Cu4'!G462+'Cu5'!G462+'Cu6'!G462+'Cu7'!G462</f>
        <v>0</v>
      </c>
      <c r="H462" s="69">
        <f>+'Cu1'!H462++'Cu2'!H462+'Cu3'!H462+'Cu4'!H462+'Cu5'!H462+'Cu6'!H462+'Cu7'!H462</f>
        <v>0</v>
      </c>
      <c r="I462" s="69">
        <f>+'Cu1'!I462++'Cu2'!I462+'Cu3'!I462+'Cu4'!I462+'Cu5'!I462+'Cu6'!I462+'Cu7'!I462</f>
        <v>0</v>
      </c>
      <c r="J462" s="69">
        <f>+'Cu1'!J462++'Cu2'!J462+'Cu3'!J462+'Cu4'!J462+'Cu5'!J462+'Cu6'!J462+'Cu7'!J462</f>
        <v>0</v>
      </c>
      <c r="K462" s="69">
        <f>+'Cu1'!K462++'Cu2'!K462+'Cu3'!K462+'Cu4'!K462+'Cu5'!K462+'Cu6'!K462+'Cu7'!K462</f>
        <v>0</v>
      </c>
      <c r="L462" s="69">
        <f>+'Cu1'!L462++'Cu2'!L462+'Cu3'!L462+'Cu4'!L462+'Cu5'!L462+'Cu6'!L462+'Cu7'!L462</f>
        <v>0</v>
      </c>
      <c r="M462" s="69">
        <f>+'Cu1'!M462++'Cu2'!M462+'Cu3'!M462+'Cu4'!M462+'Cu5'!M462+'Cu6'!M462+'Cu7'!M462</f>
        <v>0</v>
      </c>
      <c r="N462" s="69">
        <f>+'Cu1'!N462++'Cu2'!N462+'Cu3'!N462+'Cu4'!N462+'Cu5'!N462+'Cu6'!N462+'Cu7'!N462</f>
        <v>0</v>
      </c>
      <c r="O462" s="69">
        <f>+'Cu1'!O462++'Cu2'!O462+'Cu3'!O462+'Cu4'!O462+'Cu5'!O462+'Cu6'!O462+'Cu7'!O462</f>
        <v>0</v>
      </c>
      <c r="P462" s="69">
        <f>+'Cu1'!P462++'Cu2'!P462+'Cu3'!P462+'Cu4'!P462+'Cu5'!P462+'Cu6'!P462+'Cu7'!P462</f>
        <v>0</v>
      </c>
      <c r="Q462" s="5">
        <f t="shared" si="119"/>
        <v>0</v>
      </c>
      <c r="R462" s="5"/>
      <c r="S462" s="5"/>
      <c r="T462" s="5"/>
      <c r="U462" s="5"/>
      <c r="V462" s="5"/>
      <c r="W462" s="5"/>
      <c r="X462" s="5"/>
      <c r="Y462" s="5"/>
      <c r="Z462" s="5"/>
      <c r="AA462" s="5"/>
      <c r="AB462" s="5"/>
      <c r="AC462" s="5"/>
      <c r="AD462" s="5"/>
      <c r="AE462" s="5"/>
      <c r="AF462" s="5"/>
      <c r="AG462" s="5"/>
      <c r="AH462" s="5"/>
      <c r="AI462" s="5"/>
      <c r="AJ462" s="5"/>
      <c r="AK462" s="5"/>
      <c r="AL462" s="5"/>
      <c r="AM462" s="5"/>
      <c r="AN462" s="5"/>
      <c r="AO462" s="5"/>
      <c r="AP462" s="5"/>
      <c r="AQ462" s="5"/>
      <c r="AR462" s="5"/>
      <c r="AS462" s="5"/>
      <c r="AT462" s="5"/>
      <c r="AU462" s="5"/>
      <c r="AV462" s="5"/>
      <c r="AW462" s="5"/>
      <c r="AX462" s="5"/>
      <c r="AY462" s="5"/>
      <c r="AZ462" s="5"/>
      <c r="BA462" s="5"/>
      <c r="BB462" s="5"/>
      <c r="BC462" s="5"/>
      <c r="BD462" s="5"/>
      <c r="BE462" s="5"/>
      <c r="BF462" s="5"/>
      <c r="BG462" s="5"/>
      <c r="BH462" s="5"/>
      <c r="BI462" s="5"/>
      <c r="BJ462" s="5"/>
    </row>
    <row r="463" spans="3:62" hidden="1">
      <c r="C463" s="60">
        <f t="shared" si="120"/>
        <v>0</v>
      </c>
      <c r="D463" s="60"/>
      <c r="E463" s="69">
        <f>+'Cu1'!E463++'Cu2'!E463+'Cu3'!E463+'Cu4'!E463+'Cu5'!E463+'Cu6'!E463+'Cu7'!E463</f>
        <v>0</v>
      </c>
      <c r="F463" s="69">
        <f>+'Cu1'!F463++'Cu2'!F463+'Cu3'!F463+'Cu4'!F463+'Cu5'!F463+'Cu6'!F463+'Cu7'!F463</f>
        <v>0</v>
      </c>
      <c r="G463" s="69">
        <f>+'Cu1'!G463++'Cu2'!G463+'Cu3'!G463+'Cu4'!G463+'Cu5'!G463+'Cu6'!G463+'Cu7'!G463</f>
        <v>0</v>
      </c>
      <c r="H463" s="69">
        <f>+'Cu1'!H463++'Cu2'!H463+'Cu3'!H463+'Cu4'!H463+'Cu5'!H463+'Cu6'!H463+'Cu7'!H463</f>
        <v>0</v>
      </c>
      <c r="I463" s="69">
        <f>+'Cu1'!I463++'Cu2'!I463+'Cu3'!I463+'Cu4'!I463+'Cu5'!I463+'Cu6'!I463+'Cu7'!I463</f>
        <v>0</v>
      </c>
      <c r="J463" s="69">
        <f>+'Cu1'!J463++'Cu2'!J463+'Cu3'!J463+'Cu4'!J463+'Cu5'!J463+'Cu6'!J463+'Cu7'!J463</f>
        <v>0</v>
      </c>
      <c r="K463" s="69">
        <f>+'Cu1'!K463++'Cu2'!K463+'Cu3'!K463+'Cu4'!K463+'Cu5'!K463+'Cu6'!K463+'Cu7'!K463</f>
        <v>0</v>
      </c>
      <c r="L463" s="69">
        <f>+'Cu1'!L463++'Cu2'!L463+'Cu3'!L463+'Cu4'!L463+'Cu5'!L463+'Cu6'!L463+'Cu7'!L463</f>
        <v>0</v>
      </c>
      <c r="M463" s="69">
        <f>+'Cu1'!M463++'Cu2'!M463+'Cu3'!M463+'Cu4'!M463+'Cu5'!M463+'Cu6'!M463+'Cu7'!M463</f>
        <v>0</v>
      </c>
      <c r="N463" s="69">
        <f>+'Cu1'!N463++'Cu2'!N463+'Cu3'!N463+'Cu4'!N463+'Cu5'!N463+'Cu6'!N463+'Cu7'!N463</f>
        <v>0</v>
      </c>
      <c r="O463" s="69">
        <f>+'Cu1'!O463++'Cu2'!O463+'Cu3'!O463+'Cu4'!O463+'Cu5'!O463+'Cu6'!O463+'Cu7'!O463</f>
        <v>0</v>
      </c>
      <c r="P463" s="69">
        <f>+'Cu1'!P463++'Cu2'!P463+'Cu3'!P463+'Cu4'!P463+'Cu5'!P463+'Cu6'!P463+'Cu7'!P463</f>
        <v>0</v>
      </c>
      <c r="Q463" s="5">
        <f t="shared" si="119"/>
        <v>0</v>
      </c>
      <c r="R463" s="5"/>
      <c r="S463" s="5"/>
      <c r="T463" s="5"/>
      <c r="U463" s="5"/>
      <c r="V463" s="5"/>
      <c r="W463" s="5"/>
      <c r="X463" s="5"/>
      <c r="Y463" s="5"/>
      <c r="Z463" s="5"/>
      <c r="AA463" s="5"/>
      <c r="AB463" s="5"/>
      <c r="AC463" s="5"/>
      <c r="AD463" s="5"/>
      <c r="AE463" s="5"/>
      <c r="AF463" s="5"/>
      <c r="AG463" s="5"/>
      <c r="AH463" s="5"/>
      <c r="AI463" s="5"/>
      <c r="AJ463" s="5"/>
      <c r="AK463" s="5"/>
      <c r="AL463" s="5"/>
      <c r="AM463" s="5"/>
      <c r="AN463" s="5"/>
      <c r="AO463" s="5"/>
      <c r="AP463" s="5"/>
      <c r="AQ463" s="5"/>
      <c r="AR463" s="5"/>
      <c r="AS463" s="5"/>
      <c r="AT463" s="5"/>
      <c r="AU463" s="5"/>
      <c r="AV463" s="5"/>
      <c r="AW463" s="5"/>
      <c r="AX463" s="5"/>
      <c r="AY463" s="5"/>
      <c r="AZ463" s="5"/>
      <c r="BA463" s="5"/>
      <c r="BB463" s="5"/>
      <c r="BC463" s="5"/>
      <c r="BD463" s="5"/>
      <c r="BE463" s="5"/>
      <c r="BF463" s="5"/>
      <c r="BG463" s="5"/>
      <c r="BH463" s="5"/>
      <c r="BI463" s="5"/>
      <c r="BJ463" s="5"/>
    </row>
    <row r="464" spans="3:62" hidden="1">
      <c r="C464" s="60">
        <f t="shared" si="120"/>
        <v>0</v>
      </c>
      <c r="D464" s="60"/>
      <c r="E464" s="69">
        <f>+'Cu1'!E464++'Cu2'!E464+'Cu3'!E464+'Cu4'!E464+'Cu5'!E464+'Cu6'!E464+'Cu7'!E464</f>
        <v>0</v>
      </c>
      <c r="F464" s="69">
        <f>+'Cu1'!F464++'Cu2'!F464+'Cu3'!F464+'Cu4'!F464+'Cu5'!F464+'Cu6'!F464+'Cu7'!F464</f>
        <v>0</v>
      </c>
      <c r="G464" s="69">
        <f>+'Cu1'!G464++'Cu2'!G464+'Cu3'!G464+'Cu4'!G464+'Cu5'!G464+'Cu6'!G464+'Cu7'!G464</f>
        <v>0</v>
      </c>
      <c r="H464" s="69">
        <f>+'Cu1'!H464++'Cu2'!H464+'Cu3'!H464+'Cu4'!H464+'Cu5'!H464+'Cu6'!H464+'Cu7'!H464</f>
        <v>0</v>
      </c>
      <c r="I464" s="69">
        <f>+'Cu1'!I464++'Cu2'!I464+'Cu3'!I464+'Cu4'!I464+'Cu5'!I464+'Cu6'!I464+'Cu7'!I464</f>
        <v>0</v>
      </c>
      <c r="J464" s="69">
        <f>+'Cu1'!J464++'Cu2'!J464+'Cu3'!J464+'Cu4'!J464+'Cu5'!J464+'Cu6'!J464+'Cu7'!J464</f>
        <v>0</v>
      </c>
      <c r="K464" s="69">
        <f>+'Cu1'!K464++'Cu2'!K464+'Cu3'!K464+'Cu4'!K464+'Cu5'!K464+'Cu6'!K464+'Cu7'!K464</f>
        <v>0</v>
      </c>
      <c r="L464" s="69">
        <f>+'Cu1'!L464++'Cu2'!L464+'Cu3'!L464+'Cu4'!L464+'Cu5'!L464+'Cu6'!L464+'Cu7'!L464</f>
        <v>0</v>
      </c>
      <c r="M464" s="69">
        <f>+'Cu1'!M464++'Cu2'!M464+'Cu3'!M464+'Cu4'!M464+'Cu5'!M464+'Cu6'!M464+'Cu7'!M464</f>
        <v>0</v>
      </c>
      <c r="N464" s="69">
        <f>+'Cu1'!N464++'Cu2'!N464+'Cu3'!N464+'Cu4'!N464+'Cu5'!N464+'Cu6'!N464+'Cu7'!N464</f>
        <v>0</v>
      </c>
      <c r="O464" s="69">
        <f>+'Cu1'!O464++'Cu2'!O464+'Cu3'!O464+'Cu4'!O464+'Cu5'!O464+'Cu6'!O464+'Cu7'!O464</f>
        <v>0</v>
      </c>
      <c r="P464" s="69">
        <f>+'Cu1'!P464++'Cu2'!P464+'Cu3'!P464+'Cu4'!P464+'Cu5'!P464+'Cu6'!P464+'Cu7'!P464</f>
        <v>0</v>
      </c>
      <c r="Q464" s="5">
        <f t="shared" si="119"/>
        <v>0</v>
      </c>
      <c r="R464" s="5"/>
      <c r="S464" s="5"/>
      <c r="T464" s="5"/>
      <c r="U464" s="5"/>
      <c r="V464" s="5"/>
      <c r="W464" s="5"/>
      <c r="X464" s="5"/>
      <c r="Y464" s="5"/>
      <c r="Z464" s="5"/>
      <c r="AA464" s="5"/>
      <c r="AB464" s="5"/>
      <c r="AC464" s="5"/>
      <c r="AD464" s="5"/>
      <c r="AE464" s="5"/>
      <c r="AF464" s="5"/>
      <c r="AG464" s="5"/>
      <c r="AH464" s="5"/>
      <c r="AI464" s="5"/>
      <c r="AJ464" s="5"/>
      <c r="AK464" s="5"/>
      <c r="AL464" s="5"/>
      <c r="AM464" s="5"/>
      <c r="AN464" s="5"/>
      <c r="AO464" s="5"/>
      <c r="AP464" s="5"/>
      <c r="AQ464" s="5"/>
      <c r="AR464" s="5"/>
      <c r="AS464" s="5"/>
      <c r="AT464" s="5"/>
      <c r="AU464" s="5"/>
      <c r="AV464" s="5"/>
      <c r="AW464" s="5"/>
      <c r="AX464" s="5"/>
      <c r="AY464" s="5"/>
      <c r="AZ464" s="5"/>
      <c r="BA464" s="5"/>
      <c r="BB464" s="5"/>
      <c r="BC464" s="5"/>
      <c r="BD464" s="5"/>
      <c r="BE464" s="5"/>
      <c r="BF464" s="5"/>
      <c r="BG464" s="5"/>
      <c r="BH464" s="5"/>
      <c r="BI464" s="5"/>
      <c r="BJ464" s="5"/>
    </row>
    <row r="465" spans="3:62" hidden="1">
      <c r="C465" s="60">
        <f t="shared" si="120"/>
        <v>0</v>
      </c>
      <c r="D465" s="60"/>
      <c r="E465" s="69">
        <f>+'Cu1'!E465++'Cu2'!E465+'Cu3'!E465+'Cu4'!E465+'Cu5'!E465+'Cu6'!E465+'Cu7'!E465</f>
        <v>0</v>
      </c>
      <c r="F465" s="69">
        <f>+'Cu1'!F465++'Cu2'!F465+'Cu3'!F465+'Cu4'!F465+'Cu5'!F465+'Cu6'!F465+'Cu7'!F465</f>
        <v>0</v>
      </c>
      <c r="G465" s="69">
        <f>+'Cu1'!G465++'Cu2'!G465+'Cu3'!G465+'Cu4'!G465+'Cu5'!G465+'Cu6'!G465+'Cu7'!G465</f>
        <v>0</v>
      </c>
      <c r="H465" s="69">
        <f>+'Cu1'!H465++'Cu2'!H465+'Cu3'!H465+'Cu4'!H465+'Cu5'!H465+'Cu6'!H465+'Cu7'!H465</f>
        <v>0</v>
      </c>
      <c r="I465" s="69">
        <f>+'Cu1'!I465++'Cu2'!I465+'Cu3'!I465+'Cu4'!I465+'Cu5'!I465+'Cu6'!I465+'Cu7'!I465</f>
        <v>0</v>
      </c>
      <c r="J465" s="69">
        <f>+'Cu1'!J465++'Cu2'!J465+'Cu3'!J465+'Cu4'!J465+'Cu5'!J465+'Cu6'!J465+'Cu7'!J465</f>
        <v>0</v>
      </c>
      <c r="K465" s="69">
        <f>+'Cu1'!K465++'Cu2'!K465+'Cu3'!K465+'Cu4'!K465+'Cu5'!K465+'Cu6'!K465+'Cu7'!K465</f>
        <v>0</v>
      </c>
      <c r="L465" s="69">
        <f>+'Cu1'!L465++'Cu2'!L465+'Cu3'!L465+'Cu4'!L465+'Cu5'!L465+'Cu6'!L465+'Cu7'!L465</f>
        <v>0</v>
      </c>
      <c r="M465" s="69">
        <f>+'Cu1'!M465++'Cu2'!M465+'Cu3'!M465+'Cu4'!M465+'Cu5'!M465+'Cu6'!M465+'Cu7'!M465</f>
        <v>0</v>
      </c>
      <c r="N465" s="69">
        <f>+'Cu1'!N465++'Cu2'!N465+'Cu3'!N465+'Cu4'!N465+'Cu5'!N465+'Cu6'!N465+'Cu7'!N465</f>
        <v>0</v>
      </c>
      <c r="O465" s="69">
        <f>+'Cu1'!O465++'Cu2'!O465+'Cu3'!O465+'Cu4'!O465+'Cu5'!O465+'Cu6'!O465+'Cu7'!O465</f>
        <v>0</v>
      </c>
      <c r="P465" s="69">
        <f>+'Cu1'!P465++'Cu2'!P465+'Cu3'!P465+'Cu4'!P465+'Cu5'!P465+'Cu6'!P465+'Cu7'!P465</f>
        <v>0</v>
      </c>
      <c r="Q465" s="5">
        <f t="shared" si="119"/>
        <v>0</v>
      </c>
      <c r="R465" s="5"/>
      <c r="S465" s="5"/>
      <c r="T465" s="5"/>
      <c r="U465" s="5"/>
      <c r="V465" s="5"/>
      <c r="W465" s="5"/>
      <c r="X465" s="5"/>
      <c r="Y465" s="5"/>
      <c r="Z465" s="5"/>
      <c r="AA465" s="5"/>
      <c r="AB465" s="5"/>
      <c r="AC465" s="5"/>
      <c r="AD465" s="5"/>
      <c r="AE465" s="5"/>
      <c r="AF465" s="5"/>
      <c r="AG465" s="5"/>
      <c r="AH465" s="5"/>
      <c r="AI465" s="5"/>
      <c r="AJ465" s="5"/>
      <c r="AK465" s="5"/>
      <c r="AL465" s="5"/>
      <c r="AM465" s="5"/>
      <c r="AN465" s="5"/>
      <c r="AO465" s="5"/>
      <c r="AP465" s="5"/>
      <c r="AQ465" s="5"/>
      <c r="AR465" s="5"/>
      <c r="AS465" s="5"/>
      <c r="AT465" s="5"/>
      <c r="AU465" s="5"/>
      <c r="AV465" s="5"/>
      <c r="AW465" s="5"/>
      <c r="AX465" s="5"/>
      <c r="AY465" s="5"/>
      <c r="AZ465" s="5"/>
      <c r="BA465" s="5"/>
      <c r="BB465" s="5"/>
      <c r="BC465" s="5"/>
      <c r="BD465" s="5"/>
      <c r="BE465" s="5"/>
      <c r="BF465" s="5"/>
      <c r="BG465" s="5"/>
      <c r="BH465" s="5"/>
      <c r="BI465" s="5"/>
      <c r="BJ465" s="5"/>
    </row>
    <row r="466" spans="3:62" hidden="1">
      <c r="C466" s="62" t="str">
        <f t="shared" si="120"/>
        <v>ALTRES OPERACIONS ESPECÍFIQUES</v>
      </c>
      <c r="D466" s="62"/>
      <c r="E466" s="70">
        <f>+'Cu1'!E466++'Cu2'!E466+'Cu3'!E466+'Cu4'!E466+'Cu5'!E466+'Cu6'!E466+'Cu7'!E466</f>
        <v>0</v>
      </c>
      <c r="F466" s="70">
        <f>+'Cu1'!F466++'Cu2'!F466+'Cu3'!F466+'Cu4'!F466+'Cu5'!F466+'Cu6'!F466+'Cu7'!F466</f>
        <v>0</v>
      </c>
      <c r="G466" s="70">
        <f>+'Cu1'!G466++'Cu2'!G466+'Cu3'!G466+'Cu4'!G466+'Cu5'!G466+'Cu6'!G466+'Cu7'!G466</f>
        <v>0</v>
      </c>
      <c r="H466" s="70">
        <f>+'Cu1'!H466++'Cu2'!H466+'Cu3'!H466+'Cu4'!H466+'Cu5'!H466+'Cu6'!H466+'Cu7'!H466</f>
        <v>0</v>
      </c>
      <c r="I466" s="70">
        <f>+'Cu1'!I466++'Cu2'!I466+'Cu3'!I466+'Cu4'!I466+'Cu5'!I466+'Cu6'!I466+'Cu7'!I466</f>
        <v>0</v>
      </c>
      <c r="J466" s="70">
        <f>+'Cu1'!J466++'Cu2'!J466+'Cu3'!J466+'Cu4'!J466+'Cu5'!J466+'Cu6'!J466+'Cu7'!J466</f>
        <v>0</v>
      </c>
      <c r="K466" s="70">
        <f>+'Cu1'!K466++'Cu2'!K466+'Cu3'!K466+'Cu4'!K466+'Cu5'!K466+'Cu6'!K466+'Cu7'!K466</f>
        <v>0</v>
      </c>
      <c r="L466" s="70">
        <f>+'Cu1'!L466++'Cu2'!L466+'Cu3'!L466+'Cu4'!L466+'Cu5'!L466+'Cu6'!L466+'Cu7'!L466</f>
        <v>0</v>
      </c>
      <c r="M466" s="70">
        <f>+'Cu1'!M466++'Cu2'!M466+'Cu3'!M466+'Cu4'!M466+'Cu5'!M466+'Cu6'!M466+'Cu7'!M466</f>
        <v>0</v>
      </c>
      <c r="N466" s="70">
        <f>+'Cu1'!N466++'Cu2'!N466+'Cu3'!N466+'Cu4'!N466+'Cu5'!N466+'Cu6'!N466+'Cu7'!N466</f>
        <v>0</v>
      </c>
      <c r="O466" s="70">
        <f>+'Cu1'!O466++'Cu2'!O466+'Cu3'!O466+'Cu4'!O466+'Cu5'!O466+'Cu6'!O466+'Cu7'!O466</f>
        <v>0</v>
      </c>
      <c r="P466" s="70">
        <f>+'Cu1'!P466++'Cu2'!P466+'Cu3'!P466+'Cu4'!P466+'Cu5'!P466+'Cu6'!P466+'Cu7'!P466</f>
        <v>0</v>
      </c>
      <c r="Q466" s="5">
        <f t="shared" si="119"/>
        <v>0</v>
      </c>
      <c r="R466" s="5"/>
      <c r="S466" s="5"/>
      <c r="T466" s="5"/>
      <c r="U466" s="5"/>
      <c r="V466" s="5"/>
      <c r="W466" s="5"/>
      <c r="X466" s="5"/>
      <c r="Y466" s="5"/>
      <c r="Z466" s="5"/>
      <c r="AA466" s="5"/>
      <c r="AB466" s="5"/>
      <c r="AC466" s="5"/>
      <c r="AD466" s="5"/>
      <c r="AE466" s="5"/>
      <c r="AF466" s="5"/>
      <c r="AG466" s="5"/>
      <c r="AH466" s="5"/>
      <c r="AI466" s="5"/>
      <c r="AJ466" s="5"/>
      <c r="AK466" s="5"/>
      <c r="AL466" s="5"/>
      <c r="AM466" s="5"/>
      <c r="AN466" s="5"/>
      <c r="AO466" s="5"/>
      <c r="AP466" s="5"/>
      <c r="AQ466" s="5"/>
      <c r="AR466" s="5"/>
      <c r="AS466" s="5"/>
      <c r="AT466" s="5"/>
      <c r="AU466" s="5"/>
      <c r="AV466" s="5"/>
      <c r="AW466" s="5"/>
      <c r="AX466" s="5"/>
      <c r="AY466" s="5"/>
      <c r="AZ466" s="5"/>
      <c r="BA466" s="5"/>
      <c r="BB466" s="5"/>
      <c r="BC466" s="5"/>
      <c r="BD466" s="5"/>
      <c r="BE466" s="5"/>
      <c r="BF466" s="5"/>
      <c r="BG466" s="5"/>
      <c r="BH466" s="5"/>
      <c r="BI466" s="5"/>
      <c r="BJ466" s="5"/>
    </row>
    <row r="467" spans="3:62" hidden="1">
      <c r="C467" s="62">
        <f t="shared" si="120"/>
        <v>0</v>
      </c>
      <c r="D467" s="62"/>
      <c r="E467" s="70">
        <f>+'Cu1'!E467++'Cu2'!E467+'Cu3'!E467+'Cu4'!E467+'Cu5'!E467+'Cu6'!E467+'Cu7'!E467</f>
        <v>0</v>
      </c>
      <c r="F467" s="70">
        <f>+'Cu1'!F467++'Cu2'!F467+'Cu3'!F467+'Cu4'!F467+'Cu5'!F467+'Cu6'!F467+'Cu7'!F467</f>
        <v>0</v>
      </c>
      <c r="G467" s="70">
        <f>+'Cu1'!G467++'Cu2'!G467+'Cu3'!G467+'Cu4'!G467+'Cu5'!G467+'Cu6'!G467+'Cu7'!G467</f>
        <v>0</v>
      </c>
      <c r="H467" s="70">
        <f>+'Cu1'!H467++'Cu2'!H467+'Cu3'!H467+'Cu4'!H467+'Cu5'!H467+'Cu6'!H467+'Cu7'!H467</f>
        <v>0</v>
      </c>
      <c r="I467" s="70">
        <f>+'Cu1'!I467++'Cu2'!I467+'Cu3'!I467+'Cu4'!I467+'Cu5'!I467+'Cu6'!I467+'Cu7'!I467</f>
        <v>0</v>
      </c>
      <c r="J467" s="70">
        <f>+'Cu1'!J467++'Cu2'!J467+'Cu3'!J467+'Cu4'!J467+'Cu5'!J467+'Cu6'!J467+'Cu7'!J467</f>
        <v>0</v>
      </c>
      <c r="K467" s="70">
        <f>+'Cu1'!K467++'Cu2'!K467+'Cu3'!K467+'Cu4'!K467+'Cu5'!K467+'Cu6'!K467+'Cu7'!K467</f>
        <v>0</v>
      </c>
      <c r="L467" s="70">
        <f>+'Cu1'!L467++'Cu2'!L467+'Cu3'!L467+'Cu4'!L467+'Cu5'!L467+'Cu6'!L467+'Cu7'!L467</f>
        <v>0</v>
      </c>
      <c r="M467" s="70">
        <f>+'Cu1'!M467++'Cu2'!M467+'Cu3'!M467+'Cu4'!M467+'Cu5'!M467+'Cu6'!M467+'Cu7'!M467</f>
        <v>0</v>
      </c>
      <c r="N467" s="70">
        <f>+'Cu1'!N467++'Cu2'!N467+'Cu3'!N467+'Cu4'!N467+'Cu5'!N467+'Cu6'!N467+'Cu7'!N467</f>
        <v>0</v>
      </c>
      <c r="O467" s="70">
        <f>+'Cu1'!O467++'Cu2'!O467+'Cu3'!O467+'Cu4'!O467+'Cu5'!O467+'Cu6'!O467+'Cu7'!O467</f>
        <v>0</v>
      </c>
      <c r="P467" s="70">
        <f>+'Cu1'!P467++'Cu2'!P467+'Cu3'!P467+'Cu4'!P467+'Cu5'!P467+'Cu6'!P467+'Cu7'!P467</f>
        <v>0</v>
      </c>
      <c r="Q467" s="5">
        <f t="shared" si="119"/>
        <v>0</v>
      </c>
      <c r="R467" s="5"/>
      <c r="S467" s="5"/>
      <c r="T467" s="5"/>
      <c r="U467" s="5"/>
      <c r="V467" s="5"/>
      <c r="W467" s="5"/>
      <c r="X467" s="5"/>
      <c r="Y467" s="5"/>
      <c r="Z467" s="5"/>
      <c r="AA467" s="5"/>
      <c r="AB467" s="5"/>
      <c r="AC467" s="5"/>
      <c r="AD467" s="5"/>
      <c r="AE467" s="5"/>
      <c r="AF467" s="5"/>
      <c r="AG467" s="5"/>
      <c r="AH467" s="5"/>
      <c r="AI467" s="5"/>
      <c r="AJ467" s="5"/>
      <c r="AK467" s="5"/>
      <c r="AL467" s="5"/>
      <c r="AM467" s="5"/>
      <c r="AN467" s="5"/>
      <c r="AO467" s="5"/>
      <c r="AP467" s="5"/>
      <c r="AQ467" s="5"/>
      <c r="AR467" s="5"/>
      <c r="AS467" s="5"/>
      <c r="AT467" s="5"/>
      <c r="AU467" s="5"/>
      <c r="AV467" s="5"/>
      <c r="AW467" s="5"/>
      <c r="AX467" s="5"/>
      <c r="AY467" s="5"/>
      <c r="AZ467" s="5"/>
      <c r="BA467" s="5"/>
      <c r="BB467" s="5"/>
      <c r="BC467" s="5"/>
      <c r="BD467" s="5"/>
      <c r="BE467" s="5"/>
      <c r="BF467" s="5"/>
      <c r="BG467" s="5"/>
      <c r="BH467" s="5"/>
      <c r="BI467" s="5"/>
      <c r="BJ467" s="5"/>
    </row>
    <row r="468" spans="3:62" hidden="1">
      <c r="C468" s="62">
        <f t="shared" si="120"/>
        <v>0</v>
      </c>
      <c r="D468" s="62"/>
      <c r="E468" s="70">
        <f>+'Cu1'!E468++'Cu2'!E468+'Cu3'!E468+'Cu4'!E468+'Cu5'!E468+'Cu6'!E468+'Cu7'!E468</f>
        <v>0</v>
      </c>
      <c r="F468" s="70">
        <f>+'Cu1'!F468++'Cu2'!F468+'Cu3'!F468+'Cu4'!F468+'Cu5'!F468+'Cu6'!F468+'Cu7'!F468</f>
        <v>0</v>
      </c>
      <c r="G468" s="70">
        <f>+'Cu1'!G468++'Cu2'!G468+'Cu3'!G468+'Cu4'!G468+'Cu5'!G468+'Cu6'!G468+'Cu7'!G468</f>
        <v>0</v>
      </c>
      <c r="H468" s="70">
        <f>+'Cu1'!H468++'Cu2'!H468+'Cu3'!H468+'Cu4'!H468+'Cu5'!H468+'Cu6'!H468+'Cu7'!H468</f>
        <v>0</v>
      </c>
      <c r="I468" s="70">
        <f>+'Cu1'!I468++'Cu2'!I468+'Cu3'!I468+'Cu4'!I468+'Cu5'!I468+'Cu6'!I468+'Cu7'!I468</f>
        <v>0</v>
      </c>
      <c r="J468" s="70">
        <f>+'Cu1'!J468++'Cu2'!J468+'Cu3'!J468+'Cu4'!J468+'Cu5'!J468+'Cu6'!J468+'Cu7'!J468</f>
        <v>0</v>
      </c>
      <c r="K468" s="70">
        <f>+'Cu1'!K468++'Cu2'!K468+'Cu3'!K468+'Cu4'!K468+'Cu5'!K468+'Cu6'!K468+'Cu7'!K468</f>
        <v>0</v>
      </c>
      <c r="L468" s="70">
        <f>+'Cu1'!L468++'Cu2'!L468+'Cu3'!L468+'Cu4'!L468+'Cu5'!L468+'Cu6'!L468+'Cu7'!L468</f>
        <v>0</v>
      </c>
      <c r="M468" s="70">
        <f>+'Cu1'!M468++'Cu2'!M468+'Cu3'!M468+'Cu4'!M468+'Cu5'!M468+'Cu6'!M468+'Cu7'!M468</f>
        <v>0</v>
      </c>
      <c r="N468" s="70">
        <f>+'Cu1'!N468++'Cu2'!N468+'Cu3'!N468+'Cu4'!N468+'Cu5'!N468+'Cu6'!N468+'Cu7'!N468</f>
        <v>0</v>
      </c>
      <c r="O468" s="70">
        <f>+'Cu1'!O468++'Cu2'!O468+'Cu3'!O468+'Cu4'!O468+'Cu5'!O468+'Cu6'!O468+'Cu7'!O468</f>
        <v>0</v>
      </c>
      <c r="P468" s="70">
        <f>+'Cu1'!P468++'Cu2'!P468+'Cu3'!P468+'Cu4'!P468+'Cu5'!P468+'Cu6'!P468+'Cu7'!P468</f>
        <v>0</v>
      </c>
      <c r="Q468" s="5">
        <f t="shared" si="119"/>
        <v>0</v>
      </c>
      <c r="R468" s="5"/>
      <c r="S468" s="5"/>
      <c r="T468" s="5"/>
      <c r="U468" s="5"/>
      <c r="V468" s="5"/>
      <c r="W468" s="5"/>
      <c r="X468" s="5"/>
      <c r="Y468" s="5"/>
      <c r="Z468" s="5"/>
      <c r="AA468" s="5"/>
      <c r="AB468" s="5"/>
      <c r="AC468" s="5"/>
      <c r="AD468" s="5"/>
      <c r="AE468" s="5"/>
      <c r="AF468" s="5"/>
      <c r="AG468" s="5"/>
      <c r="AH468" s="5"/>
      <c r="AI468" s="5"/>
      <c r="AJ468" s="5"/>
      <c r="AK468" s="5"/>
      <c r="AL468" s="5"/>
      <c r="AM468" s="5"/>
      <c r="AN468" s="5"/>
      <c r="AO468" s="5"/>
      <c r="AP468" s="5"/>
      <c r="AQ468" s="5"/>
      <c r="AR468" s="5"/>
      <c r="AS468" s="5"/>
      <c r="AT468" s="5"/>
      <c r="AU468" s="5"/>
      <c r="AV468" s="5"/>
      <c r="AW468" s="5"/>
      <c r="AX468" s="5"/>
      <c r="AY468" s="5"/>
      <c r="AZ468" s="5"/>
      <c r="BA468" s="5"/>
      <c r="BB468" s="5"/>
      <c r="BC468" s="5"/>
      <c r="BD468" s="5"/>
      <c r="BE468" s="5"/>
      <c r="BF468" s="5"/>
      <c r="BG468" s="5"/>
      <c r="BH468" s="5"/>
      <c r="BI468" s="5"/>
      <c r="BJ468" s="5"/>
    </row>
    <row r="469" spans="3:62" hidden="1">
      <c r="C469" s="62">
        <f t="shared" si="120"/>
        <v>0</v>
      </c>
      <c r="D469" s="62"/>
      <c r="E469" s="70">
        <f>+'Cu1'!E469++'Cu2'!E469+'Cu3'!E469+'Cu4'!E469+'Cu5'!E469+'Cu6'!E469+'Cu7'!E469</f>
        <v>0</v>
      </c>
      <c r="F469" s="70">
        <f>+'Cu1'!F469++'Cu2'!F469+'Cu3'!F469+'Cu4'!F469+'Cu5'!F469+'Cu6'!F469+'Cu7'!F469</f>
        <v>0</v>
      </c>
      <c r="G469" s="70">
        <f>+'Cu1'!G469++'Cu2'!G469+'Cu3'!G469+'Cu4'!G469+'Cu5'!G469+'Cu6'!G469+'Cu7'!G469</f>
        <v>0</v>
      </c>
      <c r="H469" s="70">
        <f>+'Cu1'!H469++'Cu2'!H469+'Cu3'!H469+'Cu4'!H469+'Cu5'!H469+'Cu6'!H469+'Cu7'!H469</f>
        <v>0</v>
      </c>
      <c r="I469" s="70">
        <f>+'Cu1'!I469++'Cu2'!I469+'Cu3'!I469+'Cu4'!I469+'Cu5'!I469+'Cu6'!I469+'Cu7'!I469</f>
        <v>0</v>
      </c>
      <c r="J469" s="70">
        <f>+'Cu1'!J469++'Cu2'!J469+'Cu3'!J469+'Cu4'!J469+'Cu5'!J469+'Cu6'!J469+'Cu7'!J469</f>
        <v>0</v>
      </c>
      <c r="K469" s="70">
        <f>+'Cu1'!K469++'Cu2'!K469+'Cu3'!K469+'Cu4'!K469+'Cu5'!K469+'Cu6'!K469+'Cu7'!K469</f>
        <v>0</v>
      </c>
      <c r="L469" s="70">
        <f>+'Cu1'!L469++'Cu2'!L469+'Cu3'!L469+'Cu4'!L469+'Cu5'!L469+'Cu6'!L469+'Cu7'!L469</f>
        <v>0</v>
      </c>
      <c r="M469" s="70">
        <f>+'Cu1'!M469++'Cu2'!M469+'Cu3'!M469+'Cu4'!M469+'Cu5'!M469+'Cu6'!M469+'Cu7'!M469</f>
        <v>0</v>
      </c>
      <c r="N469" s="70">
        <f>+'Cu1'!N469++'Cu2'!N469+'Cu3'!N469+'Cu4'!N469+'Cu5'!N469+'Cu6'!N469+'Cu7'!N469</f>
        <v>0</v>
      </c>
      <c r="O469" s="70">
        <f>+'Cu1'!O469++'Cu2'!O469+'Cu3'!O469+'Cu4'!O469+'Cu5'!O469+'Cu6'!O469+'Cu7'!O469</f>
        <v>0</v>
      </c>
      <c r="P469" s="70">
        <f>+'Cu1'!P469++'Cu2'!P469+'Cu3'!P469+'Cu4'!P469+'Cu5'!P469+'Cu6'!P469+'Cu7'!P469</f>
        <v>0</v>
      </c>
      <c r="Q469" s="5">
        <f t="shared" si="119"/>
        <v>0</v>
      </c>
      <c r="R469" s="5"/>
      <c r="S469" s="5"/>
      <c r="T469" s="5"/>
      <c r="U469" s="5"/>
      <c r="V469" s="5"/>
      <c r="W469" s="5"/>
      <c r="X469" s="5"/>
      <c r="Y469" s="5"/>
      <c r="Z469" s="5"/>
      <c r="AA469" s="5"/>
      <c r="AB469" s="5"/>
      <c r="AC469" s="5"/>
      <c r="AD469" s="5"/>
      <c r="AE469" s="5"/>
      <c r="AF469" s="5"/>
      <c r="AG469" s="5"/>
      <c r="AH469" s="5"/>
      <c r="AI469" s="5"/>
      <c r="AJ469" s="5"/>
      <c r="AK469" s="5"/>
      <c r="AL469" s="5"/>
      <c r="AM469" s="5"/>
      <c r="AN469" s="5"/>
      <c r="AO469" s="5"/>
      <c r="AP469" s="5"/>
      <c r="AQ469" s="5"/>
      <c r="AR469" s="5"/>
      <c r="AS469" s="5"/>
      <c r="AT469" s="5"/>
      <c r="AU469" s="5"/>
      <c r="AV469" s="5"/>
      <c r="AW469" s="5"/>
      <c r="AX469" s="5"/>
      <c r="AY469" s="5"/>
      <c r="AZ469" s="5"/>
      <c r="BA469" s="5"/>
      <c r="BB469" s="5"/>
      <c r="BC469" s="5"/>
      <c r="BD469" s="5"/>
      <c r="BE469" s="5"/>
      <c r="BF469" s="5"/>
      <c r="BG469" s="5"/>
      <c r="BH469" s="5"/>
      <c r="BI469" s="5"/>
      <c r="BJ469" s="5"/>
    </row>
    <row r="470" spans="3:62" hidden="1">
      <c r="C470" s="62">
        <f t="shared" ref="C470:C472" si="121">+C40</f>
        <v>0</v>
      </c>
      <c r="D470" s="62"/>
      <c r="E470" s="70">
        <f>+'Cu1'!E470++'Cu2'!E470+'Cu3'!E470+'Cu4'!E470+'Cu5'!E470+'Cu6'!E470+'Cu7'!E470</f>
        <v>0</v>
      </c>
      <c r="F470" s="70">
        <f>+'Cu1'!F470++'Cu2'!F470+'Cu3'!F470+'Cu4'!F470+'Cu5'!F470+'Cu6'!F470+'Cu7'!F470</f>
        <v>0</v>
      </c>
      <c r="G470" s="70">
        <f>+'Cu1'!G470++'Cu2'!G470+'Cu3'!G470+'Cu4'!G470+'Cu5'!G470+'Cu6'!G470+'Cu7'!G470</f>
        <v>0</v>
      </c>
      <c r="H470" s="70">
        <f>+'Cu1'!H470++'Cu2'!H470+'Cu3'!H470+'Cu4'!H470+'Cu5'!H470+'Cu6'!H470+'Cu7'!H470</f>
        <v>0</v>
      </c>
      <c r="I470" s="70">
        <f>+'Cu1'!I470++'Cu2'!I470+'Cu3'!I470+'Cu4'!I470+'Cu5'!I470+'Cu6'!I470+'Cu7'!I470</f>
        <v>0</v>
      </c>
      <c r="J470" s="70">
        <f>+'Cu1'!J470++'Cu2'!J470+'Cu3'!J470+'Cu4'!J470+'Cu5'!J470+'Cu6'!J470+'Cu7'!J470</f>
        <v>0</v>
      </c>
      <c r="K470" s="70">
        <f>+'Cu1'!K470++'Cu2'!K470+'Cu3'!K470+'Cu4'!K470+'Cu5'!K470+'Cu6'!K470+'Cu7'!K470</f>
        <v>0</v>
      </c>
      <c r="L470" s="70">
        <f>+'Cu1'!L470++'Cu2'!L470+'Cu3'!L470+'Cu4'!L470+'Cu5'!L470+'Cu6'!L470+'Cu7'!L470</f>
        <v>0</v>
      </c>
      <c r="M470" s="70">
        <f>+'Cu1'!M470++'Cu2'!M470+'Cu3'!M470+'Cu4'!M470+'Cu5'!M470+'Cu6'!M470+'Cu7'!M470</f>
        <v>0</v>
      </c>
      <c r="N470" s="70">
        <f>+'Cu1'!N470++'Cu2'!N470+'Cu3'!N470+'Cu4'!N470+'Cu5'!N470+'Cu6'!N470+'Cu7'!N470</f>
        <v>0</v>
      </c>
      <c r="O470" s="70">
        <f>+'Cu1'!O470++'Cu2'!O470+'Cu3'!O470+'Cu4'!O470+'Cu5'!O470+'Cu6'!O470+'Cu7'!O470</f>
        <v>0</v>
      </c>
      <c r="P470" s="70">
        <f>+'Cu1'!P470++'Cu2'!P470+'Cu3'!P470+'Cu4'!P470+'Cu5'!P470+'Cu6'!P470+'Cu7'!P470</f>
        <v>0</v>
      </c>
      <c r="Q470" s="5">
        <f t="shared" si="119"/>
        <v>0</v>
      </c>
      <c r="R470" s="5"/>
      <c r="S470" s="5"/>
      <c r="T470" s="5"/>
      <c r="U470" s="5"/>
      <c r="V470" s="5"/>
      <c r="W470" s="5"/>
      <c r="X470" s="5"/>
      <c r="Y470" s="5"/>
      <c r="Z470" s="5"/>
      <c r="AA470" s="5"/>
      <c r="AB470" s="5"/>
      <c r="AC470" s="5"/>
      <c r="AD470" s="5"/>
      <c r="AE470" s="5"/>
      <c r="AF470" s="5"/>
      <c r="AG470" s="5"/>
      <c r="AH470" s="5"/>
      <c r="AI470" s="5"/>
      <c r="AJ470" s="5"/>
      <c r="AK470" s="5"/>
      <c r="AL470" s="5"/>
      <c r="AM470" s="5"/>
      <c r="AN470" s="5"/>
      <c r="AO470" s="5"/>
      <c r="AP470" s="5"/>
      <c r="AQ470" s="5"/>
      <c r="AR470" s="5"/>
      <c r="AS470" s="5"/>
      <c r="AT470" s="5"/>
      <c r="AU470" s="5"/>
      <c r="AV470" s="5"/>
      <c r="AW470" s="5"/>
      <c r="AX470" s="5"/>
      <c r="AY470" s="5"/>
      <c r="AZ470" s="5"/>
      <c r="BA470" s="5"/>
      <c r="BB470" s="5"/>
      <c r="BC470" s="5"/>
      <c r="BD470" s="5"/>
      <c r="BE470" s="5"/>
      <c r="BF470" s="5"/>
      <c r="BG470" s="5"/>
      <c r="BH470" s="5"/>
      <c r="BI470" s="5"/>
      <c r="BJ470" s="5"/>
    </row>
    <row r="471" spans="3:62" hidden="1">
      <c r="C471" s="55" t="str">
        <f t="shared" si="121"/>
        <v>RECOL.LECCIÓ</v>
      </c>
      <c r="D471" s="55"/>
      <c r="E471" s="71">
        <f>+'Cu1'!E471++'Cu2'!E471+'Cu3'!E471+'Cu4'!E471+'Cu5'!E471+'Cu6'!E471+'Cu7'!E471</f>
        <v>0</v>
      </c>
      <c r="F471" s="71">
        <f>+'Cu1'!F471++'Cu2'!F471+'Cu3'!F471+'Cu4'!F471+'Cu5'!F471+'Cu6'!F471+'Cu7'!F471</f>
        <v>0</v>
      </c>
      <c r="G471" s="71">
        <f>+'Cu1'!G471++'Cu2'!G471+'Cu3'!G471+'Cu4'!G471+'Cu5'!G471+'Cu6'!G471+'Cu7'!G471</f>
        <v>0</v>
      </c>
      <c r="H471" s="71">
        <f>+'Cu1'!H471++'Cu2'!H471+'Cu3'!H471+'Cu4'!H471+'Cu5'!H471+'Cu6'!H471+'Cu7'!H471</f>
        <v>0</v>
      </c>
      <c r="I471" s="71">
        <f>+'Cu1'!I471++'Cu2'!I471+'Cu3'!I471+'Cu4'!I471+'Cu5'!I471+'Cu6'!I471+'Cu7'!I471</f>
        <v>0</v>
      </c>
      <c r="J471" s="71">
        <f>+'Cu1'!J471++'Cu2'!J471+'Cu3'!J471+'Cu4'!J471+'Cu5'!J471+'Cu6'!J471+'Cu7'!J471</f>
        <v>0</v>
      </c>
      <c r="K471" s="71">
        <f>+'Cu1'!K471++'Cu2'!K471+'Cu3'!K471+'Cu4'!K471+'Cu5'!K471+'Cu6'!K471+'Cu7'!K471</f>
        <v>0</v>
      </c>
      <c r="L471" s="71">
        <f>+'Cu1'!L471++'Cu2'!L471+'Cu3'!L471+'Cu4'!L471+'Cu5'!L471+'Cu6'!L471+'Cu7'!L471</f>
        <v>0</v>
      </c>
      <c r="M471" s="71">
        <f>+'Cu1'!M471++'Cu2'!M471+'Cu3'!M471+'Cu4'!M471+'Cu5'!M471+'Cu6'!M471+'Cu7'!M471</f>
        <v>0</v>
      </c>
      <c r="N471" s="71">
        <f>+'Cu1'!N471++'Cu2'!N471+'Cu3'!N471+'Cu4'!N471+'Cu5'!N471+'Cu6'!N471+'Cu7'!N471</f>
        <v>0</v>
      </c>
      <c r="O471" s="71">
        <f>+'Cu1'!O471++'Cu2'!O471+'Cu3'!O471+'Cu4'!O471+'Cu5'!O471+'Cu6'!O471+'Cu7'!O471</f>
        <v>0</v>
      </c>
      <c r="P471" s="71">
        <f>+'Cu1'!P471++'Cu2'!P471+'Cu3'!P471+'Cu4'!P471+'Cu5'!P471+'Cu6'!P471+'Cu7'!P471</f>
        <v>0</v>
      </c>
      <c r="Q471" s="5">
        <f t="shared" si="119"/>
        <v>0</v>
      </c>
      <c r="R471" s="5"/>
      <c r="S471" s="5"/>
      <c r="T471" s="5"/>
      <c r="U471" s="5"/>
      <c r="V471" s="5"/>
      <c r="W471" s="5"/>
      <c r="X471" s="5"/>
      <c r="Y471" s="5"/>
      <c r="Z471" s="5"/>
      <c r="AA471" s="5"/>
      <c r="AB471" s="5"/>
      <c r="AC471" s="5"/>
      <c r="AD471" s="5"/>
      <c r="AE471" s="5"/>
      <c r="AF471" s="5"/>
      <c r="AG471" s="5"/>
      <c r="AH471" s="5"/>
      <c r="AI471" s="5"/>
      <c r="AJ471" s="5"/>
      <c r="AK471" s="5"/>
      <c r="AL471" s="5"/>
      <c r="AM471" s="5"/>
      <c r="AN471" s="5"/>
      <c r="AO471" s="5"/>
      <c r="AP471" s="5"/>
      <c r="AQ471" s="5"/>
      <c r="AR471" s="5"/>
      <c r="AS471" s="5"/>
      <c r="AT471" s="5"/>
      <c r="AU471" s="5"/>
      <c r="AV471" s="5"/>
      <c r="AW471" s="5"/>
      <c r="AX471" s="5"/>
      <c r="AY471" s="5"/>
      <c r="AZ471" s="5"/>
      <c r="BA471" s="5"/>
      <c r="BB471" s="5"/>
      <c r="BC471" s="5"/>
      <c r="BD471" s="5"/>
      <c r="BE471" s="5"/>
      <c r="BF471" s="5"/>
      <c r="BG471" s="5"/>
      <c r="BH471" s="5"/>
      <c r="BI471" s="5"/>
      <c r="BJ471" s="5"/>
    </row>
    <row r="472" spans="3:62" hidden="1">
      <c r="C472" s="55">
        <f t="shared" si="121"/>
        <v>0</v>
      </c>
      <c r="D472" s="55"/>
      <c r="E472" s="71">
        <f>+'Cu1'!E472++'Cu2'!E472+'Cu3'!E472+'Cu4'!E472+'Cu5'!E472+'Cu6'!E472+'Cu7'!E472</f>
        <v>0</v>
      </c>
      <c r="F472" s="71">
        <f>+'Cu1'!F472++'Cu2'!F472+'Cu3'!F472+'Cu4'!F472+'Cu5'!F472+'Cu6'!F472+'Cu7'!F472</f>
        <v>0</v>
      </c>
      <c r="G472" s="71">
        <f>+'Cu1'!G472++'Cu2'!G472+'Cu3'!G472+'Cu4'!G472+'Cu5'!G472+'Cu6'!G472+'Cu7'!G472</f>
        <v>0</v>
      </c>
      <c r="H472" s="71">
        <f>+'Cu1'!H472++'Cu2'!H472+'Cu3'!H472+'Cu4'!H472+'Cu5'!H472+'Cu6'!H472+'Cu7'!H472</f>
        <v>0</v>
      </c>
      <c r="I472" s="71">
        <f>+'Cu1'!I472++'Cu2'!I472+'Cu3'!I472+'Cu4'!I472+'Cu5'!I472+'Cu6'!I472+'Cu7'!I472</f>
        <v>0</v>
      </c>
      <c r="J472" s="71">
        <f>+'Cu1'!J472++'Cu2'!J472+'Cu3'!J472+'Cu4'!J472+'Cu5'!J472+'Cu6'!J472+'Cu7'!J472</f>
        <v>0</v>
      </c>
      <c r="K472" s="71">
        <f>+'Cu1'!K472++'Cu2'!K472+'Cu3'!K472+'Cu4'!K472+'Cu5'!K472+'Cu6'!K472+'Cu7'!K472</f>
        <v>0</v>
      </c>
      <c r="L472" s="71">
        <f>+'Cu1'!L472++'Cu2'!L472+'Cu3'!L472+'Cu4'!L472+'Cu5'!L472+'Cu6'!L472+'Cu7'!L472</f>
        <v>0</v>
      </c>
      <c r="M472" s="71">
        <f>+'Cu1'!M472++'Cu2'!M472+'Cu3'!M472+'Cu4'!M472+'Cu5'!M472+'Cu6'!M472+'Cu7'!M472</f>
        <v>0</v>
      </c>
      <c r="N472" s="71">
        <f>+'Cu1'!N472++'Cu2'!N472+'Cu3'!N472+'Cu4'!N472+'Cu5'!N472+'Cu6'!N472+'Cu7'!N472</f>
        <v>0</v>
      </c>
      <c r="O472" s="71">
        <f>+'Cu1'!O472++'Cu2'!O472+'Cu3'!O472+'Cu4'!O472+'Cu5'!O472+'Cu6'!O472+'Cu7'!O472</f>
        <v>0</v>
      </c>
      <c r="P472" s="71">
        <f>+'Cu1'!P472++'Cu2'!P472+'Cu3'!P472+'Cu4'!P472+'Cu5'!P472+'Cu6'!P472+'Cu7'!P472</f>
        <v>0</v>
      </c>
      <c r="Q472" s="5">
        <f t="shared" si="119"/>
        <v>0</v>
      </c>
      <c r="R472" s="5"/>
      <c r="S472" s="5"/>
      <c r="T472" s="5"/>
      <c r="U472" s="5"/>
      <c r="V472" s="5"/>
      <c r="W472" s="5"/>
      <c r="X472" s="5"/>
      <c r="Y472" s="5"/>
      <c r="Z472" s="5"/>
      <c r="AA472" s="5"/>
      <c r="AB472" s="5"/>
      <c r="AC472" s="5"/>
      <c r="AD472" s="5"/>
      <c r="AE472" s="5"/>
      <c r="AF472" s="5"/>
      <c r="AG472" s="5"/>
      <c r="AH472" s="5"/>
      <c r="AI472" s="5"/>
      <c r="AJ472" s="5"/>
      <c r="AK472" s="5"/>
      <c r="AL472" s="5"/>
      <c r="AM472" s="5"/>
      <c r="AN472" s="5"/>
      <c r="AO472" s="5"/>
      <c r="AP472" s="5"/>
      <c r="AQ472" s="5"/>
      <c r="AR472" s="5"/>
      <c r="AS472" s="5"/>
      <c r="AT472" s="5"/>
      <c r="AU472" s="5"/>
      <c r="AV472" s="5"/>
      <c r="AW472" s="5"/>
      <c r="AX472" s="5"/>
      <c r="AY472" s="5"/>
      <c r="AZ472" s="5"/>
      <c r="BA472" s="5"/>
      <c r="BB472" s="5"/>
      <c r="BC472" s="5"/>
      <c r="BD472" s="5"/>
      <c r="BE472" s="5"/>
      <c r="BF472" s="5"/>
      <c r="BG472" s="5"/>
      <c r="BH472" s="5"/>
      <c r="BI472" s="5"/>
      <c r="BJ472" s="5"/>
    </row>
    <row r="473" spans="3:62" hidden="1">
      <c r="E473" s="5">
        <f>SUM(E438:E472)</f>
        <v>0</v>
      </c>
      <c r="F473" s="5">
        <f t="shared" ref="F473:P473" si="122">SUM(F438:F472)</f>
        <v>0</v>
      </c>
      <c r="G473" s="5">
        <f t="shared" si="122"/>
        <v>0</v>
      </c>
      <c r="H473" s="5">
        <f t="shared" si="122"/>
        <v>0</v>
      </c>
      <c r="I473" s="5">
        <f t="shared" si="122"/>
        <v>0</v>
      </c>
      <c r="J473" s="5">
        <f t="shared" si="122"/>
        <v>0</v>
      </c>
      <c r="K473" s="5">
        <f t="shared" si="122"/>
        <v>0</v>
      </c>
      <c r="L473" s="5">
        <f t="shared" si="122"/>
        <v>0</v>
      </c>
      <c r="M473" s="5">
        <f t="shared" si="122"/>
        <v>0</v>
      </c>
      <c r="N473" s="5">
        <f t="shared" si="122"/>
        <v>0</v>
      </c>
      <c r="O473" s="5">
        <f t="shared" si="122"/>
        <v>0</v>
      </c>
      <c r="P473" s="5">
        <f t="shared" si="122"/>
        <v>0</v>
      </c>
      <c r="Q473" s="5"/>
      <c r="R473" s="5"/>
      <c r="S473" s="5"/>
      <c r="T473" s="5"/>
      <c r="U473" s="5"/>
      <c r="V473" s="5"/>
      <c r="W473" s="5"/>
      <c r="X473" s="5"/>
      <c r="Y473" s="5"/>
      <c r="Z473" s="5"/>
      <c r="AA473" s="5"/>
      <c r="AB473" s="5"/>
      <c r="AC473" s="5"/>
      <c r="AD473" s="5"/>
      <c r="AE473" s="5"/>
      <c r="AF473" s="5"/>
      <c r="AG473" s="5"/>
      <c r="AH473" s="5"/>
      <c r="AI473" s="5"/>
      <c r="AJ473" s="5"/>
      <c r="AK473" s="5"/>
      <c r="AL473" s="5"/>
      <c r="AM473" s="5"/>
      <c r="AN473" s="5"/>
      <c r="AO473" s="5"/>
      <c r="AP473" s="5"/>
      <c r="AQ473" s="5"/>
      <c r="AR473" s="5"/>
      <c r="AS473" s="5"/>
      <c r="AT473" s="5"/>
      <c r="AU473" s="5"/>
      <c r="AV473" s="5"/>
      <c r="AW473" s="5"/>
      <c r="AX473" s="5"/>
      <c r="AY473" s="5"/>
      <c r="AZ473" s="5"/>
      <c r="BA473" s="5"/>
      <c r="BB473" s="5"/>
      <c r="BC473" s="5"/>
      <c r="BD473" s="5"/>
      <c r="BE473" s="5"/>
      <c r="BF473" s="5"/>
      <c r="BG473" s="5"/>
      <c r="BH473" s="5"/>
      <c r="BI473" s="5"/>
      <c r="BJ473" s="5"/>
    </row>
    <row r="474" spans="3:62" hidden="1"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  <c r="AA474" s="5"/>
      <c r="AB474" s="5"/>
      <c r="AC474" s="5"/>
      <c r="AD474" s="5"/>
      <c r="AE474" s="5"/>
      <c r="AF474" s="5"/>
      <c r="AG474" s="5"/>
      <c r="AH474" s="5"/>
      <c r="AI474" s="5"/>
      <c r="AJ474" s="5"/>
      <c r="AK474" s="5"/>
      <c r="AL474" s="5"/>
      <c r="AM474" s="5"/>
      <c r="AN474" s="5"/>
      <c r="AO474" s="5"/>
      <c r="AP474" s="5"/>
      <c r="AQ474" s="5"/>
      <c r="AR474" s="5"/>
      <c r="AS474" s="5"/>
      <c r="AT474" s="5"/>
      <c r="AU474" s="5"/>
      <c r="AV474" s="5"/>
      <c r="AW474" s="5"/>
      <c r="AX474" s="5"/>
      <c r="AY474" s="5"/>
      <c r="AZ474" s="5"/>
      <c r="BA474" s="5"/>
      <c r="BB474" s="5"/>
      <c r="BC474" s="5"/>
      <c r="BD474" s="5"/>
      <c r="BE474" s="5"/>
      <c r="BF474" s="5"/>
      <c r="BG474" s="5"/>
      <c r="BH474" s="5"/>
      <c r="BI474" s="5"/>
      <c r="BJ474" s="5"/>
    </row>
    <row r="475" spans="3:62" hidden="1"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  <c r="AA475" s="5"/>
      <c r="AB475" s="5"/>
      <c r="AC475" s="5"/>
      <c r="AD475" s="5"/>
      <c r="AE475" s="5"/>
      <c r="AF475" s="5"/>
      <c r="AG475" s="5"/>
      <c r="AH475" s="5"/>
      <c r="AI475" s="5"/>
      <c r="AJ475" s="5"/>
      <c r="AK475" s="5"/>
      <c r="AL475" s="5"/>
      <c r="AM475" s="5"/>
      <c r="AN475" s="5"/>
      <c r="AO475" s="5"/>
      <c r="AP475" s="5"/>
      <c r="AQ475" s="5"/>
      <c r="AR475" s="5"/>
      <c r="AS475" s="5"/>
      <c r="AT475" s="5"/>
      <c r="AU475" s="5"/>
      <c r="AV475" s="5"/>
      <c r="AW475" s="5"/>
      <c r="AX475" s="5"/>
      <c r="AY475" s="5"/>
      <c r="AZ475" s="5"/>
      <c r="BA475" s="5"/>
      <c r="BB475" s="5"/>
      <c r="BC475" s="5"/>
      <c r="BD475" s="5"/>
      <c r="BE475" s="5"/>
      <c r="BF475" s="5"/>
      <c r="BG475" s="5"/>
      <c r="BH475" s="5"/>
      <c r="BI475" s="5"/>
      <c r="BJ475" s="5"/>
    </row>
    <row r="476" spans="3:62" hidden="1"/>
    <row r="477" spans="3:62" hidden="1">
      <c r="D477" s="3" t="str">
        <f>CONCATENATE("Calendari de costos de les operacions (preparació): ",E3)</f>
        <v>Calendari de costos de les operacions (preparació): Global</v>
      </c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</row>
    <row r="478" spans="3:62" hidden="1">
      <c r="D478" s="1"/>
      <c r="F478" s="1"/>
      <c r="G478" s="1"/>
      <c r="Q478" s="5"/>
    </row>
    <row r="479" spans="3:62" hidden="1">
      <c r="Q479" s="5"/>
    </row>
    <row r="480" spans="3:62" hidden="1">
      <c r="E480" t="str">
        <f t="shared" ref="E480:P480" si="123">+E7</f>
        <v xml:space="preserve">gener </v>
      </c>
      <c r="F480" t="str">
        <f t="shared" si="123"/>
        <v>febrer</v>
      </c>
      <c r="G480" t="str">
        <f t="shared" si="123"/>
        <v xml:space="preserve">març </v>
      </c>
      <c r="H480" t="str">
        <f t="shared" si="123"/>
        <v>abril</v>
      </c>
      <c r="I480" t="str">
        <f t="shared" si="123"/>
        <v>maig</v>
      </c>
      <c r="J480" t="str">
        <f t="shared" si="123"/>
        <v>juny</v>
      </c>
      <c r="K480" t="str">
        <f t="shared" si="123"/>
        <v>juliol</v>
      </c>
      <c r="L480" t="str">
        <f t="shared" si="123"/>
        <v>agost</v>
      </c>
      <c r="M480" t="str">
        <f t="shared" si="123"/>
        <v>setembre</v>
      </c>
      <c r="N480" t="str">
        <f t="shared" si="123"/>
        <v>octubre</v>
      </c>
      <c r="O480" t="str">
        <f t="shared" si="123"/>
        <v>novembre</v>
      </c>
      <c r="P480" t="str">
        <f t="shared" si="123"/>
        <v>desembre</v>
      </c>
      <c r="Q480" s="5"/>
    </row>
    <row r="481" spans="3:17" hidden="1">
      <c r="C481" s="51" t="str">
        <f t="shared" ref="C481:C515" si="124">+C8</f>
        <v>PREPARACIÓ DEL SÒL</v>
      </c>
      <c r="D481" s="51"/>
      <c r="E481" s="64">
        <f>+'Cu1'!E481++'Cu2'!E481+'Cu3'!E481+'Cu4'!E481+'Cu5'!E481+'Cu6'!E481+'Cu7'!E481</f>
        <v>0</v>
      </c>
      <c r="F481" s="64">
        <f>+'Cu1'!F481++'Cu2'!F481+'Cu3'!F481+'Cu4'!F481+'Cu5'!F481+'Cu6'!F481+'Cu7'!F481</f>
        <v>0</v>
      </c>
      <c r="G481" s="64">
        <f>+'Cu1'!G481++'Cu2'!G481+'Cu3'!G481+'Cu4'!G481+'Cu5'!G481+'Cu6'!G481+'Cu7'!G481</f>
        <v>0</v>
      </c>
      <c r="H481" s="64">
        <f>+'Cu1'!H481++'Cu2'!H481+'Cu3'!H481+'Cu4'!H481+'Cu5'!H481+'Cu6'!H481+'Cu7'!H481</f>
        <v>0</v>
      </c>
      <c r="I481" s="64">
        <f>+'Cu1'!I481++'Cu2'!I481+'Cu3'!I481+'Cu4'!I481+'Cu5'!I481+'Cu6'!I481+'Cu7'!I481</f>
        <v>0</v>
      </c>
      <c r="J481" s="64">
        <f>+'Cu1'!J481++'Cu2'!J481+'Cu3'!J481+'Cu4'!J481+'Cu5'!J481+'Cu6'!J481+'Cu7'!J481</f>
        <v>0</v>
      </c>
      <c r="K481" s="64">
        <f>+'Cu1'!K481++'Cu2'!K481+'Cu3'!K481+'Cu4'!K481+'Cu5'!K481+'Cu6'!K481+'Cu7'!K481</f>
        <v>0</v>
      </c>
      <c r="L481" s="64">
        <f>+'Cu1'!L481++'Cu2'!L481+'Cu3'!L481+'Cu4'!L481+'Cu5'!L481+'Cu6'!L481+'Cu7'!L481</f>
        <v>0</v>
      </c>
      <c r="M481" s="64">
        <f>+'Cu1'!M481++'Cu2'!M481+'Cu3'!M481+'Cu4'!M481+'Cu5'!M481+'Cu6'!M481+'Cu7'!M481</f>
        <v>0</v>
      </c>
      <c r="N481" s="64">
        <f>+'Cu1'!N481++'Cu2'!N481+'Cu3'!N481+'Cu4'!N481+'Cu5'!N481+'Cu6'!N481+'Cu7'!N481</f>
        <v>0</v>
      </c>
      <c r="O481" s="64">
        <f>+'Cu1'!O481++'Cu2'!O481+'Cu3'!O481+'Cu4'!O481+'Cu5'!O481+'Cu6'!O481+'Cu7'!O481</f>
        <v>0</v>
      </c>
      <c r="P481" s="64">
        <f>+'Cu1'!P481++'Cu2'!P481+'Cu3'!P481+'Cu4'!P481+'Cu5'!P481+'Cu6'!P481+'Cu7'!P481</f>
        <v>0</v>
      </c>
      <c r="Q481" s="5">
        <f>SUM(E481:P481)</f>
        <v>0</v>
      </c>
    </row>
    <row r="482" spans="3:17" hidden="1">
      <c r="C482" s="51">
        <f t="shared" si="124"/>
        <v>0</v>
      </c>
      <c r="D482" s="51"/>
      <c r="E482" s="64">
        <f>+'Cu1'!E482++'Cu2'!E482+'Cu3'!E482+'Cu4'!E482+'Cu5'!E482+'Cu6'!E482+'Cu7'!E482</f>
        <v>0</v>
      </c>
      <c r="F482" s="64">
        <f>+'Cu1'!F482++'Cu2'!F482+'Cu3'!F482+'Cu4'!F482+'Cu5'!F482+'Cu6'!F482+'Cu7'!F482</f>
        <v>0</v>
      </c>
      <c r="G482" s="64">
        <f>+'Cu1'!G482++'Cu2'!G482+'Cu3'!G482+'Cu4'!G482+'Cu5'!G482+'Cu6'!G482+'Cu7'!G482</f>
        <v>0</v>
      </c>
      <c r="H482" s="64">
        <f>+'Cu1'!H482++'Cu2'!H482+'Cu3'!H482+'Cu4'!H482+'Cu5'!H482+'Cu6'!H482+'Cu7'!H482</f>
        <v>0</v>
      </c>
      <c r="I482" s="64">
        <f>+'Cu1'!I482++'Cu2'!I482+'Cu3'!I482+'Cu4'!I482+'Cu5'!I482+'Cu6'!I482+'Cu7'!I482</f>
        <v>0</v>
      </c>
      <c r="J482" s="64">
        <f>+'Cu1'!J482++'Cu2'!J482+'Cu3'!J482+'Cu4'!J482+'Cu5'!J482+'Cu6'!J482+'Cu7'!J482</f>
        <v>0</v>
      </c>
      <c r="K482" s="64">
        <f>+'Cu1'!K482++'Cu2'!K482+'Cu3'!K482+'Cu4'!K482+'Cu5'!K482+'Cu6'!K482+'Cu7'!K482</f>
        <v>0</v>
      </c>
      <c r="L482" s="64">
        <f>+'Cu1'!L482++'Cu2'!L482+'Cu3'!L482+'Cu4'!L482+'Cu5'!L482+'Cu6'!L482+'Cu7'!L482</f>
        <v>0</v>
      </c>
      <c r="M482" s="64">
        <f>+'Cu1'!M482++'Cu2'!M482+'Cu3'!M482+'Cu4'!M482+'Cu5'!M482+'Cu6'!M482+'Cu7'!M482</f>
        <v>0</v>
      </c>
      <c r="N482" s="64">
        <f>+'Cu1'!N482++'Cu2'!N482+'Cu3'!N482+'Cu4'!N482+'Cu5'!N482+'Cu6'!N482+'Cu7'!N482</f>
        <v>0</v>
      </c>
      <c r="O482" s="64">
        <f>+'Cu1'!O482++'Cu2'!O482+'Cu3'!O482+'Cu4'!O482+'Cu5'!O482+'Cu6'!O482+'Cu7'!O482</f>
        <v>0</v>
      </c>
      <c r="P482" s="64">
        <f>+'Cu1'!P482++'Cu2'!P482+'Cu3'!P482+'Cu4'!P482+'Cu5'!P482+'Cu6'!P482+'Cu7'!P482</f>
        <v>0</v>
      </c>
      <c r="Q482" s="5">
        <f t="shared" ref="Q482:Q515" si="125">SUM(E482:P482)</f>
        <v>0</v>
      </c>
    </row>
    <row r="483" spans="3:17" hidden="1">
      <c r="C483" s="51">
        <f t="shared" si="124"/>
        <v>0</v>
      </c>
      <c r="D483" s="51"/>
      <c r="E483" s="64">
        <f>+'Cu1'!E483++'Cu2'!E483+'Cu3'!E483+'Cu4'!E483+'Cu5'!E483+'Cu6'!E483+'Cu7'!E483</f>
        <v>0</v>
      </c>
      <c r="F483" s="64">
        <f>+'Cu1'!F483++'Cu2'!F483+'Cu3'!F483+'Cu4'!F483+'Cu5'!F483+'Cu6'!F483+'Cu7'!F483</f>
        <v>0</v>
      </c>
      <c r="G483" s="64">
        <f>+'Cu1'!G483++'Cu2'!G483+'Cu3'!G483+'Cu4'!G483+'Cu5'!G483+'Cu6'!G483+'Cu7'!G483</f>
        <v>0</v>
      </c>
      <c r="H483" s="64">
        <f>+'Cu1'!H483++'Cu2'!H483+'Cu3'!H483+'Cu4'!H483+'Cu5'!H483+'Cu6'!H483+'Cu7'!H483</f>
        <v>0</v>
      </c>
      <c r="I483" s="64">
        <f>+'Cu1'!I483++'Cu2'!I483+'Cu3'!I483+'Cu4'!I483+'Cu5'!I483+'Cu6'!I483+'Cu7'!I483</f>
        <v>0</v>
      </c>
      <c r="J483" s="64">
        <f>+'Cu1'!J483++'Cu2'!J483+'Cu3'!J483+'Cu4'!J483+'Cu5'!J483+'Cu6'!J483+'Cu7'!J483</f>
        <v>0</v>
      </c>
      <c r="K483" s="64">
        <f>+'Cu1'!K483++'Cu2'!K483+'Cu3'!K483+'Cu4'!K483+'Cu5'!K483+'Cu6'!K483+'Cu7'!K483</f>
        <v>0</v>
      </c>
      <c r="L483" s="64">
        <f>+'Cu1'!L483++'Cu2'!L483+'Cu3'!L483+'Cu4'!L483+'Cu5'!L483+'Cu6'!L483+'Cu7'!L483</f>
        <v>0</v>
      </c>
      <c r="M483" s="64">
        <f>+'Cu1'!M483++'Cu2'!M483+'Cu3'!M483+'Cu4'!M483+'Cu5'!M483+'Cu6'!M483+'Cu7'!M483</f>
        <v>0</v>
      </c>
      <c r="N483" s="64">
        <f>+'Cu1'!N483++'Cu2'!N483+'Cu3'!N483+'Cu4'!N483+'Cu5'!N483+'Cu6'!N483+'Cu7'!N483</f>
        <v>0</v>
      </c>
      <c r="O483" s="64">
        <f>+'Cu1'!O483++'Cu2'!O483+'Cu3'!O483+'Cu4'!O483+'Cu5'!O483+'Cu6'!O483+'Cu7'!O483</f>
        <v>0</v>
      </c>
      <c r="P483" s="64">
        <f>+'Cu1'!P483++'Cu2'!P483+'Cu3'!P483+'Cu4'!P483+'Cu5'!P483+'Cu6'!P483+'Cu7'!P483</f>
        <v>0</v>
      </c>
      <c r="Q483" s="5">
        <f t="shared" si="125"/>
        <v>0</v>
      </c>
    </row>
    <row r="484" spans="3:17" hidden="1">
      <c r="C484" s="51">
        <f t="shared" si="124"/>
        <v>0</v>
      </c>
      <c r="D484" s="51"/>
      <c r="E484" s="64">
        <f>+'Cu1'!E484++'Cu2'!E484+'Cu3'!E484+'Cu4'!E484+'Cu5'!E484+'Cu6'!E484+'Cu7'!E484</f>
        <v>0</v>
      </c>
      <c r="F484" s="64">
        <f>+'Cu1'!F484++'Cu2'!F484+'Cu3'!F484+'Cu4'!F484+'Cu5'!F484+'Cu6'!F484+'Cu7'!F484</f>
        <v>0</v>
      </c>
      <c r="G484" s="64">
        <f>+'Cu1'!G484++'Cu2'!G484+'Cu3'!G484+'Cu4'!G484+'Cu5'!G484+'Cu6'!G484+'Cu7'!G484</f>
        <v>0</v>
      </c>
      <c r="H484" s="64">
        <f>+'Cu1'!H484++'Cu2'!H484+'Cu3'!H484+'Cu4'!H484+'Cu5'!H484+'Cu6'!H484+'Cu7'!H484</f>
        <v>0</v>
      </c>
      <c r="I484" s="64">
        <f>+'Cu1'!I484++'Cu2'!I484+'Cu3'!I484+'Cu4'!I484+'Cu5'!I484+'Cu6'!I484+'Cu7'!I484</f>
        <v>0</v>
      </c>
      <c r="J484" s="64">
        <f>+'Cu1'!J484++'Cu2'!J484+'Cu3'!J484+'Cu4'!J484+'Cu5'!J484+'Cu6'!J484+'Cu7'!J484</f>
        <v>0</v>
      </c>
      <c r="K484" s="64">
        <f>+'Cu1'!K484++'Cu2'!K484+'Cu3'!K484+'Cu4'!K484+'Cu5'!K484+'Cu6'!K484+'Cu7'!K484</f>
        <v>0</v>
      </c>
      <c r="L484" s="64">
        <f>+'Cu1'!L484++'Cu2'!L484+'Cu3'!L484+'Cu4'!L484+'Cu5'!L484+'Cu6'!L484+'Cu7'!L484</f>
        <v>0</v>
      </c>
      <c r="M484" s="64">
        <f>+'Cu1'!M484++'Cu2'!M484+'Cu3'!M484+'Cu4'!M484+'Cu5'!M484+'Cu6'!M484+'Cu7'!M484</f>
        <v>0</v>
      </c>
      <c r="N484" s="64">
        <f>+'Cu1'!N484++'Cu2'!N484+'Cu3'!N484+'Cu4'!N484+'Cu5'!N484+'Cu6'!N484+'Cu7'!N484</f>
        <v>0</v>
      </c>
      <c r="O484" s="64">
        <f>+'Cu1'!O484++'Cu2'!O484+'Cu3'!O484+'Cu4'!O484+'Cu5'!O484+'Cu6'!O484+'Cu7'!O484</f>
        <v>0</v>
      </c>
      <c r="P484" s="64">
        <f>+'Cu1'!P484++'Cu2'!P484+'Cu3'!P484+'Cu4'!P484+'Cu5'!P484+'Cu6'!P484+'Cu7'!P484</f>
        <v>0</v>
      </c>
      <c r="Q484" s="5">
        <f t="shared" si="125"/>
        <v>0</v>
      </c>
    </row>
    <row r="485" spans="3:17" hidden="1">
      <c r="C485" s="51">
        <f t="shared" si="124"/>
        <v>0</v>
      </c>
      <c r="D485" s="51"/>
      <c r="E485" s="64">
        <f>+'Cu1'!E485++'Cu2'!E485+'Cu3'!E485+'Cu4'!E485+'Cu5'!E485+'Cu6'!E485+'Cu7'!E485</f>
        <v>0</v>
      </c>
      <c r="F485" s="64">
        <f>+'Cu1'!F485++'Cu2'!F485+'Cu3'!F485+'Cu4'!F485+'Cu5'!F485+'Cu6'!F485+'Cu7'!F485</f>
        <v>0</v>
      </c>
      <c r="G485" s="64">
        <f>+'Cu1'!G485++'Cu2'!G485+'Cu3'!G485+'Cu4'!G485+'Cu5'!G485+'Cu6'!G485+'Cu7'!G485</f>
        <v>0</v>
      </c>
      <c r="H485" s="64">
        <f>+'Cu1'!H485++'Cu2'!H485+'Cu3'!H485+'Cu4'!H485+'Cu5'!H485+'Cu6'!H485+'Cu7'!H485</f>
        <v>0</v>
      </c>
      <c r="I485" s="64">
        <f>+'Cu1'!I485++'Cu2'!I485+'Cu3'!I485+'Cu4'!I485+'Cu5'!I485+'Cu6'!I485+'Cu7'!I485</f>
        <v>0</v>
      </c>
      <c r="J485" s="64">
        <f>+'Cu1'!J485++'Cu2'!J485+'Cu3'!J485+'Cu4'!J485+'Cu5'!J485+'Cu6'!J485+'Cu7'!J485</f>
        <v>0</v>
      </c>
      <c r="K485" s="64">
        <f>+'Cu1'!K485++'Cu2'!K485+'Cu3'!K485+'Cu4'!K485+'Cu5'!K485+'Cu6'!K485+'Cu7'!K485</f>
        <v>0</v>
      </c>
      <c r="L485" s="64">
        <f>+'Cu1'!L485++'Cu2'!L485+'Cu3'!L485+'Cu4'!L485+'Cu5'!L485+'Cu6'!L485+'Cu7'!L485</f>
        <v>0</v>
      </c>
      <c r="M485" s="64">
        <f>+'Cu1'!M485++'Cu2'!M485+'Cu3'!M485+'Cu4'!M485+'Cu5'!M485+'Cu6'!M485+'Cu7'!M485</f>
        <v>0</v>
      </c>
      <c r="N485" s="64">
        <f>+'Cu1'!N485++'Cu2'!N485+'Cu3'!N485+'Cu4'!N485+'Cu5'!N485+'Cu6'!N485+'Cu7'!N485</f>
        <v>0</v>
      </c>
      <c r="O485" s="64">
        <f>+'Cu1'!O485++'Cu2'!O485+'Cu3'!O485+'Cu4'!O485+'Cu5'!O485+'Cu6'!O485+'Cu7'!O485</f>
        <v>0</v>
      </c>
      <c r="P485" s="64">
        <f>+'Cu1'!P485++'Cu2'!P485+'Cu3'!P485+'Cu4'!P485+'Cu5'!P485+'Cu6'!P485+'Cu7'!P485</f>
        <v>0</v>
      </c>
      <c r="Q485" s="5">
        <f t="shared" si="125"/>
        <v>0</v>
      </c>
    </row>
    <row r="486" spans="3:17" hidden="1">
      <c r="C486" s="51">
        <f t="shared" si="124"/>
        <v>0</v>
      </c>
      <c r="D486" s="51"/>
      <c r="E486" s="64">
        <f>+'Cu1'!E486++'Cu2'!E486+'Cu3'!E486+'Cu4'!E486+'Cu5'!E486+'Cu6'!E486+'Cu7'!E486</f>
        <v>0</v>
      </c>
      <c r="F486" s="64">
        <f>+'Cu1'!F486++'Cu2'!F486+'Cu3'!F486+'Cu4'!F486+'Cu5'!F486+'Cu6'!F486+'Cu7'!F486</f>
        <v>0</v>
      </c>
      <c r="G486" s="64">
        <f>+'Cu1'!G486++'Cu2'!G486+'Cu3'!G486+'Cu4'!G486+'Cu5'!G486+'Cu6'!G486+'Cu7'!G486</f>
        <v>0</v>
      </c>
      <c r="H486" s="64">
        <f>+'Cu1'!H486++'Cu2'!H486+'Cu3'!H486+'Cu4'!H486+'Cu5'!H486+'Cu6'!H486+'Cu7'!H486</f>
        <v>0</v>
      </c>
      <c r="I486" s="64">
        <f>+'Cu1'!I486++'Cu2'!I486+'Cu3'!I486+'Cu4'!I486+'Cu5'!I486+'Cu6'!I486+'Cu7'!I486</f>
        <v>0</v>
      </c>
      <c r="J486" s="64">
        <f>+'Cu1'!J486++'Cu2'!J486+'Cu3'!J486+'Cu4'!J486+'Cu5'!J486+'Cu6'!J486+'Cu7'!J486</f>
        <v>0</v>
      </c>
      <c r="K486" s="64">
        <f>+'Cu1'!K486++'Cu2'!K486+'Cu3'!K486+'Cu4'!K486+'Cu5'!K486+'Cu6'!K486+'Cu7'!K486</f>
        <v>0</v>
      </c>
      <c r="L486" s="64">
        <f>+'Cu1'!L486++'Cu2'!L486+'Cu3'!L486+'Cu4'!L486+'Cu5'!L486+'Cu6'!L486+'Cu7'!L486</f>
        <v>0</v>
      </c>
      <c r="M486" s="64">
        <f>+'Cu1'!M486++'Cu2'!M486+'Cu3'!M486+'Cu4'!M486+'Cu5'!M486+'Cu6'!M486+'Cu7'!M486</f>
        <v>0</v>
      </c>
      <c r="N486" s="64">
        <f>+'Cu1'!N486++'Cu2'!N486+'Cu3'!N486+'Cu4'!N486+'Cu5'!N486+'Cu6'!N486+'Cu7'!N486</f>
        <v>0</v>
      </c>
      <c r="O486" s="64">
        <f>+'Cu1'!O486++'Cu2'!O486+'Cu3'!O486+'Cu4'!O486+'Cu5'!O486+'Cu6'!O486+'Cu7'!O486</f>
        <v>0</v>
      </c>
      <c r="P486" s="64">
        <f>+'Cu1'!P486++'Cu2'!P486+'Cu3'!P486+'Cu4'!P486+'Cu5'!P486+'Cu6'!P486+'Cu7'!P486</f>
        <v>0</v>
      </c>
      <c r="Q486" s="5">
        <f t="shared" si="125"/>
        <v>0</v>
      </c>
    </row>
    <row r="487" spans="3:17" hidden="1">
      <c r="C487" s="51">
        <f t="shared" si="124"/>
        <v>0</v>
      </c>
      <c r="D487" s="51"/>
      <c r="E487" s="64">
        <f>+'Cu1'!E487++'Cu2'!E487+'Cu3'!E487+'Cu4'!E487+'Cu5'!E487+'Cu6'!E487+'Cu7'!E487</f>
        <v>0</v>
      </c>
      <c r="F487" s="64">
        <f>+'Cu1'!F487++'Cu2'!F487+'Cu3'!F487+'Cu4'!F487+'Cu5'!F487+'Cu6'!F487+'Cu7'!F487</f>
        <v>0</v>
      </c>
      <c r="G487" s="64">
        <f>+'Cu1'!G487++'Cu2'!G487+'Cu3'!G487+'Cu4'!G487+'Cu5'!G487+'Cu6'!G487+'Cu7'!G487</f>
        <v>0</v>
      </c>
      <c r="H487" s="64">
        <f>+'Cu1'!H487++'Cu2'!H487+'Cu3'!H487+'Cu4'!H487+'Cu5'!H487+'Cu6'!H487+'Cu7'!H487</f>
        <v>0</v>
      </c>
      <c r="I487" s="64">
        <f>+'Cu1'!I487++'Cu2'!I487+'Cu3'!I487+'Cu4'!I487+'Cu5'!I487+'Cu6'!I487+'Cu7'!I487</f>
        <v>0</v>
      </c>
      <c r="J487" s="64">
        <f>+'Cu1'!J487++'Cu2'!J487+'Cu3'!J487+'Cu4'!J487+'Cu5'!J487+'Cu6'!J487+'Cu7'!J487</f>
        <v>0</v>
      </c>
      <c r="K487" s="64">
        <f>+'Cu1'!K487++'Cu2'!K487+'Cu3'!K487+'Cu4'!K487+'Cu5'!K487+'Cu6'!K487+'Cu7'!K487</f>
        <v>0</v>
      </c>
      <c r="L487" s="64">
        <f>+'Cu1'!L487++'Cu2'!L487+'Cu3'!L487+'Cu4'!L487+'Cu5'!L487+'Cu6'!L487+'Cu7'!L487</f>
        <v>0</v>
      </c>
      <c r="M487" s="64">
        <f>+'Cu1'!M487++'Cu2'!M487+'Cu3'!M487+'Cu4'!M487+'Cu5'!M487+'Cu6'!M487+'Cu7'!M487</f>
        <v>0</v>
      </c>
      <c r="N487" s="64">
        <f>+'Cu1'!N487++'Cu2'!N487+'Cu3'!N487+'Cu4'!N487+'Cu5'!N487+'Cu6'!N487+'Cu7'!N487</f>
        <v>0</v>
      </c>
      <c r="O487" s="64">
        <f>+'Cu1'!O487++'Cu2'!O487+'Cu3'!O487+'Cu4'!O487+'Cu5'!O487+'Cu6'!O487+'Cu7'!O487</f>
        <v>0</v>
      </c>
      <c r="P487" s="64">
        <f>+'Cu1'!P487++'Cu2'!P487+'Cu3'!P487+'Cu4'!P487+'Cu5'!P487+'Cu6'!P487+'Cu7'!P487</f>
        <v>0</v>
      </c>
      <c r="Q487" s="5">
        <f t="shared" si="125"/>
        <v>0</v>
      </c>
    </row>
    <row r="488" spans="3:17" hidden="1">
      <c r="C488" s="53" t="str">
        <f t="shared" si="124"/>
        <v>ADOBAT</v>
      </c>
      <c r="D488" s="53"/>
      <c r="E488" s="65">
        <f>+'Cu1'!E488++'Cu2'!E488+'Cu3'!E488+'Cu4'!E488+'Cu5'!E488+'Cu6'!E488+'Cu7'!E488</f>
        <v>0</v>
      </c>
      <c r="F488" s="65">
        <f>+'Cu1'!F488++'Cu2'!F488+'Cu3'!F488+'Cu4'!F488+'Cu5'!F488+'Cu6'!F488+'Cu7'!F488</f>
        <v>0</v>
      </c>
      <c r="G488" s="65">
        <f>+'Cu1'!G488++'Cu2'!G488+'Cu3'!G488+'Cu4'!G488+'Cu5'!G488+'Cu6'!G488+'Cu7'!G488</f>
        <v>0</v>
      </c>
      <c r="H488" s="65">
        <f>+'Cu1'!H488++'Cu2'!H488+'Cu3'!H488+'Cu4'!H488+'Cu5'!H488+'Cu6'!H488+'Cu7'!H488</f>
        <v>0</v>
      </c>
      <c r="I488" s="65">
        <f>+'Cu1'!I488++'Cu2'!I488+'Cu3'!I488+'Cu4'!I488+'Cu5'!I488+'Cu6'!I488+'Cu7'!I488</f>
        <v>0</v>
      </c>
      <c r="J488" s="65">
        <f>+'Cu1'!J488++'Cu2'!J488+'Cu3'!J488+'Cu4'!J488+'Cu5'!J488+'Cu6'!J488+'Cu7'!J488</f>
        <v>0</v>
      </c>
      <c r="K488" s="65">
        <f>+'Cu1'!K488++'Cu2'!K488+'Cu3'!K488+'Cu4'!K488+'Cu5'!K488+'Cu6'!K488+'Cu7'!K488</f>
        <v>0</v>
      </c>
      <c r="L488" s="65">
        <f>+'Cu1'!L488++'Cu2'!L488+'Cu3'!L488+'Cu4'!L488+'Cu5'!L488+'Cu6'!L488+'Cu7'!L488</f>
        <v>0</v>
      </c>
      <c r="M488" s="65">
        <f>+'Cu1'!M488++'Cu2'!M488+'Cu3'!M488+'Cu4'!M488+'Cu5'!M488+'Cu6'!M488+'Cu7'!M488</f>
        <v>0</v>
      </c>
      <c r="N488" s="65">
        <f>+'Cu1'!N488++'Cu2'!N488+'Cu3'!N488+'Cu4'!N488+'Cu5'!N488+'Cu6'!N488+'Cu7'!N488</f>
        <v>0</v>
      </c>
      <c r="O488" s="65">
        <f>+'Cu1'!O488++'Cu2'!O488+'Cu3'!O488+'Cu4'!O488+'Cu5'!O488+'Cu6'!O488+'Cu7'!O488</f>
        <v>0</v>
      </c>
      <c r="P488" s="65">
        <f>+'Cu1'!P488++'Cu2'!P488+'Cu3'!P488+'Cu4'!P488+'Cu5'!P488+'Cu6'!P488+'Cu7'!P488</f>
        <v>0</v>
      </c>
      <c r="Q488" s="5">
        <f t="shared" si="125"/>
        <v>0</v>
      </c>
    </row>
    <row r="489" spans="3:17" hidden="1">
      <c r="C489" s="53">
        <f t="shared" si="124"/>
        <v>0</v>
      </c>
      <c r="D489" s="53"/>
      <c r="E489" s="65">
        <f>+'Cu1'!E489++'Cu2'!E489+'Cu3'!E489+'Cu4'!E489+'Cu5'!E489+'Cu6'!E489+'Cu7'!E489</f>
        <v>0</v>
      </c>
      <c r="F489" s="65">
        <f>+'Cu1'!F489++'Cu2'!F489+'Cu3'!F489+'Cu4'!F489+'Cu5'!F489+'Cu6'!F489+'Cu7'!F489</f>
        <v>0</v>
      </c>
      <c r="G489" s="65">
        <f>+'Cu1'!G489++'Cu2'!G489+'Cu3'!G489+'Cu4'!G489+'Cu5'!G489+'Cu6'!G489+'Cu7'!G489</f>
        <v>0</v>
      </c>
      <c r="H489" s="65">
        <f>+'Cu1'!H489++'Cu2'!H489+'Cu3'!H489+'Cu4'!H489+'Cu5'!H489+'Cu6'!H489+'Cu7'!H489</f>
        <v>0</v>
      </c>
      <c r="I489" s="65">
        <f>+'Cu1'!I489++'Cu2'!I489+'Cu3'!I489+'Cu4'!I489+'Cu5'!I489+'Cu6'!I489+'Cu7'!I489</f>
        <v>0</v>
      </c>
      <c r="J489" s="65">
        <f>+'Cu1'!J489++'Cu2'!J489+'Cu3'!J489+'Cu4'!J489+'Cu5'!J489+'Cu6'!J489+'Cu7'!J489</f>
        <v>0</v>
      </c>
      <c r="K489" s="65">
        <f>+'Cu1'!K489++'Cu2'!K489+'Cu3'!K489+'Cu4'!K489+'Cu5'!K489+'Cu6'!K489+'Cu7'!K489</f>
        <v>0</v>
      </c>
      <c r="L489" s="65">
        <f>+'Cu1'!L489++'Cu2'!L489+'Cu3'!L489+'Cu4'!L489+'Cu5'!L489+'Cu6'!L489+'Cu7'!L489</f>
        <v>0</v>
      </c>
      <c r="M489" s="65">
        <f>+'Cu1'!M489++'Cu2'!M489+'Cu3'!M489+'Cu4'!M489+'Cu5'!M489+'Cu6'!M489+'Cu7'!M489</f>
        <v>0</v>
      </c>
      <c r="N489" s="65">
        <f>+'Cu1'!N489++'Cu2'!N489+'Cu3'!N489+'Cu4'!N489+'Cu5'!N489+'Cu6'!N489+'Cu7'!N489</f>
        <v>0</v>
      </c>
      <c r="O489" s="65">
        <f>+'Cu1'!O489++'Cu2'!O489+'Cu3'!O489+'Cu4'!O489+'Cu5'!O489+'Cu6'!O489+'Cu7'!O489</f>
        <v>0</v>
      </c>
      <c r="P489" s="65">
        <f>+'Cu1'!P489++'Cu2'!P489+'Cu3'!P489+'Cu4'!P489+'Cu5'!P489+'Cu6'!P489+'Cu7'!P489</f>
        <v>0</v>
      </c>
      <c r="Q489" s="5">
        <f t="shared" si="125"/>
        <v>0</v>
      </c>
    </row>
    <row r="490" spans="3:17" hidden="1">
      <c r="C490" s="53">
        <f t="shared" si="124"/>
        <v>0</v>
      </c>
      <c r="D490" s="53"/>
      <c r="E490" s="65">
        <f>+'Cu1'!E490++'Cu2'!E490+'Cu3'!E490+'Cu4'!E490+'Cu5'!E490+'Cu6'!E490+'Cu7'!E490</f>
        <v>0</v>
      </c>
      <c r="F490" s="65">
        <f>+'Cu1'!F490++'Cu2'!F490+'Cu3'!F490+'Cu4'!F490+'Cu5'!F490+'Cu6'!F490+'Cu7'!F490</f>
        <v>0</v>
      </c>
      <c r="G490" s="65">
        <f>+'Cu1'!G490++'Cu2'!G490+'Cu3'!G490+'Cu4'!G490+'Cu5'!G490+'Cu6'!G490+'Cu7'!G490</f>
        <v>0</v>
      </c>
      <c r="H490" s="65">
        <f>+'Cu1'!H490++'Cu2'!H490+'Cu3'!H490+'Cu4'!H490+'Cu5'!H490+'Cu6'!H490+'Cu7'!H490</f>
        <v>0</v>
      </c>
      <c r="I490" s="65">
        <f>+'Cu1'!I490++'Cu2'!I490+'Cu3'!I490+'Cu4'!I490+'Cu5'!I490+'Cu6'!I490+'Cu7'!I490</f>
        <v>0</v>
      </c>
      <c r="J490" s="65">
        <f>+'Cu1'!J490++'Cu2'!J490+'Cu3'!J490+'Cu4'!J490+'Cu5'!J490+'Cu6'!J490+'Cu7'!J490</f>
        <v>0</v>
      </c>
      <c r="K490" s="65">
        <f>+'Cu1'!K490++'Cu2'!K490+'Cu3'!K490+'Cu4'!K490+'Cu5'!K490+'Cu6'!K490+'Cu7'!K490</f>
        <v>0</v>
      </c>
      <c r="L490" s="65">
        <f>+'Cu1'!L490++'Cu2'!L490+'Cu3'!L490+'Cu4'!L490+'Cu5'!L490+'Cu6'!L490+'Cu7'!L490</f>
        <v>0</v>
      </c>
      <c r="M490" s="65">
        <f>+'Cu1'!M490++'Cu2'!M490+'Cu3'!M490+'Cu4'!M490+'Cu5'!M490+'Cu6'!M490+'Cu7'!M490</f>
        <v>0</v>
      </c>
      <c r="N490" s="65">
        <f>+'Cu1'!N490++'Cu2'!N490+'Cu3'!N490+'Cu4'!N490+'Cu5'!N490+'Cu6'!N490+'Cu7'!N490</f>
        <v>0</v>
      </c>
      <c r="O490" s="65">
        <f>+'Cu1'!O490++'Cu2'!O490+'Cu3'!O490+'Cu4'!O490+'Cu5'!O490+'Cu6'!O490+'Cu7'!O490</f>
        <v>0</v>
      </c>
      <c r="P490" s="65">
        <f>+'Cu1'!P490++'Cu2'!P490+'Cu3'!P490+'Cu4'!P490+'Cu5'!P490+'Cu6'!P490+'Cu7'!P490</f>
        <v>0</v>
      </c>
      <c r="Q490" s="5">
        <f t="shared" si="125"/>
        <v>0</v>
      </c>
    </row>
    <row r="491" spans="3:17" hidden="1">
      <c r="C491" s="53">
        <f t="shared" si="124"/>
        <v>0</v>
      </c>
      <c r="D491" s="53"/>
      <c r="E491" s="65">
        <f>+'Cu1'!E491++'Cu2'!E491+'Cu3'!E491+'Cu4'!E491+'Cu5'!E491+'Cu6'!E491+'Cu7'!E491</f>
        <v>0</v>
      </c>
      <c r="F491" s="65">
        <f>+'Cu1'!F491++'Cu2'!F491+'Cu3'!F491+'Cu4'!F491+'Cu5'!F491+'Cu6'!F491+'Cu7'!F491</f>
        <v>0</v>
      </c>
      <c r="G491" s="65">
        <f>+'Cu1'!G491++'Cu2'!G491+'Cu3'!G491+'Cu4'!G491+'Cu5'!G491+'Cu6'!G491+'Cu7'!G491</f>
        <v>0</v>
      </c>
      <c r="H491" s="65">
        <f>+'Cu1'!H491++'Cu2'!H491+'Cu3'!H491+'Cu4'!H491+'Cu5'!H491+'Cu6'!H491+'Cu7'!H491</f>
        <v>0</v>
      </c>
      <c r="I491" s="65">
        <f>+'Cu1'!I491++'Cu2'!I491+'Cu3'!I491+'Cu4'!I491+'Cu5'!I491+'Cu6'!I491+'Cu7'!I491</f>
        <v>0</v>
      </c>
      <c r="J491" s="65">
        <f>+'Cu1'!J491++'Cu2'!J491+'Cu3'!J491+'Cu4'!J491+'Cu5'!J491+'Cu6'!J491+'Cu7'!J491</f>
        <v>0</v>
      </c>
      <c r="K491" s="65">
        <f>+'Cu1'!K491++'Cu2'!K491+'Cu3'!K491+'Cu4'!K491+'Cu5'!K491+'Cu6'!K491+'Cu7'!K491</f>
        <v>0</v>
      </c>
      <c r="L491" s="65">
        <f>+'Cu1'!L491++'Cu2'!L491+'Cu3'!L491+'Cu4'!L491+'Cu5'!L491+'Cu6'!L491+'Cu7'!L491</f>
        <v>0</v>
      </c>
      <c r="M491" s="65">
        <f>+'Cu1'!M491++'Cu2'!M491+'Cu3'!M491+'Cu4'!M491+'Cu5'!M491+'Cu6'!M491+'Cu7'!M491</f>
        <v>0</v>
      </c>
      <c r="N491" s="65">
        <f>+'Cu1'!N491++'Cu2'!N491+'Cu3'!N491+'Cu4'!N491+'Cu5'!N491+'Cu6'!N491+'Cu7'!N491</f>
        <v>0</v>
      </c>
      <c r="O491" s="65">
        <f>+'Cu1'!O491++'Cu2'!O491+'Cu3'!O491+'Cu4'!O491+'Cu5'!O491+'Cu6'!O491+'Cu7'!O491</f>
        <v>0</v>
      </c>
      <c r="P491" s="65">
        <f>+'Cu1'!P491++'Cu2'!P491+'Cu3'!P491+'Cu4'!P491+'Cu5'!P491+'Cu6'!P491+'Cu7'!P491</f>
        <v>0</v>
      </c>
      <c r="Q491" s="5">
        <f t="shared" si="125"/>
        <v>0</v>
      </c>
    </row>
    <row r="492" spans="3:17" hidden="1">
      <c r="C492" s="56" t="str">
        <f t="shared" si="124"/>
        <v>PLANTACIÓ</v>
      </c>
      <c r="D492" s="56"/>
      <c r="E492" s="66">
        <f>+'Cu1'!E492++'Cu2'!E492+'Cu3'!E492+'Cu4'!E492+'Cu5'!E492+'Cu6'!E492+'Cu7'!E492</f>
        <v>0</v>
      </c>
      <c r="F492" s="66">
        <f>+'Cu1'!F492++'Cu2'!F492+'Cu3'!F492+'Cu4'!F492+'Cu5'!F492+'Cu6'!F492+'Cu7'!F492</f>
        <v>0</v>
      </c>
      <c r="G492" s="66">
        <f>+'Cu1'!G492++'Cu2'!G492+'Cu3'!G492+'Cu4'!G492+'Cu5'!G492+'Cu6'!G492+'Cu7'!G492</f>
        <v>0</v>
      </c>
      <c r="H492" s="66">
        <f>+'Cu1'!H492++'Cu2'!H492+'Cu3'!H492+'Cu4'!H492+'Cu5'!H492+'Cu6'!H492+'Cu7'!H492</f>
        <v>0</v>
      </c>
      <c r="I492" s="66">
        <f>+'Cu1'!I492++'Cu2'!I492+'Cu3'!I492+'Cu4'!I492+'Cu5'!I492+'Cu6'!I492+'Cu7'!I492</f>
        <v>0</v>
      </c>
      <c r="J492" s="66">
        <f>+'Cu1'!J492++'Cu2'!J492+'Cu3'!J492+'Cu4'!J492+'Cu5'!J492+'Cu6'!J492+'Cu7'!J492</f>
        <v>0</v>
      </c>
      <c r="K492" s="66">
        <f>+'Cu1'!K492++'Cu2'!K492+'Cu3'!K492+'Cu4'!K492+'Cu5'!K492+'Cu6'!K492+'Cu7'!K492</f>
        <v>0</v>
      </c>
      <c r="L492" s="66">
        <f>+'Cu1'!L492++'Cu2'!L492+'Cu3'!L492+'Cu4'!L492+'Cu5'!L492+'Cu6'!L492+'Cu7'!L492</f>
        <v>0</v>
      </c>
      <c r="M492" s="66">
        <f>+'Cu1'!M492++'Cu2'!M492+'Cu3'!M492+'Cu4'!M492+'Cu5'!M492+'Cu6'!M492+'Cu7'!M492</f>
        <v>0</v>
      </c>
      <c r="N492" s="66">
        <f>+'Cu1'!N492++'Cu2'!N492+'Cu3'!N492+'Cu4'!N492+'Cu5'!N492+'Cu6'!N492+'Cu7'!N492</f>
        <v>0</v>
      </c>
      <c r="O492" s="66">
        <f>+'Cu1'!O492++'Cu2'!O492+'Cu3'!O492+'Cu4'!O492+'Cu5'!O492+'Cu6'!O492+'Cu7'!O492</f>
        <v>0</v>
      </c>
      <c r="P492" s="66">
        <f>+'Cu1'!P492++'Cu2'!P492+'Cu3'!P492+'Cu4'!P492+'Cu5'!P492+'Cu6'!P492+'Cu7'!P492</f>
        <v>0</v>
      </c>
      <c r="Q492" s="5">
        <f t="shared" si="125"/>
        <v>0</v>
      </c>
    </row>
    <row r="493" spans="3:17" hidden="1">
      <c r="C493" s="56">
        <f t="shared" si="124"/>
        <v>0</v>
      </c>
      <c r="D493" s="56"/>
      <c r="E493" s="66">
        <f>+'Cu1'!E493++'Cu2'!E493+'Cu3'!E493+'Cu4'!E493+'Cu5'!E493+'Cu6'!E493+'Cu7'!E493</f>
        <v>0</v>
      </c>
      <c r="F493" s="66">
        <f>+'Cu1'!F493++'Cu2'!F493+'Cu3'!F493+'Cu4'!F493+'Cu5'!F493+'Cu6'!F493+'Cu7'!F493</f>
        <v>0</v>
      </c>
      <c r="G493" s="66">
        <f>+'Cu1'!G493++'Cu2'!G493+'Cu3'!G493+'Cu4'!G493+'Cu5'!G493+'Cu6'!G493+'Cu7'!G493</f>
        <v>0</v>
      </c>
      <c r="H493" s="66">
        <f>+'Cu1'!H493++'Cu2'!H493+'Cu3'!H493+'Cu4'!H493+'Cu5'!H493+'Cu6'!H493+'Cu7'!H493</f>
        <v>0</v>
      </c>
      <c r="I493" s="66">
        <f>+'Cu1'!I493++'Cu2'!I493+'Cu3'!I493+'Cu4'!I493+'Cu5'!I493+'Cu6'!I493+'Cu7'!I493</f>
        <v>0</v>
      </c>
      <c r="J493" s="66">
        <f>+'Cu1'!J493++'Cu2'!J493+'Cu3'!J493+'Cu4'!J493+'Cu5'!J493+'Cu6'!J493+'Cu7'!J493</f>
        <v>0</v>
      </c>
      <c r="K493" s="66">
        <f>+'Cu1'!K493++'Cu2'!K493+'Cu3'!K493+'Cu4'!K493+'Cu5'!K493+'Cu6'!K493+'Cu7'!K493</f>
        <v>0</v>
      </c>
      <c r="L493" s="66">
        <f>+'Cu1'!L493++'Cu2'!L493+'Cu3'!L493+'Cu4'!L493+'Cu5'!L493+'Cu6'!L493+'Cu7'!L493</f>
        <v>0</v>
      </c>
      <c r="M493" s="66">
        <f>+'Cu1'!M493++'Cu2'!M493+'Cu3'!M493+'Cu4'!M493+'Cu5'!M493+'Cu6'!M493+'Cu7'!M493</f>
        <v>0</v>
      </c>
      <c r="N493" s="66">
        <f>+'Cu1'!N493++'Cu2'!N493+'Cu3'!N493+'Cu4'!N493+'Cu5'!N493+'Cu6'!N493+'Cu7'!N493</f>
        <v>0</v>
      </c>
      <c r="O493" s="66">
        <f>+'Cu1'!O493++'Cu2'!O493+'Cu3'!O493+'Cu4'!O493+'Cu5'!O493+'Cu6'!O493+'Cu7'!O493</f>
        <v>0</v>
      </c>
      <c r="P493" s="66">
        <f>+'Cu1'!P493++'Cu2'!P493+'Cu3'!P493+'Cu4'!P493+'Cu5'!P493+'Cu6'!P493+'Cu7'!P493</f>
        <v>0</v>
      </c>
      <c r="Q493" s="5">
        <f t="shared" si="125"/>
        <v>0</v>
      </c>
    </row>
    <row r="494" spans="3:17" hidden="1">
      <c r="C494" s="56">
        <f t="shared" si="124"/>
        <v>0</v>
      </c>
      <c r="D494" s="56"/>
      <c r="E494" s="66">
        <f>+'Cu1'!E494++'Cu2'!E494+'Cu3'!E494+'Cu4'!E494+'Cu5'!E494+'Cu6'!E494+'Cu7'!E494</f>
        <v>0</v>
      </c>
      <c r="F494" s="66">
        <f>+'Cu1'!F494++'Cu2'!F494+'Cu3'!F494+'Cu4'!F494+'Cu5'!F494+'Cu6'!F494+'Cu7'!F494</f>
        <v>0</v>
      </c>
      <c r="G494" s="66">
        <f>+'Cu1'!G494++'Cu2'!G494+'Cu3'!G494+'Cu4'!G494+'Cu5'!G494+'Cu6'!G494+'Cu7'!G494</f>
        <v>0</v>
      </c>
      <c r="H494" s="66">
        <f>+'Cu1'!H494++'Cu2'!H494+'Cu3'!H494+'Cu4'!H494+'Cu5'!H494+'Cu6'!H494+'Cu7'!H494</f>
        <v>0</v>
      </c>
      <c r="I494" s="66">
        <f>+'Cu1'!I494++'Cu2'!I494+'Cu3'!I494+'Cu4'!I494+'Cu5'!I494+'Cu6'!I494+'Cu7'!I494</f>
        <v>0</v>
      </c>
      <c r="J494" s="66">
        <f>+'Cu1'!J494++'Cu2'!J494+'Cu3'!J494+'Cu4'!J494+'Cu5'!J494+'Cu6'!J494+'Cu7'!J494</f>
        <v>0</v>
      </c>
      <c r="K494" s="66">
        <f>+'Cu1'!K494++'Cu2'!K494+'Cu3'!K494+'Cu4'!K494+'Cu5'!K494+'Cu6'!K494+'Cu7'!K494</f>
        <v>0</v>
      </c>
      <c r="L494" s="66">
        <f>+'Cu1'!L494++'Cu2'!L494+'Cu3'!L494+'Cu4'!L494+'Cu5'!L494+'Cu6'!L494+'Cu7'!L494</f>
        <v>0</v>
      </c>
      <c r="M494" s="66">
        <f>+'Cu1'!M494++'Cu2'!M494+'Cu3'!M494+'Cu4'!M494+'Cu5'!M494+'Cu6'!M494+'Cu7'!M494</f>
        <v>0</v>
      </c>
      <c r="N494" s="66">
        <f>+'Cu1'!N494++'Cu2'!N494+'Cu3'!N494+'Cu4'!N494+'Cu5'!N494+'Cu6'!N494+'Cu7'!N494</f>
        <v>0</v>
      </c>
      <c r="O494" s="66">
        <f>+'Cu1'!O494++'Cu2'!O494+'Cu3'!O494+'Cu4'!O494+'Cu5'!O494+'Cu6'!O494+'Cu7'!O494</f>
        <v>0</v>
      </c>
      <c r="P494" s="66">
        <f>+'Cu1'!P494++'Cu2'!P494+'Cu3'!P494+'Cu4'!P494+'Cu5'!P494+'Cu6'!P494+'Cu7'!P494</f>
        <v>0</v>
      </c>
      <c r="Q494" s="5">
        <f t="shared" si="125"/>
        <v>0</v>
      </c>
    </row>
    <row r="495" spans="3:17" hidden="1">
      <c r="C495" s="56">
        <f t="shared" si="124"/>
        <v>0</v>
      </c>
      <c r="D495" s="56"/>
      <c r="E495" s="66">
        <f>+'Cu1'!E495++'Cu2'!E495+'Cu3'!E495+'Cu4'!E495+'Cu5'!E495+'Cu6'!E495+'Cu7'!E495</f>
        <v>0</v>
      </c>
      <c r="F495" s="66">
        <f>+'Cu1'!F495++'Cu2'!F495+'Cu3'!F495+'Cu4'!F495+'Cu5'!F495+'Cu6'!F495+'Cu7'!F495</f>
        <v>0</v>
      </c>
      <c r="G495" s="66">
        <f>+'Cu1'!G495++'Cu2'!G495+'Cu3'!G495+'Cu4'!G495+'Cu5'!G495+'Cu6'!G495+'Cu7'!G495</f>
        <v>0</v>
      </c>
      <c r="H495" s="66">
        <f>+'Cu1'!H495++'Cu2'!H495+'Cu3'!H495+'Cu4'!H495+'Cu5'!H495+'Cu6'!H495+'Cu7'!H495</f>
        <v>0</v>
      </c>
      <c r="I495" s="66">
        <f>+'Cu1'!I495++'Cu2'!I495+'Cu3'!I495+'Cu4'!I495+'Cu5'!I495+'Cu6'!I495+'Cu7'!I495</f>
        <v>0</v>
      </c>
      <c r="J495" s="66">
        <f>+'Cu1'!J495++'Cu2'!J495+'Cu3'!J495+'Cu4'!J495+'Cu5'!J495+'Cu6'!J495+'Cu7'!J495</f>
        <v>0</v>
      </c>
      <c r="K495" s="66">
        <f>+'Cu1'!K495++'Cu2'!K495+'Cu3'!K495+'Cu4'!K495+'Cu5'!K495+'Cu6'!K495+'Cu7'!K495</f>
        <v>0</v>
      </c>
      <c r="L495" s="66">
        <f>+'Cu1'!L495++'Cu2'!L495+'Cu3'!L495+'Cu4'!L495+'Cu5'!L495+'Cu6'!L495+'Cu7'!L495</f>
        <v>0</v>
      </c>
      <c r="M495" s="66">
        <f>+'Cu1'!M495++'Cu2'!M495+'Cu3'!M495+'Cu4'!M495+'Cu5'!M495+'Cu6'!M495+'Cu7'!M495</f>
        <v>0</v>
      </c>
      <c r="N495" s="66">
        <f>+'Cu1'!N495++'Cu2'!N495+'Cu3'!N495+'Cu4'!N495+'Cu5'!N495+'Cu6'!N495+'Cu7'!N495</f>
        <v>0</v>
      </c>
      <c r="O495" s="66">
        <f>+'Cu1'!O495++'Cu2'!O495+'Cu3'!O495+'Cu4'!O495+'Cu5'!O495+'Cu6'!O495+'Cu7'!O495</f>
        <v>0</v>
      </c>
      <c r="P495" s="66">
        <f>+'Cu1'!P495++'Cu2'!P495+'Cu3'!P495+'Cu4'!P495+'Cu5'!P495+'Cu6'!P495+'Cu7'!P495</f>
        <v>0</v>
      </c>
      <c r="Q495" s="5">
        <f t="shared" si="125"/>
        <v>0</v>
      </c>
    </row>
    <row r="496" spans="3:17" hidden="1">
      <c r="C496" s="58" t="str">
        <f t="shared" si="124"/>
        <v>REG</v>
      </c>
      <c r="D496" s="58"/>
      <c r="E496" s="67">
        <f>+'Cu1'!E496++'Cu2'!E496+'Cu3'!E496+'Cu4'!E496+'Cu5'!E496+'Cu6'!E496+'Cu7'!E496</f>
        <v>0</v>
      </c>
      <c r="F496" s="67">
        <f>+'Cu1'!F496++'Cu2'!F496+'Cu3'!F496+'Cu4'!F496+'Cu5'!F496+'Cu6'!F496+'Cu7'!F496</f>
        <v>0</v>
      </c>
      <c r="G496" s="67">
        <f>+'Cu1'!G496++'Cu2'!G496+'Cu3'!G496+'Cu4'!G496+'Cu5'!G496+'Cu6'!G496+'Cu7'!G496</f>
        <v>0</v>
      </c>
      <c r="H496" s="67">
        <f>+'Cu1'!H496++'Cu2'!H496+'Cu3'!H496+'Cu4'!H496+'Cu5'!H496+'Cu6'!H496+'Cu7'!H496</f>
        <v>0</v>
      </c>
      <c r="I496" s="67">
        <f>+'Cu1'!I496++'Cu2'!I496+'Cu3'!I496+'Cu4'!I496+'Cu5'!I496+'Cu6'!I496+'Cu7'!I496</f>
        <v>0</v>
      </c>
      <c r="J496" s="67">
        <f>+'Cu1'!J496++'Cu2'!J496+'Cu3'!J496+'Cu4'!J496+'Cu5'!J496+'Cu6'!J496+'Cu7'!J496</f>
        <v>0</v>
      </c>
      <c r="K496" s="67">
        <f>+'Cu1'!K496++'Cu2'!K496+'Cu3'!K496+'Cu4'!K496+'Cu5'!K496+'Cu6'!K496+'Cu7'!K496</f>
        <v>0</v>
      </c>
      <c r="L496" s="67">
        <f>+'Cu1'!L496++'Cu2'!L496+'Cu3'!L496+'Cu4'!L496+'Cu5'!L496+'Cu6'!L496+'Cu7'!L496</f>
        <v>0</v>
      </c>
      <c r="M496" s="67">
        <f>+'Cu1'!M496++'Cu2'!M496+'Cu3'!M496+'Cu4'!M496+'Cu5'!M496+'Cu6'!M496+'Cu7'!M496</f>
        <v>0</v>
      </c>
      <c r="N496" s="67">
        <f>+'Cu1'!N496++'Cu2'!N496+'Cu3'!N496+'Cu4'!N496+'Cu5'!N496+'Cu6'!N496+'Cu7'!N496</f>
        <v>0</v>
      </c>
      <c r="O496" s="67">
        <f>+'Cu1'!O496++'Cu2'!O496+'Cu3'!O496+'Cu4'!O496+'Cu5'!O496+'Cu6'!O496+'Cu7'!O496</f>
        <v>0</v>
      </c>
      <c r="P496" s="67">
        <f>+'Cu1'!P496++'Cu2'!P496+'Cu3'!P496+'Cu4'!P496+'Cu5'!P496+'Cu6'!P496+'Cu7'!P496</f>
        <v>0</v>
      </c>
      <c r="Q496" s="5">
        <f t="shared" si="125"/>
        <v>0</v>
      </c>
    </row>
    <row r="497" spans="3:17" hidden="1">
      <c r="C497" s="58">
        <f t="shared" si="124"/>
        <v>0</v>
      </c>
      <c r="D497" s="58"/>
      <c r="E497" s="67">
        <f>+'Cu1'!E497++'Cu2'!E497+'Cu3'!E497+'Cu4'!E497+'Cu5'!E497+'Cu6'!E497+'Cu7'!E497</f>
        <v>0</v>
      </c>
      <c r="F497" s="67">
        <f>+'Cu1'!F497++'Cu2'!F497+'Cu3'!F497+'Cu4'!F497+'Cu5'!F497+'Cu6'!F497+'Cu7'!F497</f>
        <v>0</v>
      </c>
      <c r="G497" s="67">
        <f>+'Cu1'!G497++'Cu2'!G497+'Cu3'!G497+'Cu4'!G497+'Cu5'!G497+'Cu6'!G497+'Cu7'!G497</f>
        <v>0</v>
      </c>
      <c r="H497" s="67">
        <f>+'Cu1'!H497++'Cu2'!H497+'Cu3'!H497+'Cu4'!H497+'Cu5'!H497+'Cu6'!H497+'Cu7'!H497</f>
        <v>0</v>
      </c>
      <c r="I497" s="67">
        <f>+'Cu1'!I497++'Cu2'!I497+'Cu3'!I497+'Cu4'!I497+'Cu5'!I497+'Cu6'!I497+'Cu7'!I497</f>
        <v>0</v>
      </c>
      <c r="J497" s="67">
        <f>+'Cu1'!J497++'Cu2'!J497+'Cu3'!J497+'Cu4'!J497+'Cu5'!J497+'Cu6'!J497+'Cu7'!J497</f>
        <v>0</v>
      </c>
      <c r="K497" s="67">
        <f>+'Cu1'!K497++'Cu2'!K497+'Cu3'!K497+'Cu4'!K497+'Cu5'!K497+'Cu6'!K497+'Cu7'!K497</f>
        <v>0</v>
      </c>
      <c r="L497" s="67">
        <f>+'Cu1'!L497++'Cu2'!L497+'Cu3'!L497+'Cu4'!L497+'Cu5'!L497+'Cu6'!L497+'Cu7'!L497</f>
        <v>0</v>
      </c>
      <c r="M497" s="67">
        <f>+'Cu1'!M497++'Cu2'!M497+'Cu3'!M497+'Cu4'!M497+'Cu5'!M497+'Cu6'!M497+'Cu7'!M497</f>
        <v>0</v>
      </c>
      <c r="N497" s="67">
        <f>+'Cu1'!N497++'Cu2'!N497+'Cu3'!N497+'Cu4'!N497+'Cu5'!N497+'Cu6'!N497+'Cu7'!N497</f>
        <v>0</v>
      </c>
      <c r="O497" s="67">
        <f>+'Cu1'!O497++'Cu2'!O497+'Cu3'!O497+'Cu4'!O497+'Cu5'!O497+'Cu6'!O497+'Cu7'!O497</f>
        <v>0</v>
      </c>
      <c r="P497" s="67">
        <f>+'Cu1'!P497++'Cu2'!P497+'Cu3'!P497+'Cu4'!P497+'Cu5'!P497+'Cu6'!P497+'Cu7'!P497</f>
        <v>0</v>
      </c>
      <c r="Q497" s="5">
        <f t="shared" si="125"/>
        <v>0</v>
      </c>
    </row>
    <row r="498" spans="3:17" hidden="1">
      <c r="C498" s="58">
        <f t="shared" si="124"/>
        <v>0</v>
      </c>
      <c r="D498" s="58"/>
      <c r="E498" s="67">
        <f>+'Cu1'!E498++'Cu2'!E498+'Cu3'!E498+'Cu4'!E498+'Cu5'!E498+'Cu6'!E498+'Cu7'!E498</f>
        <v>0</v>
      </c>
      <c r="F498" s="67">
        <f>+'Cu1'!F498++'Cu2'!F498+'Cu3'!F498+'Cu4'!F498+'Cu5'!F498+'Cu6'!F498+'Cu7'!F498</f>
        <v>0</v>
      </c>
      <c r="G498" s="67">
        <f>+'Cu1'!G498++'Cu2'!G498+'Cu3'!G498+'Cu4'!G498+'Cu5'!G498+'Cu6'!G498+'Cu7'!G498</f>
        <v>0</v>
      </c>
      <c r="H498" s="67">
        <f>+'Cu1'!H498++'Cu2'!H498+'Cu3'!H498+'Cu4'!H498+'Cu5'!H498+'Cu6'!H498+'Cu7'!H498</f>
        <v>0</v>
      </c>
      <c r="I498" s="67">
        <f>+'Cu1'!I498++'Cu2'!I498+'Cu3'!I498+'Cu4'!I498+'Cu5'!I498+'Cu6'!I498+'Cu7'!I498</f>
        <v>0</v>
      </c>
      <c r="J498" s="67">
        <f>+'Cu1'!J498++'Cu2'!J498+'Cu3'!J498+'Cu4'!J498+'Cu5'!J498+'Cu6'!J498+'Cu7'!J498</f>
        <v>0</v>
      </c>
      <c r="K498" s="67">
        <f>+'Cu1'!K498++'Cu2'!K498+'Cu3'!K498+'Cu4'!K498+'Cu5'!K498+'Cu6'!K498+'Cu7'!K498</f>
        <v>0</v>
      </c>
      <c r="L498" s="67">
        <f>+'Cu1'!L498++'Cu2'!L498+'Cu3'!L498+'Cu4'!L498+'Cu5'!L498+'Cu6'!L498+'Cu7'!L498</f>
        <v>0</v>
      </c>
      <c r="M498" s="67">
        <f>+'Cu1'!M498++'Cu2'!M498+'Cu3'!M498+'Cu4'!M498+'Cu5'!M498+'Cu6'!M498+'Cu7'!M498</f>
        <v>0</v>
      </c>
      <c r="N498" s="67">
        <f>+'Cu1'!N498++'Cu2'!N498+'Cu3'!N498+'Cu4'!N498+'Cu5'!N498+'Cu6'!N498+'Cu7'!N498</f>
        <v>0</v>
      </c>
      <c r="O498" s="67">
        <f>+'Cu1'!O498++'Cu2'!O498+'Cu3'!O498+'Cu4'!O498+'Cu5'!O498+'Cu6'!O498+'Cu7'!O498</f>
        <v>0</v>
      </c>
      <c r="P498" s="67">
        <f>+'Cu1'!P498++'Cu2'!P498+'Cu3'!P498+'Cu4'!P498+'Cu5'!P498+'Cu6'!P498+'Cu7'!P498</f>
        <v>0</v>
      </c>
      <c r="Q498" s="5">
        <f t="shared" si="125"/>
        <v>0</v>
      </c>
    </row>
    <row r="499" spans="3:17" hidden="1">
      <c r="C499" s="58">
        <f t="shared" si="124"/>
        <v>0</v>
      </c>
      <c r="D499" s="58"/>
      <c r="E499" s="67">
        <f>+'Cu1'!E499++'Cu2'!E499+'Cu3'!E499+'Cu4'!E499+'Cu5'!E499+'Cu6'!E499+'Cu7'!E499</f>
        <v>0</v>
      </c>
      <c r="F499" s="67">
        <f>+'Cu1'!F499++'Cu2'!F499+'Cu3'!F499+'Cu4'!F499+'Cu5'!F499+'Cu6'!F499+'Cu7'!F499</f>
        <v>0</v>
      </c>
      <c r="G499" s="67">
        <f>+'Cu1'!G499++'Cu2'!G499+'Cu3'!G499+'Cu4'!G499+'Cu5'!G499+'Cu6'!G499+'Cu7'!G499</f>
        <v>0</v>
      </c>
      <c r="H499" s="67">
        <f>+'Cu1'!H499++'Cu2'!H499+'Cu3'!H499+'Cu4'!H499+'Cu5'!H499+'Cu6'!H499+'Cu7'!H499</f>
        <v>0</v>
      </c>
      <c r="I499" s="67">
        <f>+'Cu1'!I499++'Cu2'!I499+'Cu3'!I499+'Cu4'!I499+'Cu5'!I499+'Cu6'!I499+'Cu7'!I499</f>
        <v>0</v>
      </c>
      <c r="J499" s="67">
        <f>+'Cu1'!J499++'Cu2'!J499+'Cu3'!J499+'Cu4'!J499+'Cu5'!J499+'Cu6'!J499+'Cu7'!J499</f>
        <v>0</v>
      </c>
      <c r="K499" s="67">
        <f>+'Cu1'!K499++'Cu2'!K499+'Cu3'!K499+'Cu4'!K499+'Cu5'!K499+'Cu6'!K499+'Cu7'!K499</f>
        <v>0</v>
      </c>
      <c r="L499" s="67">
        <f>+'Cu1'!L499++'Cu2'!L499+'Cu3'!L499+'Cu4'!L499+'Cu5'!L499+'Cu6'!L499+'Cu7'!L499</f>
        <v>0</v>
      </c>
      <c r="M499" s="67">
        <f>+'Cu1'!M499++'Cu2'!M499+'Cu3'!M499+'Cu4'!M499+'Cu5'!M499+'Cu6'!M499+'Cu7'!M499</f>
        <v>0</v>
      </c>
      <c r="N499" s="67">
        <f>+'Cu1'!N499++'Cu2'!N499+'Cu3'!N499+'Cu4'!N499+'Cu5'!N499+'Cu6'!N499+'Cu7'!N499</f>
        <v>0</v>
      </c>
      <c r="O499" s="67">
        <f>+'Cu1'!O499++'Cu2'!O499+'Cu3'!O499+'Cu4'!O499+'Cu5'!O499+'Cu6'!O499+'Cu7'!O499</f>
        <v>0</v>
      </c>
      <c r="P499" s="67">
        <f>+'Cu1'!P499++'Cu2'!P499+'Cu3'!P499+'Cu4'!P499+'Cu5'!P499+'Cu6'!P499+'Cu7'!P499</f>
        <v>0</v>
      </c>
      <c r="Q499" s="5">
        <f t="shared" si="125"/>
        <v>0</v>
      </c>
    </row>
    <row r="500" spans="3:17" hidden="1">
      <c r="C500" s="49" t="str">
        <f t="shared" si="124"/>
        <v>TRACTAMENTS</v>
      </c>
      <c r="D500" s="49"/>
      <c r="E500" s="68">
        <f>+'Cu1'!E500++'Cu2'!E500+'Cu3'!E500+'Cu4'!E500+'Cu5'!E500+'Cu6'!E500+'Cu7'!E500</f>
        <v>0</v>
      </c>
      <c r="F500" s="68">
        <f>+'Cu1'!F500++'Cu2'!F500+'Cu3'!F500+'Cu4'!F500+'Cu5'!F500+'Cu6'!F500+'Cu7'!F500</f>
        <v>0</v>
      </c>
      <c r="G500" s="68">
        <f>+'Cu1'!G500++'Cu2'!G500+'Cu3'!G500+'Cu4'!G500+'Cu5'!G500+'Cu6'!G500+'Cu7'!G500</f>
        <v>0</v>
      </c>
      <c r="H500" s="68">
        <f>+'Cu1'!H500++'Cu2'!H500+'Cu3'!H500+'Cu4'!H500+'Cu5'!H500+'Cu6'!H500+'Cu7'!H500</f>
        <v>0</v>
      </c>
      <c r="I500" s="68">
        <f>+'Cu1'!I500++'Cu2'!I500+'Cu3'!I500+'Cu4'!I500+'Cu5'!I500+'Cu6'!I500+'Cu7'!I500</f>
        <v>0</v>
      </c>
      <c r="J500" s="68">
        <f>+'Cu1'!J500++'Cu2'!J500+'Cu3'!J500+'Cu4'!J500+'Cu5'!J500+'Cu6'!J500+'Cu7'!J500</f>
        <v>0</v>
      </c>
      <c r="K500" s="68">
        <f>+'Cu1'!K500++'Cu2'!K500+'Cu3'!K500+'Cu4'!K500+'Cu5'!K500+'Cu6'!K500+'Cu7'!K500</f>
        <v>0</v>
      </c>
      <c r="L500" s="68">
        <f>+'Cu1'!L500++'Cu2'!L500+'Cu3'!L500+'Cu4'!L500+'Cu5'!L500+'Cu6'!L500+'Cu7'!L500</f>
        <v>0</v>
      </c>
      <c r="M500" s="68">
        <f>+'Cu1'!M500++'Cu2'!M500+'Cu3'!M500+'Cu4'!M500+'Cu5'!M500+'Cu6'!M500+'Cu7'!M500</f>
        <v>0</v>
      </c>
      <c r="N500" s="68">
        <f>+'Cu1'!N500++'Cu2'!N500+'Cu3'!N500+'Cu4'!N500+'Cu5'!N500+'Cu6'!N500+'Cu7'!N500</f>
        <v>0</v>
      </c>
      <c r="O500" s="68">
        <f>+'Cu1'!O500++'Cu2'!O500+'Cu3'!O500+'Cu4'!O500+'Cu5'!O500+'Cu6'!O500+'Cu7'!O500</f>
        <v>0</v>
      </c>
      <c r="P500" s="68">
        <f>+'Cu1'!P500++'Cu2'!P500+'Cu3'!P500+'Cu4'!P500+'Cu5'!P500+'Cu6'!P500+'Cu7'!P500</f>
        <v>0</v>
      </c>
      <c r="Q500" s="5">
        <f t="shared" si="125"/>
        <v>0</v>
      </c>
    </row>
    <row r="501" spans="3:17" hidden="1">
      <c r="C501" s="49">
        <f t="shared" si="124"/>
        <v>0</v>
      </c>
      <c r="D501" s="49"/>
      <c r="E501" s="68">
        <f>+'Cu1'!E501++'Cu2'!E501+'Cu3'!E501+'Cu4'!E501+'Cu5'!E501+'Cu6'!E501+'Cu7'!E501</f>
        <v>0</v>
      </c>
      <c r="F501" s="68">
        <f>+'Cu1'!F501++'Cu2'!F501+'Cu3'!F501+'Cu4'!F501+'Cu5'!F501+'Cu6'!F501+'Cu7'!F501</f>
        <v>0</v>
      </c>
      <c r="G501" s="68">
        <f>+'Cu1'!G501++'Cu2'!G501+'Cu3'!G501+'Cu4'!G501+'Cu5'!G501+'Cu6'!G501+'Cu7'!G501</f>
        <v>0</v>
      </c>
      <c r="H501" s="68">
        <f>+'Cu1'!H501++'Cu2'!H501+'Cu3'!H501+'Cu4'!H501+'Cu5'!H501+'Cu6'!H501+'Cu7'!H501</f>
        <v>0</v>
      </c>
      <c r="I501" s="68">
        <f>+'Cu1'!I501++'Cu2'!I501+'Cu3'!I501+'Cu4'!I501+'Cu5'!I501+'Cu6'!I501+'Cu7'!I501</f>
        <v>0</v>
      </c>
      <c r="J501" s="68">
        <f>+'Cu1'!J501++'Cu2'!J501+'Cu3'!J501+'Cu4'!J501+'Cu5'!J501+'Cu6'!J501+'Cu7'!J501</f>
        <v>0</v>
      </c>
      <c r="K501" s="68">
        <f>+'Cu1'!K501++'Cu2'!K501+'Cu3'!K501+'Cu4'!K501+'Cu5'!K501+'Cu6'!K501+'Cu7'!K501</f>
        <v>0</v>
      </c>
      <c r="L501" s="68">
        <f>+'Cu1'!L501++'Cu2'!L501+'Cu3'!L501+'Cu4'!L501+'Cu5'!L501+'Cu6'!L501+'Cu7'!L501</f>
        <v>0</v>
      </c>
      <c r="M501" s="68">
        <f>+'Cu1'!M501++'Cu2'!M501+'Cu3'!M501+'Cu4'!M501+'Cu5'!M501+'Cu6'!M501+'Cu7'!M501</f>
        <v>0</v>
      </c>
      <c r="N501" s="68">
        <f>+'Cu1'!N501++'Cu2'!N501+'Cu3'!N501+'Cu4'!N501+'Cu5'!N501+'Cu6'!N501+'Cu7'!N501</f>
        <v>0</v>
      </c>
      <c r="O501" s="68">
        <f>+'Cu1'!O501++'Cu2'!O501+'Cu3'!O501+'Cu4'!O501+'Cu5'!O501+'Cu6'!O501+'Cu7'!O501</f>
        <v>0</v>
      </c>
      <c r="P501" s="68">
        <f>+'Cu1'!P501++'Cu2'!P501+'Cu3'!P501+'Cu4'!P501+'Cu5'!P501+'Cu6'!P501+'Cu7'!P501</f>
        <v>0</v>
      </c>
      <c r="Q501" s="5">
        <f t="shared" si="125"/>
        <v>0</v>
      </c>
    </row>
    <row r="502" spans="3:17" hidden="1">
      <c r="C502" s="49">
        <f t="shared" si="124"/>
        <v>0</v>
      </c>
      <c r="D502" s="49"/>
      <c r="E502" s="68">
        <f>+'Cu1'!E502++'Cu2'!E502+'Cu3'!E502+'Cu4'!E502+'Cu5'!E502+'Cu6'!E502+'Cu7'!E502</f>
        <v>0</v>
      </c>
      <c r="F502" s="68">
        <f>+'Cu1'!F502++'Cu2'!F502+'Cu3'!F502+'Cu4'!F502+'Cu5'!F502+'Cu6'!F502+'Cu7'!F502</f>
        <v>0</v>
      </c>
      <c r="G502" s="68">
        <f>+'Cu1'!G502++'Cu2'!G502+'Cu3'!G502+'Cu4'!G502+'Cu5'!G502+'Cu6'!G502+'Cu7'!G502</f>
        <v>0</v>
      </c>
      <c r="H502" s="68">
        <f>+'Cu1'!H502++'Cu2'!H502+'Cu3'!H502+'Cu4'!H502+'Cu5'!H502+'Cu6'!H502+'Cu7'!H502</f>
        <v>0</v>
      </c>
      <c r="I502" s="68">
        <f>+'Cu1'!I502++'Cu2'!I502+'Cu3'!I502+'Cu4'!I502+'Cu5'!I502+'Cu6'!I502+'Cu7'!I502</f>
        <v>0</v>
      </c>
      <c r="J502" s="68">
        <f>+'Cu1'!J502++'Cu2'!J502+'Cu3'!J502+'Cu4'!J502+'Cu5'!J502+'Cu6'!J502+'Cu7'!J502</f>
        <v>0</v>
      </c>
      <c r="K502" s="68">
        <f>+'Cu1'!K502++'Cu2'!K502+'Cu3'!K502+'Cu4'!K502+'Cu5'!K502+'Cu6'!K502+'Cu7'!K502</f>
        <v>0</v>
      </c>
      <c r="L502" s="68">
        <f>+'Cu1'!L502++'Cu2'!L502+'Cu3'!L502+'Cu4'!L502+'Cu5'!L502+'Cu6'!L502+'Cu7'!L502</f>
        <v>0</v>
      </c>
      <c r="M502" s="68">
        <f>+'Cu1'!M502++'Cu2'!M502+'Cu3'!M502+'Cu4'!M502+'Cu5'!M502+'Cu6'!M502+'Cu7'!M502</f>
        <v>0</v>
      </c>
      <c r="N502" s="68">
        <f>+'Cu1'!N502++'Cu2'!N502+'Cu3'!N502+'Cu4'!N502+'Cu5'!N502+'Cu6'!N502+'Cu7'!N502</f>
        <v>0</v>
      </c>
      <c r="O502" s="68">
        <f>+'Cu1'!O502++'Cu2'!O502+'Cu3'!O502+'Cu4'!O502+'Cu5'!O502+'Cu6'!O502+'Cu7'!O502</f>
        <v>0</v>
      </c>
      <c r="P502" s="68">
        <f>+'Cu1'!P502++'Cu2'!P502+'Cu3'!P502+'Cu4'!P502+'Cu5'!P502+'Cu6'!P502+'Cu7'!P502</f>
        <v>0</v>
      </c>
      <c r="Q502" s="5">
        <f t="shared" si="125"/>
        <v>0</v>
      </c>
    </row>
    <row r="503" spans="3:17" hidden="1">
      <c r="C503" s="49">
        <f t="shared" si="124"/>
        <v>0</v>
      </c>
      <c r="D503" s="49"/>
      <c r="E503" s="68">
        <f>+'Cu1'!E503++'Cu2'!E503+'Cu3'!E503+'Cu4'!E503+'Cu5'!E503+'Cu6'!E503+'Cu7'!E503</f>
        <v>0</v>
      </c>
      <c r="F503" s="68">
        <f>+'Cu1'!F503++'Cu2'!F503+'Cu3'!F503+'Cu4'!F503+'Cu5'!F503+'Cu6'!F503+'Cu7'!F503</f>
        <v>0</v>
      </c>
      <c r="G503" s="68">
        <f>+'Cu1'!G503++'Cu2'!G503+'Cu3'!G503+'Cu4'!G503+'Cu5'!G503+'Cu6'!G503+'Cu7'!G503</f>
        <v>0</v>
      </c>
      <c r="H503" s="68">
        <f>+'Cu1'!H503++'Cu2'!H503+'Cu3'!H503+'Cu4'!H503+'Cu5'!H503+'Cu6'!H503+'Cu7'!H503</f>
        <v>0</v>
      </c>
      <c r="I503" s="68">
        <f>+'Cu1'!I503++'Cu2'!I503+'Cu3'!I503+'Cu4'!I503+'Cu5'!I503+'Cu6'!I503+'Cu7'!I503</f>
        <v>0</v>
      </c>
      <c r="J503" s="68">
        <f>+'Cu1'!J503++'Cu2'!J503+'Cu3'!J503+'Cu4'!J503+'Cu5'!J503+'Cu6'!J503+'Cu7'!J503</f>
        <v>0</v>
      </c>
      <c r="K503" s="68">
        <f>+'Cu1'!K503++'Cu2'!K503+'Cu3'!K503+'Cu4'!K503+'Cu5'!K503+'Cu6'!K503+'Cu7'!K503</f>
        <v>0</v>
      </c>
      <c r="L503" s="68">
        <f>+'Cu1'!L503++'Cu2'!L503+'Cu3'!L503+'Cu4'!L503+'Cu5'!L503+'Cu6'!L503+'Cu7'!L503</f>
        <v>0</v>
      </c>
      <c r="M503" s="68">
        <f>+'Cu1'!M503++'Cu2'!M503+'Cu3'!M503+'Cu4'!M503+'Cu5'!M503+'Cu6'!M503+'Cu7'!M503</f>
        <v>0</v>
      </c>
      <c r="N503" s="68">
        <f>+'Cu1'!N503++'Cu2'!N503+'Cu3'!N503+'Cu4'!N503+'Cu5'!N503+'Cu6'!N503+'Cu7'!N503</f>
        <v>0</v>
      </c>
      <c r="O503" s="68">
        <f>+'Cu1'!O503++'Cu2'!O503+'Cu3'!O503+'Cu4'!O503+'Cu5'!O503+'Cu6'!O503+'Cu7'!O503</f>
        <v>0</v>
      </c>
      <c r="P503" s="68">
        <f>+'Cu1'!P503++'Cu2'!P503+'Cu3'!P503+'Cu4'!P503+'Cu5'!P503+'Cu6'!P503+'Cu7'!P503</f>
        <v>0</v>
      </c>
      <c r="Q503" s="5">
        <f t="shared" si="125"/>
        <v>0</v>
      </c>
    </row>
    <row r="504" spans="3:17" hidden="1">
      <c r="C504" s="49">
        <f t="shared" si="124"/>
        <v>0</v>
      </c>
      <c r="D504" s="49"/>
      <c r="E504" s="68">
        <f>+'Cu1'!E504++'Cu2'!E504+'Cu3'!E504+'Cu4'!E504+'Cu5'!E504+'Cu6'!E504+'Cu7'!E504</f>
        <v>0</v>
      </c>
      <c r="F504" s="68">
        <f>+'Cu1'!F504++'Cu2'!F504+'Cu3'!F504+'Cu4'!F504+'Cu5'!F504+'Cu6'!F504+'Cu7'!F504</f>
        <v>0</v>
      </c>
      <c r="G504" s="68">
        <f>+'Cu1'!G504++'Cu2'!G504+'Cu3'!G504+'Cu4'!G504+'Cu5'!G504+'Cu6'!G504+'Cu7'!G504</f>
        <v>0</v>
      </c>
      <c r="H504" s="68">
        <f>+'Cu1'!H504++'Cu2'!H504+'Cu3'!H504+'Cu4'!H504+'Cu5'!H504+'Cu6'!H504+'Cu7'!H504</f>
        <v>0</v>
      </c>
      <c r="I504" s="68">
        <f>+'Cu1'!I504++'Cu2'!I504+'Cu3'!I504+'Cu4'!I504+'Cu5'!I504+'Cu6'!I504+'Cu7'!I504</f>
        <v>0</v>
      </c>
      <c r="J504" s="68">
        <f>+'Cu1'!J504++'Cu2'!J504+'Cu3'!J504+'Cu4'!J504+'Cu5'!J504+'Cu6'!J504+'Cu7'!J504</f>
        <v>0</v>
      </c>
      <c r="K504" s="68">
        <f>+'Cu1'!K504++'Cu2'!K504+'Cu3'!K504+'Cu4'!K504+'Cu5'!K504+'Cu6'!K504+'Cu7'!K504</f>
        <v>0</v>
      </c>
      <c r="L504" s="68">
        <f>+'Cu1'!L504++'Cu2'!L504+'Cu3'!L504+'Cu4'!L504+'Cu5'!L504+'Cu6'!L504+'Cu7'!L504</f>
        <v>0</v>
      </c>
      <c r="M504" s="68">
        <f>+'Cu1'!M504++'Cu2'!M504+'Cu3'!M504+'Cu4'!M504+'Cu5'!M504+'Cu6'!M504+'Cu7'!M504</f>
        <v>0</v>
      </c>
      <c r="N504" s="68">
        <f>+'Cu1'!N504++'Cu2'!N504+'Cu3'!N504+'Cu4'!N504+'Cu5'!N504+'Cu6'!N504+'Cu7'!N504</f>
        <v>0</v>
      </c>
      <c r="O504" s="68">
        <f>+'Cu1'!O504++'Cu2'!O504+'Cu3'!O504+'Cu4'!O504+'Cu5'!O504+'Cu6'!O504+'Cu7'!O504</f>
        <v>0</v>
      </c>
      <c r="P504" s="68">
        <f>+'Cu1'!P504++'Cu2'!P504+'Cu3'!P504+'Cu4'!P504+'Cu5'!P504+'Cu6'!P504+'Cu7'!P504</f>
        <v>0</v>
      </c>
      <c r="Q504" s="5">
        <f t="shared" si="125"/>
        <v>0</v>
      </c>
    </row>
    <row r="505" spans="3:17" hidden="1">
      <c r="C505" s="60" t="str">
        <f t="shared" si="124"/>
        <v>DESHERBAT</v>
      </c>
      <c r="D505" s="60"/>
      <c r="E505" s="69">
        <f>+'Cu1'!E505++'Cu2'!E505+'Cu3'!E505+'Cu4'!E505+'Cu5'!E505+'Cu6'!E505+'Cu7'!E505</f>
        <v>0</v>
      </c>
      <c r="F505" s="69">
        <f>+'Cu1'!F505++'Cu2'!F505+'Cu3'!F505+'Cu4'!F505+'Cu5'!F505+'Cu6'!F505+'Cu7'!F505</f>
        <v>0</v>
      </c>
      <c r="G505" s="69">
        <f>+'Cu1'!G505++'Cu2'!G505+'Cu3'!G505+'Cu4'!G505+'Cu5'!G505+'Cu6'!G505+'Cu7'!G505</f>
        <v>0</v>
      </c>
      <c r="H505" s="69">
        <f>+'Cu1'!H505++'Cu2'!H505+'Cu3'!H505+'Cu4'!H505+'Cu5'!H505+'Cu6'!H505+'Cu7'!H505</f>
        <v>0</v>
      </c>
      <c r="I505" s="69">
        <f>+'Cu1'!I505++'Cu2'!I505+'Cu3'!I505+'Cu4'!I505+'Cu5'!I505+'Cu6'!I505+'Cu7'!I505</f>
        <v>0</v>
      </c>
      <c r="J505" s="69">
        <f>+'Cu1'!J505++'Cu2'!J505+'Cu3'!J505+'Cu4'!J505+'Cu5'!J505+'Cu6'!J505+'Cu7'!J505</f>
        <v>0</v>
      </c>
      <c r="K505" s="69">
        <f>+'Cu1'!K505++'Cu2'!K505+'Cu3'!K505+'Cu4'!K505+'Cu5'!K505+'Cu6'!K505+'Cu7'!K505</f>
        <v>0</v>
      </c>
      <c r="L505" s="69">
        <f>+'Cu1'!L505++'Cu2'!L505+'Cu3'!L505+'Cu4'!L505+'Cu5'!L505+'Cu6'!L505+'Cu7'!L505</f>
        <v>0</v>
      </c>
      <c r="M505" s="69">
        <f>+'Cu1'!M505++'Cu2'!M505+'Cu3'!M505+'Cu4'!M505+'Cu5'!M505+'Cu6'!M505+'Cu7'!M505</f>
        <v>0</v>
      </c>
      <c r="N505" s="69">
        <f>+'Cu1'!N505++'Cu2'!N505+'Cu3'!N505+'Cu4'!N505+'Cu5'!N505+'Cu6'!N505+'Cu7'!N505</f>
        <v>0</v>
      </c>
      <c r="O505" s="69">
        <f>+'Cu1'!O505++'Cu2'!O505+'Cu3'!O505+'Cu4'!O505+'Cu5'!O505+'Cu6'!O505+'Cu7'!O505</f>
        <v>0</v>
      </c>
      <c r="P505" s="69">
        <f>+'Cu1'!P505++'Cu2'!P505+'Cu3'!P505+'Cu4'!P505+'Cu5'!P505+'Cu6'!P505+'Cu7'!P505</f>
        <v>0</v>
      </c>
      <c r="Q505" s="5">
        <f t="shared" si="125"/>
        <v>0</v>
      </c>
    </row>
    <row r="506" spans="3:17" hidden="1">
      <c r="C506" s="60">
        <f t="shared" si="124"/>
        <v>0</v>
      </c>
      <c r="D506" s="60"/>
      <c r="E506" s="69">
        <f>+'Cu1'!E506++'Cu2'!E506+'Cu3'!E506+'Cu4'!E506+'Cu5'!E506+'Cu6'!E506+'Cu7'!E506</f>
        <v>0</v>
      </c>
      <c r="F506" s="69">
        <f>+'Cu1'!F506++'Cu2'!F506+'Cu3'!F506+'Cu4'!F506+'Cu5'!F506+'Cu6'!F506+'Cu7'!F506</f>
        <v>0</v>
      </c>
      <c r="G506" s="69">
        <f>+'Cu1'!G506++'Cu2'!G506+'Cu3'!G506+'Cu4'!G506+'Cu5'!G506+'Cu6'!G506+'Cu7'!G506</f>
        <v>0</v>
      </c>
      <c r="H506" s="69">
        <f>+'Cu1'!H506++'Cu2'!H506+'Cu3'!H506+'Cu4'!H506+'Cu5'!H506+'Cu6'!H506+'Cu7'!H506</f>
        <v>0</v>
      </c>
      <c r="I506" s="69">
        <f>+'Cu1'!I506++'Cu2'!I506+'Cu3'!I506+'Cu4'!I506+'Cu5'!I506+'Cu6'!I506+'Cu7'!I506</f>
        <v>0</v>
      </c>
      <c r="J506" s="69">
        <f>+'Cu1'!J506++'Cu2'!J506+'Cu3'!J506+'Cu4'!J506+'Cu5'!J506+'Cu6'!J506+'Cu7'!J506</f>
        <v>0</v>
      </c>
      <c r="K506" s="69">
        <f>+'Cu1'!K506++'Cu2'!K506+'Cu3'!K506+'Cu4'!K506+'Cu5'!K506+'Cu6'!K506+'Cu7'!K506</f>
        <v>0</v>
      </c>
      <c r="L506" s="69">
        <f>+'Cu1'!L506++'Cu2'!L506+'Cu3'!L506+'Cu4'!L506+'Cu5'!L506+'Cu6'!L506+'Cu7'!L506</f>
        <v>0</v>
      </c>
      <c r="M506" s="69">
        <f>+'Cu1'!M506++'Cu2'!M506+'Cu3'!M506+'Cu4'!M506+'Cu5'!M506+'Cu6'!M506+'Cu7'!M506</f>
        <v>0</v>
      </c>
      <c r="N506" s="69">
        <f>+'Cu1'!N506++'Cu2'!N506+'Cu3'!N506+'Cu4'!N506+'Cu5'!N506+'Cu6'!N506+'Cu7'!N506</f>
        <v>0</v>
      </c>
      <c r="O506" s="69">
        <f>+'Cu1'!O506++'Cu2'!O506+'Cu3'!O506+'Cu4'!O506+'Cu5'!O506+'Cu6'!O506+'Cu7'!O506</f>
        <v>0</v>
      </c>
      <c r="P506" s="69">
        <f>+'Cu1'!P506++'Cu2'!P506+'Cu3'!P506+'Cu4'!P506+'Cu5'!P506+'Cu6'!P506+'Cu7'!P506</f>
        <v>0</v>
      </c>
      <c r="Q506" s="5">
        <f t="shared" si="125"/>
        <v>0</v>
      </c>
    </row>
    <row r="507" spans="3:17" hidden="1">
      <c r="C507" s="60">
        <f t="shared" si="124"/>
        <v>0</v>
      </c>
      <c r="D507" s="60"/>
      <c r="E507" s="69">
        <f>+'Cu1'!E507++'Cu2'!E507+'Cu3'!E507+'Cu4'!E507+'Cu5'!E507+'Cu6'!E507+'Cu7'!E507</f>
        <v>0</v>
      </c>
      <c r="F507" s="69">
        <f>+'Cu1'!F507++'Cu2'!F507+'Cu3'!F507+'Cu4'!F507+'Cu5'!F507+'Cu6'!F507+'Cu7'!F507</f>
        <v>0</v>
      </c>
      <c r="G507" s="69">
        <f>+'Cu1'!G507++'Cu2'!G507+'Cu3'!G507+'Cu4'!G507+'Cu5'!G507+'Cu6'!G507+'Cu7'!G507</f>
        <v>0</v>
      </c>
      <c r="H507" s="69">
        <f>+'Cu1'!H507++'Cu2'!H507+'Cu3'!H507+'Cu4'!H507+'Cu5'!H507+'Cu6'!H507+'Cu7'!H507</f>
        <v>0</v>
      </c>
      <c r="I507" s="69">
        <f>+'Cu1'!I507++'Cu2'!I507+'Cu3'!I507+'Cu4'!I507+'Cu5'!I507+'Cu6'!I507+'Cu7'!I507</f>
        <v>0</v>
      </c>
      <c r="J507" s="69">
        <f>+'Cu1'!J507++'Cu2'!J507+'Cu3'!J507+'Cu4'!J507+'Cu5'!J507+'Cu6'!J507+'Cu7'!J507</f>
        <v>0</v>
      </c>
      <c r="K507" s="69">
        <f>+'Cu1'!K507++'Cu2'!K507+'Cu3'!K507+'Cu4'!K507+'Cu5'!K507+'Cu6'!K507+'Cu7'!K507</f>
        <v>0</v>
      </c>
      <c r="L507" s="69">
        <f>+'Cu1'!L507++'Cu2'!L507+'Cu3'!L507+'Cu4'!L507+'Cu5'!L507+'Cu6'!L507+'Cu7'!L507</f>
        <v>0</v>
      </c>
      <c r="M507" s="69">
        <f>+'Cu1'!M507++'Cu2'!M507+'Cu3'!M507+'Cu4'!M507+'Cu5'!M507+'Cu6'!M507+'Cu7'!M507</f>
        <v>0</v>
      </c>
      <c r="N507" s="69">
        <f>+'Cu1'!N507++'Cu2'!N507+'Cu3'!N507+'Cu4'!N507+'Cu5'!N507+'Cu6'!N507+'Cu7'!N507</f>
        <v>0</v>
      </c>
      <c r="O507" s="69">
        <f>+'Cu1'!O507++'Cu2'!O507+'Cu3'!O507+'Cu4'!O507+'Cu5'!O507+'Cu6'!O507+'Cu7'!O507</f>
        <v>0</v>
      </c>
      <c r="P507" s="69">
        <f>+'Cu1'!P507++'Cu2'!P507+'Cu3'!P507+'Cu4'!P507+'Cu5'!P507+'Cu6'!P507+'Cu7'!P507</f>
        <v>0</v>
      </c>
      <c r="Q507" s="5">
        <f t="shared" si="125"/>
        <v>0</v>
      </c>
    </row>
    <row r="508" spans="3:17" hidden="1">
      <c r="C508" s="60">
        <f t="shared" si="124"/>
        <v>0</v>
      </c>
      <c r="D508" s="60"/>
      <c r="E508" s="69">
        <f>+'Cu1'!E508++'Cu2'!E508+'Cu3'!E508+'Cu4'!E508+'Cu5'!E508+'Cu6'!E508+'Cu7'!E508</f>
        <v>0</v>
      </c>
      <c r="F508" s="69">
        <f>+'Cu1'!F508++'Cu2'!F508+'Cu3'!F508+'Cu4'!F508+'Cu5'!F508+'Cu6'!F508+'Cu7'!F508</f>
        <v>0</v>
      </c>
      <c r="G508" s="69">
        <f>+'Cu1'!G508++'Cu2'!G508+'Cu3'!G508+'Cu4'!G508+'Cu5'!G508+'Cu6'!G508+'Cu7'!G508</f>
        <v>0</v>
      </c>
      <c r="H508" s="69">
        <f>+'Cu1'!H508++'Cu2'!H508+'Cu3'!H508+'Cu4'!H508+'Cu5'!H508+'Cu6'!H508+'Cu7'!H508</f>
        <v>0</v>
      </c>
      <c r="I508" s="69">
        <f>+'Cu1'!I508++'Cu2'!I508+'Cu3'!I508+'Cu4'!I508+'Cu5'!I508+'Cu6'!I508+'Cu7'!I508</f>
        <v>0</v>
      </c>
      <c r="J508" s="69">
        <f>+'Cu1'!J508++'Cu2'!J508+'Cu3'!J508+'Cu4'!J508+'Cu5'!J508+'Cu6'!J508+'Cu7'!J508</f>
        <v>0</v>
      </c>
      <c r="K508" s="69">
        <f>+'Cu1'!K508++'Cu2'!K508+'Cu3'!K508+'Cu4'!K508+'Cu5'!K508+'Cu6'!K508+'Cu7'!K508</f>
        <v>0</v>
      </c>
      <c r="L508" s="69">
        <f>+'Cu1'!L508++'Cu2'!L508+'Cu3'!L508+'Cu4'!L508+'Cu5'!L508+'Cu6'!L508+'Cu7'!L508</f>
        <v>0</v>
      </c>
      <c r="M508" s="69">
        <f>+'Cu1'!M508++'Cu2'!M508+'Cu3'!M508+'Cu4'!M508+'Cu5'!M508+'Cu6'!M508+'Cu7'!M508</f>
        <v>0</v>
      </c>
      <c r="N508" s="69">
        <f>+'Cu1'!N508++'Cu2'!N508+'Cu3'!N508+'Cu4'!N508+'Cu5'!N508+'Cu6'!N508+'Cu7'!N508</f>
        <v>0</v>
      </c>
      <c r="O508" s="69">
        <f>+'Cu1'!O508++'Cu2'!O508+'Cu3'!O508+'Cu4'!O508+'Cu5'!O508+'Cu6'!O508+'Cu7'!O508</f>
        <v>0</v>
      </c>
      <c r="P508" s="69">
        <f>+'Cu1'!P508++'Cu2'!P508+'Cu3'!P508+'Cu4'!P508+'Cu5'!P508+'Cu6'!P508+'Cu7'!P508</f>
        <v>0</v>
      </c>
      <c r="Q508" s="5">
        <f t="shared" si="125"/>
        <v>0</v>
      </c>
    </row>
    <row r="509" spans="3:17" hidden="1">
      <c r="C509" s="62" t="str">
        <f t="shared" si="124"/>
        <v>ALTRES OPERACIONS ESPECÍFIQUES</v>
      </c>
      <c r="D509" s="62"/>
      <c r="E509" s="70">
        <f>+'Cu1'!E509++'Cu2'!E509+'Cu3'!E509+'Cu4'!E509+'Cu5'!E509+'Cu6'!E509+'Cu7'!E509</f>
        <v>0</v>
      </c>
      <c r="F509" s="70">
        <f>+'Cu1'!F509++'Cu2'!F509+'Cu3'!F509+'Cu4'!F509+'Cu5'!F509+'Cu6'!F509+'Cu7'!F509</f>
        <v>0</v>
      </c>
      <c r="G509" s="70">
        <f>+'Cu1'!G509++'Cu2'!G509+'Cu3'!G509+'Cu4'!G509+'Cu5'!G509+'Cu6'!G509+'Cu7'!G509</f>
        <v>0</v>
      </c>
      <c r="H509" s="70">
        <f>+'Cu1'!H509++'Cu2'!H509+'Cu3'!H509+'Cu4'!H509+'Cu5'!H509+'Cu6'!H509+'Cu7'!H509</f>
        <v>0</v>
      </c>
      <c r="I509" s="70">
        <f>+'Cu1'!I509++'Cu2'!I509+'Cu3'!I509+'Cu4'!I509+'Cu5'!I509+'Cu6'!I509+'Cu7'!I509</f>
        <v>0</v>
      </c>
      <c r="J509" s="70">
        <f>+'Cu1'!J509++'Cu2'!J509+'Cu3'!J509+'Cu4'!J509+'Cu5'!J509+'Cu6'!J509+'Cu7'!J509</f>
        <v>0</v>
      </c>
      <c r="K509" s="70">
        <f>+'Cu1'!K509++'Cu2'!K509+'Cu3'!K509+'Cu4'!K509+'Cu5'!K509+'Cu6'!K509+'Cu7'!K509</f>
        <v>0</v>
      </c>
      <c r="L509" s="70">
        <f>+'Cu1'!L509++'Cu2'!L509+'Cu3'!L509+'Cu4'!L509+'Cu5'!L509+'Cu6'!L509+'Cu7'!L509</f>
        <v>0</v>
      </c>
      <c r="M509" s="70">
        <f>+'Cu1'!M509++'Cu2'!M509+'Cu3'!M509+'Cu4'!M509+'Cu5'!M509+'Cu6'!M509+'Cu7'!M509</f>
        <v>0</v>
      </c>
      <c r="N509" s="70">
        <f>+'Cu1'!N509++'Cu2'!N509+'Cu3'!N509+'Cu4'!N509+'Cu5'!N509+'Cu6'!N509+'Cu7'!N509</f>
        <v>0</v>
      </c>
      <c r="O509" s="70">
        <f>+'Cu1'!O509++'Cu2'!O509+'Cu3'!O509+'Cu4'!O509+'Cu5'!O509+'Cu6'!O509+'Cu7'!O509</f>
        <v>0</v>
      </c>
      <c r="P509" s="70">
        <f>+'Cu1'!P509++'Cu2'!P509+'Cu3'!P509+'Cu4'!P509+'Cu5'!P509+'Cu6'!P509+'Cu7'!P509</f>
        <v>0</v>
      </c>
      <c r="Q509" s="5">
        <f t="shared" si="125"/>
        <v>0</v>
      </c>
    </row>
    <row r="510" spans="3:17" hidden="1">
      <c r="C510" s="62">
        <f t="shared" si="124"/>
        <v>0</v>
      </c>
      <c r="D510" s="62"/>
      <c r="E510" s="70">
        <f>+'Cu1'!E510++'Cu2'!E510+'Cu3'!E510+'Cu4'!E510+'Cu5'!E510+'Cu6'!E510+'Cu7'!E510</f>
        <v>0</v>
      </c>
      <c r="F510" s="70">
        <f>+'Cu1'!F510++'Cu2'!F510+'Cu3'!F510+'Cu4'!F510+'Cu5'!F510+'Cu6'!F510+'Cu7'!F510</f>
        <v>0</v>
      </c>
      <c r="G510" s="70">
        <f>+'Cu1'!G510++'Cu2'!G510+'Cu3'!G510+'Cu4'!G510+'Cu5'!G510+'Cu6'!G510+'Cu7'!G510</f>
        <v>0</v>
      </c>
      <c r="H510" s="70">
        <f>+'Cu1'!H510++'Cu2'!H510+'Cu3'!H510+'Cu4'!H510+'Cu5'!H510+'Cu6'!H510+'Cu7'!H510</f>
        <v>0</v>
      </c>
      <c r="I510" s="70">
        <f>+'Cu1'!I510++'Cu2'!I510+'Cu3'!I510+'Cu4'!I510+'Cu5'!I510+'Cu6'!I510+'Cu7'!I510</f>
        <v>0</v>
      </c>
      <c r="J510" s="70">
        <f>+'Cu1'!J510++'Cu2'!J510+'Cu3'!J510+'Cu4'!J510+'Cu5'!J510+'Cu6'!J510+'Cu7'!J510</f>
        <v>0</v>
      </c>
      <c r="K510" s="70">
        <f>+'Cu1'!K510++'Cu2'!K510+'Cu3'!K510+'Cu4'!K510+'Cu5'!K510+'Cu6'!K510+'Cu7'!K510</f>
        <v>0</v>
      </c>
      <c r="L510" s="70">
        <f>+'Cu1'!L510++'Cu2'!L510+'Cu3'!L510+'Cu4'!L510+'Cu5'!L510+'Cu6'!L510+'Cu7'!L510</f>
        <v>0</v>
      </c>
      <c r="M510" s="70">
        <f>+'Cu1'!M510++'Cu2'!M510+'Cu3'!M510+'Cu4'!M510+'Cu5'!M510+'Cu6'!M510+'Cu7'!M510</f>
        <v>0</v>
      </c>
      <c r="N510" s="70">
        <f>+'Cu1'!N510++'Cu2'!N510+'Cu3'!N510+'Cu4'!N510+'Cu5'!N510+'Cu6'!N510+'Cu7'!N510</f>
        <v>0</v>
      </c>
      <c r="O510" s="70">
        <f>+'Cu1'!O510++'Cu2'!O510+'Cu3'!O510+'Cu4'!O510+'Cu5'!O510+'Cu6'!O510+'Cu7'!O510</f>
        <v>0</v>
      </c>
      <c r="P510" s="70">
        <f>+'Cu1'!P510++'Cu2'!P510+'Cu3'!P510+'Cu4'!P510+'Cu5'!P510+'Cu6'!P510+'Cu7'!P510</f>
        <v>0</v>
      </c>
      <c r="Q510" s="5">
        <f t="shared" si="125"/>
        <v>0</v>
      </c>
    </row>
    <row r="511" spans="3:17" hidden="1">
      <c r="C511" s="62">
        <f t="shared" si="124"/>
        <v>0</v>
      </c>
      <c r="D511" s="62"/>
      <c r="E511" s="70">
        <f>+'Cu1'!E511++'Cu2'!E511+'Cu3'!E511+'Cu4'!E511+'Cu5'!E511+'Cu6'!E511+'Cu7'!E511</f>
        <v>0</v>
      </c>
      <c r="F511" s="70">
        <f>+'Cu1'!F511++'Cu2'!F511+'Cu3'!F511+'Cu4'!F511+'Cu5'!F511+'Cu6'!F511+'Cu7'!F511</f>
        <v>0</v>
      </c>
      <c r="G511" s="70">
        <f>+'Cu1'!G511++'Cu2'!G511+'Cu3'!G511+'Cu4'!G511+'Cu5'!G511+'Cu6'!G511+'Cu7'!G511</f>
        <v>0</v>
      </c>
      <c r="H511" s="70">
        <f>+'Cu1'!H511++'Cu2'!H511+'Cu3'!H511+'Cu4'!H511+'Cu5'!H511+'Cu6'!H511+'Cu7'!H511</f>
        <v>0</v>
      </c>
      <c r="I511" s="70">
        <f>+'Cu1'!I511++'Cu2'!I511+'Cu3'!I511+'Cu4'!I511+'Cu5'!I511+'Cu6'!I511+'Cu7'!I511</f>
        <v>0</v>
      </c>
      <c r="J511" s="70">
        <f>+'Cu1'!J511++'Cu2'!J511+'Cu3'!J511+'Cu4'!J511+'Cu5'!J511+'Cu6'!J511+'Cu7'!J511</f>
        <v>0</v>
      </c>
      <c r="K511" s="70">
        <f>+'Cu1'!K511++'Cu2'!K511+'Cu3'!K511+'Cu4'!K511+'Cu5'!K511+'Cu6'!K511+'Cu7'!K511</f>
        <v>0</v>
      </c>
      <c r="L511" s="70">
        <f>+'Cu1'!L511++'Cu2'!L511+'Cu3'!L511+'Cu4'!L511+'Cu5'!L511+'Cu6'!L511+'Cu7'!L511</f>
        <v>0</v>
      </c>
      <c r="M511" s="70">
        <f>+'Cu1'!M511++'Cu2'!M511+'Cu3'!M511+'Cu4'!M511+'Cu5'!M511+'Cu6'!M511+'Cu7'!M511</f>
        <v>0</v>
      </c>
      <c r="N511" s="70">
        <f>+'Cu1'!N511++'Cu2'!N511+'Cu3'!N511+'Cu4'!N511+'Cu5'!N511+'Cu6'!N511+'Cu7'!N511</f>
        <v>0</v>
      </c>
      <c r="O511" s="70">
        <f>+'Cu1'!O511++'Cu2'!O511+'Cu3'!O511+'Cu4'!O511+'Cu5'!O511+'Cu6'!O511+'Cu7'!O511</f>
        <v>0</v>
      </c>
      <c r="P511" s="70">
        <f>+'Cu1'!P511++'Cu2'!P511+'Cu3'!P511+'Cu4'!P511+'Cu5'!P511+'Cu6'!P511+'Cu7'!P511</f>
        <v>0</v>
      </c>
      <c r="Q511" s="5">
        <f t="shared" si="125"/>
        <v>0</v>
      </c>
    </row>
    <row r="512" spans="3:17" hidden="1">
      <c r="C512" s="62">
        <f t="shared" si="124"/>
        <v>0</v>
      </c>
      <c r="D512" s="62"/>
      <c r="E512" s="70">
        <f>+'Cu1'!E512++'Cu2'!E512+'Cu3'!E512+'Cu4'!E512+'Cu5'!E512+'Cu6'!E512+'Cu7'!E512</f>
        <v>0</v>
      </c>
      <c r="F512" s="70">
        <f>+'Cu1'!F512++'Cu2'!F512+'Cu3'!F512+'Cu4'!F512+'Cu5'!F512+'Cu6'!F512+'Cu7'!F512</f>
        <v>0</v>
      </c>
      <c r="G512" s="70">
        <f>+'Cu1'!G512++'Cu2'!G512+'Cu3'!G512+'Cu4'!G512+'Cu5'!G512+'Cu6'!G512+'Cu7'!G512</f>
        <v>0</v>
      </c>
      <c r="H512" s="70">
        <f>+'Cu1'!H512++'Cu2'!H512+'Cu3'!H512+'Cu4'!H512+'Cu5'!H512+'Cu6'!H512+'Cu7'!H512</f>
        <v>0</v>
      </c>
      <c r="I512" s="70">
        <f>+'Cu1'!I512++'Cu2'!I512+'Cu3'!I512+'Cu4'!I512+'Cu5'!I512+'Cu6'!I512+'Cu7'!I512</f>
        <v>0</v>
      </c>
      <c r="J512" s="70">
        <f>+'Cu1'!J512++'Cu2'!J512+'Cu3'!J512+'Cu4'!J512+'Cu5'!J512+'Cu6'!J512+'Cu7'!J512</f>
        <v>0</v>
      </c>
      <c r="K512" s="70">
        <f>+'Cu1'!K512++'Cu2'!K512+'Cu3'!K512+'Cu4'!K512+'Cu5'!K512+'Cu6'!K512+'Cu7'!K512</f>
        <v>0</v>
      </c>
      <c r="L512" s="70">
        <f>+'Cu1'!L512++'Cu2'!L512+'Cu3'!L512+'Cu4'!L512+'Cu5'!L512+'Cu6'!L512+'Cu7'!L512</f>
        <v>0</v>
      </c>
      <c r="M512" s="70">
        <f>+'Cu1'!M512++'Cu2'!M512+'Cu3'!M512+'Cu4'!M512+'Cu5'!M512+'Cu6'!M512+'Cu7'!M512</f>
        <v>0</v>
      </c>
      <c r="N512" s="70">
        <f>+'Cu1'!N512++'Cu2'!N512+'Cu3'!N512+'Cu4'!N512+'Cu5'!N512+'Cu6'!N512+'Cu7'!N512</f>
        <v>0</v>
      </c>
      <c r="O512" s="70">
        <f>+'Cu1'!O512++'Cu2'!O512+'Cu3'!O512+'Cu4'!O512+'Cu5'!O512+'Cu6'!O512+'Cu7'!O512</f>
        <v>0</v>
      </c>
      <c r="P512" s="70">
        <f>+'Cu1'!P512++'Cu2'!P512+'Cu3'!P512+'Cu4'!P512+'Cu5'!P512+'Cu6'!P512+'Cu7'!P512</f>
        <v>0</v>
      </c>
      <c r="Q512" s="5">
        <f t="shared" si="125"/>
        <v>0</v>
      </c>
    </row>
    <row r="513" spans="3:17" hidden="1">
      <c r="C513" s="62">
        <f t="shared" si="124"/>
        <v>0</v>
      </c>
      <c r="D513" s="62"/>
      <c r="E513" s="70">
        <f>+'Cu1'!E513++'Cu2'!E513+'Cu3'!E513+'Cu4'!E513+'Cu5'!E513+'Cu6'!E513+'Cu7'!E513</f>
        <v>0</v>
      </c>
      <c r="F513" s="70">
        <f>+'Cu1'!F513++'Cu2'!F513+'Cu3'!F513+'Cu4'!F513+'Cu5'!F513+'Cu6'!F513+'Cu7'!F513</f>
        <v>0</v>
      </c>
      <c r="G513" s="70">
        <f>+'Cu1'!G513++'Cu2'!G513+'Cu3'!G513+'Cu4'!G513+'Cu5'!G513+'Cu6'!G513+'Cu7'!G513</f>
        <v>0</v>
      </c>
      <c r="H513" s="70">
        <f>+'Cu1'!H513++'Cu2'!H513+'Cu3'!H513+'Cu4'!H513+'Cu5'!H513+'Cu6'!H513+'Cu7'!H513</f>
        <v>0</v>
      </c>
      <c r="I513" s="70">
        <f>+'Cu1'!I513++'Cu2'!I513+'Cu3'!I513+'Cu4'!I513+'Cu5'!I513+'Cu6'!I513+'Cu7'!I513</f>
        <v>0</v>
      </c>
      <c r="J513" s="70">
        <f>+'Cu1'!J513++'Cu2'!J513+'Cu3'!J513+'Cu4'!J513+'Cu5'!J513+'Cu6'!J513+'Cu7'!J513</f>
        <v>0</v>
      </c>
      <c r="K513" s="70">
        <f>+'Cu1'!K513++'Cu2'!K513+'Cu3'!K513+'Cu4'!K513+'Cu5'!K513+'Cu6'!K513+'Cu7'!K513</f>
        <v>0</v>
      </c>
      <c r="L513" s="70">
        <f>+'Cu1'!L513++'Cu2'!L513+'Cu3'!L513+'Cu4'!L513+'Cu5'!L513+'Cu6'!L513+'Cu7'!L513</f>
        <v>0</v>
      </c>
      <c r="M513" s="70">
        <f>+'Cu1'!M513++'Cu2'!M513+'Cu3'!M513+'Cu4'!M513+'Cu5'!M513+'Cu6'!M513+'Cu7'!M513</f>
        <v>0</v>
      </c>
      <c r="N513" s="70">
        <f>+'Cu1'!N513++'Cu2'!N513+'Cu3'!N513+'Cu4'!N513+'Cu5'!N513+'Cu6'!N513+'Cu7'!N513</f>
        <v>0</v>
      </c>
      <c r="O513" s="70">
        <f>+'Cu1'!O513++'Cu2'!O513+'Cu3'!O513+'Cu4'!O513+'Cu5'!O513+'Cu6'!O513+'Cu7'!O513</f>
        <v>0</v>
      </c>
      <c r="P513" s="70">
        <f>+'Cu1'!P513++'Cu2'!P513+'Cu3'!P513+'Cu4'!P513+'Cu5'!P513+'Cu6'!P513+'Cu7'!P513</f>
        <v>0</v>
      </c>
      <c r="Q513" s="5">
        <f t="shared" si="125"/>
        <v>0</v>
      </c>
    </row>
    <row r="514" spans="3:17" hidden="1">
      <c r="C514" s="55" t="str">
        <f t="shared" si="124"/>
        <v>RECOL.LECCIÓ</v>
      </c>
      <c r="D514" s="55"/>
      <c r="E514" s="71">
        <f>+'Cu1'!E514++'Cu2'!E514+'Cu3'!E514+'Cu4'!E514+'Cu5'!E514+'Cu6'!E514+'Cu7'!E514</f>
        <v>0</v>
      </c>
      <c r="F514" s="71">
        <f>+'Cu1'!F514++'Cu2'!F514+'Cu3'!F514+'Cu4'!F514+'Cu5'!F514+'Cu6'!F514+'Cu7'!F514</f>
        <v>0</v>
      </c>
      <c r="G514" s="71">
        <f>+'Cu1'!G514++'Cu2'!G514+'Cu3'!G514+'Cu4'!G514+'Cu5'!G514+'Cu6'!G514+'Cu7'!G514</f>
        <v>0</v>
      </c>
      <c r="H514" s="71">
        <f>+'Cu1'!H514++'Cu2'!H514+'Cu3'!H514+'Cu4'!H514+'Cu5'!H514+'Cu6'!H514+'Cu7'!H514</f>
        <v>0</v>
      </c>
      <c r="I514" s="71">
        <f>+'Cu1'!I514++'Cu2'!I514+'Cu3'!I514+'Cu4'!I514+'Cu5'!I514+'Cu6'!I514+'Cu7'!I514</f>
        <v>0</v>
      </c>
      <c r="J514" s="71">
        <f>+'Cu1'!J514++'Cu2'!J514+'Cu3'!J514+'Cu4'!J514+'Cu5'!J514+'Cu6'!J514+'Cu7'!J514</f>
        <v>0</v>
      </c>
      <c r="K514" s="71">
        <f>+'Cu1'!K514++'Cu2'!K514+'Cu3'!K514+'Cu4'!K514+'Cu5'!K514+'Cu6'!K514+'Cu7'!K514</f>
        <v>0</v>
      </c>
      <c r="L514" s="71">
        <f>+'Cu1'!L514++'Cu2'!L514+'Cu3'!L514+'Cu4'!L514+'Cu5'!L514+'Cu6'!L514+'Cu7'!L514</f>
        <v>0</v>
      </c>
      <c r="M514" s="71">
        <f>+'Cu1'!M514++'Cu2'!M514+'Cu3'!M514+'Cu4'!M514+'Cu5'!M514+'Cu6'!M514+'Cu7'!M514</f>
        <v>0</v>
      </c>
      <c r="N514" s="71">
        <f>+'Cu1'!N514++'Cu2'!N514+'Cu3'!N514+'Cu4'!N514+'Cu5'!N514+'Cu6'!N514+'Cu7'!N514</f>
        <v>0</v>
      </c>
      <c r="O514" s="71">
        <f>+'Cu1'!O514++'Cu2'!O514+'Cu3'!O514+'Cu4'!O514+'Cu5'!O514+'Cu6'!O514+'Cu7'!O514</f>
        <v>0</v>
      </c>
      <c r="P514" s="71">
        <f>+'Cu1'!P514++'Cu2'!P514+'Cu3'!P514+'Cu4'!P514+'Cu5'!P514+'Cu6'!P514+'Cu7'!P514</f>
        <v>0</v>
      </c>
      <c r="Q514" s="5">
        <f t="shared" si="125"/>
        <v>0</v>
      </c>
    </row>
    <row r="515" spans="3:17" hidden="1">
      <c r="C515" s="55">
        <f t="shared" si="124"/>
        <v>0</v>
      </c>
      <c r="D515" s="55"/>
      <c r="E515" s="71">
        <f>+'Cu1'!E515++'Cu2'!E515+'Cu3'!E515+'Cu4'!E515+'Cu5'!E515+'Cu6'!E515+'Cu7'!E515</f>
        <v>0</v>
      </c>
      <c r="F515" s="71">
        <f>+'Cu1'!F515++'Cu2'!F515+'Cu3'!F515+'Cu4'!F515+'Cu5'!F515+'Cu6'!F515+'Cu7'!F515</f>
        <v>0</v>
      </c>
      <c r="G515" s="71">
        <f>+'Cu1'!G515++'Cu2'!G515+'Cu3'!G515+'Cu4'!G515+'Cu5'!G515+'Cu6'!G515+'Cu7'!G515</f>
        <v>0</v>
      </c>
      <c r="H515" s="71">
        <f>+'Cu1'!H515++'Cu2'!H515+'Cu3'!H515+'Cu4'!H515+'Cu5'!H515+'Cu6'!H515+'Cu7'!H515</f>
        <v>0</v>
      </c>
      <c r="I515" s="71">
        <f>+'Cu1'!I515++'Cu2'!I515+'Cu3'!I515+'Cu4'!I515+'Cu5'!I515+'Cu6'!I515+'Cu7'!I515</f>
        <v>0</v>
      </c>
      <c r="J515" s="71">
        <f>+'Cu1'!J515++'Cu2'!J515+'Cu3'!J515+'Cu4'!J515+'Cu5'!J515+'Cu6'!J515+'Cu7'!J515</f>
        <v>0</v>
      </c>
      <c r="K515" s="71">
        <f>+'Cu1'!K515++'Cu2'!K515+'Cu3'!K515+'Cu4'!K515+'Cu5'!K515+'Cu6'!K515+'Cu7'!K515</f>
        <v>0</v>
      </c>
      <c r="L515" s="71">
        <f>+'Cu1'!L515++'Cu2'!L515+'Cu3'!L515+'Cu4'!L515+'Cu5'!L515+'Cu6'!L515+'Cu7'!L515</f>
        <v>0</v>
      </c>
      <c r="M515" s="71">
        <f>+'Cu1'!M515++'Cu2'!M515+'Cu3'!M515+'Cu4'!M515+'Cu5'!M515+'Cu6'!M515+'Cu7'!M515</f>
        <v>0</v>
      </c>
      <c r="N515" s="71">
        <f>+'Cu1'!N515++'Cu2'!N515+'Cu3'!N515+'Cu4'!N515+'Cu5'!N515+'Cu6'!N515+'Cu7'!N515</f>
        <v>0</v>
      </c>
      <c r="O515" s="71">
        <f>+'Cu1'!O515++'Cu2'!O515+'Cu3'!O515+'Cu4'!O515+'Cu5'!O515+'Cu6'!O515+'Cu7'!O515</f>
        <v>0</v>
      </c>
      <c r="P515" s="71">
        <f>+'Cu1'!P515++'Cu2'!P515+'Cu3'!P515+'Cu4'!P515+'Cu5'!P515+'Cu6'!P515+'Cu7'!P515</f>
        <v>0</v>
      </c>
      <c r="Q515" s="5">
        <f t="shared" si="125"/>
        <v>0</v>
      </c>
    </row>
    <row r="516" spans="3:17" hidden="1">
      <c r="E516" s="5">
        <f>SUM(E481:E515)</f>
        <v>0</v>
      </c>
      <c r="F516" s="5">
        <f t="shared" ref="F516:P516" si="126">SUM(F481:F515)</f>
        <v>0</v>
      </c>
      <c r="G516" s="5">
        <f t="shared" si="126"/>
        <v>0</v>
      </c>
      <c r="H516" s="5">
        <f t="shared" si="126"/>
        <v>0</v>
      </c>
      <c r="I516" s="5">
        <f t="shared" si="126"/>
        <v>0</v>
      </c>
      <c r="J516" s="5">
        <f t="shared" si="126"/>
        <v>0</v>
      </c>
      <c r="K516" s="5">
        <f t="shared" si="126"/>
        <v>0</v>
      </c>
      <c r="L516" s="5">
        <f t="shared" si="126"/>
        <v>0</v>
      </c>
      <c r="M516" s="5">
        <f t="shared" si="126"/>
        <v>0</v>
      </c>
      <c r="N516" s="5">
        <f t="shared" si="126"/>
        <v>0</v>
      </c>
      <c r="O516" s="5">
        <f t="shared" si="126"/>
        <v>0</v>
      </c>
      <c r="P516" s="5">
        <f t="shared" si="126"/>
        <v>0</v>
      </c>
      <c r="Q516" s="5"/>
    </row>
    <row r="517" spans="3:17" hidden="1"/>
    <row r="518" spans="3:17" hidden="1"/>
    <row r="519" spans="3:17" hidden="1">
      <c r="C519" t="str">
        <f>CONCATENATE($E$3,". Distribució de costos entre els grups d'operacions. ","Cost total: ",TEXT(Q529,"#.##0,00 €"))</f>
        <v>Global. Distribució de costos entre els grups d'operacions. Cost total: 0,00 €</v>
      </c>
    </row>
    <row r="520" spans="3:17" hidden="1">
      <c r="E520" t="str">
        <f>+E7</f>
        <v xml:space="preserve">gener </v>
      </c>
      <c r="F520" t="str">
        <f t="shared" ref="F520:P520" si="127">+F7</f>
        <v>febrer</v>
      </c>
      <c r="G520" t="str">
        <f t="shared" si="127"/>
        <v xml:space="preserve">març </v>
      </c>
      <c r="H520" t="str">
        <f t="shared" si="127"/>
        <v>abril</v>
      </c>
      <c r="I520" t="str">
        <f t="shared" si="127"/>
        <v>maig</v>
      </c>
      <c r="J520" t="str">
        <f t="shared" si="127"/>
        <v>juny</v>
      </c>
      <c r="K520" t="str">
        <f t="shared" si="127"/>
        <v>juliol</v>
      </c>
      <c r="L520" t="str">
        <f t="shared" si="127"/>
        <v>agost</v>
      </c>
      <c r="M520" t="str">
        <f t="shared" si="127"/>
        <v>setembre</v>
      </c>
      <c r="N520" t="str">
        <f t="shared" si="127"/>
        <v>octubre</v>
      </c>
      <c r="O520" t="str">
        <f t="shared" si="127"/>
        <v>novembre</v>
      </c>
      <c r="P520" t="str">
        <f t="shared" si="127"/>
        <v>desembre</v>
      </c>
      <c r="Q520" s="5"/>
    </row>
    <row r="521" spans="3:17" hidden="1">
      <c r="C521" s="51" t="str">
        <f>+C396</f>
        <v>PREPARACIÓ DEL SÒL</v>
      </c>
      <c r="D521" s="100">
        <f>+Q521</f>
        <v>0</v>
      </c>
      <c r="E521" s="64">
        <f>+'Cu1'!E521++'Cu2'!E521+'Cu3'!E521+'Cu4'!E521+'Cu5'!E521+'Cu6'!E521+'Cu7'!E521</f>
        <v>0</v>
      </c>
      <c r="F521" s="64">
        <f>+'Cu1'!F521++'Cu2'!F521+'Cu3'!F521+'Cu4'!F521+'Cu5'!F521+'Cu6'!F521+'Cu7'!F521</f>
        <v>0</v>
      </c>
      <c r="G521" s="64">
        <f>+'Cu1'!G521++'Cu2'!G521+'Cu3'!G521+'Cu4'!G521+'Cu5'!G521+'Cu6'!G521+'Cu7'!G521</f>
        <v>0</v>
      </c>
      <c r="H521" s="64">
        <f>+'Cu1'!H521++'Cu2'!H521+'Cu3'!H521+'Cu4'!H521+'Cu5'!H521+'Cu6'!H521+'Cu7'!H521</f>
        <v>0</v>
      </c>
      <c r="I521" s="64">
        <f>+'Cu1'!I521++'Cu2'!I521+'Cu3'!I521+'Cu4'!I521+'Cu5'!I521+'Cu6'!I521+'Cu7'!I521</f>
        <v>0</v>
      </c>
      <c r="J521" s="64">
        <f>+'Cu1'!J521++'Cu2'!J521+'Cu3'!J521+'Cu4'!J521+'Cu5'!J521+'Cu6'!J521+'Cu7'!J521</f>
        <v>0</v>
      </c>
      <c r="K521" s="64">
        <f>+'Cu1'!K521++'Cu2'!K521+'Cu3'!K521+'Cu4'!K521+'Cu5'!K521+'Cu6'!K521+'Cu7'!K521</f>
        <v>0</v>
      </c>
      <c r="L521" s="64">
        <f>+'Cu1'!L521++'Cu2'!L521+'Cu3'!L521+'Cu4'!L521+'Cu5'!L521+'Cu6'!L521+'Cu7'!L521</f>
        <v>0</v>
      </c>
      <c r="M521" s="64">
        <f>+'Cu1'!M521++'Cu2'!M521+'Cu3'!M521+'Cu4'!M521+'Cu5'!M521+'Cu6'!M521+'Cu7'!M521</f>
        <v>0</v>
      </c>
      <c r="N521" s="64">
        <f>+'Cu1'!N521++'Cu2'!N521+'Cu3'!N521+'Cu4'!N521+'Cu5'!N521+'Cu6'!N521+'Cu7'!N521</f>
        <v>0</v>
      </c>
      <c r="O521" s="64">
        <f>+'Cu1'!O521++'Cu2'!O521+'Cu3'!O521+'Cu4'!O521+'Cu5'!O521+'Cu6'!O521+'Cu7'!O521</f>
        <v>0</v>
      </c>
      <c r="P521" s="64">
        <f>+'Cu1'!P521++'Cu2'!P521+'Cu3'!P521+'Cu4'!P521+'Cu5'!P521+'Cu6'!P521+'Cu7'!P521</f>
        <v>0</v>
      </c>
      <c r="Q521" s="108">
        <f>SUM(E521:P521)</f>
        <v>0</v>
      </c>
    </row>
    <row r="522" spans="3:17" hidden="1">
      <c r="C522" s="53" t="str">
        <f>+C403</f>
        <v>ADOBAT</v>
      </c>
      <c r="D522" s="101">
        <f t="shared" ref="D522:D528" si="128">+Q522</f>
        <v>0</v>
      </c>
      <c r="E522" s="65">
        <f>+'Cu1'!E522++'Cu2'!E522+'Cu3'!E522+'Cu4'!E522+'Cu5'!E522+'Cu6'!E522+'Cu7'!E522</f>
        <v>0</v>
      </c>
      <c r="F522" s="65">
        <f>+'Cu1'!F522++'Cu2'!F522+'Cu3'!F522+'Cu4'!F522+'Cu5'!F522+'Cu6'!F522+'Cu7'!F522</f>
        <v>0</v>
      </c>
      <c r="G522" s="65">
        <f>+'Cu1'!G522++'Cu2'!G522+'Cu3'!G522+'Cu4'!G522+'Cu5'!G522+'Cu6'!G522+'Cu7'!G522</f>
        <v>0</v>
      </c>
      <c r="H522" s="65">
        <f>+'Cu1'!H522++'Cu2'!H522+'Cu3'!H522+'Cu4'!H522+'Cu5'!H522+'Cu6'!H522+'Cu7'!H522</f>
        <v>0</v>
      </c>
      <c r="I522" s="65">
        <f>+'Cu1'!I522++'Cu2'!I522+'Cu3'!I522+'Cu4'!I522+'Cu5'!I522+'Cu6'!I522+'Cu7'!I522</f>
        <v>0</v>
      </c>
      <c r="J522" s="65">
        <f>+'Cu1'!J522++'Cu2'!J522+'Cu3'!J522+'Cu4'!J522+'Cu5'!J522+'Cu6'!J522+'Cu7'!J522</f>
        <v>0</v>
      </c>
      <c r="K522" s="65">
        <f>+'Cu1'!K522++'Cu2'!K522+'Cu3'!K522+'Cu4'!K522+'Cu5'!K522+'Cu6'!K522+'Cu7'!K522</f>
        <v>0</v>
      </c>
      <c r="L522" s="65">
        <f>+'Cu1'!L522++'Cu2'!L522+'Cu3'!L522+'Cu4'!L522+'Cu5'!L522+'Cu6'!L522+'Cu7'!L522</f>
        <v>0</v>
      </c>
      <c r="M522" s="65">
        <f>+'Cu1'!M522++'Cu2'!M522+'Cu3'!M522+'Cu4'!M522+'Cu5'!M522+'Cu6'!M522+'Cu7'!M522</f>
        <v>0</v>
      </c>
      <c r="N522" s="65">
        <f>+'Cu1'!N522++'Cu2'!N522+'Cu3'!N522+'Cu4'!N522+'Cu5'!N522+'Cu6'!N522+'Cu7'!N522</f>
        <v>0</v>
      </c>
      <c r="O522" s="65">
        <f>+'Cu1'!O522++'Cu2'!O522+'Cu3'!O522+'Cu4'!O522+'Cu5'!O522+'Cu6'!O522+'Cu7'!O522</f>
        <v>0</v>
      </c>
      <c r="P522" s="65">
        <f>+'Cu1'!P522++'Cu2'!P522+'Cu3'!P522+'Cu4'!P522+'Cu5'!P522+'Cu6'!P522+'Cu7'!P522</f>
        <v>0</v>
      </c>
      <c r="Q522" s="108">
        <f t="shared" ref="Q522:Q531" si="129">SUM(E522:P522)</f>
        <v>0</v>
      </c>
    </row>
    <row r="523" spans="3:17" hidden="1">
      <c r="C523" s="56" t="str">
        <f>+C407</f>
        <v>PLANTACIÓ</v>
      </c>
      <c r="D523" s="102">
        <f t="shared" si="128"/>
        <v>0</v>
      </c>
      <c r="E523" s="66">
        <f>+'Cu1'!E523++'Cu2'!E523+'Cu3'!E523+'Cu4'!E523+'Cu5'!E523+'Cu6'!E523+'Cu7'!E523</f>
        <v>0</v>
      </c>
      <c r="F523" s="66">
        <f>+'Cu1'!F523++'Cu2'!F523+'Cu3'!F523+'Cu4'!F523+'Cu5'!F523+'Cu6'!F523+'Cu7'!F523</f>
        <v>0</v>
      </c>
      <c r="G523" s="66">
        <f>+'Cu1'!G523++'Cu2'!G523+'Cu3'!G523+'Cu4'!G523+'Cu5'!G523+'Cu6'!G523+'Cu7'!G523</f>
        <v>0</v>
      </c>
      <c r="H523" s="66">
        <f>+'Cu1'!H523++'Cu2'!H523+'Cu3'!H523+'Cu4'!H523+'Cu5'!H523+'Cu6'!H523+'Cu7'!H523</f>
        <v>0</v>
      </c>
      <c r="I523" s="66">
        <f>+'Cu1'!I523++'Cu2'!I523+'Cu3'!I523+'Cu4'!I523+'Cu5'!I523+'Cu6'!I523+'Cu7'!I523</f>
        <v>0</v>
      </c>
      <c r="J523" s="66">
        <f>+'Cu1'!J523++'Cu2'!J523+'Cu3'!J523+'Cu4'!J523+'Cu5'!J523+'Cu6'!J523+'Cu7'!J523</f>
        <v>0</v>
      </c>
      <c r="K523" s="66">
        <f>+'Cu1'!K523++'Cu2'!K523+'Cu3'!K523+'Cu4'!K523+'Cu5'!K523+'Cu6'!K523+'Cu7'!K523</f>
        <v>0</v>
      </c>
      <c r="L523" s="66">
        <f>+'Cu1'!L523++'Cu2'!L523+'Cu3'!L523+'Cu4'!L523+'Cu5'!L523+'Cu6'!L523+'Cu7'!L523</f>
        <v>0</v>
      </c>
      <c r="M523" s="66">
        <f>+'Cu1'!M523++'Cu2'!M523+'Cu3'!M523+'Cu4'!M523+'Cu5'!M523+'Cu6'!M523+'Cu7'!M523</f>
        <v>0</v>
      </c>
      <c r="N523" s="66">
        <f>+'Cu1'!N523++'Cu2'!N523+'Cu3'!N523+'Cu4'!N523+'Cu5'!N523+'Cu6'!N523+'Cu7'!N523</f>
        <v>0</v>
      </c>
      <c r="O523" s="66">
        <f>+'Cu1'!O523++'Cu2'!O523+'Cu3'!O523+'Cu4'!O523+'Cu5'!O523+'Cu6'!O523+'Cu7'!O523</f>
        <v>0</v>
      </c>
      <c r="P523" s="66">
        <f>+'Cu1'!P523++'Cu2'!P523+'Cu3'!P523+'Cu4'!P523+'Cu5'!P523+'Cu6'!P523+'Cu7'!P523</f>
        <v>0</v>
      </c>
      <c r="Q523" s="108">
        <f t="shared" si="129"/>
        <v>0</v>
      </c>
    </row>
    <row r="524" spans="3:17" hidden="1">
      <c r="C524" s="58" t="str">
        <f>+C411</f>
        <v>REG</v>
      </c>
      <c r="D524" s="103">
        <f t="shared" si="128"/>
        <v>0</v>
      </c>
      <c r="E524" s="67">
        <f>+'Cu1'!E524++'Cu2'!E524+'Cu3'!E524+'Cu4'!E524+'Cu5'!E524+'Cu6'!E524+'Cu7'!E524</f>
        <v>0</v>
      </c>
      <c r="F524" s="67">
        <f>+'Cu1'!F524++'Cu2'!F524+'Cu3'!F524+'Cu4'!F524+'Cu5'!F524+'Cu6'!F524+'Cu7'!F524</f>
        <v>0</v>
      </c>
      <c r="G524" s="67">
        <f>+'Cu1'!G524++'Cu2'!G524+'Cu3'!G524+'Cu4'!G524+'Cu5'!G524+'Cu6'!G524+'Cu7'!G524</f>
        <v>0</v>
      </c>
      <c r="H524" s="67">
        <f>+'Cu1'!H524++'Cu2'!H524+'Cu3'!H524+'Cu4'!H524+'Cu5'!H524+'Cu6'!H524+'Cu7'!H524</f>
        <v>0</v>
      </c>
      <c r="I524" s="67">
        <f>+'Cu1'!I524++'Cu2'!I524+'Cu3'!I524+'Cu4'!I524+'Cu5'!I524+'Cu6'!I524+'Cu7'!I524</f>
        <v>0</v>
      </c>
      <c r="J524" s="67">
        <f>+'Cu1'!J524++'Cu2'!J524+'Cu3'!J524+'Cu4'!J524+'Cu5'!J524+'Cu6'!J524+'Cu7'!J524</f>
        <v>0</v>
      </c>
      <c r="K524" s="67">
        <f>+'Cu1'!K524++'Cu2'!K524+'Cu3'!K524+'Cu4'!K524+'Cu5'!K524+'Cu6'!K524+'Cu7'!K524</f>
        <v>0</v>
      </c>
      <c r="L524" s="67">
        <f>+'Cu1'!L524++'Cu2'!L524+'Cu3'!L524+'Cu4'!L524+'Cu5'!L524+'Cu6'!L524+'Cu7'!L524</f>
        <v>0</v>
      </c>
      <c r="M524" s="67">
        <f>+'Cu1'!M524++'Cu2'!M524+'Cu3'!M524+'Cu4'!M524+'Cu5'!M524+'Cu6'!M524+'Cu7'!M524</f>
        <v>0</v>
      </c>
      <c r="N524" s="67">
        <f>+'Cu1'!N524++'Cu2'!N524+'Cu3'!N524+'Cu4'!N524+'Cu5'!N524+'Cu6'!N524+'Cu7'!N524</f>
        <v>0</v>
      </c>
      <c r="O524" s="67">
        <f>+'Cu1'!O524++'Cu2'!O524+'Cu3'!O524+'Cu4'!O524+'Cu5'!O524+'Cu6'!O524+'Cu7'!O524</f>
        <v>0</v>
      </c>
      <c r="P524" s="67">
        <f>+'Cu1'!P524++'Cu2'!P524+'Cu3'!P524+'Cu4'!P524+'Cu5'!P524+'Cu6'!P524+'Cu7'!P524</f>
        <v>0</v>
      </c>
      <c r="Q524" s="108">
        <f t="shared" si="129"/>
        <v>0</v>
      </c>
    </row>
    <row r="525" spans="3:17" hidden="1">
      <c r="C525" s="49" t="str">
        <f>+C415</f>
        <v>TRACTAMENTS</v>
      </c>
      <c r="D525" s="104">
        <f t="shared" si="128"/>
        <v>0</v>
      </c>
      <c r="E525" s="68">
        <f>+'Cu1'!E525++'Cu2'!E525+'Cu3'!E525+'Cu4'!E525+'Cu5'!E525+'Cu6'!E525+'Cu7'!E525</f>
        <v>0</v>
      </c>
      <c r="F525" s="68">
        <f>+'Cu1'!F525++'Cu2'!F525+'Cu3'!F525+'Cu4'!F525+'Cu5'!F525+'Cu6'!F525+'Cu7'!F525</f>
        <v>0</v>
      </c>
      <c r="G525" s="68">
        <f>+'Cu1'!G525++'Cu2'!G525+'Cu3'!G525+'Cu4'!G525+'Cu5'!G525+'Cu6'!G525+'Cu7'!G525</f>
        <v>0</v>
      </c>
      <c r="H525" s="68">
        <f>+'Cu1'!H525++'Cu2'!H525+'Cu3'!H525+'Cu4'!H525+'Cu5'!H525+'Cu6'!H525+'Cu7'!H525</f>
        <v>0</v>
      </c>
      <c r="I525" s="68">
        <f>+'Cu1'!I525++'Cu2'!I525+'Cu3'!I525+'Cu4'!I525+'Cu5'!I525+'Cu6'!I525+'Cu7'!I525</f>
        <v>0</v>
      </c>
      <c r="J525" s="68">
        <f>+'Cu1'!J525++'Cu2'!J525+'Cu3'!J525+'Cu4'!J525+'Cu5'!J525+'Cu6'!J525+'Cu7'!J525</f>
        <v>0</v>
      </c>
      <c r="K525" s="68">
        <f>+'Cu1'!K525++'Cu2'!K525+'Cu3'!K525+'Cu4'!K525+'Cu5'!K525+'Cu6'!K525+'Cu7'!K525</f>
        <v>0</v>
      </c>
      <c r="L525" s="68">
        <f>+'Cu1'!L525++'Cu2'!L525+'Cu3'!L525+'Cu4'!L525+'Cu5'!L525+'Cu6'!L525+'Cu7'!L525</f>
        <v>0</v>
      </c>
      <c r="M525" s="68">
        <f>+'Cu1'!M525++'Cu2'!M525+'Cu3'!M525+'Cu4'!M525+'Cu5'!M525+'Cu6'!M525+'Cu7'!M525</f>
        <v>0</v>
      </c>
      <c r="N525" s="68">
        <f>+'Cu1'!N525++'Cu2'!N525+'Cu3'!N525+'Cu4'!N525+'Cu5'!N525+'Cu6'!N525+'Cu7'!N525</f>
        <v>0</v>
      </c>
      <c r="O525" s="68">
        <f>+'Cu1'!O525++'Cu2'!O525+'Cu3'!O525+'Cu4'!O525+'Cu5'!O525+'Cu6'!O525+'Cu7'!O525</f>
        <v>0</v>
      </c>
      <c r="P525" s="68">
        <f>+'Cu1'!P525++'Cu2'!P525+'Cu3'!P525+'Cu4'!P525+'Cu5'!P525+'Cu6'!P525+'Cu7'!P525</f>
        <v>0</v>
      </c>
      <c r="Q525" s="108">
        <f t="shared" si="129"/>
        <v>0</v>
      </c>
    </row>
    <row r="526" spans="3:17" hidden="1">
      <c r="C526" s="60" t="str">
        <f>+C420</f>
        <v>DESHERBAT</v>
      </c>
      <c r="D526" s="105">
        <f t="shared" si="128"/>
        <v>0</v>
      </c>
      <c r="E526" s="69">
        <f>+'Cu1'!E526++'Cu2'!E526+'Cu3'!E526+'Cu4'!E526+'Cu5'!E526+'Cu6'!E526+'Cu7'!E526</f>
        <v>0</v>
      </c>
      <c r="F526" s="69">
        <f>+'Cu1'!F526++'Cu2'!F526+'Cu3'!F526+'Cu4'!F526+'Cu5'!F526+'Cu6'!F526+'Cu7'!F526</f>
        <v>0</v>
      </c>
      <c r="G526" s="69">
        <f>+'Cu1'!G526++'Cu2'!G526+'Cu3'!G526+'Cu4'!G526+'Cu5'!G526+'Cu6'!G526+'Cu7'!G526</f>
        <v>0</v>
      </c>
      <c r="H526" s="69">
        <f>+'Cu1'!H526++'Cu2'!H526+'Cu3'!H526+'Cu4'!H526+'Cu5'!H526+'Cu6'!H526+'Cu7'!H526</f>
        <v>0</v>
      </c>
      <c r="I526" s="69">
        <f>+'Cu1'!I526++'Cu2'!I526+'Cu3'!I526+'Cu4'!I526+'Cu5'!I526+'Cu6'!I526+'Cu7'!I526</f>
        <v>0</v>
      </c>
      <c r="J526" s="69">
        <f>+'Cu1'!J526++'Cu2'!J526+'Cu3'!J526+'Cu4'!J526+'Cu5'!J526+'Cu6'!J526+'Cu7'!J526</f>
        <v>0</v>
      </c>
      <c r="K526" s="69">
        <f>+'Cu1'!K526++'Cu2'!K526+'Cu3'!K526+'Cu4'!K526+'Cu5'!K526+'Cu6'!K526+'Cu7'!K526</f>
        <v>0</v>
      </c>
      <c r="L526" s="69">
        <f>+'Cu1'!L526++'Cu2'!L526+'Cu3'!L526+'Cu4'!L526+'Cu5'!L526+'Cu6'!L526+'Cu7'!L526</f>
        <v>0</v>
      </c>
      <c r="M526" s="69">
        <f>+'Cu1'!M526++'Cu2'!M526+'Cu3'!M526+'Cu4'!M526+'Cu5'!M526+'Cu6'!M526+'Cu7'!M526</f>
        <v>0</v>
      </c>
      <c r="N526" s="69">
        <f>+'Cu1'!N526++'Cu2'!N526+'Cu3'!N526+'Cu4'!N526+'Cu5'!N526+'Cu6'!N526+'Cu7'!N526</f>
        <v>0</v>
      </c>
      <c r="O526" s="69">
        <f>+'Cu1'!O526++'Cu2'!O526+'Cu3'!O526+'Cu4'!O526+'Cu5'!O526+'Cu6'!O526+'Cu7'!O526</f>
        <v>0</v>
      </c>
      <c r="P526" s="69">
        <f>+'Cu1'!P526++'Cu2'!P526+'Cu3'!P526+'Cu4'!P526+'Cu5'!P526+'Cu6'!P526+'Cu7'!P526</f>
        <v>0</v>
      </c>
      <c r="Q526" s="108">
        <f t="shared" si="129"/>
        <v>0</v>
      </c>
    </row>
    <row r="527" spans="3:17" hidden="1">
      <c r="C527" s="62" t="str">
        <f>+C424</f>
        <v>ALTRES OPERACIONS ESPECÍFIQUES</v>
      </c>
      <c r="D527" s="106">
        <f t="shared" si="128"/>
        <v>0</v>
      </c>
      <c r="E527" s="70">
        <f>+'Cu1'!E527++'Cu2'!E527+'Cu3'!E527+'Cu4'!E527+'Cu5'!E527+'Cu6'!E527+'Cu7'!E527</f>
        <v>0</v>
      </c>
      <c r="F527" s="70">
        <f>+'Cu1'!F527++'Cu2'!F527+'Cu3'!F527+'Cu4'!F527+'Cu5'!F527+'Cu6'!F527+'Cu7'!F527</f>
        <v>0</v>
      </c>
      <c r="G527" s="70">
        <f>+'Cu1'!G527++'Cu2'!G527+'Cu3'!G527+'Cu4'!G527+'Cu5'!G527+'Cu6'!G527+'Cu7'!G527</f>
        <v>0</v>
      </c>
      <c r="H527" s="70">
        <f>+'Cu1'!H527++'Cu2'!H527+'Cu3'!H527+'Cu4'!H527+'Cu5'!H527+'Cu6'!H527+'Cu7'!H527</f>
        <v>0</v>
      </c>
      <c r="I527" s="70">
        <f>+'Cu1'!I527++'Cu2'!I527+'Cu3'!I527+'Cu4'!I527+'Cu5'!I527+'Cu6'!I527+'Cu7'!I527</f>
        <v>0</v>
      </c>
      <c r="J527" s="70">
        <f>+'Cu1'!J527++'Cu2'!J527+'Cu3'!J527+'Cu4'!J527+'Cu5'!J527+'Cu6'!J527+'Cu7'!J527</f>
        <v>0</v>
      </c>
      <c r="K527" s="70">
        <f>+'Cu1'!K527++'Cu2'!K527+'Cu3'!K527+'Cu4'!K527+'Cu5'!K527+'Cu6'!K527+'Cu7'!K527</f>
        <v>0</v>
      </c>
      <c r="L527" s="70">
        <f>+'Cu1'!L527++'Cu2'!L527+'Cu3'!L527+'Cu4'!L527+'Cu5'!L527+'Cu6'!L527+'Cu7'!L527</f>
        <v>0</v>
      </c>
      <c r="M527" s="70">
        <f>+'Cu1'!M527++'Cu2'!M527+'Cu3'!M527+'Cu4'!M527+'Cu5'!M527+'Cu6'!M527+'Cu7'!M527</f>
        <v>0</v>
      </c>
      <c r="N527" s="70">
        <f>+'Cu1'!N527++'Cu2'!N527+'Cu3'!N527+'Cu4'!N527+'Cu5'!N527+'Cu6'!N527+'Cu7'!N527</f>
        <v>0</v>
      </c>
      <c r="O527" s="70">
        <f>+'Cu1'!O527++'Cu2'!O527+'Cu3'!O527+'Cu4'!O527+'Cu5'!O527+'Cu6'!O527+'Cu7'!O527</f>
        <v>0</v>
      </c>
      <c r="P527" s="70">
        <f>+'Cu1'!P527++'Cu2'!P527+'Cu3'!P527+'Cu4'!P527+'Cu5'!P527+'Cu6'!P527+'Cu7'!P527</f>
        <v>0</v>
      </c>
      <c r="Q527" s="108">
        <f t="shared" si="129"/>
        <v>0</v>
      </c>
    </row>
    <row r="528" spans="3:17" hidden="1">
      <c r="C528" s="55" t="str">
        <f>+C429</f>
        <v>RECOL.LECCIÓ</v>
      </c>
      <c r="D528" s="107">
        <f t="shared" si="128"/>
        <v>0</v>
      </c>
      <c r="E528" s="71">
        <f>+'Cu1'!E528++'Cu2'!E528+'Cu3'!E528+'Cu4'!E528+'Cu5'!E528+'Cu6'!E528+'Cu7'!E528</f>
        <v>0</v>
      </c>
      <c r="F528" s="71">
        <f>+'Cu1'!F528++'Cu2'!F528+'Cu3'!F528+'Cu4'!F528+'Cu5'!F528+'Cu6'!F528+'Cu7'!F528</f>
        <v>0</v>
      </c>
      <c r="G528" s="71">
        <f>+'Cu1'!G528++'Cu2'!G528+'Cu3'!G528+'Cu4'!G528+'Cu5'!G528+'Cu6'!G528+'Cu7'!G528</f>
        <v>0</v>
      </c>
      <c r="H528" s="71">
        <f>+'Cu1'!H528++'Cu2'!H528+'Cu3'!H528+'Cu4'!H528+'Cu5'!H528+'Cu6'!H528+'Cu7'!H528</f>
        <v>0</v>
      </c>
      <c r="I528" s="71">
        <f>+'Cu1'!I528++'Cu2'!I528+'Cu3'!I528+'Cu4'!I528+'Cu5'!I528+'Cu6'!I528+'Cu7'!I528</f>
        <v>0</v>
      </c>
      <c r="J528" s="71">
        <f>+'Cu1'!J528++'Cu2'!J528+'Cu3'!J528+'Cu4'!J528+'Cu5'!J528+'Cu6'!J528+'Cu7'!J528</f>
        <v>0</v>
      </c>
      <c r="K528" s="71">
        <f>+'Cu1'!K528++'Cu2'!K528+'Cu3'!K528+'Cu4'!K528+'Cu5'!K528+'Cu6'!K528+'Cu7'!K528</f>
        <v>0</v>
      </c>
      <c r="L528" s="71">
        <f>+'Cu1'!L528++'Cu2'!L528+'Cu3'!L528+'Cu4'!L528+'Cu5'!L528+'Cu6'!L528+'Cu7'!L528</f>
        <v>0</v>
      </c>
      <c r="M528" s="71">
        <f>+'Cu1'!M528++'Cu2'!M528+'Cu3'!M528+'Cu4'!M528+'Cu5'!M528+'Cu6'!M528+'Cu7'!M528</f>
        <v>0</v>
      </c>
      <c r="N528" s="71">
        <f>+'Cu1'!N528++'Cu2'!N528+'Cu3'!N528+'Cu4'!N528+'Cu5'!N528+'Cu6'!N528+'Cu7'!N528</f>
        <v>0</v>
      </c>
      <c r="O528" s="71">
        <f>+'Cu1'!O528++'Cu2'!O528+'Cu3'!O528+'Cu4'!O528+'Cu5'!O528+'Cu6'!O528+'Cu7'!O528</f>
        <v>0</v>
      </c>
      <c r="P528" s="71">
        <f>+'Cu1'!P528++'Cu2'!P528+'Cu3'!P528+'Cu4'!P528+'Cu5'!P528+'Cu6'!P528+'Cu7'!P528</f>
        <v>0</v>
      </c>
      <c r="Q528" s="108">
        <f t="shared" si="129"/>
        <v>0</v>
      </c>
    </row>
    <row r="529" spans="3:19" hidden="1">
      <c r="C529" s="3" t="s">
        <v>130</v>
      </c>
      <c r="E529" s="5">
        <f>SUM(E521:E528)</f>
        <v>0</v>
      </c>
      <c r="F529" s="5">
        <f t="shared" ref="F529:P529" si="130">SUM(F521:F528)</f>
        <v>0</v>
      </c>
      <c r="G529" s="5">
        <f t="shared" si="130"/>
        <v>0</v>
      </c>
      <c r="H529" s="5">
        <f t="shared" si="130"/>
        <v>0</v>
      </c>
      <c r="I529" s="5">
        <f t="shared" si="130"/>
        <v>0</v>
      </c>
      <c r="J529" s="5">
        <f t="shared" si="130"/>
        <v>0</v>
      </c>
      <c r="K529" s="5">
        <f t="shared" si="130"/>
        <v>0</v>
      </c>
      <c r="L529" s="5">
        <f t="shared" si="130"/>
        <v>0</v>
      </c>
      <c r="M529" s="5">
        <f t="shared" si="130"/>
        <v>0</v>
      </c>
      <c r="N529" s="5">
        <f t="shared" si="130"/>
        <v>0</v>
      </c>
      <c r="O529" s="5">
        <f t="shared" si="130"/>
        <v>0</v>
      </c>
      <c r="P529" s="5">
        <f t="shared" si="130"/>
        <v>0</v>
      </c>
      <c r="Q529" s="108">
        <f t="shared" si="129"/>
        <v>0</v>
      </c>
    </row>
    <row r="530" spans="3:19" hidden="1">
      <c r="C530" s="3" t="s">
        <v>129</v>
      </c>
      <c r="D530" t="str">
        <f>CONCATENATE("Collita ",LOWER(E3))</f>
        <v>Collita global</v>
      </c>
      <c r="E530" s="5">
        <f>+'Cu1'!E530++'Cu2'!E530+'Cu3'!E530+'Cu4'!E530+'Cu5'!E530+'Cu6'!E530+'Cu7'!E530</f>
        <v>0</v>
      </c>
      <c r="F530" s="5">
        <f>+'Cu1'!F530++'Cu2'!F530+'Cu3'!F530+'Cu4'!F530+'Cu5'!F530+'Cu6'!F530+'Cu7'!F530</f>
        <v>0</v>
      </c>
      <c r="G530" s="5">
        <f>+'Cu1'!G530++'Cu2'!G530+'Cu3'!G530+'Cu4'!G530+'Cu5'!G530+'Cu6'!G530+'Cu7'!G530</f>
        <v>0</v>
      </c>
      <c r="H530" s="5">
        <f>+'Cu1'!H530++'Cu2'!H530+'Cu3'!H530+'Cu4'!H530+'Cu5'!H530+'Cu6'!H530+'Cu7'!H530</f>
        <v>0</v>
      </c>
      <c r="I530" s="5">
        <f>+'Cu1'!I530++'Cu2'!I530+'Cu3'!I530+'Cu4'!I530+'Cu5'!I530+'Cu6'!I530+'Cu7'!I530</f>
        <v>0</v>
      </c>
      <c r="J530" s="5">
        <f>+'Cu1'!J530++'Cu2'!J530+'Cu3'!J530+'Cu4'!J530+'Cu5'!J530+'Cu6'!J530+'Cu7'!J530</f>
        <v>0</v>
      </c>
      <c r="K530" s="5">
        <f>+'Cu1'!K530++'Cu2'!K530+'Cu3'!K530+'Cu4'!K530+'Cu5'!K530+'Cu6'!K530+'Cu7'!K530</f>
        <v>0</v>
      </c>
      <c r="L530" s="5">
        <f>+'Cu1'!L530++'Cu2'!L530+'Cu3'!L530+'Cu4'!L530+'Cu5'!L530+'Cu6'!L530+'Cu7'!L530</f>
        <v>0</v>
      </c>
      <c r="M530" s="5">
        <f>+'Cu1'!M530++'Cu2'!M530+'Cu3'!M530+'Cu4'!M530+'Cu5'!M530+'Cu6'!M530+'Cu7'!M530</f>
        <v>0</v>
      </c>
      <c r="N530" s="5">
        <f>+'Cu1'!N530++'Cu2'!N530+'Cu3'!N530+'Cu4'!N530+'Cu5'!N530+'Cu6'!N530+'Cu7'!N530</f>
        <v>0</v>
      </c>
      <c r="O530" s="5">
        <f>+'Cu1'!O530++'Cu2'!O530+'Cu3'!O530+'Cu4'!O530+'Cu5'!O530+'Cu6'!O530+'Cu7'!O530</f>
        <v>0</v>
      </c>
      <c r="P530" s="5">
        <f>+'Cu1'!P530++'Cu2'!P530+'Cu3'!P530+'Cu4'!P530+'Cu5'!P530+'Cu6'!P530+'Cu7'!P530</f>
        <v>0</v>
      </c>
      <c r="Q530" s="108">
        <f t="shared" si="129"/>
        <v>0</v>
      </c>
    </row>
    <row r="531" spans="3:19" hidden="1">
      <c r="C531" s="95" t="e">
        <f>HLOOKUP(D530,F171:BC172,2,FALSE)</f>
        <v>#N/A</v>
      </c>
      <c r="D531" s="3" t="str">
        <f>CONCATENATE("Balanç mensual de costos i ingressos: ",E3,"  ",TEXT(Q531,"#.##0,00  €"))</f>
        <v>Balanç mensual de costos i ingressos: Global  0,00  €</v>
      </c>
      <c r="E531" s="5">
        <f>+E530-E529</f>
        <v>0</v>
      </c>
      <c r="F531" s="5">
        <f t="shared" ref="F531:P531" si="131">+F530-F529</f>
        <v>0</v>
      </c>
      <c r="G531" s="5">
        <f t="shared" si="131"/>
        <v>0</v>
      </c>
      <c r="H531" s="5">
        <f t="shared" si="131"/>
        <v>0</v>
      </c>
      <c r="I531" s="5">
        <f t="shared" si="131"/>
        <v>0</v>
      </c>
      <c r="J531" s="5">
        <f t="shared" si="131"/>
        <v>0</v>
      </c>
      <c r="K531" s="5">
        <f t="shared" si="131"/>
        <v>0</v>
      </c>
      <c r="L531" s="5">
        <f t="shared" si="131"/>
        <v>0</v>
      </c>
      <c r="M531" s="5">
        <f t="shared" si="131"/>
        <v>0</v>
      </c>
      <c r="N531" s="5">
        <f t="shared" si="131"/>
        <v>0</v>
      </c>
      <c r="O531" s="5">
        <f t="shared" si="131"/>
        <v>0</v>
      </c>
      <c r="P531" s="5">
        <f t="shared" si="131"/>
        <v>0</v>
      </c>
      <c r="Q531" s="108">
        <f t="shared" si="129"/>
        <v>0</v>
      </c>
    </row>
    <row r="532" spans="3:19" hidden="1">
      <c r="D532" s="3" t="s">
        <v>131</v>
      </c>
      <c r="E532" s="99">
        <f>+E531</f>
        <v>0</v>
      </c>
      <c r="F532" s="99">
        <f>+E532+F531</f>
        <v>0</v>
      </c>
      <c r="G532" s="99">
        <f t="shared" ref="G532:P532" si="132">+F532+G531</f>
        <v>0</v>
      </c>
      <c r="H532" s="99">
        <f t="shared" si="132"/>
        <v>0</v>
      </c>
      <c r="I532" s="99">
        <f t="shared" si="132"/>
        <v>0</v>
      </c>
      <c r="J532" s="99">
        <f t="shared" si="132"/>
        <v>0</v>
      </c>
      <c r="K532" s="99">
        <f t="shared" si="132"/>
        <v>0</v>
      </c>
      <c r="L532" s="99">
        <f t="shared" si="132"/>
        <v>0</v>
      </c>
      <c r="M532" s="99">
        <f t="shared" si="132"/>
        <v>0</v>
      </c>
      <c r="N532" s="99">
        <f t="shared" si="132"/>
        <v>0</v>
      </c>
      <c r="O532" s="99">
        <f t="shared" si="132"/>
        <v>0</v>
      </c>
      <c r="P532" s="99">
        <f t="shared" si="132"/>
        <v>0</v>
      </c>
    </row>
    <row r="533" spans="3:19" hidden="1">
      <c r="E533" s="109" t="e">
        <f>IF(E531=0,NA(),E531)</f>
        <v>#N/A</v>
      </c>
      <c r="F533" s="109" t="e">
        <f t="shared" ref="F533:P533" si="133">IF(F531=0,NA(),F531)</f>
        <v>#N/A</v>
      </c>
      <c r="G533" s="109" t="e">
        <f t="shared" si="133"/>
        <v>#N/A</v>
      </c>
      <c r="H533" s="109" t="e">
        <f t="shared" si="133"/>
        <v>#N/A</v>
      </c>
      <c r="I533" s="109" t="e">
        <f t="shared" si="133"/>
        <v>#N/A</v>
      </c>
      <c r="J533" s="109" t="e">
        <f t="shared" si="133"/>
        <v>#N/A</v>
      </c>
      <c r="K533" s="109" t="e">
        <f t="shared" si="133"/>
        <v>#N/A</v>
      </c>
      <c r="L533" s="109" t="e">
        <f t="shared" si="133"/>
        <v>#N/A</v>
      </c>
      <c r="M533" s="109" t="e">
        <f t="shared" si="133"/>
        <v>#N/A</v>
      </c>
      <c r="N533" s="109" t="e">
        <f t="shared" si="133"/>
        <v>#N/A</v>
      </c>
      <c r="O533" s="109" t="e">
        <f t="shared" si="133"/>
        <v>#N/A</v>
      </c>
      <c r="P533" s="109" t="e">
        <f t="shared" si="133"/>
        <v>#N/A</v>
      </c>
    </row>
    <row r="534" spans="3:19" hidden="1">
      <c r="E534" s="109"/>
      <c r="F534" s="109"/>
      <c r="G534" s="109"/>
      <c r="H534" s="109"/>
      <c r="I534" s="109"/>
      <c r="J534" s="109"/>
      <c r="K534" s="109"/>
      <c r="L534" s="109"/>
      <c r="M534" s="109"/>
      <c r="N534" s="109"/>
      <c r="O534" s="109"/>
      <c r="P534" s="109"/>
      <c r="S534" t="e">
        <f>+Q529/IF($AT$716&gt;0,$AT$716,$AU$716)</f>
        <v>#DIV/0!</v>
      </c>
    </row>
    <row r="535" spans="3:19" hidden="1">
      <c r="E535" s="109"/>
      <c r="F535" s="109"/>
      <c r="G535" s="109"/>
      <c r="H535" s="109"/>
      <c r="I535" s="109"/>
      <c r="J535" s="109"/>
      <c r="K535" s="109"/>
      <c r="L535" s="109"/>
      <c r="M535" s="109"/>
      <c r="N535" s="109"/>
      <c r="O535" s="109"/>
      <c r="P535" s="109"/>
    </row>
    <row r="536" spans="3:19" hidden="1">
      <c r="C536" s="51"/>
      <c r="D536" s="100"/>
      <c r="E536" s="109"/>
      <c r="F536" s="109"/>
      <c r="G536" s="109"/>
      <c r="H536" s="109"/>
      <c r="I536" s="109"/>
      <c r="J536" s="109"/>
      <c r="K536" s="109"/>
      <c r="L536" s="109"/>
      <c r="M536" s="109"/>
      <c r="N536" s="109"/>
      <c r="O536" s="109"/>
      <c r="P536" s="109"/>
    </row>
    <row r="537" spans="3:19" hidden="1">
      <c r="C537" s="53"/>
      <c r="D537" s="101"/>
      <c r="E537" s="109"/>
      <c r="F537" s="109"/>
      <c r="G537" s="109"/>
      <c r="H537" s="109"/>
      <c r="I537" s="109"/>
      <c r="J537" s="109"/>
      <c r="K537" s="109"/>
      <c r="L537" s="109"/>
      <c r="M537" s="109"/>
      <c r="N537" s="109"/>
      <c r="O537" s="109"/>
      <c r="P537" s="109"/>
    </row>
    <row r="538" spans="3:19" hidden="1">
      <c r="C538" s="56"/>
      <c r="D538" s="102"/>
      <c r="E538" s="109"/>
      <c r="F538" s="109"/>
      <c r="G538" s="109"/>
      <c r="H538" s="109"/>
      <c r="I538" s="109"/>
      <c r="J538" s="109"/>
      <c r="K538" s="109"/>
      <c r="L538" s="109"/>
      <c r="M538" s="109"/>
      <c r="N538" s="109"/>
      <c r="O538" s="109"/>
      <c r="P538" s="109"/>
    </row>
    <row r="539" spans="3:19" hidden="1">
      <c r="C539" s="58"/>
      <c r="D539" s="103"/>
      <c r="E539" s="109"/>
      <c r="F539" s="109"/>
      <c r="G539" s="109"/>
      <c r="H539" s="109"/>
      <c r="I539" s="109"/>
      <c r="J539" s="109"/>
      <c r="K539" s="109"/>
      <c r="L539" s="109"/>
      <c r="M539" s="109"/>
      <c r="N539" s="109"/>
      <c r="O539" s="109"/>
      <c r="P539" s="109"/>
    </row>
    <row r="540" spans="3:19" hidden="1">
      <c r="C540" s="49"/>
      <c r="D540" s="104"/>
      <c r="E540" s="109"/>
      <c r="F540" s="109"/>
      <c r="G540" s="109"/>
      <c r="H540" s="109"/>
      <c r="I540" s="109"/>
      <c r="J540" s="109"/>
      <c r="K540" s="109"/>
      <c r="L540" s="109"/>
      <c r="M540" s="109"/>
      <c r="N540" s="109"/>
      <c r="O540" s="109"/>
      <c r="P540" s="109"/>
    </row>
    <row r="541" spans="3:19" hidden="1">
      <c r="C541" s="60"/>
      <c r="D541" s="105"/>
      <c r="E541" s="109"/>
      <c r="F541" s="109"/>
      <c r="G541" s="109"/>
      <c r="H541" s="109"/>
      <c r="I541" s="109"/>
      <c r="J541" s="109"/>
      <c r="K541" s="109"/>
      <c r="L541" s="109"/>
      <c r="M541" s="109"/>
      <c r="N541" s="109"/>
      <c r="O541" s="109"/>
      <c r="P541" s="109"/>
    </row>
    <row r="542" spans="3:19" hidden="1">
      <c r="C542" s="62"/>
      <c r="D542" s="106"/>
      <c r="E542" s="109"/>
      <c r="F542" s="109"/>
      <c r="G542" s="109"/>
      <c r="H542" s="109"/>
      <c r="I542" s="109"/>
      <c r="J542" s="109"/>
      <c r="K542" s="109"/>
      <c r="L542" s="109"/>
      <c r="M542" s="109"/>
      <c r="N542" s="109"/>
      <c r="O542" s="109"/>
      <c r="P542" s="109"/>
    </row>
    <row r="543" spans="3:19" hidden="1">
      <c r="C543" s="55"/>
      <c r="D543" s="107"/>
      <c r="E543" s="109"/>
      <c r="F543" s="109"/>
      <c r="G543" s="109"/>
      <c r="H543" s="109"/>
      <c r="I543" s="109"/>
      <c r="J543" s="109"/>
      <c r="K543" s="109"/>
      <c r="L543" s="109"/>
      <c r="M543" s="109"/>
      <c r="N543" s="109"/>
      <c r="O543" s="109"/>
      <c r="P543" s="109"/>
    </row>
    <row r="544" spans="3:19" hidden="1">
      <c r="E544" s="109"/>
      <c r="F544" s="109"/>
      <c r="G544" s="109"/>
      <c r="H544" s="109"/>
      <c r="I544" s="109"/>
      <c r="J544" s="109"/>
      <c r="K544" s="109"/>
      <c r="L544" s="109"/>
      <c r="M544" s="109"/>
      <c r="N544" s="109"/>
      <c r="O544" s="109"/>
      <c r="P544" s="109"/>
    </row>
    <row r="545" spans="3:17" hidden="1">
      <c r="D545" s="81" t="str">
        <f>CONCATENATE("Calendari de necessitats de ",LOWER(D546),": ",E3,"  ",ROUND(SUM(Q549:Q583),2))</f>
        <v>Calendari de necessitats de tractor incloent tractorista (h): Global  0</v>
      </c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</row>
    <row r="546" spans="3:17" hidden="1">
      <c r="D546" s="1" t="s">
        <v>36</v>
      </c>
      <c r="E546">
        <f>HLOOKUP(D546,F171:BC172,2,FALSE)</f>
        <v>4</v>
      </c>
      <c r="F546" s="1"/>
      <c r="G546" s="1"/>
      <c r="Q546" s="5"/>
    </row>
    <row r="547" spans="3:17" hidden="1">
      <c r="Q547" s="5"/>
    </row>
    <row r="548" spans="3:17" hidden="1">
      <c r="E548" t="str">
        <f t="shared" ref="E548:P548" si="134">+E7</f>
        <v xml:space="preserve">gener </v>
      </c>
      <c r="F548" t="str">
        <f t="shared" si="134"/>
        <v>febrer</v>
      </c>
      <c r="G548" t="str">
        <f t="shared" si="134"/>
        <v xml:space="preserve">març </v>
      </c>
      <c r="H548" t="str">
        <f t="shared" si="134"/>
        <v>abril</v>
      </c>
      <c r="I548" t="str">
        <f t="shared" si="134"/>
        <v>maig</v>
      </c>
      <c r="J548" t="str">
        <f t="shared" si="134"/>
        <v>juny</v>
      </c>
      <c r="K548" t="str">
        <f t="shared" si="134"/>
        <v>juliol</v>
      </c>
      <c r="L548" t="str">
        <f t="shared" si="134"/>
        <v>agost</v>
      </c>
      <c r="M548" t="str">
        <f t="shared" si="134"/>
        <v>setembre</v>
      </c>
      <c r="N548" t="str">
        <f t="shared" si="134"/>
        <v>octubre</v>
      </c>
      <c r="O548" t="str">
        <f t="shared" si="134"/>
        <v>novembre</v>
      </c>
      <c r="P548" t="str">
        <f t="shared" si="134"/>
        <v>desembre</v>
      </c>
      <c r="Q548" s="5"/>
    </row>
    <row r="549" spans="3:17" hidden="1">
      <c r="C549" s="51" t="str">
        <f t="shared" ref="C549:C564" si="135">+C8</f>
        <v>PREPARACIÓ DEL SÒL</v>
      </c>
      <c r="D549" s="51"/>
      <c r="E549" s="86">
        <f>+'Cu1'!E549++'Cu2'!E549+'Cu3'!E549+'Cu4'!E549+'Cu5'!E549+'Cu6'!E549+'Cu7'!E549</f>
        <v>0</v>
      </c>
      <c r="F549" s="86">
        <f>+'Cu1'!F549++'Cu2'!F549+'Cu3'!F549+'Cu4'!F549+'Cu5'!F549+'Cu6'!F549+'Cu7'!F549</f>
        <v>0</v>
      </c>
      <c r="G549" s="86">
        <f>+'Cu1'!G549++'Cu2'!G549+'Cu3'!G549+'Cu4'!G549+'Cu5'!G549+'Cu6'!G549+'Cu7'!G549</f>
        <v>0</v>
      </c>
      <c r="H549" s="86">
        <f>+'Cu1'!H549++'Cu2'!H549+'Cu3'!H549+'Cu4'!H549+'Cu5'!H549+'Cu6'!H549+'Cu7'!H549</f>
        <v>0</v>
      </c>
      <c r="I549" s="86">
        <f>+'Cu1'!I549++'Cu2'!I549+'Cu3'!I549+'Cu4'!I549+'Cu5'!I549+'Cu6'!I549+'Cu7'!I549</f>
        <v>0</v>
      </c>
      <c r="J549" s="86">
        <f>+'Cu1'!J549++'Cu2'!J549+'Cu3'!J549+'Cu4'!J549+'Cu5'!J549+'Cu6'!J549+'Cu7'!J549</f>
        <v>0</v>
      </c>
      <c r="K549" s="86">
        <f>+'Cu1'!K549++'Cu2'!K549+'Cu3'!K549+'Cu4'!K549+'Cu5'!K549+'Cu6'!K549+'Cu7'!K549</f>
        <v>0</v>
      </c>
      <c r="L549" s="86">
        <f>+'Cu1'!L549++'Cu2'!L549+'Cu3'!L549+'Cu4'!L549+'Cu5'!L549+'Cu6'!L549+'Cu7'!L549</f>
        <v>0</v>
      </c>
      <c r="M549" s="86">
        <f>+'Cu1'!M549++'Cu2'!M549+'Cu3'!M549+'Cu4'!M549+'Cu5'!M549+'Cu6'!M549+'Cu7'!M549</f>
        <v>0</v>
      </c>
      <c r="N549" s="86">
        <f>+'Cu1'!N549++'Cu2'!N549+'Cu3'!N549+'Cu4'!N549+'Cu5'!N549+'Cu6'!N549+'Cu7'!N549</f>
        <v>0</v>
      </c>
      <c r="O549" s="86">
        <f>+'Cu1'!O549++'Cu2'!O549+'Cu3'!O549+'Cu4'!O549+'Cu5'!O549+'Cu6'!O549+'Cu7'!O549</f>
        <v>0</v>
      </c>
      <c r="P549" s="86">
        <f>+'Cu1'!P549++'Cu2'!P549+'Cu3'!P549+'Cu4'!P549+'Cu5'!P549+'Cu6'!P549+'Cu7'!P549</f>
        <v>0</v>
      </c>
      <c r="Q549" s="84">
        <f>SUM(E549:P549)</f>
        <v>0</v>
      </c>
    </row>
    <row r="550" spans="3:17" hidden="1">
      <c r="C550" s="51">
        <f t="shared" si="135"/>
        <v>0</v>
      </c>
      <c r="D550" s="51"/>
      <c r="E550" s="86">
        <f>+'Cu1'!E550++'Cu2'!E550+'Cu3'!E550+'Cu4'!E550+'Cu5'!E550+'Cu6'!E550+'Cu7'!E550</f>
        <v>0</v>
      </c>
      <c r="F550" s="86">
        <f>+'Cu1'!F550++'Cu2'!F550+'Cu3'!F550+'Cu4'!F550+'Cu5'!F550+'Cu6'!F550+'Cu7'!F550</f>
        <v>0</v>
      </c>
      <c r="G550" s="86">
        <f>+'Cu1'!G550++'Cu2'!G550+'Cu3'!G550+'Cu4'!G550+'Cu5'!G550+'Cu6'!G550+'Cu7'!G550</f>
        <v>0</v>
      </c>
      <c r="H550" s="86">
        <f>+'Cu1'!H550++'Cu2'!H550+'Cu3'!H550+'Cu4'!H550+'Cu5'!H550+'Cu6'!H550+'Cu7'!H550</f>
        <v>0</v>
      </c>
      <c r="I550" s="86">
        <f>+'Cu1'!I550++'Cu2'!I550+'Cu3'!I550+'Cu4'!I550+'Cu5'!I550+'Cu6'!I550+'Cu7'!I550</f>
        <v>0</v>
      </c>
      <c r="J550" s="86">
        <f>+'Cu1'!J550++'Cu2'!J550+'Cu3'!J550+'Cu4'!J550+'Cu5'!J550+'Cu6'!J550+'Cu7'!J550</f>
        <v>0</v>
      </c>
      <c r="K550" s="86">
        <f>+'Cu1'!K550++'Cu2'!K550+'Cu3'!K550+'Cu4'!K550+'Cu5'!K550+'Cu6'!K550+'Cu7'!K550</f>
        <v>0</v>
      </c>
      <c r="L550" s="86">
        <f>+'Cu1'!L550++'Cu2'!L550+'Cu3'!L550+'Cu4'!L550+'Cu5'!L550+'Cu6'!L550+'Cu7'!L550</f>
        <v>0</v>
      </c>
      <c r="M550" s="86">
        <f>+'Cu1'!M550++'Cu2'!M550+'Cu3'!M550+'Cu4'!M550+'Cu5'!M550+'Cu6'!M550+'Cu7'!M550</f>
        <v>0</v>
      </c>
      <c r="N550" s="86">
        <f>+'Cu1'!N550++'Cu2'!N550+'Cu3'!N550+'Cu4'!N550+'Cu5'!N550+'Cu6'!N550+'Cu7'!N550</f>
        <v>0</v>
      </c>
      <c r="O550" s="86">
        <f>+'Cu1'!O550++'Cu2'!O550+'Cu3'!O550+'Cu4'!O550+'Cu5'!O550+'Cu6'!O550+'Cu7'!O550</f>
        <v>0</v>
      </c>
      <c r="P550" s="86">
        <f>+'Cu1'!P550++'Cu2'!P550+'Cu3'!P550+'Cu4'!P550+'Cu5'!P550+'Cu6'!P550+'Cu7'!P550</f>
        <v>0</v>
      </c>
      <c r="Q550" s="84">
        <f t="shared" ref="Q550:Q583" si="136">SUM(E550:P550)</f>
        <v>0</v>
      </c>
    </row>
    <row r="551" spans="3:17" hidden="1">
      <c r="C551" s="51">
        <f t="shared" si="135"/>
        <v>0</v>
      </c>
      <c r="D551" s="51"/>
      <c r="E551" s="86">
        <f>+'Cu1'!E551++'Cu2'!E551+'Cu3'!E551+'Cu4'!E551+'Cu5'!E551+'Cu6'!E551+'Cu7'!E551</f>
        <v>0</v>
      </c>
      <c r="F551" s="86">
        <f>+'Cu1'!F551++'Cu2'!F551+'Cu3'!F551+'Cu4'!F551+'Cu5'!F551+'Cu6'!F551+'Cu7'!F551</f>
        <v>0</v>
      </c>
      <c r="G551" s="86">
        <f>+'Cu1'!G551++'Cu2'!G551+'Cu3'!G551+'Cu4'!G551+'Cu5'!G551+'Cu6'!G551+'Cu7'!G551</f>
        <v>0</v>
      </c>
      <c r="H551" s="86">
        <f>+'Cu1'!H551++'Cu2'!H551+'Cu3'!H551+'Cu4'!H551+'Cu5'!H551+'Cu6'!H551+'Cu7'!H551</f>
        <v>0</v>
      </c>
      <c r="I551" s="86">
        <f>+'Cu1'!I551++'Cu2'!I551+'Cu3'!I551+'Cu4'!I551+'Cu5'!I551+'Cu6'!I551+'Cu7'!I551</f>
        <v>0</v>
      </c>
      <c r="J551" s="86">
        <f>+'Cu1'!J551++'Cu2'!J551+'Cu3'!J551+'Cu4'!J551+'Cu5'!J551+'Cu6'!J551+'Cu7'!J551</f>
        <v>0</v>
      </c>
      <c r="K551" s="86">
        <f>+'Cu1'!K551++'Cu2'!K551+'Cu3'!K551+'Cu4'!K551+'Cu5'!K551+'Cu6'!K551+'Cu7'!K551</f>
        <v>0</v>
      </c>
      <c r="L551" s="86">
        <f>+'Cu1'!L551++'Cu2'!L551+'Cu3'!L551+'Cu4'!L551+'Cu5'!L551+'Cu6'!L551+'Cu7'!L551</f>
        <v>0</v>
      </c>
      <c r="M551" s="86">
        <f>+'Cu1'!M551++'Cu2'!M551+'Cu3'!M551+'Cu4'!M551+'Cu5'!M551+'Cu6'!M551+'Cu7'!M551</f>
        <v>0</v>
      </c>
      <c r="N551" s="86">
        <f>+'Cu1'!N551++'Cu2'!N551+'Cu3'!N551+'Cu4'!N551+'Cu5'!N551+'Cu6'!N551+'Cu7'!N551</f>
        <v>0</v>
      </c>
      <c r="O551" s="86">
        <f>+'Cu1'!O551++'Cu2'!O551+'Cu3'!O551+'Cu4'!O551+'Cu5'!O551+'Cu6'!O551+'Cu7'!O551</f>
        <v>0</v>
      </c>
      <c r="P551" s="86">
        <f>+'Cu1'!P551++'Cu2'!P551+'Cu3'!P551+'Cu4'!P551+'Cu5'!P551+'Cu6'!P551+'Cu7'!P551</f>
        <v>0</v>
      </c>
      <c r="Q551" s="84">
        <f t="shared" si="136"/>
        <v>0</v>
      </c>
    </row>
    <row r="552" spans="3:17" hidden="1">
      <c r="C552" s="51">
        <f t="shared" si="135"/>
        <v>0</v>
      </c>
      <c r="D552" s="51"/>
      <c r="E552" s="86">
        <f>+'Cu1'!E552++'Cu2'!E552+'Cu3'!E552+'Cu4'!E552+'Cu5'!E552+'Cu6'!E552+'Cu7'!E552</f>
        <v>0</v>
      </c>
      <c r="F552" s="86">
        <f>+'Cu1'!F552++'Cu2'!F552+'Cu3'!F552+'Cu4'!F552+'Cu5'!F552+'Cu6'!F552+'Cu7'!F552</f>
        <v>0</v>
      </c>
      <c r="G552" s="86">
        <f>+'Cu1'!G552++'Cu2'!G552+'Cu3'!G552+'Cu4'!G552+'Cu5'!G552+'Cu6'!G552+'Cu7'!G552</f>
        <v>0</v>
      </c>
      <c r="H552" s="86">
        <f>+'Cu1'!H552++'Cu2'!H552+'Cu3'!H552+'Cu4'!H552+'Cu5'!H552+'Cu6'!H552+'Cu7'!H552</f>
        <v>0</v>
      </c>
      <c r="I552" s="86">
        <f>+'Cu1'!I552++'Cu2'!I552+'Cu3'!I552+'Cu4'!I552+'Cu5'!I552+'Cu6'!I552+'Cu7'!I552</f>
        <v>0</v>
      </c>
      <c r="J552" s="86">
        <f>+'Cu1'!J552++'Cu2'!J552+'Cu3'!J552+'Cu4'!J552+'Cu5'!J552+'Cu6'!J552+'Cu7'!J552</f>
        <v>0</v>
      </c>
      <c r="K552" s="86">
        <f>+'Cu1'!K552++'Cu2'!K552+'Cu3'!K552+'Cu4'!K552+'Cu5'!K552+'Cu6'!K552+'Cu7'!K552</f>
        <v>0</v>
      </c>
      <c r="L552" s="86">
        <f>+'Cu1'!L552++'Cu2'!L552+'Cu3'!L552+'Cu4'!L552+'Cu5'!L552+'Cu6'!L552+'Cu7'!L552</f>
        <v>0</v>
      </c>
      <c r="M552" s="86">
        <f>+'Cu1'!M552++'Cu2'!M552+'Cu3'!M552+'Cu4'!M552+'Cu5'!M552+'Cu6'!M552+'Cu7'!M552</f>
        <v>0</v>
      </c>
      <c r="N552" s="86">
        <f>+'Cu1'!N552++'Cu2'!N552+'Cu3'!N552+'Cu4'!N552+'Cu5'!N552+'Cu6'!N552+'Cu7'!N552</f>
        <v>0</v>
      </c>
      <c r="O552" s="86">
        <f>+'Cu1'!O552++'Cu2'!O552+'Cu3'!O552+'Cu4'!O552+'Cu5'!O552+'Cu6'!O552+'Cu7'!O552</f>
        <v>0</v>
      </c>
      <c r="P552" s="86">
        <f>+'Cu1'!P552++'Cu2'!P552+'Cu3'!P552+'Cu4'!P552+'Cu5'!P552+'Cu6'!P552+'Cu7'!P552</f>
        <v>0</v>
      </c>
      <c r="Q552" s="84">
        <f t="shared" si="136"/>
        <v>0</v>
      </c>
    </row>
    <row r="553" spans="3:17" hidden="1">
      <c r="C553" s="51">
        <f t="shared" si="135"/>
        <v>0</v>
      </c>
      <c r="D553" s="51"/>
      <c r="E553" s="86">
        <f>+'Cu1'!E553++'Cu2'!E553+'Cu3'!E553+'Cu4'!E553+'Cu5'!E553+'Cu6'!E553+'Cu7'!E553</f>
        <v>0</v>
      </c>
      <c r="F553" s="86">
        <f>+'Cu1'!F553++'Cu2'!F553+'Cu3'!F553+'Cu4'!F553+'Cu5'!F553+'Cu6'!F553+'Cu7'!F553</f>
        <v>0</v>
      </c>
      <c r="G553" s="86">
        <f>+'Cu1'!G553++'Cu2'!G553+'Cu3'!G553+'Cu4'!G553+'Cu5'!G553+'Cu6'!G553+'Cu7'!G553</f>
        <v>0</v>
      </c>
      <c r="H553" s="86">
        <f>+'Cu1'!H553++'Cu2'!H553+'Cu3'!H553+'Cu4'!H553+'Cu5'!H553+'Cu6'!H553+'Cu7'!H553</f>
        <v>0</v>
      </c>
      <c r="I553" s="86">
        <f>+'Cu1'!I553++'Cu2'!I553+'Cu3'!I553+'Cu4'!I553+'Cu5'!I553+'Cu6'!I553+'Cu7'!I553</f>
        <v>0</v>
      </c>
      <c r="J553" s="86">
        <f>+'Cu1'!J553++'Cu2'!J553+'Cu3'!J553+'Cu4'!J553+'Cu5'!J553+'Cu6'!J553+'Cu7'!J553</f>
        <v>0</v>
      </c>
      <c r="K553" s="86">
        <f>+'Cu1'!K553++'Cu2'!K553+'Cu3'!K553+'Cu4'!K553+'Cu5'!K553+'Cu6'!K553+'Cu7'!K553</f>
        <v>0</v>
      </c>
      <c r="L553" s="86">
        <f>+'Cu1'!L553++'Cu2'!L553+'Cu3'!L553+'Cu4'!L553+'Cu5'!L553+'Cu6'!L553+'Cu7'!L553</f>
        <v>0</v>
      </c>
      <c r="M553" s="86">
        <f>+'Cu1'!M553++'Cu2'!M553+'Cu3'!M553+'Cu4'!M553+'Cu5'!M553+'Cu6'!M553+'Cu7'!M553</f>
        <v>0</v>
      </c>
      <c r="N553" s="86">
        <f>+'Cu1'!N553++'Cu2'!N553+'Cu3'!N553+'Cu4'!N553+'Cu5'!N553+'Cu6'!N553+'Cu7'!N553</f>
        <v>0</v>
      </c>
      <c r="O553" s="86">
        <f>+'Cu1'!O553++'Cu2'!O553+'Cu3'!O553+'Cu4'!O553+'Cu5'!O553+'Cu6'!O553+'Cu7'!O553</f>
        <v>0</v>
      </c>
      <c r="P553" s="86">
        <f>+'Cu1'!P553++'Cu2'!P553+'Cu3'!P553+'Cu4'!P553+'Cu5'!P553+'Cu6'!P553+'Cu7'!P553</f>
        <v>0</v>
      </c>
      <c r="Q553" s="84">
        <f t="shared" si="136"/>
        <v>0</v>
      </c>
    </row>
    <row r="554" spans="3:17" hidden="1">
      <c r="C554" s="51">
        <f t="shared" si="135"/>
        <v>0</v>
      </c>
      <c r="D554" s="51"/>
      <c r="E554" s="86">
        <f>+'Cu1'!E554++'Cu2'!E554+'Cu3'!E554+'Cu4'!E554+'Cu5'!E554+'Cu6'!E554+'Cu7'!E554</f>
        <v>0</v>
      </c>
      <c r="F554" s="86">
        <f>+'Cu1'!F554++'Cu2'!F554+'Cu3'!F554+'Cu4'!F554+'Cu5'!F554+'Cu6'!F554+'Cu7'!F554</f>
        <v>0</v>
      </c>
      <c r="G554" s="86">
        <f>+'Cu1'!G554++'Cu2'!G554+'Cu3'!G554+'Cu4'!G554+'Cu5'!G554+'Cu6'!G554+'Cu7'!G554</f>
        <v>0</v>
      </c>
      <c r="H554" s="86">
        <f>+'Cu1'!H554++'Cu2'!H554+'Cu3'!H554+'Cu4'!H554+'Cu5'!H554+'Cu6'!H554+'Cu7'!H554</f>
        <v>0</v>
      </c>
      <c r="I554" s="86">
        <f>+'Cu1'!I554++'Cu2'!I554+'Cu3'!I554+'Cu4'!I554+'Cu5'!I554+'Cu6'!I554+'Cu7'!I554</f>
        <v>0</v>
      </c>
      <c r="J554" s="86">
        <f>+'Cu1'!J554++'Cu2'!J554+'Cu3'!J554+'Cu4'!J554+'Cu5'!J554+'Cu6'!J554+'Cu7'!J554</f>
        <v>0</v>
      </c>
      <c r="K554" s="86">
        <f>+'Cu1'!K554++'Cu2'!K554+'Cu3'!K554+'Cu4'!K554+'Cu5'!K554+'Cu6'!K554+'Cu7'!K554</f>
        <v>0</v>
      </c>
      <c r="L554" s="86">
        <f>+'Cu1'!L554++'Cu2'!L554+'Cu3'!L554+'Cu4'!L554+'Cu5'!L554+'Cu6'!L554+'Cu7'!L554</f>
        <v>0</v>
      </c>
      <c r="M554" s="86">
        <f>+'Cu1'!M554++'Cu2'!M554+'Cu3'!M554+'Cu4'!M554+'Cu5'!M554+'Cu6'!M554+'Cu7'!M554</f>
        <v>0</v>
      </c>
      <c r="N554" s="86">
        <f>+'Cu1'!N554++'Cu2'!N554+'Cu3'!N554+'Cu4'!N554+'Cu5'!N554+'Cu6'!N554+'Cu7'!N554</f>
        <v>0</v>
      </c>
      <c r="O554" s="86">
        <f>+'Cu1'!O554++'Cu2'!O554+'Cu3'!O554+'Cu4'!O554+'Cu5'!O554+'Cu6'!O554+'Cu7'!O554</f>
        <v>0</v>
      </c>
      <c r="P554" s="86">
        <f>+'Cu1'!P554++'Cu2'!P554+'Cu3'!P554+'Cu4'!P554+'Cu5'!P554+'Cu6'!P554+'Cu7'!P554</f>
        <v>0</v>
      </c>
      <c r="Q554" s="84">
        <f t="shared" si="136"/>
        <v>0</v>
      </c>
    </row>
    <row r="555" spans="3:17" hidden="1">
      <c r="C555" s="51">
        <f t="shared" si="135"/>
        <v>0</v>
      </c>
      <c r="D555" s="51"/>
      <c r="E555" s="86">
        <f>+'Cu1'!E555++'Cu2'!E555+'Cu3'!E555+'Cu4'!E555+'Cu5'!E555+'Cu6'!E555+'Cu7'!E555</f>
        <v>0</v>
      </c>
      <c r="F555" s="86">
        <f>+'Cu1'!F555++'Cu2'!F555+'Cu3'!F555+'Cu4'!F555+'Cu5'!F555+'Cu6'!F555+'Cu7'!F555</f>
        <v>0</v>
      </c>
      <c r="G555" s="86">
        <f>+'Cu1'!G555++'Cu2'!G555+'Cu3'!G555+'Cu4'!G555+'Cu5'!G555+'Cu6'!G555+'Cu7'!G555</f>
        <v>0</v>
      </c>
      <c r="H555" s="86">
        <f>+'Cu1'!H555++'Cu2'!H555+'Cu3'!H555+'Cu4'!H555+'Cu5'!H555+'Cu6'!H555+'Cu7'!H555</f>
        <v>0</v>
      </c>
      <c r="I555" s="86">
        <f>+'Cu1'!I555++'Cu2'!I555+'Cu3'!I555+'Cu4'!I555+'Cu5'!I555+'Cu6'!I555+'Cu7'!I555</f>
        <v>0</v>
      </c>
      <c r="J555" s="86">
        <f>+'Cu1'!J555++'Cu2'!J555+'Cu3'!J555+'Cu4'!J555+'Cu5'!J555+'Cu6'!J555+'Cu7'!J555</f>
        <v>0</v>
      </c>
      <c r="K555" s="86">
        <f>+'Cu1'!K555++'Cu2'!K555+'Cu3'!K555+'Cu4'!K555+'Cu5'!K555+'Cu6'!K555+'Cu7'!K555</f>
        <v>0</v>
      </c>
      <c r="L555" s="86">
        <f>+'Cu1'!L555++'Cu2'!L555+'Cu3'!L555+'Cu4'!L555+'Cu5'!L555+'Cu6'!L555+'Cu7'!L555</f>
        <v>0</v>
      </c>
      <c r="M555" s="86">
        <f>+'Cu1'!M555++'Cu2'!M555+'Cu3'!M555+'Cu4'!M555+'Cu5'!M555+'Cu6'!M555+'Cu7'!M555</f>
        <v>0</v>
      </c>
      <c r="N555" s="86">
        <f>+'Cu1'!N555++'Cu2'!N555+'Cu3'!N555+'Cu4'!N555+'Cu5'!N555+'Cu6'!N555+'Cu7'!N555</f>
        <v>0</v>
      </c>
      <c r="O555" s="86">
        <f>+'Cu1'!O555++'Cu2'!O555+'Cu3'!O555+'Cu4'!O555+'Cu5'!O555+'Cu6'!O555+'Cu7'!O555</f>
        <v>0</v>
      </c>
      <c r="P555" s="86">
        <f>+'Cu1'!P555++'Cu2'!P555+'Cu3'!P555+'Cu4'!P555+'Cu5'!P555+'Cu6'!P555+'Cu7'!P555</f>
        <v>0</v>
      </c>
      <c r="Q555" s="84">
        <f t="shared" si="136"/>
        <v>0</v>
      </c>
    </row>
    <row r="556" spans="3:17" hidden="1">
      <c r="C556" s="53" t="str">
        <f t="shared" si="135"/>
        <v>ADOBAT</v>
      </c>
      <c r="D556" s="53"/>
      <c r="E556" s="87">
        <f>+'Cu1'!E556++'Cu2'!E556+'Cu3'!E556+'Cu4'!E556+'Cu5'!E556+'Cu6'!E556+'Cu7'!E556</f>
        <v>0</v>
      </c>
      <c r="F556" s="87">
        <f>+'Cu1'!F556++'Cu2'!F556+'Cu3'!F556+'Cu4'!F556+'Cu5'!F556+'Cu6'!F556+'Cu7'!F556</f>
        <v>0</v>
      </c>
      <c r="G556" s="87">
        <f>+'Cu1'!G556++'Cu2'!G556+'Cu3'!G556+'Cu4'!G556+'Cu5'!G556+'Cu6'!G556+'Cu7'!G556</f>
        <v>0</v>
      </c>
      <c r="H556" s="87">
        <f>+'Cu1'!H556++'Cu2'!H556+'Cu3'!H556+'Cu4'!H556+'Cu5'!H556+'Cu6'!H556+'Cu7'!H556</f>
        <v>0</v>
      </c>
      <c r="I556" s="87">
        <f>+'Cu1'!I556++'Cu2'!I556+'Cu3'!I556+'Cu4'!I556+'Cu5'!I556+'Cu6'!I556+'Cu7'!I556</f>
        <v>0</v>
      </c>
      <c r="J556" s="87">
        <f>+'Cu1'!J556++'Cu2'!J556+'Cu3'!J556+'Cu4'!J556+'Cu5'!J556+'Cu6'!J556+'Cu7'!J556</f>
        <v>0</v>
      </c>
      <c r="K556" s="87">
        <f>+'Cu1'!K556++'Cu2'!K556+'Cu3'!K556+'Cu4'!K556+'Cu5'!K556+'Cu6'!K556+'Cu7'!K556</f>
        <v>0</v>
      </c>
      <c r="L556" s="87">
        <f>+'Cu1'!L556++'Cu2'!L556+'Cu3'!L556+'Cu4'!L556+'Cu5'!L556+'Cu6'!L556+'Cu7'!L556</f>
        <v>0</v>
      </c>
      <c r="M556" s="87">
        <f>+'Cu1'!M556++'Cu2'!M556+'Cu3'!M556+'Cu4'!M556+'Cu5'!M556+'Cu6'!M556+'Cu7'!M556</f>
        <v>0</v>
      </c>
      <c r="N556" s="87">
        <f>+'Cu1'!N556++'Cu2'!N556+'Cu3'!N556+'Cu4'!N556+'Cu5'!N556+'Cu6'!N556+'Cu7'!N556</f>
        <v>0</v>
      </c>
      <c r="O556" s="87">
        <f>+'Cu1'!O556++'Cu2'!O556+'Cu3'!O556+'Cu4'!O556+'Cu5'!O556+'Cu6'!O556+'Cu7'!O556</f>
        <v>0</v>
      </c>
      <c r="P556" s="87">
        <f>+'Cu1'!P556++'Cu2'!P556+'Cu3'!P556+'Cu4'!P556+'Cu5'!P556+'Cu6'!P556+'Cu7'!P556</f>
        <v>0</v>
      </c>
      <c r="Q556" s="84">
        <f t="shared" si="136"/>
        <v>0</v>
      </c>
    </row>
    <row r="557" spans="3:17" hidden="1">
      <c r="C557" s="53">
        <f t="shared" si="135"/>
        <v>0</v>
      </c>
      <c r="D557" s="53"/>
      <c r="E557" s="87">
        <f>+'Cu1'!E557++'Cu2'!E557+'Cu3'!E557+'Cu4'!E557+'Cu5'!E557+'Cu6'!E557+'Cu7'!E557</f>
        <v>0</v>
      </c>
      <c r="F557" s="87">
        <f>+'Cu1'!F557++'Cu2'!F557+'Cu3'!F557+'Cu4'!F557+'Cu5'!F557+'Cu6'!F557+'Cu7'!F557</f>
        <v>0</v>
      </c>
      <c r="G557" s="87">
        <f>+'Cu1'!G557++'Cu2'!G557+'Cu3'!G557+'Cu4'!G557+'Cu5'!G557+'Cu6'!G557+'Cu7'!G557</f>
        <v>0</v>
      </c>
      <c r="H557" s="87">
        <f>+'Cu1'!H557++'Cu2'!H557+'Cu3'!H557+'Cu4'!H557+'Cu5'!H557+'Cu6'!H557+'Cu7'!H557</f>
        <v>0</v>
      </c>
      <c r="I557" s="87">
        <f>+'Cu1'!I557++'Cu2'!I557+'Cu3'!I557+'Cu4'!I557+'Cu5'!I557+'Cu6'!I557+'Cu7'!I557</f>
        <v>0</v>
      </c>
      <c r="J557" s="87">
        <f>+'Cu1'!J557++'Cu2'!J557+'Cu3'!J557+'Cu4'!J557+'Cu5'!J557+'Cu6'!J557+'Cu7'!J557</f>
        <v>0</v>
      </c>
      <c r="K557" s="87">
        <f>+'Cu1'!K557++'Cu2'!K557+'Cu3'!K557+'Cu4'!K557+'Cu5'!K557+'Cu6'!K557+'Cu7'!K557</f>
        <v>0</v>
      </c>
      <c r="L557" s="87">
        <f>+'Cu1'!L557++'Cu2'!L557+'Cu3'!L557+'Cu4'!L557+'Cu5'!L557+'Cu6'!L557+'Cu7'!L557</f>
        <v>0</v>
      </c>
      <c r="M557" s="87">
        <f>+'Cu1'!M557++'Cu2'!M557+'Cu3'!M557+'Cu4'!M557+'Cu5'!M557+'Cu6'!M557+'Cu7'!M557</f>
        <v>0</v>
      </c>
      <c r="N557" s="87">
        <f>+'Cu1'!N557++'Cu2'!N557+'Cu3'!N557+'Cu4'!N557+'Cu5'!N557+'Cu6'!N557+'Cu7'!N557</f>
        <v>0</v>
      </c>
      <c r="O557" s="87">
        <f>+'Cu1'!O557++'Cu2'!O557+'Cu3'!O557+'Cu4'!O557+'Cu5'!O557+'Cu6'!O557+'Cu7'!O557</f>
        <v>0</v>
      </c>
      <c r="P557" s="87">
        <f>+'Cu1'!P557++'Cu2'!P557+'Cu3'!P557+'Cu4'!P557+'Cu5'!P557+'Cu6'!P557+'Cu7'!P557</f>
        <v>0</v>
      </c>
      <c r="Q557" s="84">
        <f t="shared" si="136"/>
        <v>0</v>
      </c>
    </row>
    <row r="558" spans="3:17" hidden="1">
      <c r="C558" s="53">
        <f t="shared" si="135"/>
        <v>0</v>
      </c>
      <c r="D558" s="53"/>
      <c r="E558" s="87">
        <f>+'Cu1'!E558++'Cu2'!E558+'Cu3'!E558+'Cu4'!E558+'Cu5'!E558+'Cu6'!E558+'Cu7'!E558</f>
        <v>0</v>
      </c>
      <c r="F558" s="87">
        <f>+'Cu1'!F558++'Cu2'!F558+'Cu3'!F558+'Cu4'!F558+'Cu5'!F558+'Cu6'!F558+'Cu7'!F558</f>
        <v>0</v>
      </c>
      <c r="G558" s="87">
        <f>+'Cu1'!G558++'Cu2'!G558+'Cu3'!G558+'Cu4'!G558+'Cu5'!G558+'Cu6'!G558+'Cu7'!G558</f>
        <v>0</v>
      </c>
      <c r="H558" s="87">
        <f>+'Cu1'!H558++'Cu2'!H558+'Cu3'!H558+'Cu4'!H558+'Cu5'!H558+'Cu6'!H558+'Cu7'!H558</f>
        <v>0</v>
      </c>
      <c r="I558" s="87">
        <f>+'Cu1'!I558++'Cu2'!I558+'Cu3'!I558+'Cu4'!I558+'Cu5'!I558+'Cu6'!I558+'Cu7'!I558</f>
        <v>0</v>
      </c>
      <c r="J558" s="87">
        <f>+'Cu1'!J558++'Cu2'!J558+'Cu3'!J558+'Cu4'!J558+'Cu5'!J558+'Cu6'!J558+'Cu7'!J558</f>
        <v>0</v>
      </c>
      <c r="K558" s="87">
        <f>+'Cu1'!K558++'Cu2'!K558+'Cu3'!K558+'Cu4'!K558+'Cu5'!K558+'Cu6'!K558+'Cu7'!K558</f>
        <v>0</v>
      </c>
      <c r="L558" s="87">
        <f>+'Cu1'!L558++'Cu2'!L558+'Cu3'!L558+'Cu4'!L558+'Cu5'!L558+'Cu6'!L558+'Cu7'!L558</f>
        <v>0</v>
      </c>
      <c r="M558" s="87">
        <f>+'Cu1'!M558++'Cu2'!M558+'Cu3'!M558+'Cu4'!M558+'Cu5'!M558+'Cu6'!M558+'Cu7'!M558</f>
        <v>0</v>
      </c>
      <c r="N558" s="87">
        <f>+'Cu1'!N558++'Cu2'!N558+'Cu3'!N558+'Cu4'!N558+'Cu5'!N558+'Cu6'!N558+'Cu7'!N558</f>
        <v>0</v>
      </c>
      <c r="O558" s="87">
        <f>+'Cu1'!O558++'Cu2'!O558+'Cu3'!O558+'Cu4'!O558+'Cu5'!O558+'Cu6'!O558+'Cu7'!O558</f>
        <v>0</v>
      </c>
      <c r="P558" s="87">
        <f>+'Cu1'!P558++'Cu2'!P558+'Cu3'!P558+'Cu4'!P558+'Cu5'!P558+'Cu6'!P558+'Cu7'!P558</f>
        <v>0</v>
      </c>
      <c r="Q558" s="84">
        <f t="shared" si="136"/>
        <v>0</v>
      </c>
    </row>
    <row r="559" spans="3:17" hidden="1">
      <c r="C559" s="53">
        <f t="shared" si="135"/>
        <v>0</v>
      </c>
      <c r="D559" s="53"/>
      <c r="E559" s="87">
        <f>+'Cu1'!E559++'Cu2'!E559+'Cu3'!E559+'Cu4'!E559+'Cu5'!E559+'Cu6'!E559+'Cu7'!E559</f>
        <v>0</v>
      </c>
      <c r="F559" s="87">
        <f>+'Cu1'!F559++'Cu2'!F559+'Cu3'!F559+'Cu4'!F559+'Cu5'!F559+'Cu6'!F559+'Cu7'!F559</f>
        <v>0</v>
      </c>
      <c r="G559" s="87">
        <f>+'Cu1'!G559++'Cu2'!G559+'Cu3'!G559+'Cu4'!G559+'Cu5'!G559+'Cu6'!G559+'Cu7'!G559</f>
        <v>0</v>
      </c>
      <c r="H559" s="87">
        <f>+'Cu1'!H559++'Cu2'!H559+'Cu3'!H559+'Cu4'!H559+'Cu5'!H559+'Cu6'!H559+'Cu7'!H559</f>
        <v>0</v>
      </c>
      <c r="I559" s="87">
        <f>+'Cu1'!I559++'Cu2'!I559+'Cu3'!I559+'Cu4'!I559+'Cu5'!I559+'Cu6'!I559+'Cu7'!I559</f>
        <v>0</v>
      </c>
      <c r="J559" s="87">
        <f>+'Cu1'!J559++'Cu2'!J559+'Cu3'!J559+'Cu4'!J559+'Cu5'!J559+'Cu6'!J559+'Cu7'!J559</f>
        <v>0</v>
      </c>
      <c r="K559" s="87">
        <f>+'Cu1'!K559++'Cu2'!K559+'Cu3'!K559+'Cu4'!K559+'Cu5'!K559+'Cu6'!K559+'Cu7'!K559</f>
        <v>0</v>
      </c>
      <c r="L559" s="87">
        <f>+'Cu1'!L559++'Cu2'!L559+'Cu3'!L559+'Cu4'!L559+'Cu5'!L559+'Cu6'!L559+'Cu7'!L559</f>
        <v>0</v>
      </c>
      <c r="M559" s="87">
        <f>+'Cu1'!M559++'Cu2'!M559+'Cu3'!M559+'Cu4'!M559+'Cu5'!M559+'Cu6'!M559+'Cu7'!M559</f>
        <v>0</v>
      </c>
      <c r="N559" s="87">
        <f>+'Cu1'!N559++'Cu2'!N559+'Cu3'!N559+'Cu4'!N559+'Cu5'!N559+'Cu6'!N559+'Cu7'!N559</f>
        <v>0</v>
      </c>
      <c r="O559" s="87">
        <f>+'Cu1'!O559++'Cu2'!O559+'Cu3'!O559+'Cu4'!O559+'Cu5'!O559+'Cu6'!O559+'Cu7'!O559</f>
        <v>0</v>
      </c>
      <c r="P559" s="87">
        <f>+'Cu1'!P559++'Cu2'!P559+'Cu3'!P559+'Cu4'!P559+'Cu5'!P559+'Cu6'!P559+'Cu7'!P559</f>
        <v>0</v>
      </c>
      <c r="Q559" s="84">
        <f t="shared" si="136"/>
        <v>0</v>
      </c>
    </row>
    <row r="560" spans="3:17" hidden="1">
      <c r="C560" s="56" t="str">
        <f t="shared" si="135"/>
        <v>PLANTACIÓ</v>
      </c>
      <c r="D560" s="56"/>
      <c r="E560" s="88">
        <f>+'Cu1'!E560++'Cu2'!E560+'Cu3'!E560+'Cu4'!E560+'Cu5'!E560+'Cu6'!E560+'Cu7'!E560</f>
        <v>0</v>
      </c>
      <c r="F560" s="88">
        <f>+'Cu1'!F560++'Cu2'!F560+'Cu3'!F560+'Cu4'!F560+'Cu5'!F560+'Cu6'!F560+'Cu7'!F560</f>
        <v>0</v>
      </c>
      <c r="G560" s="88">
        <f>+'Cu1'!G560++'Cu2'!G560+'Cu3'!G560+'Cu4'!G560+'Cu5'!G560+'Cu6'!G560+'Cu7'!G560</f>
        <v>0</v>
      </c>
      <c r="H560" s="88">
        <f>+'Cu1'!H560++'Cu2'!H560+'Cu3'!H560+'Cu4'!H560+'Cu5'!H560+'Cu6'!H560+'Cu7'!H560</f>
        <v>0</v>
      </c>
      <c r="I560" s="88">
        <f>+'Cu1'!I560++'Cu2'!I560+'Cu3'!I560+'Cu4'!I560+'Cu5'!I560+'Cu6'!I560+'Cu7'!I560</f>
        <v>0</v>
      </c>
      <c r="J560" s="88">
        <f>+'Cu1'!J560++'Cu2'!J560+'Cu3'!J560+'Cu4'!J560+'Cu5'!J560+'Cu6'!J560+'Cu7'!J560</f>
        <v>0</v>
      </c>
      <c r="K560" s="88">
        <f>+'Cu1'!K560++'Cu2'!K560+'Cu3'!K560+'Cu4'!K560+'Cu5'!K560+'Cu6'!K560+'Cu7'!K560</f>
        <v>0</v>
      </c>
      <c r="L560" s="88">
        <f>+'Cu1'!L560++'Cu2'!L560+'Cu3'!L560+'Cu4'!L560+'Cu5'!L560+'Cu6'!L560+'Cu7'!L560</f>
        <v>0</v>
      </c>
      <c r="M560" s="88">
        <f>+'Cu1'!M560++'Cu2'!M560+'Cu3'!M560+'Cu4'!M560+'Cu5'!M560+'Cu6'!M560+'Cu7'!M560</f>
        <v>0</v>
      </c>
      <c r="N560" s="88">
        <f>+'Cu1'!N560++'Cu2'!N560+'Cu3'!N560+'Cu4'!N560+'Cu5'!N560+'Cu6'!N560+'Cu7'!N560</f>
        <v>0</v>
      </c>
      <c r="O560" s="88">
        <f>+'Cu1'!O560++'Cu2'!O560+'Cu3'!O560+'Cu4'!O560+'Cu5'!O560+'Cu6'!O560+'Cu7'!O560</f>
        <v>0</v>
      </c>
      <c r="P560" s="88">
        <f>+'Cu1'!P560++'Cu2'!P560+'Cu3'!P560+'Cu4'!P560+'Cu5'!P560+'Cu6'!P560+'Cu7'!P560</f>
        <v>0</v>
      </c>
      <c r="Q560" s="84">
        <f t="shared" si="136"/>
        <v>0</v>
      </c>
    </row>
    <row r="561" spans="3:17" hidden="1">
      <c r="C561" s="56">
        <f t="shared" si="135"/>
        <v>0</v>
      </c>
      <c r="D561" s="56"/>
      <c r="E561" s="88">
        <f>+'Cu1'!E561++'Cu2'!E561+'Cu3'!E561+'Cu4'!E561+'Cu5'!E561+'Cu6'!E561+'Cu7'!E561</f>
        <v>0</v>
      </c>
      <c r="F561" s="88">
        <f>+'Cu1'!F561++'Cu2'!F561+'Cu3'!F561+'Cu4'!F561+'Cu5'!F561+'Cu6'!F561+'Cu7'!F561</f>
        <v>0</v>
      </c>
      <c r="G561" s="88">
        <f>+'Cu1'!G561++'Cu2'!G561+'Cu3'!G561+'Cu4'!G561+'Cu5'!G561+'Cu6'!G561+'Cu7'!G561</f>
        <v>0</v>
      </c>
      <c r="H561" s="88">
        <f>+'Cu1'!H561++'Cu2'!H561+'Cu3'!H561+'Cu4'!H561+'Cu5'!H561+'Cu6'!H561+'Cu7'!H561</f>
        <v>0</v>
      </c>
      <c r="I561" s="88">
        <f>+'Cu1'!I561++'Cu2'!I561+'Cu3'!I561+'Cu4'!I561+'Cu5'!I561+'Cu6'!I561+'Cu7'!I561</f>
        <v>0</v>
      </c>
      <c r="J561" s="88">
        <f>+'Cu1'!J561++'Cu2'!J561+'Cu3'!J561+'Cu4'!J561+'Cu5'!J561+'Cu6'!J561+'Cu7'!J561</f>
        <v>0</v>
      </c>
      <c r="K561" s="88">
        <f>+'Cu1'!K561++'Cu2'!K561+'Cu3'!K561+'Cu4'!K561+'Cu5'!K561+'Cu6'!K561+'Cu7'!K561</f>
        <v>0</v>
      </c>
      <c r="L561" s="88">
        <f>+'Cu1'!L561++'Cu2'!L561+'Cu3'!L561+'Cu4'!L561+'Cu5'!L561+'Cu6'!L561+'Cu7'!L561</f>
        <v>0</v>
      </c>
      <c r="M561" s="88">
        <f>+'Cu1'!M561++'Cu2'!M561+'Cu3'!M561+'Cu4'!M561+'Cu5'!M561+'Cu6'!M561+'Cu7'!M561</f>
        <v>0</v>
      </c>
      <c r="N561" s="88">
        <f>+'Cu1'!N561++'Cu2'!N561+'Cu3'!N561+'Cu4'!N561+'Cu5'!N561+'Cu6'!N561+'Cu7'!N561</f>
        <v>0</v>
      </c>
      <c r="O561" s="88">
        <f>+'Cu1'!O561++'Cu2'!O561+'Cu3'!O561+'Cu4'!O561+'Cu5'!O561+'Cu6'!O561+'Cu7'!O561</f>
        <v>0</v>
      </c>
      <c r="P561" s="88">
        <f>+'Cu1'!P561++'Cu2'!P561+'Cu3'!P561+'Cu4'!P561+'Cu5'!P561+'Cu6'!P561+'Cu7'!P561</f>
        <v>0</v>
      </c>
      <c r="Q561" s="84">
        <f t="shared" si="136"/>
        <v>0</v>
      </c>
    </row>
    <row r="562" spans="3:17" hidden="1">
      <c r="C562" s="56">
        <f t="shared" si="135"/>
        <v>0</v>
      </c>
      <c r="D562" s="56"/>
      <c r="E562" s="88">
        <f>+'Cu1'!E562++'Cu2'!E562+'Cu3'!E562+'Cu4'!E562+'Cu5'!E562+'Cu6'!E562+'Cu7'!E562</f>
        <v>0</v>
      </c>
      <c r="F562" s="88">
        <f>+'Cu1'!F562++'Cu2'!F562+'Cu3'!F562+'Cu4'!F562+'Cu5'!F562+'Cu6'!F562+'Cu7'!F562</f>
        <v>0</v>
      </c>
      <c r="G562" s="88">
        <f>+'Cu1'!G562++'Cu2'!G562+'Cu3'!G562+'Cu4'!G562+'Cu5'!G562+'Cu6'!G562+'Cu7'!G562</f>
        <v>0</v>
      </c>
      <c r="H562" s="88">
        <f>+'Cu1'!H562++'Cu2'!H562+'Cu3'!H562+'Cu4'!H562+'Cu5'!H562+'Cu6'!H562+'Cu7'!H562</f>
        <v>0</v>
      </c>
      <c r="I562" s="88">
        <f>+'Cu1'!I562++'Cu2'!I562+'Cu3'!I562+'Cu4'!I562+'Cu5'!I562+'Cu6'!I562+'Cu7'!I562</f>
        <v>0</v>
      </c>
      <c r="J562" s="88">
        <f>+'Cu1'!J562++'Cu2'!J562+'Cu3'!J562+'Cu4'!J562+'Cu5'!J562+'Cu6'!J562+'Cu7'!J562</f>
        <v>0</v>
      </c>
      <c r="K562" s="88">
        <f>+'Cu1'!K562++'Cu2'!K562+'Cu3'!K562+'Cu4'!K562+'Cu5'!K562+'Cu6'!K562+'Cu7'!K562</f>
        <v>0</v>
      </c>
      <c r="L562" s="88">
        <f>+'Cu1'!L562++'Cu2'!L562+'Cu3'!L562+'Cu4'!L562+'Cu5'!L562+'Cu6'!L562+'Cu7'!L562</f>
        <v>0</v>
      </c>
      <c r="M562" s="88">
        <f>+'Cu1'!M562++'Cu2'!M562+'Cu3'!M562+'Cu4'!M562+'Cu5'!M562+'Cu6'!M562+'Cu7'!M562</f>
        <v>0</v>
      </c>
      <c r="N562" s="88">
        <f>+'Cu1'!N562++'Cu2'!N562+'Cu3'!N562+'Cu4'!N562+'Cu5'!N562+'Cu6'!N562+'Cu7'!N562</f>
        <v>0</v>
      </c>
      <c r="O562" s="88">
        <f>+'Cu1'!O562++'Cu2'!O562+'Cu3'!O562+'Cu4'!O562+'Cu5'!O562+'Cu6'!O562+'Cu7'!O562</f>
        <v>0</v>
      </c>
      <c r="P562" s="88">
        <f>+'Cu1'!P562++'Cu2'!P562+'Cu3'!P562+'Cu4'!P562+'Cu5'!P562+'Cu6'!P562+'Cu7'!P562</f>
        <v>0</v>
      </c>
      <c r="Q562" s="84">
        <f t="shared" si="136"/>
        <v>0</v>
      </c>
    </row>
    <row r="563" spans="3:17" hidden="1">
      <c r="C563" s="56">
        <f t="shared" si="135"/>
        <v>0</v>
      </c>
      <c r="D563" s="56"/>
      <c r="E563" s="88">
        <f>+'Cu1'!E563++'Cu2'!E563+'Cu3'!E563+'Cu4'!E563+'Cu5'!E563+'Cu6'!E563+'Cu7'!E563</f>
        <v>0</v>
      </c>
      <c r="F563" s="88">
        <f>+'Cu1'!F563++'Cu2'!F563+'Cu3'!F563+'Cu4'!F563+'Cu5'!F563+'Cu6'!F563+'Cu7'!F563</f>
        <v>0</v>
      </c>
      <c r="G563" s="88">
        <f>+'Cu1'!G563++'Cu2'!G563+'Cu3'!G563+'Cu4'!G563+'Cu5'!G563+'Cu6'!G563+'Cu7'!G563</f>
        <v>0</v>
      </c>
      <c r="H563" s="88">
        <f>+'Cu1'!H563++'Cu2'!H563+'Cu3'!H563+'Cu4'!H563+'Cu5'!H563+'Cu6'!H563+'Cu7'!H563</f>
        <v>0</v>
      </c>
      <c r="I563" s="88">
        <f>+'Cu1'!I563++'Cu2'!I563+'Cu3'!I563+'Cu4'!I563+'Cu5'!I563+'Cu6'!I563+'Cu7'!I563</f>
        <v>0</v>
      </c>
      <c r="J563" s="88">
        <f>+'Cu1'!J563++'Cu2'!J563+'Cu3'!J563+'Cu4'!J563+'Cu5'!J563+'Cu6'!J563+'Cu7'!J563</f>
        <v>0</v>
      </c>
      <c r="K563" s="88">
        <f>+'Cu1'!K563++'Cu2'!K563+'Cu3'!K563+'Cu4'!K563+'Cu5'!K563+'Cu6'!K563+'Cu7'!K563</f>
        <v>0</v>
      </c>
      <c r="L563" s="88">
        <f>+'Cu1'!L563++'Cu2'!L563+'Cu3'!L563+'Cu4'!L563+'Cu5'!L563+'Cu6'!L563+'Cu7'!L563</f>
        <v>0</v>
      </c>
      <c r="M563" s="88">
        <f>+'Cu1'!M563++'Cu2'!M563+'Cu3'!M563+'Cu4'!M563+'Cu5'!M563+'Cu6'!M563+'Cu7'!M563</f>
        <v>0</v>
      </c>
      <c r="N563" s="88">
        <f>+'Cu1'!N563++'Cu2'!N563+'Cu3'!N563+'Cu4'!N563+'Cu5'!N563+'Cu6'!N563+'Cu7'!N563</f>
        <v>0</v>
      </c>
      <c r="O563" s="88">
        <f>+'Cu1'!O563++'Cu2'!O563+'Cu3'!O563+'Cu4'!O563+'Cu5'!O563+'Cu6'!O563+'Cu7'!O563</f>
        <v>0</v>
      </c>
      <c r="P563" s="88">
        <f>+'Cu1'!P563++'Cu2'!P563+'Cu3'!P563+'Cu4'!P563+'Cu5'!P563+'Cu6'!P563+'Cu7'!P563</f>
        <v>0</v>
      </c>
      <c r="Q563" s="84">
        <f t="shared" si="136"/>
        <v>0</v>
      </c>
    </row>
    <row r="564" spans="3:17" hidden="1">
      <c r="C564" s="58" t="str">
        <f t="shared" si="135"/>
        <v>REG</v>
      </c>
      <c r="D564" s="58"/>
      <c r="E564" s="89">
        <f>+'Cu1'!E564++'Cu2'!E564+'Cu3'!E564+'Cu4'!E564+'Cu5'!E564+'Cu6'!E564+'Cu7'!E564</f>
        <v>0</v>
      </c>
      <c r="F564" s="89">
        <f>+'Cu1'!F564++'Cu2'!F564+'Cu3'!F564+'Cu4'!F564+'Cu5'!F564+'Cu6'!F564+'Cu7'!F564</f>
        <v>0</v>
      </c>
      <c r="G564" s="89">
        <f>+'Cu1'!G564++'Cu2'!G564+'Cu3'!G564+'Cu4'!G564+'Cu5'!G564+'Cu6'!G564+'Cu7'!G564</f>
        <v>0</v>
      </c>
      <c r="H564" s="89">
        <f>+'Cu1'!H564++'Cu2'!H564+'Cu3'!H564+'Cu4'!H564+'Cu5'!H564+'Cu6'!H564+'Cu7'!H564</f>
        <v>0</v>
      </c>
      <c r="I564" s="89">
        <f>+'Cu1'!I564++'Cu2'!I564+'Cu3'!I564+'Cu4'!I564+'Cu5'!I564+'Cu6'!I564+'Cu7'!I564</f>
        <v>0</v>
      </c>
      <c r="J564" s="89">
        <f>+'Cu1'!J564++'Cu2'!J564+'Cu3'!J564+'Cu4'!J564+'Cu5'!J564+'Cu6'!J564+'Cu7'!J564</f>
        <v>0</v>
      </c>
      <c r="K564" s="89">
        <f>+'Cu1'!K564++'Cu2'!K564+'Cu3'!K564+'Cu4'!K564+'Cu5'!K564+'Cu6'!K564+'Cu7'!K564</f>
        <v>0</v>
      </c>
      <c r="L564" s="89">
        <f>+'Cu1'!L564++'Cu2'!L564+'Cu3'!L564+'Cu4'!L564+'Cu5'!L564+'Cu6'!L564+'Cu7'!L564</f>
        <v>0</v>
      </c>
      <c r="M564" s="89">
        <f>+'Cu1'!M564++'Cu2'!M564+'Cu3'!M564+'Cu4'!M564+'Cu5'!M564+'Cu6'!M564+'Cu7'!M564</f>
        <v>0</v>
      </c>
      <c r="N564" s="89">
        <f>+'Cu1'!N564++'Cu2'!N564+'Cu3'!N564+'Cu4'!N564+'Cu5'!N564+'Cu6'!N564+'Cu7'!N564</f>
        <v>0</v>
      </c>
      <c r="O564" s="89">
        <f>+'Cu1'!O564++'Cu2'!O564+'Cu3'!O564+'Cu4'!O564+'Cu5'!O564+'Cu6'!O564+'Cu7'!O564</f>
        <v>0</v>
      </c>
      <c r="P564" s="89">
        <f>+'Cu1'!P564++'Cu2'!P564+'Cu3'!P564+'Cu4'!P564+'Cu5'!P564+'Cu6'!P564+'Cu7'!P564</f>
        <v>0</v>
      </c>
      <c r="Q564" s="84">
        <f t="shared" si="136"/>
        <v>0</v>
      </c>
    </row>
    <row r="565" spans="3:17" hidden="1">
      <c r="C565" s="58">
        <f t="shared" ref="C565:C580" si="137">+C24</f>
        <v>0</v>
      </c>
      <c r="D565" s="58"/>
      <c r="E565" s="89">
        <f>+'Cu1'!E565++'Cu2'!E565+'Cu3'!E565+'Cu4'!E565+'Cu5'!E565+'Cu6'!E565+'Cu7'!E565</f>
        <v>0</v>
      </c>
      <c r="F565" s="89">
        <f>+'Cu1'!F565++'Cu2'!F565+'Cu3'!F565+'Cu4'!F565+'Cu5'!F565+'Cu6'!F565+'Cu7'!F565</f>
        <v>0</v>
      </c>
      <c r="G565" s="89">
        <f>+'Cu1'!G565++'Cu2'!G565+'Cu3'!G565+'Cu4'!G565+'Cu5'!G565+'Cu6'!G565+'Cu7'!G565</f>
        <v>0</v>
      </c>
      <c r="H565" s="89">
        <f>+'Cu1'!H565++'Cu2'!H565+'Cu3'!H565+'Cu4'!H565+'Cu5'!H565+'Cu6'!H565+'Cu7'!H565</f>
        <v>0</v>
      </c>
      <c r="I565" s="89">
        <f>+'Cu1'!I565++'Cu2'!I565+'Cu3'!I565+'Cu4'!I565+'Cu5'!I565+'Cu6'!I565+'Cu7'!I565</f>
        <v>0</v>
      </c>
      <c r="J565" s="89">
        <f>+'Cu1'!J565++'Cu2'!J565+'Cu3'!J565+'Cu4'!J565+'Cu5'!J565+'Cu6'!J565+'Cu7'!J565</f>
        <v>0</v>
      </c>
      <c r="K565" s="89">
        <f>+'Cu1'!K565++'Cu2'!K565+'Cu3'!K565+'Cu4'!K565+'Cu5'!K565+'Cu6'!K565+'Cu7'!K565</f>
        <v>0</v>
      </c>
      <c r="L565" s="89">
        <f>+'Cu1'!L565++'Cu2'!L565+'Cu3'!L565+'Cu4'!L565+'Cu5'!L565+'Cu6'!L565+'Cu7'!L565</f>
        <v>0</v>
      </c>
      <c r="M565" s="89">
        <f>+'Cu1'!M565++'Cu2'!M565+'Cu3'!M565+'Cu4'!M565+'Cu5'!M565+'Cu6'!M565+'Cu7'!M565</f>
        <v>0</v>
      </c>
      <c r="N565" s="89">
        <f>+'Cu1'!N565++'Cu2'!N565+'Cu3'!N565+'Cu4'!N565+'Cu5'!N565+'Cu6'!N565+'Cu7'!N565</f>
        <v>0</v>
      </c>
      <c r="O565" s="89">
        <f>+'Cu1'!O565++'Cu2'!O565+'Cu3'!O565+'Cu4'!O565+'Cu5'!O565+'Cu6'!O565+'Cu7'!O565</f>
        <v>0</v>
      </c>
      <c r="P565" s="89">
        <f>+'Cu1'!P565++'Cu2'!P565+'Cu3'!P565+'Cu4'!P565+'Cu5'!P565+'Cu6'!P565+'Cu7'!P565</f>
        <v>0</v>
      </c>
      <c r="Q565" s="84">
        <f t="shared" si="136"/>
        <v>0</v>
      </c>
    </row>
    <row r="566" spans="3:17" hidden="1">
      <c r="C566" s="58">
        <f t="shared" si="137"/>
        <v>0</v>
      </c>
      <c r="D566" s="58"/>
      <c r="E566" s="89">
        <f>+'Cu1'!E566++'Cu2'!E566+'Cu3'!E566+'Cu4'!E566+'Cu5'!E566+'Cu6'!E566+'Cu7'!E566</f>
        <v>0</v>
      </c>
      <c r="F566" s="89">
        <f>+'Cu1'!F566++'Cu2'!F566+'Cu3'!F566+'Cu4'!F566+'Cu5'!F566+'Cu6'!F566+'Cu7'!F566</f>
        <v>0</v>
      </c>
      <c r="G566" s="89">
        <f>+'Cu1'!G566++'Cu2'!G566+'Cu3'!G566+'Cu4'!G566+'Cu5'!G566+'Cu6'!G566+'Cu7'!G566</f>
        <v>0</v>
      </c>
      <c r="H566" s="89">
        <f>+'Cu1'!H566++'Cu2'!H566+'Cu3'!H566+'Cu4'!H566+'Cu5'!H566+'Cu6'!H566+'Cu7'!H566</f>
        <v>0</v>
      </c>
      <c r="I566" s="89">
        <f>+'Cu1'!I566++'Cu2'!I566+'Cu3'!I566+'Cu4'!I566+'Cu5'!I566+'Cu6'!I566+'Cu7'!I566</f>
        <v>0</v>
      </c>
      <c r="J566" s="89">
        <f>+'Cu1'!J566++'Cu2'!J566+'Cu3'!J566+'Cu4'!J566+'Cu5'!J566+'Cu6'!J566+'Cu7'!J566</f>
        <v>0</v>
      </c>
      <c r="K566" s="89">
        <f>+'Cu1'!K566++'Cu2'!K566+'Cu3'!K566+'Cu4'!K566+'Cu5'!K566+'Cu6'!K566+'Cu7'!K566</f>
        <v>0</v>
      </c>
      <c r="L566" s="89">
        <f>+'Cu1'!L566++'Cu2'!L566+'Cu3'!L566+'Cu4'!L566+'Cu5'!L566+'Cu6'!L566+'Cu7'!L566</f>
        <v>0</v>
      </c>
      <c r="M566" s="89">
        <f>+'Cu1'!M566++'Cu2'!M566+'Cu3'!M566+'Cu4'!M566+'Cu5'!M566+'Cu6'!M566+'Cu7'!M566</f>
        <v>0</v>
      </c>
      <c r="N566" s="89">
        <f>+'Cu1'!N566++'Cu2'!N566+'Cu3'!N566+'Cu4'!N566+'Cu5'!N566+'Cu6'!N566+'Cu7'!N566</f>
        <v>0</v>
      </c>
      <c r="O566" s="89">
        <f>+'Cu1'!O566++'Cu2'!O566+'Cu3'!O566+'Cu4'!O566+'Cu5'!O566+'Cu6'!O566+'Cu7'!O566</f>
        <v>0</v>
      </c>
      <c r="P566" s="89">
        <f>+'Cu1'!P566++'Cu2'!P566+'Cu3'!P566+'Cu4'!P566+'Cu5'!P566+'Cu6'!P566+'Cu7'!P566</f>
        <v>0</v>
      </c>
      <c r="Q566" s="84">
        <f t="shared" si="136"/>
        <v>0</v>
      </c>
    </row>
    <row r="567" spans="3:17" hidden="1">
      <c r="C567" s="58">
        <f t="shared" si="137"/>
        <v>0</v>
      </c>
      <c r="D567" s="58"/>
      <c r="E567" s="89">
        <f>+'Cu1'!E567++'Cu2'!E567+'Cu3'!E567+'Cu4'!E567+'Cu5'!E567+'Cu6'!E567+'Cu7'!E567</f>
        <v>0</v>
      </c>
      <c r="F567" s="89">
        <f>+'Cu1'!F567++'Cu2'!F567+'Cu3'!F567+'Cu4'!F567+'Cu5'!F567+'Cu6'!F567+'Cu7'!F567</f>
        <v>0</v>
      </c>
      <c r="G567" s="89">
        <f>+'Cu1'!G567++'Cu2'!G567+'Cu3'!G567+'Cu4'!G567+'Cu5'!G567+'Cu6'!G567+'Cu7'!G567</f>
        <v>0</v>
      </c>
      <c r="H567" s="89">
        <f>+'Cu1'!H567++'Cu2'!H567+'Cu3'!H567+'Cu4'!H567+'Cu5'!H567+'Cu6'!H567+'Cu7'!H567</f>
        <v>0</v>
      </c>
      <c r="I567" s="89">
        <f>+'Cu1'!I567++'Cu2'!I567+'Cu3'!I567+'Cu4'!I567+'Cu5'!I567+'Cu6'!I567+'Cu7'!I567</f>
        <v>0</v>
      </c>
      <c r="J567" s="89">
        <f>+'Cu1'!J567++'Cu2'!J567+'Cu3'!J567+'Cu4'!J567+'Cu5'!J567+'Cu6'!J567+'Cu7'!J567</f>
        <v>0</v>
      </c>
      <c r="K567" s="89">
        <f>+'Cu1'!K567++'Cu2'!K567+'Cu3'!K567+'Cu4'!K567+'Cu5'!K567+'Cu6'!K567+'Cu7'!K567</f>
        <v>0</v>
      </c>
      <c r="L567" s="89">
        <f>+'Cu1'!L567++'Cu2'!L567+'Cu3'!L567+'Cu4'!L567+'Cu5'!L567+'Cu6'!L567+'Cu7'!L567</f>
        <v>0</v>
      </c>
      <c r="M567" s="89">
        <f>+'Cu1'!M567++'Cu2'!M567+'Cu3'!M567+'Cu4'!M567+'Cu5'!M567+'Cu6'!M567+'Cu7'!M567</f>
        <v>0</v>
      </c>
      <c r="N567" s="89">
        <f>+'Cu1'!N567++'Cu2'!N567+'Cu3'!N567+'Cu4'!N567+'Cu5'!N567+'Cu6'!N567+'Cu7'!N567</f>
        <v>0</v>
      </c>
      <c r="O567" s="89">
        <f>+'Cu1'!O567++'Cu2'!O567+'Cu3'!O567+'Cu4'!O567+'Cu5'!O567+'Cu6'!O567+'Cu7'!O567</f>
        <v>0</v>
      </c>
      <c r="P567" s="89">
        <f>+'Cu1'!P567++'Cu2'!P567+'Cu3'!P567+'Cu4'!P567+'Cu5'!P567+'Cu6'!P567+'Cu7'!P567</f>
        <v>0</v>
      </c>
      <c r="Q567" s="84">
        <f t="shared" si="136"/>
        <v>0</v>
      </c>
    </row>
    <row r="568" spans="3:17" hidden="1">
      <c r="C568" s="49" t="str">
        <f t="shared" si="137"/>
        <v>TRACTAMENTS</v>
      </c>
      <c r="D568" s="49"/>
      <c r="E568" s="90">
        <f>+'Cu1'!E568++'Cu2'!E568+'Cu3'!E568+'Cu4'!E568+'Cu5'!E568+'Cu6'!E568+'Cu7'!E568</f>
        <v>0</v>
      </c>
      <c r="F568" s="90">
        <f>+'Cu1'!F568++'Cu2'!F568+'Cu3'!F568+'Cu4'!F568+'Cu5'!F568+'Cu6'!F568+'Cu7'!F568</f>
        <v>0</v>
      </c>
      <c r="G568" s="90">
        <f>+'Cu1'!G568++'Cu2'!G568+'Cu3'!G568+'Cu4'!G568+'Cu5'!G568+'Cu6'!G568+'Cu7'!G568</f>
        <v>0</v>
      </c>
      <c r="H568" s="90">
        <f>+'Cu1'!H568++'Cu2'!H568+'Cu3'!H568+'Cu4'!H568+'Cu5'!H568+'Cu6'!H568+'Cu7'!H568</f>
        <v>0</v>
      </c>
      <c r="I568" s="90">
        <f>+'Cu1'!I568++'Cu2'!I568+'Cu3'!I568+'Cu4'!I568+'Cu5'!I568+'Cu6'!I568+'Cu7'!I568</f>
        <v>0</v>
      </c>
      <c r="J568" s="90">
        <f>+'Cu1'!J568++'Cu2'!J568+'Cu3'!J568+'Cu4'!J568+'Cu5'!J568+'Cu6'!J568+'Cu7'!J568</f>
        <v>0</v>
      </c>
      <c r="K568" s="90">
        <f>+'Cu1'!K568++'Cu2'!K568+'Cu3'!K568+'Cu4'!K568+'Cu5'!K568+'Cu6'!K568+'Cu7'!K568</f>
        <v>0</v>
      </c>
      <c r="L568" s="90">
        <f>+'Cu1'!L568++'Cu2'!L568+'Cu3'!L568+'Cu4'!L568+'Cu5'!L568+'Cu6'!L568+'Cu7'!L568</f>
        <v>0</v>
      </c>
      <c r="M568" s="90">
        <f>+'Cu1'!M568++'Cu2'!M568+'Cu3'!M568+'Cu4'!M568+'Cu5'!M568+'Cu6'!M568+'Cu7'!M568</f>
        <v>0</v>
      </c>
      <c r="N568" s="90">
        <f>+'Cu1'!N568++'Cu2'!N568+'Cu3'!N568+'Cu4'!N568+'Cu5'!N568+'Cu6'!N568+'Cu7'!N568</f>
        <v>0</v>
      </c>
      <c r="O568" s="90">
        <f>+'Cu1'!O568++'Cu2'!O568+'Cu3'!O568+'Cu4'!O568+'Cu5'!O568+'Cu6'!O568+'Cu7'!O568</f>
        <v>0</v>
      </c>
      <c r="P568" s="90">
        <f>+'Cu1'!P568++'Cu2'!P568+'Cu3'!P568+'Cu4'!P568+'Cu5'!P568+'Cu6'!P568+'Cu7'!P568</f>
        <v>0</v>
      </c>
      <c r="Q568" s="84">
        <f t="shared" si="136"/>
        <v>0</v>
      </c>
    </row>
    <row r="569" spans="3:17" hidden="1">
      <c r="C569" s="49">
        <f t="shared" si="137"/>
        <v>0</v>
      </c>
      <c r="D569" s="49"/>
      <c r="E569" s="90">
        <f>+'Cu1'!E569++'Cu2'!E569+'Cu3'!E569+'Cu4'!E569+'Cu5'!E569+'Cu6'!E569+'Cu7'!E569</f>
        <v>0</v>
      </c>
      <c r="F569" s="90">
        <f>+'Cu1'!F569++'Cu2'!F569+'Cu3'!F569+'Cu4'!F569+'Cu5'!F569+'Cu6'!F569+'Cu7'!F569</f>
        <v>0</v>
      </c>
      <c r="G569" s="90">
        <f>+'Cu1'!G569++'Cu2'!G569+'Cu3'!G569+'Cu4'!G569+'Cu5'!G569+'Cu6'!G569+'Cu7'!G569</f>
        <v>0</v>
      </c>
      <c r="H569" s="90">
        <f>+'Cu1'!H569++'Cu2'!H569+'Cu3'!H569+'Cu4'!H569+'Cu5'!H569+'Cu6'!H569+'Cu7'!H569</f>
        <v>0</v>
      </c>
      <c r="I569" s="90">
        <f>+'Cu1'!I569++'Cu2'!I569+'Cu3'!I569+'Cu4'!I569+'Cu5'!I569+'Cu6'!I569+'Cu7'!I569</f>
        <v>0</v>
      </c>
      <c r="J569" s="90">
        <f>+'Cu1'!J569++'Cu2'!J569+'Cu3'!J569+'Cu4'!J569+'Cu5'!J569+'Cu6'!J569+'Cu7'!J569</f>
        <v>0</v>
      </c>
      <c r="K569" s="90">
        <f>+'Cu1'!K569++'Cu2'!K569+'Cu3'!K569+'Cu4'!K569+'Cu5'!K569+'Cu6'!K569+'Cu7'!K569</f>
        <v>0</v>
      </c>
      <c r="L569" s="90">
        <f>+'Cu1'!L569++'Cu2'!L569+'Cu3'!L569+'Cu4'!L569+'Cu5'!L569+'Cu6'!L569+'Cu7'!L569</f>
        <v>0</v>
      </c>
      <c r="M569" s="90">
        <f>+'Cu1'!M569++'Cu2'!M569+'Cu3'!M569+'Cu4'!M569+'Cu5'!M569+'Cu6'!M569+'Cu7'!M569</f>
        <v>0</v>
      </c>
      <c r="N569" s="90">
        <f>+'Cu1'!N569++'Cu2'!N569+'Cu3'!N569+'Cu4'!N569+'Cu5'!N569+'Cu6'!N569+'Cu7'!N569</f>
        <v>0</v>
      </c>
      <c r="O569" s="90">
        <f>+'Cu1'!O569++'Cu2'!O569+'Cu3'!O569+'Cu4'!O569+'Cu5'!O569+'Cu6'!O569+'Cu7'!O569</f>
        <v>0</v>
      </c>
      <c r="P569" s="90">
        <f>+'Cu1'!P569++'Cu2'!P569+'Cu3'!P569+'Cu4'!P569+'Cu5'!P569+'Cu6'!P569+'Cu7'!P569</f>
        <v>0</v>
      </c>
      <c r="Q569" s="84">
        <f t="shared" si="136"/>
        <v>0</v>
      </c>
    </row>
    <row r="570" spans="3:17" hidden="1">
      <c r="C570" s="49">
        <f t="shared" si="137"/>
        <v>0</v>
      </c>
      <c r="D570" s="49"/>
      <c r="E570" s="90">
        <f>+'Cu1'!E570++'Cu2'!E570+'Cu3'!E570+'Cu4'!E570+'Cu5'!E570+'Cu6'!E570+'Cu7'!E570</f>
        <v>0</v>
      </c>
      <c r="F570" s="90">
        <f>+'Cu1'!F570++'Cu2'!F570+'Cu3'!F570+'Cu4'!F570+'Cu5'!F570+'Cu6'!F570+'Cu7'!F570</f>
        <v>0</v>
      </c>
      <c r="G570" s="90">
        <f>+'Cu1'!G570++'Cu2'!G570+'Cu3'!G570+'Cu4'!G570+'Cu5'!G570+'Cu6'!G570+'Cu7'!G570</f>
        <v>0</v>
      </c>
      <c r="H570" s="90">
        <f>+'Cu1'!H570++'Cu2'!H570+'Cu3'!H570+'Cu4'!H570+'Cu5'!H570+'Cu6'!H570+'Cu7'!H570</f>
        <v>0</v>
      </c>
      <c r="I570" s="90">
        <f>+'Cu1'!I570++'Cu2'!I570+'Cu3'!I570+'Cu4'!I570+'Cu5'!I570+'Cu6'!I570+'Cu7'!I570</f>
        <v>0</v>
      </c>
      <c r="J570" s="90">
        <f>+'Cu1'!J570++'Cu2'!J570+'Cu3'!J570+'Cu4'!J570+'Cu5'!J570+'Cu6'!J570+'Cu7'!J570</f>
        <v>0</v>
      </c>
      <c r="K570" s="90">
        <f>+'Cu1'!K570++'Cu2'!K570+'Cu3'!K570+'Cu4'!K570+'Cu5'!K570+'Cu6'!K570+'Cu7'!K570</f>
        <v>0</v>
      </c>
      <c r="L570" s="90">
        <f>+'Cu1'!L570++'Cu2'!L570+'Cu3'!L570+'Cu4'!L570+'Cu5'!L570+'Cu6'!L570+'Cu7'!L570</f>
        <v>0</v>
      </c>
      <c r="M570" s="90">
        <f>+'Cu1'!M570++'Cu2'!M570+'Cu3'!M570+'Cu4'!M570+'Cu5'!M570+'Cu6'!M570+'Cu7'!M570</f>
        <v>0</v>
      </c>
      <c r="N570" s="90">
        <f>+'Cu1'!N570++'Cu2'!N570+'Cu3'!N570+'Cu4'!N570+'Cu5'!N570+'Cu6'!N570+'Cu7'!N570</f>
        <v>0</v>
      </c>
      <c r="O570" s="90">
        <f>+'Cu1'!O570++'Cu2'!O570+'Cu3'!O570+'Cu4'!O570+'Cu5'!O570+'Cu6'!O570+'Cu7'!O570</f>
        <v>0</v>
      </c>
      <c r="P570" s="90">
        <f>+'Cu1'!P570++'Cu2'!P570+'Cu3'!P570+'Cu4'!P570+'Cu5'!P570+'Cu6'!P570+'Cu7'!P570</f>
        <v>0</v>
      </c>
      <c r="Q570" s="84">
        <f t="shared" si="136"/>
        <v>0</v>
      </c>
    </row>
    <row r="571" spans="3:17" hidden="1">
      <c r="C571" s="49">
        <f t="shared" si="137"/>
        <v>0</v>
      </c>
      <c r="D571" s="49"/>
      <c r="E571" s="90">
        <f>+'Cu1'!E571++'Cu2'!E571+'Cu3'!E571+'Cu4'!E571+'Cu5'!E571+'Cu6'!E571+'Cu7'!E571</f>
        <v>0</v>
      </c>
      <c r="F571" s="90">
        <f>+'Cu1'!F571++'Cu2'!F571+'Cu3'!F571+'Cu4'!F571+'Cu5'!F571+'Cu6'!F571+'Cu7'!F571</f>
        <v>0</v>
      </c>
      <c r="G571" s="90">
        <f>+'Cu1'!G571++'Cu2'!G571+'Cu3'!G571+'Cu4'!G571+'Cu5'!G571+'Cu6'!G571+'Cu7'!G571</f>
        <v>0</v>
      </c>
      <c r="H571" s="90">
        <f>+'Cu1'!H571++'Cu2'!H571+'Cu3'!H571+'Cu4'!H571+'Cu5'!H571+'Cu6'!H571+'Cu7'!H571</f>
        <v>0</v>
      </c>
      <c r="I571" s="90">
        <f>+'Cu1'!I571++'Cu2'!I571+'Cu3'!I571+'Cu4'!I571+'Cu5'!I571+'Cu6'!I571+'Cu7'!I571</f>
        <v>0</v>
      </c>
      <c r="J571" s="90">
        <f>+'Cu1'!J571++'Cu2'!J571+'Cu3'!J571+'Cu4'!J571+'Cu5'!J571+'Cu6'!J571+'Cu7'!J571</f>
        <v>0</v>
      </c>
      <c r="K571" s="90">
        <f>+'Cu1'!K571++'Cu2'!K571+'Cu3'!K571+'Cu4'!K571+'Cu5'!K571+'Cu6'!K571+'Cu7'!K571</f>
        <v>0</v>
      </c>
      <c r="L571" s="90">
        <f>+'Cu1'!L571++'Cu2'!L571+'Cu3'!L571+'Cu4'!L571+'Cu5'!L571+'Cu6'!L571+'Cu7'!L571</f>
        <v>0</v>
      </c>
      <c r="M571" s="90">
        <f>+'Cu1'!M571++'Cu2'!M571+'Cu3'!M571+'Cu4'!M571+'Cu5'!M571+'Cu6'!M571+'Cu7'!M571</f>
        <v>0</v>
      </c>
      <c r="N571" s="90">
        <f>+'Cu1'!N571++'Cu2'!N571+'Cu3'!N571+'Cu4'!N571+'Cu5'!N571+'Cu6'!N571+'Cu7'!N571</f>
        <v>0</v>
      </c>
      <c r="O571" s="90">
        <f>+'Cu1'!O571++'Cu2'!O571+'Cu3'!O571+'Cu4'!O571+'Cu5'!O571+'Cu6'!O571+'Cu7'!O571</f>
        <v>0</v>
      </c>
      <c r="P571" s="90">
        <f>+'Cu1'!P571++'Cu2'!P571+'Cu3'!P571+'Cu4'!P571+'Cu5'!P571+'Cu6'!P571+'Cu7'!P571</f>
        <v>0</v>
      </c>
      <c r="Q571" s="84">
        <f t="shared" si="136"/>
        <v>0</v>
      </c>
    </row>
    <row r="572" spans="3:17" hidden="1">
      <c r="C572" s="49">
        <f t="shared" si="137"/>
        <v>0</v>
      </c>
      <c r="D572" s="49"/>
      <c r="E572" s="90">
        <f>+'Cu1'!E572++'Cu2'!E572+'Cu3'!E572+'Cu4'!E572+'Cu5'!E572+'Cu6'!E572+'Cu7'!E572</f>
        <v>0</v>
      </c>
      <c r="F572" s="90">
        <f>+'Cu1'!F572++'Cu2'!F572+'Cu3'!F572+'Cu4'!F572+'Cu5'!F572+'Cu6'!F572+'Cu7'!F572</f>
        <v>0</v>
      </c>
      <c r="G572" s="90">
        <f>+'Cu1'!G572++'Cu2'!G572+'Cu3'!G572+'Cu4'!G572+'Cu5'!G572+'Cu6'!G572+'Cu7'!G572</f>
        <v>0</v>
      </c>
      <c r="H572" s="90">
        <f>+'Cu1'!H572++'Cu2'!H572+'Cu3'!H572+'Cu4'!H572+'Cu5'!H572+'Cu6'!H572+'Cu7'!H572</f>
        <v>0</v>
      </c>
      <c r="I572" s="90">
        <f>+'Cu1'!I572++'Cu2'!I572+'Cu3'!I572+'Cu4'!I572+'Cu5'!I572+'Cu6'!I572+'Cu7'!I572</f>
        <v>0</v>
      </c>
      <c r="J572" s="90">
        <f>+'Cu1'!J572++'Cu2'!J572+'Cu3'!J572+'Cu4'!J572+'Cu5'!J572+'Cu6'!J572+'Cu7'!J572</f>
        <v>0</v>
      </c>
      <c r="K572" s="90">
        <f>+'Cu1'!K572++'Cu2'!K572+'Cu3'!K572+'Cu4'!K572+'Cu5'!K572+'Cu6'!K572+'Cu7'!K572</f>
        <v>0</v>
      </c>
      <c r="L572" s="90">
        <f>+'Cu1'!L572++'Cu2'!L572+'Cu3'!L572+'Cu4'!L572+'Cu5'!L572+'Cu6'!L572+'Cu7'!L572</f>
        <v>0</v>
      </c>
      <c r="M572" s="90">
        <f>+'Cu1'!M572++'Cu2'!M572+'Cu3'!M572+'Cu4'!M572+'Cu5'!M572+'Cu6'!M572+'Cu7'!M572</f>
        <v>0</v>
      </c>
      <c r="N572" s="90">
        <f>+'Cu1'!N572++'Cu2'!N572+'Cu3'!N572+'Cu4'!N572+'Cu5'!N572+'Cu6'!N572+'Cu7'!N572</f>
        <v>0</v>
      </c>
      <c r="O572" s="90">
        <f>+'Cu1'!O572++'Cu2'!O572+'Cu3'!O572+'Cu4'!O572+'Cu5'!O572+'Cu6'!O572+'Cu7'!O572</f>
        <v>0</v>
      </c>
      <c r="P572" s="90">
        <f>+'Cu1'!P572++'Cu2'!P572+'Cu3'!P572+'Cu4'!P572+'Cu5'!P572+'Cu6'!P572+'Cu7'!P572</f>
        <v>0</v>
      </c>
      <c r="Q572" s="84">
        <f t="shared" si="136"/>
        <v>0</v>
      </c>
    </row>
    <row r="573" spans="3:17" hidden="1">
      <c r="C573" s="60" t="str">
        <f t="shared" si="137"/>
        <v>DESHERBAT</v>
      </c>
      <c r="D573" s="60"/>
      <c r="E573" s="91">
        <f>+'Cu1'!E573++'Cu2'!E573+'Cu3'!E573+'Cu4'!E573+'Cu5'!E573+'Cu6'!E573+'Cu7'!E573</f>
        <v>0</v>
      </c>
      <c r="F573" s="91">
        <f>+'Cu1'!F573++'Cu2'!F573+'Cu3'!F573+'Cu4'!F573+'Cu5'!F573+'Cu6'!F573+'Cu7'!F573</f>
        <v>0</v>
      </c>
      <c r="G573" s="91">
        <f>+'Cu1'!G573++'Cu2'!G573+'Cu3'!G573+'Cu4'!G573+'Cu5'!G573+'Cu6'!G573+'Cu7'!G573</f>
        <v>0</v>
      </c>
      <c r="H573" s="91">
        <f>+'Cu1'!H573++'Cu2'!H573+'Cu3'!H573+'Cu4'!H573+'Cu5'!H573+'Cu6'!H573+'Cu7'!H573</f>
        <v>0</v>
      </c>
      <c r="I573" s="91">
        <f>+'Cu1'!I573++'Cu2'!I573+'Cu3'!I573+'Cu4'!I573+'Cu5'!I573+'Cu6'!I573+'Cu7'!I573</f>
        <v>0</v>
      </c>
      <c r="J573" s="91">
        <f>+'Cu1'!J573++'Cu2'!J573+'Cu3'!J573+'Cu4'!J573+'Cu5'!J573+'Cu6'!J573+'Cu7'!J573</f>
        <v>0</v>
      </c>
      <c r="K573" s="91">
        <f>+'Cu1'!K573++'Cu2'!K573+'Cu3'!K573+'Cu4'!K573+'Cu5'!K573+'Cu6'!K573+'Cu7'!K573</f>
        <v>0</v>
      </c>
      <c r="L573" s="91">
        <f>+'Cu1'!L573++'Cu2'!L573+'Cu3'!L573+'Cu4'!L573+'Cu5'!L573+'Cu6'!L573+'Cu7'!L573</f>
        <v>0</v>
      </c>
      <c r="M573" s="91">
        <f>+'Cu1'!M573++'Cu2'!M573+'Cu3'!M573+'Cu4'!M573+'Cu5'!M573+'Cu6'!M573+'Cu7'!M573</f>
        <v>0</v>
      </c>
      <c r="N573" s="91">
        <f>+'Cu1'!N573++'Cu2'!N573+'Cu3'!N573+'Cu4'!N573+'Cu5'!N573+'Cu6'!N573+'Cu7'!N573</f>
        <v>0</v>
      </c>
      <c r="O573" s="91">
        <f>+'Cu1'!O573++'Cu2'!O573+'Cu3'!O573+'Cu4'!O573+'Cu5'!O573+'Cu6'!O573+'Cu7'!O573</f>
        <v>0</v>
      </c>
      <c r="P573" s="91">
        <f>+'Cu1'!P573++'Cu2'!P573+'Cu3'!P573+'Cu4'!P573+'Cu5'!P573+'Cu6'!P573+'Cu7'!P573</f>
        <v>0</v>
      </c>
      <c r="Q573" s="84">
        <f t="shared" si="136"/>
        <v>0</v>
      </c>
    </row>
    <row r="574" spans="3:17" hidden="1">
      <c r="C574" s="60">
        <f t="shared" si="137"/>
        <v>0</v>
      </c>
      <c r="D574" s="60"/>
      <c r="E574" s="91">
        <f>+'Cu1'!E574++'Cu2'!E574+'Cu3'!E574+'Cu4'!E574+'Cu5'!E574+'Cu6'!E574+'Cu7'!E574</f>
        <v>0</v>
      </c>
      <c r="F574" s="91">
        <f>+'Cu1'!F574++'Cu2'!F574+'Cu3'!F574+'Cu4'!F574+'Cu5'!F574+'Cu6'!F574+'Cu7'!F574</f>
        <v>0</v>
      </c>
      <c r="G574" s="91">
        <f>+'Cu1'!G574++'Cu2'!G574+'Cu3'!G574+'Cu4'!G574+'Cu5'!G574+'Cu6'!G574+'Cu7'!G574</f>
        <v>0</v>
      </c>
      <c r="H574" s="91">
        <f>+'Cu1'!H574++'Cu2'!H574+'Cu3'!H574+'Cu4'!H574+'Cu5'!H574+'Cu6'!H574+'Cu7'!H574</f>
        <v>0</v>
      </c>
      <c r="I574" s="91">
        <f>+'Cu1'!I574++'Cu2'!I574+'Cu3'!I574+'Cu4'!I574+'Cu5'!I574+'Cu6'!I574+'Cu7'!I574</f>
        <v>0</v>
      </c>
      <c r="J574" s="91">
        <f>+'Cu1'!J574++'Cu2'!J574+'Cu3'!J574+'Cu4'!J574+'Cu5'!J574+'Cu6'!J574+'Cu7'!J574</f>
        <v>0</v>
      </c>
      <c r="K574" s="91">
        <f>+'Cu1'!K574++'Cu2'!K574+'Cu3'!K574+'Cu4'!K574+'Cu5'!K574+'Cu6'!K574+'Cu7'!K574</f>
        <v>0</v>
      </c>
      <c r="L574" s="91">
        <f>+'Cu1'!L574++'Cu2'!L574+'Cu3'!L574+'Cu4'!L574+'Cu5'!L574+'Cu6'!L574+'Cu7'!L574</f>
        <v>0</v>
      </c>
      <c r="M574" s="91">
        <f>+'Cu1'!M574++'Cu2'!M574+'Cu3'!M574+'Cu4'!M574+'Cu5'!M574+'Cu6'!M574+'Cu7'!M574</f>
        <v>0</v>
      </c>
      <c r="N574" s="91">
        <f>+'Cu1'!N574++'Cu2'!N574+'Cu3'!N574+'Cu4'!N574+'Cu5'!N574+'Cu6'!N574+'Cu7'!N574</f>
        <v>0</v>
      </c>
      <c r="O574" s="91">
        <f>+'Cu1'!O574++'Cu2'!O574+'Cu3'!O574+'Cu4'!O574+'Cu5'!O574+'Cu6'!O574+'Cu7'!O574</f>
        <v>0</v>
      </c>
      <c r="P574" s="91">
        <f>+'Cu1'!P574++'Cu2'!P574+'Cu3'!P574+'Cu4'!P574+'Cu5'!P574+'Cu6'!P574+'Cu7'!P574</f>
        <v>0</v>
      </c>
      <c r="Q574" s="84">
        <f t="shared" si="136"/>
        <v>0</v>
      </c>
    </row>
    <row r="575" spans="3:17" hidden="1">
      <c r="C575" s="60">
        <f t="shared" si="137"/>
        <v>0</v>
      </c>
      <c r="D575" s="60"/>
      <c r="E575" s="91">
        <f>+'Cu1'!E575++'Cu2'!E575+'Cu3'!E575+'Cu4'!E575+'Cu5'!E575+'Cu6'!E575+'Cu7'!E575</f>
        <v>0</v>
      </c>
      <c r="F575" s="91">
        <f>+'Cu1'!F575++'Cu2'!F575+'Cu3'!F575+'Cu4'!F575+'Cu5'!F575+'Cu6'!F575+'Cu7'!F575</f>
        <v>0</v>
      </c>
      <c r="G575" s="91">
        <f>+'Cu1'!G575++'Cu2'!G575+'Cu3'!G575+'Cu4'!G575+'Cu5'!G575+'Cu6'!G575+'Cu7'!G575</f>
        <v>0</v>
      </c>
      <c r="H575" s="91">
        <f>+'Cu1'!H575++'Cu2'!H575+'Cu3'!H575+'Cu4'!H575+'Cu5'!H575+'Cu6'!H575+'Cu7'!H575</f>
        <v>0</v>
      </c>
      <c r="I575" s="91">
        <f>+'Cu1'!I575++'Cu2'!I575+'Cu3'!I575+'Cu4'!I575+'Cu5'!I575+'Cu6'!I575+'Cu7'!I575</f>
        <v>0</v>
      </c>
      <c r="J575" s="91">
        <f>+'Cu1'!J575++'Cu2'!J575+'Cu3'!J575+'Cu4'!J575+'Cu5'!J575+'Cu6'!J575+'Cu7'!J575</f>
        <v>0</v>
      </c>
      <c r="K575" s="91">
        <f>+'Cu1'!K575++'Cu2'!K575+'Cu3'!K575+'Cu4'!K575+'Cu5'!K575+'Cu6'!K575+'Cu7'!K575</f>
        <v>0</v>
      </c>
      <c r="L575" s="91">
        <f>+'Cu1'!L575++'Cu2'!L575+'Cu3'!L575+'Cu4'!L575+'Cu5'!L575+'Cu6'!L575+'Cu7'!L575</f>
        <v>0</v>
      </c>
      <c r="M575" s="91">
        <f>+'Cu1'!M575++'Cu2'!M575+'Cu3'!M575+'Cu4'!M575+'Cu5'!M575+'Cu6'!M575+'Cu7'!M575</f>
        <v>0</v>
      </c>
      <c r="N575" s="91">
        <f>+'Cu1'!N575++'Cu2'!N575+'Cu3'!N575+'Cu4'!N575+'Cu5'!N575+'Cu6'!N575+'Cu7'!N575</f>
        <v>0</v>
      </c>
      <c r="O575" s="91">
        <f>+'Cu1'!O575++'Cu2'!O575+'Cu3'!O575+'Cu4'!O575+'Cu5'!O575+'Cu6'!O575+'Cu7'!O575</f>
        <v>0</v>
      </c>
      <c r="P575" s="91">
        <f>+'Cu1'!P575++'Cu2'!P575+'Cu3'!P575+'Cu4'!P575+'Cu5'!P575+'Cu6'!P575+'Cu7'!P575</f>
        <v>0</v>
      </c>
      <c r="Q575" s="84">
        <f t="shared" si="136"/>
        <v>0</v>
      </c>
    </row>
    <row r="576" spans="3:17" hidden="1">
      <c r="C576" s="60">
        <f t="shared" si="137"/>
        <v>0</v>
      </c>
      <c r="D576" s="60"/>
      <c r="E576" s="91">
        <f>+'Cu1'!E576++'Cu2'!E576+'Cu3'!E576+'Cu4'!E576+'Cu5'!E576+'Cu6'!E576+'Cu7'!E576</f>
        <v>0</v>
      </c>
      <c r="F576" s="91">
        <f>+'Cu1'!F576++'Cu2'!F576+'Cu3'!F576+'Cu4'!F576+'Cu5'!F576+'Cu6'!F576+'Cu7'!F576</f>
        <v>0</v>
      </c>
      <c r="G576" s="91">
        <f>+'Cu1'!G576++'Cu2'!G576+'Cu3'!G576+'Cu4'!G576+'Cu5'!G576+'Cu6'!G576+'Cu7'!G576</f>
        <v>0</v>
      </c>
      <c r="H576" s="91">
        <f>+'Cu1'!H576++'Cu2'!H576+'Cu3'!H576+'Cu4'!H576+'Cu5'!H576+'Cu6'!H576+'Cu7'!H576</f>
        <v>0</v>
      </c>
      <c r="I576" s="91">
        <f>+'Cu1'!I576++'Cu2'!I576+'Cu3'!I576+'Cu4'!I576+'Cu5'!I576+'Cu6'!I576+'Cu7'!I576</f>
        <v>0</v>
      </c>
      <c r="J576" s="91">
        <f>+'Cu1'!J576++'Cu2'!J576+'Cu3'!J576+'Cu4'!J576+'Cu5'!J576+'Cu6'!J576+'Cu7'!J576</f>
        <v>0</v>
      </c>
      <c r="K576" s="91">
        <f>+'Cu1'!K576++'Cu2'!K576+'Cu3'!K576+'Cu4'!K576+'Cu5'!K576+'Cu6'!K576+'Cu7'!K576</f>
        <v>0</v>
      </c>
      <c r="L576" s="91">
        <f>+'Cu1'!L576++'Cu2'!L576+'Cu3'!L576+'Cu4'!L576+'Cu5'!L576+'Cu6'!L576+'Cu7'!L576</f>
        <v>0</v>
      </c>
      <c r="M576" s="91">
        <f>+'Cu1'!M576++'Cu2'!M576+'Cu3'!M576+'Cu4'!M576+'Cu5'!M576+'Cu6'!M576+'Cu7'!M576</f>
        <v>0</v>
      </c>
      <c r="N576" s="91">
        <f>+'Cu1'!N576++'Cu2'!N576+'Cu3'!N576+'Cu4'!N576+'Cu5'!N576+'Cu6'!N576+'Cu7'!N576</f>
        <v>0</v>
      </c>
      <c r="O576" s="91">
        <f>+'Cu1'!O576++'Cu2'!O576+'Cu3'!O576+'Cu4'!O576+'Cu5'!O576+'Cu6'!O576+'Cu7'!O576</f>
        <v>0</v>
      </c>
      <c r="P576" s="91">
        <f>+'Cu1'!P576++'Cu2'!P576+'Cu3'!P576+'Cu4'!P576+'Cu5'!P576+'Cu6'!P576+'Cu7'!P576</f>
        <v>0</v>
      </c>
      <c r="Q576" s="84">
        <f t="shared" si="136"/>
        <v>0</v>
      </c>
    </row>
    <row r="577" spans="3:17" hidden="1">
      <c r="C577" s="62" t="str">
        <f t="shared" si="137"/>
        <v>ALTRES OPERACIONS ESPECÍFIQUES</v>
      </c>
      <c r="D577" s="62"/>
      <c r="E577" s="92">
        <f>+'Cu1'!E577++'Cu2'!E577+'Cu3'!E577+'Cu4'!E577+'Cu5'!E577+'Cu6'!E577+'Cu7'!E577</f>
        <v>0</v>
      </c>
      <c r="F577" s="92">
        <f>+'Cu1'!F577++'Cu2'!F577+'Cu3'!F577+'Cu4'!F577+'Cu5'!F577+'Cu6'!F577+'Cu7'!F577</f>
        <v>0</v>
      </c>
      <c r="G577" s="92">
        <f>+'Cu1'!G577++'Cu2'!G577+'Cu3'!G577+'Cu4'!G577+'Cu5'!G577+'Cu6'!G577+'Cu7'!G577</f>
        <v>0</v>
      </c>
      <c r="H577" s="92">
        <f>+'Cu1'!H577++'Cu2'!H577+'Cu3'!H577+'Cu4'!H577+'Cu5'!H577+'Cu6'!H577+'Cu7'!H577</f>
        <v>0</v>
      </c>
      <c r="I577" s="92">
        <f>+'Cu1'!I577++'Cu2'!I577+'Cu3'!I577+'Cu4'!I577+'Cu5'!I577+'Cu6'!I577+'Cu7'!I577</f>
        <v>0</v>
      </c>
      <c r="J577" s="92">
        <f>+'Cu1'!J577++'Cu2'!J577+'Cu3'!J577+'Cu4'!J577+'Cu5'!J577+'Cu6'!J577+'Cu7'!J577</f>
        <v>0</v>
      </c>
      <c r="K577" s="92">
        <f>+'Cu1'!K577++'Cu2'!K577+'Cu3'!K577+'Cu4'!K577+'Cu5'!K577+'Cu6'!K577+'Cu7'!K577</f>
        <v>0</v>
      </c>
      <c r="L577" s="92">
        <f>+'Cu1'!L577++'Cu2'!L577+'Cu3'!L577+'Cu4'!L577+'Cu5'!L577+'Cu6'!L577+'Cu7'!L577</f>
        <v>0</v>
      </c>
      <c r="M577" s="92">
        <f>+'Cu1'!M577++'Cu2'!M577+'Cu3'!M577+'Cu4'!M577+'Cu5'!M577+'Cu6'!M577+'Cu7'!M577</f>
        <v>0</v>
      </c>
      <c r="N577" s="92">
        <f>+'Cu1'!N577++'Cu2'!N577+'Cu3'!N577+'Cu4'!N577+'Cu5'!N577+'Cu6'!N577+'Cu7'!N577</f>
        <v>0</v>
      </c>
      <c r="O577" s="92">
        <f>+'Cu1'!O577++'Cu2'!O577+'Cu3'!O577+'Cu4'!O577+'Cu5'!O577+'Cu6'!O577+'Cu7'!O577</f>
        <v>0</v>
      </c>
      <c r="P577" s="92">
        <f>+'Cu1'!P577++'Cu2'!P577+'Cu3'!P577+'Cu4'!P577+'Cu5'!P577+'Cu6'!P577+'Cu7'!P577</f>
        <v>0</v>
      </c>
      <c r="Q577" s="84">
        <f t="shared" si="136"/>
        <v>0</v>
      </c>
    </row>
    <row r="578" spans="3:17" hidden="1">
      <c r="C578" s="62">
        <f t="shared" si="137"/>
        <v>0</v>
      </c>
      <c r="D578" s="62"/>
      <c r="E578" s="92">
        <f>+'Cu1'!E578++'Cu2'!E578+'Cu3'!E578+'Cu4'!E578+'Cu5'!E578+'Cu6'!E578+'Cu7'!E578</f>
        <v>0</v>
      </c>
      <c r="F578" s="92">
        <f>+'Cu1'!F578++'Cu2'!F578+'Cu3'!F578+'Cu4'!F578+'Cu5'!F578+'Cu6'!F578+'Cu7'!F578</f>
        <v>0</v>
      </c>
      <c r="G578" s="92">
        <f>+'Cu1'!G578++'Cu2'!G578+'Cu3'!G578+'Cu4'!G578+'Cu5'!G578+'Cu6'!G578+'Cu7'!G578</f>
        <v>0</v>
      </c>
      <c r="H578" s="92">
        <f>+'Cu1'!H578++'Cu2'!H578+'Cu3'!H578+'Cu4'!H578+'Cu5'!H578+'Cu6'!H578+'Cu7'!H578</f>
        <v>0</v>
      </c>
      <c r="I578" s="92">
        <f>+'Cu1'!I578++'Cu2'!I578+'Cu3'!I578+'Cu4'!I578+'Cu5'!I578+'Cu6'!I578+'Cu7'!I578</f>
        <v>0</v>
      </c>
      <c r="J578" s="92">
        <f>+'Cu1'!J578++'Cu2'!J578+'Cu3'!J578+'Cu4'!J578+'Cu5'!J578+'Cu6'!J578+'Cu7'!J578</f>
        <v>0</v>
      </c>
      <c r="K578" s="92">
        <f>+'Cu1'!K578++'Cu2'!K578+'Cu3'!K578+'Cu4'!K578+'Cu5'!K578+'Cu6'!K578+'Cu7'!K578</f>
        <v>0</v>
      </c>
      <c r="L578" s="92">
        <f>+'Cu1'!L578++'Cu2'!L578+'Cu3'!L578+'Cu4'!L578+'Cu5'!L578+'Cu6'!L578+'Cu7'!L578</f>
        <v>0</v>
      </c>
      <c r="M578" s="92">
        <f>+'Cu1'!M578++'Cu2'!M578+'Cu3'!M578+'Cu4'!M578+'Cu5'!M578+'Cu6'!M578+'Cu7'!M578</f>
        <v>0</v>
      </c>
      <c r="N578" s="92">
        <f>+'Cu1'!N578++'Cu2'!N578+'Cu3'!N578+'Cu4'!N578+'Cu5'!N578+'Cu6'!N578+'Cu7'!N578</f>
        <v>0</v>
      </c>
      <c r="O578" s="92">
        <f>+'Cu1'!O578++'Cu2'!O578+'Cu3'!O578+'Cu4'!O578+'Cu5'!O578+'Cu6'!O578+'Cu7'!O578</f>
        <v>0</v>
      </c>
      <c r="P578" s="92">
        <f>+'Cu1'!P578++'Cu2'!P578+'Cu3'!P578+'Cu4'!P578+'Cu5'!P578+'Cu6'!P578+'Cu7'!P578</f>
        <v>0</v>
      </c>
      <c r="Q578" s="84">
        <f t="shared" si="136"/>
        <v>0</v>
      </c>
    </row>
    <row r="579" spans="3:17" hidden="1">
      <c r="C579" s="62">
        <f t="shared" si="137"/>
        <v>0</v>
      </c>
      <c r="D579" s="62"/>
      <c r="E579" s="92">
        <f>+'Cu1'!E579++'Cu2'!E579+'Cu3'!E579+'Cu4'!E579+'Cu5'!E579+'Cu6'!E579+'Cu7'!E579</f>
        <v>0</v>
      </c>
      <c r="F579" s="92">
        <f>+'Cu1'!F579++'Cu2'!F579+'Cu3'!F579+'Cu4'!F579+'Cu5'!F579+'Cu6'!F579+'Cu7'!F579</f>
        <v>0</v>
      </c>
      <c r="G579" s="92">
        <f>+'Cu1'!G579++'Cu2'!G579+'Cu3'!G579+'Cu4'!G579+'Cu5'!G579+'Cu6'!G579+'Cu7'!G579</f>
        <v>0</v>
      </c>
      <c r="H579" s="92">
        <f>+'Cu1'!H579++'Cu2'!H579+'Cu3'!H579+'Cu4'!H579+'Cu5'!H579+'Cu6'!H579+'Cu7'!H579</f>
        <v>0</v>
      </c>
      <c r="I579" s="92">
        <f>+'Cu1'!I579++'Cu2'!I579+'Cu3'!I579+'Cu4'!I579+'Cu5'!I579+'Cu6'!I579+'Cu7'!I579</f>
        <v>0</v>
      </c>
      <c r="J579" s="92">
        <f>+'Cu1'!J579++'Cu2'!J579+'Cu3'!J579+'Cu4'!J579+'Cu5'!J579+'Cu6'!J579+'Cu7'!J579</f>
        <v>0</v>
      </c>
      <c r="K579" s="92">
        <f>+'Cu1'!K579++'Cu2'!K579+'Cu3'!K579+'Cu4'!K579+'Cu5'!K579+'Cu6'!K579+'Cu7'!K579</f>
        <v>0</v>
      </c>
      <c r="L579" s="92">
        <f>+'Cu1'!L579++'Cu2'!L579+'Cu3'!L579+'Cu4'!L579+'Cu5'!L579+'Cu6'!L579+'Cu7'!L579</f>
        <v>0</v>
      </c>
      <c r="M579" s="92">
        <f>+'Cu1'!M579++'Cu2'!M579+'Cu3'!M579+'Cu4'!M579+'Cu5'!M579+'Cu6'!M579+'Cu7'!M579</f>
        <v>0</v>
      </c>
      <c r="N579" s="92">
        <f>+'Cu1'!N579++'Cu2'!N579+'Cu3'!N579+'Cu4'!N579+'Cu5'!N579+'Cu6'!N579+'Cu7'!N579</f>
        <v>0</v>
      </c>
      <c r="O579" s="92">
        <f>+'Cu1'!O579++'Cu2'!O579+'Cu3'!O579+'Cu4'!O579+'Cu5'!O579+'Cu6'!O579+'Cu7'!O579</f>
        <v>0</v>
      </c>
      <c r="P579" s="92">
        <f>+'Cu1'!P579++'Cu2'!P579+'Cu3'!P579+'Cu4'!P579+'Cu5'!P579+'Cu6'!P579+'Cu7'!P579</f>
        <v>0</v>
      </c>
      <c r="Q579" s="84">
        <f t="shared" si="136"/>
        <v>0</v>
      </c>
    </row>
    <row r="580" spans="3:17" hidden="1">
      <c r="C580" s="62">
        <f t="shared" si="137"/>
        <v>0</v>
      </c>
      <c r="D580" s="62"/>
      <c r="E580" s="92">
        <f>+'Cu1'!E580++'Cu2'!E580+'Cu3'!E580+'Cu4'!E580+'Cu5'!E580+'Cu6'!E580+'Cu7'!E580</f>
        <v>0</v>
      </c>
      <c r="F580" s="92">
        <f>+'Cu1'!F580++'Cu2'!F580+'Cu3'!F580+'Cu4'!F580+'Cu5'!F580+'Cu6'!F580+'Cu7'!F580</f>
        <v>0</v>
      </c>
      <c r="G580" s="92">
        <f>+'Cu1'!G580++'Cu2'!G580+'Cu3'!G580+'Cu4'!G580+'Cu5'!G580+'Cu6'!G580+'Cu7'!G580</f>
        <v>0</v>
      </c>
      <c r="H580" s="92">
        <f>+'Cu1'!H580++'Cu2'!H580+'Cu3'!H580+'Cu4'!H580+'Cu5'!H580+'Cu6'!H580+'Cu7'!H580</f>
        <v>0</v>
      </c>
      <c r="I580" s="92">
        <f>+'Cu1'!I580++'Cu2'!I580+'Cu3'!I580+'Cu4'!I580+'Cu5'!I580+'Cu6'!I580+'Cu7'!I580</f>
        <v>0</v>
      </c>
      <c r="J580" s="92">
        <f>+'Cu1'!J580++'Cu2'!J580+'Cu3'!J580+'Cu4'!J580+'Cu5'!J580+'Cu6'!J580+'Cu7'!J580</f>
        <v>0</v>
      </c>
      <c r="K580" s="92">
        <f>+'Cu1'!K580++'Cu2'!K580+'Cu3'!K580+'Cu4'!K580+'Cu5'!K580+'Cu6'!K580+'Cu7'!K580</f>
        <v>0</v>
      </c>
      <c r="L580" s="92">
        <f>+'Cu1'!L580++'Cu2'!L580+'Cu3'!L580+'Cu4'!L580+'Cu5'!L580+'Cu6'!L580+'Cu7'!L580</f>
        <v>0</v>
      </c>
      <c r="M580" s="92">
        <f>+'Cu1'!M580++'Cu2'!M580+'Cu3'!M580+'Cu4'!M580+'Cu5'!M580+'Cu6'!M580+'Cu7'!M580</f>
        <v>0</v>
      </c>
      <c r="N580" s="92">
        <f>+'Cu1'!N580++'Cu2'!N580+'Cu3'!N580+'Cu4'!N580+'Cu5'!N580+'Cu6'!N580+'Cu7'!N580</f>
        <v>0</v>
      </c>
      <c r="O580" s="92">
        <f>+'Cu1'!O580++'Cu2'!O580+'Cu3'!O580+'Cu4'!O580+'Cu5'!O580+'Cu6'!O580+'Cu7'!O580</f>
        <v>0</v>
      </c>
      <c r="P580" s="92">
        <f>+'Cu1'!P580++'Cu2'!P580+'Cu3'!P580+'Cu4'!P580+'Cu5'!P580+'Cu6'!P580+'Cu7'!P580</f>
        <v>0</v>
      </c>
      <c r="Q580" s="84">
        <f t="shared" si="136"/>
        <v>0</v>
      </c>
    </row>
    <row r="581" spans="3:17" hidden="1">
      <c r="C581" s="62">
        <f t="shared" ref="C581:C583" si="138">+C40</f>
        <v>0</v>
      </c>
      <c r="D581" s="62"/>
      <c r="E581" s="92">
        <f>+'Cu1'!E581++'Cu2'!E581+'Cu3'!E581+'Cu4'!E581+'Cu5'!E581+'Cu6'!E581+'Cu7'!E581</f>
        <v>0</v>
      </c>
      <c r="F581" s="92">
        <f>+'Cu1'!F581++'Cu2'!F581+'Cu3'!F581+'Cu4'!F581+'Cu5'!F581+'Cu6'!F581+'Cu7'!F581</f>
        <v>0</v>
      </c>
      <c r="G581" s="92">
        <f>+'Cu1'!G581++'Cu2'!G581+'Cu3'!G581+'Cu4'!G581+'Cu5'!G581+'Cu6'!G581+'Cu7'!G581</f>
        <v>0</v>
      </c>
      <c r="H581" s="92">
        <f>+'Cu1'!H581++'Cu2'!H581+'Cu3'!H581+'Cu4'!H581+'Cu5'!H581+'Cu6'!H581+'Cu7'!H581</f>
        <v>0</v>
      </c>
      <c r="I581" s="92">
        <f>+'Cu1'!I581++'Cu2'!I581+'Cu3'!I581+'Cu4'!I581+'Cu5'!I581+'Cu6'!I581+'Cu7'!I581</f>
        <v>0</v>
      </c>
      <c r="J581" s="92">
        <f>+'Cu1'!J581++'Cu2'!J581+'Cu3'!J581+'Cu4'!J581+'Cu5'!J581+'Cu6'!J581+'Cu7'!J581</f>
        <v>0</v>
      </c>
      <c r="K581" s="92">
        <f>+'Cu1'!K581++'Cu2'!K581+'Cu3'!K581+'Cu4'!K581+'Cu5'!K581+'Cu6'!K581+'Cu7'!K581</f>
        <v>0</v>
      </c>
      <c r="L581" s="92">
        <f>+'Cu1'!L581++'Cu2'!L581+'Cu3'!L581+'Cu4'!L581+'Cu5'!L581+'Cu6'!L581+'Cu7'!L581</f>
        <v>0</v>
      </c>
      <c r="M581" s="92">
        <f>+'Cu1'!M581++'Cu2'!M581+'Cu3'!M581+'Cu4'!M581+'Cu5'!M581+'Cu6'!M581+'Cu7'!M581</f>
        <v>0</v>
      </c>
      <c r="N581" s="92">
        <f>+'Cu1'!N581++'Cu2'!N581+'Cu3'!N581+'Cu4'!N581+'Cu5'!N581+'Cu6'!N581+'Cu7'!N581</f>
        <v>0</v>
      </c>
      <c r="O581" s="92">
        <f>+'Cu1'!O581++'Cu2'!O581+'Cu3'!O581+'Cu4'!O581+'Cu5'!O581+'Cu6'!O581+'Cu7'!O581</f>
        <v>0</v>
      </c>
      <c r="P581" s="92">
        <f>+'Cu1'!P581++'Cu2'!P581+'Cu3'!P581+'Cu4'!P581+'Cu5'!P581+'Cu6'!P581+'Cu7'!P581</f>
        <v>0</v>
      </c>
      <c r="Q581" s="84">
        <f t="shared" si="136"/>
        <v>0</v>
      </c>
    </row>
    <row r="582" spans="3:17" hidden="1">
      <c r="C582" s="55" t="str">
        <f t="shared" si="138"/>
        <v>RECOL.LECCIÓ</v>
      </c>
      <c r="D582" s="55"/>
      <c r="E582" s="93">
        <f>+'Cu1'!E582++'Cu2'!E582+'Cu3'!E582+'Cu4'!E582+'Cu5'!E582+'Cu6'!E582+'Cu7'!E582</f>
        <v>0</v>
      </c>
      <c r="F582" s="93">
        <f>+'Cu1'!F582++'Cu2'!F582+'Cu3'!F582+'Cu4'!F582+'Cu5'!F582+'Cu6'!F582+'Cu7'!F582</f>
        <v>0</v>
      </c>
      <c r="G582" s="93">
        <f>+'Cu1'!G582++'Cu2'!G582+'Cu3'!G582+'Cu4'!G582+'Cu5'!G582+'Cu6'!G582+'Cu7'!G582</f>
        <v>0</v>
      </c>
      <c r="H582" s="93">
        <f>+'Cu1'!H582++'Cu2'!H582+'Cu3'!H582+'Cu4'!H582+'Cu5'!H582+'Cu6'!H582+'Cu7'!H582</f>
        <v>0</v>
      </c>
      <c r="I582" s="93">
        <f>+'Cu1'!I582++'Cu2'!I582+'Cu3'!I582+'Cu4'!I582+'Cu5'!I582+'Cu6'!I582+'Cu7'!I582</f>
        <v>0</v>
      </c>
      <c r="J582" s="93">
        <f>+'Cu1'!J582++'Cu2'!J582+'Cu3'!J582+'Cu4'!J582+'Cu5'!J582+'Cu6'!J582+'Cu7'!J582</f>
        <v>0</v>
      </c>
      <c r="K582" s="93">
        <f>+'Cu1'!K582++'Cu2'!K582+'Cu3'!K582+'Cu4'!K582+'Cu5'!K582+'Cu6'!K582+'Cu7'!K582</f>
        <v>0</v>
      </c>
      <c r="L582" s="93">
        <f>+'Cu1'!L582++'Cu2'!L582+'Cu3'!L582+'Cu4'!L582+'Cu5'!L582+'Cu6'!L582+'Cu7'!L582</f>
        <v>0</v>
      </c>
      <c r="M582" s="93">
        <f>+'Cu1'!M582++'Cu2'!M582+'Cu3'!M582+'Cu4'!M582+'Cu5'!M582+'Cu6'!M582+'Cu7'!M582</f>
        <v>0</v>
      </c>
      <c r="N582" s="93">
        <f>+'Cu1'!N582++'Cu2'!N582+'Cu3'!N582+'Cu4'!N582+'Cu5'!N582+'Cu6'!N582+'Cu7'!N582</f>
        <v>0</v>
      </c>
      <c r="O582" s="93">
        <f>+'Cu1'!O582++'Cu2'!O582+'Cu3'!O582+'Cu4'!O582+'Cu5'!O582+'Cu6'!O582+'Cu7'!O582</f>
        <v>0</v>
      </c>
      <c r="P582" s="93">
        <f>+'Cu1'!P582++'Cu2'!P582+'Cu3'!P582+'Cu4'!P582+'Cu5'!P582+'Cu6'!P582+'Cu7'!P582</f>
        <v>0</v>
      </c>
      <c r="Q582" s="84">
        <f t="shared" si="136"/>
        <v>0</v>
      </c>
    </row>
    <row r="583" spans="3:17" hidden="1">
      <c r="C583" s="55">
        <f t="shared" si="138"/>
        <v>0</v>
      </c>
      <c r="D583" s="55"/>
      <c r="E583" s="93">
        <f>+'Cu1'!E583++'Cu2'!E583+'Cu3'!E583+'Cu4'!E583+'Cu5'!E583+'Cu6'!E583+'Cu7'!E583</f>
        <v>0</v>
      </c>
      <c r="F583" s="93">
        <f>+'Cu1'!F583++'Cu2'!F583+'Cu3'!F583+'Cu4'!F583+'Cu5'!F583+'Cu6'!F583+'Cu7'!F583</f>
        <v>0</v>
      </c>
      <c r="G583" s="93">
        <f>+'Cu1'!G583++'Cu2'!G583+'Cu3'!G583+'Cu4'!G583+'Cu5'!G583+'Cu6'!G583+'Cu7'!G583</f>
        <v>0</v>
      </c>
      <c r="H583" s="93">
        <f>+'Cu1'!H583++'Cu2'!H583+'Cu3'!H583+'Cu4'!H583+'Cu5'!H583+'Cu6'!H583+'Cu7'!H583</f>
        <v>0</v>
      </c>
      <c r="I583" s="93">
        <f>+'Cu1'!I583++'Cu2'!I583+'Cu3'!I583+'Cu4'!I583+'Cu5'!I583+'Cu6'!I583+'Cu7'!I583</f>
        <v>0</v>
      </c>
      <c r="J583" s="93">
        <f>+'Cu1'!J583++'Cu2'!J583+'Cu3'!J583+'Cu4'!J583+'Cu5'!J583+'Cu6'!J583+'Cu7'!J583</f>
        <v>0</v>
      </c>
      <c r="K583" s="93">
        <f>+'Cu1'!K583++'Cu2'!K583+'Cu3'!K583+'Cu4'!K583+'Cu5'!K583+'Cu6'!K583+'Cu7'!K583</f>
        <v>0</v>
      </c>
      <c r="L583" s="93">
        <f>+'Cu1'!L583++'Cu2'!L583+'Cu3'!L583+'Cu4'!L583+'Cu5'!L583+'Cu6'!L583+'Cu7'!L583</f>
        <v>0</v>
      </c>
      <c r="M583" s="93">
        <f>+'Cu1'!M583++'Cu2'!M583+'Cu3'!M583+'Cu4'!M583+'Cu5'!M583+'Cu6'!M583+'Cu7'!M583</f>
        <v>0</v>
      </c>
      <c r="N583" s="93">
        <f>+'Cu1'!N583++'Cu2'!N583+'Cu3'!N583+'Cu4'!N583+'Cu5'!N583+'Cu6'!N583+'Cu7'!N583</f>
        <v>0</v>
      </c>
      <c r="O583" s="93">
        <f>+'Cu1'!O583++'Cu2'!O583+'Cu3'!O583+'Cu4'!O583+'Cu5'!O583+'Cu6'!O583+'Cu7'!O583</f>
        <v>0</v>
      </c>
      <c r="P583" s="93">
        <f>+'Cu1'!P583++'Cu2'!P583+'Cu3'!P583+'Cu4'!P583+'Cu5'!P583+'Cu6'!P583+'Cu7'!P583</f>
        <v>0</v>
      </c>
      <c r="Q583" s="84">
        <f t="shared" si="136"/>
        <v>0</v>
      </c>
    </row>
    <row r="584" spans="3:17" hidden="1">
      <c r="E584" s="84">
        <f>SUM(E549:E583)</f>
        <v>0</v>
      </c>
      <c r="F584" s="84">
        <f t="shared" ref="F584:P584" si="139">SUM(F549:F583)</f>
        <v>0</v>
      </c>
      <c r="G584" s="84">
        <f t="shared" si="139"/>
        <v>0</v>
      </c>
      <c r="H584" s="84">
        <f t="shared" si="139"/>
        <v>0</v>
      </c>
      <c r="I584" s="84">
        <f t="shared" si="139"/>
        <v>0</v>
      </c>
      <c r="J584" s="84">
        <f t="shared" si="139"/>
        <v>0</v>
      </c>
      <c r="K584" s="84">
        <f t="shared" si="139"/>
        <v>0</v>
      </c>
      <c r="L584" s="84">
        <f t="shared" si="139"/>
        <v>0</v>
      </c>
      <c r="M584" s="84">
        <f t="shared" si="139"/>
        <v>0</v>
      </c>
      <c r="N584" s="84">
        <f t="shared" si="139"/>
        <v>0</v>
      </c>
      <c r="O584" s="84">
        <f t="shared" si="139"/>
        <v>0</v>
      </c>
      <c r="P584" s="84">
        <f t="shared" si="139"/>
        <v>0</v>
      </c>
      <c r="Q584" s="5"/>
    </row>
    <row r="585" spans="3:17" hidden="1">
      <c r="E585" s="109" t="e">
        <f>IF(E584=0,NA(),E584)</f>
        <v>#N/A</v>
      </c>
      <c r="F585" s="109" t="e">
        <f t="shared" ref="F585:P585" si="140">IF(F584=0,NA(),F584)</f>
        <v>#N/A</v>
      </c>
      <c r="G585" s="109" t="e">
        <f t="shared" si="140"/>
        <v>#N/A</v>
      </c>
      <c r="H585" s="109" t="e">
        <f t="shared" si="140"/>
        <v>#N/A</v>
      </c>
      <c r="I585" s="109" t="e">
        <f t="shared" si="140"/>
        <v>#N/A</v>
      </c>
      <c r="J585" s="109" t="e">
        <f t="shared" si="140"/>
        <v>#N/A</v>
      </c>
      <c r="K585" s="109" t="e">
        <f t="shared" si="140"/>
        <v>#N/A</v>
      </c>
      <c r="L585" s="109" t="e">
        <f t="shared" si="140"/>
        <v>#N/A</v>
      </c>
      <c r="M585" s="109" t="e">
        <f t="shared" si="140"/>
        <v>#N/A</v>
      </c>
      <c r="N585" s="109" t="e">
        <f t="shared" si="140"/>
        <v>#N/A</v>
      </c>
      <c r="O585" s="109" t="e">
        <f t="shared" si="140"/>
        <v>#N/A</v>
      </c>
      <c r="P585" s="109" t="e">
        <f t="shared" si="140"/>
        <v>#N/A</v>
      </c>
    </row>
    <row r="586" spans="3:17" hidden="1"/>
    <row r="587" spans="3:17" hidden="1"/>
    <row r="588" spans="3:17" hidden="1"/>
    <row r="589" spans="3:17" hidden="1"/>
    <row r="590" spans="3:17" hidden="1"/>
    <row r="591" spans="3:17" hidden="1">
      <c r="D591" s="81" t="str">
        <f>CONCATENATE("Calendari de necessitats de mà d'obra: ",$E$3,"   ",ROUND(SUM(Q595:Q629),2)," hores")</f>
        <v>Calendari de necessitats de mà d'obra: Global   0 hores</v>
      </c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</row>
    <row r="592" spans="3:17" hidden="1">
      <c r="D592" s="1"/>
      <c r="F592" s="1"/>
      <c r="G592" s="1"/>
      <c r="Q592" s="5"/>
    </row>
    <row r="593" spans="3:17" hidden="1">
      <c r="Q593" s="5"/>
    </row>
    <row r="594" spans="3:17" hidden="1">
      <c r="E594" t="str">
        <f t="shared" ref="E594:P594" si="141">+E7</f>
        <v xml:space="preserve">gener </v>
      </c>
      <c r="F594" t="str">
        <f t="shared" si="141"/>
        <v>febrer</v>
      </c>
      <c r="G594" t="str">
        <f t="shared" si="141"/>
        <v xml:space="preserve">març </v>
      </c>
      <c r="H594" t="str">
        <f t="shared" si="141"/>
        <v>abril</v>
      </c>
      <c r="I594" t="str">
        <f t="shared" si="141"/>
        <v>maig</v>
      </c>
      <c r="J594" t="str">
        <f t="shared" si="141"/>
        <v>juny</v>
      </c>
      <c r="K594" t="str">
        <f t="shared" si="141"/>
        <v>juliol</v>
      </c>
      <c r="L594" t="str">
        <f t="shared" si="141"/>
        <v>agost</v>
      </c>
      <c r="M594" t="str">
        <f t="shared" si="141"/>
        <v>setembre</v>
      </c>
      <c r="N594" t="str">
        <f t="shared" si="141"/>
        <v>octubre</v>
      </c>
      <c r="O594" t="str">
        <f t="shared" si="141"/>
        <v>novembre</v>
      </c>
      <c r="P594" t="str">
        <f t="shared" si="141"/>
        <v>desembre</v>
      </c>
      <c r="Q594" s="5"/>
    </row>
    <row r="595" spans="3:17" hidden="1">
      <c r="C595" s="51" t="str">
        <f t="shared" ref="C595:C610" si="142">+C8</f>
        <v>PREPARACIÓ DEL SÒL</v>
      </c>
      <c r="D595" s="51"/>
      <c r="E595" s="72">
        <f>+'Cu1'!E595++'Cu2'!E595+'Cu3'!E595+'Cu4'!E595+'Cu5'!E595+'Cu6'!E595+'Cu7'!E595</f>
        <v>0</v>
      </c>
      <c r="F595" s="72">
        <f>+'Cu1'!F595++'Cu2'!F595+'Cu3'!F595+'Cu4'!F595+'Cu5'!F595+'Cu6'!F595+'Cu7'!F595</f>
        <v>0</v>
      </c>
      <c r="G595" s="72">
        <f>+'Cu1'!G595++'Cu2'!G595+'Cu3'!G595+'Cu4'!G595+'Cu5'!G595+'Cu6'!G595+'Cu7'!G595</f>
        <v>0</v>
      </c>
      <c r="H595" s="72">
        <f>+'Cu1'!H595++'Cu2'!H595+'Cu3'!H595+'Cu4'!H595+'Cu5'!H595+'Cu6'!H595+'Cu7'!H595</f>
        <v>0</v>
      </c>
      <c r="I595" s="72">
        <f>+'Cu1'!I595++'Cu2'!I595+'Cu3'!I595+'Cu4'!I595+'Cu5'!I595+'Cu6'!I595+'Cu7'!I595</f>
        <v>0</v>
      </c>
      <c r="J595" s="72">
        <f>+'Cu1'!J595++'Cu2'!J595+'Cu3'!J595+'Cu4'!J595+'Cu5'!J595+'Cu6'!J595+'Cu7'!J595</f>
        <v>0</v>
      </c>
      <c r="K595" s="72">
        <f>+'Cu1'!K595++'Cu2'!K595+'Cu3'!K595+'Cu4'!K595+'Cu5'!K595+'Cu6'!K595+'Cu7'!K595</f>
        <v>0</v>
      </c>
      <c r="L595" s="72">
        <f>+'Cu1'!L595++'Cu2'!L595+'Cu3'!L595+'Cu4'!L595+'Cu5'!L595+'Cu6'!L595+'Cu7'!L595</f>
        <v>0</v>
      </c>
      <c r="M595" s="72">
        <f>+'Cu1'!M595++'Cu2'!M595+'Cu3'!M595+'Cu4'!M595+'Cu5'!M595+'Cu6'!M595+'Cu7'!M595</f>
        <v>0</v>
      </c>
      <c r="N595" s="72">
        <f>+'Cu1'!N595++'Cu2'!N595+'Cu3'!N595+'Cu4'!N595+'Cu5'!N595+'Cu6'!N595+'Cu7'!N595</f>
        <v>0</v>
      </c>
      <c r="O595" s="72">
        <f>+'Cu1'!O595++'Cu2'!O595+'Cu3'!O595+'Cu4'!O595+'Cu5'!O595+'Cu6'!O595+'Cu7'!O595</f>
        <v>0</v>
      </c>
      <c r="P595" s="72">
        <f>+'Cu1'!P595++'Cu2'!P595+'Cu3'!P595+'Cu4'!P595+'Cu5'!P595+'Cu6'!P595+'Cu7'!P595</f>
        <v>0</v>
      </c>
      <c r="Q595" s="80">
        <f>SUM(E595:P595)</f>
        <v>0</v>
      </c>
    </row>
    <row r="596" spans="3:17" hidden="1">
      <c r="C596" s="51">
        <f t="shared" si="142"/>
        <v>0</v>
      </c>
      <c r="D596" s="51"/>
      <c r="E596" s="72">
        <f>+'Cu1'!E596++'Cu2'!E596+'Cu3'!E596+'Cu4'!E596+'Cu5'!E596+'Cu6'!E596+'Cu7'!E596</f>
        <v>0</v>
      </c>
      <c r="F596" s="72">
        <f>+'Cu1'!F596++'Cu2'!F596+'Cu3'!F596+'Cu4'!F596+'Cu5'!F596+'Cu6'!F596+'Cu7'!F596</f>
        <v>0</v>
      </c>
      <c r="G596" s="72">
        <f>+'Cu1'!G596++'Cu2'!G596+'Cu3'!G596+'Cu4'!G596+'Cu5'!G596+'Cu6'!G596+'Cu7'!G596</f>
        <v>0</v>
      </c>
      <c r="H596" s="72">
        <f>+'Cu1'!H596++'Cu2'!H596+'Cu3'!H596+'Cu4'!H596+'Cu5'!H596+'Cu6'!H596+'Cu7'!H596</f>
        <v>0</v>
      </c>
      <c r="I596" s="72">
        <f>+'Cu1'!I596++'Cu2'!I596+'Cu3'!I596+'Cu4'!I596+'Cu5'!I596+'Cu6'!I596+'Cu7'!I596</f>
        <v>0</v>
      </c>
      <c r="J596" s="72">
        <f>+'Cu1'!J596++'Cu2'!J596+'Cu3'!J596+'Cu4'!J596+'Cu5'!J596+'Cu6'!J596+'Cu7'!J596</f>
        <v>0</v>
      </c>
      <c r="K596" s="72">
        <f>+'Cu1'!K596++'Cu2'!K596+'Cu3'!K596+'Cu4'!K596+'Cu5'!K596+'Cu6'!K596+'Cu7'!K596</f>
        <v>0</v>
      </c>
      <c r="L596" s="72">
        <f>+'Cu1'!L596++'Cu2'!L596+'Cu3'!L596+'Cu4'!L596+'Cu5'!L596+'Cu6'!L596+'Cu7'!L596</f>
        <v>0</v>
      </c>
      <c r="M596" s="72">
        <f>+'Cu1'!M596++'Cu2'!M596+'Cu3'!M596+'Cu4'!M596+'Cu5'!M596+'Cu6'!M596+'Cu7'!M596</f>
        <v>0</v>
      </c>
      <c r="N596" s="72">
        <f>+'Cu1'!N596++'Cu2'!N596+'Cu3'!N596+'Cu4'!N596+'Cu5'!N596+'Cu6'!N596+'Cu7'!N596</f>
        <v>0</v>
      </c>
      <c r="O596" s="72">
        <f>+'Cu1'!O596++'Cu2'!O596+'Cu3'!O596+'Cu4'!O596+'Cu5'!O596+'Cu6'!O596+'Cu7'!O596</f>
        <v>0</v>
      </c>
      <c r="P596" s="72">
        <f>+'Cu1'!P596++'Cu2'!P596+'Cu3'!P596+'Cu4'!P596+'Cu5'!P596+'Cu6'!P596+'Cu7'!P596</f>
        <v>0</v>
      </c>
      <c r="Q596" s="80">
        <f t="shared" ref="Q596:Q629" si="143">SUM(E596:P596)</f>
        <v>0</v>
      </c>
    </row>
    <row r="597" spans="3:17" hidden="1">
      <c r="C597" s="51">
        <f t="shared" si="142"/>
        <v>0</v>
      </c>
      <c r="D597" s="51"/>
      <c r="E597" s="72">
        <f>+'Cu1'!E597++'Cu2'!E597+'Cu3'!E597+'Cu4'!E597+'Cu5'!E597+'Cu6'!E597+'Cu7'!E597</f>
        <v>0</v>
      </c>
      <c r="F597" s="72">
        <f>+'Cu1'!F597++'Cu2'!F597+'Cu3'!F597+'Cu4'!F597+'Cu5'!F597+'Cu6'!F597+'Cu7'!F597</f>
        <v>0</v>
      </c>
      <c r="G597" s="72">
        <f>+'Cu1'!G597++'Cu2'!G597+'Cu3'!G597+'Cu4'!G597+'Cu5'!G597+'Cu6'!G597+'Cu7'!G597</f>
        <v>0</v>
      </c>
      <c r="H597" s="72">
        <f>+'Cu1'!H597++'Cu2'!H597+'Cu3'!H597+'Cu4'!H597+'Cu5'!H597+'Cu6'!H597+'Cu7'!H597</f>
        <v>0</v>
      </c>
      <c r="I597" s="72">
        <f>+'Cu1'!I597++'Cu2'!I597+'Cu3'!I597+'Cu4'!I597+'Cu5'!I597+'Cu6'!I597+'Cu7'!I597</f>
        <v>0</v>
      </c>
      <c r="J597" s="72">
        <f>+'Cu1'!J597++'Cu2'!J597+'Cu3'!J597+'Cu4'!J597+'Cu5'!J597+'Cu6'!J597+'Cu7'!J597</f>
        <v>0</v>
      </c>
      <c r="K597" s="72">
        <f>+'Cu1'!K597++'Cu2'!K597+'Cu3'!K597+'Cu4'!K597+'Cu5'!K597+'Cu6'!K597+'Cu7'!K597</f>
        <v>0</v>
      </c>
      <c r="L597" s="72">
        <f>+'Cu1'!L597++'Cu2'!L597+'Cu3'!L597+'Cu4'!L597+'Cu5'!L597+'Cu6'!L597+'Cu7'!L597</f>
        <v>0</v>
      </c>
      <c r="M597" s="72">
        <f>+'Cu1'!M597++'Cu2'!M597+'Cu3'!M597+'Cu4'!M597+'Cu5'!M597+'Cu6'!M597+'Cu7'!M597</f>
        <v>0</v>
      </c>
      <c r="N597" s="72">
        <f>+'Cu1'!N597++'Cu2'!N597+'Cu3'!N597+'Cu4'!N597+'Cu5'!N597+'Cu6'!N597+'Cu7'!N597</f>
        <v>0</v>
      </c>
      <c r="O597" s="72">
        <f>+'Cu1'!O597++'Cu2'!O597+'Cu3'!O597+'Cu4'!O597+'Cu5'!O597+'Cu6'!O597+'Cu7'!O597</f>
        <v>0</v>
      </c>
      <c r="P597" s="72">
        <f>+'Cu1'!P597++'Cu2'!P597+'Cu3'!P597+'Cu4'!P597+'Cu5'!P597+'Cu6'!P597+'Cu7'!P597</f>
        <v>0</v>
      </c>
      <c r="Q597" s="80">
        <f t="shared" si="143"/>
        <v>0</v>
      </c>
    </row>
    <row r="598" spans="3:17" hidden="1">
      <c r="C598" s="51">
        <f t="shared" si="142"/>
        <v>0</v>
      </c>
      <c r="D598" s="51"/>
      <c r="E598" s="72">
        <f>+'Cu1'!E598++'Cu2'!E598+'Cu3'!E598+'Cu4'!E598+'Cu5'!E598+'Cu6'!E598+'Cu7'!E598</f>
        <v>0</v>
      </c>
      <c r="F598" s="72">
        <f>+'Cu1'!F598++'Cu2'!F598+'Cu3'!F598+'Cu4'!F598+'Cu5'!F598+'Cu6'!F598+'Cu7'!F598</f>
        <v>0</v>
      </c>
      <c r="G598" s="72">
        <f>+'Cu1'!G598++'Cu2'!G598+'Cu3'!G598+'Cu4'!G598+'Cu5'!G598+'Cu6'!G598+'Cu7'!G598</f>
        <v>0</v>
      </c>
      <c r="H598" s="72">
        <f>+'Cu1'!H598++'Cu2'!H598+'Cu3'!H598+'Cu4'!H598+'Cu5'!H598+'Cu6'!H598+'Cu7'!H598</f>
        <v>0</v>
      </c>
      <c r="I598" s="72">
        <f>+'Cu1'!I598++'Cu2'!I598+'Cu3'!I598+'Cu4'!I598+'Cu5'!I598+'Cu6'!I598+'Cu7'!I598</f>
        <v>0</v>
      </c>
      <c r="J598" s="72">
        <f>+'Cu1'!J598++'Cu2'!J598+'Cu3'!J598+'Cu4'!J598+'Cu5'!J598+'Cu6'!J598+'Cu7'!J598</f>
        <v>0</v>
      </c>
      <c r="K598" s="72">
        <f>+'Cu1'!K598++'Cu2'!K598+'Cu3'!K598+'Cu4'!K598+'Cu5'!K598+'Cu6'!K598+'Cu7'!K598</f>
        <v>0</v>
      </c>
      <c r="L598" s="72">
        <f>+'Cu1'!L598++'Cu2'!L598+'Cu3'!L598+'Cu4'!L598+'Cu5'!L598+'Cu6'!L598+'Cu7'!L598</f>
        <v>0</v>
      </c>
      <c r="M598" s="72">
        <f>+'Cu1'!M598++'Cu2'!M598+'Cu3'!M598+'Cu4'!M598+'Cu5'!M598+'Cu6'!M598+'Cu7'!M598</f>
        <v>0</v>
      </c>
      <c r="N598" s="72">
        <f>+'Cu1'!N598++'Cu2'!N598+'Cu3'!N598+'Cu4'!N598+'Cu5'!N598+'Cu6'!N598+'Cu7'!N598</f>
        <v>0</v>
      </c>
      <c r="O598" s="72">
        <f>+'Cu1'!O598++'Cu2'!O598+'Cu3'!O598+'Cu4'!O598+'Cu5'!O598+'Cu6'!O598+'Cu7'!O598</f>
        <v>0</v>
      </c>
      <c r="P598" s="72">
        <f>+'Cu1'!P598++'Cu2'!P598+'Cu3'!P598+'Cu4'!P598+'Cu5'!P598+'Cu6'!P598+'Cu7'!P598</f>
        <v>0</v>
      </c>
      <c r="Q598" s="80">
        <f t="shared" si="143"/>
        <v>0</v>
      </c>
    </row>
    <row r="599" spans="3:17" hidden="1">
      <c r="C599" s="51">
        <f t="shared" si="142"/>
        <v>0</v>
      </c>
      <c r="D599" s="51"/>
      <c r="E599" s="72">
        <f>+'Cu1'!E599++'Cu2'!E599+'Cu3'!E599+'Cu4'!E599+'Cu5'!E599+'Cu6'!E599+'Cu7'!E599</f>
        <v>0</v>
      </c>
      <c r="F599" s="72">
        <f>+'Cu1'!F599++'Cu2'!F599+'Cu3'!F599+'Cu4'!F599+'Cu5'!F599+'Cu6'!F599+'Cu7'!F599</f>
        <v>0</v>
      </c>
      <c r="G599" s="72">
        <f>+'Cu1'!G599++'Cu2'!G599+'Cu3'!G599+'Cu4'!G599+'Cu5'!G599+'Cu6'!G599+'Cu7'!G599</f>
        <v>0</v>
      </c>
      <c r="H599" s="72">
        <f>+'Cu1'!H599++'Cu2'!H599+'Cu3'!H599+'Cu4'!H599+'Cu5'!H599+'Cu6'!H599+'Cu7'!H599</f>
        <v>0</v>
      </c>
      <c r="I599" s="72">
        <f>+'Cu1'!I599++'Cu2'!I599+'Cu3'!I599+'Cu4'!I599+'Cu5'!I599+'Cu6'!I599+'Cu7'!I599</f>
        <v>0</v>
      </c>
      <c r="J599" s="72">
        <f>+'Cu1'!J599++'Cu2'!J599+'Cu3'!J599+'Cu4'!J599+'Cu5'!J599+'Cu6'!J599+'Cu7'!J599</f>
        <v>0</v>
      </c>
      <c r="K599" s="72">
        <f>+'Cu1'!K599++'Cu2'!K599+'Cu3'!K599+'Cu4'!K599+'Cu5'!K599+'Cu6'!K599+'Cu7'!K599</f>
        <v>0</v>
      </c>
      <c r="L599" s="72">
        <f>+'Cu1'!L599++'Cu2'!L599+'Cu3'!L599+'Cu4'!L599+'Cu5'!L599+'Cu6'!L599+'Cu7'!L599</f>
        <v>0</v>
      </c>
      <c r="M599" s="72">
        <f>+'Cu1'!M599++'Cu2'!M599+'Cu3'!M599+'Cu4'!M599+'Cu5'!M599+'Cu6'!M599+'Cu7'!M599</f>
        <v>0</v>
      </c>
      <c r="N599" s="72">
        <f>+'Cu1'!N599++'Cu2'!N599+'Cu3'!N599+'Cu4'!N599+'Cu5'!N599+'Cu6'!N599+'Cu7'!N599</f>
        <v>0</v>
      </c>
      <c r="O599" s="72">
        <f>+'Cu1'!O599++'Cu2'!O599+'Cu3'!O599+'Cu4'!O599+'Cu5'!O599+'Cu6'!O599+'Cu7'!O599</f>
        <v>0</v>
      </c>
      <c r="P599" s="72">
        <f>+'Cu1'!P599++'Cu2'!P599+'Cu3'!P599+'Cu4'!P599+'Cu5'!P599+'Cu6'!P599+'Cu7'!P599</f>
        <v>0</v>
      </c>
      <c r="Q599" s="80">
        <f t="shared" si="143"/>
        <v>0</v>
      </c>
    </row>
    <row r="600" spans="3:17" hidden="1">
      <c r="C600" s="51">
        <f t="shared" si="142"/>
        <v>0</v>
      </c>
      <c r="D600" s="51"/>
      <c r="E600" s="72">
        <f>+'Cu1'!E600++'Cu2'!E600+'Cu3'!E600+'Cu4'!E600+'Cu5'!E600+'Cu6'!E600+'Cu7'!E600</f>
        <v>0</v>
      </c>
      <c r="F600" s="72">
        <f>+'Cu1'!F600++'Cu2'!F600+'Cu3'!F600+'Cu4'!F600+'Cu5'!F600+'Cu6'!F600+'Cu7'!F600</f>
        <v>0</v>
      </c>
      <c r="G600" s="72">
        <f>+'Cu1'!G600++'Cu2'!G600+'Cu3'!G600+'Cu4'!G600+'Cu5'!G600+'Cu6'!G600+'Cu7'!G600</f>
        <v>0</v>
      </c>
      <c r="H600" s="72">
        <f>+'Cu1'!H600++'Cu2'!H600+'Cu3'!H600+'Cu4'!H600+'Cu5'!H600+'Cu6'!H600+'Cu7'!H600</f>
        <v>0</v>
      </c>
      <c r="I600" s="72">
        <f>+'Cu1'!I600++'Cu2'!I600+'Cu3'!I600+'Cu4'!I600+'Cu5'!I600+'Cu6'!I600+'Cu7'!I600</f>
        <v>0</v>
      </c>
      <c r="J600" s="72">
        <f>+'Cu1'!J600++'Cu2'!J600+'Cu3'!J600+'Cu4'!J600+'Cu5'!J600+'Cu6'!J600+'Cu7'!J600</f>
        <v>0</v>
      </c>
      <c r="K600" s="72">
        <f>+'Cu1'!K600++'Cu2'!K600+'Cu3'!K600+'Cu4'!K600+'Cu5'!K600+'Cu6'!K600+'Cu7'!K600</f>
        <v>0</v>
      </c>
      <c r="L600" s="72">
        <f>+'Cu1'!L600++'Cu2'!L600+'Cu3'!L600+'Cu4'!L600+'Cu5'!L600+'Cu6'!L600+'Cu7'!L600</f>
        <v>0</v>
      </c>
      <c r="M600" s="72">
        <f>+'Cu1'!M600++'Cu2'!M600+'Cu3'!M600+'Cu4'!M600+'Cu5'!M600+'Cu6'!M600+'Cu7'!M600</f>
        <v>0</v>
      </c>
      <c r="N600" s="72">
        <f>+'Cu1'!N600++'Cu2'!N600+'Cu3'!N600+'Cu4'!N600+'Cu5'!N600+'Cu6'!N600+'Cu7'!N600</f>
        <v>0</v>
      </c>
      <c r="O600" s="72">
        <f>+'Cu1'!O600++'Cu2'!O600+'Cu3'!O600+'Cu4'!O600+'Cu5'!O600+'Cu6'!O600+'Cu7'!O600</f>
        <v>0</v>
      </c>
      <c r="P600" s="72">
        <f>+'Cu1'!P600++'Cu2'!P600+'Cu3'!P600+'Cu4'!P600+'Cu5'!P600+'Cu6'!P600+'Cu7'!P600</f>
        <v>0</v>
      </c>
      <c r="Q600" s="80">
        <f t="shared" si="143"/>
        <v>0</v>
      </c>
    </row>
    <row r="601" spans="3:17" hidden="1">
      <c r="C601" s="51">
        <f t="shared" si="142"/>
        <v>0</v>
      </c>
      <c r="D601" s="51"/>
      <c r="E601" s="72">
        <f>+'Cu1'!E601++'Cu2'!E601+'Cu3'!E601+'Cu4'!E601+'Cu5'!E601+'Cu6'!E601+'Cu7'!E601</f>
        <v>0</v>
      </c>
      <c r="F601" s="72">
        <f>+'Cu1'!F601++'Cu2'!F601+'Cu3'!F601+'Cu4'!F601+'Cu5'!F601+'Cu6'!F601+'Cu7'!F601</f>
        <v>0</v>
      </c>
      <c r="G601" s="72">
        <f>+'Cu1'!G601++'Cu2'!G601+'Cu3'!G601+'Cu4'!G601+'Cu5'!G601+'Cu6'!G601+'Cu7'!G601</f>
        <v>0</v>
      </c>
      <c r="H601" s="72">
        <f>+'Cu1'!H601++'Cu2'!H601+'Cu3'!H601+'Cu4'!H601+'Cu5'!H601+'Cu6'!H601+'Cu7'!H601</f>
        <v>0</v>
      </c>
      <c r="I601" s="72">
        <f>+'Cu1'!I601++'Cu2'!I601+'Cu3'!I601+'Cu4'!I601+'Cu5'!I601+'Cu6'!I601+'Cu7'!I601</f>
        <v>0</v>
      </c>
      <c r="J601" s="72">
        <f>+'Cu1'!J601++'Cu2'!J601+'Cu3'!J601+'Cu4'!J601+'Cu5'!J601+'Cu6'!J601+'Cu7'!J601</f>
        <v>0</v>
      </c>
      <c r="K601" s="72">
        <f>+'Cu1'!K601++'Cu2'!K601+'Cu3'!K601+'Cu4'!K601+'Cu5'!K601+'Cu6'!K601+'Cu7'!K601</f>
        <v>0</v>
      </c>
      <c r="L601" s="72">
        <f>+'Cu1'!L601++'Cu2'!L601+'Cu3'!L601+'Cu4'!L601+'Cu5'!L601+'Cu6'!L601+'Cu7'!L601</f>
        <v>0</v>
      </c>
      <c r="M601" s="72">
        <f>+'Cu1'!M601++'Cu2'!M601+'Cu3'!M601+'Cu4'!M601+'Cu5'!M601+'Cu6'!M601+'Cu7'!M601</f>
        <v>0</v>
      </c>
      <c r="N601" s="72">
        <f>+'Cu1'!N601++'Cu2'!N601+'Cu3'!N601+'Cu4'!N601+'Cu5'!N601+'Cu6'!N601+'Cu7'!N601</f>
        <v>0</v>
      </c>
      <c r="O601" s="72">
        <f>+'Cu1'!O601++'Cu2'!O601+'Cu3'!O601+'Cu4'!O601+'Cu5'!O601+'Cu6'!O601+'Cu7'!O601</f>
        <v>0</v>
      </c>
      <c r="P601" s="72">
        <f>+'Cu1'!P601++'Cu2'!P601+'Cu3'!P601+'Cu4'!P601+'Cu5'!P601+'Cu6'!P601+'Cu7'!P601</f>
        <v>0</v>
      </c>
      <c r="Q601" s="80">
        <f t="shared" si="143"/>
        <v>0</v>
      </c>
    </row>
    <row r="602" spans="3:17" hidden="1">
      <c r="C602" s="53" t="str">
        <f t="shared" si="142"/>
        <v>ADOBAT</v>
      </c>
      <c r="D602" s="53"/>
      <c r="E602" s="73">
        <f>+'Cu1'!E602++'Cu2'!E602+'Cu3'!E602+'Cu4'!E602+'Cu5'!E602+'Cu6'!E602+'Cu7'!E602</f>
        <v>0</v>
      </c>
      <c r="F602" s="73">
        <f>+'Cu1'!F602++'Cu2'!F602+'Cu3'!F602+'Cu4'!F602+'Cu5'!F602+'Cu6'!F602+'Cu7'!F602</f>
        <v>0</v>
      </c>
      <c r="G602" s="73">
        <f>+'Cu1'!G602++'Cu2'!G602+'Cu3'!G602+'Cu4'!G602+'Cu5'!G602+'Cu6'!G602+'Cu7'!G602</f>
        <v>0</v>
      </c>
      <c r="H602" s="73">
        <f>+'Cu1'!H602++'Cu2'!H602+'Cu3'!H602+'Cu4'!H602+'Cu5'!H602+'Cu6'!H602+'Cu7'!H602</f>
        <v>0</v>
      </c>
      <c r="I602" s="73">
        <f>+'Cu1'!I602++'Cu2'!I602+'Cu3'!I602+'Cu4'!I602+'Cu5'!I602+'Cu6'!I602+'Cu7'!I602</f>
        <v>0</v>
      </c>
      <c r="J602" s="73">
        <f>+'Cu1'!J602++'Cu2'!J602+'Cu3'!J602+'Cu4'!J602+'Cu5'!J602+'Cu6'!J602+'Cu7'!J602</f>
        <v>0</v>
      </c>
      <c r="K602" s="73">
        <f>+'Cu1'!K602++'Cu2'!K602+'Cu3'!K602+'Cu4'!K602+'Cu5'!K602+'Cu6'!K602+'Cu7'!K602</f>
        <v>0</v>
      </c>
      <c r="L602" s="73">
        <f>+'Cu1'!L602++'Cu2'!L602+'Cu3'!L602+'Cu4'!L602+'Cu5'!L602+'Cu6'!L602+'Cu7'!L602</f>
        <v>0</v>
      </c>
      <c r="M602" s="73">
        <f>+'Cu1'!M602++'Cu2'!M602+'Cu3'!M602+'Cu4'!M602+'Cu5'!M602+'Cu6'!M602+'Cu7'!M602</f>
        <v>0</v>
      </c>
      <c r="N602" s="73">
        <f>+'Cu1'!N602++'Cu2'!N602+'Cu3'!N602+'Cu4'!N602+'Cu5'!N602+'Cu6'!N602+'Cu7'!N602</f>
        <v>0</v>
      </c>
      <c r="O602" s="73">
        <f>+'Cu1'!O602++'Cu2'!O602+'Cu3'!O602+'Cu4'!O602+'Cu5'!O602+'Cu6'!O602+'Cu7'!O602</f>
        <v>0</v>
      </c>
      <c r="P602" s="73">
        <f>+'Cu1'!P602++'Cu2'!P602+'Cu3'!P602+'Cu4'!P602+'Cu5'!P602+'Cu6'!P602+'Cu7'!P602</f>
        <v>0</v>
      </c>
      <c r="Q602" s="80">
        <f t="shared" si="143"/>
        <v>0</v>
      </c>
    </row>
    <row r="603" spans="3:17" hidden="1">
      <c r="C603" s="53">
        <f t="shared" si="142"/>
        <v>0</v>
      </c>
      <c r="D603" s="53"/>
      <c r="E603" s="73">
        <f>+'Cu1'!E603++'Cu2'!E603+'Cu3'!E603+'Cu4'!E603+'Cu5'!E603+'Cu6'!E603+'Cu7'!E603</f>
        <v>0</v>
      </c>
      <c r="F603" s="73">
        <f>+'Cu1'!F603++'Cu2'!F603+'Cu3'!F603+'Cu4'!F603+'Cu5'!F603+'Cu6'!F603+'Cu7'!F603</f>
        <v>0</v>
      </c>
      <c r="G603" s="73">
        <f>+'Cu1'!G603++'Cu2'!G603+'Cu3'!G603+'Cu4'!G603+'Cu5'!G603+'Cu6'!G603+'Cu7'!G603</f>
        <v>0</v>
      </c>
      <c r="H603" s="73">
        <f>+'Cu1'!H603++'Cu2'!H603+'Cu3'!H603+'Cu4'!H603+'Cu5'!H603+'Cu6'!H603+'Cu7'!H603</f>
        <v>0</v>
      </c>
      <c r="I603" s="73">
        <f>+'Cu1'!I603++'Cu2'!I603+'Cu3'!I603+'Cu4'!I603+'Cu5'!I603+'Cu6'!I603+'Cu7'!I603</f>
        <v>0</v>
      </c>
      <c r="J603" s="73">
        <f>+'Cu1'!J603++'Cu2'!J603+'Cu3'!J603+'Cu4'!J603+'Cu5'!J603+'Cu6'!J603+'Cu7'!J603</f>
        <v>0</v>
      </c>
      <c r="K603" s="73">
        <f>+'Cu1'!K603++'Cu2'!K603+'Cu3'!K603+'Cu4'!K603+'Cu5'!K603+'Cu6'!K603+'Cu7'!K603</f>
        <v>0</v>
      </c>
      <c r="L603" s="73">
        <f>+'Cu1'!L603++'Cu2'!L603+'Cu3'!L603+'Cu4'!L603+'Cu5'!L603+'Cu6'!L603+'Cu7'!L603</f>
        <v>0</v>
      </c>
      <c r="M603" s="73">
        <f>+'Cu1'!M603++'Cu2'!M603+'Cu3'!M603+'Cu4'!M603+'Cu5'!M603+'Cu6'!M603+'Cu7'!M603</f>
        <v>0</v>
      </c>
      <c r="N603" s="73">
        <f>+'Cu1'!N603++'Cu2'!N603+'Cu3'!N603+'Cu4'!N603+'Cu5'!N603+'Cu6'!N603+'Cu7'!N603</f>
        <v>0</v>
      </c>
      <c r="O603" s="73">
        <f>+'Cu1'!O603++'Cu2'!O603+'Cu3'!O603+'Cu4'!O603+'Cu5'!O603+'Cu6'!O603+'Cu7'!O603</f>
        <v>0</v>
      </c>
      <c r="P603" s="73">
        <f>+'Cu1'!P603++'Cu2'!P603+'Cu3'!P603+'Cu4'!P603+'Cu5'!P603+'Cu6'!P603+'Cu7'!P603</f>
        <v>0</v>
      </c>
      <c r="Q603" s="80">
        <f t="shared" si="143"/>
        <v>0</v>
      </c>
    </row>
    <row r="604" spans="3:17" hidden="1">
      <c r="C604" s="53">
        <f t="shared" si="142"/>
        <v>0</v>
      </c>
      <c r="D604" s="53"/>
      <c r="E604" s="73">
        <f>+'Cu1'!E604++'Cu2'!E604+'Cu3'!E604+'Cu4'!E604+'Cu5'!E604+'Cu6'!E604+'Cu7'!E604</f>
        <v>0</v>
      </c>
      <c r="F604" s="73">
        <f>+'Cu1'!F604++'Cu2'!F604+'Cu3'!F604+'Cu4'!F604+'Cu5'!F604+'Cu6'!F604+'Cu7'!F604</f>
        <v>0</v>
      </c>
      <c r="G604" s="73">
        <f>+'Cu1'!G604++'Cu2'!G604+'Cu3'!G604+'Cu4'!G604+'Cu5'!G604+'Cu6'!G604+'Cu7'!G604</f>
        <v>0</v>
      </c>
      <c r="H604" s="73">
        <f>+'Cu1'!H604++'Cu2'!H604+'Cu3'!H604+'Cu4'!H604+'Cu5'!H604+'Cu6'!H604+'Cu7'!H604</f>
        <v>0</v>
      </c>
      <c r="I604" s="73">
        <f>+'Cu1'!I604++'Cu2'!I604+'Cu3'!I604+'Cu4'!I604+'Cu5'!I604+'Cu6'!I604+'Cu7'!I604</f>
        <v>0</v>
      </c>
      <c r="J604" s="73">
        <f>+'Cu1'!J604++'Cu2'!J604+'Cu3'!J604+'Cu4'!J604+'Cu5'!J604+'Cu6'!J604+'Cu7'!J604</f>
        <v>0</v>
      </c>
      <c r="K604" s="73">
        <f>+'Cu1'!K604++'Cu2'!K604+'Cu3'!K604+'Cu4'!K604+'Cu5'!K604+'Cu6'!K604+'Cu7'!K604</f>
        <v>0</v>
      </c>
      <c r="L604" s="73">
        <f>+'Cu1'!L604++'Cu2'!L604+'Cu3'!L604+'Cu4'!L604+'Cu5'!L604+'Cu6'!L604+'Cu7'!L604</f>
        <v>0</v>
      </c>
      <c r="M604" s="73">
        <f>+'Cu1'!M604++'Cu2'!M604+'Cu3'!M604+'Cu4'!M604+'Cu5'!M604+'Cu6'!M604+'Cu7'!M604</f>
        <v>0</v>
      </c>
      <c r="N604" s="73">
        <f>+'Cu1'!N604++'Cu2'!N604+'Cu3'!N604+'Cu4'!N604+'Cu5'!N604+'Cu6'!N604+'Cu7'!N604</f>
        <v>0</v>
      </c>
      <c r="O604" s="73">
        <f>+'Cu1'!O604++'Cu2'!O604+'Cu3'!O604+'Cu4'!O604+'Cu5'!O604+'Cu6'!O604+'Cu7'!O604</f>
        <v>0</v>
      </c>
      <c r="P604" s="73">
        <f>+'Cu1'!P604++'Cu2'!P604+'Cu3'!P604+'Cu4'!P604+'Cu5'!P604+'Cu6'!P604+'Cu7'!P604</f>
        <v>0</v>
      </c>
      <c r="Q604" s="80">
        <f t="shared" si="143"/>
        <v>0</v>
      </c>
    </row>
    <row r="605" spans="3:17" hidden="1">
      <c r="C605" s="53">
        <f t="shared" si="142"/>
        <v>0</v>
      </c>
      <c r="D605" s="53"/>
      <c r="E605" s="73">
        <f>+'Cu1'!E605++'Cu2'!E605+'Cu3'!E605+'Cu4'!E605+'Cu5'!E605+'Cu6'!E605+'Cu7'!E605</f>
        <v>0</v>
      </c>
      <c r="F605" s="73">
        <f>+'Cu1'!F605++'Cu2'!F605+'Cu3'!F605+'Cu4'!F605+'Cu5'!F605+'Cu6'!F605+'Cu7'!F605</f>
        <v>0</v>
      </c>
      <c r="G605" s="73">
        <f>+'Cu1'!G605++'Cu2'!G605+'Cu3'!G605+'Cu4'!G605+'Cu5'!G605+'Cu6'!G605+'Cu7'!G605</f>
        <v>0</v>
      </c>
      <c r="H605" s="73">
        <f>+'Cu1'!H605++'Cu2'!H605+'Cu3'!H605+'Cu4'!H605+'Cu5'!H605+'Cu6'!H605+'Cu7'!H605</f>
        <v>0</v>
      </c>
      <c r="I605" s="73">
        <f>+'Cu1'!I605++'Cu2'!I605+'Cu3'!I605+'Cu4'!I605+'Cu5'!I605+'Cu6'!I605+'Cu7'!I605</f>
        <v>0</v>
      </c>
      <c r="J605" s="73">
        <f>+'Cu1'!J605++'Cu2'!J605+'Cu3'!J605+'Cu4'!J605+'Cu5'!J605+'Cu6'!J605+'Cu7'!J605</f>
        <v>0</v>
      </c>
      <c r="K605" s="73">
        <f>+'Cu1'!K605++'Cu2'!K605+'Cu3'!K605+'Cu4'!K605+'Cu5'!K605+'Cu6'!K605+'Cu7'!K605</f>
        <v>0</v>
      </c>
      <c r="L605" s="73">
        <f>+'Cu1'!L605++'Cu2'!L605+'Cu3'!L605+'Cu4'!L605+'Cu5'!L605+'Cu6'!L605+'Cu7'!L605</f>
        <v>0</v>
      </c>
      <c r="M605" s="73">
        <f>+'Cu1'!M605++'Cu2'!M605+'Cu3'!M605+'Cu4'!M605+'Cu5'!M605+'Cu6'!M605+'Cu7'!M605</f>
        <v>0</v>
      </c>
      <c r="N605" s="73">
        <f>+'Cu1'!N605++'Cu2'!N605+'Cu3'!N605+'Cu4'!N605+'Cu5'!N605+'Cu6'!N605+'Cu7'!N605</f>
        <v>0</v>
      </c>
      <c r="O605" s="73">
        <f>+'Cu1'!O605++'Cu2'!O605+'Cu3'!O605+'Cu4'!O605+'Cu5'!O605+'Cu6'!O605+'Cu7'!O605</f>
        <v>0</v>
      </c>
      <c r="P605" s="73">
        <f>+'Cu1'!P605++'Cu2'!P605+'Cu3'!P605+'Cu4'!P605+'Cu5'!P605+'Cu6'!P605+'Cu7'!P605</f>
        <v>0</v>
      </c>
      <c r="Q605" s="80">
        <f t="shared" si="143"/>
        <v>0</v>
      </c>
    </row>
    <row r="606" spans="3:17" hidden="1">
      <c r="C606" s="56" t="str">
        <f t="shared" si="142"/>
        <v>PLANTACIÓ</v>
      </c>
      <c r="D606" s="56"/>
      <c r="E606" s="74">
        <f>+'Cu1'!E606++'Cu2'!E606+'Cu3'!E606+'Cu4'!E606+'Cu5'!E606+'Cu6'!E606+'Cu7'!E606</f>
        <v>0</v>
      </c>
      <c r="F606" s="74">
        <f>+'Cu1'!F606++'Cu2'!F606+'Cu3'!F606+'Cu4'!F606+'Cu5'!F606+'Cu6'!F606+'Cu7'!F606</f>
        <v>0</v>
      </c>
      <c r="G606" s="74">
        <f>+'Cu1'!G606++'Cu2'!G606+'Cu3'!G606+'Cu4'!G606+'Cu5'!G606+'Cu6'!G606+'Cu7'!G606</f>
        <v>0</v>
      </c>
      <c r="H606" s="74">
        <f>+'Cu1'!H606++'Cu2'!H606+'Cu3'!H606+'Cu4'!H606+'Cu5'!H606+'Cu6'!H606+'Cu7'!H606</f>
        <v>0</v>
      </c>
      <c r="I606" s="74">
        <f>+'Cu1'!I606++'Cu2'!I606+'Cu3'!I606+'Cu4'!I606+'Cu5'!I606+'Cu6'!I606+'Cu7'!I606</f>
        <v>0</v>
      </c>
      <c r="J606" s="74">
        <f>+'Cu1'!J606++'Cu2'!J606+'Cu3'!J606+'Cu4'!J606+'Cu5'!J606+'Cu6'!J606+'Cu7'!J606</f>
        <v>0</v>
      </c>
      <c r="K606" s="74">
        <f>+'Cu1'!K606++'Cu2'!K606+'Cu3'!K606+'Cu4'!K606+'Cu5'!K606+'Cu6'!K606+'Cu7'!K606</f>
        <v>0</v>
      </c>
      <c r="L606" s="74">
        <f>+'Cu1'!L606++'Cu2'!L606+'Cu3'!L606+'Cu4'!L606+'Cu5'!L606+'Cu6'!L606+'Cu7'!L606</f>
        <v>0</v>
      </c>
      <c r="M606" s="74">
        <f>+'Cu1'!M606++'Cu2'!M606+'Cu3'!M606+'Cu4'!M606+'Cu5'!M606+'Cu6'!M606+'Cu7'!M606</f>
        <v>0</v>
      </c>
      <c r="N606" s="74">
        <f>+'Cu1'!N606++'Cu2'!N606+'Cu3'!N606+'Cu4'!N606+'Cu5'!N606+'Cu6'!N606+'Cu7'!N606</f>
        <v>0</v>
      </c>
      <c r="O606" s="74">
        <f>+'Cu1'!O606++'Cu2'!O606+'Cu3'!O606+'Cu4'!O606+'Cu5'!O606+'Cu6'!O606+'Cu7'!O606</f>
        <v>0</v>
      </c>
      <c r="P606" s="74">
        <f>+'Cu1'!P606++'Cu2'!P606+'Cu3'!P606+'Cu4'!P606+'Cu5'!P606+'Cu6'!P606+'Cu7'!P606</f>
        <v>0</v>
      </c>
      <c r="Q606" s="80">
        <f t="shared" si="143"/>
        <v>0</v>
      </c>
    </row>
    <row r="607" spans="3:17" hidden="1">
      <c r="C607" s="56">
        <f t="shared" si="142"/>
        <v>0</v>
      </c>
      <c r="D607" s="56"/>
      <c r="E607" s="74">
        <f>+'Cu1'!E607++'Cu2'!E607+'Cu3'!E607+'Cu4'!E607+'Cu5'!E607+'Cu6'!E607+'Cu7'!E607</f>
        <v>0</v>
      </c>
      <c r="F607" s="74">
        <f>+'Cu1'!F607++'Cu2'!F607+'Cu3'!F607+'Cu4'!F607+'Cu5'!F607+'Cu6'!F607+'Cu7'!F607</f>
        <v>0</v>
      </c>
      <c r="G607" s="74">
        <f>+'Cu1'!G607++'Cu2'!G607+'Cu3'!G607+'Cu4'!G607+'Cu5'!G607+'Cu6'!G607+'Cu7'!G607</f>
        <v>0</v>
      </c>
      <c r="H607" s="74">
        <f>+'Cu1'!H607++'Cu2'!H607+'Cu3'!H607+'Cu4'!H607+'Cu5'!H607+'Cu6'!H607+'Cu7'!H607</f>
        <v>0</v>
      </c>
      <c r="I607" s="74">
        <f>+'Cu1'!I607++'Cu2'!I607+'Cu3'!I607+'Cu4'!I607+'Cu5'!I607+'Cu6'!I607+'Cu7'!I607</f>
        <v>0</v>
      </c>
      <c r="J607" s="74">
        <f>+'Cu1'!J607++'Cu2'!J607+'Cu3'!J607+'Cu4'!J607+'Cu5'!J607+'Cu6'!J607+'Cu7'!J607</f>
        <v>0</v>
      </c>
      <c r="K607" s="74">
        <f>+'Cu1'!K607++'Cu2'!K607+'Cu3'!K607+'Cu4'!K607+'Cu5'!K607+'Cu6'!K607+'Cu7'!K607</f>
        <v>0</v>
      </c>
      <c r="L607" s="74">
        <f>+'Cu1'!L607++'Cu2'!L607+'Cu3'!L607+'Cu4'!L607+'Cu5'!L607+'Cu6'!L607+'Cu7'!L607</f>
        <v>0</v>
      </c>
      <c r="M607" s="74">
        <f>+'Cu1'!M607++'Cu2'!M607+'Cu3'!M607+'Cu4'!M607+'Cu5'!M607+'Cu6'!M607+'Cu7'!M607</f>
        <v>0</v>
      </c>
      <c r="N607" s="74">
        <f>+'Cu1'!N607++'Cu2'!N607+'Cu3'!N607+'Cu4'!N607+'Cu5'!N607+'Cu6'!N607+'Cu7'!N607</f>
        <v>0</v>
      </c>
      <c r="O607" s="74">
        <f>+'Cu1'!O607++'Cu2'!O607+'Cu3'!O607+'Cu4'!O607+'Cu5'!O607+'Cu6'!O607+'Cu7'!O607</f>
        <v>0</v>
      </c>
      <c r="P607" s="74">
        <f>+'Cu1'!P607++'Cu2'!P607+'Cu3'!P607+'Cu4'!P607+'Cu5'!P607+'Cu6'!P607+'Cu7'!P607</f>
        <v>0</v>
      </c>
      <c r="Q607" s="80">
        <f t="shared" si="143"/>
        <v>0</v>
      </c>
    </row>
    <row r="608" spans="3:17" hidden="1">
      <c r="C608" s="56">
        <f t="shared" si="142"/>
        <v>0</v>
      </c>
      <c r="D608" s="56"/>
      <c r="E608" s="74">
        <f>+'Cu1'!E608++'Cu2'!E608+'Cu3'!E608+'Cu4'!E608+'Cu5'!E608+'Cu6'!E608+'Cu7'!E608</f>
        <v>0</v>
      </c>
      <c r="F608" s="74">
        <f>+'Cu1'!F608++'Cu2'!F608+'Cu3'!F608+'Cu4'!F608+'Cu5'!F608+'Cu6'!F608+'Cu7'!F608</f>
        <v>0</v>
      </c>
      <c r="G608" s="74">
        <f>+'Cu1'!G608++'Cu2'!G608+'Cu3'!G608+'Cu4'!G608+'Cu5'!G608+'Cu6'!G608+'Cu7'!G608</f>
        <v>0</v>
      </c>
      <c r="H608" s="74">
        <f>+'Cu1'!H608++'Cu2'!H608+'Cu3'!H608+'Cu4'!H608+'Cu5'!H608+'Cu6'!H608+'Cu7'!H608</f>
        <v>0</v>
      </c>
      <c r="I608" s="74">
        <f>+'Cu1'!I608++'Cu2'!I608+'Cu3'!I608+'Cu4'!I608+'Cu5'!I608+'Cu6'!I608+'Cu7'!I608</f>
        <v>0</v>
      </c>
      <c r="J608" s="74">
        <f>+'Cu1'!J608++'Cu2'!J608+'Cu3'!J608+'Cu4'!J608+'Cu5'!J608+'Cu6'!J608+'Cu7'!J608</f>
        <v>0</v>
      </c>
      <c r="K608" s="74">
        <f>+'Cu1'!K608++'Cu2'!K608+'Cu3'!K608+'Cu4'!K608+'Cu5'!K608+'Cu6'!K608+'Cu7'!K608</f>
        <v>0</v>
      </c>
      <c r="L608" s="74">
        <f>+'Cu1'!L608++'Cu2'!L608+'Cu3'!L608+'Cu4'!L608+'Cu5'!L608+'Cu6'!L608+'Cu7'!L608</f>
        <v>0</v>
      </c>
      <c r="M608" s="74">
        <f>+'Cu1'!M608++'Cu2'!M608+'Cu3'!M608+'Cu4'!M608+'Cu5'!M608+'Cu6'!M608+'Cu7'!M608</f>
        <v>0</v>
      </c>
      <c r="N608" s="74">
        <f>+'Cu1'!N608++'Cu2'!N608+'Cu3'!N608+'Cu4'!N608+'Cu5'!N608+'Cu6'!N608+'Cu7'!N608</f>
        <v>0</v>
      </c>
      <c r="O608" s="74">
        <f>+'Cu1'!O608++'Cu2'!O608+'Cu3'!O608+'Cu4'!O608+'Cu5'!O608+'Cu6'!O608+'Cu7'!O608</f>
        <v>0</v>
      </c>
      <c r="P608" s="74">
        <f>+'Cu1'!P608++'Cu2'!P608+'Cu3'!P608+'Cu4'!P608+'Cu5'!P608+'Cu6'!P608+'Cu7'!P608</f>
        <v>0</v>
      </c>
      <c r="Q608" s="80">
        <f t="shared" si="143"/>
        <v>0</v>
      </c>
    </row>
    <row r="609" spans="3:17" hidden="1">
      <c r="C609" s="56">
        <f t="shared" si="142"/>
        <v>0</v>
      </c>
      <c r="D609" s="56"/>
      <c r="E609" s="74">
        <f>+'Cu1'!E609++'Cu2'!E609+'Cu3'!E609+'Cu4'!E609+'Cu5'!E609+'Cu6'!E609+'Cu7'!E609</f>
        <v>0</v>
      </c>
      <c r="F609" s="74">
        <f>+'Cu1'!F609++'Cu2'!F609+'Cu3'!F609+'Cu4'!F609+'Cu5'!F609+'Cu6'!F609+'Cu7'!F609</f>
        <v>0</v>
      </c>
      <c r="G609" s="74">
        <f>+'Cu1'!G609++'Cu2'!G609+'Cu3'!G609+'Cu4'!G609+'Cu5'!G609+'Cu6'!G609+'Cu7'!G609</f>
        <v>0</v>
      </c>
      <c r="H609" s="74">
        <f>+'Cu1'!H609++'Cu2'!H609+'Cu3'!H609+'Cu4'!H609+'Cu5'!H609+'Cu6'!H609+'Cu7'!H609</f>
        <v>0</v>
      </c>
      <c r="I609" s="74">
        <f>+'Cu1'!I609++'Cu2'!I609+'Cu3'!I609+'Cu4'!I609+'Cu5'!I609+'Cu6'!I609+'Cu7'!I609</f>
        <v>0</v>
      </c>
      <c r="J609" s="74">
        <f>+'Cu1'!J609++'Cu2'!J609+'Cu3'!J609+'Cu4'!J609+'Cu5'!J609+'Cu6'!J609+'Cu7'!J609</f>
        <v>0</v>
      </c>
      <c r="K609" s="74">
        <f>+'Cu1'!K609++'Cu2'!K609+'Cu3'!K609+'Cu4'!K609+'Cu5'!K609+'Cu6'!K609+'Cu7'!K609</f>
        <v>0</v>
      </c>
      <c r="L609" s="74">
        <f>+'Cu1'!L609++'Cu2'!L609+'Cu3'!L609+'Cu4'!L609+'Cu5'!L609+'Cu6'!L609+'Cu7'!L609</f>
        <v>0</v>
      </c>
      <c r="M609" s="74">
        <f>+'Cu1'!M609++'Cu2'!M609+'Cu3'!M609+'Cu4'!M609+'Cu5'!M609+'Cu6'!M609+'Cu7'!M609</f>
        <v>0</v>
      </c>
      <c r="N609" s="74">
        <f>+'Cu1'!N609++'Cu2'!N609+'Cu3'!N609+'Cu4'!N609+'Cu5'!N609+'Cu6'!N609+'Cu7'!N609</f>
        <v>0</v>
      </c>
      <c r="O609" s="74">
        <f>+'Cu1'!O609++'Cu2'!O609+'Cu3'!O609+'Cu4'!O609+'Cu5'!O609+'Cu6'!O609+'Cu7'!O609</f>
        <v>0</v>
      </c>
      <c r="P609" s="74">
        <f>+'Cu1'!P609++'Cu2'!P609+'Cu3'!P609+'Cu4'!P609+'Cu5'!P609+'Cu6'!P609+'Cu7'!P609</f>
        <v>0</v>
      </c>
      <c r="Q609" s="80">
        <f t="shared" si="143"/>
        <v>0</v>
      </c>
    </row>
    <row r="610" spans="3:17" hidden="1">
      <c r="C610" s="58" t="str">
        <f t="shared" si="142"/>
        <v>REG</v>
      </c>
      <c r="D610" s="58"/>
      <c r="E610" s="75">
        <f>+'Cu1'!E610++'Cu2'!E610+'Cu3'!E610+'Cu4'!E610+'Cu5'!E610+'Cu6'!E610+'Cu7'!E610</f>
        <v>0</v>
      </c>
      <c r="F610" s="75">
        <f>+'Cu1'!F610++'Cu2'!F610+'Cu3'!F610+'Cu4'!F610+'Cu5'!F610+'Cu6'!F610+'Cu7'!F610</f>
        <v>0</v>
      </c>
      <c r="G610" s="75">
        <f>+'Cu1'!G610++'Cu2'!G610+'Cu3'!G610+'Cu4'!G610+'Cu5'!G610+'Cu6'!G610+'Cu7'!G610</f>
        <v>0</v>
      </c>
      <c r="H610" s="75">
        <f>+'Cu1'!H610++'Cu2'!H610+'Cu3'!H610+'Cu4'!H610+'Cu5'!H610+'Cu6'!H610+'Cu7'!H610</f>
        <v>0</v>
      </c>
      <c r="I610" s="75">
        <f>+'Cu1'!I610++'Cu2'!I610+'Cu3'!I610+'Cu4'!I610+'Cu5'!I610+'Cu6'!I610+'Cu7'!I610</f>
        <v>0</v>
      </c>
      <c r="J610" s="75">
        <f>+'Cu1'!J610++'Cu2'!J610+'Cu3'!J610+'Cu4'!J610+'Cu5'!J610+'Cu6'!J610+'Cu7'!J610</f>
        <v>0</v>
      </c>
      <c r="K610" s="75">
        <f>+'Cu1'!K610++'Cu2'!K610+'Cu3'!K610+'Cu4'!K610+'Cu5'!K610+'Cu6'!K610+'Cu7'!K610</f>
        <v>0</v>
      </c>
      <c r="L610" s="75">
        <f>+'Cu1'!L610++'Cu2'!L610+'Cu3'!L610+'Cu4'!L610+'Cu5'!L610+'Cu6'!L610+'Cu7'!L610</f>
        <v>0</v>
      </c>
      <c r="M610" s="75">
        <f>+'Cu1'!M610++'Cu2'!M610+'Cu3'!M610+'Cu4'!M610+'Cu5'!M610+'Cu6'!M610+'Cu7'!M610</f>
        <v>0</v>
      </c>
      <c r="N610" s="75">
        <f>+'Cu1'!N610++'Cu2'!N610+'Cu3'!N610+'Cu4'!N610+'Cu5'!N610+'Cu6'!N610+'Cu7'!N610</f>
        <v>0</v>
      </c>
      <c r="O610" s="75">
        <f>+'Cu1'!O610++'Cu2'!O610+'Cu3'!O610+'Cu4'!O610+'Cu5'!O610+'Cu6'!O610+'Cu7'!O610</f>
        <v>0</v>
      </c>
      <c r="P610" s="75">
        <f>+'Cu1'!P610++'Cu2'!P610+'Cu3'!P610+'Cu4'!P610+'Cu5'!P610+'Cu6'!P610+'Cu7'!P610</f>
        <v>0</v>
      </c>
      <c r="Q610" s="80">
        <f t="shared" si="143"/>
        <v>0</v>
      </c>
    </row>
    <row r="611" spans="3:17" hidden="1">
      <c r="C611" s="58">
        <f t="shared" ref="C611:C626" si="144">+C24</f>
        <v>0</v>
      </c>
      <c r="D611" s="58"/>
      <c r="E611" s="75">
        <f>+'Cu1'!E611++'Cu2'!E611+'Cu3'!E611+'Cu4'!E611+'Cu5'!E611+'Cu6'!E611+'Cu7'!E611</f>
        <v>0</v>
      </c>
      <c r="F611" s="75">
        <f>+'Cu1'!F611++'Cu2'!F611+'Cu3'!F611+'Cu4'!F611+'Cu5'!F611+'Cu6'!F611+'Cu7'!F611</f>
        <v>0</v>
      </c>
      <c r="G611" s="75">
        <f>+'Cu1'!G611++'Cu2'!G611+'Cu3'!G611+'Cu4'!G611+'Cu5'!G611+'Cu6'!G611+'Cu7'!G611</f>
        <v>0</v>
      </c>
      <c r="H611" s="75">
        <f>+'Cu1'!H611++'Cu2'!H611+'Cu3'!H611+'Cu4'!H611+'Cu5'!H611+'Cu6'!H611+'Cu7'!H611</f>
        <v>0</v>
      </c>
      <c r="I611" s="75">
        <f>+'Cu1'!I611++'Cu2'!I611+'Cu3'!I611+'Cu4'!I611+'Cu5'!I611+'Cu6'!I611+'Cu7'!I611</f>
        <v>0</v>
      </c>
      <c r="J611" s="75">
        <f>+'Cu1'!J611++'Cu2'!J611+'Cu3'!J611+'Cu4'!J611+'Cu5'!J611+'Cu6'!J611+'Cu7'!J611</f>
        <v>0</v>
      </c>
      <c r="K611" s="75">
        <f>+'Cu1'!K611++'Cu2'!K611+'Cu3'!K611+'Cu4'!K611+'Cu5'!K611+'Cu6'!K611+'Cu7'!K611</f>
        <v>0</v>
      </c>
      <c r="L611" s="75">
        <f>+'Cu1'!L611++'Cu2'!L611+'Cu3'!L611+'Cu4'!L611+'Cu5'!L611+'Cu6'!L611+'Cu7'!L611</f>
        <v>0</v>
      </c>
      <c r="M611" s="75">
        <f>+'Cu1'!M611++'Cu2'!M611+'Cu3'!M611+'Cu4'!M611+'Cu5'!M611+'Cu6'!M611+'Cu7'!M611</f>
        <v>0</v>
      </c>
      <c r="N611" s="75">
        <f>+'Cu1'!N611++'Cu2'!N611+'Cu3'!N611+'Cu4'!N611+'Cu5'!N611+'Cu6'!N611+'Cu7'!N611</f>
        <v>0</v>
      </c>
      <c r="O611" s="75">
        <f>+'Cu1'!O611++'Cu2'!O611+'Cu3'!O611+'Cu4'!O611+'Cu5'!O611+'Cu6'!O611+'Cu7'!O611</f>
        <v>0</v>
      </c>
      <c r="P611" s="75">
        <f>+'Cu1'!P611++'Cu2'!P611+'Cu3'!P611+'Cu4'!P611+'Cu5'!P611+'Cu6'!P611+'Cu7'!P611</f>
        <v>0</v>
      </c>
      <c r="Q611" s="80">
        <f t="shared" si="143"/>
        <v>0</v>
      </c>
    </row>
    <row r="612" spans="3:17" hidden="1">
      <c r="C612" s="58">
        <f t="shared" si="144"/>
        <v>0</v>
      </c>
      <c r="D612" s="58"/>
      <c r="E612" s="75">
        <f>+'Cu1'!E612++'Cu2'!E612+'Cu3'!E612+'Cu4'!E612+'Cu5'!E612+'Cu6'!E612+'Cu7'!E612</f>
        <v>0</v>
      </c>
      <c r="F612" s="75">
        <f>+'Cu1'!F612++'Cu2'!F612+'Cu3'!F612+'Cu4'!F612+'Cu5'!F612+'Cu6'!F612+'Cu7'!F612</f>
        <v>0</v>
      </c>
      <c r="G612" s="75">
        <f>+'Cu1'!G612++'Cu2'!G612+'Cu3'!G612+'Cu4'!G612+'Cu5'!G612+'Cu6'!G612+'Cu7'!G612</f>
        <v>0</v>
      </c>
      <c r="H612" s="75">
        <f>+'Cu1'!H612++'Cu2'!H612+'Cu3'!H612+'Cu4'!H612+'Cu5'!H612+'Cu6'!H612+'Cu7'!H612</f>
        <v>0</v>
      </c>
      <c r="I612" s="75">
        <f>+'Cu1'!I612++'Cu2'!I612+'Cu3'!I612+'Cu4'!I612+'Cu5'!I612+'Cu6'!I612+'Cu7'!I612</f>
        <v>0</v>
      </c>
      <c r="J612" s="75">
        <f>+'Cu1'!J612++'Cu2'!J612+'Cu3'!J612+'Cu4'!J612+'Cu5'!J612+'Cu6'!J612+'Cu7'!J612</f>
        <v>0</v>
      </c>
      <c r="K612" s="75">
        <f>+'Cu1'!K612++'Cu2'!K612+'Cu3'!K612+'Cu4'!K612+'Cu5'!K612+'Cu6'!K612+'Cu7'!K612</f>
        <v>0</v>
      </c>
      <c r="L612" s="75">
        <f>+'Cu1'!L612++'Cu2'!L612+'Cu3'!L612+'Cu4'!L612+'Cu5'!L612+'Cu6'!L612+'Cu7'!L612</f>
        <v>0</v>
      </c>
      <c r="M612" s="75">
        <f>+'Cu1'!M612++'Cu2'!M612+'Cu3'!M612+'Cu4'!M612+'Cu5'!M612+'Cu6'!M612+'Cu7'!M612</f>
        <v>0</v>
      </c>
      <c r="N612" s="75">
        <f>+'Cu1'!N612++'Cu2'!N612+'Cu3'!N612+'Cu4'!N612+'Cu5'!N612+'Cu6'!N612+'Cu7'!N612</f>
        <v>0</v>
      </c>
      <c r="O612" s="75">
        <f>+'Cu1'!O612++'Cu2'!O612+'Cu3'!O612+'Cu4'!O612+'Cu5'!O612+'Cu6'!O612+'Cu7'!O612</f>
        <v>0</v>
      </c>
      <c r="P612" s="75">
        <f>+'Cu1'!P612++'Cu2'!P612+'Cu3'!P612+'Cu4'!P612+'Cu5'!P612+'Cu6'!P612+'Cu7'!P612</f>
        <v>0</v>
      </c>
      <c r="Q612" s="80">
        <f t="shared" si="143"/>
        <v>0</v>
      </c>
    </row>
    <row r="613" spans="3:17" hidden="1">
      <c r="C613" s="58">
        <f t="shared" si="144"/>
        <v>0</v>
      </c>
      <c r="D613" s="58"/>
      <c r="E613" s="75">
        <f>+'Cu1'!E613++'Cu2'!E613+'Cu3'!E613+'Cu4'!E613+'Cu5'!E613+'Cu6'!E613+'Cu7'!E613</f>
        <v>0</v>
      </c>
      <c r="F613" s="75">
        <f>+'Cu1'!F613++'Cu2'!F613+'Cu3'!F613+'Cu4'!F613+'Cu5'!F613+'Cu6'!F613+'Cu7'!F613</f>
        <v>0</v>
      </c>
      <c r="G613" s="75">
        <f>+'Cu1'!G613++'Cu2'!G613+'Cu3'!G613+'Cu4'!G613+'Cu5'!G613+'Cu6'!G613+'Cu7'!G613</f>
        <v>0</v>
      </c>
      <c r="H613" s="75">
        <f>+'Cu1'!H613++'Cu2'!H613+'Cu3'!H613+'Cu4'!H613+'Cu5'!H613+'Cu6'!H613+'Cu7'!H613</f>
        <v>0</v>
      </c>
      <c r="I613" s="75">
        <f>+'Cu1'!I613++'Cu2'!I613+'Cu3'!I613+'Cu4'!I613+'Cu5'!I613+'Cu6'!I613+'Cu7'!I613</f>
        <v>0</v>
      </c>
      <c r="J613" s="75">
        <f>+'Cu1'!J613++'Cu2'!J613+'Cu3'!J613+'Cu4'!J613+'Cu5'!J613+'Cu6'!J613+'Cu7'!J613</f>
        <v>0</v>
      </c>
      <c r="K613" s="75">
        <f>+'Cu1'!K613++'Cu2'!K613+'Cu3'!K613+'Cu4'!K613+'Cu5'!K613+'Cu6'!K613+'Cu7'!K613</f>
        <v>0</v>
      </c>
      <c r="L613" s="75">
        <f>+'Cu1'!L613++'Cu2'!L613+'Cu3'!L613+'Cu4'!L613+'Cu5'!L613+'Cu6'!L613+'Cu7'!L613</f>
        <v>0</v>
      </c>
      <c r="M613" s="75">
        <f>+'Cu1'!M613++'Cu2'!M613+'Cu3'!M613+'Cu4'!M613+'Cu5'!M613+'Cu6'!M613+'Cu7'!M613</f>
        <v>0</v>
      </c>
      <c r="N613" s="75">
        <f>+'Cu1'!N613++'Cu2'!N613+'Cu3'!N613+'Cu4'!N613+'Cu5'!N613+'Cu6'!N613+'Cu7'!N613</f>
        <v>0</v>
      </c>
      <c r="O613" s="75">
        <f>+'Cu1'!O613++'Cu2'!O613+'Cu3'!O613+'Cu4'!O613+'Cu5'!O613+'Cu6'!O613+'Cu7'!O613</f>
        <v>0</v>
      </c>
      <c r="P613" s="75">
        <f>+'Cu1'!P613++'Cu2'!P613+'Cu3'!P613+'Cu4'!P613+'Cu5'!P613+'Cu6'!P613+'Cu7'!P613</f>
        <v>0</v>
      </c>
      <c r="Q613" s="80">
        <f t="shared" si="143"/>
        <v>0</v>
      </c>
    </row>
    <row r="614" spans="3:17" hidden="1">
      <c r="C614" s="49" t="str">
        <f t="shared" si="144"/>
        <v>TRACTAMENTS</v>
      </c>
      <c r="D614" s="49"/>
      <c r="E614" s="76">
        <f>+'Cu1'!E614++'Cu2'!E614+'Cu3'!E614+'Cu4'!E614+'Cu5'!E614+'Cu6'!E614+'Cu7'!E614</f>
        <v>0</v>
      </c>
      <c r="F614" s="76">
        <f>+'Cu1'!F614++'Cu2'!F614+'Cu3'!F614+'Cu4'!F614+'Cu5'!F614+'Cu6'!F614+'Cu7'!F614</f>
        <v>0</v>
      </c>
      <c r="G614" s="76">
        <f>+'Cu1'!G614++'Cu2'!G614+'Cu3'!G614+'Cu4'!G614+'Cu5'!G614+'Cu6'!G614+'Cu7'!G614</f>
        <v>0</v>
      </c>
      <c r="H614" s="76">
        <f>+'Cu1'!H614++'Cu2'!H614+'Cu3'!H614+'Cu4'!H614+'Cu5'!H614+'Cu6'!H614+'Cu7'!H614</f>
        <v>0</v>
      </c>
      <c r="I614" s="76">
        <f>+'Cu1'!I614++'Cu2'!I614+'Cu3'!I614+'Cu4'!I614+'Cu5'!I614+'Cu6'!I614+'Cu7'!I614</f>
        <v>0</v>
      </c>
      <c r="J614" s="76">
        <f>+'Cu1'!J614++'Cu2'!J614+'Cu3'!J614+'Cu4'!J614+'Cu5'!J614+'Cu6'!J614+'Cu7'!J614</f>
        <v>0</v>
      </c>
      <c r="K614" s="76">
        <f>+'Cu1'!K614++'Cu2'!K614+'Cu3'!K614+'Cu4'!K614+'Cu5'!K614+'Cu6'!K614+'Cu7'!K614</f>
        <v>0</v>
      </c>
      <c r="L614" s="76">
        <f>+'Cu1'!L614++'Cu2'!L614+'Cu3'!L614+'Cu4'!L614+'Cu5'!L614+'Cu6'!L614+'Cu7'!L614</f>
        <v>0</v>
      </c>
      <c r="M614" s="76">
        <f>+'Cu1'!M614++'Cu2'!M614+'Cu3'!M614+'Cu4'!M614+'Cu5'!M614+'Cu6'!M614+'Cu7'!M614</f>
        <v>0</v>
      </c>
      <c r="N614" s="76">
        <f>+'Cu1'!N614++'Cu2'!N614+'Cu3'!N614+'Cu4'!N614+'Cu5'!N614+'Cu6'!N614+'Cu7'!N614</f>
        <v>0</v>
      </c>
      <c r="O614" s="76">
        <f>+'Cu1'!O614++'Cu2'!O614+'Cu3'!O614+'Cu4'!O614+'Cu5'!O614+'Cu6'!O614+'Cu7'!O614</f>
        <v>0</v>
      </c>
      <c r="P614" s="76">
        <f>+'Cu1'!P614++'Cu2'!P614+'Cu3'!P614+'Cu4'!P614+'Cu5'!P614+'Cu6'!P614+'Cu7'!P614</f>
        <v>0</v>
      </c>
      <c r="Q614" s="80">
        <f t="shared" si="143"/>
        <v>0</v>
      </c>
    </row>
    <row r="615" spans="3:17" hidden="1">
      <c r="C615" s="49">
        <f t="shared" si="144"/>
        <v>0</v>
      </c>
      <c r="D615" s="49"/>
      <c r="E615" s="76">
        <f>+'Cu1'!E615++'Cu2'!E615+'Cu3'!E615+'Cu4'!E615+'Cu5'!E615+'Cu6'!E615+'Cu7'!E615</f>
        <v>0</v>
      </c>
      <c r="F615" s="76">
        <f>+'Cu1'!F615++'Cu2'!F615+'Cu3'!F615+'Cu4'!F615+'Cu5'!F615+'Cu6'!F615+'Cu7'!F615</f>
        <v>0</v>
      </c>
      <c r="G615" s="76">
        <f>+'Cu1'!G615++'Cu2'!G615+'Cu3'!G615+'Cu4'!G615+'Cu5'!G615+'Cu6'!G615+'Cu7'!G615</f>
        <v>0</v>
      </c>
      <c r="H615" s="76">
        <f>+'Cu1'!H615++'Cu2'!H615+'Cu3'!H615+'Cu4'!H615+'Cu5'!H615+'Cu6'!H615+'Cu7'!H615</f>
        <v>0</v>
      </c>
      <c r="I615" s="76">
        <f>+'Cu1'!I615++'Cu2'!I615+'Cu3'!I615+'Cu4'!I615+'Cu5'!I615+'Cu6'!I615+'Cu7'!I615</f>
        <v>0</v>
      </c>
      <c r="J615" s="76">
        <f>+'Cu1'!J615++'Cu2'!J615+'Cu3'!J615+'Cu4'!J615+'Cu5'!J615+'Cu6'!J615+'Cu7'!J615</f>
        <v>0</v>
      </c>
      <c r="K615" s="76">
        <f>+'Cu1'!K615++'Cu2'!K615+'Cu3'!K615+'Cu4'!K615+'Cu5'!K615+'Cu6'!K615+'Cu7'!K615</f>
        <v>0</v>
      </c>
      <c r="L615" s="76">
        <f>+'Cu1'!L615++'Cu2'!L615+'Cu3'!L615+'Cu4'!L615+'Cu5'!L615+'Cu6'!L615+'Cu7'!L615</f>
        <v>0</v>
      </c>
      <c r="M615" s="76">
        <f>+'Cu1'!M615++'Cu2'!M615+'Cu3'!M615+'Cu4'!M615+'Cu5'!M615+'Cu6'!M615+'Cu7'!M615</f>
        <v>0</v>
      </c>
      <c r="N615" s="76">
        <f>+'Cu1'!N615++'Cu2'!N615+'Cu3'!N615+'Cu4'!N615+'Cu5'!N615+'Cu6'!N615+'Cu7'!N615</f>
        <v>0</v>
      </c>
      <c r="O615" s="76">
        <f>+'Cu1'!O615++'Cu2'!O615+'Cu3'!O615+'Cu4'!O615+'Cu5'!O615+'Cu6'!O615+'Cu7'!O615</f>
        <v>0</v>
      </c>
      <c r="P615" s="76">
        <f>+'Cu1'!P615++'Cu2'!P615+'Cu3'!P615+'Cu4'!P615+'Cu5'!P615+'Cu6'!P615+'Cu7'!P615</f>
        <v>0</v>
      </c>
      <c r="Q615" s="80">
        <f t="shared" si="143"/>
        <v>0</v>
      </c>
    </row>
    <row r="616" spans="3:17" hidden="1">
      <c r="C616" s="49">
        <f t="shared" si="144"/>
        <v>0</v>
      </c>
      <c r="D616" s="49"/>
      <c r="E616" s="76">
        <f>+'Cu1'!E616++'Cu2'!E616+'Cu3'!E616+'Cu4'!E616+'Cu5'!E616+'Cu6'!E616+'Cu7'!E616</f>
        <v>0</v>
      </c>
      <c r="F616" s="76">
        <f>+'Cu1'!F616++'Cu2'!F616+'Cu3'!F616+'Cu4'!F616+'Cu5'!F616+'Cu6'!F616+'Cu7'!F616</f>
        <v>0</v>
      </c>
      <c r="G616" s="76">
        <f>+'Cu1'!G616++'Cu2'!G616+'Cu3'!G616+'Cu4'!G616+'Cu5'!G616+'Cu6'!G616+'Cu7'!G616</f>
        <v>0</v>
      </c>
      <c r="H616" s="76">
        <f>+'Cu1'!H616++'Cu2'!H616+'Cu3'!H616+'Cu4'!H616+'Cu5'!H616+'Cu6'!H616+'Cu7'!H616</f>
        <v>0</v>
      </c>
      <c r="I616" s="76">
        <f>+'Cu1'!I616++'Cu2'!I616+'Cu3'!I616+'Cu4'!I616+'Cu5'!I616+'Cu6'!I616+'Cu7'!I616</f>
        <v>0</v>
      </c>
      <c r="J616" s="76">
        <f>+'Cu1'!J616++'Cu2'!J616+'Cu3'!J616+'Cu4'!J616+'Cu5'!J616+'Cu6'!J616+'Cu7'!J616</f>
        <v>0</v>
      </c>
      <c r="K616" s="76">
        <f>+'Cu1'!K616++'Cu2'!K616+'Cu3'!K616+'Cu4'!K616+'Cu5'!K616+'Cu6'!K616+'Cu7'!K616</f>
        <v>0</v>
      </c>
      <c r="L616" s="76">
        <f>+'Cu1'!L616++'Cu2'!L616+'Cu3'!L616+'Cu4'!L616+'Cu5'!L616+'Cu6'!L616+'Cu7'!L616</f>
        <v>0</v>
      </c>
      <c r="M616" s="76">
        <f>+'Cu1'!M616++'Cu2'!M616+'Cu3'!M616+'Cu4'!M616+'Cu5'!M616+'Cu6'!M616+'Cu7'!M616</f>
        <v>0</v>
      </c>
      <c r="N616" s="76">
        <f>+'Cu1'!N616++'Cu2'!N616+'Cu3'!N616+'Cu4'!N616+'Cu5'!N616+'Cu6'!N616+'Cu7'!N616</f>
        <v>0</v>
      </c>
      <c r="O616" s="76">
        <f>+'Cu1'!O616++'Cu2'!O616+'Cu3'!O616+'Cu4'!O616+'Cu5'!O616+'Cu6'!O616+'Cu7'!O616</f>
        <v>0</v>
      </c>
      <c r="P616" s="76">
        <f>+'Cu1'!P616++'Cu2'!P616+'Cu3'!P616+'Cu4'!P616+'Cu5'!P616+'Cu6'!P616+'Cu7'!P616</f>
        <v>0</v>
      </c>
      <c r="Q616" s="80">
        <f t="shared" si="143"/>
        <v>0</v>
      </c>
    </row>
    <row r="617" spans="3:17" hidden="1">
      <c r="C617" s="49">
        <f t="shared" si="144"/>
        <v>0</v>
      </c>
      <c r="D617" s="49"/>
      <c r="E617" s="76">
        <f>+'Cu1'!E617++'Cu2'!E617+'Cu3'!E617+'Cu4'!E617+'Cu5'!E617+'Cu6'!E617+'Cu7'!E617</f>
        <v>0</v>
      </c>
      <c r="F617" s="76">
        <f>+'Cu1'!F617++'Cu2'!F617+'Cu3'!F617+'Cu4'!F617+'Cu5'!F617+'Cu6'!F617+'Cu7'!F617</f>
        <v>0</v>
      </c>
      <c r="G617" s="76">
        <f>+'Cu1'!G617++'Cu2'!G617+'Cu3'!G617+'Cu4'!G617+'Cu5'!G617+'Cu6'!G617+'Cu7'!G617</f>
        <v>0</v>
      </c>
      <c r="H617" s="76">
        <f>+'Cu1'!H617++'Cu2'!H617+'Cu3'!H617+'Cu4'!H617+'Cu5'!H617+'Cu6'!H617+'Cu7'!H617</f>
        <v>0</v>
      </c>
      <c r="I617" s="76">
        <f>+'Cu1'!I617++'Cu2'!I617+'Cu3'!I617+'Cu4'!I617+'Cu5'!I617+'Cu6'!I617+'Cu7'!I617</f>
        <v>0</v>
      </c>
      <c r="J617" s="76">
        <f>+'Cu1'!J617++'Cu2'!J617+'Cu3'!J617+'Cu4'!J617+'Cu5'!J617+'Cu6'!J617+'Cu7'!J617</f>
        <v>0</v>
      </c>
      <c r="K617" s="76">
        <f>+'Cu1'!K617++'Cu2'!K617+'Cu3'!K617+'Cu4'!K617+'Cu5'!K617+'Cu6'!K617+'Cu7'!K617</f>
        <v>0</v>
      </c>
      <c r="L617" s="76">
        <f>+'Cu1'!L617++'Cu2'!L617+'Cu3'!L617+'Cu4'!L617+'Cu5'!L617+'Cu6'!L617+'Cu7'!L617</f>
        <v>0</v>
      </c>
      <c r="M617" s="76">
        <f>+'Cu1'!M617++'Cu2'!M617+'Cu3'!M617+'Cu4'!M617+'Cu5'!M617+'Cu6'!M617+'Cu7'!M617</f>
        <v>0</v>
      </c>
      <c r="N617" s="76">
        <f>+'Cu1'!N617++'Cu2'!N617+'Cu3'!N617+'Cu4'!N617+'Cu5'!N617+'Cu6'!N617+'Cu7'!N617</f>
        <v>0</v>
      </c>
      <c r="O617" s="76">
        <f>+'Cu1'!O617++'Cu2'!O617+'Cu3'!O617+'Cu4'!O617+'Cu5'!O617+'Cu6'!O617+'Cu7'!O617</f>
        <v>0</v>
      </c>
      <c r="P617" s="76">
        <f>+'Cu1'!P617++'Cu2'!P617+'Cu3'!P617+'Cu4'!P617+'Cu5'!P617+'Cu6'!P617+'Cu7'!P617</f>
        <v>0</v>
      </c>
      <c r="Q617" s="80">
        <f t="shared" si="143"/>
        <v>0</v>
      </c>
    </row>
    <row r="618" spans="3:17" hidden="1">
      <c r="C618" s="49">
        <f t="shared" si="144"/>
        <v>0</v>
      </c>
      <c r="D618" s="49"/>
      <c r="E618" s="76">
        <f>+'Cu1'!E618++'Cu2'!E618+'Cu3'!E618+'Cu4'!E618+'Cu5'!E618+'Cu6'!E618+'Cu7'!E618</f>
        <v>0</v>
      </c>
      <c r="F618" s="76">
        <f>+'Cu1'!F618++'Cu2'!F618+'Cu3'!F618+'Cu4'!F618+'Cu5'!F618+'Cu6'!F618+'Cu7'!F618</f>
        <v>0</v>
      </c>
      <c r="G618" s="76">
        <f>+'Cu1'!G618++'Cu2'!G618+'Cu3'!G618+'Cu4'!G618+'Cu5'!G618+'Cu6'!G618+'Cu7'!G618</f>
        <v>0</v>
      </c>
      <c r="H618" s="76">
        <f>+'Cu1'!H618++'Cu2'!H618+'Cu3'!H618+'Cu4'!H618+'Cu5'!H618+'Cu6'!H618+'Cu7'!H618</f>
        <v>0</v>
      </c>
      <c r="I618" s="76">
        <f>+'Cu1'!I618++'Cu2'!I618+'Cu3'!I618+'Cu4'!I618+'Cu5'!I618+'Cu6'!I618+'Cu7'!I618</f>
        <v>0</v>
      </c>
      <c r="J618" s="76">
        <f>+'Cu1'!J618++'Cu2'!J618+'Cu3'!J618+'Cu4'!J618+'Cu5'!J618+'Cu6'!J618+'Cu7'!J618</f>
        <v>0</v>
      </c>
      <c r="K618" s="76">
        <f>+'Cu1'!K618++'Cu2'!K618+'Cu3'!K618+'Cu4'!K618+'Cu5'!K618+'Cu6'!K618+'Cu7'!K618</f>
        <v>0</v>
      </c>
      <c r="L618" s="76">
        <f>+'Cu1'!L618++'Cu2'!L618+'Cu3'!L618+'Cu4'!L618+'Cu5'!L618+'Cu6'!L618+'Cu7'!L618</f>
        <v>0</v>
      </c>
      <c r="M618" s="76">
        <f>+'Cu1'!M618++'Cu2'!M618+'Cu3'!M618+'Cu4'!M618+'Cu5'!M618+'Cu6'!M618+'Cu7'!M618</f>
        <v>0</v>
      </c>
      <c r="N618" s="76">
        <f>+'Cu1'!N618++'Cu2'!N618+'Cu3'!N618+'Cu4'!N618+'Cu5'!N618+'Cu6'!N618+'Cu7'!N618</f>
        <v>0</v>
      </c>
      <c r="O618" s="76">
        <f>+'Cu1'!O618++'Cu2'!O618+'Cu3'!O618+'Cu4'!O618+'Cu5'!O618+'Cu6'!O618+'Cu7'!O618</f>
        <v>0</v>
      </c>
      <c r="P618" s="76">
        <f>+'Cu1'!P618++'Cu2'!P618+'Cu3'!P618+'Cu4'!P618+'Cu5'!P618+'Cu6'!P618+'Cu7'!P618</f>
        <v>0</v>
      </c>
      <c r="Q618" s="80">
        <f t="shared" si="143"/>
        <v>0</v>
      </c>
    </row>
    <row r="619" spans="3:17" hidden="1">
      <c r="C619" s="60" t="str">
        <f t="shared" si="144"/>
        <v>DESHERBAT</v>
      </c>
      <c r="D619" s="60"/>
      <c r="E619" s="77">
        <f>+'Cu1'!E619++'Cu2'!E619+'Cu3'!E619+'Cu4'!E619+'Cu5'!E619+'Cu6'!E619+'Cu7'!E619</f>
        <v>0</v>
      </c>
      <c r="F619" s="77">
        <f>+'Cu1'!F619++'Cu2'!F619+'Cu3'!F619+'Cu4'!F619+'Cu5'!F619+'Cu6'!F619+'Cu7'!F619</f>
        <v>0</v>
      </c>
      <c r="G619" s="77">
        <f>+'Cu1'!G619++'Cu2'!G619+'Cu3'!G619+'Cu4'!G619+'Cu5'!G619+'Cu6'!G619+'Cu7'!G619</f>
        <v>0</v>
      </c>
      <c r="H619" s="77">
        <f>+'Cu1'!H619++'Cu2'!H619+'Cu3'!H619+'Cu4'!H619+'Cu5'!H619+'Cu6'!H619+'Cu7'!H619</f>
        <v>0</v>
      </c>
      <c r="I619" s="77">
        <f>+'Cu1'!I619++'Cu2'!I619+'Cu3'!I619+'Cu4'!I619+'Cu5'!I619+'Cu6'!I619+'Cu7'!I619</f>
        <v>0</v>
      </c>
      <c r="J619" s="77">
        <f>+'Cu1'!J619++'Cu2'!J619+'Cu3'!J619+'Cu4'!J619+'Cu5'!J619+'Cu6'!J619+'Cu7'!J619</f>
        <v>0</v>
      </c>
      <c r="K619" s="77">
        <f>+'Cu1'!K619++'Cu2'!K619+'Cu3'!K619+'Cu4'!K619+'Cu5'!K619+'Cu6'!K619+'Cu7'!K619</f>
        <v>0</v>
      </c>
      <c r="L619" s="77">
        <f>+'Cu1'!L619++'Cu2'!L619+'Cu3'!L619+'Cu4'!L619+'Cu5'!L619+'Cu6'!L619+'Cu7'!L619</f>
        <v>0</v>
      </c>
      <c r="M619" s="77">
        <f>+'Cu1'!M619++'Cu2'!M619+'Cu3'!M619+'Cu4'!M619+'Cu5'!M619+'Cu6'!M619+'Cu7'!M619</f>
        <v>0</v>
      </c>
      <c r="N619" s="77">
        <f>+'Cu1'!N619++'Cu2'!N619+'Cu3'!N619+'Cu4'!N619+'Cu5'!N619+'Cu6'!N619+'Cu7'!N619</f>
        <v>0</v>
      </c>
      <c r="O619" s="77">
        <f>+'Cu1'!O619++'Cu2'!O619+'Cu3'!O619+'Cu4'!O619+'Cu5'!O619+'Cu6'!O619+'Cu7'!O619</f>
        <v>0</v>
      </c>
      <c r="P619" s="77">
        <f>+'Cu1'!P619++'Cu2'!P619+'Cu3'!P619+'Cu4'!P619+'Cu5'!P619+'Cu6'!P619+'Cu7'!P619</f>
        <v>0</v>
      </c>
      <c r="Q619" s="80">
        <f t="shared" si="143"/>
        <v>0</v>
      </c>
    </row>
    <row r="620" spans="3:17" hidden="1">
      <c r="C620" s="60">
        <f t="shared" si="144"/>
        <v>0</v>
      </c>
      <c r="D620" s="60"/>
      <c r="E620" s="77">
        <f>+'Cu1'!E620++'Cu2'!E620+'Cu3'!E620+'Cu4'!E620+'Cu5'!E620+'Cu6'!E620+'Cu7'!E620</f>
        <v>0</v>
      </c>
      <c r="F620" s="77">
        <f>+'Cu1'!F620++'Cu2'!F620+'Cu3'!F620+'Cu4'!F620+'Cu5'!F620+'Cu6'!F620+'Cu7'!F620</f>
        <v>0</v>
      </c>
      <c r="G620" s="77">
        <f>+'Cu1'!G620++'Cu2'!G620+'Cu3'!G620+'Cu4'!G620+'Cu5'!G620+'Cu6'!G620+'Cu7'!G620</f>
        <v>0</v>
      </c>
      <c r="H620" s="77">
        <f>+'Cu1'!H620++'Cu2'!H620+'Cu3'!H620+'Cu4'!H620+'Cu5'!H620+'Cu6'!H620+'Cu7'!H620</f>
        <v>0</v>
      </c>
      <c r="I620" s="77">
        <f>+'Cu1'!I620++'Cu2'!I620+'Cu3'!I620+'Cu4'!I620+'Cu5'!I620+'Cu6'!I620+'Cu7'!I620</f>
        <v>0</v>
      </c>
      <c r="J620" s="77">
        <f>+'Cu1'!J620++'Cu2'!J620+'Cu3'!J620+'Cu4'!J620+'Cu5'!J620+'Cu6'!J620+'Cu7'!J620</f>
        <v>0</v>
      </c>
      <c r="K620" s="77">
        <f>+'Cu1'!K620++'Cu2'!K620+'Cu3'!K620+'Cu4'!K620+'Cu5'!K620+'Cu6'!K620+'Cu7'!K620</f>
        <v>0</v>
      </c>
      <c r="L620" s="77">
        <f>+'Cu1'!L620++'Cu2'!L620+'Cu3'!L620+'Cu4'!L620+'Cu5'!L620+'Cu6'!L620+'Cu7'!L620</f>
        <v>0</v>
      </c>
      <c r="M620" s="77">
        <f>+'Cu1'!M620++'Cu2'!M620+'Cu3'!M620+'Cu4'!M620+'Cu5'!M620+'Cu6'!M620+'Cu7'!M620</f>
        <v>0</v>
      </c>
      <c r="N620" s="77">
        <f>+'Cu1'!N620++'Cu2'!N620+'Cu3'!N620+'Cu4'!N620+'Cu5'!N620+'Cu6'!N620+'Cu7'!N620</f>
        <v>0</v>
      </c>
      <c r="O620" s="77">
        <f>+'Cu1'!O620++'Cu2'!O620+'Cu3'!O620+'Cu4'!O620+'Cu5'!O620+'Cu6'!O620+'Cu7'!O620</f>
        <v>0</v>
      </c>
      <c r="P620" s="77">
        <f>+'Cu1'!P620++'Cu2'!P620+'Cu3'!P620+'Cu4'!P620+'Cu5'!P620+'Cu6'!P620+'Cu7'!P620</f>
        <v>0</v>
      </c>
      <c r="Q620" s="80">
        <f t="shared" si="143"/>
        <v>0</v>
      </c>
    </row>
    <row r="621" spans="3:17" hidden="1">
      <c r="C621" s="60">
        <f t="shared" si="144"/>
        <v>0</v>
      </c>
      <c r="D621" s="60"/>
      <c r="E621" s="77">
        <f>+'Cu1'!E621++'Cu2'!E621+'Cu3'!E621+'Cu4'!E621+'Cu5'!E621+'Cu6'!E621+'Cu7'!E621</f>
        <v>0</v>
      </c>
      <c r="F621" s="77">
        <f>+'Cu1'!F621++'Cu2'!F621+'Cu3'!F621+'Cu4'!F621+'Cu5'!F621+'Cu6'!F621+'Cu7'!F621</f>
        <v>0</v>
      </c>
      <c r="G621" s="77">
        <f>+'Cu1'!G621++'Cu2'!G621+'Cu3'!G621+'Cu4'!G621+'Cu5'!G621+'Cu6'!G621+'Cu7'!G621</f>
        <v>0</v>
      </c>
      <c r="H621" s="77">
        <f>+'Cu1'!H621++'Cu2'!H621+'Cu3'!H621+'Cu4'!H621+'Cu5'!H621+'Cu6'!H621+'Cu7'!H621</f>
        <v>0</v>
      </c>
      <c r="I621" s="77">
        <f>+'Cu1'!I621++'Cu2'!I621+'Cu3'!I621+'Cu4'!I621+'Cu5'!I621+'Cu6'!I621+'Cu7'!I621</f>
        <v>0</v>
      </c>
      <c r="J621" s="77">
        <f>+'Cu1'!J621++'Cu2'!J621+'Cu3'!J621+'Cu4'!J621+'Cu5'!J621+'Cu6'!J621+'Cu7'!J621</f>
        <v>0</v>
      </c>
      <c r="K621" s="77">
        <f>+'Cu1'!K621++'Cu2'!K621+'Cu3'!K621+'Cu4'!K621+'Cu5'!K621+'Cu6'!K621+'Cu7'!K621</f>
        <v>0</v>
      </c>
      <c r="L621" s="77">
        <f>+'Cu1'!L621++'Cu2'!L621+'Cu3'!L621+'Cu4'!L621+'Cu5'!L621+'Cu6'!L621+'Cu7'!L621</f>
        <v>0</v>
      </c>
      <c r="M621" s="77">
        <f>+'Cu1'!M621++'Cu2'!M621+'Cu3'!M621+'Cu4'!M621+'Cu5'!M621+'Cu6'!M621+'Cu7'!M621</f>
        <v>0</v>
      </c>
      <c r="N621" s="77">
        <f>+'Cu1'!N621++'Cu2'!N621+'Cu3'!N621+'Cu4'!N621+'Cu5'!N621+'Cu6'!N621+'Cu7'!N621</f>
        <v>0</v>
      </c>
      <c r="O621" s="77">
        <f>+'Cu1'!O621++'Cu2'!O621+'Cu3'!O621+'Cu4'!O621+'Cu5'!O621+'Cu6'!O621+'Cu7'!O621</f>
        <v>0</v>
      </c>
      <c r="P621" s="77">
        <f>+'Cu1'!P621++'Cu2'!P621+'Cu3'!P621+'Cu4'!P621+'Cu5'!P621+'Cu6'!P621+'Cu7'!P621</f>
        <v>0</v>
      </c>
      <c r="Q621" s="80">
        <f t="shared" si="143"/>
        <v>0</v>
      </c>
    </row>
    <row r="622" spans="3:17" hidden="1">
      <c r="C622" s="60">
        <f t="shared" si="144"/>
        <v>0</v>
      </c>
      <c r="D622" s="60"/>
      <c r="E622" s="77">
        <f>+'Cu1'!E622++'Cu2'!E622+'Cu3'!E622+'Cu4'!E622+'Cu5'!E622+'Cu6'!E622+'Cu7'!E622</f>
        <v>0</v>
      </c>
      <c r="F622" s="77">
        <f>+'Cu1'!F622++'Cu2'!F622+'Cu3'!F622+'Cu4'!F622+'Cu5'!F622+'Cu6'!F622+'Cu7'!F622</f>
        <v>0</v>
      </c>
      <c r="G622" s="77">
        <f>+'Cu1'!G622++'Cu2'!G622+'Cu3'!G622+'Cu4'!G622+'Cu5'!G622+'Cu6'!G622+'Cu7'!G622</f>
        <v>0</v>
      </c>
      <c r="H622" s="77">
        <f>+'Cu1'!H622++'Cu2'!H622+'Cu3'!H622+'Cu4'!H622+'Cu5'!H622+'Cu6'!H622+'Cu7'!H622</f>
        <v>0</v>
      </c>
      <c r="I622" s="77">
        <f>+'Cu1'!I622++'Cu2'!I622+'Cu3'!I622+'Cu4'!I622+'Cu5'!I622+'Cu6'!I622+'Cu7'!I622</f>
        <v>0</v>
      </c>
      <c r="J622" s="77">
        <f>+'Cu1'!J622++'Cu2'!J622+'Cu3'!J622+'Cu4'!J622+'Cu5'!J622+'Cu6'!J622+'Cu7'!J622</f>
        <v>0</v>
      </c>
      <c r="K622" s="77">
        <f>+'Cu1'!K622++'Cu2'!K622+'Cu3'!K622+'Cu4'!K622+'Cu5'!K622+'Cu6'!K622+'Cu7'!K622</f>
        <v>0</v>
      </c>
      <c r="L622" s="77">
        <f>+'Cu1'!L622++'Cu2'!L622+'Cu3'!L622+'Cu4'!L622+'Cu5'!L622+'Cu6'!L622+'Cu7'!L622</f>
        <v>0</v>
      </c>
      <c r="M622" s="77">
        <f>+'Cu1'!M622++'Cu2'!M622+'Cu3'!M622+'Cu4'!M622+'Cu5'!M622+'Cu6'!M622+'Cu7'!M622</f>
        <v>0</v>
      </c>
      <c r="N622" s="77">
        <f>+'Cu1'!N622++'Cu2'!N622+'Cu3'!N622+'Cu4'!N622+'Cu5'!N622+'Cu6'!N622+'Cu7'!N622</f>
        <v>0</v>
      </c>
      <c r="O622" s="77">
        <f>+'Cu1'!O622++'Cu2'!O622+'Cu3'!O622+'Cu4'!O622+'Cu5'!O622+'Cu6'!O622+'Cu7'!O622</f>
        <v>0</v>
      </c>
      <c r="P622" s="77">
        <f>+'Cu1'!P622++'Cu2'!P622+'Cu3'!P622+'Cu4'!P622+'Cu5'!P622+'Cu6'!P622+'Cu7'!P622</f>
        <v>0</v>
      </c>
      <c r="Q622" s="80">
        <f t="shared" si="143"/>
        <v>0</v>
      </c>
    </row>
    <row r="623" spans="3:17" hidden="1">
      <c r="C623" s="62" t="str">
        <f t="shared" si="144"/>
        <v>ALTRES OPERACIONS ESPECÍFIQUES</v>
      </c>
      <c r="D623" s="62"/>
      <c r="E623" s="78">
        <f>+'Cu1'!E623++'Cu2'!E623+'Cu3'!E623+'Cu4'!E623+'Cu5'!E623+'Cu6'!E623+'Cu7'!E623</f>
        <v>0</v>
      </c>
      <c r="F623" s="78">
        <f>+'Cu1'!F623++'Cu2'!F623+'Cu3'!F623+'Cu4'!F623+'Cu5'!F623+'Cu6'!F623+'Cu7'!F623</f>
        <v>0</v>
      </c>
      <c r="G623" s="78">
        <f>+'Cu1'!G623++'Cu2'!G623+'Cu3'!G623+'Cu4'!G623+'Cu5'!G623+'Cu6'!G623+'Cu7'!G623</f>
        <v>0</v>
      </c>
      <c r="H623" s="78">
        <f>+'Cu1'!H623++'Cu2'!H623+'Cu3'!H623+'Cu4'!H623+'Cu5'!H623+'Cu6'!H623+'Cu7'!H623</f>
        <v>0</v>
      </c>
      <c r="I623" s="78">
        <f>+'Cu1'!I623++'Cu2'!I623+'Cu3'!I623+'Cu4'!I623+'Cu5'!I623+'Cu6'!I623+'Cu7'!I623</f>
        <v>0</v>
      </c>
      <c r="J623" s="78">
        <f>+'Cu1'!J623++'Cu2'!J623+'Cu3'!J623+'Cu4'!J623+'Cu5'!J623+'Cu6'!J623+'Cu7'!J623</f>
        <v>0</v>
      </c>
      <c r="K623" s="78">
        <f>+'Cu1'!K623++'Cu2'!K623+'Cu3'!K623+'Cu4'!K623+'Cu5'!K623+'Cu6'!K623+'Cu7'!K623</f>
        <v>0</v>
      </c>
      <c r="L623" s="78">
        <f>+'Cu1'!L623++'Cu2'!L623+'Cu3'!L623+'Cu4'!L623+'Cu5'!L623+'Cu6'!L623+'Cu7'!L623</f>
        <v>0</v>
      </c>
      <c r="M623" s="78">
        <f>+'Cu1'!M623++'Cu2'!M623+'Cu3'!M623+'Cu4'!M623+'Cu5'!M623+'Cu6'!M623+'Cu7'!M623</f>
        <v>0</v>
      </c>
      <c r="N623" s="78">
        <f>+'Cu1'!N623++'Cu2'!N623+'Cu3'!N623+'Cu4'!N623+'Cu5'!N623+'Cu6'!N623+'Cu7'!N623</f>
        <v>0</v>
      </c>
      <c r="O623" s="78">
        <f>+'Cu1'!O623++'Cu2'!O623+'Cu3'!O623+'Cu4'!O623+'Cu5'!O623+'Cu6'!O623+'Cu7'!O623</f>
        <v>0</v>
      </c>
      <c r="P623" s="78">
        <f>+'Cu1'!P623++'Cu2'!P623+'Cu3'!P623+'Cu4'!P623+'Cu5'!P623+'Cu6'!P623+'Cu7'!P623</f>
        <v>0</v>
      </c>
      <c r="Q623" s="80">
        <f t="shared" si="143"/>
        <v>0</v>
      </c>
    </row>
    <row r="624" spans="3:17" hidden="1">
      <c r="C624" s="62">
        <f t="shared" si="144"/>
        <v>0</v>
      </c>
      <c r="D624" s="62"/>
      <c r="E624" s="78">
        <f>+'Cu1'!E624++'Cu2'!E624+'Cu3'!E624+'Cu4'!E624+'Cu5'!E624+'Cu6'!E624+'Cu7'!E624</f>
        <v>0</v>
      </c>
      <c r="F624" s="78">
        <f>+'Cu1'!F624++'Cu2'!F624+'Cu3'!F624+'Cu4'!F624+'Cu5'!F624+'Cu6'!F624+'Cu7'!F624</f>
        <v>0</v>
      </c>
      <c r="G624" s="78">
        <f>+'Cu1'!G624++'Cu2'!G624+'Cu3'!G624+'Cu4'!G624+'Cu5'!G624+'Cu6'!G624+'Cu7'!G624</f>
        <v>0</v>
      </c>
      <c r="H624" s="78">
        <f>+'Cu1'!H624++'Cu2'!H624+'Cu3'!H624+'Cu4'!H624+'Cu5'!H624+'Cu6'!H624+'Cu7'!H624</f>
        <v>0</v>
      </c>
      <c r="I624" s="78">
        <f>+'Cu1'!I624++'Cu2'!I624+'Cu3'!I624+'Cu4'!I624+'Cu5'!I624+'Cu6'!I624+'Cu7'!I624</f>
        <v>0</v>
      </c>
      <c r="J624" s="78">
        <f>+'Cu1'!J624++'Cu2'!J624+'Cu3'!J624+'Cu4'!J624+'Cu5'!J624+'Cu6'!J624+'Cu7'!J624</f>
        <v>0</v>
      </c>
      <c r="K624" s="78">
        <f>+'Cu1'!K624++'Cu2'!K624+'Cu3'!K624+'Cu4'!K624+'Cu5'!K624+'Cu6'!K624+'Cu7'!K624</f>
        <v>0</v>
      </c>
      <c r="L624" s="78">
        <f>+'Cu1'!L624++'Cu2'!L624+'Cu3'!L624+'Cu4'!L624+'Cu5'!L624+'Cu6'!L624+'Cu7'!L624</f>
        <v>0</v>
      </c>
      <c r="M624" s="78">
        <f>+'Cu1'!M624++'Cu2'!M624+'Cu3'!M624+'Cu4'!M624+'Cu5'!M624+'Cu6'!M624+'Cu7'!M624</f>
        <v>0</v>
      </c>
      <c r="N624" s="78">
        <f>+'Cu1'!N624++'Cu2'!N624+'Cu3'!N624+'Cu4'!N624+'Cu5'!N624+'Cu6'!N624+'Cu7'!N624</f>
        <v>0</v>
      </c>
      <c r="O624" s="78">
        <f>+'Cu1'!O624++'Cu2'!O624+'Cu3'!O624+'Cu4'!O624+'Cu5'!O624+'Cu6'!O624+'Cu7'!O624</f>
        <v>0</v>
      </c>
      <c r="P624" s="78">
        <f>+'Cu1'!P624++'Cu2'!P624+'Cu3'!P624+'Cu4'!P624+'Cu5'!P624+'Cu6'!P624+'Cu7'!P624</f>
        <v>0</v>
      </c>
      <c r="Q624" s="80">
        <f t="shared" si="143"/>
        <v>0</v>
      </c>
    </row>
    <row r="625" spans="3:17" hidden="1">
      <c r="C625" s="62">
        <f t="shared" si="144"/>
        <v>0</v>
      </c>
      <c r="D625" s="62"/>
      <c r="E625" s="78">
        <f>+'Cu1'!E625++'Cu2'!E625+'Cu3'!E625+'Cu4'!E625+'Cu5'!E625+'Cu6'!E625+'Cu7'!E625</f>
        <v>0</v>
      </c>
      <c r="F625" s="78">
        <f>+'Cu1'!F625++'Cu2'!F625+'Cu3'!F625+'Cu4'!F625+'Cu5'!F625+'Cu6'!F625+'Cu7'!F625</f>
        <v>0</v>
      </c>
      <c r="G625" s="78">
        <f>+'Cu1'!G625++'Cu2'!G625+'Cu3'!G625+'Cu4'!G625+'Cu5'!G625+'Cu6'!G625+'Cu7'!G625</f>
        <v>0</v>
      </c>
      <c r="H625" s="78">
        <f>+'Cu1'!H625++'Cu2'!H625+'Cu3'!H625+'Cu4'!H625+'Cu5'!H625+'Cu6'!H625+'Cu7'!H625</f>
        <v>0</v>
      </c>
      <c r="I625" s="78">
        <f>+'Cu1'!I625++'Cu2'!I625+'Cu3'!I625+'Cu4'!I625+'Cu5'!I625+'Cu6'!I625+'Cu7'!I625</f>
        <v>0</v>
      </c>
      <c r="J625" s="78">
        <f>+'Cu1'!J625++'Cu2'!J625+'Cu3'!J625+'Cu4'!J625+'Cu5'!J625+'Cu6'!J625+'Cu7'!J625</f>
        <v>0</v>
      </c>
      <c r="K625" s="78">
        <f>+'Cu1'!K625++'Cu2'!K625+'Cu3'!K625+'Cu4'!K625+'Cu5'!K625+'Cu6'!K625+'Cu7'!K625</f>
        <v>0</v>
      </c>
      <c r="L625" s="78">
        <f>+'Cu1'!L625++'Cu2'!L625+'Cu3'!L625+'Cu4'!L625+'Cu5'!L625+'Cu6'!L625+'Cu7'!L625</f>
        <v>0</v>
      </c>
      <c r="M625" s="78">
        <f>+'Cu1'!M625++'Cu2'!M625+'Cu3'!M625+'Cu4'!M625+'Cu5'!M625+'Cu6'!M625+'Cu7'!M625</f>
        <v>0</v>
      </c>
      <c r="N625" s="78">
        <f>+'Cu1'!N625++'Cu2'!N625+'Cu3'!N625+'Cu4'!N625+'Cu5'!N625+'Cu6'!N625+'Cu7'!N625</f>
        <v>0</v>
      </c>
      <c r="O625" s="78">
        <f>+'Cu1'!O625++'Cu2'!O625+'Cu3'!O625+'Cu4'!O625+'Cu5'!O625+'Cu6'!O625+'Cu7'!O625</f>
        <v>0</v>
      </c>
      <c r="P625" s="78">
        <f>+'Cu1'!P625++'Cu2'!P625+'Cu3'!P625+'Cu4'!P625+'Cu5'!P625+'Cu6'!P625+'Cu7'!P625</f>
        <v>0</v>
      </c>
      <c r="Q625" s="80">
        <f t="shared" si="143"/>
        <v>0</v>
      </c>
    </row>
    <row r="626" spans="3:17" hidden="1">
      <c r="C626" s="62">
        <f t="shared" si="144"/>
        <v>0</v>
      </c>
      <c r="D626" s="62"/>
      <c r="E626" s="78">
        <f>+'Cu1'!E626++'Cu2'!E626+'Cu3'!E626+'Cu4'!E626+'Cu5'!E626+'Cu6'!E626+'Cu7'!E626</f>
        <v>0</v>
      </c>
      <c r="F626" s="78">
        <f>+'Cu1'!F626++'Cu2'!F626+'Cu3'!F626+'Cu4'!F626+'Cu5'!F626+'Cu6'!F626+'Cu7'!F626</f>
        <v>0</v>
      </c>
      <c r="G626" s="78">
        <f>+'Cu1'!G626++'Cu2'!G626+'Cu3'!G626+'Cu4'!G626+'Cu5'!G626+'Cu6'!G626+'Cu7'!G626</f>
        <v>0</v>
      </c>
      <c r="H626" s="78">
        <f>+'Cu1'!H626++'Cu2'!H626+'Cu3'!H626+'Cu4'!H626+'Cu5'!H626+'Cu6'!H626+'Cu7'!H626</f>
        <v>0</v>
      </c>
      <c r="I626" s="78">
        <f>+'Cu1'!I626++'Cu2'!I626+'Cu3'!I626+'Cu4'!I626+'Cu5'!I626+'Cu6'!I626+'Cu7'!I626</f>
        <v>0</v>
      </c>
      <c r="J626" s="78">
        <f>+'Cu1'!J626++'Cu2'!J626+'Cu3'!J626+'Cu4'!J626+'Cu5'!J626+'Cu6'!J626+'Cu7'!J626</f>
        <v>0</v>
      </c>
      <c r="K626" s="78">
        <f>+'Cu1'!K626++'Cu2'!K626+'Cu3'!K626+'Cu4'!K626+'Cu5'!K626+'Cu6'!K626+'Cu7'!K626</f>
        <v>0</v>
      </c>
      <c r="L626" s="78">
        <f>+'Cu1'!L626++'Cu2'!L626+'Cu3'!L626+'Cu4'!L626+'Cu5'!L626+'Cu6'!L626+'Cu7'!L626</f>
        <v>0</v>
      </c>
      <c r="M626" s="78">
        <f>+'Cu1'!M626++'Cu2'!M626+'Cu3'!M626+'Cu4'!M626+'Cu5'!M626+'Cu6'!M626+'Cu7'!M626</f>
        <v>0</v>
      </c>
      <c r="N626" s="78">
        <f>+'Cu1'!N626++'Cu2'!N626+'Cu3'!N626+'Cu4'!N626+'Cu5'!N626+'Cu6'!N626+'Cu7'!N626</f>
        <v>0</v>
      </c>
      <c r="O626" s="78">
        <f>+'Cu1'!O626++'Cu2'!O626+'Cu3'!O626+'Cu4'!O626+'Cu5'!O626+'Cu6'!O626+'Cu7'!O626</f>
        <v>0</v>
      </c>
      <c r="P626" s="78">
        <f>+'Cu1'!P626++'Cu2'!P626+'Cu3'!P626+'Cu4'!P626+'Cu5'!P626+'Cu6'!P626+'Cu7'!P626</f>
        <v>0</v>
      </c>
      <c r="Q626" s="80">
        <f t="shared" si="143"/>
        <v>0</v>
      </c>
    </row>
    <row r="627" spans="3:17" hidden="1">
      <c r="C627" s="62">
        <f t="shared" ref="C627:C629" si="145">+C40</f>
        <v>0</v>
      </c>
      <c r="D627" s="62"/>
      <c r="E627" s="78">
        <f>+'Cu1'!E627++'Cu2'!E627+'Cu3'!E627+'Cu4'!E627+'Cu5'!E627+'Cu6'!E627+'Cu7'!E627</f>
        <v>0</v>
      </c>
      <c r="F627" s="78">
        <f>+'Cu1'!F627++'Cu2'!F627+'Cu3'!F627+'Cu4'!F627+'Cu5'!F627+'Cu6'!F627+'Cu7'!F627</f>
        <v>0</v>
      </c>
      <c r="G627" s="78">
        <f>+'Cu1'!G627++'Cu2'!G627+'Cu3'!G627+'Cu4'!G627+'Cu5'!G627+'Cu6'!G627+'Cu7'!G627</f>
        <v>0</v>
      </c>
      <c r="H627" s="78">
        <f>+'Cu1'!H627++'Cu2'!H627+'Cu3'!H627+'Cu4'!H627+'Cu5'!H627+'Cu6'!H627+'Cu7'!H627</f>
        <v>0</v>
      </c>
      <c r="I627" s="78">
        <f>+'Cu1'!I627++'Cu2'!I627+'Cu3'!I627+'Cu4'!I627+'Cu5'!I627+'Cu6'!I627+'Cu7'!I627</f>
        <v>0</v>
      </c>
      <c r="J627" s="78">
        <f>+'Cu1'!J627++'Cu2'!J627+'Cu3'!J627+'Cu4'!J627+'Cu5'!J627+'Cu6'!J627+'Cu7'!J627</f>
        <v>0</v>
      </c>
      <c r="K627" s="78">
        <f>+'Cu1'!K627++'Cu2'!K627+'Cu3'!K627+'Cu4'!K627+'Cu5'!K627+'Cu6'!K627+'Cu7'!K627</f>
        <v>0</v>
      </c>
      <c r="L627" s="78">
        <f>+'Cu1'!L627++'Cu2'!L627+'Cu3'!L627+'Cu4'!L627+'Cu5'!L627+'Cu6'!L627+'Cu7'!L627</f>
        <v>0</v>
      </c>
      <c r="M627" s="78">
        <f>+'Cu1'!M627++'Cu2'!M627+'Cu3'!M627+'Cu4'!M627+'Cu5'!M627+'Cu6'!M627+'Cu7'!M627</f>
        <v>0</v>
      </c>
      <c r="N627" s="78">
        <f>+'Cu1'!N627++'Cu2'!N627+'Cu3'!N627+'Cu4'!N627+'Cu5'!N627+'Cu6'!N627+'Cu7'!N627</f>
        <v>0</v>
      </c>
      <c r="O627" s="78">
        <f>+'Cu1'!O627++'Cu2'!O627+'Cu3'!O627+'Cu4'!O627+'Cu5'!O627+'Cu6'!O627+'Cu7'!O627</f>
        <v>0</v>
      </c>
      <c r="P627" s="78">
        <f>+'Cu1'!P627++'Cu2'!P627+'Cu3'!P627+'Cu4'!P627+'Cu5'!P627+'Cu6'!P627+'Cu7'!P627</f>
        <v>0</v>
      </c>
      <c r="Q627" s="80">
        <f t="shared" si="143"/>
        <v>0</v>
      </c>
    </row>
    <row r="628" spans="3:17" hidden="1">
      <c r="C628" s="55" t="str">
        <f t="shared" si="145"/>
        <v>RECOL.LECCIÓ</v>
      </c>
      <c r="D628" s="55"/>
      <c r="E628" s="79">
        <f>+'Cu1'!E628++'Cu2'!E628+'Cu3'!E628+'Cu4'!E628+'Cu5'!E628+'Cu6'!E628+'Cu7'!E628</f>
        <v>0</v>
      </c>
      <c r="F628" s="79">
        <f>+'Cu1'!F628++'Cu2'!F628+'Cu3'!F628+'Cu4'!F628+'Cu5'!F628+'Cu6'!F628+'Cu7'!F628</f>
        <v>0</v>
      </c>
      <c r="G628" s="79">
        <f>+'Cu1'!G628++'Cu2'!G628+'Cu3'!G628+'Cu4'!G628+'Cu5'!G628+'Cu6'!G628+'Cu7'!G628</f>
        <v>0</v>
      </c>
      <c r="H628" s="79">
        <f>+'Cu1'!H628++'Cu2'!H628+'Cu3'!H628+'Cu4'!H628+'Cu5'!H628+'Cu6'!H628+'Cu7'!H628</f>
        <v>0</v>
      </c>
      <c r="I628" s="79">
        <f>+'Cu1'!I628++'Cu2'!I628+'Cu3'!I628+'Cu4'!I628+'Cu5'!I628+'Cu6'!I628+'Cu7'!I628</f>
        <v>0</v>
      </c>
      <c r="J628" s="79">
        <f>+'Cu1'!J628++'Cu2'!J628+'Cu3'!J628+'Cu4'!J628+'Cu5'!J628+'Cu6'!J628+'Cu7'!J628</f>
        <v>0</v>
      </c>
      <c r="K628" s="79">
        <f>+'Cu1'!K628++'Cu2'!K628+'Cu3'!K628+'Cu4'!K628+'Cu5'!K628+'Cu6'!K628+'Cu7'!K628</f>
        <v>0</v>
      </c>
      <c r="L628" s="79">
        <f>+'Cu1'!L628++'Cu2'!L628+'Cu3'!L628+'Cu4'!L628+'Cu5'!L628+'Cu6'!L628+'Cu7'!L628</f>
        <v>0</v>
      </c>
      <c r="M628" s="79">
        <f>+'Cu1'!M628++'Cu2'!M628+'Cu3'!M628+'Cu4'!M628+'Cu5'!M628+'Cu6'!M628+'Cu7'!M628</f>
        <v>0</v>
      </c>
      <c r="N628" s="79">
        <f>+'Cu1'!N628++'Cu2'!N628+'Cu3'!N628+'Cu4'!N628+'Cu5'!N628+'Cu6'!N628+'Cu7'!N628</f>
        <v>0</v>
      </c>
      <c r="O628" s="79">
        <f>+'Cu1'!O628++'Cu2'!O628+'Cu3'!O628+'Cu4'!O628+'Cu5'!O628+'Cu6'!O628+'Cu7'!O628</f>
        <v>0</v>
      </c>
      <c r="P628" s="79">
        <f>+'Cu1'!P628++'Cu2'!P628+'Cu3'!P628+'Cu4'!P628+'Cu5'!P628+'Cu6'!P628+'Cu7'!P628</f>
        <v>0</v>
      </c>
      <c r="Q628" s="80">
        <f t="shared" si="143"/>
        <v>0</v>
      </c>
    </row>
    <row r="629" spans="3:17" hidden="1">
      <c r="C629" s="55">
        <f t="shared" si="145"/>
        <v>0</v>
      </c>
      <c r="D629" s="55"/>
      <c r="E629" s="79">
        <f>+'Cu1'!E629++'Cu2'!E629+'Cu3'!E629+'Cu4'!E629+'Cu5'!E629+'Cu6'!E629+'Cu7'!E629</f>
        <v>0</v>
      </c>
      <c r="F629" s="79">
        <f>+'Cu1'!F629++'Cu2'!F629+'Cu3'!F629+'Cu4'!F629+'Cu5'!F629+'Cu6'!F629+'Cu7'!F629</f>
        <v>0</v>
      </c>
      <c r="G629" s="79">
        <f>+'Cu1'!G629++'Cu2'!G629+'Cu3'!G629+'Cu4'!G629+'Cu5'!G629+'Cu6'!G629+'Cu7'!G629</f>
        <v>0</v>
      </c>
      <c r="H629" s="79">
        <f>+'Cu1'!H629++'Cu2'!H629+'Cu3'!H629+'Cu4'!H629+'Cu5'!H629+'Cu6'!H629+'Cu7'!H629</f>
        <v>0</v>
      </c>
      <c r="I629" s="79">
        <f>+'Cu1'!I629++'Cu2'!I629+'Cu3'!I629+'Cu4'!I629+'Cu5'!I629+'Cu6'!I629+'Cu7'!I629</f>
        <v>0</v>
      </c>
      <c r="J629" s="79">
        <f>+'Cu1'!J629++'Cu2'!J629+'Cu3'!J629+'Cu4'!J629+'Cu5'!J629+'Cu6'!J629+'Cu7'!J629</f>
        <v>0</v>
      </c>
      <c r="K629" s="79">
        <f>+'Cu1'!K629++'Cu2'!K629+'Cu3'!K629+'Cu4'!K629+'Cu5'!K629+'Cu6'!K629+'Cu7'!K629</f>
        <v>0</v>
      </c>
      <c r="L629" s="79">
        <f>+'Cu1'!L629++'Cu2'!L629+'Cu3'!L629+'Cu4'!L629+'Cu5'!L629+'Cu6'!L629+'Cu7'!L629</f>
        <v>0</v>
      </c>
      <c r="M629" s="79">
        <f>+'Cu1'!M629++'Cu2'!M629+'Cu3'!M629+'Cu4'!M629+'Cu5'!M629+'Cu6'!M629+'Cu7'!M629</f>
        <v>0</v>
      </c>
      <c r="N629" s="79">
        <f>+'Cu1'!N629++'Cu2'!N629+'Cu3'!N629+'Cu4'!N629+'Cu5'!N629+'Cu6'!N629+'Cu7'!N629</f>
        <v>0</v>
      </c>
      <c r="O629" s="79">
        <f>+'Cu1'!O629++'Cu2'!O629+'Cu3'!O629+'Cu4'!O629+'Cu5'!O629+'Cu6'!O629+'Cu7'!O629</f>
        <v>0</v>
      </c>
      <c r="P629" s="79">
        <f>+'Cu1'!P629++'Cu2'!P629+'Cu3'!P629+'Cu4'!P629+'Cu5'!P629+'Cu6'!P629+'Cu7'!P629</f>
        <v>0</v>
      </c>
      <c r="Q629" s="80">
        <f t="shared" si="143"/>
        <v>0</v>
      </c>
    </row>
    <row r="630" spans="3:17" hidden="1">
      <c r="E630" s="80">
        <f>SUM(E595:E629)</f>
        <v>0</v>
      </c>
      <c r="F630" s="80">
        <f t="shared" ref="F630:P630" si="146">SUM(F595:F629)</f>
        <v>0</v>
      </c>
      <c r="G630" s="80">
        <f t="shared" si="146"/>
        <v>0</v>
      </c>
      <c r="H630" s="80">
        <f t="shared" si="146"/>
        <v>0</v>
      </c>
      <c r="I630" s="80">
        <f t="shared" si="146"/>
        <v>0</v>
      </c>
      <c r="J630" s="80">
        <f t="shared" si="146"/>
        <v>0</v>
      </c>
      <c r="K630" s="80">
        <f t="shared" si="146"/>
        <v>0</v>
      </c>
      <c r="L630" s="80">
        <f t="shared" si="146"/>
        <v>0</v>
      </c>
      <c r="M630" s="80">
        <f t="shared" si="146"/>
        <v>0</v>
      </c>
      <c r="N630" s="80">
        <f t="shared" si="146"/>
        <v>0</v>
      </c>
      <c r="O630" s="80">
        <f t="shared" si="146"/>
        <v>0</v>
      </c>
      <c r="P630" s="80">
        <f t="shared" si="146"/>
        <v>0</v>
      </c>
      <c r="Q630" s="5"/>
    </row>
    <row r="631" spans="3:17" hidden="1">
      <c r="E631" s="109" t="e">
        <f>IF(E630=0,NA(),E630)</f>
        <v>#N/A</v>
      </c>
      <c r="F631" s="109" t="e">
        <f t="shared" ref="F631:P631" si="147">IF(F630=0,NA(),F630)</f>
        <v>#N/A</v>
      </c>
      <c r="G631" s="109" t="e">
        <f t="shared" si="147"/>
        <v>#N/A</v>
      </c>
      <c r="H631" s="109" t="e">
        <f t="shared" si="147"/>
        <v>#N/A</v>
      </c>
      <c r="I631" s="109" t="e">
        <f t="shared" si="147"/>
        <v>#N/A</v>
      </c>
      <c r="J631" s="109" t="e">
        <f t="shared" si="147"/>
        <v>#N/A</v>
      </c>
      <c r="K631" s="109" t="e">
        <f t="shared" si="147"/>
        <v>#N/A</v>
      </c>
      <c r="L631" s="109" t="e">
        <f t="shared" si="147"/>
        <v>#N/A</v>
      </c>
      <c r="M631" s="109" t="e">
        <f t="shared" si="147"/>
        <v>#N/A</v>
      </c>
      <c r="N631" s="109" t="e">
        <f t="shared" si="147"/>
        <v>#N/A</v>
      </c>
      <c r="O631" s="109" t="e">
        <f t="shared" si="147"/>
        <v>#N/A</v>
      </c>
      <c r="P631" s="109" t="e">
        <f t="shared" si="147"/>
        <v>#N/A</v>
      </c>
    </row>
    <row r="632" spans="3:17" hidden="1"/>
    <row r="633" spans="3:17" hidden="1"/>
    <row r="634" spans="3:17" hidden="1"/>
    <row r="635" spans="3:17" hidden="1"/>
    <row r="636" spans="3:17" hidden="1"/>
    <row r="637" spans="3:17" hidden="1">
      <c r="D637" s="81" t="str">
        <f>CONCATENATE("Calendari de necessitats de mà d'obra especialitzada: ",$E$3,"   ",ROUND(SUM(Q641:Q675),2)," hores")</f>
        <v>Calendari de necessitats de mà d'obra especialitzada: Global   0 hores</v>
      </c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</row>
    <row r="638" spans="3:17" hidden="1">
      <c r="D638" s="1"/>
      <c r="F638" s="1"/>
      <c r="G638" s="1"/>
      <c r="Q638" s="5"/>
    </row>
    <row r="639" spans="3:17" hidden="1">
      <c r="Q639" s="5"/>
    </row>
    <row r="640" spans="3:17" hidden="1">
      <c r="E640" t="str">
        <f t="shared" ref="E640:P640" si="148">+E7</f>
        <v xml:space="preserve">gener </v>
      </c>
      <c r="F640" t="str">
        <f t="shared" si="148"/>
        <v>febrer</v>
      </c>
      <c r="G640" t="str">
        <f t="shared" si="148"/>
        <v xml:space="preserve">març </v>
      </c>
      <c r="H640" t="str">
        <f t="shared" si="148"/>
        <v>abril</v>
      </c>
      <c r="I640" t="str">
        <f t="shared" si="148"/>
        <v>maig</v>
      </c>
      <c r="J640" t="str">
        <f t="shared" si="148"/>
        <v>juny</v>
      </c>
      <c r="K640" t="str">
        <f t="shared" si="148"/>
        <v>juliol</v>
      </c>
      <c r="L640" t="str">
        <f t="shared" si="148"/>
        <v>agost</v>
      </c>
      <c r="M640" t="str">
        <f t="shared" si="148"/>
        <v>setembre</v>
      </c>
      <c r="N640" t="str">
        <f t="shared" si="148"/>
        <v>octubre</v>
      </c>
      <c r="O640" t="str">
        <f t="shared" si="148"/>
        <v>novembre</v>
      </c>
      <c r="P640" t="str">
        <f t="shared" si="148"/>
        <v>desembre</v>
      </c>
      <c r="Q640" s="5"/>
    </row>
    <row r="641" spans="3:17" hidden="1">
      <c r="C641" s="51" t="str">
        <f t="shared" ref="C641:C656" si="149">+C8</f>
        <v>PREPARACIÓ DEL SÒL</v>
      </c>
      <c r="D641" s="51"/>
      <c r="E641" s="72">
        <f>+'Cu1'!E641++'Cu2'!E641+'Cu3'!E641+'Cu4'!E641+'Cu5'!E641+'Cu6'!E641+'Cu7'!E641</f>
        <v>0</v>
      </c>
      <c r="F641" s="72">
        <f>+'Cu1'!F641++'Cu2'!F641+'Cu3'!F641+'Cu4'!F641+'Cu5'!F641+'Cu6'!F641+'Cu7'!F641</f>
        <v>0</v>
      </c>
      <c r="G641" s="72">
        <f>+'Cu1'!G641++'Cu2'!G641+'Cu3'!G641+'Cu4'!G641+'Cu5'!G641+'Cu6'!G641+'Cu7'!G641</f>
        <v>0</v>
      </c>
      <c r="H641" s="72">
        <f>+'Cu1'!H641++'Cu2'!H641+'Cu3'!H641+'Cu4'!H641+'Cu5'!H641+'Cu6'!H641+'Cu7'!H641</f>
        <v>0</v>
      </c>
      <c r="I641" s="72">
        <f>+'Cu1'!I641++'Cu2'!I641+'Cu3'!I641+'Cu4'!I641+'Cu5'!I641+'Cu6'!I641+'Cu7'!I641</f>
        <v>0</v>
      </c>
      <c r="J641" s="72">
        <f>+'Cu1'!J641++'Cu2'!J641+'Cu3'!J641+'Cu4'!J641+'Cu5'!J641+'Cu6'!J641+'Cu7'!J641</f>
        <v>0</v>
      </c>
      <c r="K641" s="72">
        <f>+'Cu1'!K641++'Cu2'!K641+'Cu3'!K641+'Cu4'!K641+'Cu5'!K641+'Cu6'!K641+'Cu7'!K641</f>
        <v>0</v>
      </c>
      <c r="L641" s="72">
        <f>+'Cu1'!L641++'Cu2'!L641+'Cu3'!L641+'Cu4'!L641+'Cu5'!L641+'Cu6'!L641+'Cu7'!L641</f>
        <v>0</v>
      </c>
      <c r="M641" s="72">
        <f>+'Cu1'!M641++'Cu2'!M641+'Cu3'!M641+'Cu4'!M641+'Cu5'!M641+'Cu6'!M641+'Cu7'!M641</f>
        <v>0</v>
      </c>
      <c r="N641" s="72">
        <f>+'Cu1'!N641++'Cu2'!N641+'Cu3'!N641+'Cu4'!N641+'Cu5'!N641+'Cu6'!N641+'Cu7'!N641</f>
        <v>0</v>
      </c>
      <c r="O641" s="72">
        <f>+'Cu1'!O641++'Cu2'!O641+'Cu3'!O641+'Cu4'!O641+'Cu5'!O641+'Cu6'!O641+'Cu7'!O641</f>
        <v>0</v>
      </c>
      <c r="P641" s="72">
        <f>+'Cu1'!P641++'Cu2'!P641+'Cu3'!P641+'Cu4'!P641+'Cu5'!P641+'Cu6'!P641+'Cu7'!P641</f>
        <v>0</v>
      </c>
      <c r="Q641" s="80">
        <f>SUM(E641:P641)</f>
        <v>0</v>
      </c>
    </row>
    <row r="642" spans="3:17" hidden="1">
      <c r="C642" s="51">
        <f t="shared" si="149"/>
        <v>0</v>
      </c>
      <c r="D642" s="51"/>
      <c r="E642" s="72">
        <f>+'Cu1'!E642++'Cu2'!E642+'Cu3'!E642+'Cu4'!E642+'Cu5'!E642+'Cu6'!E642+'Cu7'!E642</f>
        <v>0</v>
      </c>
      <c r="F642" s="72">
        <f>+'Cu1'!F642++'Cu2'!F642+'Cu3'!F642+'Cu4'!F642+'Cu5'!F642+'Cu6'!F642+'Cu7'!F642</f>
        <v>0</v>
      </c>
      <c r="G642" s="72">
        <f>+'Cu1'!G642++'Cu2'!G642+'Cu3'!G642+'Cu4'!G642+'Cu5'!G642+'Cu6'!G642+'Cu7'!G642</f>
        <v>0</v>
      </c>
      <c r="H642" s="72">
        <f>+'Cu1'!H642++'Cu2'!H642+'Cu3'!H642+'Cu4'!H642+'Cu5'!H642+'Cu6'!H642+'Cu7'!H642</f>
        <v>0</v>
      </c>
      <c r="I642" s="72">
        <f>+'Cu1'!I642++'Cu2'!I642+'Cu3'!I642+'Cu4'!I642+'Cu5'!I642+'Cu6'!I642+'Cu7'!I642</f>
        <v>0</v>
      </c>
      <c r="J642" s="72">
        <f>+'Cu1'!J642++'Cu2'!J642+'Cu3'!J642+'Cu4'!J642+'Cu5'!J642+'Cu6'!J642+'Cu7'!J642</f>
        <v>0</v>
      </c>
      <c r="K642" s="72">
        <f>+'Cu1'!K642++'Cu2'!K642+'Cu3'!K642+'Cu4'!K642+'Cu5'!K642+'Cu6'!K642+'Cu7'!K642</f>
        <v>0</v>
      </c>
      <c r="L642" s="72">
        <f>+'Cu1'!L642++'Cu2'!L642+'Cu3'!L642+'Cu4'!L642+'Cu5'!L642+'Cu6'!L642+'Cu7'!L642</f>
        <v>0</v>
      </c>
      <c r="M642" s="72">
        <f>+'Cu1'!M642++'Cu2'!M642+'Cu3'!M642+'Cu4'!M642+'Cu5'!M642+'Cu6'!M642+'Cu7'!M642</f>
        <v>0</v>
      </c>
      <c r="N642" s="72">
        <f>+'Cu1'!N642++'Cu2'!N642+'Cu3'!N642+'Cu4'!N642+'Cu5'!N642+'Cu6'!N642+'Cu7'!N642</f>
        <v>0</v>
      </c>
      <c r="O642" s="72">
        <f>+'Cu1'!O642++'Cu2'!O642+'Cu3'!O642+'Cu4'!O642+'Cu5'!O642+'Cu6'!O642+'Cu7'!O642</f>
        <v>0</v>
      </c>
      <c r="P642" s="72">
        <f>+'Cu1'!P642++'Cu2'!P642+'Cu3'!P642+'Cu4'!P642+'Cu5'!P642+'Cu6'!P642+'Cu7'!P642</f>
        <v>0</v>
      </c>
      <c r="Q642" s="80">
        <f t="shared" ref="Q642:Q675" si="150">SUM(E642:P642)</f>
        <v>0</v>
      </c>
    </row>
    <row r="643" spans="3:17" hidden="1">
      <c r="C643" s="51">
        <f t="shared" si="149"/>
        <v>0</v>
      </c>
      <c r="D643" s="51"/>
      <c r="E643" s="72">
        <f>+'Cu1'!E643++'Cu2'!E643+'Cu3'!E643+'Cu4'!E643+'Cu5'!E643+'Cu6'!E643+'Cu7'!E643</f>
        <v>0</v>
      </c>
      <c r="F643" s="72">
        <f>+'Cu1'!F643++'Cu2'!F643+'Cu3'!F643+'Cu4'!F643+'Cu5'!F643+'Cu6'!F643+'Cu7'!F643</f>
        <v>0</v>
      </c>
      <c r="G643" s="72">
        <f>+'Cu1'!G643++'Cu2'!G643+'Cu3'!G643+'Cu4'!G643+'Cu5'!G643+'Cu6'!G643+'Cu7'!G643</f>
        <v>0</v>
      </c>
      <c r="H643" s="72">
        <f>+'Cu1'!H643++'Cu2'!H643+'Cu3'!H643+'Cu4'!H643+'Cu5'!H643+'Cu6'!H643+'Cu7'!H643</f>
        <v>0</v>
      </c>
      <c r="I643" s="72">
        <f>+'Cu1'!I643++'Cu2'!I643+'Cu3'!I643+'Cu4'!I643+'Cu5'!I643+'Cu6'!I643+'Cu7'!I643</f>
        <v>0</v>
      </c>
      <c r="J643" s="72">
        <f>+'Cu1'!J643++'Cu2'!J643+'Cu3'!J643+'Cu4'!J643+'Cu5'!J643+'Cu6'!J643+'Cu7'!J643</f>
        <v>0</v>
      </c>
      <c r="K643" s="72">
        <f>+'Cu1'!K643++'Cu2'!K643+'Cu3'!K643+'Cu4'!K643+'Cu5'!K643+'Cu6'!K643+'Cu7'!K643</f>
        <v>0</v>
      </c>
      <c r="L643" s="72">
        <f>+'Cu1'!L643++'Cu2'!L643+'Cu3'!L643+'Cu4'!L643+'Cu5'!L643+'Cu6'!L643+'Cu7'!L643</f>
        <v>0</v>
      </c>
      <c r="M643" s="72">
        <f>+'Cu1'!M643++'Cu2'!M643+'Cu3'!M643+'Cu4'!M643+'Cu5'!M643+'Cu6'!M643+'Cu7'!M643</f>
        <v>0</v>
      </c>
      <c r="N643" s="72">
        <f>+'Cu1'!N643++'Cu2'!N643+'Cu3'!N643+'Cu4'!N643+'Cu5'!N643+'Cu6'!N643+'Cu7'!N643</f>
        <v>0</v>
      </c>
      <c r="O643" s="72">
        <f>+'Cu1'!O643++'Cu2'!O643+'Cu3'!O643+'Cu4'!O643+'Cu5'!O643+'Cu6'!O643+'Cu7'!O643</f>
        <v>0</v>
      </c>
      <c r="P643" s="72">
        <f>+'Cu1'!P643++'Cu2'!P643+'Cu3'!P643+'Cu4'!P643+'Cu5'!P643+'Cu6'!P643+'Cu7'!P643</f>
        <v>0</v>
      </c>
      <c r="Q643" s="80">
        <f t="shared" si="150"/>
        <v>0</v>
      </c>
    </row>
    <row r="644" spans="3:17" hidden="1">
      <c r="C644" s="51">
        <f t="shared" si="149"/>
        <v>0</v>
      </c>
      <c r="D644" s="51"/>
      <c r="E644" s="72">
        <f>+'Cu1'!E644++'Cu2'!E644+'Cu3'!E644+'Cu4'!E644+'Cu5'!E644+'Cu6'!E644+'Cu7'!E644</f>
        <v>0</v>
      </c>
      <c r="F644" s="72">
        <f>+'Cu1'!F644++'Cu2'!F644+'Cu3'!F644+'Cu4'!F644+'Cu5'!F644+'Cu6'!F644+'Cu7'!F644</f>
        <v>0</v>
      </c>
      <c r="G644" s="72">
        <f>+'Cu1'!G644++'Cu2'!G644+'Cu3'!G644+'Cu4'!G644+'Cu5'!G644+'Cu6'!G644+'Cu7'!G644</f>
        <v>0</v>
      </c>
      <c r="H644" s="72">
        <f>+'Cu1'!H644++'Cu2'!H644+'Cu3'!H644+'Cu4'!H644+'Cu5'!H644+'Cu6'!H644+'Cu7'!H644</f>
        <v>0</v>
      </c>
      <c r="I644" s="72">
        <f>+'Cu1'!I644++'Cu2'!I644+'Cu3'!I644+'Cu4'!I644+'Cu5'!I644+'Cu6'!I644+'Cu7'!I644</f>
        <v>0</v>
      </c>
      <c r="J644" s="72">
        <f>+'Cu1'!J644++'Cu2'!J644+'Cu3'!J644+'Cu4'!J644+'Cu5'!J644+'Cu6'!J644+'Cu7'!J644</f>
        <v>0</v>
      </c>
      <c r="K644" s="72">
        <f>+'Cu1'!K644++'Cu2'!K644+'Cu3'!K644+'Cu4'!K644+'Cu5'!K644+'Cu6'!K644+'Cu7'!K644</f>
        <v>0</v>
      </c>
      <c r="L644" s="72">
        <f>+'Cu1'!L644++'Cu2'!L644+'Cu3'!L644+'Cu4'!L644+'Cu5'!L644+'Cu6'!L644+'Cu7'!L644</f>
        <v>0</v>
      </c>
      <c r="M644" s="72">
        <f>+'Cu1'!M644++'Cu2'!M644+'Cu3'!M644+'Cu4'!M644+'Cu5'!M644+'Cu6'!M644+'Cu7'!M644</f>
        <v>0</v>
      </c>
      <c r="N644" s="72">
        <f>+'Cu1'!N644++'Cu2'!N644+'Cu3'!N644+'Cu4'!N644+'Cu5'!N644+'Cu6'!N644+'Cu7'!N644</f>
        <v>0</v>
      </c>
      <c r="O644" s="72">
        <f>+'Cu1'!O644++'Cu2'!O644+'Cu3'!O644+'Cu4'!O644+'Cu5'!O644+'Cu6'!O644+'Cu7'!O644</f>
        <v>0</v>
      </c>
      <c r="P644" s="72">
        <f>+'Cu1'!P644++'Cu2'!P644+'Cu3'!P644+'Cu4'!P644+'Cu5'!P644+'Cu6'!P644+'Cu7'!P644</f>
        <v>0</v>
      </c>
      <c r="Q644" s="80">
        <f t="shared" si="150"/>
        <v>0</v>
      </c>
    </row>
    <row r="645" spans="3:17" hidden="1">
      <c r="C645" s="51">
        <f t="shared" si="149"/>
        <v>0</v>
      </c>
      <c r="D645" s="51"/>
      <c r="E645" s="72">
        <f>+'Cu1'!E645++'Cu2'!E645+'Cu3'!E645+'Cu4'!E645+'Cu5'!E645+'Cu6'!E645+'Cu7'!E645</f>
        <v>0</v>
      </c>
      <c r="F645" s="72">
        <f>+'Cu1'!F645++'Cu2'!F645+'Cu3'!F645+'Cu4'!F645+'Cu5'!F645+'Cu6'!F645+'Cu7'!F645</f>
        <v>0</v>
      </c>
      <c r="G645" s="72">
        <f>+'Cu1'!G645++'Cu2'!G645+'Cu3'!G645+'Cu4'!G645+'Cu5'!G645+'Cu6'!G645+'Cu7'!G645</f>
        <v>0</v>
      </c>
      <c r="H645" s="72">
        <f>+'Cu1'!H645++'Cu2'!H645+'Cu3'!H645+'Cu4'!H645+'Cu5'!H645+'Cu6'!H645+'Cu7'!H645</f>
        <v>0</v>
      </c>
      <c r="I645" s="72">
        <f>+'Cu1'!I645++'Cu2'!I645+'Cu3'!I645+'Cu4'!I645+'Cu5'!I645+'Cu6'!I645+'Cu7'!I645</f>
        <v>0</v>
      </c>
      <c r="J645" s="72">
        <f>+'Cu1'!J645++'Cu2'!J645+'Cu3'!J645+'Cu4'!J645+'Cu5'!J645+'Cu6'!J645+'Cu7'!J645</f>
        <v>0</v>
      </c>
      <c r="K645" s="72">
        <f>+'Cu1'!K645++'Cu2'!K645+'Cu3'!K645+'Cu4'!K645+'Cu5'!K645+'Cu6'!K645+'Cu7'!K645</f>
        <v>0</v>
      </c>
      <c r="L645" s="72">
        <f>+'Cu1'!L645++'Cu2'!L645+'Cu3'!L645+'Cu4'!L645+'Cu5'!L645+'Cu6'!L645+'Cu7'!L645</f>
        <v>0</v>
      </c>
      <c r="M645" s="72">
        <f>+'Cu1'!M645++'Cu2'!M645+'Cu3'!M645+'Cu4'!M645+'Cu5'!M645+'Cu6'!M645+'Cu7'!M645</f>
        <v>0</v>
      </c>
      <c r="N645" s="72">
        <f>+'Cu1'!N645++'Cu2'!N645+'Cu3'!N645+'Cu4'!N645+'Cu5'!N645+'Cu6'!N645+'Cu7'!N645</f>
        <v>0</v>
      </c>
      <c r="O645" s="72">
        <f>+'Cu1'!O645++'Cu2'!O645+'Cu3'!O645+'Cu4'!O645+'Cu5'!O645+'Cu6'!O645+'Cu7'!O645</f>
        <v>0</v>
      </c>
      <c r="P645" s="72">
        <f>+'Cu1'!P645++'Cu2'!P645+'Cu3'!P645+'Cu4'!P645+'Cu5'!P645+'Cu6'!P645+'Cu7'!P645</f>
        <v>0</v>
      </c>
      <c r="Q645" s="80">
        <f t="shared" si="150"/>
        <v>0</v>
      </c>
    </row>
    <row r="646" spans="3:17" hidden="1">
      <c r="C646" s="51">
        <f t="shared" si="149"/>
        <v>0</v>
      </c>
      <c r="D646" s="51"/>
      <c r="E646" s="72">
        <f>+'Cu1'!E646++'Cu2'!E646+'Cu3'!E646+'Cu4'!E646+'Cu5'!E646+'Cu6'!E646+'Cu7'!E646</f>
        <v>0</v>
      </c>
      <c r="F646" s="72">
        <f>+'Cu1'!F646++'Cu2'!F646+'Cu3'!F646+'Cu4'!F646+'Cu5'!F646+'Cu6'!F646+'Cu7'!F646</f>
        <v>0</v>
      </c>
      <c r="G646" s="72">
        <f>+'Cu1'!G646++'Cu2'!G646+'Cu3'!G646+'Cu4'!G646+'Cu5'!G646+'Cu6'!G646+'Cu7'!G646</f>
        <v>0</v>
      </c>
      <c r="H646" s="72">
        <f>+'Cu1'!H646++'Cu2'!H646+'Cu3'!H646+'Cu4'!H646+'Cu5'!H646+'Cu6'!H646+'Cu7'!H646</f>
        <v>0</v>
      </c>
      <c r="I646" s="72">
        <f>+'Cu1'!I646++'Cu2'!I646+'Cu3'!I646+'Cu4'!I646+'Cu5'!I646+'Cu6'!I646+'Cu7'!I646</f>
        <v>0</v>
      </c>
      <c r="J646" s="72">
        <f>+'Cu1'!J646++'Cu2'!J646+'Cu3'!J646+'Cu4'!J646+'Cu5'!J646+'Cu6'!J646+'Cu7'!J646</f>
        <v>0</v>
      </c>
      <c r="K646" s="72">
        <f>+'Cu1'!K646++'Cu2'!K646+'Cu3'!K646+'Cu4'!K646+'Cu5'!K646+'Cu6'!K646+'Cu7'!K646</f>
        <v>0</v>
      </c>
      <c r="L646" s="72">
        <f>+'Cu1'!L646++'Cu2'!L646+'Cu3'!L646+'Cu4'!L646+'Cu5'!L646+'Cu6'!L646+'Cu7'!L646</f>
        <v>0</v>
      </c>
      <c r="M646" s="72">
        <f>+'Cu1'!M646++'Cu2'!M646+'Cu3'!M646+'Cu4'!M646+'Cu5'!M646+'Cu6'!M646+'Cu7'!M646</f>
        <v>0</v>
      </c>
      <c r="N646" s="72">
        <f>+'Cu1'!N646++'Cu2'!N646+'Cu3'!N646+'Cu4'!N646+'Cu5'!N646+'Cu6'!N646+'Cu7'!N646</f>
        <v>0</v>
      </c>
      <c r="O646" s="72">
        <f>+'Cu1'!O646++'Cu2'!O646+'Cu3'!O646+'Cu4'!O646+'Cu5'!O646+'Cu6'!O646+'Cu7'!O646</f>
        <v>0</v>
      </c>
      <c r="P646" s="72">
        <f>+'Cu1'!P646++'Cu2'!P646+'Cu3'!P646+'Cu4'!P646+'Cu5'!P646+'Cu6'!P646+'Cu7'!P646</f>
        <v>0</v>
      </c>
      <c r="Q646" s="80">
        <f t="shared" si="150"/>
        <v>0</v>
      </c>
    </row>
    <row r="647" spans="3:17" hidden="1">
      <c r="C647" s="51">
        <f t="shared" si="149"/>
        <v>0</v>
      </c>
      <c r="D647" s="51"/>
      <c r="E647" s="72">
        <f>+'Cu1'!E647++'Cu2'!E647+'Cu3'!E647+'Cu4'!E647+'Cu5'!E647+'Cu6'!E647+'Cu7'!E647</f>
        <v>0</v>
      </c>
      <c r="F647" s="72">
        <f>+'Cu1'!F647++'Cu2'!F647+'Cu3'!F647+'Cu4'!F647+'Cu5'!F647+'Cu6'!F647+'Cu7'!F647</f>
        <v>0</v>
      </c>
      <c r="G647" s="72">
        <f>+'Cu1'!G647++'Cu2'!G647+'Cu3'!G647+'Cu4'!G647+'Cu5'!G647+'Cu6'!G647+'Cu7'!G647</f>
        <v>0</v>
      </c>
      <c r="H647" s="72">
        <f>+'Cu1'!H647++'Cu2'!H647+'Cu3'!H647+'Cu4'!H647+'Cu5'!H647+'Cu6'!H647+'Cu7'!H647</f>
        <v>0</v>
      </c>
      <c r="I647" s="72">
        <f>+'Cu1'!I647++'Cu2'!I647+'Cu3'!I647+'Cu4'!I647+'Cu5'!I647+'Cu6'!I647+'Cu7'!I647</f>
        <v>0</v>
      </c>
      <c r="J647" s="72">
        <f>+'Cu1'!J647++'Cu2'!J647+'Cu3'!J647+'Cu4'!J647+'Cu5'!J647+'Cu6'!J647+'Cu7'!J647</f>
        <v>0</v>
      </c>
      <c r="K647" s="72">
        <f>+'Cu1'!K647++'Cu2'!K647+'Cu3'!K647+'Cu4'!K647+'Cu5'!K647+'Cu6'!K647+'Cu7'!K647</f>
        <v>0</v>
      </c>
      <c r="L647" s="72">
        <f>+'Cu1'!L647++'Cu2'!L647+'Cu3'!L647+'Cu4'!L647+'Cu5'!L647+'Cu6'!L647+'Cu7'!L647</f>
        <v>0</v>
      </c>
      <c r="M647" s="72">
        <f>+'Cu1'!M647++'Cu2'!M647+'Cu3'!M647+'Cu4'!M647+'Cu5'!M647+'Cu6'!M647+'Cu7'!M647</f>
        <v>0</v>
      </c>
      <c r="N647" s="72">
        <f>+'Cu1'!N647++'Cu2'!N647+'Cu3'!N647+'Cu4'!N647+'Cu5'!N647+'Cu6'!N647+'Cu7'!N647</f>
        <v>0</v>
      </c>
      <c r="O647" s="72">
        <f>+'Cu1'!O647++'Cu2'!O647+'Cu3'!O647+'Cu4'!O647+'Cu5'!O647+'Cu6'!O647+'Cu7'!O647</f>
        <v>0</v>
      </c>
      <c r="P647" s="72">
        <f>+'Cu1'!P647++'Cu2'!P647+'Cu3'!P647+'Cu4'!P647+'Cu5'!P647+'Cu6'!P647+'Cu7'!P647</f>
        <v>0</v>
      </c>
      <c r="Q647" s="80">
        <f t="shared" si="150"/>
        <v>0</v>
      </c>
    </row>
    <row r="648" spans="3:17" hidden="1">
      <c r="C648" s="53" t="str">
        <f t="shared" si="149"/>
        <v>ADOBAT</v>
      </c>
      <c r="D648" s="53"/>
      <c r="E648" s="73">
        <f>+'Cu1'!E648++'Cu2'!E648+'Cu3'!E648+'Cu4'!E648+'Cu5'!E648+'Cu6'!E648+'Cu7'!E648</f>
        <v>0</v>
      </c>
      <c r="F648" s="73">
        <f>+'Cu1'!F648++'Cu2'!F648+'Cu3'!F648+'Cu4'!F648+'Cu5'!F648+'Cu6'!F648+'Cu7'!F648</f>
        <v>0</v>
      </c>
      <c r="G648" s="73">
        <f>+'Cu1'!G648++'Cu2'!G648+'Cu3'!G648+'Cu4'!G648+'Cu5'!G648+'Cu6'!G648+'Cu7'!G648</f>
        <v>0</v>
      </c>
      <c r="H648" s="73">
        <f>+'Cu1'!H648++'Cu2'!H648+'Cu3'!H648+'Cu4'!H648+'Cu5'!H648+'Cu6'!H648+'Cu7'!H648</f>
        <v>0</v>
      </c>
      <c r="I648" s="73">
        <f>+'Cu1'!I648++'Cu2'!I648+'Cu3'!I648+'Cu4'!I648+'Cu5'!I648+'Cu6'!I648+'Cu7'!I648</f>
        <v>0</v>
      </c>
      <c r="J648" s="73">
        <f>+'Cu1'!J648++'Cu2'!J648+'Cu3'!J648+'Cu4'!J648+'Cu5'!J648+'Cu6'!J648+'Cu7'!J648</f>
        <v>0</v>
      </c>
      <c r="K648" s="73">
        <f>+'Cu1'!K648++'Cu2'!K648+'Cu3'!K648+'Cu4'!K648+'Cu5'!K648+'Cu6'!K648+'Cu7'!K648</f>
        <v>0</v>
      </c>
      <c r="L648" s="73">
        <f>+'Cu1'!L648++'Cu2'!L648+'Cu3'!L648+'Cu4'!L648+'Cu5'!L648+'Cu6'!L648+'Cu7'!L648</f>
        <v>0</v>
      </c>
      <c r="M648" s="73">
        <f>+'Cu1'!M648++'Cu2'!M648+'Cu3'!M648+'Cu4'!M648+'Cu5'!M648+'Cu6'!M648+'Cu7'!M648</f>
        <v>0</v>
      </c>
      <c r="N648" s="73">
        <f>+'Cu1'!N648++'Cu2'!N648+'Cu3'!N648+'Cu4'!N648+'Cu5'!N648+'Cu6'!N648+'Cu7'!N648</f>
        <v>0</v>
      </c>
      <c r="O648" s="73">
        <f>+'Cu1'!O648++'Cu2'!O648+'Cu3'!O648+'Cu4'!O648+'Cu5'!O648+'Cu6'!O648+'Cu7'!O648</f>
        <v>0</v>
      </c>
      <c r="P648" s="73">
        <f>+'Cu1'!P648++'Cu2'!P648+'Cu3'!P648+'Cu4'!P648+'Cu5'!P648+'Cu6'!P648+'Cu7'!P648</f>
        <v>0</v>
      </c>
      <c r="Q648" s="80">
        <f t="shared" si="150"/>
        <v>0</v>
      </c>
    </row>
    <row r="649" spans="3:17" hidden="1">
      <c r="C649" s="53">
        <f t="shared" si="149"/>
        <v>0</v>
      </c>
      <c r="D649" s="53"/>
      <c r="E649" s="73">
        <f>+'Cu1'!E649++'Cu2'!E649+'Cu3'!E649+'Cu4'!E649+'Cu5'!E649+'Cu6'!E649+'Cu7'!E649</f>
        <v>0</v>
      </c>
      <c r="F649" s="73">
        <f>+'Cu1'!F649++'Cu2'!F649+'Cu3'!F649+'Cu4'!F649+'Cu5'!F649+'Cu6'!F649+'Cu7'!F649</f>
        <v>0</v>
      </c>
      <c r="G649" s="73">
        <f>+'Cu1'!G649++'Cu2'!G649+'Cu3'!G649+'Cu4'!G649+'Cu5'!G649+'Cu6'!G649+'Cu7'!G649</f>
        <v>0</v>
      </c>
      <c r="H649" s="73">
        <f>+'Cu1'!H649++'Cu2'!H649+'Cu3'!H649+'Cu4'!H649+'Cu5'!H649+'Cu6'!H649+'Cu7'!H649</f>
        <v>0</v>
      </c>
      <c r="I649" s="73">
        <f>+'Cu1'!I649++'Cu2'!I649+'Cu3'!I649+'Cu4'!I649+'Cu5'!I649+'Cu6'!I649+'Cu7'!I649</f>
        <v>0</v>
      </c>
      <c r="J649" s="73">
        <f>+'Cu1'!J649++'Cu2'!J649+'Cu3'!J649+'Cu4'!J649+'Cu5'!J649+'Cu6'!J649+'Cu7'!J649</f>
        <v>0</v>
      </c>
      <c r="K649" s="73">
        <f>+'Cu1'!K649++'Cu2'!K649+'Cu3'!K649+'Cu4'!K649+'Cu5'!K649+'Cu6'!K649+'Cu7'!K649</f>
        <v>0</v>
      </c>
      <c r="L649" s="73">
        <f>+'Cu1'!L649++'Cu2'!L649+'Cu3'!L649+'Cu4'!L649+'Cu5'!L649+'Cu6'!L649+'Cu7'!L649</f>
        <v>0</v>
      </c>
      <c r="M649" s="73">
        <f>+'Cu1'!M649++'Cu2'!M649+'Cu3'!M649+'Cu4'!M649+'Cu5'!M649+'Cu6'!M649+'Cu7'!M649</f>
        <v>0</v>
      </c>
      <c r="N649" s="73">
        <f>+'Cu1'!N649++'Cu2'!N649+'Cu3'!N649+'Cu4'!N649+'Cu5'!N649+'Cu6'!N649+'Cu7'!N649</f>
        <v>0</v>
      </c>
      <c r="O649" s="73">
        <f>+'Cu1'!O649++'Cu2'!O649+'Cu3'!O649+'Cu4'!O649+'Cu5'!O649+'Cu6'!O649+'Cu7'!O649</f>
        <v>0</v>
      </c>
      <c r="P649" s="73">
        <f>+'Cu1'!P649++'Cu2'!P649+'Cu3'!P649+'Cu4'!P649+'Cu5'!P649+'Cu6'!P649+'Cu7'!P649</f>
        <v>0</v>
      </c>
      <c r="Q649" s="80">
        <f t="shared" si="150"/>
        <v>0</v>
      </c>
    </row>
    <row r="650" spans="3:17" hidden="1">
      <c r="C650" s="53">
        <f t="shared" si="149"/>
        <v>0</v>
      </c>
      <c r="D650" s="53"/>
      <c r="E650" s="73">
        <f>+'Cu1'!E650++'Cu2'!E650+'Cu3'!E650+'Cu4'!E650+'Cu5'!E650+'Cu6'!E650+'Cu7'!E650</f>
        <v>0</v>
      </c>
      <c r="F650" s="73">
        <f>+'Cu1'!F650++'Cu2'!F650+'Cu3'!F650+'Cu4'!F650+'Cu5'!F650+'Cu6'!F650+'Cu7'!F650</f>
        <v>0</v>
      </c>
      <c r="G650" s="73">
        <f>+'Cu1'!G650++'Cu2'!G650+'Cu3'!G650+'Cu4'!G650+'Cu5'!G650+'Cu6'!G650+'Cu7'!G650</f>
        <v>0</v>
      </c>
      <c r="H650" s="73">
        <f>+'Cu1'!H650++'Cu2'!H650+'Cu3'!H650+'Cu4'!H650+'Cu5'!H650+'Cu6'!H650+'Cu7'!H650</f>
        <v>0</v>
      </c>
      <c r="I650" s="73">
        <f>+'Cu1'!I650++'Cu2'!I650+'Cu3'!I650+'Cu4'!I650+'Cu5'!I650+'Cu6'!I650+'Cu7'!I650</f>
        <v>0</v>
      </c>
      <c r="J650" s="73">
        <f>+'Cu1'!J650++'Cu2'!J650+'Cu3'!J650+'Cu4'!J650+'Cu5'!J650+'Cu6'!J650+'Cu7'!J650</f>
        <v>0</v>
      </c>
      <c r="K650" s="73">
        <f>+'Cu1'!K650++'Cu2'!K650+'Cu3'!K650+'Cu4'!K650+'Cu5'!K650+'Cu6'!K650+'Cu7'!K650</f>
        <v>0</v>
      </c>
      <c r="L650" s="73">
        <f>+'Cu1'!L650++'Cu2'!L650+'Cu3'!L650+'Cu4'!L650+'Cu5'!L650+'Cu6'!L650+'Cu7'!L650</f>
        <v>0</v>
      </c>
      <c r="M650" s="73">
        <f>+'Cu1'!M650++'Cu2'!M650+'Cu3'!M650+'Cu4'!M650+'Cu5'!M650+'Cu6'!M650+'Cu7'!M650</f>
        <v>0</v>
      </c>
      <c r="N650" s="73">
        <f>+'Cu1'!N650++'Cu2'!N650+'Cu3'!N650+'Cu4'!N650+'Cu5'!N650+'Cu6'!N650+'Cu7'!N650</f>
        <v>0</v>
      </c>
      <c r="O650" s="73">
        <f>+'Cu1'!O650++'Cu2'!O650+'Cu3'!O650+'Cu4'!O650+'Cu5'!O650+'Cu6'!O650+'Cu7'!O650</f>
        <v>0</v>
      </c>
      <c r="P650" s="73">
        <f>+'Cu1'!P650++'Cu2'!P650+'Cu3'!P650+'Cu4'!P650+'Cu5'!P650+'Cu6'!P650+'Cu7'!P650</f>
        <v>0</v>
      </c>
      <c r="Q650" s="80">
        <f t="shared" si="150"/>
        <v>0</v>
      </c>
    </row>
    <row r="651" spans="3:17" hidden="1">
      <c r="C651" s="53">
        <f t="shared" si="149"/>
        <v>0</v>
      </c>
      <c r="D651" s="53"/>
      <c r="E651" s="73">
        <f>+'Cu1'!E651++'Cu2'!E651+'Cu3'!E651+'Cu4'!E651+'Cu5'!E651+'Cu6'!E651+'Cu7'!E651</f>
        <v>0</v>
      </c>
      <c r="F651" s="73">
        <f>+'Cu1'!F651++'Cu2'!F651+'Cu3'!F651+'Cu4'!F651+'Cu5'!F651+'Cu6'!F651+'Cu7'!F651</f>
        <v>0</v>
      </c>
      <c r="G651" s="73">
        <f>+'Cu1'!G651++'Cu2'!G651+'Cu3'!G651+'Cu4'!G651+'Cu5'!G651+'Cu6'!G651+'Cu7'!G651</f>
        <v>0</v>
      </c>
      <c r="H651" s="73">
        <f>+'Cu1'!H651++'Cu2'!H651+'Cu3'!H651+'Cu4'!H651+'Cu5'!H651+'Cu6'!H651+'Cu7'!H651</f>
        <v>0</v>
      </c>
      <c r="I651" s="73">
        <f>+'Cu1'!I651++'Cu2'!I651+'Cu3'!I651+'Cu4'!I651+'Cu5'!I651+'Cu6'!I651+'Cu7'!I651</f>
        <v>0</v>
      </c>
      <c r="J651" s="73">
        <f>+'Cu1'!J651++'Cu2'!J651+'Cu3'!J651+'Cu4'!J651+'Cu5'!J651+'Cu6'!J651+'Cu7'!J651</f>
        <v>0</v>
      </c>
      <c r="K651" s="73">
        <f>+'Cu1'!K651++'Cu2'!K651+'Cu3'!K651+'Cu4'!K651+'Cu5'!K651+'Cu6'!K651+'Cu7'!K651</f>
        <v>0</v>
      </c>
      <c r="L651" s="73">
        <f>+'Cu1'!L651++'Cu2'!L651+'Cu3'!L651+'Cu4'!L651+'Cu5'!L651+'Cu6'!L651+'Cu7'!L651</f>
        <v>0</v>
      </c>
      <c r="M651" s="73">
        <f>+'Cu1'!M651++'Cu2'!M651+'Cu3'!M651+'Cu4'!M651+'Cu5'!M651+'Cu6'!M651+'Cu7'!M651</f>
        <v>0</v>
      </c>
      <c r="N651" s="73">
        <f>+'Cu1'!N651++'Cu2'!N651+'Cu3'!N651+'Cu4'!N651+'Cu5'!N651+'Cu6'!N651+'Cu7'!N651</f>
        <v>0</v>
      </c>
      <c r="O651" s="73">
        <f>+'Cu1'!O651++'Cu2'!O651+'Cu3'!O651+'Cu4'!O651+'Cu5'!O651+'Cu6'!O651+'Cu7'!O651</f>
        <v>0</v>
      </c>
      <c r="P651" s="73">
        <f>+'Cu1'!P651++'Cu2'!P651+'Cu3'!P651+'Cu4'!P651+'Cu5'!P651+'Cu6'!P651+'Cu7'!P651</f>
        <v>0</v>
      </c>
      <c r="Q651" s="80">
        <f t="shared" si="150"/>
        <v>0</v>
      </c>
    </row>
    <row r="652" spans="3:17" hidden="1">
      <c r="C652" s="56" t="str">
        <f t="shared" si="149"/>
        <v>PLANTACIÓ</v>
      </c>
      <c r="D652" s="56"/>
      <c r="E652" s="74">
        <f>+'Cu1'!E652++'Cu2'!E652+'Cu3'!E652+'Cu4'!E652+'Cu5'!E652+'Cu6'!E652+'Cu7'!E652</f>
        <v>0</v>
      </c>
      <c r="F652" s="74">
        <f>+'Cu1'!F652++'Cu2'!F652+'Cu3'!F652+'Cu4'!F652+'Cu5'!F652+'Cu6'!F652+'Cu7'!F652</f>
        <v>0</v>
      </c>
      <c r="G652" s="74">
        <f>+'Cu1'!G652++'Cu2'!G652+'Cu3'!G652+'Cu4'!G652+'Cu5'!G652+'Cu6'!G652+'Cu7'!G652</f>
        <v>0</v>
      </c>
      <c r="H652" s="74">
        <f>+'Cu1'!H652++'Cu2'!H652+'Cu3'!H652+'Cu4'!H652+'Cu5'!H652+'Cu6'!H652+'Cu7'!H652</f>
        <v>0</v>
      </c>
      <c r="I652" s="74">
        <f>+'Cu1'!I652++'Cu2'!I652+'Cu3'!I652+'Cu4'!I652+'Cu5'!I652+'Cu6'!I652+'Cu7'!I652</f>
        <v>0</v>
      </c>
      <c r="J652" s="74">
        <f>+'Cu1'!J652++'Cu2'!J652+'Cu3'!J652+'Cu4'!J652+'Cu5'!J652+'Cu6'!J652+'Cu7'!J652</f>
        <v>0</v>
      </c>
      <c r="K652" s="74">
        <f>+'Cu1'!K652++'Cu2'!K652+'Cu3'!K652+'Cu4'!K652+'Cu5'!K652+'Cu6'!K652+'Cu7'!K652</f>
        <v>0</v>
      </c>
      <c r="L652" s="74">
        <f>+'Cu1'!L652++'Cu2'!L652+'Cu3'!L652+'Cu4'!L652+'Cu5'!L652+'Cu6'!L652+'Cu7'!L652</f>
        <v>0</v>
      </c>
      <c r="M652" s="74">
        <f>+'Cu1'!M652++'Cu2'!M652+'Cu3'!M652+'Cu4'!M652+'Cu5'!M652+'Cu6'!M652+'Cu7'!M652</f>
        <v>0</v>
      </c>
      <c r="N652" s="74">
        <f>+'Cu1'!N652++'Cu2'!N652+'Cu3'!N652+'Cu4'!N652+'Cu5'!N652+'Cu6'!N652+'Cu7'!N652</f>
        <v>0</v>
      </c>
      <c r="O652" s="74">
        <f>+'Cu1'!O652++'Cu2'!O652+'Cu3'!O652+'Cu4'!O652+'Cu5'!O652+'Cu6'!O652+'Cu7'!O652</f>
        <v>0</v>
      </c>
      <c r="P652" s="74">
        <f>+'Cu1'!P652++'Cu2'!P652+'Cu3'!P652+'Cu4'!P652+'Cu5'!P652+'Cu6'!P652+'Cu7'!P652</f>
        <v>0</v>
      </c>
      <c r="Q652" s="80">
        <f t="shared" si="150"/>
        <v>0</v>
      </c>
    </row>
    <row r="653" spans="3:17" hidden="1">
      <c r="C653" s="56">
        <f t="shared" si="149"/>
        <v>0</v>
      </c>
      <c r="D653" s="56"/>
      <c r="E653" s="74">
        <f>+'Cu1'!E653++'Cu2'!E653+'Cu3'!E653+'Cu4'!E653+'Cu5'!E653+'Cu6'!E653+'Cu7'!E653</f>
        <v>0</v>
      </c>
      <c r="F653" s="74">
        <f>+'Cu1'!F653++'Cu2'!F653+'Cu3'!F653+'Cu4'!F653+'Cu5'!F653+'Cu6'!F653+'Cu7'!F653</f>
        <v>0</v>
      </c>
      <c r="G653" s="74">
        <f>+'Cu1'!G653++'Cu2'!G653+'Cu3'!G653+'Cu4'!G653+'Cu5'!G653+'Cu6'!G653+'Cu7'!G653</f>
        <v>0</v>
      </c>
      <c r="H653" s="74">
        <f>+'Cu1'!H653++'Cu2'!H653+'Cu3'!H653+'Cu4'!H653+'Cu5'!H653+'Cu6'!H653+'Cu7'!H653</f>
        <v>0</v>
      </c>
      <c r="I653" s="74">
        <f>+'Cu1'!I653++'Cu2'!I653+'Cu3'!I653+'Cu4'!I653+'Cu5'!I653+'Cu6'!I653+'Cu7'!I653</f>
        <v>0</v>
      </c>
      <c r="J653" s="74">
        <f>+'Cu1'!J653++'Cu2'!J653+'Cu3'!J653+'Cu4'!J653+'Cu5'!J653+'Cu6'!J653+'Cu7'!J653</f>
        <v>0</v>
      </c>
      <c r="K653" s="74">
        <f>+'Cu1'!K653++'Cu2'!K653+'Cu3'!K653+'Cu4'!K653+'Cu5'!K653+'Cu6'!K653+'Cu7'!K653</f>
        <v>0</v>
      </c>
      <c r="L653" s="74">
        <f>+'Cu1'!L653++'Cu2'!L653+'Cu3'!L653+'Cu4'!L653+'Cu5'!L653+'Cu6'!L653+'Cu7'!L653</f>
        <v>0</v>
      </c>
      <c r="M653" s="74">
        <f>+'Cu1'!M653++'Cu2'!M653+'Cu3'!M653+'Cu4'!M653+'Cu5'!M653+'Cu6'!M653+'Cu7'!M653</f>
        <v>0</v>
      </c>
      <c r="N653" s="74">
        <f>+'Cu1'!N653++'Cu2'!N653+'Cu3'!N653+'Cu4'!N653+'Cu5'!N653+'Cu6'!N653+'Cu7'!N653</f>
        <v>0</v>
      </c>
      <c r="O653" s="74">
        <f>+'Cu1'!O653++'Cu2'!O653+'Cu3'!O653+'Cu4'!O653+'Cu5'!O653+'Cu6'!O653+'Cu7'!O653</f>
        <v>0</v>
      </c>
      <c r="P653" s="74">
        <f>+'Cu1'!P653++'Cu2'!P653+'Cu3'!P653+'Cu4'!P653+'Cu5'!P653+'Cu6'!P653+'Cu7'!P653</f>
        <v>0</v>
      </c>
      <c r="Q653" s="80">
        <f t="shared" si="150"/>
        <v>0</v>
      </c>
    </row>
    <row r="654" spans="3:17" hidden="1">
      <c r="C654" s="56">
        <f t="shared" si="149"/>
        <v>0</v>
      </c>
      <c r="D654" s="56"/>
      <c r="E654" s="74">
        <f>+'Cu1'!E654++'Cu2'!E654+'Cu3'!E654+'Cu4'!E654+'Cu5'!E654+'Cu6'!E654+'Cu7'!E654</f>
        <v>0</v>
      </c>
      <c r="F654" s="74">
        <f>+'Cu1'!F654++'Cu2'!F654+'Cu3'!F654+'Cu4'!F654+'Cu5'!F654+'Cu6'!F654+'Cu7'!F654</f>
        <v>0</v>
      </c>
      <c r="G654" s="74">
        <f>+'Cu1'!G654++'Cu2'!G654+'Cu3'!G654+'Cu4'!G654+'Cu5'!G654+'Cu6'!G654+'Cu7'!G654</f>
        <v>0</v>
      </c>
      <c r="H654" s="74">
        <f>+'Cu1'!H654++'Cu2'!H654+'Cu3'!H654+'Cu4'!H654+'Cu5'!H654+'Cu6'!H654+'Cu7'!H654</f>
        <v>0</v>
      </c>
      <c r="I654" s="74">
        <f>+'Cu1'!I654++'Cu2'!I654+'Cu3'!I654+'Cu4'!I654+'Cu5'!I654+'Cu6'!I654+'Cu7'!I654</f>
        <v>0</v>
      </c>
      <c r="J654" s="74">
        <f>+'Cu1'!J654++'Cu2'!J654+'Cu3'!J654+'Cu4'!J654+'Cu5'!J654+'Cu6'!J654+'Cu7'!J654</f>
        <v>0</v>
      </c>
      <c r="K654" s="74">
        <f>+'Cu1'!K654++'Cu2'!K654+'Cu3'!K654+'Cu4'!K654+'Cu5'!K654+'Cu6'!K654+'Cu7'!K654</f>
        <v>0</v>
      </c>
      <c r="L654" s="74">
        <f>+'Cu1'!L654++'Cu2'!L654+'Cu3'!L654+'Cu4'!L654+'Cu5'!L654+'Cu6'!L654+'Cu7'!L654</f>
        <v>0</v>
      </c>
      <c r="M654" s="74">
        <f>+'Cu1'!M654++'Cu2'!M654+'Cu3'!M654+'Cu4'!M654+'Cu5'!M654+'Cu6'!M654+'Cu7'!M654</f>
        <v>0</v>
      </c>
      <c r="N654" s="74">
        <f>+'Cu1'!N654++'Cu2'!N654+'Cu3'!N654+'Cu4'!N654+'Cu5'!N654+'Cu6'!N654+'Cu7'!N654</f>
        <v>0</v>
      </c>
      <c r="O654" s="74">
        <f>+'Cu1'!O654++'Cu2'!O654+'Cu3'!O654+'Cu4'!O654+'Cu5'!O654+'Cu6'!O654+'Cu7'!O654</f>
        <v>0</v>
      </c>
      <c r="P654" s="74">
        <f>+'Cu1'!P654++'Cu2'!P654+'Cu3'!P654+'Cu4'!P654+'Cu5'!P654+'Cu6'!P654+'Cu7'!P654</f>
        <v>0</v>
      </c>
      <c r="Q654" s="80">
        <f t="shared" si="150"/>
        <v>0</v>
      </c>
    </row>
    <row r="655" spans="3:17" hidden="1">
      <c r="C655" s="56">
        <f t="shared" si="149"/>
        <v>0</v>
      </c>
      <c r="D655" s="56"/>
      <c r="E655" s="74">
        <f>+'Cu1'!E655++'Cu2'!E655+'Cu3'!E655+'Cu4'!E655+'Cu5'!E655+'Cu6'!E655+'Cu7'!E655</f>
        <v>0</v>
      </c>
      <c r="F655" s="74">
        <f>+'Cu1'!F655++'Cu2'!F655+'Cu3'!F655+'Cu4'!F655+'Cu5'!F655+'Cu6'!F655+'Cu7'!F655</f>
        <v>0</v>
      </c>
      <c r="G655" s="74">
        <f>+'Cu1'!G655++'Cu2'!G655+'Cu3'!G655+'Cu4'!G655+'Cu5'!G655+'Cu6'!G655+'Cu7'!G655</f>
        <v>0</v>
      </c>
      <c r="H655" s="74">
        <f>+'Cu1'!H655++'Cu2'!H655+'Cu3'!H655+'Cu4'!H655+'Cu5'!H655+'Cu6'!H655+'Cu7'!H655</f>
        <v>0</v>
      </c>
      <c r="I655" s="74">
        <f>+'Cu1'!I655++'Cu2'!I655+'Cu3'!I655+'Cu4'!I655+'Cu5'!I655+'Cu6'!I655+'Cu7'!I655</f>
        <v>0</v>
      </c>
      <c r="J655" s="74">
        <f>+'Cu1'!J655++'Cu2'!J655+'Cu3'!J655+'Cu4'!J655+'Cu5'!J655+'Cu6'!J655+'Cu7'!J655</f>
        <v>0</v>
      </c>
      <c r="K655" s="74">
        <f>+'Cu1'!K655++'Cu2'!K655+'Cu3'!K655+'Cu4'!K655+'Cu5'!K655+'Cu6'!K655+'Cu7'!K655</f>
        <v>0</v>
      </c>
      <c r="L655" s="74">
        <f>+'Cu1'!L655++'Cu2'!L655+'Cu3'!L655+'Cu4'!L655+'Cu5'!L655+'Cu6'!L655+'Cu7'!L655</f>
        <v>0</v>
      </c>
      <c r="M655" s="74">
        <f>+'Cu1'!M655++'Cu2'!M655+'Cu3'!M655+'Cu4'!M655+'Cu5'!M655+'Cu6'!M655+'Cu7'!M655</f>
        <v>0</v>
      </c>
      <c r="N655" s="74">
        <f>+'Cu1'!N655++'Cu2'!N655+'Cu3'!N655+'Cu4'!N655+'Cu5'!N655+'Cu6'!N655+'Cu7'!N655</f>
        <v>0</v>
      </c>
      <c r="O655" s="74">
        <f>+'Cu1'!O655++'Cu2'!O655+'Cu3'!O655+'Cu4'!O655+'Cu5'!O655+'Cu6'!O655+'Cu7'!O655</f>
        <v>0</v>
      </c>
      <c r="P655" s="74">
        <f>+'Cu1'!P655++'Cu2'!P655+'Cu3'!P655+'Cu4'!P655+'Cu5'!P655+'Cu6'!P655+'Cu7'!P655</f>
        <v>0</v>
      </c>
      <c r="Q655" s="80">
        <f t="shared" si="150"/>
        <v>0</v>
      </c>
    </row>
    <row r="656" spans="3:17" hidden="1">
      <c r="C656" s="58" t="str">
        <f t="shared" si="149"/>
        <v>REG</v>
      </c>
      <c r="D656" s="58"/>
      <c r="E656" s="75">
        <f>+'Cu1'!E656++'Cu2'!E656+'Cu3'!E656+'Cu4'!E656+'Cu5'!E656+'Cu6'!E656+'Cu7'!E656</f>
        <v>0</v>
      </c>
      <c r="F656" s="75">
        <f>+'Cu1'!F656++'Cu2'!F656+'Cu3'!F656+'Cu4'!F656+'Cu5'!F656+'Cu6'!F656+'Cu7'!F656</f>
        <v>0</v>
      </c>
      <c r="G656" s="75">
        <f>+'Cu1'!G656++'Cu2'!G656+'Cu3'!G656+'Cu4'!G656+'Cu5'!G656+'Cu6'!G656+'Cu7'!G656</f>
        <v>0</v>
      </c>
      <c r="H656" s="75">
        <f>+'Cu1'!H656++'Cu2'!H656+'Cu3'!H656+'Cu4'!H656+'Cu5'!H656+'Cu6'!H656+'Cu7'!H656</f>
        <v>0</v>
      </c>
      <c r="I656" s="75">
        <f>+'Cu1'!I656++'Cu2'!I656+'Cu3'!I656+'Cu4'!I656+'Cu5'!I656+'Cu6'!I656+'Cu7'!I656</f>
        <v>0</v>
      </c>
      <c r="J656" s="75">
        <f>+'Cu1'!J656++'Cu2'!J656+'Cu3'!J656+'Cu4'!J656+'Cu5'!J656+'Cu6'!J656+'Cu7'!J656</f>
        <v>0</v>
      </c>
      <c r="K656" s="75">
        <f>+'Cu1'!K656++'Cu2'!K656+'Cu3'!K656+'Cu4'!K656+'Cu5'!K656+'Cu6'!K656+'Cu7'!K656</f>
        <v>0</v>
      </c>
      <c r="L656" s="75">
        <f>+'Cu1'!L656++'Cu2'!L656+'Cu3'!L656+'Cu4'!L656+'Cu5'!L656+'Cu6'!L656+'Cu7'!L656</f>
        <v>0</v>
      </c>
      <c r="M656" s="75">
        <f>+'Cu1'!M656++'Cu2'!M656+'Cu3'!M656+'Cu4'!M656+'Cu5'!M656+'Cu6'!M656+'Cu7'!M656</f>
        <v>0</v>
      </c>
      <c r="N656" s="75">
        <f>+'Cu1'!N656++'Cu2'!N656+'Cu3'!N656+'Cu4'!N656+'Cu5'!N656+'Cu6'!N656+'Cu7'!N656</f>
        <v>0</v>
      </c>
      <c r="O656" s="75">
        <f>+'Cu1'!O656++'Cu2'!O656+'Cu3'!O656+'Cu4'!O656+'Cu5'!O656+'Cu6'!O656+'Cu7'!O656</f>
        <v>0</v>
      </c>
      <c r="P656" s="75">
        <f>+'Cu1'!P656++'Cu2'!P656+'Cu3'!P656+'Cu4'!P656+'Cu5'!P656+'Cu6'!P656+'Cu7'!P656</f>
        <v>0</v>
      </c>
      <c r="Q656" s="80">
        <f t="shared" si="150"/>
        <v>0</v>
      </c>
    </row>
    <row r="657" spans="3:17" hidden="1">
      <c r="C657" s="58">
        <f t="shared" ref="C657:C672" si="151">+C24</f>
        <v>0</v>
      </c>
      <c r="D657" s="58"/>
      <c r="E657" s="75">
        <f>+'Cu1'!E657++'Cu2'!E657+'Cu3'!E657+'Cu4'!E657+'Cu5'!E657+'Cu6'!E657+'Cu7'!E657</f>
        <v>0</v>
      </c>
      <c r="F657" s="75">
        <f>+'Cu1'!F657++'Cu2'!F657+'Cu3'!F657+'Cu4'!F657+'Cu5'!F657+'Cu6'!F657+'Cu7'!F657</f>
        <v>0</v>
      </c>
      <c r="G657" s="75">
        <f>+'Cu1'!G657++'Cu2'!G657+'Cu3'!G657+'Cu4'!G657+'Cu5'!G657+'Cu6'!G657+'Cu7'!G657</f>
        <v>0</v>
      </c>
      <c r="H657" s="75">
        <f>+'Cu1'!H657++'Cu2'!H657+'Cu3'!H657+'Cu4'!H657+'Cu5'!H657+'Cu6'!H657+'Cu7'!H657</f>
        <v>0</v>
      </c>
      <c r="I657" s="75">
        <f>+'Cu1'!I657++'Cu2'!I657+'Cu3'!I657+'Cu4'!I657+'Cu5'!I657+'Cu6'!I657+'Cu7'!I657</f>
        <v>0</v>
      </c>
      <c r="J657" s="75">
        <f>+'Cu1'!J657++'Cu2'!J657+'Cu3'!J657+'Cu4'!J657+'Cu5'!J657+'Cu6'!J657+'Cu7'!J657</f>
        <v>0</v>
      </c>
      <c r="K657" s="75">
        <f>+'Cu1'!K657++'Cu2'!K657+'Cu3'!K657+'Cu4'!K657+'Cu5'!K657+'Cu6'!K657+'Cu7'!K657</f>
        <v>0</v>
      </c>
      <c r="L657" s="75">
        <f>+'Cu1'!L657++'Cu2'!L657+'Cu3'!L657+'Cu4'!L657+'Cu5'!L657+'Cu6'!L657+'Cu7'!L657</f>
        <v>0</v>
      </c>
      <c r="M657" s="75">
        <f>+'Cu1'!M657++'Cu2'!M657+'Cu3'!M657+'Cu4'!M657+'Cu5'!M657+'Cu6'!M657+'Cu7'!M657</f>
        <v>0</v>
      </c>
      <c r="N657" s="75">
        <f>+'Cu1'!N657++'Cu2'!N657+'Cu3'!N657+'Cu4'!N657+'Cu5'!N657+'Cu6'!N657+'Cu7'!N657</f>
        <v>0</v>
      </c>
      <c r="O657" s="75">
        <f>+'Cu1'!O657++'Cu2'!O657+'Cu3'!O657+'Cu4'!O657+'Cu5'!O657+'Cu6'!O657+'Cu7'!O657</f>
        <v>0</v>
      </c>
      <c r="P657" s="75">
        <f>+'Cu1'!P657++'Cu2'!P657+'Cu3'!P657+'Cu4'!P657+'Cu5'!P657+'Cu6'!P657+'Cu7'!P657</f>
        <v>0</v>
      </c>
      <c r="Q657" s="80">
        <f t="shared" si="150"/>
        <v>0</v>
      </c>
    </row>
    <row r="658" spans="3:17" hidden="1">
      <c r="C658" s="58">
        <f t="shared" si="151"/>
        <v>0</v>
      </c>
      <c r="D658" s="58"/>
      <c r="E658" s="75">
        <f>+'Cu1'!E658++'Cu2'!E658+'Cu3'!E658+'Cu4'!E658+'Cu5'!E658+'Cu6'!E658+'Cu7'!E658</f>
        <v>0</v>
      </c>
      <c r="F658" s="75">
        <f>+'Cu1'!F658++'Cu2'!F658+'Cu3'!F658+'Cu4'!F658+'Cu5'!F658+'Cu6'!F658+'Cu7'!F658</f>
        <v>0</v>
      </c>
      <c r="G658" s="75">
        <f>+'Cu1'!G658++'Cu2'!G658+'Cu3'!G658+'Cu4'!G658+'Cu5'!G658+'Cu6'!G658+'Cu7'!G658</f>
        <v>0</v>
      </c>
      <c r="H658" s="75">
        <f>+'Cu1'!H658++'Cu2'!H658+'Cu3'!H658+'Cu4'!H658+'Cu5'!H658+'Cu6'!H658+'Cu7'!H658</f>
        <v>0</v>
      </c>
      <c r="I658" s="75">
        <f>+'Cu1'!I658++'Cu2'!I658+'Cu3'!I658+'Cu4'!I658+'Cu5'!I658+'Cu6'!I658+'Cu7'!I658</f>
        <v>0</v>
      </c>
      <c r="J658" s="75">
        <f>+'Cu1'!J658++'Cu2'!J658+'Cu3'!J658+'Cu4'!J658+'Cu5'!J658+'Cu6'!J658+'Cu7'!J658</f>
        <v>0</v>
      </c>
      <c r="K658" s="75">
        <f>+'Cu1'!K658++'Cu2'!K658+'Cu3'!K658+'Cu4'!K658+'Cu5'!K658+'Cu6'!K658+'Cu7'!K658</f>
        <v>0</v>
      </c>
      <c r="L658" s="75">
        <f>+'Cu1'!L658++'Cu2'!L658+'Cu3'!L658+'Cu4'!L658+'Cu5'!L658+'Cu6'!L658+'Cu7'!L658</f>
        <v>0</v>
      </c>
      <c r="M658" s="75">
        <f>+'Cu1'!M658++'Cu2'!M658+'Cu3'!M658+'Cu4'!M658+'Cu5'!M658+'Cu6'!M658+'Cu7'!M658</f>
        <v>0</v>
      </c>
      <c r="N658" s="75">
        <f>+'Cu1'!N658++'Cu2'!N658+'Cu3'!N658+'Cu4'!N658+'Cu5'!N658+'Cu6'!N658+'Cu7'!N658</f>
        <v>0</v>
      </c>
      <c r="O658" s="75">
        <f>+'Cu1'!O658++'Cu2'!O658+'Cu3'!O658+'Cu4'!O658+'Cu5'!O658+'Cu6'!O658+'Cu7'!O658</f>
        <v>0</v>
      </c>
      <c r="P658" s="75">
        <f>+'Cu1'!P658++'Cu2'!P658+'Cu3'!P658+'Cu4'!P658+'Cu5'!P658+'Cu6'!P658+'Cu7'!P658</f>
        <v>0</v>
      </c>
      <c r="Q658" s="80">
        <f t="shared" si="150"/>
        <v>0</v>
      </c>
    </row>
    <row r="659" spans="3:17" hidden="1">
      <c r="C659" s="58">
        <f t="shared" si="151"/>
        <v>0</v>
      </c>
      <c r="D659" s="58"/>
      <c r="E659" s="75">
        <f>+'Cu1'!E659++'Cu2'!E659+'Cu3'!E659+'Cu4'!E659+'Cu5'!E659+'Cu6'!E659+'Cu7'!E659</f>
        <v>0</v>
      </c>
      <c r="F659" s="75">
        <f>+'Cu1'!F659++'Cu2'!F659+'Cu3'!F659+'Cu4'!F659+'Cu5'!F659+'Cu6'!F659+'Cu7'!F659</f>
        <v>0</v>
      </c>
      <c r="G659" s="75">
        <f>+'Cu1'!G659++'Cu2'!G659+'Cu3'!G659+'Cu4'!G659+'Cu5'!G659+'Cu6'!G659+'Cu7'!G659</f>
        <v>0</v>
      </c>
      <c r="H659" s="75">
        <f>+'Cu1'!H659++'Cu2'!H659+'Cu3'!H659+'Cu4'!H659+'Cu5'!H659+'Cu6'!H659+'Cu7'!H659</f>
        <v>0</v>
      </c>
      <c r="I659" s="75">
        <f>+'Cu1'!I659++'Cu2'!I659+'Cu3'!I659+'Cu4'!I659+'Cu5'!I659+'Cu6'!I659+'Cu7'!I659</f>
        <v>0</v>
      </c>
      <c r="J659" s="75">
        <f>+'Cu1'!J659++'Cu2'!J659+'Cu3'!J659+'Cu4'!J659+'Cu5'!J659+'Cu6'!J659+'Cu7'!J659</f>
        <v>0</v>
      </c>
      <c r="K659" s="75">
        <f>+'Cu1'!K659++'Cu2'!K659+'Cu3'!K659+'Cu4'!K659+'Cu5'!K659+'Cu6'!K659+'Cu7'!K659</f>
        <v>0</v>
      </c>
      <c r="L659" s="75">
        <f>+'Cu1'!L659++'Cu2'!L659+'Cu3'!L659+'Cu4'!L659+'Cu5'!L659+'Cu6'!L659+'Cu7'!L659</f>
        <v>0</v>
      </c>
      <c r="M659" s="75">
        <f>+'Cu1'!M659++'Cu2'!M659+'Cu3'!M659+'Cu4'!M659+'Cu5'!M659+'Cu6'!M659+'Cu7'!M659</f>
        <v>0</v>
      </c>
      <c r="N659" s="75">
        <f>+'Cu1'!N659++'Cu2'!N659+'Cu3'!N659+'Cu4'!N659+'Cu5'!N659+'Cu6'!N659+'Cu7'!N659</f>
        <v>0</v>
      </c>
      <c r="O659" s="75">
        <f>+'Cu1'!O659++'Cu2'!O659+'Cu3'!O659+'Cu4'!O659+'Cu5'!O659+'Cu6'!O659+'Cu7'!O659</f>
        <v>0</v>
      </c>
      <c r="P659" s="75">
        <f>+'Cu1'!P659++'Cu2'!P659+'Cu3'!P659+'Cu4'!P659+'Cu5'!P659+'Cu6'!P659+'Cu7'!P659</f>
        <v>0</v>
      </c>
      <c r="Q659" s="80">
        <f t="shared" si="150"/>
        <v>0</v>
      </c>
    </row>
    <row r="660" spans="3:17" hidden="1">
      <c r="C660" s="49" t="str">
        <f t="shared" si="151"/>
        <v>TRACTAMENTS</v>
      </c>
      <c r="D660" s="49"/>
      <c r="E660" s="76">
        <f>+'Cu1'!E660++'Cu2'!E660+'Cu3'!E660+'Cu4'!E660+'Cu5'!E660+'Cu6'!E660+'Cu7'!E660</f>
        <v>0</v>
      </c>
      <c r="F660" s="76">
        <f>+'Cu1'!F660++'Cu2'!F660+'Cu3'!F660+'Cu4'!F660+'Cu5'!F660+'Cu6'!F660+'Cu7'!F660</f>
        <v>0</v>
      </c>
      <c r="G660" s="76">
        <f>+'Cu1'!G660++'Cu2'!G660+'Cu3'!G660+'Cu4'!G660+'Cu5'!G660+'Cu6'!G660+'Cu7'!G660</f>
        <v>0</v>
      </c>
      <c r="H660" s="76">
        <f>+'Cu1'!H660++'Cu2'!H660+'Cu3'!H660+'Cu4'!H660+'Cu5'!H660+'Cu6'!H660+'Cu7'!H660</f>
        <v>0</v>
      </c>
      <c r="I660" s="76">
        <f>+'Cu1'!I660++'Cu2'!I660+'Cu3'!I660+'Cu4'!I660+'Cu5'!I660+'Cu6'!I660+'Cu7'!I660</f>
        <v>0</v>
      </c>
      <c r="J660" s="76">
        <f>+'Cu1'!J660++'Cu2'!J660+'Cu3'!J660+'Cu4'!J660+'Cu5'!J660+'Cu6'!J660+'Cu7'!J660</f>
        <v>0</v>
      </c>
      <c r="K660" s="76">
        <f>+'Cu1'!K660++'Cu2'!K660+'Cu3'!K660+'Cu4'!K660+'Cu5'!K660+'Cu6'!K660+'Cu7'!K660</f>
        <v>0</v>
      </c>
      <c r="L660" s="76">
        <f>+'Cu1'!L660++'Cu2'!L660+'Cu3'!L660+'Cu4'!L660+'Cu5'!L660+'Cu6'!L660+'Cu7'!L660</f>
        <v>0</v>
      </c>
      <c r="M660" s="76">
        <f>+'Cu1'!M660++'Cu2'!M660+'Cu3'!M660+'Cu4'!M660+'Cu5'!M660+'Cu6'!M660+'Cu7'!M660</f>
        <v>0</v>
      </c>
      <c r="N660" s="76">
        <f>+'Cu1'!N660++'Cu2'!N660+'Cu3'!N660+'Cu4'!N660+'Cu5'!N660+'Cu6'!N660+'Cu7'!N660</f>
        <v>0</v>
      </c>
      <c r="O660" s="76">
        <f>+'Cu1'!O660++'Cu2'!O660+'Cu3'!O660+'Cu4'!O660+'Cu5'!O660+'Cu6'!O660+'Cu7'!O660</f>
        <v>0</v>
      </c>
      <c r="P660" s="76">
        <f>+'Cu1'!P660++'Cu2'!P660+'Cu3'!P660+'Cu4'!P660+'Cu5'!P660+'Cu6'!P660+'Cu7'!P660</f>
        <v>0</v>
      </c>
      <c r="Q660" s="80">
        <f t="shared" si="150"/>
        <v>0</v>
      </c>
    </row>
    <row r="661" spans="3:17" hidden="1">
      <c r="C661" s="49">
        <f t="shared" si="151"/>
        <v>0</v>
      </c>
      <c r="D661" s="49"/>
      <c r="E661" s="76">
        <f>+'Cu1'!E661++'Cu2'!E661+'Cu3'!E661+'Cu4'!E661+'Cu5'!E661+'Cu6'!E661+'Cu7'!E661</f>
        <v>0</v>
      </c>
      <c r="F661" s="76">
        <f>+'Cu1'!F661++'Cu2'!F661+'Cu3'!F661+'Cu4'!F661+'Cu5'!F661+'Cu6'!F661+'Cu7'!F661</f>
        <v>0</v>
      </c>
      <c r="G661" s="76">
        <f>+'Cu1'!G661++'Cu2'!G661+'Cu3'!G661+'Cu4'!G661+'Cu5'!G661+'Cu6'!G661+'Cu7'!G661</f>
        <v>0</v>
      </c>
      <c r="H661" s="76">
        <f>+'Cu1'!H661++'Cu2'!H661+'Cu3'!H661+'Cu4'!H661+'Cu5'!H661+'Cu6'!H661+'Cu7'!H661</f>
        <v>0</v>
      </c>
      <c r="I661" s="76">
        <f>+'Cu1'!I661++'Cu2'!I661+'Cu3'!I661+'Cu4'!I661+'Cu5'!I661+'Cu6'!I661+'Cu7'!I661</f>
        <v>0</v>
      </c>
      <c r="J661" s="76">
        <f>+'Cu1'!J661++'Cu2'!J661+'Cu3'!J661+'Cu4'!J661+'Cu5'!J661+'Cu6'!J661+'Cu7'!J661</f>
        <v>0</v>
      </c>
      <c r="K661" s="76">
        <f>+'Cu1'!K661++'Cu2'!K661+'Cu3'!K661+'Cu4'!K661+'Cu5'!K661+'Cu6'!K661+'Cu7'!K661</f>
        <v>0</v>
      </c>
      <c r="L661" s="76">
        <f>+'Cu1'!L661++'Cu2'!L661+'Cu3'!L661+'Cu4'!L661+'Cu5'!L661+'Cu6'!L661+'Cu7'!L661</f>
        <v>0</v>
      </c>
      <c r="M661" s="76">
        <f>+'Cu1'!M661++'Cu2'!M661+'Cu3'!M661+'Cu4'!M661+'Cu5'!M661+'Cu6'!M661+'Cu7'!M661</f>
        <v>0</v>
      </c>
      <c r="N661" s="76">
        <f>+'Cu1'!N661++'Cu2'!N661+'Cu3'!N661+'Cu4'!N661+'Cu5'!N661+'Cu6'!N661+'Cu7'!N661</f>
        <v>0</v>
      </c>
      <c r="O661" s="76">
        <f>+'Cu1'!O661++'Cu2'!O661+'Cu3'!O661+'Cu4'!O661+'Cu5'!O661+'Cu6'!O661+'Cu7'!O661</f>
        <v>0</v>
      </c>
      <c r="P661" s="76">
        <f>+'Cu1'!P661++'Cu2'!P661+'Cu3'!P661+'Cu4'!P661+'Cu5'!P661+'Cu6'!P661+'Cu7'!P661</f>
        <v>0</v>
      </c>
      <c r="Q661" s="80">
        <f t="shared" si="150"/>
        <v>0</v>
      </c>
    </row>
    <row r="662" spans="3:17" hidden="1">
      <c r="C662" s="49">
        <f t="shared" si="151"/>
        <v>0</v>
      </c>
      <c r="D662" s="49"/>
      <c r="E662" s="76">
        <f>+'Cu1'!E662++'Cu2'!E662+'Cu3'!E662+'Cu4'!E662+'Cu5'!E662+'Cu6'!E662+'Cu7'!E662</f>
        <v>0</v>
      </c>
      <c r="F662" s="76">
        <f>+'Cu1'!F662++'Cu2'!F662+'Cu3'!F662+'Cu4'!F662+'Cu5'!F662+'Cu6'!F662+'Cu7'!F662</f>
        <v>0</v>
      </c>
      <c r="G662" s="76">
        <f>+'Cu1'!G662++'Cu2'!G662+'Cu3'!G662+'Cu4'!G662+'Cu5'!G662+'Cu6'!G662+'Cu7'!G662</f>
        <v>0</v>
      </c>
      <c r="H662" s="76">
        <f>+'Cu1'!H662++'Cu2'!H662+'Cu3'!H662+'Cu4'!H662+'Cu5'!H662+'Cu6'!H662+'Cu7'!H662</f>
        <v>0</v>
      </c>
      <c r="I662" s="76">
        <f>+'Cu1'!I662++'Cu2'!I662+'Cu3'!I662+'Cu4'!I662+'Cu5'!I662+'Cu6'!I662+'Cu7'!I662</f>
        <v>0</v>
      </c>
      <c r="J662" s="76">
        <f>+'Cu1'!J662++'Cu2'!J662+'Cu3'!J662+'Cu4'!J662+'Cu5'!J662+'Cu6'!J662+'Cu7'!J662</f>
        <v>0</v>
      </c>
      <c r="K662" s="76">
        <f>+'Cu1'!K662++'Cu2'!K662+'Cu3'!K662+'Cu4'!K662+'Cu5'!K662+'Cu6'!K662+'Cu7'!K662</f>
        <v>0</v>
      </c>
      <c r="L662" s="76">
        <f>+'Cu1'!L662++'Cu2'!L662+'Cu3'!L662+'Cu4'!L662+'Cu5'!L662+'Cu6'!L662+'Cu7'!L662</f>
        <v>0</v>
      </c>
      <c r="M662" s="76">
        <f>+'Cu1'!M662++'Cu2'!M662+'Cu3'!M662+'Cu4'!M662+'Cu5'!M662+'Cu6'!M662+'Cu7'!M662</f>
        <v>0</v>
      </c>
      <c r="N662" s="76">
        <f>+'Cu1'!N662++'Cu2'!N662+'Cu3'!N662+'Cu4'!N662+'Cu5'!N662+'Cu6'!N662+'Cu7'!N662</f>
        <v>0</v>
      </c>
      <c r="O662" s="76">
        <f>+'Cu1'!O662++'Cu2'!O662+'Cu3'!O662+'Cu4'!O662+'Cu5'!O662+'Cu6'!O662+'Cu7'!O662</f>
        <v>0</v>
      </c>
      <c r="P662" s="76">
        <f>+'Cu1'!P662++'Cu2'!P662+'Cu3'!P662+'Cu4'!P662+'Cu5'!P662+'Cu6'!P662+'Cu7'!P662</f>
        <v>0</v>
      </c>
      <c r="Q662" s="80">
        <f t="shared" si="150"/>
        <v>0</v>
      </c>
    </row>
    <row r="663" spans="3:17" hidden="1">
      <c r="C663" s="49">
        <f t="shared" si="151"/>
        <v>0</v>
      </c>
      <c r="D663" s="49"/>
      <c r="E663" s="76">
        <f>+'Cu1'!E663++'Cu2'!E663+'Cu3'!E663+'Cu4'!E663+'Cu5'!E663+'Cu6'!E663+'Cu7'!E663</f>
        <v>0</v>
      </c>
      <c r="F663" s="76">
        <f>+'Cu1'!F663++'Cu2'!F663+'Cu3'!F663+'Cu4'!F663+'Cu5'!F663+'Cu6'!F663+'Cu7'!F663</f>
        <v>0</v>
      </c>
      <c r="G663" s="76">
        <f>+'Cu1'!G663++'Cu2'!G663+'Cu3'!G663+'Cu4'!G663+'Cu5'!G663+'Cu6'!G663+'Cu7'!G663</f>
        <v>0</v>
      </c>
      <c r="H663" s="76">
        <f>+'Cu1'!H663++'Cu2'!H663+'Cu3'!H663+'Cu4'!H663+'Cu5'!H663+'Cu6'!H663+'Cu7'!H663</f>
        <v>0</v>
      </c>
      <c r="I663" s="76">
        <f>+'Cu1'!I663++'Cu2'!I663+'Cu3'!I663+'Cu4'!I663+'Cu5'!I663+'Cu6'!I663+'Cu7'!I663</f>
        <v>0</v>
      </c>
      <c r="J663" s="76">
        <f>+'Cu1'!J663++'Cu2'!J663+'Cu3'!J663+'Cu4'!J663+'Cu5'!J663+'Cu6'!J663+'Cu7'!J663</f>
        <v>0</v>
      </c>
      <c r="K663" s="76">
        <f>+'Cu1'!K663++'Cu2'!K663+'Cu3'!K663+'Cu4'!K663+'Cu5'!K663+'Cu6'!K663+'Cu7'!K663</f>
        <v>0</v>
      </c>
      <c r="L663" s="76">
        <f>+'Cu1'!L663++'Cu2'!L663+'Cu3'!L663+'Cu4'!L663+'Cu5'!L663+'Cu6'!L663+'Cu7'!L663</f>
        <v>0</v>
      </c>
      <c r="M663" s="76">
        <f>+'Cu1'!M663++'Cu2'!M663+'Cu3'!M663+'Cu4'!M663+'Cu5'!M663+'Cu6'!M663+'Cu7'!M663</f>
        <v>0</v>
      </c>
      <c r="N663" s="76">
        <f>+'Cu1'!N663++'Cu2'!N663+'Cu3'!N663+'Cu4'!N663+'Cu5'!N663+'Cu6'!N663+'Cu7'!N663</f>
        <v>0</v>
      </c>
      <c r="O663" s="76">
        <f>+'Cu1'!O663++'Cu2'!O663+'Cu3'!O663+'Cu4'!O663+'Cu5'!O663+'Cu6'!O663+'Cu7'!O663</f>
        <v>0</v>
      </c>
      <c r="P663" s="76">
        <f>+'Cu1'!P663++'Cu2'!P663+'Cu3'!P663+'Cu4'!P663+'Cu5'!P663+'Cu6'!P663+'Cu7'!P663</f>
        <v>0</v>
      </c>
      <c r="Q663" s="80">
        <f t="shared" si="150"/>
        <v>0</v>
      </c>
    </row>
    <row r="664" spans="3:17" hidden="1">
      <c r="C664" s="49">
        <f t="shared" si="151"/>
        <v>0</v>
      </c>
      <c r="D664" s="49"/>
      <c r="E664" s="76">
        <f>+'Cu1'!E664++'Cu2'!E664+'Cu3'!E664+'Cu4'!E664+'Cu5'!E664+'Cu6'!E664+'Cu7'!E664</f>
        <v>0</v>
      </c>
      <c r="F664" s="76">
        <f>+'Cu1'!F664++'Cu2'!F664+'Cu3'!F664+'Cu4'!F664+'Cu5'!F664+'Cu6'!F664+'Cu7'!F664</f>
        <v>0</v>
      </c>
      <c r="G664" s="76">
        <f>+'Cu1'!G664++'Cu2'!G664+'Cu3'!G664+'Cu4'!G664+'Cu5'!G664+'Cu6'!G664+'Cu7'!G664</f>
        <v>0</v>
      </c>
      <c r="H664" s="76">
        <f>+'Cu1'!H664++'Cu2'!H664+'Cu3'!H664+'Cu4'!H664+'Cu5'!H664+'Cu6'!H664+'Cu7'!H664</f>
        <v>0</v>
      </c>
      <c r="I664" s="76">
        <f>+'Cu1'!I664++'Cu2'!I664+'Cu3'!I664+'Cu4'!I664+'Cu5'!I664+'Cu6'!I664+'Cu7'!I664</f>
        <v>0</v>
      </c>
      <c r="J664" s="76">
        <f>+'Cu1'!J664++'Cu2'!J664+'Cu3'!J664+'Cu4'!J664+'Cu5'!J664+'Cu6'!J664+'Cu7'!J664</f>
        <v>0</v>
      </c>
      <c r="K664" s="76">
        <f>+'Cu1'!K664++'Cu2'!K664+'Cu3'!K664+'Cu4'!K664+'Cu5'!K664+'Cu6'!K664+'Cu7'!K664</f>
        <v>0</v>
      </c>
      <c r="L664" s="76">
        <f>+'Cu1'!L664++'Cu2'!L664+'Cu3'!L664+'Cu4'!L664+'Cu5'!L664+'Cu6'!L664+'Cu7'!L664</f>
        <v>0</v>
      </c>
      <c r="M664" s="76">
        <f>+'Cu1'!M664++'Cu2'!M664+'Cu3'!M664+'Cu4'!M664+'Cu5'!M664+'Cu6'!M664+'Cu7'!M664</f>
        <v>0</v>
      </c>
      <c r="N664" s="76">
        <f>+'Cu1'!N664++'Cu2'!N664+'Cu3'!N664+'Cu4'!N664+'Cu5'!N664+'Cu6'!N664+'Cu7'!N664</f>
        <v>0</v>
      </c>
      <c r="O664" s="76">
        <f>+'Cu1'!O664++'Cu2'!O664+'Cu3'!O664+'Cu4'!O664+'Cu5'!O664+'Cu6'!O664+'Cu7'!O664</f>
        <v>0</v>
      </c>
      <c r="P664" s="76">
        <f>+'Cu1'!P664++'Cu2'!P664+'Cu3'!P664+'Cu4'!P664+'Cu5'!P664+'Cu6'!P664+'Cu7'!P664</f>
        <v>0</v>
      </c>
      <c r="Q664" s="80">
        <f t="shared" si="150"/>
        <v>0</v>
      </c>
    </row>
    <row r="665" spans="3:17" hidden="1">
      <c r="C665" s="60" t="str">
        <f t="shared" si="151"/>
        <v>DESHERBAT</v>
      </c>
      <c r="D665" s="60"/>
      <c r="E665" s="77">
        <f>+'Cu1'!E665++'Cu2'!E665+'Cu3'!E665+'Cu4'!E665+'Cu5'!E665+'Cu6'!E665+'Cu7'!E665</f>
        <v>0</v>
      </c>
      <c r="F665" s="77">
        <f>+'Cu1'!F665++'Cu2'!F665+'Cu3'!F665+'Cu4'!F665+'Cu5'!F665+'Cu6'!F665+'Cu7'!F665</f>
        <v>0</v>
      </c>
      <c r="G665" s="77">
        <f>+'Cu1'!G665++'Cu2'!G665+'Cu3'!G665+'Cu4'!G665+'Cu5'!G665+'Cu6'!G665+'Cu7'!G665</f>
        <v>0</v>
      </c>
      <c r="H665" s="77">
        <f>+'Cu1'!H665++'Cu2'!H665+'Cu3'!H665+'Cu4'!H665+'Cu5'!H665+'Cu6'!H665+'Cu7'!H665</f>
        <v>0</v>
      </c>
      <c r="I665" s="77">
        <f>+'Cu1'!I665++'Cu2'!I665+'Cu3'!I665+'Cu4'!I665+'Cu5'!I665+'Cu6'!I665+'Cu7'!I665</f>
        <v>0</v>
      </c>
      <c r="J665" s="77">
        <f>+'Cu1'!J665++'Cu2'!J665+'Cu3'!J665+'Cu4'!J665+'Cu5'!J665+'Cu6'!J665+'Cu7'!J665</f>
        <v>0</v>
      </c>
      <c r="K665" s="77">
        <f>+'Cu1'!K665++'Cu2'!K665+'Cu3'!K665+'Cu4'!K665+'Cu5'!K665+'Cu6'!K665+'Cu7'!K665</f>
        <v>0</v>
      </c>
      <c r="L665" s="77">
        <f>+'Cu1'!L665++'Cu2'!L665+'Cu3'!L665+'Cu4'!L665+'Cu5'!L665+'Cu6'!L665+'Cu7'!L665</f>
        <v>0</v>
      </c>
      <c r="M665" s="77">
        <f>+'Cu1'!M665++'Cu2'!M665+'Cu3'!M665+'Cu4'!M665+'Cu5'!M665+'Cu6'!M665+'Cu7'!M665</f>
        <v>0</v>
      </c>
      <c r="N665" s="77">
        <f>+'Cu1'!N665++'Cu2'!N665+'Cu3'!N665+'Cu4'!N665+'Cu5'!N665+'Cu6'!N665+'Cu7'!N665</f>
        <v>0</v>
      </c>
      <c r="O665" s="77">
        <f>+'Cu1'!O665++'Cu2'!O665+'Cu3'!O665+'Cu4'!O665+'Cu5'!O665+'Cu6'!O665+'Cu7'!O665</f>
        <v>0</v>
      </c>
      <c r="P665" s="77">
        <f>+'Cu1'!P665++'Cu2'!P665+'Cu3'!P665+'Cu4'!P665+'Cu5'!P665+'Cu6'!P665+'Cu7'!P665</f>
        <v>0</v>
      </c>
      <c r="Q665" s="80">
        <f t="shared" si="150"/>
        <v>0</v>
      </c>
    </row>
    <row r="666" spans="3:17" hidden="1">
      <c r="C666" s="60">
        <f t="shared" si="151"/>
        <v>0</v>
      </c>
      <c r="D666" s="60"/>
      <c r="E666" s="77">
        <f>+'Cu1'!E666++'Cu2'!E666+'Cu3'!E666+'Cu4'!E666+'Cu5'!E666+'Cu6'!E666+'Cu7'!E666</f>
        <v>0</v>
      </c>
      <c r="F666" s="77">
        <f>+'Cu1'!F666++'Cu2'!F666+'Cu3'!F666+'Cu4'!F666+'Cu5'!F666+'Cu6'!F666+'Cu7'!F666</f>
        <v>0</v>
      </c>
      <c r="G666" s="77">
        <f>+'Cu1'!G666++'Cu2'!G666+'Cu3'!G666+'Cu4'!G666+'Cu5'!G666+'Cu6'!G666+'Cu7'!G666</f>
        <v>0</v>
      </c>
      <c r="H666" s="77">
        <f>+'Cu1'!H666++'Cu2'!H666+'Cu3'!H666+'Cu4'!H666+'Cu5'!H666+'Cu6'!H666+'Cu7'!H666</f>
        <v>0</v>
      </c>
      <c r="I666" s="77">
        <f>+'Cu1'!I666++'Cu2'!I666+'Cu3'!I666+'Cu4'!I666+'Cu5'!I666+'Cu6'!I666+'Cu7'!I666</f>
        <v>0</v>
      </c>
      <c r="J666" s="77">
        <f>+'Cu1'!J666++'Cu2'!J666+'Cu3'!J666+'Cu4'!J666+'Cu5'!J666+'Cu6'!J666+'Cu7'!J666</f>
        <v>0</v>
      </c>
      <c r="K666" s="77">
        <f>+'Cu1'!K666++'Cu2'!K666+'Cu3'!K666+'Cu4'!K666+'Cu5'!K666+'Cu6'!K666+'Cu7'!K666</f>
        <v>0</v>
      </c>
      <c r="L666" s="77">
        <f>+'Cu1'!L666++'Cu2'!L666+'Cu3'!L666+'Cu4'!L666+'Cu5'!L666+'Cu6'!L666+'Cu7'!L666</f>
        <v>0</v>
      </c>
      <c r="M666" s="77">
        <f>+'Cu1'!M666++'Cu2'!M666+'Cu3'!M666+'Cu4'!M666+'Cu5'!M666+'Cu6'!M666+'Cu7'!M666</f>
        <v>0</v>
      </c>
      <c r="N666" s="77">
        <f>+'Cu1'!N666++'Cu2'!N666+'Cu3'!N666+'Cu4'!N666+'Cu5'!N666+'Cu6'!N666+'Cu7'!N666</f>
        <v>0</v>
      </c>
      <c r="O666" s="77">
        <f>+'Cu1'!O666++'Cu2'!O666+'Cu3'!O666+'Cu4'!O666+'Cu5'!O666+'Cu6'!O666+'Cu7'!O666</f>
        <v>0</v>
      </c>
      <c r="P666" s="77">
        <f>+'Cu1'!P666++'Cu2'!P666+'Cu3'!P666+'Cu4'!P666+'Cu5'!P666+'Cu6'!P666+'Cu7'!P666</f>
        <v>0</v>
      </c>
      <c r="Q666" s="80">
        <f t="shared" si="150"/>
        <v>0</v>
      </c>
    </row>
    <row r="667" spans="3:17" hidden="1">
      <c r="C667" s="60">
        <f t="shared" si="151"/>
        <v>0</v>
      </c>
      <c r="D667" s="60"/>
      <c r="E667" s="77">
        <f>+'Cu1'!E667++'Cu2'!E667+'Cu3'!E667+'Cu4'!E667+'Cu5'!E667+'Cu6'!E667+'Cu7'!E667</f>
        <v>0</v>
      </c>
      <c r="F667" s="77">
        <f>+'Cu1'!F667++'Cu2'!F667+'Cu3'!F667+'Cu4'!F667+'Cu5'!F667+'Cu6'!F667+'Cu7'!F667</f>
        <v>0</v>
      </c>
      <c r="G667" s="77">
        <f>+'Cu1'!G667++'Cu2'!G667+'Cu3'!G667+'Cu4'!G667+'Cu5'!G667+'Cu6'!G667+'Cu7'!G667</f>
        <v>0</v>
      </c>
      <c r="H667" s="77">
        <f>+'Cu1'!H667++'Cu2'!H667+'Cu3'!H667+'Cu4'!H667+'Cu5'!H667+'Cu6'!H667+'Cu7'!H667</f>
        <v>0</v>
      </c>
      <c r="I667" s="77">
        <f>+'Cu1'!I667++'Cu2'!I667+'Cu3'!I667+'Cu4'!I667+'Cu5'!I667+'Cu6'!I667+'Cu7'!I667</f>
        <v>0</v>
      </c>
      <c r="J667" s="77">
        <f>+'Cu1'!J667++'Cu2'!J667+'Cu3'!J667+'Cu4'!J667+'Cu5'!J667+'Cu6'!J667+'Cu7'!J667</f>
        <v>0</v>
      </c>
      <c r="K667" s="77">
        <f>+'Cu1'!K667++'Cu2'!K667+'Cu3'!K667+'Cu4'!K667+'Cu5'!K667+'Cu6'!K667+'Cu7'!K667</f>
        <v>0</v>
      </c>
      <c r="L667" s="77">
        <f>+'Cu1'!L667++'Cu2'!L667+'Cu3'!L667+'Cu4'!L667+'Cu5'!L667+'Cu6'!L667+'Cu7'!L667</f>
        <v>0</v>
      </c>
      <c r="M667" s="77">
        <f>+'Cu1'!M667++'Cu2'!M667+'Cu3'!M667+'Cu4'!M667+'Cu5'!M667+'Cu6'!M667+'Cu7'!M667</f>
        <v>0</v>
      </c>
      <c r="N667" s="77">
        <f>+'Cu1'!N667++'Cu2'!N667+'Cu3'!N667+'Cu4'!N667+'Cu5'!N667+'Cu6'!N667+'Cu7'!N667</f>
        <v>0</v>
      </c>
      <c r="O667" s="77">
        <f>+'Cu1'!O667++'Cu2'!O667+'Cu3'!O667+'Cu4'!O667+'Cu5'!O667+'Cu6'!O667+'Cu7'!O667</f>
        <v>0</v>
      </c>
      <c r="P667" s="77">
        <f>+'Cu1'!P667++'Cu2'!P667+'Cu3'!P667+'Cu4'!P667+'Cu5'!P667+'Cu6'!P667+'Cu7'!P667</f>
        <v>0</v>
      </c>
      <c r="Q667" s="80">
        <f t="shared" si="150"/>
        <v>0</v>
      </c>
    </row>
    <row r="668" spans="3:17" hidden="1">
      <c r="C668" s="60">
        <f t="shared" si="151"/>
        <v>0</v>
      </c>
      <c r="D668" s="60"/>
      <c r="E668" s="77">
        <f>+'Cu1'!E668++'Cu2'!E668+'Cu3'!E668+'Cu4'!E668+'Cu5'!E668+'Cu6'!E668+'Cu7'!E668</f>
        <v>0</v>
      </c>
      <c r="F668" s="77">
        <f>+'Cu1'!F668++'Cu2'!F668+'Cu3'!F668+'Cu4'!F668+'Cu5'!F668+'Cu6'!F668+'Cu7'!F668</f>
        <v>0</v>
      </c>
      <c r="G668" s="77">
        <f>+'Cu1'!G668++'Cu2'!G668+'Cu3'!G668+'Cu4'!G668+'Cu5'!G668+'Cu6'!G668+'Cu7'!G668</f>
        <v>0</v>
      </c>
      <c r="H668" s="77">
        <f>+'Cu1'!H668++'Cu2'!H668+'Cu3'!H668+'Cu4'!H668+'Cu5'!H668+'Cu6'!H668+'Cu7'!H668</f>
        <v>0</v>
      </c>
      <c r="I668" s="77">
        <f>+'Cu1'!I668++'Cu2'!I668+'Cu3'!I668+'Cu4'!I668+'Cu5'!I668+'Cu6'!I668+'Cu7'!I668</f>
        <v>0</v>
      </c>
      <c r="J668" s="77">
        <f>+'Cu1'!J668++'Cu2'!J668+'Cu3'!J668+'Cu4'!J668+'Cu5'!J668+'Cu6'!J668+'Cu7'!J668</f>
        <v>0</v>
      </c>
      <c r="K668" s="77">
        <f>+'Cu1'!K668++'Cu2'!K668+'Cu3'!K668+'Cu4'!K668+'Cu5'!K668+'Cu6'!K668+'Cu7'!K668</f>
        <v>0</v>
      </c>
      <c r="L668" s="77">
        <f>+'Cu1'!L668++'Cu2'!L668+'Cu3'!L668+'Cu4'!L668+'Cu5'!L668+'Cu6'!L668+'Cu7'!L668</f>
        <v>0</v>
      </c>
      <c r="M668" s="77">
        <f>+'Cu1'!M668++'Cu2'!M668+'Cu3'!M668+'Cu4'!M668+'Cu5'!M668+'Cu6'!M668+'Cu7'!M668</f>
        <v>0</v>
      </c>
      <c r="N668" s="77">
        <f>+'Cu1'!N668++'Cu2'!N668+'Cu3'!N668+'Cu4'!N668+'Cu5'!N668+'Cu6'!N668+'Cu7'!N668</f>
        <v>0</v>
      </c>
      <c r="O668" s="77">
        <f>+'Cu1'!O668++'Cu2'!O668+'Cu3'!O668+'Cu4'!O668+'Cu5'!O668+'Cu6'!O668+'Cu7'!O668</f>
        <v>0</v>
      </c>
      <c r="P668" s="77">
        <f>+'Cu1'!P668++'Cu2'!P668+'Cu3'!P668+'Cu4'!P668+'Cu5'!P668+'Cu6'!P668+'Cu7'!P668</f>
        <v>0</v>
      </c>
      <c r="Q668" s="80">
        <f t="shared" si="150"/>
        <v>0</v>
      </c>
    </row>
    <row r="669" spans="3:17" hidden="1">
      <c r="C669" s="62" t="str">
        <f t="shared" si="151"/>
        <v>ALTRES OPERACIONS ESPECÍFIQUES</v>
      </c>
      <c r="D669" s="62"/>
      <c r="E669" s="78">
        <f>+'Cu1'!E669++'Cu2'!E669+'Cu3'!E669+'Cu4'!E669+'Cu5'!E669+'Cu6'!E669+'Cu7'!E669</f>
        <v>0</v>
      </c>
      <c r="F669" s="78">
        <f>+'Cu1'!F669++'Cu2'!F669+'Cu3'!F669+'Cu4'!F669+'Cu5'!F669+'Cu6'!F669+'Cu7'!F669</f>
        <v>0</v>
      </c>
      <c r="G669" s="78">
        <f>+'Cu1'!G669++'Cu2'!G669+'Cu3'!G669+'Cu4'!G669+'Cu5'!G669+'Cu6'!G669+'Cu7'!G669</f>
        <v>0</v>
      </c>
      <c r="H669" s="78">
        <f>+'Cu1'!H669++'Cu2'!H669+'Cu3'!H669+'Cu4'!H669+'Cu5'!H669+'Cu6'!H669+'Cu7'!H669</f>
        <v>0</v>
      </c>
      <c r="I669" s="78">
        <f>+'Cu1'!I669++'Cu2'!I669+'Cu3'!I669+'Cu4'!I669+'Cu5'!I669+'Cu6'!I669+'Cu7'!I669</f>
        <v>0</v>
      </c>
      <c r="J669" s="78">
        <f>+'Cu1'!J669++'Cu2'!J669+'Cu3'!J669+'Cu4'!J669+'Cu5'!J669+'Cu6'!J669+'Cu7'!J669</f>
        <v>0</v>
      </c>
      <c r="K669" s="78">
        <f>+'Cu1'!K669++'Cu2'!K669+'Cu3'!K669+'Cu4'!K669+'Cu5'!K669+'Cu6'!K669+'Cu7'!K669</f>
        <v>0</v>
      </c>
      <c r="L669" s="78">
        <f>+'Cu1'!L669++'Cu2'!L669+'Cu3'!L669+'Cu4'!L669+'Cu5'!L669+'Cu6'!L669+'Cu7'!L669</f>
        <v>0</v>
      </c>
      <c r="M669" s="78">
        <f>+'Cu1'!M669++'Cu2'!M669+'Cu3'!M669+'Cu4'!M669+'Cu5'!M669+'Cu6'!M669+'Cu7'!M669</f>
        <v>0</v>
      </c>
      <c r="N669" s="78">
        <f>+'Cu1'!N669++'Cu2'!N669+'Cu3'!N669+'Cu4'!N669+'Cu5'!N669+'Cu6'!N669+'Cu7'!N669</f>
        <v>0</v>
      </c>
      <c r="O669" s="78">
        <f>+'Cu1'!O669++'Cu2'!O669+'Cu3'!O669+'Cu4'!O669+'Cu5'!O669+'Cu6'!O669+'Cu7'!O669</f>
        <v>0</v>
      </c>
      <c r="P669" s="78">
        <f>+'Cu1'!P669++'Cu2'!P669+'Cu3'!P669+'Cu4'!P669+'Cu5'!P669+'Cu6'!P669+'Cu7'!P669</f>
        <v>0</v>
      </c>
      <c r="Q669" s="80">
        <f t="shared" si="150"/>
        <v>0</v>
      </c>
    </row>
    <row r="670" spans="3:17" hidden="1">
      <c r="C670" s="62">
        <f t="shared" si="151"/>
        <v>0</v>
      </c>
      <c r="D670" s="62"/>
      <c r="E670" s="78">
        <f>+'Cu1'!E670++'Cu2'!E670+'Cu3'!E670+'Cu4'!E670+'Cu5'!E670+'Cu6'!E670+'Cu7'!E670</f>
        <v>0</v>
      </c>
      <c r="F670" s="78">
        <f>+'Cu1'!F670++'Cu2'!F670+'Cu3'!F670+'Cu4'!F670+'Cu5'!F670+'Cu6'!F670+'Cu7'!F670</f>
        <v>0</v>
      </c>
      <c r="G670" s="78">
        <f>+'Cu1'!G670++'Cu2'!G670+'Cu3'!G670+'Cu4'!G670+'Cu5'!G670+'Cu6'!G670+'Cu7'!G670</f>
        <v>0</v>
      </c>
      <c r="H670" s="78">
        <f>+'Cu1'!H670++'Cu2'!H670+'Cu3'!H670+'Cu4'!H670+'Cu5'!H670+'Cu6'!H670+'Cu7'!H670</f>
        <v>0</v>
      </c>
      <c r="I670" s="78">
        <f>+'Cu1'!I670++'Cu2'!I670+'Cu3'!I670+'Cu4'!I670+'Cu5'!I670+'Cu6'!I670+'Cu7'!I670</f>
        <v>0</v>
      </c>
      <c r="J670" s="78">
        <f>+'Cu1'!J670++'Cu2'!J670+'Cu3'!J670+'Cu4'!J670+'Cu5'!J670+'Cu6'!J670+'Cu7'!J670</f>
        <v>0</v>
      </c>
      <c r="K670" s="78">
        <f>+'Cu1'!K670++'Cu2'!K670+'Cu3'!K670+'Cu4'!K670+'Cu5'!K670+'Cu6'!K670+'Cu7'!K670</f>
        <v>0</v>
      </c>
      <c r="L670" s="78">
        <f>+'Cu1'!L670++'Cu2'!L670+'Cu3'!L670+'Cu4'!L670+'Cu5'!L670+'Cu6'!L670+'Cu7'!L670</f>
        <v>0</v>
      </c>
      <c r="M670" s="78">
        <f>+'Cu1'!M670++'Cu2'!M670+'Cu3'!M670+'Cu4'!M670+'Cu5'!M670+'Cu6'!M670+'Cu7'!M670</f>
        <v>0</v>
      </c>
      <c r="N670" s="78">
        <f>+'Cu1'!N670++'Cu2'!N670+'Cu3'!N670+'Cu4'!N670+'Cu5'!N670+'Cu6'!N670+'Cu7'!N670</f>
        <v>0</v>
      </c>
      <c r="O670" s="78">
        <f>+'Cu1'!O670++'Cu2'!O670+'Cu3'!O670+'Cu4'!O670+'Cu5'!O670+'Cu6'!O670+'Cu7'!O670</f>
        <v>0</v>
      </c>
      <c r="P670" s="78">
        <f>+'Cu1'!P670++'Cu2'!P670+'Cu3'!P670+'Cu4'!P670+'Cu5'!P670+'Cu6'!P670+'Cu7'!P670</f>
        <v>0</v>
      </c>
      <c r="Q670" s="80">
        <f t="shared" si="150"/>
        <v>0</v>
      </c>
    </row>
    <row r="671" spans="3:17" hidden="1">
      <c r="C671" s="62">
        <f t="shared" si="151"/>
        <v>0</v>
      </c>
      <c r="D671" s="62"/>
      <c r="E671" s="78">
        <f>+'Cu1'!E671++'Cu2'!E671+'Cu3'!E671+'Cu4'!E671+'Cu5'!E671+'Cu6'!E671+'Cu7'!E671</f>
        <v>0</v>
      </c>
      <c r="F671" s="78">
        <f>+'Cu1'!F671++'Cu2'!F671+'Cu3'!F671+'Cu4'!F671+'Cu5'!F671+'Cu6'!F671+'Cu7'!F671</f>
        <v>0</v>
      </c>
      <c r="G671" s="78">
        <f>+'Cu1'!G671++'Cu2'!G671+'Cu3'!G671+'Cu4'!G671+'Cu5'!G671+'Cu6'!G671+'Cu7'!G671</f>
        <v>0</v>
      </c>
      <c r="H671" s="78">
        <f>+'Cu1'!H671++'Cu2'!H671+'Cu3'!H671+'Cu4'!H671+'Cu5'!H671+'Cu6'!H671+'Cu7'!H671</f>
        <v>0</v>
      </c>
      <c r="I671" s="78">
        <f>+'Cu1'!I671++'Cu2'!I671+'Cu3'!I671+'Cu4'!I671+'Cu5'!I671+'Cu6'!I671+'Cu7'!I671</f>
        <v>0</v>
      </c>
      <c r="J671" s="78">
        <f>+'Cu1'!J671++'Cu2'!J671+'Cu3'!J671+'Cu4'!J671+'Cu5'!J671+'Cu6'!J671+'Cu7'!J671</f>
        <v>0</v>
      </c>
      <c r="K671" s="78">
        <f>+'Cu1'!K671++'Cu2'!K671+'Cu3'!K671+'Cu4'!K671+'Cu5'!K671+'Cu6'!K671+'Cu7'!K671</f>
        <v>0</v>
      </c>
      <c r="L671" s="78">
        <f>+'Cu1'!L671++'Cu2'!L671+'Cu3'!L671+'Cu4'!L671+'Cu5'!L671+'Cu6'!L671+'Cu7'!L671</f>
        <v>0</v>
      </c>
      <c r="M671" s="78">
        <f>+'Cu1'!M671++'Cu2'!M671+'Cu3'!M671+'Cu4'!M671+'Cu5'!M671+'Cu6'!M671+'Cu7'!M671</f>
        <v>0</v>
      </c>
      <c r="N671" s="78">
        <f>+'Cu1'!N671++'Cu2'!N671+'Cu3'!N671+'Cu4'!N671+'Cu5'!N671+'Cu6'!N671+'Cu7'!N671</f>
        <v>0</v>
      </c>
      <c r="O671" s="78">
        <f>+'Cu1'!O671++'Cu2'!O671+'Cu3'!O671+'Cu4'!O671+'Cu5'!O671+'Cu6'!O671+'Cu7'!O671</f>
        <v>0</v>
      </c>
      <c r="P671" s="78">
        <f>+'Cu1'!P671++'Cu2'!P671+'Cu3'!P671+'Cu4'!P671+'Cu5'!P671+'Cu6'!P671+'Cu7'!P671</f>
        <v>0</v>
      </c>
      <c r="Q671" s="80">
        <f t="shared" si="150"/>
        <v>0</v>
      </c>
    </row>
    <row r="672" spans="3:17" hidden="1">
      <c r="C672" s="62">
        <f t="shared" si="151"/>
        <v>0</v>
      </c>
      <c r="D672" s="62"/>
      <c r="E672" s="78">
        <f>+'Cu1'!E672++'Cu2'!E672+'Cu3'!E672+'Cu4'!E672+'Cu5'!E672+'Cu6'!E672+'Cu7'!E672</f>
        <v>0</v>
      </c>
      <c r="F672" s="78">
        <f>+'Cu1'!F672++'Cu2'!F672+'Cu3'!F672+'Cu4'!F672+'Cu5'!F672+'Cu6'!F672+'Cu7'!F672</f>
        <v>0</v>
      </c>
      <c r="G672" s="78">
        <f>+'Cu1'!G672++'Cu2'!G672+'Cu3'!G672+'Cu4'!G672+'Cu5'!G672+'Cu6'!G672+'Cu7'!G672</f>
        <v>0</v>
      </c>
      <c r="H672" s="78">
        <f>+'Cu1'!H672++'Cu2'!H672+'Cu3'!H672+'Cu4'!H672+'Cu5'!H672+'Cu6'!H672+'Cu7'!H672</f>
        <v>0</v>
      </c>
      <c r="I672" s="78">
        <f>+'Cu1'!I672++'Cu2'!I672+'Cu3'!I672+'Cu4'!I672+'Cu5'!I672+'Cu6'!I672+'Cu7'!I672</f>
        <v>0</v>
      </c>
      <c r="J672" s="78">
        <f>+'Cu1'!J672++'Cu2'!J672+'Cu3'!J672+'Cu4'!J672+'Cu5'!J672+'Cu6'!J672+'Cu7'!J672</f>
        <v>0</v>
      </c>
      <c r="K672" s="78">
        <f>+'Cu1'!K672++'Cu2'!K672+'Cu3'!K672+'Cu4'!K672+'Cu5'!K672+'Cu6'!K672+'Cu7'!K672</f>
        <v>0</v>
      </c>
      <c r="L672" s="78">
        <f>+'Cu1'!L672++'Cu2'!L672+'Cu3'!L672+'Cu4'!L672+'Cu5'!L672+'Cu6'!L672+'Cu7'!L672</f>
        <v>0</v>
      </c>
      <c r="M672" s="78">
        <f>+'Cu1'!M672++'Cu2'!M672+'Cu3'!M672+'Cu4'!M672+'Cu5'!M672+'Cu6'!M672+'Cu7'!M672</f>
        <v>0</v>
      </c>
      <c r="N672" s="78">
        <f>+'Cu1'!N672++'Cu2'!N672+'Cu3'!N672+'Cu4'!N672+'Cu5'!N672+'Cu6'!N672+'Cu7'!N672</f>
        <v>0</v>
      </c>
      <c r="O672" s="78">
        <f>+'Cu1'!O672++'Cu2'!O672+'Cu3'!O672+'Cu4'!O672+'Cu5'!O672+'Cu6'!O672+'Cu7'!O672</f>
        <v>0</v>
      </c>
      <c r="P672" s="78">
        <f>+'Cu1'!P672++'Cu2'!P672+'Cu3'!P672+'Cu4'!P672+'Cu5'!P672+'Cu6'!P672+'Cu7'!P672</f>
        <v>0</v>
      </c>
      <c r="Q672" s="80">
        <f t="shared" si="150"/>
        <v>0</v>
      </c>
    </row>
    <row r="673" spans="3:55" hidden="1">
      <c r="C673" s="62">
        <f t="shared" ref="C673:C675" si="152">+C40</f>
        <v>0</v>
      </c>
      <c r="D673" s="62"/>
      <c r="E673" s="78">
        <f>+'Cu1'!E673++'Cu2'!E673+'Cu3'!E673+'Cu4'!E673+'Cu5'!E673+'Cu6'!E673+'Cu7'!E673</f>
        <v>0</v>
      </c>
      <c r="F673" s="78">
        <f>+'Cu1'!F673++'Cu2'!F673+'Cu3'!F673+'Cu4'!F673+'Cu5'!F673+'Cu6'!F673+'Cu7'!F673</f>
        <v>0</v>
      </c>
      <c r="G673" s="78">
        <f>+'Cu1'!G673++'Cu2'!G673+'Cu3'!G673+'Cu4'!G673+'Cu5'!G673+'Cu6'!G673+'Cu7'!G673</f>
        <v>0</v>
      </c>
      <c r="H673" s="78">
        <f>+'Cu1'!H673++'Cu2'!H673+'Cu3'!H673+'Cu4'!H673+'Cu5'!H673+'Cu6'!H673+'Cu7'!H673</f>
        <v>0</v>
      </c>
      <c r="I673" s="78">
        <f>+'Cu1'!I673++'Cu2'!I673+'Cu3'!I673+'Cu4'!I673+'Cu5'!I673+'Cu6'!I673+'Cu7'!I673</f>
        <v>0</v>
      </c>
      <c r="J673" s="78">
        <f>+'Cu1'!J673++'Cu2'!J673+'Cu3'!J673+'Cu4'!J673+'Cu5'!J673+'Cu6'!J673+'Cu7'!J673</f>
        <v>0</v>
      </c>
      <c r="K673" s="78">
        <f>+'Cu1'!K673++'Cu2'!K673+'Cu3'!K673+'Cu4'!K673+'Cu5'!K673+'Cu6'!K673+'Cu7'!K673</f>
        <v>0</v>
      </c>
      <c r="L673" s="78">
        <f>+'Cu1'!L673++'Cu2'!L673+'Cu3'!L673+'Cu4'!L673+'Cu5'!L673+'Cu6'!L673+'Cu7'!L673</f>
        <v>0</v>
      </c>
      <c r="M673" s="78">
        <f>+'Cu1'!M673++'Cu2'!M673+'Cu3'!M673+'Cu4'!M673+'Cu5'!M673+'Cu6'!M673+'Cu7'!M673</f>
        <v>0</v>
      </c>
      <c r="N673" s="78">
        <f>+'Cu1'!N673++'Cu2'!N673+'Cu3'!N673+'Cu4'!N673+'Cu5'!N673+'Cu6'!N673+'Cu7'!N673</f>
        <v>0</v>
      </c>
      <c r="O673" s="78">
        <f>+'Cu1'!O673++'Cu2'!O673+'Cu3'!O673+'Cu4'!O673+'Cu5'!O673+'Cu6'!O673+'Cu7'!O673</f>
        <v>0</v>
      </c>
      <c r="P673" s="78">
        <f>+'Cu1'!P673++'Cu2'!P673+'Cu3'!P673+'Cu4'!P673+'Cu5'!P673+'Cu6'!P673+'Cu7'!P673</f>
        <v>0</v>
      </c>
      <c r="Q673" s="80">
        <f t="shared" si="150"/>
        <v>0</v>
      </c>
    </row>
    <row r="674" spans="3:55" hidden="1">
      <c r="C674" s="55" t="str">
        <f t="shared" si="152"/>
        <v>RECOL.LECCIÓ</v>
      </c>
      <c r="D674" s="55"/>
      <c r="E674" s="79">
        <f>+'Cu1'!E674++'Cu2'!E674+'Cu3'!E674+'Cu4'!E674+'Cu5'!E674+'Cu6'!E674+'Cu7'!E674</f>
        <v>0</v>
      </c>
      <c r="F674" s="79">
        <f>+'Cu1'!F674++'Cu2'!F674+'Cu3'!F674+'Cu4'!F674+'Cu5'!F674+'Cu6'!F674+'Cu7'!F674</f>
        <v>0</v>
      </c>
      <c r="G674" s="79">
        <f>+'Cu1'!G674++'Cu2'!G674+'Cu3'!G674+'Cu4'!G674+'Cu5'!G674+'Cu6'!G674+'Cu7'!G674</f>
        <v>0</v>
      </c>
      <c r="H674" s="79">
        <f>+'Cu1'!H674++'Cu2'!H674+'Cu3'!H674+'Cu4'!H674+'Cu5'!H674+'Cu6'!H674+'Cu7'!H674</f>
        <v>0</v>
      </c>
      <c r="I674" s="79">
        <f>+'Cu1'!I674++'Cu2'!I674+'Cu3'!I674+'Cu4'!I674+'Cu5'!I674+'Cu6'!I674+'Cu7'!I674</f>
        <v>0</v>
      </c>
      <c r="J674" s="79">
        <f>+'Cu1'!J674++'Cu2'!J674+'Cu3'!J674+'Cu4'!J674+'Cu5'!J674+'Cu6'!J674+'Cu7'!J674</f>
        <v>0</v>
      </c>
      <c r="K674" s="79">
        <f>+'Cu1'!K674++'Cu2'!K674+'Cu3'!K674+'Cu4'!K674+'Cu5'!K674+'Cu6'!K674+'Cu7'!K674</f>
        <v>0</v>
      </c>
      <c r="L674" s="79">
        <f>+'Cu1'!L674++'Cu2'!L674+'Cu3'!L674+'Cu4'!L674+'Cu5'!L674+'Cu6'!L674+'Cu7'!L674</f>
        <v>0</v>
      </c>
      <c r="M674" s="79">
        <f>+'Cu1'!M674++'Cu2'!M674+'Cu3'!M674+'Cu4'!M674+'Cu5'!M674+'Cu6'!M674+'Cu7'!M674</f>
        <v>0</v>
      </c>
      <c r="N674" s="79">
        <f>+'Cu1'!N674++'Cu2'!N674+'Cu3'!N674+'Cu4'!N674+'Cu5'!N674+'Cu6'!N674+'Cu7'!N674</f>
        <v>0</v>
      </c>
      <c r="O674" s="79">
        <f>+'Cu1'!O674++'Cu2'!O674+'Cu3'!O674+'Cu4'!O674+'Cu5'!O674+'Cu6'!O674+'Cu7'!O674</f>
        <v>0</v>
      </c>
      <c r="P674" s="79">
        <f>+'Cu1'!P674++'Cu2'!P674+'Cu3'!P674+'Cu4'!P674+'Cu5'!P674+'Cu6'!P674+'Cu7'!P674</f>
        <v>0</v>
      </c>
      <c r="Q674" s="80">
        <f t="shared" si="150"/>
        <v>0</v>
      </c>
    </row>
    <row r="675" spans="3:55" hidden="1">
      <c r="C675" s="55">
        <f t="shared" si="152"/>
        <v>0</v>
      </c>
      <c r="D675" s="55"/>
      <c r="E675" s="79">
        <f>+'Cu1'!E675++'Cu2'!E675+'Cu3'!E675+'Cu4'!E675+'Cu5'!E675+'Cu6'!E675+'Cu7'!E675</f>
        <v>0</v>
      </c>
      <c r="F675" s="79">
        <f>+'Cu1'!F675++'Cu2'!F675+'Cu3'!F675+'Cu4'!F675+'Cu5'!F675+'Cu6'!F675+'Cu7'!F675</f>
        <v>0</v>
      </c>
      <c r="G675" s="79">
        <f>+'Cu1'!G675++'Cu2'!G675+'Cu3'!G675+'Cu4'!G675+'Cu5'!G675+'Cu6'!G675+'Cu7'!G675</f>
        <v>0</v>
      </c>
      <c r="H675" s="79">
        <f>+'Cu1'!H675++'Cu2'!H675+'Cu3'!H675+'Cu4'!H675+'Cu5'!H675+'Cu6'!H675+'Cu7'!H675</f>
        <v>0</v>
      </c>
      <c r="I675" s="79">
        <f>+'Cu1'!I675++'Cu2'!I675+'Cu3'!I675+'Cu4'!I675+'Cu5'!I675+'Cu6'!I675+'Cu7'!I675</f>
        <v>0</v>
      </c>
      <c r="J675" s="79">
        <f>+'Cu1'!J675++'Cu2'!J675+'Cu3'!J675+'Cu4'!J675+'Cu5'!J675+'Cu6'!J675+'Cu7'!J675</f>
        <v>0</v>
      </c>
      <c r="K675" s="79">
        <f>+'Cu1'!K675++'Cu2'!K675+'Cu3'!K675+'Cu4'!K675+'Cu5'!K675+'Cu6'!K675+'Cu7'!K675</f>
        <v>0</v>
      </c>
      <c r="L675" s="79">
        <f>+'Cu1'!L675++'Cu2'!L675+'Cu3'!L675+'Cu4'!L675+'Cu5'!L675+'Cu6'!L675+'Cu7'!L675</f>
        <v>0</v>
      </c>
      <c r="M675" s="79">
        <f>+'Cu1'!M675++'Cu2'!M675+'Cu3'!M675+'Cu4'!M675+'Cu5'!M675+'Cu6'!M675+'Cu7'!M675</f>
        <v>0</v>
      </c>
      <c r="N675" s="79">
        <f>+'Cu1'!N675++'Cu2'!N675+'Cu3'!N675+'Cu4'!N675+'Cu5'!N675+'Cu6'!N675+'Cu7'!N675</f>
        <v>0</v>
      </c>
      <c r="O675" s="79">
        <f>+'Cu1'!O675++'Cu2'!O675+'Cu3'!O675+'Cu4'!O675+'Cu5'!O675+'Cu6'!O675+'Cu7'!O675</f>
        <v>0</v>
      </c>
      <c r="P675" s="79">
        <f>+'Cu1'!P675++'Cu2'!P675+'Cu3'!P675+'Cu4'!P675+'Cu5'!P675+'Cu6'!P675+'Cu7'!P675</f>
        <v>0</v>
      </c>
      <c r="Q675" s="80">
        <f t="shared" si="150"/>
        <v>0</v>
      </c>
    </row>
    <row r="676" spans="3:55" hidden="1">
      <c r="E676" s="80">
        <f>SUM(E641:E675)</f>
        <v>0</v>
      </c>
      <c r="F676" s="80">
        <f t="shared" ref="F676:P676" si="153">SUM(F641:F675)</f>
        <v>0</v>
      </c>
      <c r="G676" s="80">
        <f t="shared" si="153"/>
        <v>0</v>
      </c>
      <c r="H676" s="80">
        <f t="shared" si="153"/>
        <v>0</v>
      </c>
      <c r="I676" s="80">
        <f t="shared" si="153"/>
        <v>0</v>
      </c>
      <c r="J676" s="80">
        <f t="shared" si="153"/>
        <v>0</v>
      </c>
      <c r="K676" s="80">
        <f t="shared" si="153"/>
        <v>0</v>
      </c>
      <c r="L676" s="80">
        <f t="shared" si="153"/>
        <v>0</v>
      </c>
      <c r="M676" s="80">
        <f t="shared" si="153"/>
        <v>0</v>
      </c>
      <c r="N676" s="80">
        <f t="shared" si="153"/>
        <v>0</v>
      </c>
      <c r="O676" s="80">
        <f t="shared" si="153"/>
        <v>0</v>
      </c>
      <c r="P676" s="80">
        <f t="shared" si="153"/>
        <v>0</v>
      </c>
      <c r="Q676" s="5"/>
    </row>
    <row r="677" spans="3:55" hidden="1"/>
    <row r="678" spans="3:55" hidden="1"/>
    <row r="679" spans="3:55" hidden="1"/>
    <row r="680" spans="3:55" hidden="1"/>
    <row r="681" spans="3:55" hidden="1">
      <c r="D681" t="str">
        <f>CONCATENATE("Requeriments pel cultiu: ",E3)</f>
        <v>Requeriments pel cultiu: Global</v>
      </c>
      <c r="F681">
        <v>3</v>
      </c>
      <c r="G681">
        <v>4</v>
      </c>
      <c r="H681">
        <v>5</v>
      </c>
      <c r="I681">
        <v>6</v>
      </c>
      <c r="J681">
        <v>7</v>
      </c>
      <c r="K681">
        <v>8</v>
      </c>
      <c r="L681">
        <v>9</v>
      </c>
      <c r="M681">
        <v>10</v>
      </c>
      <c r="N681">
        <v>11</v>
      </c>
      <c r="O681">
        <v>12</v>
      </c>
      <c r="P681">
        <v>13</v>
      </c>
      <c r="Q681">
        <v>14</v>
      </c>
      <c r="R681">
        <v>15</v>
      </c>
      <c r="S681">
        <v>16</v>
      </c>
      <c r="T681">
        <v>17</v>
      </c>
      <c r="U681">
        <v>18</v>
      </c>
      <c r="V681">
        <v>19</v>
      </c>
      <c r="W681">
        <v>20</v>
      </c>
      <c r="X681">
        <v>21</v>
      </c>
      <c r="Y681">
        <v>22</v>
      </c>
      <c r="Z681">
        <v>23</v>
      </c>
      <c r="AA681">
        <v>24</v>
      </c>
      <c r="AB681">
        <v>25</v>
      </c>
      <c r="AC681">
        <v>26</v>
      </c>
      <c r="AD681">
        <v>27</v>
      </c>
      <c r="AE681">
        <v>28</v>
      </c>
      <c r="AF681">
        <v>29</v>
      </c>
      <c r="AG681">
        <v>30</v>
      </c>
      <c r="AH681">
        <v>31</v>
      </c>
      <c r="AI681">
        <v>32</v>
      </c>
      <c r="AJ681">
        <v>33</v>
      </c>
      <c r="AK681">
        <v>34</v>
      </c>
      <c r="AL681">
        <v>35</v>
      </c>
      <c r="AM681">
        <v>36</v>
      </c>
      <c r="AN681">
        <v>37</v>
      </c>
      <c r="AO681">
        <v>38</v>
      </c>
      <c r="AP681">
        <v>39</v>
      </c>
      <c r="AQ681">
        <v>40</v>
      </c>
      <c r="AR681">
        <v>41</v>
      </c>
      <c r="AS681">
        <v>42</v>
      </c>
      <c r="AT681">
        <v>43</v>
      </c>
      <c r="AU681">
        <v>44</v>
      </c>
      <c r="AV681">
        <v>45</v>
      </c>
      <c r="AW681">
        <v>46</v>
      </c>
      <c r="AX681">
        <v>47</v>
      </c>
      <c r="AY681">
        <v>48</v>
      </c>
      <c r="AZ681">
        <v>49</v>
      </c>
      <c r="BA681">
        <v>50</v>
      </c>
      <c r="BB681">
        <v>51</v>
      </c>
      <c r="BC681">
        <v>52</v>
      </c>
    </row>
    <row r="682" spans="3:55" ht="38.25" hidden="1" customHeight="1">
      <c r="F682" s="83" t="str">
        <f t="shared" ref="F682:BC682" si="154">+F285</f>
        <v>Persona no qualificada (h)</v>
      </c>
      <c r="G682" s="83" t="str">
        <f t="shared" si="154"/>
        <v>Tractor incloent tractorista (h)</v>
      </c>
      <c r="H682" s="83" t="str">
        <f t="shared" si="154"/>
        <v>Motocultor (h)</v>
      </c>
      <c r="I682" s="83" t="str">
        <f t="shared" si="154"/>
        <v>Persona qualificada (h)</v>
      </c>
      <c r="J682" s="83" t="str">
        <f t="shared" si="154"/>
        <v>Subsolador (h)</v>
      </c>
      <c r="K682" s="83" t="str">
        <f t="shared" si="154"/>
        <v>Fresadora (h)</v>
      </c>
      <c r="L682" s="83" t="str">
        <f t="shared" si="154"/>
        <v>Discos (h)</v>
      </c>
      <c r="M682" s="83" t="str">
        <f t="shared" si="154"/>
        <v>Estripadora (h)</v>
      </c>
      <c r="N682" s="83" t="str">
        <f t="shared" si="154"/>
        <v>Remolc (h)</v>
      </c>
      <c r="O682" s="83" t="str">
        <f t="shared" si="154"/>
        <v>Pala (h)</v>
      </c>
      <c r="P682" s="83" t="str">
        <f t="shared" si="154"/>
        <v>Compost (kg)</v>
      </c>
      <c r="Q682" s="83" t="str">
        <f t="shared" si="154"/>
        <v>Solcador de 3 solcs (h)</v>
      </c>
      <c r="R682" s="83" t="str">
        <f t="shared" si="154"/>
        <v>Planter col (u)</v>
      </c>
      <c r="S682" s="83" t="str">
        <f t="shared" si="154"/>
        <v>Ceballots calçots (kg)</v>
      </c>
      <c r="T682" s="83" t="str">
        <f t="shared" si="154"/>
        <v>Planter enciam (u)</v>
      </c>
      <c r="U682" s="83" t="str">
        <f t="shared" si="154"/>
        <v>Planter bleda (u)</v>
      </c>
      <c r="V682" s="83" t="str">
        <f t="shared" si="154"/>
        <v>Planter tomàquet (u)</v>
      </c>
      <c r="W682" s="83" t="str">
        <f t="shared" si="154"/>
        <v>Planter carbassa (u)</v>
      </c>
      <c r="X682" s="83" t="str">
        <f t="shared" si="154"/>
        <v>Llavor carbassa (u)</v>
      </c>
      <c r="Y682" s="83" t="str">
        <f t="shared" si="154"/>
        <v>Plantador (h)</v>
      </c>
      <c r="Z682" s="83" t="str">
        <f t="shared" si="154"/>
        <v>Furgoneta (h)</v>
      </c>
      <c r="AA682" s="83" t="str">
        <f t="shared" si="154"/>
        <v>Bicicleta de sembrar (h)</v>
      </c>
      <c r="AB682" s="83" t="str">
        <f t="shared" si="154"/>
        <v xml:space="preserve">cinta de reg (m) </v>
      </c>
      <c r="AC682" s="83" t="str">
        <f t="shared" si="154"/>
        <v>reg aspersió: tub,… (m)</v>
      </c>
      <c r="AD682" s="83" t="str">
        <f t="shared" si="154"/>
        <v>reg (L)</v>
      </c>
      <c r="AE682" s="83" t="str">
        <f t="shared" si="154"/>
        <v>Braços tractor (h)</v>
      </c>
      <c r="AF682" s="83" t="str">
        <f t="shared" si="154"/>
        <v>Bota (h)</v>
      </c>
      <c r="AG682" s="83" t="str">
        <f t="shared" si="154"/>
        <v>Bacillus thuringiensis (kg)</v>
      </c>
      <c r="AH682" s="83" t="str">
        <f t="shared" si="154"/>
        <v>Retenol (L)</v>
      </c>
      <c r="AI682" s="83" t="str">
        <f t="shared" si="154"/>
        <v>Purí d'ortiga (L)</v>
      </c>
      <c r="AJ682" s="83" t="str">
        <f t="shared" si="154"/>
        <v>Hidròxid de coure (kg)</v>
      </c>
      <c r="AK682" s="83" t="str">
        <f t="shared" si="154"/>
        <v>Ferramol per llimacs (kg)</v>
      </c>
      <c r="AL682" s="83" t="str">
        <f t="shared" si="154"/>
        <v>Sofre (kg)</v>
      </c>
      <c r="AM682" s="83" t="str">
        <f t="shared" si="154"/>
        <v>Oli de nim (L)</v>
      </c>
      <c r="AN682" s="83" t="str">
        <f t="shared" si="154"/>
        <v>Tallant (h)</v>
      </c>
      <c r="AO682" s="83" t="str">
        <f t="shared" si="154"/>
        <v>Plàstic (m2)</v>
      </c>
      <c r="AP682" s="83" t="str">
        <f t="shared" si="154"/>
        <v>Canyes (u)</v>
      </c>
      <c r="AQ682" s="83" t="str">
        <f t="shared" si="154"/>
        <v>Cost mensual terreny (m2)</v>
      </c>
      <c r="AR682" s="83" t="str">
        <f t="shared" si="154"/>
        <v>Caixes (u)</v>
      </c>
      <c r="AS682" s="83">
        <f t="shared" si="154"/>
        <v>0</v>
      </c>
      <c r="AT682" s="83" t="str">
        <f t="shared" si="154"/>
        <v>Collita (kg)</v>
      </c>
      <c r="AU682" s="83" t="str">
        <f t="shared" si="154"/>
        <v>Collita (u)</v>
      </c>
      <c r="AV682" s="83" t="str">
        <f t="shared" si="154"/>
        <v xml:space="preserve">Collita col (u) </v>
      </c>
      <c r="AW682" s="83" t="str">
        <f t="shared" si="154"/>
        <v>Collita bròcoli (kg)</v>
      </c>
      <c r="AX682" s="83" t="str">
        <f t="shared" si="154"/>
        <v xml:space="preserve">Collita calçot (u) </v>
      </c>
      <c r="AY682" s="83" t="str">
        <f t="shared" si="154"/>
        <v xml:space="preserve">Collita enciam (u) </v>
      </c>
      <c r="AZ682" s="83" t="str">
        <f t="shared" si="154"/>
        <v xml:space="preserve">Collita bledes a manats (u) </v>
      </c>
      <c r="BA682" s="83" t="str">
        <f t="shared" si="154"/>
        <v>Collita bledes (kg)</v>
      </c>
      <c r="BB682" s="83" t="str">
        <f t="shared" si="154"/>
        <v>Collita tomàquet (kg)</v>
      </c>
      <c r="BC682" s="83" t="str">
        <f t="shared" si="154"/>
        <v>Collita carbassa (kg)</v>
      </c>
    </row>
    <row r="683" spans="3:55" hidden="1">
      <c r="C683" s="51" t="str">
        <f t="shared" ref="C683:D698" si="155">+C8</f>
        <v>PREPARACIÓ DEL SÒL</v>
      </c>
      <c r="D683" s="51">
        <f t="shared" si="155"/>
        <v>0</v>
      </c>
      <c r="E683" s="72"/>
      <c r="F683" s="86">
        <f>+'Cu1'!F683++'Cu2'!F683+'Cu3'!F683+'Cu4'!F683+'Cu5'!F683+'Cu6'!F683+'Cu7'!F683</f>
        <v>0</v>
      </c>
      <c r="G683" s="86">
        <f>+'Cu1'!G683++'Cu2'!G683+'Cu3'!G683+'Cu4'!G683+'Cu5'!G683+'Cu6'!G683+'Cu7'!G683</f>
        <v>0</v>
      </c>
      <c r="H683" s="86">
        <f>+'Cu1'!H683++'Cu2'!H683+'Cu3'!H683+'Cu4'!H683+'Cu5'!H683+'Cu6'!H683+'Cu7'!H683</f>
        <v>0</v>
      </c>
      <c r="I683" s="86">
        <f>+'Cu1'!I683++'Cu2'!I683+'Cu3'!I683+'Cu4'!I683+'Cu5'!I683+'Cu6'!I683+'Cu7'!I683</f>
        <v>0</v>
      </c>
      <c r="J683" s="86">
        <f>+'Cu1'!J683++'Cu2'!J683+'Cu3'!J683+'Cu4'!J683+'Cu5'!J683+'Cu6'!J683+'Cu7'!J683</f>
        <v>0</v>
      </c>
      <c r="K683" s="86">
        <f>+'Cu1'!K683++'Cu2'!K683+'Cu3'!K683+'Cu4'!K683+'Cu5'!K683+'Cu6'!K683+'Cu7'!K683</f>
        <v>0</v>
      </c>
      <c r="L683" s="86">
        <f>+'Cu1'!L683++'Cu2'!L683+'Cu3'!L683+'Cu4'!L683+'Cu5'!L683+'Cu6'!L683+'Cu7'!L683</f>
        <v>0</v>
      </c>
      <c r="M683" s="86">
        <f>+'Cu1'!M683++'Cu2'!M683+'Cu3'!M683+'Cu4'!M683+'Cu5'!M683+'Cu6'!M683+'Cu7'!M683</f>
        <v>0</v>
      </c>
      <c r="N683" s="86">
        <f>+'Cu1'!N683++'Cu2'!N683+'Cu3'!N683+'Cu4'!N683+'Cu5'!N683+'Cu6'!N683+'Cu7'!N683</f>
        <v>0</v>
      </c>
      <c r="O683" s="86">
        <f>+'Cu1'!O683++'Cu2'!O683+'Cu3'!O683+'Cu4'!O683+'Cu5'!O683+'Cu6'!O683+'Cu7'!O683</f>
        <v>0</v>
      </c>
      <c r="P683" s="86">
        <f>+'Cu1'!P683++'Cu2'!P683+'Cu3'!P683+'Cu4'!P683+'Cu5'!P683+'Cu6'!P683+'Cu7'!P683</f>
        <v>0</v>
      </c>
      <c r="Q683" s="86">
        <f>+'Cu1'!Q683++'Cu2'!Q683+'Cu3'!Q683+'Cu4'!Q683+'Cu5'!Q683+'Cu6'!Q683+'Cu7'!Q683</f>
        <v>0</v>
      </c>
      <c r="R683" s="86">
        <f>+'Cu1'!R683++'Cu2'!R683+'Cu3'!R683+'Cu4'!R683+'Cu5'!R683+'Cu6'!R683+'Cu7'!R683</f>
        <v>0</v>
      </c>
      <c r="S683" s="86">
        <f>+'Cu1'!S683++'Cu2'!S683+'Cu3'!S683+'Cu4'!S683+'Cu5'!S683+'Cu6'!S683+'Cu7'!S683</f>
        <v>0</v>
      </c>
      <c r="T683" s="86">
        <f>+'Cu1'!T683++'Cu2'!T683+'Cu3'!T683+'Cu4'!T683+'Cu5'!T683+'Cu6'!T683+'Cu7'!T683</f>
        <v>0</v>
      </c>
      <c r="U683" s="86">
        <f>+'Cu1'!U683++'Cu2'!U683+'Cu3'!U683+'Cu4'!U683+'Cu5'!U683+'Cu6'!U683+'Cu7'!U683</f>
        <v>0</v>
      </c>
      <c r="V683" s="86">
        <f>+'Cu1'!V683++'Cu2'!V683+'Cu3'!V683+'Cu4'!V683+'Cu5'!V683+'Cu6'!V683+'Cu7'!V683</f>
        <v>0</v>
      </c>
      <c r="W683" s="86">
        <f>+'Cu1'!W683++'Cu2'!W683+'Cu3'!W683+'Cu4'!W683+'Cu5'!W683+'Cu6'!W683+'Cu7'!W683</f>
        <v>0</v>
      </c>
      <c r="X683" s="86">
        <f>+'Cu1'!X683++'Cu2'!X683+'Cu3'!X683+'Cu4'!X683+'Cu5'!X683+'Cu6'!X683+'Cu7'!X683</f>
        <v>0</v>
      </c>
      <c r="Y683" s="86">
        <f>+'Cu1'!Y683++'Cu2'!Y683+'Cu3'!Y683+'Cu4'!Y683+'Cu5'!Y683+'Cu6'!Y683+'Cu7'!Y683</f>
        <v>0</v>
      </c>
      <c r="Z683" s="86">
        <f>+'Cu1'!Z683++'Cu2'!Z683+'Cu3'!Z683+'Cu4'!Z683+'Cu5'!Z683+'Cu6'!Z683+'Cu7'!Z683</f>
        <v>0</v>
      </c>
      <c r="AA683" s="86">
        <f>+'Cu1'!AA683++'Cu2'!AA683+'Cu3'!AA683+'Cu4'!AA683+'Cu5'!AA683+'Cu6'!AA683+'Cu7'!AA683</f>
        <v>0</v>
      </c>
      <c r="AB683" s="86">
        <f>+'Cu1'!AB683++'Cu2'!AB683+'Cu3'!AB683+'Cu4'!AB683+'Cu5'!AB683+'Cu6'!AB683+'Cu7'!AB683</f>
        <v>0</v>
      </c>
      <c r="AC683" s="86">
        <f>+'Cu1'!AC683++'Cu2'!AC683+'Cu3'!AC683+'Cu4'!AC683+'Cu5'!AC683+'Cu6'!AC683+'Cu7'!AC683</f>
        <v>0</v>
      </c>
      <c r="AD683" s="86">
        <f>+'Cu1'!AD683++'Cu2'!AD683+'Cu3'!AD683+'Cu4'!AD683+'Cu5'!AD683+'Cu6'!AD683+'Cu7'!AD683</f>
        <v>0</v>
      </c>
      <c r="AE683" s="86">
        <f>+'Cu1'!AE683++'Cu2'!AE683+'Cu3'!AE683+'Cu4'!AE683+'Cu5'!AE683+'Cu6'!AE683+'Cu7'!AE683</f>
        <v>0</v>
      </c>
      <c r="AF683" s="86">
        <f>+'Cu1'!AF683++'Cu2'!AF683+'Cu3'!AF683+'Cu4'!AF683+'Cu5'!AF683+'Cu6'!AF683+'Cu7'!AF683</f>
        <v>0</v>
      </c>
      <c r="AG683" s="86">
        <f>+'Cu1'!AG683++'Cu2'!AG683+'Cu3'!AG683+'Cu4'!AG683+'Cu5'!AG683+'Cu6'!AG683+'Cu7'!AG683</f>
        <v>0</v>
      </c>
      <c r="AH683" s="86">
        <f>+'Cu1'!AH683++'Cu2'!AH683+'Cu3'!AH683+'Cu4'!AH683+'Cu5'!AH683+'Cu6'!AH683+'Cu7'!AH683</f>
        <v>0</v>
      </c>
      <c r="AI683" s="86">
        <f>+'Cu1'!AI683++'Cu2'!AI683+'Cu3'!AI683+'Cu4'!AI683+'Cu5'!AI683+'Cu6'!AI683+'Cu7'!AI683</f>
        <v>0</v>
      </c>
      <c r="AJ683" s="86">
        <f>+'Cu1'!AJ683++'Cu2'!AJ683+'Cu3'!AJ683+'Cu4'!AJ683+'Cu5'!AJ683+'Cu6'!AJ683+'Cu7'!AJ683</f>
        <v>0</v>
      </c>
      <c r="AK683" s="86">
        <f>+'Cu1'!AK683++'Cu2'!AK683+'Cu3'!AK683+'Cu4'!AK683+'Cu5'!AK683+'Cu6'!AK683+'Cu7'!AK683</f>
        <v>0</v>
      </c>
      <c r="AL683" s="86">
        <f>+'Cu1'!AL683++'Cu2'!AL683+'Cu3'!AL683+'Cu4'!AL683+'Cu5'!AL683+'Cu6'!AL683+'Cu7'!AL683</f>
        <v>0</v>
      </c>
      <c r="AM683" s="86">
        <f>+'Cu1'!AM683++'Cu2'!AM683+'Cu3'!AM683+'Cu4'!AM683+'Cu5'!AM683+'Cu6'!AM683+'Cu7'!AM683</f>
        <v>0</v>
      </c>
      <c r="AN683" s="86">
        <f>+'Cu1'!AN683++'Cu2'!AN683+'Cu3'!AN683+'Cu4'!AN683+'Cu5'!AN683+'Cu6'!AN683+'Cu7'!AN683</f>
        <v>0</v>
      </c>
      <c r="AO683" s="86">
        <f>+'Cu1'!AO683++'Cu2'!AO683+'Cu3'!AO683+'Cu4'!AO683+'Cu5'!AO683+'Cu6'!AO683+'Cu7'!AO683</f>
        <v>0</v>
      </c>
      <c r="AP683" s="86">
        <f>+'Cu1'!AP683++'Cu2'!AP683+'Cu3'!AP683+'Cu4'!AP683+'Cu5'!AP683+'Cu6'!AP683+'Cu7'!AP683</f>
        <v>0</v>
      </c>
      <c r="AQ683" s="86">
        <f>+'Cu1'!AQ683++'Cu2'!AQ683+'Cu3'!AQ683+'Cu4'!AQ683+'Cu5'!AQ683+'Cu6'!AQ683+'Cu7'!AQ683</f>
        <v>0</v>
      </c>
      <c r="AR683" s="86">
        <f>+'Cu1'!AR683++'Cu2'!AR683+'Cu3'!AR683+'Cu4'!AR683+'Cu5'!AR683+'Cu6'!AR683+'Cu7'!AR683</f>
        <v>0</v>
      </c>
      <c r="AS683" s="86">
        <f>+'Cu1'!AS683++'Cu2'!AS683+'Cu3'!AS683+'Cu4'!AS683+'Cu5'!AS683+'Cu6'!AS683+'Cu7'!AS683</f>
        <v>0</v>
      </c>
      <c r="AT683" s="86">
        <f>+'Cu1'!AT683++'Cu2'!AT683+'Cu3'!AT683+'Cu4'!AT683+'Cu5'!AT683+'Cu6'!AT683+'Cu7'!AT683</f>
        <v>0</v>
      </c>
      <c r="AU683" s="86">
        <f>+'Cu1'!AU683++'Cu2'!AU683+'Cu3'!AU683+'Cu4'!AU683+'Cu5'!AU683+'Cu6'!AU683+'Cu7'!AU683</f>
        <v>0</v>
      </c>
      <c r="AV683" s="86">
        <f>+'Cu1'!AV683++'Cu2'!AV683+'Cu3'!AV683+'Cu4'!AV683+'Cu5'!AV683+'Cu6'!AV683+'Cu7'!AV683</f>
        <v>0</v>
      </c>
      <c r="AW683" s="86">
        <f>+'Cu1'!AW683++'Cu2'!AW683+'Cu3'!AW683+'Cu4'!AW683+'Cu5'!AW683+'Cu6'!AW683+'Cu7'!AW683</f>
        <v>0</v>
      </c>
      <c r="AX683" s="86">
        <f>+'Cu1'!AX683++'Cu2'!AX683+'Cu3'!AX683+'Cu4'!AX683+'Cu5'!AX683+'Cu6'!AX683+'Cu7'!AX683</f>
        <v>0</v>
      </c>
      <c r="AY683" s="86">
        <f>+'Cu1'!AY683++'Cu2'!AY683+'Cu3'!AY683+'Cu4'!AY683+'Cu5'!AY683+'Cu6'!AY683+'Cu7'!AY683</f>
        <v>0</v>
      </c>
      <c r="AZ683" s="86">
        <f>+'Cu1'!AZ683++'Cu2'!AZ683+'Cu3'!AZ683+'Cu4'!AZ683+'Cu5'!AZ683+'Cu6'!AZ683+'Cu7'!AZ683</f>
        <v>0</v>
      </c>
      <c r="BA683" s="86">
        <f>+'Cu1'!BA683++'Cu2'!BA683+'Cu3'!BA683+'Cu4'!BA683+'Cu5'!BA683+'Cu6'!BA683+'Cu7'!BA683</f>
        <v>0</v>
      </c>
      <c r="BB683" s="86">
        <f>+'Cu1'!BB683++'Cu2'!BB683+'Cu3'!BB683+'Cu4'!BB683+'Cu5'!BB683+'Cu6'!BB683+'Cu7'!BB683</f>
        <v>0</v>
      </c>
      <c r="BC683" s="86">
        <f>+'Cu1'!BC683++'Cu2'!BC683+'Cu3'!BC683+'Cu4'!BC683+'Cu5'!BC683+'Cu6'!BC683+'Cu7'!BC683</f>
        <v>0</v>
      </c>
    </row>
    <row r="684" spans="3:55" hidden="1">
      <c r="C684" s="51">
        <f t="shared" si="155"/>
        <v>0</v>
      </c>
      <c r="D684" s="51">
        <f t="shared" si="155"/>
        <v>0</v>
      </c>
      <c r="E684" s="72"/>
      <c r="F684" s="86">
        <f>+'Cu1'!F684++'Cu2'!F684+'Cu3'!F684+'Cu4'!F684+'Cu5'!F684+'Cu6'!F684+'Cu7'!F684</f>
        <v>0</v>
      </c>
      <c r="G684" s="86">
        <f>+'Cu1'!G684++'Cu2'!G684+'Cu3'!G684+'Cu4'!G684+'Cu5'!G684+'Cu6'!G684+'Cu7'!G684</f>
        <v>0</v>
      </c>
      <c r="H684" s="86">
        <f>+'Cu1'!H684++'Cu2'!H684+'Cu3'!H684+'Cu4'!H684+'Cu5'!H684+'Cu6'!H684+'Cu7'!H684</f>
        <v>0</v>
      </c>
      <c r="I684" s="86">
        <f>+'Cu1'!I684++'Cu2'!I684+'Cu3'!I684+'Cu4'!I684+'Cu5'!I684+'Cu6'!I684+'Cu7'!I684</f>
        <v>0</v>
      </c>
      <c r="J684" s="86">
        <f>+'Cu1'!J684++'Cu2'!J684+'Cu3'!J684+'Cu4'!J684+'Cu5'!J684+'Cu6'!J684+'Cu7'!J684</f>
        <v>0</v>
      </c>
      <c r="K684" s="86">
        <f>+'Cu1'!K684++'Cu2'!K684+'Cu3'!K684+'Cu4'!K684+'Cu5'!K684+'Cu6'!K684+'Cu7'!K684</f>
        <v>0</v>
      </c>
      <c r="L684" s="86">
        <f>+'Cu1'!L684++'Cu2'!L684+'Cu3'!L684+'Cu4'!L684+'Cu5'!L684+'Cu6'!L684+'Cu7'!L684</f>
        <v>0</v>
      </c>
      <c r="M684" s="86">
        <f>+'Cu1'!M684++'Cu2'!M684+'Cu3'!M684+'Cu4'!M684+'Cu5'!M684+'Cu6'!M684+'Cu7'!M684</f>
        <v>0</v>
      </c>
      <c r="N684" s="86">
        <f>+'Cu1'!N684++'Cu2'!N684+'Cu3'!N684+'Cu4'!N684+'Cu5'!N684+'Cu6'!N684+'Cu7'!N684</f>
        <v>0</v>
      </c>
      <c r="O684" s="86">
        <f>+'Cu1'!O684++'Cu2'!O684+'Cu3'!O684+'Cu4'!O684+'Cu5'!O684+'Cu6'!O684+'Cu7'!O684</f>
        <v>0</v>
      </c>
      <c r="P684" s="86">
        <f>+'Cu1'!P684++'Cu2'!P684+'Cu3'!P684+'Cu4'!P684+'Cu5'!P684+'Cu6'!P684+'Cu7'!P684</f>
        <v>0</v>
      </c>
      <c r="Q684" s="86">
        <f>+'Cu1'!Q684++'Cu2'!Q684+'Cu3'!Q684+'Cu4'!Q684+'Cu5'!Q684+'Cu6'!Q684+'Cu7'!Q684</f>
        <v>0</v>
      </c>
      <c r="R684" s="86">
        <f>+'Cu1'!R684++'Cu2'!R684+'Cu3'!R684+'Cu4'!R684+'Cu5'!R684+'Cu6'!R684+'Cu7'!R684</f>
        <v>0</v>
      </c>
      <c r="S684" s="86">
        <f>+'Cu1'!S684++'Cu2'!S684+'Cu3'!S684+'Cu4'!S684+'Cu5'!S684+'Cu6'!S684+'Cu7'!S684</f>
        <v>0</v>
      </c>
      <c r="T684" s="86">
        <f>+'Cu1'!T684++'Cu2'!T684+'Cu3'!T684+'Cu4'!T684+'Cu5'!T684+'Cu6'!T684+'Cu7'!T684</f>
        <v>0</v>
      </c>
      <c r="U684" s="86">
        <f>+'Cu1'!U684++'Cu2'!U684+'Cu3'!U684+'Cu4'!U684+'Cu5'!U684+'Cu6'!U684+'Cu7'!U684</f>
        <v>0</v>
      </c>
      <c r="V684" s="86">
        <f>+'Cu1'!V684++'Cu2'!V684+'Cu3'!V684+'Cu4'!V684+'Cu5'!V684+'Cu6'!V684+'Cu7'!V684</f>
        <v>0</v>
      </c>
      <c r="W684" s="86">
        <f>+'Cu1'!W684++'Cu2'!W684+'Cu3'!W684+'Cu4'!W684+'Cu5'!W684+'Cu6'!W684+'Cu7'!W684</f>
        <v>0</v>
      </c>
      <c r="X684" s="86">
        <f>+'Cu1'!X684++'Cu2'!X684+'Cu3'!X684+'Cu4'!X684+'Cu5'!X684+'Cu6'!X684+'Cu7'!X684</f>
        <v>0</v>
      </c>
      <c r="Y684" s="86">
        <f>+'Cu1'!Y684++'Cu2'!Y684+'Cu3'!Y684+'Cu4'!Y684+'Cu5'!Y684+'Cu6'!Y684+'Cu7'!Y684</f>
        <v>0</v>
      </c>
      <c r="Z684" s="86">
        <f>+'Cu1'!Z684++'Cu2'!Z684+'Cu3'!Z684+'Cu4'!Z684+'Cu5'!Z684+'Cu6'!Z684+'Cu7'!Z684</f>
        <v>0</v>
      </c>
      <c r="AA684" s="86">
        <f>+'Cu1'!AA684++'Cu2'!AA684+'Cu3'!AA684+'Cu4'!AA684+'Cu5'!AA684+'Cu6'!AA684+'Cu7'!AA684</f>
        <v>0</v>
      </c>
      <c r="AB684" s="86">
        <f>+'Cu1'!AB684++'Cu2'!AB684+'Cu3'!AB684+'Cu4'!AB684+'Cu5'!AB684+'Cu6'!AB684+'Cu7'!AB684</f>
        <v>0</v>
      </c>
      <c r="AC684" s="86">
        <f>+'Cu1'!AC684++'Cu2'!AC684+'Cu3'!AC684+'Cu4'!AC684+'Cu5'!AC684+'Cu6'!AC684+'Cu7'!AC684</f>
        <v>0</v>
      </c>
      <c r="AD684" s="86">
        <f>+'Cu1'!AD684++'Cu2'!AD684+'Cu3'!AD684+'Cu4'!AD684+'Cu5'!AD684+'Cu6'!AD684+'Cu7'!AD684</f>
        <v>0</v>
      </c>
      <c r="AE684" s="86">
        <f>+'Cu1'!AE684++'Cu2'!AE684+'Cu3'!AE684+'Cu4'!AE684+'Cu5'!AE684+'Cu6'!AE684+'Cu7'!AE684</f>
        <v>0</v>
      </c>
      <c r="AF684" s="86">
        <f>+'Cu1'!AF684++'Cu2'!AF684+'Cu3'!AF684+'Cu4'!AF684+'Cu5'!AF684+'Cu6'!AF684+'Cu7'!AF684</f>
        <v>0</v>
      </c>
      <c r="AG684" s="86">
        <f>+'Cu1'!AG684++'Cu2'!AG684+'Cu3'!AG684+'Cu4'!AG684+'Cu5'!AG684+'Cu6'!AG684+'Cu7'!AG684</f>
        <v>0</v>
      </c>
      <c r="AH684" s="86">
        <f>+'Cu1'!AH684++'Cu2'!AH684+'Cu3'!AH684+'Cu4'!AH684+'Cu5'!AH684+'Cu6'!AH684+'Cu7'!AH684</f>
        <v>0</v>
      </c>
      <c r="AI684" s="86">
        <f>+'Cu1'!AI684++'Cu2'!AI684+'Cu3'!AI684+'Cu4'!AI684+'Cu5'!AI684+'Cu6'!AI684+'Cu7'!AI684</f>
        <v>0</v>
      </c>
      <c r="AJ684" s="86">
        <f>+'Cu1'!AJ684++'Cu2'!AJ684+'Cu3'!AJ684+'Cu4'!AJ684+'Cu5'!AJ684+'Cu6'!AJ684+'Cu7'!AJ684</f>
        <v>0</v>
      </c>
      <c r="AK684" s="86">
        <f>+'Cu1'!AK684++'Cu2'!AK684+'Cu3'!AK684+'Cu4'!AK684+'Cu5'!AK684+'Cu6'!AK684+'Cu7'!AK684</f>
        <v>0</v>
      </c>
      <c r="AL684" s="86">
        <f>+'Cu1'!AL684++'Cu2'!AL684+'Cu3'!AL684+'Cu4'!AL684+'Cu5'!AL684+'Cu6'!AL684+'Cu7'!AL684</f>
        <v>0</v>
      </c>
      <c r="AM684" s="86">
        <f>+'Cu1'!AM684++'Cu2'!AM684+'Cu3'!AM684+'Cu4'!AM684+'Cu5'!AM684+'Cu6'!AM684+'Cu7'!AM684</f>
        <v>0</v>
      </c>
      <c r="AN684" s="86">
        <f>+'Cu1'!AN684++'Cu2'!AN684+'Cu3'!AN684+'Cu4'!AN684+'Cu5'!AN684+'Cu6'!AN684+'Cu7'!AN684</f>
        <v>0</v>
      </c>
      <c r="AO684" s="86">
        <f>+'Cu1'!AO684++'Cu2'!AO684+'Cu3'!AO684+'Cu4'!AO684+'Cu5'!AO684+'Cu6'!AO684+'Cu7'!AO684</f>
        <v>0</v>
      </c>
      <c r="AP684" s="86">
        <f>+'Cu1'!AP684++'Cu2'!AP684+'Cu3'!AP684+'Cu4'!AP684+'Cu5'!AP684+'Cu6'!AP684+'Cu7'!AP684</f>
        <v>0</v>
      </c>
      <c r="AQ684" s="86">
        <f>+'Cu1'!AQ684++'Cu2'!AQ684+'Cu3'!AQ684+'Cu4'!AQ684+'Cu5'!AQ684+'Cu6'!AQ684+'Cu7'!AQ684</f>
        <v>0</v>
      </c>
      <c r="AR684" s="86">
        <f>+'Cu1'!AR684++'Cu2'!AR684+'Cu3'!AR684+'Cu4'!AR684+'Cu5'!AR684+'Cu6'!AR684+'Cu7'!AR684</f>
        <v>0</v>
      </c>
      <c r="AS684" s="86">
        <f>+'Cu1'!AS684++'Cu2'!AS684+'Cu3'!AS684+'Cu4'!AS684+'Cu5'!AS684+'Cu6'!AS684+'Cu7'!AS684</f>
        <v>0</v>
      </c>
      <c r="AT684" s="86">
        <f>+'Cu1'!AT684++'Cu2'!AT684+'Cu3'!AT684+'Cu4'!AT684+'Cu5'!AT684+'Cu6'!AT684+'Cu7'!AT684</f>
        <v>0</v>
      </c>
      <c r="AU684" s="86">
        <f>+'Cu1'!AU684++'Cu2'!AU684+'Cu3'!AU684+'Cu4'!AU684+'Cu5'!AU684+'Cu6'!AU684+'Cu7'!AU684</f>
        <v>0</v>
      </c>
      <c r="AV684" s="86">
        <f>+'Cu1'!AV684++'Cu2'!AV684+'Cu3'!AV684+'Cu4'!AV684+'Cu5'!AV684+'Cu6'!AV684+'Cu7'!AV684</f>
        <v>0</v>
      </c>
      <c r="AW684" s="86">
        <f>+'Cu1'!AW684++'Cu2'!AW684+'Cu3'!AW684+'Cu4'!AW684+'Cu5'!AW684+'Cu6'!AW684+'Cu7'!AW684</f>
        <v>0</v>
      </c>
      <c r="AX684" s="86">
        <f>+'Cu1'!AX684++'Cu2'!AX684+'Cu3'!AX684+'Cu4'!AX684+'Cu5'!AX684+'Cu6'!AX684+'Cu7'!AX684</f>
        <v>0</v>
      </c>
      <c r="AY684" s="86">
        <f>+'Cu1'!AY684++'Cu2'!AY684+'Cu3'!AY684+'Cu4'!AY684+'Cu5'!AY684+'Cu6'!AY684+'Cu7'!AY684</f>
        <v>0</v>
      </c>
      <c r="AZ684" s="86">
        <f>+'Cu1'!AZ684++'Cu2'!AZ684+'Cu3'!AZ684+'Cu4'!AZ684+'Cu5'!AZ684+'Cu6'!AZ684+'Cu7'!AZ684</f>
        <v>0</v>
      </c>
      <c r="BA684" s="86">
        <f>+'Cu1'!BA684++'Cu2'!BA684+'Cu3'!BA684+'Cu4'!BA684+'Cu5'!BA684+'Cu6'!BA684+'Cu7'!BA684</f>
        <v>0</v>
      </c>
      <c r="BB684" s="86">
        <f>+'Cu1'!BB684++'Cu2'!BB684+'Cu3'!BB684+'Cu4'!BB684+'Cu5'!BB684+'Cu6'!BB684+'Cu7'!BB684</f>
        <v>0</v>
      </c>
      <c r="BC684" s="86">
        <f>+'Cu1'!BC684++'Cu2'!BC684+'Cu3'!BC684+'Cu4'!BC684+'Cu5'!BC684+'Cu6'!BC684+'Cu7'!BC684</f>
        <v>0</v>
      </c>
    </row>
    <row r="685" spans="3:55" hidden="1">
      <c r="C685" s="51">
        <f t="shared" si="155"/>
        <v>0</v>
      </c>
      <c r="D685" s="51">
        <f t="shared" si="155"/>
        <v>0</v>
      </c>
      <c r="E685" s="72"/>
      <c r="F685" s="86">
        <f>+'Cu1'!F685++'Cu2'!F685+'Cu3'!F685+'Cu4'!F685+'Cu5'!F685+'Cu6'!F685+'Cu7'!F685</f>
        <v>0</v>
      </c>
      <c r="G685" s="86">
        <f>+'Cu1'!G685++'Cu2'!G685+'Cu3'!G685+'Cu4'!G685+'Cu5'!G685+'Cu6'!G685+'Cu7'!G685</f>
        <v>0</v>
      </c>
      <c r="H685" s="86">
        <f>+'Cu1'!H685++'Cu2'!H685+'Cu3'!H685+'Cu4'!H685+'Cu5'!H685+'Cu6'!H685+'Cu7'!H685</f>
        <v>0</v>
      </c>
      <c r="I685" s="86">
        <f>+'Cu1'!I685++'Cu2'!I685+'Cu3'!I685+'Cu4'!I685+'Cu5'!I685+'Cu6'!I685+'Cu7'!I685</f>
        <v>0</v>
      </c>
      <c r="J685" s="86">
        <f>+'Cu1'!J685++'Cu2'!J685+'Cu3'!J685+'Cu4'!J685+'Cu5'!J685+'Cu6'!J685+'Cu7'!J685</f>
        <v>0</v>
      </c>
      <c r="K685" s="86">
        <f>+'Cu1'!K685++'Cu2'!K685+'Cu3'!K685+'Cu4'!K685+'Cu5'!K685+'Cu6'!K685+'Cu7'!K685</f>
        <v>0</v>
      </c>
      <c r="L685" s="86">
        <f>+'Cu1'!L685++'Cu2'!L685+'Cu3'!L685+'Cu4'!L685+'Cu5'!L685+'Cu6'!L685+'Cu7'!L685</f>
        <v>0</v>
      </c>
      <c r="M685" s="86">
        <f>+'Cu1'!M685++'Cu2'!M685+'Cu3'!M685+'Cu4'!M685+'Cu5'!M685+'Cu6'!M685+'Cu7'!M685</f>
        <v>0</v>
      </c>
      <c r="N685" s="86">
        <f>+'Cu1'!N685++'Cu2'!N685+'Cu3'!N685+'Cu4'!N685+'Cu5'!N685+'Cu6'!N685+'Cu7'!N685</f>
        <v>0</v>
      </c>
      <c r="O685" s="86">
        <f>+'Cu1'!O685++'Cu2'!O685+'Cu3'!O685+'Cu4'!O685+'Cu5'!O685+'Cu6'!O685+'Cu7'!O685</f>
        <v>0</v>
      </c>
      <c r="P685" s="86">
        <f>+'Cu1'!P685++'Cu2'!P685+'Cu3'!P685+'Cu4'!P685+'Cu5'!P685+'Cu6'!P685+'Cu7'!P685</f>
        <v>0</v>
      </c>
      <c r="Q685" s="86">
        <f>+'Cu1'!Q685++'Cu2'!Q685+'Cu3'!Q685+'Cu4'!Q685+'Cu5'!Q685+'Cu6'!Q685+'Cu7'!Q685</f>
        <v>0</v>
      </c>
      <c r="R685" s="86">
        <f>+'Cu1'!R685++'Cu2'!R685+'Cu3'!R685+'Cu4'!R685+'Cu5'!R685+'Cu6'!R685+'Cu7'!R685</f>
        <v>0</v>
      </c>
      <c r="S685" s="86">
        <f>+'Cu1'!S685++'Cu2'!S685+'Cu3'!S685+'Cu4'!S685+'Cu5'!S685+'Cu6'!S685+'Cu7'!S685</f>
        <v>0</v>
      </c>
      <c r="T685" s="86">
        <f>+'Cu1'!T685++'Cu2'!T685+'Cu3'!T685+'Cu4'!T685+'Cu5'!T685+'Cu6'!T685+'Cu7'!T685</f>
        <v>0</v>
      </c>
      <c r="U685" s="86">
        <f>+'Cu1'!U685++'Cu2'!U685+'Cu3'!U685+'Cu4'!U685+'Cu5'!U685+'Cu6'!U685+'Cu7'!U685</f>
        <v>0</v>
      </c>
      <c r="V685" s="86">
        <f>+'Cu1'!V685++'Cu2'!V685+'Cu3'!V685+'Cu4'!V685+'Cu5'!V685+'Cu6'!V685+'Cu7'!V685</f>
        <v>0</v>
      </c>
      <c r="W685" s="86">
        <f>+'Cu1'!W685++'Cu2'!W685+'Cu3'!W685+'Cu4'!W685+'Cu5'!W685+'Cu6'!W685+'Cu7'!W685</f>
        <v>0</v>
      </c>
      <c r="X685" s="86">
        <f>+'Cu1'!X685++'Cu2'!X685+'Cu3'!X685+'Cu4'!X685+'Cu5'!X685+'Cu6'!X685+'Cu7'!X685</f>
        <v>0</v>
      </c>
      <c r="Y685" s="86">
        <f>+'Cu1'!Y685++'Cu2'!Y685+'Cu3'!Y685+'Cu4'!Y685+'Cu5'!Y685+'Cu6'!Y685+'Cu7'!Y685</f>
        <v>0</v>
      </c>
      <c r="Z685" s="86">
        <f>+'Cu1'!Z685++'Cu2'!Z685+'Cu3'!Z685+'Cu4'!Z685+'Cu5'!Z685+'Cu6'!Z685+'Cu7'!Z685</f>
        <v>0</v>
      </c>
      <c r="AA685" s="86">
        <f>+'Cu1'!AA685++'Cu2'!AA685+'Cu3'!AA685+'Cu4'!AA685+'Cu5'!AA685+'Cu6'!AA685+'Cu7'!AA685</f>
        <v>0</v>
      </c>
      <c r="AB685" s="86">
        <f>+'Cu1'!AB685++'Cu2'!AB685+'Cu3'!AB685+'Cu4'!AB685+'Cu5'!AB685+'Cu6'!AB685+'Cu7'!AB685</f>
        <v>0</v>
      </c>
      <c r="AC685" s="86">
        <f>+'Cu1'!AC685++'Cu2'!AC685+'Cu3'!AC685+'Cu4'!AC685+'Cu5'!AC685+'Cu6'!AC685+'Cu7'!AC685</f>
        <v>0</v>
      </c>
      <c r="AD685" s="86">
        <f>+'Cu1'!AD685++'Cu2'!AD685+'Cu3'!AD685+'Cu4'!AD685+'Cu5'!AD685+'Cu6'!AD685+'Cu7'!AD685</f>
        <v>0</v>
      </c>
      <c r="AE685" s="86">
        <f>+'Cu1'!AE685++'Cu2'!AE685+'Cu3'!AE685+'Cu4'!AE685+'Cu5'!AE685+'Cu6'!AE685+'Cu7'!AE685</f>
        <v>0</v>
      </c>
      <c r="AF685" s="86">
        <f>+'Cu1'!AF685++'Cu2'!AF685+'Cu3'!AF685+'Cu4'!AF685+'Cu5'!AF685+'Cu6'!AF685+'Cu7'!AF685</f>
        <v>0</v>
      </c>
      <c r="AG685" s="86">
        <f>+'Cu1'!AG685++'Cu2'!AG685+'Cu3'!AG685+'Cu4'!AG685+'Cu5'!AG685+'Cu6'!AG685+'Cu7'!AG685</f>
        <v>0</v>
      </c>
      <c r="AH685" s="86">
        <f>+'Cu1'!AH685++'Cu2'!AH685+'Cu3'!AH685+'Cu4'!AH685+'Cu5'!AH685+'Cu6'!AH685+'Cu7'!AH685</f>
        <v>0</v>
      </c>
      <c r="AI685" s="86">
        <f>+'Cu1'!AI685++'Cu2'!AI685+'Cu3'!AI685+'Cu4'!AI685+'Cu5'!AI685+'Cu6'!AI685+'Cu7'!AI685</f>
        <v>0</v>
      </c>
      <c r="AJ685" s="86">
        <f>+'Cu1'!AJ685++'Cu2'!AJ685+'Cu3'!AJ685+'Cu4'!AJ685+'Cu5'!AJ685+'Cu6'!AJ685+'Cu7'!AJ685</f>
        <v>0</v>
      </c>
      <c r="AK685" s="86">
        <f>+'Cu1'!AK685++'Cu2'!AK685+'Cu3'!AK685+'Cu4'!AK685+'Cu5'!AK685+'Cu6'!AK685+'Cu7'!AK685</f>
        <v>0</v>
      </c>
      <c r="AL685" s="86">
        <f>+'Cu1'!AL685++'Cu2'!AL685+'Cu3'!AL685+'Cu4'!AL685+'Cu5'!AL685+'Cu6'!AL685+'Cu7'!AL685</f>
        <v>0</v>
      </c>
      <c r="AM685" s="86">
        <f>+'Cu1'!AM685++'Cu2'!AM685+'Cu3'!AM685+'Cu4'!AM685+'Cu5'!AM685+'Cu6'!AM685+'Cu7'!AM685</f>
        <v>0</v>
      </c>
      <c r="AN685" s="86">
        <f>+'Cu1'!AN685++'Cu2'!AN685+'Cu3'!AN685+'Cu4'!AN685+'Cu5'!AN685+'Cu6'!AN685+'Cu7'!AN685</f>
        <v>0</v>
      </c>
      <c r="AO685" s="86">
        <f>+'Cu1'!AO685++'Cu2'!AO685+'Cu3'!AO685+'Cu4'!AO685+'Cu5'!AO685+'Cu6'!AO685+'Cu7'!AO685</f>
        <v>0</v>
      </c>
      <c r="AP685" s="86">
        <f>+'Cu1'!AP685++'Cu2'!AP685+'Cu3'!AP685+'Cu4'!AP685+'Cu5'!AP685+'Cu6'!AP685+'Cu7'!AP685</f>
        <v>0</v>
      </c>
      <c r="AQ685" s="86">
        <f>+'Cu1'!AQ685++'Cu2'!AQ685+'Cu3'!AQ685+'Cu4'!AQ685+'Cu5'!AQ685+'Cu6'!AQ685+'Cu7'!AQ685</f>
        <v>0</v>
      </c>
      <c r="AR685" s="86">
        <f>+'Cu1'!AR685++'Cu2'!AR685+'Cu3'!AR685+'Cu4'!AR685+'Cu5'!AR685+'Cu6'!AR685+'Cu7'!AR685</f>
        <v>0</v>
      </c>
      <c r="AS685" s="86">
        <f>+'Cu1'!AS685++'Cu2'!AS685+'Cu3'!AS685+'Cu4'!AS685+'Cu5'!AS685+'Cu6'!AS685+'Cu7'!AS685</f>
        <v>0</v>
      </c>
      <c r="AT685" s="86">
        <f>+'Cu1'!AT685++'Cu2'!AT685+'Cu3'!AT685+'Cu4'!AT685+'Cu5'!AT685+'Cu6'!AT685+'Cu7'!AT685</f>
        <v>0</v>
      </c>
      <c r="AU685" s="86">
        <f>+'Cu1'!AU685++'Cu2'!AU685+'Cu3'!AU685+'Cu4'!AU685+'Cu5'!AU685+'Cu6'!AU685+'Cu7'!AU685</f>
        <v>0</v>
      </c>
      <c r="AV685" s="86">
        <f>+'Cu1'!AV685++'Cu2'!AV685+'Cu3'!AV685+'Cu4'!AV685+'Cu5'!AV685+'Cu6'!AV685+'Cu7'!AV685</f>
        <v>0</v>
      </c>
      <c r="AW685" s="86">
        <f>+'Cu1'!AW685++'Cu2'!AW685+'Cu3'!AW685+'Cu4'!AW685+'Cu5'!AW685+'Cu6'!AW685+'Cu7'!AW685</f>
        <v>0</v>
      </c>
      <c r="AX685" s="86">
        <f>+'Cu1'!AX685++'Cu2'!AX685+'Cu3'!AX685+'Cu4'!AX685+'Cu5'!AX685+'Cu6'!AX685+'Cu7'!AX685</f>
        <v>0</v>
      </c>
      <c r="AY685" s="86">
        <f>+'Cu1'!AY685++'Cu2'!AY685+'Cu3'!AY685+'Cu4'!AY685+'Cu5'!AY685+'Cu6'!AY685+'Cu7'!AY685</f>
        <v>0</v>
      </c>
      <c r="AZ685" s="86">
        <f>+'Cu1'!AZ685++'Cu2'!AZ685+'Cu3'!AZ685+'Cu4'!AZ685+'Cu5'!AZ685+'Cu6'!AZ685+'Cu7'!AZ685</f>
        <v>0</v>
      </c>
      <c r="BA685" s="86">
        <f>+'Cu1'!BA685++'Cu2'!BA685+'Cu3'!BA685+'Cu4'!BA685+'Cu5'!BA685+'Cu6'!BA685+'Cu7'!BA685</f>
        <v>0</v>
      </c>
      <c r="BB685" s="86">
        <f>+'Cu1'!BB685++'Cu2'!BB685+'Cu3'!BB685+'Cu4'!BB685+'Cu5'!BB685+'Cu6'!BB685+'Cu7'!BB685</f>
        <v>0</v>
      </c>
      <c r="BC685" s="86">
        <f>+'Cu1'!BC685++'Cu2'!BC685+'Cu3'!BC685+'Cu4'!BC685+'Cu5'!BC685+'Cu6'!BC685+'Cu7'!BC685</f>
        <v>0</v>
      </c>
    </row>
    <row r="686" spans="3:55" hidden="1">
      <c r="C686" s="51">
        <f t="shared" si="155"/>
        <v>0</v>
      </c>
      <c r="D686" s="51">
        <f t="shared" si="155"/>
        <v>0</v>
      </c>
      <c r="E686" s="72"/>
      <c r="F686" s="86">
        <f>+'Cu1'!F686++'Cu2'!F686+'Cu3'!F686+'Cu4'!F686+'Cu5'!F686+'Cu6'!F686+'Cu7'!F686</f>
        <v>0</v>
      </c>
      <c r="G686" s="86">
        <f>+'Cu1'!G686++'Cu2'!G686+'Cu3'!G686+'Cu4'!G686+'Cu5'!G686+'Cu6'!G686+'Cu7'!G686</f>
        <v>0</v>
      </c>
      <c r="H686" s="86">
        <f>+'Cu1'!H686++'Cu2'!H686+'Cu3'!H686+'Cu4'!H686+'Cu5'!H686+'Cu6'!H686+'Cu7'!H686</f>
        <v>0</v>
      </c>
      <c r="I686" s="86">
        <f>+'Cu1'!I686++'Cu2'!I686+'Cu3'!I686+'Cu4'!I686+'Cu5'!I686+'Cu6'!I686+'Cu7'!I686</f>
        <v>0</v>
      </c>
      <c r="J686" s="86">
        <f>+'Cu1'!J686++'Cu2'!J686+'Cu3'!J686+'Cu4'!J686+'Cu5'!J686+'Cu6'!J686+'Cu7'!J686</f>
        <v>0</v>
      </c>
      <c r="K686" s="86">
        <f>+'Cu1'!K686++'Cu2'!K686+'Cu3'!K686+'Cu4'!K686+'Cu5'!K686+'Cu6'!K686+'Cu7'!K686</f>
        <v>0</v>
      </c>
      <c r="L686" s="86">
        <f>+'Cu1'!L686++'Cu2'!L686+'Cu3'!L686+'Cu4'!L686+'Cu5'!L686+'Cu6'!L686+'Cu7'!L686</f>
        <v>0</v>
      </c>
      <c r="M686" s="86">
        <f>+'Cu1'!M686++'Cu2'!M686+'Cu3'!M686+'Cu4'!M686+'Cu5'!M686+'Cu6'!M686+'Cu7'!M686</f>
        <v>0</v>
      </c>
      <c r="N686" s="86">
        <f>+'Cu1'!N686++'Cu2'!N686+'Cu3'!N686+'Cu4'!N686+'Cu5'!N686+'Cu6'!N686+'Cu7'!N686</f>
        <v>0</v>
      </c>
      <c r="O686" s="86">
        <f>+'Cu1'!O686++'Cu2'!O686+'Cu3'!O686+'Cu4'!O686+'Cu5'!O686+'Cu6'!O686+'Cu7'!O686</f>
        <v>0</v>
      </c>
      <c r="P686" s="86">
        <f>+'Cu1'!P686++'Cu2'!P686+'Cu3'!P686+'Cu4'!P686+'Cu5'!P686+'Cu6'!P686+'Cu7'!P686</f>
        <v>0</v>
      </c>
      <c r="Q686" s="86">
        <f>+'Cu1'!Q686++'Cu2'!Q686+'Cu3'!Q686+'Cu4'!Q686+'Cu5'!Q686+'Cu6'!Q686+'Cu7'!Q686</f>
        <v>0</v>
      </c>
      <c r="R686" s="86">
        <f>+'Cu1'!R686++'Cu2'!R686+'Cu3'!R686+'Cu4'!R686+'Cu5'!R686+'Cu6'!R686+'Cu7'!R686</f>
        <v>0</v>
      </c>
      <c r="S686" s="86">
        <f>+'Cu1'!S686++'Cu2'!S686+'Cu3'!S686+'Cu4'!S686+'Cu5'!S686+'Cu6'!S686+'Cu7'!S686</f>
        <v>0</v>
      </c>
      <c r="T686" s="86">
        <f>+'Cu1'!T686++'Cu2'!T686+'Cu3'!T686+'Cu4'!T686+'Cu5'!T686+'Cu6'!T686+'Cu7'!T686</f>
        <v>0</v>
      </c>
      <c r="U686" s="86">
        <f>+'Cu1'!U686++'Cu2'!U686+'Cu3'!U686+'Cu4'!U686+'Cu5'!U686+'Cu6'!U686+'Cu7'!U686</f>
        <v>0</v>
      </c>
      <c r="V686" s="86">
        <f>+'Cu1'!V686++'Cu2'!V686+'Cu3'!V686+'Cu4'!V686+'Cu5'!V686+'Cu6'!V686+'Cu7'!V686</f>
        <v>0</v>
      </c>
      <c r="W686" s="86">
        <f>+'Cu1'!W686++'Cu2'!W686+'Cu3'!W686+'Cu4'!W686+'Cu5'!W686+'Cu6'!W686+'Cu7'!W686</f>
        <v>0</v>
      </c>
      <c r="X686" s="86">
        <f>+'Cu1'!X686++'Cu2'!X686+'Cu3'!X686+'Cu4'!X686+'Cu5'!X686+'Cu6'!X686+'Cu7'!X686</f>
        <v>0</v>
      </c>
      <c r="Y686" s="86">
        <f>+'Cu1'!Y686++'Cu2'!Y686+'Cu3'!Y686+'Cu4'!Y686+'Cu5'!Y686+'Cu6'!Y686+'Cu7'!Y686</f>
        <v>0</v>
      </c>
      <c r="Z686" s="86">
        <f>+'Cu1'!Z686++'Cu2'!Z686+'Cu3'!Z686+'Cu4'!Z686+'Cu5'!Z686+'Cu6'!Z686+'Cu7'!Z686</f>
        <v>0</v>
      </c>
      <c r="AA686" s="86">
        <f>+'Cu1'!AA686++'Cu2'!AA686+'Cu3'!AA686+'Cu4'!AA686+'Cu5'!AA686+'Cu6'!AA686+'Cu7'!AA686</f>
        <v>0</v>
      </c>
      <c r="AB686" s="86">
        <f>+'Cu1'!AB686++'Cu2'!AB686+'Cu3'!AB686+'Cu4'!AB686+'Cu5'!AB686+'Cu6'!AB686+'Cu7'!AB686</f>
        <v>0</v>
      </c>
      <c r="AC686" s="86">
        <f>+'Cu1'!AC686++'Cu2'!AC686+'Cu3'!AC686+'Cu4'!AC686+'Cu5'!AC686+'Cu6'!AC686+'Cu7'!AC686</f>
        <v>0</v>
      </c>
      <c r="AD686" s="86">
        <f>+'Cu1'!AD686++'Cu2'!AD686+'Cu3'!AD686+'Cu4'!AD686+'Cu5'!AD686+'Cu6'!AD686+'Cu7'!AD686</f>
        <v>0</v>
      </c>
      <c r="AE686" s="86">
        <f>+'Cu1'!AE686++'Cu2'!AE686+'Cu3'!AE686+'Cu4'!AE686+'Cu5'!AE686+'Cu6'!AE686+'Cu7'!AE686</f>
        <v>0</v>
      </c>
      <c r="AF686" s="86">
        <f>+'Cu1'!AF686++'Cu2'!AF686+'Cu3'!AF686+'Cu4'!AF686+'Cu5'!AF686+'Cu6'!AF686+'Cu7'!AF686</f>
        <v>0</v>
      </c>
      <c r="AG686" s="86">
        <f>+'Cu1'!AG686++'Cu2'!AG686+'Cu3'!AG686+'Cu4'!AG686+'Cu5'!AG686+'Cu6'!AG686+'Cu7'!AG686</f>
        <v>0</v>
      </c>
      <c r="AH686" s="86">
        <f>+'Cu1'!AH686++'Cu2'!AH686+'Cu3'!AH686+'Cu4'!AH686+'Cu5'!AH686+'Cu6'!AH686+'Cu7'!AH686</f>
        <v>0</v>
      </c>
      <c r="AI686" s="86">
        <f>+'Cu1'!AI686++'Cu2'!AI686+'Cu3'!AI686+'Cu4'!AI686+'Cu5'!AI686+'Cu6'!AI686+'Cu7'!AI686</f>
        <v>0</v>
      </c>
      <c r="AJ686" s="86">
        <f>+'Cu1'!AJ686++'Cu2'!AJ686+'Cu3'!AJ686+'Cu4'!AJ686+'Cu5'!AJ686+'Cu6'!AJ686+'Cu7'!AJ686</f>
        <v>0</v>
      </c>
      <c r="AK686" s="86">
        <f>+'Cu1'!AK686++'Cu2'!AK686+'Cu3'!AK686+'Cu4'!AK686+'Cu5'!AK686+'Cu6'!AK686+'Cu7'!AK686</f>
        <v>0</v>
      </c>
      <c r="AL686" s="86">
        <f>+'Cu1'!AL686++'Cu2'!AL686+'Cu3'!AL686+'Cu4'!AL686+'Cu5'!AL686+'Cu6'!AL686+'Cu7'!AL686</f>
        <v>0</v>
      </c>
      <c r="AM686" s="86">
        <f>+'Cu1'!AM686++'Cu2'!AM686+'Cu3'!AM686+'Cu4'!AM686+'Cu5'!AM686+'Cu6'!AM686+'Cu7'!AM686</f>
        <v>0</v>
      </c>
      <c r="AN686" s="86">
        <f>+'Cu1'!AN686++'Cu2'!AN686+'Cu3'!AN686+'Cu4'!AN686+'Cu5'!AN686+'Cu6'!AN686+'Cu7'!AN686</f>
        <v>0</v>
      </c>
      <c r="AO686" s="86">
        <f>+'Cu1'!AO686++'Cu2'!AO686+'Cu3'!AO686+'Cu4'!AO686+'Cu5'!AO686+'Cu6'!AO686+'Cu7'!AO686</f>
        <v>0</v>
      </c>
      <c r="AP686" s="86">
        <f>+'Cu1'!AP686++'Cu2'!AP686+'Cu3'!AP686+'Cu4'!AP686+'Cu5'!AP686+'Cu6'!AP686+'Cu7'!AP686</f>
        <v>0</v>
      </c>
      <c r="AQ686" s="86">
        <f>+'Cu1'!AQ686++'Cu2'!AQ686+'Cu3'!AQ686+'Cu4'!AQ686+'Cu5'!AQ686+'Cu6'!AQ686+'Cu7'!AQ686</f>
        <v>0</v>
      </c>
      <c r="AR686" s="86">
        <f>+'Cu1'!AR686++'Cu2'!AR686+'Cu3'!AR686+'Cu4'!AR686+'Cu5'!AR686+'Cu6'!AR686+'Cu7'!AR686</f>
        <v>0</v>
      </c>
      <c r="AS686" s="86">
        <f>+'Cu1'!AS686++'Cu2'!AS686+'Cu3'!AS686+'Cu4'!AS686+'Cu5'!AS686+'Cu6'!AS686+'Cu7'!AS686</f>
        <v>0</v>
      </c>
      <c r="AT686" s="86">
        <f>+'Cu1'!AT686++'Cu2'!AT686+'Cu3'!AT686+'Cu4'!AT686+'Cu5'!AT686+'Cu6'!AT686+'Cu7'!AT686</f>
        <v>0</v>
      </c>
      <c r="AU686" s="86">
        <f>+'Cu1'!AU686++'Cu2'!AU686+'Cu3'!AU686+'Cu4'!AU686+'Cu5'!AU686+'Cu6'!AU686+'Cu7'!AU686</f>
        <v>0</v>
      </c>
      <c r="AV686" s="86">
        <f>+'Cu1'!AV686++'Cu2'!AV686+'Cu3'!AV686+'Cu4'!AV686+'Cu5'!AV686+'Cu6'!AV686+'Cu7'!AV686</f>
        <v>0</v>
      </c>
      <c r="AW686" s="86">
        <f>+'Cu1'!AW686++'Cu2'!AW686+'Cu3'!AW686+'Cu4'!AW686+'Cu5'!AW686+'Cu6'!AW686+'Cu7'!AW686</f>
        <v>0</v>
      </c>
      <c r="AX686" s="86">
        <f>+'Cu1'!AX686++'Cu2'!AX686+'Cu3'!AX686+'Cu4'!AX686+'Cu5'!AX686+'Cu6'!AX686+'Cu7'!AX686</f>
        <v>0</v>
      </c>
      <c r="AY686" s="86">
        <f>+'Cu1'!AY686++'Cu2'!AY686+'Cu3'!AY686+'Cu4'!AY686+'Cu5'!AY686+'Cu6'!AY686+'Cu7'!AY686</f>
        <v>0</v>
      </c>
      <c r="AZ686" s="86">
        <f>+'Cu1'!AZ686++'Cu2'!AZ686+'Cu3'!AZ686+'Cu4'!AZ686+'Cu5'!AZ686+'Cu6'!AZ686+'Cu7'!AZ686</f>
        <v>0</v>
      </c>
      <c r="BA686" s="86">
        <f>+'Cu1'!BA686++'Cu2'!BA686+'Cu3'!BA686+'Cu4'!BA686+'Cu5'!BA686+'Cu6'!BA686+'Cu7'!BA686</f>
        <v>0</v>
      </c>
      <c r="BB686" s="86">
        <f>+'Cu1'!BB686++'Cu2'!BB686+'Cu3'!BB686+'Cu4'!BB686+'Cu5'!BB686+'Cu6'!BB686+'Cu7'!BB686</f>
        <v>0</v>
      </c>
      <c r="BC686" s="86">
        <f>+'Cu1'!BC686++'Cu2'!BC686+'Cu3'!BC686+'Cu4'!BC686+'Cu5'!BC686+'Cu6'!BC686+'Cu7'!BC686</f>
        <v>0</v>
      </c>
    </row>
    <row r="687" spans="3:55" hidden="1">
      <c r="C687" s="51">
        <f t="shared" si="155"/>
        <v>0</v>
      </c>
      <c r="D687" s="51">
        <f t="shared" si="155"/>
        <v>0</v>
      </c>
      <c r="E687" s="72"/>
      <c r="F687" s="86">
        <f>+'Cu1'!F687++'Cu2'!F687+'Cu3'!F687+'Cu4'!F687+'Cu5'!F687+'Cu6'!F687+'Cu7'!F687</f>
        <v>0</v>
      </c>
      <c r="G687" s="86">
        <f>+'Cu1'!G687++'Cu2'!G687+'Cu3'!G687+'Cu4'!G687+'Cu5'!G687+'Cu6'!G687+'Cu7'!G687</f>
        <v>0</v>
      </c>
      <c r="H687" s="86">
        <f>+'Cu1'!H687++'Cu2'!H687+'Cu3'!H687+'Cu4'!H687+'Cu5'!H687+'Cu6'!H687+'Cu7'!H687</f>
        <v>0</v>
      </c>
      <c r="I687" s="86">
        <f>+'Cu1'!I687++'Cu2'!I687+'Cu3'!I687+'Cu4'!I687+'Cu5'!I687+'Cu6'!I687+'Cu7'!I687</f>
        <v>0</v>
      </c>
      <c r="J687" s="86">
        <f>+'Cu1'!J687++'Cu2'!J687+'Cu3'!J687+'Cu4'!J687+'Cu5'!J687+'Cu6'!J687+'Cu7'!J687</f>
        <v>0</v>
      </c>
      <c r="K687" s="86">
        <f>+'Cu1'!K687++'Cu2'!K687+'Cu3'!K687+'Cu4'!K687+'Cu5'!K687+'Cu6'!K687+'Cu7'!K687</f>
        <v>0</v>
      </c>
      <c r="L687" s="86">
        <f>+'Cu1'!L687++'Cu2'!L687+'Cu3'!L687+'Cu4'!L687+'Cu5'!L687+'Cu6'!L687+'Cu7'!L687</f>
        <v>0</v>
      </c>
      <c r="M687" s="86">
        <f>+'Cu1'!M687++'Cu2'!M687+'Cu3'!M687+'Cu4'!M687+'Cu5'!M687+'Cu6'!M687+'Cu7'!M687</f>
        <v>0</v>
      </c>
      <c r="N687" s="86">
        <f>+'Cu1'!N687++'Cu2'!N687+'Cu3'!N687+'Cu4'!N687+'Cu5'!N687+'Cu6'!N687+'Cu7'!N687</f>
        <v>0</v>
      </c>
      <c r="O687" s="86">
        <f>+'Cu1'!O687++'Cu2'!O687+'Cu3'!O687+'Cu4'!O687+'Cu5'!O687+'Cu6'!O687+'Cu7'!O687</f>
        <v>0</v>
      </c>
      <c r="P687" s="86">
        <f>+'Cu1'!P687++'Cu2'!P687+'Cu3'!P687+'Cu4'!P687+'Cu5'!P687+'Cu6'!P687+'Cu7'!P687</f>
        <v>0</v>
      </c>
      <c r="Q687" s="86">
        <f>+'Cu1'!Q687++'Cu2'!Q687+'Cu3'!Q687+'Cu4'!Q687+'Cu5'!Q687+'Cu6'!Q687+'Cu7'!Q687</f>
        <v>0</v>
      </c>
      <c r="R687" s="86">
        <f>+'Cu1'!R687++'Cu2'!R687+'Cu3'!R687+'Cu4'!R687+'Cu5'!R687+'Cu6'!R687+'Cu7'!R687</f>
        <v>0</v>
      </c>
      <c r="S687" s="86">
        <f>+'Cu1'!S687++'Cu2'!S687+'Cu3'!S687+'Cu4'!S687+'Cu5'!S687+'Cu6'!S687+'Cu7'!S687</f>
        <v>0</v>
      </c>
      <c r="T687" s="86">
        <f>+'Cu1'!T687++'Cu2'!T687+'Cu3'!T687+'Cu4'!T687+'Cu5'!T687+'Cu6'!T687+'Cu7'!T687</f>
        <v>0</v>
      </c>
      <c r="U687" s="86">
        <f>+'Cu1'!U687++'Cu2'!U687+'Cu3'!U687+'Cu4'!U687+'Cu5'!U687+'Cu6'!U687+'Cu7'!U687</f>
        <v>0</v>
      </c>
      <c r="V687" s="86">
        <f>+'Cu1'!V687++'Cu2'!V687+'Cu3'!V687+'Cu4'!V687+'Cu5'!V687+'Cu6'!V687+'Cu7'!V687</f>
        <v>0</v>
      </c>
      <c r="W687" s="86">
        <f>+'Cu1'!W687++'Cu2'!W687+'Cu3'!W687+'Cu4'!W687+'Cu5'!W687+'Cu6'!W687+'Cu7'!W687</f>
        <v>0</v>
      </c>
      <c r="X687" s="86">
        <f>+'Cu1'!X687++'Cu2'!X687+'Cu3'!X687+'Cu4'!X687+'Cu5'!X687+'Cu6'!X687+'Cu7'!X687</f>
        <v>0</v>
      </c>
      <c r="Y687" s="86">
        <f>+'Cu1'!Y687++'Cu2'!Y687+'Cu3'!Y687+'Cu4'!Y687+'Cu5'!Y687+'Cu6'!Y687+'Cu7'!Y687</f>
        <v>0</v>
      </c>
      <c r="Z687" s="86">
        <f>+'Cu1'!Z687++'Cu2'!Z687+'Cu3'!Z687+'Cu4'!Z687+'Cu5'!Z687+'Cu6'!Z687+'Cu7'!Z687</f>
        <v>0</v>
      </c>
      <c r="AA687" s="86">
        <f>+'Cu1'!AA687++'Cu2'!AA687+'Cu3'!AA687+'Cu4'!AA687+'Cu5'!AA687+'Cu6'!AA687+'Cu7'!AA687</f>
        <v>0</v>
      </c>
      <c r="AB687" s="86">
        <f>+'Cu1'!AB687++'Cu2'!AB687+'Cu3'!AB687+'Cu4'!AB687+'Cu5'!AB687+'Cu6'!AB687+'Cu7'!AB687</f>
        <v>0</v>
      </c>
      <c r="AC687" s="86">
        <f>+'Cu1'!AC687++'Cu2'!AC687+'Cu3'!AC687+'Cu4'!AC687+'Cu5'!AC687+'Cu6'!AC687+'Cu7'!AC687</f>
        <v>0</v>
      </c>
      <c r="AD687" s="86">
        <f>+'Cu1'!AD687++'Cu2'!AD687+'Cu3'!AD687+'Cu4'!AD687+'Cu5'!AD687+'Cu6'!AD687+'Cu7'!AD687</f>
        <v>0</v>
      </c>
      <c r="AE687" s="86">
        <f>+'Cu1'!AE687++'Cu2'!AE687+'Cu3'!AE687+'Cu4'!AE687+'Cu5'!AE687+'Cu6'!AE687+'Cu7'!AE687</f>
        <v>0</v>
      </c>
      <c r="AF687" s="86">
        <f>+'Cu1'!AF687++'Cu2'!AF687+'Cu3'!AF687+'Cu4'!AF687+'Cu5'!AF687+'Cu6'!AF687+'Cu7'!AF687</f>
        <v>0</v>
      </c>
      <c r="AG687" s="86">
        <f>+'Cu1'!AG687++'Cu2'!AG687+'Cu3'!AG687+'Cu4'!AG687+'Cu5'!AG687+'Cu6'!AG687+'Cu7'!AG687</f>
        <v>0</v>
      </c>
      <c r="AH687" s="86">
        <f>+'Cu1'!AH687++'Cu2'!AH687+'Cu3'!AH687+'Cu4'!AH687+'Cu5'!AH687+'Cu6'!AH687+'Cu7'!AH687</f>
        <v>0</v>
      </c>
      <c r="AI687" s="86">
        <f>+'Cu1'!AI687++'Cu2'!AI687+'Cu3'!AI687+'Cu4'!AI687+'Cu5'!AI687+'Cu6'!AI687+'Cu7'!AI687</f>
        <v>0</v>
      </c>
      <c r="AJ687" s="86">
        <f>+'Cu1'!AJ687++'Cu2'!AJ687+'Cu3'!AJ687+'Cu4'!AJ687+'Cu5'!AJ687+'Cu6'!AJ687+'Cu7'!AJ687</f>
        <v>0</v>
      </c>
      <c r="AK687" s="86">
        <f>+'Cu1'!AK687++'Cu2'!AK687+'Cu3'!AK687+'Cu4'!AK687+'Cu5'!AK687+'Cu6'!AK687+'Cu7'!AK687</f>
        <v>0</v>
      </c>
      <c r="AL687" s="86">
        <f>+'Cu1'!AL687++'Cu2'!AL687+'Cu3'!AL687+'Cu4'!AL687+'Cu5'!AL687+'Cu6'!AL687+'Cu7'!AL687</f>
        <v>0</v>
      </c>
      <c r="AM687" s="86">
        <f>+'Cu1'!AM687++'Cu2'!AM687+'Cu3'!AM687+'Cu4'!AM687+'Cu5'!AM687+'Cu6'!AM687+'Cu7'!AM687</f>
        <v>0</v>
      </c>
      <c r="AN687" s="86">
        <f>+'Cu1'!AN687++'Cu2'!AN687+'Cu3'!AN687+'Cu4'!AN687+'Cu5'!AN687+'Cu6'!AN687+'Cu7'!AN687</f>
        <v>0</v>
      </c>
      <c r="AO687" s="86">
        <f>+'Cu1'!AO687++'Cu2'!AO687+'Cu3'!AO687+'Cu4'!AO687+'Cu5'!AO687+'Cu6'!AO687+'Cu7'!AO687</f>
        <v>0</v>
      </c>
      <c r="AP687" s="86">
        <f>+'Cu1'!AP687++'Cu2'!AP687+'Cu3'!AP687+'Cu4'!AP687+'Cu5'!AP687+'Cu6'!AP687+'Cu7'!AP687</f>
        <v>0</v>
      </c>
      <c r="AQ687" s="86">
        <f>+'Cu1'!AQ687++'Cu2'!AQ687+'Cu3'!AQ687+'Cu4'!AQ687+'Cu5'!AQ687+'Cu6'!AQ687+'Cu7'!AQ687</f>
        <v>0</v>
      </c>
      <c r="AR687" s="86">
        <f>+'Cu1'!AR687++'Cu2'!AR687+'Cu3'!AR687+'Cu4'!AR687+'Cu5'!AR687+'Cu6'!AR687+'Cu7'!AR687</f>
        <v>0</v>
      </c>
      <c r="AS687" s="86">
        <f>+'Cu1'!AS687++'Cu2'!AS687+'Cu3'!AS687+'Cu4'!AS687+'Cu5'!AS687+'Cu6'!AS687+'Cu7'!AS687</f>
        <v>0</v>
      </c>
      <c r="AT687" s="86">
        <f>+'Cu1'!AT687++'Cu2'!AT687+'Cu3'!AT687+'Cu4'!AT687+'Cu5'!AT687+'Cu6'!AT687+'Cu7'!AT687</f>
        <v>0</v>
      </c>
      <c r="AU687" s="86">
        <f>+'Cu1'!AU687++'Cu2'!AU687+'Cu3'!AU687+'Cu4'!AU687+'Cu5'!AU687+'Cu6'!AU687+'Cu7'!AU687</f>
        <v>0</v>
      </c>
      <c r="AV687" s="86">
        <f>+'Cu1'!AV687++'Cu2'!AV687+'Cu3'!AV687+'Cu4'!AV687+'Cu5'!AV687+'Cu6'!AV687+'Cu7'!AV687</f>
        <v>0</v>
      </c>
      <c r="AW687" s="86">
        <f>+'Cu1'!AW687++'Cu2'!AW687+'Cu3'!AW687+'Cu4'!AW687+'Cu5'!AW687+'Cu6'!AW687+'Cu7'!AW687</f>
        <v>0</v>
      </c>
      <c r="AX687" s="86">
        <f>+'Cu1'!AX687++'Cu2'!AX687+'Cu3'!AX687+'Cu4'!AX687+'Cu5'!AX687+'Cu6'!AX687+'Cu7'!AX687</f>
        <v>0</v>
      </c>
      <c r="AY687" s="86">
        <f>+'Cu1'!AY687++'Cu2'!AY687+'Cu3'!AY687+'Cu4'!AY687+'Cu5'!AY687+'Cu6'!AY687+'Cu7'!AY687</f>
        <v>0</v>
      </c>
      <c r="AZ687" s="86">
        <f>+'Cu1'!AZ687++'Cu2'!AZ687+'Cu3'!AZ687+'Cu4'!AZ687+'Cu5'!AZ687+'Cu6'!AZ687+'Cu7'!AZ687</f>
        <v>0</v>
      </c>
      <c r="BA687" s="86">
        <f>+'Cu1'!BA687++'Cu2'!BA687+'Cu3'!BA687+'Cu4'!BA687+'Cu5'!BA687+'Cu6'!BA687+'Cu7'!BA687</f>
        <v>0</v>
      </c>
      <c r="BB687" s="86">
        <f>+'Cu1'!BB687++'Cu2'!BB687+'Cu3'!BB687+'Cu4'!BB687+'Cu5'!BB687+'Cu6'!BB687+'Cu7'!BB687</f>
        <v>0</v>
      </c>
      <c r="BC687" s="86">
        <f>+'Cu1'!BC687++'Cu2'!BC687+'Cu3'!BC687+'Cu4'!BC687+'Cu5'!BC687+'Cu6'!BC687+'Cu7'!BC687</f>
        <v>0</v>
      </c>
    </row>
    <row r="688" spans="3:55" hidden="1">
      <c r="C688" s="51">
        <f t="shared" si="155"/>
        <v>0</v>
      </c>
      <c r="D688" s="51">
        <f t="shared" si="155"/>
        <v>0</v>
      </c>
      <c r="E688" s="72"/>
      <c r="F688" s="86">
        <f>+'Cu1'!F688++'Cu2'!F688+'Cu3'!F688+'Cu4'!F688+'Cu5'!F688+'Cu6'!F688+'Cu7'!F688</f>
        <v>0</v>
      </c>
      <c r="G688" s="86">
        <f>+'Cu1'!G688++'Cu2'!G688+'Cu3'!G688+'Cu4'!G688+'Cu5'!G688+'Cu6'!G688+'Cu7'!G688</f>
        <v>0</v>
      </c>
      <c r="H688" s="86">
        <f>+'Cu1'!H688++'Cu2'!H688+'Cu3'!H688+'Cu4'!H688+'Cu5'!H688+'Cu6'!H688+'Cu7'!H688</f>
        <v>0</v>
      </c>
      <c r="I688" s="86">
        <f>+'Cu1'!I688++'Cu2'!I688+'Cu3'!I688+'Cu4'!I688+'Cu5'!I688+'Cu6'!I688+'Cu7'!I688</f>
        <v>0</v>
      </c>
      <c r="J688" s="86">
        <f>+'Cu1'!J688++'Cu2'!J688+'Cu3'!J688+'Cu4'!J688+'Cu5'!J688+'Cu6'!J688+'Cu7'!J688</f>
        <v>0</v>
      </c>
      <c r="K688" s="86">
        <f>+'Cu1'!K688++'Cu2'!K688+'Cu3'!K688+'Cu4'!K688+'Cu5'!K688+'Cu6'!K688+'Cu7'!K688</f>
        <v>0</v>
      </c>
      <c r="L688" s="86">
        <f>+'Cu1'!L688++'Cu2'!L688+'Cu3'!L688+'Cu4'!L688+'Cu5'!L688+'Cu6'!L688+'Cu7'!L688</f>
        <v>0</v>
      </c>
      <c r="M688" s="86">
        <f>+'Cu1'!M688++'Cu2'!M688+'Cu3'!M688+'Cu4'!M688+'Cu5'!M688+'Cu6'!M688+'Cu7'!M688</f>
        <v>0</v>
      </c>
      <c r="N688" s="86">
        <f>+'Cu1'!N688++'Cu2'!N688+'Cu3'!N688+'Cu4'!N688+'Cu5'!N688+'Cu6'!N688+'Cu7'!N688</f>
        <v>0</v>
      </c>
      <c r="O688" s="86">
        <f>+'Cu1'!O688++'Cu2'!O688+'Cu3'!O688+'Cu4'!O688+'Cu5'!O688+'Cu6'!O688+'Cu7'!O688</f>
        <v>0</v>
      </c>
      <c r="P688" s="86">
        <f>+'Cu1'!P688++'Cu2'!P688+'Cu3'!P688+'Cu4'!P688+'Cu5'!P688+'Cu6'!P688+'Cu7'!P688</f>
        <v>0</v>
      </c>
      <c r="Q688" s="86">
        <f>+'Cu1'!Q688++'Cu2'!Q688+'Cu3'!Q688+'Cu4'!Q688+'Cu5'!Q688+'Cu6'!Q688+'Cu7'!Q688</f>
        <v>0</v>
      </c>
      <c r="R688" s="86">
        <f>+'Cu1'!R688++'Cu2'!R688+'Cu3'!R688+'Cu4'!R688+'Cu5'!R688+'Cu6'!R688+'Cu7'!R688</f>
        <v>0</v>
      </c>
      <c r="S688" s="86">
        <f>+'Cu1'!S688++'Cu2'!S688+'Cu3'!S688+'Cu4'!S688+'Cu5'!S688+'Cu6'!S688+'Cu7'!S688</f>
        <v>0</v>
      </c>
      <c r="T688" s="86">
        <f>+'Cu1'!T688++'Cu2'!T688+'Cu3'!T688+'Cu4'!T688+'Cu5'!T688+'Cu6'!T688+'Cu7'!T688</f>
        <v>0</v>
      </c>
      <c r="U688" s="86">
        <f>+'Cu1'!U688++'Cu2'!U688+'Cu3'!U688+'Cu4'!U688+'Cu5'!U688+'Cu6'!U688+'Cu7'!U688</f>
        <v>0</v>
      </c>
      <c r="V688" s="86">
        <f>+'Cu1'!V688++'Cu2'!V688+'Cu3'!V688+'Cu4'!V688+'Cu5'!V688+'Cu6'!V688+'Cu7'!V688</f>
        <v>0</v>
      </c>
      <c r="W688" s="86">
        <f>+'Cu1'!W688++'Cu2'!W688+'Cu3'!W688+'Cu4'!W688+'Cu5'!W688+'Cu6'!W688+'Cu7'!W688</f>
        <v>0</v>
      </c>
      <c r="X688" s="86">
        <f>+'Cu1'!X688++'Cu2'!X688+'Cu3'!X688+'Cu4'!X688+'Cu5'!X688+'Cu6'!X688+'Cu7'!X688</f>
        <v>0</v>
      </c>
      <c r="Y688" s="86">
        <f>+'Cu1'!Y688++'Cu2'!Y688+'Cu3'!Y688+'Cu4'!Y688+'Cu5'!Y688+'Cu6'!Y688+'Cu7'!Y688</f>
        <v>0</v>
      </c>
      <c r="Z688" s="86">
        <f>+'Cu1'!Z688++'Cu2'!Z688+'Cu3'!Z688+'Cu4'!Z688+'Cu5'!Z688+'Cu6'!Z688+'Cu7'!Z688</f>
        <v>0</v>
      </c>
      <c r="AA688" s="86">
        <f>+'Cu1'!AA688++'Cu2'!AA688+'Cu3'!AA688+'Cu4'!AA688+'Cu5'!AA688+'Cu6'!AA688+'Cu7'!AA688</f>
        <v>0</v>
      </c>
      <c r="AB688" s="86">
        <f>+'Cu1'!AB688++'Cu2'!AB688+'Cu3'!AB688+'Cu4'!AB688+'Cu5'!AB688+'Cu6'!AB688+'Cu7'!AB688</f>
        <v>0</v>
      </c>
      <c r="AC688" s="86">
        <f>+'Cu1'!AC688++'Cu2'!AC688+'Cu3'!AC688+'Cu4'!AC688+'Cu5'!AC688+'Cu6'!AC688+'Cu7'!AC688</f>
        <v>0</v>
      </c>
      <c r="AD688" s="86">
        <f>+'Cu1'!AD688++'Cu2'!AD688+'Cu3'!AD688+'Cu4'!AD688+'Cu5'!AD688+'Cu6'!AD688+'Cu7'!AD688</f>
        <v>0</v>
      </c>
      <c r="AE688" s="86">
        <f>+'Cu1'!AE688++'Cu2'!AE688+'Cu3'!AE688+'Cu4'!AE688+'Cu5'!AE688+'Cu6'!AE688+'Cu7'!AE688</f>
        <v>0</v>
      </c>
      <c r="AF688" s="86">
        <f>+'Cu1'!AF688++'Cu2'!AF688+'Cu3'!AF688+'Cu4'!AF688+'Cu5'!AF688+'Cu6'!AF688+'Cu7'!AF688</f>
        <v>0</v>
      </c>
      <c r="AG688" s="86">
        <f>+'Cu1'!AG688++'Cu2'!AG688+'Cu3'!AG688+'Cu4'!AG688+'Cu5'!AG688+'Cu6'!AG688+'Cu7'!AG688</f>
        <v>0</v>
      </c>
      <c r="AH688" s="86">
        <f>+'Cu1'!AH688++'Cu2'!AH688+'Cu3'!AH688+'Cu4'!AH688+'Cu5'!AH688+'Cu6'!AH688+'Cu7'!AH688</f>
        <v>0</v>
      </c>
      <c r="AI688" s="86">
        <f>+'Cu1'!AI688++'Cu2'!AI688+'Cu3'!AI688+'Cu4'!AI688+'Cu5'!AI688+'Cu6'!AI688+'Cu7'!AI688</f>
        <v>0</v>
      </c>
      <c r="AJ688" s="86">
        <f>+'Cu1'!AJ688++'Cu2'!AJ688+'Cu3'!AJ688+'Cu4'!AJ688+'Cu5'!AJ688+'Cu6'!AJ688+'Cu7'!AJ688</f>
        <v>0</v>
      </c>
      <c r="AK688" s="86">
        <f>+'Cu1'!AK688++'Cu2'!AK688+'Cu3'!AK688+'Cu4'!AK688+'Cu5'!AK688+'Cu6'!AK688+'Cu7'!AK688</f>
        <v>0</v>
      </c>
      <c r="AL688" s="86">
        <f>+'Cu1'!AL688++'Cu2'!AL688+'Cu3'!AL688+'Cu4'!AL688+'Cu5'!AL688+'Cu6'!AL688+'Cu7'!AL688</f>
        <v>0</v>
      </c>
      <c r="AM688" s="86">
        <f>+'Cu1'!AM688++'Cu2'!AM688+'Cu3'!AM688+'Cu4'!AM688+'Cu5'!AM688+'Cu6'!AM688+'Cu7'!AM688</f>
        <v>0</v>
      </c>
      <c r="AN688" s="86">
        <f>+'Cu1'!AN688++'Cu2'!AN688+'Cu3'!AN688+'Cu4'!AN688+'Cu5'!AN688+'Cu6'!AN688+'Cu7'!AN688</f>
        <v>0</v>
      </c>
      <c r="AO688" s="86">
        <f>+'Cu1'!AO688++'Cu2'!AO688+'Cu3'!AO688+'Cu4'!AO688+'Cu5'!AO688+'Cu6'!AO688+'Cu7'!AO688</f>
        <v>0</v>
      </c>
      <c r="AP688" s="86">
        <f>+'Cu1'!AP688++'Cu2'!AP688+'Cu3'!AP688+'Cu4'!AP688+'Cu5'!AP688+'Cu6'!AP688+'Cu7'!AP688</f>
        <v>0</v>
      </c>
      <c r="AQ688" s="86">
        <f>+'Cu1'!AQ688++'Cu2'!AQ688+'Cu3'!AQ688+'Cu4'!AQ688+'Cu5'!AQ688+'Cu6'!AQ688+'Cu7'!AQ688</f>
        <v>0</v>
      </c>
      <c r="AR688" s="86">
        <f>+'Cu1'!AR688++'Cu2'!AR688+'Cu3'!AR688+'Cu4'!AR688+'Cu5'!AR688+'Cu6'!AR688+'Cu7'!AR688</f>
        <v>0</v>
      </c>
      <c r="AS688" s="86">
        <f>+'Cu1'!AS688++'Cu2'!AS688+'Cu3'!AS688+'Cu4'!AS688+'Cu5'!AS688+'Cu6'!AS688+'Cu7'!AS688</f>
        <v>0</v>
      </c>
      <c r="AT688" s="86">
        <f>+'Cu1'!AT688++'Cu2'!AT688+'Cu3'!AT688+'Cu4'!AT688+'Cu5'!AT688+'Cu6'!AT688+'Cu7'!AT688</f>
        <v>0</v>
      </c>
      <c r="AU688" s="86">
        <f>+'Cu1'!AU688++'Cu2'!AU688+'Cu3'!AU688+'Cu4'!AU688+'Cu5'!AU688+'Cu6'!AU688+'Cu7'!AU688</f>
        <v>0</v>
      </c>
      <c r="AV688" s="86">
        <f>+'Cu1'!AV688++'Cu2'!AV688+'Cu3'!AV688+'Cu4'!AV688+'Cu5'!AV688+'Cu6'!AV688+'Cu7'!AV688</f>
        <v>0</v>
      </c>
      <c r="AW688" s="86">
        <f>+'Cu1'!AW688++'Cu2'!AW688+'Cu3'!AW688+'Cu4'!AW688+'Cu5'!AW688+'Cu6'!AW688+'Cu7'!AW688</f>
        <v>0</v>
      </c>
      <c r="AX688" s="86">
        <f>+'Cu1'!AX688++'Cu2'!AX688+'Cu3'!AX688+'Cu4'!AX688+'Cu5'!AX688+'Cu6'!AX688+'Cu7'!AX688</f>
        <v>0</v>
      </c>
      <c r="AY688" s="86">
        <f>+'Cu1'!AY688++'Cu2'!AY688+'Cu3'!AY688+'Cu4'!AY688+'Cu5'!AY688+'Cu6'!AY688+'Cu7'!AY688</f>
        <v>0</v>
      </c>
      <c r="AZ688" s="86">
        <f>+'Cu1'!AZ688++'Cu2'!AZ688+'Cu3'!AZ688+'Cu4'!AZ688+'Cu5'!AZ688+'Cu6'!AZ688+'Cu7'!AZ688</f>
        <v>0</v>
      </c>
      <c r="BA688" s="86">
        <f>+'Cu1'!BA688++'Cu2'!BA688+'Cu3'!BA688+'Cu4'!BA688+'Cu5'!BA688+'Cu6'!BA688+'Cu7'!BA688</f>
        <v>0</v>
      </c>
      <c r="BB688" s="86">
        <f>+'Cu1'!BB688++'Cu2'!BB688+'Cu3'!BB688+'Cu4'!BB688+'Cu5'!BB688+'Cu6'!BB688+'Cu7'!BB688</f>
        <v>0</v>
      </c>
      <c r="BC688" s="86">
        <f>+'Cu1'!BC688++'Cu2'!BC688+'Cu3'!BC688+'Cu4'!BC688+'Cu5'!BC688+'Cu6'!BC688+'Cu7'!BC688</f>
        <v>0</v>
      </c>
    </row>
    <row r="689" spans="3:55" hidden="1">
      <c r="C689" s="51">
        <f t="shared" si="155"/>
        <v>0</v>
      </c>
      <c r="D689" s="51">
        <f t="shared" si="155"/>
        <v>0</v>
      </c>
      <c r="E689" s="72"/>
      <c r="F689" s="86">
        <f>+'Cu1'!F689++'Cu2'!F689+'Cu3'!F689+'Cu4'!F689+'Cu5'!F689+'Cu6'!F689+'Cu7'!F689</f>
        <v>0</v>
      </c>
      <c r="G689" s="86">
        <f>+'Cu1'!G689++'Cu2'!G689+'Cu3'!G689+'Cu4'!G689+'Cu5'!G689+'Cu6'!G689+'Cu7'!G689</f>
        <v>0</v>
      </c>
      <c r="H689" s="86">
        <f>+'Cu1'!H689++'Cu2'!H689+'Cu3'!H689+'Cu4'!H689+'Cu5'!H689+'Cu6'!H689+'Cu7'!H689</f>
        <v>0</v>
      </c>
      <c r="I689" s="86">
        <f>+'Cu1'!I689++'Cu2'!I689+'Cu3'!I689+'Cu4'!I689+'Cu5'!I689+'Cu6'!I689+'Cu7'!I689</f>
        <v>0</v>
      </c>
      <c r="J689" s="86">
        <f>+'Cu1'!J689++'Cu2'!J689+'Cu3'!J689+'Cu4'!J689+'Cu5'!J689+'Cu6'!J689+'Cu7'!J689</f>
        <v>0</v>
      </c>
      <c r="K689" s="86">
        <f>+'Cu1'!K689++'Cu2'!K689+'Cu3'!K689+'Cu4'!K689+'Cu5'!K689+'Cu6'!K689+'Cu7'!K689</f>
        <v>0</v>
      </c>
      <c r="L689" s="86">
        <f>+'Cu1'!L689++'Cu2'!L689+'Cu3'!L689+'Cu4'!L689+'Cu5'!L689+'Cu6'!L689+'Cu7'!L689</f>
        <v>0</v>
      </c>
      <c r="M689" s="86">
        <f>+'Cu1'!M689++'Cu2'!M689+'Cu3'!M689+'Cu4'!M689+'Cu5'!M689+'Cu6'!M689+'Cu7'!M689</f>
        <v>0</v>
      </c>
      <c r="N689" s="86">
        <f>+'Cu1'!N689++'Cu2'!N689+'Cu3'!N689+'Cu4'!N689+'Cu5'!N689+'Cu6'!N689+'Cu7'!N689</f>
        <v>0</v>
      </c>
      <c r="O689" s="86">
        <f>+'Cu1'!O689++'Cu2'!O689+'Cu3'!O689+'Cu4'!O689+'Cu5'!O689+'Cu6'!O689+'Cu7'!O689</f>
        <v>0</v>
      </c>
      <c r="P689" s="86">
        <f>+'Cu1'!P689++'Cu2'!P689+'Cu3'!P689+'Cu4'!P689+'Cu5'!P689+'Cu6'!P689+'Cu7'!P689</f>
        <v>0</v>
      </c>
      <c r="Q689" s="86">
        <f>+'Cu1'!Q689++'Cu2'!Q689+'Cu3'!Q689+'Cu4'!Q689+'Cu5'!Q689+'Cu6'!Q689+'Cu7'!Q689</f>
        <v>0</v>
      </c>
      <c r="R689" s="86">
        <f>+'Cu1'!R689++'Cu2'!R689+'Cu3'!R689+'Cu4'!R689+'Cu5'!R689+'Cu6'!R689+'Cu7'!R689</f>
        <v>0</v>
      </c>
      <c r="S689" s="86">
        <f>+'Cu1'!S689++'Cu2'!S689+'Cu3'!S689+'Cu4'!S689+'Cu5'!S689+'Cu6'!S689+'Cu7'!S689</f>
        <v>0</v>
      </c>
      <c r="T689" s="86">
        <f>+'Cu1'!T689++'Cu2'!T689+'Cu3'!T689+'Cu4'!T689+'Cu5'!T689+'Cu6'!T689+'Cu7'!T689</f>
        <v>0</v>
      </c>
      <c r="U689" s="86">
        <f>+'Cu1'!U689++'Cu2'!U689+'Cu3'!U689+'Cu4'!U689+'Cu5'!U689+'Cu6'!U689+'Cu7'!U689</f>
        <v>0</v>
      </c>
      <c r="V689" s="86">
        <f>+'Cu1'!V689++'Cu2'!V689+'Cu3'!V689+'Cu4'!V689+'Cu5'!V689+'Cu6'!V689+'Cu7'!V689</f>
        <v>0</v>
      </c>
      <c r="W689" s="86">
        <f>+'Cu1'!W689++'Cu2'!W689+'Cu3'!W689+'Cu4'!W689+'Cu5'!W689+'Cu6'!W689+'Cu7'!W689</f>
        <v>0</v>
      </c>
      <c r="X689" s="86">
        <f>+'Cu1'!X689++'Cu2'!X689+'Cu3'!X689+'Cu4'!X689+'Cu5'!X689+'Cu6'!X689+'Cu7'!X689</f>
        <v>0</v>
      </c>
      <c r="Y689" s="86">
        <f>+'Cu1'!Y689++'Cu2'!Y689+'Cu3'!Y689+'Cu4'!Y689+'Cu5'!Y689+'Cu6'!Y689+'Cu7'!Y689</f>
        <v>0</v>
      </c>
      <c r="Z689" s="86">
        <f>+'Cu1'!Z689++'Cu2'!Z689+'Cu3'!Z689+'Cu4'!Z689+'Cu5'!Z689+'Cu6'!Z689+'Cu7'!Z689</f>
        <v>0</v>
      </c>
      <c r="AA689" s="86">
        <f>+'Cu1'!AA689++'Cu2'!AA689+'Cu3'!AA689+'Cu4'!AA689+'Cu5'!AA689+'Cu6'!AA689+'Cu7'!AA689</f>
        <v>0</v>
      </c>
      <c r="AB689" s="86">
        <f>+'Cu1'!AB689++'Cu2'!AB689+'Cu3'!AB689+'Cu4'!AB689+'Cu5'!AB689+'Cu6'!AB689+'Cu7'!AB689</f>
        <v>0</v>
      </c>
      <c r="AC689" s="86">
        <f>+'Cu1'!AC689++'Cu2'!AC689+'Cu3'!AC689+'Cu4'!AC689+'Cu5'!AC689+'Cu6'!AC689+'Cu7'!AC689</f>
        <v>0</v>
      </c>
      <c r="AD689" s="86">
        <f>+'Cu1'!AD689++'Cu2'!AD689+'Cu3'!AD689+'Cu4'!AD689+'Cu5'!AD689+'Cu6'!AD689+'Cu7'!AD689</f>
        <v>0</v>
      </c>
      <c r="AE689" s="86">
        <f>+'Cu1'!AE689++'Cu2'!AE689+'Cu3'!AE689+'Cu4'!AE689+'Cu5'!AE689+'Cu6'!AE689+'Cu7'!AE689</f>
        <v>0</v>
      </c>
      <c r="AF689" s="86">
        <f>+'Cu1'!AF689++'Cu2'!AF689+'Cu3'!AF689+'Cu4'!AF689+'Cu5'!AF689+'Cu6'!AF689+'Cu7'!AF689</f>
        <v>0</v>
      </c>
      <c r="AG689" s="86">
        <f>+'Cu1'!AG689++'Cu2'!AG689+'Cu3'!AG689+'Cu4'!AG689+'Cu5'!AG689+'Cu6'!AG689+'Cu7'!AG689</f>
        <v>0</v>
      </c>
      <c r="AH689" s="86">
        <f>+'Cu1'!AH689++'Cu2'!AH689+'Cu3'!AH689+'Cu4'!AH689+'Cu5'!AH689+'Cu6'!AH689+'Cu7'!AH689</f>
        <v>0</v>
      </c>
      <c r="AI689" s="86">
        <f>+'Cu1'!AI689++'Cu2'!AI689+'Cu3'!AI689+'Cu4'!AI689+'Cu5'!AI689+'Cu6'!AI689+'Cu7'!AI689</f>
        <v>0</v>
      </c>
      <c r="AJ689" s="86">
        <f>+'Cu1'!AJ689++'Cu2'!AJ689+'Cu3'!AJ689+'Cu4'!AJ689+'Cu5'!AJ689+'Cu6'!AJ689+'Cu7'!AJ689</f>
        <v>0</v>
      </c>
      <c r="AK689" s="86">
        <f>+'Cu1'!AK689++'Cu2'!AK689+'Cu3'!AK689+'Cu4'!AK689+'Cu5'!AK689+'Cu6'!AK689+'Cu7'!AK689</f>
        <v>0</v>
      </c>
      <c r="AL689" s="86">
        <f>+'Cu1'!AL689++'Cu2'!AL689+'Cu3'!AL689+'Cu4'!AL689+'Cu5'!AL689+'Cu6'!AL689+'Cu7'!AL689</f>
        <v>0</v>
      </c>
      <c r="AM689" s="86">
        <f>+'Cu1'!AM689++'Cu2'!AM689+'Cu3'!AM689+'Cu4'!AM689+'Cu5'!AM689+'Cu6'!AM689+'Cu7'!AM689</f>
        <v>0</v>
      </c>
      <c r="AN689" s="86">
        <f>+'Cu1'!AN689++'Cu2'!AN689+'Cu3'!AN689+'Cu4'!AN689+'Cu5'!AN689+'Cu6'!AN689+'Cu7'!AN689</f>
        <v>0</v>
      </c>
      <c r="AO689" s="86">
        <f>+'Cu1'!AO689++'Cu2'!AO689+'Cu3'!AO689+'Cu4'!AO689+'Cu5'!AO689+'Cu6'!AO689+'Cu7'!AO689</f>
        <v>0</v>
      </c>
      <c r="AP689" s="86">
        <f>+'Cu1'!AP689++'Cu2'!AP689+'Cu3'!AP689+'Cu4'!AP689+'Cu5'!AP689+'Cu6'!AP689+'Cu7'!AP689</f>
        <v>0</v>
      </c>
      <c r="AQ689" s="86">
        <f>+'Cu1'!AQ689++'Cu2'!AQ689+'Cu3'!AQ689+'Cu4'!AQ689+'Cu5'!AQ689+'Cu6'!AQ689+'Cu7'!AQ689</f>
        <v>0</v>
      </c>
      <c r="AR689" s="86">
        <f>+'Cu1'!AR689++'Cu2'!AR689+'Cu3'!AR689+'Cu4'!AR689+'Cu5'!AR689+'Cu6'!AR689+'Cu7'!AR689</f>
        <v>0</v>
      </c>
      <c r="AS689" s="86">
        <f>+'Cu1'!AS689++'Cu2'!AS689+'Cu3'!AS689+'Cu4'!AS689+'Cu5'!AS689+'Cu6'!AS689+'Cu7'!AS689</f>
        <v>0</v>
      </c>
      <c r="AT689" s="86">
        <f>+'Cu1'!AT689++'Cu2'!AT689+'Cu3'!AT689+'Cu4'!AT689+'Cu5'!AT689+'Cu6'!AT689+'Cu7'!AT689</f>
        <v>0</v>
      </c>
      <c r="AU689" s="86">
        <f>+'Cu1'!AU689++'Cu2'!AU689+'Cu3'!AU689+'Cu4'!AU689+'Cu5'!AU689+'Cu6'!AU689+'Cu7'!AU689</f>
        <v>0</v>
      </c>
      <c r="AV689" s="86">
        <f>+'Cu1'!AV689++'Cu2'!AV689+'Cu3'!AV689+'Cu4'!AV689+'Cu5'!AV689+'Cu6'!AV689+'Cu7'!AV689</f>
        <v>0</v>
      </c>
      <c r="AW689" s="86">
        <f>+'Cu1'!AW689++'Cu2'!AW689+'Cu3'!AW689+'Cu4'!AW689+'Cu5'!AW689+'Cu6'!AW689+'Cu7'!AW689</f>
        <v>0</v>
      </c>
      <c r="AX689" s="86">
        <f>+'Cu1'!AX689++'Cu2'!AX689+'Cu3'!AX689+'Cu4'!AX689+'Cu5'!AX689+'Cu6'!AX689+'Cu7'!AX689</f>
        <v>0</v>
      </c>
      <c r="AY689" s="86">
        <f>+'Cu1'!AY689++'Cu2'!AY689+'Cu3'!AY689+'Cu4'!AY689+'Cu5'!AY689+'Cu6'!AY689+'Cu7'!AY689</f>
        <v>0</v>
      </c>
      <c r="AZ689" s="86">
        <f>+'Cu1'!AZ689++'Cu2'!AZ689+'Cu3'!AZ689+'Cu4'!AZ689+'Cu5'!AZ689+'Cu6'!AZ689+'Cu7'!AZ689</f>
        <v>0</v>
      </c>
      <c r="BA689" s="86">
        <f>+'Cu1'!BA689++'Cu2'!BA689+'Cu3'!BA689+'Cu4'!BA689+'Cu5'!BA689+'Cu6'!BA689+'Cu7'!BA689</f>
        <v>0</v>
      </c>
      <c r="BB689" s="86">
        <f>+'Cu1'!BB689++'Cu2'!BB689+'Cu3'!BB689+'Cu4'!BB689+'Cu5'!BB689+'Cu6'!BB689+'Cu7'!BB689</f>
        <v>0</v>
      </c>
      <c r="BC689" s="86">
        <f>+'Cu1'!BC689++'Cu2'!BC689+'Cu3'!BC689+'Cu4'!BC689+'Cu5'!BC689+'Cu6'!BC689+'Cu7'!BC689</f>
        <v>0</v>
      </c>
    </row>
    <row r="690" spans="3:55" hidden="1">
      <c r="C690" s="53" t="str">
        <f t="shared" si="155"/>
        <v>ADOBAT</v>
      </c>
      <c r="D690" s="53">
        <f t="shared" si="155"/>
        <v>0</v>
      </c>
      <c r="E690" s="73"/>
      <c r="F690" s="87">
        <f>+'Cu1'!F690++'Cu2'!F690+'Cu3'!F690+'Cu4'!F690+'Cu5'!F690+'Cu6'!F690+'Cu7'!F690</f>
        <v>0</v>
      </c>
      <c r="G690" s="87">
        <f>+'Cu1'!G690++'Cu2'!G690+'Cu3'!G690+'Cu4'!G690+'Cu5'!G690+'Cu6'!G690+'Cu7'!G690</f>
        <v>0</v>
      </c>
      <c r="H690" s="87">
        <f>+'Cu1'!H690++'Cu2'!H690+'Cu3'!H690+'Cu4'!H690+'Cu5'!H690+'Cu6'!H690+'Cu7'!H690</f>
        <v>0</v>
      </c>
      <c r="I690" s="87">
        <f>+'Cu1'!I690++'Cu2'!I690+'Cu3'!I690+'Cu4'!I690+'Cu5'!I690+'Cu6'!I690+'Cu7'!I690</f>
        <v>0</v>
      </c>
      <c r="J690" s="87">
        <f>+'Cu1'!J690++'Cu2'!J690+'Cu3'!J690+'Cu4'!J690+'Cu5'!J690+'Cu6'!J690+'Cu7'!J690</f>
        <v>0</v>
      </c>
      <c r="K690" s="87">
        <f>+'Cu1'!K690++'Cu2'!K690+'Cu3'!K690+'Cu4'!K690+'Cu5'!K690+'Cu6'!K690+'Cu7'!K690</f>
        <v>0</v>
      </c>
      <c r="L690" s="87">
        <f>+'Cu1'!L690++'Cu2'!L690+'Cu3'!L690+'Cu4'!L690+'Cu5'!L690+'Cu6'!L690+'Cu7'!L690</f>
        <v>0</v>
      </c>
      <c r="M690" s="87">
        <f>+'Cu1'!M690++'Cu2'!M690+'Cu3'!M690+'Cu4'!M690+'Cu5'!M690+'Cu6'!M690+'Cu7'!M690</f>
        <v>0</v>
      </c>
      <c r="N690" s="87">
        <f>+'Cu1'!N690++'Cu2'!N690+'Cu3'!N690+'Cu4'!N690+'Cu5'!N690+'Cu6'!N690+'Cu7'!N690</f>
        <v>0</v>
      </c>
      <c r="O690" s="87">
        <f>+'Cu1'!O690++'Cu2'!O690+'Cu3'!O690+'Cu4'!O690+'Cu5'!O690+'Cu6'!O690+'Cu7'!O690</f>
        <v>0</v>
      </c>
      <c r="P690" s="87">
        <f>+'Cu1'!P690++'Cu2'!P690+'Cu3'!P690+'Cu4'!P690+'Cu5'!P690+'Cu6'!P690+'Cu7'!P690</f>
        <v>0</v>
      </c>
      <c r="Q690" s="87">
        <f>+'Cu1'!Q690++'Cu2'!Q690+'Cu3'!Q690+'Cu4'!Q690+'Cu5'!Q690+'Cu6'!Q690+'Cu7'!Q690</f>
        <v>0</v>
      </c>
      <c r="R690" s="87">
        <f>+'Cu1'!R690++'Cu2'!R690+'Cu3'!R690+'Cu4'!R690+'Cu5'!R690+'Cu6'!R690+'Cu7'!R690</f>
        <v>0</v>
      </c>
      <c r="S690" s="87">
        <f>+'Cu1'!S690++'Cu2'!S690+'Cu3'!S690+'Cu4'!S690+'Cu5'!S690+'Cu6'!S690+'Cu7'!S690</f>
        <v>0</v>
      </c>
      <c r="T690" s="87">
        <f>+'Cu1'!T690++'Cu2'!T690+'Cu3'!T690+'Cu4'!T690+'Cu5'!T690+'Cu6'!T690+'Cu7'!T690</f>
        <v>0</v>
      </c>
      <c r="U690" s="87">
        <f>+'Cu1'!U690++'Cu2'!U690+'Cu3'!U690+'Cu4'!U690+'Cu5'!U690+'Cu6'!U690+'Cu7'!U690</f>
        <v>0</v>
      </c>
      <c r="V690" s="87">
        <f>+'Cu1'!V690++'Cu2'!V690+'Cu3'!V690+'Cu4'!V690+'Cu5'!V690+'Cu6'!V690+'Cu7'!V690</f>
        <v>0</v>
      </c>
      <c r="W690" s="87">
        <f>+'Cu1'!W690++'Cu2'!W690+'Cu3'!W690+'Cu4'!W690+'Cu5'!W690+'Cu6'!W690+'Cu7'!W690</f>
        <v>0</v>
      </c>
      <c r="X690" s="87">
        <f>+'Cu1'!X690++'Cu2'!X690+'Cu3'!X690+'Cu4'!X690+'Cu5'!X690+'Cu6'!X690+'Cu7'!X690</f>
        <v>0</v>
      </c>
      <c r="Y690" s="87">
        <f>+'Cu1'!Y690++'Cu2'!Y690+'Cu3'!Y690+'Cu4'!Y690+'Cu5'!Y690+'Cu6'!Y690+'Cu7'!Y690</f>
        <v>0</v>
      </c>
      <c r="Z690" s="87">
        <f>+'Cu1'!Z690++'Cu2'!Z690+'Cu3'!Z690+'Cu4'!Z690+'Cu5'!Z690+'Cu6'!Z690+'Cu7'!Z690</f>
        <v>0</v>
      </c>
      <c r="AA690" s="87">
        <f>+'Cu1'!AA690++'Cu2'!AA690+'Cu3'!AA690+'Cu4'!AA690+'Cu5'!AA690+'Cu6'!AA690+'Cu7'!AA690</f>
        <v>0</v>
      </c>
      <c r="AB690" s="87">
        <f>+'Cu1'!AB690++'Cu2'!AB690+'Cu3'!AB690+'Cu4'!AB690+'Cu5'!AB690+'Cu6'!AB690+'Cu7'!AB690</f>
        <v>0</v>
      </c>
      <c r="AC690" s="87">
        <f>+'Cu1'!AC690++'Cu2'!AC690+'Cu3'!AC690+'Cu4'!AC690+'Cu5'!AC690+'Cu6'!AC690+'Cu7'!AC690</f>
        <v>0</v>
      </c>
      <c r="AD690" s="87">
        <f>+'Cu1'!AD690++'Cu2'!AD690+'Cu3'!AD690+'Cu4'!AD690+'Cu5'!AD690+'Cu6'!AD690+'Cu7'!AD690</f>
        <v>0</v>
      </c>
      <c r="AE690" s="87">
        <f>+'Cu1'!AE690++'Cu2'!AE690+'Cu3'!AE690+'Cu4'!AE690+'Cu5'!AE690+'Cu6'!AE690+'Cu7'!AE690</f>
        <v>0</v>
      </c>
      <c r="AF690" s="87">
        <f>+'Cu1'!AF690++'Cu2'!AF690+'Cu3'!AF690+'Cu4'!AF690+'Cu5'!AF690+'Cu6'!AF690+'Cu7'!AF690</f>
        <v>0</v>
      </c>
      <c r="AG690" s="87">
        <f>+'Cu1'!AG690++'Cu2'!AG690+'Cu3'!AG690+'Cu4'!AG690+'Cu5'!AG690+'Cu6'!AG690+'Cu7'!AG690</f>
        <v>0</v>
      </c>
      <c r="AH690" s="87">
        <f>+'Cu1'!AH690++'Cu2'!AH690+'Cu3'!AH690+'Cu4'!AH690+'Cu5'!AH690+'Cu6'!AH690+'Cu7'!AH690</f>
        <v>0</v>
      </c>
      <c r="AI690" s="87">
        <f>+'Cu1'!AI690++'Cu2'!AI690+'Cu3'!AI690+'Cu4'!AI690+'Cu5'!AI690+'Cu6'!AI690+'Cu7'!AI690</f>
        <v>0</v>
      </c>
      <c r="AJ690" s="87">
        <f>+'Cu1'!AJ690++'Cu2'!AJ690+'Cu3'!AJ690+'Cu4'!AJ690+'Cu5'!AJ690+'Cu6'!AJ690+'Cu7'!AJ690</f>
        <v>0</v>
      </c>
      <c r="AK690" s="87">
        <f>+'Cu1'!AK690++'Cu2'!AK690+'Cu3'!AK690+'Cu4'!AK690+'Cu5'!AK690+'Cu6'!AK690+'Cu7'!AK690</f>
        <v>0</v>
      </c>
      <c r="AL690" s="87">
        <f>+'Cu1'!AL690++'Cu2'!AL690+'Cu3'!AL690+'Cu4'!AL690+'Cu5'!AL690+'Cu6'!AL690+'Cu7'!AL690</f>
        <v>0</v>
      </c>
      <c r="AM690" s="87">
        <f>+'Cu1'!AM690++'Cu2'!AM690+'Cu3'!AM690+'Cu4'!AM690+'Cu5'!AM690+'Cu6'!AM690+'Cu7'!AM690</f>
        <v>0</v>
      </c>
      <c r="AN690" s="87">
        <f>+'Cu1'!AN690++'Cu2'!AN690+'Cu3'!AN690+'Cu4'!AN690+'Cu5'!AN690+'Cu6'!AN690+'Cu7'!AN690</f>
        <v>0</v>
      </c>
      <c r="AO690" s="87">
        <f>+'Cu1'!AO690++'Cu2'!AO690+'Cu3'!AO690+'Cu4'!AO690+'Cu5'!AO690+'Cu6'!AO690+'Cu7'!AO690</f>
        <v>0</v>
      </c>
      <c r="AP690" s="87">
        <f>+'Cu1'!AP690++'Cu2'!AP690+'Cu3'!AP690+'Cu4'!AP690+'Cu5'!AP690+'Cu6'!AP690+'Cu7'!AP690</f>
        <v>0</v>
      </c>
      <c r="AQ690" s="87">
        <f>+'Cu1'!AQ690++'Cu2'!AQ690+'Cu3'!AQ690+'Cu4'!AQ690+'Cu5'!AQ690+'Cu6'!AQ690+'Cu7'!AQ690</f>
        <v>0</v>
      </c>
      <c r="AR690" s="87">
        <f>+'Cu1'!AR690++'Cu2'!AR690+'Cu3'!AR690+'Cu4'!AR690+'Cu5'!AR690+'Cu6'!AR690+'Cu7'!AR690</f>
        <v>0</v>
      </c>
      <c r="AS690" s="87">
        <f>+'Cu1'!AS690++'Cu2'!AS690+'Cu3'!AS690+'Cu4'!AS690+'Cu5'!AS690+'Cu6'!AS690+'Cu7'!AS690</f>
        <v>0</v>
      </c>
      <c r="AT690" s="87">
        <f>+'Cu1'!AT690++'Cu2'!AT690+'Cu3'!AT690+'Cu4'!AT690+'Cu5'!AT690+'Cu6'!AT690+'Cu7'!AT690</f>
        <v>0</v>
      </c>
      <c r="AU690" s="87">
        <f>+'Cu1'!AU690++'Cu2'!AU690+'Cu3'!AU690+'Cu4'!AU690+'Cu5'!AU690+'Cu6'!AU690+'Cu7'!AU690</f>
        <v>0</v>
      </c>
      <c r="AV690" s="87">
        <f>+'Cu1'!AV690++'Cu2'!AV690+'Cu3'!AV690+'Cu4'!AV690+'Cu5'!AV690+'Cu6'!AV690+'Cu7'!AV690</f>
        <v>0</v>
      </c>
      <c r="AW690" s="87">
        <f>+'Cu1'!AW690++'Cu2'!AW690+'Cu3'!AW690+'Cu4'!AW690+'Cu5'!AW690+'Cu6'!AW690+'Cu7'!AW690</f>
        <v>0</v>
      </c>
      <c r="AX690" s="87">
        <f>+'Cu1'!AX690++'Cu2'!AX690+'Cu3'!AX690+'Cu4'!AX690+'Cu5'!AX690+'Cu6'!AX690+'Cu7'!AX690</f>
        <v>0</v>
      </c>
      <c r="AY690" s="87">
        <f>+'Cu1'!AY690++'Cu2'!AY690+'Cu3'!AY690+'Cu4'!AY690+'Cu5'!AY690+'Cu6'!AY690+'Cu7'!AY690</f>
        <v>0</v>
      </c>
      <c r="AZ690" s="87">
        <f>+'Cu1'!AZ690++'Cu2'!AZ690+'Cu3'!AZ690+'Cu4'!AZ690+'Cu5'!AZ690+'Cu6'!AZ690+'Cu7'!AZ690</f>
        <v>0</v>
      </c>
      <c r="BA690" s="87">
        <f>+'Cu1'!BA690++'Cu2'!BA690+'Cu3'!BA690+'Cu4'!BA690+'Cu5'!BA690+'Cu6'!BA690+'Cu7'!BA690</f>
        <v>0</v>
      </c>
      <c r="BB690" s="87">
        <f>+'Cu1'!BB690++'Cu2'!BB690+'Cu3'!BB690+'Cu4'!BB690+'Cu5'!BB690+'Cu6'!BB690+'Cu7'!BB690</f>
        <v>0</v>
      </c>
      <c r="BC690" s="87">
        <f>+'Cu1'!BC690++'Cu2'!BC690+'Cu3'!BC690+'Cu4'!BC690+'Cu5'!BC690+'Cu6'!BC690+'Cu7'!BC690</f>
        <v>0</v>
      </c>
    </row>
    <row r="691" spans="3:55" hidden="1">
      <c r="C691" s="53">
        <f t="shared" si="155"/>
        <v>0</v>
      </c>
      <c r="D691" s="53">
        <f t="shared" si="155"/>
        <v>0</v>
      </c>
      <c r="E691" s="73"/>
      <c r="F691" s="87">
        <f>+'Cu1'!F691++'Cu2'!F691+'Cu3'!F691+'Cu4'!F691+'Cu5'!F691+'Cu6'!F691+'Cu7'!F691</f>
        <v>0</v>
      </c>
      <c r="G691" s="87">
        <f>+'Cu1'!G691++'Cu2'!G691+'Cu3'!G691+'Cu4'!G691+'Cu5'!G691+'Cu6'!G691+'Cu7'!G691</f>
        <v>0</v>
      </c>
      <c r="H691" s="87">
        <f>+'Cu1'!H691++'Cu2'!H691+'Cu3'!H691+'Cu4'!H691+'Cu5'!H691+'Cu6'!H691+'Cu7'!H691</f>
        <v>0</v>
      </c>
      <c r="I691" s="87">
        <f>+'Cu1'!I691++'Cu2'!I691+'Cu3'!I691+'Cu4'!I691+'Cu5'!I691+'Cu6'!I691+'Cu7'!I691</f>
        <v>0</v>
      </c>
      <c r="J691" s="87">
        <f>+'Cu1'!J691++'Cu2'!J691+'Cu3'!J691+'Cu4'!J691+'Cu5'!J691+'Cu6'!J691+'Cu7'!J691</f>
        <v>0</v>
      </c>
      <c r="K691" s="87">
        <f>+'Cu1'!K691++'Cu2'!K691+'Cu3'!K691+'Cu4'!K691+'Cu5'!K691+'Cu6'!K691+'Cu7'!K691</f>
        <v>0</v>
      </c>
      <c r="L691" s="87">
        <f>+'Cu1'!L691++'Cu2'!L691+'Cu3'!L691+'Cu4'!L691+'Cu5'!L691+'Cu6'!L691+'Cu7'!L691</f>
        <v>0</v>
      </c>
      <c r="M691" s="87">
        <f>+'Cu1'!M691++'Cu2'!M691+'Cu3'!M691+'Cu4'!M691+'Cu5'!M691+'Cu6'!M691+'Cu7'!M691</f>
        <v>0</v>
      </c>
      <c r="N691" s="87">
        <f>+'Cu1'!N691++'Cu2'!N691+'Cu3'!N691+'Cu4'!N691+'Cu5'!N691+'Cu6'!N691+'Cu7'!N691</f>
        <v>0</v>
      </c>
      <c r="O691" s="87">
        <f>+'Cu1'!O691++'Cu2'!O691+'Cu3'!O691+'Cu4'!O691+'Cu5'!O691+'Cu6'!O691+'Cu7'!O691</f>
        <v>0</v>
      </c>
      <c r="P691" s="87">
        <f>+'Cu1'!P691++'Cu2'!P691+'Cu3'!P691+'Cu4'!P691+'Cu5'!P691+'Cu6'!P691+'Cu7'!P691</f>
        <v>0</v>
      </c>
      <c r="Q691" s="87">
        <f>+'Cu1'!Q691++'Cu2'!Q691+'Cu3'!Q691+'Cu4'!Q691+'Cu5'!Q691+'Cu6'!Q691+'Cu7'!Q691</f>
        <v>0</v>
      </c>
      <c r="R691" s="87">
        <f>+'Cu1'!R691++'Cu2'!R691+'Cu3'!R691+'Cu4'!R691+'Cu5'!R691+'Cu6'!R691+'Cu7'!R691</f>
        <v>0</v>
      </c>
      <c r="S691" s="87">
        <f>+'Cu1'!S691++'Cu2'!S691+'Cu3'!S691+'Cu4'!S691+'Cu5'!S691+'Cu6'!S691+'Cu7'!S691</f>
        <v>0</v>
      </c>
      <c r="T691" s="87">
        <f>+'Cu1'!T691++'Cu2'!T691+'Cu3'!T691+'Cu4'!T691+'Cu5'!T691+'Cu6'!T691+'Cu7'!T691</f>
        <v>0</v>
      </c>
      <c r="U691" s="87">
        <f>+'Cu1'!U691++'Cu2'!U691+'Cu3'!U691+'Cu4'!U691+'Cu5'!U691+'Cu6'!U691+'Cu7'!U691</f>
        <v>0</v>
      </c>
      <c r="V691" s="87">
        <f>+'Cu1'!V691++'Cu2'!V691+'Cu3'!V691+'Cu4'!V691+'Cu5'!V691+'Cu6'!V691+'Cu7'!V691</f>
        <v>0</v>
      </c>
      <c r="W691" s="87">
        <f>+'Cu1'!W691++'Cu2'!W691+'Cu3'!W691+'Cu4'!W691+'Cu5'!W691+'Cu6'!W691+'Cu7'!W691</f>
        <v>0</v>
      </c>
      <c r="X691" s="87">
        <f>+'Cu1'!X691++'Cu2'!X691+'Cu3'!X691+'Cu4'!X691+'Cu5'!X691+'Cu6'!X691+'Cu7'!X691</f>
        <v>0</v>
      </c>
      <c r="Y691" s="87">
        <f>+'Cu1'!Y691++'Cu2'!Y691+'Cu3'!Y691+'Cu4'!Y691+'Cu5'!Y691+'Cu6'!Y691+'Cu7'!Y691</f>
        <v>0</v>
      </c>
      <c r="Z691" s="87">
        <f>+'Cu1'!Z691++'Cu2'!Z691+'Cu3'!Z691+'Cu4'!Z691+'Cu5'!Z691+'Cu6'!Z691+'Cu7'!Z691</f>
        <v>0</v>
      </c>
      <c r="AA691" s="87">
        <f>+'Cu1'!AA691++'Cu2'!AA691+'Cu3'!AA691+'Cu4'!AA691+'Cu5'!AA691+'Cu6'!AA691+'Cu7'!AA691</f>
        <v>0</v>
      </c>
      <c r="AB691" s="87">
        <f>+'Cu1'!AB691++'Cu2'!AB691+'Cu3'!AB691+'Cu4'!AB691+'Cu5'!AB691+'Cu6'!AB691+'Cu7'!AB691</f>
        <v>0</v>
      </c>
      <c r="AC691" s="87">
        <f>+'Cu1'!AC691++'Cu2'!AC691+'Cu3'!AC691+'Cu4'!AC691+'Cu5'!AC691+'Cu6'!AC691+'Cu7'!AC691</f>
        <v>0</v>
      </c>
      <c r="AD691" s="87">
        <f>+'Cu1'!AD691++'Cu2'!AD691+'Cu3'!AD691+'Cu4'!AD691+'Cu5'!AD691+'Cu6'!AD691+'Cu7'!AD691</f>
        <v>0</v>
      </c>
      <c r="AE691" s="87">
        <f>+'Cu1'!AE691++'Cu2'!AE691+'Cu3'!AE691+'Cu4'!AE691+'Cu5'!AE691+'Cu6'!AE691+'Cu7'!AE691</f>
        <v>0</v>
      </c>
      <c r="AF691" s="87">
        <f>+'Cu1'!AF691++'Cu2'!AF691+'Cu3'!AF691+'Cu4'!AF691+'Cu5'!AF691+'Cu6'!AF691+'Cu7'!AF691</f>
        <v>0</v>
      </c>
      <c r="AG691" s="87">
        <f>+'Cu1'!AG691++'Cu2'!AG691+'Cu3'!AG691+'Cu4'!AG691+'Cu5'!AG691+'Cu6'!AG691+'Cu7'!AG691</f>
        <v>0</v>
      </c>
      <c r="AH691" s="87">
        <f>+'Cu1'!AH691++'Cu2'!AH691+'Cu3'!AH691+'Cu4'!AH691+'Cu5'!AH691+'Cu6'!AH691+'Cu7'!AH691</f>
        <v>0</v>
      </c>
      <c r="AI691" s="87">
        <f>+'Cu1'!AI691++'Cu2'!AI691+'Cu3'!AI691+'Cu4'!AI691+'Cu5'!AI691+'Cu6'!AI691+'Cu7'!AI691</f>
        <v>0</v>
      </c>
      <c r="AJ691" s="87">
        <f>+'Cu1'!AJ691++'Cu2'!AJ691+'Cu3'!AJ691+'Cu4'!AJ691+'Cu5'!AJ691+'Cu6'!AJ691+'Cu7'!AJ691</f>
        <v>0</v>
      </c>
      <c r="AK691" s="87">
        <f>+'Cu1'!AK691++'Cu2'!AK691+'Cu3'!AK691+'Cu4'!AK691+'Cu5'!AK691+'Cu6'!AK691+'Cu7'!AK691</f>
        <v>0</v>
      </c>
      <c r="AL691" s="87">
        <f>+'Cu1'!AL691++'Cu2'!AL691+'Cu3'!AL691+'Cu4'!AL691+'Cu5'!AL691+'Cu6'!AL691+'Cu7'!AL691</f>
        <v>0</v>
      </c>
      <c r="AM691" s="87">
        <f>+'Cu1'!AM691++'Cu2'!AM691+'Cu3'!AM691+'Cu4'!AM691+'Cu5'!AM691+'Cu6'!AM691+'Cu7'!AM691</f>
        <v>0</v>
      </c>
      <c r="AN691" s="87">
        <f>+'Cu1'!AN691++'Cu2'!AN691+'Cu3'!AN691+'Cu4'!AN691+'Cu5'!AN691+'Cu6'!AN691+'Cu7'!AN691</f>
        <v>0</v>
      </c>
      <c r="AO691" s="87">
        <f>+'Cu1'!AO691++'Cu2'!AO691+'Cu3'!AO691+'Cu4'!AO691+'Cu5'!AO691+'Cu6'!AO691+'Cu7'!AO691</f>
        <v>0</v>
      </c>
      <c r="AP691" s="87">
        <f>+'Cu1'!AP691++'Cu2'!AP691+'Cu3'!AP691+'Cu4'!AP691+'Cu5'!AP691+'Cu6'!AP691+'Cu7'!AP691</f>
        <v>0</v>
      </c>
      <c r="AQ691" s="87">
        <f>+'Cu1'!AQ691++'Cu2'!AQ691+'Cu3'!AQ691+'Cu4'!AQ691+'Cu5'!AQ691+'Cu6'!AQ691+'Cu7'!AQ691</f>
        <v>0</v>
      </c>
      <c r="AR691" s="87">
        <f>+'Cu1'!AR691++'Cu2'!AR691+'Cu3'!AR691+'Cu4'!AR691+'Cu5'!AR691+'Cu6'!AR691+'Cu7'!AR691</f>
        <v>0</v>
      </c>
      <c r="AS691" s="87">
        <f>+'Cu1'!AS691++'Cu2'!AS691+'Cu3'!AS691+'Cu4'!AS691+'Cu5'!AS691+'Cu6'!AS691+'Cu7'!AS691</f>
        <v>0</v>
      </c>
      <c r="AT691" s="87">
        <f>+'Cu1'!AT691++'Cu2'!AT691+'Cu3'!AT691+'Cu4'!AT691+'Cu5'!AT691+'Cu6'!AT691+'Cu7'!AT691</f>
        <v>0</v>
      </c>
      <c r="AU691" s="87">
        <f>+'Cu1'!AU691++'Cu2'!AU691+'Cu3'!AU691+'Cu4'!AU691+'Cu5'!AU691+'Cu6'!AU691+'Cu7'!AU691</f>
        <v>0</v>
      </c>
      <c r="AV691" s="87">
        <f>+'Cu1'!AV691++'Cu2'!AV691+'Cu3'!AV691+'Cu4'!AV691+'Cu5'!AV691+'Cu6'!AV691+'Cu7'!AV691</f>
        <v>0</v>
      </c>
      <c r="AW691" s="87">
        <f>+'Cu1'!AW691++'Cu2'!AW691+'Cu3'!AW691+'Cu4'!AW691+'Cu5'!AW691+'Cu6'!AW691+'Cu7'!AW691</f>
        <v>0</v>
      </c>
      <c r="AX691" s="87">
        <f>+'Cu1'!AX691++'Cu2'!AX691+'Cu3'!AX691+'Cu4'!AX691+'Cu5'!AX691+'Cu6'!AX691+'Cu7'!AX691</f>
        <v>0</v>
      </c>
      <c r="AY691" s="87">
        <f>+'Cu1'!AY691++'Cu2'!AY691+'Cu3'!AY691+'Cu4'!AY691+'Cu5'!AY691+'Cu6'!AY691+'Cu7'!AY691</f>
        <v>0</v>
      </c>
      <c r="AZ691" s="87">
        <f>+'Cu1'!AZ691++'Cu2'!AZ691+'Cu3'!AZ691+'Cu4'!AZ691+'Cu5'!AZ691+'Cu6'!AZ691+'Cu7'!AZ691</f>
        <v>0</v>
      </c>
      <c r="BA691" s="87">
        <f>+'Cu1'!BA691++'Cu2'!BA691+'Cu3'!BA691+'Cu4'!BA691+'Cu5'!BA691+'Cu6'!BA691+'Cu7'!BA691</f>
        <v>0</v>
      </c>
      <c r="BB691" s="87">
        <f>+'Cu1'!BB691++'Cu2'!BB691+'Cu3'!BB691+'Cu4'!BB691+'Cu5'!BB691+'Cu6'!BB691+'Cu7'!BB691</f>
        <v>0</v>
      </c>
      <c r="BC691" s="87">
        <f>+'Cu1'!BC691++'Cu2'!BC691+'Cu3'!BC691+'Cu4'!BC691+'Cu5'!BC691+'Cu6'!BC691+'Cu7'!BC691</f>
        <v>0</v>
      </c>
    </row>
    <row r="692" spans="3:55" hidden="1">
      <c r="C692" s="53">
        <f t="shared" si="155"/>
        <v>0</v>
      </c>
      <c r="D692" s="53">
        <f t="shared" si="155"/>
        <v>0</v>
      </c>
      <c r="E692" s="73"/>
      <c r="F692" s="87">
        <f>+'Cu1'!F692++'Cu2'!F692+'Cu3'!F692+'Cu4'!F692+'Cu5'!F692+'Cu6'!F692+'Cu7'!F692</f>
        <v>0</v>
      </c>
      <c r="G692" s="87">
        <f>+'Cu1'!G692++'Cu2'!G692+'Cu3'!G692+'Cu4'!G692+'Cu5'!G692+'Cu6'!G692+'Cu7'!G692</f>
        <v>0</v>
      </c>
      <c r="H692" s="87">
        <f>+'Cu1'!H692++'Cu2'!H692+'Cu3'!H692+'Cu4'!H692+'Cu5'!H692+'Cu6'!H692+'Cu7'!H692</f>
        <v>0</v>
      </c>
      <c r="I692" s="87">
        <f>+'Cu1'!I692++'Cu2'!I692+'Cu3'!I692+'Cu4'!I692+'Cu5'!I692+'Cu6'!I692+'Cu7'!I692</f>
        <v>0</v>
      </c>
      <c r="J692" s="87">
        <f>+'Cu1'!J692++'Cu2'!J692+'Cu3'!J692+'Cu4'!J692+'Cu5'!J692+'Cu6'!J692+'Cu7'!J692</f>
        <v>0</v>
      </c>
      <c r="K692" s="87">
        <f>+'Cu1'!K692++'Cu2'!K692+'Cu3'!K692+'Cu4'!K692+'Cu5'!K692+'Cu6'!K692+'Cu7'!K692</f>
        <v>0</v>
      </c>
      <c r="L692" s="87">
        <f>+'Cu1'!L692++'Cu2'!L692+'Cu3'!L692+'Cu4'!L692+'Cu5'!L692+'Cu6'!L692+'Cu7'!L692</f>
        <v>0</v>
      </c>
      <c r="M692" s="87">
        <f>+'Cu1'!M692++'Cu2'!M692+'Cu3'!M692+'Cu4'!M692+'Cu5'!M692+'Cu6'!M692+'Cu7'!M692</f>
        <v>0</v>
      </c>
      <c r="N692" s="87">
        <f>+'Cu1'!N692++'Cu2'!N692+'Cu3'!N692+'Cu4'!N692+'Cu5'!N692+'Cu6'!N692+'Cu7'!N692</f>
        <v>0</v>
      </c>
      <c r="O692" s="87">
        <f>+'Cu1'!O692++'Cu2'!O692+'Cu3'!O692+'Cu4'!O692+'Cu5'!O692+'Cu6'!O692+'Cu7'!O692</f>
        <v>0</v>
      </c>
      <c r="P692" s="87">
        <f>+'Cu1'!P692++'Cu2'!P692+'Cu3'!P692+'Cu4'!P692+'Cu5'!P692+'Cu6'!P692+'Cu7'!P692</f>
        <v>0</v>
      </c>
      <c r="Q692" s="87">
        <f>+'Cu1'!Q692++'Cu2'!Q692+'Cu3'!Q692+'Cu4'!Q692+'Cu5'!Q692+'Cu6'!Q692+'Cu7'!Q692</f>
        <v>0</v>
      </c>
      <c r="R692" s="87">
        <f>+'Cu1'!R692++'Cu2'!R692+'Cu3'!R692+'Cu4'!R692+'Cu5'!R692+'Cu6'!R692+'Cu7'!R692</f>
        <v>0</v>
      </c>
      <c r="S692" s="87">
        <f>+'Cu1'!S692++'Cu2'!S692+'Cu3'!S692+'Cu4'!S692+'Cu5'!S692+'Cu6'!S692+'Cu7'!S692</f>
        <v>0</v>
      </c>
      <c r="T692" s="87">
        <f>+'Cu1'!T692++'Cu2'!T692+'Cu3'!T692+'Cu4'!T692+'Cu5'!T692+'Cu6'!T692+'Cu7'!T692</f>
        <v>0</v>
      </c>
      <c r="U692" s="87">
        <f>+'Cu1'!U692++'Cu2'!U692+'Cu3'!U692+'Cu4'!U692+'Cu5'!U692+'Cu6'!U692+'Cu7'!U692</f>
        <v>0</v>
      </c>
      <c r="V692" s="87">
        <f>+'Cu1'!V692++'Cu2'!V692+'Cu3'!V692+'Cu4'!V692+'Cu5'!V692+'Cu6'!V692+'Cu7'!V692</f>
        <v>0</v>
      </c>
      <c r="W692" s="87">
        <f>+'Cu1'!W692++'Cu2'!W692+'Cu3'!W692+'Cu4'!W692+'Cu5'!W692+'Cu6'!W692+'Cu7'!W692</f>
        <v>0</v>
      </c>
      <c r="X692" s="87">
        <f>+'Cu1'!X692++'Cu2'!X692+'Cu3'!X692+'Cu4'!X692+'Cu5'!X692+'Cu6'!X692+'Cu7'!X692</f>
        <v>0</v>
      </c>
      <c r="Y692" s="87">
        <f>+'Cu1'!Y692++'Cu2'!Y692+'Cu3'!Y692+'Cu4'!Y692+'Cu5'!Y692+'Cu6'!Y692+'Cu7'!Y692</f>
        <v>0</v>
      </c>
      <c r="Z692" s="87">
        <f>+'Cu1'!Z692++'Cu2'!Z692+'Cu3'!Z692+'Cu4'!Z692+'Cu5'!Z692+'Cu6'!Z692+'Cu7'!Z692</f>
        <v>0</v>
      </c>
      <c r="AA692" s="87">
        <f>+'Cu1'!AA692++'Cu2'!AA692+'Cu3'!AA692+'Cu4'!AA692+'Cu5'!AA692+'Cu6'!AA692+'Cu7'!AA692</f>
        <v>0</v>
      </c>
      <c r="AB692" s="87">
        <f>+'Cu1'!AB692++'Cu2'!AB692+'Cu3'!AB692+'Cu4'!AB692+'Cu5'!AB692+'Cu6'!AB692+'Cu7'!AB692</f>
        <v>0</v>
      </c>
      <c r="AC692" s="87">
        <f>+'Cu1'!AC692++'Cu2'!AC692+'Cu3'!AC692+'Cu4'!AC692+'Cu5'!AC692+'Cu6'!AC692+'Cu7'!AC692</f>
        <v>0</v>
      </c>
      <c r="AD692" s="87">
        <f>+'Cu1'!AD692++'Cu2'!AD692+'Cu3'!AD692+'Cu4'!AD692+'Cu5'!AD692+'Cu6'!AD692+'Cu7'!AD692</f>
        <v>0</v>
      </c>
      <c r="AE692" s="87">
        <f>+'Cu1'!AE692++'Cu2'!AE692+'Cu3'!AE692+'Cu4'!AE692+'Cu5'!AE692+'Cu6'!AE692+'Cu7'!AE692</f>
        <v>0</v>
      </c>
      <c r="AF692" s="87">
        <f>+'Cu1'!AF692++'Cu2'!AF692+'Cu3'!AF692+'Cu4'!AF692+'Cu5'!AF692+'Cu6'!AF692+'Cu7'!AF692</f>
        <v>0</v>
      </c>
      <c r="AG692" s="87">
        <f>+'Cu1'!AG692++'Cu2'!AG692+'Cu3'!AG692+'Cu4'!AG692+'Cu5'!AG692+'Cu6'!AG692+'Cu7'!AG692</f>
        <v>0</v>
      </c>
      <c r="AH692" s="87">
        <f>+'Cu1'!AH692++'Cu2'!AH692+'Cu3'!AH692+'Cu4'!AH692+'Cu5'!AH692+'Cu6'!AH692+'Cu7'!AH692</f>
        <v>0</v>
      </c>
      <c r="AI692" s="87">
        <f>+'Cu1'!AI692++'Cu2'!AI692+'Cu3'!AI692+'Cu4'!AI692+'Cu5'!AI692+'Cu6'!AI692+'Cu7'!AI692</f>
        <v>0</v>
      </c>
      <c r="AJ692" s="87">
        <f>+'Cu1'!AJ692++'Cu2'!AJ692+'Cu3'!AJ692+'Cu4'!AJ692+'Cu5'!AJ692+'Cu6'!AJ692+'Cu7'!AJ692</f>
        <v>0</v>
      </c>
      <c r="AK692" s="87">
        <f>+'Cu1'!AK692++'Cu2'!AK692+'Cu3'!AK692+'Cu4'!AK692+'Cu5'!AK692+'Cu6'!AK692+'Cu7'!AK692</f>
        <v>0</v>
      </c>
      <c r="AL692" s="87">
        <f>+'Cu1'!AL692++'Cu2'!AL692+'Cu3'!AL692+'Cu4'!AL692+'Cu5'!AL692+'Cu6'!AL692+'Cu7'!AL692</f>
        <v>0</v>
      </c>
      <c r="AM692" s="87">
        <f>+'Cu1'!AM692++'Cu2'!AM692+'Cu3'!AM692+'Cu4'!AM692+'Cu5'!AM692+'Cu6'!AM692+'Cu7'!AM692</f>
        <v>0</v>
      </c>
      <c r="AN692" s="87">
        <f>+'Cu1'!AN692++'Cu2'!AN692+'Cu3'!AN692+'Cu4'!AN692+'Cu5'!AN692+'Cu6'!AN692+'Cu7'!AN692</f>
        <v>0</v>
      </c>
      <c r="AO692" s="87">
        <f>+'Cu1'!AO692++'Cu2'!AO692+'Cu3'!AO692+'Cu4'!AO692+'Cu5'!AO692+'Cu6'!AO692+'Cu7'!AO692</f>
        <v>0</v>
      </c>
      <c r="AP692" s="87">
        <f>+'Cu1'!AP692++'Cu2'!AP692+'Cu3'!AP692+'Cu4'!AP692+'Cu5'!AP692+'Cu6'!AP692+'Cu7'!AP692</f>
        <v>0</v>
      </c>
      <c r="AQ692" s="87">
        <f>+'Cu1'!AQ692++'Cu2'!AQ692+'Cu3'!AQ692+'Cu4'!AQ692+'Cu5'!AQ692+'Cu6'!AQ692+'Cu7'!AQ692</f>
        <v>0</v>
      </c>
      <c r="AR692" s="87">
        <f>+'Cu1'!AR692++'Cu2'!AR692+'Cu3'!AR692+'Cu4'!AR692+'Cu5'!AR692+'Cu6'!AR692+'Cu7'!AR692</f>
        <v>0</v>
      </c>
      <c r="AS692" s="87">
        <f>+'Cu1'!AS692++'Cu2'!AS692+'Cu3'!AS692+'Cu4'!AS692+'Cu5'!AS692+'Cu6'!AS692+'Cu7'!AS692</f>
        <v>0</v>
      </c>
      <c r="AT692" s="87">
        <f>+'Cu1'!AT692++'Cu2'!AT692+'Cu3'!AT692+'Cu4'!AT692+'Cu5'!AT692+'Cu6'!AT692+'Cu7'!AT692</f>
        <v>0</v>
      </c>
      <c r="AU692" s="87">
        <f>+'Cu1'!AU692++'Cu2'!AU692+'Cu3'!AU692+'Cu4'!AU692+'Cu5'!AU692+'Cu6'!AU692+'Cu7'!AU692</f>
        <v>0</v>
      </c>
      <c r="AV692" s="87">
        <f>+'Cu1'!AV692++'Cu2'!AV692+'Cu3'!AV692+'Cu4'!AV692+'Cu5'!AV692+'Cu6'!AV692+'Cu7'!AV692</f>
        <v>0</v>
      </c>
      <c r="AW692" s="87">
        <f>+'Cu1'!AW692++'Cu2'!AW692+'Cu3'!AW692+'Cu4'!AW692+'Cu5'!AW692+'Cu6'!AW692+'Cu7'!AW692</f>
        <v>0</v>
      </c>
      <c r="AX692" s="87">
        <f>+'Cu1'!AX692++'Cu2'!AX692+'Cu3'!AX692+'Cu4'!AX692+'Cu5'!AX692+'Cu6'!AX692+'Cu7'!AX692</f>
        <v>0</v>
      </c>
      <c r="AY692" s="87">
        <f>+'Cu1'!AY692++'Cu2'!AY692+'Cu3'!AY692+'Cu4'!AY692+'Cu5'!AY692+'Cu6'!AY692+'Cu7'!AY692</f>
        <v>0</v>
      </c>
      <c r="AZ692" s="87">
        <f>+'Cu1'!AZ692++'Cu2'!AZ692+'Cu3'!AZ692+'Cu4'!AZ692+'Cu5'!AZ692+'Cu6'!AZ692+'Cu7'!AZ692</f>
        <v>0</v>
      </c>
      <c r="BA692" s="87">
        <f>+'Cu1'!BA692++'Cu2'!BA692+'Cu3'!BA692+'Cu4'!BA692+'Cu5'!BA692+'Cu6'!BA692+'Cu7'!BA692</f>
        <v>0</v>
      </c>
      <c r="BB692" s="87">
        <f>+'Cu1'!BB692++'Cu2'!BB692+'Cu3'!BB692+'Cu4'!BB692+'Cu5'!BB692+'Cu6'!BB692+'Cu7'!BB692</f>
        <v>0</v>
      </c>
      <c r="BC692" s="87">
        <f>+'Cu1'!BC692++'Cu2'!BC692+'Cu3'!BC692+'Cu4'!BC692+'Cu5'!BC692+'Cu6'!BC692+'Cu7'!BC692</f>
        <v>0</v>
      </c>
    </row>
    <row r="693" spans="3:55" hidden="1">
      <c r="C693" s="53">
        <f t="shared" si="155"/>
        <v>0</v>
      </c>
      <c r="D693" s="53">
        <f t="shared" si="155"/>
        <v>0</v>
      </c>
      <c r="E693" s="73"/>
      <c r="F693" s="87">
        <f>+'Cu1'!F693++'Cu2'!F693+'Cu3'!F693+'Cu4'!F693+'Cu5'!F693+'Cu6'!F693+'Cu7'!F693</f>
        <v>0</v>
      </c>
      <c r="G693" s="87">
        <f>+'Cu1'!G693++'Cu2'!G693+'Cu3'!G693+'Cu4'!G693+'Cu5'!G693+'Cu6'!G693+'Cu7'!G693</f>
        <v>0</v>
      </c>
      <c r="H693" s="87">
        <f>+'Cu1'!H693++'Cu2'!H693+'Cu3'!H693+'Cu4'!H693+'Cu5'!H693+'Cu6'!H693+'Cu7'!H693</f>
        <v>0</v>
      </c>
      <c r="I693" s="87">
        <f>+'Cu1'!I693++'Cu2'!I693+'Cu3'!I693+'Cu4'!I693+'Cu5'!I693+'Cu6'!I693+'Cu7'!I693</f>
        <v>0</v>
      </c>
      <c r="J693" s="87">
        <f>+'Cu1'!J693++'Cu2'!J693+'Cu3'!J693+'Cu4'!J693+'Cu5'!J693+'Cu6'!J693+'Cu7'!J693</f>
        <v>0</v>
      </c>
      <c r="K693" s="87">
        <f>+'Cu1'!K693++'Cu2'!K693+'Cu3'!K693+'Cu4'!K693+'Cu5'!K693+'Cu6'!K693+'Cu7'!K693</f>
        <v>0</v>
      </c>
      <c r="L693" s="87">
        <f>+'Cu1'!L693++'Cu2'!L693+'Cu3'!L693+'Cu4'!L693+'Cu5'!L693+'Cu6'!L693+'Cu7'!L693</f>
        <v>0</v>
      </c>
      <c r="M693" s="87">
        <f>+'Cu1'!M693++'Cu2'!M693+'Cu3'!M693+'Cu4'!M693+'Cu5'!M693+'Cu6'!M693+'Cu7'!M693</f>
        <v>0</v>
      </c>
      <c r="N693" s="87">
        <f>+'Cu1'!N693++'Cu2'!N693+'Cu3'!N693+'Cu4'!N693+'Cu5'!N693+'Cu6'!N693+'Cu7'!N693</f>
        <v>0</v>
      </c>
      <c r="O693" s="87">
        <f>+'Cu1'!O693++'Cu2'!O693+'Cu3'!O693+'Cu4'!O693+'Cu5'!O693+'Cu6'!O693+'Cu7'!O693</f>
        <v>0</v>
      </c>
      <c r="P693" s="87">
        <f>+'Cu1'!P693++'Cu2'!P693+'Cu3'!P693+'Cu4'!P693+'Cu5'!P693+'Cu6'!P693+'Cu7'!P693</f>
        <v>0</v>
      </c>
      <c r="Q693" s="87">
        <f>+'Cu1'!Q693++'Cu2'!Q693+'Cu3'!Q693+'Cu4'!Q693+'Cu5'!Q693+'Cu6'!Q693+'Cu7'!Q693</f>
        <v>0</v>
      </c>
      <c r="R693" s="87">
        <f>+'Cu1'!R693++'Cu2'!R693+'Cu3'!R693+'Cu4'!R693+'Cu5'!R693+'Cu6'!R693+'Cu7'!R693</f>
        <v>0</v>
      </c>
      <c r="S693" s="87">
        <f>+'Cu1'!S693++'Cu2'!S693+'Cu3'!S693+'Cu4'!S693+'Cu5'!S693+'Cu6'!S693+'Cu7'!S693</f>
        <v>0</v>
      </c>
      <c r="T693" s="87">
        <f>+'Cu1'!T693++'Cu2'!T693+'Cu3'!T693+'Cu4'!T693+'Cu5'!T693+'Cu6'!T693+'Cu7'!T693</f>
        <v>0</v>
      </c>
      <c r="U693" s="87">
        <f>+'Cu1'!U693++'Cu2'!U693+'Cu3'!U693+'Cu4'!U693+'Cu5'!U693+'Cu6'!U693+'Cu7'!U693</f>
        <v>0</v>
      </c>
      <c r="V693" s="87">
        <f>+'Cu1'!V693++'Cu2'!V693+'Cu3'!V693+'Cu4'!V693+'Cu5'!V693+'Cu6'!V693+'Cu7'!V693</f>
        <v>0</v>
      </c>
      <c r="W693" s="87">
        <f>+'Cu1'!W693++'Cu2'!W693+'Cu3'!W693+'Cu4'!W693+'Cu5'!W693+'Cu6'!W693+'Cu7'!W693</f>
        <v>0</v>
      </c>
      <c r="X693" s="87">
        <f>+'Cu1'!X693++'Cu2'!X693+'Cu3'!X693+'Cu4'!X693+'Cu5'!X693+'Cu6'!X693+'Cu7'!X693</f>
        <v>0</v>
      </c>
      <c r="Y693" s="87">
        <f>+'Cu1'!Y693++'Cu2'!Y693+'Cu3'!Y693+'Cu4'!Y693+'Cu5'!Y693+'Cu6'!Y693+'Cu7'!Y693</f>
        <v>0</v>
      </c>
      <c r="Z693" s="87">
        <f>+'Cu1'!Z693++'Cu2'!Z693+'Cu3'!Z693+'Cu4'!Z693+'Cu5'!Z693+'Cu6'!Z693+'Cu7'!Z693</f>
        <v>0</v>
      </c>
      <c r="AA693" s="87">
        <f>+'Cu1'!AA693++'Cu2'!AA693+'Cu3'!AA693+'Cu4'!AA693+'Cu5'!AA693+'Cu6'!AA693+'Cu7'!AA693</f>
        <v>0</v>
      </c>
      <c r="AB693" s="87">
        <f>+'Cu1'!AB693++'Cu2'!AB693+'Cu3'!AB693+'Cu4'!AB693+'Cu5'!AB693+'Cu6'!AB693+'Cu7'!AB693</f>
        <v>0</v>
      </c>
      <c r="AC693" s="87">
        <f>+'Cu1'!AC693++'Cu2'!AC693+'Cu3'!AC693+'Cu4'!AC693+'Cu5'!AC693+'Cu6'!AC693+'Cu7'!AC693</f>
        <v>0</v>
      </c>
      <c r="AD693" s="87">
        <f>+'Cu1'!AD693++'Cu2'!AD693+'Cu3'!AD693+'Cu4'!AD693+'Cu5'!AD693+'Cu6'!AD693+'Cu7'!AD693</f>
        <v>0</v>
      </c>
      <c r="AE693" s="87">
        <f>+'Cu1'!AE693++'Cu2'!AE693+'Cu3'!AE693+'Cu4'!AE693+'Cu5'!AE693+'Cu6'!AE693+'Cu7'!AE693</f>
        <v>0</v>
      </c>
      <c r="AF693" s="87">
        <f>+'Cu1'!AF693++'Cu2'!AF693+'Cu3'!AF693+'Cu4'!AF693+'Cu5'!AF693+'Cu6'!AF693+'Cu7'!AF693</f>
        <v>0</v>
      </c>
      <c r="AG693" s="87">
        <f>+'Cu1'!AG693++'Cu2'!AG693+'Cu3'!AG693+'Cu4'!AG693+'Cu5'!AG693+'Cu6'!AG693+'Cu7'!AG693</f>
        <v>0</v>
      </c>
      <c r="AH693" s="87">
        <f>+'Cu1'!AH693++'Cu2'!AH693+'Cu3'!AH693+'Cu4'!AH693+'Cu5'!AH693+'Cu6'!AH693+'Cu7'!AH693</f>
        <v>0</v>
      </c>
      <c r="AI693" s="87">
        <f>+'Cu1'!AI693++'Cu2'!AI693+'Cu3'!AI693+'Cu4'!AI693+'Cu5'!AI693+'Cu6'!AI693+'Cu7'!AI693</f>
        <v>0</v>
      </c>
      <c r="AJ693" s="87">
        <f>+'Cu1'!AJ693++'Cu2'!AJ693+'Cu3'!AJ693+'Cu4'!AJ693+'Cu5'!AJ693+'Cu6'!AJ693+'Cu7'!AJ693</f>
        <v>0</v>
      </c>
      <c r="AK693" s="87">
        <f>+'Cu1'!AK693++'Cu2'!AK693+'Cu3'!AK693+'Cu4'!AK693+'Cu5'!AK693+'Cu6'!AK693+'Cu7'!AK693</f>
        <v>0</v>
      </c>
      <c r="AL693" s="87">
        <f>+'Cu1'!AL693++'Cu2'!AL693+'Cu3'!AL693+'Cu4'!AL693+'Cu5'!AL693+'Cu6'!AL693+'Cu7'!AL693</f>
        <v>0</v>
      </c>
      <c r="AM693" s="87">
        <f>+'Cu1'!AM693++'Cu2'!AM693+'Cu3'!AM693+'Cu4'!AM693+'Cu5'!AM693+'Cu6'!AM693+'Cu7'!AM693</f>
        <v>0</v>
      </c>
      <c r="AN693" s="87">
        <f>+'Cu1'!AN693++'Cu2'!AN693+'Cu3'!AN693+'Cu4'!AN693+'Cu5'!AN693+'Cu6'!AN693+'Cu7'!AN693</f>
        <v>0</v>
      </c>
      <c r="AO693" s="87">
        <f>+'Cu1'!AO693++'Cu2'!AO693+'Cu3'!AO693+'Cu4'!AO693+'Cu5'!AO693+'Cu6'!AO693+'Cu7'!AO693</f>
        <v>0</v>
      </c>
      <c r="AP693" s="87">
        <f>+'Cu1'!AP693++'Cu2'!AP693+'Cu3'!AP693+'Cu4'!AP693+'Cu5'!AP693+'Cu6'!AP693+'Cu7'!AP693</f>
        <v>0</v>
      </c>
      <c r="AQ693" s="87">
        <f>+'Cu1'!AQ693++'Cu2'!AQ693+'Cu3'!AQ693+'Cu4'!AQ693+'Cu5'!AQ693+'Cu6'!AQ693+'Cu7'!AQ693</f>
        <v>0</v>
      </c>
      <c r="AR693" s="87">
        <f>+'Cu1'!AR693++'Cu2'!AR693+'Cu3'!AR693+'Cu4'!AR693+'Cu5'!AR693+'Cu6'!AR693+'Cu7'!AR693</f>
        <v>0</v>
      </c>
      <c r="AS693" s="87">
        <f>+'Cu1'!AS693++'Cu2'!AS693+'Cu3'!AS693+'Cu4'!AS693+'Cu5'!AS693+'Cu6'!AS693+'Cu7'!AS693</f>
        <v>0</v>
      </c>
      <c r="AT693" s="87">
        <f>+'Cu1'!AT693++'Cu2'!AT693+'Cu3'!AT693+'Cu4'!AT693+'Cu5'!AT693+'Cu6'!AT693+'Cu7'!AT693</f>
        <v>0</v>
      </c>
      <c r="AU693" s="87">
        <f>+'Cu1'!AU693++'Cu2'!AU693+'Cu3'!AU693+'Cu4'!AU693+'Cu5'!AU693+'Cu6'!AU693+'Cu7'!AU693</f>
        <v>0</v>
      </c>
      <c r="AV693" s="87">
        <f>+'Cu1'!AV693++'Cu2'!AV693+'Cu3'!AV693+'Cu4'!AV693+'Cu5'!AV693+'Cu6'!AV693+'Cu7'!AV693</f>
        <v>0</v>
      </c>
      <c r="AW693" s="87">
        <f>+'Cu1'!AW693++'Cu2'!AW693+'Cu3'!AW693+'Cu4'!AW693+'Cu5'!AW693+'Cu6'!AW693+'Cu7'!AW693</f>
        <v>0</v>
      </c>
      <c r="AX693" s="87">
        <f>+'Cu1'!AX693++'Cu2'!AX693+'Cu3'!AX693+'Cu4'!AX693+'Cu5'!AX693+'Cu6'!AX693+'Cu7'!AX693</f>
        <v>0</v>
      </c>
      <c r="AY693" s="87">
        <f>+'Cu1'!AY693++'Cu2'!AY693+'Cu3'!AY693+'Cu4'!AY693+'Cu5'!AY693+'Cu6'!AY693+'Cu7'!AY693</f>
        <v>0</v>
      </c>
      <c r="AZ693" s="87">
        <f>+'Cu1'!AZ693++'Cu2'!AZ693+'Cu3'!AZ693+'Cu4'!AZ693+'Cu5'!AZ693+'Cu6'!AZ693+'Cu7'!AZ693</f>
        <v>0</v>
      </c>
      <c r="BA693" s="87">
        <f>+'Cu1'!BA693++'Cu2'!BA693+'Cu3'!BA693+'Cu4'!BA693+'Cu5'!BA693+'Cu6'!BA693+'Cu7'!BA693</f>
        <v>0</v>
      </c>
      <c r="BB693" s="87">
        <f>+'Cu1'!BB693++'Cu2'!BB693+'Cu3'!BB693+'Cu4'!BB693+'Cu5'!BB693+'Cu6'!BB693+'Cu7'!BB693</f>
        <v>0</v>
      </c>
      <c r="BC693" s="87">
        <f>+'Cu1'!BC693++'Cu2'!BC693+'Cu3'!BC693+'Cu4'!BC693+'Cu5'!BC693+'Cu6'!BC693+'Cu7'!BC693</f>
        <v>0</v>
      </c>
    </row>
    <row r="694" spans="3:55" hidden="1">
      <c r="C694" s="56" t="str">
        <f t="shared" si="155"/>
        <v>PLANTACIÓ</v>
      </c>
      <c r="D694" s="56">
        <f t="shared" si="155"/>
        <v>0</v>
      </c>
      <c r="E694" s="74"/>
      <c r="F694" s="88">
        <f>+'Cu1'!F694++'Cu2'!F694+'Cu3'!F694+'Cu4'!F694+'Cu5'!F694+'Cu6'!F694+'Cu7'!F694</f>
        <v>0</v>
      </c>
      <c r="G694" s="88">
        <f>+'Cu1'!G694++'Cu2'!G694+'Cu3'!G694+'Cu4'!G694+'Cu5'!G694+'Cu6'!G694+'Cu7'!G694</f>
        <v>0</v>
      </c>
      <c r="H694" s="88">
        <f>+'Cu1'!H694++'Cu2'!H694+'Cu3'!H694+'Cu4'!H694+'Cu5'!H694+'Cu6'!H694+'Cu7'!H694</f>
        <v>0</v>
      </c>
      <c r="I694" s="88">
        <f>+'Cu1'!I694++'Cu2'!I694+'Cu3'!I694+'Cu4'!I694+'Cu5'!I694+'Cu6'!I694+'Cu7'!I694</f>
        <v>0</v>
      </c>
      <c r="J694" s="88">
        <f>+'Cu1'!J694++'Cu2'!J694+'Cu3'!J694+'Cu4'!J694+'Cu5'!J694+'Cu6'!J694+'Cu7'!J694</f>
        <v>0</v>
      </c>
      <c r="K694" s="88">
        <f>+'Cu1'!K694++'Cu2'!K694+'Cu3'!K694+'Cu4'!K694+'Cu5'!K694+'Cu6'!K694+'Cu7'!K694</f>
        <v>0</v>
      </c>
      <c r="L694" s="88">
        <f>+'Cu1'!L694++'Cu2'!L694+'Cu3'!L694+'Cu4'!L694+'Cu5'!L694+'Cu6'!L694+'Cu7'!L694</f>
        <v>0</v>
      </c>
      <c r="M694" s="88">
        <f>+'Cu1'!M694++'Cu2'!M694+'Cu3'!M694+'Cu4'!M694+'Cu5'!M694+'Cu6'!M694+'Cu7'!M694</f>
        <v>0</v>
      </c>
      <c r="N694" s="88">
        <f>+'Cu1'!N694++'Cu2'!N694+'Cu3'!N694+'Cu4'!N694+'Cu5'!N694+'Cu6'!N694+'Cu7'!N694</f>
        <v>0</v>
      </c>
      <c r="O694" s="88">
        <f>+'Cu1'!O694++'Cu2'!O694+'Cu3'!O694+'Cu4'!O694+'Cu5'!O694+'Cu6'!O694+'Cu7'!O694</f>
        <v>0</v>
      </c>
      <c r="P694" s="88">
        <f>+'Cu1'!P694++'Cu2'!P694+'Cu3'!P694+'Cu4'!P694+'Cu5'!P694+'Cu6'!P694+'Cu7'!P694</f>
        <v>0</v>
      </c>
      <c r="Q694" s="88">
        <f>+'Cu1'!Q694++'Cu2'!Q694+'Cu3'!Q694+'Cu4'!Q694+'Cu5'!Q694+'Cu6'!Q694+'Cu7'!Q694</f>
        <v>0</v>
      </c>
      <c r="R694" s="88">
        <f>+'Cu1'!R694++'Cu2'!R694+'Cu3'!R694+'Cu4'!R694+'Cu5'!R694+'Cu6'!R694+'Cu7'!R694</f>
        <v>0</v>
      </c>
      <c r="S694" s="88">
        <f>+'Cu1'!S694++'Cu2'!S694+'Cu3'!S694+'Cu4'!S694+'Cu5'!S694+'Cu6'!S694+'Cu7'!S694</f>
        <v>0</v>
      </c>
      <c r="T694" s="88">
        <f>+'Cu1'!T694++'Cu2'!T694+'Cu3'!T694+'Cu4'!T694+'Cu5'!T694+'Cu6'!T694+'Cu7'!T694</f>
        <v>0</v>
      </c>
      <c r="U694" s="88">
        <f>+'Cu1'!U694++'Cu2'!U694+'Cu3'!U694+'Cu4'!U694+'Cu5'!U694+'Cu6'!U694+'Cu7'!U694</f>
        <v>0</v>
      </c>
      <c r="V694" s="88">
        <f>+'Cu1'!V694++'Cu2'!V694+'Cu3'!V694+'Cu4'!V694+'Cu5'!V694+'Cu6'!V694+'Cu7'!V694</f>
        <v>0</v>
      </c>
      <c r="W694" s="88">
        <f>+'Cu1'!W694++'Cu2'!W694+'Cu3'!W694+'Cu4'!W694+'Cu5'!W694+'Cu6'!W694+'Cu7'!W694</f>
        <v>0</v>
      </c>
      <c r="X694" s="88">
        <f>+'Cu1'!X694++'Cu2'!X694+'Cu3'!X694+'Cu4'!X694+'Cu5'!X694+'Cu6'!X694+'Cu7'!X694</f>
        <v>0</v>
      </c>
      <c r="Y694" s="88">
        <f>+'Cu1'!Y694++'Cu2'!Y694+'Cu3'!Y694+'Cu4'!Y694+'Cu5'!Y694+'Cu6'!Y694+'Cu7'!Y694</f>
        <v>0</v>
      </c>
      <c r="Z694" s="88">
        <f>+'Cu1'!Z694++'Cu2'!Z694+'Cu3'!Z694+'Cu4'!Z694+'Cu5'!Z694+'Cu6'!Z694+'Cu7'!Z694</f>
        <v>0</v>
      </c>
      <c r="AA694" s="88">
        <f>+'Cu1'!AA694++'Cu2'!AA694+'Cu3'!AA694+'Cu4'!AA694+'Cu5'!AA694+'Cu6'!AA694+'Cu7'!AA694</f>
        <v>0</v>
      </c>
      <c r="AB694" s="88">
        <f>+'Cu1'!AB694++'Cu2'!AB694+'Cu3'!AB694+'Cu4'!AB694+'Cu5'!AB694+'Cu6'!AB694+'Cu7'!AB694</f>
        <v>0</v>
      </c>
      <c r="AC694" s="88">
        <f>+'Cu1'!AC694++'Cu2'!AC694+'Cu3'!AC694+'Cu4'!AC694+'Cu5'!AC694+'Cu6'!AC694+'Cu7'!AC694</f>
        <v>0</v>
      </c>
      <c r="AD694" s="88">
        <f>+'Cu1'!AD694++'Cu2'!AD694+'Cu3'!AD694+'Cu4'!AD694+'Cu5'!AD694+'Cu6'!AD694+'Cu7'!AD694</f>
        <v>0</v>
      </c>
      <c r="AE694" s="88">
        <f>+'Cu1'!AE694++'Cu2'!AE694+'Cu3'!AE694+'Cu4'!AE694+'Cu5'!AE694+'Cu6'!AE694+'Cu7'!AE694</f>
        <v>0</v>
      </c>
      <c r="AF694" s="88">
        <f>+'Cu1'!AF694++'Cu2'!AF694+'Cu3'!AF694+'Cu4'!AF694+'Cu5'!AF694+'Cu6'!AF694+'Cu7'!AF694</f>
        <v>0</v>
      </c>
      <c r="AG694" s="88">
        <f>+'Cu1'!AG694++'Cu2'!AG694+'Cu3'!AG694+'Cu4'!AG694+'Cu5'!AG694+'Cu6'!AG694+'Cu7'!AG694</f>
        <v>0</v>
      </c>
      <c r="AH694" s="88">
        <f>+'Cu1'!AH694++'Cu2'!AH694+'Cu3'!AH694+'Cu4'!AH694+'Cu5'!AH694+'Cu6'!AH694+'Cu7'!AH694</f>
        <v>0</v>
      </c>
      <c r="AI694" s="88">
        <f>+'Cu1'!AI694++'Cu2'!AI694+'Cu3'!AI694+'Cu4'!AI694+'Cu5'!AI694+'Cu6'!AI694+'Cu7'!AI694</f>
        <v>0</v>
      </c>
      <c r="AJ694" s="88">
        <f>+'Cu1'!AJ694++'Cu2'!AJ694+'Cu3'!AJ694+'Cu4'!AJ694+'Cu5'!AJ694+'Cu6'!AJ694+'Cu7'!AJ694</f>
        <v>0</v>
      </c>
      <c r="AK694" s="88">
        <f>+'Cu1'!AK694++'Cu2'!AK694+'Cu3'!AK694+'Cu4'!AK694+'Cu5'!AK694+'Cu6'!AK694+'Cu7'!AK694</f>
        <v>0</v>
      </c>
      <c r="AL694" s="88">
        <f>+'Cu1'!AL694++'Cu2'!AL694+'Cu3'!AL694+'Cu4'!AL694+'Cu5'!AL694+'Cu6'!AL694+'Cu7'!AL694</f>
        <v>0</v>
      </c>
      <c r="AM694" s="88">
        <f>+'Cu1'!AM694++'Cu2'!AM694+'Cu3'!AM694+'Cu4'!AM694+'Cu5'!AM694+'Cu6'!AM694+'Cu7'!AM694</f>
        <v>0</v>
      </c>
      <c r="AN694" s="88">
        <f>+'Cu1'!AN694++'Cu2'!AN694+'Cu3'!AN694+'Cu4'!AN694+'Cu5'!AN694+'Cu6'!AN694+'Cu7'!AN694</f>
        <v>0</v>
      </c>
      <c r="AO694" s="88">
        <f>+'Cu1'!AO694++'Cu2'!AO694+'Cu3'!AO694+'Cu4'!AO694+'Cu5'!AO694+'Cu6'!AO694+'Cu7'!AO694</f>
        <v>0</v>
      </c>
      <c r="AP694" s="88">
        <f>+'Cu1'!AP694++'Cu2'!AP694+'Cu3'!AP694+'Cu4'!AP694+'Cu5'!AP694+'Cu6'!AP694+'Cu7'!AP694</f>
        <v>0</v>
      </c>
      <c r="AQ694" s="88">
        <f>+'Cu1'!AQ694++'Cu2'!AQ694+'Cu3'!AQ694+'Cu4'!AQ694+'Cu5'!AQ694+'Cu6'!AQ694+'Cu7'!AQ694</f>
        <v>0</v>
      </c>
      <c r="AR694" s="88">
        <f>+'Cu1'!AR694++'Cu2'!AR694+'Cu3'!AR694+'Cu4'!AR694+'Cu5'!AR694+'Cu6'!AR694+'Cu7'!AR694</f>
        <v>0</v>
      </c>
      <c r="AS694" s="88">
        <f>+'Cu1'!AS694++'Cu2'!AS694+'Cu3'!AS694+'Cu4'!AS694+'Cu5'!AS694+'Cu6'!AS694+'Cu7'!AS694</f>
        <v>0</v>
      </c>
      <c r="AT694" s="88">
        <f>+'Cu1'!AT694++'Cu2'!AT694+'Cu3'!AT694+'Cu4'!AT694+'Cu5'!AT694+'Cu6'!AT694+'Cu7'!AT694</f>
        <v>0</v>
      </c>
      <c r="AU694" s="88">
        <f>+'Cu1'!AU694++'Cu2'!AU694+'Cu3'!AU694+'Cu4'!AU694+'Cu5'!AU694+'Cu6'!AU694+'Cu7'!AU694</f>
        <v>0</v>
      </c>
      <c r="AV694" s="88">
        <f>+'Cu1'!AV694++'Cu2'!AV694+'Cu3'!AV694+'Cu4'!AV694+'Cu5'!AV694+'Cu6'!AV694+'Cu7'!AV694</f>
        <v>0</v>
      </c>
      <c r="AW694" s="88">
        <f>+'Cu1'!AW694++'Cu2'!AW694+'Cu3'!AW694+'Cu4'!AW694+'Cu5'!AW694+'Cu6'!AW694+'Cu7'!AW694</f>
        <v>0</v>
      </c>
      <c r="AX694" s="88">
        <f>+'Cu1'!AX694++'Cu2'!AX694+'Cu3'!AX694+'Cu4'!AX694+'Cu5'!AX694+'Cu6'!AX694+'Cu7'!AX694</f>
        <v>0</v>
      </c>
      <c r="AY694" s="88">
        <f>+'Cu1'!AY694++'Cu2'!AY694+'Cu3'!AY694+'Cu4'!AY694+'Cu5'!AY694+'Cu6'!AY694+'Cu7'!AY694</f>
        <v>0</v>
      </c>
      <c r="AZ694" s="88">
        <f>+'Cu1'!AZ694++'Cu2'!AZ694+'Cu3'!AZ694+'Cu4'!AZ694+'Cu5'!AZ694+'Cu6'!AZ694+'Cu7'!AZ694</f>
        <v>0</v>
      </c>
      <c r="BA694" s="88">
        <f>+'Cu1'!BA694++'Cu2'!BA694+'Cu3'!BA694+'Cu4'!BA694+'Cu5'!BA694+'Cu6'!BA694+'Cu7'!BA694</f>
        <v>0</v>
      </c>
      <c r="BB694" s="88">
        <f>+'Cu1'!BB694++'Cu2'!BB694+'Cu3'!BB694+'Cu4'!BB694+'Cu5'!BB694+'Cu6'!BB694+'Cu7'!BB694</f>
        <v>0</v>
      </c>
      <c r="BC694" s="88">
        <f>+'Cu1'!BC694++'Cu2'!BC694+'Cu3'!BC694+'Cu4'!BC694+'Cu5'!BC694+'Cu6'!BC694+'Cu7'!BC694</f>
        <v>0</v>
      </c>
    </row>
    <row r="695" spans="3:55" hidden="1">
      <c r="C695" s="56">
        <f t="shared" si="155"/>
        <v>0</v>
      </c>
      <c r="D695" s="56">
        <f t="shared" si="155"/>
        <v>0</v>
      </c>
      <c r="E695" s="74"/>
      <c r="F695" s="88">
        <f>+'Cu1'!F695++'Cu2'!F695+'Cu3'!F695+'Cu4'!F695+'Cu5'!F695+'Cu6'!F695+'Cu7'!F695</f>
        <v>0</v>
      </c>
      <c r="G695" s="88">
        <f>+'Cu1'!G695++'Cu2'!G695+'Cu3'!G695+'Cu4'!G695+'Cu5'!G695+'Cu6'!G695+'Cu7'!G695</f>
        <v>0</v>
      </c>
      <c r="H695" s="88">
        <f>+'Cu1'!H695++'Cu2'!H695+'Cu3'!H695+'Cu4'!H695+'Cu5'!H695+'Cu6'!H695+'Cu7'!H695</f>
        <v>0</v>
      </c>
      <c r="I695" s="88">
        <f>+'Cu1'!I695++'Cu2'!I695+'Cu3'!I695+'Cu4'!I695+'Cu5'!I695+'Cu6'!I695+'Cu7'!I695</f>
        <v>0</v>
      </c>
      <c r="J695" s="88">
        <f>+'Cu1'!J695++'Cu2'!J695+'Cu3'!J695+'Cu4'!J695+'Cu5'!J695+'Cu6'!J695+'Cu7'!J695</f>
        <v>0</v>
      </c>
      <c r="K695" s="88">
        <f>+'Cu1'!K695++'Cu2'!K695+'Cu3'!K695+'Cu4'!K695+'Cu5'!K695+'Cu6'!K695+'Cu7'!K695</f>
        <v>0</v>
      </c>
      <c r="L695" s="88">
        <f>+'Cu1'!L695++'Cu2'!L695+'Cu3'!L695+'Cu4'!L695+'Cu5'!L695+'Cu6'!L695+'Cu7'!L695</f>
        <v>0</v>
      </c>
      <c r="M695" s="88">
        <f>+'Cu1'!M695++'Cu2'!M695+'Cu3'!M695+'Cu4'!M695+'Cu5'!M695+'Cu6'!M695+'Cu7'!M695</f>
        <v>0</v>
      </c>
      <c r="N695" s="88">
        <f>+'Cu1'!N695++'Cu2'!N695+'Cu3'!N695+'Cu4'!N695+'Cu5'!N695+'Cu6'!N695+'Cu7'!N695</f>
        <v>0</v>
      </c>
      <c r="O695" s="88">
        <f>+'Cu1'!O695++'Cu2'!O695+'Cu3'!O695+'Cu4'!O695+'Cu5'!O695+'Cu6'!O695+'Cu7'!O695</f>
        <v>0</v>
      </c>
      <c r="P695" s="88">
        <f>+'Cu1'!P695++'Cu2'!P695+'Cu3'!P695+'Cu4'!P695+'Cu5'!P695+'Cu6'!P695+'Cu7'!P695</f>
        <v>0</v>
      </c>
      <c r="Q695" s="88">
        <f>+'Cu1'!Q695++'Cu2'!Q695+'Cu3'!Q695+'Cu4'!Q695+'Cu5'!Q695+'Cu6'!Q695+'Cu7'!Q695</f>
        <v>0</v>
      </c>
      <c r="R695" s="88">
        <f>+'Cu1'!R695++'Cu2'!R695+'Cu3'!R695+'Cu4'!R695+'Cu5'!R695+'Cu6'!R695+'Cu7'!R695</f>
        <v>0</v>
      </c>
      <c r="S695" s="88">
        <f>+'Cu1'!S695++'Cu2'!S695+'Cu3'!S695+'Cu4'!S695+'Cu5'!S695+'Cu6'!S695+'Cu7'!S695</f>
        <v>0</v>
      </c>
      <c r="T695" s="88">
        <f>+'Cu1'!T695++'Cu2'!T695+'Cu3'!T695+'Cu4'!T695+'Cu5'!T695+'Cu6'!T695+'Cu7'!T695</f>
        <v>0</v>
      </c>
      <c r="U695" s="88">
        <f>+'Cu1'!U695++'Cu2'!U695+'Cu3'!U695+'Cu4'!U695+'Cu5'!U695+'Cu6'!U695+'Cu7'!U695</f>
        <v>0</v>
      </c>
      <c r="V695" s="88">
        <f>+'Cu1'!V695++'Cu2'!V695+'Cu3'!V695+'Cu4'!V695+'Cu5'!V695+'Cu6'!V695+'Cu7'!V695</f>
        <v>0</v>
      </c>
      <c r="W695" s="88">
        <f>+'Cu1'!W695++'Cu2'!W695+'Cu3'!W695+'Cu4'!W695+'Cu5'!W695+'Cu6'!W695+'Cu7'!W695</f>
        <v>0</v>
      </c>
      <c r="X695" s="88">
        <f>+'Cu1'!X695++'Cu2'!X695+'Cu3'!X695+'Cu4'!X695+'Cu5'!X695+'Cu6'!X695+'Cu7'!X695</f>
        <v>0</v>
      </c>
      <c r="Y695" s="88">
        <f>+'Cu1'!Y695++'Cu2'!Y695+'Cu3'!Y695+'Cu4'!Y695+'Cu5'!Y695+'Cu6'!Y695+'Cu7'!Y695</f>
        <v>0</v>
      </c>
      <c r="Z695" s="88">
        <f>+'Cu1'!Z695++'Cu2'!Z695+'Cu3'!Z695+'Cu4'!Z695+'Cu5'!Z695+'Cu6'!Z695+'Cu7'!Z695</f>
        <v>0</v>
      </c>
      <c r="AA695" s="88">
        <f>+'Cu1'!AA695++'Cu2'!AA695+'Cu3'!AA695+'Cu4'!AA695+'Cu5'!AA695+'Cu6'!AA695+'Cu7'!AA695</f>
        <v>0</v>
      </c>
      <c r="AB695" s="88">
        <f>+'Cu1'!AB695++'Cu2'!AB695+'Cu3'!AB695+'Cu4'!AB695+'Cu5'!AB695+'Cu6'!AB695+'Cu7'!AB695</f>
        <v>0</v>
      </c>
      <c r="AC695" s="88">
        <f>+'Cu1'!AC695++'Cu2'!AC695+'Cu3'!AC695+'Cu4'!AC695+'Cu5'!AC695+'Cu6'!AC695+'Cu7'!AC695</f>
        <v>0</v>
      </c>
      <c r="AD695" s="88">
        <f>+'Cu1'!AD695++'Cu2'!AD695+'Cu3'!AD695+'Cu4'!AD695+'Cu5'!AD695+'Cu6'!AD695+'Cu7'!AD695</f>
        <v>0</v>
      </c>
      <c r="AE695" s="88">
        <f>+'Cu1'!AE695++'Cu2'!AE695+'Cu3'!AE695+'Cu4'!AE695+'Cu5'!AE695+'Cu6'!AE695+'Cu7'!AE695</f>
        <v>0</v>
      </c>
      <c r="AF695" s="88">
        <f>+'Cu1'!AF695++'Cu2'!AF695+'Cu3'!AF695+'Cu4'!AF695+'Cu5'!AF695+'Cu6'!AF695+'Cu7'!AF695</f>
        <v>0</v>
      </c>
      <c r="AG695" s="88">
        <f>+'Cu1'!AG695++'Cu2'!AG695+'Cu3'!AG695+'Cu4'!AG695+'Cu5'!AG695+'Cu6'!AG695+'Cu7'!AG695</f>
        <v>0</v>
      </c>
      <c r="AH695" s="88">
        <f>+'Cu1'!AH695++'Cu2'!AH695+'Cu3'!AH695+'Cu4'!AH695+'Cu5'!AH695+'Cu6'!AH695+'Cu7'!AH695</f>
        <v>0</v>
      </c>
      <c r="AI695" s="88">
        <f>+'Cu1'!AI695++'Cu2'!AI695+'Cu3'!AI695+'Cu4'!AI695+'Cu5'!AI695+'Cu6'!AI695+'Cu7'!AI695</f>
        <v>0</v>
      </c>
      <c r="AJ695" s="88">
        <f>+'Cu1'!AJ695++'Cu2'!AJ695+'Cu3'!AJ695+'Cu4'!AJ695+'Cu5'!AJ695+'Cu6'!AJ695+'Cu7'!AJ695</f>
        <v>0</v>
      </c>
      <c r="AK695" s="88">
        <f>+'Cu1'!AK695++'Cu2'!AK695+'Cu3'!AK695+'Cu4'!AK695+'Cu5'!AK695+'Cu6'!AK695+'Cu7'!AK695</f>
        <v>0</v>
      </c>
      <c r="AL695" s="88">
        <f>+'Cu1'!AL695++'Cu2'!AL695+'Cu3'!AL695+'Cu4'!AL695+'Cu5'!AL695+'Cu6'!AL695+'Cu7'!AL695</f>
        <v>0</v>
      </c>
      <c r="AM695" s="88">
        <f>+'Cu1'!AM695++'Cu2'!AM695+'Cu3'!AM695+'Cu4'!AM695+'Cu5'!AM695+'Cu6'!AM695+'Cu7'!AM695</f>
        <v>0</v>
      </c>
      <c r="AN695" s="88">
        <f>+'Cu1'!AN695++'Cu2'!AN695+'Cu3'!AN695+'Cu4'!AN695+'Cu5'!AN695+'Cu6'!AN695+'Cu7'!AN695</f>
        <v>0</v>
      </c>
      <c r="AO695" s="88">
        <f>+'Cu1'!AO695++'Cu2'!AO695+'Cu3'!AO695+'Cu4'!AO695+'Cu5'!AO695+'Cu6'!AO695+'Cu7'!AO695</f>
        <v>0</v>
      </c>
      <c r="AP695" s="88">
        <f>+'Cu1'!AP695++'Cu2'!AP695+'Cu3'!AP695+'Cu4'!AP695+'Cu5'!AP695+'Cu6'!AP695+'Cu7'!AP695</f>
        <v>0</v>
      </c>
      <c r="AQ695" s="88">
        <f>+'Cu1'!AQ695++'Cu2'!AQ695+'Cu3'!AQ695+'Cu4'!AQ695+'Cu5'!AQ695+'Cu6'!AQ695+'Cu7'!AQ695</f>
        <v>0</v>
      </c>
      <c r="AR695" s="88">
        <f>+'Cu1'!AR695++'Cu2'!AR695+'Cu3'!AR695+'Cu4'!AR695+'Cu5'!AR695+'Cu6'!AR695+'Cu7'!AR695</f>
        <v>0</v>
      </c>
      <c r="AS695" s="88">
        <f>+'Cu1'!AS695++'Cu2'!AS695+'Cu3'!AS695+'Cu4'!AS695+'Cu5'!AS695+'Cu6'!AS695+'Cu7'!AS695</f>
        <v>0</v>
      </c>
      <c r="AT695" s="88">
        <f>+'Cu1'!AT695++'Cu2'!AT695+'Cu3'!AT695+'Cu4'!AT695+'Cu5'!AT695+'Cu6'!AT695+'Cu7'!AT695</f>
        <v>0</v>
      </c>
      <c r="AU695" s="88">
        <f>+'Cu1'!AU695++'Cu2'!AU695+'Cu3'!AU695+'Cu4'!AU695+'Cu5'!AU695+'Cu6'!AU695+'Cu7'!AU695</f>
        <v>0</v>
      </c>
      <c r="AV695" s="88">
        <f>+'Cu1'!AV695++'Cu2'!AV695+'Cu3'!AV695+'Cu4'!AV695+'Cu5'!AV695+'Cu6'!AV695+'Cu7'!AV695</f>
        <v>0</v>
      </c>
      <c r="AW695" s="88">
        <f>+'Cu1'!AW695++'Cu2'!AW695+'Cu3'!AW695+'Cu4'!AW695+'Cu5'!AW695+'Cu6'!AW695+'Cu7'!AW695</f>
        <v>0</v>
      </c>
      <c r="AX695" s="88">
        <f>+'Cu1'!AX695++'Cu2'!AX695+'Cu3'!AX695+'Cu4'!AX695+'Cu5'!AX695+'Cu6'!AX695+'Cu7'!AX695</f>
        <v>0</v>
      </c>
      <c r="AY695" s="88">
        <f>+'Cu1'!AY695++'Cu2'!AY695+'Cu3'!AY695+'Cu4'!AY695+'Cu5'!AY695+'Cu6'!AY695+'Cu7'!AY695</f>
        <v>0</v>
      </c>
      <c r="AZ695" s="88">
        <f>+'Cu1'!AZ695++'Cu2'!AZ695+'Cu3'!AZ695+'Cu4'!AZ695+'Cu5'!AZ695+'Cu6'!AZ695+'Cu7'!AZ695</f>
        <v>0</v>
      </c>
      <c r="BA695" s="88">
        <f>+'Cu1'!BA695++'Cu2'!BA695+'Cu3'!BA695+'Cu4'!BA695+'Cu5'!BA695+'Cu6'!BA695+'Cu7'!BA695</f>
        <v>0</v>
      </c>
      <c r="BB695" s="88">
        <f>+'Cu1'!BB695++'Cu2'!BB695+'Cu3'!BB695+'Cu4'!BB695+'Cu5'!BB695+'Cu6'!BB695+'Cu7'!BB695</f>
        <v>0</v>
      </c>
      <c r="BC695" s="88">
        <f>+'Cu1'!BC695++'Cu2'!BC695+'Cu3'!BC695+'Cu4'!BC695+'Cu5'!BC695+'Cu6'!BC695+'Cu7'!BC695</f>
        <v>0</v>
      </c>
    </row>
    <row r="696" spans="3:55" hidden="1">
      <c r="C696" s="56">
        <f t="shared" si="155"/>
        <v>0</v>
      </c>
      <c r="D696" s="56">
        <f t="shared" si="155"/>
        <v>0</v>
      </c>
      <c r="E696" s="74"/>
      <c r="F696" s="88">
        <f>+'Cu1'!F696++'Cu2'!F696+'Cu3'!F696+'Cu4'!F696+'Cu5'!F696+'Cu6'!F696+'Cu7'!F696</f>
        <v>0</v>
      </c>
      <c r="G696" s="88">
        <f>+'Cu1'!G696++'Cu2'!G696+'Cu3'!G696+'Cu4'!G696+'Cu5'!G696+'Cu6'!G696+'Cu7'!G696</f>
        <v>0</v>
      </c>
      <c r="H696" s="88">
        <f>+'Cu1'!H696++'Cu2'!H696+'Cu3'!H696+'Cu4'!H696+'Cu5'!H696+'Cu6'!H696+'Cu7'!H696</f>
        <v>0</v>
      </c>
      <c r="I696" s="88">
        <f>+'Cu1'!I696++'Cu2'!I696+'Cu3'!I696+'Cu4'!I696+'Cu5'!I696+'Cu6'!I696+'Cu7'!I696</f>
        <v>0</v>
      </c>
      <c r="J696" s="88">
        <f>+'Cu1'!J696++'Cu2'!J696+'Cu3'!J696+'Cu4'!J696+'Cu5'!J696+'Cu6'!J696+'Cu7'!J696</f>
        <v>0</v>
      </c>
      <c r="K696" s="88">
        <f>+'Cu1'!K696++'Cu2'!K696+'Cu3'!K696+'Cu4'!K696+'Cu5'!K696+'Cu6'!K696+'Cu7'!K696</f>
        <v>0</v>
      </c>
      <c r="L696" s="88">
        <f>+'Cu1'!L696++'Cu2'!L696+'Cu3'!L696+'Cu4'!L696+'Cu5'!L696+'Cu6'!L696+'Cu7'!L696</f>
        <v>0</v>
      </c>
      <c r="M696" s="88">
        <f>+'Cu1'!M696++'Cu2'!M696+'Cu3'!M696+'Cu4'!M696+'Cu5'!M696+'Cu6'!M696+'Cu7'!M696</f>
        <v>0</v>
      </c>
      <c r="N696" s="88">
        <f>+'Cu1'!N696++'Cu2'!N696+'Cu3'!N696+'Cu4'!N696+'Cu5'!N696+'Cu6'!N696+'Cu7'!N696</f>
        <v>0</v>
      </c>
      <c r="O696" s="88">
        <f>+'Cu1'!O696++'Cu2'!O696+'Cu3'!O696+'Cu4'!O696+'Cu5'!O696+'Cu6'!O696+'Cu7'!O696</f>
        <v>0</v>
      </c>
      <c r="P696" s="88">
        <f>+'Cu1'!P696++'Cu2'!P696+'Cu3'!P696+'Cu4'!P696+'Cu5'!P696+'Cu6'!P696+'Cu7'!P696</f>
        <v>0</v>
      </c>
      <c r="Q696" s="88">
        <f>+'Cu1'!Q696++'Cu2'!Q696+'Cu3'!Q696+'Cu4'!Q696+'Cu5'!Q696+'Cu6'!Q696+'Cu7'!Q696</f>
        <v>0</v>
      </c>
      <c r="R696" s="88">
        <f>+'Cu1'!R696++'Cu2'!R696+'Cu3'!R696+'Cu4'!R696+'Cu5'!R696+'Cu6'!R696+'Cu7'!R696</f>
        <v>0</v>
      </c>
      <c r="S696" s="88">
        <f>+'Cu1'!S696++'Cu2'!S696+'Cu3'!S696+'Cu4'!S696+'Cu5'!S696+'Cu6'!S696+'Cu7'!S696</f>
        <v>0</v>
      </c>
      <c r="T696" s="88">
        <f>+'Cu1'!T696++'Cu2'!T696+'Cu3'!T696+'Cu4'!T696+'Cu5'!T696+'Cu6'!T696+'Cu7'!T696</f>
        <v>0</v>
      </c>
      <c r="U696" s="88">
        <f>+'Cu1'!U696++'Cu2'!U696+'Cu3'!U696+'Cu4'!U696+'Cu5'!U696+'Cu6'!U696+'Cu7'!U696</f>
        <v>0</v>
      </c>
      <c r="V696" s="88">
        <f>+'Cu1'!V696++'Cu2'!V696+'Cu3'!V696+'Cu4'!V696+'Cu5'!V696+'Cu6'!V696+'Cu7'!V696</f>
        <v>0</v>
      </c>
      <c r="W696" s="88">
        <f>+'Cu1'!W696++'Cu2'!W696+'Cu3'!W696+'Cu4'!W696+'Cu5'!W696+'Cu6'!W696+'Cu7'!W696</f>
        <v>0</v>
      </c>
      <c r="X696" s="88">
        <f>+'Cu1'!X696++'Cu2'!X696+'Cu3'!X696+'Cu4'!X696+'Cu5'!X696+'Cu6'!X696+'Cu7'!X696</f>
        <v>0</v>
      </c>
      <c r="Y696" s="88">
        <f>+'Cu1'!Y696++'Cu2'!Y696+'Cu3'!Y696+'Cu4'!Y696+'Cu5'!Y696+'Cu6'!Y696+'Cu7'!Y696</f>
        <v>0</v>
      </c>
      <c r="Z696" s="88">
        <f>+'Cu1'!Z696++'Cu2'!Z696+'Cu3'!Z696+'Cu4'!Z696+'Cu5'!Z696+'Cu6'!Z696+'Cu7'!Z696</f>
        <v>0</v>
      </c>
      <c r="AA696" s="88">
        <f>+'Cu1'!AA696++'Cu2'!AA696+'Cu3'!AA696+'Cu4'!AA696+'Cu5'!AA696+'Cu6'!AA696+'Cu7'!AA696</f>
        <v>0</v>
      </c>
      <c r="AB696" s="88">
        <f>+'Cu1'!AB696++'Cu2'!AB696+'Cu3'!AB696+'Cu4'!AB696+'Cu5'!AB696+'Cu6'!AB696+'Cu7'!AB696</f>
        <v>0</v>
      </c>
      <c r="AC696" s="88">
        <f>+'Cu1'!AC696++'Cu2'!AC696+'Cu3'!AC696+'Cu4'!AC696+'Cu5'!AC696+'Cu6'!AC696+'Cu7'!AC696</f>
        <v>0</v>
      </c>
      <c r="AD696" s="88">
        <f>+'Cu1'!AD696++'Cu2'!AD696+'Cu3'!AD696+'Cu4'!AD696+'Cu5'!AD696+'Cu6'!AD696+'Cu7'!AD696</f>
        <v>0</v>
      </c>
      <c r="AE696" s="88">
        <f>+'Cu1'!AE696++'Cu2'!AE696+'Cu3'!AE696+'Cu4'!AE696+'Cu5'!AE696+'Cu6'!AE696+'Cu7'!AE696</f>
        <v>0</v>
      </c>
      <c r="AF696" s="88">
        <f>+'Cu1'!AF696++'Cu2'!AF696+'Cu3'!AF696+'Cu4'!AF696+'Cu5'!AF696+'Cu6'!AF696+'Cu7'!AF696</f>
        <v>0</v>
      </c>
      <c r="AG696" s="88">
        <f>+'Cu1'!AG696++'Cu2'!AG696+'Cu3'!AG696+'Cu4'!AG696+'Cu5'!AG696+'Cu6'!AG696+'Cu7'!AG696</f>
        <v>0</v>
      </c>
      <c r="AH696" s="88">
        <f>+'Cu1'!AH696++'Cu2'!AH696+'Cu3'!AH696+'Cu4'!AH696+'Cu5'!AH696+'Cu6'!AH696+'Cu7'!AH696</f>
        <v>0</v>
      </c>
      <c r="AI696" s="88">
        <f>+'Cu1'!AI696++'Cu2'!AI696+'Cu3'!AI696+'Cu4'!AI696+'Cu5'!AI696+'Cu6'!AI696+'Cu7'!AI696</f>
        <v>0</v>
      </c>
      <c r="AJ696" s="88">
        <f>+'Cu1'!AJ696++'Cu2'!AJ696+'Cu3'!AJ696+'Cu4'!AJ696+'Cu5'!AJ696+'Cu6'!AJ696+'Cu7'!AJ696</f>
        <v>0</v>
      </c>
      <c r="AK696" s="88">
        <f>+'Cu1'!AK696++'Cu2'!AK696+'Cu3'!AK696+'Cu4'!AK696+'Cu5'!AK696+'Cu6'!AK696+'Cu7'!AK696</f>
        <v>0</v>
      </c>
      <c r="AL696" s="88">
        <f>+'Cu1'!AL696++'Cu2'!AL696+'Cu3'!AL696+'Cu4'!AL696+'Cu5'!AL696+'Cu6'!AL696+'Cu7'!AL696</f>
        <v>0</v>
      </c>
      <c r="AM696" s="88">
        <f>+'Cu1'!AM696++'Cu2'!AM696+'Cu3'!AM696+'Cu4'!AM696+'Cu5'!AM696+'Cu6'!AM696+'Cu7'!AM696</f>
        <v>0</v>
      </c>
      <c r="AN696" s="88">
        <f>+'Cu1'!AN696++'Cu2'!AN696+'Cu3'!AN696+'Cu4'!AN696+'Cu5'!AN696+'Cu6'!AN696+'Cu7'!AN696</f>
        <v>0</v>
      </c>
      <c r="AO696" s="88">
        <f>+'Cu1'!AO696++'Cu2'!AO696+'Cu3'!AO696+'Cu4'!AO696+'Cu5'!AO696+'Cu6'!AO696+'Cu7'!AO696</f>
        <v>0</v>
      </c>
      <c r="AP696" s="88">
        <f>+'Cu1'!AP696++'Cu2'!AP696+'Cu3'!AP696+'Cu4'!AP696+'Cu5'!AP696+'Cu6'!AP696+'Cu7'!AP696</f>
        <v>0</v>
      </c>
      <c r="AQ696" s="88">
        <f>+'Cu1'!AQ696++'Cu2'!AQ696+'Cu3'!AQ696+'Cu4'!AQ696+'Cu5'!AQ696+'Cu6'!AQ696+'Cu7'!AQ696</f>
        <v>0</v>
      </c>
      <c r="AR696" s="88">
        <f>+'Cu1'!AR696++'Cu2'!AR696+'Cu3'!AR696+'Cu4'!AR696+'Cu5'!AR696+'Cu6'!AR696+'Cu7'!AR696</f>
        <v>0</v>
      </c>
      <c r="AS696" s="88">
        <f>+'Cu1'!AS696++'Cu2'!AS696+'Cu3'!AS696+'Cu4'!AS696+'Cu5'!AS696+'Cu6'!AS696+'Cu7'!AS696</f>
        <v>0</v>
      </c>
      <c r="AT696" s="88">
        <f>+'Cu1'!AT696++'Cu2'!AT696+'Cu3'!AT696+'Cu4'!AT696+'Cu5'!AT696+'Cu6'!AT696+'Cu7'!AT696</f>
        <v>0</v>
      </c>
      <c r="AU696" s="88">
        <f>+'Cu1'!AU696++'Cu2'!AU696+'Cu3'!AU696+'Cu4'!AU696+'Cu5'!AU696+'Cu6'!AU696+'Cu7'!AU696</f>
        <v>0</v>
      </c>
      <c r="AV696" s="88">
        <f>+'Cu1'!AV696++'Cu2'!AV696+'Cu3'!AV696+'Cu4'!AV696+'Cu5'!AV696+'Cu6'!AV696+'Cu7'!AV696</f>
        <v>0</v>
      </c>
      <c r="AW696" s="88">
        <f>+'Cu1'!AW696++'Cu2'!AW696+'Cu3'!AW696+'Cu4'!AW696+'Cu5'!AW696+'Cu6'!AW696+'Cu7'!AW696</f>
        <v>0</v>
      </c>
      <c r="AX696" s="88">
        <f>+'Cu1'!AX696++'Cu2'!AX696+'Cu3'!AX696+'Cu4'!AX696+'Cu5'!AX696+'Cu6'!AX696+'Cu7'!AX696</f>
        <v>0</v>
      </c>
      <c r="AY696" s="88">
        <f>+'Cu1'!AY696++'Cu2'!AY696+'Cu3'!AY696+'Cu4'!AY696+'Cu5'!AY696+'Cu6'!AY696+'Cu7'!AY696</f>
        <v>0</v>
      </c>
      <c r="AZ696" s="88">
        <f>+'Cu1'!AZ696++'Cu2'!AZ696+'Cu3'!AZ696+'Cu4'!AZ696+'Cu5'!AZ696+'Cu6'!AZ696+'Cu7'!AZ696</f>
        <v>0</v>
      </c>
      <c r="BA696" s="88">
        <f>+'Cu1'!BA696++'Cu2'!BA696+'Cu3'!BA696+'Cu4'!BA696+'Cu5'!BA696+'Cu6'!BA696+'Cu7'!BA696</f>
        <v>0</v>
      </c>
      <c r="BB696" s="88">
        <f>+'Cu1'!BB696++'Cu2'!BB696+'Cu3'!BB696+'Cu4'!BB696+'Cu5'!BB696+'Cu6'!BB696+'Cu7'!BB696</f>
        <v>0</v>
      </c>
      <c r="BC696" s="88">
        <f>+'Cu1'!BC696++'Cu2'!BC696+'Cu3'!BC696+'Cu4'!BC696+'Cu5'!BC696+'Cu6'!BC696+'Cu7'!BC696</f>
        <v>0</v>
      </c>
    </row>
    <row r="697" spans="3:55" hidden="1">
      <c r="C697" s="56">
        <f t="shared" si="155"/>
        <v>0</v>
      </c>
      <c r="D697" s="56">
        <f t="shared" si="155"/>
        <v>0</v>
      </c>
      <c r="E697" s="74"/>
      <c r="F697" s="88">
        <f>+'Cu1'!F697++'Cu2'!F697+'Cu3'!F697+'Cu4'!F697+'Cu5'!F697+'Cu6'!F697+'Cu7'!F697</f>
        <v>0</v>
      </c>
      <c r="G697" s="88">
        <f>+'Cu1'!G697++'Cu2'!G697+'Cu3'!G697+'Cu4'!G697+'Cu5'!G697+'Cu6'!G697+'Cu7'!G697</f>
        <v>0</v>
      </c>
      <c r="H697" s="88">
        <f>+'Cu1'!H697++'Cu2'!H697+'Cu3'!H697+'Cu4'!H697+'Cu5'!H697+'Cu6'!H697+'Cu7'!H697</f>
        <v>0</v>
      </c>
      <c r="I697" s="88">
        <f>+'Cu1'!I697++'Cu2'!I697+'Cu3'!I697+'Cu4'!I697+'Cu5'!I697+'Cu6'!I697+'Cu7'!I697</f>
        <v>0</v>
      </c>
      <c r="J697" s="88">
        <f>+'Cu1'!J697++'Cu2'!J697+'Cu3'!J697+'Cu4'!J697+'Cu5'!J697+'Cu6'!J697+'Cu7'!J697</f>
        <v>0</v>
      </c>
      <c r="K697" s="88">
        <f>+'Cu1'!K697++'Cu2'!K697+'Cu3'!K697+'Cu4'!K697+'Cu5'!K697+'Cu6'!K697+'Cu7'!K697</f>
        <v>0</v>
      </c>
      <c r="L697" s="88">
        <f>+'Cu1'!L697++'Cu2'!L697+'Cu3'!L697+'Cu4'!L697+'Cu5'!L697+'Cu6'!L697+'Cu7'!L697</f>
        <v>0</v>
      </c>
      <c r="M697" s="88">
        <f>+'Cu1'!M697++'Cu2'!M697+'Cu3'!M697+'Cu4'!M697+'Cu5'!M697+'Cu6'!M697+'Cu7'!M697</f>
        <v>0</v>
      </c>
      <c r="N697" s="88">
        <f>+'Cu1'!N697++'Cu2'!N697+'Cu3'!N697+'Cu4'!N697+'Cu5'!N697+'Cu6'!N697+'Cu7'!N697</f>
        <v>0</v>
      </c>
      <c r="O697" s="88">
        <f>+'Cu1'!O697++'Cu2'!O697+'Cu3'!O697+'Cu4'!O697+'Cu5'!O697+'Cu6'!O697+'Cu7'!O697</f>
        <v>0</v>
      </c>
      <c r="P697" s="88">
        <f>+'Cu1'!P697++'Cu2'!P697+'Cu3'!P697+'Cu4'!P697+'Cu5'!P697+'Cu6'!P697+'Cu7'!P697</f>
        <v>0</v>
      </c>
      <c r="Q697" s="88">
        <f>+'Cu1'!Q697++'Cu2'!Q697+'Cu3'!Q697+'Cu4'!Q697+'Cu5'!Q697+'Cu6'!Q697+'Cu7'!Q697</f>
        <v>0</v>
      </c>
      <c r="R697" s="88">
        <f>+'Cu1'!R697++'Cu2'!R697+'Cu3'!R697+'Cu4'!R697+'Cu5'!R697+'Cu6'!R697+'Cu7'!R697</f>
        <v>0</v>
      </c>
      <c r="S697" s="88">
        <f>+'Cu1'!S697++'Cu2'!S697+'Cu3'!S697+'Cu4'!S697+'Cu5'!S697+'Cu6'!S697+'Cu7'!S697</f>
        <v>0</v>
      </c>
      <c r="T697" s="88">
        <f>+'Cu1'!T697++'Cu2'!T697+'Cu3'!T697+'Cu4'!T697+'Cu5'!T697+'Cu6'!T697+'Cu7'!T697</f>
        <v>0</v>
      </c>
      <c r="U697" s="88">
        <f>+'Cu1'!U697++'Cu2'!U697+'Cu3'!U697+'Cu4'!U697+'Cu5'!U697+'Cu6'!U697+'Cu7'!U697</f>
        <v>0</v>
      </c>
      <c r="V697" s="88">
        <f>+'Cu1'!V697++'Cu2'!V697+'Cu3'!V697+'Cu4'!V697+'Cu5'!V697+'Cu6'!V697+'Cu7'!V697</f>
        <v>0</v>
      </c>
      <c r="W697" s="88">
        <f>+'Cu1'!W697++'Cu2'!W697+'Cu3'!W697+'Cu4'!W697+'Cu5'!W697+'Cu6'!W697+'Cu7'!W697</f>
        <v>0</v>
      </c>
      <c r="X697" s="88">
        <f>+'Cu1'!X697++'Cu2'!X697+'Cu3'!X697+'Cu4'!X697+'Cu5'!X697+'Cu6'!X697+'Cu7'!X697</f>
        <v>0</v>
      </c>
      <c r="Y697" s="88">
        <f>+'Cu1'!Y697++'Cu2'!Y697+'Cu3'!Y697+'Cu4'!Y697+'Cu5'!Y697+'Cu6'!Y697+'Cu7'!Y697</f>
        <v>0</v>
      </c>
      <c r="Z697" s="88">
        <f>+'Cu1'!Z697++'Cu2'!Z697+'Cu3'!Z697+'Cu4'!Z697+'Cu5'!Z697+'Cu6'!Z697+'Cu7'!Z697</f>
        <v>0</v>
      </c>
      <c r="AA697" s="88">
        <f>+'Cu1'!AA697++'Cu2'!AA697+'Cu3'!AA697+'Cu4'!AA697+'Cu5'!AA697+'Cu6'!AA697+'Cu7'!AA697</f>
        <v>0</v>
      </c>
      <c r="AB697" s="88">
        <f>+'Cu1'!AB697++'Cu2'!AB697+'Cu3'!AB697+'Cu4'!AB697+'Cu5'!AB697+'Cu6'!AB697+'Cu7'!AB697</f>
        <v>0</v>
      </c>
      <c r="AC697" s="88">
        <f>+'Cu1'!AC697++'Cu2'!AC697+'Cu3'!AC697+'Cu4'!AC697+'Cu5'!AC697+'Cu6'!AC697+'Cu7'!AC697</f>
        <v>0</v>
      </c>
      <c r="AD697" s="88">
        <f>+'Cu1'!AD697++'Cu2'!AD697+'Cu3'!AD697+'Cu4'!AD697+'Cu5'!AD697+'Cu6'!AD697+'Cu7'!AD697</f>
        <v>0</v>
      </c>
      <c r="AE697" s="88">
        <f>+'Cu1'!AE697++'Cu2'!AE697+'Cu3'!AE697+'Cu4'!AE697+'Cu5'!AE697+'Cu6'!AE697+'Cu7'!AE697</f>
        <v>0</v>
      </c>
      <c r="AF697" s="88">
        <f>+'Cu1'!AF697++'Cu2'!AF697+'Cu3'!AF697+'Cu4'!AF697+'Cu5'!AF697+'Cu6'!AF697+'Cu7'!AF697</f>
        <v>0</v>
      </c>
      <c r="AG697" s="88">
        <f>+'Cu1'!AG697++'Cu2'!AG697+'Cu3'!AG697+'Cu4'!AG697+'Cu5'!AG697+'Cu6'!AG697+'Cu7'!AG697</f>
        <v>0</v>
      </c>
      <c r="AH697" s="88">
        <f>+'Cu1'!AH697++'Cu2'!AH697+'Cu3'!AH697+'Cu4'!AH697+'Cu5'!AH697+'Cu6'!AH697+'Cu7'!AH697</f>
        <v>0</v>
      </c>
      <c r="AI697" s="88">
        <f>+'Cu1'!AI697++'Cu2'!AI697+'Cu3'!AI697+'Cu4'!AI697+'Cu5'!AI697+'Cu6'!AI697+'Cu7'!AI697</f>
        <v>0</v>
      </c>
      <c r="AJ697" s="88">
        <f>+'Cu1'!AJ697++'Cu2'!AJ697+'Cu3'!AJ697+'Cu4'!AJ697+'Cu5'!AJ697+'Cu6'!AJ697+'Cu7'!AJ697</f>
        <v>0</v>
      </c>
      <c r="AK697" s="88">
        <f>+'Cu1'!AK697++'Cu2'!AK697+'Cu3'!AK697+'Cu4'!AK697+'Cu5'!AK697+'Cu6'!AK697+'Cu7'!AK697</f>
        <v>0</v>
      </c>
      <c r="AL697" s="88">
        <f>+'Cu1'!AL697++'Cu2'!AL697+'Cu3'!AL697+'Cu4'!AL697+'Cu5'!AL697+'Cu6'!AL697+'Cu7'!AL697</f>
        <v>0</v>
      </c>
      <c r="AM697" s="88">
        <f>+'Cu1'!AM697++'Cu2'!AM697+'Cu3'!AM697+'Cu4'!AM697+'Cu5'!AM697+'Cu6'!AM697+'Cu7'!AM697</f>
        <v>0</v>
      </c>
      <c r="AN697" s="88">
        <f>+'Cu1'!AN697++'Cu2'!AN697+'Cu3'!AN697+'Cu4'!AN697+'Cu5'!AN697+'Cu6'!AN697+'Cu7'!AN697</f>
        <v>0</v>
      </c>
      <c r="AO697" s="88">
        <f>+'Cu1'!AO697++'Cu2'!AO697+'Cu3'!AO697+'Cu4'!AO697+'Cu5'!AO697+'Cu6'!AO697+'Cu7'!AO697</f>
        <v>0</v>
      </c>
      <c r="AP697" s="88">
        <f>+'Cu1'!AP697++'Cu2'!AP697+'Cu3'!AP697+'Cu4'!AP697+'Cu5'!AP697+'Cu6'!AP697+'Cu7'!AP697</f>
        <v>0</v>
      </c>
      <c r="AQ697" s="88">
        <f>+'Cu1'!AQ697++'Cu2'!AQ697+'Cu3'!AQ697+'Cu4'!AQ697+'Cu5'!AQ697+'Cu6'!AQ697+'Cu7'!AQ697</f>
        <v>0</v>
      </c>
      <c r="AR697" s="88">
        <f>+'Cu1'!AR697++'Cu2'!AR697+'Cu3'!AR697+'Cu4'!AR697+'Cu5'!AR697+'Cu6'!AR697+'Cu7'!AR697</f>
        <v>0</v>
      </c>
      <c r="AS697" s="88">
        <f>+'Cu1'!AS697++'Cu2'!AS697+'Cu3'!AS697+'Cu4'!AS697+'Cu5'!AS697+'Cu6'!AS697+'Cu7'!AS697</f>
        <v>0</v>
      </c>
      <c r="AT697" s="88">
        <f>+'Cu1'!AT697++'Cu2'!AT697+'Cu3'!AT697+'Cu4'!AT697+'Cu5'!AT697+'Cu6'!AT697+'Cu7'!AT697</f>
        <v>0</v>
      </c>
      <c r="AU697" s="88">
        <f>+'Cu1'!AU697++'Cu2'!AU697+'Cu3'!AU697+'Cu4'!AU697+'Cu5'!AU697+'Cu6'!AU697+'Cu7'!AU697</f>
        <v>0</v>
      </c>
      <c r="AV697" s="88">
        <f>+'Cu1'!AV697++'Cu2'!AV697+'Cu3'!AV697+'Cu4'!AV697+'Cu5'!AV697+'Cu6'!AV697+'Cu7'!AV697</f>
        <v>0</v>
      </c>
      <c r="AW697" s="88">
        <f>+'Cu1'!AW697++'Cu2'!AW697+'Cu3'!AW697+'Cu4'!AW697+'Cu5'!AW697+'Cu6'!AW697+'Cu7'!AW697</f>
        <v>0</v>
      </c>
      <c r="AX697" s="88">
        <f>+'Cu1'!AX697++'Cu2'!AX697+'Cu3'!AX697+'Cu4'!AX697+'Cu5'!AX697+'Cu6'!AX697+'Cu7'!AX697</f>
        <v>0</v>
      </c>
      <c r="AY697" s="88">
        <f>+'Cu1'!AY697++'Cu2'!AY697+'Cu3'!AY697+'Cu4'!AY697+'Cu5'!AY697+'Cu6'!AY697+'Cu7'!AY697</f>
        <v>0</v>
      </c>
      <c r="AZ697" s="88">
        <f>+'Cu1'!AZ697++'Cu2'!AZ697+'Cu3'!AZ697+'Cu4'!AZ697+'Cu5'!AZ697+'Cu6'!AZ697+'Cu7'!AZ697</f>
        <v>0</v>
      </c>
      <c r="BA697" s="88">
        <f>+'Cu1'!BA697++'Cu2'!BA697+'Cu3'!BA697+'Cu4'!BA697+'Cu5'!BA697+'Cu6'!BA697+'Cu7'!BA697</f>
        <v>0</v>
      </c>
      <c r="BB697" s="88">
        <f>+'Cu1'!BB697++'Cu2'!BB697+'Cu3'!BB697+'Cu4'!BB697+'Cu5'!BB697+'Cu6'!BB697+'Cu7'!BB697</f>
        <v>0</v>
      </c>
      <c r="BC697" s="88">
        <f>+'Cu1'!BC697++'Cu2'!BC697+'Cu3'!BC697+'Cu4'!BC697+'Cu5'!BC697+'Cu6'!BC697+'Cu7'!BC697</f>
        <v>0</v>
      </c>
    </row>
    <row r="698" spans="3:55" hidden="1">
      <c r="C698" s="58" t="str">
        <f t="shared" si="155"/>
        <v>REG</v>
      </c>
      <c r="D698" s="58">
        <f t="shared" si="155"/>
        <v>0</v>
      </c>
      <c r="E698" s="75"/>
      <c r="F698" s="89">
        <f>+'Cu1'!F698++'Cu2'!F698+'Cu3'!F698+'Cu4'!F698+'Cu5'!F698+'Cu6'!F698+'Cu7'!F698</f>
        <v>0</v>
      </c>
      <c r="G698" s="89">
        <f>+'Cu1'!G698++'Cu2'!G698+'Cu3'!G698+'Cu4'!G698+'Cu5'!G698+'Cu6'!G698+'Cu7'!G698</f>
        <v>0</v>
      </c>
      <c r="H698" s="89">
        <f>+'Cu1'!H698++'Cu2'!H698+'Cu3'!H698+'Cu4'!H698+'Cu5'!H698+'Cu6'!H698+'Cu7'!H698</f>
        <v>0</v>
      </c>
      <c r="I698" s="89">
        <f>+'Cu1'!I698++'Cu2'!I698+'Cu3'!I698+'Cu4'!I698+'Cu5'!I698+'Cu6'!I698+'Cu7'!I698</f>
        <v>0</v>
      </c>
      <c r="J698" s="89">
        <f>+'Cu1'!J698++'Cu2'!J698+'Cu3'!J698+'Cu4'!J698+'Cu5'!J698+'Cu6'!J698+'Cu7'!J698</f>
        <v>0</v>
      </c>
      <c r="K698" s="89">
        <f>+'Cu1'!K698++'Cu2'!K698+'Cu3'!K698+'Cu4'!K698+'Cu5'!K698+'Cu6'!K698+'Cu7'!K698</f>
        <v>0</v>
      </c>
      <c r="L698" s="89">
        <f>+'Cu1'!L698++'Cu2'!L698+'Cu3'!L698+'Cu4'!L698+'Cu5'!L698+'Cu6'!L698+'Cu7'!L698</f>
        <v>0</v>
      </c>
      <c r="M698" s="89">
        <f>+'Cu1'!M698++'Cu2'!M698+'Cu3'!M698+'Cu4'!M698+'Cu5'!M698+'Cu6'!M698+'Cu7'!M698</f>
        <v>0</v>
      </c>
      <c r="N698" s="89">
        <f>+'Cu1'!N698++'Cu2'!N698+'Cu3'!N698+'Cu4'!N698+'Cu5'!N698+'Cu6'!N698+'Cu7'!N698</f>
        <v>0</v>
      </c>
      <c r="O698" s="89">
        <f>+'Cu1'!O698++'Cu2'!O698+'Cu3'!O698+'Cu4'!O698+'Cu5'!O698+'Cu6'!O698+'Cu7'!O698</f>
        <v>0</v>
      </c>
      <c r="P698" s="89">
        <f>+'Cu1'!P698++'Cu2'!P698+'Cu3'!P698+'Cu4'!P698+'Cu5'!P698+'Cu6'!P698+'Cu7'!P698</f>
        <v>0</v>
      </c>
      <c r="Q698" s="89">
        <f>+'Cu1'!Q698++'Cu2'!Q698+'Cu3'!Q698+'Cu4'!Q698+'Cu5'!Q698+'Cu6'!Q698+'Cu7'!Q698</f>
        <v>0</v>
      </c>
      <c r="R698" s="89">
        <f>+'Cu1'!R698++'Cu2'!R698+'Cu3'!R698+'Cu4'!R698+'Cu5'!R698+'Cu6'!R698+'Cu7'!R698</f>
        <v>0</v>
      </c>
      <c r="S698" s="89">
        <f>+'Cu1'!S698++'Cu2'!S698+'Cu3'!S698+'Cu4'!S698+'Cu5'!S698+'Cu6'!S698+'Cu7'!S698</f>
        <v>0</v>
      </c>
      <c r="T698" s="89">
        <f>+'Cu1'!T698++'Cu2'!T698+'Cu3'!T698+'Cu4'!T698+'Cu5'!T698+'Cu6'!T698+'Cu7'!T698</f>
        <v>0</v>
      </c>
      <c r="U698" s="89">
        <f>+'Cu1'!U698++'Cu2'!U698+'Cu3'!U698+'Cu4'!U698+'Cu5'!U698+'Cu6'!U698+'Cu7'!U698</f>
        <v>0</v>
      </c>
      <c r="V698" s="89">
        <f>+'Cu1'!V698++'Cu2'!V698+'Cu3'!V698+'Cu4'!V698+'Cu5'!V698+'Cu6'!V698+'Cu7'!V698</f>
        <v>0</v>
      </c>
      <c r="W698" s="89">
        <f>+'Cu1'!W698++'Cu2'!W698+'Cu3'!W698+'Cu4'!W698+'Cu5'!W698+'Cu6'!W698+'Cu7'!W698</f>
        <v>0</v>
      </c>
      <c r="X698" s="89">
        <f>+'Cu1'!X698++'Cu2'!X698+'Cu3'!X698+'Cu4'!X698+'Cu5'!X698+'Cu6'!X698+'Cu7'!X698</f>
        <v>0</v>
      </c>
      <c r="Y698" s="89">
        <f>+'Cu1'!Y698++'Cu2'!Y698+'Cu3'!Y698+'Cu4'!Y698+'Cu5'!Y698+'Cu6'!Y698+'Cu7'!Y698</f>
        <v>0</v>
      </c>
      <c r="Z698" s="89">
        <f>+'Cu1'!Z698++'Cu2'!Z698+'Cu3'!Z698+'Cu4'!Z698+'Cu5'!Z698+'Cu6'!Z698+'Cu7'!Z698</f>
        <v>0</v>
      </c>
      <c r="AA698" s="89">
        <f>+'Cu1'!AA698++'Cu2'!AA698+'Cu3'!AA698+'Cu4'!AA698+'Cu5'!AA698+'Cu6'!AA698+'Cu7'!AA698</f>
        <v>0</v>
      </c>
      <c r="AB698" s="89">
        <f>+'Cu1'!AB698++'Cu2'!AB698+'Cu3'!AB698+'Cu4'!AB698+'Cu5'!AB698+'Cu6'!AB698+'Cu7'!AB698</f>
        <v>0</v>
      </c>
      <c r="AC698" s="89">
        <f>+'Cu1'!AC698++'Cu2'!AC698+'Cu3'!AC698+'Cu4'!AC698+'Cu5'!AC698+'Cu6'!AC698+'Cu7'!AC698</f>
        <v>0</v>
      </c>
      <c r="AD698" s="89">
        <f>+'Cu1'!AD698++'Cu2'!AD698+'Cu3'!AD698+'Cu4'!AD698+'Cu5'!AD698+'Cu6'!AD698+'Cu7'!AD698</f>
        <v>0</v>
      </c>
      <c r="AE698" s="89">
        <f>+'Cu1'!AE698++'Cu2'!AE698+'Cu3'!AE698+'Cu4'!AE698+'Cu5'!AE698+'Cu6'!AE698+'Cu7'!AE698</f>
        <v>0</v>
      </c>
      <c r="AF698" s="89">
        <f>+'Cu1'!AF698++'Cu2'!AF698+'Cu3'!AF698+'Cu4'!AF698+'Cu5'!AF698+'Cu6'!AF698+'Cu7'!AF698</f>
        <v>0</v>
      </c>
      <c r="AG698" s="89">
        <f>+'Cu1'!AG698++'Cu2'!AG698+'Cu3'!AG698+'Cu4'!AG698+'Cu5'!AG698+'Cu6'!AG698+'Cu7'!AG698</f>
        <v>0</v>
      </c>
      <c r="AH698" s="89">
        <f>+'Cu1'!AH698++'Cu2'!AH698+'Cu3'!AH698+'Cu4'!AH698+'Cu5'!AH698+'Cu6'!AH698+'Cu7'!AH698</f>
        <v>0</v>
      </c>
      <c r="AI698" s="89">
        <f>+'Cu1'!AI698++'Cu2'!AI698+'Cu3'!AI698+'Cu4'!AI698+'Cu5'!AI698+'Cu6'!AI698+'Cu7'!AI698</f>
        <v>0</v>
      </c>
      <c r="AJ698" s="89">
        <f>+'Cu1'!AJ698++'Cu2'!AJ698+'Cu3'!AJ698+'Cu4'!AJ698+'Cu5'!AJ698+'Cu6'!AJ698+'Cu7'!AJ698</f>
        <v>0</v>
      </c>
      <c r="AK698" s="89">
        <f>+'Cu1'!AK698++'Cu2'!AK698+'Cu3'!AK698+'Cu4'!AK698+'Cu5'!AK698+'Cu6'!AK698+'Cu7'!AK698</f>
        <v>0</v>
      </c>
      <c r="AL698" s="89">
        <f>+'Cu1'!AL698++'Cu2'!AL698+'Cu3'!AL698+'Cu4'!AL698+'Cu5'!AL698+'Cu6'!AL698+'Cu7'!AL698</f>
        <v>0</v>
      </c>
      <c r="AM698" s="89">
        <f>+'Cu1'!AM698++'Cu2'!AM698+'Cu3'!AM698+'Cu4'!AM698+'Cu5'!AM698+'Cu6'!AM698+'Cu7'!AM698</f>
        <v>0</v>
      </c>
      <c r="AN698" s="89">
        <f>+'Cu1'!AN698++'Cu2'!AN698+'Cu3'!AN698+'Cu4'!AN698+'Cu5'!AN698+'Cu6'!AN698+'Cu7'!AN698</f>
        <v>0</v>
      </c>
      <c r="AO698" s="89">
        <f>+'Cu1'!AO698++'Cu2'!AO698+'Cu3'!AO698+'Cu4'!AO698+'Cu5'!AO698+'Cu6'!AO698+'Cu7'!AO698</f>
        <v>0</v>
      </c>
      <c r="AP698" s="89">
        <f>+'Cu1'!AP698++'Cu2'!AP698+'Cu3'!AP698+'Cu4'!AP698+'Cu5'!AP698+'Cu6'!AP698+'Cu7'!AP698</f>
        <v>0</v>
      </c>
      <c r="AQ698" s="89">
        <f>+'Cu1'!AQ698++'Cu2'!AQ698+'Cu3'!AQ698+'Cu4'!AQ698+'Cu5'!AQ698+'Cu6'!AQ698+'Cu7'!AQ698</f>
        <v>0</v>
      </c>
      <c r="AR698" s="89">
        <f>+'Cu1'!AR698++'Cu2'!AR698+'Cu3'!AR698+'Cu4'!AR698+'Cu5'!AR698+'Cu6'!AR698+'Cu7'!AR698</f>
        <v>0</v>
      </c>
      <c r="AS698" s="89">
        <f>+'Cu1'!AS698++'Cu2'!AS698+'Cu3'!AS698+'Cu4'!AS698+'Cu5'!AS698+'Cu6'!AS698+'Cu7'!AS698</f>
        <v>0</v>
      </c>
      <c r="AT698" s="89">
        <f>+'Cu1'!AT698++'Cu2'!AT698+'Cu3'!AT698+'Cu4'!AT698+'Cu5'!AT698+'Cu6'!AT698+'Cu7'!AT698</f>
        <v>0</v>
      </c>
      <c r="AU698" s="89">
        <f>+'Cu1'!AU698++'Cu2'!AU698+'Cu3'!AU698+'Cu4'!AU698+'Cu5'!AU698+'Cu6'!AU698+'Cu7'!AU698</f>
        <v>0</v>
      </c>
      <c r="AV698" s="89">
        <f>+'Cu1'!AV698++'Cu2'!AV698+'Cu3'!AV698+'Cu4'!AV698+'Cu5'!AV698+'Cu6'!AV698+'Cu7'!AV698</f>
        <v>0</v>
      </c>
      <c r="AW698" s="89">
        <f>+'Cu1'!AW698++'Cu2'!AW698+'Cu3'!AW698+'Cu4'!AW698+'Cu5'!AW698+'Cu6'!AW698+'Cu7'!AW698</f>
        <v>0</v>
      </c>
      <c r="AX698" s="89">
        <f>+'Cu1'!AX698++'Cu2'!AX698+'Cu3'!AX698+'Cu4'!AX698+'Cu5'!AX698+'Cu6'!AX698+'Cu7'!AX698</f>
        <v>0</v>
      </c>
      <c r="AY698" s="89">
        <f>+'Cu1'!AY698++'Cu2'!AY698+'Cu3'!AY698+'Cu4'!AY698+'Cu5'!AY698+'Cu6'!AY698+'Cu7'!AY698</f>
        <v>0</v>
      </c>
      <c r="AZ698" s="89">
        <f>+'Cu1'!AZ698++'Cu2'!AZ698+'Cu3'!AZ698+'Cu4'!AZ698+'Cu5'!AZ698+'Cu6'!AZ698+'Cu7'!AZ698</f>
        <v>0</v>
      </c>
      <c r="BA698" s="89">
        <f>+'Cu1'!BA698++'Cu2'!BA698+'Cu3'!BA698+'Cu4'!BA698+'Cu5'!BA698+'Cu6'!BA698+'Cu7'!BA698</f>
        <v>0</v>
      </c>
      <c r="BB698" s="89">
        <f>+'Cu1'!BB698++'Cu2'!BB698+'Cu3'!BB698+'Cu4'!BB698+'Cu5'!BB698+'Cu6'!BB698+'Cu7'!BB698</f>
        <v>0</v>
      </c>
      <c r="BC698" s="89">
        <f>+'Cu1'!BC698++'Cu2'!BC698+'Cu3'!BC698+'Cu4'!BC698+'Cu5'!BC698+'Cu6'!BC698+'Cu7'!BC698</f>
        <v>0</v>
      </c>
    </row>
    <row r="699" spans="3:55" hidden="1">
      <c r="C699" s="58">
        <f t="shared" ref="C699:D714" si="156">+C24</f>
        <v>0</v>
      </c>
      <c r="D699" s="58">
        <f t="shared" si="156"/>
        <v>0</v>
      </c>
      <c r="E699" s="75"/>
      <c r="F699" s="89">
        <f>+'Cu1'!F699++'Cu2'!F699+'Cu3'!F699+'Cu4'!F699+'Cu5'!F699+'Cu6'!F699+'Cu7'!F699</f>
        <v>0</v>
      </c>
      <c r="G699" s="89">
        <f>+'Cu1'!G699++'Cu2'!G699+'Cu3'!G699+'Cu4'!G699+'Cu5'!G699+'Cu6'!G699+'Cu7'!G699</f>
        <v>0</v>
      </c>
      <c r="H699" s="89">
        <f>+'Cu1'!H699++'Cu2'!H699+'Cu3'!H699+'Cu4'!H699+'Cu5'!H699+'Cu6'!H699+'Cu7'!H699</f>
        <v>0</v>
      </c>
      <c r="I699" s="89">
        <f>+'Cu1'!I699++'Cu2'!I699+'Cu3'!I699+'Cu4'!I699+'Cu5'!I699+'Cu6'!I699+'Cu7'!I699</f>
        <v>0</v>
      </c>
      <c r="J699" s="89">
        <f>+'Cu1'!J699++'Cu2'!J699+'Cu3'!J699+'Cu4'!J699+'Cu5'!J699+'Cu6'!J699+'Cu7'!J699</f>
        <v>0</v>
      </c>
      <c r="K699" s="89">
        <f>+'Cu1'!K699++'Cu2'!K699+'Cu3'!K699+'Cu4'!K699+'Cu5'!K699+'Cu6'!K699+'Cu7'!K699</f>
        <v>0</v>
      </c>
      <c r="L699" s="89">
        <f>+'Cu1'!L699++'Cu2'!L699+'Cu3'!L699+'Cu4'!L699+'Cu5'!L699+'Cu6'!L699+'Cu7'!L699</f>
        <v>0</v>
      </c>
      <c r="M699" s="89">
        <f>+'Cu1'!M699++'Cu2'!M699+'Cu3'!M699+'Cu4'!M699+'Cu5'!M699+'Cu6'!M699+'Cu7'!M699</f>
        <v>0</v>
      </c>
      <c r="N699" s="89">
        <f>+'Cu1'!N699++'Cu2'!N699+'Cu3'!N699+'Cu4'!N699+'Cu5'!N699+'Cu6'!N699+'Cu7'!N699</f>
        <v>0</v>
      </c>
      <c r="O699" s="89">
        <f>+'Cu1'!O699++'Cu2'!O699+'Cu3'!O699+'Cu4'!O699+'Cu5'!O699+'Cu6'!O699+'Cu7'!O699</f>
        <v>0</v>
      </c>
      <c r="P699" s="89">
        <f>+'Cu1'!P699++'Cu2'!P699+'Cu3'!P699+'Cu4'!P699+'Cu5'!P699+'Cu6'!P699+'Cu7'!P699</f>
        <v>0</v>
      </c>
      <c r="Q699" s="89">
        <f>+'Cu1'!Q699++'Cu2'!Q699+'Cu3'!Q699+'Cu4'!Q699+'Cu5'!Q699+'Cu6'!Q699+'Cu7'!Q699</f>
        <v>0</v>
      </c>
      <c r="R699" s="89">
        <f>+'Cu1'!R699++'Cu2'!R699+'Cu3'!R699+'Cu4'!R699+'Cu5'!R699+'Cu6'!R699+'Cu7'!R699</f>
        <v>0</v>
      </c>
      <c r="S699" s="89">
        <f>+'Cu1'!S699++'Cu2'!S699+'Cu3'!S699+'Cu4'!S699+'Cu5'!S699+'Cu6'!S699+'Cu7'!S699</f>
        <v>0</v>
      </c>
      <c r="T699" s="89">
        <f>+'Cu1'!T699++'Cu2'!T699+'Cu3'!T699+'Cu4'!T699+'Cu5'!T699+'Cu6'!T699+'Cu7'!T699</f>
        <v>0</v>
      </c>
      <c r="U699" s="89">
        <f>+'Cu1'!U699++'Cu2'!U699+'Cu3'!U699+'Cu4'!U699+'Cu5'!U699+'Cu6'!U699+'Cu7'!U699</f>
        <v>0</v>
      </c>
      <c r="V699" s="89">
        <f>+'Cu1'!V699++'Cu2'!V699+'Cu3'!V699+'Cu4'!V699+'Cu5'!V699+'Cu6'!V699+'Cu7'!V699</f>
        <v>0</v>
      </c>
      <c r="W699" s="89">
        <f>+'Cu1'!W699++'Cu2'!W699+'Cu3'!W699+'Cu4'!W699+'Cu5'!W699+'Cu6'!W699+'Cu7'!W699</f>
        <v>0</v>
      </c>
      <c r="X699" s="89">
        <f>+'Cu1'!X699++'Cu2'!X699+'Cu3'!X699+'Cu4'!X699+'Cu5'!X699+'Cu6'!X699+'Cu7'!X699</f>
        <v>0</v>
      </c>
      <c r="Y699" s="89">
        <f>+'Cu1'!Y699++'Cu2'!Y699+'Cu3'!Y699+'Cu4'!Y699+'Cu5'!Y699+'Cu6'!Y699+'Cu7'!Y699</f>
        <v>0</v>
      </c>
      <c r="Z699" s="89">
        <f>+'Cu1'!Z699++'Cu2'!Z699+'Cu3'!Z699+'Cu4'!Z699+'Cu5'!Z699+'Cu6'!Z699+'Cu7'!Z699</f>
        <v>0</v>
      </c>
      <c r="AA699" s="89">
        <f>+'Cu1'!AA699++'Cu2'!AA699+'Cu3'!AA699+'Cu4'!AA699+'Cu5'!AA699+'Cu6'!AA699+'Cu7'!AA699</f>
        <v>0</v>
      </c>
      <c r="AB699" s="89">
        <f>+'Cu1'!AB699++'Cu2'!AB699+'Cu3'!AB699+'Cu4'!AB699+'Cu5'!AB699+'Cu6'!AB699+'Cu7'!AB699</f>
        <v>0</v>
      </c>
      <c r="AC699" s="89">
        <f>+'Cu1'!AC699++'Cu2'!AC699+'Cu3'!AC699+'Cu4'!AC699+'Cu5'!AC699+'Cu6'!AC699+'Cu7'!AC699</f>
        <v>0</v>
      </c>
      <c r="AD699" s="89">
        <f>+'Cu1'!AD699++'Cu2'!AD699+'Cu3'!AD699+'Cu4'!AD699+'Cu5'!AD699+'Cu6'!AD699+'Cu7'!AD699</f>
        <v>0</v>
      </c>
      <c r="AE699" s="89">
        <f>+'Cu1'!AE699++'Cu2'!AE699+'Cu3'!AE699+'Cu4'!AE699+'Cu5'!AE699+'Cu6'!AE699+'Cu7'!AE699</f>
        <v>0</v>
      </c>
      <c r="AF699" s="89">
        <f>+'Cu1'!AF699++'Cu2'!AF699+'Cu3'!AF699+'Cu4'!AF699+'Cu5'!AF699+'Cu6'!AF699+'Cu7'!AF699</f>
        <v>0</v>
      </c>
      <c r="AG699" s="89">
        <f>+'Cu1'!AG699++'Cu2'!AG699+'Cu3'!AG699+'Cu4'!AG699+'Cu5'!AG699+'Cu6'!AG699+'Cu7'!AG699</f>
        <v>0</v>
      </c>
      <c r="AH699" s="89">
        <f>+'Cu1'!AH699++'Cu2'!AH699+'Cu3'!AH699+'Cu4'!AH699+'Cu5'!AH699+'Cu6'!AH699+'Cu7'!AH699</f>
        <v>0</v>
      </c>
      <c r="AI699" s="89">
        <f>+'Cu1'!AI699++'Cu2'!AI699+'Cu3'!AI699+'Cu4'!AI699+'Cu5'!AI699+'Cu6'!AI699+'Cu7'!AI699</f>
        <v>0</v>
      </c>
      <c r="AJ699" s="89">
        <f>+'Cu1'!AJ699++'Cu2'!AJ699+'Cu3'!AJ699+'Cu4'!AJ699+'Cu5'!AJ699+'Cu6'!AJ699+'Cu7'!AJ699</f>
        <v>0</v>
      </c>
      <c r="AK699" s="89">
        <f>+'Cu1'!AK699++'Cu2'!AK699+'Cu3'!AK699+'Cu4'!AK699+'Cu5'!AK699+'Cu6'!AK699+'Cu7'!AK699</f>
        <v>0</v>
      </c>
      <c r="AL699" s="89">
        <f>+'Cu1'!AL699++'Cu2'!AL699+'Cu3'!AL699+'Cu4'!AL699+'Cu5'!AL699+'Cu6'!AL699+'Cu7'!AL699</f>
        <v>0</v>
      </c>
      <c r="AM699" s="89">
        <f>+'Cu1'!AM699++'Cu2'!AM699+'Cu3'!AM699+'Cu4'!AM699+'Cu5'!AM699+'Cu6'!AM699+'Cu7'!AM699</f>
        <v>0</v>
      </c>
      <c r="AN699" s="89">
        <f>+'Cu1'!AN699++'Cu2'!AN699+'Cu3'!AN699+'Cu4'!AN699+'Cu5'!AN699+'Cu6'!AN699+'Cu7'!AN699</f>
        <v>0</v>
      </c>
      <c r="AO699" s="89">
        <f>+'Cu1'!AO699++'Cu2'!AO699+'Cu3'!AO699+'Cu4'!AO699+'Cu5'!AO699+'Cu6'!AO699+'Cu7'!AO699</f>
        <v>0</v>
      </c>
      <c r="AP699" s="89">
        <f>+'Cu1'!AP699++'Cu2'!AP699+'Cu3'!AP699+'Cu4'!AP699+'Cu5'!AP699+'Cu6'!AP699+'Cu7'!AP699</f>
        <v>0</v>
      </c>
      <c r="AQ699" s="89">
        <f>+'Cu1'!AQ699++'Cu2'!AQ699+'Cu3'!AQ699+'Cu4'!AQ699+'Cu5'!AQ699+'Cu6'!AQ699+'Cu7'!AQ699</f>
        <v>0</v>
      </c>
      <c r="AR699" s="89">
        <f>+'Cu1'!AR699++'Cu2'!AR699+'Cu3'!AR699+'Cu4'!AR699+'Cu5'!AR699+'Cu6'!AR699+'Cu7'!AR699</f>
        <v>0</v>
      </c>
      <c r="AS699" s="89">
        <f>+'Cu1'!AS699++'Cu2'!AS699+'Cu3'!AS699+'Cu4'!AS699+'Cu5'!AS699+'Cu6'!AS699+'Cu7'!AS699</f>
        <v>0</v>
      </c>
      <c r="AT699" s="89">
        <f>+'Cu1'!AT699++'Cu2'!AT699+'Cu3'!AT699+'Cu4'!AT699+'Cu5'!AT699+'Cu6'!AT699+'Cu7'!AT699</f>
        <v>0</v>
      </c>
      <c r="AU699" s="89">
        <f>+'Cu1'!AU699++'Cu2'!AU699+'Cu3'!AU699+'Cu4'!AU699+'Cu5'!AU699+'Cu6'!AU699+'Cu7'!AU699</f>
        <v>0</v>
      </c>
      <c r="AV699" s="89">
        <f>+'Cu1'!AV699++'Cu2'!AV699+'Cu3'!AV699+'Cu4'!AV699+'Cu5'!AV699+'Cu6'!AV699+'Cu7'!AV699</f>
        <v>0</v>
      </c>
      <c r="AW699" s="89">
        <f>+'Cu1'!AW699++'Cu2'!AW699+'Cu3'!AW699+'Cu4'!AW699+'Cu5'!AW699+'Cu6'!AW699+'Cu7'!AW699</f>
        <v>0</v>
      </c>
      <c r="AX699" s="89">
        <f>+'Cu1'!AX699++'Cu2'!AX699+'Cu3'!AX699+'Cu4'!AX699+'Cu5'!AX699+'Cu6'!AX699+'Cu7'!AX699</f>
        <v>0</v>
      </c>
      <c r="AY699" s="89">
        <f>+'Cu1'!AY699++'Cu2'!AY699+'Cu3'!AY699+'Cu4'!AY699+'Cu5'!AY699+'Cu6'!AY699+'Cu7'!AY699</f>
        <v>0</v>
      </c>
      <c r="AZ699" s="89">
        <f>+'Cu1'!AZ699++'Cu2'!AZ699+'Cu3'!AZ699+'Cu4'!AZ699+'Cu5'!AZ699+'Cu6'!AZ699+'Cu7'!AZ699</f>
        <v>0</v>
      </c>
      <c r="BA699" s="89">
        <f>+'Cu1'!BA699++'Cu2'!BA699+'Cu3'!BA699+'Cu4'!BA699+'Cu5'!BA699+'Cu6'!BA699+'Cu7'!BA699</f>
        <v>0</v>
      </c>
      <c r="BB699" s="89">
        <f>+'Cu1'!BB699++'Cu2'!BB699+'Cu3'!BB699+'Cu4'!BB699+'Cu5'!BB699+'Cu6'!BB699+'Cu7'!BB699</f>
        <v>0</v>
      </c>
      <c r="BC699" s="89">
        <f>+'Cu1'!BC699++'Cu2'!BC699+'Cu3'!BC699+'Cu4'!BC699+'Cu5'!BC699+'Cu6'!BC699+'Cu7'!BC699</f>
        <v>0</v>
      </c>
    </row>
    <row r="700" spans="3:55" hidden="1">
      <c r="C700" s="58">
        <f t="shared" si="156"/>
        <v>0</v>
      </c>
      <c r="D700" s="58">
        <f t="shared" si="156"/>
        <v>0</v>
      </c>
      <c r="E700" s="75"/>
      <c r="F700" s="89">
        <f>+'Cu1'!F700++'Cu2'!F700+'Cu3'!F700+'Cu4'!F700+'Cu5'!F700+'Cu6'!F700+'Cu7'!F700</f>
        <v>0</v>
      </c>
      <c r="G700" s="89">
        <f>+'Cu1'!G700++'Cu2'!G700+'Cu3'!G700+'Cu4'!G700+'Cu5'!G700+'Cu6'!G700+'Cu7'!G700</f>
        <v>0</v>
      </c>
      <c r="H700" s="89">
        <f>+'Cu1'!H700++'Cu2'!H700+'Cu3'!H700+'Cu4'!H700+'Cu5'!H700+'Cu6'!H700+'Cu7'!H700</f>
        <v>0</v>
      </c>
      <c r="I700" s="89">
        <f>+'Cu1'!I700++'Cu2'!I700+'Cu3'!I700+'Cu4'!I700+'Cu5'!I700+'Cu6'!I700+'Cu7'!I700</f>
        <v>0</v>
      </c>
      <c r="J700" s="89">
        <f>+'Cu1'!J700++'Cu2'!J700+'Cu3'!J700+'Cu4'!J700+'Cu5'!J700+'Cu6'!J700+'Cu7'!J700</f>
        <v>0</v>
      </c>
      <c r="K700" s="89">
        <f>+'Cu1'!K700++'Cu2'!K700+'Cu3'!K700+'Cu4'!K700+'Cu5'!K700+'Cu6'!K700+'Cu7'!K700</f>
        <v>0</v>
      </c>
      <c r="L700" s="89">
        <f>+'Cu1'!L700++'Cu2'!L700+'Cu3'!L700+'Cu4'!L700+'Cu5'!L700+'Cu6'!L700+'Cu7'!L700</f>
        <v>0</v>
      </c>
      <c r="M700" s="89">
        <f>+'Cu1'!M700++'Cu2'!M700+'Cu3'!M700+'Cu4'!M700+'Cu5'!M700+'Cu6'!M700+'Cu7'!M700</f>
        <v>0</v>
      </c>
      <c r="N700" s="89">
        <f>+'Cu1'!N700++'Cu2'!N700+'Cu3'!N700+'Cu4'!N700+'Cu5'!N700+'Cu6'!N700+'Cu7'!N700</f>
        <v>0</v>
      </c>
      <c r="O700" s="89">
        <f>+'Cu1'!O700++'Cu2'!O700+'Cu3'!O700+'Cu4'!O700+'Cu5'!O700+'Cu6'!O700+'Cu7'!O700</f>
        <v>0</v>
      </c>
      <c r="P700" s="89">
        <f>+'Cu1'!P700++'Cu2'!P700+'Cu3'!P700+'Cu4'!P700+'Cu5'!P700+'Cu6'!P700+'Cu7'!P700</f>
        <v>0</v>
      </c>
      <c r="Q700" s="89">
        <f>+'Cu1'!Q700++'Cu2'!Q700+'Cu3'!Q700+'Cu4'!Q700+'Cu5'!Q700+'Cu6'!Q700+'Cu7'!Q700</f>
        <v>0</v>
      </c>
      <c r="R700" s="89">
        <f>+'Cu1'!R700++'Cu2'!R700+'Cu3'!R700+'Cu4'!R700+'Cu5'!R700+'Cu6'!R700+'Cu7'!R700</f>
        <v>0</v>
      </c>
      <c r="S700" s="89">
        <f>+'Cu1'!S700++'Cu2'!S700+'Cu3'!S700+'Cu4'!S700+'Cu5'!S700+'Cu6'!S700+'Cu7'!S700</f>
        <v>0</v>
      </c>
      <c r="T700" s="89">
        <f>+'Cu1'!T700++'Cu2'!T700+'Cu3'!T700+'Cu4'!T700+'Cu5'!T700+'Cu6'!T700+'Cu7'!T700</f>
        <v>0</v>
      </c>
      <c r="U700" s="89">
        <f>+'Cu1'!U700++'Cu2'!U700+'Cu3'!U700+'Cu4'!U700+'Cu5'!U700+'Cu6'!U700+'Cu7'!U700</f>
        <v>0</v>
      </c>
      <c r="V700" s="89">
        <f>+'Cu1'!V700++'Cu2'!V700+'Cu3'!V700+'Cu4'!V700+'Cu5'!V700+'Cu6'!V700+'Cu7'!V700</f>
        <v>0</v>
      </c>
      <c r="W700" s="89">
        <f>+'Cu1'!W700++'Cu2'!W700+'Cu3'!W700+'Cu4'!W700+'Cu5'!W700+'Cu6'!W700+'Cu7'!W700</f>
        <v>0</v>
      </c>
      <c r="X700" s="89">
        <f>+'Cu1'!X700++'Cu2'!X700+'Cu3'!X700+'Cu4'!X700+'Cu5'!X700+'Cu6'!X700+'Cu7'!X700</f>
        <v>0</v>
      </c>
      <c r="Y700" s="89">
        <f>+'Cu1'!Y700++'Cu2'!Y700+'Cu3'!Y700+'Cu4'!Y700+'Cu5'!Y700+'Cu6'!Y700+'Cu7'!Y700</f>
        <v>0</v>
      </c>
      <c r="Z700" s="89">
        <f>+'Cu1'!Z700++'Cu2'!Z700+'Cu3'!Z700+'Cu4'!Z700+'Cu5'!Z700+'Cu6'!Z700+'Cu7'!Z700</f>
        <v>0</v>
      </c>
      <c r="AA700" s="89">
        <f>+'Cu1'!AA700++'Cu2'!AA700+'Cu3'!AA700+'Cu4'!AA700+'Cu5'!AA700+'Cu6'!AA700+'Cu7'!AA700</f>
        <v>0</v>
      </c>
      <c r="AB700" s="89">
        <f>+'Cu1'!AB700++'Cu2'!AB700+'Cu3'!AB700+'Cu4'!AB700+'Cu5'!AB700+'Cu6'!AB700+'Cu7'!AB700</f>
        <v>0</v>
      </c>
      <c r="AC700" s="89">
        <f>+'Cu1'!AC700++'Cu2'!AC700+'Cu3'!AC700+'Cu4'!AC700+'Cu5'!AC700+'Cu6'!AC700+'Cu7'!AC700</f>
        <v>0</v>
      </c>
      <c r="AD700" s="89">
        <f>+'Cu1'!AD700++'Cu2'!AD700+'Cu3'!AD700+'Cu4'!AD700+'Cu5'!AD700+'Cu6'!AD700+'Cu7'!AD700</f>
        <v>0</v>
      </c>
      <c r="AE700" s="89">
        <f>+'Cu1'!AE700++'Cu2'!AE700+'Cu3'!AE700+'Cu4'!AE700+'Cu5'!AE700+'Cu6'!AE700+'Cu7'!AE700</f>
        <v>0</v>
      </c>
      <c r="AF700" s="89">
        <f>+'Cu1'!AF700++'Cu2'!AF700+'Cu3'!AF700+'Cu4'!AF700+'Cu5'!AF700+'Cu6'!AF700+'Cu7'!AF700</f>
        <v>0</v>
      </c>
      <c r="AG700" s="89">
        <f>+'Cu1'!AG700++'Cu2'!AG700+'Cu3'!AG700+'Cu4'!AG700+'Cu5'!AG700+'Cu6'!AG700+'Cu7'!AG700</f>
        <v>0</v>
      </c>
      <c r="AH700" s="89">
        <f>+'Cu1'!AH700++'Cu2'!AH700+'Cu3'!AH700+'Cu4'!AH700+'Cu5'!AH700+'Cu6'!AH700+'Cu7'!AH700</f>
        <v>0</v>
      </c>
      <c r="AI700" s="89">
        <f>+'Cu1'!AI700++'Cu2'!AI700+'Cu3'!AI700+'Cu4'!AI700+'Cu5'!AI700+'Cu6'!AI700+'Cu7'!AI700</f>
        <v>0</v>
      </c>
      <c r="AJ700" s="89">
        <f>+'Cu1'!AJ700++'Cu2'!AJ700+'Cu3'!AJ700+'Cu4'!AJ700+'Cu5'!AJ700+'Cu6'!AJ700+'Cu7'!AJ700</f>
        <v>0</v>
      </c>
      <c r="AK700" s="89">
        <f>+'Cu1'!AK700++'Cu2'!AK700+'Cu3'!AK700+'Cu4'!AK700+'Cu5'!AK700+'Cu6'!AK700+'Cu7'!AK700</f>
        <v>0</v>
      </c>
      <c r="AL700" s="89">
        <f>+'Cu1'!AL700++'Cu2'!AL700+'Cu3'!AL700+'Cu4'!AL700+'Cu5'!AL700+'Cu6'!AL700+'Cu7'!AL700</f>
        <v>0</v>
      </c>
      <c r="AM700" s="89">
        <f>+'Cu1'!AM700++'Cu2'!AM700+'Cu3'!AM700+'Cu4'!AM700+'Cu5'!AM700+'Cu6'!AM700+'Cu7'!AM700</f>
        <v>0</v>
      </c>
      <c r="AN700" s="89">
        <f>+'Cu1'!AN700++'Cu2'!AN700+'Cu3'!AN700+'Cu4'!AN700+'Cu5'!AN700+'Cu6'!AN700+'Cu7'!AN700</f>
        <v>0</v>
      </c>
      <c r="AO700" s="89">
        <f>+'Cu1'!AO700++'Cu2'!AO700+'Cu3'!AO700+'Cu4'!AO700+'Cu5'!AO700+'Cu6'!AO700+'Cu7'!AO700</f>
        <v>0</v>
      </c>
      <c r="AP700" s="89">
        <f>+'Cu1'!AP700++'Cu2'!AP700+'Cu3'!AP700+'Cu4'!AP700+'Cu5'!AP700+'Cu6'!AP700+'Cu7'!AP700</f>
        <v>0</v>
      </c>
      <c r="AQ700" s="89">
        <f>+'Cu1'!AQ700++'Cu2'!AQ700+'Cu3'!AQ700+'Cu4'!AQ700+'Cu5'!AQ700+'Cu6'!AQ700+'Cu7'!AQ700</f>
        <v>0</v>
      </c>
      <c r="AR700" s="89">
        <f>+'Cu1'!AR700++'Cu2'!AR700+'Cu3'!AR700+'Cu4'!AR700+'Cu5'!AR700+'Cu6'!AR700+'Cu7'!AR700</f>
        <v>0</v>
      </c>
      <c r="AS700" s="89">
        <f>+'Cu1'!AS700++'Cu2'!AS700+'Cu3'!AS700+'Cu4'!AS700+'Cu5'!AS700+'Cu6'!AS700+'Cu7'!AS700</f>
        <v>0</v>
      </c>
      <c r="AT700" s="89">
        <f>+'Cu1'!AT700++'Cu2'!AT700+'Cu3'!AT700+'Cu4'!AT700+'Cu5'!AT700+'Cu6'!AT700+'Cu7'!AT700</f>
        <v>0</v>
      </c>
      <c r="AU700" s="89">
        <f>+'Cu1'!AU700++'Cu2'!AU700+'Cu3'!AU700+'Cu4'!AU700+'Cu5'!AU700+'Cu6'!AU700+'Cu7'!AU700</f>
        <v>0</v>
      </c>
      <c r="AV700" s="89">
        <f>+'Cu1'!AV700++'Cu2'!AV700+'Cu3'!AV700+'Cu4'!AV700+'Cu5'!AV700+'Cu6'!AV700+'Cu7'!AV700</f>
        <v>0</v>
      </c>
      <c r="AW700" s="89">
        <f>+'Cu1'!AW700++'Cu2'!AW700+'Cu3'!AW700+'Cu4'!AW700+'Cu5'!AW700+'Cu6'!AW700+'Cu7'!AW700</f>
        <v>0</v>
      </c>
      <c r="AX700" s="89">
        <f>+'Cu1'!AX700++'Cu2'!AX700+'Cu3'!AX700+'Cu4'!AX700+'Cu5'!AX700+'Cu6'!AX700+'Cu7'!AX700</f>
        <v>0</v>
      </c>
      <c r="AY700" s="89">
        <f>+'Cu1'!AY700++'Cu2'!AY700+'Cu3'!AY700+'Cu4'!AY700+'Cu5'!AY700+'Cu6'!AY700+'Cu7'!AY700</f>
        <v>0</v>
      </c>
      <c r="AZ700" s="89">
        <f>+'Cu1'!AZ700++'Cu2'!AZ700+'Cu3'!AZ700+'Cu4'!AZ700+'Cu5'!AZ700+'Cu6'!AZ700+'Cu7'!AZ700</f>
        <v>0</v>
      </c>
      <c r="BA700" s="89">
        <f>+'Cu1'!BA700++'Cu2'!BA700+'Cu3'!BA700+'Cu4'!BA700+'Cu5'!BA700+'Cu6'!BA700+'Cu7'!BA700</f>
        <v>0</v>
      </c>
      <c r="BB700" s="89">
        <f>+'Cu1'!BB700++'Cu2'!BB700+'Cu3'!BB700+'Cu4'!BB700+'Cu5'!BB700+'Cu6'!BB700+'Cu7'!BB700</f>
        <v>0</v>
      </c>
      <c r="BC700" s="89">
        <f>+'Cu1'!BC700++'Cu2'!BC700+'Cu3'!BC700+'Cu4'!BC700+'Cu5'!BC700+'Cu6'!BC700+'Cu7'!BC700</f>
        <v>0</v>
      </c>
    </row>
    <row r="701" spans="3:55" hidden="1">
      <c r="C701" s="58">
        <f t="shared" si="156"/>
        <v>0</v>
      </c>
      <c r="D701" s="58">
        <f t="shared" si="156"/>
        <v>0</v>
      </c>
      <c r="E701" s="75"/>
      <c r="F701" s="89">
        <f>+'Cu1'!F701++'Cu2'!F701+'Cu3'!F701+'Cu4'!F701+'Cu5'!F701+'Cu6'!F701+'Cu7'!F701</f>
        <v>0</v>
      </c>
      <c r="G701" s="89">
        <f>+'Cu1'!G701++'Cu2'!G701+'Cu3'!G701+'Cu4'!G701+'Cu5'!G701+'Cu6'!G701+'Cu7'!G701</f>
        <v>0</v>
      </c>
      <c r="H701" s="89">
        <f>+'Cu1'!H701++'Cu2'!H701+'Cu3'!H701+'Cu4'!H701+'Cu5'!H701+'Cu6'!H701+'Cu7'!H701</f>
        <v>0</v>
      </c>
      <c r="I701" s="89">
        <f>+'Cu1'!I701++'Cu2'!I701+'Cu3'!I701+'Cu4'!I701+'Cu5'!I701+'Cu6'!I701+'Cu7'!I701</f>
        <v>0</v>
      </c>
      <c r="J701" s="89">
        <f>+'Cu1'!J701++'Cu2'!J701+'Cu3'!J701+'Cu4'!J701+'Cu5'!J701+'Cu6'!J701+'Cu7'!J701</f>
        <v>0</v>
      </c>
      <c r="K701" s="89">
        <f>+'Cu1'!K701++'Cu2'!K701+'Cu3'!K701+'Cu4'!K701+'Cu5'!K701+'Cu6'!K701+'Cu7'!K701</f>
        <v>0</v>
      </c>
      <c r="L701" s="89">
        <f>+'Cu1'!L701++'Cu2'!L701+'Cu3'!L701+'Cu4'!L701+'Cu5'!L701+'Cu6'!L701+'Cu7'!L701</f>
        <v>0</v>
      </c>
      <c r="M701" s="89">
        <f>+'Cu1'!M701++'Cu2'!M701+'Cu3'!M701+'Cu4'!M701+'Cu5'!M701+'Cu6'!M701+'Cu7'!M701</f>
        <v>0</v>
      </c>
      <c r="N701" s="89">
        <f>+'Cu1'!N701++'Cu2'!N701+'Cu3'!N701+'Cu4'!N701+'Cu5'!N701+'Cu6'!N701+'Cu7'!N701</f>
        <v>0</v>
      </c>
      <c r="O701" s="89">
        <f>+'Cu1'!O701++'Cu2'!O701+'Cu3'!O701+'Cu4'!O701+'Cu5'!O701+'Cu6'!O701+'Cu7'!O701</f>
        <v>0</v>
      </c>
      <c r="P701" s="89">
        <f>+'Cu1'!P701++'Cu2'!P701+'Cu3'!P701+'Cu4'!P701+'Cu5'!P701+'Cu6'!P701+'Cu7'!P701</f>
        <v>0</v>
      </c>
      <c r="Q701" s="89">
        <f>+'Cu1'!Q701++'Cu2'!Q701+'Cu3'!Q701+'Cu4'!Q701+'Cu5'!Q701+'Cu6'!Q701+'Cu7'!Q701</f>
        <v>0</v>
      </c>
      <c r="R701" s="89">
        <f>+'Cu1'!R701++'Cu2'!R701+'Cu3'!R701+'Cu4'!R701+'Cu5'!R701+'Cu6'!R701+'Cu7'!R701</f>
        <v>0</v>
      </c>
      <c r="S701" s="89">
        <f>+'Cu1'!S701++'Cu2'!S701+'Cu3'!S701+'Cu4'!S701+'Cu5'!S701+'Cu6'!S701+'Cu7'!S701</f>
        <v>0</v>
      </c>
      <c r="T701" s="89">
        <f>+'Cu1'!T701++'Cu2'!T701+'Cu3'!T701+'Cu4'!T701+'Cu5'!T701+'Cu6'!T701+'Cu7'!T701</f>
        <v>0</v>
      </c>
      <c r="U701" s="89">
        <f>+'Cu1'!U701++'Cu2'!U701+'Cu3'!U701+'Cu4'!U701+'Cu5'!U701+'Cu6'!U701+'Cu7'!U701</f>
        <v>0</v>
      </c>
      <c r="V701" s="89">
        <f>+'Cu1'!V701++'Cu2'!V701+'Cu3'!V701+'Cu4'!V701+'Cu5'!V701+'Cu6'!V701+'Cu7'!V701</f>
        <v>0</v>
      </c>
      <c r="W701" s="89">
        <f>+'Cu1'!W701++'Cu2'!W701+'Cu3'!W701+'Cu4'!W701+'Cu5'!W701+'Cu6'!W701+'Cu7'!W701</f>
        <v>0</v>
      </c>
      <c r="X701" s="89">
        <f>+'Cu1'!X701++'Cu2'!X701+'Cu3'!X701+'Cu4'!X701+'Cu5'!X701+'Cu6'!X701+'Cu7'!X701</f>
        <v>0</v>
      </c>
      <c r="Y701" s="89">
        <f>+'Cu1'!Y701++'Cu2'!Y701+'Cu3'!Y701+'Cu4'!Y701+'Cu5'!Y701+'Cu6'!Y701+'Cu7'!Y701</f>
        <v>0</v>
      </c>
      <c r="Z701" s="89">
        <f>+'Cu1'!Z701++'Cu2'!Z701+'Cu3'!Z701+'Cu4'!Z701+'Cu5'!Z701+'Cu6'!Z701+'Cu7'!Z701</f>
        <v>0</v>
      </c>
      <c r="AA701" s="89">
        <f>+'Cu1'!AA701++'Cu2'!AA701+'Cu3'!AA701+'Cu4'!AA701+'Cu5'!AA701+'Cu6'!AA701+'Cu7'!AA701</f>
        <v>0</v>
      </c>
      <c r="AB701" s="89">
        <f>+'Cu1'!AB701++'Cu2'!AB701+'Cu3'!AB701+'Cu4'!AB701+'Cu5'!AB701+'Cu6'!AB701+'Cu7'!AB701</f>
        <v>0</v>
      </c>
      <c r="AC701" s="89">
        <f>+'Cu1'!AC701++'Cu2'!AC701+'Cu3'!AC701+'Cu4'!AC701+'Cu5'!AC701+'Cu6'!AC701+'Cu7'!AC701</f>
        <v>0</v>
      </c>
      <c r="AD701" s="89">
        <f>+'Cu1'!AD701++'Cu2'!AD701+'Cu3'!AD701+'Cu4'!AD701+'Cu5'!AD701+'Cu6'!AD701+'Cu7'!AD701</f>
        <v>0</v>
      </c>
      <c r="AE701" s="89">
        <f>+'Cu1'!AE701++'Cu2'!AE701+'Cu3'!AE701+'Cu4'!AE701+'Cu5'!AE701+'Cu6'!AE701+'Cu7'!AE701</f>
        <v>0</v>
      </c>
      <c r="AF701" s="89">
        <f>+'Cu1'!AF701++'Cu2'!AF701+'Cu3'!AF701+'Cu4'!AF701+'Cu5'!AF701+'Cu6'!AF701+'Cu7'!AF701</f>
        <v>0</v>
      </c>
      <c r="AG701" s="89">
        <f>+'Cu1'!AG701++'Cu2'!AG701+'Cu3'!AG701+'Cu4'!AG701+'Cu5'!AG701+'Cu6'!AG701+'Cu7'!AG701</f>
        <v>0</v>
      </c>
      <c r="AH701" s="89">
        <f>+'Cu1'!AH701++'Cu2'!AH701+'Cu3'!AH701+'Cu4'!AH701+'Cu5'!AH701+'Cu6'!AH701+'Cu7'!AH701</f>
        <v>0</v>
      </c>
      <c r="AI701" s="89">
        <f>+'Cu1'!AI701++'Cu2'!AI701+'Cu3'!AI701+'Cu4'!AI701+'Cu5'!AI701+'Cu6'!AI701+'Cu7'!AI701</f>
        <v>0</v>
      </c>
      <c r="AJ701" s="89">
        <f>+'Cu1'!AJ701++'Cu2'!AJ701+'Cu3'!AJ701+'Cu4'!AJ701+'Cu5'!AJ701+'Cu6'!AJ701+'Cu7'!AJ701</f>
        <v>0</v>
      </c>
      <c r="AK701" s="89">
        <f>+'Cu1'!AK701++'Cu2'!AK701+'Cu3'!AK701+'Cu4'!AK701+'Cu5'!AK701+'Cu6'!AK701+'Cu7'!AK701</f>
        <v>0</v>
      </c>
      <c r="AL701" s="89">
        <f>+'Cu1'!AL701++'Cu2'!AL701+'Cu3'!AL701+'Cu4'!AL701+'Cu5'!AL701+'Cu6'!AL701+'Cu7'!AL701</f>
        <v>0</v>
      </c>
      <c r="AM701" s="89">
        <f>+'Cu1'!AM701++'Cu2'!AM701+'Cu3'!AM701+'Cu4'!AM701+'Cu5'!AM701+'Cu6'!AM701+'Cu7'!AM701</f>
        <v>0</v>
      </c>
      <c r="AN701" s="89">
        <f>+'Cu1'!AN701++'Cu2'!AN701+'Cu3'!AN701+'Cu4'!AN701+'Cu5'!AN701+'Cu6'!AN701+'Cu7'!AN701</f>
        <v>0</v>
      </c>
      <c r="AO701" s="89">
        <f>+'Cu1'!AO701++'Cu2'!AO701+'Cu3'!AO701+'Cu4'!AO701+'Cu5'!AO701+'Cu6'!AO701+'Cu7'!AO701</f>
        <v>0</v>
      </c>
      <c r="AP701" s="89">
        <f>+'Cu1'!AP701++'Cu2'!AP701+'Cu3'!AP701+'Cu4'!AP701+'Cu5'!AP701+'Cu6'!AP701+'Cu7'!AP701</f>
        <v>0</v>
      </c>
      <c r="AQ701" s="89">
        <f>+'Cu1'!AQ701++'Cu2'!AQ701+'Cu3'!AQ701+'Cu4'!AQ701+'Cu5'!AQ701+'Cu6'!AQ701+'Cu7'!AQ701</f>
        <v>0</v>
      </c>
      <c r="AR701" s="89">
        <f>+'Cu1'!AR701++'Cu2'!AR701+'Cu3'!AR701+'Cu4'!AR701+'Cu5'!AR701+'Cu6'!AR701+'Cu7'!AR701</f>
        <v>0</v>
      </c>
      <c r="AS701" s="89">
        <f>+'Cu1'!AS701++'Cu2'!AS701+'Cu3'!AS701+'Cu4'!AS701+'Cu5'!AS701+'Cu6'!AS701+'Cu7'!AS701</f>
        <v>0</v>
      </c>
      <c r="AT701" s="89">
        <f>+'Cu1'!AT701++'Cu2'!AT701+'Cu3'!AT701+'Cu4'!AT701+'Cu5'!AT701+'Cu6'!AT701+'Cu7'!AT701</f>
        <v>0</v>
      </c>
      <c r="AU701" s="89">
        <f>+'Cu1'!AU701++'Cu2'!AU701+'Cu3'!AU701+'Cu4'!AU701+'Cu5'!AU701+'Cu6'!AU701+'Cu7'!AU701</f>
        <v>0</v>
      </c>
      <c r="AV701" s="89">
        <f>+'Cu1'!AV701++'Cu2'!AV701+'Cu3'!AV701+'Cu4'!AV701+'Cu5'!AV701+'Cu6'!AV701+'Cu7'!AV701</f>
        <v>0</v>
      </c>
      <c r="AW701" s="89">
        <f>+'Cu1'!AW701++'Cu2'!AW701+'Cu3'!AW701+'Cu4'!AW701+'Cu5'!AW701+'Cu6'!AW701+'Cu7'!AW701</f>
        <v>0</v>
      </c>
      <c r="AX701" s="89">
        <f>+'Cu1'!AX701++'Cu2'!AX701+'Cu3'!AX701+'Cu4'!AX701+'Cu5'!AX701+'Cu6'!AX701+'Cu7'!AX701</f>
        <v>0</v>
      </c>
      <c r="AY701" s="89">
        <f>+'Cu1'!AY701++'Cu2'!AY701+'Cu3'!AY701+'Cu4'!AY701+'Cu5'!AY701+'Cu6'!AY701+'Cu7'!AY701</f>
        <v>0</v>
      </c>
      <c r="AZ701" s="89">
        <f>+'Cu1'!AZ701++'Cu2'!AZ701+'Cu3'!AZ701+'Cu4'!AZ701+'Cu5'!AZ701+'Cu6'!AZ701+'Cu7'!AZ701</f>
        <v>0</v>
      </c>
      <c r="BA701" s="89">
        <f>+'Cu1'!BA701++'Cu2'!BA701+'Cu3'!BA701+'Cu4'!BA701+'Cu5'!BA701+'Cu6'!BA701+'Cu7'!BA701</f>
        <v>0</v>
      </c>
      <c r="BB701" s="89">
        <f>+'Cu1'!BB701++'Cu2'!BB701+'Cu3'!BB701+'Cu4'!BB701+'Cu5'!BB701+'Cu6'!BB701+'Cu7'!BB701</f>
        <v>0</v>
      </c>
      <c r="BC701" s="89">
        <f>+'Cu1'!BC701++'Cu2'!BC701+'Cu3'!BC701+'Cu4'!BC701+'Cu5'!BC701+'Cu6'!BC701+'Cu7'!BC701</f>
        <v>0</v>
      </c>
    </row>
    <row r="702" spans="3:55" hidden="1">
      <c r="C702" s="49" t="str">
        <f t="shared" si="156"/>
        <v>TRACTAMENTS</v>
      </c>
      <c r="D702" s="49">
        <f t="shared" si="156"/>
        <v>0</v>
      </c>
      <c r="E702" s="76"/>
      <c r="F702" s="90">
        <f>+'Cu1'!F702++'Cu2'!F702+'Cu3'!F702+'Cu4'!F702+'Cu5'!F702+'Cu6'!F702+'Cu7'!F702</f>
        <v>0</v>
      </c>
      <c r="G702" s="90">
        <f>+'Cu1'!G702++'Cu2'!G702+'Cu3'!G702+'Cu4'!G702+'Cu5'!G702+'Cu6'!G702+'Cu7'!G702</f>
        <v>0</v>
      </c>
      <c r="H702" s="90">
        <f>+'Cu1'!H702++'Cu2'!H702+'Cu3'!H702+'Cu4'!H702+'Cu5'!H702+'Cu6'!H702+'Cu7'!H702</f>
        <v>0</v>
      </c>
      <c r="I702" s="90">
        <f>+'Cu1'!I702++'Cu2'!I702+'Cu3'!I702+'Cu4'!I702+'Cu5'!I702+'Cu6'!I702+'Cu7'!I702</f>
        <v>0</v>
      </c>
      <c r="J702" s="90">
        <f>+'Cu1'!J702++'Cu2'!J702+'Cu3'!J702+'Cu4'!J702+'Cu5'!J702+'Cu6'!J702+'Cu7'!J702</f>
        <v>0</v>
      </c>
      <c r="K702" s="90">
        <f>+'Cu1'!K702++'Cu2'!K702+'Cu3'!K702+'Cu4'!K702+'Cu5'!K702+'Cu6'!K702+'Cu7'!K702</f>
        <v>0</v>
      </c>
      <c r="L702" s="90">
        <f>+'Cu1'!L702++'Cu2'!L702+'Cu3'!L702+'Cu4'!L702+'Cu5'!L702+'Cu6'!L702+'Cu7'!L702</f>
        <v>0</v>
      </c>
      <c r="M702" s="90">
        <f>+'Cu1'!M702++'Cu2'!M702+'Cu3'!M702+'Cu4'!M702+'Cu5'!M702+'Cu6'!M702+'Cu7'!M702</f>
        <v>0</v>
      </c>
      <c r="N702" s="90">
        <f>+'Cu1'!N702++'Cu2'!N702+'Cu3'!N702+'Cu4'!N702+'Cu5'!N702+'Cu6'!N702+'Cu7'!N702</f>
        <v>0</v>
      </c>
      <c r="O702" s="90">
        <f>+'Cu1'!O702++'Cu2'!O702+'Cu3'!O702+'Cu4'!O702+'Cu5'!O702+'Cu6'!O702+'Cu7'!O702</f>
        <v>0</v>
      </c>
      <c r="P702" s="90">
        <f>+'Cu1'!P702++'Cu2'!P702+'Cu3'!P702+'Cu4'!P702+'Cu5'!P702+'Cu6'!P702+'Cu7'!P702</f>
        <v>0</v>
      </c>
      <c r="Q702" s="90">
        <f>+'Cu1'!Q702++'Cu2'!Q702+'Cu3'!Q702+'Cu4'!Q702+'Cu5'!Q702+'Cu6'!Q702+'Cu7'!Q702</f>
        <v>0</v>
      </c>
      <c r="R702" s="90">
        <f>+'Cu1'!R702++'Cu2'!R702+'Cu3'!R702+'Cu4'!R702+'Cu5'!R702+'Cu6'!R702+'Cu7'!R702</f>
        <v>0</v>
      </c>
      <c r="S702" s="90">
        <f>+'Cu1'!S702++'Cu2'!S702+'Cu3'!S702+'Cu4'!S702+'Cu5'!S702+'Cu6'!S702+'Cu7'!S702</f>
        <v>0</v>
      </c>
      <c r="T702" s="90">
        <f>+'Cu1'!T702++'Cu2'!T702+'Cu3'!T702+'Cu4'!T702+'Cu5'!T702+'Cu6'!T702+'Cu7'!T702</f>
        <v>0</v>
      </c>
      <c r="U702" s="90">
        <f>+'Cu1'!U702++'Cu2'!U702+'Cu3'!U702+'Cu4'!U702+'Cu5'!U702+'Cu6'!U702+'Cu7'!U702</f>
        <v>0</v>
      </c>
      <c r="V702" s="90">
        <f>+'Cu1'!V702++'Cu2'!V702+'Cu3'!V702+'Cu4'!V702+'Cu5'!V702+'Cu6'!V702+'Cu7'!V702</f>
        <v>0</v>
      </c>
      <c r="W702" s="90">
        <f>+'Cu1'!W702++'Cu2'!W702+'Cu3'!W702+'Cu4'!W702+'Cu5'!W702+'Cu6'!W702+'Cu7'!W702</f>
        <v>0</v>
      </c>
      <c r="X702" s="90">
        <f>+'Cu1'!X702++'Cu2'!X702+'Cu3'!X702+'Cu4'!X702+'Cu5'!X702+'Cu6'!X702+'Cu7'!X702</f>
        <v>0</v>
      </c>
      <c r="Y702" s="90">
        <f>+'Cu1'!Y702++'Cu2'!Y702+'Cu3'!Y702+'Cu4'!Y702+'Cu5'!Y702+'Cu6'!Y702+'Cu7'!Y702</f>
        <v>0</v>
      </c>
      <c r="Z702" s="90">
        <f>+'Cu1'!Z702++'Cu2'!Z702+'Cu3'!Z702+'Cu4'!Z702+'Cu5'!Z702+'Cu6'!Z702+'Cu7'!Z702</f>
        <v>0</v>
      </c>
      <c r="AA702" s="90">
        <f>+'Cu1'!AA702++'Cu2'!AA702+'Cu3'!AA702+'Cu4'!AA702+'Cu5'!AA702+'Cu6'!AA702+'Cu7'!AA702</f>
        <v>0</v>
      </c>
      <c r="AB702" s="90">
        <f>+'Cu1'!AB702++'Cu2'!AB702+'Cu3'!AB702+'Cu4'!AB702+'Cu5'!AB702+'Cu6'!AB702+'Cu7'!AB702</f>
        <v>0</v>
      </c>
      <c r="AC702" s="90">
        <f>+'Cu1'!AC702++'Cu2'!AC702+'Cu3'!AC702+'Cu4'!AC702+'Cu5'!AC702+'Cu6'!AC702+'Cu7'!AC702</f>
        <v>0</v>
      </c>
      <c r="AD702" s="90">
        <f>+'Cu1'!AD702++'Cu2'!AD702+'Cu3'!AD702+'Cu4'!AD702+'Cu5'!AD702+'Cu6'!AD702+'Cu7'!AD702</f>
        <v>0</v>
      </c>
      <c r="AE702" s="90">
        <f>+'Cu1'!AE702++'Cu2'!AE702+'Cu3'!AE702+'Cu4'!AE702+'Cu5'!AE702+'Cu6'!AE702+'Cu7'!AE702</f>
        <v>0</v>
      </c>
      <c r="AF702" s="90">
        <f>+'Cu1'!AF702++'Cu2'!AF702+'Cu3'!AF702+'Cu4'!AF702+'Cu5'!AF702+'Cu6'!AF702+'Cu7'!AF702</f>
        <v>0</v>
      </c>
      <c r="AG702" s="90">
        <f>+'Cu1'!AG702++'Cu2'!AG702+'Cu3'!AG702+'Cu4'!AG702+'Cu5'!AG702+'Cu6'!AG702+'Cu7'!AG702</f>
        <v>0</v>
      </c>
      <c r="AH702" s="90">
        <f>+'Cu1'!AH702++'Cu2'!AH702+'Cu3'!AH702+'Cu4'!AH702+'Cu5'!AH702+'Cu6'!AH702+'Cu7'!AH702</f>
        <v>0</v>
      </c>
      <c r="AI702" s="90">
        <f>+'Cu1'!AI702++'Cu2'!AI702+'Cu3'!AI702+'Cu4'!AI702+'Cu5'!AI702+'Cu6'!AI702+'Cu7'!AI702</f>
        <v>0</v>
      </c>
      <c r="AJ702" s="90">
        <f>+'Cu1'!AJ702++'Cu2'!AJ702+'Cu3'!AJ702+'Cu4'!AJ702+'Cu5'!AJ702+'Cu6'!AJ702+'Cu7'!AJ702</f>
        <v>0</v>
      </c>
      <c r="AK702" s="90">
        <f>+'Cu1'!AK702++'Cu2'!AK702+'Cu3'!AK702+'Cu4'!AK702+'Cu5'!AK702+'Cu6'!AK702+'Cu7'!AK702</f>
        <v>0</v>
      </c>
      <c r="AL702" s="90">
        <f>+'Cu1'!AL702++'Cu2'!AL702+'Cu3'!AL702+'Cu4'!AL702+'Cu5'!AL702+'Cu6'!AL702+'Cu7'!AL702</f>
        <v>0</v>
      </c>
      <c r="AM702" s="90">
        <f>+'Cu1'!AM702++'Cu2'!AM702+'Cu3'!AM702+'Cu4'!AM702+'Cu5'!AM702+'Cu6'!AM702+'Cu7'!AM702</f>
        <v>0</v>
      </c>
      <c r="AN702" s="90">
        <f>+'Cu1'!AN702++'Cu2'!AN702+'Cu3'!AN702+'Cu4'!AN702+'Cu5'!AN702+'Cu6'!AN702+'Cu7'!AN702</f>
        <v>0</v>
      </c>
      <c r="AO702" s="90">
        <f>+'Cu1'!AO702++'Cu2'!AO702+'Cu3'!AO702+'Cu4'!AO702+'Cu5'!AO702+'Cu6'!AO702+'Cu7'!AO702</f>
        <v>0</v>
      </c>
      <c r="AP702" s="90">
        <f>+'Cu1'!AP702++'Cu2'!AP702+'Cu3'!AP702+'Cu4'!AP702+'Cu5'!AP702+'Cu6'!AP702+'Cu7'!AP702</f>
        <v>0</v>
      </c>
      <c r="AQ702" s="90">
        <f>+'Cu1'!AQ702++'Cu2'!AQ702+'Cu3'!AQ702+'Cu4'!AQ702+'Cu5'!AQ702+'Cu6'!AQ702+'Cu7'!AQ702</f>
        <v>0</v>
      </c>
      <c r="AR702" s="90">
        <f>+'Cu1'!AR702++'Cu2'!AR702+'Cu3'!AR702+'Cu4'!AR702+'Cu5'!AR702+'Cu6'!AR702+'Cu7'!AR702</f>
        <v>0</v>
      </c>
      <c r="AS702" s="90">
        <f>+'Cu1'!AS702++'Cu2'!AS702+'Cu3'!AS702+'Cu4'!AS702+'Cu5'!AS702+'Cu6'!AS702+'Cu7'!AS702</f>
        <v>0</v>
      </c>
      <c r="AT702" s="90">
        <f>+'Cu1'!AT702++'Cu2'!AT702+'Cu3'!AT702+'Cu4'!AT702+'Cu5'!AT702+'Cu6'!AT702+'Cu7'!AT702</f>
        <v>0</v>
      </c>
      <c r="AU702" s="90">
        <f>+'Cu1'!AU702++'Cu2'!AU702+'Cu3'!AU702+'Cu4'!AU702+'Cu5'!AU702+'Cu6'!AU702+'Cu7'!AU702</f>
        <v>0</v>
      </c>
      <c r="AV702" s="90">
        <f>+'Cu1'!AV702++'Cu2'!AV702+'Cu3'!AV702+'Cu4'!AV702+'Cu5'!AV702+'Cu6'!AV702+'Cu7'!AV702</f>
        <v>0</v>
      </c>
      <c r="AW702" s="90">
        <f>+'Cu1'!AW702++'Cu2'!AW702+'Cu3'!AW702+'Cu4'!AW702+'Cu5'!AW702+'Cu6'!AW702+'Cu7'!AW702</f>
        <v>0</v>
      </c>
      <c r="AX702" s="90">
        <f>+'Cu1'!AX702++'Cu2'!AX702+'Cu3'!AX702+'Cu4'!AX702+'Cu5'!AX702+'Cu6'!AX702+'Cu7'!AX702</f>
        <v>0</v>
      </c>
      <c r="AY702" s="90">
        <f>+'Cu1'!AY702++'Cu2'!AY702+'Cu3'!AY702+'Cu4'!AY702+'Cu5'!AY702+'Cu6'!AY702+'Cu7'!AY702</f>
        <v>0</v>
      </c>
      <c r="AZ702" s="90">
        <f>+'Cu1'!AZ702++'Cu2'!AZ702+'Cu3'!AZ702+'Cu4'!AZ702+'Cu5'!AZ702+'Cu6'!AZ702+'Cu7'!AZ702</f>
        <v>0</v>
      </c>
      <c r="BA702" s="90">
        <f>+'Cu1'!BA702++'Cu2'!BA702+'Cu3'!BA702+'Cu4'!BA702+'Cu5'!BA702+'Cu6'!BA702+'Cu7'!BA702</f>
        <v>0</v>
      </c>
      <c r="BB702" s="90">
        <f>+'Cu1'!BB702++'Cu2'!BB702+'Cu3'!BB702+'Cu4'!BB702+'Cu5'!BB702+'Cu6'!BB702+'Cu7'!BB702</f>
        <v>0</v>
      </c>
      <c r="BC702" s="90">
        <f>+'Cu1'!BC702++'Cu2'!BC702+'Cu3'!BC702+'Cu4'!BC702+'Cu5'!BC702+'Cu6'!BC702+'Cu7'!BC702</f>
        <v>0</v>
      </c>
    </row>
    <row r="703" spans="3:55" hidden="1">
      <c r="C703" s="49">
        <f t="shared" si="156"/>
        <v>0</v>
      </c>
      <c r="D703" s="49">
        <f t="shared" si="156"/>
        <v>0</v>
      </c>
      <c r="E703" s="76"/>
      <c r="F703" s="90">
        <f>+'Cu1'!F703++'Cu2'!F703+'Cu3'!F703+'Cu4'!F703+'Cu5'!F703+'Cu6'!F703+'Cu7'!F703</f>
        <v>0</v>
      </c>
      <c r="G703" s="90">
        <f>+'Cu1'!G703++'Cu2'!G703+'Cu3'!G703+'Cu4'!G703+'Cu5'!G703+'Cu6'!G703+'Cu7'!G703</f>
        <v>0</v>
      </c>
      <c r="H703" s="90">
        <f>+'Cu1'!H703++'Cu2'!H703+'Cu3'!H703+'Cu4'!H703+'Cu5'!H703+'Cu6'!H703+'Cu7'!H703</f>
        <v>0</v>
      </c>
      <c r="I703" s="90">
        <f>+'Cu1'!I703++'Cu2'!I703+'Cu3'!I703+'Cu4'!I703+'Cu5'!I703+'Cu6'!I703+'Cu7'!I703</f>
        <v>0</v>
      </c>
      <c r="J703" s="90">
        <f>+'Cu1'!J703++'Cu2'!J703+'Cu3'!J703+'Cu4'!J703+'Cu5'!J703+'Cu6'!J703+'Cu7'!J703</f>
        <v>0</v>
      </c>
      <c r="K703" s="90">
        <f>+'Cu1'!K703++'Cu2'!K703+'Cu3'!K703+'Cu4'!K703+'Cu5'!K703+'Cu6'!K703+'Cu7'!K703</f>
        <v>0</v>
      </c>
      <c r="L703" s="90">
        <f>+'Cu1'!L703++'Cu2'!L703+'Cu3'!L703+'Cu4'!L703+'Cu5'!L703+'Cu6'!L703+'Cu7'!L703</f>
        <v>0</v>
      </c>
      <c r="M703" s="90">
        <f>+'Cu1'!M703++'Cu2'!M703+'Cu3'!M703+'Cu4'!M703+'Cu5'!M703+'Cu6'!M703+'Cu7'!M703</f>
        <v>0</v>
      </c>
      <c r="N703" s="90">
        <f>+'Cu1'!N703++'Cu2'!N703+'Cu3'!N703+'Cu4'!N703+'Cu5'!N703+'Cu6'!N703+'Cu7'!N703</f>
        <v>0</v>
      </c>
      <c r="O703" s="90">
        <f>+'Cu1'!O703++'Cu2'!O703+'Cu3'!O703+'Cu4'!O703+'Cu5'!O703+'Cu6'!O703+'Cu7'!O703</f>
        <v>0</v>
      </c>
      <c r="P703" s="90">
        <f>+'Cu1'!P703++'Cu2'!P703+'Cu3'!P703+'Cu4'!P703+'Cu5'!P703+'Cu6'!P703+'Cu7'!P703</f>
        <v>0</v>
      </c>
      <c r="Q703" s="90">
        <f>+'Cu1'!Q703++'Cu2'!Q703+'Cu3'!Q703+'Cu4'!Q703+'Cu5'!Q703+'Cu6'!Q703+'Cu7'!Q703</f>
        <v>0</v>
      </c>
      <c r="R703" s="90">
        <f>+'Cu1'!R703++'Cu2'!R703+'Cu3'!R703+'Cu4'!R703+'Cu5'!R703+'Cu6'!R703+'Cu7'!R703</f>
        <v>0</v>
      </c>
      <c r="S703" s="90">
        <f>+'Cu1'!S703++'Cu2'!S703+'Cu3'!S703+'Cu4'!S703+'Cu5'!S703+'Cu6'!S703+'Cu7'!S703</f>
        <v>0</v>
      </c>
      <c r="T703" s="90">
        <f>+'Cu1'!T703++'Cu2'!T703+'Cu3'!T703+'Cu4'!T703+'Cu5'!T703+'Cu6'!T703+'Cu7'!T703</f>
        <v>0</v>
      </c>
      <c r="U703" s="90">
        <f>+'Cu1'!U703++'Cu2'!U703+'Cu3'!U703+'Cu4'!U703+'Cu5'!U703+'Cu6'!U703+'Cu7'!U703</f>
        <v>0</v>
      </c>
      <c r="V703" s="90">
        <f>+'Cu1'!V703++'Cu2'!V703+'Cu3'!V703+'Cu4'!V703+'Cu5'!V703+'Cu6'!V703+'Cu7'!V703</f>
        <v>0</v>
      </c>
      <c r="W703" s="90">
        <f>+'Cu1'!W703++'Cu2'!W703+'Cu3'!W703+'Cu4'!W703+'Cu5'!W703+'Cu6'!W703+'Cu7'!W703</f>
        <v>0</v>
      </c>
      <c r="X703" s="90">
        <f>+'Cu1'!X703++'Cu2'!X703+'Cu3'!X703+'Cu4'!X703+'Cu5'!X703+'Cu6'!X703+'Cu7'!X703</f>
        <v>0</v>
      </c>
      <c r="Y703" s="90">
        <f>+'Cu1'!Y703++'Cu2'!Y703+'Cu3'!Y703+'Cu4'!Y703+'Cu5'!Y703+'Cu6'!Y703+'Cu7'!Y703</f>
        <v>0</v>
      </c>
      <c r="Z703" s="90">
        <f>+'Cu1'!Z703++'Cu2'!Z703+'Cu3'!Z703+'Cu4'!Z703+'Cu5'!Z703+'Cu6'!Z703+'Cu7'!Z703</f>
        <v>0</v>
      </c>
      <c r="AA703" s="90">
        <f>+'Cu1'!AA703++'Cu2'!AA703+'Cu3'!AA703+'Cu4'!AA703+'Cu5'!AA703+'Cu6'!AA703+'Cu7'!AA703</f>
        <v>0</v>
      </c>
      <c r="AB703" s="90">
        <f>+'Cu1'!AB703++'Cu2'!AB703+'Cu3'!AB703+'Cu4'!AB703+'Cu5'!AB703+'Cu6'!AB703+'Cu7'!AB703</f>
        <v>0</v>
      </c>
      <c r="AC703" s="90">
        <f>+'Cu1'!AC703++'Cu2'!AC703+'Cu3'!AC703+'Cu4'!AC703+'Cu5'!AC703+'Cu6'!AC703+'Cu7'!AC703</f>
        <v>0</v>
      </c>
      <c r="AD703" s="90">
        <f>+'Cu1'!AD703++'Cu2'!AD703+'Cu3'!AD703+'Cu4'!AD703+'Cu5'!AD703+'Cu6'!AD703+'Cu7'!AD703</f>
        <v>0</v>
      </c>
      <c r="AE703" s="90">
        <f>+'Cu1'!AE703++'Cu2'!AE703+'Cu3'!AE703+'Cu4'!AE703+'Cu5'!AE703+'Cu6'!AE703+'Cu7'!AE703</f>
        <v>0</v>
      </c>
      <c r="AF703" s="90">
        <f>+'Cu1'!AF703++'Cu2'!AF703+'Cu3'!AF703+'Cu4'!AF703+'Cu5'!AF703+'Cu6'!AF703+'Cu7'!AF703</f>
        <v>0</v>
      </c>
      <c r="AG703" s="90">
        <f>+'Cu1'!AG703++'Cu2'!AG703+'Cu3'!AG703+'Cu4'!AG703+'Cu5'!AG703+'Cu6'!AG703+'Cu7'!AG703</f>
        <v>0</v>
      </c>
      <c r="AH703" s="90">
        <f>+'Cu1'!AH703++'Cu2'!AH703+'Cu3'!AH703+'Cu4'!AH703+'Cu5'!AH703+'Cu6'!AH703+'Cu7'!AH703</f>
        <v>0</v>
      </c>
      <c r="AI703" s="90">
        <f>+'Cu1'!AI703++'Cu2'!AI703+'Cu3'!AI703+'Cu4'!AI703+'Cu5'!AI703+'Cu6'!AI703+'Cu7'!AI703</f>
        <v>0</v>
      </c>
      <c r="AJ703" s="90">
        <f>+'Cu1'!AJ703++'Cu2'!AJ703+'Cu3'!AJ703+'Cu4'!AJ703+'Cu5'!AJ703+'Cu6'!AJ703+'Cu7'!AJ703</f>
        <v>0</v>
      </c>
      <c r="AK703" s="90">
        <f>+'Cu1'!AK703++'Cu2'!AK703+'Cu3'!AK703+'Cu4'!AK703+'Cu5'!AK703+'Cu6'!AK703+'Cu7'!AK703</f>
        <v>0</v>
      </c>
      <c r="AL703" s="90">
        <f>+'Cu1'!AL703++'Cu2'!AL703+'Cu3'!AL703+'Cu4'!AL703+'Cu5'!AL703+'Cu6'!AL703+'Cu7'!AL703</f>
        <v>0</v>
      </c>
      <c r="AM703" s="90">
        <f>+'Cu1'!AM703++'Cu2'!AM703+'Cu3'!AM703+'Cu4'!AM703+'Cu5'!AM703+'Cu6'!AM703+'Cu7'!AM703</f>
        <v>0</v>
      </c>
      <c r="AN703" s="90">
        <f>+'Cu1'!AN703++'Cu2'!AN703+'Cu3'!AN703+'Cu4'!AN703+'Cu5'!AN703+'Cu6'!AN703+'Cu7'!AN703</f>
        <v>0</v>
      </c>
      <c r="AO703" s="90">
        <f>+'Cu1'!AO703++'Cu2'!AO703+'Cu3'!AO703+'Cu4'!AO703+'Cu5'!AO703+'Cu6'!AO703+'Cu7'!AO703</f>
        <v>0</v>
      </c>
      <c r="AP703" s="90">
        <f>+'Cu1'!AP703++'Cu2'!AP703+'Cu3'!AP703+'Cu4'!AP703+'Cu5'!AP703+'Cu6'!AP703+'Cu7'!AP703</f>
        <v>0</v>
      </c>
      <c r="AQ703" s="90">
        <f>+'Cu1'!AQ703++'Cu2'!AQ703+'Cu3'!AQ703+'Cu4'!AQ703+'Cu5'!AQ703+'Cu6'!AQ703+'Cu7'!AQ703</f>
        <v>0</v>
      </c>
      <c r="AR703" s="90">
        <f>+'Cu1'!AR703++'Cu2'!AR703+'Cu3'!AR703+'Cu4'!AR703+'Cu5'!AR703+'Cu6'!AR703+'Cu7'!AR703</f>
        <v>0</v>
      </c>
      <c r="AS703" s="90">
        <f>+'Cu1'!AS703++'Cu2'!AS703+'Cu3'!AS703+'Cu4'!AS703+'Cu5'!AS703+'Cu6'!AS703+'Cu7'!AS703</f>
        <v>0</v>
      </c>
      <c r="AT703" s="90">
        <f>+'Cu1'!AT703++'Cu2'!AT703+'Cu3'!AT703+'Cu4'!AT703+'Cu5'!AT703+'Cu6'!AT703+'Cu7'!AT703</f>
        <v>0</v>
      </c>
      <c r="AU703" s="90">
        <f>+'Cu1'!AU703++'Cu2'!AU703+'Cu3'!AU703+'Cu4'!AU703+'Cu5'!AU703+'Cu6'!AU703+'Cu7'!AU703</f>
        <v>0</v>
      </c>
      <c r="AV703" s="90">
        <f>+'Cu1'!AV703++'Cu2'!AV703+'Cu3'!AV703+'Cu4'!AV703+'Cu5'!AV703+'Cu6'!AV703+'Cu7'!AV703</f>
        <v>0</v>
      </c>
      <c r="AW703" s="90">
        <f>+'Cu1'!AW703++'Cu2'!AW703+'Cu3'!AW703+'Cu4'!AW703+'Cu5'!AW703+'Cu6'!AW703+'Cu7'!AW703</f>
        <v>0</v>
      </c>
      <c r="AX703" s="90">
        <f>+'Cu1'!AX703++'Cu2'!AX703+'Cu3'!AX703+'Cu4'!AX703+'Cu5'!AX703+'Cu6'!AX703+'Cu7'!AX703</f>
        <v>0</v>
      </c>
      <c r="AY703" s="90">
        <f>+'Cu1'!AY703++'Cu2'!AY703+'Cu3'!AY703+'Cu4'!AY703+'Cu5'!AY703+'Cu6'!AY703+'Cu7'!AY703</f>
        <v>0</v>
      </c>
      <c r="AZ703" s="90">
        <f>+'Cu1'!AZ703++'Cu2'!AZ703+'Cu3'!AZ703+'Cu4'!AZ703+'Cu5'!AZ703+'Cu6'!AZ703+'Cu7'!AZ703</f>
        <v>0</v>
      </c>
      <c r="BA703" s="90">
        <f>+'Cu1'!BA703++'Cu2'!BA703+'Cu3'!BA703+'Cu4'!BA703+'Cu5'!BA703+'Cu6'!BA703+'Cu7'!BA703</f>
        <v>0</v>
      </c>
      <c r="BB703" s="90">
        <f>+'Cu1'!BB703++'Cu2'!BB703+'Cu3'!BB703+'Cu4'!BB703+'Cu5'!BB703+'Cu6'!BB703+'Cu7'!BB703</f>
        <v>0</v>
      </c>
      <c r="BC703" s="90">
        <f>+'Cu1'!BC703++'Cu2'!BC703+'Cu3'!BC703+'Cu4'!BC703+'Cu5'!BC703+'Cu6'!BC703+'Cu7'!BC703</f>
        <v>0</v>
      </c>
    </row>
    <row r="704" spans="3:55" hidden="1">
      <c r="C704" s="49">
        <f t="shared" si="156"/>
        <v>0</v>
      </c>
      <c r="D704" s="49">
        <f t="shared" si="156"/>
        <v>0</v>
      </c>
      <c r="E704" s="76"/>
      <c r="F704" s="90">
        <f>+'Cu1'!F704++'Cu2'!F704+'Cu3'!F704+'Cu4'!F704+'Cu5'!F704+'Cu6'!F704+'Cu7'!F704</f>
        <v>0</v>
      </c>
      <c r="G704" s="90">
        <f>+'Cu1'!G704++'Cu2'!G704+'Cu3'!G704+'Cu4'!G704+'Cu5'!G704+'Cu6'!G704+'Cu7'!G704</f>
        <v>0</v>
      </c>
      <c r="H704" s="90">
        <f>+'Cu1'!H704++'Cu2'!H704+'Cu3'!H704+'Cu4'!H704+'Cu5'!H704+'Cu6'!H704+'Cu7'!H704</f>
        <v>0</v>
      </c>
      <c r="I704" s="90">
        <f>+'Cu1'!I704++'Cu2'!I704+'Cu3'!I704+'Cu4'!I704+'Cu5'!I704+'Cu6'!I704+'Cu7'!I704</f>
        <v>0</v>
      </c>
      <c r="J704" s="90">
        <f>+'Cu1'!J704++'Cu2'!J704+'Cu3'!J704+'Cu4'!J704+'Cu5'!J704+'Cu6'!J704+'Cu7'!J704</f>
        <v>0</v>
      </c>
      <c r="K704" s="90">
        <f>+'Cu1'!K704++'Cu2'!K704+'Cu3'!K704+'Cu4'!K704+'Cu5'!K704+'Cu6'!K704+'Cu7'!K704</f>
        <v>0</v>
      </c>
      <c r="L704" s="90">
        <f>+'Cu1'!L704++'Cu2'!L704+'Cu3'!L704+'Cu4'!L704+'Cu5'!L704+'Cu6'!L704+'Cu7'!L704</f>
        <v>0</v>
      </c>
      <c r="M704" s="90">
        <f>+'Cu1'!M704++'Cu2'!M704+'Cu3'!M704+'Cu4'!M704+'Cu5'!M704+'Cu6'!M704+'Cu7'!M704</f>
        <v>0</v>
      </c>
      <c r="N704" s="90">
        <f>+'Cu1'!N704++'Cu2'!N704+'Cu3'!N704+'Cu4'!N704+'Cu5'!N704+'Cu6'!N704+'Cu7'!N704</f>
        <v>0</v>
      </c>
      <c r="O704" s="90">
        <f>+'Cu1'!O704++'Cu2'!O704+'Cu3'!O704+'Cu4'!O704+'Cu5'!O704+'Cu6'!O704+'Cu7'!O704</f>
        <v>0</v>
      </c>
      <c r="P704" s="90">
        <f>+'Cu1'!P704++'Cu2'!P704+'Cu3'!P704+'Cu4'!P704+'Cu5'!P704+'Cu6'!P704+'Cu7'!P704</f>
        <v>0</v>
      </c>
      <c r="Q704" s="90">
        <f>+'Cu1'!Q704++'Cu2'!Q704+'Cu3'!Q704+'Cu4'!Q704+'Cu5'!Q704+'Cu6'!Q704+'Cu7'!Q704</f>
        <v>0</v>
      </c>
      <c r="R704" s="90">
        <f>+'Cu1'!R704++'Cu2'!R704+'Cu3'!R704+'Cu4'!R704+'Cu5'!R704+'Cu6'!R704+'Cu7'!R704</f>
        <v>0</v>
      </c>
      <c r="S704" s="90">
        <f>+'Cu1'!S704++'Cu2'!S704+'Cu3'!S704+'Cu4'!S704+'Cu5'!S704+'Cu6'!S704+'Cu7'!S704</f>
        <v>0</v>
      </c>
      <c r="T704" s="90">
        <f>+'Cu1'!T704++'Cu2'!T704+'Cu3'!T704+'Cu4'!T704+'Cu5'!T704+'Cu6'!T704+'Cu7'!T704</f>
        <v>0</v>
      </c>
      <c r="U704" s="90">
        <f>+'Cu1'!U704++'Cu2'!U704+'Cu3'!U704+'Cu4'!U704+'Cu5'!U704+'Cu6'!U704+'Cu7'!U704</f>
        <v>0</v>
      </c>
      <c r="V704" s="90">
        <f>+'Cu1'!V704++'Cu2'!V704+'Cu3'!V704+'Cu4'!V704+'Cu5'!V704+'Cu6'!V704+'Cu7'!V704</f>
        <v>0</v>
      </c>
      <c r="W704" s="90">
        <f>+'Cu1'!W704++'Cu2'!W704+'Cu3'!W704+'Cu4'!W704+'Cu5'!W704+'Cu6'!W704+'Cu7'!W704</f>
        <v>0</v>
      </c>
      <c r="X704" s="90">
        <f>+'Cu1'!X704++'Cu2'!X704+'Cu3'!X704+'Cu4'!X704+'Cu5'!X704+'Cu6'!X704+'Cu7'!X704</f>
        <v>0</v>
      </c>
      <c r="Y704" s="90">
        <f>+'Cu1'!Y704++'Cu2'!Y704+'Cu3'!Y704+'Cu4'!Y704+'Cu5'!Y704+'Cu6'!Y704+'Cu7'!Y704</f>
        <v>0</v>
      </c>
      <c r="Z704" s="90">
        <f>+'Cu1'!Z704++'Cu2'!Z704+'Cu3'!Z704+'Cu4'!Z704+'Cu5'!Z704+'Cu6'!Z704+'Cu7'!Z704</f>
        <v>0</v>
      </c>
      <c r="AA704" s="90">
        <f>+'Cu1'!AA704++'Cu2'!AA704+'Cu3'!AA704+'Cu4'!AA704+'Cu5'!AA704+'Cu6'!AA704+'Cu7'!AA704</f>
        <v>0</v>
      </c>
      <c r="AB704" s="90">
        <f>+'Cu1'!AB704++'Cu2'!AB704+'Cu3'!AB704+'Cu4'!AB704+'Cu5'!AB704+'Cu6'!AB704+'Cu7'!AB704</f>
        <v>0</v>
      </c>
      <c r="AC704" s="90">
        <f>+'Cu1'!AC704++'Cu2'!AC704+'Cu3'!AC704+'Cu4'!AC704+'Cu5'!AC704+'Cu6'!AC704+'Cu7'!AC704</f>
        <v>0</v>
      </c>
      <c r="AD704" s="90">
        <f>+'Cu1'!AD704++'Cu2'!AD704+'Cu3'!AD704+'Cu4'!AD704+'Cu5'!AD704+'Cu6'!AD704+'Cu7'!AD704</f>
        <v>0</v>
      </c>
      <c r="AE704" s="90">
        <f>+'Cu1'!AE704++'Cu2'!AE704+'Cu3'!AE704+'Cu4'!AE704+'Cu5'!AE704+'Cu6'!AE704+'Cu7'!AE704</f>
        <v>0</v>
      </c>
      <c r="AF704" s="90">
        <f>+'Cu1'!AF704++'Cu2'!AF704+'Cu3'!AF704+'Cu4'!AF704+'Cu5'!AF704+'Cu6'!AF704+'Cu7'!AF704</f>
        <v>0</v>
      </c>
      <c r="AG704" s="90">
        <f>+'Cu1'!AG704++'Cu2'!AG704+'Cu3'!AG704+'Cu4'!AG704+'Cu5'!AG704+'Cu6'!AG704+'Cu7'!AG704</f>
        <v>0</v>
      </c>
      <c r="AH704" s="90">
        <f>+'Cu1'!AH704++'Cu2'!AH704+'Cu3'!AH704+'Cu4'!AH704+'Cu5'!AH704+'Cu6'!AH704+'Cu7'!AH704</f>
        <v>0</v>
      </c>
      <c r="AI704" s="90">
        <f>+'Cu1'!AI704++'Cu2'!AI704+'Cu3'!AI704+'Cu4'!AI704+'Cu5'!AI704+'Cu6'!AI704+'Cu7'!AI704</f>
        <v>0</v>
      </c>
      <c r="AJ704" s="90">
        <f>+'Cu1'!AJ704++'Cu2'!AJ704+'Cu3'!AJ704+'Cu4'!AJ704+'Cu5'!AJ704+'Cu6'!AJ704+'Cu7'!AJ704</f>
        <v>0</v>
      </c>
      <c r="AK704" s="90">
        <f>+'Cu1'!AK704++'Cu2'!AK704+'Cu3'!AK704+'Cu4'!AK704+'Cu5'!AK704+'Cu6'!AK704+'Cu7'!AK704</f>
        <v>0</v>
      </c>
      <c r="AL704" s="90">
        <f>+'Cu1'!AL704++'Cu2'!AL704+'Cu3'!AL704+'Cu4'!AL704+'Cu5'!AL704+'Cu6'!AL704+'Cu7'!AL704</f>
        <v>0</v>
      </c>
      <c r="AM704" s="90">
        <f>+'Cu1'!AM704++'Cu2'!AM704+'Cu3'!AM704+'Cu4'!AM704+'Cu5'!AM704+'Cu6'!AM704+'Cu7'!AM704</f>
        <v>0</v>
      </c>
      <c r="AN704" s="90">
        <f>+'Cu1'!AN704++'Cu2'!AN704+'Cu3'!AN704+'Cu4'!AN704+'Cu5'!AN704+'Cu6'!AN704+'Cu7'!AN704</f>
        <v>0</v>
      </c>
      <c r="AO704" s="90">
        <f>+'Cu1'!AO704++'Cu2'!AO704+'Cu3'!AO704+'Cu4'!AO704+'Cu5'!AO704+'Cu6'!AO704+'Cu7'!AO704</f>
        <v>0</v>
      </c>
      <c r="AP704" s="90">
        <f>+'Cu1'!AP704++'Cu2'!AP704+'Cu3'!AP704+'Cu4'!AP704+'Cu5'!AP704+'Cu6'!AP704+'Cu7'!AP704</f>
        <v>0</v>
      </c>
      <c r="AQ704" s="90">
        <f>+'Cu1'!AQ704++'Cu2'!AQ704+'Cu3'!AQ704+'Cu4'!AQ704+'Cu5'!AQ704+'Cu6'!AQ704+'Cu7'!AQ704</f>
        <v>0</v>
      </c>
      <c r="AR704" s="90">
        <f>+'Cu1'!AR704++'Cu2'!AR704+'Cu3'!AR704+'Cu4'!AR704+'Cu5'!AR704+'Cu6'!AR704+'Cu7'!AR704</f>
        <v>0</v>
      </c>
      <c r="AS704" s="90">
        <f>+'Cu1'!AS704++'Cu2'!AS704+'Cu3'!AS704+'Cu4'!AS704+'Cu5'!AS704+'Cu6'!AS704+'Cu7'!AS704</f>
        <v>0</v>
      </c>
      <c r="AT704" s="90">
        <f>+'Cu1'!AT704++'Cu2'!AT704+'Cu3'!AT704+'Cu4'!AT704+'Cu5'!AT704+'Cu6'!AT704+'Cu7'!AT704</f>
        <v>0</v>
      </c>
      <c r="AU704" s="90">
        <f>+'Cu1'!AU704++'Cu2'!AU704+'Cu3'!AU704+'Cu4'!AU704+'Cu5'!AU704+'Cu6'!AU704+'Cu7'!AU704</f>
        <v>0</v>
      </c>
      <c r="AV704" s="90">
        <f>+'Cu1'!AV704++'Cu2'!AV704+'Cu3'!AV704+'Cu4'!AV704+'Cu5'!AV704+'Cu6'!AV704+'Cu7'!AV704</f>
        <v>0</v>
      </c>
      <c r="AW704" s="90">
        <f>+'Cu1'!AW704++'Cu2'!AW704+'Cu3'!AW704+'Cu4'!AW704+'Cu5'!AW704+'Cu6'!AW704+'Cu7'!AW704</f>
        <v>0</v>
      </c>
      <c r="AX704" s="90">
        <f>+'Cu1'!AX704++'Cu2'!AX704+'Cu3'!AX704+'Cu4'!AX704+'Cu5'!AX704+'Cu6'!AX704+'Cu7'!AX704</f>
        <v>0</v>
      </c>
      <c r="AY704" s="90">
        <f>+'Cu1'!AY704++'Cu2'!AY704+'Cu3'!AY704+'Cu4'!AY704+'Cu5'!AY704+'Cu6'!AY704+'Cu7'!AY704</f>
        <v>0</v>
      </c>
      <c r="AZ704" s="90">
        <f>+'Cu1'!AZ704++'Cu2'!AZ704+'Cu3'!AZ704+'Cu4'!AZ704+'Cu5'!AZ704+'Cu6'!AZ704+'Cu7'!AZ704</f>
        <v>0</v>
      </c>
      <c r="BA704" s="90">
        <f>+'Cu1'!BA704++'Cu2'!BA704+'Cu3'!BA704+'Cu4'!BA704+'Cu5'!BA704+'Cu6'!BA704+'Cu7'!BA704</f>
        <v>0</v>
      </c>
      <c r="BB704" s="90">
        <f>+'Cu1'!BB704++'Cu2'!BB704+'Cu3'!BB704+'Cu4'!BB704+'Cu5'!BB704+'Cu6'!BB704+'Cu7'!BB704</f>
        <v>0</v>
      </c>
      <c r="BC704" s="90">
        <f>+'Cu1'!BC704++'Cu2'!BC704+'Cu3'!BC704+'Cu4'!BC704+'Cu5'!BC704+'Cu6'!BC704+'Cu7'!BC704</f>
        <v>0</v>
      </c>
    </row>
    <row r="705" spans="3:55" hidden="1">
      <c r="C705" s="49">
        <f t="shared" si="156"/>
        <v>0</v>
      </c>
      <c r="D705" s="49">
        <f t="shared" si="156"/>
        <v>0</v>
      </c>
      <c r="E705" s="76"/>
      <c r="F705" s="90">
        <f>+'Cu1'!F705++'Cu2'!F705+'Cu3'!F705+'Cu4'!F705+'Cu5'!F705+'Cu6'!F705+'Cu7'!F705</f>
        <v>0</v>
      </c>
      <c r="G705" s="90">
        <f>+'Cu1'!G705++'Cu2'!G705+'Cu3'!G705+'Cu4'!G705+'Cu5'!G705+'Cu6'!G705+'Cu7'!G705</f>
        <v>0</v>
      </c>
      <c r="H705" s="90">
        <f>+'Cu1'!H705++'Cu2'!H705+'Cu3'!H705+'Cu4'!H705+'Cu5'!H705+'Cu6'!H705+'Cu7'!H705</f>
        <v>0</v>
      </c>
      <c r="I705" s="90">
        <f>+'Cu1'!I705++'Cu2'!I705+'Cu3'!I705+'Cu4'!I705+'Cu5'!I705+'Cu6'!I705+'Cu7'!I705</f>
        <v>0</v>
      </c>
      <c r="J705" s="90">
        <f>+'Cu1'!J705++'Cu2'!J705+'Cu3'!J705+'Cu4'!J705+'Cu5'!J705+'Cu6'!J705+'Cu7'!J705</f>
        <v>0</v>
      </c>
      <c r="K705" s="90">
        <f>+'Cu1'!K705++'Cu2'!K705+'Cu3'!K705+'Cu4'!K705+'Cu5'!K705+'Cu6'!K705+'Cu7'!K705</f>
        <v>0</v>
      </c>
      <c r="L705" s="90">
        <f>+'Cu1'!L705++'Cu2'!L705+'Cu3'!L705+'Cu4'!L705+'Cu5'!L705+'Cu6'!L705+'Cu7'!L705</f>
        <v>0</v>
      </c>
      <c r="M705" s="90">
        <f>+'Cu1'!M705++'Cu2'!M705+'Cu3'!M705+'Cu4'!M705+'Cu5'!M705+'Cu6'!M705+'Cu7'!M705</f>
        <v>0</v>
      </c>
      <c r="N705" s="90">
        <f>+'Cu1'!N705++'Cu2'!N705+'Cu3'!N705+'Cu4'!N705+'Cu5'!N705+'Cu6'!N705+'Cu7'!N705</f>
        <v>0</v>
      </c>
      <c r="O705" s="90">
        <f>+'Cu1'!O705++'Cu2'!O705+'Cu3'!O705+'Cu4'!O705+'Cu5'!O705+'Cu6'!O705+'Cu7'!O705</f>
        <v>0</v>
      </c>
      <c r="P705" s="90">
        <f>+'Cu1'!P705++'Cu2'!P705+'Cu3'!P705+'Cu4'!P705+'Cu5'!P705+'Cu6'!P705+'Cu7'!P705</f>
        <v>0</v>
      </c>
      <c r="Q705" s="90">
        <f>+'Cu1'!Q705++'Cu2'!Q705+'Cu3'!Q705+'Cu4'!Q705+'Cu5'!Q705+'Cu6'!Q705+'Cu7'!Q705</f>
        <v>0</v>
      </c>
      <c r="R705" s="90">
        <f>+'Cu1'!R705++'Cu2'!R705+'Cu3'!R705+'Cu4'!R705+'Cu5'!R705+'Cu6'!R705+'Cu7'!R705</f>
        <v>0</v>
      </c>
      <c r="S705" s="90">
        <f>+'Cu1'!S705++'Cu2'!S705+'Cu3'!S705+'Cu4'!S705+'Cu5'!S705+'Cu6'!S705+'Cu7'!S705</f>
        <v>0</v>
      </c>
      <c r="T705" s="90">
        <f>+'Cu1'!T705++'Cu2'!T705+'Cu3'!T705+'Cu4'!T705+'Cu5'!T705+'Cu6'!T705+'Cu7'!T705</f>
        <v>0</v>
      </c>
      <c r="U705" s="90">
        <f>+'Cu1'!U705++'Cu2'!U705+'Cu3'!U705+'Cu4'!U705+'Cu5'!U705+'Cu6'!U705+'Cu7'!U705</f>
        <v>0</v>
      </c>
      <c r="V705" s="90">
        <f>+'Cu1'!V705++'Cu2'!V705+'Cu3'!V705+'Cu4'!V705+'Cu5'!V705+'Cu6'!V705+'Cu7'!V705</f>
        <v>0</v>
      </c>
      <c r="W705" s="90">
        <f>+'Cu1'!W705++'Cu2'!W705+'Cu3'!W705+'Cu4'!W705+'Cu5'!W705+'Cu6'!W705+'Cu7'!W705</f>
        <v>0</v>
      </c>
      <c r="X705" s="90">
        <f>+'Cu1'!X705++'Cu2'!X705+'Cu3'!X705+'Cu4'!X705+'Cu5'!X705+'Cu6'!X705+'Cu7'!X705</f>
        <v>0</v>
      </c>
      <c r="Y705" s="90">
        <f>+'Cu1'!Y705++'Cu2'!Y705+'Cu3'!Y705+'Cu4'!Y705+'Cu5'!Y705+'Cu6'!Y705+'Cu7'!Y705</f>
        <v>0</v>
      </c>
      <c r="Z705" s="90">
        <f>+'Cu1'!Z705++'Cu2'!Z705+'Cu3'!Z705+'Cu4'!Z705+'Cu5'!Z705+'Cu6'!Z705+'Cu7'!Z705</f>
        <v>0</v>
      </c>
      <c r="AA705" s="90">
        <f>+'Cu1'!AA705++'Cu2'!AA705+'Cu3'!AA705+'Cu4'!AA705+'Cu5'!AA705+'Cu6'!AA705+'Cu7'!AA705</f>
        <v>0</v>
      </c>
      <c r="AB705" s="90">
        <f>+'Cu1'!AB705++'Cu2'!AB705+'Cu3'!AB705+'Cu4'!AB705+'Cu5'!AB705+'Cu6'!AB705+'Cu7'!AB705</f>
        <v>0</v>
      </c>
      <c r="AC705" s="90">
        <f>+'Cu1'!AC705++'Cu2'!AC705+'Cu3'!AC705+'Cu4'!AC705+'Cu5'!AC705+'Cu6'!AC705+'Cu7'!AC705</f>
        <v>0</v>
      </c>
      <c r="AD705" s="90">
        <f>+'Cu1'!AD705++'Cu2'!AD705+'Cu3'!AD705+'Cu4'!AD705+'Cu5'!AD705+'Cu6'!AD705+'Cu7'!AD705</f>
        <v>0</v>
      </c>
      <c r="AE705" s="90">
        <f>+'Cu1'!AE705++'Cu2'!AE705+'Cu3'!AE705+'Cu4'!AE705+'Cu5'!AE705+'Cu6'!AE705+'Cu7'!AE705</f>
        <v>0</v>
      </c>
      <c r="AF705" s="90">
        <f>+'Cu1'!AF705++'Cu2'!AF705+'Cu3'!AF705+'Cu4'!AF705+'Cu5'!AF705+'Cu6'!AF705+'Cu7'!AF705</f>
        <v>0</v>
      </c>
      <c r="AG705" s="90">
        <f>+'Cu1'!AG705++'Cu2'!AG705+'Cu3'!AG705+'Cu4'!AG705+'Cu5'!AG705+'Cu6'!AG705+'Cu7'!AG705</f>
        <v>0</v>
      </c>
      <c r="AH705" s="90">
        <f>+'Cu1'!AH705++'Cu2'!AH705+'Cu3'!AH705+'Cu4'!AH705+'Cu5'!AH705+'Cu6'!AH705+'Cu7'!AH705</f>
        <v>0</v>
      </c>
      <c r="AI705" s="90">
        <f>+'Cu1'!AI705++'Cu2'!AI705+'Cu3'!AI705+'Cu4'!AI705+'Cu5'!AI705+'Cu6'!AI705+'Cu7'!AI705</f>
        <v>0</v>
      </c>
      <c r="AJ705" s="90">
        <f>+'Cu1'!AJ705++'Cu2'!AJ705+'Cu3'!AJ705+'Cu4'!AJ705+'Cu5'!AJ705+'Cu6'!AJ705+'Cu7'!AJ705</f>
        <v>0</v>
      </c>
      <c r="AK705" s="90">
        <f>+'Cu1'!AK705++'Cu2'!AK705+'Cu3'!AK705+'Cu4'!AK705+'Cu5'!AK705+'Cu6'!AK705+'Cu7'!AK705</f>
        <v>0</v>
      </c>
      <c r="AL705" s="90">
        <f>+'Cu1'!AL705++'Cu2'!AL705+'Cu3'!AL705+'Cu4'!AL705+'Cu5'!AL705+'Cu6'!AL705+'Cu7'!AL705</f>
        <v>0</v>
      </c>
      <c r="AM705" s="90">
        <f>+'Cu1'!AM705++'Cu2'!AM705+'Cu3'!AM705+'Cu4'!AM705+'Cu5'!AM705+'Cu6'!AM705+'Cu7'!AM705</f>
        <v>0</v>
      </c>
      <c r="AN705" s="90">
        <f>+'Cu1'!AN705++'Cu2'!AN705+'Cu3'!AN705+'Cu4'!AN705+'Cu5'!AN705+'Cu6'!AN705+'Cu7'!AN705</f>
        <v>0</v>
      </c>
      <c r="AO705" s="90">
        <f>+'Cu1'!AO705++'Cu2'!AO705+'Cu3'!AO705+'Cu4'!AO705+'Cu5'!AO705+'Cu6'!AO705+'Cu7'!AO705</f>
        <v>0</v>
      </c>
      <c r="AP705" s="90">
        <f>+'Cu1'!AP705++'Cu2'!AP705+'Cu3'!AP705+'Cu4'!AP705+'Cu5'!AP705+'Cu6'!AP705+'Cu7'!AP705</f>
        <v>0</v>
      </c>
      <c r="AQ705" s="90">
        <f>+'Cu1'!AQ705++'Cu2'!AQ705+'Cu3'!AQ705+'Cu4'!AQ705+'Cu5'!AQ705+'Cu6'!AQ705+'Cu7'!AQ705</f>
        <v>0</v>
      </c>
      <c r="AR705" s="90">
        <f>+'Cu1'!AR705++'Cu2'!AR705+'Cu3'!AR705+'Cu4'!AR705+'Cu5'!AR705+'Cu6'!AR705+'Cu7'!AR705</f>
        <v>0</v>
      </c>
      <c r="AS705" s="90">
        <f>+'Cu1'!AS705++'Cu2'!AS705+'Cu3'!AS705+'Cu4'!AS705+'Cu5'!AS705+'Cu6'!AS705+'Cu7'!AS705</f>
        <v>0</v>
      </c>
      <c r="AT705" s="90">
        <f>+'Cu1'!AT705++'Cu2'!AT705+'Cu3'!AT705+'Cu4'!AT705+'Cu5'!AT705+'Cu6'!AT705+'Cu7'!AT705</f>
        <v>0</v>
      </c>
      <c r="AU705" s="90">
        <f>+'Cu1'!AU705++'Cu2'!AU705+'Cu3'!AU705+'Cu4'!AU705+'Cu5'!AU705+'Cu6'!AU705+'Cu7'!AU705</f>
        <v>0</v>
      </c>
      <c r="AV705" s="90">
        <f>+'Cu1'!AV705++'Cu2'!AV705+'Cu3'!AV705+'Cu4'!AV705+'Cu5'!AV705+'Cu6'!AV705+'Cu7'!AV705</f>
        <v>0</v>
      </c>
      <c r="AW705" s="90">
        <f>+'Cu1'!AW705++'Cu2'!AW705+'Cu3'!AW705+'Cu4'!AW705+'Cu5'!AW705+'Cu6'!AW705+'Cu7'!AW705</f>
        <v>0</v>
      </c>
      <c r="AX705" s="90">
        <f>+'Cu1'!AX705++'Cu2'!AX705+'Cu3'!AX705+'Cu4'!AX705+'Cu5'!AX705+'Cu6'!AX705+'Cu7'!AX705</f>
        <v>0</v>
      </c>
      <c r="AY705" s="90">
        <f>+'Cu1'!AY705++'Cu2'!AY705+'Cu3'!AY705+'Cu4'!AY705+'Cu5'!AY705+'Cu6'!AY705+'Cu7'!AY705</f>
        <v>0</v>
      </c>
      <c r="AZ705" s="90">
        <f>+'Cu1'!AZ705++'Cu2'!AZ705+'Cu3'!AZ705+'Cu4'!AZ705+'Cu5'!AZ705+'Cu6'!AZ705+'Cu7'!AZ705</f>
        <v>0</v>
      </c>
      <c r="BA705" s="90">
        <f>+'Cu1'!BA705++'Cu2'!BA705+'Cu3'!BA705+'Cu4'!BA705+'Cu5'!BA705+'Cu6'!BA705+'Cu7'!BA705</f>
        <v>0</v>
      </c>
      <c r="BB705" s="90">
        <f>+'Cu1'!BB705++'Cu2'!BB705+'Cu3'!BB705+'Cu4'!BB705+'Cu5'!BB705+'Cu6'!BB705+'Cu7'!BB705</f>
        <v>0</v>
      </c>
      <c r="BC705" s="90">
        <f>+'Cu1'!BC705++'Cu2'!BC705+'Cu3'!BC705+'Cu4'!BC705+'Cu5'!BC705+'Cu6'!BC705+'Cu7'!BC705</f>
        <v>0</v>
      </c>
    </row>
    <row r="706" spans="3:55" hidden="1">
      <c r="C706" s="49">
        <f t="shared" si="156"/>
        <v>0</v>
      </c>
      <c r="D706" s="49">
        <f t="shared" si="156"/>
        <v>0</v>
      </c>
      <c r="E706" s="76"/>
      <c r="F706" s="90">
        <f>+'Cu1'!F706++'Cu2'!F706+'Cu3'!F706+'Cu4'!F706+'Cu5'!F706+'Cu6'!F706+'Cu7'!F706</f>
        <v>0</v>
      </c>
      <c r="G706" s="90">
        <f>+'Cu1'!G706++'Cu2'!G706+'Cu3'!G706+'Cu4'!G706+'Cu5'!G706+'Cu6'!G706+'Cu7'!G706</f>
        <v>0</v>
      </c>
      <c r="H706" s="90">
        <f>+'Cu1'!H706++'Cu2'!H706+'Cu3'!H706+'Cu4'!H706+'Cu5'!H706+'Cu6'!H706+'Cu7'!H706</f>
        <v>0</v>
      </c>
      <c r="I706" s="90">
        <f>+'Cu1'!I706++'Cu2'!I706+'Cu3'!I706+'Cu4'!I706+'Cu5'!I706+'Cu6'!I706+'Cu7'!I706</f>
        <v>0</v>
      </c>
      <c r="J706" s="90">
        <f>+'Cu1'!J706++'Cu2'!J706+'Cu3'!J706+'Cu4'!J706+'Cu5'!J706+'Cu6'!J706+'Cu7'!J706</f>
        <v>0</v>
      </c>
      <c r="K706" s="90">
        <f>+'Cu1'!K706++'Cu2'!K706+'Cu3'!K706+'Cu4'!K706+'Cu5'!K706+'Cu6'!K706+'Cu7'!K706</f>
        <v>0</v>
      </c>
      <c r="L706" s="90">
        <f>+'Cu1'!L706++'Cu2'!L706+'Cu3'!L706+'Cu4'!L706+'Cu5'!L706+'Cu6'!L706+'Cu7'!L706</f>
        <v>0</v>
      </c>
      <c r="M706" s="90">
        <f>+'Cu1'!M706++'Cu2'!M706+'Cu3'!M706+'Cu4'!M706+'Cu5'!M706+'Cu6'!M706+'Cu7'!M706</f>
        <v>0</v>
      </c>
      <c r="N706" s="90">
        <f>+'Cu1'!N706++'Cu2'!N706+'Cu3'!N706+'Cu4'!N706+'Cu5'!N706+'Cu6'!N706+'Cu7'!N706</f>
        <v>0</v>
      </c>
      <c r="O706" s="90">
        <f>+'Cu1'!O706++'Cu2'!O706+'Cu3'!O706+'Cu4'!O706+'Cu5'!O706+'Cu6'!O706+'Cu7'!O706</f>
        <v>0</v>
      </c>
      <c r="P706" s="90">
        <f>+'Cu1'!P706++'Cu2'!P706+'Cu3'!P706+'Cu4'!P706+'Cu5'!P706+'Cu6'!P706+'Cu7'!P706</f>
        <v>0</v>
      </c>
      <c r="Q706" s="90">
        <f>+'Cu1'!Q706++'Cu2'!Q706+'Cu3'!Q706+'Cu4'!Q706+'Cu5'!Q706+'Cu6'!Q706+'Cu7'!Q706</f>
        <v>0</v>
      </c>
      <c r="R706" s="90">
        <f>+'Cu1'!R706++'Cu2'!R706+'Cu3'!R706+'Cu4'!R706+'Cu5'!R706+'Cu6'!R706+'Cu7'!R706</f>
        <v>0</v>
      </c>
      <c r="S706" s="90">
        <f>+'Cu1'!S706++'Cu2'!S706+'Cu3'!S706+'Cu4'!S706+'Cu5'!S706+'Cu6'!S706+'Cu7'!S706</f>
        <v>0</v>
      </c>
      <c r="T706" s="90">
        <f>+'Cu1'!T706++'Cu2'!T706+'Cu3'!T706+'Cu4'!T706+'Cu5'!T706+'Cu6'!T706+'Cu7'!T706</f>
        <v>0</v>
      </c>
      <c r="U706" s="90">
        <f>+'Cu1'!U706++'Cu2'!U706+'Cu3'!U706+'Cu4'!U706+'Cu5'!U706+'Cu6'!U706+'Cu7'!U706</f>
        <v>0</v>
      </c>
      <c r="V706" s="90">
        <f>+'Cu1'!V706++'Cu2'!V706+'Cu3'!V706+'Cu4'!V706+'Cu5'!V706+'Cu6'!V706+'Cu7'!V706</f>
        <v>0</v>
      </c>
      <c r="W706" s="90">
        <f>+'Cu1'!W706++'Cu2'!W706+'Cu3'!W706+'Cu4'!W706+'Cu5'!W706+'Cu6'!W706+'Cu7'!W706</f>
        <v>0</v>
      </c>
      <c r="X706" s="90">
        <f>+'Cu1'!X706++'Cu2'!X706+'Cu3'!X706+'Cu4'!X706+'Cu5'!X706+'Cu6'!X706+'Cu7'!X706</f>
        <v>0</v>
      </c>
      <c r="Y706" s="90">
        <f>+'Cu1'!Y706++'Cu2'!Y706+'Cu3'!Y706+'Cu4'!Y706+'Cu5'!Y706+'Cu6'!Y706+'Cu7'!Y706</f>
        <v>0</v>
      </c>
      <c r="Z706" s="90">
        <f>+'Cu1'!Z706++'Cu2'!Z706+'Cu3'!Z706+'Cu4'!Z706+'Cu5'!Z706+'Cu6'!Z706+'Cu7'!Z706</f>
        <v>0</v>
      </c>
      <c r="AA706" s="90">
        <f>+'Cu1'!AA706++'Cu2'!AA706+'Cu3'!AA706+'Cu4'!AA706+'Cu5'!AA706+'Cu6'!AA706+'Cu7'!AA706</f>
        <v>0</v>
      </c>
      <c r="AB706" s="90">
        <f>+'Cu1'!AB706++'Cu2'!AB706+'Cu3'!AB706+'Cu4'!AB706+'Cu5'!AB706+'Cu6'!AB706+'Cu7'!AB706</f>
        <v>0</v>
      </c>
      <c r="AC706" s="90">
        <f>+'Cu1'!AC706++'Cu2'!AC706+'Cu3'!AC706+'Cu4'!AC706+'Cu5'!AC706+'Cu6'!AC706+'Cu7'!AC706</f>
        <v>0</v>
      </c>
      <c r="AD706" s="90">
        <f>+'Cu1'!AD706++'Cu2'!AD706+'Cu3'!AD706+'Cu4'!AD706+'Cu5'!AD706+'Cu6'!AD706+'Cu7'!AD706</f>
        <v>0</v>
      </c>
      <c r="AE706" s="90">
        <f>+'Cu1'!AE706++'Cu2'!AE706+'Cu3'!AE706+'Cu4'!AE706+'Cu5'!AE706+'Cu6'!AE706+'Cu7'!AE706</f>
        <v>0</v>
      </c>
      <c r="AF706" s="90">
        <f>+'Cu1'!AF706++'Cu2'!AF706+'Cu3'!AF706+'Cu4'!AF706+'Cu5'!AF706+'Cu6'!AF706+'Cu7'!AF706</f>
        <v>0</v>
      </c>
      <c r="AG706" s="90">
        <f>+'Cu1'!AG706++'Cu2'!AG706+'Cu3'!AG706+'Cu4'!AG706+'Cu5'!AG706+'Cu6'!AG706+'Cu7'!AG706</f>
        <v>0</v>
      </c>
      <c r="AH706" s="90">
        <f>+'Cu1'!AH706++'Cu2'!AH706+'Cu3'!AH706+'Cu4'!AH706+'Cu5'!AH706+'Cu6'!AH706+'Cu7'!AH706</f>
        <v>0</v>
      </c>
      <c r="AI706" s="90">
        <f>+'Cu1'!AI706++'Cu2'!AI706+'Cu3'!AI706+'Cu4'!AI706+'Cu5'!AI706+'Cu6'!AI706+'Cu7'!AI706</f>
        <v>0</v>
      </c>
      <c r="AJ706" s="90">
        <f>+'Cu1'!AJ706++'Cu2'!AJ706+'Cu3'!AJ706+'Cu4'!AJ706+'Cu5'!AJ706+'Cu6'!AJ706+'Cu7'!AJ706</f>
        <v>0</v>
      </c>
      <c r="AK706" s="90">
        <f>+'Cu1'!AK706++'Cu2'!AK706+'Cu3'!AK706+'Cu4'!AK706+'Cu5'!AK706+'Cu6'!AK706+'Cu7'!AK706</f>
        <v>0</v>
      </c>
      <c r="AL706" s="90">
        <f>+'Cu1'!AL706++'Cu2'!AL706+'Cu3'!AL706+'Cu4'!AL706+'Cu5'!AL706+'Cu6'!AL706+'Cu7'!AL706</f>
        <v>0</v>
      </c>
      <c r="AM706" s="90">
        <f>+'Cu1'!AM706++'Cu2'!AM706+'Cu3'!AM706+'Cu4'!AM706+'Cu5'!AM706+'Cu6'!AM706+'Cu7'!AM706</f>
        <v>0</v>
      </c>
      <c r="AN706" s="90">
        <f>+'Cu1'!AN706++'Cu2'!AN706+'Cu3'!AN706+'Cu4'!AN706+'Cu5'!AN706+'Cu6'!AN706+'Cu7'!AN706</f>
        <v>0</v>
      </c>
      <c r="AO706" s="90">
        <f>+'Cu1'!AO706++'Cu2'!AO706+'Cu3'!AO706+'Cu4'!AO706+'Cu5'!AO706+'Cu6'!AO706+'Cu7'!AO706</f>
        <v>0</v>
      </c>
      <c r="AP706" s="90">
        <f>+'Cu1'!AP706++'Cu2'!AP706+'Cu3'!AP706+'Cu4'!AP706+'Cu5'!AP706+'Cu6'!AP706+'Cu7'!AP706</f>
        <v>0</v>
      </c>
      <c r="AQ706" s="90">
        <f>+'Cu1'!AQ706++'Cu2'!AQ706+'Cu3'!AQ706+'Cu4'!AQ706+'Cu5'!AQ706+'Cu6'!AQ706+'Cu7'!AQ706</f>
        <v>0</v>
      </c>
      <c r="AR706" s="90">
        <f>+'Cu1'!AR706++'Cu2'!AR706+'Cu3'!AR706+'Cu4'!AR706+'Cu5'!AR706+'Cu6'!AR706+'Cu7'!AR706</f>
        <v>0</v>
      </c>
      <c r="AS706" s="90">
        <f>+'Cu1'!AS706++'Cu2'!AS706+'Cu3'!AS706+'Cu4'!AS706+'Cu5'!AS706+'Cu6'!AS706+'Cu7'!AS706</f>
        <v>0</v>
      </c>
      <c r="AT706" s="90">
        <f>+'Cu1'!AT706++'Cu2'!AT706+'Cu3'!AT706+'Cu4'!AT706+'Cu5'!AT706+'Cu6'!AT706+'Cu7'!AT706</f>
        <v>0</v>
      </c>
      <c r="AU706" s="90">
        <f>+'Cu1'!AU706++'Cu2'!AU706+'Cu3'!AU706+'Cu4'!AU706+'Cu5'!AU706+'Cu6'!AU706+'Cu7'!AU706</f>
        <v>0</v>
      </c>
      <c r="AV706" s="90">
        <f>+'Cu1'!AV706++'Cu2'!AV706+'Cu3'!AV706+'Cu4'!AV706+'Cu5'!AV706+'Cu6'!AV706+'Cu7'!AV706</f>
        <v>0</v>
      </c>
      <c r="AW706" s="90">
        <f>+'Cu1'!AW706++'Cu2'!AW706+'Cu3'!AW706+'Cu4'!AW706+'Cu5'!AW706+'Cu6'!AW706+'Cu7'!AW706</f>
        <v>0</v>
      </c>
      <c r="AX706" s="90">
        <f>+'Cu1'!AX706++'Cu2'!AX706+'Cu3'!AX706+'Cu4'!AX706+'Cu5'!AX706+'Cu6'!AX706+'Cu7'!AX706</f>
        <v>0</v>
      </c>
      <c r="AY706" s="90">
        <f>+'Cu1'!AY706++'Cu2'!AY706+'Cu3'!AY706+'Cu4'!AY706+'Cu5'!AY706+'Cu6'!AY706+'Cu7'!AY706</f>
        <v>0</v>
      </c>
      <c r="AZ706" s="90">
        <f>+'Cu1'!AZ706++'Cu2'!AZ706+'Cu3'!AZ706+'Cu4'!AZ706+'Cu5'!AZ706+'Cu6'!AZ706+'Cu7'!AZ706</f>
        <v>0</v>
      </c>
      <c r="BA706" s="90">
        <f>+'Cu1'!BA706++'Cu2'!BA706+'Cu3'!BA706+'Cu4'!BA706+'Cu5'!BA706+'Cu6'!BA706+'Cu7'!BA706</f>
        <v>0</v>
      </c>
      <c r="BB706" s="90">
        <f>+'Cu1'!BB706++'Cu2'!BB706+'Cu3'!BB706+'Cu4'!BB706+'Cu5'!BB706+'Cu6'!BB706+'Cu7'!BB706</f>
        <v>0</v>
      </c>
      <c r="BC706" s="90">
        <f>+'Cu1'!BC706++'Cu2'!BC706+'Cu3'!BC706+'Cu4'!BC706+'Cu5'!BC706+'Cu6'!BC706+'Cu7'!BC706</f>
        <v>0</v>
      </c>
    </row>
    <row r="707" spans="3:55" hidden="1">
      <c r="C707" s="60" t="str">
        <f t="shared" si="156"/>
        <v>DESHERBAT</v>
      </c>
      <c r="D707" s="60">
        <f t="shared" si="156"/>
        <v>0</v>
      </c>
      <c r="E707" s="77"/>
      <c r="F707" s="91">
        <f>+'Cu1'!F707++'Cu2'!F707+'Cu3'!F707+'Cu4'!F707+'Cu5'!F707+'Cu6'!F707+'Cu7'!F707</f>
        <v>0</v>
      </c>
      <c r="G707" s="91">
        <f>+'Cu1'!G707++'Cu2'!G707+'Cu3'!G707+'Cu4'!G707+'Cu5'!G707+'Cu6'!G707+'Cu7'!G707</f>
        <v>0</v>
      </c>
      <c r="H707" s="91">
        <f>+'Cu1'!H707++'Cu2'!H707+'Cu3'!H707+'Cu4'!H707+'Cu5'!H707+'Cu6'!H707+'Cu7'!H707</f>
        <v>0</v>
      </c>
      <c r="I707" s="91">
        <f>+'Cu1'!I707++'Cu2'!I707+'Cu3'!I707+'Cu4'!I707+'Cu5'!I707+'Cu6'!I707+'Cu7'!I707</f>
        <v>0</v>
      </c>
      <c r="J707" s="91">
        <f>+'Cu1'!J707++'Cu2'!J707+'Cu3'!J707+'Cu4'!J707+'Cu5'!J707+'Cu6'!J707+'Cu7'!J707</f>
        <v>0</v>
      </c>
      <c r="K707" s="91">
        <f>+'Cu1'!K707++'Cu2'!K707+'Cu3'!K707+'Cu4'!K707+'Cu5'!K707+'Cu6'!K707+'Cu7'!K707</f>
        <v>0</v>
      </c>
      <c r="L707" s="91">
        <f>+'Cu1'!L707++'Cu2'!L707+'Cu3'!L707+'Cu4'!L707+'Cu5'!L707+'Cu6'!L707+'Cu7'!L707</f>
        <v>0</v>
      </c>
      <c r="M707" s="91">
        <f>+'Cu1'!M707++'Cu2'!M707+'Cu3'!M707+'Cu4'!M707+'Cu5'!M707+'Cu6'!M707+'Cu7'!M707</f>
        <v>0</v>
      </c>
      <c r="N707" s="91">
        <f>+'Cu1'!N707++'Cu2'!N707+'Cu3'!N707+'Cu4'!N707+'Cu5'!N707+'Cu6'!N707+'Cu7'!N707</f>
        <v>0</v>
      </c>
      <c r="O707" s="91">
        <f>+'Cu1'!O707++'Cu2'!O707+'Cu3'!O707+'Cu4'!O707+'Cu5'!O707+'Cu6'!O707+'Cu7'!O707</f>
        <v>0</v>
      </c>
      <c r="P707" s="91">
        <f>+'Cu1'!P707++'Cu2'!P707+'Cu3'!P707+'Cu4'!P707+'Cu5'!P707+'Cu6'!P707+'Cu7'!P707</f>
        <v>0</v>
      </c>
      <c r="Q707" s="91">
        <f>+'Cu1'!Q707++'Cu2'!Q707+'Cu3'!Q707+'Cu4'!Q707+'Cu5'!Q707+'Cu6'!Q707+'Cu7'!Q707</f>
        <v>0</v>
      </c>
      <c r="R707" s="91">
        <f>+'Cu1'!R707++'Cu2'!R707+'Cu3'!R707+'Cu4'!R707+'Cu5'!R707+'Cu6'!R707+'Cu7'!R707</f>
        <v>0</v>
      </c>
      <c r="S707" s="91">
        <f>+'Cu1'!S707++'Cu2'!S707+'Cu3'!S707+'Cu4'!S707+'Cu5'!S707+'Cu6'!S707+'Cu7'!S707</f>
        <v>0</v>
      </c>
      <c r="T707" s="91">
        <f>+'Cu1'!T707++'Cu2'!T707+'Cu3'!T707+'Cu4'!T707+'Cu5'!T707+'Cu6'!T707+'Cu7'!T707</f>
        <v>0</v>
      </c>
      <c r="U707" s="91">
        <f>+'Cu1'!U707++'Cu2'!U707+'Cu3'!U707+'Cu4'!U707+'Cu5'!U707+'Cu6'!U707+'Cu7'!U707</f>
        <v>0</v>
      </c>
      <c r="V707" s="91">
        <f>+'Cu1'!V707++'Cu2'!V707+'Cu3'!V707+'Cu4'!V707+'Cu5'!V707+'Cu6'!V707+'Cu7'!V707</f>
        <v>0</v>
      </c>
      <c r="W707" s="91">
        <f>+'Cu1'!W707++'Cu2'!W707+'Cu3'!W707+'Cu4'!W707+'Cu5'!W707+'Cu6'!W707+'Cu7'!W707</f>
        <v>0</v>
      </c>
      <c r="X707" s="91">
        <f>+'Cu1'!X707++'Cu2'!X707+'Cu3'!X707+'Cu4'!X707+'Cu5'!X707+'Cu6'!X707+'Cu7'!X707</f>
        <v>0</v>
      </c>
      <c r="Y707" s="91">
        <f>+'Cu1'!Y707++'Cu2'!Y707+'Cu3'!Y707+'Cu4'!Y707+'Cu5'!Y707+'Cu6'!Y707+'Cu7'!Y707</f>
        <v>0</v>
      </c>
      <c r="Z707" s="91">
        <f>+'Cu1'!Z707++'Cu2'!Z707+'Cu3'!Z707+'Cu4'!Z707+'Cu5'!Z707+'Cu6'!Z707+'Cu7'!Z707</f>
        <v>0</v>
      </c>
      <c r="AA707" s="91">
        <f>+'Cu1'!AA707++'Cu2'!AA707+'Cu3'!AA707+'Cu4'!AA707+'Cu5'!AA707+'Cu6'!AA707+'Cu7'!AA707</f>
        <v>0</v>
      </c>
      <c r="AB707" s="91">
        <f>+'Cu1'!AB707++'Cu2'!AB707+'Cu3'!AB707+'Cu4'!AB707+'Cu5'!AB707+'Cu6'!AB707+'Cu7'!AB707</f>
        <v>0</v>
      </c>
      <c r="AC707" s="91">
        <f>+'Cu1'!AC707++'Cu2'!AC707+'Cu3'!AC707+'Cu4'!AC707+'Cu5'!AC707+'Cu6'!AC707+'Cu7'!AC707</f>
        <v>0</v>
      </c>
      <c r="AD707" s="91">
        <f>+'Cu1'!AD707++'Cu2'!AD707+'Cu3'!AD707+'Cu4'!AD707+'Cu5'!AD707+'Cu6'!AD707+'Cu7'!AD707</f>
        <v>0</v>
      </c>
      <c r="AE707" s="91">
        <f>+'Cu1'!AE707++'Cu2'!AE707+'Cu3'!AE707+'Cu4'!AE707+'Cu5'!AE707+'Cu6'!AE707+'Cu7'!AE707</f>
        <v>0</v>
      </c>
      <c r="AF707" s="91">
        <f>+'Cu1'!AF707++'Cu2'!AF707+'Cu3'!AF707+'Cu4'!AF707+'Cu5'!AF707+'Cu6'!AF707+'Cu7'!AF707</f>
        <v>0</v>
      </c>
      <c r="AG707" s="91">
        <f>+'Cu1'!AG707++'Cu2'!AG707+'Cu3'!AG707+'Cu4'!AG707+'Cu5'!AG707+'Cu6'!AG707+'Cu7'!AG707</f>
        <v>0</v>
      </c>
      <c r="AH707" s="91">
        <f>+'Cu1'!AH707++'Cu2'!AH707+'Cu3'!AH707+'Cu4'!AH707+'Cu5'!AH707+'Cu6'!AH707+'Cu7'!AH707</f>
        <v>0</v>
      </c>
      <c r="AI707" s="91">
        <f>+'Cu1'!AI707++'Cu2'!AI707+'Cu3'!AI707+'Cu4'!AI707+'Cu5'!AI707+'Cu6'!AI707+'Cu7'!AI707</f>
        <v>0</v>
      </c>
      <c r="AJ707" s="91">
        <f>+'Cu1'!AJ707++'Cu2'!AJ707+'Cu3'!AJ707+'Cu4'!AJ707+'Cu5'!AJ707+'Cu6'!AJ707+'Cu7'!AJ707</f>
        <v>0</v>
      </c>
      <c r="AK707" s="91">
        <f>+'Cu1'!AK707++'Cu2'!AK707+'Cu3'!AK707+'Cu4'!AK707+'Cu5'!AK707+'Cu6'!AK707+'Cu7'!AK707</f>
        <v>0</v>
      </c>
      <c r="AL707" s="91">
        <f>+'Cu1'!AL707++'Cu2'!AL707+'Cu3'!AL707+'Cu4'!AL707+'Cu5'!AL707+'Cu6'!AL707+'Cu7'!AL707</f>
        <v>0</v>
      </c>
      <c r="AM707" s="91">
        <f>+'Cu1'!AM707++'Cu2'!AM707+'Cu3'!AM707+'Cu4'!AM707+'Cu5'!AM707+'Cu6'!AM707+'Cu7'!AM707</f>
        <v>0</v>
      </c>
      <c r="AN707" s="91">
        <f>+'Cu1'!AN707++'Cu2'!AN707+'Cu3'!AN707+'Cu4'!AN707+'Cu5'!AN707+'Cu6'!AN707+'Cu7'!AN707</f>
        <v>0</v>
      </c>
      <c r="AO707" s="91">
        <f>+'Cu1'!AO707++'Cu2'!AO707+'Cu3'!AO707+'Cu4'!AO707+'Cu5'!AO707+'Cu6'!AO707+'Cu7'!AO707</f>
        <v>0</v>
      </c>
      <c r="AP707" s="91">
        <f>+'Cu1'!AP707++'Cu2'!AP707+'Cu3'!AP707+'Cu4'!AP707+'Cu5'!AP707+'Cu6'!AP707+'Cu7'!AP707</f>
        <v>0</v>
      </c>
      <c r="AQ707" s="91">
        <f>+'Cu1'!AQ707++'Cu2'!AQ707+'Cu3'!AQ707+'Cu4'!AQ707+'Cu5'!AQ707+'Cu6'!AQ707+'Cu7'!AQ707</f>
        <v>0</v>
      </c>
      <c r="AR707" s="91">
        <f>+'Cu1'!AR707++'Cu2'!AR707+'Cu3'!AR707+'Cu4'!AR707+'Cu5'!AR707+'Cu6'!AR707+'Cu7'!AR707</f>
        <v>0</v>
      </c>
      <c r="AS707" s="91">
        <f>+'Cu1'!AS707++'Cu2'!AS707+'Cu3'!AS707+'Cu4'!AS707+'Cu5'!AS707+'Cu6'!AS707+'Cu7'!AS707</f>
        <v>0</v>
      </c>
      <c r="AT707" s="91">
        <f>+'Cu1'!AT707++'Cu2'!AT707+'Cu3'!AT707+'Cu4'!AT707+'Cu5'!AT707+'Cu6'!AT707+'Cu7'!AT707</f>
        <v>0</v>
      </c>
      <c r="AU707" s="91">
        <f>+'Cu1'!AU707++'Cu2'!AU707+'Cu3'!AU707+'Cu4'!AU707+'Cu5'!AU707+'Cu6'!AU707+'Cu7'!AU707</f>
        <v>0</v>
      </c>
      <c r="AV707" s="91">
        <f>+'Cu1'!AV707++'Cu2'!AV707+'Cu3'!AV707+'Cu4'!AV707+'Cu5'!AV707+'Cu6'!AV707+'Cu7'!AV707</f>
        <v>0</v>
      </c>
      <c r="AW707" s="91">
        <f>+'Cu1'!AW707++'Cu2'!AW707+'Cu3'!AW707+'Cu4'!AW707+'Cu5'!AW707+'Cu6'!AW707+'Cu7'!AW707</f>
        <v>0</v>
      </c>
      <c r="AX707" s="91">
        <f>+'Cu1'!AX707++'Cu2'!AX707+'Cu3'!AX707+'Cu4'!AX707+'Cu5'!AX707+'Cu6'!AX707+'Cu7'!AX707</f>
        <v>0</v>
      </c>
      <c r="AY707" s="91">
        <f>+'Cu1'!AY707++'Cu2'!AY707+'Cu3'!AY707+'Cu4'!AY707+'Cu5'!AY707+'Cu6'!AY707+'Cu7'!AY707</f>
        <v>0</v>
      </c>
      <c r="AZ707" s="91">
        <f>+'Cu1'!AZ707++'Cu2'!AZ707+'Cu3'!AZ707+'Cu4'!AZ707+'Cu5'!AZ707+'Cu6'!AZ707+'Cu7'!AZ707</f>
        <v>0</v>
      </c>
      <c r="BA707" s="91">
        <f>+'Cu1'!BA707++'Cu2'!BA707+'Cu3'!BA707+'Cu4'!BA707+'Cu5'!BA707+'Cu6'!BA707+'Cu7'!BA707</f>
        <v>0</v>
      </c>
      <c r="BB707" s="91">
        <f>+'Cu1'!BB707++'Cu2'!BB707+'Cu3'!BB707+'Cu4'!BB707+'Cu5'!BB707+'Cu6'!BB707+'Cu7'!BB707</f>
        <v>0</v>
      </c>
      <c r="BC707" s="91">
        <f>+'Cu1'!BC707++'Cu2'!BC707+'Cu3'!BC707+'Cu4'!BC707+'Cu5'!BC707+'Cu6'!BC707+'Cu7'!BC707</f>
        <v>0</v>
      </c>
    </row>
    <row r="708" spans="3:55" hidden="1">
      <c r="C708" s="60">
        <f t="shared" si="156"/>
        <v>0</v>
      </c>
      <c r="D708" s="60">
        <f t="shared" si="156"/>
        <v>0</v>
      </c>
      <c r="E708" s="77"/>
      <c r="F708" s="91">
        <f>+'Cu1'!F708++'Cu2'!F708+'Cu3'!F708+'Cu4'!F708+'Cu5'!F708+'Cu6'!F708+'Cu7'!F708</f>
        <v>0</v>
      </c>
      <c r="G708" s="91">
        <f>+'Cu1'!G708++'Cu2'!G708+'Cu3'!G708+'Cu4'!G708+'Cu5'!G708+'Cu6'!G708+'Cu7'!G708</f>
        <v>0</v>
      </c>
      <c r="H708" s="91">
        <f>+'Cu1'!H708++'Cu2'!H708+'Cu3'!H708+'Cu4'!H708+'Cu5'!H708+'Cu6'!H708+'Cu7'!H708</f>
        <v>0</v>
      </c>
      <c r="I708" s="91">
        <f>+'Cu1'!I708++'Cu2'!I708+'Cu3'!I708+'Cu4'!I708+'Cu5'!I708+'Cu6'!I708+'Cu7'!I708</f>
        <v>0</v>
      </c>
      <c r="J708" s="91">
        <f>+'Cu1'!J708++'Cu2'!J708+'Cu3'!J708+'Cu4'!J708+'Cu5'!J708+'Cu6'!J708+'Cu7'!J708</f>
        <v>0</v>
      </c>
      <c r="K708" s="91">
        <f>+'Cu1'!K708++'Cu2'!K708+'Cu3'!K708+'Cu4'!K708+'Cu5'!K708+'Cu6'!K708+'Cu7'!K708</f>
        <v>0</v>
      </c>
      <c r="L708" s="91">
        <f>+'Cu1'!L708++'Cu2'!L708+'Cu3'!L708+'Cu4'!L708+'Cu5'!L708+'Cu6'!L708+'Cu7'!L708</f>
        <v>0</v>
      </c>
      <c r="M708" s="91">
        <f>+'Cu1'!M708++'Cu2'!M708+'Cu3'!M708+'Cu4'!M708+'Cu5'!M708+'Cu6'!M708+'Cu7'!M708</f>
        <v>0</v>
      </c>
      <c r="N708" s="91">
        <f>+'Cu1'!N708++'Cu2'!N708+'Cu3'!N708+'Cu4'!N708+'Cu5'!N708+'Cu6'!N708+'Cu7'!N708</f>
        <v>0</v>
      </c>
      <c r="O708" s="91">
        <f>+'Cu1'!O708++'Cu2'!O708+'Cu3'!O708+'Cu4'!O708+'Cu5'!O708+'Cu6'!O708+'Cu7'!O708</f>
        <v>0</v>
      </c>
      <c r="P708" s="91">
        <f>+'Cu1'!P708++'Cu2'!P708+'Cu3'!P708+'Cu4'!P708+'Cu5'!P708+'Cu6'!P708+'Cu7'!P708</f>
        <v>0</v>
      </c>
      <c r="Q708" s="91">
        <f>+'Cu1'!Q708++'Cu2'!Q708+'Cu3'!Q708+'Cu4'!Q708+'Cu5'!Q708+'Cu6'!Q708+'Cu7'!Q708</f>
        <v>0</v>
      </c>
      <c r="R708" s="91">
        <f>+'Cu1'!R708++'Cu2'!R708+'Cu3'!R708+'Cu4'!R708+'Cu5'!R708+'Cu6'!R708+'Cu7'!R708</f>
        <v>0</v>
      </c>
      <c r="S708" s="91">
        <f>+'Cu1'!S708++'Cu2'!S708+'Cu3'!S708+'Cu4'!S708+'Cu5'!S708+'Cu6'!S708+'Cu7'!S708</f>
        <v>0</v>
      </c>
      <c r="T708" s="91">
        <f>+'Cu1'!T708++'Cu2'!T708+'Cu3'!T708+'Cu4'!T708+'Cu5'!T708+'Cu6'!T708+'Cu7'!T708</f>
        <v>0</v>
      </c>
      <c r="U708" s="91">
        <f>+'Cu1'!U708++'Cu2'!U708+'Cu3'!U708+'Cu4'!U708+'Cu5'!U708+'Cu6'!U708+'Cu7'!U708</f>
        <v>0</v>
      </c>
      <c r="V708" s="91">
        <f>+'Cu1'!V708++'Cu2'!V708+'Cu3'!V708+'Cu4'!V708+'Cu5'!V708+'Cu6'!V708+'Cu7'!V708</f>
        <v>0</v>
      </c>
      <c r="W708" s="91">
        <f>+'Cu1'!W708++'Cu2'!W708+'Cu3'!W708+'Cu4'!W708+'Cu5'!W708+'Cu6'!W708+'Cu7'!W708</f>
        <v>0</v>
      </c>
      <c r="X708" s="91">
        <f>+'Cu1'!X708++'Cu2'!X708+'Cu3'!X708+'Cu4'!X708+'Cu5'!X708+'Cu6'!X708+'Cu7'!X708</f>
        <v>0</v>
      </c>
      <c r="Y708" s="91">
        <f>+'Cu1'!Y708++'Cu2'!Y708+'Cu3'!Y708+'Cu4'!Y708+'Cu5'!Y708+'Cu6'!Y708+'Cu7'!Y708</f>
        <v>0</v>
      </c>
      <c r="Z708" s="91">
        <f>+'Cu1'!Z708++'Cu2'!Z708+'Cu3'!Z708+'Cu4'!Z708+'Cu5'!Z708+'Cu6'!Z708+'Cu7'!Z708</f>
        <v>0</v>
      </c>
      <c r="AA708" s="91">
        <f>+'Cu1'!AA708++'Cu2'!AA708+'Cu3'!AA708+'Cu4'!AA708+'Cu5'!AA708+'Cu6'!AA708+'Cu7'!AA708</f>
        <v>0</v>
      </c>
      <c r="AB708" s="91">
        <f>+'Cu1'!AB708++'Cu2'!AB708+'Cu3'!AB708+'Cu4'!AB708+'Cu5'!AB708+'Cu6'!AB708+'Cu7'!AB708</f>
        <v>0</v>
      </c>
      <c r="AC708" s="91">
        <f>+'Cu1'!AC708++'Cu2'!AC708+'Cu3'!AC708+'Cu4'!AC708+'Cu5'!AC708+'Cu6'!AC708+'Cu7'!AC708</f>
        <v>0</v>
      </c>
      <c r="AD708" s="91">
        <f>+'Cu1'!AD708++'Cu2'!AD708+'Cu3'!AD708+'Cu4'!AD708+'Cu5'!AD708+'Cu6'!AD708+'Cu7'!AD708</f>
        <v>0</v>
      </c>
      <c r="AE708" s="91">
        <f>+'Cu1'!AE708++'Cu2'!AE708+'Cu3'!AE708+'Cu4'!AE708+'Cu5'!AE708+'Cu6'!AE708+'Cu7'!AE708</f>
        <v>0</v>
      </c>
      <c r="AF708" s="91">
        <f>+'Cu1'!AF708++'Cu2'!AF708+'Cu3'!AF708+'Cu4'!AF708+'Cu5'!AF708+'Cu6'!AF708+'Cu7'!AF708</f>
        <v>0</v>
      </c>
      <c r="AG708" s="91">
        <f>+'Cu1'!AG708++'Cu2'!AG708+'Cu3'!AG708+'Cu4'!AG708+'Cu5'!AG708+'Cu6'!AG708+'Cu7'!AG708</f>
        <v>0</v>
      </c>
      <c r="AH708" s="91">
        <f>+'Cu1'!AH708++'Cu2'!AH708+'Cu3'!AH708+'Cu4'!AH708+'Cu5'!AH708+'Cu6'!AH708+'Cu7'!AH708</f>
        <v>0</v>
      </c>
      <c r="AI708" s="91">
        <f>+'Cu1'!AI708++'Cu2'!AI708+'Cu3'!AI708+'Cu4'!AI708+'Cu5'!AI708+'Cu6'!AI708+'Cu7'!AI708</f>
        <v>0</v>
      </c>
      <c r="AJ708" s="91">
        <f>+'Cu1'!AJ708++'Cu2'!AJ708+'Cu3'!AJ708+'Cu4'!AJ708+'Cu5'!AJ708+'Cu6'!AJ708+'Cu7'!AJ708</f>
        <v>0</v>
      </c>
      <c r="AK708" s="91">
        <f>+'Cu1'!AK708++'Cu2'!AK708+'Cu3'!AK708+'Cu4'!AK708+'Cu5'!AK708+'Cu6'!AK708+'Cu7'!AK708</f>
        <v>0</v>
      </c>
      <c r="AL708" s="91">
        <f>+'Cu1'!AL708++'Cu2'!AL708+'Cu3'!AL708+'Cu4'!AL708+'Cu5'!AL708+'Cu6'!AL708+'Cu7'!AL708</f>
        <v>0</v>
      </c>
      <c r="AM708" s="91">
        <f>+'Cu1'!AM708++'Cu2'!AM708+'Cu3'!AM708+'Cu4'!AM708+'Cu5'!AM708+'Cu6'!AM708+'Cu7'!AM708</f>
        <v>0</v>
      </c>
      <c r="AN708" s="91">
        <f>+'Cu1'!AN708++'Cu2'!AN708+'Cu3'!AN708+'Cu4'!AN708+'Cu5'!AN708+'Cu6'!AN708+'Cu7'!AN708</f>
        <v>0</v>
      </c>
      <c r="AO708" s="91">
        <f>+'Cu1'!AO708++'Cu2'!AO708+'Cu3'!AO708+'Cu4'!AO708+'Cu5'!AO708+'Cu6'!AO708+'Cu7'!AO708</f>
        <v>0</v>
      </c>
      <c r="AP708" s="91">
        <f>+'Cu1'!AP708++'Cu2'!AP708+'Cu3'!AP708+'Cu4'!AP708+'Cu5'!AP708+'Cu6'!AP708+'Cu7'!AP708</f>
        <v>0</v>
      </c>
      <c r="AQ708" s="91">
        <f>+'Cu1'!AQ708++'Cu2'!AQ708+'Cu3'!AQ708+'Cu4'!AQ708+'Cu5'!AQ708+'Cu6'!AQ708+'Cu7'!AQ708</f>
        <v>0</v>
      </c>
      <c r="AR708" s="91">
        <f>+'Cu1'!AR708++'Cu2'!AR708+'Cu3'!AR708+'Cu4'!AR708+'Cu5'!AR708+'Cu6'!AR708+'Cu7'!AR708</f>
        <v>0</v>
      </c>
      <c r="AS708" s="91">
        <f>+'Cu1'!AS708++'Cu2'!AS708+'Cu3'!AS708+'Cu4'!AS708+'Cu5'!AS708+'Cu6'!AS708+'Cu7'!AS708</f>
        <v>0</v>
      </c>
      <c r="AT708" s="91">
        <f>+'Cu1'!AT708++'Cu2'!AT708+'Cu3'!AT708+'Cu4'!AT708+'Cu5'!AT708+'Cu6'!AT708+'Cu7'!AT708</f>
        <v>0</v>
      </c>
      <c r="AU708" s="91">
        <f>+'Cu1'!AU708++'Cu2'!AU708+'Cu3'!AU708+'Cu4'!AU708+'Cu5'!AU708+'Cu6'!AU708+'Cu7'!AU708</f>
        <v>0</v>
      </c>
      <c r="AV708" s="91">
        <f>+'Cu1'!AV708++'Cu2'!AV708+'Cu3'!AV708+'Cu4'!AV708+'Cu5'!AV708+'Cu6'!AV708+'Cu7'!AV708</f>
        <v>0</v>
      </c>
      <c r="AW708" s="91">
        <f>+'Cu1'!AW708++'Cu2'!AW708+'Cu3'!AW708+'Cu4'!AW708+'Cu5'!AW708+'Cu6'!AW708+'Cu7'!AW708</f>
        <v>0</v>
      </c>
      <c r="AX708" s="91">
        <f>+'Cu1'!AX708++'Cu2'!AX708+'Cu3'!AX708+'Cu4'!AX708+'Cu5'!AX708+'Cu6'!AX708+'Cu7'!AX708</f>
        <v>0</v>
      </c>
      <c r="AY708" s="91">
        <f>+'Cu1'!AY708++'Cu2'!AY708+'Cu3'!AY708+'Cu4'!AY708+'Cu5'!AY708+'Cu6'!AY708+'Cu7'!AY708</f>
        <v>0</v>
      </c>
      <c r="AZ708" s="91">
        <f>+'Cu1'!AZ708++'Cu2'!AZ708+'Cu3'!AZ708+'Cu4'!AZ708+'Cu5'!AZ708+'Cu6'!AZ708+'Cu7'!AZ708</f>
        <v>0</v>
      </c>
      <c r="BA708" s="91">
        <f>+'Cu1'!BA708++'Cu2'!BA708+'Cu3'!BA708+'Cu4'!BA708+'Cu5'!BA708+'Cu6'!BA708+'Cu7'!BA708</f>
        <v>0</v>
      </c>
      <c r="BB708" s="91">
        <f>+'Cu1'!BB708++'Cu2'!BB708+'Cu3'!BB708+'Cu4'!BB708+'Cu5'!BB708+'Cu6'!BB708+'Cu7'!BB708</f>
        <v>0</v>
      </c>
      <c r="BC708" s="91">
        <f>+'Cu1'!BC708++'Cu2'!BC708+'Cu3'!BC708+'Cu4'!BC708+'Cu5'!BC708+'Cu6'!BC708+'Cu7'!BC708</f>
        <v>0</v>
      </c>
    </row>
    <row r="709" spans="3:55" hidden="1">
      <c r="C709" s="60">
        <f t="shared" si="156"/>
        <v>0</v>
      </c>
      <c r="D709" s="60">
        <f t="shared" si="156"/>
        <v>0</v>
      </c>
      <c r="E709" s="77"/>
      <c r="F709" s="91">
        <f>+'Cu1'!F709++'Cu2'!F709+'Cu3'!F709+'Cu4'!F709+'Cu5'!F709+'Cu6'!F709+'Cu7'!F709</f>
        <v>0</v>
      </c>
      <c r="G709" s="91">
        <f>+'Cu1'!G709++'Cu2'!G709+'Cu3'!G709+'Cu4'!G709+'Cu5'!G709+'Cu6'!G709+'Cu7'!G709</f>
        <v>0</v>
      </c>
      <c r="H709" s="91">
        <f>+'Cu1'!H709++'Cu2'!H709+'Cu3'!H709+'Cu4'!H709+'Cu5'!H709+'Cu6'!H709+'Cu7'!H709</f>
        <v>0</v>
      </c>
      <c r="I709" s="91">
        <f>+'Cu1'!I709++'Cu2'!I709+'Cu3'!I709+'Cu4'!I709+'Cu5'!I709+'Cu6'!I709+'Cu7'!I709</f>
        <v>0</v>
      </c>
      <c r="J709" s="91">
        <f>+'Cu1'!J709++'Cu2'!J709+'Cu3'!J709+'Cu4'!J709+'Cu5'!J709+'Cu6'!J709+'Cu7'!J709</f>
        <v>0</v>
      </c>
      <c r="K709" s="91">
        <f>+'Cu1'!K709++'Cu2'!K709+'Cu3'!K709+'Cu4'!K709+'Cu5'!K709+'Cu6'!K709+'Cu7'!K709</f>
        <v>0</v>
      </c>
      <c r="L709" s="91">
        <f>+'Cu1'!L709++'Cu2'!L709+'Cu3'!L709+'Cu4'!L709+'Cu5'!L709+'Cu6'!L709+'Cu7'!L709</f>
        <v>0</v>
      </c>
      <c r="M709" s="91">
        <f>+'Cu1'!M709++'Cu2'!M709+'Cu3'!M709+'Cu4'!M709+'Cu5'!M709+'Cu6'!M709+'Cu7'!M709</f>
        <v>0</v>
      </c>
      <c r="N709" s="91">
        <f>+'Cu1'!N709++'Cu2'!N709+'Cu3'!N709+'Cu4'!N709+'Cu5'!N709+'Cu6'!N709+'Cu7'!N709</f>
        <v>0</v>
      </c>
      <c r="O709" s="91">
        <f>+'Cu1'!O709++'Cu2'!O709+'Cu3'!O709+'Cu4'!O709+'Cu5'!O709+'Cu6'!O709+'Cu7'!O709</f>
        <v>0</v>
      </c>
      <c r="P709" s="91">
        <f>+'Cu1'!P709++'Cu2'!P709+'Cu3'!P709+'Cu4'!P709+'Cu5'!P709+'Cu6'!P709+'Cu7'!P709</f>
        <v>0</v>
      </c>
      <c r="Q709" s="91">
        <f>+'Cu1'!Q709++'Cu2'!Q709+'Cu3'!Q709+'Cu4'!Q709+'Cu5'!Q709+'Cu6'!Q709+'Cu7'!Q709</f>
        <v>0</v>
      </c>
      <c r="R709" s="91">
        <f>+'Cu1'!R709++'Cu2'!R709+'Cu3'!R709+'Cu4'!R709+'Cu5'!R709+'Cu6'!R709+'Cu7'!R709</f>
        <v>0</v>
      </c>
      <c r="S709" s="91">
        <f>+'Cu1'!S709++'Cu2'!S709+'Cu3'!S709+'Cu4'!S709+'Cu5'!S709+'Cu6'!S709+'Cu7'!S709</f>
        <v>0</v>
      </c>
      <c r="T709" s="91">
        <f>+'Cu1'!T709++'Cu2'!T709+'Cu3'!T709+'Cu4'!T709+'Cu5'!T709+'Cu6'!T709+'Cu7'!T709</f>
        <v>0</v>
      </c>
      <c r="U709" s="91">
        <f>+'Cu1'!U709++'Cu2'!U709+'Cu3'!U709+'Cu4'!U709+'Cu5'!U709+'Cu6'!U709+'Cu7'!U709</f>
        <v>0</v>
      </c>
      <c r="V709" s="91">
        <f>+'Cu1'!V709++'Cu2'!V709+'Cu3'!V709+'Cu4'!V709+'Cu5'!V709+'Cu6'!V709+'Cu7'!V709</f>
        <v>0</v>
      </c>
      <c r="W709" s="91">
        <f>+'Cu1'!W709++'Cu2'!W709+'Cu3'!W709+'Cu4'!W709+'Cu5'!W709+'Cu6'!W709+'Cu7'!W709</f>
        <v>0</v>
      </c>
      <c r="X709" s="91">
        <f>+'Cu1'!X709++'Cu2'!X709+'Cu3'!X709+'Cu4'!X709+'Cu5'!X709+'Cu6'!X709+'Cu7'!X709</f>
        <v>0</v>
      </c>
      <c r="Y709" s="91">
        <f>+'Cu1'!Y709++'Cu2'!Y709+'Cu3'!Y709+'Cu4'!Y709+'Cu5'!Y709+'Cu6'!Y709+'Cu7'!Y709</f>
        <v>0</v>
      </c>
      <c r="Z709" s="91">
        <f>+'Cu1'!Z709++'Cu2'!Z709+'Cu3'!Z709+'Cu4'!Z709+'Cu5'!Z709+'Cu6'!Z709+'Cu7'!Z709</f>
        <v>0</v>
      </c>
      <c r="AA709" s="91">
        <f>+'Cu1'!AA709++'Cu2'!AA709+'Cu3'!AA709+'Cu4'!AA709+'Cu5'!AA709+'Cu6'!AA709+'Cu7'!AA709</f>
        <v>0</v>
      </c>
      <c r="AB709" s="91">
        <f>+'Cu1'!AB709++'Cu2'!AB709+'Cu3'!AB709+'Cu4'!AB709+'Cu5'!AB709+'Cu6'!AB709+'Cu7'!AB709</f>
        <v>0</v>
      </c>
      <c r="AC709" s="91">
        <f>+'Cu1'!AC709++'Cu2'!AC709+'Cu3'!AC709+'Cu4'!AC709+'Cu5'!AC709+'Cu6'!AC709+'Cu7'!AC709</f>
        <v>0</v>
      </c>
      <c r="AD709" s="91">
        <f>+'Cu1'!AD709++'Cu2'!AD709+'Cu3'!AD709+'Cu4'!AD709+'Cu5'!AD709+'Cu6'!AD709+'Cu7'!AD709</f>
        <v>0</v>
      </c>
      <c r="AE709" s="91">
        <f>+'Cu1'!AE709++'Cu2'!AE709+'Cu3'!AE709+'Cu4'!AE709+'Cu5'!AE709+'Cu6'!AE709+'Cu7'!AE709</f>
        <v>0</v>
      </c>
      <c r="AF709" s="91">
        <f>+'Cu1'!AF709++'Cu2'!AF709+'Cu3'!AF709+'Cu4'!AF709+'Cu5'!AF709+'Cu6'!AF709+'Cu7'!AF709</f>
        <v>0</v>
      </c>
      <c r="AG709" s="91">
        <f>+'Cu1'!AG709++'Cu2'!AG709+'Cu3'!AG709+'Cu4'!AG709+'Cu5'!AG709+'Cu6'!AG709+'Cu7'!AG709</f>
        <v>0</v>
      </c>
      <c r="AH709" s="91">
        <f>+'Cu1'!AH709++'Cu2'!AH709+'Cu3'!AH709+'Cu4'!AH709+'Cu5'!AH709+'Cu6'!AH709+'Cu7'!AH709</f>
        <v>0</v>
      </c>
      <c r="AI709" s="91">
        <f>+'Cu1'!AI709++'Cu2'!AI709+'Cu3'!AI709+'Cu4'!AI709+'Cu5'!AI709+'Cu6'!AI709+'Cu7'!AI709</f>
        <v>0</v>
      </c>
      <c r="AJ709" s="91">
        <f>+'Cu1'!AJ709++'Cu2'!AJ709+'Cu3'!AJ709+'Cu4'!AJ709+'Cu5'!AJ709+'Cu6'!AJ709+'Cu7'!AJ709</f>
        <v>0</v>
      </c>
      <c r="AK709" s="91">
        <f>+'Cu1'!AK709++'Cu2'!AK709+'Cu3'!AK709+'Cu4'!AK709+'Cu5'!AK709+'Cu6'!AK709+'Cu7'!AK709</f>
        <v>0</v>
      </c>
      <c r="AL709" s="91">
        <f>+'Cu1'!AL709++'Cu2'!AL709+'Cu3'!AL709+'Cu4'!AL709+'Cu5'!AL709+'Cu6'!AL709+'Cu7'!AL709</f>
        <v>0</v>
      </c>
      <c r="AM709" s="91">
        <f>+'Cu1'!AM709++'Cu2'!AM709+'Cu3'!AM709+'Cu4'!AM709+'Cu5'!AM709+'Cu6'!AM709+'Cu7'!AM709</f>
        <v>0</v>
      </c>
      <c r="AN709" s="91">
        <f>+'Cu1'!AN709++'Cu2'!AN709+'Cu3'!AN709+'Cu4'!AN709+'Cu5'!AN709+'Cu6'!AN709+'Cu7'!AN709</f>
        <v>0</v>
      </c>
      <c r="AO709" s="91">
        <f>+'Cu1'!AO709++'Cu2'!AO709+'Cu3'!AO709+'Cu4'!AO709+'Cu5'!AO709+'Cu6'!AO709+'Cu7'!AO709</f>
        <v>0</v>
      </c>
      <c r="AP709" s="91">
        <f>+'Cu1'!AP709++'Cu2'!AP709+'Cu3'!AP709+'Cu4'!AP709+'Cu5'!AP709+'Cu6'!AP709+'Cu7'!AP709</f>
        <v>0</v>
      </c>
      <c r="AQ709" s="91">
        <f>+'Cu1'!AQ709++'Cu2'!AQ709+'Cu3'!AQ709+'Cu4'!AQ709+'Cu5'!AQ709+'Cu6'!AQ709+'Cu7'!AQ709</f>
        <v>0</v>
      </c>
      <c r="AR709" s="91">
        <f>+'Cu1'!AR709++'Cu2'!AR709+'Cu3'!AR709+'Cu4'!AR709+'Cu5'!AR709+'Cu6'!AR709+'Cu7'!AR709</f>
        <v>0</v>
      </c>
      <c r="AS709" s="91">
        <f>+'Cu1'!AS709++'Cu2'!AS709+'Cu3'!AS709+'Cu4'!AS709+'Cu5'!AS709+'Cu6'!AS709+'Cu7'!AS709</f>
        <v>0</v>
      </c>
      <c r="AT709" s="91">
        <f>+'Cu1'!AT709++'Cu2'!AT709+'Cu3'!AT709+'Cu4'!AT709+'Cu5'!AT709+'Cu6'!AT709+'Cu7'!AT709</f>
        <v>0</v>
      </c>
      <c r="AU709" s="91">
        <f>+'Cu1'!AU709++'Cu2'!AU709+'Cu3'!AU709+'Cu4'!AU709+'Cu5'!AU709+'Cu6'!AU709+'Cu7'!AU709</f>
        <v>0</v>
      </c>
      <c r="AV709" s="91">
        <f>+'Cu1'!AV709++'Cu2'!AV709+'Cu3'!AV709+'Cu4'!AV709+'Cu5'!AV709+'Cu6'!AV709+'Cu7'!AV709</f>
        <v>0</v>
      </c>
      <c r="AW709" s="91">
        <f>+'Cu1'!AW709++'Cu2'!AW709+'Cu3'!AW709+'Cu4'!AW709+'Cu5'!AW709+'Cu6'!AW709+'Cu7'!AW709</f>
        <v>0</v>
      </c>
      <c r="AX709" s="91">
        <f>+'Cu1'!AX709++'Cu2'!AX709+'Cu3'!AX709+'Cu4'!AX709+'Cu5'!AX709+'Cu6'!AX709+'Cu7'!AX709</f>
        <v>0</v>
      </c>
      <c r="AY709" s="91">
        <f>+'Cu1'!AY709++'Cu2'!AY709+'Cu3'!AY709+'Cu4'!AY709+'Cu5'!AY709+'Cu6'!AY709+'Cu7'!AY709</f>
        <v>0</v>
      </c>
      <c r="AZ709" s="91">
        <f>+'Cu1'!AZ709++'Cu2'!AZ709+'Cu3'!AZ709+'Cu4'!AZ709+'Cu5'!AZ709+'Cu6'!AZ709+'Cu7'!AZ709</f>
        <v>0</v>
      </c>
      <c r="BA709" s="91">
        <f>+'Cu1'!BA709++'Cu2'!BA709+'Cu3'!BA709+'Cu4'!BA709+'Cu5'!BA709+'Cu6'!BA709+'Cu7'!BA709</f>
        <v>0</v>
      </c>
      <c r="BB709" s="91">
        <f>+'Cu1'!BB709++'Cu2'!BB709+'Cu3'!BB709+'Cu4'!BB709+'Cu5'!BB709+'Cu6'!BB709+'Cu7'!BB709</f>
        <v>0</v>
      </c>
      <c r="BC709" s="91">
        <f>+'Cu1'!BC709++'Cu2'!BC709+'Cu3'!BC709+'Cu4'!BC709+'Cu5'!BC709+'Cu6'!BC709+'Cu7'!BC709</f>
        <v>0</v>
      </c>
    </row>
    <row r="710" spans="3:55" hidden="1">
      <c r="C710" s="60">
        <f t="shared" si="156"/>
        <v>0</v>
      </c>
      <c r="D710" s="60">
        <f t="shared" si="156"/>
        <v>0</v>
      </c>
      <c r="E710" s="77"/>
      <c r="F710" s="91">
        <f>+'Cu1'!F710++'Cu2'!F710+'Cu3'!F710+'Cu4'!F710+'Cu5'!F710+'Cu6'!F710+'Cu7'!F710</f>
        <v>0</v>
      </c>
      <c r="G710" s="91">
        <f>+'Cu1'!G710++'Cu2'!G710+'Cu3'!G710+'Cu4'!G710+'Cu5'!G710+'Cu6'!G710+'Cu7'!G710</f>
        <v>0</v>
      </c>
      <c r="H710" s="91">
        <f>+'Cu1'!H710++'Cu2'!H710+'Cu3'!H710+'Cu4'!H710+'Cu5'!H710+'Cu6'!H710+'Cu7'!H710</f>
        <v>0</v>
      </c>
      <c r="I710" s="91">
        <f>+'Cu1'!I710++'Cu2'!I710+'Cu3'!I710+'Cu4'!I710+'Cu5'!I710+'Cu6'!I710+'Cu7'!I710</f>
        <v>0</v>
      </c>
      <c r="J710" s="91">
        <f>+'Cu1'!J710++'Cu2'!J710+'Cu3'!J710+'Cu4'!J710+'Cu5'!J710+'Cu6'!J710+'Cu7'!J710</f>
        <v>0</v>
      </c>
      <c r="K710" s="91">
        <f>+'Cu1'!K710++'Cu2'!K710+'Cu3'!K710+'Cu4'!K710+'Cu5'!K710+'Cu6'!K710+'Cu7'!K710</f>
        <v>0</v>
      </c>
      <c r="L710" s="91">
        <f>+'Cu1'!L710++'Cu2'!L710+'Cu3'!L710+'Cu4'!L710+'Cu5'!L710+'Cu6'!L710+'Cu7'!L710</f>
        <v>0</v>
      </c>
      <c r="M710" s="91">
        <f>+'Cu1'!M710++'Cu2'!M710+'Cu3'!M710+'Cu4'!M710+'Cu5'!M710+'Cu6'!M710+'Cu7'!M710</f>
        <v>0</v>
      </c>
      <c r="N710" s="91">
        <f>+'Cu1'!N710++'Cu2'!N710+'Cu3'!N710+'Cu4'!N710+'Cu5'!N710+'Cu6'!N710+'Cu7'!N710</f>
        <v>0</v>
      </c>
      <c r="O710" s="91">
        <f>+'Cu1'!O710++'Cu2'!O710+'Cu3'!O710+'Cu4'!O710+'Cu5'!O710+'Cu6'!O710+'Cu7'!O710</f>
        <v>0</v>
      </c>
      <c r="P710" s="91">
        <f>+'Cu1'!P710++'Cu2'!P710+'Cu3'!P710+'Cu4'!P710+'Cu5'!P710+'Cu6'!P710+'Cu7'!P710</f>
        <v>0</v>
      </c>
      <c r="Q710" s="91">
        <f>+'Cu1'!Q710++'Cu2'!Q710+'Cu3'!Q710+'Cu4'!Q710+'Cu5'!Q710+'Cu6'!Q710+'Cu7'!Q710</f>
        <v>0</v>
      </c>
      <c r="R710" s="91">
        <f>+'Cu1'!R710++'Cu2'!R710+'Cu3'!R710+'Cu4'!R710+'Cu5'!R710+'Cu6'!R710+'Cu7'!R710</f>
        <v>0</v>
      </c>
      <c r="S710" s="91">
        <f>+'Cu1'!S710++'Cu2'!S710+'Cu3'!S710+'Cu4'!S710+'Cu5'!S710+'Cu6'!S710+'Cu7'!S710</f>
        <v>0</v>
      </c>
      <c r="T710" s="91">
        <f>+'Cu1'!T710++'Cu2'!T710+'Cu3'!T710+'Cu4'!T710+'Cu5'!T710+'Cu6'!T710+'Cu7'!T710</f>
        <v>0</v>
      </c>
      <c r="U710" s="91">
        <f>+'Cu1'!U710++'Cu2'!U710+'Cu3'!U710+'Cu4'!U710+'Cu5'!U710+'Cu6'!U710+'Cu7'!U710</f>
        <v>0</v>
      </c>
      <c r="V710" s="91">
        <f>+'Cu1'!V710++'Cu2'!V710+'Cu3'!V710+'Cu4'!V710+'Cu5'!V710+'Cu6'!V710+'Cu7'!V710</f>
        <v>0</v>
      </c>
      <c r="W710" s="91">
        <f>+'Cu1'!W710++'Cu2'!W710+'Cu3'!W710+'Cu4'!W710+'Cu5'!W710+'Cu6'!W710+'Cu7'!W710</f>
        <v>0</v>
      </c>
      <c r="X710" s="91">
        <f>+'Cu1'!X710++'Cu2'!X710+'Cu3'!X710+'Cu4'!X710+'Cu5'!X710+'Cu6'!X710+'Cu7'!X710</f>
        <v>0</v>
      </c>
      <c r="Y710" s="91">
        <f>+'Cu1'!Y710++'Cu2'!Y710+'Cu3'!Y710+'Cu4'!Y710+'Cu5'!Y710+'Cu6'!Y710+'Cu7'!Y710</f>
        <v>0</v>
      </c>
      <c r="Z710" s="91">
        <f>+'Cu1'!Z710++'Cu2'!Z710+'Cu3'!Z710+'Cu4'!Z710+'Cu5'!Z710+'Cu6'!Z710+'Cu7'!Z710</f>
        <v>0</v>
      </c>
      <c r="AA710" s="91">
        <f>+'Cu1'!AA710++'Cu2'!AA710+'Cu3'!AA710+'Cu4'!AA710+'Cu5'!AA710+'Cu6'!AA710+'Cu7'!AA710</f>
        <v>0</v>
      </c>
      <c r="AB710" s="91">
        <f>+'Cu1'!AB710++'Cu2'!AB710+'Cu3'!AB710+'Cu4'!AB710+'Cu5'!AB710+'Cu6'!AB710+'Cu7'!AB710</f>
        <v>0</v>
      </c>
      <c r="AC710" s="91">
        <f>+'Cu1'!AC710++'Cu2'!AC710+'Cu3'!AC710+'Cu4'!AC710+'Cu5'!AC710+'Cu6'!AC710+'Cu7'!AC710</f>
        <v>0</v>
      </c>
      <c r="AD710" s="91">
        <f>+'Cu1'!AD710++'Cu2'!AD710+'Cu3'!AD710+'Cu4'!AD710+'Cu5'!AD710+'Cu6'!AD710+'Cu7'!AD710</f>
        <v>0</v>
      </c>
      <c r="AE710" s="91">
        <f>+'Cu1'!AE710++'Cu2'!AE710+'Cu3'!AE710+'Cu4'!AE710+'Cu5'!AE710+'Cu6'!AE710+'Cu7'!AE710</f>
        <v>0</v>
      </c>
      <c r="AF710" s="91">
        <f>+'Cu1'!AF710++'Cu2'!AF710+'Cu3'!AF710+'Cu4'!AF710+'Cu5'!AF710+'Cu6'!AF710+'Cu7'!AF710</f>
        <v>0</v>
      </c>
      <c r="AG710" s="91">
        <f>+'Cu1'!AG710++'Cu2'!AG710+'Cu3'!AG710+'Cu4'!AG710+'Cu5'!AG710+'Cu6'!AG710+'Cu7'!AG710</f>
        <v>0</v>
      </c>
      <c r="AH710" s="91">
        <f>+'Cu1'!AH710++'Cu2'!AH710+'Cu3'!AH710+'Cu4'!AH710+'Cu5'!AH710+'Cu6'!AH710+'Cu7'!AH710</f>
        <v>0</v>
      </c>
      <c r="AI710" s="91">
        <f>+'Cu1'!AI710++'Cu2'!AI710+'Cu3'!AI710+'Cu4'!AI710+'Cu5'!AI710+'Cu6'!AI710+'Cu7'!AI710</f>
        <v>0</v>
      </c>
      <c r="AJ710" s="91">
        <f>+'Cu1'!AJ710++'Cu2'!AJ710+'Cu3'!AJ710+'Cu4'!AJ710+'Cu5'!AJ710+'Cu6'!AJ710+'Cu7'!AJ710</f>
        <v>0</v>
      </c>
      <c r="AK710" s="91">
        <f>+'Cu1'!AK710++'Cu2'!AK710+'Cu3'!AK710+'Cu4'!AK710+'Cu5'!AK710+'Cu6'!AK710+'Cu7'!AK710</f>
        <v>0</v>
      </c>
      <c r="AL710" s="91">
        <f>+'Cu1'!AL710++'Cu2'!AL710+'Cu3'!AL710+'Cu4'!AL710+'Cu5'!AL710+'Cu6'!AL710+'Cu7'!AL710</f>
        <v>0</v>
      </c>
      <c r="AM710" s="91">
        <f>+'Cu1'!AM710++'Cu2'!AM710+'Cu3'!AM710+'Cu4'!AM710+'Cu5'!AM710+'Cu6'!AM710+'Cu7'!AM710</f>
        <v>0</v>
      </c>
      <c r="AN710" s="91">
        <f>+'Cu1'!AN710++'Cu2'!AN710+'Cu3'!AN710+'Cu4'!AN710+'Cu5'!AN710+'Cu6'!AN710+'Cu7'!AN710</f>
        <v>0</v>
      </c>
      <c r="AO710" s="91">
        <f>+'Cu1'!AO710++'Cu2'!AO710+'Cu3'!AO710+'Cu4'!AO710+'Cu5'!AO710+'Cu6'!AO710+'Cu7'!AO710</f>
        <v>0</v>
      </c>
      <c r="AP710" s="91">
        <f>+'Cu1'!AP710++'Cu2'!AP710+'Cu3'!AP710+'Cu4'!AP710+'Cu5'!AP710+'Cu6'!AP710+'Cu7'!AP710</f>
        <v>0</v>
      </c>
      <c r="AQ710" s="91">
        <f>+'Cu1'!AQ710++'Cu2'!AQ710+'Cu3'!AQ710+'Cu4'!AQ710+'Cu5'!AQ710+'Cu6'!AQ710+'Cu7'!AQ710</f>
        <v>0</v>
      </c>
      <c r="AR710" s="91">
        <f>+'Cu1'!AR710++'Cu2'!AR710+'Cu3'!AR710+'Cu4'!AR710+'Cu5'!AR710+'Cu6'!AR710+'Cu7'!AR710</f>
        <v>0</v>
      </c>
      <c r="AS710" s="91">
        <f>+'Cu1'!AS710++'Cu2'!AS710+'Cu3'!AS710+'Cu4'!AS710+'Cu5'!AS710+'Cu6'!AS710+'Cu7'!AS710</f>
        <v>0</v>
      </c>
      <c r="AT710" s="91">
        <f>+'Cu1'!AT710++'Cu2'!AT710+'Cu3'!AT710+'Cu4'!AT710+'Cu5'!AT710+'Cu6'!AT710+'Cu7'!AT710</f>
        <v>0</v>
      </c>
      <c r="AU710" s="91">
        <f>+'Cu1'!AU710++'Cu2'!AU710+'Cu3'!AU710+'Cu4'!AU710+'Cu5'!AU710+'Cu6'!AU710+'Cu7'!AU710</f>
        <v>0</v>
      </c>
      <c r="AV710" s="91">
        <f>+'Cu1'!AV710++'Cu2'!AV710+'Cu3'!AV710+'Cu4'!AV710+'Cu5'!AV710+'Cu6'!AV710+'Cu7'!AV710</f>
        <v>0</v>
      </c>
      <c r="AW710" s="91">
        <f>+'Cu1'!AW710++'Cu2'!AW710+'Cu3'!AW710+'Cu4'!AW710+'Cu5'!AW710+'Cu6'!AW710+'Cu7'!AW710</f>
        <v>0</v>
      </c>
      <c r="AX710" s="91">
        <f>+'Cu1'!AX710++'Cu2'!AX710+'Cu3'!AX710+'Cu4'!AX710+'Cu5'!AX710+'Cu6'!AX710+'Cu7'!AX710</f>
        <v>0</v>
      </c>
      <c r="AY710" s="91">
        <f>+'Cu1'!AY710++'Cu2'!AY710+'Cu3'!AY710+'Cu4'!AY710+'Cu5'!AY710+'Cu6'!AY710+'Cu7'!AY710</f>
        <v>0</v>
      </c>
      <c r="AZ710" s="91">
        <f>+'Cu1'!AZ710++'Cu2'!AZ710+'Cu3'!AZ710+'Cu4'!AZ710+'Cu5'!AZ710+'Cu6'!AZ710+'Cu7'!AZ710</f>
        <v>0</v>
      </c>
      <c r="BA710" s="91">
        <f>+'Cu1'!BA710++'Cu2'!BA710+'Cu3'!BA710+'Cu4'!BA710+'Cu5'!BA710+'Cu6'!BA710+'Cu7'!BA710</f>
        <v>0</v>
      </c>
      <c r="BB710" s="91">
        <f>+'Cu1'!BB710++'Cu2'!BB710+'Cu3'!BB710+'Cu4'!BB710+'Cu5'!BB710+'Cu6'!BB710+'Cu7'!BB710</f>
        <v>0</v>
      </c>
      <c r="BC710" s="91">
        <f>+'Cu1'!BC710++'Cu2'!BC710+'Cu3'!BC710+'Cu4'!BC710+'Cu5'!BC710+'Cu6'!BC710+'Cu7'!BC710</f>
        <v>0</v>
      </c>
    </row>
    <row r="711" spans="3:55" hidden="1">
      <c r="C711" s="62" t="str">
        <f t="shared" si="156"/>
        <v>ALTRES OPERACIONS ESPECÍFIQUES</v>
      </c>
      <c r="D711" s="62">
        <f t="shared" si="156"/>
        <v>0</v>
      </c>
      <c r="E711" s="78"/>
      <c r="F711" s="92">
        <f>+'Cu1'!F711++'Cu2'!F711+'Cu3'!F711+'Cu4'!F711+'Cu5'!F711+'Cu6'!F711+'Cu7'!F711</f>
        <v>0</v>
      </c>
      <c r="G711" s="92">
        <f>+'Cu1'!G711++'Cu2'!G711+'Cu3'!G711+'Cu4'!G711+'Cu5'!G711+'Cu6'!G711+'Cu7'!G711</f>
        <v>0</v>
      </c>
      <c r="H711" s="92">
        <f>+'Cu1'!H711++'Cu2'!H711+'Cu3'!H711+'Cu4'!H711+'Cu5'!H711+'Cu6'!H711+'Cu7'!H711</f>
        <v>0</v>
      </c>
      <c r="I711" s="92">
        <f>+'Cu1'!I711++'Cu2'!I711+'Cu3'!I711+'Cu4'!I711+'Cu5'!I711+'Cu6'!I711+'Cu7'!I711</f>
        <v>0</v>
      </c>
      <c r="J711" s="92">
        <f>+'Cu1'!J711++'Cu2'!J711+'Cu3'!J711+'Cu4'!J711+'Cu5'!J711+'Cu6'!J711+'Cu7'!J711</f>
        <v>0</v>
      </c>
      <c r="K711" s="92">
        <f>+'Cu1'!K711++'Cu2'!K711+'Cu3'!K711+'Cu4'!K711+'Cu5'!K711+'Cu6'!K711+'Cu7'!K711</f>
        <v>0</v>
      </c>
      <c r="L711" s="92">
        <f>+'Cu1'!L711++'Cu2'!L711+'Cu3'!L711+'Cu4'!L711+'Cu5'!L711+'Cu6'!L711+'Cu7'!L711</f>
        <v>0</v>
      </c>
      <c r="M711" s="92">
        <f>+'Cu1'!M711++'Cu2'!M711+'Cu3'!M711+'Cu4'!M711+'Cu5'!M711+'Cu6'!M711+'Cu7'!M711</f>
        <v>0</v>
      </c>
      <c r="N711" s="92">
        <f>+'Cu1'!N711++'Cu2'!N711+'Cu3'!N711+'Cu4'!N711+'Cu5'!N711+'Cu6'!N711+'Cu7'!N711</f>
        <v>0</v>
      </c>
      <c r="O711" s="92">
        <f>+'Cu1'!O711++'Cu2'!O711+'Cu3'!O711+'Cu4'!O711+'Cu5'!O711+'Cu6'!O711+'Cu7'!O711</f>
        <v>0</v>
      </c>
      <c r="P711" s="92">
        <f>+'Cu1'!P711++'Cu2'!P711+'Cu3'!P711+'Cu4'!P711+'Cu5'!P711+'Cu6'!P711+'Cu7'!P711</f>
        <v>0</v>
      </c>
      <c r="Q711" s="92">
        <f>+'Cu1'!Q711++'Cu2'!Q711+'Cu3'!Q711+'Cu4'!Q711+'Cu5'!Q711+'Cu6'!Q711+'Cu7'!Q711</f>
        <v>0</v>
      </c>
      <c r="R711" s="92">
        <f>+'Cu1'!R711++'Cu2'!R711+'Cu3'!R711+'Cu4'!R711+'Cu5'!R711+'Cu6'!R711+'Cu7'!R711</f>
        <v>0</v>
      </c>
      <c r="S711" s="92">
        <f>+'Cu1'!S711++'Cu2'!S711+'Cu3'!S711+'Cu4'!S711+'Cu5'!S711+'Cu6'!S711+'Cu7'!S711</f>
        <v>0</v>
      </c>
      <c r="T711" s="92">
        <f>+'Cu1'!T711++'Cu2'!T711+'Cu3'!T711+'Cu4'!T711+'Cu5'!T711+'Cu6'!T711+'Cu7'!T711</f>
        <v>0</v>
      </c>
      <c r="U711" s="92">
        <f>+'Cu1'!U711++'Cu2'!U711+'Cu3'!U711+'Cu4'!U711+'Cu5'!U711+'Cu6'!U711+'Cu7'!U711</f>
        <v>0</v>
      </c>
      <c r="V711" s="92">
        <f>+'Cu1'!V711++'Cu2'!V711+'Cu3'!V711+'Cu4'!V711+'Cu5'!V711+'Cu6'!V711+'Cu7'!V711</f>
        <v>0</v>
      </c>
      <c r="W711" s="92">
        <f>+'Cu1'!W711++'Cu2'!W711+'Cu3'!W711+'Cu4'!W711+'Cu5'!W711+'Cu6'!W711+'Cu7'!W711</f>
        <v>0</v>
      </c>
      <c r="X711" s="92">
        <f>+'Cu1'!X711++'Cu2'!X711+'Cu3'!X711+'Cu4'!X711+'Cu5'!X711+'Cu6'!X711+'Cu7'!X711</f>
        <v>0</v>
      </c>
      <c r="Y711" s="92">
        <f>+'Cu1'!Y711++'Cu2'!Y711+'Cu3'!Y711+'Cu4'!Y711+'Cu5'!Y711+'Cu6'!Y711+'Cu7'!Y711</f>
        <v>0</v>
      </c>
      <c r="Z711" s="92">
        <f>+'Cu1'!Z711++'Cu2'!Z711+'Cu3'!Z711+'Cu4'!Z711+'Cu5'!Z711+'Cu6'!Z711+'Cu7'!Z711</f>
        <v>0</v>
      </c>
      <c r="AA711" s="92">
        <f>+'Cu1'!AA711++'Cu2'!AA711+'Cu3'!AA711+'Cu4'!AA711+'Cu5'!AA711+'Cu6'!AA711+'Cu7'!AA711</f>
        <v>0</v>
      </c>
      <c r="AB711" s="92">
        <f>+'Cu1'!AB711++'Cu2'!AB711+'Cu3'!AB711+'Cu4'!AB711+'Cu5'!AB711+'Cu6'!AB711+'Cu7'!AB711</f>
        <v>0</v>
      </c>
      <c r="AC711" s="92">
        <f>+'Cu1'!AC711++'Cu2'!AC711+'Cu3'!AC711+'Cu4'!AC711+'Cu5'!AC711+'Cu6'!AC711+'Cu7'!AC711</f>
        <v>0</v>
      </c>
      <c r="AD711" s="92">
        <f>+'Cu1'!AD711++'Cu2'!AD711+'Cu3'!AD711+'Cu4'!AD711+'Cu5'!AD711+'Cu6'!AD711+'Cu7'!AD711</f>
        <v>0</v>
      </c>
      <c r="AE711" s="92">
        <f>+'Cu1'!AE711++'Cu2'!AE711+'Cu3'!AE711+'Cu4'!AE711+'Cu5'!AE711+'Cu6'!AE711+'Cu7'!AE711</f>
        <v>0</v>
      </c>
      <c r="AF711" s="92">
        <f>+'Cu1'!AF711++'Cu2'!AF711+'Cu3'!AF711+'Cu4'!AF711+'Cu5'!AF711+'Cu6'!AF711+'Cu7'!AF711</f>
        <v>0</v>
      </c>
      <c r="AG711" s="92">
        <f>+'Cu1'!AG711++'Cu2'!AG711+'Cu3'!AG711+'Cu4'!AG711+'Cu5'!AG711+'Cu6'!AG711+'Cu7'!AG711</f>
        <v>0</v>
      </c>
      <c r="AH711" s="92">
        <f>+'Cu1'!AH711++'Cu2'!AH711+'Cu3'!AH711+'Cu4'!AH711+'Cu5'!AH711+'Cu6'!AH711+'Cu7'!AH711</f>
        <v>0</v>
      </c>
      <c r="AI711" s="92">
        <f>+'Cu1'!AI711++'Cu2'!AI711+'Cu3'!AI711+'Cu4'!AI711+'Cu5'!AI711+'Cu6'!AI711+'Cu7'!AI711</f>
        <v>0</v>
      </c>
      <c r="AJ711" s="92">
        <f>+'Cu1'!AJ711++'Cu2'!AJ711+'Cu3'!AJ711+'Cu4'!AJ711+'Cu5'!AJ711+'Cu6'!AJ711+'Cu7'!AJ711</f>
        <v>0</v>
      </c>
      <c r="AK711" s="92">
        <f>+'Cu1'!AK711++'Cu2'!AK711+'Cu3'!AK711+'Cu4'!AK711+'Cu5'!AK711+'Cu6'!AK711+'Cu7'!AK711</f>
        <v>0</v>
      </c>
      <c r="AL711" s="92">
        <f>+'Cu1'!AL711++'Cu2'!AL711+'Cu3'!AL711+'Cu4'!AL711+'Cu5'!AL711+'Cu6'!AL711+'Cu7'!AL711</f>
        <v>0</v>
      </c>
      <c r="AM711" s="92">
        <f>+'Cu1'!AM711++'Cu2'!AM711+'Cu3'!AM711+'Cu4'!AM711+'Cu5'!AM711+'Cu6'!AM711+'Cu7'!AM711</f>
        <v>0</v>
      </c>
      <c r="AN711" s="92">
        <f>+'Cu1'!AN711++'Cu2'!AN711+'Cu3'!AN711+'Cu4'!AN711+'Cu5'!AN711+'Cu6'!AN711+'Cu7'!AN711</f>
        <v>0</v>
      </c>
      <c r="AO711" s="92">
        <f>+'Cu1'!AO711++'Cu2'!AO711+'Cu3'!AO711+'Cu4'!AO711+'Cu5'!AO711+'Cu6'!AO711+'Cu7'!AO711</f>
        <v>0</v>
      </c>
      <c r="AP711" s="92">
        <f>+'Cu1'!AP711++'Cu2'!AP711+'Cu3'!AP711+'Cu4'!AP711+'Cu5'!AP711+'Cu6'!AP711+'Cu7'!AP711</f>
        <v>0</v>
      </c>
      <c r="AQ711" s="92">
        <f>+'Cu1'!AQ711++'Cu2'!AQ711+'Cu3'!AQ711+'Cu4'!AQ711+'Cu5'!AQ711+'Cu6'!AQ711+'Cu7'!AQ711</f>
        <v>0</v>
      </c>
      <c r="AR711" s="92">
        <f>+'Cu1'!AR711++'Cu2'!AR711+'Cu3'!AR711+'Cu4'!AR711+'Cu5'!AR711+'Cu6'!AR711+'Cu7'!AR711</f>
        <v>0</v>
      </c>
      <c r="AS711" s="92">
        <f>+'Cu1'!AS711++'Cu2'!AS711+'Cu3'!AS711+'Cu4'!AS711+'Cu5'!AS711+'Cu6'!AS711+'Cu7'!AS711</f>
        <v>0</v>
      </c>
      <c r="AT711" s="92">
        <f>+'Cu1'!AT711++'Cu2'!AT711+'Cu3'!AT711+'Cu4'!AT711+'Cu5'!AT711+'Cu6'!AT711+'Cu7'!AT711</f>
        <v>0</v>
      </c>
      <c r="AU711" s="92">
        <f>+'Cu1'!AU711++'Cu2'!AU711+'Cu3'!AU711+'Cu4'!AU711+'Cu5'!AU711+'Cu6'!AU711+'Cu7'!AU711</f>
        <v>0</v>
      </c>
      <c r="AV711" s="92">
        <f>+'Cu1'!AV711++'Cu2'!AV711+'Cu3'!AV711+'Cu4'!AV711+'Cu5'!AV711+'Cu6'!AV711+'Cu7'!AV711</f>
        <v>0</v>
      </c>
      <c r="AW711" s="92">
        <f>+'Cu1'!AW711++'Cu2'!AW711+'Cu3'!AW711+'Cu4'!AW711+'Cu5'!AW711+'Cu6'!AW711+'Cu7'!AW711</f>
        <v>0</v>
      </c>
      <c r="AX711" s="92">
        <f>+'Cu1'!AX711++'Cu2'!AX711+'Cu3'!AX711+'Cu4'!AX711+'Cu5'!AX711+'Cu6'!AX711+'Cu7'!AX711</f>
        <v>0</v>
      </c>
      <c r="AY711" s="92">
        <f>+'Cu1'!AY711++'Cu2'!AY711+'Cu3'!AY711+'Cu4'!AY711+'Cu5'!AY711+'Cu6'!AY711+'Cu7'!AY711</f>
        <v>0</v>
      </c>
      <c r="AZ711" s="92">
        <f>+'Cu1'!AZ711++'Cu2'!AZ711+'Cu3'!AZ711+'Cu4'!AZ711+'Cu5'!AZ711+'Cu6'!AZ711+'Cu7'!AZ711</f>
        <v>0</v>
      </c>
      <c r="BA711" s="92">
        <f>+'Cu1'!BA711++'Cu2'!BA711+'Cu3'!BA711+'Cu4'!BA711+'Cu5'!BA711+'Cu6'!BA711+'Cu7'!BA711</f>
        <v>0</v>
      </c>
      <c r="BB711" s="92">
        <f>+'Cu1'!BB711++'Cu2'!BB711+'Cu3'!BB711+'Cu4'!BB711+'Cu5'!BB711+'Cu6'!BB711+'Cu7'!BB711</f>
        <v>0</v>
      </c>
      <c r="BC711" s="92">
        <f>+'Cu1'!BC711++'Cu2'!BC711+'Cu3'!BC711+'Cu4'!BC711+'Cu5'!BC711+'Cu6'!BC711+'Cu7'!BC711</f>
        <v>0</v>
      </c>
    </row>
    <row r="712" spans="3:55" hidden="1">
      <c r="C712" s="62">
        <f t="shared" si="156"/>
        <v>0</v>
      </c>
      <c r="D712" s="62">
        <f t="shared" si="156"/>
        <v>0</v>
      </c>
      <c r="E712" s="78"/>
      <c r="F712" s="92">
        <f>+'Cu1'!F712++'Cu2'!F712+'Cu3'!F712+'Cu4'!F712+'Cu5'!F712+'Cu6'!F712+'Cu7'!F712</f>
        <v>0</v>
      </c>
      <c r="G712" s="92">
        <f>+'Cu1'!G712++'Cu2'!G712+'Cu3'!G712+'Cu4'!G712+'Cu5'!G712+'Cu6'!G712+'Cu7'!G712</f>
        <v>0</v>
      </c>
      <c r="H712" s="92">
        <f>+'Cu1'!H712++'Cu2'!H712+'Cu3'!H712+'Cu4'!H712+'Cu5'!H712+'Cu6'!H712+'Cu7'!H712</f>
        <v>0</v>
      </c>
      <c r="I712" s="92">
        <f>+'Cu1'!I712++'Cu2'!I712+'Cu3'!I712+'Cu4'!I712+'Cu5'!I712+'Cu6'!I712+'Cu7'!I712</f>
        <v>0</v>
      </c>
      <c r="J712" s="92">
        <f>+'Cu1'!J712++'Cu2'!J712+'Cu3'!J712+'Cu4'!J712+'Cu5'!J712+'Cu6'!J712+'Cu7'!J712</f>
        <v>0</v>
      </c>
      <c r="K712" s="92">
        <f>+'Cu1'!K712++'Cu2'!K712+'Cu3'!K712+'Cu4'!K712+'Cu5'!K712+'Cu6'!K712+'Cu7'!K712</f>
        <v>0</v>
      </c>
      <c r="L712" s="92">
        <f>+'Cu1'!L712++'Cu2'!L712+'Cu3'!L712+'Cu4'!L712+'Cu5'!L712+'Cu6'!L712+'Cu7'!L712</f>
        <v>0</v>
      </c>
      <c r="M712" s="92">
        <f>+'Cu1'!M712++'Cu2'!M712+'Cu3'!M712+'Cu4'!M712+'Cu5'!M712+'Cu6'!M712+'Cu7'!M712</f>
        <v>0</v>
      </c>
      <c r="N712" s="92">
        <f>+'Cu1'!N712++'Cu2'!N712+'Cu3'!N712+'Cu4'!N712+'Cu5'!N712+'Cu6'!N712+'Cu7'!N712</f>
        <v>0</v>
      </c>
      <c r="O712" s="92">
        <f>+'Cu1'!O712++'Cu2'!O712+'Cu3'!O712+'Cu4'!O712+'Cu5'!O712+'Cu6'!O712+'Cu7'!O712</f>
        <v>0</v>
      </c>
      <c r="P712" s="92">
        <f>+'Cu1'!P712++'Cu2'!P712+'Cu3'!P712+'Cu4'!P712+'Cu5'!P712+'Cu6'!P712+'Cu7'!P712</f>
        <v>0</v>
      </c>
      <c r="Q712" s="92">
        <f>+'Cu1'!Q712++'Cu2'!Q712+'Cu3'!Q712+'Cu4'!Q712+'Cu5'!Q712+'Cu6'!Q712+'Cu7'!Q712</f>
        <v>0</v>
      </c>
      <c r="R712" s="92">
        <f>+'Cu1'!R712++'Cu2'!R712+'Cu3'!R712+'Cu4'!R712+'Cu5'!R712+'Cu6'!R712+'Cu7'!R712</f>
        <v>0</v>
      </c>
      <c r="S712" s="92">
        <f>+'Cu1'!S712++'Cu2'!S712+'Cu3'!S712+'Cu4'!S712+'Cu5'!S712+'Cu6'!S712+'Cu7'!S712</f>
        <v>0</v>
      </c>
      <c r="T712" s="92">
        <f>+'Cu1'!T712++'Cu2'!T712+'Cu3'!T712+'Cu4'!T712+'Cu5'!T712+'Cu6'!T712+'Cu7'!T712</f>
        <v>0</v>
      </c>
      <c r="U712" s="92">
        <f>+'Cu1'!U712++'Cu2'!U712+'Cu3'!U712+'Cu4'!U712+'Cu5'!U712+'Cu6'!U712+'Cu7'!U712</f>
        <v>0</v>
      </c>
      <c r="V712" s="92">
        <f>+'Cu1'!V712++'Cu2'!V712+'Cu3'!V712+'Cu4'!V712+'Cu5'!V712+'Cu6'!V712+'Cu7'!V712</f>
        <v>0</v>
      </c>
      <c r="W712" s="92">
        <f>+'Cu1'!W712++'Cu2'!W712+'Cu3'!W712+'Cu4'!W712+'Cu5'!W712+'Cu6'!W712+'Cu7'!W712</f>
        <v>0</v>
      </c>
      <c r="X712" s="92">
        <f>+'Cu1'!X712++'Cu2'!X712+'Cu3'!X712+'Cu4'!X712+'Cu5'!X712+'Cu6'!X712+'Cu7'!X712</f>
        <v>0</v>
      </c>
      <c r="Y712" s="92">
        <f>+'Cu1'!Y712++'Cu2'!Y712+'Cu3'!Y712+'Cu4'!Y712+'Cu5'!Y712+'Cu6'!Y712+'Cu7'!Y712</f>
        <v>0</v>
      </c>
      <c r="Z712" s="92">
        <f>+'Cu1'!Z712++'Cu2'!Z712+'Cu3'!Z712+'Cu4'!Z712+'Cu5'!Z712+'Cu6'!Z712+'Cu7'!Z712</f>
        <v>0</v>
      </c>
      <c r="AA712" s="92">
        <f>+'Cu1'!AA712++'Cu2'!AA712+'Cu3'!AA712+'Cu4'!AA712+'Cu5'!AA712+'Cu6'!AA712+'Cu7'!AA712</f>
        <v>0</v>
      </c>
      <c r="AB712" s="92">
        <f>+'Cu1'!AB712++'Cu2'!AB712+'Cu3'!AB712+'Cu4'!AB712+'Cu5'!AB712+'Cu6'!AB712+'Cu7'!AB712</f>
        <v>0</v>
      </c>
      <c r="AC712" s="92">
        <f>+'Cu1'!AC712++'Cu2'!AC712+'Cu3'!AC712+'Cu4'!AC712+'Cu5'!AC712+'Cu6'!AC712+'Cu7'!AC712</f>
        <v>0</v>
      </c>
      <c r="AD712" s="92">
        <f>+'Cu1'!AD712++'Cu2'!AD712+'Cu3'!AD712+'Cu4'!AD712+'Cu5'!AD712+'Cu6'!AD712+'Cu7'!AD712</f>
        <v>0</v>
      </c>
      <c r="AE712" s="92">
        <f>+'Cu1'!AE712++'Cu2'!AE712+'Cu3'!AE712+'Cu4'!AE712+'Cu5'!AE712+'Cu6'!AE712+'Cu7'!AE712</f>
        <v>0</v>
      </c>
      <c r="AF712" s="92">
        <f>+'Cu1'!AF712++'Cu2'!AF712+'Cu3'!AF712+'Cu4'!AF712+'Cu5'!AF712+'Cu6'!AF712+'Cu7'!AF712</f>
        <v>0</v>
      </c>
      <c r="AG712" s="92">
        <f>+'Cu1'!AG712++'Cu2'!AG712+'Cu3'!AG712+'Cu4'!AG712+'Cu5'!AG712+'Cu6'!AG712+'Cu7'!AG712</f>
        <v>0</v>
      </c>
      <c r="AH712" s="92">
        <f>+'Cu1'!AH712++'Cu2'!AH712+'Cu3'!AH712+'Cu4'!AH712+'Cu5'!AH712+'Cu6'!AH712+'Cu7'!AH712</f>
        <v>0</v>
      </c>
      <c r="AI712" s="92">
        <f>+'Cu1'!AI712++'Cu2'!AI712+'Cu3'!AI712+'Cu4'!AI712+'Cu5'!AI712+'Cu6'!AI712+'Cu7'!AI712</f>
        <v>0</v>
      </c>
      <c r="AJ712" s="92">
        <f>+'Cu1'!AJ712++'Cu2'!AJ712+'Cu3'!AJ712+'Cu4'!AJ712+'Cu5'!AJ712+'Cu6'!AJ712+'Cu7'!AJ712</f>
        <v>0</v>
      </c>
      <c r="AK712" s="92">
        <f>+'Cu1'!AK712++'Cu2'!AK712+'Cu3'!AK712+'Cu4'!AK712+'Cu5'!AK712+'Cu6'!AK712+'Cu7'!AK712</f>
        <v>0</v>
      </c>
      <c r="AL712" s="92">
        <f>+'Cu1'!AL712++'Cu2'!AL712+'Cu3'!AL712+'Cu4'!AL712+'Cu5'!AL712+'Cu6'!AL712+'Cu7'!AL712</f>
        <v>0</v>
      </c>
      <c r="AM712" s="92">
        <f>+'Cu1'!AM712++'Cu2'!AM712+'Cu3'!AM712+'Cu4'!AM712+'Cu5'!AM712+'Cu6'!AM712+'Cu7'!AM712</f>
        <v>0</v>
      </c>
      <c r="AN712" s="92">
        <f>+'Cu1'!AN712++'Cu2'!AN712+'Cu3'!AN712+'Cu4'!AN712+'Cu5'!AN712+'Cu6'!AN712+'Cu7'!AN712</f>
        <v>0</v>
      </c>
      <c r="AO712" s="92">
        <f>+'Cu1'!AO712++'Cu2'!AO712+'Cu3'!AO712+'Cu4'!AO712+'Cu5'!AO712+'Cu6'!AO712+'Cu7'!AO712</f>
        <v>0</v>
      </c>
      <c r="AP712" s="92">
        <f>+'Cu1'!AP712++'Cu2'!AP712+'Cu3'!AP712+'Cu4'!AP712+'Cu5'!AP712+'Cu6'!AP712+'Cu7'!AP712</f>
        <v>0</v>
      </c>
      <c r="AQ712" s="92">
        <f>+'Cu1'!AQ712++'Cu2'!AQ712+'Cu3'!AQ712+'Cu4'!AQ712+'Cu5'!AQ712+'Cu6'!AQ712+'Cu7'!AQ712</f>
        <v>0</v>
      </c>
      <c r="AR712" s="92">
        <f>+'Cu1'!AR712++'Cu2'!AR712+'Cu3'!AR712+'Cu4'!AR712+'Cu5'!AR712+'Cu6'!AR712+'Cu7'!AR712</f>
        <v>0</v>
      </c>
      <c r="AS712" s="92">
        <f>+'Cu1'!AS712++'Cu2'!AS712+'Cu3'!AS712+'Cu4'!AS712+'Cu5'!AS712+'Cu6'!AS712+'Cu7'!AS712</f>
        <v>0</v>
      </c>
      <c r="AT712" s="92">
        <f>+'Cu1'!AT712++'Cu2'!AT712+'Cu3'!AT712+'Cu4'!AT712+'Cu5'!AT712+'Cu6'!AT712+'Cu7'!AT712</f>
        <v>0</v>
      </c>
      <c r="AU712" s="92">
        <f>+'Cu1'!AU712++'Cu2'!AU712+'Cu3'!AU712+'Cu4'!AU712+'Cu5'!AU712+'Cu6'!AU712+'Cu7'!AU712</f>
        <v>0</v>
      </c>
      <c r="AV712" s="92">
        <f>+'Cu1'!AV712++'Cu2'!AV712+'Cu3'!AV712+'Cu4'!AV712+'Cu5'!AV712+'Cu6'!AV712+'Cu7'!AV712</f>
        <v>0</v>
      </c>
      <c r="AW712" s="92">
        <f>+'Cu1'!AW712++'Cu2'!AW712+'Cu3'!AW712+'Cu4'!AW712+'Cu5'!AW712+'Cu6'!AW712+'Cu7'!AW712</f>
        <v>0</v>
      </c>
      <c r="AX712" s="92">
        <f>+'Cu1'!AX712++'Cu2'!AX712+'Cu3'!AX712+'Cu4'!AX712+'Cu5'!AX712+'Cu6'!AX712+'Cu7'!AX712</f>
        <v>0</v>
      </c>
      <c r="AY712" s="92">
        <f>+'Cu1'!AY712++'Cu2'!AY712+'Cu3'!AY712+'Cu4'!AY712+'Cu5'!AY712+'Cu6'!AY712+'Cu7'!AY712</f>
        <v>0</v>
      </c>
      <c r="AZ712" s="92">
        <f>+'Cu1'!AZ712++'Cu2'!AZ712+'Cu3'!AZ712+'Cu4'!AZ712+'Cu5'!AZ712+'Cu6'!AZ712+'Cu7'!AZ712</f>
        <v>0</v>
      </c>
      <c r="BA712" s="92">
        <f>+'Cu1'!BA712++'Cu2'!BA712+'Cu3'!BA712+'Cu4'!BA712+'Cu5'!BA712+'Cu6'!BA712+'Cu7'!BA712</f>
        <v>0</v>
      </c>
      <c r="BB712" s="92">
        <f>+'Cu1'!BB712++'Cu2'!BB712+'Cu3'!BB712+'Cu4'!BB712+'Cu5'!BB712+'Cu6'!BB712+'Cu7'!BB712</f>
        <v>0</v>
      </c>
      <c r="BC712" s="92">
        <f>+'Cu1'!BC712++'Cu2'!BC712+'Cu3'!BC712+'Cu4'!BC712+'Cu5'!BC712+'Cu6'!BC712+'Cu7'!BC712</f>
        <v>0</v>
      </c>
    </row>
    <row r="713" spans="3:55" hidden="1">
      <c r="C713" s="62">
        <f t="shared" si="156"/>
        <v>0</v>
      </c>
      <c r="D713" s="62">
        <f t="shared" si="156"/>
        <v>0</v>
      </c>
      <c r="E713" s="78"/>
      <c r="F713" s="92">
        <f>+'Cu1'!F713++'Cu2'!F713+'Cu3'!F713+'Cu4'!F713+'Cu5'!F713+'Cu6'!F713+'Cu7'!F713</f>
        <v>0</v>
      </c>
      <c r="G713" s="92">
        <f>+'Cu1'!G713++'Cu2'!G713+'Cu3'!G713+'Cu4'!G713+'Cu5'!G713+'Cu6'!G713+'Cu7'!G713</f>
        <v>0</v>
      </c>
      <c r="H713" s="92">
        <f>+'Cu1'!H713++'Cu2'!H713+'Cu3'!H713+'Cu4'!H713+'Cu5'!H713+'Cu6'!H713+'Cu7'!H713</f>
        <v>0</v>
      </c>
      <c r="I713" s="92">
        <f>+'Cu1'!I713++'Cu2'!I713+'Cu3'!I713+'Cu4'!I713+'Cu5'!I713+'Cu6'!I713+'Cu7'!I713</f>
        <v>0</v>
      </c>
      <c r="J713" s="92">
        <f>+'Cu1'!J713++'Cu2'!J713+'Cu3'!J713+'Cu4'!J713+'Cu5'!J713+'Cu6'!J713+'Cu7'!J713</f>
        <v>0</v>
      </c>
      <c r="K713" s="92">
        <f>+'Cu1'!K713++'Cu2'!K713+'Cu3'!K713+'Cu4'!K713+'Cu5'!K713+'Cu6'!K713+'Cu7'!K713</f>
        <v>0</v>
      </c>
      <c r="L713" s="92">
        <f>+'Cu1'!L713++'Cu2'!L713+'Cu3'!L713+'Cu4'!L713+'Cu5'!L713+'Cu6'!L713+'Cu7'!L713</f>
        <v>0</v>
      </c>
      <c r="M713" s="92">
        <f>+'Cu1'!M713++'Cu2'!M713+'Cu3'!M713+'Cu4'!M713+'Cu5'!M713+'Cu6'!M713+'Cu7'!M713</f>
        <v>0</v>
      </c>
      <c r="N713" s="92">
        <f>+'Cu1'!N713++'Cu2'!N713+'Cu3'!N713+'Cu4'!N713+'Cu5'!N713+'Cu6'!N713+'Cu7'!N713</f>
        <v>0</v>
      </c>
      <c r="O713" s="92">
        <f>+'Cu1'!O713++'Cu2'!O713+'Cu3'!O713+'Cu4'!O713+'Cu5'!O713+'Cu6'!O713+'Cu7'!O713</f>
        <v>0</v>
      </c>
      <c r="P713" s="92">
        <f>+'Cu1'!P713++'Cu2'!P713+'Cu3'!P713+'Cu4'!P713+'Cu5'!P713+'Cu6'!P713+'Cu7'!P713</f>
        <v>0</v>
      </c>
      <c r="Q713" s="92">
        <f>+'Cu1'!Q713++'Cu2'!Q713+'Cu3'!Q713+'Cu4'!Q713+'Cu5'!Q713+'Cu6'!Q713+'Cu7'!Q713</f>
        <v>0</v>
      </c>
      <c r="R713" s="92">
        <f>+'Cu1'!R713++'Cu2'!R713+'Cu3'!R713+'Cu4'!R713+'Cu5'!R713+'Cu6'!R713+'Cu7'!R713</f>
        <v>0</v>
      </c>
      <c r="S713" s="92">
        <f>+'Cu1'!S713++'Cu2'!S713+'Cu3'!S713+'Cu4'!S713+'Cu5'!S713+'Cu6'!S713+'Cu7'!S713</f>
        <v>0</v>
      </c>
      <c r="T713" s="92">
        <f>+'Cu1'!T713++'Cu2'!T713+'Cu3'!T713+'Cu4'!T713+'Cu5'!T713+'Cu6'!T713+'Cu7'!T713</f>
        <v>0</v>
      </c>
      <c r="U713" s="92">
        <f>+'Cu1'!U713++'Cu2'!U713+'Cu3'!U713+'Cu4'!U713+'Cu5'!U713+'Cu6'!U713+'Cu7'!U713</f>
        <v>0</v>
      </c>
      <c r="V713" s="92">
        <f>+'Cu1'!V713++'Cu2'!V713+'Cu3'!V713+'Cu4'!V713+'Cu5'!V713+'Cu6'!V713+'Cu7'!V713</f>
        <v>0</v>
      </c>
      <c r="W713" s="92">
        <f>+'Cu1'!W713++'Cu2'!W713+'Cu3'!W713+'Cu4'!W713+'Cu5'!W713+'Cu6'!W713+'Cu7'!W713</f>
        <v>0</v>
      </c>
      <c r="X713" s="92">
        <f>+'Cu1'!X713++'Cu2'!X713+'Cu3'!X713+'Cu4'!X713+'Cu5'!X713+'Cu6'!X713+'Cu7'!X713</f>
        <v>0</v>
      </c>
      <c r="Y713" s="92">
        <f>+'Cu1'!Y713++'Cu2'!Y713+'Cu3'!Y713+'Cu4'!Y713+'Cu5'!Y713+'Cu6'!Y713+'Cu7'!Y713</f>
        <v>0</v>
      </c>
      <c r="Z713" s="92">
        <f>+'Cu1'!Z713++'Cu2'!Z713+'Cu3'!Z713+'Cu4'!Z713+'Cu5'!Z713+'Cu6'!Z713+'Cu7'!Z713</f>
        <v>0</v>
      </c>
      <c r="AA713" s="92">
        <f>+'Cu1'!AA713++'Cu2'!AA713+'Cu3'!AA713+'Cu4'!AA713+'Cu5'!AA713+'Cu6'!AA713+'Cu7'!AA713</f>
        <v>0</v>
      </c>
      <c r="AB713" s="92">
        <f>+'Cu1'!AB713++'Cu2'!AB713+'Cu3'!AB713+'Cu4'!AB713+'Cu5'!AB713+'Cu6'!AB713+'Cu7'!AB713</f>
        <v>0</v>
      </c>
      <c r="AC713" s="92">
        <f>+'Cu1'!AC713++'Cu2'!AC713+'Cu3'!AC713+'Cu4'!AC713+'Cu5'!AC713+'Cu6'!AC713+'Cu7'!AC713</f>
        <v>0</v>
      </c>
      <c r="AD713" s="92">
        <f>+'Cu1'!AD713++'Cu2'!AD713+'Cu3'!AD713+'Cu4'!AD713+'Cu5'!AD713+'Cu6'!AD713+'Cu7'!AD713</f>
        <v>0</v>
      </c>
      <c r="AE713" s="92">
        <f>+'Cu1'!AE713++'Cu2'!AE713+'Cu3'!AE713+'Cu4'!AE713+'Cu5'!AE713+'Cu6'!AE713+'Cu7'!AE713</f>
        <v>0</v>
      </c>
      <c r="AF713" s="92">
        <f>+'Cu1'!AF713++'Cu2'!AF713+'Cu3'!AF713+'Cu4'!AF713+'Cu5'!AF713+'Cu6'!AF713+'Cu7'!AF713</f>
        <v>0</v>
      </c>
      <c r="AG713" s="92">
        <f>+'Cu1'!AG713++'Cu2'!AG713+'Cu3'!AG713+'Cu4'!AG713+'Cu5'!AG713+'Cu6'!AG713+'Cu7'!AG713</f>
        <v>0</v>
      </c>
      <c r="AH713" s="92">
        <f>+'Cu1'!AH713++'Cu2'!AH713+'Cu3'!AH713+'Cu4'!AH713+'Cu5'!AH713+'Cu6'!AH713+'Cu7'!AH713</f>
        <v>0</v>
      </c>
      <c r="AI713" s="92">
        <f>+'Cu1'!AI713++'Cu2'!AI713+'Cu3'!AI713+'Cu4'!AI713+'Cu5'!AI713+'Cu6'!AI713+'Cu7'!AI713</f>
        <v>0</v>
      </c>
      <c r="AJ713" s="92">
        <f>+'Cu1'!AJ713++'Cu2'!AJ713+'Cu3'!AJ713+'Cu4'!AJ713+'Cu5'!AJ713+'Cu6'!AJ713+'Cu7'!AJ713</f>
        <v>0</v>
      </c>
      <c r="AK713" s="92">
        <f>+'Cu1'!AK713++'Cu2'!AK713+'Cu3'!AK713+'Cu4'!AK713+'Cu5'!AK713+'Cu6'!AK713+'Cu7'!AK713</f>
        <v>0</v>
      </c>
      <c r="AL713" s="92">
        <f>+'Cu1'!AL713++'Cu2'!AL713+'Cu3'!AL713+'Cu4'!AL713+'Cu5'!AL713+'Cu6'!AL713+'Cu7'!AL713</f>
        <v>0</v>
      </c>
      <c r="AM713" s="92">
        <f>+'Cu1'!AM713++'Cu2'!AM713+'Cu3'!AM713+'Cu4'!AM713+'Cu5'!AM713+'Cu6'!AM713+'Cu7'!AM713</f>
        <v>0</v>
      </c>
      <c r="AN713" s="92">
        <f>+'Cu1'!AN713++'Cu2'!AN713+'Cu3'!AN713+'Cu4'!AN713+'Cu5'!AN713+'Cu6'!AN713+'Cu7'!AN713</f>
        <v>0</v>
      </c>
      <c r="AO713" s="92">
        <f>+'Cu1'!AO713++'Cu2'!AO713+'Cu3'!AO713+'Cu4'!AO713+'Cu5'!AO713+'Cu6'!AO713+'Cu7'!AO713</f>
        <v>0</v>
      </c>
      <c r="AP713" s="92">
        <f>+'Cu1'!AP713++'Cu2'!AP713+'Cu3'!AP713+'Cu4'!AP713+'Cu5'!AP713+'Cu6'!AP713+'Cu7'!AP713</f>
        <v>0</v>
      </c>
      <c r="AQ713" s="92">
        <f>+'Cu1'!AQ713++'Cu2'!AQ713+'Cu3'!AQ713+'Cu4'!AQ713+'Cu5'!AQ713+'Cu6'!AQ713+'Cu7'!AQ713</f>
        <v>0</v>
      </c>
      <c r="AR713" s="92">
        <f>+'Cu1'!AR713++'Cu2'!AR713+'Cu3'!AR713+'Cu4'!AR713+'Cu5'!AR713+'Cu6'!AR713+'Cu7'!AR713</f>
        <v>0</v>
      </c>
      <c r="AS713" s="92">
        <f>+'Cu1'!AS713++'Cu2'!AS713+'Cu3'!AS713+'Cu4'!AS713+'Cu5'!AS713+'Cu6'!AS713+'Cu7'!AS713</f>
        <v>0</v>
      </c>
      <c r="AT713" s="92">
        <f>+'Cu1'!AT713++'Cu2'!AT713+'Cu3'!AT713+'Cu4'!AT713+'Cu5'!AT713+'Cu6'!AT713+'Cu7'!AT713</f>
        <v>0</v>
      </c>
      <c r="AU713" s="92">
        <f>+'Cu1'!AU713++'Cu2'!AU713+'Cu3'!AU713+'Cu4'!AU713+'Cu5'!AU713+'Cu6'!AU713+'Cu7'!AU713</f>
        <v>0</v>
      </c>
      <c r="AV713" s="92">
        <f>+'Cu1'!AV713++'Cu2'!AV713+'Cu3'!AV713+'Cu4'!AV713+'Cu5'!AV713+'Cu6'!AV713+'Cu7'!AV713</f>
        <v>0</v>
      </c>
      <c r="AW713" s="92">
        <f>+'Cu1'!AW713++'Cu2'!AW713+'Cu3'!AW713+'Cu4'!AW713+'Cu5'!AW713+'Cu6'!AW713+'Cu7'!AW713</f>
        <v>0</v>
      </c>
      <c r="AX713" s="92">
        <f>+'Cu1'!AX713++'Cu2'!AX713+'Cu3'!AX713+'Cu4'!AX713+'Cu5'!AX713+'Cu6'!AX713+'Cu7'!AX713</f>
        <v>0</v>
      </c>
      <c r="AY713" s="92">
        <f>+'Cu1'!AY713++'Cu2'!AY713+'Cu3'!AY713+'Cu4'!AY713+'Cu5'!AY713+'Cu6'!AY713+'Cu7'!AY713</f>
        <v>0</v>
      </c>
      <c r="AZ713" s="92">
        <f>+'Cu1'!AZ713++'Cu2'!AZ713+'Cu3'!AZ713+'Cu4'!AZ713+'Cu5'!AZ713+'Cu6'!AZ713+'Cu7'!AZ713</f>
        <v>0</v>
      </c>
      <c r="BA713" s="92">
        <f>+'Cu1'!BA713++'Cu2'!BA713+'Cu3'!BA713+'Cu4'!BA713+'Cu5'!BA713+'Cu6'!BA713+'Cu7'!BA713</f>
        <v>0</v>
      </c>
      <c r="BB713" s="92">
        <f>+'Cu1'!BB713++'Cu2'!BB713+'Cu3'!BB713+'Cu4'!BB713+'Cu5'!BB713+'Cu6'!BB713+'Cu7'!BB713</f>
        <v>0</v>
      </c>
      <c r="BC713" s="92">
        <f>+'Cu1'!BC713++'Cu2'!BC713+'Cu3'!BC713+'Cu4'!BC713+'Cu5'!BC713+'Cu6'!BC713+'Cu7'!BC713</f>
        <v>0</v>
      </c>
    </row>
    <row r="714" spans="3:55" hidden="1">
      <c r="C714" s="62">
        <f t="shared" si="156"/>
        <v>0</v>
      </c>
      <c r="D714" s="62">
        <f t="shared" si="156"/>
        <v>0</v>
      </c>
      <c r="E714" s="78"/>
      <c r="F714" s="92">
        <f>+'Cu1'!F714++'Cu2'!F714+'Cu3'!F714+'Cu4'!F714+'Cu5'!F714+'Cu6'!F714+'Cu7'!F714</f>
        <v>0</v>
      </c>
      <c r="G714" s="92">
        <f>+'Cu1'!G714++'Cu2'!G714+'Cu3'!G714+'Cu4'!G714+'Cu5'!G714+'Cu6'!G714+'Cu7'!G714</f>
        <v>0</v>
      </c>
      <c r="H714" s="92">
        <f>+'Cu1'!H714++'Cu2'!H714+'Cu3'!H714+'Cu4'!H714+'Cu5'!H714+'Cu6'!H714+'Cu7'!H714</f>
        <v>0</v>
      </c>
      <c r="I714" s="92">
        <f>+'Cu1'!I714++'Cu2'!I714+'Cu3'!I714+'Cu4'!I714+'Cu5'!I714+'Cu6'!I714+'Cu7'!I714</f>
        <v>0</v>
      </c>
      <c r="J714" s="92">
        <f>+'Cu1'!J714++'Cu2'!J714+'Cu3'!J714+'Cu4'!J714+'Cu5'!J714+'Cu6'!J714+'Cu7'!J714</f>
        <v>0</v>
      </c>
      <c r="K714" s="92">
        <f>+'Cu1'!K714++'Cu2'!K714+'Cu3'!K714+'Cu4'!K714+'Cu5'!K714+'Cu6'!K714+'Cu7'!K714</f>
        <v>0</v>
      </c>
      <c r="L714" s="92">
        <f>+'Cu1'!L714++'Cu2'!L714+'Cu3'!L714+'Cu4'!L714+'Cu5'!L714+'Cu6'!L714+'Cu7'!L714</f>
        <v>0</v>
      </c>
      <c r="M714" s="92">
        <f>+'Cu1'!M714++'Cu2'!M714+'Cu3'!M714+'Cu4'!M714+'Cu5'!M714+'Cu6'!M714+'Cu7'!M714</f>
        <v>0</v>
      </c>
      <c r="N714" s="92">
        <f>+'Cu1'!N714++'Cu2'!N714+'Cu3'!N714+'Cu4'!N714+'Cu5'!N714+'Cu6'!N714+'Cu7'!N714</f>
        <v>0</v>
      </c>
      <c r="O714" s="92">
        <f>+'Cu1'!O714++'Cu2'!O714+'Cu3'!O714+'Cu4'!O714+'Cu5'!O714+'Cu6'!O714+'Cu7'!O714</f>
        <v>0</v>
      </c>
      <c r="P714" s="92">
        <f>+'Cu1'!P714++'Cu2'!P714+'Cu3'!P714+'Cu4'!P714+'Cu5'!P714+'Cu6'!P714+'Cu7'!P714</f>
        <v>0</v>
      </c>
      <c r="Q714" s="92">
        <f>+'Cu1'!Q714++'Cu2'!Q714+'Cu3'!Q714+'Cu4'!Q714+'Cu5'!Q714+'Cu6'!Q714+'Cu7'!Q714</f>
        <v>0</v>
      </c>
      <c r="R714" s="92">
        <f>+'Cu1'!R714++'Cu2'!R714+'Cu3'!R714+'Cu4'!R714+'Cu5'!R714+'Cu6'!R714+'Cu7'!R714</f>
        <v>0</v>
      </c>
      <c r="S714" s="92">
        <f>+'Cu1'!S714++'Cu2'!S714+'Cu3'!S714+'Cu4'!S714+'Cu5'!S714+'Cu6'!S714+'Cu7'!S714</f>
        <v>0</v>
      </c>
      <c r="T714" s="92">
        <f>+'Cu1'!T714++'Cu2'!T714+'Cu3'!T714+'Cu4'!T714+'Cu5'!T714+'Cu6'!T714+'Cu7'!T714</f>
        <v>0</v>
      </c>
      <c r="U714" s="92">
        <f>+'Cu1'!U714++'Cu2'!U714+'Cu3'!U714+'Cu4'!U714+'Cu5'!U714+'Cu6'!U714+'Cu7'!U714</f>
        <v>0</v>
      </c>
      <c r="V714" s="92">
        <f>+'Cu1'!V714++'Cu2'!V714+'Cu3'!V714+'Cu4'!V714+'Cu5'!V714+'Cu6'!V714+'Cu7'!V714</f>
        <v>0</v>
      </c>
      <c r="W714" s="92">
        <f>+'Cu1'!W714++'Cu2'!W714+'Cu3'!W714+'Cu4'!W714+'Cu5'!W714+'Cu6'!W714+'Cu7'!W714</f>
        <v>0</v>
      </c>
      <c r="X714" s="92">
        <f>+'Cu1'!X714++'Cu2'!X714+'Cu3'!X714+'Cu4'!X714+'Cu5'!X714+'Cu6'!X714+'Cu7'!X714</f>
        <v>0</v>
      </c>
      <c r="Y714" s="92">
        <f>+'Cu1'!Y714++'Cu2'!Y714+'Cu3'!Y714+'Cu4'!Y714+'Cu5'!Y714+'Cu6'!Y714+'Cu7'!Y714</f>
        <v>0</v>
      </c>
      <c r="Z714" s="92">
        <f>+'Cu1'!Z714++'Cu2'!Z714+'Cu3'!Z714+'Cu4'!Z714+'Cu5'!Z714+'Cu6'!Z714+'Cu7'!Z714</f>
        <v>0</v>
      </c>
      <c r="AA714" s="92">
        <f>+'Cu1'!AA714++'Cu2'!AA714+'Cu3'!AA714+'Cu4'!AA714+'Cu5'!AA714+'Cu6'!AA714+'Cu7'!AA714</f>
        <v>0</v>
      </c>
      <c r="AB714" s="92">
        <f>+'Cu1'!AB714++'Cu2'!AB714+'Cu3'!AB714+'Cu4'!AB714+'Cu5'!AB714+'Cu6'!AB714+'Cu7'!AB714</f>
        <v>0</v>
      </c>
      <c r="AC714" s="92">
        <f>+'Cu1'!AC714++'Cu2'!AC714+'Cu3'!AC714+'Cu4'!AC714+'Cu5'!AC714+'Cu6'!AC714+'Cu7'!AC714</f>
        <v>0</v>
      </c>
      <c r="AD714" s="92">
        <f>+'Cu1'!AD714++'Cu2'!AD714+'Cu3'!AD714+'Cu4'!AD714+'Cu5'!AD714+'Cu6'!AD714+'Cu7'!AD714</f>
        <v>0</v>
      </c>
      <c r="AE714" s="92">
        <f>+'Cu1'!AE714++'Cu2'!AE714+'Cu3'!AE714+'Cu4'!AE714+'Cu5'!AE714+'Cu6'!AE714+'Cu7'!AE714</f>
        <v>0</v>
      </c>
      <c r="AF714" s="92">
        <f>+'Cu1'!AF714++'Cu2'!AF714+'Cu3'!AF714+'Cu4'!AF714+'Cu5'!AF714+'Cu6'!AF714+'Cu7'!AF714</f>
        <v>0</v>
      </c>
      <c r="AG714" s="92">
        <f>+'Cu1'!AG714++'Cu2'!AG714+'Cu3'!AG714+'Cu4'!AG714+'Cu5'!AG714+'Cu6'!AG714+'Cu7'!AG714</f>
        <v>0</v>
      </c>
      <c r="AH714" s="92">
        <f>+'Cu1'!AH714++'Cu2'!AH714+'Cu3'!AH714+'Cu4'!AH714+'Cu5'!AH714+'Cu6'!AH714+'Cu7'!AH714</f>
        <v>0</v>
      </c>
      <c r="AI714" s="92">
        <f>+'Cu1'!AI714++'Cu2'!AI714+'Cu3'!AI714+'Cu4'!AI714+'Cu5'!AI714+'Cu6'!AI714+'Cu7'!AI714</f>
        <v>0</v>
      </c>
      <c r="AJ714" s="92">
        <f>+'Cu1'!AJ714++'Cu2'!AJ714+'Cu3'!AJ714+'Cu4'!AJ714+'Cu5'!AJ714+'Cu6'!AJ714+'Cu7'!AJ714</f>
        <v>0</v>
      </c>
      <c r="AK714" s="92">
        <f>+'Cu1'!AK714++'Cu2'!AK714+'Cu3'!AK714+'Cu4'!AK714+'Cu5'!AK714+'Cu6'!AK714+'Cu7'!AK714</f>
        <v>0</v>
      </c>
      <c r="AL714" s="92">
        <f>+'Cu1'!AL714++'Cu2'!AL714+'Cu3'!AL714+'Cu4'!AL714+'Cu5'!AL714+'Cu6'!AL714+'Cu7'!AL714</f>
        <v>0</v>
      </c>
      <c r="AM714" s="92">
        <f>+'Cu1'!AM714++'Cu2'!AM714+'Cu3'!AM714+'Cu4'!AM714+'Cu5'!AM714+'Cu6'!AM714+'Cu7'!AM714</f>
        <v>0</v>
      </c>
      <c r="AN714" s="92">
        <f>+'Cu1'!AN714++'Cu2'!AN714+'Cu3'!AN714+'Cu4'!AN714+'Cu5'!AN714+'Cu6'!AN714+'Cu7'!AN714</f>
        <v>0</v>
      </c>
      <c r="AO714" s="92">
        <f>+'Cu1'!AO714++'Cu2'!AO714+'Cu3'!AO714+'Cu4'!AO714+'Cu5'!AO714+'Cu6'!AO714+'Cu7'!AO714</f>
        <v>0</v>
      </c>
      <c r="AP714" s="92">
        <f>+'Cu1'!AP714++'Cu2'!AP714+'Cu3'!AP714+'Cu4'!AP714+'Cu5'!AP714+'Cu6'!AP714+'Cu7'!AP714</f>
        <v>0</v>
      </c>
      <c r="AQ714" s="92">
        <f>+'Cu1'!AQ714++'Cu2'!AQ714+'Cu3'!AQ714+'Cu4'!AQ714+'Cu5'!AQ714+'Cu6'!AQ714+'Cu7'!AQ714</f>
        <v>0</v>
      </c>
      <c r="AR714" s="92">
        <f>+'Cu1'!AR714++'Cu2'!AR714+'Cu3'!AR714+'Cu4'!AR714+'Cu5'!AR714+'Cu6'!AR714+'Cu7'!AR714</f>
        <v>0</v>
      </c>
      <c r="AS714" s="92">
        <f>+'Cu1'!AS714++'Cu2'!AS714+'Cu3'!AS714+'Cu4'!AS714+'Cu5'!AS714+'Cu6'!AS714+'Cu7'!AS714</f>
        <v>0</v>
      </c>
      <c r="AT714" s="92">
        <f>+'Cu1'!AT714++'Cu2'!AT714+'Cu3'!AT714+'Cu4'!AT714+'Cu5'!AT714+'Cu6'!AT714+'Cu7'!AT714</f>
        <v>0</v>
      </c>
      <c r="AU714" s="92">
        <f>+'Cu1'!AU714++'Cu2'!AU714+'Cu3'!AU714+'Cu4'!AU714+'Cu5'!AU714+'Cu6'!AU714+'Cu7'!AU714</f>
        <v>0</v>
      </c>
      <c r="AV714" s="92">
        <f>+'Cu1'!AV714++'Cu2'!AV714+'Cu3'!AV714+'Cu4'!AV714+'Cu5'!AV714+'Cu6'!AV714+'Cu7'!AV714</f>
        <v>0</v>
      </c>
      <c r="AW714" s="92">
        <f>+'Cu1'!AW714++'Cu2'!AW714+'Cu3'!AW714+'Cu4'!AW714+'Cu5'!AW714+'Cu6'!AW714+'Cu7'!AW714</f>
        <v>0</v>
      </c>
      <c r="AX714" s="92">
        <f>+'Cu1'!AX714++'Cu2'!AX714+'Cu3'!AX714+'Cu4'!AX714+'Cu5'!AX714+'Cu6'!AX714+'Cu7'!AX714</f>
        <v>0</v>
      </c>
      <c r="AY714" s="92">
        <f>+'Cu1'!AY714++'Cu2'!AY714+'Cu3'!AY714+'Cu4'!AY714+'Cu5'!AY714+'Cu6'!AY714+'Cu7'!AY714</f>
        <v>0</v>
      </c>
      <c r="AZ714" s="92">
        <f>+'Cu1'!AZ714++'Cu2'!AZ714+'Cu3'!AZ714+'Cu4'!AZ714+'Cu5'!AZ714+'Cu6'!AZ714+'Cu7'!AZ714</f>
        <v>0</v>
      </c>
      <c r="BA714" s="92">
        <f>+'Cu1'!BA714++'Cu2'!BA714+'Cu3'!BA714+'Cu4'!BA714+'Cu5'!BA714+'Cu6'!BA714+'Cu7'!BA714</f>
        <v>0</v>
      </c>
      <c r="BB714" s="92">
        <f>+'Cu1'!BB714++'Cu2'!BB714+'Cu3'!BB714+'Cu4'!BB714+'Cu5'!BB714+'Cu6'!BB714+'Cu7'!BB714</f>
        <v>0</v>
      </c>
      <c r="BC714" s="92">
        <f>+'Cu1'!BC714++'Cu2'!BC714+'Cu3'!BC714+'Cu4'!BC714+'Cu5'!BC714+'Cu6'!BC714+'Cu7'!BC714</f>
        <v>0</v>
      </c>
    </row>
    <row r="715" spans="3:55" hidden="1">
      <c r="C715" s="62">
        <f t="shared" ref="C715:D717" si="157">+C40</f>
        <v>0</v>
      </c>
      <c r="D715" s="62">
        <f t="shared" si="157"/>
        <v>0</v>
      </c>
      <c r="E715" s="78"/>
      <c r="F715" s="92">
        <f>+'Cu1'!F715++'Cu2'!F715+'Cu3'!F715+'Cu4'!F715+'Cu5'!F715+'Cu6'!F715+'Cu7'!F715</f>
        <v>0</v>
      </c>
      <c r="G715" s="92">
        <f>+'Cu1'!G715++'Cu2'!G715+'Cu3'!G715+'Cu4'!G715+'Cu5'!G715+'Cu6'!G715+'Cu7'!G715</f>
        <v>0</v>
      </c>
      <c r="H715" s="92">
        <f>+'Cu1'!H715++'Cu2'!H715+'Cu3'!H715+'Cu4'!H715+'Cu5'!H715+'Cu6'!H715+'Cu7'!H715</f>
        <v>0</v>
      </c>
      <c r="I715" s="92">
        <f>+'Cu1'!I715++'Cu2'!I715+'Cu3'!I715+'Cu4'!I715+'Cu5'!I715+'Cu6'!I715+'Cu7'!I715</f>
        <v>0</v>
      </c>
      <c r="J715" s="92">
        <f>+'Cu1'!J715++'Cu2'!J715+'Cu3'!J715+'Cu4'!J715+'Cu5'!J715+'Cu6'!J715+'Cu7'!J715</f>
        <v>0</v>
      </c>
      <c r="K715" s="92">
        <f>+'Cu1'!K715++'Cu2'!K715+'Cu3'!K715+'Cu4'!K715+'Cu5'!K715+'Cu6'!K715+'Cu7'!K715</f>
        <v>0</v>
      </c>
      <c r="L715" s="92">
        <f>+'Cu1'!L715++'Cu2'!L715+'Cu3'!L715+'Cu4'!L715+'Cu5'!L715+'Cu6'!L715+'Cu7'!L715</f>
        <v>0</v>
      </c>
      <c r="M715" s="92">
        <f>+'Cu1'!M715++'Cu2'!M715+'Cu3'!M715+'Cu4'!M715+'Cu5'!M715+'Cu6'!M715+'Cu7'!M715</f>
        <v>0</v>
      </c>
      <c r="N715" s="92">
        <f>+'Cu1'!N715++'Cu2'!N715+'Cu3'!N715+'Cu4'!N715+'Cu5'!N715+'Cu6'!N715+'Cu7'!N715</f>
        <v>0</v>
      </c>
      <c r="O715" s="92">
        <f>+'Cu1'!O715++'Cu2'!O715+'Cu3'!O715+'Cu4'!O715+'Cu5'!O715+'Cu6'!O715+'Cu7'!O715</f>
        <v>0</v>
      </c>
      <c r="P715" s="92">
        <f>+'Cu1'!P715++'Cu2'!P715+'Cu3'!P715+'Cu4'!P715+'Cu5'!P715+'Cu6'!P715+'Cu7'!P715</f>
        <v>0</v>
      </c>
      <c r="Q715" s="92">
        <f>+'Cu1'!Q715++'Cu2'!Q715+'Cu3'!Q715+'Cu4'!Q715+'Cu5'!Q715+'Cu6'!Q715+'Cu7'!Q715</f>
        <v>0</v>
      </c>
      <c r="R715" s="92">
        <f>+'Cu1'!R715++'Cu2'!R715+'Cu3'!R715+'Cu4'!R715+'Cu5'!R715+'Cu6'!R715+'Cu7'!R715</f>
        <v>0</v>
      </c>
      <c r="S715" s="92">
        <f>+'Cu1'!S715++'Cu2'!S715+'Cu3'!S715+'Cu4'!S715+'Cu5'!S715+'Cu6'!S715+'Cu7'!S715</f>
        <v>0</v>
      </c>
      <c r="T715" s="92">
        <f>+'Cu1'!T715++'Cu2'!T715+'Cu3'!T715+'Cu4'!T715+'Cu5'!T715+'Cu6'!T715+'Cu7'!T715</f>
        <v>0</v>
      </c>
      <c r="U715" s="92">
        <f>+'Cu1'!U715++'Cu2'!U715+'Cu3'!U715+'Cu4'!U715+'Cu5'!U715+'Cu6'!U715+'Cu7'!U715</f>
        <v>0</v>
      </c>
      <c r="V715" s="92">
        <f>+'Cu1'!V715++'Cu2'!V715+'Cu3'!V715+'Cu4'!V715+'Cu5'!V715+'Cu6'!V715+'Cu7'!V715</f>
        <v>0</v>
      </c>
      <c r="W715" s="92">
        <f>+'Cu1'!W715++'Cu2'!W715+'Cu3'!W715+'Cu4'!W715+'Cu5'!W715+'Cu6'!W715+'Cu7'!W715</f>
        <v>0</v>
      </c>
      <c r="X715" s="92">
        <f>+'Cu1'!X715++'Cu2'!X715+'Cu3'!X715+'Cu4'!X715+'Cu5'!X715+'Cu6'!X715+'Cu7'!X715</f>
        <v>0</v>
      </c>
      <c r="Y715" s="92">
        <f>+'Cu1'!Y715++'Cu2'!Y715+'Cu3'!Y715+'Cu4'!Y715+'Cu5'!Y715+'Cu6'!Y715+'Cu7'!Y715</f>
        <v>0</v>
      </c>
      <c r="Z715" s="92">
        <f>+'Cu1'!Z715++'Cu2'!Z715+'Cu3'!Z715+'Cu4'!Z715+'Cu5'!Z715+'Cu6'!Z715+'Cu7'!Z715</f>
        <v>0</v>
      </c>
      <c r="AA715" s="92">
        <f>+'Cu1'!AA715++'Cu2'!AA715+'Cu3'!AA715+'Cu4'!AA715+'Cu5'!AA715+'Cu6'!AA715+'Cu7'!AA715</f>
        <v>0</v>
      </c>
      <c r="AB715" s="92">
        <f>+'Cu1'!AB715++'Cu2'!AB715+'Cu3'!AB715+'Cu4'!AB715+'Cu5'!AB715+'Cu6'!AB715+'Cu7'!AB715</f>
        <v>0</v>
      </c>
      <c r="AC715" s="92">
        <f>+'Cu1'!AC715++'Cu2'!AC715+'Cu3'!AC715+'Cu4'!AC715+'Cu5'!AC715+'Cu6'!AC715+'Cu7'!AC715</f>
        <v>0</v>
      </c>
      <c r="AD715" s="92">
        <f>+'Cu1'!AD715++'Cu2'!AD715+'Cu3'!AD715+'Cu4'!AD715+'Cu5'!AD715+'Cu6'!AD715+'Cu7'!AD715</f>
        <v>0</v>
      </c>
      <c r="AE715" s="92">
        <f>+'Cu1'!AE715++'Cu2'!AE715+'Cu3'!AE715+'Cu4'!AE715+'Cu5'!AE715+'Cu6'!AE715+'Cu7'!AE715</f>
        <v>0</v>
      </c>
      <c r="AF715" s="92">
        <f>+'Cu1'!AF715++'Cu2'!AF715+'Cu3'!AF715+'Cu4'!AF715+'Cu5'!AF715+'Cu6'!AF715+'Cu7'!AF715</f>
        <v>0</v>
      </c>
      <c r="AG715" s="92">
        <f>+'Cu1'!AG715++'Cu2'!AG715+'Cu3'!AG715+'Cu4'!AG715+'Cu5'!AG715+'Cu6'!AG715+'Cu7'!AG715</f>
        <v>0</v>
      </c>
      <c r="AH715" s="92">
        <f>+'Cu1'!AH715++'Cu2'!AH715+'Cu3'!AH715+'Cu4'!AH715+'Cu5'!AH715+'Cu6'!AH715+'Cu7'!AH715</f>
        <v>0</v>
      </c>
      <c r="AI715" s="92">
        <f>+'Cu1'!AI715++'Cu2'!AI715+'Cu3'!AI715+'Cu4'!AI715+'Cu5'!AI715+'Cu6'!AI715+'Cu7'!AI715</f>
        <v>0</v>
      </c>
      <c r="AJ715" s="92">
        <f>+'Cu1'!AJ715++'Cu2'!AJ715+'Cu3'!AJ715+'Cu4'!AJ715+'Cu5'!AJ715+'Cu6'!AJ715+'Cu7'!AJ715</f>
        <v>0</v>
      </c>
      <c r="AK715" s="92">
        <f>+'Cu1'!AK715++'Cu2'!AK715+'Cu3'!AK715+'Cu4'!AK715+'Cu5'!AK715+'Cu6'!AK715+'Cu7'!AK715</f>
        <v>0</v>
      </c>
      <c r="AL715" s="92">
        <f>+'Cu1'!AL715++'Cu2'!AL715+'Cu3'!AL715+'Cu4'!AL715+'Cu5'!AL715+'Cu6'!AL715+'Cu7'!AL715</f>
        <v>0</v>
      </c>
      <c r="AM715" s="92">
        <f>+'Cu1'!AM715++'Cu2'!AM715+'Cu3'!AM715+'Cu4'!AM715+'Cu5'!AM715+'Cu6'!AM715+'Cu7'!AM715</f>
        <v>0</v>
      </c>
      <c r="AN715" s="92">
        <f>+'Cu1'!AN715++'Cu2'!AN715+'Cu3'!AN715+'Cu4'!AN715+'Cu5'!AN715+'Cu6'!AN715+'Cu7'!AN715</f>
        <v>0</v>
      </c>
      <c r="AO715" s="92">
        <f>+'Cu1'!AO715++'Cu2'!AO715+'Cu3'!AO715+'Cu4'!AO715+'Cu5'!AO715+'Cu6'!AO715+'Cu7'!AO715</f>
        <v>0</v>
      </c>
      <c r="AP715" s="92">
        <f>+'Cu1'!AP715++'Cu2'!AP715+'Cu3'!AP715+'Cu4'!AP715+'Cu5'!AP715+'Cu6'!AP715+'Cu7'!AP715</f>
        <v>0</v>
      </c>
      <c r="AQ715" s="92">
        <f>+'Cu1'!AQ715++'Cu2'!AQ715+'Cu3'!AQ715+'Cu4'!AQ715+'Cu5'!AQ715+'Cu6'!AQ715+'Cu7'!AQ715</f>
        <v>0</v>
      </c>
      <c r="AR715" s="92">
        <f>+'Cu1'!AR715++'Cu2'!AR715+'Cu3'!AR715+'Cu4'!AR715+'Cu5'!AR715+'Cu6'!AR715+'Cu7'!AR715</f>
        <v>0</v>
      </c>
      <c r="AS715" s="92">
        <f>+'Cu1'!AS715++'Cu2'!AS715+'Cu3'!AS715+'Cu4'!AS715+'Cu5'!AS715+'Cu6'!AS715+'Cu7'!AS715</f>
        <v>0</v>
      </c>
      <c r="AT715" s="92">
        <f>+'Cu1'!AT715++'Cu2'!AT715+'Cu3'!AT715+'Cu4'!AT715+'Cu5'!AT715+'Cu6'!AT715+'Cu7'!AT715</f>
        <v>0</v>
      </c>
      <c r="AU715" s="92">
        <f>+'Cu1'!AU715++'Cu2'!AU715+'Cu3'!AU715+'Cu4'!AU715+'Cu5'!AU715+'Cu6'!AU715+'Cu7'!AU715</f>
        <v>0</v>
      </c>
      <c r="AV715" s="92">
        <f>+'Cu1'!AV715++'Cu2'!AV715+'Cu3'!AV715+'Cu4'!AV715+'Cu5'!AV715+'Cu6'!AV715+'Cu7'!AV715</f>
        <v>0</v>
      </c>
      <c r="AW715" s="92">
        <f>+'Cu1'!AW715++'Cu2'!AW715+'Cu3'!AW715+'Cu4'!AW715+'Cu5'!AW715+'Cu6'!AW715+'Cu7'!AW715</f>
        <v>0</v>
      </c>
      <c r="AX715" s="92">
        <f>+'Cu1'!AX715++'Cu2'!AX715+'Cu3'!AX715+'Cu4'!AX715+'Cu5'!AX715+'Cu6'!AX715+'Cu7'!AX715</f>
        <v>0</v>
      </c>
      <c r="AY715" s="92">
        <f>+'Cu1'!AY715++'Cu2'!AY715+'Cu3'!AY715+'Cu4'!AY715+'Cu5'!AY715+'Cu6'!AY715+'Cu7'!AY715</f>
        <v>0</v>
      </c>
      <c r="AZ715" s="92">
        <f>+'Cu1'!AZ715++'Cu2'!AZ715+'Cu3'!AZ715+'Cu4'!AZ715+'Cu5'!AZ715+'Cu6'!AZ715+'Cu7'!AZ715</f>
        <v>0</v>
      </c>
      <c r="BA715" s="92">
        <f>+'Cu1'!BA715++'Cu2'!BA715+'Cu3'!BA715+'Cu4'!BA715+'Cu5'!BA715+'Cu6'!BA715+'Cu7'!BA715</f>
        <v>0</v>
      </c>
      <c r="BB715" s="92">
        <f>+'Cu1'!BB715++'Cu2'!BB715+'Cu3'!BB715+'Cu4'!BB715+'Cu5'!BB715+'Cu6'!BB715+'Cu7'!BB715</f>
        <v>0</v>
      </c>
      <c r="BC715" s="92">
        <f>+'Cu1'!BC715++'Cu2'!BC715+'Cu3'!BC715+'Cu4'!BC715+'Cu5'!BC715+'Cu6'!BC715+'Cu7'!BC715</f>
        <v>0</v>
      </c>
    </row>
    <row r="716" spans="3:55" hidden="1">
      <c r="C716" s="55" t="str">
        <f t="shared" si="157"/>
        <v>RECOL.LECCIÓ</v>
      </c>
      <c r="D716" s="55">
        <f t="shared" si="157"/>
        <v>0</v>
      </c>
      <c r="E716" s="79"/>
      <c r="F716" s="93">
        <f>+'Cu1'!F716++'Cu2'!F716+'Cu3'!F716+'Cu4'!F716+'Cu5'!F716+'Cu6'!F716+'Cu7'!F716</f>
        <v>0</v>
      </c>
      <c r="G716" s="93">
        <f>+'Cu1'!G716++'Cu2'!G716+'Cu3'!G716+'Cu4'!G716+'Cu5'!G716+'Cu6'!G716+'Cu7'!G716</f>
        <v>0</v>
      </c>
      <c r="H716" s="93">
        <f>+'Cu1'!H716++'Cu2'!H716+'Cu3'!H716+'Cu4'!H716+'Cu5'!H716+'Cu6'!H716+'Cu7'!H716</f>
        <v>0</v>
      </c>
      <c r="I716" s="93">
        <f>+'Cu1'!I716++'Cu2'!I716+'Cu3'!I716+'Cu4'!I716+'Cu5'!I716+'Cu6'!I716+'Cu7'!I716</f>
        <v>0</v>
      </c>
      <c r="J716" s="93">
        <f>+'Cu1'!J716++'Cu2'!J716+'Cu3'!J716+'Cu4'!J716+'Cu5'!J716+'Cu6'!J716+'Cu7'!J716</f>
        <v>0</v>
      </c>
      <c r="K716" s="93">
        <f>+'Cu1'!K716++'Cu2'!K716+'Cu3'!K716+'Cu4'!K716+'Cu5'!K716+'Cu6'!K716+'Cu7'!K716</f>
        <v>0</v>
      </c>
      <c r="L716" s="93">
        <f>+'Cu1'!L716++'Cu2'!L716+'Cu3'!L716+'Cu4'!L716+'Cu5'!L716+'Cu6'!L716+'Cu7'!L716</f>
        <v>0</v>
      </c>
      <c r="M716" s="93">
        <f>+'Cu1'!M716++'Cu2'!M716+'Cu3'!M716+'Cu4'!M716+'Cu5'!M716+'Cu6'!M716+'Cu7'!M716</f>
        <v>0</v>
      </c>
      <c r="N716" s="93">
        <f>+'Cu1'!N716++'Cu2'!N716+'Cu3'!N716+'Cu4'!N716+'Cu5'!N716+'Cu6'!N716+'Cu7'!N716</f>
        <v>0</v>
      </c>
      <c r="O716" s="93">
        <f>+'Cu1'!O716++'Cu2'!O716+'Cu3'!O716+'Cu4'!O716+'Cu5'!O716+'Cu6'!O716+'Cu7'!O716</f>
        <v>0</v>
      </c>
      <c r="P716" s="93">
        <f>+'Cu1'!P716++'Cu2'!P716+'Cu3'!P716+'Cu4'!P716+'Cu5'!P716+'Cu6'!P716+'Cu7'!P716</f>
        <v>0</v>
      </c>
      <c r="Q716" s="93">
        <f>+'Cu1'!Q716++'Cu2'!Q716+'Cu3'!Q716+'Cu4'!Q716+'Cu5'!Q716+'Cu6'!Q716+'Cu7'!Q716</f>
        <v>0</v>
      </c>
      <c r="R716" s="93">
        <f>+'Cu1'!R716++'Cu2'!R716+'Cu3'!R716+'Cu4'!R716+'Cu5'!R716+'Cu6'!R716+'Cu7'!R716</f>
        <v>0</v>
      </c>
      <c r="S716" s="93">
        <f>+'Cu1'!S716++'Cu2'!S716+'Cu3'!S716+'Cu4'!S716+'Cu5'!S716+'Cu6'!S716+'Cu7'!S716</f>
        <v>0</v>
      </c>
      <c r="T716" s="93">
        <f>+'Cu1'!T716++'Cu2'!T716+'Cu3'!T716+'Cu4'!T716+'Cu5'!T716+'Cu6'!T716+'Cu7'!T716</f>
        <v>0</v>
      </c>
      <c r="U716" s="93">
        <f>+'Cu1'!U716++'Cu2'!U716+'Cu3'!U716+'Cu4'!U716+'Cu5'!U716+'Cu6'!U716+'Cu7'!U716</f>
        <v>0</v>
      </c>
      <c r="V716" s="93">
        <f>+'Cu1'!V716++'Cu2'!V716+'Cu3'!V716+'Cu4'!V716+'Cu5'!V716+'Cu6'!V716+'Cu7'!V716</f>
        <v>0</v>
      </c>
      <c r="W716" s="93">
        <f>+'Cu1'!W716++'Cu2'!W716+'Cu3'!W716+'Cu4'!W716+'Cu5'!W716+'Cu6'!W716+'Cu7'!W716</f>
        <v>0</v>
      </c>
      <c r="X716" s="93">
        <f>+'Cu1'!X716++'Cu2'!X716+'Cu3'!X716+'Cu4'!X716+'Cu5'!X716+'Cu6'!X716+'Cu7'!X716</f>
        <v>0</v>
      </c>
      <c r="Y716" s="93">
        <f>+'Cu1'!Y716++'Cu2'!Y716+'Cu3'!Y716+'Cu4'!Y716+'Cu5'!Y716+'Cu6'!Y716+'Cu7'!Y716</f>
        <v>0</v>
      </c>
      <c r="Z716" s="93">
        <f>+'Cu1'!Z716++'Cu2'!Z716+'Cu3'!Z716+'Cu4'!Z716+'Cu5'!Z716+'Cu6'!Z716+'Cu7'!Z716</f>
        <v>0</v>
      </c>
      <c r="AA716" s="93">
        <f>+'Cu1'!AA716++'Cu2'!AA716+'Cu3'!AA716+'Cu4'!AA716+'Cu5'!AA716+'Cu6'!AA716+'Cu7'!AA716</f>
        <v>0</v>
      </c>
      <c r="AB716" s="93">
        <f>+'Cu1'!AB716++'Cu2'!AB716+'Cu3'!AB716+'Cu4'!AB716+'Cu5'!AB716+'Cu6'!AB716+'Cu7'!AB716</f>
        <v>0</v>
      </c>
      <c r="AC716" s="93">
        <f>+'Cu1'!AC716++'Cu2'!AC716+'Cu3'!AC716+'Cu4'!AC716+'Cu5'!AC716+'Cu6'!AC716+'Cu7'!AC716</f>
        <v>0</v>
      </c>
      <c r="AD716" s="93">
        <f>+'Cu1'!AD716++'Cu2'!AD716+'Cu3'!AD716+'Cu4'!AD716+'Cu5'!AD716+'Cu6'!AD716+'Cu7'!AD716</f>
        <v>0</v>
      </c>
      <c r="AE716" s="93">
        <f>+'Cu1'!AE716++'Cu2'!AE716+'Cu3'!AE716+'Cu4'!AE716+'Cu5'!AE716+'Cu6'!AE716+'Cu7'!AE716</f>
        <v>0</v>
      </c>
      <c r="AF716" s="93">
        <f>+'Cu1'!AF716++'Cu2'!AF716+'Cu3'!AF716+'Cu4'!AF716+'Cu5'!AF716+'Cu6'!AF716+'Cu7'!AF716</f>
        <v>0</v>
      </c>
      <c r="AG716" s="93">
        <f>+'Cu1'!AG716++'Cu2'!AG716+'Cu3'!AG716+'Cu4'!AG716+'Cu5'!AG716+'Cu6'!AG716+'Cu7'!AG716</f>
        <v>0</v>
      </c>
      <c r="AH716" s="93">
        <f>+'Cu1'!AH716++'Cu2'!AH716+'Cu3'!AH716+'Cu4'!AH716+'Cu5'!AH716+'Cu6'!AH716+'Cu7'!AH716</f>
        <v>0</v>
      </c>
      <c r="AI716" s="93">
        <f>+'Cu1'!AI716++'Cu2'!AI716+'Cu3'!AI716+'Cu4'!AI716+'Cu5'!AI716+'Cu6'!AI716+'Cu7'!AI716</f>
        <v>0</v>
      </c>
      <c r="AJ716" s="93">
        <f>+'Cu1'!AJ716++'Cu2'!AJ716+'Cu3'!AJ716+'Cu4'!AJ716+'Cu5'!AJ716+'Cu6'!AJ716+'Cu7'!AJ716</f>
        <v>0</v>
      </c>
      <c r="AK716" s="93">
        <f>+'Cu1'!AK716++'Cu2'!AK716+'Cu3'!AK716+'Cu4'!AK716+'Cu5'!AK716+'Cu6'!AK716+'Cu7'!AK716</f>
        <v>0</v>
      </c>
      <c r="AL716" s="93">
        <f>+'Cu1'!AL716++'Cu2'!AL716+'Cu3'!AL716+'Cu4'!AL716+'Cu5'!AL716+'Cu6'!AL716+'Cu7'!AL716</f>
        <v>0</v>
      </c>
      <c r="AM716" s="93">
        <f>+'Cu1'!AM716++'Cu2'!AM716+'Cu3'!AM716+'Cu4'!AM716+'Cu5'!AM716+'Cu6'!AM716+'Cu7'!AM716</f>
        <v>0</v>
      </c>
      <c r="AN716" s="93">
        <f>+'Cu1'!AN716++'Cu2'!AN716+'Cu3'!AN716+'Cu4'!AN716+'Cu5'!AN716+'Cu6'!AN716+'Cu7'!AN716</f>
        <v>0</v>
      </c>
      <c r="AO716" s="93">
        <f>+'Cu1'!AO716++'Cu2'!AO716+'Cu3'!AO716+'Cu4'!AO716+'Cu5'!AO716+'Cu6'!AO716+'Cu7'!AO716</f>
        <v>0</v>
      </c>
      <c r="AP716" s="93">
        <f>+'Cu1'!AP716++'Cu2'!AP716+'Cu3'!AP716+'Cu4'!AP716+'Cu5'!AP716+'Cu6'!AP716+'Cu7'!AP716</f>
        <v>0</v>
      </c>
      <c r="AQ716" s="93">
        <f>+'Cu1'!AQ716++'Cu2'!AQ716+'Cu3'!AQ716+'Cu4'!AQ716+'Cu5'!AQ716+'Cu6'!AQ716+'Cu7'!AQ716</f>
        <v>0</v>
      </c>
      <c r="AR716" s="93">
        <f>+'Cu1'!AR716++'Cu2'!AR716+'Cu3'!AR716+'Cu4'!AR716+'Cu5'!AR716+'Cu6'!AR716+'Cu7'!AR716</f>
        <v>0</v>
      </c>
      <c r="AS716" s="93">
        <f>+'Cu1'!AS716++'Cu2'!AS716+'Cu3'!AS716+'Cu4'!AS716+'Cu5'!AS716+'Cu6'!AS716+'Cu7'!AS716</f>
        <v>0</v>
      </c>
      <c r="AT716" s="93">
        <f>+'Cu1'!AT716++'Cu2'!AT716+'Cu3'!AT716+'Cu4'!AT716+'Cu5'!AT716+'Cu6'!AT716+'Cu7'!AT716</f>
        <v>0</v>
      </c>
      <c r="AU716" s="93">
        <f>+'Cu1'!AU716++'Cu2'!AU716+'Cu3'!AU716+'Cu4'!AU716+'Cu5'!AU716+'Cu6'!AU716+'Cu7'!AU716</f>
        <v>0</v>
      </c>
      <c r="AV716" s="93">
        <f>+'Cu1'!AV716++'Cu2'!AV716+'Cu3'!AV716+'Cu4'!AV716+'Cu5'!AV716+'Cu6'!AV716+'Cu7'!AV716</f>
        <v>0</v>
      </c>
      <c r="AW716" s="93">
        <f>+'Cu1'!AW716++'Cu2'!AW716+'Cu3'!AW716+'Cu4'!AW716+'Cu5'!AW716+'Cu6'!AW716+'Cu7'!AW716</f>
        <v>0</v>
      </c>
      <c r="AX716" s="93">
        <f>+'Cu1'!AX716++'Cu2'!AX716+'Cu3'!AX716+'Cu4'!AX716+'Cu5'!AX716+'Cu6'!AX716+'Cu7'!AX716</f>
        <v>0</v>
      </c>
      <c r="AY716" s="93">
        <f>+'Cu1'!AY716++'Cu2'!AY716+'Cu3'!AY716+'Cu4'!AY716+'Cu5'!AY716+'Cu6'!AY716+'Cu7'!AY716</f>
        <v>0</v>
      </c>
      <c r="AZ716" s="93">
        <f>+'Cu1'!AZ716++'Cu2'!AZ716+'Cu3'!AZ716+'Cu4'!AZ716+'Cu5'!AZ716+'Cu6'!AZ716+'Cu7'!AZ716</f>
        <v>0</v>
      </c>
      <c r="BA716" s="93">
        <f>+'Cu1'!BA716++'Cu2'!BA716+'Cu3'!BA716+'Cu4'!BA716+'Cu5'!BA716+'Cu6'!BA716+'Cu7'!BA716</f>
        <v>0</v>
      </c>
      <c r="BB716" s="93">
        <f>+'Cu1'!BB716++'Cu2'!BB716+'Cu3'!BB716+'Cu4'!BB716+'Cu5'!BB716+'Cu6'!BB716+'Cu7'!BB716</f>
        <v>0</v>
      </c>
      <c r="BC716" s="93">
        <f>+'Cu1'!BC716++'Cu2'!BC716+'Cu3'!BC716+'Cu4'!BC716+'Cu5'!BC716+'Cu6'!BC716+'Cu7'!BC716</f>
        <v>0</v>
      </c>
    </row>
    <row r="717" spans="3:55" hidden="1">
      <c r="C717" s="55">
        <f t="shared" si="157"/>
        <v>0</v>
      </c>
      <c r="D717" s="55">
        <f t="shared" si="157"/>
        <v>0</v>
      </c>
      <c r="E717" s="79"/>
      <c r="F717" s="93">
        <f>+'Cu1'!F717++'Cu2'!F717+'Cu3'!F717+'Cu4'!F717+'Cu5'!F717+'Cu6'!F717+'Cu7'!F717</f>
        <v>0</v>
      </c>
      <c r="G717" s="93">
        <f>+'Cu1'!G717++'Cu2'!G717+'Cu3'!G717+'Cu4'!G717+'Cu5'!G717+'Cu6'!G717+'Cu7'!G717</f>
        <v>0</v>
      </c>
      <c r="H717" s="93">
        <f>+'Cu1'!H717++'Cu2'!H717+'Cu3'!H717+'Cu4'!H717+'Cu5'!H717+'Cu6'!H717+'Cu7'!H717</f>
        <v>0</v>
      </c>
      <c r="I717" s="93">
        <f>+'Cu1'!I717++'Cu2'!I717+'Cu3'!I717+'Cu4'!I717+'Cu5'!I717+'Cu6'!I717+'Cu7'!I717</f>
        <v>0</v>
      </c>
      <c r="J717" s="93">
        <f>+'Cu1'!J717++'Cu2'!J717+'Cu3'!J717+'Cu4'!J717+'Cu5'!J717+'Cu6'!J717+'Cu7'!J717</f>
        <v>0</v>
      </c>
      <c r="K717" s="93">
        <f>+'Cu1'!K717++'Cu2'!K717+'Cu3'!K717+'Cu4'!K717+'Cu5'!K717+'Cu6'!K717+'Cu7'!K717</f>
        <v>0</v>
      </c>
      <c r="L717" s="93">
        <f>+'Cu1'!L717++'Cu2'!L717+'Cu3'!L717+'Cu4'!L717+'Cu5'!L717+'Cu6'!L717+'Cu7'!L717</f>
        <v>0</v>
      </c>
      <c r="M717" s="93">
        <f>+'Cu1'!M717++'Cu2'!M717+'Cu3'!M717+'Cu4'!M717+'Cu5'!M717+'Cu6'!M717+'Cu7'!M717</f>
        <v>0</v>
      </c>
      <c r="N717" s="93">
        <f>+'Cu1'!N717++'Cu2'!N717+'Cu3'!N717+'Cu4'!N717+'Cu5'!N717+'Cu6'!N717+'Cu7'!N717</f>
        <v>0</v>
      </c>
      <c r="O717" s="93">
        <f>+'Cu1'!O717++'Cu2'!O717+'Cu3'!O717+'Cu4'!O717+'Cu5'!O717+'Cu6'!O717+'Cu7'!O717</f>
        <v>0</v>
      </c>
      <c r="P717" s="93">
        <f>+'Cu1'!P717++'Cu2'!P717+'Cu3'!P717+'Cu4'!P717+'Cu5'!P717+'Cu6'!P717+'Cu7'!P717</f>
        <v>0</v>
      </c>
      <c r="Q717" s="93">
        <f>+'Cu1'!Q717++'Cu2'!Q717+'Cu3'!Q717+'Cu4'!Q717+'Cu5'!Q717+'Cu6'!Q717+'Cu7'!Q717</f>
        <v>0</v>
      </c>
      <c r="R717" s="93">
        <f>+'Cu1'!R717++'Cu2'!R717+'Cu3'!R717+'Cu4'!R717+'Cu5'!R717+'Cu6'!R717+'Cu7'!R717</f>
        <v>0</v>
      </c>
      <c r="S717" s="93">
        <f>+'Cu1'!S717++'Cu2'!S717+'Cu3'!S717+'Cu4'!S717+'Cu5'!S717+'Cu6'!S717+'Cu7'!S717</f>
        <v>0</v>
      </c>
      <c r="T717" s="93">
        <f>+'Cu1'!T717++'Cu2'!T717+'Cu3'!T717+'Cu4'!T717+'Cu5'!T717+'Cu6'!T717+'Cu7'!T717</f>
        <v>0</v>
      </c>
      <c r="U717" s="93">
        <f>+'Cu1'!U717++'Cu2'!U717+'Cu3'!U717+'Cu4'!U717+'Cu5'!U717+'Cu6'!U717+'Cu7'!U717</f>
        <v>0</v>
      </c>
      <c r="V717" s="93">
        <f>+'Cu1'!V717++'Cu2'!V717+'Cu3'!V717+'Cu4'!V717+'Cu5'!V717+'Cu6'!V717+'Cu7'!V717</f>
        <v>0</v>
      </c>
      <c r="W717" s="93">
        <f>+'Cu1'!W717++'Cu2'!W717+'Cu3'!W717+'Cu4'!W717+'Cu5'!W717+'Cu6'!W717+'Cu7'!W717</f>
        <v>0</v>
      </c>
      <c r="X717" s="93">
        <f>+'Cu1'!X717++'Cu2'!X717+'Cu3'!X717+'Cu4'!X717+'Cu5'!X717+'Cu6'!X717+'Cu7'!X717</f>
        <v>0</v>
      </c>
      <c r="Y717" s="93">
        <f>+'Cu1'!Y717++'Cu2'!Y717+'Cu3'!Y717+'Cu4'!Y717+'Cu5'!Y717+'Cu6'!Y717+'Cu7'!Y717</f>
        <v>0</v>
      </c>
      <c r="Z717" s="93">
        <f>+'Cu1'!Z717++'Cu2'!Z717+'Cu3'!Z717+'Cu4'!Z717+'Cu5'!Z717+'Cu6'!Z717+'Cu7'!Z717</f>
        <v>0</v>
      </c>
      <c r="AA717" s="93">
        <f>+'Cu1'!AA717++'Cu2'!AA717+'Cu3'!AA717+'Cu4'!AA717+'Cu5'!AA717+'Cu6'!AA717+'Cu7'!AA717</f>
        <v>0</v>
      </c>
      <c r="AB717" s="93">
        <f>+'Cu1'!AB717++'Cu2'!AB717+'Cu3'!AB717+'Cu4'!AB717+'Cu5'!AB717+'Cu6'!AB717+'Cu7'!AB717</f>
        <v>0</v>
      </c>
      <c r="AC717" s="93">
        <f>+'Cu1'!AC717++'Cu2'!AC717+'Cu3'!AC717+'Cu4'!AC717+'Cu5'!AC717+'Cu6'!AC717+'Cu7'!AC717</f>
        <v>0</v>
      </c>
      <c r="AD717" s="93">
        <f>+'Cu1'!AD717++'Cu2'!AD717+'Cu3'!AD717+'Cu4'!AD717+'Cu5'!AD717+'Cu6'!AD717+'Cu7'!AD717</f>
        <v>0</v>
      </c>
      <c r="AE717" s="93">
        <f>+'Cu1'!AE717++'Cu2'!AE717+'Cu3'!AE717+'Cu4'!AE717+'Cu5'!AE717+'Cu6'!AE717+'Cu7'!AE717</f>
        <v>0</v>
      </c>
      <c r="AF717" s="93">
        <f>+'Cu1'!AF717++'Cu2'!AF717+'Cu3'!AF717+'Cu4'!AF717+'Cu5'!AF717+'Cu6'!AF717+'Cu7'!AF717</f>
        <v>0</v>
      </c>
      <c r="AG717" s="93">
        <f>+'Cu1'!AG717++'Cu2'!AG717+'Cu3'!AG717+'Cu4'!AG717+'Cu5'!AG717+'Cu6'!AG717+'Cu7'!AG717</f>
        <v>0</v>
      </c>
      <c r="AH717" s="93">
        <f>+'Cu1'!AH717++'Cu2'!AH717+'Cu3'!AH717+'Cu4'!AH717+'Cu5'!AH717+'Cu6'!AH717+'Cu7'!AH717</f>
        <v>0</v>
      </c>
      <c r="AI717" s="93">
        <f>+'Cu1'!AI717++'Cu2'!AI717+'Cu3'!AI717+'Cu4'!AI717+'Cu5'!AI717+'Cu6'!AI717+'Cu7'!AI717</f>
        <v>0</v>
      </c>
      <c r="AJ717" s="93">
        <f>+'Cu1'!AJ717++'Cu2'!AJ717+'Cu3'!AJ717+'Cu4'!AJ717+'Cu5'!AJ717+'Cu6'!AJ717+'Cu7'!AJ717</f>
        <v>0</v>
      </c>
      <c r="AK717" s="93">
        <f>+'Cu1'!AK717++'Cu2'!AK717+'Cu3'!AK717+'Cu4'!AK717+'Cu5'!AK717+'Cu6'!AK717+'Cu7'!AK717</f>
        <v>0</v>
      </c>
      <c r="AL717" s="93">
        <f>+'Cu1'!AL717++'Cu2'!AL717+'Cu3'!AL717+'Cu4'!AL717+'Cu5'!AL717+'Cu6'!AL717+'Cu7'!AL717</f>
        <v>0</v>
      </c>
      <c r="AM717" s="93">
        <f>+'Cu1'!AM717++'Cu2'!AM717+'Cu3'!AM717+'Cu4'!AM717+'Cu5'!AM717+'Cu6'!AM717+'Cu7'!AM717</f>
        <v>0</v>
      </c>
      <c r="AN717" s="93">
        <f>+'Cu1'!AN717++'Cu2'!AN717+'Cu3'!AN717+'Cu4'!AN717+'Cu5'!AN717+'Cu6'!AN717+'Cu7'!AN717</f>
        <v>0</v>
      </c>
      <c r="AO717" s="93">
        <f>+'Cu1'!AO717++'Cu2'!AO717+'Cu3'!AO717+'Cu4'!AO717+'Cu5'!AO717+'Cu6'!AO717+'Cu7'!AO717</f>
        <v>0</v>
      </c>
      <c r="AP717" s="93">
        <f>+'Cu1'!AP717++'Cu2'!AP717+'Cu3'!AP717+'Cu4'!AP717+'Cu5'!AP717+'Cu6'!AP717+'Cu7'!AP717</f>
        <v>0</v>
      </c>
      <c r="AQ717" s="93">
        <f>+'Cu1'!AQ717++'Cu2'!AQ717+'Cu3'!AQ717+'Cu4'!AQ717+'Cu5'!AQ717+'Cu6'!AQ717+'Cu7'!AQ717</f>
        <v>0</v>
      </c>
      <c r="AR717" s="93">
        <f>+'Cu1'!AR717++'Cu2'!AR717+'Cu3'!AR717+'Cu4'!AR717+'Cu5'!AR717+'Cu6'!AR717+'Cu7'!AR717</f>
        <v>0</v>
      </c>
      <c r="AS717" s="93">
        <f>+'Cu1'!AS717++'Cu2'!AS717+'Cu3'!AS717+'Cu4'!AS717+'Cu5'!AS717+'Cu6'!AS717+'Cu7'!AS717</f>
        <v>0</v>
      </c>
      <c r="AT717" s="93">
        <f>+'Cu1'!AT717++'Cu2'!AT717+'Cu3'!AT717+'Cu4'!AT717+'Cu5'!AT717+'Cu6'!AT717+'Cu7'!AT717</f>
        <v>0</v>
      </c>
      <c r="AU717" s="93">
        <f>+'Cu1'!AU717++'Cu2'!AU717+'Cu3'!AU717+'Cu4'!AU717+'Cu5'!AU717+'Cu6'!AU717+'Cu7'!AU717</f>
        <v>0</v>
      </c>
      <c r="AV717" s="93">
        <f>+'Cu1'!AV717++'Cu2'!AV717+'Cu3'!AV717+'Cu4'!AV717+'Cu5'!AV717+'Cu6'!AV717+'Cu7'!AV717</f>
        <v>0</v>
      </c>
      <c r="AW717" s="93">
        <f>+'Cu1'!AW717++'Cu2'!AW717+'Cu3'!AW717+'Cu4'!AW717+'Cu5'!AW717+'Cu6'!AW717+'Cu7'!AW717</f>
        <v>0</v>
      </c>
      <c r="AX717" s="93">
        <f>+'Cu1'!AX717++'Cu2'!AX717+'Cu3'!AX717+'Cu4'!AX717+'Cu5'!AX717+'Cu6'!AX717+'Cu7'!AX717</f>
        <v>0</v>
      </c>
      <c r="AY717" s="93">
        <f>+'Cu1'!AY717++'Cu2'!AY717+'Cu3'!AY717+'Cu4'!AY717+'Cu5'!AY717+'Cu6'!AY717+'Cu7'!AY717</f>
        <v>0</v>
      </c>
      <c r="AZ717" s="93">
        <f>+'Cu1'!AZ717++'Cu2'!AZ717+'Cu3'!AZ717+'Cu4'!AZ717+'Cu5'!AZ717+'Cu6'!AZ717+'Cu7'!AZ717</f>
        <v>0</v>
      </c>
      <c r="BA717" s="93">
        <f>+'Cu1'!BA717++'Cu2'!BA717+'Cu3'!BA717+'Cu4'!BA717+'Cu5'!BA717+'Cu6'!BA717+'Cu7'!BA717</f>
        <v>0</v>
      </c>
      <c r="BB717" s="93">
        <f>+'Cu1'!BB717++'Cu2'!BB717+'Cu3'!BB717+'Cu4'!BB717+'Cu5'!BB717+'Cu6'!BB717+'Cu7'!BB717</f>
        <v>0</v>
      </c>
      <c r="BC717" s="93">
        <f>+'Cu1'!BC717++'Cu2'!BC717+'Cu3'!BC717+'Cu4'!BC717+'Cu5'!BC717+'Cu6'!BC717+'Cu7'!BC717</f>
        <v>0</v>
      </c>
    </row>
    <row r="718" spans="3:55" hidden="1">
      <c r="E718" s="84">
        <f>SUM(E683:E717)</f>
        <v>0</v>
      </c>
      <c r="F718" s="84">
        <f t="shared" ref="F718:BC718" si="158">SUM(F683:F717)</f>
        <v>0</v>
      </c>
      <c r="G718" s="84">
        <f t="shared" si="158"/>
        <v>0</v>
      </c>
      <c r="H718" s="84">
        <f t="shared" si="158"/>
        <v>0</v>
      </c>
      <c r="I718" s="84">
        <f t="shared" si="158"/>
        <v>0</v>
      </c>
      <c r="J718" s="84">
        <f t="shared" si="158"/>
        <v>0</v>
      </c>
      <c r="K718" s="84">
        <f t="shared" si="158"/>
        <v>0</v>
      </c>
      <c r="L718" s="84">
        <f t="shared" si="158"/>
        <v>0</v>
      </c>
      <c r="M718" s="84">
        <f t="shared" si="158"/>
        <v>0</v>
      </c>
      <c r="N718" s="84">
        <f t="shared" si="158"/>
        <v>0</v>
      </c>
      <c r="O718" s="84">
        <f t="shared" si="158"/>
        <v>0</v>
      </c>
      <c r="P718" s="84">
        <f t="shared" si="158"/>
        <v>0</v>
      </c>
      <c r="Q718" s="84">
        <f t="shared" si="158"/>
        <v>0</v>
      </c>
      <c r="R718" s="84">
        <f t="shared" si="158"/>
        <v>0</v>
      </c>
      <c r="S718" s="84">
        <f t="shared" si="158"/>
        <v>0</v>
      </c>
      <c r="T718" s="84">
        <f t="shared" si="158"/>
        <v>0</v>
      </c>
      <c r="U718" s="84">
        <f t="shared" si="158"/>
        <v>0</v>
      </c>
      <c r="V718" s="84">
        <f t="shared" si="158"/>
        <v>0</v>
      </c>
      <c r="W718" s="84">
        <f t="shared" si="158"/>
        <v>0</v>
      </c>
      <c r="X718" s="84">
        <f t="shared" si="158"/>
        <v>0</v>
      </c>
      <c r="Y718" s="84">
        <f t="shared" si="158"/>
        <v>0</v>
      </c>
      <c r="Z718" s="84">
        <f t="shared" si="158"/>
        <v>0</v>
      </c>
      <c r="AA718" s="84">
        <f t="shared" si="158"/>
        <v>0</v>
      </c>
      <c r="AB718" s="84">
        <f t="shared" si="158"/>
        <v>0</v>
      </c>
      <c r="AC718" s="84">
        <f t="shared" si="158"/>
        <v>0</v>
      </c>
      <c r="AD718" s="84">
        <f t="shared" si="158"/>
        <v>0</v>
      </c>
      <c r="AE718" s="84">
        <f t="shared" si="158"/>
        <v>0</v>
      </c>
      <c r="AF718" s="84">
        <f t="shared" si="158"/>
        <v>0</v>
      </c>
      <c r="AG718" s="84">
        <f t="shared" si="158"/>
        <v>0</v>
      </c>
      <c r="AH718" s="84">
        <f t="shared" si="158"/>
        <v>0</v>
      </c>
      <c r="AI718" s="84">
        <f t="shared" si="158"/>
        <v>0</v>
      </c>
      <c r="AJ718" s="84">
        <f t="shared" si="158"/>
        <v>0</v>
      </c>
      <c r="AK718" s="84">
        <f t="shared" si="158"/>
        <v>0</v>
      </c>
      <c r="AL718" s="84">
        <f t="shared" si="158"/>
        <v>0</v>
      </c>
      <c r="AM718" s="84">
        <f t="shared" si="158"/>
        <v>0</v>
      </c>
      <c r="AN718" s="84">
        <f t="shared" si="158"/>
        <v>0</v>
      </c>
      <c r="AO718" s="84">
        <f t="shared" si="158"/>
        <v>0</v>
      </c>
      <c r="AP718" s="84">
        <f t="shared" si="158"/>
        <v>0</v>
      </c>
      <c r="AQ718" s="84">
        <f t="shared" ref="AQ718" si="159">SUM(AQ683:AQ717)</f>
        <v>0</v>
      </c>
      <c r="AR718" s="84">
        <f t="shared" si="158"/>
        <v>0</v>
      </c>
      <c r="AS718" s="84">
        <f t="shared" si="158"/>
        <v>0</v>
      </c>
      <c r="AT718" s="84">
        <f t="shared" si="158"/>
        <v>0</v>
      </c>
      <c r="AU718" s="84">
        <f t="shared" si="158"/>
        <v>0</v>
      </c>
      <c r="AV718" s="84">
        <f t="shared" si="158"/>
        <v>0</v>
      </c>
      <c r="AW718" s="84">
        <f t="shared" si="158"/>
        <v>0</v>
      </c>
      <c r="AX718" s="84">
        <f t="shared" si="158"/>
        <v>0</v>
      </c>
      <c r="AY718" s="84">
        <f t="shared" si="158"/>
        <v>0</v>
      </c>
      <c r="AZ718" s="84">
        <f t="shared" si="158"/>
        <v>0</v>
      </c>
      <c r="BA718" s="84">
        <f t="shared" si="158"/>
        <v>0</v>
      </c>
      <c r="BB718" s="84">
        <f t="shared" si="158"/>
        <v>0</v>
      </c>
      <c r="BC718" s="84">
        <f t="shared" si="158"/>
        <v>0</v>
      </c>
    </row>
    <row r="719" spans="3:55" hidden="1">
      <c r="F719" s="5">
        <f t="shared" ref="F719:BC719" si="160">+F718*F49</f>
        <v>0</v>
      </c>
      <c r="G719" s="5">
        <f t="shared" si="160"/>
        <v>0</v>
      </c>
      <c r="H719" s="5">
        <f t="shared" si="160"/>
        <v>0</v>
      </c>
      <c r="I719" s="5">
        <f t="shared" si="160"/>
        <v>0</v>
      </c>
      <c r="J719" s="5">
        <f t="shared" si="160"/>
        <v>0</v>
      </c>
      <c r="K719" s="5">
        <f t="shared" si="160"/>
        <v>0</v>
      </c>
      <c r="L719" s="5">
        <f t="shared" si="160"/>
        <v>0</v>
      </c>
      <c r="M719" s="5">
        <f t="shared" si="160"/>
        <v>0</v>
      </c>
      <c r="N719" s="5">
        <f t="shared" si="160"/>
        <v>0</v>
      </c>
      <c r="O719" s="5">
        <f t="shared" si="160"/>
        <v>0</v>
      </c>
      <c r="P719" s="5">
        <f t="shared" si="160"/>
        <v>0</v>
      </c>
      <c r="Q719" s="5">
        <f t="shared" si="160"/>
        <v>0</v>
      </c>
      <c r="R719" s="5">
        <f t="shared" si="160"/>
        <v>0</v>
      </c>
      <c r="S719" s="5">
        <f t="shared" si="160"/>
        <v>0</v>
      </c>
      <c r="T719" s="5">
        <f t="shared" si="160"/>
        <v>0</v>
      </c>
      <c r="U719" s="5">
        <f t="shared" si="160"/>
        <v>0</v>
      </c>
      <c r="V719" s="5">
        <f t="shared" si="160"/>
        <v>0</v>
      </c>
      <c r="W719" s="5">
        <f t="shared" si="160"/>
        <v>0</v>
      </c>
      <c r="X719" s="5">
        <f t="shared" si="160"/>
        <v>0</v>
      </c>
      <c r="Y719" s="5">
        <f t="shared" si="160"/>
        <v>0</v>
      </c>
      <c r="Z719" s="5">
        <f t="shared" si="160"/>
        <v>0</v>
      </c>
      <c r="AA719" s="5">
        <f t="shared" si="160"/>
        <v>0</v>
      </c>
      <c r="AB719" s="5">
        <f t="shared" si="160"/>
        <v>0</v>
      </c>
      <c r="AC719" s="5">
        <f t="shared" si="160"/>
        <v>0</v>
      </c>
      <c r="AD719" s="5">
        <f t="shared" si="160"/>
        <v>0</v>
      </c>
      <c r="AE719" s="5">
        <f t="shared" si="160"/>
        <v>0</v>
      </c>
      <c r="AF719" s="5">
        <f t="shared" si="160"/>
        <v>0</v>
      </c>
      <c r="AG719" s="5">
        <f t="shared" si="160"/>
        <v>0</v>
      </c>
      <c r="AH719" s="5">
        <f t="shared" si="160"/>
        <v>0</v>
      </c>
      <c r="AI719" s="5">
        <f t="shared" si="160"/>
        <v>0</v>
      </c>
      <c r="AJ719" s="5">
        <f t="shared" si="160"/>
        <v>0</v>
      </c>
      <c r="AK719" s="5">
        <f t="shared" si="160"/>
        <v>0</v>
      </c>
      <c r="AL719" s="5">
        <f t="shared" si="160"/>
        <v>0</v>
      </c>
      <c r="AM719" s="5">
        <f t="shared" si="160"/>
        <v>0</v>
      </c>
      <c r="AN719" s="5">
        <f t="shared" si="160"/>
        <v>0</v>
      </c>
      <c r="AO719" s="5">
        <f t="shared" si="160"/>
        <v>0</v>
      </c>
      <c r="AP719" s="5">
        <f t="shared" si="160"/>
        <v>0</v>
      </c>
      <c r="AQ719" s="5">
        <f t="shared" ref="AQ719" si="161">+AQ718*AQ49</f>
        <v>0</v>
      </c>
      <c r="AR719" s="5">
        <f t="shared" si="160"/>
        <v>0</v>
      </c>
      <c r="AS719" s="5">
        <f t="shared" si="160"/>
        <v>0</v>
      </c>
      <c r="AT719" s="5">
        <f t="shared" si="160"/>
        <v>0</v>
      </c>
      <c r="AU719" s="5">
        <f t="shared" si="160"/>
        <v>0</v>
      </c>
      <c r="AV719" s="5">
        <f t="shared" si="160"/>
        <v>0</v>
      </c>
      <c r="AW719" s="5">
        <f t="shared" si="160"/>
        <v>0</v>
      </c>
      <c r="AX719" s="5">
        <f t="shared" si="160"/>
        <v>0</v>
      </c>
      <c r="AY719" s="5">
        <f t="shared" si="160"/>
        <v>0</v>
      </c>
      <c r="AZ719" s="5">
        <f t="shared" si="160"/>
        <v>0</v>
      </c>
      <c r="BA719" s="5">
        <f t="shared" si="160"/>
        <v>0</v>
      </c>
      <c r="BB719" s="5">
        <f t="shared" si="160"/>
        <v>0</v>
      </c>
      <c r="BC719" s="5">
        <f t="shared" si="160"/>
        <v>0</v>
      </c>
    </row>
    <row r="720" spans="3:55" hidden="1"/>
    <row r="721" spans="3:4" hidden="1"/>
    <row r="724" spans="3:4" ht="13.5" thickBot="1"/>
    <row r="725" spans="3:4" ht="27.95" customHeight="1" thickTop="1" thickBot="1">
      <c r="C725" s="181" t="s">
        <v>213</v>
      </c>
      <c r="D725" s="185" t="str">
        <f>HYPERLINK("#Resultats!c5","Torna a resultats")</f>
        <v>Torna a resultats</v>
      </c>
    </row>
    <row r="726" spans="3:4" ht="13.5" thickTop="1"/>
    <row r="728" spans="3:4" ht="12" customHeight="1"/>
    <row r="764" spans="3:4" ht="13.5" thickBot="1"/>
    <row r="765" spans="3:4" ht="27.95" customHeight="1" thickTop="1" thickBot="1">
      <c r="C765" s="181" t="s">
        <v>213</v>
      </c>
      <c r="D765" s="185" t="str">
        <f>HYPERLINK("#Resultats!c5","Torna a resultats")</f>
        <v>Torna a resultats</v>
      </c>
    </row>
    <row r="766" spans="3:4" ht="13.5" thickTop="1"/>
    <row r="770" ht="12" customHeight="1"/>
    <row r="771" ht="12" customHeight="1"/>
    <row r="797" ht="12" customHeight="1"/>
    <row r="804" spans="3:4" ht="13.5" thickBot="1"/>
    <row r="805" spans="3:4" ht="27.95" customHeight="1" thickTop="1" thickBot="1">
      <c r="C805" s="181" t="s">
        <v>213</v>
      </c>
      <c r="D805" s="174" t="str">
        <f>HYPERLINK("#Resultats!c5","Torna a resultats")</f>
        <v>Torna a resultats</v>
      </c>
    </row>
    <row r="806" spans="3:4" ht="13.5" thickTop="1"/>
    <row r="813" spans="3:4" ht="12" customHeight="1"/>
    <row r="844" spans="3:4" ht="13.5" thickBot="1"/>
    <row r="845" spans="3:4" ht="27.95" customHeight="1" thickTop="1" thickBot="1">
      <c r="C845" s="181" t="s">
        <v>213</v>
      </c>
      <c r="D845" s="174" t="str">
        <f>HYPERLINK("#Resultats!c5","Torna a resultats")</f>
        <v>Torna a resultats</v>
      </c>
    </row>
    <row r="846" spans="3:4" ht="13.5" thickTop="1"/>
    <row r="854" ht="12" customHeight="1"/>
    <row r="873" spans="18:18">
      <c r="R873" s="5"/>
    </row>
    <row r="879" spans="18:18" ht="12" customHeight="1"/>
    <row r="909" ht="12" customHeight="1"/>
    <row r="930" spans="3:17" ht="15">
      <c r="C930" s="131"/>
      <c r="D930" s="131" t="str">
        <f>CONCATENATE($E$3,". Distribució de costos entre els requeriments. ","Cost total: ",TEXT(Q933,"#.##0,00 €"))</f>
        <v>Global. Distribució de costos entre els requeriments. Cost total: 0,00 €</v>
      </c>
      <c r="E930" s="131"/>
      <c r="F930" s="131"/>
      <c r="G930" s="131"/>
      <c r="H930" s="131"/>
      <c r="I930" s="131"/>
      <c r="J930" s="131"/>
      <c r="K930" s="131"/>
      <c r="L930" s="131"/>
      <c r="M930" s="131"/>
      <c r="N930" s="131"/>
      <c r="O930" s="131"/>
      <c r="P930" s="131"/>
      <c r="Q930" s="131"/>
    </row>
    <row r="931" spans="3:17" ht="15">
      <c r="C931" s="131">
        <f t="shared" ref="C931:E932" si="162">+C681</f>
        <v>0</v>
      </c>
      <c r="D931" s="131" t="str">
        <f t="shared" si="162"/>
        <v>Requeriments pel cultiu: Global</v>
      </c>
      <c r="E931" s="131">
        <f t="shared" si="162"/>
        <v>0</v>
      </c>
      <c r="F931" s="131"/>
      <c r="G931" s="131"/>
      <c r="H931" s="131"/>
      <c r="I931" s="131"/>
      <c r="J931" s="131"/>
      <c r="K931" s="131"/>
      <c r="L931" s="131"/>
      <c r="M931" s="131"/>
      <c r="N931" s="131"/>
      <c r="O931" s="131"/>
      <c r="P931" s="131"/>
      <c r="Q931" s="131"/>
    </row>
    <row r="932" spans="3:17" ht="15">
      <c r="C932" s="131">
        <f t="shared" si="162"/>
        <v>0</v>
      </c>
      <c r="D932" s="131">
        <f t="shared" si="162"/>
        <v>0</v>
      </c>
      <c r="E932" s="131">
        <f t="shared" si="162"/>
        <v>0</v>
      </c>
      <c r="F932" s="131" t="s">
        <v>163</v>
      </c>
      <c r="G932" s="131" t="s">
        <v>164</v>
      </c>
      <c r="H932" s="131" t="s">
        <v>173</v>
      </c>
      <c r="I932" s="131" t="s">
        <v>165</v>
      </c>
      <c r="J932" s="131" t="s">
        <v>166</v>
      </c>
      <c r="K932" s="131" t="s">
        <v>167</v>
      </c>
      <c r="L932" s="131" t="s">
        <v>168</v>
      </c>
      <c r="M932" s="131" t="s">
        <v>169</v>
      </c>
      <c r="N932" s="131" t="s">
        <v>170</v>
      </c>
      <c r="O932" s="131" t="s">
        <v>171</v>
      </c>
      <c r="P932" s="131" t="s">
        <v>172</v>
      </c>
      <c r="Q932" s="131"/>
    </row>
    <row r="933" spans="3:17" ht="15">
      <c r="C933" s="131"/>
      <c r="D933" s="131"/>
      <c r="E933" s="131"/>
      <c r="F933" s="179">
        <f>F719+G718*I49+I719</f>
        <v>0</v>
      </c>
      <c r="G933" s="179">
        <f>+G718*(G49-I49)+Z719</f>
        <v>0</v>
      </c>
      <c r="H933" s="179">
        <f>+P719</f>
        <v>0</v>
      </c>
      <c r="I933" s="179">
        <f>SUM(R719:X719)</f>
        <v>0</v>
      </c>
      <c r="J933" s="179">
        <f>+AB719+AC719</f>
        <v>0</v>
      </c>
      <c r="K933" s="179">
        <f>+AD719</f>
        <v>0</v>
      </c>
      <c r="L933" s="179">
        <f>SUM(AG719:AM719)</f>
        <v>0</v>
      </c>
      <c r="M933" s="179">
        <f>+AO719</f>
        <v>0</v>
      </c>
      <c r="N933" s="179">
        <f>+AP719</f>
        <v>0</v>
      </c>
      <c r="O933" s="179">
        <f>+AQ719</f>
        <v>0</v>
      </c>
      <c r="P933" s="179">
        <f>+AR719</f>
        <v>0</v>
      </c>
      <c r="Q933" s="179">
        <f>SUM(F933:P933)</f>
        <v>0</v>
      </c>
    </row>
    <row r="936" spans="3:17" ht="12" customHeight="1"/>
    <row r="939" spans="3:17" ht="13.5" thickBot="1"/>
    <row r="940" spans="3:17" ht="27.95" customHeight="1" thickTop="1" thickBot="1">
      <c r="C940" s="181" t="s">
        <v>213</v>
      </c>
      <c r="D940" s="174" t="str">
        <f>HYPERLINK("#Resultats!c5","Torna a resultats")</f>
        <v>Torna a resultats</v>
      </c>
    </row>
    <row r="941" spans="3:17" ht="13.5" thickTop="1"/>
  </sheetData>
  <sheetProtection algorithmName="SHA-512" hashValue="8pOWVIyaxV5wN0nYM7rT4p/OxPv621TDYhc1U72ZRVHLMYqzsuzEi/znJo3CFTFihXAzN7ARypIw2EeNKGPx1w==" saltValue="ViEn9ggg3X/N/SNGutBVYw==" spinCount="100000" sheet="1" objects="1" scenarios="1"/>
  <autoFilter ref="A50:AW147" xr:uid="{00000000-0009-0000-0000-00000A000000}"/>
  <phoneticPr fontId="32" type="noConversion"/>
  <dataValidations count="11">
    <dataValidation type="decimal" allowBlank="1" showInputMessage="1" showErrorMessage="1" sqref="E37:P42" xr:uid="{00000000-0002-0000-0A00-000000000000}">
      <formula1>0</formula1>
      <formula2>100</formula2>
    </dataValidation>
    <dataValidation type="list" allowBlank="1" showInputMessage="1" showErrorMessage="1" sqref="D546" xr:uid="{00000000-0002-0000-0A00-000001000000}">
      <formula1>$F$171:$BC$171</formula1>
    </dataValidation>
    <dataValidation type="whole" allowBlank="1" showInputMessage="1" showErrorMessage="1" sqref="E43:P46 E8:P36" xr:uid="{00000000-0002-0000-0A00-000002000000}">
      <formula1>0</formula1>
      <formula2>100</formula2>
    </dataValidation>
    <dataValidation type="list" allowBlank="1" showInputMessage="1" showErrorMessage="1" sqref="D41:D43" xr:uid="{00000000-0002-0000-0A00-000003000000}">
      <formula1>$D$94:$D$101</formula1>
    </dataValidation>
    <dataValidation type="list" allowBlank="1" showInputMessage="1" showErrorMessage="1" sqref="D27:D31" xr:uid="{00000000-0002-0000-0A00-000004000000}">
      <formula1>$D$76:$D$82</formula1>
    </dataValidation>
    <dataValidation type="list" allowBlank="1" showInputMessage="1" showErrorMessage="1" sqref="D23:D26" xr:uid="{00000000-0002-0000-0A00-000005000000}">
      <formula1>$D$70:$D$75</formula1>
    </dataValidation>
    <dataValidation type="list" allowBlank="1" showInputMessage="1" showErrorMessage="1" sqref="D19:D22" xr:uid="{00000000-0002-0000-0A00-000006000000}">
      <formula1>$D$61:$D$69</formula1>
    </dataValidation>
    <dataValidation type="list" allowBlank="1" showInputMessage="1" showErrorMessage="1" sqref="D8:D14" xr:uid="{00000000-0002-0000-0A00-000007000000}">
      <formula1>$D$51:$D$56</formula1>
    </dataValidation>
    <dataValidation type="list" allowBlank="1" showInputMessage="1" showErrorMessage="1" sqref="D15:D18" xr:uid="{00000000-0002-0000-0A00-000008000000}">
      <formula1>$D$57:$D$60</formula1>
    </dataValidation>
    <dataValidation type="list" allowBlank="1" showInputMessage="1" showErrorMessage="1" sqref="D32:D35" xr:uid="{00000000-0002-0000-0A00-000009000000}">
      <formula1>$D$83:$D$90</formula1>
    </dataValidation>
    <dataValidation type="list" allowBlank="1" showInputMessage="1" showErrorMessage="1" sqref="D36:D40" xr:uid="{00000000-0002-0000-0A00-00000A000000}">
      <formula1>$D$91:$D$93</formula1>
    </dataValidation>
  </dataValidations>
  <printOptions horizontalCentered="1" gridLinesSet="0"/>
  <pageMargins left="0.78740157480314965" right="0.78740157480314965" top="0.98425196850393704" bottom="0.98425196850393704" header="0.51181102362204722" footer="0.51181102362204722"/>
  <pageSetup paperSize="9" orientation="portrait" r:id="rId1"/>
  <headerFooter alignWithMargins="0"/>
  <drawing r:id="rId2"/>
  <legacyDrawing r:id="rId3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11</vt:i4>
      </vt:variant>
    </vt:vector>
  </HeadingPairs>
  <TitlesOfParts>
    <vt:vector size="11" baseType="lpstr">
      <vt:lpstr>Entrada</vt:lpstr>
      <vt:lpstr>Resultats</vt:lpstr>
      <vt:lpstr>Taules</vt:lpstr>
      <vt:lpstr>Cu1</vt:lpstr>
      <vt:lpstr>Cu2</vt:lpstr>
      <vt:lpstr>Cu3</vt:lpstr>
      <vt:lpstr>Cu4</vt:lpstr>
      <vt:lpstr>Cu5</vt:lpstr>
      <vt:lpstr>Cu6</vt:lpstr>
      <vt:lpstr>Cu7</vt:lpstr>
      <vt:lpstr>global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Joan Antoni</dc:creator>
  <cp:lastModifiedBy>Yago Calbet Domingo</cp:lastModifiedBy>
  <cp:lastPrinted>2018-06-27T11:05:32Z</cp:lastPrinted>
  <dcterms:created xsi:type="dcterms:W3CDTF">2016-10-15T16:36:19Z</dcterms:created>
  <dcterms:modified xsi:type="dcterms:W3CDTF">2018-08-10T10:28:01Z</dcterms:modified>
</cp:coreProperties>
</file>